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vml" ContentType="application/vnd.openxmlformats-officedocument.vmlDrawing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externalLinks/externalLink1.xml" ContentType="application/vnd.openxmlformats-officedocument.spreadsheetml.externalLink+xml"/>
  <Override PartName="/xl/externalLinks/externalLink2.xml" ContentType="application/vnd.openxmlformats-officedocument.spreadsheetml.externalLink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comments1.xml" ContentType="application/vnd.openxmlformats-officedocument.spreadsheetml.comments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drawings/drawing3.xml" ContentType="application/vnd.openxmlformats-officedocument.drawing+xml"/>
  <Override PartName="/xl/drawings/drawing4.xml" ContentType="application/vnd.openxmlformats-officedocument.drawing+xml"/>
  <Override PartName="/xl/drawings/drawing5.xml" ContentType="application/vnd.openxmlformats-officedocument.drawing+xml"/>
  <Override PartName="/xl/drawings/drawing6.xml" ContentType="application/vnd.openxmlformats-officedocument.drawing+xml"/>
  <Override PartName="/xl/drawings/drawing7.xml" ContentType="application/vnd.openxmlformats-officedocument.drawing+xml"/>
  <Override PartName="/xl/charts/chart5.xml" ContentType="application/vnd.openxmlformats-officedocument.drawingml.chart+xml"/>
  <Override PartName="/xl/charts/style5.xml" ContentType="application/vnd.ms-office.chartstyle+xml"/>
  <Override PartName="/xl/charts/colors5.xml" ContentType="application/vnd.ms-office.chartcolorstyle+xml"/>
  <Override PartName="/xl/charts/chart6.xml" ContentType="application/vnd.openxmlformats-officedocument.drawingml.chart+xml"/>
  <Override PartName="/xl/charts/style6.xml" ContentType="application/vnd.ms-office.chartstyle+xml"/>
  <Override PartName="/xl/charts/colors6.xml" ContentType="application/vnd.ms-office.chartcolorstyle+xml"/>
  <Override PartName="/xl/charts/chart7.xml" ContentType="application/vnd.openxmlformats-officedocument.drawingml.chart+xml"/>
  <Override PartName="/xl/charts/style7.xml" ContentType="application/vnd.ms-office.chartstyle+xml"/>
  <Override PartName="/xl/charts/colors7.xml" ContentType="application/vnd.ms-office.chartcolorstyle+xml"/>
  <Override PartName="/xl/charts/chart8.xml" ContentType="application/vnd.openxmlformats-officedocument.drawingml.chart+xml"/>
  <Override PartName="/xl/charts/style8.xml" ContentType="application/vnd.ms-office.chartstyle+xml"/>
  <Override PartName="/xl/charts/colors8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5" rupBuild="25028"/>
  <workbookPr defaultThemeVersion="166925"/>
  <mc:AlternateContent xmlns:mc="http://schemas.openxmlformats.org/markup-compatibility/2006">
    <mc:Choice Requires="x15">
      <x15ac:absPath xmlns:x15ac="http://schemas.microsoft.com/office/spreadsheetml/2010/11/ac" url="Y:\Share\EPS\EPS Shandong 3.3.1\InputData\trans\BNVFE\"/>
    </mc:Choice>
  </mc:AlternateContent>
  <xr:revisionPtr revIDLastSave="0" documentId="13_ncr:1_{3A5325EA-5D58-4E46-A03D-BE8A9EAC5A62}" xr6:coauthVersionLast="47" xr6:coauthVersionMax="47" xr10:uidLastSave="{00000000-0000-0000-0000-000000000000}"/>
  <bookViews>
    <workbookView xWindow="-120" yWindow="-120" windowWidth="29040" windowHeight="15840" tabRatio="791" firstSheet="6" activeTab="10" xr2:uid="{759757C6-9C7A-45B9-9146-1F2D5C8ECA5D}"/>
  </bookViews>
  <sheets>
    <sheet name="vehicle lifetime" sheetId="10" r:id="rId1"/>
    <sheet name="EPS新车销量" sheetId="16" r:id="rId2"/>
    <sheet name="参数输入" sheetId="15" r:id="rId3"/>
    <sheet name="LDV-P" sheetId="11" r:id="rId4"/>
    <sheet name="LDV-F" sheetId="12" r:id="rId5"/>
    <sheet name="HDV-P" sheetId="13" r:id="rId6"/>
    <sheet name="HDV-F" sheetId="14" r:id="rId7"/>
    <sheet name="退役车燃料经济性-ZJQ" sheetId="9" r:id="rId8"/>
    <sheet name="新车燃料经济性-ZJQ" sheetId="7" r:id="rId9"/>
    <sheet name="Convesion" sheetId="17" r:id="rId10"/>
    <sheet name="Shandong vs US" sheetId="20" r:id="rId11"/>
    <sheet name="NewVehicleFE" sheetId="18" r:id="rId12"/>
    <sheet name="HistVehicleFE" sheetId="22" r:id="rId13"/>
    <sheet name="BNVFE-LDVs-psgr" sheetId="23" r:id="rId14"/>
    <sheet name="BNVFE-LDVs-frgt" sheetId="24" r:id="rId15"/>
    <sheet name="BNVFE-HDVs-psgr" sheetId="25" r:id="rId16"/>
    <sheet name="BNVFE-HDVs-frgt" sheetId="26" r:id="rId17"/>
    <sheet name="BHNVFEAL-LDVs-psgr" sheetId="32" r:id="rId18"/>
    <sheet name="BHNVFEAL-LDVs-frgt" sheetId="33" r:id="rId19"/>
    <sheet name="BHNVFEAL-HDVs-psgr" sheetId="34" r:id="rId20"/>
    <sheet name="BHNVFEAL-HDVs-frgt" sheetId="35" r:id="rId21"/>
  </sheets>
  <externalReferences>
    <externalReference r:id="rId22"/>
    <externalReference r:id="rId23"/>
  </externalReferences>
  <definedNames>
    <definedName name="billion">[1]About!$A$109</definedName>
    <definedName name="Eno_TM">'[2]1997  Table 1a Modified'!#REF!</definedName>
    <definedName name="Eno_Tons">'[2]1997  Table 1a Modified'!#REF!</definedName>
    <definedName name="Sum_T2">'[2]1997  Table 1a Modified'!#REF!</definedName>
    <definedName name="Sum_TTM">'[2]1997  Table 1a Modified'!#REF!</definedName>
    <definedName name="ti_tbl_50">#REF!</definedName>
    <definedName name="ti_tbl_69">#REF!</definedName>
    <definedName name="trillion">[1]About!$A$110</definedName>
  </definedName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</xcalcf:calcFeatures>
    </ext>
  </extLst>
</workbook>
</file>

<file path=xl/calcChain.xml><?xml version="1.0" encoding="utf-8"?>
<calcChain xmlns="http://schemas.openxmlformats.org/spreadsheetml/2006/main">
  <c r="X4" i="14" l="1"/>
  <c r="Y4" i="14"/>
  <c r="Z4" i="14"/>
  <c r="AA4" i="14"/>
  <c r="AB4" i="14"/>
  <c r="AC4" i="14"/>
  <c r="AD4" i="14"/>
  <c r="X5" i="14"/>
  <c r="Y5" i="14"/>
  <c r="Z5" i="14"/>
  <c r="AA5" i="14"/>
  <c r="AB5" i="14"/>
  <c r="AC5" i="14"/>
  <c r="AD5" i="14"/>
  <c r="X6" i="14"/>
  <c r="Y6" i="14"/>
  <c r="Z6" i="14"/>
  <c r="AA6" i="14"/>
  <c r="AB6" i="14"/>
  <c r="AC6" i="14"/>
  <c r="AD6" i="14"/>
  <c r="X7" i="14"/>
  <c r="Y7" i="14"/>
  <c r="Z7" i="14"/>
  <c r="AA7" i="14"/>
  <c r="AB7" i="14"/>
  <c r="AC7" i="14"/>
  <c r="AD7" i="14"/>
  <c r="X8" i="14"/>
  <c r="Y8" i="14"/>
  <c r="Z8" i="14"/>
  <c r="AA8" i="14"/>
  <c r="AB8" i="14"/>
  <c r="AC8" i="14"/>
  <c r="AD8" i="14"/>
  <c r="X9" i="14"/>
  <c r="Y9" i="14"/>
  <c r="Z9" i="14"/>
  <c r="AA9" i="14"/>
  <c r="AB9" i="14"/>
  <c r="AC9" i="14"/>
  <c r="AD9" i="14"/>
  <c r="X10" i="14"/>
  <c r="Y10" i="14"/>
  <c r="Z10" i="14"/>
  <c r="AA10" i="14"/>
  <c r="AB10" i="14"/>
  <c r="AC10" i="14"/>
  <c r="AD10" i="14"/>
  <c r="X11" i="14"/>
  <c r="Y11" i="14"/>
  <c r="Z11" i="14"/>
  <c r="AA11" i="14"/>
  <c r="AB11" i="14"/>
  <c r="AC11" i="14"/>
  <c r="AD11" i="14"/>
  <c r="X12" i="14"/>
  <c r="Y12" i="14"/>
  <c r="Z12" i="14"/>
  <c r="AA12" i="14"/>
  <c r="AB12" i="14"/>
  <c r="AC12" i="14"/>
  <c r="AD12" i="14"/>
  <c r="X13" i="14"/>
  <c r="Y13" i="14"/>
  <c r="Z13" i="14"/>
  <c r="AA13" i="14"/>
  <c r="AB13" i="14"/>
  <c r="AC13" i="14"/>
  <c r="AD13" i="14"/>
  <c r="X14" i="14"/>
  <c r="Y14" i="14"/>
  <c r="Z14" i="14"/>
  <c r="AA14" i="14"/>
  <c r="AB14" i="14"/>
  <c r="AC14" i="14"/>
  <c r="AD14" i="14"/>
  <c r="X15" i="14"/>
  <c r="Y15" i="14"/>
  <c r="Z15" i="14"/>
  <c r="AA15" i="14"/>
  <c r="AB15" i="14"/>
  <c r="AC15" i="14"/>
  <c r="AD15" i="14"/>
  <c r="X16" i="14"/>
  <c r="Y16" i="14"/>
  <c r="Z16" i="14"/>
  <c r="AA16" i="14"/>
  <c r="AB16" i="14"/>
  <c r="AC16" i="14"/>
  <c r="AD16" i="14"/>
  <c r="X17" i="14"/>
  <c r="Y17" i="14"/>
  <c r="Z17" i="14"/>
  <c r="AA17" i="14"/>
  <c r="AB17" i="14"/>
  <c r="AC17" i="14"/>
  <c r="AD17" i="14"/>
  <c r="X18" i="14"/>
  <c r="Y18" i="14"/>
  <c r="Z18" i="14"/>
  <c r="AA18" i="14"/>
  <c r="AB18" i="14"/>
  <c r="AC18" i="14"/>
  <c r="AD18" i="14"/>
  <c r="X19" i="14"/>
  <c r="Y19" i="14"/>
  <c r="Z19" i="14"/>
  <c r="AA19" i="14"/>
  <c r="AB19" i="14"/>
  <c r="AC19" i="14"/>
  <c r="AD19" i="14"/>
  <c r="X20" i="14"/>
  <c r="Y20" i="14"/>
  <c r="Z20" i="14"/>
  <c r="AA20" i="14"/>
  <c r="AB20" i="14"/>
  <c r="AC20" i="14"/>
  <c r="AD20" i="14"/>
  <c r="X21" i="14"/>
  <c r="Y21" i="14"/>
  <c r="Z21" i="14"/>
  <c r="AA21" i="14"/>
  <c r="AB21" i="14"/>
  <c r="AC21" i="14"/>
  <c r="AD21" i="14"/>
  <c r="X22" i="14"/>
  <c r="Y22" i="14"/>
  <c r="Z22" i="14"/>
  <c r="AA22" i="14"/>
  <c r="AB22" i="14"/>
  <c r="AC22" i="14"/>
  <c r="AD22" i="14"/>
  <c r="X23" i="14"/>
  <c r="Y23" i="14"/>
  <c r="Z23" i="14"/>
  <c r="AA23" i="14"/>
  <c r="AB23" i="14"/>
  <c r="AC23" i="14"/>
  <c r="AD23" i="14"/>
  <c r="X24" i="14"/>
  <c r="Y24" i="14"/>
  <c r="Z24" i="14"/>
  <c r="AA24" i="14"/>
  <c r="AB24" i="14"/>
  <c r="AC24" i="14"/>
  <c r="AD24" i="14"/>
  <c r="X25" i="14"/>
  <c r="Y25" i="14"/>
  <c r="Z25" i="14"/>
  <c r="AA25" i="14"/>
  <c r="AB25" i="14"/>
  <c r="AC25" i="14"/>
  <c r="AD25" i="14"/>
  <c r="X26" i="14"/>
  <c r="Y26" i="14"/>
  <c r="Z26" i="14"/>
  <c r="AA26" i="14"/>
  <c r="AB26" i="14"/>
  <c r="AC26" i="14"/>
  <c r="AD26" i="14"/>
  <c r="X27" i="14"/>
  <c r="Y27" i="14"/>
  <c r="Z27" i="14"/>
  <c r="AA27" i="14"/>
  <c r="AB27" i="14"/>
  <c r="AC27" i="14"/>
  <c r="AD27" i="14"/>
  <c r="X28" i="14"/>
  <c r="Y28" i="14"/>
  <c r="Z28" i="14"/>
  <c r="AA28" i="14"/>
  <c r="AB28" i="14"/>
  <c r="AC28" i="14"/>
  <c r="AD28" i="14"/>
  <c r="X29" i="14"/>
  <c r="Y29" i="14"/>
  <c r="Z29" i="14"/>
  <c r="AA29" i="14"/>
  <c r="AB29" i="14"/>
  <c r="AC29" i="14"/>
  <c r="AD29" i="14"/>
  <c r="X30" i="14"/>
  <c r="Y30" i="14"/>
  <c r="Z30" i="14"/>
  <c r="AA30" i="14"/>
  <c r="AB30" i="14"/>
  <c r="AC30" i="14"/>
  <c r="AD30" i="14"/>
  <c r="X31" i="14"/>
  <c r="Y31" i="14"/>
  <c r="Z31" i="14"/>
  <c r="AA31" i="14"/>
  <c r="AB31" i="14"/>
  <c r="AC31" i="14"/>
  <c r="AD31" i="14"/>
  <c r="X32" i="14"/>
  <c r="Y32" i="14"/>
  <c r="Z32" i="14"/>
  <c r="AA32" i="14"/>
  <c r="AB32" i="14"/>
  <c r="AC32" i="14"/>
  <c r="AD32" i="14"/>
  <c r="X33" i="14"/>
  <c r="Y33" i="14"/>
  <c r="Z33" i="14"/>
  <c r="AA33" i="14"/>
  <c r="AB33" i="14"/>
  <c r="AC33" i="14"/>
  <c r="AD33" i="14"/>
  <c r="X34" i="14"/>
  <c r="Y34" i="14"/>
  <c r="Z34" i="14"/>
  <c r="AA34" i="14"/>
  <c r="AB34" i="14"/>
  <c r="AC34" i="14"/>
  <c r="AD34" i="14"/>
  <c r="X35" i="14"/>
  <c r="Y35" i="14"/>
  <c r="Z35" i="14"/>
  <c r="AA35" i="14"/>
  <c r="AB35" i="14"/>
  <c r="AC35" i="14"/>
  <c r="AD35" i="14"/>
  <c r="X36" i="14"/>
  <c r="Y36" i="14"/>
  <c r="Z36" i="14"/>
  <c r="AA36" i="14"/>
  <c r="AB36" i="14"/>
  <c r="AC36" i="14"/>
  <c r="AD36" i="14"/>
  <c r="X37" i="14"/>
  <c r="Y37" i="14"/>
  <c r="Z37" i="14"/>
  <c r="AA37" i="14"/>
  <c r="AB37" i="14"/>
  <c r="AC37" i="14"/>
  <c r="AD37" i="14"/>
  <c r="X38" i="14"/>
  <c r="Y38" i="14"/>
  <c r="Z38" i="14"/>
  <c r="AA38" i="14"/>
  <c r="AB38" i="14"/>
  <c r="AC38" i="14"/>
  <c r="AD38" i="14"/>
  <c r="X39" i="14"/>
  <c r="Y39" i="14"/>
  <c r="Z39" i="14"/>
  <c r="AA39" i="14"/>
  <c r="AB39" i="14"/>
  <c r="AC39" i="14"/>
  <c r="AD39" i="14"/>
  <c r="X40" i="14"/>
  <c r="Y40" i="14"/>
  <c r="Z40" i="14"/>
  <c r="AA40" i="14"/>
  <c r="AB40" i="14"/>
  <c r="AC40" i="14"/>
  <c r="AD40" i="14"/>
  <c r="X41" i="14"/>
  <c r="Y41" i="14"/>
  <c r="Z41" i="14"/>
  <c r="AA41" i="14"/>
  <c r="AB41" i="14"/>
  <c r="AC41" i="14"/>
  <c r="AD41" i="14"/>
  <c r="X42" i="14"/>
  <c r="Y42" i="14"/>
  <c r="Z42" i="14"/>
  <c r="AA42" i="14"/>
  <c r="AB42" i="14"/>
  <c r="AC42" i="14"/>
  <c r="AD42" i="14"/>
  <c r="X43" i="14"/>
  <c r="Y43" i="14"/>
  <c r="Z43" i="14"/>
  <c r="AA43" i="14"/>
  <c r="AB43" i="14"/>
  <c r="AC43" i="14"/>
  <c r="AD43" i="14"/>
  <c r="AD3" i="14"/>
  <c r="AC3" i="14"/>
  <c r="AB3" i="14"/>
  <c r="AA3" i="14"/>
  <c r="Z3" i="14"/>
  <c r="Y3" i="14"/>
  <c r="X3" i="14"/>
  <c r="X4" i="13"/>
  <c r="Y4" i="13"/>
  <c r="Z4" i="13"/>
  <c r="AA4" i="13"/>
  <c r="AB4" i="13"/>
  <c r="AC4" i="13"/>
  <c r="AD4" i="13"/>
  <c r="X5" i="13"/>
  <c r="Y5" i="13"/>
  <c r="Z5" i="13"/>
  <c r="AA5" i="13"/>
  <c r="AB5" i="13"/>
  <c r="AC5" i="13"/>
  <c r="AD5" i="13"/>
  <c r="X6" i="13"/>
  <c r="Y6" i="13"/>
  <c r="Z6" i="13"/>
  <c r="AA6" i="13"/>
  <c r="AB6" i="13"/>
  <c r="AC6" i="13"/>
  <c r="AD6" i="13"/>
  <c r="X7" i="13"/>
  <c r="Y7" i="13"/>
  <c r="Z7" i="13"/>
  <c r="AA7" i="13"/>
  <c r="AB7" i="13"/>
  <c r="AC7" i="13"/>
  <c r="AD7" i="13"/>
  <c r="X8" i="13"/>
  <c r="Y8" i="13"/>
  <c r="Z8" i="13"/>
  <c r="AA8" i="13"/>
  <c r="AB8" i="13"/>
  <c r="AC8" i="13"/>
  <c r="AD8" i="13"/>
  <c r="X9" i="13"/>
  <c r="Y9" i="13"/>
  <c r="Z9" i="13"/>
  <c r="AA9" i="13"/>
  <c r="AB9" i="13"/>
  <c r="AC9" i="13"/>
  <c r="AD9" i="13"/>
  <c r="X10" i="13"/>
  <c r="Y10" i="13"/>
  <c r="Z10" i="13"/>
  <c r="AA10" i="13"/>
  <c r="AB10" i="13"/>
  <c r="AC10" i="13"/>
  <c r="AD10" i="13"/>
  <c r="X11" i="13"/>
  <c r="Y11" i="13"/>
  <c r="Z11" i="13"/>
  <c r="AA11" i="13"/>
  <c r="AB11" i="13"/>
  <c r="AC11" i="13"/>
  <c r="AD11" i="13"/>
  <c r="X12" i="13"/>
  <c r="Y12" i="13"/>
  <c r="Z12" i="13"/>
  <c r="AA12" i="13"/>
  <c r="AB12" i="13"/>
  <c r="AC12" i="13"/>
  <c r="AD12" i="13"/>
  <c r="X13" i="13"/>
  <c r="Y13" i="13"/>
  <c r="Z13" i="13"/>
  <c r="AA13" i="13"/>
  <c r="AB13" i="13"/>
  <c r="AC13" i="13"/>
  <c r="AD13" i="13"/>
  <c r="X14" i="13"/>
  <c r="Y14" i="13"/>
  <c r="Z14" i="13"/>
  <c r="AA14" i="13"/>
  <c r="AB14" i="13"/>
  <c r="AC14" i="13"/>
  <c r="AD14" i="13"/>
  <c r="X15" i="13"/>
  <c r="Y15" i="13"/>
  <c r="Z15" i="13"/>
  <c r="AA15" i="13"/>
  <c r="AB15" i="13"/>
  <c r="AC15" i="13"/>
  <c r="AD15" i="13"/>
  <c r="X16" i="13"/>
  <c r="Y16" i="13"/>
  <c r="Z16" i="13"/>
  <c r="AA16" i="13"/>
  <c r="AB16" i="13"/>
  <c r="AC16" i="13"/>
  <c r="AD16" i="13"/>
  <c r="X17" i="13"/>
  <c r="Y17" i="13"/>
  <c r="Z17" i="13"/>
  <c r="AA17" i="13"/>
  <c r="AB17" i="13"/>
  <c r="AC17" i="13"/>
  <c r="AD17" i="13"/>
  <c r="X18" i="13"/>
  <c r="Y18" i="13"/>
  <c r="Z18" i="13"/>
  <c r="AA18" i="13"/>
  <c r="AB18" i="13"/>
  <c r="AC18" i="13"/>
  <c r="AD18" i="13"/>
  <c r="X19" i="13"/>
  <c r="Y19" i="13"/>
  <c r="Z19" i="13"/>
  <c r="AA19" i="13"/>
  <c r="AB19" i="13"/>
  <c r="AC19" i="13"/>
  <c r="AD19" i="13"/>
  <c r="X20" i="13"/>
  <c r="Y20" i="13"/>
  <c r="Z20" i="13"/>
  <c r="AA20" i="13"/>
  <c r="AB20" i="13"/>
  <c r="AC20" i="13"/>
  <c r="AD20" i="13"/>
  <c r="X21" i="13"/>
  <c r="Y21" i="13"/>
  <c r="Z21" i="13"/>
  <c r="AA21" i="13"/>
  <c r="AB21" i="13"/>
  <c r="AC21" i="13"/>
  <c r="AD21" i="13"/>
  <c r="X22" i="13"/>
  <c r="Y22" i="13"/>
  <c r="Z22" i="13"/>
  <c r="AA22" i="13"/>
  <c r="AB22" i="13"/>
  <c r="AC22" i="13"/>
  <c r="AD22" i="13"/>
  <c r="X23" i="13"/>
  <c r="Y23" i="13"/>
  <c r="Z23" i="13"/>
  <c r="AA23" i="13"/>
  <c r="AB23" i="13"/>
  <c r="AC23" i="13"/>
  <c r="AD23" i="13"/>
  <c r="X24" i="13"/>
  <c r="Y24" i="13"/>
  <c r="Z24" i="13"/>
  <c r="AA24" i="13"/>
  <c r="AB24" i="13"/>
  <c r="AC24" i="13"/>
  <c r="AD24" i="13"/>
  <c r="X25" i="13"/>
  <c r="Y25" i="13"/>
  <c r="Z25" i="13"/>
  <c r="AA25" i="13"/>
  <c r="AB25" i="13"/>
  <c r="AC25" i="13"/>
  <c r="AD25" i="13"/>
  <c r="X26" i="13"/>
  <c r="Y26" i="13"/>
  <c r="Z26" i="13"/>
  <c r="AA26" i="13"/>
  <c r="AB26" i="13"/>
  <c r="AC26" i="13"/>
  <c r="AD26" i="13"/>
  <c r="X27" i="13"/>
  <c r="Y27" i="13"/>
  <c r="Z27" i="13"/>
  <c r="AA27" i="13"/>
  <c r="AB27" i="13"/>
  <c r="AC27" i="13"/>
  <c r="AD27" i="13"/>
  <c r="X28" i="13"/>
  <c r="Y28" i="13"/>
  <c r="Z28" i="13"/>
  <c r="AA28" i="13"/>
  <c r="AB28" i="13"/>
  <c r="AC28" i="13"/>
  <c r="AD28" i="13"/>
  <c r="X29" i="13"/>
  <c r="Y29" i="13"/>
  <c r="Z29" i="13"/>
  <c r="AA29" i="13"/>
  <c r="AB29" i="13"/>
  <c r="AC29" i="13"/>
  <c r="AD29" i="13"/>
  <c r="X30" i="13"/>
  <c r="Y30" i="13"/>
  <c r="Z30" i="13"/>
  <c r="AA30" i="13"/>
  <c r="AB30" i="13"/>
  <c r="AC30" i="13"/>
  <c r="AD30" i="13"/>
  <c r="X31" i="13"/>
  <c r="Y31" i="13"/>
  <c r="Z31" i="13"/>
  <c r="AA31" i="13"/>
  <c r="AB31" i="13"/>
  <c r="AC31" i="13"/>
  <c r="AD31" i="13"/>
  <c r="X32" i="13"/>
  <c r="Y32" i="13"/>
  <c r="Z32" i="13"/>
  <c r="AA32" i="13"/>
  <c r="AB32" i="13"/>
  <c r="AC32" i="13"/>
  <c r="AD32" i="13"/>
  <c r="X33" i="13"/>
  <c r="Y33" i="13"/>
  <c r="Z33" i="13"/>
  <c r="AA33" i="13"/>
  <c r="AB33" i="13"/>
  <c r="AC33" i="13"/>
  <c r="AD33" i="13"/>
  <c r="X34" i="13"/>
  <c r="Y34" i="13"/>
  <c r="Z34" i="13"/>
  <c r="AA34" i="13"/>
  <c r="AB34" i="13"/>
  <c r="AC34" i="13"/>
  <c r="AD34" i="13"/>
  <c r="X35" i="13"/>
  <c r="Y35" i="13"/>
  <c r="Z35" i="13"/>
  <c r="AA35" i="13"/>
  <c r="AB35" i="13"/>
  <c r="AC35" i="13"/>
  <c r="AD35" i="13"/>
  <c r="X36" i="13"/>
  <c r="Y36" i="13"/>
  <c r="Z36" i="13"/>
  <c r="AA36" i="13"/>
  <c r="AB36" i="13"/>
  <c r="AC36" i="13"/>
  <c r="AD36" i="13"/>
  <c r="X37" i="13"/>
  <c r="Y37" i="13"/>
  <c r="Z37" i="13"/>
  <c r="AA37" i="13"/>
  <c r="AB37" i="13"/>
  <c r="AC37" i="13"/>
  <c r="AD37" i="13"/>
  <c r="X38" i="13"/>
  <c r="Y38" i="13"/>
  <c r="Z38" i="13"/>
  <c r="AA38" i="13"/>
  <c r="AB38" i="13"/>
  <c r="AC38" i="13"/>
  <c r="AD38" i="13"/>
  <c r="X39" i="13"/>
  <c r="Y39" i="13"/>
  <c r="Z39" i="13"/>
  <c r="AA39" i="13"/>
  <c r="AB39" i="13"/>
  <c r="AC39" i="13"/>
  <c r="AD39" i="13"/>
  <c r="X40" i="13"/>
  <c r="Y40" i="13"/>
  <c r="Z40" i="13"/>
  <c r="AA40" i="13"/>
  <c r="AB40" i="13"/>
  <c r="AC40" i="13"/>
  <c r="AD40" i="13"/>
  <c r="X41" i="13"/>
  <c r="Y41" i="13"/>
  <c r="Z41" i="13"/>
  <c r="AA41" i="13"/>
  <c r="AB41" i="13"/>
  <c r="AC41" i="13"/>
  <c r="AD41" i="13"/>
  <c r="X42" i="13"/>
  <c r="Y42" i="13"/>
  <c r="Z42" i="13"/>
  <c r="AA42" i="13"/>
  <c r="AB42" i="13"/>
  <c r="AC42" i="13"/>
  <c r="AD42" i="13"/>
  <c r="X43" i="13"/>
  <c r="Y43" i="13"/>
  <c r="Z43" i="13"/>
  <c r="AA43" i="13"/>
  <c r="AB43" i="13"/>
  <c r="AC43" i="13"/>
  <c r="AD43" i="13"/>
  <c r="AD3" i="13"/>
  <c r="AC3" i="13"/>
  <c r="AB3" i="13"/>
  <c r="AA3" i="13"/>
  <c r="Z3" i="13"/>
  <c r="Y3" i="13"/>
  <c r="X3" i="13"/>
  <c r="X4" i="12"/>
  <c r="Y4" i="12"/>
  <c r="Z4" i="12"/>
  <c r="AA4" i="12"/>
  <c r="AB4" i="12"/>
  <c r="AC4" i="12"/>
  <c r="AD4" i="12"/>
  <c r="X5" i="12"/>
  <c r="Y5" i="12"/>
  <c r="Z5" i="12"/>
  <c r="AA5" i="12"/>
  <c r="AB5" i="12"/>
  <c r="AC5" i="12"/>
  <c r="AD5" i="12"/>
  <c r="X6" i="12"/>
  <c r="Y6" i="12"/>
  <c r="Z6" i="12"/>
  <c r="AA6" i="12"/>
  <c r="AB6" i="12"/>
  <c r="AC6" i="12"/>
  <c r="AD6" i="12"/>
  <c r="X7" i="12"/>
  <c r="Y7" i="12"/>
  <c r="Z7" i="12"/>
  <c r="AA7" i="12"/>
  <c r="AB7" i="12"/>
  <c r="AC7" i="12"/>
  <c r="AD7" i="12"/>
  <c r="X8" i="12"/>
  <c r="Y8" i="12"/>
  <c r="Z8" i="12"/>
  <c r="AA8" i="12"/>
  <c r="AB8" i="12"/>
  <c r="AC8" i="12"/>
  <c r="AD8" i="12"/>
  <c r="X9" i="12"/>
  <c r="Y9" i="12"/>
  <c r="Z9" i="12"/>
  <c r="AA9" i="12"/>
  <c r="AB9" i="12"/>
  <c r="AC9" i="12"/>
  <c r="AD9" i="12"/>
  <c r="X10" i="12"/>
  <c r="Y10" i="12"/>
  <c r="Z10" i="12"/>
  <c r="AA10" i="12"/>
  <c r="AB10" i="12"/>
  <c r="AC10" i="12"/>
  <c r="AD10" i="12"/>
  <c r="X11" i="12"/>
  <c r="Y11" i="12"/>
  <c r="Z11" i="12"/>
  <c r="AA11" i="12"/>
  <c r="AB11" i="12"/>
  <c r="AC11" i="12"/>
  <c r="AD11" i="12"/>
  <c r="X12" i="12"/>
  <c r="Y12" i="12"/>
  <c r="Z12" i="12"/>
  <c r="AA12" i="12"/>
  <c r="AB12" i="12"/>
  <c r="AC12" i="12"/>
  <c r="AD12" i="12"/>
  <c r="X13" i="12"/>
  <c r="Y13" i="12"/>
  <c r="Z13" i="12"/>
  <c r="AA13" i="12"/>
  <c r="AB13" i="12"/>
  <c r="AC13" i="12"/>
  <c r="AD13" i="12"/>
  <c r="X14" i="12"/>
  <c r="Y14" i="12"/>
  <c r="Z14" i="12"/>
  <c r="AA14" i="12"/>
  <c r="AB14" i="12"/>
  <c r="AC14" i="12"/>
  <c r="AD14" i="12"/>
  <c r="X15" i="12"/>
  <c r="Y15" i="12"/>
  <c r="Z15" i="12"/>
  <c r="AA15" i="12"/>
  <c r="AB15" i="12"/>
  <c r="AC15" i="12"/>
  <c r="AD15" i="12"/>
  <c r="X16" i="12"/>
  <c r="Y16" i="12"/>
  <c r="Z16" i="12"/>
  <c r="AA16" i="12"/>
  <c r="AB16" i="12"/>
  <c r="AC16" i="12"/>
  <c r="AD16" i="12"/>
  <c r="X17" i="12"/>
  <c r="Y17" i="12"/>
  <c r="Z17" i="12"/>
  <c r="AA17" i="12"/>
  <c r="AB17" i="12"/>
  <c r="AC17" i="12"/>
  <c r="AD17" i="12"/>
  <c r="X18" i="12"/>
  <c r="Y18" i="12"/>
  <c r="Z18" i="12"/>
  <c r="AA18" i="12"/>
  <c r="AB18" i="12"/>
  <c r="AC18" i="12"/>
  <c r="AD18" i="12"/>
  <c r="X19" i="12"/>
  <c r="Y19" i="12"/>
  <c r="Z19" i="12"/>
  <c r="AA19" i="12"/>
  <c r="AB19" i="12"/>
  <c r="AC19" i="12"/>
  <c r="AD19" i="12"/>
  <c r="X20" i="12"/>
  <c r="Y20" i="12"/>
  <c r="Z20" i="12"/>
  <c r="AA20" i="12"/>
  <c r="AB20" i="12"/>
  <c r="AC20" i="12"/>
  <c r="AD20" i="12"/>
  <c r="X21" i="12"/>
  <c r="Y21" i="12"/>
  <c r="Z21" i="12"/>
  <c r="AA21" i="12"/>
  <c r="AB21" i="12"/>
  <c r="AC21" i="12"/>
  <c r="AD21" i="12"/>
  <c r="X22" i="12"/>
  <c r="Y22" i="12"/>
  <c r="Z22" i="12"/>
  <c r="AA22" i="12"/>
  <c r="AB22" i="12"/>
  <c r="AC22" i="12"/>
  <c r="AD22" i="12"/>
  <c r="X23" i="12"/>
  <c r="Y23" i="12"/>
  <c r="Z23" i="12"/>
  <c r="AA23" i="12"/>
  <c r="AB23" i="12"/>
  <c r="AC23" i="12"/>
  <c r="AD23" i="12"/>
  <c r="X24" i="12"/>
  <c r="Y24" i="12"/>
  <c r="Z24" i="12"/>
  <c r="AA24" i="12"/>
  <c r="AB24" i="12"/>
  <c r="AC24" i="12"/>
  <c r="AD24" i="12"/>
  <c r="X25" i="12"/>
  <c r="Y25" i="12"/>
  <c r="Z25" i="12"/>
  <c r="AA25" i="12"/>
  <c r="AB25" i="12"/>
  <c r="AC25" i="12"/>
  <c r="AD25" i="12"/>
  <c r="X26" i="12"/>
  <c r="Y26" i="12"/>
  <c r="Z26" i="12"/>
  <c r="AA26" i="12"/>
  <c r="AB26" i="12"/>
  <c r="AC26" i="12"/>
  <c r="AD26" i="12"/>
  <c r="X27" i="12"/>
  <c r="Y27" i="12"/>
  <c r="Z27" i="12"/>
  <c r="AA27" i="12"/>
  <c r="AB27" i="12"/>
  <c r="AC27" i="12"/>
  <c r="AD27" i="12"/>
  <c r="X28" i="12"/>
  <c r="Y28" i="12"/>
  <c r="Z28" i="12"/>
  <c r="AA28" i="12"/>
  <c r="AB28" i="12"/>
  <c r="AC28" i="12"/>
  <c r="AD28" i="12"/>
  <c r="X29" i="12"/>
  <c r="Y29" i="12"/>
  <c r="Z29" i="12"/>
  <c r="AA29" i="12"/>
  <c r="AB29" i="12"/>
  <c r="AC29" i="12"/>
  <c r="AD29" i="12"/>
  <c r="X30" i="12"/>
  <c r="Y30" i="12"/>
  <c r="Z30" i="12"/>
  <c r="AA30" i="12"/>
  <c r="AB30" i="12"/>
  <c r="AC30" i="12"/>
  <c r="AD30" i="12"/>
  <c r="X31" i="12"/>
  <c r="Y31" i="12"/>
  <c r="Z31" i="12"/>
  <c r="AA31" i="12"/>
  <c r="AB31" i="12"/>
  <c r="AC31" i="12"/>
  <c r="AD31" i="12"/>
  <c r="X32" i="12"/>
  <c r="Y32" i="12"/>
  <c r="Z32" i="12"/>
  <c r="AA32" i="12"/>
  <c r="AB32" i="12"/>
  <c r="AC32" i="12"/>
  <c r="AD32" i="12"/>
  <c r="X33" i="12"/>
  <c r="Y33" i="12"/>
  <c r="Z33" i="12"/>
  <c r="AA33" i="12"/>
  <c r="AB33" i="12"/>
  <c r="AC33" i="12"/>
  <c r="AD33" i="12"/>
  <c r="X34" i="12"/>
  <c r="Y34" i="12"/>
  <c r="Z34" i="12"/>
  <c r="AA34" i="12"/>
  <c r="AB34" i="12"/>
  <c r="AC34" i="12"/>
  <c r="AD34" i="12"/>
  <c r="X35" i="12"/>
  <c r="Y35" i="12"/>
  <c r="Z35" i="12"/>
  <c r="AA35" i="12"/>
  <c r="AB35" i="12"/>
  <c r="AC35" i="12"/>
  <c r="AD35" i="12"/>
  <c r="X36" i="12"/>
  <c r="Y36" i="12"/>
  <c r="Z36" i="12"/>
  <c r="AA36" i="12"/>
  <c r="AB36" i="12"/>
  <c r="AC36" i="12"/>
  <c r="AD36" i="12"/>
  <c r="X37" i="12"/>
  <c r="Y37" i="12"/>
  <c r="Z37" i="12"/>
  <c r="AA37" i="12"/>
  <c r="AB37" i="12"/>
  <c r="AC37" i="12"/>
  <c r="AD37" i="12"/>
  <c r="X38" i="12"/>
  <c r="Y38" i="12"/>
  <c r="Z38" i="12"/>
  <c r="AA38" i="12"/>
  <c r="AB38" i="12"/>
  <c r="AC38" i="12"/>
  <c r="AD38" i="12"/>
  <c r="X39" i="12"/>
  <c r="Y39" i="12"/>
  <c r="Z39" i="12"/>
  <c r="AA39" i="12"/>
  <c r="AB39" i="12"/>
  <c r="AC39" i="12"/>
  <c r="AD39" i="12"/>
  <c r="X40" i="12"/>
  <c r="Y40" i="12"/>
  <c r="Z40" i="12"/>
  <c r="AA40" i="12"/>
  <c r="AB40" i="12"/>
  <c r="AC40" i="12"/>
  <c r="AD40" i="12"/>
  <c r="X41" i="12"/>
  <c r="Y41" i="12"/>
  <c r="Z41" i="12"/>
  <c r="AA41" i="12"/>
  <c r="AB41" i="12"/>
  <c r="AC41" i="12"/>
  <c r="AD41" i="12"/>
  <c r="X42" i="12"/>
  <c r="Y42" i="12"/>
  <c r="Z42" i="12"/>
  <c r="AA42" i="12"/>
  <c r="AB42" i="12"/>
  <c r="AC42" i="12"/>
  <c r="AD42" i="12"/>
  <c r="X43" i="12"/>
  <c r="Y43" i="12"/>
  <c r="Z43" i="12"/>
  <c r="AA43" i="12"/>
  <c r="AB43" i="12"/>
  <c r="AC43" i="12"/>
  <c r="AD43" i="12"/>
  <c r="AD3" i="12"/>
  <c r="AC3" i="12"/>
  <c r="AB3" i="12"/>
  <c r="AA3" i="12"/>
  <c r="Z3" i="12"/>
  <c r="Y3" i="12"/>
  <c r="X3" i="12"/>
  <c r="X4" i="11"/>
  <c r="Y4" i="11"/>
  <c r="Z4" i="11"/>
  <c r="AA4" i="11"/>
  <c r="AB4" i="11"/>
  <c r="AC4" i="11"/>
  <c r="AD4" i="11"/>
  <c r="X5" i="11"/>
  <c r="Y5" i="11"/>
  <c r="Z5" i="11"/>
  <c r="AA5" i="11"/>
  <c r="AB5" i="11"/>
  <c r="AC5" i="11"/>
  <c r="AD5" i="11"/>
  <c r="X6" i="11"/>
  <c r="Y6" i="11"/>
  <c r="Z6" i="11"/>
  <c r="AA6" i="11"/>
  <c r="AB6" i="11"/>
  <c r="AC6" i="11"/>
  <c r="AD6" i="11"/>
  <c r="X7" i="11"/>
  <c r="Y7" i="11"/>
  <c r="Z7" i="11"/>
  <c r="AA7" i="11"/>
  <c r="AB7" i="11"/>
  <c r="AC7" i="11"/>
  <c r="AD7" i="11"/>
  <c r="X8" i="11"/>
  <c r="Y8" i="11"/>
  <c r="Z8" i="11"/>
  <c r="AA8" i="11"/>
  <c r="AB8" i="11"/>
  <c r="AC8" i="11"/>
  <c r="AD8" i="11"/>
  <c r="X9" i="11"/>
  <c r="Y9" i="11"/>
  <c r="Z9" i="11"/>
  <c r="AA9" i="11"/>
  <c r="AB9" i="11"/>
  <c r="AC9" i="11"/>
  <c r="AD9" i="11"/>
  <c r="X10" i="11"/>
  <c r="Y10" i="11"/>
  <c r="Z10" i="11"/>
  <c r="AA10" i="11"/>
  <c r="AB10" i="11"/>
  <c r="AC10" i="11"/>
  <c r="AD10" i="11"/>
  <c r="X11" i="11"/>
  <c r="Y11" i="11"/>
  <c r="Z11" i="11"/>
  <c r="AA11" i="11"/>
  <c r="AB11" i="11"/>
  <c r="AC11" i="11"/>
  <c r="AD11" i="11"/>
  <c r="X12" i="11"/>
  <c r="Y12" i="11"/>
  <c r="Z12" i="11"/>
  <c r="AA12" i="11"/>
  <c r="AB12" i="11"/>
  <c r="AC12" i="11"/>
  <c r="AD12" i="11"/>
  <c r="X13" i="11"/>
  <c r="Y13" i="11"/>
  <c r="Z13" i="11"/>
  <c r="AA13" i="11"/>
  <c r="AB13" i="11"/>
  <c r="AC13" i="11"/>
  <c r="AD13" i="11"/>
  <c r="X14" i="11"/>
  <c r="Y14" i="11"/>
  <c r="Z14" i="11"/>
  <c r="AA14" i="11"/>
  <c r="AB14" i="11"/>
  <c r="AC14" i="11"/>
  <c r="AD14" i="11"/>
  <c r="X15" i="11"/>
  <c r="Y15" i="11"/>
  <c r="Z15" i="11"/>
  <c r="AA15" i="11"/>
  <c r="AB15" i="11"/>
  <c r="AC15" i="11"/>
  <c r="AD15" i="11"/>
  <c r="X16" i="11"/>
  <c r="Y16" i="11"/>
  <c r="Z16" i="11"/>
  <c r="AA16" i="11"/>
  <c r="AB16" i="11"/>
  <c r="AC16" i="11"/>
  <c r="AD16" i="11"/>
  <c r="X17" i="11"/>
  <c r="Y17" i="11"/>
  <c r="Z17" i="11"/>
  <c r="AA17" i="11"/>
  <c r="AB17" i="11"/>
  <c r="AC17" i="11"/>
  <c r="AD17" i="11"/>
  <c r="X18" i="11"/>
  <c r="Y18" i="11"/>
  <c r="Z18" i="11"/>
  <c r="AA18" i="11"/>
  <c r="AB18" i="11"/>
  <c r="AC18" i="11"/>
  <c r="AD18" i="11"/>
  <c r="X19" i="11"/>
  <c r="Y19" i="11"/>
  <c r="Z19" i="11"/>
  <c r="AA19" i="11"/>
  <c r="AB19" i="11"/>
  <c r="AC19" i="11"/>
  <c r="AD19" i="11"/>
  <c r="X20" i="11"/>
  <c r="Y20" i="11"/>
  <c r="Z20" i="11"/>
  <c r="AA20" i="11"/>
  <c r="AB20" i="11"/>
  <c r="AC20" i="11"/>
  <c r="AD20" i="11"/>
  <c r="X21" i="11"/>
  <c r="Y21" i="11"/>
  <c r="Z21" i="11"/>
  <c r="AA21" i="11"/>
  <c r="AB21" i="11"/>
  <c r="AC21" i="11"/>
  <c r="AD21" i="11"/>
  <c r="X22" i="11"/>
  <c r="Y22" i="11"/>
  <c r="Z22" i="11"/>
  <c r="AA22" i="11"/>
  <c r="AB22" i="11"/>
  <c r="AC22" i="11"/>
  <c r="AD22" i="11"/>
  <c r="X23" i="11"/>
  <c r="Y23" i="11"/>
  <c r="Z23" i="11"/>
  <c r="AA23" i="11"/>
  <c r="AB23" i="11"/>
  <c r="AC23" i="11"/>
  <c r="AD23" i="11"/>
  <c r="X24" i="11"/>
  <c r="Y24" i="11"/>
  <c r="Z24" i="11"/>
  <c r="AA24" i="11"/>
  <c r="AB24" i="11"/>
  <c r="AC24" i="11"/>
  <c r="AD24" i="11"/>
  <c r="X25" i="11"/>
  <c r="Y25" i="11"/>
  <c r="Z25" i="11"/>
  <c r="AA25" i="11"/>
  <c r="AB25" i="11"/>
  <c r="AC25" i="11"/>
  <c r="AD25" i="11"/>
  <c r="X26" i="11"/>
  <c r="Y26" i="11"/>
  <c r="Z26" i="11"/>
  <c r="AA26" i="11"/>
  <c r="AB26" i="11"/>
  <c r="AC26" i="11"/>
  <c r="AD26" i="11"/>
  <c r="X27" i="11"/>
  <c r="Y27" i="11"/>
  <c r="Z27" i="11"/>
  <c r="AA27" i="11"/>
  <c r="AB27" i="11"/>
  <c r="AC27" i="11"/>
  <c r="AD27" i="11"/>
  <c r="X28" i="11"/>
  <c r="Y28" i="11"/>
  <c r="Z28" i="11"/>
  <c r="AA28" i="11"/>
  <c r="AB28" i="11"/>
  <c r="AC28" i="11"/>
  <c r="AD28" i="11"/>
  <c r="X29" i="11"/>
  <c r="Y29" i="11"/>
  <c r="Z29" i="11"/>
  <c r="AA29" i="11"/>
  <c r="AB29" i="11"/>
  <c r="AC29" i="11"/>
  <c r="AD29" i="11"/>
  <c r="X30" i="11"/>
  <c r="Y30" i="11"/>
  <c r="Z30" i="11"/>
  <c r="AA30" i="11"/>
  <c r="AB30" i="11"/>
  <c r="AC30" i="11"/>
  <c r="AD30" i="11"/>
  <c r="X31" i="11"/>
  <c r="Y31" i="11"/>
  <c r="Z31" i="11"/>
  <c r="AA31" i="11"/>
  <c r="AB31" i="11"/>
  <c r="AC31" i="11"/>
  <c r="AD31" i="11"/>
  <c r="X32" i="11"/>
  <c r="Y32" i="11"/>
  <c r="Z32" i="11"/>
  <c r="AA32" i="11"/>
  <c r="AB32" i="11"/>
  <c r="AC32" i="11"/>
  <c r="AD32" i="11"/>
  <c r="X33" i="11"/>
  <c r="Y33" i="11"/>
  <c r="Z33" i="11"/>
  <c r="AA33" i="11"/>
  <c r="AB33" i="11"/>
  <c r="AC33" i="11"/>
  <c r="AD33" i="11"/>
  <c r="X34" i="11"/>
  <c r="Y34" i="11"/>
  <c r="Z34" i="11"/>
  <c r="AA34" i="11"/>
  <c r="AB34" i="11"/>
  <c r="AC34" i="11"/>
  <c r="AD34" i="11"/>
  <c r="X35" i="11"/>
  <c r="Y35" i="11"/>
  <c r="Z35" i="11"/>
  <c r="AA35" i="11"/>
  <c r="AB35" i="11"/>
  <c r="AC35" i="11"/>
  <c r="AD35" i="11"/>
  <c r="X36" i="11"/>
  <c r="Y36" i="11"/>
  <c r="Z36" i="11"/>
  <c r="AA36" i="11"/>
  <c r="AB36" i="11"/>
  <c r="AC36" i="11"/>
  <c r="AD36" i="11"/>
  <c r="X37" i="11"/>
  <c r="Y37" i="11"/>
  <c r="Z37" i="11"/>
  <c r="AA37" i="11"/>
  <c r="AB37" i="11"/>
  <c r="AC37" i="11"/>
  <c r="AD37" i="11"/>
  <c r="X38" i="11"/>
  <c r="Y38" i="11"/>
  <c r="Z38" i="11"/>
  <c r="AA38" i="11"/>
  <c r="AB38" i="11"/>
  <c r="AC38" i="11"/>
  <c r="AD38" i="11"/>
  <c r="X39" i="11"/>
  <c r="Y39" i="11"/>
  <c r="Z39" i="11"/>
  <c r="AA39" i="11"/>
  <c r="AB39" i="11"/>
  <c r="AC39" i="11"/>
  <c r="AD39" i="11"/>
  <c r="X40" i="11"/>
  <c r="Y40" i="11"/>
  <c r="Z40" i="11"/>
  <c r="AA40" i="11"/>
  <c r="AB40" i="11"/>
  <c r="AC40" i="11"/>
  <c r="AD40" i="11"/>
  <c r="X41" i="11"/>
  <c r="Y41" i="11"/>
  <c r="Z41" i="11"/>
  <c r="AA41" i="11"/>
  <c r="AB41" i="11"/>
  <c r="AC41" i="11"/>
  <c r="AD41" i="11"/>
  <c r="X42" i="11"/>
  <c r="Y42" i="11"/>
  <c r="Z42" i="11"/>
  <c r="AA42" i="11"/>
  <c r="AB42" i="11"/>
  <c r="AC42" i="11"/>
  <c r="AD42" i="11"/>
  <c r="X43" i="11"/>
  <c r="Y43" i="11"/>
  <c r="Z43" i="11"/>
  <c r="AA43" i="11"/>
  <c r="AB43" i="11"/>
  <c r="AC43" i="11"/>
  <c r="AD43" i="11"/>
  <c r="AD3" i="11"/>
  <c r="AC3" i="11"/>
  <c r="AB3" i="11"/>
  <c r="AA3" i="11"/>
  <c r="Z3" i="11"/>
  <c r="Y3" i="11"/>
  <c r="X3" i="11"/>
  <c r="BI72" i="20"/>
  <c r="BG72" i="20"/>
  <c r="BE72" i="20"/>
  <c r="BC72" i="20"/>
  <c r="BI71" i="20"/>
  <c r="BG71" i="20"/>
  <c r="BE71" i="20"/>
  <c r="BC71" i="20"/>
  <c r="BI70" i="20"/>
  <c r="BG70" i="20"/>
  <c r="BE70" i="20"/>
  <c r="BC70" i="20"/>
  <c r="BI69" i="20"/>
  <c r="BG69" i="20"/>
  <c r="BE69" i="20"/>
  <c r="BC69" i="20"/>
  <c r="BI68" i="20"/>
  <c r="BG68" i="20"/>
  <c r="BE68" i="20"/>
  <c r="BC68" i="20"/>
  <c r="BI67" i="20"/>
  <c r="BG67" i="20"/>
  <c r="BE67" i="20"/>
  <c r="BC67" i="20"/>
  <c r="BI66" i="20"/>
  <c r="BG66" i="20"/>
  <c r="BE66" i="20"/>
  <c r="BC66" i="20"/>
  <c r="BA67" i="20"/>
  <c r="BA68" i="20"/>
  <c r="BA69" i="20"/>
  <c r="BA70" i="20"/>
  <c r="BA71" i="20"/>
  <c r="BA72" i="20"/>
  <c r="BA66" i="20"/>
  <c r="AU66" i="20"/>
  <c r="AU112" i="20" s="1"/>
  <c r="AY67" i="20"/>
  <c r="AY68" i="20"/>
  <c r="AY69" i="20"/>
  <c r="AY70" i="20"/>
  <c r="AY71" i="20"/>
  <c r="AY72" i="20"/>
  <c r="AY66" i="20"/>
  <c r="AW67" i="20"/>
  <c r="AW68" i="20"/>
  <c r="AW69" i="20"/>
  <c r="AW70" i="20"/>
  <c r="AW71" i="20"/>
  <c r="AW72" i="20"/>
  <c r="AW66" i="20"/>
  <c r="AU67" i="20" l="1"/>
  <c r="AU68" i="20"/>
  <c r="AU69" i="20"/>
  <c r="AU70" i="20"/>
  <c r="AU71" i="20"/>
  <c r="AU72" i="20"/>
  <c r="C2" i="23"/>
  <c r="D2" i="23"/>
  <c r="E2" i="23"/>
  <c r="F2" i="23"/>
  <c r="G2" i="23"/>
  <c r="H2" i="23"/>
  <c r="I2" i="23"/>
  <c r="J2" i="23"/>
  <c r="K2" i="23"/>
  <c r="L2" i="23"/>
  <c r="M2" i="23"/>
  <c r="N2" i="23"/>
  <c r="O2" i="23"/>
  <c r="P2" i="23"/>
  <c r="Q2" i="23"/>
  <c r="R2" i="23"/>
  <c r="S2" i="23"/>
  <c r="T2" i="23"/>
  <c r="U2" i="23"/>
  <c r="V2" i="23"/>
  <c r="W2" i="23"/>
  <c r="X2" i="23"/>
  <c r="Y2" i="23"/>
  <c r="Z2" i="23"/>
  <c r="AA2" i="23"/>
  <c r="AB2" i="23"/>
  <c r="AC2" i="23"/>
  <c r="AD2" i="23"/>
  <c r="AE2" i="23"/>
  <c r="AF2" i="23"/>
  <c r="C3" i="23"/>
  <c r="D3" i="23"/>
  <c r="E3" i="23"/>
  <c r="F3" i="23"/>
  <c r="G3" i="23"/>
  <c r="H3" i="23"/>
  <c r="I3" i="23"/>
  <c r="J3" i="23"/>
  <c r="K3" i="23"/>
  <c r="L3" i="23"/>
  <c r="M3" i="23"/>
  <c r="N3" i="23"/>
  <c r="O3" i="23"/>
  <c r="P3" i="23"/>
  <c r="Q3" i="23"/>
  <c r="R3" i="23"/>
  <c r="S3" i="23"/>
  <c r="T3" i="23"/>
  <c r="U3" i="23"/>
  <c r="V3" i="23"/>
  <c r="W3" i="23"/>
  <c r="X3" i="23"/>
  <c r="Y3" i="23"/>
  <c r="Z3" i="23"/>
  <c r="AA3" i="23"/>
  <c r="AB3" i="23"/>
  <c r="AC3" i="23"/>
  <c r="AD3" i="23"/>
  <c r="AE3" i="23"/>
  <c r="AF3" i="23"/>
  <c r="C4" i="23"/>
  <c r="D4" i="23"/>
  <c r="E4" i="23"/>
  <c r="F4" i="23"/>
  <c r="G4" i="23"/>
  <c r="H4" i="23"/>
  <c r="I4" i="23"/>
  <c r="J4" i="23"/>
  <c r="K4" i="23"/>
  <c r="L4" i="23"/>
  <c r="M4" i="23"/>
  <c r="N4" i="23"/>
  <c r="O4" i="23"/>
  <c r="P4" i="23"/>
  <c r="Q4" i="23"/>
  <c r="R4" i="23"/>
  <c r="S4" i="23"/>
  <c r="T4" i="23"/>
  <c r="U4" i="23"/>
  <c r="V4" i="23"/>
  <c r="W4" i="23"/>
  <c r="X4" i="23"/>
  <c r="Y4" i="23"/>
  <c r="Z4" i="23"/>
  <c r="AA4" i="23"/>
  <c r="AB4" i="23"/>
  <c r="AC4" i="23"/>
  <c r="AD4" i="23"/>
  <c r="AE4" i="23"/>
  <c r="AF4" i="23"/>
  <c r="C5" i="23"/>
  <c r="D5" i="23"/>
  <c r="E5" i="23"/>
  <c r="F5" i="23"/>
  <c r="G5" i="23"/>
  <c r="H5" i="23"/>
  <c r="I5" i="23"/>
  <c r="J5" i="23"/>
  <c r="K5" i="23"/>
  <c r="L5" i="23"/>
  <c r="M5" i="23"/>
  <c r="N5" i="23"/>
  <c r="O5" i="23"/>
  <c r="P5" i="23"/>
  <c r="Q5" i="23"/>
  <c r="R5" i="23"/>
  <c r="S5" i="23"/>
  <c r="T5" i="23"/>
  <c r="U5" i="23"/>
  <c r="V5" i="23"/>
  <c r="W5" i="23"/>
  <c r="X5" i="23"/>
  <c r="Y5" i="23"/>
  <c r="Z5" i="23"/>
  <c r="AA5" i="23"/>
  <c r="AB5" i="23"/>
  <c r="AC5" i="23"/>
  <c r="AD5" i="23"/>
  <c r="AE5" i="23"/>
  <c r="AF5" i="23"/>
  <c r="C6" i="23"/>
  <c r="D6" i="23"/>
  <c r="E6" i="23"/>
  <c r="F6" i="23"/>
  <c r="G6" i="23"/>
  <c r="H6" i="23"/>
  <c r="I6" i="23"/>
  <c r="J6" i="23"/>
  <c r="K6" i="23"/>
  <c r="L6" i="23"/>
  <c r="M6" i="23"/>
  <c r="N6" i="23"/>
  <c r="O6" i="23"/>
  <c r="P6" i="23"/>
  <c r="Q6" i="23"/>
  <c r="R6" i="23"/>
  <c r="S6" i="23"/>
  <c r="T6" i="23"/>
  <c r="U6" i="23"/>
  <c r="V6" i="23"/>
  <c r="W6" i="23"/>
  <c r="X6" i="23"/>
  <c r="Y6" i="23"/>
  <c r="Z6" i="23"/>
  <c r="AA6" i="23"/>
  <c r="AB6" i="23"/>
  <c r="AC6" i="23"/>
  <c r="AD6" i="23"/>
  <c r="AE6" i="23"/>
  <c r="AF6" i="23"/>
  <c r="C7" i="23"/>
  <c r="D7" i="23"/>
  <c r="E7" i="23"/>
  <c r="F7" i="23"/>
  <c r="G7" i="23"/>
  <c r="H7" i="23"/>
  <c r="I7" i="23"/>
  <c r="J7" i="23"/>
  <c r="K7" i="23"/>
  <c r="L7" i="23"/>
  <c r="M7" i="23"/>
  <c r="N7" i="23"/>
  <c r="O7" i="23"/>
  <c r="P7" i="23"/>
  <c r="Q7" i="23"/>
  <c r="R7" i="23"/>
  <c r="S7" i="23"/>
  <c r="T7" i="23"/>
  <c r="U7" i="23"/>
  <c r="V7" i="23"/>
  <c r="W7" i="23"/>
  <c r="X7" i="23"/>
  <c r="Y7" i="23"/>
  <c r="Z7" i="23"/>
  <c r="AA7" i="23"/>
  <c r="AB7" i="23"/>
  <c r="AC7" i="23"/>
  <c r="AD7" i="23"/>
  <c r="AE7" i="23"/>
  <c r="AF7" i="23"/>
  <c r="C8" i="23"/>
  <c r="D8" i="23"/>
  <c r="E8" i="23"/>
  <c r="F8" i="23"/>
  <c r="G8" i="23"/>
  <c r="H8" i="23"/>
  <c r="I8" i="23"/>
  <c r="J8" i="23"/>
  <c r="K8" i="23"/>
  <c r="L8" i="23"/>
  <c r="M8" i="23"/>
  <c r="N8" i="23"/>
  <c r="O8" i="23"/>
  <c r="P8" i="23"/>
  <c r="Q8" i="23"/>
  <c r="R8" i="23"/>
  <c r="S8" i="23"/>
  <c r="T8" i="23"/>
  <c r="U8" i="23"/>
  <c r="V8" i="23"/>
  <c r="W8" i="23"/>
  <c r="X8" i="23"/>
  <c r="Y8" i="23"/>
  <c r="Z8" i="23"/>
  <c r="AA8" i="23"/>
  <c r="AB8" i="23"/>
  <c r="AC8" i="23"/>
  <c r="AD8" i="23"/>
  <c r="AE8" i="23"/>
  <c r="AF8" i="23"/>
  <c r="B3" i="23"/>
  <c r="B4" i="23"/>
  <c r="B5" i="23"/>
  <c r="B6" i="23"/>
  <c r="B7" i="23"/>
  <c r="B8" i="23"/>
  <c r="C2" i="24"/>
  <c r="D2" i="24"/>
  <c r="E2" i="24"/>
  <c r="F2" i="24"/>
  <c r="G2" i="24"/>
  <c r="H2" i="24"/>
  <c r="I2" i="24"/>
  <c r="J2" i="24"/>
  <c r="K2" i="24"/>
  <c r="L2" i="24"/>
  <c r="M2" i="24"/>
  <c r="N2" i="24"/>
  <c r="O2" i="24"/>
  <c r="P2" i="24"/>
  <c r="Q2" i="24"/>
  <c r="R2" i="24"/>
  <c r="S2" i="24"/>
  <c r="T2" i="24"/>
  <c r="U2" i="24"/>
  <c r="V2" i="24"/>
  <c r="W2" i="24"/>
  <c r="X2" i="24"/>
  <c r="Y2" i="24"/>
  <c r="Z2" i="24"/>
  <c r="AA2" i="24"/>
  <c r="AB2" i="24"/>
  <c r="AC2" i="24"/>
  <c r="AD2" i="24"/>
  <c r="AE2" i="24"/>
  <c r="AF2" i="24"/>
  <c r="C3" i="24"/>
  <c r="D3" i="24"/>
  <c r="E3" i="24"/>
  <c r="F3" i="24"/>
  <c r="G3" i="24"/>
  <c r="H3" i="24"/>
  <c r="I3" i="24"/>
  <c r="J3" i="24"/>
  <c r="K3" i="24"/>
  <c r="L3" i="24"/>
  <c r="M3" i="24"/>
  <c r="N3" i="24"/>
  <c r="O3" i="24"/>
  <c r="P3" i="24"/>
  <c r="Q3" i="24"/>
  <c r="R3" i="24"/>
  <c r="S3" i="24"/>
  <c r="T3" i="24"/>
  <c r="U3" i="24"/>
  <c r="V3" i="24"/>
  <c r="W3" i="24"/>
  <c r="X3" i="24"/>
  <c r="Y3" i="24"/>
  <c r="Z3" i="24"/>
  <c r="AA3" i="24"/>
  <c r="AB3" i="24"/>
  <c r="AC3" i="24"/>
  <c r="AD3" i="24"/>
  <c r="AE3" i="24"/>
  <c r="AF3" i="24"/>
  <c r="C4" i="24"/>
  <c r="D4" i="24"/>
  <c r="E4" i="24"/>
  <c r="F4" i="24"/>
  <c r="G4" i="24"/>
  <c r="H4" i="24"/>
  <c r="I4" i="24"/>
  <c r="J4" i="24"/>
  <c r="K4" i="24"/>
  <c r="L4" i="24"/>
  <c r="M4" i="24"/>
  <c r="N4" i="24"/>
  <c r="O4" i="24"/>
  <c r="P4" i="24"/>
  <c r="Q4" i="24"/>
  <c r="R4" i="24"/>
  <c r="S4" i="24"/>
  <c r="T4" i="24"/>
  <c r="U4" i="24"/>
  <c r="V4" i="24"/>
  <c r="W4" i="24"/>
  <c r="X4" i="24"/>
  <c r="Y4" i="24"/>
  <c r="Z4" i="24"/>
  <c r="AA4" i="24"/>
  <c r="AB4" i="24"/>
  <c r="AC4" i="24"/>
  <c r="AD4" i="24"/>
  <c r="AE4" i="24"/>
  <c r="AF4" i="24"/>
  <c r="C5" i="24"/>
  <c r="D5" i="24"/>
  <c r="E5" i="24"/>
  <c r="F5" i="24"/>
  <c r="G5" i="24"/>
  <c r="H5" i="24"/>
  <c r="I5" i="24"/>
  <c r="J5" i="24"/>
  <c r="K5" i="24"/>
  <c r="L5" i="24"/>
  <c r="M5" i="24"/>
  <c r="N5" i="24"/>
  <c r="O5" i="24"/>
  <c r="P5" i="24"/>
  <c r="Q5" i="24"/>
  <c r="R5" i="24"/>
  <c r="S5" i="24"/>
  <c r="T5" i="24"/>
  <c r="U5" i="24"/>
  <c r="V5" i="24"/>
  <c r="W5" i="24"/>
  <c r="X5" i="24"/>
  <c r="Y5" i="24"/>
  <c r="Z5" i="24"/>
  <c r="AA5" i="24"/>
  <c r="AB5" i="24"/>
  <c r="AC5" i="24"/>
  <c r="AD5" i="24"/>
  <c r="AE5" i="24"/>
  <c r="AF5" i="24"/>
  <c r="C6" i="24"/>
  <c r="D6" i="24"/>
  <c r="E6" i="24"/>
  <c r="F6" i="24"/>
  <c r="G6" i="24"/>
  <c r="H6" i="24"/>
  <c r="I6" i="24"/>
  <c r="J6" i="24"/>
  <c r="K6" i="24"/>
  <c r="L6" i="24"/>
  <c r="M6" i="24"/>
  <c r="N6" i="24"/>
  <c r="O6" i="24"/>
  <c r="P6" i="24"/>
  <c r="Q6" i="24"/>
  <c r="R6" i="24"/>
  <c r="S6" i="24"/>
  <c r="T6" i="24"/>
  <c r="U6" i="24"/>
  <c r="V6" i="24"/>
  <c r="W6" i="24"/>
  <c r="X6" i="24"/>
  <c r="Y6" i="24"/>
  <c r="Z6" i="24"/>
  <c r="AA6" i="24"/>
  <c r="AB6" i="24"/>
  <c r="AC6" i="24"/>
  <c r="AD6" i="24"/>
  <c r="AE6" i="24"/>
  <c r="AF6" i="24"/>
  <c r="C7" i="24"/>
  <c r="D7" i="24"/>
  <c r="E7" i="24"/>
  <c r="F7" i="24"/>
  <c r="G7" i="24"/>
  <c r="H7" i="24"/>
  <c r="I7" i="24"/>
  <c r="J7" i="24"/>
  <c r="K7" i="24"/>
  <c r="L7" i="24"/>
  <c r="M7" i="24"/>
  <c r="N7" i="24"/>
  <c r="O7" i="24"/>
  <c r="P7" i="24"/>
  <c r="Q7" i="24"/>
  <c r="R7" i="24"/>
  <c r="S7" i="24"/>
  <c r="T7" i="24"/>
  <c r="U7" i="24"/>
  <c r="V7" i="24"/>
  <c r="W7" i="24"/>
  <c r="X7" i="24"/>
  <c r="Y7" i="24"/>
  <c r="Z7" i="24"/>
  <c r="AA7" i="24"/>
  <c r="AB7" i="24"/>
  <c r="AC7" i="24"/>
  <c r="AD7" i="24"/>
  <c r="AE7" i="24"/>
  <c r="AF7" i="24"/>
  <c r="C8" i="24"/>
  <c r="D8" i="24"/>
  <c r="E8" i="24"/>
  <c r="F8" i="24"/>
  <c r="G8" i="24"/>
  <c r="H8" i="24"/>
  <c r="I8" i="24"/>
  <c r="J8" i="24"/>
  <c r="K8" i="24"/>
  <c r="L8" i="24"/>
  <c r="M8" i="24"/>
  <c r="N8" i="24"/>
  <c r="O8" i="24"/>
  <c r="P8" i="24"/>
  <c r="Q8" i="24"/>
  <c r="R8" i="24"/>
  <c r="S8" i="24"/>
  <c r="T8" i="24"/>
  <c r="U8" i="24"/>
  <c r="V8" i="24"/>
  <c r="W8" i="24"/>
  <c r="X8" i="24"/>
  <c r="Y8" i="24"/>
  <c r="Z8" i="24"/>
  <c r="AA8" i="24"/>
  <c r="AB8" i="24"/>
  <c r="AC8" i="24"/>
  <c r="AD8" i="24"/>
  <c r="AE8" i="24"/>
  <c r="AF8" i="24"/>
  <c r="B3" i="24"/>
  <c r="B4" i="24"/>
  <c r="B5" i="24"/>
  <c r="B6" i="24"/>
  <c r="B7" i="24"/>
  <c r="B8" i="24"/>
  <c r="C2" i="25"/>
  <c r="D2" i="25"/>
  <c r="E2" i="25"/>
  <c r="F2" i="25"/>
  <c r="G2" i="25"/>
  <c r="H2" i="25"/>
  <c r="I2" i="25"/>
  <c r="J2" i="25"/>
  <c r="K2" i="25"/>
  <c r="L2" i="25"/>
  <c r="M2" i="25"/>
  <c r="N2" i="25"/>
  <c r="O2" i="25"/>
  <c r="P2" i="25"/>
  <c r="Q2" i="25"/>
  <c r="R2" i="25"/>
  <c r="S2" i="25"/>
  <c r="T2" i="25"/>
  <c r="U2" i="25"/>
  <c r="V2" i="25"/>
  <c r="W2" i="25"/>
  <c r="X2" i="25"/>
  <c r="Y2" i="25"/>
  <c r="Z2" i="25"/>
  <c r="AA2" i="25"/>
  <c r="AB2" i="25"/>
  <c r="AC2" i="25"/>
  <c r="AD2" i="25"/>
  <c r="AE2" i="25"/>
  <c r="AF2" i="25"/>
  <c r="C3" i="25"/>
  <c r="D3" i="25"/>
  <c r="E3" i="25"/>
  <c r="F3" i="25"/>
  <c r="G3" i="25"/>
  <c r="H3" i="25"/>
  <c r="I3" i="25"/>
  <c r="J3" i="25"/>
  <c r="K3" i="25"/>
  <c r="L3" i="25"/>
  <c r="M3" i="25"/>
  <c r="N3" i="25"/>
  <c r="O3" i="25"/>
  <c r="P3" i="25"/>
  <c r="Q3" i="25"/>
  <c r="R3" i="25"/>
  <c r="S3" i="25"/>
  <c r="T3" i="25"/>
  <c r="U3" i="25"/>
  <c r="V3" i="25"/>
  <c r="W3" i="25"/>
  <c r="X3" i="25"/>
  <c r="Y3" i="25"/>
  <c r="Z3" i="25"/>
  <c r="AA3" i="25"/>
  <c r="AB3" i="25"/>
  <c r="AC3" i="25"/>
  <c r="AD3" i="25"/>
  <c r="AE3" i="25"/>
  <c r="AF3" i="25"/>
  <c r="C4" i="25"/>
  <c r="D4" i="25"/>
  <c r="E4" i="25"/>
  <c r="F4" i="25"/>
  <c r="G4" i="25"/>
  <c r="H4" i="25"/>
  <c r="I4" i="25"/>
  <c r="J4" i="25"/>
  <c r="K4" i="25"/>
  <c r="L4" i="25"/>
  <c r="M4" i="25"/>
  <c r="N4" i="25"/>
  <c r="O4" i="25"/>
  <c r="P4" i="25"/>
  <c r="Q4" i="25"/>
  <c r="R4" i="25"/>
  <c r="S4" i="25"/>
  <c r="T4" i="25"/>
  <c r="U4" i="25"/>
  <c r="V4" i="25"/>
  <c r="W4" i="25"/>
  <c r="X4" i="25"/>
  <c r="Y4" i="25"/>
  <c r="Z4" i="25"/>
  <c r="AA4" i="25"/>
  <c r="AB4" i="25"/>
  <c r="AC4" i="25"/>
  <c r="AD4" i="25"/>
  <c r="AE4" i="25"/>
  <c r="AF4" i="25"/>
  <c r="C5" i="25"/>
  <c r="D5" i="25"/>
  <c r="E5" i="25"/>
  <c r="F5" i="25"/>
  <c r="G5" i="25"/>
  <c r="H5" i="25"/>
  <c r="I5" i="25"/>
  <c r="J5" i="25"/>
  <c r="K5" i="25"/>
  <c r="L5" i="25"/>
  <c r="M5" i="25"/>
  <c r="N5" i="25"/>
  <c r="O5" i="25"/>
  <c r="P5" i="25"/>
  <c r="Q5" i="25"/>
  <c r="R5" i="25"/>
  <c r="S5" i="25"/>
  <c r="T5" i="25"/>
  <c r="U5" i="25"/>
  <c r="V5" i="25"/>
  <c r="W5" i="25"/>
  <c r="X5" i="25"/>
  <c r="Y5" i="25"/>
  <c r="Z5" i="25"/>
  <c r="AA5" i="25"/>
  <c r="AB5" i="25"/>
  <c r="AC5" i="25"/>
  <c r="AD5" i="25"/>
  <c r="AE5" i="25"/>
  <c r="AF5" i="25"/>
  <c r="C6" i="25"/>
  <c r="D6" i="25"/>
  <c r="E6" i="25"/>
  <c r="F6" i="25"/>
  <c r="G6" i="25"/>
  <c r="H6" i="25"/>
  <c r="I6" i="25"/>
  <c r="J6" i="25"/>
  <c r="K6" i="25"/>
  <c r="L6" i="25"/>
  <c r="M6" i="25"/>
  <c r="N6" i="25"/>
  <c r="O6" i="25"/>
  <c r="P6" i="25"/>
  <c r="Q6" i="25"/>
  <c r="R6" i="25"/>
  <c r="S6" i="25"/>
  <c r="T6" i="25"/>
  <c r="U6" i="25"/>
  <c r="V6" i="25"/>
  <c r="W6" i="25"/>
  <c r="X6" i="25"/>
  <c r="Y6" i="25"/>
  <c r="Z6" i="25"/>
  <c r="AA6" i="25"/>
  <c r="AB6" i="25"/>
  <c r="AC6" i="25"/>
  <c r="AD6" i="25"/>
  <c r="AE6" i="25"/>
  <c r="AF6" i="25"/>
  <c r="C7" i="25"/>
  <c r="D7" i="25"/>
  <c r="E7" i="25"/>
  <c r="F7" i="25"/>
  <c r="G7" i="25"/>
  <c r="H7" i="25"/>
  <c r="I7" i="25"/>
  <c r="J7" i="25"/>
  <c r="K7" i="25"/>
  <c r="L7" i="25"/>
  <c r="M7" i="25"/>
  <c r="N7" i="25"/>
  <c r="O7" i="25"/>
  <c r="P7" i="25"/>
  <c r="Q7" i="25"/>
  <c r="R7" i="25"/>
  <c r="S7" i="25"/>
  <c r="T7" i="25"/>
  <c r="U7" i="25"/>
  <c r="V7" i="25"/>
  <c r="W7" i="25"/>
  <c r="X7" i="25"/>
  <c r="Y7" i="25"/>
  <c r="Z7" i="25"/>
  <c r="AA7" i="25"/>
  <c r="AB7" i="25"/>
  <c r="AC7" i="25"/>
  <c r="AD7" i="25"/>
  <c r="AE7" i="25"/>
  <c r="AF7" i="25"/>
  <c r="C8" i="25"/>
  <c r="D8" i="25"/>
  <c r="E8" i="25"/>
  <c r="F8" i="25"/>
  <c r="G8" i="25"/>
  <c r="H8" i="25"/>
  <c r="I8" i="25"/>
  <c r="J8" i="25"/>
  <c r="K8" i="25"/>
  <c r="L8" i="25"/>
  <c r="M8" i="25"/>
  <c r="N8" i="25"/>
  <c r="O8" i="25"/>
  <c r="P8" i="25"/>
  <c r="Q8" i="25"/>
  <c r="R8" i="25"/>
  <c r="S8" i="25"/>
  <c r="T8" i="25"/>
  <c r="U8" i="25"/>
  <c r="V8" i="25"/>
  <c r="W8" i="25"/>
  <c r="X8" i="25"/>
  <c r="Y8" i="25"/>
  <c r="Z8" i="25"/>
  <c r="AA8" i="25"/>
  <c r="AB8" i="25"/>
  <c r="AC8" i="25"/>
  <c r="AD8" i="25"/>
  <c r="AE8" i="25"/>
  <c r="AF8" i="25"/>
  <c r="B3" i="25"/>
  <c r="B4" i="25"/>
  <c r="B5" i="25"/>
  <c r="B6" i="25"/>
  <c r="B7" i="25"/>
  <c r="B8" i="25"/>
  <c r="C2" i="26"/>
  <c r="D2" i="26"/>
  <c r="E2" i="26"/>
  <c r="F2" i="26"/>
  <c r="G2" i="26"/>
  <c r="H2" i="26"/>
  <c r="I2" i="26"/>
  <c r="J2" i="26"/>
  <c r="K2" i="26"/>
  <c r="L2" i="26"/>
  <c r="M2" i="26"/>
  <c r="N2" i="26"/>
  <c r="O2" i="26"/>
  <c r="P2" i="26"/>
  <c r="Q2" i="26"/>
  <c r="R2" i="26"/>
  <c r="S2" i="26"/>
  <c r="T2" i="26"/>
  <c r="U2" i="26"/>
  <c r="V2" i="26"/>
  <c r="W2" i="26"/>
  <c r="X2" i="26"/>
  <c r="Y2" i="26"/>
  <c r="Z2" i="26"/>
  <c r="AA2" i="26"/>
  <c r="AB2" i="26"/>
  <c r="AC2" i="26"/>
  <c r="AD2" i="26"/>
  <c r="AE2" i="26"/>
  <c r="AF2" i="26"/>
  <c r="C3" i="26"/>
  <c r="D3" i="26"/>
  <c r="E3" i="26"/>
  <c r="F3" i="26"/>
  <c r="G3" i="26"/>
  <c r="H3" i="26"/>
  <c r="I3" i="26"/>
  <c r="J3" i="26"/>
  <c r="K3" i="26"/>
  <c r="L3" i="26"/>
  <c r="M3" i="26"/>
  <c r="N3" i="26"/>
  <c r="O3" i="26"/>
  <c r="P3" i="26"/>
  <c r="Q3" i="26"/>
  <c r="R3" i="26"/>
  <c r="S3" i="26"/>
  <c r="T3" i="26"/>
  <c r="U3" i="26"/>
  <c r="V3" i="26"/>
  <c r="W3" i="26"/>
  <c r="X3" i="26"/>
  <c r="Y3" i="26"/>
  <c r="Z3" i="26"/>
  <c r="AA3" i="26"/>
  <c r="AB3" i="26"/>
  <c r="AC3" i="26"/>
  <c r="AD3" i="26"/>
  <c r="AE3" i="26"/>
  <c r="AF3" i="26"/>
  <c r="C4" i="26"/>
  <c r="D4" i="26"/>
  <c r="E4" i="26"/>
  <c r="F4" i="26"/>
  <c r="G4" i="26"/>
  <c r="H4" i="26"/>
  <c r="I4" i="26"/>
  <c r="J4" i="26"/>
  <c r="K4" i="26"/>
  <c r="L4" i="26"/>
  <c r="M4" i="26"/>
  <c r="N4" i="26"/>
  <c r="O4" i="26"/>
  <c r="P4" i="26"/>
  <c r="Q4" i="26"/>
  <c r="R4" i="26"/>
  <c r="S4" i="26"/>
  <c r="T4" i="26"/>
  <c r="U4" i="26"/>
  <c r="V4" i="26"/>
  <c r="W4" i="26"/>
  <c r="X4" i="26"/>
  <c r="Y4" i="26"/>
  <c r="Z4" i="26"/>
  <c r="AA4" i="26"/>
  <c r="AB4" i="26"/>
  <c r="AC4" i="26"/>
  <c r="AD4" i="26"/>
  <c r="AE4" i="26"/>
  <c r="AF4" i="26"/>
  <c r="C5" i="26"/>
  <c r="D5" i="26"/>
  <c r="E5" i="26"/>
  <c r="F5" i="26"/>
  <c r="G5" i="26"/>
  <c r="H5" i="26"/>
  <c r="I5" i="26"/>
  <c r="J5" i="26"/>
  <c r="K5" i="26"/>
  <c r="L5" i="26"/>
  <c r="M5" i="26"/>
  <c r="N5" i="26"/>
  <c r="O5" i="26"/>
  <c r="P5" i="26"/>
  <c r="Q5" i="26"/>
  <c r="R5" i="26"/>
  <c r="S5" i="26"/>
  <c r="T5" i="26"/>
  <c r="U5" i="26"/>
  <c r="V5" i="26"/>
  <c r="W5" i="26"/>
  <c r="X5" i="26"/>
  <c r="Y5" i="26"/>
  <c r="Z5" i="26"/>
  <c r="AA5" i="26"/>
  <c r="AB5" i="26"/>
  <c r="AC5" i="26"/>
  <c r="AD5" i="26"/>
  <c r="AE5" i="26"/>
  <c r="AF5" i="26"/>
  <c r="C6" i="26"/>
  <c r="D6" i="26"/>
  <c r="E6" i="26"/>
  <c r="F6" i="26"/>
  <c r="G6" i="26"/>
  <c r="H6" i="26"/>
  <c r="I6" i="26"/>
  <c r="J6" i="26"/>
  <c r="K6" i="26"/>
  <c r="L6" i="26"/>
  <c r="M6" i="26"/>
  <c r="N6" i="26"/>
  <c r="O6" i="26"/>
  <c r="P6" i="26"/>
  <c r="Q6" i="26"/>
  <c r="R6" i="26"/>
  <c r="S6" i="26"/>
  <c r="T6" i="26"/>
  <c r="U6" i="26"/>
  <c r="V6" i="26"/>
  <c r="W6" i="26"/>
  <c r="X6" i="26"/>
  <c r="Y6" i="26"/>
  <c r="Z6" i="26"/>
  <c r="AA6" i="26"/>
  <c r="AB6" i="26"/>
  <c r="AC6" i="26"/>
  <c r="AD6" i="26"/>
  <c r="AE6" i="26"/>
  <c r="AF6" i="26"/>
  <c r="C7" i="26"/>
  <c r="D7" i="26"/>
  <c r="E7" i="26"/>
  <c r="F7" i="26"/>
  <c r="G7" i="26"/>
  <c r="H7" i="26"/>
  <c r="I7" i="26"/>
  <c r="J7" i="26"/>
  <c r="K7" i="26"/>
  <c r="L7" i="26"/>
  <c r="M7" i="26"/>
  <c r="N7" i="26"/>
  <c r="O7" i="26"/>
  <c r="P7" i="26"/>
  <c r="Q7" i="26"/>
  <c r="R7" i="26"/>
  <c r="S7" i="26"/>
  <c r="T7" i="26"/>
  <c r="U7" i="26"/>
  <c r="V7" i="26"/>
  <c r="W7" i="26"/>
  <c r="X7" i="26"/>
  <c r="Y7" i="26"/>
  <c r="Z7" i="26"/>
  <c r="AA7" i="26"/>
  <c r="AB7" i="26"/>
  <c r="AC7" i="26"/>
  <c r="AD7" i="26"/>
  <c r="AE7" i="26"/>
  <c r="AF7" i="26"/>
  <c r="C8" i="26"/>
  <c r="D8" i="26"/>
  <c r="E8" i="26"/>
  <c r="F8" i="26"/>
  <c r="G8" i="26"/>
  <c r="H8" i="26"/>
  <c r="I8" i="26"/>
  <c r="J8" i="26"/>
  <c r="K8" i="26"/>
  <c r="L8" i="26"/>
  <c r="M8" i="26"/>
  <c r="N8" i="26"/>
  <c r="O8" i="26"/>
  <c r="P8" i="26"/>
  <c r="Q8" i="26"/>
  <c r="R8" i="26"/>
  <c r="S8" i="26"/>
  <c r="T8" i="26"/>
  <c r="U8" i="26"/>
  <c r="V8" i="26"/>
  <c r="W8" i="26"/>
  <c r="X8" i="26"/>
  <c r="Y8" i="26"/>
  <c r="Z8" i="26"/>
  <c r="AA8" i="26"/>
  <c r="AB8" i="26"/>
  <c r="AC8" i="26"/>
  <c r="AD8" i="26"/>
  <c r="AE8" i="26"/>
  <c r="AF8" i="26"/>
  <c r="B3" i="26"/>
  <c r="B4" i="26"/>
  <c r="B5" i="26"/>
  <c r="B6" i="26"/>
  <c r="B7" i="26"/>
  <c r="B8" i="26"/>
  <c r="B2" i="26"/>
  <c r="B2" i="25"/>
  <c r="B2" i="24"/>
  <c r="B2" i="23"/>
  <c r="BI118" i="20" l="1"/>
  <c r="BG118" i="20"/>
  <c r="BE118" i="20"/>
  <c r="BC118" i="20"/>
  <c r="BA118" i="20"/>
  <c r="AY118" i="20"/>
  <c r="AW118" i="20"/>
  <c r="AU118" i="20"/>
  <c r="BI117" i="20"/>
  <c r="BG117" i="20"/>
  <c r="BE117" i="20"/>
  <c r="BC117" i="20"/>
  <c r="BA117" i="20"/>
  <c r="AY117" i="20"/>
  <c r="AW117" i="20"/>
  <c r="AU117" i="20"/>
  <c r="BI116" i="20"/>
  <c r="BG116" i="20"/>
  <c r="BE116" i="20"/>
  <c r="BC116" i="20"/>
  <c r="BA116" i="20"/>
  <c r="AY116" i="20"/>
  <c r="AW116" i="20"/>
  <c r="AU116" i="20"/>
  <c r="BI115" i="20"/>
  <c r="BG115" i="20"/>
  <c r="BE115" i="20"/>
  <c r="BC115" i="20"/>
  <c r="BA115" i="20"/>
  <c r="AY115" i="20"/>
  <c r="AW115" i="20"/>
  <c r="AU115" i="20"/>
  <c r="BI114" i="20"/>
  <c r="BG114" i="20"/>
  <c r="BE114" i="20"/>
  <c r="BC114" i="20"/>
  <c r="BA114" i="20"/>
  <c r="AY114" i="20"/>
  <c r="AW114" i="20"/>
  <c r="AU114" i="20"/>
  <c r="BI113" i="20"/>
  <c r="BG113" i="20"/>
  <c r="BE113" i="20"/>
  <c r="BC113" i="20"/>
  <c r="BA113" i="20"/>
  <c r="AY113" i="20"/>
  <c r="AW113" i="20"/>
  <c r="AU113" i="20"/>
  <c r="BI112" i="20"/>
  <c r="BG112" i="20"/>
  <c r="BE112" i="20"/>
  <c r="BC112" i="20"/>
  <c r="BA112" i="20"/>
  <c r="AY112" i="20"/>
  <c r="AW112" i="20"/>
  <c r="R118" i="20"/>
  <c r="Q118" i="20"/>
  <c r="P118" i="20"/>
  <c r="O118" i="20"/>
  <c r="N118" i="20"/>
  <c r="M118" i="20"/>
  <c r="L118" i="20"/>
  <c r="K118" i="20"/>
  <c r="J118" i="20"/>
  <c r="I118" i="20"/>
  <c r="H118" i="20"/>
  <c r="G118" i="20"/>
  <c r="F118" i="20"/>
  <c r="E118" i="20"/>
  <c r="D118" i="20"/>
  <c r="C118" i="20"/>
  <c r="R117" i="20"/>
  <c r="Q117" i="20"/>
  <c r="P117" i="20"/>
  <c r="O117" i="20"/>
  <c r="N117" i="20"/>
  <c r="M117" i="20"/>
  <c r="L117" i="20"/>
  <c r="K117" i="20"/>
  <c r="J117" i="20"/>
  <c r="I117" i="20"/>
  <c r="H117" i="20"/>
  <c r="G117" i="20"/>
  <c r="F117" i="20"/>
  <c r="E117" i="20"/>
  <c r="D117" i="20"/>
  <c r="C117" i="20"/>
  <c r="R116" i="20"/>
  <c r="Q116" i="20"/>
  <c r="P116" i="20"/>
  <c r="O116" i="20"/>
  <c r="N116" i="20"/>
  <c r="M116" i="20"/>
  <c r="L116" i="20"/>
  <c r="K116" i="20"/>
  <c r="J116" i="20"/>
  <c r="I116" i="20"/>
  <c r="H116" i="20"/>
  <c r="G116" i="20"/>
  <c r="F116" i="20"/>
  <c r="E116" i="20"/>
  <c r="D116" i="20"/>
  <c r="C116" i="20"/>
  <c r="R115" i="20"/>
  <c r="Q115" i="20"/>
  <c r="P115" i="20"/>
  <c r="O115" i="20"/>
  <c r="N115" i="20"/>
  <c r="M115" i="20"/>
  <c r="L115" i="20"/>
  <c r="K115" i="20"/>
  <c r="J115" i="20"/>
  <c r="I115" i="20"/>
  <c r="H115" i="20"/>
  <c r="G115" i="20"/>
  <c r="F115" i="20"/>
  <c r="E115" i="20"/>
  <c r="D115" i="20"/>
  <c r="C115" i="20"/>
  <c r="R114" i="20"/>
  <c r="Q114" i="20"/>
  <c r="P114" i="20"/>
  <c r="O114" i="20"/>
  <c r="N114" i="20"/>
  <c r="M114" i="20"/>
  <c r="L114" i="20"/>
  <c r="K114" i="20"/>
  <c r="J114" i="20"/>
  <c r="I114" i="20"/>
  <c r="H114" i="20"/>
  <c r="G114" i="20"/>
  <c r="F114" i="20"/>
  <c r="E114" i="20"/>
  <c r="D114" i="20"/>
  <c r="C114" i="20"/>
  <c r="R113" i="20"/>
  <c r="Q113" i="20"/>
  <c r="P113" i="20"/>
  <c r="O113" i="20"/>
  <c r="N113" i="20"/>
  <c r="M113" i="20"/>
  <c r="L113" i="20"/>
  <c r="K113" i="20"/>
  <c r="J113" i="20"/>
  <c r="I113" i="20"/>
  <c r="H113" i="20"/>
  <c r="G113" i="20"/>
  <c r="F113" i="20"/>
  <c r="E113" i="20"/>
  <c r="D113" i="20"/>
  <c r="C113" i="20"/>
  <c r="R112" i="20"/>
  <c r="Q112" i="20"/>
  <c r="P112" i="20"/>
  <c r="O112" i="20"/>
  <c r="N112" i="20"/>
  <c r="M112" i="20"/>
  <c r="L112" i="20"/>
  <c r="K112" i="20"/>
  <c r="J112" i="20"/>
  <c r="I112" i="20"/>
  <c r="H112" i="20"/>
  <c r="G112" i="20"/>
  <c r="F112" i="20"/>
  <c r="E112" i="20"/>
  <c r="D112" i="20"/>
  <c r="C112" i="20"/>
  <c r="H16" i="18" l="1"/>
  <c r="D16" i="20" s="1"/>
  <c r="I16" i="18"/>
  <c r="E16" i="20" s="1"/>
  <c r="J16" i="18"/>
  <c r="F16" i="20" s="1"/>
  <c r="K16" i="18"/>
  <c r="G16" i="20" s="1"/>
  <c r="L16" i="18"/>
  <c r="H16" i="20" s="1"/>
  <c r="M16" i="18"/>
  <c r="I16" i="20" s="1"/>
  <c r="N16" i="18"/>
  <c r="J16" i="20" s="1"/>
  <c r="O16" i="18"/>
  <c r="K16" i="20" s="1"/>
  <c r="P16" i="18"/>
  <c r="L16" i="20" s="1"/>
  <c r="Q16" i="18"/>
  <c r="M16" i="20" s="1"/>
  <c r="R16" i="18"/>
  <c r="N16" i="20" s="1"/>
  <c r="S16" i="18"/>
  <c r="O16" i="20" s="1"/>
  <c r="T16" i="18"/>
  <c r="P16" i="20" s="1"/>
  <c r="U16" i="18"/>
  <c r="Q16" i="20" s="1"/>
  <c r="V16" i="18"/>
  <c r="R16" i="20" s="1"/>
  <c r="W16" i="18"/>
  <c r="S16" i="20" s="1"/>
  <c r="X16" i="18"/>
  <c r="T16" i="20" s="1"/>
  <c r="Y16" i="18"/>
  <c r="U16" i="20" s="1"/>
  <c r="Z16" i="18"/>
  <c r="V16" i="20" s="1"/>
  <c r="AA16" i="18"/>
  <c r="W16" i="20" s="1"/>
  <c r="AB16" i="18"/>
  <c r="X16" i="20" s="1"/>
  <c r="AC16" i="18"/>
  <c r="Y16" i="20" s="1"/>
  <c r="AD16" i="18"/>
  <c r="Z16" i="20" s="1"/>
  <c r="AE16" i="18"/>
  <c r="AA16" i="20" s="1"/>
  <c r="AF16" i="18"/>
  <c r="AB16" i="20" s="1"/>
  <c r="AG16" i="18"/>
  <c r="AC16" i="20" s="1"/>
  <c r="AH16" i="18"/>
  <c r="AD16" i="20" s="1"/>
  <c r="AI16" i="18"/>
  <c r="AE16" i="20" s="1"/>
  <c r="AJ16" i="18"/>
  <c r="AF16" i="20" s="1"/>
  <c r="AK16" i="18"/>
  <c r="AG16" i="20" s="1"/>
  <c r="AL16" i="18"/>
  <c r="AH16" i="20" s="1"/>
  <c r="AM16" i="18"/>
  <c r="AI16" i="20" s="1"/>
  <c r="AN16" i="18"/>
  <c r="AJ16" i="20" s="1"/>
  <c r="AO16" i="18"/>
  <c r="AK16" i="20" s="1"/>
  <c r="AP16" i="18"/>
  <c r="AL16" i="20" s="1"/>
  <c r="AQ16" i="18"/>
  <c r="AM16" i="20" s="1"/>
  <c r="AR16" i="18"/>
  <c r="AN16" i="20" s="1"/>
  <c r="AS16" i="18"/>
  <c r="AO16" i="20" s="1"/>
  <c r="AT16" i="18"/>
  <c r="AP16" i="20" s="1"/>
  <c r="AU16" i="18"/>
  <c r="AQ16" i="20" s="1"/>
  <c r="H17" i="18"/>
  <c r="D17" i="20" s="1"/>
  <c r="I17" i="18"/>
  <c r="E17" i="20" s="1"/>
  <c r="J17" i="18"/>
  <c r="F17" i="20" s="1"/>
  <c r="K17" i="18"/>
  <c r="G17" i="20" s="1"/>
  <c r="L17" i="18"/>
  <c r="H17" i="20" s="1"/>
  <c r="M17" i="18"/>
  <c r="I17" i="20" s="1"/>
  <c r="N17" i="18"/>
  <c r="J17" i="20" s="1"/>
  <c r="O17" i="18"/>
  <c r="K17" i="20" s="1"/>
  <c r="P17" i="18"/>
  <c r="L17" i="20" s="1"/>
  <c r="Q17" i="18"/>
  <c r="M17" i="20" s="1"/>
  <c r="R17" i="18"/>
  <c r="N17" i="20" s="1"/>
  <c r="S17" i="18"/>
  <c r="O17" i="20" s="1"/>
  <c r="T17" i="18"/>
  <c r="P17" i="20" s="1"/>
  <c r="U17" i="18"/>
  <c r="Q17" i="20" s="1"/>
  <c r="V17" i="18"/>
  <c r="R17" i="20" s="1"/>
  <c r="W17" i="18"/>
  <c r="S17" i="20" s="1"/>
  <c r="X17" i="18"/>
  <c r="T17" i="20" s="1"/>
  <c r="Y17" i="18"/>
  <c r="U17" i="20" s="1"/>
  <c r="Z17" i="18"/>
  <c r="V17" i="20" s="1"/>
  <c r="AA17" i="18"/>
  <c r="W17" i="20" s="1"/>
  <c r="AB17" i="18"/>
  <c r="X17" i="20" s="1"/>
  <c r="AC17" i="18"/>
  <c r="Y17" i="20" s="1"/>
  <c r="AD17" i="18"/>
  <c r="Z17" i="20" s="1"/>
  <c r="AE17" i="18"/>
  <c r="AA17" i="20" s="1"/>
  <c r="AF17" i="18"/>
  <c r="AB17" i="20" s="1"/>
  <c r="AG17" i="18"/>
  <c r="AC17" i="20" s="1"/>
  <c r="AH17" i="18"/>
  <c r="AD17" i="20" s="1"/>
  <c r="AI17" i="18"/>
  <c r="AE17" i="20" s="1"/>
  <c r="AJ17" i="18"/>
  <c r="AF17" i="20" s="1"/>
  <c r="AK17" i="18"/>
  <c r="AG17" i="20" s="1"/>
  <c r="AL17" i="18"/>
  <c r="AH17" i="20" s="1"/>
  <c r="AM17" i="18"/>
  <c r="AI17" i="20" s="1"/>
  <c r="AN17" i="18"/>
  <c r="AJ17" i="20" s="1"/>
  <c r="AO17" i="18"/>
  <c r="AK17" i="20" s="1"/>
  <c r="AP17" i="18"/>
  <c r="AL17" i="20" s="1"/>
  <c r="AQ17" i="18"/>
  <c r="AM17" i="20" s="1"/>
  <c r="AR17" i="18"/>
  <c r="AN17" i="20" s="1"/>
  <c r="AS17" i="18"/>
  <c r="AO17" i="20" s="1"/>
  <c r="AT17" i="18"/>
  <c r="AP17" i="20" s="1"/>
  <c r="AU17" i="18"/>
  <c r="AQ17" i="20" s="1"/>
  <c r="H18" i="18"/>
  <c r="D18" i="20" s="1"/>
  <c r="I18" i="18"/>
  <c r="E18" i="20" s="1"/>
  <c r="J18" i="18"/>
  <c r="F18" i="20" s="1"/>
  <c r="K18" i="18"/>
  <c r="G18" i="20" s="1"/>
  <c r="L18" i="18"/>
  <c r="H18" i="20" s="1"/>
  <c r="M18" i="18"/>
  <c r="I18" i="20" s="1"/>
  <c r="N18" i="18"/>
  <c r="J18" i="20" s="1"/>
  <c r="O18" i="18"/>
  <c r="K18" i="20" s="1"/>
  <c r="P18" i="18"/>
  <c r="L18" i="20" s="1"/>
  <c r="Q18" i="18"/>
  <c r="M18" i="20" s="1"/>
  <c r="R18" i="18"/>
  <c r="N18" i="20" s="1"/>
  <c r="S18" i="18"/>
  <c r="O18" i="20" s="1"/>
  <c r="T18" i="18"/>
  <c r="P18" i="20" s="1"/>
  <c r="U18" i="18"/>
  <c r="Q18" i="20" s="1"/>
  <c r="V18" i="18"/>
  <c r="R18" i="20" s="1"/>
  <c r="W18" i="18"/>
  <c r="S18" i="20" s="1"/>
  <c r="X18" i="18"/>
  <c r="T18" i="20" s="1"/>
  <c r="Y18" i="18"/>
  <c r="U18" i="20" s="1"/>
  <c r="Z18" i="18"/>
  <c r="V18" i="20" s="1"/>
  <c r="AA18" i="18"/>
  <c r="W18" i="20" s="1"/>
  <c r="AB18" i="18"/>
  <c r="X18" i="20" s="1"/>
  <c r="AC18" i="18"/>
  <c r="Y18" i="20" s="1"/>
  <c r="AD18" i="18"/>
  <c r="Z18" i="20" s="1"/>
  <c r="AE18" i="18"/>
  <c r="AA18" i="20" s="1"/>
  <c r="AF18" i="18"/>
  <c r="AB18" i="20" s="1"/>
  <c r="AG18" i="18"/>
  <c r="AC18" i="20" s="1"/>
  <c r="AH18" i="18"/>
  <c r="AD18" i="20" s="1"/>
  <c r="AI18" i="18"/>
  <c r="AE18" i="20" s="1"/>
  <c r="AJ18" i="18"/>
  <c r="AF18" i="20" s="1"/>
  <c r="AK18" i="18"/>
  <c r="AG18" i="20" s="1"/>
  <c r="AL18" i="18"/>
  <c r="AH18" i="20" s="1"/>
  <c r="AM18" i="18"/>
  <c r="AI18" i="20" s="1"/>
  <c r="AN18" i="18"/>
  <c r="AJ18" i="20" s="1"/>
  <c r="AO18" i="18"/>
  <c r="AK18" i="20" s="1"/>
  <c r="AP18" i="18"/>
  <c r="AL18" i="20" s="1"/>
  <c r="AQ18" i="18"/>
  <c r="AM18" i="20" s="1"/>
  <c r="AR18" i="18"/>
  <c r="AN18" i="20" s="1"/>
  <c r="AS18" i="18"/>
  <c r="AO18" i="20" s="1"/>
  <c r="AT18" i="18"/>
  <c r="AP18" i="20" s="1"/>
  <c r="AU18" i="18"/>
  <c r="AQ18" i="20" s="1"/>
  <c r="H19" i="18"/>
  <c r="D19" i="20" s="1"/>
  <c r="I19" i="18"/>
  <c r="E19" i="20" s="1"/>
  <c r="J19" i="18"/>
  <c r="F19" i="20" s="1"/>
  <c r="K19" i="18"/>
  <c r="G19" i="20" s="1"/>
  <c r="L19" i="18"/>
  <c r="H19" i="20" s="1"/>
  <c r="M19" i="18"/>
  <c r="I19" i="20" s="1"/>
  <c r="N19" i="18"/>
  <c r="J19" i="20" s="1"/>
  <c r="O19" i="18"/>
  <c r="K19" i="20" s="1"/>
  <c r="P19" i="18"/>
  <c r="L19" i="20" s="1"/>
  <c r="Q19" i="18"/>
  <c r="M19" i="20" s="1"/>
  <c r="R19" i="18"/>
  <c r="N19" i="20" s="1"/>
  <c r="S19" i="18"/>
  <c r="O19" i="20" s="1"/>
  <c r="T19" i="18"/>
  <c r="P19" i="20" s="1"/>
  <c r="U19" i="18"/>
  <c r="Q19" i="20" s="1"/>
  <c r="V19" i="18"/>
  <c r="R19" i="20" s="1"/>
  <c r="W19" i="18"/>
  <c r="S19" i="20" s="1"/>
  <c r="X19" i="18"/>
  <c r="T19" i="20" s="1"/>
  <c r="Y19" i="18"/>
  <c r="U19" i="20" s="1"/>
  <c r="Z19" i="18"/>
  <c r="V19" i="20" s="1"/>
  <c r="AA19" i="18"/>
  <c r="W19" i="20" s="1"/>
  <c r="AB19" i="18"/>
  <c r="X19" i="20" s="1"/>
  <c r="AC19" i="18"/>
  <c r="Y19" i="20" s="1"/>
  <c r="AD19" i="18"/>
  <c r="Z19" i="20" s="1"/>
  <c r="AE19" i="18"/>
  <c r="AA19" i="20" s="1"/>
  <c r="AF19" i="18"/>
  <c r="AB19" i="20" s="1"/>
  <c r="AG19" i="18"/>
  <c r="AC19" i="20" s="1"/>
  <c r="AH19" i="18"/>
  <c r="AD19" i="20" s="1"/>
  <c r="AI19" i="18"/>
  <c r="AE19" i="20" s="1"/>
  <c r="AJ19" i="18"/>
  <c r="AF19" i="20" s="1"/>
  <c r="AK19" i="18"/>
  <c r="AG19" i="20" s="1"/>
  <c r="AL19" i="18"/>
  <c r="AH19" i="20" s="1"/>
  <c r="AM19" i="18"/>
  <c r="AI19" i="20" s="1"/>
  <c r="AN19" i="18"/>
  <c r="AJ19" i="20" s="1"/>
  <c r="AO19" i="18"/>
  <c r="AK19" i="20" s="1"/>
  <c r="AP19" i="18"/>
  <c r="AL19" i="20" s="1"/>
  <c r="AQ19" i="18"/>
  <c r="AM19" i="20" s="1"/>
  <c r="AR19" i="18"/>
  <c r="AN19" i="20" s="1"/>
  <c r="AS19" i="18"/>
  <c r="AO19" i="20" s="1"/>
  <c r="AT19" i="18"/>
  <c r="AP19" i="20" s="1"/>
  <c r="AU19" i="18"/>
  <c r="AQ19" i="20" s="1"/>
  <c r="H20" i="18"/>
  <c r="D20" i="20" s="1"/>
  <c r="I20" i="18"/>
  <c r="E20" i="20" s="1"/>
  <c r="J20" i="18"/>
  <c r="F20" i="20" s="1"/>
  <c r="K20" i="18"/>
  <c r="G20" i="20" s="1"/>
  <c r="L20" i="18"/>
  <c r="H20" i="20" s="1"/>
  <c r="M20" i="18"/>
  <c r="I20" i="20" s="1"/>
  <c r="N20" i="18"/>
  <c r="J20" i="20" s="1"/>
  <c r="O20" i="18"/>
  <c r="K20" i="20" s="1"/>
  <c r="P20" i="18"/>
  <c r="L20" i="20" s="1"/>
  <c r="Q20" i="18"/>
  <c r="M20" i="20" s="1"/>
  <c r="R20" i="18"/>
  <c r="N20" i="20" s="1"/>
  <c r="S20" i="18"/>
  <c r="O20" i="20" s="1"/>
  <c r="T20" i="18"/>
  <c r="P20" i="20" s="1"/>
  <c r="U20" i="18"/>
  <c r="Q20" i="20" s="1"/>
  <c r="V20" i="18"/>
  <c r="R20" i="20" s="1"/>
  <c r="W20" i="18"/>
  <c r="S20" i="20" s="1"/>
  <c r="X20" i="18"/>
  <c r="T20" i="20" s="1"/>
  <c r="Y20" i="18"/>
  <c r="U20" i="20" s="1"/>
  <c r="Z20" i="18"/>
  <c r="V20" i="20" s="1"/>
  <c r="AA20" i="18"/>
  <c r="W20" i="20" s="1"/>
  <c r="AB20" i="18"/>
  <c r="X20" i="20" s="1"/>
  <c r="AC20" i="18"/>
  <c r="Y20" i="20" s="1"/>
  <c r="AD20" i="18"/>
  <c r="Z20" i="20" s="1"/>
  <c r="AE20" i="18"/>
  <c r="AA20" i="20" s="1"/>
  <c r="AF20" i="18"/>
  <c r="AB20" i="20" s="1"/>
  <c r="AG20" i="18"/>
  <c r="AC20" i="20" s="1"/>
  <c r="AH20" i="18"/>
  <c r="AD20" i="20" s="1"/>
  <c r="AI20" i="18"/>
  <c r="AE20" i="20" s="1"/>
  <c r="AJ20" i="18"/>
  <c r="AF20" i="20" s="1"/>
  <c r="AK20" i="18"/>
  <c r="AG20" i="20" s="1"/>
  <c r="AL20" i="18"/>
  <c r="AH20" i="20" s="1"/>
  <c r="AM20" i="18"/>
  <c r="AI20" i="20" s="1"/>
  <c r="AN20" i="18"/>
  <c r="AJ20" i="20" s="1"/>
  <c r="AO20" i="18"/>
  <c r="AK20" i="20" s="1"/>
  <c r="AP20" i="18"/>
  <c r="AL20" i="20" s="1"/>
  <c r="AQ20" i="18"/>
  <c r="AM20" i="20" s="1"/>
  <c r="AR20" i="18"/>
  <c r="AN20" i="20" s="1"/>
  <c r="AS20" i="18"/>
  <c r="AO20" i="20" s="1"/>
  <c r="AT20" i="18"/>
  <c r="AP20" i="20" s="1"/>
  <c r="AU20" i="18"/>
  <c r="AQ20" i="20" s="1"/>
  <c r="H21" i="18"/>
  <c r="D21" i="20" s="1"/>
  <c r="I21" i="18"/>
  <c r="E21" i="20" s="1"/>
  <c r="J21" i="18"/>
  <c r="F21" i="20" s="1"/>
  <c r="K21" i="18"/>
  <c r="G21" i="20" s="1"/>
  <c r="L21" i="18"/>
  <c r="H21" i="20" s="1"/>
  <c r="M21" i="18"/>
  <c r="I21" i="20" s="1"/>
  <c r="N21" i="18"/>
  <c r="J21" i="20" s="1"/>
  <c r="O21" i="18"/>
  <c r="K21" i="20" s="1"/>
  <c r="P21" i="18"/>
  <c r="L21" i="20" s="1"/>
  <c r="Q21" i="18"/>
  <c r="M21" i="20" s="1"/>
  <c r="R21" i="18"/>
  <c r="N21" i="20" s="1"/>
  <c r="S21" i="18"/>
  <c r="O21" i="20" s="1"/>
  <c r="T21" i="18"/>
  <c r="P21" i="20" s="1"/>
  <c r="U21" i="18"/>
  <c r="Q21" i="20" s="1"/>
  <c r="V21" i="18"/>
  <c r="R21" i="20" s="1"/>
  <c r="W21" i="18"/>
  <c r="S21" i="20" s="1"/>
  <c r="X21" i="18"/>
  <c r="T21" i="20" s="1"/>
  <c r="Y21" i="18"/>
  <c r="U21" i="20" s="1"/>
  <c r="Z21" i="18"/>
  <c r="V21" i="20" s="1"/>
  <c r="AA21" i="18"/>
  <c r="W21" i="20" s="1"/>
  <c r="AB21" i="18"/>
  <c r="X21" i="20" s="1"/>
  <c r="AC21" i="18"/>
  <c r="Y21" i="20" s="1"/>
  <c r="AD21" i="18"/>
  <c r="Z21" i="20" s="1"/>
  <c r="AE21" i="18"/>
  <c r="AA21" i="20" s="1"/>
  <c r="AF21" i="18"/>
  <c r="AB21" i="20" s="1"/>
  <c r="AG21" i="18"/>
  <c r="AC21" i="20" s="1"/>
  <c r="AH21" i="18"/>
  <c r="AD21" i="20" s="1"/>
  <c r="AI21" i="18"/>
  <c r="AE21" i="20" s="1"/>
  <c r="AJ21" i="18"/>
  <c r="AF21" i="20" s="1"/>
  <c r="AK21" i="18"/>
  <c r="AG21" i="20" s="1"/>
  <c r="AL21" i="18"/>
  <c r="AH21" i="20" s="1"/>
  <c r="AM21" i="18"/>
  <c r="AI21" i="20" s="1"/>
  <c r="AN21" i="18"/>
  <c r="AJ21" i="20" s="1"/>
  <c r="AO21" i="18"/>
  <c r="AK21" i="20" s="1"/>
  <c r="AP21" i="18"/>
  <c r="AL21" i="20" s="1"/>
  <c r="AQ21" i="18"/>
  <c r="AM21" i="20" s="1"/>
  <c r="AR21" i="18"/>
  <c r="AN21" i="20" s="1"/>
  <c r="AS21" i="18"/>
  <c r="AO21" i="20" s="1"/>
  <c r="AT21" i="18"/>
  <c r="AP21" i="20" s="1"/>
  <c r="AU21" i="18"/>
  <c r="AQ21" i="20" s="1"/>
  <c r="H23" i="18"/>
  <c r="D23" i="20" s="1"/>
  <c r="I23" i="18"/>
  <c r="E23" i="20" s="1"/>
  <c r="J23" i="18"/>
  <c r="F23" i="20" s="1"/>
  <c r="K23" i="18"/>
  <c r="G23" i="20" s="1"/>
  <c r="L23" i="18"/>
  <c r="H23" i="20" s="1"/>
  <c r="M23" i="18"/>
  <c r="I23" i="20" s="1"/>
  <c r="N23" i="18"/>
  <c r="J23" i="20" s="1"/>
  <c r="O23" i="18"/>
  <c r="K23" i="20" s="1"/>
  <c r="P23" i="18"/>
  <c r="L23" i="20" s="1"/>
  <c r="Q23" i="18"/>
  <c r="M23" i="20" s="1"/>
  <c r="R23" i="18"/>
  <c r="N23" i="20" s="1"/>
  <c r="S23" i="18"/>
  <c r="O23" i="20" s="1"/>
  <c r="T23" i="18"/>
  <c r="P23" i="20" s="1"/>
  <c r="U23" i="18"/>
  <c r="Q23" i="20" s="1"/>
  <c r="V23" i="18"/>
  <c r="R23" i="20" s="1"/>
  <c r="W23" i="18"/>
  <c r="S23" i="20" s="1"/>
  <c r="X23" i="18"/>
  <c r="T23" i="20" s="1"/>
  <c r="Y23" i="18"/>
  <c r="U23" i="20" s="1"/>
  <c r="Z23" i="18"/>
  <c r="V23" i="20" s="1"/>
  <c r="AA23" i="18"/>
  <c r="W23" i="20" s="1"/>
  <c r="AB23" i="18"/>
  <c r="X23" i="20" s="1"/>
  <c r="AC23" i="18"/>
  <c r="Y23" i="20" s="1"/>
  <c r="AD23" i="18"/>
  <c r="Z23" i="20" s="1"/>
  <c r="AE23" i="18"/>
  <c r="AA23" i="20" s="1"/>
  <c r="AF23" i="18"/>
  <c r="AB23" i="20" s="1"/>
  <c r="AG23" i="18"/>
  <c r="AC23" i="20" s="1"/>
  <c r="AH23" i="18"/>
  <c r="AD23" i="20" s="1"/>
  <c r="AI23" i="18"/>
  <c r="AE23" i="20" s="1"/>
  <c r="AJ23" i="18"/>
  <c r="AF23" i="20" s="1"/>
  <c r="AK23" i="18"/>
  <c r="AG23" i="20" s="1"/>
  <c r="AL23" i="18"/>
  <c r="AH23" i="20" s="1"/>
  <c r="AM23" i="18"/>
  <c r="AI23" i="20" s="1"/>
  <c r="AN23" i="18"/>
  <c r="AJ23" i="20" s="1"/>
  <c r="AO23" i="18"/>
  <c r="AK23" i="20" s="1"/>
  <c r="AP23" i="18"/>
  <c r="AL23" i="20" s="1"/>
  <c r="AQ23" i="18"/>
  <c r="AM23" i="20" s="1"/>
  <c r="AR23" i="18"/>
  <c r="AN23" i="20" s="1"/>
  <c r="AS23" i="18"/>
  <c r="AO23" i="20" s="1"/>
  <c r="AT23" i="18"/>
  <c r="AP23" i="20" s="1"/>
  <c r="AU23" i="18"/>
  <c r="AQ23" i="20" s="1"/>
  <c r="H24" i="18"/>
  <c r="D24" i="20" s="1"/>
  <c r="I24" i="18"/>
  <c r="E24" i="20" s="1"/>
  <c r="J24" i="18"/>
  <c r="F24" i="20" s="1"/>
  <c r="K24" i="18"/>
  <c r="G24" i="20" s="1"/>
  <c r="L24" i="18"/>
  <c r="H24" i="20" s="1"/>
  <c r="M24" i="18"/>
  <c r="I24" i="20" s="1"/>
  <c r="N24" i="18"/>
  <c r="J24" i="20" s="1"/>
  <c r="O24" i="18"/>
  <c r="K24" i="20" s="1"/>
  <c r="P24" i="18"/>
  <c r="L24" i="20" s="1"/>
  <c r="Q24" i="18"/>
  <c r="M24" i="20" s="1"/>
  <c r="R24" i="18"/>
  <c r="N24" i="20" s="1"/>
  <c r="S24" i="18"/>
  <c r="O24" i="20" s="1"/>
  <c r="T24" i="18"/>
  <c r="P24" i="20" s="1"/>
  <c r="U24" i="18"/>
  <c r="Q24" i="20" s="1"/>
  <c r="V24" i="18"/>
  <c r="R24" i="20" s="1"/>
  <c r="W24" i="18"/>
  <c r="S24" i="20" s="1"/>
  <c r="X24" i="18"/>
  <c r="T24" i="20" s="1"/>
  <c r="Y24" i="18"/>
  <c r="U24" i="20" s="1"/>
  <c r="Z24" i="18"/>
  <c r="V24" i="20" s="1"/>
  <c r="AA24" i="18"/>
  <c r="W24" i="20" s="1"/>
  <c r="AB24" i="18"/>
  <c r="X24" i="20" s="1"/>
  <c r="AC24" i="18"/>
  <c r="Y24" i="20" s="1"/>
  <c r="AD24" i="18"/>
  <c r="Z24" i="20" s="1"/>
  <c r="AE24" i="18"/>
  <c r="AA24" i="20" s="1"/>
  <c r="AF24" i="18"/>
  <c r="AB24" i="20" s="1"/>
  <c r="AG24" i="18"/>
  <c r="AC24" i="20" s="1"/>
  <c r="AH24" i="18"/>
  <c r="AD24" i="20" s="1"/>
  <c r="AI24" i="18"/>
  <c r="AE24" i="20" s="1"/>
  <c r="AJ24" i="18"/>
  <c r="AF24" i="20" s="1"/>
  <c r="AK24" i="18"/>
  <c r="AG24" i="20" s="1"/>
  <c r="AL24" i="18"/>
  <c r="AH24" i="20" s="1"/>
  <c r="AM24" i="18"/>
  <c r="AI24" i="20" s="1"/>
  <c r="AN24" i="18"/>
  <c r="AJ24" i="20" s="1"/>
  <c r="AO24" i="18"/>
  <c r="AK24" i="20" s="1"/>
  <c r="AP24" i="18"/>
  <c r="AL24" i="20" s="1"/>
  <c r="AQ24" i="18"/>
  <c r="AM24" i="20" s="1"/>
  <c r="AR24" i="18"/>
  <c r="AN24" i="20" s="1"/>
  <c r="AS24" i="18"/>
  <c r="AO24" i="20" s="1"/>
  <c r="AT24" i="18"/>
  <c r="AP24" i="20" s="1"/>
  <c r="AU24" i="18"/>
  <c r="AQ24" i="20" s="1"/>
  <c r="H25" i="18"/>
  <c r="D25" i="20" s="1"/>
  <c r="I25" i="18"/>
  <c r="E25" i="20" s="1"/>
  <c r="J25" i="18"/>
  <c r="F25" i="20" s="1"/>
  <c r="K25" i="18"/>
  <c r="G25" i="20" s="1"/>
  <c r="L25" i="18"/>
  <c r="H25" i="20" s="1"/>
  <c r="M25" i="18"/>
  <c r="I25" i="20" s="1"/>
  <c r="N25" i="18"/>
  <c r="J25" i="20" s="1"/>
  <c r="O25" i="18"/>
  <c r="K25" i="20" s="1"/>
  <c r="P25" i="18"/>
  <c r="L25" i="20" s="1"/>
  <c r="Q25" i="18"/>
  <c r="M25" i="20" s="1"/>
  <c r="R25" i="18"/>
  <c r="N25" i="20" s="1"/>
  <c r="S25" i="18"/>
  <c r="O25" i="20" s="1"/>
  <c r="T25" i="18"/>
  <c r="P25" i="20" s="1"/>
  <c r="U25" i="18"/>
  <c r="Q25" i="20" s="1"/>
  <c r="V25" i="18"/>
  <c r="R25" i="20" s="1"/>
  <c r="W25" i="18"/>
  <c r="S25" i="20" s="1"/>
  <c r="X25" i="18"/>
  <c r="T25" i="20" s="1"/>
  <c r="Y25" i="18"/>
  <c r="U25" i="20" s="1"/>
  <c r="Z25" i="18"/>
  <c r="V25" i="20" s="1"/>
  <c r="AA25" i="18"/>
  <c r="W25" i="20" s="1"/>
  <c r="AB25" i="18"/>
  <c r="X25" i="20" s="1"/>
  <c r="AC25" i="18"/>
  <c r="Y25" i="20" s="1"/>
  <c r="AD25" i="18"/>
  <c r="Z25" i="20" s="1"/>
  <c r="AE25" i="18"/>
  <c r="AA25" i="20" s="1"/>
  <c r="AF25" i="18"/>
  <c r="AB25" i="20" s="1"/>
  <c r="AG25" i="18"/>
  <c r="AC25" i="20" s="1"/>
  <c r="AH25" i="18"/>
  <c r="AD25" i="20" s="1"/>
  <c r="AI25" i="18"/>
  <c r="AE25" i="20" s="1"/>
  <c r="AJ25" i="18"/>
  <c r="AF25" i="20" s="1"/>
  <c r="AK25" i="18"/>
  <c r="AG25" i="20" s="1"/>
  <c r="AL25" i="18"/>
  <c r="AH25" i="20" s="1"/>
  <c r="AM25" i="18"/>
  <c r="AI25" i="20" s="1"/>
  <c r="AN25" i="18"/>
  <c r="AJ25" i="20" s="1"/>
  <c r="AO25" i="18"/>
  <c r="AK25" i="20" s="1"/>
  <c r="AP25" i="18"/>
  <c r="AL25" i="20" s="1"/>
  <c r="AQ25" i="18"/>
  <c r="AM25" i="20" s="1"/>
  <c r="AR25" i="18"/>
  <c r="AN25" i="20" s="1"/>
  <c r="AS25" i="18"/>
  <c r="AO25" i="20" s="1"/>
  <c r="AT25" i="18"/>
  <c r="AP25" i="20" s="1"/>
  <c r="AU25" i="18"/>
  <c r="AQ25" i="20" s="1"/>
  <c r="H26" i="18"/>
  <c r="D26" i="20" s="1"/>
  <c r="I26" i="18"/>
  <c r="E26" i="20" s="1"/>
  <c r="J26" i="18"/>
  <c r="F26" i="20" s="1"/>
  <c r="K26" i="18"/>
  <c r="G26" i="20" s="1"/>
  <c r="L26" i="18"/>
  <c r="H26" i="20" s="1"/>
  <c r="M26" i="18"/>
  <c r="I26" i="20" s="1"/>
  <c r="N26" i="18"/>
  <c r="J26" i="20" s="1"/>
  <c r="O26" i="18"/>
  <c r="K26" i="20" s="1"/>
  <c r="P26" i="18"/>
  <c r="L26" i="20" s="1"/>
  <c r="Q26" i="18"/>
  <c r="M26" i="20" s="1"/>
  <c r="R26" i="18"/>
  <c r="N26" i="20" s="1"/>
  <c r="S26" i="18"/>
  <c r="O26" i="20" s="1"/>
  <c r="T26" i="18"/>
  <c r="P26" i="20" s="1"/>
  <c r="U26" i="18"/>
  <c r="Q26" i="20" s="1"/>
  <c r="V26" i="18"/>
  <c r="R26" i="20" s="1"/>
  <c r="W26" i="18"/>
  <c r="S26" i="20" s="1"/>
  <c r="X26" i="18"/>
  <c r="T26" i="20" s="1"/>
  <c r="Y26" i="18"/>
  <c r="U26" i="20" s="1"/>
  <c r="Z26" i="18"/>
  <c r="V26" i="20" s="1"/>
  <c r="AA26" i="18"/>
  <c r="W26" i="20" s="1"/>
  <c r="AB26" i="18"/>
  <c r="X26" i="20" s="1"/>
  <c r="AC26" i="18"/>
  <c r="Y26" i="20" s="1"/>
  <c r="AD26" i="18"/>
  <c r="Z26" i="20" s="1"/>
  <c r="AE26" i="18"/>
  <c r="AA26" i="20" s="1"/>
  <c r="AF26" i="18"/>
  <c r="AB26" i="20" s="1"/>
  <c r="AG26" i="18"/>
  <c r="AC26" i="20" s="1"/>
  <c r="AH26" i="18"/>
  <c r="AD26" i="20" s="1"/>
  <c r="AI26" i="18"/>
  <c r="AE26" i="20" s="1"/>
  <c r="AJ26" i="18"/>
  <c r="AF26" i="20" s="1"/>
  <c r="AK26" i="18"/>
  <c r="AG26" i="20" s="1"/>
  <c r="AL26" i="18"/>
  <c r="AH26" i="20" s="1"/>
  <c r="AM26" i="18"/>
  <c r="AI26" i="20" s="1"/>
  <c r="AN26" i="18"/>
  <c r="AJ26" i="20" s="1"/>
  <c r="AO26" i="18"/>
  <c r="AK26" i="20" s="1"/>
  <c r="AP26" i="18"/>
  <c r="AL26" i="20" s="1"/>
  <c r="AQ26" i="18"/>
  <c r="AM26" i="20" s="1"/>
  <c r="AR26" i="18"/>
  <c r="AN26" i="20" s="1"/>
  <c r="AS26" i="18"/>
  <c r="AO26" i="20" s="1"/>
  <c r="AT26" i="18"/>
  <c r="AP26" i="20" s="1"/>
  <c r="AU26" i="18"/>
  <c r="AQ26" i="20" s="1"/>
  <c r="H27" i="18"/>
  <c r="D27" i="20" s="1"/>
  <c r="I27" i="18"/>
  <c r="E27" i="20" s="1"/>
  <c r="J27" i="18"/>
  <c r="F27" i="20" s="1"/>
  <c r="K27" i="18"/>
  <c r="G27" i="20" s="1"/>
  <c r="L27" i="18"/>
  <c r="H27" i="20" s="1"/>
  <c r="M27" i="18"/>
  <c r="I27" i="20" s="1"/>
  <c r="N27" i="18"/>
  <c r="J27" i="20" s="1"/>
  <c r="O27" i="18"/>
  <c r="K27" i="20" s="1"/>
  <c r="P27" i="18"/>
  <c r="L27" i="20" s="1"/>
  <c r="Q27" i="18"/>
  <c r="M27" i="20" s="1"/>
  <c r="R27" i="18"/>
  <c r="N27" i="20" s="1"/>
  <c r="S27" i="18"/>
  <c r="O27" i="20" s="1"/>
  <c r="T27" i="18"/>
  <c r="P27" i="20" s="1"/>
  <c r="U27" i="18"/>
  <c r="Q27" i="20" s="1"/>
  <c r="V27" i="18"/>
  <c r="R27" i="20" s="1"/>
  <c r="W27" i="18"/>
  <c r="S27" i="20" s="1"/>
  <c r="X27" i="18"/>
  <c r="T27" i="20" s="1"/>
  <c r="Y27" i="18"/>
  <c r="U27" i="20" s="1"/>
  <c r="Z27" i="18"/>
  <c r="V27" i="20" s="1"/>
  <c r="AA27" i="18"/>
  <c r="W27" i="20" s="1"/>
  <c r="AB27" i="18"/>
  <c r="X27" i="20" s="1"/>
  <c r="AC27" i="18"/>
  <c r="Y27" i="20" s="1"/>
  <c r="AD27" i="18"/>
  <c r="Z27" i="20" s="1"/>
  <c r="AE27" i="18"/>
  <c r="AA27" i="20" s="1"/>
  <c r="AF27" i="18"/>
  <c r="AB27" i="20" s="1"/>
  <c r="AG27" i="18"/>
  <c r="AC27" i="20" s="1"/>
  <c r="AH27" i="18"/>
  <c r="AD27" i="20" s="1"/>
  <c r="AI27" i="18"/>
  <c r="AE27" i="20" s="1"/>
  <c r="AJ27" i="18"/>
  <c r="AF27" i="20" s="1"/>
  <c r="AK27" i="18"/>
  <c r="AG27" i="20" s="1"/>
  <c r="AL27" i="18"/>
  <c r="AH27" i="20" s="1"/>
  <c r="AM27" i="18"/>
  <c r="AI27" i="20" s="1"/>
  <c r="AN27" i="18"/>
  <c r="AJ27" i="20" s="1"/>
  <c r="AO27" i="18"/>
  <c r="AK27" i="20" s="1"/>
  <c r="AP27" i="18"/>
  <c r="AL27" i="20" s="1"/>
  <c r="AQ27" i="18"/>
  <c r="AM27" i="20" s="1"/>
  <c r="AR27" i="18"/>
  <c r="AN27" i="20" s="1"/>
  <c r="AS27" i="18"/>
  <c r="AO27" i="20" s="1"/>
  <c r="AT27" i="18"/>
  <c r="AP27" i="20" s="1"/>
  <c r="AU27" i="18"/>
  <c r="AQ27" i="20" s="1"/>
  <c r="H28" i="18"/>
  <c r="D28" i="20" s="1"/>
  <c r="I28" i="18"/>
  <c r="E28" i="20" s="1"/>
  <c r="J28" i="18"/>
  <c r="F28" i="20" s="1"/>
  <c r="K28" i="18"/>
  <c r="G28" i="20" s="1"/>
  <c r="L28" i="18"/>
  <c r="H28" i="20" s="1"/>
  <c r="M28" i="18"/>
  <c r="I28" i="20" s="1"/>
  <c r="N28" i="18"/>
  <c r="J28" i="20" s="1"/>
  <c r="O28" i="18"/>
  <c r="K28" i="20" s="1"/>
  <c r="P28" i="18"/>
  <c r="L28" i="20" s="1"/>
  <c r="Q28" i="18"/>
  <c r="M28" i="20" s="1"/>
  <c r="R28" i="18"/>
  <c r="N28" i="20" s="1"/>
  <c r="S28" i="18"/>
  <c r="O28" i="20" s="1"/>
  <c r="T28" i="18"/>
  <c r="P28" i="20" s="1"/>
  <c r="U28" i="18"/>
  <c r="Q28" i="20" s="1"/>
  <c r="V28" i="18"/>
  <c r="R28" i="20" s="1"/>
  <c r="W28" i="18"/>
  <c r="S28" i="20" s="1"/>
  <c r="X28" i="18"/>
  <c r="T28" i="20" s="1"/>
  <c r="Y28" i="18"/>
  <c r="U28" i="20" s="1"/>
  <c r="Z28" i="18"/>
  <c r="V28" i="20" s="1"/>
  <c r="AA28" i="18"/>
  <c r="W28" i="20" s="1"/>
  <c r="AB28" i="18"/>
  <c r="X28" i="20" s="1"/>
  <c r="AC28" i="18"/>
  <c r="Y28" i="20" s="1"/>
  <c r="AD28" i="18"/>
  <c r="Z28" i="20" s="1"/>
  <c r="AE28" i="18"/>
  <c r="AA28" i="20" s="1"/>
  <c r="AF28" i="18"/>
  <c r="AB28" i="20" s="1"/>
  <c r="AG28" i="18"/>
  <c r="AC28" i="20" s="1"/>
  <c r="AH28" i="18"/>
  <c r="AD28" i="20" s="1"/>
  <c r="AI28" i="18"/>
  <c r="AE28" i="20" s="1"/>
  <c r="AJ28" i="18"/>
  <c r="AF28" i="20" s="1"/>
  <c r="AK28" i="18"/>
  <c r="AG28" i="20" s="1"/>
  <c r="AL28" i="18"/>
  <c r="AH28" i="20" s="1"/>
  <c r="AM28" i="18"/>
  <c r="AI28" i="20" s="1"/>
  <c r="AN28" i="18"/>
  <c r="AJ28" i="20" s="1"/>
  <c r="AO28" i="18"/>
  <c r="AK28" i="20" s="1"/>
  <c r="AP28" i="18"/>
  <c r="AL28" i="20" s="1"/>
  <c r="AQ28" i="18"/>
  <c r="AM28" i="20" s="1"/>
  <c r="AR28" i="18"/>
  <c r="AN28" i="20" s="1"/>
  <c r="AS28" i="18"/>
  <c r="AO28" i="20" s="1"/>
  <c r="AT28" i="18"/>
  <c r="AP28" i="20" s="1"/>
  <c r="AU28" i="18"/>
  <c r="AQ28" i="20" s="1"/>
  <c r="G24" i="18"/>
  <c r="C24" i="20" s="1"/>
  <c r="G25" i="18"/>
  <c r="C25" i="20" s="1"/>
  <c r="G26" i="18"/>
  <c r="C26" i="20" s="1"/>
  <c r="G27" i="18"/>
  <c r="C27" i="20" s="1"/>
  <c r="G28" i="18"/>
  <c r="C28" i="20" s="1"/>
  <c r="G23" i="18"/>
  <c r="C23" i="20" s="1"/>
  <c r="G17" i="18"/>
  <c r="C17" i="20" s="1"/>
  <c r="G18" i="18"/>
  <c r="C18" i="20" s="1"/>
  <c r="G19" i="18"/>
  <c r="C19" i="20" s="1"/>
  <c r="G20" i="18"/>
  <c r="C20" i="20" s="1"/>
  <c r="G21" i="18"/>
  <c r="C21" i="20" s="1"/>
  <c r="G16" i="18"/>
  <c r="C16" i="20" s="1"/>
  <c r="G10" i="18"/>
  <c r="C10" i="20" s="1"/>
  <c r="G11" i="18"/>
  <c r="C11" i="20" s="1"/>
  <c r="G12" i="18"/>
  <c r="C12" i="20" s="1"/>
  <c r="G13" i="18"/>
  <c r="C13" i="20" s="1"/>
  <c r="G14" i="18"/>
  <c r="C14" i="20" s="1"/>
  <c r="G9" i="18"/>
  <c r="C9" i="20" s="1"/>
  <c r="G3" i="18"/>
  <c r="C3" i="20" s="1"/>
  <c r="G4" i="18"/>
  <c r="C4" i="20" s="1"/>
  <c r="G5" i="18"/>
  <c r="C5" i="20" s="1"/>
  <c r="G6" i="18"/>
  <c r="C6" i="20" s="1"/>
  <c r="G7" i="18"/>
  <c r="C7" i="20" s="1"/>
  <c r="G2" i="18"/>
  <c r="C2" i="20" s="1"/>
  <c r="H9" i="18"/>
  <c r="D9" i="20" s="1"/>
  <c r="I9" i="18"/>
  <c r="E9" i="20" s="1"/>
  <c r="J9" i="18"/>
  <c r="F9" i="20" s="1"/>
  <c r="K9" i="18"/>
  <c r="G9" i="20" s="1"/>
  <c r="L9" i="18"/>
  <c r="H9" i="20" s="1"/>
  <c r="M9" i="18"/>
  <c r="I9" i="20" s="1"/>
  <c r="N9" i="18"/>
  <c r="J9" i="20" s="1"/>
  <c r="O9" i="18"/>
  <c r="K9" i="20" s="1"/>
  <c r="P9" i="18"/>
  <c r="L9" i="20" s="1"/>
  <c r="Q9" i="18"/>
  <c r="M9" i="20" s="1"/>
  <c r="R9" i="18"/>
  <c r="N9" i="20" s="1"/>
  <c r="S9" i="18"/>
  <c r="O9" i="20" s="1"/>
  <c r="T9" i="18"/>
  <c r="P9" i="20" s="1"/>
  <c r="U9" i="18"/>
  <c r="Q9" i="20" s="1"/>
  <c r="V9" i="18"/>
  <c r="R9" i="20" s="1"/>
  <c r="W9" i="18"/>
  <c r="S9" i="20" s="1"/>
  <c r="X9" i="18"/>
  <c r="T9" i="20" s="1"/>
  <c r="Y9" i="18"/>
  <c r="U9" i="20" s="1"/>
  <c r="Z9" i="18"/>
  <c r="V9" i="20" s="1"/>
  <c r="AA9" i="18"/>
  <c r="W9" i="20" s="1"/>
  <c r="AB9" i="18"/>
  <c r="X9" i="20" s="1"/>
  <c r="AC9" i="18"/>
  <c r="Y9" i="20" s="1"/>
  <c r="AD9" i="18"/>
  <c r="Z9" i="20" s="1"/>
  <c r="AE9" i="18"/>
  <c r="AA9" i="20" s="1"/>
  <c r="AF9" i="18"/>
  <c r="AB9" i="20" s="1"/>
  <c r="AG9" i="18"/>
  <c r="AC9" i="20" s="1"/>
  <c r="AH9" i="18"/>
  <c r="AD9" i="20" s="1"/>
  <c r="AI9" i="18"/>
  <c r="AE9" i="20" s="1"/>
  <c r="AJ9" i="18"/>
  <c r="AF9" i="20" s="1"/>
  <c r="AK9" i="18"/>
  <c r="AG9" i="20" s="1"/>
  <c r="AL9" i="18"/>
  <c r="AH9" i="20" s="1"/>
  <c r="AM9" i="18"/>
  <c r="AI9" i="20" s="1"/>
  <c r="AN9" i="18"/>
  <c r="AJ9" i="20" s="1"/>
  <c r="AO9" i="18"/>
  <c r="AK9" i="20" s="1"/>
  <c r="AP9" i="18"/>
  <c r="AL9" i="20" s="1"/>
  <c r="AQ9" i="18"/>
  <c r="AM9" i="20" s="1"/>
  <c r="AR9" i="18"/>
  <c r="AN9" i="20" s="1"/>
  <c r="AS9" i="18"/>
  <c r="AO9" i="20" s="1"/>
  <c r="AT9" i="18"/>
  <c r="AP9" i="20" s="1"/>
  <c r="AU9" i="18"/>
  <c r="AQ9" i="20" s="1"/>
  <c r="H10" i="18"/>
  <c r="D10" i="20" s="1"/>
  <c r="I10" i="18"/>
  <c r="E10" i="20" s="1"/>
  <c r="J10" i="18"/>
  <c r="F10" i="20" s="1"/>
  <c r="K10" i="18"/>
  <c r="G10" i="20" s="1"/>
  <c r="L10" i="18"/>
  <c r="H10" i="20" s="1"/>
  <c r="M10" i="18"/>
  <c r="I10" i="20" s="1"/>
  <c r="N10" i="18"/>
  <c r="J10" i="20" s="1"/>
  <c r="O10" i="18"/>
  <c r="K10" i="20" s="1"/>
  <c r="P10" i="18"/>
  <c r="L10" i="20" s="1"/>
  <c r="Q10" i="18"/>
  <c r="M10" i="20" s="1"/>
  <c r="R10" i="18"/>
  <c r="N10" i="20" s="1"/>
  <c r="S10" i="18"/>
  <c r="O10" i="20" s="1"/>
  <c r="T10" i="18"/>
  <c r="P10" i="20" s="1"/>
  <c r="U10" i="18"/>
  <c r="Q10" i="20" s="1"/>
  <c r="V10" i="18"/>
  <c r="R10" i="20" s="1"/>
  <c r="W10" i="18"/>
  <c r="S10" i="20" s="1"/>
  <c r="X10" i="18"/>
  <c r="T10" i="20" s="1"/>
  <c r="Y10" i="18"/>
  <c r="U10" i="20" s="1"/>
  <c r="Z10" i="18"/>
  <c r="V10" i="20" s="1"/>
  <c r="AA10" i="18"/>
  <c r="W10" i="20" s="1"/>
  <c r="AB10" i="18"/>
  <c r="X10" i="20" s="1"/>
  <c r="AC10" i="18"/>
  <c r="Y10" i="20" s="1"/>
  <c r="AD10" i="18"/>
  <c r="Z10" i="20" s="1"/>
  <c r="AE10" i="18"/>
  <c r="AA10" i="20" s="1"/>
  <c r="AF10" i="18"/>
  <c r="AB10" i="20" s="1"/>
  <c r="AG10" i="18"/>
  <c r="AC10" i="20" s="1"/>
  <c r="AH10" i="18"/>
  <c r="AD10" i="20" s="1"/>
  <c r="AI10" i="18"/>
  <c r="AE10" i="20" s="1"/>
  <c r="AJ10" i="18"/>
  <c r="AF10" i="20" s="1"/>
  <c r="AK10" i="18"/>
  <c r="AG10" i="20" s="1"/>
  <c r="AL10" i="18"/>
  <c r="AH10" i="20" s="1"/>
  <c r="AM10" i="18"/>
  <c r="AI10" i="20" s="1"/>
  <c r="AN10" i="18"/>
  <c r="AJ10" i="20" s="1"/>
  <c r="AO10" i="18"/>
  <c r="AK10" i="20" s="1"/>
  <c r="AP10" i="18"/>
  <c r="AL10" i="20" s="1"/>
  <c r="AQ10" i="18"/>
  <c r="AM10" i="20" s="1"/>
  <c r="AR10" i="18"/>
  <c r="AN10" i="20" s="1"/>
  <c r="AS10" i="18"/>
  <c r="AO10" i="20" s="1"/>
  <c r="AT10" i="18"/>
  <c r="AP10" i="20" s="1"/>
  <c r="AU10" i="18"/>
  <c r="AQ10" i="20" s="1"/>
  <c r="H11" i="18"/>
  <c r="D11" i="20" s="1"/>
  <c r="I11" i="18"/>
  <c r="E11" i="20" s="1"/>
  <c r="J11" i="18"/>
  <c r="F11" i="20" s="1"/>
  <c r="K11" i="18"/>
  <c r="G11" i="20" s="1"/>
  <c r="L11" i="18"/>
  <c r="H11" i="20" s="1"/>
  <c r="M11" i="18"/>
  <c r="I11" i="20" s="1"/>
  <c r="N11" i="18"/>
  <c r="J11" i="20" s="1"/>
  <c r="O11" i="18"/>
  <c r="K11" i="20" s="1"/>
  <c r="P11" i="18"/>
  <c r="L11" i="20" s="1"/>
  <c r="Q11" i="18"/>
  <c r="M11" i="20" s="1"/>
  <c r="R11" i="18"/>
  <c r="N11" i="20" s="1"/>
  <c r="S11" i="18"/>
  <c r="O11" i="20" s="1"/>
  <c r="T11" i="18"/>
  <c r="P11" i="20" s="1"/>
  <c r="U11" i="18"/>
  <c r="Q11" i="20" s="1"/>
  <c r="V11" i="18"/>
  <c r="R11" i="20" s="1"/>
  <c r="W11" i="18"/>
  <c r="S11" i="20" s="1"/>
  <c r="X11" i="18"/>
  <c r="T11" i="20" s="1"/>
  <c r="Y11" i="18"/>
  <c r="U11" i="20" s="1"/>
  <c r="Z11" i="18"/>
  <c r="V11" i="20" s="1"/>
  <c r="AA11" i="18"/>
  <c r="W11" i="20" s="1"/>
  <c r="AB11" i="18"/>
  <c r="X11" i="20" s="1"/>
  <c r="AC11" i="18"/>
  <c r="Y11" i="20" s="1"/>
  <c r="AD11" i="18"/>
  <c r="Z11" i="20" s="1"/>
  <c r="AE11" i="18"/>
  <c r="AA11" i="20" s="1"/>
  <c r="AF11" i="18"/>
  <c r="AB11" i="20" s="1"/>
  <c r="AG11" i="18"/>
  <c r="AC11" i="20" s="1"/>
  <c r="AH11" i="18"/>
  <c r="AD11" i="20" s="1"/>
  <c r="AI11" i="18"/>
  <c r="AE11" i="20" s="1"/>
  <c r="AJ11" i="18"/>
  <c r="AF11" i="20" s="1"/>
  <c r="AK11" i="18"/>
  <c r="AG11" i="20" s="1"/>
  <c r="AL11" i="18"/>
  <c r="AH11" i="20" s="1"/>
  <c r="AM11" i="18"/>
  <c r="AI11" i="20" s="1"/>
  <c r="AN11" i="18"/>
  <c r="AJ11" i="20" s="1"/>
  <c r="AO11" i="18"/>
  <c r="AK11" i="20" s="1"/>
  <c r="AP11" i="18"/>
  <c r="AL11" i="20" s="1"/>
  <c r="AQ11" i="18"/>
  <c r="AM11" i="20" s="1"/>
  <c r="AR11" i="18"/>
  <c r="AN11" i="20" s="1"/>
  <c r="AS11" i="18"/>
  <c r="AO11" i="20" s="1"/>
  <c r="AT11" i="18"/>
  <c r="AP11" i="20" s="1"/>
  <c r="AU11" i="18"/>
  <c r="AQ11" i="20" s="1"/>
  <c r="H12" i="18"/>
  <c r="D12" i="20" s="1"/>
  <c r="I12" i="18"/>
  <c r="E12" i="20" s="1"/>
  <c r="J12" i="18"/>
  <c r="F12" i="20" s="1"/>
  <c r="K12" i="18"/>
  <c r="G12" i="20" s="1"/>
  <c r="L12" i="18"/>
  <c r="H12" i="20" s="1"/>
  <c r="M12" i="18"/>
  <c r="I12" i="20" s="1"/>
  <c r="N12" i="18"/>
  <c r="J12" i="20" s="1"/>
  <c r="O12" i="18"/>
  <c r="K12" i="20" s="1"/>
  <c r="P12" i="18"/>
  <c r="L12" i="20" s="1"/>
  <c r="Q12" i="18"/>
  <c r="M12" i="20" s="1"/>
  <c r="R12" i="18"/>
  <c r="N12" i="20" s="1"/>
  <c r="S12" i="18"/>
  <c r="O12" i="20" s="1"/>
  <c r="T12" i="18"/>
  <c r="P12" i="20" s="1"/>
  <c r="U12" i="18"/>
  <c r="Q12" i="20" s="1"/>
  <c r="V12" i="18"/>
  <c r="R12" i="20" s="1"/>
  <c r="W12" i="18"/>
  <c r="S12" i="20" s="1"/>
  <c r="X12" i="18"/>
  <c r="T12" i="20" s="1"/>
  <c r="Y12" i="18"/>
  <c r="U12" i="20" s="1"/>
  <c r="Z12" i="18"/>
  <c r="V12" i="20" s="1"/>
  <c r="AA12" i="18"/>
  <c r="W12" i="20" s="1"/>
  <c r="AB12" i="18"/>
  <c r="X12" i="20" s="1"/>
  <c r="AC12" i="18"/>
  <c r="Y12" i="20" s="1"/>
  <c r="AD12" i="18"/>
  <c r="Z12" i="20" s="1"/>
  <c r="AE12" i="18"/>
  <c r="AA12" i="20" s="1"/>
  <c r="AF12" i="18"/>
  <c r="AB12" i="20" s="1"/>
  <c r="AG12" i="18"/>
  <c r="AC12" i="20" s="1"/>
  <c r="AH12" i="18"/>
  <c r="AD12" i="20" s="1"/>
  <c r="AI12" i="18"/>
  <c r="AE12" i="20" s="1"/>
  <c r="AJ12" i="18"/>
  <c r="AF12" i="20" s="1"/>
  <c r="AK12" i="18"/>
  <c r="AG12" i="20" s="1"/>
  <c r="AL12" i="18"/>
  <c r="AH12" i="20" s="1"/>
  <c r="AM12" i="18"/>
  <c r="AI12" i="20" s="1"/>
  <c r="AN12" i="18"/>
  <c r="AJ12" i="20" s="1"/>
  <c r="AO12" i="18"/>
  <c r="AK12" i="20" s="1"/>
  <c r="AP12" i="18"/>
  <c r="AL12" i="20" s="1"/>
  <c r="AQ12" i="18"/>
  <c r="AM12" i="20" s="1"/>
  <c r="AR12" i="18"/>
  <c r="AN12" i="20" s="1"/>
  <c r="AS12" i="18"/>
  <c r="AO12" i="20" s="1"/>
  <c r="AT12" i="18"/>
  <c r="AP12" i="20" s="1"/>
  <c r="AU12" i="18"/>
  <c r="AQ12" i="20" s="1"/>
  <c r="H13" i="18"/>
  <c r="D13" i="20" s="1"/>
  <c r="I13" i="18"/>
  <c r="E13" i="20" s="1"/>
  <c r="J13" i="18"/>
  <c r="F13" i="20" s="1"/>
  <c r="K13" i="18"/>
  <c r="G13" i="20" s="1"/>
  <c r="L13" i="18"/>
  <c r="H13" i="20" s="1"/>
  <c r="M13" i="18"/>
  <c r="I13" i="20" s="1"/>
  <c r="N13" i="18"/>
  <c r="J13" i="20" s="1"/>
  <c r="O13" i="18"/>
  <c r="K13" i="20" s="1"/>
  <c r="P13" i="18"/>
  <c r="L13" i="20" s="1"/>
  <c r="Q13" i="18"/>
  <c r="M13" i="20" s="1"/>
  <c r="R13" i="18"/>
  <c r="N13" i="20" s="1"/>
  <c r="S13" i="18"/>
  <c r="O13" i="20" s="1"/>
  <c r="T13" i="18"/>
  <c r="P13" i="20" s="1"/>
  <c r="U13" i="18"/>
  <c r="Q13" i="20" s="1"/>
  <c r="V13" i="18"/>
  <c r="R13" i="20" s="1"/>
  <c r="W13" i="18"/>
  <c r="S13" i="20" s="1"/>
  <c r="X13" i="18"/>
  <c r="T13" i="20" s="1"/>
  <c r="Y13" i="18"/>
  <c r="U13" i="20" s="1"/>
  <c r="Z13" i="18"/>
  <c r="V13" i="20" s="1"/>
  <c r="AA13" i="18"/>
  <c r="W13" i="20" s="1"/>
  <c r="AB13" i="18"/>
  <c r="X13" i="20" s="1"/>
  <c r="AC13" i="18"/>
  <c r="Y13" i="20" s="1"/>
  <c r="AD13" i="18"/>
  <c r="Z13" i="20" s="1"/>
  <c r="AE13" i="18"/>
  <c r="AA13" i="20" s="1"/>
  <c r="AF13" i="18"/>
  <c r="AB13" i="20" s="1"/>
  <c r="AG13" i="18"/>
  <c r="AC13" i="20" s="1"/>
  <c r="AH13" i="18"/>
  <c r="AD13" i="20" s="1"/>
  <c r="AI13" i="18"/>
  <c r="AE13" i="20" s="1"/>
  <c r="AJ13" i="18"/>
  <c r="AF13" i="20" s="1"/>
  <c r="AK13" i="18"/>
  <c r="AG13" i="20" s="1"/>
  <c r="AL13" i="18"/>
  <c r="AH13" i="20" s="1"/>
  <c r="AM13" i="18"/>
  <c r="AI13" i="20" s="1"/>
  <c r="AN13" i="18"/>
  <c r="AJ13" i="20" s="1"/>
  <c r="AO13" i="18"/>
  <c r="AK13" i="20" s="1"/>
  <c r="AP13" i="18"/>
  <c r="AL13" i="20" s="1"/>
  <c r="AQ13" i="18"/>
  <c r="AM13" i="20" s="1"/>
  <c r="AR13" i="18"/>
  <c r="AN13" i="20" s="1"/>
  <c r="AS13" i="18"/>
  <c r="AO13" i="20" s="1"/>
  <c r="AT13" i="18"/>
  <c r="AP13" i="20" s="1"/>
  <c r="AU13" i="18"/>
  <c r="AQ13" i="20" s="1"/>
  <c r="H14" i="18"/>
  <c r="D14" i="20" s="1"/>
  <c r="I14" i="18"/>
  <c r="E14" i="20" s="1"/>
  <c r="J14" i="18"/>
  <c r="F14" i="20" s="1"/>
  <c r="K14" i="18"/>
  <c r="G14" i="20" s="1"/>
  <c r="L14" i="18"/>
  <c r="H14" i="20" s="1"/>
  <c r="M14" i="18"/>
  <c r="I14" i="20" s="1"/>
  <c r="N14" i="18"/>
  <c r="J14" i="20" s="1"/>
  <c r="O14" i="18"/>
  <c r="K14" i="20" s="1"/>
  <c r="P14" i="18"/>
  <c r="L14" i="20" s="1"/>
  <c r="Q14" i="18"/>
  <c r="M14" i="20" s="1"/>
  <c r="R14" i="18"/>
  <c r="N14" i="20" s="1"/>
  <c r="S14" i="18"/>
  <c r="O14" i="20" s="1"/>
  <c r="T14" i="18"/>
  <c r="P14" i="20" s="1"/>
  <c r="U14" i="18"/>
  <c r="Q14" i="20" s="1"/>
  <c r="V14" i="18"/>
  <c r="R14" i="20" s="1"/>
  <c r="W14" i="18"/>
  <c r="S14" i="20" s="1"/>
  <c r="X14" i="18"/>
  <c r="T14" i="20" s="1"/>
  <c r="Y14" i="18"/>
  <c r="U14" i="20" s="1"/>
  <c r="Z14" i="18"/>
  <c r="V14" i="20" s="1"/>
  <c r="AA14" i="18"/>
  <c r="W14" i="20" s="1"/>
  <c r="AB14" i="18"/>
  <c r="X14" i="20" s="1"/>
  <c r="AC14" i="18"/>
  <c r="Y14" i="20" s="1"/>
  <c r="AD14" i="18"/>
  <c r="Z14" i="20" s="1"/>
  <c r="AE14" i="18"/>
  <c r="AA14" i="20" s="1"/>
  <c r="AF14" i="18"/>
  <c r="AB14" i="20" s="1"/>
  <c r="AG14" i="18"/>
  <c r="AC14" i="20" s="1"/>
  <c r="AH14" i="18"/>
  <c r="AD14" i="20" s="1"/>
  <c r="AI14" i="18"/>
  <c r="AE14" i="20" s="1"/>
  <c r="AJ14" i="18"/>
  <c r="AF14" i="20" s="1"/>
  <c r="AK14" i="18"/>
  <c r="AG14" i="20" s="1"/>
  <c r="AL14" i="18"/>
  <c r="AH14" i="20" s="1"/>
  <c r="AM14" i="18"/>
  <c r="AI14" i="20" s="1"/>
  <c r="AN14" i="18"/>
  <c r="AJ14" i="20" s="1"/>
  <c r="AO14" i="18"/>
  <c r="AK14" i="20" s="1"/>
  <c r="AP14" i="18"/>
  <c r="AL14" i="20" s="1"/>
  <c r="AQ14" i="18"/>
  <c r="AM14" i="20" s="1"/>
  <c r="AR14" i="18"/>
  <c r="AN14" i="20" s="1"/>
  <c r="AS14" i="18"/>
  <c r="AO14" i="20" s="1"/>
  <c r="AT14" i="18"/>
  <c r="AP14" i="20" s="1"/>
  <c r="AU14" i="18"/>
  <c r="AQ14" i="20" s="1"/>
  <c r="H2" i="18"/>
  <c r="D2" i="20" s="1"/>
  <c r="I2" i="18"/>
  <c r="E2" i="20" s="1"/>
  <c r="J2" i="18"/>
  <c r="F2" i="20" s="1"/>
  <c r="K2" i="18"/>
  <c r="G2" i="20" s="1"/>
  <c r="L2" i="18"/>
  <c r="H2" i="20" s="1"/>
  <c r="M2" i="18"/>
  <c r="I2" i="20" s="1"/>
  <c r="N2" i="18"/>
  <c r="J2" i="20" s="1"/>
  <c r="O2" i="18"/>
  <c r="K2" i="20" s="1"/>
  <c r="P2" i="18"/>
  <c r="L2" i="20" s="1"/>
  <c r="Q2" i="18"/>
  <c r="M2" i="20" s="1"/>
  <c r="R2" i="18"/>
  <c r="N2" i="20" s="1"/>
  <c r="S2" i="18"/>
  <c r="O2" i="20" s="1"/>
  <c r="T2" i="18"/>
  <c r="P2" i="20" s="1"/>
  <c r="U2" i="18"/>
  <c r="Q2" i="20" s="1"/>
  <c r="V2" i="18"/>
  <c r="R2" i="20" s="1"/>
  <c r="W2" i="18"/>
  <c r="S2" i="20" s="1"/>
  <c r="X2" i="18"/>
  <c r="T2" i="20" s="1"/>
  <c r="Y2" i="18"/>
  <c r="U2" i="20" s="1"/>
  <c r="Z2" i="18"/>
  <c r="V2" i="20" s="1"/>
  <c r="AA2" i="18"/>
  <c r="W2" i="20" s="1"/>
  <c r="AB2" i="18"/>
  <c r="X2" i="20" s="1"/>
  <c r="AC2" i="18"/>
  <c r="Y2" i="20" s="1"/>
  <c r="AD2" i="18"/>
  <c r="Z2" i="20" s="1"/>
  <c r="AE2" i="18"/>
  <c r="AA2" i="20" s="1"/>
  <c r="AF2" i="18"/>
  <c r="AB2" i="20" s="1"/>
  <c r="AG2" i="18"/>
  <c r="AC2" i="20" s="1"/>
  <c r="AH2" i="18"/>
  <c r="AD2" i="20" s="1"/>
  <c r="AI2" i="18"/>
  <c r="AE2" i="20" s="1"/>
  <c r="AJ2" i="18"/>
  <c r="AF2" i="20" s="1"/>
  <c r="AK2" i="18"/>
  <c r="AG2" i="20" s="1"/>
  <c r="AL2" i="18"/>
  <c r="AH2" i="20" s="1"/>
  <c r="AM2" i="18"/>
  <c r="AI2" i="20" s="1"/>
  <c r="AN2" i="18"/>
  <c r="AJ2" i="20" s="1"/>
  <c r="AO2" i="18"/>
  <c r="AK2" i="20" s="1"/>
  <c r="AP2" i="18"/>
  <c r="AL2" i="20" s="1"/>
  <c r="AQ2" i="18"/>
  <c r="AM2" i="20" s="1"/>
  <c r="AR2" i="18"/>
  <c r="AN2" i="20" s="1"/>
  <c r="AS2" i="18"/>
  <c r="AO2" i="20" s="1"/>
  <c r="AT2" i="18"/>
  <c r="AP2" i="20" s="1"/>
  <c r="AU2" i="18"/>
  <c r="AQ2" i="20" s="1"/>
  <c r="H3" i="18"/>
  <c r="D3" i="20" s="1"/>
  <c r="I3" i="18"/>
  <c r="E3" i="20" s="1"/>
  <c r="J3" i="18"/>
  <c r="F3" i="20" s="1"/>
  <c r="K3" i="18"/>
  <c r="G3" i="20" s="1"/>
  <c r="L3" i="18"/>
  <c r="H3" i="20" s="1"/>
  <c r="M3" i="18"/>
  <c r="I3" i="20" s="1"/>
  <c r="N3" i="18"/>
  <c r="J3" i="20" s="1"/>
  <c r="O3" i="18"/>
  <c r="K3" i="20" s="1"/>
  <c r="P3" i="18"/>
  <c r="L3" i="20" s="1"/>
  <c r="Q3" i="18"/>
  <c r="M3" i="20" s="1"/>
  <c r="R3" i="18"/>
  <c r="N3" i="20" s="1"/>
  <c r="S3" i="18"/>
  <c r="O3" i="20" s="1"/>
  <c r="T3" i="18"/>
  <c r="P3" i="20" s="1"/>
  <c r="U3" i="18"/>
  <c r="Q3" i="20" s="1"/>
  <c r="V3" i="18"/>
  <c r="R3" i="20" s="1"/>
  <c r="W3" i="18"/>
  <c r="S3" i="20" s="1"/>
  <c r="X3" i="18"/>
  <c r="T3" i="20" s="1"/>
  <c r="Y3" i="18"/>
  <c r="U3" i="20" s="1"/>
  <c r="Z3" i="18"/>
  <c r="V3" i="20" s="1"/>
  <c r="AA3" i="18"/>
  <c r="W3" i="20" s="1"/>
  <c r="AB3" i="18"/>
  <c r="X3" i="20" s="1"/>
  <c r="AC3" i="18"/>
  <c r="Y3" i="20" s="1"/>
  <c r="AD3" i="18"/>
  <c r="Z3" i="20" s="1"/>
  <c r="AE3" i="18"/>
  <c r="AA3" i="20" s="1"/>
  <c r="AF3" i="18"/>
  <c r="AB3" i="20" s="1"/>
  <c r="AG3" i="18"/>
  <c r="AC3" i="20" s="1"/>
  <c r="AH3" i="18"/>
  <c r="AD3" i="20" s="1"/>
  <c r="AI3" i="18"/>
  <c r="AE3" i="20" s="1"/>
  <c r="AJ3" i="18"/>
  <c r="AF3" i="20" s="1"/>
  <c r="AK3" i="18"/>
  <c r="AG3" i="20" s="1"/>
  <c r="AL3" i="18"/>
  <c r="AH3" i="20" s="1"/>
  <c r="AM3" i="18"/>
  <c r="AI3" i="20" s="1"/>
  <c r="AN3" i="18"/>
  <c r="AJ3" i="20" s="1"/>
  <c r="AO3" i="18"/>
  <c r="AK3" i="20" s="1"/>
  <c r="AP3" i="18"/>
  <c r="AL3" i="20" s="1"/>
  <c r="AQ3" i="18"/>
  <c r="AM3" i="20" s="1"/>
  <c r="AR3" i="18"/>
  <c r="AN3" i="20" s="1"/>
  <c r="AS3" i="18"/>
  <c r="AO3" i="20" s="1"/>
  <c r="AT3" i="18"/>
  <c r="AP3" i="20" s="1"/>
  <c r="AU3" i="18"/>
  <c r="AQ3" i="20" s="1"/>
  <c r="H4" i="18"/>
  <c r="D4" i="20" s="1"/>
  <c r="I4" i="18"/>
  <c r="E4" i="20" s="1"/>
  <c r="J4" i="18"/>
  <c r="F4" i="20" s="1"/>
  <c r="K4" i="18"/>
  <c r="G4" i="20" s="1"/>
  <c r="L4" i="18"/>
  <c r="H4" i="20" s="1"/>
  <c r="M4" i="18"/>
  <c r="I4" i="20" s="1"/>
  <c r="N4" i="18"/>
  <c r="J4" i="20" s="1"/>
  <c r="O4" i="18"/>
  <c r="K4" i="20" s="1"/>
  <c r="P4" i="18"/>
  <c r="L4" i="20" s="1"/>
  <c r="Q4" i="18"/>
  <c r="M4" i="20" s="1"/>
  <c r="R4" i="18"/>
  <c r="N4" i="20" s="1"/>
  <c r="S4" i="18"/>
  <c r="O4" i="20" s="1"/>
  <c r="T4" i="18"/>
  <c r="P4" i="20" s="1"/>
  <c r="U4" i="18"/>
  <c r="Q4" i="20" s="1"/>
  <c r="V4" i="18"/>
  <c r="R4" i="20" s="1"/>
  <c r="W4" i="18"/>
  <c r="S4" i="20" s="1"/>
  <c r="X4" i="18"/>
  <c r="T4" i="20" s="1"/>
  <c r="Y4" i="18"/>
  <c r="U4" i="20" s="1"/>
  <c r="Z4" i="18"/>
  <c r="V4" i="20" s="1"/>
  <c r="AA4" i="18"/>
  <c r="W4" i="20" s="1"/>
  <c r="AB4" i="18"/>
  <c r="X4" i="20" s="1"/>
  <c r="AC4" i="18"/>
  <c r="Y4" i="20" s="1"/>
  <c r="AD4" i="18"/>
  <c r="Z4" i="20" s="1"/>
  <c r="AE4" i="18"/>
  <c r="AA4" i="20" s="1"/>
  <c r="AF4" i="18"/>
  <c r="AB4" i="20" s="1"/>
  <c r="AG4" i="18"/>
  <c r="AC4" i="20" s="1"/>
  <c r="AH4" i="18"/>
  <c r="AD4" i="20" s="1"/>
  <c r="AI4" i="18"/>
  <c r="AE4" i="20" s="1"/>
  <c r="AJ4" i="18"/>
  <c r="AF4" i="20" s="1"/>
  <c r="AK4" i="18"/>
  <c r="AG4" i="20" s="1"/>
  <c r="AL4" i="18"/>
  <c r="AH4" i="20" s="1"/>
  <c r="AM4" i="18"/>
  <c r="AI4" i="20" s="1"/>
  <c r="AN4" i="18"/>
  <c r="AJ4" i="20" s="1"/>
  <c r="AO4" i="18"/>
  <c r="AK4" i="20" s="1"/>
  <c r="AP4" i="18"/>
  <c r="AL4" i="20" s="1"/>
  <c r="AQ4" i="18"/>
  <c r="AM4" i="20" s="1"/>
  <c r="AR4" i="18"/>
  <c r="AN4" i="20" s="1"/>
  <c r="AS4" i="18"/>
  <c r="AO4" i="20" s="1"/>
  <c r="AT4" i="18"/>
  <c r="AP4" i="20" s="1"/>
  <c r="AU4" i="18"/>
  <c r="AQ4" i="20" s="1"/>
  <c r="H5" i="18"/>
  <c r="D5" i="20" s="1"/>
  <c r="I5" i="18"/>
  <c r="E5" i="20" s="1"/>
  <c r="J5" i="18"/>
  <c r="F5" i="20" s="1"/>
  <c r="K5" i="18"/>
  <c r="G5" i="20" s="1"/>
  <c r="L5" i="18"/>
  <c r="H5" i="20" s="1"/>
  <c r="M5" i="18"/>
  <c r="I5" i="20" s="1"/>
  <c r="N5" i="18"/>
  <c r="J5" i="20" s="1"/>
  <c r="O5" i="18"/>
  <c r="K5" i="20" s="1"/>
  <c r="P5" i="18"/>
  <c r="L5" i="20" s="1"/>
  <c r="Q5" i="18"/>
  <c r="M5" i="20" s="1"/>
  <c r="R5" i="18"/>
  <c r="N5" i="20" s="1"/>
  <c r="S5" i="18"/>
  <c r="O5" i="20" s="1"/>
  <c r="T5" i="18"/>
  <c r="P5" i="20" s="1"/>
  <c r="U5" i="18"/>
  <c r="Q5" i="20" s="1"/>
  <c r="V5" i="18"/>
  <c r="R5" i="20" s="1"/>
  <c r="W5" i="18"/>
  <c r="S5" i="20" s="1"/>
  <c r="X5" i="18"/>
  <c r="T5" i="20" s="1"/>
  <c r="Y5" i="18"/>
  <c r="U5" i="20" s="1"/>
  <c r="Z5" i="18"/>
  <c r="V5" i="20" s="1"/>
  <c r="AA5" i="18"/>
  <c r="W5" i="20" s="1"/>
  <c r="AB5" i="18"/>
  <c r="X5" i="20" s="1"/>
  <c r="AC5" i="18"/>
  <c r="Y5" i="20" s="1"/>
  <c r="AD5" i="18"/>
  <c r="Z5" i="20" s="1"/>
  <c r="AE5" i="18"/>
  <c r="AA5" i="20" s="1"/>
  <c r="AF5" i="18"/>
  <c r="AB5" i="20" s="1"/>
  <c r="AG5" i="18"/>
  <c r="AC5" i="20" s="1"/>
  <c r="AH5" i="18"/>
  <c r="AD5" i="20" s="1"/>
  <c r="AI5" i="18"/>
  <c r="AE5" i="20" s="1"/>
  <c r="AJ5" i="18"/>
  <c r="AF5" i="20" s="1"/>
  <c r="AK5" i="18"/>
  <c r="AG5" i="20" s="1"/>
  <c r="AL5" i="18"/>
  <c r="AH5" i="20" s="1"/>
  <c r="AM5" i="18"/>
  <c r="AI5" i="20" s="1"/>
  <c r="AN5" i="18"/>
  <c r="AJ5" i="20" s="1"/>
  <c r="AO5" i="18"/>
  <c r="AK5" i="20" s="1"/>
  <c r="AP5" i="18"/>
  <c r="AL5" i="20" s="1"/>
  <c r="AQ5" i="18"/>
  <c r="AM5" i="20" s="1"/>
  <c r="AR5" i="18"/>
  <c r="AN5" i="20" s="1"/>
  <c r="AS5" i="18"/>
  <c r="AO5" i="20" s="1"/>
  <c r="AT5" i="18"/>
  <c r="AP5" i="20" s="1"/>
  <c r="AU5" i="18"/>
  <c r="AQ5" i="20" s="1"/>
  <c r="H6" i="18"/>
  <c r="D6" i="20" s="1"/>
  <c r="I6" i="18"/>
  <c r="E6" i="20" s="1"/>
  <c r="J6" i="18"/>
  <c r="F6" i="20" s="1"/>
  <c r="K6" i="18"/>
  <c r="G6" i="20" s="1"/>
  <c r="L6" i="18"/>
  <c r="H6" i="20" s="1"/>
  <c r="M6" i="18"/>
  <c r="I6" i="20" s="1"/>
  <c r="N6" i="18"/>
  <c r="J6" i="20" s="1"/>
  <c r="O6" i="18"/>
  <c r="K6" i="20" s="1"/>
  <c r="P6" i="18"/>
  <c r="L6" i="20" s="1"/>
  <c r="Q6" i="18"/>
  <c r="M6" i="20" s="1"/>
  <c r="R6" i="18"/>
  <c r="N6" i="20" s="1"/>
  <c r="S6" i="18"/>
  <c r="O6" i="20" s="1"/>
  <c r="T6" i="18"/>
  <c r="P6" i="20" s="1"/>
  <c r="U6" i="18"/>
  <c r="Q6" i="20" s="1"/>
  <c r="V6" i="18"/>
  <c r="R6" i="20" s="1"/>
  <c r="W6" i="18"/>
  <c r="S6" i="20" s="1"/>
  <c r="X6" i="18"/>
  <c r="T6" i="20" s="1"/>
  <c r="Y6" i="18"/>
  <c r="U6" i="20" s="1"/>
  <c r="Z6" i="18"/>
  <c r="V6" i="20" s="1"/>
  <c r="AA6" i="18"/>
  <c r="W6" i="20" s="1"/>
  <c r="AB6" i="18"/>
  <c r="X6" i="20" s="1"/>
  <c r="AC6" i="18"/>
  <c r="Y6" i="20" s="1"/>
  <c r="AD6" i="18"/>
  <c r="Z6" i="20" s="1"/>
  <c r="AE6" i="18"/>
  <c r="AA6" i="20" s="1"/>
  <c r="AF6" i="18"/>
  <c r="AB6" i="20" s="1"/>
  <c r="AG6" i="18"/>
  <c r="AC6" i="20" s="1"/>
  <c r="AH6" i="18"/>
  <c r="AD6" i="20" s="1"/>
  <c r="AI6" i="18"/>
  <c r="AE6" i="20" s="1"/>
  <c r="AJ6" i="18"/>
  <c r="AF6" i="20" s="1"/>
  <c r="AK6" i="18"/>
  <c r="AG6" i="20" s="1"/>
  <c r="AL6" i="18"/>
  <c r="AH6" i="20" s="1"/>
  <c r="AM6" i="18"/>
  <c r="AI6" i="20" s="1"/>
  <c r="AN6" i="18"/>
  <c r="AJ6" i="20" s="1"/>
  <c r="AO6" i="18"/>
  <c r="AK6" i="20" s="1"/>
  <c r="AP6" i="18"/>
  <c r="AL6" i="20" s="1"/>
  <c r="AQ6" i="18"/>
  <c r="AM6" i="20" s="1"/>
  <c r="AR6" i="18"/>
  <c r="AN6" i="20" s="1"/>
  <c r="AS6" i="18"/>
  <c r="AO6" i="20" s="1"/>
  <c r="AT6" i="18"/>
  <c r="AP6" i="20" s="1"/>
  <c r="AU6" i="18"/>
  <c r="AQ6" i="20" s="1"/>
  <c r="H7" i="18"/>
  <c r="D7" i="20" s="1"/>
  <c r="I7" i="18"/>
  <c r="E7" i="20" s="1"/>
  <c r="J7" i="18"/>
  <c r="F7" i="20" s="1"/>
  <c r="K7" i="18"/>
  <c r="G7" i="20" s="1"/>
  <c r="L7" i="18"/>
  <c r="H7" i="20" s="1"/>
  <c r="M7" i="18"/>
  <c r="I7" i="20" s="1"/>
  <c r="N7" i="18"/>
  <c r="J7" i="20" s="1"/>
  <c r="O7" i="18"/>
  <c r="K7" i="20" s="1"/>
  <c r="P7" i="18"/>
  <c r="L7" i="20" s="1"/>
  <c r="Q7" i="18"/>
  <c r="M7" i="20" s="1"/>
  <c r="R7" i="18"/>
  <c r="N7" i="20" s="1"/>
  <c r="S7" i="18"/>
  <c r="O7" i="20" s="1"/>
  <c r="T7" i="18"/>
  <c r="P7" i="20" s="1"/>
  <c r="U7" i="18"/>
  <c r="Q7" i="20" s="1"/>
  <c r="V7" i="18"/>
  <c r="R7" i="20" s="1"/>
  <c r="W7" i="18"/>
  <c r="S7" i="20" s="1"/>
  <c r="X7" i="18"/>
  <c r="T7" i="20" s="1"/>
  <c r="Y7" i="18"/>
  <c r="U7" i="20" s="1"/>
  <c r="Z7" i="18"/>
  <c r="V7" i="20" s="1"/>
  <c r="AA7" i="18"/>
  <c r="W7" i="20" s="1"/>
  <c r="AB7" i="18"/>
  <c r="X7" i="20" s="1"/>
  <c r="AC7" i="18"/>
  <c r="Y7" i="20" s="1"/>
  <c r="AD7" i="18"/>
  <c r="Z7" i="20" s="1"/>
  <c r="AE7" i="18"/>
  <c r="AA7" i="20" s="1"/>
  <c r="AF7" i="18"/>
  <c r="AB7" i="20" s="1"/>
  <c r="AG7" i="18"/>
  <c r="AC7" i="20" s="1"/>
  <c r="AH7" i="18"/>
  <c r="AD7" i="20" s="1"/>
  <c r="AI7" i="18"/>
  <c r="AE7" i="20" s="1"/>
  <c r="AJ7" i="18"/>
  <c r="AF7" i="20" s="1"/>
  <c r="AK7" i="18"/>
  <c r="AG7" i="20" s="1"/>
  <c r="AL7" i="18"/>
  <c r="AH7" i="20" s="1"/>
  <c r="AM7" i="18"/>
  <c r="AI7" i="20" s="1"/>
  <c r="AN7" i="18"/>
  <c r="AJ7" i="20" s="1"/>
  <c r="AO7" i="18"/>
  <c r="AK7" i="20" s="1"/>
  <c r="AP7" i="18"/>
  <c r="AL7" i="20" s="1"/>
  <c r="AQ7" i="18"/>
  <c r="AM7" i="20" s="1"/>
  <c r="AR7" i="18"/>
  <c r="AN7" i="20" s="1"/>
  <c r="AS7" i="18"/>
  <c r="AO7" i="20" s="1"/>
  <c r="AT7" i="18"/>
  <c r="AP7" i="20" s="1"/>
  <c r="AU7" i="18"/>
  <c r="AQ7" i="20" s="1"/>
  <c r="D10" i="17"/>
  <c r="C20" i="17" s="1"/>
  <c r="W22" i="18" s="1"/>
  <c r="S22" i="20" s="1"/>
  <c r="C6" i="17"/>
  <c r="D6" i="17" s="1"/>
  <c r="C18" i="17" s="1"/>
  <c r="D4" i="17"/>
  <c r="C14" i="17" s="1"/>
  <c r="C8" i="17"/>
  <c r="D8" i="17" s="1"/>
  <c r="C19" i="17" s="1"/>
  <c r="C7" i="17"/>
  <c r="D7" i="17" s="1"/>
  <c r="C17" i="17" s="1"/>
  <c r="AH8" i="18" l="1"/>
  <c r="AD8" i="20" s="1"/>
  <c r="R8" i="18"/>
  <c r="N8" i="20" s="1"/>
  <c r="AP15" i="18"/>
  <c r="AL15" i="20" s="1"/>
  <c r="Z15" i="18"/>
  <c r="V15" i="20" s="1"/>
  <c r="J15" i="18"/>
  <c r="F15" i="20" s="1"/>
  <c r="AT29" i="18"/>
  <c r="AP29" i="20" s="1"/>
  <c r="AD29" i="18"/>
  <c r="Z29" i="20" s="1"/>
  <c r="N29" i="18"/>
  <c r="J29" i="20" s="1"/>
  <c r="AL22" i="18"/>
  <c r="AH22" i="20" s="1"/>
  <c r="V22" i="18"/>
  <c r="R22" i="20" s="1"/>
  <c r="AJ8" i="18"/>
  <c r="AF8" i="20" s="1"/>
  <c r="AG8" i="18"/>
  <c r="AC8" i="20" s="1"/>
  <c r="Q8" i="18"/>
  <c r="M8" i="20" s="1"/>
  <c r="AO15" i="18"/>
  <c r="AK15" i="20" s="1"/>
  <c r="Y15" i="18"/>
  <c r="U15" i="20" s="1"/>
  <c r="I15" i="18"/>
  <c r="E15" i="20" s="1"/>
  <c r="AS29" i="18"/>
  <c r="AO29" i="20" s="1"/>
  <c r="AC29" i="18"/>
  <c r="Y29" i="20" s="1"/>
  <c r="M29" i="18"/>
  <c r="I29" i="20" s="1"/>
  <c r="AK22" i="18"/>
  <c r="AG22" i="20" s="1"/>
  <c r="U22" i="18"/>
  <c r="Q22" i="20" s="1"/>
  <c r="AF8" i="18"/>
  <c r="AB8" i="20" s="1"/>
  <c r="P8" i="18"/>
  <c r="L8" i="20" s="1"/>
  <c r="AN15" i="18"/>
  <c r="AJ15" i="20" s="1"/>
  <c r="X15" i="18"/>
  <c r="T15" i="20" s="1"/>
  <c r="H15" i="18"/>
  <c r="D15" i="20" s="1"/>
  <c r="G22" i="18"/>
  <c r="C22" i="20" s="1"/>
  <c r="AR29" i="18"/>
  <c r="AN29" i="20" s="1"/>
  <c r="AB29" i="18"/>
  <c r="X29" i="20" s="1"/>
  <c r="L29" i="18"/>
  <c r="H29" i="20" s="1"/>
  <c r="AJ22" i="18"/>
  <c r="AF22" i="20" s="1"/>
  <c r="T22" i="18"/>
  <c r="P22" i="20" s="1"/>
  <c r="AU8" i="18"/>
  <c r="AQ8" i="20" s="1"/>
  <c r="AE8" i="18"/>
  <c r="AA8" i="20" s="1"/>
  <c r="O8" i="18"/>
  <c r="K8" i="20" s="1"/>
  <c r="AM15" i="18"/>
  <c r="AI15" i="20" s="1"/>
  <c r="W15" i="18"/>
  <c r="S15" i="20" s="1"/>
  <c r="AQ29" i="18"/>
  <c r="AM29" i="20" s="1"/>
  <c r="AA29" i="18"/>
  <c r="W29" i="20" s="1"/>
  <c r="K29" i="18"/>
  <c r="G29" i="20" s="1"/>
  <c r="AI22" i="18"/>
  <c r="AE22" i="20" s="1"/>
  <c r="S22" i="18"/>
  <c r="O22" i="20" s="1"/>
  <c r="AT8" i="18"/>
  <c r="AP8" i="20" s="1"/>
  <c r="AD8" i="18"/>
  <c r="Z8" i="20" s="1"/>
  <c r="N8" i="18"/>
  <c r="J8" i="20" s="1"/>
  <c r="AL15" i="18"/>
  <c r="AH15" i="20" s="1"/>
  <c r="V15" i="18"/>
  <c r="R15" i="20" s="1"/>
  <c r="G8" i="18"/>
  <c r="C8" i="20" s="1"/>
  <c r="AP29" i="18"/>
  <c r="AL29" i="20" s="1"/>
  <c r="Z29" i="18"/>
  <c r="V29" i="20" s="1"/>
  <c r="J29" i="18"/>
  <c r="F29" i="20" s="1"/>
  <c r="AH22" i="18"/>
  <c r="AD22" i="20" s="1"/>
  <c r="R22" i="18"/>
  <c r="N22" i="20" s="1"/>
  <c r="AS8" i="18"/>
  <c r="AO8" i="20" s="1"/>
  <c r="AC8" i="18"/>
  <c r="Y8" i="20" s="1"/>
  <c r="M8" i="18"/>
  <c r="I8" i="20" s="1"/>
  <c r="AK15" i="18"/>
  <c r="AG15" i="20" s="1"/>
  <c r="U15" i="18"/>
  <c r="Q15" i="20" s="1"/>
  <c r="AO29" i="18"/>
  <c r="AK29" i="20" s="1"/>
  <c r="Y29" i="18"/>
  <c r="U29" i="20" s="1"/>
  <c r="I29" i="18"/>
  <c r="E29" i="20" s="1"/>
  <c r="AG22" i="18"/>
  <c r="AC22" i="20" s="1"/>
  <c r="Q22" i="18"/>
  <c r="M22" i="20" s="1"/>
  <c r="AR8" i="18"/>
  <c r="AN8" i="20" s="1"/>
  <c r="AB8" i="18"/>
  <c r="X8" i="20" s="1"/>
  <c r="L8" i="18"/>
  <c r="H8" i="20" s="1"/>
  <c r="AJ15" i="18"/>
  <c r="AF15" i="20" s="1"/>
  <c r="T15" i="18"/>
  <c r="P15" i="20" s="1"/>
  <c r="AN29" i="18"/>
  <c r="AJ29" i="20" s="1"/>
  <c r="X29" i="18"/>
  <c r="T29" i="20" s="1"/>
  <c r="H29" i="18"/>
  <c r="D29" i="20" s="1"/>
  <c r="AF22" i="18"/>
  <c r="AB22" i="20" s="1"/>
  <c r="P22" i="18"/>
  <c r="L22" i="20" s="1"/>
  <c r="AQ8" i="18"/>
  <c r="AM8" i="20" s="1"/>
  <c r="AA8" i="18"/>
  <c r="W8" i="20" s="1"/>
  <c r="K8" i="18"/>
  <c r="G8" i="20" s="1"/>
  <c r="AI15" i="18"/>
  <c r="AE15" i="20" s="1"/>
  <c r="S15" i="18"/>
  <c r="O15" i="20" s="1"/>
  <c r="AM29" i="18"/>
  <c r="AI29" i="20" s="1"/>
  <c r="W29" i="18"/>
  <c r="S29" i="20" s="1"/>
  <c r="AU22" i="18"/>
  <c r="AQ22" i="20" s="1"/>
  <c r="AE22" i="18"/>
  <c r="AA22" i="20" s="1"/>
  <c r="O22" i="18"/>
  <c r="K22" i="20" s="1"/>
  <c r="AP8" i="18"/>
  <c r="AL8" i="20" s="1"/>
  <c r="Z8" i="18"/>
  <c r="V8" i="20" s="1"/>
  <c r="J8" i="18"/>
  <c r="F8" i="20" s="1"/>
  <c r="AH15" i="18"/>
  <c r="AD15" i="20" s="1"/>
  <c r="R15" i="18"/>
  <c r="N15" i="20" s="1"/>
  <c r="AL29" i="18"/>
  <c r="AH29" i="20" s="1"/>
  <c r="V29" i="18"/>
  <c r="R29" i="20" s="1"/>
  <c r="AT22" i="18"/>
  <c r="AP22" i="20" s="1"/>
  <c r="AD22" i="18"/>
  <c r="Z22" i="20" s="1"/>
  <c r="N22" i="18"/>
  <c r="J22" i="20" s="1"/>
  <c r="AO8" i="18"/>
  <c r="AK8" i="20" s="1"/>
  <c r="Y8" i="18"/>
  <c r="U8" i="20" s="1"/>
  <c r="I8" i="18"/>
  <c r="E8" i="20" s="1"/>
  <c r="AG15" i="18"/>
  <c r="AC15" i="20" s="1"/>
  <c r="Q15" i="18"/>
  <c r="M15" i="20" s="1"/>
  <c r="G29" i="18"/>
  <c r="C29" i="20" s="1"/>
  <c r="AK29" i="18"/>
  <c r="AG29" i="20" s="1"/>
  <c r="U29" i="18"/>
  <c r="Q29" i="20" s="1"/>
  <c r="AS22" i="18"/>
  <c r="AO22" i="20" s="1"/>
  <c r="AC22" i="18"/>
  <c r="Y22" i="20" s="1"/>
  <c r="M22" i="18"/>
  <c r="I22" i="20" s="1"/>
  <c r="AN8" i="18"/>
  <c r="AJ8" i="20" s="1"/>
  <c r="X8" i="18"/>
  <c r="T8" i="20" s="1"/>
  <c r="H8" i="18"/>
  <c r="D8" i="20" s="1"/>
  <c r="AF15" i="18"/>
  <c r="AB15" i="20" s="1"/>
  <c r="P15" i="18"/>
  <c r="L15" i="20" s="1"/>
  <c r="AJ29" i="18"/>
  <c r="AF29" i="20" s="1"/>
  <c r="T29" i="18"/>
  <c r="P29" i="20" s="1"/>
  <c r="AR22" i="18"/>
  <c r="AN22" i="20" s="1"/>
  <c r="AB22" i="18"/>
  <c r="X22" i="20" s="1"/>
  <c r="L22" i="18"/>
  <c r="H22" i="20" s="1"/>
  <c r="AM8" i="18"/>
  <c r="AI8" i="20" s="1"/>
  <c r="W8" i="18"/>
  <c r="S8" i="20" s="1"/>
  <c r="AU15" i="18"/>
  <c r="AQ15" i="20" s="1"/>
  <c r="AE15" i="18"/>
  <c r="AA15" i="20" s="1"/>
  <c r="O15" i="18"/>
  <c r="K15" i="20" s="1"/>
  <c r="G15" i="18"/>
  <c r="C15" i="20" s="1"/>
  <c r="AI29" i="18"/>
  <c r="AE29" i="20" s="1"/>
  <c r="S29" i="18"/>
  <c r="O29" i="20" s="1"/>
  <c r="AQ22" i="18"/>
  <c r="AM22" i="20" s="1"/>
  <c r="AA22" i="18"/>
  <c r="W22" i="20" s="1"/>
  <c r="K22" i="18"/>
  <c r="G22" i="20" s="1"/>
  <c r="AL8" i="18"/>
  <c r="AH8" i="20" s="1"/>
  <c r="V8" i="18"/>
  <c r="R8" i="20" s="1"/>
  <c r="AT15" i="18"/>
  <c r="AP15" i="20" s="1"/>
  <c r="AD15" i="18"/>
  <c r="Z15" i="20" s="1"/>
  <c r="N15" i="18"/>
  <c r="J15" i="20" s="1"/>
  <c r="AH29" i="18"/>
  <c r="AD29" i="20" s="1"/>
  <c r="R29" i="18"/>
  <c r="N29" i="20" s="1"/>
  <c r="AP22" i="18"/>
  <c r="AL22" i="20" s="1"/>
  <c r="Z22" i="18"/>
  <c r="V22" i="20" s="1"/>
  <c r="J22" i="18"/>
  <c r="F22" i="20" s="1"/>
  <c r="AK8" i="18"/>
  <c r="AG8" i="20" s="1"/>
  <c r="U8" i="18"/>
  <c r="Q8" i="20" s="1"/>
  <c r="AS15" i="18"/>
  <c r="AO15" i="20" s="1"/>
  <c r="AC15" i="18"/>
  <c r="Y15" i="20" s="1"/>
  <c r="M15" i="18"/>
  <c r="I15" i="20" s="1"/>
  <c r="AG29" i="18"/>
  <c r="AC29" i="20" s="1"/>
  <c r="Q29" i="18"/>
  <c r="M29" i="20" s="1"/>
  <c r="AO22" i="18"/>
  <c r="AK22" i="20" s="1"/>
  <c r="Y22" i="18"/>
  <c r="U22" i="20" s="1"/>
  <c r="I22" i="18"/>
  <c r="E22" i="20" s="1"/>
  <c r="T8" i="18"/>
  <c r="P8" i="20" s="1"/>
  <c r="AR15" i="18"/>
  <c r="AN15" i="20" s="1"/>
  <c r="AB15" i="18"/>
  <c r="X15" i="20" s="1"/>
  <c r="L15" i="18"/>
  <c r="H15" i="20" s="1"/>
  <c r="AF29" i="18"/>
  <c r="AB29" i="20" s="1"/>
  <c r="P29" i="18"/>
  <c r="L29" i="20" s="1"/>
  <c r="AN22" i="18"/>
  <c r="AJ22" i="20" s="1"/>
  <c r="X22" i="18"/>
  <c r="T22" i="20" s="1"/>
  <c r="H22" i="18"/>
  <c r="D22" i="20" s="1"/>
  <c r="AI8" i="18"/>
  <c r="AE8" i="20" s="1"/>
  <c r="S8" i="18"/>
  <c r="O8" i="20" s="1"/>
  <c r="AQ15" i="18"/>
  <c r="AM15" i="20" s="1"/>
  <c r="AA15" i="18"/>
  <c r="W15" i="20" s="1"/>
  <c r="K15" i="18"/>
  <c r="G15" i="20" s="1"/>
  <c r="AU29" i="18"/>
  <c r="AQ29" i="20" s="1"/>
  <c r="AE29" i="18"/>
  <c r="AA29" i="20" s="1"/>
  <c r="O29" i="18"/>
  <c r="K29" i="20" s="1"/>
  <c r="AM22" i="18"/>
  <c r="AI22" i="20" s="1"/>
  <c r="C15" i="17"/>
  <c r="C16" i="17"/>
  <c r="N4" i="14" l="1"/>
  <c r="O4" i="14"/>
  <c r="Q4" i="14"/>
  <c r="R4" i="14"/>
  <c r="S4" i="14"/>
  <c r="T4" i="14"/>
  <c r="N5" i="14"/>
  <c r="O5" i="14"/>
  <c r="Q5" i="14"/>
  <c r="R5" i="14"/>
  <c r="S5" i="14"/>
  <c r="T5" i="14"/>
  <c r="N6" i="14"/>
  <c r="O6" i="14"/>
  <c r="Q6" i="14"/>
  <c r="R6" i="14"/>
  <c r="S6" i="14"/>
  <c r="T6" i="14"/>
  <c r="N7" i="14"/>
  <c r="O7" i="14"/>
  <c r="Q7" i="14"/>
  <c r="R7" i="14"/>
  <c r="S7" i="14"/>
  <c r="T7" i="14"/>
  <c r="N8" i="14"/>
  <c r="O8" i="14"/>
  <c r="Q8" i="14"/>
  <c r="R8" i="14"/>
  <c r="S8" i="14"/>
  <c r="T8" i="14"/>
  <c r="N9" i="14"/>
  <c r="O9" i="14"/>
  <c r="Q9" i="14"/>
  <c r="R9" i="14"/>
  <c r="S9" i="14"/>
  <c r="T9" i="14"/>
  <c r="N10" i="14"/>
  <c r="O10" i="14"/>
  <c r="Q10" i="14"/>
  <c r="R10" i="14"/>
  <c r="S10" i="14"/>
  <c r="T10" i="14"/>
  <c r="N11" i="14"/>
  <c r="O11" i="14"/>
  <c r="Q11" i="14"/>
  <c r="R11" i="14"/>
  <c r="S11" i="14"/>
  <c r="T11" i="14"/>
  <c r="N12" i="14"/>
  <c r="O12" i="14"/>
  <c r="Q12" i="14"/>
  <c r="R12" i="14"/>
  <c r="S12" i="14"/>
  <c r="T12" i="14"/>
  <c r="N13" i="14"/>
  <c r="O13" i="14"/>
  <c r="Q13" i="14"/>
  <c r="R13" i="14"/>
  <c r="S13" i="14"/>
  <c r="T13" i="14"/>
  <c r="N14" i="14"/>
  <c r="O14" i="14"/>
  <c r="Q14" i="14"/>
  <c r="R14" i="14"/>
  <c r="S14" i="14"/>
  <c r="T14" i="14"/>
  <c r="N15" i="14"/>
  <c r="O15" i="14"/>
  <c r="Q15" i="14"/>
  <c r="R15" i="14"/>
  <c r="S15" i="14"/>
  <c r="T15" i="14"/>
  <c r="N16" i="14"/>
  <c r="O16" i="14"/>
  <c r="Q16" i="14"/>
  <c r="R16" i="14"/>
  <c r="S16" i="14"/>
  <c r="T16" i="14"/>
  <c r="N17" i="14"/>
  <c r="O17" i="14"/>
  <c r="Q17" i="14"/>
  <c r="R17" i="14"/>
  <c r="S17" i="14"/>
  <c r="T17" i="14"/>
  <c r="N18" i="14"/>
  <c r="O18" i="14"/>
  <c r="Q18" i="14"/>
  <c r="R18" i="14"/>
  <c r="S18" i="14"/>
  <c r="T18" i="14"/>
  <c r="N19" i="14"/>
  <c r="O19" i="14"/>
  <c r="Q19" i="14"/>
  <c r="R19" i="14"/>
  <c r="S19" i="14"/>
  <c r="T19" i="14"/>
  <c r="N20" i="14"/>
  <c r="O20" i="14"/>
  <c r="Q20" i="14"/>
  <c r="R20" i="14"/>
  <c r="S20" i="14"/>
  <c r="T20" i="14"/>
  <c r="N21" i="14"/>
  <c r="O21" i="14"/>
  <c r="Q21" i="14"/>
  <c r="R21" i="14"/>
  <c r="S21" i="14"/>
  <c r="T21" i="14"/>
  <c r="N22" i="14"/>
  <c r="O22" i="14"/>
  <c r="Q22" i="14"/>
  <c r="R22" i="14"/>
  <c r="S22" i="14"/>
  <c r="T22" i="14"/>
  <c r="N4" i="13"/>
  <c r="O4" i="13"/>
  <c r="Q4" i="13"/>
  <c r="R4" i="13"/>
  <c r="S4" i="13"/>
  <c r="T4" i="13"/>
  <c r="N5" i="13"/>
  <c r="O5" i="13"/>
  <c r="Q5" i="13"/>
  <c r="R5" i="13"/>
  <c r="S5" i="13"/>
  <c r="T5" i="13"/>
  <c r="N6" i="13"/>
  <c r="O6" i="13"/>
  <c r="Q6" i="13"/>
  <c r="R6" i="13"/>
  <c r="S6" i="13"/>
  <c r="T6" i="13"/>
  <c r="N7" i="13"/>
  <c r="O7" i="13"/>
  <c r="Q7" i="13"/>
  <c r="R7" i="13"/>
  <c r="S7" i="13"/>
  <c r="T7" i="13"/>
  <c r="N8" i="13"/>
  <c r="O8" i="13"/>
  <c r="Q8" i="13"/>
  <c r="R8" i="13"/>
  <c r="S8" i="13"/>
  <c r="T8" i="13"/>
  <c r="N9" i="13"/>
  <c r="O9" i="13"/>
  <c r="Q9" i="13"/>
  <c r="R9" i="13"/>
  <c r="S9" i="13"/>
  <c r="T9" i="13"/>
  <c r="N10" i="13"/>
  <c r="O10" i="13"/>
  <c r="Q10" i="13"/>
  <c r="R10" i="13"/>
  <c r="S10" i="13"/>
  <c r="T10" i="13"/>
  <c r="N11" i="13"/>
  <c r="O11" i="13"/>
  <c r="Q11" i="13"/>
  <c r="R11" i="13"/>
  <c r="S11" i="13"/>
  <c r="T11" i="13"/>
  <c r="N12" i="13"/>
  <c r="O12" i="13"/>
  <c r="Q12" i="13"/>
  <c r="R12" i="13"/>
  <c r="S12" i="13"/>
  <c r="T12" i="13"/>
  <c r="N13" i="13"/>
  <c r="O13" i="13"/>
  <c r="Q13" i="13"/>
  <c r="R13" i="13"/>
  <c r="S13" i="13"/>
  <c r="T13" i="13"/>
  <c r="N14" i="13"/>
  <c r="O14" i="13"/>
  <c r="Q14" i="13"/>
  <c r="R14" i="13"/>
  <c r="S14" i="13"/>
  <c r="T14" i="13"/>
  <c r="N15" i="13"/>
  <c r="O15" i="13"/>
  <c r="Q15" i="13"/>
  <c r="R15" i="13"/>
  <c r="S15" i="13"/>
  <c r="T15" i="13"/>
  <c r="N16" i="13"/>
  <c r="O16" i="13"/>
  <c r="Q16" i="13"/>
  <c r="R16" i="13"/>
  <c r="S16" i="13"/>
  <c r="T16" i="13"/>
  <c r="N17" i="13"/>
  <c r="O17" i="13"/>
  <c r="Q17" i="13"/>
  <c r="R17" i="13"/>
  <c r="S17" i="13"/>
  <c r="T17" i="13"/>
  <c r="N18" i="13"/>
  <c r="O18" i="13"/>
  <c r="Q18" i="13"/>
  <c r="R18" i="13"/>
  <c r="S18" i="13"/>
  <c r="T18" i="13"/>
  <c r="N19" i="13"/>
  <c r="O19" i="13"/>
  <c r="Q19" i="13"/>
  <c r="R19" i="13"/>
  <c r="S19" i="13"/>
  <c r="T19" i="13"/>
  <c r="N20" i="13"/>
  <c r="O20" i="13"/>
  <c r="Q20" i="13"/>
  <c r="R20" i="13"/>
  <c r="S20" i="13"/>
  <c r="T20" i="13"/>
  <c r="N21" i="13"/>
  <c r="O21" i="13"/>
  <c r="Q21" i="13"/>
  <c r="R21" i="13"/>
  <c r="S21" i="13"/>
  <c r="T21" i="13"/>
  <c r="N22" i="13"/>
  <c r="O22" i="13"/>
  <c r="Q22" i="13"/>
  <c r="R22" i="13"/>
  <c r="S22" i="13"/>
  <c r="T22" i="13"/>
  <c r="N4" i="12"/>
  <c r="O4" i="12"/>
  <c r="P4" i="12"/>
  <c r="Q4" i="12"/>
  <c r="R4" i="12"/>
  <c r="S4" i="12"/>
  <c r="T4" i="12"/>
  <c r="N5" i="12"/>
  <c r="O5" i="12"/>
  <c r="P5" i="12"/>
  <c r="Q5" i="12"/>
  <c r="R5" i="12"/>
  <c r="S5" i="12"/>
  <c r="T5" i="12"/>
  <c r="N6" i="12"/>
  <c r="O6" i="12"/>
  <c r="P6" i="12"/>
  <c r="Q6" i="12"/>
  <c r="R6" i="12"/>
  <c r="S6" i="12"/>
  <c r="T6" i="12"/>
  <c r="N7" i="12"/>
  <c r="O7" i="12"/>
  <c r="P7" i="12"/>
  <c r="Q7" i="12"/>
  <c r="R7" i="12"/>
  <c r="S7" i="12"/>
  <c r="T7" i="12"/>
  <c r="N8" i="12"/>
  <c r="O8" i="12"/>
  <c r="P8" i="12"/>
  <c r="Q8" i="12"/>
  <c r="R8" i="12"/>
  <c r="S8" i="12"/>
  <c r="T8" i="12"/>
  <c r="N9" i="12"/>
  <c r="O9" i="12"/>
  <c r="P9" i="12"/>
  <c r="Q9" i="12"/>
  <c r="R9" i="12"/>
  <c r="S9" i="12"/>
  <c r="T9" i="12"/>
  <c r="N10" i="12"/>
  <c r="O10" i="12"/>
  <c r="P10" i="12"/>
  <c r="Q10" i="12"/>
  <c r="R10" i="12"/>
  <c r="S10" i="12"/>
  <c r="T10" i="12"/>
  <c r="N11" i="12"/>
  <c r="O11" i="12"/>
  <c r="P11" i="12"/>
  <c r="Q11" i="12"/>
  <c r="R11" i="12"/>
  <c r="S11" i="12"/>
  <c r="T11" i="12"/>
  <c r="N12" i="12"/>
  <c r="O12" i="12"/>
  <c r="P12" i="12"/>
  <c r="Q12" i="12"/>
  <c r="R12" i="12"/>
  <c r="S12" i="12"/>
  <c r="T12" i="12"/>
  <c r="N13" i="12"/>
  <c r="O13" i="12"/>
  <c r="P13" i="12"/>
  <c r="Q13" i="12"/>
  <c r="R13" i="12"/>
  <c r="S13" i="12"/>
  <c r="T13" i="12"/>
  <c r="N14" i="12"/>
  <c r="O14" i="12"/>
  <c r="P14" i="12"/>
  <c r="Q14" i="12"/>
  <c r="R14" i="12"/>
  <c r="S14" i="12"/>
  <c r="T14" i="12"/>
  <c r="N15" i="12"/>
  <c r="O15" i="12"/>
  <c r="P15" i="12"/>
  <c r="Q15" i="12"/>
  <c r="R15" i="12"/>
  <c r="S15" i="12"/>
  <c r="T15" i="12"/>
  <c r="N16" i="12"/>
  <c r="O16" i="12"/>
  <c r="P16" i="12"/>
  <c r="Q16" i="12"/>
  <c r="R16" i="12"/>
  <c r="S16" i="12"/>
  <c r="T16" i="12"/>
  <c r="N17" i="12"/>
  <c r="O17" i="12"/>
  <c r="P17" i="12"/>
  <c r="Q17" i="12"/>
  <c r="R17" i="12"/>
  <c r="S17" i="12"/>
  <c r="T17" i="12"/>
  <c r="N18" i="12"/>
  <c r="O18" i="12"/>
  <c r="P18" i="12"/>
  <c r="Q18" i="12"/>
  <c r="R18" i="12"/>
  <c r="S18" i="12"/>
  <c r="T18" i="12"/>
  <c r="N19" i="12"/>
  <c r="O19" i="12"/>
  <c r="P19" i="12"/>
  <c r="Q19" i="12"/>
  <c r="R19" i="12"/>
  <c r="S19" i="12"/>
  <c r="T19" i="12"/>
  <c r="N20" i="12"/>
  <c r="O20" i="12"/>
  <c r="P20" i="12"/>
  <c r="Q20" i="12"/>
  <c r="R20" i="12"/>
  <c r="S20" i="12"/>
  <c r="T20" i="12"/>
  <c r="N21" i="12"/>
  <c r="O21" i="12"/>
  <c r="Q21" i="12"/>
  <c r="R21" i="12"/>
  <c r="S21" i="12"/>
  <c r="T21" i="12"/>
  <c r="N22" i="12"/>
  <c r="O22" i="12"/>
  <c r="Q22" i="12"/>
  <c r="R22" i="12"/>
  <c r="S22" i="12"/>
  <c r="T22" i="12"/>
  <c r="AV28" i="7"/>
  <c r="BQ4" i="15"/>
  <c r="CV28" i="15" s="1"/>
  <c r="P28" i="14" s="1"/>
  <c r="BQ5" i="15"/>
  <c r="CV33" i="15" s="1"/>
  <c r="P33" i="14" s="1"/>
  <c r="BQ6" i="15"/>
  <c r="BQ7" i="15"/>
  <c r="CV43" i="15" s="1"/>
  <c r="BQ8" i="15"/>
  <c r="CV48" i="15" s="1"/>
  <c r="P48" i="14" s="1"/>
  <c r="BQ9" i="15"/>
  <c r="CV53" i="15" s="1"/>
  <c r="P53" i="14" s="1"/>
  <c r="BQ10" i="15"/>
  <c r="CV58" i="15" s="1"/>
  <c r="P58" i="14" s="1"/>
  <c r="BQ11" i="15"/>
  <c r="CV63" i="15" s="1"/>
  <c r="P63" i="14" s="1"/>
  <c r="BQ3" i="15"/>
  <c r="CV23" i="15" s="1"/>
  <c r="P23" i="14" s="1"/>
  <c r="BJ4" i="15"/>
  <c r="CO28" i="15" s="1"/>
  <c r="P28" i="13" s="1"/>
  <c r="BJ5" i="15"/>
  <c r="CO33" i="15" s="1"/>
  <c r="BJ6" i="15"/>
  <c r="BJ7" i="15"/>
  <c r="CO43" i="15" s="1"/>
  <c r="BJ8" i="15"/>
  <c r="CO48" i="15" s="1"/>
  <c r="BJ9" i="15"/>
  <c r="CO53" i="15" s="1"/>
  <c r="BJ10" i="15"/>
  <c r="CO58" i="15" s="1"/>
  <c r="BJ11" i="15"/>
  <c r="CO63" i="15" s="1"/>
  <c r="P63" i="13" s="1"/>
  <c r="BJ3" i="15"/>
  <c r="CO23" i="15" s="1"/>
  <c r="P23" i="13" s="1"/>
  <c r="BC4" i="15"/>
  <c r="CH28" i="15" s="1"/>
  <c r="BC5" i="15"/>
  <c r="CH33" i="15" s="1"/>
  <c r="BC6" i="15"/>
  <c r="CH38" i="15" s="1"/>
  <c r="BC7" i="15"/>
  <c r="CH43" i="15" s="1"/>
  <c r="BC8" i="15"/>
  <c r="CH48" i="15" s="1"/>
  <c r="AG11" i="7" s="1"/>
  <c r="BC9" i="15"/>
  <c r="CH53" i="15" s="1"/>
  <c r="BC10" i="15"/>
  <c r="CH58" i="15" s="1"/>
  <c r="BC11" i="15"/>
  <c r="CH63" i="15" s="1"/>
  <c r="BC3" i="15"/>
  <c r="CH23" i="15" s="1"/>
  <c r="AW4" i="15"/>
  <c r="CB28" i="15" s="1"/>
  <c r="M5" i="7" s="1"/>
  <c r="AW5" i="15"/>
  <c r="CB33" i="15" s="1"/>
  <c r="R5" i="7" s="1"/>
  <c r="AW6" i="15"/>
  <c r="CB38" i="15" s="1"/>
  <c r="W5" i="7" s="1"/>
  <c r="AW7" i="15"/>
  <c r="CB43" i="15" s="1"/>
  <c r="AB5" i="7" s="1"/>
  <c r="AW8" i="15"/>
  <c r="CB48" i="15" s="1"/>
  <c r="AG5" i="7" s="1"/>
  <c r="AW9" i="15"/>
  <c r="CB53" i="15" s="1"/>
  <c r="AL5" i="7" s="1"/>
  <c r="AW10" i="15"/>
  <c r="CB58" i="15" s="1"/>
  <c r="AQ5" i="7" s="1"/>
  <c r="AW11" i="15"/>
  <c r="CB63" i="15" s="1"/>
  <c r="AV5" i="7" s="1"/>
  <c r="AW3" i="15"/>
  <c r="CB23" i="15" s="1"/>
  <c r="H5" i="7" s="1"/>
  <c r="CB11" i="15"/>
  <c r="CB18" i="15"/>
  <c r="BZ63" i="15"/>
  <c r="AV3" i="7" s="1"/>
  <c r="CA63" i="15"/>
  <c r="CC63" i="15"/>
  <c r="AV6" i="7" s="1"/>
  <c r="CD63" i="15"/>
  <c r="AV7" i="7" s="1"/>
  <c r="CE63" i="15"/>
  <c r="AV8" i="7" s="1"/>
  <c r="CF63" i="15"/>
  <c r="CG63" i="15"/>
  <c r="CI63" i="15"/>
  <c r="Q63" i="12" s="1"/>
  <c r="CJ63" i="15"/>
  <c r="CK63" i="15"/>
  <c r="S63" i="12" s="1"/>
  <c r="CL63" i="15"/>
  <c r="T63" i="12" s="1"/>
  <c r="CM63" i="15"/>
  <c r="CN63" i="15"/>
  <c r="O63" i="13" s="1"/>
  <c r="CP63" i="15"/>
  <c r="Q63" i="13" s="1"/>
  <c r="CQ63" i="15"/>
  <c r="R63" i="13" s="1"/>
  <c r="CR63" i="15"/>
  <c r="S63" i="13" s="1"/>
  <c r="CS63" i="15"/>
  <c r="T63" i="13" s="1"/>
  <c r="CT63" i="15"/>
  <c r="N63" i="14" s="1"/>
  <c r="CU63" i="15"/>
  <c r="CW63" i="15"/>
  <c r="Q63" i="14" s="1"/>
  <c r="CX63" i="15"/>
  <c r="R63" i="14" s="1"/>
  <c r="CY63" i="15"/>
  <c r="S63" i="14" s="1"/>
  <c r="CZ63" i="15"/>
  <c r="T63" i="14" s="1"/>
  <c r="BZ58" i="15"/>
  <c r="CA58" i="15"/>
  <c r="CC58" i="15"/>
  <c r="CD58" i="15"/>
  <c r="AQ7" i="7" s="1"/>
  <c r="CE58" i="15"/>
  <c r="AQ8" i="7" s="1"/>
  <c r="CF58" i="15"/>
  <c r="CG58" i="15"/>
  <c r="CI58" i="15"/>
  <c r="CJ58" i="15"/>
  <c r="CK58" i="15"/>
  <c r="CL58" i="15"/>
  <c r="CM58" i="15"/>
  <c r="CN58" i="15"/>
  <c r="CP58" i="15"/>
  <c r="CQ58" i="15"/>
  <c r="CR58" i="15"/>
  <c r="CS58" i="15"/>
  <c r="CT58" i="15"/>
  <c r="N58" i="14" s="1"/>
  <c r="CU58" i="15"/>
  <c r="CW58" i="15"/>
  <c r="AQ26" i="7" s="1"/>
  <c r="CX58" i="15"/>
  <c r="AQ27" i="7" s="1"/>
  <c r="CY58" i="15"/>
  <c r="S58" i="14" s="1"/>
  <c r="CZ58" i="15"/>
  <c r="T58" i="14" s="1"/>
  <c r="BZ53" i="15"/>
  <c r="CA53" i="15"/>
  <c r="CC53" i="15"/>
  <c r="AL6" i="7" s="1"/>
  <c r="CD53" i="15"/>
  <c r="CE53" i="15"/>
  <c r="AL8" i="7" s="1"/>
  <c r="CF53" i="15"/>
  <c r="CG53" i="15"/>
  <c r="CI53" i="15"/>
  <c r="CJ53" i="15"/>
  <c r="CK53" i="15"/>
  <c r="CL53" i="15"/>
  <c r="CM53" i="15"/>
  <c r="CN53" i="15"/>
  <c r="CP53" i="15"/>
  <c r="CQ53" i="15"/>
  <c r="CR53" i="15"/>
  <c r="CS53" i="15"/>
  <c r="CT53" i="15"/>
  <c r="N53" i="14" s="1"/>
  <c r="CU53" i="15"/>
  <c r="CW53" i="15"/>
  <c r="Q53" i="14" s="1"/>
  <c r="CX53" i="15"/>
  <c r="R53" i="14" s="1"/>
  <c r="CY53" i="15"/>
  <c r="AL28" i="7" s="1"/>
  <c r="CZ53" i="15"/>
  <c r="T53" i="14" s="1"/>
  <c r="BY63" i="15"/>
  <c r="AV2" i="7" s="1"/>
  <c r="BY58" i="15"/>
  <c r="AQ2" i="7" s="1"/>
  <c r="BY53" i="15"/>
  <c r="BZ48" i="15"/>
  <c r="AG3" i="7" s="1"/>
  <c r="CA48" i="15"/>
  <c r="CC48" i="15"/>
  <c r="AG6" i="7" s="1"/>
  <c r="CD48" i="15"/>
  <c r="AG7" i="7" s="1"/>
  <c r="CE48" i="15"/>
  <c r="AG8" i="7" s="1"/>
  <c r="CF48" i="15"/>
  <c r="CG48" i="15"/>
  <c r="CI48" i="15"/>
  <c r="CJ48" i="15"/>
  <c r="CK48" i="15"/>
  <c r="CL48" i="15"/>
  <c r="CM48" i="15"/>
  <c r="CN48" i="15"/>
  <c r="CP48" i="15"/>
  <c r="CQ48" i="15"/>
  <c r="CR48" i="15"/>
  <c r="CS48" i="15"/>
  <c r="CT48" i="15"/>
  <c r="CU48" i="15"/>
  <c r="O48" i="14" s="1"/>
  <c r="CW48" i="15"/>
  <c r="Q48" i="14" s="1"/>
  <c r="CX48" i="15"/>
  <c r="R48" i="14" s="1"/>
  <c r="CY48" i="15"/>
  <c r="CZ48" i="15"/>
  <c r="T48" i="14" s="1"/>
  <c r="BY48" i="15"/>
  <c r="BZ43" i="15"/>
  <c r="AB3" i="7" s="1"/>
  <c r="CA43" i="15"/>
  <c r="CC43" i="15"/>
  <c r="AB6" i="7" s="1"/>
  <c r="CD43" i="15"/>
  <c r="CE43" i="15"/>
  <c r="AB8" i="7" s="1"/>
  <c r="CF43" i="15"/>
  <c r="CG43" i="15"/>
  <c r="CI43" i="15"/>
  <c r="CJ43" i="15"/>
  <c r="CK43" i="15"/>
  <c r="AB14" i="7" s="1"/>
  <c r="CL43" i="15"/>
  <c r="CM43" i="15"/>
  <c r="CN43" i="15"/>
  <c r="CP43" i="15"/>
  <c r="CQ43" i="15"/>
  <c r="CR43" i="15"/>
  <c r="CS43" i="15"/>
  <c r="CT43" i="15"/>
  <c r="AB23" i="7" s="1"/>
  <c r="CU43" i="15"/>
  <c r="O43" i="14" s="1"/>
  <c r="CW43" i="15"/>
  <c r="Q43" i="14" s="1"/>
  <c r="CX43" i="15"/>
  <c r="CY43" i="15"/>
  <c r="S43" i="14" s="1"/>
  <c r="CZ43" i="15"/>
  <c r="T43" i="14" s="1"/>
  <c r="BY43" i="15"/>
  <c r="AB2" i="7" s="1"/>
  <c r="BZ38" i="15"/>
  <c r="W3" i="7" s="1"/>
  <c r="CA38" i="15"/>
  <c r="CC38" i="15"/>
  <c r="CD38" i="15"/>
  <c r="W7" i="7" s="1"/>
  <c r="CE38" i="15"/>
  <c r="W8" i="7" s="1"/>
  <c r="CF38" i="15"/>
  <c r="CG38" i="15"/>
  <c r="O38" i="12" s="1"/>
  <c r="CI38" i="15"/>
  <c r="CJ38" i="15"/>
  <c r="CK38" i="15"/>
  <c r="CL38" i="15"/>
  <c r="CM38" i="15"/>
  <c r="CN38" i="15"/>
  <c r="CO38" i="15"/>
  <c r="CP38" i="15"/>
  <c r="CQ38" i="15"/>
  <c r="CR38" i="15"/>
  <c r="CS38" i="15"/>
  <c r="T38" i="13" s="1"/>
  <c r="CT38" i="15"/>
  <c r="N38" i="14" s="1"/>
  <c r="CU38" i="15"/>
  <c r="CV38" i="15"/>
  <c r="P38" i="14" s="1"/>
  <c r="CW38" i="15"/>
  <c r="Q38" i="14" s="1"/>
  <c r="CX38" i="15"/>
  <c r="R38" i="14" s="1"/>
  <c r="CY38" i="15"/>
  <c r="S38" i="14" s="1"/>
  <c r="CZ38" i="15"/>
  <c r="T38" i="14" s="1"/>
  <c r="BY38" i="15"/>
  <c r="W2" i="7" s="1"/>
  <c r="BZ33" i="15"/>
  <c r="R3" i="7" s="1"/>
  <c r="CA33" i="15"/>
  <c r="CC33" i="15"/>
  <c r="R6" i="7" s="1"/>
  <c r="CD33" i="15"/>
  <c r="R7" i="7" s="1"/>
  <c r="CE33" i="15"/>
  <c r="R8" i="7" s="1"/>
  <c r="CF33" i="15"/>
  <c r="CG33" i="15"/>
  <c r="CI33" i="15"/>
  <c r="CJ33" i="15"/>
  <c r="CK33" i="15"/>
  <c r="CL33" i="15"/>
  <c r="CM33" i="15"/>
  <c r="CN33" i="15"/>
  <c r="CP33" i="15"/>
  <c r="CQ33" i="15"/>
  <c r="CR33" i="15"/>
  <c r="CS33" i="15"/>
  <c r="CT33" i="15"/>
  <c r="CU33" i="15"/>
  <c r="CW33" i="15"/>
  <c r="Q33" i="14" s="1"/>
  <c r="CX33" i="15"/>
  <c r="R33" i="14" s="1"/>
  <c r="CY33" i="15"/>
  <c r="S33" i="14" s="1"/>
  <c r="CZ33" i="15"/>
  <c r="BY33" i="15"/>
  <c r="R2" i="7" s="1"/>
  <c r="BZ28" i="15"/>
  <c r="M3" i="7" s="1"/>
  <c r="CA28" i="15"/>
  <c r="CC28" i="15"/>
  <c r="M6" i="7" s="1"/>
  <c r="CD28" i="15"/>
  <c r="M7" i="7" s="1"/>
  <c r="CE28" i="15"/>
  <c r="M8" i="7" s="1"/>
  <c r="CF28" i="15"/>
  <c r="CG28" i="15"/>
  <c r="CI28" i="15"/>
  <c r="CJ28" i="15"/>
  <c r="R28" i="12" s="1"/>
  <c r="CK28" i="15"/>
  <c r="S28" i="12" s="1"/>
  <c r="CL28" i="15"/>
  <c r="T28" i="12" s="1"/>
  <c r="CM28" i="15"/>
  <c r="N28" i="13" s="1"/>
  <c r="CN28" i="15"/>
  <c r="O28" i="13" s="1"/>
  <c r="CP28" i="15"/>
  <c r="Q28" i="13" s="1"/>
  <c r="CQ28" i="15"/>
  <c r="CR28" i="15"/>
  <c r="S28" i="13" s="1"/>
  <c r="CS28" i="15"/>
  <c r="T28" i="13" s="1"/>
  <c r="CT28" i="15"/>
  <c r="N28" i="14" s="1"/>
  <c r="CU28" i="15"/>
  <c r="O28" i="14" s="1"/>
  <c r="CW28" i="15"/>
  <c r="M26" i="7" s="1"/>
  <c r="CX28" i="15"/>
  <c r="R28" i="14" s="1"/>
  <c r="CY28" i="15"/>
  <c r="CZ28" i="15"/>
  <c r="T28" i="14" s="1"/>
  <c r="BY28" i="15"/>
  <c r="BZ23" i="15"/>
  <c r="H3" i="7" s="1"/>
  <c r="CA23" i="15"/>
  <c r="CC23" i="15"/>
  <c r="H6" i="7" s="1"/>
  <c r="CD23" i="15"/>
  <c r="H7" i="7" s="1"/>
  <c r="CE23" i="15"/>
  <c r="H8" i="7" s="1"/>
  <c r="CF23" i="15"/>
  <c r="CG23" i="15"/>
  <c r="O23" i="12" s="1"/>
  <c r="CI23" i="15"/>
  <c r="Q23" i="12" s="1"/>
  <c r="CJ23" i="15"/>
  <c r="CK23" i="15"/>
  <c r="H14" i="7" s="1"/>
  <c r="CL23" i="15"/>
  <c r="H15" i="7" s="1"/>
  <c r="CM23" i="15"/>
  <c r="N23" i="13" s="1"/>
  <c r="CN23" i="15"/>
  <c r="CP23" i="15"/>
  <c r="Q23" i="13" s="1"/>
  <c r="CQ23" i="15"/>
  <c r="R23" i="13" s="1"/>
  <c r="CR23" i="15"/>
  <c r="CS23" i="15"/>
  <c r="T23" i="13" s="1"/>
  <c r="CT23" i="15"/>
  <c r="N23" i="14" s="1"/>
  <c r="CU23" i="15"/>
  <c r="O23" i="14" s="1"/>
  <c r="CW23" i="15"/>
  <c r="CX23" i="15"/>
  <c r="R23" i="14" s="1"/>
  <c r="CY23" i="15"/>
  <c r="S23" i="14" s="1"/>
  <c r="CZ23" i="15"/>
  <c r="BY23" i="15"/>
  <c r="CA4" i="15"/>
  <c r="CB4" i="15" s="1"/>
  <c r="CV4" i="15"/>
  <c r="P4" i="14" s="1"/>
  <c r="CV5" i="15"/>
  <c r="P5" i="14" s="1"/>
  <c r="CV6" i="15"/>
  <c r="P6" i="14" s="1"/>
  <c r="CV7" i="15"/>
  <c r="P7" i="14" s="1"/>
  <c r="CV8" i="15"/>
  <c r="P8" i="14" s="1"/>
  <c r="CV9" i="15"/>
  <c r="P9" i="14" s="1"/>
  <c r="CV10" i="15"/>
  <c r="P10" i="14" s="1"/>
  <c r="CV11" i="15"/>
  <c r="P11" i="14" s="1"/>
  <c r="CV12" i="15"/>
  <c r="P12" i="14" s="1"/>
  <c r="CV13" i="15"/>
  <c r="P13" i="14" s="1"/>
  <c r="CV14" i="15"/>
  <c r="P14" i="14" s="1"/>
  <c r="CV15" i="15"/>
  <c r="P15" i="14" s="1"/>
  <c r="CV16" i="15"/>
  <c r="P16" i="14" s="1"/>
  <c r="CV17" i="15"/>
  <c r="P17" i="14" s="1"/>
  <c r="CV18" i="15"/>
  <c r="P18" i="14" s="1"/>
  <c r="CV19" i="15"/>
  <c r="P19" i="14" s="1"/>
  <c r="CV20" i="15"/>
  <c r="P20" i="14" s="1"/>
  <c r="CV21" i="15"/>
  <c r="P21" i="14" s="1"/>
  <c r="CV22" i="15"/>
  <c r="P22" i="14" s="1"/>
  <c r="CV3" i="15"/>
  <c r="CO4" i="15"/>
  <c r="P4" i="13" s="1"/>
  <c r="CO5" i="15"/>
  <c r="P5" i="13" s="1"/>
  <c r="CO6" i="15"/>
  <c r="P6" i="13" s="1"/>
  <c r="CO7" i="15"/>
  <c r="P7" i="13" s="1"/>
  <c r="CO8" i="15"/>
  <c r="P8" i="13" s="1"/>
  <c r="CO9" i="15"/>
  <c r="P9" i="13" s="1"/>
  <c r="CO10" i="15"/>
  <c r="P10" i="13" s="1"/>
  <c r="CO11" i="15"/>
  <c r="P11" i="13" s="1"/>
  <c r="CO12" i="15"/>
  <c r="P12" i="13" s="1"/>
  <c r="CO13" i="15"/>
  <c r="P13" i="13" s="1"/>
  <c r="CO14" i="15"/>
  <c r="P14" i="13" s="1"/>
  <c r="CO15" i="15"/>
  <c r="P15" i="13" s="1"/>
  <c r="CO16" i="15"/>
  <c r="P16" i="13" s="1"/>
  <c r="CO17" i="15"/>
  <c r="P17" i="13" s="1"/>
  <c r="CO18" i="15"/>
  <c r="P18" i="13" s="1"/>
  <c r="CO19" i="15"/>
  <c r="P19" i="13" s="1"/>
  <c r="CO20" i="15"/>
  <c r="P20" i="13" s="1"/>
  <c r="CO21" i="15"/>
  <c r="P21" i="13" s="1"/>
  <c r="CO22" i="15"/>
  <c r="P22" i="13" s="1"/>
  <c r="CO3" i="15"/>
  <c r="J116" i="15"/>
  <c r="J117" i="15"/>
  <c r="J115" i="15"/>
  <c r="I116" i="15"/>
  <c r="I117" i="15"/>
  <c r="I115" i="15"/>
  <c r="H116" i="15"/>
  <c r="H117" i="15"/>
  <c r="H115" i="15"/>
  <c r="CH21" i="15"/>
  <c r="P21" i="12" s="1"/>
  <c r="CH22" i="15"/>
  <c r="P22" i="12" s="1"/>
  <c r="CB3" i="15"/>
  <c r="CJ39" i="15" l="1"/>
  <c r="CZ54" i="15"/>
  <c r="AM29" i="7" s="1"/>
  <c r="CJ59" i="15"/>
  <c r="CJ60" i="15" s="1"/>
  <c r="AV27" i="7"/>
  <c r="CG24" i="15"/>
  <c r="I10" i="7" s="1"/>
  <c r="CL39" i="15"/>
  <c r="S43" i="12"/>
  <c r="CR49" i="15"/>
  <c r="AH21" i="7" s="1"/>
  <c r="AL23" i="7"/>
  <c r="AV22" i="7"/>
  <c r="CF24" i="15"/>
  <c r="N24" i="12" s="1"/>
  <c r="AV19" i="7"/>
  <c r="M18" i="7"/>
  <c r="M29" i="7"/>
  <c r="W10" i="7"/>
  <c r="M27" i="7"/>
  <c r="M22" i="7"/>
  <c r="CC54" i="15"/>
  <c r="AM6" i="7" s="1"/>
  <c r="AV26" i="7"/>
  <c r="CS29" i="15"/>
  <c r="CS30" i="15" s="1"/>
  <c r="CS39" i="15"/>
  <c r="X22" i="7" s="1"/>
  <c r="H22" i="7"/>
  <c r="AV25" i="7"/>
  <c r="AV15" i="7"/>
  <c r="CT54" i="15"/>
  <c r="CT55" i="15" s="1"/>
  <c r="AV29" i="7"/>
  <c r="AV23" i="7"/>
  <c r="M14" i="7"/>
  <c r="BY24" i="15"/>
  <c r="I2" i="7" s="1"/>
  <c r="CJ40" i="15"/>
  <c r="R39" i="12"/>
  <c r="X13" i="7"/>
  <c r="P43" i="14"/>
  <c r="AB25" i="7"/>
  <c r="P23" i="12"/>
  <c r="H11" i="7"/>
  <c r="P28" i="12"/>
  <c r="M11" i="7"/>
  <c r="P33" i="13"/>
  <c r="R18" i="7"/>
  <c r="CP44" i="15"/>
  <c r="Q43" i="13"/>
  <c r="AB19" i="7"/>
  <c r="AB9" i="7"/>
  <c r="N43" i="12"/>
  <c r="S48" i="14"/>
  <c r="AG28" i="7"/>
  <c r="R48" i="13"/>
  <c r="AG20" i="7"/>
  <c r="Q48" i="12"/>
  <c r="AG12" i="7"/>
  <c r="BY54" i="15"/>
  <c r="AL2" i="7"/>
  <c r="O53" i="14"/>
  <c r="AL24" i="7"/>
  <c r="T53" i="12"/>
  <c r="AL15" i="7"/>
  <c r="AL7" i="7"/>
  <c r="CD54" i="15"/>
  <c r="O58" i="14"/>
  <c r="AQ24" i="7"/>
  <c r="CL54" i="15"/>
  <c r="T58" i="12"/>
  <c r="AQ15" i="7"/>
  <c r="O63" i="14"/>
  <c r="AV24" i="7"/>
  <c r="CF25" i="15"/>
  <c r="N33" i="14"/>
  <c r="R23" i="7"/>
  <c r="S33" i="12"/>
  <c r="R14" i="7"/>
  <c r="P33" i="11"/>
  <c r="R4" i="7"/>
  <c r="O38" i="14"/>
  <c r="W24" i="7"/>
  <c r="N38" i="13"/>
  <c r="W16" i="7"/>
  <c r="CX44" i="15"/>
  <c r="R43" i="14"/>
  <c r="AB27" i="7"/>
  <c r="AL11" i="7"/>
  <c r="P53" i="12"/>
  <c r="N63" i="13"/>
  <c r="AV16" i="7"/>
  <c r="N23" i="12"/>
  <c r="H9" i="7"/>
  <c r="S28" i="14"/>
  <c r="M28" i="7"/>
  <c r="R28" i="13"/>
  <c r="M20" i="7"/>
  <c r="Q28" i="12"/>
  <c r="M12" i="7"/>
  <c r="Q23" i="14"/>
  <c r="H26" i="7"/>
  <c r="O23" i="13"/>
  <c r="H17" i="7"/>
  <c r="CL40" i="15"/>
  <c r="T39" i="12"/>
  <c r="X15" i="7"/>
  <c r="CR50" i="15"/>
  <c r="S49" i="13"/>
  <c r="CS24" i="15"/>
  <c r="T33" i="13"/>
  <c r="R22" i="7"/>
  <c r="CJ34" i="15"/>
  <c r="R33" i="12"/>
  <c r="R13" i="7"/>
  <c r="T38" i="12"/>
  <c r="W15" i="7"/>
  <c r="O43" i="13"/>
  <c r="AB17" i="7"/>
  <c r="Q48" i="13"/>
  <c r="AG19" i="7"/>
  <c r="O48" i="12"/>
  <c r="AG10" i="7"/>
  <c r="S53" i="12"/>
  <c r="AL14" i="7"/>
  <c r="CK59" i="15"/>
  <c r="S58" i="12"/>
  <c r="AQ14" i="7"/>
  <c r="CC59" i="15"/>
  <c r="AQ6" i="7"/>
  <c r="P63" i="12"/>
  <c r="AV11" i="7"/>
  <c r="H23" i="7"/>
  <c r="W29" i="7"/>
  <c r="W28" i="7"/>
  <c r="W27" i="7"/>
  <c r="W26" i="7"/>
  <c r="W25" i="7"/>
  <c r="M23" i="7"/>
  <c r="M19" i="7"/>
  <c r="M15" i="7"/>
  <c r="P48" i="12"/>
  <c r="CL24" i="15"/>
  <c r="T23" i="12"/>
  <c r="CD24" i="15"/>
  <c r="CW29" i="15"/>
  <c r="CV29" i="15" s="1"/>
  <c r="Q28" i="14"/>
  <c r="O28" i="12"/>
  <c r="M10" i="7"/>
  <c r="CZ34" i="15"/>
  <c r="T33" i="14"/>
  <c r="S33" i="13"/>
  <c r="R21" i="7"/>
  <c r="Q33" i="12"/>
  <c r="R12" i="7"/>
  <c r="CK39" i="15"/>
  <c r="S38" i="12"/>
  <c r="W14" i="7"/>
  <c r="CC39" i="15"/>
  <c r="N43" i="13"/>
  <c r="AB16" i="7"/>
  <c r="CD39" i="15"/>
  <c r="AB7" i="7"/>
  <c r="P48" i="13"/>
  <c r="AG18" i="7"/>
  <c r="N48" i="12"/>
  <c r="AG9" i="7"/>
  <c r="T53" i="13"/>
  <c r="AL22" i="7"/>
  <c r="R53" i="12"/>
  <c r="AL13" i="7"/>
  <c r="P53" i="11"/>
  <c r="AL4" i="7"/>
  <c r="T58" i="13"/>
  <c r="AQ22" i="7"/>
  <c r="AQ13" i="7"/>
  <c r="R58" i="12"/>
  <c r="CA59" i="15"/>
  <c r="CA60" i="15" s="1"/>
  <c r="P58" i="11"/>
  <c r="AQ4" i="7"/>
  <c r="P63" i="11"/>
  <c r="AV4" i="7"/>
  <c r="H16" i="7"/>
  <c r="H24" i="7"/>
  <c r="AL29" i="7"/>
  <c r="AL27" i="7"/>
  <c r="AL26" i="7"/>
  <c r="AL25" i="7"/>
  <c r="AB24" i="7"/>
  <c r="W23" i="7"/>
  <c r="AV18" i="7"/>
  <c r="AV14" i="7"/>
  <c r="R63" i="12"/>
  <c r="CZ55" i="15"/>
  <c r="T54" i="14"/>
  <c r="R33" i="13"/>
  <c r="R20" i="7"/>
  <c r="CR24" i="15"/>
  <c r="S23" i="13"/>
  <c r="CJ24" i="15"/>
  <c r="R23" i="12"/>
  <c r="CA24" i="15"/>
  <c r="CB24" i="15" s="1"/>
  <c r="I5" i="7" s="1"/>
  <c r="Q33" i="13"/>
  <c r="R19" i="7"/>
  <c r="N33" i="12"/>
  <c r="R9" i="7"/>
  <c r="R38" i="13"/>
  <c r="W20" i="7"/>
  <c r="Q38" i="12"/>
  <c r="W12" i="7"/>
  <c r="CT39" i="15"/>
  <c r="N43" i="14"/>
  <c r="P43" i="11"/>
  <c r="AB4" i="7"/>
  <c r="N48" i="13"/>
  <c r="AG16" i="7"/>
  <c r="CY54" i="15"/>
  <c r="S53" i="14"/>
  <c r="R53" i="13"/>
  <c r="AL20" i="7"/>
  <c r="R58" i="13"/>
  <c r="AQ20" i="7"/>
  <c r="AQ11" i="7"/>
  <c r="P58" i="12"/>
  <c r="P53" i="13"/>
  <c r="AL18" i="7"/>
  <c r="H2" i="7"/>
  <c r="H10" i="7"/>
  <c r="H18" i="7"/>
  <c r="AB29" i="7"/>
  <c r="AB28" i="7"/>
  <c r="AB26" i="7"/>
  <c r="AV21" i="7"/>
  <c r="AV17" i="7"/>
  <c r="AV13" i="7"/>
  <c r="S53" i="13"/>
  <c r="AL21" i="7"/>
  <c r="H25" i="7"/>
  <c r="CZ24" i="15"/>
  <c r="T23" i="14"/>
  <c r="CN29" i="15"/>
  <c r="O33" i="13"/>
  <c r="R17" i="7"/>
  <c r="Q38" i="13"/>
  <c r="W19" i="7"/>
  <c r="P38" i="12"/>
  <c r="W11" i="7"/>
  <c r="T43" i="13"/>
  <c r="AB22" i="7"/>
  <c r="R43" i="12"/>
  <c r="AB13" i="7"/>
  <c r="CT49" i="15"/>
  <c r="N48" i="14"/>
  <c r="AG23" i="7"/>
  <c r="T48" i="12"/>
  <c r="AG15" i="7"/>
  <c r="CP49" i="15"/>
  <c r="CP50" i="15" s="1"/>
  <c r="Q53" i="13"/>
  <c r="AL19" i="7"/>
  <c r="AL10" i="7"/>
  <c r="O53" i="12"/>
  <c r="Q58" i="13"/>
  <c r="AQ19" i="7"/>
  <c r="AQ10" i="7"/>
  <c r="O58" i="12"/>
  <c r="AV10" i="7"/>
  <c r="O63" i="12"/>
  <c r="P43" i="12"/>
  <c r="AB11" i="7"/>
  <c r="H19" i="7"/>
  <c r="H27" i="7"/>
  <c r="AQ29" i="7"/>
  <c r="AQ28" i="7"/>
  <c r="AQ25" i="7"/>
  <c r="AG24" i="7"/>
  <c r="M24" i="7"/>
  <c r="AQ23" i="7"/>
  <c r="M21" i="7"/>
  <c r="M17" i="7"/>
  <c r="M13" i="7"/>
  <c r="W6" i="7"/>
  <c r="O33" i="12"/>
  <c r="R10" i="7"/>
  <c r="S38" i="13"/>
  <c r="W21" i="7"/>
  <c r="R38" i="12"/>
  <c r="W13" i="7"/>
  <c r="W4" i="7"/>
  <c r="P38" i="11"/>
  <c r="T43" i="12"/>
  <c r="AB15" i="7"/>
  <c r="O48" i="13"/>
  <c r="AG17" i="7"/>
  <c r="BY29" i="15"/>
  <c r="M2" i="7"/>
  <c r="N33" i="13"/>
  <c r="R16" i="7"/>
  <c r="P38" i="13"/>
  <c r="W18" i="7"/>
  <c r="S43" i="13"/>
  <c r="AB21" i="7"/>
  <c r="Q43" i="12"/>
  <c r="AB12" i="7"/>
  <c r="BY49" i="15"/>
  <c r="AG2" i="7"/>
  <c r="T48" i="13"/>
  <c r="AG22" i="7"/>
  <c r="AG14" i="7"/>
  <c r="S48" i="12"/>
  <c r="P48" i="11"/>
  <c r="AG4" i="7"/>
  <c r="O53" i="13"/>
  <c r="AL17" i="7"/>
  <c r="AL9" i="7"/>
  <c r="N53" i="12"/>
  <c r="CX59" i="15"/>
  <c r="R58" i="14"/>
  <c r="O58" i="13"/>
  <c r="AQ17" i="7"/>
  <c r="N58" i="12"/>
  <c r="AQ9" i="7"/>
  <c r="N63" i="12"/>
  <c r="AV9" i="7"/>
  <c r="P43" i="13"/>
  <c r="AB18" i="7"/>
  <c r="H4" i="7"/>
  <c r="H12" i="7"/>
  <c r="H20" i="7"/>
  <c r="H28" i="7"/>
  <c r="R29" i="7"/>
  <c r="R28" i="7"/>
  <c r="R27" i="7"/>
  <c r="R26" i="7"/>
  <c r="R25" i="7"/>
  <c r="AV20" i="7"/>
  <c r="AV12" i="7"/>
  <c r="CK24" i="15"/>
  <c r="S23" i="12"/>
  <c r="CF29" i="15"/>
  <c r="N28" i="12"/>
  <c r="M9" i="7"/>
  <c r="Q53" i="12"/>
  <c r="AL12" i="7"/>
  <c r="BZ54" i="15"/>
  <c r="AL3" i="7"/>
  <c r="S58" i="13"/>
  <c r="AQ21" i="7"/>
  <c r="Q58" i="12"/>
  <c r="AQ12" i="7"/>
  <c r="BZ59" i="15"/>
  <c r="AQ3" i="7"/>
  <c r="P58" i="13"/>
  <c r="AQ18" i="7"/>
  <c r="M25" i="7"/>
  <c r="CG25" i="15"/>
  <c r="O24" i="12"/>
  <c r="P28" i="11"/>
  <c r="M4" i="7"/>
  <c r="O33" i="14"/>
  <c r="R24" i="7"/>
  <c r="R15" i="7"/>
  <c r="T33" i="12"/>
  <c r="O38" i="13"/>
  <c r="W17" i="7"/>
  <c r="N38" i="12"/>
  <c r="W9" i="7"/>
  <c r="R43" i="13"/>
  <c r="AB20" i="7"/>
  <c r="O43" i="12"/>
  <c r="AB10" i="7"/>
  <c r="S48" i="13"/>
  <c r="AG21" i="7"/>
  <c r="R48" i="12"/>
  <c r="AG13" i="7"/>
  <c r="N53" i="13"/>
  <c r="AL16" i="7"/>
  <c r="CW54" i="15"/>
  <c r="Q58" i="14"/>
  <c r="N58" i="13"/>
  <c r="AQ16" i="7"/>
  <c r="P33" i="12"/>
  <c r="R11" i="7"/>
  <c r="H13" i="7"/>
  <c r="H21" i="7"/>
  <c r="H29" i="7"/>
  <c r="AG29" i="7"/>
  <c r="AG27" i="7"/>
  <c r="AG26" i="7"/>
  <c r="AG25" i="7"/>
  <c r="AM23" i="7"/>
  <c r="W22" i="7"/>
  <c r="M16" i="7"/>
  <c r="CC24" i="15"/>
  <c r="CW44" i="15"/>
  <c r="CW45" i="15" s="1"/>
  <c r="CY49" i="15"/>
  <c r="CQ49" i="15"/>
  <c r="BZ49" i="15"/>
  <c r="CW49" i="15"/>
  <c r="CW50" i="15" s="1"/>
  <c r="CG49" i="15"/>
  <c r="CY59" i="15"/>
  <c r="CI59" i="15"/>
  <c r="CI60" i="15" s="1"/>
  <c r="CJ29" i="15"/>
  <c r="CX49" i="15"/>
  <c r="CW24" i="15"/>
  <c r="CZ29" i="15"/>
  <c r="CS44" i="15"/>
  <c r="CK44" i="15"/>
  <c r="CC44" i="15"/>
  <c r="CN24" i="15"/>
  <c r="BZ29" i="15"/>
  <c r="CW39" i="15"/>
  <c r="CZ44" i="15"/>
  <c r="CR44" i="15"/>
  <c r="CJ44" i="15"/>
  <c r="CA44" i="15"/>
  <c r="CC49" i="15"/>
  <c r="CU54" i="15"/>
  <c r="CM54" i="15"/>
  <c r="CE54" i="15"/>
  <c r="CW59" i="15"/>
  <c r="CG59" i="15"/>
  <c r="CK29" i="15"/>
  <c r="CC29" i="15"/>
  <c r="CN34" i="15"/>
  <c r="CF34" i="15"/>
  <c r="CL44" i="15"/>
  <c r="CD44" i="15"/>
  <c r="CZ49" i="15"/>
  <c r="CR54" i="15"/>
  <c r="CJ49" i="15"/>
  <c r="CA54" i="15"/>
  <c r="CA55" i="15" s="1"/>
  <c r="CD59" i="15"/>
  <c r="CL49" i="15"/>
  <c r="CM34" i="15"/>
  <c r="CS49" i="15"/>
  <c r="CK49" i="15"/>
  <c r="CS54" i="15"/>
  <c r="CK54" i="15"/>
  <c r="CU59" i="15"/>
  <c r="CM59" i="15"/>
  <c r="CE59" i="15"/>
  <c r="CR39" i="15"/>
  <c r="CQ29" i="15"/>
  <c r="CI29" i="15"/>
  <c r="CH29" i="15" s="1"/>
  <c r="CL34" i="15"/>
  <c r="CD34" i="15"/>
  <c r="CG39" i="15"/>
  <c r="CA49" i="15"/>
  <c r="CA50" i="15" s="1"/>
  <c r="CJ54" i="15"/>
  <c r="CT59" i="15"/>
  <c r="CC34" i="15"/>
  <c r="CU24" i="15"/>
  <c r="CP29" i="15"/>
  <c r="CS34" i="15"/>
  <c r="CN39" i="15"/>
  <c r="CI44" i="15"/>
  <c r="CQ54" i="15"/>
  <c r="CS59" i="15"/>
  <c r="CT44" i="15"/>
  <c r="CL59" i="15"/>
  <c r="CY24" i="15"/>
  <c r="CQ24" i="15"/>
  <c r="CI24" i="15"/>
  <c r="BZ24" i="15"/>
  <c r="CT24" i="15"/>
  <c r="CW34" i="15"/>
  <c r="CG29" i="15"/>
  <c r="CZ39" i="15"/>
  <c r="CR34" i="15"/>
  <c r="CU44" i="15"/>
  <c r="CP54" i="15"/>
  <c r="CZ59" i="15"/>
  <c r="CR59" i="15"/>
  <c r="CR29" i="15"/>
  <c r="BZ44" i="15"/>
  <c r="CI54" i="15"/>
  <c r="CT29" i="15"/>
  <c r="CP59" i="15"/>
  <c r="CX24" i="15"/>
  <c r="CP24" i="15"/>
  <c r="CY39" i="15"/>
  <c r="CQ39" i="15"/>
  <c r="CI39" i="15"/>
  <c r="BZ39" i="15"/>
  <c r="CQ59" i="15"/>
  <c r="CM29" i="15"/>
  <c r="CX39" i="15"/>
  <c r="CP34" i="15"/>
  <c r="CG54" i="15"/>
  <c r="CK34" i="15"/>
  <c r="CX54" i="15"/>
  <c r="CU29" i="15"/>
  <c r="CE29" i="15"/>
  <c r="CI49" i="15"/>
  <c r="CT34" i="15"/>
  <c r="CL29" i="15"/>
  <c r="CD29" i="15"/>
  <c r="CM44" i="15"/>
  <c r="CE44" i="15"/>
  <c r="CG44" i="15"/>
  <c r="CM39" i="15"/>
  <c r="CM49" i="15"/>
  <c r="CM24" i="15"/>
  <c r="CE24" i="15"/>
  <c r="CU39" i="15"/>
  <c r="CE39" i="15"/>
  <c r="CQ44" i="15"/>
  <c r="CN59" i="15"/>
  <c r="CF59" i="15"/>
  <c r="CN54" i="15"/>
  <c r="CF54" i="15"/>
  <c r="CN49" i="15"/>
  <c r="CF49" i="15"/>
  <c r="CU49" i="15"/>
  <c r="BY59" i="15"/>
  <c r="CE49" i="15"/>
  <c r="CY44" i="15"/>
  <c r="CD49" i="15"/>
  <c r="CF44" i="15"/>
  <c r="BY44" i="15"/>
  <c r="CF39" i="15"/>
  <c r="CA39" i="15"/>
  <c r="CN44" i="15"/>
  <c r="BY39" i="15"/>
  <c r="CE34" i="15"/>
  <c r="CP39" i="15"/>
  <c r="CG34" i="15"/>
  <c r="CY34" i="15"/>
  <c r="CA34" i="15"/>
  <c r="CX34" i="15"/>
  <c r="BZ34" i="15"/>
  <c r="BY34" i="15"/>
  <c r="CA29" i="15"/>
  <c r="CQ34" i="15"/>
  <c r="CI34" i="15"/>
  <c r="CI35" i="15" s="1"/>
  <c r="CY29" i="15"/>
  <c r="CX29" i="15"/>
  <c r="CU34" i="15"/>
  <c r="CA19" i="15"/>
  <c r="CB19" i="15" s="1"/>
  <c r="CO44" i="15"/>
  <c r="CA5" i="15"/>
  <c r="CB5" i="15" s="1"/>
  <c r="CC55" i="15" l="1"/>
  <c r="CC56" i="15" s="1"/>
  <c r="AR13" i="7"/>
  <c r="R59" i="12"/>
  <c r="N22" i="7"/>
  <c r="T29" i="13"/>
  <c r="CV44" i="15"/>
  <c r="AC25" i="7" s="1"/>
  <c r="BY25" i="15"/>
  <c r="BY26" i="15" s="1"/>
  <c r="I9" i="7"/>
  <c r="T39" i="13"/>
  <c r="CS40" i="15"/>
  <c r="CS41" i="15" s="1"/>
  <c r="CB59" i="15"/>
  <c r="AR5" i="7" s="1"/>
  <c r="N54" i="14"/>
  <c r="CB50" i="15"/>
  <c r="AI5" i="7" s="1"/>
  <c r="P50" i="11"/>
  <c r="AI4" i="7"/>
  <c r="CI55" i="15"/>
  <c r="AM12" i="7"/>
  <c r="Q54" i="12"/>
  <c r="CL35" i="15"/>
  <c r="T34" i="12"/>
  <c r="S15" i="7"/>
  <c r="CJ50" i="15"/>
  <c r="R49" i="12"/>
  <c r="AH13" i="7"/>
  <c r="CA45" i="15"/>
  <c r="CB45" i="15" s="1"/>
  <c r="AD5" i="7" s="1"/>
  <c r="P44" i="11"/>
  <c r="AC4" i="7"/>
  <c r="CG50" i="15"/>
  <c r="O49" i="12"/>
  <c r="AH10" i="7"/>
  <c r="CB60" i="15"/>
  <c r="AS5" i="7" s="1"/>
  <c r="P60" i="11"/>
  <c r="AS4" i="7"/>
  <c r="CW55" i="15"/>
  <c r="Q54" i="14"/>
  <c r="AM26" i="7"/>
  <c r="CR25" i="15"/>
  <c r="S24" i="13"/>
  <c r="I21" i="7"/>
  <c r="Q50" i="14"/>
  <c r="AI26" i="7"/>
  <c r="P29" i="11"/>
  <c r="N4" i="7"/>
  <c r="CP40" i="15"/>
  <c r="Q39" i="13"/>
  <c r="X19" i="7"/>
  <c r="BY45" i="15"/>
  <c r="AC2" i="7"/>
  <c r="CN50" i="15"/>
  <c r="O49" i="13"/>
  <c r="AH17" i="7"/>
  <c r="CE40" i="15"/>
  <c r="X8" i="7"/>
  <c r="CE45" i="15"/>
  <c r="AC8" i="7"/>
  <c r="CX55" i="15"/>
  <c r="R54" i="14"/>
  <c r="AM27" i="7"/>
  <c r="CI40" i="15"/>
  <c r="CH40" i="15" s="1"/>
  <c r="Q39" i="12"/>
  <c r="X12" i="7"/>
  <c r="BZ45" i="15"/>
  <c r="AC3" i="7"/>
  <c r="CZ40" i="15"/>
  <c r="T39" i="14"/>
  <c r="X29" i="7"/>
  <c r="CL60" i="15"/>
  <c r="T59" i="12"/>
  <c r="AR15" i="7"/>
  <c r="CU25" i="15"/>
  <c r="O24" i="14"/>
  <c r="I24" i="7"/>
  <c r="CI30" i="15"/>
  <c r="CI31" i="15" s="1"/>
  <c r="Q29" i="12"/>
  <c r="N12" i="7"/>
  <c r="CK50" i="15"/>
  <c r="S49" i="12"/>
  <c r="AH14" i="7"/>
  <c r="CR55" i="15"/>
  <c r="S54" i="13"/>
  <c r="AM21" i="7"/>
  <c r="CJ45" i="15"/>
  <c r="R44" i="12"/>
  <c r="AC13" i="7"/>
  <c r="CS45" i="15"/>
  <c r="T44" i="13"/>
  <c r="AC22" i="7"/>
  <c r="CV49" i="15"/>
  <c r="Q49" i="14"/>
  <c r="AH26" i="7"/>
  <c r="CX60" i="15"/>
  <c r="R59" i="14"/>
  <c r="AR27" i="7"/>
  <c r="CC40" i="15"/>
  <c r="X6" i="7"/>
  <c r="CL25" i="15"/>
  <c r="T24" i="12"/>
  <c r="I15" i="7"/>
  <c r="CR51" i="15"/>
  <c r="S50" i="13"/>
  <c r="AI21" i="7"/>
  <c r="CP45" i="15"/>
  <c r="Q44" i="13"/>
  <c r="AC19" i="7"/>
  <c r="CB55" i="15"/>
  <c r="AN5" i="7" s="1"/>
  <c r="P55" i="11"/>
  <c r="AN4" i="7"/>
  <c r="CG45" i="15"/>
  <c r="AC10" i="7"/>
  <c r="O44" i="12"/>
  <c r="CO29" i="15"/>
  <c r="Q29" i="13"/>
  <c r="N19" i="7"/>
  <c r="CS55" i="15"/>
  <c r="T54" i="13"/>
  <c r="AM22" i="7"/>
  <c r="CK30" i="15"/>
  <c r="S29" i="12"/>
  <c r="N14" i="7"/>
  <c r="CK45" i="15"/>
  <c r="S44" i="12"/>
  <c r="AC14" i="7"/>
  <c r="Q50" i="13"/>
  <c r="AI19" i="7"/>
  <c r="P29" i="14"/>
  <c r="N25" i="7"/>
  <c r="P29" i="12"/>
  <c r="N11" i="7"/>
  <c r="CE35" i="15"/>
  <c r="S8" i="7"/>
  <c r="CF45" i="15"/>
  <c r="AC9" i="7"/>
  <c r="N44" i="12"/>
  <c r="CF55" i="15"/>
  <c r="N54" i="12"/>
  <c r="AM9" i="7"/>
  <c r="CU40" i="15"/>
  <c r="O39" i="14"/>
  <c r="X24" i="7"/>
  <c r="CM45" i="15"/>
  <c r="N44" i="13"/>
  <c r="AC16" i="7"/>
  <c r="CK35" i="15"/>
  <c r="S34" i="12"/>
  <c r="S14" i="7"/>
  <c r="CQ40" i="15"/>
  <c r="R39" i="13"/>
  <c r="X20" i="7"/>
  <c r="CG30" i="15"/>
  <c r="O29" i="12"/>
  <c r="N10" i="7"/>
  <c r="CT45" i="15"/>
  <c r="N44" i="14"/>
  <c r="AC23" i="7"/>
  <c r="CC35" i="15"/>
  <c r="S6" i="7"/>
  <c r="CQ30" i="15"/>
  <c r="R29" i="13"/>
  <c r="N20" i="7"/>
  <c r="CS50" i="15"/>
  <c r="T49" i="13"/>
  <c r="AH22" i="7"/>
  <c r="CZ50" i="15"/>
  <c r="T49" i="14"/>
  <c r="AH29" i="7"/>
  <c r="CG60" i="15"/>
  <c r="O59" i="12"/>
  <c r="AR10" i="7"/>
  <c r="CR45" i="15"/>
  <c r="S44" i="13"/>
  <c r="AC21" i="7"/>
  <c r="CZ30" i="15"/>
  <c r="T29" i="14"/>
  <c r="N29" i="7"/>
  <c r="BZ50" i="15"/>
  <c r="AH3" i="7"/>
  <c r="CG26" i="15"/>
  <c r="O25" i="12"/>
  <c r="J10" i="7"/>
  <c r="CF30" i="15"/>
  <c r="N29" i="12"/>
  <c r="N9" i="7"/>
  <c r="CT50" i="15"/>
  <c r="N49" i="14"/>
  <c r="AH23" i="7"/>
  <c r="CZ35" i="15"/>
  <c r="T34" i="14"/>
  <c r="S29" i="7"/>
  <c r="CX45" i="15"/>
  <c r="R44" i="14"/>
  <c r="AC27" i="7"/>
  <c r="CF50" i="15"/>
  <c r="N49" i="12"/>
  <c r="AH9" i="7"/>
  <c r="CU30" i="15"/>
  <c r="O29" i="14"/>
  <c r="N24" i="7"/>
  <c r="CD50" i="15"/>
  <c r="AH7" i="7"/>
  <c r="CG55" i="15"/>
  <c r="O54" i="12"/>
  <c r="AM10" i="7"/>
  <c r="CS60" i="15"/>
  <c r="T59" i="13"/>
  <c r="AR22" i="7"/>
  <c r="CM35" i="15"/>
  <c r="N34" i="13"/>
  <c r="S16" i="7"/>
  <c r="CZ45" i="15"/>
  <c r="T44" i="14"/>
  <c r="AC29" i="7"/>
  <c r="CT56" i="15"/>
  <c r="N55" i="14"/>
  <c r="AN23" i="7"/>
  <c r="CC60" i="15"/>
  <c r="AR6" i="7"/>
  <c r="CJ61" i="15"/>
  <c r="R60" i="12"/>
  <c r="AS13" i="7"/>
  <c r="CN45" i="15"/>
  <c r="O44" i="13"/>
  <c r="AC17" i="7"/>
  <c r="CP25" i="15"/>
  <c r="Q24" i="13"/>
  <c r="I19" i="7"/>
  <c r="CJ55" i="15"/>
  <c r="R54" i="12"/>
  <c r="AM13" i="7"/>
  <c r="CE55" i="15"/>
  <c r="AM8" i="7"/>
  <c r="CX50" i="15"/>
  <c r="R49" i="14"/>
  <c r="AH27" i="7"/>
  <c r="CA25" i="15"/>
  <c r="I4" i="7"/>
  <c r="CK40" i="15"/>
  <c r="S39" i="12"/>
  <c r="X14" i="7"/>
  <c r="CL41" i="15"/>
  <c r="T40" i="12"/>
  <c r="Y15" i="7"/>
  <c r="CL55" i="15"/>
  <c r="T54" i="12"/>
  <c r="AM15" i="7"/>
  <c r="CJ41" i="15"/>
  <c r="R40" i="12"/>
  <c r="Y13" i="7"/>
  <c r="CV45" i="15"/>
  <c r="Q45" i="14"/>
  <c r="AD26" i="7"/>
  <c r="BZ40" i="15"/>
  <c r="X3" i="7"/>
  <c r="CU35" i="15"/>
  <c r="O34" i="14"/>
  <c r="S24" i="7"/>
  <c r="CN55" i="15"/>
  <c r="O54" i="13"/>
  <c r="AM17" i="7"/>
  <c r="CY40" i="15"/>
  <c r="S39" i="14"/>
  <c r="X28" i="7"/>
  <c r="CT60" i="15"/>
  <c r="N59" i="14"/>
  <c r="AR23" i="7"/>
  <c r="CW60" i="15"/>
  <c r="Q59" i="14"/>
  <c r="AR26" i="7"/>
  <c r="CQ50" i="15"/>
  <c r="R49" i="13"/>
  <c r="AH20" i="7"/>
  <c r="BZ35" i="15"/>
  <c r="S3" i="7"/>
  <c r="CE25" i="15"/>
  <c r="I8" i="7"/>
  <c r="CE60" i="15"/>
  <c r="AR8" i="7"/>
  <c r="CX35" i="15"/>
  <c r="R34" i="14"/>
  <c r="S27" i="7"/>
  <c r="CT35" i="15"/>
  <c r="N34" i="14"/>
  <c r="S23" i="7"/>
  <c r="CZ60" i="15"/>
  <c r="T59" i="14"/>
  <c r="AR29" i="7"/>
  <c r="BZ25" i="15"/>
  <c r="I3" i="7"/>
  <c r="CM60" i="15"/>
  <c r="N59" i="13"/>
  <c r="AR16" i="7"/>
  <c r="CV54" i="15"/>
  <c r="CF35" i="15"/>
  <c r="N34" i="12"/>
  <c r="S9" i="7"/>
  <c r="CM55" i="15"/>
  <c r="N54" i="13"/>
  <c r="AM16" i="7"/>
  <c r="BZ30" i="15"/>
  <c r="N3" i="7"/>
  <c r="CJ30" i="15"/>
  <c r="R29" i="12"/>
  <c r="N13" i="7"/>
  <c r="Q44" i="14"/>
  <c r="AC26" i="7"/>
  <c r="BZ55" i="15"/>
  <c r="AM3" i="7"/>
  <c r="BY50" i="15"/>
  <c r="AH2" i="7"/>
  <c r="CO49" i="15"/>
  <c r="Q49" i="13"/>
  <c r="AH19" i="7"/>
  <c r="CN30" i="15"/>
  <c r="O29" i="13"/>
  <c r="N17" i="7"/>
  <c r="CY55" i="15"/>
  <c r="S54" i="14"/>
  <c r="AM28" i="7"/>
  <c r="AN6" i="7"/>
  <c r="CQ35" i="15"/>
  <c r="R34" i="13"/>
  <c r="S20" i="7"/>
  <c r="CR35" i="15"/>
  <c r="S34" i="13"/>
  <c r="S21" i="7"/>
  <c r="BY40" i="15"/>
  <c r="X2" i="7"/>
  <c r="CD30" i="15"/>
  <c r="N7" i="7"/>
  <c r="CR30" i="15"/>
  <c r="S29" i="13"/>
  <c r="N21" i="7"/>
  <c r="CD45" i="15"/>
  <c r="AC7" i="7"/>
  <c r="CT40" i="15"/>
  <c r="N39" i="14"/>
  <c r="X23" i="7"/>
  <c r="CJ35" i="15"/>
  <c r="S13" i="7"/>
  <c r="R34" i="12"/>
  <c r="CX30" i="15"/>
  <c r="R29" i="14"/>
  <c r="N27" i="7"/>
  <c r="CV59" i="15"/>
  <c r="CP35" i="15"/>
  <c r="CO35" i="15" s="1"/>
  <c r="Q34" i="13"/>
  <c r="S19" i="7"/>
  <c r="CT25" i="15"/>
  <c r="N24" i="14"/>
  <c r="I23" i="7"/>
  <c r="CL50" i="15"/>
  <c r="AH15" i="7"/>
  <c r="T49" i="12"/>
  <c r="CY30" i="15"/>
  <c r="S29" i="14"/>
  <c r="N28" i="7"/>
  <c r="CE50" i="15"/>
  <c r="AH8" i="7"/>
  <c r="CF60" i="15"/>
  <c r="AR9" i="7"/>
  <c r="N59" i="12"/>
  <c r="CX40" i="15"/>
  <c r="R39" i="14"/>
  <c r="X27" i="7"/>
  <c r="CB49" i="15"/>
  <c r="AH5" i="7" s="1"/>
  <c r="AH4" i="7"/>
  <c r="P49" i="11"/>
  <c r="Q60" i="12"/>
  <c r="AS12" i="7"/>
  <c r="CA61" i="15"/>
  <c r="CH35" i="15"/>
  <c r="Q35" i="12"/>
  <c r="T12" i="7"/>
  <c r="CH34" i="15"/>
  <c r="S12" i="7"/>
  <c r="Q34" i="12"/>
  <c r="CB34" i="15"/>
  <c r="S5" i="7" s="1"/>
  <c r="P34" i="11"/>
  <c r="S4" i="7"/>
  <c r="CF40" i="15"/>
  <c r="N39" i="12"/>
  <c r="X9" i="7"/>
  <c r="BY60" i="15"/>
  <c r="AR2" i="7"/>
  <c r="CN60" i="15"/>
  <c r="O59" i="13"/>
  <c r="AR17" i="7"/>
  <c r="CM50" i="15"/>
  <c r="N49" i="13"/>
  <c r="AH16" i="7"/>
  <c r="AH12" i="7"/>
  <c r="Q49" i="12"/>
  <c r="CM30" i="15"/>
  <c r="N29" i="13"/>
  <c r="N16" i="7"/>
  <c r="Q59" i="13"/>
  <c r="AR19" i="7"/>
  <c r="CP55" i="15"/>
  <c r="CP56" i="15" s="1"/>
  <c r="Q54" i="13"/>
  <c r="AM19" i="7"/>
  <c r="CI25" i="15"/>
  <c r="CH25" i="15" s="1"/>
  <c r="Q24" i="12"/>
  <c r="I12" i="7"/>
  <c r="CN40" i="15"/>
  <c r="O39" i="13"/>
  <c r="X17" i="7"/>
  <c r="CG40" i="15"/>
  <c r="X10" i="7"/>
  <c r="O39" i="12"/>
  <c r="CU60" i="15"/>
  <c r="O59" i="14"/>
  <c r="AR24" i="7"/>
  <c r="CD60" i="15"/>
  <c r="AR7" i="7"/>
  <c r="CN35" i="15"/>
  <c r="O34" i="13"/>
  <c r="S17" i="7"/>
  <c r="CU55" i="15"/>
  <c r="O54" i="14"/>
  <c r="AM24" i="7"/>
  <c r="CN25" i="15"/>
  <c r="O24" i="13"/>
  <c r="I17" i="7"/>
  <c r="CH59" i="15"/>
  <c r="Q59" i="12"/>
  <c r="AR12" i="7"/>
  <c r="CC25" i="15"/>
  <c r="I6" i="7"/>
  <c r="CJ25" i="15"/>
  <c r="R24" i="12"/>
  <c r="I13" i="7"/>
  <c r="CZ56" i="15"/>
  <c r="T55" i="14"/>
  <c r="AN29" i="7"/>
  <c r="P59" i="11"/>
  <c r="AR4" i="7"/>
  <c r="CD40" i="15"/>
  <c r="X7" i="7"/>
  <c r="CW30" i="15"/>
  <c r="Q29" i="14"/>
  <c r="N26" i="7"/>
  <c r="CK60" i="15"/>
  <c r="S59" i="12"/>
  <c r="AR14" i="7"/>
  <c r="CS25" i="15"/>
  <c r="T24" i="13"/>
  <c r="I22" i="7"/>
  <c r="BY55" i="15"/>
  <c r="AM2" i="7"/>
  <c r="CG35" i="15"/>
  <c r="S10" i="7"/>
  <c r="O34" i="12"/>
  <c r="CY25" i="15"/>
  <c r="S24" i="14"/>
  <c r="I28" i="7"/>
  <c r="BY35" i="15"/>
  <c r="S2" i="7"/>
  <c r="CW35" i="15"/>
  <c r="Q34" i="14"/>
  <c r="S26" i="7"/>
  <c r="CR40" i="15"/>
  <c r="S39" i="13"/>
  <c r="X21" i="7"/>
  <c r="CV24" i="15"/>
  <c r="Q24" i="14"/>
  <c r="I26" i="7"/>
  <c r="CY45" i="15"/>
  <c r="S44" i="14"/>
  <c r="AC28" i="7"/>
  <c r="CL30" i="15"/>
  <c r="T29" i="12"/>
  <c r="N15" i="7"/>
  <c r="CR60" i="15"/>
  <c r="S59" i="13"/>
  <c r="AR21" i="7"/>
  <c r="CQ55" i="15"/>
  <c r="R54" i="13"/>
  <c r="AM20" i="7"/>
  <c r="CL45" i="15"/>
  <c r="T44" i="12"/>
  <c r="AC15" i="7"/>
  <c r="CV39" i="15"/>
  <c r="Q39" i="14"/>
  <c r="X26" i="7"/>
  <c r="CY50" i="15"/>
  <c r="S49" i="14"/>
  <c r="AH28" i="7"/>
  <c r="CK25" i="15"/>
  <c r="S24" i="12"/>
  <c r="I14" i="7"/>
  <c r="CB39" i="15"/>
  <c r="X5" i="7" s="1"/>
  <c r="P39" i="11"/>
  <c r="X4" i="7"/>
  <c r="CM25" i="15"/>
  <c r="N24" i="13"/>
  <c r="I16" i="7"/>
  <c r="CX25" i="15"/>
  <c r="R24" i="14"/>
  <c r="I27" i="7"/>
  <c r="CH44" i="15"/>
  <c r="Q44" i="12"/>
  <c r="AC12" i="7"/>
  <c r="CW40" i="15"/>
  <c r="CV40" i="15" s="1"/>
  <c r="P44" i="13"/>
  <c r="AC18" i="7"/>
  <c r="CA40" i="15"/>
  <c r="CV34" i="15"/>
  <c r="CY35" i="15"/>
  <c r="S34" i="14"/>
  <c r="S28" i="7"/>
  <c r="P44" i="14"/>
  <c r="CU50" i="15"/>
  <c r="O49" i="14"/>
  <c r="AH24" i="7"/>
  <c r="CQ45" i="15"/>
  <c r="R44" i="13"/>
  <c r="AC20" i="7"/>
  <c r="CM40" i="15"/>
  <c r="N39" i="13"/>
  <c r="X16" i="7"/>
  <c r="CE30" i="15"/>
  <c r="N8" i="7"/>
  <c r="CQ60" i="15"/>
  <c r="R59" i="13"/>
  <c r="AR20" i="7"/>
  <c r="CT30" i="15"/>
  <c r="N29" i="14"/>
  <c r="N23" i="7"/>
  <c r="CU45" i="15"/>
  <c r="O44" i="14"/>
  <c r="AC24" i="7"/>
  <c r="CQ25" i="15"/>
  <c r="R24" i="13"/>
  <c r="I20" i="7"/>
  <c r="CS35" i="15"/>
  <c r="T34" i="13"/>
  <c r="S22" i="7"/>
  <c r="CD35" i="15"/>
  <c r="S7" i="7"/>
  <c r="CK55" i="15"/>
  <c r="S54" i="12"/>
  <c r="AM14" i="7"/>
  <c r="CB54" i="15"/>
  <c r="AM5" i="7" s="1"/>
  <c r="P54" i="11"/>
  <c r="AM4" i="7"/>
  <c r="CC30" i="15"/>
  <c r="N6" i="7"/>
  <c r="CC50" i="15"/>
  <c r="AH6" i="7"/>
  <c r="CC45" i="15"/>
  <c r="AC6" i="7"/>
  <c r="CY60" i="15"/>
  <c r="S59" i="14"/>
  <c r="AR28" i="7"/>
  <c r="CS31" i="15"/>
  <c r="T30" i="13"/>
  <c r="O22" i="7"/>
  <c r="BZ60" i="15"/>
  <c r="AR3" i="7"/>
  <c r="BY30" i="15"/>
  <c r="N2" i="7"/>
  <c r="CZ25" i="15"/>
  <c r="T24" i="14"/>
  <c r="I29" i="7"/>
  <c r="CD25" i="15"/>
  <c r="I7" i="7"/>
  <c r="CF26" i="15"/>
  <c r="N25" i="12"/>
  <c r="J9" i="7"/>
  <c r="CD55" i="15"/>
  <c r="AM7" i="7"/>
  <c r="CO24" i="15"/>
  <c r="CP30" i="15"/>
  <c r="CI45" i="15"/>
  <c r="CH45" i="15" s="1"/>
  <c r="CB44" i="15"/>
  <c r="AC5" i="7" s="1"/>
  <c r="CW25" i="15"/>
  <c r="CO34" i="15"/>
  <c r="CH54" i="15"/>
  <c r="CA35" i="15"/>
  <c r="CA36" i="15" s="1"/>
  <c r="CH24" i="15"/>
  <c r="CO54" i="15"/>
  <c r="CH39" i="15"/>
  <c r="CA30" i="15"/>
  <c r="CB29" i="15"/>
  <c r="N5" i="7" s="1"/>
  <c r="CA20" i="15"/>
  <c r="CB20" i="15" s="1"/>
  <c r="CA56" i="15"/>
  <c r="CI50" i="15"/>
  <c r="CH49" i="15"/>
  <c r="CP60" i="15"/>
  <c r="CO59" i="15"/>
  <c r="CI36" i="15"/>
  <c r="CI37" i="15" s="1"/>
  <c r="CA51" i="15"/>
  <c r="CW46" i="15"/>
  <c r="CO39" i="15"/>
  <c r="CV50" i="15"/>
  <c r="CW51" i="15"/>
  <c r="CA6" i="15"/>
  <c r="CB6" i="15" s="1"/>
  <c r="CH60" i="15"/>
  <c r="CI61" i="15"/>
  <c r="CP51" i="15"/>
  <c r="CO50" i="15"/>
  <c r="CA62" i="15"/>
  <c r="J2" i="7" l="1"/>
  <c r="CA46" i="15"/>
  <c r="AE4" i="7" s="1"/>
  <c r="CW41" i="15"/>
  <c r="Z26" i="7" s="1"/>
  <c r="Y22" i="7"/>
  <c r="T40" i="13"/>
  <c r="CA21" i="15"/>
  <c r="CB21" i="15" s="1"/>
  <c r="CB36" i="15"/>
  <c r="U5" i="7" s="1"/>
  <c r="P36" i="11"/>
  <c r="U4" i="7"/>
  <c r="P35" i="13"/>
  <c r="T18" i="7"/>
  <c r="Y11" i="7"/>
  <c r="P40" i="12"/>
  <c r="CH37" i="15"/>
  <c r="Q37" i="12"/>
  <c r="V12" i="7"/>
  <c r="CB40" i="15"/>
  <c r="Y5" i="7" s="1"/>
  <c r="P40" i="11"/>
  <c r="Y4" i="7"/>
  <c r="CG36" i="15"/>
  <c r="O35" i="12"/>
  <c r="T10" i="7"/>
  <c r="CX41" i="15"/>
  <c r="R40" i="14"/>
  <c r="Y27" i="7"/>
  <c r="CG46" i="15"/>
  <c r="AD10" i="7"/>
  <c r="O45" i="12"/>
  <c r="CP41" i="15"/>
  <c r="Q40" i="13"/>
  <c r="Y19" i="7"/>
  <c r="P30" i="11"/>
  <c r="O4" i="7"/>
  <c r="CC36" i="15"/>
  <c r="T6" i="7"/>
  <c r="CX61" i="15"/>
  <c r="R60" i="14"/>
  <c r="AS27" i="7"/>
  <c r="CL61" i="15"/>
  <c r="T60" i="12"/>
  <c r="AS15" i="7"/>
  <c r="CL36" i="15"/>
  <c r="T35" i="12"/>
  <c r="T15" i="7"/>
  <c r="P40" i="14"/>
  <c r="Y25" i="7"/>
  <c r="P39" i="13"/>
  <c r="X18" i="7"/>
  <c r="CB56" i="15"/>
  <c r="AO5" i="7" s="1"/>
  <c r="P56" i="11"/>
  <c r="AO4" i="7"/>
  <c r="P39" i="12"/>
  <c r="X11" i="7"/>
  <c r="CF27" i="15"/>
  <c r="N26" i="12"/>
  <c r="K9" i="7"/>
  <c r="CS36" i="15"/>
  <c r="T35" i="13"/>
  <c r="T22" i="7"/>
  <c r="CK26" i="15"/>
  <c r="S25" i="12"/>
  <c r="J14" i="7"/>
  <c r="P24" i="14"/>
  <c r="I25" i="7"/>
  <c r="BY36" i="15"/>
  <c r="T2" i="7"/>
  <c r="BY56" i="15"/>
  <c r="AN2" i="7"/>
  <c r="CZ57" i="15"/>
  <c r="T56" i="14"/>
  <c r="AO29" i="7"/>
  <c r="P59" i="12"/>
  <c r="AR11" i="7"/>
  <c r="P59" i="14"/>
  <c r="AR25" i="7"/>
  <c r="CD31" i="15"/>
  <c r="O7" i="7"/>
  <c r="CQ36" i="15"/>
  <c r="R35" i="13"/>
  <c r="T20" i="7"/>
  <c r="CN31" i="15"/>
  <c r="O30" i="13"/>
  <c r="O17" i="7"/>
  <c r="CM61" i="15"/>
  <c r="N60" i="13"/>
  <c r="AS16" i="7"/>
  <c r="CT36" i="15"/>
  <c r="N35" i="14"/>
  <c r="T23" i="7"/>
  <c r="CN56" i="15"/>
  <c r="O55" i="13"/>
  <c r="AN17" i="7"/>
  <c r="P45" i="14"/>
  <c r="AD25" i="7"/>
  <c r="CG56" i="15"/>
  <c r="AN10" i="7"/>
  <c r="O55" i="12"/>
  <c r="CF51" i="15"/>
  <c r="N50" i="12"/>
  <c r="AI9" i="7"/>
  <c r="BY27" i="15"/>
  <c r="L2" i="7" s="1"/>
  <c r="K2" i="7"/>
  <c r="CQ41" i="15"/>
  <c r="R40" i="13"/>
  <c r="Y20" i="7"/>
  <c r="CS56" i="15"/>
  <c r="T55" i="13"/>
  <c r="AN22" i="7"/>
  <c r="CJ46" i="15"/>
  <c r="R45" i="12"/>
  <c r="AD13" i="7"/>
  <c r="Q55" i="14"/>
  <c r="AN26" i="7"/>
  <c r="CW56" i="15"/>
  <c r="CV55" i="15"/>
  <c r="Q35" i="14"/>
  <c r="T26" i="7"/>
  <c r="CV35" i="15"/>
  <c r="CW36" i="15"/>
  <c r="CU61" i="15"/>
  <c r="O60" i="14"/>
  <c r="AS24" i="7"/>
  <c r="CY31" i="15"/>
  <c r="S30" i="14"/>
  <c r="O28" i="7"/>
  <c r="CG51" i="15"/>
  <c r="AI10" i="7"/>
  <c r="O50" i="12"/>
  <c r="BY31" i="15"/>
  <c r="O2" i="7"/>
  <c r="CX26" i="15"/>
  <c r="R25" i="14"/>
  <c r="J27" i="7"/>
  <c r="CM31" i="15"/>
  <c r="N30" i="13"/>
  <c r="O16" i="7"/>
  <c r="Q41" i="14"/>
  <c r="CV46" i="15"/>
  <c r="Q46" i="14"/>
  <c r="AE26" i="7"/>
  <c r="CP57" i="15"/>
  <c r="Q56" i="13"/>
  <c r="AO19" i="7"/>
  <c r="P54" i="12"/>
  <c r="AM11" i="7"/>
  <c r="BZ61" i="15"/>
  <c r="AS3" i="7"/>
  <c r="CC46" i="15"/>
  <c r="AD6" i="7"/>
  <c r="CT31" i="15"/>
  <c r="N30" i="14"/>
  <c r="O23" i="7"/>
  <c r="CM41" i="15"/>
  <c r="N40" i="13"/>
  <c r="Y16" i="7"/>
  <c r="Q40" i="14"/>
  <c r="Y26" i="7"/>
  <c r="CL46" i="15"/>
  <c r="T45" i="12"/>
  <c r="AD15" i="7"/>
  <c r="Q30" i="14"/>
  <c r="O26" i="7"/>
  <c r="CW31" i="15"/>
  <c r="CV30" i="15"/>
  <c r="CN36" i="15"/>
  <c r="O35" i="13"/>
  <c r="T17" i="7"/>
  <c r="CG41" i="15"/>
  <c r="O40" i="12"/>
  <c r="Y10" i="7"/>
  <c r="BY61" i="15"/>
  <c r="AS2" i="7"/>
  <c r="CF61" i="15"/>
  <c r="AS9" i="7"/>
  <c r="N60" i="12"/>
  <c r="CL51" i="15"/>
  <c r="T50" i="12"/>
  <c r="AI15" i="7"/>
  <c r="CT41" i="15"/>
  <c r="N40" i="14"/>
  <c r="Y23" i="7"/>
  <c r="CM56" i="15"/>
  <c r="N55" i="13"/>
  <c r="AN16" i="7"/>
  <c r="BZ36" i="15"/>
  <c r="T3" i="7"/>
  <c r="CL42" i="15"/>
  <c r="T41" i="12"/>
  <c r="Z15" i="7"/>
  <c r="CX51" i="15"/>
  <c r="R50" i="14"/>
  <c r="AI27" i="7"/>
  <c r="CP26" i="15"/>
  <c r="Q25" i="13"/>
  <c r="J19" i="7"/>
  <c r="CO25" i="15"/>
  <c r="CC61" i="15"/>
  <c r="AS6" i="7"/>
  <c r="CG27" i="15"/>
  <c r="O26" i="12"/>
  <c r="K10" i="7"/>
  <c r="CR46" i="15"/>
  <c r="S45" i="13"/>
  <c r="AD21" i="7"/>
  <c r="CU41" i="15"/>
  <c r="O40" i="14"/>
  <c r="Y24" i="7"/>
  <c r="CE36" i="15"/>
  <c r="T8" i="7"/>
  <c r="CH30" i="15"/>
  <c r="Q30" i="12"/>
  <c r="O12" i="7"/>
  <c r="CN51" i="15"/>
  <c r="O50" i="13"/>
  <c r="AI17" i="7"/>
  <c r="P45" i="11"/>
  <c r="AD4" i="7"/>
  <c r="CB61" i="15"/>
  <c r="AT5" i="7" s="1"/>
  <c r="P61" i="11"/>
  <c r="AT4" i="7"/>
  <c r="BZ31" i="15"/>
  <c r="O3" i="7"/>
  <c r="CJ56" i="15"/>
  <c r="R55" i="12"/>
  <c r="AN13" i="7"/>
  <c r="CF31" i="15"/>
  <c r="N30" i="12"/>
  <c r="O9" i="7"/>
  <c r="CK51" i="15"/>
  <c r="S50" i="12"/>
  <c r="AI14" i="7"/>
  <c r="CO40" i="15"/>
  <c r="CY61" i="15"/>
  <c r="S60" i="14"/>
  <c r="AS28" i="7"/>
  <c r="CR61" i="15"/>
  <c r="S60" i="13"/>
  <c r="AS21" i="7"/>
  <c r="CN61" i="15"/>
  <c r="O60" i="13"/>
  <c r="AS17" i="7"/>
  <c r="CE26" i="15"/>
  <c r="J8" i="7"/>
  <c r="CZ46" i="15"/>
  <c r="T45" i="14"/>
  <c r="AD29" i="7"/>
  <c r="CZ51" i="15"/>
  <c r="T50" i="14"/>
  <c r="AI29" i="7"/>
  <c r="P50" i="13"/>
  <c r="AI18" i="7"/>
  <c r="Q51" i="14"/>
  <c r="AJ26" i="7"/>
  <c r="CB51" i="15"/>
  <c r="AJ5" i="7" s="1"/>
  <c r="P51" i="11"/>
  <c r="AJ4" i="7"/>
  <c r="CH31" i="15"/>
  <c r="Q31" i="12"/>
  <c r="P12" i="7"/>
  <c r="P54" i="13"/>
  <c r="AM18" i="7"/>
  <c r="P34" i="13"/>
  <c r="S18" i="7"/>
  <c r="CD26" i="15"/>
  <c r="J7" i="7"/>
  <c r="CM26" i="15"/>
  <c r="N25" i="13"/>
  <c r="J16" i="7"/>
  <c r="CL31" i="15"/>
  <c r="T30" i="12"/>
  <c r="O15" i="7"/>
  <c r="CO55" i="15"/>
  <c r="Q55" i="13"/>
  <c r="AN19" i="7"/>
  <c r="S11" i="7"/>
  <c r="P34" i="12"/>
  <c r="BY41" i="15"/>
  <c r="Y2" i="7"/>
  <c r="CC57" i="15"/>
  <c r="AP6" i="7" s="1"/>
  <c r="AO6" i="7"/>
  <c r="BZ26" i="15"/>
  <c r="J3" i="7"/>
  <c r="CT61" i="15"/>
  <c r="N60" i="14"/>
  <c r="AS23" i="7"/>
  <c r="CM36" i="15"/>
  <c r="N35" i="13"/>
  <c r="T16" i="7"/>
  <c r="CD51" i="15"/>
  <c r="AI7" i="7"/>
  <c r="CS51" i="15"/>
  <c r="T50" i="13"/>
  <c r="AI22" i="7"/>
  <c r="CT46" i="15"/>
  <c r="N45" i="14"/>
  <c r="AD23" i="7"/>
  <c r="CK46" i="15"/>
  <c r="S45" i="12"/>
  <c r="AD14" i="7"/>
  <c r="CL26" i="15"/>
  <c r="T25" i="12"/>
  <c r="J15" i="7"/>
  <c r="P49" i="14"/>
  <c r="AH25" i="7"/>
  <c r="CZ41" i="15"/>
  <c r="T40" i="14"/>
  <c r="Y29" i="7"/>
  <c r="CX56" i="15"/>
  <c r="R55" i="14"/>
  <c r="AN27" i="7"/>
  <c r="CI56" i="15"/>
  <c r="Q55" i="12"/>
  <c r="AN12" i="7"/>
  <c r="CH55" i="15"/>
  <c r="Q30" i="13"/>
  <c r="O19" i="7"/>
  <c r="CE31" i="15"/>
  <c r="O8" i="7"/>
  <c r="CU56" i="15"/>
  <c r="O55" i="14"/>
  <c r="AN24" i="7"/>
  <c r="CJ36" i="15"/>
  <c r="R35" i="12"/>
  <c r="T13" i="7"/>
  <c r="CA26" i="15"/>
  <c r="J4" i="7"/>
  <c r="CB25" i="15"/>
  <c r="J5" i="7" s="1"/>
  <c r="CZ31" i="15"/>
  <c r="T30" i="14"/>
  <c r="O29" i="7"/>
  <c r="CM46" i="15"/>
  <c r="N45" i="13"/>
  <c r="AD16" i="7"/>
  <c r="CE41" i="15"/>
  <c r="Y8" i="7"/>
  <c r="P50" i="14"/>
  <c r="AI25" i="7"/>
  <c r="CA41" i="15"/>
  <c r="CA42" i="15" s="1"/>
  <c r="CW26" i="15"/>
  <c r="Q25" i="14"/>
  <c r="J26" i="7"/>
  <c r="CS42" i="15"/>
  <c r="T41" i="13"/>
  <c r="Z22" i="7"/>
  <c r="CC51" i="15"/>
  <c r="AI6" i="7"/>
  <c r="CK56" i="15"/>
  <c r="S55" i="12"/>
  <c r="AN14" i="7"/>
  <c r="CQ26" i="15"/>
  <c r="R25" i="13"/>
  <c r="J20" i="7"/>
  <c r="CY51" i="15"/>
  <c r="S50" i="14"/>
  <c r="AI28" i="7"/>
  <c r="CR41" i="15"/>
  <c r="S40" i="13"/>
  <c r="Y21" i="7"/>
  <c r="CY26" i="15"/>
  <c r="S25" i="14"/>
  <c r="J28" i="7"/>
  <c r="CS26" i="15"/>
  <c r="T25" i="13"/>
  <c r="J22" i="7"/>
  <c r="CD41" i="15"/>
  <c r="Y7" i="7"/>
  <c r="CJ26" i="15"/>
  <c r="R25" i="12"/>
  <c r="J13" i="7"/>
  <c r="CN26" i="15"/>
  <c r="O25" i="13"/>
  <c r="J17" i="7"/>
  <c r="CD61" i="15"/>
  <c r="AS7" i="7"/>
  <c r="CE51" i="15"/>
  <c r="AI8" i="7"/>
  <c r="CX31" i="15"/>
  <c r="R30" i="14"/>
  <c r="O27" i="7"/>
  <c r="CD46" i="15"/>
  <c r="AD7" i="7"/>
  <c r="P49" i="13"/>
  <c r="AH18" i="7"/>
  <c r="CX36" i="15"/>
  <c r="R35" i="14"/>
  <c r="T27" i="7"/>
  <c r="CU36" i="15"/>
  <c r="O35" i="14"/>
  <c r="T24" i="7"/>
  <c r="CJ42" i="15"/>
  <c r="R41" i="12"/>
  <c r="Z13" i="7"/>
  <c r="CE56" i="15"/>
  <c r="AN8" i="7"/>
  <c r="CX46" i="15"/>
  <c r="R45" i="14"/>
  <c r="AD27" i="7"/>
  <c r="CT51" i="15"/>
  <c r="N50" i="14"/>
  <c r="AI23" i="7"/>
  <c r="BZ51" i="15"/>
  <c r="AI3" i="7"/>
  <c r="CK36" i="15"/>
  <c r="T14" i="7"/>
  <c r="S35" i="12"/>
  <c r="P29" i="13"/>
  <c r="N18" i="7"/>
  <c r="CR56" i="15"/>
  <c r="S55" i="13"/>
  <c r="AN21" i="7"/>
  <c r="BY46" i="15"/>
  <c r="AD2" i="7"/>
  <c r="CB62" i="15"/>
  <c r="AU5" i="7" s="1"/>
  <c r="P62" i="11"/>
  <c r="AU4" i="7"/>
  <c r="CU46" i="15"/>
  <c r="O45" i="14"/>
  <c r="AD24" i="7"/>
  <c r="P39" i="14"/>
  <c r="X25" i="7"/>
  <c r="CL56" i="15"/>
  <c r="T55" i="12"/>
  <c r="AN15" i="7"/>
  <c r="CZ36" i="15"/>
  <c r="T35" i="14"/>
  <c r="T29" i="7"/>
  <c r="CH50" i="15"/>
  <c r="Q50" i="12"/>
  <c r="AI12" i="7"/>
  <c r="P24" i="13"/>
  <c r="I18" i="7"/>
  <c r="CU51" i="15"/>
  <c r="O50" i="14"/>
  <c r="AI24" i="7"/>
  <c r="CP36" i="15"/>
  <c r="Q35" i="13"/>
  <c r="T19" i="7"/>
  <c r="BZ56" i="15"/>
  <c r="AN3" i="7"/>
  <c r="CW61" i="15"/>
  <c r="Q60" i="14"/>
  <c r="AS26" i="7"/>
  <c r="CV60" i="15"/>
  <c r="CJ62" i="15"/>
  <c r="R61" i="12"/>
  <c r="AT13" i="7"/>
  <c r="CR52" i="15"/>
  <c r="S51" i="13"/>
  <c r="AJ21" i="7"/>
  <c r="Q51" i="13"/>
  <c r="AJ19" i="7"/>
  <c r="AD11" i="7"/>
  <c r="P45" i="12"/>
  <c r="CH36" i="15"/>
  <c r="Q36" i="12"/>
  <c r="U12" i="7"/>
  <c r="P24" i="12"/>
  <c r="I11" i="7"/>
  <c r="Q61" i="12"/>
  <c r="AT12" i="7"/>
  <c r="CO30" i="15"/>
  <c r="P59" i="13"/>
  <c r="AR18" i="7"/>
  <c r="CS32" i="15"/>
  <c r="T31" i="13"/>
  <c r="P22" i="7"/>
  <c r="CQ61" i="15"/>
  <c r="R60" i="13"/>
  <c r="AS20" i="7"/>
  <c r="CQ46" i="15"/>
  <c r="R45" i="13"/>
  <c r="AD20" i="7"/>
  <c r="CY36" i="15"/>
  <c r="S35" i="14"/>
  <c r="T28" i="7"/>
  <c r="P44" i="12"/>
  <c r="AC11" i="7"/>
  <c r="CQ56" i="15"/>
  <c r="R55" i="13"/>
  <c r="AN20" i="7"/>
  <c r="CN41" i="15"/>
  <c r="O40" i="13"/>
  <c r="Y17" i="7"/>
  <c r="CM51" i="15"/>
  <c r="N50" i="13"/>
  <c r="AI16" i="7"/>
  <c r="CF41" i="15"/>
  <c r="N40" i="12"/>
  <c r="Y9" i="7"/>
  <c r="CT26" i="15"/>
  <c r="N25" i="14"/>
  <c r="J23" i="7"/>
  <c r="CJ31" i="15"/>
  <c r="R30" i="12"/>
  <c r="O13" i="7"/>
  <c r="CF36" i="15"/>
  <c r="T9" i="7"/>
  <c r="N35" i="12"/>
  <c r="CQ51" i="15"/>
  <c r="R50" i="13"/>
  <c r="AI20" i="7"/>
  <c r="CK41" i="15"/>
  <c r="Y14" i="7"/>
  <c r="S40" i="12"/>
  <c r="CN46" i="15"/>
  <c r="O45" i="13"/>
  <c r="AD17" i="7"/>
  <c r="CT57" i="15"/>
  <c r="N56" i="14"/>
  <c r="AO23" i="7"/>
  <c r="CG61" i="15"/>
  <c r="AS10" i="7"/>
  <c r="O60" i="12"/>
  <c r="CF56" i="15"/>
  <c r="N55" i="12"/>
  <c r="AN9" i="7"/>
  <c r="CO45" i="15"/>
  <c r="Q45" i="13"/>
  <c r="AD19" i="7"/>
  <c r="CP46" i="15"/>
  <c r="CC41" i="15"/>
  <c r="Y6" i="7"/>
  <c r="CU26" i="15"/>
  <c r="O25" i="14"/>
  <c r="J24" i="7"/>
  <c r="BZ46" i="15"/>
  <c r="AD3" i="7"/>
  <c r="CE46" i="15"/>
  <c r="AD8" i="7"/>
  <c r="CJ51" i="15"/>
  <c r="R50" i="12"/>
  <c r="AI13" i="7"/>
  <c r="P49" i="12"/>
  <c r="AH11" i="7"/>
  <c r="P25" i="12"/>
  <c r="J11" i="7"/>
  <c r="CK61" i="15"/>
  <c r="S60" i="12"/>
  <c r="AS14" i="7"/>
  <c r="CR31" i="15"/>
  <c r="S30" i="13"/>
  <c r="O21" i="7"/>
  <c r="CI26" i="15"/>
  <c r="Q25" i="12"/>
  <c r="J12" i="7"/>
  <c r="CF46" i="15"/>
  <c r="AD9" i="7"/>
  <c r="N45" i="12"/>
  <c r="CI41" i="15"/>
  <c r="Q40" i="12"/>
  <c r="Y12" i="7"/>
  <c r="P60" i="12"/>
  <c r="AS11" i="7"/>
  <c r="CP31" i="15"/>
  <c r="CO31" i="15" s="1"/>
  <c r="Q60" i="13"/>
  <c r="AS19" i="7"/>
  <c r="CB35" i="15"/>
  <c r="T5" i="7" s="1"/>
  <c r="P35" i="11"/>
  <c r="T4" i="7"/>
  <c r="CI46" i="15"/>
  <c r="Q45" i="12"/>
  <c r="AD12" i="7"/>
  <c r="CD56" i="15"/>
  <c r="AN7" i="7"/>
  <c r="CZ26" i="15"/>
  <c r="T25" i="14"/>
  <c r="J29" i="7"/>
  <c r="CC31" i="15"/>
  <c r="O6" i="7"/>
  <c r="CD36" i="15"/>
  <c r="T7" i="7"/>
  <c r="P34" i="14"/>
  <c r="S25" i="7"/>
  <c r="CY46" i="15"/>
  <c r="S45" i="14"/>
  <c r="AD28" i="7"/>
  <c r="CC26" i="15"/>
  <c r="J6" i="7"/>
  <c r="P35" i="12"/>
  <c r="T11" i="7"/>
  <c r="CR36" i="15"/>
  <c r="S35" i="13"/>
  <c r="T21" i="7"/>
  <c r="CY56" i="15"/>
  <c r="S55" i="14"/>
  <c r="AN28" i="7"/>
  <c r="BY51" i="15"/>
  <c r="AI2" i="7"/>
  <c r="P54" i="14"/>
  <c r="AM25" i="7"/>
  <c r="CZ61" i="15"/>
  <c r="T60" i="14"/>
  <c r="AS29" i="7"/>
  <c r="CE61" i="15"/>
  <c r="AS8" i="7"/>
  <c r="CY41" i="15"/>
  <c r="S40" i="14"/>
  <c r="Y28" i="7"/>
  <c r="BZ41" i="15"/>
  <c r="Y3" i="7"/>
  <c r="CS61" i="15"/>
  <c r="T60" i="13"/>
  <c r="AS22" i="7"/>
  <c r="CU31" i="15"/>
  <c r="O30" i="14"/>
  <c r="O24" i="7"/>
  <c r="CQ31" i="15"/>
  <c r="R30" i="13"/>
  <c r="O20" i="7"/>
  <c r="CG31" i="15"/>
  <c r="O30" i="12"/>
  <c r="O10" i="7"/>
  <c r="CK31" i="15"/>
  <c r="S30" i="12"/>
  <c r="O14" i="7"/>
  <c r="CS46" i="15"/>
  <c r="T45" i="13"/>
  <c r="AD22" i="7"/>
  <c r="CR26" i="15"/>
  <c r="S25" i="13"/>
  <c r="J21" i="7"/>
  <c r="CV25" i="15"/>
  <c r="CO56" i="15"/>
  <c r="CA37" i="15"/>
  <c r="CB30" i="15"/>
  <c r="O5" i="7" s="1"/>
  <c r="CA31" i="15"/>
  <c r="CB46" i="15"/>
  <c r="AE5" i="7" s="1"/>
  <c r="CA47" i="15"/>
  <c r="CI51" i="15"/>
  <c r="CA57" i="15"/>
  <c r="CO60" i="15"/>
  <c r="CP61" i="15"/>
  <c r="CA52" i="15"/>
  <c r="CI32" i="15"/>
  <c r="CW47" i="15"/>
  <c r="CW52" i="15"/>
  <c r="CV51" i="15"/>
  <c r="CI62" i="15"/>
  <c r="CH61" i="15"/>
  <c r="CW42" i="15"/>
  <c r="CV41" i="15"/>
  <c r="CA7" i="15"/>
  <c r="CB7" i="15" s="1"/>
  <c r="CO51" i="15"/>
  <c r="CP52" i="15"/>
  <c r="CA22" i="15"/>
  <c r="CB22" i="15" s="1"/>
  <c r="P46" i="11" l="1"/>
  <c r="CP32" i="15"/>
  <c r="CO32" i="15" s="1"/>
  <c r="CR27" i="15"/>
  <c r="S26" i="13"/>
  <c r="K21" i="7"/>
  <c r="CD57" i="15"/>
  <c r="AP7" i="7" s="1"/>
  <c r="AO7" i="7"/>
  <c r="CU27" i="15"/>
  <c r="O26" i="14"/>
  <c r="K24" i="7"/>
  <c r="CQ52" i="15"/>
  <c r="R51" i="13"/>
  <c r="AJ20" i="7"/>
  <c r="CQ62" i="15"/>
  <c r="R61" i="13"/>
  <c r="AT20" i="7"/>
  <c r="P60" i="14"/>
  <c r="AS25" i="7"/>
  <c r="CO36" i="15"/>
  <c r="Q36" i="13"/>
  <c r="U19" i="7"/>
  <c r="CP37" i="15"/>
  <c r="AI11" i="7"/>
  <c r="P50" i="12"/>
  <c r="BY47" i="15"/>
  <c r="AF2" i="7" s="1"/>
  <c r="AE2" i="7"/>
  <c r="CK37" i="15"/>
  <c r="S36" i="12"/>
  <c r="U14" i="7"/>
  <c r="CX47" i="15"/>
  <c r="R46" i="14"/>
  <c r="AE27" i="7"/>
  <c r="CU37" i="15"/>
  <c r="O36" i="14"/>
  <c r="U24" i="7"/>
  <c r="CK57" i="15"/>
  <c r="AO14" i="7"/>
  <c r="S56" i="12"/>
  <c r="CW27" i="15"/>
  <c r="Q26" i="14"/>
  <c r="K26" i="7"/>
  <c r="CV26" i="15"/>
  <c r="CM47" i="15"/>
  <c r="N46" i="13"/>
  <c r="AE16" i="7"/>
  <c r="CS52" i="15"/>
  <c r="T51" i="13"/>
  <c r="AJ22" i="7"/>
  <c r="CT62" i="15"/>
  <c r="N61" i="14"/>
  <c r="AT23" i="7"/>
  <c r="T42" i="12"/>
  <c r="AA15" i="7"/>
  <c r="CT42" i="15"/>
  <c r="N41" i="14"/>
  <c r="Z23" i="7"/>
  <c r="BY62" i="15"/>
  <c r="AU2" i="7" s="1"/>
  <c r="AT2" i="7"/>
  <c r="CW32" i="15"/>
  <c r="Q31" i="14"/>
  <c r="P26" i="7"/>
  <c r="CV31" i="15"/>
  <c r="CM62" i="15"/>
  <c r="N61" i="13"/>
  <c r="AT16" i="7"/>
  <c r="CD32" i="15"/>
  <c r="Q7" i="7" s="1"/>
  <c r="P7" i="7"/>
  <c r="CK27" i="15"/>
  <c r="S26" i="12"/>
  <c r="K14" i="7"/>
  <c r="V11" i="7"/>
  <c r="P37" i="12"/>
  <c r="AT11" i="7"/>
  <c r="P61" i="12"/>
  <c r="CH32" i="15"/>
  <c r="Q32" i="12"/>
  <c r="Q12" i="7"/>
  <c r="P31" i="11"/>
  <c r="P4" i="7"/>
  <c r="CG32" i="15"/>
  <c r="O31" i="12"/>
  <c r="P10" i="7"/>
  <c r="CE62" i="15"/>
  <c r="AU8" i="7" s="1"/>
  <c r="AT8" i="7"/>
  <c r="CD37" i="15"/>
  <c r="V7" i="7" s="1"/>
  <c r="U7" i="7"/>
  <c r="Q31" i="13"/>
  <c r="P19" i="7"/>
  <c r="CF47" i="15"/>
  <c r="N46" i="12"/>
  <c r="AE9" i="7"/>
  <c r="CJ52" i="15"/>
  <c r="R51" i="12"/>
  <c r="AJ13" i="7"/>
  <c r="CF57" i="15"/>
  <c r="N56" i="12"/>
  <c r="AO9" i="7"/>
  <c r="CT27" i="15"/>
  <c r="N26" i="14"/>
  <c r="K23" i="7"/>
  <c r="CN27" i="15"/>
  <c r="O26" i="13"/>
  <c r="K17" i="7"/>
  <c r="CS27" i="15"/>
  <c r="T26" i="13"/>
  <c r="K22" i="7"/>
  <c r="CB41" i="15"/>
  <c r="Z5" i="7" s="1"/>
  <c r="Z4" i="7"/>
  <c r="P41" i="11"/>
  <c r="CJ37" i="15"/>
  <c r="R36" i="12"/>
  <c r="U13" i="7"/>
  <c r="P55" i="12"/>
  <c r="AN11" i="7"/>
  <c r="CM27" i="15"/>
  <c r="N26" i="13"/>
  <c r="K16" i="7"/>
  <c r="CE27" i="15"/>
  <c r="L8" i="7" s="1"/>
  <c r="K8" i="7"/>
  <c r="CF32" i="15"/>
  <c r="N31" i="12"/>
  <c r="P9" i="7"/>
  <c r="P30" i="12"/>
  <c r="O11" i="7"/>
  <c r="CR47" i="15"/>
  <c r="S46" i="13"/>
  <c r="AE21" i="7"/>
  <c r="BZ62" i="15"/>
  <c r="AU3" i="7" s="1"/>
  <c r="AT3" i="7"/>
  <c r="P46" i="14"/>
  <c r="AE25" i="7"/>
  <c r="CX27" i="15"/>
  <c r="R26" i="14"/>
  <c r="K27" i="7"/>
  <c r="CY32" i="15"/>
  <c r="S31" i="14"/>
  <c r="P28" i="7"/>
  <c r="P55" i="14"/>
  <c r="AN25" i="7"/>
  <c r="BY57" i="15"/>
  <c r="AP2" i="7" s="1"/>
  <c r="AO2" i="7"/>
  <c r="CP42" i="15"/>
  <c r="Q41" i="13"/>
  <c r="Z19" i="7"/>
  <c r="CO41" i="15"/>
  <c r="CV42" i="15"/>
  <c r="Q42" i="14"/>
  <c r="AA26" i="7"/>
  <c r="CB42" i="15"/>
  <c r="AA5" i="7" s="1"/>
  <c r="P42" i="11"/>
  <c r="AA4" i="7"/>
  <c r="BY52" i="15"/>
  <c r="AK2" i="7" s="1"/>
  <c r="AJ2" i="7"/>
  <c r="CH62" i="15"/>
  <c r="Q62" i="12"/>
  <c r="AU12" i="7"/>
  <c r="CB52" i="15"/>
  <c r="AK5" i="7" s="1"/>
  <c r="P52" i="11"/>
  <c r="AK4" i="7"/>
  <c r="CS62" i="15"/>
  <c r="T61" i="13"/>
  <c r="AT22" i="7"/>
  <c r="CC27" i="15"/>
  <c r="L6" i="7" s="1"/>
  <c r="K6" i="7"/>
  <c r="CK62" i="15"/>
  <c r="S61" i="12"/>
  <c r="AT14" i="7"/>
  <c r="CC42" i="15"/>
  <c r="AA6" i="7" s="1"/>
  <c r="Z6" i="7"/>
  <c r="CN47" i="15"/>
  <c r="O46" i="13"/>
  <c r="AE17" i="7"/>
  <c r="CN42" i="15"/>
  <c r="O41" i="13"/>
  <c r="Z17" i="7"/>
  <c r="CY37" i="15"/>
  <c r="S36" i="14"/>
  <c r="U28" i="7"/>
  <c r="BZ52" i="15"/>
  <c r="AK3" i="7" s="1"/>
  <c r="AJ3" i="7"/>
  <c r="CE57" i="15"/>
  <c r="AP8" i="7" s="1"/>
  <c r="AO8" i="7"/>
  <c r="CX32" i="15"/>
  <c r="R31" i="14"/>
  <c r="P27" i="7"/>
  <c r="CY52" i="15"/>
  <c r="S51" i="14"/>
  <c r="AJ28" i="7"/>
  <c r="CC52" i="15"/>
  <c r="AK6" i="7" s="1"/>
  <c r="AJ6" i="7"/>
  <c r="CZ42" i="15"/>
  <c r="T41" i="14"/>
  <c r="Z29" i="7"/>
  <c r="CK47" i="15"/>
  <c r="S46" i="12"/>
  <c r="AE14" i="7"/>
  <c r="CD52" i="15"/>
  <c r="AK7" i="7" s="1"/>
  <c r="AJ7" i="7"/>
  <c r="BZ27" i="15"/>
  <c r="L3" i="7" s="1"/>
  <c r="K3" i="7"/>
  <c r="P31" i="12"/>
  <c r="P11" i="7"/>
  <c r="CY62" i="15"/>
  <c r="S61" i="14"/>
  <c r="AT28" i="7"/>
  <c r="Q26" i="13"/>
  <c r="K19" i="7"/>
  <c r="CO26" i="15"/>
  <c r="CP27" i="15"/>
  <c r="BZ37" i="15"/>
  <c r="V3" i="7" s="1"/>
  <c r="U3" i="7"/>
  <c r="CM42" i="15"/>
  <c r="N41" i="13"/>
  <c r="Z16" i="7"/>
  <c r="CW57" i="15"/>
  <c r="Q56" i="14"/>
  <c r="AO26" i="7"/>
  <c r="CV56" i="15"/>
  <c r="CS57" i="15"/>
  <c r="T56" i="13"/>
  <c r="AO22" i="7"/>
  <c r="CF52" i="15"/>
  <c r="AJ9" i="7"/>
  <c r="N51" i="12"/>
  <c r="CN57" i="15"/>
  <c r="O56" i="13"/>
  <c r="AO17" i="7"/>
  <c r="CX62" i="15"/>
  <c r="R61" i="14"/>
  <c r="AT27" i="7"/>
  <c r="CG37" i="15"/>
  <c r="U10" i="7"/>
  <c r="O36" i="12"/>
  <c r="Q61" i="13"/>
  <c r="AT19" i="7"/>
  <c r="CI47" i="15"/>
  <c r="Q46" i="12"/>
  <c r="AE12" i="7"/>
  <c r="CH46" i="15"/>
  <c r="CE47" i="15"/>
  <c r="AF8" i="7" s="1"/>
  <c r="AE8" i="7"/>
  <c r="Q46" i="13"/>
  <c r="AE19" i="7"/>
  <c r="CP47" i="15"/>
  <c r="CO46" i="15"/>
  <c r="CF37" i="15"/>
  <c r="U9" i="7"/>
  <c r="N36" i="12"/>
  <c r="CW62" i="15"/>
  <c r="Q61" i="14"/>
  <c r="AT26" i="7"/>
  <c r="CV61" i="15"/>
  <c r="CX37" i="15"/>
  <c r="R36" i="14"/>
  <c r="U27" i="7"/>
  <c r="P40" i="13"/>
  <c r="Y18" i="7"/>
  <c r="CL52" i="15"/>
  <c r="T51" i="12"/>
  <c r="AJ15" i="7"/>
  <c r="CG42" i="15"/>
  <c r="O41" i="12"/>
  <c r="Z10" i="7"/>
  <c r="BY32" i="15"/>
  <c r="Q2" i="7" s="1"/>
  <c r="P2" i="7"/>
  <c r="BY37" i="15"/>
  <c r="V2" i="7" s="1"/>
  <c r="U2" i="7"/>
  <c r="CS37" i="15"/>
  <c r="T36" i="13"/>
  <c r="U22" i="7"/>
  <c r="CO52" i="15"/>
  <c r="Q52" i="13"/>
  <c r="AK19" i="7"/>
  <c r="P31" i="13"/>
  <c r="P18" i="7"/>
  <c r="P60" i="13"/>
  <c r="AS18" i="7"/>
  <c r="P56" i="13"/>
  <c r="AO18" i="7"/>
  <c r="CQ32" i="15"/>
  <c r="R31" i="13"/>
  <c r="P20" i="7"/>
  <c r="BZ42" i="15"/>
  <c r="AA3" i="7" s="1"/>
  <c r="Z3" i="7"/>
  <c r="CZ62" i="15"/>
  <c r="T61" i="14"/>
  <c r="AT29" i="7"/>
  <c r="CH26" i="15"/>
  <c r="Q26" i="12"/>
  <c r="K12" i="7"/>
  <c r="CI27" i="15"/>
  <c r="CG62" i="15"/>
  <c r="AT10" i="7"/>
  <c r="O61" i="12"/>
  <c r="CF42" i="15"/>
  <c r="N41" i="12"/>
  <c r="Z9" i="7"/>
  <c r="S52" i="13"/>
  <c r="AK21" i="7"/>
  <c r="CE52" i="15"/>
  <c r="AK8" i="7" s="1"/>
  <c r="AJ8" i="7"/>
  <c r="CJ27" i="15"/>
  <c r="R26" i="12"/>
  <c r="K13" i="7"/>
  <c r="CY27" i="15"/>
  <c r="S26" i="14"/>
  <c r="K28" i="7"/>
  <c r="CU57" i="15"/>
  <c r="O56" i="14"/>
  <c r="AO24" i="7"/>
  <c r="CH56" i="15"/>
  <c r="Q56" i="12"/>
  <c r="AO12" i="7"/>
  <c r="CI57" i="15"/>
  <c r="CZ52" i="15"/>
  <c r="T51" i="14"/>
  <c r="AJ29" i="7"/>
  <c r="CN62" i="15"/>
  <c r="O61" i="13"/>
  <c r="AT17" i="7"/>
  <c r="CJ57" i="15"/>
  <c r="R56" i="12"/>
  <c r="AO13" i="7"/>
  <c r="O27" i="12"/>
  <c r="L10" i="7"/>
  <c r="CU62" i="15"/>
  <c r="O61" i="14"/>
  <c r="AT24" i="7"/>
  <c r="CL37" i="15"/>
  <c r="T36" i="12"/>
  <c r="U15" i="7"/>
  <c r="CC37" i="15"/>
  <c r="V6" i="7" s="1"/>
  <c r="U6" i="7"/>
  <c r="CG47" i="15"/>
  <c r="O46" i="12"/>
  <c r="AE10" i="7"/>
  <c r="Q19" i="7"/>
  <c r="CS47" i="15"/>
  <c r="T46" i="13"/>
  <c r="AE22" i="7"/>
  <c r="CY57" i="15"/>
  <c r="S56" i="14"/>
  <c r="AO28" i="7"/>
  <c r="T32" i="13"/>
  <c r="Q22" i="7"/>
  <c r="CU52" i="15"/>
  <c r="O51" i="14"/>
  <c r="AJ24" i="7"/>
  <c r="CU47" i="15"/>
  <c r="O46" i="14"/>
  <c r="AE24" i="7"/>
  <c r="CZ32" i="15"/>
  <c r="T31" i="14"/>
  <c r="P29" i="7"/>
  <c r="P55" i="13"/>
  <c r="AN18" i="7"/>
  <c r="CE37" i="15"/>
  <c r="V8" i="7" s="1"/>
  <c r="U8" i="7"/>
  <c r="CN32" i="15"/>
  <c r="O31" i="13"/>
  <c r="P17" i="7"/>
  <c r="P51" i="13"/>
  <c r="AJ18" i="7"/>
  <c r="P51" i="14"/>
  <c r="AJ25" i="7"/>
  <c r="P25" i="14"/>
  <c r="J25" i="7"/>
  <c r="CY47" i="15"/>
  <c r="S46" i="14"/>
  <c r="AE28" i="7"/>
  <c r="BZ47" i="15"/>
  <c r="AF3" i="7" s="1"/>
  <c r="AE3" i="7"/>
  <c r="CK42" i="15"/>
  <c r="S41" i="12"/>
  <c r="Z14" i="7"/>
  <c r="CQ57" i="15"/>
  <c r="R56" i="13"/>
  <c r="AO20" i="7"/>
  <c r="CQ47" i="15"/>
  <c r="R46" i="13"/>
  <c r="AE20" i="7"/>
  <c r="P36" i="12"/>
  <c r="U11" i="7"/>
  <c r="BZ57" i="15"/>
  <c r="AP3" i="7" s="1"/>
  <c r="AO3" i="7"/>
  <c r="CT52" i="15"/>
  <c r="N51" i="14"/>
  <c r="AJ23" i="7"/>
  <c r="R42" i="12"/>
  <c r="AA13" i="7"/>
  <c r="CQ27" i="15"/>
  <c r="R26" i="13"/>
  <c r="K20" i="7"/>
  <c r="T42" i="13"/>
  <c r="AA22" i="7"/>
  <c r="CE42" i="15"/>
  <c r="AA8" i="7" s="1"/>
  <c r="Z8" i="7"/>
  <c r="CT47" i="15"/>
  <c r="N46" i="14"/>
  <c r="AE23" i="7"/>
  <c r="CM37" i="15"/>
  <c r="N36" i="13"/>
  <c r="U16" i="7"/>
  <c r="CX52" i="15"/>
  <c r="R51" i="14"/>
  <c r="AJ27" i="7"/>
  <c r="CM57" i="15"/>
  <c r="N56" i="13"/>
  <c r="AO16" i="7"/>
  <c r="CL47" i="15"/>
  <c r="T46" i="12"/>
  <c r="AE15" i="7"/>
  <c r="CT32" i="15"/>
  <c r="N31" i="14"/>
  <c r="P23" i="7"/>
  <c r="CW37" i="15"/>
  <c r="Q36" i="14"/>
  <c r="U26" i="7"/>
  <c r="CV36" i="15"/>
  <c r="CQ42" i="15"/>
  <c r="R41" i="13"/>
  <c r="Z20" i="7"/>
  <c r="CG57" i="15"/>
  <c r="O56" i="12"/>
  <c r="AO10" i="7"/>
  <c r="CT37" i="15"/>
  <c r="N36" i="14"/>
  <c r="U23" i="7"/>
  <c r="CV52" i="15"/>
  <c r="Q52" i="14"/>
  <c r="AK26" i="7"/>
  <c r="Q51" i="12"/>
  <c r="AJ12" i="7"/>
  <c r="CK32" i="15"/>
  <c r="S31" i="12"/>
  <c r="P14" i="7"/>
  <c r="CR37" i="15"/>
  <c r="S36" i="13"/>
  <c r="U21" i="7"/>
  <c r="CZ27" i="15"/>
  <c r="T26" i="14"/>
  <c r="K29" i="7"/>
  <c r="CH41" i="15"/>
  <c r="Q41" i="12"/>
  <c r="Z12" i="7"/>
  <c r="CI42" i="15"/>
  <c r="P45" i="13"/>
  <c r="AD18" i="7"/>
  <c r="CJ32" i="15"/>
  <c r="P13" i="7"/>
  <c r="R31" i="12"/>
  <c r="P30" i="13"/>
  <c r="O18" i="7"/>
  <c r="CL57" i="15"/>
  <c r="T56" i="12"/>
  <c r="AO15" i="7"/>
  <c r="CD62" i="15"/>
  <c r="AU7" i="7" s="1"/>
  <c r="AT7" i="7"/>
  <c r="CD42" i="15"/>
  <c r="AA7" i="7" s="1"/>
  <c r="Z7" i="7"/>
  <c r="CA27" i="15"/>
  <c r="K4" i="7"/>
  <c r="CB26" i="15"/>
  <c r="K5" i="7" s="1"/>
  <c r="CE32" i="15"/>
  <c r="Q8" i="7" s="1"/>
  <c r="P8" i="7"/>
  <c r="BY42" i="15"/>
  <c r="AA2" i="7" s="1"/>
  <c r="Z2" i="7"/>
  <c r="CL32" i="15"/>
  <c r="T31" i="12"/>
  <c r="P15" i="7"/>
  <c r="CK52" i="15"/>
  <c r="S51" i="12"/>
  <c r="AJ14" i="7"/>
  <c r="BZ32" i="15"/>
  <c r="Q3" i="7" s="1"/>
  <c r="P3" i="7"/>
  <c r="CN52" i="15"/>
  <c r="O51" i="13"/>
  <c r="AJ17" i="7"/>
  <c r="CU42" i="15"/>
  <c r="O41" i="14"/>
  <c r="Z24" i="7"/>
  <c r="CC62" i="15"/>
  <c r="AU6" i="7" s="1"/>
  <c r="AT6" i="7"/>
  <c r="CF62" i="15"/>
  <c r="AT9" i="7"/>
  <c r="N61" i="12"/>
  <c r="CN37" i="15"/>
  <c r="O36" i="13"/>
  <c r="U17" i="7"/>
  <c r="CO57" i="15"/>
  <c r="Q57" i="13"/>
  <c r="AP19" i="7"/>
  <c r="CM32" i="15"/>
  <c r="N31" i="13"/>
  <c r="P16" i="7"/>
  <c r="CG52" i="15"/>
  <c r="O51" i="12"/>
  <c r="AJ10" i="7"/>
  <c r="P35" i="14"/>
  <c r="T25" i="7"/>
  <c r="CQ37" i="15"/>
  <c r="R36" i="13"/>
  <c r="U20" i="7"/>
  <c r="N27" i="12"/>
  <c r="L9" i="7"/>
  <c r="CB37" i="15"/>
  <c r="V5" i="7" s="1"/>
  <c r="P37" i="11"/>
  <c r="V4" i="7"/>
  <c r="CC32" i="15"/>
  <c r="Q6" i="7" s="1"/>
  <c r="P6" i="7"/>
  <c r="CZ37" i="15"/>
  <c r="T36" i="14"/>
  <c r="U29" i="7"/>
  <c r="CR57" i="15"/>
  <c r="S56" i="13"/>
  <c r="AO21" i="7"/>
  <c r="CD27" i="15"/>
  <c r="L7" i="7" s="1"/>
  <c r="K7" i="7"/>
  <c r="CB57" i="15"/>
  <c r="AP5" i="7" s="1"/>
  <c r="AP4" i="7"/>
  <c r="P57" i="11"/>
  <c r="P41" i="14"/>
  <c r="Z25" i="7"/>
  <c r="CV47" i="15"/>
  <c r="Q47" i="14"/>
  <c r="AF26" i="7"/>
  <c r="CB47" i="15"/>
  <c r="AF5" i="7" s="1"/>
  <c r="P47" i="11"/>
  <c r="AF4" i="7"/>
  <c r="CU32" i="15"/>
  <c r="O31" i="14"/>
  <c r="P24" i="7"/>
  <c r="CY42" i="15"/>
  <c r="S41" i="14"/>
  <c r="Z28" i="7"/>
  <c r="CR32" i="15"/>
  <c r="S31" i="13"/>
  <c r="P21" i="7"/>
  <c r="N57" i="14"/>
  <c r="AP23" i="7"/>
  <c r="CM52" i="15"/>
  <c r="N51" i="13"/>
  <c r="AJ16" i="7"/>
  <c r="R62" i="12"/>
  <c r="AU13" i="7"/>
  <c r="CD47" i="15"/>
  <c r="AF7" i="7" s="1"/>
  <c r="AE7" i="7"/>
  <c r="CR42" i="15"/>
  <c r="S41" i="13"/>
  <c r="Z21" i="7"/>
  <c r="CX57" i="15"/>
  <c r="R56" i="14"/>
  <c r="AO27" i="7"/>
  <c r="CL27" i="15"/>
  <c r="T26" i="12"/>
  <c r="K15" i="7"/>
  <c r="CZ47" i="15"/>
  <c r="T46" i="14"/>
  <c r="AE29" i="7"/>
  <c r="CR62" i="15"/>
  <c r="S61" i="13"/>
  <c r="AT21" i="7"/>
  <c r="P25" i="13"/>
  <c r="J18" i="7"/>
  <c r="P30" i="14"/>
  <c r="O25" i="7"/>
  <c r="CC47" i="15"/>
  <c r="AF6" i="7" s="1"/>
  <c r="AE6" i="7"/>
  <c r="CJ47" i="15"/>
  <c r="R46" i="12"/>
  <c r="AE13" i="7"/>
  <c r="T57" i="14"/>
  <c r="AP29" i="7"/>
  <c r="CL62" i="15"/>
  <c r="T61" i="12"/>
  <c r="AT15" i="7"/>
  <c r="CX42" i="15"/>
  <c r="R41" i="14"/>
  <c r="Z27" i="7"/>
  <c r="CB31" i="15"/>
  <c r="P5" i="7" s="1"/>
  <c r="CA32" i="15"/>
  <c r="CP62" i="15"/>
  <c r="CO61" i="15"/>
  <c r="CI52" i="15"/>
  <c r="CH51" i="15"/>
  <c r="CA8" i="15"/>
  <c r="CB8" i="15" s="1"/>
  <c r="Q32" i="13" l="1"/>
  <c r="T32" i="14"/>
  <c r="Q29" i="7"/>
  <c r="O27" i="14"/>
  <c r="L24" i="7"/>
  <c r="O37" i="14"/>
  <c r="V24" i="7"/>
  <c r="P26" i="12"/>
  <c r="K11" i="7"/>
  <c r="T27" i="13"/>
  <c r="L22" i="7"/>
  <c r="O32" i="12"/>
  <c r="Q10" i="7"/>
  <c r="CB32" i="15"/>
  <c r="Q5" i="7" s="1"/>
  <c r="P32" i="11"/>
  <c r="Q4" i="7"/>
  <c r="T47" i="14"/>
  <c r="AF29" i="7"/>
  <c r="N52" i="13"/>
  <c r="AK16" i="7"/>
  <c r="S42" i="14"/>
  <c r="AA28" i="7"/>
  <c r="R37" i="13"/>
  <c r="V20" i="7"/>
  <c r="N32" i="13"/>
  <c r="Q16" i="7"/>
  <c r="CB27" i="15"/>
  <c r="L5" i="7" s="1"/>
  <c r="L4" i="7"/>
  <c r="S37" i="13"/>
  <c r="V21" i="7"/>
  <c r="P52" i="14"/>
  <c r="AK25" i="7"/>
  <c r="N32" i="14"/>
  <c r="Q23" i="7"/>
  <c r="S42" i="12"/>
  <c r="AA14" i="7"/>
  <c r="O47" i="14"/>
  <c r="AF24" i="7"/>
  <c r="S57" i="14"/>
  <c r="AP28" i="7"/>
  <c r="AO11" i="7"/>
  <c r="P56" i="12"/>
  <c r="N42" i="12"/>
  <c r="AA9" i="7"/>
  <c r="P52" i="13"/>
  <c r="AK18" i="7"/>
  <c r="P46" i="12"/>
  <c r="AE11" i="7"/>
  <c r="V10" i="7"/>
  <c r="O37" i="12"/>
  <c r="CV57" i="15"/>
  <c r="Q57" i="14"/>
  <c r="AP26" i="7"/>
  <c r="T42" i="14"/>
  <c r="AA29" i="7"/>
  <c r="R32" i="14"/>
  <c r="Q27" i="7"/>
  <c r="S32" i="14"/>
  <c r="Q28" i="7"/>
  <c r="N57" i="12"/>
  <c r="AP9" i="7"/>
  <c r="N62" i="13"/>
  <c r="AU16" i="7"/>
  <c r="CV27" i="15"/>
  <c r="Q27" i="14"/>
  <c r="L26" i="7"/>
  <c r="O52" i="13"/>
  <c r="AK17" i="7"/>
  <c r="R42" i="13"/>
  <c r="AA20" i="7"/>
  <c r="R52" i="14"/>
  <c r="AK27" i="7"/>
  <c r="AF10" i="7"/>
  <c r="O47" i="12"/>
  <c r="O62" i="14"/>
  <c r="AU24" i="7"/>
  <c r="O62" i="13"/>
  <c r="AU17" i="7"/>
  <c r="R27" i="12"/>
  <c r="L13" i="7"/>
  <c r="V9" i="7"/>
  <c r="N37" i="12"/>
  <c r="AK9" i="7"/>
  <c r="N52" i="12"/>
  <c r="CO42" i="15"/>
  <c r="Q42" i="13"/>
  <c r="AA19" i="7"/>
  <c r="R37" i="12"/>
  <c r="V13" i="7"/>
  <c r="P31" i="14"/>
  <c r="P25" i="7"/>
  <c r="N42" i="14"/>
  <c r="AA23" i="7"/>
  <c r="T52" i="13"/>
  <c r="AK22" i="7"/>
  <c r="R47" i="14"/>
  <c r="AF27" i="7"/>
  <c r="CO37" i="15"/>
  <c r="Q37" i="13"/>
  <c r="V19" i="7"/>
  <c r="R62" i="13"/>
  <c r="AU20" i="7"/>
  <c r="AK10" i="7"/>
  <c r="O52" i="12"/>
  <c r="T27" i="14"/>
  <c r="L29" i="7"/>
  <c r="P56" i="14"/>
  <c r="AO25" i="7"/>
  <c r="P42" i="14"/>
  <c r="AA25" i="7"/>
  <c r="P26" i="14"/>
  <c r="K25" i="7"/>
  <c r="R57" i="14"/>
  <c r="AP27" i="7"/>
  <c r="T37" i="14"/>
  <c r="V29" i="7"/>
  <c r="N57" i="13"/>
  <c r="AP16" i="7"/>
  <c r="T37" i="12"/>
  <c r="V15" i="7"/>
  <c r="R57" i="12"/>
  <c r="AP13" i="7"/>
  <c r="S27" i="14"/>
  <c r="L28" i="7"/>
  <c r="CV62" i="15"/>
  <c r="Q62" i="14"/>
  <c r="AU26" i="7"/>
  <c r="O57" i="13"/>
  <c r="AP17" i="7"/>
  <c r="N47" i="12"/>
  <c r="AF9" i="7"/>
  <c r="CO62" i="15"/>
  <c r="Q62" i="13"/>
  <c r="AU19" i="7"/>
  <c r="AP15" i="7"/>
  <c r="T57" i="12"/>
  <c r="P26" i="13"/>
  <c r="K18" i="7"/>
  <c r="P47" i="14"/>
  <c r="AF25" i="7"/>
  <c r="AU9" i="7"/>
  <c r="N62" i="12"/>
  <c r="T32" i="12"/>
  <c r="Q15" i="7"/>
  <c r="P41" i="12"/>
  <c r="Z11" i="7"/>
  <c r="P36" i="14"/>
  <c r="U25" i="7"/>
  <c r="R47" i="13"/>
  <c r="AF20" i="7"/>
  <c r="T62" i="14"/>
  <c r="AU29" i="7"/>
  <c r="AA10" i="7"/>
  <c r="O42" i="12"/>
  <c r="R37" i="14"/>
  <c r="V27" i="7"/>
  <c r="P46" i="13"/>
  <c r="AE18" i="7"/>
  <c r="O42" i="13"/>
  <c r="AA17" i="7"/>
  <c r="S62" i="12"/>
  <c r="AU14" i="7"/>
  <c r="S47" i="13"/>
  <c r="AF21" i="7"/>
  <c r="O27" i="13"/>
  <c r="L17" i="7"/>
  <c r="CV37" i="15"/>
  <c r="Q37" i="14"/>
  <c r="V26" i="7"/>
  <c r="S47" i="14"/>
  <c r="AF28" i="7"/>
  <c r="CH57" i="15"/>
  <c r="AP12" i="7"/>
  <c r="Q57" i="12"/>
  <c r="T52" i="12"/>
  <c r="AK15" i="7"/>
  <c r="N27" i="14"/>
  <c r="L23" i="7"/>
  <c r="P61" i="13"/>
  <c r="AT18" i="7"/>
  <c r="O37" i="13"/>
  <c r="V17" i="7"/>
  <c r="S52" i="12"/>
  <c r="AK14" i="7"/>
  <c r="O57" i="12"/>
  <c r="AP10" i="7"/>
  <c r="O32" i="13"/>
  <c r="Q17" i="7"/>
  <c r="CO27" i="15"/>
  <c r="Q27" i="13"/>
  <c r="L19" i="7"/>
  <c r="P41" i="13"/>
  <c r="Z18" i="7"/>
  <c r="N62" i="14"/>
  <c r="AU23" i="7"/>
  <c r="N47" i="14"/>
  <c r="AF23" i="7"/>
  <c r="R32" i="13"/>
  <c r="Q20" i="7"/>
  <c r="S37" i="14"/>
  <c r="V28" i="7"/>
  <c r="T62" i="13"/>
  <c r="AU22" i="7"/>
  <c r="N32" i="12"/>
  <c r="Q9" i="7"/>
  <c r="S42" i="13"/>
  <c r="AA21" i="7"/>
  <c r="T27" i="12"/>
  <c r="L15" i="7"/>
  <c r="O32" i="14"/>
  <c r="Q24" i="7"/>
  <c r="S57" i="13"/>
  <c r="AP21" i="7"/>
  <c r="P57" i="13"/>
  <c r="AP18" i="7"/>
  <c r="Q14" i="7"/>
  <c r="S32" i="12"/>
  <c r="N37" i="14"/>
  <c r="V23" i="7"/>
  <c r="T47" i="12"/>
  <c r="AF15" i="7"/>
  <c r="N52" i="14"/>
  <c r="AK23" i="7"/>
  <c r="O52" i="14"/>
  <c r="AK24" i="7"/>
  <c r="T47" i="13"/>
  <c r="AF22" i="7"/>
  <c r="O57" i="14"/>
  <c r="AP24" i="7"/>
  <c r="O62" i="12"/>
  <c r="AU10" i="7"/>
  <c r="T37" i="13"/>
  <c r="V22" i="7"/>
  <c r="P61" i="14"/>
  <c r="AT25" i="7"/>
  <c r="CO47" i="15"/>
  <c r="Q47" i="13"/>
  <c r="AF19" i="7"/>
  <c r="CH47" i="15"/>
  <c r="Q47" i="12"/>
  <c r="AF12" i="7"/>
  <c r="R62" i="14"/>
  <c r="AU27" i="7"/>
  <c r="N42" i="13"/>
  <c r="AA16" i="7"/>
  <c r="R27" i="14"/>
  <c r="L27" i="7"/>
  <c r="R52" i="12"/>
  <c r="AK13" i="7"/>
  <c r="S27" i="12"/>
  <c r="L14" i="7"/>
  <c r="S57" i="12"/>
  <c r="AP14" i="7"/>
  <c r="CH52" i="15"/>
  <c r="Q52" i="12"/>
  <c r="AK12" i="7"/>
  <c r="S62" i="13"/>
  <c r="AU21" i="7"/>
  <c r="S32" i="13"/>
  <c r="Q21" i="7"/>
  <c r="R57" i="13"/>
  <c r="AP20" i="7"/>
  <c r="S47" i="12"/>
  <c r="AF14" i="7"/>
  <c r="S52" i="14"/>
  <c r="AK28" i="7"/>
  <c r="O47" i="13"/>
  <c r="AF17" i="7"/>
  <c r="P62" i="12"/>
  <c r="AU11" i="7"/>
  <c r="O42" i="14"/>
  <c r="AA24" i="7"/>
  <c r="R27" i="13"/>
  <c r="L20" i="7"/>
  <c r="P32" i="13"/>
  <c r="Q18" i="7"/>
  <c r="T62" i="12"/>
  <c r="AU15" i="7"/>
  <c r="CH42" i="15"/>
  <c r="Q42" i="12"/>
  <c r="AA12" i="7"/>
  <c r="P51" i="12"/>
  <c r="AJ11" i="7"/>
  <c r="R42" i="14"/>
  <c r="AA27" i="7"/>
  <c r="R47" i="12"/>
  <c r="AF13" i="7"/>
  <c r="R32" i="12"/>
  <c r="Q13" i="7"/>
  <c r="N37" i="13"/>
  <c r="V16" i="7"/>
  <c r="T52" i="14"/>
  <c r="AK29" i="7"/>
  <c r="CH27" i="15"/>
  <c r="Q27" i="12"/>
  <c r="L12" i="7"/>
  <c r="T57" i="13"/>
  <c r="AP22" i="7"/>
  <c r="S62" i="14"/>
  <c r="AU28" i="7"/>
  <c r="N27" i="13"/>
  <c r="L16" i="7"/>
  <c r="Q11" i="7"/>
  <c r="P32" i="12"/>
  <c r="CV32" i="15"/>
  <c r="Q32" i="14"/>
  <c r="Q26" i="7"/>
  <c r="N47" i="13"/>
  <c r="AF16" i="7"/>
  <c r="S37" i="12"/>
  <c r="V14" i="7"/>
  <c r="P36" i="13"/>
  <c r="U18" i="7"/>
  <c r="R52" i="13"/>
  <c r="AK20" i="7"/>
  <c r="S27" i="13"/>
  <c r="L21" i="7"/>
  <c r="CA9" i="15"/>
  <c r="CB9" i="15" s="1"/>
  <c r="P32" i="14" l="1"/>
  <c r="Q25" i="7"/>
  <c r="P27" i="14"/>
  <c r="L25" i="7"/>
  <c r="AA11" i="7"/>
  <c r="P42" i="12"/>
  <c r="P47" i="12"/>
  <c r="AF11" i="7"/>
  <c r="P37" i="14"/>
  <c r="V25" i="7"/>
  <c r="P27" i="12"/>
  <c r="L11" i="7"/>
  <c r="P52" i="12"/>
  <c r="AK11" i="7"/>
  <c r="P62" i="14"/>
  <c r="AU25" i="7"/>
  <c r="P42" i="13"/>
  <c r="AA18" i="7"/>
  <c r="P47" i="13"/>
  <c r="AF18" i="7"/>
  <c r="P57" i="12"/>
  <c r="AP11" i="7"/>
  <c r="P62" i="13"/>
  <c r="AU18" i="7"/>
  <c r="P57" i="14"/>
  <c r="AP25" i="7"/>
  <c r="P27" i="13"/>
  <c r="L18" i="7"/>
  <c r="P37" i="13"/>
  <c r="V18" i="7"/>
  <c r="CA10" i="15"/>
  <c r="CB10" i="15" s="1"/>
  <c r="C110" i="15" l="1"/>
  <c r="F110" i="15" s="1"/>
  <c r="C111" i="15"/>
  <c r="F111" i="15" s="1"/>
  <c r="C109" i="15"/>
  <c r="F109" i="15" s="1"/>
  <c r="C103" i="15"/>
  <c r="C104" i="15"/>
  <c r="C102" i="15"/>
  <c r="E104" i="15"/>
  <c r="G104" i="15" s="1"/>
  <c r="E103" i="15"/>
  <c r="F103" i="15" s="1"/>
  <c r="E102" i="15"/>
  <c r="F102" i="15" s="1"/>
  <c r="O23" i="15"/>
  <c r="E23" i="11" s="1"/>
  <c r="P23" i="15"/>
  <c r="F23" i="11" s="1"/>
  <c r="Q23" i="15"/>
  <c r="G23" i="11" s="1"/>
  <c r="R23" i="15"/>
  <c r="H23" i="11" s="1"/>
  <c r="S23" i="15"/>
  <c r="I23" i="11" s="1"/>
  <c r="T23" i="15"/>
  <c r="J23" i="11" s="1"/>
  <c r="U23" i="15"/>
  <c r="K23" i="11" s="1"/>
  <c r="AC24" i="15"/>
  <c r="E24" i="13" s="1"/>
  <c r="AD24" i="15"/>
  <c r="AE24" i="15"/>
  <c r="G24" i="13" s="1"/>
  <c r="AF24" i="15"/>
  <c r="H24" i="13" s="1"/>
  <c r="AG24" i="15"/>
  <c r="AH24" i="15"/>
  <c r="AI24" i="15"/>
  <c r="K24" i="13" s="1"/>
  <c r="AJ24" i="15"/>
  <c r="AK24" i="15"/>
  <c r="F24" i="14" s="1"/>
  <c r="AL24" i="15"/>
  <c r="G24" i="14" s="1"/>
  <c r="AM24" i="15"/>
  <c r="H24" i="14" s="1"/>
  <c r="AN24" i="15"/>
  <c r="I24" i="14" s="1"/>
  <c r="AO24" i="15"/>
  <c r="J24" i="14" s="1"/>
  <c r="AP24" i="15"/>
  <c r="AC25" i="15"/>
  <c r="E25" i="13" s="1"/>
  <c r="AD25" i="15"/>
  <c r="AE25" i="15"/>
  <c r="G25" i="13" s="1"/>
  <c r="AF25" i="15"/>
  <c r="AG25" i="15"/>
  <c r="I25" i="13" s="1"/>
  <c r="AH25" i="15"/>
  <c r="J25" i="13" s="1"/>
  <c r="AI25" i="15"/>
  <c r="K25" i="13" s="1"/>
  <c r="AJ25" i="15"/>
  <c r="AK25" i="15"/>
  <c r="F25" i="14" s="1"/>
  <c r="AL25" i="15"/>
  <c r="AM25" i="15"/>
  <c r="H25" i="14" s="1"/>
  <c r="AN25" i="15"/>
  <c r="I25" i="14" s="1"/>
  <c r="AO25" i="15"/>
  <c r="J25" i="14" s="1"/>
  <c r="AP25" i="15"/>
  <c r="K25" i="14" s="1"/>
  <c r="AC26" i="15"/>
  <c r="E26" i="13" s="1"/>
  <c r="AD26" i="15"/>
  <c r="AE26" i="15"/>
  <c r="G26" i="13" s="1"/>
  <c r="AF26" i="15"/>
  <c r="AG26" i="15"/>
  <c r="I26" i="13" s="1"/>
  <c r="AH26" i="15"/>
  <c r="AI26" i="15"/>
  <c r="K26" i="13" s="1"/>
  <c r="AJ26" i="15"/>
  <c r="E26" i="14" s="1"/>
  <c r="AK26" i="15"/>
  <c r="F26" i="14" s="1"/>
  <c r="AL26" i="15"/>
  <c r="AM26" i="15"/>
  <c r="H26" i="14" s="1"/>
  <c r="AN26" i="15"/>
  <c r="AO26" i="15"/>
  <c r="J26" i="14" s="1"/>
  <c r="AP26" i="15"/>
  <c r="K26" i="14" s="1"/>
  <c r="AC27" i="15"/>
  <c r="E27" i="13" s="1"/>
  <c r="AD27" i="15"/>
  <c r="F27" i="13" s="1"/>
  <c r="AE27" i="15"/>
  <c r="G27" i="13" s="1"/>
  <c r="AF27" i="15"/>
  <c r="AG27" i="15"/>
  <c r="I27" i="13" s="1"/>
  <c r="AH27" i="15"/>
  <c r="AI27" i="15"/>
  <c r="K27" i="13" s="1"/>
  <c r="AJ27" i="15"/>
  <c r="AK27" i="15"/>
  <c r="F27" i="14" s="1"/>
  <c r="AL27" i="15"/>
  <c r="G27" i="14" s="1"/>
  <c r="AM27" i="15"/>
  <c r="AN27" i="15"/>
  <c r="AO27" i="15"/>
  <c r="J27" i="14" s="1"/>
  <c r="AP27" i="15"/>
  <c r="AC28" i="15"/>
  <c r="E28" i="13" s="1"/>
  <c r="AD28" i="15"/>
  <c r="AE28" i="15"/>
  <c r="G28" i="13" s="1"/>
  <c r="AF28" i="15"/>
  <c r="H28" i="13" s="1"/>
  <c r="AG28" i="15"/>
  <c r="I28" i="13" s="1"/>
  <c r="AH28" i="15"/>
  <c r="AI28" i="15"/>
  <c r="K28" i="13" s="1"/>
  <c r="AJ28" i="15"/>
  <c r="AK28" i="15"/>
  <c r="F28" i="14" s="1"/>
  <c r="AL28" i="15"/>
  <c r="AM28" i="15"/>
  <c r="H28" i="14" s="1"/>
  <c r="AN28" i="15"/>
  <c r="I28" i="14" s="1"/>
  <c r="AO28" i="15"/>
  <c r="J28" i="14" s="1"/>
  <c r="AP28" i="15"/>
  <c r="AC29" i="15"/>
  <c r="E29" i="13" s="1"/>
  <c r="AD29" i="15"/>
  <c r="F29" i="13" s="1"/>
  <c r="AE29" i="15"/>
  <c r="G29" i="13" s="1"/>
  <c r="AF29" i="15"/>
  <c r="H29" i="13" s="1"/>
  <c r="AG29" i="15"/>
  <c r="I29" i="13" s="1"/>
  <c r="AH29" i="15"/>
  <c r="J29" i="13" s="1"/>
  <c r="AI29" i="15"/>
  <c r="K29" i="13" s="1"/>
  <c r="AJ29" i="15"/>
  <c r="AK29" i="15"/>
  <c r="F29" i="14" s="1"/>
  <c r="AL29" i="15"/>
  <c r="AM29" i="15"/>
  <c r="H29" i="14" s="1"/>
  <c r="AN29" i="15"/>
  <c r="AO29" i="15"/>
  <c r="J29" i="14" s="1"/>
  <c r="AP29" i="15"/>
  <c r="K29" i="14" s="1"/>
  <c r="AC30" i="15"/>
  <c r="E30" i="13" s="1"/>
  <c r="AD30" i="15"/>
  <c r="AE30" i="15"/>
  <c r="G30" i="13" s="1"/>
  <c r="AF30" i="15"/>
  <c r="H30" i="13" s="1"/>
  <c r="AG30" i="15"/>
  <c r="I30" i="13" s="1"/>
  <c r="AH30" i="15"/>
  <c r="J30" i="13" s="1"/>
  <c r="AI30" i="15"/>
  <c r="K30" i="13" s="1"/>
  <c r="AJ30" i="15"/>
  <c r="E30" i="14" s="1"/>
  <c r="AK30" i="15"/>
  <c r="F30" i="14" s="1"/>
  <c r="AL30" i="15"/>
  <c r="AM30" i="15"/>
  <c r="H30" i="14" s="1"/>
  <c r="AN30" i="15"/>
  <c r="AO30" i="15"/>
  <c r="J30" i="14" s="1"/>
  <c r="AP30" i="15"/>
  <c r="AC31" i="15"/>
  <c r="E31" i="13" s="1"/>
  <c r="AD31" i="15"/>
  <c r="F31" i="13" s="1"/>
  <c r="AE31" i="15"/>
  <c r="AF31" i="15"/>
  <c r="AG31" i="15"/>
  <c r="I31" i="13" s="1"/>
  <c r="AH31" i="15"/>
  <c r="J31" i="13" s="1"/>
  <c r="AI31" i="15"/>
  <c r="K31" i="13" s="1"/>
  <c r="AJ31" i="15"/>
  <c r="AK31" i="15"/>
  <c r="F31" i="14" s="1"/>
  <c r="AL31" i="15"/>
  <c r="G31" i="14" s="1"/>
  <c r="AM31" i="15"/>
  <c r="H31" i="14" s="1"/>
  <c r="AN31" i="15"/>
  <c r="AO31" i="15"/>
  <c r="J31" i="14" s="1"/>
  <c r="AP31" i="15"/>
  <c r="K31" i="14" s="1"/>
  <c r="AC32" i="15"/>
  <c r="E32" i="13" s="1"/>
  <c r="AD32" i="15"/>
  <c r="AE32" i="15"/>
  <c r="G32" i="13" s="1"/>
  <c r="AF32" i="15"/>
  <c r="H32" i="13" s="1"/>
  <c r="AG32" i="15"/>
  <c r="I32" i="13" s="1"/>
  <c r="AH32" i="15"/>
  <c r="AI32" i="15"/>
  <c r="K32" i="13" s="1"/>
  <c r="AJ32" i="15"/>
  <c r="E32" i="14" s="1"/>
  <c r="AK32" i="15"/>
  <c r="F32" i="14" s="1"/>
  <c r="AL32" i="15"/>
  <c r="G32" i="14" s="1"/>
  <c r="AM32" i="15"/>
  <c r="H32" i="14" s="1"/>
  <c r="AN32" i="15"/>
  <c r="I32" i="14" s="1"/>
  <c r="AO32" i="15"/>
  <c r="J32" i="14" s="1"/>
  <c r="AP32" i="15"/>
  <c r="AC33" i="15"/>
  <c r="E33" i="13" s="1"/>
  <c r="AD33" i="15"/>
  <c r="F33" i="13" s="1"/>
  <c r="AE33" i="15"/>
  <c r="G33" i="13" s="1"/>
  <c r="AF33" i="15"/>
  <c r="AG33" i="15"/>
  <c r="I33" i="13" s="1"/>
  <c r="AH33" i="15"/>
  <c r="J33" i="13" s="1"/>
  <c r="AI33" i="15"/>
  <c r="K33" i="13" s="1"/>
  <c r="AJ33" i="15"/>
  <c r="AK33" i="15"/>
  <c r="F33" i="14" s="1"/>
  <c r="AL33" i="15"/>
  <c r="G33" i="14" s="1"/>
  <c r="AM33" i="15"/>
  <c r="H33" i="14" s="1"/>
  <c r="AN33" i="15"/>
  <c r="I33" i="14" s="1"/>
  <c r="AO33" i="15"/>
  <c r="J33" i="14" s="1"/>
  <c r="AP33" i="15"/>
  <c r="K33" i="14" s="1"/>
  <c r="AC34" i="15"/>
  <c r="E34" i="13" s="1"/>
  <c r="AD34" i="15"/>
  <c r="AE34" i="15"/>
  <c r="G34" i="13" s="1"/>
  <c r="AF34" i="15"/>
  <c r="H34" i="13" s="1"/>
  <c r="AG34" i="15"/>
  <c r="I34" i="13" s="1"/>
  <c r="AH34" i="15"/>
  <c r="AI34" i="15"/>
  <c r="K34" i="13" s="1"/>
  <c r="AJ34" i="15"/>
  <c r="E34" i="14" s="1"/>
  <c r="AK34" i="15"/>
  <c r="F34" i="14" s="1"/>
  <c r="AL34" i="15"/>
  <c r="AM34" i="15"/>
  <c r="H34" i="14" s="1"/>
  <c r="AN34" i="15"/>
  <c r="I34" i="14" s="1"/>
  <c r="AO34" i="15"/>
  <c r="J34" i="14" s="1"/>
  <c r="AP34" i="15"/>
  <c r="K34" i="14" s="1"/>
  <c r="AC35" i="15"/>
  <c r="E35" i="13" s="1"/>
  <c r="AD35" i="15"/>
  <c r="F35" i="13" s="1"/>
  <c r="AE35" i="15"/>
  <c r="G35" i="13" s="1"/>
  <c r="AF35" i="15"/>
  <c r="AG35" i="15"/>
  <c r="I35" i="13" s="1"/>
  <c r="AH35" i="15"/>
  <c r="J35" i="13" s="1"/>
  <c r="AI35" i="15"/>
  <c r="K35" i="13" s="1"/>
  <c r="AJ35" i="15"/>
  <c r="AK35" i="15"/>
  <c r="F35" i="14" s="1"/>
  <c r="AL35" i="15"/>
  <c r="G35" i="14" s="1"/>
  <c r="AM35" i="15"/>
  <c r="AN35" i="15"/>
  <c r="AO35" i="15"/>
  <c r="J35" i="14" s="1"/>
  <c r="AP35" i="15"/>
  <c r="K35" i="14" s="1"/>
  <c r="AC36" i="15"/>
  <c r="E36" i="13" s="1"/>
  <c r="AD36" i="15"/>
  <c r="F36" i="13" s="1"/>
  <c r="AE36" i="15"/>
  <c r="G36" i="13" s="1"/>
  <c r="AF36" i="15"/>
  <c r="H36" i="13" s="1"/>
  <c r="AG36" i="15"/>
  <c r="I36" i="13" s="1"/>
  <c r="AH36" i="15"/>
  <c r="AI36" i="15"/>
  <c r="K36" i="13" s="1"/>
  <c r="AJ36" i="15"/>
  <c r="E36" i="14" s="1"/>
  <c r="AK36" i="15"/>
  <c r="F36" i="14" s="1"/>
  <c r="AL36" i="15"/>
  <c r="AM36" i="15"/>
  <c r="H36" i="14" s="1"/>
  <c r="AN36" i="15"/>
  <c r="I36" i="14" s="1"/>
  <c r="AO36" i="15"/>
  <c r="J36" i="14" s="1"/>
  <c r="AP36" i="15"/>
  <c r="AC37" i="15"/>
  <c r="E37" i="13" s="1"/>
  <c r="AD37" i="15"/>
  <c r="F37" i="13" s="1"/>
  <c r="AE37" i="15"/>
  <c r="G37" i="13" s="1"/>
  <c r="AF37" i="15"/>
  <c r="H37" i="13" s="1"/>
  <c r="AG37" i="15"/>
  <c r="I37" i="13" s="1"/>
  <c r="AH37" i="15"/>
  <c r="J37" i="13" s="1"/>
  <c r="AI37" i="15"/>
  <c r="K37" i="13" s="1"/>
  <c r="AJ37" i="15"/>
  <c r="AK37" i="15"/>
  <c r="F37" i="14" s="1"/>
  <c r="AL37" i="15"/>
  <c r="G37" i="14" s="1"/>
  <c r="AM37" i="15"/>
  <c r="H37" i="14" s="1"/>
  <c r="AN37" i="15"/>
  <c r="AO37" i="15"/>
  <c r="J37" i="14" s="1"/>
  <c r="AP37" i="15"/>
  <c r="K37" i="14" s="1"/>
  <c r="AC38" i="15"/>
  <c r="E38" i="13" s="1"/>
  <c r="AD38" i="15"/>
  <c r="AE38" i="15"/>
  <c r="G38" i="13" s="1"/>
  <c r="AF38" i="15"/>
  <c r="H38" i="13" s="1"/>
  <c r="AG38" i="15"/>
  <c r="I38" i="13" s="1"/>
  <c r="AH38" i="15"/>
  <c r="J38" i="13" s="1"/>
  <c r="AI38" i="15"/>
  <c r="K38" i="13" s="1"/>
  <c r="AJ38" i="15"/>
  <c r="E38" i="14" s="1"/>
  <c r="AK38" i="15"/>
  <c r="F38" i="14" s="1"/>
  <c r="AL38" i="15"/>
  <c r="AM38" i="15"/>
  <c r="H38" i="14" s="1"/>
  <c r="AN38" i="15"/>
  <c r="I38" i="14" s="1"/>
  <c r="AO38" i="15"/>
  <c r="J38" i="14" s="1"/>
  <c r="AP38" i="15"/>
  <c r="AC39" i="15"/>
  <c r="E39" i="13" s="1"/>
  <c r="AD39" i="15"/>
  <c r="F39" i="13" s="1"/>
  <c r="AE39" i="15"/>
  <c r="G39" i="13" s="1"/>
  <c r="AF39" i="15"/>
  <c r="AG39" i="15"/>
  <c r="I39" i="13" s="1"/>
  <c r="AH39" i="15"/>
  <c r="J39" i="13" s="1"/>
  <c r="AI39" i="15"/>
  <c r="K39" i="13" s="1"/>
  <c r="AJ39" i="15"/>
  <c r="E39" i="14" s="1"/>
  <c r="AK39" i="15"/>
  <c r="F39" i="14" s="1"/>
  <c r="AL39" i="15"/>
  <c r="G39" i="14" s="1"/>
  <c r="AM39" i="15"/>
  <c r="H39" i="14" s="1"/>
  <c r="AN39" i="15"/>
  <c r="AO39" i="15"/>
  <c r="J39" i="14" s="1"/>
  <c r="AP39" i="15"/>
  <c r="K39" i="14" s="1"/>
  <c r="AC40" i="15"/>
  <c r="E40" i="13" s="1"/>
  <c r="AD40" i="15"/>
  <c r="AE40" i="15"/>
  <c r="G40" i="13" s="1"/>
  <c r="AF40" i="15"/>
  <c r="H40" i="13" s="1"/>
  <c r="AG40" i="15"/>
  <c r="I40" i="13" s="1"/>
  <c r="AH40" i="15"/>
  <c r="AI40" i="15"/>
  <c r="K40" i="13" s="1"/>
  <c r="AJ40" i="15"/>
  <c r="E40" i="14" s="1"/>
  <c r="AK40" i="15"/>
  <c r="F40" i="14" s="1"/>
  <c r="AL40" i="15"/>
  <c r="G40" i="14" s="1"/>
  <c r="AM40" i="15"/>
  <c r="H40" i="14" s="1"/>
  <c r="AN40" i="15"/>
  <c r="I40" i="14" s="1"/>
  <c r="AO40" i="15"/>
  <c r="J40" i="14" s="1"/>
  <c r="AP40" i="15"/>
  <c r="AC41" i="15"/>
  <c r="E41" i="13" s="1"/>
  <c r="AD41" i="15"/>
  <c r="F41" i="13" s="1"/>
  <c r="AE41" i="15"/>
  <c r="G41" i="13" s="1"/>
  <c r="AF41" i="15"/>
  <c r="AG41" i="15"/>
  <c r="I41" i="13" s="1"/>
  <c r="AH41" i="15"/>
  <c r="J41" i="13" s="1"/>
  <c r="AI41" i="15"/>
  <c r="K41" i="13" s="1"/>
  <c r="AJ41" i="15"/>
  <c r="AK41" i="15"/>
  <c r="F41" i="14" s="1"/>
  <c r="AL41" i="15"/>
  <c r="G41" i="14" s="1"/>
  <c r="AM41" i="15"/>
  <c r="H41" i="14" s="1"/>
  <c r="AN41" i="15"/>
  <c r="I41" i="14" s="1"/>
  <c r="AO41" i="15"/>
  <c r="J41" i="14" s="1"/>
  <c r="AP41" i="15"/>
  <c r="K41" i="14" s="1"/>
  <c r="AC42" i="15"/>
  <c r="E42" i="13" s="1"/>
  <c r="AD42" i="15"/>
  <c r="AE42" i="15"/>
  <c r="G42" i="13" s="1"/>
  <c r="AF42" i="15"/>
  <c r="H42" i="13" s="1"/>
  <c r="AG42" i="15"/>
  <c r="I42" i="13" s="1"/>
  <c r="AH42" i="15"/>
  <c r="AI42" i="15"/>
  <c r="K42" i="13" s="1"/>
  <c r="AJ42" i="15"/>
  <c r="E42" i="14" s="1"/>
  <c r="AK42" i="15"/>
  <c r="F42" i="14" s="1"/>
  <c r="AL42" i="15"/>
  <c r="AM42" i="15"/>
  <c r="H42" i="14" s="1"/>
  <c r="AN42" i="15"/>
  <c r="I42" i="14" s="1"/>
  <c r="AO42" i="15"/>
  <c r="J42" i="14" s="1"/>
  <c r="AP42" i="15"/>
  <c r="K42" i="14" s="1"/>
  <c r="AC43" i="15"/>
  <c r="E43" i="13" s="1"/>
  <c r="AD43" i="15"/>
  <c r="F43" i="13" s="1"/>
  <c r="AE43" i="15"/>
  <c r="G43" i="13" s="1"/>
  <c r="AF43" i="15"/>
  <c r="AG43" i="15"/>
  <c r="I43" i="13" s="1"/>
  <c r="AH43" i="15"/>
  <c r="J43" i="13" s="1"/>
  <c r="AI43" i="15"/>
  <c r="K43" i="13" s="1"/>
  <c r="AJ43" i="15"/>
  <c r="AK43" i="15"/>
  <c r="F43" i="14" s="1"/>
  <c r="AL43" i="15"/>
  <c r="G43" i="14" s="1"/>
  <c r="AM43" i="15"/>
  <c r="H43" i="14" s="1"/>
  <c r="AN43" i="15"/>
  <c r="AO43" i="15"/>
  <c r="J43" i="14" s="1"/>
  <c r="AP43" i="15"/>
  <c r="K43" i="14" s="1"/>
  <c r="AC44" i="15"/>
  <c r="E44" i="13" s="1"/>
  <c r="AD44" i="15"/>
  <c r="F44" i="13" s="1"/>
  <c r="AE44" i="15"/>
  <c r="G44" i="13" s="1"/>
  <c r="AF44" i="15"/>
  <c r="H44" i="13" s="1"/>
  <c r="AG44" i="15"/>
  <c r="AH44" i="15"/>
  <c r="AI44" i="15"/>
  <c r="K44" i="13" s="1"/>
  <c r="AJ44" i="15"/>
  <c r="E44" i="14" s="1"/>
  <c r="AK44" i="15"/>
  <c r="F44" i="14" s="1"/>
  <c r="AL44" i="15"/>
  <c r="AM44" i="15"/>
  <c r="H44" i="14" s="1"/>
  <c r="AN44" i="15"/>
  <c r="I44" i="14" s="1"/>
  <c r="AO44" i="15"/>
  <c r="J44" i="14" s="1"/>
  <c r="AP44" i="15"/>
  <c r="AC45" i="15"/>
  <c r="E45" i="13" s="1"/>
  <c r="AD45" i="15"/>
  <c r="F45" i="13" s="1"/>
  <c r="AE45" i="15"/>
  <c r="G45" i="13" s="1"/>
  <c r="AF45" i="15"/>
  <c r="H45" i="13" s="1"/>
  <c r="AG45" i="15"/>
  <c r="I45" i="13" s="1"/>
  <c r="AH45" i="15"/>
  <c r="J45" i="13" s="1"/>
  <c r="AI45" i="15"/>
  <c r="K45" i="13" s="1"/>
  <c r="AJ45" i="15"/>
  <c r="AK45" i="15"/>
  <c r="F45" i="14" s="1"/>
  <c r="AL45" i="15"/>
  <c r="G45" i="14" s="1"/>
  <c r="AM45" i="15"/>
  <c r="H45" i="14" s="1"/>
  <c r="AN45" i="15"/>
  <c r="AO45" i="15"/>
  <c r="J45" i="14" s="1"/>
  <c r="AP45" i="15"/>
  <c r="K45" i="14" s="1"/>
  <c r="AC46" i="15"/>
  <c r="E46" i="13" s="1"/>
  <c r="AD46" i="15"/>
  <c r="AE46" i="15"/>
  <c r="G46" i="13" s="1"/>
  <c r="AF46" i="15"/>
  <c r="H46" i="13" s="1"/>
  <c r="AG46" i="15"/>
  <c r="I46" i="13" s="1"/>
  <c r="AH46" i="15"/>
  <c r="J46" i="13" s="1"/>
  <c r="AI46" i="15"/>
  <c r="K46" i="13" s="1"/>
  <c r="AJ46" i="15"/>
  <c r="E46" i="14" s="1"/>
  <c r="AK46" i="15"/>
  <c r="AL46" i="15"/>
  <c r="AM46" i="15"/>
  <c r="H46" i="14" s="1"/>
  <c r="AN46" i="15"/>
  <c r="I46" i="14" s="1"/>
  <c r="AO46" i="15"/>
  <c r="J46" i="14" s="1"/>
  <c r="AP46" i="15"/>
  <c r="AC47" i="15"/>
  <c r="E47" i="13" s="1"/>
  <c r="AD47" i="15"/>
  <c r="F47" i="13" s="1"/>
  <c r="AE47" i="15"/>
  <c r="G47" i="13" s="1"/>
  <c r="AF47" i="15"/>
  <c r="AG47" i="15"/>
  <c r="I47" i="13" s="1"/>
  <c r="AH47" i="15"/>
  <c r="J47" i="13" s="1"/>
  <c r="AI47" i="15"/>
  <c r="K47" i="13" s="1"/>
  <c r="AJ47" i="15"/>
  <c r="E47" i="14" s="1"/>
  <c r="AK47" i="15"/>
  <c r="F47" i="14" s="1"/>
  <c r="AL47" i="15"/>
  <c r="G47" i="14" s="1"/>
  <c r="AM47" i="15"/>
  <c r="H47" i="14" s="1"/>
  <c r="AN47" i="15"/>
  <c r="AO47" i="15"/>
  <c r="J47" i="14" s="1"/>
  <c r="AP47" i="15"/>
  <c r="AC48" i="15"/>
  <c r="E48" i="13" s="1"/>
  <c r="AD48" i="15"/>
  <c r="AE48" i="15"/>
  <c r="G48" i="13" s="1"/>
  <c r="AF48" i="15"/>
  <c r="H48" i="13" s="1"/>
  <c r="AG48" i="15"/>
  <c r="I48" i="13" s="1"/>
  <c r="AH48" i="15"/>
  <c r="AI48" i="15"/>
  <c r="K48" i="13" s="1"/>
  <c r="AJ48" i="15"/>
  <c r="AK48" i="15"/>
  <c r="F48" i="14" s="1"/>
  <c r="AL48" i="15"/>
  <c r="G48" i="14" s="1"/>
  <c r="AM48" i="15"/>
  <c r="H48" i="14" s="1"/>
  <c r="AN48" i="15"/>
  <c r="I48" i="14" s="1"/>
  <c r="AO48" i="15"/>
  <c r="J48" i="14" s="1"/>
  <c r="AP48" i="15"/>
  <c r="AC49" i="15"/>
  <c r="E49" i="13" s="1"/>
  <c r="AD49" i="15"/>
  <c r="F49" i="13" s="1"/>
  <c r="AE49" i="15"/>
  <c r="G49" i="13" s="1"/>
  <c r="AF49" i="15"/>
  <c r="AG49" i="15"/>
  <c r="I49" i="13" s="1"/>
  <c r="AH49" i="15"/>
  <c r="J49" i="13" s="1"/>
  <c r="AI49" i="15"/>
  <c r="K49" i="13" s="1"/>
  <c r="AJ49" i="15"/>
  <c r="AK49" i="15"/>
  <c r="F49" i="14" s="1"/>
  <c r="AL49" i="15"/>
  <c r="AM49" i="15"/>
  <c r="H49" i="14" s="1"/>
  <c r="AN49" i="15"/>
  <c r="I49" i="14" s="1"/>
  <c r="AO49" i="15"/>
  <c r="J49" i="14" s="1"/>
  <c r="AP49" i="15"/>
  <c r="K49" i="14" s="1"/>
  <c r="AC50" i="15"/>
  <c r="AD50" i="15"/>
  <c r="AE50" i="15"/>
  <c r="G50" i="13" s="1"/>
  <c r="AF50" i="15"/>
  <c r="H50" i="13" s="1"/>
  <c r="AG50" i="15"/>
  <c r="I50" i="13" s="1"/>
  <c r="AH50" i="15"/>
  <c r="AI50" i="15"/>
  <c r="K50" i="13" s="1"/>
  <c r="AJ50" i="15"/>
  <c r="E50" i="14" s="1"/>
  <c r="AK50" i="15"/>
  <c r="F50" i="14" s="1"/>
  <c r="AL50" i="15"/>
  <c r="AM50" i="15"/>
  <c r="H50" i="14" s="1"/>
  <c r="AN50" i="15"/>
  <c r="AO50" i="15"/>
  <c r="J50" i="14" s="1"/>
  <c r="AP50" i="15"/>
  <c r="AC51" i="15"/>
  <c r="E51" i="13" s="1"/>
  <c r="AD51" i="15"/>
  <c r="F51" i="13" s="1"/>
  <c r="AE51" i="15"/>
  <c r="G51" i="13" s="1"/>
  <c r="AF51" i="15"/>
  <c r="AG51" i="15"/>
  <c r="I51" i="13" s="1"/>
  <c r="AH51" i="15"/>
  <c r="J51" i="13" s="1"/>
  <c r="AI51" i="15"/>
  <c r="K51" i="13" s="1"/>
  <c r="AJ51" i="15"/>
  <c r="AK51" i="15"/>
  <c r="F51" i="14" s="1"/>
  <c r="AL51" i="15"/>
  <c r="G51" i="14" s="1"/>
  <c r="AM51" i="15"/>
  <c r="H51" i="14" s="1"/>
  <c r="AN51" i="15"/>
  <c r="AO51" i="15"/>
  <c r="J51" i="14" s="1"/>
  <c r="AP51" i="15"/>
  <c r="AC52" i="15"/>
  <c r="E52" i="13" s="1"/>
  <c r="AD52" i="15"/>
  <c r="F52" i="13" s="1"/>
  <c r="AE52" i="15"/>
  <c r="G52" i="13" s="1"/>
  <c r="AF52" i="15"/>
  <c r="H52" i="13" s="1"/>
  <c r="AG52" i="15"/>
  <c r="I52" i="13" s="1"/>
  <c r="AH52" i="15"/>
  <c r="AI52" i="15"/>
  <c r="K52" i="13" s="1"/>
  <c r="AJ52" i="15"/>
  <c r="E52" i="14" s="1"/>
  <c r="AK52" i="15"/>
  <c r="F52" i="14" s="1"/>
  <c r="AL52" i="15"/>
  <c r="AM52" i="15"/>
  <c r="H52" i="14" s="1"/>
  <c r="AN52" i="15"/>
  <c r="I52" i="14" s="1"/>
  <c r="AO52" i="15"/>
  <c r="J52" i="14" s="1"/>
  <c r="AP52" i="15"/>
  <c r="AC53" i="15"/>
  <c r="E53" i="13" s="1"/>
  <c r="AD53" i="15"/>
  <c r="F53" i="13" s="1"/>
  <c r="AE53" i="15"/>
  <c r="G53" i="13" s="1"/>
  <c r="AF53" i="15"/>
  <c r="H53" i="13" s="1"/>
  <c r="AG53" i="15"/>
  <c r="I53" i="13" s="1"/>
  <c r="AH53" i="15"/>
  <c r="J53" i="13" s="1"/>
  <c r="AI53" i="15"/>
  <c r="AJ53" i="15"/>
  <c r="AK53" i="15"/>
  <c r="F53" i="14" s="1"/>
  <c r="AL53" i="15"/>
  <c r="G53" i="14" s="1"/>
  <c r="AM53" i="15"/>
  <c r="H53" i="14" s="1"/>
  <c r="AN53" i="15"/>
  <c r="AO53" i="15"/>
  <c r="J53" i="14" s="1"/>
  <c r="AP53" i="15"/>
  <c r="K53" i="14" s="1"/>
  <c r="AC54" i="15"/>
  <c r="E54" i="13" s="1"/>
  <c r="AD54" i="15"/>
  <c r="AE54" i="15"/>
  <c r="G54" i="13" s="1"/>
  <c r="AF54" i="15"/>
  <c r="H54" i="13" s="1"/>
  <c r="AG54" i="15"/>
  <c r="I54" i="13" s="1"/>
  <c r="AH54" i="15"/>
  <c r="J54" i="13" s="1"/>
  <c r="AI54" i="15"/>
  <c r="K54" i="13" s="1"/>
  <c r="AJ54" i="15"/>
  <c r="E54" i="14" s="1"/>
  <c r="AK54" i="15"/>
  <c r="F54" i="14" s="1"/>
  <c r="AL54" i="15"/>
  <c r="AM54" i="15"/>
  <c r="H54" i="14" s="1"/>
  <c r="AN54" i="15"/>
  <c r="I54" i="14" s="1"/>
  <c r="AO54" i="15"/>
  <c r="J54" i="14" s="1"/>
  <c r="AP54" i="15"/>
  <c r="AC55" i="15"/>
  <c r="E55" i="13" s="1"/>
  <c r="AD55" i="15"/>
  <c r="F55" i="13" s="1"/>
  <c r="AE55" i="15"/>
  <c r="G55" i="13" s="1"/>
  <c r="AF55" i="15"/>
  <c r="AG55" i="15"/>
  <c r="I55" i="13" s="1"/>
  <c r="AH55" i="15"/>
  <c r="J55" i="13" s="1"/>
  <c r="AI55" i="15"/>
  <c r="K55" i="13" s="1"/>
  <c r="AJ55" i="15"/>
  <c r="E55" i="14" s="1"/>
  <c r="AK55" i="15"/>
  <c r="F55" i="14" s="1"/>
  <c r="AL55" i="15"/>
  <c r="G55" i="14" s="1"/>
  <c r="AM55" i="15"/>
  <c r="H55" i="14" s="1"/>
  <c r="AN55" i="15"/>
  <c r="AO55" i="15"/>
  <c r="J55" i="14" s="1"/>
  <c r="AP55" i="15"/>
  <c r="K55" i="14" s="1"/>
  <c r="AC56" i="15"/>
  <c r="E56" i="13" s="1"/>
  <c r="AD56" i="15"/>
  <c r="AE56" i="15"/>
  <c r="G56" i="13" s="1"/>
  <c r="AF56" i="15"/>
  <c r="H56" i="13" s="1"/>
  <c r="AG56" i="15"/>
  <c r="I56" i="13" s="1"/>
  <c r="AH56" i="15"/>
  <c r="AI56" i="15"/>
  <c r="K56" i="13" s="1"/>
  <c r="AJ56" i="15"/>
  <c r="E56" i="14" s="1"/>
  <c r="AK56" i="15"/>
  <c r="F56" i="14" s="1"/>
  <c r="AL56" i="15"/>
  <c r="G56" i="14" s="1"/>
  <c r="AM56" i="15"/>
  <c r="H56" i="14" s="1"/>
  <c r="AN56" i="15"/>
  <c r="I56" i="14" s="1"/>
  <c r="AO56" i="15"/>
  <c r="J56" i="14" s="1"/>
  <c r="AP56" i="15"/>
  <c r="AC57" i="15"/>
  <c r="E57" i="13" s="1"/>
  <c r="AD57" i="15"/>
  <c r="F57" i="13" s="1"/>
  <c r="AE57" i="15"/>
  <c r="G57" i="13" s="1"/>
  <c r="AF57" i="15"/>
  <c r="AG57" i="15"/>
  <c r="I57" i="13" s="1"/>
  <c r="AH57" i="15"/>
  <c r="J57" i="13" s="1"/>
  <c r="AI57" i="15"/>
  <c r="K57" i="13" s="1"/>
  <c r="AJ57" i="15"/>
  <c r="AK57" i="15"/>
  <c r="F57" i="14" s="1"/>
  <c r="AL57" i="15"/>
  <c r="G57" i="14" s="1"/>
  <c r="AM57" i="15"/>
  <c r="H57" i="14" s="1"/>
  <c r="AN57" i="15"/>
  <c r="I57" i="14" s="1"/>
  <c r="AO57" i="15"/>
  <c r="J57" i="14" s="1"/>
  <c r="AP57" i="15"/>
  <c r="K57" i="14" s="1"/>
  <c r="AC58" i="15"/>
  <c r="E58" i="13" s="1"/>
  <c r="AD58" i="15"/>
  <c r="AE58" i="15"/>
  <c r="G58" i="13" s="1"/>
  <c r="AF58" i="15"/>
  <c r="AG58" i="15"/>
  <c r="I58" i="13" s="1"/>
  <c r="AH58" i="15"/>
  <c r="AI58" i="15"/>
  <c r="K58" i="13" s="1"/>
  <c r="AJ58" i="15"/>
  <c r="E58" i="14" s="1"/>
  <c r="AK58" i="15"/>
  <c r="AL58" i="15"/>
  <c r="AM58" i="15"/>
  <c r="H58" i="14" s="1"/>
  <c r="AN58" i="15"/>
  <c r="AO58" i="15"/>
  <c r="J58" i="14" s="1"/>
  <c r="AP58" i="15"/>
  <c r="AC59" i="15"/>
  <c r="E59" i="13" s="1"/>
  <c r="AD59" i="15"/>
  <c r="F59" i="13" s="1"/>
  <c r="AE59" i="15"/>
  <c r="G59" i="13" s="1"/>
  <c r="AF59" i="15"/>
  <c r="AG59" i="15"/>
  <c r="I59" i="13" s="1"/>
  <c r="AH59" i="15"/>
  <c r="J59" i="13" s="1"/>
  <c r="AI59" i="15"/>
  <c r="K59" i="13" s="1"/>
  <c r="AJ59" i="15"/>
  <c r="AK59" i="15"/>
  <c r="F59" i="14" s="1"/>
  <c r="AL59" i="15"/>
  <c r="G59" i="14" s="1"/>
  <c r="AM59" i="15"/>
  <c r="H59" i="14" s="1"/>
  <c r="AN59" i="15"/>
  <c r="AO59" i="15"/>
  <c r="J59" i="14" s="1"/>
  <c r="AP59" i="15"/>
  <c r="AC60" i="15"/>
  <c r="E60" i="13" s="1"/>
  <c r="AD60" i="15"/>
  <c r="F60" i="13" s="1"/>
  <c r="AE60" i="15"/>
  <c r="G60" i="13" s="1"/>
  <c r="AF60" i="15"/>
  <c r="H60" i="13" s="1"/>
  <c r="AG60" i="15"/>
  <c r="I60" i="13" s="1"/>
  <c r="AH60" i="15"/>
  <c r="AI60" i="15"/>
  <c r="K60" i="13" s="1"/>
  <c r="AJ60" i="15"/>
  <c r="AK60" i="15"/>
  <c r="F60" i="14" s="1"/>
  <c r="AL60" i="15"/>
  <c r="AM60" i="15"/>
  <c r="H60" i="14" s="1"/>
  <c r="AN60" i="15"/>
  <c r="I60" i="14" s="1"/>
  <c r="AO60" i="15"/>
  <c r="J60" i="14" s="1"/>
  <c r="AP60" i="15"/>
  <c r="AC61" i="15"/>
  <c r="E61" i="13" s="1"/>
  <c r="AD61" i="15"/>
  <c r="F61" i="13" s="1"/>
  <c r="AE61" i="15"/>
  <c r="G61" i="13" s="1"/>
  <c r="AF61" i="15"/>
  <c r="H61" i="13" s="1"/>
  <c r="AG61" i="15"/>
  <c r="I61" i="13" s="1"/>
  <c r="AH61" i="15"/>
  <c r="J61" i="13" s="1"/>
  <c r="AI61" i="15"/>
  <c r="K61" i="13" s="1"/>
  <c r="AJ61" i="15"/>
  <c r="AK61" i="15"/>
  <c r="F61" i="14" s="1"/>
  <c r="AL61" i="15"/>
  <c r="AM61" i="15"/>
  <c r="H61" i="14" s="1"/>
  <c r="AN61" i="15"/>
  <c r="AO61" i="15"/>
  <c r="J61" i="14" s="1"/>
  <c r="AP61" i="15"/>
  <c r="K61" i="14" s="1"/>
  <c r="AC62" i="15"/>
  <c r="E62" i="13" s="1"/>
  <c r="AD62" i="15"/>
  <c r="AE62" i="15"/>
  <c r="G62" i="13" s="1"/>
  <c r="AF62" i="15"/>
  <c r="H62" i="13" s="1"/>
  <c r="AG62" i="15"/>
  <c r="I62" i="13" s="1"/>
  <c r="AH62" i="15"/>
  <c r="J62" i="13" s="1"/>
  <c r="AI62" i="15"/>
  <c r="K62" i="13" s="1"/>
  <c r="AJ62" i="15"/>
  <c r="E62" i="14" s="1"/>
  <c r="AK62" i="15"/>
  <c r="F62" i="14" s="1"/>
  <c r="AL62" i="15"/>
  <c r="AM62" i="15"/>
  <c r="H62" i="14" s="1"/>
  <c r="AN62" i="15"/>
  <c r="I62" i="14" s="1"/>
  <c r="AO62" i="15"/>
  <c r="J62" i="14" s="1"/>
  <c r="AP62" i="15"/>
  <c r="AC63" i="15"/>
  <c r="E63" i="13" s="1"/>
  <c r="AD63" i="15"/>
  <c r="F63" i="13" s="1"/>
  <c r="AE63" i="15"/>
  <c r="G63" i="13" s="1"/>
  <c r="AF63" i="15"/>
  <c r="AG63" i="15"/>
  <c r="I63" i="13" s="1"/>
  <c r="AH63" i="15"/>
  <c r="J63" i="13" s="1"/>
  <c r="AI63" i="15"/>
  <c r="K63" i="13" s="1"/>
  <c r="AJ63" i="15"/>
  <c r="E63" i="14" s="1"/>
  <c r="AK63" i="15"/>
  <c r="F63" i="14" s="1"/>
  <c r="AL63" i="15"/>
  <c r="G63" i="14" s="1"/>
  <c r="AM63" i="15"/>
  <c r="H63" i="14" s="1"/>
  <c r="AN63" i="15"/>
  <c r="AO63" i="15"/>
  <c r="J63" i="14" s="1"/>
  <c r="AP63" i="15"/>
  <c r="AP23" i="15"/>
  <c r="K23" i="14" s="1"/>
  <c r="AO23" i="15"/>
  <c r="AN23" i="15"/>
  <c r="I23" i="14" s="1"/>
  <c r="AM23" i="15"/>
  <c r="H23" i="14" s="1"/>
  <c r="AL23" i="15"/>
  <c r="G23" i="14" s="1"/>
  <c r="AK23" i="15"/>
  <c r="F23" i="14" s="1"/>
  <c r="AJ23" i="15"/>
  <c r="E23" i="14" s="1"/>
  <c r="AI23" i="15"/>
  <c r="K23" i="13" s="1"/>
  <c r="AH23" i="15"/>
  <c r="J23" i="13" s="1"/>
  <c r="AG23" i="15"/>
  <c r="I23" i="13" s="1"/>
  <c r="AF23" i="15"/>
  <c r="H23" i="13" s="1"/>
  <c r="AE23" i="15"/>
  <c r="G23" i="13" s="1"/>
  <c r="AD23" i="15"/>
  <c r="F23" i="13" s="1"/>
  <c r="AC23" i="15"/>
  <c r="V24" i="15"/>
  <c r="E24" i="12" s="1"/>
  <c r="W24" i="15"/>
  <c r="F24" i="12" s="1"/>
  <c r="X24" i="15"/>
  <c r="G24" i="12" s="1"/>
  <c r="Y24" i="15"/>
  <c r="Z24" i="15"/>
  <c r="I24" i="12" s="1"/>
  <c r="AA24" i="15"/>
  <c r="J24" i="12" s="1"/>
  <c r="AB24" i="15"/>
  <c r="K24" i="12" s="1"/>
  <c r="V25" i="15"/>
  <c r="E25" i="12" s="1"/>
  <c r="W25" i="15"/>
  <c r="F25" i="12" s="1"/>
  <c r="X25" i="15"/>
  <c r="Y25" i="15"/>
  <c r="H25" i="12" s="1"/>
  <c r="Z25" i="15"/>
  <c r="I25" i="12" s="1"/>
  <c r="AA25" i="15"/>
  <c r="J25" i="12" s="1"/>
  <c r="AB25" i="15"/>
  <c r="K25" i="12" s="1"/>
  <c r="V26" i="15"/>
  <c r="E26" i="12" s="1"/>
  <c r="W26" i="15"/>
  <c r="F26" i="12" s="1"/>
  <c r="X26" i="15"/>
  <c r="G26" i="12" s="1"/>
  <c r="Y26" i="15"/>
  <c r="H26" i="12" s="1"/>
  <c r="Z26" i="15"/>
  <c r="I26" i="12" s="1"/>
  <c r="AA26" i="15"/>
  <c r="AB26" i="15"/>
  <c r="K26" i="12" s="1"/>
  <c r="V27" i="15"/>
  <c r="E27" i="12" s="1"/>
  <c r="W27" i="15"/>
  <c r="F27" i="12" s="1"/>
  <c r="X27" i="15"/>
  <c r="G27" i="12" s="1"/>
  <c r="Y27" i="15"/>
  <c r="H27" i="12" s="1"/>
  <c r="Z27" i="15"/>
  <c r="I27" i="12" s="1"/>
  <c r="AA27" i="15"/>
  <c r="J27" i="12" s="1"/>
  <c r="AB27" i="15"/>
  <c r="K27" i="12" s="1"/>
  <c r="V28" i="15"/>
  <c r="E28" i="12" s="1"/>
  <c r="W28" i="15"/>
  <c r="F28" i="12" s="1"/>
  <c r="X28" i="15"/>
  <c r="Y28" i="15"/>
  <c r="H28" i="12" s="1"/>
  <c r="Z28" i="15"/>
  <c r="I28" i="12" s="1"/>
  <c r="AA28" i="15"/>
  <c r="J28" i="12" s="1"/>
  <c r="AB28" i="15"/>
  <c r="K28" i="12" s="1"/>
  <c r="V29" i="15"/>
  <c r="W29" i="15"/>
  <c r="F29" i="12" s="1"/>
  <c r="X29" i="15"/>
  <c r="G29" i="12" s="1"/>
  <c r="Y29" i="15"/>
  <c r="H29" i="12" s="1"/>
  <c r="Z29" i="15"/>
  <c r="I29" i="12" s="1"/>
  <c r="AA29" i="15"/>
  <c r="J29" i="12" s="1"/>
  <c r="AB29" i="15"/>
  <c r="K29" i="12" s="1"/>
  <c r="V30" i="15"/>
  <c r="E30" i="12" s="1"/>
  <c r="W30" i="15"/>
  <c r="F30" i="12" s="1"/>
  <c r="X30" i="15"/>
  <c r="G30" i="12" s="1"/>
  <c r="Y30" i="15"/>
  <c r="H30" i="12" s="1"/>
  <c r="Z30" i="15"/>
  <c r="I30" i="12" s="1"/>
  <c r="AA30" i="15"/>
  <c r="J30" i="12" s="1"/>
  <c r="AB30" i="15"/>
  <c r="K30" i="12" s="1"/>
  <c r="V31" i="15"/>
  <c r="W31" i="15"/>
  <c r="F31" i="12" s="1"/>
  <c r="X31" i="15"/>
  <c r="Y31" i="15"/>
  <c r="H31" i="12" s="1"/>
  <c r="Z31" i="15"/>
  <c r="I31" i="12" s="1"/>
  <c r="AA31" i="15"/>
  <c r="J31" i="12" s="1"/>
  <c r="AB31" i="15"/>
  <c r="K31" i="12" s="1"/>
  <c r="V32" i="15"/>
  <c r="E32" i="12" s="1"/>
  <c r="W32" i="15"/>
  <c r="F32" i="12" s="1"/>
  <c r="X32" i="15"/>
  <c r="G32" i="12" s="1"/>
  <c r="Y32" i="15"/>
  <c r="H32" i="12" s="1"/>
  <c r="Z32" i="15"/>
  <c r="I32" i="12" s="1"/>
  <c r="AA32" i="15"/>
  <c r="J32" i="12" s="1"/>
  <c r="AB32" i="15"/>
  <c r="K32" i="12" s="1"/>
  <c r="V33" i="15"/>
  <c r="E33" i="12" s="1"/>
  <c r="W33" i="15"/>
  <c r="F33" i="12" s="1"/>
  <c r="X33" i="15"/>
  <c r="G33" i="12" s="1"/>
  <c r="Y33" i="15"/>
  <c r="H33" i="12" s="1"/>
  <c r="Z33" i="15"/>
  <c r="AA33" i="15"/>
  <c r="J33" i="12" s="1"/>
  <c r="AB33" i="15"/>
  <c r="K33" i="12" s="1"/>
  <c r="V34" i="15"/>
  <c r="E34" i="12" s="1"/>
  <c r="W34" i="15"/>
  <c r="F34" i="12" s="1"/>
  <c r="X34" i="15"/>
  <c r="G34" i="12" s="1"/>
  <c r="Y34" i="15"/>
  <c r="H34" i="12" s="1"/>
  <c r="Z34" i="15"/>
  <c r="I34" i="12" s="1"/>
  <c r="AA34" i="15"/>
  <c r="J34" i="12" s="1"/>
  <c r="AB34" i="15"/>
  <c r="K34" i="12" s="1"/>
  <c r="V35" i="15"/>
  <c r="E35" i="12" s="1"/>
  <c r="W35" i="15"/>
  <c r="F35" i="12" s="1"/>
  <c r="X35" i="15"/>
  <c r="G35" i="12" s="1"/>
  <c r="Y35" i="15"/>
  <c r="Z35" i="15"/>
  <c r="AA35" i="15"/>
  <c r="J35" i="12" s="1"/>
  <c r="AB35" i="15"/>
  <c r="V36" i="15"/>
  <c r="E36" i="12" s="1"/>
  <c r="W36" i="15"/>
  <c r="F36" i="12" s="1"/>
  <c r="X36" i="15"/>
  <c r="G36" i="12" s="1"/>
  <c r="Y36" i="15"/>
  <c r="H36" i="12" s="1"/>
  <c r="Z36" i="15"/>
  <c r="I36" i="12" s="1"/>
  <c r="AA36" i="15"/>
  <c r="J36" i="12" s="1"/>
  <c r="AB36" i="15"/>
  <c r="K36" i="12" s="1"/>
  <c r="V37" i="15"/>
  <c r="E37" i="12" s="1"/>
  <c r="W37" i="15"/>
  <c r="F37" i="12" s="1"/>
  <c r="X37" i="15"/>
  <c r="G37" i="12" s="1"/>
  <c r="Y37" i="15"/>
  <c r="H37" i="12" s="1"/>
  <c r="Z37" i="15"/>
  <c r="I37" i="12" s="1"/>
  <c r="AA37" i="15"/>
  <c r="J37" i="12" s="1"/>
  <c r="AB37" i="15"/>
  <c r="K37" i="12" s="1"/>
  <c r="V38" i="15"/>
  <c r="E38" i="12" s="1"/>
  <c r="W38" i="15"/>
  <c r="X38" i="15"/>
  <c r="G38" i="12" s="1"/>
  <c r="Y38" i="15"/>
  <c r="H38" i="12" s="1"/>
  <c r="Z38" i="15"/>
  <c r="I38" i="12" s="1"/>
  <c r="AA38" i="15"/>
  <c r="J38" i="12" s="1"/>
  <c r="AB38" i="15"/>
  <c r="K38" i="12" s="1"/>
  <c r="V39" i="15"/>
  <c r="E39" i="12" s="1"/>
  <c r="W39" i="15"/>
  <c r="F39" i="12" s="1"/>
  <c r="X39" i="15"/>
  <c r="G39" i="12" s="1"/>
  <c r="Y39" i="15"/>
  <c r="H39" i="12" s="1"/>
  <c r="Z39" i="15"/>
  <c r="I39" i="12" s="1"/>
  <c r="AA39" i="15"/>
  <c r="J39" i="12" s="1"/>
  <c r="AB39" i="15"/>
  <c r="K39" i="12" s="1"/>
  <c r="V40" i="15"/>
  <c r="E40" i="12" s="1"/>
  <c r="W40" i="15"/>
  <c r="F40" i="12" s="1"/>
  <c r="X40" i="15"/>
  <c r="G40" i="12" s="1"/>
  <c r="Y40" i="15"/>
  <c r="Z40" i="15"/>
  <c r="I40" i="12" s="1"/>
  <c r="AA40" i="15"/>
  <c r="J40" i="12" s="1"/>
  <c r="AB40" i="15"/>
  <c r="K40" i="12" s="1"/>
  <c r="V41" i="15"/>
  <c r="E41" i="12" s="1"/>
  <c r="W41" i="15"/>
  <c r="F41" i="12" s="1"/>
  <c r="X41" i="15"/>
  <c r="Y41" i="15"/>
  <c r="H41" i="12" s="1"/>
  <c r="Z41" i="15"/>
  <c r="I41" i="12" s="1"/>
  <c r="AA41" i="15"/>
  <c r="J41" i="12" s="1"/>
  <c r="AB41" i="15"/>
  <c r="K41" i="12" s="1"/>
  <c r="V42" i="15"/>
  <c r="E42" i="12" s="1"/>
  <c r="W42" i="15"/>
  <c r="F42" i="12" s="1"/>
  <c r="X42" i="15"/>
  <c r="G42" i="12" s="1"/>
  <c r="Y42" i="15"/>
  <c r="H42" i="12" s="1"/>
  <c r="Z42" i="15"/>
  <c r="I42" i="12" s="1"/>
  <c r="AA42" i="15"/>
  <c r="AB42" i="15"/>
  <c r="K42" i="12" s="1"/>
  <c r="V43" i="15"/>
  <c r="E43" i="12" s="1"/>
  <c r="W43" i="15"/>
  <c r="F43" i="12" s="1"/>
  <c r="X43" i="15"/>
  <c r="G43" i="12" s="1"/>
  <c r="Y43" i="15"/>
  <c r="H43" i="12" s="1"/>
  <c r="Z43" i="15"/>
  <c r="I43" i="12" s="1"/>
  <c r="AA43" i="15"/>
  <c r="J43" i="12" s="1"/>
  <c r="AB43" i="15"/>
  <c r="K43" i="12" s="1"/>
  <c r="V44" i="15"/>
  <c r="E44" i="12" s="1"/>
  <c r="W44" i="15"/>
  <c r="F44" i="12" s="1"/>
  <c r="X44" i="15"/>
  <c r="G44" i="12" s="1"/>
  <c r="Y44" i="15"/>
  <c r="H44" i="12" s="1"/>
  <c r="Z44" i="15"/>
  <c r="I44" i="12" s="1"/>
  <c r="AA44" i="15"/>
  <c r="J44" i="12" s="1"/>
  <c r="AB44" i="15"/>
  <c r="K44" i="12" s="1"/>
  <c r="V45" i="15"/>
  <c r="W45" i="15"/>
  <c r="F45" i="12" s="1"/>
  <c r="X45" i="15"/>
  <c r="G45" i="12" s="1"/>
  <c r="Y45" i="15"/>
  <c r="H45" i="12" s="1"/>
  <c r="Z45" i="15"/>
  <c r="I45" i="12" s="1"/>
  <c r="AA45" i="15"/>
  <c r="J45" i="12" s="1"/>
  <c r="AB45" i="15"/>
  <c r="V46" i="15"/>
  <c r="E46" i="12" s="1"/>
  <c r="W46" i="15"/>
  <c r="F46" i="12" s="1"/>
  <c r="X46" i="15"/>
  <c r="G46" i="12" s="1"/>
  <c r="Y46" i="15"/>
  <c r="H46" i="12" s="1"/>
  <c r="Z46" i="15"/>
  <c r="I46" i="12" s="1"/>
  <c r="AA46" i="15"/>
  <c r="J46" i="12" s="1"/>
  <c r="AB46" i="15"/>
  <c r="K46" i="12" s="1"/>
  <c r="V47" i="15"/>
  <c r="E47" i="12" s="1"/>
  <c r="W47" i="15"/>
  <c r="F47" i="12" s="1"/>
  <c r="X47" i="15"/>
  <c r="Y47" i="15"/>
  <c r="H47" i="12" s="1"/>
  <c r="Z47" i="15"/>
  <c r="I47" i="12" s="1"/>
  <c r="AA47" i="15"/>
  <c r="J47" i="12" s="1"/>
  <c r="AB47" i="15"/>
  <c r="K47" i="12" s="1"/>
  <c r="V48" i="15"/>
  <c r="E48" i="12" s="1"/>
  <c r="W48" i="15"/>
  <c r="F48" i="12" s="1"/>
  <c r="X48" i="15"/>
  <c r="G48" i="12" s="1"/>
  <c r="Y48" i="15"/>
  <c r="H48" i="12" s="1"/>
  <c r="Z48" i="15"/>
  <c r="I48" i="12" s="1"/>
  <c r="AA48" i="15"/>
  <c r="J48" i="12" s="1"/>
  <c r="AB48" i="15"/>
  <c r="K48" i="12" s="1"/>
  <c r="V49" i="15"/>
  <c r="E49" i="12" s="1"/>
  <c r="W49" i="15"/>
  <c r="F49" i="12" s="1"/>
  <c r="X49" i="15"/>
  <c r="G49" i="12" s="1"/>
  <c r="Y49" i="15"/>
  <c r="H49" i="12" s="1"/>
  <c r="Z49" i="15"/>
  <c r="AA49" i="15"/>
  <c r="J49" i="12" s="1"/>
  <c r="AB49" i="15"/>
  <c r="K49" i="12" s="1"/>
  <c r="V50" i="15"/>
  <c r="E50" i="12" s="1"/>
  <c r="W50" i="15"/>
  <c r="F50" i="12" s="1"/>
  <c r="X50" i="15"/>
  <c r="G50" i="12" s="1"/>
  <c r="Y50" i="15"/>
  <c r="H50" i="12" s="1"/>
  <c r="Z50" i="15"/>
  <c r="I50" i="12" s="1"/>
  <c r="AA50" i="15"/>
  <c r="J50" i="12" s="1"/>
  <c r="AB50" i="15"/>
  <c r="K50" i="12" s="1"/>
  <c r="V51" i="15"/>
  <c r="E51" i="12" s="1"/>
  <c r="W51" i="15"/>
  <c r="F51" i="12" s="1"/>
  <c r="X51" i="15"/>
  <c r="G51" i="12" s="1"/>
  <c r="Y51" i="15"/>
  <c r="H51" i="12" s="1"/>
  <c r="Z51" i="15"/>
  <c r="AA51" i="15"/>
  <c r="J51" i="12" s="1"/>
  <c r="AB51" i="15"/>
  <c r="V52" i="15"/>
  <c r="E52" i="12" s="1"/>
  <c r="W52" i="15"/>
  <c r="F52" i="12" s="1"/>
  <c r="X52" i="15"/>
  <c r="G52" i="12" s="1"/>
  <c r="Y52" i="15"/>
  <c r="H52" i="12" s="1"/>
  <c r="Z52" i="15"/>
  <c r="I52" i="12" s="1"/>
  <c r="AA52" i="15"/>
  <c r="J52" i="12" s="1"/>
  <c r="AB52" i="15"/>
  <c r="K52" i="12" s="1"/>
  <c r="V53" i="15"/>
  <c r="E53" i="12" s="1"/>
  <c r="W53" i="15"/>
  <c r="F53" i="12" s="1"/>
  <c r="X53" i="15"/>
  <c r="G53" i="12" s="1"/>
  <c r="Y53" i="15"/>
  <c r="H53" i="12" s="1"/>
  <c r="Z53" i="15"/>
  <c r="I53" i="12" s="1"/>
  <c r="AA53" i="15"/>
  <c r="J53" i="12" s="1"/>
  <c r="AB53" i="15"/>
  <c r="K53" i="12" s="1"/>
  <c r="V54" i="15"/>
  <c r="E54" i="12" s="1"/>
  <c r="W54" i="15"/>
  <c r="X54" i="15"/>
  <c r="G54" i="12" s="1"/>
  <c r="Y54" i="15"/>
  <c r="H54" i="12" s="1"/>
  <c r="Z54" i="15"/>
  <c r="I54" i="12" s="1"/>
  <c r="AA54" i="15"/>
  <c r="J54" i="12" s="1"/>
  <c r="AB54" i="15"/>
  <c r="K54" i="12" s="1"/>
  <c r="V55" i="15"/>
  <c r="E55" i="12" s="1"/>
  <c r="W55" i="15"/>
  <c r="F55" i="12" s="1"/>
  <c r="X55" i="15"/>
  <c r="G55" i="12" s="1"/>
  <c r="Y55" i="15"/>
  <c r="H55" i="12" s="1"/>
  <c r="Z55" i="15"/>
  <c r="I55" i="12" s="1"/>
  <c r="AA55" i="15"/>
  <c r="J55" i="12" s="1"/>
  <c r="AB55" i="15"/>
  <c r="K55" i="12" s="1"/>
  <c r="V56" i="15"/>
  <c r="E56" i="12" s="1"/>
  <c r="W56" i="15"/>
  <c r="X56" i="15"/>
  <c r="G56" i="12" s="1"/>
  <c r="Y56" i="15"/>
  <c r="Z56" i="15"/>
  <c r="I56" i="12" s="1"/>
  <c r="AA56" i="15"/>
  <c r="J56" i="12" s="1"/>
  <c r="AB56" i="15"/>
  <c r="K56" i="12" s="1"/>
  <c r="V57" i="15"/>
  <c r="E57" i="12" s="1"/>
  <c r="W57" i="15"/>
  <c r="F57" i="12" s="1"/>
  <c r="X57" i="15"/>
  <c r="Y57" i="15"/>
  <c r="H57" i="12" s="1"/>
  <c r="Z57" i="15"/>
  <c r="I57" i="12" s="1"/>
  <c r="AA57" i="15"/>
  <c r="J57" i="12" s="1"/>
  <c r="AB57" i="15"/>
  <c r="K57" i="12" s="1"/>
  <c r="V58" i="15"/>
  <c r="W58" i="15"/>
  <c r="F58" i="12" s="1"/>
  <c r="X58" i="15"/>
  <c r="G58" i="12" s="1"/>
  <c r="Y58" i="15"/>
  <c r="H58" i="12" s="1"/>
  <c r="Z58" i="15"/>
  <c r="I58" i="12" s="1"/>
  <c r="AA58" i="15"/>
  <c r="AB58" i="15"/>
  <c r="K58" i="12" s="1"/>
  <c r="V59" i="15"/>
  <c r="E59" i="12" s="1"/>
  <c r="W59" i="15"/>
  <c r="F59" i="12" s="1"/>
  <c r="X59" i="15"/>
  <c r="G59" i="12" s="1"/>
  <c r="Y59" i="15"/>
  <c r="H59" i="12" s="1"/>
  <c r="Z59" i="15"/>
  <c r="I59" i="12" s="1"/>
  <c r="AA59" i="15"/>
  <c r="J59" i="12" s="1"/>
  <c r="AB59" i="15"/>
  <c r="K59" i="12" s="1"/>
  <c r="V60" i="15"/>
  <c r="E60" i="12" s="1"/>
  <c r="W60" i="15"/>
  <c r="F60" i="12" s="1"/>
  <c r="X60" i="15"/>
  <c r="G60" i="12" s="1"/>
  <c r="Y60" i="15"/>
  <c r="H60" i="12" s="1"/>
  <c r="Z60" i="15"/>
  <c r="I60" i="12" s="1"/>
  <c r="AA60" i="15"/>
  <c r="J60" i="12" s="1"/>
  <c r="AB60" i="15"/>
  <c r="K60" i="12" s="1"/>
  <c r="V61" i="15"/>
  <c r="W61" i="15"/>
  <c r="F61" i="12" s="1"/>
  <c r="X61" i="15"/>
  <c r="G61" i="12" s="1"/>
  <c r="Y61" i="15"/>
  <c r="H61" i="12" s="1"/>
  <c r="Z61" i="15"/>
  <c r="I61" i="12" s="1"/>
  <c r="AA61" i="15"/>
  <c r="J61" i="12" s="1"/>
  <c r="AB61" i="15"/>
  <c r="V62" i="15"/>
  <c r="E62" i="12" s="1"/>
  <c r="W62" i="15"/>
  <c r="F62" i="12" s="1"/>
  <c r="X62" i="15"/>
  <c r="G62" i="12" s="1"/>
  <c r="Y62" i="15"/>
  <c r="H62" i="12" s="1"/>
  <c r="Z62" i="15"/>
  <c r="I62" i="12" s="1"/>
  <c r="AA62" i="15"/>
  <c r="J62" i="12" s="1"/>
  <c r="AB62" i="15"/>
  <c r="K62" i="12" s="1"/>
  <c r="V63" i="15"/>
  <c r="E63" i="12" s="1"/>
  <c r="W63" i="15"/>
  <c r="F63" i="12" s="1"/>
  <c r="X63" i="15"/>
  <c r="Y63" i="15"/>
  <c r="H63" i="12" s="1"/>
  <c r="Z63" i="15"/>
  <c r="I63" i="12" s="1"/>
  <c r="AA63" i="15"/>
  <c r="J63" i="12" s="1"/>
  <c r="AB63" i="15"/>
  <c r="K63" i="12" s="1"/>
  <c r="AB23" i="15"/>
  <c r="K23" i="12" s="1"/>
  <c r="AA23" i="15"/>
  <c r="J23" i="12" s="1"/>
  <c r="Z23" i="15"/>
  <c r="I23" i="12" s="1"/>
  <c r="Y23" i="15"/>
  <c r="H23" i="12" s="1"/>
  <c r="X23" i="15"/>
  <c r="G23" i="12" s="1"/>
  <c r="W23" i="15"/>
  <c r="F23" i="12" s="1"/>
  <c r="V23" i="15"/>
  <c r="E23" i="12" s="1"/>
  <c r="Q24" i="15"/>
  <c r="R24" i="15"/>
  <c r="H24" i="11" s="1"/>
  <c r="S24" i="15"/>
  <c r="I24" i="11" s="1"/>
  <c r="T24" i="15"/>
  <c r="J24" i="11" s="1"/>
  <c r="U24" i="15"/>
  <c r="Q25" i="15"/>
  <c r="G25" i="11" s="1"/>
  <c r="R25" i="15"/>
  <c r="H25" i="11" s="1"/>
  <c r="S25" i="15"/>
  <c r="I25" i="11" s="1"/>
  <c r="T25" i="15"/>
  <c r="U25" i="15"/>
  <c r="K25" i="11" s="1"/>
  <c r="Q26" i="15"/>
  <c r="G26" i="11" s="1"/>
  <c r="R26" i="15"/>
  <c r="H26" i="11" s="1"/>
  <c r="S26" i="15"/>
  <c r="I26" i="11" s="1"/>
  <c r="T26" i="15"/>
  <c r="J26" i="11" s="1"/>
  <c r="U26" i="15"/>
  <c r="K26" i="11" s="1"/>
  <c r="Q27" i="15"/>
  <c r="G27" i="11" s="1"/>
  <c r="R27" i="15"/>
  <c r="S27" i="15"/>
  <c r="I27" i="11" s="1"/>
  <c r="T27" i="15"/>
  <c r="J27" i="11" s="1"/>
  <c r="U27" i="15"/>
  <c r="K27" i="11" s="1"/>
  <c r="Q28" i="15"/>
  <c r="R28" i="15"/>
  <c r="H28" i="11" s="1"/>
  <c r="S28" i="15"/>
  <c r="I28" i="11" s="1"/>
  <c r="T28" i="15"/>
  <c r="J28" i="11" s="1"/>
  <c r="U28" i="15"/>
  <c r="Q29" i="15"/>
  <c r="G29" i="11" s="1"/>
  <c r="R29" i="15"/>
  <c r="H29" i="11" s="1"/>
  <c r="S29" i="15"/>
  <c r="I29" i="11" s="1"/>
  <c r="T29" i="15"/>
  <c r="J29" i="11" s="1"/>
  <c r="U29" i="15"/>
  <c r="K29" i="11" s="1"/>
  <c r="Q30" i="15"/>
  <c r="G30" i="11" s="1"/>
  <c r="R30" i="15"/>
  <c r="S30" i="15"/>
  <c r="T30" i="15"/>
  <c r="J30" i="11" s="1"/>
  <c r="U30" i="15"/>
  <c r="K30" i="11" s="1"/>
  <c r="Q31" i="15"/>
  <c r="G31" i="11" s="1"/>
  <c r="R31" i="15"/>
  <c r="S31" i="15"/>
  <c r="I31" i="11" s="1"/>
  <c r="T31" i="15"/>
  <c r="J31" i="11" s="1"/>
  <c r="U31" i="15"/>
  <c r="K31" i="11" s="1"/>
  <c r="Q32" i="15"/>
  <c r="R32" i="15"/>
  <c r="H32" i="11" s="1"/>
  <c r="S32" i="15"/>
  <c r="I32" i="11" s="1"/>
  <c r="T32" i="15"/>
  <c r="J32" i="11" s="1"/>
  <c r="U32" i="15"/>
  <c r="K32" i="11" s="1"/>
  <c r="Q33" i="15"/>
  <c r="G33" i="11" s="1"/>
  <c r="R33" i="15"/>
  <c r="H33" i="11" s="1"/>
  <c r="S33" i="15"/>
  <c r="I33" i="11" s="1"/>
  <c r="T33" i="15"/>
  <c r="U33" i="15"/>
  <c r="K33" i="11" s="1"/>
  <c r="Q34" i="15"/>
  <c r="G34" i="11" s="1"/>
  <c r="R34" i="15"/>
  <c r="H34" i="11" s="1"/>
  <c r="S34" i="15"/>
  <c r="T34" i="15"/>
  <c r="J34" i="11" s="1"/>
  <c r="U34" i="15"/>
  <c r="K34" i="11" s="1"/>
  <c r="Q35" i="15"/>
  <c r="G35" i="11" s="1"/>
  <c r="R35" i="15"/>
  <c r="S35" i="15"/>
  <c r="I35" i="11" s="1"/>
  <c r="T35" i="15"/>
  <c r="J35" i="11" s="1"/>
  <c r="U35" i="15"/>
  <c r="K35" i="11" s="1"/>
  <c r="Q36" i="15"/>
  <c r="G36" i="11" s="1"/>
  <c r="R36" i="15"/>
  <c r="H36" i="11" s="1"/>
  <c r="S36" i="15"/>
  <c r="I36" i="11" s="1"/>
  <c r="T36" i="15"/>
  <c r="U36" i="15"/>
  <c r="Q37" i="15"/>
  <c r="G37" i="11" s="1"/>
  <c r="R37" i="15"/>
  <c r="H37" i="11" s="1"/>
  <c r="S37" i="15"/>
  <c r="I37" i="11" s="1"/>
  <c r="T37" i="15"/>
  <c r="U37" i="15"/>
  <c r="K37" i="11" s="1"/>
  <c r="Q38" i="15"/>
  <c r="G38" i="11" s="1"/>
  <c r="R38" i="15"/>
  <c r="H38" i="11" s="1"/>
  <c r="S38" i="15"/>
  <c r="T38" i="15"/>
  <c r="J38" i="11" s="1"/>
  <c r="U38" i="15"/>
  <c r="K38" i="11" s="1"/>
  <c r="Q39" i="15"/>
  <c r="G39" i="11" s="1"/>
  <c r="R39" i="15"/>
  <c r="H39" i="11" s="1"/>
  <c r="S39" i="15"/>
  <c r="I39" i="11" s="1"/>
  <c r="T39" i="15"/>
  <c r="J39" i="11" s="1"/>
  <c r="U39" i="15"/>
  <c r="K39" i="11" s="1"/>
  <c r="Q40" i="15"/>
  <c r="R40" i="15"/>
  <c r="H40" i="11" s="1"/>
  <c r="S40" i="15"/>
  <c r="I40" i="11" s="1"/>
  <c r="T40" i="15"/>
  <c r="J40" i="11" s="1"/>
  <c r="U40" i="15"/>
  <c r="Q41" i="15"/>
  <c r="G41" i="11" s="1"/>
  <c r="R41" i="15"/>
  <c r="H41" i="11" s="1"/>
  <c r="S41" i="15"/>
  <c r="I41" i="11" s="1"/>
  <c r="T41" i="15"/>
  <c r="J41" i="11" s="1"/>
  <c r="U41" i="15"/>
  <c r="K41" i="11" s="1"/>
  <c r="Q42" i="15"/>
  <c r="G42" i="11" s="1"/>
  <c r="R42" i="15"/>
  <c r="H42" i="11" s="1"/>
  <c r="S42" i="15"/>
  <c r="I42" i="11" s="1"/>
  <c r="T42" i="15"/>
  <c r="J42" i="11" s="1"/>
  <c r="U42" i="15"/>
  <c r="K42" i="11" s="1"/>
  <c r="Q43" i="15"/>
  <c r="G43" i="11" s="1"/>
  <c r="R43" i="15"/>
  <c r="S43" i="15"/>
  <c r="I43" i="11" s="1"/>
  <c r="T43" i="15"/>
  <c r="J43" i="11" s="1"/>
  <c r="U43" i="15"/>
  <c r="K43" i="11" s="1"/>
  <c r="Q44" i="15"/>
  <c r="R44" i="15"/>
  <c r="H44" i="11" s="1"/>
  <c r="S44" i="15"/>
  <c r="I44" i="11" s="1"/>
  <c r="T44" i="15"/>
  <c r="J44" i="11" s="1"/>
  <c r="U44" i="15"/>
  <c r="K44" i="11" s="1"/>
  <c r="Q45" i="15"/>
  <c r="G45" i="11" s="1"/>
  <c r="R45" i="15"/>
  <c r="S45" i="15"/>
  <c r="I45" i="11" s="1"/>
  <c r="T45" i="15"/>
  <c r="J45" i="11" s="1"/>
  <c r="U45" i="15"/>
  <c r="K45" i="11" s="1"/>
  <c r="Q46" i="15"/>
  <c r="G46" i="11" s="1"/>
  <c r="R46" i="15"/>
  <c r="H46" i="11" s="1"/>
  <c r="S46" i="15"/>
  <c r="I46" i="11" s="1"/>
  <c r="T46" i="15"/>
  <c r="J46" i="11" s="1"/>
  <c r="U46" i="15"/>
  <c r="K46" i="11" s="1"/>
  <c r="Q47" i="15"/>
  <c r="G47" i="11" s="1"/>
  <c r="R47" i="15"/>
  <c r="S47" i="15"/>
  <c r="I47" i="11" s="1"/>
  <c r="T47" i="15"/>
  <c r="J47" i="11" s="1"/>
  <c r="U47" i="15"/>
  <c r="K47" i="11" s="1"/>
  <c r="Q48" i="15"/>
  <c r="G48" i="11" s="1"/>
  <c r="R48" i="15"/>
  <c r="H48" i="11" s="1"/>
  <c r="S48" i="15"/>
  <c r="I48" i="11" s="1"/>
  <c r="T48" i="15"/>
  <c r="J48" i="11" s="1"/>
  <c r="U48" i="15"/>
  <c r="K48" i="11" s="1"/>
  <c r="Q49" i="15"/>
  <c r="G49" i="11" s="1"/>
  <c r="R49" i="15"/>
  <c r="H49" i="11" s="1"/>
  <c r="S49" i="15"/>
  <c r="I49" i="11" s="1"/>
  <c r="T49" i="15"/>
  <c r="U49" i="15"/>
  <c r="K49" i="11" s="1"/>
  <c r="Q50" i="15"/>
  <c r="G50" i="11" s="1"/>
  <c r="R50" i="15"/>
  <c r="H50" i="11" s="1"/>
  <c r="S50" i="15"/>
  <c r="T50" i="15"/>
  <c r="J50" i="11" s="1"/>
  <c r="U50" i="15"/>
  <c r="K50" i="11" s="1"/>
  <c r="Q51" i="15"/>
  <c r="G51" i="11" s="1"/>
  <c r="R51" i="15"/>
  <c r="S51" i="15"/>
  <c r="I51" i="11" s="1"/>
  <c r="T51" i="15"/>
  <c r="J51" i="11" s="1"/>
  <c r="U51" i="15"/>
  <c r="K51" i="11" s="1"/>
  <c r="Q52" i="15"/>
  <c r="G52" i="11" s="1"/>
  <c r="R52" i="15"/>
  <c r="H52" i="11" s="1"/>
  <c r="S52" i="15"/>
  <c r="I52" i="11" s="1"/>
  <c r="T52" i="15"/>
  <c r="J52" i="11" s="1"/>
  <c r="U52" i="15"/>
  <c r="Q53" i="15"/>
  <c r="G53" i="11" s="1"/>
  <c r="R53" i="15"/>
  <c r="H53" i="11" s="1"/>
  <c r="S53" i="15"/>
  <c r="I53" i="11" s="1"/>
  <c r="T53" i="15"/>
  <c r="U53" i="15"/>
  <c r="K53" i="11" s="1"/>
  <c r="Q54" i="15"/>
  <c r="G54" i="11" s="1"/>
  <c r="R54" i="15"/>
  <c r="H54" i="11" s="1"/>
  <c r="S54" i="15"/>
  <c r="I54" i="11" s="1"/>
  <c r="T54" i="15"/>
  <c r="J54" i="11" s="1"/>
  <c r="U54" i="15"/>
  <c r="K54" i="11" s="1"/>
  <c r="Q55" i="15"/>
  <c r="G55" i="11" s="1"/>
  <c r="R55" i="15"/>
  <c r="H55" i="11" s="1"/>
  <c r="S55" i="15"/>
  <c r="I55" i="11" s="1"/>
  <c r="T55" i="15"/>
  <c r="J55" i="11" s="1"/>
  <c r="U55" i="15"/>
  <c r="K55" i="11" s="1"/>
  <c r="Q56" i="15"/>
  <c r="G56" i="11" s="1"/>
  <c r="R56" i="15"/>
  <c r="H56" i="11" s="1"/>
  <c r="S56" i="15"/>
  <c r="I56" i="11" s="1"/>
  <c r="T56" i="15"/>
  <c r="J56" i="11" s="1"/>
  <c r="U56" i="15"/>
  <c r="Q57" i="15"/>
  <c r="G57" i="11" s="1"/>
  <c r="R57" i="15"/>
  <c r="H57" i="11" s="1"/>
  <c r="S57" i="15"/>
  <c r="I57" i="11" s="1"/>
  <c r="T57" i="15"/>
  <c r="U57" i="15"/>
  <c r="K57" i="11" s="1"/>
  <c r="Q58" i="15"/>
  <c r="G58" i="11" s="1"/>
  <c r="R58" i="15"/>
  <c r="H58" i="11" s="1"/>
  <c r="S58" i="15"/>
  <c r="I58" i="11" s="1"/>
  <c r="T58" i="15"/>
  <c r="J58" i="11" s="1"/>
  <c r="U58" i="15"/>
  <c r="K58" i="11" s="1"/>
  <c r="Q59" i="15"/>
  <c r="G59" i="11" s="1"/>
  <c r="R59" i="15"/>
  <c r="H59" i="11" s="1"/>
  <c r="S59" i="15"/>
  <c r="I59" i="11" s="1"/>
  <c r="T59" i="15"/>
  <c r="J59" i="11" s="1"/>
  <c r="U59" i="15"/>
  <c r="K59" i="11" s="1"/>
  <c r="Q60" i="15"/>
  <c r="R60" i="15"/>
  <c r="H60" i="11" s="1"/>
  <c r="S60" i="15"/>
  <c r="I60" i="11" s="1"/>
  <c r="T60" i="15"/>
  <c r="J60" i="11" s="1"/>
  <c r="U60" i="15"/>
  <c r="Q61" i="15"/>
  <c r="G61" i="11" s="1"/>
  <c r="R61" i="15"/>
  <c r="H61" i="11" s="1"/>
  <c r="S61" i="15"/>
  <c r="I61" i="11" s="1"/>
  <c r="T61" i="15"/>
  <c r="J61" i="11" s="1"/>
  <c r="U61" i="15"/>
  <c r="K61" i="11" s="1"/>
  <c r="Q62" i="15"/>
  <c r="G62" i="11" s="1"/>
  <c r="R62" i="15"/>
  <c r="S62" i="15"/>
  <c r="I62" i="11" s="1"/>
  <c r="T62" i="15"/>
  <c r="J62" i="11" s="1"/>
  <c r="U62" i="15"/>
  <c r="K62" i="11" s="1"/>
  <c r="Q63" i="15"/>
  <c r="G63" i="11" s="1"/>
  <c r="R63" i="15"/>
  <c r="S63" i="15"/>
  <c r="I63" i="11" s="1"/>
  <c r="T63" i="15"/>
  <c r="J63" i="11" s="1"/>
  <c r="U63" i="15"/>
  <c r="K63" i="11" s="1"/>
  <c r="P24" i="15"/>
  <c r="F24" i="11" s="1"/>
  <c r="P25" i="15"/>
  <c r="F25" i="11" s="1"/>
  <c r="P26" i="15"/>
  <c r="F26" i="11" s="1"/>
  <c r="P27" i="15"/>
  <c r="F27" i="11" s="1"/>
  <c r="P28" i="15"/>
  <c r="F28" i="11" s="1"/>
  <c r="P29" i="15"/>
  <c r="F29" i="11" s="1"/>
  <c r="P30" i="15"/>
  <c r="F30" i="11" s="1"/>
  <c r="P31" i="15"/>
  <c r="F31" i="11" s="1"/>
  <c r="P32" i="15"/>
  <c r="F32" i="11" s="1"/>
  <c r="P33" i="15"/>
  <c r="F33" i="11" s="1"/>
  <c r="P34" i="15"/>
  <c r="P35" i="15"/>
  <c r="F35" i="11" s="1"/>
  <c r="P36" i="15"/>
  <c r="P37" i="15"/>
  <c r="F37" i="11" s="1"/>
  <c r="P38" i="15"/>
  <c r="F38" i="11" s="1"/>
  <c r="P39" i="15"/>
  <c r="F39" i="11" s="1"/>
  <c r="P40" i="15"/>
  <c r="P41" i="15"/>
  <c r="F41" i="11" s="1"/>
  <c r="P42" i="15"/>
  <c r="F42" i="11" s="1"/>
  <c r="P43" i="15"/>
  <c r="F43" i="11" s="1"/>
  <c r="P44" i="15"/>
  <c r="F44" i="11" s="1"/>
  <c r="P45" i="15"/>
  <c r="F45" i="11" s="1"/>
  <c r="P46" i="15"/>
  <c r="F46" i="11" s="1"/>
  <c r="P47" i="15"/>
  <c r="F47" i="11" s="1"/>
  <c r="P48" i="15"/>
  <c r="F48" i="11" s="1"/>
  <c r="P49" i="15"/>
  <c r="F49" i="11" s="1"/>
  <c r="P50" i="15"/>
  <c r="F50" i="11" s="1"/>
  <c r="P51" i="15"/>
  <c r="F51" i="11" s="1"/>
  <c r="P52" i="15"/>
  <c r="P53" i="15"/>
  <c r="F53" i="11" s="1"/>
  <c r="P54" i="15"/>
  <c r="F54" i="11" s="1"/>
  <c r="P55" i="15"/>
  <c r="F55" i="11" s="1"/>
  <c r="P56" i="15"/>
  <c r="P57" i="15"/>
  <c r="F57" i="11" s="1"/>
  <c r="P58" i="15"/>
  <c r="F58" i="11" s="1"/>
  <c r="P59" i="15"/>
  <c r="F59" i="11" s="1"/>
  <c r="P60" i="15"/>
  <c r="F60" i="11" s="1"/>
  <c r="P61" i="15"/>
  <c r="F61" i="11" s="1"/>
  <c r="P62" i="15"/>
  <c r="F62" i="11" s="1"/>
  <c r="P63" i="15"/>
  <c r="F63" i="11" s="1"/>
  <c r="O24" i="15"/>
  <c r="E24" i="11" s="1"/>
  <c r="O25" i="15"/>
  <c r="E25" i="11" s="1"/>
  <c r="O26" i="15"/>
  <c r="E26" i="11" s="1"/>
  <c r="O27" i="15"/>
  <c r="O28" i="15"/>
  <c r="E28" i="11" s="1"/>
  <c r="O29" i="15"/>
  <c r="E29" i="11" s="1"/>
  <c r="O30" i="15"/>
  <c r="E30" i="11" s="1"/>
  <c r="O31" i="15"/>
  <c r="E31" i="11" s="1"/>
  <c r="O32" i="15"/>
  <c r="E32" i="11" s="1"/>
  <c r="O33" i="15"/>
  <c r="E33" i="11" s="1"/>
  <c r="O34" i="15"/>
  <c r="E34" i="11" s="1"/>
  <c r="O35" i="15"/>
  <c r="O36" i="15"/>
  <c r="E36" i="11" s="1"/>
  <c r="O37" i="15"/>
  <c r="E37" i="11" s="1"/>
  <c r="O38" i="15"/>
  <c r="E38" i="11" s="1"/>
  <c r="O39" i="15"/>
  <c r="E39" i="11" s="1"/>
  <c r="O40" i="15"/>
  <c r="E40" i="11" s="1"/>
  <c r="O41" i="15"/>
  <c r="E41" i="11" s="1"/>
  <c r="O42" i="15"/>
  <c r="E42" i="11" s="1"/>
  <c r="O43" i="15"/>
  <c r="O44" i="15"/>
  <c r="E44" i="11" s="1"/>
  <c r="O45" i="15"/>
  <c r="E45" i="11" s="1"/>
  <c r="O46" i="15"/>
  <c r="E46" i="11" s="1"/>
  <c r="O47" i="15"/>
  <c r="E47" i="11" s="1"/>
  <c r="O48" i="15"/>
  <c r="E48" i="11" s="1"/>
  <c r="O49" i="15"/>
  <c r="E49" i="11" s="1"/>
  <c r="O50" i="15"/>
  <c r="E50" i="11" s="1"/>
  <c r="O51" i="15"/>
  <c r="E51" i="11" s="1"/>
  <c r="O52" i="15"/>
  <c r="E52" i="11" s="1"/>
  <c r="O53" i="15"/>
  <c r="E53" i="11" s="1"/>
  <c r="O54" i="15"/>
  <c r="E54" i="11" s="1"/>
  <c r="O55" i="15"/>
  <c r="E55" i="11" s="1"/>
  <c r="O56" i="15"/>
  <c r="E56" i="11" s="1"/>
  <c r="O57" i="15"/>
  <c r="E57" i="11" s="1"/>
  <c r="O58" i="15"/>
  <c r="E58" i="11" s="1"/>
  <c r="O59" i="15"/>
  <c r="O60" i="15"/>
  <c r="E60" i="11" s="1"/>
  <c r="O61" i="15"/>
  <c r="E61" i="11" s="1"/>
  <c r="O62" i="15"/>
  <c r="E62" i="11" s="1"/>
  <c r="O63" i="15"/>
  <c r="E63" i="11" s="1"/>
  <c r="T3" i="14"/>
  <c r="O3" i="14"/>
  <c r="P3" i="14"/>
  <c r="Q3" i="14"/>
  <c r="R3" i="14"/>
  <c r="S3" i="14"/>
  <c r="N3" i="14"/>
  <c r="E4" i="14"/>
  <c r="F4" i="14"/>
  <c r="G4" i="14"/>
  <c r="H4" i="14"/>
  <c r="I4" i="14"/>
  <c r="J4" i="14"/>
  <c r="K4" i="14"/>
  <c r="E5" i="14"/>
  <c r="F5" i="14"/>
  <c r="G5" i="14"/>
  <c r="H5" i="14"/>
  <c r="I5" i="14"/>
  <c r="J5" i="14"/>
  <c r="K5" i="14"/>
  <c r="E6" i="14"/>
  <c r="F6" i="14"/>
  <c r="G6" i="14"/>
  <c r="H6" i="14"/>
  <c r="I6" i="14"/>
  <c r="J6" i="14"/>
  <c r="K6" i="14"/>
  <c r="E7" i="14"/>
  <c r="F7" i="14"/>
  <c r="G7" i="14"/>
  <c r="H7" i="14"/>
  <c r="I7" i="14"/>
  <c r="J7" i="14"/>
  <c r="K7" i="14"/>
  <c r="E8" i="14"/>
  <c r="F8" i="14"/>
  <c r="G8" i="14"/>
  <c r="H8" i="14"/>
  <c r="I8" i="14"/>
  <c r="J8" i="14"/>
  <c r="K8" i="14"/>
  <c r="E9" i="14"/>
  <c r="F9" i="14"/>
  <c r="G9" i="14"/>
  <c r="H9" i="14"/>
  <c r="I9" i="14"/>
  <c r="J9" i="14"/>
  <c r="K9" i="14"/>
  <c r="E10" i="14"/>
  <c r="F10" i="14"/>
  <c r="G10" i="14"/>
  <c r="H10" i="14"/>
  <c r="I10" i="14"/>
  <c r="J10" i="14"/>
  <c r="K10" i="14"/>
  <c r="E11" i="14"/>
  <c r="F11" i="14"/>
  <c r="G11" i="14"/>
  <c r="H11" i="14"/>
  <c r="I11" i="14"/>
  <c r="J11" i="14"/>
  <c r="K11" i="14"/>
  <c r="E12" i="14"/>
  <c r="F12" i="14"/>
  <c r="G12" i="14"/>
  <c r="H12" i="14"/>
  <c r="I12" i="14"/>
  <c r="J12" i="14"/>
  <c r="K12" i="14"/>
  <c r="E13" i="14"/>
  <c r="F13" i="14"/>
  <c r="G13" i="14"/>
  <c r="H13" i="14"/>
  <c r="I13" i="14"/>
  <c r="J13" i="14"/>
  <c r="K13" i="14"/>
  <c r="E14" i="14"/>
  <c r="F14" i="14"/>
  <c r="G14" i="14"/>
  <c r="H14" i="14"/>
  <c r="I14" i="14"/>
  <c r="J14" i="14"/>
  <c r="K14" i="14"/>
  <c r="E15" i="14"/>
  <c r="F15" i="14"/>
  <c r="G15" i="14"/>
  <c r="H15" i="14"/>
  <c r="I15" i="14"/>
  <c r="J15" i="14"/>
  <c r="K15" i="14"/>
  <c r="E16" i="14"/>
  <c r="F16" i="14"/>
  <c r="G16" i="14"/>
  <c r="H16" i="14"/>
  <c r="I16" i="14"/>
  <c r="J16" i="14"/>
  <c r="K16" i="14"/>
  <c r="E17" i="14"/>
  <c r="F17" i="14"/>
  <c r="G17" i="14"/>
  <c r="H17" i="14"/>
  <c r="I17" i="14"/>
  <c r="J17" i="14"/>
  <c r="K17" i="14"/>
  <c r="E18" i="14"/>
  <c r="F18" i="14"/>
  <c r="G18" i="14"/>
  <c r="H18" i="14"/>
  <c r="I18" i="14"/>
  <c r="J18" i="14"/>
  <c r="K18" i="14"/>
  <c r="E19" i="14"/>
  <c r="F19" i="14"/>
  <c r="G19" i="14"/>
  <c r="H19" i="14"/>
  <c r="I19" i="14"/>
  <c r="J19" i="14"/>
  <c r="K19" i="14"/>
  <c r="E20" i="14"/>
  <c r="F20" i="14"/>
  <c r="G20" i="14"/>
  <c r="H20" i="14"/>
  <c r="I20" i="14"/>
  <c r="J20" i="14"/>
  <c r="K20" i="14"/>
  <c r="E21" i="14"/>
  <c r="F21" i="14"/>
  <c r="G21" i="14"/>
  <c r="H21" i="14"/>
  <c r="I21" i="14"/>
  <c r="J21" i="14"/>
  <c r="K21" i="14"/>
  <c r="E22" i="14"/>
  <c r="F22" i="14"/>
  <c r="G22" i="14"/>
  <c r="H22" i="14"/>
  <c r="I22" i="14"/>
  <c r="J22" i="14"/>
  <c r="K22" i="14"/>
  <c r="J23" i="14"/>
  <c r="E24" i="14"/>
  <c r="K24" i="14"/>
  <c r="E25" i="14"/>
  <c r="G25" i="14"/>
  <c r="G26" i="14"/>
  <c r="I26" i="14"/>
  <c r="E27" i="14"/>
  <c r="H27" i="14"/>
  <c r="I27" i="14"/>
  <c r="K27" i="14"/>
  <c r="E28" i="14"/>
  <c r="G28" i="14"/>
  <c r="K28" i="14"/>
  <c r="E29" i="14"/>
  <c r="G29" i="14"/>
  <c r="I29" i="14"/>
  <c r="G30" i="14"/>
  <c r="I30" i="14"/>
  <c r="K30" i="14"/>
  <c r="E31" i="14"/>
  <c r="I31" i="14"/>
  <c r="K32" i="14"/>
  <c r="E33" i="14"/>
  <c r="G34" i="14"/>
  <c r="E35" i="14"/>
  <c r="H35" i="14"/>
  <c r="I35" i="14"/>
  <c r="G36" i="14"/>
  <c r="K36" i="14"/>
  <c r="E37" i="14"/>
  <c r="I37" i="14"/>
  <c r="G38" i="14"/>
  <c r="K38" i="14"/>
  <c r="I39" i="14"/>
  <c r="K40" i="14"/>
  <c r="E41" i="14"/>
  <c r="G42" i="14"/>
  <c r="E43" i="14"/>
  <c r="I43" i="14"/>
  <c r="G44" i="14"/>
  <c r="K44" i="14"/>
  <c r="E45" i="14"/>
  <c r="I45" i="14"/>
  <c r="F46" i="14"/>
  <c r="G46" i="14"/>
  <c r="K46" i="14"/>
  <c r="I47" i="14"/>
  <c r="K47" i="14"/>
  <c r="E48" i="14"/>
  <c r="K48" i="14"/>
  <c r="E49" i="14"/>
  <c r="G49" i="14"/>
  <c r="G50" i="14"/>
  <c r="I50" i="14"/>
  <c r="K50" i="14"/>
  <c r="E51" i="14"/>
  <c r="I51" i="14"/>
  <c r="K51" i="14"/>
  <c r="G52" i="14"/>
  <c r="K52" i="14"/>
  <c r="E53" i="14"/>
  <c r="I53" i="14"/>
  <c r="G54" i="14"/>
  <c r="K54" i="14"/>
  <c r="I55" i="14"/>
  <c r="K56" i="14"/>
  <c r="E57" i="14"/>
  <c r="F58" i="14"/>
  <c r="G58" i="14"/>
  <c r="I58" i="14"/>
  <c r="K58" i="14"/>
  <c r="E59" i="14"/>
  <c r="I59" i="14"/>
  <c r="K59" i="14"/>
  <c r="E60" i="14"/>
  <c r="G60" i="14"/>
  <c r="K60" i="14"/>
  <c r="E61" i="14"/>
  <c r="G61" i="14"/>
  <c r="I61" i="14"/>
  <c r="G62" i="14"/>
  <c r="K62" i="14"/>
  <c r="I63" i="14"/>
  <c r="K63" i="14"/>
  <c r="F3" i="14"/>
  <c r="G3" i="14"/>
  <c r="H3" i="14"/>
  <c r="I3" i="14"/>
  <c r="J3" i="14"/>
  <c r="K3" i="14"/>
  <c r="E3" i="14"/>
  <c r="O3" i="13"/>
  <c r="P3" i="13"/>
  <c r="Q3" i="13"/>
  <c r="R3" i="13"/>
  <c r="S3" i="13"/>
  <c r="T3" i="13"/>
  <c r="N3" i="13"/>
  <c r="E4" i="13"/>
  <c r="F4" i="13"/>
  <c r="G4" i="13"/>
  <c r="H4" i="13"/>
  <c r="I4" i="13"/>
  <c r="J4" i="13"/>
  <c r="K4" i="13"/>
  <c r="E5" i="13"/>
  <c r="F5" i="13"/>
  <c r="G5" i="13"/>
  <c r="H5" i="13"/>
  <c r="I5" i="13"/>
  <c r="J5" i="13"/>
  <c r="K5" i="13"/>
  <c r="E6" i="13"/>
  <c r="F6" i="13"/>
  <c r="G6" i="13"/>
  <c r="H6" i="13"/>
  <c r="I6" i="13"/>
  <c r="J6" i="13"/>
  <c r="K6" i="13"/>
  <c r="E7" i="13"/>
  <c r="F7" i="13"/>
  <c r="G7" i="13"/>
  <c r="H7" i="13"/>
  <c r="I7" i="13"/>
  <c r="J7" i="13"/>
  <c r="K7" i="13"/>
  <c r="E8" i="13"/>
  <c r="F8" i="13"/>
  <c r="G8" i="13"/>
  <c r="H8" i="13"/>
  <c r="I8" i="13"/>
  <c r="J8" i="13"/>
  <c r="K8" i="13"/>
  <c r="E9" i="13"/>
  <c r="F9" i="13"/>
  <c r="G9" i="13"/>
  <c r="H9" i="13"/>
  <c r="I9" i="13"/>
  <c r="J9" i="13"/>
  <c r="K9" i="13"/>
  <c r="E10" i="13"/>
  <c r="F10" i="13"/>
  <c r="G10" i="13"/>
  <c r="H10" i="13"/>
  <c r="I10" i="13"/>
  <c r="J10" i="13"/>
  <c r="K10" i="13"/>
  <c r="E11" i="13"/>
  <c r="F11" i="13"/>
  <c r="G11" i="13"/>
  <c r="H11" i="13"/>
  <c r="I11" i="13"/>
  <c r="J11" i="13"/>
  <c r="K11" i="13"/>
  <c r="E12" i="13"/>
  <c r="F12" i="13"/>
  <c r="G12" i="13"/>
  <c r="H12" i="13"/>
  <c r="I12" i="13"/>
  <c r="J12" i="13"/>
  <c r="K12" i="13"/>
  <c r="E13" i="13"/>
  <c r="F13" i="13"/>
  <c r="G13" i="13"/>
  <c r="H13" i="13"/>
  <c r="I13" i="13"/>
  <c r="J13" i="13"/>
  <c r="K13" i="13"/>
  <c r="E14" i="13"/>
  <c r="F14" i="13"/>
  <c r="G14" i="13"/>
  <c r="H14" i="13"/>
  <c r="I14" i="13"/>
  <c r="J14" i="13"/>
  <c r="K14" i="13"/>
  <c r="E15" i="13"/>
  <c r="F15" i="13"/>
  <c r="G15" i="13"/>
  <c r="H15" i="13"/>
  <c r="I15" i="13"/>
  <c r="J15" i="13"/>
  <c r="K15" i="13"/>
  <c r="E16" i="13"/>
  <c r="F16" i="13"/>
  <c r="G16" i="13"/>
  <c r="H16" i="13"/>
  <c r="I16" i="13"/>
  <c r="J16" i="13"/>
  <c r="K16" i="13"/>
  <c r="E17" i="13"/>
  <c r="F17" i="13"/>
  <c r="G17" i="13"/>
  <c r="H17" i="13"/>
  <c r="I17" i="13"/>
  <c r="J17" i="13"/>
  <c r="K17" i="13"/>
  <c r="E18" i="13"/>
  <c r="F18" i="13"/>
  <c r="G18" i="13"/>
  <c r="H18" i="13"/>
  <c r="I18" i="13"/>
  <c r="J18" i="13"/>
  <c r="K18" i="13"/>
  <c r="E19" i="13"/>
  <c r="F19" i="13"/>
  <c r="G19" i="13"/>
  <c r="H19" i="13"/>
  <c r="I19" i="13"/>
  <c r="J19" i="13"/>
  <c r="K19" i="13"/>
  <c r="E20" i="13"/>
  <c r="F20" i="13"/>
  <c r="G20" i="13"/>
  <c r="H20" i="13"/>
  <c r="I20" i="13"/>
  <c r="J20" i="13"/>
  <c r="K20" i="13"/>
  <c r="E21" i="13"/>
  <c r="F21" i="13"/>
  <c r="G21" i="13"/>
  <c r="H21" i="13"/>
  <c r="I21" i="13"/>
  <c r="J21" i="13"/>
  <c r="K21" i="13"/>
  <c r="E22" i="13"/>
  <c r="F22" i="13"/>
  <c r="G22" i="13"/>
  <c r="H22" i="13"/>
  <c r="I22" i="13"/>
  <c r="J22" i="13"/>
  <c r="K22" i="13"/>
  <c r="E23" i="13"/>
  <c r="F24" i="13"/>
  <c r="I24" i="13"/>
  <c r="J24" i="13"/>
  <c r="F25" i="13"/>
  <c r="H25" i="13"/>
  <c r="F26" i="13"/>
  <c r="H26" i="13"/>
  <c r="J26" i="13"/>
  <c r="H27" i="13"/>
  <c r="J27" i="13"/>
  <c r="F28" i="13"/>
  <c r="J28" i="13"/>
  <c r="F30" i="13"/>
  <c r="G31" i="13"/>
  <c r="H31" i="13"/>
  <c r="F32" i="13"/>
  <c r="J32" i="13"/>
  <c r="H33" i="13"/>
  <c r="F34" i="13"/>
  <c r="J34" i="13"/>
  <c r="H35" i="13"/>
  <c r="J36" i="13"/>
  <c r="F38" i="13"/>
  <c r="H39" i="13"/>
  <c r="F40" i="13"/>
  <c r="J40" i="13"/>
  <c r="H41" i="13"/>
  <c r="F42" i="13"/>
  <c r="J42" i="13"/>
  <c r="H43" i="13"/>
  <c r="I44" i="13"/>
  <c r="J44" i="13"/>
  <c r="F46" i="13"/>
  <c r="H47" i="13"/>
  <c r="F48" i="13"/>
  <c r="J48" i="13"/>
  <c r="H49" i="13"/>
  <c r="E50" i="13"/>
  <c r="F50" i="13"/>
  <c r="J50" i="13"/>
  <c r="H51" i="13"/>
  <c r="J52" i="13"/>
  <c r="K53" i="13"/>
  <c r="F54" i="13"/>
  <c r="H55" i="13"/>
  <c r="F56" i="13"/>
  <c r="J56" i="13"/>
  <c r="H57" i="13"/>
  <c r="F58" i="13"/>
  <c r="H58" i="13"/>
  <c r="J58" i="13"/>
  <c r="H59" i="13"/>
  <c r="J60" i="13"/>
  <c r="F62" i="13"/>
  <c r="H63" i="13"/>
  <c r="F3" i="13"/>
  <c r="G3" i="13"/>
  <c r="H3" i="13"/>
  <c r="I3" i="13"/>
  <c r="J3" i="13"/>
  <c r="K3" i="13"/>
  <c r="E3" i="13"/>
  <c r="O3" i="12"/>
  <c r="P3" i="12"/>
  <c r="Q3" i="12"/>
  <c r="R3" i="12"/>
  <c r="S3" i="12"/>
  <c r="T3" i="12"/>
  <c r="N3" i="12"/>
  <c r="E4" i="12"/>
  <c r="F4" i="12"/>
  <c r="G4" i="12"/>
  <c r="H4" i="12"/>
  <c r="I4" i="12"/>
  <c r="J4" i="12"/>
  <c r="K4" i="12"/>
  <c r="E5" i="12"/>
  <c r="F5" i="12"/>
  <c r="G5" i="12"/>
  <c r="H5" i="12"/>
  <c r="I5" i="12"/>
  <c r="J5" i="12"/>
  <c r="K5" i="12"/>
  <c r="E6" i="12"/>
  <c r="F6" i="12"/>
  <c r="G6" i="12"/>
  <c r="H6" i="12"/>
  <c r="I6" i="12"/>
  <c r="J6" i="12"/>
  <c r="K6" i="12"/>
  <c r="E7" i="12"/>
  <c r="F7" i="12"/>
  <c r="G7" i="12"/>
  <c r="H7" i="12"/>
  <c r="I7" i="12"/>
  <c r="J7" i="12"/>
  <c r="K7" i="12"/>
  <c r="E8" i="12"/>
  <c r="F8" i="12"/>
  <c r="G8" i="12"/>
  <c r="H8" i="12"/>
  <c r="I8" i="12"/>
  <c r="J8" i="12"/>
  <c r="K8" i="12"/>
  <c r="E9" i="12"/>
  <c r="F9" i="12"/>
  <c r="G9" i="12"/>
  <c r="H9" i="12"/>
  <c r="I9" i="12"/>
  <c r="J9" i="12"/>
  <c r="K9" i="12"/>
  <c r="E10" i="12"/>
  <c r="F10" i="12"/>
  <c r="G10" i="12"/>
  <c r="H10" i="12"/>
  <c r="I10" i="12"/>
  <c r="J10" i="12"/>
  <c r="K10" i="12"/>
  <c r="E11" i="12"/>
  <c r="F11" i="12"/>
  <c r="G11" i="12"/>
  <c r="H11" i="12"/>
  <c r="I11" i="12"/>
  <c r="J11" i="12"/>
  <c r="K11" i="12"/>
  <c r="E12" i="12"/>
  <c r="F12" i="12"/>
  <c r="G12" i="12"/>
  <c r="H12" i="12"/>
  <c r="I12" i="12"/>
  <c r="J12" i="12"/>
  <c r="K12" i="12"/>
  <c r="E13" i="12"/>
  <c r="F13" i="12"/>
  <c r="G13" i="12"/>
  <c r="H13" i="12"/>
  <c r="I13" i="12"/>
  <c r="J13" i="12"/>
  <c r="K13" i="12"/>
  <c r="E14" i="12"/>
  <c r="F14" i="12"/>
  <c r="G14" i="12"/>
  <c r="H14" i="12"/>
  <c r="I14" i="12"/>
  <c r="J14" i="12"/>
  <c r="K14" i="12"/>
  <c r="E15" i="12"/>
  <c r="F15" i="12"/>
  <c r="G15" i="12"/>
  <c r="H15" i="12"/>
  <c r="I15" i="12"/>
  <c r="J15" i="12"/>
  <c r="K15" i="12"/>
  <c r="E16" i="12"/>
  <c r="F16" i="12"/>
  <c r="G16" i="12"/>
  <c r="H16" i="12"/>
  <c r="I16" i="12"/>
  <c r="J16" i="12"/>
  <c r="K16" i="12"/>
  <c r="E17" i="12"/>
  <c r="F17" i="12"/>
  <c r="G17" i="12"/>
  <c r="H17" i="12"/>
  <c r="I17" i="12"/>
  <c r="J17" i="12"/>
  <c r="K17" i="12"/>
  <c r="E18" i="12"/>
  <c r="F18" i="12"/>
  <c r="G18" i="12"/>
  <c r="H18" i="12"/>
  <c r="I18" i="12"/>
  <c r="J18" i="12"/>
  <c r="K18" i="12"/>
  <c r="E19" i="12"/>
  <c r="F19" i="12"/>
  <c r="G19" i="12"/>
  <c r="H19" i="12"/>
  <c r="I19" i="12"/>
  <c r="J19" i="12"/>
  <c r="K19" i="12"/>
  <c r="E20" i="12"/>
  <c r="F20" i="12"/>
  <c r="G20" i="12"/>
  <c r="H20" i="12"/>
  <c r="I20" i="12"/>
  <c r="J20" i="12"/>
  <c r="K20" i="12"/>
  <c r="E21" i="12"/>
  <c r="F21" i="12"/>
  <c r="G21" i="12"/>
  <c r="H21" i="12"/>
  <c r="I21" i="12"/>
  <c r="J21" i="12"/>
  <c r="K21" i="12"/>
  <c r="E22" i="12"/>
  <c r="F22" i="12"/>
  <c r="G22" i="12"/>
  <c r="H22" i="12"/>
  <c r="I22" i="12"/>
  <c r="J22" i="12"/>
  <c r="K22" i="12"/>
  <c r="H24" i="12"/>
  <c r="G25" i="12"/>
  <c r="J26" i="12"/>
  <c r="G28" i="12"/>
  <c r="E29" i="12"/>
  <c r="E31" i="12"/>
  <c r="G31" i="12"/>
  <c r="I33" i="12"/>
  <c r="H35" i="12"/>
  <c r="I35" i="12"/>
  <c r="K35" i="12"/>
  <c r="F38" i="12"/>
  <c r="H40" i="12"/>
  <c r="G41" i="12"/>
  <c r="J42" i="12"/>
  <c r="E45" i="12"/>
  <c r="K45" i="12"/>
  <c r="G47" i="12"/>
  <c r="I49" i="12"/>
  <c r="I51" i="12"/>
  <c r="K51" i="12"/>
  <c r="F54" i="12"/>
  <c r="F56" i="12"/>
  <c r="H56" i="12"/>
  <c r="G57" i="12"/>
  <c r="E58" i="12"/>
  <c r="J58" i="12"/>
  <c r="E61" i="12"/>
  <c r="K61" i="12"/>
  <c r="G63" i="12"/>
  <c r="F3" i="12"/>
  <c r="G3" i="12"/>
  <c r="H3" i="12"/>
  <c r="I3" i="12"/>
  <c r="J3" i="12"/>
  <c r="K3" i="12"/>
  <c r="E3" i="12"/>
  <c r="N4" i="11"/>
  <c r="O4" i="11"/>
  <c r="P4" i="11"/>
  <c r="Q4" i="11"/>
  <c r="R4" i="11"/>
  <c r="S4" i="11"/>
  <c r="T4" i="11"/>
  <c r="N5" i="11"/>
  <c r="O5" i="11"/>
  <c r="P5" i="11"/>
  <c r="Q5" i="11"/>
  <c r="R5" i="11"/>
  <c r="S5" i="11"/>
  <c r="T5" i="11"/>
  <c r="N6" i="11"/>
  <c r="O6" i="11"/>
  <c r="P6" i="11"/>
  <c r="Q6" i="11"/>
  <c r="R6" i="11"/>
  <c r="S6" i="11"/>
  <c r="T6" i="11"/>
  <c r="N7" i="11"/>
  <c r="O7" i="11"/>
  <c r="P7" i="11"/>
  <c r="Q7" i="11"/>
  <c r="R7" i="11"/>
  <c r="S7" i="11"/>
  <c r="T7" i="11"/>
  <c r="N8" i="11"/>
  <c r="O8" i="11"/>
  <c r="P8" i="11"/>
  <c r="Q8" i="11"/>
  <c r="R8" i="11"/>
  <c r="S8" i="11"/>
  <c r="T8" i="11"/>
  <c r="N9" i="11"/>
  <c r="O9" i="11"/>
  <c r="P9" i="11"/>
  <c r="Q9" i="11"/>
  <c r="R9" i="11"/>
  <c r="S9" i="11"/>
  <c r="T9" i="11"/>
  <c r="N10" i="11"/>
  <c r="O10" i="11"/>
  <c r="P10" i="11"/>
  <c r="Q10" i="11"/>
  <c r="R10" i="11"/>
  <c r="S10" i="11"/>
  <c r="T10" i="11"/>
  <c r="N11" i="11"/>
  <c r="O11" i="11"/>
  <c r="P11" i="11"/>
  <c r="Q11" i="11"/>
  <c r="R11" i="11"/>
  <c r="S11" i="11"/>
  <c r="T11" i="11"/>
  <c r="N12" i="11"/>
  <c r="O12" i="11"/>
  <c r="R12" i="11"/>
  <c r="S12" i="11"/>
  <c r="T12" i="11"/>
  <c r="N13" i="11"/>
  <c r="O13" i="11"/>
  <c r="R13" i="11"/>
  <c r="S13" i="11"/>
  <c r="T13" i="11"/>
  <c r="N14" i="11"/>
  <c r="O14" i="11"/>
  <c r="R14" i="11"/>
  <c r="S14" i="11"/>
  <c r="T14" i="11"/>
  <c r="N15" i="11"/>
  <c r="O15" i="11"/>
  <c r="R15" i="11"/>
  <c r="S15" i="11"/>
  <c r="T15" i="11"/>
  <c r="N16" i="11"/>
  <c r="O16" i="11"/>
  <c r="R16" i="11"/>
  <c r="S16" i="11"/>
  <c r="T16" i="11"/>
  <c r="N17" i="11"/>
  <c r="O17" i="11"/>
  <c r="R17" i="11"/>
  <c r="S17" i="11"/>
  <c r="T17" i="11"/>
  <c r="N18" i="11"/>
  <c r="O18" i="11"/>
  <c r="R18" i="11"/>
  <c r="S18" i="11"/>
  <c r="T18" i="11"/>
  <c r="N19" i="11"/>
  <c r="O19" i="11"/>
  <c r="P19" i="11"/>
  <c r="Q19" i="11"/>
  <c r="R19" i="11"/>
  <c r="S19" i="11"/>
  <c r="T19" i="11"/>
  <c r="N20" i="11"/>
  <c r="O20" i="11"/>
  <c r="P20" i="11"/>
  <c r="Q20" i="11"/>
  <c r="R20" i="11"/>
  <c r="S20" i="11"/>
  <c r="T20" i="11"/>
  <c r="N21" i="11"/>
  <c r="O21" i="11"/>
  <c r="P21" i="11"/>
  <c r="Q21" i="11"/>
  <c r="R21" i="11"/>
  <c r="S21" i="11"/>
  <c r="T21" i="11"/>
  <c r="N22" i="11"/>
  <c r="O22" i="11"/>
  <c r="P22" i="11"/>
  <c r="Q22" i="11"/>
  <c r="R22" i="11"/>
  <c r="S22" i="11"/>
  <c r="T22" i="11"/>
  <c r="N23" i="11"/>
  <c r="O23" i="11"/>
  <c r="P23" i="11"/>
  <c r="Q23" i="11"/>
  <c r="R23" i="11"/>
  <c r="S23" i="11"/>
  <c r="T23" i="11"/>
  <c r="O24" i="11"/>
  <c r="P24" i="11"/>
  <c r="Q24" i="11"/>
  <c r="R24" i="11"/>
  <c r="S24" i="11"/>
  <c r="T24" i="11"/>
  <c r="O25" i="11"/>
  <c r="P25" i="11"/>
  <c r="Q25" i="11"/>
  <c r="R25" i="11"/>
  <c r="S25" i="11"/>
  <c r="T25" i="11"/>
  <c r="O26" i="11"/>
  <c r="P26" i="11"/>
  <c r="Q26" i="11"/>
  <c r="R26" i="11"/>
  <c r="S26" i="11"/>
  <c r="T26" i="11"/>
  <c r="O27" i="11"/>
  <c r="P27" i="11"/>
  <c r="Q27" i="11"/>
  <c r="R27" i="11"/>
  <c r="S27" i="11"/>
  <c r="T27" i="11"/>
  <c r="O28" i="11"/>
  <c r="Q28" i="11"/>
  <c r="R28" i="11"/>
  <c r="S28" i="11"/>
  <c r="T28" i="11"/>
  <c r="N29" i="11"/>
  <c r="O29" i="11"/>
  <c r="Q29" i="11"/>
  <c r="R29" i="11"/>
  <c r="S29" i="11"/>
  <c r="T29" i="11"/>
  <c r="N30" i="11"/>
  <c r="O30" i="11"/>
  <c r="Q30" i="11"/>
  <c r="R30" i="11"/>
  <c r="S30" i="11"/>
  <c r="T30" i="11"/>
  <c r="N31" i="11"/>
  <c r="O31" i="11"/>
  <c r="Q31" i="11"/>
  <c r="R31" i="11"/>
  <c r="S31" i="11"/>
  <c r="T31" i="11"/>
  <c r="N32" i="11"/>
  <c r="O32" i="11"/>
  <c r="Q32" i="11"/>
  <c r="R32" i="11"/>
  <c r="S32" i="11"/>
  <c r="T32" i="11"/>
  <c r="N33" i="11"/>
  <c r="O33" i="11"/>
  <c r="Q33" i="11"/>
  <c r="R33" i="11"/>
  <c r="S33" i="11"/>
  <c r="T33" i="11"/>
  <c r="N34" i="11"/>
  <c r="O34" i="11"/>
  <c r="Q34" i="11"/>
  <c r="R34" i="11"/>
  <c r="S34" i="11"/>
  <c r="T34" i="11"/>
  <c r="N35" i="11"/>
  <c r="O35" i="11"/>
  <c r="Q35" i="11"/>
  <c r="R35" i="11"/>
  <c r="S35" i="11"/>
  <c r="T35" i="11"/>
  <c r="N36" i="11"/>
  <c r="O36" i="11"/>
  <c r="Q36" i="11"/>
  <c r="R36" i="11"/>
  <c r="S36" i="11"/>
  <c r="T36" i="11"/>
  <c r="N37" i="11"/>
  <c r="O37" i="11"/>
  <c r="Q37" i="11"/>
  <c r="R37" i="11"/>
  <c r="S37" i="11"/>
  <c r="T37" i="11"/>
  <c r="N38" i="11"/>
  <c r="O38" i="11"/>
  <c r="Q38" i="11"/>
  <c r="R38" i="11"/>
  <c r="S38" i="11"/>
  <c r="T38" i="11"/>
  <c r="N39" i="11"/>
  <c r="O39" i="11"/>
  <c r="Q39" i="11"/>
  <c r="R39" i="11"/>
  <c r="S39" i="11"/>
  <c r="T39" i="11"/>
  <c r="N40" i="11"/>
  <c r="O40" i="11"/>
  <c r="Q40" i="11"/>
  <c r="R40" i="11"/>
  <c r="S40" i="11"/>
  <c r="T40" i="11"/>
  <c r="N41" i="11"/>
  <c r="O41" i="11"/>
  <c r="Q41" i="11"/>
  <c r="R41" i="11"/>
  <c r="S41" i="11"/>
  <c r="T41" i="11"/>
  <c r="N42" i="11"/>
  <c r="O42" i="11"/>
  <c r="Q42" i="11"/>
  <c r="R42" i="11"/>
  <c r="S42" i="11"/>
  <c r="T42" i="11"/>
  <c r="N43" i="11"/>
  <c r="O43" i="11"/>
  <c r="Q43" i="11"/>
  <c r="R43" i="11"/>
  <c r="S43" i="11"/>
  <c r="T43" i="11"/>
  <c r="N44" i="11"/>
  <c r="O44" i="11"/>
  <c r="Q44" i="11"/>
  <c r="R44" i="11"/>
  <c r="S44" i="11"/>
  <c r="T44" i="11"/>
  <c r="N45" i="11"/>
  <c r="O45" i="11"/>
  <c r="Q45" i="11"/>
  <c r="R45" i="11"/>
  <c r="S45" i="11"/>
  <c r="T45" i="11"/>
  <c r="N46" i="11"/>
  <c r="O46" i="11"/>
  <c r="Q46" i="11"/>
  <c r="R46" i="11"/>
  <c r="S46" i="11"/>
  <c r="T46" i="11"/>
  <c r="N47" i="11"/>
  <c r="O47" i="11"/>
  <c r="Q47" i="11"/>
  <c r="R47" i="11"/>
  <c r="S47" i="11"/>
  <c r="T47" i="11"/>
  <c r="N48" i="11"/>
  <c r="O48" i="11"/>
  <c r="Q48" i="11"/>
  <c r="R48" i="11"/>
  <c r="S48" i="11"/>
  <c r="T48" i="11"/>
  <c r="N49" i="11"/>
  <c r="O49" i="11"/>
  <c r="Q49" i="11"/>
  <c r="R49" i="11"/>
  <c r="S49" i="11"/>
  <c r="T49" i="11"/>
  <c r="N50" i="11"/>
  <c r="O50" i="11"/>
  <c r="Q50" i="11"/>
  <c r="R50" i="11"/>
  <c r="S50" i="11"/>
  <c r="T50" i="11"/>
  <c r="N51" i="11"/>
  <c r="O51" i="11"/>
  <c r="Q51" i="11"/>
  <c r="R51" i="11"/>
  <c r="S51" i="11"/>
  <c r="T51" i="11"/>
  <c r="N52" i="11"/>
  <c r="O52" i="11"/>
  <c r="Q52" i="11"/>
  <c r="R52" i="11"/>
  <c r="S52" i="11"/>
  <c r="T52" i="11"/>
  <c r="N53" i="11"/>
  <c r="O53" i="11"/>
  <c r="Q53" i="11"/>
  <c r="R53" i="11"/>
  <c r="S53" i="11"/>
  <c r="T53" i="11"/>
  <c r="N54" i="11"/>
  <c r="O54" i="11"/>
  <c r="Q54" i="11"/>
  <c r="R54" i="11"/>
  <c r="S54" i="11"/>
  <c r="T54" i="11"/>
  <c r="N55" i="11"/>
  <c r="O55" i="11"/>
  <c r="Q55" i="11"/>
  <c r="R55" i="11"/>
  <c r="S55" i="11"/>
  <c r="T55" i="11"/>
  <c r="N56" i="11"/>
  <c r="O56" i="11"/>
  <c r="Q56" i="11"/>
  <c r="R56" i="11"/>
  <c r="S56" i="11"/>
  <c r="T56" i="11"/>
  <c r="N57" i="11"/>
  <c r="O57" i="11"/>
  <c r="Q57" i="11"/>
  <c r="R57" i="11"/>
  <c r="S57" i="11"/>
  <c r="T57" i="11"/>
  <c r="N58" i="11"/>
  <c r="O58" i="11"/>
  <c r="Q58" i="11"/>
  <c r="R58" i="11"/>
  <c r="S58" i="11"/>
  <c r="T58" i="11"/>
  <c r="N59" i="11"/>
  <c r="O59" i="11"/>
  <c r="Q59" i="11"/>
  <c r="R59" i="11"/>
  <c r="S59" i="11"/>
  <c r="T59" i="11"/>
  <c r="N60" i="11"/>
  <c r="O60" i="11"/>
  <c r="Q60" i="11"/>
  <c r="R60" i="11"/>
  <c r="S60" i="11"/>
  <c r="T60" i="11"/>
  <c r="N61" i="11"/>
  <c r="O61" i="11"/>
  <c r="Q61" i="11"/>
  <c r="R61" i="11"/>
  <c r="S61" i="11"/>
  <c r="T61" i="11"/>
  <c r="N62" i="11"/>
  <c r="O62" i="11"/>
  <c r="Q62" i="11"/>
  <c r="R62" i="11"/>
  <c r="S62" i="11"/>
  <c r="T62" i="11"/>
  <c r="N63" i="11"/>
  <c r="O63" i="11"/>
  <c r="Q63" i="11"/>
  <c r="R63" i="11"/>
  <c r="S63" i="11"/>
  <c r="T63" i="11"/>
  <c r="O3" i="11"/>
  <c r="P3" i="11"/>
  <c r="Q3" i="11"/>
  <c r="R3" i="11"/>
  <c r="S3" i="11"/>
  <c r="T3" i="11"/>
  <c r="N3" i="11"/>
  <c r="E4" i="11"/>
  <c r="F4" i="11"/>
  <c r="G4" i="11"/>
  <c r="H4" i="11"/>
  <c r="I4" i="11"/>
  <c r="J4" i="11"/>
  <c r="K4" i="11"/>
  <c r="E5" i="11"/>
  <c r="F5" i="11"/>
  <c r="G5" i="11"/>
  <c r="H5" i="11"/>
  <c r="I5" i="11"/>
  <c r="J5" i="11"/>
  <c r="K5" i="11"/>
  <c r="E6" i="11"/>
  <c r="F6" i="11"/>
  <c r="G6" i="11"/>
  <c r="H6" i="11"/>
  <c r="I6" i="11"/>
  <c r="J6" i="11"/>
  <c r="K6" i="11"/>
  <c r="E7" i="11"/>
  <c r="F7" i="11"/>
  <c r="G7" i="11"/>
  <c r="H7" i="11"/>
  <c r="I7" i="11"/>
  <c r="J7" i="11"/>
  <c r="K7" i="11"/>
  <c r="E8" i="11"/>
  <c r="F8" i="11"/>
  <c r="G8" i="11"/>
  <c r="H8" i="11"/>
  <c r="I8" i="11"/>
  <c r="J8" i="11"/>
  <c r="K8" i="11"/>
  <c r="E9" i="11"/>
  <c r="F9" i="11"/>
  <c r="G9" i="11"/>
  <c r="H9" i="11"/>
  <c r="I9" i="11"/>
  <c r="J9" i="11"/>
  <c r="K9" i="11"/>
  <c r="E10" i="11"/>
  <c r="F10" i="11"/>
  <c r="G10" i="11"/>
  <c r="H10" i="11"/>
  <c r="I10" i="11"/>
  <c r="J10" i="11"/>
  <c r="K10" i="11"/>
  <c r="E11" i="11"/>
  <c r="F11" i="11"/>
  <c r="G11" i="11"/>
  <c r="H11" i="11"/>
  <c r="I11" i="11"/>
  <c r="J11" i="11"/>
  <c r="K11" i="11"/>
  <c r="E12" i="11"/>
  <c r="F12" i="11"/>
  <c r="G12" i="11"/>
  <c r="H12" i="11"/>
  <c r="I12" i="11"/>
  <c r="J12" i="11"/>
  <c r="K12" i="11"/>
  <c r="E13" i="11"/>
  <c r="F13" i="11"/>
  <c r="G13" i="11"/>
  <c r="H13" i="11"/>
  <c r="I13" i="11"/>
  <c r="J13" i="11"/>
  <c r="K13" i="11"/>
  <c r="E14" i="11"/>
  <c r="F14" i="11"/>
  <c r="G14" i="11"/>
  <c r="H14" i="11"/>
  <c r="I14" i="11"/>
  <c r="J14" i="11"/>
  <c r="K14" i="11"/>
  <c r="E15" i="11"/>
  <c r="F15" i="11"/>
  <c r="G15" i="11"/>
  <c r="H15" i="11"/>
  <c r="I15" i="11"/>
  <c r="J15" i="11"/>
  <c r="K15" i="11"/>
  <c r="E16" i="11"/>
  <c r="F16" i="11"/>
  <c r="G16" i="11"/>
  <c r="H16" i="11"/>
  <c r="I16" i="11"/>
  <c r="J16" i="11"/>
  <c r="K16" i="11"/>
  <c r="E17" i="11"/>
  <c r="F17" i="11"/>
  <c r="G17" i="11"/>
  <c r="H17" i="11"/>
  <c r="I17" i="11"/>
  <c r="J17" i="11"/>
  <c r="K17" i="11"/>
  <c r="E18" i="11"/>
  <c r="F18" i="11"/>
  <c r="G18" i="11"/>
  <c r="H18" i="11"/>
  <c r="I18" i="11"/>
  <c r="J18" i="11"/>
  <c r="K18" i="11"/>
  <c r="E19" i="11"/>
  <c r="F19" i="11"/>
  <c r="G19" i="11"/>
  <c r="H19" i="11"/>
  <c r="I19" i="11"/>
  <c r="J19" i="11"/>
  <c r="K19" i="11"/>
  <c r="E20" i="11"/>
  <c r="F20" i="11"/>
  <c r="G20" i="11"/>
  <c r="H20" i="11"/>
  <c r="I20" i="11"/>
  <c r="J20" i="11"/>
  <c r="K20" i="11"/>
  <c r="E21" i="11"/>
  <c r="F21" i="11"/>
  <c r="G21" i="11"/>
  <c r="H21" i="11"/>
  <c r="I21" i="11"/>
  <c r="J21" i="11"/>
  <c r="K21" i="11"/>
  <c r="E22" i="11"/>
  <c r="F22" i="11"/>
  <c r="G22" i="11"/>
  <c r="H22" i="11"/>
  <c r="I22" i="11"/>
  <c r="J22" i="11"/>
  <c r="K22" i="11"/>
  <c r="G24" i="11"/>
  <c r="K24" i="11"/>
  <c r="J25" i="11"/>
  <c r="E27" i="11"/>
  <c r="H27" i="11"/>
  <c r="G28" i="11"/>
  <c r="K28" i="11"/>
  <c r="H30" i="11"/>
  <c r="I30" i="11"/>
  <c r="H31" i="11"/>
  <c r="G32" i="11"/>
  <c r="J33" i="11"/>
  <c r="F34" i="11"/>
  <c r="I34" i="11"/>
  <c r="E35" i="11"/>
  <c r="H35" i="11"/>
  <c r="F36" i="11"/>
  <c r="J36" i="11"/>
  <c r="K36" i="11"/>
  <c r="J37" i="11"/>
  <c r="I38" i="11"/>
  <c r="F40" i="11"/>
  <c r="G40" i="11"/>
  <c r="K40" i="11"/>
  <c r="E43" i="11"/>
  <c r="H43" i="11"/>
  <c r="G44" i="11"/>
  <c r="H45" i="11"/>
  <c r="H47" i="11"/>
  <c r="J49" i="11"/>
  <c r="I50" i="11"/>
  <c r="H51" i="11"/>
  <c r="F52" i="11"/>
  <c r="K52" i="11"/>
  <c r="J53" i="11"/>
  <c r="F56" i="11"/>
  <c r="K56" i="11"/>
  <c r="J57" i="11"/>
  <c r="E59" i="11"/>
  <c r="G60" i="11"/>
  <c r="K60" i="11"/>
  <c r="H62" i="11"/>
  <c r="H63" i="11"/>
  <c r="F3" i="11"/>
  <c r="G3" i="11"/>
  <c r="H3" i="11"/>
  <c r="I3" i="11"/>
  <c r="J3" i="11"/>
  <c r="K3" i="11"/>
  <c r="E3" i="11"/>
  <c r="E110" i="15" l="1"/>
  <c r="D111" i="15"/>
  <c r="D109" i="15"/>
  <c r="D110" i="15"/>
  <c r="E109" i="15"/>
  <c r="G102" i="15"/>
  <c r="E111" i="15"/>
  <c r="F104" i="15"/>
  <c r="G103" i="15"/>
  <c r="E7" i="15"/>
  <c r="E8" i="15" s="1"/>
  <c r="E9" i="15" s="1"/>
  <c r="E10" i="15" s="1"/>
  <c r="E11" i="15" s="1"/>
  <c r="E12" i="15" s="1"/>
  <c r="E13" i="15" s="1"/>
  <c r="E14" i="15" s="1"/>
  <c r="E15" i="15" s="1"/>
  <c r="E16" i="15" s="1"/>
  <c r="E17" i="15" s="1"/>
  <c r="E18" i="15" s="1"/>
  <c r="D7" i="15"/>
  <c r="D8" i="15" s="1"/>
  <c r="D9" i="15" s="1"/>
  <c r="D10" i="15" s="1"/>
  <c r="D11" i="15" s="1"/>
  <c r="D12" i="15" s="1"/>
  <c r="D13" i="15" s="1"/>
  <c r="D14" i="15" s="1"/>
  <c r="D15" i="15" s="1"/>
  <c r="D16" i="15" s="1"/>
  <c r="D17" i="15" s="1"/>
  <c r="D18" i="15" s="1"/>
  <c r="D19" i="15" s="1"/>
  <c r="C7" i="15"/>
  <c r="C8" i="15" s="1"/>
  <c r="C9" i="15" s="1"/>
  <c r="C10" i="15" s="1"/>
  <c r="C11" i="15" s="1"/>
  <c r="C12" i="15" s="1"/>
  <c r="C13" i="15" s="1"/>
  <c r="C14" i="15" s="1"/>
  <c r="B7" i="15"/>
  <c r="B8" i="15" s="1"/>
  <c r="B9" i="15" s="1"/>
  <c r="B10" i="15" s="1"/>
  <c r="B11" i="15" s="1"/>
  <c r="B12" i="15" s="1"/>
  <c r="B13" i="15" s="1"/>
  <c r="B14" i="15" s="1"/>
  <c r="B15" i="15" s="1"/>
  <c r="L6" i="15"/>
  <c r="B2" i="14" s="1"/>
  <c r="B66" i="14" s="1"/>
  <c r="Z88" i="14" s="1"/>
  <c r="K6" i="15"/>
  <c r="B2" i="13" s="1"/>
  <c r="B66" i="13" s="1"/>
  <c r="AD92" i="13" s="1"/>
  <c r="J6" i="15"/>
  <c r="B2" i="12" s="1"/>
  <c r="B66" i="12" s="1"/>
  <c r="I6" i="15"/>
  <c r="B2" i="11" s="1"/>
  <c r="B66" i="11" s="1"/>
  <c r="B130" i="11" s="1"/>
  <c r="B194" i="11" s="1"/>
  <c r="B258" i="11" s="1"/>
  <c r="B322" i="11" s="1"/>
  <c r="B386" i="11" s="1"/>
  <c r="J5" i="10"/>
  <c r="K5" i="10"/>
  <c r="L5" i="10"/>
  <c r="I6" i="10"/>
  <c r="J6" i="10"/>
  <c r="K6" i="10"/>
  <c r="K9" i="10"/>
  <c r="L9" i="10"/>
  <c r="I10" i="10"/>
  <c r="J10" i="10"/>
  <c r="K10" i="10"/>
  <c r="J11" i="10"/>
  <c r="J12" i="10"/>
  <c r="J13" i="10"/>
  <c r="K13" i="10"/>
  <c r="L13" i="10"/>
  <c r="I14" i="10"/>
  <c r="J14" i="10"/>
  <c r="K14" i="10"/>
  <c r="L14" i="10"/>
  <c r="J15" i="10"/>
  <c r="L15" i="10"/>
  <c r="J16" i="10"/>
  <c r="K16" i="10"/>
  <c r="L16" i="10"/>
  <c r="J17" i="10"/>
  <c r="K17" i="10"/>
  <c r="L17" i="10"/>
  <c r="I18" i="10"/>
  <c r="J18" i="10"/>
  <c r="K18" i="10"/>
  <c r="L18" i="10"/>
  <c r="I19" i="10"/>
  <c r="J19" i="10"/>
  <c r="K19" i="10"/>
  <c r="L19" i="10"/>
  <c r="I20" i="10"/>
  <c r="J20" i="10"/>
  <c r="K20" i="10"/>
  <c r="L20" i="10"/>
  <c r="I21" i="10"/>
  <c r="J21" i="10"/>
  <c r="K21" i="10"/>
  <c r="L21" i="10"/>
  <c r="I22" i="10"/>
  <c r="J22" i="10"/>
  <c r="K22" i="10"/>
  <c r="L22" i="10"/>
  <c r="J2" i="10"/>
  <c r="K2" i="10"/>
  <c r="L2" i="10"/>
  <c r="I2" i="10"/>
  <c r="E3" i="10"/>
  <c r="E4" i="10" s="1"/>
  <c r="E5" i="10" s="1"/>
  <c r="E6" i="10" s="1"/>
  <c r="E7" i="10" s="1"/>
  <c r="E8" i="10" s="1"/>
  <c r="E9" i="10" s="1"/>
  <c r="E10" i="10" s="1"/>
  <c r="E11" i="10" s="1"/>
  <c r="E12" i="10" s="1"/>
  <c r="E13" i="10" s="1"/>
  <c r="D3" i="10"/>
  <c r="D4" i="10" s="1"/>
  <c r="D5" i="10" s="1"/>
  <c r="D6" i="10" s="1"/>
  <c r="D7" i="10" s="1"/>
  <c r="D8" i="10" s="1"/>
  <c r="D9" i="10" s="1"/>
  <c r="D10" i="10" s="1"/>
  <c r="D11" i="10" s="1"/>
  <c r="D12" i="10" s="1"/>
  <c r="D13" i="10" s="1"/>
  <c r="D14" i="10" s="1"/>
  <c r="D15" i="10" s="1"/>
  <c r="K15" i="10" s="1"/>
  <c r="C3" i="10"/>
  <c r="C4" i="10" s="1"/>
  <c r="C5" i="10" s="1"/>
  <c r="C6" i="10" s="1"/>
  <c r="C7" i="10" s="1"/>
  <c r="C8" i="10" s="1"/>
  <c r="C9" i="10" s="1"/>
  <c r="C10" i="10" s="1"/>
  <c r="B3" i="10"/>
  <c r="B4" i="10" s="1"/>
  <c r="B5" i="10" s="1"/>
  <c r="B6" i="10" s="1"/>
  <c r="B7" i="10" s="1"/>
  <c r="B8" i="10" s="1"/>
  <c r="B9" i="10" s="1"/>
  <c r="B10" i="10" s="1"/>
  <c r="B11" i="10" s="1"/>
  <c r="B12" i="10" s="1"/>
  <c r="B13" i="10" s="1"/>
  <c r="B14" i="10" s="1"/>
  <c r="B15" i="10" s="1"/>
  <c r="B16" i="10" s="1"/>
  <c r="B17" i="10" s="1"/>
  <c r="I17" i="10" s="1"/>
  <c r="L12" i="10" l="1"/>
  <c r="L8" i="10"/>
  <c r="L4" i="10"/>
  <c r="K8" i="10"/>
  <c r="J8" i="10"/>
  <c r="J4" i="10"/>
  <c r="I12" i="10"/>
  <c r="I8" i="10"/>
  <c r="I4" i="10"/>
  <c r="I9" i="10"/>
  <c r="L11" i="10"/>
  <c r="L7" i="10"/>
  <c r="L3" i="10"/>
  <c r="I13" i="10"/>
  <c r="I5" i="10"/>
  <c r="K12" i="10"/>
  <c r="K4" i="10"/>
  <c r="I16" i="10"/>
  <c r="K11" i="10"/>
  <c r="K7" i="10"/>
  <c r="K3" i="10"/>
  <c r="J7" i="10"/>
  <c r="J3" i="10"/>
  <c r="J9" i="10"/>
  <c r="I15" i="10"/>
  <c r="I11" i="10"/>
  <c r="I7" i="10"/>
  <c r="I3" i="10"/>
  <c r="L10" i="10"/>
  <c r="L6" i="10"/>
  <c r="BF440" i="11"/>
  <c r="AL420" i="11"/>
  <c r="BH122" i="11"/>
  <c r="AA153" i="11"/>
  <c r="AD220" i="11"/>
  <c r="P270" i="11"/>
  <c r="X86" i="11"/>
  <c r="AF286" i="11"/>
  <c r="H70" i="11"/>
  <c r="AN102" i="11"/>
  <c r="S337" i="11"/>
  <c r="AR106" i="11"/>
  <c r="AI353" i="11"/>
  <c r="G69" i="11"/>
  <c r="AI161" i="11"/>
  <c r="T82" i="11"/>
  <c r="N204" i="11"/>
  <c r="Y87" i="11"/>
  <c r="AL228" i="11"/>
  <c r="L74" i="11"/>
  <c r="AB90" i="11"/>
  <c r="AW111" i="11"/>
  <c r="K137" i="11"/>
  <c r="AQ169" i="11"/>
  <c r="AT236" i="11"/>
  <c r="AV302" i="11"/>
  <c r="BG377" i="11"/>
  <c r="AV110" i="11"/>
  <c r="AY369" i="11"/>
  <c r="AF94" i="11"/>
  <c r="AZ114" i="11"/>
  <c r="R144" i="11"/>
  <c r="AY177" i="11"/>
  <c r="BB244" i="11"/>
  <c r="BD310" i="11"/>
  <c r="N396" i="11"/>
  <c r="J136" i="11"/>
  <c r="AN294" i="11"/>
  <c r="O77" i="11"/>
  <c r="P78" i="11"/>
  <c r="AG95" i="11"/>
  <c r="BD118" i="11"/>
  <c r="S145" i="11"/>
  <c r="BG185" i="11"/>
  <c r="BJ252" i="11"/>
  <c r="BL318" i="11"/>
  <c r="V404" i="11"/>
  <c r="I71" i="11"/>
  <c r="AP168" i="11"/>
  <c r="Q79" i="11"/>
  <c r="AJ98" i="11"/>
  <c r="BE119" i="11"/>
  <c r="Z152" i="11"/>
  <c r="F196" i="11"/>
  <c r="H262" i="11"/>
  <c r="K329" i="11"/>
  <c r="AD412" i="11"/>
  <c r="E67" i="11"/>
  <c r="W85" i="11"/>
  <c r="AO103" i="11"/>
  <c r="BL126" i="11"/>
  <c r="AH160" i="11"/>
  <c r="V212" i="11"/>
  <c r="X278" i="11"/>
  <c r="AA345" i="11"/>
  <c r="BG441" i="11"/>
  <c r="F388" i="11"/>
  <c r="AQ361" i="11"/>
  <c r="AV430" i="11"/>
  <c r="J72" i="11"/>
  <c r="R80" i="11"/>
  <c r="Z88" i="11"/>
  <c r="AH96" i="11"/>
  <c r="AP104" i="11"/>
  <c r="AX112" i="11"/>
  <c r="BF120" i="11"/>
  <c r="D130" i="11"/>
  <c r="BM130" i="11" s="1"/>
  <c r="CJ130" i="11" s="1"/>
  <c r="L138" i="11"/>
  <c r="T146" i="11"/>
  <c r="AB154" i="11"/>
  <c r="AJ162" i="11"/>
  <c r="AR170" i="11"/>
  <c r="AZ178" i="11"/>
  <c r="BH186" i="11"/>
  <c r="G197" i="11"/>
  <c r="O205" i="11"/>
  <c r="W213" i="11"/>
  <c r="AE221" i="11"/>
  <c r="AM229" i="11"/>
  <c r="AU237" i="11"/>
  <c r="BC245" i="11"/>
  <c r="BK253" i="11"/>
  <c r="I263" i="11"/>
  <c r="Q271" i="11"/>
  <c r="Y279" i="11"/>
  <c r="AG287" i="11"/>
  <c r="AO295" i="11"/>
  <c r="AW303" i="11"/>
  <c r="BE311" i="11"/>
  <c r="D322" i="11"/>
  <c r="L330" i="11"/>
  <c r="T338" i="11"/>
  <c r="AB346" i="11"/>
  <c r="AJ354" i="11"/>
  <c r="AR362" i="11"/>
  <c r="AZ370" i="11"/>
  <c r="BH378" i="11"/>
  <c r="G389" i="11"/>
  <c r="O397" i="11"/>
  <c r="W405" i="11"/>
  <c r="AE413" i="11"/>
  <c r="AM421" i="11"/>
  <c r="AX432" i="11"/>
  <c r="BI443" i="11"/>
  <c r="K73" i="11"/>
  <c r="S81" i="11"/>
  <c r="AA89" i="11"/>
  <c r="AI97" i="11"/>
  <c r="AQ105" i="11"/>
  <c r="AY113" i="11"/>
  <c r="BG121" i="11"/>
  <c r="E131" i="11"/>
  <c r="M139" i="11"/>
  <c r="U147" i="11"/>
  <c r="AC155" i="11"/>
  <c r="AK163" i="11"/>
  <c r="AS171" i="11"/>
  <c r="BA179" i="11"/>
  <c r="BI187" i="11"/>
  <c r="H198" i="11"/>
  <c r="P206" i="11"/>
  <c r="X214" i="11"/>
  <c r="AF222" i="11"/>
  <c r="AN230" i="11"/>
  <c r="AV238" i="11"/>
  <c r="BD246" i="11"/>
  <c r="BL254" i="11"/>
  <c r="J264" i="11"/>
  <c r="R272" i="11"/>
  <c r="Z280" i="11"/>
  <c r="AH288" i="11"/>
  <c r="AP296" i="11"/>
  <c r="AX304" i="11"/>
  <c r="BF312" i="11"/>
  <c r="E323" i="11"/>
  <c r="M331" i="11"/>
  <c r="U339" i="11"/>
  <c r="AC347" i="11"/>
  <c r="AK355" i="11"/>
  <c r="AS363" i="11"/>
  <c r="BA371" i="11"/>
  <c r="BI379" i="11"/>
  <c r="H390" i="11"/>
  <c r="P398" i="11"/>
  <c r="X406" i="11"/>
  <c r="AF414" i="11"/>
  <c r="AN422" i="11"/>
  <c r="AY433" i="11"/>
  <c r="BJ444" i="11"/>
  <c r="AD156" i="11"/>
  <c r="BB180" i="11"/>
  <c r="I199" i="11"/>
  <c r="AG223" i="11"/>
  <c r="AO231" i="11"/>
  <c r="AW239" i="11"/>
  <c r="BE247" i="11"/>
  <c r="K265" i="11"/>
  <c r="S273" i="11"/>
  <c r="AA281" i="11"/>
  <c r="AI289" i="11"/>
  <c r="AQ297" i="11"/>
  <c r="AY305" i="11"/>
  <c r="BG313" i="11"/>
  <c r="F324" i="11"/>
  <c r="N332" i="11"/>
  <c r="V340" i="11"/>
  <c r="AD348" i="11"/>
  <c r="AL356" i="11"/>
  <c r="AT364" i="11"/>
  <c r="BB372" i="11"/>
  <c r="BJ380" i="11"/>
  <c r="I391" i="11"/>
  <c r="Q399" i="11"/>
  <c r="Y407" i="11"/>
  <c r="AG415" i="11"/>
  <c r="AP424" i="11"/>
  <c r="AZ434" i="11"/>
  <c r="BL446" i="11"/>
  <c r="F132" i="11"/>
  <c r="V148" i="11"/>
  <c r="AT172" i="11"/>
  <c r="Q207" i="11"/>
  <c r="F68" i="11"/>
  <c r="M75" i="11"/>
  <c r="U83" i="11"/>
  <c r="AC91" i="11"/>
  <c r="AK99" i="11"/>
  <c r="AS107" i="11"/>
  <c r="BA115" i="11"/>
  <c r="BI123" i="11"/>
  <c r="G133" i="11"/>
  <c r="O141" i="11"/>
  <c r="W149" i="11"/>
  <c r="AE157" i="11"/>
  <c r="AM165" i="11"/>
  <c r="AU173" i="11"/>
  <c r="BC181" i="11"/>
  <c r="BK189" i="11"/>
  <c r="J200" i="11"/>
  <c r="R208" i="11"/>
  <c r="Z216" i="11"/>
  <c r="AH224" i="11"/>
  <c r="AP232" i="11"/>
  <c r="AX240" i="11"/>
  <c r="BF248" i="11"/>
  <c r="D258" i="11"/>
  <c r="BM258" i="11" s="1"/>
  <c r="DL258" i="11" s="1"/>
  <c r="L266" i="11"/>
  <c r="T274" i="11"/>
  <c r="AB282" i="11"/>
  <c r="AJ290" i="11"/>
  <c r="AR298" i="11"/>
  <c r="AZ306" i="11"/>
  <c r="BH314" i="11"/>
  <c r="G325" i="11"/>
  <c r="O333" i="11"/>
  <c r="W341" i="11"/>
  <c r="AE349" i="11"/>
  <c r="AM357" i="11"/>
  <c r="AU365" i="11"/>
  <c r="BC373" i="11"/>
  <c r="BK381" i="11"/>
  <c r="J392" i="11"/>
  <c r="R400" i="11"/>
  <c r="Z408" i="11"/>
  <c r="AH416" i="11"/>
  <c r="AQ425" i="11"/>
  <c r="BA435" i="11"/>
  <c r="N140" i="11"/>
  <c r="AL164" i="11"/>
  <c r="BJ188" i="11"/>
  <c r="Y215" i="11"/>
  <c r="D66" i="11"/>
  <c r="BM66" i="11" s="1"/>
  <c r="DF66" i="11" s="1"/>
  <c r="N76" i="11"/>
  <c r="V84" i="11"/>
  <c r="AD92" i="11"/>
  <c r="AL100" i="11"/>
  <c r="AT108" i="11"/>
  <c r="BB116" i="11"/>
  <c r="BJ124" i="11"/>
  <c r="H134" i="11"/>
  <c r="P142" i="11"/>
  <c r="X150" i="11"/>
  <c r="AF158" i="11"/>
  <c r="AN166" i="11"/>
  <c r="AV174" i="11"/>
  <c r="BD182" i="11"/>
  <c r="BL190" i="11"/>
  <c r="K201" i="11"/>
  <c r="S209" i="11"/>
  <c r="AA217" i="11"/>
  <c r="AI225" i="11"/>
  <c r="AQ233" i="11"/>
  <c r="AY241" i="11"/>
  <c r="BG249" i="11"/>
  <c r="E259" i="11"/>
  <c r="M267" i="11"/>
  <c r="U275" i="11"/>
  <c r="AC283" i="11"/>
  <c r="AK291" i="11"/>
  <c r="AS299" i="11"/>
  <c r="BA307" i="11"/>
  <c r="BI315" i="11"/>
  <c r="H326" i="11"/>
  <c r="P334" i="11"/>
  <c r="X342" i="11"/>
  <c r="AF350" i="11"/>
  <c r="AN358" i="11"/>
  <c r="AV366" i="11"/>
  <c r="BD374" i="11"/>
  <c r="BL382" i="11"/>
  <c r="K393" i="11"/>
  <c r="S401" i="11"/>
  <c r="AA409" i="11"/>
  <c r="AI417" i="11"/>
  <c r="AR426" i="11"/>
  <c r="BB436" i="11"/>
  <c r="AE93" i="11"/>
  <c r="AM101" i="11"/>
  <c r="AU109" i="11"/>
  <c r="BC117" i="11"/>
  <c r="BK125" i="11"/>
  <c r="I135" i="11"/>
  <c r="Q143" i="11"/>
  <c r="Y151" i="11"/>
  <c r="AG159" i="11"/>
  <c r="AO167" i="11"/>
  <c r="AW175" i="11"/>
  <c r="BE183" i="11"/>
  <c r="D194" i="11"/>
  <c r="BM194" i="11" s="1"/>
  <c r="CP194" i="11" s="1"/>
  <c r="L202" i="11"/>
  <c r="T210" i="11"/>
  <c r="AB218" i="11"/>
  <c r="AJ226" i="11"/>
  <c r="AR234" i="11"/>
  <c r="AZ242" i="11"/>
  <c r="BH250" i="11"/>
  <c r="F260" i="11"/>
  <c r="N268" i="11"/>
  <c r="V276" i="11"/>
  <c r="AD284" i="11"/>
  <c r="AL292" i="11"/>
  <c r="AT300" i="11"/>
  <c r="BB308" i="11"/>
  <c r="BJ316" i="11"/>
  <c r="I327" i="11"/>
  <c r="Q335" i="11"/>
  <c r="Y343" i="11"/>
  <c r="AG351" i="11"/>
  <c r="AO359" i="11"/>
  <c r="AW367" i="11"/>
  <c r="BE375" i="11"/>
  <c r="D386" i="11"/>
  <c r="BM386" i="11" s="1"/>
  <c r="BQ386" i="11" s="1"/>
  <c r="DZ386" i="11" s="1"/>
  <c r="L394" i="11"/>
  <c r="T402" i="11"/>
  <c r="AB410" i="11"/>
  <c r="AJ418" i="11"/>
  <c r="AS427" i="11"/>
  <c r="BD438" i="11"/>
  <c r="AX176" i="11"/>
  <c r="BF184" i="11"/>
  <c r="E195" i="11"/>
  <c r="M203" i="11"/>
  <c r="U211" i="11"/>
  <c r="AC219" i="11"/>
  <c r="AK227" i="11"/>
  <c r="AS235" i="11"/>
  <c r="BA243" i="11"/>
  <c r="BI251" i="11"/>
  <c r="G261" i="11"/>
  <c r="O269" i="11"/>
  <c r="W277" i="11"/>
  <c r="AE285" i="11"/>
  <c r="AM293" i="11"/>
  <c r="AU301" i="11"/>
  <c r="BC309" i="11"/>
  <c r="BK317" i="11"/>
  <c r="J328" i="11"/>
  <c r="R336" i="11"/>
  <c r="Z344" i="11"/>
  <c r="AH352" i="11"/>
  <c r="AP360" i="11"/>
  <c r="AX368" i="11"/>
  <c r="BF376" i="11"/>
  <c r="E387" i="11"/>
  <c r="M395" i="11"/>
  <c r="U403" i="11"/>
  <c r="AC411" i="11"/>
  <c r="AK419" i="11"/>
  <c r="AT428" i="11"/>
  <c r="BH122" i="12"/>
  <c r="D66" i="12"/>
  <c r="BM66" i="12" s="1"/>
  <c r="H70" i="13"/>
  <c r="BH442" i="11"/>
  <c r="BE439" i="11"/>
  <c r="AW431" i="11"/>
  <c r="AO423" i="11"/>
  <c r="BK445" i="11"/>
  <c r="BC437" i="11"/>
  <c r="AU429" i="11"/>
  <c r="B16" i="15"/>
  <c r="B17" i="15" s="1"/>
  <c r="B18" i="15" s="1"/>
  <c r="B19" i="15" s="1"/>
  <c r="B20" i="15" s="1"/>
  <c r="B21" i="15" s="1"/>
  <c r="B22" i="15" s="1"/>
  <c r="B23" i="15" s="1"/>
  <c r="B24" i="15" s="1"/>
  <c r="B25" i="15" s="1"/>
  <c r="B26" i="15" s="1"/>
  <c r="H70" i="12"/>
  <c r="B450" i="11"/>
  <c r="E19" i="15"/>
  <c r="L18" i="15"/>
  <c r="B14" i="14" s="1"/>
  <c r="B78" i="14" s="1"/>
  <c r="L17" i="15"/>
  <c r="B13" i="14" s="1"/>
  <c r="B77" i="14" s="1"/>
  <c r="K19" i="15"/>
  <c r="B15" i="13" s="1"/>
  <c r="B79" i="13" s="1"/>
  <c r="D20" i="15"/>
  <c r="J14" i="15"/>
  <c r="B10" i="12" s="1"/>
  <c r="B74" i="12" s="1"/>
  <c r="C15" i="15"/>
  <c r="J7" i="15"/>
  <c r="B3" i="12" s="1"/>
  <c r="B67" i="12" s="1"/>
  <c r="B131" i="12" s="1"/>
  <c r="B195" i="12" s="1"/>
  <c r="J11" i="15"/>
  <c r="B7" i="12" s="1"/>
  <c r="B71" i="12" s="1"/>
  <c r="J13" i="15"/>
  <c r="B9" i="12" s="1"/>
  <c r="B73" i="12" s="1"/>
  <c r="I7" i="15"/>
  <c r="B3" i="11" s="1"/>
  <c r="B67" i="11" s="1"/>
  <c r="I9" i="15"/>
  <c r="B5" i="11" s="1"/>
  <c r="B69" i="11" s="1"/>
  <c r="I11" i="15"/>
  <c r="B7" i="11" s="1"/>
  <c r="B71" i="11" s="1"/>
  <c r="I13" i="15"/>
  <c r="B9" i="11" s="1"/>
  <c r="B73" i="11" s="1"/>
  <c r="I15" i="15"/>
  <c r="B11" i="11" s="1"/>
  <c r="B75" i="11" s="1"/>
  <c r="K7" i="15"/>
  <c r="B3" i="13" s="1"/>
  <c r="B67" i="13" s="1"/>
  <c r="AM102" i="13" s="1"/>
  <c r="K9" i="15"/>
  <c r="B5" i="13" s="1"/>
  <c r="B69" i="13" s="1"/>
  <c r="B133" i="13" s="1"/>
  <c r="K11" i="15"/>
  <c r="B7" i="13" s="1"/>
  <c r="B71" i="13" s="1"/>
  <c r="K13" i="15"/>
  <c r="B9" i="13" s="1"/>
  <c r="B73" i="13" s="1"/>
  <c r="K15" i="15"/>
  <c r="B11" i="13" s="1"/>
  <c r="B75" i="13" s="1"/>
  <c r="K17" i="15"/>
  <c r="B13" i="13" s="1"/>
  <c r="B77" i="13" s="1"/>
  <c r="L7" i="15"/>
  <c r="B3" i="14" s="1"/>
  <c r="B67" i="14" s="1"/>
  <c r="S82" i="14" s="1"/>
  <c r="L9" i="15"/>
  <c r="B5" i="14" s="1"/>
  <c r="B69" i="14" s="1"/>
  <c r="B133" i="14" s="1"/>
  <c r="L11" i="15"/>
  <c r="B7" i="14" s="1"/>
  <c r="B71" i="14" s="1"/>
  <c r="L13" i="15"/>
  <c r="B9" i="14" s="1"/>
  <c r="B73" i="14" s="1"/>
  <c r="L15" i="15"/>
  <c r="B11" i="14" s="1"/>
  <c r="B75" i="14" s="1"/>
  <c r="J9" i="15"/>
  <c r="B5" i="12" s="1"/>
  <c r="B69" i="12" s="1"/>
  <c r="I8" i="15"/>
  <c r="B4" i="11" s="1"/>
  <c r="B68" i="11" s="1"/>
  <c r="I10" i="15"/>
  <c r="B6" i="11" s="1"/>
  <c r="B70" i="11" s="1"/>
  <c r="I12" i="15"/>
  <c r="B8" i="11" s="1"/>
  <c r="B72" i="11" s="1"/>
  <c r="I14" i="15"/>
  <c r="B10" i="11" s="1"/>
  <c r="B74" i="11" s="1"/>
  <c r="J8" i="15"/>
  <c r="B4" i="12" s="1"/>
  <c r="B68" i="12" s="1"/>
  <c r="I73" i="12" s="1"/>
  <c r="J10" i="15"/>
  <c r="B6" i="12" s="1"/>
  <c r="B70" i="12" s="1"/>
  <c r="J12" i="15"/>
  <c r="B8" i="12" s="1"/>
  <c r="B72" i="12" s="1"/>
  <c r="K8" i="15"/>
  <c r="B4" i="13" s="1"/>
  <c r="B68" i="13" s="1"/>
  <c r="K10" i="15"/>
  <c r="B6" i="13" s="1"/>
  <c r="B70" i="13" s="1"/>
  <c r="K12" i="15"/>
  <c r="B8" i="13" s="1"/>
  <c r="B72" i="13" s="1"/>
  <c r="K14" i="15"/>
  <c r="B10" i="13" s="1"/>
  <c r="B74" i="13" s="1"/>
  <c r="K16" i="15"/>
  <c r="B12" i="13" s="1"/>
  <c r="B76" i="13" s="1"/>
  <c r="B140" i="13" s="1"/>
  <c r="K18" i="15"/>
  <c r="B14" i="13" s="1"/>
  <c r="B78" i="13" s="1"/>
  <c r="L8" i="15"/>
  <c r="B4" i="14" s="1"/>
  <c r="B68" i="14" s="1"/>
  <c r="B132" i="14" s="1"/>
  <c r="L10" i="15"/>
  <c r="B6" i="14" s="1"/>
  <c r="B70" i="14" s="1"/>
  <c r="L12" i="15"/>
  <c r="B8" i="14" s="1"/>
  <c r="B72" i="14" s="1"/>
  <c r="L14" i="15"/>
  <c r="B10" i="14" s="1"/>
  <c r="B74" i="14" s="1"/>
  <c r="L16" i="15"/>
  <c r="B12" i="14" s="1"/>
  <c r="B76" i="14" s="1"/>
  <c r="H71" i="14"/>
  <c r="J72" i="14"/>
  <c r="K73" i="14"/>
  <c r="I71" i="14"/>
  <c r="L74" i="14"/>
  <c r="F68" i="14"/>
  <c r="O77" i="14"/>
  <c r="V84" i="14"/>
  <c r="H70" i="14"/>
  <c r="M75" i="14"/>
  <c r="X86" i="14"/>
  <c r="BK125" i="14"/>
  <c r="BI123" i="14"/>
  <c r="BG121" i="14"/>
  <c r="BE119" i="14"/>
  <c r="BC117" i="14"/>
  <c r="BA115" i="14"/>
  <c r="AY113" i="14"/>
  <c r="AW111" i="14"/>
  <c r="AU109" i="14"/>
  <c r="AS107" i="14"/>
  <c r="AQ105" i="14"/>
  <c r="AO103" i="14"/>
  <c r="AM101" i="14"/>
  <c r="AK99" i="14"/>
  <c r="AI97" i="14"/>
  <c r="AG95" i="14"/>
  <c r="AE93" i="14"/>
  <c r="AC91" i="14"/>
  <c r="B130" i="14"/>
  <c r="BL126" i="14"/>
  <c r="BJ124" i="14"/>
  <c r="BH122" i="14"/>
  <c r="BF120" i="14"/>
  <c r="BD118" i="14"/>
  <c r="BB116" i="14"/>
  <c r="AZ114" i="14"/>
  <c r="AX112" i="14"/>
  <c r="AV110" i="14"/>
  <c r="AT108" i="14"/>
  <c r="AR106" i="14"/>
  <c r="AP104" i="14"/>
  <c r="AN102" i="14"/>
  <c r="AL100" i="14"/>
  <c r="AJ98" i="14"/>
  <c r="AH96" i="14"/>
  <c r="AF94" i="14"/>
  <c r="AD92" i="14"/>
  <c r="AB90" i="14"/>
  <c r="R80" i="14"/>
  <c r="S81" i="14"/>
  <c r="D66" i="14"/>
  <c r="Q79" i="14"/>
  <c r="T82" i="14"/>
  <c r="G69" i="14"/>
  <c r="N76" i="14"/>
  <c r="W85" i="14"/>
  <c r="E67" i="14"/>
  <c r="P78" i="14"/>
  <c r="U83" i="14"/>
  <c r="Y87" i="14"/>
  <c r="AA89" i="14"/>
  <c r="G69" i="13"/>
  <c r="N76" i="13"/>
  <c r="W85" i="13"/>
  <c r="E67" i="13"/>
  <c r="P78" i="13"/>
  <c r="U83" i="13"/>
  <c r="Y87" i="13"/>
  <c r="AA89" i="13"/>
  <c r="AC91" i="13"/>
  <c r="AE93" i="13"/>
  <c r="J72" i="13"/>
  <c r="K73" i="13"/>
  <c r="I71" i="13"/>
  <c r="L74" i="13"/>
  <c r="AO104" i="13"/>
  <c r="F68" i="13"/>
  <c r="O77" i="13"/>
  <c r="V84" i="13"/>
  <c r="M75" i="13"/>
  <c r="X86" i="13"/>
  <c r="Z88" i="13"/>
  <c r="AB90" i="13"/>
  <c r="B130" i="13"/>
  <c r="BL126" i="13"/>
  <c r="BJ124" i="13"/>
  <c r="BH122" i="13"/>
  <c r="BF120" i="13"/>
  <c r="BD118" i="13"/>
  <c r="BB116" i="13"/>
  <c r="AZ114" i="13"/>
  <c r="AX112" i="13"/>
  <c r="AV110" i="13"/>
  <c r="AT108" i="13"/>
  <c r="AR106" i="13"/>
  <c r="AP104" i="13"/>
  <c r="AN102" i="13"/>
  <c r="AL100" i="13"/>
  <c r="AJ98" i="13"/>
  <c r="AH96" i="13"/>
  <c r="AF94" i="13"/>
  <c r="BK125" i="13"/>
  <c r="BI123" i="13"/>
  <c r="BG121" i="13"/>
  <c r="BE119" i="13"/>
  <c r="BC117" i="13"/>
  <c r="BA115" i="13"/>
  <c r="AY113" i="13"/>
  <c r="AW111" i="13"/>
  <c r="AU109" i="13"/>
  <c r="AS107" i="13"/>
  <c r="AQ105" i="13"/>
  <c r="AO103" i="13"/>
  <c r="AM101" i="13"/>
  <c r="AK99" i="13"/>
  <c r="AI97" i="13"/>
  <c r="AG95" i="13"/>
  <c r="P79" i="13"/>
  <c r="R80" i="13"/>
  <c r="S81" i="13"/>
  <c r="D66" i="13"/>
  <c r="BC118" i="13"/>
  <c r="Q79" i="13"/>
  <c r="T82" i="13"/>
  <c r="M76" i="12"/>
  <c r="Q79" i="12"/>
  <c r="T82" i="12"/>
  <c r="G69" i="12"/>
  <c r="N76" i="12"/>
  <c r="W85" i="12"/>
  <c r="AB91" i="12"/>
  <c r="AJ99" i="12"/>
  <c r="AR107" i="12"/>
  <c r="AZ115" i="12"/>
  <c r="BH123" i="12"/>
  <c r="E67" i="12"/>
  <c r="G71" i="12"/>
  <c r="P78" i="12"/>
  <c r="U83" i="12"/>
  <c r="Y87" i="12"/>
  <c r="AA89" i="12"/>
  <c r="AC91" i="12"/>
  <c r="AE93" i="12"/>
  <c r="AG95" i="12"/>
  <c r="AI97" i="12"/>
  <c r="AK99" i="12"/>
  <c r="AM101" i="12"/>
  <c r="AO103" i="12"/>
  <c r="AQ105" i="12"/>
  <c r="AS107" i="12"/>
  <c r="AU109" i="12"/>
  <c r="AW111" i="12"/>
  <c r="AY113" i="12"/>
  <c r="BA115" i="12"/>
  <c r="BC117" i="12"/>
  <c r="BE119" i="12"/>
  <c r="BG121" i="12"/>
  <c r="BI123" i="12"/>
  <c r="BJ124" i="12"/>
  <c r="J72" i="12"/>
  <c r="K73" i="12"/>
  <c r="M77" i="12"/>
  <c r="AF101" i="12"/>
  <c r="AR113" i="12"/>
  <c r="F70" i="12"/>
  <c r="I71" i="12"/>
  <c r="L74" i="12"/>
  <c r="K75" i="12"/>
  <c r="U84" i="12"/>
  <c r="AB92" i="12"/>
  <c r="AJ100" i="12"/>
  <c r="AR108" i="12"/>
  <c r="AZ116" i="12"/>
  <c r="F68" i="12"/>
  <c r="O77" i="12"/>
  <c r="Q81" i="12"/>
  <c r="V84" i="12"/>
  <c r="Y88" i="12"/>
  <c r="AG96" i="12"/>
  <c r="AO104" i="12"/>
  <c r="AW112" i="12"/>
  <c r="AV115" i="12"/>
  <c r="BE120" i="12"/>
  <c r="M75" i="12"/>
  <c r="X86" i="12"/>
  <c r="Z88" i="12"/>
  <c r="AB90" i="12"/>
  <c r="AD92" i="12"/>
  <c r="AF94" i="12"/>
  <c r="AH96" i="12"/>
  <c r="AJ98" i="12"/>
  <c r="AL100" i="12"/>
  <c r="AN102" i="12"/>
  <c r="AP104" i="12"/>
  <c r="AR106" i="12"/>
  <c r="AT108" i="12"/>
  <c r="AV110" i="12"/>
  <c r="AX112" i="12"/>
  <c r="AZ114" i="12"/>
  <c r="BB116" i="12"/>
  <c r="BD118" i="12"/>
  <c r="BF120" i="12"/>
  <c r="BK125" i="12"/>
  <c r="B130" i="12"/>
  <c r="BL126" i="12"/>
  <c r="R80" i="12"/>
  <c r="S81" i="12"/>
  <c r="BM322" i="11"/>
  <c r="DW194" i="11"/>
  <c r="CA194" i="11"/>
  <c r="CS194" i="11"/>
  <c r="DY194" i="11"/>
  <c r="CU194" i="11"/>
  <c r="DC194" i="11"/>
  <c r="BQ194" i="11"/>
  <c r="DZ194" i="11" s="1"/>
  <c r="BY194" i="11"/>
  <c r="CR66" i="11"/>
  <c r="DX66" i="11"/>
  <c r="CQ66" i="11" l="1"/>
  <c r="DE66" i="11"/>
  <c r="CO66" i="11"/>
  <c r="CD66" i="11"/>
  <c r="CI66" i="11"/>
  <c r="CX66" i="11"/>
  <c r="CK66" i="11"/>
  <c r="CU66" i="11"/>
  <c r="CP66" i="11"/>
  <c r="DP66" i="11"/>
  <c r="BV66" i="11"/>
  <c r="CM66" i="11"/>
  <c r="DO66" i="11"/>
  <c r="BT66" i="11"/>
  <c r="DJ66" i="11"/>
  <c r="DB66" i="11"/>
  <c r="DT66" i="11"/>
  <c r="CT66" i="11"/>
  <c r="AU114" i="12"/>
  <c r="CW66" i="11"/>
  <c r="DV66" i="11"/>
  <c r="CS66" i="11"/>
  <c r="DD66" i="11"/>
  <c r="DS66" i="11"/>
  <c r="BS66" i="11"/>
  <c r="CE66" i="11"/>
  <c r="DI66" i="11"/>
  <c r="CZ66" i="11"/>
  <c r="BD125" i="12"/>
  <c r="AO110" i="12"/>
  <c r="Y94" i="12"/>
  <c r="DL194" i="11"/>
  <c r="DP194" i="11"/>
  <c r="DE194" i="11"/>
  <c r="CV194" i="11"/>
  <c r="BW194" i="11"/>
  <c r="CZ194" i="11"/>
  <c r="CM194" i="11"/>
  <c r="CQ194" i="11"/>
  <c r="CW194" i="11"/>
  <c r="CN194" i="11"/>
  <c r="CT194" i="11"/>
  <c r="BT194" i="11"/>
  <c r="BR194" i="11"/>
  <c r="CO194" i="11"/>
  <c r="CF194" i="11"/>
  <c r="CD194" i="11"/>
  <c r="DG194" i="11"/>
  <c r="CK194" i="11"/>
  <c r="CG194" i="11"/>
  <c r="DS194" i="11"/>
  <c r="BV194" i="11"/>
  <c r="CH194" i="11"/>
  <c r="DM194" i="11"/>
  <c r="DD194" i="11"/>
  <c r="CE194" i="11"/>
  <c r="DH194" i="11"/>
  <c r="BS194" i="11"/>
  <c r="V89" i="12"/>
  <c r="O82" i="12"/>
  <c r="AR111" i="12"/>
  <c r="I76" i="12"/>
  <c r="AJ103" i="12"/>
  <c r="CK130" i="11"/>
  <c r="F74" i="12"/>
  <c r="AD97" i="12"/>
  <c r="D71" i="12"/>
  <c r="BD123" i="12"/>
  <c r="X91" i="12"/>
  <c r="F73" i="12"/>
  <c r="AT113" i="12"/>
  <c r="AH101" i="12"/>
  <c r="L79" i="12"/>
  <c r="E72" i="12"/>
  <c r="AF99" i="12"/>
  <c r="T87" i="12"/>
  <c r="BG126" i="12"/>
  <c r="BB121" i="12"/>
  <c r="AP109" i="12"/>
  <c r="P83" i="12"/>
  <c r="AN107" i="12"/>
  <c r="AB95" i="12"/>
  <c r="S87" i="12"/>
  <c r="B135" i="12"/>
  <c r="AZ119" i="12"/>
  <c r="AL105" i="12"/>
  <c r="Z93" i="12"/>
  <c r="K78" i="12"/>
  <c r="R85" i="12"/>
  <c r="R88" i="12"/>
  <c r="AX117" i="12"/>
  <c r="AX120" i="12"/>
  <c r="B138" i="12"/>
  <c r="B202" i="12" s="1"/>
  <c r="AC100" i="13"/>
  <c r="DL66" i="11"/>
  <c r="DH66" i="11"/>
  <c r="CV66" i="11"/>
  <c r="CL66" i="11"/>
  <c r="BW66" i="11"/>
  <c r="DA66" i="11"/>
  <c r="CA66" i="11"/>
  <c r="AH104" i="12"/>
  <c r="M80" i="12"/>
  <c r="CG66" i="11"/>
  <c r="DK66" i="11"/>
  <c r="CN66" i="11"/>
  <c r="CF66" i="11"/>
  <c r="AA94" i="12"/>
  <c r="H75" i="12"/>
  <c r="BQ66" i="11"/>
  <c r="DZ66" i="11" s="1"/>
  <c r="DN66" i="11"/>
  <c r="CC66" i="11"/>
  <c r="CH66" i="11"/>
  <c r="BY66" i="11"/>
  <c r="DW66" i="11"/>
  <c r="DY66" i="11"/>
  <c r="DU66" i="11"/>
  <c r="BU66" i="11"/>
  <c r="CJ66" i="11"/>
  <c r="BZ66" i="11"/>
  <c r="DG66" i="11"/>
  <c r="BX66" i="11"/>
  <c r="DR66" i="11"/>
  <c r="DQ66" i="11"/>
  <c r="DM66" i="11"/>
  <c r="DC66" i="11"/>
  <c r="CB66" i="11"/>
  <c r="BR66" i="11"/>
  <c r="CY66" i="11"/>
  <c r="AQ110" i="12"/>
  <c r="AO108" i="12"/>
  <c r="BF125" i="12"/>
  <c r="AE98" i="12"/>
  <c r="Q84" i="12"/>
  <c r="L77" i="14"/>
  <c r="BC122" i="12"/>
  <c r="AC96" i="12"/>
  <c r="N81" i="12"/>
  <c r="BA120" i="12"/>
  <c r="BB120" i="14"/>
  <c r="AM109" i="12"/>
  <c r="AW122" i="13"/>
  <c r="K74" i="13"/>
  <c r="AR112" i="12"/>
  <c r="U88" i="12"/>
  <c r="AS112" i="12"/>
  <c r="S86" i="12"/>
  <c r="AB96" i="12"/>
  <c r="BC125" i="14"/>
  <c r="BE123" i="13"/>
  <c r="AH109" i="13"/>
  <c r="R87" i="12"/>
  <c r="K79" i="12"/>
  <c r="AY118" i="12"/>
  <c r="AM106" i="12"/>
  <c r="Y92" i="12"/>
  <c r="B134" i="12"/>
  <c r="J77" i="12"/>
  <c r="AS113" i="12"/>
  <c r="AW116" i="12"/>
  <c r="AK104" i="12"/>
  <c r="AI102" i="12"/>
  <c r="W90" i="12"/>
  <c r="BE124" i="12"/>
  <c r="W93" i="12"/>
  <c r="AG100" i="12"/>
  <c r="L82" i="12"/>
  <c r="AH97" i="13"/>
  <c r="M81" i="14"/>
  <c r="AV112" i="13"/>
  <c r="AX113" i="13"/>
  <c r="L75" i="13"/>
  <c r="T83" i="13"/>
  <c r="I72" i="14"/>
  <c r="Q80" i="13"/>
  <c r="N77" i="13"/>
  <c r="K82" i="13"/>
  <c r="AU111" i="14"/>
  <c r="AU110" i="14"/>
  <c r="E75" i="13"/>
  <c r="X90" i="14"/>
  <c r="Q89" i="13"/>
  <c r="S85" i="13"/>
  <c r="AW120" i="13"/>
  <c r="L83" i="14"/>
  <c r="W95" i="13"/>
  <c r="AB94" i="13"/>
  <c r="O78" i="14"/>
  <c r="AM111" i="13"/>
  <c r="AR110" i="13"/>
  <c r="V94" i="13"/>
  <c r="BH126" i="13"/>
  <c r="AN115" i="13"/>
  <c r="AL110" i="13"/>
  <c r="AQ109" i="13"/>
  <c r="BB126" i="13"/>
  <c r="AQ114" i="13"/>
  <c r="Q92" i="13"/>
  <c r="BG125" i="13"/>
  <c r="O87" i="13"/>
  <c r="Y97" i="13"/>
  <c r="AO113" i="13"/>
  <c r="X96" i="13"/>
  <c r="AN112" i="13"/>
  <c r="AD101" i="13"/>
  <c r="AY122" i="13"/>
  <c r="M88" i="13"/>
  <c r="AD96" i="13"/>
  <c r="AT112" i="13"/>
  <c r="AC95" i="13"/>
  <c r="AS111" i="13"/>
  <c r="E71" i="12"/>
  <c r="K85" i="14"/>
  <c r="N85" i="13"/>
  <c r="AA99" i="13"/>
  <c r="AQ115" i="13"/>
  <c r="Z98" i="13"/>
  <c r="AP114" i="13"/>
  <c r="H80" i="13"/>
  <c r="AA98" i="13"/>
  <c r="AF103" i="13"/>
  <c r="BC126" i="13"/>
  <c r="AT113" i="13"/>
  <c r="U96" i="13"/>
  <c r="AF98" i="13"/>
  <c r="AV114" i="13"/>
  <c r="AE97" i="13"/>
  <c r="AU113" i="13"/>
  <c r="AK101" i="14"/>
  <c r="Q85" i="12"/>
  <c r="K83" i="13"/>
  <c r="AC101" i="13"/>
  <c r="AS117" i="13"/>
  <c r="AB100" i="13"/>
  <c r="AR116" i="13"/>
  <c r="AI102" i="13"/>
  <c r="T92" i="13"/>
  <c r="AJ107" i="13"/>
  <c r="AK112" i="13"/>
  <c r="R84" i="13"/>
  <c r="AH100" i="13"/>
  <c r="AX116" i="13"/>
  <c r="AG99" i="13"/>
  <c r="AW115" i="13"/>
  <c r="S89" i="14"/>
  <c r="P86" i="14"/>
  <c r="AO112" i="13"/>
  <c r="H79" i="13"/>
  <c r="J82" i="13"/>
  <c r="AE103" i="13"/>
  <c r="AU119" i="13"/>
  <c r="AD102" i="13"/>
  <c r="AT118" i="13"/>
  <c r="AY118" i="13"/>
  <c r="J76" i="13"/>
  <c r="R90" i="13"/>
  <c r="AT117" i="13"/>
  <c r="Z92" i="13"/>
  <c r="B143" i="13"/>
  <c r="B207" i="13" s="1"/>
  <c r="AJ102" i="13"/>
  <c r="AZ118" i="13"/>
  <c r="AI101" i="13"/>
  <c r="AY117" i="13"/>
  <c r="AI106" i="13"/>
  <c r="D76" i="13"/>
  <c r="AG105" i="13"/>
  <c r="AW121" i="13"/>
  <c r="AF104" i="13"/>
  <c r="AV120" i="13"/>
  <c r="BD123" i="13"/>
  <c r="P88" i="13"/>
  <c r="AV119" i="13"/>
  <c r="L84" i="13"/>
  <c r="K77" i="13"/>
  <c r="AL104" i="13"/>
  <c r="BB120" i="13"/>
  <c r="AK103" i="13"/>
  <c r="BA119" i="13"/>
  <c r="Q87" i="14"/>
  <c r="U93" i="13"/>
  <c r="F78" i="13"/>
  <c r="Y96" i="13"/>
  <c r="I80" i="13"/>
  <c r="AI107" i="13"/>
  <c r="AY123" i="13"/>
  <c r="AH106" i="13"/>
  <c r="AX122" i="13"/>
  <c r="AK108" i="13"/>
  <c r="N86" i="13"/>
  <c r="AZ123" i="13"/>
  <c r="E77" i="13"/>
  <c r="X90" i="13"/>
  <c r="AN106" i="13"/>
  <c r="BD122" i="13"/>
  <c r="AM105" i="13"/>
  <c r="BC121" i="13"/>
  <c r="L82" i="14"/>
  <c r="L83" i="13"/>
  <c r="S91" i="13"/>
  <c r="E76" i="13"/>
  <c r="M85" i="13"/>
  <c r="G79" i="13"/>
  <c r="AK109" i="13"/>
  <c r="BA125" i="13"/>
  <c r="AJ108" i="13"/>
  <c r="AZ124" i="13"/>
  <c r="X91" i="13"/>
  <c r="R85" i="13"/>
  <c r="B139" i="13"/>
  <c r="BA189" i="13" s="1"/>
  <c r="B134" i="13"/>
  <c r="AP108" i="13"/>
  <c r="BF124" i="13"/>
  <c r="AO107" i="13"/>
  <c r="O85" i="14"/>
  <c r="AE102" i="13"/>
  <c r="U92" i="13"/>
  <c r="X98" i="13"/>
  <c r="M84" i="13"/>
  <c r="AH105" i="13"/>
  <c r="AX121" i="13"/>
  <c r="BA124" i="13"/>
  <c r="B138" i="13"/>
  <c r="J73" i="14"/>
  <c r="AW113" i="14"/>
  <c r="N77" i="14"/>
  <c r="S90" i="13"/>
  <c r="W94" i="13"/>
  <c r="F77" i="13"/>
  <c r="AL109" i="13"/>
  <c r="BB125" i="13"/>
  <c r="V93" i="13"/>
  <c r="G78" i="13"/>
  <c r="AH98" i="14"/>
  <c r="Q88" i="13"/>
  <c r="X95" i="13"/>
  <c r="AN111" i="13"/>
  <c r="AJ100" i="14"/>
  <c r="K74" i="14"/>
  <c r="O86" i="13"/>
  <c r="D75" i="13"/>
  <c r="Z97" i="13"/>
  <c r="AP113" i="13"/>
  <c r="AS116" i="13"/>
  <c r="Q90" i="13"/>
  <c r="AM110" i="13"/>
  <c r="T91" i="13"/>
  <c r="AT110" i="14"/>
  <c r="J81" i="13"/>
  <c r="AB99" i="13"/>
  <c r="AR115" i="13"/>
  <c r="AU118" i="13"/>
  <c r="R89" i="13"/>
  <c r="AG97" i="14"/>
  <c r="AM102" i="14"/>
  <c r="BI125" i="14"/>
  <c r="AF95" i="14"/>
  <c r="Y95" i="14"/>
  <c r="T91" i="14"/>
  <c r="AR111" i="13"/>
  <c r="M83" i="14"/>
  <c r="AX114" i="14"/>
  <c r="AN103" i="14"/>
  <c r="G70" i="14"/>
  <c r="AD100" i="14"/>
  <c r="BF122" i="14"/>
  <c r="BJ126" i="14"/>
  <c r="X87" i="14"/>
  <c r="I81" i="13"/>
  <c r="BB119" i="14"/>
  <c r="P87" i="13"/>
  <c r="AD94" i="14"/>
  <c r="BB118" i="14"/>
  <c r="AS109" i="14"/>
  <c r="Z89" i="14"/>
  <c r="AU113" i="14"/>
  <c r="AE94" i="14"/>
  <c r="BD119" i="14"/>
  <c r="E68" i="14"/>
  <c r="AZ122" i="13"/>
  <c r="AL102" i="14"/>
  <c r="AC93" i="14"/>
  <c r="BA117" i="14"/>
  <c r="D67" i="14"/>
  <c r="BM67" i="14" s="1"/>
  <c r="BQ67" i="14" s="1"/>
  <c r="BC118" i="14"/>
  <c r="AJ101" i="14"/>
  <c r="N79" i="14"/>
  <c r="J74" i="14"/>
  <c r="AP106" i="14"/>
  <c r="AE95" i="14"/>
  <c r="BE121" i="14"/>
  <c r="T83" i="14"/>
  <c r="BK126" i="14"/>
  <c r="R81" i="14"/>
  <c r="G71" i="14"/>
  <c r="AZ116" i="14"/>
  <c r="AO105" i="14"/>
  <c r="M76" i="14"/>
  <c r="AV111" i="14"/>
  <c r="AH100" i="12"/>
  <c r="BD126" i="13"/>
  <c r="H78" i="14"/>
  <c r="AF96" i="14"/>
  <c r="AV112" i="14"/>
  <c r="AA91" i="14"/>
  <c r="AQ107" i="14"/>
  <c r="BG123" i="14"/>
  <c r="AE97" i="14"/>
  <c r="AR114" i="14"/>
  <c r="AM109" i="14"/>
  <c r="G73" i="13"/>
  <c r="AG99" i="12"/>
  <c r="Z91" i="13"/>
  <c r="H78" i="13"/>
  <c r="AQ111" i="14"/>
  <c r="AH99" i="13"/>
  <c r="AA97" i="13"/>
  <c r="S84" i="13"/>
  <c r="AN106" i="14"/>
  <c r="AP108" i="12"/>
  <c r="BC121" i="12"/>
  <c r="L78" i="12"/>
  <c r="AX115" i="13"/>
  <c r="AQ113" i="13"/>
  <c r="S86" i="13"/>
  <c r="S84" i="14"/>
  <c r="AN104" i="14"/>
  <c r="BD120" i="14"/>
  <c r="AI99" i="14"/>
  <c r="AY115" i="14"/>
  <c r="F76" i="14"/>
  <c r="BD122" i="14"/>
  <c r="AU116" i="14"/>
  <c r="I83" i="13"/>
  <c r="N80" i="12"/>
  <c r="AG98" i="13"/>
  <c r="M80" i="13"/>
  <c r="I74" i="14"/>
  <c r="AE96" i="14"/>
  <c r="H76" i="14"/>
  <c r="AG98" i="14"/>
  <c r="G73" i="12"/>
  <c r="AS110" i="12"/>
  <c r="AW114" i="13"/>
  <c r="Y90" i="13"/>
  <c r="X94" i="13"/>
  <c r="Y92" i="13"/>
  <c r="AB92" i="14"/>
  <c r="AR108" i="14"/>
  <c r="BH124" i="14"/>
  <c r="AM103" i="14"/>
  <c r="BC119" i="14"/>
  <c r="H72" i="14"/>
  <c r="X89" i="14"/>
  <c r="N84" i="14"/>
  <c r="AW114" i="14"/>
  <c r="Y91" i="12"/>
  <c r="AN110" i="13"/>
  <c r="F71" i="14"/>
  <c r="N85" i="14"/>
  <c r="S88" i="14"/>
  <c r="AS118" i="13"/>
  <c r="BE123" i="12"/>
  <c r="AW115" i="12"/>
  <c r="AO107" i="12"/>
  <c r="Q83" i="12"/>
  <c r="M79" i="12"/>
  <c r="O81" i="12"/>
  <c r="AX116" i="12"/>
  <c r="T86" i="12"/>
  <c r="D70" i="12"/>
  <c r="BG125" i="12"/>
  <c r="G72" i="13"/>
  <c r="AB93" i="13"/>
  <c r="K81" i="13"/>
  <c r="P86" i="13"/>
  <c r="N79" i="13"/>
  <c r="AF97" i="13"/>
  <c r="AV113" i="13"/>
  <c r="AE96" i="13"/>
  <c r="AU112" i="13"/>
  <c r="AA92" i="13"/>
  <c r="Y95" i="13"/>
  <c r="AO111" i="13"/>
  <c r="AL108" i="13"/>
  <c r="BB124" i="13"/>
  <c r="Q87" i="13"/>
  <c r="P90" i="14"/>
  <c r="J79" i="14"/>
  <c r="AL103" i="14"/>
  <c r="AA95" i="14"/>
  <c r="W88" i="14"/>
  <c r="AG102" i="14"/>
  <c r="F72" i="12"/>
  <c r="AU113" i="12"/>
  <c r="AM105" i="12"/>
  <c r="AK102" i="12"/>
  <c r="BD122" i="12"/>
  <c r="AV114" i="12"/>
  <c r="Z92" i="12"/>
  <c r="BF124" i="12"/>
  <c r="L82" i="13"/>
  <c r="X89" i="13"/>
  <c r="J80" i="13"/>
  <c r="V92" i="13"/>
  <c r="AJ101" i="13"/>
  <c r="AZ117" i="13"/>
  <c r="AI100" i="13"/>
  <c r="AY116" i="13"/>
  <c r="AC99" i="13"/>
  <c r="AS115" i="13"/>
  <c r="Z96" i="13"/>
  <c r="AP112" i="13"/>
  <c r="L77" i="13"/>
  <c r="B141" i="14"/>
  <c r="L81" i="14"/>
  <c r="V90" i="14"/>
  <c r="AW118" i="14"/>
  <c r="J79" i="12"/>
  <c r="H82" i="14"/>
  <c r="AE97" i="12"/>
  <c r="W89" i="12"/>
  <c r="AN106" i="12"/>
  <c r="AF98" i="12"/>
  <c r="BH126" i="12"/>
  <c r="Y89" i="13"/>
  <c r="V87" i="13"/>
  <c r="G77" i="13"/>
  <c r="AL103" i="13"/>
  <c r="BB119" i="13"/>
  <c r="AK102" i="13"/>
  <c r="BA118" i="13"/>
  <c r="W88" i="13"/>
  <c r="AE101" i="13"/>
  <c r="AU117" i="13"/>
  <c r="AB98" i="13"/>
  <c r="AR114" i="13"/>
  <c r="B137" i="13"/>
  <c r="U91" i="13"/>
  <c r="M83" i="13"/>
  <c r="AI99" i="13"/>
  <c r="O85" i="13"/>
  <c r="F76" i="13"/>
  <c r="K80" i="14"/>
  <c r="AL112" i="14"/>
  <c r="AL106" i="14"/>
  <c r="Z95" i="14"/>
  <c r="H74" i="12"/>
  <c r="G74" i="12"/>
  <c r="AC94" i="12"/>
  <c r="R84" i="12"/>
  <c r="I79" i="13"/>
  <c r="U85" i="13"/>
  <c r="T90" i="13"/>
  <c r="AN105" i="13"/>
  <c r="BD121" i="13"/>
  <c r="AM104" i="13"/>
  <c r="BC120" i="13"/>
  <c r="U86" i="13"/>
  <c r="AG103" i="13"/>
  <c r="AW119" i="13"/>
  <c r="AD100" i="13"/>
  <c r="AT116" i="13"/>
  <c r="AX119" i="13"/>
  <c r="AY115" i="13"/>
  <c r="F71" i="13"/>
  <c r="BB122" i="14"/>
  <c r="AP111" i="14"/>
  <c r="BA119" i="12"/>
  <c r="X90" i="12"/>
  <c r="AK103" i="12"/>
  <c r="AC95" i="12"/>
  <c r="B133" i="12"/>
  <c r="B197" i="12" s="1"/>
  <c r="AL104" i="12"/>
  <c r="AD96" i="12"/>
  <c r="K77" i="12"/>
  <c r="N84" i="13"/>
  <c r="AP107" i="13"/>
  <c r="BF123" i="13"/>
  <c r="AO106" i="13"/>
  <c r="BE122" i="13"/>
  <c r="AI105" i="13"/>
  <c r="AY121" i="13"/>
  <c r="AF102" i="13"/>
  <c r="AV118" i="13"/>
  <c r="B132" i="13"/>
  <c r="BG188" i="13" s="1"/>
  <c r="L86" i="14"/>
  <c r="G76" i="14"/>
  <c r="B136" i="14"/>
  <c r="B200" i="14" s="1"/>
  <c r="AS111" i="12"/>
  <c r="BB120" i="12"/>
  <c r="AY117" i="12"/>
  <c r="AQ109" i="12"/>
  <c r="U87" i="12"/>
  <c r="S85" i="12"/>
  <c r="U86" i="12"/>
  <c r="AZ118" i="12"/>
  <c r="AR110" i="12"/>
  <c r="V88" i="12"/>
  <c r="I75" i="12"/>
  <c r="R88" i="13"/>
  <c r="Q82" i="13"/>
  <c r="AR109" i="13"/>
  <c r="BH125" i="13"/>
  <c r="AQ108" i="13"/>
  <c r="BG124" i="13"/>
  <c r="D74" i="13"/>
  <c r="AK107" i="13"/>
  <c r="BA123" i="13"/>
  <c r="AH104" i="13"/>
  <c r="AX120" i="13"/>
  <c r="S89" i="13"/>
  <c r="AF96" i="13"/>
  <c r="P85" i="14"/>
  <c r="M82" i="14"/>
  <c r="W93" i="13"/>
  <c r="J76" i="12"/>
  <c r="AT112" i="12"/>
  <c r="AI101" i="12"/>
  <c r="AA93" i="12"/>
  <c r="P82" i="12"/>
  <c r="BA118" i="12"/>
  <c r="AJ102" i="12"/>
  <c r="AB94" i="12"/>
  <c r="S83" i="13"/>
  <c r="H73" i="13"/>
  <c r="AD95" i="13"/>
  <c r="AT111" i="13"/>
  <c r="AC94" i="13"/>
  <c r="AS110" i="13"/>
  <c r="BI126" i="13"/>
  <c r="AM109" i="13"/>
  <c r="BC125" i="13"/>
  <c r="AJ106" i="13"/>
  <c r="BD124" i="12"/>
  <c r="AM108" i="12"/>
  <c r="W92" i="12"/>
  <c r="J80" i="12"/>
  <c r="AR114" i="12"/>
  <c r="AB98" i="12"/>
  <c r="AQ111" i="12"/>
  <c r="AE99" i="12"/>
  <c r="AP111" i="12"/>
  <c r="AD99" i="12"/>
  <c r="H76" i="12"/>
  <c r="AW119" i="12"/>
  <c r="AG103" i="12"/>
  <c r="Q87" i="12"/>
  <c r="AP110" i="12"/>
  <c r="Z94" i="12"/>
  <c r="L81" i="12"/>
  <c r="AP109" i="13"/>
  <c r="Q84" i="13"/>
  <c r="J77" i="13"/>
  <c r="AV115" i="13"/>
  <c r="AL105" i="13"/>
  <c r="AK104" i="13"/>
  <c r="BA120" i="13"/>
  <c r="BF125" i="13"/>
  <c r="P83" i="13"/>
  <c r="AH101" i="13"/>
  <c r="P87" i="14"/>
  <c r="AG99" i="14"/>
  <c r="AW115" i="14"/>
  <c r="Z92" i="14"/>
  <c r="AP108" i="14"/>
  <c r="BF124" i="14"/>
  <c r="S83" i="14"/>
  <c r="F69" i="14"/>
  <c r="AO104" i="14"/>
  <c r="BE120" i="14"/>
  <c r="AH97" i="14"/>
  <c r="AX113" i="14"/>
  <c r="Q80" i="14"/>
  <c r="AZ126" i="14"/>
  <c r="AQ114" i="14"/>
  <c r="BA122" i="12"/>
  <c r="AK106" i="12"/>
  <c r="U90" i="12"/>
  <c r="I77" i="12"/>
  <c r="AL108" i="12"/>
  <c r="V92" i="12"/>
  <c r="BC123" i="12"/>
  <c r="AO109" i="12"/>
  <c r="AC97" i="12"/>
  <c r="D74" i="12"/>
  <c r="BB123" i="12"/>
  <c r="AB97" i="12"/>
  <c r="N83" i="12"/>
  <c r="BD126" i="12"/>
  <c r="AQ113" i="12"/>
  <c r="AA97" i="12"/>
  <c r="H78" i="12"/>
  <c r="O85" i="12"/>
  <c r="F76" i="12"/>
  <c r="AN108" i="12"/>
  <c r="X92" i="12"/>
  <c r="K80" i="12"/>
  <c r="AM106" i="13"/>
  <c r="BC122" i="13"/>
  <c r="B135" i="13"/>
  <c r="AO172" i="13" s="1"/>
  <c r="V89" i="13"/>
  <c r="AD97" i="13"/>
  <c r="I75" i="14"/>
  <c r="S86" i="14"/>
  <c r="AI101" i="14"/>
  <c r="AY117" i="14"/>
  <c r="AB94" i="14"/>
  <c r="AR110" i="14"/>
  <c r="BH126" i="14"/>
  <c r="AA90" i="14"/>
  <c r="AQ106" i="14"/>
  <c r="BG122" i="14"/>
  <c r="AJ99" i="14"/>
  <c r="AZ115" i="14"/>
  <c r="L78" i="14"/>
  <c r="AJ107" i="14"/>
  <c r="V89" i="14"/>
  <c r="AY120" i="12"/>
  <c r="AI104" i="12"/>
  <c r="S88" i="12"/>
  <c r="F75" i="12"/>
  <c r="BC124" i="12"/>
  <c r="AV118" i="12"/>
  <c r="AF102" i="12"/>
  <c r="P86" i="12"/>
  <c r="BB124" i="12"/>
  <c r="G77" i="12"/>
  <c r="BA121" i="12"/>
  <c r="AA95" i="12"/>
  <c r="O83" i="12"/>
  <c r="D73" i="12"/>
  <c r="AZ121" i="12"/>
  <c r="AN109" i="12"/>
  <c r="Z95" i="12"/>
  <c r="BC125" i="12"/>
  <c r="AK107" i="12"/>
  <c r="U91" i="12"/>
  <c r="G76" i="12"/>
  <c r="BB122" i="12"/>
  <c r="AL106" i="12"/>
  <c r="V90" i="12"/>
  <c r="F73" i="13"/>
  <c r="AO108" i="13"/>
  <c r="BE124" i="13"/>
  <c r="W90" i="13"/>
  <c r="H75" i="13"/>
  <c r="V88" i="14"/>
  <c r="AK103" i="14"/>
  <c r="BA119" i="14"/>
  <c r="AD96" i="14"/>
  <c r="AT112" i="14"/>
  <c r="AC92" i="14"/>
  <c r="AS108" i="14"/>
  <c r="BI124" i="14"/>
  <c r="AL101" i="14"/>
  <c r="BB117" i="14"/>
  <c r="L75" i="14"/>
  <c r="AL109" i="14"/>
  <c r="AP112" i="12"/>
  <c r="Z96" i="12"/>
  <c r="AM107" i="12"/>
  <c r="Y93" i="12"/>
  <c r="BE125" i="12"/>
  <c r="AX119" i="12"/>
  <c r="AL107" i="12"/>
  <c r="AU117" i="12"/>
  <c r="AE101" i="12"/>
  <c r="M83" i="12"/>
  <c r="M82" i="12"/>
  <c r="AZ120" i="12"/>
  <c r="AJ104" i="12"/>
  <c r="T88" i="12"/>
  <c r="I79" i="12"/>
  <c r="AF99" i="13"/>
  <c r="G74" i="13"/>
  <c r="E72" i="13"/>
  <c r="AQ110" i="13"/>
  <c r="BG126" i="13"/>
  <c r="AB95" i="13"/>
  <c r="T87" i="13"/>
  <c r="I76" i="13"/>
  <c r="N88" i="14"/>
  <c r="AM105" i="14"/>
  <c r="BC121" i="14"/>
  <c r="AF98" i="14"/>
  <c r="AV114" i="14"/>
  <c r="AB95" i="14"/>
  <c r="W97" i="14"/>
  <c r="AW118" i="12"/>
  <c r="O84" i="12"/>
  <c r="AU116" i="12"/>
  <c r="AE100" i="12"/>
  <c r="P84" i="12"/>
  <c r="AZ122" i="12"/>
  <c r="AJ106" i="12"/>
  <c r="T90" i="12"/>
  <c r="E74" i="12"/>
  <c r="AW117" i="12"/>
  <c r="AK105" i="12"/>
  <c r="BF126" i="12"/>
  <c r="AJ105" i="12"/>
  <c r="X93" i="12"/>
  <c r="AO111" i="12"/>
  <c r="Y95" i="12"/>
  <c r="N82" i="12"/>
  <c r="M81" i="12"/>
  <c r="AX118" i="12"/>
  <c r="AH102" i="12"/>
  <c r="R86" i="12"/>
  <c r="D71" i="13"/>
  <c r="AC96" i="13"/>
  <c r="AS112" i="13"/>
  <c r="AX117" i="13"/>
  <c r="AA94" i="13"/>
  <c r="K78" i="13"/>
  <c r="AJ103" i="13"/>
  <c r="U88" i="13"/>
  <c r="N81" i="14"/>
  <c r="R84" i="14"/>
  <c r="G78" i="14"/>
  <c r="Y91" i="14"/>
  <c r="AO107" i="14"/>
  <c r="BE123" i="14"/>
  <c r="AH100" i="14"/>
  <c r="AX116" i="14"/>
  <c r="Y89" i="14"/>
  <c r="AG96" i="14"/>
  <c r="AW112" i="14"/>
  <c r="B131" i="14"/>
  <c r="BI189" i="14" s="1"/>
  <c r="AP105" i="14"/>
  <c r="BF121" i="14"/>
  <c r="P79" i="14"/>
  <c r="AM113" i="14"/>
  <c r="W90" i="14"/>
  <c r="F78" i="14"/>
  <c r="Q85" i="13"/>
  <c r="T86" i="13"/>
  <c r="Q86" i="12"/>
  <c r="AS114" i="12"/>
  <c r="AC98" i="12"/>
  <c r="AT116" i="12"/>
  <c r="AD100" i="12"/>
  <c r="N84" i="12"/>
  <c r="E73" i="12"/>
  <c r="AI103" i="12"/>
  <c r="W91" i="12"/>
  <c r="J78" i="12"/>
  <c r="B136" i="12"/>
  <c r="R150" i="12" s="1"/>
  <c r="AV117" i="12"/>
  <c r="AH103" i="12"/>
  <c r="V91" i="12"/>
  <c r="BE126" i="12"/>
  <c r="AY121" i="12"/>
  <c r="AI105" i="12"/>
  <c r="S89" i="12"/>
  <c r="L80" i="12"/>
  <c r="AV116" i="12"/>
  <c r="AF100" i="12"/>
  <c r="AE98" i="13"/>
  <c r="AU114" i="13"/>
  <c r="AZ119" i="13"/>
  <c r="Z93" i="13"/>
  <c r="O82" i="13"/>
  <c r="J84" i="14"/>
  <c r="K77" i="14"/>
  <c r="AA93" i="14"/>
  <c r="AQ109" i="14"/>
  <c r="BG125" i="14"/>
  <c r="AJ102" i="14"/>
  <c r="AZ118" i="14"/>
  <c r="W87" i="14"/>
  <c r="AI98" i="14"/>
  <c r="AY114" i="14"/>
  <c r="AB91" i="14"/>
  <c r="AR107" i="14"/>
  <c r="BH123" i="14"/>
  <c r="I83" i="14"/>
  <c r="Y88" i="14"/>
  <c r="AO115" i="14"/>
  <c r="V86" i="14"/>
  <c r="T84" i="14"/>
  <c r="AG102" i="12"/>
  <c r="AY119" i="12"/>
  <c r="AQ112" i="12"/>
  <c r="AA96" i="12"/>
  <c r="K81" i="12"/>
  <c r="AN110" i="12"/>
  <c r="X94" i="12"/>
  <c r="D72" i="12"/>
  <c r="AU115" i="12"/>
  <c r="AG101" i="12"/>
  <c r="U89" i="12"/>
  <c r="AT115" i="12"/>
  <c r="T89" i="12"/>
  <c r="I78" i="12"/>
  <c r="B137" i="12"/>
  <c r="AI168" i="12" s="1"/>
  <c r="AS115" i="12"/>
  <c r="AC99" i="12"/>
  <c r="AT114" i="12"/>
  <c r="AD98" i="12"/>
  <c r="G75" i="12"/>
  <c r="AG100" i="13"/>
  <c r="AW116" i="13"/>
  <c r="BB121" i="13"/>
  <c r="AN107" i="13"/>
  <c r="L79" i="13"/>
  <c r="N81" i="13"/>
  <c r="T86" i="14"/>
  <c r="D70" i="14"/>
  <c r="R89" i="14"/>
  <c r="AC95" i="14"/>
  <c r="AS111" i="14"/>
  <c r="B134" i="14"/>
  <c r="AL104" i="14"/>
  <c r="V85" i="14"/>
  <c r="N78" i="14"/>
  <c r="AK100" i="14"/>
  <c r="BA116" i="14"/>
  <c r="AD93" i="14"/>
  <c r="AT109" i="14"/>
  <c r="BJ125" i="14"/>
  <c r="R82" i="14"/>
  <c r="W86" i="14"/>
  <c r="T94" i="14"/>
  <c r="U84" i="14"/>
  <c r="BK126" i="12"/>
  <c r="AZ117" i="12"/>
  <c r="AR109" i="12"/>
  <c r="AJ101" i="12"/>
  <c r="AB93" i="12"/>
  <c r="U85" i="12"/>
  <c r="P79" i="12"/>
  <c r="E69" i="12"/>
  <c r="P80" i="12"/>
  <c r="E68" i="12"/>
  <c r="T84" i="12"/>
  <c r="S84" i="12"/>
  <c r="T83" i="12"/>
  <c r="BE121" i="12"/>
  <c r="AW113" i="12"/>
  <c r="AO105" i="12"/>
  <c r="AG97" i="12"/>
  <c r="Y89" i="12"/>
  <c r="M76" i="13"/>
  <c r="AJ99" i="13"/>
  <c r="AZ115" i="13"/>
  <c r="BE120" i="13"/>
  <c r="AS108" i="13"/>
  <c r="AD105" i="13"/>
  <c r="H83" i="13"/>
  <c r="AN114" i="13"/>
  <c r="X88" i="13"/>
  <c r="E68" i="13"/>
  <c r="W98" i="13"/>
  <c r="AM114" i="13"/>
  <c r="AP117" i="13"/>
  <c r="D77" i="13"/>
  <c r="AK101" i="13"/>
  <c r="BA117" i="13"/>
  <c r="AH98" i="13"/>
  <c r="AX114" i="13"/>
  <c r="AQ106" i="13"/>
  <c r="AB91" i="13"/>
  <c r="X87" i="13"/>
  <c r="D67" i="13"/>
  <c r="BM67" i="13" s="1"/>
  <c r="BQ67" i="13" s="1"/>
  <c r="M80" i="14"/>
  <c r="L80" i="14"/>
  <c r="W96" i="14"/>
  <c r="K83" i="14"/>
  <c r="AP109" i="14"/>
  <c r="U89" i="14"/>
  <c r="AC97" i="14"/>
  <c r="AS113" i="14"/>
  <c r="X92" i="14"/>
  <c r="AN108" i="14"/>
  <c r="BD124" i="14"/>
  <c r="B138" i="14"/>
  <c r="M78" i="12"/>
  <c r="R82" i="12"/>
  <c r="BC118" i="12"/>
  <c r="AU110" i="12"/>
  <c r="AM102" i="12"/>
  <c r="AE94" i="12"/>
  <c r="W86" i="12"/>
  <c r="N79" i="12"/>
  <c r="BF122" i="12"/>
  <c r="AX114" i="12"/>
  <c r="AP106" i="12"/>
  <c r="AH98" i="12"/>
  <c r="Z90" i="12"/>
  <c r="AY116" i="12"/>
  <c r="AQ108" i="12"/>
  <c r="AI100" i="12"/>
  <c r="AA92" i="12"/>
  <c r="J75" i="12"/>
  <c r="L77" i="12"/>
  <c r="BH124" i="12"/>
  <c r="BF121" i="12"/>
  <c r="AX113" i="12"/>
  <c r="AP105" i="12"/>
  <c r="AH97" i="12"/>
  <c r="Z89" i="12"/>
  <c r="H73" i="12"/>
  <c r="AB103" i="13"/>
  <c r="W87" i="13"/>
  <c r="AL101" i="13"/>
  <c r="BB117" i="13"/>
  <c r="BG122" i="13"/>
  <c r="S82" i="13"/>
  <c r="I77" i="13"/>
  <c r="AI98" i="13"/>
  <c r="P91" i="13"/>
  <c r="L87" i="13"/>
  <c r="B142" i="13"/>
  <c r="G70" i="13"/>
  <c r="AU110" i="13"/>
  <c r="H71" i="13"/>
  <c r="Y100" i="13"/>
  <c r="AO116" i="13"/>
  <c r="AR119" i="13"/>
  <c r="J74" i="13"/>
  <c r="AM103" i="13"/>
  <c r="BC119" i="13"/>
  <c r="AJ100" i="13"/>
  <c r="AZ116" i="13"/>
  <c r="O78" i="13"/>
  <c r="K79" i="14"/>
  <c r="AM112" i="14"/>
  <c r="T88" i="14"/>
  <c r="B135" i="14"/>
  <c r="X155" i="14" s="1"/>
  <c r="S87" i="14"/>
  <c r="AE99" i="14"/>
  <c r="AU115" i="14"/>
  <c r="Z94" i="14"/>
  <c r="AP110" i="14"/>
  <c r="BF126" i="14"/>
  <c r="AB98" i="14"/>
  <c r="BA123" i="12"/>
  <c r="AX115" i="12"/>
  <c r="Z91" i="12"/>
  <c r="K74" i="12"/>
  <c r="AU111" i="12"/>
  <c r="AG96" i="13"/>
  <c r="AN103" i="13"/>
  <c r="Q81" i="13"/>
  <c r="T95" i="13"/>
  <c r="V86" i="13"/>
  <c r="AA102" i="13"/>
  <c r="AQ118" i="13"/>
  <c r="AT121" i="13"/>
  <c r="J73" i="13"/>
  <c r="AO105" i="13"/>
  <c r="BE121" i="13"/>
  <c r="AL102" i="13"/>
  <c r="BB118" i="13"/>
  <c r="P84" i="14"/>
  <c r="AK104" i="14"/>
  <c r="AG101" i="14"/>
  <c r="AW117" i="14"/>
  <c r="AB96" i="14"/>
  <c r="AR112" i="14"/>
  <c r="BF123" i="12"/>
  <c r="BJ189" i="12"/>
  <c r="R81" i="12"/>
  <c r="AM103" i="12"/>
  <c r="G72" i="12"/>
  <c r="U95" i="13"/>
  <c r="S82" i="12"/>
  <c r="L76" i="12"/>
  <c r="Q80" i="12"/>
  <c r="BA116" i="12"/>
  <c r="AS108" i="12"/>
  <c r="AK100" i="12"/>
  <c r="AC92" i="12"/>
  <c r="BD120" i="12"/>
  <c r="AV112" i="12"/>
  <c r="AN104" i="12"/>
  <c r="AF96" i="12"/>
  <c r="X88" i="12"/>
  <c r="BE122" i="12"/>
  <c r="AW114" i="12"/>
  <c r="AO106" i="12"/>
  <c r="AG98" i="12"/>
  <c r="Y90" i="12"/>
  <c r="H71" i="12"/>
  <c r="BI125" i="12"/>
  <c r="BD119" i="12"/>
  <c r="AV111" i="12"/>
  <c r="AN103" i="12"/>
  <c r="AF95" i="12"/>
  <c r="X87" i="12"/>
  <c r="H72" i="12"/>
  <c r="AC93" i="13"/>
  <c r="V85" i="13"/>
  <c r="AP105" i="13"/>
  <c r="BF121" i="13"/>
  <c r="BK126" i="13"/>
  <c r="T93" i="13"/>
  <c r="X99" i="13"/>
  <c r="P80" i="13"/>
  <c r="AK111" i="13"/>
  <c r="AJ104" i="13"/>
  <c r="Z101" i="13"/>
  <c r="N83" i="13"/>
  <c r="AK106" i="13"/>
  <c r="AC104" i="13"/>
  <c r="AS120" i="13"/>
  <c r="AV123" i="13"/>
  <c r="I72" i="13"/>
  <c r="AQ107" i="13"/>
  <c r="BG123" i="13"/>
  <c r="AN104" i="13"/>
  <c r="BD120" i="13"/>
  <c r="V97" i="13"/>
  <c r="O90" i="13"/>
  <c r="K86" i="13"/>
  <c r="H72" i="13"/>
  <c r="R86" i="14"/>
  <c r="AM106" i="14"/>
  <c r="AI103" i="14"/>
  <c r="AY119" i="14"/>
  <c r="AD98" i="14"/>
  <c r="AT114" i="14"/>
  <c r="M77" i="13"/>
  <c r="AH99" i="12"/>
  <c r="BJ126" i="12"/>
  <c r="D67" i="12"/>
  <c r="BM67" i="12" s="1"/>
  <c r="BR67" i="12" s="1"/>
  <c r="W87" i="12"/>
  <c r="BI124" i="13"/>
  <c r="W86" i="13"/>
  <c r="BD121" i="12"/>
  <c r="AV113" i="12"/>
  <c r="AN105" i="12"/>
  <c r="AF97" i="12"/>
  <c r="X89" i="12"/>
  <c r="O79" i="12"/>
  <c r="BH125" i="12"/>
  <c r="E70" i="12"/>
  <c r="J74" i="12"/>
  <c r="F71" i="12"/>
  <c r="B132" i="12"/>
  <c r="BA117" i="12"/>
  <c r="AS109" i="12"/>
  <c r="AK101" i="12"/>
  <c r="AC93" i="12"/>
  <c r="V85" i="12"/>
  <c r="F69" i="12"/>
  <c r="F69" i="13"/>
  <c r="AR107" i="13"/>
  <c r="BH123" i="13"/>
  <c r="AE94" i="13"/>
  <c r="AB92" i="13"/>
  <c r="AZ120" i="13"/>
  <c r="S94" i="13"/>
  <c r="BA122" i="13"/>
  <c r="AF107" i="13"/>
  <c r="F81" i="13"/>
  <c r="AE106" i="13"/>
  <c r="AU122" i="13"/>
  <c r="AX125" i="13"/>
  <c r="G71" i="13"/>
  <c r="AS109" i="13"/>
  <c r="BI125" i="13"/>
  <c r="AP106" i="13"/>
  <c r="BF122" i="13"/>
  <c r="AD93" i="13"/>
  <c r="Z89" i="13"/>
  <c r="AJ109" i="13"/>
  <c r="U88" i="14"/>
  <c r="H75" i="14"/>
  <c r="AR116" i="14"/>
  <c r="BC122" i="14"/>
  <c r="E73" i="14"/>
  <c r="O83" i="14"/>
  <c r="AK105" i="14"/>
  <c r="BA121" i="14"/>
  <c r="AF100" i="14"/>
  <c r="AV116" i="14"/>
  <c r="W93" i="14"/>
  <c r="I77" i="14"/>
  <c r="I73" i="13"/>
  <c r="AP107" i="12"/>
  <c r="G70" i="12"/>
  <c r="BC119" i="12"/>
  <c r="BD119" i="13"/>
  <c r="AA90" i="13"/>
  <c r="BG122" i="12"/>
  <c r="AY114" i="12"/>
  <c r="AQ106" i="12"/>
  <c r="AI98" i="12"/>
  <c r="AA90" i="12"/>
  <c r="BG124" i="12"/>
  <c r="BB118" i="12"/>
  <c r="AT110" i="12"/>
  <c r="AL102" i="12"/>
  <c r="AD94" i="12"/>
  <c r="V86" i="12"/>
  <c r="N77" i="12"/>
  <c r="BC120" i="12"/>
  <c r="AU112" i="12"/>
  <c r="AM104" i="12"/>
  <c r="AE96" i="12"/>
  <c r="W88" i="12"/>
  <c r="D68" i="12"/>
  <c r="J73" i="12"/>
  <c r="BB117" i="12"/>
  <c r="AT109" i="12"/>
  <c r="AL101" i="12"/>
  <c r="AD93" i="12"/>
  <c r="O78" i="12"/>
  <c r="N78" i="12"/>
  <c r="AA91" i="13"/>
  <c r="N78" i="13"/>
  <c r="B131" i="13"/>
  <c r="BG186" i="13" s="1"/>
  <c r="AT109" i="13"/>
  <c r="BJ125" i="13"/>
  <c r="R81" i="13"/>
  <c r="R93" i="13"/>
  <c r="N89" i="13"/>
  <c r="U84" i="13"/>
  <c r="AG101" i="13"/>
  <c r="AK100" i="13"/>
  <c r="AG108" i="13"/>
  <c r="AW124" i="13"/>
  <c r="AE95" i="13"/>
  <c r="AU111" i="13"/>
  <c r="AR108" i="13"/>
  <c r="BH124" i="13"/>
  <c r="AZ125" i="13"/>
  <c r="AD103" i="14"/>
  <c r="D72" i="14"/>
  <c r="G80" i="14"/>
  <c r="W91" i="14"/>
  <c r="AM107" i="14"/>
  <c r="BC123" i="14"/>
  <c r="AH102" i="14"/>
  <c r="AX118" i="14"/>
  <c r="BA120" i="14"/>
  <c r="R83" i="12"/>
  <c r="O80" i="12"/>
  <c r="I74" i="12"/>
  <c r="AE95" i="12"/>
  <c r="BB119" i="12"/>
  <c r="AT111" i="12"/>
  <c r="AL103" i="12"/>
  <c r="AD95" i="12"/>
  <c r="V87" i="12"/>
  <c r="T85" i="12"/>
  <c r="K76" i="12"/>
  <c r="Q82" i="12"/>
  <c r="L75" i="12"/>
  <c r="BI126" i="12"/>
  <c r="BJ125" i="12"/>
  <c r="I72" i="12"/>
  <c r="BI124" i="12"/>
  <c r="BG123" i="12"/>
  <c r="AY115" i="12"/>
  <c r="AQ107" i="12"/>
  <c r="AI99" i="12"/>
  <c r="AA91" i="12"/>
  <c r="S83" i="12"/>
  <c r="AW112" i="13"/>
  <c r="I84" i="13"/>
  <c r="AF95" i="13"/>
  <c r="AV111" i="13"/>
  <c r="BA116" i="13"/>
  <c r="AY114" i="13"/>
  <c r="AC92" i="13"/>
  <c r="Y88" i="13"/>
  <c r="AJ111" i="13"/>
  <c r="Z90" i="13"/>
  <c r="AW117" i="13"/>
  <c r="AH103" i="13"/>
  <c r="E80" i="13"/>
  <c r="AI110" i="13"/>
  <c r="AY126" i="13"/>
  <c r="AG97" i="13"/>
  <c r="AW113" i="13"/>
  <c r="AD94" i="13"/>
  <c r="AT110" i="13"/>
  <c r="BJ126" i="13"/>
  <c r="AG106" i="13"/>
  <c r="N82" i="14"/>
  <c r="AT119" i="14"/>
  <c r="Q84" i="14"/>
  <c r="L85" i="14"/>
  <c r="F74" i="14"/>
  <c r="J78" i="14"/>
  <c r="Y93" i="14"/>
  <c r="AO109" i="14"/>
  <c r="BE125" i="14"/>
  <c r="AJ104" i="14"/>
  <c r="AZ120" i="14"/>
  <c r="AN109" i="14"/>
  <c r="S88" i="13"/>
  <c r="E78" i="13"/>
  <c r="I82" i="13"/>
  <c r="V96" i="13"/>
  <c r="AL112" i="13"/>
  <c r="AI109" i="13"/>
  <c r="AY125" i="13"/>
  <c r="D72" i="13"/>
  <c r="AH102" i="13"/>
  <c r="AX118" i="13"/>
  <c r="AE99" i="13"/>
  <c r="AU115" i="13"/>
  <c r="AI104" i="13"/>
  <c r="AY120" i="13"/>
  <c r="AF101" i="13"/>
  <c r="AV117" i="13"/>
  <c r="AH107" i="13"/>
  <c r="AX123" i="13"/>
  <c r="AE104" i="13"/>
  <c r="AU120" i="13"/>
  <c r="K84" i="14"/>
  <c r="AB101" i="14"/>
  <c r="AR117" i="14"/>
  <c r="U94" i="14"/>
  <c r="AK110" i="14"/>
  <c r="BA126" i="14"/>
  <c r="Q89" i="14"/>
  <c r="Z98" i="14"/>
  <c r="H81" i="14"/>
  <c r="R82" i="13"/>
  <c r="T88" i="13"/>
  <c r="W92" i="13"/>
  <c r="N87" i="13"/>
  <c r="F74" i="13"/>
  <c r="K85" i="13"/>
  <c r="Z100" i="13"/>
  <c r="AP116" i="13"/>
  <c r="W97" i="13"/>
  <c r="AM113" i="13"/>
  <c r="U89" i="13"/>
  <c r="AL106" i="13"/>
  <c r="BB122" i="13"/>
  <c r="AI103" i="13"/>
  <c r="AY119" i="13"/>
  <c r="T89" i="13"/>
  <c r="AM108" i="13"/>
  <c r="BC124" i="13"/>
  <c r="AJ105" i="13"/>
  <c r="AZ121" i="13"/>
  <c r="N82" i="13"/>
  <c r="G76" i="13"/>
  <c r="V95" i="13"/>
  <c r="AL111" i="13"/>
  <c r="B141" i="13"/>
  <c r="AU184" i="13" s="1"/>
  <c r="AI108" i="13"/>
  <c r="AY124" i="13"/>
  <c r="D77" i="14"/>
  <c r="AF105" i="14"/>
  <c r="AV121" i="14"/>
  <c r="Y98" i="14"/>
  <c r="AO114" i="14"/>
  <c r="B140" i="14"/>
  <c r="O88" i="14"/>
  <c r="AG104" i="13"/>
  <c r="G82" i="13"/>
  <c r="Y91" i="13"/>
  <c r="Q86" i="13"/>
  <c r="F75" i="13"/>
  <c r="AB102" i="13"/>
  <c r="AR118" i="13"/>
  <c r="Y99" i="13"/>
  <c r="AO115" i="13"/>
  <c r="O83" i="13"/>
  <c r="D73" i="13"/>
  <c r="AN108" i="13"/>
  <c r="BD124" i="13"/>
  <c r="AK105" i="13"/>
  <c r="BA121" i="13"/>
  <c r="Y94" i="13"/>
  <c r="AO110" i="13"/>
  <c r="BE126" i="13"/>
  <c r="AL107" i="13"/>
  <c r="BB123" i="13"/>
  <c r="M82" i="13"/>
  <c r="X97" i="13"/>
  <c r="AN113" i="13"/>
  <c r="U94" i="13"/>
  <c r="AK110" i="13"/>
  <c r="BA126" i="13"/>
  <c r="R91" i="14"/>
  <c r="AH107" i="14"/>
  <c r="AX123" i="14"/>
  <c r="AA100" i="14"/>
  <c r="AQ116" i="14"/>
  <c r="O87" i="14"/>
  <c r="N87" i="14"/>
  <c r="U93" i="14"/>
  <c r="M86" i="14"/>
  <c r="D69" i="12"/>
  <c r="P85" i="13"/>
  <c r="P89" i="14"/>
  <c r="K75" i="13"/>
  <c r="X92" i="13"/>
  <c r="R91" i="13"/>
  <c r="AD104" i="13"/>
  <c r="AT120" i="13"/>
  <c r="AA101" i="13"/>
  <c r="AQ117" i="13"/>
  <c r="Y93" i="13"/>
  <c r="H81" i="13"/>
  <c r="Z94" i="13"/>
  <c r="AP110" i="13"/>
  <c r="BF126" i="13"/>
  <c r="AM107" i="13"/>
  <c r="BC123" i="13"/>
  <c r="X93" i="13"/>
  <c r="O88" i="13"/>
  <c r="I78" i="13"/>
  <c r="AA96" i="13"/>
  <c r="AQ112" i="13"/>
  <c r="AN109" i="13"/>
  <c r="BD125" i="13"/>
  <c r="M81" i="13"/>
  <c r="Z99" i="13"/>
  <c r="AP115" i="13"/>
  <c r="W96" i="13"/>
  <c r="AM112" i="13"/>
  <c r="T93" i="14"/>
  <c r="AJ109" i="14"/>
  <c r="AZ125" i="14"/>
  <c r="AC102" i="14"/>
  <c r="AS118" i="14"/>
  <c r="M85" i="14"/>
  <c r="AI107" i="14"/>
  <c r="I82" i="14"/>
  <c r="I81" i="14"/>
  <c r="H77" i="12"/>
  <c r="D78" i="13"/>
  <c r="R86" i="13"/>
  <c r="U90" i="13"/>
  <c r="L85" i="13"/>
  <c r="H77" i="13"/>
  <c r="F79" i="13"/>
  <c r="AF106" i="13"/>
  <c r="AV122" i="13"/>
  <c r="AC103" i="13"/>
  <c r="AS119" i="13"/>
  <c r="S87" i="13"/>
  <c r="G80" i="13"/>
  <c r="AB96" i="13"/>
  <c r="AR112" i="13"/>
  <c r="B136" i="13"/>
  <c r="AO109" i="13"/>
  <c r="BE125" i="13"/>
  <c r="R87" i="13"/>
  <c r="AC98" i="13"/>
  <c r="AS114" i="13"/>
  <c r="Z95" i="13"/>
  <c r="AP111" i="13"/>
  <c r="L80" i="13"/>
  <c r="AB101" i="13"/>
  <c r="AR117" i="13"/>
  <c r="Y98" i="13"/>
  <c r="AO114" i="13"/>
  <c r="V95" i="14"/>
  <c r="AL111" i="14"/>
  <c r="AE104" i="14"/>
  <c r="AU120" i="14"/>
  <c r="AK109" i="14"/>
  <c r="E77" i="14"/>
  <c r="AZ117" i="14"/>
  <c r="X93" i="14"/>
  <c r="F72" i="13"/>
  <c r="I74" i="13"/>
  <c r="L81" i="13"/>
  <c r="P84" i="13"/>
  <c r="O84" i="13"/>
  <c r="AH108" i="13"/>
  <c r="AX124" i="13"/>
  <c r="AE105" i="13"/>
  <c r="AU121" i="13"/>
  <c r="E74" i="13"/>
  <c r="J78" i="13"/>
  <c r="AD98" i="13"/>
  <c r="AT114" i="13"/>
  <c r="AA95" i="13"/>
  <c r="AQ111" i="13"/>
  <c r="S92" i="13"/>
  <c r="H76" i="13"/>
  <c r="AE100" i="13"/>
  <c r="AU116" i="13"/>
  <c r="AB97" i="13"/>
  <c r="AR113" i="13"/>
  <c r="R92" i="13"/>
  <c r="J79" i="13"/>
  <c r="AD103" i="13"/>
  <c r="AT119" i="13"/>
  <c r="AA100" i="13"/>
  <c r="AQ116" i="13"/>
  <c r="X97" i="14"/>
  <c r="AN113" i="14"/>
  <c r="Q90" i="14"/>
  <c r="AG106" i="14"/>
  <c r="AW122" i="14"/>
  <c r="G79" i="14"/>
  <c r="F79" i="14"/>
  <c r="E79" i="13"/>
  <c r="S93" i="13"/>
  <c r="AL113" i="13"/>
  <c r="V90" i="13"/>
  <c r="K80" i="13"/>
  <c r="G75" i="13"/>
  <c r="P89" i="13"/>
  <c r="J83" i="13"/>
  <c r="T94" i="13"/>
  <c r="AJ110" i="13"/>
  <c r="AZ126" i="13"/>
  <c r="AG107" i="13"/>
  <c r="AW123" i="13"/>
  <c r="E73" i="13"/>
  <c r="W91" i="13"/>
  <c r="AF100" i="13"/>
  <c r="AV116" i="13"/>
  <c r="AC97" i="13"/>
  <c r="AS113" i="13"/>
  <c r="V91" i="13"/>
  <c r="M86" i="13"/>
  <c r="AG102" i="13"/>
  <c r="AW118" i="13"/>
  <c r="AD99" i="13"/>
  <c r="AT115" i="13"/>
  <c r="K84" i="13"/>
  <c r="K79" i="13"/>
  <c r="AF105" i="13"/>
  <c r="AV121" i="13"/>
  <c r="AC102" i="13"/>
  <c r="Z99" i="14"/>
  <c r="AP115" i="14"/>
  <c r="S92" i="14"/>
  <c r="AI108" i="14"/>
  <c r="AY124" i="14"/>
  <c r="AP114" i="14"/>
  <c r="BA125" i="14"/>
  <c r="AJ110" i="14"/>
  <c r="AO112" i="14"/>
  <c r="G81" i="14"/>
  <c r="H73" i="14"/>
  <c r="E71" i="14"/>
  <c r="G73" i="14"/>
  <c r="S91" i="14"/>
  <c r="Z93" i="14"/>
  <c r="Y99" i="14"/>
  <c r="V93" i="14"/>
  <c r="AO111" i="14"/>
  <c r="K81" i="14"/>
  <c r="M79" i="13"/>
  <c r="S85" i="14"/>
  <c r="AY118" i="14"/>
  <c r="AI102" i="14"/>
  <c r="BD123" i="14"/>
  <c r="AN107" i="14"/>
  <c r="X91" i="14"/>
  <c r="Q83" i="14"/>
  <c r="W89" i="14"/>
  <c r="O82" i="14"/>
  <c r="M79" i="14"/>
  <c r="AW116" i="14"/>
  <c r="AG100" i="14"/>
  <c r="BB121" i="14"/>
  <c r="AL105" i="14"/>
  <c r="E72" i="14"/>
  <c r="AU114" i="14"/>
  <c r="AE98" i="14"/>
  <c r="AZ119" i="14"/>
  <c r="AJ103" i="14"/>
  <c r="F73" i="14"/>
  <c r="U87" i="14"/>
  <c r="L79" i="14"/>
  <c r="AS112" i="14"/>
  <c r="AC96" i="14"/>
  <c r="AX117" i="14"/>
  <c r="AH101" i="14"/>
  <c r="I76" i="14"/>
  <c r="R85" i="14"/>
  <c r="J76" i="14"/>
  <c r="K78" i="14"/>
  <c r="BG126" i="14"/>
  <c r="AQ110" i="14"/>
  <c r="AA94" i="14"/>
  <c r="AV115" i="14"/>
  <c r="AF99" i="14"/>
  <c r="N80" i="14"/>
  <c r="P82" i="14"/>
  <c r="P83" i="14"/>
  <c r="T87" i="14"/>
  <c r="BE124" i="14"/>
  <c r="AO108" i="14"/>
  <c r="Y92" i="14"/>
  <c r="AT113" i="14"/>
  <c r="AD97" i="14"/>
  <c r="E76" i="14"/>
  <c r="AX121" i="14"/>
  <c r="AH105" i="14"/>
  <c r="BC126" i="14"/>
  <c r="AM110" i="14"/>
  <c r="W94" i="14"/>
  <c r="AW121" i="14"/>
  <c r="AG105" i="14"/>
  <c r="AN112" i="14"/>
  <c r="X96" i="14"/>
  <c r="R90" i="14"/>
  <c r="AV119" i="14"/>
  <c r="AF103" i="14"/>
  <c r="BA124" i="14"/>
  <c r="AK108" i="14"/>
  <c r="U92" i="14"/>
  <c r="M84" i="14"/>
  <c r="AU119" i="14"/>
  <c r="AE103" i="14"/>
  <c r="BB126" i="14"/>
  <c r="AL110" i="14"/>
  <c r="V94" i="14"/>
  <c r="I80" i="14"/>
  <c r="AT117" i="14"/>
  <c r="AD101" i="14"/>
  <c r="AY122" i="14"/>
  <c r="AI106" i="14"/>
  <c r="S90" i="14"/>
  <c r="P88" i="14"/>
  <c r="D75" i="14"/>
  <c r="O86" i="14"/>
  <c r="AS117" i="14"/>
  <c r="AC101" i="14"/>
  <c r="AZ124" i="14"/>
  <c r="AJ108" i="14"/>
  <c r="T92" i="14"/>
  <c r="K82" i="14"/>
  <c r="H79" i="14"/>
  <c r="AR115" i="14"/>
  <c r="AB99" i="14"/>
  <c r="AW120" i="14"/>
  <c r="AG104" i="14"/>
  <c r="AQ115" i="14"/>
  <c r="AA99" i="14"/>
  <c r="AX122" i="14"/>
  <c r="AH106" i="14"/>
  <c r="J81" i="14"/>
  <c r="AP113" i="14"/>
  <c r="Z97" i="14"/>
  <c r="AU118" i="14"/>
  <c r="AE102" i="14"/>
  <c r="AO113" i="14"/>
  <c r="Y97" i="14"/>
  <c r="AV120" i="14"/>
  <c r="AF104" i="14"/>
  <c r="L84" i="14"/>
  <c r="B139" i="14"/>
  <c r="B203" i="14" s="1"/>
  <c r="AN111" i="14"/>
  <c r="X95" i="14"/>
  <c r="AS116" i="14"/>
  <c r="AC100" i="14"/>
  <c r="F77" i="14"/>
  <c r="AM111" i="14"/>
  <c r="W95" i="14"/>
  <c r="AT118" i="14"/>
  <c r="AD102" i="14"/>
  <c r="J82" i="14"/>
  <c r="P85" i="12"/>
  <c r="E79" i="14"/>
  <c r="AX124" i="14"/>
  <c r="AH108" i="14"/>
  <c r="R92" i="14"/>
  <c r="AK111" i="14"/>
  <c r="U95" i="14"/>
  <c r="AV122" i="14"/>
  <c r="AF106" i="14"/>
  <c r="AY125" i="14"/>
  <c r="AI109" i="14"/>
  <c r="S93" i="14"/>
  <c r="M87" i="14"/>
  <c r="AT120" i="14"/>
  <c r="AD104" i="14"/>
  <c r="AW123" i="14"/>
  <c r="AG107" i="14"/>
  <c r="Q91" i="14"/>
  <c r="AR118" i="14"/>
  <c r="AB102" i="14"/>
  <c r="AU121" i="14"/>
  <c r="AE105" i="14"/>
  <c r="B142" i="14"/>
  <c r="F80" i="14"/>
  <c r="AP116" i="14"/>
  <c r="Z100" i="14"/>
  <c r="AS119" i="14"/>
  <c r="AC103" i="14"/>
  <c r="AN114" i="14"/>
  <c r="X98" i="14"/>
  <c r="AQ117" i="14"/>
  <c r="AA101" i="14"/>
  <c r="D78" i="14"/>
  <c r="O89" i="14"/>
  <c r="H74" i="14"/>
  <c r="AR111" i="14"/>
  <c r="N86" i="14"/>
  <c r="Y96" i="14"/>
  <c r="AZ123" i="14"/>
  <c r="M77" i="14"/>
  <c r="BI126" i="14"/>
  <c r="AS110" i="14"/>
  <c r="AC94" i="14"/>
  <c r="AX115" i="14"/>
  <c r="AH99" i="14"/>
  <c r="P80" i="14"/>
  <c r="O79" i="14"/>
  <c r="U85" i="14"/>
  <c r="I73" i="14"/>
  <c r="BG124" i="14"/>
  <c r="AQ108" i="14"/>
  <c r="AA92" i="14"/>
  <c r="AV113" i="14"/>
  <c r="AF97" i="14"/>
  <c r="Q81" i="14"/>
  <c r="Z90" i="14"/>
  <c r="U86" i="14"/>
  <c r="BE122" i="14"/>
  <c r="AO106" i="14"/>
  <c r="Y90" i="14"/>
  <c r="AT111" i="14"/>
  <c r="AD95" i="14"/>
  <c r="D69" i="14"/>
  <c r="D68" i="14"/>
  <c r="F70" i="14"/>
  <c r="K75" i="14"/>
  <c r="O80" i="14"/>
  <c r="X88" i="14"/>
  <c r="BC120" i="14"/>
  <c r="AM104" i="14"/>
  <c r="BH125" i="14"/>
  <c r="AR109" i="14"/>
  <c r="AB93" i="14"/>
  <c r="Q82" i="14"/>
  <c r="K76" i="14"/>
  <c r="E70" i="14"/>
  <c r="BA118" i="14"/>
  <c r="AK102" i="14"/>
  <c r="BF123" i="14"/>
  <c r="AP107" i="14"/>
  <c r="Z91" i="14"/>
  <c r="T85" i="14"/>
  <c r="E69" i="14"/>
  <c r="V87" i="14"/>
  <c r="J75" i="14"/>
  <c r="AY116" i="14"/>
  <c r="AI100" i="14"/>
  <c r="BD121" i="14"/>
  <c r="AN105" i="14"/>
  <c r="L76" i="14"/>
  <c r="R83" i="14"/>
  <c r="BB123" i="14"/>
  <c r="AL107" i="14"/>
  <c r="V91" i="14"/>
  <c r="AS114" i="14"/>
  <c r="AC98" i="14"/>
  <c r="BA123" i="14"/>
  <c r="AK107" i="14"/>
  <c r="U91" i="14"/>
  <c r="AP112" i="14"/>
  <c r="Z96" i="14"/>
  <c r="T89" i="14"/>
  <c r="F75" i="14"/>
  <c r="AZ121" i="14"/>
  <c r="AJ105" i="14"/>
  <c r="B137" i="14"/>
  <c r="AQ112" i="14"/>
  <c r="AA96" i="14"/>
  <c r="AY121" i="14"/>
  <c r="AI105" i="14"/>
  <c r="BD126" i="14"/>
  <c r="AN110" i="14"/>
  <c r="X94" i="14"/>
  <c r="I78" i="14"/>
  <c r="E74" i="14"/>
  <c r="O84" i="14"/>
  <c r="AX119" i="14"/>
  <c r="AH103" i="14"/>
  <c r="BE126" i="14"/>
  <c r="AO110" i="14"/>
  <c r="Y94" i="14"/>
  <c r="AW119" i="14"/>
  <c r="AG103" i="14"/>
  <c r="BB124" i="14"/>
  <c r="AL108" i="14"/>
  <c r="V92" i="14"/>
  <c r="Q86" i="14"/>
  <c r="AV117" i="14"/>
  <c r="AF101" i="14"/>
  <c r="BC124" i="14"/>
  <c r="AM108" i="14"/>
  <c r="W92" i="14"/>
  <c r="AU117" i="14"/>
  <c r="AE101" i="14"/>
  <c r="AZ122" i="14"/>
  <c r="AJ106" i="14"/>
  <c r="T90" i="14"/>
  <c r="N83" i="14"/>
  <c r="D73" i="14"/>
  <c r="R88" i="14"/>
  <c r="AT115" i="14"/>
  <c r="AD99" i="14"/>
  <c r="BA122" i="14"/>
  <c r="AK106" i="14"/>
  <c r="U90" i="14"/>
  <c r="AS115" i="14"/>
  <c r="AC99" i="14"/>
  <c r="AX120" i="14"/>
  <c r="AH104" i="14"/>
  <c r="R87" i="14"/>
  <c r="E75" i="14"/>
  <c r="H77" i="14"/>
  <c r="AR113" i="14"/>
  <c r="AB97" i="14"/>
  <c r="AY120" i="14"/>
  <c r="AI104" i="14"/>
  <c r="AQ113" i="14"/>
  <c r="AA97" i="14"/>
  <c r="AV118" i="14"/>
  <c r="AF102" i="14"/>
  <c r="G77" i="14"/>
  <c r="E70" i="13"/>
  <c r="D69" i="13"/>
  <c r="T85" i="13"/>
  <c r="M78" i="13"/>
  <c r="O80" i="13"/>
  <c r="R83" i="13"/>
  <c r="P81" i="13"/>
  <c r="J75" i="13"/>
  <c r="W89" i="13"/>
  <c r="F72" i="14"/>
  <c r="K76" i="13"/>
  <c r="AB100" i="14"/>
  <c r="AY123" i="14"/>
  <c r="BF125" i="14"/>
  <c r="Q88" i="14"/>
  <c r="H80" i="14"/>
  <c r="V96" i="14"/>
  <c r="AU112" i="14"/>
  <c r="AA98" i="14"/>
  <c r="BB125" i="14"/>
  <c r="O81" i="14"/>
  <c r="AT116" i="14"/>
  <c r="AE100" i="14"/>
  <c r="BD125" i="14"/>
  <c r="G74" i="14"/>
  <c r="L86" i="13"/>
  <c r="Q91" i="13"/>
  <c r="M87" i="13"/>
  <c r="D79" i="13"/>
  <c r="D68" i="13"/>
  <c r="Q85" i="14"/>
  <c r="G81" i="13"/>
  <c r="E75" i="12"/>
  <c r="D76" i="14"/>
  <c r="P81" i="12"/>
  <c r="J85" i="13"/>
  <c r="H82" i="13"/>
  <c r="O89" i="13"/>
  <c r="O79" i="13"/>
  <c r="L76" i="13"/>
  <c r="J77" i="14"/>
  <c r="M78" i="14"/>
  <c r="D74" i="14"/>
  <c r="P81" i="14"/>
  <c r="N80" i="13"/>
  <c r="E69" i="13"/>
  <c r="J84" i="13"/>
  <c r="T84" i="13"/>
  <c r="V88" i="13"/>
  <c r="G72" i="14"/>
  <c r="D71" i="14"/>
  <c r="J80" i="14"/>
  <c r="N88" i="13"/>
  <c r="G75" i="14"/>
  <c r="H74" i="13"/>
  <c r="AA93" i="13"/>
  <c r="I75" i="13"/>
  <c r="F70" i="13"/>
  <c r="J83" i="14"/>
  <c r="P82" i="13"/>
  <c r="E78" i="14"/>
  <c r="P90" i="13"/>
  <c r="F80" i="13"/>
  <c r="Q83" i="13"/>
  <c r="E71" i="13"/>
  <c r="O81" i="13"/>
  <c r="I79" i="14"/>
  <c r="D70" i="13"/>
  <c r="L78" i="13"/>
  <c r="U87" i="13"/>
  <c r="CL194" i="11"/>
  <c r="DX194" i="11"/>
  <c r="DN194" i="11"/>
  <c r="CX194" i="11"/>
  <c r="CI194" i="11"/>
  <c r="BZ194" i="11"/>
  <c r="CT130" i="11"/>
  <c r="CE130" i="11"/>
  <c r="BX194" i="11"/>
  <c r="DR194" i="11"/>
  <c r="DQ194" i="11"/>
  <c r="CR194" i="11"/>
  <c r="DF194" i="11"/>
  <c r="BU194" i="11"/>
  <c r="DO194" i="11"/>
  <c r="CO130" i="11"/>
  <c r="DJ194" i="11"/>
  <c r="DI194" i="11"/>
  <c r="CJ194" i="11"/>
  <c r="CC194" i="11"/>
  <c r="DV194" i="11"/>
  <c r="DU194" i="11"/>
  <c r="CH130" i="11"/>
  <c r="DT194" i="11"/>
  <c r="DK194" i="11"/>
  <c r="DB194" i="11"/>
  <c r="DA194" i="11"/>
  <c r="CB194" i="11"/>
  <c r="CY194" i="11"/>
  <c r="CB130" i="11"/>
  <c r="DM130" i="11"/>
  <c r="BQ130" i="11"/>
  <c r="DZ130" i="11" s="1"/>
  <c r="CZ130" i="11"/>
  <c r="BZ130" i="11"/>
  <c r="CS130" i="11"/>
  <c r="DS130" i="11"/>
  <c r="CX130" i="11"/>
  <c r="DI130" i="11"/>
  <c r="DH130" i="11"/>
  <c r="CA130" i="11"/>
  <c r="BV130" i="11"/>
  <c r="CF130" i="11"/>
  <c r="CI130" i="11"/>
  <c r="CD130" i="11"/>
  <c r="DT130" i="11"/>
  <c r="CY130" i="11"/>
  <c r="DA130" i="11"/>
  <c r="CL130" i="11"/>
  <c r="BW130" i="11"/>
  <c r="BX130" i="11"/>
  <c r="DE130" i="11"/>
  <c r="CP130" i="11"/>
  <c r="CQ130" i="11"/>
  <c r="BT130" i="11"/>
  <c r="DQ130" i="11"/>
  <c r="DB130" i="11"/>
  <c r="CM130" i="11"/>
  <c r="CN130" i="11"/>
  <c r="DU130" i="11"/>
  <c r="DF130" i="11"/>
  <c r="DG130" i="11"/>
  <c r="DP130" i="11"/>
  <c r="DY130" i="11"/>
  <c r="DJ130" i="11"/>
  <c r="CU130" i="11"/>
  <c r="CV130" i="11"/>
  <c r="BY130" i="11"/>
  <c r="DN130" i="11"/>
  <c r="DO130" i="11"/>
  <c r="BU130" i="11"/>
  <c r="CR130" i="11"/>
  <c r="DR130" i="11"/>
  <c r="DC130" i="11"/>
  <c r="DD130" i="11"/>
  <c r="CW130" i="11"/>
  <c r="DV130" i="11"/>
  <c r="DW130" i="11"/>
  <c r="CC130" i="11"/>
  <c r="DX130" i="11"/>
  <c r="CG130" i="11"/>
  <c r="DK130" i="11"/>
  <c r="DL130" i="11"/>
  <c r="BR130" i="11"/>
  <c r="BS130" i="11"/>
  <c r="AR113" i="11"/>
  <c r="AA96" i="11"/>
  <c r="S89" i="11"/>
  <c r="AJ106" i="11"/>
  <c r="AN110" i="11"/>
  <c r="BD126" i="11"/>
  <c r="L81" i="11"/>
  <c r="H78" i="11"/>
  <c r="V92" i="11"/>
  <c r="AZ121" i="11"/>
  <c r="AH103" i="11"/>
  <c r="I20" i="15"/>
  <c r="B16" i="11" s="1"/>
  <c r="B80" i="11" s="1"/>
  <c r="AY120" i="11"/>
  <c r="I18" i="15"/>
  <c r="B14" i="11" s="1"/>
  <c r="B78" i="11" s="1"/>
  <c r="W92" i="11"/>
  <c r="CK258" i="11"/>
  <c r="CL258" i="11"/>
  <c r="DM258" i="11"/>
  <c r="CE258" i="11"/>
  <c r="CH258" i="11"/>
  <c r="CI258" i="11"/>
  <c r="CJ258" i="11"/>
  <c r="CM258" i="11"/>
  <c r="CP258" i="11"/>
  <c r="CQ258" i="11"/>
  <c r="CR258" i="11"/>
  <c r="CS258" i="11"/>
  <c r="CT258" i="11"/>
  <c r="BX258" i="11"/>
  <c r="AX120" i="11"/>
  <c r="P85" i="11"/>
  <c r="AK106" i="11"/>
  <c r="E74" i="11"/>
  <c r="AC99" i="11"/>
  <c r="AV118" i="11"/>
  <c r="R88" i="11"/>
  <c r="AM109" i="11"/>
  <c r="G77" i="11"/>
  <c r="AG102" i="11"/>
  <c r="BA123" i="11"/>
  <c r="S88" i="11"/>
  <c r="CU258" i="11"/>
  <c r="CX258" i="11"/>
  <c r="CY258" i="11"/>
  <c r="CZ258" i="11"/>
  <c r="DA258" i="11"/>
  <c r="DB258" i="11"/>
  <c r="DE258" i="11"/>
  <c r="AQ113" i="11"/>
  <c r="K81" i="11"/>
  <c r="AF102" i="11"/>
  <c r="AV117" i="11"/>
  <c r="Z95" i="11"/>
  <c r="AS115" i="11"/>
  <c r="O84" i="11"/>
  <c r="AJ105" i="11"/>
  <c r="D74" i="11"/>
  <c r="AB98" i="11"/>
  <c r="AX119" i="11"/>
  <c r="N84" i="11"/>
  <c r="DI258" i="11"/>
  <c r="H77" i="11"/>
  <c r="AE101" i="11"/>
  <c r="DG258" i="11"/>
  <c r="AN109" i="11"/>
  <c r="AP112" i="11"/>
  <c r="BC124" i="11"/>
  <c r="K80" i="11"/>
  <c r="DK258" i="11"/>
  <c r="DN258" i="11"/>
  <c r="DO258" i="11"/>
  <c r="DP258" i="11"/>
  <c r="DQ258" i="11"/>
  <c r="DR258" i="11"/>
  <c r="DD258" i="11"/>
  <c r="AI105" i="11"/>
  <c r="F76" i="11"/>
  <c r="X94" i="11"/>
  <c r="AT116" i="11"/>
  <c r="R87" i="11"/>
  <c r="AM108" i="11"/>
  <c r="G76" i="11"/>
  <c r="AB97" i="11"/>
  <c r="BB123" i="11"/>
  <c r="T90" i="11"/>
  <c r="AL108" i="11"/>
  <c r="F75" i="11"/>
  <c r="DF258" i="11"/>
  <c r="U91" i="11"/>
  <c r="DX258" i="11"/>
  <c r="AZ122" i="11"/>
  <c r="AH104" i="11"/>
  <c r="W93" i="11"/>
  <c r="Q86" i="11"/>
  <c r="DJ258" i="11"/>
  <c r="AU117" i="11"/>
  <c r="Y94" i="11"/>
  <c r="DV258" i="11"/>
  <c r="AF101" i="11"/>
  <c r="U90" i="11"/>
  <c r="M83" i="11"/>
  <c r="AW119" i="11"/>
  <c r="AI104" i="11"/>
  <c r="CV258" i="11"/>
  <c r="BR258" i="11"/>
  <c r="BS258" i="11"/>
  <c r="BT258" i="11"/>
  <c r="BU258" i="11"/>
  <c r="BV258" i="11"/>
  <c r="DT258" i="11"/>
  <c r="CO258" i="11"/>
  <c r="CG258" i="11"/>
  <c r="AA97" i="11"/>
  <c r="AU116" i="11"/>
  <c r="P86" i="11"/>
  <c r="AP111" i="11"/>
  <c r="J79" i="11"/>
  <c r="AE100" i="11"/>
  <c r="AY121" i="11"/>
  <c r="T89" i="11"/>
  <c r="AR114" i="11"/>
  <c r="L82" i="11"/>
  <c r="AD100" i="11"/>
  <c r="DC258" i="11"/>
  <c r="DH258" i="11"/>
  <c r="BQ258" i="11"/>
  <c r="DZ258" i="11" s="1"/>
  <c r="AC98" i="11"/>
  <c r="J80" i="11"/>
  <c r="AQ112" i="11"/>
  <c r="DS258" i="11"/>
  <c r="DW258" i="11"/>
  <c r="DY258" i="11"/>
  <c r="CF258" i="11"/>
  <c r="CW258" i="11"/>
  <c r="AS114" i="11"/>
  <c r="D73" i="11"/>
  <c r="BW258" i="11"/>
  <c r="BZ258" i="11"/>
  <c r="CA258" i="11"/>
  <c r="CB258" i="11"/>
  <c r="CC258" i="11"/>
  <c r="CD258" i="11"/>
  <c r="BY258" i="11"/>
  <c r="CN258" i="11"/>
  <c r="DU258" i="11"/>
  <c r="X93" i="11"/>
  <c r="AT115" i="11"/>
  <c r="M82" i="11"/>
  <c r="AK107" i="11"/>
  <c r="E75" i="11"/>
  <c r="Z96" i="11"/>
  <c r="AW118" i="11"/>
  <c r="O85" i="11"/>
  <c r="AO110" i="11"/>
  <c r="I78" i="11"/>
  <c r="I16" i="15"/>
  <c r="B12" i="11" s="1"/>
  <c r="B76" i="11" s="1"/>
  <c r="AX122" i="11" s="1"/>
  <c r="I19" i="15"/>
  <c r="B15" i="11" s="1"/>
  <c r="B79" i="11" s="1"/>
  <c r="I17" i="15"/>
  <c r="B13" i="11" s="1"/>
  <c r="B77" i="11" s="1"/>
  <c r="AT120" i="11" s="1"/>
  <c r="I21" i="15"/>
  <c r="B17" i="11" s="1"/>
  <c r="B81" i="11" s="1"/>
  <c r="B145" i="11" s="1"/>
  <c r="B136" i="11"/>
  <c r="AV116" i="11"/>
  <c r="AS113" i="11"/>
  <c r="BE125" i="11"/>
  <c r="BA121" i="11"/>
  <c r="AQ111" i="11"/>
  <c r="BB122" i="11"/>
  <c r="AZ120" i="11"/>
  <c r="AU115" i="11"/>
  <c r="AX118" i="11"/>
  <c r="AP110" i="11"/>
  <c r="AN108" i="11"/>
  <c r="D72" i="11"/>
  <c r="BC123" i="11"/>
  <c r="AF100" i="11"/>
  <c r="V90" i="11"/>
  <c r="AM107" i="11"/>
  <c r="AI103" i="11"/>
  <c r="AC97" i="11"/>
  <c r="Z94" i="11"/>
  <c r="BF126" i="11"/>
  <c r="AD98" i="11"/>
  <c r="W91" i="11"/>
  <c r="AY119" i="11"/>
  <c r="AW117" i="11"/>
  <c r="AG101" i="11"/>
  <c r="AA95" i="11"/>
  <c r="S87" i="11"/>
  <c r="M81" i="11"/>
  <c r="J78" i="11"/>
  <c r="AJ104" i="11"/>
  <c r="AR112" i="11"/>
  <c r="AE99" i="11"/>
  <c r="X92" i="11"/>
  <c r="Q85" i="11"/>
  <c r="K79" i="11"/>
  <c r="E73" i="11"/>
  <c r="BD124" i="11"/>
  <c r="AO109" i="11"/>
  <c r="T88" i="11"/>
  <c r="Y93" i="11"/>
  <c r="R86" i="11"/>
  <c r="F74" i="11"/>
  <c r="P84" i="11"/>
  <c r="O83" i="11"/>
  <c r="N82" i="11"/>
  <c r="AT114" i="11"/>
  <c r="AH102" i="11"/>
  <c r="U89" i="11"/>
  <c r="L80" i="11"/>
  <c r="AL106" i="11"/>
  <c r="I77" i="11"/>
  <c r="AB96" i="11"/>
  <c r="H76" i="11"/>
  <c r="G75" i="11"/>
  <c r="AK105" i="11"/>
  <c r="B138" i="11"/>
  <c r="BC125" i="11"/>
  <c r="AO111" i="11"/>
  <c r="Y95" i="11"/>
  <c r="I79" i="11"/>
  <c r="AG103" i="11"/>
  <c r="Q87" i="11"/>
  <c r="BB124" i="11"/>
  <c r="B134" i="11"/>
  <c r="BE123" i="11"/>
  <c r="BA119" i="11"/>
  <c r="BB120" i="11"/>
  <c r="AZ118" i="11"/>
  <c r="AU113" i="11"/>
  <c r="D70" i="11"/>
  <c r="AY117" i="11"/>
  <c r="AN106" i="11"/>
  <c r="BF124" i="11"/>
  <c r="BC121" i="11"/>
  <c r="AX116" i="11"/>
  <c r="AT112" i="11"/>
  <c r="AR110" i="11"/>
  <c r="AO107" i="11"/>
  <c r="AM105" i="11"/>
  <c r="AI101" i="11"/>
  <c r="AC95" i="11"/>
  <c r="Z92" i="11"/>
  <c r="BG125" i="11"/>
  <c r="AD96" i="11"/>
  <c r="W89" i="11"/>
  <c r="AG99" i="11"/>
  <c r="AA93" i="11"/>
  <c r="S85" i="11"/>
  <c r="M79" i="11"/>
  <c r="J76" i="11"/>
  <c r="AW115" i="11"/>
  <c r="AJ102" i="11"/>
  <c r="AE97" i="11"/>
  <c r="X90" i="11"/>
  <c r="Q83" i="11"/>
  <c r="K77" i="11"/>
  <c r="AL104" i="11"/>
  <c r="AK103" i="11"/>
  <c r="AH100" i="11"/>
  <c r="AB94" i="11"/>
  <c r="Y91" i="11"/>
  <c r="T86" i="11"/>
  <c r="BD122" i="11"/>
  <c r="AS111" i="11"/>
  <c r="AQ109" i="11"/>
  <c r="AP108" i="11"/>
  <c r="O81" i="11"/>
  <c r="H74" i="11"/>
  <c r="AF98" i="11"/>
  <c r="V88" i="11"/>
  <c r="AV114" i="11"/>
  <c r="U87" i="11"/>
  <c r="I75" i="11"/>
  <c r="E71" i="11"/>
  <c r="P82" i="11"/>
  <c r="N80" i="11"/>
  <c r="F72" i="11"/>
  <c r="R84" i="11"/>
  <c r="L78" i="11"/>
  <c r="G73" i="11"/>
  <c r="BH126" i="11"/>
  <c r="B139" i="11"/>
  <c r="AT117" i="11"/>
  <c r="AK108" i="11"/>
  <c r="AZ123" i="11"/>
  <c r="AL109" i="11"/>
  <c r="U92" i="11"/>
  <c r="BB125" i="11"/>
  <c r="AM110" i="11"/>
  <c r="V93" i="11"/>
  <c r="W94" i="11"/>
  <c r="BA124" i="11"/>
  <c r="G78" i="11"/>
  <c r="AI106" i="11"/>
  <c r="O86" i="11"/>
  <c r="L83" i="11"/>
  <c r="I80" i="11"/>
  <c r="AO112" i="11"/>
  <c r="AJ107" i="11"/>
  <c r="P87" i="11"/>
  <c r="AS116" i="11"/>
  <c r="J81" i="11"/>
  <c r="AP113" i="11"/>
  <c r="Q88" i="11"/>
  <c r="D75" i="11"/>
  <c r="AU118" i="11"/>
  <c r="AR115" i="11"/>
  <c r="R89" i="11"/>
  <c r="AA98" i="11"/>
  <c r="E76" i="11"/>
  <c r="X95" i="11"/>
  <c r="AV119" i="11"/>
  <c r="T91" i="11"/>
  <c r="AW120" i="11"/>
  <c r="AC100" i="11"/>
  <c r="AX121" i="11"/>
  <c r="K82" i="11"/>
  <c r="Y96" i="11"/>
  <c r="AY122" i="11"/>
  <c r="S90" i="11"/>
  <c r="AF103" i="11"/>
  <c r="AD101" i="11"/>
  <c r="AB99" i="11"/>
  <c r="Z97" i="11"/>
  <c r="BC126" i="11"/>
  <c r="AG104" i="11"/>
  <c r="M84" i="11"/>
  <c r="AE102" i="11"/>
  <c r="AQ114" i="11"/>
  <c r="B132" i="11"/>
  <c r="BE121" i="11"/>
  <c r="BA117" i="11"/>
  <c r="D68" i="11"/>
  <c r="BI125" i="11"/>
  <c r="AY115" i="11"/>
  <c r="BF122" i="11"/>
  <c r="BC119" i="11"/>
  <c r="AX114" i="11"/>
  <c r="AT110" i="11"/>
  <c r="AR108" i="11"/>
  <c r="AO105" i="11"/>
  <c r="BH124" i="11"/>
  <c r="BD120" i="11"/>
  <c r="AW113" i="11"/>
  <c r="BG123" i="11"/>
  <c r="AZ116" i="11"/>
  <c r="AG97" i="11"/>
  <c r="AA91" i="11"/>
  <c r="S83" i="11"/>
  <c r="AJ100" i="11"/>
  <c r="BB118" i="11"/>
  <c r="AU111" i="11"/>
  <c r="AE95" i="11"/>
  <c r="X88" i="11"/>
  <c r="Q81" i="11"/>
  <c r="K75" i="11"/>
  <c r="E69" i="11"/>
  <c r="AL102" i="11"/>
  <c r="AK101" i="11"/>
  <c r="AH98" i="11"/>
  <c r="AB92" i="11"/>
  <c r="Y89" i="11"/>
  <c r="AS109" i="11"/>
  <c r="AQ107" i="11"/>
  <c r="AP106" i="11"/>
  <c r="O79" i="11"/>
  <c r="H72" i="11"/>
  <c r="AF96" i="11"/>
  <c r="V86" i="11"/>
  <c r="U85" i="11"/>
  <c r="R82" i="11"/>
  <c r="BJ126" i="11"/>
  <c r="AV112" i="11"/>
  <c r="AM103" i="11"/>
  <c r="AI99" i="11"/>
  <c r="AC93" i="11"/>
  <c r="Z90" i="11"/>
  <c r="P80" i="11"/>
  <c r="T84" i="11"/>
  <c r="N78" i="11"/>
  <c r="M77" i="11"/>
  <c r="L76" i="11"/>
  <c r="AN104" i="11"/>
  <c r="AD94" i="11"/>
  <c r="J74" i="11"/>
  <c r="I73" i="11"/>
  <c r="F70" i="11"/>
  <c r="G71" i="11"/>
  <c r="W87" i="11"/>
  <c r="B137" i="11"/>
  <c r="BD125" i="11"/>
  <c r="BA122" i="11"/>
  <c r="AL107" i="11"/>
  <c r="V91" i="11"/>
  <c r="AD99" i="11"/>
  <c r="N83" i="11"/>
  <c r="BE126" i="11"/>
  <c r="AN111" i="11"/>
  <c r="F77" i="11"/>
  <c r="B135" i="11"/>
  <c r="BD123" i="11"/>
  <c r="AW116" i="11"/>
  <c r="BG126" i="11"/>
  <c r="AV115" i="11"/>
  <c r="BE124" i="11"/>
  <c r="BA120" i="11"/>
  <c r="AQ110" i="11"/>
  <c r="BB121" i="11"/>
  <c r="AZ119" i="11"/>
  <c r="AU114" i="11"/>
  <c r="D71" i="11"/>
  <c r="AY118" i="11"/>
  <c r="AN107" i="11"/>
  <c r="BC122" i="11"/>
  <c r="AF99" i="11"/>
  <c r="V89" i="11"/>
  <c r="U88" i="11"/>
  <c r="R85" i="11"/>
  <c r="AM106" i="11"/>
  <c r="AI102" i="11"/>
  <c r="AC96" i="11"/>
  <c r="Z93" i="11"/>
  <c r="BF125" i="11"/>
  <c r="AD97" i="11"/>
  <c r="W90" i="11"/>
  <c r="P83" i="11"/>
  <c r="AG100" i="11"/>
  <c r="AA94" i="11"/>
  <c r="AJ103" i="11"/>
  <c r="N81" i="11"/>
  <c r="G74" i="11"/>
  <c r="AR111" i="11"/>
  <c r="AE98" i="11"/>
  <c r="X91" i="11"/>
  <c r="AT113" i="11"/>
  <c r="AO108" i="11"/>
  <c r="AL105" i="11"/>
  <c r="AK104" i="11"/>
  <c r="AH101" i="11"/>
  <c r="AB95" i="11"/>
  <c r="Y92" i="11"/>
  <c r="T87" i="11"/>
  <c r="AP109" i="11"/>
  <c r="L79" i="11"/>
  <c r="Q84" i="11"/>
  <c r="O82" i="11"/>
  <c r="K78" i="11"/>
  <c r="AX117" i="11"/>
  <c r="F73" i="11"/>
  <c r="M80" i="11"/>
  <c r="H75" i="11"/>
  <c r="J77" i="11"/>
  <c r="I76" i="11"/>
  <c r="E72" i="11"/>
  <c r="AS112" i="11"/>
  <c r="S86" i="11"/>
  <c r="H79" i="11"/>
  <c r="B133" i="11"/>
  <c r="BG124" i="11"/>
  <c r="AV113" i="11"/>
  <c r="BB119" i="11"/>
  <c r="AZ117" i="11"/>
  <c r="AU112" i="11"/>
  <c r="D69" i="11"/>
  <c r="BI126" i="11"/>
  <c r="AY116" i="11"/>
  <c r="AN105" i="11"/>
  <c r="BF123" i="11"/>
  <c r="BC120" i="11"/>
  <c r="AX115" i="11"/>
  <c r="AT111" i="11"/>
  <c r="AR109" i="11"/>
  <c r="AO106" i="11"/>
  <c r="BH125" i="11"/>
  <c r="AD95" i="11"/>
  <c r="W88" i="11"/>
  <c r="AG98" i="11"/>
  <c r="AA92" i="11"/>
  <c r="AW114" i="11"/>
  <c r="AJ101" i="11"/>
  <c r="N79" i="11"/>
  <c r="G72" i="11"/>
  <c r="AE96" i="11"/>
  <c r="X89" i="11"/>
  <c r="BE122" i="11"/>
  <c r="AL103" i="11"/>
  <c r="AK102" i="11"/>
  <c r="AH99" i="11"/>
  <c r="AB93" i="11"/>
  <c r="Y90" i="11"/>
  <c r="T85" i="11"/>
  <c r="BD121" i="11"/>
  <c r="BA118" i="11"/>
  <c r="AS110" i="11"/>
  <c r="AQ108" i="11"/>
  <c r="AP107" i="11"/>
  <c r="AF97" i="11"/>
  <c r="V87" i="11"/>
  <c r="U86" i="11"/>
  <c r="R83" i="11"/>
  <c r="L77" i="11"/>
  <c r="I74" i="11"/>
  <c r="Q82" i="11"/>
  <c r="P81" i="11"/>
  <c r="O80" i="11"/>
  <c r="F71" i="11"/>
  <c r="Z91" i="11"/>
  <c r="AM104" i="11"/>
  <c r="AI100" i="11"/>
  <c r="M78" i="11"/>
  <c r="K76" i="11"/>
  <c r="E70" i="11"/>
  <c r="J75" i="11"/>
  <c r="S84" i="11"/>
  <c r="AC94" i="11"/>
  <c r="H73" i="11"/>
  <c r="N85" i="11"/>
  <c r="B142" i="11"/>
  <c r="B131" i="11"/>
  <c r="D67" i="11"/>
  <c r="BM67" i="11" s="1"/>
  <c r="BZ67" i="11" s="1"/>
  <c r="BH123" i="11"/>
  <c r="AZ115" i="11"/>
  <c r="AR107" i="11"/>
  <c r="AJ99" i="11"/>
  <c r="AB91" i="11"/>
  <c r="T83" i="11"/>
  <c r="L75" i="11"/>
  <c r="E68" i="11"/>
  <c r="BD119" i="11"/>
  <c r="AV111" i="11"/>
  <c r="AN103" i="11"/>
  <c r="AF95" i="11"/>
  <c r="X87" i="11"/>
  <c r="P79" i="11"/>
  <c r="H71" i="11"/>
  <c r="BI124" i="11"/>
  <c r="AC92" i="11"/>
  <c r="R81" i="11"/>
  <c r="BG122" i="11"/>
  <c r="AW112" i="11"/>
  <c r="AL101" i="11"/>
  <c r="AA90" i="11"/>
  <c r="Q80" i="11"/>
  <c r="BC118" i="11"/>
  <c r="BA116" i="11"/>
  <c r="J73" i="11"/>
  <c r="BF121" i="11"/>
  <c r="AU110" i="11"/>
  <c r="AK100" i="11"/>
  <c r="Z89" i="11"/>
  <c r="O78" i="11"/>
  <c r="AS108" i="11"/>
  <c r="M76" i="11"/>
  <c r="BK126" i="11"/>
  <c r="BE120" i="11"/>
  <c r="AT109" i="11"/>
  <c r="AI98" i="11"/>
  <c r="Y88" i="11"/>
  <c r="N77" i="11"/>
  <c r="W86" i="11"/>
  <c r="U84" i="11"/>
  <c r="AH97" i="11"/>
  <c r="AE94" i="11"/>
  <c r="BB117" i="11"/>
  <c r="AQ106" i="11"/>
  <c r="AG96" i="11"/>
  <c r="V85" i="11"/>
  <c r="K74" i="11"/>
  <c r="F69" i="11"/>
  <c r="AP105" i="11"/>
  <c r="BJ125" i="11"/>
  <c r="AY114" i="11"/>
  <c r="AO104" i="11"/>
  <c r="AD93" i="11"/>
  <c r="S82" i="11"/>
  <c r="I72" i="11"/>
  <c r="AX113" i="11"/>
  <c r="AM102" i="11"/>
  <c r="G70" i="11"/>
  <c r="AH105" i="11"/>
  <c r="BG505" i="11"/>
  <c r="AY497" i="11"/>
  <c r="AQ489" i="11"/>
  <c r="AI481" i="11"/>
  <c r="AA473" i="11"/>
  <c r="S465" i="11"/>
  <c r="K457" i="11"/>
  <c r="BF504" i="11"/>
  <c r="AX496" i="11"/>
  <c r="AP488" i="11"/>
  <c r="AH480" i="11"/>
  <c r="Z472" i="11"/>
  <c r="R464" i="11"/>
  <c r="J456" i="11"/>
  <c r="BE503" i="11"/>
  <c r="AW495" i="11"/>
  <c r="AO487" i="11"/>
  <c r="AG479" i="11"/>
  <c r="Y471" i="11"/>
  <c r="Q463" i="11"/>
  <c r="I455" i="11"/>
  <c r="BL510" i="11"/>
  <c r="BD502" i="11"/>
  <c r="AV494" i="11"/>
  <c r="AN486" i="11"/>
  <c r="AF478" i="11"/>
  <c r="X470" i="11"/>
  <c r="P462" i="11"/>
  <c r="H454" i="11"/>
  <c r="BK509" i="11"/>
  <c r="BC501" i="11"/>
  <c r="AU493" i="11"/>
  <c r="AM485" i="11"/>
  <c r="AE477" i="11"/>
  <c r="W469" i="11"/>
  <c r="O461" i="11"/>
  <c r="G453" i="11"/>
  <c r="BJ508" i="11"/>
  <c r="BB500" i="11"/>
  <c r="AT492" i="11"/>
  <c r="AL484" i="11"/>
  <c r="AD476" i="11"/>
  <c r="V468" i="11"/>
  <c r="N460" i="11"/>
  <c r="F452" i="11"/>
  <c r="BH506" i="11"/>
  <c r="AZ498" i="11"/>
  <c r="AR490" i="11"/>
  <c r="AJ482" i="11"/>
  <c r="AB474" i="11"/>
  <c r="T466" i="11"/>
  <c r="L458" i="11"/>
  <c r="D450" i="11"/>
  <c r="AC475" i="11"/>
  <c r="U467" i="11"/>
  <c r="M459" i="11"/>
  <c r="E451" i="11"/>
  <c r="BI507" i="11"/>
  <c r="BA499" i="11"/>
  <c r="AK483" i="11"/>
  <c r="AS491" i="11"/>
  <c r="L19" i="15"/>
  <c r="B15" i="14" s="1"/>
  <c r="B79" i="14" s="1"/>
  <c r="E20" i="15"/>
  <c r="D21" i="15"/>
  <c r="K20" i="15"/>
  <c r="B16" i="13" s="1"/>
  <c r="B80" i="13" s="1"/>
  <c r="C16" i="15"/>
  <c r="J15" i="15"/>
  <c r="B11" i="12" s="1"/>
  <c r="B75" i="12" s="1"/>
  <c r="I22" i="15"/>
  <c r="B18" i="11" s="1"/>
  <c r="B82" i="11" s="1"/>
  <c r="BM66" i="14"/>
  <c r="BI187" i="14"/>
  <c r="BH186" i="14"/>
  <c r="BF184" i="14"/>
  <c r="BD182" i="14"/>
  <c r="BB180" i="14"/>
  <c r="AZ178" i="14"/>
  <c r="AX176" i="14"/>
  <c r="AV174" i="14"/>
  <c r="AT172" i="14"/>
  <c r="AR170" i="14"/>
  <c r="AP168" i="14"/>
  <c r="AN166" i="14"/>
  <c r="AL164" i="14"/>
  <c r="AJ162" i="14"/>
  <c r="AH160" i="14"/>
  <c r="AF158" i="14"/>
  <c r="B194" i="14"/>
  <c r="BL190" i="14"/>
  <c r="BK189" i="14"/>
  <c r="BJ188" i="14"/>
  <c r="BG185" i="14"/>
  <c r="BE183" i="14"/>
  <c r="BC181" i="14"/>
  <c r="BA179" i="14"/>
  <c r="AY177" i="14"/>
  <c r="AW175" i="14"/>
  <c r="AU173" i="14"/>
  <c r="AS171" i="14"/>
  <c r="AQ169" i="14"/>
  <c r="AO167" i="14"/>
  <c r="AM165" i="14"/>
  <c r="AK163" i="14"/>
  <c r="AI161" i="14"/>
  <c r="AG159" i="14"/>
  <c r="AE157" i="14"/>
  <c r="L138" i="14"/>
  <c r="I135" i="14"/>
  <c r="K137" i="14"/>
  <c r="J136" i="14"/>
  <c r="AC155" i="14"/>
  <c r="AA153" i="14"/>
  <c r="Y151" i="14"/>
  <c r="U147" i="14"/>
  <c r="P142" i="14"/>
  <c r="E131" i="14"/>
  <c r="W149" i="14"/>
  <c r="N140" i="14"/>
  <c r="G133" i="14"/>
  <c r="T146" i="14"/>
  <c r="Q143" i="14"/>
  <c r="D130" i="14"/>
  <c r="S145" i="14"/>
  <c r="R144" i="14"/>
  <c r="AD156" i="14"/>
  <c r="AB154" i="14"/>
  <c r="Z152" i="14"/>
  <c r="X150" i="14"/>
  <c r="M139" i="14"/>
  <c r="H134" i="14"/>
  <c r="V148" i="14"/>
  <c r="O141" i="14"/>
  <c r="F132" i="14"/>
  <c r="B196" i="14"/>
  <c r="AW179" i="14"/>
  <c r="AG163" i="14"/>
  <c r="AZ182" i="14"/>
  <c r="AJ166" i="14"/>
  <c r="N144" i="14"/>
  <c r="K141" i="14"/>
  <c r="Q147" i="14"/>
  <c r="B197" i="14"/>
  <c r="BH189" i="14"/>
  <c r="BF187" i="14"/>
  <c r="BD185" i="14"/>
  <c r="BB183" i="14"/>
  <c r="AZ181" i="14"/>
  <c r="AX179" i="14"/>
  <c r="AV177" i="14"/>
  <c r="AT175" i="14"/>
  <c r="AR173" i="14"/>
  <c r="AP171" i="14"/>
  <c r="BI190" i="14"/>
  <c r="BE186" i="14"/>
  <c r="BC184" i="14"/>
  <c r="BA182" i="14"/>
  <c r="AY180" i="14"/>
  <c r="AW178" i="14"/>
  <c r="AU176" i="14"/>
  <c r="AS174" i="14"/>
  <c r="AQ172" i="14"/>
  <c r="AO170" i="14"/>
  <c r="AM168" i="14"/>
  <c r="AK166" i="14"/>
  <c r="AI164" i="14"/>
  <c r="AG162" i="14"/>
  <c r="AE160" i="14"/>
  <c r="AC158" i="14"/>
  <c r="BG188" i="14"/>
  <c r="AH163" i="14"/>
  <c r="P145" i="14"/>
  <c r="O144" i="14"/>
  <c r="AA156" i="14"/>
  <c r="Y154" i="14"/>
  <c r="W152" i="14"/>
  <c r="U150" i="14"/>
  <c r="J139" i="14"/>
  <c r="E134" i="14"/>
  <c r="AF161" i="14"/>
  <c r="S148" i="14"/>
  <c r="L141" i="14"/>
  <c r="I138" i="14"/>
  <c r="F135" i="14"/>
  <c r="AN169" i="14"/>
  <c r="AL167" i="14"/>
  <c r="AD159" i="14"/>
  <c r="H137" i="14"/>
  <c r="G136" i="14"/>
  <c r="Z155" i="14"/>
  <c r="X153" i="14"/>
  <c r="V151" i="14"/>
  <c r="R147" i="14"/>
  <c r="M142" i="14"/>
  <c r="AJ165" i="14"/>
  <c r="AB157" i="14"/>
  <c r="T149" i="14"/>
  <c r="K140" i="14"/>
  <c r="D133" i="14"/>
  <c r="Q146" i="14"/>
  <c r="N143" i="14"/>
  <c r="AT180" i="14"/>
  <c r="BM66" i="13"/>
  <c r="BK189" i="13"/>
  <c r="BI187" i="13"/>
  <c r="BG185" i="13"/>
  <c r="BE183" i="13"/>
  <c r="BC181" i="13"/>
  <c r="BA179" i="13"/>
  <c r="AY177" i="13"/>
  <c r="AW175" i="13"/>
  <c r="AU173" i="13"/>
  <c r="AS171" i="13"/>
  <c r="AQ169" i="13"/>
  <c r="B194" i="13"/>
  <c r="BL190" i="13"/>
  <c r="BJ188" i="13"/>
  <c r="BH186" i="13"/>
  <c r="BF184" i="13"/>
  <c r="BD182" i="13"/>
  <c r="BB180" i="13"/>
  <c r="AZ178" i="13"/>
  <c r="AX176" i="13"/>
  <c r="AV174" i="13"/>
  <c r="AT172" i="13"/>
  <c r="AR170" i="13"/>
  <c r="AP168" i="13"/>
  <c r="AN166" i="13"/>
  <c r="AL164" i="13"/>
  <c r="AJ162" i="13"/>
  <c r="AH160" i="13"/>
  <c r="AF158" i="13"/>
  <c r="AD156" i="13"/>
  <c r="AB154" i="13"/>
  <c r="AK163" i="13"/>
  <c r="AG159" i="13"/>
  <c r="AC155" i="13"/>
  <c r="S145" i="13"/>
  <c r="R144" i="13"/>
  <c r="Z152" i="13"/>
  <c r="X150" i="13"/>
  <c r="M139" i="13"/>
  <c r="H134" i="13"/>
  <c r="V148" i="13"/>
  <c r="O141" i="13"/>
  <c r="F132" i="13"/>
  <c r="L138" i="13"/>
  <c r="I135" i="13"/>
  <c r="AO167" i="13"/>
  <c r="AM165" i="13"/>
  <c r="AI161" i="13"/>
  <c r="AE157" i="13"/>
  <c r="K137" i="13"/>
  <c r="J136" i="13"/>
  <c r="AA153" i="13"/>
  <c r="Y151" i="13"/>
  <c r="U147" i="13"/>
  <c r="P142" i="13"/>
  <c r="E131" i="13"/>
  <c r="W149" i="13"/>
  <c r="N140" i="13"/>
  <c r="G133" i="13"/>
  <c r="T146" i="13"/>
  <c r="Q143" i="13"/>
  <c r="D130" i="13"/>
  <c r="BE188" i="13"/>
  <c r="Q144" i="13"/>
  <c r="AT173" i="13"/>
  <c r="BI190" i="13"/>
  <c r="AS174" i="13"/>
  <c r="AC158" i="13"/>
  <c r="AX179" i="13"/>
  <c r="B197" i="13"/>
  <c r="X153" i="13"/>
  <c r="AD159" i="13"/>
  <c r="J139" i="13"/>
  <c r="F135" i="13"/>
  <c r="BH190" i="13"/>
  <c r="AT176" i="13"/>
  <c r="AR174" i="13"/>
  <c r="BC185" i="13"/>
  <c r="BA183" i="13"/>
  <c r="AM169" i="13"/>
  <c r="AK167" i="13"/>
  <c r="AH164" i="13"/>
  <c r="AD160" i="13"/>
  <c r="L142" i="13"/>
  <c r="S149" i="13"/>
  <c r="O145" i="13"/>
  <c r="N144" i="13"/>
  <c r="K141" i="13"/>
  <c r="H138" i="13"/>
  <c r="B204" i="13"/>
  <c r="W150" i="12"/>
  <c r="AM166" i="12"/>
  <c r="S146" i="12"/>
  <c r="O142" i="12"/>
  <c r="AJ163" i="12"/>
  <c r="AZ179" i="12"/>
  <c r="AT173" i="12"/>
  <c r="B259" i="12"/>
  <c r="DR66" i="12"/>
  <c r="DJ66" i="12"/>
  <c r="DB66" i="12"/>
  <c r="CT66" i="12"/>
  <c r="CL66" i="12"/>
  <c r="CD66" i="12"/>
  <c r="BV66" i="12"/>
  <c r="DY66" i="12"/>
  <c r="DQ66" i="12"/>
  <c r="DI66" i="12"/>
  <c r="DA66" i="12"/>
  <c r="CS66" i="12"/>
  <c r="CK66" i="12"/>
  <c r="CC66" i="12"/>
  <c r="BU66" i="12"/>
  <c r="DX66" i="12"/>
  <c r="DP66" i="12"/>
  <c r="DH66" i="12"/>
  <c r="CZ66" i="12"/>
  <c r="CR66" i="12"/>
  <c r="CJ66" i="12"/>
  <c r="CB66" i="12"/>
  <c r="BT66" i="12"/>
  <c r="DW66" i="12"/>
  <c r="DO66" i="12"/>
  <c r="DG66" i="12"/>
  <c r="CY66" i="12"/>
  <c r="CQ66" i="12"/>
  <c r="CI66" i="12"/>
  <c r="CA66" i="12"/>
  <c r="BS66" i="12"/>
  <c r="DV66" i="12"/>
  <c r="DN66" i="12"/>
  <c r="DF66" i="12"/>
  <c r="CX66" i="12"/>
  <c r="CP66" i="12"/>
  <c r="CH66" i="12"/>
  <c r="BZ66" i="12"/>
  <c r="BR66" i="12"/>
  <c r="DU66" i="12"/>
  <c r="DM66" i="12"/>
  <c r="DE66" i="12"/>
  <c r="CW66" i="12"/>
  <c r="CO66" i="12"/>
  <c r="CG66" i="12"/>
  <c r="BY66" i="12"/>
  <c r="DT66" i="12"/>
  <c r="DL66" i="12"/>
  <c r="DD66" i="12"/>
  <c r="CV66" i="12"/>
  <c r="CN66" i="12"/>
  <c r="CF66" i="12"/>
  <c r="BX66" i="12"/>
  <c r="DS66" i="12"/>
  <c r="DK66" i="12"/>
  <c r="DC66" i="12"/>
  <c r="CU66" i="12"/>
  <c r="CM66" i="12"/>
  <c r="CE66" i="12"/>
  <c r="BW66" i="12"/>
  <c r="Y152" i="12"/>
  <c r="AO168" i="12"/>
  <c r="AS172" i="12"/>
  <c r="T147" i="12"/>
  <c r="AL165" i="12"/>
  <c r="H135" i="12"/>
  <c r="BB181" i="12"/>
  <c r="B199" i="12"/>
  <c r="J137" i="12"/>
  <c r="AA154" i="12"/>
  <c r="AY178" i="12"/>
  <c r="BA180" i="12"/>
  <c r="X151" i="12"/>
  <c r="AN167" i="12"/>
  <c r="K138" i="12"/>
  <c r="BF185" i="12"/>
  <c r="AC156" i="12"/>
  <c r="Q144" i="12"/>
  <c r="F133" i="12"/>
  <c r="Z153" i="12"/>
  <c r="AP169" i="12"/>
  <c r="AW176" i="12"/>
  <c r="BH187" i="12"/>
  <c r="AE158" i="12"/>
  <c r="R145" i="12"/>
  <c r="M140" i="12"/>
  <c r="AB155" i="12"/>
  <c r="AU174" i="12"/>
  <c r="BE184" i="12"/>
  <c r="B194" i="12"/>
  <c r="BL190" i="12"/>
  <c r="BJ188" i="12"/>
  <c r="BH186" i="12"/>
  <c r="BF184" i="12"/>
  <c r="BD182" i="12"/>
  <c r="BB180" i="12"/>
  <c r="AZ178" i="12"/>
  <c r="AX176" i="12"/>
  <c r="AV174" i="12"/>
  <c r="AT172" i="12"/>
  <c r="AR170" i="12"/>
  <c r="BK189" i="12"/>
  <c r="BI187" i="12"/>
  <c r="BG185" i="12"/>
  <c r="BE183" i="12"/>
  <c r="BC181" i="12"/>
  <c r="BA179" i="12"/>
  <c r="AY177" i="12"/>
  <c r="AW175" i="12"/>
  <c r="AU173" i="12"/>
  <c r="AS171" i="12"/>
  <c r="L138" i="12"/>
  <c r="I135" i="12"/>
  <c r="K137" i="12"/>
  <c r="J136" i="12"/>
  <c r="AQ169" i="12"/>
  <c r="AO167" i="12"/>
  <c r="AM165" i="12"/>
  <c r="AK163" i="12"/>
  <c r="AI161" i="12"/>
  <c r="AG159" i="12"/>
  <c r="AE157" i="12"/>
  <c r="AC155" i="12"/>
  <c r="AA153" i="12"/>
  <c r="Y151" i="12"/>
  <c r="U147" i="12"/>
  <c r="P142" i="12"/>
  <c r="W149" i="12"/>
  <c r="N140" i="12"/>
  <c r="G133" i="12"/>
  <c r="T146" i="12"/>
  <c r="Q143" i="12"/>
  <c r="D130" i="12"/>
  <c r="S145" i="12"/>
  <c r="R144" i="12"/>
  <c r="AP168" i="12"/>
  <c r="AN166" i="12"/>
  <c r="AL164" i="12"/>
  <c r="AJ162" i="12"/>
  <c r="AH160" i="12"/>
  <c r="AF158" i="12"/>
  <c r="AD156" i="12"/>
  <c r="AB154" i="12"/>
  <c r="Z152" i="12"/>
  <c r="X150" i="12"/>
  <c r="V148" i="12"/>
  <c r="O141" i="12"/>
  <c r="F132" i="12"/>
  <c r="M139" i="12"/>
  <c r="H134" i="12"/>
  <c r="E131" i="12"/>
  <c r="AG160" i="12"/>
  <c r="AV175" i="12"/>
  <c r="V149" i="12"/>
  <c r="AD157" i="12"/>
  <c r="BC182" i="12"/>
  <c r="E132" i="12"/>
  <c r="BG186" i="12"/>
  <c r="P149" i="12"/>
  <c r="G134" i="12"/>
  <c r="AI162" i="12"/>
  <c r="BD183" i="12"/>
  <c r="AX177" i="12"/>
  <c r="AF159" i="12"/>
  <c r="AQ170" i="12"/>
  <c r="N141" i="12"/>
  <c r="BI188" i="12"/>
  <c r="I136" i="12"/>
  <c r="L139" i="12"/>
  <c r="AK164" i="12"/>
  <c r="P143" i="12"/>
  <c r="D131" i="12"/>
  <c r="AH161" i="12"/>
  <c r="AR171" i="12"/>
  <c r="U148" i="12"/>
  <c r="BK190" i="12"/>
  <c r="BQ66" i="12"/>
  <c r="DZ66" i="12" s="1"/>
  <c r="DV386" i="11"/>
  <c r="DN386" i="11"/>
  <c r="DF386" i="11"/>
  <c r="CX386" i="11"/>
  <c r="CP386" i="11"/>
  <c r="CH386" i="11"/>
  <c r="BZ386" i="11"/>
  <c r="BR386" i="11"/>
  <c r="DP386" i="11"/>
  <c r="BT386" i="11"/>
  <c r="CA386" i="11"/>
  <c r="DU386" i="11"/>
  <c r="DM386" i="11"/>
  <c r="DE386" i="11"/>
  <c r="CW386" i="11"/>
  <c r="CO386" i="11"/>
  <c r="CG386" i="11"/>
  <c r="BY386" i="11"/>
  <c r="DX386" i="11"/>
  <c r="CJ386" i="11"/>
  <c r="DW386" i="11"/>
  <c r="CY386" i="11"/>
  <c r="DT386" i="11"/>
  <c r="DL386" i="11"/>
  <c r="DD386" i="11"/>
  <c r="CV386" i="11"/>
  <c r="CN386" i="11"/>
  <c r="CF386" i="11"/>
  <c r="BX386" i="11"/>
  <c r="DO386" i="11"/>
  <c r="CQ386" i="11"/>
  <c r="DS386" i="11"/>
  <c r="DK386" i="11"/>
  <c r="DC386" i="11"/>
  <c r="CU386" i="11"/>
  <c r="CM386" i="11"/>
  <c r="CE386" i="11"/>
  <c r="BW386" i="11"/>
  <c r="CZ386" i="11"/>
  <c r="DR386" i="11"/>
  <c r="DJ386" i="11"/>
  <c r="DB386" i="11"/>
  <c r="CT386" i="11"/>
  <c r="CL386" i="11"/>
  <c r="CD386" i="11"/>
  <c r="BV386" i="11"/>
  <c r="DH386" i="11"/>
  <c r="CB386" i="11"/>
  <c r="DY386" i="11"/>
  <c r="DQ386" i="11"/>
  <c r="DI386" i="11"/>
  <c r="DA386" i="11"/>
  <c r="CS386" i="11"/>
  <c r="CK386" i="11"/>
  <c r="CC386" i="11"/>
  <c r="BU386" i="11"/>
  <c r="CR386" i="11"/>
  <c r="DG386" i="11"/>
  <c r="CI386" i="11"/>
  <c r="BS386" i="11"/>
  <c r="DV322" i="11"/>
  <c r="DN322" i="11"/>
  <c r="DF322" i="11"/>
  <c r="CX322" i="11"/>
  <c r="CP322" i="11"/>
  <c r="CH322" i="11"/>
  <c r="BZ322" i="11"/>
  <c r="BR322" i="11"/>
  <c r="DW322" i="11"/>
  <c r="BS322" i="11"/>
  <c r="DU322" i="11"/>
  <c r="DM322" i="11"/>
  <c r="DE322" i="11"/>
  <c r="CW322" i="11"/>
  <c r="CO322" i="11"/>
  <c r="CG322" i="11"/>
  <c r="BY322" i="11"/>
  <c r="CY322" i="11"/>
  <c r="DT322" i="11"/>
  <c r="DL322" i="11"/>
  <c r="DD322" i="11"/>
  <c r="CV322" i="11"/>
  <c r="CN322" i="11"/>
  <c r="CF322" i="11"/>
  <c r="BX322" i="11"/>
  <c r="CA322" i="11"/>
  <c r="DS322" i="11"/>
  <c r="DK322" i="11"/>
  <c r="DC322" i="11"/>
  <c r="CU322" i="11"/>
  <c r="CM322" i="11"/>
  <c r="CE322" i="11"/>
  <c r="BW322" i="11"/>
  <c r="DG322" i="11"/>
  <c r="DR322" i="11"/>
  <c r="DJ322" i="11"/>
  <c r="DB322" i="11"/>
  <c r="CT322" i="11"/>
  <c r="CL322" i="11"/>
  <c r="CD322" i="11"/>
  <c r="BV322" i="11"/>
  <c r="CQ322" i="11"/>
  <c r="DY322" i="11"/>
  <c r="DQ322" i="11"/>
  <c r="DI322" i="11"/>
  <c r="DA322" i="11"/>
  <c r="CS322" i="11"/>
  <c r="CK322" i="11"/>
  <c r="CC322" i="11"/>
  <c r="BU322" i="11"/>
  <c r="DO322" i="11"/>
  <c r="DX322" i="11"/>
  <c r="DP322" i="11"/>
  <c r="DH322" i="11"/>
  <c r="CZ322" i="11"/>
  <c r="CR322" i="11"/>
  <c r="CJ322" i="11"/>
  <c r="CB322" i="11"/>
  <c r="BT322" i="11"/>
  <c r="CI322" i="11"/>
  <c r="BQ322" i="11"/>
  <c r="DZ322" i="11" s="1"/>
  <c r="R151" i="12" l="1"/>
  <c r="AB161" i="12"/>
  <c r="AH167" i="12"/>
  <c r="AN173" i="12"/>
  <c r="AT179" i="12"/>
  <c r="BD189" i="12"/>
  <c r="AY184" i="12"/>
  <c r="BE190" i="12"/>
  <c r="AV180" i="12"/>
  <c r="O148" i="12"/>
  <c r="S152" i="12"/>
  <c r="AC162" i="12"/>
  <c r="AO174" i="12"/>
  <c r="T151" i="12"/>
  <c r="AB160" i="12"/>
  <c r="BF190" i="12"/>
  <c r="AH166" i="12"/>
  <c r="AO173" i="12"/>
  <c r="N146" i="12"/>
  <c r="AY183" i="12"/>
  <c r="J142" i="12"/>
  <c r="BE189" i="12"/>
  <c r="Y157" i="12"/>
  <c r="AE163" i="12"/>
  <c r="P148" i="12"/>
  <c r="AP174" i="12"/>
  <c r="Z157" i="13"/>
  <c r="AZ184" i="14"/>
  <c r="U152" i="13"/>
  <c r="D135" i="13"/>
  <c r="AI166" i="13"/>
  <c r="G138" i="13"/>
  <c r="AQ174" i="13"/>
  <c r="AT177" i="13"/>
  <c r="AG163" i="12"/>
  <c r="BG190" i="13"/>
  <c r="AV179" i="13"/>
  <c r="T153" i="14"/>
  <c r="J142" i="13"/>
  <c r="X155" i="13"/>
  <c r="B199" i="13"/>
  <c r="AF164" i="13"/>
  <c r="AB159" i="13"/>
  <c r="K143" i="14"/>
  <c r="Q148" i="13"/>
  <c r="BH189" i="12"/>
  <c r="L142" i="12"/>
  <c r="AJ167" i="12"/>
  <c r="AF162" i="12"/>
  <c r="AT177" i="12"/>
  <c r="B198" i="12"/>
  <c r="BC250" i="12" s="1"/>
  <c r="U152" i="12"/>
  <c r="BB184" i="12"/>
  <c r="AK168" i="12"/>
  <c r="AW179" i="12"/>
  <c r="AD164" i="12"/>
  <c r="O146" i="12"/>
  <c r="AW181" i="12"/>
  <c r="BG190" i="12"/>
  <c r="AY184" i="14"/>
  <c r="K141" i="12"/>
  <c r="BB186" i="13"/>
  <c r="AF166" i="13"/>
  <c r="BE188" i="12"/>
  <c r="AY185" i="12"/>
  <c r="Q147" i="12"/>
  <c r="AI165" i="12"/>
  <c r="R148" i="12"/>
  <c r="AH164" i="12"/>
  <c r="AN170" i="12"/>
  <c r="BD186" i="12"/>
  <c r="AY181" i="12"/>
  <c r="I143" i="12"/>
  <c r="AR178" i="12"/>
  <c r="V153" i="12"/>
  <c r="AL169" i="12"/>
  <c r="J141" i="12"/>
  <c r="W154" i="12"/>
  <c r="AN171" i="12"/>
  <c r="AP173" i="12"/>
  <c r="BB185" i="12"/>
  <c r="E141" i="13"/>
  <c r="Z153" i="14"/>
  <c r="U151" i="12"/>
  <c r="AK167" i="12"/>
  <c r="T150" i="12"/>
  <c r="AJ166" i="12"/>
  <c r="AP172" i="12"/>
  <c r="BF188" i="12"/>
  <c r="BA183" i="12"/>
  <c r="O149" i="12"/>
  <c r="AX184" i="12"/>
  <c r="X155" i="12"/>
  <c r="AR175" i="12"/>
  <c r="Q148" i="12"/>
  <c r="Y156" i="12"/>
  <c r="AV179" i="12"/>
  <c r="AX181" i="12"/>
  <c r="BD187" i="12"/>
  <c r="D140" i="13"/>
  <c r="AS172" i="14"/>
  <c r="N142" i="14"/>
  <c r="W153" i="12"/>
  <c r="AM169" i="12"/>
  <c r="V152" i="12"/>
  <c r="AL168" i="12"/>
  <c r="AR174" i="12"/>
  <c r="BH190" i="12"/>
  <c r="BC185" i="12"/>
  <c r="U155" i="12"/>
  <c r="Z157" i="12"/>
  <c r="AZ183" i="12"/>
  <c r="AM170" i="12"/>
  <c r="AA158" i="12"/>
  <c r="M144" i="12"/>
  <c r="I140" i="12"/>
  <c r="BF189" i="12"/>
  <c r="AD166" i="13"/>
  <c r="D139" i="13"/>
  <c r="D134" i="12"/>
  <c r="Y155" i="12"/>
  <c r="F136" i="12"/>
  <c r="X154" i="12"/>
  <c r="N144" i="12"/>
  <c r="AT176" i="12"/>
  <c r="AO171" i="12"/>
  <c r="BE187" i="12"/>
  <c r="AA161" i="12"/>
  <c r="E136" i="12"/>
  <c r="AB159" i="12"/>
  <c r="AO172" i="12"/>
  <c r="AQ174" i="12"/>
  <c r="AC160" i="12"/>
  <c r="N145" i="12"/>
  <c r="R149" i="12"/>
  <c r="AT182" i="13"/>
  <c r="BH188" i="14"/>
  <c r="I139" i="12"/>
  <c r="AA157" i="12"/>
  <c r="G137" i="12"/>
  <c r="Z156" i="12"/>
  <c r="O145" i="12"/>
  <c r="AV178" i="12"/>
  <c r="AQ173" i="12"/>
  <c r="BG189" i="12"/>
  <c r="AU175" i="12"/>
  <c r="D138" i="12"/>
  <c r="F137" i="12"/>
  <c r="AD161" i="12"/>
  <c r="AW180" i="12"/>
  <c r="AY182" i="12"/>
  <c r="AE162" i="12"/>
  <c r="AS176" i="12"/>
  <c r="AU178" i="12"/>
  <c r="AP176" i="12"/>
  <c r="J140" i="12"/>
  <c r="AC159" i="12"/>
  <c r="E135" i="12"/>
  <c r="AB158" i="12"/>
  <c r="M143" i="12"/>
  <c r="AX180" i="12"/>
  <c r="AS175" i="12"/>
  <c r="N148" i="12"/>
  <c r="AO175" i="12"/>
  <c r="K142" i="12"/>
  <c r="AF163" i="12"/>
  <c r="D135" i="12"/>
  <c r="H139" i="12"/>
  <c r="AG164" i="12"/>
  <c r="BA184" i="12"/>
  <c r="BC186" i="12"/>
  <c r="W159" i="13"/>
  <c r="S149" i="12"/>
  <c r="AE161" i="12"/>
  <c r="H138" i="12"/>
  <c r="AD160" i="12"/>
  <c r="P146" i="12"/>
  <c r="AZ182" i="12"/>
  <c r="AU177" i="12"/>
  <c r="X158" i="12"/>
  <c r="P147" i="12"/>
  <c r="AH165" i="12"/>
  <c r="G138" i="12"/>
  <c r="S150" i="12"/>
  <c r="AI166" i="12"/>
  <c r="L143" i="12"/>
  <c r="AM175" i="13"/>
  <c r="G141" i="13"/>
  <c r="AV182" i="13"/>
  <c r="AZ187" i="13"/>
  <c r="Z161" i="13"/>
  <c r="S156" i="13"/>
  <c r="AI170" i="13"/>
  <c r="AQ181" i="14"/>
  <c r="AO175" i="13"/>
  <c r="AY186" i="13"/>
  <c r="G144" i="14"/>
  <c r="B202" i="13"/>
  <c r="B266" i="13" s="1"/>
  <c r="B205" i="14"/>
  <c r="N149" i="13"/>
  <c r="H142" i="13"/>
  <c r="L147" i="13"/>
  <c r="BM68" i="14"/>
  <c r="BQ68" i="14" s="1"/>
  <c r="AA161" i="13"/>
  <c r="AM177" i="14"/>
  <c r="AP179" i="14"/>
  <c r="F139" i="12"/>
  <c r="AE164" i="12"/>
  <c r="I142" i="12"/>
  <c r="AD163" i="12"/>
  <c r="AP175" i="12"/>
  <c r="AK170" i="12"/>
  <c r="BA186" i="12"/>
  <c r="AL170" i="12"/>
  <c r="AD162" i="12"/>
  <c r="H140" i="12"/>
  <c r="AA159" i="12"/>
  <c r="AR176" i="12"/>
  <c r="B200" i="12"/>
  <c r="AS241" i="12" s="1"/>
  <c r="BA185" i="12"/>
  <c r="E139" i="12"/>
  <c r="Z160" i="12"/>
  <c r="L146" i="12"/>
  <c r="W157" i="12"/>
  <c r="AK171" i="12"/>
  <c r="BA187" i="12"/>
  <c r="AT180" i="12"/>
  <c r="Q150" i="12"/>
  <c r="AG166" i="12"/>
  <c r="N147" i="12"/>
  <c r="AF165" i="12"/>
  <c r="AR177" i="12"/>
  <c r="AM172" i="12"/>
  <c r="BC188" i="12"/>
  <c r="G139" i="12"/>
  <c r="AF164" i="12"/>
  <c r="Q149" i="12"/>
  <c r="AC161" i="12"/>
  <c r="AT178" i="12"/>
  <c r="AM171" i="12"/>
  <c r="BC187" i="12"/>
  <c r="G141" i="12"/>
  <c r="AB162" i="12"/>
  <c r="F140" i="12"/>
  <c r="Y159" i="12"/>
  <c r="AM173" i="12"/>
  <c r="BC189" i="12"/>
  <c r="AV182" i="12"/>
  <c r="U154" i="12"/>
  <c r="K144" i="12"/>
  <c r="T153" i="12"/>
  <c r="AJ169" i="12"/>
  <c r="AV181" i="12"/>
  <c r="AQ176" i="12"/>
  <c r="F138" i="12"/>
  <c r="T152" i="12"/>
  <c r="AJ168" i="12"/>
  <c r="O147" i="12"/>
  <c r="AG165" i="12"/>
  <c r="AX182" i="12"/>
  <c r="AQ175" i="12"/>
  <c r="P150" i="12"/>
  <c r="AF166" i="12"/>
  <c r="H142" i="12"/>
  <c r="AC163" i="12"/>
  <c r="AQ177" i="12"/>
  <c r="AJ170" i="12"/>
  <c r="AZ186" i="12"/>
  <c r="G140" i="12"/>
  <c r="W156" i="12"/>
  <c r="L145" i="12"/>
  <c r="V155" i="12"/>
  <c r="D137" i="12"/>
  <c r="AX183" i="12"/>
  <c r="AS178" i="12"/>
  <c r="D136" i="12"/>
  <c r="V154" i="12"/>
  <c r="L144" i="12"/>
  <c r="S151" i="12"/>
  <c r="AI167" i="12"/>
  <c r="AZ184" i="12"/>
  <c r="AS177" i="12"/>
  <c r="R152" i="12"/>
  <c r="AH168" i="12"/>
  <c r="M147" i="12"/>
  <c r="AE165" i="12"/>
  <c r="AS179" i="12"/>
  <c r="AL172" i="12"/>
  <c r="BB188" i="12"/>
  <c r="E138" i="12"/>
  <c r="Y158" i="12"/>
  <c r="J143" i="12"/>
  <c r="X157" i="12"/>
  <c r="B201" i="12"/>
  <c r="BA251" i="12" s="1"/>
  <c r="AZ185" i="12"/>
  <c r="AU180" i="12"/>
  <c r="E137" i="12"/>
  <c r="X156" i="12"/>
  <c r="M145" i="12"/>
  <c r="U153" i="12"/>
  <c r="AK169" i="12"/>
  <c r="BB186" i="12"/>
  <c r="AU179" i="12"/>
  <c r="T154" i="12"/>
  <c r="J144" i="12"/>
  <c r="Q151" i="12"/>
  <c r="AG167" i="12"/>
  <c r="AU181" i="12"/>
  <c r="AN174" i="12"/>
  <c r="BD190" i="12"/>
  <c r="H141" i="12"/>
  <c r="AA160" i="12"/>
  <c r="M146" i="12"/>
  <c r="Z159" i="12"/>
  <c r="AL171" i="12"/>
  <c r="BB187" i="12"/>
  <c r="AW182" i="12"/>
  <c r="I141" i="12"/>
  <c r="Z158" i="12"/>
  <c r="K143" i="12"/>
  <c r="W155" i="12"/>
  <c r="AN172" i="12"/>
  <c r="BD188" i="12"/>
  <c r="V156" i="12"/>
  <c r="K145" i="12"/>
  <c r="S153" i="12"/>
  <c r="AI169" i="12"/>
  <c r="AW183" i="12"/>
  <c r="U149" i="12"/>
  <c r="I138" i="12"/>
  <c r="AC167" i="13"/>
  <c r="AT175" i="12"/>
  <c r="AY179" i="13"/>
  <c r="J137" i="13"/>
  <c r="AZ179" i="13"/>
  <c r="W155" i="13"/>
  <c r="AX182" i="13"/>
  <c r="D136" i="14"/>
  <c r="AU179" i="14"/>
  <c r="AN171" i="14"/>
  <c r="AX189" i="13"/>
  <c r="B206" i="13"/>
  <c r="AR247" i="13" s="1"/>
  <c r="D143" i="13"/>
  <c r="K138" i="13"/>
  <c r="BA180" i="13"/>
  <c r="AK169" i="13"/>
  <c r="E137" i="14"/>
  <c r="AW181" i="14"/>
  <c r="BE188" i="14"/>
  <c r="AM166" i="13"/>
  <c r="BC182" i="13"/>
  <c r="AM171" i="13"/>
  <c r="AI167" i="14"/>
  <c r="AH166" i="14"/>
  <c r="AT179" i="13"/>
  <c r="AE158" i="13"/>
  <c r="R150" i="13"/>
  <c r="BA185" i="13"/>
  <c r="G139" i="14"/>
  <c r="AJ168" i="14"/>
  <c r="AI162" i="13"/>
  <c r="T152" i="13"/>
  <c r="BC187" i="13"/>
  <c r="AC161" i="14"/>
  <c r="AX182" i="14"/>
  <c r="BJ189" i="13"/>
  <c r="R145" i="13"/>
  <c r="O147" i="13"/>
  <c r="AH166" i="13"/>
  <c r="S151" i="14"/>
  <c r="I136" i="13"/>
  <c r="S146" i="13"/>
  <c r="P148" i="13"/>
  <c r="AV180" i="13"/>
  <c r="U153" i="14"/>
  <c r="AG172" i="13"/>
  <c r="AW188" i="13"/>
  <c r="W162" i="13"/>
  <c r="I148" i="13"/>
  <c r="AA166" i="13"/>
  <c r="AI174" i="13"/>
  <c r="AH173" i="13"/>
  <c r="AP177" i="14"/>
  <c r="AN179" i="13"/>
  <c r="AY190" i="13"/>
  <c r="AJ175" i="13"/>
  <c r="AS184" i="13"/>
  <c r="AE105" i="11"/>
  <c r="K85" i="11"/>
  <c r="H82" i="11"/>
  <c r="U95" i="11"/>
  <c r="AL112" i="11"/>
  <c r="AQ117" i="11"/>
  <c r="AZ183" i="13"/>
  <c r="I139" i="13"/>
  <c r="AF162" i="13"/>
  <c r="W153" i="13"/>
  <c r="AC159" i="13"/>
  <c r="AS175" i="13"/>
  <c r="B198" i="13"/>
  <c r="AO236" i="13" s="1"/>
  <c r="AZ182" i="13"/>
  <c r="U149" i="13"/>
  <c r="X163" i="13"/>
  <c r="Q156" i="13"/>
  <c r="J149" i="13"/>
  <c r="N153" i="13"/>
  <c r="AU186" i="13"/>
  <c r="AP181" i="13"/>
  <c r="AE164" i="13"/>
  <c r="V149" i="13"/>
  <c r="T147" i="13"/>
  <c r="AL165" i="13"/>
  <c r="E132" i="13"/>
  <c r="L139" i="13"/>
  <c r="AJ163" i="13"/>
  <c r="AS172" i="13"/>
  <c r="BI188" i="13"/>
  <c r="K143" i="13"/>
  <c r="D136" i="13"/>
  <c r="AC161" i="13"/>
  <c r="AS177" i="13"/>
  <c r="X156" i="13"/>
  <c r="AN172" i="13"/>
  <c r="BD188" i="13"/>
  <c r="AM170" i="13"/>
  <c r="N145" i="13"/>
  <c r="AK168" i="13"/>
  <c r="K142" i="13"/>
  <c r="Y156" i="13"/>
  <c r="AL169" i="13"/>
  <c r="BB185" i="13"/>
  <c r="F138" i="14"/>
  <c r="V154" i="14"/>
  <c r="Q149" i="14"/>
  <c r="AM171" i="14"/>
  <c r="Z158" i="14"/>
  <c r="AP174" i="14"/>
  <c r="BF190" i="14"/>
  <c r="S150" i="14"/>
  <c r="O89" i="11"/>
  <c r="S93" i="11"/>
  <c r="AI109" i="11"/>
  <c r="AN114" i="11"/>
  <c r="AS119" i="11"/>
  <c r="T150" i="13"/>
  <c r="M143" i="13"/>
  <c r="F136" i="13"/>
  <c r="AE161" i="13"/>
  <c r="AU177" i="13"/>
  <c r="AL168" i="13"/>
  <c r="BB184" i="13"/>
  <c r="AN168" i="13"/>
  <c r="AO180" i="13"/>
  <c r="U160" i="13"/>
  <c r="R157" i="13"/>
  <c r="AQ182" i="13"/>
  <c r="AB167" i="13"/>
  <c r="AR183" i="13"/>
  <c r="AK170" i="13"/>
  <c r="AC156" i="13"/>
  <c r="X151" i="13"/>
  <c r="AN167" i="13"/>
  <c r="N141" i="13"/>
  <c r="W150" i="13"/>
  <c r="AP169" i="13"/>
  <c r="AU174" i="13"/>
  <c r="BK190" i="13"/>
  <c r="N146" i="13"/>
  <c r="E137" i="13"/>
  <c r="AE163" i="13"/>
  <c r="AU179" i="13"/>
  <c r="Z158" i="13"/>
  <c r="AP174" i="13"/>
  <c r="BF190" i="13"/>
  <c r="BC186" i="13"/>
  <c r="W154" i="13"/>
  <c r="BA184" i="13"/>
  <c r="P147" i="13"/>
  <c r="AC160" i="13"/>
  <c r="AN171" i="13"/>
  <c r="BD187" i="13"/>
  <c r="I141" i="14"/>
  <c r="X156" i="14"/>
  <c r="AE163" i="14"/>
  <c r="AO173" i="14"/>
  <c r="AB160" i="14"/>
  <c r="AR176" i="14"/>
  <c r="I140" i="14"/>
  <c r="Q91" i="11"/>
  <c r="W97" i="11"/>
  <c r="AM113" i="11"/>
  <c r="AZ126" i="11"/>
  <c r="AV122" i="11"/>
  <c r="V152" i="13"/>
  <c r="P146" i="13"/>
  <c r="G137" i="13"/>
  <c r="AG163" i="13"/>
  <c r="AW179" i="13"/>
  <c r="AN170" i="13"/>
  <c r="BD186" i="13"/>
  <c r="BD184" i="13"/>
  <c r="K150" i="13"/>
  <c r="Y164" i="13"/>
  <c r="V161" i="13"/>
  <c r="O154" i="13"/>
  <c r="AD169" i="13"/>
  <c r="AT185" i="13"/>
  <c r="BA186" i="13"/>
  <c r="AG160" i="13"/>
  <c r="Z153" i="13"/>
  <c r="AX177" i="13"/>
  <c r="U148" i="13"/>
  <c r="Y152" i="13"/>
  <c r="BF185" i="13"/>
  <c r="AW176" i="13"/>
  <c r="B195" i="13"/>
  <c r="H140" i="13"/>
  <c r="F138" i="13"/>
  <c r="AG165" i="13"/>
  <c r="AW181" i="13"/>
  <c r="AB160" i="13"/>
  <c r="AR176" i="13"/>
  <c r="B200" i="13"/>
  <c r="AZ248" i="13" s="1"/>
  <c r="H139" i="13"/>
  <c r="AA158" i="13"/>
  <c r="I140" i="13"/>
  <c r="T151" i="13"/>
  <c r="AG164" i="13"/>
  <c r="AP173" i="13"/>
  <c r="BF189" i="13"/>
  <c r="P148" i="14"/>
  <c r="L144" i="14"/>
  <c r="J142" i="14"/>
  <c r="AQ175" i="14"/>
  <c r="AD162" i="14"/>
  <c r="AT178" i="14"/>
  <c r="BC187" i="14"/>
  <c r="AM170" i="14"/>
  <c r="E79" i="11"/>
  <c r="N88" i="11"/>
  <c r="P90" i="11"/>
  <c r="L86" i="11"/>
  <c r="D78" i="11"/>
  <c r="AO115" i="11"/>
  <c r="E135" i="13"/>
  <c r="AJ166" i="13"/>
  <c r="J140" i="13"/>
  <c r="Z156" i="13"/>
  <c r="AI165" i="13"/>
  <c r="AY181" i="13"/>
  <c r="AP172" i="13"/>
  <c r="BF188" i="13"/>
  <c r="AI163" i="13"/>
  <c r="M152" i="13"/>
  <c r="AC168" i="13"/>
  <c r="Z165" i="13"/>
  <c r="S158" i="13"/>
  <c r="AF171" i="13"/>
  <c r="AV187" i="13"/>
  <c r="AD163" i="13"/>
  <c r="AK164" i="13"/>
  <c r="BD183" i="13"/>
  <c r="H135" i="13"/>
  <c r="AA154" i="13"/>
  <c r="AV175" i="13"/>
  <c r="P143" i="13"/>
  <c r="AY178" i="13"/>
  <c r="G139" i="13"/>
  <c r="Q149" i="13"/>
  <c r="I141" i="13"/>
  <c r="AI167" i="13"/>
  <c r="AY183" i="13"/>
  <c r="AD162" i="13"/>
  <c r="AT178" i="13"/>
  <c r="J141" i="13"/>
  <c r="S150" i="13"/>
  <c r="AE162" i="13"/>
  <c r="R149" i="13"/>
  <c r="V153" i="13"/>
  <c r="AY182" i="13"/>
  <c r="AR175" i="13"/>
  <c r="AA159" i="14"/>
  <c r="M145" i="14"/>
  <c r="O147" i="14"/>
  <c r="AS177" i="14"/>
  <c r="AF164" i="14"/>
  <c r="AV180" i="14"/>
  <c r="BE189" i="14"/>
  <c r="BC186" i="14"/>
  <c r="F80" i="11"/>
  <c r="G81" i="11"/>
  <c r="V96" i="11"/>
  <c r="R92" i="11"/>
  <c r="T94" i="11"/>
  <c r="AX124" i="11"/>
  <c r="J84" i="11"/>
  <c r="AD104" i="11"/>
  <c r="AY125" i="11"/>
  <c r="AF106" i="11"/>
  <c r="AB102" i="11"/>
  <c r="AU121" i="11"/>
  <c r="R148" i="13"/>
  <c r="X154" i="13"/>
  <c r="Q147" i="13"/>
  <c r="Y155" i="13"/>
  <c r="AO171" i="13"/>
  <c r="BE187" i="13"/>
  <c r="AV178" i="13"/>
  <c r="G135" i="13"/>
  <c r="P155" i="13"/>
  <c r="E144" i="13"/>
  <c r="G146" i="13"/>
  <c r="H147" i="13"/>
  <c r="AK176" i="13"/>
  <c r="AL177" i="13"/>
  <c r="L145" i="13"/>
  <c r="F133" i="13"/>
  <c r="D131" i="13"/>
  <c r="BM131" i="13" s="1"/>
  <c r="BQ131" i="13" s="1"/>
  <c r="AD157" i="13"/>
  <c r="AR171" i="13"/>
  <c r="BB181" i="13"/>
  <c r="AB155" i="13"/>
  <c r="AO168" i="13"/>
  <c r="BE184" i="13"/>
  <c r="L144" i="13"/>
  <c r="S151" i="13"/>
  <c r="Y157" i="13"/>
  <c r="AO173" i="13"/>
  <c r="BE189" i="13"/>
  <c r="AJ168" i="13"/>
  <c r="AZ184" i="13"/>
  <c r="AD161" i="13"/>
  <c r="AW180" i="13"/>
  <c r="L143" i="13"/>
  <c r="AF163" i="13"/>
  <c r="E136" i="13"/>
  <c r="AS176" i="13"/>
  <c r="AX181" i="13"/>
  <c r="Y157" i="14"/>
  <c r="R150" i="14"/>
  <c r="N146" i="14"/>
  <c r="W155" i="14"/>
  <c r="AY183" i="14"/>
  <c r="AL170" i="14"/>
  <c r="BB186" i="14"/>
  <c r="B199" i="14"/>
  <c r="AG107" i="11"/>
  <c r="AA101" i="11"/>
  <c r="Z100" i="11"/>
  <c r="Y99" i="11"/>
  <c r="AJ110" i="11"/>
  <c r="D134" i="13"/>
  <c r="AB158" i="13"/>
  <c r="U151" i="13"/>
  <c r="AA157" i="13"/>
  <c r="AQ173" i="13"/>
  <c r="BG189" i="13"/>
  <c r="AX180" i="13"/>
  <c r="V150" i="13"/>
  <c r="T159" i="13"/>
  <c r="F145" i="13"/>
  <c r="AM178" i="13"/>
  <c r="L151" i="13"/>
  <c r="AE170" i="13"/>
  <c r="I142" i="13"/>
  <c r="M140" i="13"/>
  <c r="O142" i="13"/>
  <c r="AH161" i="13"/>
  <c r="BH187" i="13"/>
  <c r="G134" i="13"/>
  <c r="AF159" i="13"/>
  <c r="AQ170" i="13"/>
  <c r="M145" i="13"/>
  <c r="U153" i="13"/>
  <c r="AA159" i="13"/>
  <c r="AQ175" i="13"/>
  <c r="V154" i="13"/>
  <c r="AL170" i="13"/>
  <c r="AH165" i="13"/>
  <c r="M144" i="13"/>
  <c r="O146" i="13"/>
  <c r="AU178" i="13"/>
  <c r="F137" i="13"/>
  <c r="AJ167" i="13"/>
  <c r="AG165" i="14"/>
  <c r="T152" i="14"/>
  <c r="H140" i="14"/>
  <c r="AK169" i="14"/>
  <c r="BA185" i="14"/>
  <c r="AN172" i="14"/>
  <c r="BD188" i="14"/>
  <c r="M87" i="11"/>
  <c r="I83" i="11"/>
  <c r="AC103" i="11"/>
  <c r="AK111" i="11"/>
  <c r="AB163" i="14"/>
  <c r="BB185" i="14"/>
  <c r="AR177" i="13"/>
  <c r="M147" i="13"/>
  <c r="N148" i="13"/>
  <c r="AE165" i="13"/>
  <c r="AH168" i="13"/>
  <c r="AX184" i="13"/>
  <c r="AQ177" i="13"/>
  <c r="J138" i="13"/>
  <c r="X152" i="13"/>
  <c r="Z154" i="13"/>
  <c r="AP170" i="13"/>
  <c r="BF186" i="13"/>
  <c r="AK165" i="13"/>
  <c r="BA181" i="13"/>
  <c r="J143" i="13"/>
  <c r="N147" i="13"/>
  <c r="H141" i="13"/>
  <c r="AM172" i="13"/>
  <c r="BC188" i="13"/>
  <c r="AF165" i="13"/>
  <c r="AV181" i="13"/>
  <c r="I138" i="13"/>
  <c r="U150" i="13"/>
  <c r="AH163" i="13"/>
  <c r="AZ181" i="13"/>
  <c r="AE160" i="13"/>
  <c r="AU176" i="13"/>
  <c r="B202" i="14"/>
  <c r="AY250" i="14" s="1"/>
  <c r="AR179" i="14"/>
  <c r="U151" i="14"/>
  <c r="R148" i="14"/>
  <c r="O145" i="14"/>
  <c r="AL168" i="14"/>
  <c r="BB184" i="14"/>
  <c r="AI165" i="14"/>
  <c r="AY181" i="14"/>
  <c r="E136" i="14"/>
  <c r="U152" i="14"/>
  <c r="R149" i="14"/>
  <c r="AO172" i="14"/>
  <c r="Z157" i="14"/>
  <c r="AP173" i="14"/>
  <c r="BD187" i="14"/>
  <c r="E139" i="13"/>
  <c r="BH188" i="13"/>
  <c r="BE190" i="13"/>
  <c r="AL167" i="13"/>
  <c r="U156" i="14"/>
  <c r="BD186" i="14"/>
  <c r="W154" i="14"/>
  <c r="BF189" i="14"/>
  <c r="Q151" i="13"/>
  <c r="AR172" i="13"/>
  <c r="O148" i="13"/>
  <c r="AB157" i="13"/>
  <c r="AG162" i="13"/>
  <c r="D134" i="14"/>
  <c r="BA183" i="14"/>
  <c r="F137" i="14"/>
  <c r="AB159" i="14"/>
  <c r="I143" i="13"/>
  <c r="S153" i="13"/>
  <c r="P150" i="13"/>
  <c r="V156" i="13"/>
  <c r="AL172" i="13"/>
  <c r="BB188" i="13"/>
  <c r="AU181" i="13"/>
  <c r="S147" i="13"/>
  <c r="M141" i="13"/>
  <c r="Q145" i="13"/>
  <c r="AD158" i="13"/>
  <c r="AT174" i="13"/>
  <c r="BJ190" i="13"/>
  <c r="AO169" i="13"/>
  <c r="BE185" i="13"/>
  <c r="U154" i="13"/>
  <c r="T153" i="13"/>
  <c r="F139" i="13"/>
  <c r="AQ176" i="13"/>
  <c r="B201" i="13"/>
  <c r="AJ169" i="13"/>
  <c r="AZ185" i="13"/>
  <c r="AF161" i="13"/>
  <c r="O144" i="13"/>
  <c r="K140" i="13"/>
  <c r="AN169" i="13"/>
  <c r="BD185" i="13"/>
  <c r="AI164" i="13"/>
  <c r="AY180" i="13"/>
  <c r="I144" i="14"/>
  <c r="AC164" i="14"/>
  <c r="Y155" i="14"/>
  <c r="I139" i="14"/>
  <c r="P146" i="14"/>
  <c r="AP172" i="14"/>
  <c r="BG189" i="14"/>
  <c r="AM169" i="14"/>
  <c r="BC185" i="14"/>
  <c r="BE190" i="14"/>
  <c r="D135" i="14"/>
  <c r="Y156" i="14"/>
  <c r="AC160" i="14"/>
  <c r="AS176" i="14"/>
  <c r="AD161" i="14"/>
  <c r="AT177" i="14"/>
  <c r="AZ186" i="13"/>
  <c r="N142" i="13"/>
  <c r="BC183" i="13"/>
  <c r="AH167" i="13"/>
  <c r="D133" i="13"/>
  <c r="AA162" i="14"/>
  <c r="AN170" i="14"/>
  <c r="AQ174" i="14"/>
  <c r="L146" i="13"/>
  <c r="U155" i="13"/>
  <c r="R152" i="13"/>
  <c r="X158" i="13"/>
  <c r="AN174" i="13"/>
  <c r="BD190" i="13"/>
  <c r="AW183" i="13"/>
  <c r="W151" i="13"/>
  <c r="T148" i="13"/>
  <c r="O143" i="13"/>
  <c r="AF160" i="13"/>
  <c r="AV176" i="13"/>
  <c r="AA155" i="13"/>
  <c r="AQ171" i="13"/>
  <c r="BG187" i="13"/>
  <c r="Y158" i="13"/>
  <c r="D137" i="13"/>
  <c r="Q150" i="13"/>
  <c r="AS178" i="13"/>
  <c r="V155" i="13"/>
  <c r="AL171" i="13"/>
  <c r="BB187" i="13"/>
  <c r="AJ165" i="13"/>
  <c r="P145" i="13"/>
  <c r="T149" i="13"/>
  <c r="AP171" i="13"/>
  <c r="BF187" i="13"/>
  <c r="AK166" i="13"/>
  <c r="BA182" i="13"/>
  <c r="L147" i="14"/>
  <c r="AQ178" i="14"/>
  <c r="F136" i="14"/>
  <c r="T150" i="14"/>
  <c r="AB158" i="14"/>
  <c r="AR174" i="14"/>
  <c r="BH190" i="14"/>
  <c r="AO171" i="14"/>
  <c r="BE187" i="14"/>
  <c r="K142" i="14"/>
  <c r="G138" i="14"/>
  <c r="M144" i="14"/>
  <c r="AE162" i="14"/>
  <c r="AU178" i="14"/>
  <c r="AF163" i="14"/>
  <c r="AV179" i="14"/>
  <c r="BG190" i="14"/>
  <c r="AJ170" i="13"/>
  <c r="D132" i="13"/>
  <c r="R151" i="13"/>
  <c r="W152" i="13"/>
  <c r="W153" i="14"/>
  <c r="AK167" i="14"/>
  <c r="AA158" i="14"/>
  <c r="AR175" i="14"/>
  <c r="F140" i="13"/>
  <c r="Y159" i="13"/>
  <c r="J144" i="13"/>
  <c r="Z160" i="13"/>
  <c r="AP176" i="13"/>
  <c r="AI169" i="13"/>
  <c r="AY185" i="13"/>
  <c r="Y153" i="13"/>
  <c r="B196" i="13"/>
  <c r="BE250" i="13" s="1"/>
  <c r="R146" i="13"/>
  <c r="AH162" i="13"/>
  <c r="AX178" i="13"/>
  <c r="AC157" i="13"/>
  <c r="AS173" i="13"/>
  <c r="BI189" i="13"/>
  <c r="AC162" i="13"/>
  <c r="E138" i="13"/>
  <c r="S152" i="13"/>
  <c r="AU180" i="13"/>
  <c r="X157" i="13"/>
  <c r="AN173" i="13"/>
  <c r="BD189" i="13"/>
  <c r="L141" i="13"/>
  <c r="N143" i="13"/>
  <c r="M142" i="13"/>
  <c r="AR173" i="13"/>
  <c r="BH189" i="13"/>
  <c r="AM168" i="13"/>
  <c r="BC184" i="13"/>
  <c r="P151" i="14"/>
  <c r="AS180" i="14"/>
  <c r="J140" i="14"/>
  <c r="G137" i="14"/>
  <c r="V152" i="14"/>
  <c r="AD160" i="14"/>
  <c r="AT176" i="14"/>
  <c r="AA157" i="14"/>
  <c r="AQ173" i="14"/>
  <c r="BF188" i="14"/>
  <c r="P147" i="14"/>
  <c r="J141" i="14"/>
  <c r="N145" i="14"/>
  <c r="AG164" i="14"/>
  <c r="AW180" i="14"/>
  <c r="AH165" i="14"/>
  <c r="AX181" i="14"/>
  <c r="BM68" i="13"/>
  <c r="BV68" i="13" s="1"/>
  <c r="T154" i="13"/>
  <c r="AB156" i="13"/>
  <c r="M146" i="13"/>
  <c r="AX183" i="13"/>
  <c r="AW178" i="13"/>
  <c r="O149" i="13"/>
  <c r="AC163" i="13"/>
  <c r="K145" i="13"/>
  <c r="AB162" i="13"/>
  <c r="AR178" i="13"/>
  <c r="AK171" i="13"/>
  <c r="BA187" i="13"/>
  <c r="H136" i="13"/>
  <c r="F134" i="13"/>
  <c r="E133" i="13"/>
  <c r="AJ164" i="13"/>
  <c r="AZ180" i="13"/>
  <c r="AE159" i="13"/>
  <c r="AU175" i="13"/>
  <c r="G140" i="13"/>
  <c r="W156" i="13"/>
  <c r="AG166" i="13"/>
  <c r="AW182" i="13"/>
  <c r="Z159" i="13"/>
  <c r="AP175" i="13"/>
  <c r="G136" i="13"/>
  <c r="S148" i="13"/>
  <c r="Q146" i="13"/>
  <c r="R147" i="13"/>
  <c r="AT175" i="13"/>
  <c r="Y154" i="13"/>
  <c r="AO170" i="13"/>
  <c r="BE186" i="13"/>
  <c r="T154" i="14"/>
  <c r="Z161" i="14"/>
  <c r="S149" i="14"/>
  <c r="E135" i="14"/>
  <c r="X154" i="14"/>
  <c r="AF162" i="14"/>
  <c r="AV178" i="14"/>
  <c r="AC159" i="14"/>
  <c r="AS175" i="14"/>
  <c r="B198" i="14"/>
  <c r="BA247" i="14" s="1"/>
  <c r="T151" i="14"/>
  <c r="Q148" i="14"/>
  <c r="L143" i="14"/>
  <c r="AI166" i="14"/>
  <c r="AY182" i="14"/>
  <c r="AJ167" i="14"/>
  <c r="AZ183" i="14"/>
  <c r="BC190" i="14"/>
  <c r="AS179" i="13"/>
  <c r="P144" i="13"/>
  <c r="AM167" i="13"/>
  <c r="AO174" i="13"/>
  <c r="BB183" i="13"/>
  <c r="M143" i="14"/>
  <c r="AG167" i="13"/>
  <c r="D138" i="13"/>
  <c r="W157" i="13"/>
  <c r="AD164" i="13"/>
  <c r="AT180" i="13"/>
  <c r="AM173" i="13"/>
  <c r="BC189" i="13"/>
  <c r="I137" i="13"/>
  <c r="K139" i="13"/>
  <c r="L140" i="13"/>
  <c r="AL166" i="13"/>
  <c r="BB182" i="13"/>
  <c r="AG161" i="13"/>
  <c r="AW177" i="13"/>
  <c r="K144" i="13"/>
  <c r="P149" i="13"/>
  <c r="AA160" i="13"/>
  <c r="AI168" i="13"/>
  <c r="AY184" i="13"/>
  <c r="AB161" i="13"/>
  <c r="H137" i="13"/>
  <c r="E134" i="13"/>
  <c r="Z155" i="13"/>
  <c r="V151" i="13"/>
  <c r="AV177" i="13"/>
  <c r="AA156" i="13"/>
  <c r="AQ172" i="13"/>
  <c r="AK171" i="14"/>
  <c r="L142" i="14"/>
  <c r="H138" i="14"/>
  <c r="Z156" i="14"/>
  <c r="AH164" i="14"/>
  <c r="AX180" i="14"/>
  <c r="AE161" i="14"/>
  <c r="AU177" i="14"/>
  <c r="V153" i="14"/>
  <c r="H139" i="14"/>
  <c r="O146" i="14"/>
  <c r="AK168" i="14"/>
  <c r="BA184" i="14"/>
  <c r="AL169" i="14"/>
  <c r="BM70" i="12"/>
  <c r="DT70" i="12" s="1"/>
  <c r="P150" i="14"/>
  <c r="AC163" i="14"/>
  <c r="AP176" i="14"/>
  <c r="N147" i="14"/>
  <c r="BA186" i="14"/>
  <c r="J144" i="14"/>
  <c r="AO175" i="14"/>
  <c r="BB188" i="14"/>
  <c r="X157" i="14"/>
  <c r="F140" i="14"/>
  <c r="AS179" i="14"/>
  <c r="AB161" i="14"/>
  <c r="H142" i="14"/>
  <c r="BA187" i="14"/>
  <c r="AC162" i="14"/>
  <c r="AN173" i="14"/>
  <c r="Q151" i="14"/>
  <c r="Z160" i="14"/>
  <c r="Q150" i="14"/>
  <c r="AR177" i="14"/>
  <c r="BD190" i="14"/>
  <c r="AD164" i="14"/>
  <c r="AE164" i="14"/>
  <c r="AK170" i="14"/>
  <c r="Y159" i="14"/>
  <c r="AL172" i="14"/>
  <c r="M146" i="14"/>
  <c r="AO174" i="14"/>
  <c r="AC157" i="12"/>
  <c r="BG187" i="12"/>
  <c r="W152" i="12"/>
  <c r="AX179" i="12"/>
  <c r="S154" i="13"/>
  <c r="P151" i="13"/>
  <c r="AT181" i="13"/>
  <c r="O150" i="13"/>
  <c r="AD165" i="13"/>
  <c r="AK172" i="13"/>
  <c r="BA188" i="13"/>
  <c r="L148" i="13"/>
  <c r="M149" i="13"/>
  <c r="AF168" i="13"/>
  <c r="AV184" i="13"/>
  <c r="Y161" i="13"/>
  <c r="AO177" i="13"/>
  <c r="E132" i="14"/>
  <c r="BE184" i="14"/>
  <c r="I137" i="14"/>
  <c r="AG161" i="12"/>
  <c r="B196" i="12"/>
  <c r="AA156" i="12"/>
  <c r="W158" i="13"/>
  <c r="R153" i="13"/>
  <c r="F141" i="13"/>
  <c r="Q152" i="13"/>
  <c r="AR179" i="13"/>
  <c r="AM174" i="13"/>
  <c r="BC190" i="13"/>
  <c r="N150" i="13"/>
  <c r="R154" i="13"/>
  <c r="AH170" i="13"/>
  <c r="AX186" i="13"/>
  <c r="AA163" i="13"/>
  <c r="AQ179" i="13"/>
  <c r="U148" i="14"/>
  <c r="BH187" i="14"/>
  <c r="G135" i="14"/>
  <c r="I137" i="12"/>
  <c r="AZ180" i="12"/>
  <c r="N143" i="12"/>
  <c r="AM168" i="12"/>
  <c r="AA162" i="13"/>
  <c r="AP177" i="13"/>
  <c r="M148" i="13"/>
  <c r="AH169" i="13"/>
  <c r="H143" i="13"/>
  <c r="AO176" i="13"/>
  <c r="B203" i="13"/>
  <c r="AS245" i="13" s="1"/>
  <c r="P152" i="13"/>
  <c r="T156" i="13"/>
  <c r="AJ172" i="13"/>
  <c r="AZ188" i="13"/>
  <c r="AC165" i="13"/>
  <c r="AS181" i="13"/>
  <c r="AN167" i="14"/>
  <c r="K139" i="14"/>
  <c r="M141" i="12"/>
  <c r="BD184" i="12"/>
  <c r="T149" i="12"/>
  <c r="P145" i="12"/>
  <c r="AE166" i="13"/>
  <c r="T155" i="13"/>
  <c r="U156" i="13"/>
  <c r="AX185" i="13"/>
  <c r="K146" i="13"/>
  <c r="AQ178" i="13"/>
  <c r="F142" i="13"/>
  <c r="H144" i="13"/>
  <c r="V158" i="13"/>
  <c r="AL174" i="13"/>
  <c r="BB190" i="13"/>
  <c r="AE167" i="13"/>
  <c r="AU183" i="13"/>
  <c r="L139" i="14"/>
  <c r="AR171" i="14"/>
  <c r="AV176" i="14"/>
  <c r="Z154" i="12"/>
  <c r="AB157" i="12"/>
  <c r="BA182" i="12"/>
  <c r="AF167" i="13"/>
  <c r="X159" i="13"/>
  <c r="Y160" i="13"/>
  <c r="I144" i="13"/>
  <c r="AL173" i="13"/>
  <c r="AS180" i="13"/>
  <c r="K147" i="13"/>
  <c r="I145" i="13"/>
  <c r="X160" i="13"/>
  <c r="AN176" i="13"/>
  <c r="AG169" i="13"/>
  <c r="AW185" i="13"/>
  <c r="R145" i="14"/>
  <c r="BD183" i="14"/>
  <c r="P144" i="14"/>
  <c r="AG161" i="14"/>
  <c r="J138" i="12"/>
  <c r="AF161" i="12"/>
  <c r="AV183" i="13"/>
  <c r="AB163" i="13"/>
  <c r="AC164" i="13"/>
  <c r="J145" i="13"/>
  <c r="BB189" i="13"/>
  <c r="AU182" i="13"/>
  <c r="O151" i="13"/>
  <c r="G143" i="13"/>
  <c r="Z162" i="13"/>
  <c r="AP178" i="13"/>
  <c r="S155" i="13"/>
  <c r="AI171" i="13"/>
  <c r="AY187" i="13"/>
  <c r="S146" i="14"/>
  <c r="BJ189" i="14"/>
  <c r="AF160" i="14"/>
  <c r="AW177" i="14"/>
  <c r="AD158" i="12"/>
  <c r="BE186" i="12"/>
  <c r="E133" i="12"/>
  <c r="AQ171" i="12"/>
  <c r="H137" i="12"/>
  <c r="E140" i="13"/>
  <c r="G142" i="13"/>
  <c r="AJ171" i="13"/>
  <c r="AN175" i="13"/>
  <c r="V157" i="13"/>
  <c r="AG168" i="13"/>
  <c r="AW184" i="13"/>
  <c r="Q153" i="13"/>
  <c r="J146" i="13"/>
  <c r="AB164" i="13"/>
  <c r="AR180" i="13"/>
  <c r="U157" i="13"/>
  <c r="AK173" i="13"/>
  <c r="T147" i="14"/>
  <c r="AO168" i="14"/>
  <c r="U149" i="14"/>
  <c r="K149" i="13"/>
  <c r="F143" i="13"/>
  <c r="AD168" i="14"/>
  <c r="E141" i="14"/>
  <c r="AB166" i="13"/>
  <c r="N151" i="13"/>
  <c r="AT184" i="14"/>
  <c r="V159" i="14"/>
  <c r="AX186" i="14"/>
  <c r="AP179" i="13"/>
  <c r="AA165" i="14"/>
  <c r="X161" i="14"/>
  <c r="B204" i="14"/>
  <c r="AS183" i="13"/>
  <c r="AI172" i="13"/>
  <c r="AC166" i="14"/>
  <c r="AL176" i="13"/>
  <c r="AY188" i="13"/>
  <c r="AS182" i="14"/>
  <c r="O153" i="14"/>
  <c r="E77" i="11"/>
  <c r="N152" i="13"/>
  <c r="V159" i="13"/>
  <c r="G145" i="14"/>
  <c r="D76" i="11"/>
  <c r="BM76" i="11" s="1"/>
  <c r="BM73" i="12"/>
  <c r="BU73" i="12" s="1"/>
  <c r="BM76" i="14"/>
  <c r="BZ76" i="14" s="1"/>
  <c r="BM74" i="14"/>
  <c r="DX74" i="14" s="1"/>
  <c r="BM72" i="14"/>
  <c r="BU72" i="14" s="1"/>
  <c r="BM79" i="13"/>
  <c r="CA79" i="13" s="1"/>
  <c r="BM73" i="13"/>
  <c r="DO73" i="13" s="1"/>
  <c r="BM69" i="12"/>
  <c r="BS69" i="12" s="1"/>
  <c r="BM74" i="12"/>
  <c r="BQ74" i="12" s="1"/>
  <c r="BM71" i="13"/>
  <c r="CQ71" i="13" s="1"/>
  <c r="L140" i="12"/>
  <c r="AE159" i="12"/>
  <c r="D132" i="12"/>
  <c r="AB156" i="12"/>
  <c r="AS173" i="12"/>
  <c r="BI189" i="12"/>
  <c r="BB182" i="12"/>
  <c r="Q146" i="12"/>
  <c r="AD159" i="12"/>
  <c r="F135" i="12"/>
  <c r="Y154" i="12"/>
  <c r="O144" i="12"/>
  <c r="BC184" i="12"/>
  <c r="AV177" i="12"/>
  <c r="R152" i="14"/>
  <c r="O149" i="14"/>
  <c r="W157" i="14"/>
  <c r="AM173" i="14"/>
  <c r="X158" i="14"/>
  <c r="AN174" i="14"/>
  <c r="BC189" i="14"/>
  <c r="G134" i="14"/>
  <c r="P143" i="14"/>
  <c r="X151" i="14"/>
  <c r="N141" i="14"/>
  <c r="AP169" i="14"/>
  <c r="BF185" i="14"/>
  <c r="AQ170" i="14"/>
  <c r="BG186" i="14"/>
  <c r="Q145" i="14"/>
  <c r="AH162" i="14"/>
  <c r="AJ164" i="14"/>
  <c r="F134" i="14"/>
  <c r="AT174" i="14"/>
  <c r="AE159" i="14"/>
  <c r="AU175" i="14"/>
  <c r="F139" i="14"/>
  <c r="J143" i="14"/>
  <c r="R151" i="14"/>
  <c r="Z159" i="14"/>
  <c r="AP175" i="14"/>
  <c r="AM172" i="14"/>
  <c r="BC188" i="14"/>
  <c r="G135" i="12"/>
  <c r="N142" i="12"/>
  <c r="AI163" i="12"/>
  <c r="T148" i="12"/>
  <c r="AF160" i="12"/>
  <c r="AW177" i="12"/>
  <c r="AP170" i="12"/>
  <c r="BF186" i="12"/>
  <c r="M142" i="12"/>
  <c r="AH163" i="12"/>
  <c r="AO170" i="12"/>
  <c r="AC158" i="12"/>
  <c r="AQ172" i="12"/>
  <c r="BG188" i="12"/>
  <c r="AZ181" i="12"/>
  <c r="V156" i="14"/>
  <c r="M147" i="14"/>
  <c r="AA161" i="14"/>
  <c r="AQ177" i="14"/>
  <c r="AB162" i="14"/>
  <c r="AR178" i="14"/>
  <c r="W150" i="14"/>
  <c r="F133" i="14"/>
  <c r="AB155" i="14"/>
  <c r="AD157" i="14"/>
  <c r="AT173" i="14"/>
  <c r="AE158" i="14"/>
  <c r="AU174" i="14"/>
  <c r="BI188" i="14"/>
  <c r="AN168" i="14"/>
  <c r="S147" i="14"/>
  <c r="J138" i="14"/>
  <c r="V150" i="14"/>
  <c r="AX178" i="14"/>
  <c r="AI163" i="14"/>
  <c r="AY179" i="14"/>
  <c r="BJ190" i="14"/>
  <c r="S152" i="14"/>
  <c r="G140" i="14"/>
  <c r="V155" i="14"/>
  <c r="AD163" i="14"/>
  <c r="AT179" i="14"/>
  <c r="AQ176" i="14"/>
  <c r="B201" i="14"/>
  <c r="BA250" i="14" s="1"/>
  <c r="BM68" i="12"/>
  <c r="BR68" i="12" s="1"/>
  <c r="BM71" i="12"/>
  <c r="BU71" i="12" s="1"/>
  <c r="P144" i="12"/>
  <c r="AK165" i="12"/>
  <c r="F134" i="12"/>
  <c r="AH162" i="12"/>
  <c r="AY179" i="12"/>
  <c r="AR172" i="12"/>
  <c r="BH188" i="12"/>
  <c r="R147" i="12"/>
  <c r="AJ165" i="12"/>
  <c r="S148" i="12"/>
  <c r="AE160" i="12"/>
  <c r="AS174" i="12"/>
  <c r="BI190" i="12"/>
  <c r="BB183" i="12"/>
  <c r="Y152" i="14"/>
  <c r="M140" i="14"/>
  <c r="I136" i="14"/>
  <c r="AF159" i="14"/>
  <c r="AV175" i="14"/>
  <c r="AG160" i="14"/>
  <c r="AW176" i="14"/>
  <c r="BK190" i="14"/>
  <c r="O143" i="14"/>
  <c r="W151" i="14"/>
  <c r="D132" i="14"/>
  <c r="X152" i="14"/>
  <c r="AZ180" i="14"/>
  <c r="AK165" i="14"/>
  <c r="BA181" i="14"/>
  <c r="U154" i="14"/>
  <c r="P149" i="14"/>
  <c r="D137" i="14"/>
  <c r="AF165" i="14"/>
  <c r="AV181" i="14"/>
  <c r="AS178" i="14"/>
  <c r="BM72" i="13"/>
  <c r="BX72" i="13" s="1"/>
  <c r="S147" i="12"/>
  <c r="Q145" i="12"/>
  <c r="W151" i="12"/>
  <c r="AM167" i="12"/>
  <c r="K139" i="12"/>
  <c r="AJ164" i="12"/>
  <c r="BA181" i="12"/>
  <c r="AT174" i="12"/>
  <c r="BJ190" i="12"/>
  <c r="D133" i="12"/>
  <c r="V151" i="12"/>
  <c r="AL167" i="12"/>
  <c r="E134" i="12"/>
  <c r="AG162" i="12"/>
  <c r="AU176" i="12"/>
  <c r="BD185" i="12"/>
  <c r="G141" i="14"/>
  <c r="K145" i="14"/>
  <c r="S153" i="14"/>
  <c r="AE165" i="14"/>
  <c r="AU181" i="14"/>
  <c r="AF166" i="14"/>
  <c r="AV182" i="14"/>
  <c r="AA154" i="14"/>
  <c r="V149" i="14"/>
  <c r="J137" i="14"/>
  <c r="AH161" i="14"/>
  <c r="AX177" i="14"/>
  <c r="AI162" i="14"/>
  <c r="AY178" i="14"/>
  <c r="B195" i="14"/>
  <c r="BG250" i="14" s="1"/>
  <c r="R146" i="14"/>
  <c r="Y153" i="14"/>
  <c r="M141" i="14"/>
  <c r="Z154" i="14"/>
  <c r="BB182" i="14"/>
  <c r="AM167" i="14"/>
  <c r="BC183" i="14"/>
  <c r="E138" i="14"/>
  <c r="W156" i="14"/>
  <c r="Y158" i="14"/>
  <c r="AA160" i="14"/>
  <c r="AH167" i="14"/>
  <c r="AX183" i="14"/>
  <c r="AU180" i="14"/>
  <c r="O143" i="12"/>
  <c r="Y153" i="12"/>
  <c r="AO169" i="12"/>
  <c r="V150" i="12"/>
  <c r="AL166" i="12"/>
  <c r="BC183" i="12"/>
  <c r="AV176" i="12"/>
  <c r="L141" i="12"/>
  <c r="X153" i="12"/>
  <c r="AN169" i="12"/>
  <c r="J139" i="12"/>
  <c r="AI164" i="12"/>
  <c r="AW178" i="12"/>
  <c r="AP171" i="12"/>
  <c r="BF187" i="12"/>
  <c r="N148" i="14"/>
  <c r="I143" i="14"/>
  <c r="U155" i="14"/>
  <c r="AG167" i="14"/>
  <c r="AW183" i="14"/>
  <c r="AH168" i="14"/>
  <c r="AX184" i="14"/>
  <c r="AC156" i="14"/>
  <c r="D131" i="14"/>
  <c r="BM131" i="14" s="1"/>
  <c r="H135" i="14"/>
  <c r="AJ163" i="14"/>
  <c r="AZ179" i="14"/>
  <c r="AK164" i="14"/>
  <c r="BA180" i="14"/>
  <c r="E133" i="14"/>
  <c r="AA155" i="14"/>
  <c r="T148" i="14"/>
  <c r="AB156" i="14"/>
  <c r="BD184" i="14"/>
  <c r="AO169" i="14"/>
  <c r="BE185" i="14"/>
  <c r="H141" i="14"/>
  <c r="K144" i="14"/>
  <c r="AG166" i="14"/>
  <c r="AI168" i="14"/>
  <c r="AJ169" i="14"/>
  <c r="AZ185" i="14"/>
  <c r="AW182" i="14"/>
  <c r="R146" i="12"/>
  <c r="AA155" i="12"/>
  <c r="H136" i="12"/>
  <c r="X152" i="12"/>
  <c r="AN168" i="12"/>
  <c r="BE185" i="12"/>
  <c r="AX178" i="12"/>
  <c r="K140" i="12"/>
  <c r="Z155" i="12"/>
  <c r="G136" i="12"/>
  <c r="U150" i="12"/>
  <c r="AK166" i="12"/>
  <c r="AY180" i="12"/>
  <c r="AR173" i="12"/>
  <c r="E139" i="14"/>
  <c r="L146" i="14"/>
  <c r="D138" i="14"/>
  <c r="AI169" i="14"/>
  <c r="AY185" i="14"/>
  <c r="AJ170" i="14"/>
  <c r="AZ186" i="14"/>
  <c r="Q144" i="14"/>
  <c r="O142" i="14"/>
  <c r="K138" i="14"/>
  <c r="AL165" i="14"/>
  <c r="BB181" i="14"/>
  <c r="AM166" i="14"/>
  <c r="BC182" i="14"/>
  <c r="L140" i="14"/>
  <c r="H136" i="14"/>
  <c r="AD158" i="14"/>
  <c r="AP170" i="14"/>
  <c r="BF186" i="14"/>
  <c r="AQ171" i="14"/>
  <c r="BG187" i="14"/>
  <c r="O148" i="14"/>
  <c r="L145" i="14"/>
  <c r="I142" i="14"/>
  <c r="BD189" i="14"/>
  <c r="AL171" i="14"/>
  <c r="BB187" i="14"/>
  <c r="AL166" i="14"/>
  <c r="AR172" i="14"/>
  <c r="AC157" i="14"/>
  <c r="AS173" i="14"/>
  <c r="BM70" i="13"/>
  <c r="BT70" i="13" s="1"/>
  <c r="BM69" i="13"/>
  <c r="BS69" i="13" s="1"/>
  <c r="BM75" i="14"/>
  <c r="DW75" i="14" s="1"/>
  <c r="BM69" i="14"/>
  <c r="BQ69" i="14" s="1"/>
  <c r="BM74" i="13"/>
  <c r="BX74" i="13" s="1"/>
  <c r="BM77" i="13"/>
  <c r="BW77" i="13" s="1"/>
  <c r="BM78" i="13"/>
  <c r="BS78" i="13" s="1"/>
  <c r="BM75" i="13"/>
  <c r="BS75" i="13" s="1"/>
  <c r="AS181" i="14"/>
  <c r="BM72" i="12"/>
  <c r="BQ72" i="12" s="1"/>
  <c r="BM76" i="13"/>
  <c r="CZ76" i="13" s="1"/>
  <c r="CX68" i="13"/>
  <c r="AN178" i="13"/>
  <c r="AK174" i="13"/>
  <c r="AF170" i="14"/>
  <c r="AD167" i="14"/>
  <c r="Z162" i="14"/>
  <c r="K83" i="11"/>
  <c r="L150" i="13"/>
  <c r="H146" i="13"/>
  <c r="X162" i="13"/>
  <c r="AA165" i="13"/>
  <c r="AQ181" i="13"/>
  <c r="AJ174" i="13"/>
  <c r="AZ190" i="13"/>
  <c r="R155" i="13"/>
  <c r="H145" i="13"/>
  <c r="J147" i="13"/>
  <c r="AN177" i="13"/>
  <c r="Q154" i="13"/>
  <c r="AG170" i="13"/>
  <c r="AW186" i="13"/>
  <c r="S154" i="14"/>
  <c r="G142" i="14"/>
  <c r="X159" i="14"/>
  <c r="AN175" i="14"/>
  <c r="Y160" i="14"/>
  <c r="AO176" i="14"/>
  <c r="M151" i="14"/>
  <c r="F144" i="14"/>
  <c r="AB166" i="14"/>
  <c r="AR182" i="14"/>
  <c r="Y163" i="14"/>
  <c r="AO179" i="14"/>
  <c r="L149" i="14"/>
  <c r="AF169" i="14"/>
  <c r="S156" i="14"/>
  <c r="AA164" i="14"/>
  <c r="AQ180" i="14"/>
  <c r="AN177" i="14"/>
  <c r="V158" i="14"/>
  <c r="AT182" i="14"/>
  <c r="AU183" i="14"/>
  <c r="L84" i="11"/>
  <c r="F144" i="13"/>
  <c r="AR181" i="13"/>
  <c r="Q155" i="14"/>
  <c r="AU184" i="14"/>
  <c r="AW185" i="14"/>
  <c r="U158" i="13"/>
  <c r="AC167" i="14"/>
  <c r="AF168" i="14"/>
  <c r="G145" i="13"/>
  <c r="I147" i="13"/>
  <c r="Q155" i="13"/>
  <c r="AG171" i="13"/>
  <c r="AW187" i="13"/>
  <c r="AP180" i="13"/>
  <c r="D141" i="13"/>
  <c r="T157" i="13"/>
  <c r="AD167" i="13"/>
  <c r="AT183" i="13"/>
  <c r="W160" i="13"/>
  <c r="AM176" i="13"/>
  <c r="J145" i="14"/>
  <c r="R153" i="14"/>
  <c r="AD165" i="14"/>
  <c r="AT181" i="14"/>
  <c r="AE166" i="14"/>
  <c r="AU182" i="14"/>
  <c r="J148" i="14"/>
  <c r="H146" i="14"/>
  <c r="AH172" i="14"/>
  <c r="AW187" i="14"/>
  <c r="AE169" i="14"/>
  <c r="AU185" i="14"/>
  <c r="E142" i="14"/>
  <c r="K148" i="14"/>
  <c r="T157" i="14"/>
  <c r="AG170" i="14"/>
  <c r="AW186" i="14"/>
  <c r="AT183" i="14"/>
  <c r="J146" i="14"/>
  <c r="P152" i="14"/>
  <c r="AC165" i="14"/>
  <c r="AE103" i="11"/>
  <c r="AH106" i="11"/>
  <c r="I146" i="13"/>
  <c r="E143" i="14"/>
  <c r="D141" i="14"/>
  <c r="AZ188" i="14"/>
  <c r="R156" i="13"/>
  <c r="M151" i="13"/>
  <c r="S157" i="13"/>
  <c r="AI173" i="13"/>
  <c r="AY189" i="13"/>
  <c r="AR182" i="13"/>
  <c r="K148" i="13"/>
  <c r="X161" i="13"/>
  <c r="AF169" i="13"/>
  <c r="AV185" i="13"/>
  <c r="Y162" i="13"/>
  <c r="AO178" i="13"/>
  <c r="H143" i="14"/>
  <c r="T155" i="14"/>
  <c r="AF167" i="14"/>
  <c r="AV183" i="14"/>
  <c r="AG168" i="14"/>
  <c r="AW184" i="14"/>
  <c r="L150" i="14"/>
  <c r="T158" i="14"/>
  <c r="AJ174" i="14"/>
  <c r="AX188" i="14"/>
  <c r="AG171" i="14"/>
  <c r="AY189" i="14"/>
  <c r="J147" i="14"/>
  <c r="Z163" i="14"/>
  <c r="AB165" i="14"/>
  <c r="AI172" i="14"/>
  <c r="AY188" i="14"/>
  <c r="AV185" i="14"/>
  <c r="D140" i="14"/>
  <c r="R154" i="14"/>
  <c r="AE167" i="14"/>
  <c r="N86" i="11"/>
  <c r="AS117" i="11"/>
  <c r="D142" i="13"/>
  <c r="BA190" i="13"/>
  <c r="AR181" i="14"/>
  <c r="V160" i="13"/>
  <c r="O153" i="13"/>
  <c r="U159" i="13"/>
  <c r="AK175" i="13"/>
  <c r="AD168" i="13"/>
  <c r="AT184" i="13"/>
  <c r="M150" i="13"/>
  <c r="AB165" i="13"/>
  <c r="AH171" i="13"/>
  <c r="AX187" i="13"/>
  <c r="AA164" i="13"/>
  <c r="AQ180" i="13"/>
  <c r="D139" i="14"/>
  <c r="K146" i="14"/>
  <c r="F141" i="14"/>
  <c r="AH169" i="14"/>
  <c r="AX185" i="14"/>
  <c r="AI170" i="14"/>
  <c r="AY186" i="14"/>
  <c r="K149" i="14"/>
  <c r="N152" i="14"/>
  <c r="V160" i="14"/>
  <c r="AL176" i="14"/>
  <c r="S157" i="14"/>
  <c r="AI173" i="14"/>
  <c r="AZ190" i="14"/>
  <c r="N151" i="14"/>
  <c r="M150" i="14"/>
  <c r="U158" i="14"/>
  <c r="AK174" i="14"/>
  <c r="AH171" i="14"/>
  <c r="BA190" i="14"/>
  <c r="AB164" i="14"/>
  <c r="AH170" i="14"/>
  <c r="AI171" i="14"/>
  <c r="AA99" i="11"/>
  <c r="B140" i="11"/>
  <c r="AF168" i="11" s="1"/>
  <c r="AU185" i="13"/>
  <c r="Z163" i="13"/>
  <c r="AV186" i="14"/>
  <c r="H145" i="14"/>
  <c r="Y161" i="14"/>
  <c r="Z164" i="13"/>
  <c r="P154" i="13"/>
  <c r="W161" i="13"/>
  <c r="AM177" i="13"/>
  <c r="AF170" i="13"/>
  <c r="AV186" i="13"/>
  <c r="O152" i="13"/>
  <c r="L149" i="13"/>
  <c r="AJ173" i="13"/>
  <c r="AZ189" i="13"/>
  <c r="AC166" i="13"/>
  <c r="AS182" i="13"/>
  <c r="O150" i="14"/>
  <c r="E140" i="14"/>
  <c r="M148" i="14"/>
  <c r="AJ171" i="14"/>
  <c r="AZ187" i="14"/>
  <c r="AK172" i="14"/>
  <c r="BB189" i="14"/>
  <c r="D142" i="14"/>
  <c r="P154" i="14"/>
  <c r="X162" i="14"/>
  <c r="AN178" i="14"/>
  <c r="U159" i="14"/>
  <c r="AK175" i="14"/>
  <c r="B206" i="14"/>
  <c r="F143" i="14"/>
  <c r="P153" i="14"/>
  <c r="O152" i="14"/>
  <c r="W160" i="14"/>
  <c r="AM176" i="14"/>
  <c r="AJ173" i="14"/>
  <c r="AX187" i="14"/>
  <c r="O151" i="14"/>
  <c r="AN176" i="14"/>
  <c r="AO177" i="14"/>
  <c r="AY123" i="11"/>
  <c r="AE169" i="13"/>
  <c r="P153" i="13"/>
  <c r="AS183" i="14"/>
  <c r="AE168" i="14"/>
  <c r="AN112" i="11"/>
  <c r="J148" i="13"/>
  <c r="E143" i="13"/>
  <c r="T158" i="13"/>
  <c r="Y163" i="13"/>
  <c r="AO179" i="13"/>
  <c r="AH172" i="13"/>
  <c r="AX188" i="13"/>
  <c r="G144" i="13"/>
  <c r="E142" i="13"/>
  <c r="AL175" i="13"/>
  <c r="B205" i="13"/>
  <c r="R219" i="13" s="1"/>
  <c r="AE168" i="13"/>
  <c r="Q152" i="14"/>
  <c r="N149" i="14"/>
  <c r="V157" i="14"/>
  <c r="AL173" i="14"/>
  <c r="W158" i="14"/>
  <c r="AM174" i="14"/>
  <c r="BA188" i="14"/>
  <c r="I147" i="14"/>
  <c r="R156" i="14"/>
  <c r="Z164" i="14"/>
  <c r="AP180" i="14"/>
  <c r="W161" i="14"/>
  <c r="I146" i="14"/>
  <c r="R155" i="14"/>
  <c r="Q154" i="14"/>
  <c r="Y162" i="14"/>
  <c r="AO178" i="14"/>
  <c r="AL175" i="14"/>
  <c r="AZ189" i="14"/>
  <c r="S155" i="14"/>
  <c r="AR180" i="14"/>
  <c r="AC101" i="11"/>
  <c r="BM77" i="14"/>
  <c r="BM70" i="14"/>
  <c r="BR70" i="14" s="1"/>
  <c r="BM73" i="14"/>
  <c r="BR73" i="14" s="1"/>
  <c r="BM78" i="14"/>
  <c r="BQ78" i="14" s="1"/>
  <c r="BM71" i="14"/>
  <c r="BU71" i="14" s="1"/>
  <c r="I84" i="14"/>
  <c r="G82" i="14"/>
  <c r="N89" i="14"/>
  <c r="O90" i="14"/>
  <c r="D79" i="14"/>
  <c r="BM79" i="14" s="1"/>
  <c r="BX79" i="14" s="1"/>
  <c r="J85" i="14"/>
  <c r="H83" i="14"/>
  <c r="L87" i="14"/>
  <c r="AM114" i="14"/>
  <c r="W98" i="14"/>
  <c r="AP117" i="14"/>
  <c r="Z101" i="14"/>
  <c r="B143" i="14"/>
  <c r="AK112" i="14"/>
  <c r="U96" i="14"/>
  <c r="AN115" i="14"/>
  <c r="X99" i="14"/>
  <c r="F81" i="14"/>
  <c r="AY126" i="14"/>
  <c r="AI110" i="14"/>
  <c r="S94" i="14"/>
  <c r="AL113" i="14"/>
  <c r="V97" i="14"/>
  <c r="M88" i="14"/>
  <c r="AW124" i="14"/>
  <c r="AG108" i="14"/>
  <c r="Q92" i="14"/>
  <c r="AJ111" i="14"/>
  <c r="T95" i="14"/>
  <c r="AU122" i="14"/>
  <c r="AE106" i="14"/>
  <c r="AX125" i="14"/>
  <c r="AH109" i="14"/>
  <c r="R93" i="14"/>
  <c r="AO116" i="14"/>
  <c r="Y100" i="14"/>
  <c r="AR119" i="14"/>
  <c r="AB103" i="14"/>
  <c r="E80" i="14"/>
  <c r="AC104" i="14"/>
  <c r="AA102" i="14"/>
  <c r="AV123" i="14"/>
  <c r="AT121" i="14"/>
  <c r="AF107" i="14"/>
  <c r="AQ118" i="14"/>
  <c r="K86" i="14"/>
  <c r="AS120" i="14"/>
  <c r="AD105" i="14"/>
  <c r="P91" i="14"/>
  <c r="S95" i="11"/>
  <c r="AI111" i="11"/>
  <c r="AR120" i="11"/>
  <c r="AQ119" i="11"/>
  <c r="AB104" i="11"/>
  <c r="B139" i="12"/>
  <c r="X95" i="12"/>
  <c r="AN111" i="12"/>
  <c r="N85" i="12"/>
  <c r="BB125" i="12"/>
  <c r="R89" i="12"/>
  <c r="AH105" i="12"/>
  <c r="AX121" i="12"/>
  <c r="AB99" i="12"/>
  <c r="AR115" i="12"/>
  <c r="D75" i="12"/>
  <c r="BM75" i="12" s="1"/>
  <c r="BV75" i="12" s="1"/>
  <c r="W94" i="12"/>
  <c r="AM110" i="12"/>
  <c r="V93" i="12"/>
  <c r="AL109" i="12"/>
  <c r="M84" i="12"/>
  <c r="Q88" i="12"/>
  <c r="AG104" i="12"/>
  <c r="AW120" i="12"/>
  <c r="J81" i="12"/>
  <c r="P87" i="12"/>
  <c r="AF103" i="12"/>
  <c r="AV119" i="12"/>
  <c r="AA98" i="12"/>
  <c r="AQ114" i="12"/>
  <c r="E76" i="12"/>
  <c r="L83" i="12"/>
  <c r="AD101" i="12"/>
  <c r="AT117" i="12"/>
  <c r="F77" i="12"/>
  <c r="BA124" i="12"/>
  <c r="Y96" i="12"/>
  <c r="AO112" i="12"/>
  <c r="S90" i="12"/>
  <c r="AY122" i="12"/>
  <c r="K82" i="12"/>
  <c r="AZ123" i="12"/>
  <c r="O86" i="12"/>
  <c r="AC100" i="12"/>
  <c r="AU118" i="12"/>
  <c r="U92" i="12"/>
  <c r="G78" i="12"/>
  <c r="AJ107" i="12"/>
  <c r="AP113" i="12"/>
  <c r="AI106" i="12"/>
  <c r="BC126" i="12"/>
  <c r="I80" i="12"/>
  <c r="T91" i="12"/>
  <c r="Z97" i="12"/>
  <c r="AE102" i="12"/>
  <c r="AS116" i="12"/>
  <c r="AK108" i="12"/>
  <c r="H79" i="12"/>
  <c r="AM115" i="11"/>
  <c r="L88" i="11"/>
  <c r="H144" i="14"/>
  <c r="F142" i="14"/>
  <c r="L148" i="14"/>
  <c r="AJ172" i="14"/>
  <c r="U157" i="14"/>
  <c r="AK173" i="14"/>
  <c r="AY187" i="14"/>
  <c r="I145" i="14"/>
  <c r="K147" i="14"/>
  <c r="X160" i="14"/>
  <c r="AL174" i="14"/>
  <c r="W159" i="14"/>
  <c r="AM175" i="14"/>
  <c r="BA189" i="14"/>
  <c r="G83" i="13"/>
  <c r="K87" i="13"/>
  <c r="I85" i="13"/>
  <c r="O91" i="13"/>
  <c r="AI111" i="13"/>
  <c r="S95" i="13"/>
  <c r="AJ112" i="13"/>
  <c r="T96" i="13"/>
  <c r="AW125" i="13"/>
  <c r="AG109" i="13"/>
  <c r="AX126" i="13"/>
  <c r="AH110" i="13"/>
  <c r="R94" i="13"/>
  <c r="N90" i="13"/>
  <c r="AU123" i="13"/>
  <c r="AE107" i="13"/>
  <c r="AV124" i="13"/>
  <c r="AF108" i="13"/>
  <c r="B144" i="13"/>
  <c r="H84" i="13"/>
  <c r="F82" i="13"/>
  <c r="AS121" i="13"/>
  <c r="AC105" i="13"/>
  <c r="AT122" i="13"/>
  <c r="AD106" i="13"/>
  <c r="Q93" i="13"/>
  <c r="AQ119" i="13"/>
  <c r="AA103" i="13"/>
  <c r="AR120" i="13"/>
  <c r="AB104" i="13"/>
  <c r="L88" i="13"/>
  <c r="M89" i="13"/>
  <c r="AK113" i="13"/>
  <c r="U97" i="13"/>
  <c r="AL114" i="13"/>
  <c r="V98" i="13"/>
  <c r="J86" i="13"/>
  <c r="AN116" i="13"/>
  <c r="D80" i="13"/>
  <c r="BM80" i="13" s="1"/>
  <c r="BT80" i="13" s="1"/>
  <c r="Z102" i="13"/>
  <c r="X100" i="13"/>
  <c r="AO117" i="13"/>
  <c r="AM115" i="13"/>
  <c r="AP118" i="13"/>
  <c r="P92" i="13"/>
  <c r="E81" i="13"/>
  <c r="Y101" i="13"/>
  <c r="W99" i="13"/>
  <c r="G143" i="14"/>
  <c r="Q153" i="14"/>
  <c r="N150" i="14"/>
  <c r="AP178" i="14"/>
  <c r="AA163" i="14"/>
  <c r="AQ179" i="14"/>
  <c r="BB190" i="14"/>
  <c r="M149" i="14"/>
  <c r="AD166" i="14"/>
  <c r="T156" i="14"/>
  <c r="AV184" i="14"/>
  <c r="AG169" i="14"/>
  <c r="AT122" i="11"/>
  <c r="AH108" i="11"/>
  <c r="AP116" i="11"/>
  <c r="X98" i="11"/>
  <c r="AW123" i="11"/>
  <c r="AR118" i="11"/>
  <c r="AY126" i="11"/>
  <c r="U93" i="11"/>
  <c r="BA125" i="11"/>
  <c r="AD102" i="11"/>
  <c r="AI107" i="11"/>
  <c r="Y97" i="11"/>
  <c r="AM111" i="11"/>
  <c r="G83" i="11"/>
  <c r="K87" i="11"/>
  <c r="X100" i="11"/>
  <c r="D80" i="11"/>
  <c r="F78" i="11"/>
  <c r="J82" i="11"/>
  <c r="AG105" i="11"/>
  <c r="AU119" i="11"/>
  <c r="AK109" i="11"/>
  <c r="AQ115" i="11"/>
  <c r="Z102" i="11"/>
  <c r="M89" i="11"/>
  <c r="AP118" i="11"/>
  <c r="B144" i="11"/>
  <c r="V163" i="11" s="1"/>
  <c r="M85" i="11"/>
  <c r="H80" i="11"/>
  <c r="P88" i="11"/>
  <c r="R90" i="11"/>
  <c r="AO113" i="11"/>
  <c r="AV120" i="11"/>
  <c r="H84" i="11"/>
  <c r="AF108" i="11"/>
  <c r="AS121" i="11"/>
  <c r="G79" i="11"/>
  <c r="Q89" i="11"/>
  <c r="AJ108" i="11"/>
  <c r="V94" i="11"/>
  <c r="AF104" i="11"/>
  <c r="AT118" i="11"/>
  <c r="AP114" i="11"/>
  <c r="N90" i="11"/>
  <c r="O91" i="11"/>
  <c r="AK113" i="11"/>
  <c r="AD106" i="11"/>
  <c r="I81" i="11"/>
  <c r="X96" i="11"/>
  <c r="S91" i="11"/>
  <c r="BB126" i="11"/>
  <c r="AL110" i="11"/>
  <c r="T92" i="11"/>
  <c r="AW121" i="11"/>
  <c r="U97" i="11"/>
  <c r="AC105" i="11"/>
  <c r="AW125" i="11"/>
  <c r="AO117" i="11"/>
  <c r="Z99" i="11"/>
  <c r="AR116" i="11"/>
  <c r="O87" i="11"/>
  <c r="W95" i="11"/>
  <c r="Z98" i="11"/>
  <c r="AZ124" i="11"/>
  <c r="AB100" i="11"/>
  <c r="Q93" i="11"/>
  <c r="E81" i="11"/>
  <c r="T96" i="11"/>
  <c r="W99" i="11"/>
  <c r="AX126" i="11"/>
  <c r="L87" i="11"/>
  <c r="F82" i="11"/>
  <c r="R94" i="11"/>
  <c r="AH110" i="11"/>
  <c r="AA103" i="11"/>
  <c r="AN116" i="11"/>
  <c r="P91" i="11"/>
  <c r="E80" i="11"/>
  <c r="I85" i="11"/>
  <c r="AL114" i="11"/>
  <c r="AE107" i="11"/>
  <c r="AG109" i="11"/>
  <c r="AU123" i="11"/>
  <c r="B143" i="11"/>
  <c r="AT185" i="11" s="1"/>
  <c r="P92" i="11"/>
  <c r="J86" i="11"/>
  <c r="Y101" i="11"/>
  <c r="AJ112" i="11"/>
  <c r="V98" i="11"/>
  <c r="AV124" i="11"/>
  <c r="DU74" i="14"/>
  <c r="AG106" i="11"/>
  <c r="AF107" i="11"/>
  <c r="AN115" i="11"/>
  <c r="AV123" i="11"/>
  <c r="AW124" i="11"/>
  <c r="AA102" i="11"/>
  <c r="J85" i="11"/>
  <c r="H83" i="11"/>
  <c r="AD105" i="11"/>
  <c r="AX123" i="11"/>
  <c r="V97" i="11"/>
  <c r="N89" i="11"/>
  <c r="AT121" i="11"/>
  <c r="I84" i="11"/>
  <c r="X99" i="11"/>
  <c r="P89" i="11"/>
  <c r="Z101" i="11"/>
  <c r="AJ111" i="11"/>
  <c r="K84" i="11"/>
  <c r="AU122" i="11"/>
  <c r="O88" i="11"/>
  <c r="R93" i="11"/>
  <c r="AH109" i="11"/>
  <c r="AQ118" i="11"/>
  <c r="AX125" i="11"/>
  <c r="F81" i="11"/>
  <c r="AL113" i="11"/>
  <c r="G82" i="11"/>
  <c r="W98" i="11"/>
  <c r="D79" i="11"/>
  <c r="U96" i="11"/>
  <c r="Y100" i="11"/>
  <c r="AE106" i="11"/>
  <c r="AG108" i="11"/>
  <c r="AI110" i="11"/>
  <c r="AB103" i="11"/>
  <c r="AP117" i="11"/>
  <c r="R91" i="11"/>
  <c r="AY124" i="11"/>
  <c r="W96" i="11"/>
  <c r="AR119" i="11"/>
  <c r="AE104" i="11"/>
  <c r="AJ109" i="11"/>
  <c r="AC102" i="11"/>
  <c r="J83" i="11"/>
  <c r="AU120" i="11"/>
  <c r="E78" i="11"/>
  <c r="M86" i="11"/>
  <c r="AL111" i="11"/>
  <c r="L85" i="11"/>
  <c r="AA100" i="11"/>
  <c r="AO114" i="11"/>
  <c r="T93" i="11"/>
  <c r="I82" i="11"/>
  <c r="N91" i="11"/>
  <c r="R95" i="11"/>
  <c r="X101" i="11"/>
  <c r="BW72" i="14"/>
  <c r="BV72" i="14"/>
  <c r="BR67" i="14"/>
  <c r="AH107" i="11"/>
  <c r="AD107" i="11"/>
  <c r="T97" i="11"/>
  <c r="B209" i="11"/>
  <c r="B273" i="11" s="1"/>
  <c r="B337" i="11" s="1"/>
  <c r="AE108" i="11"/>
  <c r="AL115" i="11"/>
  <c r="V99" i="11"/>
  <c r="D81" i="11"/>
  <c r="H81" i="11"/>
  <c r="X97" i="11"/>
  <c r="W100" i="11"/>
  <c r="Z103" i="11"/>
  <c r="G80" i="11"/>
  <c r="U94" i="11"/>
  <c r="Y98" i="11"/>
  <c r="AP115" i="11"/>
  <c r="P93" i="11"/>
  <c r="AM116" i="11"/>
  <c r="AK110" i="11"/>
  <c r="AW122" i="11"/>
  <c r="K88" i="11"/>
  <c r="AH111" i="11"/>
  <c r="S92" i="11"/>
  <c r="AI108" i="11"/>
  <c r="AB101" i="11"/>
  <c r="AZ125" i="11"/>
  <c r="I86" i="11"/>
  <c r="BA126" i="11"/>
  <c r="AJ113" i="11"/>
  <c r="AR121" i="11"/>
  <c r="H85" i="11"/>
  <c r="AT123" i="11"/>
  <c r="AU124" i="11"/>
  <c r="E82" i="11"/>
  <c r="F83" i="11"/>
  <c r="DO67" i="11"/>
  <c r="DG67" i="11"/>
  <c r="S96" i="11"/>
  <c r="Q94" i="11"/>
  <c r="M88" i="11"/>
  <c r="AC104" i="11"/>
  <c r="O90" i="11"/>
  <c r="K86" i="11"/>
  <c r="AS120" i="11"/>
  <c r="AO116" i="11"/>
  <c r="N87" i="11"/>
  <c r="Q90" i="11"/>
  <c r="AD103" i="11"/>
  <c r="AM112" i="11"/>
  <c r="AN113" i="11"/>
  <c r="AR117" i="11"/>
  <c r="D77" i="11"/>
  <c r="BM77" i="11" s="1"/>
  <c r="Y102" i="11"/>
  <c r="AN117" i="11"/>
  <c r="M90" i="11"/>
  <c r="AW126" i="11"/>
  <c r="AV125" i="11"/>
  <c r="AS118" i="11"/>
  <c r="B141" i="11"/>
  <c r="AP119" i="11"/>
  <c r="AQ120" i="11"/>
  <c r="AG110" i="11"/>
  <c r="O92" i="11"/>
  <c r="AO118" i="11"/>
  <c r="T95" i="11"/>
  <c r="AM114" i="11"/>
  <c r="AK112" i="11"/>
  <c r="Q92" i="11"/>
  <c r="S94" i="11"/>
  <c r="F79" i="11"/>
  <c r="AQ116" i="11"/>
  <c r="V95" i="11"/>
  <c r="AF105" i="11"/>
  <c r="AT119" i="11"/>
  <c r="AV121" i="11"/>
  <c r="AA104" i="11"/>
  <c r="AC106" i="11"/>
  <c r="AI112" i="11"/>
  <c r="AK114" i="11"/>
  <c r="J87" i="11"/>
  <c r="L89" i="11"/>
  <c r="U98" i="11"/>
  <c r="G84" i="11"/>
  <c r="AS122" i="11"/>
  <c r="AB105" i="11"/>
  <c r="AF109" i="11"/>
  <c r="DV67" i="11"/>
  <c r="CD67" i="11"/>
  <c r="DU67" i="11"/>
  <c r="CY67" i="11"/>
  <c r="DQ67" i="11"/>
  <c r="CX67" i="11"/>
  <c r="DI67" i="11"/>
  <c r="CP67" i="11"/>
  <c r="CF67" i="11"/>
  <c r="BR67" i="11"/>
  <c r="BX67" i="11"/>
  <c r="DD67" i="11"/>
  <c r="DK67" i="11"/>
  <c r="CL67" i="11"/>
  <c r="DS67" i="11"/>
  <c r="DM67" i="11"/>
  <c r="CI67" i="11"/>
  <c r="DB67" i="11"/>
  <c r="BV67" i="11"/>
  <c r="CQ67" i="11"/>
  <c r="DE67" i="11"/>
  <c r="CV67" i="11"/>
  <c r="DN67" i="11"/>
  <c r="DT67" i="11"/>
  <c r="CG67" i="11"/>
  <c r="CT67" i="11"/>
  <c r="CZ67" i="11"/>
  <c r="BS67" i="11"/>
  <c r="CW67" i="11"/>
  <c r="CN67" i="11"/>
  <c r="DX67" i="11"/>
  <c r="DL67" i="11"/>
  <c r="BY67" i="11"/>
  <c r="CR67" i="11"/>
  <c r="CJ67" i="11"/>
  <c r="CO67" i="11"/>
  <c r="DP67" i="11"/>
  <c r="DR67" i="11"/>
  <c r="DC67" i="11"/>
  <c r="BW67" i="11"/>
  <c r="CK67" i="11"/>
  <c r="CB67" i="11"/>
  <c r="CA67" i="11"/>
  <c r="CE67" i="11"/>
  <c r="DH67" i="11"/>
  <c r="DJ67" i="11"/>
  <c r="CU67" i="11"/>
  <c r="DA67" i="11"/>
  <c r="CC67" i="11"/>
  <c r="BT67" i="11"/>
  <c r="CH67" i="11"/>
  <c r="BQ67" i="11"/>
  <c r="DW67" i="11"/>
  <c r="DY67" i="11"/>
  <c r="CM67" i="11"/>
  <c r="CS67" i="11"/>
  <c r="BU67" i="11"/>
  <c r="DF67" i="11"/>
  <c r="BM68" i="11"/>
  <c r="BA186" i="11"/>
  <c r="BD189" i="11"/>
  <c r="AD163" i="11"/>
  <c r="V155" i="11"/>
  <c r="F139" i="11"/>
  <c r="AL171" i="11"/>
  <c r="N147" i="11"/>
  <c r="BE190" i="11"/>
  <c r="B201" i="11"/>
  <c r="T153" i="11"/>
  <c r="AE164" i="11"/>
  <c r="R151" i="11"/>
  <c r="AA160" i="11"/>
  <c r="Q150" i="11"/>
  <c r="AY184" i="11"/>
  <c r="L145" i="11"/>
  <c r="AR177" i="11"/>
  <c r="W156" i="11"/>
  <c r="J143" i="11"/>
  <c r="Y158" i="11"/>
  <c r="S152" i="11"/>
  <c r="BC188" i="11"/>
  <c r="D137" i="11"/>
  <c r="AJ169" i="11"/>
  <c r="AW182" i="11"/>
  <c r="O148" i="11"/>
  <c r="AG166" i="11"/>
  <c r="K144" i="11"/>
  <c r="AQ176" i="11"/>
  <c r="BB187" i="11"/>
  <c r="AI168" i="11"/>
  <c r="AC162" i="11"/>
  <c r="AU180" i="11"/>
  <c r="P149" i="11"/>
  <c r="AZ185" i="11"/>
  <c r="AB161" i="11"/>
  <c r="AP175" i="11"/>
  <c r="AV181" i="11"/>
  <c r="AO174" i="11"/>
  <c r="U154" i="11"/>
  <c r="H141" i="11"/>
  <c r="AN173" i="11"/>
  <c r="AH167" i="11"/>
  <c r="AS178" i="11"/>
  <c r="G140" i="11"/>
  <c r="I142" i="11"/>
  <c r="M146" i="11"/>
  <c r="AF165" i="11"/>
  <c r="Z159" i="11"/>
  <c r="AX183" i="11"/>
  <c r="E138" i="11"/>
  <c r="AK170" i="11"/>
  <c r="AT179" i="11"/>
  <c r="X157" i="11"/>
  <c r="AM172" i="11"/>
  <c r="B203" i="11"/>
  <c r="BC190" i="11"/>
  <c r="AG168" i="11"/>
  <c r="J145" i="11"/>
  <c r="N149" i="11"/>
  <c r="AM174" i="11"/>
  <c r="AQ178" i="11"/>
  <c r="K146" i="11"/>
  <c r="BB189" i="11"/>
  <c r="F141" i="11"/>
  <c r="AE166" i="11"/>
  <c r="AX185" i="11"/>
  <c r="AK172" i="11"/>
  <c r="AO176" i="11"/>
  <c r="Q152" i="11"/>
  <c r="AV183" i="11"/>
  <c r="W158" i="11"/>
  <c r="AI170" i="11"/>
  <c r="BA188" i="11"/>
  <c r="AN175" i="11"/>
  <c r="AP177" i="11"/>
  <c r="O150" i="11"/>
  <c r="AT181" i="11"/>
  <c r="AF167" i="11"/>
  <c r="AC164" i="11"/>
  <c r="L147" i="11"/>
  <c r="D139" i="11"/>
  <c r="AW184" i="11"/>
  <c r="AH169" i="11"/>
  <c r="G142" i="11"/>
  <c r="AA162" i="11"/>
  <c r="AR179" i="11"/>
  <c r="X159" i="11"/>
  <c r="Y160" i="11"/>
  <c r="I144" i="11"/>
  <c r="AL173" i="11"/>
  <c r="Z161" i="11"/>
  <c r="AZ187" i="11"/>
  <c r="AJ171" i="11"/>
  <c r="P151" i="11"/>
  <c r="U156" i="11"/>
  <c r="E140" i="11"/>
  <c r="AS180" i="11"/>
  <c r="AD165" i="11"/>
  <c r="R153" i="11"/>
  <c r="AY186" i="11"/>
  <c r="S154" i="11"/>
  <c r="AB163" i="11"/>
  <c r="H143" i="11"/>
  <c r="M148" i="11"/>
  <c r="V157" i="11"/>
  <c r="AU182" i="11"/>
  <c r="T155" i="11"/>
  <c r="BM75" i="11"/>
  <c r="B146" i="11"/>
  <c r="AG111" i="11"/>
  <c r="I87" i="11"/>
  <c r="Q95" i="11"/>
  <c r="AO119" i="11"/>
  <c r="Y103" i="11"/>
  <c r="AQ121" i="11"/>
  <c r="V100" i="11"/>
  <c r="AL116" i="11"/>
  <c r="G85" i="11"/>
  <c r="W101" i="11"/>
  <c r="AM117" i="11"/>
  <c r="AT124" i="11"/>
  <c r="AH112" i="11"/>
  <c r="X102" i="11"/>
  <c r="AI113" i="11"/>
  <c r="L90" i="11"/>
  <c r="AB106" i="11"/>
  <c r="AR122" i="11"/>
  <c r="E83" i="11"/>
  <c r="U99" i="11"/>
  <c r="AK115" i="11"/>
  <c r="AU125" i="11"/>
  <c r="R96" i="11"/>
  <c r="F84" i="11"/>
  <c r="J88" i="11"/>
  <c r="Z104" i="11"/>
  <c r="AP120" i="11"/>
  <c r="P94" i="11"/>
  <c r="AF110" i="11"/>
  <c r="K89" i="11"/>
  <c r="AA105" i="11"/>
  <c r="AS123" i="11"/>
  <c r="AV126" i="11"/>
  <c r="N92" i="11"/>
  <c r="AD108" i="11"/>
  <c r="O93" i="11"/>
  <c r="AE109" i="11"/>
  <c r="H86" i="11"/>
  <c r="S97" i="11"/>
  <c r="T98" i="11"/>
  <c r="AJ114" i="11"/>
  <c r="D82" i="11"/>
  <c r="M91" i="11"/>
  <c r="AC107" i="11"/>
  <c r="AN118" i="11"/>
  <c r="BM74" i="11"/>
  <c r="B198" i="11"/>
  <c r="BG189" i="11"/>
  <c r="BE187" i="11"/>
  <c r="BC185" i="11"/>
  <c r="AY181" i="11"/>
  <c r="AX180" i="11"/>
  <c r="AQ173" i="11"/>
  <c r="AO171" i="11"/>
  <c r="AJ166" i="11"/>
  <c r="AH164" i="11"/>
  <c r="AZ182" i="11"/>
  <c r="AL168" i="11"/>
  <c r="AC159" i="11"/>
  <c r="BA183" i="11"/>
  <c r="AW179" i="11"/>
  <c r="AV178" i="11"/>
  <c r="AU177" i="11"/>
  <c r="AT176" i="11"/>
  <c r="AE161" i="11"/>
  <c r="BF188" i="11"/>
  <c r="BD186" i="11"/>
  <c r="AS175" i="11"/>
  <c r="BH190" i="11"/>
  <c r="AM169" i="11"/>
  <c r="AK167" i="11"/>
  <c r="AI165" i="11"/>
  <c r="V152" i="11"/>
  <c r="O145" i="11"/>
  <c r="D134" i="11"/>
  <c r="AG163" i="11"/>
  <c r="AD160" i="11"/>
  <c r="X154" i="11"/>
  <c r="F136" i="11"/>
  <c r="BB184" i="11"/>
  <c r="S149" i="11"/>
  <c r="Q147" i="11"/>
  <c r="L142" i="11"/>
  <c r="H138" i="11"/>
  <c r="AN170" i="11"/>
  <c r="N144" i="11"/>
  <c r="J140" i="11"/>
  <c r="AR174" i="11"/>
  <c r="W153" i="11"/>
  <c r="U151" i="11"/>
  <c r="P146" i="11"/>
  <c r="K141" i="11"/>
  <c r="G137" i="11"/>
  <c r="E135" i="11"/>
  <c r="AF162" i="11"/>
  <c r="AA157" i="11"/>
  <c r="Z156" i="11"/>
  <c r="Y155" i="11"/>
  <c r="AP172" i="11"/>
  <c r="AB158" i="11"/>
  <c r="T150" i="11"/>
  <c r="I139" i="11"/>
  <c r="M143" i="11"/>
  <c r="R148" i="11"/>
  <c r="BM71" i="11"/>
  <c r="AO175" i="11"/>
  <c r="I143" i="11"/>
  <c r="AJ170" i="11"/>
  <c r="BB188" i="11"/>
  <c r="AG167" i="11"/>
  <c r="AW183" i="11"/>
  <c r="B202" i="11"/>
  <c r="AB162" i="11"/>
  <c r="Y159" i="11"/>
  <c r="T154" i="11"/>
  <c r="Q151" i="11"/>
  <c r="D138" i="11"/>
  <c r="BA187" i="11"/>
  <c r="AE165" i="11"/>
  <c r="J144" i="11"/>
  <c r="AP176" i="11"/>
  <c r="F140" i="11"/>
  <c r="AL172" i="11"/>
  <c r="BD190" i="11"/>
  <c r="W157" i="11"/>
  <c r="AH168" i="11"/>
  <c r="U155" i="11"/>
  <c r="AD164" i="11"/>
  <c r="AR178" i="11"/>
  <c r="O149" i="11"/>
  <c r="Z160" i="11"/>
  <c r="AS179" i="11"/>
  <c r="M147" i="11"/>
  <c r="L146" i="11"/>
  <c r="V156" i="11"/>
  <c r="AY185" i="11"/>
  <c r="BC189" i="11"/>
  <c r="N148" i="11"/>
  <c r="AV182" i="11"/>
  <c r="H142" i="11"/>
  <c r="AN174" i="11"/>
  <c r="AA161" i="11"/>
  <c r="AM173" i="11"/>
  <c r="E139" i="11"/>
  <c r="AF166" i="11"/>
  <c r="S153" i="11"/>
  <c r="AZ186" i="11"/>
  <c r="AQ177" i="11"/>
  <c r="X158" i="11"/>
  <c r="K145" i="11"/>
  <c r="R152" i="11"/>
  <c r="AK171" i="11"/>
  <c r="AT180" i="11"/>
  <c r="AU181" i="11"/>
  <c r="P150" i="11"/>
  <c r="AI169" i="11"/>
  <c r="AX184" i="11"/>
  <c r="G141" i="11"/>
  <c r="AC163" i="11"/>
  <c r="BM73" i="11"/>
  <c r="BM72" i="11"/>
  <c r="B195" i="11"/>
  <c r="BD183" i="11"/>
  <c r="AV175" i="11"/>
  <c r="AN167" i="11"/>
  <c r="AF159" i="11"/>
  <c r="BK190" i="11"/>
  <c r="BC182" i="11"/>
  <c r="AU174" i="11"/>
  <c r="AM166" i="11"/>
  <c r="AE158" i="11"/>
  <c r="W150" i="11"/>
  <c r="O142" i="11"/>
  <c r="G134" i="11"/>
  <c r="BJ189" i="11"/>
  <c r="BB181" i="11"/>
  <c r="AT173" i="11"/>
  <c r="AL165" i="11"/>
  <c r="BI188" i="11"/>
  <c r="BA180" i="11"/>
  <c r="AS172" i="11"/>
  <c r="AK164" i="11"/>
  <c r="AC156" i="11"/>
  <c r="U148" i="11"/>
  <c r="M140" i="11"/>
  <c r="E132" i="11"/>
  <c r="BH187" i="11"/>
  <c r="AZ179" i="11"/>
  <c r="AR171" i="11"/>
  <c r="AJ163" i="11"/>
  <c r="AB155" i="11"/>
  <c r="T147" i="11"/>
  <c r="L139" i="11"/>
  <c r="D131" i="11"/>
  <c r="BG186" i="11"/>
  <c r="AY178" i="11"/>
  <c r="AQ170" i="11"/>
  <c r="AI162" i="11"/>
  <c r="AA154" i="11"/>
  <c r="S146" i="11"/>
  <c r="K138" i="11"/>
  <c r="BF185" i="11"/>
  <c r="AX177" i="11"/>
  <c r="AP169" i="11"/>
  <c r="AH161" i="11"/>
  <c r="Z153" i="11"/>
  <c r="R145" i="11"/>
  <c r="J137" i="11"/>
  <c r="AG160" i="11"/>
  <c r="I136" i="11"/>
  <c r="AD157" i="11"/>
  <c r="H135" i="11"/>
  <c r="Y152" i="11"/>
  <c r="F133" i="11"/>
  <c r="X151" i="11"/>
  <c r="V149" i="11"/>
  <c r="BE184" i="11"/>
  <c r="Q144" i="11"/>
  <c r="AW176" i="11"/>
  <c r="P143" i="11"/>
  <c r="AO168" i="11"/>
  <c r="N141" i="11"/>
  <c r="B197" i="11"/>
  <c r="BC184" i="11"/>
  <c r="AY180" i="11"/>
  <c r="AX179" i="11"/>
  <c r="AQ172" i="11"/>
  <c r="AO170" i="11"/>
  <c r="AZ181" i="11"/>
  <c r="AL167" i="11"/>
  <c r="BI190" i="11"/>
  <c r="BA182" i="11"/>
  <c r="AW178" i="11"/>
  <c r="AV177" i="11"/>
  <c r="AU176" i="11"/>
  <c r="AT175" i="11"/>
  <c r="AE160" i="11"/>
  <c r="BF187" i="11"/>
  <c r="BD185" i="11"/>
  <c r="AS174" i="11"/>
  <c r="AN169" i="11"/>
  <c r="AI164" i="11"/>
  <c r="AG162" i="11"/>
  <c r="BH189" i="11"/>
  <c r="BB183" i="11"/>
  <c r="AR173" i="11"/>
  <c r="AP171" i="11"/>
  <c r="AK166" i="11"/>
  <c r="BG188" i="11"/>
  <c r="BE186" i="11"/>
  <c r="AF161" i="11"/>
  <c r="AA156" i="11"/>
  <c r="AD159" i="11"/>
  <c r="AC158" i="11"/>
  <c r="X153" i="11"/>
  <c r="F135" i="11"/>
  <c r="S148" i="11"/>
  <c r="Q146" i="11"/>
  <c r="L141" i="11"/>
  <c r="H137" i="11"/>
  <c r="N143" i="11"/>
  <c r="J139" i="11"/>
  <c r="W152" i="11"/>
  <c r="U150" i="11"/>
  <c r="AJ165" i="11"/>
  <c r="P145" i="11"/>
  <c r="K140" i="11"/>
  <c r="G136" i="11"/>
  <c r="E134" i="11"/>
  <c r="AH163" i="11"/>
  <c r="Z155" i="11"/>
  <c r="Y154" i="11"/>
  <c r="AB157" i="11"/>
  <c r="T149" i="11"/>
  <c r="R147" i="11"/>
  <c r="M142" i="11"/>
  <c r="I138" i="11"/>
  <c r="V151" i="11"/>
  <c r="AM168" i="11"/>
  <c r="O144" i="11"/>
  <c r="D133" i="11"/>
  <c r="B196" i="11"/>
  <c r="BJ190" i="11"/>
  <c r="AZ180" i="11"/>
  <c r="BI189" i="11"/>
  <c r="BA181" i="11"/>
  <c r="AW177" i="11"/>
  <c r="AV176" i="11"/>
  <c r="AU175" i="11"/>
  <c r="AT174" i="11"/>
  <c r="AE159" i="11"/>
  <c r="BF186" i="11"/>
  <c r="BD184" i="11"/>
  <c r="AS173" i="11"/>
  <c r="AN168" i="11"/>
  <c r="AI163" i="11"/>
  <c r="AG161" i="11"/>
  <c r="BH188" i="11"/>
  <c r="AB156" i="11"/>
  <c r="Z154" i="11"/>
  <c r="BB182" i="11"/>
  <c r="AR172" i="11"/>
  <c r="AP170" i="11"/>
  <c r="AM167" i="11"/>
  <c r="BC183" i="11"/>
  <c r="AY179" i="11"/>
  <c r="AX178" i="11"/>
  <c r="AQ171" i="11"/>
  <c r="AO169" i="11"/>
  <c r="AJ164" i="11"/>
  <c r="AH162" i="11"/>
  <c r="BE185" i="11"/>
  <c r="S147" i="11"/>
  <c r="Q145" i="11"/>
  <c r="L140" i="11"/>
  <c r="H136" i="11"/>
  <c r="N142" i="11"/>
  <c r="J138" i="11"/>
  <c r="W151" i="11"/>
  <c r="U149" i="11"/>
  <c r="AL166" i="11"/>
  <c r="P144" i="11"/>
  <c r="K139" i="11"/>
  <c r="G135" i="11"/>
  <c r="E133" i="11"/>
  <c r="Y153" i="11"/>
  <c r="AF160" i="11"/>
  <c r="AA155" i="11"/>
  <c r="T148" i="11"/>
  <c r="R146" i="11"/>
  <c r="M141" i="11"/>
  <c r="I137" i="11"/>
  <c r="V150" i="11"/>
  <c r="O143" i="11"/>
  <c r="D132" i="11"/>
  <c r="BG187" i="11"/>
  <c r="AD158" i="11"/>
  <c r="F134" i="11"/>
  <c r="AC157" i="11"/>
  <c r="AK165" i="11"/>
  <c r="X152" i="11"/>
  <c r="BM70" i="11"/>
  <c r="AM175" i="11"/>
  <c r="AX186" i="11"/>
  <c r="AG169" i="11"/>
  <c r="R154" i="11"/>
  <c r="AD166" i="11"/>
  <c r="S155" i="11"/>
  <c r="B206" i="11"/>
  <c r="BM69" i="11"/>
  <c r="B199" i="11"/>
  <c r="BG190" i="11"/>
  <c r="BE188" i="11"/>
  <c r="AF163" i="11"/>
  <c r="BC186" i="11"/>
  <c r="AY182" i="11"/>
  <c r="AX181" i="11"/>
  <c r="AQ174" i="11"/>
  <c r="AO172" i="11"/>
  <c r="AJ167" i="11"/>
  <c r="AH165" i="11"/>
  <c r="AZ183" i="11"/>
  <c r="AL169" i="11"/>
  <c r="AC160" i="11"/>
  <c r="BA184" i="11"/>
  <c r="AW180" i="11"/>
  <c r="AV179" i="11"/>
  <c r="AU178" i="11"/>
  <c r="AT177" i="11"/>
  <c r="BF189" i="11"/>
  <c r="BD187" i="11"/>
  <c r="AS176" i="11"/>
  <c r="AN171" i="11"/>
  <c r="AI166" i="11"/>
  <c r="AG164" i="11"/>
  <c r="BB185" i="11"/>
  <c r="AR175" i="11"/>
  <c r="AP173" i="11"/>
  <c r="AK168" i="11"/>
  <c r="AD161" i="11"/>
  <c r="AM170" i="11"/>
  <c r="AB159" i="11"/>
  <c r="T151" i="11"/>
  <c r="R149" i="11"/>
  <c r="M144" i="11"/>
  <c r="I140" i="11"/>
  <c r="V153" i="11"/>
  <c r="O146" i="11"/>
  <c r="D135" i="11"/>
  <c r="AE162" i="11"/>
  <c r="X155" i="11"/>
  <c r="F137" i="11"/>
  <c r="S150" i="11"/>
  <c r="Q148" i="11"/>
  <c r="L143" i="11"/>
  <c r="H139" i="11"/>
  <c r="N145" i="11"/>
  <c r="J141" i="11"/>
  <c r="W154" i="11"/>
  <c r="U152" i="11"/>
  <c r="P147" i="11"/>
  <c r="K142" i="11"/>
  <c r="G138" i="11"/>
  <c r="E136" i="11"/>
  <c r="AA158" i="11"/>
  <c r="Z157" i="11"/>
  <c r="Y156" i="11"/>
  <c r="AA159" i="11"/>
  <c r="AX182" i="11"/>
  <c r="AQ175" i="11"/>
  <c r="AI167" i="11"/>
  <c r="S151" i="11"/>
  <c r="K143" i="11"/>
  <c r="I141" i="11"/>
  <c r="AO173" i="11"/>
  <c r="T152" i="11"/>
  <c r="AW181" i="11"/>
  <c r="G139" i="11"/>
  <c r="P148" i="11"/>
  <c r="BE189" i="11"/>
  <c r="AG165" i="11"/>
  <c r="AL170" i="11"/>
  <c r="L144" i="11"/>
  <c r="AR176" i="11"/>
  <c r="BA185" i="11"/>
  <c r="H140" i="11"/>
  <c r="AN172" i="11"/>
  <c r="Y157" i="11"/>
  <c r="D136" i="11"/>
  <c r="AJ168" i="11"/>
  <c r="BD188" i="11"/>
  <c r="W155" i="11"/>
  <c r="AF164" i="11"/>
  <c r="B200" i="11"/>
  <c r="X156" i="11"/>
  <c r="AZ184" i="11"/>
  <c r="BC187" i="11"/>
  <c r="Q149" i="11"/>
  <c r="R150" i="11"/>
  <c r="E137" i="11"/>
  <c r="AK169" i="11"/>
  <c r="AD162" i="11"/>
  <c r="AE163" i="11"/>
  <c r="AM171" i="11"/>
  <c r="AY183" i="11"/>
  <c r="J142" i="11"/>
  <c r="AP174" i="11"/>
  <c r="AV180" i="11"/>
  <c r="AC161" i="11"/>
  <c r="AU179" i="11"/>
  <c r="BB186" i="11"/>
  <c r="O147" i="11"/>
  <c r="BF190" i="11"/>
  <c r="AH166" i="11"/>
  <c r="AS177" i="11"/>
  <c r="F138" i="11"/>
  <c r="U153" i="11"/>
  <c r="N146" i="11"/>
  <c r="AT178" i="11"/>
  <c r="AB160" i="11"/>
  <c r="Z158" i="11"/>
  <c r="V154" i="11"/>
  <c r="M145" i="11"/>
  <c r="BM450" i="11"/>
  <c r="BQ450" i="11" s="1"/>
  <c r="DZ450" i="11" s="1"/>
  <c r="L20" i="15"/>
  <c r="B16" i="14" s="1"/>
  <c r="B80" i="14" s="1"/>
  <c r="E21" i="15"/>
  <c r="D22" i="15"/>
  <c r="K21" i="15"/>
  <c r="B17" i="13" s="1"/>
  <c r="B81" i="13" s="1"/>
  <c r="C17" i="15"/>
  <c r="J16" i="15"/>
  <c r="B12" i="12" s="1"/>
  <c r="B76" i="12" s="1"/>
  <c r="I23" i="15"/>
  <c r="B19" i="11" s="1"/>
  <c r="B83" i="11" s="1"/>
  <c r="BI254" i="14"/>
  <c r="BG252" i="14"/>
  <c r="BE250" i="14"/>
  <c r="BC248" i="14"/>
  <c r="BA246" i="14"/>
  <c r="AY244" i="14"/>
  <c r="AW242" i="14"/>
  <c r="AU240" i="14"/>
  <c r="AS238" i="14"/>
  <c r="AQ236" i="14"/>
  <c r="AO234" i="14"/>
  <c r="AM232" i="14"/>
  <c r="B261" i="14"/>
  <c r="BH253" i="14"/>
  <c r="BF251" i="14"/>
  <c r="BD249" i="14"/>
  <c r="BB247" i="14"/>
  <c r="AZ245" i="14"/>
  <c r="AX243" i="14"/>
  <c r="AV241" i="14"/>
  <c r="AT239" i="14"/>
  <c r="AR237" i="14"/>
  <c r="AP235" i="14"/>
  <c r="AN233" i="14"/>
  <c r="AL231" i="14"/>
  <c r="AJ229" i="14"/>
  <c r="AH227" i="14"/>
  <c r="AK230" i="14"/>
  <c r="Q210" i="14"/>
  <c r="N207" i="14"/>
  <c r="P209" i="14"/>
  <c r="O208" i="14"/>
  <c r="AI228" i="14"/>
  <c r="AE224" i="14"/>
  <c r="AC222" i="14"/>
  <c r="AA220" i="14"/>
  <c r="Y218" i="14"/>
  <c r="W216" i="14"/>
  <c r="U214" i="14"/>
  <c r="J203" i="14"/>
  <c r="E198" i="14"/>
  <c r="S212" i="14"/>
  <c r="L205" i="14"/>
  <c r="AG226" i="14"/>
  <c r="I202" i="14"/>
  <c r="F199" i="14"/>
  <c r="H201" i="14"/>
  <c r="G200" i="14"/>
  <c r="AF225" i="14"/>
  <c r="AD223" i="14"/>
  <c r="AB221" i="14"/>
  <c r="Z219" i="14"/>
  <c r="X217" i="14"/>
  <c r="V215" i="14"/>
  <c r="R211" i="14"/>
  <c r="M206" i="14"/>
  <c r="T213" i="14"/>
  <c r="K204" i="14"/>
  <c r="D197" i="14"/>
  <c r="DY71" i="14"/>
  <c r="DQ71" i="14"/>
  <c r="DI71" i="14"/>
  <c r="DA71" i="14"/>
  <c r="CS71" i="14"/>
  <c r="CK71" i="14"/>
  <c r="CC71" i="14"/>
  <c r="DX71" i="14"/>
  <c r="DP71" i="14"/>
  <c r="DH71" i="14"/>
  <c r="CZ71" i="14"/>
  <c r="CR71" i="14"/>
  <c r="CJ71" i="14"/>
  <c r="CB71" i="14"/>
  <c r="DW71" i="14"/>
  <c r="DO71" i="14"/>
  <c r="DG71" i="14"/>
  <c r="CY71" i="14"/>
  <c r="CQ71" i="14"/>
  <c r="CI71" i="14"/>
  <c r="CA71" i="14"/>
  <c r="DV71" i="14"/>
  <c r="DN71" i="14"/>
  <c r="DF71" i="14"/>
  <c r="CX71" i="14"/>
  <c r="CP71" i="14"/>
  <c r="CH71" i="14"/>
  <c r="BZ71" i="14"/>
  <c r="BR71" i="14"/>
  <c r="DU71" i="14"/>
  <c r="DM71" i="14"/>
  <c r="DE71" i="14"/>
  <c r="CW71" i="14"/>
  <c r="CO71" i="14"/>
  <c r="CG71" i="14"/>
  <c r="BY71" i="14"/>
  <c r="DT71" i="14"/>
  <c r="DL71" i="14"/>
  <c r="DD71" i="14"/>
  <c r="CV71" i="14"/>
  <c r="CN71" i="14"/>
  <c r="CF71" i="14"/>
  <c r="BX71" i="14"/>
  <c r="DS71" i="14"/>
  <c r="DK71" i="14"/>
  <c r="DC71" i="14"/>
  <c r="CU71" i="14"/>
  <c r="CM71" i="14"/>
  <c r="CE71" i="14"/>
  <c r="BW71" i="14"/>
  <c r="DR71" i="14"/>
  <c r="DJ71" i="14"/>
  <c r="DB71" i="14"/>
  <c r="CT71" i="14"/>
  <c r="CL71" i="14"/>
  <c r="CD71" i="14"/>
  <c r="BQ71" i="14"/>
  <c r="BS71" i="14"/>
  <c r="B267" i="14"/>
  <c r="U220" i="14"/>
  <c r="DS67" i="14"/>
  <c r="DK67" i="14"/>
  <c r="DC67" i="14"/>
  <c r="CU67" i="14"/>
  <c r="CM67" i="14"/>
  <c r="CE67" i="14"/>
  <c r="BW67" i="14"/>
  <c r="DR67" i="14"/>
  <c r="DJ67" i="14"/>
  <c r="DB67" i="14"/>
  <c r="CT67" i="14"/>
  <c r="CL67" i="14"/>
  <c r="CD67" i="14"/>
  <c r="BV67" i="14"/>
  <c r="DY67" i="14"/>
  <c r="DQ67" i="14"/>
  <c r="DI67" i="14"/>
  <c r="DA67" i="14"/>
  <c r="CS67" i="14"/>
  <c r="CK67" i="14"/>
  <c r="CC67" i="14"/>
  <c r="BU67" i="14"/>
  <c r="DX67" i="14"/>
  <c r="DP67" i="14"/>
  <c r="DH67" i="14"/>
  <c r="CZ67" i="14"/>
  <c r="CR67" i="14"/>
  <c r="CJ67" i="14"/>
  <c r="CB67" i="14"/>
  <c r="BT67" i="14"/>
  <c r="DW67" i="14"/>
  <c r="DO67" i="14"/>
  <c r="DG67" i="14"/>
  <c r="CY67" i="14"/>
  <c r="CQ67" i="14"/>
  <c r="CI67" i="14"/>
  <c r="CA67" i="14"/>
  <c r="BS67" i="14"/>
  <c r="DV67" i="14"/>
  <c r="DN67" i="14"/>
  <c r="DF67" i="14"/>
  <c r="CX67" i="14"/>
  <c r="CP67" i="14"/>
  <c r="CH67" i="14"/>
  <c r="BZ67" i="14"/>
  <c r="DU67" i="14"/>
  <c r="DM67" i="14"/>
  <c r="DE67" i="14"/>
  <c r="CW67" i="14"/>
  <c r="CO67" i="14"/>
  <c r="CG67" i="14"/>
  <c r="BY67" i="14"/>
  <c r="DT67" i="14"/>
  <c r="DL67" i="14"/>
  <c r="DD67" i="14"/>
  <c r="CV67" i="14"/>
  <c r="CN67" i="14"/>
  <c r="CF67" i="14"/>
  <c r="BX67" i="14"/>
  <c r="BT71" i="14"/>
  <c r="DR72" i="14"/>
  <c r="DJ72" i="14"/>
  <c r="DB72" i="14"/>
  <c r="CT72" i="14"/>
  <c r="CL72" i="14"/>
  <c r="CD72" i="14"/>
  <c r="DY72" i="14"/>
  <c r="DQ72" i="14"/>
  <c r="DI72" i="14"/>
  <c r="DA72" i="14"/>
  <c r="CS72" i="14"/>
  <c r="CK72" i="14"/>
  <c r="CC72" i="14"/>
  <c r="DX72" i="14"/>
  <c r="DP72" i="14"/>
  <c r="DH72" i="14"/>
  <c r="CZ72" i="14"/>
  <c r="CR72" i="14"/>
  <c r="CJ72" i="14"/>
  <c r="CB72" i="14"/>
  <c r="DW72" i="14"/>
  <c r="DO72" i="14"/>
  <c r="DG72" i="14"/>
  <c r="CY72" i="14"/>
  <c r="CQ72" i="14"/>
  <c r="CI72" i="14"/>
  <c r="CA72" i="14"/>
  <c r="DV72" i="14"/>
  <c r="DN72" i="14"/>
  <c r="DF72" i="14"/>
  <c r="CX72" i="14"/>
  <c r="CP72" i="14"/>
  <c r="CH72" i="14"/>
  <c r="BZ72" i="14"/>
  <c r="DU72" i="14"/>
  <c r="DM72" i="14"/>
  <c r="DE72" i="14"/>
  <c r="CW72" i="14"/>
  <c r="CO72" i="14"/>
  <c r="CG72" i="14"/>
  <c r="BY72" i="14"/>
  <c r="DT72" i="14"/>
  <c r="DL72" i="14"/>
  <c r="DD72" i="14"/>
  <c r="CV72" i="14"/>
  <c r="CN72" i="14"/>
  <c r="CF72" i="14"/>
  <c r="BX72" i="14"/>
  <c r="DS72" i="14"/>
  <c r="DK72" i="14"/>
  <c r="DC72" i="14"/>
  <c r="CU72" i="14"/>
  <c r="CM72" i="14"/>
  <c r="CE72" i="14"/>
  <c r="BT72" i="14"/>
  <c r="BS72" i="14"/>
  <c r="AS246" i="14"/>
  <c r="AZ253" i="14"/>
  <c r="AJ237" i="14"/>
  <c r="H209" i="14"/>
  <c r="M214" i="14"/>
  <c r="R219" i="14"/>
  <c r="BR72" i="14"/>
  <c r="BQ72" i="14"/>
  <c r="B268" i="14"/>
  <c r="BB254" i="14"/>
  <c r="AZ252" i="14"/>
  <c r="AX250" i="14"/>
  <c r="AV248" i="14"/>
  <c r="AT246" i="14"/>
  <c r="AR244" i="14"/>
  <c r="AP242" i="14"/>
  <c r="AN240" i="14"/>
  <c r="AL238" i="14"/>
  <c r="AJ236" i="14"/>
  <c r="AH234" i="14"/>
  <c r="AF232" i="14"/>
  <c r="BA253" i="14"/>
  <c r="AY251" i="14"/>
  <c r="AW249" i="14"/>
  <c r="AU247" i="14"/>
  <c r="AS245" i="14"/>
  <c r="AQ243" i="14"/>
  <c r="AO241" i="14"/>
  <c r="AM239" i="14"/>
  <c r="AK237" i="14"/>
  <c r="AI235" i="14"/>
  <c r="AG233" i="14"/>
  <c r="AE231" i="14"/>
  <c r="AC229" i="14"/>
  <c r="AA227" i="14"/>
  <c r="I209" i="14"/>
  <c r="H208" i="14"/>
  <c r="AD230" i="14"/>
  <c r="X224" i="14"/>
  <c r="V222" i="14"/>
  <c r="T220" i="14"/>
  <c r="R218" i="14"/>
  <c r="P216" i="14"/>
  <c r="N214" i="14"/>
  <c r="L212" i="14"/>
  <c r="E205" i="14"/>
  <c r="AB228" i="14"/>
  <c r="Z226" i="14"/>
  <c r="Y225" i="14"/>
  <c r="W223" i="14"/>
  <c r="U221" i="14"/>
  <c r="S219" i="14"/>
  <c r="Q217" i="14"/>
  <c r="O215" i="14"/>
  <c r="K211" i="14"/>
  <c r="F206" i="14"/>
  <c r="M213" i="14"/>
  <c r="D204" i="14"/>
  <c r="J210" i="14"/>
  <c r="G207" i="14"/>
  <c r="BM130" i="14"/>
  <c r="DU66" i="14"/>
  <c r="DM66" i="14"/>
  <c r="DE66" i="14"/>
  <c r="CW66" i="14"/>
  <c r="CO66" i="14"/>
  <c r="CG66" i="14"/>
  <c r="BY66" i="14"/>
  <c r="DT66" i="14"/>
  <c r="DL66" i="14"/>
  <c r="DD66" i="14"/>
  <c r="CV66" i="14"/>
  <c r="CN66" i="14"/>
  <c r="CF66" i="14"/>
  <c r="BX66" i="14"/>
  <c r="DS66" i="14"/>
  <c r="DK66" i="14"/>
  <c r="DC66" i="14"/>
  <c r="CU66" i="14"/>
  <c r="CM66" i="14"/>
  <c r="CE66" i="14"/>
  <c r="BW66" i="14"/>
  <c r="DR66" i="14"/>
  <c r="DJ66" i="14"/>
  <c r="DB66" i="14"/>
  <c r="CT66" i="14"/>
  <c r="CL66" i="14"/>
  <c r="CD66" i="14"/>
  <c r="BV66" i="14"/>
  <c r="DY66" i="14"/>
  <c r="DQ66" i="14"/>
  <c r="DI66" i="14"/>
  <c r="DA66" i="14"/>
  <c r="CS66" i="14"/>
  <c r="CK66" i="14"/>
  <c r="CC66" i="14"/>
  <c r="BU66" i="14"/>
  <c r="DX66" i="14"/>
  <c r="DP66" i="14"/>
  <c r="DH66" i="14"/>
  <c r="CZ66" i="14"/>
  <c r="CR66" i="14"/>
  <c r="CJ66" i="14"/>
  <c r="CB66" i="14"/>
  <c r="BT66" i="14"/>
  <c r="DW66" i="14"/>
  <c r="DO66" i="14"/>
  <c r="DG66" i="14"/>
  <c r="CY66" i="14"/>
  <c r="CQ66" i="14"/>
  <c r="CI66" i="14"/>
  <c r="CA66" i="14"/>
  <c r="BS66" i="14"/>
  <c r="DV66" i="14"/>
  <c r="DN66" i="14"/>
  <c r="DF66" i="14"/>
  <c r="CX66" i="14"/>
  <c r="CP66" i="14"/>
  <c r="CH66" i="14"/>
  <c r="BZ66" i="14"/>
  <c r="BR66" i="14"/>
  <c r="DX68" i="14"/>
  <c r="CV68" i="14"/>
  <c r="BQ66" i="14"/>
  <c r="DZ66" i="14" s="1"/>
  <c r="BV71" i="14"/>
  <c r="B264" i="14"/>
  <c r="B260" i="14"/>
  <c r="B258" i="14"/>
  <c r="BL254" i="14"/>
  <c r="BJ252" i="14"/>
  <c r="BH250" i="14"/>
  <c r="BF248" i="14"/>
  <c r="BD246" i="14"/>
  <c r="BB244" i="14"/>
  <c r="AZ242" i="14"/>
  <c r="AX240" i="14"/>
  <c r="AV238" i="14"/>
  <c r="AT236" i="14"/>
  <c r="AR234" i="14"/>
  <c r="AP232" i="14"/>
  <c r="AN230" i="14"/>
  <c r="AL228" i="14"/>
  <c r="AJ226" i="14"/>
  <c r="BK253" i="14"/>
  <c r="BI251" i="14"/>
  <c r="BG249" i="14"/>
  <c r="BE247" i="14"/>
  <c r="BC245" i="14"/>
  <c r="BA243" i="14"/>
  <c r="AY241" i="14"/>
  <c r="AW239" i="14"/>
  <c r="AU237" i="14"/>
  <c r="AS235" i="14"/>
  <c r="AQ233" i="14"/>
  <c r="AO231" i="14"/>
  <c r="AM229" i="14"/>
  <c r="AK227" i="14"/>
  <c r="V212" i="14"/>
  <c r="O205" i="14"/>
  <c r="F196" i="14"/>
  <c r="L202" i="14"/>
  <c r="I199" i="14"/>
  <c r="K201" i="14"/>
  <c r="J200" i="14"/>
  <c r="AI225" i="14"/>
  <c r="AG223" i="14"/>
  <c r="AE221" i="14"/>
  <c r="AC219" i="14"/>
  <c r="AA217" i="14"/>
  <c r="Y215" i="14"/>
  <c r="U211" i="14"/>
  <c r="P206" i="14"/>
  <c r="E195" i="14"/>
  <c r="W213" i="14"/>
  <c r="N204" i="14"/>
  <c r="G197" i="14"/>
  <c r="T210" i="14"/>
  <c r="Q207" i="14"/>
  <c r="D194" i="14"/>
  <c r="S209" i="14"/>
  <c r="R208" i="14"/>
  <c r="AH224" i="14"/>
  <c r="AF222" i="14"/>
  <c r="AD220" i="14"/>
  <c r="AB218" i="14"/>
  <c r="Z216" i="14"/>
  <c r="X214" i="14"/>
  <c r="M203" i="14"/>
  <c r="H198" i="14"/>
  <c r="B261" i="13"/>
  <c r="O208" i="13"/>
  <c r="BM130" i="13"/>
  <c r="B268" i="13"/>
  <c r="BK253" i="13"/>
  <c r="BI251" i="13"/>
  <c r="BG249" i="13"/>
  <c r="BE247" i="13"/>
  <c r="BC245" i="13"/>
  <c r="BA243" i="13"/>
  <c r="AY241" i="13"/>
  <c r="AW239" i="13"/>
  <c r="AU237" i="13"/>
  <c r="BF248" i="13"/>
  <c r="AS235" i="13"/>
  <c r="AQ233" i="13"/>
  <c r="AO231" i="13"/>
  <c r="AM229" i="13"/>
  <c r="AK227" i="13"/>
  <c r="AI225" i="13"/>
  <c r="AG223" i="13"/>
  <c r="AE221" i="13"/>
  <c r="BD246" i="13"/>
  <c r="BB244" i="13"/>
  <c r="T210" i="13"/>
  <c r="AZ242" i="13"/>
  <c r="AX240" i="13"/>
  <c r="AT236" i="13"/>
  <c r="AR234" i="13"/>
  <c r="AP232" i="13"/>
  <c r="AN230" i="13"/>
  <c r="AL228" i="13"/>
  <c r="AJ226" i="13"/>
  <c r="AH224" i="13"/>
  <c r="AF222" i="13"/>
  <c r="B258" i="13"/>
  <c r="BL254" i="13"/>
  <c r="AV238" i="13"/>
  <c r="BJ252" i="13"/>
  <c r="BH250" i="13"/>
  <c r="AA217" i="13"/>
  <c r="R208" i="13"/>
  <c r="L202" i="13"/>
  <c r="I199" i="13"/>
  <c r="AB218" i="13"/>
  <c r="K201" i="13"/>
  <c r="J200" i="13"/>
  <c r="AC219" i="13"/>
  <c r="U211" i="13"/>
  <c r="P206" i="13"/>
  <c r="N204" i="13"/>
  <c r="G197" i="13"/>
  <c r="AD220" i="13"/>
  <c r="V212" i="13"/>
  <c r="S209" i="13"/>
  <c r="Q207" i="13"/>
  <c r="D194" i="13"/>
  <c r="X214" i="13"/>
  <c r="W213" i="13"/>
  <c r="Y215" i="13"/>
  <c r="M203" i="13"/>
  <c r="H198" i="13"/>
  <c r="Z216" i="13"/>
  <c r="O205" i="13"/>
  <c r="F196" i="13"/>
  <c r="E195" i="13"/>
  <c r="B271" i="13"/>
  <c r="DY67" i="13"/>
  <c r="DQ67" i="13"/>
  <c r="DI67" i="13"/>
  <c r="DA67" i="13"/>
  <c r="CS67" i="13"/>
  <c r="CK67" i="13"/>
  <c r="CC67" i="13"/>
  <c r="BU67" i="13"/>
  <c r="DX67" i="13"/>
  <c r="DP67" i="13"/>
  <c r="DH67" i="13"/>
  <c r="CZ67" i="13"/>
  <c r="CR67" i="13"/>
  <c r="CJ67" i="13"/>
  <c r="CB67" i="13"/>
  <c r="BT67" i="13"/>
  <c r="DW67" i="13"/>
  <c r="DO67" i="13"/>
  <c r="DG67" i="13"/>
  <c r="CY67" i="13"/>
  <c r="CQ67" i="13"/>
  <c r="CI67" i="13"/>
  <c r="CA67" i="13"/>
  <c r="BS67" i="13"/>
  <c r="DV67" i="13"/>
  <c r="DN67" i="13"/>
  <c r="DF67" i="13"/>
  <c r="CX67" i="13"/>
  <c r="CP67" i="13"/>
  <c r="CH67" i="13"/>
  <c r="BZ67" i="13"/>
  <c r="DU67" i="13"/>
  <c r="DM67" i="13"/>
  <c r="DE67" i="13"/>
  <c r="CW67" i="13"/>
  <c r="CO67" i="13"/>
  <c r="CG67" i="13"/>
  <c r="BY67" i="13"/>
  <c r="DT67" i="13"/>
  <c r="DL67" i="13"/>
  <c r="DD67" i="13"/>
  <c r="CV67" i="13"/>
  <c r="CN67" i="13"/>
  <c r="CF67" i="13"/>
  <c r="BX67" i="13"/>
  <c r="DS67" i="13"/>
  <c r="DK67" i="13"/>
  <c r="DC67" i="13"/>
  <c r="CU67" i="13"/>
  <c r="CM67" i="13"/>
  <c r="CE67" i="13"/>
  <c r="BW67" i="13"/>
  <c r="DR67" i="13"/>
  <c r="DJ67" i="13"/>
  <c r="DB67" i="13"/>
  <c r="CT67" i="13"/>
  <c r="CL67" i="13"/>
  <c r="CD67" i="13"/>
  <c r="BV67" i="13"/>
  <c r="BR67" i="13"/>
  <c r="DS66" i="13"/>
  <c r="DK66" i="13"/>
  <c r="DC66" i="13"/>
  <c r="CU66" i="13"/>
  <c r="CM66" i="13"/>
  <c r="CE66" i="13"/>
  <c r="BW66" i="13"/>
  <c r="DR66" i="13"/>
  <c r="DJ66" i="13"/>
  <c r="DB66" i="13"/>
  <c r="CT66" i="13"/>
  <c r="CL66" i="13"/>
  <c r="CD66" i="13"/>
  <c r="BV66" i="13"/>
  <c r="DY66" i="13"/>
  <c r="DQ66" i="13"/>
  <c r="DI66" i="13"/>
  <c r="DA66" i="13"/>
  <c r="CS66" i="13"/>
  <c r="CK66" i="13"/>
  <c r="CC66" i="13"/>
  <c r="BU66" i="13"/>
  <c r="DX66" i="13"/>
  <c r="DP66" i="13"/>
  <c r="DH66" i="13"/>
  <c r="CZ66" i="13"/>
  <c r="CR66" i="13"/>
  <c r="CJ66" i="13"/>
  <c r="CB66" i="13"/>
  <c r="BT66" i="13"/>
  <c r="DW66" i="13"/>
  <c r="DO66" i="13"/>
  <c r="DG66" i="13"/>
  <c r="CY66" i="13"/>
  <c r="CQ66" i="13"/>
  <c r="CI66" i="13"/>
  <c r="CA66" i="13"/>
  <c r="BS66" i="13"/>
  <c r="DV66" i="13"/>
  <c r="DN66" i="13"/>
  <c r="DF66" i="13"/>
  <c r="CX66" i="13"/>
  <c r="CP66" i="13"/>
  <c r="CH66" i="13"/>
  <c r="BZ66" i="13"/>
  <c r="BR66" i="13"/>
  <c r="DU66" i="13"/>
  <c r="DM66" i="13"/>
  <c r="DE66" i="13"/>
  <c r="CW66" i="13"/>
  <c r="CO66" i="13"/>
  <c r="CG66" i="13"/>
  <c r="BY66" i="13"/>
  <c r="DT66" i="13"/>
  <c r="DL66" i="13"/>
  <c r="DD66" i="13"/>
  <c r="CV66" i="13"/>
  <c r="CN66" i="13"/>
  <c r="CF66" i="13"/>
  <c r="BX66" i="13"/>
  <c r="CN80" i="13"/>
  <c r="DJ80" i="13"/>
  <c r="CS80" i="13"/>
  <c r="DW80" i="13"/>
  <c r="DF80" i="13"/>
  <c r="CO80" i="13"/>
  <c r="DU70" i="13"/>
  <c r="DM70" i="13"/>
  <c r="DE70" i="13"/>
  <c r="CW70" i="13"/>
  <c r="CO70" i="13"/>
  <c r="CG70" i="13"/>
  <c r="BY70" i="13"/>
  <c r="DT70" i="13"/>
  <c r="DL70" i="13"/>
  <c r="DD70" i="13"/>
  <c r="CV70" i="13"/>
  <c r="CN70" i="13"/>
  <c r="CF70" i="13"/>
  <c r="BX70" i="13"/>
  <c r="DS70" i="13"/>
  <c r="DK70" i="13"/>
  <c r="DC70" i="13"/>
  <c r="CU70" i="13"/>
  <c r="CM70" i="13"/>
  <c r="CE70" i="13"/>
  <c r="BW70" i="13"/>
  <c r="DR70" i="13"/>
  <c r="DJ70" i="13"/>
  <c r="DB70" i="13"/>
  <c r="CT70" i="13"/>
  <c r="CL70" i="13"/>
  <c r="CD70" i="13"/>
  <c r="BV70" i="13"/>
  <c r="DY70" i="13"/>
  <c r="DQ70" i="13"/>
  <c r="DI70" i="13"/>
  <c r="DA70" i="13"/>
  <c r="CS70" i="13"/>
  <c r="CK70" i="13"/>
  <c r="CC70" i="13"/>
  <c r="DX70" i="13"/>
  <c r="DP70" i="13"/>
  <c r="DH70" i="13"/>
  <c r="CZ70" i="13"/>
  <c r="CR70" i="13"/>
  <c r="CJ70" i="13"/>
  <c r="CB70" i="13"/>
  <c r="DW70" i="13"/>
  <c r="DO70" i="13"/>
  <c r="DG70" i="13"/>
  <c r="CY70" i="13"/>
  <c r="CQ70" i="13"/>
  <c r="CI70" i="13"/>
  <c r="CA70" i="13"/>
  <c r="DV70" i="13"/>
  <c r="DN70" i="13"/>
  <c r="DF70" i="13"/>
  <c r="CX70" i="13"/>
  <c r="CP70" i="13"/>
  <c r="CH70" i="13"/>
  <c r="BZ70" i="13"/>
  <c r="BS70" i="13"/>
  <c r="BU70" i="13"/>
  <c r="BR70" i="13"/>
  <c r="BQ70" i="13"/>
  <c r="B263" i="13"/>
  <c r="BQ66" i="13"/>
  <c r="DZ66" i="13" s="1"/>
  <c r="U213" i="13"/>
  <c r="B259" i="13"/>
  <c r="BG250" i="13"/>
  <c r="AX241" i="13"/>
  <c r="BE248" i="13"/>
  <c r="AV239" i="13"/>
  <c r="BJ253" i="13"/>
  <c r="BC246" i="13"/>
  <c r="AT237" i="13"/>
  <c r="V213" i="13"/>
  <c r="BH251" i="13"/>
  <c r="BA244" i="13"/>
  <c r="BF249" i="13"/>
  <c r="AY242" i="13"/>
  <c r="BD247" i="13"/>
  <c r="AW240" i="13"/>
  <c r="AS236" i="13"/>
  <c r="AQ234" i="13"/>
  <c r="AO232" i="13"/>
  <c r="AM230" i="13"/>
  <c r="AK228" i="13"/>
  <c r="AI226" i="13"/>
  <c r="AG224" i="13"/>
  <c r="AE222" i="13"/>
  <c r="AC220" i="13"/>
  <c r="BK254" i="13"/>
  <c r="BB245" i="13"/>
  <c r="AU238" i="13"/>
  <c r="U212" i="13"/>
  <c r="BI252" i="13"/>
  <c r="AJ227" i="13"/>
  <c r="Y216" i="13"/>
  <c r="S210" i="13"/>
  <c r="N205" i="13"/>
  <c r="E196" i="13"/>
  <c r="AL229" i="13"/>
  <c r="Z217" i="13"/>
  <c r="Q208" i="13"/>
  <c r="K202" i="13"/>
  <c r="H199" i="13"/>
  <c r="AZ243" i="13"/>
  <c r="AN231" i="13"/>
  <c r="AA218" i="13"/>
  <c r="J201" i="13"/>
  <c r="AP233" i="13"/>
  <c r="AB219" i="13"/>
  <c r="T211" i="13"/>
  <c r="O206" i="13"/>
  <c r="D195" i="13"/>
  <c r="AR235" i="13"/>
  <c r="M204" i="13"/>
  <c r="F197" i="13"/>
  <c r="AD221" i="13"/>
  <c r="R209" i="13"/>
  <c r="P207" i="13"/>
  <c r="AF223" i="13"/>
  <c r="W214" i="13"/>
  <c r="AH225" i="13"/>
  <c r="X215" i="13"/>
  <c r="L203" i="13"/>
  <c r="G198" i="13"/>
  <c r="I200" i="13"/>
  <c r="BK253" i="12"/>
  <c r="BI251" i="12"/>
  <c r="BG249" i="12"/>
  <c r="BE247" i="12"/>
  <c r="BC245" i="12"/>
  <c r="BA243" i="12"/>
  <c r="B258" i="12"/>
  <c r="BF313" i="12" s="1"/>
  <c r="BL254" i="12"/>
  <c r="BJ252" i="12"/>
  <c r="BH250" i="12"/>
  <c r="BF248" i="12"/>
  <c r="BD246" i="12"/>
  <c r="BB244" i="12"/>
  <c r="AZ242" i="12"/>
  <c r="AX240" i="12"/>
  <c r="AV238" i="12"/>
  <c r="AT236" i="12"/>
  <c r="AR234" i="12"/>
  <c r="AY241" i="12"/>
  <c r="AW239" i="12"/>
  <c r="AQ233" i="12"/>
  <c r="AO231" i="12"/>
  <c r="AM229" i="12"/>
  <c r="AK227" i="12"/>
  <c r="AI225" i="12"/>
  <c r="AG223" i="12"/>
  <c r="AE221" i="12"/>
  <c r="AC219" i="12"/>
  <c r="AA217" i="12"/>
  <c r="Y215" i="12"/>
  <c r="U211" i="12"/>
  <c r="P206" i="12"/>
  <c r="W213" i="12"/>
  <c r="AU237" i="12"/>
  <c r="T210" i="12"/>
  <c r="Q207" i="12"/>
  <c r="AS235" i="12"/>
  <c r="AP232" i="12"/>
  <c r="AN230" i="12"/>
  <c r="AL228" i="12"/>
  <c r="AJ226" i="12"/>
  <c r="AH224" i="12"/>
  <c r="AF222" i="12"/>
  <c r="AD220" i="12"/>
  <c r="AB218" i="12"/>
  <c r="Z216" i="12"/>
  <c r="X214" i="12"/>
  <c r="M203" i="12"/>
  <c r="V212" i="12"/>
  <c r="S209" i="12"/>
  <c r="R208" i="12"/>
  <c r="D194" i="12"/>
  <c r="H198" i="12"/>
  <c r="N204" i="12"/>
  <c r="F196" i="12"/>
  <c r="L202" i="12"/>
  <c r="I199" i="12"/>
  <c r="O205" i="12"/>
  <c r="K201" i="12"/>
  <c r="J200" i="12"/>
  <c r="E195" i="12"/>
  <c r="G197" i="12"/>
  <c r="CN70" i="12"/>
  <c r="DO70" i="12"/>
  <c r="B266" i="12"/>
  <c r="BE252" i="12"/>
  <c r="AO236" i="12"/>
  <c r="B263" i="12"/>
  <c r="AV243" i="12"/>
  <c r="AE226" i="12"/>
  <c r="J205" i="12"/>
  <c r="Z221" i="12"/>
  <c r="G202" i="12"/>
  <c r="I200" i="12"/>
  <c r="F197" i="12"/>
  <c r="AA218" i="12"/>
  <c r="AU238" i="12"/>
  <c r="AB219" i="12"/>
  <c r="AS236" i="12"/>
  <c r="B323" i="12"/>
  <c r="BF249" i="12"/>
  <c r="CE69" i="12"/>
  <c r="CH74" i="12"/>
  <c r="CL74" i="12"/>
  <c r="CC74" i="12"/>
  <c r="J201" i="12"/>
  <c r="P207" i="12"/>
  <c r="AC220" i="12"/>
  <c r="Q208" i="12"/>
  <c r="AD221" i="12"/>
  <c r="AY242" i="12"/>
  <c r="AR235" i="12"/>
  <c r="BH251" i="12"/>
  <c r="BM131" i="12"/>
  <c r="BQ131" i="12" s="1"/>
  <c r="BI254" i="12"/>
  <c r="BG252" i="12"/>
  <c r="BE250" i="12"/>
  <c r="BC248" i="12"/>
  <c r="BA246" i="12"/>
  <c r="AY244" i="12"/>
  <c r="AW242" i="12"/>
  <c r="AU240" i="12"/>
  <c r="AS238" i="12"/>
  <c r="AQ236" i="12"/>
  <c r="BH253" i="12"/>
  <c r="BF251" i="12"/>
  <c r="BD249" i="12"/>
  <c r="BB247" i="12"/>
  <c r="AZ245" i="12"/>
  <c r="AX243" i="12"/>
  <c r="AV241" i="12"/>
  <c r="AT239" i="12"/>
  <c r="AR237" i="12"/>
  <c r="B261" i="12"/>
  <c r="AO234" i="12"/>
  <c r="AM232" i="12"/>
  <c r="AK230" i="12"/>
  <c r="AI228" i="12"/>
  <c r="AG226" i="12"/>
  <c r="AE224" i="12"/>
  <c r="AC222" i="12"/>
  <c r="AA220" i="12"/>
  <c r="Y218" i="12"/>
  <c r="W216" i="12"/>
  <c r="U214" i="12"/>
  <c r="S212" i="12"/>
  <c r="L205" i="12"/>
  <c r="AN233" i="12"/>
  <c r="AL231" i="12"/>
  <c r="AJ229" i="12"/>
  <c r="AH227" i="12"/>
  <c r="AF225" i="12"/>
  <c r="AD223" i="12"/>
  <c r="AB221" i="12"/>
  <c r="Z219" i="12"/>
  <c r="X217" i="12"/>
  <c r="V215" i="12"/>
  <c r="R211" i="12"/>
  <c r="T213" i="12"/>
  <c r="K204" i="12"/>
  <c r="AP235" i="12"/>
  <c r="P209" i="12"/>
  <c r="O208" i="12"/>
  <c r="M206" i="12"/>
  <c r="H201" i="12"/>
  <c r="G200" i="12"/>
  <c r="Q210" i="12"/>
  <c r="N207" i="12"/>
  <c r="J203" i="12"/>
  <c r="D197" i="12"/>
  <c r="E198" i="12"/>
  <c r="I202" i="12"/>
  <c r="F199" i="12"/>
  <c r="H199" i="12"/>
  <c r="S210" i="12"/>
  <c r="AE222" i="12"/>
  <c r="R209" i="12"/>
  <c r="AF223" i="12"/>
  <c r="BA244" i="12"/>
  <c r="AT237" i="12"/>
  <c r="BJ253" i="12"/>
  <c r="DX67" i="12"/>
  <c r="DP67" i="12"/>
  <c r="DH67" i="12"/>
  <c r="CZ67" i="12"/>
  <c r="CR67" i="12"/>
  <c r="CJ67" i="12"/>
  <c r="CB67" i="12"/>
  <c r="BT67" i="12"/>
  <c r="DW67" i="12"/>
  <c r="DO67" i="12"/>
  <c r="DG67" i="12"/>
  <c r="CY67" i="12"/>
  <c r="CQ67" i="12"/>
  <c r="CI67" i="12"/>
  <c r="CA67" i="12"/>
  <c r="BS67" i="12"/>
  <c r="DV67" i="12"/>
  <c r="DN67" i="12"/>
  <c r="DF67" i="12"/>
  <c r="CX67" i="12"/>
  <c r="CP67" i="12"/>
  <c r="CH67" i="12"/>
  <c r="BZ67" i="12"/>
  <c r="DU67" i="12"/>
  <c r="DM67" i="12"/>
  <c r="DE67" i="12"/>
  <c r="CW67" i="12"/>
  <c r="CO67" i="12"/>
  <c r="CG67" i="12"/>
  <c r="BY67" i="12"/>
  <c r="DT67" i="12"/>
  <c r="DL67" i="12"/>
  <c r="DD67" i="12"/>
  <c r="CV67" i="12"/>
  <c r="CN67" i="12"/>
  <c r="CF67" i="12"/>
  <c r="BX67" i="12"/>
  <c r="DS67" i="12"/>
  <c r="DK67" i="12"/>
  <c r="DC67" i="12"/>
  <c r="CU67" i="12"/>
  <c r="CM67" i="12"/>
  <c r="CE67" i="12"/>
  <c r="BW67" i="12"/>
  <c r="DR67" i="12"/>
  <c r="DJ67" i="12"/>
  <c r="DB67" i="12"/>
  <c r="CT67" i="12"/>
  <c r="CL67" i="12"/>
  <c r="CD67" i="12"/>
  <c r="BV67" i="12"/>
  <c r="DY67" i="12"/>
  <c r="DQ67" i="12"/>
  <c r="DI67" i="12"/>
  <c r="DA67" i="12"/>
  <c r="CS67" i="12"/>
  <c r="CK67" i="12"/>
  <c r="CC67" i="12"/>
  <c r="BU67" i="12"/>
  <c r="DA73" i="12"/>
  <c r="K202" i="12"/>
  <c r="N205" i="12"/>
  <c r="AG224" i="12"/>
  <c r="AW240" i="12"/>
  <c r="AH225" i="12"/>
  <c r="BC246" i="12"/>
  <c r="AV239" i="12"/>
  <c r="BQ67" i="12"/>
  <c r="E196" i="12"/>
  <c r="U212" i="12"/>
  <c r="AI226" i="12"/>
  <c r="M204" i="12"/>
  <c r="AJ227" i="12"/>
  <c r="BE248" i="12"/>
  <c r="AX241" i="12"/>
  <c r="BM130" i="12"/>
  <c r="BQ130" i="12" s="1"/>
  <c r="DZ130" i="12" s="1"/>
  <c r="G198" i="12"/>
  <c r="AQ234" i="12"/>
  <c r="AK228" i="12"/>
  <c r="V213" i="12"/>
  <c r="AL229" i="12"/>
  <c r="BG250" i="12"/>
  <c r="AZ243" i="12"/>
  <c r="BW74" i="12"/>
  <c r="AY247" i="12"/>
  <c r="O211" i="12"/>
  <c r="BM132" i="12"/>
  <c r="BR132" i="12" s="1"/>
  <c r="D195" i="12"/>
  <c r="T211" i="12"/>
  <c r="W214" i="12"/>
  <c r="AM230" i="12"/>
  <c r="X215" i="12"/>
  <c r="AN231" i="12"/>
  <c r="BI252" i="12"/>
  <c r="BB245" i="12"/>
  <c r="AZ246" i="12"/>
  <c r="AY245" i="12"/>
  <c r="AL232" i="12"/>
  <c r="V216" i="12"/>
  <c r="AG227" i="12"/>
  <c r="L206" i="12"/>
  <c r="F200" i="12"/>
  <c r="B260" i="12"/>
  <c r="BI253" i="12"/>
  <c r="BG251" i="12"/>
  <c r="BE249" i="12"/>
  <c r="BC247" i="12"/>
  <c r="BA245" i="12"/>
  <c r="AY243" i="12"/>
  <c r="AW241" i="12"/>
  <c r="AU239" i="12"/>
  <c r="AS237" i="12"/>
  <c r="AQ235" i="12"/>
  <c r="BJ254" i="12"/>
  <c r="BH252" i="12"/>
  <c r="BF250" i="12"/>
  <c r="BD248" i="12"/>
  <c r="BB246" i="12"/>
  <c r="AZ244" i="12"/>
  <c r="AX242" i="12"/>
  <c r="AV240" i="12"/>
  <c r="AT238" i="12"/>
  <c r="AR236" i="12"/>
  <c r="AP234" i="12"/>
  <c r="T212" i="12"/>
  <c r="AO233" i="12"/>
  <c r="AM231" i="12"/>
  <c r="AK229" i="12"/>
  <c r="AI227" i="12"/>
  <c r="AG225" i="12"/>
  <c r="AE223" i="12"/>
  <c r="AC221" i="12"/>
  <c r="AA219" i="12"/>
  <c r="Y217" i="12"/>
  <c r="W215" i="12"/>
  <c r="S211" i="12"/>
  <c r="N206" i="12"/>
  <c r="U213" i="12"/>
  <c r="R210" i="12"/>
  <c r="O207" i="12"/>
  <c r="AN232" i="12"/>
  <c r="AL230" i="12"/>
  <c r="AJ228" i="12"/>
  <c r="AH226" i="12"/>
  <c r="AF224" i="12"/>
  <c r="AD222" i="12"/>
  <c r="AB220" i="12"/>
  <c r="Z218" i="12"/>
  <c r="X216" i="12"/>
  <c r="V214" i="12"/>
  <c r="K203" i="12"/>
  <c r="Q209" i="12"/>
  <c r="P208" i="12"/>
  <c r="E197" i="12"/>
  <c r="L204" i="12"/>
  <c r="F198" i="12"/>
  <c r="D196" i="12"/>
  <c r="M205" i="12"/>
  <c r="J202" i="12"/>
  <c r="G199" i="12"/>
  <c r="I201" i="12"/>
  <c r="H200" i="12"/>
  <c r="O206" i="12"/>
  <c r="L203" i="12"/>
  <c r="Y216" i="12"/>
  <c r="AO232" i="12"/>
  <c r="Z217" i="12"/>
  <c r="AP233" i="12"/>
  <c r="BK254" i="12"/>
  <c r="BD247" i="12"/>
  <c r="D198" i="13" l="1"/>
  <c r="H205" i="14"/>
  <c r="BC249" i="13"/>
  <c r="AA224" i="14"/>
  <c r="AM233" i="13"/>
  <c r="AK234" i="14"/>
  <c r="BF252" i="13"/>
  <c r="S214" i="13"/>
  <c r="Z226" i="13"/>
  <c r="Q217" i="13"/>
  <c r="AX245" i="13"/>
  <c r="DH74" i="13"/>
  <c r="AU247" i="13"/>
  <c r="CN74" i="13"/>
  <c r="B267" i="13"/>
  <c r="DE74" i="13"/>
  <c r="X223" i="14"/>
  <c r="BZ79" i="13"/>
  <c r="DF79" i="13"/>
  <c r="BE248" i="14"/>
  <c r="CU79" i="13"/>
  <c r="DQ72" i="12"/>
  <c r="G201" i="12"/>
  <c r="BG254" i="12"/>
  <c r="CW80" i="13"/>
  <c r="CV80" i="13"/>
  <c r="AP178" i="11"/>
  <c r="BM138" i="12"/>
  <c r="BS138" i="12" s="1"/>
  <c r="Q211" i="12"/>
  <c r="AN236" i="12"/>
  <c r="P211" i="12"/>
  <c r="AQ238" i="12"/>
  <c r="DN80" i="13"/>
  <c r="DT68" i="14"/>
  <c r="AE167" i="11"/>
  <c r="E199" i="12"/>
  <c r="U215" i="12"/>
  <c r="AK231" i="12"/>
  <c r="Z220" i="12"/>
  <c r="AP236" i="12"/>
  <c r="BC249" i="12"/>
  <c r="BD250" i="12"/>
  <c r="AG229" i="12"/>
  <c r="AT242" i="12"/>
  <c r="H203" i="12"/>
  <c r="I204" i="12"/>
  <c r="AD225" i="12"/>
  <c r="S214" i="12"/>
  <c r="AI230" i="12"/>
  <c r="AZ247" i="12"/>
  <c r="AS240" i="12"/>
  <c r="BY80" i="13"/>
  <c r="DE80" i="13"/>
  <c r="DV80" i="13"/>
  <c r="CR80" i="13"/>
  <c r="DI80" i="13"/>
  <c r="CM80" i="13"/>
  <c r="DD80" i="13"/>
  <c r="BX80" i="13"/>
  <c r="CC68" i="14"/>
  <c r="DE68" i="14"/>
  <c r="E141" i="11"/>
  <c r="H144" i="11"/>
  <c r="AS181" i="11"/>
  <c r="AC165" i="11"/>
  <c r="AL174" i="11"/>
  <c r="AA163" i="11"/>
  <c r="AR180" i="11"/>
  <c r="X218" i="12"/>
  <c r="K206" i="12"/>
  <c r="AZ188" i="11"/>
  <c r="K205" i="12"/>
  <c r="H202" i="12"/>
  <c r="W217" i="12"/>
  <c r="AM233" i="12"/>
  <c r="AB222" i="12"/>
  <c r="AO235" i="12"/>
  <c r="BE251" i="12"/>
  <c r="BF252" i="12"/>
  <c r="R214" i="12"/>
  <c r="BD252" i="12"/>
  <c r="E200" i="12"/>
  <c r="R213" i="12"/>
  <c r="AF227" i="12"/>
  <c r="U216" i="12"/>
  <c r="AK232" i="12"/>
  <c r="BB249" i="12"/>
  <c r="AU242" i="12"/>
  <c r="BR80" i="13"/>
  <c r="DM80" i="13"/>
  <c r="CI80" i="13"/>
  <c r="CZ80" i="13"/>
  <c r="DQ80" i="13"/>
  <c r="CU80" i="13"/>
  <c r="DL80" i="13"/>
  <c r="BV80" i="13"/>
  <c r="DA68" i="14"/>
  <c r="BZ68" i="14"/>
  <c r="N208" i="14"/>
  <c r="P152" i="11"/>
  <c r="L148" i="11"/>
  <c r="BA189" i="11"/>
  <c r="AK173" i="11"/>
  <c r="AT182" i="11"/>
  <c r="AH170" i="11"/>
  <c r="BB190" i="11"/>
  <c r="AN234" i="12"/>
  <c r="AB223" i="12"/>
  <c r="CJ80" i="13"/>
  <c r="F142" i="11"/>
  <c r="D198" i="12"/>
  <c r="BM198" i="12" s="1"/>
  <c r="BT198" i="12" s="1"/>
  <c r="M207" i="12"/>
  <c r="Y219" i="12"/>
  <c r="AT240" i="12"/>
  <c r="AD224" i="12"/>
  <c r="AQ237" i="12"/>
  <c r="BG253" i="12"/>
  <c r="BH254" i="12"/>
  <c r="X220" i="12"/>
  <c r="F201" i="12"/>
  <c r="AN235" i="12"/>
  <c r="AH229" i="12"/>
  <c r="W218" i="12"/>
  <c r="AR239" i="12"/>
  <c r="BD251" i="12"/>
  <c r="AW244" i="12"/>
  <c r="CD80" i="13"/>
  <c r="BS80" i="13"/>
  <c r="DU80" i="13"/>
  <c r="CQ80" i="13"/>
  <c r="DH80" i="13"/>
  <c r="DY80" i="13"/>
  <c r="DC80" i="13"/>
  <c r="DT80" i="13"/>
  <c r="CC80" i="13"/>
  <c r="DF75" i="13"/>
  <c r="CD68" i="14"/>
  <c r="DN68" i="14"/>
  <c r="BC249" i="14"/>
  <c r="J146" i="11"/>
  <c r="Q153" i="11"/>
  <c r="D140" i="11"/>
  <c r="K147" i="11"/>
  <c r="AU183" i="11"/>
  <c r="AJ172" i="11"/>
  <c r="B204" i="11"/>
  <c r="BB248" i="12"/>
  <c r="Q212" i="12"/>
  <c r="DA80" i="13"/>
  <c r="G143" i="11"/>
  <c r="J204" i="12"/>
  <c r="P210" i="12"/>
  <c r="AA221" i="12"/>
  <c r="R212" i="12"/>
  <c r="AF226" i="12"/>
  <c r="AS239" i="12"/>
  <c r="B262" i="12"/>
  <c r="AH230" i="12"/>
  <c r="L207" i="12"/>
  <c r="T215" i="12"/>
  <c r="AJ231" i="12"/>
  <c r="Y220" i="12"/>
  <c r="M208" i="12"/>
  <c r="BF253" i="12"/>
  <c r="AY246" i="12"/>
  <c r="CB80" i="13"/>
  <c r="CH80" i="13"/>
  <c r="CY80" i="13"/>
  <c r="DP80" i="13"/>
  <c r="CL80" i="13"/>
  <c r="DK80" i="13"/>
  <c r="CD75" i="13"/>
  <c r="DB68" i="14"/>
  <c r="CI68" i="14"/>
  <c r="BW80" i="13"/>
  <c r="N150" i="11"/>
  <c r="AN176" i="11"/>
  <c r="O151" i="11"/>
  <c r="Y161" i="11"/>
  <c r="AV184" i="11"/>
  <c r="AO177" i="11"/>
  <c r="BA247" i="12"/>
  <c r="AX245" i="12"/>
  <c r="DR80" i="13"/>
  <c r="AI171" i="11"/>
  <c r="N208" i="12"/>
  <c r="AR238" i="12"/>
  <c r="AC223" i="12"/>
  <c r="I203" i="12"/>
  <c r="AH228" i="12"/>
  <c r="AU241" i="12"/>
  <c r="AV242" i="12"/>
  <c r="H204" i="12"/>
  <c r="N210" i="12"/>
  <c r="O210" i="12"/>
  <c r="V217" i="12"/>
  <c r="AL233" i="12"/>
  <c r="AA222" i="12"/>
  <c r="N209" i="12"/>
  <c r="BA248" i="12"/>
  <c r="AC225" i="13"/>
  <c r="CA80" i="13"/>
  <c r="CP80" i="13"/>
  <c r="DG80" i="13"/>
  <c r="DX80" i="13"/>
  <c r="CT80" i="13"/>
  <c r="DS80" i="13"/>
  <c r="CM68" i="14"/>
  <c r="DW68" i="14"/>
  <c r="U157" i="11"/>
  <c r="V158" i="11"/>
  <c r="I145" i="11"/>
  <c r="Z162" i="11"/>
  <c r="AW185" i="11"/>
  <c r="AY187" i="11"/>
  <c r="AI229" i="12"/>
  <c r="AA223" i="12"/>
  <c r="AG228" i="12"/>
  <c r="AW246" i="13"/>
  <c r="T156" i="11"/>
  <c r="O209" i="12"/>
  <c r="S213" i="12"/>
  <c r="AE225" i="12"/>
  <c r="T214" i="12"/>
  <c r="AJ230" i="12"/>
  <c r="AW243" i="12"/>
  <c r="AX244" i="12"/>
  <c r="F202" i="12"/>
  <c r="D199" i="12"/>
  <c r="X219" i="12"/>
  <c r="AP237" i="12"/>
  <c r="AC224" i="12"/>
  <c r="AT241" i="12"/>
  <c r="AM234" i="12"/>
  <c r="CG80" i="13"/>
  <c r="CX80" i="13"/>
  <c r="DO80" i="13"/>
  <c r="CK80" i="13"/>
  <c r="DB80" i="13"/>
  <c r="CF80" i="13"/>
  <c r="BQ80" i="13"/>
  <c r="BU80" i="13"/>
  <c r="CE80" i="13"/>
  <c r="DK68" i="14"/>
  <c r="CJ68" i="14"/>
  <c r="W159" i="11"/>
  <c r="X160" i="11"/>
  <c r="M149" i="11"/>
  <c r="AB164" i="11"/>
  <c r="AQ179" i="11"/>
  <c r="CY74" i="14"/>
  <c r="CQ70" i="12"/>
  <c r="DS70" i="12"/>
  <c r="V216" i="14"/>
  <c r="AS239" i="14"/>
  <c r="CZ70" i="12"/>
  <c r="P210" i="14"/>
  <c r="B262" i="14"/>
  <c r="DX70" i="12"/>
  <c r="AJ230" i="14"/>
  <c r="CC78" i="13"/>
  <c r="BY70" i="12"/>
  <c r="DI70" i="12"/>
  <c r="CM78" i="13"/>
  <c r="Q211" i="14"/>
  <c r="AP236" i="14"/>
  <c r="BU78" i="13"/>
  <c r="DH71" i="12"/>
  <c r="CW70" i="12"/>
  <c r="BV70" i="12"/>
  <c r="CQ78" i="13"/>
  <c r="AC223" i="14"/>
  <c r="AZ246" i="14"/>
  <c r="CF71" i="12"/>
  <c r="CH70" i="12"/>
  <c r="DJ70" i="12"/>
  <c r="CR76" i="14"/>
  <c r="BT76" i="14"/>
  <c r="G201" i="14"/>
  <c r="BF252" i="14"/>
  <c r="DF70" i="12"/>
  <c r="CE70" i="12"/>
  <c r="D198" i="14"/>
  <c r="AM233" i="14"/>
  <c r="BU76" i="14"/>
  <c r="DF72" i="12"/>
  <c r="CQ79" i="13"/>
  <c r="CV69" i="13"/>
  <c r="AL237" i="14"/>
  <c r="DW79" i="13"/>
  <c r="BB253" i="14"/>
  <c r="DH79" i="13"/>
  <c r="CN79" i="13"/>
  <c r="CS79" i="13"/>
  <c r="I208" i="14"/>
  <c r="AM238" i="14"/>
  <c r="BC253" i="14"/>
  <c r="DT79" i="13"/>
  <c r="DY79" i="13"/>
  <c r="AH226" i="14"/>
  <c r="J209" i="14"/>
  <c r="BC254" i="14"/>
  <c r="DE79" i="13"/>
  <c r="DJ79" i="13"/>
  <c r="CQ76" i="13"/>
  <c r="E204" i="14"/>
  <c r="BM135" i="14"/>
  <c r="BQ135" i="14" s="1"/>
  <c r="BM132" i="13"/>
  <c r="BR132" i="13" s="1"/>
  <c r="DM79" i="13"/>
  <c r="CJ79" i="13"/>
  <c r="BJ254" i="14"/>
  <c r="DH72" i="12"/>
  <c r="DL79" i="13"/>
  <c r="BR79" i="13"/>
  <c r="CI79" i="13"/>
  <c r="CZ79" i="13"/>
  <c r="DQ79" i="13"/>
  <c r="CM79" i="13"/>
  <c r="CM69" i="13"/>
  <c r="BU79" i="13"/>
  <c r="AA219" i="14"/>
  <c r="AO232" i="14"/>
  <c r="K210" i="14"/>
  <c r="V221" i="14"/>
  <c r="S218" i="14"/>
  <c r="AJ235" i="14"/>
  <c r="AZ251" i="14"/>
  <c r="AK236" i="14"/>
  <c r="BA252" i="14"/>
  <c r="X222" i="14"/>
  <c r="CE72" i="12"/>
  <c r="BQ79" i="13"/>
  <c r="CG79" i="13"/>
  <c r="CH79" i="13"/>
  <c r="CY79" i="13"/>
  <c r="DP79" i="13"/>
  <c r="CL79" i="13"/>
  <c r="DC79" i="13"/>
  <c r="DE69" i="13"/>
  <c r="Z218" i="14"/>
  <c r="Q208" i="14"/>
  <c r="N213" i="14"/>
  <c r="Z225" i="14"/>
  <c r="W222" i="14"/>
  <c r="AN239" i="14"/>
  <c r="AO240" i="14"/>
  <c r="B266" i="14"/>
  <c r="CN72" i="12"/>
  <c r="CB79" i="13"/>
  <c r="CO79" i="13"/>
  <c r="CP79" i="13"/>
  <c r="DG79" i="13"/>
  <c r="DX79" i="13"/>
  <c r="CT79" i="13"/>
  <c r="DK79" i="13"/>
  <c r="DN69" i="13"/>
  <c r="BY79" i="13"/>
  <c r="CC79" i="13"/>
  <c r="AK229" i="14"/>
  <c r="O206" i="14"/>
  <c r="G206" i="14"/>
  <c r="F205" i="14"/>
  <c r="Y224" i="14"/>
  <c r="AP241" i="14"/>
  <c r="AA226" i="14"/>
  <c r="AQ242" i="14"/>
  <c r="CD79" i="13"/>
  <c r="BV79" i="13"/>
  <c r="BW79" i="13"/>
  <c r="CW72" i="12"/>
  <c r="CF79" i="13"/>
  <c r="CW79" i="13"/>
  <c r="CX79" i="13"/>
  <c r="DO79" i="13"/>
  <c r="CK79" i="13"/>
  <c r="DB79" i="13"/>
  <c r="DS79" i="13"/>
  <c r="DW69" i="13"/>
  <c r="BA245" i="14"/>
  <c r="I200" i="14"/>
  <c r="L211" i="14"/>
  <c r="M212" i="14"/>
  <c r="AB227" i="14"/>
  <c r="AR243" i="14"/>
  <c r="AC228" i="14"/>
  <c r="AS244" i="14"/>
  <c r="BU69" i="13"/>
  <c r="AT238" i="14"/>
  <c r="L203" i="14"/>
  <c r="P215" i="14"/>
  <c r="D203" i="14"/>
  <c r="AD229" i="14"/>
  <c r="AT245" i="14"/>
  <c r="AE230" i="14"/>
  <c r="AU246" i="14"/>
  <c r="CV79" i="13"/>
  <c r="DN79" i="13"/>
  <c r="DA79" i="13"/>
  <c r="DR79" i="13"/>
  <c r="AL229" i="14"/>
  <c r="R217" i="14"/>
  <c r="O214" i="14"/>
  <c r="AF231" i="14"/>
  <c r="AV247" i="14"/>
  <c r="AG232" i="14"/>
  <c r="AW248" i="14"/>
  <c r="BM133" i="12"/>
  <c r="BR133" i="12" s="1"/>
  <c r="BD254" i="14"/>
  <c r="DO72" i="12"/>
  <c r="BV69" i="13"/>
  <c r="BX79" i="13"/>
  <c r="DD79" i="13"/>
  <c r="DU79" i="13"/>
  <c r="DV79" i="13"/>
  <c r="CR79" i="13"/>
  <c r="DI79" i="13"/>
  <c r="CE79" i="13"/>
  <c r="BT79" i="13"/>
  <c r="BS79" i="13"/>
  <c r="AL230" i="14"/>
  <c r="BB245" i="14"/>
  <c r="H207" i="14"/>
  <c r="T219" i="14"/>
  <c r="Q216" i="14"/>
  <c r="AH233" i="14"/>
  <c r="AX249" i="14"/>
  <c r="AI234" i="14"/>
  <c r="R213" i="14"/>
  <c r="AJ234" i="13"/>
  <c r="DH68" i="13"/>
  <c r="BB251" i="12"/>
  <c r="X223" i="13"/>
  <c r="AW248" i="13"/>
  <c r="DA75" i="14"/>
  <c r="BD252" i="14"/>
  <c r="AC232" i="13"/>
  <c r="AW247" i="13"/>
  <c r="Z224" i="12"/>
  <c r="CW73" i="13"/>
  <c r="CP72" i="13"/>
  <c r="BV78" i="13"/>
  <c r="AZ250" i="12"/>
  <c r="CE74" i="12"/>
  <c r="BR75" i="12"/>
  <c r="R212" i="13"/>
  <c r="BG253" i="13"/>
  <c r="F201" i="13"/>
  <c r="AU242" i="13"/>
  <c r="CK74" i="13"/>
  <c r="CP74" i="13"/>
  <c r="I208" i="13"/>
  <c r="AC228" i="13"/>
  <c r="W223" i="13"/>
  <c r="M210" i="14"/>
  <c r="AN237" i="14"/>
  <c r="DV78" i="14"/>
  <c r="BR74" i="13"/>
  <c r="AO242" i="14"/>
  <c r="BT74" i="12"/>
  <c r="DC74" i="12"/>
  <c r="Q211" i="13"/>
  <c r="AD224" i="13"/>
  <c r="AS240" i="13"/>
  <c r="AF227" i="13"/>
  <c r="DI74" i="13"/>
  <c r="DN74" i="13"/>
  <c r="K210" i="13"/>
  <c r="AI234" i="13"/>
  <c r="AG233" i="13"/>
  <c r="P213" i="14"/>
  <c r="AT243" i="14"/>
  <c r="CY74" i="12"/>
  <c r="CV74" i="12"/>
  <c r="H202" i="13"/>
  <c r="AJ230" i="13"/>
  <c r="J205" i="13"/>
  <c r="AL233" i="13"/>
  <c r="CT74" i="13"/>
  <c r="CY74" i="13"/>
  <c r="AF231" i="13"/>
  <c r="BA252" i="13"/>
  <c r="D204" i="13"/>
  <c r="AN240" i="13"/>
  <c r="V219" i="14"/>
  <c r="BD253" i="14"/>
  <c r="DW74" i="12"/>
  <c r="DT74" i="12"/>
  <c r="I203" i="13"/>
  <c r="B262" i="13"/>
  <c r="AK232" i="13"/>
  <c r="AR239" i="13"/>
  <c r="DR74" i="13"/>
  <c r="DW74" i="13"/>
  <c r="AD229" i="13"/>
  <c r="BC254" i="13"/>
  <c r="E205" i="13"/>
  <c r="AX250" i="13"/>
  <c r="BS74" i="13"/>
  <c r="AB225" i="14"/>
  <c r="DH74" i="12"/>
  <c r="DM74" i="12"/>
  <c r="M207" i="13"/>
  <c r="AV242" i="13"/>
  <c r="T215" i="13"/>
  <c r="BA248" i="13"/>
  <c r="DK74" i="13"/>
  <c r="AL237" i="13"/>
  <c r="AX249" i="13"/>
  <c r="P216" i="13"/>
  <c r="AK237" i="13"/>
  <c r="AE228" i="14"/>
  <c r="DQ74" i="12"/>
  <c r="DV74" i="12"/>
  <c r="AC223" i="13"/>
  <c r="BB249" i="13"/>
  <c r="AZ247" i="13"/>
  <c r="CJ74" i="13"/>
  <c r="CG74" i="13"/>
  <c r="BB253" i="13"/>
  <c r="AF232" i="13"/>
  <c r="BA253" i="13"/>
  <c r="U218" i="14"/>
  <c r="AU244" i="14"/>
  <c r="G205" i="14"/>
  <c r="P217" i="14"/>
  <c r="K212" i="14"/>
  <c r="G208" i="14"/>
  <c r="AH235" i="14"/>
  <c r="AX251" i="14"/>
  <c r="AQ244" i="14"/>
  <c r="DS68" i="13"/>
  <c r="DC68" i="13"/>
  <c r="CR68" i="13"/>
  <c r="DF69" i="12"/>
  <c r="BZ69" i="14"/>
  <c r="T221" i="14"/>
  <c r="O216" i="14"/>
  <c r="F207" i="14"/>
  <c r="AL239" i="14"/>
  <c r="AE232" i="14"/>
  <c r="AU248" i="14"/>
  <c r="DB68" i="13"/>
  <c r="CE68" i="13"/>
  <c r="CS69" i="14"/>
  <c r="V223" i="14"/>
  <c r="Q218" i="14"/>
  <c r="I210" i="14"/>
  <c r="AN241" i="14"/>
  <c r="AG234" i="14"/>
  <c r="AW250" i="14"/>
  <c r="CY68" i="13"/>
  <c r="DU68" i="13"/>
  <c r="L213" i="14"/>
  <c r="X225" i="14"/>
  <c r="S220" i="14"/>
  <c r="Z227" i="14"/>
  <c r="AP243" i="14"/>
  <c r="AI236" i="14"/>
  <c r="AY252" i="14"/>
  <c r="CL68" i="13"/>
  <c r="BU68" i="13"/>
  <c r="E206" i="14"/>
  <c r="Y226" i="14"/>
  <c r="U222" i="14"/>
  <c r="AB229" i="14"/>
  <c r="AR245" i="14"/>
  <c r="AK238" i="14"/>
  <c r="BA254" i="14"/>
  <c r="BW68" i="13"/>
  <c r="CI68" i="13"/>
  <c r="AO243" i="14"/>
  <c r="J211" i="14"/>
  <c r="AA228" i="14"/>
  <c r="W224" i="14"/>
  <c r="AD231" i="14"/>
  <c r="AT247" i="14"/>
  <c r="AM240" i="14"/>
  <c r="B269" i="14"/>
  <c r="BA318" i="14" s="1"/>
  <c r="CG68" i="13"/>
  <c r="CM68" i="13"/>
  <c r="N215" i="14"/>
  <c r="D205" i="14"/>
  <c r="AC230" i="14"/>
  <c r="AF233" i="14"/>
  <c r="AV249" i="14"/>
  <c r="DQ68" i="13"/>
  <c r="CB68" i="13"/>
  <c r="P208" i="13"/>
  <c r="W221" i="13"/>
  <c r="AR237" i="13"/>
  <c r="CR78" i="14"/>
  <c r="Z218" i="13"/>
  <c r="AR242" i="13"/>
  <c r="BG252" i="13"/>
  <c r="DI78" i="14"/>
  <c r="AP234" i="13"/>
  <c r="CX77" i="13"/>
  <c r="BA251" i="13"/>
  <c r="T213" i="13"/>
  <c r="DR78" i="14"/>
  <c r="AG225" i="13"/>
  <c r="CX71" i="13"/>
  <c r="AC222" i="13"/>
  <c r="AX242" i="13"/>
  <c r="J208" i="13"/>
  <c r="Z219" i="13"/>
  <c r="BT68" i="12"/>
  <c r="AU239" i="13"/>
  <c r="P214" i="13"/>
  <c r="AS238" i="13"/>
  <c r="CN78" i="14"/>
  <c r="B260" i="13"/>
  <c r="AZ308" i="13" s="1"/>
  <c r="AV246" i="13"/>
  <c r="W216" i="13"/>
  <c r="CA78" i="14"/>
  <c r="DE78" i="14"/>
  <c r="DE72" i="12"/>
  <c r="DV69" i="13"/>
  <c r="DX72" i="12"/>
  <c r="CD72" i="12"/>
  <c r="CU72" i="12"/>
  <c r="DD72" i="12"/>
  <c r="DM72" i="12"/>
  <c r="DV72" i="12"/>
  <c r="DC69" i="13"/>
  <c r="DL69" i="13"/>
  <c r="DU69" i="13"/>
  <c r="CA69" i="13"/>
  <c r="CJ69" i="13"/>
  <c r="CK69" i="13"/>
  <c r="CL69" i="13"/>
  <c r="L204" i="14"/>
  <c r="AE223" i="14"/>
  <c r="M205" i="14"/>
  <c r="AD222" i="14"/>
  <c r="AO233" i="14"/>
  <c r="BE249" i="14"/>
  <c r="AX242" i="14"/>
  <c r="P207" i="14"/>
  <c r="X215" i="14"/>
  <c r="H199" i="14"/>
  <c r="Y216" i="14"/>
  <c r="AP233" i="14"/>
  <c r="BF249" i="14"/>
  <c r="AS236" i="14"/>
  <c r="BI252" i="14"/>
  <c r="BT69" i="13"/>
  <c r="DY72" i="12"/>
  <c r="DW72" i="12"/>
  <c r="CU69" i="13"/>
  <c r="CC69" i="13"/>
  <c r="BW72" i="12"/>
  <c r="CC72" i="12"/>
  <c r="CL72" i="12"/>
  <c r="DC72" i="12"/>
  <c r="DL72" i="12"/>
  <c r="DU72" i="12"/>
  <c r="CA72" i="12"/>
  <c r="DK69" i="13"/>
  <c r="DT69" i="13"/>
  <c r="BZ69" i="13"/>
  <c r="CI69" i="13"/>
  <c r="CR69" i="13"/>
  <c r="CS69" i="13"/>
  <c r="CT69" i="13"/>
  <c r="U213" i="14"/>
  <c r="AG225" i="14"/>
  <c r="T212" i="14"/>
  <c r="AF224" i="14"/>
  <c r="AQ235" i="14"/>
  <c r="BG251" i="14"/>
  <c r="AZ244" i="14"/>
  <c r="S210" i="14"/>
  <c r="Z217" i="14"/>
  <c r="K202" i="14"/>
  <c r="AA218" i="14"/>
  <c r="AR235" i="14"/>
  <c r="BH251" i="14"/>
  <c r="AU238" i="14"/>
  <c r="BK254" i="14"/>
  <c r="DP72" i="12"/>
  <c r="CV72" i="12"/>
  <c r="DM69" i="13"/>
  <c r="CD69" i="13"/>
  <c r="CB72" i="12"/>
  <c r="CK72" i="12"/>
  <c r="CT72" i="12"/>
  <c r="DK72" i="12"/>
  <c r="DT72" i="12"/>
  <c r="BZ72" i="12"/>
  <c r="CI72" i="12"/>
  <c r="BQ69" i="13"/>
  <c r="DZ69" i="13" s="1"/>
  <c r="DS69" i="13"/>
  <c r="BY69" i="13"/>
  <c r="CH69" i="13"/>
  <c r="CQ69" i="13"/>
  <c r="CZ69" i="13"/>
  <c r="DA69" i="13"/>
  <c r="DB69" i="13"/>
  <c r="N206" i="14"/>
  <c r="H200" i="14"/>
  <c r="F198" i="14"/>
  <c r="AJ228" i="14"/>
  <c r="AS237" i="14"/>
  <c r="BI253" i="14"/>
  <c r="BB246" i="14"/>
  <c r="F197" i="14"/>
  <c r="AB219" i="14"/>
  <c r="E196" i="14"/>
  <c r="AC220" i="14"/>
  <c r="AT237" i="14"/>
  <c r="BJ253" i="14"/>
  <c r="AW240" i="14"/>
  <c r="B259" i="14"/>
  <c r="BA308" i="14" s="1"/>
  <c r="BU72" i="12"/>
  <c r="CJ72" i="12"/>
  <c r="CS72" i="12"/>
  <c r="DB72" i="12"/>
  <c r="DS72" i="12"/>
  <c r="BY72" i="12"/>
  <c r="CH72" i="12"/>
  <c r="CQ72" i="12"/>
  <c r="BR69" i="13"/>
  <c r="BX69" i="13"/>
  <c r="CG69" i="13"/>
  <c r="CP69" i="13"/>
  <c r="CY69" i="13"/>
  <c r="DH69" i="13"/>
  <c r="DI69" i="13"/>
  <c r="DJ69" i="13"/>
  <c r="S211" i="14"/>
  <c r="I201" i="14"/>
  <c r="K203" i="14"/>
  <c r="P208" i="14"/>
  <c r="AU239" i="14"/>
  <c r="AN232" i="14"/>
  <c r="BD248" i="14"/>
  <c r="M204" i="14"/>
  <c r="AD221" i="14"/>
  <c r="N205" i="14"/>
  <c r="AE222" i="14"/>
  <c r="AV239" i="14"/>
  <c r="AI226" i="14"/>
  <c r="AY242" i="14"/>
  <c r="BV72" i="12"/>
  <c r="CR72" i="12"/>
  <c r="DA72" i="12"/>
  <c r="BX72" i="12"/>
  <c r="CG72" i="12"/>
  <c r="CY72" i="12"/>
  <c r="BW69" i="13"/>
  <c r="CF69" i="13"/>
  <c r="CO69" i="13"/>
  <c r="CX69" i="13"/>
  <c r="DG69" i="13"/>
  <c r="DP69" i="13"/>
  <c r="DQ69" i="13"/>
  <c r="DR69" i="13"/>
  <c r="O207" i="14"/>
  <c r="W215" i="14"/>
  <c r="G199" i="14"/>
  <c r="V214" i="14"/>
  <c r="Q209" i="14"/>
  <c r="AW241" i="14"/>
  <c r="AP234" i="14"/>
  <c r="BF250" i="14"/>
  <c r="V213" i="14"/>
  <c r="AF223" i="14"/>
  <c r="U212" i="14"/>
  <c r="AG224" i="14"/>
  <c r="AX241" i="14"/>
  <c r="AK228" i="14"/>
  <c r="BA244" i="14"/>
  <c r="BR72" i="12"/>
  <c r="DJ72" i="12"/>
  <c r="CP72" i="12"/>
  <c r="BS72" i="12"/>
  <c r="CZ72" i="12"/>
  <c r="DI72" i="12"/>
  <c r="DR72" i="12"/>
  <c r="CF72" i="12"/>
  <c r="CO72" i="12"/>
  <c r="CX72" i="12"/>
  <c r="DG72" i="12"/>
  <c r="CE69" i="13"/>
  <c r="CN69" i="13"/>
  <c r="CW69" i="13"/>
  <c r="DF69" i="13"/>
  <c r="DO69" i="13"/>
  <c r="DX69" i="13"/>
  <c r="DY69" i="13"/>
  <c r="R210" i="14"/>
  <c r="Y217" i="14"/>
  <c r="J202" i="14"/>
  <c r="X216" i="14"/>
  <c r="AI227" i="14"/>
  <c r="AY243" i="14"/>
  <c r="AR236" i="14"/>
  <c r="BH252" i="14"/>
  <c r="D195" i="14"/>
  <c r="BM195" i="14" s="1"/>
  <c r="BR195" i="14" s="1"/>
  <c r="AH225" i="14"/>
  <c r="G198" i="14"/>
  <c r="AJ227" i="14"/>
  <c r="AZ243" i="14"/>
  <c r="AM230" i="14"/>
  <c r="BC246" i="14"/>
  <c r="BT72" i="12"/>
  <c r="AW190" i="11"/>
  <c r="CM72" i="12"/>
  <c r="DN72" i="12"/>
  <c r="DD69" i="13"/>
  <c r="CB69" i="13"/>
  <c r="E197" i="14"/>
  <c r="AC221" i="14"/>
  <c r="D196" i="14"/>
  <c r="AB220" i="14"/>
  <c r="AM231" i="14"/>
  <c r="BC247" i="14"/>
  <c r="AV240" i="14"/>
  <c r="R209" i="14"/>
  <c r="T211" i="14"/>
  <c r="J201" i="14"/>
  <c r="W214" i="14"/>
  <c r="AN231" i="14"/>
  <c r="BD247" i="14"/>
  <c r="AQ234" i="14"/>
  <c r="AK234" i="12"/>
  <c r="I205" i="12"/>
  <c r="AC225" i="12"/>
  <c r="T216" i="12"/>
  <c r="AJ232" i="12"/>
  <c r="AU243" i="12"/>
  <c r="AP238" i="12"/>
  <c r="BF254" i="12"/>
  <c r="BX74" i="12"/>
  <c r="DG74" i="12"/>
  <c r="DP74" i="12"/>
  <c r="DY74" i="12"/>
  <c r="CM74" i="12"/>
  <c r="DD74" i="12"/>
  <c r="DU74" i="12"/>
  <c r="I205" i="13"/>
  <c r="J204" i="13"/>
  <c r="Y219" i="13"/>
  <c r="V216" i="13"/>
  <c r="BE251" i="13"/>
  <c r="AO235" i="13"/>
  <c r="AF226" i="13"/>
  <c r="AR238" i="13"/>
  <c r="BH254" i="13"/>
  <c r="P211" i="13"/>
  <c r="M208" i="13"/>
  <c r="AG228" i="13"/>
  <c r="AH229" i="13"/>
  <c r="AY246" i="13"/>
  <c r="BE252" i="13"/>
  <c r="CR74" i="13"/>
  <c r="CS74" i="13"/>
  <c r="DB74" i="13"/>
  <c r="DS74" i="13"/>
  <c r="CO74" i="13"/>
  <c r="CX74" i="13"/>
  <c r="DG74" i="13"/>
  <c r="DO75" i="13"/>
  <c r="R217" i="13"/>
  <c r="E204" i="13"/>
  <c r="L211" i="13"/>
  <c r="M212" i="13"/>
  <c r="AE230" i="13"/>
  <c r="AM238" i="13"/>
  <c r="AS244" i="13"/>
  <c r="J210" i="13"/>
  <c r="H208" i="13"/>
  <c r="AB228" i="13"/>
  <c r="S219" i="13"/>
  <c r="AI235" i="13"/>
  <c r="AZ252" i="13"/>
  <c r="AW249" i="13"/>
  <c r="CK68" i="14"/>
  <c r="CL68" i="14"/>
  <c r="CU68" i="14"/>
  <c r="DD68" i="14"/>
  <c r="DM68" i="14"/>
  <c r="DV68" i="14"/>
  <c r="BT68" i="14"/>
  <c r="W220" i="14"/>
  <c r="AH231" i="14"/>
  <c r="X221" i="14"/>
  <c r="AG230" i="14"/>
  <c r="AW246" i="14"/>
  <c r="AP239" i="14"/>
  <c r="B265" i="14"/>
  <c r="AP304" i="14" s="1"/>
  <c r="AM237" i="14"/>
  <c r="CZ74" i="14"/>
  <c r="J206" i="12"/>
  <c r="AE227" i="12"/>
  <c r="V218" i="12"/>
  <c r="K207" i="12"/>
  <c r="AW245" i="12"/>
  <c r="AR240" i="12"/>
  <c r="B264" i="12"/>
  <c r="BY74" i="12"/>
  <c r="DO74" i="12"/>
  <c r="DX74" i="12"/>
  <c r="CD74" i="12"/>
  <c r="CU74" i="12"/>
  <c r="DL74" i="12"/>
  <c r="BZ74" i="12"/>
  <c r="J206" i="13"/>
  <c r="O209" i="13"/>
  <c r="E199" i="13"/>
  <c r="U215" i="13"/>
  <c r="AA221" i="13"/>
  <c r="AQ237" i="13"/>
  <c r="AH228" i="13"/>
  <c r="AT240" i="13"/>
  <c r="X219" i="13"/>
  <c r="V217" i="13"/>
  <c r="L207" i="13"/>
  <c r="R213" i="13"/>
  <c r="AJ231" i="13"/>
  <c r="AT241" i="13"/>
  <c r="AQ238" i="13"/>
  <c r="BQ74" i="13"/>
  <c r="CZ74" i="13"/>
  <c r="DA74" i="13"/>
  <c r="DJ74" i="13"/>
  <c r="CF74" i="13"/>
  <c r="CW74" i="13"/>
  <c r="DF74" i="13"/>
  <c r="DO74" i="13"/>
  <c r="DX75" i="13"/>
  <c r="AJ235" i="13"/>
  <c r="O214" i="13"/>
  <c r="T219" i="13"/>
  <c r="AN239" i="13"/>
  <c r="AG232" i="13"/>
  <c r="AT245" i="13"/>
  <c r="AZ251" i="13"/>
  <c r="G207" i="13"/>
  <c r="N214" i="13"/>
  <c r="AD230" i="13"/>
  <c r="U221" i="13"/>
  <c r="AL238" i="13"/>
  <c r="BB254" i="13"/>
  <c r="AY251" i="13"/>
  <c r="CS68" i="14"/>
  <c r="CT68" i="14"/>
  <c r="DC68" i="14"/>
  <c r="DL68" i="14"/>
  <c r="DU68" i="14"/>
  <c r="CA68" i="14"/>
  <c r="CB68" i="14"/>
  <c r="Y222" i="14"/>
  <c r="G204" i="14"/>
  <c r="Z223" i="14"/>
  <c r="AI232" i="14"/>
  <c r="AY248" i="14"/>
  <c r="AR241" i="14"/>
  <c r="AO239" i="14"/>
  <c r="CI74" i="14"/>
  <c r="BS68" i="14"/>
  <c r="D200" i="12"/>
  <c r="BM200" i="12" s="1"/>
  <c r="BW200" i="12" s="1"/>
  <c r="S215" i="12"/>
  <c r="AI231" i="12"/>
  <c r="Z222" i="12"/>
  <c r="Q213" i="12"/>
  <c r="BA249" i="12"/>
  <c r="AV244" i="12"/>
  <c r="BU74" i="12"/>
  <c r="CB74" i="12"/>
  <c r="CK74" i="12"/>
  <c r="CT74" i="12"/>
  <c r="DK74" i="12"/>
  <c r="CG74" i="12"/>
  <c r="CP74" i="12"/>
  <c r="BT74" i="13"/>
  <c r="V218" i="13"/>
  <c r="L206" i="13"/>
  <c r="X218" i="13"/>
  <c r="S213" i="13"/>
  <c r="AE225" i="13"/>
  <c r="AS239" i="13"/>
  <c r="AL232" i="13"/>
  <c r="AX244" i="13"/>
  <c r="K206" i="13"/>
  <c r="D199" i="13"/>
  <c r="H203" i="13"/>
  <c r="AE226" i="13"/>
  <c r="BD251" i="13"/>
  <c r="AN235" i="13"/>
  <c r="Q212" i="13"/>
  <c r="BG254" i="13"/>
  <c r="DP74" i="13"/>
  <c r="DQ74" i="13"/>
  <c r="CE74" i="13"/>
  <c r="CV74" i="13"/>
  <c r="DM74" i="13"/>
  <c r="DV74" i="13"/>
  <c r="CM75" i="13"/>
  <c r="Q216" i="13"/>
  <c r="G206" i="13"/>
  <c r="F205" i="13"/>
  <c r="U220" i="13"/>
  <c r="AK236" i="13"/>
  <c r="N213" i="13"/>
  <c r="F206" i="13"/>
  <c r="R218" i="13"/>
  <c r="AH234" i="13"/>
  <c r="Y225" i="13"/>
  <c r="AP242" i="13"/>
  <c r="AM239" i="13"/>
  <c r="DI68" i="14"/>
  <c r="DJ68" i="14"/>
  <c r="DS68" i="14"/>
  <c r="BY68" i="14"/>
  <c r="CH68" i="14"/>
  <c r="CQ68" i="14"/>
  <c r="CR68" i="14"/>
  <c r="O212" i="14"/>
  <c r="AF229" i="14"/>
  <c r="I206" i="14"/>
  <c r="D201" i="14"/>
  <c r="AM236" i="14"/>
  <c r="BC252" i="14"/>
  <c r="AV245" i="14"/>
  <c r="Z224" i="14"/>
  <c r="AB226" i="14"/>
  <c r="CV74" i="14"/>
  <c r="E201" i="12"/>
  <c r="U217" i="12"/>
  <c r="AK233" i="12"/>
  <c r="AB224" i="12"/>
  <c r="AM235" i="12"/>
  <c r="BC251" i="12"/>
  <c r="AX246" i="12"/>
  <c r="BV74" i="12"/>
  <c r="CA74" i="12"/>
  <c r="CJ74" i="12"/>
  <c r="CS74" i="12"/>
  <c r="DB74" i="12"/>
  <c r="DS74" i="12"/>
  <c r="CO74" i="12"/>
  <c r="CX74" i="12"/>
  <c r="AL234" i="13"/>
  <c r="Z220" i="13"/>
  <c r="K205" i="13"/>
  <c r="T214" i="13"/>
  <c r="AG227" i="13"/>
  <c r="AU241" i="13"/>
  <c r="AN234" i="13"/>
  <c r="AZ246" i="13"/>
  <c r="Y220" i="13"/>
  <c r="G202" i="13"/>
  <c r="O210" i="13"/>
  <c r="I204" i="13"/>
  <c r="Z221" i="13"/>
  <c r="AP237" i="13"/>
  <c r="AV243" i="13"/>
  <c r="DX74" i="13"/>
  <c r="DY74" i="13"/>
  <c r="CM74" i="13"/>
  <c r="DD74" i="13"/>
  <c r="DU74" i="13"/>
  <c r="CA74" i="13"/>
  <c r="DD75" i="13"/>
  <c r="AH233" i="13"/>
  <c r="J209" i="13"/>
  <c r="S218" i="13"/>
  <c r="W222" i="13"/>
  <c r="AP241" i="13"/>
  <c r="AO240" i="13"/>
  <c r="I209" i="13"/>
  <c r="T220" i="13"/>
  <c r="AJ236" i="13"/>
  <c r="AA227" i="13"/>
  <c r="AR244" i="13"/>
  <c r="AO241" i="13"/>
  <c r="DQ68" i="14"/>
  <c r="DR68" i="14"/>
  <c r="BX68" i="14"/>
  <c r="CG68" i="14"/>
  <c r="CP68" i="14"/>
  <c r="CY68" i="14"/>
  <c r="CZ68" i="14"/>
  <c r="F203" i="14"/>
  <c r="K208" i="14"/>
  <c r="N211" i="14"/>
  <c r="E202" i="14"/>
  <c r="AO238" i="14"/>
  <c r="BE254" i="14"/>
  <c r="AX247" i="14"/>
  <c r="H206" i="14"/>
  <c r="AP240" i="14"/>
  <c r="DN74" i="14"/>
  <c r="BM134" i="13"/>
  <c r="BQ134" i="13" s="1"/>
  <c r="L208" i="12"/>
  <c r="W219" i="12"/>
  <c r="P212" i="12"/>
  <c r="AD226" i="12"/>
  <c r="AO237" i="12"/>
  <c r="BE253" i="12"/>
  <c r="AZ248" i="12"/>
  <c r="CI74" i="12"/>
  <c r="CR74" i="12"/>
  <c r="DA74" i="12"/>
  <c r="DJ74" i="12"/>
  <c r="CF74" i="12"/>
  <c r="CW74" i="12"/>
  <c r="DF74" i="12"/>
  <c r="BA249" i="13"/>
  <c r="F200" i="13"/>
  <c r="N208" i="13"/>
  <c r="BA247" i="13"/>
  <c r="AI229" i="13"/>
  <c r="AW243" i="13"/>
  <c r="AP236" i="13"/>
  <c r="BB248" i="13"/>
  <c r="AA222" i="13"/>
  <c r="W218" i="13"/>
  <c r="U216" i="13"/>
  <c r="N209" i="13"/>
  <c r="AB223" i="13"/>
  <c r="AW244" i="13"/>
  <c r="BC250" i="13"/>
  <c r="BV74" i="13"/>
  <c r="BU74" i="13"/>
  <c r="CD74" i="13"/>
  <c r="CU74" i="13"/>
  <c r="DL74" i="13"/>
  <c r="BZ74" i="13"/>
  <c r="CI74" i="13"/>
  <c r="DU75" i="13"/>
  <c r="H207" i="13"/>
  <c r="AB227" i="13"/>
  <c r="V221" i="13"/>
  <c r="Y224" i="13"/>
  <c r="AY250" i="13"/>
  <c r="AV247" i="13"/>
  <c r="M213" i="13"/>
  <c r="V222" i="13"/>
  <c r="K211" i="13"/>
  <c r="AC229" i="13"/>
  <c r="AT246" i="13"/>
  <c r="AQ243" i="13"/>
  <c r="BR68" i="14"/>
  <c r="DY68" i="14"/>
  <c r="BW68" i="14"/>
  <c r="CF68" i="14"/>
  <c r="CO68" i="14"/>
  <c r="CX68" i="14"/>
  <c r="DG68" i="14"/>
  <c r="DH68" i="14"/>
  <c r="Q214" i="14"/>
  <c r="L209" i="14"/>
  <c r="R215" i="14"/>
  <c r="AD227" i="14"/>
  <c r="AQ240" i="14"/>
  <c r="AJ233" i="14"/>
  <c r="AZ249" i="14"/>
  <c r="M211" i="14"/>
  <c r="AR242" i="14"/>
  <c r="BR75" i="13"/>
  <c r="M209" i="12"/>
  <c r="Y221" i="12"/>
  <c r="G203" i="12"/>
  <c r="AF228" i="12"/>
  <c r="AQ239" i="12"/>
  <c r="AL234" i="12"/>
  <c r="BB250" i="12"/>
  <c r="CQ74" i="12"/>
  <c r="CZ74" i="12"/>
  <c r="DI74" i="12"/>
  <c r="DR74" i="12"/>
  <c r="CN74" i="12"/>
  <c r="DE74" i="12"/>
  <c r="DN74" i="12"/>
  <c r="G201" i="13"/>
  <c r="W217" i="13"/>
  <c r="P210" i="13"/>
  <c r="AK231" i="13"/>
  <c r="AB222" i="13"/>
  <c r="AY245" i="13"/>
  <c r="BD250" i="13"/>
  <c r="E200" i="13"/>
  <c r="AM234" i="13"/>
  <c r="AI230" i="13"/>
  <c r="AC224" i="13"/>
  <c r="AD225" i="13"/>
  <c r="BF253" i="13"/>
  <c r="CB74" i="13"/>
  <c r="CC74" i="13"/>
  <c r="CL74" i="13"/>
  <c r="DC74" i="13"/>
  <c r="DT74" i="13"/>
  <c r="CH74" i="13"/>
  <c r="CQ74" i="13"/>
  <c r="D203" i="13"/>
  <c r="P215" i="13"/>
  <c r="Z225" i="13"/>
  <c r="AU246" i="13"/>
  <c r="AA226" i="13"/>
  <c r="AR243" i="13"/>
  <c r="AQ242" i="13"/>
  <c r="L212" i="13"/>
  <c r="X224" i="13"/>
  <c r="O215" i="13"/>
  <c r="AE231" i="13"/>
  <c r="AV248" i="13"/>
  <c r="BU68" i="14"/>
  <c r="BV68" i="14"/>
  <c r="CE68" i="14"/>
  <c r="CN68" i="14"/>
  <c r="CW68" i="14"/>
  <c r="DF68" i="14"/>
  <c r="DO68" i="14"/>
  <c r="DP68" i="14"/>
  <c r="S216" i="14"/>
  <c r="J207" i="14"/>
  <c r="T217" i="14"/>
  <c r="AC226" i="14"/>
  <c r="AS242" i="14"/>
  <c r="AL235" i="14"/>
  <c r="BB251" i="14"/>
  <c r="D202" i="14"/>
  <c r="S221" i="14"/>
  <c r="DP74" i="14"/>
  <c r="CV78" i="14"/>
  <c r="DM78" i="14"/>
  <c r="CI78" i="14"/>
  <c r="CZ78" i="14"/>
  <c r="DQ78" i="14"/>
  <c r="CE78" i="14"/>
  <c r="DD78" i="14"/>
  <c r="DU78" i="14"/>
  <c r="CQ78" i="14"/>
  <c r="DH78" i="14"/>
  <c r="DY78" i="14"/>
  <c r="CM78" i="14"/>
  <c r="DL78" i="14"/>
  <c r="CH78" i="14"/>
  <c r="CY78" i="14"/>
  <c r="DP78" i="14"/>
  <c r="CD78" i="14"/>
  <c r="CU78" i="14"/>
  <c r="BV78" i="14"/>
  <c r="BU78" i="14"/>
  <c r="BS78" i="14"/>
  <c r="DT78" i="14"/>
  <c r="CP78" i="14"/>
  <c r="DG78" i="14"/>
  <c r="DX78" i="14"/>
  <c r="CL78" i="14"/>
  <c r="DC78" i="14"/>
  <c r="BY78" i="14"/>
  <c r="BZ78" i="14"/>
  <c r="CG78" i="14"/>
  <c r="CX78" i="14"/>
  <c r="DO78" i="14"/>
  <c r="CK78" i="14"/>
  <c r="CT78" i="14"/>
  <c r="DK78" i="14"/>
  <c r="BW78" i="14"/>
  <c r="BX78" i="14"/>
  <c r="BR78" i="14"/>
  <c r="CO78" i="14"/>
  <c r="DF78" i="14"/>
  <c r="DW78" i="14"/>
  <c r="CS78" i="14"/>
  <c r="DB78" i="14"/>
  <c r="DS78" i="14"/>
  <c r="CC78" i="14"/>
  <c r="CF78" i="14"/>
  <c r="CW78" i="14"/>
  <c r="DN78" i="14"/>
  <c r="CJ78" i="14"/>
  <c r="DA78" i="14"/>
  <c r="DJ78" i="14"/>
  <c r="BT78" i="14"/>
  <c r="AV243" i="14"/>
  <c r="BY77" i="14"/>
  <c r="DW77" i="14"/>
  <c r="DF77" i="14"/>
  <c r="CO77" i="14"/>
  <c r="DS77" i="14"/>
  <c r="DB77" i="14"/>
  <c r="CS77" i="14"/>
  <c r="BQ77" i="14"/>
  <c r="DO77" i="14"/>
  <c r="CX77" i="14"/>
  <c r="CG77" i="14"/>
  <c r="DK77" i="14"/>
  <c r="CT77" i="14"/>
  <c r="CK77" i="14"/>
  <c r="DX77" i="14"/>
  <c r="DG77" i="14"/>
  <c r="CP77" i="14"/>
  <c r="DT77" i="14"/>
  <c r="DC77" i="14"/>
  <c r="CL77" i="14"/>
  <c r="CC77" i="14"/>
  <c r="DP77" i="14"/>
  <c r="CY77" i="14"/>
  <c r="CH77" i="14"/>
  <c r="DL77" i="14"/>
  <c r="CU77" i="14"/>
  <c r="CD77" i="14"/>
  <c r="BW77" i="14"/>
  <c r="DH77" i="14"/>
  <c r="CQ77" i="14"/>
  <c r="DU77" i="14"/>
  <c r="DD77" i="14"/>
  <c r="CM77" i="14"/>
  <c r="DY77" i="14"/>
  <c r="BV77" i="14"/>
  <c r="CZ77" i="14"/>
  <c r="CI77" i="14"/>
  <c r="DM77" i="14"/>
  <c r="CV77" i="14"/>
  <c r="CE77" i="14"/>
  <c r="DQ77" i="14"/>
  <c r="CR77" i="14"/>
  <c r="DV77" i="14"/>
  <c r="DE77" i="14"/>
  <c r="CN77" i="14"/>
  <c r="DR77" i="14"/>
  <c r="DI77" i="14"/>
  <c r="B269" i="13"/>
  <c r="AQ308" i="13" s="1"/>
  <c r="AT247" i="13"/>
  <c r="AN241" i="13"/>
  <c r="T221" i="13"/>
  <c r="D205" i="13"/>
  <c r="AB229" i="13"/>
  <c r="AF233" i="13"/>
  <c r="AZ253" i="13"/>
  <c r="AM240" i="13"/>
  <c r="H209" i="13"/>
  <c r="Q218" i="13"/>
  <c r="Y226" i="13"/>
  <c r="M214" i="13"/>
  <c r="O216" i="13"/>
  <c r="AS246" i="13"/>
  <c r="BA254" i="13"/>
  <c r="G208" i="13"/>
  <c r="AI236" i="13"/>
  <c r="X225" i="13"/>
  <c r="L213" i="13"/>
  <c r="F207" i="13"/>
  <c r="AJ237" i="13"/>
  <c r="AR245" i="13"/>
  <c r="AU248" i="13"/>
  <c r="W224" i="13"/>
  <c r="AA228" i="13"/>
  <c r="E206" i="13"/>
  <c r="AX251" i="13"/>
  <c r="AK238" i="13"/>
  <c r="AH235" i="13"/>
  <c r="V223" i="13"/>
  <c r="Z227" i="13"/>
  <c r="AE232" i="13"/>
  <c r="AQ244" i="13"/>
  <c r="AY252" i="13"/>
  <c r="P217" i="13"/>
  <c r="S220" i="13"/>
  <c r="K212" i="13"/>
  <c r="AD231" i="13"/>
  <c r="AR246" i="13"/>
  <c r="AD232" i="13"/>
  <c r="AW251" i="13"/>
  <c r="W225" i="13"/>
  <c r="N216" i="13"/>
  <c r="J212" i="13"/>
  <c r="AS248" i="13"/>
  <c r="I212" i="13"/>
  <c r="AF235" i="13"/>
  <c r="AW252" i="13"/>
  <c r="D207" i="13"/>
  <c r="Q220" i="13"/>
  <c r="AP244" i="13"/>
  <c r="AB230" i="13"/>
  <c r="AU249" i="13"/>
  <c r="U223" i="13"/>
  <c r="E207" i="13"/>
  <c r="G209" i="13"/>
  <c r="AL241" i="13"/>
  <c r="AV251" i="13"/>
  <c r="AD233" i="13"/>
  <c r="AP245" i="13"/>
  <c r="S222" i="13"/>
  <c r="P219" i="13"/>
  <c r="AN242" i="13"/>
  <c r="Z228" i="13"/>
  <c r="AS247" i="13"/>
  <c r="S221" i="13"/>
  <c r="O217" i="13"/>
  <c r="L214" i="13"/>
  <c r="AQ246" i="13"/>
  <c r="AM242" i="13"/>
  <c r="AB231" i="13"/>
  <c r="J213" i="13"/>
  <c r="N217" i="13"/>
  <c r="H211" i="13"/>
  <c r="AH236" i="13"/>
  <c r="Q219" i="13"/>
  <c r="AL240" i="13"/>
  <c r="X226" i="13"/>
  <c r="AG235" i="13"/>
  <c r="B270" i="13"/>
  <c r="AQ309" i="13" s="1"/>
  <c r="F208" i="13"/>
  <c r="K213" i="13"/>
  <c r="AJ239" i="13"/>
  <c r="AT249" i="13"/>
  <c r="Z229" i="13"/>
  <c r="AU250" i="13"/>
  <c r="E208" i="13"/>
  <c r="Y228" i="13"/>
  <c r="H210" i="13"/>
  <c r="AZ254" i="13"/>
  <c r="AJ238" i="13"/>
  <c r="V224" i="13"/>
  <c r="AE233" i="13"/>
  <c r="AQ245" i="13"/>
  <c r="P218" i="13"/>
  <c r="D206" i="13"/>
  <c r="AG236" i="13"/>
  <c r="AK240" i="13"/>
  <c r="X227" i="13"/>
  <c r="AE234" i="13"/>
  <c r="AN243" i="13"/>
  <c r="AA230" i="13"/>
  <c r="AY253" i="13"/>
  <c r="AX252" i="13"/>
  <c r="AK239" i="13"/>
  <c r="T222" i="13"/>
  <c r="AC231" i="13"/>
  <c r="AO243" i="13"/>
  <c r="R220" i="13"/>
  <c r="M215" i="13"/>
  <c r="AX253" i="13"/>
  <c r="AY254" i="13"/>
  <c r="V225" i="13"/>
  <c r="L215" i="13"/>
  <c r="U224" i="13"/>
  <c r="F209" i="13"/>
  <c r="AV250" i="13"/>
  <c r="AA229" i="13"/>
  <c r="G204" i="12"/>
  <c r="BD253" i="12"/>
  <c r="L210" i="12"/>
  <c r="DE73" i="13"/>
  <c r="CY76" i="13"/>
  <c r="U222" i="13"/>
  <c r="W226" i="13"/>
  <c r="AH237" i="13"/>
  <c r="CX72" i="13"/>
  <c r="I211" i="13"/>
  <c r="DJ75" i="14"/>
  <c r="AW245" i="14"/>
  <c r="AP237" i="14"/>
  <c r="L207" i="14"/>
  <c r="AU243" i="14"/>
  <c r="BB250" i="14"/>
  <c r="AL234" i="14"/>
  <c r="AA223" i="14"/>
  <c r="H204" i="14"/>
  <c r="Z222" i="14"/>
  <c r="AE227" i="14"/>
  <c r="AF227" i="14"/>
  <c r="Y220" i="14"/>
  <c r="AS241" i="14"/>
  <c r="AZ248" i="14"/>
  <c r="AJ232" i="14"/>
  <c r="Y221" i="14"/>
  <c r="AI231" i="14"/>
  <c r="X220" i="14"/>
  <c r="F202" i="14"/>
  <c r="BC250" i="14"/>
  <c r="S214" i="14"/>
  <c r="AQ239" i="14"/>
  <c r="AX246" i="14"/>
  <c r="AH230" i="14"/>
  <c r="W219" i="14"/>
  <c r="N210" i="14"/>
  <c r="V218" i="14"/>
  <c r="AG229" i="14"/>
  <c r="AS240" i="14"/>
  <c r="D199" i="14"/>
  <c r="BE253" i="14"/>
  <c r="AO237" i="14"/>
  <c r="AV244" i="14"/>
  <c r="AF228" i="14"/>
  <c r="U217" i="14"/>
  <c r="K207" i="14"/>
  <c r="T216" i="14"/>
  <c r="P212" i="14"/>
  <c r="AM234" i="14"/>
  <c r="BC251" i="14"/>
  <c r="AM235" i="14"/>
  <c r="AT242" i="14"/>
  <c r="AD226" i="14"/>
  <c r="S215" i="14"/>
  <c r="M209" i="14"/>
  <c r="R214" i="14"/>
  <c r="D200" i="14"/>
  <c r="B263" i="14"/>
  <c r="AD225" i="14"/>
  <c r="BA249" i="14"/>
  <c r="AK233" i="14"/>
  <c r="AR240" i="14"/>
  <c r="E201" i="14"/>
  <c r="O211" i="14"/>
  <c r="L208" i="14"/>
  <c r="G203" i="14"/>
  <c r="AP238" i="14"/>
  <c r="BF253" i="14"/>
  <c r="X219" i="14"/>
  <c r="AY247" i="14"/>
  <c r="BF254" i="14"/>
  <c r="J206" i="14"/>
  <c r="AY249" i="12"/>
  <c r="AV246" i="12"/>
  <c r="AK235" i="12"/>
  <c r="U219" i="12"/>
  <c r="I207" i="12"/>
  <c r="V220" i="12"/>
  <c r="J208" i="12"/>
  <c r="AZ249" i="12"/>
  <c r="BE254" i="12"/>
  <c r="AO238" i="12"/>
  <c r="Z223" i="12"/>
  <c r="L209" i="12"/>
  <c r="W220" i="12"/>
  <c r="J207" i="12"/>
  <c r="BC252" i="12"/>
  <c r="K208" i="12"/>
  <c r="E202" i="12"/>
  <c r="AW247" i="12"/>
  <c r="AT244" i="12"/>
  <c r="AI233" i="12"/>
  <c r="S217" i="12"/>
  <c r="AM237" i="12"/>
  <c r="T218" i="12"/>
  <c r="D202" i="12"/>
  <c r="AX247" i="12"/>
  <c r="AM236" i="12"/>
  <c r="X221" i="12"/>
  <c r="U218" i="12"/>
  <c r="AU245" i="12"/>
  <c r="AR242" i="12"/>
  <c r="AG231" i="12"/>
  <c r="Q215" i="12"/>
  <c r="AH232" i="12"/>
  <c r="R216" i="12"/>
  <c r="F204" i="12"/>
  <c r="AV245" i="12"/>
  <c r="BA250" i="12"/>
  <c r="AL235" i="12"/>
  <c r="V219" i="12"/>
  <c r="AI232" i="12"/>
  <c r="S216" i="12"/>
  <c r="F203" i="12"/>
  <c r="AS243" i="12"/>
  <c r="AP240" i="12"/>
  <c r="AE229" i="12"/>
  <c r="M211" i="12"/>
  <c r="AF230" i="12"/>
  <c r="P214" i="12"/>
  <c r="AT243" i="12"/>
  <c r="AY248" i="12"/>
  <c r="AJ233" i="12"/>
  <c r="T217" i="12"/>
  <c r="AG230" i="12"/>
  <c r="Q214" i="12"/>
  <c r="D201" i="12"/>
  <c r="BD254" i="12"/>
  <c r="AN238" i="12"/>
  <c r="AC227" i="12"/>
  <c r="H206" i="12"/>
  <c r="AD228" i="12"/>
  <c r="E203" i="12"/>
  <c r="AR241" i="12"/>
  <c r="AW246" i="12"/>
  <c r="AH231" i="12"/>
  <c r="R215" i="12"/>
  <c r="AE228" i="12"/>
  <c r="O212" i="12"/>
  <c r="N211" i="12"/>
  <c r="BB252" i="12"/>
  <c r="AL236" i="12"/>
  <c r="AA225" i="12"/>
  <c r="O213" i="12"/>
  <c r="AB226" i="12"/>
  <c r="N212" i="12"/>
  <c r="AP239" i="12"/>
  <c r="AU244" i="12"/>
  <c r="AF229" i="12"/>
  <c r="P213" i="12"/>
  <c r="AC226" i="12"/>
  <c r="H205" i="12"/>
  <c r="AB225" i="12"/>
  <c r="AO239" i="12"/>
  <c r="BC253" i="12"/>
  <c r="DI73" i="13"/>
  <c r="DF73" i="13"/>
  <c r="CU76" i="13"/>
  <c r="I210" i="13"/>
  <c r="O218" i="13"/>
  <c r="AO244" i="13"/>
  <c r="CY72" i="13"/>
  <c r="AM241" i="13"/>
  <c r="CF75" i="14"/>
  <c r="DA77" i="14"/>
  <c r="AI173" i="11"/>
  <c r="AT184" i="11"/>
  <c r="BA190" i="11"/>
  <c r="E142" i="11"/>
  <c r="BW76" i="13"/>
  <c r="DJ76" i="13"/>
  <c r="DA76" i="13"/>
  <c r="CR76" i="13"/>
  <c r="CI76" i="13"/>
  <c r="DM76" i="13"/>
  <c r="DD76" i="13"/>
  <c r="CM76" i="13"/>
  <c r="BZ76" i="13"/>
  <c r="BR76" i="13"/>
  <c r="DB76" i="13"/>
  <c r="CS76" i="13"/>
  <c r="CJ76" i="13"/>
  <c r="DV76" i="13"/>
  <c r="DE76" i="13"/>
  <c r="CV76" i="13"/>
  <c r="CE76" i="13"/>
  <c r="BT76" i="13"/>
  <c r="CT76" i="13"/>
  <c r="CK76" i="13"/>
  <c r="CB76" i="13"/>
  <c r="DN76" i="13"/>
  <c r="CW76" i="13"/>
  <c r="CN76" i="13"/>
  <c r="BX76" i="13"/>
  <c r="BV76" i="13"/>
  <c r="CL76" i="13"/>
  <c r="CC76" i="13"/>
  <c r="DW76" i="13"/>
  <c r="DF76" i="13"/>
  <c r="CO76" i="13"/>
  <c r="CF76" i="13"/>
  <c r="BQ76" i="13"/>
  <c r="CD76" i="13"/>
  <c r="DX76" i="13"/>
  <c r="DO76" i="13"/>
  <c r="CX76" i="13"/>
  <c r="CG76" i="13"/>
  <c r="DS76" i="13"/>
  <c r="BU76" i="13"/>
  <c r="DY76" i="13"/>
  <c r="DP76" i="13"/>
  <c r="DG76" i="13"/>
  <c r="CP76" i="13"/>
  <c r="BY76" i="13"/>
  <c r="DK76" i="13"/>
  <c r="DC76" i="13"/>
  <c r="AW250" i="13"/>
  <c r="I205" i="14"/>
  <c r="M210" i="12"/>
  <c r="AQ240" i="12"/>
  <c r="Y223" i="12"/>
  <c r="DR73" i="13"/>
  <c r="DL76" i="13"/>
  <c r="DI76" i="13"/>
  <c r="N215" i="13"/>
  <c r="AP243" i="13"/>
  <c r="M216" i="13"/>
  <c r="DI72" i="13"/>
  <c r="AI237" i="13"/>
  <c r="DN75" i="14"/>
  <c r="AB224" i="14"/>
  <c r="CF77" i="14"/>
  <c r="BS73" i="13"/>
  <c r="DP73" i="13"/>
  <c r="DG73" i="13"/>
  <c r="CX73" i="13"/>
  <c r="CO73" i="13"/>
  <c r="CF73" i="13"/>
  <c r="DJ73" i="13"/>
  <c r="DA73" i="13"/>
  <c r="BU73" i="13"/>
  <c r="DH73" i="13"/>
  <c r="CY73" i="13"/>
  <c r="CP73" i="13"/>
  <c r="CG73" i="13"/>
  <c r="DS73" i="13"/>
  <c r="DB73" i="13"/>
  <c r="CS73" i="13"/>
  <c r="BR73" i="13"/>
  <c r="CZ73" i="13"/>
  <c r="CQ73" i="13"/>
  <c r="CH73" i="13"/>
  <c r="BY73" i="13"/>
  <c r="DK73" i="13"/>
  <c r="CT73" i="13"/>
  <c r="CK73" i="13"/>
  <c r="CR73" i="13"/>
  <c r="CI73" i="13"/>
  <c r="BZ73" i="13"/>
  <c r="DT73" i="13"/>
  <c r="DC73" i="13"/>
  <c r="CL73" i="13"/>
  <c r="CC73" i="13"/>
  <c r="CJ73" i="13"/>
  <c r="CA73" i="13"/>
  <c r="DU73" i="13"/>
  <c r="DL73" i="13"/>
  <c r="CU73" i="13"/>
  <c r="CD73" i="13"/>
  <c r="BT73" i="13"/>
  <c r="BW73" i="13"/>
  <c r="CB73" i="13"/>
  <c r="DV73" i="13"/>
  <c r="DM73" i="13"/>
  <c r="DD73" i="13"/>
  <c r="CM73" i="13"/>
  <c r="DY73" i="13"/>
  <c r="BV73" i="13"/>
  <c r="BQ73" i="13"/>
  <c r="AD227" i="12"/>
  <c r="DN73" i="13"/>
  <c r="DH76" i="13"/>
  <c r="AG234" i="13"/>
  <c r="G210" i="13"/>
  <c r="BU72" i="13"/>
  <c r="DA72" i="13"/>
  <c r="Y227" i="13"/>
  <c r="CW75" i="14"/>
  <c r="DJ77" i="14"/>
  <c r="I206" i="12"/>
  <c r="AS242" i="12"/>
  <c r="K209" i="12"/>
  <c r="AQ241" i="12"/>
  <c r="CE73" i="13"/>
  <c r="DW73" i="13"/>
  <c r="DT76" i="13"/>
  <c r="DQ76" i="13"/>
  <c r="AC230" i="13"/>
  <c r="AO242" i="13"/>
  <c r="R221" i="13"/>
  <c r="DJ72" i="13"/>
  <c r="AF234" i="13"/>
  <c r="Q213" i="14"/>
  <c r="CW77" i="14"/>
  <c r="Y222" i="12"/>
  <c r="B265" i="12"/>
  <c r="G205" i="12"/>
  <c r="AJ234" i="12"/>
  <c r="CN73" i="13"/>
  <c r="DX73" i="13"/>
  <c r="DU76" i="13"/>
  <c r="DR76" i="13"/>
  <c r="BX73" i="13"/>
  <c r="AL239" i="13"/>
  <c r="AV249" i="13"/>
  <c r="T223" i="13"/>
  <c r="AT248" i="13"/>
  <c r="AC225" i="14"/>
  <c r="DN77" i="14"/>
  <c r="BX75" i="14"/>
  <c r="BV75" i="14"/>
  <c r="DO75" i="14"/>
  <c r="DF75" i="14"/>
  <c r="CO75" i="14"/>
  <c r="DS75" i="14"/>
  <c r="DB75" i="14"/>
  <c r="CS75" i="14"/>
  <c r="CJ75" i="14"/>
  <c r="DG75" i="14"/>
  <c r="CX75" i="14"/>
  <c r="CG75" i="14"/>
  <c r="DK75" i="14"/>
  <c r="CT75" i="14"/>
  <c r="CK75" i="14"/>
  <c r="CB75" i="14"/>
  <c r="CY75" i="14"/>
  <c r="CP75" i="14"/>
  <c r="DT75" i="14"/>
  <c r="DC75" i="14"/>
  <c r="CL75" i="14"/>
  <c r="CC75" i="14"/>
  <c r="BS75" i="14"/>
  <c r="DE75" i="14"/>
  <c r="DI75" i="14"/>
  <c r="CQ75" i="14"/>
  <c r="CH75" i="14"/>
  <c r="DL75" i="14"/>
  <c r="CU75" i="14"/>
  <c r="CD75" i="14"/>
  <c r="DX75" i="14"/>
  <c r="BT75" i="14"/>
  <c r="CZ75" i="14"/>
  <c r="CI75" i="14"/>
  <c r="DU75" i="14"/>
  <c r="DD75" i="14"/>
  <c r="CM75" i="14"/>
  <c r="DY75" i="14"/>
  <c r="DP75" i="14"/>
  <c r="CA75" i="14"/>
  <c r="DM75" i="14"/>
  <c r="CV75" i="14"/>
  <c r="CE75" i="14"/>
  <c r="DQ75" i="14"/>
  <c r="DH75" i="14"/>
  <c r="DV75" i="14"/>
  <c r="DR75" i="14"/>
  <c r="BU75" i="14"/>
  <c r="CN75" i="14"/>
  <c r="BT72" i="13"/>
  <c r="CZ72" i="13"/>
  <c r="CQ72" i="13"/>
  <c r="CH72" i="13"/>
  <c r="BY72" i="13"/>
  <c r="DS72" i="13"/>
  <c r="DB72" i="13"/>
  <c r="CS72" i="13"/>
  <c r="CR72" i="13"/>
  <c r="CI72" i="13"/>
  <c r="BZ72" i="13"/>
  <c r="DT72" i="13"/>
  <c r="DK72" i="13"/>
  <c r="CT72" i="13"/>
  <c r="CK72" i="13"/>
  <c r="BV72" i="13"/>
  <c r="CJ72" i="13"/>
  <c r="CA72" i="13"/>
  <c r="DU72" i="13"/>
  <c r="DL72" i="13"/>
  <c r="DC72" i="13"/>
  <c r="CL72" i="13"/>
  <c r="CC72" i="13"/>
  <c r="CF72" i="13"/>
  <c r="CB72" i="13"/>
  <c r="DV72" i="13"/>
  <c r="DM72" i="13"/>
  <c r="DD72" i="13"/>
  <c r="CU72" i="13"/>
  <c r="CD72" i="13"/>
  <c r="BS72" i="13"/>
  <c r="BR72" i="13"/>
  <c r="DW72" i="13"/>
  <c r="DN72" i="13"/>
  <c r="DE72" i="13"/>
  <c r="CV72" i="13"/>
  <c r="CM72" i="13"/>
  <c r="DY72" i="13"/>
  <c r="BW72" i="13"/>
  <c r="DG72" i="13"/>
  <c r="DX72" i="13"/>
  <c r="DO72" i="13"/>
  <c r="DF72" i="13"/>
  <c r="CW72" i="13"/>
  <c r="CN72" i="13"/>
  <c r="CE72" i="13"/>
  <c r="DQ72" i="13"/>
  <c r="DP72" i="13"/>
  <c r="CO72" i="13"/>
  <c r="DR72" i="13"/>
  <c r="W221" i="12"/>
  <c r="DQ73" i="13"/>
  <c r="DH72" i="13"/>
  <c r="AA224" i="12"/>
  <c r="AN237" i="12"/>
  <c r="X222" i="12"/>
  <c r="AX248" i="12"/>
  <c r="CV73" i="13"/>
  <c r="CH76" i="13"/>
  <c r="J211" i="13"/>
  <c r="K214" i="13"/>
  <c r="AI238" i="13"/>
  <c r="CG72" i="13"/>
  <c r="CR75" i="14"/>
  <c r="AN236" i="14"/>
  <c r="CJ77" i="14"/>
  <c r="BW75" i="14"/>
  <c r="BM134" i="12"/>
  <c r="BS134" i="12" s="1"/>
  <c r="BM135" i="12"/>
  <c r="BQ135" i="12" s="1"/>
  <c r="J208" i="14"/>
  <c r="Q215" i="14"/>
  <c r="N212" i="14"/>
  <c r="AQ241" i="14"/>
  <c r="AD228" i="14"/>
  <c r="AT244" i="14"/>
  <c r="BS74" i="12"/>
  <c r="DV73" i="14"/>
  <c r="E203" i="14"/>
  <c r="K209" i="14"/>
  <c r="S217" i="14"/>
  <c r="AC227" i="14"/>
  <c r="AS243" i="14"/>
  <c r="AF230" i="14"/>
  <c r="AV246" i="14"/>
  <c r="BY74" i="13"/>
  <c r="CT73" i="14"/>
  <c r="P214" i="14"/>
  <c r="I207" i="14"/>
  <c r="U219" i="14"/>
  <c r="AE229" i="14"/>
  <c r="AU245" i="14"/>
  <c r="AH232" i="14"/>
  <c r="AX248" i="14"/>
  <c r="R216" i="14"/>
  <c r="L210" i="14"/>
  <c r="W221" i="14"/>
  <c r="AG231" i="14"/>
  <c r="AW247" i="14"/>
  <c r="AJ234" i="14"/>
  <c r="AZ250" i="14"/>
  <c r="BM132" i="14"/>
  <c r="BS132" i="14" s="1"/>
  <c r="BM137" i="13"/>
  <c r="BW137" i="13" s="1"/>
  <c r="BM135" i="13"/>
  <c r="BV135" i="13" s="1"/>
  <c r="AC226" i="13"/>
  <c r="T218" i="14"/>
  <c r="F204" i="14"/>
  <c r="Y223" i="14"/>
  <c r="AI233" i="14"/>
  <c r="AY249" i="14"/>
  <c r="AL236" i="14"/>
  <c r="BB252" i="14"/>
  <c r="V220" i="14"/>
  <c r="O213" i="14"/>
  <c r="AA225" i="14"/>
  <c r="AK235" i="14"/>
  <c r="BA251" i="14"/>
  <c r="AN238" i="14"/>
  <c r="BR74" i="12"/>
  <c r="BY75" i="13"/>
  <c r="F202" i="13"/>
  <c r="Q213" i="13"/>
  <c r="AA223" i="13"/>
  <c r="T216" i="13"/>
  <c r="AJ232" i="13"/>
  <c r="AY247" i="13"/>
  <c r="AX246" i="13"/>
  <c r="W220" i="13"/>
  <c r="CX75" i="13"/>
  <c r="DG75" i="13"/>
  <c r="DP75" i="13"/>
  <c r="DY75" i="13"/>
  <c r="CE75" i="13"/>
  <c r="CV75" i="13"/>
  <c r="DM75" i="13"/>
  <c r="DY74" i="14"/>
  <c r="DH74" i="14"/>
  <c r="DI74" i="14"/>
  <c r="CR74" i="14"/>
  <c r="CA74" i="14"/>
  <c r="DM74" i="14"/>
  <c r="BV74" i="14"/>
  <c r="CP75" i="12"/>
  <c r="L208" i="13"/>
  <c r="P212" i="13"/>
  <c r="AE227" i="13"/>
  <c r="X220" i="13"/>
  <c r="AN236" i="13"/>
  <c r="BC251" i="13"/>
  <c r="BB250" i="13"/>
  <c r="AV245" i="13"/>
  <c r="BQ75" i="13"/>
  <c r="DN75" i="13"/>
  <c r="DW75" i="13"/>
  <c r="CC75" i="13"/>
  <c r="CL75" i="13"/>
  <c r="CU75" i="13"/>
  <c r="DL75" i="13"/>
  <c r="BT75" i="13"/>
  <c r="T222" i="14"/>
  <c r="BZ75" i="13"/>
  <c r="DG74" i="14"/>
  <c r="CP74" i="14"/>
  <c r="CQ74" i="14"/>
  <c r="BZ74" i="14"/>
  <c r="DD74" i="14"/>
  <c r="CE74" i="14"/>
  <c r="DE74" i="14"/>
  <c r="CY75" i="12"/>
  <c r="G203" i="13"/>
  <c r="O211" i="13"/>
  <c r="AG229" i="13"/>
  <c r="Z222" i="13"/>
  <c r="AO237" i="13"/>
  <c r="BE253" i="13"/>
  <c r="BD252" i="13"/>
  <c r="DV75" i="13"/>
  <c r="CB75" i="13"/>
  <c r="CK75" i="13"/>
  <c r="CT75" i="13"/>
  <c r="DC75" i="13"/>
  <c r="DT75" i="13"/>
  <c r="Z228" i="14"/>
  <c r="DO74" i="14"/>
  <c r="CX74" i="14"/>
  <c r="CG74" i="14"/>
  <c r="CH74" i="14"/>
  <c r="DL74" i="14"/>
  <c r="CM74" i="14"/>
  <c r="BT74" i="14"/>
  <c r="CN74" i="14"/>
  <c r="DH75" i="12"/>
  <c r="N210" i="13"/>
  <c r="S215" i="13"/>
  <c r="AI231" i="13"/>
  <c r="AB224" i="13"/>
  <c r="AQ239" i="13"/>
  <c r="AP238" i="13"/>
  <c r="BF254" i="13"/>
  <c r="BV75" i="13"/>
  <c r="CA75" i="13"/>
  <c r="CJ75" i="13"/>
  <c r="CS75" i="13"/>
  <c r="DB75" i="13"/>
  <c r="DK75" i="13"/>
  <c r="CG75" i="13"/>
  <c r="BU75" i="13"/>
  <c r="AP244" i="14"/>
  <c r="DF74" i="14"/>
  <c r="CO74" i="14"/>
  <c r="DK74" i="14"/>
  <c r="DT74" i="14"/>
  <c r="CU74" i="14"/>
  <c r="BQ74" i="14"/>
  <c r="DZ74" i="14" s="1"/>
  <c r="BY74" i="14"/>
  <c r="DR74" i="14"/>
  <c r="DQ75" i="12"/>
  <c r="K207" i="13"/>
  <c r="U217" i="13"/>
  <c r="AK233" i="13"/>
  <c r="AD226" i="13"/>
  <c r="AS241" i="13"/>
  <c r="AR240" i="13"/>
  <c r="B264" i="13"/>
  <c r="AL235" i="13"/>
  <c r="BX75" i="13"/>
  <c r="CI75" i="13"/>
  <c r="CR75" i="13"/>
  <c r="DA75" i="13"/>
  <c r="DJ75" i="13"/>
  <c r="DS75" i="13"/>
  <c r="CO75" i="13"/>
  <c r="AC231" i="14"/>
  <c r="CW74" i="14"/>
  <c r="DS74" i="14"/>
  <c r="CT74" i="14"/>
  <c r="DC74" i="14"/>
  <c r="CD74" i="14"/>
  <c r="CK74" i="14"/>
  <c r="CC74" i="14"/>
  <c r="BS74" i="14"/>
  <c r="CE75" i="12"/>
  <c r="D200" i="13"/>
  <c r="H204" i="13"/>
  <c r="W219" i="13"/>
  <c r="AM235" i="13"/>
  <c r="AF228" i="13"/>
  <c r="AU243" i="13"/>
  <c r="AT242" i="13"/>
  <c r="AH231" i="13"/>
  <c r="CH75" i="13"/>
  <c r="CQ75" i="13"/>
  <c r="CZ75" i="13"/>
  <c r="DI75" i="13"/>
  <c r="DR75" i="13"/>
  <c r="CF75" i="13"/>
  <c r="CW75" i="13"/>
  <c r="AS247" i="14"/>
  <c r="CF74" i="14"/>
  <c r="DB74" i="14"/>
  <c r="BX74" i="14"/>
  <c r="CL74" i="14"/>
  <c r="CS74" i="14"/>
  <c r="CB74" i="14"/>
  <c r="BW74" i="14"/>
  <c r="BU74" i="14"/>
  <c r="CV75" i="12"/>
  <c r="E201" i="13"/>
  <c r="M209" i="13"/>
  <c r="Y221" i="13"/>
  <c r="R214" i="13"/>
  <c r="AH230" i="13"/>
  <c r="AW245" i="13"/>
  <c r="AV244" i="13"/>
  <c r="CP75" i="13"/>
  <c r="CY75" i="13"/>
  <c r="DH75" i="13"/>
  <c r="DQ75" i="13"/>
  <c r="BW75" i="13"/>
  <c r="CN75" i="13"/>
  <c r="DE75" i="13"/>
  <c r="DJ74" i="14"/>
  <c r="DQ74" i="14"/>
  <c r="BR74" i="14"/>
  <c r="DA74" i="14"/>
  <c r="CJ74" i="14"/>
  <c r="DV74" i="14"/>
  <c r="DW74" i="14"/>
  <c r="T157" i="11"/>
  <c r="T158" i="11"/>
  <c r="Z164" i="11"/>
  <c r="CB78" i="14"/>
  <c r="AM176" i="11"/>
  <c r="AD168" i="11"/>
  <c r="BM137" i="12"/>
  <c r="BU137" i="12" s="1"/>
  <c r="AH171" i="11"/>
  <c r="S157" i="11"/>
  <c r="X161" i="11"/>
  <c r="X162" i="11"/>
  <c r="BS68" i="12"/>
  <c r="M152" i="11"/>
  <c r="BY75" i="14"/>
  <c r="BS76" i="13"/>
  <c r="P155" i="11"/>
  <c r="BQ75" i="14"/>
  <c r="S158" i="11"/>
  <c r="Z165" i="11"/>
  <c r="AV187" i="11"/>
  <c r="BQ72" i="13"/>
  <c r="DZ72" i="13" s="1"/>
  <c r="BZ75" i="14"/>
  <c r="BR75" i="14"/>
  <c r="CA76" i="13"/>
  <c r="X163" i="11"/>
  <c r="BM133" i="13"/>
  <c r="BQ133" i="13" s="1"/>
  <c r="BM136" i="14"/>
  <c r="BW136" i="14" s="1"/>
  <c r="BM141" i="13"/>
  <c r="BQ141" i="13" s="1"/>
  <c r="DQ71" i="12"/>
  <c r="CN69" i="12"/>
  <c r="CG70" i="12"/>
  <c r="CP70" i="12"/>
  <c r="CY70" i="12"/>
  <c r="DH70" i="12"/>
  <c r="DQ70" i="12"/>
  <c r="DR70" i="12"/>
  <c r="BX70" i="12"/>
  <c r="DD78" i="13"/>
  <c r="CI69" i="14"/>
  <c r="E200" i="14"/>
  <c r="U216" i="14"/>
  <c r="O210" i="14"/>
  <c r="Z221" i="14"/>
  <c r="AO236" i="14"/>
  <c r="BE252" i="14"/>
  <c r="AR239" i="14"/>
  <c r="DM76" i="14"/>
  <c r="CB73" i="14"/>
  <c r="AE225" i="14"/>
  <c r="I203" i="14"/>
  <c r="O209" i="14"/>
  <c r="AL232" i="14"/>
  <c r="BB248" i="14"/>
  <c r="AO235" i="14"/>
  <c r="BE251" i="14"/>
  <c r="BQ71" i="12"/>
  <c r="DZ71" i="12" s="1"/>
  <c r="L153" i="11"/>
  <c r="CO68" i="13"/>
  <c r="BX68" i="13"/>
  <c r="DJ68" i="13"/>
  <c r="DA68" i="13"/>
  <c r="CK68" i="13"/>
  <c r="CD68" i="13"/>
  <c r="CQ68" i="13"/>
  <c r="CS68" i="13"/>
  <c r="DL68" i="13"/>
  <c r="BW71" i="12"/>
  <c r="BQ70" i="12"/>
  <c r="DZ70" i="12" s="1"/>
  <c r="CW69" i="12"/>
  <c r="CO70" i="12"/>
  <c r="CX70" i="12"/>
  <c r="DG70" i="12"/>
  <c r="DP70" i="12"/>
  <c r="DY70" i="12"/>
  <c r="BW70" i="12"/>
  <c r="CF70" i="12"/>
  <c r="DU78" i="13"/>
  <c r="CR69" i="14"/>
  <c r="F201" i="14"/>
  <c r="W218" i="14"/>
  <c r="I204" i="14"/>
  <c r="AB223" i="14"/>
  <c r="AQ238" i="14"/>
  <c r="BG254" i="14"/>
  <c r="AT241" i="14"/>
  <c r="CI76" i="14"/>
  <c r="CK73" i="14"/>
  <c r="L206" i="14"/>
  <c r="F200" i="14"/>
  <c r="T214" i="14"/>
  <c r="M207" i="14"/>
  <c r="AN234" i="14"/>
  <c r="BD250" i="14"/>
  <c r="AQ237" i="14"/>
  <c r="BG253" i="14"/>
  <c r="CF68" i="13"/>
  <c r="DR68" i="13"/>
  <c r="DI68" i="13"/>
  <c r="CZ68" i="13"/>
  <c r="CJ68" i="13"/>
  <c r="CC68" i="13"/>
  <c r="CW68" i="13"/>
  <c r="BR68" i="13"/>
  <c r="DO69" i="12"/>
  <c r="DE70" i="12"/>
  <c r="DN70" i="12"/>
  <c r="DW70" i="12"/>
  <c r="CC70" i="12"/>
  <c r="CD70" i="12"/>
  <c r="CM70" i="12"/>
  <c r="CV70" i="12"/>
  <c r="DH78" i="13"/>
  <c r="CT69" i="14"/>
  <c r="G202" i="14"/>
  <c r="AA222" i="14"/>
  <c r="K206" i="14"/>
  <c r="AE226" i="14"/>
  <c r="AU242" i="14"/>
  <c r="AH229" i="14"/>
  <c r="AX245" i="14"/>
  <c r="DA76" i="14"/>
  <c r="U215" i="14"/>
  <c r="E199" i="14"/>
  <c r="X218" i="14"/>
  <c r="J204" i="14"/>
  <c r="AR238" i="14"/>
  <c r="BH254" i="14"/>
  <c r="AU241" i="14"/>
  <c r="X165" i="11"/>
  <c r="DY68" i="13"/>
  <c r="DP68" i="13"/>
  <c r="DG68" i="13"/>
  <c r="DV68" i="13"/>
  <c r="BS68" i="13"/>
  <c r="CA68" i="13"/>
  <c r="BQ68" i="13"/>
  <c r="DZ68" i="13" s="1"/>
  <c r="DX69" i="12"/>
  <c r="DM70" i="12"/>
  <c r="DV70" i="12"/>
  <c r="CB70" i="12"/>
  <c r="CK70" i="12"/>
  <c r="CL70" i="12"/>
  <c r="CU70" i="12"/>
  <c r="DD70" i="12"/>
  <c r="DY78" i="13"/>
  <c r="DC69" i="14"/>
  <c r="J205" i="14"/>
  <c r="AC224" i="14"/>
  <c r="P211" i="14"/>
  <c r="AG228" i="14"/>
  <c r="AW244" i="14"/>
  <c r="AJ231" i="14"/>
  <c r="AZ247" i="14"/>
  <c r="DJ76" i="14"/>
  <c r="CM73" i="14"/>
  <c r="W217" i="14"/>
  <c r="H202" i="14"/>
  <c r="Z220" i="14"/>
  <c r="S213" i="14"/>
  <c r="AT240" i="14"/>
  <c r="AG227" i="14"/>
  <c r="AW243" i="14"/>
  <c r="AT186" i="11"/>
  <c r="DX68" i="13"/>
  <c r="DO68" i="13"/>
  <c r="BZ68" i="13"/>
  <c r="DM68" i="13"/>
  <c r="DN68" i="13"/>
  <c r="CT68" i="13"/>
  <c r="BR70" i="12"/>
  <c r="DY69" i="12"/>
  <c r="DU70" i="12"/>
  <c r="CA70" i="12"/>
  <c r="CJ70" i="12"/>
  <c r="CS70" i="12"/>
  <c r="CT70" i="12"/>
  <c r="DC70" i="12"/>
  <c r="DL70" i="12"/>
  <c r="DL69" i="14"/>
  <c r="Q212" i="14"/>
  <c r="M208" i="14"/>
  <c r="T215" i="14"/>
  <c r="AI230" i="14"/>
  <c r="AY246" i="14"/>
  <c r="AL233" i="14"/>
  <c r="BB249" i="14"/>
  <c r="CF76" i="14"/>
  <c r="DD73" i="14"/>
  <c r="Y219" i="14"/>
  <c r="K205" i="14"/>
  <c r="AB222" i="14"/>
  <c r="AF226" i="14"/>
  <c r="AV242" i="14"/>
  <c r="AI229" i="14"/>
  <c r="AY245" i="14"/>
  <c r="AS186" i="11"/>
  <c r="DW68" i="13"/>
  <c r="CH68" i="13"/>
  <c r="DT68" i="13"/>
  <c r="DD68" i="13"/>
  <c r="DE68" i="13"/>
  <c r="CN68" i="13"/>
  <c r="DF68" i="13"/>
  <c r="CO71" i="12"/>
  <c r="CX71" i="12"/>
  <c r="BR69" i="12"/>
  <c r="CY71" i="12"/>
  <c r="BS70" i="12"/>
  <c r="BV69" i="12"/>
  <c r="BT70" i="12"/>
  <c r="BU70" i="12"/>
  <c r="BZ70" i="12"/>
  <c r="CI70" i="12"/>
  <c r="CR70" i="12"/>
  <c r="DA70" i="12"/>
  <c r="DB70" i="12"/>
  <c r="DK70" i="12"/>
  <c r="BZ78" i="13"/>
  <c r="H203" i="14"/>
  <c r="N209" i="14"/>
  <c r="V217" i="14"/>
  <c r="AK232" i="14"/>
  <c r="BA248" i="14"/>
  <c r="AN235" i="14"/>
  <c r="BD251" i="14"/>
  <c r="BS69" i="14"/>
  <c r="DM73" i="14"/>
  <c r="AA221" i="14"/>
  <c r="R212" i="14"/>
  <c r="AD224" i="14"/>
  <c r="AH228" i="14"/>
  <c r="AX244" i="14"/>
  <c r="AK231" i="14"/>
  <c r="BR78" i="13"/>
  <c r="AM180" i="11"/>
  <c r="CP68" i="13"/>
  <c r="BY68" i="13"/>
  <c r="DK68" i="13"/>
  <c r="CU68" i="13"/>
  <c r="CV68" i="13"/>
  <c r="BT68" i="13"/>
  <c r="BM136" i="13"/>
  <c r="BW136" i="13" s="1"/>
  <c r="BM139" i="13"/>
  <c r="BX139" i="13" s="1"/>
  <c r="BM138" i="13"/>
  <c r="BV138" i="13" s="1"/>
  <c r="BM140" i="13"/>
  <c r="BS140" i="13" s="1"/>
  <c r="DV68" i="12"/>
  <c r="CR73" i="12"/>
  <c r="Q209" i="13"/>
  <c r="J202" i="13"/>
  <c r="X216" i="13"/>
  <c r="AN232" i="13"/>
  <c r="AE223" i="13"/>
  <c r="AV240" i="13"/>
  <c r="AS237" i="13"/>
  <c r="BI253" i="13"/>
  <c r="AK234" i="13"/>
  <c r="AG230" i="13"/>
  <c r="Q214" i="13"/>
  <c r="D201" i="13"/>
  <c r="AP239" i="13"/>
  <c r="L209" i="13"/>
  <c r="B265" i="13"/>
  <c r="AV309" i="13" s="1"/>
  <c r="CG77" i="13"/>
  <c r="E203" i="13"/>
  <c r="O213" i="13"/>
  <c r="U219" i="13"/>
  <c r="AH232" i="13"/>
  <c r="AP240" i="13"/>
  <c r="AK235" i="13"/>
  <c r="AY249" i="13"/>
  <c r="CW71" i="13"/>
  <c r="N207" i="13"/>
  <c r="AB221" i="13"/>
  <c r="R211" i="13"/>
  <c r="AM232" i="13"/>
  <c r="J203" i="13"/>
  <c r="BI254" i="13"/>
  <c r="BF251" i="13"/>
  <c r="AX243" i="13"/>
  <c r="BU68" i="12"/>
  <c r="DJ73" i="12"/>
  <c r="E197" i="13"/>
  <c r="D196" i="13"/>
  <c r="AB220" i="13"/>
  <c r="AR236" i="13"/>
  <c r="AI227" i="13"/>
  <c r="AZ244" i="13"/>
  <c r="AW241" i="13"/>
  <c r="E202" i="13"/>
  <c r="F203" i="13"/>
  <c r="J207" i="13"/>
  <c r="AD227" i="13"/>
  <c r="Y222" i="13"/>
  <c r="AR241" i="13"/>
  <c r="BC252" i="13"/>
  <c r="BX77" i="13"/>
  <c r="S217" i="13"/>
  <c r="H206" i="13"/>
  <c r="AX248" i="13"/>
  <c r="AL236" i="13"/>
  <c r="Y223" i="13"/>
  <c r="AM237" i="13"/>
  <c r="BC253" i="13"/>
  <c r="DG71" i="13"/>
  <c r="U214" i="13"/>
  <c r="M206" i="13"/>
  <c r="AN233" i="13"/>
  <c r="L205" i="13"/>
  <c r="AH227" i="13"/>
  <c r="P209" i="13"/>
  <c r="BA246" i="13"/>
  <c r="CM70" i="14"/>
  <c r="BV68" i="12"/>
  <c r="CF73" i="12"/>
  <c r="L204" i="13"/>
  <c r="M205" i="13"/>
  <c r="AD222" i="13"/>
  <c r="S211" i="13"/>
  <c r="AK229" i="13"/>
  <c r="BB246" i="13"/>
  <c r="AY243" i="13"/>
  <c r="N211" i="13"/>
  <c r="M210" i="13"/>
  <c r="R215" i="13"/>
  <c r="I206" i="13"/>
  <c r="Z223" i="13"/>
  <c r="AY248" i="13"/>
  <c r="AO238" i="13"/>
  <c r="R216" i="13"/>
  <c r="K209" i="13"/>
  <c r="X222" i="13"/>
  <c r="AZ250" i="13"/>
  <c r="AA225" i="13"/>
  <c r="AO239" i="13"/>
  <c r="AD223" i="13"/>
  <c r="AA220" i="13"/>
  <c r="AO234" i="13"/>
  <c r="Q210" i="13"/>
  <c r="AI228" i="13"/>
  <c r="AU240" i="13"/>
  <c r="BH253" i="13"/>
  <c r="CE68" i="12"/>
  <c r="CO73" i="12"/>
  <c r="T212" i="13"/>
  <c r="R210" i="13"/>
  <c r="AF224" i="13"/>
  <c r="W215" i="13"/>
  <c r="AM231" i="13"/>
  <c r="BD248" i="13"/>
  <c r="BA245" i="13"/>
  <c r="V219" i="13"/>
  <c r="T217" i="13"/>
  <c r="AE228" i="13"/>
  <c r="O212" i="13"/>
  <c r="BB251" i="13"/>
  <c r="AM236" i="13"/>
  <c r="AX247" i="13"/>
  <c r="DW77" i="13"/>
  <c r="I207" i="13"/>
  <c r="N212" i="13"/>
  <c r="Z224" i="13"/>
  <c r="BB252" i="13"/>
  <c r="AC227" i="13"/>
  <c r="AQ241" i="13"/>
  <c r="DP71" i="13"/>
  <c r="AE224" i="13"/>
  <c r="AP235" i="13"/>
  <c r="F199" i="13"/>
  <c r="X217" i="13"/>
  <c r="AQ236" i="13"/>
  <c r="BB247" i="13"/>
  <c r="AT239" i="13"/>
  <c r="CN68" i="12"/>
  <c r="CX73" i="12"/>
  <c r="N206" i="13"/>
  <c r="F198" i="13"/>
  <c r="AH226" i="13"/>
  <c r="Y217" i="13"/>
  <c r="AO233" i="13"/>
  <c r="BF250" i="13"/>
  <c r="BC247" i="13"/>
  <c r="X221" i="13"/>
  <c r="AI232" i="13"/>
  <c r="AF229" i="13"/>
  <c r="AA224" i="13"/>
  <c r="AN237" i="13"/>
  <c r="AT243" i="13"/>
  <c r="BE254" i="13"/>
  <c r="CK77" i="13"/>
  <c r="Q215" i="13"/>
  <c r="V220" i="13"/>
  <c r="AB226" i="13"/>
  <c r="L210" i="13"/>
  <c r="AE229" i="13"/>
  <c r="AS243" i="13"/>
  <c r="DY71" i="13"/>
  <c r="D197" i="13"/>
  <c r="AZ245" i="13"/>
  <c r="I202" i="13"/>
  <c r="AJ229" i="13"/>
  <c r="V215" i="13"/>
  <c r="AW242" i="13"/>
  <c r="BC248" i="13"/>
  <c r="CW68" i="12"/>
  <c r="DG73" i="12"/>
  <c r="G199" i="13"/>
  <c r="H200" i="13"/>
  <c r="K203" i="13"/>
  <c r="AJ228" i="13"/>
  <c r="AA219" i="13"/>
  <c r="AQ235" i="13"/>
  <c r="BH252" i="13"/>
  <c r="BE249" i="13"/>
  <c r="H205" i="13"/>
  <c r="AJ233" i="13"/>
  <c r="G204" i="13"/>
  <c r="AB225" i="13"/>
  <c r="AU244" i="13"/>
  <c r="BA250" i="13"/>
  <c r="AQ240" i="13"/>
  <c r="CT77" i="13"/>
  <c r="G205" i="13"/>
  <c r="AT244" i="13"/>
  <c r="D202" i="13"/>
  <c r="AD228" i="13"/>
  <c r="AN238" i="13"/>
  <c r="AG231" i="13"/>
  <c r="AU245" i="13"/>
  <c r="CE71" i="13"/>
  <c r="K204" i="13"/>
  <c r="G200" i="13"/>
  <c r="Y218" i="13"/>
  <c r="AK230" i="13"/>
  <c r="AF225" i="13"/>
  <c r="BD249" i="13"/>
  <c r="AV241" i="13"/>
  <c r="O207" i="13"/>
  <c r="I201" i="13"/>
  <c r="V214" i="13"/>
  <c r="AL230" i="13"/>
  <c r="AC221" i="13"/>
  <c r="AT238" i="13"/>
  <c r="BJ254" i="13"/>
  <c r="BG251" i="13"/>
  <c r="U218" i="13"/>
  <c r="S216" i="13"/>
  <c r="P213" i="13"/>
  <c r="AS242" i="13"/>
  <c r="BD253" i="13"/>
  <c r="K208" i="13"/>
  <c r="AZ249" i="13"/>
  <c r="DK77" i="13"/>
  <c r="T218" i="13"/>
  <c r="F204" i="13"/>
  <c r="M211" i="13"/>
  <c r="AF230" i="13"/>
  <c r="BD254" i="13"/>
  <c r="AI233" i="13"/>
  <c r="CN71" i="13"/>
  <c r="S212" i="13"/>
  <c r="H201" i="13"/>
  <c r="AL231" i="13"/>
  <c r="E198" i="13"/>
  <c r="AG226" i="13"/>
  <c r="AY244" i="13"/>
  <c r="N154" i="11"/>
  <c r="V161" i="11"/>
  <c r="I148" i="11"/>
  <c r="G146" i="11"/>
  <c r="AO180" i="11"/>
  <c r="AR183" i="11"/>
  <c r="AU186" i="11"/>
  <c r="BM136" i="12"/>
  <c r="BW136" i="12" s="1"/>
  <c r="BM133" i="14"/>
  <c r="BQ133" i="14" s="1"/>
  <c r="AA167" i="11"/>
  <c r="AJ175" i="11"/>
  <c r="R157" i="11"/>
  <c r="AA166" i="11"/>
  <c r="AC168" i="11"/>
  <c r="AB167" i="11"/>
  <c r="AW188" i="11"/>
  <c r="J150" i="11"/>
  <c r="H147" i="11"/>
  <c r="AL177" i="11"/>
  <c r="T159" i="11"/>
  <c r="J149" i="11"/>
  <c r="AQ182" i="11"/>
  <c r="AG172" i="11"/>
  <c r="B207" i="11"/>
  <c r="AN243" i="11" s="1"/>
  <c r="AW189" i="11"/>
  <c r="AH173" i="11"/>
  <c r="D143" i="11"/>
  <c r="AD169" i="11"/>
  <c r="N153" i="11"/>
  <c r="AX189" i="11"/>
  <c r="AI174" i="11"/>
  <c r="F145" i="11"/>
  <c r="O154" i="11"/>
  <c r="K150" i="11"/>
  <c r="U160" i="11"/>
  <c r="AF171" i="11"/>
  <c r="AN179" i="11"/>
  <c r="BW74" i="13"/>
  <c r="AF172" i="11"/>
  <c r="Q156" i="11"/>
  <c r="AE170" i="11"/>
  <c r="Y164" i="11"/>
  <c r="W162" i="11"/>
  <c r="AK176" i="11"/>
  <c r="AS184" i="11"/>
  <c r="BS77" i="14"/>
  <c r="L151" i="11"/>
  <c r="AY190" i="11"/>
  <c r="E144" i="11"/>
  <c r="AM178" i="11"/>
  <c r="AP181" i="11"/>
  <c r="CB77" i="14"/>
  <c r="CI79" i="14"/>
  <c r="CC70" i="14"/>
  <c r="CZ79" i="14"/>
  <c r="CD70" i="14"/>
  <c r="DQ79" i="14"/>
  <c r="CE79" i="14"/>
  <c r="CV70" i="14"/>
  <c r="CV79" i="14"/>
  <c r="BU70" i="14"/>
  <c r="DE70" i="14"/>
  <c r="DM79" i="14"/>
  <c r="DN70" i="14"/>
  <c r="DW70" i="14"/>
  <c r="BM137" i="14"/>
  <c r="BX137" i="14" s="1"/>
  <c r="BM139" i="14"/>
  <c r="BW139" i="14" s="1"/>
  <c r="DG71" i="12"/>
  <c r="DP71" i="12"/>
  <c r="DY71" i="12"/>
  <c r="CE71" i="12"/>
  <c r="CN71" i="12"/>
  <c r="CW71" i="12"/>
  <c r="DF71" i="12"/>
  <c r="BR131" i="13"/>
  <c r="CD78" i="13"/>
  <c r="CU78" i="13"/>
  <c r="DL78" i="13"/>
  <c r="CH78" i="13"/>
  <c r="CY78" i="13"/>
  <c r="DP78" i="13"/>
  <c r="DU76" i="14"/>
  <c r="CQ76" i="14"/>
  <c r="CZ76" i="14"/>
  <c r="DI76" i="14"/>
  <c r="DR76" i="14"/>
  <c r="CN76" i="14"/>
  <c r="CU73" i="14"/>
  <c r="DL73" i="14"/>
  <c r="DU73" i="14"/>
  <c r="CA73" i="14"/>
  <c r="CJ73" i="14"/>
  <c r="CS73" i="14"/>
  <c r="DB73" i="14"/>
  <c r="BY76" i="14"/>
  <c r="BS71" i="12"/>
  <c r="BT78" i="13"/>
  <c r="BM140" i="14"/>
  <c r="CA140" i="14" s="1"/>
  <c r="DO71" i="12"/>
  <c r="DX71" i="12"/>
  <c r="CD71" i="12"/>
  <c r="CM71" i="12"/>
  <c r="CV71" i="12"/>
  <c r="DE71" i="12"/>
  <c r="DN71" i="12"/>
  <c r="CL78" i="13"/>
  <c r="DC78" i="13"/>
  <c r="DT78" i="13"/>
  <c r="CP78" i="13"/>
  <c r="DG78" i="13"/>
  <c r="DX78" i="13"/>
  <c r="BV76" i="14"/>
  <c r="BQ76" i="14"/>
  <c r="CH76" i="14"/>
  <c r="CY76" i="14"/>
  <c r="DH76" i="14"/>
  <c r="DQ76" i="14"/>
  <c r="CE76" i="14"/>
  <c r="CV76" i="14"/>
  <c r="DC73" i="14"/>
  <c r="DT73" i="14"/>
  <c r="BZ73" i="14"/>
  <c r="CI73" i="14"/>
  <c r="CR73" i="14"/>
  <c r="DA73" i="14"/>
  <c r="DJ73" i="14"/>
  <c r="CB78" i="13"/>
  <c r="BX76" i="14"/>
  <c r="DW71" i="12"/>
  <c r="CT78" i="13"/>
  <c r="DK78" i="13"/>
  <c r="CG78" i="13"/>
  <c r="CX78" i="13"/>
  <c r="DO78" i="13"/>
  <c r="CK78" i="13"/>
  <c r="BQ73" i="14"/>
  <c r="DZ73" i="14" s="1"/>
  <c r="BR76" i="14"/>
  <c r="CP76" i="14"/>
  <c r="DG76" i="14"/>
  <c r="DP76" i="14"/>
  <c r="DY76" i="14"/>
  <c r="CM76" i="14"/>
  <c r="DD76" i="14"/>
  <c r="DK73" i="14"/>
  <c r="BY73" i="14"/>
  <c r="CH73" i="14"/>
  <c r="CQ73" i="14"/>
  <c r="CZ73" i="14"/>
  <c r="DI73" i="14"/>
  <c r="DR73" i="14"/>
  <c r="BW76" i="14"/>
  <c r="BS76" i="14"/>
  <c r="BW73" i="14"/>
  <c r="BM134" i="14"/>
  <c r="BR134" i="14" s="1"/>
  <c r="CC71" i="12"/>
  <c r="CU71" i="12"/>
  <c r="DD71" i="12"/>
  <c r="DM71" i="12"/>
  <c r="DV71" i="12"/>
  <c r="CB71" i="12"/>
  <c r="CK71" i="12"/>
  <c r="CT71" i="12"/>
  <c r="DC71" i="12"/>
  <c r="DL71" i="12"/>
  <c r="DU71" i="12"/>
  <c r="CA78" i="13"/>
  <c r="DB78" i="13"/>
  <c r="DS78" i="13"/>
  <c r="CO78" i="13"/>
  <c r="DF78" i="13"/>
  <c r="DW78" i="13"/>
  <c r="CS78" i="13"/>
  <c r="CG76" i="14"/>
  <c r="CX76" i="14"/>
  <c r="DO76" i="14"/>
  <c r="DX76" i="14"/>
  <c r="CD76" i="14"/>
  <c r="CU76" i="14"/>
  <c r="DL76" i="14"/>
  <c r="BT73" i="14"/>
  <c r="DS73" i="14"/>
  <c r="CG73" i="14"/>
  <c r="CP73" i="14"/>
  <c r="CY73" i="14"/>
  <c r="DH73" i="14"/>
  <c r="DQ73" i="14"/>
  <c r="CA76" i="14"/>
  <c r="CL71" i="12"/>
  <c r="CA71" i="12"/>
  <c r="CJ71" i="12"/>
  <c r="CS71" i="12"/>
  <c r="DB71" i="12"/>
  <c r="DK71" i="12"/>
  <c r="DT71" i="12"/>
  <c r="BZ71" i="12"/>
  <c r="DJ78" i="13"/>
  <c r="CF78" i="13"/>
  <c r="CW78" i="13"/>
  <c r="DN78" i="13"/>
  <c r="CJ78" i="13"/>
  <c r="DA78" i="13"/>
  <c r="CO76" i="14"/>
  <c r="DF76" i="14"/>
  <c r="DW76" i="14"/>
  <c r="CC76" i="14"/>
  <c r="CL76" i="14"/>
  <c r="DC76" i="14"/>
  <c r="DT76" i="14"/>
  <c r="BU73" i="14"/>
  <c r="CF73" i="14"/>
  <c r="CO73" i="14"/>
  <c r="CX73" i="14"/>
  <c r="DG73" i="14"/>
  <c r="DP73" i="14"/>
  <c r="DY73" i="14"/>
  <c r="BT71" i="12"/>
  <c r="CI71" i="12"/>
  <c r="CR71" i="12"/>
  <c r="DJ71" i="12"/>
  <c r="DS71" i="12"/>
  <c r="BY71" i="12"/>
  <c r="CH71" i="12"/>
  <c r="BY78" i="13"/>
  <c r="DR78" i="13"/>
  <c r="CN78" i="13"/>
  <c r="DE78" i="13"/>
  <c r="DV78" i="13"/>
  <c r="CR78" i="13"/>
  <c r="DI78" i="13"/>
  <c r="CW76" i="14"/>
  <c r="DN76" i="14"/>
  <c r="CB76" i="14"/>
  <c r="CK76" i="14"/>
  <c r="CT76" i="14"/>
  <c r="DK76" i="14"/>
  <c r="BV73" i="14"/>
  <c r="CN73" i="14"/>
  <c r="CW73" i="14"/>
  <c r="DF73" i="14"/>
  <c r="DO73" i="14"/>
  <c r="DX73" i="14"/>
  <c r="CD73" i="14"/>
  <c r="BW78" i="13"/>
  <c r="BR71" i="12"/>
  <c r="BS73" i="14"/>
  <c r="DA71" i="12"/>
  <c r="CQ71" i="12"/>
  <c r="CZ71" i="12"/>
  <c r="DI71" i="12"/>
  <c r="DR71" i="12"/>
  <c r="BX71" i="12"/>
  <c r="CG71" i="12"/>
  <c r="CP71" i="12"/>
  <c r="BQ78" i="13"/>
  <c r="CE78" i="13"/>
  <c r="CV78" i="13"/>
  <c r="DM78" i="13"/>
  <c r="CI78" i="13"/>
  <c r="CZ78" i="13"/>
  <c r="DQ78" i="13"/>
  <c r="DE76" i="14"/>
  <c r="DV76" i="14"/>
  <c r="CJ76" i="14"/>
  <c r="CS76" i="14"/>
  <c r="DB76" i="14"/>
  <c r="DS76" i="14"/>
  <c r="CE73" i="14"/>
  <c r="CV73" i="14"/>
  <c r="DE73" i="14"/>
  <c r="DN73" i="14"/>
  <c r="DW73" i="14"/>
  <c r="CC73" i="14"/>
  <c r="CL73" i="14"/>
  <c r="BV71" i="12"/>
  <c r="BX73" i="14"/>
  <c r="BT73" i="12"/>
  <c r="DN68" i="12"/>
  <c r="DW68" i="12"/>
  <c r="DX68" i="12"/>
  <c r="DY68" i="12"/>
  <c r="BW68" i="12"/>
  <c r="CF68" i="12"/>
  <c r="CO68" i="12"/>
  <c r="CJ73" i="12"/>
  <c r="CS73" i="12"/>
  <c r="DB73" i="12"/>
  <c r="DS73" i="12"/>
  <c r="CG73" i="12"/>
  <c r="CP73" i="12"/>
  <c r="CY73" i="12"/>
  <c r="BW73" i="12"/>
  <c r="CB77" i="13"/>
  <c r="BS71" i="13"/>
  <c r="DO77" i="13"/>
  <c r="CC77" i="13"/>
  <c r="CL77" i="13"/>
  <c r="DC77" i="13"/>
  <c r="DT77" i="13"/>
  <c r="CP77" i="13"/>
  <c r="BR77" i="13"/>
  <c r="DH71" i="13"/>
  <c r="DQ71" i="13"/>
  <c r="BW71" i="13"/>
  <c r="CF71" i="13"/>
  <c r="CO71" i="13"/>
  <c r="CP71" i="13"/>
  <c r="CY71" i="13"/>
  <c r="DX70" i="14"/>
  <c r="BV70" i="14"/>
  <c r="CE70" i="14"/>
  <c r="CN70" i="14"/>
  <c r="CW70" i="14"/>
  <c r="DF70" i="14"/>
  <c r="DO70" i="14"/>
  <c r="DV79" i="14"/>
  <c r="CR79" i="14"/>
  <c r="DI79" i="14"/>
  <c r="DR79" i="14"/>
  <c r="CN79" i="14"/>
  <c r="DE79" i="14"/>
  <c r="BT70" i="14"/>
  <c r="BQ73" i="12"/>
  <c r="DZ73" i="12" s="1"/>
  <c r="CA68" i="12"/>
  <c r="CB68" i="12"/>
  <c r="CC68" i="12"/>
  <c r="CD68" i="12"/>
  <c r="CM68" i="12"/>
  <c r="CV68" i="12"/>
  <c r="DE68" i="12"/>
  <c r="CZ73" i="12"/>
  <c r="DI73" i="12"/>
  <c r="DR73" i="12"/>
  <c r="CN73" i="12"/>
  <c r="CW73" i="12"/>
  <c r="DF73" i="12"/>
  <c r="DO73" i="12"/>
  <c r="BT77" i="13"/>
  <c r="CJ77" i="13"/>
  <c r="CS77" i="13"/>
  <c r="DB77" i="13"/>
  <c r="DS77" i="13"/>
  <c r="CO77" i="13"/>
  <c r="DF77" i="13"/>
  <c r="BT71" i="13"/>
  <c r="DX71" i="13"/>
  <c r="CD71" i="13"/>
  <c r="CM71" i="13"/>
  <c r="CV71" i="13"/>
  <c r="DE71" i="13"/>
  <c r="DF71" i="13"/>
  <c r="DO71" i="13"/>
  <c r="BQ70" i="14"/>
  <c r="DZ70" i="14" s="1"/>
  <c r="CB70" i="14"/>
  <c r="CK70" i="14"/>
  <c r="CL70" i="14"/>
  <c r="CU70" i="14"/>
  <c r="DD70" i="14"/>
  <c r="DM70" i="14"/>
  <c r="DV70" i="14"/>
  <c r="BU79" i="14"/>
  <c r="CQ79" i="14"/>
  <c r="DH79" i="14"/>
  <c r="DY79" i="14"/>
  <c r="CM79" i="14"/>
  <c r="DD79" i="14"/>
  <c r="DU79" i="14"/>
  <c r="BS70" i="14"/>
  <c r="BS73" i="12"/>
  <c r="BZ68" i="12"/>
  <c r="CI68" i="12"/>
  <c r="CJ68" i="12"/>
  <c r="CK68" i="12"/>
  <c r="CL68" i="12"/>
  <c r="CU68" i="12"/>
  <c r="DD68" i="12"/>
  <c r="DM68" i="12"/>
  <c r="DH73" i="12"/>
  <c r="DQ73" i="12"/>
  <c r="CE73" i="12"/>
  <c r="CV73" i="12"/>
  <c r="DE73" i="12"/>
  <c r="DN73" i="12"/>
  <c r="DW73" i="12"/>
  <c r="BZ77" i="13"/>
  <c r="CR77" i="13"/>
  <c r="DA77" i="13"/>
  <c r="DJ77" i="13"/>
  <c r="CF77" i="13"/>
  <c r="CW77" i="13"/>
  <c r="DN77" i="13"/>
  <c r="BQ71" i="13"/>
  <c r="DZ71" i="13" s="1"/>
  <c r="CC71" i="13"/>
  <c r="CL71" i="13"/>
  <c r="CU71" i="13"/>
  <c r="DD71" i="13"/>
  <c r="DM71" i="13"/>
  <c r="DN71" i="13"/>
  <c r="DW71" i="13"/>
  <c r="CA77" i="13"/>
  <c r="CJ70" i="14"/>
  <c r="CS70" i="14"/>
  <c r="CT70" i="14"/>
  <c r="DC70" i="14"/>
  <c r="DL70" i="14"/>
  <c r="DU70" i="14"/>
  <c r="CA70" i="14"/>
  <c r="CH79" i="14"/>
  <c r="CY79" i="14"/>
  <c r="DP79" i="14"/>
  <c r="BV79" i="14"/>
  <c r="CU79" i="14"/>
  <c r="DL79" i="14"/>
  <c r="BS77" i="13"/>
  <c r="BX73" i="12"/>
  <c r="BM143" i="13"/>
  <c r="BS143" i="13" s="1"/>
  <c r="BM142" i="13"/>
  <c r="DP142" i="13" s="1"/>
  <c r="BR73" i="12"/>
  <c r="CH68" i="12"/>
  <c r="CQ68" i="12"/>
  <c r="CR68" i="12"/>
  <c r="CS68" i="12"/>
  <c r="CT68" i="12"/>
  <c r="DC68" i="12"/>
  <c r="DL68" i="12"/>
  <c r="DU68" i="12"/>
  <c r="DP73" i="12"/>
  <c r="DY73" i="12"/>
  <c r="CM73" i="12"/>
  <c r="DD73" i="12"/>
  <c r="DM73" i="12"/>
  <c r="DV73" i="12"/>
  <c r="BU77" i="13"/>
  <c r="CI77" i="13"/>
  <c r="CZ77" i="13"/>
  <c r="DI77" i="13"/>
  <c r="DR77" i="13"/>
  <c r="CN77" i="13"/>
  <c r="DE77" i="13"/>
  <c r="DV77" i="13"/>
  <c r="CB71" i="13"/>
  <c r="CK71" i="13"/>
  <c r="CT71" i="13"/>
  <c r="DC71" i="13"/>
  <c r="DL71" i="13"/>
  <c r="DU71" i="13"/>
  <c r="DV71" i="13"/>
  <c r="BQ79" i="14"/>
  <c r="CR70" i="14"/>
  <c r="DA70" i="14"/>
  <c r="DB70" i="14"/>
  <c r="DK70" i="14"/>
  <c r="DT70" i="14"/>
  <c r="BZ70" i="14"/>
  <c r="CI70" i="14"/>
  <c r="CP79" i="14"/>
  <c r="DG79" i="14"/>
  <c r="DX79" i="14"/>
  <c r="CL79" i="14"/>
  <c r="DC79" i="14"/>
  <c r="DT79" i="14"/>
  <c r="CP68" i="12"/>
  <c r="CY68" i="12"/>
  <c r="CZ68" i="12"/>
  <c r="DA68" i="12"/>
  <c r="DB68" i="12"/>
  <c r="DK68" i="12"/>
  <c r="DT68" i="12"/>
  <c r="DX73" i="12"/>
  <c r="CD73" i="12"/>
  <c r="CU73" i="12"/>
  <c r="DL73" i="12"/>
  <c r="DU73" i="12"/>
  <c r="CA73" i="12"/>
  <c r="BV71" i="13"/>
  <c r="BQ77" i="13"/>
  <c r="CQ77" i="13"/>
  <c r="DH77" i="13"/>
  <c r="DQ77" i="13"/>
  <c r="CE77" i="13"/>
  <c r="CV77" i="13"/>
  <c r="DM77" i="13"/>
  <c r="BV77" i="13"/>
  <c r="CJ71" i="13"/>
  <c r="CS71" i="13"/>
  <c r="DB71" i="13"/>
  <c r="DK71" i="13"/>
  <c r="DT71" i="13"/>
  <c r="BR71" i="13"/>
  <c r="CA71" i="13"/>
  <c r="BY79" i="14"/>
  <c r="CZ70" i="14"/>
  <c r="DI70" i="14"/>
  <c r="DJ70" i="14"/>
  <c r="DS70" i="14"/>
  <c r="BY70" i="14"/>
  <c r="CH70" i="14"/>
  <c r="CQ70" i="14"/>
  <c r="CX79" i="14"/>
  <c r="DO79" i="14"/>
  <c r="CK79" i="14"/>
  <c r="CT79" i="14"/>
  <c r="DK79" i="14"/>
  <c r="CG79" i="14"/>
  <c r="BQ68" i="12"/>
  <c r="DZ68" i="12" s="1"/>
  <c r="CX68" i="12"/>
  <c r="DG68" i="12"/>
  <c r="DH68" i="12"/>
  <c r="DI68" i="12"/>
  <c r="DJ68" i="12"/>
  <c r="DS68" i="12"/>
  <c r="BY68" i="12"/>
  <c r="BV73" i="12"/>
  <c r="CC73" i="12"/>
  <c r="CL73" i="12"/>
  <c r="DC73" i="12"/>
  <c r="DT73" i="12"/>
  <c r="BZ73" i="12"/>
  <c r="CI73" i="12"/>
  <c r="CY77" i="13"/>
  <c r="DP77" i="13"/>
  <c r="DY77" i="13"/>
  <c r="CM77" i="13"/>
  <c r="DD77" i="13"/>
  <c r="DU77" i="13"/>
  <c r="CR71" i="13"/>
  <c r="DA71" i="13"/>
  <c r="DJ71" i="13"/>
  <c r="DS71" i="13"/>
  <c r="BY71" i="13"/>
  <c r="BZ71" i="13"/>
  <c r="CI71" i="13"/>
  <c r="CB79" i="14"/>
  <c r="CD79" i="14"/>
  <c r="DH70" i="14"/>
  <c r="DQ70" i="14"/>
  <c r="DR70" i="14"/>
  <c r="BX70" i="14"/>
  <c r="CG70" i="14"/>
  <c r="CP70" i="14"/>
  <c r="CY70" i="14"/>
  <c r="DF79" i="14"/>
  <c r="DW79" i="14"/>
  <c r="CS79" i="14"/>
  <c r="DB79" i="14"/>
  <c r="DS79" i="14"/>
  <c r="CO79" i="14"/>
  <c r="DF68" i="12"/>
  <c r="DO68" i="12"/>
  <c r="DP68" i="12"/>
  <c r="DQ68" i="12"/>
  <c r="DR68" i="12"/>
  <c r="BX68" i="12"/>
  <c r="CG68" i="12"/>
  <c r="CB73" i="12"/>
  <c r="CK73" i="12"/>
  <c r="CT73" i="12"/>
  <c r="DK73" i="12"/>
  <c r="BY73" i="12"/>
  <c r="CH73" i="12"/>
  <c r="CQ73" i="12"/>
  <c r="BU71" i="13"/>
  <c r="DG77" i="13"/>
  <c r="DX77" i="13"/>
  <c r="CD77" i="13"/>
  <c r="CU77" i="13"/>
  <c r="DL77" i="13"/>
  <c r="CH77" i="13"/>
  <c r="BY77" i="13"/>
  <c r="CZ71" i="13"/>
  <c r="DI71" i="13"/>
  <c r="DR71" i="13"/>
  <c r="BX71" i="13"/>
  <c r="CG71" i="13"/>
  <c r="CH71" i="13"/>
  <c r="DP70" i="14"/>
  <c r="DY70" i="14"/>
  <c r="BW70" i="14"/>
  <c r="CF70" i="14"/>
  <c r="CO70" i="14"/>
  <c r="CX70" i="14"/>
  <c r="DG70" i="14"/>
  <c r="DN79" i="14"/>
  <c r="CJ79" i="14"/>
  <c r="DA79" i="14"/>
  <c r="DJ79" i="14"/>
  <c r="CF79" i="14"/>
  <c r="CW79" i="14"/>
  <c r="BM138" i="14"/>
  <c r="BW138" i="14" s="1"/>
  <c r="BM141" i="14"/>
  <c r="BZ141" i="14" s="1"/>
  <c r="CD69" i="12"/>
  <c r="CM69" i="12"/>
  <c r="CV69" i="12"/>
  <c r="DE69" i="12"/>
  <c r="DN69" i="12"/>
  <c r="DW69" i="12"/>
  <c r="BU69" i="12"/>
  <c r="BY69" i="14"/>
  <c r="CH69" i="14"/>
  <c r="CQ69" i="14"/>
  <c r="CZ69" i="14"/>
  <c r="DA69" i="14"/>
  <c r="DB69" i="14"/>
  <c r="DK69" i="14"/>
  <c r="DT69" i="14"/>
  <c r="BT69" i="12"/>
  <c r="M153" i="11"/>
  <c r="Z167" i="11"/>
  <c r="AH175" i="11"/>
  <c r="E145" i="11"/>
  <c r="AE172" i="11"/>
  <c r="AB168" i="11"/>
  <c r="K152" i="11"/>
  <c r="AJ177" i="11"/>
  <c r="J151" i="11"/>
  <c r="AL178" i="11"/>
  <c r="AI175" i="11"/>
  <c r="CL69" i="12"/>
  <c r="CU69" i="12"/>
  <c r="DD69" i="12"/>
  <c r="DM69" i="12"/>
  <c r="DV69" i="12"/>
  <c r="CB69" i="12"/>
  <c r="CC69" i="12"/>
  <c r="CG69" i="14"/>
  <c r="CP69" i="14"/>
  <c r="CY69" i="14"/>
  <c r="DH69" i="14"/>
  <c r="DI69" i="14"/>
  <c r="DJ69" i="14"/>
  <c r="DS69" i="14"/>
  <c r="AT187" i="11"/>
  <c r="X164" i="11"/>
  <c r="AN181" i="11"/>
  <c r="AV189" i="11"/>
  <c r="T160" i="11"/>
  <c r="G148" i="11"/>
  <c r="AD170" i="11"/>
  <c r="Y165" i="11"/>
  <c r="AO182" i="11"/>
  <c r="F146" i="11"/>
  <c r="AQ183" i="11"/>
  <c r="CT69" i="12"/>
  <c r="DC69" i="12"/>
  <c r="DL69" i="12"/>
  <c r="DU69" i="12"/>
  <c r="CA69" i="12"/>
  <c r="CJ69" i="12"/>
  <c r="CK69" i="12"/>
  <c r="CO69" i="14"/>
  <c r="CX69" i="14"/>
  <c r="DG69" i="14"/>
  <c r="DP69" i="14"/>
  <c r="DQ69" i="14"/>
  <c r="DR69" i="14"/>
  <c r="BX69" i="14"/>
  <c r="BT69" i="14"/>
  <c r="AK177" i="11"/>
  <c r="AK178" i="11"/>
  <c r="AF173" i="11"/>
  <c r="AC169" i="11"/>
  <c r="AP183" i="11"/>
  <c r="AO181" i="11"/>
  <c r="AB169" i="11"/>
  <c r="W163" i="11"/>
  <c r="D145" i="11"/>
  <c r="AR184" i="11"/>
  <c r="AA168" i="11"/>
  <c r="AX190" i="11"/>
  <c r="DB69" i="12"/>
  <c r="DK69" i="12"/>
  <c r="DT69" i="12"/>
  <c r="BZ69" i="12"/>
  <c r="CI69" i="12"/>
  <c r="CR69" i="12"/>
  <c r="CS69" i="12"/>
  <c r="CW69" i="14"/>
  <c r="DF69" i="14"/>
  <c r="DO69" i="14"/>
  <c r="DX69" i="14"/>
  <c r="DY69" i="14"/>
  <c r="BW69" i="14"/>
  <c r="CF69" i="14"/>
  <c r="P157" i="11"/>
  <c r="Z166" i="11"/>
  <c r="U161" i="11"/>
  <c r="H149" i="11"/>
  <c r="AE171" i="11"/>
  <c r="T161" i="11"/>
  <c r="Q157" i="11"/>
  <c r="Q158" i="11"/>
  <c r="I150" i="11"/>
  <c r="W164" i="11"/>
  <c r="P156" i="11"/>
  <c r="BW79" i="14"/>
  <c r="DJ69" i="12"/>
  <c r="DS69" i="12"/>
  <c r="BY69" i="12"/>
  <c r="CH69" i="12"/>
  <c r="CQ69" i="12"/>
  <c r="CZ69" i="12"/>
  <c r="DA69" i="12"/>
  <c r="DE69" i="14"/>
  <c r="DN69" i="14"/>
  <c r="DW69" i="14"/>
  <c r="BU69" i="14"/>
  <c r="BV69" i="14"/>
  <c r="CE69" i="14"/>
  <c r="CN69" i="14"/>
  <c r="AC170" i="11"/>
  <c r="E146" i="11"/>
  <c r="AS185" i="11"/>
  <c r="AV188" i="11"/>
  <c r="R159" i="11"/>
  <c r="I149" i="11"/>
  <c r="AU187" i="11"/>
  <c r="AJ176" i="11"/>
  <c r="AN180" i="11"/>
  <c r="L152" i="11"/>
  <c r="B208" i="11"/>
  <c r="AC234" i="11" s="1"/>
  <c r="F147" i="11"/>
  <c r="BR69" i="14"/>
  <c r="DR69" i="12"/>
  <c r="BX69" i="12"/>
  <c r="CG69" i="12"/>
  <c r="CP69" i="12"/>
  <c r="CY69" i="12"/>
  <c r="DH69" i="12"/>
  <c r="DI69" i="12"/>
  <c r="DM69" i="14"/>
  <c r="DV69" i="14"/>
  <c r="CB69" i="14"/>
  <c r="CC69" i="14"/>
  <c r="CD69" i="14"/>
  <c r="CM69" i="14"/>
  <c r="CV69" i="14"/>
  <c r="R158" i="11"/>
  <c r="AI176" i="11"/>
  <c r="AH174" i="11"/>
  <c r="AP182" i="11"/>
  <c r="G147" i="11"/>
  <c r="O155" i="11"/>
  <c r="V162" i="11"/>
  <c r="O156" i="11"/>
  <c r="S160" i="11"/>
  <c r="AR185" i="11"/>
  <c r="K151" i="11"/>
  <c r="BQ69" i="12"/>
  <c r="DZ69" i="12" s="1"/>
  <c r="BW69" i="12"/>
  <c r="CF69" i="12"/>
  <c r="CO69" i="12"/>
  <c r="CX69" i="12"/>
  <c r="DG69" i="12"/>
  <c r="DP69" i="12"/>
  <c r="DQ69" i="12"/>
  <c r="DU69" i="14"/>
  <c r="CA69" i="14"/>
  <c r="CJ69" i="14"/>
  <c r="CK69" i="14"/>
  <c r="CL69" i="14"/>
  <c r="CU69" i="14"/>
  <c r="DD69" i="14"/>
  <c r="AM179" i="11"/>
  <c r="AU188" i="11"/>
  <c r="M154" i="11"/>
  <c r="U162" i="11"/>
  <c r="AG174" i="11"/>
  <c r="Y166" i="11"/>
  <c r="AQ184" i="11"/>
  <c r="D144" i="11"/>
  <c r="H148" i="11"/>
  <c r="AG173" i="11"/>
  <c r="S159" i="11"/>
  <c r="AD171" i="11"/>
  <c r="AL179" i="11"/>
  <c r="CC79" i="14"/>
  <c r="BT79" i="14"/>
  <c r="BZ79" i="14"/>
  <c r="BS79" i="14"/>
  <c r="N155" i="11"/>
  <c r="BX78" i="13"/>
  <c r="BM78" i="11"/>
  <c r="CW78" i="11" s="1"/>
  <c r="BX77" i="14"/>
  <c r="CA77" i="14"/>
  <c r="BZ77" i="14"/>
  <c r="BZ80" i="13"/>
  <c r="BT77" i="14"/>
  <c r="BR77" i="14"/>
  <c r="BU77" i="14"/>
  <c r="CA79" i="14"/>
  <c r="BR79" i="14"/>
  <c r="BM142" i="14"/>
  <c r="BW142" i="14" s="1"/>
  <c r="CH75" i="12"/>
  <c r="CQ75" i="12"/>
  <c r="CZ75" i="12"/>
  <c r="DI75" i="12"/>
  <c r="DR75" i="12"/>
  <c r="CN75" i="12"/>
  <c r="Q219" i="14"/>
  <c r="R220" i="14"/>
  <c r="X226" i="14"/>
  <c r="AN242" i="14"/>
  <c r="AA229" i="14"/>
  <c r="AQ245" i="14"/>
  <c r="BS75" i="12"/>
  <c r="CG75" i="12"/>
  <c r="CX75" i="12"/>
  <c r="DG75" i="12"/>
  <c r="DP75" i="12"/>
  <c r="DY75" i="12"/>
  <c r="CM75" i="12"/>
  <c r="DD75" i="12"/>
  <c r="U223" i="14"/>
  <c r="V224" i="14"/>
  <c r="AB230" i="14"/>
  <c r="AR246" i="14"/>
  <c r="AE233" i="14"/>
  <c r="AU249" i="14"/>
  <c r="BM80" i="11"/>
  <c r="BQ80" i="11" s="1"/>
  <c r="BX75" i="12"/>
  <c r="CO75" i="12"/>
  <c r="DF75" i="12"/>
  <c r="DO75" i="12"/>
  <c r="DX75" i="12"/>
  <c r="CD75" i="12"/>
  <c r="CU75" i="12"/>
  <c r="DL75" i="12"/>
  <c r="W225" i="14"/>
  <c r="F208" i="14"/>
  <c r="AD232" i="14"/>
  <c r="AT248" i="14"/>
  <c r="AG235" i="14"/>
  <c r="AW251" i="14"/>
  <c r="BW75" i="12"/>
  <c r="CW75" i="12"/>
  <c r="DN75" i="12"/>
  <c r="DW75" i="12"/>
  <c r="CC75" i="12"/>
  <c r="CL75" i="12"/>
  <c r="DC75" i="12"/>
  <c r="DT75" i="12"/>
  <c r="D206" i="14"/>
  <c r="J212" i="14"/>
  <c r="G209" i="14"/>
  <c r="AF234" i="14"/>
  <c r="AV250" i="14"/>
  <c r="AI237" i="14"/>
  <c r="AY253" i="14"/>
  <c r="BQ75" i="12"/>
  <c r="DZ75" i="12" s="1"/>
  <c r="DE75" i="12"/>
  <c r="DV75" i="12"/>
  <c r="CB75" i="12"/>
  <c r="CK75" i="12"/>
  <c r="CT75" i="12"/>
  <c r="DK75" i="12"/>
  <c r="I211" i="14"/>
  <c r="L214" i="14"/>
  <c r="E207" i="14"/>
  <c r="AH236" i="14"/>
  <c r="AX252" i="14"/>
  <c r="AK239" i="14"/>
  <c r="B270" i="14"/>
  <c r="B334" i="14" s="1"/>
  <c r="BT75" i="12"/>
  <c r="BZ75" i="12"/>
  <c r="DM75" i="12"/>
  <c r="CA75" i="12"/>
  <c r="CJ75" i="12"/>
  <c r="CS75" i="12"/>
  <c r="DB75" i="12"/>
  <c r="DS75" i="12"/>
  <c r="M215" i="14"/>
  <c r="N216" i="14"/>
  <c r="H210" i="14"/>
  <c r="AJ238" i="14"/>
  <c r="AZ254" i="14"/>
  <c r="AM241" i="14"/>
  <c r="BY75" i="12"/>
  <c r="DU75" i="12"/>
  <c r="CI75" i="12"/>
  <c r="CR75" i="12"/>
  <c r="DA75" i="12"/>
  <c r="DJ75" i="12"/>
  <c r="CF75" i="12"/>
  <c r="O217" i="14"/>
  <c r="P218" i="14"/>
  <c r="K213" i="14"/>
  <c r="AL240" i="14"/>
  <c r="Y227" i="14"/>
  <c r="BU75" i="12"/>
  <c r="K87" i="14"/>
  <c r="AN116" i="14"/>
  <c r="X100" i="14"/>
  <c r="AU123" i="14"/>
  <c r="M89" i="14"/>
  <c r="AV124" i="14"/>
  <c r="AF108" i="14"/>
  <c r="H84" i="14"/>
  <c r="AP118" i="14"/>
  <c r="T96" i="14"/>
  <c r="AO117" i="14"/>
  <c r="Y101" i="14"/>
  <c r="J86" i="14"/>
  <c r="AL114" i="14"/>
  <c r="R94" i="14"/>
  <c r="AM115" i="14"/>
  <c r="W99" i="14"/>
  <c r="I85" i="14"/>
  <c r="AJ112" i="14"/>
  <c r="P92" i="14"/>
  <c r="AK113" i="14"/>
  <c r="U97" i="14"/>
  <c r="AH110" i="14"/>
  <c r="N90" i="14"/>
  <c r="AI111" i="14"/>
  <c r="S95" i="14"/>
  <c r="D80" i="14"/>
  <c r="F82" i="14"/>
  <c r="AD106" i="14"/>
  <c r="B144" i="14"/>
  <c r="AG109" i="14"/>
  <c r="Q93" i="14"/>
  <c r="AR120" i="14"/>
  <c r="V98" i="14"/>
  <c r="AQ119" i="14"/>
  <c r="AA103" i="14"/>
  <c r="Z102" i="14"/>
  <c r="AW125" i="14"/>
  <c r="AS121" i="14"/>
  <c r="E81" i="14"/>
  <c r="G83" i="14"/>
  <c r="AE107" i="14"/>
  <c r="AC105" i="14"/>
  <c r="AB104" i="14"/>
  <c r="AX126" i="14"/>
  <c r="AT122" i="14"/>
  <c r="L88" i="14"/>
  <c r="O91" i="14"/>
  <c r="B140" i="12"/>
  <c r="K83" i="12"/>
  <c r="W95" i="12"/>
  <c r="AM111" i="12"/>
  <c r="N86" i="12"/>
  <c r="AD102" i="12"/>
  <c r="AT118" i="12"/>
  <c r="AG105" i="12"/>
  <c r="AW121" i="12"/>
  <c r="F78" i="12"/>
  <c r="Q89" i="12"/>
  <c r="AA99" i="12"/>
  <c r="AQ115" i="12"/>
  <c r="R90" i="12"/>
  <c r="AH106" i="12"/>
  <c r="AX122" i="12"/>
  <c r="U93" i="12"/>
  <c r="AK109" i="12"/>
  <c r="AB100" i="12"/>
  <c r="AR116" i="12"/>
  <c r="BA125" i="12"/>
  <c r="AE103" i="12"/>
  <c r="AU119" i="12"/>
  <c r="L84" i="12"/>
  <c r="V94" i="12"/>
  <c r="AL110" i="12"/>
  <c r="BB126" i="12"/>
  <c r="AC101" i="12"/>
  <c r="AS117" i="12"/>
  <c r="T92" i="12"/>
  <c r="AJ108" i="12"/>
  <c r="I81" i="12"/>
  <c r="G79" i="12"/>
  <c r="O87" i="12"/>
  <c r="AY123" i="12"/>
  <c r="X96" i="12"/>
  <c r="AN112" i="12"/>
  <c r="D76" i="12"/>
  <c r="AZ124" i="12"/>
  <c r="M85" i="12"/>
  <c r="AI107" i="12"/>
  <c r="AO113" i="12"/>
  <c r="E77" i="12"/>
  <c r="Z98" i="12"/>
  <c r="AF104" i="12"/>
  <c r="H80" i="12"/>
  <c r="S91" i="12"/>
  <c r="Y97" i="12"/>
  <c r="AP114" i="12"/>
  <c r="AV120" i="12"/>
  <c r="J82" i="12"/>
  <c r="P88" i="12"/>
  <c r="G84" i="13"/>
  <c r="E82" i="13"/>
  <c r="L89" i="13"/>
  <c r="AN117" i="13"/>
  <c r="X101" i="13"/>
  <c r="AO118" i="13"/>
  <c r="Y102" i="13"/>
  <c r="AL115" i="13"/>
  <c r="V99" i="13"/>
  <c r="AM116" i="13"/>
  <c r="W100" i="13"/>
  <c r="AJ113" i="13"/>
  <c r="T97" i="13"/>
  <c r="AK114" i="13"/>
  <c r="U98" i="13"/>
  <c r="B145" i="13"/>
  <c r="AH111" i="13"/>
  <c r="R95" i="13"/>
  <c r="AI112" i="13"/>
  <c r="S96" i="13"/>
  <c r="K88" i="13"/>
  <c r="O92" i="13"/>
  <c r="H85" i="13"/>
  <c r="J87" i="13"/>
  <c r="N91" i="13"/>
  <c r="AV125" i="13"/>
  <c r="AF109" i="13"/>
  <c r="AW126" i="13"/>
  <c r="AG110" i="13"/>
  <c r="Q94" i="13"/>
  <c r="D81" i="13"/>
  <c r="F83" i="13"/>
  <c r="AP119" i="13"/>
  <c r="Z103" i="13"/>
  <c r="AQ120" i="13"/>
  <c r="AA104" i="13"/>
  <c r="I86" i="13"/>
  <c r="M90" i="13"/>
  <c r="AD107" i="13"/>
  <c r="AB105" i="13"/>
  <c r="AU124" i="13"/>
  <c r="AS122" i="13"/>
  <c r="AE108" i="13"/>
  <c r="P93" i="13"/>
  <c r="AR121" i="13"/>
  <c r="AT123" i="13"/>
  <c r="AC106" i="13"/>
  <c r="B203" i="12"/>
  <c r="AL173" i="12"/>
  <c r="AA162" i="12"/>
  <c r="BB189" i="12"/>
  <c r="N149" i="12"/>
  <c r="J145" i="12"/>
  <c r="H143" i="12"/>
  <c r="K146" i="12"/>
  <c r="P151" i="12"/>
  <c r="AH169" i="12"/>
  <c r="AW184" i="12"/>
  <c r="V157" i="12"/>
  <c r="AB163" i="12"/>
  <c r="L147" i="12"/>
  <c r="AF167" i="12"/>
  <c r="AN175" i="12"/>
  <c r="AE166" i="12"/>
  <c r="AX185" i="12"/>
  <c r="AY186" i="12"/>
  <c r="AD165" i="12"/>
  <c r="M148" i="12"/>
  <c r="AC164" i="12"/>
  <c r="G142" i="12"/>
  <c r="D139" i="12"/>
  <c r="BM139" i="12" s="1"/>
  <c r="CI139" i="12" s="1"/>
  <c r="W158" i="12"/>
  <c r="F141" i="12"/>
  <c r="BC190" i="12"/>
  <c r="AP177" i="12"/>
  <c r="AQ178" i="12"/>
  <c r="AI170" i="12"/>
  <c r="E140" i="12"/>
  <c r="BA188" i="12"/>
  <c r="U156" i="12"/>
  <c r="AR179" i="12"/>
  <c r="I144" i="12"/>
  <c r="X159" i="12"/>
  <c r="AO176" i="12"/>
  <c r="S154" i="12"/>
  <c r="AS180" i="12"/>
  <c r="Z161" i="12"/>
  <c r="AJ171" i="12"/>
  <c r="T155" i="12"/>
  <c r="AZ187" i="12"/>
  <c r="Q152" i="12"/>
  <c r="AK172" i="12"/>
  <c r="AU182" i="12"/>
  <c r="AT181" i="12"/>
  <c r="AG168" i="12"/>
  <c r="AM174" i="12"/>
  <c r="R153" i="12"/>
  <c r="Y160" i="12"/>
  <c r="AV183" i="12"/>
  <c r="O150" i="12"/>
  <c r="AP182" i="13"/>
  <c r="Z166" i="13"/>
  <c r="AU187" i="13"/>
  <c r="AE171" i="13"/>
  <c r="O155" i="13"/>
  <c r="D144" i="13"/>
  <c r="BM144" i="13" s="1"/>
  <c r="BS144" i="13" s="1"/>
  <c r="AN180" i="13"/>
  <c r="X164" i="13"/>
  <c r="AS185" i="13"/>
  <c r="AC169" i="13"/>
  <c r="H148" i="13"/>
  <c r="L152" i="13"/>
  <c r="AL178" i="13"/>
  <c r="V162" i="13"/>
  <c r="AQ183" i="13"/>
  <c r="AA167" i="13"/>
  <c r="M153" i="13"/>
  <c r="J150" i="13"/>
  <c r="B208" i="13"/>
  <c r="AJ176" i="13"/>
  <c r="T160" i="13"/>
  <c r="AO181" i="13"/>
  <c r="Y165" i="13"/>
  <c r="K151" i="13"/>
  <c r="AX190" i="13"/>
  <c r="AH174" i="13"/>
  <c r="R158" i="13"/>
  <c r="AM179" i="13"/>
  <c r="W163" i="13"/>
  <c r="G147" i="13"/>
  <c r="AV188" i="13"/>
  <c r="AF172" i="13"/>
  <c r="P156" i="13"/>
  <c r="AK177" i="13"/>
  <c r="U161" i="13"/>
  <c r="I149" i="13"/>
  <c r="AD170" i="13"/>
  <c r="F146" i="13"/>
  <c r="AB168" i="13"/>
  <c r="E145" i="13"/>
  <c r="N154" i="13"/>
  <c r="AW189" i="13"/>
  <c r="AI175" i="13"/>
  <c r="AG173" i="13"/>
  <c r="AT186" i="13"/>
  <c r="S159" i="13"/>
  <c r="AR184" i="13"/>
  <c r="Q157" i="13"/>
  <c r="AV187" i="14"/>
  <c r="AF171" i="14"/>
  <c r="AW188" i="14"/>
  <c r="AG172" i="14"/>
  <c r="J149" i="14"/>
  <c r="K150" i="14"/>
  <c r="AP181" i="14"/>
  <c r="Z165" i="14"/>
  <c r="AQ182" i="14"/>
  <c r="AA166" i="14"/>
  <c r="F145" i="14"/>
  <c r="N153" i="14"/>
  <c r="B207" i="14"/>
  <c r="AL177" i="14"/>
  <c r="V161" i="14"/>
  <c r="AM178" i="14"/>
  <c r="W162" i="14"/>
  <c r="Q156" i="14"/>
  <c r="H147" i="14"/>
  <c r="AY190" i="14"/>
  <c r="AJ175" i="14"/>
  <c r="T159" i="14"/>
  <c r="AK176" i="14"/>
  <c r="U160" i="14"/>
  <c r="O154" i="14"/>
  <c r="AH173" i="14"/>
  <c r="AI174" i="14"/>
  <c r="M152" i="14"/>
  <c r="AD169" i="14"/>
  <c r="AE170" i="14"/>
  <c r="I148" i="14"/>
  <c r="AB167" i="14"/>
  <c r="AC168" i="14"/>
  <c r="P155" i="14"/>
  <c r="X163" i="14"/>
  <c r="Y164" i="14"/>
  <c r="L151" i="14"/>
  <c r="AX189" i="14"/>
  <c r="R157" i="14"/>
  <c r="S158" i="14"/>
  <c r="AT185" i="14"/>
  <c r="AU186" i="14"/>
  <c r="G146" i="14"/>
  <c r="D143" i="14"/>
  <c r="BM143" i="14" s="1"/>
  <c r="BS143" i="14" s="1"/>
  <c r="E144" i="14"/>
  <c r="AR183" i="14"/>
  <c r="AN179" i="14"/>
  <c r="AS184" i="14"/>
  <c r="AO180" i="14"/>
  <c r="AT301" i="12"/>
  <c r="BY141" i="13"/>
  <c r="BZ140" i="14"/>
  <c r="BM79" i="11"/>
  <c r="BR79" i="11" s="1"/>
  <c r="S156" i="11"/>
  <c r="V159" i="11"/>
  <c r="R155" i="11"/>
  <c r="AU184" i="11"/>
  <c r="AS182" i="11"/>
  <c r="AD167" i="11"/>
  <c r="AF170" i="11"/>
  <c r="V160" i="11"/>
  <c r="R156" i="11"/>
  <c r="P154" i="11"/>
  <c r="AL176" i="11"/>
  <c r="AY189" i="11"/>
  <c r="AS183" i="11"/>
  <c r="F143" i="11"/>
  <c r="AE168" i="11"/>
  <c r="AC166" i="11"/>
  <c r="G144" i="11"/>
  <c r="AQ180" i="11"/>
  <c r="AK174" i="11"/>
  <c r="F144" i="11"/>
  <c r="AN178" i="11"/>
  <c r="AC167" i="11"/>
  <c r="AA165" i="11"/>
  <c r="AU185" i="11"/>
  <c r="AM177" i="11"/>
  <c r="N151" i="11"/>
  <c r="H145" i="11"/>
  <c r="D141" i="11"/>
  <c r="BM141" i="11" s="1"/>
  <c r="AI172" i="11"/>
  <c r="P153" i="11"/>
  <c r="AX187" i="11"/>
  <c r="AP179" i="11"/>
  <c r="H146" i="11"/>
  <c r="D142" i="11"/>
  <c r="K149" i="11"/>
  <c r="J148" i="11"/>
  <c r="AV186" i="11"/>
  <c r="AK175" i="11"/>
  <c r="J147" i="11"/>
  <c r="L149" i="11"/>
  <c r="O152" i="11"/>
  <c r="AT183" i="11"/>
  <c r="Z163" i="11"/>
  <c r="AZ189" i="11"/>
  <c r="AR181" i="11"/>
  <c r="L150" i="11"/>
  <c r="O153" i="11"/>
  <c r="Y163" i="11"/>
  <c r="N152" i="11"/>
  <c r="AW187" i="11"/>
  <c r="AP180" i="11"/>
  <c r="U158" i="11"/>
  <c r="Q154" i="11"/>
  <c r="AG170" i="11"/>
  <c r="K148" i="11"/>
  <c r="AA164" i="11"/>
  <c r="AO178" i="11"/>
  <c r="B205" i="11"/>
  <c r="AM241" i="11" s="1"/>
  <c r="Q155" i="11"/>
  <c r="AZ190" i="11"/>
  <c r="AB166" i="11"/>
  <c r="U159" i="11"/>
  <c r="AH172" i="11"/>
  <c r="AR182" i="11"/>
  <c r="AW186" i="11"/>
  <c r="AJ173" i="11"/>
  <c r="I146" i="11"/>
  <c r="Y162" i="11"/>
  <c r="AV185" i="11"/>
  <c r="AY188" i="11"/>
  <c r="AQ181" i="11"/>
  <c r="I147" i="11"/>
  <c r="E143" i="11"/>
  <c r="W161" i="11"/>
  <c r="AJ174" i="11"/>
  <c r="AG171" i="11"/>
  <c r="W160" i="11"/>
  <c r="AL175" i="11"/>
  <c r="M150" i="11"/>
  <c r="AB165" i="11"/>
  <c r="AN177" i="11"/>
  <c r="AF169" i="11"/>
  <c r="AX188" i="11"/>
  <c r="M151" i="11"/>
  <c r="G145" i="11"/>
  <c r="AE169" i="11"/>
  <c r="AO179" i="11"/>
  <c r="BS136" i="14"/>
  <c r="BR136" i="14"/>
  <c r="BU136" i="14"/>
  <c r="BV136" i="14"/>
  <c r="BR131" i="12"/>
  <c r="M268" i="12"/>
  <c r="BJ317" i="12"/>
  <c r="N269" i="12"/>
  <c r="AF287" i="12"/>
  <c r="W278" i="12"/>
  <c r="AM294" i="12"/>
  <c r="AY306" i="12"/>
  <c r="BT136" i="14"/>
  <c r="DZ67" i="13"/>
  <c r="BM81" i="11"/>
  <c r="DE81" i="11" s="1"/>
  <c r="DZ67" i="11"/>
  <c r="BM135" i="11"/>
  <c r="BS135" i="11" s="1"/>
  <c r="CD68" i="11"/>
  <c r="CO68" i="11"/>
  <c r="CX68" i="11"/>
  <c r="DG68" i="11"/>
  <c r="CT68" i="11"/>
  <c r="DM68" i="11"/>
  <c r="DQ68" i="11"/>
  <c r="DO68" i="11"/>
  <c r="CL68" i="11"/>
  <c r="CW68" i="11"/>
  <c r="DF68" i="11"/>
  <c r="BR68" i="11"/>
  <c r="DB68" i="11"/>
  <c r="DU68" i="11"/>
  <c r="DY68" i="11"/>
  <c r="DJ68" i="11"/>
  <c r="CJ68" i="11"/>
  <c r="DE68" i="11"/>
  <c r="BY68" i="11"/>
  <c r="BZ68" i="11"/>
  <c r="BU68" i="11"/>
  <c r="DN68" i="11"/>
  <c r="DK68" i="11"/>
  <c r="BQ68" i="11"/>
  <c r="CN68" i="11"/>
  <c r="BX68" i="11"/>
  <c r="CG68" i="11"/>
  <c r="CH68" i="11"/>
  <c r="CC68" i="11"/>
  <c r="DV68" i="11"/>
  <c r="DS68" i="11"/>
  <c r="CM68" i="11"/>
  <c r="CV68" i="11"/>
  <c r="CF68" i="11"/>
  <c r="CA68" i="11"/>
  <c r="DA68" i="11"/>
  <c r="CK68" i="11"/>
  <c r="DH68" i="11"/>
  <c r="DL68" i="11"/>
  <c r="CU68" i="11"/>
  <c r="DD68" i="11"/>
  <c r="CS68" i="11"/>
  <c r="CI68" i="11"/>
  <c r="CR68" i="11"/>
  <c r="BT68" i="11"/>
  <c r="DP68" i="11"/>
  <c r="DT68" i="11"/>
  <c r="DC68" i="11"/>
  <c r="BW68" i="11"/>
  <c r="CB68" i="11"/>
  <c r="CQ68" i="11"/>
  <c r="CZ68" i="11"/>
  <c r="DX68" i="11"/>
  <c r="DR68" i="11"/>
  <c r="BV68" i="11"/>
  <c r="CE68" i="11"/>
  <c r="CP68" i="11"/>
  <c r="CY68" i="11"/>
  <c r="BS68" i="11"/>
  <c r="DI68" i="11"/>
  <c r="DW68" i="11"/>
  <c r="B147" i="11"/>
  <c r="AU190" i="11" s="1"/>
  <c r="AA106" i="11"/>
  <c r="AQ122" i="11"/>
  <c r="AO120" i="11"/>
  <c r="K90" i="11"/>
  <c r="Y104" i="11"/>
  <c r="I88" i="11"/>
  <c r="E84" i="11"/>
  <c r="Z105" i="11"/>
  <c r="AJ115" i="11"/>
  <c r="H87" i="11"/>
  <c r="AK116" i="11"/>
  <c r="Q96" i="11"/>
  <c r="AI114" i="11"/>
  <c r="N93" i="11"/>
  <c r="AH113" i="11"/>
  <c r="AL117" i="11"/>
  <c r="AM118" i="11"/>
  <c r="P95" i="11"/>
  <c r="M92" i="11"/>
  <c r="L91" i="11"/>
  <c r="AR123" i="11"/>
  <c r="J89" i="11"/>
  <c r="AN119" i="11"/>
  <c r="AT125" i="11"/>
  <c r="S98" i="11"/>
  <c r="AS124" i="11"/>
  <c r="G86" i="11"/>
  <c r="T99" i="11"/>
  <c r="R97" i="11"/>
  <c r="AC108" i="11"/>
  <c r="V101" i="11"/>
  <c r="AP121" i="11"/>
  <c r="D83" i="11"/>
  <c r="AE110" i="11"/>
  <c r="O94" i="11"/>
  <c r="X103" i="11"/>
  <c r="U100" i="11"/>
  <c r="AD109" i="11"/>
  <c r="F85" i="11"/>
  <c r="AB107" i="11"/>
  <c r="AG112" i="11"/>
  <c r="AF111" i="11"/>
  <c r="W102" i="11"/>
  <c r="AU126" i="11"/>
  <c r="BM82" i="11"/>
  <c r="BQ82" i="11" s="1"/>
  <c r="B267" i="11"/>
  <c r="AG232" i="11"/>
  <c r="L211" i="11"/>
  <c r="G206" i="11"/>
  <c r="AK236" i="11"/>
  <c r="AN239" i="11"/>
  <c r="AA226" i="11"/>
  <c r="AD229" i="11"/>
  <c r="Q216" i="11"/>
  <c r="BC254" i="11"/>
  <c r="AH233" i="11"/>
  <c r="U220" i="11"/>
  <c r="X223" i="11"/>
  <c r="K210" i="11"/>
  <c r="I208" i="11"/>
  <c r="AT245" i="11"/>
  <c r="Z225" i="11"/>
  <c r="M212" i="11"/>
  <c r="P215" i="11"/>
  <c r="BB253" i="11"/>
  <c r="AR243" i="11"/>
  <c r="AM238" i="11"/>
  <c r="R217" i="11"/>
  <c r="E204" i="11"/>
  <c r="H207" i="11"/>
  <c r="AL237" i="11"/>
  <c r="AE230" i="11"/>
  <c r="BA252" i="11"/>
  <c r="V221" i="11"/>
  <c r="AU246" i="11"/>
  <c r="W222" i="11"/>
  <c r="AX249" i="11"/>
  <c r="F205" i="11"/>
  <c r="AO240" i="11"/>
  <c r="O214" i="11"/>
  <c r="AS244" i="11"/>
  <c r="AV247" i="11"/>
  <c r="Y224" i="11"/>
  <c r="AP241" i="11"/>
  <c r="AF231" i="11"/>
  <c r="N213" i="11"/>
  <c r="AJ235" i="11"/>
  <c r="J209" i="11"/>
  <c r="AW248" i="11"/>
  <c r="AB227" i="11"/>
  <c r="AZ251" i="11"/>
  <c r="AQ242" i="11"/>
  <c r="T219" i="11"/>
  <c r="D203" i="11"/>
  <c r="AY250" i="11"/>
  <c r="AC228" i="11"/>
  <c r="AI234" i="11"/>
  <c r="S218" i="11"/>
  <c r="B270" i="11"/>
  <c r="I214" i="11"/>
  <c r="BM137" i="11"/>
  <c r="BQ137" i="11" s="1"/>
  <c r="BM138" i="11"/>
  <c r="BV138" i="11" s="1"/>
  <c r="B262" i="11"/>
  <c r="AX244" i="11"/>
  <c r="AS239" i="11"/>
  <c r="AL232" i="11"/>
  <c r="BG253" i="11"/>
  <c r="BE251" i="11"/>
  <c r="BC249" i="11"/>
  <c r="BA247" i="11"/>
  <c r="AT240" i="11"/>
  <c r="AR238" i="11"/>
  <c r="AK231" i="11"/>
  <c r="AY245" i="11"/>
  <c r="AQ237" i="11"/>
  <c r="AJ230" i="11"/>
  <c r="AC223" i="11"/>
  <c r="AU241" i="11"/>
  <c r="AP236" i="11"/>
  <c r="AI229" i="11"/>
  <c r="AB222" i="11"/>
  <c r="AO235" i="11"/>
  <c r="AA221" i="11"/>
  <c r="BF252" i="11"/>
  <c r="BD250" i="11"/>
  <c r="BB248" i="11"/>
  <c r="AZ246" i="11"/>
  <c r="AV242" i="11"/>
  <c r="AN234" i="11"/>
  <c r="AH228" i="11"/>
  <c r="Z220" i="11"/>
  <c r="BH254" i="11"/>
  <c r="AW243" i="11"/>
  <c r="AG227" i="11"/>
  <c r="Y219" i="11"/>
  <c r="Q211" i="11"/>
  <c r="D198" i="11"/>
  <c r="AF226" i="11"/>
  <c r="AD224" i="11"/>
  <c r="W217" i="11"/>
  <c r="P210" i="11"/>
  <c r="J204" i="11"/>
  <c r="V216" i="11"/>
  <c r="I203" i="11"/>
  <c r="U215" i="11"/>
  <c r="O209" i="11"/>
  <c r="H202" i="11"/>
  <c r="X218" i="11"/>
  <c r="T214" i="11"/>
  <c r="N208" i="11"/>
  <c r="AE225" i="11"/>
  <c r="S213" i="11"/>
  <c r="M207" i="11"/>
  <c r="G201" i="11"/>
  <c r="AM233" i="11"/>
  <c r="R212" i="11"/>
  <c r="K205" i="11"/>
  <c r="E199" i="11"/>
  <c r="L206" i="11"/>
  <c r="F200" i="11"/>
  <c r="B210" i="11"/>
  <c r="AJ178" i="11"/>
  <c r="F148" i="11"/>
  <c r="AL180" i="11"/>
  <c r="W165" i="11"/>
  <c r="AH176" i="11"/>
  <c r="U163" i="11"/>
  <c r="AD172" i="11"/>
  <c r="O157" i="11"/>
  <c r="Z168" i="11"/>
  <c r="AS187" i="11"/>
  <c r="M155" i="11"/>
  <c r="AQ185" i="11"/>
  <c r="V164" i="11"/>
  <c r="G149" i="11"/>
  <c r="AM181" i="11"/>
  <c r="R160" i="11"/>
  <c r="AV190" i="11"/>
  <c r="E147" i="11"/>
  <c r="AE173" i="11"/>
  <c r="J152" i="11"/>
  <c r="AP184" i="11"/>
  <c r="AF174" i="11"/>
  <c r="S161" i="11"/>
  <c r="AN182" i="11"/>
  <c r="N156" i="11"/>
  <c r="X166" i="11"/>
  <c r="K153" i="11"/>
  <c r="AK179" i="11"/>
  <c r="AT188" i="11"/>
  <c r="P158" i="11"/>
  <c r="AI177" i="11"/>
  <c r="AA169" i="11"/>
  <c r="AC171" i="11"/>
  <c r="AU189" i="11"/>
  <c r="H150" i="11"/>
  <c r="I151" i="11"/>
  <c r="AG175" i="11"/>
  <c r="T162" i="11"/>
  <c r="AR186" i="11"/>
  <c r="AO183" i="11"/>
  <c r="Y167" i="11"/>
  <c r="L154" i="11"/>
  <c r="D146" i="11"/>
  <c r="AB170" i="11"/>
  <c r="Q159" i="11"/>
  <c r="AN245" i="11"/>
  <c r="BM136" i="11"/>
  <c r="BS136" i="11" s="1"/>
  <c r="B260" i="11"/>
  <c r="AY243" i="11"/>
  <c r="AQ235" i="11"/>
  <c r="BJ254" i="11"/>
  <c r="AU239" i="11"/>
  <c r="AP234" i="11"/>
  <c r="BI253" i="11"/>
  <c r="AO233" i="11"/>
  <c r="AA219" i="11"/>
  <c r="BF250" i="11"/>
  <c r="BD248" i="11"/>
  <c r="BB246" i="11"/>
  <c r="AZ244" i="11"/>
  <c r="AV240" i="11"/>
  <c r="AN232" i="11"/>
  <c r="AH226" i="11"/>
  <c r="Z218" i="11"/>
  <c r="BH252" i="11"/>
  <c r="AW241" i="11"/>
  <c r="AG225" i="11"/>
  <c r="Y217" i="11"/>
  <c r="AM231" i="11"/>
  <c r="AF224" i="11"/>
  <c r="X216" i="11"/>
  <c r="AX242" i="11"/>
  <c r="AS237" i="11"/>
  <c r="AL230" i="11"/>
  <c r="AE223" i="11"/>
  <c r="BE249" i="11"/>
  <c r="V214" i="11"/>
  <c r="I201" i="11"/>
  <c r="BC247" i="11"/>
  <c r="AR236" i="11"/>
  <c r="AK229" i="11"/>
  <c r="U213" i="11"/>
  <c r="O207" i="11"/>
  <c r="H200" i="11"/>
  <c r="BA245" i="11"/>
  <c r="T212" i="11"/>
  <c r="N206" i="11"/>
  <c r="AJ228" i="11"/>
  <c r="AC221" i="11"/>
  <c r="S211" i="11"/>
  <c r="M205" i="11"/>
  <c r="G199" i="11"/>
  <c r="L204" i="11"/>
  <c r="F198" i="11"/>
  <c r="R210" i="11"/>
  <c r="K203" i="11"/>
  <c r="E197" i="11"/>
  <c r="BG251" i="11"/>
  <c r="AT238" i="11"/>
  <c r="AI227" i="11"/>
  <c r="AD222" i="11"/>
  <c r="AB220" i="11"/>
  <c r="W215" i="11"/>
  <c r="P208" i="11"/>
  <c r="J202" i="11"/>
  <c r="D196" i="11"/>
  <c r="Q209" i="11"/>
  <c r="CG74" i="11"/>
  <c r="CJ74" i="11"/>
  <c r="DS74" i="11"/>
  <c r="DW74" i="11"/>
  <c r="CV74" i="11"/>
  <c r="CM74" i="11"/>
  <c r="BV74" i="11"/>
  <c r="CY74" i="11"/>
  <c r="CS74" i="11"/>
  <c r="BY74" i="11"/>
  <c r="DU74" i="11"/>
  <c r="DI74" i="11"/>
  <c r="DP74" i="11"/>
  <c r="CK74" i="11"/>
  <c r="CP74" i="11"/>
  <c r="CB74" i="11"/>
  <c r="CA74" i="11"/>
  <c r="DK74" i="11"/>
  <c r="DR74" i="11"/>
  <c r="CU74" i="11"/>
  <c r="CR74" i="11"/>
  <c r="CH74" i="11"/>
  <c r="DB74" i="11"/>
  <c r="BU74" i="11"/>
  <c r="DG74" i="11"/>
  <c r="DN74" i="11"/>
  <c r="DQ74" i="11"/>
  <c r="DJ74" i="11"/>
  <c r="DL74" i="11"/>
  <c r="CL74" i="11"/>
  <c r="CX74" i="11"/>
  <c r="DD74" i="11"/>
  <c r="CO74" i="11"/>
  <c r="DV74" i="11"/>
  <c r="CW74" i="11"/>
  <c r="BZ74" i="11"/>
  <c r="CE74" i="11"/>
  <c r="BQ74" i="11"/>
  <c r="DC74" i="11"/>
  <c r="CC74" i="11"/>
  <c r="DE74" i="11"/>
  <c r="DO74" i="11"/>
  <c r="BS74" i="11"/>
  <c r="DF74" i="11"/>
  <c r="BR74" i="11"/>
  <c r="BX74" i="11"/>
  <c r="DX74" i="11"/>
  <c r="CT74" i="11"/>
  <c r="DY74" i="11"/>
  <c r="BT74" i="11"/>
  <c r="DT74" i="11"/>
  <c r="DA74" i="11"/>
  <c r="CD74" i="11"/>
  <c r="CZ74" i="11"/>
  <c r="CI74" i="11"/>
  <c r="DH74" i="11"/>
  <c r="BW74" i="11"/>
  <c r="CQ74" i="11"/>
  <c r="CN74" i="11"/>
  <c r="DM74" i="11"/>
  <c r="CF74" i="11"/>
  <c r="BQ77" i="11"/>
  <c r="CM77" i="11"/>
  <c r="BV77" i="11"/>
  <c r="CY77" i="11"/>
  <c r="DC77" i="11"/>
  <c r="CR77" i="11"/>
  <c r="CV77" i="11"/>
  <c r="CJ77" i="11"/>
  <c r="CE77" i="11"/>
  <c r="CI77" i="11"/>
  <c r="DW77" i="11"/>
  <c r="DS77" i="11"/>
  <c r="CX77" i="11"/>
  <c r="DA77" i="11"/>
  <c r="CW77" i="11"/>
  <c r="CK77" i="11"/>
  <c r="BY77" i="11"/>
  <c r="CH77" i="11"/>
  <c r="DM77" i="11"/>
  <c r="DX77" i="11"/>
  <c r="DF77" i="11"/>
  <c r="DE77" i="11"/>
  <c r="CG77" i="11"/>
  <c r="CS77" i="11"/>
  <c r="BU77" i="11"/>
  <c r="BS77" i="11"/>
  <c r="DT77" i="11"/>
  <c r="DQ77" i="11"/>
  <c r="CU77" i="11"/>
  <c r="CC77" i="11"/>
  <c r="CA77" i="11"/>
  <c r="DU77" i="11"/>
  <c r="DY77" i="11"/>
  <c r="CF77" i="11"/>
  <c r="CN77" i="11"/>
  <c r="CD77" i="11"/>
  <c r="BR77" i="11"/>
  <c r="DN77" i="11"/>
  <c r="DK77" i="11"/>
  <c r="DO77" i="11"/>
  <c r="DD77" i="11"/>
  <c r="CL77" i="11"/>
  <c r="BZ77" i="11"/>
  <c r="DV77" i="11"/>
  <c r="DJ77" i="11"/>
  <c r="DG77" i="11"/>
  <c r="CP77" i="11"/>
  <c r="CO77" i="11"/>
  <c r="BW77" i="11"/>
  <c r="DR77" i="11"/>
  <c r="CQ77" i="11"/>
  <c r="CT77" i="11"/>
  <c r="BX77" i="11"/>
  <c r="DH77" i="11"/>
  <c r="BT77" i="11"/>
  <c r="DP77" i="11"/>
  <c r="CZ77" i="11"/>
  <c r="CB77" i="11"/>
  <c r="DB77" i="11"/>
  <c r="DL77" i="11"/>
  <c r="DI77" i="11"/>
  <c r="BM140" i="11"/>
  <c r="BV140" i="11" s="1"/>
  <c r="AQ243" i="11"/>
  <c r="AW249" i="11"/>
  <c r="AI235" i="11"/>
  <c r="K211" i="11"/>
  <c r="S219" i="11"/>
  <c r="AL238" i="11"/>
  <c r="F206" i="11"/>
  <c r="AJ236" i="11"/>
  <c r="D204" i="11"/>
  <c r="AH234" i="11"/>
  <c r="AZ252" i="11"/>
  <c r="AS245" i="11"/>
  <c r="Q217" i="11"/>
  <c r="AT246" i="11"/>
  <c r="O215" i="11"/>
  <c r="AY251" i="11"/>
  <c r="M213" i="11"/>
  <c r="AN240" i="11"/>
  <c r="H208" i="11"/>
  <c r="AD230" i="11"/>
  <c r="AU247" i="11"/>
  <c r="AB228" i="11"/>
  <c r="Z226" i="11"/>
  <c r="B268" i="11"/>
  <c r="AO241" i="11"/>
  <c r="I209" i="11"/>
  <c r="AM239" i="11"/>
  <c r="G207" i="11"/>
  <c r="AK237" i="11"/>
  <c r="E205" i="11"/>
  <c r="AF232" i="11"/>
  <c r="BB254" i="11"/>
  <c r="V222" i="11"/>
  <c r="T220" i="11"/>
  <c r="R218" i="11"/>
  <c r="BA253" i="11"/>
  <c r="AA227" i="11"/>
  <c r="AG233" i="11"/>
  <c r="AE231" i="11"/>
  <c r="AC229" i="11"/>
  <c r="X224" i="11"/>
  <c r="AV248" i="11"/>
  <c r="N214" i="11"/>
  <c r="AR244" i="11"/>
  <c r="L212" i="11"/>
  <c r="AP242" i="11"/>
  <c r="J210" i="11"/>
  <c r="U221" i="11"/>
  <c r="AX250" i="11"/>
  <c r="Y225" i="11"/>
  <c r="P216" i="11"/>
  <c r="W223" i="11"/>
  <c r="BM131" i="11"/>
  <c r="BQ131" i="11" s="1"/>
  <c r="B259" i="11"/>
  <c r="BJ253" i="11"/>
  <c r="BB245" i="11"/>
  <c r="AT237" i="11"/>
  <c r="AL229" i="11"/>
  <c r="AD221" i="11"/>
  <c r="V213" i="11"/>
  <c r="N205" i="11"/>
  <c r="F197" i="11"/>
  <c r="BI252" i="11"/>
  <c r="BA244" i="11"/>
  <c r="AS236" i="11"/>
  <c r="AK228" i="11"/>
  <c r="AC220" i="11"/>
  <c r="U212" i="11"/>
  <c r="M204" i="11"/>
  <c r="E196" i="11"/>
  <c r="BH251" i="11"/>
  <c r="AZ243" i="11"/>
  <c r="AR235" i="11"/>
  <c r="AJ227" i="11"/>
  <c r="AB219" i="11"/>
  <c r="T211" i="11"/>
  <c r="L203" i="11"/>
  <c r="D195" i="11"/>
  <c r="BG250" i="11"/>
  <c r="AY242" i="11"/>
  <c r="AQ234" i="11"/>
  <c r="AI226" i="11"/>
  <c r="AA218" i="11"/>
  <c r="S210" i="11"/>
  <c r="K202" i="11"/>
  <c r="BF249" i="11"/>
  <c r="AX241" i="11"/>
  <c r="AP233" i="11"/>
  <c r="AH225" i="11"/>
  <c r="Z217" i="11"/>
  <c r="R209" i="11"/>
  <c r="J201" i="11"/>
  <c r="BE248" i="11"/>
  <c r="AW240" i="11"/>
  <c r="AO232" i="11"/>
  <c r="AG224" i="11"/>
  <c r="Y216" i="11"/>
  <c r="Q208" i="11"/>
  <c r="I200" i="11"/>
  <c r="BK254" i="11"/>
  <c r="BC246" i="11"/>
  <c r="AU238" i="11"/>
  <c r="AM230" i="11"/>
  <c r="AE222" i="11"/>
  <c r="W214" i="11"/>
  <c r="O206" i="11"/>
  <c r="G198" i="11"/>
  <c r="P207" i="11"/>
  <c r="H199" i="11"/>
  <c r="BD247" i="11"/>
  <c r="AV239" i="11"/>
  <c r="AN231" i="11"/>
  <c r="AF223" i="11"/>
  <c r="X215" i="11"/>
  <c r="CO76" i="11"/>
  <c r="CS76" i="11"/>
  <c r="BR76" i="11"/>
  <c r="CJ76" i="11"/>
  <c r="CM76" i="11"/>
  <c r="DE76" i="11"/>
  <c r="CT76" i="11"/>
  <c r="CH76" i="11"/>
  <c r="CC76" i="11"/>
  <c r="BW76" i="11"/>
  <c r="DC76" i="11"/>
  <c r="CX76" i="11"/>
  <c r="CQ76" i="11"/>
  <c r="CA76" i="11"/>
  <c r="BV76" i="11"/>
  <c r="DY76" i="11"/>
  <c r="DU76" i="11"/>
  <c r="DF76" i="11"/>
  <c r="CI76" i="11"/>
  <c r="CD76" i="11"/>
  <c r="CN76" i="11"/>
  <c r="CY76" i="11"/>
  <c r="DD76" i="11"/>
  <c r="CZ76" i="11"/>
  <c r="CG76" i="11"/>
  <c r="CB76" i="11"/>
  <c r="BX76" i="11"/>
  <c r="DH76" i="11"/>
  <c r="DK76" i="11"/>
  <c r="DN76" i="11"/>
  <c r="CF76" i="11"/>
  <c r="CU76" i="11"/>
  <c r="BZ76" i="11"/>
  <c r="DR76" i="11"/>
  <c r="BQ76" i="11"/>
  <c r="DB76" i="11"/>
  <c r="CV76" i="11"/>
  <c r="BS76" i="11"/>
  <c r="DS76" i="11"/>
  <c r="DQ76" i="11"/>
  <c r="CW76" i="11"/>
  <c r="BT76" i="11"/>
  <c r="DL76" i="11"/>
  <c r="DG76" i="11"/>
  <c r="CP76" i="11"/>
  <c r="BU76" i="11"/>
  <c r="DI76" i="11"/>
  <c r="DT76" i="11"/>
  <c r="CR76" i="11"/>
  <c r="CK76" i="11"/>
  <c r="DP76" i="11"/>
  <c r="DM76" i="11"/>
  <c r="DA76" i="11"/>
  <c r="CL76" i="11"/>
  <c r="DX76" i="11"/>
  <c r="DO76" i="11"/>
  <c r="DW76" i="11"/>
  <c r="BY76" i="11"/>
  <c r="CE76" i="11"/>
  <c r="DJ76" i="11"/>
  <c r="DV76" i="11"/>
  <c r="CM75" i="11"/>
  <c r="DN75" i="11"/>
  <c r="DC75" i="11"/>
  <c r="DT75" i="11"/>
  <c r="CP75" i="11"/>
  <c r="CT75" i="11"/>
  <c r="CN75" i="11"/>
  <c r="CJ75" i="11"/>
  <c r="CC75" i="11"/>
  <c r="DE75" i="11"/>
  <c r="DJ75" i="11"/>
  <c r="CR75" i="11"/>
  <c r="DR75" i="11"/>
  <c r="CQ75" i="11"/>
  <c r="CE75" i="11"/>
  <c r="DW75" i="11"/>
  <c r="DA75" i="11"/>
  <c r="DV75" i="11"/>
  <c r="DU75" i="11"/>
  <c r="CI75" i="11"/>
  <c r="CH75" i="11"/>
  <c r="BX75" i="11"/>
  <c r="BR75" i="11"/>
  <c r="DH75" i="11"/>
  <c r="DI75" i="11"/>
  <c r="DS75" i="11"/>
  <c r="BV75" i="11"/>
  <c r="DD75" i="11"/>
  <c r="CV75" i="11"/>
  <c r="CD75" i="11"/>
  <c r="BY75" i="11"/>
  <c r="DO75" i="11"/>
  <c r="CG75" i="11"/>
  <c r="CF75" i="11"/>
  <c r="DY75" i="11"/>
  <c r="BT75" i="11"/>
  <c r="CX75" i="11"/>
  <c r="BW75" i="11"/>
  <c r="CS75" i="11"/>
  <c r="CB75" i="11"/>
  <c r="BZ75" i="11"/>
  <c r="DK75" i="11"/>
  <c r="DX75" i="11"/>
  <c r="CZ75" i="11"/>
  <c r="BS75" i="11"/>
  <c r="DB75" i="11"/>
  <c r="BQ75" i="11"/>
  <c r="BU75" i="11"/>
  <c r="CA75" i="11"/>
  <c r="CL75" i="11"/>
  <c r="CK75" i="11"/>
  <c r="DG75" i="11"/>
  <c r="DQ75" i="11"/>
  <c r="CW75" i="11"/>
  <c r="CU75" i="11"/>
  <c r="DF75" i="11"/>
  <c r="CY75" i="11"/>
  <c r="CO75" i="11"/>
  <c r="DP75" i="11"/>
  <c r="DL75" i="11"/>
  <c r="DM75" i="11"/>
  <c r="B263" i="11"/>
  <c r="AM234" i="11"/>
  <c r="AX245" i="11"/>
  <c r="AS240" i="11"/>
  <c r="AL233" i="11"/>
  <c r="BG254" i="11"/>
  <c r="BE252" i="11"/>
  <c r="BC250" i="11"/>
  <c r="BA248" i="11"/>
  <c r="AT241" i="11"/>
  <c r="AR239" i="11"/>
  <c r="AK232" i="11"/>
  <c r="AD225" i="11"/>
  <c r="AY246" i="11"/>
  <c r="AQ238" i="11"/>
  <c r="AJ231" i="11"/>
  <c r="AC224" i="11"/>
  <c r="AU242" i="11"/>
  <c r="AP237" i="11"/>
  <c r="AI230" i="11"/>
  <c r="AB223" i="11"/>
  <c r="AO236" i="11"/>
  <c r="AA222" i="11"/>
  <c r="BF253" i="11"/>
  <c r="BD251" i="11"/>
  <c r="BB249" i="11"/>
  <c r="AZ247" i="11"/>
  <c r="AV243" i="11"/>
  <c r="AN235" i="11"/>
  <c r="AH229" i="11"/>
  <c r="Z221" i="11"/>
  <c r="R213" i="11"/>
  <c r="K206" i="11"/>
  <c r="E200" i="11"/>
  <c r="Y220" i="11"/>
  <c r="Q212" i="11"/>
  <c r="D199" i="11"/>
  <c r="AF227" i="11"/>
  <c r="W218" i="11"/>
  <c r="P211" i="11"/>
  <c r="J205" i="11"/>
  <c r="V217" i="11"/>
  <c r="I204" i="11"/>
  <c r="U216" i="11"/>
  <c r="O210" i="11"/>
  <c r="H203" i="11"/>
  <c r="AW244" i="11"/>
  <c r="X219" i="11"/>
  <c r="T215" i="11"/>
  <c r="N209" i="11"/>
  <c r="L207" i="11"/>
  <c r="F201" i="11"/>
  <c r="AE226" i="11"/>
  <c r="S214" i="11"/>
  <c r="G202" i="11"/>
  <c r="M208" i="11"/>
  <c r="AG228" i="11"/>
  <c r="CC78" i="11"/>
  <c r="BM133" i="11"/>
  <c r="BR133" i="11" s="1"/>
  <c r="J206" i="11"/>
  <c r="Z222" i="11"/>
  <c r="AP238" i="11"/>
  <c r="AV244" i="11"/>
  <c r="AU243" i="11"/>
  <c r="P212" i="11"/>
  <c r="AF228" i="11"/>
  <c r="AZ248" i="11"/>
  <c r="L208" i="11"/>
  <c r="AB224" i="11"/>
  <c r="AR240" i="11"/>
  <c r="BE253" i="11"/>
  <c r="S215" i="11"/>
  <c r="AI231" i="11"/>
  <c r="BD252" i="11"/>
  <c r="Q213" i="11"/>
  <c r="AG229" i="11"/>
  <c r="BB250" i="11"/>
  <c r="AS241" i="11"/>
  <c r="E201" i="11"/>
  <c r="U217" i="11"/>
  <c r="AK233" i="11"/>
  <c r="AW245" i="11"/>
  <c r="F202" i="11"/>
  <c r="V218" i="11"/>
  <c r="AL234" i="11"/>
  <c r="R214" i="11"/>
  <c r="AH230" i="11"/>
  <c r="H204" i="11"/>
  <c r="X220" i="11"/>
  <c r="AN236" i="11"/>
  <c r="D200" i="11"/>
  <c r="T216" i="11"/>
  <c r="AJ232" i="11"/>
  <c r="K207" i="11"/>
  <c r="AA223" i="11"/>
  <c r="AQ239" i="11"/>
  <c r="I205" i="11"/>
  <c r="Y221" i="11"/>
  <c r="AO237" i="11"/>
  <c r="AX246" i="11"/>
  <c r="N210" i="11"/>
  <c r="AD226" i="11"/>
  <c r="M209" i="11"/>
  <c r="AC225" i="11"/>
  <c r="AT242" i="11"/>
  <c r="BA249" i="11"/>
  <c r="B264" i="11"/>
  <c r="AE227" i="11"/>
  <c r="O211" i="11"/>
  <c r="AY247" i="11"/>
  <c r="AM235" i="11"/>
  <c r="W219" i="11"/>
  <c r="G203" i="11"/>
  <c r="BC251" i="11"/>
  <c r="BF254" i="11"/>
  <c r="BM139" i="11"/>
  <c r="BT139" i="11" s="1"/>
  <c r="CM69" i="11"/>
  <c r="CJ69" i="11"/>
  <c r="CA69" i="11"/>
  <c r="BX69" i="11"/>
  <c r="CI69" i="11"/>
  <c r="DI69" i="11"/>
  <c r="DU69" i="11"/>
  <c r="DS69" i="11"/>
  <c r="CT69" i="11"/>
  <c r="CN69" i="11"/>
  <c r="CW69" i="11"/>
  <c r="DF69" i="11"/>
  <c r="DG69" i="11"/>
  <c r="BY69" i="11"/>
  <c r="DJ69" i="11"/>
  <c r="DH69" i="11"/>
  <c r="CU69" i="11"/>
  <c r="DE69" i="11"/>
  <c r="CL69" i="11"/>
  <c r="CS69" i="11"/>
  <c r="DL69" i="11"/>
  <c r="DK69" i="11"/>
  <c r="DC69" i="11"/>
  <c r="BU69" i="11"/>
  <c r="CZ69" i="11"/>
  <c r="DA69" i="11"/>
  <c r="DT69" i="11"/>
  <c r="DN69" i="11"/>
  <c r="CV69" i="11"/>
  <c r="CC69" i="11"/>
  <c r="CQ69" i="11"/>
  <c r="CG69" i="11"/>
  <c r="DM69" i="11"/>
  <c r="BZ69" i="11"/>
  <c r="BV69" i="11"/>
  <c r="DX69" i="11"/>
  <c r="BQ69" i="11"/>
  <c r="DD69" i="11"/>
  <c r="CK69" i="11"/>
  <c r="CY69" i="11"/>
  <c r="DO69" i="11"/>
  <c r="DW69" i="11"/>
  <c r="CF69" i="11"/>
  <c r="DB69" i="11"/>
  <c r="BT69" i="11"/>
  <c r="CP69" i="11"/>
  <c r="BW69" i="11"/>
  <c r="BR69" i="11"/>
  <c r="CB69" i="11"/>
  <c r="CX69" i="11"/>
  <c r="CE69" i="11"/>
  <c r="DQ69" i="11"/>
  <c r="DP69" i="11"/>
  <c r="CR69" i="11"/>
  <c r="DY69" i="11"/>
  <c r="CH69" i="11"/>
  <c r="CO69" i="11"/>
  <c r="CD69" i="11"/>
  <c r="BS69" i="11"/>
  <c r="DR69" i="11"/>
  <c r="DV69" i="11"/>
  <c r="BM132" i="11"/>
  <c r="BQ132" i="11" s="1"/>
  <c r="CY72" i="11"/>
  <c r="DT72" i="11"/>
  <c r="CC72" i="11"/>
  <c r="DI72" i="11"/>
  <c r="BV72" i="11"/>
  <c r="CW72" i="11"/>
  <c r="CE72" i="11"/>
  <c r="DU72" i="11"/>
  <c r="CU72" i="11"/>
  <c r="BQ72" i="11"/>
  <c r="DA72" i="11"/>
  <c r="CP72" i="11"/>
  <c r="DB72" i="11"/>
  <c r="CO72" i="11"/>
  <c r="BW72" i="11"/>
  <c r="DG72" i="11"/>
  <c r="BY72" i="11"/>
  <c r="DE72" i="11"/>
  <c r="DD72" i="11"/>
  <c r="DQ72" i="11"/>
  <c r="BR72" i="11"/>
  <c r="CR72" i="11"/>
  <c r="DM72" i="11"/>
  <c r="DK72" i="11"/>
  <c r="DX72" i="11"/>
  <c r="CB72" i="11"/>
  <c r="CD72" i="11"/>
  <c r="DP72" i="11"/>
  <c r="DO72" i="11"/>
  <c r="CG72" i="11"/>
  <c r="DH72" i="11"/>
  <c r="BU72" i="11"/>
  <c r="BT72" i="11"/>
  <c r="DY72" i="11"/>
  <c r="CL72" i="11"/>
  <c r="CN72" i="11"/>
  <c r="DS72" i="11"/>
  <c r="CX72" i="11"/>
  <c r="CT72" i="11"/>
  <c r="CK72" i="11"/>
  <c r="CQ72" i="11"/>
  <c r="CM72" i="11"/>
  <c r="BZ72" i="11"/>
  <c r="DV72" i="11"/>
  <c r="DL72" i="11"/>
  <c r="CZ72" i="11"/>
  <c r="CV72" i="11"/>
  <c r="CS72" i="11"/>
  <c r="CA72" i="11"/>
  <c r="DN72" i="11"/>
  <c r="DR72" i="11"/>
  <c r="CH72" i="11"/>
  <c r="CF72" i="11"/>
  <c r="BX72" i="11"/>
  <c r="DC72" i="11"/>
  <c r="DJ72" i="11"/>
  <c r="DW72" i="11"/>
  <c r="CJ72" i="11"/>
  <c r="CI72" i="11"/>
  <c r="DF72" i="11"/>
  <c r="BS72" i="11"/>
  <c r="AC232" i="11"/>
  <c r="BM134" i="11"/>
  <c r="BR134" i="11" s="1"/>
  <c r="AF237" i="11"/>
  <c r="DA70" i="11"/>
  <c r="CL70" i="11"/>
  <c r="CE70" i="11"/>
  <c r="CG70" i="11"/>
  <c r="CX70" i="11"/>
  <c r="DW70" i="11"/>
  <c r="CN70" i="11"/>
  <c r="DJ70" i="11"/>
  <c r="CH70" i="11"/>
  <c r="DX70" i="11"/>
  <c r="DH70" i="11"/>
  <c r="DM70" i="11"/>
  <c r="DQ70" i="11"/>
  <c r="CS70" i="11"/>
  <c r="CY70" i="11"/>
  <c r="DL70" i="11"/>
  <c r="CJ70" i="11"/>
  <c r="CB70" i="11"/>
  <c r="DV70" i="11"/>
  <c r="CM70" i="11"/>
  <c r="DO70" i="11"/>
  <c r="BU70" i="11"/>
  <c r="BW70" i="11"/>
  <c r="DR70" i="11"/>
  <c r="DI70" i="11"/>
  <c r="DT70" i="11"/>
  <c r="BT70" i="11"/>
  <c r="DY70" i="11"/>
  <c r="CC70" i="11"/>
  <c r="CP70" i="11"/>
  <c r="DP70" i="11"/>
  <c r="DC70" i="11"/>
  <c r="DU70" i="11"/>
  <c r="BS70" i="11"/>
  <c r="BZ70" i="11"/>
  <c r="DK70" i="11"/>
  <c r="CA70" i="11"/>
  <c r="DF70" i="11"/>
  <c r="BV70" i="11"/>
  <c r="BX70" i="11"/>
  <c r="BY70" i="11"/>
  <c r="DN70" i="11"/>
  <c r="DE70" i="11"/>
  <c r="CW70" i="11"/>
  <c r="CD70" i="11"/>
  <c r="DS70" i="11"/>
  <c r="CR70" i="11"/>
  <c r="DB70" i="11"/>
  <c r="CU70" i="11"/>
  <c r="CI70" i="11"/>
  <c r="DD70" i="11"/>
  <c r="BQ70" i="11"/>
  <c r="CT70" i="11"/>
  <c r="CV70" i="11"/>
  <c r="CF70" i="11"/>
  <c r="BR70" i="11"/>
  <c r="CK70" i="11"/>
  <c r="DG70" i="11"/>
  <c r="CQ70" i="11"/>
  <c r="CO70" i="11"/>
  <c r="CZ70" i="11"/>
  <c r="B261" i="11"/>
  <c r="BG252" i="11"/>
  <c r="BE250" i="11"/>
  <c r="BC248" i="11"/>
  <c r="BA246" i="11"/>
  <c r="AT239" i="11"/>
  <c r="AR237" i="11"/>
  <c r="AK230" i="11"/>
  <c r="AY244" i="11"/>
  <c r="AQ236" i="11"/>
  <c r="AU240" i="11"/>
  <c r="AP235" i="11"/>
  <c r="AI228" i="11"/>
  <c r="AB221" i="11"/>
  <c r="BI254" i="11"/>
  <c r="AO234" i="11"/>
  <c r="AA220" i="11"/>
  <c r="BF251" i="11"/>
  <c r="BD249" i="11"/>
  <c r="BB247" i="11"/>
  <c r="AZ245" i="11"/>
  <c r="AV241" i="11"/>
  <c r="AN233" i="11"/>
  <c r="AH227" i="11"/>
  <c r="Z219" i="11"/>
  <c r="BH253" i="11"/>
  <c r="AW242" i="11"/>
  <c r="AG226" i="11"/>
  <c r="Y218" i="11"/>
  <c r="AM232" i="11"/>
  <c r="AF225" i="11"/>
  <c r="X217" i="11"/>
  <c r="AS238" i="11"/>
  <c r="AL231" i="11"/>
  <c r="AD223" i="11"/>
  <c r="W216" i="11"/>
  <c r="P209" i="11"/>
  <c r="J203" i="11"/>
  <c r="V215" i="11"/>
  <c r="I202" i="11"/>
  <c r="U214" i="11"/>
  <c r="O208" i="11"/>
  <c r="H201" i="11"/>
  <c r="T213" i="11"/>
  <c r="N207" i="11"/>
  <c r="AX243" i="11"/>
  <c r="AJ229" i="11"/>
  <c r="AE224" i="11"/>
  <c r="AC222" i="11"/>
  <c r="S212" i="11"/>
  <c r="M206" i="11"/>
  <c r="G200" i="11"/>
  <c r="L205" i="11"/>
  <c r="F199" i="11"/>
  <c r="Q210" i="11"/>
  <c r="D197" i="11"/>
  <c r="E198" i="11"/>
  <c r="R211" i="11"/>
  <c r="K204" i="11"/>
  <c r="DC73" i="11"/>
  <c r="CY73" i="11"/>
  <c r="BX73" i="11"/>
  <c r="CA73" i="11"/>
  <c r="CK73" i="11"/>
  <c r="DY73" i="11"/>
  <c r="DW73" i="11"/>
  <c r="BQ73" i="11"/>
  <c r="DD73" i="11"/>
  <c r="CZ73" i="11"/>
  <c r="CG73" i="11"/>
  <c r="BT73" i="11"/>
  <c r="BV73" i="11"/>
  <c r="DL73" i="11"/>
  <c r="DX73" i="11"/>
  <c r="CN73" i="11"/>
  <c r="CS73" i="11"/>
  <c r="CH73" i="11"/>
  <c r="BW73" i="11"/>
  <c r="DO73" i="11"/>
  <c r="CV73" i="11"/>
  <c r="DA73" i="11"/>
  <c r="BS73" i="11"/>
  <c r="CE73" i="11"/>
  <c r="DI73" i="11"/>
  <c r="DH73" i="11"/>
  <c r="DR73" i="11"/>
  <c r="CO73" i="11"/>
  <c r="CP73" i="11"/>
  <c r="CI73" i="11"/>
  <c r="CD73" i="11"/>
  <c r="DQ73" i="11"/>
  <c r="DP73" i="11"/>
  <c r="CM73" i="11"/>
  <c r="BR73" i="11"/>
  <c r="DV73" i="11"/>
  <c r="CW73" i="11"/>
  <c r="CX73" i="11"/>
  <c r="DF73" i="11"/>
  <c r="CL73" i="11"/>
  <c r="DJ73" i="11"/>
  <c r="DK73" i="11"/>
  <c r="DN73" i="11"/>
  <c r="DM73" i="11"/>
  <c r="CT73" i="11"/>
  <c r="DE73" i="11"/>
  <c r="CF73" i="11"/>
  <c r="CB73" i="11"/>
  <c r="DB73" i="11"/>
  <c r="CQ73" i="11"/>
  <c r="BY73" i="11"/>
  <c r="CJ73" i="11"/>
  <c r="DT73" i="11"/>
  <c r="DS73" i="11"/>
  <c r="DG73" i="11"/>
  <c r="BU73" i="11"/>
  <c r="CU73" i="11"/>
  <c r="CR73" i="11"/>
  <c r="BZ73" i="11"/>
  <c r="CC73" i="11"/>
  <c r="DU73" i="11"/>
  <c r="AO239" i="11"/>
  <c r="AN238" i="11"/>
  <c r="BA251" i="11"/>
  <c r="P214" i="11"/>
  <c r="AH232" i="11"/>
  <c r="AJ234" i="11"/>
  <c r="Z224" i="11"/>
  <c r="BD254" i="11"/>
  <c r="AS243" i="11"/>
  <c r="N212" i="11"/>
  <c r="S217" i="11"/>
  <c r="D202" i="11"/>
  <c r="Y223" i="11"/>
  <c r="AW247" i="11"/>
  <c r="AC227" i="11"/>
  <c r="H206" i="11"/>
  <c r="R216" i="11"/>
  <c r="X222" i="11"/>
  <c r="K209" i="11"/>
  <c r="M211" i="11"/>
  <c r="AF230" i="11"/>
  <c r="BB252" i="11"/>
  <c r="Q215" i="11"/>
  <c r="BC253" i="11"/>
  <c r="B266" i="11"/>
  <c r="AQ241" i="11"/>
  <c r="AB226" i="11"/>
  <c r="AD228" i="11"/>
  <c r="AP240" i="11"/>
  <c r="L210" i="11"/>
  <c r="AY249" i="11"/>
  <c r="AA225" i="11"/>
  <c r="V220" i="11"/>
  <c r="O213" i="11"/>
  <c r="T218" i="11"/>
  <c r="J208" i="11"/>
  <c r="AX248" i="11"/>
  <c r="AV246" i="11"/>
  <c r="AK235" i="11"/>
  <c r="I207" i="11"/>
  <c r="AL236" i="11"/>
  <c r="AT244" i="11"/>
  <c r="U219" i="11"/>
  <c r="W221" i="11"/>
  <c r="F204" i="11"/>
  <c r="AI233" i="11"/>
  <c r="E203" i="11"/>
  <c r="AU245" i="11"/>
  <c r="G205" i="11"/>
  <c r="AR242" i="11"/>
  <c r="AZ250" i="11"/>
  <c r="AE229" i="11"/>
  <c r="AG231" i="11"/>
  <c r="AM237" i="11"/>
  <c r="DE71" i="11"/>
  <c r="DI71" i="11"/>
  <c r="DS71" i="11"/>
  <c r="DU71" i="11"/>
  <c r="DN71" i="11"/>
  <c r="DJ71" i="11"/>
  <c r="DQ71" i="11"/>
  <c r="DG71" i="11"/>
  <c r="DD71" i="11"/>
  <c r="CC71" i="11"/>
  <c r="CZ71" i="11"/>
  <c r="DX71" i="11"/>
  <c r="CU71" i="11"/>
  <c r="BW71" i="11"/>
  <c r="CD71" i="11"/>
  <c r="DP71" i="11"/>
  <c r="CI71" i="11"/>
  <c r="BT71" i="11"/>
  <c r="CR71" i="11"/>
  <c r="CK71" i="11"/>
  <c r="BQ71" i="11"/>
  <c r="DB71" i="11"/>
  <c r="DA71" i="11"/>
  <c r="CF71" i="11"/>
  <c r="DR71" i="11"/>
  <c r="DW71" i="11"/>
  <c r="BU71" i="11"/>
  <c r="BR71" i="11"/>
  <c r="DY71" i="11"/>
  <c r="CQ71" i="11"/>
  <c r="CV71" i="11"/>
  <c r="CM71" i="11"/>
  <c r="DK71" i="11"/>
  <c r="DM71" i="11"/>
  <c r="CO71" i="11"/>
  <c r="CL71" i="11"/>
  <c r="DF71" i="11"/>
  <c r="CJ71" i="11"/>
  <c r="DH71" i="11"/>
  <c r="DO71" i="11"/>
  <c r="DC71" i="11"/>
  <c r="CT71" i="11"/>
  <c r="CY71" i="11"/>
  <c r="CG71" i="11"/>
  <c r="CE71" i="11"/>
  <c r="DV71" i="11"/>
  <c r="BY71" i="11"/>
  <c r="CS71" i="11"/>
  <c r="CH71" i="11"/>
  <c r="BZ71" i="11"/>
  <c r="BV71" i="11"/>
  <c r="BX71" i="11"/>
  <c r="CP71" i="11"/>
  <c r="CA71" i="11"/>
  <c r="CW71" i="11"/>
  <c r="CN71" i="11"/>
  <c r="BS71" i="11"/>
  <c r="DT71" i="11"/>
  <c r="CX71" i="11"/>
  <c r="DL71" i="11"/>
  <c r="CB71" i="11"/>
  <c r="P213" i="11"/>
  <c r="AF229" i="11"/>
  <c r="BA250" i="11"/>
  <c r="BC252" i="11"/>
  <c r="AW246" i="11"/>
  <c r="AZ249" i="11"/>
  <c r="BD253" i="11"/>
  <c r="Q214" i="11"/>
  <c r="AG230" i="11"/>
  <c r="M210" i="11"/>
  <c r="AC226" i="11"/>
  <c r="BE254" i="11"/>
  <c r="S216" i="11"/>
  <c r="AI232" i="11"/>
  <c r="O212" i="11"/>
  <c r="AE228" i="11"/>
  <c r="F203" i="11"/>
  <c r="V219" i="11"/>
  <c r="AL235" i="11"/>
  <c r="D201" i="11"/>
  <c r="T217" i="11"/>
  <c r="AJ233" i="11"/>
  <c r="AY248" i="11"/>
  <c r="AT243" i="11"/>
  <c r="H205" i="11"/>
  <c r="X221" i="11"/>
  <c r="AN237" i="11"/>
  <c r="I206" i="11"/>
  <c r="Y222" i="11"/>
  <c r="AO238" i="11"/>
  <c r="G204" i="11"/>
  <c r="W220" i="11"/>
  <c r="AM236" i="11"/>
  <c r="AX247" i="11"/>
  <c r="N211" i="11"/>
  <c r="AD227" i="11"/>
  <c r="BB251" i="11"/>
  <c r="L209" i="11"/>
  <c r="AB225" i="11"/>
  <c r="AR241" i="11"/>
  <c r="U218" i="11"/>
  <c r="AQ240" i="11"/>
  <c r="AK234" i="11"/>
  <c r="AU244" i="11"/>
  <c r="K208" i="11"/>
  <c r="E202" i="11"/>
  <c r="AA224" i="11"/>
  <c r="J207" i="11"/>
  <c r="AP239" i="11"/>
  <c r="AV245" i="11"/>
  <c r="AH231" i="11"/>
  <c r="B265" i="11"/>
  <c r="AS242" i="11"/>
  <c r="Z223" i="11"/>
  <c r="R215" i="11"/>
  <c r="DZ68" i="14"/>
  <c r="DZ69" i="14"/>
  <c r="DZ67" i="14"/>
  <c r="BU140" i="14"/>
  <c r="DZ74" i="12"/>
  <c r="DZ67" i="12"/>
  <c r="DZ72" i="12"/>
  <c r="F261" i="12"/>
  <c r="E260" i="12"/>
  <c r="AD285" i="12"/>
  <c r="U276" i="12"/>
  <c r="AK292" i="12"/>
  <c r="AW304" i="12"/>
  <c r="BH315" i="12"/>
  <c r="D259" i="12"/>
  <c r="V277" i="12"/>
  <c r="AH289" i="12"/>
  <c r="Y280" i="12"/>
  <c r="AO296" i="12"/>
  <c r="BA308" i="12"/>
  <c r="AV303" i="12"/>
  <c r="S274" i="12"/>
  <c r="O270" i="12"/>
  <c r="AJ291" i="12"/>
  <c r="AA282" i="12"/>
  <c r="AQ298" i="12"/>
  <c r="BC310" i="12"/>
  <c r="AX305" i="12"/>
  <c r="I264" i="12"/>
  <c r="T275" i="12"/>
  <c r="AL293" i="12"/>
  <c r="AC284" i="12"/>
  <c r="Q272" i="12"/>
  <c r="BE312" i="12"/>
  <c r="AZ307" i="12"/>
  <c r="G262" i="12"/>
  <c r="J265" i="12"/>
  <c r="X279" i="12"/>
  <c r="AN295" i="12"/>
  <c r="AE286" i="12"/>
  <c r="R273" i="12"/>
  <c r="BG314" i="12"/>
  <c r="BB309" i="12"/>
  <c r="L267" i="12"/>
  <c r="H263" i="12"/>
  <c r="Z281" i="12"/>
  <c r="AP297" i="12"/>
  <c r="AG288" i="12"/>
  <c r="AS300" i="12"/>
  <c r="BI316" i="12"/>
  <c r="BD311" i="12"/>
  <c r="P271" i="12"/>
  <c r="K266" i="12"/>
  <c r="AB283" i="12"/>
  <c r="AR299" i="12"/>
  <c r="AI290" i="12"/>
  <c r="AU302" i="12"/>
  <c r="BK318" i="12"/>
  <c r="BS134" i="14"/>
  <c r="BQ132" i="13"/>
  <c r="BS132" i="12"/>
  <c r="BW138" i="12"/>
  <c r="BU138" i="12"/>
  <c r="BV138" i="12"/>
  <c r="BQ132" i="12"/>
  <c r="CO450" i="11"/>
  <c r="DT450" i="11"/>
  <c r="DQ450" i="11"/>
  <c r="BX450" i="11"/>
  <c r="DE450" i="11"/>
  <c r="CS450" i="11"/>
  <c r="CJ450" i="11"/>
  <c r="CA450" i="11"/>
  <c r="BR450" i="11"/>
  <c r="DA450" i="11"/>
  <c r="DF450" i="11"/>
  <c r="CL450" i="11"/>
  <c r="CC450" i="11"/>
  <c r="BT450" i="11"/>
  <c r="DU450" i="11"/>
  <c r="DJ450" i="11"/>
  <c r="DG450" i="11"/>
  <c r="CM450" i="11"/>
  <c r="BV450" i="11"/>
  <c r="DW450" i="11"/>
  <c r="DL450" i="11"/>
  <c r="CY450" i="11"/>
  <c r="DB450" i="11"/>
  <c r="CW450" i="11"/>
  <c r="CE450" i="11"/>
  <c r="DX450" i="11"/>
  <c r="DM450" i="11"/>
  <c r="CZ450" i="11"/>
  <c r="CP450" i="11"/>
  <c r="CX450" i="11"/>
  <c r="CT450" i="11"/>
  <c r="CN450" i="11"/>
  <c r="BW450" i="11"/>
  <c r="DN450" i="11"/>
  <c r="DC450" i="11"/>
  <c r="CQ450" i="11"/>
  <c r="CH450" i="11"/>
  <c r="DI450" i="11"/>
  <c r="DD450" i="11"/>
  <c r="DK450" i="11"/>
  <c r="DS450" i="11"/>
  <c r="CK450" i="11"/>
  <c r="BZ450" i="11"/>
  <c r="CG450" i="11"/>
  <c r="CF450" i="11"/>
  <c r="BU450" i="11"/>
  <c r="DV450" i="11"/>
  <c r="CI450" i="11"/>
  <c r="DP450" i="11"/>
  <c r="CR450" i="11"/>
  <c r="DR450" i="11"/>
  <c r="DH450" i="11"/>
  <c r="CV450" i="11"/>
  <c r="CB450" i="11"/>
  <c r="DY450" i="11"/>
  <c r="CD450" i="11"/>
  <c r="BS450" i="11"/>
  <c r="BY450" i="11"/>
  <c r="DO450" i="11"/>
  <c r="CU450" i="11"/>
  <c r="B401" i="11"/>
  <c r="L21" i="15"/>
  <c r="B17" i="14" s="1"/>
  <c r="B81" i="14" s="1"/>
  <c r="E22" i="15"/>
  <c r="K22" i="15"/>
  <c r="B18" i="13" s="1"/>
  <c r="B82" i="13" s="1"/>
  <c r="D23" i="15"/>
  <c r="C18" i="15"/>
  <c r="J17" i="15"/>
  <c r="B13" i="12" s="1"/>
  <c r="B77" i="12" s="1"/>
  <c r="I24" i="15"/>
  <c r="B20" i="11" s="1"/>
  <c r="B84" i="11" s="1"/>
  <c r="DW130" i="14"/>
  <c r="DO130" i="14"/>
  <c r="DG130" i="14"/>
  <c r="CY130" i="14"/>
  <c r="CQ130" i="14"/>
  <c r="CI130" i="14"/>
  <c r="CA130" i="14"/>
  <c r="BS130" i="14"/>
  <c r="DV130" i="14"/>
  <c r="DN130" i="14"/>
  <c r="DF130" i="14"/>
  <c r="CX130" i="14"/>
  <c r="CP130" i="14"/>
  <c r="CH130" i="14"/>
  <c r="BZ130" i="14"/>
  <c r="BR130" i="14"/>
  <c r="DU130" i="14"/>
  <c r="DM130" i="14"/>
  <c r="DE130" i="14"/>
  <c r="CW130" i="14"/>
  <c r="CO130" i="14"/>
  <c r="CG130" i="14"/>
  <c r="BY130" i="14"/>
  <c r="DT130" i="14"/>
  <c r="DL130" i="14"/>
  <c r="DD130" i="14"/>
  <c r="CV130" i="14"/>
  <c r="CN130" i="14"/>
  <c r="CF130" i="14"/>
  <c r="BX130" i="14"/>
  <c r="DS130" i="14"/>
  <c r="DK130" i="14"/>
  <c r="DC130" i="14"/>
  <c r="CU130" i="14"/>
  <c r="CM130" i="14"/>
  <c r="CE130" i="14"/>
  <c r="BW130" i="14"/>
  <c r="DR130" i="14"/>
  <c r="DJ130" i="14"/>
  <c r="DB130" i="14"/>
  <c r="CT130" i="14"/>
  <c r="CL130" i="14"/>
  <c r="CD130" i="14"/>
  <c r="BV130" i="14"/>
  <c r="DY130" i="14"/>
  <c r="DQ130" i="14"/>
  <c r="DI130" i="14"/>
  <c r="DA130" i="14"/>
  <c r="CS130" i="14"/>
  <c r="CK130" i="14"/>
  <c r="CC130" i="14"/>
  <c r="BU130" i="14"/>
  <c r="DX130" i="14"/>
  <c r="DP130" i="14"/>
  <c r="DH130" i="14"/>
  <c r="CZ130" i="14"/>
  <c r="CR130" i="14"/>
  <c r="CJ130" i="14"/>
  <c r="CB130" i="14"/>
  <c r="BT130" i="14"/>
  <c r="DT136" i="14"/>
  <c r="DL136" i="14"/>
  <c r="DD136" i="14"/>
  <c r="CV136" i="14"/>
  <c r="CN136" i="14"/>
  <c r="CF136" i="14"/>
  <c r="BX136" i="14"/>
  <c r="DS136" i="14"/>
  <c r="DK136" i="14"/>
  <c r="DC136" i="14"/>
  <c r="CU136" i="14"/>
  <c r="CM136" i="14"/>
  <c r="CE136" i="14"/>
  <c r="DR136" i="14"/>
  <c r="DJ136" i="14"/>
  <c r="DB136" i="14"/>
  <c r="CT136" i="14"/>
  <c r="CL136" i="14"/>
  <c r="CD136" i="14"/>
  <c r="DY136" i="14"/>
  <c r="DQ136" i="14"/>
  <c r="DI136" i="14"/>
  <c r="DA136" i="14"/>
  <c r="CS136" i="14"/>
  <c r="CK136" i="14"/>
  <c r="CC136" i="14"/>
  <c r="DX136" i="14"/>
  <c r="DP136" i="14"/>
  <c r="DH136" i="14"/>
  <c r="CZ136" i="14"/>
  <c r="CR136" i="14"/>
  <c r="CJ136" i="14"/>
  <c r="CB136" i="14"/>
  <c r="DW136" i="14"/>
  <c r="DO136" i="14"/>
  <c r="DG136" i="14"/>
  <c r="CY136" i="14"/>
  <c r="CQ136" i="14"/>
  <c r="CI136" i="14"/>
  <c r="CA136" i="14"/>
  <c r="DV136" i="14"/>
  <c r="DN136" i="14"/>
  <c r="DF136" i="14"/>
  <c r="CX136" i="14"/>
  <c r="CP136" i="14"/>
  <c r="CH136" i="14"/>
  <c r="BZ136" i="14"/>
  <c r="DU136" i="14"/>
  <c r="DM136" i="14"/>
  <c r="DE136" i="14"/>
  <c r="CW136" i="14"/>
  <c r="CO136" i="14"/>
  <c r="CG136" i="14"/>
  <c r="BY136" i="14"/>
  <c r="BM194" i="14"/>
  <c r="BQ194" i="14" s="1"/>
  <c r="DZ194" i="14" s="1"/>
  <c r="B328" i="14"/>
  <c r="BE317" i="14"/>
  <c r="BC315" i="14"/>
  <c r="BA313" i="14"/>
  <c r="AY311" i="14"/>
  <c r="AW309" i="14"/>
  <c r="AU307" i="14"/>
  <c r="AS305" i="14"/>
  <c r="AQ303" i="14"/>
  <c r="AO301" i="14"/>
  <c r="AM299" i="14"/>
  <c r="BF318" i="14"/>
  <c r="BD316" i="14"/>
  <c r="BB314" i="14"/>
  <c r="AZ312" i="14"/>
  <c r="AX310" i="14"/>
  <c r="AV308" i="14"/>
  <c r="AT306" i="14"/>
  <c r="AR304" i="14"/>
  <c r="AP302" i="14"/>
  <c r="AN300" i="14"/>
  <c r="AL298" i="14"/>
  <c r="AJ296" i="14"/>
  <c r="AH294" i="14"/>
  <c r="AF292" i="14"/>
  <c r="P276" i="14"/>
  <c r="I269" i="14"/>
  <c r="F266" i="14"/>
  <c r="AK297" i="14"/>
  <c r="AE291" i="14"/>
  <c r="AC289" i="14"/>
  <c r="AA287" i="14"/>
  <c r="Y285" i="14"/>
  <c r="W283" i="14"/>
  <c r="U281" i="14"/>
  <c r="S279" i="14"/>
  <c r="O275" i="14"/>
  <c r="J270" i="14"/>
  <c r="AI295" i="14"/>
  <c r="Q277" i="14"/>
  <c r="H268" i="14"/>
  <c r="N274" i="14"/>
  <c r="K271" i="14"/>
  <c r="AG293" i="14"/>
  <c r="M273" i="14"/>
  <c r="L272" i="14"/>
  <c r="AD290" i="14"/>
  <c r="AB288" i="14"/>
  <c r="Z286" i="14"/>
  <c r="X284" i="14"/>
  <c r="V282" i="14"/>
  <c r="T280" i="14"/>
  <c r="R278" i="14"/>
  <c r="G267" i="14"/>
  <c r="D264" i="14"/>
  <c r="E265" i="14"/>
  <c r="CJ141" i="14"/>
  <c r="DS135" i="14"/>
  <c r="DK135" i="14"/>
  <c r="DC135" i="14"/>
  <c r="CU135" i="14"/>
  <c r="CM135" i="14"/>
  <c r="CE135" i="14"/>
  <c r="BW135" i="14"/>
  <c r="DR135" i="14"/>
  <c r="DJ135" i="14"/>
  <c r="DB135" i="14"/>
  <c r="CT135" i="14"/>
  <c r="CL135" i="14"/>
  <c r="CD135" i="14"/>
  <c r="DY135" i="14"/>
  <c r="DQ135" i="14"/>
  <c r="DI135" i="14"/>
  <c r="DA135" i="14"/>
  <c r="CS135" i="14"/>
  <c r="CK135" i="14"/>
  <c r="CC135" i="14"/>
  <c r="DX135" i="14"/>
  <c r="DP135" i="14"/>
  <c r="DH135" i="14"/>
  <c r="CZ135" i="14"/>
  <c r="CR135" i="14"/>
  <c r="CJ135" i="14"/>
  <c r="CB135" i="14"/>
  <c r="DW135" i="14"/>
  <c r="DO135" i="14"/>
  <c r="DG135" i="14"/>
  <c r="CY135" i="14"/>
  <c r="CQ135" i="14"/>
  <c r="CI135" i="14"/>
  <c r="CA135" i="14"/>
  <c r="DV135" i="14"/>
  <c r="DN135" i="14"/>
  <c r="DF135" i="14"/>
  <c r="CX135" i="14"/>
  <c r="CP135" i="14"/>
  <c r="CH135" i="14"/>
  <c r="BZ135" i="14"/>
  <c r="DU135" i="14"/>
  <c r="DM135" i="14"/>
  <c r="DE135" i="14"/>
  <c r="CW135" i="14"/>
  <c r="CO135" i="14"/>
  <c r="CG135" i="14"/>
  <c r="BY135" i="14"/>
  <c r="DT135" i="14"/>
  <c r="DL135" i="14"/>
  <c r="DD135" i="14"/>
  <c r="CV135" i="14"/>
  <c r="CN135" i="14"/>
  <c r="CF135" i="14"/>
  <c r="BX135" i="14"/>
  <c r="BQ130" i="14"/>
  <c r="DZ130" i="14" s="1"/>
  <c r="AU312" i="14"/>
  <c r="AM304" i="14"/>
  <c r="Z291" i="14"/>
  <c r="P281" i="14"/>
  <c r="O280" i="14"/>
  <c r="CK134" i="14"/>
  <c r="CB134" i="14"/>
  <c r="DV134" i="14"/>
  <c r="DM134" i="14"/>
  <c r="DD134" i="14"/>
  <c r="CU134" i="14"/>
  <c r="CL134" i="14"/>
  <c r="CL132" i="14"/>
  <c r="CK132" i="14"/>
  <c r="CJ132" i="14"/>
  <c r="CI132" i="14"/>
  <c r="BZ132" i="14"/>
  <c r="DT132" i="14"/>
  <c r="DK132" i="14"/>
  <c r="BU135" i="14"/>
  <c r="DZ72" i="14"/>
  <c r="BU137" i="14"/>
  <c r="BV135" i="14"/>
  <c r="CI143" i="14"/>
  <c r="CR143" i="14"/>
  <c r="B325" i="14"/>
  <c r="BI318" i="14"/>
  <c r="BG316" i="14"/>
  <c r="BE314" i="14"/>
  <c r="BC312" i="14"/>
  <c r="BA310" i="14"/>
  <c r="AY308" i="14"/>
  <c r="AW306" i="14"/>
  <c r="AU304" i="14"/>
  <c r="AS302" i="14"/>
  <c r="AQ300" i="14"/>
  <c r="BH317" i="14"/>
  <c r="BF315" i="14"/>
  <c r="BD313" i="14"/>
  <c r="BB311" i="14"/>
  <c r="AZ309" i="14"/>
  <c r="AX307" i="14"/>
  <c r="AV305" i="14"/>
  <c r="AT303" i="14"/>
  <c r="AR301" i="14"/>
  <c r="AP299" i="14"/>
  <c r="AN297" i="14"/>
  <c r="AL295" i="14"/>
  <c r="AJ293" i="14"/>
  <c r="AH291" i="14"/>
  <c r="AF289" i="14"/>
  <c r="AD287" i="14"/>
  <c r="AB285" i="14"/>
  <c r="Z283" i="14"/>
  <c r="X281" i="14"/>
  <c r="V279" i="14"/>
  <c r="R275" i="14"/>
  <c r="M270" i="14"/>
  <c r="AK294" i="14"/>
  <c r="T277" i="14"/>
  <c r="K268" i="14"/>
  <c r="D261" i="14"/>
  <c r="Q274" i="14"/>
  <c r="N271" i="14"/>
  <c r="AI292" i="14"/>
  <c r="P273" i="14"/>
  <c r="O272" i="14"/>
  <c r="AG290" i="14"/>
  <c r="AE288" i="14"/>
  <c r="AC286" i="14"/>
  <c r="AA284" i="14"/>
  <c r="Y282" i="14"/>
  <c r="W280" i="14"/>
  <c r="U278" i="14"/>
  <c r="J267" i="14"/>
  <c r="E262" i="14"/>
  <c r="AO298" i="14"/>
  <c r="S276" i="14"/>
  <c r="L269" i="14"/>
  <c r="I266" i="14"/>
  <c r="F263" i="14"/>
  <c r="AM296" i="14"/>
  <c r="H265" i="14"/>
  <c r="G264" i="14"/>
  <c r="B330" i="14"/>
  <c r="AR306" i="14"/>
  <c r="BC317" i="14"/>
  <c r="AM301" i="14"/>
  <c r="Z288" i="14"/>
  <c r="G269" i="14"/>
  <c r="M275" i="14"/>
  <c r="BF317" i="14"/>
  <c r="BD315" i="14"/>
  <c r="BB313" i="14"/>
  <c r="AZ311" i="14"/>
  <c r="AX309" i="14"/>
  <c r="AV307" i="14"/>
  <c r="AT305" i="14"/>
  <c r="AR303" i="14"/>
  <c r="AP301" i="14"/>
  <c r="AN299" i="14"/>
  <c r="AL297" i="14"/>
  <c r="AJ295" i="14"/>
  <c r="AH293" i="14"/>
  <c r="BG318" i="14"/>
  <c r="BE316" i="14"/>
  <c r="BC314" i="14"/>
  <c r="BA312" i="14"/>
  <c r="AY310" i="14"/>
  <c r="AW308" i="14"/>
  <c r="AU306" i="14"/>
  <c r="AS304" i="14"/>
  <c r="AQ302" i="14"/>
  <c r="AO300" i="14"/>
  <c r="AM298" i="14"/>
  <c r="AK296" i="14"/>
  <c r="AI294" i="14"/>
  <c r="AG292" i="14"/>
  <c r="B327" i="14"/>
  <c r="G266" i="14"/>
  <c r="D263" i="14"/>
  <c r="F265" i="14"/>
  <c r="E264" i="14"/>
  <c r="AF291" i="14"/>
  <c r="AD289" i="14"/>
  <c r="AB287" i="14"/>
  <c r="Z285" i="14"/>
  <c r="X283" i="14"/>
  <c r="V281" i="14"/>
  <c r="T279" i="14"/>
  <c r="P275" i="14"/>
  <c r="K270" i="14"/>
  <c r="R277" i="14"/>
  <c r="O274" i="14"/>
  <c r="L271" i="14"/>
  <c r="N273" i="14"/>
  <c r="M272" i="14"/>
  <c r="AE290" i="14"/>
  <c r="AC288" i="14"/>
  <c r="AA286" i="14"/>
  <c r="Y284" i="14"/>
  <c r="W282" i="14"/>
  <c r="U280" i="14"/>
  <c r="S278" i="14"/>
  <c r="H267" i="14"/>
  <c r="Q276" i="14"/>
  <c r="J269" i="14"/>
  <c r="I268" i="14"/>
  <c r="DU131" i="14"/>
  <c r="DM131" i="14"/>
  <c r="DE131" i="14"/>
  <c r="CW131" i="14"/>
  <c r="CO131" i="14"/>
  <c r="CG131" i="14"/>
  <c r="BY131" i="14"/>
  <c r="DT131" i="14"/>
  <c r="DL131" i="14"/>
  <c r="DD131" i="14"/>
  <c r="CV131" i="14"/>
  <c r="CN131" i="14"/>
  <c r="CF131" i="14"/>
  <c r="BX131" i="14"/>
  <c r="DS131" i="14"/>
  <c r="DK131" i="14"/>
  <c r="DC131" i="14"/>
  <c r="CU131" i="14"/>
  <c r="CM131" i="14"/>
  <c r="CE131" i="14"/>
  <c r="BW131" i="14"/>
  <c r="DR131" i="14"/>
  <c r="DJ131" i="14"/>
  <c r="DB131" i="14"/>
  <c r="CT131" i="14"/>
  <c r="CL131" i="14"/>
  <c r="CD131" i="14"/>
  <c r="BV131" i="14"/>
  <c r="DY131" i="14"/>
  <c r="DQ131" i="14"/>
  <c r="DI131" i="14"/>
  <c r="DA131" i="14"/>
  <c r="CS131" i="14"/>
  <c r="CK131" i="14"/>
  <c r="CC131" i="14"/>
  <c r="BU131" i="14"/>
  <c r="DX131" i="14"/>
  <c r="DP131" i="14"/>
  <c r="DH131" i="14"/>
  <c r="CZ131" i="14"/>
  <c r="CR131" i="14"/>
  <c r="CJ131" i="14"/>
  <c r="CB131" i="14"/>
  <c r="BT131" i="14"/>
  <c r="DW131" i="14"/>
  <c r="DO131" i="14"/>
  <c r="DG131" i="14"/>
  <c r="CY131" i="14"/>
  <c r="CQ131" i="14"/>
  <c r="CI131" i="14"/>
  <c r="CA131" i="14"/>
  <c r="BS131" i="14"/>
  <c r="DV131" i="14"/>
  <c r="DN131" i="14"/>
  <c r="DF131" i="14"/>
  <c r="CX131" i="14"/>
  <c r="CP131" i="14"/>
  <c r="CH131" i="14"/>
  <c r="BZ131" i="14"/>
  <c r="BK318" i="14"/>
  <c r="BF313" i="14"/>
  <c r="AX305" i="14"/>
  <c r="AA282" i="14"/>
  <c r="K266" i="14"/>
  <c r="D259" i="14"/>
  <c r="BR131" i="14"/>
  <c r="B331" i="14"/>
  <c r="BC318" i="14"/>
  <c r="BA316" i="14"/>
  <c r="AY314" i="14"/>
  <c r="AW312" i="14"/>
  <c r="AU310" i="14"/>
  <c r="AS308" i="14"/>
  <c r="AQ306" i="14"/>
  <c r="AO304" i="14"/>
  <c r="AM302" i="14"/>
  <c r="AK300" i="14"/>
  <c r="AI298" i="14"/>
  <c r="AG296" i="14"/>
  <c r="AE294" i="14"/>
  <c r="AC292" i="14"/>
  <c r="BB317" i="14"/>
  <c r="AZ315" i="14"/>
  <c r="AX313" i="14"/>
  <c r="AV311" i="14"/>
  <c r="AT309" i="14"/>
  <c r="AR307" i="14"/>
  <c r="AP305" i="14"/>
  <c r="AN303" i="14"/>
  <c r="AL301" i="14"/>
  <c r="AJ299" i="14"/>
  <c r="AH297" i="14"/>
  <c r="AF295" i="14"/>
  <c r="AD293" i="14"/>
  <c r="K274" i="14"/>
  <c r="H271" i="14"/>
  <c r="J273" i="14"/>
  <c r="I272" i="14"/>
  <c r="AA290" i="14"/>
  <c r="Y288" i="14"/>
  <c r="W286" i="14"/>
  <c r="U284" i="14"/>
  <c r="S282" i="14"/>
  <c r="Q280" i="14"/>
  <c r="O278" i="14"/>
  <c r="M276" i="14"/>
  <c r="F269" i="14"/>
  <c r="AB291" i="14"/>
  <c r="Z289" i="14"/>
  <c r="X287" i="14"/>
  <c r="V285" i="14"/>
  <c r="T283" i="14"/>
  <c r="R281" i="14"/>
  <c r="P279" i="14"/>
  <c r="L275" i="14"/>
  <c r="G270" i="14"/>
  <c r="N277" i="14"/>
  <c r="E268" i="14"/>
  <c r="D267" i="14"/>
  <c r="B322" i="14"/>
  <c r="BL318" i="14"/>
  <c r="BJ316" i="14"/>
  <c r="BH314" i="14"/>
  <c r="BF312" i="14"/>
  <c r="BD310" i="14"/>
  <c r="BB308" i="14"/>
  <c r="AZ306" i="14"/>
  <c r="AX304" i="14"/>
  <c r="AV302" i="14"/>
  <c r="AT300" i="14"/>
  <c r="AR298" i="14"/>
  <c r="AP296" i="14"/>
  <c r="AN294" i="14"/>
  <c r="AL292" i="14"/>
  <c r="BK317" i="14"/>
  <c r="BI315" i="14"/>
  <c r="BG313" i="14"/>
  <c r="BE311" i="14"/>
  <c r="BC309" i="14"/>
  <c r="BA307" i="14"/>
  <c r="AY305" i="14"/>
  <c r="AW303" i="14"/>
  <c r="AU301" i="14"/>
  <c r="AS299" i="14"/>
  <c r="AQ297" i="14"/>
  <c r="AO295" i="14"/>
  <c r="AM293" i="14"/>
  <c r="S273" i="14"/>
  <c r="R272" i="14"/>
  <c r="AJ290" i="14"/>
  <c r="AH288" i="14"/>
  <c r="AF286" i="14"/>
  <c r="AD284" i="14"/>
  <c r="AB282" i="14"/>
  <c r="Z280" i="14"/>
  <c r="X278" i="14"/>
  <c r="M267" i="14"/>
  <c r="H262" i="14"/>
  <c r="V276" i="14"/>
  <c r="O269" i="14"/>
  <c r="K265" i="14"/>
  <c r="J264" i="14"/>
  <c r="AK291" i="14"/>
  <c r="AI289" i="14"/>
  <c r="AG287" i="14"/>
  <c r="AE285" i="14"/>
  <c r="AC283" i="14"/>
  <c r="AA281" i="14"/>
  <c r="Y279" i="14"/>
  <c r="U275" i="14"/>
  <c r="P270" i="14"/>
  <c r="W277" i="14"/>
  <c r="N268" i="14"/>
  <c r="G261" i="14"/>
  <c r="T274" i="14"/>
  <c r="Q271" i="14"/>
  <c r="I263" i="14"/>
  <c r="L266" i="14"/>
  <c r="F260" i="14"/>
  <c r="E259" i="14"/>
  <c r="D258" i="14"/>
  <c r="B324" i="14"/>
  <c r="BB310" i="14"/>
  <c r="AO297" i="14"/>
  <c r="R274" i="14"/>
  <c r="J266" i="14"/>
  <c r="H264" i="14"/>
  <c r="BQ131" i="14"/>
  <c r="DF140" i="14"/>
  <c r="CO140" i="14"/>
  <c r="DS140" i="14"/>
  <c r="DB140" i="14"/>
  <c r="CS140" i="14"/>
  <c r="CJ140" i="14"/>
  <c r="BR135" i="14"/>
  <c r="BS135" i="14"/>
  <c r="CU142" i="14"/>
  <c r="CH142" i="14"/>
  <c r="DT137" i="14"/>
  <c r="DC137" i="14"/>
  <c r="CL137" i="14"/>
  <c r="CC137" i="14"/>
  <c r="DW137" i="14"/>
  <c r="DN137" i="14"/>
  <c r="DE137" i="14"/>
  <c r="BD317" i="14"/>
  <c r="AN301" i="14"/>
  <c r="AS306" i="14"/>
  <c r="AC290" i="14"/>
  <c r="O276" i="14"/>
  <c r="T281" i="14"/>
  <c r="J271" i="14"/>
  <c r="DZ71" i="14"/>
  <c r="B326" i="14"/>
  <c r="BG317" i="14"/>
  <c r="BE315" i="14"/>
  <c r="BC313" i="14"/>
  <c r="BA311" i="14"/>
  <c r="AY309" i="14"/>
  <c r="AW307" i="14"/>
  <c r="AU305" i="14"/>
  <c r="AS303" i="14"/>
  <c r="AQ301" i="14"/>
  <c r="AO299" i="14"/>
  <c r="AM297" i="14"/>
  <c r="AK295" i="14"/>
  <c r="AI293" i="14"/>
  <c r="BH318" i="14"/>
  <c r="BF316" i="14"/>
  <c r="BD314" i="14"/>
  <c r="BB312" i="14"/>
  <c r="AZ310" i="14"/>
  <c r="AX308" i="14"/>
  <c r="AV306" i="14"/>
  <c r="AT304" i="14"/>
  <c r="AR302" i="14"/>
  <c r="AP300" i="14"/>
  <c r="AN298" i="14"/>
  <c r="AL296" i="14"/>
  <c r="AJ294" i="14"/>
  <c r="AH292" i="14"/>
  <c r="G265" i="14"/>
  <c r="F264" i="14"/>
  <c r="AG291" i="14"/>
  <c r="AE289" i="14"/>
  <c r="AC287" i="14"/>
  <c r="AA285" i="14"/>
  <c r="Y283" i="14"/>
  <c r="W281" i="14"/>
  <c r="U279" i="14"/>
  <c r="Q275" i="14"/>
  <c r="L270" i="14"/>
  <c r="S277" i="14"/>
  <c r="P274" i="14"/>
  <c r="M271" i="14"/>
  <c r="O273" i="14"/>
  <c r="N272" i="14"/>
  <c r="AF290" i="14"/>
  <c r="AD288" i="14"/>
  <c r="AB286" i="14"/>
  <c r="Z284" i="14"/>
  <c r="X282" i="14"/>
  <c r="V280" i="14"/>
  <c r="T278" i="14"/>
  <c r="I267" i="14"/>
  <c r="D262" i="14"/>
  <c r="R276" i="14"/>
  <c r="K269" i="14"/>
  <c r="H266" i="14"/>
  <c r="E263" i="14"/>
  <c r="J268" i="14"/>
  <c r="CE138" i="14"/>
  <c r="CY138" i="14"/>
  <c r="BB318" i="14"/>
  <c r="AZ316" i="14"/>
  <c r="AX314" i="14"/>
  <c r="AV312" i="14"/>
  <c r="AT310" i="14"/>
  <c r="AR308" i="14"/>
  <c r="AP306" i="14"/>
  <c r="AN304" i="14"/>
  <c r="AL302" i="14"/>
  <c r="AJ300" i="14"/>
  <c r="B332" i="14"/>
  <c r="BA317" i="14"/>
  <c r="AY315" i="14"/>
  <c r="AW313" i="14"/>
  <c r="AU311" i="14"/>
  <c r="AS309" i="14"/>
  <c r="AQ307" i="14"/>
  <c r="AO305" i="14"/>
  <c r="AM303" i="14"/>
  <c r="AK301" i="14"/>
  <c r="AI299" i="14"/>
  <c r="AG297" i="14"/>
  <c r="AE295" i="14"/>
  <c r="AC293" i="14"/>
  <c r="AF296" i="14"/>
  <c r="M277" i="14"/>
  <c r="D268" i="14"/>
  <c r="J274" i="14"/>
  <c r="G271" i="14"/>
  <c r="AD294" i="14"/>
  <c r="I273" i="14"/>
  <c r="H272" i="14"/>
  <c r="Z290" i="14"/>
  <c r="X288" i="14"/>
  <c r="V286" i="14"/>
  <c r="T284" i="14"/>
  <c r="R282" i="14"/>
  <c r="P280" i="14"/>
  <c r="N278" i="14"/>
  <c r="AB292" i="14"/>
  <c r="L276" i="14"/>
  <c r="E269" i="14"/>
  <c r="AH298" i="14"/>
  <c r="AA291" i="14"/>
  <c r="Y289" i="14"/>
  <c r="W287" i="14"/>
  <c r="U285" i="14"/>
  <c r="S283" i="14"/>
  <c r="Q281" i="14"/>
  <c r="O279" i="14"/>
  <c r="K275" i="14"/>
  <c r="F270" i="14"/>
  <c r="BQ136" i="14"/>
  <c r="BT135" i="14"/>
  <c r="BM195" i="13"/>
  <c r="BQ195" i="13" s="1"/>
  <c r="B322" i="13"/>
  <c r="BL318" i="13"/>
  <c r="BJ316" i="13"/>
  <c r="BK317" i="13"/>
  <c r="BC309" i="13"/>
  <c r="AW303" i="13"/>
  <c r="AU301" i="13"/>
  <c r="AS299" i="13"/>
  <c r="AQ297" i="13"/>
  <c r="AO295" i="13"/>
  <c r="AM293" i="13"/>
  <c r="AK291" i="13"/>
  <c r="BA307" i="13"/>
  <c r="BH314" i="13"/>
  <c r="AY305" i="13"/>
  <c r="BF312" i="13"/>
  <c r="BD310" i="13"/>
  <c r="AV302" i="13"/>
  <c r="AT300" i="13"/>
  <c r="AR298" i="13"/>
  <c r="AP296" i="13"/>
  <c r="AN294" i="13"/>
  <c r="AL292" i="13"/>
  <c r="AJ290" i="13"/>
  <c r="AH288" i="13"/>
  <c r="AF286" i="13"/>
  <c r="AD284" i="13"/>
  <c r="BI315" i="13"/>
  <c r="BE311" i="13"/>
  <c r="AX304" i="13"/>
  <c r="BB308" i="13"/>
  <c r="L266" i="13"/>
  <c r="K265" i="13"/>
  <c r="J264" i="13"/>
  <c r="AZ306" i="13"/>
  <c r="AA281" i="13"/>
  <c r="Y279" i="13"/>
  <c r="U275" i="13"/>
  <c r="AI289" i="13"/>
  <c r="AG287" i="13"/>
  <c r="T274" i="13"/>
  <c r="Q271" i="13"/>
  <c r="BG313" i="13"/>
  <c r="W277" i="13"/>
  <c r="AC283" i="13"/>
  <c r="AB282" i="13"/>
  <c r="Z280" i="13"/>
  <c r="V276" i="13"/>
  <c r="M267" i="13"/>
  <c r="P270" i="13"/>
  <c r="N268" i="13"/>
  <c r="I263" i="13"/>
  <c r="G261" i="13"/>
  <c r="D258" i="13"/>
  <c r="F260" i="13"/>
  <c r="S273" i="13"/>
  <c r="O269" i="13"/>
  <c r="AE285" i="13"/>
  <c r="E259" i="13"/>
  <c r="R272" i="13"/>
  <c r="X278" i="13"/>
  <c r="H262" i="13"/>
  <c r="CC141" i="13"/>
  <c r="CX141" i="13"/>
  <c r="CX135" i="13"/>
  <c r="CP135" i="13"/>
  <c r="DU135" i="13"/>
  <c r="CO135" i="13"/>
  <c r="CG135" i="13"/>
  <c r="DL135" i="13"/>
  <c r="CF135" i="13"/>
  <c r="BX135" i="13"/>
  <c r="DC135" i="13"/>
  <c r="BW135" i="13"/>
  <c r="DR135" i="13"/>
  <c r="CT135" i="13"/>
  <c r="DQ135" i="13"/>
  <c r="DI135" i="13"/>
  <c r="CK135" i="13"/>
  <c r="DH135" i="13"/>
  <c r="CZ135" i="13"/>
  <c r="CB135" i="13"/>
  <c r="CY135" i="13"/>
  <c r="CQ135" i="13"/>
  <c r="BB310" i="13"/>
  <c r="BC311" i="13"/>
  <c r="AM295" i="13"/>
  <c r="Z282" i="13"/>
  <c r="AR300" i="13"/>
  <c r="N270" i="13"/>
  <c r="F262" i="13"/>
  <c r="DZ70" i="13"/>
  <c r="DU132" i="13"/>
  <c r="DM132" i="13"/>
  <c r="DE132" i="13"/>
  <c r="CW132" i="13"/>
  <c r="CO132" i="13"/>
  <c r="CG132" i="13"/>
  <c r="BY132" i="13"/>
  <c r="DT132" i="13"/>
  <c r="DL132" i="13"/>
  <c r="DD132" i="13"/>
  <c r="CV132" i="13"/>
  <c r="CN132" i="13"/>
  <c r="CF132" i="13"/>
  <c r="BX132" i="13"/>
  <c r="DS132" i="13"/>
  <c r="DK132" i="13"/>
  <c r="DC132" i="13"/>
  <c r="CU132" i="13"/>
  <c r="CM132" i="13"/>
  <c r="CE132" i="13"/>
  <c r="BW132" i="13"/>
  <c r="DR132" i="13"/>
  <c r="DJ132" i="13"/>
  <c r="DB132" i="13"/>
  <c r="CT132" i="13"/>
  <c r="CL132" i="13"/>
  <c r="CD132" i="13"/>
  <c r="BV132" i="13"/>
  <c r="DY132" i="13"/>
  <c r="DQ132" i="13"/>
  <c r="DI132" i="13"/>
  <c r="DA132" i="13"/>
  <c r="CS132" i="13"/>
  <c r="CK132" i="13"/>
  <c r="CC132" i="13"/>
  <c r="BU132" i="13"/>
  <c r="DX132" i="13"/>
  <c r="DP132" i="13"/>
  <c r="DH132" i="13"/>
  <c r="CZ132" i="13"/>
  <c r="CR132" i="13"/>
  <c r="CJ132" i="13"/>
  <c r="CB132" i="13"/>
  <c r="BT132" i="13"/>
  <c r="DW132" i="13"/>
  <c r="DO132" i="13"/>
  <c r="DG132" i="13"/>
  <c r="CY132" i="13"/>
  <c r="CQ132" i="13"/>
  <c r="CI132" i="13"/>
  <c r="CA132" i="13"/>
  <c r="DV132" i="13"/>
  <c r="DN132" i="13"/>
  <c r="DF132" i="13"/>
  <c r="CX132" i="13"/>
  <c r="CP132" i="13"/>
  <c r="CH132" i="13"/>
  <c r="BZ132" i="13"/>
  <c r="CZ143" i="13"/>
  <c r="CI143" i="13"/>
  <c r="CE143" i="13"/>
  <c r="BS134" i="13"/>
  <c r="BM196" i="13"/>
  <c r="BS196" i="13" s="1"/>
  <c r="DK139" i="13"/>
  <c r="CT139" i="13"/>
  <c r="CK139" i="13"/>
  <c r="CB139" i="13"/>
  <c r="DV139" i="13"/>
  <c r="DE139" i="13"/>
  <c r="BG317" i="13"/>
  <c r="BE315" i="13"/>
  <c r="B326" i="13"/>
  <c r="AV306" i="13"/>
  <c r="AR302" i="13"/>
  <c r="AP300" i="13"/>
  <c r="AN298" i="13"/>
  <c r="AL296" i="13"/>
  <c r="AJ294" i="13"/>
  <c r="AH292" i="13"/>
  <c r="BF316" i="13"/>
  <c r="BC313" i="13"/>
  <c r="AT304" i="13"/>
  <c r="BH318" i="13"/>
  <c r="BA311" i="13"/>
  <c r="AY309" i="13"/>
  <c r="BD314" i="13"/>
  <c r="AW307" i="13"/>
  <c r="AS303" i="13"/>
  <c r="AQ301" i="13"/>
  <c r="AO299" i="13"/>
  <c r="AM297" i="13"/>
  <c r="AK295" i="13"/>
  <c r="AI293" i="13"/>
  <c r="AG291" i="13"/>
  <c r="AE289" i="13"/>
  <c r="AC287" i="13"/>
  <c r="AA285" i="13"/>
  <c r="Y283" i="13"/>
  <c r="AX308" i="13"/>
  <c r="AU305" i="13"/>
  <c r="AF290" i="13"/>
  <c r="P274" i="13"/>
  <c r="M271" i="13"/>
  <c r="O273" i="13"/>
  <c r="N272" i="13"/>
  <c r="AD288" i="13"/>
  <c r="X282" i="13"/>
  <c r="V280" i="13"/>
  <c r="T278" i="13"/>
  <c r="BB312" i="13"/>
  <c r="AB286" i="13"/>
  <c r="Z284" i="13"/>
  <c r="H266" i="13"/>
  <c r="E263" i="13"/>
  <c r="AZ310" i="13"/>
  <c r="G265" i="13"/>
  <c r="S277" i="13"/>
  <c r="D262" i="13"/>
  <c r="R276" i="13"/>
  <c r="W281" i="13"/>
  <c r="L270" i="13"/>
  <c r="K269" i="13"/>
  <c r="J268" i="13"/>
  <c r="I267" i="13"/>
  <c r="U279" i="13"/>
  <c r="F264" i="13"/>
  <c r="Q275" i="13"/>
  <c r="BR139" i="13"/>
  <c r="BQ143" i="13"/>
  <c r="CN138" i="13"/>
  <c r="CR138" i="13"/>
  <c r="BM194" i="13"/>
  <c r="BQ194" i="13" s="1"/>
  <c r="DZ194" i="13" s="1"/>
  <c r="B332" i="13"/>
  <c r="BB318" i="13"/>
  <c r="AZ316" i="13"/>
  <c r="AX314" i="13"/>
  <c r="AV312" i="13"/>
  <c r="AT310" i="13"/>
  <c r="AR308" i="13"/>
  <c r="AP306" i="13"/>
  <c r="AN304" i="13"/>
  <c r="BA317" i="13"/>
  <c r="AY315" i="13"/>
  <c r="AW313" i="13"/>
  <c r="AU311" i="13"/>
  <c r="AS309" i="13"/>
  <c r="AQ307" i="13"/>
  <c r="AO305" i="13"/>
  <c r="AM303" i="13"/>
  <c r="AK301" i="13"/>
  <c r="AI299" i="13"/>
  <c r="AG297" i="13"/>
  <c r="AE295" i="13"/>
  <c r="AC293" i="13"/>
  <c r="AA291" i="13"/>
  <c r="V286" i="13"/>
  <c r="AF296" i="13"/>
  <c r="T284" i="13"/>
  <c r="R282" i="13"/>
  <c r="P280" i="13"/>
  <c r="N278" i="13"/>
  <c r="L276" i="13"/>
  <c r="E269" i="13"/>
  <c r="AL302" i="13"/>
  <c r="AD294" i="13"/>
  <c r="Y289" i="13"/>
  <c r="Z290" i="13"/>
  <c r="W287" i="13"/>
  <c r="AJ300" i="13"/>
  <c r="AB292" i="13"/>
  <c r="U285" i="13"/>
  <c r="Q281" i="13"/>
  <c r="O279" i="13"/>
  <c r="K275" i="13"/>
  <c r="F270" i="13"/>
  <c r="AH298" i="13"/>
  <c r="X288" i="13"/>
  <c r="S283" i="13"/>
  <c r="J274" i="13"/>
  <c r="I273" i="13"/>
  <c r="H272" i="13"/>
  <c r="M277" i="13"/>
  <c r="G271" i="13"/>
  <c r="D268" i="13"/>
  <c r="BG318" i="13"/>
  <c r="BE316" i="13"/>
  <c r="AW308" i="13"/>
  <c r="BD315" i="13"/>
  <c r="AU306" i="13"/>
  <c r="AQ302" i="13"/>
  <c r="AO300" i="13"/>
  <c r="AM298" i="13"/>
  <c r="AK296" i="13"/>
  <c r="AI294" i="13"/>
  <c r="AG292" i="13"/>
  <c r="AE290" i="13"/>
  <c r="BF317" i="13"/>
  <c r="BB313" i="13"/>
  <c r="AS304" i="13"/>
  <c r="AZ311" i="13"/>
  <c r="AX309" i="13"/>
  <c r="AY310" i="13"/>
  <c r="AN299" i="13"/>
  <c r="AF291" i="13"/>
  <c r="AB287" i="13"/>
  <c r="V281" i="13"/>
  <c r="AT305" i="13"/>
  <c r="Z285" i="13"/>
  <c r="R277" i="13"/>
  <c r="I268" i="13"/>
  <c r="BC314" i="13"/>
  <c r="AL297" i="13"/>
  <c r="X283" i="13"/>
  <c r="O274" i="13"/>
  <c r="L271" i="13"/>
  <c r="N273" i="13"/>
  <c r="M272" i="13"/>
  <c r="B327" i="13"/>
  <c r="AR303" i="13"/>
  <c r="AJ295" i="13"/>
  <c r="AC288" i="13"/>
  <c r="W282" i="13"/>
  <c r="U280" i="13"/>
  <c r="BA312" i="13"/>
  <c r="AA286" i="13"/>
  <c r="Q276" i="13"/>
  <c r="J269" i="13"/>
  <c r="AD289" i="13"/>
  <c r="AH293" i="13"/>
  <c r="S278" i="13"/>
  <c r="AP301" i="13"/>
  <c r="Y284" i="13"/>
  <c r="G266" i="13"/>
  <c r="AV307" i="13"/>
  <c r="T279" i="13"/>
  <c r="P275" i="13"/>
  <c r="E264" i="13"/>
  <c r="D263" i="13"/>
  <c r="F265" i="13"/>
  <c r="H267" i="13"/>
  <c r="K270" i="13"/>
  <c r="BS132" i="13"/>
  <c r="BT135" i="13"/>
  <c r="CQ134" i="13"/>
  <c r="B330" i="13"/>
  <c r="W285" i="13"/>
  <c r="DX131" i="13"/>
  <c r="DP131" i="13"/>
  <c r="DH131" i="13"/>
  <c r="CZ131" i="13"/>
  <c r="CR131" i="13"/>
  <c r="CJ131" i="13"/>
  <c r="CB131" i="13"/>
  <c r="BT131" i="13"/>
  <c r="DW131" i="13"/>
  <c r="DO131" i="13"/>
  <c r="DG131" i="13"/>
  <c r="CY131" i="13"/>
  <c r="CQ131" i="13"/>
  <c r="CI131" i="13"/>
  <c r="CA131" i="13"/>
  <c r="BS131" i="13"/>
  <c r="DV131" i="13"/>
  <c r="DN131" i="13"/>
  <c r="DF131" i="13"/>
  <c r="CX131" i="13"/>
  <c r="CP131" i="13"/>
  <c r="CH131" i="13"/>
  <c r="BZ131" i="13"/>
  <c r="DU131" i="13"/>
  <c r="DM131" i="13"/>
  <c r="DE131" i="13"/>
  <c r="CW131" i="13"/>
  <c r="CO131" i="13"/>
  <c r="CG131" i="13"/>
  <c r="BY131" i="13"/>
  <c r="DT131" i="13"/>
  <c r="DL131" i="13"/>
  <c r="DD131" i="13"/>
  <c r="CV131" i="13"/>
  <c r="CN131" i="13"/>
  <c r="CF131" i="13"/>
  <c r="BX131" i="13"/>
  <c r="DS131" i="13"/>
  <c r="DK131" i="13"/>
  <c r="DC131" i="13"/>
  <c r="CU131" i="13"/>
  <c r="CM131" i="13"/>
  <c r="CE131" i="13"/>
  <c r="BW131" i="13"/>
  <c r="DR131" i="13"/>
  <c r="DJ131" i="13"/>
  <c r="DB131" i="13"/>
  <c r="CT131" i="13"/>
  <c r="CL131" i="13"/>
  <c r="CD131" i="13"/>
  <c r="BV131" i="13"/>
  <c r="DY131" i="13"/>
  <c r="DQ131" i="13"/>
  <c r="DI131" i="13"/>
  <c r="DA131" i="13"/>
  <c r="CS131" i="13"/>
  <c r="CK131" i="13"/>
  <c r="CC131" i="13"/>
  <c r="BU131" i="13"/>
  <c r="B331" i="13"/>
  <c r="BB317" i="13"/>
  <c r="AZ315" i="13"/>
  <c r="AY314" i="13"/>
  <c r="AP305" i="13"/>
  <c r="AW312" i="13"/>
  <c r="AN303" i="13"/>
  <c r="AL301" i="13"/>
  <c r="AJ299" i="13"/>
  <c r="AH297" i="13"/>
  <c r="AF295" i="13"/>
  <c r="AD293" i="13"/>
  <c r="AB291" i="13"/>
  <c r="AU310" i="13"/>
  <c r="BA316" i="13"/>
  <c r="AS308" i="13"/>
  <c r="BC318" i="13"/>
  <c r="AX313" i="13"/>
  <c r="AQ306" i="13"/>
  <c r="AR307" i="13"/>
  <c r="AG296" i="13"/>
  <c r="U284" i="13"/>
  <c r="S282" i="13"/>
  <c r="Q280" i="13"/>
  <c r="M276" i="13"/>
  <c r="F269" i="13"/>
  <c r="AV311" i="13"/>
  <c r="AM302" i="13"/>
  <c r="AE294" i="13"/>
  <c r="Z289" i="13"/>
  <c r="AA290" i="13"/>
  <c r="X287" i="13"/>
  <c r="AK300" i="13"/>
  <c r="AC292" i="13"/>
  <c r="V285" i="13"/>
  <c r="R281" i="13"/>
  <c r="AT309" i="13"/>
  <c r="T283" i="13"/>
  <c r="N277" i="13"/>
  <c r="E268" i="13"/>
  <c r="W286" i="13"/>
  <c r="P279" i="13"/>
  <c r="L275" i="13"/>
  <c r="K274" i="13"/>
  <c r="H271" i="13"/>
  <c r="D267" i="13"/>
  <c r="AI298" i="13"/>
  <c r="O278" i="13"/>
  <c r="AO304" i="13"/>
  <c r="I272" i="13"/>
  <c r="Y288" i="13"/>
  <c r="J273" i="13"/>
  <c r="G270" i="13"/>
  <c r="BA313" i="13"/>
  <c r="AS305" i="13"/>
  <c r="B328" i="13"/>
  <c r="BB314" i="13"/>
  <c r="AT306" i="13"/>
  <c r="AR304" i="13"/>
  <c r="AL298" i="13"/>
  <c r="AC289" i="13"/>
  <c r="AM299" i="13"/>
  <c r="U281" i="13"/>
  <c r="AD290" i="13"/>
  <c r="Y285" i="13"/>
  <c r="AK297" i="13"/>
  <c r="AQ303" i="13"/>
  <c r="AI295" i="13"/>
  <c r="T280" i="13"/>
  <c r="AG293" i="13"/>
  <c r="Z286" i="13"/>
  <c r="F266" i="13"/>
  <c r="L272" i="13"/>
  <c r="D264" i="13"/>
  <c r="CT137" i="13"/>
  <c r="B335" i="13"/>
  <c r="DR130" i="13"/>
  <c r="DJ130" i="13"/>
  <c r="DB130" i="13"/>
  <c r="CT130" i="13"/>
  <c r="CL130" i="13"/>
  <c r="CD130" i="13"/>
  <c r="BV130" i="13"/>
  <c r="DY130" i="13"/>
  <c r="DQ130" i="13"/>
  <c r="DI130" i="13"/>
  <c r="DA130" i="13"/>
  <c r="CS130" i="13"/>
  <c r="CK130" i="13"/>
  <c r="CC130" i="13"/>
  <c r="BU130" i="13"/>
  <c r="DX130" i="13"/>
  <c r="DP130" i="13"/>
  <c r="DH130" i="13"/>
  <c r="CZ130" i="13"/>
  <c r="CR130" i="13"/>
  <c r="CJ130" i="13"/>
  <c r="CB130" i="13"/>
  <c r="BT130" i="13"/>
  <c r="DW130" i="13"/>
  <c r="DO130" i="13"/>
  <c r="DG130" i="13"/>
  <c r="CY130" i="13"/>
  <c r="CQ130" i="13"/>
  <c r="CI130" i="13"/>
  <c r="CA130" i="13"/>
  <c r="BS130" i="13"/>
  <c r="DV130" i="13"/>
  <c r="DN130" i="13"/>
  <c r="DF130" i="13"/>
  <c r="CX130" i="13"/>
  <c r="CP130" i="13"/>
  <c r="CH130" i="13"/>
  <c r="BZ130" i="13"/>
  <c r="BR130" i="13"/>
  <c r="DU130" i="13"/>
  <c r="DM130" i="13"/>
  <c r="DE130" i="13"/>
  <c r="CW130" i="13"/>
  <c r="CO130" i="13"/>
  <c r="CG130" i="13"/>
  <c r="BY130" i="13"/>
  <c r="DT130" i="13"/>
  <c r="DL130" i="13"/>
  <c r="DD130" i="13"/>
  <c r="CV130" i="13"/>
  <c r="CN130" i="13"/>
  <c r="CF130" i="13"/>
  <c r="BX130" i="13"/>
  <c r="DS130" i="13"/>
  <c r="DK130" i="13"/>
  <c r="DC130" i="13"/>
  <c r="CU130" i="13"/>
  <c r="CM130" i="13"/>
  <c r="CE130" i="13"/>
  <c r="BW130" i="13"/>
  <c r="BJ317" i="13"/>
  <c r="BH315" i="13"/>
  <c r="B323" i="13"/>
  <c r="BI316" i="13"/>
  <c r="BD311" i="13"/>
  <c r="AW304" i="13"/>
  <c r="BK318" i="13"/>
  <c r="BB309" i="13"/>
  <c r="AV303" i="13"/>
  <c r="AT301" i="13"/>
  <c r="AR299" i="13"/>
  <c r="AP297" i="13"/>
  <c r="AN295" i="13"/>
  <c r="AL293" i="13"/>
  <c r="AJ291" i="13"/>
  <c r="AZ307" i="13"/>
  <c r="BG314" i="13"/>
  <c r="AX305" i="13"/>
  <c r="BE312" i="13"/>
  <c r="BF313" i="13"/>
  <c r="AY306" i="13"/>
  <c r="AU302" i="13"/>
  <c r="AM294" i="13"/>
  <c r="AB283" i="13"/>
  <c r="AA282" i="13"/>
  <c r="Y280" i="13"/>
  <c r="BA308" i="13"/>
  <c r="AG288" i="13"/>
  <c r="U276" i="13"/>
  <c r="N269" i="13"/>
  <c r="AS300" i="13"/>
  <c r="AK292" i="13"/>
  <c r="AE286" i="13"/>
  <c r="K266" i="13"/>
  <c r="H263" i="13"/>
  <c r="AC284" i="13"/>
  <c r="AQ298" i="13"/>
  <c r="Z281" i="13"/>
  <c r="AH289" i="13"/>
  <c r="V277" i="13"/>
  <c r="M268" i="13"/>
  <c r="F261" i="13"/>
  <c r="AI290" i="13"/>
  <c r="AO296" i="13"/>
  <c r="G262" i="13"/>
  <c r="BC310" i="13"/>
  <c r="D259" i="13"/>
  <c r="AF287" i="13"/>
  <c r="X279" i="13"/>
  <c r="T275" i="13"/>
  <c r="L267" i="13"/>
  <c r="I264" i="13"/>
  <c r="AD285" i="13"/>
  <c r="W278" i="13"/>
  <c r="J265" i="13"/>
  <c r="S274" i="13"/>
  <c r="P271" i="13"/>
  <c r="O270" i="13"/>
  <c r="R273" i="13"/>
  <c r="E260" i="13"/>
  <c r="Q272" i="13"/>
  <c r="CK140" i="13"/>
  <c r="CW140" i="13"/>
  <c r="BR135" i="13"/>
  <c r="BQ130" i="13"/>
  <c r="DZ130" i="13" s="1"/>
  <c r="B325" i="13"/>
  <c r="BA310" i="13"/>
  <c r="AZ309" i="13"/>
  <c r="AH291" i="13"/>
  <c r="AO298" i="13"/>
  <c r="P273" i="13"/>
  <c r="H265" i="13"/>
  <c r="L269" i="13"/>
  <c r="DU137" i="12"/>
  <c r="BM196" i="12"/>
  <c r="BS196" i="12" s="1"/>
  <c r="BQ138" i="12"/>
  <c r="B329" i="12"/>
  <c r="BC316" i="12"/>
  <c r="AR305" i="12"/>
  <c r="D265" i="12"/>
  <c r="DU131" i="12"/>
  <c r="DM131" i="12"/>
  <c r="DE131" i="12"/>
  <c r="CW131" i="12"/>
  <c r="CO131" i="12"/>
  <c r="CG131" i="12"/>
  <c r="BY131" i="12"/>
  <c r="DT131" i="12"/>
  <c r="DL131" i="12"/>
  <c r="DD131" i="12"/>
  <c r="CV131" i="12"/>
  <c r="CN131" i="12"/>
  <c r="CF131" i="12"/>
  <c r="BX131" i="12"/>
  <c r="DR131" i="12"/>
  <c r="DJ131" i="12"/>
  <c r="DB131" i="12"/>
  <c r="CT131" i="12"/>
  <c r="CL131" i="12"/>
  <c r="CD131" i="12"/>
  <c r="BV131" i="12"/>
  <c r="DY131" i="12"/>
  <c r="DQ131" i="12"/>
  <c r="DI131" i="12"/>
  <c r="DA131" i="12"/>
  <c r="CS131" i="12"/>
  <c r="CK131" i="12"/>
  <c r="CC131" i="12"/>
  <c r="BU131" i="12"/>
  <c r="DX131" i="12"/>
  <c r="DP131" i="12"/>
  <c r="DH131" i="12"/>
  <c r="CZ131" i="12"/>
  <c r="CR131" i="12"/>
  <c r="CJ131" i="12"/>
  <c r="CB131" i="12"/>
  <c r="BT131" i="12"/>
  <c r="DV131" i="12"/>
  <c r="DN131" i="12"/>
  <c r="DF131" i="12"/>
  <c r="CX131" i="12"/>
  <c r="CP131" i="12"/>
  <c r="CH131" i="12"/>
  <c r="BZ131" i="12"/>
  <c r="DW131" i="12"/>
  <c r="CQ131" i="12"/>
  <c r="DS131" i="12"/>
  <c r="CM131" i="12"/>
  <c r="DO131" i="12"/>
  <c r="CI131" i="12"/>
  <c r="DK131" i="12"/>
  <c r="CE131" i="12"/>
  <c r="DG131" i="12"/>
  <c r="CA131" i="12"/>
  <c r="DC131" i="12"/>
  <c r="BW131" i="12"/>
  <c r="CY131" i="12"/>
  <c r="BS131" i="12"/>
  <c r="CU131" i="12"/>
  <c r="BK317" i="12"/>
  <c r="BI315" i="12"/>
  <c r="BG313" i="12"/>
  <c r="BE311" i="12"/>
  <c r="BC309" i="12"/>
  <c r="BA307" i="12"/>
  <c r="AY305" i="12"/>
  <c r="AW303" i="12"/>
  <c r="AU301" i="12"/>
  <c r="B322" i="12"/>
  <c r="AW368" i="12" s="1"/>
  <c r="BL318" i="12"/>
  <c r="BJ316" i="12"/>
  <c r="BH314" i="12"/>
  <c r="BF312" i="12"/>
  <c r="BD310" i="12"/>
  <c r="BB308" i="12"/>
  <c r="AZ306" i="12"/>
  <c r="AX304" i="12"/>
  <c r="AV302" i="12"/>
  <c r="AT300" i="12"/>
  <c r="AR298" i="12"/>
  <c r="AP296" i="12"/>
  <c r="AN294" i="12"/>
  <c r="AL292" i="12"/>
  <c r="AJ290" i="12"/>
  <c r="AH288" i="12"/>
  <c r="AF286" i="12"/>
  <c r="AD284" i="12"/>
  <c r="AB282" i="12"/>
  <c r="Z280" i="12"/>
  <c r="X278" i="12"/>
  <c r="V276" i="12"/>
  <c r="AS299" i="12"/>
  <c r="AQ297" i="12"/>
  <c r="AO295" i="12"/>
  <c r="AM293" i="12"/>
  <c r="AK291" i="12"/>
  <c r="AI289" i="12"/>
  <c r="AG287" i="12"/>
  <c r="AE285" i="12"/>
  <c r="AC283" i="12"/>
  <c r="AA281" i="12"/>
  <c r="Y279" i="12"/>
  <c r="U275" i="12"/>
  <c r="P270" i="12"/>
  <c r="W277" i="12"/>
  <c r="T274" i="12"/>
  <c r="Q271" i="12"/>
  <c r="L266" i="12"/>
  <c r="I263" i="12"/>
  <c r="K265" i="12"/>
  <c r="J264" i="12"/>
  <c r="E259" i="12"/>
  <c r="R272" i="12"/>
  <c r="N268" i="12"/>
  <c r="G261" i="12"/>
  <c r="D258" i="12"/>
  <c r="M267" i="12"/>
  <c r="H262" i="12"/>
  <c r="S273" i="12"/>
  <c r="O269" i="12"/>
  <c r="F260" i="12"/>
  <c r="DS138" i="12"/>
  <c r="DK138" i="12"/>
  <c r="DC138" i="12"/>
  <c r="CU138" i="12"/>
  <c r="CM138" i="12"/>
  <c r="CE138" i="12"/>
  <c r="DR138" i="12"/>
  <c r="DJ138" i="12"/>
  <c r="DB138" i="12"/>
  <c r="CT138" i="12"/>
  <c r="CL138" i="12"/>
  <c r="CD138" i="12"/>
  <c r="DX138" i="12"/>
  <c r="DP138" i="12"/>
  <c r="DH138" i="12"/>
  <c r="CZ138" i="12"/>
  <c r="CR138" i="12"/>
  <c r="CJ138" i="12"/>
  <c r="CB138" i="12"/>
  <c r="DW138" i="12"/>
  <c r="DO138" i="12"/>
  <c r="DG138" i="12"/>
  <c r="CY138" i="12"/>
  <c r="CQ138" i="12"/>
  <c r="CI138" i="12"/>
  <c r="CA138" i="12"/>
  <c r="DV138" i="12"/>
  <c r="DN138" i="12"/>
  <c r="DF138" i="12"/>
  <c r="CX138" i="12"/>
  <c r="CP138" i="12"/>
  <c r="CH138" i="12"/>
  <c r="BZ138" i="12"/>
  <c r="DT138" i="12"/>
  <c r="DL138" i="12"/>
  <c r="DD138" i="12"/>
  <c r="CV138" i="12"/>
  <c r="CN138" i="12"/>
  <c r="CF138" i="12"/>
  <c r="DM138" i="12"/>
  <c r="CG138" i="12"/>
  <c r="DI138" i="12"/>
  <c r="CC138" i="12"/>
  <c r="DE138" i="12"/>
  <c r="DA138" i="12"/>
  <c r="CW138" i="12"/>
  <c r="DY138" i="12"/>
  <c r="CS138" i="12"/>
  <c r="DU138" i="12"/>
  <c r="CO138" i="12"/>
  <c r="DQ138" i="12"/>
  <c r="CK138" i="12"/>
  <c r="DR135" i="12"/>
  <c r="DH135" i="12"/>
  <c r="CY135" i="12"/>
  <c r="CP135" i="12"/>
  <c r="CF135" i="12"/>
  <c r="DU135" i="12"/>
  <c r="BI318" i="12"/>
  <c r="BG316" i="12"/>
  <c r="BE314" i="12"/>
  <c r="BC312" i="12"/>
  <c r="BA310" i="12"/>
  <c r="BH317" i="12"/>
  <c r="BF315" i="12"/>
  <c r="BD313" i="12"/>
  <c r="BB311" i="12"/>
  <c r="AZ309" i="12"/>
  <c r="AX307" i="12"/>
  <c r="AV305" i="12"/>
  <c r="AT303" i="12"/>
  <c r="AR301" i="12"/>
  <c r="B325" i="12"/>
  <c r="AP299" i="12"/>
  <c r="AN297" i="12"/>
  <c r="AL295" i="12"/>
  <c r="AJ293" i="12"/>
  <c r="AH291" i="12"/>
  <c r="AF289" i="12"/>
  <c r="AD287" i="12"/>
  <c r="AB285" i="12"/>
  <c r="Z283" i="12"/>
  <c r="X281" i="12"/>
  <c r="V279" i="12"/>
  <c r="AY308" i="12"/>
  <c r="AQ300" i="12"/>
  <c r="T277" i="12"/>
  <c r="Q274" i="12"/>
  <c r="N271" i="12"/>
  <c r="AW306" i="12"/>
  <c r="P273" i="12"/>
  <c r="O272" i="12"/>
  <c r="AO298" i="12"/>
  <c r="AM296" i="12"/>
  <c r="AK294" i="12"/>
  <c r="AI292" i="12"/>
  <c r="AG290" i="12"/>
  <c r="AE288" i="12"/>
  <c r="AC286" i="12"/>
  <c r="AA284" i="12"/>
  <c r="Y282" i="12"/>
  <c r="W280" i="12"/>
  <c r="U278" i="12"/>
  <c r="AU304" i="12"/>
  <c r="S276" i="12"/>
  <c r="L269" i="12"/>
  <c r="AS302" i="12"/>
  <c r="J267" i="12"/>
  <c r="E262" i="12"/>
  <c r="M270" i="12"/>
  <c r="I266" i="12"/>
  <c r="F263" i="12"/>
  <c r="H265" i="12"/>
  <c r="G264" i="12"/>
  <c r="K268" i="12"/>
  <c r="D261" i="12"/>
  <c r="R275" i="12"/>
  <c r="DU136" i="12"/>
  <c r="BM195" i="12"/>
  <c r="BQ195" i="12" s="1"/>
  <c r="CX133" i="12"/>
  <c r="CO133" i="12"/>
  <c r="CE133" i="12"/>
  <c r="BV133" i="12"/>
  <c r="BU133" i="12"/>
  <c r="DP133" i="12"/>
  <c r="CZ133" i="12"/>
  <c r="B330" i="12"/>
  <c r="BC317" i="12"/>
  <c r="BA315" i="12"/>
  <c r="AY313" i="12"/>
  <c r="AW311" i="12"/>
  <c r="AU309" i="12"/>
  <c r="AS307" i="12"/>
  <c r="AQ305" i="12"/>
  <c r="AO303" i="12"/>
  <c r="AM301" i="12"/>
  <c r="BD318" i="12"/>
  <c r="BB316" i="12"/>
  <c r="AZ314" i="12"/>
  <c r="AX312" i="12"/>
  <c r="AV310" i="12"/>
  <c r="AT308" i="12"/>
  <c r="AR306" i="12"/>
  <c r="AP304" i="12"/>
  <c r="AN302" i="12"/>
  <c r="AL300" i="12"/>
  <c r="AJ298" i="12"/>
  <c r="AH296" i="12"/>
  <c r="AF294" i="12"/>
  <c r="AD292" i="12"/>
  <c r="AB290" i="12"/>
  <c r="Z288" i="12"/>
  <c r="X286" i="12"/>
  <c r="V284" i="12"/>
  <c r="T282" i="12"/>
  <c r="R280" i="12"/>
  <c r="P278" i="12"/>
  <c r="N276" i="12"/>
  <c r="AK299" i="12"/>
  <c r="AI297" i="12"/>
  <c r="AG295" i="12"/>
  <c r="AE293" i="12"/>
  <c r="AC291" i="12"/>
  <c r="AA289" i="12"/>
  <c r="Y287" i="12"/>
  <c r="W285" i="12"/>
  <c r="U283" i="12"/>
  <c r="S281" i="12"/>
  <c r="Q279" i="12"/>
  <c r="M275" i="12"/>
  <c r="H270" i="12"/>
  <c r="O277" i="12"/>
  <c r="L274" i="12"/>
  <c r="I271" i="12"/>
  <c r="D266" i="12"/>
  <c r="K273" i="12"/>
  <c r="G269" i="12"/>
  <c r="F268" i="12"/>
  <c r="J272" i="12"/>
  <c r="E267" i="12"/>
  <c r="DR132" i="12"/>
  <c r="DJ132" i="12"/>
  <c r="DB132" i="12"/>
  <c r="CT132" i="12"/>
  <c r="CL132" i="12"/>
  <c r="CD132" i="12"/>
  <c r="BV132" i="12"/>
  <c r="DY132" i="12"/>
  <c r="DQ132" i="12"/>
  <c r="DI132" i="12"/>
  <c r="DA132" i="12"/>
  <c r="CS132" i="12"/>
  <c r="CK132" i="12"/>
  <c r="CC132" i="12"/>
  <c r="BU132" i="12"/>
  <c r="DW132" i="12"/>
  <c r="DO132" i="12"/>
  <c r="DG132" i="12"/>
  <c r="CY132" i="12"/>
  <c r="CQ132" i="12"/>
  <c r="CI132" i="12"/>
  <c r="CA132" i="12"/>
  <c r="DV132" i="12"/>
  <c r="DN132" i="12"/>
  <c r="DF132" i="12"/>
  <c r="CX132" i="12"/>
  <c r="CP132" i="12"/>
  <c r="CH132" i="12"/>
  <c r="BZ132" i="12"/>
  <c r="DU132" i="12"/>
  <c r="DM132" i="12"/>
  <c r="DE132" i="12"/>
  <c r="CW132" i="12"/>
  <c r="CO132" i="12"/>
  <c r="CG132" i="12"/>
  <c r="BY132" i="12"/>
  <c r="DS132" i="12"/>
  <c r="DK132" i="12"/>
  <c r="DC132" i="12"/>
  <c r="CU132" i="12"/>
  <c r="CM132" i="12"/>
  <c r="CE132" i="12"/>
  <c r="BW132" i="12"/>
  <c r="DT132" i="12"/>
  <c r="CN132" i="12"/>
  <c r="DP132" i="12"/>
  <c r="CJ132" i="12"/>
  <c r="DL132" i="12"/>
  <c r="CF132" i="12"/>
  <c r="DH132" i="12"/>
  <c r="CB132" i="12"/>
  <c r="DD132" i="12"/>
  <c r="BX132" i="12"/>
  <c r="CZ132" i="12"/>
  <c r="BT132" i="12"/>
  <c r="CV132" i="12"/>
  <c r="DX132" i="12"/>
  <c r="CR132" i="12"/>
  <c r="BC315" i="12"/>
  <c r="AP302" i="12"/>
  <c r="AC289" i="12"/>
  <c r="AT306" i="12"/>
  <c r="AJ296" i="12"/>
  <c r="T280" i="12"/>
  <c r="D264" i="12"/>
  <c r="BY134" i="12"/>
  <c r="CQ134" i="12"/>
  <c r="BU135" i="12"/>
  <c r="BG318" i="12"/>
  <c r="BE316" i="12"/>
  <c r="BC314" i="12"/>
  <c r="BA312" i="12"/>
  <c r="AY310" i="12"/>
  <c r="AW308" i="12"/>
  <c r="AU306" i="12"/>
  <c r="AS304" i="12"/>
  <c r="AQ302" i="12"/>
  <c r="AO300" i="12"/>
  <c r="B327" i="12"/>
  <c r="BF317" i="12"/>
  <c r="BD315" i="12"/>
  <c r="BB313" i="12"/>
  <c r="AZ311" i="12"/>
  <c r="AX309" i="12"/>
  <c r="AV307" i="12"/>
  <c r="AT305" i="12"/>
  <c r="AR303" i="12"/>
  <c r="AP301" i="12"/>
  <c r="AN299" i="12"/>
  <c r="AL297" i="12"/>
  <c r="AJ295" i="12"/>
  <c r="AH293" i="12"/>
  <c r="AF291" i="12"/>
  <c r="AD289" i="12"/>
  <c r="AB287" i="12"/>
  <c r="Z285" i="12"/>
  <c r="X283" i="12"/>
  <c r="V281" i="12"/>
  <c r="T279" i="12"/>
  <c r="P275" i="12"/>
  <c r="K270" i="12"/>
  <c r="R277" i="12"/>
  <c r="N273" i="12"/>
  <c r="M272" i="12"/>
  <c r="AM298" i="12"/>
  <c r="AK296" i="12"/>
  <c r="AI294" i="12"/>
  <c r="AG292" i="12"/>
  <c r="AE290" i="12"/>
  <c r="AC288" i="12"/>
  <c r="AA286" i="12"/>
  <c r="Y284" i="12"/>
  <c r="W282" i="12"/>
  <c r="U280" i="12"/>
  <c r="S278" i="12"/>
  <c r="Q276" i="12"/>
  <c r="J269" i="12"/>
  <c r="L271" i="12"/>
  <c r="I268" i="12"/>
  <c r="H267" i="12"/>
  <c r="O274" i="12"/>
  <c r="G266" i="12"/>
  <c r="D263" i="12"/>
  <c r="F265" i="12"/>
  <c r="E264" i="12"/>
  <c r="BM194" i="12"/>
  <c r="DW130" i="12"/>
  <c r="DO130" i="12"/>
  <c r="DG130" i="12"/>
  <c r="CY130" i="12"/>
  <c r="CQ130" i="12"/>
  <c r="CI130" i="12"/>
  <c r="CA130" i="12"/>
  <c r="BS130" i="12"/>
  <c r="DV130" i="12"/>
  <c r="DN130" i="12"/>
  <c r="DF130" i="12"/>
  <c r="CX130" i="12"/>
  <c r="CP130" i="12"/>
  <c r="CH130" i="12"/>
  <c r="BZ130" i="12"/>
  <c r="BR130" i="12"/>
  <c r="DT130" i="12"/>
  <c r="DL130" i="12"/>
  <c r="DD130" i="12"/>
  <c r="CV130" i="12"/>
  <c r="CN130" i="12"/>
  <c r="CF130" i="12"/>
  <c r="BX130" i="12"/>
  <c r="DS130" i="12"/>
  <c r="DK130" i="12"/>
  <c r="DC130" i="12"/>
  <c r="CU130" i="12"/>
  <c r="CM130" i="12"/>
  <c r="CE130" i="12"/>
  <c r="BW130" i="12"/>
  <c r="DR130" i="12"/>
  <c r="DJ130" i="12"/>
  <c r="DB130" i="12"/>
  <c r="CT130" i="12"/>
  <c r="CL130" i="12"/>
  <c r="CD130" i="12"/>
  <c r="BV130" i="12"/>
  <c r="DX130" i="12"/>
  <c r="DP130" i="12"/>
  <c r="DH130" i="12"/>
  <c r="CZ130" i="12"/>
  <c r="CR130" i="12"/>
  <c r="CJ130" i="12"/>
  <c r="CB130" i="12"/>
  <c r="BT130" i="12"/>
  <c r="DY130" i="12"/>
  <c r="CS130" i="12"/>
  <c r="DU130" i="12"/>
  <c r="CO130" i="12"/>
  <c r="DQ130" i="12"/>
  <c r="CK130" i="12"/>
  <c r="DM130" i="12"/>
  <c r="CG130" i="12"/>
  <c r="DI130" i="12"/>
  <c r="CC130" i="12"/>
  <c r="DE130" i="12"/>
  <c r="BY130" i="12"/>
  <c r="DA130" i="12"/>
  <c r="BU130" i="12"/>
  <c r="CW130" i="12"/>
  <c r="BY138" i="12"/>
  <c r="BM199" i="12"/>
  <c r="BQ199" i="12" s="1"/>
  <c r="BR138" i="12"/>
  <c r="BM197" i="12"/>
  <c r="BR197" i="12" s="1"/>
  <c r="B324" i="12"/>
  <c r="BI317" i="12"/>
  <c r="BG315" i="12"/>
  <c r="BE313" i="12"/>
  <c r="BC311" i="12"/>
  <c r="BA309" i="12"/>
  <c r="BJ318" i="12"/>
  <c r="BH316" i="12"/>
  <c r="BF314" i="12"/>
  <c r="BD312" i="12"/>
  <c r="BB310" i="12"/>
  <c r="AZ308" i="12"/>
  <c r="AX306" i="12"/>
  <c r="AV304" i="12"/>
  <c r="AT302" i="12"/>
  <c r="AR300" i="12"/>
  <c r="AW305" i="12"/>
  <c r="U277" i="12"/>
  <c r="R274" i="12"/>
  <c r="O271" i="12"/>
  <c r="AU303" i="12"/>
  <c r="Q273" i="12"/>
  <c r="P272" i="12"/>
  <c r="AP298" i="12"/>
  <c r="AN296" i="12"/>
  <c r="AL294" i="12"/>
  <c r="AJ292" i="12"/>
  <c r="AH290" i="12"/>
  <c r="AF288" i="12"/>
  <c r="AD286" i="12"/>
  <c r="AB284" i="12"/>
  <c r="Z282" i="12"/>
  <c r="X280" i="12"/>
  <c r="V278" i="12"/>
  <c r="AS301" i="12"/>
  <c r="AY307" i="12"/>
  <c r="AQ299" i="12"/>
  <c r="AO297" i="12"/>
  <c r="AM295" i="12"/>
  <c r="AK293" i="12"/>
  <c r="AI291" i="12"/>
  <c r="AG289" i="12"/>
  <c r="AE287" i="12"/>
  <c r="AC285" i="12"/>
  <c r="AA283" i="12"/>
  <c r="Y281" i="12"/>
  <c r="W279" i="12"/>
  <c r="S275" i="12"/>
  <c r="N270" i="12"/>
  <c r="K267" i="12"/>
  <c r="F262" i="12"/>
  <c r="M269" i="12"/>
  <c r="D260" i="12"/>
  <c r="T276" i="12"/>
  <c r="J266" i="12"/>
  <c r="G263" i="12"/>
  <c r="I265" i="12"/>
  <c r="H264" i="12"/>
  <c r="L268" i="12"/>
  <c r="E261" i="12"/>
  <c r="BH318" i="12"/>
  <c r="BF316" i="12"/>
  <c r="BD314" i="12"/>
  <c r="BB312" i="12"/>
  <c r="AZ310" i="12"/>
  <c r="AX308" i="12"/>
  <c r="AV306" i="12"/>
  <c r="AT304" i="12"/>
  <c r="AR302" i="12"/>
  <c r="AP300" i="12"/>
  <c r="B326" i="12"/>
  <c r="BG317" i="12"/>
  <c r="BE315" i="12"/>
  <c r="BC313" i="12"/>
  <c r="BA311" i="12"/>
  <c r="AY309" i="12"/>
  <c r="AW307" i="12"/>
  <c r="AU305" i="12"/>
  <c r="AS303" i="12"/>
  <c r="AQ301" i="12"/>
  <c r="AO299" i="12"/>
  <c r="AM297" i="12"/>
  <c r="AK295" i="12"/>
  <c r="AI293" i="12"/>
  <c r="AG291" i="12"/>
  <c r="AE289" i="12"/>
  <c r="AC287" i="12"/>
  <c r="AA285" i="12"/>
  <c r="Y283" i="12"/>
  <c r="W281" i="12"/>
  <c r="U279" i="12"/>
  <c r="Q275" i="12"/>
  <c r="L270" i="12"/>
  <c r="S277" i="12"/>
  <c r="P274" i="12"/>
  <c r="M271" i="12"/>
  <c r="AN298" i="12"/>
  <c r="AL296" i="12"/>
  <c r="AJ294" i="12"/>
  <c r="AH292" i="12"/>
  <c r="AF290" i="12"/>
  <c r="AD288" i="12"/>
  <c r="AB286" i="12"/>
  <c r="Z284" i="12"/>
  <c r="X282" i="12"/>
  <c r="V280" i="12"/>
  <c r="T278" i="12"/>
  <c r="R276" i="12"/>
  <c r="K269" i="12"/>
  <c r="O273" i="12"/>
  <c r="I267" i="12"/>
  <c r="D262" i="12"/>
  <c r="N272" i="12"/>
  <c r="H266" i="12"/>
  <c r="E263" i="12"/>
  <c r="G265" i="12"/>
  <c r="F264" i="12"/>
  <c r="J268" i="12"/>
  <c r="BX138" i="12"/>
  <c r="BT138" i="12"/>
  <c r="B387" i="12"/>
  <c r="AK304" i="13" l="1"/>
  <c r="CV133" i="12"/>
  <c r="CJ133" i="12"/>
  <c r="DW133" i="12"/>
  <c r="DY133" i="12"/>
  <c r="BW133" i="12"/>
  <c r="CG133" i="12"/>
  <c r="CP133" i="12"/>
  <c r="CG136" i="12"/>
  <c r="CY142" i="13"/>
  <c r="DZ80" i="13"/>
  <c r="BQ133" i="12"/>
  <c r="BX133" i="12"/>
  <c r="CA133" i="12"/>
  <c r="CC133" i="12"/>
  <c r="CD133" i="12"/>
  <c r="CM133" i="12"/>
  <c r="CW133" i="12"/>
  <c r="DF133" i="12"/>
  <c r="CQ136" i="12"/>
  <c r="BM201" i="12"/>
  <c r="BU201" i="12" s="1"/>
  <c r="DD133" i="12"/>
  <c r="CI133" i="12"/>
  <c r="CK133" i="12"/>
  <c r="CL133" i="12"/>
  <c r="CU133" i="12"/>
  <c r="DE133" i="12"/>
  <c r="DN133" i="12"/>
  <c r="CB136" i="12"/>
  <c r="BS133" i="12"/>
  <c r="CN133" i="12"/>
  <c r="CB133" i="12"/>
  <c r="CQ133" i="12"/>
  <c r="CS133" i="12"/>
  <c r="CT133" i="12"/>
  <c r="DC133" i="12"/>
  <c r="DM133" i="12"/>
  <c r="DV133" i="12"/>
  <c r="CZ136" i="12"/>
  <c r="DT133" i="12"/>
  <c r="DH133" i="12"/>
  <c r="CY133" i="12"/>
  <c r="DA133" i="12"/>
  <c r="DB133" i="12"/>
  <c r="DK133" i="12"/>
  <c r="DU133" i="12"/>
  <c r="BT133" i="12"/>
  <c r="CR133" i="12"/>
  <c r="CF133" i="12"/>
  <c r="DG133" i="12"/>
  <c r="DI133" i="12"/>
  <c r="DJ133" i="12"/>
  <c r="DS133" i="12"/>
  <c r="BZ133" i="12"/>
  <c r="BV136" i="12"/>
  <c r="DX133" i="12"/>
  <c r="DL133" i="12"/>
  <c r="DO133" i="12"/>
  <c r="DQ133" i="12"/>
  <c r="DR133" i="12"/>
  <c r="BY133" i="12"/>
  <c r="CH133" i="12"/>
  <c r="CT136" i="12"/>
  <c r="CH142" i="13"/>
  <c r="AE235" i="11"/>
  <c r="AW310" i="12"/>
  <c r="DZ79" i="13"/>
  <c r="AC348" i="12"/>
  <c r="E265" i="12"/>
  <c r="V282" i="12"/>
  <c r="AL298" i="12"/>
  <c r="J270" i="12"/>
  <c r="AE291" i="12"/>
  <c r="AO301" i="12"/>
  <c r="BE317" i="12"/>
  <c r="L273" i="12"/>
  <c r="Q278" i="12"/>
  <c r="CB137" i="12"/>
  <c r="DK137" i="13"/>
  <c r="F266" i="12"/>
  <c r="X284" i="12"/>
  <c r="L272" i="12"/>
  <c r="O275" i="12"/>
  <c r="AG293" i="12"/>
  <c r="AQ303" i="12"/>
  <c r="AX310" i="12"/>
  <c r="P277" i="12"/>
  <c r="W284" i="12"/>
  <c r="AX311" i="12"/>
  <c r="CK137" i="12"/>
  <c r="BY137" i="13"/>
  <c r="G267" i="12"/>
  <c r="Z286" i="12"/>
  <c r="M273" i="12"/>
  <c r="S279" i="12"/>
  <c r="AI295" i="12"/>
  <c r="AS305" i="12"/>
  <c r="AZ312" i="12"/>
  <c r="AN301" i="12"/>
  <c r="AE292" i="12"/>
  <c r="AZ313" i="12"/>
  <c r="CU137" i="12"/>
  <c r="CH137" i="13"/>
  <c r="P276" i="12"/>
  <c r="AB288" i="12"/>
  <c r="AR304" i="12"/>
  <c r="U281" i="12"/>
  <c r="AK297" i="12"/>
  <c r="AU307" i="12"/>
  <c r="BB314" i="12"/>
  <c r="V283" i="12"/>
  <c r="AG294" i="12"/>
  <c r="DL137" i="12"/>
  <c r="CQ137" i="13"/>
  <c r="I269" i="12"/>
  <c r="AD290" i="12"/>
  <c r="K271" i="12"/>
  <c r="W283" i="12"/>
  <c r="AM299" i="12"/>
  <c r="AW309" i="12"/>
  <c r="BD316" i="12"/>
  <c r="AD291" i="12"/>
  <c r="AM300" i="12"/>
  <c r="BW137" i="12"/>
  <c r="H268" i="12"/>
  <c r="AF292" i="12"/>
  <c r="N274" i="12"/>
  <c r="Y285" i="12"/>
  <c r="AN300" i="12"/>
  <c r="AY311" i="12"/>
  <c r="BF318" i="12"/>
  <c r="AF293" i="12"/>
  <c r="AU308" i="12"/>
  <c r="BZ137" i="12"/>
  <c r="CB137" i="13"/>
  <c r="R278" i="12"/>
  <c r="AH294" i="12"/>
  <c r="Q277" i="12"/>
  <c r="AA287" i="12"/>
  <c r="AV308" i="12"/>
  <c r="BA313" i="12"/>
  <c r="B328" i="12"/>
  <c r="G268" i="12"/>
  <c r="AL299" i="12"/>
  <c r="CP137" i="12"/>
  <c r="BT137" i="13"/>
  <c r="CK137" i="13"/>
  <c r="CC135" i="12"/>
  <c r="CS135" i="12"/>
  <c r="CN135" i="12"/>
  <c r="CX135" i="12"/>
  <c r="DG135" i="12"/>
  <c r="DP135" i="12"/>
  <c r="BW135" i="12"/>
  <c r="M270" i="13"/>
  <c r="S276" i="13"/>
  <c r="AA284" i="13"/>
  <c r="AQ300" i="13"/>
  <c r="AJ293" i="13"/>
  <c r="BB311" i="13"/>
  <c r="BC312" i="13"/>
  <c r="V284" i="13"/>
  <c r="I265" i="13"/>
  <c r="J266" i="13"/>
  <c r="S275" i="13"/>
  <c r="D260" i="13"/>
  <c r="AA283" i="13"/>
  <c r="AO297" i="13"/>
  <c r="BE313" i="13"/>
  <c r="BD312" i="13"/>
  <c r="I270" i="13"/>
  <c r="M274" i="14"/>
  <c r="V283" i="14"/>
  <c r="F267" i="14"/>
  <c r="AE292" i="14"/>
  <c r="AU308" i="14"/>
  <c r="AP303" i="14"/>
  <c r="B329" i="14"/>
  <c r="BR132" i="14"/>
  <c r="Q279" i="14"/>
  <c r="N276" i="14"/>
  <c r="AB290" i="14"/>
  <c r="AO303" i="14"/>
  <c r="AD292" i="14"/>
  <c r="AT308" i="14"/>
  <c r="DS132" i="14"/>
  <c r="BY132" i="14"/>
  <c r="CH132" i="14"/>
  <c r="CQ132" i="14"/>
  <c r="CR132" i="14"/>
  <c r="CS132" i="14"/>
  <c r="CT132" i="14"/>
  <c r="DK141" i="14"/>
  <c r="CC141" i="14"/>
  <c r="CI79" i="11"/>
  <c r="AR363" i="12"/>
  <c r="DI135" i="12"/>
  <c r="DY135" i="12"/>
  <c r="CV135" i="12"/>
  <c r="DF135" i="12"/>
  <c r="DO135" i="12"/>
  <c r="DX135" i="12"/>
  <c r="CE135" i="12"/>
  <c r="N271" i="13"/>
  <c r="E262" i="13"/>
  <c r="AC286" i="13"/>
  <c r="AS302" i="13"/>
  <c r="AL295" i="13"/>
  <c r="BH317" i="13"/>
  <c r="BE314" i="13"/>
  <c r="Z288" i="13"/>
  <c r="G263" i="13"/>
  <c r="P272" i="13"/>
  <c r="W279" i="13"/>
  <c r="M269" i="13"/>
  <c r="AL294" i="13"/>
  <c r="AQ299" i="13"/>
  <c r="BG315" i="13"/>
  <c r="BF314" i="13"/>
  <c r="D265" i="13"/>
  <c r="G268" i="14"/>
  <c r="X285" i="14"/>
  <c r="Q278" i="14"/>
  <c r="AG294" i="14"/>
  <c r="AW310" i="14"/>
  <c r="AR305" i="14"/>
  <c r="D266" i="14"/>
  <c r="S281" i="14"/>
  <c r="E267" i="14"/>
  <c r="J272" i="14"/>
  <c r="AQ305" i="14"/>
  <c r="AF294" i="14"/>
  <c r="AV310" i="14"/>
  <c r="BX132" i="14"/>
  <c r="CG132" i="14"/>
  <c r="CP132" i="14"/>
  <c r="CY132" i="14"/>
  <c r="CZ132" i="14"/>
  <c r="DA132" i="14"/>
  <c r="DB132" i="14"/>
  <c r="CF141" i="14"/>
  <c r="CS141" i="14"/>
  <c r="BM198" i="14"/>
  <c r="BR198" i="14" s="1"/>
  <c r="CG135" i="12"/>
  <c r="CW135" i="12"/>
  <c r="DD135" i="12"/>
  <c r="DN135" i="12"/>
  <c r="DW135" i="12"/>
  <c r="CD135" i="12"/>
  <c r="CM135" i="12"/>
  <c r="F263" i="13"/>
  <c r="Q274" i="13"/>
  <c r="J267" i="13"/>
  <c r="AE288" i="13"/>
  <c r="AV305" i="13"/>
  <c r="AN297" i="13"/>
  <c r="BD313" i="13"/>
  <c r="BG316" i="13"/>
  <c r="E267" i="13"/>
  <c r="AL300" i="13"/>
  <c r="H264" i="13"/>
  <c r="Q273" i="13"/>
  <c r="Y281" i="13"/>
  <c r="T276" i="13"/>
  <c r="AT302" i="13"/>
  <c r="AS301" i="13"/>
  <c r="BI317" i="13"/>
  <c r="BH316" i="13"/>
  <c r="AC290" i="13"/>
  <c r="E266" i="14"/>
  <c r="P277" i="14"/>
  <c r="Z287" i="14"/>
  <c r="S280" i="14"/>
  <c r="AI296" i="14"/>
  <c r="AY312" i="14"/>
  <c r="AT307" i="14"/>
  <c r="BX141" i="14"/>
  <c r="I271" i="14"/>
  <c r="U283" i="14"/>
  <c r="P278" i="14"/>
  <c r="K273" i="14"/>
  <c r="AS307" i="14"/>
  <c r="AH296" i="14"/>
  <c r="AX312" i="14"/>
  <c r="CA141" i="14"/>
  <c r="BW132" i="14"/>
  <c r="CF132" i="14"/>
  <c r="CO132" i="14"/>
  <c r="CX132" i="14"/>
  <c r="DG132" i="14"/>
  <c r="DH132" i="14"/>
  <c r="DI132" i="14"/>
  <c r="DJ132" i="14"/>
  <c r="CG141" i="14"/>
  <c r="CL141" i="14"/>
  <c r="BV141" i="14"/>
  <c r="DM135" i="12"/>
  <c r="DA135" i="12"/>
  <c r="DL135" i="12"/>
  <c r="DV135" i="12"/>
  <c r="CB135" i="12"/>
  <c r="CL135" i="12"/>
  <c r="CU135" i="12"/>
  <c r="R275" i="13"/>
  <c r="V279" i="13"/>
  <c r="U278" i="13"/>
  <c r="AG290" i="13"/>
  <c r="Z283" i="13"/>
  <c r="AP299" i="13"/>
  <c r="BF315" i="13"/>
  <c r="BI318" i="13"/>
  <c r="R280" i="13"/>
  <c r="AP304" i="13"/>
  <c r="O271" i="13"/>
  <c r="AG289" i="13"/>
  <c r="AP298" i="13"/>
  <c r="AF288" i="13"/>
  <c r="AC285" i="13"/>
  <c r="AU303" i="13"/>
  <c r="B324" i="13"/>
  <c r="BI382" i="13" s="1"/>
  <c r="BJ318" i="13"/>
  <c r="AQ304" i="13"/>
  <c r="D265" i="14"/>
  <c r="AH295" i="14"/>
  <c r="AB289" i="14"/>
  <c r="U282" i="14"/>
  <c r="AK298" i="14"/>
  <c r="BA314" i="14"/>
  <c r="AV309" i="14"/>
  <c r="L274" i="14"/>
  <c r="W285" i="14"/>
  <c r="R280" i="14"/>
  <c r="AE293" i="14"/>
  <c r="AU309" i="14"/>
  <c r="AJ298" i="14"/>
  <c r="AZ314" i="14"/>
  <c r="BQ132" i="14"/>
  <c r="DZ132" i="14" s="1"/>
  <c r="CE132" i="14"/>
  <c r="CN132" i="14"/>
  <c r="CW132" i="14"/>
  <c r="DF132" i="14"/>
  <c r="DO132" i="14"/>
  <c r="DP132" i="14"/>
  <c r="DQ132" i="14"/>
  <c r="DR132" i="14"/>
  <c r="CW141" i="14"/>
  <c r="DB141" i="14"/>
  <c r="CK135" i="12"/>
  <c r="BY135" i="12"/>
  <c r="DT135" i="12"/>
  <c r="CA135" i="12"/>
  <c r="CJ135" i="12"/>
  <c r="CT135" i="12"/>
  <c r="DC135" i="12"/>
  <c r="X281" i="13"/>
  <c r="I266" i="13"/>
  <c r="W280" i="13"/>
  <c r="AI292" i="13"/>
  <c r="AB285" i="13"/>
  <c r="AR301" i="13"/>
  <c r="AU304" i="13"/>
  <c r="J272" i="13"/>
  <c r="BA315" i="13"/>
  <c r="E261" i="13"/>
  <c r="U277" i="13"/>
  <c r="AB284" i="13"/>
  <c r="K267" i="13"/>
  <c r="AH290" i="13"/>
  <c r="AW305" i="13"/>
  <c r="AV304" i="13"/>
  <c r="BD317" i="13"/>
  <c r="K272" i="14"/>
  <c r="I270" i="14"/>
  <c r="AD291" i="14"/>
  <c r="W284" i="14"/>
  <c r="AM300" i="14"/>
  <c r="BC316" i="14"/>
  <c r="AX311" i="14"/>
  <c r="F268" i="14"/>
  <c r="Y287" i="14"/>
  <c r="T282" i="14"/>
  <c r="AG295" i="14"/>
  <c r="AW311" i="14"/>
  <c r="AL300" i="14"/>
  <c r="BB316" i="14"/>
  <c r="CM132" i="14"/>
  <c r="CV132" i="14"/>
  <c r="DE132" i="14"/>
  <c r="DN132" i="14"/>
  <c r="DW132" i="14"/>
  <c r="DX132" i="14"/>
  <c r="DY132" i="14"/>
  <c r="CX141" i="14"/>
  <c r="BS135" i="12"/>
  <c r="BT135" i="12"/>
  <c r="DQ135" i="12"/>
  <c r="DE135" i="12"/>
  <c r="BZ135" i="12"/>
  <c r="CI135" i="12"/>
  <c r="CR135" i="12"/>
  <c r="DB135" i="12"/>
  <c r="DK135" i="12"/>
  <c r="D261" i="13"/>
  <c r="T277" i="13"/>
  <c r="Y282" i="13"/>
  <c r="AK294" i="13"/>
  <c r="AD287" i="13"/>
  <c r="AT303" i="13"/>
  <c r="AW306" i="13"/>
  <c r="AS307" i="13"/>
  <c r="AC291" i="13"/>
  <c r="L268" i="13"/>
  <c r="AE287" i="13"/>
  <c r="AD286" i="13"/>
  <c r="V278" i="13"/>
  <c r="AI291" i="13"/>
  <c r="AY307" i="13"/>
  <c r="AX306" i="13"/>
  <c r="L273" i="14"/>
  <c r="N275" i="14"/>
  <c r="AJ297" i="14"/>
  <c r="Y286" i="14"/>
  <c r="AO302" i="14"/>
  <c r="BE318" i="14"/>
  <c r="AZ313" i="14"/>
  <c r="O277" i="14"/>
  <c r="AA289" i="14"/>
  <c r="V284" i="14"/>
  <c r="AI297" i="14"/>
  <c r="AY313" i="14"/>
  <c r="AN302" i="14"/>
  <c r="BD318" i="14"/>
  <c r="CU132" i="14"/>
  <c r="DD132" i="14"/>
  <c r="DM132" i="14"/>
  <c r="DV132" i="14"/>
  <c r="BT132" i="14"/>
  <c r="BU132" i="14"/>
  <c r="BV132" i="14"/>
  <c r="DN141" i="14"/>
  <c r="J329" i="12"/>
  <c r="BV135" i="12"/>
  <c r="CO135" i="12"/>
  <c r="BX135" i="12"/>
  <c r="CH135" i="12"/>
  <c r="CQ135" i="12"/>
  <c r="CZ135" i="12"/>
  <c r="DJ135" i="12"/>
  <c r="DS135" i="12"/>
  <c r="K268" i="13"/>
  <c r="G264" i="13"/>
  <c r="BM264" i="13" s="1"/>
  <c r="BQ264" i="13" s="1"/>
  <c r="O272" i="13"/>
  <c r="AM296" i="13"/>
  <c r="AF289" i="13"/>
  <c r="AX307" i="13"/>
  <c r="AY308" i="13"/>
  <c r="Q279" i="13"/>
  <c r="AO303" i="13"/>
  <c r="R274" i="13"/>
  <c r="AN296" i="13"/>
  <c r="AJ292" i="13"/>
  <c r="X280" i="13"/>
  <c r="AK293" i="13"/>
  <c r="BA309" i="13"/>
  <c r="G273" i="14"/>
  <c r="AF293" i="14"/>
  <c r="R279" i="14"/>
  <c r="H269" i="14"/>
  <c r="AA288" i="14"/>
  <c r="AQ304" i="14"/>
  <c r="AL299" i="14"/>
  <c r="BB315" i="14"/>
  <c r="H270" i="14"/>
  <c r="AC291" i="14"/>
  <c r="X286" i="14"/>
  <c r="AK299" i="14"/>
  <c r="BA315" i="14"/>
  <c r="DC132" i="14"/>
  <c r="DL132" i="14"/>
  <c r="DU132" i="14"/>
  <c r="CA132" i="14"/>
  <c r="CB132" i="14"/>
  <c r="CC132" i="14"/>
  <c r="CD132" i="14"/>
  <c r="DO141" i="14"/>
  <c r="BY78" i="11"/>
  <c r="BR135" i="12"/>
  <c r="N276" i="13"/>
  <c r="K273" i="13"/>
  <c r="S281" i="13"/>
  <c r="X286" i="13"/>
  <c r="AN302" i="13"/>
  <c r="AV310" i="13"/>
  <c r="AX312" i="13"/>
  <c r="DJ138" i="13"/>
  <c r="DW141" i="13"/>
  <c r="T281" i="13"/>
  <c r="AK298" i="13"/>
  <c r="BU141" i="14"/>
  <c r="G263" i="14"/>
  <c r="AL294" i="14"/>
  <c r="BD312" i="14"/>
  <c r="E260" i="14"/>
  <c r="N269" i="14"/>
  <c r="BD311" i="14"/>
  <c r="BR141" i="14"/>
  <c r="K276" i="14"/>
  <c r="R283" i="14"/>
  <c r="AS310" i="14"/>
  <c r="DS141" i="14"/>
  <c r="CO141" i="14"/>
  <c r="DF141" i="14"/>
  <c r="DW141" i="14"/>
  <c r="CK141" i="14"/>
  <c r="CT141" i="14"/>
  <c r="BS141" i="14"/>
  <c r="BQ141" i="14"/>
  <c r="CJ78" i="11"/>
  <c r="O277" i="13"/>
  <c r="I271" i="13"/>
  <c r="Y287" i="13"/>
  <c r="AB290" i="13"/>
  <c r="AW311" i="13"/>
  <c r="AE293" i="13"/>
  <c r="BB316" i="13"/>
  <c r="CW138" i="13"/>
  <c r="DC141" i="13"/>
  <c r="G268" i="13"/>
  <c r="AB289" i="13"/>
  <c r="BE318" i="13"/>
  <c r="Q283" i="14"/>
  <c r="CB141" i="14"/>
  <c r="AP298" i="14"/>
  <c r="AQ299" i="14"/>
  <c r="F261" i="14"/>
  <c r="AG288" i="14"/>
  <c r="AM294" i="14"/>
  <c r="Q282" i="14"/>
  <c r="AF297" i="14"/>
  <c r="B333" i="14"/>
  <c r="AT376" i="14" s="1"/>
  <c r="CN141" i="14"/>
  <c r="DE141" i="14"/>
  <c r="DV141" i="14"/>
  <c r="CR141" i="14"/>
  <c r="DA141" i="14"/>
  <c r="DJ141" i="14"/>
  <c r="CP78" i="11"/>
  <c r="T282" i="13"/>
  <c r="L274" i="13"/>
  <c r="D266" i="13"/>
  <c r="AD292" i="13"/>
  <c r="AR306" i="13"/>
  <c r="AG295" i="13"/>
  <c r="BD318" i="13"/>
  <c r="CG141" i="13"/>
  <c r="J271" i="13"/>
  <c r="AH295" i="13"/>
  <c r="AW310" i="13"/>
  <c r="Z282" i="14"/>
  <c r="AY307" i="14"/>
  <c r="T275" i="14"/>
  <c r="AI290" i="14"/>
  <c r="AS300" i="14"/>
  <c r="Y290" i="14"/>
  <c r="AH299" i="14"/>
  <c r="CE141" i="14"/>
  <c r="CV141" i="14"/>
  <c r="DM141" i="14"/>
  <c r="CI141" i="14"/>
  <c r="CZ141" i="14"/>
  <c r="DI141" i="14"/>
  <c r="DR141" i="14"/>
  <c r="BT141" i="14"/>
  <c r="BW138" i="13"/>
  <c r="BQ78" i="11"/>
  <c r="P278" i="13"/>
  <c r="U283" i="13"/>
  <c r="AA289" i="13"/>
  <c r="AF294" i="13"/>
  <c r="AY313" i="13"/>
  <c r="AI297" i="13"/>
  <c r="U282" i="13"/>
  <c r="AJ297" i="13"/>
  <c r="B329" i="13"/>
  <c r="AV373" i="13" s="1"/>
  <c r="S275" i="14"/>
  <c r="AB284" i="14"/>
  <c r="BE313" i="14"/>
  <c r="AB283" i="14"/>
  <c r="S274" i="14"/>
  <c r="AU302" i="14"/>
  <c r="AC294" i="14"/>
  <c r="AP307" i="14"/>
  <c r="CM141" i="14"/>
  <c r="DD141" i="14"/>
  <c r="DU141" i="14"/>
  <c r="CQ141" i="14"/>
  <c r="DH141" i="14"/>
  <c r="DQ141" i="14"/>
  <c r="CB141" i="13"/>
  <c r="DP78" i="11"/>
  <c r="BZ79" i="11"/>
  <c r="F268" i="13"/>
  <c r="AU309" i="13"/>
  <c r="AQ305" i="13"/>
  <c r="AH296" i="13"/>
  <c r="BC317" i="13"/>
  <c r="AK299" i="13"/>
  <c r="M274" i="13"/>
  <c r="AY312" i="13"/>
  <c r="AT307" i="13"/>
  <c r="AA283" i="14"/>
  <c r="P272" i="14"/>
  <c r="BG315" i="14"/>
  <c r="AD285" i="14"/>
  <c r="AN295" i="14"/>
  <c r="BC310" i="14"/>
  <c r="F271" i="14"/>
  <c r="AV313" i="14"/>
  <c r="CU141" i="14"/>
  <c r="DL141" i="14"/>
  <c r="CH141" i="14"/>
  <c r="CY141" i="14"/>
  <c r="DP141" i="14"/>
  <c r="DY141" i="14"/>
  <c r="BT138" i="13"/>
  <c r="BZ78" i="11"/>
  <c r="CW79" i="11"/>
  <c r="G269" i="13"/>
  <c r="H270" i="13"/>
  <c r="M275" i="13"/>
  <c r="AZ314" i="13"/>
  <c r="AJ298" i="13"/>
  <c r="AT308" i="13"/>
  <c r="AM301" i="13"/>
  <c r="CQ138" i="13"/>
  <c r="K272" i="13"/>
  <c r="AA288" i="13"/>
  <c r="BW141" i="14"/>
  <c r="AC285" i="14"/>
  <c r="O271" i="14"/>
  <c r="AV304" i="14"/>
  <c r="BY141" i="14"/>
  <c r="I264" i="14"/>
  <c r="BM264" i="14" s="1"/>
  <c r="BQ264" i="14" s="1"/>
  <c r="AP297" i="14"/>
  <c r="BI316" i="14"/>
  <c r="E270" i="14"/>
  <c r="AX315" i="14"/>
  <c r="DC141" i="14"/>
  <c r="DT141" i="14"/>
  <c r="CP141" i="14"/>
  <c r="DG141" i="14"/>
  <c r="DX141" i="14"/>
  <c r="CD141" i="14"/>
  <c r="DV78" i="11"/>
  <c r="DO79" i="11"/>
  <c r="AV309" i="12"/>
  <c r="DB137" i="12"/>
  <c r="DR137" i="12"/>
  <c r="DM137" i="12"/>
  <c r="DW137" i="12"/>
  <c r="CC137" i="12"/>
  <c r="CM137" i="12"/>
  <c r="DD137" i="12"/>
  <c r="CC137" i="13"/>
  <c r="CL137" i="13"/>
  <c r="DC137" i="13"/>
  <c r="DT137" i="13"/>
  <c r="BZ137" i="13"/>
  <c r="CI137" i="13"/>
  <c r="BV137" i="13"/>
  <c r="BR137" i="13"/>
  <c r="AS364" i="12"/>
  <c r="N275" i="12"/>
  <c r="R279" i="12"/>
  <c r="AH295" i="12"/>
  <c r="S280" i="12"/>
  <c r="AI296" i="12"/>
  <c r="AY312" i="12"/>
  <c r="BB315" i="12"/>
  <c r="DF137" i="12"/>
  <c r="DV137" i="12"/>
  <c r="CA137" i="12"/>
  <c r="CJ137" i="12"/>
  <c r="CS137" i="12"/>
  <c r="DC137" i="12"/>
  <c r="DT137" i="12"/>
  <c r="BQ137" i="13"/>
  <c r="CJ137" i="13"/>
  <c r="CS137" i="13"/>
  <c r="DB137" i="13"/>
  <c r="DS137" i="13"/>
  <c r="CG137" i="13"/>
  <c r="CP137" i="13"/>
  <c r="CY137" i="13"/>
  <c r="DL144" i="13"/>
  <c r="CC144" i="13"/>
  <c r="BV137" i="12"/>
  <c r="AB347" i="12"/>
  <c r="K272" i="12"/>
  <c r="T281" i="12"/>
  <c r="AJ297" i="12"/>
  <c r="U282" i="12"/>
  <c r="AK298" i="12"/>
  <c r="BA314" i="12"/>
  <c r="BD317" i="12"/>
  <c r="CD137" i="12"/>
  <c r="BY137" i="12"/>
  <c r="CI137" i="12"/>
  <c r="CR137" i="12"/>
  <c r="DA137" i="12"/>
  <c r="DK137" i="12"/>
  <c r="CR137" i="13"/>
  <c r="DA137" i="13"/>
  <c r="DJ137" i="13"/>
  <c r="CF137" i="13"/>
  <c r="CO137" i="13"/>
  <c r="CX137" i="13"/>
  <c r="DG137" i="13"/>
  <c r="CH144" i="13"/>
  <c r="BX137" i="13"/>
  <c r="DJ137" i="12"/>
  <c r="CG137" i="12"/>
  <c r="CQ137" i="12"/>
  <c r="CZ137" i="12"/>
  <c r="DI137" i="12"/>
  <c r="DS137" i="12"/>
  <c r="CZ137" i="13"/>
  <c r="DI137" i="13"/>
  <c r="DR137" i="13"/>
  <c r="CN137" i="13"/>
  <c r="CW137" i="13"/>
  <c r="DF137" i="13"/>
  <c r="DO137" i="13"/>
  <c r="CY144" i="13"/>
  <c r="BU137" i="13"/>
  <c r="BR144" i="13"/>
  <c r="AY370" i="12"/>
  <c r="E266" i="12"/>
  <c r="AT307" i="12"/>
  <c r="X285" i="12"/>
  <c r="AP303" i="12"/>
  <c r="Y286" i="12"/>
  <c r="AO302" i="12"/>
  <c r="BE318" i="12"/>
  <c r="CH137" i="12"/>
  <c r="CO137" i="12"/>
  <c r="CY137" i="12"/>
  <c r="DH137" i="12"/>
  <c r="DQ137" i="12"/>
  <c r="CF137" i="12"/>
  <c r="DH137" i="13"/>
  <c r="DQ137" i="13"/>
  <c r="CE137" i="13"/>
  <c r="CV137" i="13"/>
  <c r="DE137" i="13"/>
  <c r="DN137" i="13"/>
  <c r="DW137" i="13"/>
  <c r="DP144" i="13"/>
  <c r="BS137" i="12"/>
  <c r="BR137" i="12"/>
  <c r="F267" i="12"/>
  <c r="J271" i="12"/>
  <c r="Z287" i="12"/>
  <c r="H269" i="12"/>
  <c r="AA288" i="12"/>
  <c r="AQ304" i="12"/>
  <c r="CT137" i="12"/>
  <c r="DN137" i="12"/>
  <c r="CW137" i="12"/>
  <c r="DG137" i="12"/>
  <c r="DP137" i="12"/>
  <c r="DY137" i="12"/>
  <c r="CN137" i="12"/>
  <c r="BS137" i="13"/>
  <c r="DP137" i="13"/>
  <c r="DY137" i="13"/>
  <c r="CM137" i="13"/>
  <c r="DD137" i="13"/>
  <c r="DM137" i="13"/>
  <c r="DV137" i="13"/>
  <c r="CL144" i="13"/>
  <c r="L331" i="12"/>
  <c r="BQ137" i="12"/>
  <c r="BX137" i="12"/>
  <c r="I270" i="12"/>
  <c r="M274" i="12"/>
  <c r="AB289" i="12"/>
  <c r="O276" i="12"/>
  <c r="AC290" i="12"/>
  <c r="AS306" i="12"/>
  <c r="CX137" i="12"/>
  <c r="CL137" i="12"/>
  <c r="DE137" i="12"/>
  <c r="DO137" i="12"/>
  <c r="DX137" i="12"/>
  <c r="CE137" i="12"/>
  <c r="CV137" i="12"/>
  <c r="DX137" i="13"/>
  <c r="CD137" i="13"/>
  <c r="CU137" i="13"/>
  <c r="DL137" i="13"/>
  <c r="DU137" i="13"/>
  <c r="CA137" i="13"/>
  <c r="DK144" i="13"/>
  <c r="BT137" i="12"/>
  <c r="BM196" i="14"/>
  <c r="BR196" i="14" s="1"/>
  <c r="BM201" i="14"/>
  <c r="BU201" i="14" s="1"/>
  <c r="BB315" i="13"/>
  <c r="AT249" i="11"/>
  <c r="BQ142" i="13"/>
  <c r="BZ142" i="13"/>
  <c r="CJ142" i="13"/>
  <c r="DN142" i="13"/>
  <c r="CW142" i="13"/>
  <c r="CF142" i="13"/>
  <c r="DJ142" i="13"/>
  <c r="DA142" i="13"/>
  <c r="DX142" i="13"/>
  <c r="DT142" i="13"/>
  <c r="BV142" i="13"/>
  <c r="CA142" i="13"/>
  <c r="BY142" i="13"/>
  <c r="DW142" i="13"/>
  <c r="DF142" i="13"/>
  <c r="CO142" i="13"/>
  <c r="DS142" i="13"/>
  <c r="DB142" i="13"/>
  <c r="CS142" i="13"/>
  <c r="CP142" i="13"/>
  <c r="BX142" i="13"/>
  <c r="DO142" i="13"/>
  <c r="CX142" i="13"/>
  <c r="CG142" i="13"/>
  <c r="DK142" i="13"/>
  <c r="CT142" i="13"/>
  <c r="CK142" i="13"/>
  <c r="BS142" i="13"/>
  <c r="DG142" i="13"/>
  <c r="CL142" i="13"/>
  <c r="CC142" i="13"/>
  <c r="DC142" i="13"/>
  <c r="BR142" i="13"/>
  <c r="DH142" i="13"/>
  <c r="CQ142" i="13"/>
  <c r="DU142" i="13"/>
  <c r="DD142" i="13"/>
  <c r="CM142" i="13"/>
  <c r="DY142" i="13"/>
  <c r="CR142" i="13"/>
  <c r="DE142" i="13"/>
  <c r="DR142" i="13"/>
  <c r="BW142" i="13"/>
  <c r="BT142" i="13"/>
  <c r="CZ142" i="13"/>
  <c r="CI142" i="13"/>
  <c r="DM142" i="13"/>
  <c r="CV142" i="13"/>
  <c r="CE142" i="13"/>
  <c r="DQ142" i="13"/>
  <c r="CB142" i="13"/>
  <c r="DV142" i="13"/>
  <c r="CN142" i="13"/>
  <c r="DI142" i="13"/>
  <c r="AX253" i="11"/>
  <c r="AD233" i="11"/>
  <c r="AI238" i="11"/>
  <c r="E208" i="11"/>
  <c r="J213" i="11"/>
  <c r="H211" i="11"/>
  <c r="AV251" i="11"/>
  <c r="Q220" i="11"/>
  <c r="AL241" i="11"/>
  <c r="AY254" i="11"/>
  <c r="AG236" i="11"/>
  <c r="AA230" i="11"/>
  <c r="AO244" i="11"/>
  <c r="O218" i="11"/>
  <c r="AJ239" i="11"/>
  <c r="B271" i="11"/>
  <c r="AE234" i="11"/>
  <c r="AQ246" i="11"/>
  <c r="M216" i="11"/>
  <c r="Y228" i="11"/>
  <c r="V225" i="11"/>
  <c r="U224" i="11"/>
  <c r="AP246" i="11"/>
  <c r="X227" i="11"/>
  <c r="G210" i="11"/>
  <c r="P219" i="11"/>
  <c r="AW252" i="11"/>
  <c r="AS248" i="11"/>
  <c r="AU250" i="11"/>
  <c r="L215" i="11"/>
  <c r="D207" i="11"/>
  <c r="Z229" i="11"/>
  <c r="AR248" i="11"/>
  <c r="AF235" i="11"/>
  <c r="AB231" i="11"/>
  <c r="W226" i="11"/>
  <c r="AM242" i="11"/>
  <c r="AR247" i="11"/>
  <c r="AP245" i="11"/>
  <c r="F209" i="11"/>
  <c r="AH237" i="11"/>
  <c r="T223" i="11"/>
  <c r="AK240" i="11"/>
  <c r="R221" i="11"/>
  <c r="N217" i="11"/>
  <c r="BQ136" i="12"/>
  <c r="DZ136" i="12" s="1"/>
  <c r="CV136" i="12"/>
  <c r="CM136" i="12"/>
  <c r="CC136" i="12"/>
  <c r="DW136" i="12"/>
  <c r="DM136" i="12"/>
  <c r="DV136" i="12"/>
  <c r="DF136" i="12"/>
  <c r="DH136" i="12"/>
  <c r="CL136" i="12"/>
  <c r="CN136" i="12"/>
  <c r="CE136" i="12"/>
  <c r="DX136" i="12"/>
  <c r="DO136" i="12"/>
  <c r="DE136" i="12"/>
  <c r="CP136" i="12"/>
  <c r="BZ136" i="12"/>
  <c r="BX136" i="12"/>
  <c r="CY136" i="12"/>
  <c r="BT136" i="12"/>
  <c r="CF136" i="12"/>
  <c r="DY136" i="12"/>
  <c r="DP136" i="12"/>
  <c r="DG136" i="12"/>
  <c r="CW136" i="12"/>
  <c r="DR136" i="12"/>
  <c r="DB136" i="12"/>
  <c r="DQ136" i="12"/>
  <c r="CO136" i="12"/>
  <c r="BS136" i="12"/>
  <c r="BU136" i="12"/>
  <c r="DT136" i="12"/>
  <c r="DK136" i="12"/>
  <c r="DA136" i="12"/>
  <c r="CR136" i="12"/>
  <c r="CI136" i="12"/>
  <c r="BY136" i="12"/>
  <c r="CH136" i="12"/>
  <c r="BR136" i="12"/>
  <c r="DD136" i="12"/>
  <c r="CU136" i="12"/>
  <c r="DL136" i="12"/>
  <c r="DC136" i="12"/>
  <c r="CS136" i="12"/>
  <c r="CJ136" i="12"/>
  <c r="CA136" i="12"/>
  <c r="CX136" i="12"/>
  <c r="DJ136" i="12"/>
  <c r="CK136" i="12"/>
  <c r="CD136" i="12"/>
  <c r="DI136" i="12"/>
  <c r="CD142" i="13"/>
  <c r="BU142" i="13"/>
  <c r="I212" i="11"/>
  <c r="DN136" i="12"/>
  <c r="DS136" i="12"/>
  <c r="CU142" i="13"/>
  <c r="K214" i="11"/>
  <c r="DL142" i="13"/>
  <c r="S222" i="11"/>
  <c r="X284" i="13"/>
  <c r="V282" i="13"/>
  <c r="H268" i="13"/>
  <c r="AA287" i="13"/>
  <c r="AN300" i="13"/>
  <c r="BD316" i="13"/>
  <c r="BC315" i="13"/>
  <c r="DR138" i="13"/>
  <c r="CV143" i="13"/>
  <c r="CA135" i="13"/>
  <c r="CJ135" i="13"/>
  <c r="CS135" i="13"/>
  <c r="DB135" i="13"/>
  <c r="DK135" i="13"/>
  <c r="DT135" i="13"/>
  <c r="BZ135" i="13"/>
  <c r="DF141" i="13"/>
  <c r="DK141" i="13"/>
  <c r="H269" i="13"/>
  <c r="N275" i="13"/>
  <c r="AD291" i="13"/>
  <c r="W284" i="13"/>
  <c r="AM300" i="13"/>
  <c r="DL142" i="14"/>
  <c r="W279" i="14"/>
  <c r="I265" i="14"/>
  <c r="V278" i="14"/>
  <c r="Q273" i="14"/>
  <c r="AK293" i="14"/>
  <c r="BA309" i="14"/>
  <c r="AX306" i="14"/>
  <c r="G262" i="14"/>
  <c r="X279" i="14"/>
  <c r="J265" i="14"/>
  <c r="AC284" i="14"/>
  <c r="B323" i="14"/>
  <c r="AZ372" i="14" s="1"/>
  <c r="AZ307" i="14"/>
  <c r="AO296" i="14"/>
  <c r="BE312" i="14"/>
  <c r="AA292" i="14"/>
  <c r="G272" i="14"/>
  <c r="J275" i="14"/>
  <c r="AB293" i="14"/>
  <c r="AR309" i="14"/>
  <c r="AO306" i="14"/>
  <c r="BM199" i="14"/>
  <c r="BU199" i="14" s="1"/>
  <c r="E265" i="13"/>
  <c r="AB288" i="13"/>
  <c r="Q277" i="13"/>
  <c r="AE291" i="13"/>
  <c r="AP302" i="13"/>
  <c r="BF318" i="13"/>
  <c r="BE317" i="13"/>
  <c r="CI138" i="13"/>
  <c r="CF138" i="13"/>
  <c r="DM143" i="13"/>
  <c r="BQ135" i="13"/>
  <c r="DZ135" i="13" s="1"/>
  <c r="CI135" i="13"/>
  <c r="CR135" i="13"/>
  <c r="DA135" i="13"/>
  <c r="DJ135" i="13"/>
  <c r="DS135" i="13"/>
  <c r="BY135" i="13"/>
  <c r="CH135" i="13"/>
  <c r="DO141" i="13"/>
  <c r="DT141" i="13"/>
  <c r="O276" i="13"/>
  <c r="Q278" i="13"/>
  <c r="R279" i="13"/>
  <c r="AF293" i="13"/>
  <c r="Y286" i="13"/>
  <c r="AO302" i="13"/>
  <c r="AR305" i="13"/>
  <c r="L278" i="14"/>
  <c r="Y281" i="14"/>
  <c r="AN296" i="14"/>
  <c r="X280" i="14"/>
  <c r="AJ292" i="14"/>
  <c r="AM295" i="14"/>
  <c r="BC311" i="14"/>
  <c r="AZ308" i="14"/>
  <c r="L267" i="14"/>
  <c r="Z281" i="14"/>
  <c r="H263" i="14"/>
  <c r="AE286" i="14"/>
  <c r="AL293" i="14"/>
  <c r="BB309" i="14"/>
  <c r="AQ298" i="14"/>
  <c r="BG314" i="14"/>
  <c r="M278" i="14"/>
  <c r="H273" i="14"/>
  <c r="N279" i="14"/>
  <c r="AD295" i="14"/>
  <c r="AT311" i="14"/>
  <c r="AQ308" i="14"/>
  <c r="BS135" i="13"/>
  <c r="T225" i="11"/>
  <c r="AE236" i="11"/>
  <c r="P276" i="13"/>
  <c r="AO301" i="13"/>
  <c r="K271" i="13"/>
  <c r="J270" i="13"/>
  <c r="AF292" i="13"/>
  <c r="AV308" i="13"/>
  <c r="AU307" i="13"/>
  <c r="CZ138" i="13"/>
  <c r="DE138" i="13"/>
  <c r="DQ143" i="13"/>
  <c r="DG135" i="13"/>
  <c r="DP135" i="13"/>
  <c r="DY135" i="13"/>
  <c r="CE135" i="13"/>
  <c r="CN135" i="13"/>
  <c r="CW135" i="13"/>
  <c r="DF135" i="13"/>
  <c r="CK141" i="13"/>
  <c r="E266" i="13"/>
  <c r="L273" i="13"/>
  <c r="V283" i="13"/>
  <c r="AL299" i="13"/>
  <c r="AE292" i="13"/>
  <c r="AS306" i="13"/>
  <c r="AX311" i="13"/>
  <c r="AF298" i="14"/>
  <c r="CY142" i="14"/>
  <c r="F262" i="14"/>
  <c r="AE287" i="14"/>
  <c r="D260" i="14"/>
  <c r="BM260" i="14" s="1"/>
  <c r="BR260" i="14" s="1"/>
  <c r="AD286" i="14"/>
  <c r="E261" i="14"/>
  <c r="AS301" i="14"/>
  <c r="BI317" i="14"/>
  <c r="BF314" i="14"/>
  <c r="M268" i="14"/>
  <c r="AF287" i="14"/>
  <c r="U276" i="14"/>
  <c r="Q272" i="14"/>
  <c r="AR299" i="14"/>
  <c r="BH315" i="14"/>
  <c r="AW304" i="14"/>
  <c r="S284" i="14"/>
  <c r="I274" i="14"/>
  <c r="T285" i="14"/>
  <c r="AJ301" i="14"/>
  <c r="AZ317" i="14"/>
  <c r="AW314" i="14"/>
  <c r="BS141" i="13"/>
  <c r="I213" i="11"/>
  <c r="X229" i="11"/>
  <c r="I269" i="13"/>
  <c r="G267" i="13"/>
  <c r="N274" i="13"/>
  <c r="O275" i="13"/>
  <c r="AH294" i="13"/>
  <c r="AX310" i="13"/>
  <c r="AW309" i="13"/>
  <c r="DA138" i="13"/>
  <c r="DF138" i="13"/>
  <c r="BU135" i="13"/>
  <c r="DO135" i="13"/>
  <c r="DX135" i="13"/>
  <c r="CD135" i="13"/>
  <c r="CM135" i="13"/>
  <c r="CV135" i="13"/>
  <c r="DE135" i="13"/>
  <c r="DN135" i="13"/>
  <c r="CL141" i="13"/>
  <c r="F267" i="13"/>
  <c r="P277" i="13"/>
  <c r="X285" i="13"/>
  <c r="AN301" i="13"/>
  <c r="AG294" i="13"/>
  <c r="BC316" i="13"/>
  <c r="AZ313" i="13"/>
  <c r="AV314" i="14"/>
  <c r="DP142" i="14"/>
  <c r="K267" i="14"/>
  <c r="AG289" i="14"/>
  <c r="M269" i="14"/>
  <c r="AF288" i="14"/>
  <c r="L268" i="14"/>
  <c r="AU303" i="14"/>
  <c r="AR300" i="14"/>
  <c r="BH316" i="14"/>
  <c r="V277" i="14"/>
  <c r="AH289" i="14"/>
  <c r="W278" i="14"/>
  <c r="R273" i="14"/>
  <c r="AT301" i="14"/>
  <c r="BJ317" i="14"/>
  <c r="AY306" i="14"/>
  <c r="AG298" i="14"/>
  <c r="U286" i="14"/>
  <c r="L277" i="14"/>
  <c r="V287" i="14"/>
  <c r="AL303" i="14"/>
  <c r="AI300" i="14"/>
  <c r="AY316" i="14"/>
  <c r="X228" i="11"/>
  <c r="AY317" i="14"/>
  <c r="M273" i="13"/>
  <c r="R278" i="13"/>
  <c r="W283" i="13"/>
  <c r="S279" i="13"/>
  <c r="AJ296" i="13"/>
  <c r="AZ312" i="13"/>
  <c r="AY311" i="13"/>
  <c r="DI138" i="13"/>
  <c r="DN138" i="13"/>
  <c r="BU138" i="13"/>
  <c r="DW135" i="13"/>
  <c r="CC135" i="13"/>
  <c r="CL135" i="13"/>
  <c r="CU135" i="13"/>
  <c r="DD135" i="13"/>
  <c r="DM135" i="13"/>
  <c r="DV135" i="13"/>
  <c r="CT141" i="13"/>
  <c r="S280" i="13"/>
  <c r="BA314" i="13"/>
  <c r="Z287" i="13"/>
  <c r="AP303" i="13"/>
  <c r="AI296" i="13"/>
  <c r="AU308" i="13"/>
  <c r="AK303" i="14"/>
  <c r="CD142" i="14"/>
  <c r="N270" i="14"/>
  <c r="AI291" i="14"/>
  <c r="T276" i="14"/>
  <c r="AH290" i="14"/>
  <c r="U277" i="14"/>
  <c r="AW305" i="14"/>
  <c r="AT302" i="14"/>
  <c r="BJ318" i="14"/>
  <c r="O270" i="14"/>
  <c r="AJ291" i="14"/>
  <c r="Y280" i="14"/>
  <c r="P271" i="14"/>
  <c r="AV303" i="14"/>
  <c r="AK292" i="14"/>
  <c r="D269" i="14"/>
  <c r="W288" i="14"/>
  <c r="AE296" i="14"/>
  <c r="X289" i="14"/>
  <c r="AN305" i="14"/>
  <c r="AK302" i="14"/>
  <c r="BV141" i="13"/>
  <c r="AK241" i="11"/>
  <c r="BZ142" i="14"/>
  <c r="BX141" i="13"/>
  <c r="BM197" i="14"/>
  <c r="BR197" i="14" s="1"/>
  <c r="BM200" i="13"/>
  <c r="BS200" i="13" s="1"/>
  <c r="CE134" i="12"/>
  <c r="DN140" i="13"/>
  <c r="BY134" i="13"/>
  <c r="DH138" i="14"/>
  <c r="DR134" i="12"/>
  <c r="CB140" i="13"/>
  <c r="BW140" i="13"/>
  <c r="CH134" i="13"/>
  <c r="DC133" i="13"/>
  <c r="DQ138" i="14"/>
  <c r="CH134" i="12"/>
  <c r="CZ136" i="13"/>
  <c r="CZ134" i="13"/>
  <c r="DI143" i="14"/>
  <c r="CR134" i="12"/>
  <c r="DI134" i="13"/>
  <c r="CE143" i="14"/>
  <c r="DA134" i="12"/>
  <c r="DJ140" i="13"/>
  <c r="DJ134" i="13"/>
  <c r="CG138" i="14"/>
  <c r="CV143" i="14"/>
  <c r="CF140" i="13"/>
  <c r="DS134" i="13"/>
  <c r="CP138" i="14"/>
  <c r="DM143" i="14"/>
  <c r="DI136" i="13"/>
  <c r="W290" i="13"/>
  <c r="CG134" i="13"/>
  <c r="CP134" i="13"/>
  <c r="CY134" i="13"/>
  <c r="DH134" i="13"/>
  <c r="DQ134" i="13"/>
  <c r="DR134" i="13"/>
  <c r="BX134" i="13"/>
  <c r="N279" i="13"/>
  <c r="DL133" i="13"/>
  <c r="DO133" i="14"/>
  <c r="DR136" i="13"/>
  <c r="AR311" i="13"/>
  <c r="CO134" i="13"/>
  <c r="CX134" i="13"/>
  <c r="DG134" i="13"/>
  <c r="DP134" i="13"/>
  <c r="DY134" i="13"/>
  <c r="BW134" i="13"/>
  <c r="CF134" i="13"/>
  <c r="H273" i="13"/>
  <c r="X290" i="13"/>
  <c r="DU133" i="13"/>
  <c r="DX133" i="14"/>
  <c r="CF136" i="13"/>
  <c r="CW134" i="13"/>
  <c r="DF134" i="13"/>
  <c r="DO134" i="13"/>
  <c r="DX134" i="13"/>
  <c r="BV134" i="13"/>
  <c r="CE134" i="13"/>
  <c r="CN134" i="13"/>
  <c r="AE296" i="13"/>
  <c r="AZ318" i="13"/>
  <c r="CA133" i="13"/>
  <c r="DY133" i="14"/>
  <c r="BU134" i="13"/>
  <c r="CO136" i="13"/>
  <c r="DE134" i="13"/>
  <c r="DN134" i="13"/>
  <c r="DW134" i="13"/>
  <c r="CC134" i="13"/>
  <c r="CD134" i="13"/>
  <c r="CM134" i="13"/>
  <c r="CV134" i="13"/>
  <c r="V287" i="13"/>
  <c r="S285" i="13"/>
  <c r="CJ133" i="13"/>
  <c r="BW133" i="14"/>
  <c r="BR134" i="13"/>
  <c r="CX136" i="13"/>
  <c r="AB295" i="13"/>
  <c r="DM134" i="13"/>
  <c r="DV134" i="13"/>
  <c r="CB134" i="13"/>
  <c r="CK134" i="13"/>
  <c r="CL134" i="13"/>
  <c r="CU134" i="13"/>
  <c r="DD134" i="13"/>
  <c r="AL303" i="13"/>
  <c r="BT134" i="13"/>
  <c r="AI301" i="13"/>
  <c r="CK133" i="13"/>
  <c r="CF133" i="14"/>
  <c r="DG136" i="13"/>
  <c r="AD297" i="13"/>
  <c r="DU134" i="13"/>
  <c r="CA134" i="13"/>
  <c r="CJ134" i="13"/>
  <c r="CS134" i="13"/>
  <c r="CT134" i="13"/>
  <c r="DC134" i="13"/>
  <c r="DL134" i="13"/>
  <c r="AS310" i="13"/>
  <c r="AV314" i="13"/>
  <c r="CO133" i="14"/>
  <c r="DZ78" i="14"/>
  <c r="AF299" i="13"/>
  <c r="BZ134" i="13"/>
  <c r="CI134" i="13"/>
  <c r="CR134" i="13"/>
  <c r="DA134" i="13"/>
  <c r="DB134" i="13"/>
  <c r="DK134" i="13"/>
  <c r="DT134" i="13"/>
  <c r="B334" i="13"/>
  <c r="AA358" i="13" s="1"/>
  <c r="CT133" i="13"/>
  <c r="CX133" i="14"/>
  <c r="BM206" i="13"/>
  <c r="CC206" i="13" s="1"/>
  <c r="DZ75" i="13"/>
  <c r="DZ74" i="13"/>
  <c r="BM204" i="14"/>
  <c r="CA204" i="14" s="1"/>
  <c r="DK134" i="12"/>
  <c r="CZ134" i="12"/>
  <c r="DE140" i="13"/>
  <c r="CJ140" i="13"/>
  <c r="CX138" i="14"/>
  <c r="DY138" i="14"/>
  <c r="CQ143" i="14"/>
  <c r="BQ134" i="12"/>
  <c r="DZ134" i="12" s="1"/>
  <c r="BX143" i="14"/>
  <c r="CU134" i="12"/>
  <c r="BV134" i="12"/>
  <c r="CF134" i="12"/>
  <c r="CO134" i="12"/>
  <c r="CX134" i="12"/>
  <c r="DH134" i="12"/>
  <c r="DQ134" i="12"/>
  <c r="CE140" i="13"/>
  <c r="CV140" i="13"/>
  <c r="DM140" i="13"/>
  <c r="CI140" i="13"/>
  <c r="CR140" i="13"/>
  <c r="DA140" i="13"/>
  <c r="BX138" i="13"/>
  <c r="CY138" i="13"/>
  <c r="DH138" i="13"/>
  <c r="DQ138" i="13"/>
  <c r="CE138" i="13"/>
  <c r="CV138" i="13"/>
  <c r="DM138" i="13"/>
  <c r="DV138" i="13"/>
  <c r="BX140" i="13"/>
  <c r="DN141" i="13"/>
  <c r="CJ141" i="13"/>
  <c r="CS141" i="13"/>
  <c r="DB141" i="13"/>
  <c r="DS141" i="13"/>
  <c r="CO141" i="13"/>
  <c r="CF138" i="14"/>
  <c r="CW138" i="14"/>
  <c r="DF138" i="14"/>
  <c r="DO138" i="14"/>
  <c r="DX138" i="14"/>
  <c r="CD138" i="14"/>
  <c r="CU138" i="14"/>
  <c r="DH143" i="14"/>
  <c r="DY143" i="14"/>
  <c r="CU143" i="14"/>
  <c r="DL143" i="14"/>
  <c r="CH143" i="14"/>
  <c r="CY143" i="14"/>
  <c r="CM139" i="14"/>
  <c r="BU134" i="12"/>
  <c r="BT140" i="13"/>
  <c r="BR134" i="12"/>
  <c r="DR140" i="13"/>
  <c r="CS140" i="13"/>
  <c r="CO138" i="14"/>
  <c r="CM143" i="14"/>
  <c r="CY134" i="12"/>
  <c r="CD134" i="12"/>
  <c r="CN134" i="12"/>
  <c r="CW134" i="12"/>
  <c r="DF134" i="12"/>
  <c r="DP134" i="12"/>
  <c r="DY134" i="12"/>
  <c r="CM140" i="13"/>
  <c r="DD140" i="13"/>
  <c r="DU140" i="13"/>
  <c r="CQ140" i="13"/>
  <c r="CZ140" i="13"/>
  <c r="DI140" i="13"/>
  <c r="DG138" i="13"/>
  <c r="DP138" i="13"/>
  <c r="DY138" i="13"/>
  <c r="CM138" i="13"/>
  <c r="DD138" i="13"/>
  <c r="DU138" i="13"/>
  <c r="DV141" i="13"/>
  <c r="CR141" i="13"/>
  <c r="DA141" i="13"/>
  <c r="DJ141" i="13"/>
  <c r="CF141" i="13"/>
  <c r="CW141" i="13"/>
  <c r="CN138" i="14"/>
  <c r="DE138" i="14"/>
  <c r="DN138" i="14"/>
  <c r="DW138" i="14"/>
  <c r="CC138" i="14"/>
  <c r="CL138" i="14"/>
  <c r="DC138" i="14"/>
  <c r="BU139" i="14"/>
  <c r="BY138" i="14"/>
  <c r="BR138" i="14"/>
  <c r="DP143" i="14"/>
  <c r="CL143" i="14"/>
  <c r="DC143" i="14"/>
  <c r="DT143" i="14"/>
  <c r="CP143" i="14"/>
  <c r="DG143" i="14"/>
  <c r="DD139" i="14"/>
  <c r="BQ138" i="14"/>
  <c r="BQ140" i="13"/>
  <c r="BT141" i="13"/>
  <c r="BR141" i="13"/>
  <c r="CA140" i="13"/>
  <c r="CG134" i="12"/>
  <c r="CZ143" i="14"/>
  <c r="CI134" i="12"/>
  <c r="BW134" i="12"/>
  <c r="CL134" i="12"/>
  <c r="CV134" i="12"/>
  <c r="DE134" i="12"/>
  <c r="DN134" i="12"/>
  <c r="DX134" i="12"/>
  <c r="CD140" i="13"/>
  <c r="CU140" i="13"/>
  <c r="DL140" i="13"/>
  <c r="CH140" i="13"/>
  <c r="CY140" i="13"/>
  <c r="DH140" i="13"/>
  <c r="DQ140" i="13"/>
  <c r="DO138" i="13"/>
  <c r="DX138" i="13"/>
  <c r="CD138" i="13"/>
  <c r="CU138" i="13"/>
  <c r="DL138" i="13"/>
  <c r="BZ138" i="13"/>
  <c r="BY140" i="13"/>
  <c r="CI141" i="13"/>
  <c r="CZ141" i="13"/>
  <c r="DI141" i="13"/>
  <c r="DR141" i="13"/>
  <c r="CN141" i="13"/>
  <c r="DE141" i="13"/>
  <c r="CV138" i="14"/>
  <c r="DM138" i="14"/>
  <c r="DV138" i="14"/>
  <c r="CB138" i="14"/>
  <c r="CK138" i="14"/>
  <c r="CT138" i="14"/>
  <c r="DK138" i="14"/>
  <c r="BV138" i="14"/>
  <c r="DX143" i="14"/>
  <c r="CT143" i="14"/>
  <c r="DK143" i="14"/>
  <c r="CG143" i="14"/>
  <c r="CX143" i="14"/>
  <c r="DO143" i="14"/>
  <c r="DU139" i="14"/>
  <c r="CA141" i="13"/>
  <c r="BV140" i="13"/>
  <c r="BS138" i="13"/>
  <c r="DW134" i="12"/>
  <c r="DI134" i="12"/>
  <c r="CN140" i="13"/>
  <c r="DP138" i="14"/>
  <c r="DU143" i="14"/>
  <c r="BU140" i="13"/>
  <c r="DO134" i="12"/>
  <c r="DC134" i="12"/>
  <c r="CT134" i="12"/>
  <c r="DD134" i="12"/>
  <c r="DM134" i="12"/>
  <c r="DV134" i="12"/>
  <c r="CC134" i="12"/>
  <c r="CL140" i="13"/>
  <c r="DC140" i="13"/>
  <c r="DT140" i="13"/>
  <c r="CP140" i="13"/>
  <c r="DG140" i="13"/>
  <c r="DP140" i="13"/>
  <c r="DY140" i="13"/>
  <c r="BY138" i="13"/>
  <c r="DW138" i="13"/>
  <c r="CC138" i="13"/>
  <c r="CL138" i="13"/>
  <c r="DC138" i="13"/>
  <c r="DT138" i="13"/>
  <c r="CH138" i="13"/>
  <c r="CQ141" i="13"/>
  <c r="DH141" i="13"/>
  <c r="DQ141" i="13"/>
  <c r="CE141" i="13"/>
  <c r="CV141" i="13"/>
  <c r="DM141" i="13"/>
  <c r="DD138" i="14"/>
  <c r="DU138" i="14"/>
  <c r="CA138" i="14"/>
  <c r="CJ138" i="14"/>
  <c r="CS138" i="14"/>
  <c r="DB138" i="14"/>
  <c r="DS138" i="14"/>
  <c r="BU138" i="14"/>
  <c r="BT143" i="14"/>
  <c r="CK143" i="14"/>
  <c r="DB143" i="14"/>
  <c r="DS143" i="14"/>
  <c r="CO143" i="14"/>
  <c r="DF143" i="14"/>
  <c r="DW143" i="14"/>
  <c r="CI139" i="14"/>
  <c r="BX138" i="14"/>
  <c r="BT134" i="12"/>
  <c r="BZ141" i="13"/>
  <c r="BU141" i="13"/>
  <c r="BZ143" i="14"/>
  <c r="BX134" i="12"/>
  <c r="DV140" i="13"/>
  <c r="CM138" i="14"/>
  <c r="BT138" i="14"/>
  <c r="DQ143" i="14"/>
  <c r="BS138" i="14"/>
  <c r="CM134" i="12"/>
  <c r="CA134" i="12"/>
  <c r="DB134" i="12"/>
  <c r="DL134" i="12"/>
  <c r="DU134" i="12"/>
  <c r="CB134" i="12"/>
  <c r="CK134" i="12"/>
  <c r="CT140" i="13"/>
  <c r="DK140" i="13"/>
  <c r="CG140" i="13"/>
  <c r="CX140" i="13"/>
  <c r="DO140" i="13"/>
  <c r="DX140" i="13"/>
  <c r="BQ138" i="13"/>
  <c r="CB138" i="13"/>
  <c r="CK138" i="13"/>
  <c r="CT138" i="13"/>
  <c r="DK138" i="13"/>
  <c r="CG138" i="13"/>
  <c r="CP138" i="13"/>
  <c r="CH141" i="13"/>
  <c r="CY141" i="13"/>
  <c r="DP141" i="13"/>
  <c r="DY141" i="13"/>
  <c r="CM141" i="13"/>
  <c r="DD141" i="13"/>
  <c r="DU141" i="13"/>
  <c r="DL138" i="14"/>
  <c r="BZ138" i="14"/>
  <c r="CI138" i="14"/>
  <c r="CR138" i="14"/>
  <c r="DA138" i="14"/>
  <c r="DJ138" i="14"/>
  <c r="BY143" i="14"/>
  <c r="CS143" i="14"/>
  <c r="DJ143" i="14"/>
  <c r="CF143" i="14"/>
  <c r="CW143" i="14"/>
  <c r="DN143" i="14"/>
  <c r="CR139" i="14"/>
  <c r="DL139" i="12"/>
  <c r="BW141" i="13"/>
  <c r="BR140" i="13"/>
  <c r="CP134" i="12"/>
  <c r="DG138" i="14"/>
  <c r="DD143" i="14"/>
  <c r="DS134" i="12"/>
  <c r="DG134" i="12"/>
  <c r="DJ134" i="12"/>
  <c r="DT134" i="12"/>
  <c r="BZ134" i="12"/>
  <c r="CJ134" i="12"/>
  <c r="CS134" i="12"/>
  <c r="DB140" i="13"/>
  <c r="DS140" i="13"/>
  <c r="CO140" i="13"/>
  <c r="DF140" i="13"/>
  <c r="DW140" i="13"/>
  <c r="CC140" i="13"/>
  <c r="CA138" i="13"/>
  <c r="CJ138" i="13"/>
  <c r="CS138" i="13"/>
  <c r="DB138" i="13"/>
  <c r="DS138" i="13"/>
  <c r="CO138" i="13"/>
  <c r="CX138" i="13"/>
  <c r="CP141" i="13"/>
  <c r="DG141" i="13"/>
  <c r="DX141" i="13"/>
  <c r="CD141" i="13"/>
  <c r="CU141" i="13"/>
  <c r="DL141" i="13"/>
  <c r="DT138" i="14"/>
  <c r="CH138" i="14"/>
  <c r="CQ138" i="14"/>
  <c r="CZ138" i="14"/>
  <c r="DI138" i="14"/>
  <c r="DR138" i="14"/>
  <c r="CC143" i="14"/>
  <c r="CJ143" i="14"/>
  <c r="DA143" i="14"/>
  <c r="DR143" i="14"/>
  <c r="CN143" i="14"/>
  <c r="DE143" i="14"/>
  <c r="DV143" i="14"/>
  <c r="DA139" i="14"/>
  <c r="BR138" i="13"/>
  <c r="BZ140" i="13"/>
  <c r="BU143" i="14"/>
  <c r="BM202" i="12"/>
  <c r="BR202" i="12" s="1"/>
  <c r="BM197" i="13"/>
  <c r="BT197" i="13" s="1"/>
  <c r="BM202" i="14"/>
  <c r="BW202" i="14" s="1"/>
  <c r="DZ75" i="14"/>
  <c r="DZ73" i="13"/>
  <c r="DZ76" i="13"/>
  <c r="AE350" i="12"/>
  <c r="Q336" i="12"/>
  <c r="AD349" i="12"/>
  <c r="AT365" i="12"/>
  <c r="BA372" i="12"/>
  <c r="BV136" i="13"/>
  <c r="DH136" i="13"/>
  <c r="DQ136" i="13"/>
  <c r="CE136" i="13"/>
  <c r="CN136" i="13"/>
  <c r="CW136" i="13"/>
  <c r="DF136" i="13"/>
  <c r="DO136" i="13"/>
  <c r="R285" i="13"/>
  <c r="E272" i="13"/>
  <c r="AO308" i="13"/>
  <c r="AT313" i="13"/>
  <c r="Y292" i="13"/>
  <c r="AW316" i="13"/>
  <c r="P281" i="13"/>
  <c r="AV313" i="13"/>
  <c r="AG298" i="13"/>
  <c r="X289" i="13"/>
  <c r="AX315" i="13"/>
  <c r="AU312" i="13"/>
  <c r="K277" i="13"/>
  <c r="AN306" i="13"/>
  <c r="E271" i="13"/>
  <c r="U287" i="13"/>
  <c r="AK303" i="13"/>
  <c r="Z292" i="13"/>
  <c r="AW315" i="13"/>
  <c r="BR133" i="13"/>
  <c r="DB133" i="13"/>
  <c r="DK133" i="13"/>
  <c r="DT133" i="13"/>
  <c r="BZ133" i="13"/>
  <c r="CI133" i="13"/>
  <c r="CR133" i="13"/>
  <c r="CS133" i="13"/>
  <c r="DW133" i="14"/>
  <c r="BU133" i="14"/>
  <c r="BV133" i="14"/>
  <c r="CE133" i="14"/>
  <c r="CN133" i="14"/>
  <c r="CW133" i="14"/>
  <c r="DF133" i="14"/>
  <c r="BT133" i="13"/>
  <c r="H327" i="12"/>
  <c r="F325" i="12"/>
  <c r="K330" i="12"/>
  <c r="AG352" i="12"/>
  <c r="R337" i="12"/>
  <c r="AF351" i="12"/>
  <c r="AV367" i="12"/>
  <c r="BG378" i="12"/>
  <c r="DP136" i="13"/>
  <c r="DY136" i="13"/>
  <c r="CM136" i="13"/>
  <c r="CV136" i="13"/>
  <c r="DE136" i="13"/>
  <c r="DN136" i="13"/>
  <c r="DW136" i="13"/>
  <c r="I276" i="13"/>
  <c r="F273" i="13"/>
  <c r="AX317" i="13"/>
  <c r="AQ310" i="13"/>
  <c r="AA294" i="13"/>
  <c r="AY318" i="13"/>
  <c r="L277" i="13"/>
  <c r="K276" i="13"/>
  <c r="S284" i="13"/>
  <c r="AI300" i="13"/>
  <c r="Z291" i="13"/>
  <c r="AN305" i="13"/>
  <c r="AW314" i="13"/>
  <c r="D270" i="13"/>
  <c r="L278" i="13"/>
  <c r="H274" i="13"/>
  <c r="W289" i="13"/>
  <c r="AP308" i="13"/>
  <c r="AB294" i="13"/>
  <c r="AY317" i="13"/>
  <c r="DJ133" i="13"/>
  <c r="DS133" i="13"/>
  <c r="BY133" i="13"/>
  <c r="CH133" i="13"/>
  <c r="CQ133" i="13"/>
  <c r="CZ133" i="13"/>
  <c r="DA133" i="13"/>
  <c r="BT133" i="14"/>
  <c r="CB133" i="14"/>
  <c r="CC133" i="14"/>
  <c r="CD133" i="14"/>
  <c r="CM133" i="14"/>
  <c r="CV133" i="14"/>
  <c r="DE133" i="14"/>
  <c r="DN133" i="14"/>
  <c r="V341" i="12"/>
  <c r="M332" i="12"/>
  <c r="E324" i="12"/>
  <c r="AI354" i="12"/>
  <c r="P335" i="12"/>
  <c r="AH353" i="12"/>
  <c r="AZ371" i="12"/>
  <c r="BI380" i="12"/>
  <c r="DX136" i="13"/>
  <c r="CD136" i="13"/>
  <c r="CU136" i="13"/>
  <c r="DD136" i="13"/>
  <c r="DM136" i="13"/>
  <c r="DV136" i="13"/>
  <c r="AJ303" i="13"/>
  <c r="T287" i="13"/>
  <c r="Q284" i="13"/>
  <c r="J277" i="13"/>
  <c r="AV315" i="13"/>
  <c r="AC296" i="13"/>
  <c r="D269" i="13"/>
  <c r="AT311" i="13"/>
  <c r="U286" i="13"/>
  <c r="AK302" i="13"/>
  <c r="AB293" i="13"/>
  <c r="AP307" i="13"/>
  <c r="AY316" i="13"/>
  <c r="I275" i="13"/>
  <c r="N280" i="13"/>
  <c r="T286" i="13"/>
  <c r="Y291" i="13"/>
  <c r="AX316" i="13"/>
  <c r="AD296" i="13"/>
  <c r="DR133" i="13"/>
  <c r="BX133" i="13"/>
  <c r="CG133" i="13"/>
  <c r="CP133" i="13"/>
  <c r="CY133" i="13"/>
  <c r="DH133" i="13"/>
  <c r="DI133" i="13"/>
  <c r="CA133" i="14"/>
  <c r="CJ133" i="14"/>
  <c r="CK133" i="14"/>
  <c r="CL133" i="14"/>
  <c r="CU133" i="14"/>
  <c r="DD133" i="14"/>
  <c r="DM133" i="14"/>
  <c r="DV133" i="14"/>
  <c r="BM142" i="11"/>
  <c r="BR142" i="11" s="1"/>
  <c r="U340" i="12"/>
  <c r="N333" i="12"/>
  <c r="AK356" i="12"/>
  <c r="S338" i="12"/>
  <c r="AJ355" i="12"/>
  <c r="BB373" i="12"/>
  <c r="CC136" i="13"/>
  <c r="CL136" i="13"/>
  <c r="DC136" i="13"/>
  <c r="DL136" i="13"/>
  <c r="DU136" i="13"/>
  <c r="CA136" i="13"/>
  <c r="K278" i="13"/>
  <c r="AM306" i="13"/>
  <c r="D271" i="13"/>
  <c r="U288" i="13"/>
  <c r="AL305" i="13"/>
  <c r="AE298" i="13"/>
  <c r="E270" i="13"/>
  <c r="M278" i="13"/>
  <c r="W288" i="13"/>
  <c r="AR309" i="13"/>
  <c r="AD295" i="13"/>
  <c r="B333" i="13"/>
  <c r="AW378" i="13" s="1"/>
  <c r="BA318" i="13"/>
  <c r="M279" i="13"/>
  <c r="P282" i="13"/>
  <c r="AU313" i="13"/>
  <c r="AA293" i="13"/>
  <c r="AR310" i="13"/>
  <c r="AF298" i="13"/>
  <c r="BW133" i="13"/>
  <c r="CF133" i="13"/>
  <c r="CO133" i="13"/>
  <c r="CX133" i="13"/>
  <c r="DG133" i="13"/>
  <c r="DP133" i="13"/>
  <c r="DQ133" i="13"/>
  <c r="CI133" i="14"/>
  <c r="CR133" i="14"/>
  <c r="CS133" i="14"/>
  <c r="CT133" i="14"/>
  <c r="DC133" i="14"/>
  <c r="DL133" i="14"/>
  <c r="DU133" i="14"/>
  <c r="BQ136" i="13"/>
  <c r="BR133" i="14"/>
  <c r="D323" i="12"/>
  <c r="W342" i="12"/>
  <c r="AM358" i="12"/>
  <c r="T339" i="12"/>
  <c r="AL357" i="12"/>
  <c r="BF377" i="12"/>
  <c r="CB136" i="13"/>
  <c r="CK136" i="13"/>
  <c r="CT136" i="13"/>
  <c r="DK136" i="13"/>
  <c r="DT136" i="13"/>
  <c r="BZ136" i="13"/>
  <c r="CI136" i="13"/>
  <c r="H275" i="13"/>
  <c r="M280" i="13"/>
  <c r="G274" i="13"/>
  <c r="N281" i="13"/>
  <c r="AS312" i="13"/>
  <c r="AG300" i="13"/>
  <c r="F271" i="13"/>
  <c r="O280" i="13"/>
  <c r="Y290" i="13"/>
  <c r="AZ317" i="13"/>
  <c r="AF297" i="13"/>
  <c r="AM304" i="13"/>
  <c r="O281" i="13"/>
  <c r="F272" i="13"/>
  <c r="V288" i="13"/>
  <c r="AC295" i="13"/>
  <c r="AM305" i="13"/>
  <c r="AH300" i="13"/>
  <c r="BV133" i="13"/>
  <c r="CE133" i="13"/>
  <c r="CN133" i="13"/>
  <c r="CW133" i="13"/>
  <c r="DF133" i="13"/>
  <c r="DO133" i="13"/>
  <c r="DX133" i="13"/>
  <c r="DY133" i="13"/>
  <c r="CQ133" i="14"/>
  <c r="CZ133" i="14"/>
  <c r="DA133" i="14"/>
  <c r="DB133" i="14"/>
  <c r="DK133" i="14"/>
  <c r="DT133" i="14"/>
  <c r="BZ133" i="14"/>
  <c r="BS133" i="14"/>
  <c r="O334" i="12"/>
  <c r="Y344" i="12"/>
  <c r="AO360" i="12"/>
  <c r="X343" i="12"/>
  <c r="AN359" i="12"/>
  <c r="BH379" i="12"/>
  <c r="CJ136" i="13"/>
  <c r="CS136" i="13"/>
  <c r="DB136" i="13"/>
  <c r="DS136" i="13"/>
  <c r="BY136" i="13"/>
  <c r="CH136" i="13"/>
  <c r="CQ136" i="13"/>
  <c r="L279" i="13"/>
  <c r="O282" i="13"/>
  <c r="S286" i="13"/>
  <c r="Z293" i="13"/>
  <c r="AN307" i="13"/>
  <c r="AI302" i="13"/>
  <c r="I274" i="13"/>
  <c r="Q282" i="13"/>
  <c r="AA292" i="13"/>
  <c r="R283" i="13"/>
  <c r="AH299" i="13"/>
  <c r="AO306" i="13"/>
  <c r="BU136" i="13"/>
  <c r="J276" i="13"/>
  <c r="G273" i="13"/>
  <c r="AS311" i="13"/>
  <c r="AE297" i="13"/>
  <c r="AT312" i="13"/>
  <c r="AJ302" i="13"/>
  <c r="CD133" i="13"/>
  <c r="CM133" i="13"/>
  <c r="CV133" i="13"/>
  <c r="DE133" i="13"/>
  <c r="DN133" i="13"/>
  <c r="DW133" i="13"/>
  <c r="BU133" i="13"/>
  <c r="CY133" i="14"/>
  <c r="DH133" i="14"/>
  <c r="DI133" i="14"/>
  <c r="DJ133" i="14"/>
  <c r="DS133" i="14"/>
  <c r="BY133" i="14"/>
  <c r="CH133" i="14"/>
  <c r="BT136" i="13"/>
  <c r="G326" i="12"/>
  <c r="I328" i="12"/>
  <c r="AA346" i="12"/>
  <c r="AQ362" i="12"/>
  <c r="Z345" i="12"/>
  <c r="AP361" i="12"/>
  <c r="BJ381" i="12"/>
  <c r="CR136" i="13"/>
  <c r="DA136" i="13"/>
  <c r="DJ136" i="13"/>
  <c r="BX136" i="13"/>
  <c r="CG136" i="13"/>
  <c r="CP136" i="13"/>
  <c r="CY136" i="13"/>
  <c r="P283" i="13"/>
  <c r="V289" i="13"/>
  <c r="X291" i="13"/>
  <c r="AH301" i="13"/>
  <c r="AU314" i="13"/>
  <c r="AP309" i="13"/>
  <c r="J275" i="13"/>
  <c r="G272" i="13"/>
  <c r="AC294" i="13"/>
  <c r="T285" i="13"/>
  <c r="AJ301" i="13"/>
  <c r="BR136" i="13"/>
  <c r="AL304" i="13"/>
  <c r="R284" i="13"/>
  <c r="Q283" i="13"/>
  <c r="AG299" i="13"/>
  <c r="AO307" i="13"/>
  <c r="CL133" i="13"/>
  <c r="CU133" i="13"/>
  <c r="DD133" i="13"/>
  <c r="DM133" i="13"/>
  <c r="DV133" i="13"/>
  <c r="CB133" i="13"/>
  <c r="CC133" i="13"/>
  <c r="DG133" i="14"/>
  <c r="DP133" i="14"/>
  <c r="DQ133" i="14"/>
  <c r="DR133" i="14"/>
  <c r="BX133" i="14"/>
  <c r="CG133" i="14"/>
  <c r="CP133" i="14"/>
  <c r="BS133" i="13"/>
  <c r="BS136" i="13"/>
  <c r="BM203" i="14"/>
  <c r="BX203" i="14" s="1"/>
  <c r="DV80" i="11"/>
  <c r="BT142" i="14"/>
  <c r="BM202" i="13"/>
  <c r="BT202" i="13" s="1"/>
  <c r="BM199" i="13"/>
  <c r="BV199" i="13" s="1"/>
  <c r="BR201" i="14"/>
  <c r="BM198" i="13"/>
  <c r="BU198" i="13" s="1"/>
  <c r="BM206" i="14"/>
  <c r="CC206" i="14" s="1"/>
  <c r="BM200" i="14"/>
  <c r="BW200" i="14" s="1"/>
  <c r="BT201" i="14"/>
  <c r="BS201" i="14"/>
  <c r="CN143" i="13"/>
  <c r="DE143" i="13"/>
  <c r="DV143" i="13"/>
  <c r="CR143" i="13"/>
  <c r="DI143" i="13"/>
  <c r="CQ142" i="14"/>
  <c r="DH142" i="14"/>
  <c r="DY142" i="14"/>
  <c r="CM142" i="14"/>
  <c r="DD142" i="14"/>
  <c r="DU142" i="14"/>
  <c r="S224" i="11"/>
  <c r="E210" i="11"/>
  <c r="O219" i="11"/>
  <c r="AV252" i="11"/>
  <c r="Y229" i="11"/>
  <c r="AN244" i="11"/>
  <c r="AW253" i="11"/>
  <c r="S223" i="11"/>
  <c r="F211" i="11"/>
  <c r="V227" i="11"/>
  <c r="AL243" i="11"/>
  <c r="D209" i="11"/>
  <c r="BX143" i="13"/>
  <c r="CC142" i="14"/>
  <c r="BU142" i="14"/>
  <c r="BU143" i="13"/>
  <c r="CM143" i="13"/>
  <c r="DD143" i="13"/>
  <c r="DU143" i="13"/>
  <c r="CQ143" i="13"/>
  <c r="DH143" i="13"/>
  <c r="DY143" i="13"/>
  <c r="CP142" i="14"/>
  <c r="DG142" i="14"/>
  <c r="DX142" i="14"/>
  <c r="CL142" i="14"/>
  <c r="DC142" i="14"/>
  <c r="DT142" i="14"/>
  <c r="BQ142" i="14"/>
  <c r="CA143" i="13"/>
  <c r="AO246" i="11"/>
  <c r="L217" i="11"/>
  <c r="AH239" i="11"/>
  <c r="AD234" i="11"/>
  <c r="Z230" i="11"/>
  <c r="AQ247" i="11"/>
  <c r="H212" i="11"/>
  <c r="U225" i="11"/>
  <c r="AB232" i="11"/>
  <c r="H213" i="11"/>
  <c r="AU252" i="11"/>
  <c r="K216" i="11"/>
  <c r="AA232" i="11"/>
  <c r="BV142" i="14"/>
  <c r="BT143" i="13"/>
  <c r="BW143" i="13"/>
  <c r="CU143" i="13"/>
  <c r="DL143" i="13"/>
  <c r="CH143" i="13"/>
  <c r="CY143" i="13"/>
  <c r="DP143" i="13"/>
  <c r="CL143" i="13"/>
  <c r="CX142" i="14"/>
  <c r="DO142" i="14"/>
  <c r="CK142" i="14"/>
  <c r="CT142" i="14"/>
  <c r="DK142" i="14"/>
  <c r="CG142" i="14"/>
  <c r="P221" i="11"/>
  <c r="Z231" i="11"/>
  <c r="N218" i="11"/>
  <c r="J214" i="11"/>
  <c r="AA231" i="11"/>
  <c r="AH238" i="11"/>
  <c r="E209" i="11"/>
  <c r="L216" i="11"/>
  <c r="AT251" i="11"/>
  <c r="AK242" i="11"/>
  <c r="AR249" i="11"/>
  <c r="AD235" i="11"/>
  <c r="G212" i="11"/>
  <c r="BX142" i="14"/>
  <c r="BY142" i="14"/>
  <c r="BY143" i="13"/>
  <c r="DC143" i="13"/>
  <c r="DT143" i="13"/>
  <c r="CP143" i="13"/>
  <c r="DG143" i="13"/>
  <c r="DX143" i="13"/>
  <c r="CT143" i="13"/>
  <c r="DF142" i="14"/>
  <c r="DW142" i="14"/>
  <c r="CS142" i="14"/>
  <c r="DB142" i="14"/>
  <c r="DS142" i="14"/>
  <c r="CO142" i="14"/>
  <c r="AM244" i="11"/>
  <c r="G211" i="11"/>
  <c r="AX254" i="11"/>
  <c r="AT250" i="11"/>
  <c r="K215" i="11"/>
  <c r="R222" i="11"/>
  <c r="AS249" i="11"/>
  <c r="U226" i="11"/>
  <c r="N219" i="11"/>
  <c r="AS250" i="11"/>
  <c r="R223" i="11"/>
  <c r="J215" i="11"/>
  <c r="AQ248" i="11"/>
  <c r="BR142" i="14"/>
  <c r="CD143" i="13"/>
  <c r="DK143" i="13"/>
  <c r="CG143" i="13"/>
  <c r="CX143" i="13"/>
  <c r="DO143" i="13"/>
  <c r="CK143" i="13"/>
  <c r="DB143" i="13"/>
  <c r="DN142" i="14"/>
  <c r="CJ142" i="14"/>
  <c r="DA142" i="14"/>
  <c r="DJ142" i="14"/>
  <c r="CF142" i="14"/>
  <c r="CW142" i="14"/>
  <c r="BR143" i="13"/>
  <c r="AV253" i="11"/>
  <c r="W227" i="11"/>
  <c r="AF236" i="11"/>
  <c r="AC233" i="11"/>
  <c r="AJ240" i="11"/>
  <c r="AL242" i="11"/>
  <c r="AG237" i="11"/>
  <c r="AB233" i="11"/>
  <c r="W228" i="11"/>
  <c r="BS142" i="14"/>
  <c r="O220" i="11"/>
  <c r="CC143" i="13"/>
  <c r="DS143" i="13"/>
  <c r="CO143" i="13"/>
  <c r="DF143" i="13"/>
  <c r="DW143" i="13"/>
  <c r="CS143" i="13"/>
  <c r="DJ143" i="13"/>
  <c r="DV142" i="14"/>
  <c r="CR142" i="14"/>
  <c r="DI142" i="14"/>
  <c r="DR142" i="14"/>
  <c r="CN142" i="14"/>
  <c r="DE142" i="14"/>
  <c r="BV143" i="13"/>
  <c r="AI240" i="11"/>
  <c r="B272" i="11"/>
  <c r="AI303" i="11" s="1"/>
  <c r="P220" i="11"/>
  <c r="M217" i="11"/>
  <c r="T224" i="11"/>
  <c r="V226" i="11"/>
  <c r="Q221" i="11"/>
  <c r="AW254" i="11"/>
  <c r="Y230" i="11"/>
  <c r="AP247" i="11"/>
  <c r="CB142" i="14"/>
  <c r="BM204" i="13"/>
  <c r="BV204" i="13" s="1"/>
  <c r="BM207" i="13"/>
  <c r="BW207" i="13" s="1"/>
  <c r="BM201" i="13"/>
  <c r="BV201" i="13" s="1"/>
  <c r="BM205" i="14"/>
  <c r="BR205" i="14" s="1"/>
  <c r="CF143" i="13"/>
  <c r="CW143" i="13"/>
  <c r="DN143" i="13"/>
  <c r="CJ143" i="13"/>
  <c r="DA143" i="13"/>
  <c r="DR143" i="13"/>
  <c r="CI142" i="14"/>
  <c r="CZ142" i="14"/>
  <c r="DQ142" i="14"/>
  <c r="CE142" i="14"/>
  <c r="CV142" i="14"/>
  <c r="DM142" i="14"/>
  <c r="CB143" i="13"/>
  <c r="AJ241" i="11"/>
  <c r="AM243" i="11"/>
  <c r="AU251" i="11"/>
  <c r="AO245" i="11"/>
  <c r="D208" i="11"/>
  <c r="F210" i="11"/>
  <c r="AI239" i="11"/>
  <c r="Q222" i="11"/>
  <c r="AG238" i="11"/>
  <c r="M218" i="11"/>
  <c r="BZ143" i="13"/>
  <c r="CA142" i="14"/>
  <c r="CW139" i="13"/>
  <c r="DN139" i="13"/>
  <c r="DW139" i="13"/>
  <c r="CC139" i="13"/>
  <c r="CL139" i="13"/>
  <c r="DC139" i="13"/>
  <c r="DT139" i="13"/>
  <c r="CW137" i="14"/>
  <c r="DF137" i="14"/>
  <c r="DO137" i="14"/>
  <c r="DX137" i="14"/>
  <c r="CD137" i="14"/>
  <c r="CU137" i="14"/>
  <c r="DL137" i="14"/>
  <c r="CB140" i="14"/>
  <c r="CK140" i="14"/>
  <c r="CT140" i="14"/>
  <c r="DK140" i="14"/>
  <c r="CG140" i="14"/>
  <c r="CX140" i="14"/>
  <c r="CD134" i="14"/>
  <c r="CM134" i="14"/>
  <c r="CV134" i="14"/>
  <c r="DE134" i="14"/>
  <c r="DN134" i="14"/>
  <c r="DW134" i="14"/>
  <c r="CC134" i="14"/>
  <c r="BU134" i="14"/>
  <c r="BR140" i="14"/>
  <c r="CC80" i="11"/>
  <c r="DM139" i="13"/>
  <c r="CA139" i="13"/>
  <c r="CJ139" i="13"/>
  <c r="CS139" i="13"/>
  <c r="DB139" i="13"/>
  <c r="DS139" i="13"/>
  <c r="BQ139" i="13"/>
  <c r="BV140" i="14"/>
  <c r="DM137" i="14"/>
  <c r="DV137" i="14"/>
  <c r="CB137" i="14"/>
  <c r="CK137" i="14"/>
  <c r="CT137" i="14"/>
  <c r="DK137" i="14"/>
  <c r="CI140" i="14"/>
  <c r="CR140" i="14"/>
  <c r="DA140" i="14"/>
  <c r="DJ140" i="14"/>
  <c r="CF140" i="14"/>
  <c r="CW140" i="14"/>
  <c r="DN140" i="14"/>
  <c r="CT134" i="14"/>
  <c r="DC134" i="14"/>
  <c r="DL134" i="14"/>
  <c r="DU134" i="14"/>
  <c r="CA134" i="14"/>
  <c r="CJ134" i="14"/>
  <c r="CS134" i="14"/>
  <c r="DP80" i="11"/>
  <c r="DU139" i="13"/>
  <c r="CI139" i="13"/>
  <c r="CR139" i="13"/>
  <c r="DA139" i="13"/>
  <c r="DJ139" i="13"/>
  <c r="CF139" i="13"/>
  <c r="DU137" i="14"/>
  <c r="CA137" i="14"/>
  <c r="CJ137" i="14"/>
  <c r="CS137" i="14"/>
  <c r="DB137" i="14"/>
  <c r="DS137" i="14"/>
  <c r="CQ140" i="14"/>
  <c r="CZ140" i="14"/>
  <c r="DI140" i="14"/>
  <c r="DR140" i="14"/>
  <c r="CN140" i="14"/>
  <c r="DE140" i="14"/>
  <c r="DV140" i="14"/>
  <c r="DB134" i="14"/>
  <c r="DK134" i="14"/>
  <c r="DT134" i="14"/>
  <c r="BZ134" i="14"/>
  <c r="CI134" i="14"/>
  <c r="CR134" i="14"/>
  <c r="DA134" i="14"/>
  <c r="BV137" i="14"/>
  <c r="BS140" i="14"/>
  <c r="DW80" i="11"/>
  <c r="BT139" i="13"/>
  <c r="BY140" i="14"/>
  <c r="CH139" i="13"/>
  <c r="CQ139" i="13"/>
  <c r="CZ139" i="13"/>
  <c r="DI139" i="13"/>
  <c r="DR139" i="13"/>
  <c r="CN139" i="13"/>
  <c r="BY139" i="13"/>
  <c r="BZ137" i="14"/>
  <c r="CI137" i="14"/>
  <c r="CR137" i="14"/>
  <c r="DA137" i="14"/>
  <c r="DJ137" i="14"/>
  <c r="CF137" i="14"/>
  <c r="BT134" i="14"/>
  <c r="CY140" i="14"/>
  <c r="DH140" i="14"/>
  <c r="DQ140" i="14"/>
  <c r="CE140" i="14"/>
  <c r="CV140" i="14"/>
  <c r="DM140" i="14"/>
  <c r="BS137" i="14"/>
  <c r="BT137" i="14"/>
  <c r="DJ134" i="14"/>
  <c r="DS134" i="14"/>
  <c r="BY134" i="14"/>
  <c r="CH134" i="14"/>
  <c r="CQ134" i="14"/>
  <c r="CZ134" i="14"/>
  <c r="DI134" i="14"/>
  <c r="BW137" i="14"/>
  <c r="DJ80" i="11"/>
  <c r="BZ139" i="13"/>
  <c r="CP139" i="13"/>
  <c r="CY139" i="13"/>
  <c r="DH139" i="13"/>
  <c r="DQ139" i="13"/>
  <c r="CE139" i="13"/>
  <c r="CV139" i="13"/>
  <c r="BV139" i="13"/>
  <c r="BY137" i="14"/>
  <c r="CH137" i="14"/>
  <c r="CQ137" i="14"/>
  <c r="CZ137" i="14"/>
  <c r="DI137" i="14"/>
  <c r="DR137" i="14"/>
  <c r="CN137" i="14"/>
  <c r="BX140" i="14"/>
  <c r="BW140" i="14"/>
  <c r="DG140" i="14"/>
  <c r="DP140" i="14"/>
  <c r="DY140" i="14"/>
  <c r="CM140" i="14"/>
  <c r="DD140" i="14"/>
  <c r="DU140" i="14"/>
  <c r="BR137" i="14"/>
  <c r="DR134" i="14"/>
  <c r="BX134" i="14"/>
  <c r="CG134" i="14"/>
  <c r="CP134" i="14"/>
  <c r="CY134" i="14"/>
  <c r="DH134" i="14"/>
  <c r="DQ134" i="14"/>
  <c r="BQ137" i="14"/>
  <c r="BT140" i="14"/>
  <c r="CH80" i="11"/>
  <c r="CG139" i="13"/>
  <c r="CX139" i="13"/>
  <c r="DG139" i="13"/>
  <c r="DP139" i="13"/>
  <c r="DY139" i="13"/>
  <c r="CM139" i="13"/>
  <c r="DD139" i="13"/>
  <c r="BS139" i="13"/>
  <c r="CG137" i="14"/>
  <c r="CP137" i="14"/>
  <c r="CY137" i="14"/>
  <c r="DH137" i="14"/>
  <c r="DQ137" i="14"/>
  <c r="CE137" i="14"/>
  <c r="CV137" i="14"/>
  <c r="DO140" i="14"/>
  <c r="DX140" i="14"/>
  <c r="CD140" i="14"/>
  <c r="CU140" i="14"/>
  <c r="DL140" i="14"/>
  <c r="CH140" i="14"/>
  <c r="BW134" i="14"/>
  <c r="CF134" i="14"/>
  <c r="CO134" i="14"/>
  <c r="CX134" i="14"/>
  <c r="DG134" i="14"/>
  <c r="DP134" i="14"/>
  <c r="DY134" i="14"/>
  <c r="CN80" i="11"/>
  <c r="CO139" i="13"/>
  <c r="DF139" i="13"/>
  <c r="DO139" i="13"/>
  <c r="DX139" i="13"/>
  <c r="CD139" i="13"/>
  <c r="CU139" i="13"/>
  <c r="DL139" i="13"/>
  <c r="BU139" i="13"/>
  <c r="CO137" i="14"/>
  <c r="CX137" i="14"/>
  <c r="DG137" i="14"/>
  <c r="DP137" i="14"/>
  <c r="DY137" i="14"/>
  <c r="CM137" i="14"/>
  <c r="DD137" i="14"/>
  <c r="BQ140" i="14"/>
  <c r="DW140" i="14"/>
  <c r="CC140" i="14"/>
  <c r="CL140" i="14"/>
  <c r="DC140" i="14"/>
  <c r="DT140" i="14"/>
  <c r="CP140" i="14"/>
  <c r="BV134" i="14"/>
  <c r="CE134" i="14"/>
  <c r="CN134" i="14"/>
  <c r="CW134" i="14"/>
  <c r="DF134" i="14"/>
  <c r="DO134" i="14"/>
  <c r="DX134" i="14"/>
  <c r="BQ134" i="14"/>
  <c r="DZ134" i="14" s="1"/>
  <c r="BW139" i="13"/>
  <c r="CR80" i="11"/>
  <c r="BM203" i="13"/>
  <c r="BR203" i="13" s="1"/>
  <c r="CZ79" i="11"/>
  <c r="DU79" i="11"/>
  <c r="CD143" i="14"/>
  <c r="DW79" i="11"/>
  <c r="BM205" i="13"/>
  <c r="BX205" i="13" s="1"/>
  <c r="BR139" i="14"/>
  <c r="CE139" i="14"/>
  <c r="CV139" i="14"/>
  <c r="DM139" i="14"/>
  <c r="CA139" i="14"/>
  <c r="CJ139" i="14"/>
  <c r="CS139" i="14"/>
  <c r="BV139" i="14"/>
  <c r="BT139" i="14"/>
  <c r="CD139" i="14"/>
  <c r="CU139" i="14"/>
  <c r="DL139" i="14"/>
  <c r="CH139" i="14"/>
  <c r="CQ139" i="14"/>
  <c r="CZ139" i="14"/>
  <c r="DI139" i="14"/>
  <c r="CC139" i="12"/>
  <c r="DV139" i="12"/>
  <c r="DE139" i="12"/>
  <c r="DC139" i="12"/>
  <c r="BZ139" i="14"/>
  <c r="CL139" i="14"/>
  <c r="DC139" i="14"/>
  <c r="DT139" i="14"/>
  <c r="CP139" i="14"/>
  <c r="CY139" i="14"/>
  <c r="DH139" i="14"/>
  <c r="DQ139" i="14"/>
  <c r="CJ139" i="12"/>
  <c r="BX139" i="14"/>
  <c r="CT139" i="14"/>
  <c r="DK139" i="14"/>
  <c r="CG139" i="14"/>
  <c r="CX139" i="14"/>
  <c r="DG139" i="14"/>
  <c r="DP139" i="14"/>
  <c r="DY139" i="14"/>
  <c r="CV139" i="12"/>
  <c r="BS139" i="14"/>
  <c r="DB139" i="14"/>
  <c r="DS139" i="14"/>
  <c r="CO139" i="14"/>
  <c r="DF139" i="14"/>
  <c r="DO139" i="14"/>
  <c r="DX139" i="14"/>
  <c r="BY139" i="14"/>
  <c r="BY139" i="12"/>
  <c r="DJ139" i="14"/>
  <c r="CF139" i="14"/>
  <c r="CW139" i="14"/>
  <c r="DN139" i="14"/>
  <c r="DW139" i="14"/>
  <c r="CC139" i="14"/>
  <c r="CQ139" i="12"/>
  <c r="CF139" i="12"/>
  <c r="BQ139" i="14"/>
  <c r="DR139" i="14"/>
  <c r="CN139" i="14"/>
  <c r="DE139" i="14"/>
  <c r="DV139" i="14"/>
  <c r="CB139" i="14"/>
  <c r="CK139" i="14"/>
  <c r="DZ78" i="13"/>
  <c r="DZ76" i="14"/>
  <c r="DP139" i="12"/>
  <c r="DQ139" i="12"/>
  <c r="BZ139" i="12"/>
  <c r="CA139" i="12"/>
  <c r="CT139" i="12"/>
  <c r="DU139" i="12"/>
  <c r="CD139" i="12"/>
  <c r="CY139" i="12"/>
  <c r="BS139" i="12"/>
  <c r="DZ77" i="14"/>
  <c r="DZ77" i="13"/>
  <c r="DF139" i="12"/>
  <c r="DH139" i="12"/>
  <c r="BR139" i="12"/>
  <c r="BW139" i="12"/>
  <c r="DS139" i="12"/>
  <c r="DD139" i="12"/>
  <c r="DO139" i="12"/>
  <c r="DK139" i="12"/>
  <c r="CO139" i="12"/>
  <c r="CX139" i="12"/>
  <c r="DI139" i="12"/>
  <c r="BQ139" i="12"/>
  <c r="CL139" i="12"/>
  <c r="BV139" i="12"/>
  <c r="BX139" i="12"/>
  <c r="DR139" i="12"/>
  <c r="CG139" i="12"/>
  <c r="CZ139" i="12"/>
  <c r="BU139" i="12"/>
  <c r="CM139" i="12"/>
  <c r="CU139" i="12"/>
  <c r="DJ139" i="12"/>
  <c r="CP139" i="12"/>
  <c r="DA139" i="12"/>
  <c r="CK139" i="12"/>
  <c r="DX139" i="12"/>
  <c r="CE139" i="12"/>
  <c r="DW139" i="12"/>
  <c r="DT139" i="12"/>
  <c r="CR139" i="12"/>
  <c r="BT139" i="12"/>
  <c r="CB139" i="12"/>
  <c r="DN139" i="12"/>
  <c r="DG139" i="12"/>
  <c r="DB139" i="12"/>
  <c r="CH139" i="12"/>
  <c r="CS139" i="12"/>
  <c r="DM139" i="12"/>
  <c r="CW139" i="12"/>
  <c r="CK80" i="11"/>
  <c r="DF80" i="11"/>
  <c r="DD80" i="11"/>
  <c r="CS80" i="11"/>
  <c r="CW80" i="11"/>
  <c r="DM80" i="11"/>
  <c r="DY80" i="11"/>
  <c r="DE80" i="11"/>
  <c r="BX80" i="11"/>
  <c r="BR80" i="11"/>
  <c r="DT80" i="11"/>
  <c r="CD80" i="11"/>
  <c r="DS80" i="11"/>
  <c r="DR80" i="11"/>
  <c r="DL80" i="11"/>
  <c r="DU80" i="11"/>
  <c r="DC80" i="11"/>
  <c r="DA80" i="11"/>
  <c r="DI80" i="11"/>
  <c r="DQ80" i="11"/>
  <c r="CP80" i="11"/>
  <c r="CL80" i="11"/>
  <c r="BT80" i="11"/>
  <c r="BS80" i="11"/>
  <c r="CI80" i="11"/>
  <c r="DO80" i="11"/>
  <c r="DK80" i="11"/>
  <c r="CT80" i="11"/>
  <c r="CB80" i="11"/>
  <c r="BU80" i="11"/>
  <c r="CY80" i="11"/>
  <c r="DH80" i="11"/>
  <c r="DN80" i="11"/>
  <c r="CX80" i="11"/>
  <c r="BW80" i="11"/>
  <c r="CV80" i="11"/>
  <c r="CU80" i="11"/>
  <c r="BY80" i="11"/>
  <c r="DX80" i="11"/>
  <c r="DB80" i="11"/>
  <c r="CJ80" i="11"/>
  <c r="DG80" i="11"/>
  <c r="CA80" i="11"/>
  <c r="CZ80" i="11"/>
  <c r="CO80" i="11"/>
  <c r="DZ79" i="14"/>
  <c r="CQ80" i="11"/>
  <c r="CE80" i="11"/>
  <c r="CM80" i="11"/>
  <c r="CG80" i="11"/>
  <c r="BV80" i="11"/>
  <c r="BZ80" i="11"/>
  <c r="CF80" i="11"/>
  <c r="N280" i="14"/>
  <c r="E271" i="14"/>
  <c r="S285" i="14"/>
  <c r="AH300" i="14"/>
  <c r="AX316" i="14"/>
  <c r="AM305" i="14"/>
  <c r="CK78" i="11"/>
  <c r="CR78" i="11"/>
  <c r="CN78" i="11"/>
  <c r="CG78" i="11"/>
  <c r="BV78" i="11"/>
  <c r="CE78" i="11"/>
  <c r="DS78" i="11"/>
  <c r="CU78" i="11"/>
  <c r="P282" i="14"/>
  <c r="H274" i="14"/>
  <c r="U287" i="14"/>
  <c r="AJ302" i="14"/>
  <c r="AZ318" i="14"/>
  <c r="AO307" i="14"/>
  <c r="DJ78" i="11"/>
  <c r="DX78" i="11"/>
  <c r="CV78" i="11"/>
  <c r="BR78" i="11"/>
  <c r="CD78" i="11"/>
  <c r="DI78" i="11"/>
  <c r="DL78" i="11"/>
  <c r="R284" i="14"/>
  <c r="K277" i="14"/>
  <c r="W289" i="14"/>
  <c r="AL304" i="14"/>
  <c r="AA293" i="14"/>
  <c r="AQ309" i="14"/>
  <c r="DC78" i="11"/>
  <c r="BU78" i="11"/>
  <c r="DD78" i="11"/>
  <c r="CA78" i="11"/>
  <c r="BW78" i="11"/>
  <c r="DQ78" i="11"/>
  <c r="CS78" i="11"/>
  <c r="T286" i="14"/>
  <c r="D270" i="14"/>
  <c r="Y291" i="14"/>
  <c r="AN306" i="14"/>
  <c r="AC295" i="14"/>
  <c r="AS311" i="14"/>
  <c r="DM78" i="11"/>
  <c r="DG78" i="11"/>
  <c r="CX78" i="11"/>
  <c r="DK78" i="11"/>
  <c r="DF78" i="11"/>
  <c r="DY78" i="11"/>
  <c r="DA78" i="11"/>
  <c r="V288" i="14"/>
  <c r="I275" i="14"/>
  <c r="Z292" i="14"/>
  <c r="AP308" i="14"/>
  <c r="AE297" i="14"/>
  <c r="AU313" i="14"/>
  <c r="DT78" i="11"/>
  <c r="CI78" i="11"/>
  <c r="DU78" i="11"/>
  <c r="CM78" i="11"/>
  <c r="DO78" i="11"/>
  <c r="CL78" i="11"/>
  <c r="DW78" i="11"/>
  <c r="DB78" i="11"/>
  <c r="X290" i="14"/>
  <c r="M279" i="14"/>
  <c r="AB294" i="14"/>
  <c r="AR310" i="14"/>
  <c r="AG299" i="14"/>
  <c r="AW315" i="14"/>
  <c r="DR78" i="11"/>
  <c r="CB78" i="11"/>
  <c r="CH78" i="11"/>
  <c r="CQ78" i="11"/>
  <c r="BX78" i="11"/>
  <c r="CO78" i="11"/>
  <c r="BS78" i="11"/>
  <c r="DH78" i="11"/>
  <c r="J276" i="14"/>
  <c r="F272" i="14"/>
  <c r="O281" i="14"/>
  <c r="AD296" i="14"/>
  <c r="AT312" i="14"/>
  <c r="AI301" i="14"/>
  <c r="BT78" i="11"/>
  <c r="CZ78" i="11"/>
  <c r="DE78" i="11"/>
  <c r="CY78" i="11"/>
  <c r="CF78" i="11"/>
  <c r="DN78" i="11"/>
  <c r="CT78" i="11"/>
  <c r="DD144" i="13"/>
  <c r="DU144" i="13"/>
  <c r="CQ144" i="13"/>
  <c r="DH144" i="13"/>
  <c r="DY144" i="13"/>
  <c r="DC144" i="13"/>
  <c r="CA144" i="13"/>
  <c r="BQ143" i="14"/>
  <c r="BY144" i="13"/>
  <c r="DT144" i="13"/>
  <c r="CP144" i="13"/>
  <c r="DG144" i="13"/>
  <c r="DX144" i="13"/>
  <c r="CT144" i="13"/>
  <c r="DS144" i="13"/>
  <c r="CB144" i="13"/>
  <c r="CB143" i="14"/>
  <c r="BR143" i="14"/>
  <c r="BW143" i="14"/>
  <c r="CG144" i="13"/>
  <c r="CX144" i="13"/>
  <c r="DO144" i="13"/>
  <c r="CK144" i="13"/>
  <c r="DB144" i="13"/>
  <c r="BU144" i="13"/>
  <c r="BT144" i="13"/>
  <c r="CO144" i="13"/>
  <c r="DF144" i="13"/>
  <c r="DW144" i="13"/>
  <c r="CS144" i="13"/>
  <c r="DJ144" i="13"/>
  <c r="BX144" i="13"/>
  <c r="BV144" i="13"/>
  <c r="CF144" i="13"/>
  <c r="CW144" i="13"/>
  <c r="DN144" i="13"/>
  <c r="CJ144" i="13"/>
  <c r="DA144" i="13"/>
  <c r="DR144" i="13"/>
  <c r="BW144" i="13"/>
  <c r="BQ144" i="13"/>
  <c r="CA143" i="14"/>
  <c r="CN144" i="13"/>
  <c r="DE144" i="13"/>
  <c r="DV144" i="13"/>
  <c r="CR144" i="13"/>
  <c r="DI144" i="13"/>
  <c r="CM144" i="13"/>
  <c r="CD144" i="13"/>
  <c r="CE144" i="13"/>
  <c r="BZ144" i="13"/>
  <c r="BV143" i="14"/>
  <c r="CV144" i="13"/>
  <c r="DM144" i="13"/>
  <c r="CI144" i="13"/>
  <c r="CZ144" i="13"/>
  <c r="DQ144" i="13"/>
  <c r="CU144" i="13"/>
  <c r="BD375" i="12"/>
  <c r="BC374" i="12"/>
  <c r="BE376" i="12"/>
  <c r="AU366" i="12"/>
  <c r="BK382" i="12"/>
  <c r="AX369" i="12"/>
  <c r="BA126" i="12"/>
  <c r="K84" i="12"/>
  <c r="M86" i="12"/>
  <c r="AC102" i="12"/>
  <c r="AS118" i="12"/>
  <c r="AY124" i="12"/>
  <c r="W96" i="12"/>
  <c r="AM112" i="12"/>
  <c r="B141" i="12"/>
  <c r="Q90" i="12"/>
  <c r="AG106" i="12"/>
  <c r="AW122" i="12"/>
  <c r="AZ125" i="12"/>
  <c r="AA100" i="12"/>
  <c r="AQ116" i="12"/>
  <c r="F79" i="12"/>
  <c r="L85" i="12"/>
  <c r="U94" i="12"/>
  <c r="AK110" i="12"/>
  <c r="G80" i="12"/>
  <c r="S92" i="12"/>
  <c r="AI108" i="12"/>
  <c r="D77" i="12"/>
  <c r="AR117" i="12"/>
  <c r="V95" i="12"/>
  <c r="AP115" i="12"/>
  <c r="O88" i="12"/>
  <c r="Z99" i="12"/>
  <c r="AF105" i="12"/>
  <c r="AV121" i="12"/>
  <c r="H81" i="12"/>
  <c r="P89" i="12"/>
  <c r="AJ109" i="12"/>
  <c r="J83" i="12"/>
  <c r="T93" i="12"/>
  <c r="AT119" i="12"/>
  <c r="AO114" i="12"/>
  <c r="AU120" i="12"/>
  <c r="AD103" i="12"/>
  <c r="X97" i="12"/>
  <c r="Y98" i="12"/>
  <c r="AE104" i="12"/>
  <c r="I82" i="12"/>
  <c r="N87" i="12"/>
  <c r="AH107" i="12"/>
  <c r="AX123" i="12"/>
  <c r="R91" i="12"/>
  <c r="AB101" i="12"/>
  <c r="AL111" i="12"/>
  <c r="E78" i="12"/>
  <c r="AN113" i="12"/>
  <c r="K89" i="13"/>
  <c r="J88" i="13"/>
  <c r="AV126" i="13"/>
  <c r="AF110" i="13"/>
  <c r="P94" i="13"/>
  <c r="AG111" i="13"/>
  <c r="Q95" i="13"/>
  <c r="O93" i="13"/>
  <c r="AT124" i="13"/>
  <c r="AD108" i="13"/>
  <c r="AU125" i="13"/>
  <c r="AE109" i="13"/>
  <c r="AR122" i="13"/>
  <c r="AB106" i="13"/>
  <c r="AS123" i="13"/>
  <c r="AC107" i="13"/>
  <c r="L90" i="13"/>
  <c r="AP120" i="13"/>
  <c r="Z104" i="13"/>
  <c r="AQ121" i="13"/>
  <c r="AA105" i="13"/>
  <c r="M91" i="13"/>
  <c r="AN118" i="13"/>
  <c r="X102" i="13"/>
  <c r="AO119" i="13"/>
  <c r="Y103" i="13"/>
  <c r="B146" i="13"/>
  <c r="AH112" i="13"/>
  <c r="R96" i="13"/>
  <c r="AI113" i="13"/>
  <c r="S97" i="13"/>
  <c r="G85" i="13"/>
  <c r="E83" i="13"/>
  <c r="AL116" i="13"/>
  <c r="F84" i="13"/>
  <c r="AJ114" i="13"/>
  <c r="N92" i="13"/>
  <c r="V100" i="13"/>
  <c r="H86" i="13"/>
  <c r="T98" i="13"/>
  <c r="AM117" i="13"/>
  <c r="U99" i="13"/>
  <c r="AK115" i="13"/>
  <c r="D82" i="13"/>
  <c r="W101" i="13"/>
  <c r="I87" i="13"/>
  <c r="AV125" i="14"/>
  <c r="AF109" i="14"/>
  <c r="P93" i="14"/>
  <c r="AK114" i="14"/>
  <c r="U98" i="14"/>
  <c r="AT123" i="14"/>
  <c r="AD107" i="14"/>
  <c r="N91" i="14"/>
  <c r="AI112" i="14"/>
  <c r="S96" i="14"/>
  <c r="I86" i="14"/>
  <c r="F83" i="14"/>
  <c r="AR121" i="14"/>
  <c r="AB105" i="14"/>
  <c r="AW126" i="14"/>
  <c r="AG110" i="14"/>
  <c r="Q94" i="14"/>
  <c r="J87" i="14"/>
  <c r="AP119" i="14"/>
  <c r="Z103" i="14"/>
  <c r="AU124" i="14"/>
  <c r="AE108" i="14"/>
  <c r="O92" i="14"/>
  <c r="AN117" i="14"/>
  <c r="X101" i="14"/>
  <c r="AS122" i="14"/>
  <c r="AC106" i="14"/>
  <c r="M90" i="14"/>
  <c r="G84" i="14"/>
  <c r="AL115" i="14"/>
  <c r="V99" i="14"/>
  <c r="AQ120" i="14"/>
  <c r="AA104" i="14"/>
  <c r="B145" i="14"/>
  <c r="K88" i="14"/>
  <c r="AM116" i="14"/>
  <c r="Y102" i="14"/>
  <c r="W100" i="14"/>
  <c r="AJ113" i="14"/>
  <c r="AH111" i="14"/>
  <c r="AO118" i="14"/>
  <c r="D81" i="14"/>
  <c r="E82" i="14"/>
  <c r="H85" i="14"/>
  <c r="T97" i="14"/>
  <c r="L89" i="14"/>
  <c r="R95" i="14"/>
  <c r="AP178" i="12"/>
  <c r="AU183" i="12"/>
  <c r="AD166" i="12"/>
  <c r="N150" i="12"/>
  <c r="W159" i="12"/>
  <c r="D140" i="12"/>
  <c r="B204" i="12"/>
  <c r="AN176" i="12"/>
  <c r="AS181" i="12"/>
  <c r="AB164" i="12"/>
  <c r="L148" i="12"/>
  <c r="U157" i="12"/>
  <c r="J146" i="12"/>
  <c r="AX186" i="12"/>
  <c r="AH170" i="12"/>
  <c r="AM175" i="12"/>
  <c r="V158" i="12"/>
  <c r="AE167" i="12"/>
  <c r="O151" i="12"/>
  <c r="H144" i="12"/>
  <c r="AR180" i="12"/>
  <c r="AW185" i="12"/>
  <c r="AF168" i="12"/>
  <c r="P152" i="12"/>
  <c r="Y161" i="12"/>
  <c r="M149" i="12"/>
  <c r="AZ188" i="12"/>
  <c r="AO177" i="12"/>
  <c r="AG169" i="12"/>
  <c r="I145" i="12"/>
  <c r="AV184" i="12"/>
  <c r="AK173" i="12"/>
  <c r="AC165" i="12"/>
  <c r="AT182" i="12"/>
  <c r="AI171" i="12"/>
  <c r="AA163" i="12"/>
  <c r="AL174" i="12"/>
  <c r="Z162" i="12"/>
  <c r="S155" i="12"/>
  <c r="AJ172" i="12"/>
  <c r="X160" i="12"/>
  <c r="Q153" i="12"/>
  <c r="BB190" i="12"/>
  <c r="AQ179" i="12"/>
  <c r="E141" i="12"/>
  <c r="G143" i="12"/>
  <c r="K147" i="12"/>
  <c r="F142" i="12"/>
  <c r="BA189" i="12"/>
  <c r="AY187" i="12"/>
  <c r="T156" i="12"/>
  <c r="R154" i="12"/>
  <c r="BM76" i="12"/>
  <c r="BQ76" i="12" s="1"/>
  <c r="AV188" i="14"/>
  <c r="AH174" i="14"/>
  <c r="R158" i="14"/>
  <c r="AE171" i="14"/>
  <c r="I149" i="14"/>
  <c r="J150" i="14"/>
  <c r="AR184" i="14"/>
  <c r="AB168" i="14"/>
  <c r="AO181" i="14"/>
  <c r="M153" i="14"/>
  <c r="E145" i="14"/>
  <c r="AA167" i="14"/>
  <c r="AW189" i="14"/>
  <c r="AN180" i="14"/>
  <c r="X164" i="14"/>
  <c r="AK177" i="14"/>
  <c r="G147" i="14"/>
  <c r="P156" i="14"/>
  <c r="AU187" i="14"/>
  <c r="AL178" i="14"/>
  <c r="V162" i="14"/>
  <c r="AI175" i="14"/>
  <c r="Y165" i="14"/>
  <c r="N154" i="14"/>
  <c r="B208" i="14"/>
  <c r="AS185" i="14"/>
  <c r="F146" i="14"/>
  <c r="AT186" i="14"/>
  <c r="AQ183" i="14"/>
  <c r="W163" i="14"/>
  <c r="AP182" i="14"/>
  <c r="AM179" i="14"/>
  <c r="D144" i="14"/>
  <c r="AJ176" i="14"/>
  <c r="AG173" i="14"/>
  <c r="L152" i="14"/>
  <c r="AF172" i="14"/>
  <c r="AC169" i="14"/>
  <c r="U161" i="14"/>
  <c r="AD170" i="14"/>
  <c r="O155" i="14"/>
  <c r="H148" i="14"/>
  <c r="Z166" i="14"/>
  <c r="K151" i="14"/>
  <c r="S159" i="14"/>
  <c r="AX190" i="14"/>
  <c r="T160" i="14"/>
  <c r="Q157" i="14"/>
  <c r="B271" i="14"/>
  <c r="AJ239" i="14"/>
  <c r="AW252" i="14"/>
  <c r="AG236" i="14"/>
  <c r="R221" i="14"/>
  <c r="F209" i="14"/>
  <c r="I212" i="14"/>
  <c r="AX253" i="14"/>
  <c r="AH237" i="14"/>
  <c r="AU250" i="14"/>
  <c r="AE234" i="14"/>
  <c r="P219" i="14"/>
  <c r="E208" i="14"/>
  <c r="AV251" i="14"/>
  <c r="AF235" i="14"/>
  <c r="AS248" i="14"/>
  <c r="AC232" i="14"/>
  <c r="N217" i="14"/>
  <c r="U224" i="14"/>
  <c r="AT249" i="14"/>
  <c r="AD233" i="14"/>
  <c r="AQ246" i="14"/>
  <c r="AA230" i="14"/>
  <c r="L215" i="14"/>
  <c r="S222" i="14"/>
  <c r="AR247" i="14"/>
  <c r="AB231" i="14"/>
  <c r="AO244" i="14"/>
  <c r="Y228" i="14"/>
  <c r="H211" i="14"/>
  <c r="Q220" i="14"/>
  <c r="AP245" i="14"/>
  <c r="Z229" i="14"/>
  <c r="AM242" i="14"/>
  <c r="W226" i="14"/>
  <c r="J213" i="14"/>
  <c r="O218" i="14"/>
  <c r="AN243" i="14"/>
  <c r="X227" i="14"/>
  <c r="AK240" i="14"/>
  <c r="V225" i="14"/>
  <c r="G210" i="14"/>
  <c r="M216" i="14"/>
  <c r="K214" i="14"/>
  <c r="AL241" i="14"/>
  <c r="AI238" i="14"/>
  <c r="T223" i="14"/>
  <c r="D207" i="14"/>
  <c r="AY254" i="14"/>
  <c r="B267" i="12"/>
  <c r="AA226" i="12"/>
  <c r="AW248" i="12"/>
  <c r="AE230" i="12"/>
  <c r="N213" i="12"/>
  <c r="AR243" i="12"/>
  <c r="P215" i="12"/>
  <c r="AB227" i="12"/>
  <c r="AF231" i="12"/>
  <c r="AU246" i="12"/>
  <c r="AY250" i="12"/>
  <c r="AC228" i="12"/>
  <c r="AI234" i="12"/>
  <c r="AP241" i="12"/>
  <c r="M212" i="12"/>
  <c r="O214" i="12"/>
  <c r="AH233" i="12"/>
  <c r="D203" i="12"/>
  <c r="BM203" i="12" s="1"/>
  <c r="BU203" i="12" s="1"/>
  <c r="AM238" i="12"/>
  <c r="AQ242" i="12"/>
  <c r="G206" i="12"/>
  <c r="AD229" i="12"/>
  <c r="AT245" i="12"/>
  <c r="BA252" i="12"/>
  <c r="S218" i="12"/>
  <c r="AJ235" i="12"/>
  <c r="AL237" i="12"/>
  <c r="Y224" i="12"/>
  <c r="AV247" i="12"/>
  <c r="AO240" i="12"/>
  <c r="AZ251" i="12"/>
  <c r="BB253" i="12"/>
  <c r="E204" i="12"/>
  <c r="T219" i="12"/>
  <c r="Z225" i="12"/>
  <c r="Q216" i="12"/>
  <c r="BC254" i="12"/>
  <c r="U220" i="12"/>
  <c r="W222" i="12"/>
  <c r="AN239" i="12"/>
  <c r="AG232" i="12"/>
  <c r="AX249" i="12"/>
  <c r="I208" i="12"/>
  <c r="J209" i="12"/>
  <c r="R217" i="12"/>
  <c r="K210" i="12"/>
  <c r="F205" i="12"/>
  <c r="H207" i="12"/>
  <c r="AS244" i="12"/>
  <c r="AK236" i="12"/>
  <c r="V221" i="12"/>
  <c r="X223" i="12"/>
  <c r="L211" i="12"/>
  <c r="AP183" i="13"/>
  <c r="Z167" i="13"/>
  <c r="AU188" i="13"/>
  <c r="AE172" i="13"/>
  <c r="Q158" i="13"/>
  <c r="O156" i="13"/>
  <c r="AN181" i="13"/>
  <c r="X165" i="13"/>
  <c r="AS186" i="13"/>
  <c r="AC170" i="13"/>
  <c r="M154" i="13"/>
  <c r="E146" i="13"/>
  <c r="AL179" i="13"/>
  <c r="V163" i="13"/>
  <c r="AQ184" i="13"/>
  <c r="AA168" i="13"/>
  <c r="L153" i="13"/>
  <c r="D145" i="13"/>
  <c r="AJ177" i="13"/>
  <c r="T161" i="13"/>
  <c r="AO182" i="13"/>
  <c r="K152" i="13"/>
  <c r="J151" i="13"/>
  <c r="B209" i="13"/>
  <c r="AH175" i="13"/>
  <c r="R159" i="13"/>
  <c r="AM180" i="13"/>
  <c r="I150" i="13"/>
  <c r="F147" i="13"/>
  <c r="AV189" i="13"/>
  <c r="AF173" i="13"/>
  <c r="P157" i="13"/>
  <c r="AK178" i="13"/>
  <c r="G148" i="13"/>
  <c r="H149" i="13"/>
  <c r="AI176" i="13"/>
  <c r="AG174" i="13"/>
  <c r="AT187" i="13"/>
  <c r="Y166" i="13"/>
  <c r="AR185" i="13"/>
  <c r="U162" i="13"/>
  <c r="AD171" i="13"/>
  <c r="W164" i="13"/>
  <c r="AB169" i="13"/>
  <c r="S160" i="13"/>
  <c r="N155" i="13"/>
  <c r="AW190" i="13"/>
  <c r="AP246" i="13"/>
  <c r="AQ247" i="13"/>
  <c r="AB232" i="13"/>
  <c r="AN244" i="13"/>
  <c r="AO245" i="13"/>
  <c r="Z230" i="13"/>
  <c r="J214" i="13"/>
  <c r="Q221" i="13"/>
  <c r="I213" i="13"/>
  <c r="AL242" i="13"/>
  <c r="AM243" i="13"/>
  <c r="X228" i="13"/>
  <c r="AE235" i="13"/>
  <c r="AV252" i="13"/>
  <c r="AW253" i="13"/>
  <c r="AT250" i="13"/>
  <c r="AU251" i="13"/>
  <c r="AF236" i="13"/>
  <c r="P220" i="13"/>
  <c r="W227" i="13"/>
  <c r="AI239" i="13"/>
  <c r="AC233" i="13"/>
  <c r="G211" i="13"/>
  <c r="B272" i="13"/>
  <c r="AG237" i="13"/>
  <c r="AA231" i="13"/>
  <c r="F210" i="13"/>
  <c r="AX254" i="13"/>
  <c r="AD234" i="13"/>
  <c r="Y229" i="13"/>
  <c r="D208" i="13"/>
  <c r="BM208" i="13" s="1"/>
  <c r="BQ208" i="13" s="1"/>
  <c r="AR248" i="13"/>
  <c r="V226" i="13"/>
  <c r="U225" i="13"/>
  <c r="H212" i="13"/>
  <c r="AJ240" i="13"/>
  <c r="T224" i="13"/>
  <c r="S223" i="13"/>
  <c r="E209" i="13"/>
  <c r="AH238" i="13"/>
  <c r="R222" i="13"/>
  <c r="O219" i="13"/>
  <c r="AS249" i="13"/>
  <c r="N218" i="13"/>
  <c r="M217" i="13"/>
  <c r="AK241" i="13"/>
  <c r="L216" i="13"/>
  <c r="K215" i="13"/>
  <c r="DY139" i="12"/>
  <c r="CN139" i="12"/>
  <c r="BM81" i="13"/>
  <c r="BQ81" i="13" s="1"/>
  <c r="BM80" i="14"/>
  <c r="Z227" i="11"/>
  <c r="AE232" i="11"/>
  <c r="AY253" i="11"/>
  <c r="BA254" i="11"/>
  <c r="Z228" i="11"/>
  <c r="AX251" i="11"/>
  <c r="Q219" i="11"/>
  <c r="AF233" i="11"/>
  <c r="AC230" i="11"/>
  <c r="AL239" i="11"/>
  <c r="AA228" i="11"/>
  <c r="I210" i="11"/>
  <c r="S220" i="11"/>
  <c r="AR245" i="11"/>
  <c r="B269" i="11"/>
  <c r="AG299" i="11" s="1"/>
  <c r="T222" i="11"/>
  <c r="AH236" i="11"/>
  <c r="AU249" i="11"/>
  <c r="AN242" i="11"/>
  <c r="K212" i="11"/>
  <c r="AH235" i="11"/>
  <c r="AG234" i="11"/>
  <c r="G209" i="11"/>
  <c r="Y227" i="11"/>
  <c r="AD232" i="11"/>
  <c r="R219" i="11"/>
  <c r="AG235" i="11"/>
  <c r="R220" i="11"/>
  <c r="AR246" i="11"/>
  <c r="AB229" i="11"/>
  <c r="W224" i="11"/>
  <c r="T221" i="11"/>
  <c r="O217" i="11"/>
  <c r="F208" i="11"/>
  <c r="AS247" i="11"/>
  <c r="V224" i="11"/>
  <c r="AI237" i="11"/>
  <c r="AL240" i="11"/>
  <c r="AZ253" i="11"/>
  <c r="E206" i="11"/>
  <c r="AN241" i="11"/>
  <c r="J212" i="11"/>
  <c r="AO243" i="11"/>
  <c r="AX252" i="11"/>
  <c r="G208" i="11"/>
  <c r="AU248" i="11"/>
  <c r="L213" i="11"/>
  <c r="AS246" i="11"/>
  <c r="AF234" i="11"/>
  <c r="AP244" i="11"/>
  <c r="AW251" i="11"/>
  <c r="DJ79" i="11"/>
  <c r="CE79" i="11"/>
  <c r="DQ79" i="11"/>
  <c r="DP79" i="11"/>
  <c r="CY79" i="11"/>
  <c r="CH79" i="11"/>
  <c r="BT79" i="11"/>
  <c r="DB79" i="11"/>
  <c r="CP79" i="11"/>
  <c r="CL79" i="11"/>
  <c r="DM79" i="11"/>
  <c r="DH79" i="11"/>
  <c r="CJ79" i="11"/>
  <c r="CG79" i="11"/>
  <c r="CC79" i="11"/>
  <c r="DV79" i="11"/>
  <c r="CV79" i="11"/>
  <c r="CT79" i="11"/>
  <c r="CS79" i="11"/>
  <c r="BU79" i="11"/>
  <c r="CN79" i="11"/>
  <c r="DI79" i="11"/>
  <c r="BW79" i="11"/>
  <c r="BY79" i="11"/>
  <c r="BV79" i="11"/>
  <c r="DD79" i="11"/>
  <c r="CF79" i="11"/>
  <c r="BQ79" i="11"/>
  <c r="CQ79" i="11"/>
  <c r="CU79" i="11"/>
  <c r="DC79" i="11"/>
  <c r="DL79" i="11"/>
  <c r="DA79" i="11"/>
  <c r="DY79" i="11"/>
  <c r="CA79" i="11"/>
  <c r="DK79" i="11"/>
  <c r="CR79" i="11"/>
  <c r="CM79" i="11"/>
  <c r="DG79" i="11"/>
  <c r="DS79" i="11"/>
  <c r="DN79" i="11"/>
  <c r="CB79" i="11"/>
  <c r="CX79" i="11"/>
  <c r="CO79" i="11"/>
  <c r="DE79" i="11"/>
  <c r="DT79" i="11"/>
  <c r="BX79" i="11"/>
  <c r="BS79" i="11"/>
  <c r="DR79" i="11"/>
  <c r="DF79" i="11"/>
  <c r="DX79" i="11"/>
  <c r="CD79" i="11"/>
  <c r="CK79" i="11"/>
  <c r="BM145" i="11"/>
  <c r="BU145" i="11" s="1"/>
  <c r="DO135" i="11"/>
  <c r="BM143" i="11"/>
  <c r="BW143" i="11" s="1"/>
  <c r="DN135" i="11"/>
  <c r="BW135" i="11"/>
  <c r="CJ135" i="11"/>
  <c r="BR140" i="11"/>
  <c r="BR196" i="13"/>
  <c r="BX203" i="13"/>
  <c r="CA81" i="11"/>
  <c r="DA81" i="11"/>
  <c r="BZ81" i="11"/>
  <c r="BU81" i="11"/>
  <c r="BT81" i="11"/>
  <c r="CR81" i="11"/>
  <c r="DU81" i="11"/>
  <c r="DJ81" i="11"/>
  <c r="CN81" i="11"/>
  <c r="CX81" i="11"/>
  <c r="DQ81" i="11"/>
  <c r="DY81" i="11"/>
  <c r="DL81" i="11"/>
  <c r="DX81" i="11"/>
  <c r="DV81" i="11"/>
  <c r="CM81" i="11"/>
  <c r="DK81" i="11"/>
  <c r="DO81" i="11"/>
  <c r="CV81" i="11"/>
  <c r="CK81" i="11"/>
  <c r="DW81" i="11"/>
  <c r="BV81" i="11"/>
  <c r="DF81" i="11"/>
  <c r="CE81" i="11"/>
  <c r="DR81" i="11"/>
  <c r="BR81" i="11"/>
  <c r="CJ81" i="11"/>
  <c r="BW81" i="11"/>
  <c r="DP81" i="11"/>
  <c r="DI81" i="11"/>
  <c r="CH81" i="11"/>
  <c r="CZ81" i="11"/>
  <c r="CP81" i="11"/>
  <c r="CO81" i="11"/>
  <c r="CI81" i="11"/>
  <c r="DT81" i="11"/>
  <c r="DS81" i="11"/>
  <c r="BY81" i="11"/>
  <c r="CY81" i="11"/>
  <c r="CT81" i="11"/>
  <c r="DH81" i="11"/>
  <c r="CC81" i="11"/>
  <c r="CG81" i="11"/>
  <c r="CF81" i="11"/>
  <c r="BX81" i="11"/>
  <c r="BM144" i="11"/>
  <c r="BQ144" i="11" s="1"/>
  <c r="BQ81" i="11"/>
  <c r="BQ141" i="11"/>
  <c r="BS141" i="11"/>
  <c r="BU141" i="11"/>
  <c r="BX141" i="11"/>
  <c r="AQ244" i="11"/>
  <c r="O216" i="11"/>
  <c r="D205" i="11"/>
  <c r="BM205" i="11" s="1"/>
  <c r="BU205" i="11" s="1"/>
  <c r="AK238" i="11"/>
  <c r="AV249" i="11"/>
  <c r="X225" i="11"/>
  <c r="N216" i="11"/>
  <c r="U223" i="11"/>
  <c r="AZ254" i="11"/>
  <c r="L214" i="11"/>
  <c r="AC231" i="11"/>
  <c r="AT248" i="11"/>
  <c r="BS81" i="11"/>
  <c r="DN81" i="11"/>
  <c r="CW81" i="11"/>
  <c r="CU81" i="11"/>
  <c r="CL81" i="11"/>
  <c r="DG81" i="11"/>
  <c r="DC81" i="11"/>
  <c r="CS81" i="11"/>
  <c r="U222" i="11"/>
  <c r="AT247" i="11"/>
  <c r="AJ237" i="11"/>
  <c r="J211" i="11"/>
  <c r="AI236" i="11"/>
  <c r="H209" i="11"/>
  <c r="H210" i="11"/>
  <c r="I211" i="11"/>
  <c r="D206" i="11"/>
  <c r="S221" i="11"/>
  <c r="AJ238" i="11"/>
  <c r="X226" i="11"/>
  <c r="AM240" i="11"/>
  <c r="AY252" i="11"/>
  <c r="Q218" i="11"/>
  <c r="F207" i="11"/>
  <c r="AP243" i="11"/>
  <c r="M214" i="11"/>
  <c r="P217" i="11"/>
  <c r="AV250" i="11"/>
  <c r="P218" i="11"/>
  <c r="K213" i="11"/>
  <c r="AA229" i="11"/>
  <c r="AQ245" i="11"/>
  <c r="AE233" i="11"/>
  <c r="DM81" i="11"/>
  <c r="CQ81" i="11"/>
  <c r="CB81" i="11"/>
  <c r="DB81" i="11"/>
  <c r="DD81" i="11"/>
  <c r="CD81" i="11"/>
  <c r="AO242" i="11"/>
  <c r="AD231" i="11"/>
  <c r="AW250" i="11"/>
  <c r="Y226" i="11"/>
  <c r="N215" i="11"/>
  <c r="V223" i="11"/>
  <c r="M215" i="11"/>
  <c r="W225" i="11"/>
  <c r="E207" i="11"/>
  <c r="BM207" i="11" s="1"/>
  <c r="CA207" i="11" s="1"/>
  <c r="AB230" i="11"/>
  <c r="AK239" i="11"/>
  <c r="DX135" i="11"/>
  <c r="CU135" i="11"/>
  <c r="CL135" i="11"/>
  <c r="BR204" i="13"/>
  <c r="BZ203" i="13"/>
  <c r="BU203" i="13"/>
  <c r="BX206" i="13"/>
  <c r="BR195" i="13"/>
  <c r="BV199" i="12"/>
  <c r="BT137" i="11"/>
  <c r="BW137" i="11"/>
  <c r="BS137" i="11"/>
  <c r="BT199" i="12"/>
  <c r="BX201" i="12"/>
  <c r="BS203" i="13"/>
  <c r="BS140" i="11"/>
  <c r="BR201" i="12"/>
  <c r="BZ140" i="11"/>
  <c r="DZ132" i="12"/>
  <c r="BW203" i="13"/>
  <c r="BY203" i="13"/>
  <c r="DZ131" i="12"/>
  <c r="BT203" i="13"/>
  <c r="BV203" i="13"/>
  <c r="BU140" i="11"/>
  <c r="BY141" i="11"/>
  <c r="BW138" i="11"/>
  <c r="BX138" i="11"/>
  <c r="BR138" i="11"/>
  <c r="BU138" i="11"/>
  <c r="DL135" i="11"/>
  <c r="CW135" i="11"/>
  <c r="CN135" i="11"/>
  <c r="BZ135" i="11"/>
  <c r="CF135" i="11"/>
  <c r="CB135" i="11"/>
  <c r="BY135" i="11"/>
  <c r="BR135" i="11"/>
  <c r="DA135" i="11"/>
  <c r="CA135" i="11"/>
  <c r="CM135" i="11"/>
  <c r="DG135" i="11"/>
  <c r="CK135" i="11"/>
  <c r="DC135" i="11"/>
  <c r="CH135" i="11"/>
  <c r="BT135" i="11"/>
  <c r="CR135" i="11"/>
  <c r="DY135" i="11"/>
  <c r="DU135" i="11"/>
  <c r="DJ135" i="11"/>
  <c r="DR135" i="11"/>
  <c r="DM135" i="11"/>
  <c r="CQ135" i="11"/>
  <c r="BT138" i="11"/>
  <c r="BR139" i="11"/>
  <c r="CC135" i="11"/>
  <c r="CG135" i="11"/>
  <c r="DB135" i="11"/>
  <c r="CY135" i="11"/>
  <c r="CS135" i="11"/>
  <c r="DS135" i="11"/>
  <c r="DV135" i="11"/>
  <c r="BQ135" i="11"/>
  <c r="BQ140" i="11"/>
  <c r="BT140" i="11"/>
  <c r="DQ135" i="11"/>
  <c r="DF135" i="11"/>
  <c r="CE135" i="11"/>
  <c r="CD135" i="11"/>
  <c r="DT135" i="11"/>
  <c r="CX135" i="11"/>
  <c r="CV135" i="11"/>
  <c r="DH135" i="11"/>
  <c r="DI135" i="11"/>
  <c r="DE135" i="11"/>
  <c r="CZ135" i="11"/>
  <c r="DK135" i="11"/>
  <c r="DW135" i="11"/>
  <c r="DP135" i="11"/>
  <c r="BU135" i="11"/>
  <c r="CO135" i="11"/>
  <c r="BV135" i="11"/>
  <c r="CI135" i="11"/>
  <c r="DD135" i="11"/>
  <c r="CP135" i="11"/>
  <c r="CT135" i="11"/>
  <c r="BX135" i="11"/>
  <c r="BQ139" i="11"/>
  <c r="BV139" i="11"/>
  <c r="CA141" i="11"/>
  <c r="DZ68" i="11"/>
  <c r="BR141" i="11"/>
  <c r="BS138" i="11"/>
  <c r="BV136" i="11"/>
  <c r="BQ133" i="11"/>
  <c r="BQ138" i="11"/>
  <c r="BW139" i="11"/>
  <c r="BM202" i="11"/>
  <c r="BQ202" i="11" s="1"/>
  <c r="BQ134" i="11"/>
  <c r="CN134" i="11"/>
  <c r="CE134" i="11"/>
  <c r="BV134" i="11"/>
  <c r="DQ134" i="11"/>
  <c r="CX134" i="11"/>
  <c r="DI134" i="11"/>
  <c r="CA134" i="11"/>
  <c r="DS134" i="11"/>
  <c r="DJ134" i="11"/>
  <c r="DH134" i="11"/>
  <c r="BU134" i="11"/>
  <c r="DM134" i="11"/>
  <c r="CO134" i="11"/>
  <c r="CP134" i="11"/>
  <c r="DK134" i="11"/>
  <c r="CL134" i="11"/>
  <c r="DA134" i="11"/>
  <c r="CW134" i="11"/>
  <c r="DG134" i="11"/>
  <c r="DC134" i="11"/>
  <c r="CD134" i="11"/>
  <c r="CK134" i="11"/>
  <c r="CG134" i="11"/>
  <c r="CQ134" i="11"/>
  <c r="DL134" i="11"/>
  <c r="CM134" i="11"/>
  <c r="DP134" i="11"/>
  <c r="DO134" i="11"/>
  <c r="DY134" i="11"/>
  <c r="DF134" i="11"/>
  <c r="DT134" i="11"/>
  <c r="DB134" i="11"/>
  <c r="CY134" i="11"/>
  <c r="DW134" i="11"/>
  <c r="DD134" i="11"/>
  <c r="CT134" i="11"/>
  <c r="CI134" i="11"/>
  <c r="DV134" i="11"/>
  <c r="CV134" i="11"/>
  <c r="DX134" i="11"/>
  <c r="DN134" i="11"/>
  <c r="BZ134" i="11"/>
  <c r="CF134" i="11"/>
  <c r="CZ134" i="11"/>
  <c r="DU134" i="11"/>
  <c r="BX134" i="11"/>
  <c r="CR134" i="11"/>
  <c r="DE134" i="11"/>
  <c r="CU134" i="11"/>
  <c r="CJ134" i="11"/>
  <c r="CS134" i="11"/>
  <c r="DR134" i="11"/>
  <c r="CH134" i="11"/>
  <c r="BY134" i="11"/>
  <c r="BW134" i="11"/>
  <c r="CC134" i="11"/>
  <c r="CB134" i="11"/>
  <c r="BT134" i="11"/>
  <c r="BS134" i="11"/>
  <c r="DZ72" i="11"/>
  <c r="BA313" i="11"/>
  <c r="AC289" i="11"/>
  <c r="AI295" i="11"/>
  <c r="H268" i="11"/>
  <c r="AS305" i="11"/>
  <c r="AO301" i="11"/>
  <c r="BE317" i="11"/>
  <c r="Z286" i="11"/>
  <c r="AD290" i="11"/>
  <c r="E265" i="11"/>
  <c r="Q277" i="11"/>
  <c r="T280" i="11"/>
  <c r="P276" i="11"/>
  <c r="I269" i="11"/>
  <c r="BF318" i="11"/>
  <c r="O275" i="11"/>
  <c r="N274" i="11"/>
  <c r="BC315" i="11"/>
  <c r="AG293" i="11"/>
  <c r="AJ296" i="11"/>
  <c r="AF292" i="11"/>
  <c r="AY311" i="11"/>
  <c r="D264" i="11"/>
  <c r="AL298" i="11"/>
  <c r="BB314" i="11"/>
  <c r="W283" i="11"/>
  <c r="AW309" i="11"/>
  <c r="U281" i="11"/>
  <c r="K271" i="11"/>
  <c r="J270" i="11"/>
  <c r="AH294" i="11"/>
  <c r="R278" i="11"/>
  <c r="B328" i="11"/>
  <c r="L272" i="11"/>
  <c r="AM299" i="11"/>
  <c r="AT306" i="11"/>
  <c r="AK297" i="11"/>
  <c r="AA287" i="11"/>
  <c r="AZ312" i="11"/>
  <c r="F266" i="11"/>
  <c r="BD316" i="11"/>
  <c r="AB288" i="11"/>
  <c r="X284" i="11"/>
  <c r="G267" i="11"/>
  <c r="AU307" i="11"/>
  <c r="AQ303" i="11"/>
  <c r="AX310" i="11"/>
  <c r="AR304" i="11"/>
  <c r="V282" i="11"/>
  <c r="M273" i="11"/>
  <c r="S279" i="11"/>
  <c r="AP302" i="11"/>
  <c r="AE291" i="11"/>
  <c r="Y285" i="11"/>
  <c r="AV308" i="11"/>
  <c r="AN300" i="11"/>
  <c r="BM200" i="11"/>
  <c r="BG318" i="11"/>
  <c r="AI294" i="11"/>
  <c r="AX309" i="11"/>
  <c r="AA286" i="11"/>
  <c r="S278" i="11"/>
  <c r="H267" i="11"/>
  <c r="AQ302" i="11"/>
  <c r="K270" i="11"/>
  <c r="BE316" i="11"/>
  <c r="B327" i="11"/>
  <c r="BB313" i="11"/>
  <c r="T279" i="11"/>
  <c r="AW308" i="11"/>
  <c r="AE290" i="11"/>
  <c r="U280" i="11"/>
  <c r="AU306" i="11"/>
  <c r="AF291" i="11"/>
  <c r="AD289" i="11"/>
  <c r="Q276" i="11"/>
  <c r="BC314" i="11"/>
  <c r="R277" i="11"/>
  <c r="AS304" i="11"/>
  <c r="J269" i="11"/>
  <c r="AB287" i="11"/>
  <c r="D263" i="11"/>
  <c r="AM298" i="11"/>
  <c r="AC288" i="11"/>
  <c r="E264" i="11"/>
  <c r="AN299" i="11"/>
  <c r="AL297" i="11"/>
  <c r="Y284" i="11"/>
  <c r="Z285" i="11"/>
  <c r="AV307" i="11"/>
  <c r="AZ311" i="11"/>
  <c r="BA312" i="11"/>
  <c r="I268" i="11"/>
  <c r="AJ295" i="11"/>
  <c r="O274" i="11"/>
  <c r="AY310" i="11"/>
  <c r="AK296" i="11"/>
  <c r="P275" i="11"/>
  <c r="N273" i="11"/>
  <c r="BD315" i="11"/>
  <c r="AG292" i="11"/>
  <c r="BF317" i="11"/>
  <c r="AH293" i="11"/>
  <c r="V281" i="11"/>
  <c r="F265" i="11"/>
  <c r="AO300" i="11"/>
  <c r="G266" i="11"/>
  <c r="AP301" i="11"/>
  <c r="M272" i="11"/>
  <c r="AT305" i="11"/>
  <c r="X283" i="11"/>
  <c r="L271" i="11"/>
  <c r="AR303" i="11"/>
  <c r="W282" i="11"/>
  <c r="B148" i="11"/>
  <c r="AQ123" i="11"/>
  <c r="D84" i="11"/>
  <c r="AN120" i="11"/>
  <c r="AR124" i="11"/>
  <c r="AM119" i="11"/>
  <c r="AL118" i="11"/>
  <c r="AI115" i="11"/>
  <c r="AC109" i="11"/>
  <c r="Z106" i="11"/>
  <c r="U101" i="11"/>
  <c r="AG113" i="11"/>
  <c r="W103" i="11"/>
  <c r="V102" i="11"/>
  <c r="S99" i="11"/>
  <c r="M93" i="11"/>
  <c r="J90" i="11"/>
  <c r="AT126" i="11"/>
  <c r="AS125" i="11"/>
  <c r="AP122" i="11"/>
  <c r="AJ116" i="11"/>
  <c r="AD110" i="11"/>
  <c r="AA107" i="11"/>
  <c r="AO121" i="11"/>
  <c r="AE111" i="11"/>
  <c r="X104" i="11"/>
  <c r="Q97" i="11"/>
  <c r="AH114" i="11"/>
  <c r="AB108" i="11"/>
  <c r="T100" i="11"/>
  <c r="AK117" i="11"/>
  <c r="O95" i="11"/>
  <c r="H88" i="11"/>
  <c r="AF112" i="11"/>
  <c r="K91" i="11"/>
  <c r="F86" i="11"/>
  <c r="I89" i="11"/>
  <c r="E85" i="11"/>
  <c r="G87" i="11"/>
  <c r="R98" i="11"/>
  <c r="Y105" i="11"/>
  <c r="P96" i="11"/>
  <c r="N94" i="11"/>
  <c r="L92" i="11"/>
  <c r="DX82" i="11"/>
  <c r="CO82" i="11"/>
  <c r="CP82" i="11"/>
  <c r="DI82" i="11"/>
  <c r="CB82" i="11"/>
  <c r="CG82" i="11"/>
  <c r="BS82" i="11"/>
  <c r="DC82" i="11"/>
  <c r="DY82" i="11"/>
  <c r="DJ82" i="11"/>
  <c r="CZ82" i="11"/>
  <c r="DA82" i="11"/>
  <c r="BU82" i="11"/>
  <c r="DK82" i="11"/>
  <c r="DD82" i="11"/>
  <c r="DP82" i="11"/>
  <c r="BX82" i="11"/>
  <c r="CC82" i="11"/>
  <c r="CF82" i="11"/>
  <c r="CI82" i="11"/>
  <c r="CX82" i="11"/>
  <c r="DG82" i="11"/>
  <c r="CL82" i="11"/>
  <c r="DE82" i="11"/>
  <c r="DV82" i="11"/>
  <c r="CM82" i="11"/>
  <c r="CY82" i="11"/>
  <c r="CJ82" i="11"/>
  <c r="DW82" i="11"/>
  <c r="DO82" i="11"/>
  <c r="DU82" i="11"/>
  <c r="CR82" i="11"/>
  <c r="CV82" i="11"/>
  <c r="CQ82" i="11"/>
  <c r="DF82" i="11"/>
  <c r="DQ82" i="11"/>
  <c r="CH82" i="11"/>
  <c r="DN82" i="11"/>
  <c r="DR82" i="11"/>
  <c r="BY82" i="11"/>
  <c r="DL82" i="11"/>
  <c r="CT82" i="11"/>
  <c r="BT82" i="11"/>
  <c r="CE82" i="11"/>
  <c r="BZ82" i="11"/>
  <c r="CS82" i="11"/>
  <c r="CK82" i="11"/>
  <c r="DT82" i="11"/>
  <c r="DS82" i="11"/>
  <c r="DM82" i="11"/>
  <c r="CA82" i="11"/>
  <c r="CD82" i="11"/>
  <c r="BV82" i="11"/>
  <c r="DH82" i="11"/>
  <c r="BW82" i="11"/>
  <c r="DB82" i="11"/>
  <c r="CN82" i="11"/>
  <c r="CW82" i="11"/>
  <c r="CU82" i="11"/>
  <c r="BR82" i="11"/>
  <c r="BM204" i="11"/>
  <c r="BS139" i="11"/>
  <c r="BX140" i="11"/>
  <c r="BQ136" i="11"/>
  <c r="BV141" i="11"/>
  <c r="B334" i="11"/>
  <c r="DZ71" i="11"/>
  <c r="J272" i="11"/>
  <c r="Z288" i="11"/>
  <c r="AS307" i="11"/>
  <c r="AJ298" i="11"/>
  <c r="AT308" i="11"/>
  <c r="U283" i="11"/>
  <c r="AC291" i="11"/>
  <c r="AR306" i="11"/>
  <c r="B330" i="11"/>
  <c r="AA289" i="11"/>
  <c r="BD318" i="11"/>
  <c r="W285" i="11"/>
  <c r="V284" i="11"/>
  <c r="AZ314" i="11"/>
  <c r="AX312" i="11"/>
  <c r="AL300" i="11"/>
  <c r="L274" i="11"/>
  <c r="D266" i="11"/>
  <c r="R280" i="11"/>
  <c r="AN302" i="11"/>
  <c r="BA315" i="11"/>
  <c r="G269" i="11"/>
  <c r="T282" i="11"/>
  <c r="AH296" i="11"/>
  <c r="AY313" i="11"/>
  <c r="AV310" i="11"/>
  <c r="BB316" i="11"/>
  <c r="H270" i="11"/>
  <c r="AD292" i="11"/>
  <c r="AK299" i="11"/>
  <c r="AB290" i="11"/>
  <c r="AG295" i="11"/>
  <c r="F268" i="11"/>
  <c r="K273" i="11"/>
  <c r="AP304" i="11"/>
  <c r="Y287" i="11"/>
  <c r="I271" i="11"/>
  <c r="AE293" i="11"/>
  <c r="P278" i="11"/>
  <c r="X286" i="11"/>
  <c r="S281" i="11"/>
  <c r="AQ305" i="11"/>
  <c r="AF294" i="11"/>
  <c r="N276" i="11"/>
  <c r="M275" i="11"/>
  <c r="Q279" i="11"/>
  <c r="AO303" i="11"/>
  <c r="E267" i="11"/>
  <c r="O277" i="11"/>
  <c r="AI297" i="11"/>
  <c r="AM301" i="11"/>
  <c r="BC317" i="11"/>
  <c r="AU309" i="11"/>
  <c r="AW311" i="11"/>
  <c r="CV132" i="11"/>
  <c r="CM132" i="11"/>
  <c r="CL132" i="11"/>
  <c r="CC132" i="11"/>
  <c r="CR132" i="11"/>
  <c r="DO132" i="11"/>
  <c r="CE132" i="11"/>
  <c r="BV132" i="11"/>
  <c r="CJ132" i="11"/>
  <c r="DV132" i="11"/>
  <c r="CT132" i="11"/>
  <c r="DW132" i="11"/>
  <c r="CN132" i="11"/>
  <c r="BU132" i="11"/>
  <c r="DG132" i="11"/>
  <c r="CF132" i="11"/>
  <c r="BW132" i="11"/>
  <c r="DY132" i="11"/>
  <c r="DE132" i="11"/>
  <c r="CB132" i="11"/>
  <c r="CY132" i="11"/>
  <c r="DN132" i="11"/>
  <c r="DS132" i="11"/>
  <c r="DI132" i="11"/>
  <c r="DU132" i="11"/>
  <c r="DK132" i="11"/>
  <c r="CW132" i="11"/>
  <c r="CK132" i="11"/>
  <c r="BX132" i="11"/>
  <c r="DB132" i="11"/>
  <c r="DQ132" i="11"/>
  <c r="BY132" i="11"/>
  <c r="BT132" i="11"/>
  <c r="CQ132" i="11"/>
  <c r="DF132" i="11"/>
  <c r="CO132" i="11"/>
  <c r="DX132" i="11"/>
  <c r="CX132" i="11"/>
  <c r="DA132" i="11"/>
  <c r="CA132" i="11"/>
  <c r="CD132" i="11"/>
  <c r="CI132" i="11"/>
  <c r="DT132" i="11"/>
  <c r="DP132" i="11"/>
  <c r="CP132" i="11"/>
  <c r="CU132" i="11"/>
  <c r="CZ132" i="11"/>
  <c r="BZ132" i="11"/>
  <c r="DR132" i="11"/>
  <c r="DL132" i="11"/>
  <c r="DC132" i="11"/>
  <c r="DJ132" i="11"/>
  <c r="CS132" i="11"/>
  <c r="DH132" i="11"/>
  <c r="CG132" i="11"/>
  <c r="BS132" i="11"/>
  <c r="CH132" i="11"/>
  <c r="DD132" i="11"/>
  <c r="DM132" i="11"/>
  <c r="DZ76" i="11"/>
  <c r="BM195" i="11"/>
  <c r="BQ195" i="11" s="1"/>
  <c r="B323" i="11"/>
  <c r="BJ317" i="11"/>
  <c r="BB309" i="11"/>
  <c r="AT301" i="11"/>
  <c r="AL293" i="11"/>
  <c r="AD285" i="11"/>
  <c r="V277" i="11"/>
  <c r="N269" i="11"/>
  <c r="F261" i="11"/>
  <c r="BI316" i="11"/>
  <c r="BA308" i="11"/>
  <c r="AS300" i="11"/>
  <c r="AK292" i="11"/>
  <c r="AC284" i="11"/>
  <c r="U276" i="11"/>
  <c r="M268" i="11"/>
  <c r="E260" i="11"/>
  <c r="BH315" i="11"/>
  <c r="AZ307" i="11"/>
  <c r="AR299" i="11"/>
  <c r="AJ291" i="11"/>
  <c r="AB283" i="11"/>
  <c r="T275" i="11"/>
  <c r="L267" i="11"/>
  <c r="D259" i="11"/>
  <c r="BG314" i="11"/>
  <c r="AY306" i="11"/>
  <c r="AQ298" i="11"/>
  <c r="AI290" i="11"/>
  <c r="AA282" i="11"/>
  <c r="S274" i="11"/>
  <c r="K266" i="11"/>
  <c r="BF313" i="11"/>
  <c r="AX305" i="11"/>
  <c r="AP297" i="11"/>
  <c r="AH289" i="11"/>
  <c r="Z281" i="11"/>
  <c r="R273" i="11"/>
  <c r="J265" i="11"/>
  <c r="BE312" i="11"/>
  <c r="AW304" i="11"/>
  <c r="AO296" i="11"/>
  <c r="AG288" i="11"/>
  <c r="Y280" i="11"/>
  <c r="Q272" i="11"/>
  <c r="I264" i="11"/>
  <c r="BD311" i="11"/>
  <c r="AV303" i="11"/>
  <c r="AN295" i="11"/>
  <c r="AF287" i="11"/>
  <c r="X279" i="11"/>
  <c r="P271" i="11"/>
  <c r="H263" i="11"/>
  <c r="G262" i="11"/>
  <c r="BK318" i="11"/>
  <c r="BC310" i="11"/>
  <c r="AU302" i="11"/>
  <c r="AM294" i="11"/>
  <c r="AE286" i="11"/>
  <c r="O270" i="11"/>
  <c r="W278" i="11"/>
  <c r="AO305" i="11"/>
  <c r="AY315" i="11"/>
  <c r="W287" i="11"/>
  <c r="AQ307" i="11"/>
  <c r="AK301" i="11"/>
  <c r="AD294" i="11"/>
  <c r="AS309" i="11"/>
  <c r="R282" i="11"/>
  <c r="Q281" i="11"/>
  <c r="AL302" i="11"/>
  <c r="K275" i="11"/>
  <c r="AE295" i="11"/>
  <c r="E269" i="11"/>
  <c r="Y289" i="11"/>
  <c r="AR308" i="11"/>
  <c r="L276" i="11"/>
  <c r="AM303" i="11"/>
  <c r="H272" i="11"/>
  <c r="BA317" i="11"/>
  <c r="N278" i="11"/>
  <c r="M277" i="11"/>
  <c r="B332" i="11"/>
  <c r="AF296" i="11"/>
  <c r="AV312" i="11"/>
  <c r="J274" i="11"/>
  <c r="X288" i="11"/>
  <c r="P280" i="11"/>
  <c r="Z290" i="11"/>
  <c r="F270" i="11"/>
  <c r="AZ316" i="11"/>
  <c r="G271" i="11"/>
  <c r="I273" i="11"/>
  <c r="AU311" i="11"/>
  <c r="AJ300" i="11"/>
  <c r="AT310" i="11"/>
  <c r="AC293" i="11"/>
  <c r="T284" i="11"/>
  <c r="AI299" i="11"/>
  <c r="BB318" i="11"/>
  <c r="AN304" i="11"/>
  <c r="AG297" i="11"/>
  <c r="AA291" i="11"/>
  <c r="U285" i="11"/>
  <c r="D268" i="11"/>
  <c r="AB292" i="11"/>
  <c r="AW313" i="11"/>
  <c r="S283" i="11"/>
  <c r="V286" i="11"/>
  <c r="AX314" i="11"/>
  <c r="O279" i="11"/>
  <c r="AH298" i="11"/>
  <c r="AP306" i="11"/>
  <c r="BM196" i="11"/>
  <c r="BR196" i="11" s="1"/>
  <c r="BU136" i="11"/>
  <c r="DQ136" i="11"/>
  <c r="DH136" i="11"/>
  <c r="CY136" i="11"/>
  <c r="CO136" i="11"/>
  <c r="DV136" i="11"/>
  <c r="DC136" i="11"/>
  <c r="DN136" i="11"/>
  <c r="DI136" i="11"/>
  <c r="CZ136" i="11"/>
  <c r="CQ136" i="11"/>
  <c r="CG136" i="11"/>
  <c r="DF136" i="11"/>
  <c r="CM136" i="11"/>
  <c r="CX136" i="11"/>
  <c r="CS136" i="11"/>
  <c r="CJ136" i="11"/>
  <c r="CA136" i="11"/>
  <c r="CE136" i="11"/>
  <c r="BZ136" i="11"/>
  <c r="DR136" i="11"/>
  <c r="CB136" i="11"/>
  <c r="CW136" i="11"/>
  <c r="BX136" i="11"/>
  <c r="CH136" i="11"/>
  <c r="DY136" i="11"/>
  <c r="DW136" i="11"/>
  <c r="BY136" i="11"/>
  <c r="DD136" i="11"/>
  <c r="DL136" i="11"/>
  <c r="DA136" i="11"/>
  <c r="DO136" i="11"/>
  <c r="DJ136" i="11"/>
  <c r="DS136" i="11"/>
  <c r="CV136" i="11"/>
  <c r="CK136" i="11"/>
  <c r="DG136" i="11"/>
  <c r="CT136" i="11"/>
  <c r="CU136" i="11"/>
  <c r="CF136" i="11"/>
  <c r="CC136" i="11"/>
  <c r="CI136" i="11"/>
  <c r="CD136" i="11"/>
  <c r="DB136" i="11"/>
  <c r="DX136" i="11"/>
  <c r="DU136" i="11"/>
  <c r="CN136" i="11"/>
  <c r="CL136" i="11"/>
  <c r="CR136" i="11"/>
  <c r="DE136" i="11"/>
  <c r="DT136" i="11"/>
  <c r="DK136" i="11"/>
  <c r="DP136" i="11"/>
  <c r="DM136" i="11"/>
  <c r="CP136" i="11"/>
  <c r="BW136" i="11"/>
  <c r="BM146" i="11"/>
  <c r="BQ146" i="11" s="1"/>
  <c r="BW140" i="11"/>
  <c r="BX139" i="11"/>
  <c r="DJ137" i="11"/>
  <c r="CM137" i="11"/>
  <c r="DH137" i="11"/>
  <c r="CU137" i="11"/>
  <c r="DK137" i="11"/>
  <c r="CL137" i="11"/>
  <c r="CT137" i="11"/>
  <c r="CI137" i="11"/>
  <c r="CA137" i="11"/>
  <c r="CO137" i="11"/>
  <c r="DE137" i="11"/>
  <c r="DG137" i="11"/>
  <c r="BX137" i="11"/>
  <c r="CN137" i="11"/>
  <c r="DL137" i="11"/>
  <c r="DW137" i="11"/>
  <c r="DM137" i="11"/>
  <c r="CW137" i="11"/>
  <c r="DN137" i="11"/>
  <c r="CQ137" i="11"/>
  <c r="DT137" i="11"/>
  <c r="CE137" i="11"/>
  <c r="CC137" i="11"/>
  <c r="DV137" i="11"/>
  <c r="DF137" i="11"/>
  <c r="DX137" i="11"/>
  <c r="DU137" i="11"/>
  <c r="BZ137" i="11"/>
  <c r="CH137" i="11"/>
  <c r="CP137" i="11"/>
  <c r="CD137" i="11"/>
  <c r="DY137" i="11"/>
  <c r="DC137" i="11"/>
  <c r="CK137" i="11"/>
  <c r="CS137" i="11"/>
  <c r="DA137" i="11"/>
  <c r="DI137" i="11"/>
  <c r="BY137" i="11"/>
  <c r="DD137" i="11"/>
  <c r="DS137" i="11"/>
  <c r="CX137" i="11"/>
  <c r="DP137" i="11"/>
  <c r="CY137" i="11"/>
  <c r="CV137" i="11"/>
  <c r="CJ137" i="11"/>
  <c r="CZ137" i="11"/>
  <c r="DO137" i="11"/>
  <c r="CF137" i="11"/>
  <c r="CR137" i="11"/>
  <c r="DQ137" i="11"/>
  <c r="DR137" i="11"/>
  <c r="CB137" i="11"/>
  <c r="CG137" i="11"/>
  <c r="DB137" i="11"/>
  <c r="BV137" i="11"/>
  <c r="AQ310" i="11"/>
  <c r="K278" i="11"/>
  <c r="AI302" i="11"/>
  <c r="AX317" i="11"/>
  <c r="AA294" i="11"/>
  <c r="S286" i="11"/>
  <c r="H275" i="11"/>
  <c r="B335" i="11"/>
  <c r="AD297" i="11"/>
  <c r="Q284" i="11"/>
  <c r="R285" i="11"/>
  <c r="AS312" i="11"/>
  <c r="AB295" i="11"/>
  <c r="D271" i="11"/>
  <c r="AM306" i="11"/>
  <c r="AC296" i="11"/>
  <c r="E272" i="11"/>
  <c r="AN307" i="11"/>
  <c r="AL305" i="11"/>
  <c r="Y292" i="11"/>
  <c r="Z293" i="11"/>
  <c r="AV315" i="11"/>
  <c r="I276" i="11"/>
  <c r="AJ303" i="11"/>
  <c r="O282" i="11"/>
  <c r="AY318" i="11"/>
  <c r="AK304" i="11"/>
  <c r="P283" i="11"/>
  <c r="N281" i="11"/>
  <c r="AG300" i="11"/>
  <c r="AH301" i="11"/>
  <c r="J277" i="11"/>
  <c r="L279" i="11"/>
  <c r="AR311" i="11"/>
  <c r="W290" i="11"/>
  <c r="M280" i="11"/>
  <c r="AT313" i="11"/>
  <c r="X291" i="11"/>
  <c r="T287" i="11"/>
  <c r="AW316" i="11"/>
  <c r="AE298" i="11"/>
  <c r="U288" i="11"/>
  <c r="AU314" i="11"/>
  <c r="AF299" i="11"/>
  <c r="AP309" i="11"/>
  <c r="V289" i="11"/>
  <c r="F273" i="11"/>
  <c r="AO308" i="11"/>
  <c r="G274" i="11"/>
  <c r="BU137" i="11"/>
  <c r="BZ141" i="11"/>
  <c r="BU139" i="11"/>
  <c r="BM203" i="11"/>
  <c r="BS203" i="11" s="1"/>
  <c r="B331" i="11"/>
  <c r="E268" i="11"/>
  <c r="N277" i="11"/>
  <c r="X287" i="11"/>
  <c r="BB317" i="11"/>
  <c r="Z289" i="11"/>
  <c r="H271" i="11"/>
  <c r="AT309" i="11"/>
  <c r="AX313" i="11"/>
  <c r="AK300" i="11"/>
  <c r="AQ306" i="11"/>
  <c r="AC292" i="11"/>
  <c r="F269" i="11"/>
  <c r="AS308" i="11"/>
  <c r="BA316" i="11"/>
  <c r="AN303" i="11"/>
  <c r="AJ299" i="11"/>
  <c r="AR307" i="11"/>
  <c r="AV311" i="11"/>
  <c r="G270" i="11"/>
  <c r="M276" i="11"/>
  <c r="AL301" i="11"/>
  <c r="J273" i="11"/>
  <c r="AD293" i="11"/>
  <c r="S282" i="11"/>
  <c r="AH297" i="11"/>
  <c r="D267" i="11"/>
  <c r="AW312" i="11"/>
  <c r="AY314" i="11"/>
  <c r="O278" i="11"/>
  <c r="P279" i="11"/>
  <c r="U284" i="11"/>
  <c r="R281" i="11"/>
  <c r="Y288" i="11"/>
  <c r="AM302" i="11"/>
  <c r="K274" i="11"/>
  <c r="AE294" i="11"/>
  <c r="T283" i="11"/>
  <c r="AB291" i="11"/>
  <c r="AO304" i="11"/>
  <c r="I272" i="11"/>
  <c r="L275" i="11"/>
  <c r="AU310" i="11"/>
  <c r="AF295" i="11"/>
  <c r="V285" i="11"/>
  <c r="AG296" i="11"/>
  <c r="AZ315" i="11"/>
  <c r="Q280" i="11"/>
  <c r="BC318" i="11"/>
  <c r="AI298" i="11"/>
  <c r="W286" i="11"/>
  <c r="AA290" i="11"/>
  <c r="AP305" i="11"/>
  <c r="DZ73" i="11"/>
  <c r="BM199" i="11"/>
  <c r="BU199" i="11" s="1"/>
  <c r="DZ75" i="11"/>
  <c r="BR132" i="11"/>
  <c r="B324" i="11"/>
  <c r="AZ308" i="11"/>
  <c r="AX306" i="11"/>
  <c r="BE313" i="11"/>
  <c r="BG315" i="11"/>
  <c r="BJ318" i="11"/>
  <c r="BI317" i="11"/>
  <c r="BA309" i="11"/>
  <c r="BF314" i="11"/>
  <c r="BH316" i="11"/>
  <c r="BC311" i="11"/>
  <c r="AL294" i="11"/>
  <c r="AB284" i="11"/>
  <c r="Z282" i="11"/>
  <c r="P272" i="11"/>
  <c r="D260" i="11"/>
  <c r="AV304" i="11"/>
  <c r="AT302" i="11"/>
  <c r="AM295" i="11"/>
  <c r="AC285" i="11"/>
  <c r="S275" i="11"/>
  <c r="Q273" i="11"/>
  <c r="E261" i="11"/>
  <c r="BD312" i="11"/>
  <c r="AN296" i="11"/>
  <c r="AD286" i="11"/>
  <c r="T276" i="11"/>
  <c r="R274" i="11"/>
  <c r="H264" i="11"/>
  <c r="F262" i="11"/>
  <c r="BB310" i="11"/>
  <c r="AQ299" i="11"/>
  <c r="AO297" i="11"/>
  <c r="AE287" i="11"/>
  <c r="U277" i="11"/>
  <c r="K267" i="11"/>
  <c r="I265" i="11"/>
  <c r="G263" i="11"/>
  <c r="AR300" i="11"/>
  <c r="AP298" i="11"/>
  <c r="AF288" i="11"/>
  <c r="V278" i="11"/>
  <c r="L268" i="11"/>
  <c r="J266" i="11"/>
  <c r="AW305" i="11"/>
  <c r="AU303" i="11"/>
  <c r="AI291" i="11"/>
  <c r="AG289" i="11"/>
  <c r="W279" i="11"/>
  <c r="M269" i="11"/>
  <c r="AY307" i="11"/>
  <c r="AS301" i="11"/>
  <c r="AJ292" i="11"/>
  <c r="AH290" i="11"/>
  <c r="X280" i="11"/>
  <c r="N270" i="11"/>
  <c r="AK293" i="11"/>
  <c r="AA283" i="11"/>
  <c r="Y281" i="11"/>
  <c r="O271" i="11"/>
  <c r="BM198" i="11"/>
  <c r="BQ198" i="11" s="1"/>
  <c r="BY138" i="11"/>
  <c r="CU138" i="11"/>
  <c r="CL138" i="11"/>
  <c r="CK138" i="11"/>
  <c r="CB138" i="11"/>
  <c r="DU138" i="11"/>
  <c r="DO138" i="11"/>
  <c r="DY138" i="11"/>
  <c r="DP138" i="11"/>
  <c r="DF138" i="11"/>
  <c r="CW138" i="11"/>
  <c r="CF138" i="11"/>
  <c r="DR138" i="11"/>
  <c r="DA138" i="11"/>
  <c r="DV138" i="11"/>
  <c r="CO138" i="11"/>
  <c r="CQ138" i="11"/>
  <c r="DJ138" i="11"/>
  <c r="CS138" i="11"/>
  <c r="DN138" i="11"/>
  <c r="CG138" i="11"/>
  <c r="DD138" i="11"/>
  <c r="DB138" i="11"/>
  <c r="CC138" i="11"/>
  <c r="CX138" i="11"/>
  <c r="DT138" i="11"/>
  <c r="DW138" i="11"/>
  <c r="DS138" i="11"/>
  <c r="CT138" i="11"/>
  <c r="DX138" i="11"/>
  <c r="CP138" i="11"/>
  <c r="CN138" i="11"/>
  <c r="CY138" i="11"/>
  <c r="DK138" i="11"/>
  <c r="CD138" i="11"/>
  <c r="DH138" i="11"/>
  <c r="CH138" i="11"/>
  <c r="CI138" i="11"/>
  <c r="CV138" i="11"/>
  <c r="DC138" i="11"/>
  <c r="CZ138" i="11"/>
  <c r="BZ138" i="11"/>
  <c r="DL138" i="11"/>
  <c r="CE138" i="11"/>
  <c r="DI138" i="11"/>
  <c r="CJ138" i="11"/>
  <c r="DE138" i="11"/>
  <c r="CA138" i="11"/>
  <c r="DQ138" i="11"/>
  <c r="CR138" i="11"/>
  <c r="DM138" i="11"/>
  <c r="DG138" i="11"/>
  <c r="CM138" i="11"/>
  <c r="BT136" i="11"/>
  <c r="BR136" i="11"/>
  <c r="BM83" i="11"/>
  <c r="BQ83" i="11" s="1"/>
  <c r="AW310" i="11"/>
  <c r="AM300" i="11"/>
  <c r="X285" i="11"/>
  <c r="AY312" i="11"/>
  <c r="K272" i="11"/>
  <c r="H269" i="11"/>
  <c r="Q278" i="11"/>
  <c r="AJ297" i="11"/>
  <c r="AL299" i="11"/>
  <c r="BE318" i="11"/>
  <c r="AR305" i="11"/>
  <c r="J271" i="11"/>
  <c r="AU308" i="11"/>
  <c r="E266" i="11"/>
  <c r="AV309" i="11"/>
  <c r="AI296" i="11"/>
  <c r="AK298" i="11"/>
  <c r="BB315" i="11"/>
  <c r="AQ304" i="11"/>
  <c r="AX311" i="11"/>
  <c r="N275" i="11"/>
  <c r="Z287" i="11"/>
  <c r="AH295" i="11"/>
  <c r="W284" i="11"/>
  <c r="BA314" i="11"/>
  <c r="AP303" i="11"/>
  <c r="AS306" i="11"/>
  <c r="AE292" i="11"/>
  <c r="BC316" i="11"/>
  <c r="B329" i="11"/>
  <c r="T281" i="11"/>
  <c r="V283" i="11"/>
  <c r="AZ313" i="11"/>
  <c r="AB289" i="11"/>
  <c r="AF293" i="11"/>
  <c r="R279" i="11"/>
  <c r="F267" i="11"/>
  <c r="AG294" i="11"/>
  <c r="S280" i="11"/>
  <c r="U282" i="11"/>
  <c r="AO302" i="11"/>
  <c r="AA288" i="11"/>
  <c r="P277" i="11"/>
  <c r="D265" i="11"/>
  <c r="M274" i="11"/>
  <c r="AD291" i="11"/>
  <c r="BD317" i="11"/>
  <c r="AT307" i="11"/>
  <c r="AN301" i="11"/>
  <c r="I270" i="11"/>
  <c r="L273" i="11"/>
  <c r="O276" i="11"/>
  <c r="G268" i="11"/>
  <c r="AC290" i="11"/>
  <c r="Y286" i="11"/>
  <c r="BM201" i="11"/>
  <c r="BW201" i="11" s="1"/>
  <c r="B325" i="11"/>
  <c r="BH317" i="11"/>
  <c r="BC312" i="11"/>
  <c r="AZ309" i="11"/>
  <c r="BG316" i="11"/>
  <c r="BB311" i="11"/>
  <c r="BD313" i="11"/>
  <c r="BI318" i="11"/>
  <c r="BA310" i="11"/>
  <c r="BF315" i="11"/>
  <c r="AX307" i="11"/>
  <c r="AK294" i="11"/>
  <c r="AA284" i="11"/>
  <c r="Y282" i="11"/>
  <c r="O272" i="11"/>
  <c r="BE314" i="11"/>
  <c r="AL295" i="11"/>
  <c r="AB285" i="11"/>
  <c r="Z283" i="11"/>
  <c r="P273" i="11"/>
  <c r="D261" i="11"/>
  <c r="AV305" i="11"/>
  <c r="AT303" i="11"/>
  <c r="AM296" i="11"/>
  <c r="AC286" i="11"/>
  <c r="S276" i="11"/>
  <c r="Q274" i="11"/>
  <c r="E262" i="11"/>
  <c r="AN297" i="11"/>
  <c r="AD287" i="11"/>
  <c r="T277" i="11"/>
  <c r="R275" i="11"/>
  <c r="H265" i="11"/>
  <c r="F263" i="11"/>
  <c r="AQ300" i="11"/>
  <c r="AO298" i="11"/>
  <c r="AE288" i="11"/>
  <c r="U278" i="11"/>
  <c r="K268" i="11"/>
  <c r="I266" i="11"/>
  <c r="G264" i="11"/>
  <c r="AR301" i="11"/>
  <c r="AP299" i="11"/>
  <c r="AF289" i="11"/>
  <c r="V279" i="11"/>
  <c r="L269" i="11"/>
  <c r="J267" i="11"/>
  <c r="AW306" i="11"/>
  <c r="AU304" i="11"/>
  <c r="AI292" i="11"/>
  <c r="AG290" i="11"/>
  <c r="W280" i="11"/>
  <c r="M270" i="11"/>
  <c r="AY308" i="11"/>
  <c r="AS302" i="11"/>
  <c r="AJ293" i="11"/>
  <c r="AH291" i="11"/>
  <c r="N271" i="11"/>
  <c r="X281" i="11"/>
  <c r="DZ70" i="11"/>
  <c r="DZ69" i="11"/>
  <c r="BT133" i="11"/>
  <c r="DX133" i="11"/>
  <c r="BU133" i="11"/>
  <c r="CJ133" i="11"/>
  <c r="DN133" i="11"/>
  <c r="DU133" i="11"/>
  <c r="DJ133" i="11"/>
  <c r="BX133" i="11"/>
  <c r="BW133" i="11"/>
  <c r="DW133" i="11"/>
  <c r="DO133" i="11"/>
  <c r="CB133" i="11"/>
  <c r="DF133" i="11"/>
  <c r="DM133" i="11"/>
  <c r="CD133" i="11"/>
  <c r="DB133" i="11"/>
  <c r="DR133" i="11"/>
  <c r="DA133" i="11"/>
  <c r="DP133" i="11"/>
  <c r="CI133" i="11"/>
  <c r="CH133" i="11"/>
  <c r="CO133" i="11"/>
  <c r="DD133" i="11"/>
  <c r="DC133" i="11"/>
  <c r="DI133" i="11"/>
  <c r="CR133" i="11"/>
  <c r="BZ133" i="11"/>
  <c r="DT133" i="11"/>
  <c r="CM133" i="11"/>
  <c r="CC133" i="11"/>
  <c r="DG133" i="11"/>
  <c r="DE133" i="11"/>
  <c r="CN133" i="11"/>
  <c r="CQ133" i="11"/>
  <c r="CA133" i="11"/>
  <c r="CW133" i="11"/>
  <c r="CF133" i="11"/>
  <c r="DV133" i="11"/>
  <c r="CG133" i="11"/>
  <c r="DS133" i="11"/>
  <c r="DQ133" i="11"/>
  <c r="CZ133" i="11"/>
  <c r="CP133" i="11"/>
  <c r="CU133" i="11"/>
  <c r="CK133" i="11"/>
  <c r="DL133" i="11"/>
  <c r="DH133" i="11"/>
  <c r="CV133" i="11"/>
  <c r="DY133" i="11"/>
  <c r="DK133" i="11"/>
  <c r="CY133" i="11"/>
  <c r="CE133" i="11"/>
  <c r="CX133" i="11"/>
  <c r="CL133" i="11"/>
  <c r="CT133" i="11"/>
  <c r="CS133" i="11"/>
  <c r="BY133" i="11"/>
  <c r="BV133" i="11"/>
  <c r="BY140" i="11"/>
  <c r="CA140" i="11"/>
  <c r="DG140" i="11"/>
  <c r="CP140" i="11"/>
  <c r="DU140" i="11"/>
  <c r="CG140" i="11"/>
  <c r="CR140" i="11"/>
  <c r="CZ140" i="11"/>
  <c r="DC140" i="11"/>
  <c r="CI140" i="11"/>
  <c r="DJ140" i="11"/>
  <c r="CJ140" i="11"/>
  <c r="DE140" i="11"/>
  <c r="DA140" i="11"/>
  <c r="CC140" i="11"/>
  <c r="CY140" i="11"/>
  <c r="DB140" i="11"/>
  <c r="DH140" i="11"/>
  <c r="CE140" i="11"/>
  <c r="DX140" i="11"/>
  <c r="CQ140" i="11"/>
  <c r="CT140" i="11"/>
  <c r="CU140" i="11"/>
  <c r="DM140" i="11"/>
  <c r="DN140" i="11"/>
  <c r="CD140" i="11"/>
  <c r="DS140" i="11"/>
  <c r="CB140" i="11"/>
  <c r="DK140" i="11"/>
  <c r="CX140" i="11"/>
  <c r="CM140" i="11"/>
  <c r="CH140" i="11"/>
  <c r="CS140" i="11"/>
  <c r="CK140" i="11"/>
  <c r="DR140" i="11"/>
  <c r="CF140" i="11"/>
  <c r="DP140" i="11"/>
  <c r="CL140" i="11"/>
  <c r="DQ140" i="11"/>
  <c r="CW140" i="11"/>
  <c r="DW140" i="11"/>
  <c r="DI140" i="11"/>
  <c r="DD140" i="11"/>
  <c r="CO140" i="11"/>
  <c r="DO140" i="11"/>
  <c r="CV140" i="11"/>
  <c r="CN140" i="11"/>
  <c r="DF140" i="11"/>
  <c r="DT140" i="11"/>
  <c r="DL140" i="11"/>
  <c r="DV140" i="11"/>
  <c r="DY140" i="11"/>
  <c r="DZ74" i="11"/>
  <c r="AR250" i="11"/>
  <c r="AI241" i="11"/>
  <c r="AP248" i="11"/>
  <c r="Z232" i="11"/>
  <c r="V228" i="11"/>
  <c r="AA233" i="11"/>
  <c r="AB234" i="11"/>
  <c r="AF238" i="11"/>
  <c r="AG239" i="11"/>
  <c r="AV254" i="11"/>
  <c r="AK243" i="11"/>
  <c r="F212" i="11"/>
  <c r="Y231" i="11"/>
  <c r="B274" i="11"/>
  <c r="AD236" i="11"/>
  <c r="AE237" i="11"/>
  <c r="AJ242" i="11"/>
  <c r="U227" i="11"/>
  <c r="AU253" i="11"/>
  <c r="W229" i="11"/>
  <c r="P222" i="11"/>
  <c r="S225" i="11"/>
  <c r="AH240" i="11"/>
  <c r="E211" i="11"/>
  <c r="AQ249" i="11"/>
  <c r="K217" i="11"/>
  <c r="AN246" i="11"/>
  <c r="AC235" i="11"/>
  <c r="Q223" i="11"/>
  <c r="AL244" i="11"/>
  <c r="I215" i="11"/>
  <c r="M219" i="11"/>
  <c r="O221" i="11"/>
  <c r="X230" i="11"/>
  <c r="G213" i="11"/>
  <c r="AS251" i="11"/>
  <c r="J216" i="11"/>
  <c r="H214" i="11"/>
  <c r="N220" i="11"/>
  <c r="T226" i="11"/>
  <c r="R224" i="11"/>
  <c r="AO247" i="11"/>
  <c r="AT252" i="11"/>
  <c r="D210" i="11"/>
  <c r="L218" i="11"/>
  <c r="AM245" i="11"/>
  <c r="CE142" i="11"/>
  <c r="BT141" i="11"/>
  <c r="B211" i="11"/>
  <c r="W166" i="11"/>
  <c r="G150" i="11"/>
  <c r="K154" i="11"/>
  <c r="AN183" i="11"/>
  <c r="H151" i="11"/>
  <c r="Y168" i="11"/>
  <c r="V165" i="11"/>
  <c r="AM182" i="11"/>
  <c r="AE174" i="11"/>
  <c r="D147" i="11"/>
  <c r="AT189" i="11"/>
  <c r="AJ179" i="11"/>
  <c r="AK180" i="11"/>
  <c r="Q160" i="11"/>
  <c r="R161" i="11"/>
  <c r="AQ186" i="11"/>
  <c r="AF175" i="11"/>
  <c r="AC172" i="11"/>
  <c r="I152" i="11"/>
  <c r="N157" i="11"/>
  <c r="AB171" i="11"/>
  <c r="U164" i="11"/>
  <c r="AP185" i="11"/>
  <c r="J153" i="11"/>
  <c r="AI178" i="11"/>
  <c r="X167" i="11"/>
  <c r="M156" i="11"/>
  <c r="AL181" i="11"/>
  <c r="AA170" i="11"/>
  <c r="T163" i="11"/>
  <c r="AS188" i="11"/>
  <c r="AH177" i="11"/>
  <c r="S162" i="11"/>
  <c r="P159" i="11"/>
  <c r="AO184" i="11"/>
  <c r="AD173" i="11"/>
  <c r="F149" i="11"/>
  <c r="O158" i="11"/>
  <c r="AR187" i="11"/>
  <c r="L155" i="11"/>
  <c r="AG176" i="11"/>
  <c r="Z169" i="11"/>
  <c r="E148" i="11"/>
  <c r="BM197" i="11"/>
  <c r="BQ197" i="11" s="1"/>
  <c r="BY139" i="11"/>
  <c r="CL139" i="11"/>
  <c r="CK139" i="11"/>
  <c r="CB139" i="11"/>
  <c r="DU139" i="11"/>
  <c r="DD139" i="11"/>
  <c r="DF139" i="11"/>
  <c r="DV139" i="11"/>
  <c r="CD139" i="11"/>
  <c r="CC139" i="11"/>
  <c r="DW139" i="11"/>
  <c r="DM139" i="11"/>
  <c r="CV139" i="11"/>
  <c r="DK139" i="11"/>
  <c r="CP139" i="11"/>
  <c r="DR139" i="11"/>
  <c r="DQ139" i="11"/>
  <c r="DH139" i="11"/>
  <c r="CY139" i="11"/>
  <c r="CO139" i="11"/>
  <c r="DC139" i="11"/>
  <c r="DA139" i="11"/>
  <c r="DG139" i="11"/>
  <c r="DL139" i="11"/>
  <c r="CS139" i="11"/>
  <c r="CQ139" i="11"/>
  <c r="CN139" i="11"/>
  <c r="CX139" i="11"/>
  <c r="DJ139" i="11"/>
  <c r="DX139" i="11"/>
  <c r="CI139" i="11"/>
  <c r="CF139" i="11"/>
  <c r="CU139" i="11"/>
  <c r="DB139" i="11"/>
  <c r="DP139" i="11"/>
  <c r="CA139" i="11"/>
  <c r="CM139" i="11"/>
  <c r="DS139" i="11"/>
  <c r="CT139" i="11"/>
  <c r="CZ139" i="11"/>
  <c r="DE139" i="11"/>
  <c r="DN139" i="11"/>
  <c r="CR139" i="11"/>
  <c r="CW139" i="11"/>
  <c r="CH139" i="11"/>
  <c r="DI139" i="11"/>
  <c r="DO139" i="11"/>
  <c r="DT139" i="11"/>
  <c r="BZ139" i="11"/>
  <c r="CJ139" i="11"/>
  <c r="CG139" i="11"/>
  <c r="CE139" i="11"/>
  <c r="DY139" i="11"/>
  <c r="CZ131" i="11"/>
  <c r="DS131" i="11"/>
  <c r="CY131" i="11"/>
  <c r="CA131" i="11"/>
  <c r="CC131" i="11"/>
  <c r="CT131" i="11"/>
  <c r="CF131" i="11"/>
  <c r="CI131" i="11"/>
  <c r="CJ131" i="11"/>
  <c r="CB131" i="11"/>
  <c r="BT131" i="11"/>
  <c r="DO131" i="11"/>
  <c r="DP131" i="11"/>
  <c r="BW131" i="11"/>
  <c r="CP131" i="11"/>
  <c r="DE131" i="11"/>
  <c r="CW131" i="11"/>
  <c r="CO131" i="11"/>
  <c r="DV131" i="11"/>
  <c r="BV131" i="11"/>
  <c r="DY131" i="11"/>
  <c r="DF131" i="11"/>
  <c r="BS131" i="11"/>
  <c r="DT131" i="11"/>
  <c r="CK131" i="11"/>
  <c r="CG131" i="11"/>
  <c r="CL131" i="11"/>
  <c r="DQ131" i="11"/>
  <c r="DC131" i="11"/>
  <c r="BR131" i="11"/>
  <c r="CE131" i="11"/>
  <c r="CQ131" i="11"/>
  <c r="BX131" i="11"/>
  <c r="DR131" i="11"/>
  <c r="DD131" i="11"/>
  <c r="BU131" i="11"/>
  <c r="DH131" i="11"/>
  <c r="CS131" i="11"/>
  <c r="CM131" i="11"/>
  <c r="CN131" i="11"/>
  <c r="DU131" i="11"/>
  <c r="BZ131" i="11"/>
  <c r="DB131" i="11"/>
  <c r="DM131" i="11"/>
  <c r="CR131" i="11"/>
  <c r="CX131" i="11"/>
  <c r="DL131" i="11"/>
  <c r="DX131" i="11"/>
  <c r="DK131" i="11"/>
  <c r="DA131" i="11"/>
  <c r="CH131" i="11"/>
  <c r="DJ131" i="11"/>
  <c r="CV131" i="11"/>
  <c r="BY131" i="11"/>
  <c r="CD131" i="11"/>
  <c r="CU131" i="11"/>
  <c r="DW131" i="11"/>
  <c r="DN131" i="11"/>
  <c r="DI131" i="11"/>
  <c r="DG131" i="11"/>
  <c r="DZ77" i="11"/>
  <c r="B326" i="11"/>
  <c r="BF316" i="11"/>
  <c r="BH318" i="11"/>
  <c r="BC313" i="11"/>
  <c r="BE315" i="11"/>
  <c r="BD314" i="11"/>
  <c r="AY309" i="11"/>
  <c r="BA311" i="11"/>
  <c r="BG317" i="11"/>
  <c r="AS303" i="11"/>
  <c r="AJ294" i="11"/>
  <c r="AH292" i="11"/>
  <c r="X282" i="11"/>
  <c r="N272" i="11"/>
  <c r="AX308" i="11"/>
  <c r="AK295" i="11"/>
  <c r="AA285" i="11"/>
  <c r="Y283" i="11"/>
  <c r="O273" i="11"/>
  <c r="AL296" i="11"/>
  <c r="AB286" i="11"/>
  <c r="Z284" i="11"/>
  <c r="P274" i="11"/>
  <c r="D262" i="11"/>
  <c r="AV306" i="11"/>
  <c r="AT304" i="11"/>
  <c r="AM297" i="11"/>
  <c r="AC287" i="11"/>
  <c r="S277" i="11"/>
  <c r="Q275" i="11"/>
  <c r="E263" i="11"/>
  <c r="BB312" i="11"/>
  <c r="AN298" i="11"/>
  <c r="AD288" i="11"/>
  <c r="T278" i="11"/>
  <c r="R276" i="11"/>
  <c r="H266" i="11"/>
  <c r="F264" i="11"/>
  <c r="AZ310" i="11"/>
  <c r="AQ301" i="11"/>
  <c r="AO299" i="11"/>
  <c r="AE289" i="11"/>
  <c r="U279" i="11"/>
  <c r="K269" i="11"/>
  <c r="I267" i="11"/>
  <c r="G265" i="11"/>
  <c r="AR302" i="11"/>
  <c r="AP300" i="11"/>
  <c r="AF290" i="11"/>
  <c r="V280" i="11"/>
  <c r="L270" i="11"/>
  <c r="J268" i="11"/>
  <c r="M271" i="11"/>
  <c r="AW307" i="11"/>
  <c r="AU305" i="11"/>
  <c r="AI293" i="11"/>
  <c r="W281" i="11"/>
  <c r="AG291" i="11"/>
  <c r="BW141" i="11"/>
  <c r="DL141" i="11"/>
  <c r="CU141" i="11"/>
  <c r="CK141" i="11"/>
  <c r="CI141" i="11"/>
  <c r="DU141" i="11"/>
  <c r="CZ141" i="11"/>
  <c r="CV141" i="11"/>
  <c r="CE141" i="11"/>
  <c r="CX141" i="11"/>
  <c r="CT141" i="11"/>
  <c r="CO141" i="11"/>
  <c r="CP141" i="11"/>
  <c r="DD141" i="11"/>
  <c r="DQ141" i="11"/>
  <c r="CY141" i="11"/>
  <c r="DJ141" i="11"/>
  <c r="DB141" i="11"/>
  <c r="DP141" i="11"/>
  <c r="CN141" i="11"/>
  <c r="DI141" i="11"/>
  <c r="CQ141" i="11"/>
  <c r="CD141" i="11"/>
  <c r="CL141" i="11"/>
  <c r="CF141" i="11"/>
  <c r="DA141" i="11"/>
  <c r="DN141" i="11"/>
  <c r="DX141" i="11"/>
  <c r="DS141" i="11"/>
  <c r="CS141" i="11"/>
  <c r="CH141" i="11"/>
  <c r="DH141" i="11"/>
  <c r="DF141" i="11"/>
  <c r="DK141" i="11"/>
  <c r="CC141" i="11"/>
  <c r="CR141" i="11"/>
  <c r="CJ141" i="11"/>
  <c r="DC141" i="11"/>
  <c r="DW141" i="11"/>
  <c r="DM141" i="11"/>
  <c r="CB141" i="11"/>
  <c r="DT141" i="11"/>
  <c r="DY141" i="11"/>
  <c r="DG141" i="11"/>
  <c r="CG141" i="11"/>
  <c r="DR141" i="11"/>
  <c r="DV141" i="11"/>
  <c r="CW141" i="11"/>
  <c r="DE141" i="11"/>
  <c r="DO141" i="11"/>
  <c r="CM141" i="11"/>
  <c r="BS133" i="11"/>
  <c r="BR137" i="11"/>
  <c r="DZ136" i="14"/>
  <c r="DZ133" i="14"/>
  <c r="DZ135" i="14"/>
  <c r="DZ131" i="14"/>
  <c r="BY205" i="14"/>
  <c r="DZ134" i="13"/>
  <c r="DZ132" i="13"/>
  <c r="DZ131" i="13"/>
  <c r="DZ133" i="13"/>
  <c r="DZ136" i="13"/>
  <c r="DZ135" i="12"/>
  <c r="BR195" i="12"/>
  <c r="BQ196" i="12"/>
  <c r="BV200" i="12"/>
  <c r="BR196" i="12"/>
  <c r="BY203" i="14"/>
  <c r="BQ199" i="14"/>
  <c r="BQ200" i="13"/>
  <c r="BQ201" i="12"/>
  <c r="BQ197" i="12"/>
  <c r="B465" i="11"/>
  <c r="E23" i="15"/>
  <c r="L22" i="15"/>
  <c r="B18" i="14" s="1"/>
  <c r="B82" i="14" s="1"/>
  <c r="D24" i="15"/>
  <c r="K23" i="15"/>
  <c r="B19" i="13" s="1"/>
  <c r="B83" i="13" s="1"/>
  <c r="J18" i="15"/>
  <c r="B14" i="12" s="1"/>
  <c r="B78" i="12" s="1"/>
  <c r="C19" i="15"/>
  <c r="I26" i="15"/>
  <c r="B22" i="11" s="1"/>
  <c r="B86" i="11" s="1"/>
  <c r="I25" i="15"/>
  <c r="B21" i="11" s="1"/>
  <c r="B85" i="11" s="1"/>
  <c r="BB374" i="14"/>
  <c r="B388" i="14"/>
  <c r="BE377" i="14"/>
  <c r="AO361" i="14"/>
  <c r="AL358" i="14"/>
  <c r="S339" i="14"/>
  <c r="AD350" i="14"/>
  <c r="M333" i="14"/>
  <c r="BQ201" i="14"/>
  <c r="BX201" i="14"/>
  <c r="DO197" i="14"/>
  <c r="DF197" i="14"/>
  <c r="CW197" i="14"/>
  <c r="CN197" i="14"/>
  <c r="CE197" i="14"/>
  <c r="BV197" i="14"/>
  <c r="BU197" i="14"/>
  <c r="BK381" i="14"/>
  <c r="BI379" i="14"/>
  <c r="BG377" i="14"/>
  <c r="BE375" i="14"/>
  <c r="BC373" i="14"/>
  <c r="BA371" i="14"/>
  <c r="B386" i="14"/>
  <c r="BL382" i="14"/>
  <c r="BJ380" i="14"/>
  <c r="BH378" i="14"/>
  <c r="BF376" i="14"/>
  <c r="BD374" i="14"/>
  <c r="BB372" i="14"/>
  <c r="AZ370" i="14"/>
  <c r="AX368" i="14"/>
  <c r="AV366" i="14"/>
  <c r="AY369" i="14"/>
  <c r="AS363" i="14"/>
  <c r="AQ361" i="14"/>
  <c r="AO359" i="14"/>
  <c r="AM357" i="14"/>
  <c r="AK355" i="14"/>
  <c r="AI353" i="14"/>
  <c r="AW367" i="14"/>
  <c r="AU365" i="14"/>
  <c r="AT364" i="14"/>
  <c r="AR362" i="14"/>
  <c r="AP360" i="14"/>
  <c r="AN358" i="14"/>
  <c r="AL356" i="14"/>
  <c r="AJ354" i="14"/>
  <c r="T338" i="14"/>
  <c r="Q335" i="14"/>
  <c r="S337" i="14"/>
  <c r="R336" i="14"/>
  <c r="AH352" i="14"/>
  <c r="AF350" i="14"/>
  <c r="AD348" i="14"/>
  <c r="AB346" i="14"/>
  <c r="Z344" i="14"/>
  <c r="X342" i="14"/>
  <c r="V340" i="14"/>
  <c r="O333" i="14"/>
  <c r="F324" i="14"/>
  <c r="L330" i="14"/>
  <c r="I327" i="14"/>
  <c r="K329" i="14"/>
  <c r="J328" i="14"/>
  <c r="AG351" i="14"/>
  <c r="AE349" i="14"/>
  <c r="AC347" i="14"/>
  <c r="AA345" i="14"/>
  <c r="Y343" i="14"/>
  <c r="W341" i="14"/>
  <c r="N332" i="14"/>
  <c r="G325" i="14"/>
  <c r="P334" i="14"/>
  <c r="M331" i="14"/>
  <c r="E323" i="14"/>
  <c r="H326" i="14"/>
  <c r="U339" i="14"/>
  <c r="D322" i="14"/>
  <c r="DB198" i="14"/>
  <c r="DA198" i="14"/>
  <c r="CR198" i="14"/>
  <c r="CI198" i="14"/>
  <c r="BZ198" i="14"/>
  <c r="DT198" i="14"/>
  <c r="DK198" i="14"/>
  <c r="B391" i="14"/>
  <c r="BF381" i="14"/>
  <c r="BD379" i="14"/>
  <c r="BB377" i="14"/>
  <c r="AZ375" i="14"/>
  <c r="AX373" i="14"/>
  <c r="AV371" i="14"/>
  <c r="AT369" i="14"/>
  <c r="AR367" i="14"/>
  <c r="AP365" i="14"/>
  <c r="BG382" i="14"/>
  <c r="BE380" i="14"/>
  <c r="BC378" i="14"/>
  <c r="BA376" i="14"/>
  <c r="AY374" i="14"/>
  <c r="AW372" i="14"/>
  <c r="AU370" i="14"/>
  <c r="AS368" i="14"/>
  <c r="AQ366" i="14"/>
  <c r="AN363" i="14"/>
  <c r="AL361" i="14"/>
  <c r="AJ359" i="14"/>
  <c r="AH357" i="14"/>
  <c r="AF355" i="14"/>
  <c r="AD353" i="14"/>
  <c r="Q340" i="14"/>
  <c r="J333" i="14"/>
  <c r="AE354" i="14"/>
  <c r="G330" i="14"/>
  <c r="D327" i="14"/>
  <c r="AG356" i="14"/>
  <c r="AI358" i="14"/>
  <c r="AB351" i="14"/>
  <c r="Z349" i="14"/>
  <c r="X347" i="14"/>
  <c r="V345" i="14"/>
  <c r="T343" i="14"/>
  <c r="P339" i="14"/>
  <c r="K334" i="14"/>
  <c r="AK360" i="14"/>
  <c r="R341" i="14"/>
  <c r="I332" i="14"/>
  <c r="AM362" i="14"/>
  <c r="O338" i="14"/>
  <c r="L335" i="14"/>
  <c r="AO364" i="14"/>
  <c r="AC352" i="14"/>
  <c r="AA350" i="14"/>
  <c r="Y348" i="14"/>
  <c r="W346" i="14"/>
  <c r="U344" i="14"/>
  <c r="S342" i="14"/>
  <c r="H331" i="14"/>
  <c r="N337" i="14"/>
  <c r="F329" i="14"/>
  <c r="E328" i="14"/>
  <c r="M336" i="14"/>
  <c r="DV195" i="14"/>
  <c r="DN195" i="14"/>
  <c r="DF195" i="14"/>
  <c r="CX195" i="14"/>
  <c r="CP195" i="14"/>
  <c r="CH195" i="14"/>
  <c r="BZ195" i="14"/>
  <c r="DU195" i="14"/>
  <c r="DM195" i="14"/>
  <c r="DE195" i="14"/>
  <c r="CW195" i="14"/>
  <c r="CO195" i="14"/>
  <c r="CG195" i="14"/>
  <c r="BY195" i="14"/>
  <c r="DT195" i="14"/>
  <c r="DS195" i="14"/>
  <c r="DK195" i="14"/>
  <c r="DC195" i="14"/>
  <c r="CU195" i="14"/>
  <c r="CM195" i="14"/>
  <c r="CE195" i="14"/>
  <c r="BW195" i="14"/>
  <c r="DR195" i="14"/>
  <c r="DJ195" i="14"/>
  <c r="DB195" i="14"/>
  <c r="CT195" i="14"/>
  <c r="CL195" i="14"/>
  <c r="CD195" i="14"/>
  <c r="BV195" i="14"/>
  <c r="DY195" i="14"/>
  <c r="DQ195" i="14"/>
  <c r="DI195" i="14"/>
  <c r="DA195" i="14"/>
  <c r="CS195" i="14"/>
  <c r="CK195" i="14"/>
  <c r="CC195" i="14"/>
  <c r="BU195" i="14"/>
  <c r="DX195" i="14"/>
  <c r="DP195" i="14"/>
  <c r="DW195" i="14"/>
  <c r="DO195" i="14"/>
  <c r="DG195" i="14"/>
  <c r="CY195" i="14"/>
  <c r="CQ195" i="14"/>
  <c r="CI195" i="14"/>
  <c r="CA195" i="14"/>
  <c r="BS195" i="14"/>
  <c r="DL195" i="14"/>
  <c r="CF195" i="14"/>
  <c r="DH195" i="14"/>
  <c r="CB195" i="14"/>
  <c r="DD195" i="14"/>
  <c r="BX195" i="14"/>
  <c r="CZ195" i="14"/>
  <c r="BT195" i="14"/>
  <c r="CV195" i="14"/>
  <c r="CR195" i="14"/>
  <c r="CN195" i="14"/>
  <c r="CJ195" i="14"/>
  <c r="AY370" i="14"/>
  <c r="AZ371" i="14"/>
  <c r="AM358" i="14"/>
  <c r="S338" i="14"/>
  <c r="Y344" i="14"/>
  <c r="H327" i="14"/>
  <c r="O334" i="14"/>
  <c r="BV199" i="14"/>
  <c r="BS199" i="14"/>
  <c r="DX194" i="14"/>
  <c r="DP194" i="14"/>
  <c r="DH194" i="14"/>
  <c r="CZ194" i="14"/>
  <c r="CR194" i="14"/>
  <c r="CJ194" i="14"/>
  <c r="CB194" i="14"/>
  <c r="BT194" i="14"/>
  <c r="DW194" i="14"/>
  <c r="DU194" i="14"/>
  <c r="DM194" i="14"/>
  <c r="DE194" i="14"/>
  <c r="CW194" i="14"/>
  <c r="CO194" i="14"/>
  <c r="CG194" i="14"/>
  <c r="BY194" i="14"/>
  <c r="DT194" i="14"/>
  <c r="DL194" i="14"/>
  <c r="DD194" i="14"/>
  <c r="CV194" i="14"/>
  <c r="CN194" i="14"/>
  <c r="CF194" i="14"/>
  <c r="BX194" i="14"/>
  <c r="DS194" i="14"/>
  <c r="DK194" i="14"/>
  <c r="DC194" i="14"/>
  <c r="CU194" i="14"/>
  <c r="CM194" i="14"/>
  <c r="CE194" i="14"/>
  <c r="BW194" i="14"/>
  <c r="DY194" i="14"/>
  <c r="DQ194" i="14"/>
  <c r="DI194" i="14"/>
  <c r="DA194" i="14"/>
  <c r="CS194" i="14"/>
  <c r="CK194" i="14"/>
  <c r="CC194" i="14"/>
  <c r="BU194" i="14"/>
  <c r="DO194" i="14"/>
  <c r="CT194" i="14"/>
  <c r="BZ194" i="14"/>
  <c r="DN194" i="14"/>
  <c r="CQ194" i="14"/>
  <c r="BV194" i="14"/>
  <c r="DJ194" i="14"/>
  <c r="CP194" i="14"/>
  <c r="BS194" i="14"/>
  <c r="DG194" i="14"/>
  <c r="CL194" i="14"/>
  <c r="BR194" i="14"/>
  <c r="DF194" i="14"/>
  <c r="CI194" i="14"/>
  <c r="DB194" i="14"/>
  <c r="CH194" i="14"/>
  <c r="DV194" i="14"/>
  <c r="CY194" i="14"/>
  <c r="CD194" i="14"/>
  <c r="DR194" i="14"/>
  <c r="CX194" i="14"/>
  <c r="CA194" i="14"/>
  <c r="B398" i="14"/>
  <c r="AV378" i="14"/>
  <c r="AS375" i="14"/>
  <c r="AF362" i="14"/>
  <c r="AC359" i="14"/>
  <c r="M343" i="14"/>
  <c r="R348" i="14"/>
  <c r="B396" i="14"/>
  <c r="BB382" i="14"/>
  <c r="AZ380" i="14"/>
  <c r="AX378" i="14"/>
  <c r="AV376" i="14"/>
  <c r="AT374" i="14"/>
  <c r="AR372" i="14"/>
  <c r="AP370" i="14"/>
  <c r="AN368" i="14"/>
  <c r="AL366" i="14"/>
  <c r="BA381" i="14"/>
  <c r="AY379" i="14"/>
  <c r="AW377" i="14"/>
  <c r="AU375" i="14"/>
  <c r="AS373" i="14"/>
  <c r="AQ371" i="14"/>
  <c r="AO369" i="14"/>
  <c r="AM367" i="14"/>
  <c r="AK365" i="14"/>
  <c r="AI363" i="14"/>
  <c r="AG361" i="14"/>
  <c r="AE359" i="14"/>
  <c r="AC357" i="14"/>
  <c r="AA355" i="14"/>
  <c r="Y353" i="14"/>
  <c r="AJ364" i="14"/>
  <c r="AH362" i="14"/>
  <c r="AF360" i="14"/>
  <c r="AD358" i="14"/>
  <c r="AB356" i="14"/>
  <c r="Z354" i="14"/>
  <c r="W351" i="14"/>
  <c r="U349" i="14"/>
  <c r="S347" i="14"/>
  <c r="Q345" i="14"/>
  <c r="O343" i="14"/>
  <c r="K339" i="14"/>
  <c r="F334" i="14"/>
  <c r="M341" i="14"/>
  <c r="D332" i="14"/>
  <c r="I337" i="14"/>
  <c r="H336" i="14"/>
  <c r="X352" i="14"/>
  <c r="V350" i="14"/>
  <c r="T348" i="14"/>
  <c r="R346" i="14"/>
  <c r="P344" i="14"/>
  <c r="N342" i="14"/>
  <c r="L340" i="14"/>
  <c r="E333" i="14"/>
  <c r="G335" i="14"/>
  <c r="J338" i="14"/>
  <c r="BH382" i="14"/>
  <c r="BF380" i="14"/>
  <c r="BD378" i="14"/>
  <c r="BB376" i="14"/>
  <c r="AZ374" i="14"/>
  <c r="AX372" i="14"/>
  <c r="AV370" i="14"/>
  <c r="B390" i="14"/>
  <c r="BG381" i="14"/>
  <c r="BE379" i="14"/>
  <c r="BC377" i="14"/>
  <c r="BA375" i="14"/>
  <c r="AY373" i="14"/>
  <c r="AW371" i="14"/>
  <c r="AU369" i="14"/>
  <c r="AS367" i="14"/>
  <c r="AQ365" i="14"/>
  <c r="AR366" i="14"/>
  <c r="AP364" i="14"/>
  <c r="AN362" i="14"/>
  <c r="AL360" i="14"/>
  <c r="AJ358" i="14"/>
  <c r="AH356" i="14"/>
  <c r="AF354" i="14"/>
  <c r="AO363" i="14"/>
  <c r="AM361" i="14"/>
  <c r="AK359" i="14"/>
  <c r="AI357" i="14"/>
  <c r="AG355" i="14"/>
  <c r="AE353" i="14"/>
  <c r="AT368" i="14"/>
  <c r="H330" i="14"/>
  <c r="E327" i="14"/>
  <c r="G329" i="14"/>
  <c r="F328" i="14"/>
  <c r="AC351" i="14"/>
  <c r="AA349" i="14"/>
  <c r="Y347" i="14"/>
  <c r="W345" i="14"/>
  <c r="U343" i="14"/>
  <c r="S341" i="14"/>
  <c r="J332" i="14"/>
  <c r="P338" i="14"/>
  <c r="M335" i="14"/>
  <c r="O337" i="14"/>
  <c r="N336" i="14"/>
  <c r="AD352" i="14"/>
  <c r="AB350" i="14"/>
  <c r="Z348" i="14"/>
  <c r="X346" i="14"/>
  <c r="V344" i="14"/>
  <c r="T342" i="14"/>
  <c r="R340" i="14"/>
  <c r="K333" i="14"/>
  <c r="Q339" i="14"/>
  <c r="L334" i="14"/>
  <c r="I331" i="14"/>
  <c r="D326" i="14"/>
  <c r="BQ195" i="14"/>
  <c r="B393" i="14"/>
  <c r="BE382" i="14"/>
  <c r="BC380" i="14"/>
  <c r="BA378" i="14"/>
  <c r="AY376" i="14"/>
  <c r="AW374" i="14"/>
  <c r="AU372" i="14"/>
  <c r="AS370" i="14"/>
  <c r="AQ368" i="14"/>
  <c r="AO366" i="14"/>
  <c r="BD381" i="14"/>
  <c r="AZ377" i="14"/>
  <c r="AN365" i="14"/>
  <c r="AV373" i="14"/>
  <c r="BB379" i="14"/>
  <c r="L337" i="14"/>
  <c r="K336" i="14"/>
  <c r="AP367" i="14"/>
  <c r="AB353" i="14"/>
  <c r="AA352" i="14"/>
  <c r="Y350" i="14"/>
  <c r="W348" i="14"/>
  <c r="U346" i="14"/>
  <c r="S344" i="14"/>
  <c r="Q342" i="14"/>
  <c r="F331" i="14"/>
  <c r="AD355" i="14"/>
  <c r="AC354" i="14"/>
  <c r="AF357" i="14"/>
  <c r="AE356" i="14"/>
  <c r="E330" i="14"/>
  <c r="AX375" i="14"/>
  <c r="AH359" i="14"/>
  <c r="AG358" i="14"/>
  <c r="D329" i="14"/>
  <c r="AJ361" i="14"/>
  <c r="AI360" i="14"/>
  <c r="Z351" i="14"/>
  <c r="X349" i="14"/>
  <c r="V347" i="14"/>
  <c r="T345" i="14"/>
  <c r="R343" i="14"/>
  <c r="N339" i="14"/>
  <c r="I334" i="14"/>
  <c r="AR369" i="14"/>
  <c r="AL363" i="14"/>
  <c r="AK362" i="14"/>
  <c r="P341" i="14"/>
  <c r="AT371" i="14"/>
  <c r="AM364" i="14"/>
  <c r="M338" i="14"/>
  <c r="J335" i="14"/>
  <c r="H333" i="14"/>
  <c r="G332" i="14"/>
  <c r="O340" i="14"/>
  <c r="B389" i="14"/>
  <c r="BH381" i="14"/>
  <c r="BF379" i="14"/>
  <c r="BD377" i="14"/>
  <c r="BB375" i="14"/>
  <c r="AZ373" i="14"/>
  <c r="AX371" i="14"/>
  <c r="AV369" i="14"/>
  <c r="AT367" i="14"/>
  <c r="AR365" i="14"/>
  <c r="AY372" i="14"/>
  <c r="BG380" i="14"/>
  <c r="AW370" i="14"/>
  <c r="AU368" i="14"/>
  <c r="BC376" i="14"/>
  <c r="BI382" i="14"/>
  <c r="AS366" i="14"/>
  <c r="AG354" i="14"/>
  <c r="AF353" i="14"/>
  <c r="H329" i="14"/>
  <c r="G328" i="14"/>
  <c r="AI356" i="14"/>
  <c r="AH355" i="14"/>
  <c r="AD351" i="14"/>
  <c r="AB349" i="14"/>
  <c r="Z347" i="14"/>
  <c r="X345" i="14"/>
  <c r="V343" i="14"/>
  <c r="R339" i="14"/>
  <c r="M334" i="14"/>
  <c r="AK358" i="14"/>
  <c r="AJ357" i="14"/>
  <c r="T341" i="14"/>
  <c r="AM360" i="14"/>
  <c r="AL359" i="14"/>
  <c r="Q338" i="14"/>
  <c r="N335" i="14"/>
  <c r="BE378" i="14"/>
  <c r="AO362" i="14"/>
  <c r="AN361" i="14"/>
  <c r="P337" i="14"/>
  <c r="O336" i="14"/>
  <c r="AQ364" i="14"/>
  <c r="AP363" i="14"/>
  <c r="AE352" i="14"/>
  <c r="AC350" i="14"/>
  <c r="AA348" i="14"/>
  <c r="Y346" i="14"/>
  <c r="W344" i="14"/>
  <c r="U342" i="14"/>
  <c r="J331" i="14"/>
  <c r="E326" i="14"/>
  <c r="BA374" i="14"/>
  <c r="I330" i="14"/>
  <c r="F327" i="14"/>
  <c r="D325" i="14"/>
  <c r="K332" i="14"/>
  <c r="S340" i="14"/>
  <c r="L333" i="14"/>
  <c r="BE381" i="14"/>
  <c r="BC379" i="14"/>
  <c r="BA377" i="14"/>
  <c r="AY375" i="14"/>
  <c r="AW373" i="14"/>
  <c r="AU371" i="14"/>
  <c r="AS369" i="14"/>
  <c r="AQ367" i="14"/>
  <c r="AO365" i="14"/>
  <c r="BF382" i="14"/>
  <c r="BD380" i="14"/>
  <c r="BB378" i="14"/>
  <c r="AZ376" i="14"/>
  <c r="AX374" i="14"/>
  <c r="AV372" i="14"/>
  <c r="AT370" i="14"/>
  <c r="AR368" i="14"/>
  <c r="AP366" i="14"/>
  <c r="AN364" i="14"/>
  <c r="AL362" i="14"/>
  <c r="AJ360" i="14"/>
  <c r="AH358" i="14"/>
  <c r="AF356" i="14"/>
  <c r="AD354" i="14"/>
  <c r="B392" i="14"/>
  <c r="AM363" i="14"/>
  <c r="AK361" i="14"/>
  <c r="AI359" i="14"/>
  <c r="AG357" i="14"/>
  <c r="AE355" i="14"/>
  <c r="AC353" i="14"/>
  <c r="AB352" i="14"/>
  <c r="Z350" i="14"/>
  <c r="X348" i="14"/>
  <c r="V346" i="14"/>
  <c r="T344" i="14"/>
  <c r="R342" i="14"/>
  <c r="G331" i="14"/>
  <c r="P340" i="14"/>
  <c r="I333" i="14"/>
  <c r="E329" i="14"/>
  <c r="D328" i="14"/>
  <c r="AA351" i="14"/>
  <c r="Y349" i="14"/>
  <c r="W347" i="14"/>
  <c r="U345" i="14"/>
  <c r="S343" i="14"/>
  <c r="O339" i="14"/>
  <c r="J334" i="14"/>
  <c r="Q341" i="14"/>
  <c r="H332" i="14"/>
  <c r="M337" i="14"/>
  <c r="L336" i="14"/>
  <c r="F330" i="14"/>
  <c r="K335" i="14"/>
  <c r="N338" i="14"/>
  <c r="BM258" i="14"/>
  <c r="BQ258" i="14" s="1"/>
  <c r="DZ258" i="14" s="1"/>
  <c r="BC382" i="14"/>
  <c r="BA380" i="14"/>
  <c r="AY378" i="14"/>
  <c r="AW376" i="14"/>
  <c r="AU374" i="14"/>
  <c r="AS372" i="14"/>
  <c r="AQ370" i="14"/>
  <c r="AO368" i="14"/>
  <c r="AM366" i="14"/>
  <c r="BB381" i="14"/>
  <c r="AZ379" i="14"/>
  <c r="AX377" i="14"/>
  <c r="AV375" i="14"/>
  <c r="AT373" i="14"/>
  <c r="AR371" i="14"/>
  <c r="AP369" i="14"/>
  <c r="AN367" i="14"/>
  <c r="AL365" i="14"/>
  <c r="AK364" i="14"/>
  <c r="AI362" i="14"/>
  <c r="AG360" i="14"/>
  <c r="AE358" i="14"/>
  <c r="AC356" i="14"/>
  <c r="AA354" i="14"/>
  <c r="N341" i="14"/>
  <c r="E332" i="14"/>
  <c r="K338" i="14"/>
  <c r="H335" i="14"/>
  <c r="Z353" i="14"/>
  <c r="AB355" i="14"/>
  <c r="Y352" i="14"/>
  <c r="W350" i="14"/>
  <c r="U348" i="14"/>
  <c r="S346" i="14"/>
  <c r="Q344" i="14"/>
  <c r="O342" i="14"/>
  <c r="D331" i="14"/>
  <c r="B395" i="14"/>
  <c r="AD357" i="14"/>
  <c r="M340" i="14"/>
  <c r="F333" i="14"/>
  <c r="AF359" i="14"/>
  <c r="AH361" i="14"/>
  <c r="AJ363" i="14"/>
  <c r="X351" i="14"/>
  <c r="V349" i="14"/>
  <c r="T347" i="14"/>
  <c r="R345" i="14"/>
  <c r="P343" i="14"/>
  <c r="L339" i="14"/>
  <c r="G334" i="14"/>
  <c r="J337" i="14"/>
  <c r="I336" i="14"/>
  <c r="BM259" i="14"/>
  <c r="BQ259" i="14" s="1"/>
  <c r="BV201" i="14"/>
  <c r="DJ203" i="14"/>
  <c r="CD203" i="14"/>
  <c r="DY203" i="14"/>
  <c r="DA203" i="14"/>
  <c r="DX203" i="14"/>
  <c r="DP203" i="14"/>
  <c r="CR203" i="14"/>
  <c r="DO203" i="14"/>
  <c r="DG203" i="14"/>
  <c r="CI203" i="14"/>
  <c r="DF203" i="14"/>
  <c r="CX203" i="14"/>
  <c r="DU203" i="14"/>
  <c r="CO203" i="14"/>
  <c r="CG203" i="14"/>
  <c r="DD203" i="14"/>
  <c r="DS203" i="14"/>
  <c r="DK203" i="14"/>
  <c r="CM203" i="14"/>
  <c r="CU204" i="14"/>
  <c r="DS196" i="14"/>
  <c r="DK196" i="14"/>
  <c r="DC196" i="14"/>
  <c r="CU196" i="14"/>
  <c r="CM196" i="14"/>
  <c r="CE196" i="14"/>
  <c r="BW196" i="14"/>
  <c r="DR196" i="14"/>
  <c r="DJ196" i="14"/>
  <c r="DB196" i="14"/>
  <c r="CT196" i="14"/>
  <c r="CL196" i="14"/>
  <c r="CD196" i="14"/>
  <c r="BV196" i="14"/>
  <c r="DY196" i="14"/>
  <c r="DQ196" i="14"/>
  <c r="DI196" i="14"/>
  <c r="DA196" i="14"/>
  <c r="CS196" i="14"/>
  <c r="CK196" i="14"/>
  <c r="CC196" i="14"/>
  <c r="BU196" i="14"/>
  <c r="DX196" i="14"/>
  <c r="DP196" i="14"/>
  <c r="DH196" i="14"/>
  <c r="CZ196" i="14"/>
  <c r="CR196" i="14"/>
  <c r="CJ196" i="14"/>
  <c r="CB196" i="14"/>
  <c r="BT196" i="14"/>
  <c r="DW196" i="14"/>
  <c r="DO196" i="14"/>
  <c r="DG196" i="14"/>
  <c r="CY196" i="14"/>
  <c r="CQ196" i="14"/>
  <c r="CI196" i="14"/>
  <c r="CA196" i="14"/>
  <c r="DV196" i="14"/>
  <c r="DN196" i="14"/>
  <c r="DF196" i="14"/>
  <c r="CX196" i="14"/>
  <c r="CP196" i="14"/>
  <c r="CH196" i="14"/>
  <c r="BZ196" i="14"/>
  <c r="DU196" i="14"/>
  <c r="DM196" i="14"/>
  <c r="DE196" i="14"/>
  <c r="CW196" i="14"/>
  <c r="CO196" i="14"/>
  <c r="CG196" i="14"/>
  <c r="BY196" i="14"/>
  <c r="DT196" i="14"/>
  <c r="DL196" i="14"/>
  <c r="DD196" i="14"/>
  <c r="CV196" i="14"/>
  <c r="CN196" i="14"/>
  <c r="CF196" i="14"/>
  <c r="BX196" i="14"/>
  <c r="BS196" i="14"/>
  <c r="B394" i="14"/>
  <c r="BC381" i="14"/>
  <c r="BA379" i="14"/>
  <c r="AY377" i="14"/>
  <c r="AW375" i="14"/>
  <c r="AU373" i="14"/>
  <c r="AS371" i="14"/>
  <c r="BD382" i="14"/>
  <c r="BB380" i="14"/>
  <c r="AZ378" i="14"/>
  <c r="AX376" i="14"/>
  <c r="AV374" i="14"/>
  <c r="AT372" i="14"/>
  <c r="AR370" i="14"/>
  <c r="AP368" i="14"/>
  <c r="AN366" i="14"/>
  <c r="AK363" i="14"/>
  <c r="AI361" i="14"/>
  <c r="AG359" i="14"/>
  <c r="AE357" i="14"/>
  <c r="AC355" i="14"/>
  <c r="AA353" i="14"/>
  <c r="AQ369" i="14"/>
  <c r="AO367" i="14"/>
  <c r="AL364" i="14"/>
  <c r="AJ362" i="14"/>
  <c r="AH360" i="14"/>
  <c r="AF358" i="14"/>
  <c r="AD356" i="14"/>
  <c r="AB354" i="14"/>
  <c r="AM365" i="14"/>
  <c r="L338" i="14"/>
  <c r="I335" i="14"/>
  <c r="K337" i="14"/>
  <c r="J336" i="14"/>
  <c r="Z352" i="14"/>
  <c r="X350" i="14"/>
  <c r="V348" i="14"/>
  <c r="T346" i="14"/>
  <c r="R344" i="14"/>
  <c r="P342" i="14"/>
  <c r="N340" i="14"/>
  <c r="G333" i="14"/>
  <c r="D330" i="14"/>
  <c r="Y351" i="14"/>
  <c r="W349" i="14"/>
  <c r="U347" i="14"/>
  <c r="S345" i="14"/>
  <c r="Q343" i="14"/>
  <c r="O341" i="14"/>
  <c r="F332" i="14"/>
  <c r="M339" i="14"/>
  <c r="H334" i="14"/>
  <c r="E331" i="14"/>
  <c r="AX379" i="14"/>
  <c r="BA382" i="14"/>
  <c r="AH363" i="14"/>
  <c r="L341" i="14"/>
  <c r="H337" i="14"/>
  <c r="O344" i="14"/>
  <c r="K340" i="14"/>
  <c r="BW201" i="14"/>
  <c r="BQ196" i="14"/>
  <c r="DU206" i="14"/>
  <c r="DT199" i="14"/>
  <c r="DL199" i="14"/>
  <c r="DD199" i="14"/>
  <c r="CV199" i="14"/>
  <c r="CN199" i="14"/>
  <c r="CF199" i="14"/>
  <c r="BX199" i="14"/>
  <c r="DS199" i="14"/>
  <c r="DK199" i="14"/>
  <c r="DC199" i="14"/>
  <c r="CU199" i="14"/>
  <c r="CM199" i="14"/>
  <c r="CE199" i="14"/>
  <c r="BW199" i="14"/>
  <c r="DR199" i="14"/>
  <c r="DJ199" i="14"/>
  <c r="DB199" i="14"/>
  <c r="CT199" i="14"/>
  <c r="CL199" i="14"/>
  <c r="CD199" i="14"/>
  <c r="DY199" i="14"/>
  <c r="DQ199" i="14"/>
  <c r="DI199" i="14"/>
  <c r="DA199" i="14"/>
  <c r="CS199" i="14"/>
  <c r="CK199" i="14"/>
  <c r="CC199" i="14"/>
  <c r="DX199" i="14"/>
  <c r="DP199" i="14"/>
  <c r="DH199" i="14"/>
  <c r="CZ199" i="14"/>
  <c r="CR199" i="14"/>
  <c r="CJ199" i="14"/>
  <c r="CB199" i="14"/>
  <c r="DW199" i="14"/>
  <c r="DO199" i="14"/>
  <c r="DG199" i="14"/>
  <c r="CY199" i="14"/>
  <c r="CQ199" i="14"/>
  <c r="CI199" i="14"/>
  <c r="CA199" i="14"/>
  <c r="DV199" i="14"/>
  <c r="DN199" i="14"/>
  <c r="DF199" i="14"/>
  <c r="CX199" i="14"/>
  <c r="CP199" i="14"/>
  <c r="CH199" i="14"/>
  <c r="BZ199" i="14"/>
  <c r="DU199" i="14"/>
  <c r="DM199" i="14"/>
  <c r="DE199" i="14"/>
  <c r="CW199" i="14"/>
  <c r="CO199" i="14"/>
  <c r="CG199" i="14"/>
  <c r="BY199" i="14"/>
  <c r="BT197" i="14"/>
  <c r="BM261" i="14"/>
  <c r="BR261" i="14" s="1"/>
  <c r="DU201" i="14"/>
  <c r="DM201" i="14"/>
  <c r="DE201" i="14"/>
  <c r="CW201" i="14"/>
  <c r="CO201" i="14"/>
  <c r="CG201" i="14"/>
  <c r="BY201" i="14"/>
  <c r="DT201" i="14"/>
  <c r="DL201" i="14"/>
  <c r="DD201" i="14"/>
  <c r="CV201" i="14"/>
  <c r="CN201" i="14"/>
  <c r="CF201" i="14"/>
  <c r="DS201" i="14"/>
  <c r="DK201" i="14"/>
  <c r="DC201" i="14"/>
  <c r="CU201" i="14"/>
  <c r="CM201" i="14"/>
  <c r="CE201" i="14"/>
  <c r="DR201" i="14"/>
  <c r="DJ201" i="14"/>
  <c r="DB201" i="14"/>
  <c r="CT201" i="14"/>
  <c r="CL201" i="14"/>
  <c r="CD201" i="14"/>
  <c r="DY201" i="14"/>
  <c r="DQ201" i="14"/>
  <c r="DI201" i="14"/>
  <c r="DA201" i="14"/>
  <c r="CS201" i="14"/>
  <c r="CK201" i="14"/>
  <c r="CC201" i="14"/>
  <c r="DX201" i="14"/>
  <c r="DP201" i="14"/>
  <c r="DH201" i="14"/>
  <c r="CZ201" i="14"/>
  <c r="CR201" i="14"/>
  <c r="CJ201" i="14"/>
  <c r="CB201" i="14"/>
  <c r="DW201" i="14"/>
  <c r="DO201" i="14"/>
  <c r="DG201" i="14"/>
  <c r="CY201" i="14"/>
  <c r="CQ201" i="14"/>
  <c r="CI201" i="14"/>
  <c r="CA201" i="14"/>
  <c r="DV201" i="14"/>
  <c r="DN201" i="14"/>
  <c r="DF201" i="14"/>
  <c r="CX201" i="14"/>
  <c r="CP201" i="14"/>
  <c r="CH201" i="14"/>
  <c r="BZ201" i="14"/>
  <c r="BT199" i="14"/>
  <c r="BC382" i="13"/>
  <c r="B395" i="13"/>
  <c r="BA380" i="13"/>
  <c r="BB381" i="13"/>
  <c r="AZ379" i="13"/>
  <c r="AH361" i="13"/>
  <c r="AF359" i="13"/>
  <c r="AP369" i="13"/>
  <c r="AO368" i="13"/>
  <c r="AM366" i="13"/>
  <c r="AD357" i="13"/>
  <c r="AA354" i="13"/>
  <c r="Z353" i="13"/>
  <c r="X351" i="13"/>
  <c r="V349" i="13"/>
  <c r="T347" i="13"/>
  <c r="R345" i="13"/>
  <c r="P343" i="13"/>
  <c r="L339" i="13"/>
  <c r="AR371" i="13"/>
  <c r="AQ370" i="13"/>
  <c r="AK364" i="13"/>
  <c r="AB355" i="13"/>
  <c r="N341" i="13"/>
  <c r="AT373" i="13"/>
  <c r="AS372" i="13"/>
  <c r="AI362" i="13"/>
  <c r="K338" i="13"/>
  <c r="H335" i="13"/>
  <c r="AV375" i="13"/>
  <c r="AU374" i="13"/>
  <c r="AN367" i="13"/>
  <c r="AG360" i="13"/>
  <c r="AY378" i="13"/>
  <c r="AJ363" i="13"/>
  <c r="AC356" i="13"/>
  <c r="M340" i="13"/>
  <c r="AW376" i="13"/>
  <c r="AE358" i="13"/>
  <c r="S346" i="13"/>
  <c r="J337" i="13"/>
  <c r="Y352" i="13"/>
  <c r="D331" i="13"/>
  <c r="AL365" i="13"/>
  <c r="F333" i="13"/>
  <c r="U348" i="13"/>
  <c r="AX377" i="13"/>
  <c r="Q344" i="13"/>
  <c r="O342" i="13"/>
  <c r="G334" i="13"/>
  <c r="I336" i="13"/>
  <c r="E332" i="13"/>
  <c r="W350" i="13"/>
  <c r="BQ203" i="13"/>
  <c r="BK381" i="13"/>
  <c r="BI379" i="13"/>
  <c r="B386" i="13"/>
  <c r="BL382" i="13"/>
  <c r="BJ380" i="13"/>
  <c r="BH378" i="13"/>
  <c r="BF376" i="13"/>
  <c r="BD374" i="13"/>
  <c r="BB372" i="13"/>
  <c r="AZ370" i="13"/>
  <c r="AX368" i="13"/>
  <c r="BG377" i="13"/>
  <c r="BE375" i="13"/>
  <c r="BC373" i="13"/>
  <c r="BA371" i="13"/>
  <c r="AY369" i="13"/>
  <c r="AU365" i="13"/>
  <c r="AN358" i="13"/>
  <c r="AS363" i="13"/>
  <c r="AL356" i="13"/>
  <c r="AI353" i="13"/>
  <c r="AG351" i="13"/>
  <c r="AE349" i="13"/>
  <c r="AC347" i="13"/>
  <c r="AA345" i="13"/>
  <c r="Y343" i="13"/>
  <c r="U339" i="13"/>
  <c r="AQ361" i="13"/>
  <c r="W341" i="13"/>
  <c r="AO359" i="13"/>
  <c r="AJ354" i="13"/>
  <c r="T338" i="13"/>
  <c r="Q335" i="13"/>
  <c r="AV366" i="13"/>
  <c r="AM357" i="13"/>
  <c r="AK355" i="13"/>
  <c r="S337" i="13"/>
  <c r="R336" i="13"/>
  <c r="AT364" i="13"/>
  <c r="AH352" i="13"/>
  <c r="AF350" i="13"/>
  <c r="AD348" i="13"/>
  <c r="AB346" i="13"/>
  <c r="Z344" i="13"/>
  <c r="AW367" i="13"/>
  <c r="AP360" i="13"/>
  <c r="M331" i="13"/>
  <c r="X342" i="13"/>
  <c r="V340" i="13"/>
  <c r="O333" i="13"/>
  <c r="F324" i="13"/>
  <c r="L330" i="13"/>
  <c r="I327" i="13"/>
  <c r="K329" i="13"/>
  <c r="J328" i="13"/>
  <c r="P334" i="13"/>
  <c r="E323" i="13"/>
  <c r="AR362" i="13"/>
  <c r="N332" i="13"/>
  <c r="G325" i="13"/>
  <c r="D322" i="13"/>
  <c r="H326" i="13"/>
  <c r="CY202" i="13"/>
  <c r="DU195" i="13"/>
  <c r="DM195" i="13"/>
  <c r="DE195" i="13"/>
  <c r="CW195" i="13"/>
  <c r="CO195" i="13"/>
  <c r="CG195" i="13"/>
  <c r="BY195" i="13"/>
  <c r="DT195" i="13"/>
  <c r="DL195" i="13"/>
  <c r="DD195" i="13"/>
  <c r="CV195" i="13"/>
  <c r="CN195" i="13"/>
  <c r="CF195" i="13"/>
  <c r="BX195" i="13"/>
  <c r="DR195" i="13"/>
  <c r="DJ195" i="13"/>
  <c r="DB195" i="13"/>
  <c r="CT195" i="13"/>
  <c r="CL195" i="13"/>
  <c r="CD195" i="13"/>
  <c r="BV195" i="13"/>
  <c r="DY195" i="13"/>
  <c r="DQ195" i="13"/>
  <c r="DI195" i="13"/>
  <c r="DA195" i="13"/>
  <c r="CS195" i="13"/>
  <c r="CK195" i="13"/>
  <c r="CC195" i="13"/>
  <c r="BU195" i="13"/>
  <c r="DX195" i="13"/>
  <c r="DP195" i="13"/>
  <c r="DH195" i="13"/>
  <c r="CZ195" i="13"/>
  <c r="CR195" i="13"/>
  <c r="CJ195" i="13"/>
  <c r="CB195" i="13"/>
  <c r="BT195" i="13"/>
  <c r="DW195" i="13"/>
  <c r="DO195" i="13"/>
  <c r="DG195" i="13"/>
  <c r="CY195" i="13"/>
  <c r="CQ195" i="13"/>
  <c r="CI195" i="13"/>
  <c r="CA195" i="13"/>
  <c r="BS195" i="13"/>
  <c r="DV195" i="13"/>
  <c r="DN195" i="13"/>
  <c r="DF195" i="13"/>
  <c r="CX195" i="13"/>
  <c r="CP195" i="13"/>
  <c r="CH195" i="13"/>
  <c r="BZ195" i="13"/>
  <c r="CU195" i="13"/>
  <c r="CM195" i="13"/>
  <c r="CE195" i="13"/>
  <c r="BW195" i="13"/>
  <c r="DS195" i="13"/>
  <c r="DK195" i="13"/>
  <c r="DC195" i="13"/>
  <c r="B389" i="13"/>
  <c r="BA374" i="13"/>
  <c r="BK382" i="13"/>
  <c r="BJ381" i="13"/>
  <c r="BH379" i="13"/>
  <c r="BG378" i="13"/>
  <c r="B387" i="13"/>
  <c r="BI380" i="13"/>
  <c r="AZ371" i="13"/>
  <c r="AY370" i="13"/>
  <c r="AV367" i="13"/>
  <c r="AO360" i="13"/>
  <c r="BB373" i="13"/>
  <c r="BA372" i="13"/>
  <c r="AT365" i="13"/>
  <c r="AM358" i="13"/>
  <c r="BD375" i="13"/>
  <c r="BC374" i="13"/>
  <c r="AR363" i="13"/>
  <c r="AK356" i="13"/>
  <c r="AH353" i="13"/>
  <c r="AF351" i="13"/>
  <c r="AD349" i="13"/>
  <c r="AB347" i="13"/>
  <c r="Z345" i="13"/>
  <c r="X343" i="13"/>
  <c r="T339" i="13"/>
  <c r="BF377" i="13"/>
  <c r="BE376" i="13"/>
  <c r="AP361" i="13"/>
  <c r="V341" i="13"/>
  <c r="AN359" i="13"/>
  <c r="AI354" i="13"/>
  <c r="S338" i="13"/>
  <c r="P335" i="13"/>
  <c r="AU366" i="13"/>
  <c r="AL357" i="13"/>
  <c r="AJ355" i="13"/>
  <c r="AX369" i="13"/>
  <c r="AW368" i="13"/>
  <c r="AQ362" i="13"/>
  <c r="U340" i="13"/>
  <c r="AA346" i="13"/>
  <c r="AS364" i="13"/>
  <c r="AG352" i="13"/>
  <c r="L331" i="13"/>
  <c r="G326" i="13"/>
  <c r="AC348" i="13"/>
  <c r="W342" i="13"/>
  <c r="N333" i="13"/>
  <c r="E324" i="13"/>
  <c r="Q336" i="13"/>
  <c r="K330" i="13"/>
  <c r="H327" i="13"/>
  <c r="Y344" i="13"/>
  <c r="J329" i="13"/>
  <c r="I328" i="13"/>
  <c r="AE350" i="13"/>
  <c r="R337" i="13"/>
  <c r="O334" i="13"/>
  <c r="D323" i="13"/>
  <c r="M332" i="13"/>
  <c r="F325" i="13"/>
  <c r="CR208" i="13"/>
  <c r="DR208" i="13"/>
  <c r="AZ377" i="13"/>
  <c r="AX375" i="13"/>
  <c r="AJ361" i="13"/>
  <c r="AH359" i="13"/>
  <c r="Z351" i="13"/>
  <c r="X349" i="13"/>
  <c r="P341" i="13"/>
  <c r="AS370" i="13"/>
  <c r="K336" i="13"/>
  <c r="AW374" i="13"/>
  <c r="Q342" i="13"/>
  <c r="AY376" i="13"/>
  <c r="N339" i="13"/>
  <c r="I334" i="13"/>
  <c r="BH382" i="13"/>
  <c r="BF380" i="13"/>
  <c r="BD378" i="13"/>
  <c r="BG381" i="13"/>
  <c r="BE379" i="13"/>
  <c r="BC377" i="13"/>
  <c r="BA375" i="13"/>
  <c r="AY373" i="13"/>
  <c r="AW371" i="13"/>
  <c r="AU369" i="13"/>
  <c r="BB376" i="13"/>
  <c r="AZ374" i="13"/>
  <c r="AX372" i="13"/>
  <c r="AV370" i="13"/>
  <c r="AT368" i="13"/>
  <c r="AN362" i="13"/>
  <c r="AL360" i="13"/>
  <c r="AD352" i="13"/>
  <c r="AB350" i="13"/>
  <c r="Z348" i="13"/>
  <c r="X346" i="13"/>
  <c r="V344" i="13"/>
  <c r="T342" i="13"/>
  <c r="AS367" i="13"/>
  <c r="AJ358" i="13"/>
  <c r="R340" i="13"/>
  <c r="AQ365" i="13"/>
  <c r="AH356" i="13"/>
  <c r="AO363" i="13"/>
  <c r="AM361" i="13"/>
  <c r="AE353" i="13"/>
  <c r="AC351" i="13"/>
  <c r="AA349" i="13"/>
  <c r="Y347" i="13"/>
  <c r="W345" i="13"/>
  <c r="U343" i="13"/>
  <c r="AP364" i="13"/>
  <c r="AI357" i="13"/>
  <c r="AG355" i="13"/>
  <c r="P338" i="13"/>
  <c r="M335" i="13"/>
  <c r="O337" i="13"/>
  <c r="G329" i="13"/>
  <c r="F328" i="13"/>
  <c r="L334" i="13"/>
  <c r="AK359" i="13"/>
  <c r="Q339" i="13"/>
  <c r="J332" i="13"/>
  <c r="AR366" i="13"/>
  <c r="S341" i="13"/>
  <c r="B390" i="13"/>
  <c r="AF354" i="13"/>
  <c r="I331" i="13"/>
  <c r="D326" i="13"/>
  <c r="N336" i="13"/>
  <c r="K333" i="13"/>
  <c r="H330" i="13"/>
  <c r="E327" i="13"/>
  <c r="BW198" i="13"/>
  <c r="BR208" i="13"/>
  <c r="DS199" i="13"/>
  <c r="DR199" i="13"/>
  <c r="DJ199" i="13"/>
  <c r="DH199" i="13"/>
  <c r="CZ199" i="13"/>
  <c r="CY199" i="13"/>
  <c r="CQ199" i="13"/>
  <c r="CP199" i="13"/>
  <c r="CH199" i="13"/>
  <c r="CG199" i="13"/>
  <c r="BY199" i="13"/>
  <c r="BX199" i="13"/>
  <c r="CC199" i="13"/>
  <c r="BM260" i="13"/>
  <c r="BS260" i="13" s="1"/>
  <c r="BM258" i="13"/>
  <c r="BQ258" i="13" s="1"/>
  <c r="DZ258" i="13" s="1"/>
  <c r="B391" i="13"/>
  <c r="BG382" i="13"/>
  <c r="BF381" i="13"/>
  <c r="BD379" i="13"/>
  <c r="BC378" i="13"/>
  <c r="AS368" i="13"/>
  <c r="AO364" i="13"/>
  <c r="AH357" i="13"/>
  <c r="AF355" i="13"/>
  <c r="BE380" i="13"/>
  <c r="AU370" i="13"/>
  <c r="AT369" i="13"/>
  <c r="AM362" i="13"/>
  <c r="N337" i="13"/>
  <c r="M336" i="13"/>
  <c r="AW372" i="13"/>
  <c r="AV371" i="13"/>
  <c r="AK360" i="13"/>
  <c r="AC352" i="13"/>
  <c r="AA350" i="13"/>
  <c r="Y348" i="13"/>
  <c r="W346" i="13"/>
  <c r="U344" i="13"/>
  <c r="S342" i="13"/>
  <c r="AY374" i="13"/>
  <c r="AX373" i="13"/>
  <c r="AR367" i="13"/>
  <c r="AI358" i="13"/>
  <c r="Q340" i="13"/>
  <c r="BA376" i="13"/>
  <c r="AZ375" i="13"/>
  <c r="AP365" i="13"/>
  <c r="AG356" i="13"/>
  <c r="BB377" i="13"/>
  <c r="AN363" i="13"/>
  <c r="AQ366" i="13"/>
  <c r="AJ359" i="13"/>
  <c r="AE354" i="13"/>
  <c r="R341" i="13"/>
  <c r="T343" i="13"/>
  <c r="G330" i="13"/>
  <c r="D327" i="13"/>
  <c r="Z349" i="13"/>
  <c r="F329" i="13"/>
  <c r="E328" i="13"/>
  <c r="O338" i="13"/>
  <c r="K334" i="13"/>
  <c r="V345" i="13"/>
  <c r="P339" i="13"/>
  <c r="I332" i="13"/>
  <c r="AB351" i="13"/>
  <c r="L335" i="13"/>
  <c r="AL361" i="13"/>
  <c r="X347" i="13"/>
  <c r="H331" i="13"/>
  <c r="AD353" i="13"/>
  <c r="J333" i="13"/>
  <c r="DW194" i="13"/>
  <c r="DO194" i="13"/>
  <c r="DG194" i="13"/>
  <c r="CY194" i="13"/>
  <c r="CQ194" i="13"/>
  <c r="CI194" i="13"/>
  <c r="CA194" i="13"/>
  <c r="BS194" i="13"/>
  <c r="DV194" i="13"/>
  <c r="DN194" i="13"/>
  <c r="DF194" i="13"/>
  <c r="CX194" i="13"/>
  <c r="CP194" i="13"/>
  <c r="CH194" i="13"/>
  <c r="BZ194" i="13"/>
  <c r="BR194" i="13"/>
  <c r="DT194" i="13"/>
  <c r="DL194" i="13"/>
  <c r="DD194" i="13"/>
  <c r="CV194" i="13"/>
  <c r="CN194" i="13"/>
  <c r="CF194" i="13"/>
  <c r="BX194" i="13"/>
  <c r="DS194" i="13"/>
  <c r="DK194" i="13"/>
  <c r="DC194" i="13"/>
  <c r="CU194" i="13"/>
  <c r="CM194" i="13"/>
  <c r="CE194" i="13"/>
  <c r="BW194" i="13"/>
  <c r="DR194" i="13"/>
  <c r="DJ194" i="13"/>
  <c r="DB194" i="13"/>
  <c r="CT194" i="13"/>
  <c r="CL194" i="13"/>
  <c r="CD194" i="13"/>
  <c r="BV194" i="13"/>
  <c r="DY194" i="13"/>
  <c r="DQ194" i="13"/>
  <c r="DI194" i="13"/>
  <c r="DA194" i="13"/>
  <c r="CS194" i="13"/>
  <c r="CK194" i="13"/>
  <c r="CC194" i="13"/>
  <c r="BU194" i="13"/>
  <c r="DX194" i="13"/>
  <c r="DP194" i="13"/>
  <c r="DH194" i="13"/>
  <c r="CZ194" i="13"/>
  <c r="CR194" i="13"/>
  <c r="CJ194" i="13"/>
  <c r="CB194" i="13"/>
  <c r="BT194" i="13"/>
  <c r="CW194" i="13"/>
  <c r="CO194" i="13"/>
  <c r="CG194" i="13"/>
  <c r="BY194" i="13"/>
  <c r="DU194" i="13"/>
  <c r="DM194" i="13"/>
  <c r="DE194" i="13"/>
  <c r="BM262" i="13"/>
  <c r="BS262" i="13" s="1"/>
  <c r="BM259" i="13"/>
  <c r="BQ259" i="13" s="1"/>
  <c r="B394" i="13"/>
  <c r="BD382" i="13"/>
  <c r="BB380" i="13"/>
  <c r="AY377" i="13"/>
  <c r="AW375" i="13"/>
  <c r="AB354" i="13"/>
  <c r="AA353" i="13"/>
  <c r="AL364" i="13"/>
  <c r="AC355" i="13"/>
  <c r="J336" i="13"/>
  <c r="AM365" i="13"/>
  <c r="AI361" i="13"/>
  <c r="AK363" i="13"/>
  <c r="H334" i="13"/>
  <c r="AD356" i="13"/>
  <c r="B396" i="13"/>
  <c r="AX378" i="13"/>
  <c r="AV376" i="13"/>
  <c r="AT374" i="13"/>
  <c r="AR372" i="13"/>
  <c r="AP370" i="13"/>
  <c r="AN368" i="13"/>
  <c r="AL366" i="13"/>
  <c r="AJ364" i="13"/>
  <c r="AH362" i="13"/>
  <c r="AF360" i="13"/>
  <c r="AD358" i="13"/>
  <c r="AB356" i="13"/>
  <c r="Z354" i="13"/>
  <c r="AZ380" i="13"/>
  <c r="BA381" i="13"/>
  <c r="AW377" i="13"/>
  <c r="AU375" i="13"/>
  <c r="AS373" i="13"/>
  <c r="AQ371" i="13"/>
  <c r="AO369" i="13"/>
  <c r="AM367" i="13"/>
  <c r="AK365" i="13"/>
  <c r="AI363" i="13"/>
  <c r="AG361" i="13"/>
  <c r="AE359" i="13"/>
  <c r="AC357" i="13"/>
  <c r="AA355" i="13"/>
  <c r="AY379" i="13"/>
  <c r="Y353" i="13"/>
  <c r="W351" i="13"/>
  <c r="U349" i="13"/>
  <c r="S347" i="13"/>
  <c r="Q345" i="13"/>
  <c r="O343" i="13"/>
  <c r="K339" i="13"/>
  <c r="M341" i="13"/>
  <c r="X352" i="13"/>
  <c r="V350" i="13"/>
  <c r="T348" i="13"/>
  <c r="R346" i="13"/>
  <c r="P344" i="13"/>
  <c r="N342" i="13"/>
  <c r="H336" i="13"/>
  <c r="D332" i="13"/>
  <c r="I337" i="13"/>
  <c r="J338" i="13"/>
  <c r="E333" i="13"/>
  <c r="L340" i="13"/>
  <c r="G335" i="13"/>
  <c r="BB382" i="13"/>
  <c r="F334" i="13"/>
  <c r="DR196" i="13"/>
  <c r="DJ196" i="13"/>
  <c r="DB196" i="13"/>
  <c r="CT196" i="13"/>
  <c r="CL196" i="13"/>
  <c r="CD196" i="13"/>
  <c r="BV196" i="13"/>
  <c r="DY196" i="13"/>
  <c r="DQ196" i="13"/>
  <c r="DI196" i="13"/>
  <c r="DA196" i="13"/>
  <c r="CS196" i="13"/>
  <c r="CK196" i="13"/>
  <c r="CC196" i="13"/>
  <c r="BU196" i="13"/>
  <c r="DW196" i="13"/>
  <c r="DO196" i="13"/>
  <c r="DG196" i="13"/>
  <c r="CY196" i="13"/>
  <c r="CQ196" i="13"/>
  <c r="CI196" i="13"/>
  <c r="CA196" i="13"/>
  <c r="DV196" i="13"/>
  <c r="DN196" i="13"/>
  <c r="DF196" i="13"/>
  <c r="CX196" i="13"/>
  <c r="CP196" i="13"/>
  <c r="CH196" i="13"/>
  <c r="BZ196" i="13"/>
  <c r="DU196" i="13"/>
  <c r="DM196" i="13"/>
  <c r="DE196" i="13"/>
  <c r="CW196" i="13"/>
  <c r="CO196" i="13"/>
  <c r="CG196" i="13"/>
  <c r="BY196" i="13"/>
  <c r="DT196" i="13"/>
  <c r="DL196" i="13"/>
  <c r="DD196" i="13"/>
  <c r="CV196" i="13"/>
  <c r="CN196" i="13"/>
  <c r="CF196" i="13"/>
  <c r="BX196" i="13"/>
  <c r="DS196" i="13"/>
  <c r="DK196" i="13"/>
  <c r="DC196" i="13"/>
  <c r="CU196" i="13"/>
  <c r="CM196" i="13"/>
  <c r="CE196" i="13"/>
  <c r="BW196" i="13"/>
  <c r="CR196" i="13"/>
  <c r="CJ196" i="13"/>
  <c r="CB196" i="13"/>
  <c r="BT196" i="13"/>
  <c r="DX196" i="13"/>
  <c r="DP196" i="13"/>
  <c r="DH196" i="13"/>
  <c r="CZ196" i="13"/>
  <c r="CP197" i="13"/>
  <c r="CH197" i="13"/>
  <c r="CG197" i="13"/>
  <c r="BY197" i="13"/>
  <c r="BW197" i="13"/>
  <c r="DR197" i="13"/>
  <c r="DY197" i="13"/>
  <c r="DQ197" i="13"/>
  <c r="DX197" i="13"/>
  <c r="DP197" i="13"/>
  <c r="DO197" i="13"/>
  <c r="DG197" i="13"/>
  <c r="BX197" i="13"/>
  <c r="DT197" i="13"/>
  <c r="BV208" i="13"/>
  <c r="B399" i="13"/>
  <c r="AU378" i="13"/>
  <c r="E336" i="13"/>
  <c r="AK368" i="13"/>
  <c r="AN371" i="13"/>
  <c r="V353" i="13"/>
  <c r="G338" i="13"/>
  <c r="B392" i="13"/>
  <c r="BD380" i="13"/>
  <c r="BA377" i="13"/>
  <c r="AY375" i="13"/>
  <c r="AW373" i="13"/>
  <c r="AU371" i="13"/>
  <c r="AS369" i="13"/>
  <c r="AQ367" i="13"/>
  <c r="AO365" i="13"/>
  <c r="AM363" i="13"/>
  <c r="AK361" i="13"/>
  <c r="AI359" i="13"/>
  <c r="AG357" i="13"/>
  <c r="AE355" i="13"/>
  <c r="BE381" i="13"/>
  <c r="BF382" i="13"/>
  <c r="BC379" i="13"/>
  <c r="BB378" i="13"/>
  <c r="AZ376" i="13"/>
  <c r="AX374" i="13"/>
  <c r="AV372" i="13"/>
  <c r="AT370" i="13"/>
  <c r="AR368" i="13"/>
  <c r="AP366" i="13"/>
  <c r="AN364" i="13"/>
  <c r="AL362" i="13"/>
  <c r="AJ360" i="13"/>
  <c r="AH358" i="13"/>
  <c r="AF356" i="13"/>
  <c r="AD354" i="13"/>
  <c r="N338" i="13"/>
  <c r="K335" i="13"/>
  <c r="M337" i="13"/>
  <c r="L336" i="13"/>
  <c r="AB352" i="13"/>
  <c r="Z350" i="13"/>
  <c r="X348" i="13"/>
  <c r="V346" i="13"/>
  <c r="T344" i="13"/>
  <c r="R342" i="13"/>
  <c r="P340" i="13"/>
  <c r="AC353" i="13"/>
  <c r="AA351" i="13"/>
  <c r="Y349" i="13"/>
  <c r="W347" i="13"/>
  <c r="U345" i="13"/>
  <c r="S343" i="13"/>
  <c r="O339" i="13"/>
  <c r="I333" i="13"/>
  <c r="F330" i="13"/>
  <c r="E329" i="13"/>
  <c r="D328" i="13"/>
  <c r="J334" i="13"/>
  <c r="H332" i="13"/>
  <c r="Q341" i="13"/>
  <c r="G331" i="13"/>
  <c r="AX379" i="13"/>
  <c r="AK366" i="13"/>
  <c r="U350" i="13"/>
  <c r="AN369" i="13"/>
  <c r="R347" i="13"/>
  <c r="G336" i="13"/>
  <c r="F335" i="13"/>
  <c r="BQ196" i="13"/>
  <c r="AZ372" i="13"/>
  <c r="DM206" i="13"/>
  <c r="CO206" i="13"/>
  <c r="DY206" i="13"/>
  <c r="DQ206" i="13"/>
  <c r="DF206" i="13"/>
  <c r="DT200" i="13"/>
  <c r="DK200" i="13"/>
  <c r="CT200" i="13"/>
  <c r="CK200" i="13"/>
  <c r="CB200" i="13"/>
  <c r="DV200" i="13"/>
  <c r="DM200" i="13"/>
  <c r="AY381" i="13"/>
  <c r="S349" i="13"/>
  <c r="DU204" i="13"/>
  <c r="DM204" i="13"/>
  <c r="DD204" i="13"/>
  <c r="CV204" i="13"/>
  <c r="CM204" i="13"/>
  <c r="CE204" i="13"/>
  <c r="DY204" i="13"/>
  <c r="DQ204" i="13"/>
  <c r="DP204" i="13"/>
  <c r="DH204" i="13"/>
  <c r="DG204" i="13"/>
  <c r="CY204" i="13"/>
  <c r="DY203" i="13"/>
  <c r="DQ203" i="13"/>
  <c r="DI203" i="13"/>
  <c r="DA203" i="13"/>
  <c r="CS203" i="13"/>
  <c r="CK203" i="13"/>
  <c r="CC203" i="13"/>
  <c r="DX203" i="13"/>
  <c r="DP203" i="13"/>
  <c r="DH203" i="13"/>
  <c r="CZ203" i="13"/>
  <c r="CR203" i="13"/>
  <c r="CJ203" i="13"/>
  <c r="CB203" i="13"/>
  <c r="DW203" i="13"/>
  <c r="DO203" i="13"/>
  <c r="DG203" i="13"/>
  <c r="CY203" i="13"/>
  <c r="CQ203" i="13"/>
  <c r="CI203" i="13"/>
  <c r="CA203" i="13"/>
  <c r="DV203" i="13"/>
  <c r="DN203" i="13"/>
  <c r="DF203" i="13"/>
  <c r="CX203" i="13"/>
  <c r="CP203" i="13"/>
  <c r="CH203" i="13"/>
  <c r="DU203" i="13"/>
  <c r="DM203" i="13"/>
  <c r="DE203" i="13"/>
  <c r="CW203" i="13"/>
  <c r="CO203" i="13"/>
  <c r="CG203" i="13"/>
  <c r="DT203" i="13"/>
  <c r="DL203" i="13"/>
  <c r="DD203" i="13"/>
  <c r="CV203" i="13"/>
  <c r="CN203" i="13"/>
  <c r="CF203" i="13"/>
  <c r="DS203" i="13"/>
  <c r="DK203" i="13"/>
  <c r="DC203" i="13"/>
  <c r="CU203" i="13"/>
  <c r="CM203" i="13"/>
  <c r="CE203" i="13"/>
  <c r="DR203" i="13"/>
  <c r="DJ203" i="13"/>
  <c r="DB203" i="13"/>
  <c r="CT203" i="13"/>
  <c r="CL203" i="13"/>
  <c r="CD203" i="13"/>
  <c r="BQ200" i="12"/>
  <c r="DU198" i="12"/>
  <c r="DM198" i="12"/>
  <c r="DE198" i="12"/>
  <c r="CW198" i="12"/>
  <c r="CO198" i="12"/>
  <c r="CG198" i="12"/>
  <c r="BY198" i="12"/>
  <c r="DT198" i="12"/>
  <c r="DL198" i="12"/>
  <c r="DD198" i="12"/>
  <c r="CV198" i="12"/>
  <c r="CN198" i="12"/>
  <c r="CF198" i="12"/>
  <c r="BX198" i="12"/>
  <c r="DS198" i="12"/>
  <c r="DK198" i="12"/>
  <c r="DC198" i="12"/>
  <c r="CU198" i="12"/>
  <c r="CM198" i="12"/>
  <c r="CE198" i="12"/>
  <c r="BW198" i="12"/>
  <c r="DR198" i="12"/>
  <c r="DJ198" i="12"/>
  <c r="DB198" i="12"/>
  <c r="CT198" i="12"/>
  <c r="CL198" i="12"/>
  <c r="CD198" i="12"/>
  <c r="BV198" i="12"/>
  <c r="DY198" i="12"/>
  <c r="DQ198" i="12"/>
  <c r="DI198" i="12"/>
  <c r="DA198" i="12"/>
  <c r="CS198" i="12"/>
  <c r="CK198" i="12"/>
  <c r="CC198" i="12"/>
  <c r="DX198" i="12"/>
  <c r="DP198" i="12"/>
  <c r="DH198" i="12"/>
  <c r="CZ198" i="12"/>
  <c r="CR198" i="12"/>
  <c r="CJ198" i="12"/>
  <c r="CB198" i="12"/>
  <c r="DW198" i="12"/>
  <c r="DO198" i="12"/>
  <c r="DG198" i="12"/>
  <c r="CY198" i="12"/>
  <c r="CQ198" i="12"/>
  <c r="CI198" i="12"/>
  <c r="CA198" i="12"/>
  <c r="DV198" i="12"/>
  <c r="DN198" i="12"/>
  <c r="DF198" i="12"/>
  <c r="CX198" i="12"/>
  <c r="CP198" i="12"/>
  <c r="CH198" i="12"/>
  <c r="BZ198" i="12"/>
  <c r="BW201" i="12"/>
  <c r="BT201" i="12"/>
  <c r="BM261" i="12"/>
  <c r="BQ261" i="12" s="1"/>
  <c r="BM259" i="12"/>
  <c r="BE382" i="12"/>
  <c r="BC380" i="12"/>
  <c r="BA378" i="12"/>
  <c r="AY376" i="12"/>
  <c r="AW374" i="12"/>
  <c r="AU372" i="12"/>
  <c r="AS370" i="12"/>
  <c r="AQ368" i="12"/>
  <c r="AO366" i="12"/>
  <c r="BD381" i="12"/>
  <c r="BB379" i="12"/>
  <c r="AZ377" i="12"/>
  <c r="AX375" i="12"/>
  <c r="AV373" i="12"/>
  <c r="AT371" i="12"/>
  <c r="AR369" i="12"/>
  <c r="AP367" i="12"/>
  <c r="B393" i="12"/>
  <c r="AN365" i="12"/>
  <c r="AL363" i="12"/>
  <c r="AJ361" i="12"/>
  <c r="AH359" i="12"/>
  <c r="AF357" i="12"/>
  <c r="AD355" i="12"/>
  <c r="AB353" i="12"/>
  <c r="Z351" i="12"/>
  <c r="X349" i="12"/>
  <c r="V347" i="12"/>
  <c r="T345" i="12"/>
  <c r="R343" i="12"/>
  <c r="N339" i="12"/>
  <c r="P341" i="12"/>
  <c r="M338" i="12"/>
  <c r="J335" i="12"/>
  <c r="AM364" i="12"/>
  <c r="AK362" i="12"/>
  <c r="AI360" i="12"/>
  <c r="AG358" i="12"/>
  <c r="AE356" i="12"/>
  <c r="AC354" i="12"/>
  <c r="AA352" i="12"/>
  <c r="Y350" i="12"/>
  <c r="W348" i="12"/>
  <c r="U346" i="12"/>
  <c r="S344" i="12"/>
  <c r="Q342" i="12"/>
  <c r="O340" i="12"/>
  <c r="D329" i="12"/>
  <c r="I334" i="12"/>
  <c r="G332" i="12"/>
  <c r="L337" i="12"/>
  <c r="F331" i="12"/>
  <c r="H333" i="12"/>
  <c r="K336" i="12"/>
  <c r="E330" i="12"/>
  <c r="BQ198" i="12"/>
  <c r="BU200" i="12"/>
  <c r="BI381" i="12"/>
  <c r="BG379" i="12"/>
  <c r="BE377" i="12"/>
  <c r="BC375" i="12"/>
  <c r="BJ382" i="12"/>
  <c r="BH380" i="12"/>
  <c r="BF378" i="12"/>
  <c r="BD376" i="12"/>
  <c r="BB374" i="12"/>
  <c r="B388" i="12"/>
  <c r="AU367" i="12"/>
  <c r="AR364" i="12"/>
  <c r="AP362" i="12"/>
  <c r="AN360" i="12"/>
  <c r="AL358" i="12"/>
  <c r="AJ356" i="12"/>
  <c r="AH354" i="12"/>
  <c r="AF352" i="12"/>
  <c r="AD350" i="12"/>
  <c r="AB348" i="12"/>
  <c r="Z346" i="12"/>
  <c r="AX370" i="12"/>
  <c r="T340" i="12"/>
  <c r="BA373" i="12"/>
  <c r="AV368" i="12"/>
  <c r="AY371" i="12"/>
  <c r="AS365" i="12"/>
  <c r="AQ363" i="12"/>
  <c r="AO361" i="12"/>
  <c r="AM359" i="12"/>
  <c r="AK357" i="12"/>
  <c r="AI355" i="12"/>
  <c r="AG353" i="12"/>
  <c r="AE351" i="12"/>
  <c r="AC349" i="12"/>
  <c r="AA347" i="12"/>
  <c r="Y345" i="12"/>
  <c r="AT366" i="12"/>
  <c r="U341" i="12"/>
  <c r="AW369" i="12"/>
  <c r="R338" i="12"/>
  <c r="O335" i="12"/>
  <c r="AZ372" i="12"/>
  <c r="Q337" i="12"/>
  <c r="P336" i="12"/>
  <c r="X344" i="12"/>
  <c r="K331" i="12"/>
  <c r="F326" i="12"/>
  <c r="S339" i="12"/>
  <c r="M333" i="12"/>
  <c r="D324" i="12"/>
  <c r="V342" i="12"/>
  <c r="J330" i="12"/>
  <c r="G327" i="12"/>
  <c r="I329" i="12"/>
  <c r="H328" i="12"/>
  <c r="N334" i="12"/>
  <c r="W343" i="12"/>
  <c r="L332" i="12"/>
  <c r="E325" i="12"/>
  <c r="DR197" i="12"/>
  <c r="DJ197" i="12"/>
  <c r="DB197" i="12"/>
  <c r="CT197" i="12"/>
  <c r="CL197" i="12"/>
  <c r="CD197" i="12"/>
  <c r="BV197" i="12"/>
  <c r="DY197" i="12"/>
  <c r="DQ197" i="12"/>
  <c r="DI197" i="12"/>
  <c r="DA197" i="12"/>
  <c r="CS197" i="12"/>
  <c r="CK197" i="12"/>
  <c r="CC197" i="12"/>
  <c r="BU197" i="12"/>
  <c r="DX197" i="12"/>
  <c r="DP197" i="12"/>
  <c r="DH197" i="12"/>
  <c r="CZ197" i="12"/>
  <c r="CR197" i="12"/>
  <c r="CJ197" i="12"/>
  <c r="CB197" i="12"/>
  <c r="DW197" i="12"/>
  <c r="DO197" i="12"/>
  <c r="DG197" i="12"/>
  <c r="CY197" i="12"/>
  <c r="CQ197" i="12"/>
  <c r="CI197" i="12"/>
  <c r="CA197" i="12"/>
  <c r="DV197" i="12"/>
  <c r="DN197" i="12"/>
  <c r="DF197" i="12"/>
  <c r="CX197" i="12"/>
  <c r="CP197" i="12"/>
  <c r="CH197" i="12"/>
  <c r="BZ197" i="12"/>
  <c r="DU197" i="12"/>
  <c r="DM197" i="12"/>
  <c r="DE197" i="12"/>
  <c r="CW197" i="12"/>
  <c r="CO197" i="12"/>
  <c r="CG197" i="12"/>
  <c r="BY197" i="12"/>
  <c r="DT197" i="12"/>
  <c r="DL197" i="12"/>
  <c r="DD197" i="12"/>
  <c r="CV197" i="12"/>
  <c r="CN197" i="12"/>
  <c r="CF197" i="12"/>
  <c r="BX197" i="12"/>
  <c r="DS197" i="12"/>
  <c r="DK197" i="12"/>
  <c r="DC197" i="12"/>
  <c r="CU197" i="12"/>
  <c r="CM197" i="12"/>
  <c r="CE197" i="12"/>
  <c r="BW197" i="12"/>
  <c r="DW199" i="12"/>
  <c r="DO199" i="12"/>
  <c r="DG199" i="12"/>
  <c r="CY199" i="12"/>
  <c r="CQ199" i="12"/>
  <c r="CI199" i="12"/>
  <c r="CA199" i="12"/>
  <c r="DV199" i="12"/>
  <c r="DN199" i="12"/>
  <c r="DF199" i="12"/>
  <c r="CX199" i="12"/>
  <c r="CP199" i="12"/>
  <c r="CH199" i="12"/>
  <c r="BZ199" i="12"/>
  <c r="DU199" i="12"/>
  <c r="DM199" i="12"/>
  <c r="DE199" i="12"/>
  <c r="CW199" i="12"/>
  <c r="CO199" i="12"/>
  <c r="CG199" i="12"/>
  <c r="BY199" i="12"/>
  <c r="DT199" i="12"/>
  <c r="DL199" i="12"/>
  <c r="DD199" i="12"/>
  <c r="CV199" i="12"/>
  <c r="CN199" i="12"/>
  <c r="CF199" i="12"/>
  <c r="BX199" i="12"/>
  <c r="DS199" i="12"/>
  <c r="DK199" i="12"/>
  <c r="DC199" i="12"/>
  <c r="CU199" i="12"/>
  <c r="CM199" i="12"/>
  <c r="CE199" i="12"/>
  <c r="BW199" i="12"/>
  <c r="DR199" i="12"/>
  <c r="DJ199" i="12"/>
  <c r="DB199" i="12"/>
  <c r="CT199" i="12"/>
  <c r="CL199" i="12"/>
  <c r="CD199" i="12"/>
  <c r="DY199" i="12"/>
  <c r="DQ199" i="12"/>
  <c r="DI199" i="12"/>
  <c r="DA199" i="12"/>
  <c r="CS199" i="12"/>
  <c r="CK199" i="12"/>
  <c r="CC199" i="12"/>
  <c r="DX199" i="12"/>
  <c r="DP199" i="12"/>
  <c r="DH199" i="12"/>
  <c r="CZ199" i="12"/>
  <c r="CR199" i="12"/>
  <c r="CJ199" i="12"/>
  <c r="CB199" i="12"/>
  <c r="BS199" i="12"/>
  <c r="BT197" i="12"/>
  <c r="BS198" i="12"/>
  <c r="B451" i="12"/>
  <c r="B391" i="12"/>
  <c r="BF381" i="12"/>
  <c r="BD379" i="12"/>
  <c r="BB377" i="12"/>
  <c r="AZ375" i="12"/>
  <c r="AX373" i="12"/>
  <c r="AV371" i="12"/>
  <c r="AT369" i="12"/>
  <c r="AR367" i="12"/>
  <c r="BG382" i="12"/>
  <c r="BE380" i="12"/>
  <c r="BC378" i="12"/>
  <c r="BA376" i="12"/>
  <c r="AY374" i="12"/>
  <c r="AW372" i="12"/>
  <c r="AU370" i="12"/>
  <c r="AS368" i="12"/>
  <c r="AQ366" i="12"/>
  <c r="O338" i="12"/>
  <c r="L335" i="12"/>
  <c r="N337" i="12"/>
  <c r="M336" i="12"/>
  <c r="AO364" i="12"/>
  <c r="AM362" i="12"/>
  <c r="AK360" i="12"/>
  <c r="AI358" i="12"/>
  <c r="AG356" i="12"/>
  <c r="AE354" i="12"/>
  <c r="AC352" i="12"/>
  <c r="AA350" i="12"/>
  <c r="Y348" i="12"/>
  <c r="W346" i="12"/>
  <c r="U344" i="12"/>
  <c r="S342" i="12"/>
  <c r="AP365" i="12"/>
  <c r="AN363" i="12"/>
  <c r="AL361" i="12"/>
  <c r="AJ359" i="12"/>
  <c r="AH357" i="12"/>
  <c r="AF355" i="12"/>
  <c r="AD353" i="12"/>
  <c r="AB351" i="12"/>
  <c r="Z349" i="12"/>
  <c r="X347" i="12"/>
  <c r="V345" i="12"/>
  <c r="T343" i="12"/>
  <c r="P339" i="12"/>
  <c r="R341" i="12"/>
  <c r="I332" i="12"/>
  <c r="H331" i="12"/>
  <c r="J333" i="12"/>
  <c r="Q340" i="12"/>
  <c r="G330" i="12"/>
  <c r="D327" i="12"/>
  <c r="F329" i="12"/>
  <c r="E328" i="12"/>
  <c r="K334" i="12"/>
  <c r="BU198" i="12"/>
  <c r="BH381" i="12"/>
  <c r="BF379" i="12"/>
  <c r="BD377" i="12"/>
  <c r="BB375" i="12"/>
  <c r="AZ373" i="12"/>
  <c r="AX371" i="12"/>
  <c r="AV369" i="12"/>
  <c r="AT367" i="12"/>
  <c r="B389" i="12"/>
  <c r="BI382" i="12"/>
  <c r="BG380" i="12"/>
  <c r="BE378" i="12"/>
  <c r="BC376" i="12"/>
  <c r="BA374" i="12"/>
  <c r="AY372" i="12"/>
  <c r="AW370" i="12"/>
  <c r="AU368" i="12"/>
  <c r="AS366" i="12"/>
  <c r="AQ364" i="12"/>
  <c r="AO362" i="12"/>
  <c r="AM360" i="12"/>
  <c r="AK358" i="12"/>
  <c r="AI356" i="12"/>
  <c r="AG354" i="12"/>
  <c r="AE352" i="12"/>
  <c r="AC350" i="12"/>
  <c r="AA348" i="12"/>
  <c r="Y346" i="12"/>
  <c r="W344" i="12"/>
  <c r="U342" i="12"/>
  <c r="S340" i="12"/>
  <c r="AR365" i="12"/>
  <c r="AP363" i="12"/>
  <c r="AN361" i="12"/>
  <c r="AL359" i="12"/>
  <c r="AJ357" i="12"/>
  <c r="AH355" i="12"/>
  <c r="AF353" i="12"/>
  <c r="AD351" i="12"/>
  <c r="AB349" i="12"/>
  <c r="Z347" i="12"/>
  <c r="X345" i="12"/>
  <c r="V343" i="12"/>
  <c r="R339" i="12"/>
  <c r="T341" i="12"/>
  <c r="Q338" i="12"/>
  <c r="N335" i="12"/>
  <c r="J331" i="12"/>
  <c r="E326" i="12"/>
  <c r="P337" i="12"/>
  <c r="L333" i="12"/>
  <c r="I330" i="12"/>
  <c r="F327" i="12"/>
  <c r="H329" i="12"/>
  <c r="G328" i="12"/>
  <c r="M334" i="12"/>
  <c r="O336" i="12"/>
  <c r="K332" i="12"/>
  <c r="D325" i="12"/>
  <c r="B386" i="12"/>
  <c r="BL382" i="12"/>
  <c r="BJ380" i="12"/>
  <c r="BH378" i="12"/>
  <c r="BF376" i="12"/>
  <c r="BD374" i="12"/>
  <c r="BB372" i="12"/>
  <c r="AZ370" i="12"/>
  <c r="AX368" i="12"/>
  <c r="AV366" i="12"/>
  <c r="BK381" i="12"/>
  <c r="BI379" i="12"/>
  <c r="BG377" i="12"/>
  <c r="BE375" i="12"/>
  <c r="BC373" i="12"/>
  <c r="BA371" i="12"/>
  <c r="AY369" i="12"/>
  <c r="AW367" i="12"/>
  <c r="AU365" i="12"/>
  <c r="AS363" i="12"/>
  <c r="AQ361" i="12"/>
  <c r="AO359" i="12"/>
  <c r="AM357" i="12"/>
  <c r="AK355" i="12"/>
  <c r="AI353" i="12"/>
  <c r="AG351" i="12"/>
  <c r="AE349" i="12"/>
  <c r="AC347" i="12"/>
  <c r="AA345" i="12"/>
  <c r="Y343" i="12"/>
  <c r="U339" i="12"/>
  <c r="W341" i="12"/>
  <c r="S337" i="12"/>
  <c r="R336" i="12"/>
  <c r="AT364" i="12"/>
  <c r="AR362" i="12"/>
  <c r="AP360" i="12"/>
  <c r="AN358" i="12"/>
  <c r="AL356" i="12"/>
  <c r="AJ354" i="12"/>
  <c r="AH352" i="12"/>
  <c r="AF350" i="12"/>
  <c r="AD348" i="12"/>
  <c r="AB346" i="12"/>
  <c r="Z344" i="12"/>
  <c r="X342" i="12"/>
  <c r="V340" i="12"/>
  <c r="L330" i="12"/>
  <c r="I327" i="12"/>
  <c r="Q335" i="12"/>
  <c r="K329" i="12"/>
  <c r="J328" i="12"/>
  <c r="P334" i="12"/>
  <c r="E323" i="12"/>
  <c r="N332" i="12"/>
  <c r="G325" i="12"/>
  <c r="D322" i="12"/>
  <c r="T338" i="12"/>
  <c r="M331" i="12"/>
  <c r="H326" i="12"/>
  <c r="O333" i="12"/>
  <c r="F324" i="12"/>
  <c r="BM265" i="12"/>
  <c r="BQ265" i="12" s="1"/>
  <c r="DS194" i="12"/>
  <c r="DK194" i="12"/>
  <c r="DC194" i="12"/>
  <c r="CU194" i="12"/>
  <c r="CM194" i="12"/>
  <c r="CE194" i="12"/>
  <c r="BW194" i="12"/>
  <c r="DR194" i="12"/>
  <c r="DJ194" i="12"/>
  <c r="DB194" i="12"/>
  <c r="CT194" i="12"/>
  <c r="CL194" i="12"/>
  <c r="CD194" i="12"/>
  <c r="BV194" i="12"/>
  <c r="DY194" i="12"/>
  <c r="DQ194" i="12"/>
  <c r="DI194" i="12"/>
  <c r="DA194" i="12"/>
  <c r="CS194" i="12"/>
  <c r="CK194" i="12"/>
  <c r="CC194" i="12"/>
  <c r="BU194" i="12"/>
  <c r="DX194" i="12"/>
  <c r="DP194" i="12"/>
  <c r="DH194" i="12"/>
  <c r="CZ194" i="12"/>
  <c r="CR194" i="12"/>
  <c r="CJ194" i="12"/>
  <c r="CB194" i="12"/>
  <c r="BT194" i="12"/>
  <c r="DW194" i="12"/>
  <c r="DO194" i="12"/>
  <c r="DG194" i="12"/>
  <c r="CY194" i="12"/>
  <c r="CQ194" i="12"/>
  <c r="CI194" i="12"/>
  <c r="CA194" i="12"/>
  <c r="BS194" i="12"/>
  <c r="DV194" i="12"/>
  <c r="DN194" i="12"/>
  <c r="DF194" i="12"/>
  <c r="CX194" i="12"/>
  <c r="CP194" i="12"/>
  <c r="CH194" i="12"/>
  <c r="BZ194" i="12"/>
  <c r="BR194" i="12"/>
  <c r="DU194" i="12"/>
  <c r="DM194" i="12"/>
  <c r="DE194" i="12"/>
  <c r="CW194" i="12"/>
  <c r="CO194" i="12"/>
  <c r="CG194" i="12"/>
  <c r="BY194" i="12"/>
  <c r="DT194" i="12"/>
  <c r="DL194" i="12"/>
  <c r="DD194" i="12"/>
  <c r="CV194" i="12"/>
  <c r="CN194" i="12"/>
  <c r="CF194" i="12"/>
  <c r="BX194" i="12"/>
  <c r="BF382" i="12"/>
  <c r="BD380" i="12"/>
  <c r="BB378" i="12"/>
  <c r="AZ376" i="12"/>
  <c r="AX374" i="12"/>
  <c r="BE381" i="12"/>
  <c r="BC379" i="12"/>
  <c r="BA377" i="12"/>
  <c r="AY375" i="12"/>
  <c r="B392" i="12"/>
  <c r="AV372" i="12"/>
  <c r="AO365" i="12"/>
  <c r="AM363" i="12"/>
  <c r="AK361" i="12"/>
  <c r="AI359" i="12"/>
  <c r="AG357" i="12"/>
  <c r="AE355" i="12"/>
  <c r="AC353" i="12"/>
  <c r="AA351" i="12"/>
  <c r="Y349" i="12"/>
  <c r="W347" i="12"/>
  <c r="U345" i="12"/>
  <c r="AQ367" i="12"/>
  <c r="Q341" i="12"/>
  <c r="AT370" i="12"/>
  <c r="N338" i="12"/>
  <c r="K335" i="12"/>
  <c r="AW373" i="12"/>
  <c r="M337" i="12"/>
  <c r="L336" i="12"/>
  <c r="AR368" i="12"/>
  <c r="AN364" i="12"/>
  <c r="AL362" i="12"/>
  <c r="AJ360" i="12"/>
  <c r="AH358" i="12"/>
  <c r="AF356" i="12"/>
  <c r="AD354" i="12"/>
  <c r="AB352" i="12"/>
  <c r="Z350" i="12"/>
  <c r="X348" i="12"/>
  <c r="V346" i="12"/>
  <c r="AU371" i="12"/>
  <c r="P340" i="12"/>
  <c r="AP366" i="12"/>
  <c r="AS369" i="12"/>
  <c r="J334" i="12"/>
  <c r="T344" i="12"/>
  <c r="H332" i="12"/>
  <c r="O339" i="12"/>
  <c r="R342" i="12"/>
  <c r="G331" i="12"/>
  <c r="I333" i="12"/>
  <c r="S343" i="12"/>
  <c r="F330" i="12"/>
  <c r="E329" i="12"/>
  <c r="D328" i="12"/>
  <c r="DY195" i="12"/>
  <c r="DQ195" i="12"/>
  <c r="DI195" i="12"/>
  <c r="DA195" i="12"/>
  <c r="CS195" i="12"/>
  <c r="CK195" i="12"/>
  <c r="CC195" i="12"/>
  <c r="BU195" i="12"/>
  <c r="DX195" i="12"/>
  <c r="DP195" i="12"/>
  <c r="DH195" i="12"/>
  <c r="CZ195" i="12"/>
  <c r="CR195" i="12"/>
  <c r="CJ195" i="12"/>
  <c r="CB195" i="12"/>
  <c r="BT195" i="12"/>
  <c r="DW195" i="12"/>
  <c r="DO195" i="12"/>
  <c r="DG195" i="12"/>
  <c r="CY195" i="12"/>
  <c r="CQ195" i="12"/>
  <c r="CI195" i="12"/>
  <c r="CA195" i="12"/>
  <c r="BS195" i="12"/>
  <c r="DV195" i="12"/>
  <c r="DN195" i="12"/>
  <c r="DF195" i="12"/>
  <c r="CX195" i="12"/>
  <c r="CP195" i="12"/>
  <c r="CH195" i="12"/>
  <c r="BZ195" i="12"/>
  <c r="DU195" i="12"/>
  <c r="DM195" i="12"/>
  <c r="DE195" i="12"/>
  <c r="CW195" i="12"/>
  <c r="CO195" i="12"/>
  <c r="CG195" i="12"/>
  <c r="BY195" i="12"/>
  <c r="DT195" i="12"/>
  <c r="DL195" i="12"/>
  <c r="DD195" i="12"/>
  <c r="CV195" i="12"/>
  <c r="CN195" i="12"/>
  <c r="CF195" i="12"/>
  <c r="BX195" i="12"/>
  <c r="DS195" i="12"/>
  <c r="DK195" i="12"/>
  <c r="DC195" i="12"/>
  <c r="CU195" i="12"/>
  <c r="CM195" i="12"/>
  <c r="CE195" i="12"/>
  <c r="BW195" i="12"/>
  <c r="DR195" i="12"/>
  <c r="DJ195" i="12"/>
  <c r="DB195" i="12"/>
  <c r="CT195" i="12"/>
  <c r="CL195" i="12"/>
  <c r="CD195" i="12"/>
  <c r="BV195" i="12"/>
  <c r="BS200" i="12"/>
  <c r="BM258" i="12"/>
  <c r="DZ138" i="12"/>
  <c r="DV196" i="12"/>
  <c r="DN196" i="12"/>
  <c r="DF196" i="12"/>
  <c r="CX196" i="12"/>
  <c r="CP196" i="12"/>
  <c r="CH196" i="12"/>
  <c r="BZ196" i="12"/>
  <c r="DU196" i="12"/>
  <c r="DM196" i="12"/>
  <c r="DE196" i="12"/>
  <c r="CW196" i="12"/>
  <c r="CO196" i="12"/>
  <c r="CG196" i="12"/>
  <c r="BY196" i="12"/>
  <c r="DT196" i="12"/>
  <c r="DL196" i="12"/>
  <c r="DD196" i="12"/>
  <c r="CV196" i="12"/>
  <c r="CN196" i="12"/>
  <c r="CF196" i="12"/>
  <c r="BX196" i="12"/>
  <c r="DS196" i="12"/>
  <c r="DK196" i="12"/>
  <c r="DC196" i="12"/>
  <c r="CU196" i="12"/>
  <c r="CM196" i="12"/>
  <c r="CE196" i="12"/>
  <c r="BW196" i="12"/>
  <c r="DR196" i="12"/>
  <c r="DJ196" i="12"/>
  <c r="DB196" i="12"/>
  <c r="CT196" i="12"/>
  <c r="CL196" i="12"/>
  <c r="CD196" i="12"/>
  <c r="BV196" i="12"/>
  <c r="DY196" i="12"/>
  <c r="DQ196" i="12"/>
  <c r="DI196" i="12"/>
  <c r="DA196" i="12"/>
  <c r="CS196" i="12"/>
  <c r="CK196" i="12"/>
  <c r="CC196" i="12"/>
  <c r="BU196" i="12"/>
  <c r="DX196" i="12"/>
  <c r="DP196" i="12"/>
  <c r="DH196" i="12"/>
  <c r="CZ196" i="12"/>
  <c r="CR196" i="12"/>
  <c r="CJ196" i="12"/>
  <c r="CB196" i="12"/>
  <c r="BT196" i="12"/>
  <c r="DW196" i="12"/>
  <c r="DO196" i="12"/>
  <c r="DG196" i="12"/>
  <c r="CY196" i="12"/>
  <c r="CQ196" i="12"/>
  <c r="CI196" i="12"/>
  <c r="CA196" i="12"/>
  <c r="BM262" i="12"/>
  <c r="BR262" i="12" s="1"/>
  <c r="BS197" i="12"/>
  <c r="DX201" i="12"/>
  <c r="DP201" i="12"/>
  <c r="DH201" i="12"/>
  <c r="CZ201" i="12"/>
  <c r="CR201" i="12"/>
  <c r="CJ201" i="12"/>
  <c r="CB201" i="12"/>
  <c r="DW201" i="12"/>
  <c r="DO201" i="12"/>
  <c r="DG201" i="12"/>
  <c r="CY201" i="12"/>
  <c r="CQ201" i="12"/>
  <c r="CI201" i="12"/>
  <c r="CA201" i="12"/>
  <c r="DV201" i="12"/>
  <c r="DN201" i="12"/>
  <c r="DF201" i="12"/>
  <c r="CX201" i="12"/>
  <c r="CP201" i="12"/>
  <c r="CH201" i="12"/>
  <c r="BZ201" i="12"/>
  <c r="DU201" i="12"/>
  <c r="DM201" i="12"/>
  <c r="DE201" i="12"/>
  <c r="CW201" i="12"/>
  <c r="CO201" i="12"/>
  <c r="CG201" i="12"/>
  <c r="BY201" i="12"/>
  <c r="DT201" i="12"/>
  <c r="DL201" i="12"/>
  <c r="DD201" i="12"/>
  <c r="CV201" i="12"/>
  <c r="CN201" i="12"/>
  <c r="CF201" i="12"/>
  <c r="DS201" i="12"/>
  <c r="DK201" i="12"/>
  <c r="DC201" i="12"/>
  <c r="CU201" i="12"/>
  <c r="CM201" i="12"/>
  <c r="CE201" i="12"/>
  <c r="DR201" i="12"/>
  <c r="DJ201" i="12"/>
  <c r="DB201" i="12"/>
  <c r="CT201" i="12"/>
  <c r="CL201" i="12"/>
  <c r="CD201" i="12"/>
  <c r="DY201" i="12"/>
  <c r="DQ201" i="12"/>
  <c r="DI201" i="12"/>
  <c r="DA201" i="12"/>
  <c r="CS201" i="12"/>
  <c r="CK201" i="12"/>
  <c r="CC201" i="12"/>
  <c r="BV201" i="12"/>
  <c r="BQ194" i="12"/>
  <c r="DZ194" i="12" s="1"/>
  <c r="DZ133" i="12"/>
  <c r="BM264" i="12"/>
  <c r="BQ264" i="12" s="1"/>
  <c r="BD382" i="12"/>
  <c r="BB380" i="12"/>
  <c r="AZ378" i="12"/>
  <c r="AX376" i="12"/>
  <c r="AV374" i="12"/>
  <c r="AT372" i="12"/>
  <c r="AR370" i="12"/>
  <c r="AP368" i="12"/>
  <c r="AN366" i="12"/>
  <c r="B394" i="12"/>
  <c r="BC381" i="12"/>
  <c r="BA379" i="12"/>
  <c r="AY377" i="12"/>
  <c r="AW375" i="12"/>
  <c r="AU373" i="12"/>
  <c r="AS371" i="12"/>
  <c r="AQ369" i="12"/>
  <c r="AO367" i="12"/>
  <c r="AM365" i="12"/>
  <c r="AK363" i="12"/>
  <c r="AI361" i="12"/>
  <c r="AG359" i="12"/>
  <c r="AE357" i="12"/>
  <c r="AC355" i="12"/>
  <c r="AA353" i="12"/>
  <c r="Y351" i="12"/>
  <c r="W349" i="12"/>
  <c r="U347" i="12"/>
  <c r="S345" i="12"/>
  <c r="Q343" i="12"/>
  <c r="M339" i="12"/>
  <c r="O341" i="12"/>
  <c r="K337" i="12"/>
  <c r="J336" i="12"/>
  <c r="AL364" i="12"/>
  <c r="AJ362" i="12"/>
  <c r="AH360" i="12"/>
  <c r="AF358" i="12"/>
  <c r="AD356" i="12"/>
  <c r="AB354" i="12"/>
  <c r="Z352" i="12"/>
  <c r="X350" i="12"/>
  <c r="V348" i="12"/>
  <c r="T346" i="12"/>
  <c r="R344" i="12"/>
  <c r="P342" i="12"/>
  <c r="N340" i="12"/>
  <c r="D330" i="12"/>
  <c r="H334" i="12"/>
  <c r="I335" i="12"/>
  <c r="F332" i="12"/>
  <c r="E331" i="12"/>
  <c r="L338" i="12"/>
  <c r="G333" i="12"/>
  <c r="BS201" i="12"/>
  <c r="BT200" i="12"/>
  <c r="BU199" i="12"/>
  <c r="B390" i="12"/>
  <c r="BG381" i="12"/>
  <c r="BE379" i="12"/>
  <c r="BC377" i="12"/>
  <c r="BA375" i="12"/>
  <c r="AY373" i="12"/>
  <c r="AW371" i="12"/>
  <c r="AU369" i="12"/>
  <c r="AS367" i="12"/>
  <c r="BH382" i="12"/>
  <c r="BF380" i="12"/>
  <c r="BD378" i="12"/>
  <c r="BB376" i="12"/>
  <c r="AZ374" i="12"/>
  <c r="AX372" i="12"/>
  <c r="AV370" i="12"/>
  <c r="AT368" i="12"/>
  <c r="AR366" i="12"/>
  <c r="O337" i="12"/>
  <c r="N336" i="12"/>
  <c r="AP364" i="12"/>
  <c r="AN362" i="12"/>
  <c r="AL360" i="12"/>
  <c r="AJ358" i="12"/>
  <c r="AH356" i="12"/>
  <c r="AF354" i="12"/>
  <c r="AD352" i="12"/>
  <c r="AB350" i="12"/>
  <c r="Z348" i="12"/>
  <c r="X346" i="12"/>
  <c r="V344" i="12"/>
  <c r="T342" i="12"/>
  <c r="R340" i="12"/>
  <c r="AQ365" i="12"/>
  <c r="AO363" i="12"/>
  <c r="AM361" i="12"/>
  <c r="AK359" i="12"/>
  <c r="AI357" i="12"/>
  <c r="AG355" i="12"/>
  <c r="AE353" i="12"/>
  <c r="AC351" i="12"/>
  <c r="AA349" i="12"/>
  <c r="Y347" i="12"/>
  <c r="W345" i="12"/>
  <c r="U343" i="12"/>
  <c r="Q339" i="12"/>
  <c r="S341" i="12"/>
  <c r="M335" i="12"/>
  <c r="I331" i="12"/>
  <c r="D326" i="12"/>
  <c r="K333" i="12"/>
  <c r="H330" i="12"/>
  <c r="E327" i="12"/>
  <c r="G329" i="12"/>
  <c r="F328" i="12"/>
  <c r="P338" i="12"/>
  <c r="L334" i="12"/>
  <c r="J332" i="12"/>
  <c r="BM260" i="12"/>
  <c r="BQ260" i="12" s="1"/>
  <c r="BR198" i="12"/>
  <c r="DE202" i="12"/>
  <c r="DT202" i="12"/>
  <c r="CW202" i="12"/>
  <c r="DN202" i="12"/>
  <c r="CL202" i="12"/>
  <c r="DJ202" i="12"/>
  <c r="DX200" i="12"/>
  <c r="DP200" i="12"/>
  <c r="DH200" i="12"/>
  <c r="CZ200" i="12"/>
  <c r="CR200" i="12"/>
  <c r="CJ200" i="12"/>
  <c r="CB200" i="12"/>
  <c r="DW200" i="12"/>
  <c r="DO200" i="12"/>
  <c r="DG200" i="12"/>
  <c r="CY200" i="12"/>
  <c r="CQ200" i="12"/>
  <c r="CI200" i="12"/>
  <c r="CA200" i="12"/>
  <c r="DV200" i="12"/>
  <c r="DN200" i="12"/>
  <c r="DF200" i="12"/>
  <c r="CX200" i="12"/>
  <c r="CP200" i="12"/>
  <c r="CH200" i="12"/>
  <c r="BZ200" i="12"/>
  <c r="DU200" i="12"/>
  <c r="DM200" i="12"/>
  <c r="DE200" i="12"/>
  <c r="CW200" i="12"/>
  <c r="CO200" i="12"/>
  <c r="CG200" i="12"/>
  <c r="BY200" i="12"/>
  <c r="DT200" i="12"/>
  <c r="DL200" i="12"/>
  <c r="DD200" i="12"/>
  <c r="CV200" i="12"/>
  <c r="CN200" i="12"/>
  <c r="CF200" i="12"/>
  <c r="BX200" i="12"/>
  <c r="DS200" i="12"/>
  <c r="DK200" i="12"/>
  <c r="DC200" i="12"/>
  <c r="CU200" i="12"/>
  <c r="CM200" i="12"/>
  <c r="CE200" i="12"/>
  <c r="DR200" i="12"/>
  <c r="DJ200" i="12"/>
  <c r="DB200" i="12"/>
  <c r="CT200" i="12"/>
  <c r="CL200" i="12"/>
  <c r="CD200" i="12"/>
  <c r="DY200" i="12"/>
  <c r="DQ200" i="12"/>
  <c r="DI200" i="12"/>
  <c r="DA200" i="12"/>
  <c r="CS200" i="12"/>
  <c r="CK200" i="12"/>
  <c r="CC200" i="12"/>
  <c r="BM263" i="12"/>
  <c r="BS263" i="12" s="1"/>
  <c r="BR199" i="12"/>
  <c r="BR200" i="12"/>
  <c r="BB374" i="13" l="1"/>
  <c r="BC376" i="13"/>
  <c r="AV316" i="11"/>
  <c r="AL306" i="11"/>
  <c r="G327" i="13"/>
  <c r="E326" i="13"/>
  <c r="AD299" i="11"/>
  <c r="J330" i="13"/>
  <c r="H329" i="13"/>
  <c r="AU315" i="11"/>
  <c r="E325" i="13"/>
  <c r="N335" i="13"/>
  <c r="B336" i="11"/>
  <c r="L332" i="13"/>
  <c r="T341" i="13"/>
  <c r="H276" i="11"/>
  <c r="AF352" i="13"/>
  <c r="AL359" i="13"/>
  <c r="U341" i="13"/>
  <c r="R339" i="13"/>
  <c r="AG353" i="13"/>
  <c r="AN361" i="13"/>
  <c r="AI355" i="13"/>
  <c r="BD377" i="13"/>
  <c r="AW369" i="13"/>
  <c r="AX371" i="13"/>
  <c r="AY371" i="13"/>
  <c r="W344" i="13"/>
  <c r="AJ356" i="13"/>
  <c r="AK358" i="13"/>
  <c r="AL358" i="13"/>
  <c r="AM360" i="13"/>
  <c r="BM266" i="12"/>
  <c r="BT266" i="12" s="1"/>
  <c r="CA202" i="12"/>
  <c r="H337" i="13"/>
  <c r="W352" i="13"/>
  <c r="CC202" i="12"/>
  <c r="DB202" i="12"/>
  <c r="CN202" i="12"/>
  <c r="DR202" i="12"/>
  <c r="CI202" i="12"/>
  <c r="DU202" i="12"/>
  <c r="BY202" i="12"/>
  <c r="BX202" i="12"/>
  <c r="AC359" i="13"/>
  <c r="CI206" i="13"/>
  <c r="DB206" i="13"/>
  <c r="DU206" i="13"/>
  <c r="P336" i="13"/>
  <c r="R338" i="13"/>
  <c r="S339" i="13"/>
  <c r="AK357" i="13"/>
  <c r="BA373" i="13"/>
  <c r="AN360" i="13"/>
  <c r="BD376" i="13"/>
  <c r="L341" i="13"/>
  <c r="AJ365" i="13"/>
  <c r="V351" i="13"/>
  <c r="AD359" i="13"/>
  <c r="AH363" i="13"/>
  <c r="AO370" i="13"/>
  <c r="BA382" i="13"/>
  <c r="I335" i="13"/>
  <c r="BM335" i="13" s="1"/>
  <c r="BS335" i="13" s="1"/>
  <c r="R344" i="13"/>
  <c r="K337" i="13"/>
  <c r="M339" i="13"/>
  <c r="AE357" i="13"/>
  <c r="AP368" i="13"/>
  <c r="BA379" i="13"/>
  <c r="O340" i="13"/>
  <c r="S344" i="13"/>
  <c r="L337" i="13"/>
  <c r="AD355" i="13"/>
  <c r="AB353" i="13"/>
  <c r="AL363" i="13"/>
  <c r="BC380" i="13"/>
  <c r="F327" i="13"/>
  <c r="K332" i="13"/>
  <c r="V343" i="13"/>
  <c r="AP363" i="13"/>
  <c r="Y346" i="13"/>
  <c r="AO362" i="13"/>
  <c r="BE378" i="13"/>
  <c r="DH202" i="13"/>
  <c r="CX142" i="11"/>
  <c r="O284" i="11"/>
  <c r="J278" i="11"/>
  <c r="E274" i="11"/>
  <c r="BW206" i="13"/>
  <c r="DX202" i="12"/>
  <c r="DM202" i="12"/>
  <c r="CO203" i="12"/>
  <c r="BQ202" i="12"/>
  <c r="CK202" i="12"/>
  <c r="DL202" i="12"/>
  <c r="CV202" i="12"/>
  <c r="BZ202" i="12"/>
  <c r="CQ202" i="12"/>
  <c r="DG202" i="12"/>
  <c r="AE361" i="13"/>
  <c r="CQ206" i="13"/>
  <c r="CE206" i="13"/>
  <c r="Q337" i="13"/>
  <c r="M333" i="13"/>
  <c r="V342" i="13"/>
  <c r="W343" i="13"/>
  <c r="AM359" i="13"/>
  <c r="BC375" i="13"/>
  <c r="AP362" i="13"/>
  <c r="BF378" i="13"/>
  <c r="AL367" i="13"/>
  <c r="AV377" i="13"/>
  <c r="X353" i="13"/>
  <c r="K340" i="13"/>
  <c r="AA356" i="13"/>
  <c r="AQ372" i="13"/>
  <c r="N340" i="13"/>
  <c r="T346" i="13"/>
  <c r="AH360" i="13"/>
  <c r="Q343" i="13"/>
  <c r="AN366" i="13"/>
  <c r="AR370" i="13"/>
  <c r="BC381" i="13"/>
  <c r="D329" i="13"/>
  <c r="U346" i="13"/>
  <c r="AI360" i="13"/>
  <c r="AM364" i="13"/>
  <c r="AC354" i="13"/>
  <c r="AN365" i="13"/>
  <c r="B393" i="13"/>
  <c r="I330" i="13"/>
  <c r="Q338" i="13"/>
  <c r="X345" i="13"/>
  <c r="BB375" i="13"/>
  <c r="AA348" i="13"/>
  <c r="AQ364" i="13"/>
  <c r="BF379" i="13"/>
  <c r="DL202" i="13"/>
  <c r="DA202" i="13"/>
  <c r="E273" i="11"/>
  <c r="Q286" i="11"/>
  <c r="S288" i="11"/>
  <c r="DF202" i="12"/>
  <c r="Y355" i="13"/>
  <c r="AZ381" i="13"/>
  <c r="CB202" i="12"/>
  <c r="CS202" i="12"/>
  <c r="CE202" i="12"/>
  <c r="DD202" i="12"/>
  <c r="CH202" i="12"/>
  <c r="CY202" i="12"/>
  <c r="DO202" i="12"/>
  <c r="BS202" i="12"/>
  <c r="T350" i="13"/>
  <c r="DW206" i="13"/>
  <c r="CM206" i="13"/>
  <c r="N334" i="13"/>
  <c r="F326" i="13"/>
  <c r="BM326" i="13" s="1"/>
  <c r="BQ326" i="13" s="1"/>
  <c r="X344" i="13"/>
  <c r="Y345" i="13"/>
  <c r="AO361" i="13"/>
  <c r="BE377" i="13"/>
  <c r="AR364" i="13"/>
  <c r="BG379" i="13"/>
  <c r="D333" i="13"/>
  <c r="AR373" i="13"/>
  <c r="Z355" i="13"/>
  <c r="AF361" i="13"/>
  <c r="AC358" i="13"/>
  <c r="AS374" i="13"/>
  <c r="P342" i="13"/>
  <c r="V348" i="13"/>
  <c r="AO367" i="13"/>
  <c r="S345" i="13"/>
  <c r="AG359" i="13"/>
  <c r="AT372" i="13"/>
  <c r="E330" i="13"/>
  <c r="W348" i="13"/>
  <c r="AU372" i="13"/>
  <c r="AQ368" i="13"/>
  <c r="AO366" i="13"/>
  <c r="AP367" i="13"/>
  <c r="BB379" i="13"/>
  <c r="L333" i="13"/>
  <c r="M334" i="13"/>
  <c r="Z347" i="13"/>
  <c r="AR365" i="13"/>
  <c r="AC350" i="13"/>
  <c r="AS366" i="13"/>
  <c r="BH381" i="13"/>
  <c r="CG202" i="13"/>
  <c r="DQ202" i="13"/>
  <c r="AK305" i="11"/>
  <c r="AQ312" i="11"/>
  <c r="AR312" i="11"/>
  <c r="AZ382" i="13"/>
  <c r="M342" i="13"/>
  <c r="AM368" i="13"/>
  <c r="CR202" i="13"/>
  <c r="CJ202" i="12"/>
  <c r="DA202" i="12"/>
  <c r="CM202" i="12"/>
  <c r="DP202" i="12"/>
  <c r="CP202" i="12"/>
  <c r="DI202" i="12"/>
  <c r="DW202" i="12"/>
  <c r="BT202" i="12"/>
  <c r="DZ202" i="12" s="1"/>
  <c r="K341" i="13"/>
  <c r="Z356" i="13"/>
  <c r="CZ206" i="13"/>
  <c r="DS206" i="13"/>
  <c r="D324" i="13"/>
  <c r="K331" i="13"/>
  <c r="Z346" i="13"/>
  <c r="AA347" i="13"/>
  <c r="AQ363" i="13"/>
  <c r="BH380" i="13"/>
  <c r="AT366" i="13"/>
  <c r="BI381" i="13"/>
  <c r="AT375" i="13"/>
  <c r="J339" i="13"/>
  <c r="AP371" i="13"/>
  <c r="O344" i="13"/>
  <c r="AE360" i="13"/>
  <c r="AU376" i="13"/>
  <c r="D330" i="13"/>
  <c r="X350" i="13"/>
  <c r="L338" i="13"/>
  <c r="U347" i="13"/>
  <c r="AQ369" i="13"/>
  <c r="AV374" i="13"/>
  <c r="H333" i="13"/>
  <c r="Y350" i="13"/>
  <c r="J335" i="13"/>
  <c r="R343" i="13"/>
  <c r="BA378" i="13"/>
  <c r="AR369" i="13"/>
  <c r="BD381" i="13"/>
  <c r="D325" i="13"/>
  <c r="AH355" i="13"/>
  <c r="O336" i="13"/>
  <c r="AB349" i="13"/>
  <c r="AZ373" i="13"/>
  <c r="AE352" i="13"/>
  <c r="AU368" i="13"/>
  <c r="BZ202" i="13"/>
  <c r="DJ202" i="13"/>
  <c r="AB297" i="11"/>
  <c r="I277" i="11"/>
  <c r="V290" i="11"/>
  <c r="CT202" i="12"/>
  <c r="T349" i="13"/>
  <c r="DA142" i="11"/>
  <c r="CR202" i="12"/>
  <c r="DK202" i="12"/>
  <c r="CU202" i="12"/>
  <c r="CG202" i="12"/>
  <c r="CX202" i="12"/>
  <c r="DV202" i="12"/>
  <c r="DQ202" i="12"/>
  <c r="F336" i="13"/>
  <c r="AR374" i="13"/>
  <c r="DH206" i="13"/>
  <c r="CV206" i="13"/>
  <c r="H328" i="13"/>
  <c r="T340" i="13"/>
  <c r="AB348" i="13"/>
  <c r="AC349" i="13"/>
  <c r="AS365" i="13"/>
  <c r="BJ382" i="13"/>
  <c r="AV368" i="13"/>
  <c r="B388" i="13"/>
  <c r="BH445" i="13" s="1"/>
  <c r="I338" i="13"/>
  <c r="N343" i="13"/>
  <c r="Y354" i="13"/>
  <c r="Q346" i="13"/>
  <c r="AG362" i="13"/>
  <c r="B397" i="13"/>
  <c r="G333" i="13"/>
  <c r="Z352" i="13"/>
  <c r="AJ362" i="13"/>
  <c r="W349" i="13"/>
  <c r="AS371" i="13"/>
  <c r="AX376" i="13"/>
  <c r="F331" i="13"/>
  <c r="AA352" i="13"/>
  <c r="M338" i="13"/>
  <c r="T345" i="13"/>
  <c r="BE382" i="13"/>
  <c r="AT371" i="13"/>
  <c r="AJ357" i="13"/>
  <c r="J331" i="13"/>
  <c r="P337" i="13"/>
  <c r="AD351" i="13"/>
  <c r="S340" i="13"/>
  <c r="AV369" i="13"/>
  <c r="AW370" i="13"/>
  <c r="BG380" i="13"/>
  <c r="CP202" i="13"/>
  <c r="CE202" i="13"/>
  <c r="AQ311" i="11"/>
  <c r="Q285" i="11"/>
  <c r="M282" i="11"/>
  <c r="BZ142" i="11"/>
  <c r="CF202" i="12"/>
  <c r="BM323" i="12"/>
  <c r="BQ323" i="12" s="1"/>
  <c r="AY380" i="13"/>
  <c r="CZ202" i="12"/>
  <c r="CD202" i="12"/>
  <c r="DC202" i="12"/>
  <c r="CO202" i="12"/>
  <c r="DH202" i="12"/>
  <c r="DS202" i="12"/>
  <c r="DY202" i="12"/>
  <c r="BV202" i="12"/>
  <c r="BU202" i="12"/>
  <c r="BW202" i="12"/>
  <c r="AB358" i="13"/>
  <c r="AO371" i="13"/>
  <c r="CS206" i="13"/>
  <c r="DD206" i="13"/>
  <c r="I329" i="13"/>
  <c r="O335" i="13"/>
  <c r="AD350" i="13"/>
  <c r="AE351" i="13"/>
  <c r="AU367" i="13"/>
  <c r="AH354" i="13"/>
  <c r="AX370" i="13"/>
  <c r="E334" i="13"/>
  <c r="P345" i="13"/>
  <c r="AB357" i="13"/>
  <c r="S348" i="13"/>
  <c r="AI364" i="13"/>
  <c r="F332" i="13"/>
  <c r="BM332" i="13" s="1"/>
  <c r="BT332" i="13" s="1"/>
  <c r="E331" i="13"/>
  <c r="BM331" i="13" s="1"/>
  <c r="BT331" i="13" s="1"/>
  <c r="AF358" i="13"/>
  <c r="O341" i="13"/>
  <c r="Y351" i="13"/>
  <c r="AU373" i="13"/>
  <c r="AZ378" i="13"/>
  <c r="G332" i="13"/>
  <c r="AE356" i="13"/>
  <c r="AG358" i="13"/>
  <c r="AK362" i="13"/>
  <c r="V347" i="13"/>
  <c r="AF357" i="13"/>
  <c r="G328" i="13"/>
  <c r="U342" i="13"/>
  <c r="AG354" i="13"/>
  <c r="AF353" i="13"/>
  <c r="AT367" i="13"/>
  <c r="AI356" i="13"/>
  <c r="AY372" i="13"/>
  <c r="CI202" i="13"/>
  <c r="DV142" i="11"/>
  <c r="AW317" i="11"/>
  <c r="G276" i="11"/>
  <c r="BM263" i="14"/>
  <c r="BV263" i="14" s="1"/>
  <c r="BM268" i="13"/>
  <c r="BR268" i="13" s="1"/>
  <c r="BM261" i="13"/>
  <c r="BT261" i="13" s="1"/>
  <c r="DU200" i="13"/>
  <c r="CA200" i="13"/>
  <c r="CJ200" i="13"/>
  <c r="CS200" i="13"/>
  <c r="DB200" i="13"/>
  <c r="DS200" i="13"/>
  <c r="BQ198" i="13"/>
  <c r="DZ198" i="13" s="1"/>
  <c r="CF198" i="13"/>
  <c r="D333" i="14"/>
  <c r="Q346" i="14"/>
  <c r="Z355" i="14"/>
  <c r="E334" i="14"/>
  <c r="AI364" i="14"/>
  <c r="AJ365" i="14"/>
  <c r="AZ381" i="14"/>
  <c r="T350" i="14"/>
  <c r="O345" i="14"/>
  <c r="AE361" i="14"/>
  <c r="AH364" i="14"/>
  <c r="AU377" i="14"/>
  <c r="AX380" i="14"/>
  <c r="T339" i="14"/>
  <c r="K330" i="14"/>
  <c r="AA346" i="14"/>
  <c r="AL357" i="14"/>
  <c r="AO360" i="14"/>
  <c r="BB373" i="14"/>
  <c r="BA372" i="14"/>
  <c r="J330" i="14"/>
  <c r="T340" i="14"/>
  <c r="AF352" i="14"/>
  <c r="W343" i="14"/>
  <c r="AN360" i="14"/>
  <c r="AQ363" i="14"/>
  <c r="BG379" i="14"/>
  <c r="BD376" i="14"/>
  <c r="BM269" i="14"/>
  <c r="CA269" i="14" s="1"/>
  <c r="DZ137" i="13"/>
  <c r="BM265" i="14"/>
  <c r="BT265" i="14" s="1"/>
  <c r="BM263" i="13"/>
  <c r="BQ263" i="13" s="1"/>
  <c r="BM266" i="14"/>
  <c r="BT266" i="14" s="1"/>
  <c r="BM265" i="13"/>
  <c r="BQ265" i="13" s="1"/>
  <c r="BZ200" i="13"/>
  <c r="CI200" i="13"/>
  <c r="CR200" i="13"/>
  <c r="DA200" i="13"/>
  <c r="DJ200" i="13"/>
  <c r="BX200" i="13"/>
  <c r="DQ198" i="13"/>
  <c r="AF361" i="14"/>
  <c r="S348" i="14"/>
  <c r="AA356" i="14"/>
  <c r="J339" i="14"/>
  <c r="AM368" i="14"/>
  <c r="AL367" i="14"/>
  <c r="B397" i="14"/>
  <c r="AS438" i="14" s="1"/>
  <c r="D334" i="14"/>
  <c r="V352" i="14"/>
  <c r="Q347" i="14"/>
  <c r="AG363" i="14"/>
  <c r="AL368" i="14"/>
  <c r="AW379" i="14"/>
  <c r="AZ382" i="14"/>
  <c r="E324" i="14"/>
  <c r="X343" i="14"/>
  <c r="N333" i="14"/>
  <c r="AC348" i="14"/>
  <c r="F325" i="14"/>
  <c r="AQ362" i="14"/>
  <c r="BD375" i="14"/>
  <c r="BC374" i="14"/>
  <c r="G327" i="14"/>
  <c r="BM327" i="14" s="1"/>
  <c r="BR327" i="14" s="1"/>
  <c r="F326" i="14"/>
  <c r="P336" i="14"/>
  <c r="Y345" i="14"/>
  <c r="AP362" i="14"/>
  <c r="AS365" i="14"/>
  <c r="BI381" i="14"/>
  <c r="BF378" i="14"/>
  <c r="BS201" i="13"/>
  <c r="BY200" i="13"/>
  <c r="CH200" i="13"/>
  <c r="CQ200" i="13"/>
  <c r="CZ200" i="13"/>
  <c r="DI200" i="13"/>
  <c r="DR200" i="13"/>
  <c r="CF200" i="13"/>
  <c r="AG362" i="14"/>
  <c r="U350" i="14"/>
  <c r="AQ372" i="14"/>
  <c r="N343" i="14"/>
  <c r="AU376" i="14"/>
  <c r="AN369" i="14"/>
  <c r="I339" i="14"/>
  <c r="F336" i="14"/>
  <c r="S349" i="14"/>
  <c r="AJ366" i="14"/>
  <c r="AI365" i="14"/>
  <c r="AY381" i="14"/>
  <c r="D323" i="14"/>
  <c r="Z345" i="14"/>
  <c r="U340" i="14"/>
  <c r="AE350" i="14"/>
  <c r="M332" i="14"/>
  <c r="BM332" i="14" s="1"/>
  <c r="CA332" i="14" s="1"/>
  <c r="AS364" i="14"/>
  <c r="BF377" i="14"/>
  <c r="BE376" i="14"/>
  <c r="R338" i="14"/>
  <c r="K331" i="14"/>
  <c r="Q337" i="14"/>
  <c r="AA347" i="14"/>
  <c r="AR364" i="14"/>
  <c r="AU367" i="14"/>
  <c r="BH380" i="14"/>
  <c r="CG200" i="13"/>
  <c r="CP200" i="13"/>
  <c r="CY200" i="13"/>
  <c r="DH200" i="13"/>
  <c r="DQ200" i="13"/>
  <c r="CE200" i="13"/>
  <c r="CN200" i="13"/>
  <c r="AD359" i="14"/>
  <c r="W352" i="14"/>
  <c r="F335" i="14"/>
  <c r="P345" i="14"/>
  <c r="AO370" i="14"/>
  <c r="AP371" i="14"/>
  <c r="J340" i="14"/>
  <c r="G337" i="14"/>
  <c r="U351" i="14"/>
  <c r="X354" i="14"/>
  <c r="AK367" i="14"/>
  <c r="AN370" i="14"/>
  <c r="Q336" i="14"/>
  <c r="AB347" i="14"/>
  <c r="AR363" i="14"/>
  <c r="AG352" i="14"/>
  <c r="V341" i="14"/>
  <c r="B387" i="14"/>
  <c r="BH379" i="14"/>
  <c r="BG378" i="14"/>
  <c r="O335" i="14"/>
  <c r="V342" i="14"/>
  <c r="E325" i="14"/>
  <c r="AC349" i="14"/>
  <c r="AG353" i="14"/>
  <c r="AW369" i="14"/>
  <c r="AT366" i="14"/>
  <c r="BJ382" i="14"/>
  <c r="CO200" i="13"/>
  <c r="CX200" i="13"/>
  <c r="DG200" i="13"/>
  <c r="DP200" i="13"/>
  <c r="DY200" i="13"/>
  <c r="CM200" i="13"/>
  <c r="CV200" i="13"/>
  <c r="BV200" i="13"/>
  <c r="AE360" i="14"/>
  <c r="AB357" i="14"/>
  <c r="I338" i="14"/>
  <c r="R347" i="14"/>
  <c r="AY380" i="14"/>
  <c r="AR373" i="14"/>
  <c r="L342" i="14"/>
  <c r="E335" i="14"/>
  <c r="W353" i="14"/>
  <c r="Z356" i="14"/>
  <c r="AM369" i="14"/>
  <c r="AP372" i="14"/>
  <c r="I328" i="14"/>
  <c r="AD349" i="14"/>
  <c r="G326" i="14"/>
  <c r="AP361" i="14"/>
  <c r="AJ355" i="14"/>
  <c r="AT365" i="14"/>
  <c r="BJ381" i="14"/>
  <c r="BI380" i="14"/>
  <c r="H328" i="14"/>
  <c r="X344" i="14"/>
  <c r="L332" i="14"/>
  <c r="AE351" i="14"/>
  <c r="AI355" i="14"/>
  <c r="AY371" i="14"/>
  <c r="AV368" i="14"/>
  <c r="CW200" i="13"/>
  <c r="DF200" i="13"/>
  <c r="DO200" i="13"/>
  <c r="DX200" i="13"/>
  <c r="CD200" i="13"/>
  <c r="CU200" i="13"/>
  <c r="DD200" i="13"/>
  <c r="CW201" i="13"/>
  <c r="AK366" i="14"/>
  <c r="AC358" i="14"/>
  <c r="X353" i="14"/>
  <c r="T349" i="14"/>
  <c r="AS374" i="14"/>
  <c r="AT375" i="14"/>
  <c r="N344" i="14"/>
  <c r="H338" i="14"/>
  <c r="Y355" i="14"/>
  <c r="AB358" i="14"/>
  <c r="AO371" i="14"/>
  <c r="AR374" i="14"/>
  <c r="J329" i="14"/>
  <c r="AF351" i="14"/>
  <c r="L331" i="14"/>
  <c r="AN359" i="14"/>
  <c r="AI354" i="14"/>
  <c r="AV367" i="14"/>
  <c r="AU366" i="14"/>
  <c r="BK382" i="14"/>
  <c r="I329" i="14"/>
  <c r="BM329" i="14" s="1"/>
  <c r="BQ329" i="14" s="1"/>
  <c r="Z346" i="14"/>
  <c r="U341" i="14"/>
  <c r="AH354" i="14"/>
  <c r="AK357" i="14"/>
  <c r="BA373" i="14"/>
  <c r="AX370" i="14"/>
  <c r="DE200" i="13"/>
  <c r="DN200" i="13"/>
  <c r="DW200" i="13"/>
  <c r="CC200" i="13"/>
  <c r="CL200" i="13"/>
  <c r="DC200" i="13"/>
  <c r="DL200" i="13"/>
  <c r="CD201" i="13"/>
  <c r="M342" i="14"/>
  <c r="G336" i="14"/>
  <c r="Y354" i="14"/>
  <c r="V351" i="14"/>
  <c r="AW378" i="14"/>
  <c r="AV377" i="14"/>
  <c r="P346" i="14"/>
  <c r="K341" i="14"/>
  <c r="AA357" i="14"/>
  <c r="AD360" i="14"/>
  <c r="AQ373" i="14"/>
  <c r="R337" i="14"/>
  <c r="AH353" i="14"/>
  <c r="W342" i="14"/>
  <c r="P335" i="14"/>
  <c r="AK356" i="14"/>
  <c r="AX369" i="14"/>
  <c r="AW368" i="14"/>
  <c r="D324" i="14"/>
  <c r="AB348" i="14"/>
  <c r="N334" i="14"/>
  <c r="AJ356" i="14"/>
  <c r="AM359" i="14"/>
  <c r="BC375" i="14"/>
  <c r="CN204" i="14"/>
  <c r="DS198" i="14"/>
  <c r="BY198" i="14"/>
  <c r="CH198" i="14"/>
  <c r="CQ198" i="14"/>
  <c r="CZ198" i="14"/>
  <c r="DI198" i="14"/>
  <c r="DJ198" i="14"/>
  <c r="CB197" i="14"/>
  <c r="CC197" i="14"/>
  <c r="CD197" i="14"/>
  <c r="CM197" i="14"/>
  <c r="CV197" i="14"/>
  <c r="DE197" i="14"/>
  <c r="DN197" i="14"/>
  <c r="DW197" i="14"/>
  <c r="DY207" i="13"/>
  <c r="DL204" i="14"/>
  <c r="BX198" i="14"/>
  <c r="CG198" i="14"/>
  <c r="CP198" i="14"/>
  <c r="CY198" i="14"/>
  <c r="DH198" i="14"/>
  <c r="DQ198" i="14"/>
  <c r="DR198" i="14"/>
  <c r="CJ197" i="14"/>
  <c r="CK197" i="14"/>
  <c r="CL197" i="14"/>
  <c r="CU197" i="14"/>
  <c r="DD197" i="14"/>
  <c r="DM197" i="14"/>
  <c r="DV197" i="14"/>
  <c r="CZ204" i="14"/>
  <c r="DE204" i="14"/>
  <c r="BW198" i="14"/>
  <c r="CF198" i="14"/>
  <c r="CO198" i="14"/>
  <c r="CX198" i="14"/>
  <c r="DG198" i="14"/>
  <c r="DP198" i="14"/>
  <c r="DY198" i="14"/>
  <c r="CR197" i="14"/>
  <c r="CS197" i="14"/>
  <c r="CT197" i="14"/>
  <c r="DC197" i="14"/>
  <c r="DL197" i="14"/>
  <c r="DU197" i="14"/>
  <c r="CA197" i="14"/>
  <c r="BM267" i="13"/>
  <c r="BZ267" i="13" s="1"/>
  <c r="DX204" i="14"/>
  <c r="CH204" i="14"/>
  <c r="BS197" i="14"/>
  <c r="BQ198" i="14"/>
  <c r="CE198" i="14"/>
  <c r="CN198" i="14"/>
  <c r="CW198" i="14"/>
  <c r="DF198" i="14"/>
  <c r="DO198" i="14"/>
  <c r="DX198" i="14"/>
  <c r="BV198" i="14"/>
  <c r="CZ197" i="14"/>
  <c r="DA197" i="14"/>
  <c r="DB197" i="14"/>
  <c r="DK197" i="14"/>
  <c r="DT197" i="14"/>
  <c r="BZ197" i="14"/>
  <c r="CI197" i="14"/>
  <c r="BS198" i="14"/>
  <c r="DI204" i="14"/>
  <c r="DV204" i="14"/>
  <c r="CX202" i="14"/>
  <c r="BQ197" i="14"/>
  <c r="CM198" i="14"/>
  <c r="CV198" i="14"/>
  <c r="DE198" i="14"/>
  <c r="DN198" i="14"/>
  <c r="DW198" i="14"/>
  <c r="CC198" i="14"/>
  <c r="CD198" i="14"/>
  <c r="DH197" i="14"/>
  <c r="DI197" i="14"/>
  <c r="DJ197" i="14"/>
  <c r="DS197" i="14"/>
  <c r="BY197" i="14"/>
  <c r="CH197" i="14"/>
  <c r="CQ197" i="14"/>
  <c r="BU198" i="14"/>
  <c r="CD204" i="14"/>
  <c r="CY204" i="14"/>
  <c r="DD202" i="14"/>
  <c r="BY204" i="14"/>
  <c r="CU198" i="14"/>
  <c r="DD198" i="14"/>
  <c r="DM198" i="14"/>
  <c r="DV198" i="14"/>
  <c r="CB198" i="14"/>
  <c r="CK198" i="14"/>
  <c r="CL198" i="14"/>
  <c r="DP197" i="14"/>
  <c r="DQ197" i="14"/>
  <c r="DR197" i="14"/>
  <c r="BX197" i="14"/>
  <c r="CG197" i="14"/>
  <c r="CP197" i="14"/>
  <c r="CY197" i="14"/>
  <c r="BT198" i="14"/>
  <c r="DR204" i="14"/>
  <c r="DC198" i="14"/>
  <c r="DL198" i="14"/>
  <c r="DU198" i="14"/>
  <c r="CA198" i="14"/>
  <c r="CJ198" i="14"/>
  <c r="CS198" i="14"/>
  <c r="CT198" i="14"/>
  <c r="DX197" i="14"/>
  <c r="DY197" i="14"/>
  <c r="BW197" i="14"/>
  <c r="CF197" i="14"/>
  <c r="CO197" i="14"/>
  <c r="CX197" i="14"/>
  <c r="DG197" i="14"/>
  <c r="BM267" i="14"/>
  <c r="BV267" i="14" s="1"/>
  <c r="DZ137" i="12"/>
  <c r="DZ141" i="14"/>
  <c r="CC208" i="13"/>
  <c r="CL208" i="13"/>
  <c r="DF208" i="13"/>
  <c r="CO208" i="13"/>
  <c r="CF208" i="13"/>
  <c r="CN143" i="11"/>
  <c r="BU204" i="13"/>
  <c r="DU208" i="13"/>
  <c r="DD208" i="13"/>
  <c r="CG208" i="13"/>
  <c r="BT204" i="13"/>
  <c r="DM208" i="13"/>
  <c r="BW204" i="13"/>
  <c r="DN208" i="13"/>
  <c r="BZ208" i="13"/>
  <c r="CT208" i="13"/>
  <c r="BR199" i="14"/>
  <c r="BM270" i="14"/>
  <c r="BV270" i="14" s="1"/>
  <c r="BM269" i="13"/>
  <c r="BZ269" i="13" s="1"/>
  <c r="BM268" i="14"/>
  <c r="BX268" i="14" s="1"/>
  <c r="BM266" i="13"/>
  <c r="BQ266" i="13" s="1"/>
  <c r="DZ142" i="13"/>
  <c r="BM262" i="14"/>
  <c r="BQ262" i="14" s="1"/>
  <c r="L343" i="13"/>
  <c r="W354" i="13"/>
  <c r="AJ367" i="13"/>
  <c r="DY205" i="14"/>
  <c r="BR206" i="13"/>
  <c r="E335" i="13"/>
  <c r="U351" i="13"/>
  <c r="AJ366" i="13"/>
  <c r="V352" i="13"/>
  <c r="AT376" i="13"/>
  <c r="AV378" i="13"/>
  <c r="DN206" i="13"/>
  <c r="CJ206" i="13"/>
  <c r="DA206" i="13"/>
  <c r="DJ206" i="13"/>
  <c r="CF206" i="13"/>
  <c r="CW206" i="13"/>
  <c r="H339" i="13"/>
  <c r="AQ374" i="13"/>
  <c r="Z357" i="13"/>
  <c r="I340" i="13"/>
  <c r="U352" i="13"/>
  <c r="AT377" i="13"/>
  <c r="CU201" i="13"/>
  <c r="BT200" i="13"/>
  <c r="BW200" i="13"/>
  <c r="CM206" i="14"/>
  <c r="CM205" i="14"/>
  <c r="CA205" i="14"/>
  <c r="G275" i="11"/>
  <c r="D273" i="11"/>
  <c r="R286" i="11"/>
  <c r="X293" i="11"/>
  <c r="AM307" i="11"/>
  <c r="AI304" i="11"/>
  <c r="R287" i="11"/>
  <c r="P284" i="11"/>
  <c r="AV317" i="11"/>
  <c r="AX318" i="11"/>
  <c r="AN308" i="11"/>
  <c r="AG302" i="11"/>
  <c r="BV206" i="13"/>
  <c r="BY206" i="13"/>
  <c r="CB205" i="14"/>
  <c r="AE362" i="13"/>
  <c r="AM370" i="13"/>
  <c r="S350" i="13"/>
  <c r="DY206" i="14"/>
  <c r="H338" i="13"/>
  <c r="W353" i="13"/>
  <c r="J340" i="13"/>
  <c r="AG363" i="13"/>
  <c r="AM369" i="13"/>
  <c r="AX380" i="13"/>
  <c r="DV206" i="13"/>
  <c r="CR206" i="13"/>
  <c r="DI206" i="13"/>
  <c r="DR206" i="13"/>
  <c r="CN206" i="13"/>
  <c r="DE206" i="13"/>
  <c r="X355" i="13"/>
  <c r="D335" i="13"/>
  <c r="AG364" i="13"/>
  <c r="AD361" i="13"/>
  <c r="AF363" i="13"/>
  <c r="AW380" i="13"/>
  <c r="DL201" i="13"/>
  <c r="CI198" i="13"/>
  <c r="DD206" i="14"/>
  <c r="BU200" i="13"/>
  <c r="AA296" i="11"/>
  <c r="AW318" i="11"/>
  <c r="AA295" i="11"/>
  <c r="AK306" i="11"/>
  <c r="F275" i="11"/>
  <c r="L280" i="11"/>
  <c r="AF301" i="11"/>
  <c r="T288" i="11"/>
  <c r="AH302" i="11"/>
  <c r="AD298" i="11"/>
  <c r="V291" i="11"/>
  <c r="AJ305" i="11"/>
  <c r="BS206" i="13"/>
  <c r="BM271" i="13"/>
  <c r="BR271" i="13" s="1"/>
  <c r="AI365" i="13"/>
  <c r="J341" i="13"/>
  <c r="AV379" i="13"/>
  <c r="DL205" i="14"/>
  <c r="N283" i="11"/>
  <c r="BQ206" i="13"/>
  <c r="AD360" i="13"/>
  <c r="M343" i="13"/>
  <c r="X354" i="13"/>
  <c r="N344" i="13"/>
  <c r="AL368" i="13"/>
  <c r="AS375" i="13"/>
  <c r="CH206" i="13"/>
  <c r="CY206" i="13"/>
  <c r="DP206" i="13"/>
  <c r="CD206" i="13"/>
  <c r="CU206" i="13"/>
  <c r="DL206" i="13"/>
  <c r="AP373" i="13"/>
  <c r="AC360" i="13"/>
  <c r="AB359" i="13"/>
  <c r="M344" i="13"/>
  <c r="Y356" i="13"/>
  <c r="AX381" i="13"/>
  <c r="DF201" i="13"/>
  <c r="CO198" i="13"/>
  <c r="CH205" i="14"/>
  <c r="O283" i="11"/>
  <c r="AO310" i="11"/>
  <c r="X292" i="11"/>
  <c r="D272" i="11"/>
  <c r="AP311" i="11"/>
  <c r="AJ304" i="11"/>
  <c r="AN309" i="11"/>
  <c r="T289" i="11"/>
  <c r="AB296" i="11"/>
  <c r="K280" i="11"/>
  <c r="AE299" i="11"/>
  <c r="Y294" i="11"/>
  <c r="BT206" i="13"/>
  <c r="BZ206" i="13"/>
  <c r="I339" i="13"/>
  <c r="AF362" i="13"/>
  <c r="L342" i="13"/>
  <c r="B398" i="13"/>
  <c r="AO372" i="13"/>
  <c r="F337" i="13"/>
  <c r="L281" i="11"/>
  <c r="M281" i="11"/>
  <c r="AF300" i="11"/>
  <c r="N282" i="11"/>
  <c r="Y293" i="11"/>
  <c r="CA206" i="13"/>
  <c r="G337" i="13"/>
  <c r="O345" i="13"/>
  <c r="AA357" i="13"/>
  <c r="P346" i="13"/>
  <c r="AN370" i="13"/>
  <c r="AU377" i="13"/>
  <c r="CP206" i="13"/>
  <c r="DG206" i="13"/>
  <c r="DX206" i="13"/>
  <c r="CL206" i="13"/>
  <c r="DC206" i="13"/>
  <c r="DT206" i="13"/>
  <c r="N345" i="13"/>
  <c r="AR375" i="13"/>
  <c r="AI366" i="13"/>
  <c r="O346" i="13"/>
  <c r="AH365" i="13"/>
  <c r="AY382" i="13"/>
  <c r="DO201" i="13"/>
  <c r="CX198" i="13"/>
  <c r="CQ206" i="14"/>
  <c r="CY205" i="14"/>
  <c r="Z294" i="11"/>
  <c r="W292" i="11"/>
  <c r="P285" i="11"/>
  <c r="K279" i="11"/>
  <c r="AL307" i="11"/>
  <c r="AG301" i="11"/>
  <c r="AT315" i="11"/>
  <c r="AS314" i="11"/>
  <c r="AO309" i="11"/>
  <c r="H277" i="11"/>
  <c r="AP310" i="11"/>
  <c r="U290" i="11"/>
  <c r="AK367" i="13"/>
  <c r="AQ373" i="13"/>
  <c r="T351" i="13"/>
  <c r="K342" i="13"/>
  <c r="F274" i="11"/>
  <c r="AT314" i="11"/>
  <c r="AE300" i="11"/>
  <c r="AR313" i="11"/>
  <c r="AH303" i="11"/>
  <c r="J279" i="11"/>
  <c r="BU206" i="13"/>
  <c r="D334" i="13"/>
  <c r="Q347" i="13"/>
  <c r="AH364" i="13"/>
  <c r="R348" i="13"/>
  <c r="AP372" i="13"/>
  <c r="AW379" i="13"/>
  <c r="CX206" i="13"/>
  <c r="DO206" i="13"/>
  <c r="CK206" i="13"/>
  <c r="CT206" i="13"/>
  <c r="DK206" i="13"/>
  <c r="CG206" i="13"/>
  <c r="P347" i="13"/>
  <c r="R349" i="13"/>
  <c r="AS376" i="13"/>
  <c r="AL369" i="13"/>
  <c r="Q348" i="13"/>
  <c r="DX201" i="13"/>
  <c r="BR200" i="13"/>
  <c r="DZ200" i="13" s="1"/>
  <c r="DH198" i="13"/>
  <c r="DH206" i="14"/>
  <c r="DP205" i="14"/>
  <c r="CB206" i="13"/>
  <c r="S287" i="11"/>
  <c r="Z295" i="11"/>
  <c r="AC298" i="11"/>
  <c r="U289" i="11"/>
  <c r="AM308" i="11"/>
  <c r="W291" i="11"/>
  <c r="AC297" i="11"/>
  <c r="AU316" i="11"/>
  <c r="AS313" i="11"/>
  <c r="I278" i="11"/>
  <c r="DE201" i="13"/>
  <c r="DN201" i="13"/>
  <c r="DW201" i="13"/>
  <c r="CC201" i="13"/>
  <c r="CL201" i="13"/>
  <c r="DC201" i="13"/>
  <c r="DT201" i="13"/>
  <c r="BV198" i="13"/>
  <c r="CE198" i="13"/>
  <c r="CN198" i="13"/>
  <c r="CW198" i="13"/>
  <c r="DF198" i="13"/>
  <c r="DP198" i="13"/>
  <c r="DY198" i="13"/>
  <c r="BU201" i="13"/>
  <c r="DM201" i="13"/>
  <c r="DV201" i="13"/>
  <c r="CB201" i="13"/>
  <c r="CK201" i="13"/>
  <c r="CT201" i="13"/>
  <c r="DK201" i="13"/>
  <c r="CQ198" i="13"/>
  <c r="CD198" i="13"/>
  <c r="CM198" i="13"/>
  <c r="CV198" i="13"/>
  <c r="DE198" i="13"/>
  <c r="DN198" i="13"/>
  <c r="DX198" i="13"/>
  <c r="BQ201" i="13"/>
  <c r="BW201" i="13"/>
  <c r="DU201" i="13"/>
  <c r="CA201" i="13"/>
  <c r="CJ201" i="13"/>
  <c r="CS201" i="13"/>
  <c r="DB201" i="13"/>
  <c r="DS201" i="13"/>
  <c r="BS198" i="13"/>
  <c r="CY198" i="13"/>
  <c r="CL198" i="13"/>
  <c r="CU198" i="13"/>
  <c r="DD198" i="13"/>
  <c r="DM198" i="13"/>
  <c r="DV198" i="13"/>
  <c r="CC198" i="13"/>
  <c r="BR201" i="13"/>
  <c r="BZ201" i="13"/>
  <c r="CI201" i="13"/>
  <c r="CR201" i="13"/>
  <c r="DA201" i="13"/>
  <c r="DJ201" i="13"/>
  <c r="CF201" i="13"/>
  <c r="DG198" i="13"/>
  <c r="CT198" i="13"/>
  <c r="DC198" i="13"/>
  <c r="DL198" i="13"/>
  <c r="DU198" i="13"/>
  <c r="CB198" i="13"/>
  <c r="CK198" i="13"/>
  <c r="BT198" i="13"/>
  <c r="BY201" i="13"/>
  <c r="CH201" i="13"/>
  <c r="CQ201" i="13"/>
  <c r="CZ201" i="13"/>
  <c r="DI201" i="13"/>
  <c r="DR201" i="13"/>
  <c r="CN201" i="13"/>
  <c r="DO198" i="13"/>
  <c r="DB198" i="13"/>
  <c r="DK198" i="13"/>
  <c r="DT198" i="13"/>
  <c r="BZ198" i="13"/>
  <c r="CJ198" i="13"/>
  <c r="CS198" i="13"/>
  <c r="CN205" i="13"/>
  <c r="DN145" i="11"/>
  <c r="BW142" i="11"/>
  <c r="BR198" i="13"/>
  <c r="CG201" i="13"/>
  <c r="CP201" i="13"/>
  <c r="CY201" i="13"/>
  <c r="DH201" i="13"/>
  <c r="DQ201" i="13"/>
  <c r="CE201" i="13"/>
  <c r="CV201" i="13"/>
  <c r="DW198" i="13"/>
  <c r="DJ198" i="13"/>
  <c r="DS198" i="13"/>
  <c r="BY198" i="13"/>
  <c r="CH198" i="13"/>
  <c r="CR198" i="13"/>
  <c r="DA198" i="13"/>
  <c r="DW205" i="13"/>
  <c r="BX201" i="13"/>
  <c r="CO201" i="13"/>
  <c r="CX201" i="13"/>
  <c r="DG201" i="13"/>
  <c r="DP201" i="13"/>
  <c r="DY201" i="13"/>
  <c r="CM201" i="13"/>
  <c r="DD201" i="13"/>
  <c r="CA198" i="13"/>
  <c r="DR198" i="13"/>
  <c r="BX198" i="13"/>
  <c r="CG198" i="13"/>
  <c r="CP198" i="13"/>
  <c r="CZ198" i="13"/>
  <c r="DI198" i="13"/>
  <c r="BT201" i="13"/>
  <c r="DZ138" i="14"/>
  <c r="BZ204" i="14"/>
  <c r="BT204" i="14"/>
  <c r="BT208" i="13"/>
  <c r="CA208" i="13"/>
  <c r="BS208" i="13"/>
  <c r="CW208" i="13"/>
  <c r="CY208" i="13"/>
  <c r="CQ208" i="13"/>
  <c r="DY208" i="13"/>
  <c r="DQ208" i="13"/>
  <c r="CN208" i="13"/>
  <c r="DH204" i="14"/>
  <c r="DQ204" i="14"/>
  <c r="CE204" i="14"/>
  <c r="CV204" i="14"/>
  <c r="DM204" i="14"/>
  <c r="CI204" i="14"/>
  <c r="CU203" i="14"/>
  <c r="DL203" i="14"/>
  <c r="CH203" i="14"/>
  <c r="CQ203" i="14"/>
  <c r="CZ203" i="14"/>
  <c r="DI203" i="14"/>
  <c r="DR203" i="14"/>
  <c r="BV204" i="14"/>
  <c r="BR204" i="14"/>
  <c r="BR203" i="14"/>
  <c r="BV203" i="14"/>
  <c r="DF143" i="11"/>
  <c r="BW204" i="14"/>
  <c r="CY143" i="11"/>
  <c r="CS207" i="13"/>
  <c r="BU208" i="13"/>
  <c r="CC207" i="13"/>
  <c r="DG208" i="13"/>
  <c r="DJ208" i="13"/>
  <c r="DB208" i="13"/>
  <c r="CI208" i="13"/>
  <c r="CJ208" i="13"/>
  <c r="CV208" i="13"/>
  <c r="BZ203" i="14"/>
  <c r="DP204" i="14"/>
  <c r="DY204" i="14"/>
  <c r="CM204" i="14"/>
  <c r="DD204" i="14"/>
  <c r="DU204" i="14"/>
  <c r="CQ204" i="14"/>
  <c r="DC203" i="14"/>
  <c r="DT203" i="14"/>
  <c r="CP203" i="14"/>
  <c r="CY203" i="14"/>
  <c r="DH203" i="14"/>
  <c r="DQ203" i="14"/>
  <c r="CO202" i="14"/>
  <c r="BT203" i="14"/>
  <c r="BU204" i="14"/>
  <c r="BQ202" i="14"/>
  <c r="DU143" i="11"/>
  <c r="BW208" i="13"/>
  <c r="CP208" i="13"/>
  <c r="DL208" i="13"/>
  <c r="CP204" i="14"/>
  <c r="CM208" i="13"/>
  <c r="CZ208" i="13"/>
  <c r="CC204" i="14"/>
  <c r="CL204" i="14"/>
  <c r="DT204" i="14"/>
  <c r="DG204" i="14"/>
  <c r="BQ204" i="14"/>
  <c r="CD208" i="13"/>
  <c r="CH207" i="13"/>
  <c r="CX208" i="13"/>
  <c r="DA208" i="13"/>
  <c r="CH208" i="13"/>
  <c r="DO208" i="13"/>
  <c r="DH208" i="13"/>
  <c r="DT208" i="13"/>
  <c r="CB204" i="14"/>
  <c r="CK204" i="14"/>
  <c r="CT204" i="14"/>
  <c r="DK204" i="14"/>
  <c r="CG204" i="14"/>
  <c r="CX204" i="14"/>
  <c r="DO204" i="14"/>
  <c r="CF203" i="14"/>
  <c r="CW203" i="14"/>
  <c r="DN203" i="14"/>
  <c r="DW203" i="14"/>
  <c r="CC203" i="14"/>
  <c r="CL203" i="14"/>
  <c r="BS203" i="14"/>
  <c r="DP202" i="14"/>
  <c r="BW203" i="14"/>
  <c r="CV207" i="13"/>
  <c r="DW208" i="13"/>
  <c r="DC204" i="14"/>
  <c r="DG202" i="14"/>
  <c r="CB208" i="13"/>
  <c r="DJ207" i="13"/>
  <c r="CE208" i="13"/>
  <c r="DI208" i="13"/>
  <c r="DK208" i="13"/>
  <c r="CS208" i="13"/>
  <c r="CK208" i="13"/>
  <c r="DP208" i="13"/>
  <c r="BS204" i="14"/>
  <c r="CJ204" i="14"/>
  <c r="CS204" i="14"/>
  <c r="DB204" i="14"/>
  <c r="DS204" i="14"/>
  <c r="CO204" i="14"/>
  <c r="DF204" i="14"/>
  <c r="DW204" i="14"/>
  <c r="CN203" i="14"/>
  <c r="DE203" i="14"/>
  <c r="DV203" i="14"/>
  <c r="CB203" i="14"/>
  <c r="CK203" i="14"/>
  <c r="CT203" i="14"/>
  <c r="DY202" i="14"/>
  <c r="BU203" i="14"/>
  <c r="BQ203" i="14"/>
  <c r="CB143" i="11"/>
  <c r="BS143" i="11"/>
  <c r="DE208" i="13"/>
  <c r="BX204" i="14"/>
  <c r="DR143" i="11"/>
  <c r="DS207" i="13"/>
  <c r="BY208" i="13"/>
  <c r="DS208" i="13"/>
  <c r="DV208" i="13"/>
  <c r="DC208" i="13"/>
  <c r="CU208" i="13"/>
  <c r="DX208" i="13"/>
  <c r="CR204" i="14"/>
  <c r="DA204" i="14"/>
  <c r="DJ204" i="14"/>
  <c r="CF204" i="14"/>
  <c r="CW204" i="14"/>
  <c r="DN204" i="14"/>
  <c r="CE203" i="14"/>
  <c r="CV203" i="14"/>
  <c r="DM203" i="14"/>
  <c r="CA203" i="14"/>
  <c r="CJ203" i="14"/>
  <c r="CS203" i="14"/>
  <c r="DB203" i="14"/>
  <c r="CM202" i="14"/>
  <c r="BX208" i="13"/>
  <c r="DG143" i="11"/>
  <c r="BM270" i="13"/>
  <c r="BU270" i="13" s="1"/>
  <c r="DZ138" i="13"/>
  <c r="DZ141" i="13"/>
  <c r="DZ140" i="13"/>
  <c r="DU207" i="13"/>
  <c r="CW202" i="14"/>
  <c r="DO204" i="13"/>
  <c r="CD204" i="13"/>
  <c r="DL204" i="13"/>
  <c r="BR197" i="13"/>
  <c r="CJ207" i="13"/>
  <c r="CM207" i="13"/>
  <c r="CY207" i="13"/>
  <c r="DP199" i="13"/>
  <c r="BU199" i="13"/>
  <c r="BS204" i="13"/>
  <c r="BV202" i="14"/>
  <c r="DE202" i="14"/>
  <c r="DN202" i="14"/>
  <c r="DW202" i="14"/>
  <c r="CC202" i="14"/>
  <c r="CL202" i="14"/>
  <c r="DC202" i="14"/>
  <c r="DT202" i="14"/>
  <c r="BY202" i="14"/>
  <c r="BV207" i="13"/>
  <c r="BS197" i="13"/>
  <c r="CE207" i="13"/>
  <c r="BU207" i="13"/>
  <c r="DO202" i="14"/>
  <c r="BT207" i="13"/>
  <c r="DX204" i="13"/>
  <c r="CU204" i="13"/>
  <c r="CH204" i="13"/>
  <c r="DM207" i="13"/>
  <c r="DQ207" i="13"/>
  <c r="CX207" i="13"/>
  <c r="CF197" i="13"/>
  <c r="DW197" i="13"/>
  <c r="BU197" i="13"/>
  <c r="BV197" i="13"/>
  <c r="CE197" i="13"/>
  <c r="CO197" i="13"/>
  <c r="CX197" i="13"/>
  <c r="CK199" i="13"/>
  <c r="CF199" i="13"/>
  <c r="CO199" i="13"/>
  <c r="CX199" i="13"/>
  <c r="DG199" i="13"/>
  <c r="BW199" i="13"/>
  <c r="CB207" i="13"/>
  <c r="BV203" i="12"/>
  <c r="DW204" i="13"/>
  <c r="CC204" i="13"/>
  <c r="CL204" i="13"/>
  <c r="DC204" i="13"/>
  <c r="DT204" i="13"/>
  <c r="CP204" i="13"/>
  <c r="BQ197" i="13"/>
  <c r="DZ197" i="13" s="1"/>
  <c r="CR207" i="13"/>
  <c r="DX207" i="13"/>
  <c r="CU207" i="13"/>
  <c r="CG207" i="13"/>
  <c r="DI207" i="13"/>
  <c r="DG207" i="13"/>
  <c r="CN197" i="13"/>
  <c r="CB197" i="13"/>
  <c r="CC197" i="13"/>
  <c r="CD197" i="13"/>
  <c r="CM197" i="13"/>
  <c r="CW197" i="13"/>
  <c r="DF197" i="13"/>
  <c r="BQ199" i="13"/>
  <c r="DZ199" i="13" s="1"/>
  <c r="CS199" i="13"/>
  <c r="CN199" i="13"/>
  <c r="CW199" i="13"/>
  <c r="DF199" i="13"/>
  <c r="DO199" i="13"/>
  <c r="DX199" i="13"/>
  <c r="CE199" i="13"/>
  <c r="DM202" i="14"/>
  <c r="DV202" i="14"/>
  <c r="CB202" i="14"/>
  <c r="CK202" i="14"/>
  <c r="CT202" i="14"/>
  <c r="DK202" i="14"/>
  <c r="BR202" i="14"/>
  <c r="BV202" i="13"/>
  <c r="CQ142" i="11"/>
  <c r="CA207" i="13"/>
  <c r="BY204" i="13"/>
  <c r="CP207" i="13"/>
  <c r="CD202" i="14"/>
  <c r="DK204" i="13"/>
  <c r="CO207" i="13"/>
  <c r="CK197" i="13"/>
  <c r="DE199" i="13"/>
  <c r="BZ207" i="13"/>
  <c r="DF207" i="13"/>
  <c r="CU202" i="14"/>
  <c r="CK204" i="13"/>
  <c r="CG204" i="13"/>
  <c r="DA207" i="13"/>
  <c r="DE207" i="13"/>
  <c r="DO207" i="13"/>
  <c r="CJ197" i="13"/>
  <c r="CU197" i="13"/>
  <c r="DN197" i="13"/>
  <c r="BS207" i="13"/>
  <c r="CV199" i="13"/>
  <c r="DW199" i="13"/>
  <c r="CM199" i="13"/>
  <c r="DU202" i="14"/>
  <c r="CJ202" i="14"/>
  <c r="DB202" i="14"/>
  <c r="DS202" i="14"/>
  <c r="CB203" i="12"/>
  <c r="CJ204" i="13"/>
  <c r="CS204" i="13"/>
  <c r="DB204" i="13"/>
  <c r="DS204" i="13"/>
  <c r="CO204" i="13"/>
  <c r="DF204" i="13"/>
  <c r="BR207" i="13"/>
  <c r="DL207" i="13"/>
  <c r="CT207" i="13"/>
  <c r="DP207" i="13"/>
  <c r="CW207" i="13"/>
  <c r="CI207" i="13"/>
  <c r="DW207" i="13"/>
  <c r="CV197" i="13"/>
  <c r="CI197" i="13"/>
  <c r="CR197" i="13"/>
  <c r="CS197" i="13"/>
  <c r="CT197" i="13"/>
  <c r="DC197" i="13"/>
  <c r="DM197" i="13"/>
  <c r="DV197" i="13"/>
  <c r="DI199" i="13"/>
  <c r="DD199" i="13"/>
  <c r="DM199" i="13"/>
  <c r="DV199" i="13"/>
  <c r="CB199" i="13"/>
  <c r="CL199" i="13"/>
  <c r="CU199" i="13"/>
  <c r="BR199" i="13"/>
  <c r="BQ204" i="13"/>
  <c r="BU202" i="14"/>
  <c r="BS202" i="14"/>
  <c r="BZ202" i="14"/>
  <c r="CI202" i="14"/>
  <c r="CR202" i="14"/>
  <c r="DA202" i="14"/>
  <c r="DJ202" i="14"/>
  <c r="CF202" i="14"/>
  <c r="DD142" i="11"/>
  <c r="BX204" i="13"/>
  <c r="BX207" i="13"/>
  <c r="BZ204" i="13"/>
  <c r="CY203" i="12"/>
  <c r="DB207" i="13"/>
  <c r="DX202" i="14"/>
  <c r="DB203" i="12"/>
  <c r="CB204" i="13"/>
  <c r="CT204" i="13"/>
  <c r="CL207" i="13"/>
  <c r="DT207" i="13"/>
  <c r="CA197" i="13"/>
  <c r="CL197" i="13"/>
  <c r="DE197" i="13"/>
  <c r="DA199" i="13"/>
  <c r="DN199" i="13"/>
  <c r="CD199" i="13"/>
  <c r="CA202" i="14"/>
  <c r="CS202" i="14"/>
  <c r="BT199" i="13"/>
  <c r="CV203" i="12"/>
  <c r="CA204" i="13"/>
  <c r="CI204" i="13"/>
  <c r="CR204" i="13"/>
  <c r="DA204" i="13"/>
  <c r="DJ204" i="13"/>
  <c r="CF204" i="13"/>
  <c r="CW204" i="13"/>
  <c r="DN204" i="13"/>
  <c r="DV207" i="13"/>
  <c r="DD207" i="13"/>
  <c r="CF207" i="13"/>
  <c r="DH207" i="13"/>
  <c r="CQ207" i="13"/>
  <c r="DC207" i="13"/>
  <c r="DD197" i="13"/>
  <c r="CQ197" i="13"/>
  <c r="CZ197" i="13"/>
  <c r="DA197" i="13"/>
  <c r="DB197" i="13"/>
  <c r="DK197" i="13"/>
  <c r="DU197" i="13"/>
  <c r="DQ199" i="13"/>
  <c r="DL199" i="13"/>
  <c r="DU199" i="13"/>
  <c r="CA199" i="13"/>
  <c r="CJ199" i="13"/>
  <c r="CT199" i="13"/>
  <c r="DC199" i="13"/>
  <c r="BX202" i="14"/>
  <c r="CH202" i="14"/>
  <c r="CQ202" i="14"/>
  <c r="CZ202" i="14"/>
  <c r="DI202" i="14"/>
  <c r="DR202" i="14"/>
  <c r="CN202" i="14"/>
  <c r="CA142" i="11"/>
  <c r="CD207" i="13"/>
  <c r="DF202" i="14"/>
  <c r="DL202" i="14"/>
  <c r="CX204" i="13"/>
  <c r="DY203" i="12"/>
  <c r="CQ204" i="13"/>
  <c r="CZ204" i="13"/>
  <c r="DI204" i="13"/>
  <c r="DR204" i="13"/>
  <c r="CN204" i="13"/>
  <c r="DE204" i="13"/>
  <c r="DV204" i="13"/>
  <c r="BQ207" i="13"/>
  <c r="CK207" i="13"/>
  <c r="DN207" i="13"/>
  <c r="CN207" i="13"/>
  <c r="DR207" i="13"/>
  <c r="CZ207" i="13"/>
  <c r="DK207" i="13"/>
  <c r="DL197" i="13"/>
  <c r="CY197" i="13"/>
  <c r="DH197" i="13"/>
  <c r="DI197" i="13"/>
  <c r="DJ197" i="13"/>
  <c r="DS197" i="13"/>
  <c r="BZ197" i="13"/>
  <c r="BS199" i="13"/>
  <c r="BY207" i="13"/>
  <c r="DY199" i="13"/>
  <c r="DT199" i="13"/>
  <c r="BZ199" i="13"/>
  <c r="CI199" i="13"/>
  <c r="CR199" i="13"/>
  <c r="DB199" i="13"/>
  <c r="DK199" i="13"/>
  <c r="CG202" i="14"/>
  <c r="CP202" i="14"/>
  <c r="CY202" i="14"/>
  <c r="DH202" i="14"/>
  <c r="DQ202" i="14"/>
  <c r="CE202" i="14"/>
  <c r="CV202" i="14"/>
  <c r="BT202" i="14"/>
  <c r="CO202" i="13"/>
  <c r="CX202" i="13"/>
  <c r="DG202" i="13"/>
  <c r="DP202" i="13"/>
  <c r="DY202" i="13"/>
  <c r="CM202" i="13"/>
  <c r="CW142" i="11"/>
  <c r="DO142" i="11"/>
  <c r="CM142" i="11"/>
  <c r="DX142" i="11"/>
  <c r="DR142" i="11"/>
  <c r="CI142" i="11"/>
  <c r="BV142" i="11"/>
  <c r="CF202" i="13"/>
  <c r="CW202" i="13"/>
  <c r="DF202" i="13"/>
  <c r="DO202" i="13"/>
  <c r="DX202" i="13"/>
  <c r="CD202" i="13"/>
  <c r="CU202" i="13"/>
  <c r="DF142" i="11"/>
  <c r="CC142" i="11"/>
  <c r="CH142" i="11"/>
  <c r="DM142" i="11"/>
  <c r="CP142" i="11"/>
  <c r="DC142" i="11"/>
  <c r="CZ142" i="11"/>
  <c r="BT142" i="11"/>
  <c r="BQ142" i="11"/>
  <c r="CN202" i="13"/>
  <c r="DE202" i="13"/>
  <c r="DN202" i="13"/>
  <c r="DW202" i="13"/>
  <c r="CC202" i="13"/>
  <c r="CL202" i="13"/>
  <c r="DC202" i="13"/>
  <c r="BW202" i="13"/>
  <c r="DQ142" i="11"/>
  <c r="CN142" i="11"/>
  <c r="CU142" i="11"/>
  <c r="DH142" i="11"/>
  <c r="DJ142" i="11"/>
  <c r="DE142" i="11"/>
  <c r="BS142" i="11"/>
  <c r="CV202" i="13"/>
  <c r="DM202" i="13"/>
  <c r="DV202" i="13"/>
  <c r="CB202" i="13"/>
  <c r="CK202" i="13"/>
  <c r="CT202" i="13"/>
  <c r="DK202" i="13"/>
  <c r="BX202" i="13"/>
  <c r="BS202" i="13"/>
  <c r="BY202" i="13"/>
  <c r="CO142" i="11"/>
  <c r="DU142" i="11"/>
  <c r="CJ142" i="11"/>
  <c r="CF142" i="11"/>
  <c r="DB142" i="11"/>
  <c r="DW142" i="11"/>
  <c r="BU142" i="11"/>
  <c r="DD202" i="13"/>
  <c r="DU202" i="13"/>
  <c r="CA202" i="13"/>
  <c r="CJ202" i="13"/>
  <c r="CS202" i="13"/>
  <c r="DB202" i="13"/>
  <c r="DS202" i="13"/>
  <c r="DL142" i="11"/>
  <c r="DY142" i="11"/>
  <c r="DN142" i="11"/>
  <c r="CT142" i="11"/>
  <c r="DS142" i="11"/>
  <c r="CV142" i="11"/>
  <c r="BX142" i="11"/>
  <c r="BU202" i="13"/>
  <c r="CG142" i="11"/>
  <c r="DT142" i="11"/>
  <c r="CR142" i="11"/>
  <c r="CL142" i="11"/>
  <c r="CY142" i="11"/>
  <c r="CD142" i="11"/>
  <c r="BY142" i="11"/>
  <c r="DT202" i="13"/>
  <c r="CH202" i="13"/>
  <c r="CQ202" i="13"/>
  <c r="CZ202" i="13"/>
  <c r="DI202" i="13"/>
  <c r="DR202" i="13"/>
  <c r="BR202" i="13"/>
  <c r="BQ202" i="13"/>
  <c r="DP142" i="11"/>
  <c r="DG142" i="11"/>
  <c r="DI142" i="11"/>
  <c r="DK142" i="11"/>
  <c r="CS142" i="11"/>
  <c r="CK142" i="11"/>
  <c r="CB142" i="11"/>
  <c r="CI206" i="14"/>
  <c r="CZ206" i="14"/>
  <c r="DQ206" i="14"/>
  <c r="CE206" i="14"/>
  <c r="CV206" i="14"/>
  <c r="DM206" i="14"/>
  <c r="DD205" i="14"/>
  <c r="DU205" i="14"/>
  <c r="CQ205" i="14"/>
  <c r="DH205" i="14"/>
  <c r="DQ205" i="14"/>
  <c r="CE205" i="14"/>
  <c r="CA206" i="14"/>
  <c r="BS205" i="14"/>
  <c r="DZ142" i="14"/>
  <c r="BQ205" i="14"/>
  <c r="CY206" i="14"/>
  <c r="DP206" i="14"/>
  <c r="CD206" i="14"/>
  <c r="CU206" i="14"/>
  <c r="DL206" i="14"/>
  <c r="CH206" i="14"/>
  <c r="DT205" i="14"/>
  <c r="CP205" i="14"/>
  <c r="DG205" i="14"/>
  <c r="DX205" i="14"/>
  <c r="CD205" i="14"/>
  <c r="CU205" i="14"/>
  <c r="CB206" i="14"/>
  <c r="BS206" i="14"/>
  <c r="DG206" i="14"/>
  <c r="DX206" i="14"/>
  <c r="CL206" i="14"/>
  <c r="DC206" i="14"/>
  <c r="DT206" i="14"/>
  <c r="CP206" i="14"/>
  <c r="BX205" i="14"/>
  <c r="CG205" i="14"/>
  <c r="CX205" i="14"/>
  <c r="DO205" i="14"/>
  <c r="CC205" i="14"/>
  <c r="CL205" i="14"/>
  <c r="DC205" i="14"/>
  <c r="BW206" i="14"/>
  <c r="BZ206" i="14"/>
  <c r="DO206" i="14"/>
  <c r="CK206" i="14"/>
  <c r="CT206" i="14"/>
  <c r="DK206" i="14"/>
  <c r="CG206" i="14"/>
  <c r="CX206" i="14"/>
  <c r="CO205" i="14"/>
  <c r="DF205" i="14"/>
  <c r="DW205" i="14"/>
  <c r="CK205" i="14"/>
  <c r="CT205" i="14"/>
  <c r="DK205" i="14"/>
  <c r="BV206" i="14"/>
  <c r="BX206" i="14"/>
  <c r="DW206" i="14"/>
  <c r="CS206" i="14"/>
  <c r="DB206" i="14"/>
  <c r="DS206" i="14"/>
  <c r="CO206" i="14"/>
  <c r="DF206" i="14"/>
  <c r="CF205" i="14"/>
  <c r="CW205" i="14"/>
  <c r="DN205" i="14"/>
  <c r="CJ205" i="14"/>
  <c r="CS205" i="14"/>
  <c r="DB205" i="14"/>
  <c r="DS205" i="14"/>
  <c r="BU205" i="14"/>
  <c r="BW205" i="14"/>
  <c r="CJ206" i="14"/>
  <c r="DA206" i="14"/>
  <c r="DJ206" i="14"/>
  <c r="CF206" i="14"/>
  <c r="CW206" i="14"/>
  <c r="DN206" i="14"/>
  <c r="CN205" i="14"/>
  <c r="DE205" i="14"/>
  <c r="DV205" i="14"/>
  <c r="CR205" i="14"/>
  <c r="DA205" i="14"/>
  <c r="DJ205" i="14"/>
  <c r="BU206" i="14"/>
  <c r="BY206" i="14"/>
  <c r="BR206" i="14"/>
  <c r="BQ206" i="14"/>
  <c r="BT205" i="14"/>
  <c r="BT206" i="14"/>
  <c r="CR206" i="14"/>
  <c r="DI206" i="14"/>
  <c r="DR206" i="14"/>
  <c r="CN206" i="14"/>
  <c r="DE206" i="14"/>
  <c r="DV206" i="14"/>
  <c r="CV205" i="14"/>
  <c r="DM205" i="14"/>
  <c r="CI205" i="14"/>
  <c r="CZ205" i="14"/>
  <c r="DI205" i="14"/>
  <c r="DR205" i="14"/>
  <c r="BV205" i="14"/>
  <c r="CS200" i="14"/>
  <c r="DZ143" i="13"/>
  <c r="DB200" i="14"/>
  <c r="DS200" i="14"/>
  <c r="BY200" i="14"/>
  <c r="BS200" i="14"/>
  <c r="BU200" i="14"/>
  <c r="BQ200" i="14"/>
  <c r="CA200" i="14"/>
  <c r="CJ200" i="14"/>
  <c r="CV205" i="13"/>
  <c r="CR205" i="13"/>
  <c r="BZ200" i="14"/>
  <c r="CI200" i="14"/>
  <c r="CR200" i="14"/>
  <c r="DA200" i="14"/>
  <c r="DJ200" i="14"/>
  <c r="BX200" i="14"/>
  <c r="CG200" i="14"/>
  <c r="BV200" i="14"/>
  <c r="CO205" i="13"/>
  <c r="CZ205" i="13"/>
  <c r="CH200" i="14"/>
  <c r="CQ200" i="14"/>
  <c r="CZ200" i="14"/>
  <c r="DI200" i="14"/>
  <c r="DR200" i="14"/>
  <c r="CF200" i="14"/>
  <c r="CO200" i="14"/>
  <c r="BQ205" i="13"/>
  <c r="DE205" i="13"/>
  <c r="CK205" i="13"/>
  <c r="CP200" i="14"/>
  <c r="CY200" i="14"/>
  <c r="DH200" i="14"/>
  <c r="DQ200" i="14"/>
  <c r="CE200" i="14"/>
  <c r="CN200" i="14"/>
  <c r="CW200" i="14"/>
  <c r="DM205" i="13"/>
  <c r="DA205" i="13"/>
  <c r="CX200" i="14"/>
  <c r="DG200" i="14"/>
  <c r="DP200" i="14"/>
  <c r="DY200" i="14"/>
  <c r="CM200" i="14"/>
  <c r="CV200" i="14"/>
  <c r="DE200" i="14"/>
  <c r="BT200" i="14"/>
  <c r="BZ205" i="13"/>
  <c r="DF205" i="13"/>
  <c r="DI205" i="13"/>
  <c r="DF200" i="14"/>
  <c r="DO200" i="14"/>
  <c r="DX200" i="14"/>
  <c r="CD200" i="14"/>
  <c r="CU200" i="14"/>
  <c r="DD200" i="14"/>
  <c r="DM200" i="14"/>
  <c r="CE205" i="13"/>
  <c r="DV205" i="13"/>
  <c r="DJ205" i="13"/>
  <c r="DN200" i="14"/>
  <c r="DW200" i="14"/>
  <c r="CC200" i="14"/>
  <c r="CL200" i="14"/>
  <c r="DC200" i="14"/>
  <c r="DL200" i="14"/>
  <c r="DU200" i="14"/>
  <c r="BR200" i="14"/>
  <c r="BZ205" i="14"/>
  <c r="CB205" i="13"/>
  <c r="DS205" i="13"/>
  <c r="CI205" i="13"/>
  <c r="DR205" i="13"/>
  <c r="DV200" i="14"/>
  <c r="CB200" i="14"/>
  <c r="CK200" i="14"/>
  <c r="CT200" i="14"/>
  <c r="DK200" i="14"/>
  <c r="DT200" i="14"/>
  <c r="CV145" i="11"/>
  <c r="DY145" i="11"/>
  <c r="DZ137" i="14"/>
  <c r="BX145" i="11"/>
  <c r="BR145" i="11"/>
  <c r="DT145" i="11"/>
  <c r="DZ139" i="13"/>
  <c r="DZ140" i="14"/>
  <c r="CM145" i="11"/>
  <c r="DO145" i="11"/>
  <c r="CW145" i="11"/>
  <c r="DW145" i="11"/>
  <c r="CH145" i="11"/>
  <c r="DF145" i="11"/>
  <c r="DH145" i="11"/>
  <c r="BQ145" i="11"/>
  <c r="BW205" i="13"/>
  <c r="CM205" i="13"/>
  <c r="DD205" i="13"/>
  <c r="DU205" i="13"/>
  <c r="CQ205" i="13"/>
  <c r="DH205" i="13"/>
  <c r="DQ205" i="13"/>
  <c r="CA205" i="13"/>
  <c r="BT261" i="12"/>
  <c r="BT205" i="13"/>
  <c r="CU205" i="13"/>
  <c r="DL205" i="13"/>
  <c r="CH205" i="13"/>
  <c r="CY205" i="13"/>
  <c r="DP205" i="13"/>
  <c r="DY205" i="13"/>
  <c r="DC205" i="13"/>
  <c r="DT205" i="13"/>
  <c r="CP205" i="13"/>
  <c r="DG205" i="13"/>
  <c r="DX205" i="13"/>
  <c r="CD205" i="13"/>
  <c r="DK205" i="13"/>
  <c r="CG205" i="13"/>
  <c r="CX205" i="13"/>
  <c r="DO205" i="13"/>
  <c r="CC205" i="13"/>
  <c r="CL205" i="13"/>
  <c r="BR205" i="13"/>
  <c r="CT205" i="13"/>
  <c r="BS205" i="13"/>
  <c r="BY205" i="13"/>
  <c r="BV205" i="13"/>
  <c r="CF205" i="13"/>
  <c r="CW205" i="13"/>
  <c r="DN205" i="13"/>
  <c r="CJ205" i="13"/>
  <c r="CS205" i="13"/>
  <c r="DB205" i="13"/>
  <c r="BU205" i="13"/>
  <c r="DZ139" i="14"/>
  <c r="AH299" i="11"/>
  <c r="AY317" i="11"/>
  <c r="DZ80" i="11"/>
  <c r="R284" i="11"/>
  <c r="CR203" i="12"/>
  <c r="CH203" i="12"/>
  <c r="CW203" i="12"/>
  <c r="CX203" i="12"/>
  <c r="CN203" i="12"/>
  <c r="DH203" i="12"/>
  <c r="CC203" i="12"/>
  <c r="CM203" i="12"/>
  <c r="DE203" i="12"/>
  <c r="DO203" i="12"/>
  <c r="BY145" i="11"/>
  <c r="DX145" i="11"/>
  <c r="DP145" i="11"/>
  <c r="CL145" i="11"/>
  <c r="DJ145" i="11"/>
  <c r="DA145" i="11"/>
  <c r="DV144" i="11"/>
  <c r="DG203" i="12"/>
  <c r="DL144" i="11"/>
  <c r="DN203" i="12"/>
  <c r="DD203" i="12"/>
  <c r="DX203" i="12"/>
  <c r="CK203" i="12"/>
  <c r="CU203" i="12"/>
  <c r="DM203" i="12"/>
  <c r="DW203" i="12"/>
  <c r="CR145" i="11"/>
  <c r="DK145" i="11"/>
  <c r="CK145" i="11"/>
  <c r="DQ145" i="11"/>
  <c r="DR145" i="11"/>
  <c r="DS145" i="11"/>
  <c r="DL203" i="12"/>
  <c r="CJ203" i="12"/>
  <c r="DT203" i="12"/>
  <c r="CD203" i="12"/>
  <c r="CS203" i="12"/>
  <c r="DC203" i="12"/>
  <c r="DU203" i="12"/>
  <c r="DB145" i="11"/>
  <c r="DM145" i="11"/>
  <c r="CN145" i="11"/>
  <c r="DL145" i="11"/>
  <c r="DG145" i="11"/>
  <c r="CG145" i="11"/>
  <c r="CP203" i="12"/>
  <c r="DA203" i="12"/>
  <c r="DK203" i="12"/>
  <c r="CA203" i="12"/>
  <c r="BY203" i="12"/>
  <c r="CC145" i="11"/>
  <c r="DC145" i="11"/>
  <c r="CT145" i="11"/>
  <c r="CP145" i="11"/>
  <c r="DV145" i="11"/>
  <c r="CU145" i="11"/>
  <c r="CX145" i="11"/>
  <c r="DR203" i="12"/>
  <c r="CZ203" i="12"/>
  <c r="CT203" i="12"/>
  <c r="BT203" i="12"/>
  <c r="DP203" i="12"/>
  <c r="DF203" i="12"/>
  <c r="DJ203" i="12"/>
  <c r="DI203" i="12"/>
  <c r="DS203" i="12"/>
  <c r="CI203" i="12"/>
  <c r="DE145" i="11"/>
  <c r="CJ145" i="11"/>
  <c r="CY145" i="11"/>
  <c r="CQ145" i="11"/>
  <c r="DD145" i="11"/>
  <c r="DI145" i="11"/>
  <c r="BR203" i="12"/>
  <c r="CE203" i="12"/>
  <c r="BZ203" i="12"/>
  <c r="CL203" i="12"/>
  <c r="DV203" i="12"/>
  <c r="CF203" i="12"/>
  <c r="DQ203" i="12"/>
  <c r="CG203" i="12"/>
  <c r="CQ203" i="12"/>
  <c r="BQ203" i="12"/>
  <c r="BZ145" i="11"/>
  <c r="CI145" i="11"/>
  <c r="CF145" i="11"/>
  <c r="CS145" i="11"/>
  <c r="CZ145" i="11"/>
  <c r="DU145" i="11"/>
  <c r="CO145" i="11"/>
  <c r="DZ78" i="11"/>
  <c r="DZ139" i="12"/>
  <c r="P281" i="11"/>
  <c r="S284" i="11"/>
  <c r="E271" i="11"/>
  <c r="CB145" i="11"/>
  <c r="AV313" i="11"/>
  <c r="N279" i="11"/>
  <c r="AM305" i="11"/>
  <c r="AR309" i="11"/>
  <c r="AN305" i="11"/>
  <c r="Z292" i="11"/>
  <c r="BW145" i="11"/>
  <c r="D269" i="11"/>
  <c r="BM269" i="11" s="1"/>
  <c r="K276" i="11"/>
  <c r="AL304" i="11"/>
  <c r="AY316" i="11"/>
  <c r="Y290" i="11"/>
  <c r="J276" i="11"/>
  <c r="N280" i="11"/>
  <c r="BR261" i="12"/>
  <c r="H273" i="11"/>
  <c r="V288" i="11"/>
  <c r="AI301" i="11"/>
  <c r="J275" i="11"/>
  <c r="AE297" i="11"/>
  <c r="BS203" i="12"/>
  <c r="BW144" i="11"/>
  <c r="BX203" i="12"/>
  <c r="CH144" i="11"/>
  <c r="DU144" i="11"/>
  <c r="DW144" i="11"/>
  <c r="DT144" i="11"/>
  <c r="BW203" i="12"/>
  <c r="BX267" i="13"/>
  <c r="BU267" i="13"/>
  <c r="BW267" i="13"/>
  <c r="BS267" i="13"/>
  <c r="BV267" i="13"/>
  <c r="DZ143" i="14"/>
  <c r="DZ144" i="13"/>
  <c r="BM206" i="11"/>
  <c r="CB206" i="11" s="1"/>
  <c r="BS145" i="11"/>
  <c r="CD145" i="11"/>
  <c r="BC318" i="12"/>
  <c r="AM302" i="12"/>
  <c r="AA290" i="12"/>
  <c r="AJ299" i="12"/>
  <c r="E268" i="12"/>
  <c r="B331" i="12"/>
  <c r="AZ315" i="12"/>
  <c r="T283" i="12"/>
  <c r="AG296" i="12"/>
  <c r="U284" i="12"/>
  <c r="AV311" i="12"/>
  <c r="Y288" i="12"/>
  <c r="AS308" i="12"/>
  <c r="I272" i="12"/>
  <c r="AK300" i="12"/>
  <c r="V285" i="12"/>
  <c r="H271" i="12"/>
  <c r="AP305" i="12"/>
  <c r="G270" i="12"/>
  <c r="AW312" i="12"/>
  <c r="D267" i="12"/>
  <c r="BM267" i="12" s="1"/>
  <c r="BA316" i="12"/>
  <c r="M276" i="12"/>
  <c r="X287" i="12"/>
  <c r="AB291" i="12"/>
  <c r="AT309" i="12"/>
  <c r="P279" i="12"/>
  <c r="AC292" i="12"/>
  <c r="O278" i="12"/>
  <c r="F269" i="12"/>
  <c r="S282" i="12"/>
  <c r="AF295" i="12"/>
  <c r="AO304" i="12"/>
  <c r="AE294" i="12"/>
  <c r="N277" i="12"/>
  <c r="AI298" i="12"/>
  <c r="W286" i="12"/>
  <c r="K274" i="12"/>
  <c r="BB317" i="12"/>
  <c r="AN303" i="12"/>
  <c r="Q280" i="12"/>
  <c r="AR307" i="12"/>
  <c r="AD293" i="12"/>
  <c r="AY314" i="12"/>
  <c r="AH297" i="12"/>
  <c r="AX313" i="12"/>
  <c r="AL301" i="12"/>
  <c r="Z289" i="12"/>
  <c r="R281" i="12"/>
  <c r="L275" i="12"/>
  <c r="AQ306" i="12"/>
  <c r="AU310" i="12"/>
  <c r="J273" i="12"/>
  <c r="AG112" i="13"/>
  <c r="W102" i="13"/>
  <c r="AR123" i="13"/>
  <c r="AB107" i="13"/>
  <c r="Q96" i="13"/>
  <c r="AU126" i="13"/>
  <c r="AP121" i="13"/>
  <c r="Z105" i="13"/>
  <c r="D83" i="13"/>
  <c r="J89" i="13"/>
  <c r="S98" i="13"/>
  <c r="I88" i="13"/>
  <c r="AA106" i="13"/>
  <c r="AS124" i="13"/>
  <c r="AN119" i="13"/>
  <c r="X103" i="13"/>
  <c r="AE110" i="13"/>
  <c r="O94" i="13"/>
  <c r="AC108" i="13"/>
  <c r="AQ122" i="13"/>
  <c r="AL117" i="13"/>
  <c r="V101" i="13"/>
  <c r="N93" i="13"/>
  <c r="E84" i="13"/>
  <c r="M92" i="13"/>
  <c r="AO120" i="13"/>
  <c r="AJ115" i="13"/>
  <c r="T99" i="13"/>
  <c r="F85" i="13"/>
  <c r="U100" i="13"/>
  <c r="L91" i="13"/>
  <c r="K90" i="13"/>
  <c r="AT125" i="13"/>
  <c r="AD109" i="13"/>
  <c r="B147" i="13"/>
  <c r="AM118" i="13"/>
  <c r="AK116" i="13"/>
  <c r="Y104" i="13"/>
  <c r="AH113" i="13"/>
  <c r="AF111" i="13"/>
  <c r="R97" i="13"/>
  <c r="P95" i="13"/>
  <c r="H87" i="13"/>
  <c r="AI114" i="13"/>
  <c r="G86" i="13"/>
  <c r="BM207" i="14"/>
  <c r="BQ207" i="14" s="1"/>
  <c r="AW249" i="12"/>
  <c r="B268" i="12"/>
  <c r="AN240" i="12"/>
  <c r="AA227" i="12"/>
  <c r="F206" i="12"/>
  <c r="X224" i="12"/>
  <c r="AU247" i="12"/>
  <c r="BB254" i="12"/>
  <c r="AL238" i="12"/>
  <c r="Y225" i="12"/>
  <c r="M213" i="12"/>
  <c r="V222" i="12"/>
  <c r="AS245" i="12"/>
  <c r="AZ252" i="12"/>
  <c r="AJ236" i="12"/>
  <c r="W223" i="12"/>
  <c r="J210" i="12"/>
  <c r="AO241" i="12"/>
  <c r="AV248" i="12"/>
  <c r="L212" i="12"/>
  <c r="S219" i="12"/>
  <c r="AF232" i="12"/>
  <c r="AY251" i="12"/>
  <c r="AP242" i="12"/>
  <c r="K211" i="12"/>
  <c r="N214" i="12"/>
  <c r="AQ243" i="12"/>
  <c r="AH234" i="12"/>
  <c r="G207" i="12"/>
  <c r="D204" i="12"/>
  <c r="AM239" i="12"/>
  <c r="AG233" i="12"/>
  <c r="AD230" i="12"/>
  <c r="E205" i="12"/>
  <c r="AK237" i="12"/>
  <c r="AE231" i="12"/>
  <c r="AB228" i="12"/>
  <c r="I209" i="12"/>
  <c r="AI235" i="12"/>
  <c r="AC229" i="12"/>
  <c r="Z226" i="12"/>
  <c r="H208" i="12"/>
  <c r="AX250" i="12"/>
  <c r="U221" i="12"/>
  <c r="T220" i="12"/>
  <c r="AT246" i="12"/>
  <c r="Q217" i="12"/>
  <c r="R218" i="12"/>
  <c r="P216" i="12"/>
  <c r="BA253" i="12"/>
  <c r="AR244" i="12"/>
  <c r="O215" i="12"/>
  <c r="CE80" i="14"/>
  <c r="BZ80" i="14"/>
  <c r="CA80" i="14"/>
  <c r="BT80" i="14"/>
  <c r="BS80" i="14"/>
  <c r="CD80" i="14"/>
  <c r="BU80" i="14"/>
  <c r="CB80" i="14"/>
  <c r="BV80" i="14"/>
  <c r="BX80" i="14"/>
  <c r="BR80" i="14"/>
  <c r="CH80" i="14"/>
  <c r="DL80" i="14"/>
  <c r="CU80" i="14"/>
  <c r="DQ80" i="14"/>
  <c r="CZ80" i="14"/>
  <c r="CI80" i="14"/>
  <c r="DU80" i="14"/>
  <c r="DD80" i="14"/>
  <c r="CM80" i="14"/>
  <c r="DI80" i="14"/>
  <c r="CR80" i="14"/>
  <c r="BW80" i="14"/>
  <c r="DM80" i="14"/>
  <c r="CV80" i="14"/>
  <c r="DR80" i="14"/>
  <c r="DA80" i="14"/>
  <c r="CJ80" i="14"/>
  <c r="BY80" i="14"/>
  <c r="DV80" i="14"/>
  <c r="DE80" i="14"/>
  <c r="CN80" i="14"/>
  <c r="DJ80" i="14"/>
  <c r="CS80" i="14"/>
  <c r="DW80" i="14"/>
  <c r="CC80" i="14"/>
  <c r="DN80" i="14"/>
  <c r="CW80" i="14"/>
  <c r="CF80" i="14"/>
  <c r="DB80" i="14"/>
  <c r="CK80" i="14"/>
  <c r="DO80" i="14"/>
  <c r="DF80" i="14"/>
  <c r="CO80" i="14"/>
  <c r="DS80" i="14"/>
  <c r="CT80" i="14"/>
  <c r="DX80" i="14"/>
  <c r="DG80" i="14"/>
  <c r="CX80" i="14"/>
  <c r="CG80" i="14"/>
  <c r="DK80" i="14"/>
  <c r="CL80" i="14"/>
  <c r="DP80" i="14"/>
  <c r="CY80" i="14"/>
  <c r="DT80" i="14"/>
  <c r="DC80" i="14"/>
  <c r="DY80" i="14"/>
  <c r="DH80" i="14"/>
  <c r="CP80" i="14"/>
  <c r="CQ80" i="14"/>
  <c r="BQ80" i="14"/>
  <c r="BM145" i="13"/>
  <c r="BQ145" i="13" s="1"/>
  <c r="W289" i="11"/>
  <c r="AK303" i="11"/>
  <c r="P282" i="11"/>
  <c r="AN306" i="11"/>
  <c r="U287" i="11"/>
  <c r="AR310" i="11"/>
  <c r="U286" i="11"/>
  <c r="L277" i="11"/>
  <c r="F271" i="11"/>
  <c r="BM271" i="11" s="1"/>
  <c r="BW271" i="11" s="1"/>
  <c r="AP307" i="11"/>
  <c r="AT311" i="11"/>
  <c r="AJ301" i="11"/>
  <c r="M279" i="11"/>
  <c r="Y291" i="11"/>
  <c r="D270" i="11"/>
  <c r="AD296" i="11"/>
  <c r="I275" i="11"/>
  <c r="AQ309" i="11"/>
  <c r="Z291" i="11"/>
  <c r="AG298" i="11"/>
  <c r="AZ317" i="11"/>
  <c r="M278" i="11"/>
  <c r="AL303" i="11"/>
  <c r="AB293" i="11"/>
  <c r="AS311" i="11"/>
  <c r="O281" i="11"/>
  <c r="AV314" i="11"/>
  <c r="T286" i="11"/>
  <c r="H274" i="11"/>
  <c r="AF298" i="11"/>
  <c r="G272" i="11"/>
  <c r="AA292" i="11"/>
  <c r="V287" i="11"/>
  <c r="AU312" i="11"/>
  <c r="AE296" i="11"/>
  <c r="X289" i="11"/>
  <c r="AZ318" i="11"/>
  <c r="AJ302" i="11"/>
  <c r="AX316" i="11"/>
  <c r="AT312" i="11"/>
  <c r="S285" i="11"/>
  <c r="G273" i="11"/>
  <c r="AP308" i="11"/>
  <c r="B333" i="11"/>
  <c r="L341" i="11" s="1"/>
  <c r="AC294" i="11"/>
  <c r="E270" i="11"/>
  <c r="BA318" i="11"/>
  <c r="AK302" i="11"/>
  <c r="AX315" i="11"/>
  <c r="W288" i="11"/>
  <c r="AW315" i="11"/>
  <c r="AH300" i="11"/>
  <c r="AB294" i="11"/>
  <c r="AC295" i="11"/>
  <c r="F272" i="11"/>
  <c r="L278" i="11"/>
  <c r="AS310" i="11"/>
  <c r="O280" i="11"/>
  <c r="AO306" i="11"/>
  <c r="AI300" i="11"/>
  <c r="AQ308" i="11"/>
  <c r="AM304" i="11"/>
  <c r="AW314" i="11"/>
  <c r="AU313" i="11"/>
  <c r="X290" i="11"/>
  <c r="AA293" i="11"/>
  <c r="Q283" i="11"/>
  <c r="AO307" i="11"/>
  <c r="K277" i="11"/>
  <c r="Q282" i="11"/>
  <c r="T285" i="11"/>
  <c r="I274" i="11"/>
  <c r="R283" i="11"/>
  <c r="AD295" i="11"/>
  <c r="AF297" i="11"/>
  <c r="BX81" i="13"/>
  <c r="BW81" i="13"/>
  <c r="CE81" i="13"/>
  <c r="BS81" i="13"/>
  <c r="BZ81" i="13"/>
  <c r="BY81" i="13"/>
  <c r="BU81" i="13"/>
  <c r="CA81" i="13"/>
  <c r="DD81" i="13"/>
  <c r="DR81" i="13"/>
  <c r="DA81" i="13"/>
  <c r="CJ81" i="13"/>
  <c r="DN81" i="13"/>
  <c r="CW81" i="13"/>
  <c r="CV81" i="13"/>
  <c r="DJ81" i="13"/>
  <c r="CS81" i="13"/>
  <c r="DW81" i="13"/>
  <c r="DF81" i="13"/>
  <c r="CO81" i="13"/>
  <c r="CD81" i="13"/>
  <c r="CN81" i="13"/>
  <c r="DB81" i="13"/>
  <c r="CK81" i="13"/>
  <c r="DO81" i="13"/>
  <c r="CX81" i="13"/>
  <c r="CG81" i="13"/>
  <c r="CF81" i="13"/>
  <c r="DS81" i="13"/>
  <c r="CT81" i="13"/>
  <c r="DX81" i="13"/>
  <c r="DG81" i="13"/>
  <c r="CP81" i="13"/>
  <c r="BV81" i="13"/>
  <c r="DK81" i="13"/>
  <c r="CL81" i="13"/>
  <c r="DP81" i="13"/>
  <c r="CY81" i="13"/>
  <c r="CH81" i="13"/>
  <c r="CC81" i="13"/>
  <c r="DT81" i="13"/>
  <c r="CU81" i="13"/>
  <c r="DQ81" i="13"/>
  <c r="CZ81" i="13"/>
  <c r="CI81" i="13"/>
  <c r="DM81" i="13"/>
  <c r="BT81" i="13"/>
  <c r="DC81" i="13"/>
  <c r="DU81" i="13"/>
  <c r="CM81" i="13"/>
  <c r="DE81" i="13"/>
  <c r="DY81" i="13"/>
  <c r="BR81" i="13"/>
  <c r="DI81" i="13"/>
  <c r="CB81" i="13"/>
  <c r="CR81" i="13"/>
  <c r="CQ81" i="13"/>
  <c r="DL81" i="13"/>
  <c r="DH81" i="13"/>
  <c r="DV81" i="13"/>
  <c r="BM140" i="12"/>
  <c r="BQ140" i="12" s="1"/>
  <c r="BM82" i="13"/>
  <c r="BQ82" i="13" s="1"/>
  <c r="BM77" i="12"/>
  <c r="BQ77" i="12" s="1"/>
  <c r="AS123" i="14"/>
  <c r="AC107" i="14"/>
  <c r="M91" i="14"/>
  <c r="AJ114" i="14"/>
  <c r="T98" i="14"/>
  <c r="AQ121" i="14"/>
  <c r="AA105" i="14"/>
  <c r="B146" i="14"/>
  <c r="AH112" i="14"/>
  <c r="R96" i="14"/>
  <c r="AO119" i="14"/>
  <c r="Y103" i="14"/>
  <c r="AV126" i="14"/>
  <c r="AF110" i="14"/>
  <c r="P94" i="14"/>
  <c r="AM117" i="14"/>
  <c r="W101" i="14"/>
  <c r="AT124" i="14"/>
  <c r="AD108" i="14"/>
  <c r="N92" i="14"/>
  <c r="AK115" i="14"/>
  <c r="U99" i="14"/>
  <c r="AR122" i="14"/>
  <c r="AB106" i="14"/>
  <c r="L90" i="14"/>
  <c r="J88" i="14"/>
  <c r="H86" i="14"/>
  <c r="AI113" i="14"/>
  <c r="S97" i="14"/>
  <c r="AP120" i="14"/>
  <c r="Z104" i="14"/>
  <c r="O93" i="14"/>
  <c r="AN118" i="14"/>
  <c r="D82" i="14"/>
  <c r="F84" i="14"/>
  <c r="AL116" i="14"/>
  <c r="K89" i="14"/>
  <c r="X102" i="14"/>
  <c r="AU125" i="14"/>
  <c r="V100" i="14"/>
  <c r="I87" i="14"/>
  <c r="Q95" i="14"/>
  <c r="G85" i="14"/>
  <c r="AG111" i="14"/>
  <c r="E83" i="14"/>
  <c r="AE109" i="14"/>
  <c r="AJ241" i="13"/>
  <c r="AT251" i="13"/>
  <c r="AU252" i="13"/>
  <c r="P221" i="13"/>
  <c r="M218" i="13"/>
  <c r="W228" i="13"/>
  <c r="AO246" i="13"/>
  <c r="AK242" i="13"/>
  <c r="AB233" i="13"/>
  <c r="K216" i="13"/>
  <c r="V227" i="13"/>
  <c r="Z231" i="13"/>
  <c r="AH239" i="13"/>
  <c r="B273" i="13"/>
  <c r="AA232" i="13"/>
  <c r="R223" i="13"/>
  <c r="U226" i="13"/>
  <c r="Y230" i="13"/>
  <c r="D209" i="13"/>
  <c r="AR249" i="13"/>
  <c r="I214" i="13"/>
  <c r="Q222" i="13"/>
  <c r="O220" i="13"/>
  <c r="G212" i="13"/>
  <c r="AV253" i="13"/>
  <c r="AI240" i="13"/>
  <c r="H213" i="13"/>
  <c r="L217" i="13"/>
  <c r="N219" i="13"/>
  <c r="AL243" i="13"/>
  <c r="AF237" i="13"/>
  <c r="AP247" i="13"/>
  <c r="AC234" i="13"/>
  <c r="T225" i="13"/>
  <c r="AN245" i="13"/>
  <c r="AW254" i="13"/>
  <c r="AG238" i="13"/>
  <c r="AD235" i="13"/>
  <c r="J215" i="13"/>
  <c r="AQ248" i="13"/>
  <c r="S224" i="13"/>
  <c r="AM244" i="13"/>
  <c r="F211" i="13"/>
  <c r="AS250" i="13"/>
  <c r="AE236" i="13"/>
  <c r="E210" i="13"/>
  <c r="X229" i="13"/>
  <c r="AR311" i="14"/>
  <c r="AB295" i="14"/>
  <c r="AO308" i="14"/>
  <c r="Y292" i="14"/>
  <c r="H275" i="14"/>
  <c r="S286" i="14"/>
  <c r="AP309" i="14"/>
  <c r="Z293" i="14"/>
  <c r="AM306" i="14"/>
  <c r="X291" i="14"/>
  <c r="J277" i="14"/>
  <c r="Q284" i="14"/>
  <c r="AN307" i="14"/>
  <c r="B335" i="14"/>
  <c r="AK304" i="14"/>
  <c r="V289" i="14"/>
  <c r="G274" i="14"/>
  <c r="O282" i="14"/>
  <c r="AL305" i="14"/>
  <c r="AY318" i="14"/>
  <c r="AI302" i="14"/>
  <c r="T287" i="14"/>
  <c r="D271" i="14"/>
  <c r="BM271" i="14" s="1"/>
  <c r="BR271" i="14" s="1"/>
  <c r="M280" i="14"/>
  <c r="AJ303" i="14"/>
  <c r="AW316" i="14"/>
  <c r="AG300" i="14"/>
  <c r="R285" i="14"/>
  <c r="F273" i="14"/>
  <c r="K278" i="14"/>
  <c r="AX317" i="14"/>
  <c r="AH301" i="14"/>
  <c r="AU314" i="14"/>
  <c r="AE298" i="14"/>
  <c r="P283" i="14"/>
  <c r="E272" i="14"/>
  <c r="I276" i="14"/>
  <c r="AV315" i="14"/>
  <c r="AF299" i="14"/>
  <c r="AS312" i="14"/>
  <c r="AC296" i="14"/>
  <c r="N281" i="14"/>
  <c r="W290" i="14"/>
  <c r="U288" i="14"/>
  <c r="AT313" i="14"/>
  <c r="AD297" i="14"/>
  <c r="AQ310" i="14"/>
  <c r="AA294" i="14"/>
  <c r="L279" i="14"/>
  <c r="AO183" i="13"/>
  <c r="B210" i="13"/>
  <c r="AH176" i="13"/>
  <c r="R160" i="13"/>
  <c r="J152" i="13"/>
  <c r="E147" i="13"/>
  <c r="AI177" i="13"/>
  <c r="AR186" i="13"/>
  <c r="AB170" i="13"/>
  <c r="L154" i="13"/>
  <c r="W165" i="13"/>
  <c r="AU189" i="13"/>
  <c r="AE173" i="13"/>
  <c r="AN182" i="13"/>
  <c r="X166" i="13"/>
  <c r="U163" i="13"/>
  <c r="O157" i="13"/>
  <c r="AS187" i="13"/>
  <c r="AC171" i="13"/>
  <c r="AL180" i="13"/>
  <c r="V164" i="13"/>
  <c r="Q159" i="13"/>
  <c r="K153" i="13"/>
  <c r="AP184" i="13"/>
  <c r="Y167" i="13"/>
  <c r="AQ185" i="13"/>
  <c r="AJ178" i="13"/>
  <c r="M155" i="13"/>
  <c r="AM181" i="13"/>
  <c r="AF174" i="13"/>
  <c r="H150" i="13"/>
  <c r="AK179" i="13"/>
  <c r="AD172" i="13"/>
  <c r="F148" i="13"/>
  <c r="AG175" i="13"/>
  <c r="Z168" i="13"/>
  <c r="S161" i="13"/>
  <c r="AA169" i="13"/>
  <c r="T162" i="13"/>
  <c r="I151" i="13"/>
  <c r="AV190" i="13"/>
  <c r="AT188" i="13"/>
  <c r="P158" i="13"/>
  <c r="N156" i="13"/>
  <c r="G149" i="13"/>
  <c r="D146" i="13"/>
  <c r="CA76" i="12"/>
  <c r="BU76" i="12"/>
  <c r="BS76" i="12"/>
  <c r="BZ76" i="12"/>
  <c r="BT76" i="12"/>
  <c r="CC76" i="12"/>
  <c r="DW76" i="12"/>
  <c r="DF76" i="12"/>
  <c r="CO76" i="12"/>
  <c r="DS76" i="12"/>
  <c r="DB76" i="12"/>
  <c r="DX76" i="12"/>
  <c r="DO76" i="12"/>
  <c r="CX76" i="12"/>
  <c r="CG76" i="12"/>
  <c r="DK76" i="12"/>
  <c r="CT76" i="12"/>
  <c r="BR76" i="12"/>
  <c r="DY76" i="12"/>
  <c r="DP76" i="12"/>
  <c r="DG76" i="12"/>
  <c r="CP76" i="12"/>
  <c r="DT76" i="12"/>
  <c r="DC76" i="12"/>
  <c r="CL76" i="12"/>
  <c r="DQ76" i="12"/>
  <c r="DH76" i="12"/>
  <c r="CY76" i="12"/>
  <c r="CH76" i="12"/>
  <c r="DL76" i="12"/>
  <c r="CU76" i="12"/>
  <c r="CD76" i="12"/>
  <c r="BV76" i="12"/>
  <c r="DA76" i="12"/>
  <c r="CR76" i="12"/>
  <c r="CI76" i="12"/>
  <c r="DM76" i="12"/>
  <c r="CV76" i="12"/>
  <c r="CE76" i="12"/>
  <c r="CS76" i="12"/>
  <c r="CJ76" i="12"/>
  <c r="DV76" i="12"/>
  <c r="DE76" i="12"/>
  <c r="CN76" i="12"/>
  <c r="DR76" i="12"/>
  <c r="CQ76" i="12"/>
  <c r="DN76" i="12"/>
  <c r="DI76" i="12"/>
  <c r="DU76" i="12"/>
  <c r="CW76" i="12"/>
  <c r="DD76" i="12"/>
  <c r="CK76" i="12"/>
  <c r="CF76" i="12"/>
  <c r="BY76" i="12"/>
  <c r="BX76" i="12"/>
  <c r="CZ76" i="12"/>
  <c r="CM76" i="12"/>
  <c r="DJ76" i="12"/>
  <c r="BW76" i="12"/>
  <c r="CB76" i="12"/>
  <c r="BM144" i="14"/>
  <c r="BQ144" i="14" s="1"/>
  <c r="AW253" i="14"/>
  <c r="AG237" i="14"/>
  <c r="AN244" i="14"/>
  <c r="X228" i="14"/>
  <c r="K215" i="14"/>
  <c r="R222" i="14"/>
  <c r="AU251" i="14"/>
  <c r="AE235" i="14"/>
  <c r="AL242" i="14"/>
  <c r="V226" i="14"/>
  <c r="G211" i="14"/>
  <c r="P220" i="14"/>
  <c r="AS249" i="14"/>
  <c r="AC233" i="14"/>
  <c r="AJ240" i="14"/>
  <c r="W227" i="14"/>
  <c r="I213" i="14"/>
  <c r="N218" i="14"/>
  <c r="AQ247" i="14"/>
  <c r="AX254" i="14"/>
  <c r="AH238" i="14"/>
  <c r="U225" i="14"/>
  <c r="F210" i="14"/>
  <c r="L216" i="14"/>
  <c r="AO245" i="14"/>
  <c r="AV252" i="14"/>
  <c r="AF236" i="14"/>
  <c r="S223" i="14"/>
  <c r="E209" i="14"/>
  <c r="AK241" i="14"/>
  <c r="AR248" i="14"/>
  <c r="AB232" i="14"/>
  <c r="O219" i="14"/>
  <c r="AA231" i="14"/>
  <c r="Y229" i="14"/>
  <c r="AM243" i="14"/>
  <c r="D208" i="14"/>
  <c r="AI239" i="14"/>
  <c r="T224" i="14"/>
  <c r="AT250" i="14"/>
  <c r="J214" i="14"/>
  <c r="AP246" i="14"/>
  <c r="H212" i="14"/>
  <c r="AD234" i="14"/>
  <c r="Z230" i="14"/>
  <c r="Q221" i="14"/>
  <c r="B272" i="14"/>
  <c r="M217" i="14"/>
  <c r="BM81" i="14"/>
  <c r="BQ81" i="14" s="1"/>
  <c r="AW190" i="14"/>
  <c r="AI176" i="14"/>
  <c r="AL179" i="14"/>
  <c r="V163" i="14"/>
  <c r="J151" i="14"/>
  <c r="D145" i="14"/>
  <c r="AS186" i="14"/>
  <c r="AC170" i="14"/>
  <c r="AF173" i="14"/>
  <c r="P157" i="14"/>
  <c r="S160" i="14"/>
  <c r="K152" i="14"/>
  <c r="AO182" i="14"/>
  <c r="AR185" i="14"/>
  <c r="AB169" i="14"/>
  <c r="U162" i="14"/>
  <c r="E146" i="14"/>
  <c r="W164" i="14"/>
  <c r="AM180" i="14"/>
  <c r="AP183" i="14"/>
  <c r="Z167" i="14"/>
  <c r="N155" i="14"/>
  <c r="Y166" i="14"/>
  <c r="G148" i="14"/>
  <c r="AN181" i="14"/>
  <c r="L153" i="14"/>
  <c r="AU188" i="14"/>
  <c r="AJ177" i="14"/>
  <c r="F147" i="14"/>
  <c r="B209" i="14"/>
  <c r="AH175" i="14"/>
  <c r="AA168" i="14"/>
  <c r="AQ184" i="14"/>
  <c r="AD171" i="14"/>
  <c r="H149" i="14"/>
  <c r="AK178" i="14"/>
  <c r="X165" i="14"/>
  <c r="Q158" i="14"/>
  <c r="AG174" i="14"/>
  <c r="T161" i="14"/>
  <c r="O156" i="14"/>
  <c r="R159" i="14"/>
  <c r="AT187" i="14"/>
  <c r="M154" i="14"/>
  <c r="I150" i="14"/>
  <c r="AE172" i="14"/>
  <c r="AV189" i="14"/>
  <c r="AO309" i="13"/>
  <c r="AN308" i="13"/>
  <c r="X292" i="13"/>
  <c r="I277" i="13"/>
  <c r="N282" i="13"/>
  <c r="E273" i="13"/>
  <c r="AM307" i="13"/>
  <c r="AL306" i="13"/>
  <c r="O283" i="13"/>
  <c r="AE299" i="13"/>
  <c r="L280" i="13"/>
  <c r="D272" i="13"/>
  <c r="BM272" i="13" s="1"/>
  <c r="CD272" i="13" s="1"/>
  <c r="AK305" i="13"/>
  <c r="AJ304" i="13"/>
  <c r="AG301" i="13"/>
  <c r="W291" i="13"/>
  <c r="J278" i="13"/>
  <c r="S287" i="13"/>
  <c r="B336" i="13"/>
  <c r="AX318" i="13"/>
  <c r="AH302" i="13"/>
  <c r="Y293" i="13"/>
  <c r="R286" i="13"/>
  <c r="AI303" i="13"/>
  <c r="AW317" i="13"/>
  <c r="AV316" i="13"/>
  <c r="AF300" i="13"/>
  <c r="M281" i="13"/>
  <c r="F274" i="13"/>
  <c r="AA295" i="13"/>
  <c r="AU315" i="13"/>
  <c r="AT314" i="13"/>
  <c r="AD298" i="13"/>
  <c r="K279" i="13"/>
  <c r="P284" i="13"/>
  <c r="Q285" i="13"/>
  <c r="T288" i="13"/>
  <c r="AS313" i="13"/>
  <c r="AC297" i="13"/>
  <c r="AQ311" i="13"/>
  <c r="U289" i="13"/>
  <c r="AR312" i="13"/>
  <c r="H276" i="13"/>
  <c r="AP310" i="13"/>
  <c r="V290" i="13"/>
  <c r="AB296" i="13"/>
  <c r="Z294" i="13"/>
  <c r="G275" i="13"/>
  <c r="D78" i="12"/>
  <c r="H82" i="12"/>
  <c r="P90" i="12"/>
  <c r="X98" i="12"/>
  <c r="AF106" i="12"/>
  <c r="AN114" i="12"/>
  <c r="AV122" i="12"/>
  <c r="AY125" i="12"/>
  <c r="J84" i="12"/>
  <c r="N88" i="12"/>
  <c r="V96" i="12"/>
  <c r="AD104" i="12"/>
  <c r="AL112" i="12"/>
  <c r="AT120" i="12"/>
  <c r="E79" i="12"/>
  <c r="F80" i="12"/>
  <c r="K85" i="12"/>
  <c r="S93" i="12"/>
  <c r="AA101" i="12"/>
  <c r="AI109" i="12"/>
  <c r="L86" i="12"/>
  <c r="T94" i="12"/>
  <c r="AB102" i="12"/>
  <c r="AJ110" i="12"/>
  <c r="AR118" i="12"/>
  <c r="AZ126" i="12"/>
  <c r="I83" i="12"/>
  <c r="O89" i="12"/>
  <c r="W97" i="12"/>
  <c r="AE105" i="12"/>
  <c r="AM113" i="12"/>
  <c r="AU121" i="12"/>
  <c r="Z100" i="12"/>
  <c r="AK111" i="12"/>
  <c r="R92" i="12"/>
  <c r="G81" i="12"/>
  <c r="B142" i="12"/>
  <c r="Q91" i="12"/>
  <c r="Y99" i="12"/>
  <c r="U95" i="12"/>
  <c r="AO115" i="12"/>
  <c r="AX124" i="12"/>
  <c r="AP116" i="12"/>
  <c r="AC103" i="12"/>
  <c r="AS119" i="12"/>
  <c r="AH108" i="12"/>
  <c r="AQ117" i="12"/>
  <c r="AW123" i="12"/>
  <c r="M87" i="12"/>
  <c r="AG107" i="12"/>
  <c r="BM209" i="11"/>
  <c r="CB209" i="11" s="1"/>
  <c r="AP179" i="12"/>
  <c r="AW186" i="12"/>
  <c r="H145" i="12"/>
  <c r="S156" i="12"/>
  <c r="Z163" i="12"/>
  <c r="E142" i="12"/>
  <c r="AN177" i="12"/>
  <c r="AU184" i="12"/>
  <c r="G144" i="12"/>
  <c r="Q154" i="12"/>
  <c r="X161" i="12"/>
  <c r="L149" i="12"/>
  <c r="AL175" i="12"/>
  <c r="AS182" i="12"/>
  <c r="AE168" i="12"/>
  <c r="O152" i="12"/>
  <c r="V159" i="12"/>
  <c r="AG170" i="12"/>
  <c r="AZ189" i="12"/>
  <c r="AJ173" i="12"/>
  <c r="AQ180" i="12"/>
  <c r="AC166" i="12"/>
  <c r="M150" i="12"/>
  <c r="T157" i="12"/>
  <c r="I146" i="12"/>
  <c r="AX187" i="12"/>
  <c r="AH171" i="12"/>
  <c r="AO178" i="12"/>
  <c r="AA164" i="12"/>
  <c r="K148" i="12"/>
  <c r="R155" i="12"/>
  <c r="F143" i="12"/>
  <c r="AV185" i="12"/>
  <c r="B205" i="12"/>
  <c r="AM176" i="12"/>
  <c r="Y162" i="12"/>
  <c r="AF169" i="12"/>
  <c r="P153" i="12"/>
  <c r="D141" i="12"/>
  <c r="AT183" i="12"/>
  <c r="BA190" i="12"/>
  <c r="AK174" i="12"/>
  <c r="W160" i="12"/>
  <c r="AD167" i="12"/>
  <c r="N151" i="12"/>
  <c r="J147" i="12"/>
  <c r="AR181" i="12"/>
  <c r="AY188" i="12"/>
  <c r="AI172" i="12"/>
  <c r="U158" i="12"/>
  <c r="AB165" i="12"/>
  <c r="BM208" i="11"/>
  <c r="BW208" i="11" s="1"/>
  <c r="BS266" i="12"/>
  <c r="BR266" i="12"/>
  <c r="BV266" i="12"/>
  <c r="DZ79" i="11"/>
  <c r="BX143" i="11"/>
  <c r="DW143" i="11"/>
  <c r="DH143" i="11"/>
  <c r="CG143" i="11"/>
  <c r="DB143" i="11"/>
  <c r="CJ143" i="11"/>
  <c r="CQ143" i="11"/>
  <c r="BR143" i="11"/>
  <c r="CB144" i="11"/>
  <c r="DM144" i="11"/>
  <c r="DN144" i="11"/>
  <c r="CX144" i="11"/>
  <c r="DR144" i="11"/>
  <c r="DI144" i="11"/>
  <c r="CR144" i="11"/>
  <c r="CC144" i="11"/>
  <c r="DP143" i="11"/>
  <c r="CU143" i="11"/>
  <c r="DT143" i="11"/>
  <c r="DY143" i="11"/>
  <c r="CE143" i="11"/>
  <c r="DV143" i="11"/>
  <c r="BX144" i="11"/>
  <c r="DY144" i="11"/>
  <c r="DF144" i="11"/>
  <c r="DH144" i="11"/>
  <c r="CG144" i="11"/>
  <c r="CY144" i="11"/>
  <c r="DJ144" i="11"/>
  <c r="CA143" i="11"/>
  <c r="BZ143" i="11"/>
  <c r="DC143" i="11"/>
  <c r="CS143" i="11"/>
  <c r="CX143" i="11"/>
  <c r="DO143" i="11"/>
  <c r="CI143" i="11"/>
  <c r="CT143" i="11"/>
  <c r="BY143" i="11"/>
  <c r="BS144" i="11"/>
  <c r="CL144" i="11"/>
  <c r="CM144" i="11"/>
  <c r="DS144" i="11"/>
  <c r="CK144" i="11"/>
  <c r="CJ144" i="11"/>
  <c r="CN144" i="11"/>
  <c r="BT143" i="11"/>
  <c r="BV144" i="11"/>
  <c r="CD143" i="11"/>
  <c r="DD143" i="11"/>
  <c r="CL143" i="11"/>
  <c r="DE143" i="11"/>
  <c r="DA143" i="11"/>
  <c r="DK143" i="11"/>
  <c r="BZ144" i="11"/>
  <c r="CT144" i="11"/>
  <c r="CO144" i="11"/>
  <c r="DQ144" i="11"/>
  <c r="DO144" i="11"/>
  <c r="DB144" i="11"/>
  <c r="DE144" i="11"/>
  <c r="BR144" i="11"/>
  <c r="DL143" i="11"/>
  <c r="CP143" i="11"/>
  <c r="DI143" i="11"/>
  <c r="DN143" i="11"/>
  <c r="CR143" i="11"/>
  <c r="CF143" i="11"/>
  <c r="BQ143" i="11"/>
  <c r="CD144" i="11"/>
  <c r="BT144" i="11"/>
  <c r="CU144" i="11"/>
  <c r="CS144" i="11"/>
  <c r="DP144" i="11"/>
  <c r="CI144" i="11"/>
  <c r="CF144" i="11"/>
  <c r="CA144" i="11"/>
  <c r="CV143" i="11"/>
  <c r="DX143" i="11"/>
  <c r="DM143" i="11"/>
  <c r="DJ143" i="11"/>
  <c r="CM143" i="11"/>
  <c r="CH143" i="11"/>
  <c r="BU144" i="11"/>
  <c r="CE144" i="11"/>
  <c r="DG144" i="11"/>
  <c r="CZ144" i="11"/>
  <c r="CV144" i="11"/>
  <c r="DX144" i="11"/>
  <c r="CW144" i="11"/>
  <c r="CC143" i="11"/>
  <c r="DQ143" i="11"/>
  <c r="DS143" i="11"/>
  <c r="CO143" i="11"/>
  <c r="CK143" i="11"/>
  <c r="CW143" i="11"/>
  <c r="CZ143" i="11"/>
  <c r="BU143" i="11"/>
  <c r="BY144" i="11"/>
  <c r="DA144" i="11"/>
  <c r="DD144" i="11"/>
  <c r="DK144" i="11"/>
  <c r="CP144" i="11"/>
  <c r="DC144" i="11"/>
  <c r="CQ144" i="11"/>
  <c r="BV143" i="11"/>
  <c r="CA145" i="11"/>
  <c r="CE145" i="11"/>
  <c r="BT145" i="11"/>
  <c r="BV145" i="11"/>
  <c r="BR259" i="14"/>
  <c r="BX268" i="13"/>
  <c r="BU268" i="13"/>
  <c r="BW268" i="13"/>
  <c r="DZ81" i="11"/>
  <c r="BW266" i="14"/>
  <c r="BZ267" i="14"/>
  <c r="BS260" i="14"/>
  <c r="CA268" i="13"/>
  <c r="BT268" i="13"/>
  <c r="BV268" i="13"/>
  <c r="BR270" i="13"/>
  <c r="BS269" i="13"/>
  <c r="BZ270" i="13"/>
  <c r="BR261" i="13"/>
  <c r="BR265" i="12"/>
  <c r="BS265" i="12"/>
  <c r="BV202" i="11"/>
  <c r="BW202" i="11"/>
  <c r="BR202" i="11"/>
  <c r="BX202" i="11"/>
  <c r="BU202" i="11"/>
  <c r="BT202" i="11"/>
  <c r="BS202" i="11"/>
  <c r="BS260" i="12"/>
  <c r="DZ197" i="12"/>
  <c r="DZ199" i="12"/>
  <c r="CD271" i="13"/>
  <c r="BS271" i="13"/>
  <c r="DZ201" i="12"/>
  <c r="BV201" i="11"/>
  <c r="DZ195" i="12"/>
  <c r="BY207" i="11"/>
  <c r="BR207" i="11"/>
  <c r="BR205" i="11"/>
  <c r="BT207" i="11"/>
  <c r="CC207" i="11"/>
  <c r="BZ207" i="11"/>
  <c r="BQ205" i="11"/>
  <c r="BS201" i="11"/>
  <c r="BS205" i="11"/>
  <c r="CA205" i="11"/>
  <c r="BX207" i="11"/>
  <c r="BT198" i="11"/>
  <c r="BR198" i="11"/>
  <c r="BQ201" i="11"/>
  <c r="BU207" i="11"/>
  <c r="BS198" i="11"/>
  <c r="DZ135" i="11"/>
  <c r="DZ82" i="11"/>
  <c r="BT205" i="11"/>
  <c r="DZ133" i="11"/>
  <c r="BQ199" i="11"/>
  <c r="BX205" i="11"/>
  <c r="BR201" i="11"/>
  <c r="BV207" i="11"/>
  <c r="BQ207" i="11"/>
  <c r="DZ131" i="11"/>
  <c r="B275" i="11"/>
  <c r="J217" i="11"/>
  <c r="AF239" i="11"/>
  <c r="K218" i="11"/>
  <c r="AG240" i="11"/>
  <c r="L219" i="11"/>
  <c r="AC236" i="11"/>
  <c r="P223" i="11"/>
  <c r="AD237" i="11"/>
  <c r="Q224" i="11"/>
  <c r="O222" i="11"/>
  <c r="U228" i="11"/>
  <c r="H215" i="11"/>
  <c r="V229" i="11"/>
  <c r="I216" i="11"/>
  <c r="AT253" i="11"/>
  <c r="AP249" i="11"/>
  <c r="M220" i="11"/>
  <c r="AQ250" i="11"/>
  <c r="N221" i="11"/>
  <c r="AR251" i="11"/>
  <c r="AM246" i="11"/>
  <c r="AK244" i="11"/>
  <c r="AL245" i="11"/>
  <c r="D211" i="11"/>
  <c r="E212" i="11"/>
  <c r="F213" i="11"/>
  <c r="W230" i="11"/>
  <c r="AS252" i="11"/>
  <c r="AU254" i="11"/>
  <c r="G214" i="11"/>
  <c r="AN247" i="11"/>
  <c r="AO248" i="11"/>
  <c r="AE238" i="11"/>
  <c r="X231" i="11"/>
  <c r="Y232" i="11"/>
  <c r="AH241" i="11"/>
  <c r="AI242" i="11"/>
  <c r="AJ243" i="11"/>
  <c r="R225" i="11"/>
  <c r="AA234" i="11"/>
  <c r="S226" i="11"/>
  <c r="AB235" i="11"/>
  <c r="T227" i="11"/>
  <c r="Z233" i="11"/>
  <c r="DY200" i="11"/>
  <c r="CO200" i="11"/>
  <c r="DS200" i="11"/>
  <c r="CX200" i="11"/>
  <c r="CZ200" i="11"/>
  <c r="DI200" i="11"/>
  <c r="CS200" i="11"/>
  <c r="DQ200" i="11"/>
  <c r="DT200" i="11"/>
  <c r="CJ200" i="11"/>
  <c r="CN200" i="11"/>
  <c r="CK200" i="11"/>
  <c r="CE200" i="11"/>
  <c r="DL200" i="11"/>
  <c r="DE200" i="11"/>
  <c r="DM200" i="11"/>
  <c r="CM200" i="11"/>
  <c r="DB200" i="11"/>
  <c r="CC200" i="11"/>
  <c r="DU200" i="11"/>
  <c r="BZ200" i="11"/>
  <c r="CL200" i="11"/>
  <c r="CV200" i="11"/>
  <c r="CG200" i="11"/>
  <c r="DF200" i="11"/>
  <c r="DN200" i="11"/>
  <c r="CQ200" i="11"/>
  <c r="CD200" i="11"/>
  <c r="CP200" i="11"/>
  <c r="CW200" i="11"/>
  <c r="CH200" i="11"/>
  <c r="DG200" i="11"/>
  <c r="DO200" i="11"/>
  <c r="DR200" i="11"/>
  <c r="BW200" i="11"/>
  <c r="DJ200" i="11"/>
  <c r="CB200" i="11"/>
  <c r="CA200" i="11"/>
  <c r="CI200" i="11"/>
  <c r="DP200" i="11"/>
  <c r="DX200" i="11"/>
  <c r="DA200" i="11"/>
  <c r="CR200" i="11"/>
  <c r="CU200" i="11"/>
  <c r="BX200" i="11"/>
  <c r="CY200" i="11"/>
  <c r="CT200" i="11"/>
  <c r="DW200" i="11"/>
  <c r="DK200" i="11"/>
  <c r="DV200" i="11"/>
  <c r="CF200" i="11"/>
  <c r="DH200" i="11"/>
  <c r="DD200" i="11"/>
  <c r="BY200" i="11"/>
  <c r="DC200" i="11"/>
  <c r="BU200" i="11"/>
  <c r="BV200" i="11"/>
  <c r="BR200" i="11"/>
  <c r="BT200" i="11"/>
  <c r="BS200" i="11"/>
  <c r="BQ200" i="11"/>
  <c r="BM265" i="11"/>
  <c r="BR265" i="11" s="1"/>
  <c r="B150" i="11"/>
  <c r="AQ125" i="11"/>
  <c r="AK119" i="11"/>
  <c r="AF114" i="11"/>
  <c r="Y107" i="11"/>
  <c r="AM121" i="11"/>
  <c r="AL120" i="11"/>
  <c r="AI117" i="11"/>
  <c r="AC111" i="11"/>
  <c r="Z108" i="11"/>
  <c r="U103" i="11"/>
  <c r="AR126" i="11"/>
  <c r="D86" i="11"/>
  <c r="AG115" i="11"/>
  <c r="W105" i="11"/>
  <c r="V104" i="11"/>
  <c r="S101" i="11"/>
  <c r="M95" i="11"/>
  <c r="J92" i="11"/>
  <c r="AP124" i="11"/>
  <c r="AN122" i="11"/>
  <c r="AJ118" i="11"/>
  <c r="AD112" i="11"/>
  <c r="AA109" i="11"/>
  <c r="AO123" i="11"/>
  <c r="AE113" i="11"/>
  <c r="X106" i="11"/>
  <c r="Q99" i="11"/>
  <c r="G89" i="11"/>
  <c r="O97" i="11"/>
  <c r="N96" i="11"/>
  <c r="L94" i="11"/>
  <c r="K93" i="11"/>
  <c r="I91" i="11"/>
  <c r="F88" i="11"/>
  <c r="H90" i="11"/>
  <c r="T102" i="11"/>
  <c r="E87" i="11"/>
  <c r="AH116" i="11"/>
  <c r="AB110" i="11"/>
  <c r="R100" i="11"/>
  <c r="P98" i="11"/>
  <c r="DZ139" i="11"/>
  <c r="CO195" i="11"/>
  <c r="DE195" i="11"/>
  <c r="BX195" i="11"/>
  <c r="DR195" i="11"/>
  <c r="CX195" i="11"/>
  <c r="CC195" i="11"/>
  <c r="CR195" i="11"/>
  <c r="DG195" i="11"/>
  <c r="CW195" i="11"/>
  <c r="DS195" i="11"/>
  <c r="BR195" i="11"/>
  <c r="CJ195" i="11"/>
  <c r="CK195" i="11"/>
  <c r="DU195" i="11"/>
  <c r="DJ195" i="11"/>
  <c r="BU195" i="11"/>
  <c r="CY195" i="11"/>
  <c r="DT195" i="11"/>
  <c r="DK195" i="11"/>
  <c r="DB195" i="11"/>
  <c r="DY195" i="11"/>
  <c r="DF195" i="11"/>
  <c r="CB195" i="11"/>
  <c r="CQ195" i="11"/>
  <c r="CL195" i="11"/>
  <c r="CA195" i="11"/>
  <c r="BY195" i="11"/>
  <c r="CD195" i="11"/>
  <c r="BS195" i="11"/>
  <c r="CG195" i="11"/>
  <c r="DN195" i="11"/>
  <c r="DL195" i="11"/>
  <c r="DC195" i="11"/>
  <c r="CT195" i="11"/>
  <c r="DQ195" i="11"/>
  <c r="BZ195" i="11"/>
  <c r="BT195" i="11"/>
  <c r="CI195" i="11"/>
  <c r="CU195" i="11"/>
  <c r="DI195" i="11"/>
  <c r="DV195" i="11"/>
  <c r="CV195" i="11"/>
  <c r="DP195" i="11"/>
  <c r="DD195" i="11"/>
  <c r="DX195" i="11"/>
  <c r="DA195" i="11"/>
  <c r="CP195" i="11"/>
  <c r="BW195" i="11"/>
  <c r="CZ195" i="11"/>
  <c r="CM195" i="11"/>
  <c r="DM195" i="11"/>
  <c r="CN195" i="11"/>
  <c r="CE195" i="11"/>
  <c r="BV195" i="11"/>
  <c r="CS195" i="11"/>
  <c r="DH195" i="11"/>
  <c r="DW195" i="11"/>
  <c r="CH195" i="11"/>
  <c r="CF195" i="11"/>
  <c r="DO195" i="11"/>
  <c r="DZ136" i="11"/>
  <c r="B149" i="11"/>
  <c r="AQ124" i="11"/>
  <c r="D85" i="11"/>
  <c r="AN121" i="11"/>
  <c r="AF113" i="11"/>
  <c r="Y106" i="11"/>
  <c r="AM120" i="11"/>
  <c r="AL119" i="11"/>
  <c r="AI116" i="11"/>
  <c r="AC110" i="11"/>
  <c r="Z107" i="11"/>
  <c r="AR125" i="11"/>
  <c r="P97" i="11"/>
  <c r="I90" i="11"/>
  <c r="AG114" i="11"/>
  <c r="W104" i="11"/>
  <c r="V103" i="11"/>
  <c r="AS126" i="11"/>
  <c r="AP123" i="11"/>
  <c r="AJ117" i="11"/>
  <c r="AD111" i="11"/>
  <c r="AA108" i="11"/>
  <c r="AO122" i="11"/>
  <c r="AE112" i="11"/>
  <c r="X105" i="11"/>
  <c r="AH115" i="11"/>
  <c r="AB109" i="11"/>
  <c r="T101" i="11"/>
  <c r="N95" i="11"/>
  <c r="K92" i="11"/>
  <c r="AK118" i="11"/>
  <c r="M94" i="11"/>
  <c r="L93" i="11"/>
  <c r="S100" i="11"/>
  <c r="J91" i="11"/>
  <c r="H89" i="11"/>
  <c r="F87" i="11"/>
  <c r="E86" i="11"/>
  <c r="G88" i="11"/>
  <c r="R99" i="11"/>
  <c r="Q98" i="11"/>
  <c r="O96" i="11"/>
  <c r="U102" i="11"/>
  <c r="BM84" i="11"/>
  <c r="BQ84" i="11" s="1"/>
  <c r="DZ138" i="11"/>
  <c r="J341" i="11"/>
  <c r="AP373" i="11"/>
  <c r="E336" i="11"/>
  <c r="AK368" i="11"/>
  <c r="W354" i="11"/>
  <c r="AF363" i="11"/>
  <c r="N345" i="11"/>
  <c r="AG364" i="11"/>
  <c r="AY382" i="11"/>
  <c r="K342" i="11"/>
  <c r="AQ374" i="11"/>
  <c r="R349" i="11"/>
  <c r="AS376" i="11"/>
  <c r="M344" i="11"/>
  <c r="AT377" i="11"/>
  <c r="H339" i="11"/>
  <c r="AN371" i="11"/>
  <c r="V353" i="11"/>
  <c r="I340" i="11"/>
  <c r="O346" i="11"/>
  <c r="S350" i="11"/>
  <c r="AX381" i="11"/>
  <c r="Z357" i="11"/>
  <c r="AV379" i="11"/>
  <c r="U352" i="11"/>
  <c r="AU378" i="11"/>
  <c r="P347" i="11"/>
  <c r="AD361" i="11"/>
  <c r="Q348" i="11"/>
  <c r="AA358" i="11"/>
  <c r="AM370" i="11"/>
  <c r="AI366" i="11"/>
  <c r="G338" i="11"/>
  <c r="Y356" i="11"/>
  <c r="AL369" i="11"/>
  <c r="AC360" i="11"/>
  <c r="X355" i="11"/>
  <c r="AE362" i="11"/>
  <c r="F337" i="11"/>
  <c r="AH365" i="11"/>
  <c r="AB359" i="11"/>
  <c r="L343" i="11"/>
  <c r="AO372" i="11"/>
  <c r="D335" i="11"/>
  <c r="B399" i="11"/>
  <c r="AW380" i="11"/>
  <c r="AR375" i="11"/>
  <c r="AJ367" i="11"/>
  <c r="T351" i="11"/>
  <c r="W347" i="11"/>
  <c r="M337" i="11"/>
  <c r="BD380" i="11"/>
  <c r="AC353" i="11"/>
  <c r="AZ376" i="11"/>
  <c r="AF356" i="11"/>
  <c r="S343" i="11"/>
  <c r="O339" i="11"/>
  <c r="E329" i="11"/>
  <c r="BC379" i="11"/>
  <c r="AU371" i="11"/>
  <c r="AI359" i="11"/>
  <c r="AA351" i="11"/>
  <c r="Q341" i="11"/>
  <c r="G331" i="11"/>
  <c r="AK361" i="11"/>
  <c r="K335" i="11"/>
  <c r="AH358" i="11"/>
  <c r="AX374" i="11"/>
  <c r="BA377" i="11"/>
  <c r="BB378" i="11"/>
  <c r="BF382" i="11"/>
  <c r="AT370" i="11"/>
  <c r="AQ367" i="11"/>
  <c r="V346" i="11"/>
  <c r="AG357" i="11"/>
  <c r="Y349" i="11"/>
  <c r="AB352" i="11"/>
  <c r="B392" i="11"/>
  <c r="P340" i="11"/>
  <c r="R342" i="11"/>
  <c r="Z350" i="11"/>
  <c r="AP366" i="11"/>
  <c r="L336" i="11"/>
  <c r="D328" i="11"/>
  <c r="AY375" i="11"/>
  <c r="AV372" i="11"/>
  <c r="X348" i="11"/>
  <c r="I333" i="11"/>
  <c r="AS369" i="11"/>
  <c r="AW373" i="11"/>
  <c r="AJ360" i="11"/>
  <c r="AO365" i="11"/>
  <c r="T344" i="11"/>
  <c r="AM363" i="11"/>
  <c r="AR368" i="11"/>
  <c r="AE355" i="11"/>
  <c r="AN364" i="11"/>
  <c r="J334" i="11"/>
  <c r="AD354" i="11"/>
  <c r="U345" i="11"/>
  <c r="BE381" i="11"/>
  <c r="F330" i="11"/>
  <c r="AL362" i="11"/>
  <c r="H332" i="11"/>
  <c r="N338" i="11"/>
  <c r="DZ132" i="11"/>
  <c r="CL206" i="11"/>
  <c r="DZ137" i="11"/>
  <c r="BM262" i="11"/>
  <c r="BQ262" i="11" s="1"/>
  <c r="DZ140" i="11"/>
  <c r="DY204" i="11"/>
  <c r="DH204" i="11"/>
  <c r="CZ204" i="11"/>
  <c r="BR204" i="11"/>
  <c r="DB204" i="11"/>
  <c r="CN204" i="11"/>
  <c r="CL204" i="11"/>
  <c r="CU204" i="11"/>
  <c r="DP204" i="11"/>
  <c r="DK204" i="11"/>
  <c r="CV204" i="11"/>
  <c r="DJ204" i="11"/>
  <c r="CS204" i="11"/>
  <c r="CT204" i="11"/>
  <c r="CC204" i="11"/>
  <c r="DS204" i="11"/>
  <c r="DF204" i="11"/>
  <c r="BS204" i="11"/>
  <c r="DL204" i="11"/>
  <c r="DA204" i="11"/>
  <c r="CJ204" i="11"/>
  <c r="CK204" i="11"/>
  <c r="DV204" i="11"/>
  <c r="CG204" i="11"/>
  <c r="DT204" i="11"/>
  <c r="DD204" i="11"/>
  <c r="CR204" i="11"/>
  <c r="CX204" i="11"/>
  <c r="CB204" i="11"/>
  <c r="DG204" i="11"/>
  <c r="CO204" i="11"/>
  <c r="CA204" i="11"/>
  <c r="CH204" i="11"/>
  <c r="DE204" i="11"/>
  <c r="DW204" i="11"/>
  <c r="CF204" i="11"/>
  <c r="DC204" i="11"/>
  <c r="CW204" i="11"/>
  <c r="BX204" i="11"/>
  <c r="DU204" i="11"/>
  <c r="CE204" i="11"/>
  <c r="CQ204" i="11"/>
  <c r="CI204" i="11"/>
  <c r="BV204" i="11"/>
  <c r="CP204" i="11"/>
  <c r="CD204" i="11"/>
  <c r="BU204" i="11"/>
  <c r="DM204" i="11"/>
  <c r="BZ204" i="11"/>
  <c r="CM204" i="11"/>
  <c r="CY204" i="11"/>
  <c r="DQ204" i="11"/>
  <c r="BT204" i="11"/>
  <c r="DR204" i="11"/>
  <c r="BQ204" i="11"/>
  <c r="DI204" i="11"/>
  <c r="DO204" i="11"/>
  <c r="DN204" i="11"/>
  <c r="DX204" i="11"/>
  <c r="BW204" i="11"/>
  <c r="BY204" i="11"/>
  <c r="DZ141" i="11"/>
  <c r="B394" i="11"/>
  <c r="Q343" i="11"/>
  <c r="AS371" i="11"/>
  <c r="BB380" i="11"/>
  <c r="AV374" i="11"/>
  <c r="AQ369" i="11"/>
  <c r="AY377" i="11"/>
  <c r="AR370" i="11"/>
  <c r="N340" i="11"/>
  <c r="AN366" i="11"/>
  <c r="W349" i="11"/>
  <c r="AG359" i="11"/>
  <c r="T346" i="11"/>
  <c r="G333" i="11"/>
  <c r="L338" i="11"/>
  <c r="AP368" i="11"/>
  <c r="H334" i="11"/>
  <c r="AB354" i="11"/>
  <c r="BA379" i="11"/>
  <c r="AK363" i="11"/>
  <c r="BC381" i="11"/>
  <c r="AC355" i="11"/>
  <c r="J336" i="11"/>
  <c r="AO367" i="11"/>
  <c r="AU373" i="11"/>
  <c r="AD356" i="11"/>
  <c r="E331" i="11"/>
  <c r="Y351" i="11"/>
  <c r="AZ378" i="11"/>
  <c r="AE357" i="11"/>
  <c r="I335" i="11"/>
  <c r="M339" i="11"/>
  <c r="Z352" i="11"/>
  <c r="X350" i="11"/>
  <c r="AM365" i="11"/>
  <c r="AX376" i="11"/>
  <c r="AJ362" i="11"/>
  <c r="AL364" i="11"/>
  <c r="BD382" i="11"/>
  <c r="AT372" i="11"/>
  <c r="AA353" i="11"/>
  <c r="V348" i="11"/>
  <c r="F332" i="11"/>
  <c r="AH360" i="11"/>
  <c r="D330" i="11"/>
  <c r="K337" i="11"/>
  <c r="AF358" i="11"/>
  <c r="AI361" i="11"/>
  <c r="AW375" i="11"/>
  <c r="O341" i="11"/>
  <c r="R344" i="11"/>
  <c r="P342" i="11"/>
  <c r="S345" i="11"/>
  <c r="U347" i="11"/>
  <c r="B390" i="11"/>
  <c r="BA375" i="11"/>
  <c r="AC351" i="11"/>
  <c r="M335" i="11"/>
  <c r="F328" i="11"/>
  <c r="BH382" i="11"/>
  <c r="AZ374" i="11"/>
  <c r="AV370" i="11"/>
  <c r="AR366" i="11"/>
  <c r="AM361" i="11"/>
  <c r="AH356" i="11"/>
  <c r="T342" i="11"/>
  <c r="R340" i="11"/>
  <c r="J332" i="11"/>
  <c r="BG381" i="11"/>
  <c r="AO363" i="11"/>
  <c r="AJ358" i="11"/>
  <c r="AE353" i="11"/>
  <c r="Z348" i="11"/>
  <c r="V344" i="11"/>
  <c r="P338" i="11"/>
  <c r="G329" i="11"/>
  <c r="BF380" i="11"/>
  <c r="AY373" i="11"/>
  <c r="AU369" i="11"/>
  <c r="AB350" i="11"/>
  <c r="X346" i="11"/>
  <c r="N336" i="11"/>
  <c r="K333" i="11"/>
  <c r="BE379" i="11"/>
  <c r="AQ365" i="11"/>
  <c r="AL360" i="11"/>
  <c r="AG355" i="11"/>
  <c r="S341" i="11"/>
  <c r="H330" i="11"/>
  <c r="BD378" i="11"/>
  <c r="AX372" i="11"/>
  <c r="AT368" i="11"/>
  <c r="AI357" i="11"/>
  <c r="AD352" i="11"/>
  <c r="BC377" i="11"/>
  <c r="AN362" i="11"/>
  <c r="AA349" i="11"/>
  <c r="W345" i="11"/>
  <c r="U343" i="11"/>
  <c r="Q339" i="11"/>
  <c r="L334" i="11"/>
  <c r="D326" i="11"/>
  <c r="BB376" i="11"/>
  <c r="AW371" i="11"/>
  <c r="AS367" i="11"/>
  <c r="AP364" i="11"/>
  <c r="AK359" i="11"/>
  <c r="AF354" i="11"/>
  <c r="Y347" i="11"/>
  <c r="O337" i="11"/>
  <c r="I331" i="11"/>
  <c r="E327" i="11"/>
  <c r="BM147" i="11"/>
  <c r="BQ147" i="11" s="1"/>
  <c r="B389" i="11"/>
  <c r="R339" i="11"/>
  <c r="J331" i="11"/>
  <c r="P337" i="11"/>
  <c r="G328" i="11"/>
  <c r="K332" i="11"/>
  <c r="H329" i="11"/>
  <c r="L333" i="11"/>
  <c r="D325" i="11"/>
  <c r="Y346" i="11"/>
  <c r="E326" i="11"/>
  <c r="M334" i="11"/>
  <c r="F327" i="11"/>
  <c r="AU368" i="11"/>
  <c r="V343" i="11"/>
  <c r="AK358" i="11"/>
  <c r="N335" i="11"/>
  <c r="AH355" i="11"/>
  <c r="AO362" i="11"/>
  <c r="AN361" i="11"/>
  <c r="AZ373" i="11"/>
  <c r="AQ364" i="11"/>
  <c r="AV369" i="11"/>
  <c r="BD377" i="11"/>
  <c r="AC350" i="11"/>
  <c r="AS366" i="11"/>
  <c r="S340" i="11"/>
  <c r="U342" i="11"/>
  <c r="AT367" i="11"/>
  <c r="BH381" i="11"/>
  <c r="Z347" i="11"/>
  <c r="AG354" i="11"/>
  <c r="AF353" i="11"/>
  <c r="AM360" i="11"/>
  <c r="AR365" i="11"/>
  <c r="AI356" i="11"/>
  <c r="AL359" i="11"/>
  <c r="BI382" i="11"/>
  <c r="AA348" i="11"/>
  <c r="BE378" i="11"/>
  <c r="X345" i="11"/>
  <c r="AE352" i="11"/>
  <c r="AW370" i="11"/>
  <c r="BF379" i="11"/>
  <c r="AJ357" i="11"/>
  <c r="I330" i="11"/>
  <c r="AX371" i="11"/>
  <c r="BB375" i="11"/>
  <c r="AD351" i="11"/>
  <c r="BC376" i="11"/>
  <c r="W344" i="11"/>
  <c r="BA374" i="11"/>
  <c r="AP363" i="11"/>
  <c r="AB349" i="11"/>
  <c r="O336" i="11"/>
  <c r="AY372" i="11"/>
  <c r="T341" i="11"/>
  <c r="BG380" i="11"/>
  <c r="Q338" i="11"/>
  <c r="M338" i="11"/>
  <c r="AT371" i="11"/>
  <c r="I334" i="11"/>
  <c r="AG358" i="11"/>
  <c r="AQ368" i="11"/>
  <c r="BD381" i="11"/>
  <c r="AM364" i="11"/>
  <c r="E330" i="11"/>
  <c r="AV373" i="11"/>
  <c r="AO366" i="11"/>
  <c r="H333" i="11"/>
  <c r="F331" i="11"/>
  <c r="Q342" i="11"/>
  <c r="AS370" i="11"/>
  <c r="AF357" i="11"/>
  <c r="K336" i="11"/>
  <c r="N339" i="11"/>
  <c r="AL363" i="11"/>
  <c r="BB379" i="11"/>
  <c r="B393" i="11"/>
  <c r="AP367" i="11"/>
  <c r="AZ377" i="11"/>
  <c r="AA352" i="11"/>
  <c r="L337" i="11"/>
  <c r="BA378" i="11"/>
  <c r="AI360" i="11"/>
  <c r="AY376" i="11"/>
  <c r="AU372" i="11"/>
  <c r="AH359" i="11"/>
  <c r="S344" i="11"/>
  <c r="V347" i="11"/>
  <c r="AR369" i="11"/>
  <c r="D329" i="11"/>
  <c r="AD355" i="11"/>
  <c r="AK362" i="11"/>
  <c r="Z351" i="11"/>
  <c r="X349" i="11"/>
  <c r="T345" i="11"/>
  <c r="W348" i="11"/>
  <c r="AJ361" i="11"/>
  <c r="BC380" i="11"/>
  <c r="R343" i="11"/>
  <c r="AW374" i="11"/>
  <c r="J335" i="11"/>
  <c r="O340" i="11"/>
  <c r="BE382" i="11"/>
  <c r="AB353" i="11"/>
  <c r="P341" i="11"/>
  <c r="G332" i="11"/>
  <c r="Y350" i="11"/>
  <c r="AN365" i="11"/>
  <c r="AE356" i="11"/>
  <c r="AC354" i="11"/>
  <c r="U346" i="11"/>
  <c r="AX375" i="11"/>
  <c r="DP199" i="11"/>
  <c r="CG199" i="11"/>
  <c r="CB199" i="11"/>
  <c r="CZ199" i="11"/>
  <c r="DX199" i="11"/>
  <c r="DO199" i="11"/>
  <c r="CE199" i="11"/>
  <c r="CM199" i="11"/>
  <c r="DJ199" i="11"/>
  <c r="CC199" i="11"/>
  <c r="DK199" i="11"/>
  <c r="DS199" i="11"/>
  <c r="CI199" i="11"/>
  <c r="DT199" i="11"/>
  <c r="CJ199" i="11"/>
  <c r="BX199" i="11"/>
  <c r="DR199" i="11"/>
  <c r="CF199" i="11"/>
  <c r="CV199" i="11"/>
  <c r="DD199" i="11"/>
  <c r="DL199" i="11"/>
  <c r="DM199" i="11"/>
  <c r="CR199" i="11"/>
  <c r="BZ199" i="11"/>
  <c r="DE199" i="11"/>
  <c r="CO199" i="11"/>
  <c r="CW199" i="11"/>
  <c r="DF199" i="11"/>
  <c r="DN199" i="11"/>
  <c r="DU199" i="11"/>
  <c r="CK199" i="11"/>
  <c r="CP199" i="11"/>
  <c r="CX199" i="11"/>
  <c r="DG199" i="11"/>
  <c r="DV199" i="11"/>
  <c r="CN199" i="11"/>
  <c r="CD199" i="11"/>
  <c r="CS199" i="11"/>
  <c r="DQ199" i="11"/>
  <c r="DB199" i="11"/>
  <c r="CU199" i="11"/>
  <c r="DW199" i="11"/>
  <c r="CL199" i="11"/>
  <c r="CH199" i="11"/>
  <c r="CQ199" i="11"/>
  <c r="BW199" i="11"/>
  <c r="DC199" i="11"/>
  <c r="BY199" i="11"/>
  <c r="DA199" i="11"/>
  <c r="CY199" i="11"/>
  <c r="BV199" i="11"/>
  <c r="DY199" i="11"/>
  <c r="DI199" i="11"/>
  <c r="DH199" i="11"/>
  <c r="CT199" i="11"/>
  <c r="CA199" i="11"/>
  <c r="BR146" i="11"/>
  <c r="CK146" i="11"/>
  <c r="CY146" i="11"/>
  <c r="CG146" i="11"/>
  <c r="CP146" i="11"/>
  <c r="DL146" i="11"/>
  <c r="CM146" i="11"/>
  <c r="DJ146" i="11"/>
  <c r="CU146" i="11"/>
  <c r="CD146" i="11"/>
  <c r="DK146" i="11"/>
  <c r="BY146" i="11"/>
  <c r="DP146" i="11"/>
  <c r="DT146" i="11"/>
  <c r="DA146" i="11"/>
  <c r="CW146" i="11"/>
  <c r="CL146" i="11"/>
  <c r="DH146" i="11"/>
  <c r="DB146" i="11"/>
  <c r="CX146" i="11"/>
  <c r="DC146" i="11"/>
  <c r="DN146" i="11"/>
  <c r="CT146" i="11"/>
  <c r="BW146" i="11"/>
  <c r="CQ146" i="11"/>
  <c r="CO146" i="11"/>
  <c r="DW146" i="11"/>
  <c r="CI146" i="11"/>
  <c r="CV146" i="11"/>
  <c r="BX146" i="11"/>
  <c r="CJ146" i="11"/>
  <c r="DF146" i="11"/>
  <c r="BS146" i="11"/>
  <c r="DQ146" i="11"/>
  <c r="BZ146" i="11"/>
  <c r="DY146" i="11"/>
  <c r="DU146" i="11"/>
  <c r="DX146" i="11"/>
  <c r="CF146" i="11"/>
  <c r="BV146" i="11"/>
  <c r="DO146" i="11"/>
  <c r="DS146" i="11"/>
  <c r="BU146" i="11"/>
  <c r="CN146" i="11"/>
  <c r="CC146" i="11"/>
  <c r="CE146" i="11"/>
  <c r="DR146" i="11"/>
  <c r="DG146" i="11"/>
  <c r="CZ146" i="11"/>
  <c r="DE146" i="11"/>
  <c r="DM146" i="11"/>
  <c r="DD146" i="11"/>
  <c r="DI146" i="11"/>
  <c r="CH146" i="11"/>
  <c r="CR146" i="11"/>
  <c r="BT146" i="11"/>
  <c r="CS146" i="11"/>
  <c r="DV146" i="11"/>
  <c r="CB146" i="11"/>
  <c r="CA146" i="11"/>
  <c r="BM266" i="11"/>
  <c r="BT199" i="11"/>
  <c r="G339" i="11"/>
  <c r="AT378" i="11"/>
  <c r="AO373" i="11"/>
  <c r="L344" i="11"/>
  <c r="D336" i="11"/>
  <c r="AD362" i="11"/>
  <c r="AP374" i="11"/>
  <c r="AH366" i="11"/>
  <c r="T352" i="11"/>
  <c r="N346" i="11"/>
  <c r="AJ368" i="11"/>
  <c r="X356" i="11"/>
  <c r="AW381" i="11"/>
  <c r="U353" i="11"/>
  <c r="AC361" i="11"/>
  <c r="V354" i="11"/>
  <c r="AS377" i="11"/>
  <c r="F338" i="11"/>
  <c r="AM371" i="11"/>
  <c r="M345" i="11"/>
  <c r="R350" i="11"/>
  <c r="AN372" i="11"/>
  <c r="P348" i="11"/>
  <c r="J342" i="11"/>
  <c r="AE363" i="11"/>
  <c r="Z358" i="11"/>
  <c r="E337" i="11"/>
  <c r="AX382" i="11"/>
  <c r="Q349" i="11"/>
  <c r="Z359" i="11"/>
  <c r="U354" i="11"/>
  <c r="P349" i="11"/>
  <c r="N347" i="11"/>
  <c r="D337" i="11"/>
  <c r="G340" i="11"/>
  <c r="O347" i="11"/>
  <c r="AK369" i="11"/>
  <c r="AG365" i="11"/>
  <c r="AB360" i="11"/>
  <c r="R351" i="11"/>
  <c r="E338" i="11"/>
  <c r="H341" i="11"/>
  <c r="L345" i="11"/>
  <c r="AJ369" i="11"/>
  <c r="AM372" i="11"/>
  <c r="AU379" i="11"/>
  <c r="AV380" i="11"/>
  <c r="J343" i="11"/>
  <c r="AC362" i="11"/>
  <c r="AN373" i="11"/>
  <c r="AR377" i="11"/>
  <c r="AW382" i="11"/>
  <c r="I342" i="11"/>
  <c r="K343" i="11"/>
  <c r="AF364" i="11"/>
  <c r="AT379" i="11"/>
  <c r="M346" i="11"/>
  <c r="AA360" i="11"/>
  <c r="W356" i="11"/>
  <c r="O348" i="11"/>
  <c r="AO374" i="11"/>
  <c r="B400" i="11"/>
  <c r="AQ375" i="11"/>
  <c r="AA359" i="11"/>
  <c r="AV381" i="11"/>
  <c r="AF365" i="11"/>
  <c r="V355" i="11"/>
  <c r="Y358" i="11"/>
  <c r="Q350" i="11"/>
  <c r="AL370" i="11"/>
  <c r="W355" i="11"/>
  <c r="I341" i="11"/>
  <c r="Y357" i="11"/>
  <c r="AS378" i="11"/>
  <c r="S352" i="11"/>
  <c r="T353" i="11"/>
  <c r="AQ376" i="11"/>
  <c r="AI368" i="11"/>
  <c r="AR376" i="11"/>
  <c r="X357" i="11"/>
  <c r="K344" i="11"/>
  <c r="AE364" i="11"/>
  <c r="AG366" i="11"/>
  <c r="AI367" i="11"/>
  <c r="AD363" i="11"/>
  <c r="AK370" i="11"/>
  <c r="AP375" i="11"/>
  <c r="F339" i="11"/>
  <c r="AU380" i="11"/>
  <c r="S351" i="11"/>
  <c r="AB361" i="11"/>
  <c r="H340" i="11"/>
  <c r="AH367" i="11"/>
  <c r="AL371" i="11"/>
  <c r="BR199" i="11"/>
  <c r="DZ134" i="11"/>
  <c r="CS83" i="11"/>
  <c r="CW83" i="11"/>
  <c r="CV83" i="11"/>
  <c r="BZ83" i="11"/>
  <c r="BY83" i="11"/>
  <c r="DS83" i="11"/>
  <c r="DY83" i="11"/>
  <c r="DB83" i="11"/>
  <c r="CX83" i="11"/>
  <c r="CN83" i="11"/>
  <c r="CA83" i="11"/>
  <c r="CG83" i="11"/>
  <c r="DO83" i="11"/>
  <c r="DK83" i="11"/>
  <c r="CM83" i="11"/>
  <c r="CY83" i="11"/>
  <c r="CH83" i="11"/>
  <c r="CJ83" i="11"/>
  <c r="DT83" i="11"/>
  <c r="DM83" i="11"/>
  <c r="CU83" i="11"/>
  <c r="DG83" i="11"/>
  <c r="BS83" i="11"/>
  <c r="CL83" i="11"/>
  <c r="DW83" i="11"/>
  <c r="DX83" i="11"/>
  <c r="DU83" i="11"/>
  <c r="DC83" i="11"/>
  <c r="BW83" i="11"/>
  <c r="CI83" i="11"/>
  <c r="BV83" i="11"/>
  <c r="DH83" i="11"/>
  <c r="DN83" i="11"/>
  <c r="DA83" i="11"/>
  <c r="DD83" i="11"/>
  <c r="CO83" i="11"/>
  <c r="CE83" i="11"/>
  <c r="BU83" i="11"/>
  <c r="BT83" i="11"/>
  <c r="DR83" i="11"/>
  <c r="DP83" i="11"/>
  <c r="CR83" i="11"/>
  <c r="DE83" i="11"/>
  <c r="BX83" i="11"/>
  <c r="CC83" i="11"/>
  <c r="DI83" i="11"/>
  <c r="DQ83" i="11"/>
  <c r="CZ83" i="11"/>
  <c r="CP83" i="11"/>
  <c r="CF83" i="11"/>
  <c r="CK83" i="11"/>
  <c r="DJ83" i="11"/>
  <c r="DF83" i="11"/>
  <c r="CB83" i="11"/>
  <c r="CT83" i="11"/>
  <c r="CQ83" i="11"/>
  <c r="CD83" i="11"/>
  <c r="DL83" i="11"/>
  <c r="DV83" i="11"/>
  <c r="BR83" i="11"/>
  <c r="BH380" i="11"/>
  <c r="AH354" i="11"/>
  <c r="G327" i="11"/>
  <c r="Z346" i="11"/>
  <c r="K331" i="11"/>
  <c r="L332" i="11"/>
  <c r="D324" i="11"/>
  <c r="Q337" i="11"/>
  <c r="E325" i="11"/>
  <c r="O335" i="11"/>
  <c r="I329" i="11"/>
  <c r="F326" i="11"/>
  <c r="J330" i="11"/>
  <c r="M333" i="11"/>
  <c r="AO361" i="11"/>
  <c r="AV368" i="11"/>
  <c r="BD376" i="11"/>
  <c r="V342" i="11"/>
  <c r="AX370" i="11"/>
  <c r="AA347" i="11"/>
  <c r="P336" i="11"/>
  <c r="BJ382" i="11"/>
  <c r="U341" i="11"/>
  <c r="AJ356" i="11"/>
  <c r="AT366" i="11"/>
  <c r="R338" i="11"/>
  <c r="T340" i="11"/>
  <c r="B388" i="11"/>
  <c r="AG353" i="11"/>
  <c r="AN360" i="11"/>
  <c r="AM359" i="11"/>
  <c r="BI381" i="11"/>
  <c r="S339" i="11"/>
  <c r="AW369" i="11"/>
  <c r="BF378" i="11"/>
  <c r="AB348" i="11"/>
  <c r="X344" i="11"/>
  <c r="BE377" i="11"/>
  <c r="Y345" i="11"/>
  <c r="AF352" i="11"/>
  <c r="AE351" i="11"/>
  <c r="AL358" i="11"/>
  <c r="BA373" i="11"/>
  <c r="AQ363" i="11"/>
  <c r="H328" i="11"/>
  <c r="AY371" i="11"/>
  <c r="BG379" i="11"/>
  <c r="AK357" i="11"/>
  <c r="N334" i="11"/>
  <c r="AU367" i="11"/>
  <c r="BB374" i="11"/>
  <c r="W343" i="11"/>
  <c r="AD350" i="11"/>
  <c r="AS365" i="11"/>
  <c r="BC375" i="11"/>
  <c r="AI355" i="11"/>
  <c r="AC349" i="11"/>
  <c r="AR364" i="11"/>
  <c r="AZ372" i="11"/>
  <c r="AP362" i="11"/>
  <c r="CP203" i="11"/>
  <c r="DG203" i="11"/>
  <c r="DK203" i="11"/>
  <c r="DC203" i="11"/>
  <c r="DT203" i="11"/>
  <c r="DU203" i="11"/>
  <c r="DL203" i="11"/>
  <c r="CZ203" i="11"/>
  <c r="DM203" i="11"/>
  <c r="CT203" i="11"/>
  <c r="DS203" i="11"/>
  <c r="BZ203" i="11"/>
  <c r="CK203" i="11"/>
  <c r="CJ203" i="11"/>
  <c r="DV203" i="11"/>
  <c r="BY203" i="11"/>
  <c r="DB203" i="11"/>
  <c r="BQ203" i="11"/>
  <c r="DF203" i="11"/>
  <c r="CV203" i="11"/>
  <c r="DW203" i="11"/>
  <c r="CI203" i="11"/>
  <c r="CG203" i="11"/>
  <c r="CW203" i="11"/>
  <c r="DQ203" i="11"/>
  <c r="BU203" i="11"/>
  <c r="DE203" i="11"/>
  <c r="BX203" i="11"/>
  <c r="BT203" i="11"/>
  <c r="CA203" i="11"/>
  <c r="BR203" i="11"/>
  <c r="DD203" i="11"/>
  <c r="DO203" i="11"/>
  <c r="CE203" i="11"/>
  <c r="CH203" i="11"/>
  <c r="CB203" i="11"/>
  <c r="CC203" i="11"/>
  <c r="BV203" i="11"/>
  <c r="CQ203" i="11"/>
  <c r="DP203" i="11"/>
  <c r="CR203" i="11"/>
  <c r="DR203" i="11"/>
  <c r="BW203" i="11"/>
  <c r="CS203" i="11"/>
  <c r="DJ203" i="11"/>
  <c r="DY203" i="11"/>
  <c r="CO203" i="11"/>
  <c r="CU203" i="11"/>
  <c r="CD203" i="11"/>
  <c r="CF203" i="11"/>
  <c r="CM203" i="11"/>
  <c r="DA203" i="11"/>
  <c r="DH203" i="11"/>
  <c r="DN203" i="11"/>
  <c r="DX203" i="11"/>
  <c r="CX203" i="11"/>
  <c r="CN203" i="11"/>
  <c r="CL203" i="11"/>
  <c r="DI203" i="11"/>
  <c r="CY203" i="11"/>
  <c r="DM205" i="11"/>
  <c r="CL205" i="11"/>
  <c r="DE205" i="11"/>
  <c r="CF205" i="11"/>
  <c r="DJ205" i="11"/>
  <c r="CT205" i="11"/>
  <c r="CZ205" i="11"/>
  <c r="DC205" i="11"/>
  <c r="CI205" i="11"/>
  <c r="DV205" i="11"/>
  <c r="CM205" i="11"/>
  <c r="CB205" i="11"/>
  <c r="CR205" i="11"/>
  <c r="CV205" i="11"/>
  <c r="DG205" i="11"/>
  <c r="CY205" i="11"/>
  <c r="DH205" i="11"/>
  <c r="DN205" i="11"/>
  <c r="DO205" i="11"/>
  <c r="CP205" i="11"/>
  <c r="CH205" i="11"/>
  <c r="CQ205" i="11"/>
  <c r="CW205" i="11"/>
  <c r="DW205" i="11"/>
  <c r="CX205" i="11"/>
  <c r="DK205" i="11"/>
  <c r="CU205" i="11"/>
  <c r="DU205" i="11"/>
  <c r="CD205" i="11"/>
  <c r="DD205" i="11"/>
  <c r="DF205" i="11"/>
  <c r="CG205" i="11"/>
  <c r="CS205" i="11"/>
  <c r="CC205" i="11"/>
  <c r="CE205" i="11"/>
  <c r="DT205" i="11"/>
  <c r="CO205" i="11"/>
  <c r="DI205" i="11"/>
  <c r="DB205" i="11"/>
  <c r="DS205" i="11"/>
  <c r="DQ205" i="11"/>
  <c r="DY205" i="11"/>
  <c r="CN205" i="11"/>
  <c r="CK205" i="11"/>
  <c r="DA205" i="11"/>
  <c r="DL205" i="11"/>
  <c r="DX205" i="11"/>
  <c r="DP205" i="11"/>
  <c r="CJ205" i="11"/>
  <c r="DR205" i="11"/>
  <c r="BS199" i="11"/>
  <c r="DT209" i="11"/>
  <c r="DL202" i="11"/>
  <c r="DT202" i="11"/>
  <c r="BZ202" i="11"/>
  <c r="CE202" i="11"/>
  <c r="DK202" i="11"/>
  <c r="DB202" i="11"/>
  <c r="CK202" i="11"/>
  <c r="DI202" i="11"/>
  <c r="CD202" i="11"/>
  <c r="DR202" i="11"/>
  <c r="DN202" i="11"/>
  <c r="DM202" i="11"/>
  <c r="DU202" i="11"/>
  <c r="CS202" i="11"/>
  <c r="DQ202" i="11"/>
  <c r="DG202" i="11"/>
  <c r="CL202" i="11"/>
  <c r="DA202" i="11"/>
  <c r="CB202" i="11"/>
  <c r="CA202" i="11"/>
  <c r="DY202" i="11"/>
  <c r="DS202" i="11"/>
  <c r="DJ202" i="11"/>
  <c r="CJ202" i="11"/>
  <c r="CI202" i="11"/>
  <c r="CH202" i="11"/>
  <c r="CM202" i="11"/>
  <c r="CG202" i="11"/>
  <c r="CZ202" i="11"/>
  <c r="CR202" i="11"/>
  <c r="CQ202" i="11"/>
  <c r="CP202" i="11"/>
  <c r="CO202" i="11"/>
  <c r="DC202" i="11"/>
  <c r="DP202" i="11"/>
  <c r="DF202" i="11"/>
  <c r="BY202" i="11"/>
  <c r="DH202" i="11"/>
  <c r="CY202" i="11"/>
  <c r="CX202" i="11"/>
  <c r="CW202" i="11"/>
  <c r="DE202" i="11"/>
  <c r="CF202" i="11"/>
  <c r="CU202" i="11"/>
  <c r="DX202" i="11"/>
  <c r="DO202" i="11"/>
  <c r="DW202" i="11"/>
  <c r="CT202" i="11"/>
  <c r="DD202" i="11"/>
  <c r="CN202" i="11"/>
  <c r="CV202" i="11"/>
  <c r="DV202" i="11"/>
  <c r="CC202" i="11"/>
  <c r="BR197" i="11"/>
  <c r="DW197" i="11"/>
  <c r="DV197" i="11"/>
  <c r="DU197" i="11"/>
  <c r="CK197" i="11"/>
  <c r="BX197" i="11"/>
  <c r="BW197" i="11"/>
  <c r="BV197" i="11"/>
  <c r="BT197" i="11"/>
  <c r="DO197" i="11"/>
  <c r="DN197" i="11"/>
  <c r="DM197" i="11"/>
  <c r="BU197" i="11"/>
  <c r="DI197" i="11"/>
  <c r="CS197" i="11"/>
  <c r="DA197" i="11"/>
  <c r="CJ197" i="11"/>
  <c r="DG197" i="11"/>
  <c r="DF197" i="11"/>
  <c r="DE197" i="11"/>
  <c r="DT197" i="11"/>
  <c r="DS197" i="11"/>
  <c r="DR197" i="11"/>
  <c r="CC197" i="11"/>
  <c r="CB197" i="11"/>
  <c r="CY197" i="11"/>
  <c r="CX197" i="11"/>
  <c r="CW197" i="11"/>
  <c r="DL197" i="11"/>
  <c r="DK197" i="11"/>
  <c r="DJ197" i="11"/>
  <c r="DP197" i="11"/>
  <c r="CQ197" i="11"/>
  <c r="CP197" i="11"/>
  <c r="CO197" i="11"/>
  <c r="DD197" i="11"/>
  <c r="DC197" i="11"/>
  <c r="DB197" i="11"/>
  <c r="DX197" i="11"/>
  <c r="CI197" i="11"/>
  <c r="DY197" i="11"/>
  <c r="CL197" i="11"/>
  <c r="CA197" i="11"/>
  <c r="CV197" i="11"/>
  <c r="CN197" i="11"/>
  <c r="CH197" i="11"/>
  <c r="CF197" i="11"/>
  <c r="CZ197" i="11"/>
  <c r="BZ197" i="11"/>
  <c r="CU197" i="11"/>
  <c r="CR197" i="11"/>
  <c r="DQ197" i="11"/>
  <c r="CM197" i="11"/>
  <c r="BY197" i="11"/>
  <c r="CT197" i="11"/>
  <c r="CE197" i="11"/>
  <c r="CD197" i="11"/>
  <c r="DH197" i="11"/>
  <c r="CG197" i="11"/>
  <c r="B338" i="11"/>
  <c r="H278" i="11"/>
  <c r="Y295" i="11"/>
  <c r="AI305" i="11"/>
  <c r="AC299" i="11"/>
  <c r="AR314" i="11"/>
  <c r="Z296" i="11"/>
  <c r="AD300" i="11"/>
  <c r="AB298" i="11"/>
  <c r="V292" i="11"/>
  <c r="R288" i="11"/>
  <c r="AA297" i="11"/>
  <c r="AL308" i="11"/>
  <c r="D274" i="11"/>
  <c r="AM309" i="11"/>
  <c r="AQ313" i="11"/>
  <c r="AE301" i="11"/>
  <c r="W293" i="11"/>
  <c r="AG303" i="11"/>
  <c r="P286" i="11"/>
  <c r="S289" i="11"/>
  <c r="M283" i="11"/>
  <c r="K281" i="11"/>
  <c r="G277" i="11"/>
  <c r="AT316" i="11"/>
  <c r="AK307" i="11"/>
  <c r="AF302" i="11"/>
  <c r="O285" i="11"/>
  <c r="AH304" i="11"/>
  <c r="T290" i="11"/>
  <c r="J280" i="11"/>
  <c r="AP312" i="11"/>
  <c r="F276" i="11"/>
  <c r="AS315" i="11"/>
  <c r="E275" i="11"/>
  <c r="AJ306" i="11"/>
  <c r="AV318" i="11"/>
  <c r="AN310" i="11"/>
  <c r="U291" i="11"/>
  <c r="AU317" i="11"/>
  <c r="N284" i="11"/>
  <c r="X294" i="11"/>
  <c r="Q287" i="11"/>
  <c r="L282" i="11"/>
  <c r="AO311" i="11"/>
  <c r="I279" i="11"/>
  <c r="BM261" i="11"/>
  <c r="DT198" i="11"/>
  <c r="DY198" i="11"/>
  <c r="DH198" i="11"/>
  <c r="DK198" i="11"/>
  <c r="CH198" i="11"/>
  <c r="DW198" i="11"/>
  <c r="DQ198" i="11"/>
  <c r="BU198" i="11"/>
  <c r="CA198" i="11"/>
  <c r="CO198" i="11"/>
  <c r="DJ198" i="11"/>
  <c r="DN198" i="11"/>
  <c r="DL198" i="11"/>
  <c r="CV198" i="11"/>
  <c r="DB198" i="11"/>
  <c r="BX198" i="11"/>
  <c r="CJ198" i="11"/>
  <c r="CD198" i="11"/>
  <c r="BV198" i="11"/>
  <c r="DE198" i="11"/>
  <c r="DS198" i="11"/>
  <c r="CY198" i="11"/>
  <c r="DF198" i="11"/>
  <c r="CF198" i="11"/>
  <c r="CP198" i="11"/>
  <c r="CB198" i="11"/>
  <c r="BZ198" i="11"/>
  <c r="CC198" i="11"/>
  <c r="CK198" i="11"/>
  <c r="DI198" i="11"/>
  <c r="CX198" i="11"/>
  <c r="CL198" i="11"/>
  <c r="CM198" i="11"/>
  <c r="BY198" i="11"/>
  <c r="DR198" i="11"/>
  <c r="CE198" i="11"/>
  <c r="CZ198" i="11"/>
  <c r="DU198" i="11"/>
  <c r="DV198" i="11"/>
  <c r="DM198" i="11"/>
  <c r="CN198" i="11"/>
  <c r="CW198" i="11"/>
  <c r="DG198" i="11"/>
  <c r="DD198" i="11"/>
  <c r="BW198" i="11"/>
  <c r="DP198" i="11"/>
  <c r="DO198" i="11"/>
  <c r="CS198" i="11"/>
  <c r="DX198" i="11"/>
  <c r="CU198" i="11"/>
  <c r="DA198" i="11"/>
  <c r="CG198" i="11"/>
  <c r="CQ198" i="11"/>
  <c r="CR198" i="11"/>
  <c r="DC198" i="11"/>
  <c r="CI198" i="11"/>
  <c r="CT198" i="11"/>
  <c r="BM260" i="11"/>
  <c r="BQ260" i="11" s="1"/>
  <c r="DG207" i="11"/>
  <c r="CP207" i="11"/>
  <c r="DT207" i="11"/>
  <c r="DC207" i="11"/>
  <c r="DR207" i="11"/>
  <c r="DY207" i="11"/>
  <c r="CS207" i="11"/>
  <c r="CI207" i="11"/>
  <c r="DM207" i="11"/>
  <c r="CV207" i="11"/>
  <c r="CE207" i="11"/>
  <c r="CT207" i="11"/>
  <c r="DN207" i="11"/>
  <c r="CG207" i="11"/>
  <c r="CM207" i="11"/>
  <c r="CR207" i="11"/>
  <c r="DH207" i="11"/>
  <c r="DW207" i="11"/>
  <c r="CH207" i="11"/>
  <c r="CN207" i="11"/>
  <c r="DA207" i="11"/>
  <c r="CJ207" i="11"/>
  <c r="DO207" i="11"/>
  <c r="DU207" i="11"/>
  <c r="CF207" i="11"/>
  <c r="CD207" i="11"/>
  <c r="DP207" i="11"/>
  <c r="CY207" i="11"/>
  <c r="DE207" i="11"/>
  <c r="DS207" i="11"/>
  <c r="CZ207" i="11"/>
  <c r="DI207" i="11"/>
  <c r="DV207" i="11"/>
  <c r="CO207" i="11"/>
  <c r="CU207" i="11"/>
  <c r="DJ207" i="11"/>
  <c r="DB207" i="11"/>
  <c r="DF207" i="11"/>
  <c r="DQ207" i="11"/>
  <c r="CX207" i="11"/>
  <c r="CL207" i="11"/>
  <c r="CW207" i="11"/>
  <c r="CK207" i="11"/>
  <c r="DL207" i="11"/>
  <c r="DD207" i="11"/>
  <c r="DK207" i="11"/>
  <c r="CQ207" i="11"/>
  <c r="DX207" i="11"/>
  <c r="BV205" i="11"/>
  <c r="BY205" i="11"/>
  <c r="B212" i="11"/>
  <c r="AT190" i="11"/>
  <c r="AQ187" i="11"/>
  <c r="AL182" i="11"/>
  <c r="AS189" i="11"/>
  <c r="AN184" i="11"/>
  <c r="AG177" i="11"/>
  <c r="AB172" i="11"/>
  <c r="Z170" i="11"/>
  <c r="AR188" i="11"/>
  <c r="AP186" i="11"/>
  <c r="AM183" i="11"/>
  <c r="AO185" i="11"/>
  <c r="AJ180" i="11"/>
  <c r="AH178" i="11"/>
  <c r="AF176" i="11"/>
  <c r="Q161" i="11"/>
  <c r="L156" i="11"/>
  <c r="H152" i="11"/>
  <c r="F150" i="11"/>
  <c r="AK181" i="11"/>
  <c r="U165" i="11"/>
  <c r="S163" i="11"/>
  <c r="N158" i="11"/>
  <c r="J154" i="11"/>
  <c r="AI179" i="11"/>
  <c r="AA171" i="11"/>
  <c r="W167" i="11"/>
  <c r="P160" i="11"/>
  <c r="E149" i="11"/>
  <c r="AC173" i="11"/>
  <c r="Y169" i="11"/>
  <c r="G151" i="11"/>
  <c r="AD174" i="11"/>
  <c r="T164" i="11"/>
  <c r="R162" i="11"/>
  <c r="M157" i="11"/>
  <c r="I153" i="11"/>
  <c r="AE175" i="11"/>
  <c r="O159" i="11"/>
  <c r="K155" i="11"/>
  <c r="D148" i="11"/>
  <c r="V166" i="11"/>
  <c r="X168" i="11"/>
  <c r="BF381" i="11"/>
  <c r="AI358" i="11"/>
  <c r="BA376" i="11"/>
  <c r="J333" i="11"/>
  <c r="AP365" i="11"/>
  <c r="E328" i="11"/>
  <c r="AK360" i="11"/>
  <c r="AF355" i="11"/>
  <c r="N337" i="11"/>
  <c r="BD379" i="11"/>
  <c r="AG356" i="11"/>
  <c r="K334" i="11"/>
  <c r="AQ366" i="11"/>
  <c r="AO364" i="11"/>
  <c r="R341" i="11"/>
  <c r="AS368" i="11"/>
  <c r="M336" i="11"/>
  <c r="AT369" i="11"/>
  <c r="H331" i="11"/>
  <c r="AN363" i="11"/>
  <c r="V345" i="11"/>
  <c r="I332" i="11"/>
  <c r="BB377" i="11"/>
  <c r="AE354" i="11"/>
  <c r="AZ375" i="11"/>
  <c r="S342" i="11"/>
  <c r="AX373" i="11"/>
  <c r="AM362" i="11"/>
  <c r="Z349" i="11"/>
  <c r="AV371" i="11"/>
  <c r="U344" i="11"/>
  <c r="AU370" i="11"/>
  <c r="P339" i="11"/>
  <c r="BE380" i="11"/>
  <c r="BG382" i="11"/>
  <c r="AD353" i="11"/>
  <c r="Q340" i="11"/>
  <c r="AH357" i="11"/>
  <c r="W346" i="11"/>
  <c r="AC352" i="11"/>
  <c r="O338" i="11"/>
  <c r="X347" i="11"/>
  <c r="F329" i="11"/>
  <c r="AL361" i="11"/>
  <c r="Y348" i="11"/>
  <c r="G330" i="11"/>
  <c r="AA350" i="11"/>
  <c r="AY374" i="11"/>
  <c r="L335" i="11"/>
  <c r="B391" i="11"/>
  <c r="AW372" i="11"/>
  <c r="AR367" i="11"/>
  <c r="BC378" i="11"/>
  <c r="AJ359" i="11"/>
  <c r="AB351" i="11"/>
  <c r="T343" i="11"/>
  <c r="D327" i="11"/>
  <c r="BM264" i="11"/>
  <c r="BM267" i="11"/>
  <c r="BT267" i="11" s="1"/>
  <c r="B396" i="11"/>
  <c r="AB356" i="11"/>
  <c r="AQ371" i="11"/>
  <c r="AO369" i="11"/>
  <c r="BA381" i="11"/>
  <c r="AH362" i="11"/>
  <c r="AN368" i="11"/>
  <c r="AM367" i="11"/>
  <c r="AD358" i="11"/>
  <c r="K339" i="11"/>
  <c r="AW377" i="11"/>
  <c r="E333" i="11"/>
  <c r="T348" i="11"/>
  <c r="AI363" i="11"/>
  <c r="AG361" i="11"/>
  <c r="Q345" i="11"/>
  <c r="N342" i="11"/>
  <c r="AS373" i="11"/>
  <c r="Z354" i="11"/>
  <c r="AF360" i="11"/>
  <c r="AE359" i="11"/>
  <c r="V350" i="11"/>
  <c r="AR372" i="11"/>
  <c r="AX378" i="11"/>
  <c r="Y353" i="11"/>
  <c r="AC357" i="11"/>
  <c r="I337" i="11"/>
  <c r="O343" i="11"/>
  <c r="F334" i="11"/>
  <c r="D332" i="11"/>
  <c r="AT374" i="11"/>
  <c r="AY379" i="11"/>
  <c r="BB382" i="11"/>
  <c r="X352" i="11"/>
  <c r="AA355" i="11"/>
  <c r="J338" i="11"/>
  <c r="L340" i="11"/>
  <c r="AJ364" i="11"/>
  <c r="AU375" i="11"/>
  <c r="AZ380" i="11"/>
  <c r="AK365" i="11"/>
  <c r="P344" i="11"/>
  <c r="G335" i="11"/>
  <c r="AV376" i="11"/>
  <c r="H336" i="11"/>
  <c r="AL366" i="11"/>
  <c r="U349" i="11"/>
  <c r="W351" i="11"/>
  <c r="R346" i="11"/>
  <c r="AP370" i="11"/>
  <c r="S347" i="11"/>
  <c r="M341" i="11"/>
  <c r="B398" i="11"/>
  <c r="CB207" i="11"/>
  <c r="BM263" i="11"/>
  <c r="BU263" i="11" s="1"/>
  <c r="BM210" i="11"/>
  <c r="BQ210" i="11" s="1"/>
  <c r="CZ201" i="11"/>
  <c r="CY201" i="11"/>
  <c r="DC201" i="11"/>
  <c r="CV201" i="11"/>
  <c r="DM201" i="11"/>
  <c r="DU201" i="11"/>
  <c r="DW201" i="11"/>
  <c r="DK201" i="11"/>
  <c r="CW201" i="11"/>
  <c r="DE201" i="11"/>
  <c r="DG201" i="11"/>
  <c r="DY201" i="11"/>
  <c r="CO201" i="11"/>
  <c r="CI201" i="11"/>
  <c r="CQ201" i="11"/>
  <c r="DF201" i="11"/>
  <c r="DH201" i="11"/>
  <c r="CM201" i="11"/>
  <c r="CH201" i="11"/>
  <c r="CJ201" i="11"/>
  <c r="CR201" i="11"/>
  <c r="DV201" i="11"/>
  <c r="CD201" i="11"/>
  <c r="DB201" i="11"/>
  <c r="CB201" i="11"/>
  <c r="CP201" i="11"/>
  <c r="DQ201" i="11"/>
  <c r="DP201" i="11"/>
  <c r="CT201" i="11"/>
  <c r="CC201" i="11"/>
  <c r="CK201" i="11"/>
  <c r="BX201" i="11"/>
  <c r="DA201" i="11"/>
  <c r="DD201" i="11"/>
  <c r="DT201" i="11"/>
  <c r="DO201" i="11"/>
  <c r="CN201" i="11"/>
  <c r="DS201" i="11"/>
  <c r="BY201" i="11"/>
  <c r="CU201" i="11"/>
  <c r="DN201" i="11"/>
  <c r="DR201" i="11"/>
  <c r="CX201" i="11"/>
  <c r="CG201" i="11"/>
  <c r="BZ201" i="11"/>
  <c r="DJ201" i="11"/>
  <c r="CA201" i="11"/>
  <c r="DI201" i="11"/>
  <c r="CF201" i="11"/>
  <c r="DL201" i="11"/>
  <c r="CE201" i="11"/>
  <c r="CS201" i="11"/>
  <c r="DX201" i="11"/>
  <c r="CL201" i="11"/>
  <c r="BT201" i="11"/>
  <c r="BU201" i="11"/>
  <c r="BQ196" i="11"/>
  <c r="DB196" i="11"/>
  <c r="DA196" i="11"/>
  <c r="CZ196" i="11"/>
  <c r="DO196" i="11"/>
  <c r="DV196" i="11"/>
  <c r="BS196" i="11"/>
  <c r="CD196" i="11"/>
  <c r="CC196" i="11"/>
  <c r="CB196" i="11"/>
  <c r="CQ196" i="11"/>
  <c r="CX196" i="11"/>
  <c r="CL196" i="11"/>
  <c r="DX196" i="11"/>
  <c r="DW196" i="11"/>
  <c r="DF196" i="11"/>
  <c r="DE196" i="11"/>
  <c r="BW196" i="11"/>
  <c r="DQ196" i="11"/>
  <c r="CR196" i="11"/>
  <c r="CI196" i="11"/>
  <c r="BZ196" i="11"/>
  <c r="CG196" i="11"/>
  <c r="DK196" i="11"/>
  <c r="DI196" i="11"/>
  <c r="CJ196" i="11"/>
  <c r="CA196" i="11"/>
  <c r="BY196" i="11"/>
  <c r="CU196" i="11"/>
  <c r="DR196" i="11"/>
  <c r="CS196" i="11"/>
  <c r="BT196" i="11"/>
  <c r="DL196" i="11"/>
  <c r="DD196" i="11"/>
  <c r="DT196" i="11"/>
  <c r="DC196" i="11"/>
  <c r="CT196" i="11"/>
  <c r="BU196" i="11"/>
  <c r="CF196" i="11"/>
  <c r="DN196" i="11"/>
  <c r="DM196" i="11"/>
  <c r="CE196" i="11"/>
  <c r="DY196" i="11"/>
  <c r="CP196" i="11"/>
  <c r="CK196" i="11"/>
  <c r="CH196" i="11"/>
  <c r="DP196" i="11"/>
  <c r="DU196" i="11"/>
  <c r="DH196" i="11"/>
  <c r="CW196" i="11"/>
  <c r="CV196" i="11"/>
  <c r="CO196" i="11"/>
  <c r="DG196" i="11"/>
  <c r="CN196" i="11"/>
  <c r="BV196" i="11"/>
  <c r="BX196" i="11"/>
  <c r="CM196" i="11"/>
  <c r="DJ196" i="11"/>
  <c r="DS196" i="11"/>
  <c r="CY196" i="11"/>
  <c r="BM259" i="11"/>
  <c r="B387" i="11"/>
  <c r="BF377" i="11"/>
  <c r="AX369" i="11"/>
  <c r="AP361" i="11"/>
  <c r="AH353" i="11"/>
  <c r="Z345" i="11"/>
  <c r="R337" i="11"/>
  <c r="J329" i="11"/>
  <c r="BE376" i="11"/>
  <c r="AW368" i="11"/>
  <c r="AO360" i="11"/>
  <c r="AG352" i="11"/>
  <c r="Y344" i="11"/>
  <c r="Q336" i="11"/>
  <c r="I328" i="11"/>
  <c r="BD375" i="11"/>
  <c r="AV367" i="11"/>
  <c r="AN359" i="11"/>
  <c r="AF351" i="11"/>
  <c r="X343" i="11"/>
  <c r="P335" i="11"/>
  <c r="H327" i="11"/>
  <c r="BK382" i="11"/>
  <c r="BC374" i="11"/>
  <c r="AU366" i="11"/>
  <c r="AM358" i="11"/>
  <c r="AE350" i="11"/>
  <c r="W342" i="11"/>
  <c r="O334" i="11"/>
  <c r="G326" i="11"/>
  <c r="BJ381" i="11"/>
  <c r="BB373" i="11"/>
  <c r="AT365" i="11"/>
  <c r="AL357" i="11"/>
  <c r="AD349" i="11"/>
  <c r="V341" i="11"/>
  <c r="N333" i="11"/>
  <c r="F325" i="11"/>
  <c r="BI380" i="11"/>
  <c r="BA372" i="11"/>
  <c r="AS364" i="11"/>
  <c r="AK356" i="11"/>
  <c r="AC348" i="11"/>
  <c r="U340" i="11"/>
  <c r="M332" i="11"/>
  <c r="E324" i="11"/>
  <c r="BH379" i="11"/>
  <c r="AZ371" i="11"/>
  <c r="AR363" i="11"/>
  <c r="AJ355" i="11"/>
  <c r="AB347" i="11"/>
  <c r="T339" i="11"/>
  <c r="L331" i="11"/>
  <c r="D323" i="11"/>
  <c r="BG378" i="11"/>
  <c r="AY370" i="11"/>
  <c r="AQ362" i="11"/>
  <c r="AI354" i="11"/>
  <c r="AA346" i="11"/>
  <c r="S338" i="11"/>
  <c r="K330" i="11"/>
  <c r="BZ205" i="11"/>
  <c r="BS207" i="11"/>
  <c r="B395" i="11"/>
  <c r="H335" i="11"/>
  <c r="AG360" i="11"/>
  <c r="J337" i="11"/>
  <c r="W350" i="11"/>
  <c r="AF359" i="11"/>
  <c r="L339" i="11"/>
  <c r="P343" i="11"/>
  <c r="AU374" i="11"/>
  <c r="AD357" i="11"/>
  <c r="AM366" i="11"/>
  <c r="AN367" i="11"/>
  <c r="T347" i="11"/>
  <c r="AZ379" i="11"/>
  <c r="D331" i="11"/>
  <c r="AO368" i="11"/>
  <c r="R345" i="11"/>
  <c r="AB355" i="11"/>
  <c r="E332" i="11"/>
  <c r="AY378" i="11"/>
  <c r="AS372" i="11"/>
  <c r="AL365" i="11"/>
  <c r="AE358" i="11"/>
  <c r="AJ363" i="11"/>
  <c r="M340" i="11"/>
  <c r="BA380" i="11"/>
  <c r="AP369" i="11"/>
  <c r="AX377" i="11"/>
  <c r="Z353" i="11"/>
  <c r="AR371" i="11"/>
  <c r="U348" i="11"/>
  <c r="I336" i="11"/>
  <c r="AW376" i="11"/>
  <c r="AA354" i="11"/>
  <c r="AH361" i="11"/>
  <c r="K338" i="11"/>
  <c r="AC356" i="11"/>
  <c r="Q344" i="11"/>
  <c r="F333" i="11"/>
  <c r="AI362" i="11"/>
  <c r="AT373" i="11"/>
  <c r="BC382" i="11"/>
  <c r="BB381" i="11"/>
  <c r="AQ370" i="11"/>
  <c r="AK364" i="11"/>
  <c r="X351" i="11"/>
  <c r="Y352" i="11"/>
  <c r="S346" i="11"/>
  <c r="V349" i="11"/>
  <c r="O342" i="11"/>
  <c r="N341" i="11"/>
  <c r="AV375" i="11"/>
  <c r="G334" i="11"/>
  <c r="BM268" i="11"/>
  <c r="BV268" i="11" s="1"/>
  <c r="BS197" i="11"/>
  <c r="BW207" i="11"/>
  <c r="BW205" i="11"/>
  <c r="BS268" i="14"/>
  <c r="DZ195" i="14"/>
  <c r="BS265" i="14"/>
  <c r="BW264" i="14"/>
  <c r="DZ199" i="14"/>
  <c r="BQ271" i="13"/>
  <c r="DZ195" i="13"/>
  <c r="BR262" i="13"/>
  <c r="BT262" i="13"/>
  <c r="BR259" i="13"/>
  <c r="DZ196" i="12"/>
  <c r="BR264" i="12"/>
  <c r="BQ261" i="14"/>
  <c r="BS261" i="14"/>
  <c r="BQ270" i="14"/>
  <c r="BQ260" i="13"/>
  <c r="BW264" i="13"/>
  <c r="BT265" i="13"/>
  <c r="CA269" i="13"/>
  <c r="BQ262" i="13"/>
  <c r="BQ261" i="13"/>
  <c r="BR269" i="13"/>
  <c r="BQ267" i="13"/>
  <c r="BQ268" i="13"/>
  <c r="BS265" i="13"/>
  <c r="BR267" i="13"/>
  <c r="E24" i="15"/>
  <c r="L23" i="15"/>
  <c r="B19" i="14" s="1"/>
  <c r="B83" i="14" s="1"/>
  <c r="D25" i="15"/>
  <c r="K24" i="15"/>
  <c r="B20" i="13" s="1"/>
  <c r="B84" i="13" s="1"/>
  <c r="C20" i="15"/>
  <c r="J19" i="15"/>
  <c r="B15" i="12" s="1"/>
  <c r="B79" i="12" s="1"/>
  <c r="DD262" i="14"/>
  <c r="CF262" i="14"/>
  <c r="CU262" i="14"/>
  <c r="BW262" i="14"/>
  <c r="CR262" i="14"/>
  <c r="DW262" i="14"/>
  <c r="CI262" i="14"/>
  <c r="DN262" i="14"/>
  <c r="BZ262" i="14"/>
  <c r="DE262" i="14"/>
  <c r="DI262" i="14"/>
  <c r="BV262" i="14"/>
  <c r="DR262" i="14"/>
  <c r="CK262" i="14"/>
  <c r="BZ265" i="14"/>
  <c r="DS265" i="14"/>
  <c r="DA265" i="14"/>
  <c r="CS265" i="14"/>
  <c r="CF265" i="14"/>
  <c r="DE265" i="14"/>
  <c r="BQ260" i="14"/>
  <c r="BM328" i="14"/>
  <c r="BQ328" i="14" s="1"/>
  <c r="BU262" i="14"/>
  <c r="B457" i="14"/>
  <c r="BE446" i="14"/>
  <c r="AX439" i="14"/>
  <c r="AV437" i="14"/>
  <c r="AT435" i="14"/>
  <c r="AR433" i="14"/>
  <c r="BA442" i="14"/>
  <c r="AW438" i="14"/>
  <c r="AU436" i="14"/>
  <c r="AS434" i="14"/>
  <c r="BB443" i="14"/>
  <c r="BC444" i="14"/>
  <c r="BD445" i="14"/>
  <c r="AZ441" i="14"/>
  <c r="AN429" i="14"/>
  <c r="AM428" i="14"/>
  <c r="AQ432" i="14"/>
  <c r="AI424" i="14"/>
  <c r="AG422" i="14"/>
  <c r="AE420" i="14"/>
  <c r="AC418" i="14"/>
  <c r="AY440" i="14"/>
  <c r="AL427" i="14"/>
  <c r="AK426" i="14"/>
  <c r="U410" i="14"/>
  <c r="S408" i="14"/>
  <c r="Q406" i="14"/>
  <c r="AH423" i="14"/>
  <c r="O404" i="14"/>
  <c r="AF421" i="14"/>
  <c r="W412" i="14"/>
  <c r="X413" i="14"/>
  <c r="V411" i="14"/>
  <c r="T409" i="14"/>
  <c r="R407" i="14"/>
  <c r="N403" i="14"/>
  <c r="AD419" i="14"/>
  <c r="AB417" i="14"/>
  <c r="Y414" i="14"/>
  <c r="P405" i="14"/>
  <c r="AP431" i="14"/>
  <c r="AO430" i="14"/>
  <c r="Z415" i="14"/>
  <c r="M402" i="14"/>
  <c r="J399" i="14"/>
  <c r="AJ425" i="14"/>
  <c r="AA416" i="14"/>
  <c r="L401" i="14"/>
  <c r="K400" i="14"/>
  <c r="H397" i="14"/>
  <c r="E394" i="14"/>
  <c r="G396" i="14"/>
  <c r="I398" i="14"/>
  <c r="F395" i="14"/>
  <c r="D393" i="14"/>
  <c r="DY261" i="14"/>
  <c r="DQ261" i="14"/>
  <c r="DI261" i="14"/>
  <c r="DA261" i="14"/>
  <c r="CS261" i="14"/>
  <c r="CK261" i="14"/>
  <c r="CC261" i="14"/>
  <c r="BU261" i="14"/>
  <c r="DX261" i="14"/>
  <c r="DP261" i="14"/>
  <c r="DH261" i="14"/>
  <c r="CZ261" i="14"/>
  <c r="CR261" i="14"/>
  <c r="CJ261" i="14"/>
  <c r="CB261" i="14"/>
  <c r="DU261" i="14"/>
  <c r="DM261" i="14"/>
  <c r="DE261" i="14"/>
  <c r="CW261" i="14"/>
  <c r="CO261" i="14"/>
  <c r="CG261" i="14"/>
  <c r="BY261" i="14"/>
  <c r="DT261" i="14"/>
  <c r="DL261" i="14"/>
  <c r="DD261" i="14"/>
  <c r="CV261" i="14"/>
  <c r="CN261" i="14"/>
  <c r="CF261" i="14"/>
  <c r="BX261" i="14"/>
  <c r="DS261" i="14"/>
  <c r="DK261" i="14"/>
  <c r="DC261" i="14"/>
  <c r="CU261" i="14"/>
  <c r="CM261" i="14"/>
  <c r="CE261" i="14"/>
  <c r="BW261" i="14"/>
  <c r="DR261" i="14"/>
  <c r="DJ261" i="14"/>
  <c r="DB261" i="14"/>
  <c r="CT261" i="14"/>
  <c r="CL261" i="14"/>
  <c r="CD261" i="14"/>
  <c r="BV261" i="14"/>
  <c r="DN261" i="14"/>
  <c r="CH261" i="14"/>
  <c r="DG261" i="14"/>
  <c r="CA261" i="14"/>
  <c r="DF261" i="14"/>
  <c r="BZ261" i="14"/>
  <c r="CY261" i="14"/>
  <c r="CX261" i="14"/>
  <c r="DW261" i="14"/>
  <c r="CQ261" i="14"/>
  <c r="DV261" i="14"/>
  <c r="CP261" i="14"/>
  <c r="DO261" i="14"/>
  <c r="CI261" i="14"/>
  <c r="DR258" i="14"/>
  <c r="DS258" i="14"/>
  <c r="DJ258" i="14"/>
  <c r="DB258" i="14"/>
  <c r="CT258" i="14"/>
  <c r="CL258" i="14"/>
  <c r="CD258" i="14"/>
  <c r="BV258" i="14"/>
  <c r="DQ258" i="14"/>
  <c r="DI258" i="14"/>
  <c r="DA258" i="14"/>
  <c r="CS258" i="14"/>
  <c r="CK258" i="14"/>
  <c r="CC258" i="14"/>
  <c r="BU258" i="14"/>
  <c r="DY258" i="14"/>
  <c r="DP258" i="14"/>
  <c r="DH258" i="14"/>
  <c r="CZ258" i="14"/>
  <c r="CR258" i="14"/>
  <c r="CJ258" i="14"/>
  <c r="CB258" i="14"/>
  <c r="BT258" i="14"/>
  <c r="DX258" i="14"/>
  <c r="DO258" i="14"/>
  <c r="DG258" i="14"/>
  <c r="CY258" i="14"/>
  <c r="CQ258" i="14"/>
  <c r="CI258" i="14"/>
  <c r="CA258" i="14"/>
  <c r="BS258" i="14"/>
  <c r="DW258" i="14"/>
  <c r="DN258" i="14"/>
  <c r="DF258" i="14"/>
  <c r="CX258" i="14"/>
  <c r="CP258" i="14"/>
  <c r="CH258" i="14"/>
  <c r="BZ258" i="14"/>
  <c r="BR258" i="14"/>
  <c r="DV258" i="14"/>
  <c r="DM258" i="14"/>
  <c r="DE258" i="14"/>
  <c r="CW258" i="14"/>
  <c r="CO258" i="14"/>
  <c r="CG258" i="14"/>
  <c r="BY258" i="14"/>
  <c r="DU258" i="14"/>
  <c r="DL258" i="14"/>
  <c r="DD258" i="14"/>
  <c r="CV258" i="14"/>
  <c r="CN258" i="14"/>
  <c r="CF258" i="14"/>
  <c r="BX258" i="14"/>
  <c r="DT258" i="14"/>
  <c r="DK258" i="14"/>
  <c r="DC258" i="14"/>
  <c r="CU258" i="14"/>
  <c r="CM258" i="14"/>
  <c r="CE258" i="14"/>
  <c r="BW258" i="14"/>
  <c r="B456" i="14"/>
  <c r="BE445" i="14"/>
  <c r="BC443" i="14"/>
  <c r="BA441" i="14"/>
  <c r="AZ440" i="14"/>
  <c r="BF446" i="14"/>
  <c r="BD444" i="14"/>
  <c r="AY439" i="14"/>
  <c r="AW437" i="14"/>
  <c r="AU435" i="14"/>
  <c r="AS433" i="14"/>
  <c r="AQ431" i="14"/>
  <c r="AO429" i="14"/>
  <c r="AM427" i="14"/>
  <c r="BB442" i="14"/>
  <c r="AV436" i="14"/>
  <c r="AN428" i="14"/>
  <c r="AK425" i="14"/>
  <c r="AI423" i="14"/>
  <c r="AG421" i="14"/>
  <c r="AE419" i="14"/>
  <c r="AC417" i="14"/>
  <c r="AR432" i="14"/>
  <c r="AJ424" i="14"/>
  <c r="AH422" i="14"/>
  <c r="AF420" i="14"/>
  <c r="AD418" i="14"/>
  <c r="AB416" i="14"/>
  <c r="Z414" i="14"/>
  <c r="X412" i="14"/>
  <c r="AX438" i="14"/>
  <c r="AL426" i="14"/>
  <c r="P404" i="14"/>
  <c r="AT434" i="14"/>
  <c r="Y413" i="14"/>
  <c r="W411" i="14"/>
  <c r="U409" i="14"/>
  <c r="S407" i="14"/>
  <c r="Q405" i="14"/>
  <c r="AP430" i="14"/>
  <c r="AA415" i="14"/>
  <c r="M401" i="14"/>
  <c r="L400" i="14"/>
  <c r="V410" i="14"/>
  <c r="T408" i="14"/>
  <c r="R406" i="14"/>
  <c r="F394" i="14"/>
  <c r="E393" i="14"/>
  <c r="D392" i="14"/>
  <c r="H396" i="14"/>
  <c r="J398" i="14"/>
  <c r="N402" i="14"/>
  <c r="G395" i="14"/>
  <c r="O403" i="14"/>
  <c r="I397" i="14"/>
  <c r="K399" i="14"/>
  <c r="DY268" i="14"/>
  <c r="CS268" i="14"/>
  <c r="CC268" i="14"/>
  <c r="DP268" i="14"/>
  <c r="CJ268" i="14"/>
  <c r="DV268" i="14"/>
  <c r="DM268" i="14"/>
  <c r="CG268" i="14"/>
  <c r="DL268" i="14"/>
  <c r="CV268" i="14"/>
  <c r="DK268" i="14"/>
  <c r="CU268" i="14"/>
  <c r="CE268" i="14"/>
  <c r="CT268" i="14"/>
  <c r="CD268" i="14"/>
  <c r="CP268" i="14"/>
  <c r="CH268" i="14"/>
  <c r="DF268" i="14"/>
  <c r="CX268" i="14"/>
  <c r="DZ198" i="14"/>
  <c r="BV264" i="14"/>
  <c r="BR268" i="14"/>
  <c r="BR264" i="14"/>
  <c r="BS262" i="14"/>
  <c r="BT261" i="14"/>
  <c r="DZ201" i="14"/>
  <c r="DV266" i="14"/>
  <c r="CX266" i="14"/>
  <c r="DM266" i="14"/>
  <c r="CO266" i="14"/>
  <c r="CT266" i="14"/>
  <c r="DY266" i="14"/>
  <c r="CK266" i="14"/>
  <c r="DP266" i="14"/>
  <c r="CB266" i="14"/>
  <c r="DG266" i="14"/>
  <c r="DK266" i="14"/>
  <c r="DC266" i="14"/>
  <c r="DS266" i="14"/>
  <c r="CF266" i="14"/>
  <c r="BS264" i="14"/>
  <c r="AX443" i="14"/>
  <c r="AJ429" i="14"/>
  <c r="Y418" i="14"/>
  <c r="E398" i="14"/>
  <c r="B458" i="14"/>
  <c r="BD446" i="14"/>
  <c r="BC445" i="14"/>
  <c r="BA443" i="14"/>
  <c r="AY441" i="14"/>
  <c r="AW439" i="14"/>
  <c r="AU437" i="14"/>
  <c r="AS435" i="14"/>
  <c r="AQ433" i="14"/>
  <c r="AZ442" i="14"/>
  <c r="AV438" i="14"/>
  <c r="AT436" i="14"/>
  <c r="AR434" i="14"/>
  <c r="BB444" i="14"/>
  <c r="AX440" i="14"/>
  <c r="AK427" i="14"/>
  <c r="AJ426" i="14"/>
  <c r="AO431" i="14"/>
  <c r="AN430" i="14"/>
  <c r="AP432" i="14"/>
  <c r="AH424" i="14"/>
  <c r="AF422" i="14"/>
  <c r="AD420" i="14"/>
  <c r="AB418" i="14"/>
  <c r="Z416" i="14"/>
  <c r="X414" i="14"/>
  <c r="V412" i="14"/>
  <c r="AI425" i="14"/>
  <c r="T410" i="14"/>
  <c r="R408" i="14"/>
  <c r="P406" i="14"/>
  <c r="AG423" i="14"/>
  <c r="AE421" i="14"/>
  <c r="AM429" i="14"/>
  <c r="AL428" i="14"/>
  <c r="W413" i="14"/>
  <c r="U411" i="14"/>
  <c r="S409" i="14"/>
  <c r="Q407" i="14"/>
  <c r="AC419" i="14"/>
  <c r="AA417" i="14"/>
  <c r="O405" i="14"/>
  <c r="Y415" i="14"/>
  <c r="L402" i="14"/>
  <c r="I399" i="14"/>
  <c r="N404" i="14"/>
  <c r="M403" i="14"/>
  <c r="E395" i="14"/>
  <c r="G397" i="14"/>
  <c r="K401" i="14"/>
  <c r="F396" i="14"/>
  <c r="H398" i="14"/>
  <c r="J400" i="14"/>
  <c r="D394" i="14"/>
  <c r="DX259" i="14"/>
  <c r="DP259" i="14"/>
  <c r="DH259" i="14"/>
  <c r="CZ259" i="14"/>
  <c r="CR259" i="14"/>
  <c r="CJ259" i="14"/>
  <c r="CB259" i="14"/>
  <c r="BT259" i="14"/>
  <c r="DW259" i="14"/>
  <c r="DO259" i="14"/>
  <c r="DG259" i="14"/>
  <c r="CY259" i="14"/>
  <c r="CQ259" i="14"/>
  <c r="DT259" i="14"/>
  <c r="DL259" i="14"/>
  <c r="DD259" i="14"/>
  <c r="CV259" i="14"/>
  <c r="DS259" i="14"/>
  <c r="DK259" i="14"/>
  <c r="DC259" i="14"/>
  <c r="CU259" i="14"/>
  <c r="CM259" i="14"/>
  <c r="CE259" i="14"/>
  <c r="DR259" i="14"/>
  <c r="DJ259" i="14"/>
  <c r="DB259" i="14"/>
  <c r="CT259" i="14"/>
  <c r="CL259" i="14"/>
  <c r="CD259" i="14"/>
  <c r="BV259" i="14"/>
  <c r="DY259" i="14"/>
  <c r="DQ259" i="14"/>
  <c r="DI259" i="14"/>
  <c r="DA259" i="14"/>
  <c r="CS259" i="14"/>
  <c r="CK259" i="14"/>
  <c r="CC259" i="14"/>
  <c r="BU259" i="14"/>
  <c r="DU259" i="14"/>
  <c r="CO259" i="14"/>
  <c r="BY259" i="14"/>
  <c r="DN259" i="14"/>
  <c r="CN259" i="14"/>
  <c r="BX259" i="14"/>
  <c r="DM259" i="14"/>
  <c r="CI259" i="14"/>
  <c r="BW259" i="14"/>
  <c r="DF259" i="14"/>
  <c r="CH259" i="14"/>
  <c r="BS259" i="14"/>
  <c r="DE259" i="14"/>
  <c r="CG259" i="14"/>
  <c r="CX259" i="14"/>
  <c r="CF259" i="14"/>
  <c r="CW259" i="14"/>
  <c r="CA259" i="14"/>
  <c r="DV259" i="14"/>
  <c r="CP259" i="14"/>
  <c r="BZ259" i="14"/>
  <c r="BM323" i="14"/>
  <c r="BQ323" i="14" s="1"/>
  <c r="B450" i="14"/>
  <c r="BL446" i="14"/>
  <c r="BK445" i="14"/>
  <c r="BI443" i="14"/>
  <c r="BG441" i="14"/>
  <c r="BJ444" i="14"/>
  <c r="BE439" i="14"/>
  <c r="BC437" i="14"/>
  <c r="BA435" i="14"/>
  <c r="AY433" i="14"/>
  <c r="BF440" i="14"/>
  <c r="BD438" i="14"/>
  <c r="BB436" i="14"/>
  <c r="AZ434" i="14"/>
  <c r="BH442" i="14"/>
  <c r="AX432" i="14"/>
  <c r="AU429" i="14"/>
  <c r="AT428" i="14"/>
  <c r="AW431" i="14"/>
  <c r="AV430" i="14"/>
  <c r="AP424" i="14"/>
  <c r="AN422" i="14"/>
  <c r="AL420" i="14"/>
  <c r="AJ418" i="14"/>
  <c r="AH416" i="14"/>
  <c r="AF414" i="14"/>
  <c r="AD412" i="14"/>
  <c r="AO423" i="14"/>
  <c r="AG415" i="14"/>
  <c r="AB410" i="14"/>
  <c r="Z408" i="14"/>
  <c r="X406" i="14"/>
  <c r="AM421" i="14"/>
  <c r="AI417" i="14"/>
  <c r="V404" i="14"/>
  <c r="AS427" i="14"/>
  <c r="AR426" i="14"/>
  <c r="AK419" i="14"/>
  <c r="AC411" i="14"/>
  <c r="AA409" i="14"/>
  <c r="Y407" i="14"/>
  <c r="AQ425" i="14"/>
  <c r="W405" i="14"/>
  <c r="AE413" i="14"/>
  <c r="T402" i="14"/>
  <c r="Q399" i="14"/>
  <c r="P398" i="14"/>
  <c r="M395" i="14"/>
  <c r="H390" i="14"/>
  <c r="R400" i="14"/>
  <c r="O397" i="14"/>
  <c r="F388" i="14"/>
  <c r="K393" i="14"/>
  <c r="J392" i="14"/>
  <c r="U403" i="14"/>
  <c r="E387" i="14"/>
  <c r="S401" i="14"/>
  <c r="N396" i="14"/>
  <c r="G389" i="14"/>
  <c r="D386" i="14"/>
  <c r="I391" i="14"/>
  <c r="L394" i="14"/>
  <c r="BU264" i="14"/>
  <c r="DF263" i="14"/>
  <c r="DU263" i="14"/>
  <c r="CW263" i="14"/>
  <c r="DJ263" i="14"/>
  <c r="CL263" i="14"/>
  <c r="DA263" i="14"/>
  <c r="CC263" i="14"/>
  <c r="CR263" i="14"/>
  <c r="DW263" i="14"/>
  <c r="CI263" i="14"/>
  <c r="BW263" i="14"/>
  <c r="DS263" i="14"/>
  <c r="CF263" i="14"/>
  <c r="DX270" i="14"/>
  <c r="CZ270" i="14"/>
  <c r="DG270" i="14"/>
  <c r="CI270" i="14"/>
  <c r="CP270" i="14"/>
  <c r="DM270" i="14"/>
  <c r="DT270" i="14"/>
  <c r="CV270" i="14"/>
  <c r="DC270" i="14"/>
  <c r="CE270" i="14"/>
  <c r="CL270" i="14"/>
  <c r="DQ270" i="14"/>
  <c r="BC446" i="14"/>
  <c r="B459" i="14"/>
  <c r="BB445" i="14"/>
  <c r="BA444" i="14"/>
  <c r="AX441" i="14"/>
  <c r="AW440" i="14"/>
  <c r="AZ443" i="14"/>
  <c r="AY442" i="14"/>
  <c r="AU438" i="14"/>
  <c r="AS436" i="14"/>
  <c r="AQ434" i="14"/>
  <c r="AO432" i="14"/>
  <c r="AM430" i="14"/>
  <c r="AK428" i="14"/>
  <c r="AI426" i="14"/>
  <c r="AG424" i="14"/>
  <c r="AE422" i="14"/>
  <c r="AC420" i="14"/>
  <c r="AA418" i="14"/>
  <c r="AV439" i="14"/>
  <c r="AJ427" i="14"/>
  <c r="AH425" i="14"/>
  <c r="AF423" i="14"/>
  <c r="AD421" i="14"/>
  <c r="AB419" i="14"/>
  <c r="Z417" i="14"/>
  <c r="AR435" i="14"/>
  <c r="AN431" i="14"/>
  <c r="AP433" i="14"/>
  <c r="Y416" i="14"/>
  <c r="X415" i="14"/>
  <c r="AT437" i="14"/>
  <c r="S410" i="14"/>
  <c r="Q408" i="14"/>
  <c r="O406" i="14"/>
  <c r="M404" i="14"/>
  <c r="U412" i="14"/>
  <c r="AL429" i="14"/>
  <c r="W414" i="14"/>
  <c r="V413" i="14"/>
  <c r="T411" i="14"/>
  <c r="R409" i="14"/>
  <c r="P407" i="14"/>
  <c r="L403" i="14"/>
  <c r="G398" i="14"/>
  <c r="N405" i="14"/>
  <c r="I400" i="14"/>
  <c r="D395" i="14"/>
  <c r="H399" i="14"/>
  <c r="J401" i="14"/>
  <c r="E396" i="14"/>
  <c r="K402" i="14"/>
  <c r="F397" i="14"/>
  <c r="B454" i="14"/>
  <c r="BF444" i="14"/>
  <c r="BD442" i="14"/>
  <c r="BB440" i="14"/>
  <c r="BC441" i="14"/>
  <c r="AZ438" i="14"/>
  <c r="AX436" i="14"/>
  <c r="AV434" i="14"/>
  <c r="BH446" i="14"/>
  <c r="BE443" i="14"/>
  <c r="BG445" i="14"/>
  <c r="BA439" i="14"/>
  <c r="AY437" i="14"/>
  <c r="AW435" i="14"/>
  <c r="AU433" i="14"/>
  <c r="AR430" i="14"/>
  <c r="AQ429" i="14"/>
  <c r="AN426" i="14"/>
  <c r="AP428" i="14"/>
  <c r="AO427" i="14"/>
  <c r="AM425" i="14"/>
  <c r="AK423" i="14"/>
  <c r="AI421" i="14"/>
  <c r="AG419" i="14"/>
  <c r="AE417" i="14"/>
  <c r="AC415" i="14"/>
  <c r="AA413" i="14"/>
  <c r="AH420" i="14"/>
  <c r="Z412" i="14"/>
  <c r="Y411" i="14"/>
  <c r="W409" i="14"/>
  <c r="U407" i="14"/>
  <c r="AF418" i="14"/>
  <c r="S405" i="14"/>
  <c r="AB414" i="14"/>
  <c r="AL424" i="14"/>
  <c r="AT432" i="14"/>
  <c r="AS431" i="14"/>
  <c r="AD416" i="14"/>
  <c r="X410" i="14"/>
  <c r="V408" i="14"/>
  <c r="T406" i="14"/>
  <c r="AJ422" i="14"/>
  <c r="R404" i="14"/>
  <c r="M399" i="14"/>
  <c r="O401" i="14"/>
  <c r="J396" i="14"/>
  <c r="P402" i="14"/>
  <c r="I395" i="14"/>
  <c r="D390" i="14"/>
  <c r="Q403" i="14"/>
  <c r="N400" i="14"/>
  <c r="K397" i="14"/>
  <c r="H394" i="14"/>
  <c r="E391" i="14"/>
  <c r="G393" i="14"/>
  <c r="F392" i="14"/>
  <c r="L398" i="14"/>
  <c r="BK446" i="14"/>
  <c r="BH443" i="14"/>
  <c r="BG442" i="14"/>
  <c r="BJ445" i="14"/>
  <c r="BI444" i="14"/>
  <c r="BF441" i="14"/>
  <c r="BE440" i="14"/>
  <c r="BC438" i="14"/>
  <c r="BA436" i="14"/>
  <c r="AY434" i="14"/>
  <c r="AW432" i="14"/>
  <c r="AU430" i="14"/>
  <c r="AS428" i="14"/>
  <c r="AQ426" i="14"/>
  <c r="B451" i="14"/>
  <c r="AO424" i="14"/>
  <c r="AM422" i="14"/>
  <c r="AK420" i="14"/>
  <c r="AI418" i="14"/>
  <c r="BB437" i="14"/>
  <c r="AP425" i="14"/>
  <c r="AN423" i="14"/>
  <c r="AL421" i="14"/>
  <c r="AJ419" i="14"/>
  <c r="AH417" i="14"/>
  <c r="AX433" i="14"/>
  <c r="AT429" i="14"/>
  <c r="BD439" i="14"/>
  <c r="AV431" i="14"/>
  <c r="AE414" i="14"/>
  <c r="AD413" i="14"/>
  <c r="AG416" i="14"/>
  <c r="AF415" i="14"/>
  <c r="AA410" i="14"/>
  <c r="Y408" i="14"/>
  <c r="W406" i="14"/>
  <c r="U404" i="14"/>
  <c r="AZ435" i="14"/>
  <c r="AR427" i="14"/>
  <c r="AC412" i="14"/>
  <c r="AB411" i="14"/>
  <c r="Z409" i="14"/>
  <c r="X407" i="14"/>
  <c r="T403" i="14"/>
  <c r="O398" i="14"/>
  <c r="V405" i="14"/>
  <c r="S402" i="14"/>
  <c r="L395" i="14"/>
  <c r="G390" i="14"/>
  <c r="K394" i="14"/>
  <c r="H391" i="14"/>
  <c r="J393" i="14"/>
  <c r="I392" i="14"/>
  <c r="P399" i="14"/>
  <c r="D387" i="14"/>
  <c r="R401" i="14"/>
  <c r="M396" i="14"/>
  <c r="F389" i="14"/>
  <c r="N397" i="14"/>
  <c r="Q400" i="14"/>
  <c r="E388" i="14"/>
  <c r="BM322" i="14"/>
  <c r="BQ322" i="14" s="1"/>
  <c r="DZ322" i="14" s="1"/>
  <c r="DW264" i="14"/>
  <c r="DO264" i="14"/>
  <c r="DG264" i="14"/>
  <c r="CY264" i="14"/>
  <c r="CQ264" i="14"/>
  <c r="CI264" i="14"/>
  <c r="CA264" i="14"/>
  <c r="DV264" i="14"/>
  <c r="DN264" i="14"/>
  <c r="DF264" i="14"/>
  <c r="CX264" i="14"/>
  <c r="CP264" i="14"/>
  <c r="CH264" i="14"/>
  <c r="BZ264" i="14"/>
  <c r="DS264" i="14"/>
  <c r="DK264" i="14"/>
  <c r="DC264" i="14"/>
  <c r="CU264" i="14"/>
  <c r="CM264" i="14"/>
  <c r="CE264" i="14"/>
  <c r="DR264" i="14"/>
  <c r="DJ264" i="14"/>
  <c r="DB264" i="14"/>
  <c r="CT264" i="14"/>
  <c r="CL264" i="14"/>
  <c r="CD264" i="14"/>
  <c r="DY264" i="14"/>
  <c r="DQ264" i="14"/>
  <c r="DI264" i="14"/>
  <c r="DA264" i="14"/>
  <c r="CS264" i="14"/>
  <c r="CK264" i="14"/>
  <c r="CC264" i="14"/>
  <c r="DX264" i="14"/>
  <c r="DP264" i="14"/>
  <c r="DH264" i="14"/>
  <c r="CZ264" i="14"/>
  <c r="CR264" i="14"/>
  <c r="CJ264" i="14"/>
  <c r="CB264" i="14"/>
  <c r="CV264" i="14"/>
  <c r="DU264" i="14"/>
  <c r="CO264" i="14"/>
  <c r="DT264" i="14"/>
  <c r="CN264" i="14"/>
  <c r="DM264" i="14"/>
  <c r="CG264" i="14"/>
  <c r="DL264" i="14"/>
  <c r="CF264" i="14"/>
  <c r="DE264" i="14"/>
  <c r="BY264" i="14"/>
  <c r="DD264" i="14"/>
  <c r="BX264" i="14"/>
  <c r="CW264" i="14"/>
  <c r="CW269" i="14"/>
  <c r="CF269" i="14"/>
  <c r="DJ269" i="14"/>
  <c r="DA269" i="14"/>
  <c r="CR269" i="14"/>
  <c r="DV269" i="14"/>
  <c r="BW268" i="14"/>
  <c r="BH444" i="14"/>
  <c r="BF442" i="14"/>
  <c r="BD440" i="14"/>
  <c r="B452" i="14"/>
  <c r="BJ446" i="14"/>
  <c r="BG443" i="14"/>
  <c r="BI445" i="14"/>
  <c r="BE441" i="14"/>
  <c r="BB438" i="14"/>
  <c r="AZ436" i="14"/>
  <c r="AX434" i="14"/>
  <c r="AV432" i="14"/>
  <c r="AT430" i="14"/>
  <c r="AR428" i="14"/>
  <c r="AP426" i="14"/>
  <c r="BC439" i="14"/>
  <c r="AU431" i="14"/>
  <c r="AN424" i="14"/>
  <c r="AL422" i="14"/>
  <c r="AJ420" i="14"/>
  <c r="AH418" i="14"/>
  <c r="AY435" i="14"/>
  <c r="AQ427" i="14"/>
  <c r="AO425" i="14"/>
  <c r="AM423" i="14"/>
  <c r="AK421" i="14"/>
  <c r="AI419" i="14"/>
  <c r="AG417" i="14"/>
  <c r="AE415" i="14"/>
  <c r="AC413" i="14"/>
  <c r="AW433" i="14"/>
  <c r="AS429" i="14"/>
  <c r="U405" i="14"/>
  <c r="BA437" i="14"/>
  <c r="AD414" i="14"/>
  <c r="AF416" i="14"/>
  <c r="Z410" i="14"/>
  <c r="X408" i="14"/>
  <c r="V406" i="14"/>
  <c r="T404" i="14"/>
  <c r="AB412" i="14"/>
  <c r="AA411" i="14"/>
  <c r="Y409" i="14"/>
  <c r="W407" i="14"/>
  <c r="S403" i="14"/>
  <c r="N398" i="14"/>
  <c r="R402" i="14"/>
  <c r="P400" i="14"/>
  <c r="M397" i="14"/>
  <c r="D388" i="14"/>
  <c r="J394" i="14"/>
  <c r="G391" i="14"/>
  <c r="I393" i="14"/>
  <c r="H392" i="14"/>
  <c r="O399" i="14"/>
  <c r="Q401" i="14"/>
  <c r="L396" i="14"/>
  <c r="E389" i="14"/>
  <c r="K395" i="14"/>
  <c r="F390" i="14"/>
  <c r="BS263" i="14"/>
  <c r="BD441" i="14"/>
  <c r="BA438" i="14"/>
  <c r="AY436" i="14"/>
  <c r="AW434" i="14"/>
  <c r="BI446" i="14"/>
  <c r="BE442" i="14"/>
  <c r="BF443" i="14"/>
  <c r="BG444" i="14"/>
  <c r="B453" i="14"/>
  <c r="BH445" i="14"/>
  <c r="BB439" i="14"/>
  <c r="AZ437" i="14"/>
  <c r="AX435" i="14"/>
  <c r="AV433" i="14"/>
  <c r="BC440" i="14"/>
  <c r="AU432" i="14"/>
  <c r="AT431" i="14"/>
  <c r="AQ428" i="14"/>
  <c r="AP427" i="14"/>
  <c r="AN425" i="14"/>
  <c r="AL423" i="14"/>
  <c r="AJ421" i="14"/>
  <c r="AH419" i="14"/>
  <c r="AS430" i="14"/>
  <c r="AR429" i="14"/>
  <c r="AA412" i="14"/>
  <c r="Z411" i="14"/>
  <c r="X409" i="14"/>
  <c r="V407" i="14"/>
  <c r="R403" i="14"/>
  <c r="AG418" i="14"/>
  <c r="AB413" i="14"/>
  <c r="T405" i="14"/>
  <c r="AC414" i="14"/>
  <c r="AM424" i="14"/>
  <c r="AF417" i="14"/>
  <c r="AD415" i="14"/>
  <c r="AO426" i="14"/>
  <c r="AE416" i="14"/>
  <c r="Y410" i="14"/>
  <c r="W408" i="14"/>
  <c r="U406" i="14"/>
  <c r="AK422" i="14"/>
  <c r="S404" i="14"/>
  <c r="AI420" i="14"/>
  <c r="P401" i="14"/>
  <c r="K396" i="14"/>
  <c r="D389" i="14"/>
  <c r="M398" i="14"/>
  <c r="Q402" i="14"/>
  <c r="J395" i="14"/>
  <c r="E390" i="14"/>
  <c r="O400" i="14"/>
  <c r="L397" i="14"/>
  <c r="I394" i="14"/>
  <c r="F391" i="14"/>
  <c r="H393" i="14"/>
  <c r="G392" i="14"/>
  <c r="N399" i="14"/>
  <c r="B455" i="14"/>
  <c r="BG446" i="14"/>
  <c r="BA440" i="14"/>
  <c r="BE444" i="14"/>
  <c r="BD443" i="14"/>
  <c r="BF445" i="14"/>
  <c r="AZ439" i="14"/>
  <c r="AX437" i="14"/>
  <c r="AV435" i="14"/>
  <c r="AT433" i="14"/>
  <c r="AR431" i="14"/>
  <c r="AP429" i="14"/>
  <c r="AN427" i="14"/>
  <c r="AL425" i="14"/>
  <c r="AJ423" i="14"/>
  <c r="AH421" i="14"/>
  <c r="AF419" i="14"/>
  <c r="AU434" i="14"/>
  <c r="AQ430" i="14"/>
  <c r="AK424" i="14"/>
  <c r="AI422" i="14"/>
  <c r="AG420" i="14"/>
  <c r="AE418" i="14"/>
  <c r="AY438" i="14"/>
  <c r="AM426" i="14"/>
  <c r="BC442" i="14"/>
  <c r="BB441" i="14"/>
  <c r="AW436" i="14"/>
  <c r="AO428" i="14"/>
  <c r="Z413" i="14"/>
  <c r="Y412" i="14"/>
  <c r="X411" i="14"/>
  <c r="V409" i="14"/>
  <c r="T407" i="14"/>
  <c r="R405" i="14"/>
  <c r="AD417" i="14"/>
  <c r="AB415" i="14"/>
  <c r="AA414" i="14"/>
  <c r="AS432" i="14"/>
  <c r="AC416" i="14"/>
  <c r="W410" i="14"/>
  <c r="U408" i="14"/>
  <c r="S406" i="14"/>
  <c r="Q404" i="14"/>
  <c r="F393" i="14"/>
  <c r="E392" i="14"/>
  <c r="L399" i="14"/>
  <c r="N401" i="14"/>
  <c r="K398" i="14"/>
  <c r="O402" i="14"/>
  <c r="H395" i="14"/>
  <c r="P403" i="14"/>
  <c r="M400" i="14"/>
  <c r="J397" i="14"/>
  <c r="G394" i="14"/>
  <c r="D391" i="14"/>
  <c r="I396" i="14"/>
  <c r="CB269" i="14"/>
  <c r="DK267" i="14"/>
  <c r="CZ267" i="14"/>
  <c r="CQ267" i="14"/>
  <c r="CH267" i="14"/>
  <c r="CT267" i="14"/>
  <c r="CD267" i="14"/>
  <c r="DV271" i="14"/>
  <c r="DZ196" i="14"/>
  <c r="BR270" i="14"/>
  <c r="DU260" i="14"/>
  <c r="DM260" i="14"/>
  <c r="DE260" i="14"/>
  <c r="CW260" i="14"/>
  <c r="CO260" i="14"/>
  <c r="CG260" i="14"/>
  <c r="BY260" i="14"/>
  <c r="DT260" i="14"/>
  <c r="DL260" i="14"/>
  <c r="DD260" i="14"/>
  <c r="CV260" i="14"/>
  <c r="CN260" i="14"/>
  <c r="CF260" i="14"/>
  <c r="BX260" i="14"/>
  <c r="DY260" i="14"/>
  <c r="DQ260" i="14"/>
  <c r="DI260" i="14"/>
  <c r="DA260" i="14"/>
  <c r="CS260" i="14"/>
  <c r="CK260" i="14"/>
  <c r="CC260" i="14"/>
  <c r="BU260" i="14"/>
  <c r="DX260" i="14"/>
  <c r="DP260" i="14"/>
  <c r="DH260" i="14"/>
  <c r="CZ260" i="14"/>
  <c r="CR260" i="14"/>
  <c r="CJ260" i="14"/>
  <c r="CB260" i="14"/>
  <c r="BT260" i="14"/>
  <c r="DW260" i="14"/>
  <c r="DO260" i="14"/>
  <c r="DG260" i="14"/>
  <c r="CY260" i="14"/>
  <c r="CQ260" i="14"/>
  <c r="CI260" i="14"/>
  <c r="CA260" i="14"/>
  <c r="DV260" i="14"/>
  <c r="DN260" i="14"/>
  <c r="DF260" i="14"/>
  <c r="CX260" i="14"/>
  <c r="CP260" i="14"/>
  <c r="CH260" i="14"/>
  <c r="BZ260" i="14"/>
  <c r="DR260" i="14"/>
  <c r="CL260" i="14"/>
  <c r="DK260" i="14"/>
  <c r="CE260" i="14"/>
  <c r="DJ260" i="14"/>
  <c r="CD260" i="14"/>
  <c r="DC260" i="14"/>
  <c r="BW260" i="14"/>
  <c r="DB260" i="14"/>
  <c r="BV260" i="14"/>
  <c r="CU260" i="14"/>
  <c r="CT260" i="14"/>
  <c r="DS260" i="14"/>
  <c r="CM260" i="14"/>
  <c r="BY270" i="14"/>
  <c r="BM325" i="14"/>
  <c r="BR325" i="14" s="1"/>
  <c r="B460" i="14"/>
  <c r="AZ444" i="14"/>
  <c r="AX442" i="14"/>
  <c r="AV440" i="14"/>
  <c r="BA445" i="14"/>
  <c r="BB446" i="14"/>
  <c r="AW441" i="14"/>
  <c r="AY443" i="14"/>
  <c r="AT438" i="14"/>
  <c r="AR436" i="14"/>
  <c r="AP434" i="14"/>
  <c r="AN432" i="14"/>
  <c r="AL430" i="14"/>
  <c r="AJ428" i="14"/>
  <c r="AH426" i="14"/>
  <c r="AO433" i="14"/>
  <c r="AF424" i="14"/>
  <c r="AD422" i="14"/>
  <c r="AB420" i="14"/>
  <c r="Z418" i="14"/>
  <c r="AS437" i="14"/>
  <c r="AK429" i="14"/>
  <c r="AG425" i="14"/>
  <c r="AE423" i="14"/>
  <c r="AC421" i="14"/>
  <c r="AA419" i="14"/>
  <c r="Y417" i="14"/>
  <c r="W415" i="14"/>
  <c r="U413" i="14"/>
  <c r="AQ435" i="14"/>
  <c r="AM431" i="14"/>
  <c r="AU439" i="14"/>
  <c r="M405" i="14"/>
  <c r="X416" i="14"/>
  <c r="R410" i="14"/>
  <c r="P408" i="14"/>
  <c r="N406" i="14"/>
  <c r="L404" i="14"/>
  <c r="AI427" i="14"/>
  <c r="T412" i="14"/>
  <c r="V414" i="14"/>
  <c r="S411" i="14"/>
  <c r="Q409" i="14"/>
  <c r="O407" i="14"/>
  <c r="K403" i="14"/>
  <c r="F398" i="14"/>
  <c r="J402" i="14"/>
  <c r="H400" i="14"/>
  <c r="E397" i="14"/>
  <c r="G399" i="14"/>
  <c r="I401" i="14"/>
  <c r="D396" i="14"/>
  <c r="B462" i="14"/>
  <c r="AL432" i="14"/>
  <c r="O409" i="14"/>
  <c r="F400" i="14"/>
  <c r="DZ197" i="14"/>
  <c r="BT264" i="14"/>
  <c r="DR269" i="13"/>
  <c r="DJ269" i="13"/>
  <c r="DB269" i="13"/>
  <c r="CT269" i="13"/>
  <c r="CL269" i="13"/>
  <c r="CD269" i="13"/>
  <c r="DY269" i="13"/>
  <c r="DQ269" i="13"/>
  <c r="DI269" i="13"/>
  <c r="DA269" i="13"/>
  <c r="CS269" i="13"/>
  <c r="CK269" i="13"/>
  <c r="CC269" i="13"/>
  <c r="DV269" i="13"/>
  <c r="DN269" i="13"/>
  <c r="DF269" i="13"/>
  <c r="CX269" i="13"/>
  <c r="CP269" i="13"/>
  <c r="CH269" i="13"/>
  <c r="DT269" i="13"/>
  <c r="DG269" i="13"/>
  <c r="CU269" i="13"/>
  <c r="CG269" i="13"/>
  <c r="DP269" i="13"/>
  <c r="DD269" i="13"/>
  <c r="CQ269" i="13"/>
  <c r="CE269" i="13"/>
  <c r="DO269" i="13"/>
  <c r="DC269" i="13"/>
  <c r="CO269" i="13"/>
  <c r="DW269" i="13"/>
  <c r="DK269" i="13"/>
  <c r="CW269" i="13"/>
  <c r="CJ269" i="13"/>
  <c r="DS269" i="13"/>
  <c r="CR269" i="13"/>
  <c r="DM269" i="13"/>
  <c r="CN269" i="13"/>
  <c r="DL269" i="13"/>
  <c r="CM269" i="13"/>
  <c r="DH269" i="13"/>
  <c r="CI269" i="13"/>
  <c r="DE269" i="13"/>
  <c r="CF269" i="13"/>
  <c r="CZ269" i="13"/>
  <c r="DX269" i="13"/>
  <c r="CY269" i="13"/>
  <c r="DU269" i="13"/>
  <c r="CV269" i="13"/>
  <c r="BR265" i="13"/>
  <c r="BU271" i="13"/>
  <c r="BU265" i="13"/>
  <c r="DV258" i="13"/>
  <c r="DN258" i="13"/>
  <c r="DF258" i="13"/>
  <c r="CX258" i="13"/>
  <c r="CP258" i="13"/>
  <c r="CH258" i="13"/>
  <c r="BZ258" i="13"/>
  <c r="BR258" i="13"/>
  <c r="DT258" i="13"/>
  <c r="DL258" i="13"/>
  <c r="DD258" i="13"/>
  <c r="CV258" i="13"/>
  <c r="CN258" i="13"/>
  <c r="CF258" i="13"/>
  <c r="BX258" i="13"/>
  <c r="DS258" i="13"/>
  <c r="DK258" i="13"/>
  <c r="DC258" i="13"/>
  <c r="CU258" i="13"/>
  <c r="CM258" i="13"/>
  <c r="CE258" i="13"/>
  <c r="BW258" i="13"/>
  <c r="DX258" i="13"/>
  <c r="DP258" i="13"/>
  <c r="DH258" i="13"/>
  <c r="CZ258" i="13"/>
  <c r="CR258" i="13"/>
  <c r="CJ258" i="13"/>
  <c r="CB258" i="13"/>
  <c r="BT258" i="13"/>
  <c r="DU258" i="13"/>
  <c r="DE258" i="13"/>
  <c r="CO258" i="13"/>
  <c r="BY258" i="13"/>
  <c r="DR258" i="13"/>
  <c r="DB258" i="13"/>
  <c r="CL258" i="13"/>
  <c r="BV258" i="13"/>
  <c r="DQ258" i="13"/>
  <c r="DA258" i="13"/>
  <c r="CK258" i="13"/>
  <c r="BU258" i="13"/>
  <c r="DO258" i="13"/>
  <c r="CY258" i="13"/>
  <c r="CI258" i="13"/>
  <c r="BS258" i="13"/>
  <c r="DM258" i="13"/>
  <c r="CW258" i="13"/>
  <c r="CG258" i="13"/>
  <c r="DJ258" i="13"/>
  <c r="CT258" i="13"/>
  <c r="CD258" i="13"/>
  <c r="DY258" i="13"/>
  <c r="DI258" i="13"/>
  <c r="CS258" i="13"/>
  <c r="CC258" i="13"/>
  <c r="DW258" i="13"/>
  <c r="DG258" i="13"/>
  <c r="CQ258" i="13"/>
  <c r="CA258" i="13"/>
  <c r="DY260" i="13"/>
  <c r="DQ260" i="13"/>
  <c r="DI260" i="13"/>
  <c r="DA260" i="13"/>
  <c r="CS260" i="13"/>
  <c r="CK260" i="13"/>
  <c r="CC260" i="13"/>
  <c r="BU260" i="13"/>
  <c r="DV260" i="13"/>
  <c r="DN260" i="13"/>
  <c r="DF260" i="13"/>
  <c r="CX260" i="13"/>
  <c r="CP260" i="13"/>
  <c r="CH260" i="13"/>
  <c r="BZ260" i="13"/>
  <c r="DX260" i="13"/>
  <c r="DM260" i="13"/>
  <c r="DC260" i="13"/>
  <c r="CR260" i="13"/>
  <c r="CG260" i="13"/>
  <c r="BW260" i="13"/>
  <c r="DU260" i="13"/>
  <c r="DK260" i="13"/>
  <c r="CZ260" i="13"/>
  <c r="CO260" i="13"/>
  <c r="CE260" i="13"/>
  <c r="BT260" i="13"/>
  <c r="DT260" i="13"/>
  <c r="DJ260" i="13"/>
  <c r="CY260" i="13"/>
  <c r="CN260" i="13"/>
  <c r="CD260" i="13"/>
  <c r="DP260" i="13"/>
  <c r="DE260" i="13"/>
  <c r="CU260" i="13"/>
  <c r="CJ260" i="13"/>
  <c r="BY260" i="13"/>
  <c r="DL260" i="13"/>
  <c r="CQ260" i="13"/>
  <c r="BV260" i="13"/>
  <c r="DH260" i="13"/>
  <c r="CM260" i="13"/>
  <c r="DG260" i="13"/>
  <c r="CL260" i="13"/>
  <c r="DD260" i="13"/>
  <c r="CI260" i="13"/>
  <c r="DW260" i="13"/>
  <c r="DB260" i="13"/>
  <c r="CF260" i="13"/>
  <c r="DS260" i="13"/>
  <c r="CW260" i="13"/>
  <c r="CB260" i="13"/>
  <c r="DR260" i="13"/>
  <c r="CV260" i="13"/>
  <c r="CA260" i="13"/>
  <c r="DO260" i="13"/>
  <c r="CT260" i="13"/>
  <c r="BX260" i="13"/>
  <c r="BT271" i="13"/>
  <c r="BZ268" i="13"/>
  <c r="BT267" i="13"/>
  <c r="BX271" i="13"/>
  <c r="BA445" i="13"/>
  <c r="BB446" i="13"/>
  <c r="AZ444" i="13"/>
  <c r="AX442" i="13"/>
  <c r="AV440" i="13"/>
  <c r="AY443" i="13"/>
  <c r="AW441" i="13"/>
  <c r="AU439" i="13"/>
  <c r="AS437" i="13"/>
  <c r="AT438" i="13"/>
  <c r="B460" i="13"/>
  <c r="AP434" i="13"/>
  <c r="AN432" i="13"/>
  <c r="AL430" i="13"/>
  <c r="AJ428" i="13"/>
  <c r="AH426" i="13"/>
  <c r="AF424" i="13"/>
  <c r="AD422" i="13"/>
  <c r="AB420" i="13"/>
  <c r="Z418" i="13"/>
  <c r="AQ435" i="13"/>
  <c r="AO433" i="13"/>
  <c r="AM431" i="13"/>
  <c r="AK429" i="13"/>
  <c r="AI427" i="13"/>
  <c r="AG425" i="13"/>
  <c r="AE423" i="13"/>
  <c r="AC421" i="13"/>
  <c r="AA419" i="13"/>
  <c r="Y417" i="13"/>
  <c r="V414" i="13"/>
  <c r="T412" i="13"/>
  <c r="X416" i="13"/>
  <c r="W415" i="13"/>
  <c r="U413" i="13"/>
  <c r="S411" i="13"/>
  <c r="AR436" i="13"/>
  <c r="Q409" i="13"/>
  <c r="O407" i="13"/>
  <c r="M405" i="13"/>
  <c r="R410" i="13"/>
  <c r="J402" i="13"/>
  <c r="G399" i="13"/>
  <c r="P408" i="13"/>
  <c r="I401" i="13"/>
  <c r="H400" i="13"/>
  <c r="N406" i="13"/>
  <c r="L404" i="13"/>
  <c r="E397" i="13"/>
  <c r="D396" i="13"/>
  <c r="K403" i="13"/>
  <c r="F398" i="13"/>
  <c r="BQ269" i="13"/>
  <c r="BY269" i="13"/>
  <c r="BU262" i="13"/>
  <c r="BT264" i="13"/>
  <c r="BU266" i="13"/>
  <c r="BV269" i="13"/>
  <c r="BM323" i="13"/>
  <c r="BR323" i="13" s="1"/>
  <c r="BY267" i="13"/>
  <c r="BD438" i="13"/>
  <c r="B450" i="13"/>
  <c r="BI443" i="13"/>
  <c r="BL446" i="13"/>
  <c r="BE439" i="13"/>
  <c r="BK445" i="13"/>
  <c r="BJ444" i="13"/>
  <c r="BA435" i="13"/>
  <c r="AY433" i="13"/>
  <c r="AW431" i="13"/>
  <c r="BF440" i="13"/>
  <c r="BC437" i="13"/>
  <c r="AU429" i="13"/>
  <c r="BB436" i="13"/>
  <c r="AV430" i="13"/>
  <c r="AX432" i="13"/>
  <c r="AL420" i="13"/>
  <c r="BG441" i="13"/>
  <c r="AZ434" i="13"/>
  <c r="AJ418" i="13"/>
  <c r="AQ425" i="13"/>
  <c r="AK419" i="13"/>
  <c r="AH416" i="13"/>
  <c r="AN422" i="13"/>
  <c r="AM421" i="13"/>
  <c r="AA409" i="13"/>
  <c r="Y407" i="13"/>
  <c r="AT428" i="13"/>
  <c r="AS427" i="13"/>
  <c r="AR426" i="13"/>
  <c r="AI417" i="13"/>
  <c r="AC411" i="13"/>
  <c r="AO423" i="13"/>
  <c r="M395" i="13"/>
  <c r="H390" i="13"/>
  <c r="BH442" i="13"/>
  <c r="AG415" i="13"/>
  <c r="AD412" i="13"/>
  <c r="AB410" i="13"/>
  <c r="W405" i="13"/>
  <c r="V404" i="13"/>
  <c r="AF414" i="13"/>
  <c r="AE413" i="13"/>
  <c r="Z408" i="13"/>
  <c r="L394" i="13"/>
  <c r="I391" i="13"/>
  <c r="X406" i="13"/>
  <c r="K393" i="13"/>
  <c r="J392" i="13"/>
  <c r="AP424" i="13"/>
  <c r="U403" i="13"/>
  <c r="P398" i="13"/>
  <c r="E387" i="13"/>
  <c r="S401" i="13"/>
  <c r="R400" i="13"/>
  <c r="F388" i="13"/>
  <c r="Q399" i="13"/>
  <c r="N396" i="13"/>
  <c r="D386" i="13"/>
  <c r="T402" i="13"/>
  <c r="O397" i="13"/>
  <c r="G389" i="13"/>
  <c r="BY268" i="13"/>
  <c r="B462" i="13"/>
  <c r="AX444" i="13"/>
  <c r="AL432" i="13"/>
  <c r="AK431" i="13"/>
  <c r="AO435" i="13"/>
  <c r="W417" i="13"/>
  <c r="N408" i="13"/>
  <c r="V416" i="13"/>
  <c r="I403" i="13"/>
  <c r="G401" i="13"/>
  <c r="U415" i="13"/>
  <c r="R412" i="13"/>
  <c r="AF426" i="13"/>
  <c r="BS266" i="13"/>
  <c r="CC271" i="13"/>
  <c r="BT269" i="13"/>
  <c r="BR264" i="13"/>
  <c r="CB269" i="13"/>
  <c r="BV264" i="13"/>
  <c r="BY271" i="13"/>
  <c r="BX266" i="13"/>
  <c r="B458" i="13"/>
  <c r="BC445" i="13"/>
  <c r="AW439" i="13"/>
  <c r="BB444" i="13"/>
  <c r="AZ442" i="13"/>
  <c r="AX440" i="13"/>
  <c r="AT436" i="13"/>
  <c r="AU437" i="13"/>
  <c r="AS435" i="13"/>
  <c r="AQ433" i="13"/>
  <c r="AO431" i="13"/>
  <c r="AY441" i="13"/>
  <c r="BD446" i="13"/>
  <c r="AP432" i="13"/>
  <c r="BA443" i="13"/>
  <c r="AR434" i="13"/>
  <c r="AN430" i="13"/>
  <c r="AI425" i="13"/>
  <c r="AE421" i="13"/>
  <c r="AV438" i="13"/>
  <c r="AK427" i="13"/>
  <c r="AJ426" i="13"/>
  <c r="AC419" i="13"/>
  <c r="AF422" i="13"/>
  <c r="S409" i="13"/>
  <c r="Q407" i="13"/>
  <c r="AG423" i="13"/>
  <c r="V412" i="13"/>
  <c r="W413" i="13"/>
  <c r="P406" i="13"/>
  <c r="E395" i="13"/>
  <c r="AB418" i="13"/>
  <c r="N404" i="13"/>
  <c r="D394" i="13"/>
  <c r="Z416" i="13"/>
  <c r="Y415" i="13"/>
  <c r="M403" i="13"/>
  <c r="H398" i="13"/>
  <c r="AA417" i="13"/>
  <c r="X414" i="13"/>
  <c r="U411" i="13"/>
  <c r="AM429" i="13"/>
  <c r="AD420" i="13"/>
  <c r="R408" i="13"/>
  <c r="K401" i="13"/>
  <c r="J400" i="13"/>
  <c r="T410" i="13"/>
  <c r="AL428" i="13"/>
  <c r="AH424" i="13"/>
  <c r="O405" i="13"/>
  <c r="G397" i="13"/>
  <c r="I399" i="13"/>
  <c r="L402" i="13"/>
  <c r="F396" i="13"/>
  <c r="BM327" i="13"/>
  <c r="BS327" i="13" s="1"/>
  <c r="BW266" i="13"/>
  <c r="DV268" i="13"/>
  <c r="DN268" i="13"/>
  <c r="DF268" i="13"/>
  <c r="CX268" i="13"/>
  <c r="CP268" i="13"/>
  <c r="CH268" i="13"/>
  <c r="DU268" i="13"/>
  <c r="DM268" i="13"/>
  <c r="DE268" i="13"/>
  <c r="CW268" i="13"/>
  <c r="CO268" i="13"/>
  <c r="CG268" i="13"/>
  <c r="DR268" i="13"/>
  <c r="DJ268" i="13"/>
  <c r="DB268" i="13"/>
  <c r="CT268" i="13"/>
  <c r="CL268" i="13"/>
  <c r="CD268" i="13"/>
  <c r="DS268" i="13"/>
  <c r="DG268" i="13"/>
  <c r="CS268" i="13"/>
  <c r="CF268" i="13"/>
  <c r="DP268" i="13"/>
  <c r="DC268" i="13"/>
  <c r="CQ268" i="13"/>
  <c r="CC268" i="13"/>
  <c r="DO268" i="13"/>
  <c r="DA268" i="13"/>
  <c r="CN268" i="13"/>
  <c r="CB268" i="13"/>
  <c r="DW268" i="13"/>
  <c r="DI268" i="13"/>
  <c r="CV268" i="13"/>
  <c r="CJ268" i="13"/>
  <c r="DQ268" i="13"/>
  <c r="CR268" i="13"/>
  <c r="DL268" i="13"/>
  <c r="CM268" i="13"/>
  <c r="DK268" i="13"/>
  <c r="CK268" i="13"/>
  <c r="DH268" i="13"/>
  <c r="CI268" i="13"/>
  <c r="DD268" i="13"/>
  <c r="CE268" i="13"/>
  <c r="DY268" i="13"/>
  <c r="CZ268" i="13"/>
  <c r="DX268" i="13"/>
  <c r="CY268" i="13"/>
  <c r="DT268" i="13"/>
  <c r="CU268" i="13"/>
  <c r="BU269" i="13"/>
  <c r="BM325" i="13"/>
  <c r="BS325" i="13" s="1"/>
  <c r="B453" i="13"/>
  <c r="AS430" i="13"/>
  <c r="V407" i="13"/>
  <c r="Y410" i="13"/>
  <c r="BV266" i="13"/>
  <c r="CU263" i="13"/>
  <c r="CZ263" i="13"/>
  <c r="CF263" i="13"/>
  <c r="DE263" i="13"/>
  <c r="BR260" i="13"/>
  <c r="CB271" i="13"/>
  <c r="BM333" i="13"/>
  <c r="BY333" i="13" s="1"/>
  <c r="BV271" i="13"/>
  <c r="DT265" i="13"/>
  <c r="DL265" i="13"/>
  <c r="DD265" i="13"/>
  <c r="CV265" i="13"/>
  <c r="CN265" i="13"/>
  <c r="CF265" i="13"/>
  <c r="DS265" i="13"/>
  <c r="DK265" i="13"/>
  <c r="DC265" i="13"/>
  <c r="CU265" i="13"/>
  <c r="CM265" i="13"/>
  <c r="CE265" i="13"/>
  <c r="DX265" i="13"/>
  <c r="DP265" i="13"/>
  <c r="DH265" i="13"/>
  <c r="CZ265" i="13"/>
  <c r="CR265" i="13"/>
  <c r="CJ265" i="13"/>
  <c r="CB265" i="13"/>
  <c r="DW265" i="13"/>
  <c r="DJ265" i="13"/>
  <c r="CX265" i="13"/>
  <c r="CK265" i="13"/>
  <c r="BY265" i="13"/>
  <c r="DU265" i="13"/>
  <c r="DG265" i="13"/>
  <c r="CT265" i="13"/>
  <c r="CH265" i="13"/>
  <c r="DR265" i="13"/>
  <c r="DF265" i="13"/>
  <c r="CS265" i="13"/>
  <c r="CG265" i="13"/>
  <c r="DN265" i="13"/>
  <c r="DA265" i="13"/>
  <c r="CO265" i="13"/>
  <c r="CA265" i="13"/>
  <c r="DI265" i="13"/>
  <c r="CI265" i="13"/>
  <c r="DE265" i="13"/>
  <c r="CD265" i="13"/>
  <c r="DB265" i="13"/>
  <c r="CC265" i="13"/>
  <c r="DY265" i="13"/>
  <c r="CY265" i="13"/>
  <c r="BZ265" i="13"/>
  <c r="DV265" i="13"/>
  <c r="CW265" i="13"/>
  <c r="DQ265" i="13"/>
  <c r="CQ265" i="13"/>
  <c r="DO265" i="13"/>
  <c r="CP265" i="13"/>
  <c r="DM265" i="13"/>
  <c r="CL265" i="13"/>
  <c r="BG446" i="13"/>
  <c r="B455" i="13"/>
  <c r="BF445" i="13"/>
  <c r="BE444" i="13"/>
  <c r="BC442" i="13"/>
  <c r="AX437" i="13"/>
  <c r="AY438" i="13"/>
  <c r="BD443" i="13"/>
  <c r="AZ439" i="13"/>
  <c r="BB441" i="13"/>
  <c r="AU434" i="13"/>
  <c r="AT433" i="13"/>
  <c r="AO428" i="13"/>
  <c r="AV435" i="13"/>
  <c r="BA440" i="13"/>
  <c r="AP429" i="13"/>
  <c r="AN427" i="13"/>
  <c r="AF419" i="13"/>
  <c r="AC416" i="13"/>
  <c r="AK424" i="13"/>
  <c r="AD417" i="13"/>
  <c r="AE418" i="13"/>
  <c r="AB415" i="13"/>
  <c r="Y412" i="13"/>
  <c r="AR431" i="13"/>
  <c r="AH421" i="13"/>
  <c r="AG420" i="13"/>
  <c r="F393" i="13"/>
  <c r="E392" i="13"/>
  <c r="V409" i="13"/>
  <c r="P403" i="13"/>
  <c r="K398" i="13"/>
  <c r="AJ423" i="13"/>
  <c r="T407" i="13"/>
  <c r="I396" i="13"/>
  <c r="AS432" i="13"/>
  <c r="AQ430" i="13"/>
  <c r="AA414" i="13"/>
  <c r="O402" i="13"/>
  <c r="L399" i="13"/>
  <c r="X411" i="13"/>
  <c r="R405" i="13"/>
  <c r="N401" i="13"/>
  <c r="M400" i="13"/>
  <c r="AM426" i="13"/>
  <c r="AL425" i="13"/>
  <c r="Z413" i="13"/>
  <c r="W410" i="13"/>
  <c r="AW436" i="13"/>
  <c r="S406" i="13"/>
  <c r="G394" i="13"/>
  <c r="D391" i="13"/>
  <c r="Q404" i="13"/>
  <c r="J397" i="13"/>
  <c r="H395" i="13"/>
  <c r="U408" i="13"/>
  <c r="AI422" i="13"/>
  <c r="DU261" i="13"/>
  <c r="DM261" i="13"/>
  <c r="DE261" i="13"/>
  <c r="CW261" i="13"/>
  <c r="CO261" i="13"/>
  <c r="CG261" i="13"/>
  <c r="BY261" i="13"/>
  <c r="DR261" i="13"/>
  <c r="DJ261" i="13"/>
  <c r="DB261" i="13"/>
  <c r="CT261" i="13"/>
  <c r="CL261" i="13"/>
  <c r="CD261" i="13"/>
  <c r="BV261" i="13"/>
  <c r="DT261" i="13"/>
  <c r="DI261" i="13"/>
  <c r="CY261" i="13"/>
  <c r="CN261" i="13"/>
  <c r="CC261" i="13"/>
  <c r="DQ261" i="13"/>
  <c r="DG261" i="13"/>
  <c r="CV261" i="13"/>
  <c r="CK261" i="13"/>
  <c r="CA261" i="13"/>
  <c r="DP261" i="13"/>
  <c r="DF261" i="13"/>
  <c r="CU261" i="13"/>
  <c r="CJ261" i="13"/>
  <c r="BZ261" i="13"/>
  <c r="DW261" i="13"/>
  <c r="DL261" i="13"/>
  <c r="DA261" i="13"/>
  <c r="CQ261" i="13"/>
  <c r="CF261" i="13"/>
  <c r="BU261" i="13"/>
  <c r="DH261" i="13"/>
  <c r="CM261" i="13"/>
  <c r="DY261" i="13"/>
  <c r="DD261" i="13"/>
  <c r="CI261" i="13"/>
  <c r="DX261" i="13"/>
  <c r="DC261" i="13"/>
  <c r="CH261" i="13"/>
  <c r="DV261" i="13"/>
  <c r="CZ261" i="13"/>
  <c r="CE261" i="13"/>
  <c r="DS261" i="13"/>
  <c r="CX261" i="13"/>
  <c r="CB261" i="13"/>
  <c r="DO261" i="13"/>
  <c r="CS261" i="13"/>
  <c r="BX261" i="13"/>
  <c r="DN261" i="13"/>
  <c r="CR261" i="13"/>
  <c r="BW261" i="13"/>
  <c r="DK261" i="13"/>
  <c r="CP261" i="13"/>
  <c r="BV265" i="13"/>
  <c r="DY267" i="13"/>
  <c r="DQ267" i="13"/>
  <c r="DI267" i="13"/>
  <c r="DA267" i="13"/>
  <c r="CS267" i="13"/>
  <c r="CK267" i="13"/>
  <c r="CC267" i="13"/>
  <c r="DX267" i="13"/>
  <c r="DP267" i="13"/>
  <c r="DH267" i="13"/>
  <c r="CZ267" i="13"/>
  <c r="CR267" i="13"/>
  <c r="CJ267" i="13"/>
  <c r="CB267" i="13"/>
  <c r="DU267" i="13"/>
  <c r="DM267" i="13"/>
  <c r="DE267" i="13"/>
  <c r="CW267" i="13"/>
  <c r="CO267" i="13"/>
  <c r="CG267" i="13"/>
  <c r="DR267" i="13"/>
  <c r="DD267" i="13"/>
  <c r="CQ267" i="13"/>
  <c r="CE267" i="13"/>
  <c r="DN267" i="13"/>
  <c r="DB267" i="13"/>
  <c r="CN267" i="13"/>
  <c r="CA267" i="13"/>
  <c r="DL267" i="13"/>
  <c r="CY267" i="13"/>
  <c r="CM267" i="13"/>
  <c r="DT267" i="13"/>
  <c r="DG267" i="13"/>
  <c r="CU267" i="13"/>
  <c r="CH267" i="13"/>
  <c r="DO267" i="13"/>
  <c r="CP267" i="13"/>
  <c r="DK267" i="13"/>
  <c r="CL267" i="13"/>
  <c r="DJ267" i="13"/>
  <c r="CI267" i="13"/>
  <c r="DF267" i="13"/>
  <c r="CF267" i="13"/>
  <c r="DC267" i="13"/>
  <c r="CD267" i="13"/>
  <c r="DW267" i="13"/>
  <c r="CX267" i="13"/>
  <c r="DV267" i="13"/>
  <c r="CV267" i="13"/>
  <c r="DS267" i="13"/>
  <c r="CT267" i="13"/>
  <c r="B454" i="13"/>
  <c r="BG445" i="13"/>
  <c r="BD442" i="13"/>
  <c r="AZ438" i="13"/>
  <c r="BH446" i="13"/>
  <c r="BE443" i="13"/>
  <c r="BC441" i="13"/>
  <c r="AV434" i="13"/>
  <c r="AT432" i="13"/>
  <c r="BF444" i="13"/>
  <c r="AW435" i="13"/>
  <c r="AN426" i="13"/>
  <c r="AO427" i="13"/>
  <c r="AP428" i="13"/>
  <c r="AL424" i="13"/>
  <c r="AE417" i="13"/>
  <c r="AR430" i="13"/>
  <c r="AJ422" i="13"/>
  <c r="AY437" i="13"/>
  <c r="AX436" i="13"/>
  <c r="AK423" i="13"/>
  <c r="AD416" i="13"/>
  <c r="AA413" i="13"/>
  <c r="X410" i="13"/>
  <c r="V408" i="13"/>
  <c r="T406" i="13"/>
  <c r="AU433" i="13"/>
  <c r="AS431" i="13"/>
  <c r="AI421" i="13"/>
  <c r="AH420" i="13"/>
  <c r="BA439" i="13"/>
  <c r="AQ429" i="13"/>
  <c r="AB414" i="13"/>
  <c r="W409" i="13"/>
  <c r="Q403" i="13"/>
  <c r="L398" i="13"/>
  <c r="U407" i="13"/>
  <c r="BB440" i="13"/>
  <c r="P402" i="13"/>
  <c r="M399" i="13"/>
  <c r="AG419" i="13"/>
  <c r="AC415" i="13"/>
  <c r="Y411" i="13"/>
  <c r="S405" i="13"/>
  <c r="O401" i="13"/>
  <c r="N400" i="13"/>
  <c r="AM425" i="13"/>
  <c r="Z412" i="13"/>
  <c r="I395" i="13"/>
  <c r="D390" i="13"/>
  <c r="R404" i="13"/>
  <c r="AF418" i="13"/>
  <c r="G393" i="13"/>
  <c r="F392" i="13"/>
  <c r="J396" i="13"/>
  <c r="H394" i="13"/>
  <c r="E391" i="13"/>
  <c r="K397" i="13"/>
  <c r="BM329" i="13"/>
  <c r="BV329" i="13" s="1"/>
  <c r="B457" i="13"/>
  <c r="BB443" i="13"/>
  <c r="AZ441" i="13"/>
  <c r="AX439" i="13"/>
  <c r="AV437" i="13"/>
  <c r="AS434" i="13"/>
  <c r="AQ432" i="13"/>
  <c r="BC444" i="13"/>
  <c r="BA442" i="13"/>
  <c r="AY440" i="13"/>
  <c r="AU436" i="13"/>
  <c r="AT435" i="13"/>
  <c r="AR433" i="13"/>
  <c r="AP431" i="13"/>
  <c r="AN429" i="13"/>
  <c r="AL427" i="13"/>
  <c r="AJ425" i="13"/>
  <c r="AH423" i="13"/>
  <c r="AF421" i="13"/>
  <c r="AD419" i="13"/>
  <c r="AB417" i="13"/>
  <c r="BE446" i="13"/>
  <c r="AW438" i="13"/>
  <c r="AO430" i="13"/>
  <c r="BD445" i="13"/>
  <c r="AK426" i="13"/>
  <c r="AM428" i="13"/>
  <c r="AA416" i="13"/>
  <c r="Z415" i="13"/>
  <c r="AE420" i="13"/>
  <c r="AI424" i="13"/>
  <c r="V411" i="13"/>
  <c r="P405" i="13"/>
  <c r="AG422" i="13"/>
  <c r="X413" i="13"/>
  <c r="U410" i="13"/>
  <c r="S408" i="13"/>
  <c r="Q406" i="13"/>
  <c r="AC418" i="13"/>
  <c r="O404" i="13"/>
  <c r="H397" i="13"/>
  <c r="D393" i="13"/>
  <c r="T409" i="13"/>
  <c r="N403" i="13"/>
  <c r="I398" i="13"/>
  <c r="Y414" i="13"/>
  <c r="R407" i="13"/>
  <c r="G396" i="13"/>
  <c r="W412" i="13"/>
  <c r="M402" i="13"/>
  <c r="J399" i="13"/>
  <c r="F395" i="13"/>
  <c r="K400" i="13"/>
  <c r="E394" i="13"/>
  <c r="L401" i="13"/>
  <c r="DZ203" i="13"/>
  <c r="DS266" i="13"/>
  <c r="DK266" i="13"/>
  <c r="DC266" i="13"/>
  <c r="CU266" i="13"/>
  <c r="CM266" i="13"/>
  <c r="CE266" i="13"/>
  <c r="DR266" i="13"/>
  <c r="DJ266" i="13"/>
  <c r="DB266" i="13"/>
  <c r="CT266" i="13"/>
  <c r="CL266" i="13"/>
  <c r="CD266" i="13"/>
  <c r="DW266" i="13"/>
  <c r="DO266" i="13"/>
  <c r="DG266" i="13"/>
  <c r="CY266" i="13"/>
  <c r="CQ266" i="13"/>
  <c r="CI266" i="13"/>
  <c r="CA266" i="13"/>
  <c r="DN266" i="13"/>
  <c r="DA266" i="13"/>
  <c r="CO266" i="13"/>
  <c r="CB266" i="13"/>
  <c r="DX266" i="13"/>
  <c r="DL266" i="13"/>
  <c r="CX266" i="13"/>
  <c r="CK266" i="13"/>
  <c r="DV266" i="13"/>
  <c r="DI266" i="13"/>
  <c r="CW266" i="13"/>
  <c r="CJ266" i="13"/>
  <c r="DQ266" i="13"/>
  <c r="DE266" i="13"/>
  <c r="CR266" i="13"/>
  <c r="CF266" i="13"/>
  <c r="DM266" i="13"/>
  <c r="CN266" i="13"/>
  <c r="DH266" i="13"/>
  <c r="CH266" i="13"/>
  <c r="DF266" i="13"/>
  <c r="CG266" i="13"/>
  <c r="DD266" i="13"/>
  <c r="CC266" i="13"/>
  <c r="DY266" i="13"/>
  <c r="CZ266" i="13"/>
  <c r="BZ266" i="13"/>
  <c r="DU266" i="13"/>
  <c r="CV266" i="13"/>
  <c r="DT266" i="13"/>
  <c r="CS266" i="13"/>
  <c r="DP266" i="13"/>
  <c r="CP266" i="13"/>
  <c r="DW271" i="13"/>
  <c r="DO271" i="13"/>
  <c r="DG271" i="13"/>
  <c r="CY271" i="13"/>
  <c r="CQ271" i="13"/>
  <c r="CI271" i="13"/>
  <c r="DV271" i="13"/>
  <c r="DN271" i="13"/>
  <c r="DF271" i="13"/>
  <c r="CX271" i="13"/>
  <c r="CP271" i="13"/>
  <c r="CH271" i="13"/>
  <c r="DU271" i="13"/>
  <c r="DM271" i="13"/>
  <c r="DE271" i="13"/>
  <c r="CW271" i="13"/>
  <c r="CO271" i="13"/>
  <c r="CG271" i="13"/>
  <c r="DS271" i="13"/>
  <c r="DK271" i="13"/>
  <c r="DC271" i="13"/>
  <c r="CU271" i="13"/>
  <c r="CM271" i="13"/>
  <c r="CE271" i="13"/>
  <c r="DR271" i="13"/>
  <c r="DB271" i="13"/>
  <c r="CL271" i="13"/>
  <c r="DP271" i="13"/>
  <c r="CZ271" i="13"/>
  <c r="CJ271" i="13"/>
  <c r="DL271" i="13"/>
  <c r="CV271" i="13"/>
  <c r="CF271" i="13"/>
  <c r="DX271" i="13"/>
  <c r="DH271" i="13"/>
  <c r="CR271" i="13"/>
  <c r="DA271" i="13"/>
  <c r="CT271" i="13"/>
  <c r="DY271" i="13"/>
  <c r="CS271" i="13"/>
  <c r="DT271" i="13"/>
  <c r="CN271" i="13"/>
  <c r="DQ271" i="13"/>
  <c r="CK271" i="13"/>
  <c r="DJ271" i="13"/>
  <c r="DI271" i="13"/>
  <c r="DD271" i="13"/>
  <c r="DZ196" i="13"/>
  <c r="DT264" i="13"/>
  <c r="DL264" i="13"/>
  <c r="DD264" i="13"/>
  <c r="CV264" i="13"/>
  <c r="CN264" i="13"/>
  <c r="CF264" i="13"/>
  <c r="BX264" i="13"/>
  <c r="DS264" i="13"/>
  <c r="DK264" i="13"/>
  <c r="DC264" i="13"/>
  <c r="CU264" i="13"/>
  <c r="CM264" i="13"/>
  <c r="CE264" i="13"/>
  <c r="DX264" i="13"/>
  <c r="DP264" i="13"/>
  <c r="DH264" i="13"/>
  <c r="CZ264" i="13"/>
  <c r="CR264" i="13"/>
  <c r="CJ264" i="13"/>
  <c r="CB264" i="13"/>
  <c r="DR264" i="13"/>
  <c r="DF264" i="13"/>
  <c r="CS264" i="13"/>
  <c r="CG264" i="13"/>
  <c r="DO264" i="13"/>
  <c r="DB264" i="13"/>
  <c r="CP264" i="13"/>
  <c r="CC264" i="13"/>
  <c r="DN264" i="13"/>
  <c r="DA264" i="13"/>
  <c r="CO264" i="13"/>
  <c r="CA264" i="13"/>
  <c r="DV264" i="13"/>
  <c r="DI264" i="13"/>
  <c r="CW264" i="13"/>
  <c r="CI264" i="13"/>
  <c r="DE264" i="13"/>
  <c r="CD264" i="13"/>
  <c r="DY264" i="13"/>
  <c r="CY264" i="13"/>
  <c r="BZ264" i="13"/>
  <c r="DW264" i="13"/>
  <c r="CX264" i="13"/>
  <c r="BY264" i="13"/>
  <c r="DU264" i="13"/>
  <c r="CT264" i="13"/>
  <c r="DQ264" i="13"/>
  <c r="CQ264" i="13"/>
  <c r="DM264" i="13"/>
  <c r="CL264" i="13"/>
  <c r="DJ264" i="13"/>
  <c r="CK264" i="13"/>
  <c r="DG264" i="13"/>
  <c r="CH264" i="13"/>
  <c r="CA271" i="13"/>
  <c r="BR266" i="13"/>
  <c r="DX262" i="13"/>
  <c r="DP262" i="13"/>
  <c r="DH262" i="13"/>
  <c r="CZ262" i="13"/>
  <c r="CR262" i="13"/>
  <c r="CJ262" i="13"/>
  <c r="CB262" i="13"/>
  <c r="DU262" i="13"/>
  <c r="DM262" i="13"/>
  <c r="DE262" i="13"/>
  <c r="CW262" i="13"/>
  <c r="CO262" i="13"/>
  <c r="CG262" i="13"/>
  <c r="BY262" i="13"/>
  <c r="DO262" i="13"/>
  <c r="DD262" i="13"/>
  <c r="CT262" i="13"/>
  <c r="CI262" i="13"/>
  <c r="BX262" i="13"/>
  <c r="DW262" i="13"/>
  <c r="DL262" i="13"/>
  <c r="DB262" i="13"/>
  <c r="CQ262" i="13"/>
  <c r="CF262" i="13"/>
  <c r="BV262" i="13"/>
  <c r="DV262" i="13"/>
  <c r="DK262" i="13"/>
  <c r="DA262" i="13"/>
  <c r="CP262" i="13"/>
  <c r="CE262" i="13"/>
  <c r="DR262" i="13"/>
  <c r="DG262" i="13"/>
  <c r="CV262" i="13"/>
  <c r="CL262" i="13"/>
  <c r="CA262" i="13"/>
  <c r="DY262" i="13"/>
  <c r="DC262" i="13"/>
  <c r="CH262" i="13"/>
  <c r="DT262" i="13"/>
  <c r="CY262" i="13"/>
  <c r="CD262" i="13"/>
  <c r="DS262" i="13"/>
  <c r="CX262" i="13"/>
  <c r="CC262" i="13"/>
  <c r="DQ262" i="13"/>
  <c r="CU262" i="13"/>
  <c r="BZ262" i="13"/>
  <c r="DN262" i="13"/>
  <c r="CS262" i="13"/>
  <c r="BW262" i="13"/>
  <c r="DJ262" i="13"/>
  <c r="CN262" i="13"/>
  <c r="DI262" i="13"/>
  <c r="CM262" i="13"/>
  <c r="DF262" i="13"/>
  <c r="CK262" i="13"/>
  <c r="BY266" i="13"/>
  <c r="BS268" i="13"/>
  <c r="DO272" i="13"/>
  <c r="CX272" i="13"/>
  <c r="CF272" i="13"/>
  <c r="CW272" i="13"/>
  <c r="DJ272" i="13"/>
  <c r="BM324" i="13"/>
  <c r="BS324" i="13" s="1"/>
  <c r="AW442" i="13"/>
  <c r="AQ436" i="13"/>
  <c r="AL431" i="13"/>
  <c r="AM432" i="13"/>
  <c r="AC422" i="13"/>
  <c r="W416" i="13"/>
  <c r="AF425" i="13"/>
  <c r="X417" i="13"/>
  <c r="AJ429" i="13"/>
  <c r="F399" i="13"/>
  <c r="M406" i="13"/>
  <c r="Z419" i="13"/>
  <c r="S412" i="13"/>
  <c r="BF446" i="13"/>
  <c r="B456" i="13"/>
  <c r="BC443" i="13"/>
  <c r="BA441" i="13"/>
  <c r="AY439" i="13"/>
  <c r="BD444" i="13"/>
  <c r="BB442" i="13"/>
  <c r="AZ440" i="13"/>
  <c r="AX438" i="13"/>
  <c r="AV436" i="13"/>
  <c r="AU435" i="13"/>
  <c r="AS433" i="13"/>
  <c r="AQ431" i="13"/>
  <c r="AO429" i="13"/>
  <c r="AM427" i="13"/>
  <c r="AK425" i="13"/>
  <c r="AI423" i="13"/>
  <c r="AG421" i="13"/>
  <c r="AE419" i="13"/>
  <c r="AC417" i="13"/>
  <c r="AW437" i="13"/>
  <c r="BE445" i="13"/>
  <c r="AT434" i="13"/>
  <c r="AR432" i="13"/>
  <c r="AP430" i="13"/>
  <c r="AN428" i="13"/>
  <c r="AL426" i="13"/>
  <c r="AJ424" i="13"/>
  <c r="AH422" i="13"/>
  <c r="AF420" i="13"/>
  <c r="AD418" i="13"/>
  <c r="AB416" i="13"/>
  <c r="AA415" i="13"/>
  <c r="Y413" i="13"/>
  <c r="W411" i="13"/>
  <c r="Z414" i="13"/>
  <c r="X412" i="13"/>
  <c r="V410" i="13"/>
  <c r="T408" i="13"/>
  <c r="R406" i="13"/>
  <c r="F394" i="13"/>
  <c r="U409" i="13"/>
  <c r="O403" i="13"/>
  <c r="J398" i="13"/>
  <c r="S407" i="13"/>
  <c r="H396" i="13"/>
  <c r="N402" i="13"/>
  <c r="K399" i="13"/>
  <c r="Q405" i="13"/>
  <c r="M401" i="13"/>
  <c r="L400" i="13"/>
  <c r="P404" i="13"/>
  <c r="I397" i="13"/>
  <c r="E393" i="13"/>
  <c r="G395" i="13"/>
  <c r="D392" i="13"/>
  <c r="B463" i="13"/>
  <c r="AY446" i="13"/>
  <c r="AX445" i="13"/>
  <c r="AO436" i="13"/>
  <c r="AV443" i="13"/>
  <c r="AT441" i="13"/>
  <c r="AR439" i="13"/>
  <c r="AW444" i="13"/>
  <c r="AS440" i="13"/>
  <c r="AU442" i="13"/>
  <c r="AP437" i="13"/>
  <c r="AQ438" i="13"/>
  <c r="AH429" i="13"/>
  <c r="AN435" i="13"/>
  <c r="AI430" i="13"/>
  <c r="AL433" i="13"/>
  <c r="Y420" i="13"/>
  <c r="W418" i="13"/>
  <c r="AM434" i="13"/>
  <c r="AG428" i="13"/>
  <c r="AF427" i="13"/>
  <c r="Z421" i="13"/>
  <c r="AD425" i="13"/>
  <c r="AC424" i="13"/>
  <c r="AA422" i="13"/>
  <c r="Q412" i="13"/>
  <c r="R413" i="13"/>
  <c r="J405" i="13"/>
  <c r="H403" i="13"/>
  <c r="O410" i="13"/>
  <c r="AJ431" i="13"/>
  <c r="AB423" i="13"/>
  <c r="M408" i="13"/>
  <c r="G402" i="13"/>
  <c r="D399" i="13"/>
  <c r="AK432" i="13"/>
  <c r="U416" i="13"/>
  <c r="K406" i="13"/>
  <c r="F401" i="13"/>
  <c r="E400" i="13"/>
  <c r="AE426" i="13"/>
  <c r="V417" i="13"/>
  <c r="S414" i="13"/>
  <c r="P411" i="13"/>
  <c r="L407" i="13"/>
  <c r="T415" i="13"/>
  <c r="I404" i="13"/>
  <c r="X419" i="13"/>
  <c r="N409" i="13"/>
  <c r="DT259" i="13"/>
  <c r="DL259" i="13"/>
  <c r="DD259" i="13"/>
  <c r="CV259" i="13"/>
  <c r="CN259" i="13"/>
  <c r="CF259" i="13"/>
  <c r="BX259" i="13"/>
  <c r="DY259" i="13"/>
  <c r="DQ259" i="13"/>
  <c r="DI259" i="13"/>
  <c r="DA259" i="13"/>
  <c r="CS259" i="13"/>
  <c r="CK259" i="13"/>
  <c r="CC259" i="13"/>
  <c r="BU259" i="13"/>
  <c r="DP259" i="13"/>
  <c r="DF259" i="13"/>
  <c r="CU259" i="13"/>
  <c r="CJ259" i="13"/>
  <c r="BZ259" i="13"/>
  <c r="DX259" i="13"/>
  <c r="DN259" i="13"/>
  <c r="DC259" i="13"/>
  <c r="CR259" i="13"/>
  <c r="CH259" i="13"/>
  <c r="BW259" i="13"/>
  <c r="DW259" i="13"/>
  <c r="DM259" i="13"/>
  <c r="DB259" i="13"/>
  <c r="CQ259" i="13"/>
  <c r="CG259" i="13"/>
  <c r="BV259" i="13"/>
  <c r="DS259" i="13"/>
  <c r="DH259" i="13"/>
  <c r="CX259" i="13"/>
  <c r="CM259" i="13"/>
  <c r="CB259" i="13"/>
  <c r="DO259" i="13"/>
  <c r="CT259" i="13"/>
  <c r="BY259" i="13"/>
  <c r="DK259" i="13"/>
  <c r="CP259" i="13"/>
  <c r="BT259" i="13"/>
  <c r="DJ259" i="13"/>
  <c r="CO259" i="13"/>
  <c r="BS259" i="13"/>
  <c r="DG259" i="13"/>
  <c r="CL259" i="13"/>
  <c r="DE259" i="13"/>
  <c r="CI259" i="13"/>
  <c r="DV259" i="13"/>
  <c r="CZ259" i="13"/>
  <c r="CE259" i="13"/>
  <c r="DU259" i="13"/>
  <c r="CY259" i="13"/>
  <c r="CD259" i="13"/>
  <c r="DR259" i="13"/>
  <c r="CW259" i="13"/>
  <c r="CA259" i="13"/>
  <c r="BW271" i="13"/>
  <c r="BZ271" i="13"/>
  <c r="BJ446" i="13"/>
  <c r="AM423" i="13"/>
  <c r="P400" i="13"/>
  <c r="N398" i="13"/>
  <c r="BU264" i="13"/>
  <c r="BT266" i="13"/>
  <c r="BW265" i="13"/>
  <c r="BS264" i="13"/>
  <c r="BW269" i="13"/>
  <c r="DE270" i="13"/>
  <c r="DL270" i="13"/>
  <c r="CN270" i="13"/>
  <c r="DA270" i="13"/>
  <c r="DS270" i="13"/>
  <c r="DC270" i="13"/>
  <c r="DO270" i="13"/>
  <c r="CX270" i="13"/>
  <c r="CR270" i="13"/>
  <c r="DH270" i="13"/>
  <c r="CE270" i="13"/>
  <c r="CU270" i="13"/>
  <c r="BJ445" i="13"/>
  <c r="BK446" i="13"/>
  <c r="B451" i="13"/>
  <c r="BE440" i="13"/>
  <c r="BB437" i="13"/>
  <c r="BH443" i="13"/>
  <c r="BF441" i="13"/>
  <c r="BD439" i="13"/>
  <c r="BG442" i="13"/>
  <c r="BA436" i="13"/>
  <c r="AT429" i="13"/>
  <c r="BI444" i="13"/>
  <c r="AU430" i="13"/>
  <c r="AM422" i="13"/>
  <c r="AW432" i="13"/>
  <c r="AK420" i="13"/>
  <c r="AV431" i="13"/>
  <c r="AL421" i="13"/>
  <c r="AF415" i="13"/>
  <c r="AJ419" i="13"/>
  <c r="AE414" i="13"/>
  <c r="V405" i="13"/>
  <c r="AS428" i="13"/>
  <c r="AR427" i="13"/>
  <c r="AI418" i="13"/>
  <c r="X407" i="13"/>
  <c r="R401" i="13"/>
  <c r="Q400" i="13"/>
  <c r="AN423" i="13"/>
  <c r="AG416" i="13"/>
  <c r="AB411" i="13"/>
  <c r="AC412" i="13"/>
  <c r="AA410" i="13"/>
  <c r="U404" i="13"/>
  <c r="N397" i="13"/>
  <c r="E388" i="13"/>
  <c r="AY434" i="13"/>
  <c r="AX433" i="13"/>
  <c r="AP425" i="13"/>
  <c r="AH417" i="13"/>
  <c r="AD413" i="13"/>
  <c r="Y408" i="13"/>
  <c r="K394" i="13"/>
  <c r="H391" i="13"/>
  <c r="BC438" i="13"/>
  <c r="AZ435" i="13"/>
  <c r="AQ426" i="13"/>
  <c r="W406" i="13"/>
  <c r="J393" i="13"/>
  <c r="I392" i="13"/>
  <c r="AO424" i="13"/>
  <c r="T403" i="13"/>
  <c r="O398" i="13"/>
  <c r="Z409" i="13"/>
  <c r="S402" i="13"/>
  <c r="P399" i="13"/>
  <c r="F389" i="13"/>
  <c r="D387" i="13"/>
  <c r="M396" i="13"/>
  <c r="G390" i="13"/>
  <c r="L395" i="13"/>
  <c r="BS261" i="13"/>
  <c r="BM322" i="13"/>
  <c r="BQ322" i="13" s="1"/>
  <c r="DZ322" i="13" s="1"/>
  <c r="BX265" i="13"/>
  <c r="BX269" i="13"/>
  <c r="BC446" i="13"/>
  <c r="AX441" i="13"/>
  <c r="B459" i="13"/>
  <c r="BA444" i="13"/>
  <c r="AY442" i="13"/>
  <c r="AW440" i="13"/>
  <c r="AS436" i="13"/>
  <c r="BB445" i="13"/>
  <c r="AZ443" i="13"/>
  <c r="AU438" i="13"/>
  <c r="AV439" i="13"/>
  <c r="AN431" i="13"/>
  <c r="AH425" i="13"/>
  <c r="AP433" i="13"/>
  <c r="AO432" i="13"/>
  <c r="AI426" i="13"/>
  <c r="AT437" i="13"/>
  <c r="AF423" i="13"/>
  <c r="AD421" i="13"/>
  <c r="AL429" i="13"/>
  <c r="AG424" i="13"/>
  <c r="AM430" i="13"/>
  <c r="AR435" i="13"/>
  <c r="Y416" i="13"/>
  <c r="X415" i="13"/>
  <c r="T411" i="13"/>
  <c r="N405" i="13"/>
  <c r="AE422" i="13"/>
  <c r="U412" i="13"/>
  <c r="AC420" i="13"/>
  <c r="Q408" i="13"/>
  <c r="J401" i="13"/>
  <c r="I400" i="13"/>
  <c r="O406" i="13"/>
  <c r="AA418" i="13"/>
  <c r="M404" i="13"/>
  <c r="F397" i="13"/>
  <c r="AQ434" i="13"/>
  <c r="AB419" i="13"/>
  <c r="R409" i="13"/>
  <c r="P407" i="13"/>
  <c r="L403" i="13"/>
  <c r="G398" i="13"/>
  <c r="AK428" i="13"/>
  <c r="S410" i="13"/>
  <c r="K402" i="13"/>
  <c r="H399" i="13"/>
  <c r="V413" i="13"/>
  <c r="D395" i="13"/>
  <c r="AJ427" i="13"/>
  <c r="Z417" i="13"/>
  <c r="W414" i="13"/>
  <c r="E396" i="13"/>
  <c r="B458" i="12"/>
  <c r="BD446" i="12"/>
  <c r="BB444" i="12"/>
  <c r="BA443" i="12"/>
  <c r="AY441" i="12"/>
  <c r="AW439" i="12"/>
  <c r="AU437" i="12"/>
  <c r="AS435" i="12"/>
  <c r="BC445" i="12"/>
  <c r="AZ442" i="12"/>
  <c r="AX440" i="12"/>
  <c r="AV438" i="12"/>
  <c r="AT436" i="12"/>
  <c r="AR434" i="12"/>
  <c r="AQ433" i="12"/>
  <c r="AO431" i="12"/>
  <c r="AM429" i="12"/>
  <c r="AK427" i="12"/>
  <c r="AI425" i="12"/>
  <c r="AP432" i="12"/>
  <c r="AN430" i="12"/>
  <c r="AL428" i="12"/>
  <c r="AJ426" i="12"/>
  <c r="AH424" i="12"/>
  <c r="AE421" i="12"/>
  <c r="AC419" i="12"/>
  <c r="AA417" i="12"/>
  <c r="Y415" i="12"/>
  <c r="W413" i="12"/>
  <c r="U411" i="12"/>
  <c r="AG423" i="12"/>
  <c r="O405" i="12"/>
  <c r="L402" i="12"/>
  <c r="K401" i="12"/>
  <c r="AF422" i="12"/>
  <c r="AD420" i="12"/>
  <c r="AB418" i="12"/>
  <c r="Z416" i="12"/>
  <c r="X414" i="12"/>
  <c r="V412" i="12"/>
  <c r="N404" i="12"/>
  <c r="F396" i="12"/>
  <c r="Q407" i="12"/>
  <c r="I399" i="12"/>
  <c r="T410" i="12"/>
  <c r="J400" i="12"/>
  <c r="E395" i="12"/>
  <c r="R408" i="12"/>
  <c r="G397" i="12"/>
  <c r="M403" i="12"/>
  <c r="D394" i="12"/>
  <c r="P406" i="12"/>
  <c r="S409" i="12"/>
  <c r="H398" i="12"/>
  <c r="BQ266" i="12"/>
  <c r="DY262" i="12"/>
  <c r="DQ262" i="12"/>
  <c r="DI262" i="12"/>
  <c r="DA262" i="12"/>
  <c r="CS262" i="12"/>
  <c r="CK262" i="12"/>
  <c r="CC262" i="12"/>
  <c r="DX262" i="12"/>
  <c r="DP262" i="12"/>
  <c r="DH262" i="12"/>
  <c r="CZ262" i="12"/>
  <c r="CR262" i="12"/>
  <c r="CJ262" i="12"/>
  <c r="CB262" i="12"/>
  <c r="DW262" i="12"/>
  <c r="DO262" i="12"/>
  <c r="DG262" i="12"/>
  <c r="CY262" i="12"/>
  <c r="CQ262" i="12"/>
  <c r="CI262" i="12"/>
  <c r="CA262" i="12"/>
  <c r="DV262" i="12"/>
  <c r="DN262" i="12"/>
  <c r="DF262" i="12"/>
  <c r="CX262" i="12"/>
  <c r="CP262" i="12"/>
  <c r="CH262" i="12"/>
  <c r="BZ262" i="12"/>
  <c r="DU262" i="12"/>
  <c r="DM262" i="12"/>
  <c r="DE262" i="12"/>
  <c r="CW262" i="12"/>
  <c r="CO262" i="12"/>
  <c r="CG262" i="12"/>
  <c r="BY262" i="12"/>
  <c r="DT262" i="12"/>
  <c r="DL262" i="12"/>
  <c r="DD262" i="12"/>
  <c r="CV262" i="12"/>
  <c r="CN262" i="12"/>
  <c r="CF262" i="12"/>
  <c r="BX262" i="12"/>
  <c r="DS262" i="12"/>
  <c r="DK262" i="12"/>
  <c r="DC262" i="12"/>
  <c r="CU262" i="12"/>
  <c r="CM262" i="12"/>
  <c r="CE262" i="12"/>
  <c r="BW262" i="12"/>
  <c r="DR262" i="12"/>
  <c r="DJ262" i="12"/>
  <c r="DB262" i="12"/>
  <c r="CT262" i="12"/>
  <c r="CL262" i="12"/>
  <c r="CD262" i="12"/>
  <c r="BV262" i="12"/>
  <c r="BT262" i="12"/>
  <c r="DW258" i="12"/>
  <c r="DO258" i="12"/>
  <c r="DG258" i="12"/>
  <c r="CY258" i="12"/>
  <c r="CQ258" i="12"/>
  <c r="CI258" i="12"/>
  <c r="CA258" i="12"/>
  <c r="BS258" i="12"/>
  <c r="DV258" i="12"/>
  <c r="DN258" i="12"/>
  <c r="DF258" i="12"/>
  <c r="CX258" i="12"/>
  <c r="CP258" i="12"/>
  <c r="CH258" i="12"/>
  <c r="BZ258" i="12"/>
  <c r="BR258" i="12"/>
  <c r="DU258" i="12"/>
  <c r="DM258" i="12"/>
  <c r="DE258" i="12"/>
  <c r="CW258" i="12"/>
  <c r="CO258" i="12"/>
  <c r="CG258" i="12"/>
  <c r="BY258" i="12"/>
  <c r="DT258" i="12"/>
  <c r="DL258" i="12"/>
  <c r="DD258" i="12"/>
  <c r="CV258" i="12"/>
  <c r="CN258" i="12"/>
  <c r="CF258" i="12"/>
  <c r="BX258" i="12"/>
  <c r="DS258" i="12"/>
  <c r="DK258" i="12"/>
  <c r="DC258" i="12"/>
  <c r="CU258" i="12"/>
  <c r="CM258" i="12"/>
  <c r="CE258" i="12"/>
  <c r="BW258" i="12"/>
  <c r="DR258" i="12"/>
  <c r="DJ258" i="12"/>
  <c r="DB258" i="12"/>
  <c r="CT258" i="12"/>
  <c r="CL258" i="12"/>
  <c r="CD258" i="12"/>
  <c r="BV258" i="12"/>
  <c r="DY258" i="12"/>
  <c r="DQ258" i="12"/>
  <c r="DI258" i="12"/>
  <c r="DA258" i="12"/>
  <c r="CS258" i="12"/>
  <c r="CK258" i="12"/>
  <c r="CC258" i="12"/>
  <c r="BU258" i="12"/>
  <c r="DX258" i="12"/>
  <c r="DP258" i="12"/>
  <c r="DH258" i="12"/>
  <c r="CZ258" i="12"/>
  <c r="CR258" i="12"/>
  <c r="CJ258" i="12"/>
  <c r="CB258" i="12"/>
  <c r="BT258" i="12"/>
  <c r="DT265" i="12"/>
  <c r="DL265" i="12"/>
  <c r="DD265" i="12"/>
  <c r="CV265" i="12"/>
  <c r="CN265" i="12"/>
  <c r="CF265" i="12"/>
  <c r="DS265" i="12"/>
  <c r="DK265" i="12"/>
  <c r="DC265" i="12"/>
  <c r="CU265" i="12"/>
  <c r="CM265" i="12"/>
  <c r="CE265" i="12"/>
  <c r="DR265" i="12"/>
  <c r="DJ265" i="12"/>
  <c r="DB265" i="12"/>
  <c r="CT265" i="12"/>
  <c r="CL265" i="12"/>
  <c r="CD265" i="12"/>
  <c r="DY265" i="12"/>
  <c r="DQ265" i="12"/>
  <c r="DI265" i="12"/>
  <c r="DA265" i="12"/>
  <c r="CS265" i="12"/>
  <c r="CK265" i="12"/>
  <c r="CC265" i="12"/>
  <c r="DX265" i="12"/>
  <c r="DP265" i="12"/>
  <c r="DH265" i="12"/>
  <c r="CZ265" i="12"/>
  <c r="CR265" i="12"/>
  <c r="CJ265" i="12"/>
  <c r="CB265" i="12"/>
  <c r="DW265" i="12"/>
  <c r="DO265" i="12"/>
  <c r="DG265" i="12"/>
  <c r="CY265" i="12"/>
  <c r="CQ265" i="12"/>
  <c r="CI265" i="12"/>
  <c r="CA265" i="12"/>
  <c r="DV265" i="12"/>
  <c r="DN265" i="12"/>
  <c r="DF265" i="12"/>
  <c r="CX265" i="12"/>
  <c r="CP265" i="12"/>
  <c r="CH265" i="12"/>
  <c r="BZ265" i="12"/>
  <c r="DU265" i="12"/>
  <c r="DM265" i="12"/>
  <c r="DE265" i="12"/>
  <c r="CW265" i="12"/>
  <c r="CO265" i="12"/>
  <c r="CG265" i="12"/>
  <c r="BY265" i="12"/>
  <c r="BW265" i="12"/>
  <c r="BM322" i="12"/>
  <c r="BL446" i="12"/>
  <c r="BJ444" i="12"/>
  <c r="B450" i="12"/>
  <c r="BD503" i="12" s="1"/>
  <c r="BG441" i="12"/>
  <c r="BE439" i="12"/>
  <c r="BC437" i="12"/>
  <c r="BA435" i="12"/>
  <c r="BK445" i="12"/>
  <c r="BH442" i="12"/>
  <c r="BF440" i="12"/>
  <c r="BD438" i="12"/>
  <c r="BB436" i="12"/>
  <c r="AZ434" i="12"/>
  <c r="BI443" i="12"/>
  <c r="AY433" i="12"/>
  <c r="AW431" i="12"/>
  <c r="AU429" i="12"/>
  <c r="AS427" i="12"/>
  <c r="AQ425" i="12"/>
  <c r="AO423" i="12"/>
  <c r="AX432" i="12"/>
  <c r="AV430" i="12"/>
  <c r="AT428" i="12"/>
  <c r="AR426" i="12"/>
  <c r="AP424" i="12"/>
  <c r="AM421" i="12"/>
  <c r="AK419" i="12"/>
  <c r="AI417" i="12"/>
  <c r="AG415" i="12"/>
  <c r="AE413" i="12"/>
  <c r="AC411" i="12"/>
  <c r="W405" i="12"/>
  <c r="T402" i="12"/>
  <c r="S401" i="12"/>
  <c r="AN422" i="12"/>
  <c r="AL420" i="12"/>
  <c r="AJ418" i="12"/>
  <c r="AH416" i="12"/>
  <c r="AF414" i="12"/>
  <c r="AD412" i="12"/>
  <c r="AB410" i="12"/>
  <c r="V404" i="12"/>
  <c r="N396" i="12"/>
  <c r="G389" i="12"/>
  <c r="Q399" i="12"/>
  <c r="D386" i="12"/>
  <c r="Z408" i="12"/>
  <c r="R400" i="12"/>
  <c r="U403" i="12"/>
  <c r="M395" i="12"/>
  <c r="H390" i="12"/>
  <c r="X406" i="12"/>
  <c r="O397" i="12"/>
  <c r="F388" i="12"/>
  <c r="AA409" i="12"/>
  <c r="L394" i="12"/>
  <c r="I391" i="12"/>
  <c r="K393" i="12"/>
  <c r="J392" i="12"/>
  <c r="Y407" i="12"/>
  <c r="P398" i="12"/>
  <c r="E387" i="12"/>
  <c r="J393" i="12"/>
  <c r="Q400" i="12"/>
  <c r="Y408" i="12"/>
  <c r="S402" i="12"/>
  <c r="AH417" i="12"/>
  <c r="AW432" i="12"/>
  <c r="AZ435" i="12"/>
  <c r="BG442" i="12"/>
  <c r="BM329" i="12"/>
  <c r="BV329" i="12" s="1"/>
  <c r="DU259" i="12"/>
  <c r="DM259" i="12"/>
  <c r="DE259" i="12"/>
  <c r="CW259" i="12"/>
  <c r="CO259" i="12"/>
  <c r="CG259" i="12"/>
  <c r="BY259" i="12"/>
  <c r="DT259" i="12"/>
  <c r="DL259" i="12"/>
  <c r="DD259" i="12"/>
  <c r="CV259" i="12"/>
  <c r="CN259" i="12"/>
  <c r="CF259" i="12"/>
  <c r="BX259" i="12"/>
  <c r="DS259" i="12"/>
  <c r="DK259" i="12"/>
  <c r="DC259" i="12"/>
  <c r="CU259" i="12"/>
  <c r="CM259" i="12"/>
  <c r="CE259" i="12"/>
  <c r="BW259" i="12"/>
  <c r="DR259" i="12"/>
  <c r="DJ259" i="12"/>
  <c r="DB259" i="12"/>
  <c r="CT259" i="12"/>
  <c r="CL259" i="12"/>
  <c r="CD259" i="12"/>
  <c r="BV259" i="12"/>
  <c r="DY259" i="12"/>
  <c r="DQ259" i="12"/>
  <c r="DI259" i="12"/>
  <c r="DA259" i="12"/>
  <c r="CS259" i="12"/>
  <c r="CK259" i="12"/>
  <c r="CC259" i="12"/>
  <c r="BU259" i="12"/>
  <c r="DX259" i="12"/>
  <c r="DP259" i="12"/>
  <c r="DH259" i="12"/>
  <c r="CZ259" i="12"/>
  <c r="CR259" i="12"/>
  <c r="CJ259" i="12"/>
  <c r="CB259" i="12"/>
  <c r="BT259" i="12"/>
  <c r="DW259" i="12"/>
  <c r="DO259" i="12"/>
  <c r="DG259" i="12"/>
  <c r="CY259" i="12"/>
  <c r="CQ259" i="12"/>
  <c r="CI259" i="12"/>
  <c r="CA259" i="12"/>
  <c r="BS259" i="12"/>
  <c r="DV259" i="12"/>
  <c r="DN259" i="12"/>
  <c r="DF259" i="12"/>
  <c r="CX259" i="12"/>
  <c r="CP259" i="12"/>
  <c r="CH259" i="12"/>
  <c r="BZ259" i="12"/>
  <c r="BQ259" i="12"/>
  <c r="DS263" i="12"/>
  <c r="DK263" i="12"/>
  <c r="DC263" i="12"/>
  <c r="CU263" i="12"/>
  <c r="CM263" i="12"/>
  <c r="CE263" i="12"/>
  <c r="BW263" i="12"/>
  <c r="DR263" i="12"/>
  <c r="DJ263" i="12"/>
  <c r="DB263" i="12"/>
  <c r="CT263" i="12"/>
  <c r="CL263" i="12"/>
  <c r="CD263" i="12"/>
  <c r="DY263" i="12"/>
  <c r="DQ263" i="12"/>
  <c r="DI263" i="12"/>
  <c r="DA263" i="12"/>
  <c r="CS263" i="12"/>
  <c r="CK263" i="12"/>
  <c r="CC263" i="12"/>
  <c r="DX263" i="12"/>
  <c r="DP263" i="12"/>
  <c r="DH263" i="12"/>
  <c r="CZ263" i="12"/>
  <c r="CR263" i="12"/>
  <c r="CJ263" i="12"/>
  <c r="CB263" i="12"/>
  <c r="DW263" i="12"/>
  <c r="DO263" i="12"/>
  <c r="DG263" i="12"/>
  <c r="CY263" i="12"/>
  <c r="CQ263" i="12"/>
  <c r="CI263" i="12"/>
  <c r="CA263" i="12"/>
  <c r="DV263" i="12"/>
  <c r="DN263" i="12"/>
  <c r="DF263" i="12"/>
  <c r="CX263" i="12"/>
  <c r="CP263" i="12"/>
  <c r="CH263" i="12"/>
  <c r="BZ263" i="12"/>
  <c r="DU263" i="12"/>
  <c r="DM263" i="12"/>
  <c r="DE263" i="12"/>
  <c r="CW263" i="12"/>
  <c r="CO263" i="12"/>
  <c r="CG263" i="12"/>
  <c r="BY263" i="12"/>
  <c r="DT263" i="12"/>
  <c r="DL263" i="12"/>
  <c r="DD263" i="12"/>
  <c r="CV263" i="12"/>
  <c r="CN263" i="12"/>
  <c r="CF263" i="12"/>
  <c r="BX263" i="12"/>
  <c r="BU263" i="12"/>
  <c r="DY267" i="12"/>
  <c r="DQ267" i="12"/>
  <c r="DI267" i="12"/>
  <c r="DA267" i="12"/>
  <c r="CS267" i="12"/>
  <c r="CK267" i="12"/>
  <c r="CC267" i="12"/>
  <c r="DX267" i="12"/>
  <c r="DP267" i="12"/>
  <c r="DH267" i="12"/>
  <c r="CZ267" i="12"/>
  <c r="CR267" i="12"/>
  <c r="CJ267" i="12"/>
  <c r="CB267" i="12"/>
  <c r="DW267" i="12"/>
  <c r="DO267" i="12"/>
  <c r="DG267" i="12"/>
  <c r="CY267" i="12"/>
  <c r="CQ267" i="12"/>
  <c r="CI267" i="12"/>
  <c r="CA267" i="12"/>
  <c r="DV267" i="12"/>
  <c r="DN267" i="12"/>
  <c r="DF267" i="12"/>
  <c r="CX267" i="12"/>
  <c r="CP267" i="12"/>
  <c r="CH267" i="12"/>
  <c r="DU267" i="12"/>
  <c r="DM267" i="12"/>
  <c r="DE267" i="12"/>
  <c r="CW267" i="12"/>
  <c r="CO267" i="12"/>
  <c r="CG267" i="12"/>
  <c r="DT267" i="12"/>
  <c r="DL267" i="12"/>
  <c r="DD267" i="12"/>
  <c r="CV267" i="12"/>
  <c r="CN267" i="12"/>
  <c r="CF267" i="12"/>
  <c r="DS267" i="12"/>
  <c r="DK267" i="12"/>
  <c r="DC267" i="12"/>
  <c r="CU267" i="12"/>
  <c r="CM267" i="12"/>
  <c r="CE267" i="12"/>
  <c r="DR267" i="12"/>
  <c r="DJ267" i="12"/>
  <c r="DB267" i="12"/>
  <c r="CT267" i="12"/>
  <c r="CL267" i="12"/>
  <c r="CD267" i="12"/>
  <c r="BQ267" i="12"/>
  <c r="BY267" i="12"/>
  <c r="BM326" i="12"/>
  <c r="BR326" i="12" s="1"/>
  <c r="BQ262" i="12"/>
  <c r="BQ258" i="12"/>
  <c r="DZ258" i="12" s="1"/>
  <c r="BM328" i="12"/>
  <c r="BU328" i="12" s="1"/>
  <c r="B453" i="12"/>
  <c r="BI446" i="12"/>
  <c r="BH445" i="12"/>
  <c r="BG444" i="12"/>
  <c r="BF443" i="12"/>
  <c r="AU432" i="12"/>
  <c r="AS430" i="12"/>
  <c r="AQ428" i="12"/>
  <c r="AO426" i="12"/>
  <c r="AM424" i="12"/>
  <c r="BB439" i="12"/>
  <c r="BE442" i="12"/>
  <c r="BA438" i="12"/>
  <c r="AW434" i="12"/>
  <c r="AV433" i="12"/>
  <c r="AT431" i="12"/>
  <c r="AR429" i="12"/>
  <c r="AP427" i="12"/>
  <c r="AN425" i="12"/>
  <c r="AL423" i="12"/>
  <c r="BD441" i="12"/>
  <c r="AZ437" i="12"/>
  <c r="BC440" i="12"/>
  <c r="AY436" i="12"/>
  <c r="AX435" i="12"/>
  <c r="AJ421" i="12"/>
  <c r="AH419" i="12"/>
  <c r="AF417" i="12"/>
  <c r="AD415" i="12"/>
  <c r="AB413" i="12"/>
  <c r="Z411" i="12"/>
  <c r="X409" i="12"/>
  <c r="V407" i="12"/>
  <c r="R403" i="12"/>
  <c r="Q402" i="12"/>
  <c r="P401" i="12"/>
  <c r="AK422" i="12"/>
  <c r="AI420" i="12"/>
  <c r="AG418" i="12"/>
  <c r="AE416" i="12"/>
  <c r="AC414" i="12"/>
  <c r="AA412" i="12"/>
  <c r="Y410" i="12"/>
  <c r="W408" i="12"/>
  <c r="U406" i="12"/>
  <c r="I394" i="12"/>
  <c r="F391" i="12"/>
  <c r="H393" i="12"/>
  <c r="G392" i="12"/>
  <c r="T405" i="12"/>
  <c r="M398" i="12"/>
  <c r="K396" i="12"/>
  <c r="D389" i="12"/>
  <c r="N399" i="12"/>
  <c r="O400" i="12"/>
  <c r="J395" i="12"/>
  <c r="E390" i="12"/>
  <c r="S404" i="12"/>
  <c r="L397" i="12"/>
  <c r="H391" i="12"/>
  <c r="P399" i="12"/>
  <c r="AA410" i="12"/>
  <c r="V405" i="12"/>
  <c r="AJ419" i="12"/>
  <c r="BF441" i="12"/>
  <c r="BH443" i="12"/>
  <c r="BJ445" i="12"/>
  <c r="BQ263" i="12"/>
  <c r="B454" i="12"/>
  <c r="BG445" i="12"/>
  <c r="BE443" i="12"/>
  <c r="BH446" i="12"/>
  <c r="BD442" i="12"/>
  <c r="BB440" i="12"/>
  <c r="AZ438" i="12"/>
  <c r="AX436" i="12"/>
  <c r="AV434" i="12"/>
  <c r="BC441" i="12"/>
  <c r="BA439" i="12"/>
  <c r="AY437" i="12"/>
  <c r="AW435" i="12"/>
  <c r="BF444" i="12"/>
  <c r="AT432" i="12"/>
  <c r="AR430" i="12"/>
  <c r="AP428" i="12"/>
  <c r="AN426" i="12"/>
  <c r="AL424" i="12"/>
  <c r="AU433" i="12"/>
  <c r="AS431" i="12"/>
  <c r="AQ429" i="12"/>
  <c r="AO427" i="12"/>
  <c r="AM425" i="12"/>
  <c r="AK423" i="12"/>
  <c r="AJ422" i="12"/>
  <c r="AH420" i="12"/>
  <c r="AF418" i="12"/>
  <c r="AD416" i="12"/>
  <c r="AB414" i="12"/>
  <c r="Z412" i="12"/>
  <c r="R404" i="12"/>
  <c r="AI421" i="12"/>
  <c r="AG419" i="12"/>
  <c r="AE417" i="12"/>
  <c r="AC415" i="12"/>
  <c r="AA413" i="12"/>
  <c r="Y411" i="12"/>
  <c r="S405" i="12"/>
  <c r="P402" i="12"/>
  <c r="O401" i="12"/>
  <c r="U407" i="12"/>
  <c r="K397" i="12"/>
  <c r="X410" i="12"/>
  <c r="H394" i="12"/>
  <c r="E391" i="12"/>
  <c r="G393" i="12"/>
  <c r="F392" i="12"/>
  <c r="V408" i="12"/>
  <c r="L398" i="12"/>
  <c r="Q403" i="12"/>
  <c r="J396" i="12"/>
  <c r="T406" i="12"/>
  <c r="M399" i="12"/>
  <c r="W409" i="12"/>
  <c r="N400" i="12"/>
  <c r="I395" i="12"/>
  <c r="D390" i="12"/>
  <c r="BM330" i="12"/>
  <c r="BQ330" i="12" s="1"/>
  <c r="K394" i="12"/>
  <c r="F389" i="12"/>
  <c r="AC412" i="12"/>
  <c r="T403" i="12"/>
  <c r="AL421" i="12"/>
  <c r="AN423" i="12"/>
  <c r="AY434" i="12"/>
  <c r="BI444" i="12"/>
  <c r="DZ198" i="12"/>
  <c r="BR259" i="12"/>
  <c r="DT264" i="12"/>
  <c r="DL264" i="12"/>
  <c r="DD264" i="12"/>
  <c r="CV264" i="12"/>
  <c r="CN264" i="12"/>
  <c r="CF264" i="12"/>
  <c r="BX264" i="12"/>
  <c r="DS264" i="12"/>
  <c r="DK264" i="12"/>
  <c r="DC264" i="12"/>
  <c r="CU264" i="12"/>
  <c r="CM264" i="12"/>
  <c r="CE264" i="12"/>
  <c r="DR264" i="12"/>
  <c r="DJ264" i="12"/>
  <c r="DB264" i="12"/>
  <c r="CT264" i="12"/>
  <c r="CL264" i="12"/>
  <c r="CD264" i="12"/>
  <c r="DY264" i="12"/>
  <c r="DQ264" i="12"/>
  <c r="DI264" i="12"/>
  <c r="DA264" i="12"/>
  <c r="CS264" i="12"/>
  <c r="CK264" i="12"/>
  <c r="CC264" i="12"/>
  <c r="DX264" i="12"/>
  <c r="DP264" i="12"/>
  <c r="DH264" i="12"/>
  <c r="CZ264" i="12"/>
  <c r="CR264" i="12"/>
  <c r="CJ264" i="12"/>
  <c r="CB264" i="12"/>
  <c r="DW264" i="12"/>
  <c r="DO264" i="12"/>
  <c r="DG264" i="12"/>
  <c r="CY264" i="12"/>
  <c r="CQ264" i="12"/>
  <c r="CI264" i="12"/>
  <c r="CA264" i="12"/>
  <c r="DV264" i="12"/>
  <c r="DN264" i="12"/>
  <c r="DF264" i="12"/>
  <c r="CX264" i="12"/>
  <c r="CP264" i="12"/>
  <c r="CH264" i="12"/>
  <c r="BZ264" i="12"/>
  <c r="DU264" i="12"/>
  <c r="DM264" i="12"/>
  <c r="DE264" i="12"/>
  <c r="CW264" i="12"/>
  <c r="CO264" i="12"/>
  <c r="CG264" i="12"/>
  <c r="BY264" i="12"/>
  <c r="BV264" i="12"/>
  <c r="BR323" i="12"/>
  <c r="B455" i="12"/>
  <c r="BF445" i="12"/>
  <c r="BG446" i="12"/>
  <c r="BB441" i="12"/>
  <c r="AZ439" i="12"/>
  <c r="AX437" i="12"/>
  <c r="BD443" i="12"/>
  <c r="BA440" i="12"/>
  <c r="AS432" i="12"/>
  <c r="AQ430" i="12"/>
  <c r="AO428" i="12"/>
  <c r="AM426" i="12"/>
  <c r="AK424" i="12"/>
  <c r="BC442" i="12"/>
  <c r="BE444" i="12"/>
  <c r="AV435" i="12"/>
  <c r="AT433" i="12"/>
  <c r="AR431" i="12"/>
  <c r="AP429" i="12"/>
  <c r="AN427" i="12"/>
  <c r="AL425" i="12"/>
  <c r="AJ423" i="12"/>
  <c r="AU434" i="12"/>
  <c r="AI422" i="12"/>
  <c r="AG420" i="12"/>
  <c r="AE418" i="12"/>
  <c r="AC416" i="12"/>
  <c r="AA414" i="12"/>
  <c r="Y412" i="12"/>
  <c r="W410" i="12"/>
  <c r="U408" i="12"/>
  <c r="S406" i="12"/>
  <c r="Q404" i="12"/>
  <c r="AW436" i="12"/>
  <c r="AH421" i="12"/>
  <c r="AF419" i="12"/>
  <c r="AD417" i="12"/>
  <c r="AB415" i="12"/>
  <c r="Z413" i="12"/>
  <c r="X411" i="12"/>
  <c r="V409" i="12"/>
  <c r="T407" i="12"/>
  <c r="P403" i="12"/>
  <c r="R405" i="12"/>
  <c r="AY438" i="12"/>
  <c r="O402" i="12"/>
  <c r="H395" i="12"/>
  <c r="J397" i="12"/>
  <c r="G394" i="12"/>
  <c r="D391" i="12"/>
  <c r="F393" i="12"/>
  <c r="E392" i="12"/>
  <c r="K398" i="12"/>
  <c r="N401" i="12"/>
  <c r="I396" i="12"/>
  <c r="L399" i="12"/>
  <c r="M400" i="12"/>
  <c r="BT263" i="12"/>
  <c r="BU266" i="12"/>
  <c r="E388" i="12"/>
  <c r="M396" i="12"/>
  <c r="AE414" i="12"/>
  <c r="X407" i="12"/>
  <c r="BB437" i="12"/>
  <c r="AP425" i="12"/>
  <c r="BD439" i="12"/>
  <c r="BX267" i="12"/>
  <c r="BT265" i="12"/>
  <c r="BW266" i="12"/>
  <c r="N397" i="12"/>
  <c r="D387" i="12"/>
  <c r="AG416" i="12"/>
  <c r="Z409" i="12"/>
  <c r="AO424" i="12"/>
  <c r="AR427" i="12"/>
  <c r="BK446" i="12"/>
  <c r="BU264" i="12"/>
  <c r="DZ200" i="12"/>
  <c r="BS262" i="12"/>
  <c r="BV263" i="12"/>
  <c r="G390" i="12"/>
  <c r="O398" i="12"/>
  <c r="AI418" i="12"/>
  <c r="AB411" i="12"/>
  <c r="AQ426" i="12"/>
  <c r="AT429" i="12"/>
  <c r="BA436" i="12"/>
  <c r="BM324" i="12"/>
  <c r="BS324" i="12" s="1"/>
  <c r="BR263" i="12"/>
  <c r="BW264" i="12"/>
  <c r="BS267" i="12"/>
  <c r="BW267" i="12"/>
  <c r="BS264" i="12"/>
  <c r="DR260" i="12"/>
  <c r="DJ260" i="12"/>
  <c r="DB260" i="12"/>
  <c r="CT260" i="12"/>
  <c r="CL260" i="12"/>
  <c r="CD260" i="12"/>
  <c r="BV260" i="12"/>
  <c r="DY260" i="12"/>
  <c r="DQ260" i="12"/>
  <c r="DI260" i="12"/>
  <c r="DA260" i="12"/>
  <c r="CS260" i="12"/>
  <c r="CK260" i="12"/>
  <c r="CC260" i="12"/>
  <c r="BU260" i="12"/>
  <c r="DX260" i="12"/>
  <c r="DP260" i="12"/>
  <c r="DH260" i="12"/>
  <c r="CZ260" i="12"/>
  <c r="CR260" i="12"/>
  <c r="CJ260" i="12"/>
  <c r="CB260" i="12"/>
  <c r="BT260" i="12"/>
  <c r="DW260" i="12"/>
  <c r="DO260" i="12"/>
  <c r="DG260" i="12"/>
  <c r="CY260" i="12"/>
  <c r="CQ260" i="12"/>
  <c r="CI260" i="12"/>
  <c r="CA260" i="12"/>
  <c r="DV260" i="12"/>
  <c r="DN260" i="12"/>
  <c r="DF260" i="12"/>
  <c r="CX260" i="12"/>
  <c r="CP260" i="12"/>
  <c r="CH260" i="12"/>
  <c r="BZ260" i="12"/>
  <c r="DU260" i="12"/>
  <c r="DM260" i="12"/>
  <c r="DE260" i="12"/>
  <c r="CW260" i="12"/>
  <c r="CO260" i="12"/>
  <c r="CG260" i="12"/>
  <c r="BY260" i="12"/>
  <c r="DT260" i="12"/>
  <c r="DL260" i="12"/>
  <c r="DD260" i="12"/>
  <c r="CV260" i="12"/>
  <c r="CN260" i="12"/>
  <c r="CF260" i="12"/>
  <c r="BX260" i="12"/>
  <c r="DS260" i="12"/>
  <c r="DK260" i="12"/>
  <c r="DC260" i="12"/>
  <c r="CU260" i="12"/>
  <c r="CM260" i="12"/>
  <c r="CE260" i="12"/>
  <c r="BW260" i="12"/>
  <c r="BR260" i="12"/>
  <c r="DU323" i="12"/>
  <c r="DM323" i="12"/>
  <c r="DE323" i="12"/>
  <c r="CW323" i="12"/>
  <c r="CO323" i="12"/>
  <c r="CG323" i="12"/>
  <c r="BY323" i="12"/>
  <c r="DT323" i="12"/>
  <c r="DL323" i="12"/>
  <c r="DD323" i="12"/>
  <c r="CV323" i="12"/>
  <c r="CN323" i="12"/>
  <c r="CF323" i="12"/>
  <c r="BX323" i="12"/>
  <c r="DS323" i="12"/>
  <c r="DK323" i="12"/>
  <c r="DC323" i="12"/>
  <c r="CU323" i="12"/>
  <c r="CM323" i="12"/>
  <c r="CE323" i="12"/>
  <c r="BW323" i="12"/>
  <c r="DR323" i="12"/>
  <c r="DJ323" i="12"/>
  <c r="DB323" i="12"/>
  <c r="CT323" i="12"/>
  <c r="CL323" i="12"/>
  <c r="CD323" i="12"/>
  <c r="BV323" i="12"/>
  <c r="DY323" i="12"/>
  <c r="DQ323" i="12"/>
  <c r="DI323" i="12"/>
  <c r="DA323" i="12"/>
  <c r="CS323" i="12"/>
  <c r="CK323" i="12"/>
  <c r="CC323" i="12"/>
  <c r="BU323" i="12"/>
  <c r="DX323" i="12"/>
  <c r="DP323" i="12"/>
  <c r="DH323" i="12"/>
  <c r="CZ323" i="12"/>
  <c r="CR323" i="12"/>
  <c r="CJ323" i="12"/>
  <c r="CB323" i="12"/>
  <c r="BT323" i="12"/>
  <c r="DW323" i="12"/>
  <c r="DO323" i="12"/>
  <c r="DG323" i="12"/>
  <c r="CY323" i="12"/>
  <c r="CQ323" i="12"/>
  <c r="CI323" i="12"/>
  <c r="CA323" i="12"/>
  <c r="BS323" i="12"/>
  <c r="DV323" i="12"/>
  <c r="DN323" i="12"/>
  <c r="DF323" i="12"/>
  <c r="CX323" i="12"/>
  <c r="CP323" i="12"/>
  <c r="CH323" i="12"/>
  <c r="BZ323" i="12"/>
  <c r="BZ267" i="12"/>
  <c r="BU265" i="12"/>
  <c r="BM327" i="12"/>
  <c r="BR327" i="12" s="1"/>
  <c r="L395" i="12"/>
  <c r="U404" i="12"/>
  <c r="AK420" i="12"/>
  <c r="AD413" i="12"/>
  <c r="AS428" i="12"/>
  <c r="AV431" i="12"/>
  <c r="BC438" i="12"/>
  <c r="BX265" i="12"/>
  <c r="BT264" i="12"/>
  <c r="B452" i="12"/>
  <c r="AZ500" i="12" s="1"/>
  <c r="BJ446" i="12"/>
  <c r="BH444" i="12"/>
  <c r="BG443" i="12"/>
  <c r="BI445" i="12"/>
  <c r="BF442" i="12"/>
  <c r="BD440" i="12"/>
  <c r="BB438" i="12"/>
  <c r="AZ436" i="12"/>
  <c r="BC439" i="12"/>
  <c r="AX434" i="12"/>
  <c r="AY435" i="12"/>
  <c r="BE441" i="12"/>
  <c r="BA437" i="12"/>
  <c r="AP426" i="12"/>
  <c r="AS429" i="12"/>
  <c r="AV432" i="12"/>
  <c r="AN424" i="12"/>
  <c r="AK421" i="12"/>
  <c r="AI419" i="12"/>
  <c r="AG417" i="12"/>
  <c r="AE415" i="12"/>
  <c r="AC413" i="12"/>
  <c r="AA411" i="12"/>
  <c r="Y409" i="12"/>
  <c r="W407" i="12"/>
  <c r="S403" i="12"/>
  <c r="AQ427" i="12"/>
  <c r="U405" i="12"/>
  <c r="AT430" i="12"/>
  <c r="AW433" i="12"/>
  <c r="AO425" i="12"/>
  <c r="Q401" i="12"/>
  <c r="AR428" i="12"/>
  <c r="AL422" i="12"/>
  <c r="AJ420" i="12"/>
  <c r="AH418" i="12"/>
  <c r="AF416" i="12"/>
  <c r="AD414" i="12"/>
  <c r="AB412" i="12"/>
  <c r="Z410" i="12"/>
  <c r="X408" i="12"/>
  <c r="V406" i="12"/>
  <c r="AU431" i="12"/>
  <c r="AM423" i="12"/>
  <c r="T404" i="12"/>
  <c r="R402" i="12"/>
  <c r="I393" i="12"/>
  <c r="H392" i="12"/>
  <c r="N398" i="12"/>
  <c r="L396" i="12"/>
  <c r="E389" i="12"/>
  <c r="O399" i="12"/>
  <c r="P400" i="12"/>
  <c r="K395" i="12"/>
  <c r="F390" i="12"/>
  <c r="M397" i="12"/>
  <c r="D388" i="12"/>
  <c r="J394" i="12"/>
  <c r="G391" i="12"/>
  <c r="BV265" i="12"/>
  <c r="B457" i="12"/>
  <c r="BD445" i="12"/>
  <c r="BC444" i="12"/>
  <c r="BE446" i="12"/>
  <c r="AR433" i="12"/>
  <c r="AP431" i="12"/>
  <c r="AN429" i="12"/>
  <c r="AL427" i="12"/>
  <c r="AJ425" i="12"/>
  <c r="AH423" i="12"/>
  <c r="AY440" i="12"/>
  <c r="AU436" i="12"/>
  <c r="BB443" i="12"/>
  <c r="AX439" i="12"/>
  <c r="AQ432" i="12"/>
  <c r="AO430" i="12"/>
  <c r="AM428" i="12"/>
  <c r="AK426" i="12"/>
  <c r="AI424" i="12"/>
  <c r="BA442" i="12"/>
  <c r="AW438" i="12"/>
  <c r="AS434" i="12"/>
  <c r="AZ441" i="12"/>
  <c r="AV437" i="12"/>
  <c r="AT435" i="12"/>
  <c r="M402" i="12"/>
  <c r="L401" i="12"/>
  <c r="AG422" i="12"/>
  <c r="AE420" i="12"/>
  <c r="AC418" i="12"/>
  <c r="AA416" i="12"/>
  <c r="Y414" i="12"/>
  <c r="W412" i="12"/>
  <c r="U410" i="12"/>
  <c r="S408" i="12"/>
  <c r="Q406" i="12"/>
  <c r="AF421" i="12"/>
  <c r="AD419" i="12"/>
  <c r="AB417" i="12"/>
  <c r="Z415" i="12"/>
  <c r="X413" i="12"/>
  <c r="V411" i="12"/>
  <c r="T409" i="12"/>
  <c r="R407" i="12"/>
  <c r="N403" i="12"/>
  <c r="O404" i="12"/>
  <c r="J399" i="12"/>
  <c r="K400" i="12"/>
  <c r="F395" i="12"/>
  <c r="P405" i="12"/>
  <c r="H397" i="12"/>
  <c r="E394" i="12"/>
  <c r="D393" i="12"/>
  <c r="I398" i="12"/>
  <c r="G396" i="12"/>
  <c r="DV261" i="12"/>
  <c r="DN261" i="12"/>
  <c r="DF261" i="12"/>
  <c r="CX261" i="12"/>
  <c r="CP261" i="12"/>
  <c r="CH261" i="12"/>
  <c r="BZ261" i="12"/>
  <c r="DU261" i="12"/>
  <c r="DM261" i="12"/>
  <c r="DE261" i="12"/>
  <c r="CW261" i="12"/>
  <c r="CO261" i="12"/>
  <c r="CG261" i="12"/>
  <c r="BY261" i="12"/>
  <c r="DT261" i="12"/>
  <c r="DL261" i="12"/>
  <c r="DD261" i="12"/>
  <c r="CV261" i="12"/>
  <c r="CN261" i="12"/>
  <c r="CF261" i="12"/>
  <c r="BX261" i="12"/>
  <c r="DS261" i="12"/>
  <c r="DK261" i="12"/>
  <c r="DC261" i="12"/>
  <c r="CU261" i="12"/>
  <c r="CM261" i="12"/>
  <c r="CE261" i="12"/>
  <c r="BW261" i="12"/>
  <c r="DR261" i="12"/>
  <c r="DJ261" i="12"/>
  <c r="DB261" i="12"/>
  <c r="CT261" i="12"/>
  <c r="CL261" i="12"/>
  <c r="CD261" i="12"/>
  <c r="BV261" i="12"/>
  <c r="DY261" i="12"/>
  <c r="DQ261" i="12"/>
  <c r="DI261" i="12"/>
  <c r="DA261" i="12"/>
  <c r="CS261" i="12"/>
  <c r="CK261" i="12"/>
  <c r="CC261" i="12"/>
  <c r="BU261" i="12"/>
  <c r="DX261" i="12"/>
  <c r="DP261" i="12"/>
  <c r="DH261" i="12"/>
  <c r="CZ261" i="12"/>
  <c r="CR261" i="12"/>
  <c r="CJ261" i="12"/>
  <c r="CB261" i="12"/>
  <c r="DW261" i="12"/>
  <c r="DO261" i="12"/>
  <c r="DG261" i="12"/>
  <c r="CY261" i="12"/>
  <c r="CQ261" i="12"/>
  <c r="CI261" i="12"/>
  <c r="CA261" i="12"/>
  <c r="BS261" i="12"/>
  <c r="BR267" i="12"/>
  <c r="BV267" i="12"/>
  <c r="DS266" i="12"/>
  <c r="DK266" i="12"/>
  <c r="DC266" i="12"/>
  <c r="CU266" i="12"/>
  <c r="CM266" i="12"/>
  <c r="CE266" i="12"/>
  <c r="DR266" i="12"/>
  <c r="DJ266" i="12"/>
  <c r="DB266" i="12"/>
  <c r="CT266" i="12"/>
  <c r="CL266" i="12"/>
  <c r="CD266" i="12"/>
  <c r="DY266" i="12"/>
  <c r="DQ266" i="12"/>
  <c r="DI266" i="12"/>
  <c r="DA266" i="12"/>
  <c r="CS266" i="12"/>
  <c r="CK266" i="12"/>
  <c r="CC266" i="12"/>
  <c r="DX266" i="12"/>
  <c r="DP266" i="12"/>
  <c r="DH266" i="12"/>
  <c r="CZ266" i="12"/>
  <c r="CR266" i="12"/>
  <c r="CJ266" i="12"/>
  <c r="CB266" i="12"/>
  <c r="DW266" i="12"/>
  <c r="DO266" i="12"/>
  <c r="DG266" i="12"/>
  <c r="CY266" i="12"/>
  <c r="CQ266" i="12"/>
  <c r="CI266" i="12"/>
  <c r="CA266" i="12"/>
  <c r="DV266" i="12"/>
  <c r="DN266" i="12"/>
  <c r="DF266" i="12"/>
  <c r="CX266" i="12"/>
  <c r="CP266" i="12"/>
  <c r="CH266" i="12"/>
  <c r="BZ266" i="12"/>
  <c r="DU266" i="12"/>
  <c r="DM266" i="12"/>
  <c r="DE266" i="12"/>
  <c r="CW266" i="12"/>
  <c r="CO266" i="12"/>
  <c r="CG266" i="12"/>
  <c r="DT266" i="12"/>
  <c r="DL266" i="12"/>
  <c r="DD266" i="12"/>
  <c r="CV266" i="12"/>
  <c r="CN266" i="12"/>
  <c r="CF266" i="12"/>
  <c r="BX266" i="12"/>
  <c r="BY266" i="12"/>
  <c r="B456" i="12"/>
  <c r="BE445" i="12"/>
  <c r="BC443" i="12"/>
  <c r="BD444" i="12"/>
  <c r="BF446" i="12"/>
  <c r="BA441" i="12"/>
  <c r="AY439" i="12"/>
  <c r="AW437" i="12"/>
  <c r="AZ440" i="12"/>
  <c r="AV436" i="12"/>
  <c r="BB442" i="12"/>
  <c r="AX438" i="12"/>
  <c r="AT434" i="12"/>
  <c r="AU435" i="12"/>
  <c r="AQ431" i="12"/>
  <c r="AI423" i="12"/>
  <c r="AL426" i="12"/>
  <c r="M401" i="12"/>
  <c r="AO429" i="12"/>
  <c r="AH422" i="12"/>
  <c r="AF420" i="12"/>
  <c r="AD418" i="12"/>
  <c r="AB416" i="12"/>
  <c r="Z414" i="12"/>
  <c r="X412" i="12"/>
  <c r="V410" i="12"/>
  <c r="T408" i="12"/>
  <c r="R406" i="12"/>
  <c r="AR432" i="12"/>
  <c r="AJ424" i="12"/>
  <c r="P404" i="12"/>
  <c r="AM427" i="12"/>
  <c r="AP430" i="12"/>
  <c r="AS433" i="12"/>
  <c r="AK425" i="12"/>
  <c r="AG421" i="12"/>
  <c r="AE419" i="12"/>
  <c r="AC417" i="12"/>
  <c r="AA415" i="12"/>
  <c r="Y413" i="12"/>
  <c r="W411" i="12"/>
  <c r="U409" i="12"/>
  <c r="S407" i="12"/>
  <c r="O403" i="12"/>
  <c r="AN428" i="12"/>
  <c r="Q405" i="12"/>
  <c r="L400" i="12"/>
  <c r="N402" i="12"/>
  <c r="G395" i="12"/>
  <c r="I397" i="12"/>
  <c r="F394" i="12"/>
  <c r="E393" i="12"/>
  <c r="D392" i="12"/>
  <c r="J398" i="12"/>
  <c r="H396" i="12"/>
  <c r="K399" i="12"/>
  <c r="BM325" i="12"/>
  <c r="I392" i="12"/>
  <c r="R401" i="12"/>
  <c r="W406" i="12"/>
  <c r="AM422" i="12"/>
  <c r="AF415" i="12"/>
  <c r="AU430" i="12"/>
  <c r="AX433" i="12"/>
  <c r="BE440" i="12"/>
  <c r="BU262" i="12"/>
  <c r="BU267" i="12"/>
  <c r="BT267" i="12"/>
  <c r="DC263" i="13" l="1"/>
  <c r="B461" i="14"/>
  <c r="H392" i="13"/>
  <c r="O399" i="13"/>
  <c r="AQ427" i="13"/>
  <c r="BA437" i="13"/>
  <c r="DF263" i="13"/>
  <c r="DD263" i="13"/>
  <c r="DY263" i="13"/>
  <c r="DK263" i="13"/>
  <c r="AF417" i="13"/>
  <c r="AH419" i="13"/>
  <c r="AW434" i="13"/>
  <c r="I403" i="14"/>
  <c r="T414" i="14"/>
  <c r="AZ446" i="14"/>
  <c r="F399" i="14"/>
  <c r="L405" i="14"/>
  <c r="AG426" i="14"/>
  <c r="BQ265" i="14"/>
  <c r="DL265" i="14"/>
  <c r="DI265" i="14"/>
  <c r="CH265" i="14"/>
  <c r="BM324" i="14"/>
  <c r="BR324" i="14" s="1"/>
  <c r="AK430" i="14"/>
  <c r="E389" i="13"/>
  <c r="R402" i="13"/>
  <c r="AS429" i="13"/>
  <c r="BC439" i="13"/>
  <c r="CM263" i="13"/>
  <c r="DP263" i="13"/>
  <c r="CA263" i="13"/>
  <c r="DS263" i="13"/>
  <c r="E390" i="13"/>
  <c r="AZ437" i="13"/>
  <c r="BD441" i="13"/>
  <c r="D398" i="14"/>
  <c r="AB422" i="14"/>
  <c r="AM433" i="14"/>
  <c r="D397" i="14"/>
  <c r="V415" i="14"/>
  <c r="AW442" i="14"/>
  <c r="BR265" i="14"/>
  <c r="CG265" i="14"/>
  <c r="DQ265" i="14"/>
  <c r="CP265" i="14"/>
  <c r="H402" i="14"/>
  <c r="L396" i="13"/>
  <c r="BM396" i="13" s="1"/>
  <c r="BZ396" i="13" s="1"/>
  <c r="U405" i="13"/>
  <c r="AU431" i="13"/>
  <c r="BE441" i="13"/>
  <c r="DL263" i="13"/>
  <c r="BY263" i="13"/>
  <c r="CI263" i="13"/>
  <c r="J395" i="13"/>
  <c r="AL423" i="13"/>
  <c r="R412" i="14"/>
  <c r="S413" i="14"/>
  <c r="AO435" i="14"/>
  <c r="I402" i="14"/>
  <c r="AA420" i="14"/>
  <c r="AV441" i="14"/>
  <c r="DM265" i="14"/>
  <c r="DY265" i="14"/>
  <c r="CX265" i="14"/>
  <c r="V406" i="13"/>
  <c r="W407" i="13"/>
  <c r="AW433" i="13"/>
  <c r="BG443" i="13"/>
  <c r="CO263" i="13"/>
  <c r="CJ263" i="13"/>
  <c r="CQ263" i="13"/>
  <c r="H393" i="13"/>
  <c r="AA412" i="13"/>
  <c r="AC414" i="13"/>
  <c r="BF443" i="13"/>
  <c r="J404" i="14"/>
  <c r="U415" i="14"/>
  <c r="AQ437" i="14"/>
  <c r="T413" i="14"/>
  <c r="J403" i="14"/>
  <c r="AU440" i="14"/>
  <c r="CN265" i="14"/>
  <c r="CD265" i="14"/>
  <c r="DF265" i="14"/>
  <c r="Q401" i="13"/>
  <c r="CP263" i="13"/>
  <c r="AU432" i="13"/>
  <c r="G391" i="13"/>
  <c r="Y409" i="13"/>
  <c r="AY435" i="13"/>
  <c r="BD440" i="13"/>
  <c r="DN263" i="13"/>
  <c r="CV263" i="13"/>
  <c r="CY263" i="13"/>
  <c r="F391" i="13"/>
  <c r="BM391" i="13" s="1"/>
  <c r="BU391" i="13" s="1"/>
  <c r="O400" i="13"/>
  <c r="AR429" i="13"/>
  <c r="AT431" i="13"/>
  <c r="AD424" i="14"/>
  <c r="W417" i="14"/>
  <c r="AS439" i="14"/>
  <c r="X417" i="14"/>
  <c r="N407" i="14"/>
  <c r="BA446" i="14"/>
  <c r="DT265" i="14"/>
  <c r="CL265" i="14"/>
  <c r="DN265" i="14"/>
  <c r="BR263" i="13"/>
  <c r="J394" i="13"/>
  <c r="AA411" i="13"/>
  <c r="AH418" i="13"/>
  <c r="BF442" i="13"/>
  <c r="BW263" i="13"/>
  <c r="DH263" i="13"/>
  <c r="DG263" i="13"/>
  <c r="I394" i="13"/>
  <c r="P401" i="13"/>
  <c r="AN425" i="13"/>
  <c r="AV433" i="13"/>
  <c r="L406" i="14"/>
  <c r="Y419" i="14"/>
  <c r="AY445" i="14"/>
  <c r="AC422" i="14"/>
  <c r="P409" i="14"/>
  <c r="AN433" i="14"/>
  <c r="CB265" i="14"/>
  <c r="CT265" i="14"/>
  <c r="DV265" i="14"/>
  <c r="AB413" i="13"/>
  <c r="X408" i="13"/>
  <c r="AC413" i="13"/>
  <c r="AJ420" i="13"/>
  <c r="BH444" i="13"/>
  <c r="CR263" i="13"/>
  <c r="DU263" i="13"/>
  <c r="DO263" i="13"/>
  <c r="G392" i="13"/>
  <c r="T405" i="13"/>
  <c r="BB439" i="13"/>
  <c r="AX435" i="13"/>
  <c r="N408" i="14"/>
  <c r="AA421" i="14"/>
  <c r="AN434" i="14"/>
  <c r="S412" i="14"/>
  <c r="R411" i="14"/>
  <c r="AP435" i="14"/>
  <c r="CJ265" i="14"/>
  <c r="DB265" i="14"/>
  <c r="CA265" i="14"/>
  <c r="BS263" i="13"/>
  <c r="AO425" i="13"/>
  <c r="AU441" i="14"/>
  <c r="D388" i="13"/>
  <c r="AB412" i="13"/>
  <c r="AL422" i="13"/>
  <c r="BI445" i="13"/>
  <c r="DQ263" i="13"/>
  <c r="BZ263" i="13"/>
  <c r="DW263" i="13"/>
  <c r="U406" i="13"/>
  <c r="Z411" i="13"/>
  <c r="AE416" i="13"/>
  <c r="BI446" i="13"/>
  <c r="P410" i="14"/>
  <c r="AC423" i="14"/>
  <c r="AP436" i="14"/>
  <c r="AH427" i="14"/>
  <c r="U414" i="14"/>
  <c r="AR437" i="14"/>
  <c r="CR265" i="14"/>
  <c r="DJ265" i="14"/>
  <c r="CI265" i="14"/>
  <c r="BU263" i="13"/>
  <c r="M397" i="13"/>
  <c r="BM397" i="13" s="1"/>
  <c r="BQ397" i="13" s="1"/>
  <c r="AD414" i="13"/>
  <c r="AN424" i="13"/>
  <c r="B452" i="13"/>
  <c r="BX263" i="13"/>
  <c r="CK263" i="13"/>
  <c r="CD263" i="13"/>
  <c r="M398" i="13"/>
  <c r="AD415" i="13"/>
  <c r="AG418" i="13"/>
  <c r="AY436" i="13"/>
  <c r="AF426" i="14"/>
  <c r="AE425" i="14"/>
  <c r="AR438" i="14"/>
  <c r="AI428" i="14"/>
  <c r="AL431" i="14"/>
  <c r="AT439" i="14"/>
  <c r="BU265" i="14"/>
  <c r="DZ265" i="14" s="1"/>
  <c r="CO265" i="14"/>
  <c r="CZ265" i="14"/>
  <c r="DR265" i="14"/>
  <c r="CQ265" i="14"/>
  <c r="BT263" i="13"/>
  <c r="S403" i="13"/>
  <c r="H401" i="14"/>
  <c r="T404" i="13"/>
  <c r="BB438" i="13"/>
  <c r="AP426" i="13"/>
  <c r="CS263" i="13"/>
  <c r="CW263" i="13"/>
  <c r="CL263" i="13"/>
  <c r="R403" i="13"/>
  <c r="AJ421" i="13"/>
  <c r="AI420" i="13"/>
  <c r="BA438" i="13"/>
  <c r="X418" i="14"/>
  <c r="AI429" i="14"/>
  <c r="AW443" i="14"/>
  <c r="K404" i="14"/>
  <c r="AM432" i="14"/>
  <c r="AZ445" i="14"/>
  <c r="DU265" i="14"/>
  <c r="DH265" i="14"/>
  <c r="CE265" i="14"/>
  <c r="CY265" i="14"/>
  <c r="DM263" i="13"/>
  <c r="Z410" i="13"/>
  <c r="AE415" i="13"/>
  <c r="AR428" i="13"/>
  <c r="DT263" i="13"/>
  <c r="DI263" i="13"/>
  <c r="CT263" i="13"/>
  <c r="W408" i="13"/>
  <c r="N399" i="13"/>
  <c r="AK422" i="13"/>
  <c r="BC440" i="13"/>
  <c r="V416" i="14"/>
  <c r="AJ430" i="14"/>
  <c r="AT440" i="14"/>
  <c r="AE424" i="14"/>
  <c r="Z419" i="14"/>
  <c r="AY444" i="14"/>
  <c r="BX265" i="14"/>
  <c r="CV265" i="14"/>
  <c r="DP265" i="14"/>
  <c r="CM265" i="14"/>
  <c r="DG265" i="14"/>
  <c r="F390" i="13"/>
  <c r="AG417" i="13"/>
  <c r="AT430" i="13"/>
  <c r="CE263" i="13"/>
  <c r="CB263" i="13"/>
  <c r="DV263" i="13"/>
  <c r="DB263" i="13"/>
  <c r="AP427" i="13"/>
  <c r="Q402" i="13"/>
  <c r="AM424" i="13"/>
  <c r="BE442" i="13"/>
  <c r="K405" i="14"/>
  <c r="AG427" i="14"/>
  <c r="AV442" i="14"/>
  <c r="M406" i="14"/>
  <c r="AB421" i="14"/>
  <c r="AO434" i="14"/>
  <c r="BV265" i="14"/>
  <c r="CW265" i="14"/>
  <c r="DX265" i="14"/>
  <c r="CU265" i="14"/>
  <c r="DO265" i="14"/>
  <c r="BV263" i="13"/>
  <c r="AZ436" i="13"/>
  <c r="CH263" i="13"/>
  <c r="X409" i="13"/>
  <c r="Q411" i="14"/>
  <c r="W416" i="14"/>
  <c r="K395" i="13"/>
  <c r="AI419" i="13"/>
  <c r="AV432" i="13"/>
  <c r="DA263" i="13"/>
  <c r="CX263" i="13"/>
  <c r="CC263" i="13"/>
  <c r="DJ263" i="13"/>
  <c r="L397" i="13"/>
  <c r="D389" i="13"/>
  <c r="AO426" i="13"/>
  <c r="BG444" i="13"/>
  <c r="G401" i="14"/>
  <c r="Z420" i="14"/>
  <c r="AH428" i="14"/>
  <c r="AX444" i="14"/>
  <c r="O408" i="14"/>
  <c r="AD423" i="14"/>
  <c r="AQ436" i="14"/>
  <c r="BW265" i="14"/>
  <c r="DD265" i="14"/>
  <c r="CC265" i="14"/>
  <c r="DC265" i="14"/>
  <c r="DW265" i="14"/>
  <c r="I393" i="13"/>
  <c r="AF416" i="13"/>
  <c r="AK421" i="13"/>
  <c r="AX434" i="13"/>
  <c r="CG263" i="13"/>
  <c r="DX263" i="13"/>
  <c r="CN263" i="13"/>
  <c r="DR263" i="13"/>
  <c r="S404" i="13"/>
  <c r="K396" i="13"/>
  <c r="AQ428" i="13"/>
  <c r="E399" i="14"/>
  <c r="M407" i="14"/>
  <c r="AK431" i="14"/>
  <c r="G400" i="14"/>
  <c r="Q410" i="14"/>
  <c r="AF425" i="14"/>
  <c r="BY265" i="14"/>
  <c r="CK265" i="14"/>
  <c r="DK265" i="14"/>
  <c r="AQ437" i="13"/>
  <c r="BM326" i="14"/>
  <c r="BQ326" i="14" s="1"/>
  <c r="BM334" i="14"/>
  <c r="BR334" i="14" s="1"/>
  <c r="BM333" i="14"/>
  <c r="BT333" i="14" s="1"/>
  <c r="BM328" i="13"/>
  <c r="BU328" i="13" s="1"/>
  <c r="BM330" i="13"/>
  <c r="BY330" i="13" s="1"/>
  <c r="DF270" i="13"/>
  <c r="DR270" i="13"/>
  <c r="CD270" i="13"/>
  <c r="CK270" i="13"/>
  <c r="CV270" i="13"/>
  <c r="DM270" i="13"/>
  <c r="D397" i="13"/>
  <c r="I402" i="13"/>
  <c r="U414" i="13"/>
  <c r="Y418" i="13"/>
  <c r="AO434" i="13"/>
  <c r="AS438" i="13"/>
  <c r="M407" i="13"/>
  <c r="AA421" i="13"/>
  <c r="K405" i="13"/>
  <c r="P410" i="13"/>
  <c r="AT440" i="13"/>
  <c r="AN434" i="13"/>
  <c r="BQ270" i="13"/>
  <c r="DY270" i="14"/>
  <c r="CM270" i="14"/>
  <c r="DD270" i="14"/>
  <c r="DU270" i="14"/>
  <c r="CQ270" i="14"/>
  <c r="DH270" i="14"/>
  <c r="DL263" i="14"/>
  <c r="DC263" i="14"/>
  <c r="CB263" i="14"/>
  <c r="CK263" i="14"/>
  <c r="CT263" i="14"/>
  <c r="DE263" i="14"/>
  <c r="DN263" i="14"/>
  <c r="DL266" i="14"/>
  <c r="DD266" i="14"/>
  <c r="DO266" i="14"/>
  <c r="DX266" i="14"/>
  <c r="CD266" i="14"/>
  <c r="CW266" i="14"/>
  <c r="DF266" i="14"/>
  <c r="BZ270" i="14"/>
  <c r="DQ262" i="14"/>
  <c r="DB262" i="14"/>
  <c r="DM262" i="14"/>
  <c r="DV262" i="14"/>
  <c r="CB262" i="14"/>
  <c r="CE262" i="14"/>
  <c r="CN262" i="14"/>
  <c r="CC270" i="14"/>
  <c r="BY266" i="14"/>
  <c r="BV266" i="14"/>
  <c r="CI270" i="13"/>
  <c r="CJ270" i="13"/>
  <c r="CQ270" i="13"/>
  <c r="CS270" i="13"/>
  <c r="DD270" i="13"/>
  <c r="DU270" i="13"/>
  <c r="K404" i="13"/>
  <c r="Q410" i="13"/>
  <c r="AD423" i="13"/>
  <c r="AA420" i="13"/>
  <c r="B461" i="13"/>
  <c r="AU440" i="13"/>
  <c r="Q411" i="13"/>
  <c r="F400" i="13"/>
  <c r="S413" i="13"/>
  <c r="T414" i="13"/>
  <c r="AH428" i="13"/>
  <c r="AV442" i="13"/>
  <c r="CD270" i="14"/>
  <c r="CU270" i="14"/>
  <c r="DL270" i="14"/>
  <c r="CH270" i="14"/>
  <c r="CY270" i="14"/>
  <c r="DP270" i="14"/>
  <c r="CM263" i="14"/>
  <c r="CA263" i="14"/>
  <c r="CJ263" i="14"/>
  <c r="CS263" i="14"/>
  <c r="DB263" i="14"/>
  <c r="DM263" i="14"/>
  <c r="DV263" i="14"/>
  <c r="CM266" i="14"/>
  <c r="CE266" i="14"/>
  <c r="DW266" i="14"/>
  <c r="CC266" i="14"/>
  <c r="CL266" i="14"/>
  <c r="DE266" i="14"/>
  <c r="DN266" i="14"/>
  <c r="CL262" i="14"/>
  <c r="CC262" i="14"/>
  <c r="DU262" i="14"/>
  <c r="CA262" i="14"/>
  <c r="CJ262" i="14"/>
  <c r="CM262" i="14"/>
  <c r="CV262" i="14"/>
  <c r="BQ263" i="14"/>
  <c r="BT270" i="13"/>
  <c r="DZ270" i="13" s="1"/>
  <c r="BX266" i="14"/>
  <c r="BW270" i="13"/>
  <c r="DV270" i="13"/>
  <c r="CL270" i="13"/>
  <c r="DJ270" i="13"/>
  <c r="DP270" i="13"/>
  <c r="DI270" i="13"/>
  <c r="DT270" i="13"/>
  <c r="E398" i="13"/>
  <c r="AB421" i="13"/>
  <c r="N407" i="13"/>
  <c r="AT439" i="13"/>
  <c r="AE424" i="13"/>
  <c r="AN433" i="13"/>
  <c r="AY444" i="13"/>
  <c r="AB422" i="13"/>
  <c r="E399" i="13"/>
  <c r="BM399" i="13" s="1"/>
  <c r="BQ399" i="13" s="1"/>
  <c r="AC423" i="13"/>
  <c r="Y419" i="13"/>
  <c r="AI429" i="13"/>
  <c r="AS439" i="13"/>
  <c r="CK270" i="14"/>
  <c r="CT270" i="14"/>
  <c r="DK270" i="14"/>
  <c r="CG270" i="14"/>
  <c r="CX270" i="14"/>
  <c r="DO270" i="14"/>
  <c r="BX263" i="14"/>
  <c r="CN263" i="14"/>
  <c r="CQ263" i="14"/>
  <c r="CZ263" i="14"/>
  <c r="DI263" i="14"/>
  <c r="DR263" i="14"/>
  <c r="BZ263" i="14"/>
  <c r="CN266" i="14"/>
  <c r="CA266" i="14"/>
  <c r="CJ266" i="14"/>
  <c r="CS266" i="14"/>
  <c r="DB266" i="14"/>
  <c r="DU266" i="14"/>
  <c r="BU270" i="14"/>
  <c r="BT270" i="14"/>
  <c r="CS262" i="14"/>
  <c r="BY262" i="14"/>
  <c r="CH262" i="14"/>
  <c r="CQ262" i="14"/>
  <c r="CZ262" i="14"/>
  <c r="DC262" i="14"/>
  <c r="DL262" i="14"/>
  <c r="BQ266" i="14"/>
  <c r="CC270" i="13"/>
  <c r="BM334" i="13"/>
  <c r="BV334" i="13" s="1"/>
  <c r="CY270" i="13"/>
  <c r="DK270" i="13"/>
  <c r="DW270" i="13"/>
  <c r="CH270" i="13"/>
  <c r="DQ270" i="13"/>
  <c r="CG270" i="13"/>
  <c r="J403" i="13"/>
  <c r="G400" i="13"/>
  <c r="P409" i="13"/>
  <c r="AV441" i="13"/>
  <c r="AG426" i="13"/>
  <c r="AP435" i="13"/>
  <c r="BA446" i="13"/>
  <c r="AG427" i="13"/>
  <c r="H402" i="13"/>
  <c r="AM433" i="13"/>
  <c r="AJ430" i="13"/>
  <c r="AR438" i="13"/>
  <c r="AW443" i="13"/>
  <c r="CB270" i="14"/>
  <c r="CS270" i="14"/>
  <c r="DB270" i="14"/>
  <c r="DS270" i="14"/>
  <c r="CO270" i="14"/>
  <c r="DF270" i="14"/>
  <c r="DW270" i="14"/>
  <c r="DD263" i="14"/>
  <c r="DT263" i="14"/>
  <c r="CY263" i="14"/>
  <c r="DH263" i="14"/>
  <c r="DQ263" i="14"/>
  <c r="BY263" i="14"/>
  <c r="CH263" i="14"/>
  <c r="DT266" i="14"/>
  <c r="CI266" i="14"/>
  <c r="CR266" i="14"/>
  <c r="DA266" i="14"/>
  <c r="DJ266" i="14"/>
  <c r="BZ266" i="14"/>
  <c r="BT262" i="14"/>
  <c r="BW270" i="14"/>
  <c r="DY262" i="14"/>
  <c r="CG262" i="14"/>
  <c r="CP262" i="14"/>
  <c r="CY262" i="14"/>
  <c r="DH262" i="14"/>
  <c r="DK262" i="14"/>
  <c r="DT262" i="14"/>
  <c r="BY270" i="13"/>
  <c r="BV270" i="13"/>
  <c r="BX270" i="13"/>
  <c r="BS270" i="13"/>
  <c r="BM272" i="11"/>
  <c r="DX270" i="13"/>
  <c r="CM270" i="13"/>
  <c r="CP270" i="13"/>
  <c r="CT270" i="13"/>
  <c r="DY270" i="13"/>
  <c r="CO270" i="13"/>
  <c r="L405" i="13"/>
  <c r="H401" i="13"/>
  <c r="R411" i="13"/>
  <c r="AH427" i="13"/>
  <c r="AI428" i="13"/>
  <c r="AX443" i="13"/>
  <c r="J404" i="13"/>
  <c r="Z420" i="13"/>
  <c r="AD424" i="13"/>
  <c r="AU441" i="13"/>
  <c r="AP436" i="13"/>
  <c r="AY445" i="13"/>
  <c r="BR262" i="14"/>
  <c r="BT263" i="14"/>
  <c r="DA270" i="14"/>
  <c r="DJ270" i="14"/>
  <c r="CF270" i="14"/>
  <c r="DZ270" i="14" s="1"/>
  <c r="CW270" i="14"/>
  <c r="DN270" i="14"/>
  <c r="CJ270" i="14"/>
  <c r="CE263" i="14"/>
  <c r="CU263" i="14"/>
  <c r="DG263" i="14"/>
  <c r="DP263" i="14"/>
  <c r="DY263" i="14"/>
  <c r="CG263" i="14"/>
  <c r="CP263" i="14"/>
  <c r="CU266" i="14"/>
  <c r="CQ266" i="14"/>
  <c r="CZ266" i="14"/>
  <c r="DI266" i="14"/>
  <c r="DR266" i="14"/>
  <c r="CH266" i="14"/>
  <c r="BR263" i="14"/>
  <c r="CA270" i="14"/>
  <c r="BX270" i="14"/>
  <c r="CD262" i="14"/>
  <c r="CT262" i="14"/>
  <c r="CO262" i="14"/>
  <c r="CX262" i="14"/>
  <c r="DG262" i="14"/>
  <c r="DP262" i="14"/>
  <c r="DS262" i="14"/>
  <c r="BS266" i="14"/>
  <c r="BU266" i="14"/>
  <c r="CZ270" i="13"/>
  <c r="DN270" i="13"/>
  <c r="DB270" i="13"/>
  <c r="DG270" i="13"/>
  <c r="CF270" i="13"/>
  <c r="CW270" i="13"/>
  <c r="T413" i="13"/>
  <c r="O408" i="13"/>
  <c r="V415" i="13"/>
  <c r="AR437" i="13"/>
  <c r="AK430" i="13"/>
  <c r="AZ445" i="13"/>
  <c r="AE425" i="13"/>
  <c r="O409" i="13"/>
  <c r="D398" i="13"/>
  <c r="L406" i="13"/>
  <c r="X418" i="13"/>
  <c r="AZ446" i="13"/>
  <c r="BS270" i="14"/>
  <c r="DI270" i="14"/>
  <c r="DR270" i="14"/>
  <c r="CN270" i="14"/>
  <c r="DE270" i="14"/>
  <c r="DV270" i="14"/>
  <c r="CR270" i="14"/>
  <c r="DK263" i="14"/>
  <c r="CV263" i="14"/>
  <c r="DO263" i="14"/>
  <c r="DX263" i="14"/>
  <c r="CD263" i="14"/>
  <c r="CO263" i="14"/>
  <c r="CX263" i="14"/>
  <c r="CV266" i="14"/>
  <c r="CY266" i="14"/>
  <c r="DH266" i="14"/>
  <c r="DQ266" i="14"/>
  <c r="CG266" i="14"/>
  <c r="CP266" i="14"/>
  <c r="BU263" i="14"/>
  <c r="DJ262" i="14"/>
  <c r="DA262" i="14"/>
  <c r="CW262" i="14"/>
  <c r="DF262" i="14"/>
  <c r="DO262" i="14"/>
  <c r="DX262" i="14"/>
  <c r="BX262" i="14"/>
  <c r="CA270" i="13"/>
  <c r="BR266" i="14"/>
  <c r="BM330" i="14"/>
  <c r="BQ330" i="14" s="1"/>
  <c r="BM331" i="14"/>
  <c r="BX331" i="14" s="1"/>
  <c r="DK272" i="13"/>
  <c r="DM272" i="13"/>
  <c r="CN272" i="13"/>
  <c r="DF272" i="13"/>
  <c r="DW272" i="13"/>
  <c r="DJ267" i="14"/>
  <c r="DA267" i="14"/>
  <c r="CP267" i="14"/>
  <c r="CY267" i="14"/>
  <c r="DH267" i="14"/>
  <c r="DS267" i="14"/>
  <c r="BR269" i="14"/>
  <c r="CI269" i="14"/>
  <c r="CZ269" i="14"/>
  <c r="DI269" i="14"/>
  <c r="DR269" i="14"/>
  <c r="CN269" i="14"/>
  <c r="DE269" i="14"/>
  <c r="BT267" i="14"/>
  <c r="DZ267" i="14" s="1"/>
  <c r="BZ269" i="14"/>
  <c r="CO272" i="13"/>
  <c r="CL272" i="13"/>
  <c r="CK272" i="13"/>
  <c r="CV272" i="13"/>
  <c r="DN272" i="13"/>
  <c r="CJ272" i="13"/>
  <c r="CK267" i="14"/>
  <c r="CG267" i="14"/>
  <c r="CX267" i="14"/>
  <c r="DG267" i="14"/>
  <c r="DP267" i="14"/>
  <c r="CF267" i="14"/>
  <c r="BS269" i="14"/>
  <c r="CQ269" i="14"/>
  <c r="DH269" i="14"/>
  <c r="DQ269" i="14"/>
  <c r="CE269" i="14"/>
  <c r="CV269" i="14"/>
  <c r="DM269" i="14"/>
  <c r="BX269" i="14"/>
  <c r="BW267" i="14"/>
  <c r="DU272" i="13"/>
  <c r="DR272" i="13"/>
  <c r="DA272" i="13"/>
  <c r="DD272" i="13"/>
  <c r="DV272" i="13"/>
  <c r="CR272" i="13"/>
  <c r="DQ267" i="14"/>
  <c r="CO267" i="14"/>
  <c r="DF267" i="14"/>
  <c r="DO267" i="14"/>
  <c r="DX267" i="14"/>
  <c r="CN267" i="14"/>
  <c r="BV269" i="14"/>
  <c r="CH269" i="14"/>
  <c r="CY269" i="14"/>
  <c r="DP269" i="14"/>
  <c r="DY269" i="14"/>
  <c r="CM269" i="14"/>
  <c r="DD269" i="14"/>
  <c r="DU269" i="14"/>
  <c r="BS267" i="14"/>
  <c r="BY269" i="14"/>
  <c r="CT272" i="13"/>
  <c r="CS272" i="13"/>
  <c r="DQ272" i="13"/>
  <c r="DL272" i="13"/>
  <c r="CI272" i="13"/>
  <c r="CZ272" i="13"/>
  <c r="CL267" i="14"/>
  <c r="CW267" i="14"/>
  <c r="DN267" i="14"/>
  <c r="DW267" i="14"/>
  <c r="CE267" i="14"/>
  <c r="CV267" i="14"/>
  <c r="BQ269" i="14"/>
  <c r="CP269" i="14"/>
  <c r="DG269" i="14"/>
  <c r="DX269" i="14"/>
  <c r="CD269" i="14"/>
  <c r="CU269" i="14"/>
  <c r="DL269" i="14"/>
  <c r="BU269" i="14"/>
  <c r="BQ267" i="14"/>
  <c r="BX267" i="14"/>
  <c r="BR267" i="14"/>
  <c r="CU272" i="13"/>
  <c r="DI272" i="13"/>
  <c r="CM272" i="13"/>
  <c r="DT272" i="13"/>
  <c r="CQ272" i="13"/>
  <c r="DH272" i="13"/>
  <c r="DB267" i="14"/>
  <c r="DR267" i="14"/>
  <c r="DE267" i="14"/>
  <c r="DV267" i="14"/>
  <c r="CB267" i="14"/>
  <c r="CM267" i="14"/>
  <c r="DD267" i="14"/>
  <c r="CX269" i="14"/>
  <c r="DO269" i="14"/>
  <c r="CC269" i="14"/>
  <c r="CL269" i="14"/>
  <c r="DC269" i="14"/>
  <c r="DT269" i="14"/>
  <c r="BY267" i="14"/>
  <c r="BT269" i="14"/>
  <c r="DB272" i="13"/>
  <c r="DY272" i="13"/>
  <c r="DC272" i="13"/>
  <c r="CH272" i="13"/>
  <c r="CY272" i="13"/>
  <c r="DP272" i="13"/>
  <c r="BT272" i="13"/>
  <c r="CC267" i="14"/>
  <c r="CS267" i="14"/>
  <c r="DM267" i="14"/>
  <c r="CA267" i="14"/>
  <c r="CJ267" i="14"/>
  <c r="CU267" i="14"/>
  <c r="DL267" i="14"/>
  <c r="DF269" i="14"/>
  <c r="DW269" i="14"/>
  <c r="CK269" i="14"/>
  <c r="CT269" i="14"/>
  <c r="DK269" i="14"/>
  <c r="CG269" i="14"/>
  <c r="BU267" i="14"/>
  <c r="DE272" i="13"/>
  <c r="CG272" i="13"/>
  <c r="DS272" i="13"/>
  <c r="CP272" i="13"/>
  <c r="DG272" i="13"/>
  <c r="DX272" i="13"/>
  <c r="CA272" i="13"/>
  <c r="DI267" i="14"/>
  <c r="DY267" i="14"/>
  <c r="DU267" i="14"/>
  <c r="CI267" i="14"/>
  <c r="CR267" i="14"/>
  <c r="DC267" i="14"/>
  <c r="DT267" i="14"/>
  <c r="DN269" i="14"/>
  <c r="CJ269" i="14"/>
  <c r="CS269" i="14"/>
  <c r="DB269" i="14"/>
  <c r="DS269" i="14"/>
  <c r="CO269" i="14"/>
  <c r="BW269" i="14"/>
  <c r="DN268" i="14"/>
  <c r="DB268" i="14"/>
  <c r="DS268" i="14"/>
  <c r="CO268" i="14"/>
  <c r="CR268" i="14"/>
  <c r="DA268" i="14"/>
  <c r="CI268" i="14"/>
  <c r="DJ268" i="14"/>
  <c r="CF268" i="14"/>
  <c r="CW268" i="14"/>
  <c r="CZ268" i="14"/>
  <c r="DI268" i="14"/>
  <c r="BV268" i="14"/>
  <c r="BQ268" i="14"/>
  <c r="DZ268" i="14" s="1"/>
  <c r="CQ268" i="14"/>
  <c r="DO268" i="14"/>
  <c r="DR268" i="14"/>
  <c r="CN268" i="14"/>
  <c r="DE268" i="14"/>
  <c r="DH268" i="14"/>
  <c r="DQ268" i="14"/>
  <c r="CA268" i="14"/>
  <c r="BT268" i="14"/>
  <c r="CY268" i="14"/>
  <c r="DW268" i="14"/>
  <c r="CM268" i="14"/>
  <c r="DD268" i="14"/>
  <c r="DU268" i="14"/>
  <c r="DX268" i="14"/>
  <c r="BY268" i="14"/>
  <c r="DG268" i="14"/>
  <c r="CL268" i="14"/>
  <c r="DC268" i="14"/>
  <c r="DT268" i="14"/>
  <c r="CB268" i="14"/>
  <c r="CK268" i="14"/>
  <c r="BU268" i="14"/>
  <c r="BZ268" i="14"/>
  <c r="BZ272" i="13"/>
  <c r="CB270" i="13"/>
  <c r="AZ510" i="14"/>
  <c r="DZ206" i="13"/>
  <c r="CR271" i="14"/>
  <c r="BS209" i="11"/>
  <c r="CS209" i="11"/>
  <c r="DV206" i="11"/>
  <c r="DI271" i="14"/>
  <c r="DA206" i="11"/>
  <c r="BW206" i="11"/>
  <c r="CZ206" i="11"/>
  <c r="BT271" i="14"/>
  <c r="CN271" i="14"/>
  <c r="CX206" i="11"/>
  <c r="DE271" i="14"/>
  <c r="BS324" i="14"/>
  <c r="CD206" i="11"/>
  <c r="DZ204" i="14"/>
  <c r="DZ201" i="13"/>
  <c r="DR208" i="11"/>
  <c r="DZ202" i="14"/>
  <c r="DZ203" i="14"/>
  <c r="DZ208" i="13"/>
  <c r="CF208" i="11"/>
  <c r="CL208" i="11"/>
  <c r="CG208" i="11"/>
  <c r="CZ208" i="11"/>
  <c r="CT208" i="11"/>
  <c r="DZ202" i="13"/>
  <c r="DZ142" i="11"/>
  <c r="DZ204" i="13"/>
  <c r="DZ207" i="13"/>
  <c r="AJ366" i="11"/>
  <c r="AM368" i="11"/>
  <c r="BU330" i="13"/>
  <c r="DZ206" i="14"/>
  <c r="DZ205" i="14"/>
  <c r="CS208" i="11"/>
  <c r="DG208" i="11"/>
  <c r="DM208" i="11"/>
  <c r="CO208" i="11"/>
  <c r="DS208" i="11"/>
  <c r="CU208" i="11"/>
  <c r="CW208" i="11"/>
  <c r="DP208" i="11"/>
  <c r="DB208" i="11"/>
  <c r="CE208" i="11"/>
  <c r="DN208" i="11"/>
  <c r="DU208" i="11"/>
  <c r="DW208" i="11"/>
  <c r="CY208" i="11"/>
  <c r="CM208" i="11"/>
  <c r="CV208" i="11"/>
  <c r="CI208" i="11"/>
  <c r="DY208" i="11"/>
  <c r="DL208" i="11"/>
  <c r="CP208" i="11"/>
  <c r="CR208" i="11"/>
  <c r="DE208" i="11"/>
  <c r="CJ208" i="11"/>
  <c r="DH208" i="11"/>
  <c r="DX208" i="11"/>
  <c r="DJ208" i="11"/>
  <c r="DF208" i="11"/>
  <c r="CN208" i="11"/>
  <c r="DQ208" i="11"/>
  <c r="DI208" i="11"/>
  <c r="CQ208" i="11"/>
  <c r="DT208" i="11"/>
  <c r="DC208" i="11"/>
  <c r="CK208" i="11"/>
  <c r="DD208" i="11"/>
  <c r="DK208" i="11"/>
  <c r="CX208" i="11"/>
  <c r="DO208" i="11"/>
  <c r="DV208" i="11"/>
  <c r="CH208" i="11"/>
  <c r="DA208" i="11"/>
  <c r="BV208" i="11"/>
  <c r="BS208" i="11"/>
  <c r="DZ200" i="14"/>
  <c r="AB358" i="11"/>
  <c r="AR373" i="11"/>
  <c r="AV378" i="11"/>
  <c r="AT375" i="11"/>
  <c r="Y355" i="11"/>
  <c r="AB357" i="11"/>
  <c r="AA356" i="11"/>
  <c r="AE360" i="11"/>
  <c r="U351" i="11"/>
  <c r="H338" i="11"/>
  <c r="DZ205" i="13"/>
  <c r="W353" i="11"/>
  <c r="S349" i="11"/>
  <c r="AU377" i="11"/>
  <c r="AO371" i="11"/>
  <c r="AZ382" i="11"/>
  <c r="AF362" i="11"/>
  <c r="T349" i="11"/>
  <c r="AY380" i="11"/>
  <c r="AK366" i="11"/>
  <c r="BA382" i="11"/>
  <c r="AW378" i="11"/>
  <c r="AN369" i="11"/>
  <c r="AA357" i="11"/>
  <c r="AG363" i="11"/>
  <c r="AY381" i="11"/>
  <c r="J340" i="11"/>
  <c r="F336" i="11"/>
  <c r="AK367" i="11"/>
  <c r="J339" i="11"/>
  <c r="AC358" i="11"/>
  <c r="AQ372" i="11"/>
  <c r="K340" i="11"/>
  <c r="M342" i="11"/>
  <c r="O344" i="11"/>
  <c r="AO370" i="11"/>
  <c r="BR330" i="13"/>
  <c r="AN370" i="11"/>
  <c r="AL368" i="11"/>
  <c r="G337" i="11"/>
  <c r="R348" i="11"/>
  <c r="M343" i="11"/>
  <c r="AP372" i="11"/>
  <c r="E334" i="11"/>
  <c r="AP371" i="11"/>
  <c r="AS374" i="11"/>
  <c r="AZ381" i="11"/>
  <c r="AD359" i="11"/>
  <c r="R347" i="11"/>
  <c r="AI364" i="11"/>
  <c r="AD360" i="11"/>
  <c r="AQ373" i="11"/>
  <c r="P346" i="11"/>
  <c r="T350" i="11"/>
  <c r="AC359" i="11"/>
  <c r="AS375" i="11"/>
  <c r="I338" i="11"/>
  <c r="P345" i="11"/>
  <c r="AL367" i="11"/>
  <c r="Y354" i="11"/>
  <c r="D333" i="11"/>
  <c r="BM333" i="11" s="1"/>
  <c r="AH363" i="11"/>
  <c r="B397" i="11"/>
  <c r="E398" i="11" s="1"/>
  <c r="D334" i="11"/>
  <c r="AI365" i="11"/>
  <c r="K341" i="11"/>
  <c r="V352" i="11"/>
  <c r="AH364" i="11"/>
  <c r="E335" i="11"/>
  <c r="AW379" i="11"/>
  <c r="AU376" i="11"/>
  <c r="F335" i="11"/>
  <c r="H337" i="11"/>
  <c r="S348" i="11"/>
  <c r="W352" i="11"/>
  <c r="AJ365" i="11"/>
  <c r="L342" i="11"/>
  <c r="AT376" i="11"/>
  <c r="N344" i="11"/>
  <c r="Z356" i="11"/>
  <c r="AM369" i="11"/>
  <c r="I339" i="11"/>
  <c r="G336" i="11"/>
  <c r="N343" i="11"/>
  <c r="Q346" i="11"/>
  <c r="AX379" i="11"/>
  <c r="AF361" i="11"/>
  <c r="U350" i="11"/>
  <c r="Q347" i="11"/>
  <c r="AX380" i="11"/>
  <c r="X354" i="11"/>
  <c r="AE361" i="11"/>
  <c r="AR374" i="11"/>
  <c r="O345" i="11"/>
  <c r="V351" i="11"/>
  <c r="X353" i="11"/>
  <c r="AV377" i="11"/>
  <c r="Z355" i="11"/>
  <c r="AG362" i="11"/>
  <c r="BM273" i="11"/>
  <c r="AN487" i="12"/>
  <c r="DZ203" i="12"/>
  <c r="BV271" i="14"/>
  <c r="CE271" i="14"/>
  <c r="CV271" i="14"/>
  <c r="DM271" i="14"/>
  <c r="CI271" i="14"/>
  <c r="CZ271" i="14"/>
  <c r="DQ271" i="14"/>
  <c r="CY209" i="11"/>
  <c r="DN209" i="11"/>
  <c r="BR206" i="11"/>
  <c r="BZ206" i="11"/>
  <c r="CN206" i="11"/>
  <c r="DQ206" i="11"/>
  <c r="CU206" i="11"/>
  <c r="DC206" i="11"/>
  <c r="CO206" i="11"/>
  <c r="DJ206" i="11"/>
  <c r="BT208" i="11"/>
  <c r="CM271" i="14"/>
  <c r="DD271" i="14"/>
  <c r="DU271" i="14"/>
  <c r="CQ271" i="14"/>
  <c r="DH271" i="14"/>
  <c r="DY271" i="14"/>
  <c r="BS271" i="14"/>
  <c r="CU209" i="11"/>
  <c r="BU206" i="11"/>
  <c r="CR206" i="11"/>
  <c r="CW206" i="11"/>
  <c r="DY206" i="11"/>
  <c r="DL206" i="11"/>
  <c r="DT206" i="11"/>
  <c r="CS206" i="11"/>
  <c r="CF206" i="11"/>
  <c r="CC208" i="11"/>
  <c r="CU271" i="14"/>
  <c r="DL271" i="14"/>
  <c r="CH271" i="14"/>
  <c r="CY271" i="14"/>
  <c r="DP271" i="14"/>
  <c r="CL271" i="14"/>
  <c r="DG209" i="11"/>
  <c r="BY206" i="11"/>
  <c r="CM206" i="11"/>
  <c r="DH206" i="11"/>
  <c r="CP206" i="11"/>
  <c r="CC206" i="11"/>
  <c r="CG206" i="11"/>
  <c r="DB206" i="11"/>
  <c r="BV206" i="11"/>
  <c r="DC271" i="14"/>
  <c r="DT271" i="14"/>
  <c r="CP271" i="14"/>
  <c r="DG271" i="14"/>
  <c r="DX271" i="14"/>
  <c r="CT271" i="14"/>
  <c r="BZ271" i="14"/>
  <c r="CD271" i="14"/>
  <c r="BQ271" i="14"/>
  <c r="CV209" i="11"/>
  <c r="CA206" i="11"/>
  <c r="CY206" i="11"/>
  <c r="CV206" i="11"/>
  <c r="DR206" i="11"/>
  <c r="DU206" i="11"/>
  <c r="DW206" i="11"/>
  <c r="DS206" i="11"/>
  <c r="DK271" i="14"/>
  <c r="CG271" i="14"/>
  <c r="CX271" i="14"/>
  <c r="DO271" i="14"/>
  <c r="CK271" i="14"/>
  <c r="DB271" i="14"/>
  <c r="CB271" i="14"/>
  <c r="CC271" i="14"/>
  <c r="BY271" i="14"/>
  <c r="CL209" i="11"/>
  <c r="BT206" i="11"/>
  <c r="DM206" i="11"/>
  <c r="DF206" i="11"/>
  <c r="CH206" i="11"/>
  <c r="DE206" i="11"/>
  <c r="CK206" i="11"/>
  <c r="CI206" i="11"/>
  <c r="AZ502" i="12"/>
  <c r="DS271" i="14"/>
  <c r="CO271" i="14"/>
  <c r="DF271" i="14"/>
  <c r="DW271" i="14"/>
  <c r="CS271" i="14"/>
  <c r="DJ271" i="14"/>
  <c r="BX271" i="14"/>
  <c r="DV209" i="11"/>
  <c r="BQ206" i="11"/>
  <c r="CE206" i="11"/>
  <c r="DI206" i="11"/>
  <c r="CQ206" i="11"/>
  <c r="DN206" i="11"/>
  <c r="CT206" i="11"/>
  <c r="DG206" i="11"/>
  <c r="CF271" i="14"/>
  <c r="CW271" i="14"/>
  <c r="DN271" i="14"/>
  <c r="CJ271" i="14"/>
  <c r="DA271" i="14"/>
  <c r="DR271" i="14"/>
  <c r="CA271" i="14"/>
  <c r="BW271" i="14"/>
  <c r="CN209" i="11"/>
  <c r="DJ209" i="11"/>
  <c r="BS206" i="11"/>
  <c r="BX206" i="11"/>
  <c r="DO206" i="11"/>
  <c r="DD206" i="11"/>
  <c r="DP206" i="11"/>
  <c r="DX206" i="11"/>
  <c r="DK206" i="11"/>
  <c r="CJ206" i="11"/>
  <c r="BY209" i="11"/>
  <c r="BU208" i="11"/>
  <c r="CB208" i="11"/>
  <c r="BY208" i="11"/>
  <c r="CC209" i="11"/>
  <c r="CD208" i="11"/>
  <c r="CA208" i="11"/>
  <c r="BS330" i="14"/>
  <c r="BQ208" i="11"/>
  <c r="BX208" i="11"/>
  <c r="BR208" i="11"/>
  <c r="BZ208" i="11"/>
  <c r="BU271" i="14"/>
  <c r="BH507" i="12"/>
  <c r="I456" i="12"/>
  <c r="M460" i="12"/>
  <c r="R465" i="12"/>
  <c r="BV330" i="12"/>
  <c r="AP489" i="12"/>
  <c r="AY498" i="12"/>
  <c r="BS328" i="13"/>
  <c r="BW328" i="13"/>
  <c r="BT328" i="13"/>
  <c r="BV328" i="13"/>
  <c r="BM270" i="11"/>
  <c r="DS270" i="11" s="1"/>
  <c r="AZ506" i="14"/>
  <c r="DZ76" i="12"/>
  <c r="AZ509" i="13"/>
  <c r="DZ81" i="13"/>
  <c r="AL243" i="14"/>
  <c r="AS250" i="14"/>
  <c r="AC234" i="14"/>
  <c r="R223" i="14"/>
  <c r="D209" i="14"/>
  <c r="G212" i="14"/>
  <c r="AJ241" i="14"/>
  <c r="AQ248" i="14"/>
  <c r="AA232" i="14"/>
  <c r="P221" i="14"/>
  <c r="Z231" i="14"/>
  <c r="B273" i="14"/>
  <c r="AH239" i="14"/>
  <c r="AO246" i="14"/>
  <c r="Y230" i="14"/>
  <c r="N219" i="14"/>
  <c r="S224" i="14"/>
  <c r="AV253" i="14"/>
  <c r="AF237" i="14"/>
  <c r="AM244" i="14"/>
  <c r="W228" i="14"/>
  <c r="L217" i="14"/>
  <c r="Q222" i="14"/>
  <c r="AT251" i="14"/>
  <c r="AD235" i="14"/>
  <c r="AK242" i="14"/>
  <c r="U226" i="14"/>
  <c r="J215" i="14"/>
  <c r="O220" i="14"/>
  <c r="AR249" i="14"/>
  <c r="AB233" i="14"/>
  <c r="AI240" i="14"/>
  <c r="X229" i="14"/>
  <c r="F211" i="14"/>
  <c r="M218" i="14"/>
  <c r="AP247" i="14"/>
  <c r="AW254" i="14"/>
  <c r="AG238" i="14"/>
  <c r="V227" i="14"/>
  <c r="H213" i="14"/>
  <c r="K216" i="14"/>
  <c r="I214" i="14"/>
  <c r="AN245" i="14"/>
  <c r="AU252" i="14"/>
  <c r="AE236" i="14"/>
  <c r="T225" i="14"/>
  <c r="E210" i="14"/>
  <c r="BM145" i="14"/>
  <c r="BQ145" i="14" s="1"/>
  <c r="AN371" i="14"/>
  <c r="AQ374" i="14"/>
  <c r="Z357" i="14"/>
  <c r="P347" i="14"/>
  <c r="D335" i="14"/>
  <c r="BM335" i="14" s="1"/>
  <c r="DC335" i="14" s="1"/>
  <c r="K342" i="14"/>
  <c r="AL369" i="14"/>
  <c r="AO372" i="14"/>
  <c r="X355" i="14"/>
  <c r="N345" i="14"/>
  <c r="AA358" i="14"/>
  <c r="F337" i="14"/>
  <c r="B399" i="14"/>
  <c r="AJ367" i="14"/>
  <c r="AM370" i="14"/>
  <c r="V353" i="14"/>
  <c r="L343" i="14"/>
  <c r="AC360" i="14"/>
  <c r="E336" i="14"/>
  <c r="AX381" i="14"/>
  <c r="AH365" i="14"/>
  <c r="AK368" i="14"/>
  <c r="AE362" i="14"/>
  <c r="H339" i="14"/>
  <c r="U352" i="14"/>
  <c r="AT377" i="14"/>
  <c r="AW380" i="14"/>
  <c r="AF363" i="14"/>
  <c r="AG364" i="14"/>
  <c r="J341" i="14"/>
  <c r="Q348" i="14"/>
  <c r="AR375" i="14"/>
  <c r="AU378" i="14"/>
  <c r="AD361" i="14"/>
  <c r="T351" i="14"/>
  <c r="Y356" i="14"/>
  <c r="O346" i="14"/>
  <c r="AP373" i="14"/>
  <c r="G338" i="14"/>
  <c r="AB359" i="14"/>
  <c r="AY382" i="14"/>
  <c r="S350" i="14"/>
  <c r="AS376" i="14"/>
  <c r="M344" i="14"/>
  <c r="AI366" i="14"/>
  <c r="I340" i="14"/>
  <c r="R349" i="14"/>
  <c r="W354" i="14"/>
  <c r="AV379" i="14"/>
  <c r="AK180" i="13"/>
  <c r="AT189" i="13"/>
  <c r="G150" i="13"/>
  <c r="AF175" i="13"/>
  <c r="H151" i="13"/>
  <c r="AI178" i="13"/>
  <c r="AD173" i="13"/>
  <c r="AP185" i="13"/>
  <c r="AL181" i="13"/>
  <c r="D147" i="13"/>
  <c r="BM147" i="13" s="1"/>
  <c r="B211" i="13"/>
  <c r="AG176" i="13"/>
  <c r="X167" i="13"/>
  <c r="Z169" i="13"/>
  <c r="V165" i="13"/>
  <c r="AH177" i="13"/>
  <c r="AU190" i="13"/>
  <c r="AE174" i="13"/>
  <c r="T163" i="13"/>
  <c r="W166" i="13"/>
  <c r="R161" i="13"/>
  <c r="U164" i="13"/>
  <c r="AS188" i="13"/>
  <c r="AC172" i="13"/>
  <c r="P159" i="13"/>
  <c r="S162" i="13"/>
  <c r="N157" i="13"/>
  <c r="Q160" i="13"/>
  <c r="AQ186" i="13"/>
  <c r="AA170" i="13"/>
  <c r="L155" i="13"/>
  <c r="O158" i="13"/>
  <c r="AR187" i="13"/>
  <c r="M156" i="13"/>
  <c r="AN183" i="13"/>
  <c r="AJ179" i="13"/>
  <c r="I152" i="13"/>
  <c r="K154" i="13"/>
  <c r="E148" i="13"/>
  <c r="AO184" i="13"/>
  <c r="AB171" i="13"/>
  <c r="AM182" i="13"/>
  <c r="J153" i="13"/>
  <c r="Y168" i="13"/>
  <c r="F149" i="13"/>
  <c r="F86" i="13"/>
  <c r="D84" i="13"/>
  <c r="J90" i="13"/>
  <c r="E85" i="13"/>
  <c r="L92" i="13"/>
  <c r="AT126" i="13"/>
  <c r="AD110" i="13"/>
  <c r="N94" i="13"/>
  <c r="AG113" i="13"/>
  <c r="Q97" i="13"/>
  <c r="M93" i="13"/>
  <c r="AR124" i="13"/>
  <c r="AB108" i="13"/>
  <c r="B148" i="13"/>
  <c r="AE111" i="13"/>
  <c r="O95" i="13"/>
  <c r="G87" i="13"/>
  <c r="H88" i="13"/>
  <c r="AP122" i="13"/>
  <c r="Z106" i="13"/>
  <c r="AS125" i="13"/>
  <c r="AC109" i="13"/>
  <c r="AN120" i="13"/>
  <c r="X104" i="13"/>
  <c r="AQ123" i="13"/>
  <c r="AA107" i="13"/>
  <c r="K91" i="13"/>
  <c r="AL118" i="13"/>
  <c r="V102" i="13"/>
  <c r="AO121" i="13"/>
  <c r="Y105" i="13"/>
  <c r="AF112" i="13"/>
  <c r="P96" i="13"/>
  <c r="AI115" i="13"/>
  <c r="S99" i="13"/>
  <c r="AK117" i="13"/>
  <c r="I89" i="13"/>
  <c r="W103" i="13"/>
  <c r="U101" i="13"/>
  <c r="AJ116" i="13"/>
  <c r="AH114" i="13"/>
  <c r="AM119" i="13"/>
  <c r="T100" i="13"/>
  <c r="R98" i="13"/>
  <c r="B332" i="12"/>
  <c r="AN304" i="12"/>
  <c r="I273" i="12"/>
  <c r="V286" i="12"/>
  <c r="AG297" i="12"/>
  <c r="Q281" i="12"/>
  <c r="BB318" i="12"/>
  <c r="AL302" i="12"/>
  <c r="H272" i="12"/>
  <c r="T284" i="12"/>
  <c r="AE295" i="12"/>
  <c r="O279" i="12"/>
  <c r="AZ316" i="12"/>
  <c r="AJ300" i="12"/>
  <c r="AH298" i="12"/>
  <c r="R282" i="12"/>
  <c r="AC293" i="12"/>
  <c r="K275" i="12"/>
  <c r="BA317" i="12"/>
  <c r="AX314" i="12"/>
  <c r="AQ307" i="12"/>
  <c r="AF296" i="12"/>
  <c r="P280" i="12"/>
  <c r="AA291" i="12"/>
  <c r="F270" i="12"/>
  <c r="AW313" i="12"/>
  <c r="AT310" i="12"/>
  <c r="J274" i="12"/>
  <c r="AB292" i="12"/>
  <c r="AM303" i="12"/>
  <c r="W287" i="12"/>
  <c r="E269" i="12"/>
  <c r="AU311" i="12"/>
  <c r="AR308" i="12"/>
  <c r="G271" i="12"/>
  <c r="Z290" i="12"/>
  <c r="AK301" i="12"/>
  <c r="U285" i="12"/>
  <c r="D268" i="12"/>
  <c r="M277" i="12"/>
  <c r="L276" i="12"/>
  <c r="AO305" i="12"/>
  <c r="AD294" i="12"/>
  <c r="AY315" i="12"/>
  <c r="X288" i="12"/>
  <c r="N278" i="12"/>
  <c r="AS309" i="12"/>
  <c r="AI299" i="12"/>
  <c r="Y289" i="12"/>
  <c r="AP306" i="12"/>
  <c r="AV312" i="12"/>
  <c r="S283" i="12"/>
  <c r="BM274" i="11"/>
  <c r="BY274" i="11" s="1"/>
  <c r="BW209" i="11"/>
  <c r="DY209" i="11"/>
  <c r="CJ209" i="11"/>
  <c r="CG209" i="11"/>
  <c r="CT209" i="11"/>
  <c r="DB209" i="11"/>
  <c r="DM209" i="11"/>
  <c r="CA209" i="11"/>
  <c r="BZ209" i="11"/>
  <c r="DQ209" i="11"/>
  <c r="DH209" i="11"/>
  <c r="CF209" i="11"/>
  <c r="CZ209" i="11"/>
  <c r="CW209" i="11"/>
  <c r="DI209" i="11"/>
  <c r="BR209" i="11"/>
  <c r="DP209" i="11"/>
  <c r="DK209" i="11"/>
  <c r="CR209" i="11"/>
  <c r="DU209" i="11"/>
  <c r="CM209" i="11"/>
  <c r="DF209" i="11"/>
  <c r="BX209" i="11"/>
  <c r="CD209" i="11"/>
  <c r="DW209" i="11"/>
  <c r="CH209" i="11"/>
  <c r="DR209" i="11"/>
  <c r="DC209" i="11"/>
  <c r="DD209" i="11"/>
  <c r="DL209" i="11"/>
  <c r="BT209" i="11"/>
  <c r="CE209" i="11"/>
  <c r="CQ209" i="11"/>
  <c r="DA209" i="11"/>
  <c r="DS209" i="11"/>
  <c r="CI209" i="11"/>
  <c r="DX209" i="11"/>
  <c r="DO209" i="11"/>
  <c r="BV209" i="11"/>
  <c r="BU209" i="11"/>
  <c r="DE209" i="11"/>
  <c r="CO209" i="11"/>
  <c r="CK209" i="11"/>
  <c r="CX209" i="11"/>
  <c r="CP209" i="11"/>
  <c r="BQ209" i="11"/>
  <c r="BW272" i="13"/>
  <c r="AR313" i="13"/>
  <c r="AL307" i="13"/>
  <c r="AV317" i="13"/>
  <c r="AE300" i="13"/>
  <c r="O284" i="13"/>
  <c r="X293" i="13"/>
  <c r="L281" i="13"/>
  <c r="M282" i="13"/>
  <c r="AT315" i="13"/>
  <c r="AC298" i="13"/>
  <c r="AQ312" i="13"/>
  <c r="V291" i="13"/>
  <c r="J279" i="13"/>
  <c r="E274" i="13"/>
  <c r="AP311" i="13"/>
  <c r="AA296" i="13"/>
  <c r="AK306" i="13"/>
  <c r="T289" i="13"/>
  <c r="F275" i="13"/>
  <c r="I278" i="13"/>
  <c r="AN309" i="13"/>
  <c r="Y294" i="13"/>
  <c r="AH303" i="13"/>
  <c r="R287" i="13"/>
  <c r="AW318" i="13"/>
  <c r="K280" i="13"/>
  <c r="AJ305" i="13"/>
  <c r="W292" i="13"/>
  <c r="AF301" i="13"/>
  <c r="P285" i="13"/>
  <c r="AM308" i="13"/>
  <c r="AI304" i="13"/>
  <c r="U290" i="13"/>
  <c r="AD299" i="13"/>
  <c r="N283" i="13"/>
  <c r="H277" i="13"/>
  <c r="AS314" i="13"/>
  <c r="S288" i="13"/>
  <c r="AB297" i="13"/>
  <c r="AO310" i="13"/>
  <c r="D273" i="13"/>
  <c r="AU316" i="13"/>
  <c r="G276" i="13"/>
  <c r="B337" i="13"/>
  <c r="AG302" i="13"/>
  <c r="Q286" i="13"/>
  <c r="Z295" i="13"/>
  <c r="DZ80" i="14"/>
  <c r="E84" i="14"/>
  <c r="G86" i="14"/>
  <c r="AL117" i="14"/>
  <c r="V101" i="14"/>
  <c r="AS124" i="14"/>
  <c r="AC108" i="14"/>
  <c r="M92" i="14"/>
  <c r="H87" i="14"/>
  <c r="AJ115" i="14"/>
  <c r="T99" i="14"/>
  <c r="AQ122" i="14"/>
  <c r="AA106" i="14"/>
  <c r="K90" i="14"/>
  <c r="D83" i="14"/>
  <c r="AH113" i="14"/>
  <c r="R97" i="14"/>
  <c r="AO120" i="14"/>
  <c r="Y104" i="14"/>
  <c r="AF111" i="14"/>
  <c r="P95" i="14"/>
  <c r="AM118" i="14"/>
  <c r="W102" i="14"/>
  <c r="AT125" i="14"/>
  <c r="AD109" i="14"/>
  <c r="N93" i="14"/>
  <c r="AK116" i="14"/>
  <c r="U100" i="14"/>
  <c r="AN119" i="14"/>
  <c r="X103" i="14"/>
  <c r="AU126" i="14"/>
  <c r="AE110" i="14"/>
  <c r="O94" i="14"/>
  <c r="AI114" i="14"/>
  <c r="AG112" i="14"/>
  <c r="I88" i="14"/>
  <c r="AR123" i="14"/>
  <c r="S98" i="14"/>
  <c r="J89" i="14"/>
  <c r="AP121" i="14"/>
  <c r="Q96" i="14"/>
  <c r="AB107" i="14"/>
  <c r="B147" i="14"/>
  <c r="F85" i="14"/>
  <c r="Z105" i="14"/>
  <c r="L91" i="14"/>
  <c r="BU272" i="13"/>
  <c r="BM78" i="12"/>
  <c r="BQ78" i="12" s="1"/>
  <c r="CB77" i="12"/>
  <c r="BW77" i="12"/>
  <c r="CG77" i="12"/>
  <c r="DK77" i="12"/>
  <c r="CT77" i="12"/>
  <c r="CK77" i="12"/>
  <c r="DW77" i="12"/>
  <c r="DF77" i="12"/>
  <c r="DT77" i="12"/>
  <c r="DC77" i="12"/>
  <c r="CL77" i="12"/>
  <c r="CC77" i="12"/>
  <c r="DO77" i="12"/>
  <c r="CX77" i="12"/>
  <c r="DL77" i="12"/>
  <c r="CU77" i="12"/>
  <c r="CD77" i="12"/>
  <c r="DX77" i="12"/>
  <c r="DG77" i="12"/>
  <c r="CP77" i="12"/>
  <c r="DU77" i="12"/>
  <c r="DD77" i="12"/>
  <c r="CM77" i="12"/>
  <c r="DY77" i="12"/>
  <c r="DP77" i="12"/>
  <c r="CY77" i="12"/>
  <c r="CH77" i="12"/>
  <c r="BS77" i="12"/>
  <c r="DE77" i="12"/>
  <c r="CN77" i="12"/>
  <c r="DR77" i="12"/>
  <c r="DI77" i="12"/>
  <c r="CZ77" i="12"/>
  <c r="CI77" i="12"/>
  <c r="CW77" i="12"/>
  <c r="CF77" i="12"/>
  <c r="DJ77" i="12"/>
  <c r="DA77" i="12"/>
  <c r="CR77" i="12"/>
  <c r="DV77" i="12"/>
  <c r="BY77" i="12"/>
  <c r="DS77" i="12"/>
  <c r="DN77" i="12"/>
  <c r="CE77" i="12"/>
  <c r="BU77" i="12"/>
  <c r="CS77" i="12"/>
  <c r="DB77" i="12"/>
  <c r="DQ77" i="12"/>
  <c r="CA77" i="12"/>
  <c r="DM77" i="12"/>
  <c r="DH77" i="12"/>
  <c r="BX77" i="12"/>
  <c r="BZ77" i="12"/>
  <c r="CO77" i="12"/>
  <c r="CJ77" i="12"/>
  <c r="CQ77" i="12"/>
  <c r="BT77" i="12"/>
  <c r="BV77" i="12"/>
  <c r="CV77" i="12"/>
  <c r="BR77" i="12"/>
  <c r="CC207" i="14"/>
  <c r="BZ207" i="14"/>
  <c r="BS207" i="14"/>
  <c r="BU207" i="14"/>
  <c r="BT207" i="14"/>
  <c r="BV207" i="14"/>
  <c r="BR207" i="14"/>
  <c r="CA207" i="14"/>
  <c r="CJ207" i="14"/>
  <c r="DN207" i="14"/>
  <c r="CW207" i="14"/>
  <c r="CF207" i="14"/>
  <c r="DJ207" i="14"/>
  <c r="CS207" i="14"/>
  <c r="BX207" i="14"/>
  <c r="DW207" i="14"/>
  <c r="DF207" i="14"/>
  <c r="CO207" i="14"/>
  <c r="DS207" i="14"/>
  <c r="DB207" i="14"/>
  <c r="CK207" i="14"/>
  <c r="CB207" i="14"/>
  <c r="DO207" i="14"/>
  <c r="CX207" i="14"/>
  <c r="CG207" i="14"/>
  <c r="DK207" i="14"/>
  <c r="CT207" i="14"/>
  <c r="BY207" i="14"/>
  <c r="DX207" i="14"/>
  <c r="DG207" i="14"/>
  <c r="CP207" i="14"/>
  <c r="DT207" i="14"/>
  <c r="DC207" i="14"/>
  <c r="CL207" i="14"/>
  <c r="DH207" i="14"/>
  <c r="CQ207" i="14"/>
  <c r="DU207" i="14"/>
  <c r="DD207" i="14"/>
  <c r="CM207" i="14"/>
  <c r="DQ207" i="14"/>
  <c r="CD207" i="14"/>
  <c r="CZ207" i="14"/>
  <c r="CI207" i="14"/>
  <c r="DM207" i="14"/>
  <c r="CV207" i="14"/>
  <c r="CE207" i="14"/>
  <c r="DI207" i="14"/>
  <c r="CH207" i="14"/>
  <c r="DE207" i="14"/>
  <c r="CU207" i="14"/>
  <c r="DL207" i="14"/>
  <c r="BW207" i="14"/>
  <c r="DP207" i="14"/>
  <c r="CN207" i="14"/>
  <c r="CR207" i="14"/>
  <c r="DR207" i="14"/>
  <c r="CY207" i="14"/>
  <c r="DY207" i="14"/>
  <c r="DV207" i="14"/>
  <c r="DA207" i="14"/>
  <c r="BM83" i="13"/>
  <c r="BQ272" i="13"/>
  <c r="BS272" i="13"/>
  <c r="AS313" i="14"/>
  <c r="AX318" i="14"/>
  <c r="AH302" i="14"/>
  <c r="W291" i="14"/>
  <c r="AC297" i="14"/>
  <c r="R286" i="14"/>
  <c r="AQ311" i="14"/>
  <c r="AV316" i="14"/>
  <c r="AF300" i="14"/>
  <c r="U289" i="14"/>
  <c r="I277" i="14"/>
  <c r="P284" i="14"/>
  <c r="AO309" i="14"/>
  <c r="AT314" i="14"/>
  <c r="AD298" i="14"/>
  <c r="S287" i="14"/>
  <c r="F274" i="14"/>
  <c r="N282" i="14"/>
  <c r="AM307" i="14"/>
  <c r="AR312" i="14"/>
  <c r="AB296" i="14"/>
  <c r="Q285" i="14"/>
  <c r="AA295" i="14"/>
  <c r="L280" i="14"/>
  <c r="AK305" i="14"/>
  <c r="AP310" i="14"/>
  <c r="Z294" i="14"/>
  <c r="O283" i="14"/>
  <c r="E273" i="14"/>
  <c r="J278" i="14"/>
  <c r="B336" i="14"/>
  <c r="AI303" i="14"/>
  <c r="AN308" i="14"/>
  <c r="X292" i="14"/>
  <c r="M281" i="14"/>
  <c r="D272" i="14"/>
  <c r="AW317" i="14"/>
  <c r="AG301" i="14"/>
  <c r="AL306" i="14"/>
  <c r="Y293" i="14"/>
  <c r="K279" i="14"/>
  <c r="V290" i="14"/>
  <c r="G275" i="14"/>
  <c r="T288" i="14"/>
  <c r="AU315" i="14"/>
  <c r="AE299" i="14"/>
  <c r="AJ304" i="14"/>
  <c r="H276" i="14"/>
  <c r="BY144" i="14"/>
  <c r="BZ144" i="14"/>
  <c r="CB144" i="14"/>
  <c r="BV144" i="14"/>
  <c r="BU144" i="14"/>
  <c r="BW144" i="14"/>
  <c r="CE144" i="14"/>
  <c r="CD144" i="14"/>
  <c r="CC144" i="14"/>
  <c r="CJ144" i="14"/>
  <c r="DN144" i="14"/>
  <c r="CW144" i="14"/>
  <c r="CF144" i="14"/>
  <c r="DB144" i="14"/>
  <c r="CK144" i="14"/>
  <c r="BT144" i="14"/>
  <c r="DW144" i="14"/>
  <c r="DF144" i="14"/>
  <c r="CO144" i="14"/>
  <c r="DS144" i="14"/>
  <c r="CT144" i="14"/>
  <c r="DX144" i="14"/>
  <c r="DG144" i="14"/>
  <c r="CP144" i="14"/>
  <c r="DT144" i="14"/>
  <c r="DC144" i="14"/>
  <c r="DY144" i="14"/>
  <c r="BR144" i="14"/>
  <c r="DP144" i="14"/>
  <c r="CY144" i="14"/>
  <c r="CH144" i="14"/>
  <c r="DL144" i="14"/>
  <c r="CU144" i="14"/>
  <c r="DQ144" i="14"/>
  <c r="CA144" i="14"/>
  <c r="DH144" i="14"/>
  <c r="CQ144" i="14"/>
  <c r="DU144" i="14"/>
  <c r="DD144" i="14"/>
  <c r="CM144" i="14"/>
  <c r="DI144" i="14"/>
  <c r="CZ144" i="14"/>
  <c r="CI144" i="14"/>
  <c r="DM144" i="14"/>
  <c r="CV144" i="14"/>
  <c r="DR144" i="14"/>
  <c r="DA144" i="14"/>
  <c r="DO144" i="14"/>
  <c r="CL144" i="14"/>
  <c r="DV144" i="14"/>
  <c r="CS144" i="14"/>
  <c r="CX144" i="14"/>
  <c r="BX144" i="14"/>
  <c r="DE144" i="14"/>
  <c r="BS144" i="14"/>
  <c r="CG144" i="14"/>
  <c r="CN144" i="14"/>
  <c r="DK144" i="14"/>
  <c r="CR144" i="14"/>
  <c r="DJ144" i="14"/>
  <c r="BM146" i="13"/>
  <c r="BQ146" i="13" s="1"/>
  <c r="CB272" i="13"/>
  <c r="BY272" i="13"/>
  <c r="BA254" i="12"/>
  <c r="AK238" i="12"/>
  <c r="AN241" i="12"/>
  <c r="U222" i="12"/>
  <c r="AG234" i="12"/>
  <c r="R219" i="12"/>
  <c r="I210" i="12"/>
  <c r="AY252" i="12"/>
  <c r="AI236" i="12"/>
  <c r="AL239" i="12"/>
  <c r="S220" i="12"/>
  <c r="AF233" i="12"/>
  <c r="P217" i="12"/>
  <c r="F207" i="12"/>
  <c r="AW250" i="12"/>
  <c r="AZ253" i="12"/>
  <c r="AJ237" i="12"/>
  <c r="Q218" i="12"/>
  <c r="AD231" i="12"/>
  <c r="N215" i="12"/>
  <c r="AU248" i="12"/>
  <c r="AX251" i="12"/>
  <c r="AE232" i="12"/>
  <c r="O216" i="12"/>
  <c r="AB229" i="12"/>
  <c r="J211" i="12"/>
  <c r="AQ244" i="12"/>
  <c r="AT247" i="12"/>
  <c r="AA228" i="12"/>
  <c r="K212" i="12"/>
  <c r="X225" i="12"/>
  <c r="H209" i="12"/>
  <c r="AO242" i="12"/>
  <c r="AR245" i="12"/>
  <c r="Y226" i="12"/>
  <c r="D205" i="12"/>
  <c r="V223" i="12"/>
  <c r="G208" i="12"/>
  <c r="AP243" i="12"/>
  <c r="E206" i="12"/>
  <c r="AC230" i="12"/>
  <c r="AH235" i="12"/>
  <c r="W224" i="12"/>
  <c r="M214" i="12"/>
  <c r="B269" i="12"/>
  <c r="AS246" i="12"/>
  <c r="Z227" i="12"/>
  <c r="AM240" i="12"/>
  <c r="T221" i="12"/>
  <c r="L213" i="12"/>
  <c r="AV249" i="12"/>
  <c r="AU379" i="13"/>
  <c r="AE363" i="13"/>
  <c r="AP374" i="13"/>
  <c r="Z358" i="13"/>
  <c r="P348" i="13"/>
  <c r="O347" i="13"/>
  <c r="AS377" i="13"/>
  <c r="AC361" i="13"/>
  <c r="AN372" i="13"/>
  <c r="X356" i="13"/>
  <c r="N346" i="13"/>
  <c r="M345" i="13"/>
  <c r="AQ375" i="13"/>
  <c r="AA359" i="13"/>
  <c r="AL370" i="13"/>
  <c r="V354" i="13"/>
  <c r="L344" i="13"/>
  <c r="K343" i="13"/>
  <c r="AO373" i="13"/>
  <c r="Y357" i="13"/>
  <c r="AJ368" i="13"/>
  <c r="F338" i="13"/>
  <c r="J342" i="13"/>
  <c r="G339" i="13"/>
  <c r="AX382" i="13"/>
  <c r="AK369" i="13"/>
  <c r="AT378" i="13"/>
  <c r="AF364" i="13"/>
  <c r="D336" i="13"/>
  <c r="BM336" i="13" s="1"/>
  <c r="BW336" i="13" s="1"/>
  <c r="U353" i="13"/>
  <c r="AW381" i="13"/>
  <c r="AI367" i="13"/>
  <c r="AV380" i="13"/>
  <c r="AD362" i="13"/>
  <c r="T352" i="13"/>
  <c r="S351" i="13"/>
  <c r="AB360" i="13"/>
  <c r="E337" i="13"/>
  <c r="B400" i="13"/>
  <c r="R350" i="13"/>
  <c r="AM371" i="13"/>
  <c r="H340" i="13"/>
  <c r="W355" i="13"/>
  <c r="I341" i="13"/>
  <c r="AR376" i="13"/>
  <c r="AG365" i="13"/>
  <c r="AH366" i="13"/>
  <c r="Q349" i="13"/>
  <c r="BM209" i="13"/>
  <c r="BS82" i="13"/>
  <c r="CG82" i="13"/>
  <c r="CB82" i="13"/>
  <c r="BX82" i="13"/>
  <c r="CA82" i="13"/>
  <c r="BZ82" i="13"/>
  <c r="BW82" i="13"/>
  <c r="BY82" i="13"/>
  <c r="CF82" i="13"/>
  <c r="BV82" i="13"/>
  <c r="CD82" i="13"/>
  <c r="DK82" i="13"/>
  <c r="CL82" i="13"/>
  <c r="BU82" i="13"/>
  <c r="DO82" i="13"/>
  <c r="CX82" i="13"/>
  <c r="DT82" i="13"/>
  <c r="DC82" i="13"/>
  <c r="DY82" i="13"/>
  <c r="DX82" i="13"/>
  <c r="DG82" i="13"/>
  <c r="CP82" i="13"/>
  <c r="DL82" i="13"/>
  <c r="CU82" i="13"/>
  <c r="DQ82" i="13"/>
  <c r="DP82" i="13"/>
  <c r="CY82" i="13"/>
  <c r="CH82" i="13"/>
  <c r="DD82" i="13"/>
  <c r="CM82" i="13"/>
  <c r="DI82" i="13"/>
  <c r="DH82" i="13"/>
  <c r="CQ82" i="13"/>
  <c r="DU82" i="13"/>
  <c r="CV82" i="13"/>
  <c r="DR82" i="13"/>
  <c r="DA82" i="13"/>
  <c r="CZ82" i="13"/>
  <c r="CI82" i="13"/>
  <c r="DM82" i="13"/>
  <c r="CN82" i="13"/>
  <c r="DJ82" i="13"/>
  <c r="CS82" i="13"/>
  <c r="CR82" i="13"/>
  <c r="DV82" i="13"/>
  <c r="DE82" i="13"/>
  <c r="BT82" i="13"/>
  <c r="DB82" i="13"/>
  <c r="CK82" i="13"/>
  <c r="CJ82" i="13"/>
  <c r="DN82" i="13"/>
  <c r="CW82" i="13"/>
  <c r="CE82" i="13"/>
  <c r="DW82" i="13"/>
  <c r="DF82" i="13"/>
  <c r="CO82" i="13"/>
  <c r="DS82" i="13"/>
  <c r="CT82" i="13"/>
  <c r="CC82" i="13"/>
  <c r="BR82" i="13"/>
  <c r="DU140" i="12"/>
  <c r="DC140" i="12"/>
  <c r="CL140" i="12"/>
  <c r="CC140" i="12"/>
  <c r="CQ140" i="12"/>
  <c r="CB140" i="12"/>
  <c r="DM140" i="12"/>
  <c r="CU140" i="12"/>
  <c r="CD140" i="12"/>
  <c r="DX140" i="12"/>
  <c r="CI140" i="12"/>
  <c r="DD140" i="12"/>
  <c r="DV140" i="12"/>
  <c r="DE140" i="12"/>
  <c r="CM140" i="12"/>
  <c r="DY140" i="12"/>
  <c r="DP140" i="12"/>
  <c r="CR140" i="12"/>
  <c r="CZ140" i="12"/>
  <c r="BZ140" i="12"/>
  <c r="DN140" i="12"/>
  <c r="CW140" i="12"/>
  <c r="CE140" i="12"/>
  <c r="DQ140" i="12"/>
  <c r="DH140" i="12"/>
  <c r="CN140" i="12"/>
  <c r="CV140" i="12"/>
  <c r="CA140" i="12"/>
  <c r="CX140" i="12"/>
  <c r="CG140" i="12"/>
  <c r="DJ140" i="12"/>
  <c r="DA140" i="12"/>
  <c r="DO140" i="12"/>
  <c r="DT140" i="12"/>
  <c r="CP140" i="12"/>
  <c r="DS140" i="12"/>
  <c r="DB140" i="12"/>
  <c r="CS140" i="12"/>
  <c r="DG140" i="12"/>
  <c r="CF140" i="12"/>
  <c r="CH140" i="12"/>
  <c r="CY140" i="12"/>
  <c r="BT140" i="12"/>
  <c r="BW140" i="12"/>
  <c r="BY140" i="12"/>
  <c r="CO140" i="12"/>
  <c r="CJ140" i="12"/>
  <c r="BU140" i="12"/>
  <c r="DK140" i="12"/>
  <c r="DL140" i="12"/>
  <c r="CT140" i="12"/>
  <c r="DR140" i="12"/>
  <c r="BV140" i="12"/>
  <c r="DI140" i="12"/>
  <c r="CK140" i="12"/>
  <c r="BS140" i="12"/>
  <c r="DF140" i="12"/>
  <c r="BX140" i="12"/>
  <c r="DW140" i="12"/>
  <c r="BR140" i="12"/>
  <c r="BM204" i="12"/>
  <c r="BQ204" i="12" s="1"/>
  <c r="BM208" i="14"/>
  <c r="BM82" i="14"/>
  <c r="BQ82" i="14" s="1"/>
  <c r="BV145" i="13"/>
  <c r="BZ145" i="13"/>
  <c r="CC145" i="13"/>
  <c r="CB145" i="13"/>
  <c r="BS145" i="13"/>
  <c r="BW145" i="13"/>
  <c r="CF145" i="13"/>
  <c r="CD145" i="13"/>
  <c r="BU145" i="13"/>
  <c r="DJ145" i="13"/>
  <c r="CS145" i="13"/>
  <c r="DW145" i="13"/>
  <c r="DF145" i="13"/>
  <c r="CO145" i="13"/>
  <c r="BX145" i="13"/>
  <c r="DB145" i="13"/>
  <c r="CK145" i="13"/>
  <c r="DO145" i="13"/>
  <c r="CX145" i="13"/>
  <c r="CG145" i="13"/>
  <c r="BT145" i="13"/>
  <c r="DS145" i="13"/>
  <c r="CT145" i="13"/>
  <c r="DX145" i="13"/>
  <c r="DG145" i="13"/>
  <c r="CP145" i="13"/>
  <c r="DT145" i="13"/>
  <c r="CE145" i="13"/>
  <c r="DK145" i="13"/>
  <c r="CL145" i="13"/>
  <c r="DP145" i="13"/>
  <c r="CY145" i="13"/>
  <c r="CH145" i="13"/>
  <c r="DL145" i="13"/>
  <c r="DC145" i="13"/>
  <c r="DY145" i="13"/>
  <c r="DH145" i="13"/>
  <c r="CQ145" i="13"/>
  <c r="DU145" i="13"/>
  <c r="DD145" i="13"/>
  <c r="CU145" i="13"/>
  <c r="DQ145" i="13"/>
  <c r="CZ145" i="13"/>
  <c r="CI145" i="13"/>
  <c r="DM145" i="13"/>
  <c r="CV145" i="13"/>
  <c r="CM145" i="13"/>
  <c r="DI145" i="13"/>
  <c r="CR145" i="13"/>
  <c r="DV145" i="13"/>
  <c r="DE145" i="13"/>
  <c r="CN145" i="13"/>
  <c r="DN145" i="13"/>
  <c r="BR145" i="13"/>
  <c r="CW145" i="13"/>
  <c r="CA145" i="13"/>
  <c r="DR145" i="13"/>
  <c r="BY145" i="13"/>
  <c r="DA145" i="13"/>
  <c r="CJ145" i="13"/>
  <c r="AQ370" i="12"/>
  <c r="AT373" i="12"/>
  <c r="AD357" i="12"/>
  <c r="L339" i="12"/>
  <c r="AE358" i="12"/>
  <c r="O342" i="12"/>
  <c r="AN367" i="12"/>
  <c r="AO368" i="12"/>
  <c r="AR371" i="12"/>
  <c r="AB355" i="12"/>
  <c r="K338" i="12"/>
  <c r="AC356" i="12"/>
  <c r="F333" i="12"/>
  <c r="B395" i="12"/>
  <c r="Y352" i="12"/>
  <c r="BC382" i="12"/>
  <c r="AM366" i="12"/>
  <c r="AP369" i="12"/>
  <c r="Z353" i="12"/>
  <c r="H335" i="12"/>
  <c r="AA354" i="12"/>
  <c r="N341" i="12"/>
  <c r="BA380" i="12"/>
  <c r="X351" i="12"/>
  <c r="J337" i="12"/>
  <c r="G334" i="12"/>
  <c r="AY378" i="12"/>
  <c r="BB381" i="12"/>
  <c r="AL365" i="12"/>
  <c r="V349" i="12"/>
  <c r="I336" i="12"/>
  <c r="W350" i="12"/>
  <c r="E332" i="12"/>
  <c r="AW376" i="12"/>
  <c r="AZ379" i="12"/>
  <c r="AJ363" i="12"/>
  <c r="T347" i="12"/>
  <c r="AK364" i="12"/>
  <c r="U348" i="12"/>
  <c r="M340" i="12"/>
  <c r="AU374" i="12"/>
  <c r="AX377" i="12"/>
  <c r="AH361" i="12"/>
  <c r="R345" i="12"/>
  <c r="AI362" i="12"/>
  <c r="S346" i="12"/>
  <c r="D331" i="12"/>
  <c r="BM331" i="12" s="1"/>
  <c r="DR331" i="12" s="1"/>
  <c r="AF359" i="12"/>
  <c r="P343" i="12"/>
  <c r="AG360" i="12"/>
  <c r="Q344" i="12"/>
  <c r="AS372" i="12"/>
  <c r="AV375" i="12"/>
  <c r="AZ508" i="14"/>
  <c r="B143" i="12"/>
  <c r="AT185" i="12" s="1"/>
  <c r="Q92" i="12"/>
  <c r="AG108" i="12"/>
  <c r="AW124" i="12"/>
  <c r="AY126" i="12"/>
  <c r="K86" i="12"/>
  <c r="AA102" i="12"/>
  <c r="AQ118" i="12"/>
  <c r="D79" i="12"/>
  <c r="U96" i="12"/>
  <c r="AK112" i="12"/>
  <c r="P91" i="12"/>
  <c r="AF107" i="12"/>
  <c r="AV123" i="12"/>
  <c r="O90" i="12"/>
  <c r="AE106" i="12"/>
  <c r="AU122" i="12"/>
  <c r="H83" i="12"/>
  <c r="Z101" i="12"/>
  <c r="AP117" i="12"/>
  <c r="Y100" i="12"/>
  <c r="AO116" i="12"/>
  <c r="E80" i="12"/>
  <c r="T95" i="12"/>
  <c r="AJ111" i="12"/>
  <c r="I84" i="12"/>
  <c r="W98" i="12"/>
  <c r="AM114" i="12"/>
  <c r="G82" i="12"/>
  <c r="R93" i="12"/>
  <c r="AH109" i="12"/>
  <c r="M88" i="12"/>
  <c r="V97" i="12"/>
  <c r="AX125" i="12"/>
  <c r="X99" i="12"/>
  <c r="S94" i="12"/>
  <c r="L87" i="12"/>
  <c r="F81" i="12"/>
  <c r="N89" i="12"/>
  <c r="AD105" i="12"/>
  <c r="AN115" i="12"/>
  <c r="AS120" i="12"/>
  <c r="AC104" i="12"/>
  <c r="AT121" i="12"/>
  <c r="AI110" i="12"/>
  <c r="J85" i="12"/>
  <c r="AB103" i="12"/>
  <c r="AL113" i="12"/>
  <c r="AR119" i="12"/>
  <c r="CC272" i="13"/>
  <c r="BV272" i="13"/>
  <c r="AU185" i="12"/>
  <c r="B206" i="12"/>
  <c r="AL176" i="12"/>
  <c r="AD168" i="12"/>
  <c r="N152" i="12"/>
  <c r="U159" i="12"/>
  <c r="AV186" i="12"/>
  <c r="O153" i="12"/>
  <c r="AS183" i="12"/>
  <c r="AZ190" i="12"/>
  <c r="AJ174" i="12"/>
  <c r="AB166" i="12"/>
  <c r="L150" i="12"/>
  <c r="S157" i="12"/>
  <c r="AO179" i="12"/>
  <c r="AE169" i="12"/>
  <c r="AQ181" i="12"/>
  <c r="AX188" i="12"/>
  <c r="AH172" i="12"/>
  <c r="Z164" i="12"/>
  <c r="J148" i="12"/>
  <c r="Q155" i="12"/>
  <c r="X162" i="12"/>
  <c r="AF170" i="12"/>
  <c r="AY189" i="12"/>
  <c r="AI173" i="12"/>
  <c r="AP180" i="12"/>
  <c r="G145" i="12"/>
  <c r="R156" i="12"/>
  <c r="Y163" i="12"/>
  <c r="D142" i="12"/>
  <c r="BM142" i="12" s="1"/>
  <c r="AR182" i="12"/>
  <c r="AC167" i="12"/>
  <c r="AN178" i="12"/>
  <c r="I147" i="12"/>
  <c r="AA165" i="12"/>
  <c r="H146" i="12"/>
  <c r="W161" i="12"/>
  <c r="AW187" i="12"/>
  <c r="F144" i="12"/>
  <c r="E143" i="12"/>
  <c r="M151" i="12"/>
  <c r="AM177" i="12"/>
  <c r="AK175" i="12"/>
  <c r="V160" i="12"/>
  <c r="K149" i="12"/>
  <c r="P154" i="12"/>
  <c r="AG171" i="12"/>
  <c r="T158" i="12"/>
  <c r="AT184" i="12"/>
  <c r="BR272" i="13"/>
  <c r="CE272" i="13"/>
  <c r="BX272" i="13"/>
  <c r="BM141" i="12"/>
  <c r="BQ141" i="12" s="1"/>
  <c r="BZ81" i="14"/>
  <c r="BW81" i="14"/>
  <c r="BT81" i="14"/>
  <c r="CE81" i="14"/>
  <c r="BY81" i="14"/>
  <c r="BS81" i="14"/>
  <c r="BU81" i="14"/>
  <c r="CF81" i="14"/>
  <c r="CA81" i="14"/>
  <c r="CB81" i="14"/>
  <c r="CD81" i="14"/>
  <c r="DF81" i="14"/>
  <c r="CO81" i="14"/>
  <c r="DK81" i="14"/>
  <c r="CL81" i="14"/>
  <c r="DP81" i="14"/>
  <c r="CY81" i="14"/>
  <c r="CX81" i="14"/>
  <c r="CG81" i="14"/>
  <c r="DC81" i="14"/>
  <c r="DY81" i="14"/>
  <c r="DH81" i="14"/>
  <c r="CQ81" i="14"/>
  <c r="CP81" i="14"/>
  <c r="DT81" i="14"/>
  <c r="CU81" i="14"/>
  <c r="DQ81" i="14"/>
  <c r="CZ81" i="14"/>
  <c r="CI81" i="14"/>
  <c r="CH81" i="14"/>
  <c r="DL81" i="14"/>
  <c r="CM81" i="14"/>
  <c r="DI81" i="14"/>
  <c r="CR81" i="14"/>
  <c r="BX81" i="14"/>
  <c r="DU81" i="14"/>
  <c r="DD81" i="14"/>
  <c r="DR81" i="14"/>
  <c r="DA81" i="14"/>
  <c r="CJ81" i="14"/>
  <c r="BV81" i="14"/>
  <c r="DM81" i="14"/>
  <c r="CV81" i="14"/>
  <c r="DJ81" i="14"/>
  <c r="CS81" i="14"/>
  <c r="DW81" i="14"/>
  <c r="CC81" i="14"/>
  <c r="DV81" i="14"/>
  <c r="DE81" i="14"/>
  <c r="CN81" i="14"/>
  <c r="DB81" i="14"/>
  <c r="CK81" i="14"/>
  <c r="DO81" i="14"/>
  <c r="CW81" i="14"/>
  <c r="DS81" i="14"/>
  <c r="CT81" i="14"/>
  <c r="DX81" i="14"/>
  <c r="DG81" i="14"/>
  <c r="DN81" i="14"/>
  <c r="BR81" i="14"/>
  <c r="AM245" i="13"/>
  <c r="Y231" i="13"/>
  <c r="AP248" i="13"/>
  <c r="V228" i="13"/>
  <c r="H214" i="13"/>
  <c r="M219" i="13"/>
  <c r="AK243" i="13"/>
  <c r="W229" i="13"/>
  <c r="D210" i="13"/>
  <c r="BM210" i="13" s="1"/>
  <c r="T226" i="13"/>
  <c r="G213" i="13"/>
  <c r="E211" i="13"/>
  <c r="AI241" i="13"/>
  <c r="U227" i="13"/>
  <c r="AN246" i="13"/>
  <c r="R224" i="13"/>
  <c r="I215" i="13"/>
  <c r="AG239" i="13"/>
  <c r="S225" i="13"/>
  <c r="AL244" i="13"/>
  <c r="P222" i="13"/>
  <c r="J216" i="13"/>
  <c r="AS251" i="13"/>
  <c r="AT252" i="13"/>
  <c r="O221" i="13"/>
  <c r="AB234" i="13"/>
  <c r="AH240" i="13"/>
  <c r="K217" i="13"/>
  <c r="AQ249" i="13"/>
  <c r="AC235" i="13"/>
  <c r="AR250" i="13"/>
  <c r="Z232" i="13"/>
  <c r="AV254" i="13"/>
  <c r="L218" i="13"/>
  <c r="AO247" i="13"/>
  <c r="F212" i="13"/>
  <c r="AE237" i="13"/>
  <c r="AF238" i="13"/>
  <c r="AA233" i="13"/>
  <c r="N220" i="13"/>
  <c r="Q223" i="13"/>
  <c r="B274" i="13"/>
  <c r="AD236" i="13"/>
  <c r="X230" i="13"/>
  <c r="AU253" i="13"/>
  <c r="AJ242" i="13"/>
  <c r="AR186" i="14"/>
  <c r="AB170" i="14"/>
  <c r="AT188" i="14"/>
  <c r="AC171" i="14"/>
  <c r="M155" i="14"/>
  <c r="J152" i="14"/>
  <c r="AP184" i="14"/>
  <c r="Z168" i="14"/>
  <c r="AL180" i="14"/>
  <c r="V164" i="14"/>
  <c r="AM181" i="14"/>
  <c r="W165" i="14"/>
  <c r="E147" i="14"/>
  <c r="AJ178" i="14"/>
  <c r="T162" i="14"/>
  <c r="AK179" i="14"/>
  <c r="U163" i="14"/>
  <c r="G149" i="14"/>
  <c r="B210" i="14"/>
  <c r="AH176" i="14"/>
  <c r="R160" i="14"/>
  <c r="AI177" i="14"/>
  <c r="S161" i="14"/>
  <c r="D146" i="14"/>
  <c r="AS187" i="14"/>
  <c r="AF174" i="14"/>
  <c r="P158" i="14"/>
  <c r="AG175" i="14"/>
  <c r="Q159" i="14"/>
  <c r="N156" i="14"/>
  <c r="AO183" i="14"/>
  <c r="H150" i="14"/>
  <c r="AE173" i="14"/>
  <c r="F148" i="14"/>
  <c r="AV190" i="14"/>
  <c r="AA169" i="14"/>
  <c r="AN182" i="14"/>
  <c r="Y167" i="14"/>
  <c r="AD172" i="14"/>
  <c r="O157" i="14"/>
  <c r="X166" i="14"/>
  <c r="K153" i="14"/>
  <c r="AU189" i="14"/>
  <c r="I151" i="14"/>
  <c r="AQ185" i="14"/>
  <c r="L154" i="14"/>
  <c r="BY330" i="14"/>
  <c r="BU330" i="14"/>
  <c r="BW330" i="14"/>
  <c r="BR330" i="14"/>
  <c r="BX330" i="14"/>
  <c r="BV330" i="14"/>
  <c r="AZ501" i="14"/>
  <c r="BT330" i="14"/>
  <c r="AZ502" i="13"/>
  <c r="AZ503" i="14"/>
  <c r="AZ507" i="14"/>
  <c r="AZ504" i="13"/>
  <c r="AZ503" i="12"/>
  <c r="AZ500" i="13"/>
  <c r="BU326" i="13"/>
  <c r="AZ506" i="13"/>
  <c r="AZ504" i="12"/>
  <c r="DZ143" i="11"/>
  <c r="AZ507" i="13"/>
  <c r="AZ505" i="14"/>
  <c r="AZ501" i="13"/>
  <c r="AZ510" i="13"/>
  <c r="AZ505" i="12"/>
  <c r="BW335" i="13"/>
  <c r="AZ505" i="13"/>
  <c r="AZ508" i="13"/>
  <c r="AZ500" i="14"/>
  <c r="AZ502" i="14"/>
  <c r="AZ509" i="14"/>
  <c r="AZ501" i="12"/>
  <c r="BR335" i="13"/>
  <c r="AZ506" i="12"/>
  <c r="AZ503" i="13"/>
  <c r="AZ504" i="14"/>
  <c r="DZ144" i="11"/>
  <c r="DZ145" i="11"/>
  <c r="BY335" i="13"/>
  <c r="BV335" i="13"/>
  <c r="BX335" i="13"/>
  <c r="CA335" i="13"/>
  <c r="BZ335" i="13"/>
  <c r="BU335" i="13"/>
  <c r="CD335" i="13"/>
  <c r="CC335" i="13"/>
  <c r="BS328" i="12"/>
  <c r="BT328" i="12"/>
  <c r="BV333" i="13"/>
  <c r="BU333" i="13"/>
  <c r="BU330" i="12"/>
  <c r="BW330" i="12"/>
  <c r="BS330" i="12"/>
  <c r="BT330" i="12"/>
  <c r="BS262" i="11"/>
  <c r="BR262" i="11"/>
  <c r="BM85" i="11"/>
  <c r="BR85" i="11" s="1"/>
  <c r="BU332" i="14"/>
  <c r="BX332" i="14"/>
  <c r="BS328" i="14"/>
  <c r="BS326" i="14"/>
  <c r="BW333" i="14"/>
  <c r="BT326" i="14"/>
  <c r="BR323" i="14"/>
  <c r="BR326" i="14"/>
  <c r="BR333" i="14"/>
  <c r="BW328" i="14"/>
  <c r="BW332" i="14"/>
  <c r="BU326" i="14"/>
  <c r="BX334" i="13"/>
  <c r="BR334" i="13"/>
  <c r="BS331" i="13"/>
  <c r="BT326" i="13"/>
  <c r="BR326" i="13"/>
  <c r="BS326" i="13"/>
  <c r="BZ336" i="13"/>
  <c r="CA333" i="13"/>
  <c r="BX333" i="13"/>
  <c r="BT333" i="13"/>
  <c r="BS333" i="13"/>
  <c r="BW333" i="13"/>
  <c r="BS330" i="13"/>
  <c r="BU326" i="12"/>
  <c r="BW328" i="12"/>
  <c r="BR328" i="12"/>
  <c r="BT327" i="14"/>
  <c r="DZ262" i="14"/>
  <c r="DZ268" i="13"/>
  <c r="BV327" i="14"/>
  <c r="DZ261" i="12"/>
  <c r="DZ323" i="12"/>
  <c r="DZ262" i="13"/>
  <c r="DZ265" i="12"/>
  <c r="BT330" i="13"/>
  <c r="DZ259" i="14"/>
  <c r="DZ267" i="13"/>
  <c r="DZ260" i="12"/>
  <c r="DZ146" i="11"/>
  <c r="BR260" i="11"/>
  <c r="BM328" i="11"/>
  <c r="DZ83" i="11"/>
  <c r="BT263" i="11"/>
  <c r="BQ263" i="11"/>
  <c r="DZ197" i="11"/>
  <c r="DZ199" i="11"/>
  <c r="DZ202" i="11"/>
  <c r="BM101" i="11"/>
  <c r="DG101" i="11" s="1"/>
  <c r="BS263" i="11"/>
  <c r="DZ195" i="11"/>
  <c r="B402" i="11"/>
  <c r="H342" i="11"/>
  <c r="AQ377" i="11"/>
  <c r="M347" i="11"/>
  <c r="AH368" i="11"/>
  <c r="V356" i="11"/>
  <c r="AU381" i="11"/>
  <c r="U355" i="11"/>
  <c r="W357" i="11"/>
  <c r="D338" i="11"/>
  <c r="AI369" i="11"/>
  <c r="Z360" i="11"/>
  <c r="AR378" i="11"/>
  <c r="X358" i="11"/>
  <c r="F340" i="11"/>
  <c r="O349" i="11"/>
  <c r="K345" i="11"/>
  <c r="N348" i="11"/>
  <c r="AK371" i="11"/>
  <c r="AP376" i="11"/>
  <c r="P350" i="11"/>
  <c r="E339" i="11"/>
  <c r="AL372" i="11"/>
  <c r="AT380" i="11"/>
  <c r="Q351" i="11"/>
  <c r="AM373" i="11"/>
  <c r="AC363" i="11"/>
  <c r="AE365" i="11"/>
  <c r="J344" i="11"/>
  <c r="AV382" i="11"/>
  <c r="T354" i="11"/>
  <c r="AN374" i="11"/>
  <c r="I343" i="11"/>
  <c r="AF366" i="11"/>
  <c r="AA361" i="11"/>
  <c r="AB362" i="11"/>
  <c r="G341" i="11"/>
  <c r="AS379" i="11"/>
  <c r="L346" i="11"/>
  <c r="AO375" i="11"/>
  <c r="Y359" i="11"/>
  <c r="AJ370" i="11"/>
  <c r="R352" i="11"/>
  <c r="AD364" i="11"/>
  <c r="AG367" i="11"/>
  <c r="S353" i="11"/>
  <c r="BM331" i="11"/>
  <c r="BU269" i="11"/>
  <c r="BT269" i="11"/>
  <c r="BV269" i="11"/>
  <c r="CX269" i="11"/>
  <c r="CA269" i="11"/>
  <c r="CV269" i="11"/>
  <c r="CO269" i="11"/>
  <c r="DV269" i="11"/>
  <c r="CB269" i="11"/>
  <c r="CF269" i="11"/>
  <c r="CK269" i="11"/>
  <c r="DM269" i="11"/>
  <c r="BW269" i="11"/>
  <c r="DO269" i="11"/>
  <c r="DB269" i="11"/>
  <c r="CG269" i="11"/>
  <c r="CU269" i="11"/>
  <c r="DY269" i="11"/>
  <c r="CQ269" i="11"/>
  <c r="CI269" i="11"/>
  <c r="DL269" i="11"/>
  <c r="DH269" i="11"/>
  <c r="BX269" i="11"/>
  <c r="CC269" i="11"/>
  <c r="DN269" i="11"/>
  <c r="CY269" i="11"/>
  <c r="DJ269" i="11"/>
  <c r="BR269" i="11"/>
  <c r="CP269" i="11"/>
  <c r="DP269" i="11"/>
  <c r="CE269" i="11"/>
  <c r="BQ269" i="11"/>
  <c r="DQ269" i="11"/>
  <c r="CH269" i="11"/>
  <c r="DI269" i="11"/>
  <c r="DU269" i="11"/>
  <c r="DR269" i="11"/>
  <c r="DF269" i="11"/>
  <c r="DG269" i="11"/>
  <c r="CS269" i="11"/>
  <c r="CJ269" i="11"/>
  <c r="DX269" i="11"/>
  <c r="DT269" i="11"/>
  <c r="CD269" i="11"/>
  <c r="DW269" i="11"/>
  <c r="DS269" i="11"/>
  <c r="DK269" i="11"/>
  <c r="BZ269" i="11"/>
  <c r="BY269" i="11"/>
  <c r="DA269" i="11"/>
  <c r="CT269" i="11"/>
  <c r="DE269" i="11"/>
  <c r="CM269" i="11"/>
  <c r="CZ269" i="11"/>
  <c r="CR269" i="11"/>
  <c r="CL269" i="11"/>
  <c r="DC269" i="11"/>
  <c r="BS269" i="11"/>
  <c r="CW269" i="11"/>
  <c r="DD269" i="11"/>
  <c r="CN269" i="11"/>
  <c r="DZ198" i="11"/>
  <c r="CU261" i="11"/>
  <c r="DE261" i="11"/>
  <c r="CS261" i="11"/>
  <c r="CY261" i="11"/>
  <c r="CA261" i="11"/>
  <c r="DD261" i="11"/>
  <c r="CJ261" i="11"/>
  <c r="CK261" i="11"/>
  <c r="DR261" i="11"/>
  <c r="DU261" i="11"/>
  <c r="CR261" i="11"/>
  <c r="CL261" i="11"/>
  <c r="CN261" i="11"/>
  <c r="DH261" i="11"/>
  <c r="CQ261" i="11"/>
  <c r="DX261" i="11"/>
  <c r="BX261" i="11"/>
  <c r="DL261" i="11"/>
  <c r="CT261" i="11"/>
  <c r="DI261" i="11"/>
  <c r="CH261" i="11"/>
  <c r="BT261" i="11"/>
  <c r="CO261" i="11"/>
  <c r="DA261" i="11"/>
  <c r="CW261" i="11"/>
  <c r="DJ261" i="11"/>
  <c r="BU261" i="11"/>
  <c r="CB261" i="11"/>
  <c r="DB261" i="11"/>
  <c r="DQ261" i="11"/>
  <c r="DK261" i="11"/>
  <c r="BV261" i="11"/>
  <c r="CC261" i="11"/>
  <c r="DC261" i="11"/>
  <c r="CM261" i="11"/>
  <c r="CI261" i="11"/>
  <c r="BW261" i="11"/>
  <c r="CD261" i="11"/>
  <c r="CV261" i="11"/>
  <c r="DP261" i="11"/>
  <c r="DF261" i="11"/>
  <c r="DW261" i="11"/>
  <c r="CE261" i="11"/>
  <c r="DS261" i="11"/>
  <c r="DV261" i="11"/>
  <c r="BY261" i="11"/>
  <c r="CX261" i="11"/>
  <c r="CP261" i="11"/>
  <c r="DG261" i="11"/>
  <c r="DM261" i="11"/>
  <c r="CF261" i="11"/>
  <c r="CZ261" i="11"/>
  <c r="DN261" i="11"/>
  <c r="BZ261" i="11"/>
  <c r="DY261" i="11"/>
  <c r="CG261" i="11"/>
  <c r="DT261" i="11"/>
  <c r="DO261" i="11"/>
  <c r="BS261" i="11"/>
  <c r="BR261" i="11"/>
  <c r="BQ261" i="11"/>
  <c r="DZ201" i="11"/>
  <c r="DZ207" i="11"/>
  <c r="BQ264" i="11"/>
  <c r="DH264" i="11"/>
  <c r="DB264" i="11"/>
  <c r="CK264" i="11"/>
  <c r="CC264" i="11"/>
  <c r="DX264" i="11"/>
  <c r="DW264" i="11"/>
  <c r="DP264" i="11"/>
  <c r="DA264" i="11"/>
  <c r="CP264" i="11"/>
  <c r="CI264" i="11"/>
  <c r="CA264" i="11"/>
  <c r="CG264" i="11"/>
  <c r="BY264" i="11"/>
  <c r="BX264" i="11"/>
  <c r="CX264" i="11"/>
  <c r="CQ264" i="11"/>
  <c r="CO264" i="11"/>
  <c r="CN264" i="11"/>
  <c r="CF264" i="11"/>
  <c r="DR264" i="11"/>
  <c r="DU264" i="11"/>
  <c r="DT264" i="11"/>
  <c r="DK264" i="11"/>
  <c r="DC264" i="11"/>
  <c r="CD264" i="11"/>
  <c r="DV264" i="11"/>
  <c r="DN264" i="11"/>
  <c r="BS264" i="11"/>
  <c r="DJ264" i="11"/>
  <c r="CH264" i="11"/>
  <c r="DG264" i="11"/>
  <c r="CY264" i="11"/>
  <c r="DO264" i="11"/>
  <c r="CW264" i="11"/>
  <c r="CM264" i="11"/>
  <c r="BT264" i="11"/>
  <c r="DM264" i="11"/>
  <c r="DD264" i="11"/>
  <c r="DY264" i="11"/>
  <c r="DI264" i="11"/>
  <c r="DS264" i="11"/>
  <c r="CL264" i="11"/>
  <c r="CZ264" i="11"/>
  <c r="DF264" i="11"/>
  <c r="BU264" i="11"/>
  <c r="DE264" i="11"/>
  <c r="CV264" i="11"/>
  <c r="CE264" i="11"/>
  <c r="BV264" i="11"/>
  <c r="BW264" i="11"/>
  <c r="CB264" i="11"/>
  <c r="DQ264" i="11"/>
  <c r="CS264" i="11"/>
  <c r="CR264" i="11"/>
  <c r="DL264" i="11"/>
  <c r="CJ264" i="11"/>
  <c r="CT264" i="11"/>
  <c r="BZ264" i="11"/>
  <c r="CU264" i="11"/>
  <c r="BR264" i="11"/>
  <c r="BW272" i="11"/>
  <c r="BX272" i="11"/>
  <c r="DI272" i="11"/>
  <c r="CJ272" i="11"/>
  <c r="CX272" i="11"/>
  <c r="CL272" i="11"/>
  <c r="DO272" i="11"/>
  <c r="CH272" i="11"/>
  <c r="BQ272" i="11"/>
  <c r="CR272" i="11"/>
  <c r="DK272" i="11"/>
  <c r="CI272" i="11"/>
  <c r="DL272" i="11"/>
  <c r="CV272" i="11"/>
  <c r="DF272" i="11"/>
  <c r="CQ272" i="11"/>
  <c r="DW272" i="11"/>
  <c r="CY272" i="11"/>
  <c r="DV272" i="11"/>
  <c r="DG272" i="11"/>
  <c r="CT272" i="11"/>
  <c r="CP272" i="11"/>
  <c r="BU272" i="11"/>
  <c r="CE272" i="11"/>
  <c r="DN272" i="11"/>
  <c r="CF272" i="11"/>
  <c r="DS272" i="11"/>
  <c r="DD272" i="11"/>
  <c r="CA272" i="11"/>
  <c r="DJ272" i="11"/>
  <c r="DQ272" i="11"/>
  <c r="BT272" i="11"/>
  <c r="DC272" i="11"/>
  <c r="DR272" i="11"/>
  <c r="DT272" i="11"/>
  <c r="CZ272" i="11"/>
  <c r="DP272" i="11"/>
  <c r="DH272" i="11"/>
  <c r="CB272" i="11"/>
  <c r="BR272" i="11"/>
  <c r="DB272" i="11"/>
  <c r="CC272" i="11"/>
  <c r="CK272" i="11"/>
  <c r="DY272" i="11"/>
  <c r="CU272" i="11"/>
  <c r="DM272" i="11"/>
  <c r="CO272" i="11"/>
  <c r="CD272" i="11"/>
  <c r="CW272" i="11"/>
  <c r="CG272" i="11"/>
  <c r="BZ272" i="11"/>
  <c r="CM272" i="11"/>
  <c r="DA272" i="11"/>
  <c r="DX272" i="11"/>
  <c r="CN272" i="11"/>
  <c r="DE272" i="11"/>
  <c r="CS272" i="11"/>
  <c r="BV272" i="11"/>
  <c r="DU272" i="11"/>
  <c r="BS272" i="11"/>
  <c r="BY272" i="11"/>
  <c r="DY259" i="11"/>
  <c r="DX259" i="11"/>
  <c r="DW259" i="11"/>
  <c r="DV259" i="11"/>
  <c r="DM259" i="11"/>
  <c r="DJ259" i="11"/>
  <c r="DS259" i="11"/>
  <c r="DC259" i="11"/>
  <c r="CK259" i="11"/>
  <c r="CB259" i="11"/>
  <c r="BS259" i="11"/>
  <c r="DE259" i="11"/>
  <c r="CT259" i="11"/>
  <c r="CF259" i="11"/>
  <c r="CC259" i="11"/>
  <c r="BT259" i="11"/>
  <c r="DN259" i="11"/>
  <c r="CW259" i="11"/>
  <c r="CL259" i="11"/>
  <c r="DK259" i="11"/>
  <c r="BR259" i="11"/>
  <c r="BU259" i="11"/>
  <c r="DO259" i="11"/>
  <c r="DF259" i="11"/>
  <c r="CO259" i="11"/>
  <c r="CD259" i="11"/>
  <c r="CE259" i="11"/>
  <c r="DP259" i="11"/>
  <c r="DG259" i="11"/>
  <c r="CX259" i="11"/>
  <c r="CG259" i="11"/>
  <c r="BV259" i="11"/>
  <c r="DD259" i="11"/>
  <c r="DQ259" i="11"/>
  <c r="DH259" i="11"/>
  <c r="CY259" i="11"/>
  <c r="CP259" i="11"/>
  <c r="BY259" i="11"/>
  <c r="DT259" i="11"/>
  <c r="BX259" i="11"/>
  <c r="DI259" i="11"/>
  <c r="CZ259" i="11"/>
  <c r="CQ259" i="11"/>
  <c r="CH259" i="11"/>
  <c r="CN259" i="11"/>
  <c r="BW259" i="11"/>
  <c r="BZ259" i="11"/>
  <c r="DU259" i="11"/>
  <c r="DA259" i="11"/>
  <c r="DR259" i="11"/>
  <c r="CS259" i="11"/>
  <c r="DB259" i="11"/>
  <c r="CR259" i="11"/>
  <c r="CM259" i="11"/>
  <c r="CJ259" i="11"/>
  <c r="DL259" i="11"/>
  <c r="CA259" i="11"/>
  <c r="CU259" i="11"/>
  <c r="CV259" i="11"/>
  <c r="CI259" i="11"/>
  <c r="BQ259" i="11"/>
  <c r="AJ420" i="11"/>
  <c r="L396" i="11"/>
  <c r="F390" i="11"/>
  <c r="M397" i="11"/>
  <c r="H392" i="11"/>
  <c r="I393" i="11"/>
  <c r="BI445" i="11"/>
  <c r="Z410" i="11"/>
  <c r="BE441" i="11"/>
  <c r="BB438" i="11"/>
  <c r="AZ436" i="11"/>
  <c r="AR428" i="11"/>
  <c r="AW433" i="11"/>
  <c r="U405" i="11"/>
  <c r="B452" i="11"/>
  <c r="BH444" i="11"/>
  <c r="AY435" i="11"/>
  <c r="AL422" i="11"/>
  <c r="AV432" i="11"/>
  <c r="AM423" i="11"/>
  <c r="AS429" i="11"/>
  <c r="K395" i="11"/>
  <c r="BC439" i="11"/>
  <c r="AK421" i="11"/>
  <c r="AU431" i="11"/>
  <c r="AG417" i="11"/>
  <c r="AQ427" i="11"/>
  <c r="AH418" i="11"/>
  <c r="AN424" i="11"/>
  <c r="BA437" i="11"/>
  <c r="AE415" i="11"/>
  <c r="E389" i="11"/>
  <c r="BD440" i="11"/>
  <c r="BF442" i="11"/>
  <c r="AF416" i="11"/>
  <c r="AB412" i="11"/>
  <c r="T404" i="11"/>
  <c r="AI419" i="11"/>
  <c r="V406" i="11"/>
  <c r="W407" i="11"/>
  <c r="N398" i="11"/>
  <c r="P400" i="11"/>
  <c r="Q401" i="11"/>
  <c r="R402" i="11"/>
  <c r="J394" i="11"/>
  <c r="D388" i="11"/>
  <c r="BG443" i="11"/>
  <c r="BJ446" i="11"/>
  <c r="AX434" i="11"/>
  <c r="AP426" i="11"/>
  <c r="AC413" i="11"/>
  <c r="AD414" i="11"/>
  <c r="AT430" i="11"/>
  <c r="S403" i="11"/>
  <c r="Y409" i="11"/>
  <c r="O399" i="11"/>
  <c r="AO425" i="11"/>
  <c r="AA411" i="11"/>
  <c r="G391" i="11"/>
  <c r="X408" i="11"/>
  <c r="BM100" i="11"/>
  <c r="BQ100" i="11" s="1"/>
  <c r="BM93" i="11"/>
  <c r="BM123" i="11"/>
  <c r="BM111" i="11"/>
  <c r="B214" i="11"/>
  <c r="AO187" i="11"/>
  <c r="AJ182" i="11"/>
  <c r="AH180" i="11"/>
  <c r="AC175" i="11"/>
  <c r="AA173" i="11"/>
  <c r="AQ189" i="11"/>
  <c r="AL184" i="11"/>
  <c r="AE177" i="11"/>
  <c r="AG179" i="11"/>
  <c r="AM185" i="11"/>
  <c r="AD176" i="11"/>
  <c r="AP188" i="11"/>
  <c r="O161" i="11"/>
  <c r="K157" i="11"/>
  <c r="D150" i="11"/>
  <c r="AF178" i="11"/>
  <c r="X170" i="11"/>
  <c r="V168" i="11"/>
  <c r="Q163" i="11"/>
  <c r="L158" i="11"/>
  <c r="H154" i="11"/>
  <c r="F152" i="11"/>
  <c r="AK183" i="11"/>
  <c r="Z172" i="11"/>
  <c r="AI181" i="11"/>
  <c r="AB174" i="11"/>
  <c r="U167" i="11"/>
  <c r="S165" i="11"/>
  <c r="N160" i="11"/>
  <c r="J156" i="11"/>
  <c r="AR190" i="11"/>
  <c r="W169" i="11"/>
  <c r="P162" i="11"/>
  <c r="E151" i="11"/>
  <c r="AN186" i="11"/>
  <c r="Y171" i="11"/>
  <c r="G153" i="11"/>
  <c r="R164" i="11"/>
  <c r="T166" i="11"/>
  <c r="I155" i="11"/>
  <c r="M159" i="11"/>
  <c r="I401" i="11"/>
  <c r="AI427" i="11"/>
  <c r="AE423" i="11"/>
  <c r="AY443" i="11"/>
  <c r="AL430" i="11"/>
  <c r="AZ444" i="11"/>
  <c r="B460" i="11"/>
  <c r="AW441" i="11"/>
  <c r="U413" i="11"/>
  <c r="Z418" i="11"/>
  <c r="AU439" i="11"/>
  <c r="AG425" i="11"/>
  <c r="AQ435" i="11"/>
  <c r="AR436" i="11"/>
  <c r="AS437" i="11"/>
  <c r="P408" i="11"/>
  <c r="AK429" i="11"/>
  <c r="AP434" i="11"/>
  <c r="AB420" i="11"/>
  <c r="AM431" i="11"/>
  <c r="AN432" i="11"/>
  <c r="K403" i="11"/>
  <c r="AF424" i="11"/>
  <c r="AA419" i="11"/>
  <c r="W415" i="11"/>
  <c r="X416" i="11"/>
  <c r="AH426" i="11"/>
  <c r="AD422" i="11"/>
  <c r="AX442" i="11"/>
  <c r="V414" i="11"/>
  <c r="G399" i="11"/>
  <c r="R410" i="11"/>
  <c r="H400" i="11"/>
  <c r="T412" i="11"/>
  <c r="Y417" i="11"/>
  <c r="AT438" i="11"/>
  <c r="Q409" i="11"/>
  <c r="F398" i="11"/>
  <c r="M405" i="11"/>
  <c r="AV440" i="11"/>
  <c r="L404" i="11"/>
  <c r="D396" i="11"/>
  <c r="N406" i="11"/>
  <c r="E397" i="11"/>
  <c r="J402" i="11"/>
  <c r="BB446" i="11"/>
  <c r="O407" i="11"/>
  <c r="AC421" i="11"/>
  <c r="BA445" i="11"/>
  <c r="S411" i="11"/>
  <c r="AO433" i="11"/>
  <c r="AJ428" i="11"/>
  <c r="AQ430" i="11"/>
  <c r="W410" i="11"/>
  <c r="G394" i="11"/>
  <c r="Y412" i="11"/>
  <c r="AM426" i="11"/>
  <c r="AH421" i="11"/>
  <c r="T407" i="11"/>
  <c r="BA440" i="11"/>
  <c r="AI422" i="11"/>
  <c r="U408" i="11"/>
  <c r="R405" i="11"/>
  <c r="D391" i="11"/>
  <c r="E392" i="11"/>
  <c r="AS432" i="11"/>
  <c r="I396" i="11"/>
  <c r="AA414" i="11"/>
  <c r="AF419" i="11"/>
  <c r="AZ439" i="11"/>
  <c r="AJ423" i="11"/>
  <c r="AK424" i="11"/>
  <c r="AN427" i="11"/>
  <c r="Z413" i="11"/>
  <c r="BB441" i="11"/>
  <c r="S406" i="11"/>
  <c r="AG420" i="11"/>
  <c r="V409" i="11"/>
  <c r="O402" i="11"/>
  <c r="AU434" i="11"/>
  <c r="F393" i="11"/>
  <c r="AW436" i="11"/>
  <c r="AC416" i="11"/>
  <c r="AX437" i="11"/>
  <c r="N401" i="11"/>
  <c r="M400" i="11"/>
  <c r="J397" i="11"/>
  <c r="P403" i="11"/>
  <c r="BC442" i="11"/>
  <c r="AO428" i="11"/>
  <c r="B455" i="11"/>
  <c r="L399" i="11"/>
  <c r="BE444" i="11"/>
  <c r="K398" i="11"/>
  <c r="BD443" i="11"/>
  <c r="AT433" i="11"/>
  <c r="AP429" i="11"/>
  <c r="Q404" i="11"/>
  <c r="AL425" i="11"/>
  <c r="AY438" i="11"/>
  <c r="AV435" i="11"/>
  <c r="BG446" i="11"/>
  <c r="BF445" i="11"/>
  <c r="AR431" i="11"/>
  <c r="X411" i="11"/>
  <c r="AD417" i="11"/>
  <c r="AB415" i="11"/>
  <c r="H395" i="11"/>
  <c r="AE418" i="11"/>
  <c r="B454" i="11"/>
  <c r="BF444" i="11"/>
  <c r="AT432" i="11"/>
  <c r="AK423" i="11"/>
  <c r="AY437" i="11"/>
  <c r="AL424" i="11"/>
  <c r="AZ438" i="11"/>
  <c r="AM425" i="11"/>
  <c r="BA439" i="11"/>
  <c r="AO427" i="11"/>
  <c r="AF418" i="11"/>
  <c r="AU433" i="11"/>
  <c r="AG419" i="11"/>
  <c r="AV434" i="11"/>
  <c r="N400" i="11"/>
  <c r="AW435" i="11"/>
  <c r="AI421" i="11"/>
  <c r="AP428" i="11"/>
  <c r="AB414" i="11"/>
  <c r="AQ429" i="11"/>
  <c r="BD442" i="11"/>
  <c r="AS431" i="11"/>
  <c r="U407" i="11"/>
  <c r="AJ422" i="11"/>
  <c r="V408" i="11"/>
  <c r="AA413" i="11"/>
  <c r="AC415" i="11"/>
  <c r="AR430" i="11"/>
  <c r="AN426" i="11"/>
  <c r="P402" i="11"/>
  <c r="AE417" i="11"/>
  <c r="Q403" i="11"/>
  <c r="G393" i="11"/>
  <c r="W409" i="11"/>
  <c r="X410" i="11"/>
  <c r="T406" i="11"/>
  <c r="AD416" i="11"/>
  <c r="K397" i="11"/>
  <c r="Z412" i="11"/>
  <c r="L398" i="11"/>
  <c r="F392" i="11"/>
  <c r="R404" i="11"/>
  <c r="J396" i="11"/>
  <c r="Y411" i="11"/>
  <c r="BC441" i="11"/>
  <c r="D390" i="11"/>
  <c r="E391" i="11"/>
  <c r="M399" i="11"/>
  <c r="S405" i="11"/>
  <c r="AH420" i="11"/>
  <c r="BG445" i="11"/>
  <c r="H394" i="11"/>
  <c r="I395" i="11"/>
  <c r="O401" i="11"/>
  <c r="AX436" i="11"/>
  <c r="BH446" i="11"/>
  <c r="BB440" i="11"/>
  <c r="BE443" i="11"/>
  <c r="AJ426" i="11"/>
  <c r="X414" i="11"/>
  <c r="AY441" i="11"/>
  <c r="BB444" i="11"/>
  <c r="U411" i="11"/>
  <c r="K401" i="11"/>
  <c r="R408" i="11"/>
  <c r="AK427" i="11"/>
  <c r="AG423" i="11"/>
  <c r="S409" i="11"/>
  <c r="Y415" i="11"/>
  <c r="T410" i="11"/>
  <c r="AD420" i="11"/>
  <c r="F396" i="11"/>
  <c r="AX440" i="11"/>
  <c r="M403" i="11"/>
  <c r="J400" i="11"/>
  <c r="G397" i="11"/>
  <c r="BC445" i="11"/>
  <c r="Q407" i="11"/>
  <c r="AW439" i="11"/>
  <c r="AO431" i="11"/>
  <c r="AC419" i="11"/>
  <c r="AL428" i="11"/>
  <c r="AA417" i="11"/>
  <c r="AM429" i="11"/>
  <c r="AP432" i="11"/>
  <c r="I399" i="11"/>
  <c r="E395" i="11"/>
  <c r="L402" i="11"/>
  <c r="N404" i="11"/>
  <c r="AN430" i="11"/>
  <c r="P406" i="11"/>
  <c r="W413" i="11"/>
  <c r="AT436" i="11"/>
  <c r="AB418" i="11"/>
  <c r="O405" i="11"/>
  <c r="V412" i="11"/>
  <c r="AV438" i="11"/>
  <c r="D394" i="11"/>
  <c r="AE421" i="11"/>
  <c r="AF422" i="11"/>
  <c r="AR434" i="11"/>
  <c r="AQ433" i="11"/>
  <c r="Z416" i="11"/>
  <c r="BA443" i="11"/>
  <c r="AS435" i="11"/>
  <c r="B458" i="11"/>
  <c r="H398" i="11"/>
  <c r="BD446" i="11"/>
  <c r="AZ442" i="11"/>
  <c r="AH424" i="11"/>
  <c r="AI425" i="11"/>
  <c r="AU437" i="11"/>
  <c r="B213" i="11"/>
  <c r="AQ188" i="11"/>
  <c r="AL183" i="11"/>
  <c r="AE176" i="11"/>
  <c r="AS190" i="11"/>
  <c r="AN185" i="11"/>
  <c r="AR189" i="11"/>
  <c r="AP187" i="11"/>
  <c r="AK182" i="11"/>
  <c r="AI180" i="11"/>
  <c r="AF177" i="11"/>
  <c r="AH179" i="11"/>
  <c r="X169" i="11"/>
  <c r="V167" i="11"/>
  <c r="Q162" i="11"/>
  <c r="L157" i="11"/>
  <c r="H153" i="11"/>
  <c r="F151" i="11"/>
  <c r="AO186" i="11"/>
  <c r="AM184" i="11"/>
  <c r="Z171" i="11"/>
  <c r="AB173" i="11"/>
  <c r="U166" i="11"/>
  <c r="S164" i="11"/>
  <c r="N159" i="11"/>
  <c r="J155" i="11"/>
  <c r="AG178" i="11"/>
  <c r="AA172" i="11"/>
  <c r="W168" i="11"/>
  <c r="P161" i="11"/>
  <c r="E150" i="11"/>
  <c r="AC174" i="11"/>
  <c r="Y170" i="11"/>
  <c r="G152" i="11"/>
  <c r="AD175" i="11"/>
  <c r="T165" i="11"/>
  <c r="R163" i="11"/>
  <c r="M158" i="11"/>
  <c r="I154" i="11"/>
  <c r="K156" i="11"/>
  <c r="O160" i="11"/>
  <c r="D149" i="11"/>
  <c r="AJ181" i="11"/>
  <c r="BM110" i="11"/>
  <c r="BM94" i="11"/>
  <c r="BM109" i="11"/>
  <c r="BQ109" i="11" s="1"/>
  <c r="BM104" i="11"/>
  <c r="BM117" i="11"/>
  <c r="BQ117" i="11" s="1"/>
  <c r="BR267" i="11"/>
  <c r="CR267" i="11"/>
  <c r="DB267" i="11"/>
  <c r="CK267" i="11"/>
  <c r="DX267" i="11"/>
  <c r="CZ267" i="11"/>
  <c r="CY267" i="11"/>
  <c r="CF267" i="11"/>
  <c r="DP267" i="11"/>
  <c r="CS267" i="11"/>
  <c r="CH267" i="11"/>
  <c r="DG267" i="11"/>
  <c r="CQ267" i="11"/>
  <c r="BV267" i="11"/>
  <c r="BZ267" i="11"/>
  <c r="DJ267" i="11"/>
  <c r="CP267" i="11"/>
  <c r="DO267" i="11"/>
  <c r="BQ267" i="11"/>
  <c r="CO267" i="11"/>
  <c r="CG267" i="11"/>
  <c r="DR267" i="11"/>
  <c r="DA267" i="11"/>
  <c r="DW267" i="11"/>
  <c r="DE267" i="11"/>
  <c r="CW267" i="11"/>
  <c r="CV267" i="11"/>
  <c r="CN267" i="11"/>
  <c r="BY267" i="11"/>
  <c r="CB267" i="11"/>
  <c r="DK267" i="11"/>
  <c r="CL267" i="11"/>
  <c r="CD267" i="11"/>
  <c r="DV267" i="11"/>
  <c r="DN267" i="11"/>
  <c r="CA267" i="11"/>
  <c r="DS267" i="11"/>
  <c r="CU267" i="11"/>
  <c r="DI267" i="11"/>
  <c r="DM267" i="11"/>
  <c r="BU267" i="11"/>
  <c r="DF267" i="11"/>
  <c r="DT267" i="11"/>
  <c r="CM267" i="11"/>
  <c r="DH267" i="11"/>
  <c r="CT267" i="11"/>
  <c r="DY267" i="11"/>
  <c r="BX267" i="11"/>
  <c r="DC267" i="11"/>
  <c r="CE267" i="11"/>
  <c r="CI267" i="11"/>
  <c r="CX267" i="11"/>
  <c r="DU267" i="11"/>
  <c r="DL267" i="11"/>
  <c r="CC267" i="11"/>
  <c r="DD267" i="11"/>
  <c r="DQ267" i="11"/>
  <c r="CJ267" i="11"/>
  <c r="BM327" i="11"/>
  <c r="BQ327" i="11" s="1"/>
  <c r="F399" i="11"/>
  <c r="R411" i="11"/>
  <c r="AK430" i="11"/>
  <c r="AG426" i="11"/>
  <c r="AO434" i="11"/>
  <c r="V415" i="11"/>
  <c r="BQ266" i="11"/>
  <c r="DT266" i="11"/>
  <c r="DL266" i="11"/>
  <c r="CM266" i="11"/>
  <c r="DQ266" i="11"/>
  <c r="BU266" i="11"/>
  <c r="DI266" i="11"/>
  <c r="BW266" i="11"/>
  <c r="DC266" i="11"/>
  <c r="CU266" i="11"/>
  <c r="CK266" i="11"/>
  <c r="DA266" i="11"/>
  <c r="DP266" i="11"/>
  <c r="DY266" i="11"/>
  <c r="CC266" i="11"/>
  <c r="CL266" i="11"/>
  <c r="CD266" i="11"/>
  <c r="CA266" i="11"/>
  <c r="CZ266" i="11"/>
  <c r="BZ266" i="11"/>
  <c r="DS266" i="11"/>
  <c r="DK266" i="11"/>
  <c r="CQ266" i="11"/>
  <c r="CI266" i="11"/>
  <c r="DX266" i="11"/>
  <c r="CH266" i="11"/>
  <c r="CG266" i="11"/>
  <c r="DB266" i="11"/>
  <c r="CT266" i="11"/>
  <c r="DN266" i="11"/>
  <c r="DF266" i="11"/>
  <c r="DE266" i="11"/>
  <c r="CV266" i="11"/>
  <c r="DR266" i="11"/>
  <c r="DO266" i="11"/>
  <c r="DV266" i="11"/>
  <c r="DM266" i="11"/>
  <c r="CN266" i="11"/>
  <c r="CY266" i="11"/>
  <c r="BS266" i="11"/>
  <c r="BT266" i="11"/>
  <c r="DW266" i="11"/>
  <c r="DH266" i="11"/>
  <c r="BR266" i="11"/>
  <c r="CX266" i="11"/>
  <c r="CF266" i="11"/>
  <c r="BV266" i="11"/>
  <c r="DD266" i="11"/>
  <c r="DJ266" i="11"/>
  <c r="DU266" i="11"/>
  <c r="CW266" i="11"/>
  <c r="DG266" i="11"/>
  <c r="CR266" i="11"/>
  <c r="CJ266" i="11"/>
  <c r="BY266" i="11"/>
  <c r="CS266" i="11"/>
  <c r="CO266" i="11"/>
  <c r="CB266" i="11"/>
  <c r="BX266" i="11"/>
  <c r="CP266" i="11"/>
  <c r="CE266" i="11"/>
  <c r="BM325" i="11"/>
  <c r="BR325" i="11" s="1"/>
  <c r="B453" i="11"/>
  <c r="AK422" i="11"/>
  <c r="AA412" i="11"/>
  <c r="X409" i="11"/>
  <c r="T405" i="11"/>
  <c r="D389" i="11"/>
  <c r="Y410" i="11"/>
  <c r="AI420" i="11"/>
  <c r="AE416" i="11"/>
  <c r="H393" i="11"/>
  <c r="I394" i="11"/>
  <c r="O400" i="11"/>
  <c r="BA438" i="11"/>
  <c r="AF417" i="11"/>
  <c r="AZ437" i="11"/>
  <c r="BD441" i="11"/>
  <c r="F391" i="11"/>
  <c r="G392" i="11"/>
  <c r="AQ428" i="11"/>
  <c r="N399" i="11"/>
  <c r="U406" i="11"/>
  <c r="BB439" i="11"/>
  <c r="BG444" i="11"/>
  <c r="AP427" i="11"/>
  <c r="AU432" i="11"/>
  <c r="M398" i="11"/>
  <c r="AR429" i="11"/>
  <c r="BF443" i="11"/>
  <c r="AX435" i="11"/>
  <c r="AB413" i="11"/>
  <c r="AC414" i="11"/>
  <c r="V407" i="11"/>
  <c r="AJ421" i="11"/>
  <c r="AY436" i="11"/>
  <c r="S404" i="11"/>
  <c r="BI446" i="11"/>
  <c r="AT431" i="11"/>
  <c r="AG418" i="11"/>
  <c r="E390" i="11"/>
  <c r="Q402" i="11"/>
  <c r="AH419" i="11"/>
  <c r="AD415" i="11"/>
  <c r="AL423" i="11"/>
  <c r="AM424" i="11"/>
  <c r="J395" i="11"/>
  <c r="AN425" i="11"/>
  <c r="L397" i="11"/>
  <c r="K396" i="11"/>
  <c r="BH445" i="11"/>
  <c r="AV433" i="11"/>
  <c r="AW434" i="11"/>
  <c r="W408" i="11"/>
  <c r="AO426" i="11"/>
  <c r="P401" i="11"/>
  <c r="Z411" i="11"/>
  <c r="BC440" i="11"/>
  <c r="R403" i="11"/>
  <c r="BE442" i="11"/>
  <c r="AS430" i="11"/>
  <c r="BM326" i="11"/>
  <c r="BQ326" i="11" s="1"/>
  <c r="DZ204" i="11"/>
  <c r="BX268" i="11"/>
  <c r="BM116" i="11"/>
  <c r="BM96" i="11"/>
  <c r="BM112" i="11"/>
  <c r="BM105" i="11"/>
  <c r="BM120" i="11"/>
  <c r="CQ260" i="11"/>
  <c r="CH260" i="11"/>
  <c r="BY260" i="11"/>
  <c r="DS260" i="11"/>
  <c r="DP260" i="11"/>
  <c r="CK260" i="11"/>
  <c r="BU260" i="11"/>
  <c r="BS260" i="11"/>
  <c r="DW260" i="11"/>
  <c r="DF260" i="11"/>
  <c r="CO260" i="11"/>
  <c r="BX260" i="11"/>
  <c r="DH260" i="11"/>
  <c r="CD260" i="11"/>
  <c r="CS260" i="11"/>
  <c r="DO260" i="11"/>
  <c r="CX260" i="11"/>
  <c r="CG260" i="11"/>
  <c r="DK260" i="11"/>
  <c r="CZ260" i="11"/>
  <c r="DI260" i="11"/>
  <c r="DR260" i="11"/>
  <c r="DG260" i="11"/>
  <c r="CP260" i="11"/>
  <c r="DT260" i="11"/>
  <c r="DC260" i="11"/>
  <c r="CR260" i="11"/>
  <c r="CC260" i="11"/>
  <c r="CL260" i="11"/>
  <c r="CY260" i="11"/>
  <c r="BZ260" i="11"/>
  <c r="DL260" i="11"/>
  <c r="CU260" i="11"/>
  <c r="CJ260" i="11"/>
  <c r="DB260" i="11"/>
  <c r="CI260" i="11"/>
  <c r="DU260" i="11"/>
  <c r="DD260" i="11"/>
  <c r="CM260" i="11"/>
  <c r="CB260" i="11"/>
  <c r="BV260" i="11"/>
  <c r="CA260" i="11"/>
  <c r="DM260" i="11"/>
  <c r="CV260" i="11"/>
  <c r="CE260" i="11"/>
  <c r="BT260" i="11"/>
  <c r="DA260" i="11"/>
  <c r="DV260" i="11"/>
  <c r="DQ260" i="11"/>
  <c r="DN260" i="11"/>
  <c r="DJ260" i="11"/>
  <c r="DE260" i="11"/>
  <c r="CT260" i="11"/>
  <c r="CW260" i="11"/>
  <c r="DY260" i="11"/>
  <c r="CN260" i="11"/>
  <c r="CF260" i="11"/>
  <c r="DX260" i="11"/>
  <c r="BW260" i="11"/>
  <c r="CI274" i="11"/>
  <c r="CN274" i="11"/>
  <c r="DZ205" i="11"/>
  <c r="BV271" i="11"/>
  <c r="BZ271" i="11"/>
  <c r="CQ271" i="11"/>
  <c r="DT271" i="11"/>
  <c r="CN271" i="11"/>
  <c r="CF271" i="11"/>
  <c r="DI271" i="11"/>
  <c r="DJ271" i="11"/>
  <c r="BR271" i="11"/>
  <c r="DS271" i="11"/>
  <c r="CT271" i="11"/>
  <c r="CI271" i="11"/>
  <c r="CR271" i="11"/>
  <c r="DU271" i="11"/>
  <c r="CL271" i="11"/>
  <c r="DO271" i="11"/>
  <c r="DR271" i="11"/>
  <c r="DA271" i="11"/>
  <c r="DP271" i="11"/>
  <c r="DD271" i="11"/>
  <c r="BT271" i="11"/>
  <c r="CY271" i="11"/>
  <c r="CP271" i="11"/>
  <c r="CA271" i="11"/>
  <c r="DG271" i="11"/>
  <c r="CO271" i="11"/>
  <c r="CD271" i="11"/>
  <c r="BS271" i="11"/>
  <c r="CX271" i="11"/>
  <c r="DW271" i="11"/>
  <c r="CK271" i="11"/>
  <c r="DY271" i="11"/>
  <c r="DX271" i="11"/>
  <c r="DN271" i="11"/>
  <c r="CM271" i="11"/>
  <c r="CJ271" i="11"/>
  <c r="CS271" i="11"/>
  <c r="CB271" i="11"/>
  <c r="DC271" i="11"/>
  <c r="DE271" i="11"/>
  <c r="CC271" i="11"/>
  <c r="BU271" i="11"/>
  <c r="CU271" i="11"/>
  <c r="BY271" i="11"/>
  <c r="DV271" i="11"/>
  <c r="DL271" i="11"/>
  <c r="DB271" i="11"/>
  <c r="DH271" i="11"/>
  <c r="CZ271" i="11"/>
  <c r="BQ271" i="11"/>
  <c r="DF271" i="11"/>
  <c r="CW271" i="11"/>
  <c r="BX271" i="11"/>
  <c r="DK271" i="11"/>
  <c r="CV271" i="11"/>
  <c r="CG271" i="11"/>
  <c r="DM271" i="11"/>
  <c r="DQ271" i="11"/>
  <c r="CH271" i="11"/>
  <c r="CE271" i="11"/>
  <c r="AG430" i="11"/>
  <c r="W420" i="11"/>
  <c r="O412" i="11"/>
  <c r="G404" i="11"/>
  <c r="AE428" i="11"/>
  <c r="I406" i="11"/>
  <c r="Y422" i="11"/>
  <c r="AH431" i="11"/>
  <c r="Z423" i="11"/>
  <c r="AM436" i="11"/>
  <c r="J407" i="11"/>
  <c r="E402" i="11"/>
  <c r="U418" i="11"/>
  <c r="AT443" i="11"/>
  <c r="AS442" i="11"/>
  <c r="R415" i="11"/>
  <c r="AP439" i="11"/>
  <c r="AR441" i="11"/>
  <c r="AW446" i="11"/>
  <c r="H405" i="11"/>
  <c r="AU444" i="11"/>
  <c r="AV445" i="11"/>
  <c r="P413" i="11"/>
  <c r="T417" i="11"/>
  <c r="M410" i="11"/>
  <c r="AI432" i="11"/>
  <c r="F403" i="11"/>
  <c r="S416" i="11"/>
  <c r="K408" i="11"/>
  <c r="AN437" i="11"/>
  <c r="AD427" i="11"/>
  <c r="AK434" i="11"/>
  <c r="AQ440" i="11"/>
  <c r="AJ433" i="11"/>
  <c r="N411" i="11"/>
  <c r="V419" i="11"/>
  <c r="AB425" i="11"/>
  <c r="AF429" i="11"/>
  <c r="D401" i="11"/>
  <c r="AL435" i="11"/>
  <c r="Q414" i="11"/>
  <c r="B464" i="11"/>
  <c r="W419" i="11"/>
  <c r="AW445" i="11"/>
  <c r="G403" i="11"/>
  <c r="H404" i="11"/>
  <c r="J406" i="11"/>
  <c r="AE427" i="11"/>
  <c r="AJ432" i="11"/>
  <c r="AA424" i="11"/>
  <c r="F402" i="11"/>
  <c r="AC425" i="11"/>
  <c r="Q413" i="11"/>
  <c r="AM435" i="11"/>
  <c r="AN436" i="11"/>
  <c r="AQ439" i="11"/>
  <c r="X421" i="11"/>
  <c r="AL434" i="11"/>
  <c r="AU443" i="11"/>
  <c r="O411" i="11"/>
  <c r="AV444" i="11"/>
  <c r="S415" i="11"/>
  <c r="K407" i="11"/>
  <c r="M409" i="11"/>
  <c r="L409" i="11"/>
  <c r="AX446" i="11"/>
  <c r="AS441" i="11"/>
  <c r="AC426" i="11"/>
  <c r="AD426" i="11"/>
  <c r="X420" i="11"/>
  <c r="U417" i="11"/>
  <c r="R414" i="11"/>
  <c r="T416" i="11"/>
  <c r="AH430" i="11"/>
  <c r="Y421" i="11"/>
  <c r="AR440" i="11"/>
  <c r="AT442" i="11"/>
  <c r="V418" i="11"/>
  <c r="Z422" i="11"/>
  <c r="AO437" i="11"/>
  <c r="N410" i="11"/>
  <c r="AI431" i="11"/>
  <c r="P412" i="11"/>
  <c r="AG429" i="11"/>
  <c r="E401" i="11"/>
  <c r="AF428" i="11"/>
  <c r="AO438" i="11"/>
  <c r="L408" i="11"/>
  <c r="D400" i="11"/>
  <c r="AA423" i="11"/>
  <c r="AP438" i="11"/>
  <c r="AK433" i="11"/>
  <c r="I405" i="11"/>
  <c r="AB424" i="11"/>
  <c r="BC444" i="11"/>
  <c r="AB417" i="11"/>
  <c r="AO430" i="11"/>
  <c r="AN429" i="11"/>
  <c r="AS434" i="11"/>
  <c r="G396" i="11"/>
  <c r="AD419" i="11"/>
  <c r="BD445" i="11"/>
  <c r="Q406" i="11"/>
  <c r="T409" i="11"/>
  <c r="K400" i="11"/>
  <c r="AK426" i="11"/>
  <c r="AU436" i="11"/>
  <c r="AM428" i="11"/>
  <c r="P405" i="11"/>
  <c r="M402" i="11"/>
  <c r="AW438" i="11"/>
  <c r="AQ432" i="11"/>
  <c r="AC418" i="11"/>
  <c r="AF421" i="11"/>
  <c r="R407" i="11"/>
  <c r="AP431" i="11"/>
  <c r="D393" i="11"/>
  <c r="L401" i="11"/>
  <c r="V411" i="11"/>
  <c r="AI424" i="11"/>
  <c r="AY440" i="11"/>
  <c r="AV437" i="11"/>
  <c r="AE420" i="11"/>
  <c r="AR433" i="11"/>
  <c r="U410" i="11"/>
  <c r="AT435" i="11"/>
  <c r="O404" i="11"/>
  <c r="F395" i="11"/>
  <c r="AX439" i="11"/>
  <c r="E394" i="11"/>
  <c r="N403" i="11"/>
  <c r="S408" i="11"/>
  <c r="AJ425" i="11"/>
  <c r="BA442" i="11"/>
  <c r="J399" i="11"/>
  <c r="Y414" i="11"/>
  <c r="Z415" i="11"/>
  <c r="BB443" i="11"/>
  <c r="AZ441" i="11"/>
  <c r="W412" i="11"/>
  <c r="AL427" i="11"/>
  <c r="X413" i="11"/>
  <c r="BE446" i="11"/>
  <c r="B457" i="11"/>
  <c r="I398" i="11"/>
  <c r="AG422" i="11"/>
  <c r="AH423" i="11"/>
  <c r="H397" i="11"/>
  <c r="AA416" i="11"/>
  <c r="BU262" i="11"/>
  <c r="DH262" i="11"/>
  <c r="DO262" i="11"/>
  <c r="DN262" i="11"/>
  <c r="DM262" i="11"/>
  <c r="CU262" i="11"/>
  <c r="BW262" i="11"/>
  <c r="CC262" i="11"/>
  <c r="CB262" i="11"/>
  <c r="CA262" i="11"/>
  <c r="DS262" i="11"/>
  <c r="CM262" i="11"/>
  <c r="BV262" i="11"/>
  <c r="DC262" i="11"/>
  <c r="DK262" i="11"/>
  <c r="DU262" i="11"/>
  <c r="DT262" i="11"/>
  <c r="DY262" i="11"/>
  <c r="CT262" i="11"/>
  <c r="CE262" i="11"/>
  <c r="DV262" i="11"/>
  <c r="DE262" i="11"/>
  <c r="DL262" i="11"/>
  <c r="DQ262" i="11"/>
  <c r="DR262" i="11"/>
  <c r="DX262" i="11"/>
  <c r="DW262" i="11"/>
  <c r="DF262" i="11"/>
  <c r="CW262" i="11"/>
  <c r="DD262" i="11"/>
  <c r="DI262" i="11"/>
  <c r="DJ262" i="11"/>
  <c r="DP262" i="11"/>
  <c r="DG262" i="11"/>
  <c r="CX262" i="11"/>
  <c r="CO262" i="11"/>
  <c r="CV262" i="11"/>
  <c r="DA262" i="11"/>
  <c r="CL262" i="11"/>
  <c r="CZ262" i="11"/>
  <c r="CY262" i="11"/>
  <c r="CP262" i="11"/>
  <c r="CG262" i="11"/>
  <c r="CN262" i="11"/>
  <c r="CS262" i="11"/>
  <c r="DB262" i="11"/>
  <c r="CH262" i="11"/>
  <c r="BZ262" i="11"/>
  <c r="BY262" i="11"/>
  <c r="CR262" i="11"/>
  <c r="CF262" i="11"/>
  <c r="CJ262" i="11"/>
  <c r="BX262" i="11"/>
  <c r="CI262" i="11"/>
  <c r="CD262" i="11"/>
  <c r="CQ262" i="11"/>
  <c r="CK262" i="11"/>
  <c r="BW267" i="11"/>
  <c r="BM87" i="11"/>
  <c r="BM97" i="11"/>
  <c r="BM118" i="11"/>
  <c r="BM115" i="11"/>
  <c r="BM121" i="11"/>
  <c r="BM211" i="11"/>
  <c r="BQ211" i="11" s="1"/>
  <c r="B339" i="11"/>
  <c r="AU318" i="11"/>
  <c r="AL309" i="11"/>
  <c r="N285" i="11"/>
  <c r="AI306" i="11"/>
  <c r="U292" i="11"/>
  <c r="AE302" i="11"/>
  <c r="AB299" i="11"/>
  <c r="R289" i="11"/>
  <c r="AO312" i="11"/>
  <c r="I280" i="11"/>
  <c r="AA298" i="11"/>
  <c r="P287" i="11"/>
  <c r="AG304" i="11"/>
  <c r="J281" i="11"/>
  <c r="AS316" i="11"/>
  <c r="G278" i="11"/>
  <c r="O286" i="11"/>
  <c r="AP313" i="11"/>
  <c r="AK308" i="11"/>
  <c r="AJ307" i="11"/>
  <c r="AN311" i="11"/>
  <c r="AC300" i="11"/>
  <c r="K282" i="11"/>
  <c r="V293" i="11"/>
  <c r="W294" i="11"/>
  <c r="T291" i="11"/>
  <c r="M284" i="11"/>
  <c r="E276" i="11"/>
  <c r="AM310" i="11"/>
  <c r="L283" i="11"/>
  <c r="Y296" i="11"/>
  <c r="S290" i="11"/>
  <c r="D275" i="11"/>
  <c r="AQ314" i="11"/>
  <c r="X295" i="11"/>
  <c r="AD301" i="11"/>
  <c r="H279" i="11"/>
  <c r="AR315" i="11"/>
  <c r="Q288" i="11"/>
  <c r="AH305" i="11"/>
  <c r="AT317" i="11"/>
  <c r="AF303" i="11"/>
  <c r="F277" i="11"/>
  <c r="Z297" i="11"/>
  <c r="BY273" i="11"/>
  <c r="BT273" i="11"/>
  <c r="DG273" i="11"/>
  <c r="CT273" i="11"/>
  <c r="DN273" i="11"/>
  <c r="DF273" i="11"/>
  <c r="DD273" i="11"/>
  <c r="CQ273" i="11"/>
  <c r="CF273" i="11"/>
  <c r="DB273" i="11"/>
  <c r="DV273" i="11"/>
  <c r="DP273" i="11"/>
  <c r="CM273" i="11"/>
  <c r="DT273" i="11"/>
  <c r="BR273" i="11"/>
  <c r="DJ273" i="11"/>
  <c r="CK273" i="11"/>
  <c r="CR273" i="11"/>
  <c r="DL273" i="11"/>
  <c r="CY273" i="11"/>
  <c r="DH273" i="11"/>
  <c r="CI273" i="11"/>
  <c r="CS273" i="11"/>
  <c r="DE273" i="11"/>
  <c r="DX273" i="11"/>
  <c r="DK273" i="11"/>
  <c r="CJ273" i="11"/>
  <c r="DW273" i="11"/>
  <c r="CW273" i="11"/>
  <c r="BV273" i="11"/>
  <c r="DC273" i="11"/>
  <c r="DM273" i="11"/>
  <c r="CE273" i="11"/>
  <c r="CD273" i="11"/>
  <c r="CC273" i="11"/>
  <c r="CA273" i="11"/>
  <c r="BX273" i="11"/>
  <c r="CU273" i="11"/>
  <c r="DQ273" i="11"/>
  <c r="CB273" i="11"/>
  <c r="CN273" i="11"/>
  <c r="CX273" i="11"/>
  <c r="BU273" i="11"/>
  <c r="DO273" i="11"/>
  <c r="DR273" i="11"/>
  <c r="CV273" i="11"/>
  <c r="DS273" i="11"/>
  <c r="CL273" i="11"/>
  <c r="DI273" i="11"/>
  <c r="BW273" i="11"/>
  <c r="DU273" i="11"/>
  <c r="CP273" i="11"/>
  <c r="CG273" i="11"/>
  <c r="CH273" i="11"/>
  <c r="DA273" i="11"/>
  <c r="CO273" i="11"/>
  <c r="DY273" i="11"/>
  <c r="CZ273" i="11"/>
  <c r="B451" i="11"/>
  <c r="BA436" i="11"/>
  <c r="AL421" i="11"/>
  <c r="AD413" i="11"/>
  <c r="V405" i="11"/>
  <c r="N397" i="11"/>
  <c r="F389" i="11"/>
  <c r="AU430" i="11"/>
  <c r="AK420" i="11"/>
  <c r="AC412" i="11"/>
  <c r="U404" i="11"/>
  <c r="M396" i="11"/>
  <c r="E388" i="11"/>
  <c r="AT429" i="11"/>
  <c r="AJ419" i="11"/>
  <c r="AB411" i="11"/>
  <c r="T403" i="11"/>
  <c r="L395" i="11"/>
  <c r="D387" i="11"/>
  <c r="BM387" i="11" s="1"/>
  <c r="AS428" i="11"/>
  <c r="AI418" i="11"/>
  <c r="AA410" i="11"/>
  <c r="S402" i="11"/>
  <c r="K394" i="11"/>
  <c r="BK446" i="11"/>
  <c r="BJ445" i="11"/>
  <c r="AR427" i="11"/>
  <c r="AH417" i="11"/>
  <c r="Z409" i="11"/>
  <c r="R401" i="11"/>
  <c r="J393" i="11"/>
  <c r="BI444" i="11"/>
  <c r="AQ426" i="11"/>
  <c r="AG416" i="11"/>
  <c r="Y408" i="11"/>
  <c r="Q400" i="11"/>
  <c r="I392" i="11"/>
  <c r="BC438" i="11"/>
  <c r="AO424" i="11"/>
  <c r="AF415" i="11"/>
  <c r="X407" i="11"/>
  <c r="P399" i="11"/>
  <c r="H391" i="11"/>
  <c r="BB437" i="11"/>
  <c r="AM422" i="11"/>
  <c r="AE414" i="11"/>
  <c r="W406" i="11"/>
  <c r="O398" i="11"/>
  <c r="G390" i="11"/>
  <c r="BG442" i="11"/>
  <c r="AV431" i="11"/>
  <c r="BF441" i="11"/>
  <c r="BH443" i="11"/>
  <c r="AP425" i="11"/>
  <c r="BE440" i="11"/>
  <c r="AW432" i="11"/>
  <c r="AZ435" i="11"/>
  <c r="AY434" i="11"/>
  <c r="AX433" i="11"/>
  <c r="AN423" i="11"/>
  <c r="BD439" i="11"/>
  <c r="DZ196" i="11"/>
  <c r="CE263" i="11"/>
  <c r="CD263" i="11"/>
  <c r="DX263" i="11"/>
  <c r="DQ263" i="11"/>
  <c r="DG263" i="11"/>
  <c r="CH263" i="11"/>
  <c r="CS263" i="11"/>
  <c r="CI263" i="11"/>
  <c r="CC263" i="11"/>
  <c r="CX263" i="11"/>
  <c r="DN263" i="11"/>
  <c r="DO263" i="11"/>
  <c r="DC263" i="11"/>
  <c r="CT263" i="11"/>
  <c r="CQ263" i="11"/>
  <c r="CB263" i="11"/>
  <c r="BX263" i="11"/>
  <c r="DJ263" i="11"/>
  <c r="CJ263" i="11"/>
  <c r="DD263" i="11"/>
  <c r="CO263" i="11"/>
  <c r="DI263" i="11"/>
  <c r="DH263" i="11"/>
  <c r="DE263" i="11"/>
  <c r="BW263" i="11"/>
  <c r="CP263" i="11"/>
  <c r="CW263" i="11"/>
  <c r="CU263" i="11"/>
  <c r="BY263" i="11"/>
  <c r="DS263" i="11"/>
  <c r="DA263" i="11"/>
  <c r="DB263" i="11"/>
  <c r="CF263" i="11"/>
  <c r="BZ263" i="11"/>
  <c r="CZ263" i="11"/>
  <c r="CR263" i="11"/>
  <c r="DU263" i="11"/>
  <c r="DT263" i="11"/>
  <c r="DP263" i="11"/>
  <c r="CY263" i="11"/>
  <c r="CG263" i="11"/>
  <c r="CL263" i="11"/>
  <c r="DF263" i="11"/>
  <c r="DV263" i="11"/>
  <c r="DL263" i="11"/>
  <c r="DM263" i="11"/>
  <c r="BV263" i="11"/>
  <c r="CV263" i="11"/>
  <c r="CA263" i="11"/>
  <c r="CM263" i="11"/>
  <c r="CN263" i="11"/>
  <c r="CK263" i="11"/>
  <c r="DY263" i="11"/>
  <c r="DW263" i="11"/>
  <c r="DK263" i="11"/>
  <c r="DR263" i="11"/>
  <c r="B462" i="11"/>
  <c r="M407" i="11"/>
  <c r="AN434" i="11"/>
  <c r="E399" i="11"/>
  <c r="AG427" i="11"/>
  <c r="J404" i="11"/>
  <c r="W417" i="11"/>
  <c r="BM332" i="11"/>
  <c r="BU332" i="11" s="1"/>
  <c r="BY147" i="11"/>
  <c r="CH147" i="11"/>
  <c r="CV147" i="11"/>
  <c r="DU147" i="11"/>
  <c r="DH147" i="11"/>
  <c r="DO147" i="11"/>
  <c r="DG147" i="11"/>
  <c r="CE147" i="11"/>
  <c r="CX147" i="11"/>
  <c r="CL147" i="11"/>
  <c r="BU147" i="11"/>
  <c r="CF147" i="11"/>
  <c r="BX147" i="11"/>
  <c r="CN147" i="11"/>
  <c r="DD147" i="11"/>
  <c r="DX147" i="11"/>
  <c r="CU147" i="11"/>
  <c r="DF147" i="11"/>
  <c r="CC147" i="11"/>
  <c r="BZ147" i="11"/>
  <c r="DM147" i="11"/>
  <c r="CM147" i="11"/>
  <c r="DT147" i="11"/>
  <c r="CQ147" i="11"/>
  <c r="DY147" i="11"/>
  <c r="CR147" i="11"/>
  <c r="DL147" i="11"/>
  <c r="BV147" i="11"/>
  <c r="CB147" i="11"/>
  <c r="DN147" i="11"/>
  <c r="DJ147" i="11"/>
  <c r="DV147" i="11"/>
  <c r="DA147" i="11"/>
  <c r="CT147" i="11"/>
  <c r="CJ147" i="11"/>
  <c r="DS147" i="11"/>
  <c r="CK147" i="11"/>
  <c r="BS147" i="11"/>
  <c r="CI147" i="11"/>
  <c r="DC147" i="11"/>
  <c r="DB147" i="11"/>
  <c r="DE147" i="11"/>
  <c r="CS147" i="11"/>
  <c r="BT147" i="11"/>
  <c r="CA147" i="11"/>
  <c r="DW147" i="11"/>
  <c r="DI147" i="11"/>
  <c r="CO147" i="11"/>
  <c r="DK147" i="11"/>
  <c r="CG147" i="11"/>
  <c r="CD147" i="11"/>
  <c r="CZ147" i="11"/>
  <c r="DQ147" i="11"/>
  <c r="DR147" i="11"/>
  <c r="CP147" i="11"/>
  <c r="CY147" i="11"/>
  <c r="DP147" i="11"/>
  <c r="CW147" i="11"/>
  <c r="BW147" i="11"/>
  <c r="BR147" i="11"/>
  <c r="BM102" i="11"/>
  <c r="BQ102" i="11" s="1"/>
  <c r="BM89" i="11"/>
  <c r="BM122" i="11"/>
  <c r="BM86" i="11"/>
  <c r="BR86" i="11" s="1"/>
  <c r="BM107" i="11"/>
  <c r="BQ107" i="11" s="1"/>
  <c r="BQ265" i="11"/>
  <c r="DK265" i="11"/>
  <c r="CL265" i="11"/>
  <c r="CK265" i="11"/>
  <c r="CS265" i="11"/>
  <c r="DP265" i="11"/>
  <c r="DG265" i="11"/>
  <c r="CZ265" i="11"/>
  <c r="DB265" i="11"/>
  <c r="CI265" i="11"/>
  <c r="DQ265" i="11"/>
  <c r="DX265" i="11"/>
  <c r="CO265" i="11"/>
  <c r="CV265" i="11"/>
  <c r="DU265" i="11"/>
  <c r="CY265" i="11"/>
  <c r="CJ265" i="11"/>
  <c r="BT265" i="11"/>
  <c r="BZ265" i="11"/>
  <c r="CT265" i="11"/>
  <c r="CQ265" i="11"/>
  <c r="CM265" i="11"/>
  <c r="BU265" i="11"/>
  <c r="CR265" i="11"/>
  <c r="BS265" i="11"/>
  <c r="CH265" i="11"/>
  <c r="DY265" i="11"/>
  <c r="DE265" i="11"/>
  <c r="DN265" i="11"/>
  <c r="DH265" i="11"/>
  <c r="DV265" i="11"/>
  <c r="CW265" i="11"/>
  <c r="CG265" i="11"/>
  <c r="CF265" i="11"/>
  <c r="DR265" i="11"/>
  <c r="CD265" i="11"/>
  <c r="CA265" i="11"/>
  <c r="DJ265" i="11"/>
  <c r="DM265" i="11"/>
  <c r="BY265" i="11"/>
  <c r="DL265" i="11"/>
  <c r="DT265" i="11"/>
  <c r="DI265" i="11"/>
  <c r="DS265" i="11"/>
  <c r="DF265" i="11"/>
  <c r="DW265" i="11"/>
  <c r="CX265" i="11"/>
  <c r="DD265" i="11"/>
  <c r="BX265" i="11"/>
  <c r="DC265" i="11"/>
  <c r="CU265" i="11"/>
  <c r="DO265" i="11"/>
  <c r="BV265" i="11"/>
  <c r="CP265" i="11"/>
  <c r="CC265" i="11"/>
  <c r="CN265" i="11"/>
  <c r="DA265" i="11"/>
  <c r="BW265" i="11"/>
  <c r="CE265" i="11"/>
  <c r="CB265" i="11"/>
  <c r="BQ273" i="11"/>
  <c r="DQ210" i="11"/>
  <c r="DV210" i="11"/>
  <c r="DN210" i="11"/>
  <c r="DF210" i="11"/>
  <c r="CK210" i="11"/>
  <c r="DG210" i="11"/>
  <c r="DL210" i="11"/>
  <c r="CQ210" i="11"/>
  <c r="BX210" i="11"/>
  <c r="BR210" i="11"/>
  <c r="BT210" i="11"/>
  <c r="DE210" i="11"/>
  <c r="CB210" i="11"/>
  <c r="CI210" i="11"/>
  <c r="DR210" i="11"/>
  <c r="DW210" i="11"/>
  <c r="CX210" i="11"/>
  <c r="CH210" i="11"/>
  <c r="DB210" i="11"/>
  <c r="CG210" i="11"/>
  <c r="DU210" i="11"/>
  <c r="DA210" i="11"/>
  <c r="DT210" i="11"/>
  <c r="CW210" i="11"/>
  <c r="DM210" i="11"/>
  <c r="CO210" i="11"/>
  <c r="CE210" i="11"/>
  <c r="DY210" i="11"/>
  <c r="BY210" i="11"/>
  <c r="CJ210" i="11"/>
  <c r="DS210" i="11"/>
  <c r="BS210" i="11"/>
  <c r="CA210" i="11"/>
  <c r="DH210" i="11"/>
  <c r="DI210" i="11"/>
  <c r="CF210" i="11"/>
  <c r="BW210" i="11"/>
  <c r="CT210" i="11"/>
  <c r="CL210" i="11"/>
  <c r="DD210" i="11"/>
  <c r="CR210" i="11"/>
  <c r="BV210" i="11"/>
  <c r="DX210" i="11"/>
  <c r="CY210" i="11"/>
  <c r="DJ210" i="11"/>
  <c r="CU210" i="11"/>
  <c r="DC210" i="11"/>
  <c r="CM210" i="11"/>
  <c r="BU210" i="11"/>
  <c r="CP210" i="11"/>
  <c r="DP210" i="11"/>
  <c r="DK210" i="11"/>
  <c r="CS210" i="11"/>
  <c r="DO210" i="11"/>
  <c r="CV210" i="11"/>
  <c r="CN210" i="11"/>
  <c r="CZ210" i="11"/>
  <c r="CD210" i="11"/>
  <c r="CC210" i="11"/>
  <c r="BZ210" i="11"/>
  <c r="BM148" i="11"/>
  <c r="BM324" i="11"/>
  <c r="BQ324" i="11" s="1"/>
  <c r="BM330" i="11"/>
  <c r="BY268" i="11"/>
  <c r="BT262" i="11"/>
  <c r="AN435" i="11"/>
  <c r="N409" i="11"/>
  <c r="X419" i="11"/>
  <c r="G402" i="11"/>
  <c r="AB423" i="11"/>
  <c r="T415" i="11"/>
  <c r="U416" i="11"/>
  <c r="AX445" i="11"/>
  <c r="B463" i="11"/>
  <c r="AG428" i="11"/>
  <c r="V417" i="11"/>
  <c r="AM434" i="11"/>
  <c r="AH429" i="11"/>
  <c r="AW444" i="11"/>
  <c r="I404" i="11"/>
  <c r="AQ438" i="11"/>
  <c r="L407" i="11"/>
  <c r="Y420" i="11"/>
  <c r="E400" i="11"/>
  <c r="AS440" i="11"/>
  <c r="AE426" i="11"/>
  <c r="Q412" i="11"/>
  <c r="AI430" i="11"/>
  <c r="AR439" i="11"/>
  <c r="D399" i="11"/>
  <c r="AK432" i="11"/>
  <c r="AC424" i="11"/>
  <c r="AY446" i="11"/>
  <c r="M408" i="11"/>
  <c r="AA422" i="11"/>
  <c r="R413" i="11"/>
  <c r="AJ431" i="11"/>
  <c r="AU442" i="11"/>
  <c r="H403" i="11"/>
  <c r="Z421" i="11"/>
  <c r="AF427" i="11"/>
  <c r="S414" i="11"/>
  <c r="W418" i="11"/>
  <c r="J405" i="11"/>
  <c r="P411" i="11"/>
  <c r="AL433" i="11"/>
  <c r="O410" i="11"/>
  <c r="K406" i="11"/>
  <c r="AT441" i="11"/>
  <c r="AV443" i="11"/>
  <c r="AD425" i="11"/>
  <c r="AO436" i="11"/>
  <c r="F401" i="11"/>
  <c r="AP437" i="11"/>
  <c r="BM90" i="11"/>
  <c r="BQ90" i="11" s="1"/>
  <c r="BM99" i="11"/>
  <c r="BM124" i="11"/>
  <c r="BM126" i="11"/>
  <c r="BM114" i="11"/>
  <c r="BQ114" i="11" s="1"/>
  <c r="DZ200" i="11"/>
  <c r="BZ273" i="11"/>
  <c r="B459" i="11"/>
  <c r="AO432" i="11"/>
  <c r="P407" i="11"/>
  <c r="K402" i="11"/>
  <c r="AW440" i="11"/>
  <c r="AL429" i="11"/>
  <c r="V413" i="11"/>
  <c r="U412" i="11"/>
  <c r="AV439" i="11"/>
  <c r="AP433" i="11"/>
  <c r="AH425" i="11"/>
  <c r="Z417" i="11"/>
  <c r="M404" i="11"/>
  <c r="Y416" i="11"/>
  <c r="BC446" i="11"/>
  <c r="AM430" i="11"/>
  <c r="AE422" i="11"/>
  <c r="W414" i="11"/>
  <c r="N405" i="11"/>
  <c r="AQ434" i="11"/>
  <c r="L403" i="11"/>
  <c r="AU438" i="11"/>
  <c r="R409" i="11"/>
  <c r="I400" i="11"/>
  <c r="E396" i="11"/>
  <c r="AT437" i="11"/>
  <c r="AJ427" i="11"/>
  <c r="AB419" i="11"/>
  <c r="F397" i="11"/>
  <c r="Q408" i="11"/>
  <c r="AF423" i="11"/>
  <c r="AR435" i="11"/>
  <c r="G398" i="11"/>
  <c r="D395" i="11"/>
  <c r="J401" i="11"/>
  <c r="AY442" i="11"/>
  <c r="X415" i="11"/>
  <c r="AA418" i="11"/>
  <c r="BB445" i="11"/>
  <c r="AN431" i="11"/>
  <c r="BA444" i="11"/>
  <c r="AC420" i="11"/>
  <c r="AD421" i="11"/>
  <c r="AZ443" i="11"/>
  <c r="O406" i="11"/>
  <c r="T411" i="11"/>
  <c r="AX441" i="11"/>
  <c r="AK428" i="11"/>
  <c r="AI426" i="11"/>
  <c r="AS436" i="11"/>
  <c r="S410" i="11"/>
  <c r="AG424" i="11"/>
  <c r="H399" i="11"/>
  <c r="B276" i="11"/>
  <c r="AO249" i="11"/>
  <c r="AN248" i="11"/>
  <c r="AG241" i="11"/>
  <c r="Y233" i="11"/>
  <c r="AM247" i="11"/>
  <c r="AF240" i="11"/>
  <c r="AL246" i="11"/>
  <c r="AE239" i="11"/>
  <c r="X232" i="11"/>
  <c r="AT254" i="11"/>
  <c r="AS253" i="11"/>
  <c r="AR252" i="11"/>
  <c r="AK245" i="11"/>
  <c r="AD238" i="11"/>
  <c r="AQ251" i="11"/>
  <c r="AJ244" i="11"/>
  <c r="AC237" i="11"/>
  <c r="AB236" i="11"/>
  <c r="Z234" i="11"/>
  <c r="T228" i="11"/>
  <c r="N222" i="11"/>
  <c r="H216" i="11"/>
  <c r="AI243" i="11"/>
  <c r="M221" i="11"/>
  <c r="G215" i="11"/>
  <c r="S227" i="11"/>
  <c r="L220" i="11"/>
  <c r="F214" i="11"/>
  <c r="R226" i="11"/>
  <c r="E213" i="11"/>
  <c r="AP250" i="11"/>
  <c r="AA235" i="11"/>
  <c r="Q225" i="11"/>
  <c r="K219" i="11"/>
  <c r="D212" i="11"/>
  <c r="AH242" i="11"/>
  <c r="W231" i="11"/>
  <c r="J218" i="11"/>
  <c r="U229" i="11"/>
  <c r="O223" i="11"/>
  <c r="P224" i="11"/>
  <c r="I217" i="11"/>
  <c r="V230" i="11"/>
  <c r="DZ203" i="11"/>
  <c r="BM329" i="11"/>
  <c r="BR263" i="11"/>
  <c r="AD418" i="11"/>
  <c r="AX438" i="11"/>
  <c r="AU435" i="11"/>
  <c r="AW437" i="11"/>
  <c r="G395" i="11"/>
  <c r="S407" i="11"/>
  <c r="AQ431" i="11"/>
  <c r="V410" i="11"/>
  <c r="Q405" i="11"/>
  <c r="Z414" i="11"/>
  <c r="O403" i="11"/>
  <c r="AM427" i="11"/>
  <c r="AO429" i="11"/>
  <c r="E393" i="11"/>
  <c r="B456" i="11"/>
  <c r="I397" i="11"/>
  <c r="BC443" i="11"/>
  <c r="J398" i="11"/>
  <c r="U409" i="11"/>
  <c r="AV436" i="11"/>
  <c r="AE419" i="11"/>
  <c r="N402" i="11"/>
  <c r="BB442" i="11"/>
  <c r="L400" i="11"/>
  <c r="X412" i="11"/>
  <c r="R406" i="11"/>
  <c r="M401" i="11"/>
  <c r="BE445" i="11"/>
  <c r="BA441" i="11"/>
  <c r="AF420" i="11"/>
  <c r="BF446" i="11"/>
  <c r="D392" i="11"/>
  <c r="AB416" i="11"/>
  <c r="AN428" i="11"/>
  <c r="AT434" i="11"/>
  <c r="AH422" i="11"/>
  <c r="P404" i="11"/>
  <c r="AS433" i="11"/>
  <c r="K399" i="11"/>
  <c r="AA415" i="11"/>
  <c r="AR432" i="11"/>
  <c r="AG421" i="11"/>
  <c r="W411" i="11"/>
  <c r="AP430" i="11"/>
  <c r="F394" i="11"/>
  <c r="AI423" i="11"/>
  <c r="AZ440" i="11"/>
  <c r="AY439" i="11"/>
  <c r="AC417" i="11"/>
  <c r="Y413" i="11"/>
  <c r="AJ424" i="11"/>
  <c r="H396" i="11"/>
  <c r="T408" i="11"/>
  <c r="BD444" i="11"/>
  <c r="AK425" i="11"/>
  <c r="AL426" i="11"/>
  <c r="BS267" i="11"/>
  <c r="BM88" i="11"/>
  <c r="BM106" i="11"/>
  <c r="BM92" i="11"/>
  <c r="BM103" i="11"/>
  <c r="BM119" i="11"/>
  <c r="BS273" i="11"/>
  <c r="BU268" i="11"/>
  <c r="DU268" i="11"/>
  <c r="CS268" i="11"/>
  <c r="CK268" i="11"/>
  <c r="DF268" i="11"/>
  <c r="DE268" i="11"/>
  <c r="CV268" i="11"/>
  <c r="CR268" i="11"/>
  <c r="DA268" i="11"/>
  <c r="CB268" i="11"/>
  <c r="CA268" i="11"/>
  <c r="DN268" i="11"/>
  <c r="DO268" i="11"/>
  <c r="DV268" i="11"/>
  <c r="CG268" i="11"/>
  <c r="CJ268" i="11"/>
  <c r="CI268" i="11"/>
  <c r="CX268" i="11"/>
  <c r="DW268" i="11"/>
  <c r="CP268" i="11"/>
  <c r="CH268" i="11"/>
  <c r="CQ268" i="11"/>
  <c r="CF268" i="11"/>
  <c r="DP268" i="11"/>
  <c r="CD268" i="11"/>
  <c r="DT268" i="11"/>
  <c r="BW268" i="11"/>
  <c r="CU268" i="11"/>
  <c r="CM268" i="11"/>
  <c r="CT268" i="11"/>
  <c r="BZ268" i="11"/>
  <c r="DM268" i="11"/>
  <c r="DD268" i="11"/>
  <c r="BR268" i="11"/>
  <c r="DR268" i="11"/>
  <c r="DH268" i="11"/>
  <c r="DI268" i="11"/>
  <c r="DB268" i="11"/>
  <c r="DQ268" i="11"/>
  <c r="BT268" i="11"/>
  <c r="DJ268" i="11"/>
  <c r="CW268" i="11"/>
  <c r="DC268" i="11"/>
  <c r="CE268" i="11"/>
  <c r="CZ268" i="11"/>
  <c r="BS268" i="11"/>
  <c r="BQ268" i="11"/>
  <c r="CL268" i="11"/>
  <c r="CO268" i="11"/>
  <c r="DK268" i="11"/>
  <c r="DY268" i="11"/>
  <c r="CC268" i="11"/>
  <c r="CN268" i="11"/>
  <c r="DL268" i="11"/>
  <c r="DS268" i="11"/>
  <c r="DX268" i="11"/>
  <c r="DG268" i="11"/>
  <c r="CY268" i="11"/>
  <c r="BM323" i="11"/>
  <c r="BQ323" i="11" s="1"/>
  <c r="CV84" i="11"/>
  <c r="CR84" i="11"/>
  <c r="CC84" i="11"/>
  <c r="CO84" i="11"/>
  <c r="CS84" i="11"/>
  <c r="BZ84" i="11"/>
  <c r="BV84" i="11"/>
  <c r="CG84" i="11"/>
  <c r="CM84" i="11"/>
  <c r="DE84" i="11"/>
  <c r="CT84" i="11"/>
  <c r="CL84" i="11"/>
  <c r="BW84" i="11"/>
  <c r="DK84" i="11"/>
  <c r="DO84" i="11"/>
  <c r="CU84" i="11"/>
  <c r="CN84" i="11"/>
  <c r="DF84" i="11"/>
  <c r="DG84" i="11"/>
  <c r="BU84" i="11"/>
  <c r="BY84" i="11"/>
  <c r="DV84" i="11"/>
  <c r="DI84" i="11"/>
  <c r="CQ84" i="11"/>
  <c r="CB84" i="11"/>
  <c r="DC84" i="11"/>
  <c r="CY84" i="11"/>
  <c r="CF84" i="11"/>
  <c r="DX84" i="11"/>
  <c r="DR84" i="11"/>
  <c r="DD84" i="11"/>
  <c r="CE84" i="11"/>
  <c r="DS84" i="11"/>
  <c r="DT84" i="11"/>
  <c r="CW84" i="11"/>
  <c r="CH84" i="11"/>
  <c r="CJ84" i="11"/>
  <c r="DL84" i="11"/>
  <c r="DU84" i="11"/>
  <c r="CD84" i="11"/>
  <c r="DH84" i="11"/>
  <c r="CP84" i="11"/>
  <c r="CA84" i="11"/>
  <c r="BT84" i="11"/>
  <c r="DM84" i="11"/>
  <c r="DJ84" i="11"/>
  <c r="DY84" i="11"/>
  <c r="CX84" i="11"/>
  <c r="CI84" i="11"/>
  <c r="DW84" i="11"/>
  <c r="CZ84" i="11"/>
  <c r="CK84" i="11"/>
  <c r="DN84" i="11"/>
  <c r="DA84" i="11"/>
  <c r="DB84" i="11"/>
  <c r="BX84" i="11"/>
  <c r="DP84" i="11"/>
  <c r="DQ84" i="11"/>
  <c r="BS84" i="11"/>
  <c r="BR84" i="11"/>
  <c r="BZ85" i="11"/>
  <c r="BM98" i="11"/>
  <c r="BM91" i="11"/>
  <c r="BM113" i="11"/>
  <c r="BM95" i="11"/>
  <c r="BM108" i="11"/>
  <c r="BM125" i="11"/>
  <c r="DZ264" i="14"/>
  <c r="BY332" i="14"/>
  <c r="BX333" i="14"/>
  <c r="DZ263" i="14"/>
  <c r="BZ333" i="14"/>
  <c r="CB333" i="14"/>
  <c r="BV332" i="14"/>
  <c r="DZ266" i="14"/>
  <c r="BU333" i="14"/>
  <c r="BY333" i="14"/>
  <c r="BZ332" i="14"/>
  <c r="BS332" i="14"/>
  <c r="BW329" i="14"/>
  <c r="BT332" i="14"/>
  <c r="DZ261" i="14"/>
  <c r="BQ334" i="14"/>
  <c r="BR328" i="14"/>
  <c r="BT334" i="14"/>
  <c r="BU334" i="14"/>
  <c r="BU328" i="14"/>
  <c r="BT328" i="14"/>
  <c r="BV328" i="14"/>
  <c r="DZ259" i="13"/>
  <c r="BR327" i="13"/>
  <c r="BX329" i="13"/>
  <c r="DZ271" i="13"/>
  <c r="BS334" i="13"/>
  <c r="DZ266" i="13"/>
  <c r="DZ264" i="13"/>
  <c r="DZ265" i="13"/>
  <c r="BT334" i="13"/>
  <c r="BV327" i="13"/>
  <c r="BU329" i="13"/>
  <c r="DZ260" i="13"/>
  <c r="DZ263" i="13"/>
  <c r="BW329" i="13"/>
  <c r="BQ325" i="13"/>
  <c r="BS332" i="13"/>
  <c r="BR332" i="13"/>
  <c r="BQ332" i="13"/>
  <c r="BW332" i="13"/>
  <c r="DZ264" i="12"/>
  <c r="BQ329" i="12"/>
  <c r="BQ331" i="14"/>
  <c r="BQ325" i="14"/>
  <c r="BT335" i="13"/>
  <c r="BT329" i="13"/>
  <c r="DZ261" i="13"/>
  <c r="BQ335" i="13"/>
  <c r="BQ324" i="13"/>
  <c r="K458" i="12"/>
  <c r="AC476" i="12"/>
  <c r="Q464" i="12"/>
  <c r="Y472" i="12"/>
  <c r="AO488" i="12"/>
  <c r="BA500" i="12"/>
  <c r="BF505" i="12"/>
  <c r="AK484" i="12"/>
  <c r="AI482" i="12"/>
  <c r="W470" i="12"/>
  <c r="X471" i="12"/>
  <c r="J457" i="12"/>
  <c r="AA474" i="12"/>
  <c r="AM486" i="12"/>
  <c r="AR491" i="12"/>
  <c r="AV495" i="12"/>
  <c r="BE504" i="12"/>
  <c r="BR329" i="12"/>
  <c r="BX329" i="12"/>
  <c r="BT329" i="12"/>
  <c r="BU329" i="12"/>
  <c r="T467" i="12"/>
  <c r="G454" i="12"/>
  <c r="N461" i="12"/>
  <c r="AH481" i="12"/>
  <c r="AB475" i="12"/>
  <c r="AT493" i="12"/>
  <c r="AX497" i="12"/>
  <c r="BG506" i="12"/>
  <c r="S466" i="12"/>
  <c r="BB501" i="12"/>
  <c r="AE478" i="12"/>
  <c r="O462" i="12"/>
  <c r="E452" i="12"/>
  <c r="AQ490" i="12"/>
  <c r="AD477" i="12"/>
  <c r="AZ499" i="12"/>
  <c r="AU494" i="12"/>
  <c r="BI508" i="12"/>
  <c r="Z473" i="12"/>
  <c r="BS329" i="12"/>
  <c r="H455" i="12"/>
  <c r="U468" i="12"/>
  <c r="P463" i="12"/>
  <c r="AL485" i="12"/>
  <c r="AF479" i="12"/>
  <c r="BC502" i="12"/>
  <c r="AW496" i="12"/>
  <c r="BK510" i="12"/>
  <c r="D451" i="12"/>
  <c r="BJ509" i="12"/>
  <c r="F453" i="12"/>
  <c r="V469" i="12"/>
  <c r="L459" i="12"/>
  <c r="AJ483" i="12"/>
  <c r="AG480" i="12"/>
  <c r="AS492" i="12"/>
  <c r="E25" i="15"/>
  <c r="L24" i="15"/>
  <c r="B20" i="14" s="1"/>
  <c r="B84" i="14" s="1"/>
  <c r="D26" i="15"/>
  <c r="K26" i="15" s="1"/>
  <c r="B22" i="13" s="1"/>
  <c r="B86" i="13" s="1"/>
  <c r="K25" i="15"/>
  <c r="B21" i="13" s="1"/>
  <c r="B85" i="13" s="1"/>
  <c r="C21" i="15"/>
  <c r="J20" i="15"/>
  <c r="B16" i="12" s="1"/>
  <c r="B80" i="12" s="1"/>
  <c r="BM391" i="14"/>
  <c r="BQ391" i="14" s="1"/>
  <c r="BH510" i="14"/>
  <c r="BF508" i="14"/>
  <c r="BD506" i="14"/>
  <c r="BB504" i="14"/>
  <c r="BG509" i="14"/>
  <c r="BA503" i="14"/>
  <c r="AU497" i="14"/>
  <c r="AS495" i="14"/>
  <c r="AQ493" i="14"/>
  <c r="BC505" i="14"/>
  <c r="AW499" i="14"/>
  <c r="AV498" i="14"/>
  <c r="BE507" i="14"/>
  <c r="AN490" i="14"/>
  <c r="AL488" i="14"/>
  <c r="AX500" i="14"/>
  <c r="AP492" i="14"/>
  <c r="AO491" i="14"/>
  <c r="AM489" i="14"/>
  <c r="AK487" i="14"/>
  <c r="AT496" i="14"/>
  <c r="AR494" i="14"/>
  <c r="AH484" i="14"/>
  <c r="AF482" i="14"/>
  <c r="AD480" i="14"/>
  <c r="AI485" i="14"/>
  <c r="AE481" i="14"/>
  <c r="AY501" i="14"/>
  <c r="Y475" i="14"/>
  <c r="AA477" i="14"/>
  <c r="Z476" i="14"/>
  <c r="R468" i="14"/>
  <c r="K461" i="14"/>
  <c r="AG483" i="14"/>
  <c r="AB478" i="14"/>
  <c r="AJ486" i="14"/>
  <c r="AC479" i="14"/>
  <c r="X474" i="14"/>
  <c r="S469" i="14"/>
  <c r="U471" i="14"/>
  <c r="L462" i="14"/>
  <c r="G457" i="14"/>
  <c r="F456" i="14"/>
  <c r="Q467" i="14"/>
  <c r="T470" i="14"/>
  <c r="W473" i="14"/>
  <c r="N464" i="14"/>
  <c r="D454" i="14"/>
  <c r="V472" i="14"/>
  <c r="I459" i="14"/>
  <c r="P466" i="14"/>
  <c r="O465" i="14"/>
  <c r="M463" i="14"/>
  <c r="J460" i="14"/>
  <c r="E455" i="14"/>
  <c r="H458" i="14"/>
  <c r="BW331" i="14"/>
  <c r="BK509" i="14"/>
  <c r="BI507" i="14"/>
  <c r="BG505" i="14"/>
  <c r="BE503" i="14"/>
  <c r="BH506" i="14"/>
  <c r="BF504" i="14"/>
  <c r="BL510" i="14"/>
  <c r="BJ508" i="14"/>
  <c r="AZ498" i="14"/>
  <c r="AY497" i="14"/>
  <c r="BB500" i="14"/>
  <c r="BA499" i="14"/>
  <c r="AX496" i="14"/>
  <c r="AV494" i="14"/>
  <c r="AT492" i="14"/>
  <c r="BD502" i="14"/>
  <c r="BC501" i="14"/>
  <c r="AU493" i="14"/>
  <c r="AS491" i="14"/>
  <c r="AQ489" i="14"/>
  <c r="AO487" i="14"/>
  <c r="AW495" i="14"/>
  <c r="AR490" i="14"/>
  <c r="AP488" i="14"/>
  <c r="AM485" i="14"/>
  <c r="AK483" i="14"/>
  <c r="AI481" i="14"/>
  <c r="AN486" i="14"/>
  <c r="AJ482" i="14"/>
  <c r="AG479" i="14"/>
  <c r="AL484" i="14"/>
  <c r="AD476" i="14"/>
  <c r="AC475" i="14"/>
  <c r="AA473" i="14"/>
  <c r="W469" i="14"/>
  <c r="AB474" i="14"/>
  <c r="AH480" i="14"/>
  <c r="V468" i="14"/>
  <c r="O461" i="14"/>
  <c r="X470" i="14"/>
  <c r="K457" i="14"/>
  <c r="J456" i="14"/>
  <c r="U467" i="14"/>
  <c r="AE477" i="14"/>
  <c r="Z472" i="14"/>
  <c r="Y471" i="14"/>
  <c r="S465" i="14"/>
  <c r="I455" i="14"/>
  <c r="R464" i="14"/>
  <c r="Q463" i="14"/>
  <c r="P462" i="14"/>
  <c r="N460" i="14"/>
  <c r="AF478" i="14"/>
  <c r="T466" i="14"/>
  <c r="M459" i="14"/>
  <c r="E451" i="14"/>
  <c r="F452" i="14"/>
  <c r="G453" i="14"/>
  <c r="D450" i="14"/>
  <c r="L458" i="14"/>
  <c r="H454" i="14"/>
  <c r="BU331" i="14"/>
  <c r="CA334" i="14"/>
  <c r="DW327" i="14"/>
  <c r="DO327" i="14"/>
  <c r="DG327" i="14"/>
  <c r="CY327" i="14"/>
  <c r="CQ327" i="14"/>
  <c r="CI327" i="14"/>
  <c r="CA327" i="14"/>
  <c r="DV327" i="14"/>
  <c r="DN327" i="14"/>
  <c r="DF327" i="14"/>
  <c r="CX327" i="14"/>
  <c r="CP327" i="14"/>
  <c r="CH327" i="14"/>
  <c r="BZ327" i="14"/>
  <c r="DT327" i="14"/>
  <c r="DL327" i="14"/>
  <c r="DD327" i="14"/>
  <c r="CV327" i="14"/>
  <c r="CN327" i="14"/>
  <c r="CF327" i="14"/>
  <c r="BX327" i="14"/>
  <c r="DS327" i="14"/>
  <c r="DK327" i="14"/>
  <c r="DC327" i="14"/>
  <c r="CU327" i="14"/>
  <c r="CM327" i="14"/>
  <c r="CE327" i="14"/>
  <c r="BW327" i="14"/>
  <c r="DR327" i="14"/>
  <c r="DJ327" i="14"/>
  <c r="DB327" i="14"/>
  <c r="CT327" i="14"/>
  <c r="CL327" i="14"/>
  <c r="CD327" i="14"/>
  <c r="DX327" i="14"/>
  <c r="DP327" i="14"/>
  <c r="DH327" i="14"/>
  <c r="CZ327" i="14"/>
  <c r="CR327" i="14"/>
  <c r="CJ327" i="14"/>
  <c r="CB327" i="14"/>
  <c r="DM327" i="14"/>
  <c r="CG327" i="14"/>
  <c r="DI327" i="14"/>
  <c r="CC327" i="14"/>
  <c r="DE327" i="14"/>
  <c r="BY327" i="14"/>
  <c r="DA327" i="14"/>
  <c r="CW327" i="14"/>
  <c r="DY327" i="14"/>
  <c r="CS327" i="14"/>
  <c r="DU327" i="14"/>
  <c r="CO327" i="14"/>
  <c r="DQ327" i="14"/>
  <c r="CK327" i="14"/>
  <c r="BZ334" i="14"/>
  <c r="BW334" i="14"/>
  <c r="CB334" i="14"/>
  <c r="BM396" i="14"/>
  <c r="BV396" i="14" s="1"/>
  <c r="DX329" i="14"/>
  <c r="DP329" i="14"/>
  <c r="DH329" i="14"/>
  <c r="CZ329" i="14"/>
  <c r="CR329" i="14"/>
  <c r="CJ329" i="14"/>
  <c r="CB329" i="14"/>
  <c r="DW329" i="14"/>
  <c r="DO329" i="14"/>
  <c r="DG329" i="14"/>
  <c r="CY329" i="14"/>
  <c r="CQ329" i="14"/>
  <c r="CI329" i="14"/>
  <c r="CA329" i="14"/>
  <c r="DU329" i="14"/>
  <c r="DM329" i="14"/>
  <c r="DE329" i="14"/>
  <c r="CW329" i="14"/>
  <c r="CO329" i="14"/>
  <c r="CG329" i="14"/>
  <c r="BY329" i="14"/>
  <c r="DT329" i="14"/>
  <c r="DL329" i="14"/>
  <c r="DD329" i="14"/>
  <c r="CV329" i="14"/>
  <c r="CN329" i="14"/>
  <c r="CF329" i="14"/>
  <c r="DS329" i="14"/>
  <c r="DK329" i="14"/>
  <c r="DC329" i="14"/>
  <c r="CU329" i="14"/>
  <c r="CM329" i="14"/>
  <c r="CE329" i="14"/>
  <c r="DY329" i="14"/>
  <c r="DQ329" i="14"/>
  <c r="DI329" i="14"/>
  <c r="DA329" i="14"/>
  <c r="CS329" i="14"/>
  <c r="CK329" i="14"/>
  <c r="CC329" i="14"/>
  <c r="CX329" i="14"/>
  <c r="CT329" i="14"/>
  <c r="DV329" i="14"/>
  <c r="CP329" i="14"/>
  <c r="DR329" i="14"/>
  <c r="CL329" i="14"/>
  <c r="DN329" i="14"/>
  <c r="CH329" i="14"/>
  <c r="DJ329" i="14"/>
  <c r="CD329" i="14"/>
  <c r="DF329" i="14"/>
  <c r="BZ329" i="14"/>
  <c r="DB329" i="14"/>
  <c r="DY323" i="14"/>
  <c r="DV323" i="14"/>
  <c r="DP323" i="14"/>
  <c r="DH323" i="14"/>
  <c r="CZ323" i="14"/>
  <c r="CR323" i="14"/>
  <c r="CJ323" i="14"/>
  <c r="CB323" i="14"/>
  <c r="BT323" i="14"/>
  <c r="DX323" i="14"/>
  <c r="DO323" i="14"/>
  <c r="DG323" i="14"/>
  <c r="CY323" i="14"/>
  <c r="CQ323" i="14"/>
  <c r="CI323" i="14"/>
  <c r="CA323" i="14"/>
  <c r="BS323" i="14"/>
  <c r="DW323" i="14"/>
  <c r="DN323" i="14"/>
  <c r="DF323" i="14"/>
  <c r="CX323" i="14"/>
  <c r="CP323" i="14"/>
  <c r="CH323" i="14"/>
  <c r="BZ323" i="14"/>
  <c r="DU323" i="14"/>
  <c r="DM323" i="14"/>
  <c r="DE323" i="14"/>
  <c r="CW323" i="14"/>
  <c r="CO323" i="14"/>
  <c r="CG323" i="14"/>
  <c r="BY323" i="14"/>
  <c r="DT323" i="14"/>
  <c r="DL323" i="14"/>
  <c r="DD323" i="14"/>
  <c r="CV323" i="14"/>
  <c r="CN323" i="14"/>
  <c r="CF323" i="14"/>
  <c r="BX323" i="14"/>
  <c r="DS323" i="14"/>
  <c r="DK323" i="14"/>
  <c r="DC323" i="14"/>
  <c r="CU323" i="14"/>
  <c r="CM323" i="14"/>
  <c r="CE323" i="14"/>
  <c r="BW323" i="14"/>
  <c r="DR323" i="14"/>
  <c r="DJ323" i="14"/>
  <c r="DB323" i="14"/>
  <c r="CT323" i="14"/>
  <c r="CL323" i="14"/>
  <c r="CD323" i="14"/>
  <c r="BV323" i="14"/>
  <c r="DQ323" i="14"/>
  <c r="DI323" i="14"/>
  <c r="DA323" i="14"/>
  <c r="CS323" i="14"/>
  <c r="CK323" i="14"/>
  <c r="CC323" i="14"/>
  <c r="BU323" i="14"/>
  <c r="BS325" i="14"/>
  <c r="AX508" i="14"/>
  <c r="AV506" i="14"/>
  <c r="AT504" i="14"/>
  <c r="AY509" i="14"/>
  <c r="AS503" i="14"/>
  <c r="AQ501" i="14"/>
  <c r="AP500" i="14"/>
  <c r="AK495" i="14"/>
  <c r="AI493" i="14"/>
  <c r="AM497" i="14"/>
  <c r="AF490" i="14"/>
  <c r="AD488" i="14"/>
  <c r="AG491" i="14"/>
  <c r="AE489" i="14"/>
  <c r="AC487" i="14"/>
  <c r="AW507" i="14"/>
  <c r="AR502" i="14"/>
  <c r="AJ494" i="14"/>
  <c r="AH492" i="14"/>
  <c r="AA485" i="14"/>
  <c r="Z484" i="14"/>
  <c r="AO499" i="14"/>
  <c r="X482" i="14"/>
  <c r="AU505" i="14"/>
  <c r="AN498" i="14"/>
  <c r="AL496" i="14"/>
  <c r="W481" i="14"/>
  <c r="Y483" i="14"/>
  <c r="AB486" i="14"/>
  <c r="T478" i="14"/>
  <c r="Q475" i="14"/>
  <c r="U479" i="14"/>
  <c r="N472" i="14"/>
  <c r="J468" i="14"/>
  <c r="V480" i="14"/>
  <c r="S477" i="14"/>
  <c r="R476" i="14"/>
  <c r="K469" i="14"/>
  <c r="F464" i="14"/>
  <c r="G465" i="14"/>
  <c r="H466" i="14"/>
  <c r="I467" i="14"/>
  <c r="P474" i="14"/>
  <c r="L470" i="14"/>
  <c r="O473" i="14"/>
  <c r="E463" i="14"/>
  <c r="D462" i="14"/>
  <c r="M471" i="14"/>
  <c r="DZ269" i="14"/>
  <c r="BM394" i="14"/>
  <c r="BV394" i="14" s="1"/>
  <c r="BA510" i="14"/>
  <c r="AY508" i="14"/>
  <c r="AW506" i="14"/>
  <c r="AU504" i="14"/>
  <c r="AX507" i="14"/>
  <c r="AV505" i="14"/>
  <c r="AT503" i="14"/>
  <c r="AR501" i="14"/>
  <c r="AP499" i="14"/>
  <c r="AN497" i="14"/>
  <c r="AS502" i="14"/>
  <c r="AL495" i="14"/>
  <c r="AJ493" i="14"/>
  <c r="AO498" i="14"/>
  <c r="AM496" i="14"/>
  <c r="AK494" i="14"/>
  <c r="AI492" i="14"/>
  <c r="AE488" i="14"/>
  <c r="AD487" i="14"/>
  <c r="AG490" i="14"/>
  <c r="AF489" i="14"/>
  <c r="Y482" i="14"/>
  <c r="W480" i="14"/>
  <c r="AC486" i="14"/>
  <c r="AQ500" i="14"/>
  <c r="Z483" i="14"/>
  <c r="X481" i="14"/>
  <c r="V479" i="14"/>
  <c r="AA484" i="14"/>
  <c r="AH491" i="14"/>
  <c r="AB485" i="14"/>
  <c r="P473" i="14"/>
  <c r="U478" i="14"/>
  <c r="R475" i="14"/>
  <c r="I466" i="14"/>
  <c r="F463" i="14"/>
  <c r="S476" i="14"/>
  <c r="M470" i="14"/>
  <c r="L469" i="14"/>
  <c r="O472" i="14"/>
  <c r="Q474" i="14"/>
  <c r="K468" i="14"/>
  <c r="N471" i="14"/>
  <c r="D461" i="14"/>
  <c r="E462" i="14"/>
  <c r="T477" i="14"/>
  <c r="J467" i="14"/>
  <c r="H465" i="14"/>
  <c r="G464" i="14"/>
  <c r="BT329" i="14"/>
  <c r="DV324" i="14"/>
  <c r="DN324" i="14"/>
  <c r="DF324" i="14"/>
  <c r="CX324" i="14"/>
  <c r="CP324" i="14"/>
  <c r="CH324" i="14"/>
  <c r="BZ324" i="14"/>
  <c r="DU324" i="14"/>
  <c r="DM324" i="14"/>
  <c r="DE324" i="14"/>
  <c r="DS324" i="14"/>
  <c r="DK324" i="14"/>
  <c r="DC324" i="14"/>
  <c r="CU324" i="14"/>
  <c r="CM324" i="14"/>
  <c r="CE324" i="14"/>
  <c r="BW324" i="14"/>
  <c r="DR324" i="14"/>
  <c r="DJ324" i="14"/>
  <c r="DB324" i="14"/>
  <c r="CT324" i="14"/>
  <c r="CL324" i="14"/>
  <c r="CD324" i="14"/>
  <c r="DY324" i="14"/>
  <c r="DQ324" i="14"/>
  <c r="DI324" i="14"/>
  <c r="DA324" i="14"/>
  <c r="CS324" i="14"/>
  <c r="CK324" i="14"/>
  <c r="CC324" i="14"/>
  <c r="BU324" i="14"/>
  <c r="DW324" i="14"/>
  <c r="DO324" i="14"/>
  <c r="DG324" i="14"/>
  <c r="CY324" i="14"/>
  <c r="CQ324" i="14"/>
  <c r="CI324" i="14"/>
  <c r="CA324" i="14"/>
  <c r="CW324" i="14"/>
  <c r="CB324" i="14"/>
  <c r="DX324" i="14"/>
  <c r="CV324" i="14"/>
  <c r="BY324" i="14"/>
  <c r="DT324" i="14"/>
  <c r="CR324" i="14"/>
  <c r="BX324" i="14"/>
  <c r="DP324" i="14"/>
  <c r="CO324" i="14"/>
  <c r="BV324" i="14"/>
  <c r="DL324" i="14"/>
  <c r="CN324" i="14"/>
  <c r="BT324" i="14"/>
  <c r="DH324" i="14"/>
  <c r="CJ324" i="14"/>
  <c r="DD324" i="14"/>
  <c r="CG324" i="14"/>
  <c r="CZ324" i="14"/>
  <c r="CF324" i="14"/>
  <c r="DR332" i="14"/>
  <c r="DJ332" i="14"/>
  <c r="DB332" i="14"/>
  <c r="CT332" i="14"/>
  <c r="CL332" i="14"/>
  <c r="CD332" i="14"/>
  <c r="DY332" i="14"/>
  <c r="DQ332" i="14"/>
  <c r="DI332" i="14"/>
  <c r="DA332" i="14"/>
  <c r="CS332" i="14"/>
  <c r="CK332" i="14"/>
  <c r="CC332" i="14"/>
  <c r="DW332" i="14"/>
  <c r="DO332" i="14"/>
  <c r="DG332" i="14"/>
  <c r="CY332" i="14"/>
  <c r="CQ332" i="14"/>
  <c r="CI332" i="14"/>
  <c r="DV332" i="14"/>
  <c r="DN332" i="14"/>
  <c r="DF332" i="14"/>
  <c r="CX332" i="14"/>
  <c r="CP332" i="14"/>
  <c r="CH332" i="14"/>
  <c r="DU332" i="14"/>
  <c r="DM332" i="14"/>
  <c r="DE332" i="14"/>
  <c r="CW332" i="14"/>
  <c r="CO332" i="14"/>
  <c r="CG332" i="14"/>
  <c r="DS332" i="14"/>
  <c r="DK332" i="14"/>
  <c r="DC332" i="14"/>
  <c r="CU332" i="14"/>
  <c r="CM332" i="14"/>
  <c r="CE332" i="14"/>
  <c r="CZ332" i="14"/>
  <c r="CV332" i="14"/>
  <c r="DX332" i="14"/>
  <c r="CR332" i="14"/>
  <c r="DT332" i="14"/>
  <c r="CN332" i="14"/>
  <c r="DP332" i="14"/>
  <c r="CJ332" i="14"/>
  <c r="DL332" i="14"/>
  <c r="CF332" i="14"/>
  <c r="DH332" i="14"/>
  <c r="CB332" i="14"/>
  <c r="DD332" i="14"/>
  <c r="BD509" i="14"/>
  <c r="BB507" i="14"/>
  <c r="AX503" i="14"/>
  <c r="BE510" i="14"/>
  <c r="BC508" i="14"/>
  <c r="BA506" i="14"/>
  <c r="AY504" i="14"/>
  <c r="AW502" i="14"/>
  <c r="AU500" i="14"/>
  <c r="AS498" i="14"/>
  <c r="AQ496" i="14"/>
  <c r="AO494" i="14"/>
  <c r="AM492" i="14"/>
  <c r="AR497" i="14"/>
  <c r="AV501" i="14"/>
  <c r="AP495" i="14"/>
  <c r="AN493" i="14"/>
  <c r="AL491" i="14"/>
  <c r="AJ489" i="14"/>
  <c r="AK490" i="14"/>
  <c r="AT499" i="14"/>
  <c r="AH487" i="14"/>
  <c r="AG486" i="14"/>
  <c r="AD483" i="14"/>
  <c r="AB481" i="14"/>
  <c r="Z479" i="14"/>
  <c r="AF485" i="14"/>
  <c r="AE484" i="14"/>
  <c r="AC482" i="14"/>
  <c r="AA480" i="14"/>
  <c r="AI488" i="14"/>
  <c r="M466" i="14"/>
  <c r="J463" i="14"/>
  <c r="W476" i="14"/>
  <c r="Y478" i="14"/>
  <c r="X477" i="14"/>
  <c r="V475" i="14"/>
  <c r="S472" i="14"/>
  <c r="O468" i="14"/>
  <c r="L465" i="14"/>
  <c r="F459" i="14"/>
  <c r="U474" i="14"/>
  <c r="K464" i="14"/>
  <c r="H461" i="14"/>
  <c r="R471" i="14"/>
  <c r="N467" i="14"/>
  <c r="Q470" i="14"/>
  <c r="G460" i="14"/>
  <c r="T473" i="14"/>
  <c r="P469" i="14"/>
  <c r="D457" i="14"/>
  <c r="I462" i="14"/>
  <c r="E458" i="14"/>
  <c r="BR332" i="14"/>
  <c r="BR331" i="14"/>
  <c r="DR322" i="14"/>
  <c r="DJ322" i="14"/>
  <c r="DB322" i="14"/>
  <c r="CT322" i="14"/>
  <c r="CL322" i="14"/>
  <c r="CD322" i="14"/>
  <c r="BV322" i="14"/>
  <c r="DY322" i="14"/>
  <c r="DQ322" i="14"/>
  <c r="DI322" i="14"/>
  <c r="DA322" i="14"/>
  <c r="CS322" i="14"/>
  <c r="CK322" i="14"/>
  <c r="CC322" i="14"/>
  <c r="BU322" i="14"/>
  <c r="DX322" i="14"/>
  <c r="DP322" i="14"/>
  <c r="DH322" i="14"/>
  <c r="CZ322" i="14"/>
  <c r="CR322" i="14"/>
  <c r="CJ322" i="14"/>
  <c r="CB322" i="14"/>
  <c r="BT322" i="14"/>
  <c r="DW322" i="14"/>
  <c r="DO322" i="14"/>
  <c r="DG322" i="14"/>
  <c r="CY322" i="14"/>
  <c r="CQ322" i="14"/>
  <c r="CI322" i="14"/>
  <c r="CA322" i="14"/>
  <c r="BS322" i="14"/>
  <c r="DV322" i="14"/>
  <c r="DN322" i="14"/>
  <c r="DF322" i="14"/>
  <c r="CX322" i="14"/>
  <c r="CP322" i="14"/>
  <c r="CH322" i="14"/>
  <c r="BZ322" i="14"/>
  <c r="BR322" i="14"/>
  <c r="DU322" i="14"/>
  <c r="DM322" i="14"/>
  <c r="DE322" i="14"/>
  <c r="CW322" i="14"/>
  <c r="CO322" i="14"/>
  <c r="CG322" i="14"/>
  <c r="BY322" i="14"/>
  <c r="DT322" i="14"/>
  <c r="DL322" i="14"/>
  <c r="DD322" i="14"/>
  <c r="CV322" i="14"/>
  <c r="CN322" i="14"/>
  <c r="CF322" i="14"/>
  <c r="BX322" i="14"/>
  <c r="DS322" i="14"/>
  <c r="DK322" i="14"/>
  <c r="DC322" i="14"/>
  <c r="CU322" i="14"/>
  <c r="CM322" i="14"/>
  <c r="CE322" i="14"/>
  <c r="BW322" i="14"/>
  <c r="BC510" i="14"/>
  <c r="BA508" i="14"/>
  <c r="AY506" i="14"/>
  <c r="AW504" i="14"/>
  <c r="BB509" i="14"/>
  <c r="AX505" i="14"/>
  <c r="AV503" i="14"/>
  <c r="AT501" i="14"/>
  <c r="AR499" i="14"/>
  <c r="AP497" i="14"/>
  <c r="AU502" i="14"/>
  <c r="AS500" i="14"/>
  <c r="AQ498" i="14"/>
  <c r="AN495" i="14"/>
  <c r="AL493" i="14"/>
  <c r="AO496" i="14"/>
  <c r="AM494" i="14"/>
  <c r="AK492" i="14"/>
  <c r="AJ491" i="14"/>
  <c r="AH489" i="14"/>
  <c r="AF487" i="14"/>
  <c r="AE486" i="14"/>
  <c r="AC484" i="14"/>
  <c r="AD485" i="14"/>
  <c r="AG488" i="14"/>
  <c r="V477" i="14"/>
  <c r="T475" i="14"/>
  <c r="AB483" i="14"/>
  <c r="AA482" i="14"/>
  <c r="Y480" i="14"/>
  <c r="W478" i="14"/>
  <c r="U476" i="14"/>
  <c r="R473" i="14"/>
  <c r="S474" i="14"/>
  <c r="Q472" i="14"/>
  <c r="Z481" i="14"/>
  <c r="X479" i="14"/>
  <c r="P471" i="14"/>
  <c r="L467" i="14"/>
  <c r="G462" i="14"/>
  <c r="AI490" i="14"/>
  <c r="O470" i="14"/>
  <c r="N469" i="14"/>
  <c r="K466" i="14"/>
  <c r="M468" i="14"/>
  <c r="F461" i="14"/>
  <c r="E460" i="14"/>
  <c r="J465" i="14"/>
  <c r="I464" i="14"/>
  <c r="H463" i="14"/>
  <c r="D459" i="14"/>
  <c r="CA333" i="14"/>
  <c r="BS334" i="14"/>
  <c r="BQ324" i="14"/>
  <c r="BZ331" i="14"/>
  <c r="BQ332" i="14"/>
  <c r="BB510" i="14"/>
  <c r="BA509" i="14"/>
  <c r="AY507" i="14"/>
  <c r="AS501" i="14"/>
  <c r="AQ499" i="14"/>
  <c r="AO497" i="14"/>
  <c r="AX506" i="14"/>
  <c r="AU503" i="14"/>
  <c r="AW505" i="14"/>
  <c r="AV504" i="14"/>
  <c r="AT502" i="14"/>
  <c r="AR500" i="14"/>
  <c r="AP498" i="14"/>
  <c r="AJ492" i="14"/>
  <c r="AL494" i="14"/>
  <c r="AK493" i="14"/>
  <c r="AM495" i="14"/>
  <c r="AI491" i="14"/>
  <c r="AD486" i="14"/>
  <c r="AN496" i="14"/>
  <c r="Z482" i="14"/>
  <c r="AF488" i="14"/>
  <c r="AE487" i="14"/>
  <c r="AA483" i="14"/>
  <c r="Y481" i="14"/>
  <c r="AH490" i="14"/>
  <c r="U477" i="14"/>
  <c r="AG489" i="14"/>
  <c r="W479" i="14"/>
  <c r="AC485" i="14"/>
  <c r="V478" i="14"/>
  <c r="S475" i="14"/>
  <c r="X480" i="14"/>
  <c r="R474" i="14"/>
  <c r="AB484" i="14"/>
  <c r="T476" i="14"/>
  <c r="I465" i="14"/>
  <c r="H464" i="14"/>
  <c r="K467" i="14"/>
  <c r="D460" i="14"/>
  <c r="P472" i="14"/>
  <c r="O471" i="14"/>
  <c r="F462" i="14"/>
  <c r="L468" i="14"/>
  <c r="N470" i="14"/>
  <c r="M469" i="14"/>
  <c r="Q473" i="14"/>
  <c r="G463" i="14"/>
  <c r="J466" i="14"/>
  <c r="E461" i="14"/>
  <c r="DY334" i="14"/>
  <c r="DQ334" i="14"/>
  <c r="DI334" i="14"/>
  <c r="DA334" i="14"/>
  <c r="CS334" i="14"/>
  <c r="CK334" i="14"/>
  <c r="DX334" i="14"/>
  <c r="DP334" i="14"/>
  <c r="DH334" i="14"/>
  <c r="CZ334" i="14"/>
  <c r="CR334" i="14"/>
  <c r="CJ334" i="14"/>
  <c r="DV334" i="14"/>
  <c r="DN334" i="14"/>
  <c r="DF334" i="14"/>
  <c r="CX334" i="14"/>
  <c r="CP334" i="14"/>
  <c r="CH334" i="14"/>
  <c r="DU334" i="14"/>
  <c r="DM334" i="14"/>
  <c r="DE334" i="14"/>
  <c r="CW334" i="14"/>
  <c r="CO334" i="14"/>
  <c r="CG334" i="14"/>
  <c r="DT334" i="14"/>
  <c r="DL334" i="14"/>
  <c r="DD334" i="14"/>
  <c r="CV334" i="14"/>
  <c r="CN334" i="14"/>
  <c r="CF334" i="14"/>
  <c r="DR334" i="14"/>
  <c r="DJ334" i="14"/>
  <c r="DB334" i="14"/>
  <c r="CT334" i="14"/>
  <c r="CL334" i="14"/>
  <c r="CD334" i="14"/>
  <c r="DG334" i="14"/>
  <c r="DC334" i="14"/>
  <c r="CY334" i="14"/>
  <c r="CU334" i="14"/>
  <c r="DW334" i="14"/>
  <c r="CQ334" i="14"/>
  <c r="DS334" i="14"/>
  <c r="CM334" i="14"/>
  <c r="DO334" i="14"/>
  <c r="CI334" i="14"/>
  <c r="DK334" i="14"/>
  <c r="CE334" i="14"/>
  <c r="BI510" i="14"/>
  <c r="BG508" i="14"/>
  <c r="BE506" i="14"/>
  <c r="BC504" i="14"/>
  <c r="BH509" i="14"/>
  <c r="BF507" i="14"/>
  <c r="BD505" i="14"/>
  <c r="BB503" i="14"/>
  <c r="AX499" i="14"/>
  <c r="AV497" i="14"/>
  <c r="AT495" i="14"/>
  <c r="AR493" i="14"/>
  <c r="AW498" i="14"/>
  <c r="AY500" i="14"/>
  <c r="AU496" i="14"/>
  <c r="AS494" i="14"/>
  <c r="AQ492" i="14"/>
  <c r="BA502" i="14"/>
  <c r="AI484" i="14"/>
  <c r="AG482" i="14"/>
  <c r="AE480" i="14"/>
  <c r="AJ485" i="14"/>
  <c r="AO490" i="14"/>
  <c r="AN489" i="14"/>
  <c r="AK486" i="14"/>
  <c r="AH483" i="14"/>
  <c r="AF481" i="14"/>
  <c r="AD479" i="14"/>
  <c r="AP491" i="14"/>
  <c r="AL487" i="14"/>
  <c r="AC478" i="14"/>
  <c r="AB477" i="14"/>
  <c r="AM488" i="14"/>
  <c r="Z475" i="14"/>
  <c r="Q466" i="14"/>
  <c r="N463" i="14"/>
  <c r="W472" i="14"/>
  <c r="J459" i="14"/>
  <c r="E454" i="14"/>
  <c r="Y474" i="14"/>
  <c r="V471" i="14"/>
  <c r="X473" i="14"/>
  <c r="AA476" i="14"/>
  <c r="S468" i="14"/>
  <c r="M462" i="14"/>
  <c r="H457" i="14"/>
  <c r="U470" i="14"/>
  <c r="T469" i="14"/>
  <c r="K460" i="14"/>
  <c r="I458" i="14"/>
  <c r="D453" i="14"/>
  <c r="P465" i="14"/>
  <c r="R467" i="14"/>
  <c r="O464" i="14"/>
  <c r="L461" i="14"/>
  <c r="F455" i="14"/>
  <c r="G456" i="14"/>
  <c r="BJ510" i="14"/>
  <c r="BH508" i="14"/>
  <c r="BF506" i="14"/>
  <c r="BI509" i="14"/>
  <c r="BG507" i="14"/>
  <c r="BC503" i="14"/>
  <c r="BA501" i="14"/>
  <c r="AY499" i="14"/>
  <c r="AW497" i="14"/>
  <c r="BE505" i="14"/>
  <c r="BD504" i="14"/>
  <c r="BB502" i="14"/>
  <c r="AX498" i="14"/>
  <c r="AT494" i="14"/>
  <c r="AS493" i="14"/>
  <c r="AR492" i="14"/>
  <c r="AP490" i="14"/>
  <c r="AL486" i="14"/>
  <c r="AQ491" i="14"/>
  <c r="AJ484" i="14"/>
  <c r="AH482" i="14"/>
  <c r="AV496" i="14"/>
  <c r="AK485" i="14"/>
  <c r="AO489" i="14"/>
  <c r="AI483" i="14"/>
  <c r="AG481" i="14"/>
  <c r="AN488" i="14"/>
  <c r="AU495" i="14"/>
  <c r="AC477" i="14"/>
  <c r="AB476" i="14"/>
  <c r="AF480" i="14"/>
  <c r="AM487" i="14"/>
  <c r="AD478" i="14"/>
  <c r="X472" i="14"/>
  <c r="Z474" i="14"/>
  <c r="Q465" i="14"/>
  <c r="P464" i="14"/>
  <c r="Y473" i="14"/>
  <c r="R466" i="14"/>
  <c r="M461" i="14"/>
  <c r="L460" i="14"/>
  <c r="T468" i="14"/>
  <c r="O463" i="14"/>
  <c r="AA475" i="14"/>
  <c r="S467" i="14"/>
  <c r="AE479" i="14"/>
  <c r="V470" i="14"/>
  <c r="U469" i="14"/>
  <c r="J458" i="14"/>
  <c r="E453" i="14"/>
  <c r="W471" i="14"/>
  <c r="K459" i="14"/>
  <c r="N462" i="14"/>
  <c r="G455" i="14"/>
  <c r="D452" i="14"/>
  <c r="H456" i="14"/>
  <c r="I457" i="14"/>
  <c r="F454" i="14"/>
  <c r="BM397" i="14"/>
  <c r="BR397" i="14" s="1"/>
  <c r="BX334" i="14"/>
  <c r="BM393" i="14"/>
  <c r="BW393" i="14" s="1"/>
  <c r="DW330" i="14"/>
  <c r="DO330" i="14"/>
  <c r="DG330" i="14"/>
  <c r="CY330" i="14"/>
  <c r="CQ330" i="14"/>
  <c r="CI330" i="14"/>
  <c r="CA330" i="14"/>
  <c r="DV330" i="14"/>
  <c r="DN330" i="14"/>
  <c r="DF330" i="14"/>
  <c r="CX330" i="14"/>
  <c r="CP330" i="14"/>
  <c r="CH330" i="14"/>
  <c r="BZ330" i="14"/>
  <c r="DT330" i="14"/>
  <c r="DL330" i="14"/>
  <c r="DD330" i="14"/>
  <c r="CV330" i="14"/>
  <c r="CN330" i="14"/>
  <c r="CF330" i="14"/>
  <c r="DS330" i="14"/>
  <c r="DK330" i="14"/>
  <c r="DC330" i="14"/>
  <c r="CU330" i="14"/>
  <c r="CM330" i="14"/>
  <c r="CE330" i="14"/>
  <c r="DR330" i="14"/>
  <c r="DJ330" i="14"/>
  <c r="DB330" i="14"/>
  <c r="CT330" i="14"/>
  <c r="CL330" i="14"/>
  <c r="CD330" i="14"/>
  <c r="DX330" i="14"/>
  <c r="DP330" i="14"/>
  <c r="DH330" i="14"/>
  <c r="CZ330" i="14"/>
  <c r="CR330" i="14"/>
  <c r="CJ330" i="14"/>
  <c r="CB330" i="14"/>
  <c r="DU330" i="14"/>
  <c r="CO330" i="14"/>
  <c r="DQ330" i="14"/>
  <c r="CK330" i="14"/>
  <c r="DM330" i="14"/>
  <c r="CG330" i="14"/>
  <c r="DI330" i="14"/>
  <c r="CC330" i="14"/>
  <c r="DE330" i="14"/>
  <c r="DA330" i="14"/>
  <c r="CW330" i="14"/>
  <c r="DY330" i="14"/>
  <c r="CS330" i="14"/>
  <c r="DR325" i="14"/>
  <c r="DJ325" i="14"/>
  <c r="DB325" i="14"/>
  <c r="CT325" i="14"/>
  <c r="CL325" i="14"/>
  <c r="CD325" i="14"/>
  <c r="BV325" i="14"/>
  <c r="DY325" i="14"/>
  <c r="DQ325" i="14"/>
  <c r="DI325" i="14"/>
  <c r="DA325" i="14"/>
  <c r="CS325" i="14"/>
  <c r="CK325" i="14"/>
  <c r="CC325" i="14"/>
  <c r="BU325" i="14"/>
  <c r="DW325" i="14"/>
  <c r="DO325" i="14"/>
  <c r="DG325" i="14"/>
  <c r="CY325" i="14"/>
  <c r="CQ325" i="14"/>
  <c r="CI325" i="14"/>
  <c r="CA325" i="14"/>
  <c r="DV325" i="14"/>
  <c r="DN325" i="14"/>
  <c r="DF325" i="14"/>
  <c r="CX325" i="14"/>
  <c r="CP325" i="14"/>
  <c r="CH325" i="14"/>
  <c r="BZ325" i="14"/>
  <c r="DU325" i="14"/>
  <c r="DM325" i="14"/>
  <c r="DE325" i="14"/>
  <c r="CW325" i="14"/>
  <c r="CO325" i="14"/>
  <c r="CG325" i="14"/>
  <c r="BY325" i="14"/>
  <c r="DS325" i="14"/>
  <c r="DK325" i="14"/>
  <c r="DC325" i="14"/>
  <c r="CU325" i="14"/>
  <c r="CM325" i="14"/>
  <c r="CE325" i="14"/>
  <c r="BW325" i="14"/>
  <c r="DX325" i="14"/>
  <c r="CR325" i="14"/>
  <c r="DT325" i="14"/>
  <c r="CN325" i="14"/>
  <c r="DP325" i="14"/>
  <c r="CJ325" i="14"/>
  <c r="DL325" i="14"/>
  <c r="CF325" i="14"/>
  <c r="DH325" i="14"/>
  <c r="CB325" i="14"/>
  <c r="DD325" i="14"/>
  <c r="BX325" i="14"/>
  <c r="CZ325" i="14"/>
  <c r="CV325" i="14"/>
  <c r="BM389" i="14"/>
  <c r="BS389" i="14" s="1"/>
  <c r="DU331" i="14"/>
  <c r="DM331" i="14"/>
  <c r="DE331" i="14"/>
  <c r="CW331" i="14"/>
  <c r="CO331" i="14"/>
  <c r="CG331" i="14"/>
  <c r="DT331" i="14"/>
  <c r="DL331" i="14"/>
  <c r="DD331" i="14"/>
  <c r="CV331" i="14"/>
  <c r="CN331" i="14"/>
  <c r="CF331" i="14"/>
  <c r="DR331" i="14"/>
  <c r="DJ331" i="14"/>
  <c r="DB331" i="14"/>
  <c r="CT331" i="14"/>
  <c r="CL331" i="14"/>
  <c r="CD331" i="14"/>
  <c r="DY331" i="14"/>
  <c r="DQ331" i="14"/>
  <c r="DI331" i="14"/>
  <c r="DA331" i="14"/>
  <c r="CS331" i="14"/>
  <c r="CK331" i="14"/>
  <c r="CC331" i="14"/>
  <c r="DX331" i="14"/>
  <c r="DP331" i="14"/>
  <c r="DH331" i="14"/>
  <c r="CZ331" i="14"/>
  <c r="CR331" i="14"/>
  <c r="CJ331" i="14"/>
  <c r="CB331" i="14"/>
  <c r="DV331" i="14"/>
  <c r="DN331" i="14"/>
  <c r="DF331" i="14"/>
  <c r="CX331" i="14"/>
  <c r="CP331" i="14"/>
  <c r="CH331" i="14"/>
  <c r="DK331" i="14"/>
  <c r="CE331" i="14"/>
  <c r="DG331" i="14"/>
  <c r="CA331" i="14"/>
  <c r="DC331" i="14"/>
  <c r="CY331" i="14"/>
  <c r="CU331" i="14"/>
  <c r="DW331" i="14"/>
  <c r="CQ331" i="14"/>
  <c r="DS331" i="14"/>
  <c r="CM331" i="14"/>
  <c r="DO331" i="14"/>
  <c r="CI331" i="14"/>
  <c r="BT331" i="14"/>
  <c r="BM395" i="14"/>
  <c r="BV395" i="14" s="1"/>
  <c r="BM386" i="14"/>
  <c r="BX329" i="14"/>
  <c r="BU329" i="14"/>
  <c r="DU326" i="14"/>
  <c r="DM326" i="14"/>
  <c r="DE326" i="14"/>
  <c r="CW326" i="14"/>
  <c r="CO326" i="14"/>
  <c r="CG326" i="14"/>
  <c r="BY326" i="14"/>
  <c r="DT326" i="14"/>
  <c r="DL326" i="14"/>
  <c r="DD326" i="14"/>
  <c r="CV326" i="14"/>
  <c r="CN326" i="14"/>
  <c r="CF326" i="14"/>
  <c r="BX326" i="14"/>
  <c r="DR326" i="14"/>
  <c r="DJ326" i="14"/>
  <c r="DB326" i="14"/>
  <c r="CT326" i="14"/>
  <c r="CL326" i="14"/>
  <c r="CD326" i="14"/>
  <c r="BV326" i="14"/>
  <c r="DY326" i="14"/>
  <c r="DQ326" i="14"/>
  <c r="DI326" i="14"/>
  <c r="DA326" i="14"/>
  <c r="CS326" i="14"/>
  <c r="CK326" i="14"/>
  <c r="CC326" i="14"/>
  <c r="DX326" i="14"/>
  <c r="DP326" i="14"/>
  <c r="DH326" i="14"/>
  <c r="CZ326" i="14"/>
  <c r="CR326" i="14"/>
  <c r="CJ326" i="14"/>
  <c r="CB326" i="14"/>
  <c r="DV326" i="14"/>
  <c r="DN326" i="14"/>
  <c r="DF326" i="14"/>
  <c r="CX326" i="14"/>
  <c r="CP326" i="14"/>
  <c r="CH326" i="14"/>
  <c r="BZ326" i="14"/>
  <c r="DS326" i="14"/>
  <c r="CM326" i="14"/>
  <c r="DO326" i="14"/>
  <c r="CI326" i="14"/>
  <c r="DK326" i="14"/>
  <c r="CE326" i="14"/>
  <c r="DG326" i="14"/>
  <c r="CA326" i="14"/>
  <c r="DC326" i="14"/>
  <c r="BW326" i="14"/>
  <c r="CY326" i="14"/>
  <c r="CU326" i="14"/>
  <c r="DW326" i="14"/>
  <c r="CQ326" i="14"/>
  <c r="BM392" i="14"/>
  <c r="BE509" i="14"/>
  <c r="BC507" i="14"/>
  <c r="BF510" i="14"/>
  <c r="BD508" i="14"/>
  <c r="BB506" i="14"/>
  <c r="AX502" i="14"/>
  <c r="AV500" i="14"/>
  <c r="AT498" i="14"/>
  <c r="BA505" i="14"/>
  <c r="AW501" i="14"/>
  <c r="AU499" i="14"/>
  <c r="AS497" i="14"/>
  <c r="AY503" i="14"/>
  <c r="AR496" i="14"/>
  <c r="AK489" i="14"/>
  <c r="AI487" i="14"/>
  <c r="AG485" i="14"/>
  <c r="AJ488" i="14"/>
  <c r="AN492" i="14"/>
  <c r="AE483" i="14"/>
  <c r="AC481" i="14"/>
  <c r="AD482" i="14"/>
  <c r="AM491" i="14"/>
  <c r="AL490" i="14"/>
  <c r="AQ495" i="14"/>
  <c r="AA479" i="14"/>
  <c r="Z478" i="14"/>
  <c r="X476" i="14"/>
  <c r="AO493" i="14"/>
  <c r="AP494" i="14"/>
  <c r="AB480" i="14"/>
  <c r="AH486" i="14"/>
  <c r="AF484" i="14"/>
  <c r="M465" i="14"/>
  <c r="L464" i="14"/>
  <c r="Y477" i="14"/>
  <c r="W475" i="14"/>
  <c r="U473" i="14"/>
  <c r="R470" i="14"/>
  <c r="Q469" i="14"/>
  <c r="H460" i="14"/>
  <c r="T472" i="14"/>
  <c r="P468" i="14"/>
  <c r="O467" i="14"/>
  <c r="D456" i="14"/>
  <c r="J462" i="14"/>
  <c r="V474" i="14"/>
  <c r="G459" i="14"/>
  <c r="N466" i="14"/>
  <c r="S471" i="14"/>
  <c r="K463" i="14"/>
  <c r="I461" i="14"/>
  <c r="E457" i="14"/>
  <c r="F458" i="14"/>
  <c r="BV329" i="14"/>
  <c r="DX328" i="14"/>
  <c r="DP328" i="14"/>
  <c r="DH328" i="14"/>
  <c r="CZ328" i="14"/>
  <c r="CR328" i="14"/>
  <c r="CJ328" i="14"/>
  <c r="CB328" i="14"/>
  <c r="DW328" i="14"/>
  <c r="DO328" i="14"/>
  <c r="DG328" i="14"/>
  <c r="CY328" i="14"/>
  <c r="CQ328" i="14"/>
  <c r="CI328" i="14"/>
  <c r="CA328" i="14"/>
  <c r="DU328" i="14"/>
  <c r="DM328" i="14"/>
  <c r="DE328" i="14"/>
  <c r="CW328" i="14"/>
  <c r="CO328" i="14"/>
  <c r="CG328" i="14"/>
  <c r="BY328" i="14"/>
  <c r="DT328" i="14"/>
  <c r="DL328" i="14"/>
  <c r="DD328" i="14"/>
  <c r="CV328" i="14"/>
  <c r="CN328" i="14"/>
  <c r="CF328" i="14"/>
  <c r="BX328" i="14"/>
  <c r="DS328" i="14"/>
  <c r="DK328" i="14"/>
  <c r="DC328" i="14"/>
  <c r="CU328" i="14"/>
  <c r="CM328" i="14"/>
  <c r="CE328" i="14"/>
  <c r="DY328" i="14"/>
  <c r="DQ328" i="14"/>
  <c r="DI328" i="14"/>
  <c r="DA328" i="14"/>
  <c r="CS328" i="14"/>
  <c r="CK328" i="14"/>
  <c r="CC328" i="14"/>
  <c r="DF328" i="14"/>
  <c r="BZ328" i="14"/>
  <c r="DB328" i="14"/>
  <c r="CX328" i="14"/>
  <c r="CT328" i="14"/>
  <c r="DV328" i="14"/>
  <c r="CP328" i="14"/>
  <c r="DR328" i="14"/>
  <c r="CL328" i="14"/>
  <c r="DN328" i="14"/>
  <c r="CH328" i="14"/>
  <c r="DJ328" i="14"/>
  <c r="CD328" i="14"/>
  <c r="DZ260" i="14"/>
  <c r="BM398" i="14"/>
  <c r="CB398" i="14" s="1"/>
  <c r="BM388" i="14"/>
  <c r="BQ388" i="14" s="1"/>
  <c r="BY334" i="14"/>
  <c r="BV331" i="14"/>
  <c r="DV333" i="14"/>
  <c r="DN333" i="14"/>
  <c r="DF333" i="14"/>
  <c r="CX333" i="14"/>
  <c r="CP333" i="14"/>
  <c r="CH333" i="14"/>
  <c r="DU333" i="14"/>
  <c r="DM333" i="14"/>
  <c r="DE333" i="14"/>
  <c r="CW333" i="14"/>
  <c r="CO333" i="14"/>
  <c r="CG333" i="14"/>
  <c r="DS333" i="14"/>
  <c r="DK333" i="14"/>
  <c r="DC333" i="14"/>
  <c r="CU333" i="14"/>
  <c r="CM333" i="14"/>
  <c r="CE333" i="14"/>
  <c r="DR333" i="14"/>
  <c r="DJ333" i="14"/>
  <c r="DB333" i="14"/>
  <c r="CT333" i="14"/>
  <c r="CL333" i="14"/>
  <c r="CD333" i="14"/>
  <c r="DY333" i="14"/>
  <c r="DQ333" i="14"/>
  <c r="DI333" i="14"/>
  <c r="DA333" i="14"/>
  <c r="CS333" i="14"/>
  <c r="CK333" i="14"/>
  <c r="CC333" i="14"/>
  <c r="DW333" i="14"/>
  <c r="DO333" i="14"/>
  <c r="DG333" i="14"/>
  <c r="CY333" i="14"/>
  <c r="CQ333" i="14"/>
  <c r="CI333" i="14"/>
  <c r="DT333" i="14"/>
  <c r="CN333" i="14"/>
  <c r="DP333" i="14"/>
  <c r="CJ333" i="14"/>
  <c r="DL333" i="14"/>
  <c r="CF333" i="14"/>
  <c r="DH333" i="14"/>
  <c r="DD333" i="14"/>
  <c r="CZ333" i="14"/>
  <c r="CV333" i="14"/>
  <c r="DX333" i="14"/>
  <c r="CR333" i="14"/>
  <c r="BS333" i="14"/>
  <c r="BS329" i="14"/>
  <c r="BF509" i="14"/>
  <c r="BD507" i="14"/>
  <c r="BB505" i="14"/>
  <c r="BG510" i="14"/>
  <c r="BE508" i="14"/>
  <c r="BC506" i="14"/>
  <c r="BA504" i="14"/>
  <c r="AY502" i="14"/>
  <c r="AW500" i="14"/>
  <c r="AU498" i="14"/>
  <c r="AX501" i="14"/>
  <c r="AV499" i="14"/>
  <c r="AT497" i="14"/>
  <c r="AS496" i="14"/>
  <c r="AQ494" i="14"/>
  <c r="AR495" i="14"/>
  <c r="AP493" i="14"/>
  <c r="AM490" i="14"/>
  <c r="AK488" i="14"/>
  <c r="AJ487" i="14"/>
  <c r="AH485" i="14"/>
  <c r="AO492" i="14"/>
  <c r="AI486" i="14"/>
  <c r="AG484" i="14"/>
  <c r="AN491" i="14"/>
  <c r="AB479" i="14"/>
  <c r="AA478" i="14"/>
  <c r="Y476" i="14"/>
  <c r="AC480" i="14"/>
  <c r="Z477" i="14"/>
  <c r="X475" i="14"/>
  <c r="W474" i="14"/>
  <c r="U472" i="14"/>
  <c r="V473" i="14"/>
  <c r="AE482" i="14"/>
  <c r="S470" i="14"/>
  <c r="AF483" i="14"/>
  <c r="AD481" i="14"/>
  <c r="T471" i="14"/>
  <c r="P467" i="14"/>
  <c r="K462" i="14"/>
  <c r="G458" i="14"/>
  <c r="D455" i="14"/>
  <c r="R469" i="14"/>
  <c r="Q468" i="14"/>
  <c r="M464" i="14"/>
  <c r="F457" i="14"/>
  <c r="AL489" i="14"/>
  <c r="O466" i="14"/>
  <c r="N465" i="14"/>
  <c r="L463" i="14"/>
  <c r="E456" i="14"/>
  <c r="J461" i="14"/>
  <c r="I460" i="14"/>
  <c r="H459" i="14"/>
  <c r="BV334" i="14"/>
  <c r="BM387" i="14"/>
  <c r="BR387" i="14" s="1"/>
  <c r="BK510" i="14"/>
  <c r="BI508" i="14"/>
  <c r="BG506" i="14"/>
  <c r="BE504" i="14"/>
  <c r="BJ509" i="14"/>
  <c r="BH507" i="14"/>
  <c r="BF505" i="14"/>
  <c r="BD503" i="14"/>
  <c r="BB501" i="14"/>
  <c r="AZ499" i="14"/>
  <c r="AX497" i="14"/>
  <c r="BC502" i="14"/>
  <c r="BA500" i="14"/>
  <c r="AY498" i="14"/>
  <c r="AV495" i="14"/>
  <c r="AT493" i="14"/>
  <c r="AW496" i="14"/>
  <c r="AU494" i="14"/>
  <c r="AR491" i="14"/>
  <c r="AP489" i="14"/>
  <c r="AN487" i="14"/>
  <c r="AQ490" i="14"/>
  <c r="AM486" i="14"/>
  <c r="AK484" i="14"/>
  <c r="AO488" i="14"/>
  <c r="AL485" i="14"/>
  <c r="AS492" i="14"/>
  <c r="AH481" i="14"/>
  <c r="AD477" i="14"/>
  <c r="AB475" i="14"/>
  <c r="AJ483" i="14"/>
  <c r="AI482" i="14"/>
  <c r="AE478" i="14"/>
  <c r="AC476" i="14"/>
  <c r="Z473" i="14"/>
  <c r="AA474" i="14"/>
  <c r="Y472" i="14"/>
  <c r="AG480" i="14"/>
  <c r="X471" i="14"/>
  <c r="T467" i="14"/>
  <c r="O462" i="14"/>
  <c r="AF479" i="14"/>
  <c r="W470" i="14"/>
  <c r="Q464" i="14"/>
  <c r="V469" i="14"/>
  <c r="R465" i="14"/>
  <c r="K458" i="14"/>
  <c r="H455" i="14"/>
  <c r="M460" i="14"/>
  <c r="L459" i="14"/>
  <c r="S466" i="14"/>
  <c r="P463" i="14"/>
  <c r="N461" i="14"/>
  <c r="E452" i="14"/>
  <c r="U468" i="14"/>
  <c r="I456" i="14"/>
  <c r="F453" i="14"/>
  <c r="J457" i="14"/>
  <c r="G454" i="14"/>
  <c r="D451" i="14"/>
  <c r="BM390" i="14"/>
  <c r="BR390" i="14" s="1"/>
  <c r="BC509" i="14"/>
  <c r="BA507" i="14"/>
  <c r="AY505" i="14"/>
  <c r="AW503" i="14"/>
  <c r="BB508" i="14"/>
  <c r="AX504" i="14"/>
  <c r="BD510" i="14"/>
  <c r="AP496" i="14"/>
  <c r="AN494" i="14"/>
  <c r="AT500" i="14"/>
  <c r="AS499" i="14"/>
  <c r="AK491" i="14"/>
  <c r="AI489" i="14"/>
  <c r="AG487" i="14"/>
  <c r="AR498" i="14"/>
  <c r="AO495" i="14"/>
  <c r="AJ490" i="14"/>
  <c r="AH488" i="14"/>
  <c r="AV502" i="14"/>
  <c r="AU501" i="14"/>
  <c r="AM493" i="14"/>
  <c r="AQ497" i="14"/>
  <c r="AL492" i="14"/>
  <c r="AF486" i="14"/>
  <c r="AC483" i="14"/>
  <c r="AA481" i="14"/>
  <c r="AE485" i="14"/>
  <c r="AD484" i="14"/>
  <c r="Y479" i="14"/>
  <c r="W477" i="14"/>
  <c r="V476" i="14"/>
  <c r="AB482" i="14"/>
  <c r="O469" i="14"/>
  <c r="N468" i="14"/>
  <c r="G461" i="14"/>
  <c r="I463" i="14"/>
  <c r="X478" i="14"/>
  <c r="S473" i="14"/>
  <c r="L466" i="14"/>
  <c r="M467" i="14"/>
  <c r="T474" i="14"/>
  <c r="P470" i="14"/>
  <c r="Q471" i="14"/>
  <c r="U475" i="14"/>
  <c r="F460" i="14"/>
  <c r="R472" i="14"/>
  <c r="K465" i="14"/>
  <c r="E459" i="14"/>
  <c r="Z480" i="14"/>
  <c r="J464" i="14"/>
  <c r="D458" i="14"/>
  <c r="H462" i="14"/>
  <c r="BT325" i="14"/>
  <c r="BV333" i="14"/>
  <c r="BQ333" i="14"/>
  <c r="CC334" i="14"/>
  <c r="BQ327" i="14"/>
  <c r="BR329" i="14"/>
  <c r="BU327" i="14"/>
  <c r="BS327" i="14"/>
  <c r="BC510" i="13"/>
  <c r="BA508" i="13"/>
  <c r="AY506" i="13"/>
  <c r="AW504" i="13"/>
  <c r="BB509" i="13"/>
  <c r="AX505" i="13"/>
  <c r="AV503" i="13"/>
  <c r="AT501" i="13"/>
  <c r="AR499" i="13"/>
  <c r="AP497" i="13"/>
  <c r="AU502" i="13"/>
  <c r="AQ498" i="13"/>
  <c r="AS500" i="13"/>
  <c r="AO496" i="13"/>
  <c r="AL493" i="13"/>
  <c r="AG488" i="13"/>
  <c r="AJ491" i="13"/>
  <c r="AK492" i="13"/>
  <c r="AH489" i="13"/>
  <c r="AM494" i="13"/>
  <c r="AI490" i="13"/>
  <c r="AE486" i="13"/>
  <c r="AN495" i="13"/>
  <c r="AC484" i="13"/>
  <c r="X479" i="13"/>
  <c r="W478" i="13"/>
  <c r="U476" i="13"/>
  <c r="S474" i="13"/>
  <c r="Q472" i="13"/>
  <c r="O470" i="13"/>
  <c r="AB483" i="13"/>
  <c r="AA482" i="13"/>
  <c r="AF487" i="13"/>
  <c r="AD485" i="13"/>
  <c r="F461" i="13"/>
  <c r="V477" i="13"/>
  <c r="M468" i="13"/>
  <c r="R473" i="13"/>
  <c r="Z481" i="13"/>
  <c r="K466" i="13"/>
  <c r="H463" i="13"/>
  <c r="Y480" i="13"/>
  <c r="N469" i="13"/>
  <c r="J465" i="13"/>
  <c r="I464" i="13"/>
  <c r="E460" i="13"/>
  <c r="D459" i="13"/>
  <c r="L467" i="13"/>
  <c r="P471" i="13"/>
  <c r="T475" i="13"/>
  <c r="G462" i="13"/>
  <c r="DT331" i="13"/>
  <c r="DL331" i="13"/>
  <c r="DD331" i="13"/>
  <c r="CV331" i="13"/>
  <c r="CN331" i="13"/>
  <c r="CF331" i="13"/>
  <c r="DS331" i="13"/>
  <c r="DK331" i="13"/>
  <c r="DC331" i="13"/>
  <c r="CU331" i="13"/>
  <c r="CM331" i="13"/>
  <c r="CE331" i="13"/>
  <c r="DR331" i="13"/>
  <c r="DJ331" i="13"/>
  <c r="DB331" i="13"/>
  <c r="CT331" i="13"/>
  <c r="CL331" i="13"/>
  <c r="CD331" i="13"/>
  <c r="DY331" i="13"/>
  <c r="DQ331" i="13"/>
  <c r="DI331" i="13"/>
  <c r="DA331" i="13"/>
  <c r="CS331" i="13"/>
  <c r="CK331" i="13"/>
  <c r="CC331" i="13"/>
  <c r="DX331" i="13"/>
  <c r="DP331" i="13"/>
  <c r="DH331" i="13"/>
  <c r="CZ331" i="13"/>
  <c r="CR331" i="13"/>
  <c r="CJ331" i="13"/>
  <c r="CB331" i="13"/>
  <c r="DW331" i="13"/>
  <c r="DO331" i="13"/>
  <c r="DG331" i="13"/>
  <c r="CY331" i="13"/>
  <c r="CQ331" i="13"/>
  <c r="CI331" i="13"/>
  <c r="CA331" i="13"/>
  <c r="DV331" i="13"/>
  <c r="DN331" i="13"/>
  <c r="DF331" i="13"/>
  <c r="CX331" i="13"/>
  <c r="CP331" i="13"/>
  <c r="CH331" i="13"/>
  <c r="DU331" i="13"/>
  <c r="DM331" i="13"/>
  <c r="DE331" i="13"/>
  <c r="CG331" i="13"/>
  <c r="CW331" i="13"/>
  <c r="CO331" i="13"/>
  <c r="CC334" i="13"/>
  <c r="BW331" i="13"/>
  <c r="BM389" i="13"/>
  <c r="BQ389" i="13" s="1"/>
  <c r="BR324" i="13"/>
  <c r="BW330" i="13"/>
  <c r="BM386" i="13"/>
  <c r="BQ386" i="13" s="1"/>
  <c r="DZ386" i="13" s="1"/>
  <c r="BK510" i="13"/>
  <c r="BI508" i="13"/>
  <c r="BG506" i="13"/>
  <c r="BE504" i="13"/>
  <c r="BJ509" i="13"/>
  <c r="BH507" i="13"/>
  <c r="BF505" i="13"/>
  <c r="BD503" i="13"/>
  <c r="BB501" i="13"/>
  <c r="AZ499" i="13"/>
  <c r="AX497" i="13"/>
  <c r="BA500" i="13"/>
  <c r="AW496" i="13"/>
  <c r="BC502" i="13"/>
  <c r="AY498" i="13"/>
  <c r="AT493" i="13"/>
  <c r="AV495" i="13"/>
  <c r="AU494" i="13"/>
  <c r="AQ490" i="13"/>
  <c r="AN487" i="13"/>
  <c r="AO488" i="13"/>
  <c r="AR491" i="13"/>
  <c r="AS492" i="13"/>
  <c r="AM486" i="13"/>
  <c r="AI482" i="13"/>
  <c r="AE478" i="13"/>
  <c r="AC476" i="13"/>
  <c r="AA474" i="13"/>
  <c r="Y472" i="13"/>
  <c r="W470" i="13"/>
  <c r="AL485" i="13"/>
  <c r="AH481" i="13"/>
  <c r="AP489" i="13"/>
  <c r="AK484" i="13"/>
  <c r="AF479" i="13"/>
  <c r="V469" i="13"/>
  <c r="N461" i="13"/>
  <c r="AB475" i="13"/>
  <c r="AG480" i="13"/>
  <c r="S466" i="13"/>
  <c r="P463" i="13"/>
  <c r="M460" i="13"/>
  <c r="J457" i="13"/>
  <c r="I456" i="13"/>
  <c r="D451" i="13"/>
  <c r="U468" i="13"/>
  <c r="X471" i="13"/>
  <c r="R465" i="13"/>
  <c r="G454" i="13"/>
  <c r="AJ483" i="13"/>
  <c r="AD477" i="13"/>
  <c r="Q464" i="13"/>
  <c r="L459" i="13"/>
  <c r="F453" i="13"/>
  <c r="H455" i="13"/>
  <c r="Z473" i="13"/>
  <c r="T467" i="13"/>
  <c r="K458" i="13"/>
  <c r="O462" i="13"/>
  <c r="E452" i="13"/>
  <c r="BU331" i="13"/>
  <c r="BM392" i="13"/>
  <c r="BR392" i="13" s="1"/>
  <c r="DV330" i="13"/>
  <c r="DN330" i="13"/>
  <c r="DF330" i="13"/>
  <c r="CX330" i="13"/>
  <c r="CP330" i="13"/>
  <c r="CH330" i="13"/>
  <c r="BZ330" i="13"/>
  <c r="DU330" i="13"/>
  <c r="DM330" i="13"/>
  <c r="DE330" i="13"/>
  <c r="CW330" i="13"/>
  <c r="CO330" i="13"/>
  <c r="CG330" i="13"/>
  <c r="DT330" i="13"/>
  <c r="DL330" i="13"/>
  <c r="DD330" i="13"/>
  <c r="CV330" i="13"/>
  <c r="CN330" i="13"/>
  <c r="CF330" i="13"/>
  <c r="DS330" i="13"/>
  <c r="DK330" i="13"/>
  <c r="DC330" i="13"/>
  <c r="CU330" i="13"/>
  <c r="CM330" i="13"/>
  <c r="CE330" i="13"/>
  <c r="DR330" i="13"/>
  <c r="DJ330" i="13"/>
  <c r="DB330" i="13"/>
  <c r="CT330" i="13"/>
  <c r="CL330" i="13"/>
  <c r="CD330" i="13"/>
  <c r="DY330" i="13"/>
  <c r="DQ330" i="13"/>
  <c r="DI330" i="13"/>
  <c r="DA330" i="13"/>
  <c r="CS330" i="13"/>
  <c r="CK330" i="13"/>
  <c r="CC330" i="13"/>
  <c r="DX330" i="13"/>
  <c r="DP330" i="13"/>
  <c r="DH330" i="13"/>
  <c r="CZ330" i="13"/>
  <c r="CR330" i="13"/>
  <c r="CJ330" i="13"/>
  <c r="CB330" i="13"/>
  <c r="CI330" i="13"/>
  <c r="CA330" i="13"/>
  <c r="DW330" i="13"/>
  <c r="DO330" i="13"/>
  <c r="CQ330" i="13"/>
  <c r="DG330" i="13"/>
  <c r="CY330" i="13"/>
  <c r="BR329" i="13"/>
  <c r="DU333" i="13"/>
  <c r="DM333" i="13"/>
  <c r="DE333" i="13"/>
  <c r="CW333" i="13"/>
  <c r="CO333" i="13"/>
  <c r="CG333" i="13"/>
  <c r="DT333" i="13"/>
  <c r="DL333" i="13"/>
  <c r="DD333" i="13"/>
  <c r="CV333" i="13"/>
  <c r="CN333" i="13"/>
  <c r="CF333" i="13"/>
  <c r="DS333" i="13"/>
  <c r="DK333" i="13"/>
  <c r="DC333" i="13"/>
  <c r="CU333" i="13"/>
  <c r="CM333" i="13"/>
  <c r="CE333" i="13"/>
  <c r="DR333" i="13"/>
  <c r="DJ333" i="13"/>
  <c r="DB333" i="13"/>
  <c r="CT333" i="13"/>
  <c r="CL333" i="13"/>
  <c r="CD333" i="13"/>
  <c r="DY333" i="13"/>
  <c r="DQ333" i="13"/>
  <c r="DI333" i="13"/>
  <c r="DA333" i="13"/>
  <c r="CS333" i="13"/>
  <c r="CK333" i="13"/>
  <c r="CC333" i="13"/>
  <c r="DX333" i="13"/>
  <c r="DP333" i="13"/>
  <c r="DH333" i="13"/>
  <c r="CZ333" i="13"/>
  <c r="CR333" i="13"/>
  <c r="CJ333" i="13"/>
  <c r="DW333" i="13"/>
  <c r="DO333" i="13"/>
  <c r="DG333" i="13"/>
  <c r="CY333" i="13"/>
  <c r="CQ333" i="13"/>
  <c r="CI333" i="13"/>
  <c r="DN333" i="13"/>
  <c r="DF333" i="13"/>
  <c r="CX333" i="13"/>
  <c r="CP333" i="13"/>
  <c r="CH333" i="13"/>
  <c r="DV333" i="13"/>
  <c r="DY325" i="13"/>
  <c r="DQ325" i="13"/>
  <c r="DI325" i="13"/>
  <c r="DA325" i="13"/>
  <c r="CS325" i="13"/>
  <c r="CK325" i="13"/>
  <c r="CC325" i="13"/>
  <c r="BU325" i="13"/>
  <c r="DW325" i="13"/>
  <c r="DO325" i="13"/>
  <c r="DG325" i="13"/>
  <c r="CY325" i="13"/>
  <c r="CQ325" i="13"/>
  <c r="CI325" i="13"/>
  <c r="CA325" i="13"/>
  <c r="DV325" i="13"/>
  <c r="DN325" i="13"/>
  <c r="DF325" i="13"/>
  <c r="CX325" i="13"/>
  <c r="CP325" i="13"/>
  <c r="CH325" i="13"/>
  <c r="BZ325" i="13"/>
  <c r="DT325" i="13"/>
  <c r="DL325" i="13"/>
  <c r="DD325" i="13"/>
  <c r="CV325" i="13"/>
  <c r="CN325" i="13"/>
  <c r="CF325" i="13"/>
  <c r="BX325" i="13"/>
  <c r="DS325" i="13"/>
  <c r="DK325" i="13"/>
  <c r="DC325" i="13"/>
  <c r="CU325" i="13"/>
  <c r="CM325" i="13"/>
  <c r="CE325" i="13"/>
  <c r="BW325" i="13"/>
  <c r="DR325" i="13"/>
  <c r="CW325" i="13"/>
  <c r="CB325" i="13"/>
  <c r="DP325" i="13"/>
  <c r="CT325" i="13"/>
  <c r="BY325" i="13"/>
  <c r="DM325" i="13"/>
  <c r="CR325" i="13"/>
  <c r="BV325" i="13"/>
  <c r="DJ325" i="13"/>
  <c r="CO325" i="13"/>
  <c r="DH325" i="13"/>
  <c r="CL325" i="13"/>
  <c r="DU325" i="13"/>
  <c r="CZ325" i="13"/>
  <c r="CD325" i="13"/>
  <c r="DX325" i="13"/>
  <c r="DE325" i="13"/>
  <c r="DB325" i="13"/>
  <c r="CG325" i="13"/>
  <c r="CJ325" i="13"/>
  <c r="CB334" i="13"/>
  <c r="BK509" i="13"/>
  <c r="BI507" i="13"/>
  <c r="BG505" i="13"/>
  <c r="BE503" i="13"/>
  <c r="BL510" i="13"/>
  <c r="BJ508" i="13"/>
  <c r="BH506" i="13"/>
  <c r="BF504" i="13"/>
  <c r="BC501" i="13"/>
  <c r="BA499" i="13"/>
  <c r="AY497" i="13"/>
  <c r="AW495" i="13"/>
  <c r="AT492" i="13"/>
  <c r="AZ498" i="13"/>
  <c r="AS491" i="13"/>
  <c r="AQ489" i="13"/>
  <c r="AV494" i="13"/>
  <c r="AR490" i="13"/>
  <c r="AO487" i="13"/>
  <c r="AP488" i="13"/>
  <c r="BB500" i="13"/>
  <c r="AX496" i="13"/>
  <c r="AU493" i="13"/>
  <c r="BD502" i="13"/>
  <c r="AL484" i="13"/>
  <c r="AJ482" i="13"/>
  <c r="AH480" i="13"/>
  <c r="AM485" i="13"/>
  <c r="AI481" i="13"/>
  <c r="V468" i="13"/>
  <c r="AG479" i="13"/>
  <c r="AN486" i="13"/>
  <c r="AE477" i="13"/>
  <c r="AF478" i="13"/>
  <c r="AD476" i="13"/>
  <c r="Z472" i="13"/>
  <c r="AC475" i="13"/>
  <c r="Y471" i="13"/>
  <c r="U467" i="13"/>
  <c r="P462" i="13"/>
  <c r="AK483" i="13"/>
  <c r="AB474" i="13"/>
  <c r="X470" i="13"/>
  <c r="S465" i="13"/>
  <c r="R464" i="13"/>
  <c r="E451" i="13"/>
  <c r="G453" i="13"/>
  <c r="T466" i="13"/>
  <c r="Q463" i="13"/>
  <c r="H454" i="13"/>
  <c r="I455" i="13"/>
  <c r="J456" i="13"/>
  <c r="D450" i="13"/>
  <c r="K457" i="13"/>
  <c r="N460" i="13"/>
  <c r="M459" i="13"/>
  <c r="AA473" i="13"/>
  <c r="F452" i="13"/>
  <c r="W469" i="13"/>
  <c r="O461" i="13"/>
  <c r="L458" i="13"/>
  <c r="CA332" i="13"/>
  <c r="BT325" i="13"/>
  <c r="BX332" i="13"/>
  <c r="BM395" i="13"/>
  <c r="BQ395" i="13" s="1"/>
  <c r="BM387" i="13"/>
  <c r="BQ387" i="13" s="1"/>
  <c r="AX509" i="13"/>
  <c r="AV507" i="13"/>
  <c r="AT505" i="13"/>
  <c r="AR503" i="13"/>
  <c r="AY510" i="13"/>
  <c r="AW508" i="13"/>
  <c r="AU506" i="13"/>
  <c r="AS504" i="13"/>
  <c r="AQ502" i="13"/>
  <c r="AO500" i="13"/>
  <c r="AM498" i="13"/>
  <c r="AK496" i="13"/>
  <c r="AN499" i="13"/>
  <c r="AP501" i="13"/>
  <c r="AL497" i="13"/>
  <c r="AG492" i="13"/>
  <c r="AE490" i="13"/>
  <c r="AB487" i="13"/>
  <c r="AA486" i="13"/>
  <c r="AH493" i="13"/>
  <c r="AF491" i="13"/>
  <c r="AC488" i="13"/>
  <c r="Z485" i="13"/>
  <c r="V481" i="13"/>
  <c r="R477" i="13"/>
  <c r="P475" i="13"/>
  <c r="N473" i="13"/>
  <c r="L471" i="13"/>
  <c r="AI494" i="13"/>
  <c r="Y484" i="13"/>
  <c r="AJ495" i="13"/>
  <c r="X483" i="13"/>
  <c r="T479" i="13"/>
  <c r="AD489" i="13"/>
  <c r="U480" i="13"/>
  <c r="G466" i="13"/>
  <c r="D463" i="13"/>
  <c r="F465" i="13"/>
  <c r="E464" i="13"/>
  <c r="O474" i="13"/>
  <c r="J469" i="13"/>
  <c r="I468" i="13"/>
  <c r="W482" i="13"/>
  <c r="S478" i="13"/>
  <c r="M472" i="13"/>
  <c r="H467" i="13"/>
  <c r="Q476" i="13"/>
  <c r="K470" i="13"/>
  <c r="CA334" i="13"/>
  <c r="BQ330" i="13"/>
  <c r="BQ333" i="13"/>
  <c r="BQ327" i="13"/>
  <c r="BR333" i="13"/>
  <c r="BV330" i="13"/>
  <c r="BX330" i="13"/>
  <c r="DU335" i="13"/>
  <c r="DM335" i="13"/>
  <c r="DE335" i="13"/>
  <c r="CW335" i="13"/>
  <c r="CO335" i="13"/>
  <c r="CG335" i="13"/>
  <c r="DT335" i="13"/>
  <c r="DL335" i="13"/>
  <c r="DD335" i="13"/>
  <c r="CV335" i="13"/>
  <c r="CN335" i="13"/>
  <c r="CF335" i="13"/>
  <c r="DS335" i="13"/>
  <c r="DK335" i="13"/>
  <c r="DC335" i="13"/>
  <c r="CU335" i="13"/>
  <c r="CM335" i="13"/>
  <c r="CE335" i="13"/>
  <c r="DR335" i="13"/>
  <c r="DJ335" i="13"/>
  <c r="DB335" i="13"/>
  <c r="CT335" i="13"/>
  <c r="CL335" i="13"/>
  <c r="DW335" i="13"/>
  <c r="DO335" i="13"/>
  <c r="DG335" i="13"/>
  <c r="CY335" i="13"/>
  <c r="CQ335" i="13"/>
  <c r="CI335" i="13"/>
  <c r="DI335" i="13"/>
  <c r="CP335" i="13"/>
  <c r="DH335" i="13"/>
  <c r="CK335" i="13"/>
  <c r="DY335" i="13"/>
  <c r="DF335" i="13"/>
  <c r="CJ335" i="13"/>
  <c r="DX335" i="13"/>
  <c r="DA335" i="13"/>
  <c r="CH335" i="13"/>
  <c r="DV335" i="13"/>
  <c r="CZ335" i="13"/>
  <c r="DQ335" i="13"/>
  <c r="CX335" i="13"/>
  <c r="DP335" i="13"/>
  <c r="CS335" i="13"/>
  <c r="DN335" i="13"/>
  <c r="CR335" i="13"/>
  <c r="BY331" i="13"/>
  <c r="CB335" i="13"/>
  <c r="BM388" i="13"/>
  <c r="BQ388" i="13" s="1"/>
  <c r="BZ331" i="13"/>
  <c r="BM390" i="13"/>
  <c r="BQ390" i="13" s="1"/>
  <c r="BF509" i="13"/>
  <c r="BD507" i="13"/>
  <c r="BB505" i="13"/>
  <c r="BG510" i="13"/>
  <c r="BE508" i="13"/>
  <c r="BC506" i="13"/>
  <c r="BA504" i="13"/>
  <c r="AY502" i="13"/>
  <c r="AW500" i="13"/>
  <c r="AU498" i="13"/>
  <c r="AS496" i="13"/>
  <c r="AX501" i="13"/>
  <c r="AT497" i="13"/>
  <c r="AV499" i="13"/>
  <c r="AQ494" i="13"/>
  <c r="AR495" i="13"/>
  <c r="AO492" i="13"/>
  <c r="AP493" i="13"/>
  <c r="AL489" i="13"/>
  <c r="AI486" i="13"/>
  <c r="AJ487" i="13"/>
  <c r="AM490" i="13"/>
  <c r="AN491" i="13"/>
  <c r="AK488" i="13"/>
  <c r="AF483" i="13"/>
  <c r="Z477" i="13"/>
  <c r="X475" i="13"/>
  <c r="V473" i="13"/>
  <c r="T471" i="13"/>
  <c r="AE482" i="13"/>
  <c r="R469" i="13"/>
  <c r="AH485" i="13"/>
  <c r="AD481" i="13"/>
  <c r="AC480" i="13"/>
  <c r="Q468" i="13"/>
  <c r="I460" i="13"/>
  <c r="AA478" i="13"/>
  <c r="O466" i="13"/>
  <c r="L463" i="13"/>
  <c r="N465" i="13"/>
  <c r="M464" i="13"/>
  <c r="Y476" i="13"/>
  <c r="AG484" i="13"/>
  <c r="AB479" i="13"/>
  <c r="H459" i="13"/>
  <c r="W474" i="13"/>
  <c r="J461" i="13"/>
  <c r="F457" i="13"/>
  <c r="E456" i="13"/>
  <c r="K462" i="13"/>
  <c r="P467" i="13"/>
  <c r="D455" i="13"/>
  <c r="G458" i="13"/>
  <c r="U472" i="13"/>
  <c r="S470" i="13"/>
  <c r="DV327" i="13"/>
  <c r="DN327" i="13"/>
  <c r="DF327" i="13"/>
  <c r="CX327" i="13"/>
  <c r="CP327" i="13"/>
  <c r="CH327" i="13"/>
  <c r="BZ327" i="13"/>
  <c r="DU327" i="13"/>
  <c r="DM327" i="13"/>
  <c r="DT327" i="13"/>
  <c r="DL327" i="13"/>
  <c r="DD327" i="13"/>
  <c r="CV327" i="13"/>
  <c r="CN327" i="13"/>
  <c r="CF327" i="13"/>
  <c r="BX327" i="13"/>
  <c r="DS327" i="13"/>
  <c r="DK327" i="13"/>
  <c r="DC327" i="13"/>
  <c r="CU327" i="13"/>
  <c r="CM327" i="13"/>
  <c r="CE327" i="13"/>
  <c r="BW327" i="13"/>
  <c r="DR327" i="13"/>
  <c r="DJ327" i="13"/>
  <c r="DB327" i="13"/>
  <c r="CT327" i="13"/>
  <c r="CL327" i="13"/>
  <c r="CD327" i="13"/>
  <c r="DY327" i="13"/>
  <c r="DQ327" i="13"/>
  <c r="DI327" i="13"/>
  <c r="DA327" i="13"/>
  <c r="CS327" i="13"/>
  <c r="CK327" i="13"/>
  <c r="CC327" i="13"/>
  <c r="DX327" i="13"/>
  <c r="DP327" i="13"/>
  <c r="DH327" i="13"/>
  <c r="CZ327" i="13"/>
  <c r="CR327" i="13"/>
  <c r="CJ327" i="13"/>
  <c r="CB327" i="13"/>
  <c r="DG327" i="13"/>
  <c r="CA327" i="13"/>
  <c r="DE327" i="13"/>
  <c r="BY327" i="13"/>
  <c r="CY327" i="13"/>
  <c r="CW327" i="13"/>
  <c r="CQ327" i="13"/>
  <c r="DO327" i="13"/>
  <c r="CG327" i="13"/>
  <c r="DW327" i="13"/>
  <c r="CO327" i="13"/>
  <c r="CI327" i="13"/>
  <c r="BW334" i="13"/>
  <c r="DX323" i="13"/>
  <c r="DP323" i="13"/>
  <c r="DH323" i="13"/>
  <c r="CZ323" i="13"/>
  <c r="CR323" i="13"/>
  <c r="CJ323" i="13"/>
  <c r="CB323" i="13"/>
  <c r="BT323" i="13"/>
  <c r="DV323" i="13"/>
  <c r="DN323" i="13"/>
  <c r="DF323" i="13"/>
  <c r="CX323" i="13"/>
  <c r="CP323" i="13"/>
  <c r="CH323" i="13"/>
  <c r="BZ323" i="13"/>
  <c r="DU323" i="13"/>
  <c r="DM323" i="13"/>
  <c r="DE323" i="13"/>
  <c r="CW323" i="13"/>
  <c r="CO323" i="13"/>
  <c r="CG323" i="13"/>
  <c r="BY323" i="13"/>
  <c r="DS323" i="13"/>
  <c r="DK323" i="13"/>
  <c r="DC323" i="13"/>
  <c r="CU323" i="13"/>
  <c r="CM323" i="13"/>
  <c r="CE323" i="13"/>
  <c r="BW323" i="13"/>
  <c r="DR323" i="13"/>
  <c r="DJ323" i="13"/>
  <c r="DB323" i="13"/>
  <c r="CT323" i="13"/>
  <c r="CL323" i="13"/>
  <c r="CD323" i="13"/>
  <c r="BV323" i="13"/>
  <c r="DY323" i="13"/>
  <c r="DD323" i="13"/>
  <c r="CI323" i="13"/>
  <c r="DW323" i="13"/>
  <c r="DA323" i="13"/>
  <c r="CF323" i="13"/>
  <c r="DT323" i="13"/>
  <c r="CY323" i="13"/>
  <c r="CC323" i="13"/>
  <c r="DQ323" i="13"/>
  <c r="CV323" i="13"/>
  <c r="CA323" i="13"/>
  <c r="DO323" i="13"/>
  <c r="CS323" i="13"/>
  <c r="BX323" i="13"/>
  <c r="DG323" i="13"/>
  <c r="CK323" i="13"/>
  <c r="DL323" i="13"/>
  <c r="DI323" i="13"/>
  <c r="CQ323" i="13"/>
  <c r="CN323" i="13"/>
  <c r="BU323" i="13"/>
  <c r="BS323" i="13"/>
  <c r="DT326" i="13"/>
  <c r="DL326" i="13"/>
  <c r="DD326" i="13"/>
  <c r="CV326" i="13"/>
  <c r="CN326" i="13"/>
  <c r="CF326" i="13"/>
  <c r="BX326" i="13"/>
  <c r="DR326" i="13"/>
  <c r="DJ326" i="13"/>
  <c r="DB326" i="13"/>
  <c r="CT326" i="13"/>
  <c r="CL326" i="13"/>
  <c r="CD326" i="13"/>
  <c r="BV326" i="13"/>
  <c r="DY326" i="13"/>
  <c r="DQ326" i="13"/>
  <c r="DI326" i="13"/>
  <c r="DA326" i="13"/>
  <c r="CS326" i="13"/>
  <c r="CK326" i="13"/>
  <c r="CC326" i="13"/>
  <c r="DX326" i="13"/>
  <c r="DP326" i="13"/>
  <c r="DW326" i="13"/>
  <c r="DO326" i="13"/>
  <c r="DG326" i="13"/>
  <c r="CY326" i="13"/>
  <c r="CQ326" i="13"/>
  <c r="CI326" i="13"/>
  <c r="CA326" i="13"/>
  <c r="DV326" i="13"/>
  <c r="DN326" i="13"/>
  <c r="DF326" i="13"/>
  <c r="CX326" i="13"/>
  <c r="CP326" i="13"/>
  <c r="CH326" i="13"/>
  <c r="BZ326" i="13"/>
  <c r="DM326" i="13"/>
  <c r="CR326" i="13"/>
  <c r="BW326" i="13"/>
  <c r="DK326" i="13"/>
  <c r="CO326" i="13"/>
  <c r="DH326" i="13"/>
  <c r="CM326" i="13"/>
  <c r="DE326" i="13"/>
  <c r="CJ326" i="13"/>
  <c r="DC326" i="13"/>
  <c r="CG326" i="13"/>
  <c r="DS326" i="13"/>
  <c r="CU326" i="13"/>
  <c r="BY326" i="13"/>
  <c r="CE326" i="13"/>
  <c r="CB326" i="13"/>
  <c r="DU326" i="13"/>
  <c r="CW326" i="13"/>
  <c r="CZ326" i="13"/>
  <c r="BS329" i="13"/>
  <c r="DZ269" i="13"/>
  <c r="BU332" i="13"/>
  <c r="DF336" i="13"/>
  <c r="CO336" i="13"/>
  <c r="DS336" i="13"/>
  <c r="CZ336" i="13"/>
  <c r="CQ336" i="13"/>
  <c r="DW336" i="13"/>
  <c r="BR325" i="13"/>
  <c r="BU327" i="13"/>
  <c r="DR322" i="13"/>
  <c r="DJ322" i="13"/>
  <c r="DB322" i="13"/>
  <c r="CT322" i="13"/>
  <c r="CL322" i="13"/>
  <c r="CD322" i="13"/>
  <c r="BV322" i="13"/>
  <c r="DX322" i="13"/>
  <c r="DP322" i="13"/>
  <c r="DH322" i="13"/>
  <c r="CZ322" i="13"/>
  <c r="CR322" i="13"/>
  <c r="CJ322" i="13"/>
  <c r="CB322" i="13"/>
  <c r="BT322" i="13"/>
  <c r="DW322" i="13"/>
  <c r="DO322" i="13"/>
  <c r="DG322" i="13"/>
  <c r="CY322" i="13"/>
  <c r="CQ322" i="13"/>
  <c r="CI322" i="13"/>
  <c r="CA322" i="13"/>
  <c r="BS322" i="13"/>
  <c r="DU322" i="13"/>
  <c r="DM322" i="13"/>
  <c r="DE322" i="13"/>
  <c r="CW322" i="13"/>
  <c r="CO322" i="13"/>
  <c r="CG322" i="13"/>
  <c r="BY322" i="13"/>
  <c r="DT322" i="13"/>
  <c r="DL322" i="13"/>
  <c r="DD322" i="13"/>
  <c r="CV322" i="13"/>
  <c r="CN322" i="13"/>
  <c r="CF322" i="13"/>
  <c r="BX322" i="13"/>
  <c r="DF322" i="13"/>
  <c r="CK322" i="13"/>
  <c r="DY322" i="13"/>
  <c r="DC322" i="13"/>
  <c r="CH322" i="13"/>
  <c r="DV322" i="13"/>
  <c r="DA322" i="13"/>
  <c r="CE322" i="13"/>
  <c r="DS322" i="13"/>
  <c r="CX322" i="13"/>
  <c r="CC322" i="13"/>
  <c r="DQ322" i="13"/>
  <c r="CU322" i="13"/>
  <c r="BZ322" i="13"/>
  <c r="DI322" i="13"/>
  <c r="CM322" i="13"/>
  <c r="BR322" i="13"/>
  <c r="CS322" i="13"/>
  <c r="CP322" i="13"/>
  <c r="BW322" i="13"/>
  <c r="BU322" i="13"/>
  <c r="DK322" i="13"/>
  <c r="DN322" i="13"/>
  <c r="BJ510" i="13"/>
  <c r="BH508" i="13"/>
  <c r="BF506" i="13"/>
  <c r="BD504" i="13"/>
  <c r="BI509" i="13"/>
  <c r="BG507" i="13"/>
  <c r="BE505" i="13"/>
  <c r="BC503" i="13"/>
  <c r="BA501" i="13"/>
  <c r="AY499" i="13"/>
  <c r="AW497" i="13"/>
  <c r="BB502" i="13"/>
  <c r="AX498" i="13"/>
  <c r="AV496" i="13"/>
  <c r="AT494" i="13"/>
  <c r="AR492" i="13"/>
  <c r="AU495" i="13"/>
  <c r="AS493" i="13"/>
  <c r="AP490" i="13"/>
  <c r="AN488" i="13"/>
  <c r="AQ491" i="13"/>
  <c r="AO489" i="13"/>
  <c r="AM487" i="13"/>
  <c r="AK485" i="13"/>
  <c r="AI483" i="13"/>
  <c r="AG481" i="13"/>
  <c r="U469" i="13"/>
  <c r="AF480" i="13"/>
  <c r="AD478" i="13"/>
  <c r="AB476" i="13"/>
  <c r="Z474" i="13"/>
  <c r="X472" i="13"/>
  <c r="V470" i="13"/>
  <c r="AJ484" i="13"/>
  <c r="AE479" i="13"/>
  <c r="AC477" i="13"/>
  <c r="Y473" i="13"/>
  <c r="M461" i="13"/>
  <c r="AL486" i="13"/>
  <c r="T468" i="13"/>
  <c r="L460" i="13"/>
  <c r="K459" i="13"/>
  <c r="J458" i="13"/>
  <c r="G455" i="13"/>
  <c r="I457" i="13"/>
  <c r="H456" i="13"/>
  <c r="W471" i="13"/>
  <c r="S467" i="13"/>
  <c r="N462" i="13"/>
  <c r="R466" i="13"/>
  <c r="D452" i="13"/>
  <c r="Q465" i="13"/>
  <c r="F454" i="13"/>
  <c r="AH482" i="13"/>
  <c r="E453" i="13"/>
  <c r="AA475" i="13"/>
  <c r="P464" i="13"/>
  <c r="O463" i="13"/>
  <c r="DW329" i="13"/>
  <c r="DO329" i="13"/>
  <c r="DG329" i="13"/>
  <c r="CY329" i="13"/>
  <c r="CQ329" i="13"/>
  <c r="CI329" i="13"/>
  <c r="CA329" i="13"/>
  <c r="DV329" i="13"/>
  <c r="DN329" i="13"/>
  <c r="DF329" i="13"/>
  <c r="CX329" i="13"/>
  <c r="CP329" i="13"/>
  <c r="CH329" i="13"/>
  <c r="BZ329" i="13"/>
  <c r="DU329" i="13"/>
  <c r="DM329" i="13"/>
  <c r="DE329" i="13"/>
  <c r="CW329" i="13"/>
  <c r="CO329" i="13"/>
  <c r="CG329" i="13"/>
  <c r="BY329" i="13"/>
  <c r="DT329" i="13"/>
  <c r="DL329" i="13"/>
  <c r="DD329" i="13"/>
  <c r="CV329" i="13"/>
  <c r="CN329" i="13"/>
  <c r="CF329" i="13"/>
  <c r="DS329" i="13"/>
  <c r="DK329" i="13"/>
  <c r="DC329" i="13"/>
  <c r="CU329" i="13"/>
  <c r="CM329" i="13"/>
  <c r="CE329" i="13"/>
  <c r="DR329" i="13"/>
  <c r="DJ329" i="13"/>
  <c r="DB329" i="13"/>
  <c r="CT329" i="13"/>
  <c r="CL329" i="13"/>
  <c r="CD329" i="13"/>
  <c r="DY329" i="13"/>
  <c r="DQ329" i="13"/>
  <c r="DI329" i="13"/>
  <c r="DA329" i="13"/>
  <c r="CS329" i="13"/>
  <c r="CK329" i="13"/>
  <c r="CC329" i="13"/>
  <c r="CR329" i="13"/>
  <c r="CJ329" i="13"/>
  <c r="CB329" i="13"/>
  <c r="DX329" i="13"/>
  <c r="CZ329" i="13"/>
  <c r="DP329" i="13"/>
  <c r="DH329" i="13"/>
  <c r="BH510" i="13"/>
  <c r="BF508" i="13"/>
  <c r="BD506" i="13"/>
  <c r="BB504" i="13"/>
  <c r="BG509" i="13"/>
  <c r="BE507" i="13"/>
  <c r="BC505" i="13"/>
  <c r="BA503" i="13"/>
  <c r="AX500" i="13"/>
  <c r="AV498" i="13"/>
  <c r="AT496" i="13"/>
  <c r="AR494" i="13"/>
  <c r="AN490" i="13"/>
  <c r="AQ493" i="13"/>
  <c r="AS495" i="13"/>
  <c r="AJ486" i="13"/>
  <c r="AY501" i="13"/>
  <c r="AL488" i="13"/>
  <c r="AU497" i="13"/>
  <c r="AO491" i="13"/>
  <c r="AK487" i="13"/>
  <c r="AI485" i="13"/>
  <c r="AG483" i="13"/>
  <c r="AE481" i="13"/>
  <c r="AC479" i="13"/>
  <c r="AW499" i="13"/>
  <c r="AP492" i="13"/>
  <c r="AF482" i="13"/>
  <c r="S469" i="13"/>
  <c r="AD480" i="13"/>
  <c r="AM489" i="13"/>
  <c r="AB478" i="13"/>
  <c r="P466" i="13"/>
  <c r="M463" i="13"/>
  <c r="AA477" i="13"/>
  <c r="W473" i="13"/>
  <c r="O465" i="13"/>
  <c r="N464" i="13"/>
  <c r="Z476" i="13"/>
  <c r="V472" i="13"/>
  <c r="I459" i="13"/>
  <c r="Y475" i="13"/>
  <c r="U471" i="13"/>
  <c r="D454" i="13"/>
  <c r="T470" i="13"/>
  <c r="X474" i="13"/>
  <c r="H458" i="13"/>
  <c r="AH484" i="13"/>
  <c r="L462" i="13"/>
  <c r="K461" i="13"/>
  <c r="J460" i="13"/>
  <c r="Q467" i="13"/>
  <c r="G457" i="13"/>
  <c r="F456" i="13"/>
  <c r="E455" i="13"/>
  <c r="R468" i="13"/>
  <c r="BV332" i="13"/>
  <c r="BM394" i="13"/>
  <c r="BR394" i="13" s="1"/>
  <c r="DW328" i="13"/>
  <c r="DO328" i="13"/>
  <c r="DG328" i="13"/>
  <c r="CY328" i="13"/>
  <c r="CQ328" i="13"/>
  <c r="CI328" i="13"/>
  <c r="CA328" i="13"/>
  <c r="DV328" i="13"/>
  <c r="DN328" i="13"/>
  <c r="DF328" i="13"/>
  <c r="CX328" i="13"/>
  <c r="CP328" i="13"/>
  <c r="CH328" i="13"/>
  <c r="BZ328" i="13"/>
  <c r="DU328" i="13"/>
  <c r="DM328" i="13"/>
  <c r="DE328" i="13"/>
  <c r="CW328" i="13"/>
  <c r="CO328" i="13"/>
  <c r="CG328" i="13"/>
  <c r="BY328" i="13"/>
  <c r="DT328" i="13"/>
  <c r="DL328" i="13"/>
  <c r="DD328" i="13"/>
  <c r="CV328" i="13"/>
  <c r="CN328" i="13"/>
  <c r="CF328" i="13"/>
  <c r="BX328" i="13"/>
  <c r="DS328" i="13"/>
  <c r="DK328" i="13"/>
  <c r="DC328" i="13"/>
  <c r="CU328" i="13"/>
  <c r="CM328" i="13"/>
  <c r="CE328" i="13"/>
  <c r="DR328" i="13"/>
  <c r="DJ328" i="13"/>
  <c r="DB328" i="13"/>
  <c r="CT328" i="13"/>
  <c r="CL328" i="13"/>
  <c r="CD328" i="13"/>
  <c r="DY328" i="13"/>
  <c r="DQ328" i="13"/>
  <c r="DI328" i="13"/>
  <c r="DA328" i="13"/>
  <c r="CS328" i="13"/>
  <c r="CK328" i="13"/>
  <c r="CC328" i="13"/>
  <c r="CZ328" i="13"/>
  <c r="CR328" i="13"/>
  <c r="CJ328" i="13"/>
  <c r="CB328" i="13"/>
  <c r="DH328" i="13"/>
  <c r="DP328" i="13"/>
  <c r="DX328" i="13"/>
  <c r="BY334" i="13"/>
  <c r="BM398" i="13"/>
  <c r="BZ398" i="13" s="1"/>
  <c r="BQ323" i="13"/>
  <c r="BT327" i="13"/>
  <c r="BZ332" i="13"/>
  <c r="BU334" i="13"/>
  <c r="BM393" i="13"/>
  <c r="BT393" i="13" s="1"/>
  <c r="BQ329" i="13"/>
  <c r="BC509" i="13"/>
  <c r="BA507" i="13"/>
  <c r="AY505" i="13"/>
  <c r="AW503" i="13"/>
  <c r="BD510" i="13"/>
  <c r="BB508" i="13"/>
  <c r="AX504" i="13"/>
  <c r="AU501" i="13"/>
  <c r="AS499" i="13"/>
  <c r="AQ497" i="13"/>
  <c r="AO495" i="13"/>
  <c r="AT500" i="13"/>
  <c r="AN494" i="13"/>
  <c r="AK491" i="13"/>
  <c r="AI489" i="13"/>
  <c r="AV502" i="13"/>
  <c r="AL492" i="13"/>
  <c r="AM493" i="13"/>
  <c r="AR498" i="13"/>
  <c r="AG487" i="13"/>
  <c r="AP496" i="13"/>
  <c r="AF486" i="13"/>
  <c r="AJ490" i="13"/>
  <c r="AD484" i="13"/>
  <c r="AB482" i="13"/>
  <c r="Z480" i="13"/>
  <c r="AH488" i="13"/>
  <c r="AC483" i="13"/>
  <c r="N468" i="13"/>
  <c r="W477" i="13"/>
  <c r="T474" i="13"/>
  <c r="P470" i="13"/>
  <c r="S473" i="13"/>
  <c r="M467" i="13"/>
  <c r="H462" i="13"/>
  <c r="X478" i="13"/>
  <c r="AE485" i="13"/>
  <c r="Y479" i="13"/>
  <c r="V476" i="13"/>
  <c r="R472" i="13"/>
  <c r="K465" i="13"/>
  <c r="J464" i="13"/>
  <c r="L466" i="13"/>
  <c r="I463" i="13"/>
  <c r="AA481" i="13"/>
  <c r="U475" i="13"/>
  <c r="F460" i="13"/>
  <c r="Q471" i="13"/>
  <c r="O469" i="13"/>
  <c r="G461" i="13"/>
  <c r="D458" i="13"/>
  <c r="E459" i="13"/>
  <c r="BQ328" i="13"/>
  <c r="BV331" i="13"/>
  <c r="AX508" i="13"/>
  <c r="AV506" i="13"/>
  <c r="AT504" i="13"/>
  <c r="AY509" i="13"/>
  <c r="AW507" i="13"/>
  <c r="AU505" i="13"/>
  <c r="AS503" i="13"/>
  <c r="AR502" i="13"/>
  <c r="AP500" i="13"/>
  <c r="AN498" i="13"/>
  <c r="AL496" i="13"/>
  <c r="AJ494" i="13"/>
  <c r="AM497" i="13"/>
  <c r="AK495" i="13"/>
  <c r="AI493" i="13"/>
  <c r="AF490" i="13"/>
  <c r="AO499" i="13"/>
  <c r="AC487" i="13"/>
  <c r="AB486" i="13"/>
  <c r="AD488" i="13"/>
  <c r="AE489" i="13"/>
  <c r="AQ501" i="13"/>
  <c r="AA485" i="13"/>
  <c r="Y483" i="13"/>
  <c r="W481" i="13"/>
  <c r="U479" i="13"/>
  <c r="V480" i="13"/>
  <c r="AH492" i="13"/>
  <c r="AG491" i="13"/>
  <c r="Z484" i="13"/>
  <c r="K469" i="13"/>
  <c r="T478" i="13"/>
  <c r="H466" i="13"/>
  <c r="E463" i="13"/>
  <c r="Q475" i="13"/>
  <c r="M471" i="13"/>
  <c r="G465" i="13"/>
  <c r="F464" i="13"/>
  <c r="P474" i="13"/>
  <c r="L470" i="13"/>
  <c r="X482" i="13"/>
  <c r="O473" i="13"/>
  <c r="J468" i="13"/>
  <c r="S477" i="13"/>
  <c r="N472" i="13"/>
  <c r="I467" i="13"/>
  <c r="D462" i="13"/>
  <c r="R476" i="13"/>
  <c r="BX331" i="13"/>
  <c r="DX334" i="13"/>
  <c r="DU334" i="13"/>
  <c r="DP334" i="13"/>
  <c r="DH334" i="13"/>
  <c r="CZ334" i="13"/>
  <c r="CR334" i="13"/>
  <c r="CJ334" i="13"/>
  <c r="DY334" i="13"/>
  <c r="DO334" i="13"/>
  <c r="DG334" i="13"/>
  <c r="CY334" i="13"/>
  <c r="CQ334" i="13"/>
  <c r="CI334" i="13"/>
  <c r="DW334" i="13"/>
  <c r="DN334" i="13"/>
  <c r="DF334" i="13"/>
  <c r="CX334" i="13"/>
  <c r="CP334" i="13"/>
  <c r="CH334" i="13"/>
  <c r="DV334" i="13"/>
  <c r="DM334" i="13"/>
  <c r="DE334" i="13"/>
  <c r="CW334" i="13"/>
  <c r="CO334" i="13"/>
  <c r="CG334" i="13"/>
  <c r="DT334" i="13"/>
  <c r="DL334" i="13"/>
  <c r="DD334" i="13"/>
  <c r="CV334" i="13"/>
  <c r="CN334" i="13"/>
  <c r="CF334" i="13"/>
  <c r="DS334" i="13"/>
  <c r="DK334" i="13"/>
  <c r="DC334" i="13"/>
  <c r="CU334" i="13"/>
  <c r="CM334" i="13"/>
  <c r="CE334" i="13"/>
  <c r="DR334" i="13"/>
  <c r="DJ334" i="13"/>
  <c r="DB334" i="13"/>
  <c r="CT334" i="13"/>
  <c r="CL334" i="13"/>
  <c r="CD334" i="13"/>
  <c r="DA334" i="13"/>
  <c r="CS334" i="13"/>
  <c r="CK334" i="13"/>
  <c r="DI334" i="13"/>
  <c r="DQ334" i="13"/>
  <c r="BD509" i="13"/>
  <c r="BB507" i="13"/>
  <c r="AX503" i="13"/>
  <c r="BA506" i="13"/>
  <c r="AY504" i="13"/>
  <c r="AU500" i="13"/>
  <c r="AQ496" i="13"/>
  <c r="BE510" i="13"/>
  <c r="AT499" i="13"/>
  <c r="AS498" i="13"/>
  <c r="AM492" i="13"/>
  <c r="AL491" i="13"/>
  <c r="AN493" i="13"/>
  <c r="AJ489" i="13"/>
  <c r="AP495" i="13"/>
  <c r="AW502" i="13"/>
  <c r="AK490" i="13"/>
  <c r="AG486" i="13"/>
  <c r="AI488" i="13"/>
  <c r="AV501" i="13"/>
  <c r="AE484" i="13"/>
  <c r="AC482" i="13"/>
  <c r="AA480" i="13"/>
  <c r="BC508" i="13"/>
  <c r="AR497" i="13"/>
  <c r="AF485" i="13"/>
  <c r="AD483" i="13"/>
  <c r="AB481" i="13"/>
  <c r="Z479" i="13"/>
  <c r="Y478" i="13"/>
  <c r="W476" i="13"/>
  <c r="U474" i="13"/>
  <c r="S472" i="13"/>
  <c r="Q470" i="13"/>
  <c r="AO494" i="13"/>
  <c r="AH487" i="13"/>
  <c r="X477" i="13"/>
  <c r="V475" i="13"/>
  <c r="T473" i="13"/>
  <c r="R471" i="13"/>
  <c r="O468" i="13"/>
  <c r="N467" i="13"/>
  <c r="I462" i="13"/>
  <c r="P469" i="13"/>
  <c r="G460" i="13"/>
  <c r="F459" i="13"/>
  <c r="L465" i="13"/>
  <c r="K464" i="13"/>
  <c r="J463" i="13"/>
  <c r="H461" i="13"/>
  <c r="D457" i="13"/>
  <c r="M466" i="13"/>
  <c r="E458" i="13"/>
  <c r="BI510" i="13"/>
  <c r="BG508" i="13"/>
  <c r="BE506" i="13"/>
  <c r="BC504" i="13"/>
  <c r="BB503" i="13"/>
  <c r="BH509" i="13"/>
  <c r="BF507" i="13"/>
  <c r="BD505" i="13"/>
  <c r="AX499" i="13"/>
  <c r="AU496" i="13"/>
  <c r="BA502" i="13"/>
  <c r="AT495" i="13"/>
  <c r="AQ492" i="13"/>
  <c r="AK486" i="13"/>
  <c r="AS494" i="13"/>
  <c r="AO490" i="13"/>
  <c r="AL487" i="13"/>
  <c r="AN489" i="13"/>
  <c r="AV497" i="13"/>
  <c r="AJ485" i="13"/>
  <c r="AH483" i="13"/>
  <c r="AF481" i="13"/>
  <c r="AM488" i="13"/>
  <c r="AI484" i="13"/>
  <c r="AG482" i="13"/>
  <c r="AE480" i="13"/>
  <c r="AW498" i="13"/>
  <c r="AB477" i="13"/>
  <c r="Z475" i="13"/>
  <c r="X473" i="13"/>
  <c r="V471" i="13"/>
  <c r="AR493" i="13"/>
  <c r="AP491" i="13"/>
  <c r="AY500" i="13"/>
  <c r="AC478" i="13"/>
  <c r="AA476" i="13"/>
  <c r="Y474" i="13"/>
  <c r="W472" i="13"/>
  <c r="U470" i="13"/>
  <c r="P465" i="13"/>
  <c r="O464" i="13"/>
  <c r="T469" i="13"/>
  <c r="J459" i="13"/>
  <c r="L461" i="13"/>
  <c r="AD479" i="13"/>
  <c r="R467" i="13"/>
  <c r="M462" i="13"/>
  <c r="K460" i="13"/>
  <c r="I458" i="13"/>
  <c r="F455" i="13"/>
  <c r="D453" i="13"/>
  <c r="H457" i="13"/>
  <c r="Q466" i="13"/>
  <c r="G456" i="13"/>
  <c r="N463" i="13"/>
  <c r="E454" i="13"/>
  <c r="S468" i="13"/>
  <c r="BB510" i="13"/>
  <c r="AX506" i="13"/>
  <c r="AV504" i="13"/>
  <c r="BA509" i="13"/>
  <c r="AY507" i="13"/>
  <c r="AW505" i="13"/>
  <c r="AU503" i="13"/>
  <c r="AS501" i="13"/>
  <c r="AQ499" i="13"/>
  <c r="AO497" i="13"/>
  <c r="AT502" i="13"/>
  <c r="AR500" i="13"/>
  <c r="AP498" i="13"/>
  <c r="AN496" i="13"/>
  <c r="AL494" i="13"/>
  <c r="AJ492" i="13"/>
  <c r="AM495" i="13"/>
  <c r="AK493" i="13"/>
  <c r="AH490" i="13"/>
  <c r="AF488" i="13"/>
  <c r="AI491" i="13"/>
  <c r="AG489" i="13"/>
  <c r="AE487" i="13"/>
  <c r="AC485" i="13"/>
  <c r="AA483" i="13"/>
  <c r="Y481" i="13"/>
  <c r="AD486" i="13"/>
  <c r="M469" i="13"/>
  <c r="W479" i="13"/>
  <c r="V478" i="13"/>
  <c r="T476" i="13"/>
  <c r="R474" i="13"/>
  <c r="P472" i="13"/>
  <c r="N470" i="13"/>
  <c r="Z482" i="13"/>
  <c r="AB484" i="13"/>
  <c r="S475" i="13"/>
  <c r="O471" i="13"/>
  <c r="E461" i="13"/>
  <c r="U477" i="13"/>
  <c r="D460" i="13"/>
  <c r="K467" i="13"/>
  <c r="F462" i="13"/>
  <c r="X480" i="13"/>
  <c r="J466" i="13"/>
  <c r="G463" i="13"/>
  <c r="Q473" i="13"/>
  <c r="H464" i="13"/>
  <c r="L468" i="13"/>
  <c r="I465" i="13"/>
  <c r="BQ331" i="13"/>
  <c r="BR331" i="13"/>
  <c r="BE509" i="13"/>
  <c r="BC507" i="13"/>
  <c r="BA505" i="13"/>
  <c r="AY503" i="13"/>
  <c r="BF510" i="13"/>
  <c r="BD508" i="13"/>
  <c r="BB506" i="13"/>
  <c r="AX502" i="13"/>
  <c r="AV500" i="13"/>
  <c r="AT498" i="13"/>
  <c r="AR496" i="13"/>
  <c r="AW501" i="13"/>
  <c r="AU499" i="13"/>
  <c r="AS497" i="13"/>
  <c r="AQ495" i="13"/>
  <c r="AO493" i="13"/>
  <c r="AP494" i="13"/>
  <c r="AN492" i="13"/>
  <c r="AM491" i="13"/>
  <c r="AK489" i="13"/>
  <c r="AI487" i="13"/>
  <c r="AL490" i="13"/>
  <c r="AJ488" i="13"/>
  <c r="AF484" i="13"/>
  <c r="AD482" i="13"/>
  <c r="AA479" i="13"/>
  <c r="P468" i="13"/>
  <c r="Y477" i="13"/>
  <c r="W475" i="13"/>
  <c r="U473" i="13"/>
  <c r="S471" i="13"/>
  <c r="Q469" i="13"/>
  <c r="AG485" i="13"/>
  <c r="AC481" i="13"/>
  <c r="AB480" i="13"/>
  <c r="V474" i="13"/>
  <c r="R470" i="13"/>
  <c r="O467" i="13"/>
  <c r="J462" i="13"/>
  <c r="H460" i="13"/>
  <c r="Z478" i="13"/>
  <c r="N466" i="13"/>
  <c r="K463" i="13"/>
  <c r="AH486" i="13"/>
  <c r="AE483" i="13"/>
  <c r="I461" i="13"/>
  <c r="T472" i="13"/>
  <c r="X476" i="13"/>
  <c r="F458" i="13"/>
  <c r="G459" i="13"/>
  <c r="L464" i="13"/>
  <c r="D456" i="13"/>
  <c r="E457" i="13"/>
  <c r="M465" i="13"/>
  <c r="BA510" i="13"/>
  <c r="AY508" i="13"/>
  <c r="AW506" i="13"/>
  <c r="AU504" i="13"/>
  <c r="AT503" i="13"/>
  <c r="AR501" i="13"/>
  <c r="AN497" i="13"/>
  <c r="AV505" i="13"/>
  <c r="AI492" i="13"/>
  <c r="AX507" i="13"/>
  <c r="AM496" i="13"/>
  <c r="AK494" i="13"/>
  <c r="AD487" i="13"/>
  <c r="AC486" i="13"/>
  <c r="AE488" i="13"/>
  <c r="AH491" i="13"/>
  <c r="AL495" i="13"/>
  <c r="AQ500" i="13"/>
  <c r="AP499" i="13"/>
  <c r="AB485" i="13"/>
  <c r="Z483" i="13"/>
  <c r="X481" i="13"/>
  <c r="AG490" i="13"/>
  <c r="AJ493" i="13"/>
  <c r="AF489" i="13"/>
  <c r="AA484" i="13"/>
  <c r="Y482" i="13"/>
  <c r="W480" i="13"/>
  <c r="T477" i="13"/>
  <c r="R475" i="13"/>
  <c r="P473" i="13"/>
  <c r="N471" i="13"/>
  <c r="AO498" i="13"/>
  <c r="AS502" i="13"/>
  <c r="V479" i="13"/>
  <c r="U478" i="13"/>
  <c r="S476" i="13"/>
  <c r="Q474" i="13"/>
  <c r="O472" i="13"/>
  <c r="M470" i="13"/>
  <c r="H465" i="13"/>
  <c r="G464" i="13"/>
  <c r="D461" i="13"/>
  <c r="L469" i="13"/>
  <c r="J467" i="13"/>
  <c r="E462" i="13"/>
  <c r="K468" i="13"/>
  <c r="I466" i="13"/>
  <c r="F463" i="13"/>
  <c r="DU324" i="13"/>
  <c r="DM324" i="13"/>
  <c r="DE324" i="13"/>
  <c r="CW324" i="13"/>
  <c r="CO324" i="13"/>
  <c r="CG324" i="13"/>
  <c r="BY324" i="13"/>
  <c r="DS324" i="13"/>
  <c r="DK324" i="13"/>
  <c r="DC324" i="13"/>
  <c r="CU324" i="13"/>
  <c r="CM324" i="13"/>
  <c r="CE324" i="13"/>
  <c r="BW324" i="13"/>
  <c r="DR324" i="13"/>
  <c r="DJ324" i="13"/>
  <c r="DB324" i="13"/>
  <c r="CT324" i="13"/>
  <c r="CL324" i="13"/>
  <c r="CD324" i="13"/>
  <c r="BV324" i="13"/>
  <c r="DX324" i="13"/>
  <c r="DP324" i="13"/>
  <c r="DH324" i="13"/>
  <c r="CZ324" i="13"/>
  <c r="CR324" i="13"/>
  <c r="CJ324" i="13"/>
  <c r="CB324" i="13"/>
  <c r="BT324" i="13"/>
  <c r="DW324" i="13"/>
  <c r="DO324" i="13"/>
  <c r="DG324" i="13"/>
  <c r="CY324" i="13"/>
  <c r="CQ324" i="13"/>
  <c r="CI324" i="13"/>
  <c r="CA324" i="13"/>
  <c r="DV324" i="13"/>
  <c r="DA324" i="13"/>
  <c r="CF324" i="13"/>
  <c r="DT324" i="13"/>
  <c r="CX324" i="13"/>
  <c r="CC324" i="13"/>
  <c r="DQ324" i="13"/>
  <c r="CV324" i="13"/>
  <c r="BZ324" i="13"/>
  <c r="DN324" i="13"/>
  <c r="CS324" i="13"/>
  <c r="BX324" i="13"/>
  <c r="DL324" i="13"/>
  <c r="CP324" i="13"/>
  <c r="BU324" i="13"/>
  <c r="DY324" i="13"/>
  <c r="DD324" i="13"/>
  <c r="CH324" i="13"/>
  <c r="DI324" i="13"/>
  <c r="DF324" i="13"/>
  <c r="CN324" i="13"/>
  <c r="CK324" i="13"/>
  <c r="DY332" i="13"/>
  <c r="DQ332" i="13"/>
  <c r="DI332" i="13"/>
  <c r="DA332" i="13"/>
  <c r="CS332" i="13"/>
  <c r="CK332" i="13"/>
  <c r="CC332" i="13"/>
  <c r="DX332" i="13"/>
  <c r="DP332" i="13"/>
  <c r="DH332" i="13"/>
  <c r="CZ332" i="13"/>
  <c r="CR332" i="13"/>
  <c r="CJ332" i="13"/>
  <c r="CB332" i="13"/>
  <c r="DW332" i="13"/>
  <c r="DO332" i="13"/>
  <c r="DG332" i="13"/>
  <c r="CY332" i="13"/>
  <c r="CQ332" i="13"/>
  <c r="CI332" i="13"/>
  <c r="DV332" i="13"/>
  <c r="DN332" i="13"/>
  <c r="DF332" i="13"/>
  <c r="CX332" i="13"/>
  <c r="CP332" i="13"/>
  <c r="CH332" i="13"/>
  <c r="DU332" i="13"/>
  <c r="DM332" i="13"/>
  <c r="DE332" i="13"/>
  <c r="CW332" i="13"/>
  <c r="CO332" i="13"/>
  <c r="CG332" i="13"/>
  <c r="DT332" i="13"/>
  <c r="DL332" i="13"/>
  <c r="DD332" i="13"/>
  <c r="CV332" i="13"/>
  <c r="CN332" i="13"/>
  <c r="CF332" i="13"/>
  <c r="DS332" i="13"/>
  <c r="DK332" i="13"/>
  <c r="DC332" i="13"/>
  <c r="CU332" i="13"/>
  <c r="CM332" i="13"/>
  <c r="CE332" i="13"/>
  <c r="DR332" i="13"/>
  <c r="DJ332" i="13"/>
  <c r="DB332" i="13"/>
  <c r="CT332" i="13"/>
  <c r="CD332" i="13"/>
  <c r="CL332" i="13"/>
  <c r="BQ334" i="13"/>
  <c r="BZ333" i="13"/>
  <c r="CB333" i="13"/>
  <c r="BZ334" i="13"/>
  <c r="BY332" i="13"/>
  <c r="BR328" i="13"/>
  <c r="BT336" i="13"/>
  <c r="DV325" i="12"/>
  <c r="DN325" i="12"/>
  <c r="DF325" i="12"/>
  <c r="CX325" i="12"/>
  <c r="CP325" i="12"/>
  <c r="CH325" i="12"/>
  <c r="BZ325" i="12"/>
  <c r="DU325" i="12"/>
  <c r="DM325" i="12"/>
  <c r="DE325" i="12"/>
  <c r="CW325" i="12"/>
  <c r="CO325" i="12"/>
  <c r="CG325" i="12"/>
  <c r="BY325" i="12"/>
  <c r="DT325" i="12"/>
  <c r="DL325" i="12"/>
  <c r="DD325" i="12"/>
  <c r="CV325" i="12"/>
  <c r="CN325" i="12"/>
  <c r="CF325" i="12"/>
  <c r="BX325" i="12"/>
  <c r="DS325" i="12"/>
  <c r="DK325" i="12"/>
  <c r="DC325" i="12"/>
  <c r="CU325" i="12"/>
  <c r="CM325" i="12"/>
  <c r="CE325" i="12"/>
  <c r="BW325" i="12"/>
  <c r="DR325" i="12"/>
  <c r="DJ325" i="12"/>
  <c r="DB325" i="12"/>
  <c r="CT325" i="12"/>
  <c r="CL325" i="12"/>
  <c r="CD325" i="12"/>
  <c r="BV325" i="12"/>
  <c r="DY325" i="12"/>
  <c r="DQ325" i="12"/>
  <c r="DI325" i="12"/>
  <c r="DA325" i="12"/>
  <c r="CS325" i="12"/>
  <c r="CK325" i="12"/>
  <c r="CC325" i="12"/>
  <c r="BU325" i="12"/>
  <c r="DX325" i="12"/>
  <c r="DP325" i="12"/>
  <c r="DH325" i="12"/>
  <c r="CZ325" i="12"/>
  <c r="CR325" i="12"/>
  <c r="CJ325" i="12"/>
  <c r="CB325" i="12"/>
  <c r="DW325" i="12"/>
  <c r="DO325" i="12"/>
  <c r="DG325" i="12"/>
  <c r="CY325" i="12"/>
  <c r="CQ325" i="12"/>
  <c r="CI325" i="12"/>
  <c r="CA325" i="12"/>
  <c r="BS325" i="12"/>
  <c r="DW322" i="12"/>
  <c r="DO322" i="12"/>
  <c r="DG322" i="12"/>
  <c r="CY322" i="12"/>
  <c r="CQ322" i="12"/>
  <c r="CI322" i="12"/>
  <c r="CA322" i="12"/>
  <c r="BS322" i="12"/>
  <c r="DV322" i="12"/>
  <c r="DN322" i="12"/>
  <c r="DF322" i="12"/>
  <c r="CX322" i="12"/>
  <c r="CP322" i="12"/>
  <c r="CH322" i="12"/>
  <c r="BZ322" i="12"/>
  <c r="BR322" i="12"/>
  <c r="DU322" i="12"/>
  <c r="DM322" i="12"/>
  <c r="DE322" i="12"/>
  <c r="CW322" i="12"/>
  <c r="CO322" i="12"/>
  <c r="CG322" i="12"/>
  <c r="BY322" i="12"/>
  <c r="DT322" i="12"/>
  <c r="DL322" i="12"/>
  <c r="DD322" i="12"/>
  <c r="CV322" i="12"/>
  <c r="CN322" i="12"/>
  <c r="CF322" i="12"/>
  <c r="BX322" i="12"/>
  <c r="DS322" i="12"/>
  <c r="DK322" i="12"/>
  <c r="DC322" i="12"/>
  <c r="CU322" i="12"/>
  <c r="CM322" i="12"/>
  <c r="CE322" i="12"/>
  <c r="BW322" i="12"/>
  <c r="DR322" i="12"/>
  <c r="DJ322" i="12"/>
  <c r="DB322" i="12"/>
  <c r="CT322" i="12"/>
  <c r="CL322" i="12"/>
  <c r="CD322" i="12"/>
  <c r="BV322" i="12"/>
  <c r="DY322" i="12"/>
  <c r="DQ322" i="12"/>
  <c r="DI322" i="12"/>
  <c r="DA322" i="12"/>
  <c r="CS322" i="12"/>
  <c r="CK322" i="12"/>
  <c r="CC322" i="12"/>
  <c r="BU322" i="12"/>
  <c r="DX322" i="12"/>
  <c r="DP322" i="12"/>
  <c r="DH322" i="12"/>
  <c r="CZ322" i="12"/>
  <c r="CR322" i="12"/>
  <c r="CJ322" i="12"/>
  <c r="CB322" i="12"/>
  <c r="BT322" i="12"/>
  <c r="BF510" i="12"/>
  <c r="BE509" i="12"/>
  <c r="AX502" i="12"/>
  <c r="AV500" i="12"/>
  <c r="AT498" i="12"/>
  <c r="BB506" i="12"/>
  <c r="BA505" i="12"/>
  <c r="AY503" i="12"/>
  <c r="AU499" i="12"/>
  <c r="BC507" i="12"/>
  <c r="AN492" i="12"/>
  <c r="BD508" i="12"/>
  <c r="AS497" i="12"/>
  <c r="AW501" i="12"/>
  <c r="AQ495" i="12"/>
  <c r="AM491" i="12"/>
  <c r="AL490" i="12"/>
  <c r="AJ488" i="12"/>
  <c r="AP494" i="12"/>
  <c r="AK489" i="12"/>
  <c r="AI487" i="12"/>
  <c r="AG485" i="12"/>
  <c r="AE483" i="12"/>
  <c r="AC481" i="12"/>
  <c r="AR496" i="12"/>
  <c r="AO493" i="12"/>
  <c r="AF484" i="12"/>
  <c r="Z478" i="12"/>
  <c r="AH486" i="12"/>
  <c r="T472" i="12"/>
  <c r="AD482" i="12"/>
  <c r="AA479" i="12"/>
  <c r="Y477" i="12"/>
  <c r="X476" i="12"/>
  <c r="U473" i="12"/>
  <c r="R470" i="12"/>
  <c r="Q469" i="12"/>
  <c r="AB480" i="12"/>
  <c r="S471" i="12"/>
  <c r="F458" i="12"/>
  <c r="E457" i="12"/>
  <c r="D456" i="12"/>
  <c r="L464" i="12"/>
  <c r="I461" i="12"/>
  <c r="H460" i="12"/>
  <c r="K463" i="12"/>
  <c r="N466" i="12"/>
  <c r="W475" i="12"/>
  <c r="J462" i="12"/>
  <c r="G459" i="12"/>
  <c r="V474" i="12"/>
  <c r="M465" i="12"/>
  <c r="P468" i="12"/>
  <c r="O467" i="12"/>
  <c r="BM393" i="12"/>
  <c r="BX393" i="12" s="1"/>
  <c r="DZ259" i="12"/>
  <c r="BQ322" i="12"/>
  <c r="DZ322" i="12" s="1"/>
  <c r="BQ325" i="12"/>
  <c r="BS327" i="12"/>
  <c r="DS330" i="12"/>
  <c r="DK330" i="12"/>
  <c r="DC330" i="12"/>
  <c r="CU330" i="12"/>
  <c r="CM330" i="12"/>
  <c r="CE330" i="12"/>
  <c r="DR330" i="12"/>
  <c r="DJ330" i="12"/>
  <c r="DB330" i="12"/>
  <c r="CT330" i="12"/>
  <c r="CL330" i="12"/>
  <c r="CD330" i="12"/>
  <c r="DY330" i="12"/>
  <c r="DQ330" i="12"/>
  <c r="DI330" i="12"/>
  <c r="DA330" i="12"/>
  <c r="CS330" i="12"/>
  <c r="CK330" i="12"/>
  <c r="CC330" i="12"/>
  <c r="DX330" i="12"/>
  <c r="DP330" i="12"/>
  <c r="DH330" i="12"/>
  <c r="CZ330" i="12"/>
  <c r="CR330" i="12"/>
  <c r="CJ330" i="12"/>
  <c r="CB330" i="12"/>
  <c r="DW330" i="12"/>
  <c r="DO330" i="12"/>
  <c r="DG330" i="12"/>
  <c r="CY330" i="12"/>
  <c r="CQ330" i="12"/>
  <c r="CI330" i="12"/>
  <c r="CA330" i="12"/>
  <c r="DV330" i="12"/>
  <c r="DN330" i="12"/>
  <c r="DF330" i="12"/>
  <c r="CX330" i="12"/>
  <c r="CP330" i="12"/>
  <c r="CH330" i="12"/>
  <c r="BZ330" i="12"/>
  <c r="DU330" i="12"/>
  <c r="DM330" i="12"/>
  <c r="DE330" i="12"/>
  <c r="CW330" i="12"/>
  <c r="CO330" i="12"/>
  <c r="CG330" i="12"/>
  <c r="DT330" i="12"/>
  <c r="DL330" i="12"/>
  <c r="DD330" i="12"/>
  <c r="CV330" i="12"/>
  <c r="CN330" i="12"/>
  <c r="CF330" i="12"/>
  <c r="BX330" i="12"/>
  <c r="BM389" i="12"/>
  <c r="BT389" i="12" s="1"/>
  <c r="DZ267" i="12"/>
  <c r="BM394" i="12"/>
  <c r="BV394" i="12" s="1"/>
  <c r="BT327" i="12"/>
  <c r="BM390" i="12"/>
  <c r="BS390" i="12" s="1"/>
  <c r="BR330" i="12"/>
  <c r="DY326" i="12"/>
  <c r="DQ326" i="12"/>
  <c r="DI326" i="12"/>
  <c r="DA326" i="12"/>
  <c r="CS326" i="12"/>
  <c r="CK326" i="12"/>
  <c r="CC326" i="12"/>
  <c r="DX326" i="12"/>
  <c r="DP326" i="12"/>
  <c r="DH326" i="12"/>
  <c r="CZ326" i="12"/>
  <c r="CR326" i="12"/>
  <c r="CJ326" i="12"/>
  <c r="CB326" i="12"/>
  <c r="DW326" i="12"/>
  <c r="DO326" i="12"/>
  <c r="DG326" i="12"/>
  <c r="CY326" i="12"/>
  <c r="CQ326" i="12"/>
  <c r="CI326" i="12"/>
  <c r="CA326" i="12"/>
  <c r="DV326" i="12"/>
  <c r="DN326" i="12"/>
  <c r="DF326" i="12"/>
  <c r="CX326" i="12"/>
  <c r="CP326" i="12"/>
  <c r="CH326" i="12"/>
  <c r="BZ326" i="12"/>
  <c r="DU326" i="12"/>
  <c r="DM326" i="12"/>
  <c r="DE326" i="12"/>
  <c r="CW326" i="12"/>
  <c r="CO326" i="12"/>
  <c r="CG326" i="12"/>
  <c r="BY326" i="12"/>
  <c r="DT326" i="12"/>
  <c r="DL326" i="12"/>
  <c r="DD326" i="12"/>
  <c r="CV326" i="12"/>
  <c r="CN326" i="12"/>
  <c r="CF326" i="12"/>
  <c r="BX326" i="12"/>
  <c r="DS326" i="12"/>
  <c r="DK326" i="12"/>
  <c r="DC326" i="12"/>
  <c r="CU326" i="12"/>
  <c r="CM326" i="12"/>
  <c r="CE326" i="12"/>
  <c r="BW326" i="12"/>
  <c r="DR326" i="12"/>
  <c r="DJ326" i="12"/>
  <c r="DB326" i="12"/>
  <c r="CT326" i="12"/>
  <c r="CL326" i="12"/>
  <c r="CD326" i="12"/>
  <c r="BV326" i="12"/>
  <c r="BT326" i="12"/>
  <c r="BS326" i="12"/>
  <c r="BM388" i="12"/>
  <c r="BS388" i="12" s="1"/>
  <c r="BH510" i="12"/>
  <c r="BF508" i="12"/>
  <c r="BD506" i="12"/>
  <c r="BB504" i="12"/>
  <c r="AX500" i="12"/>
  <c r="AV498" i="12"/>
  <c r="BA503" i="12"/>
  <c r="BE507" i="12"/>
  <c r="AW499" i="12"/>
  <c r="BC505" i="12"/>
  <c r="AY501" i="12"/>
  <c r="AU497" i="12"/>
  <c r="BG509" i="12"/>
  <c r="AS495" i="12"/>
  <c r="AQ493" i="12"/>
  <c r="AO491" i="12"/>
  <c r="AM489" i="12"/>
  <c r="AK487" i="12"/>
  <c r="AI485" i="12"/>
  <c r="AG483" i="12"/>
  <c r="AE481" i="12"/>
  <c r="AT496" i="12"/>
  <c r="AN490" i="12"/>
  <c r="AL488" i="12"/>
  <c r="AJ486" i="12"/>
  <c r="AH484" i="12"/>
  <c r="AF482" i="12"/>
  <c r="AD480" i="12"/>
  <c r="AB478" i="12"/>
  <c r="AP492" i="12"/>
  <c r="Z476" i="12"/>
  <c r="AA477" i="12"/>
  <c r="X474" i="12"/>
  <c r="T470" i="12"/>
  <c r="AR494" i="12"/>
  <c r="Y475" i="12"/>
  <c r="U471" i="12"/>
  <c r="AC479" i="12"/>
  <c r="W473" i="12"/>
  <c r="Q467" i="12"/>
  <c r="L462" i="12"/>
  <c r="J460" i="12"/>
  <c r="P466" i="12"/>
  <c r="S469" i="12"/>
  <c r="R468" i="12"/>
  <c r="O465" i="12"/>
  <c r="I459" i="12"/>
  <c r="H458" i="12"/>
  <c r="D454" i="12"/>
  <c r="K461" i="12"/>
  <c r="E455" i="12"/>
  <c r="N464" i="12"/>
  <c r="F456" i="12"/>
  <c r="V472" i="12"/>
  <c r="M463" i="12"/>
  <c r="G457" i="12"/>
  <c r="BY330" i="12"/>
  <c r="BQ328" i="12"/>
  <c r="BQ326" i="12"/>
  <c r="DT329" i="12"/>
  <c r="DL329" i="12"/>
  <c r="DD329" i="12"/>
  <c r="CV329" i="12"/>
  <c r="CN329" i="12"/>
  <c r="CF329" i="12"/>
  <c r="DS329" i="12"/>
  <c r="DK329" i="12"/>
  <c r="DC329" i="12"/>
  <c r="CU329" i="12"/>
  <c r="CM329" i="12"/>
  <c r="CE329" i="12"/>
  <c r="DR329" i="12"/>
  <c r="DJ329" i="12"/>
  <c r="DB329" i="12"/>
  <c r="CT329" i="12"/>
  <c r="CL329" i="12"/>
  <c r="CD329" i="12"/>
  <c r="DY329" i="12"/>
  <c r="DQ329" i="12"/>
  <c r="DI329" i="12"/>
  <c r="DA329" i="12"/>
  <c r="CS329" i="12"/>
  <c r="CK329" i="12"/>
  <c r="CC329" i="12"/>
  <c r="DX329" i="12"/>
  <c r="DP329" i="12"/>
  <c r="DH329" i="12"/>
  <c r="CZ329" i="12"/>
  <c r="CR329" i="12"/>
  <c r="CJ329" i="12"/>
  <c r="CB329" i="12"/>
  <c r="DW329" i="12"/>
  <c r="DO329" i="12"/>
  <c r="DG329" i="12"/>
  <c r="CY329" i="12"/>
  <c r="CQ329" i="12"/>
  <c r="CI329" i="12"/>
  <c r="CA329" i="12"/>
  <c r="DV329" i="12"/>
  <c r="DN329" i="12"/>
  <c r="DF329" i="12"/>
  <c r="CX329" i="12"/>
  <c r="CP329" i="12"/>
  <c r="CH329" i="12"/>
  <c r="BZ329" i="12"/>
  <c r="DU329" i="12"/>
  <c r="DM329" i="12"/>
  <c r="DE329" i="12"/>
  <c r="CW329" i="12"/>
  <c r="CO329" i="12"/>
  <c r="CG329" i="12"/>
  <c r="BY329" i="12"/>
  <c r="BW329" i="12"/>
  <c r="BM386" i="12"/>
  <c r="BQ386" i="12" s="1"/>
  <c r="DZ386" i="12" s="1"/>
  <c r="BC509" i="12"/>
  <c r="BA507" i="12"/>
  <c r="AY505" i="12"/>
  <c r="AW503" i="12"/>
  <c r="BB508" i="12"/>
  <c r="BD510" i="12"/>
  <c r="AU501" i="12"/>
  <c r="AS499" i="12"/>
  <c r="AT500" i="12"/>
  <c r="AV502" i="12"/>
  <c r="AX504" i="12"/>
  <c r="AQ497" i="12"/>
  <c r="AL492" i="12"/>
  <c r="AK491" i="12"/>
  <c r="AJ490" i="12"/>
  <c r="AH488" i="12"/>
  <c r="AF486" i="12"/>
  <c r="AD484" i="12"/>
  <c r="AB482" i="12"/>
  <c r="Z480" i="12"/>
  <c r="AN494" i="12"/>
  <c r="AO495" i="12"/>
  <c r="AI489" i="12"/>
  <c r="AG487" i="12"/>
  <c r="AE485" i="12"/>
  <c r="AC483" i="12"/>
  <c r="AA481" i="12"/>
  <c r="AR498" i="12"/>
  <c r="AP496" i="12"/>
  <c r="U475" i="12"/>
  <c r="P470" i="12"/>
  <c r="Q471" i="12"/>
  <c r="Y479" i="12"/>
  <c r="X478" i="12"/>
  <c r="R472" i="12"/>
  <c r="AM493" i="12"/>
  <c r="W477" i="12"/>
  <c r="V476" i="12"/>
  <c r="S473" i="12"/>
  <c r="T474" i="12"/>
  <c r="E459" i="12"/>
  <c r="N468" i="12"/>
  <c r="G461" i="12"/>
  <c r="O469" i="12"/>
  <c r="M467" i="12"/>
  <c r="I463" i="12"/>
  <c r="J464" i="12"/>
  <c r="D458" i="12"/>
  <c r="H462" i="12"/>
  <c r="F460" i="12"/>
  <c r="L466" i="12"/>
  <c r="K465" i="12"/>
  <c r="BM392" i="12"/>
  <c r="BV392" i="12" s="1"/>
  <c r="BD509" i="12"/>
  <c r="BB507" i="12"/>
  <c r="AX503" i="12"/>
  <c r="BE510" i="12"/>
  <c r="BC508" i="12"/>
  <c r="BA506" i="12"/>
  <c r="AY504" i="12"/>
  <c r="AV501" i="12"/>
  <c r="AT499" i="12"/>
  <c r="AW502" i="12"/>
  <c r="AU500" i="12"/>
  <c r="AS498" i="12"/>
  <c r="AR497" i="12"/>
  <c r="AP495" i="12"/>
  <c r="AM492" i="12"/>
  <c r="AN493" i="12"/>
  <c r="AJ489" i="12"/>
  <c r="AH487" i="12"/>
  <c r="AF485" i="12"/>
  <c r="AD483" i="12"/>
  <c r="AB481" i="12"/>
  <c r="AQ496" i="12"/>
  <c r="Z479" i="12"/>
  <c r="X477" i="12"/>
  <c r="V475" i="12"/>
  <c r="T473" i="12"/>
  <c r="R471" i="12"/>
  <c r="AO494" i="12"/>
  <c r="AL491" i="12"/>
  <c r="AI488" i="12"/>
  <c r="Y478" i="12"/>
  <c r="W476" i="12"/>
  <c r="U474" i="12"/>
  <c r="S472" i="12"/>
  <c r="AE484" i="12"/>
  <c r="AA480" i="12"/>
  <c r="P469" i="12"/>
  <c r="AK490" i="12"/>
  <c r="AC482" i="12"/>
  <c r="AG486" i="12"/>
  <c r="O468" i="12"/>
  <c r="H461" i="12"/>
  <c r="E458" i="12"/>
  <c r="M466" i="12"/>
  <c r="L465" i="12"/>
  <c r="D457" i="12"/>
  <c r="Q470" i="12"/>
  <c r="N467" i="12"/>
  <c r="J463" i="12"/>
  <c r="I462" i="12"/>
  <c r="G460" i="12"/>
  <c r="F459" i="12"/>
  <c r="K464" i="12"/>
  <c r="BC503" i="12"/>
  <c r="BA501" i="12"/>
  <c r="AY499" i="12"/>
  <c r="BE505" i="12"/>
  <c r="BD504" i="12"/>
  <c r="BI509" i="12"/>
  <c r="BH508" i="12"/>
  <c r="BG507" i="12"/>
  <c r="BB502" i="12"/>
  <c r="AX498" i="12"/>
  <c r="AS493" i="12"/>
  <c r="AQ491" i="12"/>
  <c r="AT494" i="12"/>
  <c r="BJ510" i="12"/>
  <c r="AO489" i="12"/>
  <c r="AP490" i="12"/>
  <c r="AN488" i="12"/>
  <c r="AL486" i="12"/>
  <c r="AJ484" i="12"/>
  <c r="AH482" i="12"/>
  <c r="AF480" i="12"/>
  <c r="AU495" i="12"/>
  <c r="BF506" i="12"/>
  <c r="AM487" i="12"/>
  <c r="AI483" i="12"/>
  <c r="AR492" i="12"/>
  <c r="AB476" i="12"/>
  <c r="W471" i="12"/>
  <c r="AA475" i="12"/>
  <c r="AG481" i="12"/>
  <c r="AW497" i="12"/>
  <c r="AV496" i="12"/>
  <c r="AK485" i="12"/>
  <c r="X472" i="12"/>
  <c r="AE479" i="12"/>
  <c r="R466" i="12"/>
  <c r="O463" i="12"/>
  <c r="Q465" i="12"/>
  <c r="P464" i="12"/>
  <c r="T468" i="12"/>
  <c r="F454" i="12"/>
  <c r="Z474" i="12"/>
  <c r="N462" i="12"/>
  <c r="AD478" i="12"/>
  <c r="V470" i="12"/>
  <c r="S467" i="12"/>
  <c r="K459" i="12"/>
  <c r="Y473" i="12"/>
  <c r="H456" i="12"/>
  <c r="D452" i="12"/>
  <c r="L460" i="12"/>
  <c r="G455" i="12"/>
  <c r="U469" i="12"/>
  <c r="I457" i="12"/>
  <c r="J458" i="12"/>
  <c r="E453" i="12"/>
  <c r="M461" i="12"/>
  <c r="AC477" i="12"/>
  <c r="BM391" i="12"/>
  <c r="BS391" i="12" s="1"/>
  <c r="BT325" i="12"/>
  <c r="DT328" i="12"/>
  <c r="DL328" i="12"/>
  <c r="DD328" i="12"/>
  <c r="CV328" i="12"/>
  <c r="CN328" i="12"/>
  <c r="CF328" i="12"/>
  <c r="BX328" i="12"/>
  <c r="DS328" i="12"/>
  <c r="DK328" i="12"/>
  <c r="DC328" i="12"/>
  <c r="CU328" i="12"/>
  <c r="CM328" i="12"/>
  <c r="CE328" i="12"/>
  <c r="DR328" i="12"/>
  <c r="DJ328" i="12"/>
  <c r="DB328" i="12"/>
  <c r="CT328" i="12"/>
  <c r="CL328" i="12"/>
  <c r="CD328" i="12"/>
  <c r="DY328" i="12"/>
  <c r="DQ328" i="12"/>
  <c r="DI328" i="12"/>
  <c r="DA328" i="12"/>
  <c r="CS328" i="12"/>
  <c r="CK328" i="12"/>
  <c r="CC328" i="12"/>
  <c r="DX328" i="12"/>
  <c r="DP328" i="12"/>
  <c r="DH328" i="12"/>
  <c r="CZ328" i="12"/>
  <c r="CR328" i="12"/>
  <c r="CJ328" i="12"/>
  <c r="CB328" i="12"/>
  <c r="DW328" i="12"/>
  <c r="DO328" i="12"/>
  <c r="DG328" i="12"/>
  <c r="CY328" i="12"/>
  <c r="CQ328" i="12"/>
  <c r="CI328" i="12"/>
  <c r="CA328" i="12"/>
  <c r="DV328" i="12"/>
  <c r="DN328" i="12"/>
  <c r="DF328" i="12"/>
  <c r="CX328" i="12"/>
  <c r="CP328" i="12"/>
  <c r="CH328" i="12"/>
  <c r="BZ328" i="12"/>
  <c r="DU328" i="12"/>
  <c r="DM328" i="12"/>
  <c r="DE328" i="12"/>
  <c r="CW328" i="12"/>
  <c r="CO328" i="12"/>
  <c r="CG328" i="12"/>
  <c r="BY328" i="12"/>
  <c r="BV328" i="12"/>
  <c r="DZ266" i="12"/>
  <c r="DS327" i="12"/>
  <c r="DK327" i="12"/>
  <c r="DC327" i="12"/>
  <c r="CU327" i="12"/>
  <c r="CM327" i="12"/>
  <c r="CE327" i="12"/>
  <c r="BW327" i="12"/>
  <c r="DR327" i="12"/>
  <c r="DJ327" i="12"/>
  <c r="DB327" i="12"/>
  <c r="CT327" i="12"/>
  <c r="CL327" i="12"/>
  <c r="CD327" i="12"/>
  <c r="DY327" i="12"/>
  <c r="DQ327" i="12"/>
  <c r="DI327" i="12"/>
  <c r="DA327" i="12"/>
  <c r="CS327" i="12"/>
  <c r="CK327" i="12"/>
  <c r="CC327" i="12"/>
  <c r="DX327" i="12"/>
  <c r="DP327" i="12"/>
  <c r="DH327" i="12"/>
  <c r="CZ327" i="12"/>
  <c r="CR327" i="12"/>
  <c r="CJ327" i="12"/>
  <c r="CB327" i="12"/>
  <c r="DW327" i="12"/>
  <c r="DO327" i="12"/>
  <c r="DG327" i="12"/>
  <c r="CY327" i="12"/>
  <c r="CQ327" i="12"/>
  <c r="CI327" i="12"/>
  <c r="CA327" i="12"/>
  <c r="DV327" i="12"/>
  <c r="DN327" i="12"/>
  <c r="DF327" i="12"/>
  <c r="CX327" i="12"/>
  <c r="CP327" i="12"/>
  <c r="CH327" i="12"/>
  <c r="BZ327" i="12"/>
  <c r="DU327" i="12"/>
  <c r="DM327" i="12"/>
  <c r="DE327" i="12"/>
  <c r="CW327" i="12"/>
  <c r="CO327" i="12"/>
  <c r="CG327" i="12"/>
  <c r="BY327" i="12"/>
  <c r="DT327" i="12"/>
  <c r="DL327" i="12"/>
  <c r="DD327" i="12"/>
  <c r="CV327" i="12"/>
  <c r="CN327" i="12"/>
  <c r="CF327" i="12"/>
  <c r="BX327" i="12"/>
  <c r="BU327" i="12"/>
  <c r="DR324" i="12"/>
  <c r="DJ324" i="12"/>
  <c r="DB324" i="12"/>
  <c r="CT324" i="12"/>
  <c r="CL324" i="12"/>
  <c r="CD324" i="12"/>
  <c r="BV324" i="12"/>
  <c r="DY324" i="12"/>
  <c r="DQ324" i="12"/>
  <c r="DI324" i="12"/>
  <c r="DA324" i="12"/>
  <c r="CS324" i="12"/>
  <c r="CK324" i="12"/>
  <c r="CC324" i="12"/>
  <c r="BU324" i="12"/>
  <c r="DX324" i="12"/>
  <c r="DP324" i="12"/>
  <c r="DH324" i="12"/>
  <c r="CZ324" i="12"/>
  <c r="CR324" i="12"/>
  <c r="CJ324" i="12"/>
  <c r="CB324" i="12"/>
  <c r="BT324" i="12"/>
  <c r="DW324" i="12"/>
  <c r="DO324" i="12"/>
  <c r="DG324" i="12"/>
  <c r="CY324" i="12"/>
  <c r="CQ324" i="12"/>
  <c r="CI324" i="12"/>
  <c r="CA324" i="12"/>
  <c r="DV324" i="12"/>
  <c r="DN324" i="12"/>
  <c r="DF324" i="12"/>
  <c r="CX324" i="12"/>
  <c r="CP324" i="12"/>
  <c r="CH324" i="12"/>
  <c r="BZ324" i="12"/>
  <c r="DU324" i="12"/>
  <c r="DM324" i="12"/>
  <c r="DE324" i="12"/>
  <c r="CW324" i="12"/>
  <c r="CO324" i="12"/>
  <c r="CG324" i="12"/>
  <c r="BY324" i="12"/>
  <c r="DT324" i="12"/>
  <c r="DL324" i="12"/>
  <c r="DD324" i="12"/>
  <c r="CV324" i="12"/>
  <c r="CN324" i="12"/>
  <c r="CF324" i="12"/>
  <c r="BX324" i="12"/>
  <c r="DS324" i="12"/>
  <c r="DK324" i="12"/>
  <c r="DC324" i="12"/>
  <c r="CU324" i="12"/>
  <c r="CM324" i="12"/>
  <c r="CE324" i="12"/>
  <c r="BW324" i="12"/>
  <c r="BR324" i="12"/>
  <c r="BF509" i="12"/>
  <c r="BD507" i="12"/>
  <c r="BB505" i="12"/>
  <c r="BG510" i="12"/>
  <c r="BE508" i="12"/>
  <c r="BC506" i="12"/>
  <c r="BA504" i="12"/>
  <c r="AT497" i="12"/>
  <c r="AR495" i="12"/>
  <c r="AS496" i="12"/>
  <c r="AQ494" i="12"/>
  <c r="AX501" i="12"/>
  <c r="AU498" i="12"/>
  <c r="AO492" i="12"/>
  <c r="AY502" i="12"/>
  <c r="AW500" i="12"/>
  <c r="AV499" i="12"/>
  <c r="AP493" i="12"/>
  <c r="AH485" i="12"/>
  <c r="AD481" i="12"/>
  <c r="AA478" i="12"/>
  <c r="Y476" i="12"/>
  <c r="AM490" i="12"/>
  <c r="AL489" i="12"/>
  <c r="AJ487" i="12"/>
  <c r="AF483" i="12"/>
  <c r="AC480" i="12"/>
  <c r="AG484" i="12"/>
  <c r="AE482" i="12"/>
  <c r="AB479" i="12"/>
  <c r="V473" i="12"/>
  <c r="AK488" i="12"/>
  <c r="Z477" i="12"/>
  <c r="AN491" i="12"/>
  <c r="AI486" i="12"/>
  <c r="S470" i="12"/>
  <c r="R469" i="12"/>
  <c r="X475" i="12"/>
  <c r="W474" i="12"/>
  <c r="F457" i="12"/>
  <c r="E456" i="12"/>
  <c r="P467" i="12"/>
  <c r="K462" i="12"/>
  <c r="T471" i="12"/>
  <c r="H459" i="12"/>
  <c r="G458" i="12"/>
  <c r="Q468" i="12"/>
  <c r="N465" i="12"/>
  <c r="L463" i="12"/>
  <c r="J461" i="12"/>
  <c r="D455" i="12"/>
  <c r="I460" i="12"/>
  <c r="O466" i="12"/>
  <c r="M464" i="12"/>
  <c r="U472" i="12"/>
  <c r="BI510" i="12"/>
  <c r="BG508" i="12"/>
  <c r="BE506" i="12"/>
  <c r="BC504" i="12"/>
  <c r="BH509" i="12"/>
  <c r="BF507" i="12"/>
  <c r="BD505" i="12"/>
  <c r="BB503" i="12"/>
  <c r="BA502" i="12"/>
  <c r="AY500" i="12"/>
  <c r="AX499" i="12"/>
  <c r="AU496" i="12"/>
  <c r="AT495" i="12"/>
  <c r="AW498" i="12"/>
  <c r="AR493" i="12"/>
  <c r="AP491" i="12"/>
  <c r="AS494" i="12"/>
  <c r="AQ492" i="12"/>
  <c r="AV497" i="12"/>
  <c r="AO490" i="12"/>
  <c r="AM488" i="12"/>
  <c r="AK486" i="12"/>
  <c r="AI484" i="12"/>
  <c r="AG482" i="12"/>
  <c r="AC478" i="12"/>
  <c r="AA476" i="12"/>
  <c r="Y474" i="12"/>
  <c r="W472" i="12"/>
  <c r="AD479" i="12"/>
  <c r="AB477" i="12"/>
  <c r="Z475" i="12"/>
  <c r="X473" i="12"/>
  <c r="V471" i="12"/>
  <c r="T469" i="12"/>
  <c r="AN489" i="12"/>
  <c r="AL487" i="12"/>
  <c r="AF481" i="12"/>
  <c r="AE480" i="12"/>
  <c r="AJ485" i="12"/>
  <c r="AH483" i="12"/>
  <c r="K460" i="12"/>
  <c r="Q466" i="12"/>
  <c r="N463" i="12"/>
  <c r="R467" i="12"/>
  <c r="U470" i="12"/>
  <c r="G456" i="12"/>
  <c r="F455" i="12"/>
  <c r="O464" i="12"/>
  <c r="L461" i="12"/>
  <c r="P465" i="12"/>
  <c r="H457" i="12"/>
  <c r="M462" i="12"/>
  <c r="J459" i="12"/>
  <c r="I458" i="12"/>
  <c r="D453" i="12"/>
  <c r="S468" i="12"/>
  <c r="E454" i="12"/>
  <c r="BQ327" i="12"/>
  <c r="BQ324" i="12"/>
  <c r="BR325" i="12"/>
  <c r="BM387" i="12"/>
  <c r="DZ263" i="12"/>
  <c r="DZ262" i="12"/>
  <c r="BK509" i="12"/>
  <c r="BI507" i="12"/>
  <c r="BG505" i="12"/>
  <c r="BE503" i="12"/>
  <c r="BC501" i="12"/>
  <c r="BA499" i="12"/>
  <c r="BF504" i="12"/>
  <c r="BH506" i="12"/>
  <c r="BL510" i="12"/>
  <c r="BD502" i="12"/>
  <c r="AZ498" i="12"/>
  <c r="BB500" i="12"/>
  <c r="BJ508" i="12"/>
  <c r="AV494" i="12"/>
  <c r="AX496" i="12"/>
  <c r="AT492" i="12"/>
  <c r="AY497" i="12"/>
  <c r="AR490" i="12"/>
  <c r="AP488" i="12"/>
  <c r="AN486" i="12"/>
  <c r="AL484" i="12"/>
  <c r="AJ482" i="12"/>
  <c r="AH480" i="12"/>
  <c r="AW495" i="12"/>
  <c r="AU493" i="12"/>
  <c r="AS491" i="12"/>
  <c r="AQ489" i="12"/>
  <c r="AO487" i="12"/>
  <c r="AM485" i="12"/>
  <c r="AK483" i="12"/>
  <c r="AI481" i="12"/>
  <c r="AA473" i="12"/>
  <c r="X470" i="12"/>
  <c r="AG479" i="12"/>
  <c r="AB474" i="12"/>
  <c r="AF478" i="12"/>
  <c r="M459" i="12"/>
  <c r="Z472" i="12"/>
  <c r="W469" i="12"/>
  <c r="V468" i="12"/>
  <c r="O461" i="12"/>
  <c r="AE477" i="12"/>
  <c r="S465" i="12"/>
  <c r="J456" i="12"/>
  <c r="I455" i="12"/>
  <c r="T466" i="12"/>
  <c r="L458" i="12"/>
  <c r="G453" i="12"/>
  <c r="U467" i="12"/>
  <c r="F452" i="12"/>
  <c r="E451" i="12"/>
  <c r="AD476" i="12"/>
  <c r="R464" i="12"/>
  <c r="K457" i="12"/>
  <c r="D450" i="12"/>
  <c r="Q463" i="12"/>
  <c r="P462" i="12"/>
  <c r="N460" i="12"/>
  <c r="AC475" i="12"/>
  <c r="H454" i="12"/>
  <c r="Y471" i="12"/>
  <c r="BV327" i="12"/>
  <c r="DU270" i="11" l="1"/>
  <c r="CN270" i="11"/>
  <c r="CI270" i="11"/>
  <c r="CL270" i="11"/>
  <c r="DO270" i="11"/>
  <c r="CX270" i="11"/>
  <c r="CZ270" i="11"/>
  <c r="BU270" i="11"/>
  <c r="BS331" i="14"/>
  <c r="BY331" i="14"/>
  <c r="DM335" i="14"/>
  <c r="DF335" i="14"/>
  <c r="CI335" i="14"/>
  <c r="CT335" i="14"/>
  <c r="BM334" i="11"/>
  <c r="CB334" i="11" s="1"/>
  <c r="DA331" i="12"/>
  <c r="CH85" i="11"/>
  <c r="BM336" i="11"/>
  <c r="BS336" i="11" s="1"/>
  <c r="CA336" i="13"/>
  <c r="CI336" i="13"/>
  <c r="DJ336" i="13"/>
  <c r="DH336" i="13"/>
  <c r="CF336" i="13"/>
  <c r="CW336" i="13"/>
  <c r="DN336" i="13"/>
  <c r="BS274" i="11"/>
  <c r="DG274" i="11"/>
  <c r="CE336" i="13"/>
  <c r="CB336" i="13"/>
  <c r="DB336" i="13"/>
  <c r="CS336" i="13"/>
  <c r="DP336" i="13"/>
  <c r="CN336" i="13"/>
  <c r="DE336" i="13"/>
  <c r="DV336" i="13"/>
  <c r="DT274" i="11"/>
  <c r="DO274" i="11"/>
  <c r="BV336" i="13"/>
  <c r="DY336" i="13"/>
  <c r="DO336" i="13"/>
  <c r="DX336" i="13"/>
  <c r="CV336" i="13"/>
  <c r="DM336" i="13"/>
  <c r="DE274" i="11"/>
  <c r="CE274" i="11"/>
  <c r="CD336" i="13"/>
  <c r="BQ336" i="13"/>
  <c r="CK336" i="13"/>
  <c r="CT336" i="13"/>
  <c r="CM336" i="13"/>
  <c r="DD336" i="13"/>
  <c r="DU336" i="13"/>
  <c r="CU274" i="11"/>
  <c r="CH274" i="11"/>
  <c r="BY336" i="13"/>
  <c r="DR336" i="13"/>
  <c r="DG336" i="13"/>
  <c r="DQ336" i="13"/>
  <c r="CU336" i="13"/>
  <c r="DL336" i="13"/>
  <c r="CH336" i="13"/>
  <c r="BX274" i="11"/>
  <c r="DQ274" i="11"/>
  <c r="BU336" i="13"/>
  <c r="CY336" i="13"/>
  <c r="CL336" i="13"/>
  <c r="CJ336" i="13"/>
  <c r="DC336" i="13"/>
  <c r="DT336" i="13"/>
  <c r="CP336" i="13"/>
  <c r="DW274" i="11"/>
  <c r="BS336" i="13"/>
  <c r="BR336" i="13"/>
  <c r="DA336" i="13"/>
  <c r="DI336" i="13"/>
  <c r="CR336" i="13"/>
  <c r="DK336" i="13"/>
  <c r="CG336" i="13"/>
  <c r="CX336" i="13"/>
  <c r="DP274" i="11"/>
  <c r="BX336" i="13"/>
  <c r="CC336" i="13"/>
  <c r="BM337" i="11"/>
  <c r="BQ337" i="11" s="1"/>
  <c r="DO331" i="12"/>
  <c r="BU331" i="12"/>
  <c r="BV331" i="12"/>
  <c r="DG331" i="12"/>
  <c r="BQ331" i="12"/>
  <c r="CY331" i="12"/>
  <c r="CW331" i="12"/>
  <c r="BZ331" i="12"/>
  <c r="BM335" i="11"/>
  <c r="CE270" i="11"/>
  <c r="CK270" i="11"/>
  <c r="DV270" i="11"/>
  <c r="BQ270" i="11"/>
  <c r="DJ270" i="11"/>
  <c r="BX270" i="11"/>
  <c r="DF270" i="11"/>
  <c r="BV270" i="11"/>
  <c r="DY270" i="11"/>
  <c r="BT270" i="11"/>
  <c r="CH270" i="11"/>
  <c r="CJ270" i="11"/>
  <c r="CY270" i="11"/>
  <c r="CU270" i="11"/>
  <c r="CV270" i="11"/>
  <c r="DK270" i="11"/>
  <c r="DI270" i="11"/>
  <c r="CT270" i="11"/>
  <c r="CS270" i="11"/>
  <c r="BY270" i="11"/>
  <c r="DD270" i="11"/>
  <c r="DG270" i="11"/>
  <c r="CM270" i="11"/>
  <c r="BR270" i="11"/>
  <c r="CD270" i="11"/>
  <c r="DA270" i="11"/>
  <c r="DR270" i="11"/>
  <c r="DT270" i="11"/>
  <c r="CF270" i="11"/>
  <c r="DQ270" i="11"/>
  <c r="BW270" i="11"/>
  <c r="CC270" i="11"/>
  <c r="CW270" i="11"/>
  <c r="DN270" i="11"/>
  <c r="BS270" i="11"/>
  <c r="CP270" i="11"/>
  <c r="DW270" i="11"/>
  <c r="DM270" i="11"/>
  <c r="CQ270" i="11"/>
  <c r="DB270" i="11"/>
  <c r="DX270" i="11"/>
  <c r="BZ270" i="11"/>
  <c r="DL270" i="11"/>
  <c r="CR270" i="11"/>
  <c r="DC270" i="11"/>
  <c r="DP270" i="11"/>
  <c r="CA270" i="11"/>
  <c r="CB270" i="11"/>
  <c r="DE270" i="11"/>
  <c r="CO270" i="11"/>
  <c r="CG270" i="11"/>
  <c r="DH270" i="11"/>
  <c r="Z420" i="11"/>
  <c r="X418" i="11"/>
  <c r="F400" i="11"/>
  <c r="Q411" i="11"/>
  <c r="AM433" i="11"/>
  <c r="AU441" i="11"/>
  <c r="S412" i="11"/>
  <c r="O408" i="11"/>
  <c r="AQ436" i="11"/>
  <c r="AL431" i="11"/>
  <c r="AB421" i="11"/>
  <c r="AF425" i="11"/>
  <c r="U415" i="11"/>
  <c r="AB422" i="11"/>
  <c r="L406" i="11"/>
  <c r="AT440" i="11"/>
  <c r="AZ446" i="11"/>
  <c r="AK431" i="11"/>
  <c r="X417" i="11"/>
  <c r="AW442" i="11"/>
  <c r="D397" i="11"/>
  <c r="Q410" i="11"/>
  <c r="W416" i="11"/>
  <c r="I402" i="11"/>
  <c r="I403" i="11"/>
  <c r="D398" i="11"/>
  <c r="AO435" i="11"/>
  <c r="AD424" i="11"/>
  <c r="AP436" i="11"/>
  <c r="P410" i="11"/>
  <c r="AP435" i="11"/>
  <c r="AT439" i="11"/>
  <c r="AH427" i="11"/>
  <c r="AJ429" i="11"/>
  <c r="AA420" i="11"/>
  <c r="AU440" i="11"/>
  <c r="BA446" i="11"/>
  <c r="G401" i="11"/>
  <c r="AJ430" i="11"/>
  <c r="Y419" i="11"/>
  <c r="AH428" i="11"/>
  <c r="AF426" i="11"/>
  <c r="AW443" i="11"/>
  <c r="AR437" i="11"/>
  <c r="J403" i="11"/>
  <c r="AV441" i="11"/>
  <c r="AC422" i="11"/>
  <c r="G400" i="11"/>
  <c r="AD423" i="11"/>
  <c r="N407" i="11"/>
  <c r="S413" i="11"/>
  <c r="O409" i="11"/>
  <c r="T414" i="11"/>
  <c r="AV442" i="11"/>
  <c r="K405" i="11"/>
  <c r="H402" i="11"/>
  <c r="K404" i="11"/>
  <c r="AX443" i="11"/>
  <c r="M406" i="11"/>
  <c r="H401" i="11"/>
  <c r="Z419" i="11"/>
  <c r="P409" i="11"/>
  <c r="B461" i="11"/>
  <c r="AE425" i="11"/>
  <c r="N408" i="11"/>
  <c r="AQ437" i="11"/>
  <c r="V416" i="11"/>
  <c r="AS439" i="11"/>
  <c r="R412" i="11"/>
  <c r="Y418" i="11"/>
  <c r="AI428" i="11"/>
  <c r="T413" i="11"/>
  <c r="AN433" i="11"/>
  <c r="AE424" i="11"/>
  <c r="U414" i="11"/>
  <c r="AY445" i="11"/>
  <c r="AI429" i="11"/>
  <c r="AC423" i="11"/>
  <c r="AL432" i="11"/>
  <c r="AX444" i="11"/>
  <c r="AR438" i="11"/>
  <c r="AA421" i="11"/>
  <c r="AM432" i="11"/>
  <c r="AZ445" i="11"/>
  <c r="AS438" i="11"/>
  <c r="AY444" i="11"/>
  <c r="L405" i="11"/>
  <c r="DW335" i="14"/>
  <c r="CA335" i="14"/>
  <c r="CW335" i="14"/>
  <c r="CZ335" i="14"/>
  <c r="CO335" i="14"/>
  <c r="DR335" i="14"/>
  <c r="CN335" i="14"/>
  <c r="DK335" i="14"/>
  <c r="DL335" i="14"/>
  <c r="BV335" i="14"/>
  <c r="BR335" i="14"/>
  <c r="DF331" i="12"/>
  <c r="CX331" i="12"/>
  <c r="CP331" i="12"/>
  <c r="DI331" i="12"/>
  <c r="CR331" i="12"/>
  <c r="BS331" i="12"/>
  <c r="CO331" i="12"/>
  <c r="CG331" i="12"/>
  <c r="DT331" i="12"/>
  <c r="CZ331" i="12"/>
  <c r="CI331" i="12"/>
  <c r="CS331" i="12"/>
  <c r="CK331" i="12"/>
  <c r="DS331" i="12"/>
  <c r="DK331" i="12"/>
  <c r="DC331" i="12"/>
  <c r="CQ331" i="12"/>
  <c r="DU331" i="12"/>
  <c r="CJ331" i="12"/>
  <c r="CB331" i="12"/>
  <c r="CF331" i="12"/>
  <c r="BU390" i="12"/>
  <c r="BR390" i="12"/>
  <c r="DB331" i="12"/>
  <c r="CT331" i="12"/>
  <c r="CL331" i="12"/>
  <c r="CH331" i="12"/>
  <c r="DD331" i="12"/>
  <c r="CA331" i="12"/>
  <c r="DV331" i="12"/>
  <c r="CC331" i="12"/>
  <c r="BW331" i="12"/>
  <c r="DL331" i="12"/>
  <c r="CM331" i="12"/>
  <c r="DM331" i="12"/>
  <c r="DE331" i="12"/>
  <c r="DN331" i="12"/>
  <c r="DY331" i="12"/>
  <c r="DQ331" i="12"/>
  <c r="CU331" i="12"/>
  <c r="BY331" i="12"/>
  <c r="CV331" i="12"/>
  <c r="CN331" i="12"/>
  <c r="DJ331" i="12"/>
  <c r="DP331" i="12"/>
  <c r="DH331" i="12"/>
  <c r="BT331" i="12"/>
  <c r="CD331" i="12"/>
  <c r="BX331" i="12"/>
  <c r="CE331" i="12"/>
  <c r="BU391" i="12"/>
  <c r="DZ206" i="11"/>
  <c r="DZ271" i="14"/>
  <c r="DZ208" i="11"/>
  <c r="CK335" i="14"/>
  <c r="CV335" i="14"/>
  <c r="DN335" i="14"/>
  <c r="CJ335" i="14"/>
  <c r="DB335" i="14"/>
  <c r="DS335" i="14"/>
  <c r="CD335" i="14"/>
  <c r="DQ335" i="14"/>
  <c r="DD335" i="14"/>
  <c r="DV335" i="14"/>
  <c r="CR335" i="14"/>
  <c r="DJ335" i="14"/>
  <c r="BY335" i="14"/>
  <c r="DA335" i="14"/>
  <c r="DU335" i="14"/>
  <c r="DT335" i="14"/>
  <c r="CQ335" i="14"/>
  <c r="DH335" i="14"/>
  <c r="CE335" i="14"/>
  <c r="DE335" i="14"/>
  <c r="CS335" i="14"/>
  <c r="CH335" i="14"/>
  <c r="CY335" i="14"/>
  <c r="DP335" i="14"/>
  <c r="CM335" i="14"/>
  <c r="BQ335" i="14"/>
  <c r="DZ335" i="14" s="1"/>
  <c r="DI335" i="14"/>
  <c r="DY335" i="14"/>
  <c r="CP335" i="14"/>
  <c r="DG335" i="14"/>
  <c r="DX335" i="14"/>
  <c r="CU335" i="14"/>
  <c r="CG335" i="14"/>
  <c r="CF335" i="14"/>
  <c r="CX335" i="14"/>
  <c r="DO335" i="14"/>
  <c r="CL335" i="14"/>
  <c r="AZ504" i="11"/>
  <c r="AZ510" i="11"/>
  <c r="DZ81" i="14"/>
  <c r="BT274" i="11"/>
  <c r="CW274" i="11"/>
  <c r="DX274" i="11"/>
  <c r="DK274" i="11"/>
  <c r="CM274" i="11"/>
  <c r="CX274" i="11"/>
  <c r="BU274" i="11"/>
  <c r="BR274" i="11"/>
  <c r="DA274" i="11"/>
  <c r="CR274" i="11"/>
  <c r="CQ274" i="11"/>
  <c r="CV274" i="11"/>
  <c r="DD274" i="11"/>
  <c r="BV274" i="11"/>
  <c r="BQ274" i="11"/>
  <c r="CA274" i="11"/>
  <c r="DZ209" i="11"/>
  <c r="BZ274" i="11"/>
  <c r="DV274" i="11"/>
  <c r="CF274" i="11"/>
  <c r="CK274" i="11"/>
  <c r="DB274" i="11"/>
  <c r="DU274" i="11"/>
  <c r="CL274" i="11"/>
  <c r="DF274" i="11"/>
  <c r="DZ140" i="12"/>
  <c r="DI274" i="11"/>
  <c r="CT274" i="11"/>
  <c r="CD274" i="11"/>
  <c r="CC274" i="11"/>
  <c r="DL274" i="11"/>
  <c r="CZ274" i="11"/>
  <c r="DY274" i="11"/>
  <c r="DJ274" i="11"/>
  <c r="DR274" i="11"/>
  <c r="CY274" i="11"/>
  <c r="DH274" i="11"/>
  <c r="DN274" i="11"/>
  <c r="CO274" i="11"/>
  <c r="DC274" i="11"/>
  <c r="BW274" i="11"/>
  <c r="CG274" i="11"/>
  <c r="CS274" i="11"/>
  <c r="CJ274" i="11"/>
  <c r="CB274" i="11"/>
  <c r="CP274" i="11"/>
  <c r="DM274" i="11"/>
  <c r="DS274" i="11"/>
  <c r="DZ77" i="12"/>
  <c r="DZ272" i="13"/>
  <c r="DZ82" i="13"/>
  <c r="BQ147" i="13"/>
  <c r="BZ147" i="13"/>
  <c r="BV147" i="13"/>
  <c r="BT147" i="13"/>
  <c r="BY147" i="13"/>
  <c r="CA147" i="13"/>
  <c r="CG147" i="13"/>
  <c r="CE147" i="13"/>
  <c r="CB147" i="13"/>
  <c r="CF147" i="13"/>
  <c r="CH147" i="13"/>
  <c r="CD147" i="13"/>
  <c r="BW147" i="13"/>
  <c r="CC147" i="13"/>
  <c r="BX147" i="13"/>
  <c r="BU147" i="13"/>
  <c r="DO147" i="13"/>
  <c r="CX147" i="13"/>
  <c r="DL147" i="13"/>
  <c r="CM147" i="13"/>
  <c r="DI147" i="13"/>
  <c r="DX147" i="13"/>
  <c r="DG147" i="13"/>
  <c r="CP147" i="13"/>
  <c r="DD147" i="13"/>
  <c r="DR147" i="13"/>
  <c r="DA147" i="13"/>
  <c r="DP147" i="13"/>
  <c r="CY147" i="13"/>
  <c r="DU147" i="13"/>
  <c r="CV147" i="13"/>
  <c r="DJ147" i="13"/>
  <c r="CS147" i="13"/>
  <c r="DH147" i="13"/>
  <c r="CQ147" i="13"/>
  <c r="DM147" i="13"/>
  <c r="CN147" i="13"/>
  <c r="DB147" i="13"/>
  <c r="CK147" i="13"/>
  <c r="CZ147" i="13"/>
  <c r="CI147" i="13"/>
  <c r="DE147" i="13"/>
  <c r="DS147" i="13"/>
  <c r="CT147" i="13"/>
  <c r="CR147" i="13"/>
  <c r="DV147" i="13"/>
  <c r="CW147" i="13"/>
  <c r="DK147" i="13"/>
  <c r="CL147" i="13"/>
  <c r="DF147" i="13"/>
  <c r="CO147" i="13"/>
  <c r="DT147" i="13"/>
  <c r="DC147" i="13"/>
  <c r="CU147" i="13"/>
  <c r="CJ147" i="13"/>
  <c r="DY147" i="13"/>
  <c r="DW147" i="13"/>
  <c r="DQ147" i="13"/>
  <c r="DN147" i="13"/>
  <c r="BS147" i="13"/>
  <c r="BR147" i="13"/>
  <c r="BM273" i="13"/>
  <c r="BQ273" i="13" s="1"/>
  <c r="BS83" i="13"/>
  <c r="BZ83" i="13"/>
  <c r="BY83" i="13"/>
  <c r="CB83" i="13"/>
  <c r="CG83" i="13"/>
  <c r="BX83" i="13"/>
  <c r="CF83" i="13"/>
  <c r="CC83" i="13"/>
  <c r="BU83" i="13"/>
  <c r="CA83" i="13"/>
  <c r="BW83" i="13"/>
  <c r="DI83" i="13"/>
  <c r="CR83" i="13"/>
  <c r="DV83" i="13"/>
  <c r="CW83" i="13"/>
  <c r="DK83" i="13"/>
  <c r="CL83" i="13"/>
  <c r="DA83" i="13"/>
  <c r="CJ83" i="13"/>
  <c r="DN83" i="13"/>
  <c r="CO83" i="13"/>
  <c r="DC83" i="13"/>
  <c r="CE83" i="13"/>
  <c r="CS83" i="13"/>
  <c r="DW83" i="13"/>
  <c r="DF83" i="13"/>
  <c r="DT83" i="13"/>
  <c r="CU83" i="13"/>
  <c r="BV83" i="13"/>
  <c r="CK83" i="13"/>
  <c r="DO83" i="13"/>
  <c r="CX83" i="13"/>
  <c r="DL83" i="13"/>
  <c r="CM83" i="13"/>
  <c r="CD83" i="13"/>
  <c r="DX83" i="13"/>
  <c r="DG83" i="13"/>
  <c r="CP83" i="13"/>
  <c r="DD83" i="13"/>
  <c r="DR83" i="13"/>
  <c r="BT83" i="13"/>
  <c r="DY83" i="13"/>
  <c r="DH83" i="13"/>
  <c r="CQ83" i="13"/>
  <c r="DM83" i="13"/>
  <c r="CN83" i="13"/>
  <c r="DB83" i="13"/>
  <c r="DP83" i="13"/>
  <c r="DJ83" i="13"/>
  <c r="CZ83" i="13"/>
  <c r="CT83" i="13"/>
  <c r="CY83" i="13"/>
  <c r="CI83" i="13"/>
  <c r="DE83" i="13"/>
  <c r="CV83" i="13"/>
  <c r="CH83" i="13"/>
  <c r="DQ83" i="13"/>
  <c r="DU83" i="13"/>
  <c r="DS83" i="13"/>
  <c r="BR83" i="13"/>
  <c r="BQ83" i="13"/>
  <c r="CC208" i="14"/>
  <c r="CB208" i="14"/>
  <c r="BS208" i="14"/>
  <c r="BV208" i="14"/>
  <c r="BW208" i="14"/>
  <c r="CA208" i="14"/>
  <c r="CD208" i="14"/>
  <c r="BY208" i="14"/>
  <c r="DA208" i="14"/>
  <c r="CJ208" i="14"/>
  <c r="DN208" i="14"/>
  <c r="CW208" i="14"/>
  <c r="CF208" i="14"/>
  <c r="DB208" i="14"/>
  <c r="BZ208" i="14"/>
  <c r="CE208" i="14"/>
  <c r="CS208" i="14"/>
  <c r="DW208" i="14"/>
  <c r="DF208" i="14"/>
  <c r="CO208" i="14"/>
  <c r="DS208" i="14"/>
  <c r="CT208" i="14"/>
  <c r="BX208" i="14"/>
  <c r="CK208" i="14"/>
  <c r="DO208" i="14"/>
  <c r="CX208" i="14"/>
  <c r="CG208" i="14"/>
  <c r="DK208" i="14"/>
  <c r="CL208" i="14"/>
  <c r="DX208" i="14"/>
  <c r="DG208" i="14"/>
  <c r="CP208" i="14"/>
  <c r="DT208" i="14"/>
  <c r="DC208" i="14"/>
  <c r="BR208" i="14"/>
  <c r="DY208" i="14"/>
  <c r="DH208" i="14"/>
  <c r="CQ208" i="14"/>
  <c r="DU208" i="14"/>
  <c r="DD208" i="14"/>
  <c r="CM208" i="14"/>
  <c r="BU208" i="14"/>
  <c r="DQ208" i="14"/>
  <c r="CZ208" i="14"/>
  <c r="CI208" i="14"/>
  <c r="DM208" i="14"/>
  <c r="CV208" i="14"/>
  <c r="DR208" i="14"/>
  <c r="DV208" i="14"/>
  <c r="CH208" i="14"/>
  <c r="DE208" i="14"/>
  <c r="DI208" i="14"/>
  <c r="CN208" i="14"/>
  <c r="BT208" i="14"/>
  <c r="DL208" i="14"/>
  <c r="DP208" i="14"/>
  <c r="CU208" i="14"/>
  <c r="CR208" i="14"/>
  <c r="DJ208" i="14"/>
  <c r="CY208" i="14"/>
  <c r="BQ208" i="14"/>
  <c r="AU443" i="13"/>
  <c r="AM435" i="13"/>
  <c r="W419" i="13"/>
  <c r="Z422" i="13"/>
  <c r="R414" i="13"/>
  <c r="F402" i="13"/>
  <c r="G403" i="13"/>
  <c r="AS441" i="13"/>
  <c r="AK433" i="13"/>
  <c r="U417" i="13"/>
  <c r="X420" i="13"/>
  <c r="P412" i="13"/>
  <c r="E401" i="13"/>
  <c r="Y421" i="13"/>
  <c r="AQ439" i="13"/>
  <c r="AI431" i="13"/>
  <c r="AL434" i="13"/>
  <c r="V418" i="13"/>
  <c r="N410" i="13"/>
  <c r="D400" i="13"/>
  <c r="BM400" i="13" s="1"/>
  <c r="BZ400" i="13" s="1"/>
  <c r="AB424" i="13"/>
  <c r="AV444" i="13"/>
  <c r="AG429" i="13"/>
  <c r="AJ432" i="13"/>
  <c r="T416" i="13"/>
  <c r="L408" i="13"/>
  <c r="M409" i="13"/>
  <c r="AT442" i="13"/>
  <c r="AE427" i="13"/>
  <c r="AH430" i="13"/>
  <c r="AO437" i="13"/>
  <c r="J406" i="13"/>
  <c r="H404" i="13"/>
  <c r="AN436" i="13"/>
  <c r="AX446" i="13"/>
  <c r="AR440" i="13"/>
  <c r="AC425" i="13"/>
  <c r="AF428" i="13"/>
  <c r="S415" i="13"/>
  <c r="K407" i="13"/>
  <c r="O411" i="13"/>
  <c r="B464" i="13"/>
  <c r="AP438" i="13"/>
  <c r="AA423" i="13"/>
  <c r="AD426" i="13"/>
  <c r="Q413" i="13"/>
  <c r="I405" i="13"/>
  <c r="AW445" i="13"/>
  <c r="DZ144" i="14"/>
  <c r="BQ396" i="14"/>
  <c r="BS396" i="14"/>
  <c r="BR396" i="14"/>
  <c r="DZ145" i="13"/>
  <c r="BM205" i="12"/>
  <c r="T411" i="12"/>
  <c r="K402" i="12"/>
  <c r="Q408" i="12"/>
  <c r="F397" i="12"/>
  <c r="BC446" i="12"/>
  <c r="AL429" i="12"/>
  <c r="AK428" i="12"/>
  <c r="B459" i="12"/>
  <c r="AE422" i="12"/>
  <c r="AN431" i="12"/>
  <c r="AF423" i="12"/>
  <c r="E396" i="12"/>
  <c r="AZ443" i="12"/>
  <c r="P407" i="12"/>
  <c r="R409" i="12"/>
  <c r="BB445" i="12"/>
  <c r="X415" i="12"/>
  <c r="Y416" i="12"/>
  <c r="H399" i="12"/>
  <c r="AU438" i="12"/>
  <c r="AG424" i="12"/>
  <c r="AI426" i="12"/>
  <c r="AO432" i="12"/>
  <c r="AT437" i="12"/>
  <c r="AQ434" i="12"/>
  <c r="AH425" i="12"/>
  <c r="AW440" i="12"/>
  <c r="W414" i="12"/>
  <c r="AJ427" i="12"/>
  <c r="D395" i="12"/>
  <c r="BM395" i="12" s="1"/>
  <c r="BV395" i="12" s="1"/>
  <c r="AP433" i="12"/>
  <c r="AB419" i="12"/>
  <c r="N405" i="12"/>
  <c r="AS436" i="12"/>
  <c r="AA418" i="12"/>
  <c r="J401" i="12"/>
  <c r="V413" i="12"/>
  <c r="I400" i="12"/>
  <c r="AR435" i="12"/>
  <c r="L403" i="12"/>
  <c r="M404" i="12"/>
  <c r="S410" i="12"/>
  <c r="G398" i="12"/>
  <c r="AM430" i="12"/>
  <c r="AD421" i="12"/>
  <c r="Z417" i="12"/>
  <c r="U412" i="12"/>
  <c r="AC420" i="12"/>
  <c r="O406" i="12"/>
  <c r="BA444" i="12"/>
  <c r="AY442" i="12"/>
  <c r="AX441" i="12"/>
  <c r="AV439" i="12"/>
  <c r="BS209" i="13"/>
  <c r="CB209" i="13"/>
  <c r="CE209" i="13"/>
  <c r="CF209" i="13"/>
  <c r="BT209" i="13"/>
  <c r="BU209" i="13"/>
  <c r="BW209" i="13"/>
  <c r="BV209" i="13"/>
  <c r="CC209" i="13"/>
  <c r="DH209" i="13"/>
  <c r="DU209" i="13"/>
  <c r="DR209" i="13"/>
  <c r="DO209" i="13"/>
  <c r="CH209" i="13"/>
  <c r="DT209" i="13"/>
  <c r="CZ209" i="13"/>
  <c r="DJ209" i="13"/>
  <c r="DG209" i="13"/>
  <c r="DE209" i="13"/>
  <c r="DW209" i="13"/>
  <c r="DL209" i="13"/>
  <c r="CR209" i="13"/>
  <c r="CY209" i="13"/>
  <c r="CW209" i="13"/>
  <c r="CT209" i="13"/>
  <c r="DM209" i="13"/>
  <c r="BR209" i="13"/>
  <c r="BZ209" i="13"/>
  <c r="DD209" i="13"/>
  <c r="CJ209" i="13"/>
  <c r="CO209" i="13"/>
  <c r="CL209" i="13"/>
  <c r="CI209" i="13"/>
  <c r="DB209" i="13"/>
  <c r="BX209" i="13"/>
  <c r="BY209" i="13"/>
  <c r="CN209" i="13"/>
  <c r="DK209" i="13"/>
  <c r="DI209" i="13"/>
  <c r="DF209" i="13"/>
  <c r="DN209" i="13"/>
  <c r="CG209" i="13"/>
  <c r="DX209" i="13"/>
  <c r="DA209" i="13"/>
  <c r="CX209" i="13"/>
  <c r="CU209" i="13"/>
  <c r="DC209" i="13"/>
  <c r="CD209" i="13"/>
  <c r="DV209" i="13"/>
  <c r="CQ209" i="13"/>
  <c r="CP209" i="13"/>
  <c r="DS209" i="13"/>
  <c r="CM209" i="13"/>
  <c r="CK209" i="13"/>
  <c r="CV209" i="13"/>
  <c r="DY209" i="13"/>
  <c r="DP209" i="13"/>
  <c r="DQ209" i="13"/>
  <c r="CS209" i="13"/>
  <c r="CA209" i="13"/>
  <c r="BQ209" i="13"/>
  <c r="DZ207" i="14"/>
  <c r="AT379" i="13"/>
  <c r="AH367" i="13"/>
  <c r="AQ376" i="13"/>
  <c r="Y358" i="13"/>
  <c r="O348" i="13"/>
  <c r="V355" i="13"/>
  <c r="B401" i="13"/>
  <c r="AF365" i="13"/>
  <c r="AA360" i="13"/>
  <c r="H341" i="13"/>
  <c r="M346" i="13"/>
  <c r="AM372" i="13"/>
  <c r="AW382" i="13"/>
  <c r="AD363" i="13"/>
  <c r="T353" i="13"/>
  <c r="W356" i="13"/>
  <c r="K344" i="13"/>
  <c r="AE364" i="13"/>
  <c r="AR377" i="13"/>
  <c r="AB361" i="13"/>
  <c r="R351" i="13"/>
  <c r="E338" i="13"/>
  <c r="I342" i="13"/>
  <c r="U354" i="13"/>
  <c r="AN373" i="13"/>
  <c r="X357" i="13"/>
  <c r="N347" i="13"/>
  <c r="AI368" i="13"/>
  <c r="AG366" i="13"/>
  <c r="F339" i="13"/>
  <c r="AL371" i="13"/>
  <c r="AS378" i="13"/>
  <c r="L345" i="13"/>
  <c r="S352" i="13"/>
  <c r="AO374" i="13"/>
  <c r="AU380" i="13"/>
  <c r="P349" i="13"/>
  <c r="J343" i="13"/>
  <c r="D337" i="13"/>
  <c r="AP375" i="13"/>
  <c r="AK370" i="13"/>
  <c r="AJ369" i="13"/>
  <c r="AC362" i="13"/>
  <c r="G340" i="13"/>
  <c r="AV381" i="13"/>
  <c r="Z359" i="13"/>
  <c r="Q350" i="13"/>
  <c r="E85" i="14"/>
  <c r="D84" i="14"/>
  <c r="F86" i="14"/>
  <c r="B148" i="14"/>
  <c r="AE111" i="14"/>
  <c r="O95" i="14"/>
  <c r="AJ116" i="14"/>
  <c r="T100" i="14"/>
  <c r="AS125" i="14"/>
  <c r="AC109" i="14"/>
  <c r="M93" i="14"/>
  <c r="AH114" i="14"/>
  <c r="R98" i="14"/>
  <c r="G87" i="14"/>
  <c r="J90" i="14"/>
  <c r="AQ123" i="14"/>
  <c r="AA107" i="14"/>
  <c r="K91" i="14"/>
  <c r="AF112" i="14"/>
  <c r="P96" i="14"/>
  <c r="H88" i="14"/>
  <c r="AO121" i="14"/>
  <c r="Y105" i="14"/>
  <c r="AT126" i="14"/>
  <c r="AD110" i="14"/>
  <c r="N94" i="14"/>
  <c r="AM119" i="14"/>
  <c r="W103" i="14"/>
  <c r="AR124" i="14"/>
  <c r="AB108" i="14"/>
  <c r="L92" i="14"/>
  <c r="I89" i="14"/>
  <c r="AG113" i="14"/>
  <c r="Q97" i="14"/>
  <c r="AL118" i="14"/>
  <c r="V102" i="14"/>
  <c r="U101" i="14"/>
  <c r="S99" i="14"/>
  <c r="AP122" i="14"/>
  <c r="AN120" i="14"/>
  <c r="Z106" i="14"/>
  <c r="AI115" i="14"/>
  <c r="AK117" i="14"/>
  <c r="X104" i="14"/>
  <c r="BQ142" i="12"/>
  <c r="BW142" i="12"/>
  <c r="BV142" i="12"/>
  <c r="CB142" i="12"/>
  <c r="BY142" i="12"/>
  <c r="CC142" i="12"/>
  <c r="BU142" i="12"/>
  <c r="BX142" i="12"/>
  <c r="BZ142" i="12"/>
  <c r="CA142" i="12"/>
  <c r="DM142" i="12"/>
  <c r="CV142" i="12"/>
  <c r="CE142" i="12"/>
  <c r="DQ142" i="12"/>
  <c r="CZ142" i="12"/>
  <c r="CI142" i="12"/>
  <c r="DE142" i="12"/>
  <c r="CN142" i="12"/>
  <c r="DR142" i="12"/>
  <c r="DI142" i="12"/>
  <c r="CR142" i="12"/>
  <c r="DV142" i="12"/>
  <c r="CW142" i="12"/>
  <c r="CF142" i="12"/>
  <c r="DJ142" i="12"/>
  <c r="DA142" i="12"/>
  <c r="CJ142" i="12"/>
  <c r="DN142" i="12"/>
  <c r="CO142" i="12"/>
  <c r="DS142" i="12"/>
  <c r="DB142" i="12"/>
  <c r="CS142" i="12"/>
  <c r="DW142" i="12"/>
  <c r="DF142" i="12"/>
  <c r="CG142" i="12"/>
  <c r="DK142" i="12"/>
  <c r="CT142" i="12"/>
  <c r="CK142" i="12"/>
  <c r="DO142" i="12"/>
  <c r="CX142" i="12"/>
  <c r="DT142" i="12"/>
  <c r="DC142" i="12"/>
  <c r="CL142" i="12"/>
  <c r="DX142" i="12"/>
  <c r="DG142" i="12"/>
  <c r="CP142" i="12"/>
  <c r="DL142" i="12"/>
  <c r="CU142" i="12"/>
  <c r="CD142" i="12"/>
  <c r="DP142" i="12"/>
  <c r="CY142" i="12"/>
  <c r="CH142" i="12"/>
  <c r="DH142" i="12"/>
  <c r="CQ142" i="12"/>
  <c r="BT142" i="12"/>
  <c r="DU142" i="12"/>
  <c r="DD142" i="12"/>
  <c r="CM142" i="12"/>
  <c r="DY142" i="12"/>
  <c r="BS142" i="12"/>
  <c r="BM83" i="14"/>
  <c r="BQ83" i="14" s="1"/>
  <c r="BM268" i="12"/>
  <c r="BQ268" i="12" s="1"/>
  <c r="AV443" i="14"/>
  <c r="AH429" i="14"/>
  <c r="AK432" i="14"/>
  <c r="V417" i="14"/>
  <c r="L407" i="14"/>
  <c r="F401" i="14"/>
  <c r="AX445" i="14"/>
  <c r="AF427" i="14"/>
  <c r="AC424" i="14"/>
  <c r="R413" i="14"/>
  <c r="J405" i="14"/>
  <c r="H403" i="14"/>
  <c r="AS440" i="14"/>
  <c r="AY446" i="14"/>
  <c r="AA422" i="14"/>
  <c r="Q412" i="14"/>
  <c r="U416" i="14"/>
  <c r="G402" i="14"/>
  <c r="AR439" i="14"/>
  <c r="AD425" i="14"/>
  <c r="Y420" i="14"/>
  <c r="AM434" i="14"/>
  <c r="AE426" i="14"/>
  <c r="E400" i="14"/>
  <c r="AU442" i="14"/>
  <c r="AN435" i="14"/>
  <c r="Z421" i="14"/>
  <c r="AG428" i="14"/>
  <c r="S414" i="14"/>
  <c r="M408" i="14"/>
  <c r="AT441" i="14"/>
  <c r="AL433" i="14"/>
  <c r="X419" i="14"/>
  <c r="AQ438" i="14"/>
  <c r="P411" i="14"/>
  <c r="K406" i="14"/>
  <c r="AO436" i="14"/>
  <c r="W418" i="14"/>
  <c r="AI430" i="14"/>
  <c r="B463" i="14"/>
  <c r="T415" i="14"/>
  <c r="AW444" i="14"/>
  <c r="N409" i="14"/>
  <c r="AP437" i="14"/>
  <c r="O410" i="14"/>
  <c r="AJ431" i="14"/>
  <c r="I404" i="14"/>
  <c r="AB423" i="14"/>
  <c r="D399" i="14"/>
  <c r="BM399" i="14" s="1"/>
  <c r="BY399" i="14" s="1"/>
  <c r="BZ335" i="14"/>
  <c r="BS335" i="14"/>
  <c r="BT335" i="14"/>
  <c r="BW335" i="14"/>
  <c r="BU335" i="14"/>
  <c r="CC335" i="14"/>
  <c r="BX335" i="14"/>
  <c r="CB335" i="14"/>
  <c r="BM209" i="14"/>
  <c r="BQ209" i="14" s="1"/>
  <c r="BM79" i="12"/>
  <c r="BQ79" i="12" s="1"/>
  <c r="B207" i="12"/>
  <c r="AQ246" i="12" s="1"/>
  <c r="X163" i="12"/>
  <c r="AN179" i="12"/>
  <c r="S158" i="12"/>
  <c r="E144" i="12"/>
  <c r="AE170" i="12"/>
  <c r="H147" i="12"/>
  <c r="W162" i="12"/>
  <c r="AS184" i="12"/>
  <c r="P155" i="12"/>
  <c r="AI174" i="12"/>
  <c r="AH173" i="12"/>
  <c r="J149" i="12"/>
  <c r="Z165" i="12"/>
  <c r="AM178" i="12"/>
  <c r="Y164" i="12"/>
  <c r="AL177" i="12"/>
  <c r="M152" i="12"/>
  <c r="AR183" i="12"/>
  <c r="AV187" i="12"/>
  <c r="AX189" i="12"/>
  <c r="I148" i="12"/>
  <c r="AO180" i="12"/>
  <c r="D143" i="12"/>
  <c r="K150" i="12"/>
  <c r="AC168" i="12"/>
  <c r="U160" i="12"/>
  <c r="AU186" i="12"/>
  <c r="AA166" i="12"/>
  <c r="AJ175" i="12"/>
  <c r="F145" i="12"/>
  <c r="G146" i="12"/>
  <c r="AY190" i="12"/>
  <c r="AG172" i="12"/>
  <c r="L151" i="12"/>
  <c r="AW188" i="12"/>
  <c r="AB167" i="12"/>
  <c r="N153" i="12"/>
  <c r="AQ182" i="12"/>
  <c r="Q156" i="12"/>
  <c r="T159" i="12"/>
  <c r="AP181" i="12"/>
  <c r="AK176" i="12"/>
  <c r="R157" i="12"/>
  <c r="O154" i="12"/>
  <c r="AD169" i="12"/>
  <c r="V161" i="12"/>
  <c r="AF171" i="12"/>
  <c r="DX331" i="12"/>
  <c r="DW331" i="12"/>
  <c r="BR331" i="12"/>
  <c r="BM272" i="14"/>
  <c r="BM84" i="13"/>
  <c r="BQ84" i="13" s="1"/>
  <c r="AS252" i="13"/>
  <c r="AM246" i="13"/>
  <c r="U228" i="13"/>
  <c r="AN247" i="13"/>
  <c r="I216" i="13"/>
  <c r="D211" i="13"/>
  <c r="AJ243" i="13"/>
  <c r="AD237" i="13"/>
  <c r="S226" i="13"/>
  <c r="X231" i="13"/>
  <c r="R225" i="13"/>
  <c r="AQ250" i="13"/>
  <c r="AR251" i="13"/>
  <c r="Q224" i="13"/>
  <c r="Z233" i="13"/>
  <c r="J217" i="13"/>
  <c r="AH241" i="13"/>
  <c r="AK244" i="13"/>
  <c r="O222" i="13"/>
  <c r="AB235" i="13"/>
  <c r="T227" i="13"/>
  <c r="B275" i="13"/>
  <c r="F213" i="13"/>
  <c r="AC236" i="13"/>
  <c r="M220" i="13"/>
  <c r="G214" i="13"/>
  <c r="AU254" i="13"/>
  <c r="AO248" i="13"/>
  <c r="AA234" i="13"/>
  <c r="AP249" i="13"/>
  <c r="N221" i="13"/>
  <c r="AG240" i="13"/>
  <c r="AL245" i="13"/>
  <c r="AF239" i="13"/>
  <c r="Y232" i="13"/>
  <c r="AI242" i="13"/>
  <c r="H215" i="13"/>
  <c r="V229" i="13"/>
  <c r="P223" i="13"/>
  <c r="K218" i="13"/>
  <c r="L219" i="13"/>
  <c r="AT253" i="13"/>
  <c r="W230" i="13"/>
  <c r="AE238" i="13"/>
  <c r="E212" i="13"/>
  <c r="AP311" i="14"/>
  <c r="AU316" i="14"/>
  <c r="AE300" i="14"/>
  <c r="O284" i="14"/>
  <c r="R287" i="14"/>
  <c r="E274" i="14"/>
  <c r="AN309" i="14"/>
  <c r="AS314" i="14"/>
  <c r="AC298" i="14"/>
  <c r="M282" i="14"/>
  <c r="P285" i="14"/>
  <c r="Z295" i="14"/>
  <c r="AL307" i="14"/>
  <c r="AQ312" i="14"/>
  <c r="AA296" i="14"/>
  <c r="K280" i="14"/>
  <c r="N283" i="14"/>
  <c r="D273" i="14"/>
  <c r="AJ305" i="14"/>
  <c r="AO310" i="14"/>
  <c r="Y294" i="14"/>
  <c r="I278" i="14"/>
  <c r="L281" i="14"/>
  <c r="B337" i="14"/>
  <c r="AH303" i="14"/>
  <c r="AM308" i="14"/>
  <c r="W292" i="14"/>
  <c r="X293" i="14"/>
  <c r="J279" i="14"/>
  <c r="AV317" i="14"/>
  <c r="AF301" i="14"/>
  <c r="AK306" i="14"/>
  <c r="U290" i="14"/>
  <c r="G276" i="14"/>
  <c r="F275" i="14"/>
  <c r="AT315" i="14"/>
  <c r="AD299" i="14"/>
  <c r="AI304" i="14"/>
  <c r="S288" i="14"/>
  <c r="V291" i="14"/>
  <c r="AB297" i="14"/>
  <c r="H277" i="14"/>
  <c r="AR313" i="14"/>
  <c r="AW318" i="14"/>
  <c r="AG302" i="14"/>
  <c r="Q286" i="14"/>
  <c r="T289" i="14"/>
  <c r="L88" i="12"/>
  <c r="AW125" i="12"/>
  <c r="P92" i="12"/>
  <c r="AF108" i="12"/>
  <c r="D80" i="12"/>
  <c r="F82" i="12"/>
  <c r="G83" i="12"/>
  <c r="W99" i="12"/>
  <c r="AM115" i="12"/>
  <c r="Z102" i="12"/>
  <c r="AP118" i="12"/>
  <c r="T96" i="12"/>
  <c r="AJ112" i="12"/>
  <c r="E81" i="12"/>
  <c r="K87" i="12"/>
  <c r="AA103" i="12"/>
  <c r="AQ119" i="12"/>
  <c r="J86" i="12"/>
  <c r="AD106" i="12"/>
  <c r="AT122" i="12"/>
  <c r="U97" i="12"/>
  <c r="AK113" i="12"/>
  <c r="N90" i="12"/>
  <c r="X100" i="12"/>
  <c r="AN116" i="12"/>
  <c r="O91" i="12"/>
  <c r="AE107" i="12"/>
  <c r="AU123" i="12"/>
  <c r="B144" i="12"/>
  <c r="V98" i="12"/>
  <c r="AL114" i="12"/>
  <c r="AV124" i="12"/>
  <c r="M89" i="12"/>
  <c r="AC105" i="12"/>
  <c r="AS121" i="12"/>
  <c r="Y101" i="12"/>
  <c r="Q93" i="12"/>
  <c r="R94" i="12"/>
  <c r="AO117" i="12"/>
  <c r="AR120" i="12"/>
  <c r="AG109" i="12"/>
  <c r="AX126" i="12"/>
  <c r="AB104" i="12"/>
  <c r="I85" i="12"/>
  <c r="AH110" i="12"/>
  <c r="AI111" i="12"/>
  <c r="H84" i="12"/>
  <c r="S95" i="12"/>
  <c r="AT252" i="14"/>
  <c r="AD236" i="14"/>
  <c r="AQ249" i="14"/>
  <c r="AA233" i="14"/>
  <c r="M219" i="14"/>
  <c r="N220" i="14"/>
  <c r="AR250" i="14"/>
  <c r="AB234" i="14"/>
  <c r="AO247" i="14"/>
  <c r="Y231" i="14"/>
  <c r="K217" i="14"/>
  <c r="L218" i="14"/>
  <c r="AP248" i="14"/>
  <c r="Z232" i="14"/>
  <c r="AM245" i="14"/>
  <c r="W229" i="14"/>
  <c r="I215" i="14"/>
  <c r="J216" i="14"/>
  <c r="AN246" i="14"/>
  <c r="X230" i="14"/>
  <c r="AK243" i="14"/>
  <c r="U227" i="14"/>
  <c r="E211" i="14"/>
  <c r="H214" i="14"/>
  <c r="AL244" i="14"/>
  <c r="V228" i="14"/>
  <c r="AI241" i="14"/>
  <c r="F212" i="14"/>
  <c r="G213" i="14"/>
  <c r="AJ242" i="14"/>
  <c r="T226" i="14"/>
  <c r="AG239" i="14"/>
  <c r="S225" i="14"/>
  <c r="D210" i="14"/>
  <c r="B274" i="14"/>
  <c r="AH240" i="14"/>
  <c r="AU253" i="14"/>
  <c r="AE237" i="14"/>
  <c r="Q223" i="14"/>
  <c r="R224" i="14"/>
  <c r="AV254" i="14"/>
  <c r="AF238" i="14"/>
  <c r="AS251" i="14"/>
  <c r="O221" i="14"/>
  <c r="P222" i="14"/>
  <c r="AC235" i="14"/>
  <c r="AQ313" i="13"/>
  <c r="U291" i="13"/>
  <c r="AD300" i="13"/>
  <c r="N284" i="13"/>
  <c r="I279" i="13"/>
  <c r="AP312" i="13"/>
  <c r="AJ306" i="13"/>
  <c r="AO311" i="13"/>
  <c r="AB298" i="13"/>
  <c r="AL308" i="13"/>
  <c r="E275" i="13"/>
  <c r="J280" i="13"/>
  <c r="AG303" i="13"/>
  <c r="AH304" i="13"/>
  <c r="Z296" i="13"/>
  <c r="O285" i="13"/>
  <c r="D274" i="13"/>
  <c r="H278" i="13"/>
  <c r="AE301" i="13"/>
  <c r="AM309" i="13"/>
  <c r="X294" i="13"/>
  <c r="AN310" i="13"/>
  <c r="Q287" i="13"/>
  <c r="AC299" i="13"/>
  <c r="AK307" i="13"/>
  <c r="V292" i="13"/>
  <c r="M283" i="13"/>
  <c r="S289" i="13"/>
  <c r="B338" i="13"/>
  <c r="AA297" i="13"/>
  <c r="AR314" i="13"/>
  <c r="T290" i="13"/>
  <c r="AS315" i="13"/>
  <c r="G277" i="13"/>
  <c r="AF302" i="13"/>
  <c r="R288" i="13"/>
  <c r="P286" i="13"/>
  <c r="AV318" i="13"/>
  <c r="AU317" i="13"/>
  <c r="AT316" i="13"/>
  <c r="K281" i="13"/>
  <c r="Y295" i="13"/>
  <c r="F276" i="13"/>
  <c r="W293" i="13"/>
  <c r="L282" i="13"/>
  <c r="AI305" i="13"/>
  <c r="DW78" i="12"/>
  <c r="BU78" i="12"/>
  <c r="DR78" i="12"/>
  <c r="DI78" i="12"/>
  <c r="DA78" i="12"/>
  <c r="CV78" i="12"/>
  <c r="CQ78" i="12"/>
  <c r="CH78" i="12"/>
  <c r="DT78" i="12"/>
  <c r="CB78" i="12"/>
  <c r="DB78" i="12"/>
  <c r="DJ78" i="12"/>
  <c r="DM78" i="12"/>
  <c r="DH78" i="12"/>
  <c r="CY78" i="12"/>
  <c r="CP78" i="12"/>
  <c r="CK78" i="12"/>
  <c r="BX78" i="12"/>
  <c r="DS78" i="12"/>
  <c r="CN78" i="12"/>
  <c r="CF78" i="12"/>
  <c r="CA78" i="12"/>
  <c r="CI78" i="12"/>
  <c r="BV78" i="12"/>
  <c r="BW78" i="12"/>
  <c r="DP78" i="12"/>
  <c r="DG78" i="12"/>
  <c r="CT78" i="12"/>
  <c r="CO78" i="12"/>
  <c r="DE78" i="12"/>
  <c r="CW78" i="12"/>
  <c r="CZ78" i="12"/>
  <c r="BZ78" i="12"/>
  <c r="DX78" i="12"/>
  <c r="DK78" i="12"/>
  <c r="DF78" i="12"/>
  <c r="DN78" i="12"/>
  <c r="DY78" i="12"/>
  <c r="CG78" i="12"/>
  <c r="DV78" i="12"/>
  <c r="CJ78" i="12"/>
  <c r="CM78" i="12"/>
  <c r="CD78" i="12"/>
  <c r="CX78" i="12"/>
  <c r="BY78" i="12"/>
  <c r="CR78" i="12"/>
  <c r="BT78" i="12"/>
  <c r="DQ78" i="12"/>
  <c r="DD78" i="12"/>
  <c r="CU78" i="12"/>
  <c r="CL78" i="12"/>
  <c r="DO78" i="12"/>
  <c r="DU78" i="12"/>
  <c r="DL78" i="12"/>
  <c r="CC78" i="12"/>
  <c r="CS78" i="12"/>
  <c r="CE78" i="12"/>
  <c r="DC78" i="12"/>
  <c r="BS78" i="12"/>
  <c r="BR78" i="12"/>
  <c r="CC145" i="14"/>
  <c r="BV145" i="14"/>
  <c r="CF145" i="14"/>
  <c r="DW145" i="14"/>
  <c r="DF145" i="14"/>
  <c r="CO145" i="14"/>
  <c r="DK145" i="14"/>
  <c r="CL145" i="14"/>
  <c r="CD145" i="14"/>
  <c r="DO145" i="14"/>
  <c r="CX145" i="14"/>
  <c r="CG145" i="14"/>
  <c r="DC145" i="14"/>
  <c r="DY145" i="14"/>
  <c r="BW145" i="14"/>
  <c r="BU145" i="14"/>
  <c r="DX145" i="14"/>
  <c r="DG145" i="14"/>
  <c r="CP145" i="14"/>
  <c r="DT145" i="14"/>
  <c r="CU145" i="14"/>
  <c r="DQ145" i="14"/>
  <c r="DP145" i="14"/>
  <c r="CY145" i="14"/>
  <c r="CH145" i="14"/>
  <c r="DL145" i="14"/>
  <c r="CM145" i="14"/>
  <c r="DI145" i="14"/>
  <c r="CE145" i="14"/>
  <c r="DH145" i="14"/>
  <c r="CQ145" i="14"/>
  <c r="DU145" i="14"/>
  <c r="DD145" i="14"/>
  <c r="DR145" i="14"/>
  <c r="DA145" i="14"/>
  <c r="CZ145" i="14"/>
  <c r="CI145" i="14"/>
  <c r="DM145" i="14"/>
  <c r="CV145" i="14"/>
  <c r="DJ145" i="14"/>
  <c r="CS145" i="14"/>
  <c r="CB145" i="14"/>
  <c r="CR145" i="14"/>
  <c r="DV145" i="14"/>
  <c r="DE145" i="14"/>
  <c r="CN145" i="14"/>
  <c r="DB145" i="14"/>
  <c r="CK145" i="14"/>
  <c r="BZ145" i="14"/>
  <c r="BX145" i="14"/>
  <c r="CJ145" i="14"/>
  <c r="BY145" i="14"/>
  <c r="DN145" i="14"/>
  <c r="CW145" i="14"/>
  <c r="DS145" i="14"/>
  <c r="BS145" i="14"/>
  <c r="CT145" i="14"/>
  <c r="CA145" i="14"/>
  <c r="BT145" i="14"/>
  <c r="BR145" i="14"/>
  <c r="BQ210" i="13"/>
  <c r="CE210" i="13"/>
  <c r="BY210" i="13"/>
  <c r="BT210" i="13"/>
  <c r="BX210" i="13"/>
  <c r="CG210" i="13"/>
  <c r="BZ210" i="13"/>
  <c r="CF210" i="13"/>
  <c r="CC210" i="13"/>
  <c r="BV210" i="13"/>
  <c r="CD210" i="13"/>
  <c r="DS210" i="13"/>
  <c r="CY210" i="13"/>
  <c r="DN210" i="13"/>
  <c r="DV210" i="13"/>
  <c r="DT210" i="13"/>
  <c r="DQ210" i="13"/>
  <c r="DK210" i="13"/>
  <c r="CQ210" i="13"/>
  <c r="DD210" i="13"/>
  <c r="DL210" i="13"/>
  <c r="DI210" i="13"/>
  <c r="DF210" i="13"/>
  <c r="DC210" i="13"/>
  <c r="CI210" i="13"/>
  <c r="CS210" i="13"/>
  <c r="DA210" i="13"/>
  <c r="CX210" i="13"/>
  <c r="CV210" i="13"/>
  <c r="BU210" i="13"/>
  <c r="CU210" i="13"/>
  <c r="DP210" i="13"/>
  <c r="CH210" i="13"/>
  <c r="CP210" i="13"/>
  <c r="CN210" i="13"/>
  <c r="CK210" i="13"/>
  <c r="CA210" i="13"/>
  <c r="DW210" i="13"/>
  <c r="CT210" i="13"/>
  <c r="DM210" i="13"/>
  <c r="DJ210" i="13"/>
  <c r="DH210" i="13"/>
  <c r="BW210" i="13"/>
  <c r="DO210" i="13"/>
  <c r="CJ210" i="13"/>
  <c r="DB210" i="13"/>
  <c r="CZ210" i="13"/>
  <c r="CW210" i="13"/>
  <c r="DX210" i="13"/>
  <c r="CR210" i="13"/>
  <c r="DU210" i="13"/>
  <c r="CO210" i="13"/>
  <c r="DG210" i="13"/>
  <c r="CL210" i="13"/>
  <c r="DE210" i="13"/>
  <c r="CB210" i="13"/>
  <c r="DY210" i="13"/>
  <c r="DR210" i="13"/>
  <c r="CM210" i="13"/>
  <c r="BS210" i="13"/>
  <c r="BY141" i="12"/>
  <c r="BW141" i="12"/>
  <c r="CB141" i="12"/>
  <c r="BT141" i="12"/>
  <c r="BX141" i="12"/>
  <c r="BZ141" i="12"/>
  <c r="BU141" i="12"/>
  <c r="BV141" i="12"/>
  <c r="CA141" i="12"/>
  <c r="DB141" i="12"/>
  <c r="CS141" i="12"/>
  <c r="CJ141" i="12"/>
  <c r="DN141" i="12"/>
  <c r="CW141" i="12"/>
  <c r="CF141" i="12"/>
  <c r="CT141" i="12"/>
  <c r="CK141" i="12"/>
  <c r="DW141" i="12"/>
  <c r="DF141" i="12"/>
  <c r="CO141" i="12"/>
  <c r="DS141" i="12"/>
  <c r="CL141" i="12"/>
  <c r="CC141" i="12"/>
  <c r="DO141" i="12"/>
  <c r="CX141" i="12"/>
  <c r="CG141" i="12"/>
  <c r="DK141" i="12"/>
  <c r="CD141" i="12"/>
  <c r="DX141" i="12"/>
  <c r="DG141" i="12"/>
  <c r="CP141" i="12"/>
  <c r="DT141" i="12"/>
  <c r="DC141" i="12"/>
  <c r="DY141" i="12"/>
  <c r="DP141" i="12"/>
  <c r="CY141" i="12"/>
  <c r="CH141" i="12"/>
  <c r="DL141" i="12"/>
  <c r="CU141" i="12"/>
  <c r="DQ141" i="12"/>
  <c r="DH141" i="12"/>
  <c r="CQ141" i="12"/>
  <c r="DU141" i="12"/>
  <c r="DD141" i="12"/>
  <c r="CM141" i="12"/>
  <c r="DR141" i="12"/>
  <c r="DI141" i="12"/>
  <c r="CZ141" i="12"/>
  <c r="CI141" i="12"/>
  <c r="DM141" i="12"/>
  <c r="CV141" i="12"/>
  <c r="CE141" i="12"/>
  <c r="DA141" i="12"/>
  <c r="CR141" i="12"/>
  <c r="CN141" i="12"/>
  <c r="DV141" i="12"/>
  <c r="DE141" i="12"/>
  <c r="BS141" i="12"/>
  <c r="DJ141" i="12"/>
  <c r="BR141" i="12"/>
  <c r="BR82" i="14"/>
  <c r="CC82" i="14"/>
  <c r="CD82" i="14"/>
  <c r="BZ82" i="14"/>
  <c r="BV82" i="14"/>
  <c r="CA82" i="14"/>
  <c r="BT82" i="14"/>
  <c r="BW82" i="14"/>
  <c r="CW82" i="14"/>
  <c r="DK82" i="14"/>
  <c r="CL82" i="14"/>
  <c r="DP82" i="14"/>
  <c r="CY82" i="14"/>
  <c r="CH82" i="14"/>
  <c r="CO82" i="14"/>
  <c r="DC82" i="14"/>
  <c r="DY82" i="14"/>
  <c r="DH82" i="14"/>
  <c r="CQ82" i="14"/>
  <c r="BU82" i="14"/>
  <c r="CB82" i="14"/>
  <c r="CG82" i="14"/>
  <c r="DT82" i="14"/>
  <c r="CU82" i="14"/>
  <c r="DQ82" i="14"/>
  <c r="CZ82" i="14"/>
  <c r="CI82" i="14"/>
  <c r="CF82" i="14"/>
  <c r="DL82" i="14"/>
  <c r="CM82" i="14"/>
  <c r="DI82" i="14"/>
  <c r="CR82" i="14"/>
  <c r="DV82" i="14"/>
  <c r="BX82" i="14"/>
  <c r="DD82" i="14"/>
  <c r="DR82" i="14"/>
  <c r="DA82" i="14"/>
  <c r="CJ82" i="14"/>
  <c r="DN82" i="14"/>
  <c r="DU82" i="14"/>
  <c r="CV82" i="14"/>
  <c r="DJ82" i="14"/>
  <c r="CS82" i="14"/>
  <c r="DW82" i="14"/>
  <c r="DF82" i="14"/>
  <c r="CE82" i="14"/>
  <c r="DM82" i="14"/>
  <c r="CN82" i="14"/>
  <c r="DB82" i="14"/>
  <c r="CK82" i="14"/>
  <c r="DO82" i="14"/>
  <c r="CX82" i="14"/>
  <c r="DS82" i="14"/>
  <c r="CT82" i="14"/>
  <c r="BY82" i="14"/>
  <c r="DX82" i="14"/>
  <c r="DG82" i="14"/>
  <c r="CP82" i="14"/>
  <c r="DE82" i="14"/>
  <c r="BS82" i="14"/>
  <c r="BV146" i="13"/>
  <c r="CE146" i="13"/>
  <c r="DB146" i="13"/>
  <c r="CK146" i="13"/>
  <c r="DO146" i="13"/>
  <c r="CX146" i="13"/>
  <c r="DT146" i="13"/>
  <c r="CU146" i="13"/>
  <c r="CT146" i="13"/>
  <c r="DX146" i="13"/>
  <c r="DG146" i="13"/>
  <c r="CP146" i="13"/>
  <c r="DL146" i="13"/>
  <c r="CM146" i="13"/>
  <c r="CB146" i="13"/>
  <c r="BX146" i="13"/>
  <c r="CL146" i="13"/>
  <c r="DP146" i="13"/>
  <c r="CY146" i="13"/>
  <c r="CH146" i="13"/>
  <c r="DD146" i="13"/>
  <c r="DY146" i="13"/>
  <c r="DH146" i="13"/>
  <c r="CQ146" i="13"/>
  <c r="DU146" i="13"/>
  <c r="CV146" i="13"/>
  <c r="BT146" i="13"/>
  <c r="CF146" i="13"/>
  <c r="DQ146" i="13"/>
  <c r="CZ146" i="13"/>
  <c r="CI146" i="13"/>
  <c r="DM146" i="13"/>
  <c r="CN146" i="13"/>
  <c r="DI146" i="13"/>
  <c r="CR146" i="13"/>
  <c r="DV146" i="13"/>
  <c r="DE146" i="13"/>
  <c r="DS146" i="13"/>
  <c r="DR146" i="13"/>
  <c r="DA146" i="13"/>
  <c r="CJ146" i="13"/>
  <c r="DN146" i="13"/>
  <c r="CW146" i="13"/>
  <c r="DK146" i="13"/>
  <c r="DJ146" i="13"/>
  <c r="CS146" i="13"/>
  <c r="BY146" i="13"/>
  <c r="DW146" i="13"/>
  <c r="BZ146" i="13"/>
  <c r="DF146" i="13"/>
  <c r="CO146" i="13"/>
  <c r="BU146" i="13"/>
  <c r="DC146" i="13"/>
  <c r="CG146" i="13"/>
  <c r="BW146" i="13"/>
  <c r="BS146" i="13"/>
  <c r="CC146" i="13"/>
  <c r="CA146" i="13"/>
  <c r="CD146" i="13"/>
  <c r="BR146" i="13"/>
  <c r="AU190" i="14"/>
  <c r="AG176" i="14"/>
  <c r="Q160" i="14"/>
  <c r="AF175" i="14"/>
  <c r="P159" i="14"/>
  <c r="M156" i="14"/>
  <c r="AS188" i="14"/>
  <c r="AE174" i="14"/>
  <c r="O158" i="14"/>
  <c r="AD173" i="14"/>
  <c r="N157" i="14"/>
  <c r="K154" i="14"/>
  <c r="AQ186" i="14"/>
  <c r="AA170" i="14"/>
  <c r="AP185" i="14"/>
  <c r="Z169" i="14"/>
  <c r="L155" i="14"/>
  <c r="G150" i="14"/>
  <c r="AO184" i="14"/>
  <c r="Y168" i="14"/>
  <c r="AN183" i="14"/>
  <c r="X167" i="14"/>
  <c r="J153" i="14"/>
  <c r="AM182" i="14"/>
  <c r="W166" i="14"/>
  <c r="AL181" i="14"/>
  <c r="V165" i="14"/>
  <c r="H151" i="14"/>
  <c r="AK180" i="14"/>
  <c r="U164" i="14"/>
  <c r="AJ179" i="14"/>
  <c r="T163" i="14"/>
  <c r="D147" i="14"/>
  <c r="AI178" i="14"/>
  <c r="F149" i="14"/>
  <c r="AC172" i="14"/>
  <c r="I152" i="14"/>
  <c r="S162" i="14"/>
  <c r="AT189" i="14"/>
  <c r="AH177" i="14"/>
  <c r="AB171" i="14"/>
  <c r="B211" i="14"/>
  <c r="R161" i="14"/>
  <c r="AR187" i="14"/>
  <c r="E148" i="14"/>
  <c r="K92" i="13"/>
  <c r="J91" i="13"/>
  <c r="H89" i="13"/>
  <c r="F87" i="13"/>
  <c r="D85" i="13"/>
  <c r="I90" i="13"/>
  <c r="G88" i="13"/>
  <c r="AG114" i="13"/>
  <c r="Q98" i="13"/>
  <c r="AH115" i="13"/>
  <c r="R99" i="13"/>
  <c r="B149" i="13"/>
  <c r="AE112" i="13"/>
  <c r="O96" i="13"/>
  <c r="AF113" i="13"/>
  <c r="P97" i="13"/>
  <c r="AS126" i="13"/>
  <c r="AC110" i="13"/>
  <c r="M94" i="13"/>
  <c r="AD111" i="13"/>
  <c r="N95" i="13"/>
  <c r="AQ124" i="13"/>
  <c r="AA108" i="13"/>
  <c r="AR125" i="13"/>
  <c r="AB109" i="13"/>
  <c r="E86" i="13"/>
  <c r="AO122" i="13"/>
  <c r="Y106" i="13"/>
  <c r="AP123" i="13"/>
  <c r="Z107" i="13"/>
  <c r="AI116" i="13"/>
  <c r="S100" i="13"/>
  <c r="AJ117" i="13"/>
  <c r="T101" i="13"/>
  <c r="AN121" i="13"/>
  <c r="L93" i="13"/>
  <c r="AL119" i="13"/>
  <c r="X105" i="13"/>
  <c r="V103" i="13"/>
  <c r="AM120" i="13"/>
  <c r="U102" i="13"/>
  <c r="AK118" i="13"/>
  <c r="W104" i="13"/>
  <c r="AP244" i="12"/>
  <c r="AM241" i="12"/>
  <c r="X226" i="12"/>
  <c r="AH236" i="12"/>
  <c r="S221" i="12"/>
  <c r="H210" i="12"/>
  <c r="AN242" i="12"/>
  <c r="AK239" i="12"/>
  <c r="V224" i="12"/>
  <c r="AF234" i="12"/>
  <c r="Q219" i="12"/>
  <c r="E207" i="12"/>
  <c r="B270" i="12"/>
  <c r="AY253" i="12"/>
  <c r="AI237" i="12"/>
  <c r="T222" i="12"/>
  <c r="AE233" i="12"/>
  <c r="O217" i="12"/>
  <c r="G209" i="12"/>
  <c r="AZ254" i="12"/>
  <c r="AW251" i="12"/>
  <c r="AG235" i="12"/>
  <c r="R220" i="12"/>
  <c r="AC231" i="12"/>
  <c r="M215" i="12"/>
  <c r="F208" i="12"/>
  <c r="AV250" i="12"/>
  <c r="AS247" i="12"/>
  <c r="AD232" i="12"/>
  <c r="N216" i="12"/>
  <c r="Y227" i="12"/>
  <c r="D206" i="12"/>
  <c r="AT248" i="12"/>
  <c r="AQ245" i="12"/>
  <c r="AB230" i="12"/>
  <c r="L214" i="12"/>
  <c r="W225" i="12"/>
  <c r="K213" i="12"/>
  <c r="P218" i="12"/>
  <c r="J212" i="12"/>
  <c r="AA229" i="12"/>
  <c r="AU249" i="12"/>
  <c r="AX252" i="12"/>
  <c r="AR246" i="12"/>
  <c r="U223" i="12"/>
  <c r="I211" i="12"/>
  <c r="AO243" i="12"/>
  <c r="AL240" i="12"/>
  <c r="AJ238" i="12"/>
  <c r="Z228" i="12"/>
  <c r="BZ204" i="12"/>
  <c r="BW204" i="12"/>
  <c r="BS204" i="12"/>
  <c r="BU204" i="12"/>
  <c r="CV204" i="12"/>
  <c r="CD204" i="12"/>
  <c r="DV204" i="12"/>
  <c r="CK204" i="12"/>
  <c r="CU204" i="12"/>
  <c r="CQ204" i="12"/>
  <c r="CA204" i="12"/>
  <c r="BY204" i="12"/>
  <c r="CN204" i="12"/>
  <c r="DX204" i="12"/>
  <c r="DN204" i="12"/>
  <c r="DO204" i="12"/>
  <c r="CE204" i="12"/>
  <c r="DU204" i="12"/>
  <c r="BR204" i="12"/>
  <c r="CF204" i="12"/>
  <c r="DP204" i="12"/>
  <c r="DF204" i="12"/>
  <c r="CY204" i="12"/>
  <c r="DY204" i="12"/>
  <c r="DE204" i="12"/>
  <c r="BT204" i="12"/>
  <c r="BX204" i="12"/>
  <c r="BV204" i="12"/>
  <c r="DR204" i="12"/>
  <c r="DH204" i="12"/>
  <c r="CX204" i="12"/>
  <c r="CI204" i="12"/>
  <c r="DI204" i="12"/>
  <c r="CO204" i="12"/>
  <c r="DT204" i="12"/>
  <c r="DB204" i="12"/>
  <c r="CR204" i="12"/>
  <c r="CH204" i="12"/>
  <c r="CW204" i="12"/>
  <c r="CC204" i="12"/>
  <c r="DC204" i="12"/>
  <c r="DL204" i="12"/>
  <c r="CT204" i="12"/>
  <c r="CJ204" i="12"/>
  <c r="DQ204" i="12"/>
  <c r="CG204" i="12"/>
  <c r="DW204" i="12"/>
  <c r="CM204" i="12"/>
  <c r="CZ204" i="12"/>
  <c r="DS204" i="12"/>
  <c r="CB204" i="12"/>
  <c r="DM204" i="12"/>
  <c r="CP204" i="12"/>
  <c r="DA204" i="12"/>
  <c r="DD204" i="12"/>
  <c r="DK204" i="12"/>
  <c r="DJ204" i="12"/>
  <c r="CS204" i="12"/>
  <c r="CL204" i="12"/>
  <c r="DG204" i="12"/>
  <c r="BR142" i="12"/>
  <c r="AO185" i="13"/>
  <c r="Y169" i="13"/>
  <c r="AT190" i="13"/>
  <c r="AD174" i="13"/>
  <c r="N158" i="13"/>
  <c r="G151" i="13"/>
  <c r="AM183" i="13"/>
  <c r="W167" i="13"/>
  <c r="AR188" i="13"/>
  <c r="AB172" i="13"/>
  <c r="L156" i="13"/>
  <c r="AK181" i="13"/>
  <c r="U165" i="13"/>
  <c r="AP186" i="13"/>
  <c r="Z170" i="13"/>
  <c r="J154" i="13"/>
  <c r="AI179" i="13"/>
  <c r="S163" i="13"/>
  <c r="AN184" i="13"/>
  <c r="X168" i="13"/>
  <c r="E149" i="13"/>
  <c r="AG177" i="13"/>
  <c r="Q161" i="13"/>
  <c r="AL182" i="13"/>
  <c r="V166" i="13"/>
  <c r="H152" i="13"/>
  <c r="B212" i="13"/>
  <c r="AE175" i="13"/>
  <c r="O159" i="13"/>
  <c r="AJ180" i="13"/>
  <c r="T164" i="13"/>
  <c r="F150" i="13"/>
  <c r="AC173" i="13"/>
  <c r="D148" i="13"/>
  <c r="AA171" i="13"/>
  <c r="I153" i="13"/>
  <c r="M157" i="13"/>
  <c r="K155" i="13"/>
  <c r="AH178" i="13"/>
  <c r="AF176" i="13"/>
  <c r="AS189" i="13"/>
  <c r="R162" i="13"/>
  <c r="AQ187" i="13"/>
  <c r="P160" i="13"/>
  <c r="G89" i="13"/>
  <c r="J92" i="13"/>
  <c r="K93" i="13"/>
  <c r="F88" i="13"/>
  <c r="D86" i="13"/>
  <c r="AC111" i="13"/>
  <c r="M95" i="13"/>
  <c r="AD112" i="13"/>
  <c r="N96" i="13"/>
  <c r="I91" i="13"/>
  <c r="AQ125" i="13"/>
  <c r="AA109" i="13"/>
  <c r="AR126" i="13"/>
  <c r="AB110" i="13"/>
  <c r="L94" i="13"/>
  <c r="AO123" i="13"/>
  <c r="Y107" i="13"/>
  <c r="AP124" i="13"/>
  <c r="Z108" i="13"/>
  <c r="B150" i="13"/>
  <c r="AM121" i="13"/>
  <c r="W105" i="13"/>
  <c r="AN122" i="13"/>
  <c r="X106" i="13"/>
  <c r="E87" i="13"/>
  <c r="H90" i="13"/>
  <c r="AK119" i="13"/>
  <c r="U103" i="13"/>
  <c r="AL120" i="13"/>
  <c r="V104" i="13"/>
  <c r="AE113" i="13"/>
  <c r="O97" i="13"/>
  <c r="AF114" i="13"/>
  <c r="P98" i="13"/>
  <c r="AH116" i="13"/>
  <c r="T102" i="13"/>
  <c r="R100" i="13"/>
  <c r="AI117" i="13"/>
  <c r="AG115" i="13"/>
  <c r="AJ118" i="13"/>
  <c r="S101" i="13"/>
  <c r="Q99" i="13"/>
  <c r="BM146" i="14"/>
  <c r="BQ146" i="14" s="1"/>
  <c r="AY316" i="12"/>
  <c r="AT311" i="12"/>
  <c r="AD295" i="12"/>
  <c r="N279" i="12"/>
  <c r="G272" i="12"/>
  <c r="S284" i="12"/>
  <c r="J275" i="12"/>
  <c r="AW314" i="12"/>
  <c r="AR309" i="12"/>
  <c r="AB293" i="12"/>
  <c r="AK302" i="12"/>
  <c r="AG298" i="12"/>
  <c r="Q282" i="12"/>
  <c r="E270" i="12"/>
  <c r="AU312" i="12"/>
  <c r="AP307" i="12"/>
  <c r="Z291" i="12"/>
  <c r="L277" i="12"/>
  <c r="AE296" i="12"/>
  <c r="O280" i="12"/>
  <c r="AS310" i="12"/>
  <c r="AN305" i="12"/>
  <c r="X289" i="12"/>
  <c r="I274" i="12"/>
  <c r="AC294" i="12"/>
  <c r="M278" i="12"/>
  <c r="B333" i="12"/>
  <c r="AL303" i="12"/>
  <c r="V287" i="12"/>
  <c r="F271" i="12"/>
  <c r="AA292" i="12"/>
  <c r="AO306" i="12"/>
  <c r="AZ317" i="12"/>
  <c r="AJ301" i="12"/>
  <c r="T285" i="12"/>
  <c r="AQ308" i="12"/>
  <c r="Y290" i="12"/>
  <c r="K276" i="12"/>
  <c r="AX315" i="12"/>
  <c r="AH299" i="12"/>
  <c r="R283" i="12"/>
  <c r="AI300" i="12"/>
  <c r="W288" i="12"/>
  <c r="D269" i="12"/>
  <c r="BA318" i="12"/>
  <c r="AV313" i="12"/>
  <c r="AF297" i="12"/>
  <c r="P281" i="12"/>
  <c r="U286" i="12"/>
  <c r="AM304" i="12"/>
  <c r="H273" i="12"/>
  <c r="AO373" i="14"/>
  <c r="AR376" i="14"/>
  <c r="AB360" i="14"/>
  <c r="W355" i="14"/>
  <c r="H340" i="14"/>
  <c r="E337" i="14"/>
  <c r="AM371" i="14"/>
  <c r="AP374" i="14"/>
  <c r="Z358" i="14"/>
  <c r="U353" i="14"/>
  <c r="S351" i="14"/>
  <c r="D336" i="14"/>
  <c r="AK369" i="14"/>
  <c r="AN372" i="14"/>
  <c r="X356" i="14"/>
  <c r="T352" i="14"/>
  <c r="Q349" i="14"/>
  <c r="F338" i="14"/>
  <c r="B400" i="14"/>
  <c r="AI367" i="14"/>
  <c r="AL370" i="14"/>
  <c r="V354" i="14"/>
  <c r="R350" i="14"/>
  <c r="O347" i="14"/>
  <c r="AU379" i="14"/>
  <c r="AX382" i="14"/>
  <c r="AH366" i="14"/>
  <c r="AC361" i="14"/>
  <c r="N346" i="14"/>
  <c r="K343" i="14"/>
  <c r="AS377" i="14"/>
  <c r="AV380" i="14"/>
  <c r="AF364" i="14"/>
  <c r="AA359" i="14"/>
  <c r="L344" i="14"/>
  <c r="G339" i="14"/>
  <c r="AJ368" i="14"/>
  <c r="P348" i="14"/>
  <c r="AD362" i="14"/>
  <c r="AW381" i="14"/>
  <c r="AE363" i="14"/>
  <c r="Y357" i="14"/>
  <c r="AQ375" i="14"/>
  <c r="J342" i="14"/>
  <c r="AG365" i="14"/>
  <c r="M345" i="14"/>
  <c r="AT378" i="14"/>
  <c r="I341" i="14"/>
  <c r="BR210" i="13"/>
  <c r="AU375" i="12"/>
  <c r="AJ364" i="12"/>
  <c r="T348" i="12"/>
  <c r="AI363" i="12"/>
  <c r="S347" i="12"/>
  <c r="I337" i="12"/>
  <c r="O343" i="12"/>
  <c r="B396" i="12"/>
  <c r="AH362" i="12"/>
  <c r="R346" i="12"/>
  <c r="AG361" i="12"/>
  <c r="Q345" i="12"/>
  <c r="H336" i="12"/>
  <c r="BB382" i="12"/>
  <c r="AF360" i="12"/>
  <c r="AR372" i="12"/>
  <c r="AE359" i="12"/>
  <c r="AN368" i="12"/>
  <c r="E333" i="12"/>
  <c r="AZ380" i="12"/>
  <c r="AD358" i="12"/>
  <c r="L340" i="12"/>
  <c r="AC357" i="12"/>
  <c r="M341" i="12"/>
  <c r="P344" i="12"/>
  <c r="AX378" i="12"/>
  <c r="AB356" i="12"/>
  <c r="AM367" i="12"/>
  <c r="AA355" i="12"/>
  <c r="AQ371" i="12"/>
  <c r="K339" i="12"/>
  <c r="BA381" i="12"/>
  <c r="AV376" i="12"/>
  <c r="Z354" i="12"/>
  <c r="AP370" i="12"/>
  <c r="Y353" i="12"/>
  <c r="J338" i="12"/>
  <c r="N342" i="12"/>
  <c r="AY379" i="12"/>
  <c r="AT374" i="12"/>
  <c r="X352" i="12"/>
  <c r="AS373" i="12"/>
  <c r="W351" i="12"/>
  <c r="G335" i="12"/>
  <c r="F334" i="12"/>
  <c r="AW377" i="12"/>
  <c r="AO369" i="12"/>
  <c r="AK365" i="12"/>
  <c r="V350" i="12"/>
  <c r="U349" i="12"/>
  <c r="AL366" i="12"/>
  <c r="D332" i="12"/>
  <c r="AZ501" i="11"/>
  <c r="AZ506" i="11"/>
  <c r="AZ508" i="11"/>
  <c r="AZ507" i="11"/>
  <c r="AZ502" i="11"/>
  <c r="AZ500" i="11"/>
  <c r="AZ509" i="11"/>
  <c r="AZ503" i="11"/>
  <c r="AZ505" i="11"/>
  <c r="DQ85" i="11"/>
  <c r="DW85" i="11"/>
  <c r="CZ85" i="11"/>
  <c r="DK85" i="11"/>
  <c r="DV85" i="11"/>
  <c r="BT392" i="13"/>
  <c r="BY394" i="13"/>
  <c r="BU394" i="13"/>
  <c r="BR391" i="12"/>
  <c r="BW393" i="12"/>
  <c r="DP101" i="11"/>
  <c r="DB101" i="11"/>
  <c r="BR101" i="11"/>
  <c r="CT101" i="11"/>
  <c r="CI101" i="11"/>
  <c r="CG101" i="11"/>
  <c r="DN101" i="11"/>
  <c r="BV397" i="14"/>
  <c r="CA396" i="14"/>
  <c r="BZ396" i="14"/>
  <c r="BW396" i="14"/>
  <c r="BT397" i="14"/>
  <c r="BZ397" i="14"/>
  <c r="BU396" i="14"/>
  <c r="BY396" i="14"/>
  <c r="BT396" i="14"/>
  <c r="BY397" i="14"/>
  <c r="CB397" i="14"/>
  <c r="BX396" i="14"/>
  <c r="DI85" i="11"/>
  <c r="DM85" i="11"/>
  <c r="CW85" i="11"/>
  <c r="CS85" i="11"/>
  <c r="DT85" i="11"/>
  <c r="CD85" i="11"/>
  <c r="CR85" i="11"/>
  <c r="CP85" i="11"/>
  <c r="CK85" i="11"/>
  <c r="CG85" i="11"/>
  <c r="DH85" i="11"/>
  <c r="BT85" i="11"/>
  <c r="CC85" i="11"/>
  <c r="DO85" i="11"/>
  <c r="CU85" i="11"/>
  <c r="DJ85" i="11"/>
  <c r="DC85" i="11"/>
  <c r="BY85" i="11"/>
  <c r="CQ85" i="11"/>
  <c r="DU85" i="11"/>
  <c r="CX85" i="11"/>
  <c r="DE85" i="11"/>
  <c r="DY85" i="11"/>
  <c r="CL85" i="11"/>
  <c r="CN85" i="11"/>
  <c r="CY85" i="11"/>
  <c r="DB85" i="11"/>
  <c r="DR85" i="11"/>
  <c r="DL85" i="11"/>
  <c r="BW85" i="11"/>
  <c r="DD85" i="11"/>
  <c r="DF85" i="11"/>
  <c r="DP85" i="11"/>
  <c r="DA85" i="11"/>
  <c r="DN85" i="11"/>
  <c r="CB85" i="11"/>
  <c r="CA85" i="11"/>
  <c r="DG85" i="11"/>
  <c r="DX85" i="11"/>
  <c r="BU85" i="11"/>
  <c r="CV85" i="11"/>
  <c r="CJ85" i="11"/>
  <c r="BX85" i="11"/>
  <c r="BV85" i="11"/>
  <c r="CW117" i="11"/>
  <c r="BS85" i="11"/>
  <c r="CE85" i="11"/>
  <c r="CI85" i="11"/>
  <c r="CM85" i="11"/>
  <c r="DS85" i="11"/>
  <c r="CF85" i="11"/>
  <c r="CT85" i="11"/>
  <c r="CO85" i="11"/>
  <c r="BQ86" i="11"/>
  <c r="CR112" i="11"/>
  <c r="BQ112" i="11"/>
  <c r="BR387" i="13"/>
  <c r="BT88" i="11"/>
  <c r="BQ88" i="11"/>
  <c r="BT89" i="11"/>
  <c r="BQ89" i="11"/>
  <c r="CZ121" i="11"/>
  <c r="BQ121" i="11"/>
  <c r="CA96" i="11"/>
  <c r="BQ96" i="11"/>
  <c r="CP111" i="11"/>
  <c r="BQ111" i="11"/>
  <c r="DB123" i="11"/>
  <c r="BQ123" i="11"/>
  <c r="BQ85" i="11"/>
  <c r="DE125" i="11"/>
  <c r="BQ125" i="11"/>
  <c r="CT115" i="11"/>
  <c r="BQ115" i="11"/>
  <c r="CU116" i="11"/>
  <c r="BQ116" i="11"/>
  <c r="CI104" i="11"/>
  <c r="BQ104" i="11"/>
  <c r="BX93" i="11"/>
  <c r="BQ93" i="11"/>
  <c r="DA122" i="11"/>
  <c r="BQ122" i="11"/>
  <c r="CN108" i="11"/>
  <c r="BQ108" i="11"/>
  <c r="DE126" i="11"/>
  <c r="BQ126" i="11"/>
  <c r="CX118" i="11"/>
  <c r="BQ118" i="11"/>
  <c r="BV391" i="13"/>
  <c r="BS395" i="14"/>
  <c r="BZ95" i="11"/>
  <c r="BQ95" i="11"/>
  <c r="DC124" i="11"/>
  <c r="BQ124" i="11"/>
  <c r="CC97" i="11"/>
  <c r="BQ97" i="11"/>
  <c r="BY94" i="11"/>
  <c r="BQ94" i="11"/>
  <c r="BW399" i="14"/>
  <c r="CR113" i="11"/>
  <c r="BQ113" i="11"/>
  <c r="CY119" i="11"/>
  <c r="BQ119" i="11"/>
  <c r="CD99" i="11"/>
  <c r="BQ99" i="11"/>
  <c r="BR87" i="11"/>
  <c r="BQ87" i="11"/>
  <c r="CP110" i="11"/>
  <c r="BQ110" i="11"/>
  <c r="CK106" i="11"/>
  <c r="BQ106" i="11"/>
  <c r="BR391" i="13"/>
  <c r="BY395" i="14"/>
  <c r="BV91" i="11"/>
  <c r="BQ91" i="11"/>
  <c r="CH103" i="11"/>
  <c r="BQ103" i="11"/>
  <c r="CY120" i="11"/>
  <c r="BQ120" i="11"/>
  <c r="DO101" i="11"/>
  <c r="BQ101" i="11"/>
  <c r="CC98" i="11"/>
  <c r="BQ98" i="11"/>
  <c r="BW92" i="11"/>
  <c r="BQ92" i="11"/>
  <c r="CK105" i="11"/>
  <c r="BQ105" i="11"/>
  <c r="DX101" i="11"/>
  <c r="BW101" i="11"/>
  <c r="DW101" i="11"/>
  <c r="BV101" i="11"/>
  <c r="CL101" i="11"/>
  <c r="CU101" i="11"/>
  <c r="CW101" i="11"/>
  <c r="DC101" i="11"/>
  <c r="CD101" i="11"/>
  <c r="CQ101" i="11"/>
  <c r="DQ101" i="11"/>
  <c r="BS101" i="11"/>
  <c r="DR101" i="11"/>
  <c r="DF101" i="11"/>
  <c r="DD101" i="11"/>
  <c r="CH101" i="11"/>
  <c r="CO101" i="11"/>
  <c r="BX101" i="11"/>
  <c r="BU101" i="11"/>
  <c r="DU101" i="11"/>
  <c r="BT101" i="11"/>
  <c r="CA101" i="11"/>
  <c r="DM101" i="11"/>
  <c r="CJ101" i="11"/>
  <c r="DL101" i="11"/>
  <c r="DV101" i="11"/>
  <c r="CK101" i="11"/>
  <c r="CC101" i="11"/>
  <c r="DS101" i="11"/>
  <c r="CY101" i="11"/>
  <c r="DJ101" i="11"/>
  <c r="CV101" i="11"/>
  <c r="CR101" i="11"/>
  <c r="DI101" i="11"/>
  <c r="CS101" i="11"/>
  <c r="BY101" i="11"/>
  <c r="CB101" i="11"/>
  <c r="CF101" i="11"/>
  <c r="DK101" i="11"/>
  <c r="DA101" i="11"/>
  <c r="CN101" i="11"/>
  <c r="CM101" i="11"/>
  <c r="DH101" i="11"/>
  <c r="BZ101" i="11"/>
  <c r="CP101" i="11"/>
  <c r="CZ101" i="11"/>
  <c r="CX101" i="11"/>
  <c r="DE101" i="11"/>
  <c r="DT101" i="11"/>
  <c r="CE101" i="11"/>
  <c r="DY101" i="11"/>
  <c r="DZ325" i="14"/>
  <c r="DZ329" i="14"/>
  <c r="BW394" i="14"/>
  <c r="BV398" i="14"/>
  <c r="BT389" i="14"/>
  <c r="BR389" i="14"/>
  <c r="BW398" i="13"/>
  <c r="BW399" i="13"/>
  <c r="BS390" i="13"/>
  <c r="BR390" i="13"/>
  <c r="CB398" i="13"/>
  <c r="CC398" i="13"/>
  <c r="BS398" i="13"/>
  <c r="BX398" i="13"/>
  <c r="BY399" i="13"/>
  <c r="CC399" i="13"/>
  <c r="BW392" i="13"/>
  <c r="CD399" i="13"/>
  <c r="BV399" i="13"/>
  <c r="BS392" i="13"/>
  <c r="CB399" i="13"/>
  <c r="BT399" i="13"/>
  <c r="BS399" i="13"/>
  <c r="BU392" i="13"/>
  <c r="BV392" i="13"/>
  <c r="BZ399" i="13"/>
  <c r="CA399" i="13"/>
  <c r="BU399" i="13"/>
  <c r="BR399" i="13"/>
  <c r="BX399" i="13"/>
  <c r="BT394" i="12"/>
  <c r="BS394" i="12"/>
  <c r="BY93" i="11"/>
  <c r="BS325" i="11"/>
  <c r="CQ111" i="11"/>
  <c r="BQ395" i="14"/>
  <c r="BS399" i="14"/>
  <c r="BT389" i="13"/>
  <c r="BU394" i="14"/>
  <c r="BS87" i="11"/>
  <c r="CB397" i="13"/>
  <c r="BX394" i="14"/>
  <c r="BS394" i="14"/>
  <c r="BS391" i="14"/>
  <c r="BY394" i="14"/>
  <c r="BU391" i="14"/>
  <c r="BR388" i="12"/>
  <c r="DZ326" i="12"/>
  <c r="BT391" i="14"/>
  <c r="BR391" i="14"/>
  <c r="BW397" i="13"/>
  <c r="DZ335" i="13"/>
  <c r="BV391" i="14"/>
  <c r="BZ94" i="11"/>
  <c r="CZ120" i="11"/>
  <c r="BT326" i="11"/>
  <c r="BR324" i="11"/>
  <c r="DA121" i="11"/>
  <c r="BS327" i="11"/>
  <c r="DD125" i="11"/>
  <c r="BU327" i="11"/>
  <c r="BU89" i="11"/>
  <c r="DZ147" i="11"/>
  <c r="CM108" i="11"/>
  <c r="DC123" i="11"/>
  <c r="DZ262" i="11"/>
  <c r="CJ105" i="11"/>
  <c r="DZ210" i="11"/>
  <c r="CW118" i="11"/>
  <c r="BS88" i="11"/>
  <c r="CO110" i="11"/>
  <c r="CX119" i="11"/>
  <c r="CE99" i="11"/>
  <c r="BQ328" i="11"/>
  <c r="BR328" i="11"/>
  <c r="DK328" i="11"/>
  <c r="DA328" i="11"/>
  <c r="CR328" i="11"/>
  <c r="CJ328" i="11"/>
  <c r="CQ328" i="11"/>
  <c r="BY328" i="11"/>
  <c r="DT328" i="11"/>
  <c r="BV328" i="11"/>
  <c r="DI328" i="11"/>
  <c r="CZ328" i="11"/>
  <c r="DG328" i="11"/>
  <c r="CY328" i="11"/>
  <c r="CP328" i="11"/>
  <c r="CT328" i="11"/>
  <c r="DQ328" i="11"/>
  <c r="DH328" i="11"/>
  <c r="DO328" i="11"/>
  <c r="DF328" i="11"/>
  <c r="CX328" i="11"/>
  <c r="CG328" i="11"/>
  <c r="DS328" i="11"/>
  <c r="DP328" i="11"/>
  <c r="DW328" i="11"/>
  <c r="DN328" i="11"/>
  <c r="CW328" i="11"/>
  <c r="CO328" i="11"/>
  <c r="BX328" i="11"/>
  <c r="DY328" i="11"/>
  <c r="CL328" i="11"/>
  <c r="DV328" i="11"/>
  <c r="DE328" i="11"/>
  <c r="CN328" i="11"/>
  <c r="CF328" i="11"/>
  <c r="DB328" i="11"/>
  <c r="DX328" i="11"/>
  <c r="BW328" i="11"/>
  <c r="CD328" i="11"/>
  <c r="DM328" i="11"/>
  <c r="CV328" i="11"/>
  <c r="CM328" i="11"/>
  <c r="CE328" i="11"/>
  <c r="DR328" i="11"/>
  <c r="DJ328" i="11"/>
  <c r="BS328" i="11"/>
  <c r="DU328" i="11"/>
  <c r="DD328" i="11"/>
  <c r="CU328" i="11"/>
  <c r="BT328" i="11"/>
  <c r="CC328" i="11"/>
  <c r="CI328" i="11"/>
  <c r="CA328" i="11"/>
  <c r="BU328" i="11"/>
  <c r="DL328" i="11"/>
  <c r="DC328" i="11"/>
  <c r="CS328" i="11"/>
  <c r="CK328" i="11"/>
  <c r="CB328" i="11"/>
  <c r="CH328" i="11"/>
  <c r="BZ328" i="11"/>
  <c r="BX107" i="11"/>
  <c r="DP107" i="11"/>
  <c r="CU107" i="11"/>
  <c r="DK107" i="11"/>
  <c r="CX107" i="11"/>
  <c r="CE107" i="11"/>
  <c r="DL107" i="11"/>
  <c r="BV107" i="11"/>
  <c r="BR107" i="11"/>
  <c r="CB107" i="11"/>
  <c r="DM107" i="11"/>
  <c r="BY107" i="11"/>
  <c r="CI107" i="11"/>
  <c r="CD107" i="11"/>
  <c r="DJ107" i="11"/>
  <c r="CW107" i="11"/>
  <c r="DT107" i="11"/>
  <c r="DO107" i="11"/>
  <c r="BW107" i="11"/>
  <c r="DY107" i="11"/>
  <c r="CY107" i="11"/>
  <c r="DU107" i="11"/>
  <c r="BU107" i="11"/>
  <c r="CT107" i="11"/>
  <c r="DX107" i="11"/>
  <c r="DG107" i="11"/>
  <c r="CG107" i="11"/>
  <c r="CS107" i="11"/>
  <c r="DR107" i="11"/>
  <c r="CZ107" i="11"/>
  <c r="DS107" i="11"/>
  <c r="BS107" i="11"/>
  <c r="CK107" i="11"/>
  <c r="BT107" i="11"/>
  <c r="DW107" i="11"/>
  <c r="DA107" i="11"/>
  <c r="DQ107" i="11"/>
  <c r="DD107" i="11"/>
  <c r="CQ107" i="11"/>
  <c r="DN107" i="11"/>
  <c r="DE107" i="11"/>
  <c r="CF107" i="11"/>
  <c r="CR107" i="11"/>
  <c r="CC107" i="11"/>
  <c r="DC107" i="11"/>
  <c r="DB107" i="11"/>
  <c r="CA107" i="11"/>
  <c r="DI107" i="11"/>
  <c r="CJ107" i="11"/>
  <c r="DH107" i="11"/>
  <c r="CV107" i="11"/>
  <c r="BZ107" i="11"/>
  <c r="DF107" i="11"/>
  <c r="CH107" i="11"/>
  <c r="DV107" i="11"/>
  <c r="CP107" i="11"/>
  <c r="CO107" i="11"/>
  <c r="CN107" i="11"/>
  <c r="CL107" i="11"/>
  <c r="CM107" i="11"/>
  <c r="CD109" i="11"/>
  <c r="CV109" i="11"/>
  <c r="DX109" i="11"/>
  <c r="BZ109" i="11"/>
  <c r="CM109" i="11"/>
  <c r="BS109" i="11"/>
  <c r="DQ109" i="11"/>
  <c r="BW109" i="11"/>
  <c r="DM109" i="11"/>
  <c r="DY109" i="11"/>
  <c r="DP109" i="11"/>
  <c r="CZ109" i="11"/>
  <c r="CJ109" i="11"/>
  <c r="DL109" i="11"/>
  <c r="DS109" i="11"/>
  <c r="DI109" i="11"/>
  <c r="DT109" i="11"/>
  <c r="DF109" i="11"/>
  <c r="CA109" i="11"/>
  <c r="DA109" i="11"/>
  <c r="CC109" i="11"/>
  <c r="CS109" i="11"/>
  <c r="DK109" i="11"/>
  <c r="CH109" i="11"/>
  <c r="DD109" i="11"/>
  <c r="CX109" i="11"/>
  <c r="CT109" i="11"/>
  <c r="DG109" i="11"/>
  <c r="DR109" i="11"/>
  <c r="CB109" i="11"/>
  <c r="BX109" i="11"/>
  <c r="CI109" i="11"/>
  <c r="DO109" i="11"/>
  <c r="DN109" i="11"/>
  <c r="DE109" i="11"/>
  <c r="DU109" i="11"/>
  <c r="CK109" i="11"/>
  <c r="CL109" i="11"/>
  <c r="CG109" i="11"/>
  <c r="CF109" i="11"/>
  <c r="BY109" i="11"/>
  <c r="BU109" i="11"/>
  <c r="DB109" i="11"/>
  <c r="DJ109" i="11"/>
  <c r="CW109" i="11"/>
  <c r="DW109" i="11"/>
  <c r="CY109" i="11"/>
  <c r="CE109" i="11"/>
  <c r="BV109" i="11"/>
  <c r="DC109" i="11"/>
  <c r="CU109" i="11"/>
  <c r="DH109" i="11"/>
  <c r="BT109" i="11"/>
  <c r="DV109" i="11"/>
  <c r="BR109" i="11"/>
  <c r="CR109" i="11"/>
  <c r="CQ109" i="11"/>
  <c r="CP109" i="11"/>
  <c r="CO109" i="11"/>
  <c r="CN109" i="11"/>
  <c r="DZ263" i="11"/>
  <c r="N461" i="11"/>
  <c r="E452" i="11"/>
  <c r="BH507" i="11"/>
  <c r="AY498" i="11"/>
  <c r="AP489" i="11"/>
  <c r="AG480" i="11"/>
  <c r="AE478" i="11"/>
  <c r="P463" i="11"/>
  <c r="BJ509" i="11"/>
  <c r="BA500" i="11"/>
  <c r="AR491" i="11"/>
  <c r="AI482" i="11"/>
  <c r="Z473" i="11"/>
  <c r="Q464" i="11"/>
  <c r="O462" i="11"/>
  <c r="H455" i="11"/>
  <c r="BB501" i="11"/>
  <c r="AS492" i="11"/>
  <c r="AJ483" i="11"/>
  <c r="AA474" i="11"/>
  <c r="R465" i="11"/>
  <c r="I456" i="11"/>
  <c r="G454" i="11"/>
  <c r="AT493" i="11"/>
  <c r="AK484" i="11"/>
  <c r="AB475" i="11"/>
  <c r="S466" i="11"/>
  <c r="J457" i="11"/>
  <c r="BK510" i="11"/>
  <c r="AF479" i="11"/>
  <c r="AL485" i="11"/>
  <c r="L459" i="11"/>
  <c r="AW496" i="11"/>
  <c r="X471" i="11"/>
  <c r="AD477" i="11"/>
  <c r="D451" i="11"/>
  <c r="BM451" i="11" s="1"/>
  <c r="BG506" i="11"/>
  <c r="AO488" i="11"/>
  <c r="AV495" i="11"/>
  <c r="V469" i="11"/>
  <c r="AQ490" i="11"/>
  <c r="Y472" i="11"/>
  <c r="F453" i="11"/>
  <c r="BI508" i="11"/>
  <c r="K458" i="11"/>
  <c r="BC502" i="11"/>
  <c r="AC476" i="11"/>
  <c r="BF505" i="11"/>
  <c r="AU494" i="11"/>
  <c r="U468" i="11"/>
  <c r="AX497" i="11"/>
  <c r="AM486" i="11"/>
  <c r="BD503" i="11"/>
  <c r="M460" i="11"/>
  <c r="AZ499" i="11"/>
  <c r="T467" i="11"/>
  <c r="AH481" i="11"/>
  <c r="BE504" i="11"/>
  <c r="AN487" i="11"/>
  <c r="W470" i="11"/>
  <c r="B277" i="11"/>
  <c r="AP251" i="11"/>
  <c r="AO250" i="11"/>
  <c r="AH243" i="11"/>
  <c r="Z235" i="11"/>
  <c r="AN249" i="11"/>
  <c r="AG242" i="11"/>
  <c r="Y234" i="11"/>
  <c r="AM248" i="11"/>
  <c r="AF241" i="11"/>
  <c r="AL247" i="11"/>
  <c r="AE240" i="11"/>
  <c r="X233" i="11"/>
  <c r="AS254" i="11"/>
  <c r="AR253" i="11"/>
  <c r="AK246" i="11"/>
  <c r="AD239" i="11"/>
  <c r="U230" i="11"/>
  <c r="O224" i="11"/>
  <c r="AB237" i="11"/>
  <c r="T229" i="11"/>
  <c r="N223" i="11"/>
  <c r="H217" i="11"/>
  <c r="AI244" i="11"/>
  <c r="M222" i="11"/>
  <c r="G216" i="11"/>
  <c r="AQ252" i="11"/>
  <c r="S228" i="11"/>
  <c r="L221" i="11"/>
  <c r="F215" i="11"/>
  <c r="R227" i="11"/>
  <c r="E214" i="11"/>
  <c r="AJ245" i="11"/>
  <c r="AC238" i="11"/>
  <c r="AA236" i="11"/>
  <c r="Q226" i="11"/>
  <c r="K220" i="11"/>
  <c r="D213" i="11"/>
  <c r="V231" i="11"/>
  <c r="P225" i="11"/>
  <c r="I218" i="11"/>
  <c r="J219" i="11"/>
  <c r="W232" i="11"/>
  <c r="CB90" i="11"/>
  <c r="DB90" i="11"/>
  <c r="DU90" i="11"/>
  <c r="CX90" i="11"/>
  <c r="CF90" i="11"/>
  <c r="DD90" i="11"/>
  <c r="CJ90" i="11"/>
  <c r="BZ90" i="11"/>
  <c r="CW90" i="11"/>
  <c r="CO90" i="11"/>
  <c r="CV90" i="11"/>
  <c r="BS90" i="11"/>
  <c r="CH90" i="11"/>
  <c r="DE90" i="11"/>
  <c r="CM90" i="11"/>
  <c r="CT90" i="11"/>
  <c r="CR90" i="11"/>
  <c r="DI90" i="11"/>
  <c r="DA90" i="11"/>
  <c r="CU90" i="11"/>
  <c r="DF90" i="11"/>
  <c r="CP90" i="11"/>
  <c r="CK90" i="11"/>
  <c r="CN90" i="11"/>
  <c r="DC90" i="11"/>
  <c r="CQ90" i="11"/>
  <c r="DN90" i="11"/>
  <c r="DM90" i="11"/>
  <c r="DV90" i="11"/>
  <c r="DG90" i="11"/>
  <c r="CY90" i="11"/>
  <c r="DQ90" i="11"/>
  <c r="DJ90" i="11"/>
  <c r="DX90" i="11"/>
  <c r="CS90" i="11"/>
  <c r="CA90" i="11"/>
  <c r="DY90" i="11"/>
  <c r="DO90" i="11"/>
  <c r="DW90" i="11"/>
  <c r="DK90" i="11"/>
  <c r="CD90" i="11"/>
  <c r="CL90" i="11"/>
  <c r="DP90" i="11"/>
  <c r="DH90" i="11"/>
  <c r="BR90" i="11"/>
  <c r="CC90" i="11"/>
  <c r="CZ90" i="11"/>
  <c r="CE90" i="11"/>
  <c r="DR90" i="11"/>
  <c r="BT90" i="11"/>
  <c r="CI90" i="11"/>
  <c r="DT90" i="11"/>
  <c r="DL90" i="11"/>
  <c r="DS90" i="11"/>
  <c r="CG90" i="11"/>
  <c r="BY90" i="11"/>
  <c r="BX90" i="11"/>
  <c r="BW90" i="11"/>
  <c r="BU90" i="11"/>
  <c r="BV90" i="11"/>
  <c r="AH484" i="11"/>
  <c r="N464" i="11"/>
  <c r="AE481" i="11"/>
  <c r="X474" i="11"/>
  <c r="AC479" i="11"/>
  <c r="H458" i="11"/>
  <c r="E455" i="11"/>
  <c r="AY501" i="11"/>
  <c r="AU497" i="11"/>
  <c r="BB504" i="11"/>
  <c r="BH510" i="11"/>
  <c r="BG509" i="11"/>
  <c r="D454" i="11"/>
  <c r="K461" i="11"/>
  <c r="AK487" i="11"/>
  <c r="AT496" i="11"/>
  <c r="G457" i="11"/>
  <c r="AB478" i="11"/>
  <c r="AG483" i="11"/>
  <c r="AN490" i="11"/>
  <c r="AX500" i="11"/>
  <c r="U471" i="11"/>
  <c r="AJ486" i="11"/>
  <c r="AF482" i="11"/>
  <c r="AM489" i="11"/>
  <c r="AO491" i="11"/>
  <c r="BA503" i="11"/>
  <c r="Q467" i="11"/>
  <c r="BC505" i="11"/>
  <c r="O465" i="11"/>
  <c r="BD506" i="11"/>
  <c r="L462" i="11"/>
  <c r="AI485" i="11"/>
  <c r="AD480" i="11"/>
  <c r="W473" i="11"/>
  <c r="Y475" i="11"/>
  <c r="T470" i="11"/>
  <c r="V472" i="11"/>
  <c r="AS495" i="11"/>
  <c r="BE507" i="11"/>
  <c r="P466" i="11"/>
  <c r="M463" i="11"/>
  <c r="AP492" i="11"/>
  <c r="R468" i="11"/>
  <c r="AA477" i="11"/>
  <c r="J460" i="11"/>
  <c r="I459" i="11"/>
  <c r="Z476" i="11"/>
  <c r="F456" i="11"/>
  <c r="AV498" i="11"/>
  <c r="BF508" i="11"/>
  <c r="AR494" i="11"/>
  <c r="AW499" i="11"/>
  <c r="AQ493" i="11"/>
  <c r="AL488" i="11"/>
  <c r="S469" i="11"/>
  <c r="DZ260" i="11"/>
  <c r="AY503" i="11"/>
  <c r="H460" i="11"/>
  <c r="AT498" i="11"/>
  <c r="R470" i="11"/>
  <c r="X476" i="11"/>
  <c r="AR496" i="11"/>
  <c r="V474" i="11"/>
  <c r="G459" i="11"/>
  <c r="BE509" i="11"/>
  <c r="AN492" i="11"/>
  <c r="J462" i="11"/>
  <c r="Q469" i="11"/>
  <c r="BB506" i="11"/>
  <c r="AC481" i="11"/>
  <c r="AG485" i="11"/>
  <c r="F458" i="11"/>
  <c r="AM491" i="11"/>
  <c r="AA479" i="11"/>
  <c r="AH486" i="11"/>
  <c r="T472" i="11"/>
  <c r="K463" i="11"/>
  <c r="BA505" i="11"/>
  <c r="U473" i="11"/>
  <c r="AB480" i="11"/>
  <c r="AE483" i="11"/>
  <c r="N466" i="11"/>
  <c r="AP494" i="11"/>
  <c r="AW501" i="11"/>
  <c r="AQ495" i="11"/>
  <c r="BC507" i="11"/>
  <c r="D456" i="11"/>
  <c r="AI487" i="11"/>
  <c r="W475" i="11"/>
  <c r="BF510" i="11"/>
  <c r="AF484" i="11"/>
  <c r="E457" i="11"/>
  <c r="AV500" i="11"/>
  <c r="P468" i="11"/>
  <c r="AJ488" i="11"/>
  <c r="I461" i="11"/>
  <c r="O467" i="11"/>
  <c r="Y477" i="11"/>
  <c r="S471" i="11"/>
  <c r="AK489" i="11"/>
  <c r="AD482" i="11"/>
  <c r="Z478" i="11"/>
  <c r="AO493" i="11"/>
  <c r="BD508" i="11"/>
  <c r="M465" i="11"/>
  <c r="AL490" i="11"/>
  <c r="AS497" i="11"/>
  <c r="L464" i="11"/>
  <c r="AX502" i="11"/>
  <c r="AU499" i="11"/>
  <c r="CT332" i="11"/>
  <c r="DX332" i="11"/>
  <c r="CR332" i="11"/>
  <c r="CP332" i="11"/>
  <c r="DG332" i="11"/>
  <c r="CN332" i="11"/>
  <c r="CJ332" i="11"/>
  <c r="DI332" i="11"/>
  <c r="DE332" i="11"/>
  <c r="DA332" i="11"/>
  <c r="CC332" i="11"/>
  <c r="DQ332" i="11"/>
  <c r="DL332" i="11"/>
  <c r="BX332" i="11"/>
  <c r="DJ332" i="11"/>
  <c r="CV332" i="11"/>
  <c r="DN332" i="11"/>
  <c r="CO332" i="11"/>
  <c r="DB332" i="11"/>
  <c r="DV332" i="11"/>
  <c r="DC332" i="11"/>
  <c r="CX332" i="11"/>
  <c r="CY332" i="11"/>
  <c r="CG332" i="11"/>
  <c r="CZ332" i="11"/>
  <c r="CE332" i="11"/>
  <c r="DF332" i="11"/>
  <c r="DP332" i="11"/>
  <c r="DH332" i="11"/>
  <c r="DU332" i="11"/>
  <c r="DY332" i="11"/>
  <c r="CM332" i="11"/>
  <c r="DO332" i="11"/>
  <c r="DM332" i="11"/>
  <c r="CW332" i="11"/>
  <c r="CF332" i="11"/>
  <c r="CS332" i="11"/>
  <c r="CU332" i="11"/>
  <c r="DW332" i="11"/>
  <c r="BR332" i="11"/>
  <c r="CL332" i="11"/>
  <c r="CQ332" i="11"/>
  <c r="BY332" i="11"/>
  <c r="DD332" i="11"/>
  <c r="CD332" i="11"/>
  <c r="CA332" i="11"/>
  <c r="DT332" i="11"/>
  <c r="CI332" i="11"/>
  <c r="BV332" i="11"/>
  <c r="BQ332" i="11"/>
  <c r="DS332" i="11"/>
  <c r="DR332" i="11"/>
  <c r="DK332" i="11"/>
  <c r="CK332" i="11"/>
  <c r="CH332" i="11"/>
  <c r="CB332" i="11"/>
  <c r="BW332" i="11"/>
  <c r="BS332" i="11"/>
  <c r="BT332" i="11"/>
  <c r="BZ332" i="11"/>
  <c r="CE100" i="11"/>
  <c r="DQ100" i="11"/>
  <c r="DY100" i="11"/>
  <c r="BX100" i="11"/>
  <c r="CM100" i="11"/>
  <c r="DJ100" i="11"/>
  <c r="DW100" i="11"/>
  <c r="DU100" i="11"/>
  <c r="DK100" i="11"/>
  <c r="BR100" i="11"/>
  <c r="CV100" i="11"/>
  <c r="DO100" i="11"/>
  <c r="DV100" i="11"/>
  <c r="DE100" i="11"/>
  <c r="BU100" i="11"/>
  <c r="BV100" i="11"/>
  <c r="DG100" i="11"/>
  <c r="BT100" i="11"/>
  <c r="CL100" i="11"/>
  <c r="BY100" i="11"/>
  <c r="CY100" i="11"/>
  <c r="DN100" i="11"/>
  <c r="CZ100" i="11"/>
  <c r="CB100" i="11"/>
  <c r="DF100" i="11"/>
  <c r="CR100" i="11"/>
  <c r="DM100" i="11"/>
  <c r="CX100" i="11"/>
  <c r="DI100" i="11"/>
  <c r="CW100" i="11"/>
  <c r="DB100" i="11"/>
  <c r="CJ100" i="11"/>
  <c r="DA100" i="11"/>
  <c r="BS100" i="11"/>
  <c r="CA100" i="11"/>
  <c r="DT100" i="11"/>
  <c r="DH100" i="11"/>
  <c r="DP100" i="11"/>
  <c r="CP100" i="11"/>
  <c r="CC100" i="11"/>
  <c r="BZ100" i="11"/>
  <c r="CD100" i="11"/>
  <c r="DX100" i="11"/>
  <c r="DL100" i="11"/>
  <c r="DS100" i="11"/>
  <c r="DC100" i="11"/>
  <c r="CT100" i="11"/>
  <c r="CQ100" i="11"/>
  <c r="DR100" i="11"/>
  <c r="CU100" i="11"/>
  <c r="CK100" i="11"/>
  <c r="CN100" i="11"/>
  <c r="BW100" i="11"/>
  <c r="CO100" i="11"/>
  <c r="DD100" i="11"/>
  <c r="CS100" i="11"/>
  <c r="CI100" i="11"/>
  <c r="CH100" i="11"/>
  <c r="CG100" i="11"/>
  <c r="CF100" i="11"/>
  <c r="BM153" i="11"/>
  <c r="BM160" i="11"/>
  <c r="BM154" i="11"/>
  <c r="BQ154" i="11" s="1"/>
  <c r="BM161" i="11"/>
  <c r="BM173" i="11"/>
  <c r="BU114" i="11"/>
  <c r="CO114" i="11"/>
  <c r="DI114" i="11"/>
  <c r="DG114" i="11"/>
  <c r="DN114" i="11"/>
  <c r="DT114" i="11"/>
  <c r="DJ114" i="11"/>
  <c r="DW114" i="11"/>
  <c r="DO114" i="11"/>
  <c r="BR114" i="11"/>
  <c r="DM114" i="11"/>
  <c r="DP114" i="11"/>
  <c r="CC114" i="11"/>
  <c r="CJ114" i="11"/>
  <c r="CB114" i="11"/>
  <c r="BT114" i="11"/>
  <c r="BS114" i="11"/>
  <c r="CF114" i="11"/>
  <c r="BX114" i="11"/>
  <c r="CY114" i="11"/>
  <c r="CR114" i="11"/>
  <c r="CQ114" i="11"/>
  <c r="DE114" i="11"/>
  <c r="DA114" i="11"/>
  <c r="CP114" i="11"/>
  <c r="DD114" i="11"/>
  <c r="DC114" i="11"/>
  <c r="CN114" i="11"/>
  <c r="DF114" i="11"/>
  <c r="CX114" i="11"/>
  <c r="CG114" i="11"/>
  <c r="BZ114" i="11"/>
  <c r="CH114" i="11"/>
  <c r="CM114" i="11"/>
  <c r="DB114" i="11"/>
  <c r="BV114" i="11"/>
  <c r="CI114" i="11"/>
  <c r="BW114" i="11"/>
  <c r="DX114" i="11"/>
  <c r="CZ114" i="11"/>
  <c r="CE114" i="11"/>
  <c r="DQ114" i="11"/>
  <c r="DR114" i="11"/>
  <c r="DH114" i="11"/>
  <c r="DS114" i="11"/>
  <c r="DK114" i="11"/>
  <c r="DV114" i="11"/>
  <c r="CA114" i="11"/>
  <c r="CL114" i="11"/>
  <c r="DL114" i="11"/>
  <c r="DU114" i="11"/>
  <c r="BY114" i="11"/>
  <c r="CD114" i="11"/>
  <c r="DY114" i="11"/>
  <c r="CK114" i="11"/>
  <c r="CW114" i="11"/>
  <c r="CV114" i="11"/>
  <c r="CU114" i="11"/>
  <c r="CS114" i="11"/>
  <c r="CT114" i="11"/>
  <c r="BR148" i="11"/>
  <c r="DQ148" i="11"/>
  <c r="CZ148" i="11"/>
  <c r="CU148" i="11"/>
  <c r="CV148" i="11"/>
  <c r="DY148" i="11"/>
  <c r="CL148" i="11"/>
  <c r="DL148" i="11"/>
  <c r="DE148" i="11"/>
  <c r="CS148" i="11"/>
  <c r="DA148" i="11"/>
  <c r="DG148" i="11"/>
  <c r="DC148" i="11"/>
  <c r="DK148" i="11"/>
  <c r="CW148" i="11"/>
  <c r="CD148" i="11"/>
  <c r="DN148" i="11"/>
  <c r="DJ148" i="11"/>
  <c r="DR148" i="11"/>
  <c r="CR148" i="11"/>
  <c r="CC148" i="11"/>
  <c r="CI148" i="11"/>
  <c r="CK148" i="11"/>
  <c r="DI148" i="11"/>
  <c r="BV148" i="11"/>
  <c r="CO148" i="11"/>
  <c r="DF148" i="11"/>
  <c r="DB148" i="11"/>
  <c r="CM148" i="11"/>
  <c r="DO148" i="11"/>
  <c r="CA148" i="11"/>
  <c r="DX148" i="11"/>
  <c r="CQ148" i="11"/>
  <c r="DM148" i="11"/>
  <c r="BW148" i="11"/>
  <c r="DD148" i="11"/>
  <c r="BT148" i="11"/>
  <c r="DW148" i="11"/>
  <c r="CT148" i="11"/>
  <c r="CF148" i="11"/>
  <c r="CB148" i="11"/>
  <c r="CY148" i="11"/>
  <c r="CP148" i="11"/>
  <c r="CX148" i="11"/>
  <c r="DS148" i="11"/>
  <c r="BX148" i="11"/>
  <c r="BZ148" i="11"/>
  <c r="CN148" i="11"/>
  <c r="BY148" i="11"/>
  <c r="DH148" i="11"/>
  <c r="DT148" i="11"/>
  <c r="DU148" i="11"/>
  <c r="DV148" i="11"/>
  <c r="CJ148" i="11"/>
  <c r="DP148" i="11"/>
  <c r="BU148" i="11"/>
  <c r="CE148" i="11"/>
  <c r="CG148" i="11"/>
  <c r="CH148" i="11"/>
  <c r="BS148" i="11"/>
  <c r="BQ148" i="11"/>
  <c r="BU102" i="11"/>
  <c r="CB102" i="11"/>
  <c r="DK102" i="11"/>
  <c r="DH102" i="11"/>
  <c r="DW102" i="11"/>
  <c r="CV102" i="11"/>
  <c r="CT102" i="11"/>
  <c r="CZ102" i="11"/>
  <c r="CW102" i="11"/>
  <c r="CQ102" i="11"/>
  <c r="DP102" i="11"/>
  <c r="DR102" i="11"/>
  <c r="DJ102" i="11"/>
  <c r="CN102" i="11"/>
  <c r="DE102" i="11"/>
  <c r="DF102" i="11"/>
  <c r="BW102" i="11"/>
  <c r="DS102" i="11"/>
  <c r="DV102" i="11"/>
  <c r="DN102" i="11"/>
  <c r="CA102" i="11"/>
  <c r="BY102" i="11"/>
  <c r="DI102" i="11"/>
  <c r="DX102" i="11"/>
  <c r="BT102" i="11"/>
  <c r="DQ102" i="11"/>
  <c r="DT102" i="11"/>
  <c r="DL102" i="11"/>
  <c r="CE102" i="11"/>
  <c r="CL102" i="11"/>
  <c r="DY102" i="11"/>
  <c r="DM102" i="11"/>
  <c r="BS102" i="11"/>
  <c r="BX102" i="11"/>
  <c r="DD102" i="11"/>
  <c r="DB102" i="11"/>
  <c r="DA102" i="11"/>
  <c r="DU102" i="11"/>
  <c r="BR102" i="11"/>
  <c r="CF102" i="11"/>
  <c r="CS102" i="11"/>
  <c r="CO102" i="11"/>
  <c r="CC102" i="11"/>
  <c r="DO102" i="11"/>
  <c r="CD102" i="11"/>
  <c r="BV102" i="11"/>
  <c r="CR102" i="11"/>
  <c r="DG102" i="11"/>
  <c r="CP102" i="11"/>
  <c r="DC102" i="11"/>
  <c r="CU102" i="11"/>
  <c r="CY102" i="11"/>
  <c r="CM102" i="11"/>
  <c r="CX102" i="11"/>
  <c r="BZ102" i="11"/>
  <c r="CK102" i="11"/>
  <c r="CJ102" i="11"/>
  <c r="CI102" i="11"/>
  <c r="CG102" i="11"/>
  <c r="CH102" i="11"/>
  <c r="DZ269" i="11"/>
  <c r="DG333" i="11"/>
  <c r="CH333" i="11"/>
  <c r="BZ333" i="11"/>
  <c r="DJ333" i="11"/>
  <c r="CM333" i="11"/>
  <c r="CE333" i="11"/>
  <c r="DS333" i="11"/>
  <c r="DE333" i="11"/>
  <c r="CP333" i="11"/>
  <c r="DK333" i="11"/>
  <c r="CO333" i="11"/>
  <c r="DU333" i="11"/>
  <c r="DB333" i="11"/>
  <c r="BX333" i="11"/>
  <c r="CW333" i="11"/>
  <c r="CF333" i="11"/>
  <c r="DC333" i="11"/>
  <c r="CG333" i="11"/>
  <c r="CU333" i="11"/>
  <c r="BY333" i="11"/>
  <c r="BW333" i="11"/>
  <c r="CC333" i="11"/>
  <c r="CL333" i="11"/>
  <c r="CT333" i="11"/>
  <c r="DR333" i="11"/>
  <c r="CS333" i="11"/>
  <c r="CK333" i="11"/>
  <c r="BT333" i="11"/>
  <c r="CD333" i="11"/>
  <c r="BR333" i="11"/>
  <c r="DI333" i="11"/>
  <c r="DA333" i="11"/>
  <c r="CJ333" i="11"/>
  <c r="DW333" i="11"/>
  <c r="DO333" i="11"/>
  <c r="DY333" i="11"/>
  <c r="DQ333" i="11"/>
  <c r="CZ333" i="11"/>
  <c r="CR333" i="11"/>
  <c r="DN333" i="11"/>
  <c r="DF333" i="11"/>
  <c r="CX333" i="11"/>
  <c r="BV333" i="11"/>
  <c r="DP333" i="11"/>
  <c r="DH333" i="11"/>
  <c r="CI333" i="11"/>
  <c r="DV333" i="11"/>
  <c r="DD333" i="11"/>
  <c r="CV333" i="11"/>
  <c r="CN333" i="11"/>
  <c r="BQ333" i="11"/>
  <c r="DT333" i="11"/>
  <c r="DM333" i="11"/>
  <c r="BU333" i="11"/>
  <c r="CB333" i="11"/>
  <c r="DX333" i="11"/>
  <c r="CY333" i="11"/>
  <c r="CQ333" i="11"/>
  <c r="DL333" i="11"/>
  <c r="CA333" i="11"/>
  <c r="BS333" i="11"/>
  <c r="DZ84" i="11"/>
  <c r="DR331" i="11"/>
  <c r="DI331" i="11"/>
  <c r="CZ331" i="11"/>
  <c r="CF331" i="11"/>
  <c r="BV331" i="11"/>
  <c r="DL331" i="11"/>
  <c r="BX331" i="11"/>
  <c r="CB331" i="11"/>
  <c r="DQ331" i="11"/>
  <c r="BR331" i="11"/>
  <c r="DH331" i="11"/>
  <c r="CY331" i="11"/>
  <c r="CP331" i="11"/>
  <c r="DX331" i="11"/>
  <c r="DV331" i="11"/>
  <c r="CS331" i="11"/>
  <c r="CV331" i="11"/>
  <c r="CK331" i="11"/>
  <c r="BQ331" i="11"/>
  <c r="BW331" i="11"/>
  <c r="CG331" i="11"/>
  <c r="CN331" i="11"/>
  <c r="DB331" i="11"/>
  <c r="BZ331" i="11"/>
  <c r="DN331" i="11"/>
  <c r="DE331" i="11"/>
  <c r="CW331" i="11"/>
  <c r="CO331" i="11"/>
  <c r="DY331" i="11"/>
  <c r="DG331" i="11"/>
  <c r="CI331" i="11"/>
  <c r="CE331" i="11"/>
  <c r="DC331" i="11"/>
  <c r="CH331" i="11"/>
  <c r="CM331" i="11"/>
  <c r="CD331" i="11"/>
  <c r="BU331" i="11"/>
  <c r="CC331" i="11"/>
  <c r="DK331" i="11"/>
  <c r="DP331" i="11"/>
  <c r="CJ331" i="11"/>
  <c r="DA331" i="11"/>
  <c r="DD331" i="11"/>
  <c r="CU331" i="11"/>
  <c r="CL331" i="11"/>
  <c r="DT331" i="11"/>
  <c r="CR331" i="11"/>
  <c r="DU331" i="11"/>
  <c r="CX331" i="11"/>
  <c r="CA331" i="11"/>
  <c r="DS331" i="11"/>
  <c r="DJ331" i="11"/>
  <c r="CQ331" i="11"/>
  <c r="DO331" i="11"/>
  <c r="DW331" i="11"/>
  <c r="DM331" i="11"/>
  <c r="CT331" i="11"/>
  <c r="DF331" i="11"/>
  <c r="BY331" i="11"/>
  <c r="BT331" i="11"/>
  <c r="BS331" i="11"/>
  <c r="BW113" i="11"/>
  <c r="CX113" i="11"/>
  <c r="CM113" i="11"/>
  <c r="DT113" i="11"/>
  <c r="DX113" i="11"/>
  <c r="DS113" i="11"/>
  <c r="CE113" i="11"/>
  <c r="DD113" i="11"/>
  <c r="CV113" i="11"/>
  <c r="CY113" i="11"/>
  <c r="DQ113" i="11"/>
  <c r="BS113" i="11"/>
  <c r="DF113" i="11"/>
  <c r="BR113" i="11"/>
  <c r="CJ113" i="11"/>
  <c r="CG113" i="11"/>
  <c r="CP113" i="11"/>
  <c r="BY113" i="11"/>
  <c r="CA113" i="11"/>
  <c r="CN113" i="11"/>
  <c r="DM113" i="11"/>
  <c r="DB113" i="11"/>
  <c r="CC113" i="11"/>
  <c r="DY113" i="11"/>
  <c r="CW113" i="11"/>
  <c r="DW113" i="11"/>
  <c r="DE113" i="11"/>
  <c r="CI113" i="11"/>
  <c r="CQ113" i="11"/>
  <c r="CO113" i="11"/>
  <c r="CZ113" i="11"/>
  <c r="DH113" i="11"/>
  <c r="DI113" i="11"/>
  <c r="DO113" i="11"/>
  <c r="DC113" i="11"/>
  <c r="DP113" i="11"/>
  <c r="CH113" i="11"/>
  <c r="BU113" i="11"/>
  <c r="CL113" i="11"/>
  <c r="DK113" i="11"/>
  <c r="DG113" i="11"/>
  <c r="CD113" i="11"/>
  <c r="DN113" i="11"/>
  <c r="CF113" i="11"/>
  <c r="DU113" i="11"/>
  <c r="CB113" i="11"/>
  <c r="DV113" i="11"/>
  <c r="DL113" i="11"/>
  <c r="BV113" i="11"/>
  <c r="CK113" i="11"/>
  <c r="BT113" i="11"/>
  <c r="DA113" i="11"/>
  <c r="DR113" i="11"/>
  <c r="DJ113" i="11"/>
  <c r="BZ113" i="11"/>
  <c r="BX113" i="11"/>
  <c r="CU113" i="11"/>
  <c r="CT113" i="11"/>
  <c r="CO92" i="11"/>
  <c r="DJ92" i="11"/>
  <c r="DM92" i="11"/>
  <c r="DU92" i="11"/>
  <c r="DW92" i="11"/>
  <c r="CF92" i="11"/>
  <c r="DQ92" i="11"/>
  <c r="CR92" i="11"/>
  <c r="DT92" i="11"/>
  <c r="DR92" i="11"/>
  <c r="DK92" i="11"/>
  <c r="DX92" i="11"/>
  <c r="BT92" i="11"/>
  <c r="DV92" i="11"/>
  <c r="CN92" i="11"/>
  <c r="DP92" i="11"/>
  <c r="DH92" i="11"/>
  <c r="DL92" i="11"/>
  <c r="DN92" i="11"/>
  <c r="BR92" i="11"/>
  <c r="DA92" i="11"/>
  <c r="DE92" i="11"/>
  <c r="DF92" i="11"/>
  <c r="CT92" i="11"/>
  <c r="CH92" i="11"/>
  <c r="CK92" i="11"/>
  <c r="CS92" i="11"/>
  <c r="DC92" i="11"/>
  <c r="CV92" i="11"/>
  <c r="DY92" i="11"/>
  <c r="CU92" i="11"/>
  <c r="BU92" i="11"/>
  <c r="CY92" i="11"/>
  <c r="DB92" i="11"/>
  <c r="CW92" i="11"/>
  <c r="BV92" i="11"/>
  <c r="DG92" i="11"/>
  <c r="CP92" i="11"/>
  <c r="DO92" i="11"/>
  <c r="CJ92" i="11"/>
  <c r="CZ92" i="11"/>
  <c r="CX92" i="11"/>
  <c r="DI92" i="11"/>
  <c r="CM92" i="11"/>
  <c r="DS92" i="11"/>
  <c r="CE92" i="11"/>
  <c r="CD92" i="11"/>
  <c r="BS92" i="11"/>
  <c r="CL92" i="11"/>
  <c r="CQ92" i="11"/>
  <c r="CI92" i="11"/>
  <c r="CC92" i="11"/>
  <c r="DD92" i="11"/>
  <c r="CB92" i="11"/>
  <c r="CG92" i="11"/>
  <c r="CA92" i="11"/>
  <c r="BZ92" i="11"/>
  <c r="BY92" i="11"/>
  <c r="B340" i="11"/>
  <c r="AR316" i="11"/>
  <c r="AP314" i="11"/>
  <c r="AF304" i="11"/>
  <c r="V294" i="11"/>
  <c r="L284" i="11"/>
  <c r="J282" i="11"/>
  <c r="H280" i="11"/>
  <c r="AQ315" i="11"/>
  <c r="AG305" i="11"/>
  <c r="W295" i="11"/>
  <c r="M285" i="11"/>
  <c r="K283" i="11"/>
  <c r="AS317" i="11"/>
  <c r="AJ308" i="11"/>
  <c r="AH306" i="11"/>
  <c r="X296" i="11"/>
  <c r="N286" i="11"/>
  <c r="AK309" i="11"/>
  <c r="AI307" i="11"/>
  <c r="Y297" i="11"/>
  <c r="O287" i="11"/>
  <c r="AL310" i="11"/>
  <c r="AB300" i="11"/>
  <c r="Z298" i="11"/>
  <c r="P288" i="11"/>
  <c r="D276" i="11"/>
  <c r="AT318" i="11"/>
  <c r="AM311" i="11"/>
  <c r="AC301" i="11"/>
  <c r="AA299" i="11"/>
  <c r="Q289" i="11"/>
  <c r="E277" i="11"/>
  <c r="AN312" i="11"/>
  <c r="AD302" i="11"/>
  <c r="T292" i="11"/>
  <c r="R290" i="11"/>
  <c r="F278" i="11"/>
  <c r="AE303" i="11"/>
  <c r="U293" i="11"/>
  <c r="S291" i="11"/>
  <c r="I281" i="11"/>
  <c r="AO313" i="11"/>
  <c r="G279" i="11"/>
  <c r="CS113" i="11"/>
  <c r="CL106" i="11"/>
  <c r="BQ336" i="11"/>
  <c r="CZ336" i="11"/>
  <c r="CJ336" i="11"/>
  <c r="DN336" i="11"/>
  <c r="DP336" i="11"/>
  <c r="CU336" i="11"/>
  <c r="DC336" i="11"/>
  <c r="DK336" i="11"/>
  <c r="CG336" i="11"/>
  <c r="DF336" i="11"/>
  <c r="DG336" i="11"/>
  <c r="CW336" i="11"/>
  <c r="BT336" i="11"/>
  <c r="DJ336" i="11"/>
  <c r="CE336" i="11"/>
  <c r="BW336" i="11"/>
  <c r="DO336" i="11"/>
  <c r="CP336" i="11"/>
  <c r="CM336" i="11"/>
  <c r="DD336" i="11"/>
  <c r="CD336" i="11"/>
  <c r="DH336" i="11"/>
  <c r="CO336" i="11"/>
  <c r="BY336" i="11"/>
  <c r="DW336" i="11"/>
  <c r="CX336" i="11"/>
  <c r="DX336" i="11"/>
  <c r="CN336" i="11"/>
  <c r="DI336" i="11"/>
  <c r="BR336" i="11"/>
  <c r="CL336" i="11"/>
  <c r="CV336" i="11"/>
  <c r="BZ336" i="11"/>
  <c r="DE336" i="11"/>
  <c r="CY336" i="11"/>
  <c r="CQ336" i="11"/>
  <c r="CH336" i="11"/>
  <c r="DS336" i="11"/>
  <c r="CB336" i="11"/>
  <c r="DL336" i="11"/>
  <c r="CK336" i="11"/>
  <c r="DR336" i="11"/>
  <c r="CI336" i="11"/>
  <c r="DV336" i="11"/>
  <c r="CR336" i="11"/>
  <c r="BV336" i="11"/>
  <c r="CC336" i="11"/>
  <c r="BU336" i="11"/>
  <c r="DM336" i="11"/>
  <c r="DB336" i="11"/>
  <c r="DY336" i="11"/>
  <c r="CA336" i="11"/>
  <c r="DQ336" i="11"/>
  <c r="DU336" i="11"/>
  <c r="DA336" i="11"/>
  <c r="CF336" i="11"/>
  <c r="BX336" i="11"/>
  <c r="DT336" i="11"/>
  <c r="CT336" i="11"/>
  <c r="CS336" i="11"/>
  <c r="AA485" i="11"/>
  <c r="AN498" i="11"/>
  <c r="AO499" i="11"/>
  <c r="AT504" i="11"/>
  <c r="X482" i="11"/>
  <c r="Y483" i="11"/>
  <c r="AE489" i="11"/>
  <c r="AR502" i="11"/>
  <c r="AU505" i="11"/>
  <c r="O473" i="11"/>
  <c r="Q475" i="11"/>
  <c r="N472" i="11"/>
  <c r="AV506" i="11"/>
  <c r="AK495" i="11"/>
  <c r="AW507" i="11"/>
  <c r="AF490" i="11"/>
  <c r="AC487" i="11"/>
  <c r="AQ501" i="11"/>
  <c r="P474" i="11"/>
  <c r="U479" i="11"/>
  <c r="AI493" i="11"/>
  <c r="AJ494" i="11"/>
  <c r="AX508" i="11"/>
  <c r="S477" i="11"/>
  <c r="AB486" i="11"/>
  <c r="AL496" i="11"/>
  <c r="W481" i="11"/>
  <c r="AG491" i="11"/>
  <c r="V480" i="11"/>
  <c r="AD488" i="11"/>
  <c r="AM497" i="11"/>
  <c r="T478" i="11"/>
  <c r="I467" i="11"/>
  <c r="K469" i="11"/>
  <c r="Z484" i="11"/>
  <c r="L470" i="11"/>
  <c r="AY509" i="11"/>
  <c r="H466" i="11"/>
  <c r="AS503" i="11"/>
  <c r="AH492" i="11"/>
  <c r="D462" i="11"/>
  <c r="J468" i="11"/>
  <c r="F464" i="11"/>
  <c r="AP500" i="11"/>
  <c r="G465" i="11"/>
  <c r="R476" i="11"/>
  <c r="M471" i="11"/>
  <c r="E463" i="11"/>
  <c r="BZ115" i="11"/>
  <c r="CE115" i="11"/>
  <c r="DJ115" i="11"/>
  <c r="DK115" i="11"/>
  <c r="DW115" i="11"/>
  <c r="DI115" i="11"/>
  <c r="DS115" i="11"/>
  <c r="DL115" i="11"/>
  <c r="DQ115" i="11"/>
  <c r="CL115" i="11"/>
  <c r="CS115" i="11"/>
  <c r="DC115" i="11"/>
  <c r="DD115" i="11"/>
  <c r="CR115" i="11"/>
  <c r="CC115" i="11"/>
  <c r="DF115" i="11"/>
  <c r="CM115" i="11"/>
  <c r="DG115" i="11"/>
  <c r="CD115" i="11"/>
  <c r="CA115" i="11"/>
  <c r="BT115" i="11"/>
  <c r="CG115" i="11"/>
  <c r="CP115" i="11"/>
  <c r="DO115" i="11"/>
  <c r="CJ115" i="11"/>
  <c r="DE115" i="11"/>
  <c r="BS115" i="11"/>
  <c r="CN115" i="11"/>
  <c r="DM115" i="11"/>
  <c r="DT115" i="11"/>
  <c r="DP115" i="11"/>
  <c r="DA115" i="11"/>
  <c r="CO115" i="11"/>
  <c r="CF115" i="11"/>
  <c r="DR115" i="11"/>
  <c r="DH115" i="11"/>
  <c r="BR115" i="11"/>
  <c r="DB115" i="11"/>
  <c r="BX115" i="11"/>
  <c r="CY115" i="11"/>
  <c r="DY115" i="11"/>
  <c r="CH115" i="11"/>
  <c r="DX115" i="11"/>
  <c r="CQ115" i="11"/>
  <c r="CZ115" i="11"/>
  <c r="BW115" i="11"/>
  <c r="CB115" i="11"/>
  <c r="CK115" i="11"/>
  <c r="DN115" i="11"/>
  <c r="CI115" i="11"/>
  <c r="BV115" i="11"/>
  <c r="DU115" i="11"/>
  <c r="BY115" i="11"/>
  <c r="DV115" i="11"/>
  <c r="BU115" i="11"/>
  <c r="CX115" i="11"/>
  <c r="CW115" i="11"/>
  <c r="CV115" i="11"/>
  <c r="R471" i="11"/>
  <c r="D457" i="11"/>
  <c r="K464" i="11"/>
  <c r="AX503" i="11"/>
  <c r="AR497" i="11"/>
  <c r="E458" i="11"/>
  <c r="O468" i="11"/>
  <c r="AE484" i="11"/>
  <c r="J463" i="11"/>
  <c r="AJ489" i="11"/>
  <c r="AQ496" i="11"/>
  <c r="AT499" i="11"/>
  <c r="BD509" i="11"/>
  <c r="BB507" i="11"/>
  <c r="BC508" i="11"/>
  <c r="AH487" i="11"/>
  <c r="AV501" i="11"/>
  <c r="G460" i="11"/>
  <c r="AC482" i="11"/>
  <c r="AY504" i="11"/>
  <c r="W476" i="11"/>
  <c r="AA480" i="11"/>
  <c r="AL491" i="11"/>
  <c r="AK490" i="11"/>
  <c r="AM492" i="11"/>
  <c r="AD483" i="11"/>
  <c r="AI488" i="11"/>
  <c r="BE510" i="11"/>
  <c r="N467" i="11"/>
  <c r="U474" i="11"/>
  <c r="L465" i="11"/>
  <c r="AS498" i="11"/>
  <c r="S472" i="11"/>
  <c r="Q470" i="11"/>
  <c r="V475" i="11"/>
  <c r="H461" i="11"/>
  <c r="AG486" i="11"/>
  <c r="AU500" i="11"/>
  <c r="AP495" i="11"/>
  <c r="F459" i="11"/>
  <c r="X477" i="11"/>
  <c r="AB481" i="11"/>
  <c r="I462" i="11"/>
  <c r="AN493" i="11"/>
  <c r="BA506" i="11"/>
  <c r="Z479" i="11"/>
  <c r="Y478" i="11"/>
  <c r="M466" i="11"/>
  <c r="P469" i="11"/>
  <c r="T473" i="11"/>
  <c r="AW502" i="11"/>
  <c r="AF485" i="11"/>
  <c r="AO494" i="11"/>
  <c r="AO501" i="11"/>
  <c r="AT506" i="11"/>
  <c r="T480" i="11"/>
  <c r="K471" i="11"/>
  <c r="P476" i="11"/>
  <c r="U481" i="11"/>
  <c r="AH495" i="11"/>
  <c r="AC490" i="11"/>
  <c r="M474" i="11"/>
  <c r="T481" i="11"/>
  <c r="AG494" i="11"/>
  <c r="AL499" i="11"/>
  <c r="AM499" i="11"/>
  <c r="J470" i="11"/>
  <c r="AW509" i="11"/>
  <c r="AQ503" i="11"/>
  <c r="AV508" i="11"/>
  <c r="AA487" i="11"/>
  <c r="Z487" i="11"/>
  <c r="K472" i="11"/>
  <c r="AK498" i="11"/>
  <c r="AR505" i="11"/>
  <c r="L473" i="11"/>
  <c r="S480" i="11"/>
  <c r="AE491" i="11"/>
  <c r="Z486" i="11"/>
  <c r="E465" i="11"/>
  <c r="AD490" i="11"/>
  <c r="AI495" i="11"/>
  <c r="H468" i="11"/>
  <c r="R479" i="11"/>
  <c r="AQ504" i="11"/>
  <c r="AU508" i="11"/>
  <c r="W484" i="11"/>
  <c r="O476" i="11"/>
  <c r="AJ497" i="11"/>
  <c r="W483" i="11"/>
  <c r="AF492" i="11"/>
  <c r="AK497" i="11"/>
  <c r="I469" i="11"/>
  <c r="AX510" i="11"/>
  <c r="Y485" i="11"/>
  <c r="AV509" i="11"/>
  <c r="AD491" i="11"/>
  <c r="AI496" i="11"/>
  <c r="H469" i="11"/>
  <c r="AF493" i="11"/>
  <c r="O475" i="11"/>
  <c r="S479" i="11"/>
  <c r="AU507" i="11"/>
  <c r="L472" i="11"/>
  <c r="V482" i="11"/>
  <c r="R478" i="11"/>
  <c r="J471" i="11"/>
  <c r="Q478" i="11"/>
  <c r="V483" i="11"/>
  <c r="AN501" i="11"/>
  <c r="E466" i="11"/>
  <c r="G467" i="11"/>
  <c r="F466" i="11"/>
  <c r="AS505" i="11"/>
  <c r="AR504" i="11"/>
  <c r="AG493" i="11"/>
  <c r="N474" i="11"/>
  <c r="AW510" i="11"/>
  <c r="G468" i="11"/>
  <c r="AB489" i="11"/>
  <c r="I470" i="11"/>
  <c r="AT507" i="11"/>
  <c r="Y486" i="11"/>
  <c r="AB488" i="11"/>
  <c r="AL498" i="11"/>
  <c r="X484" i="11"/>
  <c r="AC489" i="11"/>
  <c r="D464" i="11"/>
  <c r="AN500" i="11"/>
  <c r="AS506" i="11"/>
  <c r="AM500" i="11"/>
  <c r="AE492" i="11"/>
  <c r="AO502" i="11"/>
  <c r="AA488" i="11"/>
  <c r="F467" i="11"/>
  <c r="Q477" i="11"/>
  <c r="U482" i="11"/>
  <c r="AH494" i="11"/>
  <c r="N475" i="11"/>
  <c r="AP502" i="11"/>
  <c r="D465" i="11"/>
  <c r="AJ496" i="11"/>
  <c r="X485" i="11"/>
  <c r="AP503" i="11"/>
  <c r="M473" i="11"/>
  <c r="P477" i="11"/>
  <c r="BY96" i="11"/>
  <c r="BX96" i="11"/>
  <c r="CF96" i="11"/>
  <c r="CX96" i="11"/>
  <c r="DT96" i="11"/>
  <c r="DE96" i="11"/>
  <c r="DO96" i="11"/>
  <c r="DJ96" i="11"/>
  <c r="DC96" i="11"/>
  <c r="DW96" i="11"/>
  <c r="DF96" i="11"/>
  <c r="DB96" i="11"/>
  <c r="CS96" i="11"/>
  <c r="CW96" i="11"/>
  <c r="CO96" i="11"/>
  <c r="CI96" i="11"/>
  <c r="CT96" i="11"/>
  <c r="DU96" i="11"/>
  <c r="CP96" i="11"/>
  <c r="BW96" i="11"/>
  <c r="DD96" i="11"/>
  <c r="DV96" i="11"/>
  <c r="CK96" i="11"/>
  <c r="DA96" i="11"/>
  <c r="DR96" i="11"/>
  <c r="CY96" i="11"/>
  <c r="CJ96" i="11"/>
  <c r="DX96" i="11"/>
  <c r="CQ96" i="11"/>
  <c r="DP96" i="11"/>
  <c r="CL96" i="11"/>
  <c r="CN96" i="11"/>
  <c r="CU96" i="11"/>
  <c r="DL96" i="11"/>
  <c r="CR96" i="11"/>
  <c r="DS96" i="11"/>
  <c r="BT96" i="11"/>
  <c r="BZ96" i="11"/>
  <c r="BU96" i="11"/>
  <c r="DY96" i="11"/>
  <c r="DM96" i="11"/>
  <c r="CZ96" i="11"/>
  <c r="CM96" i="11"/>
  <c r="BV96" i="11"/>
  <c r="DN96" i="11"/>
  <c r="DI96" i="11"/>
  <c r="CH96" i="11"/>
  <c r="BS96" i="11"/>
  <c r="DQ96" i="11"/>
  <c r="CG96" i="11"/>
  <c r="DK96" i="11"/>
  <c r="DG96" i="11"/>
  <c r="BR96" i="11"/>
  <c r="CV96" i="11"/>
  <c r="DH96" i="11"/>
  <c r="CE96" i="11"/>
  <c r="CD96" i="11"/>
  <c r="CC96" i="11"/>
  <c r="K460" i="11"/>
  <c r="P465" i="11"/>
  <c r="BH509" i="11"/>
  <c r="AM488" i="11"/>
  <c r="Q466" i="11"/>
  <c r="J459" i="11"/>
  <c r="U470" i="11"/>
  <c r="F455" i="11"/>
  <c r="BG508" i="11"/>
  <c r="AE480" i="11"/>
  <c r="T469" i="11"/>
  <c r="AP491" i="11"/>
  <c r="AR493" i="11"/>
  <c r="AY500" i="11"/>
  <c r="I458" i="11"/>
  <c r="N463" i="11"/>
  <c r="AF481" i="11"/>
  <c r="AJ485" i="11"/>
  <c r="O464" i="11"/>
  <c r="BI510" i="11"/>
  <c r="D453" i="11"/>
  <c r="AU496" i="11"/>
  <c r="AI484" i="11"/>
  <c r="AV497" i="11"/>
  <c r="AT495" i="11"/>
  <c r="S468" i="11"/>
  <c r="AG482" i="11"/>
  <c r="Z475" i="11"/>
  <c r="V471" i="11"/>
  <c r="AH483" i="11"/>
  <c r="AQ492" i="11"/>
  <c r="AB477" i="11"/>
  <c r="AL487" i="11"/>
  <c r="R467" i="11"/>
  <c r="AN489" i="11"/>
  <c r="AA476" i="11"/>
  <c r="X473" i="11"/>
  <c r="AD479" i="11"/>
  <c r="AS494" i="11"/>
  <c r="AX499" i="11"/>
  <c r="AW498" i="11"/>
  <c r="BB503" i="11"/>
  <c r="M462" i="11"/>
  <c r="BA502" i="11"/>
  <c r="W472" i="11"/>
  <c r="BE506" i="11"/>
  <c r="AO490" i="11"/>
  <c r="E454" i="11"/>
  <c r="AC478" i="11"/>
  <c r="BF507" i="11"/>
  <c r="H457" i="11"/>
  <c r="Y474" i="11"/>
  <c r="BD505" i="11"/>
  <c r="BC504" i="11"/>
  <c r="L461" i="11"/>
  <c r="AK486" i="11"/>
  <c r="CV116" i="11"/>
  <c r="Y476" i="11"/>
  <c r="AH485" i="11"/>
  <c r="N465" i="11"/>
  <c r="AE482" i="11"/>
  <c r="X475" i="11"/>
  <c r="G458" i="11"/>
  <c r="I460" i="11"/>
  <c r="AS496" i="11"/>
  <c r="U472" i="11"/>
  <c r="Z477" i="11"/>
  <c r="BG510" i="11"/>
  <c r="AA478" i="11"/>
  <c r="P467" i="11"/>
  <c r="H459" i="11"/>
  <c r="M464" i="11"/>
  <c r="F457" i="11"/>
  <c r="BF509" i="11"/>
  <c r="Q468" i="11"/>
  <c r="R469" i="11"/>
  <c r="BE508" i="11"/>
  <c r="W474" i="11"/>
  <c r="AR495" i="11"/>
  <c r="AG484" i="11"/>
  <c r="AU498" i="11"/>
  <c r="BD507" i="11"/>
  <c r="BB505" i="11"/>
  <c r="AW500" i="11"/>
  <c r="S470" i="11"/>
  <c r="AJ487" i="11"/>
  <c r="L463" i="11"/>
  <c r="AO492" i="11"/>
  <c r="BA504" i="11"/>
  <c r="AX501" i="11"/>
  <c r="AT497" i="11"/>
  <c r="O466" i="11"/>
  <c r="AB479" i="11"/>
  <c r="D455" i="11"/>
  <c r="AM490" i="11"/>
  <c r="AK488" i="11"/>
  <c r="AY502" i="11"/>
  <c r="AL489" i="11"/>
  <c r="AQ494" i="11"/>
  <c r="AV499" i="11"/>
  <c r="T471" i="11"/>
  <c r="BC506" i="11"/>
  <c r="AD481" i="11"/>
  <c r="J461" i="11"/>
  <c r="AF483" i="11"/>
  <c r="K462" i="11"/>
  <c r="E456" i="11"/>
  <c r="AC480" i="11"/>
  <c r="AI486" i="11"/>
  <c r="AP493" i="11"/>
  <c r="V473" i="11"/>
  <c r="AN491" i="11"/>
  <c r="BM171" i="11"/>
  <c r="CM171" i="11" s="1"/>
  <c r="BM165" i="11"/>
  <c r="CG165" i="11" s="1"/>
  <c r="BM158" i="11"/>
  <c r="BM188" i="11"/>
  <c r="BQ188" i="11" s="1"/>
  <c r="BM175" i="11"/>
  <c r="DD124" i="11"/>
  <c r="BR125" i="11"/>
  <c r="CE125" i="11"/>
  <c r="DP125" i="11"/>
  <c r="DR125" i="11"/>
  <c r="BX125" i="11"/>
  <c r="BT125" i="11"/>
  <c r="DX125" i="11"/>
  <c r="DB125" i="11"/>
  <c r="DM125" i="11"/>
  <c r="DQ125" i="11"/>
  <c r="DS125" i="11"/>
  <c r="CR125" i="11"/>
  <c r="DI125" i="11"/>
  <c r="CC125" i="11"/>
  <c r="BY125" i="11"/>
  <c r="CV125" i="11"/>
  <c r="DY125" i="11"/>
  <c r="CT125" i="11"/>
  <c r="DJ125" i="11"/>
  <c r="CM125" i="11"/>
  <c r="CO125" i="11"/>
  <c r="DU125" i="11"/>
  <c r="DN125" i="11"/>
  <c r="CL125" i="11"/>
  <c r="CZ125" i="11"/>
  <c r="DT125" i="11"/>
  <c r="CF125" i="11"/>
  <c r="CD125" i="11"/>
  <c r="DC125" i="11"/>
  <c r="CI125" i="11"/>
  <c r="DL125" i="11"/>
  <c r="CY125" i="11"/>
  <c r="BZ125" i="11"/>
  <c r="CP125" i="11"/>
  <c r="CU125" i="11"/>
  <c r="BS125" i="11"/>
  <c r="DK125" i="11"/>
  <c r="DA125" i="11"/>
  <c r="CN125" i="11"/>
  <c r="CJ125" i="11"/>
  <c r="BW125" i="11"/>
  <c r="CB125" i="11"/>
  <c r="BU125" i="11"/>
  <c r="CX125" i="11"/>
  <c r="BV125" i="11"/>
  <c r="DW125" i="11"/>
  <c r="DV125" i="11"/>
  <c r="CA125" i="11"/>
  <c r="CH125" i="11"/>
  <c r="CW125" i="11"/>
  <c r="CS125" i="11"/>
  <c r="DO125" i="11"/>
  <c r="CQ125" i="11"/>
  <c r="CK125" i="11"/>
  <c r="CG125" i="11"/>
  <c r="DH125" i="11"/>
  <c r="DG125" i="11"/>
  <c r="DF125" i="11"/>
  <c r="CM337" i="11"/>
  <c r="DB337" i="11"/>
  <c r="BV337" i="11"/>
  <c r="CB337" i="11"/>
  <c r="CY337" i="11"/>
  <c r="CK337" i="11"/>
  <c r="BW337" i="11"/>
  <c r="DG337" i="11"/>
  <c r="CL337" i="11"/>
  <c r="DD337" i="11"/>
  <c r="BT337" i="11"/>
  <c r="CS337" i="11"/>
  <c r="CE337" i="11"/>
  <c r="CJ337" i="11"/>
  <c r="CL126" i="11"/>
  <c r="BX126" i="11"/>
  <c r="CI126" i="11"/>
  <c r="DP126" i="11"/>
  <c r="DS126" i="11"/>
  <c r="DX126" i="11"/>
  <c r="CO126" i="11"/>
  <c r="CH126" i="11"/>
  <c r="DL126" i="11"/>
  <c r="DO126" i="11"/>
  <c r="DM126" i="11"/>
  <c r="DT126" i="11"/>
  <c r="DU126" i="11"/>
  <c r="DB126" i="11"/>
  <c r="CP126" i="11"/>
  <c r="DN126" i="11"/>
  <c r="CK126" i="11"/>
  <c r="CG126" i="11"/>
  <c r="DV126" i="11"/>
  <c r="DK126" i="11"/>
  <c r="DQ126" i="11"/>
  <c r="DA126" i="11"/>
  <c r="CF126" i="11"/>
  <c r="BY126" i="11"/>
  <c r="CU126" i="11"/>
  <c r="CA126" i="11"/>
  <c r="CS126" i="11"/>
  <c r="CD126" i="11"/>
  <c r="BW126" i="11"/>
  <c r="BU126" i="11"/>
  <c r="CQ126" i="11"/>
  <c r="DJ126" i="11"/>
  <c r="CN126" i="11"/>
  <c r="CW126" i="11"/>
  <c r="CZ126" i="11"/>
  <c r="BT126" i="11"/>
  <c r="BV126" i="11"/>
  <c r="CT126" i="11"/>
  <c r="CV126" i="11"/>
  <c r="BZ126" i="11"/>
  <c r="BR126" i="11"/>
  <c r="CR126" i="11"/>
  <c r="DW126" i="11"/>
  <c r="CX126" i="11"/>
  <c r="BS126" i="11"/>
  <c r="DY126" i="11"/>
  <c r="CY126" i="11"/>
  <c r="DC126" i="11"/>
  <c r="DD126" i="11"/>
  <c r="CC126" i="11"/>
  <c r="CJ126" i="11"/>
  <c r="CB126" i="11"/>
  <c r="CM126" i="11"/>
  <c r="DR126" i="11"/>
  <c r="CE126" i="11"/>
  <c r="DI126" i="11"/>
  <c r="DH126" i="11"/>
  <c r="DG126" i="11"/>
  <c r="BU86" i="11"/>
  <c r="CN86" i="11"/>
  <c r="BW86" i="11"/>
  <c r="DX86" i="11"/>
  <c r="CO86" i="11"/>
  <c r="CJ86" i="11"/>
  <c r="DJ86" i="11"/>
  <c r="DM86" i="11"/>
  <c r="CC86" i="11"/>
  <c r="CI86" i="11"/>
  <c r="BY86" i="11"/>
  <c r="DF86" i="11"/>
  <c r="CB86" i="11"/>
  <c r="CA86" i="11"/>
  <c r="CW86" i="11"/>
  <c r="CV86" i="11"/>
  <c r="DW86" i="11"/>
  <c r="DL86" i="11"/>
  <c r="DG86" i="11"/>
  <c r="DC86" i="11"/>
  <c r="CU86" i="11"/>
  <c r="DS86" i="11"/>
  <c r="CX86" i="11"/>
  <c r="CZ86" i="11"/>
  <c r="CT86" i="11"/>
  <c r="DO86" i="11"/>
  <c r="DV86" i="11"/>
  <c r="CD86" i="11"/>
  <c r="DB86" i="11"/>
  <c r="DD86" i="11"/>
  <c r="DT86" i="11"/>
  <c r="CL86" i="11"/>
  <c r="DH86" i="11"/>
  <c r="CH86" i="11"/>
  <c r="DN86" i="11"/>
  <c r="DU86" i="11"/>
  <c r="DY86" i="11"/>
  <c r="BZ86" i="11"/>
  <c r="CG86" i="11"/>
  <c r="CE86" i="11"/>
  <c r="DI86" i="11"/>
  <c r="DK86" i="11"/>
  <c r="BX86" i="11"/>
  <c r="CR86" i="11"/>
  <c r="BV86" i="11"/>
  <c r="CK86" i="11"/>
  <c r="CS86" i="11"/>
  <c r="CQ86" i="11"/>
  <c r="DQ86" i="11"/>
  <c r="DR86" i="11"/>
  <c r="DE86" i="11"/>
  <c r="CF86" i="11"/>
  <c r="DA86" i="11"/>
  <c r="CM86" i="11"/>
  <c r="DP86" i="11"/>
  <c r="CY86" i="11"/>
  <c r="CP86" i="11"/>
  <c r="BT86" i="11"/>
  <c r="BS86" i="11"/>
  <c r="BT118" i="11"/>
  <c r="BR118" i="11"/>
  <c r="DO118" i="11"/>
  <c r="DC118" i="11"/>
  <c r="DM118" i="11"/>
  <c r="DQ118" i="11"/>
  <c r="CR118" i="11"/>
  <c r="DN118" i="11"/>
  <c r="DX118" i="11"/>
  <c r="BX118" i="11"/>
  <c r="DJ118" i="11"/>
  <c r="CU118" i="11"/>
  <c r="CD118" i="11"/>
  <c r="CA118" i="11"/>
  <c r="CL118" i="11"/>
  <c r="DD118" i="11"/>
  <c r="DS118" i="11"/>
  <c r="BS118" i="11"/>
  <c r="CO118" i="11"/>
  <c r="BU118" i="11"/>
  <c r="CG118" i="11"/>
  <c r="CI118" i="11"/>
  <c r="DL118" i="11"/>
  <c r="DW118" i="11"/>
  <c r="CV118" i="11"/>
  <c r="BY118" i="11"/>
  <c r="DK118" i="11"/>
  <c r="DH118" i="11"/>
  <c r="CM118" i="11"/>
  <c r="DI118" i="11"/>
  <c r="CQ118" i="11"/>
  <c r="DU118" i="11"/>
  <c r="BV118" i="11"/>
  <c r="DB118" i="11"/>
  <c r="BZ118" i="11"/>
  <c r="CE118" i="11"/>
  <c r="CT118" i="11"/>
  <c r="CF118" i="11"/>
  <c r="DY118" i="11"/>
  <c r="CB118" i="11"/>
  <c r="CS118" i="11"/>
  <c r="DE118" i="11"/>
  <c r="CP118" i="11"/>
  <c r="DP118" i="11"/>
  <c r="CC118" i="11"/>
  <c r="CH118" i="11"/>
  <c r="CJ118" i="11"/>
  <c r="DF118" i="11"/>
  <c r="DR118" i="11"/>
  <c r="CN118" i="11"/>
  <c r="CK118" i="11"/>
  <c r="BW118" i="11"/>
  <c r="DT118" i="11"/>
  <c r="DV118" i="11"/>
  <c r="DG118" i="11"/>
  <c r="DA118" i="11"/>
  <c r="CZ118" i="11"/>
  <c r="CY118" i="11"/>
  <c r="DB122" i="11"/>
  <c r="CV334" i="11"/>
  <c r="DJ334" i="11"/>
  <c r="CS334" i="11"/>
  <c r="CK334" i="11"/>
  <c r="CA334" i="11"/>
  <c r="CU334" i="11"/>
  <c r="DP334" i="11"/>
  <c r="CE334" i="11"/>
  <c r="DS334" i="11"/>
  <c r="DI334" i="11"/>
  <c r="DL334" i="11"/>
  <c r="DD334" i="11"/>
  <c r="CD334" i="11"/>
  <c r="DE334" i="11"/>
  <c r="DU334" i="11"/>
  <c r="DA334" i="11"/>
  <c r="DT334" i="11"/>
  <c r="CO334" i="11"/>
  <c r="CG334" i="11"/>
  <c r="CC334" i="11"/>
  <c r="BW334" i="11"/>
  <c r="CM334" i="11"/>
  <c r="CX334" i="11"/>
  <c r="BY334" i="11"/>
  <c r="CW334" i="11"/>
  <c r="DN334" i="11"/>
  <c r="DC334" i="11"/>
  <c r="DG334" i="11"/>
  <c r="BX334" i="11"/>
  <c r="DV334" i="11"/>
  <c r="CP334" i="11"/>
  <c r="DF334" i="11"/>
  <c r="DY334" i="11"/>
  <c r="CT334" i="11"/>
  <c r="CL334" i="11"/>
  <c r="DX334" i="11"/>
  <c r="BS334" i="11"/>
  <c r="DK334" i="11"/>
  <c r="DQ334" i="11"/>
  <c r="CF334" i="11"/>
  <c r="DB334" i="11"/>
  <c r="CJ334" i="11"/>
  <c r="CY334" i="11"/>
  <c r="DO334" i="11"/>
  <c r="BQ334" i="11"/>
  <c r="CI334" i="11"/>
  <c r="CN334" i="11"/>
  <c r="DM334" i="11"/>
  <c r="CR334" i="11"/>
  <c r="DR334" i="11"/>
  <c r="CQ334" i="11"/>
  <c r="BT334" i="11"/>
  <c r="DH334" i="11"/>
  <c r="DW334" i="11"/>
  <c r="BU334" i="11"/>
  <c r="CZ334" i="11"/>
  <c r="BZ334" i="11"/>
  <c r="BV334" i="11"/>
  <c r="CH334" i="11"/>
  <c r="BR334" i="11"/>
  <c r="BQ325" i="11"/>
  <c r="BT325" i="11"/>
  <c r="CB325" i="11"/>
  <c r="CA325" i="11"/>
  <c r="BZ325" i="11"/>
  <c r="BY325" i="11"/>
  <c r="CF325" i="11"/>
  <c r="CE325" i="11"/>
  <c r="CD325" i="11"/>
  <c r="DX325" i="11"/>
  <c r="DW325" i="11"/>
  <c r="DV325" i="11"/>
  <c r="DU325" i="11"/>
  <c r="CS325" i="11"/>
  <c r="DA325" i="11"/>
  <c r="CC325" i="11"/>
  <c r="DQ325" i="11"/>
  <c r="DP325" i="11"/>
  <c r="DO325" i="11"/>
  <c r="DN325" i="11"/>
  <c r="DM325" i="11"/>
  <c r="DT325" i="11"/>
  <c r="DS325" i="11"/>
  <c r="DR325" i="11"/>
  <c r="DH325" i="11"/>
  <c r="CZ325" i="11"/>
  <c r="DI325" i="11"/>
  <c r="CJ325" i="11"/>
  <c r="CX325" i="11"/>
  <c r="DY325" i="11"/>
  <c r="CU325" i="11"/>
  <c r="BU325" i="11"/>
  <c r="CP325" i="11"/>
  <c r="DL325" i="11"/>
  <c r="CM325" i="11"/>
  <c r="CQ325" i="11"/>
  <c r="CG325" i="11"/>
  <c r="DJ325" i="11"/>
  <c r="CI325" i="11"/>
  <c r="DD325" i="11"/>
  <c r="DB325" i="11"/>
  <c r="DF325" i="11"/>
  <c r="CV325" i="11"/>
  <c r="CT325" i="11"/>
  <c r="CH325" i="11"/>
  <c r="CN325" i="11"/>
  <c r="CL325" i="11"/>
  <c r="CK325" i="11"/>
  <c r="BX325" i="11"/>
  <c r="BV325" i="11"/>
  <c r="CR325" i="11"/>
  <c r="DE325" i="11"/>
  <c r="DK325" i="11"/>
  <c r="DG325" i="11"/>
  <c r="CY325" i="11"/>
  <c r="CW325" i="11"/>
  <c r="CO325" i="11"/>
  <c r="BW325" i="11"/>
  <c r="DC325" i="11"/>
  <c r="CN94" i="11"/>
  <c r="DR94" i="11"/>
  <c r="CZ94" i="11"/>
  <c r="DV94" i="11"/>
  <c r="BW94" i="11"/>
  <c r="DN94" i="11"/>
  <c r="DM94" i="11"/>
  <c r="DJ94" i="11"/>
  <c r="DH94" i="11"/>
  <c r="DY94" i="11"/>
  <c r="CH94" i="11"/>
  <c r="DI94" i="11"/>
  <c r="DS94" i="11"/>
  <c r="DK94" i="11"/>
  <c r="DU94" i="11"/>
  <c r="CK94" i="11"/>
  <c r="DX94" i="11"/>
  <c r="BS94" i="11"/>
  <c r="CL94" i="11"/>
  <c r="CV94" i="11"/>
  <c r="BT94" i="11"/>
  <c r="CX94" i="11"/>
  <c r="DL94" i="11"/>
  <c r="CE94" i="11"/>
  <c r="DE94" i="11"/>
  <c r="DB94" i="11"/>
  <c r="BV94" i="11"/>
  <c r="DT94" i="11"/>
  <c r="CI94" i="11"/>
  <c r="DA94" i="11"/>
  <c r="CW94" i="11"/>
  <c r="DF94" i="11"/>
  <c r="BX94" i="11"/>
  <c r="CD94" i="11"/>
  <c r="CQ94" i="11"/>
  <c r="BR94" i="11"/>
  <c r="CG94" i="11"/>
  <c r="DC94" i="11"/>
  <c r="CU94" i="11"/>
  <c r="CM94" i="11"/>
  <c r="BU94" i="11"/>
  <c r="CT94" i="11"/>
  <c r="DQ94" i="11"/>
  <c r="CP94" i="11"/>
  <c r="DD94" i="11"/>
  <c r="DW94" i="11"/>
  <c r="CF94" i="11"/>
  <c r="DP94" i="11"/>
  <c r="CY94" i="11"/>
  <c r="DO94" i="11"/>
  <c r="CJ94" i="11"/>
  <c r="CO94" i="11"/>
  <c r="CR94" i="11"/>
  <c r="CS94" i="11"/>
  <c r="DG94" i="11"/>
  <c r="CC94" i="11"/>
  <c r="CB94" i="11"/>
  <c r="CA94" i="11"/>
  <c r="CI103" i="11"/>
  <c r="BM396" i="11"/>
  <c r="BM186" i="11"/>
  <c r="BM167" i="11"/>
  <c r="BM163" i="11"/>
  <c r="BQ163" i="11" s="1"/>
  <c r="BM176" i="11"/>
  <c r="BM180" i="11"/>
  <c r="DZ259" i="11"/>
  <c r="BM338" i="11"/>
  <c r="BQ338" i="11" s="1"/>
  <c r="DC91" i="11"/>
  <c r="DR91" i="11"/>
  <c r="DI91" i="11"/>
  <c r="BR91" i="11"/>
  <c r="DT91" i="11"/>
  <c r="CP91" i="11"/>
  <c r="DK91" i="11"/>
  <c r="DL91" i="11"/>
  <c r="DW91" i="11"/>
  <c r="DV91" i="11"/>
  <c r="DF91" i="11"/>
  <c r="DX91" i="11"/>
  <c r="DN91" i="11"/>
  <c r="CJ91" i="11"/>
  <c r="CC91" i="11"/>
  <c r="BT91" i="11"/>
  <c r="DJ91" i="11"/>
  <c r="CL91" i="11"/>
  <c r="CH91" i="11"/>
  <c r="CF91" i="11"/>
  <c r="CR91" i="11"/>
  <c r="DM91" i="11"/>
  <c r="CI91" i="11"/>
  <c r="CK91" i="11"/>
  <c r="CY91" i="11"/>
  <c r="CN91" i="11"/>
  <c r="CQ91" i="11"/>
  <c r="CX91" i="11"/>
  <c r="DP91" i="11"/>
  <c r="CZ91" i="11"/>
  <c r="CA91" i="11"/>
  <c r="BS91" i="11"/>
  <c r="CM91" i="11"/>
  <c r="CU91" i="11"/>
  <c r="DB91" i="11"/>
  <c r="CB91" i="11"/>
  <c r="DE91" i="11"/>
  <c r="CV91" i="11"/>
  <c r="DG91" i="11"/>
  <c r="DD91" i="11"/>
  <c r="DU91" i="11"/>
  <c r="CS91" i="11"/>
  <c r="DO91" i="11"/>
  <c r="DY91" i="11"/>
  <c r="DA91" i="11"/>
  <c r="DS91" i="11"/>
  <c r="DQ91" i="11"/>
  <c r="CD91" i="11"/>
  <c r="BU91" i="11"/>
  <c r="CE91" i="11"/>
  <c r="CT91" i="11"/>
  <c r="CO91" i="11"/>
  <c r="DH91" i="11"/>
  <c r="CG91" i="11"/>
  <c r="CW91" i="11"/>
  <c r="BZ91" i="11"/>
  <c r="BY91" i="11"/>
  <c r="BX91" i="11"/>
  <c r="CO323" i="11"/>
  <c r="DK323" i="11"/>
  <c r="DC323" i="11"/>
  <c r="DQ323" i="11"/>
  <c r="CJ323" i="11"/>
  <c r="CY323" i="11"/>
  <c r="DG323" i="11"/>
  <c r="DH323" i="11"/>
  <c r="DW323" i="11"/>
  <c r="DI323" i="11"/>
  <c r="CW323" i="11"/>
  <c r="DS323" i="11"/>
  <c r="DY323" i="11"/>
  <c r="BU323" i="11"/>
  <c r="CC323" i="11"/>
  <c r="CL323" i="11"/>
  <c r="CS323" i="11"/>
  <c r="BS323" i="11"/>
  <c r="DT323" i="11"/>
  <c r="CH323" i="11"/>
  <c r="BV323" i="11"/>
  <c r="CD323" i="11"/>
  <c r="CM323" i="11"/>
  <c r="CT323" i="11"/>
  <c r="DL323" i="11"/>
  <c r="DJ323" i="11"/>
  <c r="DN323" i="11"/>
  <c r="DM323" i="11"/>
  <c r="CP323" i="11"/>
  <c r="BW323" i="11"/>
  <c r="CE323" i="11"/>
  <c r="CN323" i="11"/>
  <c r="CU323" i="11"/>
  <c r="DE323" i="11"/>
  <c r="CI323" i="11"/>
  <c r="DF323" i="11"/>
  <c r="CF323" i="11"/>
  <c r="CV323" i="11"/>
  <c r="CB323" i="11"/>
  <c r="DU323" i="11"/>
  <c r="BY323" i="11"/>
  <c r="CX323" i="11"/>
  <c r="DO323" i="11"/>
  <c r="DR323" i="11"/>
  <c r="CR323" i="11"/>
  <c r="CK323" i="11"/>
  <c r="CA323" i="11"/>
  <c r="DX323" i="11"/>
  <c r="BX323" i="11"/>
  <c r="CG323" i="11"/>
  <c r="BR323" i="11"/>
  <c r="DA323" i="11"/>
  <c r="DD323" i="11"/>
  <c r="CQ323" i="11"/>
  <c r="DV323" i="11"/>
  <c r="CZ323" i="11"/>
  <c r="BZ323" i="11"/>
  <c r="BT323" i="11"/>
  <c r="DP323" i="11"/>
  <c r="DB323" i="11"/>
  <c r="BU106" i="11"/>
  <c r="DS106" i="11"/>
  <c r="DG106" i="11"/>
  <c r="BX106" i="11"/>
  <c r="DJ106" i="11"/>
  <c r="DO106" i="11"/>
  <c r="BR106" i="11"/>
  <c r="CF106" i="11"/>
  <c r="CR106" i="11"/>
  <c r="DP106" i="11"/>
  <c r="BT106" i="11"/>
  <c r="CB106" i="11"/>
  <c r="CY106" i="11"/>
  <c r="CW106" i="11"/>
  <c r="BZ106" i="11"/>
  <c r="DF106" i="11"/>
  <c r="DI106" i="11"/>
  <c r="CZ106" i="11"/>
  <c r="DH106" i="11"/>
  <c r="DB106" i="11"/>
  <c r="DV106" i="11"/>
  <c r="CT106" i="11"/>
  <c r="CH106" i="11"/>
  <c r="CV106" i="11"/>
  <c r="DM106" i="11"/>
  <c r="DN106" i="11"/>
  <c r="CE106" i="11"/>
  <c r="DX106" i="11"/>
  <c r="CU106" i="11"/>
  <c r="DW106" i="11"/>
  <c r="BS106" i="11"/>
  <c r="CD106" i="11"/>
  <c r="DY106" i="11"/>
  <c r="CJ106" i="11"/>
  <c r="CC106" i="11"/>
  <c r="DA106" i="11"/>
  <c r="DE106" i="11"/>
  <c r="DK106" i="11"/>
  <c r="CP106" i="11"/>
  <c r="CS106" i="11"/>
  <c r="DU106" i="11"/>
  <c r="CI106" i="11"/>
  <c r="DC106" i="11"/>
  <c r="DD106" i="11"/>
  <c r="BV106" i="11"/>
  <c r="CA106" i="11"/>
  <c r="DR106" i="11"/>
  <c r="CQ106" i="11"/>
  <c r="DL106" i="11"/>
  <c r="CG106" i="11"/>
  <c r="BW106" i="11"/>
  <c r="DT106" i="11"/>
  <c r="DQ106" i="11"/>
  <c r="CX106" i="11"/>
  <c r="BY106" i="11"/>
  <c r="CO106" i="11"/>
  <c r="CN106" i="11"/>
  <c r="CM106" i="11"/>
  <c r="BQ330" i="11"/>
  <c r="DQ330" i="11"/>
  <c r="DH330" i="11"/>
  <c r="DP330" i="11"/>
  <c r="DG330" i="11"/>
  <c r="CX330" i="11"/>
  <c r="DO330" i="11"/>
  <c r="DF330" i="11"/>
  <c r="BS330" i="11"/>
  <c r="DN330" i="11"/>
  <c r="DM330" i="11"/>
  <c r="CN330" i="11"/>
  <c r="BT330" i="11"/>
  <c r="DU330" i="11"/>
  <c r="CV330" i="11"/>
  <c r="DD330" i="11"/>
  <c r="BV330" i="11"/>
  <c r="BY330" i="11"/>
  <c r="CD330" i="11"/>
  <c r="DA330" i="11"/>
  <c r="CY330" i="11"/>
  <c r="CF330" i="11"/>
  <c r="DJ330" i="11"/>
  <c r="BW330" i="11"/>
  <c r="DL330" i="11"/>
  <c r="CH330" i="11"/>
  <c r="DE330" i="11"/>
  <c r="DR330" i="11"/>
  <c r="CM330" i="11"/>
  <c r="BU330" i="11"/>
  <c r="CT330" i="11"/>
  <c r="DI330" i="11"/>
  <c r="DS330" i="11"/>
  <c r="CU330" i="11"/>
  <c r="CC330" i="11"/>
  <c r="CE330" i="11"/>
  <c r="DY330" i="11"/>
  <c r="CG330" i="11"/>
  <c r="CS330" i="11"/>
  <c r="CK330" i="11"/>
  <c r="CB330" i="11"/>
  <c r="DC330" i="11"/>
  <c r="DX330" i="11"/>
  <c r="BR330" i="11"/>
  <c r="CP330" i="11"/>
  <c r="CR330" i="11"/>
  <c r="CJ330" i="11"/>
  <c r="CA330" i="11"/>
  <c r="DT330" i="11"/>
  <c r="DV330" i="11"/>
  <c r="CL330" i="11"/>
  <c r="CQ330" i="11"/>
  <c r="CI330" i="11"/>
  <c r="BZ330" i="11"/>
  <c r="DW330" i="11"/>
  <c r="CZ330" i="11"/>
  <c r="CW330" i="11"/>
  <c r="CO330" i="11"/>
  <c r="DB330" i="11"/>
  <c r="DK330" i="11"/>
  <c r="BX337" i="11"/>
  <c r="BS211" i="11"/>
  <c r="BU211" i="11"/>
  <c r="DP211" i="11"/>
  <c r="CQ211" i="11"/>
  <c r="CI211" i="11"/>
  <c r="CV211" i="11"/>
  <c r="BT211" i="11"/>
  <c r="CA211" i="11"/>
  <c r="BY211" i="11"/>
  <c r="DX211" i="11"/>
  <c r="CY211" i="11"/>
  <c r="DM211" i="11"/>
  <c r="DE211" i="11"/>
  <c r="DK211" i="11"/>
  <c r="DA211" i="11"/>
  <c r="CS211" i="11"/>
  <c r="CK211" i="11"/>
  <c r="DG211" i="11"/>
  <c r="DU211" i="11"/>
  <c r="CE211" i="11"/>
  <c r="DS211" i="11"/>
  <c r="CC211" i="11"/>
  <c r="CJ211" i="11"/>
  <c r="DW211" i="11"/>
  <c r="DO211" i="11"/>
  <c r="CP211" i="11"/>
  <c r="DB211" i="11"/>
  <c r="DR211" i="11"/>
  <c r="BX211" i="11"/>
  <c r="CH211" i="11"/>
  <c r="DN211" i="11"/>
  <c r="DF211" i="11"/>
  <c r="CX211" i="11"/>
  <c r="DT211" i="11"/>
  <c r="CL211" i="11"/>
  <c r="CM211" i="11"/>
  <c r="CR211" i="11"/>
  <c r="DI211" i="11"/>
  <c r="CO211" i="11"/>
  <c r="DC211" i="11"/>
  <c r="CF211" i="11"/>
  <c r="BW211" i="11"/>
  <c r="CU211" i="11"/>
  <c r="CB211" i="11"/>
  <c r="DV211" i="11"/>
  <c r="DL211" i="11"/>
  <c r="DQ211" i="11"/>
  <c r="DJ211" i="11"/>
  <c r="CZ211" i="11"/>
  <c r="BV211" i="11"/>
  <c r="CT211" i="11"/>
  <c r="CG211" i="11"/>
  <c r="CN211" i="11"/>
  <c r="CW211" i="11"/>
  <c r="DY211" i="11"/>
  <c r="DD211" i="11"/>
  <c r="CD211" i="11"/>
  <c r="BZ211" i="11"/>
  <c r="DH211" i="11"/>
  <c r="BR211" i="11"/>
  <c r="BX120" i="11"/>
  <c r="DL120" i="11"/>
  <c r="CX120" i="11"/>
  <c r="CF120" i="11"/>
  <c r="DT120" i="11"/>
  <c r="DO120" i="11"/>
  <c r="CD120" i="11"/>
  <c r="CT120" i="11"/>
  <c r="CB120" i="11"/>
  <c r="CH120" i="11"/>
  <c r="DQ120" i="11"/>
  <c r="DM120" i="11"/>
  <c r="CO120" i="11"/>
  <c r="CG120" i="11"/>
  <c r="DX120" i="11"/>
  <c r="DH120" i="11"/>
  <c r="BU120" i="11"/>
  <c r="CS120" i="11"/>
  <c r="CW120" i="11"/>
  <c r="CA120" i="11"/>
  <c r="CR120" i="11"/>
  <c r="DR120" i="11"/>
  <c r="DS120" i="11"/>
  <c r="DJ120" i="11"/>
  <c r="DF120" i="11"/>
  <c r="DK120" i="11"/>
  <c r="CE120" i="11"/>
  <c r="DW120" i="11"/>
  <c r="BY120" i="11"/>
  <c r="BS120" i="11"/>
  <c r="CJ120" i="11"/>
  <c r="CV120" i="11"/>
  <c r="CP120" i="11"/>
  <c r="BZ120" i="11"/>
  <c r="BT120" i="11"/>
  <c r="DG120" i="11"/>
  <c r="DN120" i="11"/>
  <c r="DY120" i="11"/>
  <c r="CN120" i="11"/>
  <c r="CU120" i="11"/>
  <c r="CK120" i="11"/>
  <c r="DP120" i="11"/>
  <c r="BV120" i="11"/>
  <c r="DE120" i="11"/>
  <c r="DI120" i="11"/>
  <c r="CC120" i="11"/>
  <c r="CQ120" i="11"/>
  <c r="CI120" i="11"/>
  <c r="BW120" i="11"/>
  <c r="CM120" i="11"/>
  <c r="BR120" i="11"/>
  <c r="DV120" i="11"/>
  <c r="CL120" i="11"/>
  <c r="DD120" i="11"/>
  <c r="DU120" i="11"/>
  <c r="DC120" i="11"/>
  <c r="DB120" i="11"/>
  <c r="DA120" i="11"/>
  <c r="BY116" i="11"/>
  <c r="CJ116" i="11"/>
  <c r="BW116" i="11"/>
  <c r="DV116" i="11"/>
  <c r="BR116" i="11"/>
  <c r="DY116" i="11"/>
  <c r="DX116" i="11"/>
  <c r="DN116" i="11"/>
  <c r="CA116" i="11"/>
  <c r="CM116" i="11"/>
  <c r="DU116" i="11"/>
  <c r="CT116" i="11"/>
  <c r="CI116" i="11"/>
  <c r="CR116" i="11"/>
  <c r="DT116" i="11"/>
  <c r="DC116" i="11"/>
  <c r="DF116" i="11"/>
  <c r="DD116" i="11"/>
  <c r="BV116" i="11"/>
  <c r="DK116" i="11"/>
  <c r="CE116" i="11"/>
  <c r="CL116" i="11"/>
  <c r="CZ116" i="11"/>
  <c r="DO116" i="11"/>
  <c r="DJ116" i="11"/>
  <c r="BX116" i="11"/>
  <c r="DM116" i="11"/>
  <c r="DP116" i="11"/>
  <c r="DW116" i="11"/>
  <c r="BT116" i="11"/>
  <c r="BZ116" i="11"/>
  <c r="CH116" i="11"/>
  <c r="DG116" i="11"/>
  <c r="DB116" i="11"/>
  <c r="CC116" i="11"/>
  <c r="CQ116" i="11"/>
  <c r="CK116" i="11"/>
  <c r="BS116" i="11"/>
  <c r="CO116" i="11"/>
  <c r="CG116" i="11"/>
  <c r="DQ116" i="11"/>
  <c r="DI116" i="11"/>
  <c r="DS116" i="11"/>
  <c r="CD116" i="11"/>
  <c r="CS116" i="11"/>
  <c r="DA116" i="11"/>
  <c r="BU116" i="11"/>
  <c r="DE116" i="11"/>
  <c r="CN116" i="11"/>
  <c r="DL116" i="11"/>
  <c r="CB116" i="11"/>
  <c r="DR116" i="11"/>
  <c r="CP116" i="11"/>
  <c r="CF116" i="11"/>
  <c r="DH116" i="11"/>
  <c r="CY116" i="11"/>
  <c r="CX116" i="11"/>
  <c r="CW116" i="11"/>
  <c r="BM397" i="11"/>
  <c r="DE327" i="11"/>
  <c r="DI327" i="11"/>
  <c r="DD327" i="11"/>
  <c r="DG327" i="11"/>
  <c r="DS327" i="11"/>
  <c r="DF327" i="11"/>
  <c r="DM327" i="11"/>
  <c r="DK327" i="11"/>
  <c r="DR327" i="11"/>
  <c r="DN327" i="11"/>
  <c r="DL327" i="11"/>
  <c r="DJ327" i="11"/>
  <c r="DQ327" i="11"/>
  <c r="CY327" i="11"/>
  <c r="CI327" i="11"/>
  <c r="CH327" i="11"/>
  <c r="BY327" i="11"/>
  <c r="CR327" i="11"/>
  <c r="DT327" i="11"/>
  <c r="CW327" i="11"/>
  <c r="CB327" i="11"/>
  <c r="CP327" i="11"/>
  <c r="CG327" i="11"/>
  <c r="BX327" i="11"/>
  <c r="DH327" i="11"/>
  <c r="CV327" i="11"/>
  <c r="CO327" i="11"/>
  <c r="CF327" i="11"/>
  <c r="CE327" i="11"/>
  <c r="BW327" i="11"/>
  <c r="DX327" i="11"/>
  <c r="DC327" i="11"/>
  <c r="CS327" i="11"/>
  <c r="CN327" i="11"/>
  <c r="CM327" i="11"/>
  <c r="CD327" i="11"/>
  <c r="BV327" i="11"/>
  <c r="DY327" i="11"/>
  <c r="DB327" i="11"/>
  <c r="DV327" i="11"/>
  <c r="CU327" i="11"/>
  <c r="CL327" i="11"/>
  <c r="CC327" i="11"/>
  <c r="CJ327" i="11"/>
  <c r="DA327" i="11"/>
  <c r="DP327" i="11"/>
  <c r="CT327" i="11"/>
  <c r="CK327" i="11"/>
  <c r="DW327" i="11"/>
  <c r="DO327" i="11"/>
  <c r="CA327" i="11"/>
  <c r="BZ327" i="11"/>
  <c r="CZ327" i="11"/>
  <c r="DU327" i="11"/>
  <c r="CX327" i="11"/>
  <c r="CQ327" i="11"/>
  <c r="DZ267" i="11"/>
  <c r="BM390" i="11"/>
  <c r="BS390" i="11" s="1"/>
  <c r="BM151" i="11"/>
  <c r="BM174" i="11"/>
  <c r="BM168" i="11"/>
  <c r="BM185" i="11"/>
  <c r="BM182" i="11"/>
  <c r="DF126" i="11"/>
  <c r="BX330" i="11"/>
  <c r="P414" i="11"/>
  <c r="AK435" i="11"/>
  <c r="O413" i="11"/>
  <c r="S417" i="11"/>
  <c r="F404" i="11"/>
  <c r="T418" i="11"/>
  <c r="B466" i="11"/>
  <c r="AU445" i="11"/>
  <c r="G405" i="11"/>
  <c r="AN438" i="11"/>
  <c r="AJ434" i="11"/>
  <c r="Y423" i="11"/>
  <c r="U419" i="11"/>
  <c r="W421" i="11"/>
  <c r="AP440" i="11"/>
  <c r="J408" i="11"/>
  <c r="AC427" i="11"/>
  <c r="AE429" i="11"/>
  <c r="AD428" i="11"/>
  <c r="Z424" i="11"/>
  <c r="AB426" i="11"/>
  <c r="AS443" i="11"/>
  <c r="AG431" i="11"/>
  <c r="AL436" i="11"/>
  <c r="L410" i="11"/>
  <c r="AR442" i="11"/>
  <c r="Q415" i="11"/>
  <c r="AV446" i="11"/>
  <c r="D402" i="11"/>
  <c r="E403" i="11"/>
  <c r="AM437" i="11"/>
  <c r="AQ441" i="11"/>
  <c r="N412" i="11"/>
  <c r="AT444" i="11"/>
  <c r="AO439" i="11"/>
  <c r="AF430" i="11"/>
  <c r="AI433" i="11"/>
  <c r="M411" i="11"/>
  <c r="AA425" i="11"/>
  <c r="AH432" i="11"/>
  <c r="V420" i="11"/>
  <c r="I407" i="11"/>
  <c r="R416" i="11"/>
  <c r="X422" i="11"/>
  <c r="K409" i="11"/>
  <c r="H406" i="11"/>
  <c r="BQ329" i="11"/>
  <c r="BR329" i="11"/>
  <c r="CC329" i="11"/>
  <c r="CJ329" i="11"/>
  <c r="CV329" i="11"/>
  <c r="DL329" i="11"/>
  <c r="CW329" i="11"/>
  <c r="CK329" i="11"/>
  <c r="CR329" i="11"/>
  <c r="CZ329" i="11"/>
  <c r="BV329" i="11"/>
  <c r="DK329" i="11"/>
  <c r="CI329" i="11"/>
  <c r="BZ329" i="11"/>
  <c r="CL329" i="11"/>
  <c r="BS329" i="11"/>
  <c r="BT329" i="11"/>
  <c r="CT329" i="11"/>
  <c r="DR329" i="11"/>
  <c r="DQ329" i="11"/>
  <c r="CB329" i="11"/>
  <c r="CP329" i="11"/>
  <c r="DG329" i="11"/>
  <c r="CN329" i="11"/>
  <c r="BW329" i="11"/>
  <c r="DP329" i="11"/>
  <c r="BU329" i="11"/>
  <c r="DB329" i="11"/>
  <c r="DX329" i="11"/>
  <c r="CA329" i="11"/>
  <c r="CG329" i="11"/>
  <c r="BY329" i="11"/>
  <c r="CF329" i="11"/>
  <c r="CQ329" i="11"/>
  <c r="DT329" i="11"/>
  <c r="DH329" i="11"/>
  <c r="DJ329" i="11"/>
  <c r="DW329" i="11"/>
  <c r="CH329" i="11"/>
  <c r="DU329" i="11"/>
  <c r="CE329" i="11"/>
  <c r="DS329" i="11"/>
  <c r="BX329" i="11"/>
  <c r="CS329" i="11"/>
  <c r="DA329" i="11"/>
  <c r="CD329" i="11"/>
  <c r="DE329" i="11"/>
  <c r="DI329" i="11"/>
  <c r="CU329" i="11"/>
  <c r="DO329" i="11"/>
  <c r="DV329" i="11"/>
  <c r="CX329" i="11"/>
  <c r="CO329" i="11"/>
  <c r="DN329" i="11"/>
  <c r="DF329" i="11"/>
  <c r="DM329" i="11"/>
  <c r="DD329" i="11"/>
  <c r="CM329" i="11"/>
  <c r="DY329" i="11"/>
  <c r="CY329" i="11"/>
  <c r="DC329" i="11"/>
  <c r="BZ124" i="11"/>
  <c r="DR124" i="11"/>
  <c r="DX124" i="11"/>
  <c r="DQ124" i="11"/>
  <c r="CQ124" i="11"/>
  <c r="DO124" i="11"/>
  <c r="CA124" i="11"/>
  <c r="CJ124" i="11"/>
  <c r="BW124" i="11"/>
  <c r="CL124" i="11"/>
  <c r="CO124" i="11"/>
  <c r="DI124" i="11"/>
  <c r="DT124" i="11"/>
  <c r="DW124" i="11"/>
  <c r="BS124" i="11"/>
  <c r="DV124" i="11"/>
  <c r="CC124" i="11"/>
  <c r="CT124" i="11"/>
  <c r="CU124" i="11"/>
  <c r="BT124" i="11"/>
  <c r="BU124" i="11"/>
  <c r="CR124" i="11"/>
  <c r="DY124" i="11"/>
  <c r="DA124" i="11"/>
  <c r="BY124" i="11"/>
  <c r="CH124" i="11"/>
  <c r="BR124" i="11"/>
  <c r="CE124" i="11"/>
  <c r="DP124" i="11"/>
  <c r="CP124" i="11"/>
  <c r="CN124" i="11"/>
  <c r="DM124" i="11"/>
  <c r="CM124" i="11"/>
  <c r="CY124" i="11"/>
  <c r="CG124" i="11"/>
  <c r="CZ124" i="11"/>
  <c r="CK124" i="11"/>
  <c r="CW124" i="11"/>
  <c r="CB124" i="11"/>
  <c r="DB124" i="11"/>
  <c r="CD124" i="11"/>
  <c r="DN124" i="11"/>
  <c r="CX124" i="11"/>
  <c r="DH124" i="11"/>
  <c r="CV124" i="11"/>
  <c r="CS124" i="11"/>
  <c r="BX124" i="11"/>
  <c r="DL124" i="11"/>
  <c r="CF124" i="11"/>
  <c r="CI124" i="11"/>
  <c r="DK124" i="11"/>
  <c r="BV124" i="11"/>
  <c r="DS124" i="11"/>
  <c r="DJ124" i="11"/>
  <c r="DU124" i="11"/>
  <c r="DG124" i="11"/>
  <c r="DF124" i="11"/>
  <c r="DE124" i="11"/>
  <c r="CA95" i="11"/>
  <c r="DS324" i="11"/>
  <c r="CO324" i="11"/>
  <c r="CH324" i="11"/>
  <c r="CI324" i="11"/>
  <c r="BT324" i="11"/>
  <c r="CV324" i="11"/>
  <c r="DQ324" i="11"/>
  <c r="DB324" i="11"/>
  <c r="DC324" i="11"/>
  <c r="CP324" i="11"/>
  <c r="CQ324" i="11"/>
  <c r="DY324" i="11"/>
  <c r="DK324" i="11"/>
  <c r="DX324" i="11"/>
  <c r="CW324" i="11"/>
  <c r="CB324" i="11"/>
  <c r="DJ324" i="11"/>
  <c r="DE324" i="11"/>
  <c r="CX324" i="11"/>
  <c r="CY324" i="11"/>
  <c r="CJ324" i="11"/>
  <c r="BU324" i="11"/>
  <c r="BX324" i="11"/>
  <c r="DR324" i="11"/>
  <c r="DN324" i="11"/>
  <c r="CK324" i="11"/>
  <c r="DW324" i="11"/>
  <c r="CD324" i="11"/>
  <c r="CA324" i="11"/>
  <c r="DI324" i="11"/>
  <c r="DM324" i="11"/>
  <c r="DF324" i="11"/>
  <c r="DG324" i="11"/>
  <c r="CR324" i="11"/>
  <c r="CC324" i="11"/>
  <c r="DT324" i="11"/>
  <c r="CF324" i="11"/>
  <c r="CZ324" i="11"/>
  <c r="BW324" i="11"/>
  <c r="CN324" i="11"/>
  <c r="CS324" i="11"/>
  <c r="CE324" i="11"/>
  <c r="DU324" i="11"/>
  <c r="DO324" i="11"/>
  <c r="BV324" i="11"/>
  <c r="DH324" i="11"/>
  <c r="BZ324" i="11"/>
  <c r="CU324" i="11"/>
  <c r="DV324" i="11"/>
  <c r="BS324" i="11"/>
  <c r="BY324" i="11"/>
  <c r="DD324" i="11"/>
  <c r="DP324" i="11"/>
  <c r="DA324" i="11"/>
  <c r="CL324" i="11"/>
  <c r="CM324" i="11"/>
  <c r="CG324" i="11"/>
  <c r="DL324" i="11"/>
  <c r="CT324" i="11"/>
  <c r="DS122" i="11"/>
  <c r="DT122" i="11"/>
  <c r="DN122" i="11"/>
  <c r="CG122" i="11"/>
  <c r="DO122" i="11"/>
  <c r="CH122" i="11"/>
  <c r="DW122" i="11"/>
  <c r="DR122" i="11"/>
  <c r="DY122" i="11"/>
  <c r="CE122" i="11"/>
  <c r="CU122" i="11"/>
  <c r="CY122" i="11"/>
  <c r="CT122" i="11"/>
  <c r="CV122" i="11"/>
  <c r="BU122" i="11"/>
  <c r="CO122" i="11"/>
  <c r="DF122" i="11"/>
  <c r="CP122" i="11"/>
  <c r="BZ122" i="11"/>
  <c r="DQ122" i="11"/>
  <c r="DG122" i="11"/>
  <c r="CX122" i="11"/>
  <c r="BY122" i="11"/>
  <c r="CF122" i="11"/>
  <c r="CC122" i="11"/>
  <c r="CM122" i="11"/>
  <c r="CR122" i="11"/>
  <c r="DP122" i="11"/>
  <c r="DV122" i="11"/>
  <c r="BW122" i="11"/>
  <c r="CI122" i="11"/>
  <c r="DX122" i="11"/>
  <c r="DL122" i="11"/>
  <c r="DU122" i="11"/>
  <c r="DI122" i="11"/>
  <c r="CZ122" i="11"/>
  <c r="BV122" i="11"/>
  <c r="CQ122" i="11"/>
  <c r="DM122" i="11"/>
  <c r="CB122" i="11"/>
  <c r="CJ122" i="11"/>
  <c r="BX122" i="11"/>
  <c r="CD122" i="11"/>
  <c r="CL122" i="11"/>
  <c r="BS122" i="11"/>
  <c r="BT122" i="11"/>
  <c r="CK122" i="11"/>
  <c r="DH122" i="11"/>
  <c r="CN122" i="11"/>
  <c r="DK122" i="11"/>
  <c r="DJ122" i="11"/>
  <c r="CW122" i="11"/>
  <c r="BR122" i="11"/>
  <c r="CS122" i="11"/>
  <c r="CA122" i="11"/>
  <c r="DE122" i="11"/>
  <c r="DD122" i="11"/>
  <c r="DC122" i="11"/>
  <c r="BX92" i="11"/>
  <c r="BM398" i="11"/>
  <c r="DZ273" i="11"/>
  <c r="BT97" i="11"/>
  <c r="DM97" i="11"/>
  <c r="CJ97" i="11"/>
  <c r="DX97" i="11"/>
  <c r="DQ97" i="11"/>
  <c r="DB97" i="11"/>
  <c r="DV97" i="11"/>
  <c r="DF97" i="11"/>
  <c r="BX97" i="11"/>
  <c r="DG97" i="11"/>
  <c r="CI97" i="11"/>
  <c r="CP97" i="11"/>
  <c r="DW97" i="11"/>
  <c r="DU97" i="11"/>
  <c r="DP97" i="11"/>
  <c r="DH97" i="11"/>
  <c r="DK97" i="11"/>
  <c r="DY97" i="11"/>
  <c r="DL97" i="11"/>
  <c r="DS97" i="11"/>
  <c r="CA97" i="11"/>
  <c r="BV97" i="11"/>
  <c r="CU97" i="11"/>
  <c r="CG97" i="11"/>
  <c r="CM97" i="11"/>
  <c r="DA97" i="11"/>
  <c r="DC97" i="11"/>
  <c r="DN97" i="11"/>
  <c r="DR97" i="11"/>
  <c r="CH97" i="11"/>
  <c r="CV97" i="11"/>
  <c r="DD97" i="11"/>
  <c r="DT97" i="11"/>
  <c r="DJ97" i="11"/>
  <c r="BR97" i="11"/>
  <c r="BS97" i="11"/>
  <c r="CL97" i="11"/>
  <c r="DI97" i="11"/>
  <c r="BU97" i="11"/>
  <c r="CO97" i="11"/>
  <c r="DE97" i="11"/>
  <c r="CZ97" i="11"/>
  <c r="DO97" i="11"/>
  <c r="CK97" i="11"/>
  <c r="CT97" i="11"/>
  <c r="BY97" i="11"/>
  <c r="CY97" i="11"/>
  <c r="CN97" i="11"/>
  <c r="CR97" i="11"/>
  <c r="CX97" i="11"/>
  <c r="CS97" i="11"/>
  <c r="BZ97" i="11"/>
  <c r="CQ97" i="11"/>
  <c r="CW97" i="11"/>
  <c r="BW97" i="11"/>
  <c r="CF97" i="11"/>
  <c r="CE97" i="11"/>
  <c r="CD97" i="11"/>
  <c r="BM393" i="11"/>
  <c r="BT393" i="11" s="1"/>
  <c r="BW117" i="11"/>
  <c r="BV117" i="11"/>
  <c r="DG117" i="11"/>
  <c r="DT117" i="11"/>
  <c r="DK117" i="11"/>
  <c r="DF117" i="11"/>
  <c r="DB117" i="11"/>
  <c r="DJ117" i="11"/>
  <c r="CN117" i="11"/>
  <c r="DH117" i="11"/>
  <c r="DX117" i="11"/>
  <c r="DI117" i="11"/>
  <c r="BT117" i="11"/>
  <c r="CI117" i="11"/>
  <c r="CC117" i="11"/>
  <c r="CE117" i="11"/>
  <c r="CJ117" i="11"/>
  <c r="DC117" i="11"/>
  <c r="DV117" i="11"/>
  <c r="BZ117" i="11"/>
  <c r="CQ117" i="11"/>
  <c r="CH117" i="11"/>
  <c r="BY117" i="11"/>
  <c r="DW117" i="11"/>
  <c r="DD117" i="11"/>
  <c r="CB117" i="11"/>
  <c r="CP117" i="11"/>
  <c r="DY117" i="11"/>
  <c r="CU117" i="11"/>
  <c r="DE117" i="11"/>
  <c r="CR117" i="11"/>
  <c r="DS117" i="11"/>
  <c r="DU117" i="11"/>
  <c r="DR117" i="11"/>
  <c r="DO117" i="11"/>
  <c r="BU117" i="11"/>
  <c r="CS117" i="11"/>
  <c r="BS117" i="11"/>
  <c r="CM117" i="11"/>
  <c r="CO117" i="11"/>
  <c r="DL117" i="11"/>
  <c r="CF117" i="11"/>
  <c r="CT117" i="11"/>
  <c r="BR117" i="11"/>
  <c r="DP117" i="11"/>
  <c r="CL117" i="11"/>
  <c r="DQ117" i="11"/>
  <c r="CA117" i="11"/>
  <c r="CK117" i="11"/>
  <c r="DA117" i="11"/>
  <c r="BX117" i="11"/>
  <c r="DM117" i="11"/>
  <c r="CG117" i="11"/>
  <c r="CD117" i="11"/>
  <c r="DN117" i="11"/>
  <c r="CZ117" i="11"/>
  <c r="CY117" i="11"/>
  <c r="CX117" i="11"/>
  <c r="BM391" i="11"/>
  <c r="BT391" i="11" s="1"/>
  <c r="BM159" i="11"/>
  <c r="BM162" i="11"/>
  <c r="BQ162" i="11" s="1"/>
  <c r="BM181" i="11"/>
  <c r="BM170" i="11"/>
  <c r="BM179" i="11"/>
  <c r="CU179" i="11" s="1"/>
  <c r="BM187" i="11"/>
  <c r="BR327" i="11"/>
  <c r="CU115" i="11"/>
  <c r="CI108" i="11"/>
  <c r="BS108" i="11"/>
  <c r="DI108" i="11"/>
  <c r="DK108" i="11"/>
  <c r="DG108" i="11"/>
  <c r="BW108" i="11"/>
  <c r="DA108" i="11"/>
  <c r="DV108" i="11"/>
  <c r="DJ108" i="11"/>
  <c r="CH108" i="11"/>
  <c r="CB108" i="11"/>
  <c r="DN108" i="11"/>
  <c r="DF108" i="11"/>
  <c r="BT108" i="11"/>
  <c r="DH108" i="11"/>
  <c r="DT108" i="11"/>
  <c r="DO108" i="11"/>
  <c r="CF108" i="11"/>
  <c r="CY108" i="11"/>
  <c r="DQ108" i="11"/>
  <c r="CZ108" i="11"/>
  <c r="BX108" i="11"/>
  <c r="CD108" i="11"/>
  <c r="DY108" i="11"/>
  <c r="CK108" i="11"/>
  <c r="DL108" i="11"/>
  <c r="DP108" i="11"/>
  <c r="CT108" i="11"/>
  <c r="CR108" i="11"/>
  <c r="DU108" i="11"/>
  <c r="BU108" i="11"/>
  <c r="CC108" i="11"/>
  <c r="DS108" i="11"/>
  <c r="DB108" i="11"/>
  <c r="DE108" i="11"/>
  <c r="BZ108" i="11"/>
  <c r="CL108" i="11"/>
  <c r="BV108" i="11"/>
  <c r="CJ108" i="11"/>
  <c r="DD108" i="11"/>
  <c r="BR108" i="11"/>
  <c r="CG108" i="11"/>
  <c r="BY108" i="11"/>
  <c r="DW108" i="11"/>
  <c r="CA108" i="11"/>
  <c r="CS108" i="11"/>
  <c r="CV108" i="11"/>
  <c r="CX108" i="11"/>
  <c r="DM108" i="11"/>
  <c r="DC108" i="11"/>
  <c r="CE108" i="11"/>
  <c r="DX108" i="11"/>
  <c r="CW108" i="11"/>
  <c r="DR108" i="11"/>
  <c r="CU108" i="11"/>
  <c r="CQ108" i="11"/>
  <c r="CP108" i="11"/>
  <c r="CO108" i="11"/>
  <c r="BW98" i="11"/>
  <c r="CP98" i="11"/>
  <c r="DM98" i="11"/>
  <c r="BR98" i="11"/>
  <c r="DY98" i="11"/>
  <c r="CT98" i="11"/>
  <c r="CV98" i="11"/>
  <c r="BT98" i="11"/>
  <c r="DS98" i="11"/>
  <c r="CU98" i="11"/>
  <c r="DG98" i="11"/>
  <c r="CR98" i="11"/>
  <c r="DD98" i="11"/>
  <c r="BU98" i="11"/>
  <c r="DV98" i="11"/>
  <c r="CL98" i="11"/>
  <c r="CM98" i="11"/>
  <c r="DN98" i="11"/>
  <c r="DB98" i="11"/>
  <c r="DC98" i="11"/>
  <c r="DH98" i="11"/>
  <c r="DJ98" i="11"/>
  <c r="BY98" i="11"/>
  <c r="DI98" i="11"/>
  <c r="CS98" i="11"/>
  <c r="DO98" i="11"/>
  <c r="DA98" i="11"/>
  <c r="CA98" i="11"/>
  <c r="DR98" i="11"/>
  <c r="CK98" i="11"/>
  <c r="DT98" i="11"/>
  <c r="CN98" i="11"/>
  <c r="DP98" i="11"/>
  <c r="DF98" i="11"/>
  <c r="CW98" i="11"/>
  <c r="CJ98" i="11"/>
  <c r="CQ98" i="11"/>
  <c r="DW98" i="11"/>
  <c r="CX98" i="11"/>
  <c r="DQ98" i="11"/>
  <c r="CH98" i="11"/>
  <c r="DK98" i="11"/>
  <c r="CO98" i="11"/>
  <c r="DU98" i="11"/>
  <c r="CB98" i="11"/>
  <c r="DX98" i="11"/>
  <c r="BV98" i="11"/>
  <c r="CZ98" i="11"/>
  <c r="DL98" i="11"/>
  <c r="BS98" i="11"/>
  <c r="DE98" i="11"/>
  <c r="CI98" i="11"/>
  <c r="BX98" i="11"/>
  <c r="CY98" i="11"/>
  <c r="BZ98" i="11"/>
  <c r="CG98" i="11"/>
  <c r="CF98" i="11"/>
  <c r="CE98" i="11"/>
  <c r="BW91" i="11"/>
  <c r="BY119" i="11"/>
  <c r="DT119" i="11"/>
  <c r="DM119" i="11"/>
  <c r="CT119" i="11"/>
  <c r="CE119" i="11"/>
  <c r="BU119" i="11"/>
  <c r="CK119" i="11"/>
  <c r="DY119" i="11"/>
  <c r="DR119" i="11"/>
  <c r="DO119" i="11"/>
  <c r="CU119" i="11"/>
  <c r="DJ119" i="11"/>
  <c r="BS119" i="11"/>
  <c r="DD119" i="11"/>
  <c r="CQ119" i="11"/>
  <c r="CN119" i="11"/>
  <c r="DI119" i="11"/>
  <c r="DL119" i="11"/>
  <c r="DE119" i="11"/>
  <c r="DF119" i="11"/>
  <c r="DQ119" i="11"/>
  <c r="CA119" i="11"/>
  <c r="BW119" i="11"/>
  <c r="DP119" i="11"/>
  <c r="DU119" i="11"/>
  <c r="CC119" i="11"/>
  <c r="DX119" i="11"/>
  <c r="CB119" i="11"/>
  <c r="DC119" i="11"/>
  <c r="CD119" i="11"/>
  <c r="DS119" i="11"/>
  <c r="CV119" i="11"/>
  <c r="BX119" i="11"/>
  <c r="DV119" i="11"/>
  <c r="DK119" i="11"/>
  <c r="CF119" i="11"/>
  <c r="CJ119" i="11"/>
  <c r="DW119" i="11"/>
  <c r="BZ119" i="11"/>
  <c r="BT119" i="11"/>
  <c r="CP119" i="11"/>
  <c r="CH119" i="11"/>
  <c r="DN119" i="11"/>
  <c r="CW119" i="11"/>
  <c r="BV119" i="11"/>
  <c r="CS119" i="11"/>
  <c r="CL119" i="11"/>
  <c r="CR119" i="11"/>
  <c r="CM119" i="11"/>
  <c r="BR119" i="11"/>
  <c r="CG119" i="11"/>
  <c r="CO119" i="11"/>
  <c r="CI119" i="11"/>
  <c r="DH119" i="11"/>
  <c r="DG119" i="11"/>
  <c r="DB119" i="11"/>
  <c r="DA119" i="11"/>
  <c r="CZ119" i="11"/>
  <c r="CA88" i="11"/>
  <c r="CB88" i="11"/>
  <c r="DY88" i="11"/>
  <c r="CO88" i="11"/>
  <c r="DP88" i="11"/>
  <c r="DO88" i="11"/>
  <c r="CX88" i="11"/>
  <c r="CL88" i="11"/>
  <c r="CW88" i="11"/>
  <c r="CK88" i="11"/>
  <c r="DA88" i="11"/>
  <c r="DM88" i="11"/>
  <c r="CD88" i="11"/>
  <c r="BZ88" i="11"/>
  <c r="CV88" i="11"/>
  <c r="DF88" i="11"/>
  <c r="DJ88" i="11"/>
  <c r="DT88" i="11"/>
  <c r="CH88" i="11"/>
  <c r="CI88" i="11"/>
  <c r="DK88" i="11"/>
  <c r="DN88" i="11"/>
  <c r="CP88" i="11"/>
  <c r="DI88" i="11"/>
  <c r="DC88" i="11"/>
  <c r="CU88" i="11"/>
  <c r="BR88" i="11"/>
  <c r="DH88" i="11"/>
  <c r="CC88" i="11"/>
  <c r="CT88" i="11"/>
  <c r="CZ88" i="11"/>
  <c r="DD88" i="11"/>
  <c r="CM88" i="11"/>
  <c r="DV88" i="11"/>
  <c r="CF88" i="11"/>
  <c r="CS88" i="11"/>
  <c r="CR88" i="11"/>
  <c r="DG88" i="11"/>
  <c r="CG88" i="11"/>
  <c r="DR88" i="11"/>
  <c r="DW88" i="11"/>
  <c r="CE88" i="11"/>
  <c r="DB88" i="11"/>
  <c r="DQ88" i="11"/>
  <c r="DL88" i="11"/>
  <c r="DS88" i="11"/>
  <c r="CN88" i="11"/>
  <c r="CQ88" i="11"/>
  <c r="DE88" i="11"/>
  <c r="CJ88" i="11"/>
  <c r="DU88" i="11"/>
  <c r="DX88" i="11"/>
  <c r="BX88" i="11"/>
  <c r="CY88" i="11"/>
  <c r="BY88" i="11"/>
  <c r="BW88" i="11"/>
  <c r="BV88" i="11"/>
  <c r="BU88" i="11"/>
  <c r="BX335" i="11"/>
  <c r="BV335" i="11"/>
  <c r="CD335" i="11"/>
  <c r="DN335" i="11"/>
  <c r="DG335" i="11"/>
  <c r="CE335" i="11"/>
  <c r="CL335" i="11"/>
  <c r="DA335" i="11"/>
  <c r="DS335" i="11"/>
  <c r="CZ335" i="11"/>
  <c r="CP335" i="11"/>
  <c r="DO335" i="11"/>
  <c r="CM335" i="11"/>
  <c r="CW335" i="11"/>
  <c r="CT335" i="11"/>
  <c r="BT335" i="11"/>
  <c r="CX335" i="11"/>
  <c r="DQ335" i="11"/>
  <c r="DW335" i="11"/>
  <c r="CU335" i="11"/>
  <c r="DH335" i="11"/>
  <c r="DE335" i="11"/>
  <c r="CS335" i="11"/>
  <c r="CF335" i="11"/>
  <c r="CB335" i="11"/>
  <c r="CQ335" i="11"/>
  <c r="BW335" i="11"/>
  <c r="DC335" i="11"/>
  <c r="DR335" i="11"/>
  <c r="DP335" i="11"/>
  <c r="CG335" i="11"/>
  <c r="DJ335" i="11"/>
  <c r="BY335" i="11"/>
  <c r="DF335" i="11"/>
  <c r="CV335" i="11"/>
  <c r="BQ335" i="11"/>
  <c r="DK335" i="11"/>
  <c r="BR335" i="11"/>
  <c r="BZ335" i="11"/>
  <c r="CR335" i="11"/>
  <c r="DV335" i="11"/>
  <c r="CI335" i="11"/>
  <c r="DU335" i="11"/>
  <c r="DL335" i="11"/>
  <c r="CN335" i="11"/>
  <c r="CK335" i="11"/>
  <c r="DB335" i="11"/>
  <c r="DD335" i="11"/>
  <c r="CH335" i="11"/>
  <c r="DI335" i="11"/>
  <c r="BU335" i="11"/>
  <c r="CA335" i="11"/>
  <c r="DX335" i="11"/>
  <c r="DY335" i="11"/>
  <c r="CO335" i="11"/>
  <c r="CY335" i="11"/>
  <c r="DT335" i="11"/>
  <c r="CJ335" i="11"/>
  <c r="BS335" i="11"/>
  <c r="DM335" i="11"/>
  <c r="CB97" i="11"/>
  <c r="BR105" i="11"/>
  <c r="CC105" i="11"/>
  <c r="DL105" i="11"/>
  <c r="DR105" i="11"/>
  <c r="BT105" i="11"/>
  <c r="DE105" i="11"/>
  <c r="BX105" i="11"/>
  <c r="CE105" i="11"/>
  <c r="CW105" i="11"/>
  <c r="CF105" i="11"/>
  <c r="DQ105" i="11"/>
  <c r="DA105" i="11"/>
  <c r="CR105" i="11"/>
  <c r="CZ105" i="11"/>
  <c r="DH105" i="11"/>
  <c r="DW105" i="11"/>
  <c r="DS105" i="11"/>
  <c r="DN105" i="11"/>
  <c r="DD105" i="11"/>
  <c r="CP105" i="11"/>
  <c r="DO105" i="11"/>
  <c r="BY105" i="11"/>
  <c r="DJ105" i="11"/>
  <c r="DY105" i="11"/>
  <c r="CQ105" i="11"/>
  <c r="CI105" i="11"/>
  <c r="BS105" i="11"/>
  <c r="CU105" i="11"/>
  <c r="BW105" i="11"/>
  <c r="CA105" i="11"/>
  <c r="BZ105" i="11"/>
  <c r="DX105" i="11"/>
  <c r="BU105" i="11"/>
  <c r="DG105" i="11"/>
  <c r="CY105" i="11"/>
  <c r="CV105" i="11"/>
  <c r="CH105" i="11"/>
  <c r="DB105" i="11"/>
  <c r="DF105" i="11"/>
  <c r="CD105" i="11"/>
  <c r="CO105" i="11"/>
  <c r="CT105" i="11"/>
  <c r="CB105" i="11"/>
  <c r="DM105" i="11"/>
  <c r="CS105" i="11"/>
  <c r="DV105" i="11"/>
  <c r="DT105" i="11"/>
  <c r="DP105" i="11"/>
  <c r="DI105" i="11"/>
  <c r="CG105" i="11"/>
  <c r="BV105" i="11"/>
  <c r="DU105" i="11"/>
  <c r="CX105" i="11"/>
  <c r="DK105" i="11"/>
  <c r="DC105" i="11"/>
  <c r="CN105" i="11"/>
  <c r="CM105" i="11"/>
  <c r="CL105" i="11"/>
  <c r="CJ104" i="11"/>
  <c r="DZ266" i="11"/>
  <c r="CV117" i="11"/>
  <c r="CD110" i="11"/>
  <c r="DW110" i="11"/>
  <c r="BT110" i="11"/>
  <c r="CH110" i="11"/>
  <c r="CV110" i="11"/>
  <c r="CZ110" i="11"/>
  <c r="CE110" i="11"/>
  <c r="CN110" i="11"/>
  <c r="CT110" i="11"/>
  <c r="DA110" i="11"/>
  <c r="DL110" i="11"/>
  <c r="DG110" i="11"/>
  <c r="DC110" i="11"/>
  <c r="DN110" i="11"/>
  <c r="CC110" i="11"/>
  <c r="DE110" i="11"/>
  <c r="BZ110" i="11"/>
  <c r="DF110" i="11"/>
  <c r="CJ110" i="11"/>
  <c r="DJ110" i="11"/>
  <c r="DV110" i="11"/>
  <c r="CU110" i="11"/>
  <c r="CY110" i="11"/>
  <c r="BX110" i="11"/>
  <c r="DR110" i="11"/>
  <c r="CM110" i="11"/>
  <c r="DP110" i="11"/>
  <c r="BV110" i="11"/>
  <c r="BR110" i="11"/>
  <c r="CG110" i="11"/>
  <c r="BY110" i="11"/>
  <c r="DY110" i="11"/>
  <c r="CX110" i="11"/>
  <c r="CK110" i="11"/>
  <c r="CB110" i="11"/>
  <c r="DI110" i="11"/>
  <c r="DU110" i="11"/>
  <c r="CF110" i="11"/>
  <c r="CI110" i="11"/>
  <c r="DD110" i="11"/>
  <c r="CL110" i="11"/>
  <c r="DK110" i="11"/>
  <c r="DS110" i="11"/>
  <c r="DH110" i="11"/>
  <c r="DX110" i="11"/>
  <c r="BU110" i="11"/>
  <c r="DO110" i="11"/>
  <c r="BW110" i="11"/>
  <c r="DB110" i="11"/>
  <c r="BS110" i="11"/>
  <c r="DT110" i="11"/>
  <c r="DQ110" i="11"/>
  <c r="DM110" i="11"/>
  <c r="CW110" i="11"/>
  <c r="CA110" i="11"/>
  <c r="CS110" i="11"/>
  <c r="CR110" i="11"/>
  <c r="CQ110" i="11"/>
  <c r="CD98" i="11"/>
  <c r="BT327" i="11"/>
  <c r="AQ499" i="11"/>
  <c r="M469" i="11"/>
  <c r="O471" i="11"/>
  <c r="AS501" i="11"/>
  <c r="P472" i="11"/>
  <c r="AM495" i="11"/>
  <c r="U477" i="11"/>
  <c r="I465" i="11"/>
  <c r="AD486" i="11"/>
  <c r="Q473" i="11"/>
  <c r="BB510" i="11"/>
  <c r="K467" i="11"/>
  <c r="E461" i="11"/>
  <c r="AP498" i="11"/>
  <c r="AR500" i="11"/>
  <c r="BA509" i="11"/>
  <c r="AE487" i="11"/>
  <c r="G463" i="11"/>
  <c r="S475" i="11"/>
  <c r="V478" i="11"/>
  <c r="AU503" i="11"/>
  <c r="AJ492" i="11"/>
  <c r="AO497" i="11"/>
  <c r="J466" i="11"/>
  <c r="H464" i="11"/>
  <c r="AY507" i="11"/>
  <c r="X480" i="11"/>
  <c r="AT502" i="11"/>
  <c r="AC485" i="11"/>
  <c r="AV504" i="11"/>
  <c r="AG489" i="11"/>
  <c r="AA483" i="11"/>
  <c r="AL494" i="11"/>
  <c r="AN496" i="11"/>
  <c r="AI491" i="11"/>
  <c r="AB484" i="11"/>
  <c r="F462" i="11"/>
  <c r="AX506" i="11"/>
  <c r="AH490" i="11"/>
  <c r="R474" i="11"/>
  <c r="L468" i="11"/>
  <c r="AK493" i="11"/>
  <c r="AW505" i="11"/>
  <c r="Z482" i="11"/>
  <c r="D460" i="11"/>
  <c r="N470" i="11"/>
  <c r="AF488" i="11"/>
  <c r="T476" i="11"/>
  <c r="Y481" i="11"/>
  <c r="W479" i="11"/>
  <c r="BM155" i="11"/>
  <c r="BM169" i="11"/>
  <c r="BM172" i="11"/>
  <c r="BM178" i="11"/>
  <c r="BQ178" i="11" s="1"/>
  <c r="BM177" i="11"/>
  <c r="B278" i="11"/>
  <c r="AQ253" i="11"/>
  <c r="AP252" i="11"/>
  <c r="AO251" i="11"/>
  <c r="AI245" i="11"/>
  <c r="AA237" i="11"/>
  <c r="AH244" i="11"/>
  <c r="Z236" i="11"/>
  <c r="AN250" i="11"/>
  <c r="AG243" i="11"/>
  <c r="Y235" i="11"/>
  <c r="AM249" i="11"/>
  <c r="AF242" i="11"/>
  <c r="AL248" i="11"/>
  <c r="AE241" i="11"/>
  <c r="X234" i="11"/>
  <c r="V232" i="11"/>
  <c r="P226" i="11"/>
  <c r="I219" i="11"/>
  <c r="U231" i="11"/>
  <c r="O225" i="11"/>
  <c r="AR254" i="11"/>
  <c r="AK247" i="11"/>
  <c r="AD240" i="11"/>
  <c r="AB238" i="11"/>
  <c r="T230" i="11"/>
  <c r="N224" i="11"/>
  <c r="H218" i="11"/>
  <c r="M223" i="11"/>
  <c r="G217" i="11"/>
  <c r="S229" i="11"/>
  <c r="L222" i="11"/>
  <c r="F216" i="11"/>
  <c r="R228" i="11"/>
  <c r="E215" i="11"/>
  <c r="W233" i="11"/>
  <c r="J220" i="11"/>
  <c r="AC239" i="11"/>
  <c r="K221" i="11"/>
  <c r="D214" i="11"/>
  <c r="Q227" i="11"/>
  <c r="AJ246" i="11"/>
  <c r="CK123" i="11"/>
  <c r="CM123" i="11"/>
  <c r="DO123" i="11"/>
  <c r="DK123" i="11"/>
  <c r="CQ123" i="11"/>
  <c r="DX123" i="11"/>
  <c r="CU123" i="11"/>
  <c r="CY123" i="11"/>
  <c r="DV123" i="11"/>
  <c r="CN123" i="11"/>
  <c r="CT123" i="11"/>
  <c r="CE123" i="11"/>
  <c r="DQ123" i="11"/>
  <c r="DY123" i="11"/>
  <c r="BY123" i="11"/>
  <c r="DL123" i="11"/>
  <c r="DJ123" i="11"/>
  <c r="DH123" i="11"/>
  <c r="CJ123" i="11"/>
  <c r="CD123" i="11"/>
  <c r="DI123" i="11"/>
  <c r="BX123" i="11"/>
  <c r="DM123" i="11"/>
  <c r="DU123" i="11"/>
  <c r="CZ123" i="11"/>
  <c r="DP123" i="11"/>
  <c r="DG123" i="11"/>
  <c r="DS123" i="11"/>
  <c r="CX123" i="11"/>
  <c r="DT123" i="11"/>
  <c r="CG123" i="11"/>
  <c r="DN123" i="11"/>
  <c r="DA123" i="11"/>
  <c r="CS123" i="11"/>
  <c r="CO123" i="11"/>
  <c r="CV123" i="11"/>
  <c r="CF123" i="11"/>
  <c r="CW123" i="11"/>
  <c r="CI123" i="11"/>
  <c r="DR123" i="11"/>
  <c r="CR123" i="11"/>
  <c r="BW123" i="11"/>
  <c r="CH123" i="11"/>
  <c r="BS123" i="11"/>
  <c r="CA123" i="11"/>
  <c r="CB123" i="11"/>
  <c r="DW123" i="11"/>
  <c r="BZ123" i="11"/>
  <c r="BU123" i="11"/>
  <c r="BR123" i="11"/>
  <c r="CC123" i="11"/>
  <c r="CL123" i="11"/>
  <c r="CP123" i="11"/>
  <c r="BT123" i="11"/>
  <c r="BV123" i="11"/>
  <c r="DF123" i="11"/>
  <c r="DE123" i="11"/>
  <c r="DD123" i="11"/>
  <c r="BM389" i="11"/>
  <c r="BR389" i="11" s="1"/>
  <c r="DZ264" i="11"/>
  <c r="DZ261" i="11"/>
  <c r="CC335" i="11"/>
  <c r="BM212" i="11"/>
  <c r="BQ212" i="11" s="1"/>
  <c r="BM395" i="11"/>
  <c r="BU395" i="11" s="1"/>
  <c r="BR99" i="11"/>
  <c r="DD99" i="11"/>
  <c r="CW99" i="11"/>
  <c r="CC99" i="11"/>
  <c r="BY99" i="11"/>
  <c r="CJ99" i="11"/>
  <c r="DV99" i="11"/>
  <c r="DJ99" i="11"/>
  <c r="DN99" i="11"/>
  <c r="DQ99" i="11"/>
  <c r="DB99" i="11"/>
  <c r="CB99" i="11"/>
  <c r="CA99" i="11"/>
  <c r="BW99" i="11"/>
  <c r="DM99" i="11"/>
  <c r="CI99" i="11"/>
  <c r="DP99" i="11"/>
  <c r="CR99" i="11"/>
  <c r="BV99" i="11"/>
  <c r="CO99" i="11"/>
  <c r="DG99" i="11"/>
  <c r="DC99" i="11"/>
  <c r="DX99" i="11"/>
  <c r="CL99" i="11"/>
  <c r="CX99" i="11"/>
  <c r="DL99" i="11"/>
  <c r="CN99" i="11"/>
  <c r="DS99" i="11"/>
  <c r="CK99" i="11"/>
  <c r="DU99" i="11"/>
  <c r="CQ99" i="11"/>
  <c r="CV99" i="11"/>
  <c r="CS99" i="11"/>
  <c r="DH99" i="11"/>
  <c r="CP99" i="11"/>
  <c r="DO99" i="11"/>
  <c r="DR99" i="11"/>
  <c r="CM99" i="11"/>
  <c r="DI99" i="11"/>
  <c r="CT99" i="11"/>
  <c r="DF99" i="11"/>
  <c r="BT99" i="11"/>
  <c r="DK99" i="11"/>
  <c r="CY99" i="11"/>
  <c r="BZ99" i="11"/>
  <c r="DT99" i="11"/>
  <c r="BS99" i="11"/>
  <c r="DW99" i="11"/>
  <c r="CZ99" i="11"/>
  <c r="CU99" i="11"/>
  <c r="DE99" i="11"/>
  <c r="BX99" i="11"/>
  <c r="DY99" i="11"/>
  <c r="DA99" i="11"/>
  <c r="BU99" i="11"/>
  <c r="CH99" i="11"/>
  <c r="CG99" i="11"/>
  <c r="CF99" i="11"/>
  <c r="BM399" i="11"/>
  <c r="AX509" i="11"/>
  <c r="AA486" i="11"/>
  <c r="AN499" i="11"/>
  <c r="AO500" i="11"/>
  <c r="Z485" i="11"/>
  <c r="U480" i="11"/>
  <c r="AL497" i="11"/>
  <c r="S478" i="11"/>
  <c r="AF491" i="11"/>
  <c r="AG492" i="11"/>
  <c r="R477" i="11"/>
  <c r="M472" i="11"/>
  <c r="AD489" i="11"/>
  <c r="AT505" i="11"/>
  <c r="X483" i="11"/>
  <c r="Y484" i="11"/>
  <c r="AK496" i="11"/>
  <c r="E464" i="11"/>
  <c r="V481" i="11"/>
  <c r="AM498" i="11"/>
  <c r="P475" i="11"/>
  <c r="Q476" i="11"/>
  <c r="G466" i="11"/>
  <c r="J469" i="11"/>
  <c r="N473" i="11"/>
  <c r="AE490" i="11"/>
  <c r="AR503" i="11"/>
  <c r="AY510" i="11"/>
  <c r="H467" i="11"/>
  <c r="AU506" i="11"/>
  <c r="AW508" i="11"/>
  <c r="W482" i="11"/>
  <c r="AJ495" i="11"/>
  <c r="AS504" i="11"/>
  <c r="L471" i="11"/>
  <c r="K470" i="11"/>
  <c r="AP501" i="11"/>
  <c r="AH493" i="11"/>
  <c r="AQ502" i="11"/>
  <c r="D463" i="11"/>
  <c r="AI494" i="11"/>
  <c r="I468" i="11"/>
  <c r="AB487" i="11"/>
  <c r="O474" i="11"/>
  <c r="AC488" i="11"/>
  <c r="T479" i="11"/>
  <c r="AV507" i="11"/>
  <c r="F465" i="11"/>
  <c r="DZ265" i="11"/>
  <c r="CQ89" i="11"/>
  <c r="CY89" i="11"/>
  <c r="CO89" i="11"/>
  <c r="CZ89" i="11"/>
  <c r="DP89" i="11"/>
  <c r="CV89" i="11"/>
  <c r="DO89" i="11"/>
  <c r="DF89" i="11"/>
  <c r="DW89" i="11"/>
  <c r="CW89" i="11"/>
  <c r="DV89" i="11"/>
  <c r="DJ89" i="11"/>
  <c r="DE89" i="11"/>
  <c r="CF89" i="11"/>
  <c r="DX89" i="11"/>
  <c r="CP89" i="11"/>
  <c r="BS89" i="11"/>
  <c r="CB89" i="11"/>
  <c r="CA89" i="11"/>
  <c r="CM89" i="11"/>
  <c r="CT89" i="11"/>
  <c r="CX89" i="11"/>
  <c r="CH89" i="11"/>
  <c r="BZ89" i="11"/>
  <c r="DS89" i="11"/>
  <c r="CU89" i="11"/>
  <c r="DB89" i="11"/>
  <c r="DI89" i="11"/>
  <c r="CS89" i="11"/>
  <c r="DD89" i="11"/>
  <c r="DH89" i="11"/>
  <c r="CG89" i="11"/>
  <c r="DY89" i="11"/>
  <c r="DC89" i="11"/>
  <c r="DU89" i="11"/>
  <c r="CE89" i="11"/>
  <c r="DL89" i="11"/>
  <c r="BY89" i="11"/>
  <c r="CK89" i="11"/>
  <c r="DR89" i="11"/>
  <c r="BR89" i="11"/>
  <c r="DG89" i="11"/>
  <c r="DQ89" i="11"/>
  <c r="CL89" i="11"/>
  <c r="DM89" i="11"/>
  <c r="CR89" i="11"/>
  <c r="CN89" i="11"/>
  <c r="DA89" i="11"/>
  <c r="CI89" i="11"/>
  <c r="DT89" i="11"/>
  <c r="CJ89" i="11"/>
  <c r="DK89" i="11"/>
  <c r="DN89" i="11"/>
  <c r="CD89" i="11"/>
  <c r="CC89" i="11"/>
  <c r="BX89" i="11"/>
  <c r="BW89" i="11"/>
  <c r="BV89" i="11"/>
  <c r="BQ387" i="11"/>
  <c r="DB387" i="11"/>
  <c r="DO387" i="11"/>
  <c r="DH387" i="11"/>
  <c r="DM387" i="11"/>
  <c r="CE387" i="11"/>
  <c r="BV387" i="11"/>
  <c r="CV387" i="11"/>
  <c r="DS387" i="11"/>
  <c r="DY387" i="11"/>
  <c r="CY387" i="11"/>
  <c r="CG387" i="11"/>
  <c r="CA387" i="11"/>
  <c r="BS387" i="11"/>
  <c r="CW387" i="11"/>
  <c r="CB387" i="11"/>
  <c r="DK387" i="11"/>
  <c r="DQ387" i="11"/>
  <c r="CQ387" i="11"/>
  <c r="BY387" i="11"/>
  <c r="CP387" i="11"/>
  <c r="CH387" i="11"/>
  <c r="CK387" i="11"/>
  <c r="BT387" i="11"/>
  <c r="DC387" i="11"/>
  <c r="DW387" i="11"/>
  <c r="CN387" i="11"/>
  <c r="BW387" i="11"/>
  <c r="CR387" i="11"/>
  <c r="CU387" i="11"/>
  <c r="DG387" i="11"/>
  <c r="CF387" i="11"/>
  <c r="DU387" i="11"/>
  <c r="DP387" i="11"/>
  <c r="DR387" i="11"/>
  <c r="DV387" i="11"/>
  <c r="BX387" i="11"/>
  <c r="CZ387" i="11"/>
  <c r="CJ387" i="11"/>
  <c r="DJ387" i="11"/>
  <c r="DN387" i="11"/>
  <c r="CI387" i="11"/>
  <c r="CL387" i="11"/>
  <c r="DL387" i="11"/>
  <c r="CT387" i="11"/>
  <c r="DF387" i="11"/>
  <c r="BZ387" i="11"/>
  <c r="CD387" i="11"/>
  <c r="BR387" i="11"/>
  <c r="DI387" i="11"/>
  <c r="CX387" i="11"/>
  <c r="DX387" i="11"/>
  <c r="DT387" i="11"/>
  <c r="CO387" i="11"/>
  <c r="DE387" i="11"/>
  <c r="DD387" i="11"/>
  <c r="CM387" i="11"/>
  <c r="CC387" i="11"/>
  <c r="BU387" i="11"/>
  <c r="CS387" i="11"/>
  <c r="DA387" i="11"/>
  <c r="BM275" i="11"/>
  <c r="BQ275" i="11" s="1"/>
  <c r="CQ112" i="11"/>
  <c r="CF326" i="11"/>
  <c r="CM326" i="11"/>
  <c r="CT326" i="11"/>
  <c r="CS326" i="11"/>
  <c r="CR326" i="11"/>
  <c r="CY326" i="11"/>
  <c r="DF326" i="11"/>
  <c r="BX326" i="11"/>
  <c r="CL326" i="11"/>
  <c r="CJ326" i="11"/>
  <c r="CX326" i="11"/>
  <c r="DG326" i="11"/>
  <c r="BU326" i="11"/>
  <c r="CE326" i="11"/>
  <c r="CK326" i="11"/>
  <c r="CQ326" i="11"/>
  <c r="DM326" i="11"/>
  <c r="BW326" i="11"/>
  <c r="CD326" i="11"/>
  <c r="CC326" i="11"/>
  <c r="CB326" i="11"/>
  <c r="CI326" i="11"/>
  <c r="CP326" i="11"/>
  <c r="DS326" i="11"/>
  <c r="DY326" i="11"/>
  <c r="DK326" i="11"/>
  <c r="DE326" i="11"/>
  <c r="CN326" i="11"/>
  <c r="DA326" i="11"/>
  <c r="DN326" i="11"/>
  <c r="DT326" i="11"/>
  <c r="DU326" i="11"/>
  <c r="BV326" i="11"/>
  <c r="CO326" i="11"/>
  <c r="CA326" i="11"/>
  <c r="CH326" i="11"/>
  <c r="CW326" i="11"/>
  <c r="DD326" i="11"/>
  <c r="DR326" i="11"/>
  <c r="DQ326" i="11"/>
  <c r="DW326" i="11"/>
  <c r="DL326" i="11"/>
  <c r="BY326" i="11"/>
  <c r="DX326" i="11"/>
  <c r="BZ326" i="11"/>
  <c r="CG326" i="11"/>
  <c r="CU326" i="11"/>
  <c r="DP326" i="11"/>
  <c r="CV326" i="11"/>
  <c r="DC326" i="11"/>
  <c r="DJ326" i="11"/>
  <c r="DI326" i="11"/>
  <c r="DH326" i="11"/>
  <c r="DO326" i="11"/>
  <c r="DV326" i="11"/>
  <c r="DB326" i="11"/>
  <c r="CZ326" i="11"/>
  <c r="S476" i="11"/>
  <c r="AU504" i="11"/>
  <c r="AJ493" i="11"/>
  <c r="AO498" i="11"/>
  <c r="L469" i="11"/>
  <c r="AD487" i="11"/>
  <c r="AF489" i="11"/>
  <c r="AQ500" i="11"/>
  <c r="AH491" i="11"/>
  <c r="AK494" i="11"/>
  <c r="O472" i="11"/>
  <c r="M470" i="11"/>
  <c r="F463" i="11"/>
  <c r="AG490" i="11"/>
  <c r="AT503" i="11"/>
  <c r="Z483" i="11"/>
  <c r="AB485" i="11"/>
  <c r="V479" i="11"/>
  <c r="AY508" i="11"/>
  <c r="X481" i="11"/>
  <c r="AC486" i="11"/>
  <c r="AV505" i="11"/>
  <c r="I466" i="11"/>
  <c r="H465" i="11"/>
  <c r="AA484" i="11"/>
  <c r="Q474" i="11"/>
  <c r="AE488" i="11"/>
  <c r="AW506" i="11"/>
  <c r="E462" i="11"/>
  <c r="G464" i="11"/>
  <c r="AM496" i="11"/>
  <c r="W480" i="11"/>
  <c r="U478" i="11"/>
  <c r="P473" i="11"/>
  <c r="BA510" i="11"/>
  <c r="AI492" i="11"/>
  <c r="AP499" i="11"/>
  <c r="AX507" i="11"/>
  <c r="AL495" i="11"/>
  <c r="Y482" i="11"/>
  <c r="AR501" i="11"/>
  <c r="AN497" i="11"/>
  <c r="K468" i="11"/>
  <c r="R475" i="11"/>
  <c r="T477" i="11"/>
  <c r="AS502" i="11"/>
  <c r="J467" i="11"/>
  <c r="D461" i="11"/>
  <c r="N471" i="11"/>
  <c r="BM166" i="11"/>
  <c r="BQ166" i="11" s="1"/>
  <c r="BM190" i="11"/>
  <c r="BM183" i="11"/>
  <c r="BM150" i="11"/>
  <c r="BQ150" i="11" s="1"/>
  <c r="BM184" i="11"/>
  <c r="BQ184" i="11" s="1"/>
  <c r="G456" i="11"/>
  <c r="K459" i="11"/>
  <c r="AP490" i="11"/>
  <c r="BE505" i="11"/>
  <c r="G455" i="11"/>
  <c r="M461" i="11"/>
  <c r="W471" i="11"/>
  <c r="AO489" i="11"/>
  <c r="AD478" i="11"/>
  <c r="AI483" i="11"/>
  <c r="X472" i="11"/>
  <c r="BD504" i="11"/>
  <c r="E453" i="11"/>
  <c r="AU495" i="11"/>
  <c r="AQ491" i="11"/>
  <c r="AN488" i="11"/>
  <c r="AB476" i="11"/>
  <c r="U469" i="11"/>
  <c r="AH482" i="11"/>
  <c r="L460" i="11"/>
  <c r="J458" i="11"/>
  <c r="BB502" i="11"/>
  <c r="AT494" i="11"/>
  <c r="AR492" i="11"/>
  <c r="AC477" i="11"/>
  <c r="AA475" i="11"/>
  <c r="BH508" i="11"/>
  <c r="BJ510" i="11"/>
  <c r="AK485" i="11"/>
  <c r="BA501" i="11"/>
  <c r="T468" i="11"/>
  <c r="R466" i="11"/>
  <c r="AW497" i="11"/>
  <c r="AL486" i="11"/>
  <c r="Q465" i="11"/>
  <c r="BG507" i="11"/>
  <c r="Z474" i="11"/>
  <c r="S467" i="11"/>
  <c r="AV496" i="11"/>
  <c r="V470" i="11"/>
  <c r="N462" i="11"/>
  <c r="H456" i="11"/>
  <c r="BC503" i="11"/>
  <c r="AG481" i="11"/>
  <c r="AF480" i="11"/>
  <c r="O463" i="11"/>
  <c r="D452" i="11"/>
  <c r="P464" i="11"/>
  <c r="AY499" i="11"/>
  <c r="Y473" i="11"/>
  <c r="F454" i="11"/>
  <c r="I457" i="11"/>
  <c r="AX498" i="11"/>
  <c r="BF506" i="11"/>
  <c r="AS493" i="11"/>
  <c r="BI509" i="11"/>
  <c r="AJ484" i="11"/>
  <c r="AE479" i="11"/>
  <c r="AM487" i="11"/>
  <c r="DZ272" i="11"/>
  <c r="CB96" i="11"/>
  <c r="CL95" i="11"/>
  <c r="CY95" i="11"/>
  <c r="DE95" i="11"/>
  <c r="DG95" i="11"/>
  <c r="DD95" i="11"/>
  <c r="DF95" i="11"/>
  <c r="DI95" i="11"/>
  <c r="DU95" i="11"/>
  <c r="CF95" i="11"/>
  <c r="DC95" i="11"/>
  <c r="BU95" i="11"/>
  <c r="DW95" i="11"/>
  <c r="CU95" i="11"/>
  <c r="BR95" i="11"/>
  <c r="CK95" i="11"/>
  <c r="DQ95" i="11"/>
  <c r="DP95" i="11"/>
  <c r="CT95" i="11"/>
  <c r="CS95" i="11"/>
  <c r="BW95" i="11"/>
  <c r="DX95" i="11"/>
  <c r="CW95" i="11"/>
  <c r="DK95" i="11"/>
  <c r="CN95" i="11"/>
  <c r="DV95" i="11"/>
  <c r="CE95" i="11"/>
  <c r="DJ95" i="11"/>
  <c r="DA95" i="11"/>
  <c r="DY95" i="11"/>
  <c r="DM95" i="11"/>
  <c r="CR95" i="11"/>
  <c r="CI95" i="11"/>
  <c r="DO95" i="11"/>
  <c r="CO95" i="11"/>
  <c r="BY95" i="11"/>
  <c r="BX95" i="11"/>
  <c r="CQ95" i="11"/>
  <c r="BS95" i="11"/>
  <c r="DL95" i="11"/>
  <c r="CH95" i="11"/>
  <c r="CX95" i="11"/>
  <c r="DT95" i="11"/>
  <c r="CP95" i="11"/>
  <c r="DB95" i="11"/>
  <c r="CV95" i="11"/>
  <c r="DN95" i="11"/>
  <c r="CG95" i="11"/>
  <c r="CM95" i="11"/>
  <c r="BV95" i="11"/>
  <c r="DH95" i="11"/>
  <c r="CJ95" i="11"/>
  <c r="DS95" i="11"/>
  <c r="BT95" i="11"/>
  <c r="CZ95" i="11"/>
  <c r="DR95" i="11"/>
  <c r="CD95" i="11"/>
  <c r="CC95" i="11"/>
  <c r="CB95" i="11"/>
  <c r="DZ268" i="11"/>
  <c r="CF103" i="11"/>
  <c r="DO103" i="11"/>
  <c r="BU103" i="11"/>
  <c r="CB103" i="11"/>
  <c r="DL103" i="11"/>
  <c r="BZ103" i="11"/>
  <c r="DY103" i="11"/>
  <c r="CC103" i="11"/>
  <c r="CA103" i="11"/>
  <c r="CV103" i="11"/>
  <c r="DV103" i="11"/>
  <c r="DC103" i="11"/>
  <c r="DN103" i="11"/>
  <c r="BX103" i="11"/>
  <c r="CT103" i="11"/>
  <c r="CO103" i="11"/>
  <c r="BS103" i="11"/>
  <c r="DJ103" i="11"/>
  <c r="CR103" i="11"/>
  <c r="BR103" i="11"/>
  <c r="CZ103" i="11"/>
  <c r="CN103" i="11"/>
  <c r="CD103" i="11"/>
  <c r="BY103" i="11"/>
  <c r="DM103" i="11"/>
  <c r="DT103" i="11"/>
  <c r="DR103" i="11"/>
  <c r="CU103" i="11"/>
  <c r="CG103" i="11"/>
  <c r="CY103" i="11"/>
  <c r="CW103" i="11"/>
  <c r="DX103" i="11"/>
  <c r="DP103" i="11"/>
  <c r="DA103" i="11"/>
  <c r="DW103" i="11"/>
  <c r="DK103" i="11"/>
  <c r="DG103" i="11"/>
  <c r="DB103" i="11"/>
  <c r="DD103" i="11"/>
  <c r="DH103" i="11"/>
  <c r="BT103" i="11"/>
  <c r="DQ103" i="11"/>
  <c r="CM103" i="11"/>
  <c r="DS103" i="11"/>
  <c r="DE103" i="11"/>
  <c r="CE103" i="11"/>
  <c r="CP103" i="11"/>
  <c r="DI103" i="11"/>
  <c r="CQ103" i="11"/>
  <c r="CS103" i="11"/>
  <c r="DF103" i="11"/>
  <c r="DU103" i="11"/>
  <c r="BV103" i="11"/>
  <c r="CX103" i="11"/>
  <c r="BW103" i="11"/>
  <c r="CL103" i="11"/>
  <c r="CK103" i="11"/>
  <c r="CJ103" i="11"/>
  <c r="BM392" i="11"/>
  <c r="BU392" i="11" s="1"/>
  <c r="AW504" i="11"/>
  <c r="J465" i="11"/>
  <c r="V477" i="11"/>
  <c r="M468" i="11"/>
  <c r="E460" i="11"/>
  <c r="AE486" i="11"/>
  <c r="AK492" i="11"/>
  <c r="R473" i="11"/>
  <c r="W478" i="11"/>
  <c r="G462" i="11"/>
  <c r="H463" i="11"/>
  <c r="D459" i="11"/>
  <c r="K466" i="11"/>
  <c r="AM494" i="11"/>
  <c r="BB509" i="11"/>
  <c r="AI490" i="11"/>
  <c r="AO496" i="11"/>
  <c r="F461" i="11"/>
  <c r="L467" i="11"/>
  <c r="T475" i="11"/>
  <c r="U476" i="11"/>
  <c r="AY506" i="11"/>
  <c r="AL493" i="11"/>
  <c r="AT501" i="11"/>
  <c r="O470" i="11"/>
  <c r="AX505" i="11"/>
  <c r="AA482" i="11"/>
  <c r="AG488" i="11"/>
  <c r="Q472" i="11"/>
  <c r="AP497" i="11"/>
  <c r="AV503" i="11"/>
  <c r="BA508" i="11"/>
  <c r="AS500" i="11"/>
  <c r="AD485" i="11"/>
  <c r="BC510" i="11"/>
  <c r="AN495" i="11"/>
  <c r="AJ491" i="11"/>
  <c r="Z481" i="11"/>
  <c r="Y480" i="11"/>
  <c r="AU502" i="11"/>
  <c r="AH489" i="11"/>
  <c r="N469" i="11"/>
  <c r="AB483" i="11"/>
  <c r="AC484" i="11"/>
  <c r="I464" i="11"/>
  <c r="AR499" i="11"/>
  <c r="S474" i="11"/>
  <c r="AF487" i="11"/>
  <c r="AQ498" i="11"/>
  <c r="X479" i="11"/>
  <c r="P471" i="11"/>
  <c r="B403" i="11"/>
  <c r="V357" i="11"/>
  <c r="K346" i="11"/>
  <c r="AO376" i="11"/>
  <c r="AH369" i="11"/>
  <c r="X359" i="11"/>
  <c r="AT381" i="11"/>
  <c r="AJ371" i="11"/>
  <c r="I344" i="11"/>
  <c r="AE366" i="11"/>
  <c r="D339" i="11"/>
  <c r="Y360" i="11"/>
  <c r="O350" i="11"/>
  <c r="AU382" i="11"/>
  <c r="AP377" i="11"/>
  <c r="AF367" i="11"/>
  <c r="P351" i="11"/>
  <c r="AD365" i="11"/>
  <c r="AR379" i="11"/>
  <c r="M348" i="11"/>
  <c r="AI370" i="11"/>
  <c r="L347" i="11"/>
  <c r="AC364" i="11"/>
  <c r="J345" i="11"/>
  <c r="F341" i="11"/>
  <c r="AN375" i="11"/>
  <c r="AG368" i="11"/>
  <c r="AL373" i="11"/>
  <c r="S354" i="11"/>
  <c r="Q352" i="11"/>
  <c r="AM374" i="11"/>
  <c r="T355" i="11"/>
  <c r="AS380" i="11"/>
  <c r="R353" i="11"/>
  <c r="H343" i="11"/>
  <c r="Z361" i="11"/>
  <c r="U356" i="11"/>
  <c r="AA362" i="11"/>
  <c r="N349" i="11"/>
  <c r="W358" i="11"/>
  <c r="AQ378" i="11"/>
  <c r="G342" i="11"/>
  <c r="AK372" i="11"/>
  <c r="AB363" i="11"/>
  <c r="E340" i="11"/>
  <c r="BT121" i="11"/>
  <c r="DE121" i="11"/>
  <c r="DM121" i="11"/>
  <c r="DR121" i="11"/>
  <c r="BZ121" i="11"/>
  <c r="DF121" i="11"/>
  <c r="DT121" i="11"/>
  <c r="CH121" i="11"/>
  <c r="CY121" i="11"/>
  <c r="CF121" i="11"/>
  <c r="CU121" i="11"/>
  <c r="DP121" i="11"/>
  <c r="BW121" i="11"/>
  <c r="CS121" i="11"/>
  <c r="CN121" i="11"/>
  <c r="CJ121" i="11"/>
  <c r="CI121" i="11"/>
  <c r="BR121" i="11"/>
  <c r="CR121" i="11"/>
  <c r="DJ121" i="11"/>
  <c r="DV121" i="11"/>
  <c r="DH121" i="11"/>
  <c r="CM121" i="11"/>
  <c r="CV121" i="11"/>
  <c r="CG121" i="11"/>
  <c r="CL121" i="11"/>
  <c r="DY121" i="11"/>
  <c r="CX121" i="11"/>
  <c r="DU121" i="11"/>
  <c r="CT121" i="11"/>
  <c r="BU121" i="11"/>
  <c r="CC121" i="11"/>
  <c r="BX121" i="11"/>
  <c r="DN121" i="11"/>
  <c r="CQ121" i="11"/>
  <c r="CE121" i="11"/>
  <c r="DI121" i="11"/>
  <c r="DS121" i="11"/>
  <c r="CA121" i="11"/>
  <c r="CK121" i="11"/>
  <c r="DW121" i="11"/>
  <c r="CP121" i="11"/>
  <c r="BV121" i="11"/>
  <c r="DL121" i="11"/>
  <c r="CD121" i="11"/>
  <c r="DK121" i="11"/>
  <c r="DX121" i="11"/>
  <c r="DQ121" i="11"/>
  <c r="CB121" i="11"/>
  <c r="BY121" i="11"/>
  <c r="DG121" i="11"/>
  <c r="DO121" i="11"/>
  <c r="BS121" i="11"/>
  <c r="CO121" i="11"/>
  <c r="CW121" i="11"/>
  <c r="DD121" i="11"/>
  <c r="DC121" i="11"/>
  <c r="DB121" i="11"/>
  <c r="CF87" i="11"/>
  <c r="DT87" i="11"/>
  <c r="DK87" i="11"/>
  <c r="CO87" i="11"/>
  <c r="CQ87" i="11"/>
  <c r="DB87" i="11"/>
  <c r="DG87" i="11"/>
  <c r="CS87" i="11"/>
  <c r="DC87" i="11"/>
  <c r="DS87" i="11"/>
  <c r="DH87" i="11"/>
  <c r="DJ87" i="11"/>
  <c r="DN87" i="11"/>
  <c r="DQ87" i="11"/>
  <c r="DL87" i="11"/>
  <c r="DO87" i="11"/>
  <c r="BY87" i="11"/>
  <c r="DD87" i="11"/>
  <c r="DX87" i="11"/>
  <c r="CZ87" i="11"/>
  <c r="DF87" i="11"/>
  <c r="DM87" i="11"/>
  <c r="DR87" i="11"/>
  <c r="CM87" i="11"/>
  <c r="DI87" i="11"/>
  <c r="CT87" i="11"/>
  <c r="DA87" i="11"/>
  <c r="CI87" i="11"/>
  <c r="DW87" i="11"/>
  <c r="DY87" i="11"/>
  <c r="DU87" i="11"/>
  <c r="CN87" i="11"/>
  <c r="DE87" i="11"/>
  <c r="BZ87" i="11"/>
  <c r="CA87" i="11"/>
  <c r="CU87" i="11"/>
  <c r="CK87" i="11"/>
  <c r="CX87" i="11"/>
  <c r="BW87" i="11"/>
  <c r="CR87" i="11"/>
  <c r="CJ87" i="11"/>
  <c r="CV87" i="11"/>
  <c r="CC87" i="11"/>
  <c r="CP87" i="11"/>
  <c r="CB87" i="11"/>
  <c r="CE87" i="11"/>
  <c r="BX87" i="11"/>
  <c r="CD87" i="11"/>
  <c r="CW87" i="11"/>
  <c r="CL87" i="11"/>
  <c r="DV87" i="11"/>
  <c r="CG87" i="11"/>
  <c r="DP87" i="11"/>
  <c r="CH87" i="11"/>
  <c r="CY87" i="11"/>
  <c r="BV87" i="11"/>
  <c r="BU87" i="11"/>
  <c r="BT87" i="11"/>
  <c r="DZ271" i="11"/>
  <c r="CE112" i="11"/>
  <c r="BS112" i="11"/>
  <c r="CY112" i="11"/>
  <c r="CF112" i="11"/>
  <c r="BR112" i="11"/>
  <c r="DP112" i="11"/>
  <c r="DJ112" i="11"/>
  <c r="CC112" i="11"/>
  <c r="DH112" i="11"/>
  <c r="DS112" i="11"/>
  <c r="DV112" i="11"/>
  <c r="DN112" i="11"/>
  <c r="CL112" i="11"/>
  <c r="CD112" i="11"/>
  <c r="DU112" i="11"/>
  <c r="DT112" i="11"/>
  <c r="DB112" i="11"/>
  <c r="CO112" i="11"/>
  <c r="BT112" i="11"/>
  <c r="DM112" i="11"/>
  <c r="DI112" i="11"/>
  <c r="CP112" i="11"/>
  <c r="BX112" i="11"/>
  <c r="DX112" i="11"/>
  <c r="DE112" i="11"/>
  <c r="DL112" i="11"/>
  <c r="DY112" i="11"/>
  <c r="CB112" i="11"/>
  <c r="DC112" i="11"/>
  <c r="DA112" i="11"/>
  <c r="CG112" i="11"/>
  <c r="DF112" i="11"/>
  <c r="BV112" i="11"/>
  <c r="CZ112" i="11"/>
  <c r="CV112" i="11"/>
  <c r="DR112" i="11"/>
  <c r="BW112" i="11"/>
  <c r="CN112" i="11"/>
  <c r="BU112" i="11"/>
  <c r="CI112" i="11"/>
  <c r="DQ112" i="11"/>
  <c r="CJ112" i="11"/>
  <c r="DD112" i="11"/>
  <c r="BZ112" i="11"/>
  <c r="CW112" i="11"/>
  <c r="CA112" i="11"/>
  <c r="CX112" i="11"/>
  <c r="DG112" i="11"/>
  <c r="DW112" i="11"/>
  <c r="DO112" i="11"/>
  <c r="BY112" i="11"/>
  <c r="CK112" i="11"/>
  <c r="DK112" i="11"/>
  <c r="CM112" i="11"/>
  <c r="CH112" i="11"/>
  <c r="CU112" i="11"/>
  <c r="CT112" i="11"/>
  <c r="CS112" i="11"/>
  <c r="CM104" i="11"/>
  <c r="CE104" i="11"/>
  <c r="CG104" i="11"/>
  <c r="DA104" i="11"/>
  <c r="DJ104" i="11"/>
  <c r="BZ104" i="11"/>
  <c r="DN104" i="11"/>
  <c r="CB104" i="11"/>
  <c r="DB104" i="11"/>
  <c r="DK104" i="11"/>
  <c r="CO104" i="11"/>
  <c r="CR104" i="11"/>
  <c r="DI104" i="11"/>
  <c r="CU104" i="11"/>
  <c r="DW104" i="11"/>
  <c r="CV104" i="11"/>
  <c r="DT104" i="11"/>
  <c r="DP104" i="11"/>
  <c r="DO104" i="11"/>
  <c r="DY104" i="11"/>
  <c r="DQ104" i="11"/>
  <c r="CA104" i="11"/>
  <c r="DS104" i="11"/>
  <c r="CZ104" i="11"/>
  <c r="CQ104" i="11"/>
  <c r="DV104" i="11"/>
  <c r="DU104" i="11"/>
  <c r="DM104" i="11"/>
  <c r="CH104" i="11"/>
  <c r="BY104" i="11"/>
  <c r="CP104" i="11"/>
  <c r="DL104" i="11"/>
  <c r="BX104" i="11"/>
  <c r="BW104" i="11"/>
  <c r="CD104" i="11"/>
  <c r="BV104" i="11"/>
  <c r="BR104" i="11"/>
  <c r="DX104" i="11"/>
  <c r="CW104" i="11"/>
  <c r="BU104" i="11"/>
  <c r="DR104" i="11"/>
  <c r="CF104" i="11"/>
  <c r="BS104" i="11"/>
  <c r="CS104" i="11"/>
  <c r="DG104" i="11"/>
  <c r="CC104" i="11"/>
  <c r="DD104" i="11"/>
  <c r="CT104" i="11"/>
  <c r="BT104" i="11"/>
  <c r="CN104" i="11"/>
  <c r="DC104" i="11"/>
  <c r="DE104" i="11"/>
  <c r="DF104" i="11"/>
  <c r="CX104" i="11"/>
  <c r="CY104" i="11"/>
  <c r="DH104" i="11"/>
  <c r="CL104" i="11"/>
  <c r="CK104" i="11"/>
  <c r="BM149" i="11"/>
  <c r="BQ149" i="11" s="1"/>
  <c r="AF486" i="11"/>
  <c r="E459" i="11"/>
  <c r="P470" i="11"/>
  <c r="Q471" i="11"/>
  <c r="AV502" i="11"/>
  <c r="AW503" i="11"/>
  <c r="G461" i="11"/>
  <c r="AM493" i="11"/>
  <c r="W477" i="11"/>
  <c r="X478" i="11"/>
  <c r="R472" i="11"/>
  <c r="I463" i="11"/>
  <c r="AP496" i="11"/>
  <c r="AT500" i="11"/>
  <c r="AA481" i="11"/>
  <c r="T474" i="11"/>
  <c r="AK491" i="11"/>
  <c r="AD484" i="11"/>
  <c r="V476" i="11"/>
  <c r="AX504" i="11"/>
  <c r="K465" i="11"/>
  <c r="AY505" i="11"/>
  <c r="M467" i="11"/>
  <c r="AG487" i="11"/>
  <c r="S473" i="11"/>
  <c r="AE485" i="11"/>
  <c r="Y479" i="11"/>
  <c r="L466" i="11"/>
  <c r="AR498" i="11"/>
  <c r="AN494" i="11"/>
  <c r="O469" i="11"/>
  <c r="AH488" i="11"/>
  <c r="AL492" i="11"/>
  <c r="BC509" i="11"/>
  <c r="Z480" i="11"/>
  <c r="AO495" i="11"/>
  <c r="AS499" i="11"/>
  <c r="U475" i="11"/>
  <c r="AB482" i="11"/>
  <c r="F460" i="11"/>
  <c r="AQ497" i="11"/>
  <c r="BB508" i="11"/>
  <c r="J464" i="11"/>
  <c r="BD510" i="11"/>
  <c r="AI489" i="11"/>
  <c r="N468" i="11"/>
  <c r="AU501" i="11"/>
  <c r="AJ490" i="11"/>
  <c r="AC483" i="11"/>
  <c r="H462" i="11"/>
  <c r="D458" i="11"/>
  <c r="BA507" i="11"/>
  <c r="BM394" i="11"/>
  <c r="BM164" i="11"/>
  <c r="BM156" i="11"/>
  <c r="BM152" i="11"/>
  <c r="BQ152" i="11" s="1"/>
  <c r="BM157" i="11"/>
  <c r="BM189" i="11"/>
  <c r="CF111" i="11"/>
  <c r="DP111" i="11"/>
  <c r="DN111" i="11"/>
  <c r="DM111" i="11"/>
  <c r="CA111" i="11"/>
  <c r="BZ111" i="11"/>
  <c r="BY111" i="11"/>
  <c r="CN111" i="11"/>
  <c r="DA111" i="11"/>
  <c r="DC111" i="11"/>
  <c r="DI111" i="11"/>
  <c r="BW111" i="11"/>
  <c r="BV111" i="11"/>
  <c r="CK111" i="11"/>
  <c r="DF111" i="11"/>
  <c r="CL111" i="11"/>
  <c r="CE111" i="11"/>
  <c r="DY111" i="11"/>
  <c r="BU111" i="11"/>
  <c r="BS111" i="11"/>
  <c r="BR111" i="11"/>
  <c r="CD111" i="11"/>
  <c r="DS111" i="11"/>
  <c r="DR111" i="11"/>
  <c r="DW111" i="11"/>
  <c r="CX111" i="11"/>
  <c r="DH111" i="11"/>
  <c r="DD111" i="11"/>
  <c r="DQ111" i="11"/>
  <c r="CW111" i="11"/>
  <c r="CV111" i="11"/>
  <c r="DG111" i="11"/>
  <c r="CI111" i="11"/>
  <c r="DU111" i="11"/>
  <c r="DJ111" i="11"/>
  <c r="CJ111" i="11"/>
  <c r="CC111" i="11"/>
  <c r="CB111" i="11"/>
  <c r="DE111" i="11"/>
  <c r="DX111" i="11"/>
  <c r="CO111" i="11"/>
  <c r="BX111" i="11"/>
  <c r="DB111" i="11"/>
  <c r="BT111" i="11"/>
  <c r="CG111" i="11"/>
  <c r="DO111" i="11"/>
  <c r="CH111" i="11"/>
  <c r="DL111" i="11"/>
  <c r="DV111" i="11"/>
  <c r="CZ111" i="11"/>
  <c r="DT111" i="11"/>
  <c r="CM111" i="11"/>
  <c r="CY111" i="11"/>
  <c r="CU111" i="11"/>
  <c r="DK111" i="11"/>
  <c r="CT111" i="11"/>
  <c r="CS111" i="11"/>
  <c r="CR111" i="11"/>
  <c r="BW93" i="11"/>
  <c r="DQ93" i="11"/>
  <c r="DN93" i="11"/>
  <c r="CG93" i="11"/>
  <c r="DV93" i="11"/>
  <c r="DM93" i="11"/>
  <c r="DT93" i="11"/>
  <c r="DL93" i="11"/>
  <c r="DO93" i="11"/>
  <c r="DW93" i="11"/>
  <c r="CQ93" i="11"/>
  <c r="DX93" i="11"/>
  <c r="BV93" i="11"/>
  <c r="BU93" i="11"/>
  <c r="CF93" i="11"/>
  <c r="CK93" i="11"/>
  <c r="CU93" i="11"/>
  <c r="CZ93" i="11"/>
  <c r="DR93" i="11"/>
  <c r="DU93" i="11"/>
  <c r="CH93" i="11"/>
  <c r="BS93" i="11"/>
  <c r="CS93" i="11"/>
  <c r="CX93" i="11"/>
  <c r="DE93" i="11"/>
  <c r="DH93" i="11"/>
  <c r="CW93" i="11"/>
  <c r="BR93" i="11"/>
  <c r="DG93" i="11"/>
  <c r="DK93" i="11"/>
  <c r="CM93" i="11"/>
  <c r="CC93" i="11"/>
  <c r="DA93" i="11"/>
  <c r="DF93" i="11"/>
  <c r="BT93" i="11"/>
  <c r="DY93" i="11"/>
  <c r="DI93" i="11"/>
  <c r="CE93" i="11"/>
  <c r="CV93" i="11"/>
  <c r="DP93" i="11"/>
  <c r="DS93" i="11"/>
  <c r="CJ93" i="11"/>
  <c r="CR93" i="11"/>
  <c r="CT93" i="11"/>
  <c r="CP93" i="11"/>
  <c r="DD93" i="11"/>
  <c r="CO93" i="11"/>
  <c r="CI93" i="11"/>
  <c r="CY93" i="11"/>
  <c r="DJ93" i="11"/>
  <c r="DB93" i="11"/>
  <c r="CL93" i="11"/>
  <c r="CD93" i="11"/>
  <c r="CN93" i="11"/>
  <c r="DC93" i="11"/>
  <c r="CB93" i="11"/>
  <c r="CA93" i="11"/>
  <c r="BZ93" i="11"/>
  <c r="BS326" i="11"/>
  <c r="BM388" i="11"/>
  <c r="BR388" i="11" s="1"/>
  <c r="BR326" i="11"/>
  <c r="DZ327" i="14"/>
  <c r="DZ330" i="14"/>
  <c r="DZ323" i="14"/>
  <c r="DZ334" i="14"/>
  <c r="DZ328" i="14"/>
  <c r="DZ326" i="14"/>
  <c r="BX397" i="14"/>
  <c r="BX398" i="14"/>
  <c r="BS398" i="14"/>
  <c r="BQ389" i="14"/>
  <c r="BY398" i="14"/>
  <c r="BU397" i="13"/>
  <c r="DZ323" i="13"/>
  <c r="DZ325" i="13"/>
  <c r="DZ332" i="13"/>
  <c r="DZ324" i="13"/>
  <c r="BV395" i="13"/>
  <c r="BS397" i="13"/>
  <c r="DZ329" i="13"/>
  <c r="DZ326" i="13"/>
  <c r="BW395" i="13"/>
  <c r="BR389" i="13"/>
  <c r="BY395" i="13"/>
  <c r="BS395" i="13"/>
  <c r="BR395" i="13"/>
  <c r="BS388" i="13"/>
  <c r="BS389" i="13"/>
  <c r="BU393" i="13"/>
  <c r="BU395" i="13"/>
  <c r="DZ330" i="12"/>
  <c r="BW394" i="12"/>
  <c r="DZ324" i="12"/>
  <c r="DZ329" i="12"/>
  <c r="BV393" i="12"/>
  <c r="BT392" i="12"/>
  <c r="BT393" i="12"/>
  <c r="BU392" i="12"/>
  <c r="BS393" i="12"/>
  <c r="BX394" i="12"/>
  <c r="BW392" i="12"/>
  <c r="BR393" i="12"/>
  <c r="BS392" i="12"/>
  <c r="BU393" i="12"/>
  <c r="BX395" i="14"/>
  <c r="BQ387" i="14"/>
  <c r="BQ398" i="14"/>
  <c r="DZ331" i="14"/>
  <c r="BT390" i="14"/>
  <c r="BU395" i="14"/>
  <c r="BQ398" i="13"/>
  <c r="BQ391" i="13"/>
  <c r="BQ392" i="13"/>
  <c r="BQ393" i="13"/>
  <c r="BQ394" i="13"/>
  <c r="BQ394" i="12"/>
  <c r="E26" i="15"/>
  <c r="L26" i="15" s="1"/>
  <c r="B22" i="14" s="1"/>
  <c r="B86" i="14" s="1"/>
  <c r="L25" i="15"/>
  <c r="B21" i="14" s="1"/>
  <c r="B85" i="14" s="1"/>
  <c r="J21" i="15"/>
  <c r="B17" i="12" s="1"/>
  <c r="B81" i="12" s="1"/>
  <c r="C22" i="15"/>
  <c r="DZ333" i="14"/>
  <c r="BM455" i="14"/>
  <c r="BQ455" i="14" s="1"/>
  <c r="BV393" i="14"/>
  <c r="CC398" i="14"/>
  <c r="CA398" i="14"/>
  <c r="DU391" i="14"/>
  <c r="DM391" i="14"/>
  <c r="DE391" i="14"/>
  <c r="CW391" i="14"/>
  <c r="CO391" i="14"/>
  <c r="CG391" i="14"/>
  <c r="BY391" i="14"/>
  <c r="DT391" i="14"/>
  <c r="DL391" i="14"/>
  <c r="DD391" i="14"/>
  <c r="CV391" i="14"/>
  <c r="CN391" i="14"/>
  <c r="CF391" i="14"/>
  <c r="BX391" i="14"/>
  <c r="DR391" i="14"/>
  <c r="DJ391" i="14"/>
  <c r="DB391" i="14"/>
  <c r="CT391" i="14"/>
  <c r="CL391" i="14"/>
  <c r="CD391" i="14"/>
  <c r="DY391" i="14"/>
  <c r="DQ391" i="14"/>
  <c r="DI391" i="14"/>
  <c r="DA391" i="14"/>
  <c r="CS391" i="14"/>
  <c r="CK391" i="14"/>
  <c r="CC391" i="14"/>
  <c r="DX391" i="14"/>
  <c r="DP391" i="14"/>
  <c r="DH391" i="14"/>
  <c r="CZ391" i="14"/>
  <c r="CR391" i="14"/>
  <c r="CJ391" i="14"/>
  <c r="CB391" i="14"/>
  <c r="DW391" i="14"/>
  <c r="DO391" i="14"/>
  <c r="DG391" i="14"/>
  <c r="CY391" i="14"/>
  <c r="CQ391" i="14"/>
  <c r="CI391" i="14"/>
  <c r="CA391" i="14"/>
  <c r="DV391" i="14"/>
  <c r="DN391" i="14"/>
  <c r="DF391" i="14"/>
  <c r="CX391" i="14"/>
  <c r="CP391" i="14"/>
  <c r="CH391" i="14"/>
  <c r="BZ391" i="14"/>
  <c r="CU391" i="14"/>
  <c r="CE391" i="14"/>
  <c r="DS391" i="14"/>
  <c r="DK391" i="14"/>
  <c r="DC391" i="14"/>
  <c r="CM391" i="14"/>
  <c r="BW391" i="14"/>
  <c r="DV392" i="14"/>
  <c r="DN392" i="14"/>
  <c r="DF392" i="14"/>
  <c r="CX392" i="14"/>
  <c r="CP392" i="14"/>
  <c r="CH392" i="14"/>
  <c r="BZ392" i="14"/>
  <c r="DU392" i="14"/>
  <c r="DM392" i="14"/>
  <c r="DE392" i="14"/>
  <c r="CW392" i="14"/>
  <c r="CO392" i="14"/>
  <c r="CG392" i="14"/>
  <c r="BY392" i="14"/>
  <c r="DS392" i="14"/>
  <c r="DK392" i="14"/>
  <c r="DC392" i="14"/>
  <c r="CU392" i="14"/>
  <c r="CM392" i="14"/>
  <c r="CE392" i="14"/>
  <c r="DR392" i="14"/>
  <c r="DJ392" i="14"/>
  <c r="DB392" i="14"/>
  <c r="CT392" i="14"/>
  <c r="CL392" i="14"/>
  <c r="CD392" i="14"/>
  <c r="DY392" i="14"/>
  <c r="DQ392" i="14"/>
  <c r="DI392" i="14"/>
  <c r="DA392" i="14"/>
  <c r="CS392" i="14"/>
  <c r="CK392" i="14"/>
  <c r="CC392" i="14"/>
  <c r="DX392" i="14"/>
  <c r="DP392" i="14"/>
  <c r="DH392" i="14"/>
  <c r="CZ392" i="14"/>
  <c r="CR392" i="14"/>
  <c r="CJ392" i="14"/>
  <c r="CB392" i="14"/>
  <c r="DW392" i="14"/>
  <c r="DO392" i="14"/>
  <c r="DG392" i="14"/>
  <c r="CY392" i="14"/>
  <c r="CQ392" i="14"/>
  <c r="CI392" i="14"/>
  <c r="CA392" i="14"/>
  <c r="CN392" i="14"/>
  <c r="BX392" i="14"/>
  <c r="DT392" i="14"/>
  <c r="DL392" i="14"/>
  <c r="DD392" i="14"/>
  <c r="CV392" i="14"/>
  <c r="CF392" i="14"/>
  <c r="BS388" i="14"/>
  <c r="BQ397" i="14"/>
  <c r="BM453" i="14"/>
  <c r="BS453" i="14" s="1"/>
  <c r="BZ398" i="14"/>
  <c r="BW398" i="14"/>
  <c r="DU394" i="14"/>
  <c r="DM394" i="14"/>
  <c r="DE394" i="14"/>
  <c r="CW394" i="14"/>
  <c r="CO394" i="14"/>
  <c r="CG394" i="14"/>
  <c r="DT394" i="14"/>
  <c r="DL394" i="14"/>
  <c r="DD394" i="14"/>
  <c r="CV394" i="14"/>
  <c r="CN394" i="14"/>
  <c r="CF394" i="14"/>
  <c r="DR394" i="14"/>
  <c r="DJ394" i="14"/>
  <c r="DB394" i="14"/>
  <c r="CT394" i="14"/>
  <c r="CL394" i="14"/>
  <c r="CD394" i="14"/>
  <c r="DY394" i="14"/>
  <c r="DQ394" i="14"/>
  <c r="DI394" i="14"/>
  <c r="DA394" i="14"/>
  <c r="CS394" i="14"/>
  <c r="CK394" i="14"/>
  <c r="CC394" i="14"/>
  <c r="DX394" i="14"/>
  <c r="DP394" i="14"/>
  <c r="DH394" i="14"/>
  <c r="CZ394" i="14"/>
  <c r="CR394" i="14"/>
  <c r="CJ394" i="14"/>
  <c r="CB394" i="14"/>
  <c r="DW394" i="14"/>
  <c r="DO394" i="14"/>
  <c r="DG394" i="14"/>
  <c r="CY394" i="14"/>
  <c r="CQ394" i="14"/>
  <c r="CI394" i="14"/>
  <c r="CA394" i="14"/>
  <c r="DV394" i="14"/>
  <c r="DN394" i="14"/>
  <c r="DF394" i="14"/>
  <c r="CX394" i="14"/>
  <c r="CP394" i="14"/>
  <c r="CH394" i="14"/>
  <c r="BZ394" i="14"/>
  <c r="DS394" i="14"/>
  <c r="DC394" i="14"/>
  <c r="CU394" i="14"/>
  <c r="CM394" i="14"/>
  <c r="CE394" i="14"/>
  <c r="DK394" i="14"/>
  <c r="BU392" i="14"/>
  <c r="BT398" i="14"/>
  <c r="BS392" i="14"/>
  <c r="DS390" i="14"/>
  <c r="DK390" i="14"/>
  <c r="DC390" i="14"/>
  <c r="CU390" i="14"/>
  <c r="CM390" i="14"/>
  <c r="CE390" i="14"/>
  <c r="BW390" i="14"/>
  <c r="DR390" i="14"/>
  <c r="DJ390" i="14"/>
  <c r="DB390" i="14"/>
  <c r="CT390" i="14"/>
  <c r="CL390" i="14"/>
  <c r="CD390" i="14"/>
  <c r="BV390" i="14"/>
  <c r="DX390" i="14"/>
  <c r="DP390" i="14"/>
  <c r="DH390" i="14"/>
  <c r="CZ390" i="14"/>
  <c r="CR390" i="14"/>
  <c r="CJ390" i="14"/>
  <c r="CB390" i="14"/>
  <c r="DW390" i="14"/>
  <c r="DO390" i="14"/>
  <c r="DG390" i="14"/>
  <c r="CY390" i="14"/>
  <c r="CQ390" i="14"/>
  <c r="CI390" i="14"/>
  <c r="CA390" i="14"/>
  <c r="DV390" i="14"/>
  <c r="DN390" i="14"/>
  <c r="DF390" i="14"/>
  <c r="CX390" i="14"/>
  <c r="CP390" i="14"/>
  <c r="CH390" i="14"/>
  <c r="BZ390" i="14"/>
  <c r="DU390" i="14"/>
  <c r="DM390" i="14"/>
  <c r="DE390" i="14"/>
  <c r="CW390" i="14"/>
  <c r="CO390" i="14"/>
  <c r="CG390" i="14"/>
  <c r="BY390" i="14"/>
  <c r="DT390" i="14"/>
  <c r="DL390" i="14"/>
  <c r="DD390" i="14"/>
  <c r="CV390" i="14"/>
  <c r="CN390" i="14"/>
  <c r="CF390" i="14"/>
  <c r="BX390" i="14"/>
  <c r="DA390" i="14"/>
  <c r="CK390" i="14"/>
  <c r="DY390" i="14"/>
  <c r="DQ390" i="14"/>
  <c r="DI390" i="14"/>
  <c r="CS390" i="14"/>
  <c r="CC390" i="14"/>
  <c r="BQ392" i="14"/>
  <c r="DY386" i="14"/>
  <c r="DQ386" i="14"/>
  <c r="DI386" i="14"/>
  <c r="DA386" i="14"/>
  <c r="CS386" i="14"/>
  <c r="CK386" i="14"/>
  <c r="CC386" i="14"/>
  <c r="BU386" i="14"/>
  <c r="DX386" i="14"/>
  <c r="DP386" i="14"/>
  <c r="DH386" i="14"/>
  <c r="CZ386" i="14"/>
  <c r="CR386" i="14"/>
  <c r="CJ386" i="14"/>
  <c r="CB386" i="14"/>
  <c r="BT386" i="14"/>
  <c r="DV386" i="14"/>
  <c r="DN386" i="14"/>
  <c r="DF386" i="14"/>
  <c r="CX386" i="14"/>
  <c r="CP386" i="14"/>
  <c r="CH386" i="14"/>
  <c r="BZ386" i="14"/>
  <c r="BR386" i="14"/>
  <c r="DU386" i="14"/>
  <c r="DM386" i="14"/>
  <c r="DE386" i="14"/>
  <c r="CW386" i="14"/>
  <c r="CO386" i="14"/>
  <c r="CG386" i="14"/>
  <c r="BY386" i="14"/>
  <c r="DT386" i="14"/>
  <c r="DL386" i="14"/>
  <c r="DD386" i="14"/>
  <c r="CV386" i="14"/>
  <c r="CN386" i="14"/>
  <c r="CF386" i="14"/>
  <c r="BX386" i="14"/>
  <c r="DS386" i="14"/>
  <c r="DK386" i="14"/>
  <c r="DC386" i="14"/>
  <c r="CU386" i="14"/>
  <c r="CM386" i="14"/>
  <c r="CE386" i="14"/>
  <c r="BW386" i="14"/>
  <c r="DR386" i="14"/>
  <c r="DJ386" i="14"/>
  <c r="DB386" i="14"/>
  <c r="CT386" i="14"/>
  <c r="CL386" i="14"/>
  <c r="CD386" i="14"/>
  <c r="BV386" i="14"/>
  <c r="DO386" i="14"/>
  <c r="CY386" i="14"/>
  <c r="CI386" i="14"/>
  <c r="CA386" i="14"/>
  <c r="BS386" i="14"/>
  <c r="DW386" i="14"/>
  <c r="DG386" i="14"/>
  <c r="CQ386" i="14"/>
  <c r="DW397" i="14"/>
  <c r="DO397" i="14"/>
  <c r="DG397" i="14"/>
  <c r="CY397" i="14"/>
  <c r="DV397" i="14"/>
  <c r="DN397" i="14"/>
  <c r="DF397" i="14"/>
  <c r="CX397" i="14"/>
  <c r="DR397" i="14"/>
  <c r="DH397" i="14"/>
  <c r="CV397" i="14"/>
  <c r="CN397" i="14"/>
  <c r="CF397" i="14"/>
  <c r="DQ397" i="14"/>
  <c r="DE397" i="14"/>
  <c r="CU397" i="14"/>
  <c r="CM397" i="14"/>
  <c r="CE397" i="14"/>
  <c r="DY397" i="14"/>
  <c r="DM397" i="14"/>
  <c r="DC397" i="14"/>
  <c r="CS397" i="14"/>
  <c r="CK397" i="14"/>
  <c r="CC397" i="14"/>
  <c r="DX397" i="14"/>
  <c r="DL397" i="14"/>
  <c r="DB397" i="14"/>
  <c r="CR397" i="14"/>
  <c r="CJ397" i="14"/>
  <c r="DU397" i="14"/>
  <c r="DK397" i="14"/>
  <c r="DA397" i="14"/>
  <c r="CQ397" i="14"/>
  <c r="CI397" i="14"/>
  <c r="DT397" i="14"/>
  <c r="DJ397" i="14"/>
  <c r="CZ397" i="14"/>
  <c r="CP397" i="14"/>
  <c r="CH397" i="14"/>
  <c r="DS397" i="14"/>
  <c r="DI397" i="14"/>
  <c r="CW397" i="14"/>
  <c r="CO397" i="14"/>
  <c r="CG397" i="14"/>
  <c r="DD397" i="14"/>
  <c r="CL397" i="14"/>
  <c r="DP397" i="14"/>
  <c r="CT397" i="14"/>
  <c r="CD397" i="14"/>
  <c r="BU398" i="14"/>
  <c r="BU393" i="14"/>
  <c r="BM459" i="14"/>
  <c r="BQ459" i="14" s="1"/>
  <c r="BM457" i="14"/>
  <c r="BX457" i="14" s="1"/>
  <c r="BQ394" i="14"/>
  <c r="BU397" i="14"/>
  <c r="BR394" i="14"/>
  <c r="BS397" i="14"/>
  <c r="BM454" i="14"/>
  <c r="BT454" i="14" s="1"/>
  <c r="BQ390" i="14"/>
  <c r="DR398" i="14"/>
  <c r="DJ398" i="14"/>
  <c r="DB398" i="14"/>
  <c r="CT398" i="14"/>
  <c r="CL398" i="14"/>
  <c r="CD398" i="14"/>
  <c r="DY398" i="14"/>
  <c r="DQ398" i="14"/>
  <c r="DI398" i="14"/>
  <c r="DA398" i="14"/>
  <c r="CS398" i="14"/>
  <c r="CK398" i="14"/>
  <c r="DO398" i="14"/>
  <c r="DE398" i="14"/>
  <c r="CU398" i="14"/>
  <c r="CI398" i="14"/>
  <c r="DX398" i="14"/>
  <c r="DN398" i="14"/>
  <c r="DD398" i="14"/>
  <c r="CR398" i="14"/>
  <c r="CH398" i="14"/>
  <c r="DV398" i="14"/>
  <c r="DL398" i="14"/>
  <c r="CZ398" i="14"/>
  <c r="CP398" i="14"/>
  <c r="CF398" i="14"/>
  <c r="DU398" i="14"/>
  <c r="DK398" i="14"/>
  <c r="CY398" i="14"/>
  <c r="CO398" i="14"/>
  <c r="CE398" i="14"/>
  <c r="DT398" i="14"/>
  <c r="DH398" i="14"/>
  <c r="CX398" i="14"/>
  <c r="CN398" i="14"/>
  <c r="DS398" i="14"/>
  <c r="DG398" i="14"/>
  <c r="CW398" i="14"/>
  <c r="CM398" i="14"/>
  <c r="DP398" i="14"/>
  <c r="DF398" i="14"/>
  <c r="CV398" i="14"/>
  <c r="CJ398" i="14"/>
  <c r="DM398" i="14"/>
  <c r="CQ398" i="14"/>
  <c r="DW398" i="14"/>
  <c r="DC398" i="14"/>
  <c r="CG398" i="14"/>
  <c r="BQ386" i="14"/>
  <c r="DZ386" i="14" s="1"/>
  <c r="DS395" i="14"/>
  <c r="DK395" i="14"/>
  <c r="DC395" i="14"/>
  <c r="CU395" i="14"/>
  <c r="CM395" i="14"/>
  <c r="CE395" i="14"/>
  <c r="DR395" i="14"/>
  <c r="DJ395" i="14"/>
  <c r="DB395" i="14"/>
  <c r="CT395" i="14"/>
  <c r="CL395" i="14"/>
  <c r="CD395" i="14"/>
  <c r="DX395" i="14"/>
  <c r="DP395" i="14"/>
  <c r="DH395" i="14"/>
  <c r="CZ395" i="14"/>
  <c r="CR395" i="14"/>
  <c r="CJ395" i="14"/>
  <c r="CB395" i="14"/>
  <c r="DW395" i="14"/>
  <c r="DO395" i="14"/>
  <c r="DG395" i="14"/>
  <c r="CY395" i="14"/>
  <c r="CQ395" i="14"/>
  <c r="CI395" i="14"/>
  <c r="CA395" i="14"/>
  <c r="DV395" i="14"/>
  <c r="DN395" i="14"/>
  <c r="DF395" i="14"/>
  <c r="CX395" i="14"/>
  <c r="CP395" i="14"/>
  <c r="CH395" i="14"/>
  <c r="DU395" i="14"/>
  <c r="DM395" i="14"/>
  <c r="DE395" i="14"/>
  <c r="CW395" i="14"/>
  <c r="CO395" i="14"/>
  <c r="CG395" i="14"/>
  <c r="DT395" i="14"/>
  <c r="DL395" i="14"/>
  <c r="DD395" i="14"/>
  <c r="CV395" i="14"/>
  <c r="CN395" i="14"/>
  <c r="CF395" i="14"/>
  <c r="DY395" i="14"/>
  <c r="DI395" i="14"/>
  <c r="CS395" i="14"/>
  <c r="CK395" i="14"/>
  <c r="CC395" i="14"/>
  <c r="DQ395" i="14"/>
  <c r="DA395" i="14"/>
  <c r="DX389" i="14"/>
  <c r="DP389" i="14"/>
  <c r="DH389" i="14"/>
  <c r="CZ389" i="14"/>
  <c r="CR389" i="14"/>
  <c r="CJ389" i="14"/>
  <c r="CB389" i="14"/>
  <c r="DW389" i="14"/>
  <c r="DO389" i="14"/>
  <c r="DG389" i="14"/>
  <c r="CY389" i="14"/>
  <c r="CQ389" i="14"/>
  <c r="CI389" i="14"/>
  <c r="CA389" i="14"/>
  <c r="DU389" i="14"/>
  <c r="DM389" i="14"/>
  <c r="DE389" i="14"/>
  <c r="CW389" i="14"/>
  <c r="CO389" i="14"/>
  <c r="CG389" i="14"/>
  <c r="BY389" i="14"/>
  <c r="DT389" i="14"/>
  <c r="DL389" i="14"/>
  <c r="DD389" i="14"/>
  <c r="CV389" i="14"/>
  <c r="CN389" i="14"/>
  <c r="CF389" i="14"/>
  <c r="BX389" i="14"/>
  <c r="DS389" i="14"/>
  <c r="DK389" i="14"/>
  <c r="DC389" i="14"/>
  <c r="CU389" i="14"/>
  <c r="CM389" i="14"/>
  <c r="CE389" i="14"/>
  <c r="BW389" i="14"/>
  <c r="DR389" i="14"/>
  <c r="DJ389" i="14"/>
  <c r="DB389" i="14"/>
  <c r="CT389" i="14"/>
  <c r="CL389" i="14"/>
  <c r="CD389" i="14"/>
  <c r="BV389" i="14"/>
  <c r="DY389" i="14"/>
  <c r="DQ389" i="14"/>
  <c r="DI389" i="14"/>
  <c r="DA389" i="14"/>
  <c r="CS389" i="14"/>
  <c r="CK389" i="14"/>
  <c r="CC389" i="14"/>
  <c r="BU389" i="14"/>
  <c r="DF389" i="14"/>
  <c r="CP389" i="14"/>
  <c r="BZ389" i="14"/>
  <c r="DV389" i="14"/>
  <c r="DN389" i="14"/>
  <c r="CX389" i="14"/>
  <c r="CH389" i="14"/>
  <c r="BS390" i="14"/>
  <c r="BM460" i="14"/>
  <c r="BW460" i="14" s="1"/>
  <c r="BT393" i="14"/>
  <c r="BV392" i="14"/>
  <c r="BR393" i="14"/>
  <c r="DT388" i="14"/>
  <c r="DL388" i="14"/>
  <c r="DD388" i="14"/>
  <c r="CV388" i="14"/>
  <c r="CN388" i="14"/>
  <c r="CF388" i="14"/>
  <c r="BX388" i="14"/>
  <c r="DS388" i="14"/>
  <c r="DK388" i="14"/>
  <c r="DC388" i="14"/>
  <c r="CU388" i="14"/>
  <c r="CM388" i="14"/>
  <c r="CE388" i="14"/>
  <c r="BW388" i="14"/>
  <c r="DY388" i="14"/>
  <c r="DQ388" i="14"/>
  <c r="DI388" i="14"/>
  <c r="DA388" i="14"/>
  <c r="CS388" i="14"/>
  <c r="CK388" i="14"/>
  <c r="CC388" i="14"/>
  <c r="BU388" i="14"/>
  <c r="DX388" i="14"/>
  <c r="DP388" i="14"/>
  <c r="DH388" i="14"/>
  <c r="CZ388" i="14"/>
  <c r="CR388" i="14"/>
  <c r="CJ388" i="14"/>
  <c r="CB388" i="14"/>
  <c r="BT388" i="14"/>
  <c r="DW388" i="14"/>
  <c r="DO388" i="14"/>
  <c r="DG388" i="14"/>
  <c r="CY388" i="14"/>
  <c r="CQ388" i="14"/>
  <c r="CI388" i="14"/>
  <c r="CA388" i="14"/>
  <c r="DV388" i="14"/>
  <c r="DN388" i="14"/>
  <c r="DF388" i="14"/>
  <c r="CX388" i="14"/>
  <c r="CP388" i="14"/>
  <c r="CH388" i="14"/>
  <c r="BZ388" i="14"/>
  <c r="DU388" i="14"/>
  <c r="DM388" i="14"/>
  <c r="DE388" i="14"/>
  <c r="CW388" i="14"/>
  <c r="CO388" i="14"/>
  <c r="CG388" i="14"/>
  <c r="BY388" i="14"/>
  <c r="DJ388" i="14"/>
  <c r="CT388" i="14"/>
  <c r="CD388" i="14"/>
  <c r="BV388" i="14"/>
  <c r="DR388" i="14"/>
  <c r="DB388" i="14"/>
  <c r="CL388" i="14"/>
  <c r="DZ332" i="14"/>
  <c r="BQ399" i="14"/>
  <c r="BT395" i="14"/>
  <c r="BZ395" i="14"/>
  <c r="BR388" i="14"/>
  <c r="DX396" i="14"/>
  <c r="DP396" i="14"/>
  <c r="DH396" i="14"/>
  <c r="CZ396" i="14"/>
  <c r="CR396" i="14"/>
  <c r="CJ396" i="14"/>
  <c r="CB396" i="14"/>
  <c r="DW396" i="14"/>
  <c r="DO396" i="14"/>
  <c r="DG396" i="14"/>
  <c r="CY396" i="14"/>
  <c r="CQ396" i="14"/>
  <c r="CI396" i="14"/>
  <c r="DU396" i="14"/>
  <c r="DM396" i="14"/>
  <c r="DE396" i="14"/>
  <c r="CW396" i="14"/>
  <c r="CO396" i="14"/>
  <c r="CG396" i="14"/>
  <c r="DT396" i="14"/>
  <c r="DL396" i="14"/>
  <c r="DD396" i="14"/>
  <c r="CV396" i="14"/>
  <c r="CN396" i="14"/>
  <c r="CF396" i="14"/>
  <c r="DS396" i="14"/>
  <c r="DK396" i="14"/>
  <c r="DC396" i="14"/>
  <c r="CU396" i="14"/>
  <c r="CM396" i="14"/>
  <c r="CE396" i="14"/>
  <c r="DR396" i="14"/>
  <c r="DJ396" i="14"/>
  <c r="DB396" i="14"/>
  <c r="CT396" i="14"/>
  <c r="CL396" i="14"/>
  <c r="CD396" i="14"/>
  <c r="DY396" i="14"/>
  <c r="DQ396" i="14"/>
  <c r="DI396" i="14"/>
  <c r="DA396" i="14"/>
  <c r="CS396" i="14"/>
  <c r="CK396" i="14"/>
  <c r="CC396" i="14"/>
  <c r="DN396" i="14"/>
  <c r="CX396" i="14"/>
  <c r="CH396" i="14"/>
  <c r="DV396" i="14"/>
  <c r="DF396" i="14"/>
  <c r="CP396" i="14"/>
  <c r="BM452" i="14"/>
  <c r="BS393" i="14"/>
  <c r="CN399" i="14"/>
  <c r="DK399" i="14"/>
  <c r="DW399" i="14"/>
  <c r="CQ399" i="14"/>
  <c r="CP399" i="14"/>
  <c r="CX399" i="14"/>
  <c r="CK399" i="14"/>
  <c r="CT399" i="14"/>
  <c r="CS399" i="14"/>
  <c r="DN399" i="14"/>
  <c r="CY399" i="14"/>
  <c r="BT399" i="14"/>
  <c r="BW395" i="14"/>
  <c r="BR392" i="14"/>
  <c r="BT394" i="14"/>
  <c r="BM458" i="14"/>
  <c r="BU458" i="14" s="1"/>
  <c r="BM451" i="14"/>
  <c r="BM456" i="14"/>
  <c r="BU456" i="14" s="1"/>
  <c r="DV393" i="14"/>
  <c r="DN393" i="14"/>
  <c r="DF393" i="14"/>
  <c r="CX393" i="14"/>
  <c r="CP393" i="14"/>
  <c r="CH393" i="14"/>
  <c r="BZ393" i="14"/>
  <c r="DU393" i="14"/>
  <c r="DM393" i="14"/>
  <c r="DE393" i="14"/>
  <c r="CW393" i="14"/>
  <c r="CO393" i="14"/>
  <c r="CG393" i="14"/>
  <c r="BY393" i="14"/>
  <c r="DS393" i="14"/>
  <c r="DK393" i="14"/>
  <c r="DC393" i="14"/>
  <c r="CU393" i="14"/>
  <c r="CM393" i="14"/>
  <c r="CE393" i="14"/>
  <c r="DR393" i="14"/>
  <c r="DJ393" i="14"/>
  <c r="DB393" i="14"/>
  <c r="CT393" i="14"/>
  <c r="CL393" i="14"/>
  <c r="CD393" i="14"/>
  <c r="DY393" i="14"/>
  <c r="DQ393" i="14"/>
  <c r="DI393" i="14"/>
  <c r="DA393" i="14"/>
  <c r="CS393" i="14"/>
  <c r="CK393" i="14"/>
  <c r="CC393" i="14"/>
  <c r="DX393" i="14"/>
  <c r="DP393" i="14"/>
  <c r="DH393" i="14"/>
  <c r="CZ393" i="14"/>
  <c r="CR393" i="14"/>
  <c r="CJ393" i="14"/>
  <c r="CB393" i="14"/>
  <c r="DW393" i="14"/>
  <c r="DO393" i="14"/>
  <c r="DG393" i="14"/>
  <c r="CY393" i="14"/>
  <c r="CQ393" i="14"/>
  <c r="CI393" i="14"/>
  <c r="CA393" i="14"/>
  <c r="CF393" i="14"/>
  <c r="DL393" i="14"/>
  <c r="DD393" i="14"/>
  <c r="CV393" i="14"/>
  <c r="CN393" i="14"/>
  <c r="DT393" i="14"/>
  <c r="BW397" i="14"/>
  <c r="BR398" i="14"/>
  <c r="BM450" i="14"/>
  <c r="BQ450" i="14" s="1"/>
  <c r="DZ450" i="14" s="1"/>
  <c r="BU390" i="14"/>
  <c r="DW387" i="14"/>
  <c r="DO387" i="14"/>
  <c r="DG387" i="14"/>
  <c r="CY387" i="14"/>
  <c r="CQ387" i="14"/>
  <c r="CI387" i="14"/>
  <c r="CA387" i="14"/>
  <c r="BS387" i="14"/>
  <c r="DV387" i="14"/>
  <c r="DN387" i="14"/>
  <c r="DF387" i="14"/>
  <c r="CX387" i="14"/>
  <c r="CP387" i="14"/>
  <c r="CH387" i="14"/>
  <c r="BZ387" i="14"/>
  <c r="DT387" i="14"/>
  <c r="DL387" i="14"/>
  <c r="DD387" i="14"/>
  <c r="CV387" i="14"/>
  <c r="CN387" i="14"/>
  <c r="CF387" i="14"/>
  <c r="BX387" i="14"/>
  <c r="DS387" i="14"/>
  <c r="DK387" i="14"/>
  <c r="DC387" i="14"/>
  <c r="CU387" i="14"/>
  <c r="CM387" i="14"/>
  <c r="CE387" i="14"/>
  <c r="BW387" i="14"/>
  <c r="DR387" i="14"/>
  <c r="DJ387" i="14"/>
  <c r="DB387" i="14"/>
  <c r="CT387" i="14"/>
  <c r="CL387" i="14"/>
  <c r="CD387" i="14"/>
  <c r="BV387" i="14"/>
  <c r="DY387" i="14"/>
  <c r="DQ387" i="14"/>
  <c r="DI387" i="14"/>
  <c r="DA387" i="14"/>
  <c r="CS387" i="14"/>
  <c r="CK387" i="14"/>
  <c r="CC387" i="14"/>
  <c r="BU387" i="14"/>
  <c r="DX387" i="14"/>
  <c r="DP387" i="14"/>
  <c r="DH387" i="14"/>
  <c r="CZ387" i="14"/>
  <c r="CR387" i="14"/>
  <c r="CJ387" i="14"/>
  <c r="CB387" i="14"/>
  <c r="BT387" i="14"/>
  <c r="DM387" i="14"/>
  <c r="CW387" i="14"/>
  <c r="CG387" i="14"/>
  <c r="BY387" i="14"/>
  <c r="DU387" i="14"/>
  <c r="DE387" i="14"/>
  <c r="CO387" i="14"/>
  <c r="BQ393" i="14"/>
  <c r="BX393" i="14"/>
  <c r="DZ324" i="14"/>
  <c r="BW392" i="14"/>
  <c r="CA397" i="14"/>
  <c r="BT392" i="14"/>
  <c r="BM461" i="14"/>
  <c r="BR461" i="14" s="1"/>
  <c r="BM462" i="14"/>
  <c r="CC462" i="14" s="1"/>
  <c r="BR395" i="14"/>
  <c r="DZ331" i="13"/>
  <c r="DT397" i="13"/>
  <c r="DL397" i="13"/>
  <c r="DD397" i="13"/>
  <c r="CV397" i="13"/>
  <c r="CN397" i="13"/>
  <c r="CF397" i="13"/>
  <c r="DS397" i="13"/>
  <c r="DK397" i="13"/>
  <c r="DC397" i="13"/>
  <c r="DR397" i="13"/>
  <c r="DJ397" i="13"/>
  <c r="DB397" i="13"/>
  <c r="CT397" i="13"/>
  <c r="CL397" i="13"/>
  <c r="CD397" i="13"/>
  <c r="DY397" i="13"/>
  <c r="DQ397" i="13"/>
  <c r="DI397" i="13"/>
  <c r="DA397" i="13"/>
  <c r="CS397" i="13"/>
  <c r="CK397" i="13"/>
  <c r="CC397" i="13"/>
  <c r="DX397" i="13"/>
  <c r="DP397" i="13"/>
  <c r="DH397" i="13"/>
  <c r="CZ397" i="13"/>
  <c r="CR397" i="13"/>
  <c r="CJ397" i="13"/>
  <c r="DW397" i="13"/>
  <c r="DO397" i="13"/>
  <c r="DG397" i="13"/>
  <c r="CY397" i="13"/>
  <c r="DU397" i="13"/>
  <c r="DM397" i="13"/>
  <c r="DE397" i="13"/>
  <c r="CW397" i="13"/>
  <c r="CO397" i="13"/>
  <c r="CG397" i="13"/>
  <c r="DF397" i="13"/>
  <c r="CE397" i="13"/>
  <c r="CX397" i="13"/>
  <c r="CU397" i="13"/>
  <c r="CQ397" i="13"/>
  <c r="CP397" i="13"/>
  <c r="CM397" i="13"/>
  <c r="DV397" i="13"/>
  <c r="CI397" i="13"/>
  <c r="DN397" i="13"/>
  <c r="CH397" i="13"/>
  <c r="DW398" i="13"/>
  <c r="DO398" i="13"/>
  <c r="DG398" i="13"/>
  <c r="CY398" i="13"/>
  <c r="CQ398" i="13"/>
  <c r="CI398" i="13"/>
  <c r="DV398" i="13"/>
  <c r="DN398" i="13"/>
  <c r="DF398" i="13"/>
  <c r="CX398" i="13"/>
  <c r="CP398" i="13"/>
  <c r="CH398" i="13"/>
  <c r="DU398" i="13"/>
  <c r="DM398" i="13"/>
  <c r="DE398" i="13"/>
  <c r="CW398" i="13"/>
  <c r="CO398" i="13"/>
  <c r="CG398" i="13"/>
  <c r="DT398" i="13"/>
  <c r="DL398" i="13"/>
  <c r="DD398" i="13"/>
  <c r="CV398" i="13"/>
  <c r="CN398" i="13"/>
  <c r="CF398" i="13"/>
  <c r="DS398" i="13"/>
  <c r="DK398" i="13"/>
  <c r="DC398" i="13"/>
  <c r="CU398" i="13"/>
  <c r="CM398" i="13"/>
  <c r="CE398" i="13"/>
  <c r="DR398" i="13"/>
  <c r="DJ398" i="13"/>
  <c r="DB398" i="13"/>
  <c r="CT398" i="13"/>
  <c r="CL398" i="13"/>
  <c r="CD398" i="13"/>
  <c r="DX398" i="13"/>
  <c r="DP398" i="13"/>
  <c r="DH398" i="13"/>
  <c r="CZ398" i="13"/>
  <c r="CR398" i="13"/>
  <c r="CJ398" i="13"/>
  <c r="CS398" i="13"/>
  <c r="CK398" i="13"/>
  <c r="DY398" i="13"/>
  <c r="DQ398" i="13"/>
  <c r="DI398" i="13"/>
  <c r="DA398" i="13"/>
  <c r="BM452" i="13"/>
  <c r="BQ452" i="13" s="1"/>
  <c r="BM455" i="13"/>
  <c r="BQ455" i="13" s="1"/>
  <c r="BW393" i="13"/>
  <c r="DZ330" i="13"/>
  <c r="BM450" i="13"/>
  <c r="BZ395" i="13"/>
  <c r="BR398" i="13"/>
  <c r="DV392" i="13"/>
  <c r="DN392" i="13"/>
  <c r="DF392" i="13"/>
  <c r="CX392" i="13"/>
  <c r="CP392" i="13"/>
  <c r="CH392" i="13"/>
  <c r="BZ392" i="13"/>
  <c r="DT392" i="13"/>
  <c r="DL392" i="13"/>
  <c r="DD392" i="13"/>
  <c r="CV392" i="13"/>
  <c r="CN392" i="13"/>
  <c r="CF392" i="13"/>
  <c r="BX392" i="13"/>
  <c r="DS392" i="13"/>
  <c r="DK392" i="13"/>
  <c r="DC392" i="13"/>
  <c r="CU392" i="13"/>
  <c r="CM392" i="13"/>
  <c r="CE392" i="13"/>
  <c r="DR392" i="13"/>
  <c r="DJ392" i="13"/>
  <c r="DB392" i="13"/>
  <c r="CT392" i="13"/>
  <c r="CL392" i="13"/>
  <c r="CD392" i="13"/>
  <c r="DW392" i="13"/>
  <c r="DO392" i="13"/>
  <c r="DG392" i="13"/>
  <c r="CY392" i="13"/>
  <c r="CQ392" i="13"/>
  <c r="CI392" i="13"/>
  <c r="CA392" i="13"/>
  <c r="DH392" i="13"/>
  <c r="CK392" i="13"/>
  <c r="DY392" i="13"/>
  <c r="DE392" i="13"/>
  <c r="CJ392" i="13"/>
  <c r="DX392" i="13"/>
  <c r="DA392" i="13"/>
  <c r="CG392" i="13"/>
  <c r="DU392" i="13"/>
  <c r="CZ392" i="13"/>
  <c r="CC392" i="13"/>
  <c r="DQ392" i="13"/>
  <c r="CW392" i="13"/>
  <c r="CB392" i="13"/>
  <c r="DP392" i="13"/>
  <c r="CS392" i="13"/>
  <c r="BY392" i="13"/>
  <c r="DM392" i="13"/>
  <c r="CR392" i="13"/>
  <c r="DI392" i="13"/>
  <c r="CO392" i="13"/>
  <c r="DY386" i="13"/>
  <c r="DQ386" i="13"/>
  <c r="DI386" i="13"/>
  <c r="DA386" i="13"/>
  <c r="CS386" i="13"/>
  <c r="CK386" i="13"/>
  <c r="CC386" i="13"/>
  <c r="BU386" i="13"/>
  <c r="DW386" i="13"/>
  <c r="DO386" i="13"/>
  <c r="DG386" i="13"/>
  <c r="CY386" i="13"/>
  <c r="CQ386" i="13"/>
  <c r="CI386" i="13"/>
  <c r="CA386" i="13"/>
  <c r="BS386" i="13"/>
  <c r="DV386" i="13"/>
  <c r="DN386" i="13"/>
  <c r="DF386" i="13"/>
  <c r="CX386" i="13"/>
  <c r="CP386" i="13"/>
  <c r="CH386" i="13"/>
  <c r="BZ386" i="13"/>
  <c r="BR386" i="13"/>
  <c r="DU386" i="13"/>
  <c r="DM386" i="13"/>
  <c r="DE386" i="13"/>
  <c r="CW386" i="13"/>
  <c r="CO386" i="13"/>
  <c r="CG386" i="13"/>
  <c r="BY386" i="13"/>
  <c r="DR386" i="13"/>
  <c r="DJ386" i="13"/>
  <c r="DB386" i="13"/>
  <c r="CT386" i="13"/>
  <c r="CL386" i="13"/>
  <c r="CD386" i="13"/>
  <c r="BV386" i="13"/>
  <c r="DL386" i="13"/>
  <c r="CR386" i="13"/>
  <c r="BW386" i="13"/>
  <c r="DK386" i="13"/>
  <c r="CN386" i="13"/>
  <c r="BT386" i="13"/>
  <c r="DH386" i="13"/>
  <c r="CM386" i="13"/>
  <c r="DD386" i="13"/>
  <c r="CJ386" i="13"/>
  <c r="DX386" i="13"/>
  <c r="DC386" i="13"/>
  <c r="CF386" i="13"/>
  <c r="DT386" i="13"/>
  <c r="CZ386" i="13"/>
  <c r="CE386" i="13"/>
  <c r="DS386" i="13"/>
  <c r="CV386" i="13"/>
  <c r="CB386" i="13"/>
  <c r="DP386" i="13"/>
  <c r="CU386" i="13"/>
  <c r="BX386" i="13"/>
  <c r="BW396" i="13"/>
  <c r="BM454" i="13"/>
  <c r="BQ454" i="13" s="1"/>
  <c r="BZ397" i="13"/>
  <c r="DT388" i="13"/>
  <c r="DL388" i="13"/>
  <c r="DD388" i="13"/>
  <c r="CV388" i="13"/>
  <c r="CN388" i="13"/>
  <c r="CF388" i="13"/>
  <c r="BX388" i="13"/>
  <c r="DR388" i="13"/>
  <c r="DJ388" i="13"/>
  <c r="DB388" i="13"/>
  <c r="CT388" i="13"/>
  <c r="CL388" i="13"/>
  <c r="CD388" i="13"/>
  <c r="BV388" i="13"/>
  <c r="DY388" i="13"/>
  <c r="DQ388" i="13"/>
  <c r="DI388" i="13"/>
  <c r="DA388" i="13"/>
  <c r="CS388" i="13"/>
  <c r="CK388" i="13"/>
  <c r="CC388" i="13"/>
  <c r="BU388" i="13"/>
  <c r="DX388" i="13"/>
  <c r="DP388" i="13"/>
  <c r="DH388" i="13"/>
  <c r="CZ388" i="13"/>
  <c r="CR388" i="13"/>
  <c r="CJ388" i="13"/>
  <c r="CB388" i="13"/>
  <c r="BT388" i="13"/>
  <c r="DU388" i="13"/>
  <c r="DM388" i="13"/>
  <c r="DE388" i="13"/>
  <c r="CW388" i="13"/>
  <c r="CO388" i="13"/>
  <c r="CG388" i="13"/>
  <c r="BY388" i="13"/>
  <c r="DG388" i="13"/>
  <c r="CM388" i="13"/>
  <c r="DF388" i="13"/>
  <c r="CI388" i="13"/>
  <c r="DW388" i="13"/>
  <c r="DC388" i="13"/>
  <c r="CH388" i="13"/>
  <c r="DV388" i="13"/>
  <c r="CY388" i="13"/>
  <c r="CE388" i="13"/>
  <c r="DS388" i="13"/>
  <c r="CX388" i="13"/>
  <c r="CA388" i="13"/>
  <c r="DO388" i="13"/>
  <c r="CU388" i="13"/>
  <c r="BZ388" i="13"/>
  <c r="DN388" i="13"/>
  <c r="CQ388" i="13"/>
  <c r="BW388" i="13"/>
  <c r="DK388" i="13"/>
  <c r="CP388" i="13"/>
  <c r="BS393" i="13"/>
  <c r="BW394" i="13"/>
  <c r="BM451" i="13"/>
  <c r="BQ451" i="13" s="1"/>
  <c r="CA397" i="13"/>
  <c r="BY397" i="13"/>
  <c r="BR388" i="13"/>
  <c r="BM459" i="13"/>
  <c r="BX459" i="13" s="1"/>
  <c r="BT397" i="13"/>
  <c r="BU396" i="13"/>
  <c r="BY398" i="13"/>
  <c r="BV393" i="13"/>
  <c r="BX394" i="13"/>
  <c r="BS391" i="13"/>
  <c r="BM461" i="13"/>
  <c r="CB461" i="13" s="1"/>
  <c r="DZ328" i="13"/>
  <c r="BX393" i="13"/>
  <c r="DS390" i="13"/>
  <c r="DK390" i="13"/>
  <c r="DC390" i="13"/>
  <c r="CU390" i="13"/>
  <c r="CM390" i="13"/>
  <c r="CE390" i="13"/>
  <c r="BW390" i="13"/>
  <c r="DY390" i="13"/>
  <c r="DQ390" i="13"/>
  <c r="DI390" i="13"/>
  <c r="DA390" i="13"/>
  <c r="CS390" i="13"/>
  <c r="CK390" i="13"/>
  <c r="CC390" i="13"/>
  <c r="DX390" i="13"/>
  <c r="DP390" i="13"/>
  <c r="DH390" i="13"/>
  <c r="CZ390" i="13"/>
  <c r="CR390" i="13"/>
  <c r="CJ390" i="13"/>
  <c r="CB390" i="13"/>
  <c r="DW390" i="13"/>
  <c r="DO390" i="13"/>
  <c r="DG390" i="13"/>
  <c r="CY390" i="13"/>
  <c r="CQ390" i="13"/>
  <c r="CI390" i="13"/>
  <c r="CA390" i="13"/>
  <c r="DT390" i="13"/>
  <c r="DL390" i="13"/>
  <c r="DD390" i="13"/>
  <c r="CV390" i="13"/>
  <c r="CN390" i="13"/>
  <c r="CF390" i="13"/>
  <c r="BX390" i="13"/>
  <c r="DU390" i="13"/>
  <c r="CX390" i="13"/>
  <c r="CD390" i="13"/>
  <c r="DR390" i="13"/>
  <c r="CW390" i="13"/>
  <c r="BZ390" i="13"/>
  <c r="DN390" i="13"/>
  <c r="CT390" i="13"/>
  <c r="BY390" i="13"/>
  <c r="DM390" i="13"/>
  <c r="CP390" i="13"/>
  <c r="BV390" i="13"/>
  <c r="DJ390" i="13"/>
  <c r="CO390" i="13"/>
  <c r="DF390" i="13"/>
  <c r="CL390" i="13"/>
  <c r="DE390" i="13"/>
  <c r="CH390" i="13"/>
  <c r="DV390" i="13"/>
  <c r="DB390" i="13"/>
  <c r="CG390" i="13"/>
  <c r="BR393" i="13"/>
  <c r="DZ333" i="13"/>
  <c r="BT395" i="13"/>
  <c r="CA398" i="13"/>
  <c r="DW387" i="13"/>
  <c r="DO387" i="13"/>
  <c r="DG387" i="13"/>
  <c r="CY387" i="13"/>
  <c r="CQ387" i="13"/>
  <c r="CI387" i="13"/>
  <c r="CA387" i="13"/>
  <c r="BS387" i="13"/>
  <c r="DU387" i="13"/>
  <c r="DM387" i="13"/>
  <c r="DE387" i="13"/>
  <c r="CW387" i="13"/>
  <c r="CO387" i="13"/>
  <c r="CG387" i="13"/>
  <c r="BY387" i="13"/>
  <c r="DT387" i="13"/>
  <c r="DL387" i="13"/>
  <c r="DD387" i="13"/>
  <c r="CV387" i="13"/>
  <c r="CN387" i="13"/>
  <c r="CF387" i="13"/>
  <c r="BX387" i="13"/>
  <c r="DS387" i="13"/>
  <c r="DK387" i="13"/>
  <c r="DC387" i="13"/>
  <c r="CU387" i="13"/>
  <c r="CM387" i="13"/>
  <c r="CE387" i="13"/>
  <c r="BW387" i="13"/>
  <c r="DX387" i="13"/>
  <c r="DP387" i="13"/>
  <c r="DH387" i="13"/>
  <c r="CZ387" i="13"/>
  <c r="CR387" i="13"/>
  <c r="CJ387" i="13"/>
  <c r="CB387" i="13"/>
  <c r="BT387" i="13"/>
  <c r="DJ387" i="13"/>
  <c r="CP387" i="13"/>
  <c r="BU387" i="13"/>
  <c r="DI387" i="13"/>
  <c r="CL387" i="13"/>
  <c r="DF387" i="13"/>
  <c r="CK387" i="13"/>
  <c r="DY387" i="13"/>
  <c r="DB387" i="13"/>
  <c r="CH387" i="13"/>
  <c r="DV387" i="13"/>
  <c r="DA387" i="13"/>
  <c r="CD387" i="13"/>
  <c r="DR387" i="13"/>
  <c r="CX387" i="13"/>
  <c r="CC387" i="13"/>
  <c r="DQ387" i="13"/>
  <c r="CT387" i="13"/>
  <c r="BZ387" i="13"/>
  <c r="DN387" i="13"/>
  <c r="BV387" i="13"/>
  <c r="CS387" i="13"/>
  <c r="CA396" i="13"/>
  <c r="BU398" i="13"/>
  <c r="BM457" i="13"/>
  <c r="DD400" i="13"/>
  <c r="BR396" i="13"/>
  <c r="BM462" i="13"/>
  <c r="BZ462" i="13" s="1"/>
  <c r="BV397" i="13"/>
  <c r="BX397" i="13"/>
  <c r="DZ327" i="13"/>
  <c r="BV398" i="13"/>
  <c r="DS395" i="13"/>
  <c r="DK395" i="13"/>
  <c r="DC395" i="13"/>
  <c r="CU395" i="13"/>
  <c r="CM395" i="13"/>
  <c r="CE395" i="13"/>
  <c r="DY395" i="13"/>
  <c r="DQ395" i="13"/>
  <c r="DI395" i="13"/>
  <c r="DA395" i="13"/>
  <c r="CS395" i="13"/>
  <c r="CK395" i="13"/>
  <c r="CC395" i="13"/>
  <c r="DX395" i="13"/>
  <c r="DP395" i="13"/>
  <c r="DH395" i="13"/>
  <c r="CZ395" i="13"/>
  <c r="CR395" i="13"/>
  <c r="CJ395" i="13"/>
  <c r="CB395" i="13"/>
  <c r="DW395" i="13"/>
  <c r="DO395" i="13"/>
  <c r="DG395" i="13"/>
  <c r="CY395" i="13"/>
  <c r="CQ395" i="13"/>
  <c r="CI395" i="13"/>
  <c r="CA395" i="13"/>
  <c r="DT395" i="13"/>
  <c r="DL395" i="13"/>
  <c r="DD395" i="13"/>
  <c r="CV395" i="13"/>
  <c r="CN395" i="13"/>
  <c r="CF395" i="13"/>
  <c r="DV395" i="13"/>
  <c r="DB395" i="13"/>
  <c r="CG395" i="13"/>
  <c r="DU395" i="13"/>
  <c r="CX395" i="13"/>
  <c r="CD395" i="13"/>
  <c r="DR395" i="13"/>
  <c r="CW395" i="13"/>
  <c r="DN395" i="13"/>
  <c r="CT395" i="13"/>
  <c r="DM395" i="13"/>
  <c r="CP395" i="13"/>
  <c r="DJ395" i="13"/>
  <c r="CO395" i="13"/>
  <c r="DF395" i="13"/>
  <c r="CL395" i="13"/>
  <c r="DE395" i="13"/>
  <c r="CH395" i="13"/>
  <c r="BX396" i="13"/>
  <c r="DU391" i="13"/>
  <c r="DM391" i="13"/>
  <c r="DE391" i="13"/>
  <c r="CW391" i="13"/>
  <c r="CO391" i="13"/>
  <c r="CG391" i="13"/>
  <c r="BY391" i="13"/>
  <c r="DS391" i="13"/>
  <c r="DK391" i="13"/>
  <c r="DC391" i="13"/>
  <c r="CU391" i="13"/>
  <c r="CM391" i="13"/>
  <c r="CE391" i="13"/>
  <c r="BW391" i="13"/>
  <c r="DR391" i="13"/>
  <c r="DJ391" i="13"/>
  <c r="DB391" i="13"/>
  <c r="CT391" i="13"/>
  <c r="CL391" i="13"/>
  <c r="CD391" i="13"/>
  <c r="DY391" i="13"/>
  <c r="DQ391" i="13"/>
  <c r="DI391" i="13"/>
  <c r="DA391" i="13"/>
  <c r="CS391" i="13"/>
  <c r="CK391" i="13"/>
  <c r="CC391" i="13"/>
  <c r="DV391" i="13"/>
  <c r="DN391" i="13"/>
  <c r="DF391" i="13"/>
  <c r="CX391" i="13"/>
  <c r="CP391" i="13"/>
  <c r="CH391" i="13"/>
  <c r="BZ391" i="13"/>
  <c r="DO391" i="13"/>
  <c r="CR391" i="13"/>
  <c r="BX391" i="13"/>
  <c r="DL391" i="13"/>
  <c r="CQ391" i="13"/>
  <c r="DH391" i="13"/>
  <c r="CN391" i="13"/>
  <c r="DG391" i="13"/>
  <c r="CJ391" i="13"/>
  <c r="DX391" i="13"/>
  <c r="DD391" i="13"/>
  <c r="CI391" i="13"/>
  <c r="DW391" i="13"/>
  <c r="CZ391" i="13"/>
  <c r="CF391" i="13"/>
  <c r="DT391" i="13"/>
  <c r="CY391" i="13"/>
  <c r="CB391" i="13"/>
  <c r="DP391" i="13"/>
  <c r="CV391" i="13"/>
  <c r="CA391" i="13"/>
  <c r="BR397" i="13"/>
  <c r="BX395" i="13"/>
  <c r="BT390" i="13"/>
  <c r="DX396" i="13"/>
  <c r="DP396" i="13"/>
  <c r="DH396" i="13"/>
  <c r="CZ396" i="13"/>
  <c r="CR396" i="13"/>
  <c r="CJ396" i="13"/>
  <c r="CB396" i="13"/>
  <c r="DV396" i="13"/>
  <c r="DN396" i="13"/>
  <c r="DF396" i="13"/>
  <c r="CX396" i="13"/>
  <c r="CP396" i="13"/>
  <c r="CH396" i="13"/>
  <c r="DU396" i="13"/>
  <c r="DM396" i="13"/>
  <c r="DE396" i="13"/>
  <c r="CW396" i="13"/>
  <c r="CO396" i="13"/>
  <c r="CG396" i="13"/>
  <c r="DT396" i="13"/>
  <c r="DL396" i="13"/>
  <c r="DD396" i="13"/>
  <c r="CV396" i="13"/>
  <c r="CN396" i="13"/>
  <c r="CF396" i="13"/>
  <c r="DY396" i="13"/>
  <c r="DQ396" i="13"/>
  <c r="DI396" i="13"/>
  <c r="DA396" i="13"/>
  <c r="CS396" i="13"/>
  <c r="CK396" i="13"/>
  <c r="CC396" i="13"/>
  <c r="DK396" i="13"/>
  <c r="CQ396" i="13"/>
  <c r="DJ396" i="13"/>
  <c r="CM396" i="13"/>
  <c r="DG396" i="13"/>
  <c r="CL396" i="13"/>
  <c r="DC396" i="13"/>
  <c r="CI396" i="13"/>
  <c r="DW396" i="13"/>
  <c r="DB396" i="13"/>
  <c r="CE396" i="13"/>
  <c r="DS396" i="13"/>
  <c r="CY396" i="13"/>
  <c r="CD396" i="13"/>
  <c r="DR396" i="13"/>
  <c r="CU396" i="13"/>
  <c r="CT396" i="13"/>
  <c r="DO396" i="13"/>
  <c r="BT396" i="13"/>
  <c r="BM456" i="13"/>
  <c r="BW456" i="13" s="1"/>
  <c r="BM460" i="13"/>
  <c r="BT460" i="13" s="1"/>
  <c r="DU394" i="13"/>
  <c r="DM394" i="13"/>
  <c r="DE394" i="13"/>
  <c r="CW394" i="13"/>
  <c r="CO394" i="13"/>
  <c r="CG394" i="13"/>
  <c r="DS394" i="13"/>
  <c r="DK394" i="13"/>
  <c r="DC394" i="13"/>
  <c r="CU394" i="13"/>
  <c r="CM394" i="13"/>
  <c r="CE394" i="13"/>
  <c r="DR394" i="13"/>
  <c r="DJ394" i="13"/>
  <c r="DB394" i="13"/>
  <c r="CT394" i="13"/>
  <c r="CL394" i="13"/>
  <c r="CD394" i="13"/>
  <c r="DY394" i="13"/>
  <c r="DQ394" i="13"/>
  <c r="DI394" i="13"/>
  <c r="DA394" i="13"/>
  <c r="CS394" i="13"/>
  <c r="CK394" i="13"/>
  <c r="CC394" i="13"/>
  <c r="DV394" i="13"/>
  <c r="DN394" i="13"/>
  <c r="DF394" i="13"/>
  <c r="CX394" i="13"/>
  <c r="CP394" i="13"/>
  <c r="CH394" i="13"/>
  <c r="BZ394" i="13"/>
  <c r="DL394" i="13"/>
  <c r="CQ394" i="13"/>
  <c r="DH394" i="13"/>
  <c r="CN394" i="13"/>
  <c r="DG394" i="13"/>
  <c r="CJ394" i="13"/>
  <c r="DX394" i="13"/>
  <c r="DD394" i="13"/>
  <c r="CI394" i="13"/>
  <c r="DW394" i="13"/>
  <c r="CZ394" i="13"/>
  <c r="CF394" i="13"/>
  <c r="DT394" i="13"/>
  <c r="CY394" i="13"/>
  <c r="CB394" i="13"/>
  <c r="DP394" i="13"/>
  <c r="CV394" i="13"/>
  <c r="CA394" i="13"/>
  <c r="CR394" i="13"/>
  <c r="DO394" i="13"/>
  <c r="BV396" i="13"/>
  <c r="BX400" i="13"/>
  <c r="BU390" i="13"/>
  <c r="BS396" i="13"/>
  <c r="BT391" i="13"/>
  <c r="BT398" i="13"/>
  <c r="BQ396" i="13"/>
  <c r="DZ334" i="13"/>
  <c r="BM453" i="13"/>
  <c r="BS453" i="13" s="1"/>
  <c r="BY396" i="13"/>
  <c r="BM458" i="13"/>
  <c r="BR458" i="13" s="1"/>
  <c r="DV393" i="13"/>
  <c r="DN393" i="13"/>
  <c r="DF393" i="13"/>
  <c r="CX393" i="13"/>
  <c r="CP393" i="13"/>
  <c r="CH393" i="13"/>
  <c r="BZ393" i="13"/>
  <c r="DT393" i="13"/>
  <c r="DL393" i="13"/>
  <c r="DD393" i="13"/>
  <c r="CV393" i="13"/>
  <c r="CN393" i="13"/>
  <c r="CF393" i="13"/>
  <c r="DS393" i="13"/>
  <c r="DK393" i="13"/>
  <c r="DC393" i="13"/>
  <c r="CU393" i="13"/>
  <c r="CM393" i="13"/>
  <c r="CE393" i="13"/>
  <c r="DR393" i="13"/>
  <c r="DJ393" i="13"/>
  <c r="DB393" i="13"/>
  <c r="CT393" i="13"/>
  <c r="CL393" i="13"/>
  <c r="CD393" i="13"/>
  <c r="DW393" i="13"/>
  <c r="DO393" i="13"/>
  <c r="DG393" i="13"/>
  <c r="CY393" i="13"/>
  <c r="CQ393" i="13"/>
  <c r="CI393" i="13"/>
  <c r="CA393" i="13"/>
  <c r="DU393" i="13"/>
  <c r="CZ393" i="13"/>
  <c r="CC393" i="13"/>
  <c r="DQ393" i="13"/>
  <c r="CW393" i="13"/>
  <c r="CB393" i="13"/>
  <c r="DP393" i="13"/>
  <c r="CS393" i="13"/>
  <c r="BY393" i="13"/>
  <c r="DM393" i="13"/>
  <c r="CR393" i="13"/>
  <c r="DI393" i="13"/>
  <c r="CO393" i="13"/>
  <c r="DH393" i="13"/>
  <c r="CK393" i="13"/>
  <c r="DY393" i="13"/>
  <c r="DE393" i="13"/>
  <c r="CJ393" i="13"/>
  <c r="DX393" i="13"/>
  <c r="DA393" i="13"/>
  <c r="CG393" i="13"/>
  <c r="DX389" i="13"/>
  <c r="DP389" i="13"/>
  <c r="DH389" i="13"/>
  <c r="CZ389" i="13"/>
  <c r="CR389" i="13"/>
  <c r="CJ389" i="13"/>
  <c r="CB389" i="13"/>
  <c r="DV389" i="13"/>
  <c r="DN389" i="13"/>
  <c r="DF389" i="13"/>
  <c r="CX389" i="13"/>
  <c r="CP389" i="13"/>
  <c r="CH389" i="13"/>
  <c r="BZ389" i="13"/>
  <c r="DU389" i="13"/>
  <c r="DM389" i="13"/>
  <c r="DE389" i="13"/>
  <c r="CW389" i="13"/>
  <c r="CO389" i="13"/>
  <c r="CG389" i="13"/>
  <c r="BY389" i="13"/>
  <c r="DT389" i="13"/>
  <c r="DL389" i="13"/>
  <c r="DD389" i="13"/>
  <c r="CV389" i="13"/>
  <c r="CN389" i="13"/>
  <c r="CF389" i="13"/>
  <c r="BX389" i="13"/>
  <c r="DY389" i="13"/>
  <c r="DQ389" i="13"/>
  <c r="DI389" i="13"/>
  <c r="DA389" i="13"/>
  <c r="CS389" i="13"/>
  <c r="CK389" i="13"/>
  <c r="CC389" i="13"/>
  <c r="BU389" i="13"/>
  <c r="DC389" i="13"/>
  <c r="CI389" i="13"/>
  <c r="DW389" i="13"/>
  <c r="DB389" i="13"/>
  <c r="CE389" i="13"/>
  <c r="DS389" i="13"/>
  <c r="CY389" i="13"/>
  <c r="CD389" i="13"/>
  <c r="DR389" i="13"/>
  <c r="CU389" i="13"/>
  <c r="CA389" i="13"/>
  <c r="DO389" i="13"/>
  <c r="CT389" i="13"/>
  <c r="BW389" i="13"/>
  <c r="DK389" i="13"/>
  <c r="CQ389" i="13"/>
  <c r="BV389" i="13"/>
  <c r="DJ389" i="13"/>
  <c r="CM389" i="13"/>
  <c r="CL389" i="13"/>
  <c r="DG389" i="13"/>
  <c r="DY399" i="13"/>
  <c r="DQ399" i="13"/>
  <c r="DI399" i="13"/>
  <c r="DA399" i="13"/>
  <c r="CS399" i="13"/>
  <c r="CK399" i="13"/>
  <c r="DX399" i="13"/>
  <c r="DP399" i="13"/>
  <c r="DH399" i="13"/>
  <c r="CZ399" i="13"/>
  <c r="CR399" i="13"/>
  <c r="CJ399" i="13"/>
  <c r="DW399" i="13"/>
  <c r="DO399" i="13"/>
  <c r="DG399" i="13"/>
  <c r="CY399" i="13"/>
  <c r="CQ399" i="13"/>
  <c r="CI399" i="13"/>
  <c r="DV399" i="13"/>
  <c r="DN399" i="13"/>
  <c r="DF399" i="13"/>
  <c r="CX399" i="13"/>
  <c r="CP399" i="13"/>
  <c r="CH399" i="13"/>
  <c r="DU399" i="13"/>
  <c r="DM399" i="13"/>
  <c r="DE399" i="13"/>
  <c r="CW399" i="13"/>
  <c r="CO399" i="13"/>
  <c r="CG399" i="13"/>
  <c r="DT399" i="13"/>
  <c r="DL399" i="13"/>
  <c r="DD399" i="13"/>
  <c r="CV399" i="13"/>
  <c r="CN399" i="13"/>
  <c r="CF399" i="13"/>
  <c r="DR399" i="13"/>
  <c r="DJ399" i="13"/>
  <c r="DB399" i="13"/>
  <c r="CT399" i="13"/>
  <c r="CL399" i="13"/>
  <c r="CE399" i="13"/>
  <c r="DS399" i="13"/>
  <c r="DK399" i="13"/>
  <c r="DC399" i="13"/>
  <c r="CU399" i="13"/>
  <c r="CM399" i="13"/>
  <c r="BT394" i="13"/>
  <c r="BM463" i="13"/>
  <c r="CB463" i="13" s="1"/>
  <c r="BV394" i="13"/>
  <c r="BS394" i="13"/>
  <c r="BM458" i="12"/>
  <c r="BT458" i="12" s="1"/>
  <c r="DS389" i="12"/>
  <c r="DK389" i="12"/>
  <c r="DC389" i="12"/>
  <c r="CU389" i="12"/>
  <c r="CM389" i="12"/>
  <c r="CE389" i="12"/>
  <c r="BW389" i="12"/>
  <c r="DR389" i="12"/>
  <c r="DJ389" i="12"/>
  <c r="DB389" i="12"/>
  <c r="CT389" i="12"/>
  <c r="CL389" i="12"/>
  <c r="CD389" i="12"/>
  <c r="BV389" i="12"/>
  <c r="DY389" i="12"/>
  <c r="DQ389" i="12"/>
  <c r="DI389" i="12"/>
  <c r="DA389" i="12"/>
  <c r="CS389" i="12"/>
  <c r="CK389" i="12"/>
  <c r="CC389" i="12"/>
  <c r="BU389" i="12"/>
  <c r="DX389" i="12"/>
  <c r="DP389" i="12"/>
  <c r="DH389" i="12"/>
  <c r="CZ389" i="12"/>
  <c r="CR389" i="12"/>
  <c r="CJ389" i="12"/>
  <c r="CB389" i="12"/>
  <c r="DW389" i="12"/>
  <c r="DO389" i="12"/>
  <c r="DG389" i="12"/>
  <c r="CY389" i="12"/>
  <c r="CQ389" i="12"/>
  <c r="CI389" i="12"/>
  <c r="CA389" i="12"/>
  <c r="DV389" i="12"/>
  <c r="DN389" i="12"/>
  <c r="DF389" i="12"/>
  <c r="CX389" i="12"/>
  <c r="CP389" i="12"/>
  <c r="CH389" i="12"/>
  <c r="BZ389" i="12"/>
  <c r="DU389" i="12"/>
  <c r="DM389" i="12"/>
  <c r="DE389" i="12"/>
  <c r="CW389" i="12"/>
  <c r="CO389" i="12"/>
  <c r="CG389" i="12"/>
  <c r="BY389" i="12"/>
  <c r="DT389" i="12"/>
  <c r="DL389" i="12"/>
  <c r="DD389" i="12"/>
  <c r="CV389" i="12"/>
  <c r="CN389" i="12"/>
  <c r="CF389" i="12"/>
  <c r="BX389" i="12"/>
  <c r="BS389" i="12"/>
  <c r="BV391" i="12"/>
  <c r="BM453" i="12"/>
  <c r="BQ453" i="12" s="1"/>
  <c r="BQ389" i="12"/>
  <c r="DY392" i="12"/>
  <c r="DQ392" i="12"/>
  <c r="DI392" i="12"/>
  <c r="DA392" i="12"/>
  <c r="CS392" i="12"/>
  <c r="CK392" i="12"/>
  <c r="CC392" i="12"/>
  <c r="DX392" i="12"/>
  <c r="DP392" i="12"/>
  <c r="DH392" i="12"/>
  <c r="CZ392" i="12"/>
  <c r="CR392" i="12"/>
  <c r="CJ392" i="12"/>
  <c r="CB392" i="12"/>
  <c r="DW392" i="12"/>
  <c r="DO392" i="12"/>
  <c r="DG392" i="12"/>
  <c r="CY392" i="12"/>
  <c r="CQ392" i="12"/>
  <c r="CI392" i="12"/>
  <c r="CA392" i="12"/>
  <c r="DV392" i="12"/>
  <c r="DN392" i="12"/>
  <c r="DF392" i="12"/>
  <c r="CX392" i="12"/>
  <c r="CP392" i="12"/>
  <c r="CH392" i="12"/>
  <c r="BZ392" i="12"/>
  <c r="DU392" i="12"/>
  <c r="DM392" i="12"/>
  <c r="DE392" i="12"/>
  <c r="CW392" i="12"/>
  <c r="CO392" i="12"/>
  <c r="CG392" i="12"/>
  <c r="BY392" i="12"/>
  <c r="DT392" i="12"/>
  <c r="DL392" i="12"/>
  <c r="DD392" i="12"/>
  <c r="CV392" i="12"/>
  <c r="CN392" i="12"/>
  <c r="CF392" i="12"/>
  <c r="BX392" i="12"/>
  <c r="DS392" i="12"/>
  <c r="DK392" i="12"/>
  <c r="DC392" i="12"/>
  <c r="CU392" i="12"/>
  <c r="CM392" i="12"/>
  <c r="CE392" i="12"/>
  <c r="DR392" i="12"/>
  <c r="DJ392" i="12"/>
  <c r="DB392" i="12"/>
  <c r="CT392" i="12"/>
  <c r="CL392" i="12"/>
  <c r="CD392" i="12"/>
  <c r="DT386" i="12"/>
  <c r="DL386" i="12"/>
  <c r="DD386" i="12"/>
  <c r="CV386" i="12"/>
  <c r="CN386" i="12"/>
  <c r="CF386" i="12"/>
  <c r="BX386" i="12"/>
  <c r="DS386" i="12"/>
  <c r="DK386" i="12"/>
  <c r="DC386" i="12"/>
  <c r="CU386" i="12"/>
  <c r="CM386" i="12"/>
  <c r="CE386" i="12"/>
  <c r="BW386" i="12"/>
  <c r="DR386" i="12"/>
  <c r="DJ386" i="12"/>
  <c r="DB386" i="12"/>
  <c r="CT386" i="12"/>
  <c r="CL386" i="12"/>
  <c r="CD386" i="12"/>
  <c r="BV386" i="12"/>
  <c r="DY386" i="12"/>
  <c r="DQ386" i="12"/>
  <c r="DI386" i="12"/>
  <c r="DA386" i="12"/>
  <c r="CS386" i="12"/>
  <c r="CK386" i="12"/>
  <c r="CC386" i="12"/>
  <c r="BU386" i="12"/>
  <c r="DX386" i="12"/>
  <c r="DP386" i="12"/>
  <c r="DH386" i="12"/>
  <c r="CZ386" i="12"/>
  <c r="CR386" i="12"/>
  <c r="CJ386" i="12"/>
  <c r="CB386" i="12"/>
  <c r="BT386" i="12"/>
  <c r="DW386" i="12"/>
  <c r="DO386" i="12"/>
  <c r="DG386" i="12"/>
  <c r="CY386" i="12"/>
  <c r="CQ386" i="12"/>
  <c r="CI386" i="12"/>
  <c r="CA386" i="12"/>
  <c r="BS386" i="12"/>
  <c r="DV386" i="12"/>
  <c r="DN386" i="12"/>
  <c r="DF386" i="12"/>
  <c r="CX386" i="12"/>
  <c r="CP386" i="12"/>
  <c r="CH386" i="12"/>
  <c r="BZ386" i="12"/>
  <c r="BR386" i="12"/>
  <c r="DU386" i="12"/>
  <c r="DM386" i="12"/>
  <c r="DE386" i="12"/>
  <c r="CW386" i="12"/>
  <c r="CO386" i="12"/>
  <c r="CG386" i="12"/>
  <c r="BY386" i="12"/>
  <c r="BM454" i="12"/>
  <c r="BQ454" i="12" s="1"/>
  <c r="DV390" i="12"/>
  <c r="DN390" i="12"/>
  <c r="DF390" i="12"/>
  <c r="CX390" i="12"/>
  <c r="CP390" i="12"/>
  <c r="CH390" i="12"/>
  <c r="BZ390" i="12"/>
  <c r="DU390" i="12"/>
  <c r="DM390" i="12"/>
  <c r="DE390" i="12"/>
  <c r="CW390" i="12"/>
  <c r="CO390" i="12"/>
  <c r="CG390" i="12"/>
  <c r="BY390" i="12"/>
  <c r="DT390" i="12"/>
  <c r="DL390" i="12"/>
  <c r="DD390" i="12"/>
  <c r="CV390" i="12"/>
  <c r="CN390" i="12"/>
  <c r="CF390" i="12"/>
  <c r="BX390" i="12"/>
  <c r="DS390" i="12"/>
  <c r="DK390" i="12"/>
  <c r="DC390" i="12"/>
  <c r="CU390" i="12"/>
  <c r="CM390" i="12"/>
  <c r="CE390" i="12"/>
  <c r="BW390" i="12"/>
  <c r="DR390" i="12"/>
  <c r="DJ390" i="12"/>
  <c r="DB390" i="12"/>
  <c r="CT390" i="12"/>
  <c r="CL390" i="12"/>
  <c r="CD390" i="12"/>
  <c r="BV390" i="12"/>
  <c r="DY390" i="12"/>
  <c r="DQ390" i="12"/>
  <c r="DI390" i="12"/>
  <c r="DA390" i="12"/>
  <c r="CS390" i="12"/>
  <c r="CK390" i="12"/>
  <c r="CC390" i="12"/>
  <c r="DX390" i="12"/>
  <c r="DP390" i="12"/>
  <c r="DH390" i="12"/>
  <c r="CZ390" i="12"/>
  <c r="CR390" i="12"/>
  <c r="CJ390" i="12"/>
  <c r="CB390" i="12"/>
  <c r="DW390" i="12"/>
  <c r="DO390" i="12"/>
  <c r="DG390" i="12"/>
  <c r="CY390" i="12"/>
  <c r="CQ390" i="12"/>
  <c r="CI390" i="12"/>
  <c r="CA390" i="12"/>
  <c r="BU394" i="12"/>
  <c r="BQ392" i="12"/>
  <c r="BQ390" i="12"/>
  <c r="BT390" i="12"/>
  <c r="DR387" i="12"/>
  <c r="DJ387" i="12"/>
  <c r="DB387" i="12"/>
  <c r="CT387" i="12"/>
  <c r="CL387" i="12"/>
  <c r="CD387" i="12"/>
  <c r="BV387" i="12"/>
  <c r="DY387" i="12"/>
  <c r="DQ387" i="12"/>
  <c r="DI387" i="12"/>
  <c r="DA387" i="12"/>
  <c r="CS387" i="12"/>
  <c r="CK387" i="12"/>
  <c r="CC387" i="12"/>
  <c r="BU387" i="12"/>
  <c r="DX387" i="12"/>
  <c r="DP387" i="12"/>
  <c r="DH387" i="12"/>
  <c r="CZ387" i="12"/>
  <c r="CR387" i="12"/>
  <c r="CJ387" i="12"/>
  <c r="CB387" i="12"/>
  <c r="BT387" i="12"/>
  <c r="DW387" i="12"/>
  <c r="DO387" i="12"/>
  <c r="DG387" i="12"/>
  <c r="CY387" i="12"/>
  <c r="CQ387" i="12"/>
  <c r="CI387" i="12"/>
  <c r="CA387" i="12"/>
  <c r="BS387" i="12"/>
  <c r="DV387" i="12"/>
  <c r="DN387" i="12"/>
  <c r="DF387" i="12"/>
  <c r="CX387" i="12"/>
  <c r="CP387" i="12"/>
  <c r="CH387" i="12"/>
  <c r="BZ387" i="12"/>
  <c r="DU387" i="12"/>
  <c r="DM387" i="12"/>
  <c r="DE387" i="12"/>
  <c r="CW387" i="12"/>
  <c r="CO387" i="12"/>
  <c r="CG387" i="12"/>
  <c r="BY387" i="12"/>
  <c r="DT387" i="12"/>
  <c r="DL387" i="12"/>
  <c r="DD387" i="12"/>
  <c r="CV387" i="12"/>
  <c r="CN387" i="12"/>
  <c r="CF387" i="12"/>
  <c r="BX387" i="12"/>
  <c r="DS387" i="12"/>
  <c r="DK387" i="12"/>
  <c r="DC387" i="12"/>
  <c r="CU387" i="12"/>
  <c r="CM387" i="12"/>
  <c r="CE387" i="12"/>
  <c r="BW387" i="12"/>
  <c r="BM455" i="12"/>
  <c r="BR455" i="12" s="1"/>
  <c r="BM452" i="12"/>
  <c r="BQ452" i="12" s="1"/>
  <c r="BR387" i="12"/>
  <c r="BM456" i="12"/>
  <c r="BQ456" i="12" s="1"/>
  <c r="BQ387" i="12"/>
  <c r="DZ327" i="12"/>
  <c r="BM457" i="12"/>
  <c r="BT457" i="12" s="1"/>
  <c r="DW388" i="12"/>
  <c r="DO388" i="12"/>
  <c r="DG388" i="12"/>
  <c r="CY388" i="12"/>
  <c r="CQ388" i="12"/>
  <c r="CI388" i="12"/>
  <c r="CA388" i="12"/>
  <c r="DV388" i="12"/>
  <c r="DN388" i="12"/>
  <c r="DF388" i="12"/>
  <c r="CX388" i="12"/>
  <c r="CP388" i="12"/>
  <c r="CH388" i="12"/>
  <c r="BZ388" i="12"/>
  <c r="DU388" i="12"/>
  <c r="DM388" i="12"/>
  <c r="DE388" i="12"/>
  <c r="CW388" i="12"/>
  <c r="CO388" i="12"/>
  <c r="CG388" i="12"/>
  <c r="BY388" i="12"/>
  <c r="DT388" i="12"/>
  <c r="DL388" i="12"/>
  <c r="DD388" i="12"/>
  <c r="CV388" i="12"/>
  <c r="CN388" i="12"/>
  <c r="CF388" i="12"/>
  <c r="BX388" i="12"/>
  <c r="DS388" i="12"/>
  <c r="DK388" i="12"/>
  <c r="DC388" i="12"/>
  <c r="CU388" i="12"/>
  <c r="CM388" i="12"/>
  <c r="CE388" i="12"/>
  <c r="BW388" i="12"/>
  <c r="DR388" i="12"/>
  <c r="DJ388" i="12"/>
  <c r="DB388" i="12"/>
  <c r="CT388" i="12"/>
  <c r="CL388" i="12"/>
  <c r="CD388" i="12"/>
  <c r="BV388" i="12"/>
  <c r="DY388" i="12"/>
  <c r="DQ388" i="12"/>
  <c r="DI388" i="12"/>
  <c r="DA388" i="12"/>
  <c r="CS388" i="12"/>
  <c r="CK388" i="12"/>
  <c r="CC388" i="12"/>
  <c r="BU388" i="12"/>
  <c r="DX388" i="12"/>
  <c r="DP388" i="12"/>
  <c r="DH388" i="12"/>
  <c r="CZ388" i="12"/>
  <c r="CR388" i="12"/>
  <c r="CJ388" i="12"/>
  <c r="CB388" i="12"/>
  <c r="BT388" i="12"/>
  <c r="DX394" i="12"/>
  <c r="DP394" i="12"/>
  <c r="DH394" i="12"/>
  <c r="CZ394" i="12"/>
  <c r="CR394" i="12"/>
  <c r="CJ394" i="12"/>
  <c r="CB394" i="12"/>
  <c r="DW394" i="12"/>
  <c r="DO394" i="12"/>
  <c r="DG394" i="12"/>
  <c r="CY394" i="12"/>
  <c r="CQ394" i="12"/>
  <c r="CI394" i="12"/>
  <c r="CA394" i="12"/>
  <c r="DV394" i="12"/>
  <c r="DN394" i="12"/>
  <c r="DF394" i="12"/>
  <c r="CX394" i="12"/>
  <c r="CP394" i="12"/>
  <c r="CH394" i="12"/>
  <c r="BZ394" i="12"/>
  <c r="DU394" i="12"/>
  <c r="DM394" i="12"/>
  <c r="DE394" i="12"/>
  <c r="CW394" i="12"/>
  <c r="CO394" i="12"/>
  <c r="CG394" i="12"/>
  <c r="DT394" i="12"/>
  <c r="DL394" i="12"/>
  <c r="DD394" i="12"/>
  <c r="CV394" i="12"/>
  <c r="CN394" i="12"/>
  <c r="CF394" i="12"/>
  <c r="DS394" i="12"/>
  <c r="DK394" i="12"/>
  <c r="DC394" i="12"/>
  <c r="CU394" i="12"/>
  <c r="CM394" i="12"/>
  <c r="CE394" i="12"/>
  <c r="DR394" i="12"/>
  <c r="DJ394" i="12"/>
  <c r="DB394" i="12"/>
  <c r="CT394" i="12"/>
  <c r="CL394" i="12"/>
  <c r="CD394" i="12"/>
  <c r="DY394" i="12"/>
  <c r="DQ394" i="12"/>
  <c r="DI394" i="12"/>
  <c r="DA394" i="12"/>
  <c r="CS394" i="12"/>
  <c r="CK394" i="12"/>
  <c r="CC394" i="12"/>
  <c r="BR389" i="12"/>
  <c r="BR394" i="12"/>
  <c r="DX391" i="12"/>
  <c r="DP391" i="12"/>
  <c r="DH391" i="12"/>
  <c r="CZ391" i="12"/>
  <c r="CR391" i="12"/>
  <c r="CJ391" i="12"/>
  <c r="CB391" i="12"/>
  <c r="DW391" i="12"/>
  <c r="DO391" i="12"/>
  <c r="DG391" i="12"/>
  <c r="CY391" i="12"/>
  <c r="CQ391" i="12"/>
  <c r="CI391" i="12"/>
  <c r="CA391" i="12"/>
  <c r="DV391" i="12"/>
  <c r="DN391" i="12"/>
  <c r="DF391" i="12"/>
  <c r="CX391" i="12"/>
  <c r="CP391" i="12"/>
  <c r="CH391" i="12"/>
  <c r="BZ391" i="12"/>
  <c r="DU391" i="12"/>
  <c r="DM391" i="12"/>
  <c r="DE391" i="12"/>
  <c r="CW391" i="12"/>
  <c r="CO391" i="12"/>
  <c r="CG391" i="12"/>
  <c r="BY391" i="12"/>
  <c r="DT391" i="12"/>
  <c r="DL391" i="12"/>
  <c r="DD391" i="12"/>
  <c r="CV391" i="12"/>
  <c r="CN391" i="12"/>
  <c r="CF391" i="12"/>
  <c r="BX391" i="12"/>
  <c r="DS391" i="12"/>
  <c r="DK391" i="12"/>
  <c r="DC391" i="12"/>
  <c r="CU391" i="12"/>
  <c r="CM391" i="12"/>
  <c r="CE391" i="12"/>
  <c r="BW391" i="12"/>
  <c r="DR391" i="12"/>
  <c r="DJ391" i="12"/>
  <c r="DB391" i="12"/>
  <c r="CT391" i="12"/>
  <c r="CL391" i="12"/>
  <c r="CD391" i="12"/>
  <c r="DY391" i="12"/>
  <c r="DQ391" i="12"/>
  <c r="DI391" i="12"/>
  <c r="DA391" i="12"/>
  <c r="CS391" i="12"/>
  <c r="CK391" i="12"/>
  <c r="CC391" i="12"/>
  <c r="DZ328" i="12"/>
  <c r="BQ388" i="12"/>
  <c r="BR392" i="12"/>
  <c r="BT391" i="12"/>
  <c r="DZ325" i="12"/>
  <c r="DY393" i="12"/>
  <c r="DQ393" i="12"/>
  <c r="DI393" i="12"/>
  <c r="DA393" i="12"/>
  <c r="CS393" i="12"/>
  <c r="CK393" i="12"/>
  <c r="CC393" i="12"/>
  <c r="DX393" i="12"/>
  <c r="DP393" i="12"/>
  <c r="DH393" i="12"/>
  <c r="CZ393" i="12"/>
  <c r="CR393" i="12"/>
  <c r="CJ393" i="12"/>
  <c r="CB393" i="12"/>
  <c r="DW393" i="12"/>
  <c r="DO393" i="12"/>
  <c r="DG393" i="12"/>
  <c r="CY393" i="12"/>
  <c r="CQ393" i="12"/>
  <c r="CI393" i="12"/>
  <c r="CA393" i="12"/>
  <c r="DV393" i="12"/>
  <c r="DN393" i="12"/>
  <c r="DF393" i="12"/>
  <c r="CX393" i="12"/>
  <c r="CP393" i="12"/>
  <c r="CH393" i="12"/>
  <c r="BZ393" i="12"/>
  <c r="DU393" i="12"/>
  <c r="DM393" i="12"/>
  <c r="DE393" i="12"/>
  <c r="CW393" i="12"/>
  <c r="CO393" i="12"/>
  <c r="CG393" i="12"/>
  <c r="BY393" i="12"/>
  <c r="DT393" i="12"/>
  <c r="DL393" i="12"/>
  <c r="DD393" i="12"/>
  <c r="CV393" i="12"/>
  <c r="CN393" i="12"/>
  <c r="CF393" i="12"/>
  <c r="DS393" i="12"/>
  <c r="DK393" i="12"/>
  <c r="DC393" i="12"/>
  <c r="CU393" i="12"/>
  <c r="CM393" i="12"/>
  <c r="CE393" i="12"/>
  <c r="DR393" i="12"/>
  <c r="DJ393" i="12"/>
  <c r="DB393" i="12"/>
  <c r="CT393" i="12"/>
  <c r="CL393" i="12"/>
  <c r="CD393" i="12"/>
  <c r="BM450" i="12"/>
  <c r="BQ450" i="12" s="1"/>
  <c r="DZ450" i="12" s="1"/>
  <c r="BQ391" i="12"/>
  <c r="BY394" i="12"/>
  <c r="BM451" i="12"/>
  <c r="BQ393" i="12"/>
  <c r="DZ336" i="13" l="1"/>
  <c r="BM401" i="11"/>
  <c r="CO399" i="14"/>
  <c r="DX399" i="14"/>
  <c r="DF399" i="14"/>
  <c r="DH399" i="14"/>
  <c r="DA399" i="14"/>
  <c r="DS399" i="14"/>
  <c r="DV337" i="11"/>
  <c r="DT337" i="11"/>
  <c r="CC337" i="11"/>
  <c r="CF337" i="11"/>
  <c r="BU337" i="11"/>
  <c r="DA337" i="11"/>
  <c r="CU337" i="11"/>
  <c r="BZ399" i="14"/>
  <c r="BU399" i="14"/>
  <c r="BV399" i="14"/>
  <c r="DI399" i="14"/>
  <c r="CI399" i="14"/>
  <c r="DP399" i="14"/>
  <c r="DR399" i="14"/>
  <c r="DM399" i="14"/>
  <c r="CF399" i="14"/>
  <c r="CA399" i="14"/>
  <c r="CT337" i="11"/>
  <c r="DL337" i="11"/>
  <c r="DK337" i="11"/>
  <c r="CD337" i="11"/>
  <c r="CZ337" i="11"/>
  <c r="DU337" i="11"/>
  <c r="CG337" i="11"/>
  <c r="BY337" i="11"/>
  <c r="CD399" i="14"/>
  <c r="BX399" i="14"/>
  <c r="CB399" i="14"/>
  <c r="DU399" i="14"/>
  <c r="DE399" i="14"/>
  <c r="CW399" i="14"/>
  <c r="CZ399" i="14"/>
  <c r="CE399" i="14"/>
  <c r="CV399" i="14"/>
  <c r="BZ337" i="11"/>
  <c r="DP337" i="11"/>
  <c r="DR337" i="11"/>
  <c r="DJ337" i="11"/>
  <c r="CN337" i="11"/>
  <c r="DH337" i="11"/>
  <c r="CR337" i="11"/>
  <c r="DX337" i="11"/>
  <c r="CH399" i="14"/>
  <c r="DO399" i="14"/>
  <c r="DG399" i="14"/>
  <c r="DJ399" i="14"/>
  <c r="CM399" i="14"/>
  <c r="DD399" i="14"/>
  <c r="CH337" i="11"/>
  <c r="CV337" i="11"/>
  <c r="DW337" i="11"/>
  <c r="DM337" i="11"/>
  <c r="CO337" i="11"/>
  <c r="CX337" i="11"/>
  <c r="BS337" i="11"/>
  <c r="CR399" i="14"/>
  <c r="DY399" i="14"/>
  <c r="DQ399" i="14"/>
  <c r="DV399" i="14"/>
  <c r="CU399" i="14"/>
  <c r="DL399" i="14"/>
  <c r="DI337" i="11"/>
  <c r="DO337" i="11"/>
  <c r="CA337" i="11"/>
  <c r="DC337" i="11"/>
  <c r="DE337" i="11"/>
  <c r="CW337" i="11"/>
  <c r="CP337" i="11"/>
  <c r="BR337" i="11"/>
  <c r="DB399" i="14"/>
  <c r="CJ399" i="14"/>
  <c r="CL399" i="14"/>
  <c r="CG399" i="14"/>
  <c r="DC399" i="14"/>
  <c r="DT399" i="14"/>
  <c r="BR399" i="14"/>
  <c r="CC399" i="14"/>
  <c r="CI337" i="11"/>
  <c r="DN337" i="11"/>
  <c r="DS337" i="11"/>
  <c r="DF337" i="11"/>
  <c r="DY337" i="11"/>
  <c r="CQ337" i="11"/>
  <c r="DQ337" i="11"/>
  <c r="DZ270" i="11"/>
  <c r="BM400" i="11"/>
  <c r="BV400" i="11" s="1"/>
  <c r="DO400" i="13"/>
  <c r="BW461" i="13"/>
  <c r="CK400" i="13"/>
  <c r="DB400" i="13"/>
  <c r="BS395" i="12"/>
  <c r="DD395" i="12"/>
  <c r="CA400" i="13"/>
  <c r="BR461" i="13"/>
  <c r="BZ461" i="13"/>
  <c r="BU461" i="13"/>
  <c r="BY461" i="13"/>
  <c r="BS461" i="13"/>
  <c r="BT461" i="13"/>
  <c r="BM110" i="13"/>
  <c r="CQ110" i="13" s="1"/>
  <c r="BM107" i="13"/>
  <c r="CN107" i="13" s="1"/>
  <c r="DZ274" i="11"/>
  <c r="DW395" i="12"/>
  <c r="CG400" i="13"/>
  <c r="CC400" i="13"/>
  <c r="BW395" i="12"/>
  <c r="DQ395" i="12"/>
  <c r="CX400" i="13"/>
  <c r="BZ395" i="12"/>
  <c r="BY400" i="13"/>
  <c r="CB400" i="13"/>
  <c r="BR400" i="13"/>
  <c r="DX395" i="12"/>
  <c r="DZ145" i="14"/>
  <c r="DL400" i="13"/>
  <c r="CO400" i="13"/>
  <c r="DF400" i="13"/>
  <c r="DW400" i="13"/>
  <c r="CS400" i="13"/>
  <c r="DJ400" i="13"/>
  <c r="DN395" i="12"/>
  <c r="DF395" i="12"/>
  <c r="CX395" i="12"/>
  <c r="DO395" i="12"/>
  <c r="CM395" i="12"/>
  <c r="BS400" i="13"/>
  <c r="CP395" i="12"/>
  <c r="CV395" i="12"/>
  <c r="BW400" i="13"/>
  <c r="DT400" i="13"/>
  <c r="CW400" i="13"/>
  <c r="DN400" i="13"/>
  <c r="CJ400" i="13"/>
  <c r="DA400" i="13"/>
  <c r="DR400" i="13"/>
  <c r="DE395" i="12"/>
  <c r="CW395" i="12"/>
  <c r="CO395" i="12"/>
  <c r="CG395" i="12"/>
  <c r="DY395" i="12"/>
  <c r="CC395" i="12"/>
  <c r="CY395" i="12"/>
  <c r="DZ204" i="12"/>
  <c r="BU400" i="13"/>
  <c r="CM400" i="13"/>
  <c r="DE400" i="13"/>
  <c r="DV400" i="13"/>
  <c r="CR400" i="13"/>
  <c r="DI400" i="13"/>
  <c r="CN395" i="12"/>
  <c r="CF395" i="12"/>
  <c r="DS395" i="12"/>
  <c r="DK395" i="12"/>
  <c r="DP395" i="12"/>
  <c r="DM395" i="12"/>
  <c r="DC395" i="12"/>
  <c r="CU400" i="13"/>
  <c r="DM400" i="13"/>
  <c r="CI400" i="13"/>
  <c r="CZ400" i="13"/>
  <c r="DQ400" i="13"/>
  <c r="BT400" i="13"/>
  <c r="DR395" i="12"/>
  <c r="DJ395" i="12"/>
  <c r="DB395" i="12"/>
  <c r="CT395" i="12"/>
  <c r="CH395" i="12"/>
  <c r="DG395" i="12"/>
  <c r="DH395" i="12"/>
  <c r="CE395" i="12"/>
  <c r="DZ146" i="13"/>
  <c r="CF400" i="13"/>
  <c r="DC400" i="13"/>
  <c r="DU400" i="13"/>
  <c r="CQ400" i="13"/>
  <c r="DH400" i="13"/>
  <c r="DY400" i="13"/>
  <c r="CE400" i="13"/>
  <c r="DI395" i="12"/>
  <c r="DA395" i="12"/>
  <c r="CS395" i="12"/>
  <c r="CK395" i="12"/>
  <c r="DL395" i="12"/>
  <c r="BU395" i="12"/>
  <c r="BR395" i="12"/>
  <c r="DZ331" i="12"/>
  <c r="CN400" i="13"/>
  <c r="DK400" i="13"/>
  <c r="CH400" i="13"/>
  <c r="CY400" i="13"/>
  <c r="DP400" i="13"/>
  <c r="CL400" i="13"/>
  <c r="BQ400" i="13"/>
  <c r="CZ395" i="12"/>
  <c r="CR395" i="12"/>
  <c r="CJ395" i="12"/>
  <c r="CB395" i="12"/>
  <c r="CU395" i="12"/>
  <c r="BX395" i="12"/>
  <c r="BT395" i="12"/>
  <c r="CL395" i="12"/>
  <c r="CV400" i="13"/>
  <c r="DS400" i="13"/>
  <c r="CP400" i="13"/>
  <c r="DG400" i="13"/>
  <c r="DX400" i="13"/>
  <c r="CT400" i="13"/>
  <c r="BV400" i="13"/>
  <c r="CD400" i="13"/>
  <c r="CQ395" i="12"/>
  <c r="CI395" i="12"/>
  <c r="CA395" i="12"/>
  <c r="BQ395" i="12"/>
  <c r="DZ395" i="12" s="1"/>
  <c r="CD395" i="12"/>
  <c r="DU395" i="12"/>
  <c r="DT395" i="12"/>
  <c r="DZ82" i="14"/>
  <c r="DZ78" i="12"/>
  <c r="G84" i="12"/>
  <c r="V99" i="12"/>
  <c r="AL115" i="12"/>
  <c r="D81" i="12"/>
  <c r="F83" i="12"/>
  <c r="P93" i="12"/>
  <c r="AF109" i="12"/>
  <c r="H85" i="12"/>
  <c r="J87" i="12"/>
  <c r="Z103" i="12"/>
  <c r="AP119" i="12"/>
  <c r="T97" i="12"/>
  <c r="AJ113" i="12"/>
  <c r="E82" i="12"/>
  <c r="N91" i="12"/>
  <c r="AD107" i="12"/>
  <c r="AT123" i="12"/>
  <c r="L89" i="12"/>
  <c r="AB105" i="12"/>
  <c r="AR121" i="12"/>
  <c r="Q94" i="12"/>
  <c r="AH111" i="12"/>
  <c r="AU124" i="12"/>
  <c r="M90" i="12"/>
  <c r="AG110" i="12"/>
  <c r="AN117" i="12"/>
  <c r="AE108" i="12"/>
  <c r="R95" i="12"/>
  <c r="O92" i="12"/>
  <c r="Y102" i="12"/>
  <c r="AO118" i="12"/>
  <c r="X101" i="12"/>
  <c r="S96" i="12"/>
  <c r="AI112" i="12"/>
  <c r="AV125" i="12"/>
  <c r="I86" i="12"/>
  <c r="AC106" i="12"/>
  <c r="AS122" i="12"/>
  <c r="W100" i="12"/>
  <c r="B145" i="12"/>
  <c r="AW126" i="12"/>
  <c r="AM116" i="12"/>
  <c r="AA104" i="12"/>
  <c r="AQ120" i="12"/>
  <c r="U98" i="12"/>
  <c r="AK114" i="12"/>
  <c r="K88" i="12"/>
  <c r="BW457" i="13"/>
  <c r="BS457" i="13"/>
  <c r="DZ142" i="12"/>
  <c r="AX446" i="14"/>
  <c r="AI431" i="14"/>
  <c r="W419" i="14"/>
  <c r="T416" i="14"/>
  <c r="M409" i="14"/>
  <c r="L408" i="14"/>
  <c r="AT442" i="14"/>
  <c r="AG429" i="14"/>
  <c r="U417" i="14"/>
  <c r="R414" i="14"/>
  <c r="K407" i="14"/>
  <c r="J406" i="14"/>
  <c r="AV444" i="14"/>
  <c r="AE427" i="14"/>
  <c r="AL434" i="14"/>
  <c r="P412" i="14"/>
  <c r="I405" i="14"/>
  <c r="G403" i="14"/>
  <c r="AR440" i="14"/>
  <c r="AP438" i="14"/>
  <c r="AD426" i="14"/>
  <c r="AF428" i="14"/>
  <c r="E401" i="14"/>
  <c r="F402" i="14"/>
  <c r="AW445" i="14"/>
  <c r="AO437" i="14"/>
  <c r="AC425" i="14"/>
  <c r="Z422" i="14"/>
  <c r="Q413" i="14"/>
  <c r="AN436" i="14"/>
  <c r="AU443" i="14"/>
  <c r="AM435" i="14"/>
  <c r="AA423" i="14"/>
  <c r="X420" i="14"/>
  <c r="S415" i="14"/>
  <c r="AJ432" i="14"/>
  <c r="Y421" i="14"/>
  <c r="AB424" i="14"/>
  <c r="V418" i="14"/>
  <c r="B464" i="14"/>
  <c r="H404" i="14"/>
  <c r="AS441" i="14"/>
  <c r="O411" i="14"/>
  <c r="AQ439" i="14"/>
  <c r="D400" i="14"/>
  <c r="AK433" i="14"/>
  <c r="N410" i="14"/>
  <c r="AH430" i="14"/>
  <c r="BM99" i="13"/>
  <c r="CD99" i="13" s="1"/>
  <c r="BM98" i="13"/>
  <c r="BM90" i="13"/>
  <c r="BU90" i="13" s="1"/>
  <c r="BM124" i="13"/>
  <c r="DC124" i="13" s="1"/>
  <c r="BM91" i="13"/>
  <c r="BV91" i="13" s="1"/>
  <c r="BM92" i="13"/>
  <c r="BM206" i="12"/>
  <c r="BQ206" i="12" s="1"/>
  <c r="B271" i="12"/>
  <c r="AM306" i="12" s="1"/>
  <c r="AH237" i="12"/>
  <c r="AI238" i="12"/>
  <c r="S222" i="12"/>
  <c r="AY254" i="12"/>
  <c r="H211" i="12"/>
  <c r="F209" i="12"/>
  <c r="T223" i="12"/>
  <c r="AG236" i="12"/>
  <c r="I212" i="12"/>
  <c r="AJ239" i="12"/>
  <c r="AP245" i="12"/>
  <c r="U224" i="12"/>
  <c r="AK240" i="12"/>
  <c r="AR247" i="12"/>
  <c r="AV251" i="12"/>
  <c r="E208" i="12"/>
  <c r="P219" i="12"/>
  <c r="W226" i="12"/>
  <c r="AM242" i="12"/>
  <c r="AE234" i="12"/>
  <c r="AW252" i="12"/>
  <c r="G210" i="12"/>
  <c r="L215" i="12"/>
  <c r="AU250" i="12"/>
  <c r="R221" i="12"/>
  <c r="X227" i="12"/>
  <c r="AB231" i="12"/>
  <c r="AN243" i="12"/>
  <c r="V225" i="12"/>
  <c r="AA230" i="12"/>
  <c r="Z229" i="12"/>
  <c r="AL241" i="12"/>
  <c r="N217" i="12"/>
  <c r="AF235" i="12"/>
  <c r="AT249" i="12"/>
  <c r="M216" i="12"/>
  <c r="AX253" i="12"/>
  <c r="AD233" i="12"/>
  <c r="Y228" i="12"/>
  <c r="J213" i="12"/>
  <c r="Q220" i="12"/>
  <c r="AC232" i="12"/>
  <c r="K214" i="12"/>
  <c r="AO244" i="12"/>
  <c r="O218" i="12"/>
  <c r="D207" i="12"/>
  <c r="AS248" i="12"/>
  <c r="AF487" i="12"/>
  <c r="I464" i="12"/>
  <c r="AT501" i="12"/>
  <c r="AZ507" i="12"/>
  <c r="W478" i="12"/>
  <c r="AD485" i="12"/>
  <c r="U476" i="12"/>
  <c r="AE486" i="12"/>
  <c r="AX505" i="12"/>
  <c r="F461" i="12"/>
  <c r="AC484" i="12"/>
  <c r="O470" i="12"/>
  <c r="AR499" i="12"/>
  <c r="AA482" i="12"/>
  <c r="AM494" i="12"/>
  <c r="R473" i="12"/>
  <c r="AK492" i="12"/>
  <c r="AG488" i="12"/>
  <c r="AN495" i="12"/>
  <c r="AP497" i="12"/>
  <c r="V477" i="12"/>
  <c r="AY506" i="12"/>
  <c r="P471" i="12"/>
  <c r="BA508" i="12"/>
  <c r="AQ498" i="12"/>
  <c r="AB483" i="12"/>
  <c r="BB509" i="12"/>
  <c r="AW504" i="12"/>
  <c r="Z481" i="12"/>
  <c r="L467" i="12"/>
  <c r="AU502" i="12"/>
  <c r="M468" i="12"/>
  <c r="D459" i="12"/>
  <c r="BM459" i="12" s="1"/>
  <c r="CG459" i="12" s="1"/>
  <c r="AO496" i="12"/>
  <c r="H463" i="12"/>
  <c r="AH489" i="12"/>
  <c r="E460" i="12"/>
  <c r="G462" i="12"/>
  <c r="AJ491" i="12"/>
  <c r="T475" i="12"/>
  <c r="AV503" i="12"/>
  <c r="X479" i="12"/>
  <c r="AI490" i="12"/>
  <c r="S474" i="12"/>
  <c r="Y480" i="12"/>
  <c r="Q472" i="12"/>
  <c r="AL493" i="12"/>
  <c r="J465" i="12"/>
  <c r="N469" i="12"/>
  <c r="BC510" i="12"/>
  <c r="K466" i="12"/>
  <c r="AS500" i="12"/>
  <c r="BZ205" i="12"/>
  <c r="BW205" i="12"/>
  <c r="BS205" i="12"/>
  <c r="DP205" i="12"/>
  <c r="CX205" i="12"/>
  <c r="CF205" i="12"/>
  <c r="DE205" i="12"/>
  <c r="DO205" i="12"/>
  <c r="CE205" i="12"/>
  <c r="BX205" i="12"/>
  <c r="BU205" i="12"/>
  <c r="DH205" i="12"/>
  <c r="CP205" i="12"/>
  <c r="DR205" i="12"/>
  <c r="CO205" i="12"/>
  <c r="CY205" i="12"/>
  <c r="DY205" i="12"/>
  <c r="BY205" i="12"/>
  <c r="CZ205" i="12"/>
  <c r="CH205" i="12"/>
  <c r="DJ205" i="12"/>
  <c r="DS205" i="12"/>
  <c r="CI205" i="12"/>
  <c r="DI205" i="12"/>
  <c r="CR205" i="12"/>
  <c r="DT205" i="12"/>
  <c r="DB205" i="12"/>
  <c r="DC205" i="12"/>
  <c r="DM205" i="12"/>
  <c r="CS205" i="12"/>
  <c r="DV205" i="12"/>
  <c r="DD205" i="12"/>
  <c r="CL205" i="12"/>
  <c r="DQ205" i="12"/>
  <c r="CG205" i="12"/>
  <c r="DW205" i="12"/>
  <c r="CA205" i="12"/>
  <c r="BT205" i="12"/>
  <c r="DN205" i="12"/>
  <c r="CV205" i="12"/>
  <c r="CD205" i="12"/>
  <c r="DA205" i="12"/>
  <c r="DK205" i="12"/>
  <c r="DG205" i="12"/>
  <c r="CM205" i="12"/>
  <c r="CC205" i="12"/>
  <c r="BV205" i="12"/>
  <c r="DX205" i="12"/>
  <c r="CK205" i="12"/>
  <c r="CJ205" i="12"/>
  <c r="CW205" i="12"/>
  <c r="DL205" i="12"/>
  <c r="DF205" i="12"/>
  <c r="CU205" i="12"/>
  <c r="DU205" i="12"/>
  <c r="CN205" i="12"/>
  <c r="CQ205" i="12"/>
  <c r="CB205" i="12"/>
  <c r="CT205" i="12"/>
  <c r="BR205" i="12"/>
  <c r="BQ205" i="12"/>
  <c r="AN310" i="14"/>
  <c r="X294" i="14"/>
  <c r="AI305" i="14"/>
  <c r="R288" i="14"/>
  <c r="S289" i="14"/>
  <c r="D274" i="14"/>
  <c r="AL308" i="14"/>
  <c r="V292" i="14"/>
  <c r="AG303" i="14"/>
  <c r="P286" i="14"/>
  <c r="Q287" i="14"/>
  <c r="AJ306" i="14"/>
  <c r="AU317" i="14"/>
  <c r="AE301" i="14"/>
  <c r="N284" i="14"/>
  <c r="O285" i="14"/>
  <c r="B338" i="14"/>
  <c r="AH304" i="14"/>
  <c r="AS315" i="14"/>
  <c r="AC299" i="14"/>
  <c r="L282" i="14"/>
  <c r="M283" i="14"/>
  <c r="AV318" i="14"/>
  <c r="AF302" i="14"/>
  <c r="AQ313" i="14"/>
  <c r="AA297" i="14"/>
  <c r="J280" i="14"/>
  <c r="K281" i="14"/>
  <c r="AT316" i="14"/>
  <c r="AD300" i="14"/>
  <c r="AO311" i="14"/>
  <c r="Y295" i="14"/>
  <c r="H278" i="14"/>
  <c r="I279" i="14"/>
  <c r="AR314" i="14"/>
  <c r="AB298" i="14"/>
  <c r="AM309" i="14"/>
  <c r="W293" i="14"/>
  <c r="F276" i="14"/>
  <c r="E275" i="14"/>
  <c r="T290" i="14"/>
  <c r="U291" i="14"/>
  <c r="G277" i="14"/>
  <c r="AP312" i="14"/>
  <c r="Z296" i="14"/>
  <c r="AK307" i="14"/>
  <c r="BM115" i="13"/>
  <c r="CT115" i="13" s="1"/>
  <c r="BM113" i="13"/>
  <c r="CR113" i="13" s="1"/>
  <c r="BM122" i="13"/>
  <c r="DA122" i="13" s="1"/>
  <c r="BM94" i="13"/>
  <c r="BM95" i="13"/>
  <c r="BZ95" i="13" s="1"/>
  <c r="CA460" i="13"/>
  <c r="BS272" i="14"/>
  <c r="BX272" i="14"/>
  <c r="CD272" i="14"/>
  <c r="BY272" i="14"/>
  <c r="DK272" i="14"/>
  <c r="CL272" i="14"/>
  <c r="DP272" i="14"/>
  <c r="CY272" i="14"/>
  <c r="CH272" i="14"/>
  <c r="DL272" i="14"/>
  <c r="CB272" i="14"/>
  <c r="DC272" i="14"/>
  <c r="DY272" i="14"/>
  <c r="DH272" i="14"/>
  <c r="CQ272" i="14"/>
  <c r="DU272" i="14"/>
  <c r="DD272" i="14"/>
  <c r="BW272" i="14"/>
  <c r="BZ272" i="14"/>
  <c r="BU272" i="14"/>
  <c r="CA272" i="14"/>
  <c r="CC272" i="14"/>
  <c r="CU272" i="14"/>
  <c r="DQ272" i="14"/>
  <c r="CZ272" i="14"/>
  <c r="CI272" i="14"/>
  <c r="DM272" i="14"/>
  <c r="CV272" i="14"/>
  <c r="BT272" i="14"/>
  <c r="BV272" i="14"/>
  <c r="CM272" i="14"/>
  <c r="DI272" i="14"/>
  <c r="CR272" i="14"/>
  <c r="DV272" i="14"/>
  <c r="DE272" i="14"/>
  <c r="CN272" i="14"/>
  <c r="DJ272" i="14"/>
  <c r="CS272" i="14"/>
  <c r="DW272" i="14"/>
  <c r="DF272" i="14"/>
  <c r="CO272" i="14"/>
  <c r="DB272" i="14"/>
  <c r="CK272" i="14"/>
  <c r="DO272" i="14"/>
  <c r="CX272" i="14"/>
  <c r="CG272" i="14"/>
  <c r="BR272" i="14"/>
  <c r="DR272" i="14"/>
  <c r="CW272" i="14"/>
  <c r="CT272" i="14"/>
  <c r="DT272" i="14"/>
  <c r="DA272" i="14"/>
  <c r="CF272" i="14"/>
  <c r="DX272" i="14"/>
  <c r="CJ272" i="14"/>
  <c r="DG272" i="14"/>
  <c r="CE272" i="14"/>
  <c r="DN272" i="14"/>
  <c r="CP272" i="14"/>
  <c r="DS272" i="14"/>
  <c r="BQ272" i="14"/>
  <c r="AG178" i="13"/>
  <c r="Q162" i="13"/>
  <c r="AN185" i="13"/>
  <c r="X169" i="13"/>
  <c r="G152" i="13"/>
  <c r="AQ188" i="13"/>
  <c r="AA172" i="13"/>
  <c r="K156" i="13"/>
  <c r="AH179" i="13"/>
  <c r="F151" i="13"/>
  <c r="P161" i="13"/>
  <c r="AM184" i="13"/>
  <c r="W168" i="13"/>
  <c r="B213" i="13"/>
  <c r="AD175" i="13"/>
  <c r="R163" i="13"/>
  <c r="AK182" i="13"/>
  <c r="U166" i="13"/>
  <c r="AR189" i="13"/>
  <c r="AB173" i="13"/>
  <c r="N159" i="13"/>
  <c r="AO186" i="13"/>
  <c r="I154" i="13"/>
  <c r="D149" i="13"/>
  <c r="AI180" i="13"/>
  <c r="AP187" i="13"/>
  <c r="J155" i="13"/>
  <c r="AE176" i="13"/>
  <c r="AL183" i="13"/>
  <c r="E150" i="13"/>
  <c r="AC174" i="13"/>
  <c r="AJ181" i="13"/>
  <c r="T165" i="13"/>
  <c r="Y170" i="13"/>
  <c r="AF177" i="13"/>
  <c r="L157" i="13"/>
  <c r="S164" i="13"/>
  <c r="Z171" i="13"/>
  <c r="V167" i="13"/>
  <c r="H153" i="13"/>
  <c r="AS190" i="13"/>
  <c r="O160" i="13"/>
  <c r="M158" i="13"/>
  <c r="AM183" i="14"/>
  <c r="W167" i="14"/>
  <c r="AL182" i="14"/>
  <c r="J154" i="14"/>
  <c r="I153" i="14"/>
  <c r="AR188" i="14"/>
  <c r="AG177" i="14"/>
  <c r="Q161" i="14"/>
  <c r="AF176" i="14"/>
  <c r="R162" i="14"/>
  <c r="N158" i="14"/>
  <c r="AS189" i="14"/>
  <c r="AC173" i="14"/>
  <c r="M157" i="14"/>
  <c r="AB172" i="14"/>
  <c r="X168" i="14"/>
  <c r="T164" i="14"/>
  <c r="AQ187" i="14"/>
  <c r="AA171" i="14"/>
  <c r="AP186" i="14"/>
  <c r="Z170" i="14"/>
  <c r="P160" i="14"/>
  <c r="AT190" i="14"/>
  <c r="S163" i="14"/>
  <c r="F150" i="14"/>
  <c r="B212" i="14"/>
  <c r="O159" i="14"/>
  <c r="D148" i="14"/>
  <c r="AO185" i="14"/>
  <c r="AN184" i="14"/>
  <c r="K155" i="14"/>
  <c r="AK181" i="14"/>
  <c r="AJ180" i="14"/>
  <c r="G151" i="14"/>
  <c r="AI179" i="14"/>
  <c r="AH178" i="14"/>
  <c r="V166" i="14"/>
  <c r="AE175" i="14"/>
  <c r="AD174" i="14"/>
  <c r="E149" i="14"/>
  <c r="Y169" i="14"/>
  <c r="U165" i="14"/>
  <c r="L156" i="14"/>
  <c r="H152" i="14"/>
  <c r="BM337" i="13"/>
  <c r="BQ337" i="13" s="1"/>
  <c r="AT443" i="13"/>
  <c r="AO438" i="13"/>
  <c r="X421" i="13"/>
  <c r="AC426" i="13"/>
  <c r="I406" i="13"/>
  <c r="AG430" i="13"/>
  <c r="AR441" i="13"/>
  <c r="AL435" i="13"/>
  <c r="V419" i="13"/>
  <c r="U418" i="13"/>
  <c r="AE428" i="13"/>
  <c r="S416" i="13"/>
  <c r="AP439" i="13"/>
  <c r="AJ433" i="13"/>
  <c r="T417" i="13"/>
  <c r="P413" i="13"/>
  <c r="N411" i="13"/>
  <c r="E402" i="13"/>
  <c r="AN437" i="13"/>
  <c r="AH431" i="13"/>
  <c r="AS442" i="13"/>
  <c r="H405" i="13"/>
  <c r="L409" i="13"/>
  <c r="AA424" i="13"/>
  <c r="AW446" i="13"/>
  <c r="AF429" i="13"/>
  <c r="AM436" i="13"/>
  <c r="AU444" i="13"/>
  <c r="G404" i="13"/>
  <c r="D401" i="13"/>
  <c r="AQ440" i="13"/>
  <c r="AD427" i="13"/>
  <c r="Y422" i="13"/>
  <c r="Q414" i="13"/>
  <c r="O412" i="13"/>
  <c r="B465" i="13"/>
  <c r="AK434" i="13"/>
  <c r="AB425" i="13"/>
  <c r="W420" i="13"/>
  <c r="M410" i="13"/>
  <c r="J407" i="13"/>
  <c r="AV445" i="13"/>
  <c r="AI432" i="13"/>
  <c r="Z423" i="13"/>
  <c r="R415" i="13"/>
  <c r="F403" i="13"/>
  <c r="K408" i="13"/>
  <c r="DZ141" i="12"/>
  <c r="E86" i="14"/>
  <c r="AE112" i="14"/>
  <c r="O96" i="14"/>
  <c r="AJ117" i="14"/>
  <c r="T101" i="14"/>
  <c r="G88" i="14"/>
  <c r="F87" i="14"/>
  <c r="AS126" i="14"/>
  <c r="AC110" i="14"/>
  <c r="M94" i="14"/>
  <c r="AH115" i="14"/>
  <c r="R99" i="14"/>
  <c r="AQ124" i="14"/>
  <c r="AA108" i="14"/>
  <c r="K92" i="14"/>
  <c r="AF113" i="14"/>
  <c r="P97" i="14"/>
  <c r="D85" i="14"/>
  <c r="AO122" i="14"/>
  <c r="Y106" i="14"/>
  <c r="I90" i="14"/>
  <c r="AD111" i="14"/>
  <c r="N95" i="14"/>
  <c r="H89" i="14"/>
  <c r="AM120" i="14"/>
  <c r="W104" i="14"/>
  <c r="AR125" i="14"/>
  <c r="AB109" i="14"/>
  <c r="L93" i="14"/>
  <c r="AK118" i="14"/>
  <c r="U102" i="14"/>
  <c r="AP123" i="14"/>
  <c r="Z107" i="14"/>
  <c r="J91" i="14"/>
  <c r="Q98" i="14"/>
  <c r="AN121" i="14"/>
  <c r="AL119" i="14"/>
  <c r="X105" i="14"/>
  <c r="V103" i="14"/>
  <c r="S100" i="14"/>
  <c r="AI116" i="14"/>
  <c r="AG114" i="14"/>
  <c r="B149" i="14"/>
  <c r="AV440" i="12"/>
  <c r="AJ428" i="12"/>
  <c r="U413" i="12"/>
  <c r="AN432" i="12"/>
  <c r="X416" i="12"/>
  <c r="L404" i="12"/>
  <c r="AT438" i="12"/>
  <c r="AM431" i="12"/>
  <c r="S411" i="12"/>
  <c r="AF424" i="12"/>
  <c r="V414" i="12"/>
  <c r="F398" i="12"/>
  <c r="AR436" i="12"/>
  <c r="AP434" i="12"/>
  <c r="Q409" i="12"/>
  <c r="AI427" i="12"/>
  <c r="T412" i="12"/>
  <c r="J402" i="12"/>
  <c r="B460" i="12"/>
  <c r="AW441" i="12"/>
  <c r="AH426" i="12"/>
  <c r="O407" i="12"/>
  <c r="I401" i="12"/>
  <c r="R410" i="12"/>
  <c r="D396" i="12"/>
  <c r="AZ444" i="12"/>
  <c r="AQ435" i="12"/>
  <c r="AA419" i="12"/>
  <c r="AK429" i="12"/>
  <c r="AD422" i="12"/>
  <c r="N406" i="12"/>
  <c r="H400" i="12"/>
  <c r="BA445" i="12"/>
  <c r="AY443" i="12"/>
  <c r="Y417" i="12"/>
  <c r="AE423" i="12"/>
  <c r="AB420" i="12"/>
  <c r="AO433" i="12"/>
  <c r="E397" i="12"/>
  <c r="AC421" i="12"/>
  <c r="G399" i="12"/>
  <c r="AL430" i="12"/>
  <c r="W415" i="12"/>
  <c r="K403" i="12"/>
  <c r="M405" i="12"/>
  <c r="BB446" i="12"/>
  <c r="AX442" i="12"/>
  <c r="Z418" i="12"/>
  <c r="AG425" i="12"/>
  <c r="AS437" i="12"/>
  <c r="P408" i="12"/>
  <c r="AU439" i="12"/>
  <c r="BM101" i="13"/>
  <c r="CF101" i="13" s="1"/>
  <c r="BM114" i="13"/>
  <c r="CS114" i="13" s="1"/>
  <c r="BM87" i="13"/>
  <c r="BR87" i="13" s="1"/>
  <c r="BM96" i="13"/>
  <c r="CA96" i="13" s="1"/>
  <c r="BM89" i="13"/>
  <c r="BM210" i="14"/>
  <c r="BQ210" i="14" s="1"/>
  <c r="AU187" i="12"/>
  <c r="AE171" i="12"/>
  <c r="AJ176" i="12"/>
  <c r="S159" i="12"/>
  <c r="F146" i="12"/>
  <c r="R158" i="12"/>
  <c r="AS185" i="12"/>
  <c r="AX190" i="12"/>
  <c r="AH174" i="12"/>
  <c r="Q157" i="12"/>
  <c r="E145" i="12"/>
  <c r="P156" i="12"/>
  <c r="AQ183" i="12"/>
  <c r="AV188" i="12"/>
  <c r="AF172" i="12"/>
  <c r="O155" i="12"/>
  <c r="D144" i="12"/>
  <c r="N154" i="12"/>
  <c r="AO181" i="12"/>
  <c r="AT186" i="12"/>
  <c r="AM179" i="12"/>
  <c r="AR184" i="12"/>
  <c r="AA167" i="12"/>
  <c r="K151" i="12"/>
  <c r="Z166" i="12"/>
  <c r="J150" i="12"/>
  <c r="AK177" i="12"/>
  <c r="AP182" i="12"/>
  <c r="Y165" i="12"/>
  <c r="AN180" i="12"/>
  <c r="I149" i="12"/>
  <c r="AL178" i="12"/>
  <c r="AB168" i="12"/>
  <c r="AC169" i="12"/>
  <c r="X164" i="12"/>
  <c r="W163" i="12"/>
  <c r="V162" i="12"/>
  <c r="B208" i="12"/>
  <c r="U161" i="12"/>
  <c r="T160" i="12"/>
  <c r="AW189" i="12"/>
  <c r="M153" i="12"/>
  <c r="L152" i="12"/>
  <c r="AI175" i="12"/>
  <c r="G147" i="12"/>
  <c r="H148" i="12"/>
  <c r="AG173" i="12"/>
  <c r="AD170" i="12"/>
  <c r="BM80" i="12"/>
  <c r="BQ80" i="12" s="1"/>
  <c r="DZ83" i="13"/>
  <c r="DZ147" i="13"/>
  <c r="E87" i="14"/>
  <c r="G89" i="14"/>
  <c r="AD112" i="14"/>
  <c r="N96" i="14"/>
  <c r="AI117" i="14"/>
  <c r="S101" i="14"/>
  <c r="AR126" i="14"/>
  <c r="AB110" i="14"/>
  <c r="L94" i="14"/>
  <c r="AG115" i="14"/>
  <c r="Q99" i="14"/>
  <c r="D86" i="14"/>
  <c r="AP124" i="14"/>
  <c r="Z108" i="14"/>
  <c r="J92" i="14"/>
  <c r="AE113" i="14"/>
  <c r="O97" i="14"/>
  <c r="AN122" i="14"/>
  <c r="X106" i="14"/>
  <c r="B150" i="14"/>
  <c r="AC111" i="14"/>
  <c r="M95" i="14"/>
  <c r="AL120" i="14"/>
  <c r="V104" i="14"/>
  <c r="AQ125" i="14"/>
  <c r="AA109" i="14"/>
  <c r="K93" i="14"/>
  <c r="AF114" i="14"/>
  <c r="P98" i="14"/>
  <c r="AK119" i="14"/>
  <c r="U103" i="14"/>
  <c r="F88" i="14"/>
  <c r="AO123" i="14"/>
  <c r="AM121" i="14"/>
  <c r="Y107" i="14"/>
  <c r="W105" i="14"/>
  <c r="AJ118" i="14"/>
  <c r="I91" i="14"/>
  <c r="R100" i="14"/>
  <c r="AH116" i="14"/>
  <c r="T102" i="14"/>
  <c r="H90" i="14"/>
  <c r="BM336" i="14"/>
  <c r="BQ336" i="14" s="1"/>
  <c r="DZ336" i="14" s="1"/>
  <c r="BM118" i="13"/>
  <c r="CW118" i="13" s="1"/>
  <c r="BM97" i="13"/>
  <c r="BM106" i="13"/>
  <c r="CL106" i="13" s="1"/>
  <c r="BM123" i="13"/>
  <c r="DB123" i="13" s="1"/>
  <c r="BM112" i="13"/>
  <c r="CQ112" i="13" s="1"/>
  <c r="BM85" i="13"/>
  <c r="BQ85" i="13" s="1"/>
  <c r="BM274" i="13"/>
  <c r="BQ274" i="13" s="1"/>
  <c r="AF303" i="13"/>
  <c r="AG304" i="13"/>
  <c r="I280" i="13"/>
  <c r="AQ314" i="13"/>
  <c r="S290" i="13"/>
  <c r="AD301" i="13"/>
  <c r="AL309" i="13"/>
  <c r="N285" i="13"/>
  <c r="AE302" i="13"/>
  <c r="R289" i="13"/>
  <c r="B339" i="13"/>
  <c r="AB299" i="13"/>
  <c r="AJ307" i="13"/>
  <c r="E276" i="13"/>
  <c r="W294" i="13"/>
  <c r="U292" i="13"/>
  <c r="AT317" i="13"/>
  <c r="Z297" i="13"/>
  <c r="AU318" i="13"/>
  <c r="AH305" i="13"/>
  <c r="O286" i="13"/>
  <c r="H279" i="13"/>
  <c r="AR315" i="13"/>
  <c r="X295" i="13"/>
  <c r="AM310" i="13"/>
  <c r="Y296" i="13"/>
  <c r="J281" i="13"/>
  <c r="D275" i="13"/>
  <c r="AK308" i="13"/>
  <c r="V293" i="13"/>
  <c r="AA298" i="13"/>
  <c r="L283" i="13"/>
  <c r="M284" i="13"/>
  <c r="G278" i="13"/>
  <c r="AP313" i="13"/>
  <c r="T291" i="13"/>
  <c r="P287" i="13"/>
  <c r="AS316" i="13"/>
  <c r="F277" i="13"/>
  <c r="AC300" i="13"/>
  <c r="K282" i="13"/>
  <c r="Q288" i="13"/>
  <c r="AO312" i="13"/>
  <c r="AN311" i="13"/>
  <c r="AI306" i="13"/>
  <c r="BM211" i="13"/>
  <c r="BQ211" i="13" s="1"/>
  <c r="DV395" i="12"/>
  <c r="BY395" i="12"/>
  <c r="BR273" i="13"/>
  <c r="BS273" i="13"/>
  <c r="BY273" i="13"/>
  <c r="BV273" i="13"/>
  <c r="CF273" i="13"/>
  <c r="CA273" i="13"/>
  <c r="BT273" i="13"/>
  <c r="DW273" i="13"/>
  <c r="DF273" i="13"/>
  <c r="CN273" i="13"/>
  <c r="DM273" i="13"/>
  <c r="CT273" i="13"/>
  <c r="DO273" i="13"/>
  <c r="CX273" i="13"/>
  <c r="DU273" i="13"/>
  <c r="CW273" i="13"/>
  <c r="CO273" i="13"/>
  <c r="CD273" i="13"/>
  <c r="BU273" i="13"/>
  <c r="DX273" i="13"/>
  <c r="DG273" i="13"/>
  <c r="CP273" i="13"/>
  <c r="DS273" i="13"/>
  <c r="CG273" i="13"/>
  <c r="DR273" i="13"/>
  <c r="BX273" i="13"/>
  <c r="DP273" i="13"/>
  <c r="CY273" i="13"/>
  <c r="CH273" i="13"/>
  <c r="DC273" i="13"/>
  <c r="DY273" i="13"/>
  <c r="CL273" i="13"/>
  <c r="CZ273" i="13"/>
  <c r="CI273" i="13"/>
  <c r="DL273" i="13"/>
  <c r="DQ273" i="13"/>
  <c r="CS273" i="13"/>
  <c r="DJ273" i="13"/>
  <c r="CB273" i="13"/>
  <c r="CE273" i="13"/>
  <c r="BW273" i="13"/>
  <c r="CR273" i="13"/>
  <c r="DV273" i="13"/>
  <c r="DD273" i="13"/>
  <c r="DA273" i="13"/>
  <c r="DB273" i="13"/>
  <c r="DE273" i="13"/>
  <c r="DN273" i="13"/>
  <c r="BZ273" i="13"/>
  <c r="DT273" i="13"/>
  <c r="CV273" i="13"/>
  <c r="DK273" i="13"/>
  <c r="CM273" i="13"/>
  <c r="CQ273" i="13"/>
  <c r="CK273" i="13"/>
  <c r="CC273" i="13"/>
  <c r="DH273" i="13"/>
  <c r="DI273" i="13"/>
  <c r="CJ273" i="13"/>
  <c r="CU273" i="13"/>
  <c r="BM269" i="12"/>
  <c r="BQ269" i="12" s="1"/>
  <c r="BM117" i="13"/>
  <c r="CV117" i="13" s="1"/>
  <c r="BM104" i="13"/>
  <c r="CI104" i="13" s="1"/>
  <c r="BM105" i="13"/>
  <c r="CJ105" i="13" s="1"/>
  <c r="DO110" i="13"/>
  <c r="BM111" i="13"/>
  <c r="CP111" i="13" s="1"/>
  <c r="AS253" i="13"/>
  <c r="AC237" i="13"/>
  <c r="AF240" i="13"/>
  <c r="O223" i="13"/>
  <c r="V230" i="13"/>
  <c r="F214" i="13"/>
  <c r="AQ251" i="13"/>
  <c r="AT254" i="13"/>
  <c r="AD238" i="13"/>
  <c r="M221" i="13"/>
  <c r="T228" i="13"/>
  <c r="D212" i="13"/>
  <c r="BM212" i="13" s="1"/>
  <c r="AO249" i="13"/>
  <c r="AR252" i="13"/>
  <c r="AA235" i="13"/>
  <c r="K219" i="13"/>
  <c r="R226" i="13"/>
  <c r="E213" i="13"/>
  <c r="AM247" i="13"/>
  <c r="AP250" i="13"/>
  <c r="Y233" i="13"/>
  <c r="I217" i="13"/>
  <c r="P224" i="13"/>
  <c r="AI243" i="13"/>
  <c r="AL246" i="13"/>
  <c r="U229" i="13"/>
  <c r="AB236" i="13"/>
  <c r="L220" i="13"/>
  <c r="AG241" i="13"/>
  <c r="AJ244" i="13"/>
  <c r="S227" i="13"/>
  <c r="Z234" i="13"/>
  <c r="J218" i="13"/>
  <c r="W231" i="13"/>
  <c r="Q225" i="13"/>
  <c r="G215" i="13"/>
  <c r="B276" i="13"/>
  <c r="X232" i="13"/>
  <c r="AK245" i="13"/>
  <c r="N222" i="13"/>
  <c r="AE239" i="13"/>
  <c r="H216" i="13"/>
  <c r="AN248" i="13"/>
  <c r="AH242" i="13"/>
  <c r="AU254" i="14"/>
  <c r="AE238" i="14"/>
  <c r="AR251" i="14"/>
  <c r="AB235" i="14"/>
  <c r="K218" i="14"/>
  <c r="J217" i="14"/>
  <c r="AS252" i="14"/>
  <c r="AC236" i="14"/>
  <c r="AP249" i="14"/>
  <c r="Z233" i="14"/>
  <c r="I216" i="14"/>
  <c r="H215" i="14"/>
  <c r="AQ250" i="14"/>
  <c r="AA234" i="14"/>
  <c r="AN247" i="14"/>
  <c r="X231" i="14"/>
  <c r="G214" i="14"/>
  <c r="D211" i="14"/>
  <c r="AO248" i="14"/>
  <c r="Y232" i="14"/>
  <c r="AL245" i="14"/>
  <c r="V229" i="14"/>
  <c r="E212" i="14"/>
  <c r="F213" i="14"/>
  <c r="AM246" i="14"/>
  <c r="W230" i="14"/>
  <c r="AJ243" i="14"/>
  <c r="T227" i="14"/>
  <c r="R225" i="14"/>
  <c r="AK244" i="14"/>
  <c r="U228" i="14"/>
  <c r="AH241" i="14"/>
  <c r="Q224" i="14"/>
  <c r="P223" i="14"/>
  <c r="AI242" i="14"/>
  <c r="S226" i="14"/>
  <c r="AF239" i="14"/>
  <c r="O222" i="14"/>
  <c r="N221" i="14"/>
  <c r="B275" i="14"/>
  <c r="AG240" i="14"/>
  <c r="AT253" i="14"/>
  <c r="AD237" i="14"/>
  <c r="M220" i="14"/>
  <c r="L219" i="14"/>
  <c r="BM273" i="14"/>
  <c r="BQ273" i="14" s="1"/>
  <c r="BM143" i="12"/>
  <c r="BQ143" i="12" s="1"/>
  <c r="DZ208" i="14"/>
  <c r="BM332" i="12"/>
  <c r="BQ332" i="12" s="1"/>
  <c r="AZ381" i="12"/>
  <c r="BA382" i="12"/>
  <c r="AK366" i="12"/>
  <c r="U350" i="12"/>
  <c r="AF361" i="12"/>
  <c r="P345" i="12"/>
  <c r="H337" i="12"/>
  <c r="AY380" i="12"/>
  <c r="S348" i="12"/>
  <c r="AD359" i="12"/>
  <c r="AX379" i="12"/>
  <c r="AI364" i="12"/>
  <c r="N343" i="12"/>
  <c r="E334" i="12"/>
  <c r="AV377" i="12"/>
  <c r="AW378" i="12"/>
  <c r="AG362" i="12"/>
  <c r="Q346" i="12"/>
  <c r="AB357" i="12"/>
  <c r="J339" i="12"/>
  <c r="AT375" i="12"/>
  <c r="AU376" i="12"/>
  <c r="AE360" i="12"/>
  <c r="O344" i="12"/>
  <c r="Z355" i="12"/>
  <c r="L341" i="12"/>
  <c r="AP371" i="12"/>
  <c r="AQ372" i="12"/>
  <c r="AA356" i="12"/>
  <c r="K340" i="12"/>
  <c r="V351" i="12"/>
  <c r="F335" i="12"/>
  <c r="AN369" i="12"/>
  <c r="Y354" i="12"/>
  <c r="T349" i="12"/>
  <c r="AO370" i="12"/>
  <c r="AJ365" i="12"/>
  <c r="G336" i="12"/>
  <c r="AR373" i="12"/>
  <c r="X353" i="12"/>
  <c r="AS374" i="12"/>
  <c r="AL367" i="12"/>
  <c r="R347" i="12"/>
  <c r="I338" i="12"/>
  <c r="B397" i="12"/>
  <c r="AM368" i="12"/>
  <c r="D333" i="12"/>
  <c r="AC358" i="12"/>
  <c r="W352" i="12"/>
  <c r="AH363" i="12"/>
  <c r="M342" i="12"/>
  <c r="CC146" i="14"/>
  <c r="CG146" i="14"/>
  <c r="CI146" i="14"/>
  <c r="DM146" i="14"/>
  <c r="CN146" i="14"/>
  <c r="DB146" i="14"/>
  <c r="CK146" i="14"/>
  <c r="BZ146" i="14"/>
  <c r="DV146" i="14"/>
  <c r="DE146" i="14"/>
  <c r="DS146" i="14"/>
  <c r="CT146" i="14"/>
  <c r="DX146" i="14"/>
  <c r="BU146" i="14"/>
  <c r="BX146" i="14"/>
  <c r="BT146" i="14"/>
  <c r="DW146" i="14"/>
  <c r="DF146" i="14"/>
  <c r="CO146" i="14"/>
  <c r="DC146" i="14"/>
  <c r="DY146" i="14"/>
  <c r="DH146" i="14"/>
  <c r="BY146" i="14"/>
  <c r="CE146" i="14"/>
  <c r="DO146" i="14"/>
  <c r="CX146" i="14"/>
  <c r="DT146" i="14"/>
  <c r="CU146" i="14"/>
  <c r="DQ146" i="14"/>
  <c r="CZ146" i="14"/>
  <c r="DG146" i="14"/>
  <c r="CP146" i="14"/>
  <c r="DL146" i="14"/>
  <c r="CM146" i="14"/>
  <c r="DI146" i="14"/>
  <c r="CR146" i="14"/>
  <c r="CY146" i="14"/>
  <c r="CH146" i="14"/>
  <c r="DD146" i="14"/>
  <c r="CW146" i="14"/>
  <c r="DP146" i="14"/>
  <c r="CV146" i="14"/>
  <c r="CJ146" i="14"/>
  <c r="DK146" i="14"/>
  <c r="CA146" i="14"/>
  <c r="DR146" i="14"/>
  <c r="CF146" i="14"/>
  <c r="DJ146" i="14"/>
  <c r="CQ146" i="14"/>
  <c r="CL146" i="14"/>
  <c r="DN146" i="14"/>
  <c r="DA146" i="14"/>
  <c r="CB146" i="14"/>
  <c r="BW146" i="14"/>
  <c r="CD146" i="14"/>
  <c r="CS146" i="14"/>
  <c r="BV146" i="14"/>
  <c r="DU146" i="14"/>
  <c r="BS146" i="14"/>
  <c r="BR146" i="14"/>
  <c r="BM100" i="13"/>
  <c r="CE100" i="13" s="1"/>
  <c r="BM120" i="13"/>
  <c r="CY120" i="13" s="1"/>
  <c r="BM121" i="13"/>
  <c r="BM126" i="13"/>
  <c r="DE126" i="13" s="1"/>
  <c r="BM86" i="13"/>
  <c r="BR86" i="13" s="1"/>
  <c r="BM148" i="13"/>
  <c r="BQ148" i="13" s="1"/>
  <c r="BM147" i="14"/>
  <c r="BQ147" i="14" s="1"/>
  <c r="CI84" i="13"/>
  <c r="CE84" i="13"/>
  <c r="CC84" i="13"/>
  <c r="CD84" i="13"/>
  <c r="BV84" i="13"/>
  <c r="CF84" i="13"/>
  <c r="CA84" i="13"/>
  <c r="BZ84" i="13"/>
  <c r="CB84" i="13"/>
  <c r="CX84" i="13"/>
  <c r="DL84" i="13"/>
  <c r="CM84" i="13"/>
  <c r="DI84" i="13"/>
  <c r="CZ84" i="13"/>
  <c r="CP84" i="13"/>
  <c r="DD84" i="13"/>
  <c r="DR84" i="13"/>
  <c r="DA84" i="13"/>
  <c r="CR84" i="13"/>
  <c r="CG84" i="13"/>
  <c r="DU84" i="13"/>
  <c r="CV84" i="13"/>
  <c r="DJ84" i="13"/>
  <c r="CS84" i="13"/>
  <c r="CJ84" i="13"/>
  <c r="BW84" i="13"/>
  <c r="DM84" i="13"/>
  <c r="CN84" i="13"/>
  <c r="DB84" i="13"/>
  <c r="CK84" i="13"/>
  <c r="DW84" i="13"/>
  <c r="CH84" i="13"/>
  <c r="DE84" i="13"/>
  <c r="DS84" i="13"/>
  <c r="CT84" i="13"/>
  <c r="BU84" i="13"/>
  <c r="DO84" i="13"/>
  <c r="DV84" i="13"/>
  <c r="CW84" i="13"/>
  <c r="DK84" i="13"/>
  <c r="CL84" i="13"/>
  <c r="DX84" i="13"/>
  <c r="DG84" i="13"/>
  <c r="DN84" i="13"/>
  <c r="CO84" i="13"/>
  <c r="DC84" i="13"/>
  <c r="DY84" i="13"/>
  <c r="DP84" i="13"/>
  <c r="CY84" i="13"/>
  <c r="BX84" i="13"/>
  <c r="CU84" i="13"/>
  <c r="BY84" i="13"/>
  <c r="DQ84" i="13"/>
  <c r="DH84" i="13"/>
  <c r="CQ84" i="13"/>
  <c r="DF84" i="13"/>
  <c r="DT84" i="13"/>
  <c r="BT84" i="13"/>
  <c r="BS84" i="13"/>
  <c r="BR84" i="13"/>
  <c r="CD79" i="12"/>
  <c r="BW79" i="12"/>
  <c r="BZ79" i="12"/>
  <c r="BV79" i="12"/>
  <c r="CA79" i="12"/>
  <c r="CL79" i="12"/>
  <c r="DP79" i="12"/>
  <c r="CY79" i="12"/>
  <c r="CH79" i="12"/>
  <c r="DL79" i="12"/>
  <c r="CU79" i="12"/>
  <c r="CC79" i="12"/>
  <c r="DY79" i="12"/>
  <c r="DH79" i="12"/>
  <c r="CQ79" i="12"/>
  <c r="DU79" i="12"/>
  <c r="DD79" i="12"/>
  <c r="CM79" i="12"/>
  <c r="DQ79" i="12"/>
  <c r="CZ79" i="12"/>
  <c r="CI79" i="12"/>
  <c r="DM79" i="12"/>
  <c r="CV79" i="12"/>
  <c r="CE79" i="12"/>
  <c r="BU79" i="12"/>
  <c r="DI79" i="12"/>
  <c r="CR79" i="12"/>
  <c r="DV79" i="12"/>
  <c r="DE79" i="12"/>
  <c r="CN79" i="12"/>
  <c r="BX79" i="12"/>
  <c r="DJ79" i="12"/>
  <c r="CS79" i="12"/>
  <c r="DW79" i="12"/>
  <c r="DF79" i="12"/>
  <c r="CO79" i="12"/>
  <c r="DS79" i="12"/>
  <c r="DB79" i="12"/>
  <c r="CK79" i="12"/>
  <c r="DO79" i="12"/>
  <c r="CX79" i="12"/>
  <c r="CG79" i="12"/>
  <c r="DK79" i="12"/>
  <c r="BY79" i="12"/>
  <c r="CP79" i="12"/>
  <c r="DR79" i="12"/>
  <c r="CW79" i="12"/>
  <c r="DX79" i="12"/>
  <c r="CT79" i="12"/>
  <c r="DT79" i="12"/>
  <c r="DC79" i="12"/>
  <c r="DA79" i="12"/>
  <c r="CF79" i="12"/>
  <c r="CJ79" i="12"/>
  <c r="CB79" i="12"/>
  <c r="DG79" i="12"/>
  <c r="DN79" i="12"/>
  <c r="BT79" i="12"/>
  <c r="BS79" i="12"/>
  <c r="BR79" i="12"/>
  <c r="AX509" i="14"/>
  <c r="AQ502" i="14"/>
  <c r="AJ495" i="14"/>
  <c r="AG492" i="14"/>
  <c r="O474" i="14"/>
  <c r="G466" i="14"/>
  <c r="AV507" i="14"/>
  <c r="AO500" i="14"/>
  <c r="AH493" i="14"/>
  <c r="AB487" i="14"/>
  <c r="M472" i="14"/>
  <c r="I468" i="14"/>
  <c r="AT505" i="14"/>
  <c r="AM498" i="14"/>
  <c r="AE490" i="14"/>
  <c r="S478" i="14"/>
  <c r="U480" i="14"/>
  <c r="D463" i="14"/>
  <c r="BM463" i="14" s="1"/>
  <c r="BQ463" i="14" s="1"/>
  <c r="AY510" i="14"/>
  <c r="AN499" i="14"/>
  <c r="Z485" i="14"/>
  <c r="AF491" i="14"/>
  <c r="V481" i="14"/>
  <c r="F465" i="14"/>
  <c r="AW508" i="14"/>
  <c r="AL497" i="14"/>
  <c r="AD489" i="14"/>
  <c r="R477" i="14"/>
  <c r="K470" i="14"/>
  <c r="T479" i="14"/>
  <c r="AR503" i="14"/>
  <c r="Y484" i="14"/>
  <c r="W482" i="14"/>
  <c r="AU506" i="14"/>
  <c r="Q476" i="14"/>
  <c r="E464" i="14"/>
  <c r="AS504" i="14"/>
  <c r="P475" i="14"/>
  <c r="AK496" i="14"/>
  <c r="N473" i="14"/>
  <c r="AI494" i="14"/>
  <c r="L471" i="14"/>
  <c r="AA486" i="14"/>
  <c r="J469" i="14"/>
  <c r="AP501" i="14"/>
  <c r="AC488" i="14"/>
  <c r="X483" i="14"/>
  <c r="H467" i="14"/>
  <c r="DX268" i="12"/>
  <c r="DH268" i="12"/>
  <c r="CY268" i="12"/>
  <c r="BS268" i="12"/>
  <c r="DD268" i="12"/>
  <c r="CM268" i="12"/>
  <c r="DU268" i="12"/>
  <c r="BY268" i="12"/>
  <c r="DQ268" i="12"/>
  <c r="DO268" i="12"/>
  <c r="CK268" i="12"/>
  <c r="CW268" i="12"/>
  <c r="CN268" i="12"/>
  <c r="CZ268" i="12"/>
  <c r="DY268" i="12"/>
  <c r="DW268" i="12"/>
  <c r="DB268" i="12"/>
  <c r="DN268" i="12"/>
  <c r="DE268" i="12"/>
  <c r="DI268" i="12"/>
  <c r="CL268" i="12"/>
  <c r="CC268" i="12"/>
  <c r="DS268" i="12"/>
  <c r="BX268" i="12"/>
  <c r="DV268" i="12"/>
  <c r="CE268" i="12"/>
  <c r="BW268" i="12"/>
  <c r="DC268" i="12"/>
  <c r="CT268" i="12"/>
  <c r="CO268" i="12"/>
  <c r="BZ268" i="12"/>
  <c r="CV268" i="12"/>
  <c r="BT268" i="12"/>
  <c r="CP268" i="12"/>
  <c r="CG268" i="12"/>
  <c r="CS268" i="12"/>
  <c r="CR268" i="12"/>
  <c r="CH268" i="12"/>
  <c r="DG268" i="12"/>
  <c r="BU268" i="12"/>
  <c r="CX268" i="12"/>
  <c r="BR268" i="12"/>
  <c r="DJ268" i="12"/>
  <c r="DA268" i="12"/>
  <c r="BV268" i="12"/>
  <c r="CI268" i="12"/>
  <c r="CB268" i="12"/>
  <c r="DR268" i="12"/>
  <c r="DT268" i="12"/>
  <c r="DF268" i="12"/>
  <c r="DP268" i="12"/>
  <c r="CD268" i="12"/>
  <c r="DL268" i="12"/>
  <c r="CJ268" i="12"/>
  <c r="CU268" i="12"/>
  <c r="CF268" i="12"/>
  <c r="CQ268" i="12"/>
  <c r="CA268" i="12"/>
  <c r="DK268" i="12"/>
  <c r="DM268" i="12"/>
  <c r="BM84" i="14"/>
  <c r="BQ84" i="14" s="1"/>
  <c r="BM102" i="13"/>
  <c r="CG102" i="13" s="1"/>
  <c r="BM103" i="13"/>
  <c r="CH103" i="13" s="1"/>
  <c r="AL184" i="13"/>
  <c r="V168" i="13"/>
  <c r="AF178" i="13"/>
  <c r="AO187" i="13"/>
  <c r="AR190" i="13"/>
  <c r="AB174" i="13"/>
  <c r="AK183" i="13"/>
  <c r="AP188" i="13"/>
  <c r="Z172" i="13"/>
  <c r="AD176" i="13"/>
  <c r="AC175" i="13"/>
  <c r="M159" i="13"/>
  <c r="T166" i="13"/>
  <c r="X170" i="13"/>
  <c r="AA173" i="13"/>
  <c r="K157" i="13"/>
  <c r="P162" i="13"/>
  <c r="B214" i="13"/>
  <c r="Y171" i="13"/>
  <c r="I155" i="13"/>
  <c r="L158" i="13"/>
  <c r="AQ189" i="13"/>
  <c r="W169" i="13"/>
  <c r="R164" i="13"/>
  <c r="H154" i="13"/>
  <c r="AM185" i="13"/>
  <c r="U167" i="13"/>
  <c r="N160" i="13"/>
  <c r="F152" i="13"/>
  <c r="AN186" i="13"/>
  <c r="AI181" i="13"/>
  <c r="S165" i="13"/>
  <c r="J156" i="13"/>
  <c r="D150" i="13"/>
  <c r="G153" i="13"/>
  <c r="E151" i="13"/>
  <c r="AJ182" i="13"/>
  <c r="AH180" i="13"/>
  <c r="AG179" i="13"/>
  <c r="AE177" i="13"/>
  <c r="Q163" i="13"/>
  <c r="O161" i="13"/>
  <c r="BM109" i="13"/>
  <c r="CN109" i="13" s="1"/>
  <c r="BM88" i="13"/>
  <c r="BS88" i="13" s="1"/>
  <c r="AT312" i="12"/>
  <c r="AW315" i="12"/>
  <c r="B334" i="12"/>
  <c r="S285" i="12"/>
  <c r="E271" i="12"/>
  <c r="R284" i="12"/>
  <c r="AR310" i="12"/>
  <c r="AU313" i="12"/>
  <c r="AG299" i="12"/>
  <c r="Q283" i="12"/>
  <c r="AF298" i="12"/>
  <c r="P282" i="12"/>
  <c r="AP308" i="12"/>
  <c r="AS311" i="12"/>
  <c r="AE297" i="12"/>
  <c r="O281" i="12"/>
  <c r="AD296" i="12"/>
  <c r="N280" i="12"/>
  <c r="AN306" i="12"/>
  <c r="AQ309" i="12"/>
  <c r="AC295" i="12"/>
  <c r="M279" i="12"/>
  <c r="AB294" i="12"/>
  <c r="L278" i="12"/>
  <c r="AL304" i="12"/>
  <c r="AO307" i="12"/>
  <c r="AA293" i="12"/>
  <c r="I275" i="12"/>
  <c r="Z292" i="12"/>
  <c r="J276" i="12"/>
  <c r="AZ318" i="12"/>
  <c r="AJ302" i="12"/>
  <c r="AM305" i="12"/>
  <c r="Y291" i="12"/>
  <c r="D270" i="12"/>
  <c r="X290" i="12"/>
  <c r="G273" i="12"/>
  <c r="AX316" i="12"/>
  <c r="AH300" i="12"/>
  <c r="AK303" i="12"/>
  <c r="W289" i="12"/>
  <c r="K277" i="12"/>
  <c r="V288" i="12"/>
  <c r="F272" i="12"/>
  <c r="AV314" i="12"/>
  <c r="AY317" i="12"/>
  <c r="AI301" i="12"/>
  <c r="U287" i="12"/>
  <c r="H274" i="12"/>
  <c r="T286" i="12"/>
  <c r="CH102" i="13"/>
  <c r="DZ210" i="13"/>
  <c r="AU381" i="13"/>
  <c r="AL372" i="13"/>
  <c r="AB362" i="13"/>
  <c r="K345" i="13"/>
  <c r="D338" i="13"/>
  <c r="AD364" i="13"/>
  <c r="AS379" i="13"/>
  <c r="AJ370" i="13"/>
  <c r="U355" i="13"/>
  <c r="I343" i="13"/>
  <c r="AA361" i="13"/>
  <c r="T354" i="13"/>
  <c r="B402" i="13"/>
  <c r="AH368" i="13"/>
  <c r="AG367" i="13"/>
  <c r="E339" i="13"/>
  <c r="Y359" i="13"/>
  <c r="W357" i="13"/>
  <c r="AV382" i="13"/>
  <c r="AQ377" i="13"/>
  <c r="Z360" i="13"/>
  <c r="AE365" i="13"/>
  <c r="R352" i="13"/>
  <c r="H342" i="13"/>
  <c r="AR378" i="13"/>
  <c r="AM373" i="13"/>
  <c r="Q351" i="13"/>
  <c r="G341" i="13"/>
  <c r="N348" i="13"/>
  <c r="AF366" i="13"/>
  <c r="AP376" i="13"/>
  <c r="AK371" i="13"/>
  <c r="O349" i="13"/>
  <c r="AC363" i="13"/>
  <c r="L346" i="13"/>
  <c r="AI369" i="13"/>
  <c r="S353" i="13"/>
  <c r="M347" i="13"/>
  <c r="X358" i="13"/>
  <c r="AT380" i="13"/>
  <c r="P350" i="13"/>
  <c r="AN374" i="13"/>
  <c r="J344" i="13"/>
  <c r="AO375" i="13"/>
  <c r="V356" i="13"/>
  <c r="F340" i="13"/>
  <c r="B401" i="14"/>
  <c r="AI368" i="14"/>
  <c r="AB361" i="14"/>
  <c r="M346" i="14"/>
  <c r="U354" i="14"/>
  <c r="W356" i="14"/>
  <c r="AW382" i="14"/>
  <c r="AG366" i="14"/>
  <c r="AA360" i="14"/>
  <c r="K344" i="14"/>
  <c r="R351" i="14"/>
  <c r="H341" i="14"/>
  <c r="AU380" i="14"/>
  <c r="AT379" i="14"/>
  <c r="D337" i="14"/>
  <c r="BM337" i="14" s="1"/>
  <c r="I342" i="14"/>
  <c r="P349" i="14"/>
  <c r="AJ369" i="14"/>
  <c r="AS378" i="14"/>
  <c r="AP375" i="14"/>
  <c r="AD363" i="14"/>
  <c r="AE364" i="14"/>
  <c r="N347" i="14"/>
  <c r="Z359" i="14"/>
  <c r="AO374" i="14"/>
  <c r="AR377" i="14"/>
  <c r="S352" i="14"/>
  <c r="T353" i="14"/>
  <c r="J343" i="14"/>
  <c r="E338" i="14"/>
  <c r="AM372" i="14"/>
  <c r="AH367" i="14"/>
  <c r="Q350" i="14"/>
  <c r="AV381" i="14"/>
  <c r="F339" i="14"/>
  <c r="G340" i="14"/>
  <c r="AN373" i="14"/>
  <c r="AC362" i="14"/>
  <c r="O348" i="14"/>
  <c r="AF365" i="14"/>
  <c r="V355" i="14"/>
  <c r="AQ376" i="14"/>
  <c r="L345" i="14"/>
  <c r="AK370" i="14"/>
  <c r="X357" i="14"/>
  <c r="AL371" i="14"/>
  <c r="Y358" i="14"/>
  <c r="CA209" i="14"/>
  <c r="BZ209" i="14"/>
  <c r="DP209" i="14"/>
  <c r="CY209" i="14"/>
  <c r="CH209" i="14"/>
  <c r="DL209" i="14"/>
  <c r="CM209" i="14"/>
  <c r="DY209" i="14"/>
  <c r="DH209" i="14"/>
  <c r="CQ209" i="14"/>
  <c r="DU209" i="14"/>
  <c r="DD209" i="14"/>
  <c r="DR209" i="14"/>
  <c r="BT209" i="14"/>
  <c r="DQ209" i="14"/>
  <c r="CZ209" i="14"/>
  <c r="CI209" i="14"/>
  <c r="DM209" i="14"/>
  <c r="CV209" i="14"/>
  <c r="DJ209" i="14"/>
  <c r="DI209" i="14"/>
  <c r="CR209" i="14"/>
  <c r="DV209" i="14"/>
  <c r="DE209" i="14"/>
  <c r="CN209" i="14"/>
  <c r="DB209" i="14"/>
  <c r="CS209" i="14"/>
  <c r="DW209" i="14"/>
  <c r="DF209" i="14"/>
  <c r="CO209" i="14"/>
  <c r="DK209" i="14"/>
  <c r="CL209" i="14"/>
  <c r="CK209" i="14"/>
  <c r="DO209" i="14"/>
  <c r="CX209" i="14"/>
  <c r="CG209" i="14"/>
  <c r="DC209" i="14"/>
  <c r="BV209" i="14"/>
  <c r="BS209" i="14"/>
  <c r="DT209" i="14"/>
  <c r="DA209" i="14"/>
  <c r="DS209" i="14"/>
  <c r="BY209" i="14"/>
  <c r="CE209" i="14"/>
  <c r="BX209" i="14"/>
  <c r="DX209" i="14"/>
  <c r="CU209" i="14"/>
  <c r="CC209" i="14"/>
  <c r="CJ209" i="14"/>
  <c r="CT209" i="14"/>
  <c r="DN209" i="14"/>
  <c r="CP209" i="14"/>
  <c r="BU209" i="14"/>
  <c r="CF209" i="14"/>
  <c r="CB209" i="14"/>
  <c r="DG209" i="14"/>
  <c r="CW209" i="14"/>
  <c r="BW209" i="14"/>
  <c r="CD209" i="14"/>
  <c r="BR209" i="14"/>
  <c r="DZ209" i="13"/>
  <c r="BM116" i="13"/>
  <c r="CU116" i="13" s="1"/>
  <c r="BM119" i="13"/>
  <c r="CX119" i="13" s="1"/>
  <c r="BM108" i="13"/>
  <c r="CM108" i="13" s="1"/>
  <c r="BM125" i="13"/>
  <c r="DD125" i="13" s="1"/>
  <c r="BM93" i="13"/>
  <c r="BX93" i="13" s="1"/>
  <c r="CF100" i="13"/>
  <c r="CH83" i="14"/>
  <c r="DB83" i="14"/>
  <c r="CK83" i="14"/>
  <c r="DO83" i="14"/>
  <c r="CX83" i="14"/>
  <c r="DL83" i="14"/>
  <c r="BZ83" i="14"/>
  <c r="DS83" i="14"/>
  <c r="CT83" i="14"/>
  <c r="DX83" i="14"/>
  <c r="DG83" i="14"/>
  <c r="CP83" i="14"/>
  <c r="DD83" i="14"/>
  <c r="CC83" i="14"/>
  <c r="DK83" i="14"/>
  <c r="CL83" i="14"/>
  <c r="DP83" i="14"/>
  <c r="CY83" i="14"/>
  <c r="DU83" i="14"/>
  <c r="CV83" i="14"/>
  <c r="CF83" i="14"/>
  <c r="DC83" i="14"/>
  <c r="DY83" i="14"/>
  <c r="DH83" i="14"/>
  <c r="CQ83" i="14"/>
  <c r="DM83" i="14"/>
  <c r="CN83" i="14"/>
  <c r="CB83" i="14"/>
  <c r="CU83" i="14"/>
  <c r="DQ83" i="14"/>
  <c r="CZ83" i="14"/>
  <c r="CI83" i="14"/>
  <c r="DE83" i="14"/>
  <c r="BW83" i="14"/>
  <c r="CG83" i="14"/>
  <c r="DR83" i="14"/>
  <c r="DA83" i="14"/>
  <c r="CJ83" i="14"/>
  <c r="DN83" i="14"/>
  <c r="CO83" i="14"/>
  <c r="DJ83" i="14"/>
  <c r="DT83" i="14"/>
  <c r="DI83" i="14"/>
  <c r="BX83" i="14"/>
  <c r="CS83" i="14"/>
  <c r="CR83" i="14"/>
  <c r="CE83" i="14"/>
  <c r="BU83" i="14"/>
  <c r="DW83" i="14"/>
  <c r="DV83" i="14"/>
  <c r="DF83" i="14"/>
  <c r="BY83" i="14"/>
  <c r="BV83" i="14"/>
  <c r="CM83" i="14"/>
  <c r="CA83" i="14"/>
  <c r="CW83" i="14"/>
  <c r="CD83" i="14"/>
  <c r="BT83" i="14"/>
  <c r="BS83" i="14"/>
  <c r="BR83" i="14"/>
  <c r="AS505" i="13"/>
  <c r="AL498" i="13"/>
  <c r="AF492" i="13"/>
  <c r="Z486" i="13"/>
  <c r="Y485" i="13"/>
  <c r="I469" i="13"/>
  <c r="AQ503" i="13"/>
  <c r="AJ496" i="13"/>
  <c r="AE491" i="13"/>
  <c r="H468" i="13"/>
  <c r="P476" i="13"/>
  <c r="E465" i="13"/>
  <c r="AX510" i="13"/>
  <c r="AO501" i="13"/>
  <c r="AC489" i="13"/>
  <c r="T480" i="13"/>
  <c r="L472" i="13"/>
  <c r="U481" i="13"/>
  <c r="AV508" i="13"/>
  <c r="AM499" i="13"/>
  <c r="AA487" i="13"/>
  <c r="Q477" i="13"/>
  <c r="G467" i="13"/>
  <c r="N474" i="13"/>
  <c r="AT506" i="13"/>
  <c r="AK497" i="13"/>
  <c r="AD490" i="13"/>
  <c r="O475" i="13"/>
  <c r="F466" i="13"/>
  <c r="D464" i="13"/>
  <c r="AR504" i="13"/>
  <c r="AI495" i="13"/>
  <c r="AB488" i="13"/>
  <c r="M473" i="13"/>
  <c r="R478" i="13"/>
  <c r="AU507" i="13"/>
  <c r="AN500" i="13"/>
  <c r="AH494" i="13"/>
  <c r="V482" i="13"/>
  <c r="W483" i="13"/>
  <c r="J470" i="13"/>
  <c r="X484" i="13"/>
  <c r="K471" i="13"/>
  <c r="AP502" i="13"/>
  <c r="S479" i="13"/>
  <c r="AW509" i="13"/>
  <c r="AG493" i="13"/>
  <c r="BX457" i="13"/>
  <c r="BU457" i="13"/>
  <c r="BV457" i="13"/>
  <c r="BU459" i="13"/>
  <c r="BS456" i="12"/>
  <c r="BU456" i="12"/>
  <c r="BR456" i="12"/>
  <c r="DZ85" i="11"/>
  <c r="H2" i="9"/>
  <c r="G2" i="22" s="1"/>
  <c r="BZ158" i="11"/>
  <c r="BQ158" i="11"/>
  <c r="AK2" i="9"/>
  <c r="AJ2" i="22" s="1"/>
  <c r="AQ2" i="9"/>
  <c r="CA159" i="11"/>
  <c r="BQ159" i="11"/>
  <c r="CU180" i="11"/>
  <c r="BQ180" i="11"/>
  <c r="CF165" i="11"/>
  <c r="BQ165" i="11"/>
  <c r="AO2" i="9"/>
  <c r="AP2" i="9"/>
  <c r="AT2" i="9"/>
  <c r="AS2" i="9"/>
  <c r="AV2" i="9"/>
  <c r="CR177" i="11"/>
  <c r="BQ177" i="11"/>
  <c r="CW182" i="11"/>
  <c r="BQ182" i="11"/>
  <c r="CQ176" i="11"/>
  <c r="BQ176" i="11"/>
  <c r="CL171" i="11"/>
  <c r="BQ171" i="11"/>
  <c r="CN173" i="11"/>
  <c r="BQ173" i="11"/>
  <c r="AI2" i="9"/>
  <c r="AH2" i="22" s="1"/>
  <c r="CZ185" i="11"/>
  <c r="BQ185" i="11"/>
  <c r="DD189" i="11"/>
  <c r="BQ189" i="11"/>
  <c r="BX157" i="11"/>
  <c r="BQ157" i="11"/>
  <c r="CM172" i="11"/>
  <c r="BQ172" i="11"/>
  <c r="DB187" i="11"/>
  <c r="BQ187" i="11"/>
  <c r="CI168" i="11"/>
  <c r="BQ168" i="11"/>
  <c r="CH167" i="11"/>
  <c r="BQ167" i="11"/>
  <c r="AN2" i="9"/>
  <c r="I2" i="9"/>
  <c r="H2" i="22" s="1"/>
  <c r="CY183" i="11"/>
  <c r="BQ183" i="11"/>
  <c r="CJ169" i="11"/>
  <c r="BQ169" i="11"/>
  <c r="CT179" i="11"/>
  <c r="BQ179" i="11"/>
  <c r="CO174" i="11"/>
  <c r="BQ174" i="11"/>
  <c r="DA186" i="11"/>
  <c r="BQ186" i="11"/>
  <c r="CB160" i="11"/>
  <c r="BQ160" i="11"/>
  <c r="AU2" i="9"/>
  <c r="CB161" i="11"/>
  <c r="BQ161" i="11"/>
  <c r="BT458" i="13"/>
  <c r="BW156" i="11"/>
  <c r="BQ156" i="11"/>
  <c r="DF190" i="11"/>
  <c r="BQ190" i="11"/>
  <c r="BW155" i="11"/>
  <c r="BQ155" i="11"/>
  <c r="CK170" i="11"/>
  <c r="BQ170" i="11"/>
  <c r="BR151" i="11"/>
  <c r="BQ151" i="11"/>
  <c r="CP175" i="11"/>
  <c r="BQ175" i="11"/>
  <c r="BT153" i="11"/>
  <c r="BQ153" i="11"/>
  <c r="AL2" i="9"/>
  <c r="AK2" i="22" s="1"/>
  <c r="AH2" i="9"/>
  <c r="AG2" i="22" s="1"/>
  <c r="BR455" i="13"/>
  <c r="CF164" i="11"/>
  <c r="BQ164" i="11"/>
  <c r="AM2" i="9"/>
  <c r="CV181" i="11"/>
  <c r="BQ181" i="11"/>
  <c r="AJ2" i="9"/>
  <c r="AI2" i="22" s="1"/>
  <c r="AR2" i="9"/>
  <c r="DZ101" i="11"/>
  <c r="BS151" i="11"/>
  <c r="CW181" i="11"/>
  <c r="BW459" i="14"/>
  <c r="BS459" i="14"/>
  <c r="BT455" i="14"/>
  <c r="BR455" i="14"/>
  <c r="BS455" i="14"/>
  <c r="BU455" i="14"/>
  <c r="BV455" i="14"/>
  <c r="BT453" i="14"/>
  <c r="BU455" i="13"/>
  <c r="BS455" i="13"/>
  <c r="BV455" i="13"/>
  <c r="BT454" i="13"/>
  <c r="BU454" i="13"/>
  <c r="BS454" i="13"/>
  <c r="BS456" i="13"/>
  <c r="BU456" i="13"/>
  <c r="BT455" i="13"/>
  <c r="BW459" i="13"/>
  <c r="BZ459" i="13"/>
  <c r="BR459" i="13"/>
  <c r="BV459" i="13"/>
  <c r="BT459" i="13"/>
  <c r="BY458" i="12"/>
  <c r="BU458" i="12"/>
  <c r="BS458" i="12"/>
  <c r="BV458" i="12"/>
  <c r="BW458" i="12"/>
  <c r="BS457" i="12"/>
  <c r="BR454" i="12"/>
  <c r="BS454" i="12"/>
  <c r="BT453" i="12"/>
  <c r="BX461" i="13"/>
  <c r="BS452" i="12"/>
  <c r="DZ399" i="13"/>
  <c r="DZ387" i="13"/>
  <c r="BQ457" i="13"/>
  <c r="DZ392" i="13"/>
  <c r="BR453" i="12"/>
  <c r="BQ456" i="13"/>
  <c r="BQ462" i="14"/>
  <c r="DZ396" i="14"/>
  <c r="DZ397" i="13"/>
  <c r="BY400" i="11"/>
  <c r="CQ175" i="11"/>
  <c r="CR176" i="11"/>
  <c r="CI167" i="11"/>
  <c r="CJ168" i="11"/>
  <c r="BU391" i="11"/>
  <c r="CS177" i="11"/>
  <c r="DE190" i="11"/>
  <c r="CO173" i="11"/>
  <c r="DB186" i="11"/>
  <c r="BQ388" i="11"/>
  <c r="BZ159" i="11"/>
  <c r="CV180" i="11"/>
  <c r="BQ390" i="11"/>
  <c r="CK169" i="11"/>
  <c r="DA185" i="11"/>
  <c r="CL170" i="11"/>
  <c r="DZ324" i="11"/>
  <c r="BM455" i="11"/>
  <c r="CR455" i="11" s="1"/>
  <c r="DZ336" i="11"/>
  <c r="CE164" i="11"/>
  <c r="CA160" i="11"/>
  <c r="DZ211" i="11"/>
  <c r="DZ328" i="11"/>
  <c r="CN172" i="11"/>
  <c r="DE189" i="11"/>
  <c r="BU398" i="11"/>
  <c r="CU398" i="11"/>
  <c r="BS398" i="11"/>
  <c r="CW398" i="11"/>
  <c r="DK398" i="11"/>
  <c r="DU398" i="11"/>
  <c r="DD398" i="11"/>
  <c r="CC398" i="11"/>
  <c r="CL398" i="11"/>
  <c r="DV398" i="11"/>
  <c r="CF398" i="11"/>
  <c r="DB398" i="11"/>
  <c r="CT398" i="11"/>
  <c r="CS398" i="11"/>
  <c r="CZ398" i="11"/>
  <c r="CK398" i="11"/>
  <c r="DE398" i="11"/>
  <c r="DR398" i="11"/>
  <c r="DA398" i="11"/>
  <c r="DP398" i="11"/>
  <c r="DS398" i="11"/>
  <c r="BT398" i="11"/>
  <c r="BY398" i="11"/>
  <c r="CQ398" i="11"/>
  <c r="CN398" i="11"/>
  <c r="DQ398" i="11"/>
  <c r="CA398" i="11"/>
  <c r="CO398" i="11"/>
  <c r="DH398" i="11"/>
  <c r="BX398" i="11"/>
  <c r="BQ398" i="11"/>
  <c r="DM398" i="11"/>
  <c r="DY398" i="11"/>
  <c r="DO398" i="11"/>
  <c r="CI398" i="11"/>
  <c r="CD398" i="11"/>
  <c r="DC398" i="11"/>
  <c r="CV398" i="11"/>
  <c r="CJ398" i="11"/>
  <c r="CR398" i="11"/>
  <c r="CP398" i="11"/>
  <c r="DW398" i="11"/>
  <c r="DG398" i="11"/>
  <c r="CH398" i="11"/>
  <c r="CE398" i="11"/>
  <c r="DX398" i="11"/>
  <c r="CX398" i="11"/>
  <c r="DJ398" i="11"/>
  <c r="DT398" i="11"/>
  <c r="DF398" i="11"/>
  <c r="CG398" i="11"/>
  <c r="CY398" i="11"/>
  <c r="DI398" i="11"/>
  <c r="CM398" i="11"/>
  <c r="DL398" i="11"/>
  <c r="DN398" i="11"/>
  <c r="CB398" i="11"/>
  <c r="BZ398" i="11"/>
  <c r="BW398" i="11"/>
  <c r="BR398" i="11"/>
  <c r="BV398" i="11"/>
  <c r="DZ106" i="11"/>
  <c r="DZ86" i="11"/>
  <c r="DZ326" i="11"/>
  <c r="CX166" i="11"/>
  <c r="BZ166" i="11"/>
  <c r="DL166" i="11"/>
  <c r="BW166" i="11"/>
  <c r="CD166" i="11"/>
  <c r="BU166" i="11"/>
  <c r="DH166" i="11"/>
  <c r="BR166" i="11"/>
  <c r="DD166" i="11"/>
  <c r="DW166" i="11"/>
  <c r="DQ166" i="11"/>
  <c r="DI166" i="11"/>
  <c r="DE166" i="11"/>
  <c r="DS166" i="11"/>
  <c r="CA166" i="11"/>
  <c r="DP166" i="11"/>
  <c r="DY166" i="11"/>
  <c r="DT166" i="11"/>
  <c r="BS166" i="11"/>
  <c r="DV166" i="11"/>
  <c r="CF166" i="11"/>
  <c r="DX166" i="11"/>
  <c r="BT166" i="11"/>
  <c r="DN166" i="11"/>
  <c r="BX166" i="11"/>
  <c r="DA166" i="11"/>
  <c r="DB166" i="11"/>
  <c r="DF166" i="11"/>
  <c r="DK166" i="11"/>
  <c r="CC166" i="11"/>
  <c r="DU166" i="11"/>
  <c r="DC166" i="11"/>
  <c r="CB166" i="11"/>
  <c r="DR166" i="11"/>
  <c r="DM166" i="11"/>
  <c r="CE166" i="11"/>
  <c r="DG166" i="11"/>
  <c r="DJ166" i="11"/>
  <c r="BY166" i="11"/>
  <c r="DO166" i="11"/>
  <c r="BV166" i="11"/>
  <c r="CQ166" i="11"/>
  <c r="CU166" i="11"/>
  <c r="CM166" i="11"/>
  <c r="CR166" i="11"/>
  <c r="CY166" i="11"/>
  <c r="CZ166" i="11"/>
  <c r="CT166" i="11"/>
  <c r="CV166" i="11"/>
  <c r="CS166" i="11"/>
  <c r="CL166" i="11"/>
  <c r="CO166" i="11"/>
  <c r="CN166" i="11"/>
  <c r="CP166" i="11"/>
  <c r="CW166" i="11"/>
  <c r="CK166" i="11"/>
  <c r="CJ166" i="11"/>
  <c r="CI166" i="11"/>
  <c r="CH166" i="11"/>
  <c r="CG166" i="11"/>
  <c r="DR163" i="11"/>
  <c r="CC163" i="11"/>
  <c r="DW163" i="11"/>
  <c r="DC163" i="11"/>
  <c r="DF163" i="11"/>
  <c r="DT163" i="11"/>
  <c r="BV163" i="11"/>
  <c r="DP163" i="11"/>
  <c r="CY163" i="11"/>
  <c r="DE163" i="11"/>
  <c r="BX163" i="11"/>
  <c r="DJ163" i="11"/>
  <c r="DH163" i="11"/>
  <c r="DS163" i="11"/>
  <c r="DU163" i="11"/>
  <c r="DQ163" i="11"/>
  <c r="BT163" i="11"/>
  <c r="DN163" i="11"/>
  <c r="DV163" i="11"/>
  <c r="CX163" i="11"/>
  <c r="DI163" i="11"/>
  <c r="DO163" i="11"/>
  <c r="BY163" i="11"/>
  <c r="DD163" i="11"/>
  <c r="DA163" i="11"/>
  <c r="DG163" i="11"/>
  <c r="DL163" i="11"/>
  <c r="DX163" i="11"/>
  <c r="BS163" i="11"/>
  <c r="BR163" i="11"/>
  <c r="BZ163" i="11"/>
  <c r="BW163" i="11"/>
  <c r="DB163" i="11"/>
  <c r="DY163" i="11"/>
  <c r="BU163" i="11"/>
  <c r="CZ163" i="11"/>
  <c r="CB163" i="11"/>
  <c r="DM163" i="11"/>
  <c r="DK163" i="11"/>
  <c r="CA163" i="11"/>
  <c r="CI163" i="11"/>
  <c r="CR163" i="11"/>
  <c r="CQ163" i="11"/>
  <c r="CK163" i="11"/>
  <c r="CS163" i="11"/>
  <c r="CN163" i="11"/>
  <c r="CW163" i="11"/>
  <c r="CM163" i="11"/>
  <c r="CJ163" i="11"/>
  <c r="CT163" i="11"/>
  <c r="CO163" i="11"/>
  <c r="CL163" i="11"/>
  <c r="CP163" i="11"/>
  <c r="CU163" i="11"/>
  <c r="CV163" i="11"/>
  <c r="CH163" i="11"/>
  <c r="CG163" i="11"/>
  <c r="CF163" i="11"/>
  <c r="CE163" i="11"/>
  <c r="CD163" i="11"/>
  <c r="DZ118" i="11"/>
  <c r="DI188" i="11"/>
  <c r="DA188" i="11"/>
  <c r="CJ188" i="11"/>
  <c r="CW188" i="11"/>
  <c r="BX188" i="11"/>
  <c r="DB188" i="11"/>
  <c r="CK188" i="11"/>
  <c r="BT188" i="11"/>
  <c r="CG188" i="11"/>
  <c r="CM188" i="11"/>
  <c r="CQ188" i="11"/>
  <c r="CS188" i="11"/>
  <c r="CP188" i="11"/>
  <c r="CN188" i="11"/>
  <c r="CY188" i="11"/>
  <c r="CC188" i="11"/>
  <c r="CH188" i="11"/>
  <c r="CF188" i="11"/>
  <c r="CI188" i="11"/>
  <c r="BU188" i="11"/>
  <c r="BZ188" i="11"/>
  <c r="CU188" i="11"/>
  <c r="CA188" i="11"/>
  <c r="CT188" i="11"/>
  <c r="DX188" i="11"/>
  <c r="BR188" i="11"/>
  <c r="CE188" i="11"/>
  <c r="CL188" i="11"/>
  <c r="CZ188" i="11"/>
  <c r="CO188" i="11"/>
  <c r="BW188" i="11"/>
  <c r="CD188" i="11"/>
  <c r="CR188" i="11"/>
  <c r="BY188" i="11"/>
  <c r="BS188" i="11"/>
  <c r="DY188" i="11"/>
  <c r="CX188" i="11"/>
  <c r="CV188" i="11"/>
  <c r="BV188" i="11"/>
  <c r="CB188" i="11"/>
  <c r="DW188" i="11"/>
  <c r="DJ188" i="11"/>
  <c r="DU188" i="11"/>
  <c r="DN188" i="11"/>
  <c r="DH188" i="11"/>
  <c r="DM188" i="11"/>
  <c r="DK188" i="11"/>
  <c r="DQ188" i="11"/>
  <c r="DR188" i="11"/>
  <c r="DO188" i="11"/>
  <c r="DV188" i="11"/>
  <c r="DT188" i="11"/>
  <c r="DS188" i="11"/>
  <c r="DP188" i="11"/>
  <c r="DL188" i="11"/>
  <c r="DG188" i="11"/>
  <c r="DF188" i="11"/>
  <c r="DE188" i="11"/>
  <c r="DD188" i="11"/>
  <c r="DC188" i="11"/>
  <c r="BR394" i="11"/>
  <c r="CT394" i="11"/>
  <c r="BY394" i="11"/>
  <c r="DB394" i="11"/>
  <c r="DU394" i="11"/>
  <c r="DW394" i="11"/>
  <c r="DN394" i="11"/>
  <c r="CN394" i="11"/>
  <c r="DL394" i="11"/>
  <c r="DT394" i="11"/>
  <c r="CY394" i="11"/>
  <c r="CP394" i="11"/>
  <c r="DK394" i="11"/>
  <c r="CJ394" i="11"/>
  <c r="BX394" i="11"/>
  <c r="CX394" i="11"/>
  <c r="CO394" i="11"/>
  <c r="DM394" i="11"/>
  <c r="BS394" i="11"/>
  <c r="CQ394" i="11"/>
  <c r="CH394" i="11"/>
  <c r="CK394" i="11"/>
  <c r="DQ394" i="11"/>
  <c r="CS394" i="11"/>
  <c r="DR394" i="11"/>
  <c r="DE394" i="11"/>
  <c r="BT394" i="11"/>
  <c r="CM394" i="11"/>
  <c r="DX394" i="11"/>
  <c r="BZ394" i="11"/>
  <c r="CW394" i="11"/>
  <c r="DI394" i="11"/>
  <c r="BU394" i="11"/>
  <c r="DG394" i="11"/>
  <c r="DJ394" i="11"/>
  <c r="DH394" i="11"/>
  <c r="CF394" i="11"/>
  <c r="BW394" i="11"/>
  <c r="DO394" i="11"/>
  <c r="CE394" i="11"/>
  <c r="CC394" i="11"/>
  <c r="DP394" i="11"/>
  <c r="CD394" i="11"/>
  <c r="CR394" i="11"/>
  <c r="CZ394" i="11"/>
  <c r="CV394" i="11"/>
  <c r="CU394" i="11"/>
  <c r="CL394" i="11"/>
  <c r="DY394" i="11"/>
  <c r="DA394" i="11"/>
  <c r="DC394" i="11"/>
  <c r="CI394" i="11"/>
  <c r="BQ394" i="11"/>
  <c r="DD394" i="11"/>
  <c r="CG394" i="11"/>
  <c r="DS394" i="11"/>
  <c r="CA394" i="11"/>
  <c r="CB394" i="11"/>
  <c r="DV394" i="11"/>
  <c r="DF394" i="11"/>
  <c r="BV394" i="11"/>
  <c r="BY154" i="11"/>
  <c r="CO154" i="11"/>
  <c r="DO154" i="11"/>
  <c r="CX154" i="11"/>
  <c r="CW154" i="11"/>
  <c r="DB154" i="11"/>
  <c r="DA154" i="11"/>
  <c r="DX154" i="11"/>
  <c r="DG154" i="11"/>
  <c r="CP154" i="11"/>
  <c r="CT154" i="11"/>
  <c r="DP154" i="11"/>
  <c r="CY154" i="11"/>
  <c r="DT154" i="11"/>
  <c r="DQ154" i="11"/>
  <c r="DY154" i="11"/>
  <c r="DH154" i="11"/>
  <c r="CQ154" i="11"/>
  <c r="DL154" i="11"/>
  <c r="CS154" i="11"/>
  <c r="CR154" i="11"/>
  <c r="DV154" i="11"/>
  <c r="DU154" i="11"/>
  <c r="CV154" i="11"/>
  <c r="DI154" i="11"/>
  <c r="DS154" i="11"/>
  <c r="DW154" i="11"/>
  <c r="DR154" i="11"/>
  <c r="BS154" i="11"/>
  <c r="DJ154" i="11"/>
  <c r="DN154" i="11"/>
  <c r="DK154" i="11"/>
  <c r="DF154" i="11"/>
  <c r="BR154" i="11"/>
  <c r="DC154" i="11"/>
  <c r="DM154" i="11"/>
  <c r="CU154" i="11"/>
  <c r="BT154" i="11"/>
  <c r="DD154" i="11"/>
  <c r="CZ154" i="11"/>
  <c r="DE154" i="11"/>
  <c r="BZ154" i="11"/>
  <c r="CJ154" i="11"/>
  <c r="CH154" i="11"/>
  <c r="CE154" i="11"/>
  <c r="CD154" i="11"/>
  <c r="CK154" i="11"/>
  <c r="CA154" i="11"/>
  <c r="CL154" i="11"/>
  <c r="CF154" i="11"/>
  <c r="CC154" i="11"/>
  <c r="CB154" i="11"/>
  <c r="CI154" i="11"/>
  <c r="CN154" i="11"/>
  <c r="CM154" i="11"/>
  <c r="CG154" i="11"/>
  <c r="BX154" i="11"/>
  <c r="BW154" i="11"/>
  <c r="BV154" i="11"/>
  <c r="BU154" i="11"/>
  <c r="DZ94" i="11"/>
  <c r="DZ125" i="11"/>
  <c r="DP184" i="11"/>
  <c r="CT184" i="11"/>
  <c r="BU184" i="11"/>
  <c r="CP184" i="11"/>
  <c r="BY184" i="11"/>
  <c r="CM184" i="11"/>
  <c r="DS184" i="11"/>
  <c r="DY184" i="11"/>
  <c r="CB184" i="11"/>
  <c r="DU184" i="11"/>
  <c r="CN184" i="11"/>
  <c r="CA184" i="11"/>
  <c r="CR184" i="11"/>
  <c r="CW184" i="11"/>
  <c r="CU184" i="11"/>
  <c r="CQ184" i="11"/>
  <c r="CL184" i="11"/>
  <c r="CJ184" i="11"/>
  <c r="CO184" i="11"/>
  <c r="CE184" i="11"/>
  <c r="CS184" i="11"/>
  <c r="CX184" i="11"/>
  <c r="DT184" i="11"/>
  <c r="BS184" i="11"/>
  <c r="BT184" i="11"/>
  <c r="CF184" i="11"/>
  <c r="CD184" i="11"/>
  <c r="BZ184" i="11"/>
  <c r="CI184" i="11"/>
  <c r="BV184" i="11"/>
  <c r="BR184" i="11"/>
  <c r="DW184" i="11"/>
  <c r="CK184" i="11"/>
  <c r="CG184" i="11"/>
  <c r="DX184" i="11"/>
  <c r="CV184" i="11"/>
  <c r="BX184" i="11"/>
  <c r="BW184" i="11"/>
  <c r="CC184" i="11"/>
  <c r="DV184" i="11"/>
  <c r="CH184" i="11"/>
  <c r="DM184" i="11"/>
  <c r="DR184" i="11"/>
  <c r="DF184" i="11"/>
  <c r="DN184" i="11"/>
  <c r="DG184" i="11"/>
  <c r="DJ184" i="11"/>
  <c r="DO184" i="11"/>
  <c r="DI184" i="11"/>
  <c r="DD184" i="11"/>
  <c r="DQ184" i="11"/>
  <c r="DE184" i="11"/>
  <c r="DH184" i="11"/>
  <c r="DL184" i="11"/>
  <c r="DK184" i="11"/>
  <c r="DC184" i="11"/>
  <c r="DB184" i="11"/>
  <c r="DA184" i="11"/>
  <c r="CZ184" i="11"/>
  <c r="CY184" i="11"/>
  <c r="DT178" i="11"/>
  <c r="CK178" i="11"/>
  <c r="DM178" i="11"/>
  <c r="BU178" i="11"/>
  <c r="DY178" i="11"/>
  <c r="CM178" i="11"/>
  <c r="CE178" i="11"/>
  <c r="DP178" i="11"/>
  <c r="CQ178" i="11"/>
  <c r="DO178" i="11"/>
  <c r="DS178" i="11"/>
  <c r="CO178" i="11"/>
  <c r="DU178" i="11"/>
  <c r="DN178" i="11"/>
  <c r="DV178" i="11"/>
  <c r="CY178" i="11"/>
  <c r="DR178" i="11"/>
  <c r="DJ178" i="11"/>
  <c r="BR178" i="11"/>
  <c r="BT178" i="11"/>
  <c r="CB178" i="11"/>
  <c r="DF178" i="11"/>
  <c r="DB178" i="11"/>
  <c r="DK178" i="11"/>
  <c r="BV178" i="11"/>
  <c r="CD178" i="11"/>
  <c r="CC178" i="11"/>
  <c r="CN178" i="11"/>
  <c r="BW178" i="11"/>
  <c r="DC178" i="11"/>
  <c r="BX178" i="11"/>
  <c r="CF178" i="11"/>
  <c r="BS178" i="11"/>
  <c r="DI178" i="11"/>
  <c r="CG178" i="11"/>
  <c r="DG178" i="11"/>
  <c r="DA178" i="11"/>
  <c r="BZ178" i="11"/>
  <c r="CH178" i="11"/>
  <c r="CJ178" i="11"/>
  <c r="CA178" i="11"/>
  <c r="CI178" i="11"/>
  <c r="DW178" i="11"/>
  <c r="DQ178" i="11"/>
  <c r="CL178" i="11"/>
  <c r="CR178" i="11"/>
  <c r="CZ178" i="11"/>
  <c r="DX178" i="11"/>
  <c r="BY178" i="11"/>
  <c r="DE178" i="11"/>
  <c r="CP178" i="11"/>
  <c r="CX178" i="11"/>
  <c r="DD178" i="11"/>
  <c r="DH178" i="11"/>
  <c r="DL178" i="11"/>
  <c r="CW178" i="11"/>
  <c r="CV178" i="11"/>
  <c r="CU178" i="11"/>
  <c r="CT178" i="11"/>
  <c r="CS178" i="11"/>
  <c r="DZ335" i="11"/>
  <c r="DZ119" i="11"/>
  <c r="BM220" i="11"/>
  <c r="BM223" i="11"/>
  <c r="BM225" i="11"/>
  <c r="BM242" i="11"/>
  <c r="BQ242" i="11" s="1"/>
  <c r="BM245" i="11"/>
  <c r="CM162" i="11"/>
  <c r="DU162" i="11"/>
  <c r="DS162" i="11"/>
  <c r="CA162" i="11"/>
  <c r="DX162" i="11"/>
  <c r="CB162" i="11"/>
  <c r="DN162" i="11"/>
  <c r="BY162" i="11"/>
  <c r="BW162" i="11"/>
  <c r="BU162" i="11"/>
  <c r="CZ162" i="11"/>
  <c r="DI162" i="11"/>
  <c r="BZ162" i="11"/>
  <c r="DK162" i="11"/>
  <c r="DH162" i="11"/>
  <c r="DE162" i="11"/>
  <c r="DO162" i="11"/>
  <c r="DB162" i="11"/>
  <c r="DQ162" i="11"/>
  <c r="DT162" i="11"/>
  <c r="DG162" i="11"/>
  <c r="DA162" i="11"/>
  <c r="DV162" i="11"/>
  <c r="DL162" i="11"/>
  <c r="CY162" i="11"/>
  <c r="DR162" i="11"/>
  <c r="CX162" i="11"/>
  <c r="BX162" i="11"/>
  <c r="DJ162" i="11"/>
  <c r="BV162" i="11"/>
  <c r="BR162" i="11"/>
  <c r="DP162" i="11"/>
  <c r="DM162" i="11"/>
  <c r="DD162" i="11"/>
  <c r="BT162" i="11"/>
  <c r="DC162" i="11"/>
  <c r="DW162" i="11"/>
  <c r="BS162" i="11"/>
  <c r="DF162" i="11"/>
  <c r="DY162" i="11"/>
  <c r="CW162" i="11"/>
  <c r="CU162" i="11"/>
  <c r="CK162" i="11"/>
  <c r="CR162" i="11"/>
  <c r="CP162" i="11"/>
  <c r="CH162" i="11"/>
  <c r="CS162" i="11"/>
  <c r="CL162" i="11"/>
  <c r="CN162" i="11"/>
  <c r="CV162" i="11"/>
  <c r="CO162" i="11"/>
  <c r="CI162" i="11"/>
  <c r="CJ162" i="11"/>
  <c r="CQ162" i="11"/>
  <c r="CT162" i="11"/>
  <c r="CG162" i="11"/>
  <c r="CF162" i="11"/>
  <c r="CE162" i="11"/>
  <c r="CD162" i="11"/>
  <c r="CC162" i="11"/>
  <c r="DZ114" i="11"/>
  <c r="BM339" i="11"/>
  <c r="BQ339" i="11" s="1"/>
  <c r="BM459" i="11"/>
  <c r="BS459" i="11" s="1"/>
  <c r="BM452" i="11"/>
  <c r="DZ89" i="11"/>
  <c r="DU389" i="11"/>
  <c r="DL389" i="11"/>
  <c r="DC389" i="11"/>
  <c r="CT389" i="11"/>
  <c r="CS389" i="11"/>
  <c r="DO389" i="11"/>
  <c r="CI389" i="11"/>
  <c r="DN389" i="11"/>
  <c r="DE389" i="11"/>
  <c r="CV389" i="11"/>
  <c r="CM389" i="11"/>
  <c r="CD389" i="11"/>
  <c r="CC389" i="11"/>
  <c r="CY389" i="11"/>
  <c r="CJ389" i="11"/>
  <c r="DF389" i="11"/>
  <c r="CW389" i="11"/>
  <c r="CN389" i="11"/>
  <c r="CE389" i="11"/>
  <c r="BV389" i="11"/>
  <c r="BU389" i="11"/>
  <c r="DH389" i="11"/>
  <c r="BZ389" i="11"/>
  <c r="BX389" i="11"/>
  <c r="CL389" i="11"/>
  <c r="CZ389" i="11"/>
  <c r="DM389" i="11"/>
  <c r="DS389" i="11"/>
  <c r="DY389" i="11"/>
  <c r="BT389" i="11"/>
  <c r="CO389" i="11"/>
  <c r="DK389" i="11"/>
  <c r="DQ389" i="11"/>
  <c r="CB389" i="11"/>
  <c r="CG389" i="11"/>
  <c r="CU389" i="11"/>
  <c r="DI389" i="11"/>
  <c r="DX389" i="11"/>
  <c r="DV389" i="11"/>
  <c r="BY389" i="11"/>
  <c r="BW389" i="11"/>
  <c r="DA389" i="11"/>
  <c r="CR389" i="11"/>
  <c r="CX389" i="11"/>
  <c r="DT389" i="11"/>
  <c r="DR389" i="11"/>
  <c r="CK389" i="11"/>
  <c r="DW389" i="11"/>
  <c r="DG389" i="11"/>
  <c r="CA389" i="11"/>
  <c r="CP389" i="11"/>
  <c r="CQ389" i="11"/>
  <c r="CH389" i="11"/>
  <c r="DP389" i="11"/>
  <c r="DD389" i="11"/>
  <c r="CF389" i="11"/>
  <c r="DJ389" i="11"/>
  <c r="DB389" i="11"/>
  <c r="DZ123" i="11"/>
  <c r="BM239" i="11"/>
  <c r="BM217" i="11"/>
  <c r="BM254" i="11"/>
  <c r="BM248" i="11"/>
  <c r="BM237" i="11"/>
  <c r="DZ110" i="11"/>
  <c r="DZ98" i="11"/>
  <c r="DE181" i="11"/>
  <c r="DP181" i="11"/>
  <c r="BZ181" i="11"/>
  <c r="CN181" i="11"/>
  <c r="DY181" i="11"/>
  <c r="BT181" i="11"/>
  <c r="CI181" i="11"/>
  <c r="DU181" i="11"/>
  <c r="BX181" i="11"/>
  <c r="CS181" i="11"/>
  <c r="CM181" i="11"/>
  <c r="CE181" i="11"/>
  <c r="DS181" i="11"/>
  <c r="CP181" i="11"/>
  <c r="CF181" i="11"/>
  <c r="CC181" i="11"/>
  <c r="DX181" i="11"/>
  <c r="CB181" i="11"/>
  <c r="CH181" i="11"/>
  <c r="DR181" i="11"/>
  <c r="BU181" i="11"/>
  <c r="BR181" i="11"/>
  <c r="CT181" i="11"/>
  <c r="DW181" i="11"/>
  <c r="CO181" i="11"/>
  <c r="CL181" i="11"/>
  <c r="CQ181" i="11"/>
  <c r="CU181" i="11"/>
  <c r="CG181" i="11"/>
  <c r="CD181" i="11"/>
  <c r="CA181" i="11"/>
  <c r="BY181" i="11"/>
  <c r="BV181" i="11"/>
  <c r="BS181" i="11"/>
  <c r="DV181" i="11"/>
  <c r="DT181" i="11"/>
  <c r="CK181" i="11"/>
  <c r="CJ181" i="11"/>
  <c r="BW181" i="11"/>
  <c r="DQ181" i="11"/>
  <c r="CR181" i="11"/>
  <c r="DC181" i="11"/>
  <c r="DG181" i="11"/>
  <c r="DA181" i="11"/>
  <c r="DB181" i="11"/>
  <c r="DL181" i="11"/>
  <c r="DN181" i="11"/>
  <c r="DM181" i="11"/>
  <c r="DK181" i="11"/>
  <c r="DO181" i="11"/>
  <c r="DI181" i="11"/>
  <c r="DH181" i="11"/>
  <c r="DJ181" i="11"/>
  <c r="DF181" i="11"/>
  <c r="DD181" i="11"/>
  <c r="CZ181" i="11"/>
  <c r="CY181" i="11"/>
  <c r="CX181" i="11"/>
  <c r="BQ389" i="11"/>
  <c r="S481" i="11"/>
  <c r="AP504" i="11"/>
  <c r="AJ498" i="11"/>
  <c r="F468" i="11"/>
  <c r="N476" i="11"/>
  <c r="AR506" i="11"/>
  <c r="T482" i="11"/>
  <c r="AK499" i="11"/>
  <c r="Q479" i="11"/>
  <c r="O477" i="11"/>
  <c r="AQ505" i="11"/>
  <c r="W485" i="11"/>
  <c r="K473" i="11"/>
  <c r="L474" i="11"/>
  <c r="AU509" i="11"/>
  <c r="AC491" i="11"/>
  <c r="AD492" i="11"/>
  <c r="D466" i="11"/>
  <c r="AF494" i="11"/>
  <c r="P478" i="11"/>
  <c r="V484" i="11"/>
  <c r="AV510" i="11"/>
  <c r="AT508" i="11"/>
  <c r="AN502" i="11"/>
  <c r="AM501" i="11"/>
  <c r="E467" i="11"/>
  <c r="Y487" i="11"/>
  <c r="AO503" i="11"/>
  <c r="U483" i="11"/>
  <c r="G469" i="11"/>
  <c r="X486" i="11"/>
  <c r="AL500" i="11"/>
  <c r="AS507" i="11"/>
  <c r="J472" i="11"/>
  <c r="AI497" i="11"/>
  <c r="AA489" i="11"/>
  <c r="H470" i="11"/>
  <c r="Z488" i="11"/>
  <c r="I471" i="11"/>
  <c r="AH496" i="11"/>
  <c r="AG495" i="11"/>
  <c r="AB490" i="11"/>
  <c r="AE493" i="11"/>
  <c r="R480" i="11"/>
  <c r="M475" i="11"/>
  <c r="BR390" i="11"/>
  <c r="DQ390" i="11"/>
  <c r="CZ390" i="11"/>
  <c r="CR390" i="11"/>
  <c r="CA390" i="11"/>
  <c r="DM390" i="11"/>
  <c r="DL390" i="11"/>
  <c r="CV390" i="11"/>
  <c r="DT390" i="11"/>
  <c r="DH390" i="11"/>
  <c r="CQ390" i="11"/>
  <c r="CI390" i="11"/>
  <c r="DU390" i="11"/>
  <c r="CU390" i="11"/>
  <c r="BW390" i="11"/>
  <c r="DP390" i="11"/>
  <c r="CY390" i="11"/>
  <c r="CH390" i="11"/>
  <c r="BZ390" i="11"/>
  <c r="CM390" i="11"/>
  <c r="DC390" i="11"/>
  <c r="BV390" i="11"/>
  <c r="CP390" i="11"/>
  <c r="BY390" i="11"/>
  <c r="DS390" i="11"/>
  <c r="BX390" i="11"/>
  <c r="CD390" i="11"/>
  <c r="DX390" i="11"/>
  <c r="DG390" i="11"/>
  <c r="CG390" i="11"/>
  <c r="CN390" i="11"/>
  <c r="DD390" i="11"/>
  <c r="CL390" i="11"/>
  <c r="CC390" i="11"/>
  <c r="DO390" i="11"/>
  <c r="CX390" i="11"/>
  <c r="BU390" i="11"/>
  <c r="CE390" i="11"/>
  <c r="CT390" i="11"/>
  <c r="CK390" i="11"/>
  <c r="DW390" i="11"/>
  <c r="DF390" i="11"/>
  <c r="DY390" i="11"/>
  <c r="CS390" i="11"/>
  <c r="CO390" i="11"/>
  <c r="CJ390" i="11"/>
  <c r="DK390" i="11"/>
  <c r="DB390" i="11"/>
  <c r="CB390" i="11"/>
  <c r="DR390" i="11"/>
  <c r="DV390" i="11"/>
  <c r="DJ390" i="11"/>
  <c r="DN390" i="11"/>
  <c r="DI390" i="11"/>
  <c r="DE390" i="11"/>
  <c r="CW390" i="11"/>
  <c r="DA390" i="11"/>
  <c r="CF390" i="11"/>
  <c r="BU397" i="11"/>
  <c r="BV397" i="11"/>
  <c r="DL397" i="11"/>
  <c r="CP397" i="11"/>
  <c r="CI397" i="11"/>
  <c r="CD397" i="11"/>
  <c r="CU397" i="11"/>
  <c r="CN397" i="11"/>
  <c r="CR397" i="11"/>
  <c r="BT397" i="11"/>
  <c r="DU397" i="11"/>
  <c r="CW397" i="11"/>
  <c r="CY397" i="11"/>
  <c r="DH397" i="11"/>
  <c r="DN397" i="11"/>
  <c r="DP397" i="11"/>
  <c r="BY397" i="11"/>
  <c r="DG397" i="11"/>
  <c r="CB397" i="11"/>
  <c r="DA397" i="11"/>
  <c r="DX397" i="11"/>
  <c r="DW397" i="11"/>
  <c r="CE397" i="11"/>
  <c r="DO397" i="11"/>
  <c r="DR397" i="11"/>
  <c r="CV397" i="11"/>
  <c r="DK397" i="11"/>
  <c r="DY397" i="11"/>
  <c r="CL397" i="11"/>
  <c r="BZ397" i="11"/>
  <c r="DT397" i="11"/>
  <c r="CA397" i="11"/>
  <c r="DE397" i="11"/>
  <c r="CJ397" i="11"/>
  <c r="BW397" i="11"/>
  <c r="CT397" i="11"/>
  <c r="CC397" i="11"/>
  <c r="BR397" i="11"/>
  <c r="DC397" i="11"/>
  <c r="DD397" i="11"/>
  <c r="DB397" i="11"/>
  <c r="DI397" i="11"/>
  <c r="CF397" i="11"/>
  <c r="CK397" i="11"/>
  <c r="BS397" i="11"/>
  <c r="DF397" i="11"/>
  <c r="DJ397" i="11"/>
  <c r="DV397" i="11"/>
  <c r="DM397" i="11"/>
  <c r="BX397" i="11"/>
  <c r="DS397" i="11"/>
  <c r="CO397" i="11"/>
  <c r="CZ397" i="11"/>
  <c r="BQ397" i="11"/>
  <c r="CG397" i="11"/>
  <c r="CS397" i="11"/>
  <c r="DQ397" i="11"/>
  <c r="CM397" i="11"/>
  <c r="CH397" i="11"/>
  <c r="CQ397" i="11"/>
  <c r="CX397" i="11"/>
  <c r="BS391" i="11"/>
  <c r="BM457" i="11"/>
  <c r="DZ331" i="11"/>
  <c r="BM213" i="11"/>
  <c r="BQ213" i="11" s="1"/>
  <c r="BQ451" i="11"/>
  <c r="CT451" i="11"/>
  <c r="CP451" i="11"/>
  <c r="BV451" i="11"/>
  <c r="CQ451" i="11"/>
  <c r="CG451" i="11"/>
  <c r="DB451" i="11"/>
  <c r="CO451" i="11"/>
  <c r="DN451" i="11"/>
  <c r="DW451" i="11"/>
  <c r="CX451" i="11"/>
  <c r="DM451" i="11"/>
  <c r="CY451" i="11"/>
  <c r="DE451" i="11"/>
  <c r="DA451" i="11"/>
  <c r="BR451" i="11"/>
  <c r="CE451" i="11"/>
  <c r="DV451" i="11"/>
  <c r="DJ451" i="11"/>
  <c r="CN451" i="11"/>
  <c r="CD451" i="11"/>
  <c r="DT451" i="11"/>
  <c r="CU451" i="11"/>
  <c r="DL451" i="11"/>
  <c r="DY451" i="11"/>
  <c r="CA451" i="11"/>
  <c r="CW451" i="11"/>
  <c r="CJ451" i="11"/>
  <c r="CL451" i="11"/>
  <c r="BS451" i="11"/>
  <c r="CC451" i="11"/>
  <c r="DX451" i="11"/>
  <c r="DQ451" i="11"/>
  <c r="DI451" i="11"/>
  <c r="BW451" i="11"/>
  <c r="CF451" i="11"/>
  <c r="CH451" i="11"/>
  <c r="CS451" i="11"/>
  <c r="CB451" i="11"/>
  <c r="DU451" i="11"/>
  <c r="DP451" i="11"/>
  <c r="DH451" i="11"/>
  <c r="BU451" i="11"/>
  <c r="DK451" i="11"/>
  <c r="CK451" i="11"/>
  <c r="DF451" i="11"/>
  <c r="CM451" i="11"/>
  <c r="BX451" i="11"/>
  <c r="BT451" i="11"/>
  <c r="CI451" i="11"/>
  <c r="DD451" i="11"/>
  <c r="DC451" i="11"/>
  <c r="DS451" i="11"/>
  <c r="CV451" i="11"/>
  <c r="BZ451" i="11"/>
  <c r="DR451" i="11"/>
  <c r="DG451" i="11"/>
  <c r="CZ451" i="11"/>
  <c r="CR451" i="11"/>
  <c r="BY451" i="11"/>
  <c r="DO451" i="11"/>
  <c r="CF157" i="11"/>
  <c r="DX157" i="11"/>
  <c r="CY157" i="11"/>
  <c r="CW157" i="11"/>
  <c r="DP157" i="11"/>
  <c r="DV157" i="11"/>
  <c r="DS157" i="11"/>
  <c r="DQ157" i="11"/>
  <c r="CZ157" i="11"/>
  <c r="DF157" i="11"/>
  <c r="DL157" i="11"/>
  <c r="DI157" i="11"/>
  <c r="DG157" i="11"/>
  <c r="DB157" i="11"/>
  <c r="DA157" i="11"/>
  <c r="DN157" i="11"/>
  <c r="BW157" i="11"/>
  <c r="DU157" i="11"/>
  <c r="CS157" i="11"/>
  <c r="CX157" i="11"/>
  <c r="DM157" i="11"/>
  <c r="DK157" i="11"/>
  <c r="BU157" i="11"/>
  <c r="BR157" i="11"/>
  <c r="BV157" i="11"/>
  <c r="CU157" i="11"/>
  <c r="DH157" i="11"/>
  <c r="DT157" i="11"/>
  <c r="CV157" i="11"/>
  <c r="DE157" i="11"/>
  <c r="BT157" i="11"/>
  <c r="DD157" i="11"/>
  <c r="BS157" i="11"/>
  <c r="CR157" i="11"/>
  <c r="DY157" i="11"/>
  <c r="DO157" i="11"/>
  <c r="DR157" i="11"/>
  <c r="CT157" i="11"/>
  <c r="DJ157" i="11"/>
  <c r="DC157" i="11"/>
  <c r="DW157" i="11"/>
  <c r="CC157" i="11"/>
  <c r="CM157" i="11"/>
  <c r="CJ157" i="11"/>
  <c r="CL157" i="11"/>
  <c r="CG157" i="11"/>
  <c r="CP157" i="11"/>
  <c r="CK157" i="11"/>
  <c r="CN157" i="11"/>
  <c r="CQ157" i="11"/>
  <c r="CO157" i="11"/>
  <c r="CD157" i="11"/>
  <c r="CE157" i="11"/>
  <c r="CI157" i="11"/>
  <c r="CH157" i="11"/>
  <c r="CB157" i="11"/>
  <c r="CA157" i="11"/>
  <c r="BZ157" i="11"/>
  <c r="DZ104" i="11"/>
  <c r="DZ112" i="11"/>
  <c r="B467" i="11"/>
  <c r="W422" i="11"/>
  <c r="AA426" i="11"/>
  <c r="X423" i="11"/>
  <c r="AH433" i="11"/>
  <c r="AM438" i="11"/>
  <c r="AE430" i="11"/>
  <c r="AI434" i="11"/>
  <c r="AB427" i="11"/>
  <c r="T419" i="11"/>
  <c r="AT445" i="11"/>
  <c r="AQ442" i="11"/>
  <c r="AF431" i="11"/>
  <c r="AS444" i="11"/>
  <c r="H407" i="11"/>
  <c r="N413" i="11"/>
  <c r="AN439" i="11"/>
  <c r="AJ435" i="11"/>
  <c r="G406" i="11"/>
  <c r="L411" i="11"/>
  <c r="R417" i="11"/>
  <c r="E404" i="11"/>
  <c r="AC428" i="11"/>
  <c r="K410" i="11"/>
  <c r="AR443" i="11"/>
  <c r="M412" i="11"/>
  <c r="AP441" i="11"/>
  <c r="AO440" i="11"/>
  <c r="S418" i="11"/>
  <c r="O414" i="11"/>
  <c r="Y424" i="11"/>
  <c r="Z425" i="11"/>
  <c r="I408" i="11"/>
  <c r="AU446" i="11"/>
  <c r="J409" i="11"/>
  <c r="V421" i="11"/>
  <c r="U420" i="11"/>
  <c r="Q416" i="11"/>
  <c r="AL437" i="11"/>
  <c r="P415" i="11"/>
  <c r="D403" i="11"/>
  <c r="AG432" i="11"/>
  <c r="F405" i="11"/>
  <c r="AK436" i="11"/>
  <c r="AD429" i="11"/>
  <c r="BM463" i="11"/>
  <c r="BU463" i="11" s="1"/>
  <c r="BV399" i="11"/>
  <c r="DW399" i="11"/>
  <c r="CO399" i="11"/>
  <c r="DT399" i="11"/>
  <c r="DR399" i="11"/>
  <c r="CC399" i="11"/>
  <c r="DO399" i="11"/>
  <c r="DK399" i="11"/>
  <c r="DF399" i="11"/>
  <c r="DS399" i="11"/>
  <c r="CT399" i="11"/>
  <c r="DB399" i="11"/>
  <c r="CK399" i="11"/>
  <c r="CV399" i="11"/>
  <c r="CH399" i="11"/>
  <c r="DE399" i="11"/>
  <c r="DC399" i="11"/>
  <c r="CU399" i="11"/>
  <c r="DI399" i="11"/>
  <c r="DM399" i="11"/>
  <c r="CY399" i="11"/>
  <c r="DJ399" i="11"/>
  <c r="CN399" i="11"/>
  <c r="CA399" i="11"/>
  <c r="DQ399" i="11"/>
  <c r="CR399" i="11"/>
  <c r="BS399" i="11"/>
  <c r="CF399" i="11"/>
  <c r="CD399" i="11"/>
  <c r="CE399" i="11"/>
  <c r="DY399" i="11"/>
  <c r="CZ399" i="11"/>
  <c r="DV399" i="11"/>
  <c r="DP399" i="11"/>
  <c r="DN399" i="11"/>
  <c r="DA399" i="11"/>
  <c r="DX399" i="11"/>
  <c r="DH399" i="11"/>
  <c r="CI399" i="11"/>
  <c r="DU399" i="11"/>
  <c r="CW399" i="11"/>
  <c r="CM399" i="11"/>
  <c r="BT399" i="11"/>
  <c r="DG399" i="11"/>
  <c r="CQ399" i="11"/>
  <c r="BR399" i="11"/>
  <c r="DD399" i="11"/>
  <c r="CJ399" i="11"/>
  <c r="CB399" i="11"/>
  <c r="BQ399" i="11"/>
  <c r="CP399" i="11"/>
  <c r="BZ399" i="11"/>
  <c r="DL399" i="11"/>
  <c r="CL399" i="11"/>
  <c r="CG399" i="11"/>
  <c r="CX399" i="11"/>
  <c r="CS399" i="11"/>
  <c r="BW399" i="11"/>
  <c r="BU399" i="11"/>
  <c r="BM233" i="11"/>
  <c r="BQ233" i="11" s="1"/>
  <c r="BM218" i="11"/>
  <c r="BM231" i="11"/>
  <c r="BQ231" i="11" s="1"/>
  <c r="BM249" i="11"/>
  <c r="BM251" i="11"/>
  <c r="DV187" i="11"/>
  <c r="CG187" i="11"/>
  <c r="CU187" i="11"/>
  <c r="CL187" i="11"/>
  <c r="BU187" i="11"/>
  <c r="DX187" i="11"/>
  <c r="CX187" i="11"/>
  <c r="CM187" i="11"/>
  <c r="CP187" i="11"/>
  <c r="CD187" i="11"/>
  <c r="BY187" i="11"/>
  <c r="CO187" i="11"/>
  <c r="BS187" i="11"/>
  <c r="CS187" i="11"/>
  <c r="DP187" i="11"/>
  <c r="CC187" i="11"/>
  <c r="BT187" i="11"/>
  <c r="CF187" i="11"/>
  <c r="BW187" i="11"/>
  <c r="DT187" i="11"/>
  <c r="CK187" i="11"/>
  <c r="DU187" i="11"/>
  <c r="CI187" i="11"/>
  <c r="CQ187" i="11"/>
  <c r="CE187" i="11"/>
  <c r="DJ187" i="11"/>
  <c r="DM187" i="11"/>
  <c r="DN187" i="11"/>
  <c r="BX187" i="11"/>
  <c r="CJ187" i="11"/>
  <c r="CR187" i="11"/>
  <c r="CY187" i="11"/>
  <c r="DQ187" i="11"/>
  <c r="CW187" i="11"/>
  <c r="DA187" i="11"/>
  <c r="DY187" i="11"/>
  <c r="CZ187" i="11"/>
  <c r="CA187" i="11"/>
  <c r="BZ187" i="11"/>
  <c r="DI187" i="11"/>
  <c r="DW187" i="11"/>
  <c r="DK187" i="11"/>
  <c r="CN187" i="11"/>
  <c r="CV187" i="11"/>
  <c r="BV187" i="11"/>
  <c r="DR187" i="11"/>
  <c r="CT187" i="11"/>
  <c r="CB187" i="11"/>
  <c r="CH187" i="11"/>
  <c r="BR187" i="11"/>
  <c r="DS187" i="11"/>
  <c r="DL187" i="11"/>
  <c r="DO187" i="11"/>
  <c r="DH187" i="11"/>
  <c r="DG187" i="11"/>
  <c r="DF187" i="11"/>
  <c r="DE187" i="11"/>
  <c r="DD187" i="11"/>
  <c r="BY401" i="11"/>
  <c r="BX401" i="11"/>
  <c r="BZ401" i="11"/>
  <c r="BQ401" i="11"/>
  <c r="BR401" i="11"/>
  <c r="CN401" i="11"/>
  <c r="BU401" i="11"/>
  <c r="CL401" i="11"/>
  <c r="DK401" i="11"/>
  <c r="CJ401" i="11"/>
  <c r="CK401" i="11"/>
  <c r="BW401" i="11"/>
  <c r="DN401" i="11"/>
  <c r="DY401" i="11"/>
  <c r="DR401" i="11"/>
  <c r="CG401" i="11"/>
  <c r="CD401" i="11"/>
  <c r="CW401" i="11"/>
  <c r="CQ401" i="11"/>
  <c r="DJ401" i="11"/>
  <c r="BS401" i="11"/>
  <c r="CR401" i="11"/>
  <c r="BV401" i="11"/>
  <c r="DV401" i="11"/>
  <c r="CP401" i="11"/>
  <c r="BT401" i="11"/>
  <c r="DT401" i="11"/>
  <c r="CA401" i="11"/>
  <c r="DG401" i="11"/>
  <c r="DC401" i="11"/>
  <c r="DM401" i="11"/>
  <c r="CE401" i="11"/>
  <c r="CO401" i="11"/>
  <c r="CS401" i="11"/>
  <c r="CI401" i="11"/>
  <c r="DU401" i="11"/>
  <c r="CC401" i="11"/>
  <c r="DP401" i="11"/>
  <c r="DD401" i="11"/>
  <c r="DW401" i="11"/>
  <c r="CX401" i="11"/>
  <c r="DA401" i="11"/>
  <c r="CM401" i="11"/>
  <c r="DL401" i="11"/>
  <c r="DS401" i="11"/>
  <c r="CF401" i="11"/>
  <c r="CV401" i="11"/>
  <c r="DH401" i="11"/>
  <c r="DI401" i="11"/>
  <c r="DQ401" i="11"/>
  <c r="CU401" i="11"/>
  <c r="DB401" i="11"/>
  <c r="CT401" i="11"/>
  <c r="CY401" i="11"/>
  <c r="DO401" i="11"/>
  <c r="DX401" i="11"/>
  <c r="CH401" i="11"/>
  <c r="CB401" i="11"/>
  <c r="DF401" i="11"/>
  <c r="CZ401" i="11"/>
  <c r="DE401" i="11"/>
  <c r="BM402" i="11"/>
  <c r="BQ402" i="11" s="1"/>
  <c r="CK168" i="11"/>
  <c r="DX168" i="11"/>
  <c r="CA168" i="11"/>
  <c r="CH168" i="11"/>
  <c r="DD168" i="11"/>
  <c r="DH168" i="11"/>
  <c r="DT168" i="11"/>
  <c r="DR168" i="11"/>
  <c r="DP168" i="11"/>
  <c r="BZ168" i="11"/>
  <c r="DV168" i="11"/>
  <c r="DQ168" i="11"/>
  <c r="DE168" i="11"/>
  <c r="CB168" i="11"/>
  <c r="DM168" i="11"/>
  <c r="BV168" i="11"/>
  <c r="CE168" i="11"/>
  <c r="BT168" i="11"/>
  <c r="DS168" i="11"/>
  <c r="DO168" i="11"/>
  <c r="DU168" i="11"/>
  <c r="DJ168" i="11"/>
  <c r="CC168" i="11"/>
  <c r="CF168" i="11"/>
  <c r="DL168" i="11"/>
  <c r="BY168" i="11"/>
  <c r="BS168" i="11"/>
  <c r="BU168" i="11"/>
  <c r="BW168" i="11"/>
  <c r="DC168" i="11"/>
  <c r="DI168" i="11"/>
  <c r="DY168" i="11"/>
  <c r="DN168" i="11"/>
  <c r="DF168" i="11"/>
  <c r="DK168" i="11"/>
  <c r="BX168" i="11"/>
  <c r="CD168" i="11"/>
  <c r="DG168" i="11"/>
  <c r="BR168" i="11"/>
  <c r="CG168" i="11"/>
  <c r="DW168" i="11"/>
  <c r="CY168" i="11"/>
  <c r="DA168" i="11"/>
  <c r="CZ168" i="11"/>
  <c r="DB168" i="11"/>
  <c r="CU168" i="11"/>
  <c r="CV168" i="11"/>
  <c r="CT168" i="11"/>
  <c r="CQ168" i="11"/>
  <c r="CW168" i="11"/>
  <c r="CO168" i="11"/>
  <c r="CS168" i="11"/>
  <c r="CN168" i="11"/>
  <c r="CP168" i="11"/>
  <c r="CR168" i="11"/>
  <c r="CX168" i="11"/>
  <c r="CM168" i="11"/>
  <c r="CL168" i="11"/>
  <c r="DZ327" i="11"/>
  <c r="CJ167" i="11"/>
  <c r="DY167" i="11"/>
  <c r="CB167" i="11"/>
  <c r="DK167" i="11"/>
  <c r="CF167" i="11"/>
  <c r="DF167" i="11"/>
  <c r="DQ167" i="11"/>
  <c r="BT167" i="11"/>
  <c r="DC167" i="11"/>
  <c r="DT167" i="11"/>
  <c r="DB167" i="11"/>
  <c r="DR167" i="11"/>
  <c r="BU167" i="11"/>
  <c r="DG167" i="11"/>
  <c r="DE167" i="11"/>
  <c r="BY167" i="11"/>
  <c r="DD167" i="11"/>
  <c r="DX167" i="11"/>
  <c r="CE167" i="11"/>
  <c r="DJ167" i="11"/>
  <c r="DW167" i="11"/>
  <c r="DU167" i="11"/>
  <c r="DL167" i="11"/>
  <c r="CD167" i="11"/>
  <c r="DO167" i="11"/>
  <c r="CG167" i="11"/>
  <c r="BV167" i="11"/>
  <c r="CA167" i="11"/>
  <c r="BZ167" i="11"/>
  <c r="BR167" i="11"/>
  <c r="CC167" i="11"/>
  <c r="DS167" i="11"/>
  <c r="DM167" i="11"/>
  <c r="DP167" i="11"/>
  <c r="DH167" i="11"/>
  <c r="BS167" i="11"/>
  <c r="BW167" i="11"/>
  <c r="DN167" i="11"/>
  <c r="DI167" i="11"/>
  <c r="DV167" i="11"/>
  <c r="BX167" i="11"/>
  <c r="DA167" i="11"/>
  <c r="CS167" i="11"/>
  <c r="CU167" i="11"/>
  <c r="CM167" i="11"/>
  <c r="CV167" i="11"/>
  <c r="CW167" i="11"/>
  <c r="CP167" i="11"/>
  <c r="CN167" i="11"/>
  <c r="CT167" i="11"/>
  <c r="CY167" i="11"/>
  <c r="CZ167" i="11"/>
  <c r="CQ167" i="11"/>
  <c r="CR167" i="11"/>
  <c r="CO167" i="11"/>
  <c r="CX167" i="11"/>
  <c r="CL167" i="11"/>
  <c r="CK167" i="11"/>
  <c r="BY158" i="11"/>
  <c r="DE158" i="11"/>
  <c r="DS158" i="11"/>
  <c r="DJ158" i="11"/>
  <c r="DF158" i="11"/>
  <c r="CX158" i="11"/>
  <c r="BS158" i="11"/>
  <c r="CW158" i="11"/>
  <c r="DK158" i="11"/>
  <c r="DB158" i="11"/>
  <c r="DW158" i="11"/>
  <c r="DN158" i="11"/>
  <c r="DC158" i="11"/>
  <c r="CT158" i="11"/>
  <c r="DA158" i="11"/>
  <c r="BU158" i="11"/>
  <c r="DT158" i="11"/>
  <c r="CU158" i="11"/>
  <c r="BV158" i="11"/>
  <c r="BT158" i="11"/>
  <c r="DO158" i="11"/>
  <c r="DD158" i="11"/>
  <c r="DP158" i="11"/>
  <c r="CY158" i="11"/>
  <c r="CS158" i="11"/>
  <c r="DL158" i="11"/>
  <c r="CZ158" i="11"/>
  <c r="CV158" i="11"/>
  <c r="DG158" i="11"/>
  <c r="BX158" i="11"/>
  <c r="BR158" i="11"/>
  <c r="DY158" i="11"/>
  <c r="BW158" i="11"/>
  <c r="DV158" i="11"/>
  <c r="DR158" i="11"/>
  <c r="DM158" i="11"/>
  <c r="DH158" i="11"/>
  <c r="DI158" i="11"/>
  <c r="DX158" i="11"/>
  <c r="DQ158" i="11"/>
  <c r="DU158" i="11"/>
  <c r="CK158" i="11"/>
  <c r="CH158" i="11"/>
  <c r="CI158" i="11"/>
  <c r="CJ158" i="11"/>
  <c r="CM158" i="11"/>
  <c r="CQ158" i="11"/>
  <c r="CO158" i="11"/>
  <c r="CG158" i="11"/>
  <c r="CP158" i="11"/>
  <c r="CF158" i="11"/>
  <c r="CE158" i="11"/>
  <c r="CL158" i="11"/>
  <c r="CD158" i="11"/>
  <c r="CN158" i="11"/>
  <c r="CR158" i="11"/>
  <c r="CC158" i="11"/>
  <c r="CB158" i="11"/>
  <c r="CA158" i="11"/>
  <c r="DC187" i="11"/>
  <c r="BM465" i="11"/>
  <c r="BQ465" i="11" s="1"/>
  <c r="DZ115" i="11"/>
  <c r="BM462" i="11"/>
  <c r="DZ148" i="11"/>
  <c r="DZ332" i="11"/>
  <c r="DZ107" i="11"/>
  <c r="BS152" i="11"/>
  <c r="DH152" i="11"/>
  <c r="DV152" i="11"/>
  <c r="DE152" i="11"/>
  <c r="CN152" i="11"/>
  <c r="DC152" i="11"/>
  <c r="CZ152" i="11"/>
  <c r="DN152" i="11"/>
  <c r="CW152" i="11"/>
  <c r="DR152" i="11"/>
  <c r="DO152" i="11"/>
  <c r="CP152" i="11"/>
  <c r="DT152" i="11"/>
  <c r="CT152" i="11"/>
  <c r="DS152" i="11"/>
  <c r="CY152" i="11"/>
  <c r="DI152" i="11"/>
  <c r="CQ152" i="11"/>
  <c r="DL152" i="11"/>
  <c r="CU152" i="11"/>
  <c r="DF152" i="11"/>
  <c r="DD152" i="11"/>
  <c r="DY152" i="11"/>
  <c r="DX152" i="11"/>
  <c r="CX152" i="11"/>
  <c r="CV152" i="11"/>
  <c r="DA152" i="11"/>
  <c r="DP152" i="11"/>
  <c r="BR152" i="11"/>
  <c r="DJ152" i="11"/>
  <c r="CS152" i="11"/>
  <c r="CR152" i="11"/>
  <c r="DU152" i="11"/>
  <c r="DB152" i="11"/>
  <c r="CM152" i="11"/>
  <c r="DG152" i="11"/>
  <c r="CO152" i="11"/>
  <c r="DK152" i="11"/>
  <c r="DW152" i="11"/>
  <c r="DM152" i="11"/>
  <c r="DQ152" i="11"/>
  <c r="CE152" i="11"/>
  <c r="CB152" i="11"/>
  <c r="CC152" i="11"/>
  <c r="BZ152" i="11"/>
  <c r="BY152" i="11"/>
  <c r="CD152" i="11"/>
  <c r="CG152" i="11"/>
  <c r="CF152" i="11"/>
  <c r="CI152" i="11"/>
  <c r="CL152" i="11"/>
  <c r="CJ152" i="11"/>
  <c r="CH152" i="11"/>
  <c r="BX152" i="11"/>
  <c r="CK152" i="11"/>
  <c r="CA152" i="11"/>
  <c r="BW152" i="11"/>
  <c r="BV152" i="11"/>
  <c r="BU152" i="11"/>
  <c r="BM458" i="11"/>
  <c r="BV458" i="11" s="1"/>
  <c r="BT152" i="11"/>
  <c r="DZ121" i="11"/>
  <c r="DZ103" i="11"/>
  <c r="CE150" i="11"/>
  <c r="CK150" i="11"/>
  <c r="CQ150" i="11"/>
  <c r="DB150" i="11"/>
  <c r="CW150" i="11"/>
  <c r="DP150" i="11"/>
  <c r="DT150" i="11"/>
  <c r="CT150" i="11"/>
  <c r="DU150" i="11"/>
  <c r="DC150" i="11"/>
  <c r="DL150" i="11"/>
  <c r="DX150" i="11"/>
  <c r="DH150" i="11"/>
  <c r="CP150" i="11"/>
  <c r="DM150" i="11"/>
  <c r="DD150" i="11"/>
  <c r="DK150" i="11"/>
  <c r="CU150" i="11"/>
  <c r="CR150" i="11"/>
  <c r="DO150" i="11"/>
  <c r="CN150" i="11"/>
  <c r="CL150" i="11"/>
  <c r="DS150" i="11"/>
  <c r="CO150" i="11"/>
  <c r="CX150" i="11"/>
  <c r="CM150" i="11"/>
  <c r="DV150" i="11"/>
  <c r="DN150" i="11"/>
  <c r="DW150" i="11"/>
  <c r="DI150" i="11"/>
  <c r="DG150" i="11"/>
  <c r="DE150" i="11"/>
  <c r="CY150" i="11"/>
  <c r="DF150" i="11"/>
  <c r="DA150" i="11"/>
  <c r="CV150" i="11"/>
  <c r="CS150" i="11"/>
  <c r="DJ150" i="11"/>
  <c r="DQ150" i="11"/>
  <c r="DR150" i="11"/>
  <c r="DY150" i="11"/>
  <c r="CZ150" i="11"/>
  <c r="BX150" i="11"/>
  <c r="CC150" i="11"/>
  <c r="CA150" i="11"/>
  <c r="CI150" i="11"/>
  <c r="BY150" i="11"/>
  <c r="CG150" i="11"/>
  <c r="BZ150" i="11"/>
  <c r="BW150" i="11"/>
  <c r="CJ150" i="11"/>
  <c r="CH150" i="11"/>
  <c r="CB150" i="11"/>
  <c r="CF150" i="11"/>
  <c r="CD150" i="11"/>
  <c r="BV150" i="11"/>
  <c r="BU150" i="11"/>
  <c r="BT150" i="11"/>
  <c r="BS150" i="11"/>
  <c r="BM461" i="11"/>
  <c r="BS461" i="11" s="1"/>
  <c r="DZ99" i="11"/>
  <c r="BM215" i="11"/>
  <c r="BM224" i="11"/>
  <c r="BM219" i="11"/>
  <c r="BQ219" i="11" s="1"/>
  <c r="BM235" i="11"/>
  <c r="BM252" i="11"/>
  <c r="CP172" i="11"/>
  <c r="CL172" i="11"/>
  <c r="BT172" i="11"/>
  <c r="BS172" i="11"/>
  <c r="CG172" i="11"/>
  <c r="DY172" i="11"/>
  <c r="CD172" i="11"/>
  <c r="DW172" i="11"/>
  <c r="DV172" i="11"/>
  <c r="BY172" i="11"/>
  <c r="BU172" i="11"/>
  <c r="DX172" i="11"/>
  <c r="DG172" i="11"/>
  <c r="CH172" i="11"/>
  <c r="DS172" i="11"/>
  <c r="DM172" i="11"/>
  <c r="CK172" i="11"/>
  <c r="DL172" i="11"/>
  <c r="BV172" i="11"/>
  <c r="CI172" i="11"/>
  <c r="DK172" i="11"/>
  <c r="CF172" i="11"/>
  <c r="DP172" i="11"/>
  <c r="CA172" i="11"/>
  <c r="CE172" i="11"/>
  <c r="DI172" i="11"/>
  <c r="DH172" i="11"/>
  <c r="DN172" i="11"/>
  <c r="BW172" i="11"/>
  <c r="CC172" i="11"/>
  <c r="CJ172" i="11"/>
  <c r="BZ172" i="11"/>
  <c r="BX172" i="11"/>
  <c r="DJ172" i="11"/>
  <c r="DO172" i="11"/>
  <c r="DU172" i="11"/>
  <c r="DQ172" i="11"/>
  <c r="BR172" i="11"/>
  <c r="DT172" i="11"/>
  <c r="CB172" i="11"/>
  <c r="DR172" i="11"/>
  <c r="CS172" i="11"/>
  <c r="CX172" i="11"/>
  <c r="DA172" i="11"/>
  <c r="DD172" i="11"/>
  <c r="CV172" i="11"/>
  <c r="CZ172" i="11"/>
  <c r="CT172" i="11"/>
  <c r="CR172" i="11"/>
  <c r="CW172" i="11"/>
  <c r="DC172" i="11"/>
  <c r="CY172" i="11"/>
  <c r="DB172" i="11"/>
  <c r="DF172" i="11"/>
  <c r="DE172" i="11"/>
  <c r="CU172" i="11"/>
  <c r="CQ172" i="11"/>
  <c r="CO172" i="11"/>
  <c r="DZ124" i="11"/>
  <c r="DZ325" i="11"/>
  <c r="DZ334" i="11"/>
  <c r="BY157" i="11"/>
  <c r="BM453" i="11"/>
  <c r="BQ453" i="11" s="1"/>
  <c r="DZ96" i="11"/>
  <c r="CF160" i="11"/>
  <c r="CU160" i="11"/>
  <c r="DU160" i="11"/>
  <c r="DD160" i="11"/>
  <c r="DJ160" i="11"/>
  <c r="DQ160" i="11"/>
  <c r="DY160" i="11"/>
  <c r="DW160" i="11"/>
  <c r="CW160" i="11"/>
  <c r="DS160" i="11"/>
  <c r="DX160" i="11"/>
  <c r="CY160" i="11"/>
  <c r="CV160" i="11"/>
  <c r="DP160" i="11"/>
  <c r="DA160" i="11"/>
  <c r="BS160" i="11"/>
  <c r="BX160" i="11"/>
  <c r="DH160" i="11"/>
  <c r="BU160" i="11"/>
  <c r="DM160" i="11"/>
  <c r="DK160" i="11"/>
  <c r="CZ160" i="11"/>
  <c r="DE160" i="11"/>
  <c r="DC160" i="11"/>
  <c r="BT160" i="11"/>
  <c r="CX160" i="11"/>
  <c r="BY160" i="11"/>
  <c r="BW160" i="11"/>
  <c r="DN160" i="11"/>
  <c r="BR160" i="11"/>
  <c r="DR160" i="11"/>
  <c r="DI160" i="11"/>
  <c r="DV160" i="11"/>
  <c r="DG160" i="11"/>
  <c r="DL160" i="11"/>
  <c r="BV160" i="11"/>
  <c r="BZ160" i="11"/>
  <c r="DB160" i="11"/>
  <c r="DF160" i="11"/>
  <c r="DT160" i="11"/>
  <c r="DO160" i="11"/>
  <c r="CH160" i="11"/>
  <c r="CR160" i="11"/>
  <c r="CT160" i="11"/>
  <c r="CG160" i="11"/>
  <c r="CJ160" i="11"/>
  <c r="CK160" i="11"/>
  <c r="CI160" i="11"/>
  <c r="CN160" i="11"/>
  <c r="CM160" i="11"/>
  <c r="CS160" i="11"/>
  <c r="CL160" i="11"/>
  <c r="CO160" i="11"/>
  <c r="CP160" i="11"/>
  <c r="CQ160" i="11"/>
  <c r="CE160" i="11"/>
  <c r="CD160" i="11"/>
  <c r="CC160" i="11"/>
  <c r="DZ93" i="11"/>
  <c r="DZ111" i="11"/>
  <c r="BQ392" i="11"/>
  <c r="CP392" i="11"/>
  <c r="BZ392" i="11"/>
  <c r="DD392" i="11"/>
  <c r="CM392" i="11"/>
  <c r="CZ392" i="11"/>
  <c r="CH392" i="11"/>
  <c r="CA392" i="11"/>
  <c r="CG392" i="11"/>
  <c r="DT392" i="11"/>
  <c r="CU392" i="11"/>
  <c r="DA392" i="11"/>
  <c r="DQ392" i="11"/>
  <c r="DR392" i="11"/>
  <c r="CO392" i="11"/>
  <c r="BX392" i="11"/>
  <c r="DK392" i="11"/>
  <c r="CD392" i="11"/>
  <c r="CC392" i="11"/>
  <c r="CQ392" i="11"/>
  <c r="CB392" i="11"/>
  <c r="DL392" i="11"/>
  <c r="DJ392" i="11"/>
  <c r="CT392" i="11"/>
  <c r="CR392" i="11"/>
  <c r="DO392" i="11"/>
  <c r="CF392" i="11"/>
  <c r="DU392" i="11"/>
  <c r="DS392" i="11"/>
  <c r="DY392" i="11"/>
  <c r="DH392" i="11"/>
  <c r="DW392" i="11"/>
  <c r="DF392" i="11"/>
  <c r="DX392" i="11"/>
  <c r="DB392" i="11"/>
  <c r="CL392" i="11"/>
  <c r="BW392" i="11"/>
  <c r="DP392" i="11"/>
  <c r="DI392" i="11"/>
  <c r="DN392" i="11"/>
  <c r="CW392" i="11"/>
  <c r="CX392" i="11"/>
  <c r="BY392" i="11"/>
  <c r="CS392" i="11"/>
  <c r="BV392" i="11"/>
  <c r="DV392" i="11"/>
  <c r="DE392" i="11"/>
  <c r="CN392" i="11"/>
  <c r="DC392" i="11"/>
  <c r="CK392" i="11"/>
  <c r="DM392" i="11"/>
  <c r="CV392" i="11"/>
  <c r="CE392" i="11"/>
  <c r="CJ392" i="11"/>
  <c r="CY392" i="11"/>
  <c r="DG392" i="11"/>
  <c r="BR392" i="11"/>
  <c r="CI392" i="11"/>
  <c r="DZ95" i="11"/>
  <c r="CX183" i="11"/>
  <c r="DZ387" i="11"/>
  <c r="CX212" i="11"/>
  <c r="DD212" i="11"/>
  <c r="CV212" i="11"/>
  <c r="DM212" i="11"/>
  <c r="DC212" i="11"/>
  <c r="DF212" i="11"/>
  <c r="DL212" i="11"/>
  <c r="CN212" i="11"/>
  <c r="DQ212" i="11"/>
  <c r="DK212" i="11"/>
  <c r="CW212" i="11"/>
  <c r="DT212" i="11"/>
  <c r="CM212" i="11"/>
  <c r="DP212" i="11"/>
  <c r="CS212" i="11"/>
  <c r="DR212" i="11"/>
  <c r="DB212" i="11"/>
  <c r="CU212" i="11"/>
  <c r="CK212" i="11"/>
  <c r="DY212" i="11"/>
  <c r="CZ212" i="11"/>
  <c r="DS212" i="11"/>
  <c r="CT212" i="11"/>
  <c r="CR212" i="11"/>
  <c r="CJ212" i="11"/>
  <c r="CI212" i="11"/>
  <c r="DH212" i="11"/>
  <c r="DN212" i="11"/>
  <c r="DA212" i="11"/>
  <c r="DJ212" i="11"/>
  <c r="DX212" i="11"/>
  <c r="DE212" i="11"/>
  <c r="DO212" i="11"/>
  <c r="DW212" i="11"/>
  <c r="CP212" i="11"/>
  <c r="DU212" i="11"/>
  <c r="CY212" i="11"/>
  <c r="CO212" i="11"/>
  <c r="DG212" i="11"/>
  <c r="CL212" i="11"/>
  <c r="CQ212" i="11"/>
  <c r="DV212" i="11"/>
  <c r="DI212" i="11"/>
  <c r="CB212" i="11"/>
  <c r="BT212" i="11"/>
  <c r="CA212" i="11"/>
  <c r="BU212" i="11"/>
  <c r="BW212" i="11"/>
  <c r="BY212" i="11"/>
  <c r="BV212" i="11"/>
  <c r="CF212" i="11"/>
  <c r="CE212" i="11"/>
  <c r="CD212" i="11"/>
  <c r="CH212" i="11"/>
  <c r="CG212" i="11"/>
  <c r="CC212" i="11"/>
  <c r="BZ212" i="11"/>
  <c r="BX212" i="11"/>
  <c r="BS212" i="11"/>
  <c r="BR212" i="11"/>
  <c r="BM246" i="11"/>
  <c r="BM228" i="11"/>
  <c r="BM230" i="11"/>
  <c r="BM226" i="11"/>
  <c r="BM243" i="11"/>
  <c r="BM253" i="11"/>
  <c r="BM460" i="11"/>
  <c r="DZ108" i="11"/>
  <c r="DO179" i="11"/>
  <c r="CH179" i="11"/>
  <c r="CM179" i="11"/>
  <c r="DX179" i="11"/>
  <c r="CA179" i="11"/>
  <c r="DT179" i="11"/>
  <c r="BY179" i="11"/>
  <c r="DP179" i="11"/>
  <c r="DN179" i="11"/>
  <c r="CE179" i="11"/>
  <c r="CB179" i="11"/>
  <c r="BR179" i="11"/>
  <c r="DU179" i="11"/>
  <c r="CQ179" i="11"/>
  <c r="CN179" i="11"/>
  <c r="DR179" i="11"/>
  <c r="CI179" i="11"/>
  <c r="CF179" i="11"/>
  <c r="DV179" i="11"/>
  <c r="DS179" i="11"/>
  <c r="CO179" i="11"/>
  <c r="CR179" i="11"/>
  <c r="CG179" i="11"/>
  <c r="CJ179" i="11"/>
  <c r="BS179" i="11"/>
  <c r="CY179" i="11"/>
  <c r="CP179" i="11"/>
  <c r="BZ179" i="11"/>
  <c r="BW179" i="11"/>
  <c r="BX179" i="11"/>
  <c r="DD179" i="11"/>
  <c r="CS179" i="11"/>
  <c r="CK179" i="11"/>
  <c r="DK179" i="11"/>
  <c r="DY179" i="11"/>
  <c r="DF179" i="11"/>
  <c r="CD179" i="11"/>
  <c r="CC179" i="11"/>
  <c r="DC179" i="11"/>
  <c r="DG179" i="11"/>
  <c r="DW179" i="11"/>
  <c r="DQ179" i="11"/>
  <c r="BU179" i="11"/>
  <c r="CL179" i="11"/>
  <c r="BV179" i="11"/>
  <c r="DH179" i="11"/>
  <c r="BT179" i="11"/>
  <c r="DB179" i="11"/>
  <c r="DL179" i="11"/>
  <c r="DJ179" i="11"/>
  <c r="CZ179" i="11"/>
  <c r="DA179" i="11"/>
  <c r="DM179" i="11"/>
  <c r="DI179" i="11"/>
  <c r="DE179" i="11"/>
  <c r="CX179" i="11"/>
  <c r="CW179" i="11"/>
  <c r="CV179" i="11"/>
  <c r="CH159" i="11"/>
  <c r="DI159" i="11"/>
  <c r="DW159" i="11"/>
  <c r="DV159" i="11"/>
  <c r="CV159" i="11"/>
  <c r="CT159" i="11"/>
  <c r="DS159" i="11"/>
  <c r="DA159" i="11"/>
  <c r="DO159" i="11"/>
  <c r="DN159" i="11"/>
  <c r="BX159" i="11"/>
  <c r="DK159" i="11"/>
  <c r="BU159" i="11"/>
  <c r="DG159" i="11"/>
  <c r="DF159" i="11"/>
  <c r="DE159" i="11"/>
  <c r="DU159" i="11"/>
  <c r="DC159" i="11"/>
  <c r="DX159" i="11"/>
  <c r="CY159" i="11"/>
  <c r="CX159" i="11"/>
  <c r="BY159" i="11"/>
  <c r="CU159" i="11"/>
  <c r="DP159" i="11"/>
  <c r="BR159" i="11"/>
  <c r="DH159" i="11"/>
  <c r="DT159" i="11"/>
  <c r="BW159" i="11"/>
  <c r="DQ159" i="11"/>
  <c r="BT159" i="11"/>
  <c r="BS159" i="11"/>
  <c r="DD159" i="11"/>
  <c r="DM159" i="11"/>
  <c r="DY159" i="11"/>
  <c r="DR159" i="11"/>
  <c r="CZ159" i="11"/>
  <c r="DJ159" i="11"/>
  <c r="DL159" i="11"/>
  <c r="DB159" i="11"/>
  <c r="BV159" i="11"/>
  <c r="CW159" i="11"/>
  <c r="CQ159" i="11"/>
  <c r="CP159" i="11"/>
  <c r="CL159" i="11"/>
  <c r="CJ159" i="11"/>
  <c r="CO159" i="11"/>
  <c r="CM159" i="11"/>
  <c r="CI159" i="11"/>
  <c r="CE159" i="11"/>
  <c r="CN159" i="11"/>
  <c r="CS159" i="11"/>
  <c r="CF159" i="11"/>
  <c r="CG159" i="11"/>
  <c r="CK159" i="11"/>
  <c r="CR159" i="11"/>
  <c r="CD159" i="11"/>
  <c r="CC159" i="11"/>
  <c r="CB159" i="11"/>
  <c r="DZ122" i="11"/>
  <c r="DM174" i="11"/>
  <c r="DV174" i="11"/>
  <c r="CM174" i="11"/>
  <c r="DX174" i="11"/>
  <c r="CL174" i="11"/>
  <c r="DL174" i="11"/>
  <c r="BR174" i="11"/>
  <c r="DQ174" i="11"/>
  <c r="DS174" i="11"/>
  <c r="CV174" i="11"/>
  <c r="BV174" i="11"/>
  <c r="DN174" i="11"/>
  <c r="DU174" i="11"/>
  <c r="BZ174" i="11"/>
  <c r="CG174" i="11"/>
  <c r="BY174" i="11"/>
  <c r="CX174" i="11"/>
  <c r="DC174" i="11"/>
  <c r="DF174" i="11"/>
  <c r="DW174" i="11"/>
  <c r="BS174" i="11"/>
  <c r="CI174" i="11"/>
  <c r="CZ174" i="11"/>
  <c r="CD174" i="11"/>
  <c r="CU174" i="11"/>
  <c r="CJ174" i="11"/>
  <c r="DB174" i="11"/>
  <c r="CN174" i="11"/>
  <c r="CB174" i="11"/>
  <c r="DJ174" i="11"/>
  <c r="DI174" i="11"/>
  <c r="CY174" i="11"/>
  <c r="DD174" i="11"/>
  <c r="BU174" i="11"/>
  <c r="DT174" i="11"/>
  <c r="DR174" i="11"/>
  <c r="DA174" i="11"/>
  <c r="DG174" i="11"/>
  <c r="DK174" i="11"/>
  <c r="BW174" i="11"/>
  <c r="BX174" i="11"/>
  <c r="DY174" i="11"/>
  <c r="DP174" i="11"/>
  <c r="CF174" i="11"/>
  <c r="CH174" i="11"/>
  <c r="DH174" i="11"/>
  <c r="CE174" i="11"/>
  <c r="DO174" i="11"/>
  <c r="CC174" i="11"/>
  <c r="BT174" i="11"/>
  <c r="CK174" i="11"/>
  <c r="DE174" i="11"/>
  <c r="CA174" i="11"/>
  <c r="CW174" i="11"/>
  <c r="CT174" i="11"/>
  <c r="CS174" i="11"/>
  <c r="CR174" i="11"/>
  <c r="CQ174" i="11"/>
  <c r="DZ116" i="11"/>
  <c r="DZ330" i="11"/>
  <c r="DZ323" i="11"/>
  <c r="CJ338" i="11"/>
  <c r="DB338" i="11"/>
  <c r="DV338" i="11"/>
  <c r="CE338" i="11"/>
  <c r="DU338" i="11"/>
  <c r="CR338" i="11"/>
  <c r="CC338" i="11"/>
  <c r="DJ338" i="11"/>
  <c r="CK338" i="11"/>
  <c r="CU338" i="11"/>
  <c r="CM338" i="11"/>
  <c r="DQ338" i="11"/>
  <c r="CO338" i="11"/>
  <c r="BV338" i="11"/>
  <c r="CS338" i="11"/>
  <c r="DG338" i="11"/>
  <c r="CQ338" i="11"/>
  <c r="BW338" i="11"/>
  <c r="CX338" i="11"/>
  <c r="DK338" i="11"/>
  <c r="DR338" i="11"/>
  <c r="DT338" i="11"/>
  <c r="DD338" i="11"/>
  <c r="CY338" i="11"/>
  <c r="DY338" i="11"/>
  <c r="DE338" i="11"/>
  <c r="CV338" i="11"/>
  <c r="DA338" i="11"/>
  <c r="DP338" i="11"/>
  <c r="DL338" i="11"/>
  <c r="CZ338" i="11"/>
  <c r="DF338" i="11"/>
  <c r="DC338" i="11"/>
  <c r="DI338" i="11"/>
  <c r="CH338" i="11"/>
  <c r="DX338" i="11"/>
  <c r="BX338" i="11"/>
  <c r="CL338" i="11"/>
  <c r="DS338" i="11"/>
  <c r="CI338" i="11"/>
  <c r="BY338" i="11"/>
  <c r="CG338" i="11"/>
  <c r="CF338" i="11"/>
  <c r="DH338" i="11"/>
  <c r="CN338" i="11"/>
  <c r="DN338" i="11"/>
  <c r="DO338" i="11"/>
  <c r="CW338" i="11"/>
  <c r="CB338" i="11"/>
  <c r="BS338" i="11"/>
  <c r="DW338" i="11"/>
  <c r="CT338" i="11"/>
  <c r="BT338" i="11"/>
  <c r="DM338" i="11"/>
  <c r="CA338" i="11"/>
  <c r="BZ338" i="11"/>
  <c r="CP338" i="11"/>
  <c r="BU338" i="11"/>
  <c r="BR338" i="11"/>
  <c r="CD338" i="11"/>
  <c r="BR150" i="11"/>
  <c r="BQ400" i="11"/>
  <c r="CC400" i="11"/>
  <c r="CN400" i="11"/>
  <c r="CH400" i="11"/>
  <c r="CR400" i="11"/>
  <c r="DA400" i="11"/>
  <c r="CX400" i="11"/>
  <c r="CO400" i="11"/>
  <c r="DT400" i="11"/>
  <c r="DY400" i="11"/>
  <c r="CT400" i="11"/>
  <c r="DS400" i="11"/>
  <c r="CV400" i="11"/>
  <c r="DO400" i="11"/>
  <c r="CL400" i="11"/>
  <c r="CJ400" i="11"/>
  <c r="DG400" i="11"/>
  <c r="DJ400" i="11"/>
  <c r="CM400" i="11"/>
  <c r="CP400" i="11"/>
  <c r="DF400" i="11"/>
  <c r="CZ400" i="11"/>
  <c r="DL400" i="11"/>
  <c r="DW400" i="11"/>
  <c r="DP400" i="11"/>
  <c r="CF400" i="11"/>
  <c r="DC400" i="11"/>
  <c r="DV400" i="11"/>
  <c r="CD400" i="11"/>
  <c r="BW400" i="11"/>
  <c r="DM400" i="11"/>
  <c r="DQ400" i="11"/>
  <c r="DR400" i="11"/>
  <c r="CQ400" i="11"/>
  <c r="CY400" i="11"/>
  <c r="DE400" i="11"/>
  <c r="CI400" i="11"/>
  <c r="DH400" i="11"/>
  <c r="CG400" i="11"/>
  <c r="BU400" i="11"/>
  <c r="DX400" i="11"/>
  <c r="CS400" i="11"/>
  <c r="BR400" i="11"/>
  <c r="CU400" i="11"/>
  <c r="CW400" i="11"/>
  <c r="DI400" i="11"/>
  <c r="DN400" i="11"/>
  <c r="DB400" i="11"/>
  <c r="CB400" i="11"/>
  <c r="DK400" i="11"/>
  <c r="BZ400" i="11"/>
  <c r="CE400" i="11"/>
  <c r="BS400" i="11"/>
  <c r="DD400" i="11"/>
  <c r="CA400" i="11"/>
  <c r="DU400" i="11"/>
  <c r="BT400" i="11"/>
  <c r="CK400" i="11"/>
  <c r="DZ126" i="11"/>
  <c r="CY165" i="11"/>
  <c r="DB165" i="11"/>
  <c r="BU165" i="11"/>
  <c r="DG165" i="11"/>
  <c r="DL165" i="11"/>
  <c r="DU165" i="11"/>
  <c r="BX165" i="11"/>
  <c r="DY165" i="11"/>
  <c r="DH165" i="11"/>
  <c r="DS165" i="11"/>
  <c r="DE165" i="11"/>
  <c r="DT165" i="11"/>
  <c r="BY165" i="11"/>
  <c r="DA165" i="11"/>
  <c r="CA165" i="11"/>
  <c r="DM165" i="11"/>
  <c r="DJ165" i="11"/>
  <c r="DP165" i="11"/>
  <c r="DC165" i="11"/>
  <c r="CD165" i="11"/>
  <c r="CB165" i="11"/>
  <c r="CE165" i="11"/>
  <c r="BV165" i="11"/>
  <c r="BT165" i="11"/>
  <c r="BW165" i="11"/>
  <c r="DF165" i="11"/>
  <c r="DI165" i="11"/>
  <c r="DO165" i="11"/>
  <c r="BR165" i="11"/>
  <c r="BZ165" i="11"/>
  <c r="BS165" i="11"/>
  <c r="DN165" i="11"/>
  <c r="DK165" i="11"/>
  <c r="DR165" i="11"/>
  <c r="DV165" i="11"/>
  <c r="DQ165" i="11"/>
  <c r="DD165" i="11"/>
  <c r="CC165" i="11"/>
  <c r="DW165" i="11"/>
  <c r="DX165" i="11"/>
  <c r="CZ165" i="11"/>
  <c r="CS165" i="11"/>
  <c r="CQ165" i="11"/>
  <c r="CK165" i="11"/>
  <c r="CU165" i="11"/>
  <c r="CX165" i="11"/>
  <c r="CL165" i="11"/>
  <c r="CM165" i="11"/>
  <c r="CR165" i="11"/>
  <c r="CN165" i="11"/>
  <c r="CW165" i="11"/>
  <c r="CV165" i="11"/>
  <c r="CO165" i="11"/>
  <c r="CP165" i="11"/>
  <c r="CT165" i="11"/>
  <c r="CJ165" i="11"/>
  <c r="CI165" i="11"/>
  <c r="CH165" i="11"/>
  <c r="BM276" i="11"/>
  <c r="BQ276" i="11" s="1"/>
  <c r="DZ333" i="11"/>
  <c r="BY399" i="11"/>
  <c r="BM456" i="11"/>
  <c r="BS456" i="11" s="1"/>
  <c r="BS392" i="11"/>
  <c r="BX399" i="11"/>
  <c r="DH156" i="11"/>
  <c r="CQ156" i="11"/>
  <c r="DN156" i="11"/>
  <c r="CX156" i="11"/>
  <c r="DE156" i="11"/>
  <c r="CZ156" i="11"/>
  <c r="DP156" i="11"/>
  <c r="DF156" i="11"/>
  <c r="CS156" i="11"/>
  <c r="DG156" i="11"/>
  <c r="DS156" i="11"/>
  <c r="CW156" i="11"/>
  <c r="DI156" i="11"/>
  <c r="BR156" i="11"/>
  <c r="DU156" i="11"/>
  <c r="DV156" i="11"/>
  <c r="DK156" i="11"/>
  <c r="DT156" i="11"/>
  <c r="DA156" i="11"/>
  <c r="DQ156" i="11"/>
  <c r="DD156" i="11"/>
  <c r="DX156" i="11"/>
  <c r="CT156" i="11"/>
  <c r="DB156" i="11"/>
  <c r="DC156" i="11"/>
  <c r="CV156" i="11"/>
  <c r="DW156" i="11"/>
  <c r="CU156" i="11"/>
  <c r="BU156" i="11"/>
  <c r="BV156" i="11"/>
  <c r="BT156" i="11"/>
  <c r="DL156" i="11"/>
  <c r="DM156" i="11"/>
  <c r="CY156" i="11"/>
  <c r="CR156" i="11"/>
  <c r="DJ156" i="11"/>
  <c r="DY156" i="11"/>
  <c r="DO156" i="11"/>
  <c r="DR156" i="11"/>
  <c r="BS156" i="11"/>
  <c r="CG156" i="11"/>
  <c r="CC156" i="11"/>
  <c r="CP156" i="11"/>
  <c r="CM156" i="11"/>
  <c r="CI156" i="11"/>
  <c r="CF156" i="11"/>
  <c r="CN156" i="11"/>
  <c r="CE156" i="11"/>
  <c r="CD156" i="11"/>
  <c r="CO156" i="11"/>
  <c r="CH156" i="11"/>
  <c r="CJ156" i="11"/>
  <c r="CK156" i="11"/>
  <c r="CB156" i="11"/>
  <c r="CL156" i="11"/>
  <c r="CA156" i="11"/>
  <c r="BZ156" i="11"/>
  <c r="BY156" i="11"/>
  <c r="CR149" i="11"/>
  <c r="CS149" i="11"/>
  <c r="CT149" i="11"/>
  <c r="CZ149" i="11"/>
  <c r="DX149" i="11"/>
  <c r="DO149" i="11"/>
  <c r="DL149" i="11"/>
  <c r="DG149" i="11"/>
  <c r="DB149" i="11"/>
  <c r="DV149" i="11"/>
  <c r="DQ149" i="11"/>
  <c r="CN149" i="11"/>
  <c r="DY149" i="11"/>
  <c r="CX149" i="11"/>
  <c r="DF149" i="11"/>
  <c r="CK149" i="11"/>
  <c r="DH149" i="11"/>
  <c r="DC149" i="11"/>
  <c r="CV149" i="11"/>
  <c r="DW149" i="11"/>
  <c r="DJ149" i="11"/>
  <c r="CM149" i="11"/>
  <c r="DE149" i="11"/>
  <c r="DK149" i="11"/>
  <c r="DI149" i="11"/>
  <c r="CO149" i="11"/>
  <c r="DP149" i="11"/>
  <c r="CY149" i="11"/>
  <c r="CP149" i="11"/>
  <c r="DD149" i="11"/>
  <c r="DA149" i="11"/>
  <c r="DS149" i="11"/>
  <c r="CQ149" i="11"/>
  <c r="DU149" i="11"/>
  <c r="DN149" i="11"/>
  <c r="DT149" i="11"/>
  <c r="DR149" i="11"/>
  <c r="CU149" i="11"/>
  <c r="DM149" i="11"/>
  <c r="CL149" i="11"/>
  <c r="CW149" i="11"/>
  <c r="CJ149" i="11"/>
  <c r="CG149" i="11"/>
  <c r="CI149" i="11"/>
  <c r="BW149" i="11"/>
  <c r="CA149" i="11"/>
  <c r="BX149" i="11"/>
  <c r="BU149" i="11"/>
  <c r="CF149" i="11"/>
  <c r="CD149" i="11"/>
  <c r="CH149" i="11"/>
  <c r="BZ149" i="11"/>
  <c r="BV149" i="11"/>
  <c r="CB149" i="11"/>
  <c r="BY149" i="11"/>
  <c r="CC149" i="11"/>
  <c r="CE149" i="11"/>
  <c r="BT149" i="11"/>
  <c r="BS149" i="11"/>
  <c r="BR149" i="11"/>
  <c r="DO183" i="11"/>
  <c r="DR183" i="11"/>
  <c r="DU183" i="11"/>
  <c r="CV183" i="11"/>
  <c r="DY183" i="11"/>
  <c r="CR183" i="11"/>
  <c r="CI183" i="11"/>
  <c r="BW183" i="11"/>
  <c r="CW183" i="11"/>
  <c r="CF183" i="11"/>
  <c r="CK183" i="11"/>
  <c r="DS183" i="11"/>
  <c r="CE183" i="11"/>
  <c r="CP183" i="11"/>
  <c r="CS183" i="11"/>
  <c r="BS183" i="11"/>
  <c r="CA183" i="11"/>
  <c r="CH183" i="11"/>
  <c r="DT183" i="11"/>
  <c r="CC183" i="11"/>
  <c r="CU183" i="11"/>
  <c r="BZ183" i="11"/>
  <c r="CN183" i="11"/>
  <c r="BU183" i="11"/>
  <c r="CJ183" i="11"/>
  <c r="BR183" i="11"/>
  <c r="BX183" i="11"/>
  <c r="DW183" i="11"/>
  <c r="CT183" i="11"/>
  <c r="CQ183" i="11"/>
  <c r="CO183" i="11"/>
  <c r="CL183" i="11"/>
  <c r="DX183" i="11"/>
  <c r="DV183" i="11"/>
  <c r="BY183" i="11"/>
  <c r="BV183" i="11"/>
  <c r="CM183" i="11"/>
  <c r="BT183" i="11"/>
  <c r="CB183" i="11"/>
  <c r="CD183" i="11"/>
  <c r="CG183" i="11"/>
  <c r="DC183" i="11"/>
  <c r="DF183" i="11"/>
  <c r="DI183" i="11"/>
  <c r="DG183" i="11"/>
  <c r="DL183" i="11"/>
  <c r="DH183" i="11"/>
  <c r="DD183" i="11"/>
  <c r="DP183" i="11"/>
  <c r="DK183" i="11"/>
  <c r="DJ183" i="11"/>
  <c r="DE183" i="11"/>
  <c r="DQ183" i="11"/>
  <c r="DN183" i="11"/>
  <c r="DM183" i="11"/>
  <c r="DB183" i="11"/>
  <c r="DA183" i="11"/>
  <c r="CZ183" i="11"/>
  <c r="BM227" i="11"/>
  <c r="BM216" i="11"/>
  <c r="BM238" i="11"/>
  <c r="BM232" i="11"/>
  <c r="BM250" i="11"/>
  <c r="B342" i="11"/>
  <c r="AN314" i="11"/>
  <c r="AD304" i="11"/>
  <c r="T294" i="11"/>
  <c r="R292" i="11"/>
  <c r="F280" i="11"/>
  <c r="AO315" i="11"/>
  <c r="AE305" i="11"/>
  <c r="U295" i="11"/>
  <c r="S293" i="11"/>
  <c r="I283" i="11"/>
  <c r="G281" i="11"/>
  <c r="AR318" i="11"/>
  <c r="AP316" i="11"/>
  <c r="AF306" i="11"/>
  <c r="V296" i="11"/>
  <c r="L286" i="11"/>
  <c r="J284" i="11"/>
  <c r="H282" i="11"/>
  <c r="AQ317" i="11"/>
  <c r="AG307" i="11"/>
  <c r="W297" i="11"/>
  <c r="M287" i="11"/>
  <c r="K285" i="11"/>
  <c r="AJ310" i="11"/>
  <c r="AH308" i="11"/>
  <c r="X298" i="11"/>
  <c r="N288" i="11"/>
  <c r="AK311" i="11"/>
  <c r="AI309" i="11"/>
  <c r="Y299" i="11"/>
  <c r="O289" i="11"/>
  <c r="AL312" i="11"/>
  <c r="AB302" i="11"/>
  <c r="Z300" i="11"/>
  <c r="P290" i="11"/>
  <c r="D278" i="11"/>
  <c r="E279" i="11"/>
  <c r="AM313" i="11"/>
  <c r="AC303" i="11"/>
  <c r="AA301" i="11"/>
  <c r="Q291" i="11"/>
  <c r="CP169" i="11"/>
  <c r="DD169" i="11"/>
  <c r="DO169" i="11"/>
  <c r="DQ169" i="11"/>
  <c r="DG169" i="11"/>
  <c r="BY169" i="11"/>
  <c r="CG169" i="11"/>
  <c r="DF169" i="11"/>
  <c r="DJ169" i="11"/>
  <c r="DS169" i="11"/>
  <c r="DL169" i="11"/>
  <c r="BS169" i="11"/>
  <c r="CH169" i="11"/>
  <c r="DK169" i="11"/>
  <c r="DU169" i="11"/>
  <c r="CD169" i="11"/>
  <c r="BX169" i="11"/>
  <c r="DN169" i="11"/>
  <c r="BU169" i="11"/>
  <c r="DH169" i="11"/>
  <c r="DW169" i="11"/>
  <c r="BW169" i="11"/>
  <c r="CC169" i="11"/>
  <c r="CI169" i="11"/>
  <c r="DX169" i="11"/>
  <c r="BZ169" i="11"/>
  <c r="BT169" i="11"/>
  <c r="CA169" i="11"/>
  <c r="DM169" i="11"/>
  <c r="DP169" i="11"/>
  <c r="BV169" i="11"/>
  <c r="BR169" i="11"/>
  <c r="CB169" i="11"/>
  <c r="DE169" i="11"/>
  <c r="DV169" i="11"/>
  <c r="DR169" i="11"/>
  <c r="CF169" i="11"/>
  <c r="DY169" i="11"/>
  <c r="CE169" i="11"/>
  <c r="DI169" i="11"/>
  <c r="DT169" i="11"/>
  <c r="CY169" i="11"/>
  <c r="CV169" i="11"/>
  <c r="DC169" i="11"/>
  <c r="CT169" i="11"/>
  <c r="DB169" i="11"/>
  <c r="CZ169" i="11"/>
  <c r="CO169" i="11"/>
  <c r="CW169" i="11"/>
  <c r="CX169" i="11"/>
  <c r="CR169" i="11"/>
  <c r="CQ169" i="11"/>
  <c r="CU169" i="11"/>
  <c r="DA169" i="11"/>
  <c r="CS169" i="11"/>
  <c r="CN169" i="11"/>
  <c r="CM169" i="11"/>
  <c r="CL169" i="11"/>
  <c r="BQ391" i="11"/>
  <c r="BV391" i="11"/>
  <c r="CY391" i="11"/>
  <c r="CI391" i="11"/>
  <c r="CG391" i="11"/>
  <c r="DK391" i="11"/>
  <c r="DO391" i="11"/>
  <c r="CR391" i="11"/>
  <c r="DM391" i="11"/>
  <c r="CW391" i="11"/>
  <c r="CF391" i="11"/>
  <c r="DR391" i="11"/>
  <c r="CS391" i="11"/>
  <c r="CK391" i="11"/>
  <c r="CB391" i="11"/>
  <c r="CP391" i="11"/>
  <c r="DD391" i="11"/>
  <c r="CN391" i="11"/>
  <c r="BW391" i="11"/>
  <c r="DI391" i="11"/>
  <c r="CJ391" i="11"/>
  <c r="DF391" i="11"/>
  <c r="DU391" i="11"/>
  <c r="BY391" i="11"/>
  <c r="CC391" i="11"/>
  <c r="DP391" i="11"/>
  <c r="CQ391" i="11"/>
  <c r="CH391" i="11"/>
  <c r="DL391" i="11"/>
  <c r="CA391" i="11"/>
  <c r="DE391" i="11"/>
  <c r="BX391" i="11"/>
  <c r="CV391" i="11"/>
  <c r="CD391" i="11"/>
  <c r="CE391" i="11"/>
  <c r="CZ391" i="11"/>
  <c r="DS391" i="11"/>
  <c r="DY391" i="11"/>
  <c r="BZ391" i="11"/>
  <c r="DX391" i="11"/>
  <c r="DW391" i="11"/>
  <c r="DT391" i="11"/>
  <c r="DC391" i="11"/>
  <c r="CU391" i="11"/>
  <c r="DQ391" i="11"/>
  <c r="DV391" i="11"/>
  <c r="DJ391" i="11"/>
  <c r="DB391" i="11"/>
  <c r="DG391" i="11"/>
  <c r="DA391" i="11"/>
  <c r="DN391" i="11"/>
  <c r="CL391" i="11"/>
  <c r="CM391" i="11"/>
  <c r="CX391" i="11"/>
  <c r="CO391" i="11"/>
  <c r="CT391" i="11"/>
  <c r="DH391" i="11"/>
  <c r="DZ117" i="11"/>
  <c r="BQ393" i="11"/>
  <c r="CD393" i="11"/>
  <c r="DY393" i="11"/>
  <c r="CR393" i="11"/>
  <c r="DU393" i="11"/>
  <c r="CU393" i="11"/>
  <c r="CY393" i="11"/>
  <c r="CC393" i="11"/>
  <c r="CZ393" i="11"/>
  <c r="CI393" i="11"/>
  <c r="DT393" i="11"/>
  <c r="CP393" i="11"/>
  <c r="CB393" i="11"/>
  <c r="CV393" i="11"/>
  <c r="DP393" i="11"/>
  <c r="CQ393" i="11"/>
  <c r="BZ393" i="11"/>
  <c r="DC393" i="11"/>
  <c r="CE393" i="11"/>
  <c r="CG393" i="11"/>
  <c r="CK393" i="11"/>
  <c r="DW393" i="11"/>
  <c r="DG393" i="11"/>
  <c r="CH393" i="11"/>
  <c r="DK393" i="11"/>
  <c r="DA393" i="11"/>
  <c r="DX393" i="11"/>
  <c r="CT393" i="11"/>
  <c r="DN393" i="11"/>
  <c r="CX393" i="11"/>
  <c r="BY393" i="11"/>
  <c r="DI393" i="11"/>
  <c r="DQ393" i="11"/>
  <c r="DM393" i="11"/>
  <c r="DO393" i="11"/>
  <c r="BX393" i="11"/>
  <c r="DE393" i="11"/>
  <c r="CO393" i="11"/>
  <c r="DS393" i="11"/>
  <c r="CL393" i="11"/>
  <c r="DV393" i="11"/>
  <c r="BV393" i="11"/>
  <c r="DL393" i="11"/>
  <c r="BS393" i="11"/>
  <c r="DD393" i="11"/>
  <c r="CN393" i="11"/>
  <c r="DJ393" i="11"/>
  <c r="CJ393" i="11"/>
  <c r="CF393" i="11"/>
  <c r="DH393" i="11"/>
  <c r="CS393" i="11"/>
  <c r="CW393" i="11"/>
  <c r="BW393" i="11"/>
  <c r="CM393" i="11"/>
  <c r="DB393" i="11"/>
  <c r="DR393" i="11"/>
  <c r="DF393" i="11"/>
  <c r="CA393" i="11"/>
  <c r="DB182" i="11"/>
  <c r="DY182" i="11"/>
  <c r="CB182" i="11"/>
  <c r="CO182" i="11"/>
  <c r="CV182" i="11"/>
  <c r="CF182" i="11"/>
  <c r="CT182" i="11"/>
  <c r="BU182" i="11"/>
  <c r="CH182" i="11"/>
  <c r="DT182" i="11"/>
  <c r="BX182" i="11"/>
  <c r="DX182" i="11"/>
  <c r="DU182" i="11"/>
  <c r="CI182" i="11"/>
  <c r="DR182" i="11"/>
  <c r="CR182" i="11"/>
  <c r="CG182" i="11"/>
  <c r="CU182" i="11"/>
  <c r="DW182" i="11"/>
  <c r="DQ182" i="11"/>
  <c r="BV182" i="11"/>
  <c r="DV182" i="11"/>
  <c r="BW182" i="11"/>
  <c r="CD182" i="11"/>
  <c r="BR182" i="11"/>
  <c r="CN182" i="11"/>
  <c r="CC182" i="11"/>
  <c r="CE182" i="11"/>
  <c r="CJ182" i="11"/>
  <c r="DS182" i="11"/>
  <c r="CM182" i="11"/>
  <c r="BT182" i="11"/>
  <c r="CA182" i="11"/>
  <c r="CL182" i="11"/>
  <c r="BZ182" i="11"/>
  <c r="CQ182" i="11"/>
  <c r="BS182" i="11"/>
  <c r="CS182" i="11"/>
  <c r="CK182" i="11"/>
  <c r="CP182" i="11"/>
  <c r="BY182" i="11"/>
  <c r="DL182" i="11"/>
  <c r="DH182" i="11"/>
  <c r="DD182" i="11"/>
  <c r="DG182" i="11"/>
  <c r="DI182" i="11"/>
  <c r="DP182" i="11"/>
  <c r="DC182" i="11"/>
  <c r="DM182" i="11"/>
  <c r="DJ182" i="11"/>
  <c r="DE182" i="11"/>
  <c r="DN182" i="11"/>
  <c r="DO182" i="11"/>
  <c r="DK182" i="11"/>
  <c r="DF182" i="11"/>
  <c r="DA182" i="11"/>
  <c r="CZ182" i="11"/>
  <c r="CY182" i="11"/>
  <c r="CH151" i="11"/>
  <c r="CN151" i="11"/>
  <c r="DB151" i="11"/>
  <c r="DH151" i="11"/>
  <c r="DE151" i="11"/>
  <c r="DU151" i="11"/>
  <c r="DK151" i="11"/>
  <c r="CL151" i="11"/>
  <c r="CR151" i="11"/>
  <c r="DT151" i="11"/>
  <c r="DR151" i="11"/>
  <c r="CZ151" i="11"/>
  <c r="DL151" i="11"/>
  <c r="DJ151" i="11"/>
  <c r="DV151" i="11"/>
  <c r="DW151" i="11"/>
  <c r="DD151" i="11"/>
  <c r="CT151" i="11"/>
  <c r="DN151" i="11"/>
  <c r="CY151" i="11"/>
  <c r="DO151" i="11"/>
  <c r="CV151" i="11"/>
  <c r="DF151" i="11"/>
  <c r="DI151" i="11"/>
  <c r="DS151" i="11"/>
  <c r="DY151" i="11"/>
  <c r="CX151" i="11"/>
  <c r="CW151" i="11"/>
  <c r="DG151" i="11"/>
  <c r="DC151" i="11"/>
  <c r="DQ151" i="11"/>
  <c r="CP151" i="11"/>
  <c r="DM151" i="11"/>
  <c r="CS151" i="11"/>
  <c r="CM151" i="11"/>
  <c r="DP151" i="11"/>
  <c r="DA151" i="11"/>
  <c r="CU151" i="11"/>
  <c r="DX151" i="11"/>
  <c r="CQ151" i="11"/>
  <c r="CO151" i="11"/>
  <c r="BX151" i="11"/>
  <c r="CG151" i="11"/>
  <c r="CD151" i="11"/>
  <c r="CF151" i="11"/>
  <c r="CB151" i="11"/>
  <c r="BZ151" i="11"/>
  <c r="CI151" i="11"/>
  <c r="CE151" i="11"/>
  <c r="CK151" i="11"/>
  <c r="BY151" i="11"/>
  <c r="BW151" i="11"/>
  <c r="CC151" i="11"/>
  <c r="CA151" i="11"/>
  <c r="CJ151" i="11"/>
  <c r="BV151" i="11"/>
  <c r="BU151" i="11"/>
  <c r="BT151" i="11"/>
  <c r="DZ120" i="11"/>
  <c r="DT180" i="11"/>
  <c r="BW180" i="11"/>
  <c r="BV180" i="11"/>
  <c r="DP180" i="11"/>
  <c r="CR180" i="11"/>
  <c r="DS180" i="11"/>
  <c r="CT180" i="11"/>
  <c r="DR180" i="11"/>
  <c r="BZ180" i="11"/>
  <c r="BY180" i="11"/>
  <c r="DX180" i="11"/>
  <c r="CC180" i="11"/>
  <c r="CP180" i="11"/>
  <c r="CQ180" i="11"/>
  <c r="DY180" i="11"/>
  <c r="DQ180" i="11"/>
  <c r="CD180" i="11"/>
  <c r="CL180" i="11"/>
  <c r="BS180" i="11"/>
  <c r="DO180" i="11"/>
  <c r="DW180" i="11"/>
  <c r="BR180" i="11"/>
  <c r="CH180" i="11"/>
  <c r="CE180" i="11"/>
  <c r="BX180" i="11"/>
  <c r="CM180" i="11"/>
  <c r="CN180" i="11"/>
  <c r="BT180" i="11"/>
  <c r="CG180" i="11"/>
  <c r="BU180" i="11"/>
  <c r="CI180" i="11"/>
  <c r="CA180" i="11"/>
  <c r="CK180" i="11"/>
  <c r="CB180" i="11"/>
  <c r="CO180" i="11"/>
  <c r="CS180" i="11"/>
  <c r="CJ180" i="11"/>
  <c r="CF180" i="11"/>
  <c r="DV180" i="11"/>
  <c r="DU180" i="11"/>
  <c r="DD180" i="11"/>
  <c r="DM180" i="11"/>
  <c r="DE180" i="11"/>
  <c r="DG180" i="11"/>
  <c r="DN180" i="11"/>
  <c r="DB180" i="11"/>
  <c r="DJ180" i="11"/>
  <c r="DH180" i="11"/>
  <c r="DA180" i="11"/>
  <c r="DF180" i="11"/>
  <c r="DI180" i="11"/>
  <c r="DC180" i="11"/>
  <c r="DL180" i="11"/>
  <c r="CZ180" i="11"/>
  <c r="DK180" i="11"/>
  <c r="CY180" i="11"/>
  <c r="CX180" i="11"/>
  <c r="CW180" i="11"/>
  <c r="DI186" i="11"/>
  <c r="BV186" i="11"/>
  <c r="CR186" i="11"/>
  <c r="BZ186" i="11"/>
  <c r="DU186" i="11"/>
  <c r="CK186" i="11"/>
  <c r="BT186" i="11"/>
  <c r="CO186" i="11"/>
  <c r="CC186" i="11"/>
  <c r="CP186" i="11"/>
  <c r="CN186" i="11"/>
  <c r="CE186" i="11"/>
  <c r="CQ186" i="11"/>
  <c r="BU186" i="11"/>
  <c r="CH186" i="11"/>
  <c r="CF186" i="11"/>
  <c r="BW186" i="11"/>
  <c r="CI186" i="11"/>
  <c r="CT186" i="11"/>
  <c r="CZ186" i="11"/>
  <c r="CW186" i="11"/>
  <c r="BS186" i="11"/>
  <c r="DX186" i="11"/>
  <c r="DW186" i="11"/>
  <c r="CJ186" i="11"/>
  <c r="CV186" i="11"/>
  <c r="CB186" i="11"/>
  <c r="BX186" i="11"/>
  <c r="DV186" i="11"/>
  <c r="CY186" i="11"/>
  <c r="CL186" i="11"/>
  <c r="CX186" i="11"/>
  <c r="CD186" i="11"/>
  <c r="BR186" i="11"/>
  <c r="CU186" i="11"/>
  <c r="CS186" i="11"/>
  <c r="BY186" i="11"/>
  <c r="CA186" i="11"/>
  <c r="CM186" i="11"/>
  <c r="CG186" i="11"/>
  <c r="DY186" i="11"/>
  <c r="DS186" i="11"/>
  <c r="DP186" i="11"/>
  <c r="DR186" i="11"/>
  <c r="DM186" i="11"/>
  <c r="DK186" i="11"/>
  <c r="DG186" i="11"/>
  <c r="DF186" i="11"/>
  <c r="DT186" i="11"/>
  <c r="DL186" i="11"/>
  <c r="DJ186" i="11"/>
  <c r="DN186" i="11"/>
  <c r="DH186" i="11"/>
  <c r="DO186" i="11"/>
  <c r="DQ186" i="11"/>
  <c r="DE186" i="11"/>
  <c r="DD186" i="11"/>
  <c r="DC186" i="11"/>
  <c r="CP174" i="11"/>
  <c r="BR393" i="11"/>
  <c r="DZ113" i="11"/>
  <c r="CW173" i="11"/>
  <c r="CH173" i="11"/>
  <c r="DT173" i="11"/>
  <c r="BW173" i="11"/>
  <c r="DN173" i="11"/>
  <c r="DM173" i="11"/>
  <c r="DS173" i="11"/>
  <c r="CF173" i="11"/>
  <c r="CD173" i="11"/>
  <c r="CC173" i="11"/>
  <c r="CJ173" i="11"/>
  <c r="BZ173" i="11"/>
  <c r="BX173" i="11"/>
  <c r="BV173" i="11"/>
  <c r="BU173" i="11"/>
  <c r="CB173" i="11"/>
  <c r="CG173" i="11"/>
  <c r="CE173" i="11"/>
  <c r="DI173" i="11"/>
  <c r="CI173" i="11"/>
  <c r="BR173" i="11"/>
  <c r="DJ173" i="11"/>
  <c r="DO173" i="11"/>
  <c r="DQ173" i="11"/>
  <c r="DL173" i="11"/>
  <c r="BT173" i="11"/>
  <c r="DV173" i="11"/>
  <c r="DK173" i="11"/>
  <c r="DX173" i="11"/>
  <c r="DR173" i="11"/>
  <c r="DW173" i="11"/>
  <c r="DH173" i="11"/>
  <c r="DY173" i="11"/>
  <c r="CK173" i="11"/>
  <c r="CA173" i="11"/>
  <c r="BS173" i="11"/>
  <c r="DU173" i="11"/>
  <c r="DP173" i="11"/>
  <c r="BY173" i="11"/>
  <c r="CL173" i="11"/>
  <c r="CM173" i="11"/>
  <c r="DE173" i="11"/>
  <c r="DF173" i="11"/>
  <c r="CZ173" i="11"/>
  <c r="DD173" i="11"/>
  <c r="CX173" i="11"/>
  <c r="CY173" i="11"/>
  <c r="CU173" i="11"/>
  <c r="CT173" i="11"/>
  <c r="DG173" i="11"/>
  <c r="DB173" i="11"/>
  <c r="DC173" i="11"/>
  <c r="DA173" i="11"/>
  <c r="CS173" i="11"/>
  <c r="CV173" i="11"/>
  <c r="CR173" i="11"/>
  <c r="CQ173" i="11"/>
  <c r="CP173" i="11"/>
  <c r="CB153" i="11"/>
  <c r="CT153" i="11"/>
  <c r="DF153" i="11"/>
  <c r="DW153" i="11"/>
  <c r="DE153" i="11"/>
  <c r="DT153" i="11"/>
  <c r="DK153" i="11"/>
  <c r="DQ153" i="11"/>
  <c r="DP153" i="11"/>
  <c r="CP153" i="11"/>
  <c r="DU153" i="11"/>
  <c r="DS153" i="11"/>
  <c r="DA153" i="11"/>
  <c r="DV153" i="11"/>
  <c r="CQ153" i="11"/>
  <c r="DC153" i="11"/>
  <c r="CS153" i="11"/>
  <c r="DN153" i="11"/>
  <c r="CO153" i="11"/>
  <c r="CU153" i="11"/>
  <c r="CX153" i="11"/>
  <c r="DO153" i="11"/>
  <c r="DL153" i="11"/>
  <c r="DR153" i="11"/>
  <c r="BR153" i="11"/>
  <c r="DD153" i="11"/>
  <c r="DJ153" i="11"/>
  <c r="DX153" i="11"/>
  <c r="CY153" i="11"/>
  <c r="DG153" i="11"/>
  <c r="CV153" i="11"/>
  <c r="DB153" i="11"/>
  <c r="DH153" i="11"/>
  <c r="BS153" i="11"/>
  <c r="DI153" i="11"/>
  <c r="CR153" i="11"/>
  <c r="DM153" i="11"/>
  <c r="CN153" i="11"/>
  <c r="DY153" i="11"/>
  <c r="CW153" i="11"/>
  <c r="CZ153" i="11"/>
  <c r="CM153" i="11"/>
  <c r="BZ153" i="11"/>
  <c r="CD153" i="11"/>
  <c r="CG153" i="11"/>
  <c r="CJ153" i="11"/>
  <c r="CH153" i="11"/>
  <c r="CC153" i="11"/>
  <c r="BY153" i="11"/>
  <c r="CL153" i="11"/>
  <c r="CK153" i="11"/>
  <c r="CE153" i="11"/>
  <c r="CA153" i="11"/>
  <c r="CI153" i="11"/>
  <c r="CF153" i="11"/>
  <c r="BX153" i="11"/>
  <c r="BW153" i="11"/>
  <c r="BV153" i="11"/>
  <c r="DZ100" i="11"/>
  <c r="BU393" i="11"/>
  <c r="B341" i="11"/>
  <c r="AG370" i="11" s="1"/>
  <c r="AO314" i="11"/>
  <c r="AE304" i="11"/>
  <c r="U294" i="11"/>
  <c r="S292" i="11"/>
  <c r="I282" i="11"/>
  <c r="G280" i="11"/>
  <c r="AR317" i="11"/>
  <c r="AP315" i="11"/>
  <c r="AF305" i="11"/>
  <c r="V295" i="11"/>
  <c r="L285" i="11"/>
  <c r="J283" i="11"/>
  <c r="H281" i="11"/>
  <c r="AQ316" i="11"/>
  <c r="AG306" i="11"/>
  <c r="W296" i="11"/>
  <c r="M286" i="11"/>
  <c r="K284" i="11"/>
  <c r="AS318" i="11"/>
  <c r="AJ309" i="11"/>
  <c r="AH307" i="11"/>
  <c r="X297" i="11"/>
  <c r="N287" i="11"/>
  <c r="AK310" i="11"/>
  <c r="AI308" i="11"/>
  <c r="Y298" i="11"/>
  <c r="O288" i="11"/>
  <c r="AL311" i="11"/>
  <c r="AB301" i="11"/>
  <c r="Z299" i="11"/>
  <c r="P289" i="11"/>
  <c r="D277" i="11"/>
  <c r="AM312" i="11"/>
  <c r="AC302" i="11"/>
  <c r="AA300" i="11"/>
  <c r="Q290" i="11"/>
  <c r="E278" i="11"/>
  <c r="AN313" i="11"/>
  <c r="AD303" i="11"/>
  <c r="T293" i="11"/>
  <c r="R291" i="11"/>
  <c r="F279" i="11"/>
  <c r="DZ109" i="11"/>
  <c r="CA275" i="11"/>
  <c r="DX275" i="11"/>
  <c r="DN275" i="11"/>
  <c r="CM275" i="11"/>
  <c r="DA275" i="11"/>
  <c r="DW275" i="11"/>
  <c r="CW275" i="11"/>
  <c r="DG275" i="11"/>
  <c r="CU275" i="11"/>
  <c r="DS275" i="11"/>
  <c r="BV275" i="11"/>
  <c r="CJ275" i="11"/>
  <c r="DE275" i="11"/>
  <c r="CO275" i="11"/>
  <c r="CN275" i="11"/>
  <c r="DB275" i="11"/>
  <c r="DI275" i="11"/>
  <c r="DM275" i="11"/>
  <c r="CV275" i="11"/>
  <c r="BT275" i="11"/>
  <c r="BY275" i="11"/>
  <c r="DK275" i="11"/>
  <c r="BX275" i="11"/>
  <c r="DQ275" i="11"/>
  <c r="CR275" i="11"/>
  <c r="DL275" i="11"/>
  <c r="DJ275" i="11"/>
  <c r="BZ275" i="11"/>
  <c r="CG275" i="11"/>
  <c r="DP275" i="11"/>
  <c r="CQ275" i="11"/>
  <c r="CH275" i="11"/>
  <c r="DR275" i="11"/>
  <c r="CK275" i="11"/>
  <c r="CX275" i="11"/>
  <c r="CL275" i="11"/>
  <c r="CC275" i="11"/>
  <c r="CZ275" i="11"/>
  <c r="CS275" i="11"/>
  <c r="CI275" i="11"/>
  <c r="CT275" i="11"/>
  <c r="BS275" i="11"/>
  <c r="DT275" i="11"/>
  <c r="DV275" i="11"/>
  <c r="CD275" i="11"/>
  <c r="CB275" i="11"/>
  <c r="CY275" i="11"/>
  <c r="DF275" i="11"/>
  <c r="CP275" i="11"/>
  <c r="DO275" i="11"/>
  <c r="DC275" i="11"/>
  <c r="DD275" i="11"/>
  <c r="DY275" i="11"/>
  <c r="DH275" i="11"/>
  <c r="DU275" i="11"/>
  <c r="BW275" i="11"/>
  <c r="CE275" i="11"/>
  <c r="BU275" i="11"/>
  <c r="CF275" i="11"/>
  <c r="BR275" i="11"/>
  <c r="BS395" i="11"/>
  <c r="DW395" i="11"/>
  <c r="CX395" i="11"/>
  <c r="DT395" i="11"/>
  <c r="CE395" i="11"/>
  <c r="CH395" i="11"/>
  <c r="DI395" i="11"/>
  <c r="BV395" i="11"/>
  <c r="DN395" i="11"/>
  <c r="CG395" i="11"/>
  <c r="DC395" i="11"/>
  <c r="CR395" i="11"/>
  <c r="CU395" i="11"/>
  <c r="DO395" i="11"/>
  <c r="CI395" i="11"/>
  <c r="CW395" i="11"/>
  <c r="DK395" i="11"/>
  <c r="CL395" i="11"/>
  <c r="DY395" i="11"/>
  <c r="DP395" i="11"/>
  <c r="CO395" i="11"/>
  <c r="DD395" i="11"/>
  <c r="CF395" i="11"/>
  <c r="CT395" i="11"/>
  <c r="CS395" i="11"/>
  <c r="DV395" i="11"/>
  <c r="DU395" i="11"/>
  <c r="DB395" i="11"/>
  <c r="DX395" i="11"/>
  <c r="BX395" i="11"/>
  <c r="DJ395" i="11"/>
  <c r="CZ395" i="11"/>
  <c r="DA395" i="11"/>
  <c r="CN395" i="11"/>
  <c r="CM395" i="11"/>
  <c r="DH395" i="11"/>
  <c r="BQ395" i="11"/>
  <c r="BT395" i="11"/>
  <c r="BZ395" i="11"/>
  <c r="DQ395" i="11"/>
  <c r="CB395" i="11"/>
  <c r="CA395" i="11"/>
  <c r="DF395" i="11"/>
  <c r="CJ395" i="11"/>
  <c r="CQ395" i="11"/>
  <c r="BW395" i="11"/>
  <c r="CC395" i="11"/>
  <c r="CY395" i="11"/>
  <c r="DM395" i="11"/>
  <c r="DS395" i="11"/>
  <c r="DE395" i="11"/>
  <c r="DL395" i="11"/>
  <c r="BY395" i="11"/>
  <c r="CD395" i="11"/>
  <c r="DG395" i="11"/>
  <c r="BR395" i="11"/>
  <c r="CP395" i="11"/>
  <c r="CV395" i="11"/>
  <c r="CK395" i="11"/>
  <c r="DR395" i="11"/>
  <c r="BM214" i="11"/>
  <c r="BQ214" i="11" s="1"/>
  <c r="BM222" i="11"/>
  <c r="BM240" i="11"/>
  <c r="BQ240" i="11" s="1"/>
  <c r="BM234" i="11"/>
  <c r="BM236" i="11"/>
  <c r="BV155" i="11"/>
  <c r="DS155" i="11"/>
  <c r="DY155" i="11"/>
  <c r="DX155" i="11"/>
  <c r="DF155" i="11"/>
  <c r="CU155" i="11"/>
  <c r="DA155" i="11"/>
  <c r="CZ155" i="11"/>
  <c r="DU155" i="11"/>
  <c r="DG155" i="11"/>
  <c r="DK155" i="11"/>
  <c r="CS155" i="11"/>
  <c r="DV155" i="11"/>
  <c r="DW155" i="11"/>
  <c r="CA155" i="11"/>
  <c r="DC155" i="11"/>
  <c r="DN155" i="11"/>
  <c r="CQ155" i="11"/>
  <c r="DJ155" i="11"/>
  <c r="BU155" i="11"/>
  <c r="CP155" i="11"/>
  <c r="DO155" i="11"/>
  <c r="DL155" i="11"/>
  <c r="BS155" i="11"/>
  <c r="DD155" i="11"/>
  <c r="DP155" i="11"/>
  <c r="CW155" i="11"/>
  <c r="CV155" i="11"/>
  <c r="DH155" i="11"/>
  <c r="DR155" i="11"/>
  <c r="CR155" i="11"/>
  <c r="DB155" i="11"/>
  <c r="BT155" i="11"/>
  <c r="DM155" i="11"/>
  <c r="CT155" i="11"/>
  <c r="CX155" i="11"/>
  <c r="DE155" i="11"/>
  <c r="DT155" i="11"/>
  <c r="DI155" i="11"/>
  <c r="CY155" i="11"/>
  <c r="BR155" i="11"/>
  <c r="DQ155" i="11"/>
  <c r="CJ155" i="11"/>
  <c r="CC155" i="11"/>
  <c r="CK155" i="11"/>
  <c r="CN155" i="11"/>
  <c r="CH155" i="11"/>
  <c r="CM155" i="11"/>
  <c r="CD155" i="11"/>
  <c r="CE155" i="11"/>
  <c r="CG155" i="11"/>
  <c r="CI155" i="11"/>
  <c r="CB155" i="11"/>
  <c r="CL155" i="11"/>
  <c r="CF155" i="11"/>
  <c r="CO155" i="11"/>
  <c r="BZ155" i="11"/>
  <c r="BY155" i="11"/>
  <c r="BX155" i="11"/>
  <c r="DZ105" i="11"/>
  <c r="CM170" i="11"/>
  <c r="DT170" i="11"/>
  <c r="BS170" i="11"/>
  <c r="DN170" i="11"/>
  <c r="CG170" i="11"/>
  <c r="DH170" i="11"/>
  <c r="CW170" i="11"/>
  <c r="DG170" i="11"/>
  <c r="CF170" i="11"/>
  <c r="DU170" i="11"/>
  <c r="BY170" i="11"/>
  <c r="DB170" i="11"/>
  <c r="BW170" i="11"/>
  <c r="CE170" i="11"/>
  <c r="CS170" i="11"/>
  <c r="DQ170" i="11"/>
  <c r="CI170" i="11"/>
  <c r="DP170" i="11"/>
  <c r="DX170" i="11"/>
  <c r="DY170" i="11"/>
  <c r="DJ170" i="11"/>
  <c r="CC170" i="11"/>
  <c r="CZ170" i="11"/>
  <c r="CX170" i="11"/>
  <c r="CU170" i="11"/>
  <c r="CA170" i="11"/>
  <c r="BU170" i="11"/>
  <c r="DF170" i="11"/>
  <c r="BT170" i="11"/>
  <c r="CR170" i="11"/>
  <c r="CB170" i="11"/>
  <c r="DI170" i="11"/>
  <c r="DD170" i="11"/>
  <c r="DA170" i="11"/>
  <c r="DL170" i="11"/>
  <c r="CY170" i="11"/>
  <c r="BR170" i="11"/>
  <c r="DC170" i="11"/>
  <c r="CJ170" i="11"/>
  <c r="CQ170" i="11"/>
  <c r="DV170" i="11"/>
  <c r="BZ170" i="11"/>
  <c r="DS170" i="11"/>
  <c r="CD170" i="11"/>
  <c r="DR170" i="11"/>
  <c r="CH170" i="11"/>
  <c r="DM170" i="11"/>
  <c r="BV170" i="11"/>
  <c r="CV170" i="11"/>
  <c r="CP170" i="11"/>
  <c r="DW170" i="11"/>
  <c r="DK170" i="11"/>
  <c r="BX170" i="11"/>
  <c r="DO170" i="11"/>
  <c r="DE170" i="11"/>
  <c r="CT170" i="11"/>
  <c r="CO170" i="11"/>
  <c r="CN170" i="11"/>
  <c r="DZ97" i="11"/>
  <c r="DZ91" i="11"/>
  <c r="BU396" i="11"/>
  <c r="BT396" i="11"/>
  <c r="BS396" i="11"/>
  <c r="CV396" i="11"/>
  <c r="DA396" i="11"/>
  <c r="CR396" i="11"/>
  <c r="DU396" i="11"/>
  <c r="CG396" i="11"/>
  <c r="DD396" i="11"/>
  <c r="CY396" i="11"/>
  <c r="DH396" i="11"/>
  <c r="CE396" i="11"/>
  <c r="CZ396" i="11"/>
  <c r="DN396" i="11"/>
  <c r="CM396" i="11"/>
  <c r="CT396" i="11"/>
  <c r="DY396" i="11"/>
  <c r="DC396" i="11"/>
  <c r="CF396" i="11"/>
  <c r="DQ396" i="11"/>
  <c r="BZ396" i="11"/>
  <c r="DV396" i="11"/>
  <c r="DX396" i="11"/>
  <c r="CJ396" i="11"/>
  <c r="CA396" i="11"/>
  <c r="CC396" i="11"/>
  <c r="BX396" i="11"/>
  <c r="DP396" i="11"/>
  <c r="CQ396" i="11"/>
  <c r="DL396" i="11"/>
  <c r="CX396" i="11"/>
  <c r="CP396" i="11"/>
  <c r="CN396" i="11"/>
  <c r="BV396" i="11"/>
  <c r="DB396" i="11"/>
  <c r="DK396" i="11"/>
  <c r="BW396" i="11"/>
  <c r="DO396" i="11"/>
  <c r="CO396" i="11"/>
  <c r="CU396" i="11"/>
  <c r="DE396" i="11"/>
  <c r="DT396" i="11"/>
  <c r="DI396" i="11"/>
  <c r="BR396" i="11"/>
  <c r="BQ396" i="11"/>
  <c r="CW396" i="11"/>
  <c r="DS396" i="11"/>
  <c r="CD396" i="11"/>
  <c r="DR396" i="11"/>
  <c r="CL396" i="11"/>
  <c r="DF396" i="11"/>
  <c r="DG396" i="11"/>
  <c r="DM396" i="11"/>
  <c r="DJ396" i="11"/>
  <c r="CS396" i="11"/>
  <c r="CI396" i="11"/>
  <c r="DW396" i="11"/>
  <c r="CH396" i="11"/>
  <c r="CK396" i="11"/>
  <c r="BY396" i="11"/>
  <c r="CB396" i="11"/>
  <c r="CX171" i="11"/>
  <c r="BX171" i="11"/>
  <c r="CQ171" i="11"/>
  <c r="DN171" i="11"/>
  <c r="CC171" i="11"/>
  <c r="DS171" i="11"/>
  <c r="CI171" i="11"/>
  <c r="BY171" i="11"/>
  <c r="CH171" i="11"/>
  <c r="CE171" i="11"/>
  <c r="BV171" i="11"/>
  <c r="BS171" i="11"/>
  <c r="CK171" i="11"/>
  <c r="DX171" i="11"/>
  <c r="DM171" i="11"/>
  <c r="CF171" i="11"/>
  <c r="DO171" i="11"/>
  <c r="DQ171" i="11"/>
  <c r="DK171" i="11"/>
  <c r="DG171" i="11"/>
  <c r="BU171" i="11"/>
  <c r="CG171" i="11"/>
  <c r="BW171" i="11"/>
  <c r="DP171" i="11"/>
  <c r="DY171" i="11"/>
  <c r="DR171" i="11"/>
  <c r="CA171" i="11"/>
  <c r="CJ171" i="11"/>
  <c r="DJ171" i="11"/>
  <c r="DV171" i="11"/>
  <c r="BT171" i="11"/>
  <c r="DI171" i="11"/>
  <c r="DF171" i="11"/>
  <c r="BR171" i="11"/>
  <c r="DL171" i="11"/>
  <c r="DW171" i="11"/>
  <c r="DU171" i="11"/>
  <c r="CB171" i="11"/>
  <c r="DT171" i="11"/>
  <c r="CD171" i="11"/>
  <c r="BZ171" i="11"/>
  <c r="DH171" i="11"/>
  <c r="CY171" i="11"/>
  <c r="CT171" i="11"/>
  <c r="CU171" i="11"/>
  <c r="DA171" i="11"/>
  <c r="CV171" i="11"/>
  <c r="CS171" i="11"/>
  <c r="DB171" i="11"/>
  <c r="CR171" i="11"/>
  <c r="DE171" i="11"/>
  <c r="DD171" i="11"/>
  <c r="DC171" i="11"/>
  <c r="CZ171" i="11"/>
  <c r="CW171" i="11"/>
  <c r="CP171" i="11"/>
  <c r="CO171" i="11"/>
  <c r="CN171" i="11"/>
  <c r="BX156" i="11"/>
  <c r="D340" i="11"/>
  <c r="O351" i="11"/>
  <c r="I345" i="11"/>
  <c r="E341" i="11"/>
  <c r="M349" i="11"/>
  <c r="F342" i="11"/>
  <c r="R354" i="11"/>
  <c r="J346" i="11"/>
  <c r="Z362" i="11"/>
  <c r="V358" i="11"/>
  <c r="G343" i="11"/>
  <c r="P352" i="11"/>
  <c r="Q353" i="11"/>
  <c r="X360" i="11"/>
  <c r="AE367" i="11"/>
  <c r="AK373" i="11"/>
  <c r="AJ372" i="11"/>
  <c r="AQ379" i="11"/>
  <c r="AP378" i="11"/>
  <c r="Y361" i="11"/>
  <c r="W359" i="11"/>
  <c r="AC365" i="11"/>
  <c r="AB364" i="11"/>
  <c r="AI371" i="11"/>
  <c r="AH370" i="11"/>
  <c r="L348" i="11"/>
  <c r="AN376" i="11"/>
  <c r="B404" i="11"/>
  <c r="AL374" i="11"/>
  <c r="U357" i="11"/>
  <c r="T356" i="11"/>
  <c r="AA363" i="11"/>
  <c r="AO377" i="11"/>
  <c r="H344" i="11"/>
  <c r="AF368" i="11"/>
  <c r="K347" i="11"/>
  <c r="AS381" i="11"/>
  <c r="AT382" i="11"/>
  <c r="N350" i="11"/>
  <c r="AR380" i="11"/>
  <c r="S355" i="11"/>
  <c r="AG369" i="11"/>
  <c r="AD366" i="11"/>
  <c r="AM375" i="11"/>
  <c r="DZ92" i="11"/>
  <c r="BT392" i="11"/>
  <c r="DZ90" i="11"/>
  <c r="CX182" i="11"/>
  <c r="BT390" i="11"/>
  <c r="CS388" i="11"/>
  <c r="CR388" i="11"/>
  <c r="CQ388" i="11"/>
  <c r="CH388" i="11"/>
  <c r="BY388" i="11"/>
  <c r="DS388" i="11"/>
  <c r="CD388" i="11"/>
  <c r="CC388" i="11"/>
  <c r="CB388" i="11"/>
  <c r="CA388" i="11"/>
  <c r="DU388" i="11"/>
  <c r="DL388" i="11"/>
  <c r="DR388" i="11"/>
  <c r="DC388" i="11"/>
  <c r="BU388" i="11"/>
  <c r="BT388" i="11"/>
  <c r="DV388" i="11"/>
  <c r="DM388" i="11"/>
  <c r="DD388" i="11"/>
  <c r="CL388" i="11"/>
  <c r="BW388" i="11"/>
  <c r="DY388" i="11"/>
  <c r="CZ388" i="11"/>
  <c r="DF388" i="11"/>
  <c r="DT388" i="11"/>
  <c r="CE388" i="11"/>
  <c r="DQ388" i="11"/>
  <c r="CJ388" i="11"/>
  <c r="CX388" i="11"/>
  <c r="CV388" i="11"/>
  <c r="DJ388" i="11"/>
  <c r="DI388" i="11"/>
  <c r="DW388" i="11"/>
  <c r="CP388" i="11"/>
  <c r="CN388" i="11"/>
  <c r="DA388" i="11"/>
  <c r="DO388" i="11"/>
  <c r="BZ388" i="11"/>
  <c r="CF388" i="11"/>
  <c r="CT388" i="11"/>
  <c r="CK388" i="11"/>
  <c r="DG388" i="11"/>
  <c r="DE388" i="11"/>
  <c r="BX388" i="11"/>
  <c r="DB388" i="11"/>
  <c r="DX388" i="11"/>
  <c r="CY388" i="11"/>
  <c r="CW388" i="11"/>
  <c r="CM388" i="11"/>
  <c r="BV388" i="11"/>
  <c r="CO388" i="11"/>
  <c r="CG388" i="11"/>
  <c r="CU388" i="11"/>
  <c r="DK388" i="11"/>
  <c r="DP388" i="11"/>
  <c r="DH388" i="11"/>
  <c r="BS388" i="11"/>
  <c r="CI388" i="11"/>
  <c r="DN388" i="11"/>
  <c r="DM189" i="11"/>
  <c r="BR189" i="11"/>
  <c r="CN189" i="11"/>
  <c r="DY189" i="11"/>
  <c r="CJ189" i="11"/>
  <c r="CI189" i="11"/>
  <c r="CX189" i="11"/>
  <c r="CG189" i="11"/>
  <c r="CT189" i="11"/>
  <c r="CC189" i="11"/>
  <c r="CM189" i="11"/>
  <c r="CW189" i="11"/>
  <c r="CL189" i="11"/>
  <c r="CR189" i="11"/>
  <c r="BS189" i="11"/>
  <c r="CO189" i="11"/>
  <c r="CD189" i="11"/>
  <c r="CB189" i="11"/>
  <c r="CU189" i="11"/>
  <c r="CP189" i="11"/>
  <c r="CV189" i="11"/>
  <c r="CS189" i="11"/>
  <c r="BZ189" i="11"/>
  <c r="DA189" i="11"/>
  <c r="CA189" i="11"/>
  <c r="CZ189" i="11"/>
  <c r="DC189" i="11"/>
  <c r="CF189" i="11"/>
  <c r="BT189" i="11"/>
  <c r="BX189" i="11"/>
  <c r="DX189" i="11"/>
  <c r="CH189" i="11"/>
  <c r="BV189" i="11"/>
  <c r="CQ189" i="11"/>
  <c r="BW189" i="11"/>
  <c r="BY189" i="11"/>
  <c r="DB189" i="11"/>
  <c r="CK189" i="11"/>
  <c r="BU189" i="11"/>
  <c r="CE189" i="11"/>
  <c r="CY189" i="11"/>
  <c r="DT189" i="11"/>
  <c r="DN189" i="11"/>
  <c r="DI189" i="11"/>
  <c r="DQ189" i="11"/>
  <c r="DW189" i="11"/>
  <c r="DO189" i="11"/>
  <c r="DR189" i="11"/>
  <c r="DV189" i="11"/>
  <c r="DP189" i="11"/>
  <c r="DU189" i="11"/>
  <c r="DS189" i="11"/>
  <c r="DL189" i="11"/>
  <c r="DK189" i="11"/>
  <c r="DJ189" i="11"/>
  <c r="DH189" i="11"/>
  <c r="DG189" i="11"/>
  <c r="DF189" i="11"/>
  <c r="CM164" i="11"/>
  <c r="DU164" i="11"/>
  <c r="BX164" i="11"/>
  <c r="CA164" i="11"/>
  <c r="CZ164" i="11"/>
  <c r="DI164" i="11"/>
  <c r="BU164" i="11"/>
  <c r="DM164" i="11"/>
  <c r="DS164" i="11"/>
  <c r="BS164" i="11"/>
  <c r="CC164" i="11"/>
  <c r="DN164" i="11"/>
  <c r="BW164" i="11"/>
  <c r="DX164" i="11"/>
  <c r="CB164" i="11"/>
  <c r="DJ164" i="11"/>
  <c r="DV164" i="11"/>
  <c r="DD164" i="11"/>
  <c r="DA164" i="11"/>
  <c r="BT164" i="11"/>
  <c r="BR164" i="11"/>
  <c r="DW164" i="11"/>
  <c r="DQ164" i="11"/>
  <c r="DE164" i="11"/>
  <c r="DO164" i="11"/>
  <c r="CY164" i="11"/>
  <c r="BY164" i="11"/>
  <c r="DG164" i="11"/>
  <c r="DP164" i="11"/>
  <c r="DL164" i="11"/>
  <c r="BV164" i="11"/>
  <c r="DR164" i="11"/>
  <c r="DF164" i="11"/>
  <c r="BZ164" i="11"/>
  <c r="DY164" i="11"/>
  <c r="DT164" i="11"/>
  <c r="DB164" i="11"/>
  <c r="DK164" i="11"/>
  <c r="DC164" i="11"/>
  <c r="CD164" i="11"/>
  <c r="DH164" i="11"/>
  <c r="CP164" i="11"/>
  <c r="CQ164" i="11"/>
  <c r="CX164" i="11"/>
  <c r="CN164" i="11"/>
  <c r="CV164" i="11"/>
  <c r="CT164" i="11"/>
  <c r="CS164" i="11"/>
  <c r="CO164" i="11"/>
  <c r="CR164" i="11"/>
  <c r="CJ164" i="11"/>
  <c r="CW164" i="11"/>
  <c r="CL164" i="11"/>
  <c r="CK164" i="11"/>
  <c r="CU164" i="11"/>
  <c r="CI164" i="11"/>
  <c r="CH164" i="11"/>
  <c r="CG164" i="11"/>
  <c r="DZ87" i="11"/>
  <c r="DM190" i="11"/>
  <c r="DB190" i="11"/>
  <c r="CC190" i="11"/>
  <c r="CP190" i="11"/>
  <c r="DC190" i="11"/>
  <c r="CY190" i="11"/>
  <c r="CD190" i="11"/>
  <c r="CR190" i="11"/>
  <c r="BR190" i="11"/>
  <c r="CN190" i="11"/>
  <c r="CE190" i="11"/>
  <c r="CA190" i="11"/>
  <c r="BU190" i="11"/>
  <c r="CW190" i="11"/>
  <c r="CQ190" i="11"/>
  <c r="CZ190" i="11"/>
  <c r="CO190" i="11"/>
  <c r="CI190" i="11"/>
  <c r="CL190" i="11"/>
  <c r="CB190" i="11"/>
  <c r="BY190" i="11"/>
  <c r="CM190" i="11"/>
  <c r="BV190" i="11"/>
  <c r="BZ190" i="11"/>
  <c r="DA190" i="11"/>
  <c r="CG190" i="11"/>
  <c r="CS190" i="11"/>
  <c r="DD190" i="11"/>
  <c r="CK190" i="11"/>
  <c r="CV190" i="11"/>
  <c r="BS190" i="11"/>
  <c r="DY190" i="11"/>
  <c r="CJ190" i="11"/>
  <c r="CF190" i="11"/>
  <c r="BT190" i="11"/>
  <c r="BX190" i="11"/>
  <c r="CT190" i="11"/>
  <c r="CH190" i="11"/>
  <c r="BW190" i="11"/>
  <c r="CX190" i="11"/>
  <c r="CU190" i="11"/>
  <c r="DV190" i="11"/>
  <c r="DJ190" i="11"/>
  <c r="DP190" i="11"/>
  <c r="DS190" i="11"/>
  <c r="DQ190" i="11"/>
  <c r="DX190" i="11"/>
  <c r="DT190" i="11"/>
  <c r="DN190" i="11"/>
  <c r="DO190" i="11"/>
  <c r="DR190" i="11"/>
  <c r="DU190" i="11"/>
  <c r="DL190" i="11"/>
  <c r="DK190" i="11"/>
  <c r="DW190" i="11"/>
  <c r="DH190" i="11"/>
  <c r="DI190" i="11"/>
  <c r="DG190" i="11"/>
  <c r="BM221" i="11"/>
  <c r="BM229" i="11"/>
  <c r="BM247" i="11"/>
  <c r="BM241" i="11"/>
  <c r="BQ241" i="11" s="1"/>
  <c r="BM244" i="11"/>
  <c r="BS177" i="11"/>
  <c r="CD177" i="11"/>
  <c r="CN177" i="11"/>
  <c r="CM177" i="11"/>
  <c r="DT177" i="11"/>
  <c r="DW177" i="11"/>
  <c r="BY177" i="11"/>
  <c r="DS177" i="11"/>
  <c r="DR177" i="11"/>
  <c r="CI177" i="11"/>
  <c r="DC177" i="11"/>
  <c r="DB177" i="11"/>
  <c r="BU177" i="11"/>
  <c r="CY177" i="11"/>
  <c r="CJ177" i="11"/>
  <c r="CA177" i="11"/>
  <c r="BT177" i="11"/>
  <c r="CB177" i="11"/>
  <c r="CF177" i="11"/>
  <c r="DY177" i="11"/>
  <c r="DM177" i="11"/>
  <c r="BZ177" i="11"/>
  <c r="CO177" i="11"/>
  <c r="DE177" i="11"/>
  <c r="CQ177" i="11"/>
  <c r="BX177" i="11"/>
  <c r="CC177" i="11"/>
  <c r="DD177" i="11"/>
  <c r="DV177" i="11"/>
  <c r="BV177" i="11"/>
  <c r="CE177" i="11"/>
  <c r="DL177" i="11"/>
  <c r="DH177" i="11"/>
  <c r="DK177" i="11"/>
  <c r="DQ177" i="11"/>
  <c r="BR177" i="11"/>
  <c r="CZ177" i="11"/>
  <c r="DU177" i="11"/>
  <c r="DN177" i="11"/>
  <c r="DO177" i="11"/>
  <c r="CG177" i="11"/>
  <c r="DX177" i="11"/>
  <c r="CP177" i="11"/>
  <c r="CL177" i="11"/>
  <c r="BW177" i="11"/>
  <c r="CH177" i="11"/>
  <c r="CK177" i="11"/>
  <c r="DP177" i="11"/>
  <c r="DG177" i="11"/>
  <c r="DA177" i="11"/>
  <c r="CW177" i="11"/>
  <c r="DF177" i="11"/>
  <c r="DJ177" i="11"/>
  <c r="DI177" i="11"/>
  <c r="CX177" i="11"/>
  <c r="CV177" i="11"/>
  <c r="CU177" i="11"/>
  <c r="CT177" i="11"/>
  <c r="DZ88" i="11"/>
  <c r="DZ329" i="11"/>
  <c r="DT185" i="11"/>
  <c r="BR185" i="11"/>
  <c r="CN185" i="11"/>
  <c r="CS185" i="11"/>
  <c r="CB185" i="11"/>
  <c r="CA185" i="11"/>
  <c r="DU185" i="11"/>
  <c r="CF185" i="11"/>
  <c r="CK185" i="11"/>
  <c r="BT185" i="11"/>
  <c r="BS185" i="11"/>
  <c r="CX185" i="11"/>
  <c r="CG185" i="11"/>
  <c r="CL185" i="11"/>
  <c r="DX185" i="11"/>
  <c r="CU185" i="11"/>
  <c r="BZ185" i="11"/>
  <c r="CD185" i="11"/>
  <c r="DW185" i="11"/>
  <c r="CE185" i="11"/>
  <c r="CW185" i="11"/>
  <c r="BV185" i="11"/>
  <c r="BW185" i="11"/>
  <c r="CO185" i="11"/>
  <c r="DY185" i="11"/>
  <c r="CY185" i="11"/>
  <c r="BY185" i="11"/>
  <c r="CC185" i="11"/>
  <c r="CQ185" i="11"/>
  <c r="BU185" i="11"/>
  <c r="CI185" i="11"/>
  <c r="DV185" i="11"/>
  <c r="CV185" i="11"/>
  <c r="CH185" i="11"/>
  <c r="CT185" i="11"/>
  <c r="CJ185" i="11"/>
  <c r="CM185" i="11"/>
  <c r="CP185" i="11"/>
  <c r="CR185" i="11"/>
  <c r="BX185" i="11"/>
  <c r="DO185" i="11"/>
  <c r="DE185" i="11"/>
  <c r="DG185" i="11"/>
  <c r="DL185" i="11"/>
  <c r="DP185" i="11"/>
  <c r="DM185" i="11"/>
  <c r="DJ185" i="11"/>
  <c r="DF185" i="11"/>
  <c r="DR185" i="11"/>
  <c r="DH185" i="11"/>
  <c r="DK185" i="11"/>
  <c r="DN185" i="11"/>
  <c r="DI185" i="11"/>
  <c r="DS185" i="11"/>
  <c r="DQ185" i="11"/>
  <c r="DD185" i="11"/>
  <c r="DC185" i="11"/>
  <c r="DB185" i="11"/>
  <c r="BZ176" i="11"/>
  <c r="DQ176" i="11"/>
  <c r="CJ176" i="11"/>
  <c r="CK176" i="11"/>
  <c r="CI176" i="11"/>
  <c r="CH176" i="11"/>
  <c r="CG176" i="11"/>
  <c r="DP176" i="11"/>
  <c r="BX176" i="11"/>
  <c r="CN176" i="11"/>
  <c r="BS176" i="11"/>
  <c r="BR176" i="11"/>
  <c r="CD176" i="11"/>
  <c r="CM176" i="11"/>
  <c r="DW176" i="11"/>
  <c r="BV176" i="11"/>
  <c r="DR176" i="11"/>
  <c r="BY176" i="11"/>
  <c r="CP176" i="11"/>
  <c r="DV176" i="11"/>
  <c r="DK176" i="11"/>
  <c r="BU176" i="11"/>
  <c r="DL176" i="11"/>
  <c r="CF176" i="11"/>
  <c r="DX176" i="11"/>
  <c r="DU176" i="11"/>
  <c r="DN176" i="11"/>
  <c r="DT176" i="11"/>
  <c r="BT176" i="11"/>
  <c r="DS176" i="11"/>
  <c r="CB176" i="11"/>
  <c r="CA176" i="11"/>
  <c r="CC176" i="11"/>
  <c r="BW176" i="11"/>
  <c r="DY176" i="11"/>
  <c r="CL176" i="11"/>
  <c r="DM176" i="11"/>
  <c r="CE176" i="11"/>
  <c r="CO176" i="11"/>
  <c r="DO176" i="11"/>
  <c r="CX176" i="11"/>
  <c r="DH176" i="11"/>
  <c r="DE176" i="11"/>
  <c r="DJ176" i="11"/>
  <c r="DD176" i="11"/>
  <c r="DA176" i="11"/>
  <c r="CV176" i="11"/>
  <c r="CZ176" i="11"/>
  <c r="DC176" i="11"/>
  <c r="CY176" i="11"/>
  <c r="DI176" i="11"/>
  <c r="DB176" i="11"/>
  <c r="DF176" i="11"/>
  <c r="DG176" i="11"/>
  <c r="CW176" i="11"/>
  <c r="CU176" i="11"/>
  <c r="CT176" i="11"/>
  <c r="CS176" i="11"/>
  <c r="BR391" i="11"/>
  <c r="BS389" i="11"/>
  <c r="DD175" i="11"/>
  <c r="CL175" i="11"/>
  <c r="DV175" i="11"/>
  <c r="DS175" i="11"/>
  <c r="DX175" i="11"/>
  <c r="CN175" i="11"/>
  <c r="DQ175" i="11"/>
  <c r="CD175" i="11"/>
  <c r="DN175" i="11"/>
  <c r="DK175" i="11"/>
  <c r="DL175" i="11"/>
  <c r="BX175" i="11"/>
  <c r="DO175" i="11"/>
  <c r="BW175" i="11"/>
  <c r="DY175" i="11"/>
  <c r="BT175" i="11"/>
  <c r="DJ175" i="11"/>
  <c r="BV175" i="11"/>
  <c r="BZ175" i="11"/>
  <c r="CF175" i="11"/>
  <c r="DT175" i="11"/>
  <c r="DW175" i="11"/>
  <c r="BR175" i="11"/>
  <c r="DP175" i="11"/>
  <c r="CI175" i="11"/>
  <c r="CM175" i="11"/>
  <c r="CJ175" i="11"/>
  <c r="CA175" i="11"/>
  <c r="CE175" i="11"/>
  <c r="CC175" i="11"/>
  <c r="BS175" i="11"/>
  <c r="DM175" i="11"/>
  <c r="CB175" i="11"/>
  <c r="CK175" i="11"/>
  <c r="DU175" i="11"/>
  <c r="BU175" i="11"/>
  <c r="DR175" i="11"/>
  <c r="CH175" i="11"/>
  <c r="BY175" i="11"/>
  <c r="CG175" i="11"/>
  <c r="CO175" i="11"/>
  <c r="CV175" i="11"/>
  <c r="DE175" i="11"/>
  <c r="DC175" i="11"/>
  <c r="CU175" i="11"/>
  <c r="DB175" i="11"/>
  <c r="CX175" i="11"/>
  <c r="CY175" i="11"/>
  <c r="CW175" i="11"/>
  <c r="CZ175" i="11"/>
  <c r="DA175" i="11"/>
  <c r="DH175" i="11"/>
  <c r="DF175" i="11"/>
  <c r="DI175" i="11"/>
  <c r="DG175" i="11"/>
  <c r="CT175" i="11"/>
  <c r="CS175" i="11"/>
  <c r="CR175" i="11"/>
  <c r="BM454" i="11"/>
  <c r="BR454" i="11" s="1"/>
  <c r="BM464" i="11"/>
  <c r="DZ102" i="11"/>
  <c r="CC161" i="11"/>
  <c r="BW161" i="11"/>
  <c r="DX161" i="11"/>
  <c r="CX161" i="11"/>
  <c r="CY161" i="11"/>
  <c r="DE161" i="11"/>
  <c r="DF161" i="11"/>
  <c r="DN161" i="11"/>
  <c r="CS161" i="11"/>
  <c r="BV161" i="11"/>
  <c r="BY161" i="11"/>
  <c r="DG161" i="11"/>
  <c r="DO161" i="11"/>
  <c r="DS161" i="11"/>
  <c r="DB161" i="11"/>
  <c r="CO161" i="11"/>
  <c r="DU161" i="11"/>
  <c r="CT161" i="11"/>
  <c r="CH161" i="11"/>
  <c r="BU161" i="11"/>
  <c r="CN161" i="11"/>
  <c r="DR161" i="11"/>
  <c r="DT161" i="11"/>
  <c r="BR161" i="11"/>
  <c r="BZ161" i="11"/>
  <c r="CP161" i="11"/>
  <c r="DC161" i="11"/>
  <c r="DK161" i="11"/>
  <c r="DJ161" i="11"/>
  <c r="DL161" i="11"/>
  <c r="CA161" i="11"/>
  <c r="CI161" i="11"/>
  <c r="CL161" i="11"/>
  <c r="BS161" i="11"/>
  <c r="CZ161" i="11"/>
  <c r="DH161" i="11"/>
  <c r="DP161" i="11"/>
  <c r="CJ161" i="11"/>
  <c r="DD161" i="11"/>
  <c r="BT161" i="11"/>
  <c r="DI161" i="11"/>
  <c r="CM161" i="11"/>
  <c r="DQ161" i="11"/>
  <c r="DY161" i="11"/>
  <c r="CG161" i="11"/>
  <c r="DM161" i="11"/>
  <c r="DV161" i="11"/>
  <c r="DA161" i="11"/>
  <c r="CV161" i="11"/>
  <c r="CW161" i="11"/>
  <c r="DW161" i="11"/>
  <c r="BX161" i="11"/>
  <c r="CR161" i="11"/>
  <c r="CU161" i="11"/>
  <c r="CK161" i="11"/>
  <c r="CQ161" i="11"/>
  <c r="CF161" i="11"/>
  <c r="CE161" i="11"/>
  <c r="CD161" i="11"/>
  <c r="BU153" i="11"/>
  <c r="BX400" i="11"/>
  <c r="DZ393" i="14"/>
  <c r="DZ388" i="14"/>
  <c r="DZ395" i="14"/>
  <c r="DZ398" i="14"/>
  <c r="DZ391" i="14"/>
  <c r="DZ389" i="14"/>
  <c r="BR456" i="14"/>
  <c r="BQ456" i="14"/>
  <c r="BS456" i="14"/>
  <c r="BW456" i="14"/>
  <c r="BU458" i="13"/>
  <c r="DZ393" i="13"/>
  <c r="BU462" i="13"/>
  <c r="BT462" i="13"/>
  <c r="DZ389" i="13"/>
  <c r="DZ396" i="13"/>
  <c r="BQ460" i="13"/>
  <c r="DZ395" i="13"/>
  <c r="DZ398" i="13"/>
  <c r="CC462" i="13"/>
  <c r="DZ388" i="13"/>
  <c r="DZ394" i="13"/>
  <c r="DZ390" i="13"/>
  <c r="BU463" i="13"/>
  <c r="DZ391" i="13"/>
  <c r="BT453" i="13"/>
  <c r="DZ387" i="12"/>
  <c r="DZ391" i="12"/>
  <c r="DZ393" i="12"/>
  <c r="DZ394" i="12"/>
  <c r="DZ388" i="12"/>
  <c r="BR457" i="12"/>
  <c r="BS461" i="14"/>
  <c r="BU457" i="14"/>
  <c r="BT460" i="14"/>
  <c r="BR454" i="14"/>
  <c r="BU454" i="14"/>
  <c r="BS454" i="14"/>
  <c r="CA462" i="14"/>
  <c r="CA460" i="14"/>
  <c r="DZ387" i="14"/>
  <c r="BR457" i="14"/>
  <c r="BS460" i="14"/>
  <c r="BR460" i="14"/>
  <c r="BV460" i="14"/>
  <c r="BS457" i="14"/>
  <c r="BY459" i="13"/>
  <c r="BR451" i="13"/>
  <c r="BR452" i="13"/>
  <c r="BS452" i="13"/>
  <c r="BQ462" i="13"/>
  <c r="BQ459" i="13"/>
  <c r="BR457" i="13"/>
  <c r="C23" i="15"/>
  <c r="J22" i="15"/>
  <c r="B18" i="12" s="1"/>
  <c r="B82" i="12" s="1"/>
  <c r="BR462" i="14"/>
  <c r="DW456" i="14"/>
  <c r="DO456" i="14"/>
  <c r="DG456" i="14"/>
  <c r="CY456" i="14"/>
  <c r="CQ456" i="14"/>
  <c r="CI456" i="14"/>
  <c r="CA456" i="14"/>
  <c r="DS456" i="14"/>
  <c r="DK456" i="14"/>
  <c r="DC456" i="14"/>
  <c r="CU456" i="14"/>
  <c r="CM456" i="14"/>
  <c r="CE456" i="14"/>
  <c r="DU456" i="14"/>
  <c r="DJ456" i="14"/>
  <c r="CZ456" i="14"/>
  <c r="CO456" i="14"/>
  <c r="CD456" i="14"/>
  <c r="DT456" i="14"/>
  <c r="DI456" i="14"/>
  <c r="CX456" i="14"/>
  <c r="CN456" i="14"/>
  <c r="CC456" i="14"/>
  <c r="DN456" i="14"/>
  <c r="DA456" i="14"/>
  <c r="CK456" i="14"/>
  <c r="BX456" i="14"/>
  <c r="DY456" i="14"/>
  <c r="DL456" i="14"/>
  <c r="CV456" i="14"/>
  <c r="CH456" i="14"/>
  <c r="DX456" i="14"/>
  <c r="DE456" i="14"/>
  <c r="CL456" i="14"/>
  <c r="DV456" i="14"/>
  <c r="DD456" i="14"/>
  <c r="CJ456" i="14"/>
  <c r="DR456" i="14"/>
  <c r="DB456" i="14"/>
  <c r="CG456" i="14"/>
  <c r="DQ456" i="14"/>
  <c r="CW456" i="14"/>
  <c r="CF456" i="14"/>
  <c r="DP456" i="14"/>
  <c r="CT456" i="14"/>
  <c r="CB456" i="14"/>
  <c r="DM456" i="14"/>
  <c r="CS456" i="14"/>
  <c r="BZ456" i="14"/>
  <c r="DH456" i="14"/>
  <c r="CR456" i="14"/>
  <c r="BY456" i="14"/>
  <c r="DF456" i="14"/>
  <c r="CP456" i="14"/>
  <c r="BT461" i="14"/>
  <c r="BT462" i="14"/>
  <c r="DT454" i="14"/>
  <c r="DL454" i="14"/>
  <c r="DD454" i="14"/>
  <c r="CV454" i="14"/>
  <c r="CN454" i="14"/>
  <c r="CF454" i="14"/>
  <c r="BX454" i="14"/>
  <c r="DX454" i="14"/>
  <c r="DP454" i="14"/>
  <c r="DH454" i="14"/>
  <c r="CZ454" i="14"/>
  <c r="CR454" i="14"/>
  <c r="CJ454" i="14"/>
  <c r="CB454" i="14"/>
  <c r="DW454" i="14"/>
  <c r="DM454" i="14"/>
  <c r="DB454" i="14"/>
  <c r="CQ454" i="14"/>
  <c r="CG454" i="14"/>
  <c r="BV454" i="14"/>
  <c r="DV454" i="14"/>
  <c r="DK454" i="14"/>
  <c r="DA454" i="14"/>
  <c r="CP454" i="14"/>
  <c r="CE454" i="14"/>
  <c r="DN454" i="14"/>
  <c r="CX454" i="14"/>
  <c r="CK454" i="14"/>
  <c r="BW454" i="14"/>
  <c r="DY454" i="14"/>
  <c r="DI454" i="14"/>
  <c r="CU454" i="14"/>
  <c r="CH454" i="14"/>
  <c r="DO454" i="14"/>
  <c r="CT454" i="14"/>
  <c r="CA454" i="14"/>
  <c r="DJ454" i="14"/>
  <c r="CS454" i="14"/>
  <c r="BZ454" i="14"/>
  <c r="DG454" i="14"/>
  <c r="CO454" i="14"/>
  <c r="BY454" i="14"/>
  <c r="DF454" i="14"/>
  <c r="CM454" i="14"/>
  <c r="DU454" i="14"/>
  <c r="DE454" i="14"/>
  <c r="CL454" i="14"/>
  <c r="DS454" i="14"/>
  <c r="DC454" i="14"/>
  <c r="CI454" i="14"/>
  <c r="DR454" i="14"/>
  <c r="CY454" i="14"/>
  <c r="CD454" i="14"/>
  <c r="DQ454" i="14"/>
  <c r="CW454" i="14"/>
  <c r="CC454" i="14"/>
  <c r="BV462" i="14"/>
  <c r="BZ462" i="14"/>
  <c r="BW462" i="14"/>
  <c r="BX460" i="14"/>
  <c r="BY460" i="14"/>
  <c r="CB461" i="14"/>
  <c r="DT459" i="14"/>
  <c r="DL459" i="14"/>
  <c r="DD459" i="14"/>
  <c r="CV459" i="14"/>
  <c r="CN459" i="14"/>
  <c r="CF459" i="14"/>
  <c r="DX459" i="14"/>
  <c r="DP459" i="14"/>
  <c r="DH459" i="14"/>
  <c r="CZ459" i="14"/>
  <c r="CR459" i="14"/>
  <c r="CJ459" i="14"/>
  <c r="CB459" i="14"/>
  <c r="DO459" i="14"/>
  <c r="DE459" i="14"/>
  <c r="CT459" i="14"/>
  <c r="CI459" i="14"/>
  <c r="DY459" i="14"/>
  <c r="DN459" i="14"/>
  <c r="DC459" i="14"/>
  <c r="CS459" i="14"/>
  <c r="CH459" i="14"/>
  <c r="DR459" i="14"/>
  <c r="DB459" i="14"/>
  <c r="CO459" i="14"/>
  <c r="CA459" i="14"/>
  <c r="DQ459" i="14"/>
  <c r="DA459" i="14"/>
  <c r="CM459" i="14"/>
  <c r="DM459" i="14"/>
  <c r="CY459" i="14"/>
  <c r="CL459" i="14"/>
  <c r="DK459" i="14"/>
  <c r="CX459" i="14"/>
  <c r="CK459" i="14"/>
  <c r="DW459" i="14"/>
  <c r="DJ459" i="14"/>
  <c r="CW459" i="14"/>
  <c r="CG459" i="14"/>
  <c r="DV459" i="14"/>
  <c r="DI459" i="14"/>
  <c r="CU459" i="14"/>
  <c r="CE459" i="14"/>
  <c r="DU459" i="14"/>
  <c r="DG459" i="14"/>
  <c r="CQ459" i="14"/>
  <c r="CD459" i="14"/>
  <c r="DS459" i="14"/>
  <c r="DF459" i="14"/>
  <c r="CP459" i="14"/>
  <c r="CC459" i="14"/>
  <c r="BU460" i="14"/>
  <c r="BX462" i="14"/>
  <c r="BV456" i="14"/>
  <c r="BX461" i="14"/>
  <c r="CB462" i="14"/>
  <c r="BS462" i="14"/>
  <c r="BW461" i="14"/>
  <c r="DX451" i="14"/>
  <c r="DP451" i="14"/>
  <c r="DH451" i="14"/>
  <c r="CZ451" i="14"/>
  <c r="CR451" i="14"/>
  <c r="CJ451" i="14"/>
  <c r="CB451" i="14"/>
  <c r="BT451" i="14"/>
  <c r="DW451" i="14"/>
  <c r="DO451" i="14"/>
  <c r="DG451" i="14"/>
  <c r="CY451" i="14"/>
  <c r="CQ451" i="14"/>
  <c r="CI451" i="14"/>
  <c r="CA451" i="14"/>
  <c r="BS451" i="14"/>
  <c r="DS451" i="14"/>
  <c r="DI451" i="14"/>
  <c r="CW451" i="14"/>
  <c r="CM451" i="14"/>
  <c r="CC451" i="14"/>
  <c r="DQ451" i="14"/>
  <c r="DE451" i="14"/>
  <c r="CU451" i="14"/>
  <c r="CK451" i="14"/>
  <c r="BY451" i="14"/>
  <c r="DN451" i="14"/>
  <c r="DB451" i="14"/>
  <c r="CN451" i="14"/>
  <c r="BX451" i="14"/>
  <c r="DM451" i="14"/>
  <c r="DA451" i="14"/>
  <c r="CL451" i="14"/>
  <c r="BW451" i="14"/>
  <c r="DL451" i="14"/>
  <c r="CX451" i="14"/>
  <c r="CH451" i="14"/>
  <c r="BV451" i="14"/>
  <c r="DY451" i="14"/>
  <c r="DK451" i="14"/>
  <c r="CV451" i="14"/>
  <c r="CG451" i="14"/>
  <c r="BU451" i="14"/>
  <c r="DV451" i="14"/>
  <c r="DJ451" i="14"/>
  <c r="CT451" i="14"/>
  <c r="CF451" i="14"/>
  <c r="DU451" i="14"/>
  <c r="DF451" i="14"/>
  <c r="CS451" i="14"/>
  <c r="CE451" i="14"/>
  <c r="DT451" i="14"/>
  <c r="DD451" i="14"/>
  <c r="CP451" i="14"/>
  <c r="CD451" i="14"/>
  <c r="DR451" i="14"/>
  <c r="DC451" i="14"/>
  <c r="CO451" i="14"/>
  <c r="BZ451" i="14"/>
  <c r="DV458" i="14"/>
  <c r="DN458" i="14"/>
  <c r="DF458" i="14"/>
  <c r="CX458" i="14"/>
  <c r="CP458" i="14"/>
  <c r="CH458" i="14"/>
  <c r="BZ458" i="14"/>
  <c r="DR458" i="14"/>
  <c r="DJ458" i="14"/>
  <c r="DB458" i="14"/>
  <c r="CT458" i="14"/>
  <c r="CL458" i="14"/>
  <c r="CD458" i="14"/>
  <c r="DY458" i="14"/>
  <c r="DO458" i="14"/>
  <c r="DD458" i="14"/>
  <c r="CS458" i="14"/>
  <c r="CI458" i="14"/>
  <c r="DX458" i="14"/>
  <c r="DM458" i="14"/>
  <c r="DC458" i="14"/>
  <c r="CR458" i="14"/>
  <c r="CG458" i="14"/>
  <c r="DK458" i="14"/>
  <c r="CW458" i="14"/>
  <c r="CJ458" i="14"/>
  <c r="DU458" i="14"/>
  <c r="DH458" i="14"/>
  <c r="CU458" i="14"/>
  <c r="CE458" i="14"/>
  <c r="DL458" i="14"/>
  <c r="CQ458" i="14"/>
  <c r="CA458" i="14"/>
  <c r="DI458" i="14"/>
  <c r="CO458" i="14"/>
  <c r="DG458" i="14"/>
  <c r="CN458" i="14"/>
  <c r="DW458" i="14"/>
  <c r="DE458" i="14"/>
  <c r="CM458" i="14"/>
  <c r="DT458" i="14"/>
  <c r="DA458" i="14"/>
  <c r="CK458" i="14"/>
  <c r="DS458" i="14"/>
  <c r="CZ458" i="14"/>
  <c r="CF458" i="14"/>
  <c r="DQ458" i="14"/>
  <c r="CY458" i="14"/>
  <c r="CC458" i="14"/>
  <c r="DP458" i="14"/>
  <c r="CV458" i="14"/>
  <c r="CB458" i="14"/>
  <c r="BS458" i="14"/>
  <c r="BU459" i="14"/>
  <c r="BT456" i="14"/>
  <c r="BW458" i="14"/>
  <c r="BT459" i="14"/>
  <c r="BY462" i="14"/>
  <c r="BZ460" i="14"/>
  <c r="BR459" i="14"/>
  <c r="BQ451" i="14"/>
  <c r="BQ458" i="14"/>
  <c r="BV457" i="14"/>
  <c r="BZ459" i="14"/>
  <c r="BV458" i="14"/>
  <c r="BR453" i="14"/>
  <c r="DZ392" i="14"/>
  <c r="DZ397" i="14"/>
  <c r="BT458" i="14"/>
  <c r="BT457" i="14"/>
  <c r="BV461" i="14"/>
  <c r="DR450" i="14"/>
  <c r="DJ450" i="14"/>
  <c r="DB450" i="14"/>
  <c r="CT450" i="14"/>
  <c r="CL450" i="14"/>
  <c r="CD450" i="14"/>
  <c r="BV450" i="14"/>
  <c r="DY450" i="14"/>
  <c r="DQ450" i="14"/>
  <c r="DI450" i="14"/>
  <c r="DA450" i="14"/>
  <c r="CS450" i="14"/>
  <c r="CK450" i="14"/>
  <c r="CC450" i="14"/>
  <c r="BU450" i="14"/>
  <c r="DU450" i="14"/>
  <c r="DK450" i="14"/>
  <c r="CY450" i="14"/>
  <c r="CO450" i="14"/>
  <c r="CE450" i="14"/>
  <c r="BS450" i="14"/>
  <c r="DS450" i="14"/>
  <c r="DG450" i="14"/>
  <c r="CW450" i="14"/>
  <c r="CM450" i="14"/>
  <c r="CA450" i="14"/>
  <c r="DX450" i="14"/>
  <c r="DL450" i="14"/>
  <c r="CV450" i="14"/>
  <c r="CH450" i="14"/>
  <c r="BT450" i="14"/>
  <c r="DW450" i="14"/>
  <c r="DH450" i="14"/>
  <c r="CU450" i="14"/>
  <c r="CG450" i="14"/>
  <c r="BR450" i="14"/>
  <c r="DV450" i="14"/>
  <c r="DF450" i="14"/>
  <c r="CR450" i="14"/>
  <c r="CF450" i="14"/>
  <c r="DT450" i="14"/>
  <c r="DE450" i="14"/>
  <c r="CQ450" i="14"/>
  <c r="CB450" i="14"/>
  <c r="DP450" i="14"/>
  <c r="DD450" i="14"/>
  <c r="CP450" i="14"/>
  <c r="BZ450" i="14"/>
  <c r="DO450" i="14"/>
  <c r="DC450" i="14"/>
  <c r="CN450" i="14"/>
  <c r="BY450" i="14"/>
  <c r="DN450" i="14"/>
  <c r="CZ450" i="14"/>
  <c r="CJ450" i="14"/>
  <c r="BX450" i="14"/>
  <c r="DM450" i="14"/>
  <c r="CX450" i="14"/>
  <c r="CI450" i="14"/>
  <c r="BW450" i="14"/>
  <c r="BZ461" i="14"/>
  <c r="BV459" i="14"/>
  <c r="BY461" i="14"/>
  <c r="CA461" i="14"/>
  <c r="BX458" i="14"/>
  <c r="BX459" i="14"/>
  <c r="DR462" i="14"/>
  <c r="DJ462" i="14"/>
  <c r="DB462" i="14"/>
  <c r="CT462" i="14"/>
  <c r="CL462" i="14"/>
  <c r="CD462" i="14"/>
  <c r="DV462" i="14"/>
  <c r="DN462" i="14"/>
  <c r="DF462" i="14"/>
  <c r="CX462" i="14"/>
  <c r="CP462" i="14"/>
  <c r="CH462" i="14"/>
  <c r="DW462" i="14"/>
  <c r="DL462" i="14"/>
  <c r="DA462" i="14"/>
  <c r="CQ462" i="14"/>
  <c r="CF462" i="14"/>
  <c r="DQ462" i="14"/>
  <c r="DG462" i="14"/>
  <c r="CV462" i="14"/>
  <c r="CK462" i="14"/>
  <c r="DP462" i="14"/>
  <c r="DC462" i="14"/>
  <c r="CN462" i="14"/>
  <c r="DO462" i="14"/>
  <c r="CZ462" i="14"/>
  <c r="CM462" i="14"/>
  <c r="DI462" i="14"/>
  <c r="CR462" i="14"/>
  <c r="DY462" i="14"/>
  <c r="DH462" i="14"/>
  <c r="CO462" i="14"/>
  <c r="DX462" i="14"/>
  <c r="DE462" i="14"/>
  <c r="CJ462" i="14"/>
  <c r="DU462" i="14"/>
  <c r="DD462" i="14"/>
  <c r="CI462" i="14"/>
  <c r="DT462" i="14"/>
  <c r="CY462" i="14"/>
  <c r="CG462" i="14"/>
  <c r="DS462" i="14"/>
  <c r="CW462" i="14"/>
  <c r="CE462" i="14"/>
  <c r="DM462" i="14"/>
  <c r="CU462" i="14"/>
  <c r="DK462" i="14"/>
  <c r="CS462" i="14"/>
  <c r="DW461" i="14"/>
  <c r="DO461" i="14"/>
  <c r="DG461" i="14"/>
  <c r="CY461" i="14"/>
  <c r="CQ461" i="14"/>
  <c r="CI461" i="14"/>
  <c r="DS461" i="14"/>
  <c r="DK461" i="14"/>
  <c r="DC461" i="14"/>
  <c r="CU461" i="14"/>
  <c r="CM461" i="14"/>
  <c r="CE461" i="14"/>
  <c r="DY461" i="14"/>
  <c r="DN461" i="14"/>
  <c r="DD461" i="14"/>
  <c r="CS461" i="14"/>
  <c r="CH461" i="14"/>
  <c r="DT461" i="14"/>
  <c r="DI461" i="14"/>
  <c r="CX461" i="14"/>
  <c r="CN461" i="14"/>
  <c r="CC461" i="14"/>
  <c r="DV461" i="14"/>
  <c r="DH461" i="14"/>
  <c r="CT461" i="14"/>
  <c r="CF461" i="14"/>
  <c r="DU461" i="14"/>
  <c r="DF461" i="14"/>
  <c r="CR461" i="14"/>
  <c r="CD461" i="14"/>
  <c r="DL461" i="14"/>
  <c r="CP461" i="14"/>
  <c r="DJ461" i="14"/>
  <c r="CO461" i="14"/>
  <c r="DE461" i="14"/>
  <c r="CL461" i="14"/>
  <c r="DX461" i="14"/>
  <c r="DB461" i="14"/>
  <c r="CK461" i="14"/>
  <c r="DR461" i="14"/>
  <c r="DA461" i="14"/>
  <c r="CJ461" i="14"/>
  <c r="DQ461" i="14"/>
  <c r="CZ461" i="14"/>
  <c r="CG461" i="14"/>
  <c r="DP461" i="14"/>
  <c r="CW461" i="14"/>
  <c r="DM461" i="14"/>
  <c r="CV461" i="14"/>
  <c r="BY458" i="14"/>
  <c r="DU452" i="14"/>
  <c r="DM452" i="14"/>
  <c r="DE452" i="14"/>
  <c r="CW452" i="14"/>
  <c r="CO452" i="14"/>
  <c r="CG452" i="14"/>
  <c r="BY452" i="14"/>
  <c r="DT452" i="14"/>
  <c r="DL452" i="14"/>
  <c r="DD452" i="14"/>
  <c r="CV452" i="14"/>
  <c r="CN452" i="14"/>
  <c r="CF452" i="14"/>
  <c r="BX452" i="14"/>
  <c r="DP452" i="14"/>
  <c r="DF452" i="14"/>
  <c r="CT452" i="14"/>
  <c r="CJ452" i="14"/>
  <c r="BZ452" i="14"/>
  <c r="DX452" i="14"/>
  <c r="DN452" i="14"/>
  <c r="DB452" i="14"/>
  <c r="CR452" i="14"/>
  <c r="CH452" i="14"/>
  <c r="BV452" i="14"/>
  <c r="DS452" i="14"/>
  <c r="DG452" i="14"/>
  <c r="CQ452" i="14"/>
  <c r="CC452" i="14"/>
  <c r="DR452" i="14"/>
  <c r="DC452" i="14"/>
  <c r="CP452" i="14"/>
  <c r="CB452" i="14"/>
  <c r="DQ452" i="14"/>
  <c r="DA452" i="14"/>
  <c r="CM452" i="14"/>
  <c r="CA452" i="14"/>
  <c r="DO452" i="14"/>
  <c r="CZ452" i="14"/>
  <c r="CL452" i="14"/>
  <c r="BW452" i="14"/>
  <c r="DK452" i="14"/>
  <c r="CY452" i="14"/>
  <c r="CK452" i="14"/>
  <c r="BU452" i="14"/>
  <c r="DY452" i="14"/>
  <c r="DJ452" i="14"/>
  <c r="CX452" i="14"/>
  <c r="CI452" i="14"/>
  <c r="BT452" i="14"/>
  <c r="DW452" i="14"/>
  <c r="DI452" i="14"/>
  <c r="CU452" i="14"/>
  <c r="CE452" i="14"/>
  <c r="DV452" i="14"/>
  <c r="DH452" i="14"/>
  <c r="CS452" i="14"/>
  <c r="CD452" i="14"/>
  <c r="BU462" i="14"/>
  <c r="BR452" i="14"/>
  <c r="DW460" i="14"/>
  <c r="DQ460" i="14"/>
  <c r="DI460" i="14"/>
  <c r="DA460" i="14"/>
  <c r="CS460" i="14"/>
  <c r="CK460" i="14"/>
  <c r="CC460" i="14"/>
  <c r="DU460" i="14"/>
  <c r="DM460" i="14"/>
  <c r="DE460" i="14"/>
  <c r="CW460" i="14"/>
  <c r="CO460" i="14"/>
  <c r="CG460" i="14"/>
  <c r="DO460" i="14"/>
  <c r="DD460" i="14"/>
  <c r="CT460" i="14"/>
  <c r="CI460" i="14"/>
  <c r="DY460" i="14"/>
  <c r="DN460" i="14"/>
  <c r="DC460" i="14"/>
  <c r="CR460" i="14"/>
  <c r="CH460" i="14"/>
  <c r="DL460" i="14"/>
  <c r="CY460" i="14"/>
  <c r="CL460" i="14"/>
  <c r="DK460" i="14"/>
  <c r="CX460" i="14"/>
  <c r="CJ460" i="14"/>
  <c r="DX460" i="14"/>
  <c r="DJ460" i="14"/>
  <c r="CV460" i="14"/>
  <c r="CF460" i="14"/>
  <c r="DV460" i="14"/>
  <c r="DH460" i="14"/>
  <c r="CU460" i="14"/>
  <c r="CE460" i="14"/>
  <c r="DT460" i="14"/>
  <c r="DG460" i="14"/>
  <c r="CQ460" i="14"/>
  <c r="CD460" i="14"/>
  <c r="DS460" i="14"/>
  <c r="DF460" i="14"/>
  <c r="CP460" i="14"/>
  <c r="CB460" i="14"/>
  <c r="DR460" i="14"/>
  <c r="DB460" i="14"/>
  <c r="CN460" i="14"/>
  <c r="DP460" i="14"/>
  <c r="CZ460" i="14"/>
  <c r="CM460" i="14"/>
  <c r="DZ394" i="14"/>
  <c r="DW457" i="14"/>
  <c r="DO457" i="14"/>
  <c r="DG457" i="14"/>
  <c r="CY457" i="14"/>
  <c r="CQ457" i="14"/>
  <c r="CI457" i="14"/>
  <c r="CA457" i="14"/>
  <c r="DS457" i="14"/>
  <c r="DK457" i="14"/>
  <c r="DC457" i="14"/>
  <c r="CU457" i="14"/>
  <c r="CM457" i="14"/>
  <c r="CE457" i="14"/>
  <c r="DX457" i="14"/>
  <c r="DM457" i="14"/>
  <c r="DB457" i="14"/>
  <c r="CR457" i="14"/>
  <c r="CG457" i="14"/>
  <c r="DV457" i="14"/>
  <c r="DL457" i="14"/>
  <c r="DA457" i="14"/>
  <c r="CP457" i="14"/>
  <c r="CF457" i="14"/>
  <c r="DN457" i="14"/>
  <c r="CX457" i="14"/>
  <c r="CK457" i="14"/>
  <c r="DY457" i="14"/>
  <c r="DI457" i="14"/>
  <c r="CV457" i="14"/>
  <c r="CH457" i="14"/>
  <c r="DH457" i="14"/>
  <c r="CO457" i="14"/>
  <c r="BY457" i="14"/>
  <c r="DF457" i="14"/>
  <c r="CN457" i="14"/>
  <c r="DU457" i="14"/>
  <c r="DE457" i="14"/>
  <c r="CL457" i="14"/>
  <c r="DT457" i="14"/>
  <c r="DD457" i="14"/>
  <c r="CJ457" i="14"/>
  <c r="DR457" i="14"/>
  <c r="CZ457" i="14"/>
  <c r="CD457" i="14"/>
  <c r="DQ457" i="14"/>
  <c r="CW457" i="14"/>
  <c r="CC457" i="14"/>
  <c r="DP457" i="14"/>
  <c r="CT457" i="14"/>
  <c r="CB457" i="14"/>
  <c r="DJ457" i="14"/>
  <c r="CS457" i="14"/>
  <c r="BZ457" i="14"/>
  <c r="BR451" i="14"/>
  <c r="DY453" i="14"/>
  <c r="DQ453" i="14"/>
  <c r="DU453" i="14"/>
  <c r="DR453" i="14"/>
  <c r="DI453" i="14"/>
  <c r="DA453" i="14"/>
  <c r="CS453" i="14"/>
  <c r="CK453" i="14"/>
  <c r="CC453" i="14"/>
  <c r="BU453" i="14"/>
  <c r="DP453" i="14"/>
  <c r="DH453" i="14"/>
  <c r="CZ453" i="14"/>
  <c r="CR453" i="14"/>
  <c r="CJ453" i="14"/>
  <c r="CB453" i="14"/>
  <c r="DX453" i="14"/>
  <c r="DL453" i="14"/>
  <c r="DB453" i="14"/>
  <c r="CP453" i="14"/>
  <c r="CF453" i="14"/>
  <c r="BV453" i="14"/>
  <c r="DV453" i="14"/>
  <c r="DJ453" i="14"/>
  <c r="CX453" i="14"/>
  <c r="CN453" i="14"/>
  <c r="CD453" i="14"/>
  <c r="DG453" i="14"/>
  <c r="CU453" i="14"/>
  <c r="CG453" i="14"/>
  <c r="DW453" i="14"/>
  <c r="DF453" i="14"/>
  <c r="CT453" i="14"/>
  <c r="CE453" i="14"/>
  <c r="DT453" i="14"/>
  <c r="DE453" i="14"/>
  <c r="CQ453" i="14"/>
  <c r="CA453" i="14"/>
  <c r="DS453" i="14"/>
  <c r="DD453" i="14"/>
  <c r="CO453" i="14"/>
  <c r="BZ453" i="14"/>
  <c r="DO453" i="14"/>
  <c r="DC453" i="14"/>
  <c r="CM453" i="14"/>
  <c r="BY453" i="14"/>
  <c r="DN453" i="14"/>
  <c r="CY453" i="14"/>
  <c r="CL453" i="14"/>
  <c r="BX453" i="14"/>
  <c r="DM453" i="14"/>
  <c r="CW453" i="14"/>
  <c r="CI453" i="14"/>
  <c r="BW453" i="14"/>
  <c r="DK453" i="14"/>
  <c r="CV453" i="14"/>
  <c r="CH453" i="14"/>
  <c r="BR458" i="14"/>
  <c r="BY459" i="14"/>
  <c r="BQ461" i="14"/>
  <c r="BQ452" i="14"/>
  <c r="DZ399" i="14"/>
  <c r="BQ460" i="14"/>
  <c r="DZ390" i="14"/>
  <c r="BQ454" i="14"/>
  <c r="BQ457" i="14"/>
  <c r="BU461" i="14"/>
  <c r="BQ453" i="14"/>
  <c r="BS452" i="14"/>
  <c r="DV455" i="14"/>
  <c r="DN455" i="14"/>
  <c r="DF455" i="14"/>
  <c r="CX455" i="14"/>
  <c r="CP455" i="14"/>
  <c r="CH455" i="14"/>
  <c r="BZ455" i="14"/>
  <c r="DR455" i="14"/>
  <c r="DJ455" i="14"/>
  <c r="DB455" i="14"/>
  <c r="CT455" i="14"/>
  <c r="CL455" i="14"/>
  <c r="CD455" i="14"/>
  <c r="DQ455" i="14"/>
  <c r="DG455" i="14"/>
  <c r="CV455" i="14"/>
  <c r="CK455" i="14"/>
  <c r="CA455" i="14"/>
  <c r="DP455" i="14"/>
  <c r="DE455" i="14"/>
  <c r="CU455" i="14"/>
  <c r="CJ455" i="14"/>
  <c r="BY455" i="14"/>
  <c r="DM455" i="14"/>
  <c r="CZ455" i="14"/>
  <c r="CM455" i="14"/>
  <c r="BW455" i="14"/>
  <c r="DX455" i="14"/>
  <c r="DK455" i="14"/>
  <c r="CW455" i="14"/>
  <c r="CG455" i="14"/>
  <c r="DT455" i="14"/>
  <c r="DA455" i="14"/>
  <c r="CF455" i="14"/>
  <c r="DS455" i="14"/>
  <c r="CY455" i="14"/>
  <c r="CE455" i="14"/>
  <c r="DO455" i="14"/>
  <c r="CS455" i="14"/>
  <c r="CC455" i="14"/>
  <c r="DL455" i="14"/>
  <c r="CR455" i="14"/>
  <c r="CB455" i="14"/>
  <c r="DI455" i="14"/>
  <c r="CQ455" i="14"/>
  <c r="BX455" i="14"/>
  <c r="DY455" i="14"/>
  <c r="DH455" i="14"/>
  <c r="CO455" i="14"/>
  <c r="DW455" i="14"/>
  <c r="DD455" i="14"/>
  <c r="CN455" i="14"/>
  <c r="DU455" i="14"/>
  <c r="DC455" i="14"/>
  <c r="CI455" i="14"/>
  <c r="BW457" i="14"/>
  <c r="BQ463" i="13"/>
  <c r="BW463" i="13"/>
  <c r="BZ460" i="13"/>
  <c r="BV462" i="13"/>
  <c r="BR456" i="13"/>
  <c r="BV461" i="13"/>
  <c r="BQ461" i="13"/>
  <c r="BX460" i="13"/>
  <c r="BY458" i="13"/>
  <c r="BW458" i="13"/>
  <c r="BV458" i="13"/>
  <c r="BS458" i="13"/>
  <c r="BQ453" i="13"/>
  <c r="CC463" i="13"/>
  <c r="DR457" i="13"/>
  <c r="DJ457" i="13"/>
  <c r="DB457" i="13"/>
  <c r="CT457" i="13"/>
  <c r="CL457" i="13"/>
  <c r="CD457" i="13"/>
  <c r="DY457" i="13"/>
  <c r="DQ457" i="13"/>
  <c r="DI457" i="13"/>
  <c r="DA457" i="13"/>
  <c r="CS457" i="13"/>
  <c r="CK457" i="13"/>
  <c r="CC457" i="13"/>
  <c r="DV457" i="13"/>
  <c r="DN457" i="13"/>
  <c r="DF457" i="13"/>
  <c r="CX457" i="13"/>
  <c r="CP457" i="13"/>
  <c r="CH457" i="13"/>
  <c r="BZ457" i="13"/>
  <c r="DX457" i="13"/>
  <c r="DL457" i="13"/>
  <c r="CY457" i="13"/>
  <c r="CM457" i="13"/>
  <c r="BY457" i="13"/>
  <c r="DT457" i="13"/>
  <c r="DG457" i="13"/>
  <c r="CU457" i="13"/>
  <c r="CG457" i="13"/>
  <c r="DS457" i="13"/>
  <c r="DE457" i="13"/>
  <c r="CR457" i="13"/>
  <c r="CF457" i="13"/>
  <c r="DP457" i="13"/>
  <c r="DD457" i="13"/>
  <c r="CQ457" i="13"/>
  <c r="CE457" i="13"/>
  <c r="DM457" i="13"/>
  <c r="CZ457" i="13"/>
  <c r="CN457" i="13"/>
  <c r="CA457" i="13"/>
  <c r="CV457" i="13"/>
  <c r="DW457" i="13"/>
  <c r="CO457" i="13"/>
  <c r="DU457" i="13"/>
  <c r="CJ457" i="13"/>
  <c r="DO457" i="13"/>
  <c r="CI457" i="13"/>
  <c r="DK457" i="13"/>
  <c r="CB457" i="13"/>
  <c r="DH457" i="13"/>
  <c r="CW457" i="13"/>
  <c r="DC457" i="13"/>
  <c r="CB462" i="13"/>
  <c r="BT456" i="13"/>
  <c r="CA461" i="13"/>
  <c r="BR463" i="13"/>
  <c r="BR454" i="13"/>
  <c r="BV460" i="13"/>
  <c r="DT453" i="13"/>
  <c r="DL453" i="13"/>
  <c r="DD453" i="13"/>
  <c r="CV453" i="13"/>
  <c r="CN453" i="13"/>
  <c r="CF453" i="13"/>
  <c r="BX453" i="13"/>
  <c r="DS453" i="13"/>
  <c r="DK453" i="13"/>
  <c r="DC453" i="13"/>
  <c r="CU453" i="13"/>
  <c r="CM453" i="13"/>
  <c r="CE453" i="13"/>
  <c r="BW453" i="13"/>
  <c r="DX453" i="13"/>
  <c r="DP453" i="13"/>
  <c r="DH453" i="13"/>
  <c r="CZ453" i="13"/>
  <c r="CR453" i="13"/>
  <c r="CJ453" i="13"/>
  <c r="CB453" i="13"/>
  <c r="DY453" i="13"/>
  <c r="DM453" i="13"/>
  <c r="CY453" i="13"/>
  <c r="CL453" i="13"/>
  <c r="BZ453" i="13"/>
  <c r="DU453" i="13"/>
  <c r="DG453" i="13"/>
  <c r="CT453" i="13"/>
  <c r="CH453" i="13"/>
  <c r="BU453" i="13"/>
  <c r="DR453" i="13"/>
  <c r="DF453" i="13"/>
  <c r="CS453" i="13"/>
  <c r="CG453" i="13"/>
  <c r="DQ453" i="13"/>
  <c r="DE453" i="13"/>
  <c r="CQ453" i="13"/>
  <c r="CD453" i="13"/>
  <c r="DN453" i="13"/>
  <c r="DA453" i="13"/>
  <c r="CO453" i="13"/>
  <c r="CA453" i="13"/>
  <c r="DB453" i="13"/>
  <c r="BV453" i="13"/>
  <c r="CX453" i="13"/>
  <c r="CW453" i="13"/>
  <c r="DW453" i="13"/>
  <c r="CP453" i="13"/>
  <c r="DV453" i="13"/>
  <c r="CK453" i="13"/>
  <c r="DO453" i="13"/>
  <c r="CI453" i="13"/>
  <c r="DI453" i="13"/>
  <c r="BY453" i="13"/>
  <c r="DJ453" i="13"/>
  <c r="CC453" i="13"/>
  <c r="BX458" i="13"/>
  <c r="CD463" i="13"/>
  <c r="DX452" i="13"/>
  <c r="DP452" i="13"/>
  <c r="DH452" i="13"/>
  <c r="CZ452" i="13"/>
  <c r="CR452" i="13"/>
  <c r="CJ452" i="13"/>
  <c r="CB452" i="13"/>
  <c r="BT452" i="13"/>
  <c r="DW452" i="13"/>
  <c r="DO452" i="13"/>
  <c r="DG452" i="13"/>
  <c r="CY452" i="13"/>
  <c r="CQ452" i="13"/>
  <c r="CI452" i="13"/>
  <c r="CA452" i="13"/>
  <c r="DT452" i="13"/>
  <c r="DL452" i="13"/>
  <c r="DD452" i="13"/>
  <c r="CV452" i="13"/>
  <c r="CN452" i="13"/>
  <c r="CF452" i="13"/>
  <c r="BX452" i="13"/>
  <c r="DY452" i="13"/>
  <c r="DK452" i="13"/>
  <c r="CX452" i="13"/>
  <c r="CL452" i="13"/>
  <c r="BY452" i="13"/>
  <c r="DV452" i="13"/>
  <c r="DJ452" i="13"/>
  <c r="CW452" i="13"/>
  <c r="CK452" i="13"/>
  <c r="BW452" i="13"/>
  <c r="DR452" i="13"/>
  <c r="DE452" i="13"/>
  <c r="CS452" i="13"/>
  <c r="CE452" i="13"/>
  <c r="DQ452" i="13"/>
  <c r="CU452" i="13"/>
  <c r="CC452" i="13"/>
  <c r="DN452" i="13"/>
  <c r="CT452" i="13"/>
  <c r="BZ452" i="13"/>
  <c r="DM452" i="13"/>
  <c r="CP452" i="13"/>
  <c r="BV452" i="13"/>
  <c r="DI452" i="13"/>
  <c r="CO452" i="13"/>
  <c r="BU452" i="13"/>
  <c r="DF452" i="13"/>
  <c r="CM452" i="13"/>
  <c r="DC452" i="13"/>
  <c r="CH452" i="13"/>
  <c r="DS452" i="13"/>
  <c r="DA452" i="13"/>
  <c r="CD452" i="13"/>
  <c r="DB452" i="13"/>
  <c r="DU452" i="13"/>
  <c r="CG452" i="13"/>
  <c r="BX463" i="13"/>
  <c r="BV463" i="13"/>
  <c r="DV460" i="13"/>
  <c r="DN460" i="13"/>
  <c r="DF460" i="13"/>
  <c r="CX460" i="13"/>
  <c r="CP460" i="13"/>
  <c r="CH460" i="13"/>
  <c r="DU460" i="13"/>
  <c r="DM460" i="13"/>
  <c r="DE460" i="13"/>
  <c r="CW460" i="13"/>
  <c r="CO460" i="13"/>
  <c r="CG460" i="13"/>
  <c r="DT460" i="13"/>
  <c r="DL460" i="13"/>
  <c r="DD460" i="13"/>
  <c r="CV460" i="13"/>
  <c r="CN460" i="13"/>
  <c r="CF460" i="13"/>
  <c r="DY460" i="13"/>
  <c r="DQ460" i="13"/>
  <c r="DI460" i="13"/>
  <c r="DA460" i="13"/>
  <c r="CS460" i="13"/>
  <c r="CK460" i="13"/>
  <c r="CC460" i="13"/>
  <c r="DJ460" i="13"/>
  <c r="CT460" i="13"/>
  <c r="CD460" i="13"/>
  <c r="DX460" i="13"/>
  <c r="DH460" i="13"/>
  <c r="CR460" i="13"/>
  <c r="CB460" i="13"/>
  <c r="DR460" i="13"/>
  <c r="DB460" i="13"/>
  <c r="CL460" i="13"/>
  <c r="DG460" i="13"/>
  <c r="CI460" i="13"/>
  <c r="DW460" i="13"/>
  <c r="CY460" i="13"/>
  <c r="DS460" i="13"/>
  <c r="CU460" i="13"/>
  <c r="DP460" i="13"/>
  <c r="CQ460" i="13"/>
  <c r="DK460" i="13"/>
  <c r="CJ460" i="13"/>
  <c r="DO460" i="13"/>
  <c r="DC460" i="13"/>
  <c r="CZ460" i="13"/>
  <c r="CM460" i="13"/>
  <c r="CE460" i="13"/>
  <c r="BZ463" i="13"/>
  <c r="CA463" i="13"/>
  <c r="DS451" i="13"/>
  <c r="DK451" i="13"/>
  <c r="DC451" i="13"/>
  <c r="CU451" i="13"/>
  <c r="CM451" i="13"/>
  <c r="CE451" i="13"/>
  <c r="BW451" i="13"/>
  <c r="DR451" i="13"/>
  <c r="DJ451" i="13"/>
  <c r="DB451" i="13"/>
  <c r="CT451" i="13"/>
  <c r="CL451" i="13"/>
  <c r="CD451" i="13"/>
  <c r="BV451" i="13"/>
  <c r="DW451" i="13"/>
  <c r="DO451" i="13"/>
  <c r="DG451" i="13"/>
  <c r="CY451" i="13"/>
  <c r="CQ451" i="13"/>
  <c r="CI451" i="13"/>
  <c r="CA451" i="13"/>
  <c r="BS451" i="13"/>
  <c r="DN451" i="13"/>
  <c r="DA451" i="13"/>
  <c r="CO451" i="13"/>
  <c r="CB451" i="13"/>
  <c r="DY451" i="13"/>
  <c r="DM451" i="13"/>
  <c r="CZ451" i="13"/>
  <c r="CN451" i="13"/>
  <c r="BZ451" i="13"/>
  <c r="DU451" i="13"/>
  <c r="DH451" i="13"/>
  <c r="CV451" i="13"/>
  <c r="CH451" i="13"/>
  <c r="BU451" i="13"/>
  <c r="DV451" i="13"/>
  <c r="DD451" i="13"/>
  <c r="CG451" i="13"/>
  <c r="DT451" i="13"/>
  <c r="CX451" i="13"/>
  <c r="CF451" i="13"/>
  <c r="DQ451" i="13"/>
  <c r="CW451" i="13"/>
  <c r="CC451" i="13"/>
  <c r="DP451" i="13"/>
  <c r="CS451" i="13"/>
  <c r="BY451" i="13"/>
  <c r="DL451" i="13"/>
  <c r="CR451" i="13"/>
  <c r="BX451" i="13"/>
  <c r="DI451" i="13"/>
  <c r="CP451" i="13"/>
  <c r="BT451" i="13"/>
  <c r="DX451" i="13"/>
  <c r="DE451" i="13"/>
  <c r="CJ451" i="13"/>
  <c r="CK451" i="13"/>
  <c r="DF451" i="13"/>
  <c r="DY455" i="13"/>
  <c r="DQ455" i="13"/>
  <c r="DI455" i="13"/>
  <c r="DA455" i="13"/>
  <c r="CS455" i="13"/>
  <c r="CK455" i="13"/>
  <c r="CC455" i="13"/>
  <c r="DX455" i="13"/>
  <c r="DP455" i="13"/>
  <c r="DH455" i="13"/>
  <c r="CZ455" i="13"/>
  <c r="CR455" i="13"/>
  <c r="CJ455" i="13"/>
  <c r="CB455" i="13"/>
  <c r="DU455" i="13"/>
  <c r="DM455" i="13"/>
  <c r="DE455" i="13"/>
  <c r="CW455" i="13"/>
  <c r="CO455" i="13"/>
  <c r="CG455" i="13"/>
  <c r="BY455" i="13"/>
  <c r="DN455" i="13"/>
  <c r="DB455" i="13"/>
  <c r="CN455" i="13"/>
  <c r="CA455" i="13"/>
  <c r="DV455" i="13"/>
  <c r="DJ455" i="13"/>
  <c r="CV455" i="13"/>
  <c r="CI455" i="13"/>
  <c r="BW455" i="13"/>
  <c r="DT455" i="13"/>
  <c r="DG455" i="13"/>
  <c r="CU455" i="13"/>
  <c r="CH455" i="13"/>
  <c r="DS455" i="13"/>
  <c r="DF455" i="13"/>
  <c r="CT455" i="13"/>
  <c r="CF455" i="13"/>
  <c r="DO455" i="13"/>
  <c r="DC455" i="13"/>
  <c r="CP455" i="13"/>
  <c r="CD455" i="13"/>
  <c r="CY455" i="13"/>
  <c r="CX455" i="13"/>
  <c r="CQ455" i="13"/>
  <c r="DW455" i="13"/>
  <c r="CM455" i="13"/>
  <c r="DR455" i="13"/>
  <c r="CL455" i="13"/>
  <c r="DL455" i="13"/>
  <c r="CE455" i="13"/>
  <c r="DD455" i="13"/>
  <c r="BX455" i="13"/>
  <c r="DK455" i="13"/>
  <c r="BZ455" i="13"/>
  <c r="BT457" i="13"/>
  <c r="BY463" i="13"/>
  <c r="DU462" i="13"/>
  <c r="DM462" i="13"/>
  <c r="DE462" i="13"/>
  <c r="CW462" i="13"/>
  <c r="CO462" i="13"/>
  <c r="CG462" i="13"/>
  <c r="DT462" i="13"/>
  <c r="DL462" i="13"/>
  <c r="DD462" i="13"/>
  <c r="CV462" i="13"/>
  <c r="CN462" i="13"/>
  <c r="CF462" i="13"/>
  <c r="DS462" i="13"/>
  <c r="DK462" i="13"/>
  <c r="DC462" i="13"/>
  <c r="CU462" i="13"/>
  <c r="CM462" i="13"/>
  <c r="CE462" i="13"/>
  <c r="DX462" i="13"/>
  <c r="DP462" i="13"/>
  <c r="DH462" i="13"/>
  <c r="CZ462" i="13"/>
  <c r="CR462" i="13"/>
  <c r="CJ462" i="13"/>
  <c r="DQ462" i="13"/>
  <c r="DA462" i="13"/>
  <c r="CK462" i="13"/>
  <c r="DO462" i="13"/>
  <c r="CY462" i="13"/>
  <c r="CI462" i="13"/>
  <c r="DY462" i="13"/>
  <c r="DI462" i="13"/>
  <c r="CS462" i="13"/>
  <c r="DG462" i="13"/>
  <c r="CH462" i="13"/>
  <c r="DW462" i="13"/>
  <c r="CX462" i="13"/>
  <c r="DV462" i="13"/>
  <c r="CT462" i="13"/>
  <c r="DR462" i="13"/>
  <c r="CQ462" i="13"/>
  <c r="DJ462" i="13"/>
  <c r="CL462" i="13"/>
  <c r="DN462" i="13"/>
  <c r="DF462" i="13"/>
  <c r="DB462" i="13"/>
  <c r="CP462" i="13"/>
  <c r="CD462" i="13"/>
  <c r="BX462" i="13"/>
  <c r="BS463" i="13"/>
  <c r="BR460" i="13"/>
  <c r="BY460" i="13"/>
  <c r="BS460" i="13"/>
  <c r="DY459" i="13"/>
  <c r="DQ459" i="13"/>
  <c r="DI459" i="13"/>
  <c r="DA459" i="13"/>
  <c r="CS459" i="13"/>
  <c r="CK459" i="13"/>
  <c r="CC459" i="13"/>
  <c r="DX459" i="13"/>
  <c r="DP459" i="13"/>
  <c r="DH459" i="13"/>
  <c r="CZ459" i="13"/>
  <c r="CR459" i="13"/>
  <c r="CJ459" i="13"/>
  <c r="CB459" i="13"/>
  <c r="DW459" i="13"/>
  <c r="DO459" i="13"/>
  <c r="DG459" i="13"/>
  <c r="CY459" i="13"/>
  <c r="CQ459" i="13"/>
  <c r="CI459" i="13"/>
  <c r="CA459" i="13"/>
  <c r="DT459" i="13"/>
  <c r="DL459" i="13"/>
  <c r="DD459" i="13"/>
  <c r="CV459" i="13"/>
  <c r="CN459" i="13"/>
  <c r="CF459" i="13"/>
  <c r="DU459" i="13"/>
  <c r="DE459" i="13"/>
  <c r="CO459" i="13"/>
  <c r="DS459" i="13"/>
  <c r="DC459" i="13"/>
  <c r="CM459" i="13"/>
  <c r="DM459" i="13"/>
  <c r="CW459" i="13"/>
  <c r="CG459" i="13"/>
  <c r="DF459" i="13"/>
  <c r="CE459" i="13"/>
  <c r="DV459" i="13"/>
  <c r="CU459" i="13"/>
  <c r="DR459" i="13"/>
  <c r="CT459" i="13"/>
  <c r="DN459" i="13"/>
  <c r="CP459" i="13"/>
  <c r="DJ459" i="13"/>
  <c r="CH459" i="13"/>
  <c r="DK459" i="13"/>
  <c r="DB459" i="13"/>
  <c r="CX459" i="13"/>
  <c r="CD459" i="13"/>
  <c r="CL459" i="13"/>
  <c r="DY458" i="13"/>
  <c r="DQ458" i="13"/>
  <c r="DI458" i="13"/>
  <c r="DA458" i="13"/>
  <c r="CS458" i="13"/>
  <c r="CK458" i="13"/>
  <c r="CC458" i="13"/>
  <c r="DV458" i="13"/>
  <c r="DN458" i="13"/>
  <c r="DF458" i="13"/>
  <c r="CX458" i="13"/>
  <c r="CP458" i="13"/>
  <c r="CH458" i="13"/>
  <c r="BZ458" i="13"/>
  <c r="DU458" i="13"/>
  <c r="DK458" i="13"/>
  <c r="CZ458" i="13"/>
  <c r="CO458" i="13"/>
  <c r="CE458" i="13"/>
  <c r="DT458" i="13"/>
  <c r="DJ458" i="13"/>
  <c r="CY458" i="13"/>
  <c r="CN458" i="13"/>
  <c r="CD458" i="13"/>
  <c r="DP458" i="13"/>
  <c r="DE458" i="13"/>
  <c r="CU458" i="13"/>
  <c r="CJ458" i="13"/>
  <c r="DM458" i="13"/>
  <c r="CV458" i="13"/>
  <c r="CF458" i="13"/>
  <c r="DX458" i="13"/>
  <c r="DG458" i="13"/>
  <c r="CQ458" i="13"/>
  <c r="DW458" i="13"/>
  <c r="DD458" i="13"/>
  <c r="CM458" i="13"/>
  <c r="DS458" i="13"/>
  <c r="DC458" i="13"/>
  <c r="CL458" i="13"/>
  <c r="DO458" i="13"/>
  <c r="CW458" i="13"/>
  <c r="CG458" i="13"/>
  <c r="CT458" i="13"/>
  <c r="CR458" i="13"/>
  <c r="CI458" i="13"/>
  <c r="CB458" i="13"/>
  <c r="DR458" i="13"/>
  <c r="CA458" i="13"/>
  <c r="DL458" i="13"/>
  <c r="DB458" i="13"/>
  <c r="DH458" i="13"/>
  <c r="DR456" i="13"/>
  <c r="DJ456" i="13"/>
  <c r="DB456" i="13"/>
  <c r="CT456" i="13"/>
  <c r="CL456" i="13"/>
  <c r="CD456" i="13"/>
  <c r="DY456" i="13"/>
  <c r="DQ456" i="13"/>
  <c r="DI456" i="13"/>
  <c r="DA456" i="13"/>
  <c r="CS456" i="13"/>
  <c r="CK456" i="13"/>
  <c r="CC456" i="13"/>
  <c r="DV456" i="13"/>
  <c r="DN456" i="13"/>
  <c r="DF456" i="13"/>
  <c r="CX456" i="13"/>
  <c r="CP456" i="13"/>
  <c r="CH456" i="13"/>
  <c r="BZ456" i="13"/>
  <c r="DT456" i="13"/>
  <c r="DG456" i="13"/>
  <c r="CU456" i="13"/>
  <c r="CG456" i="13"/>
  <c r="DO456" i="13"/>
  <c r="DC456" i="13"/>
  <c r="CO456" i="13"/>
  <c r="CB456" i="13"/>
  <c r="DM456" i="13"/>
  <c r="CZ456" i="13"/>
  <c r="CN456" i="13"/>
  <c r="CA456" i="13"/>
  <c r="DX456" i="13"/>
  <c r="DL456" i="13"/>
  <c r="CY456" i="13"/>
  <c r="CM456" i="13"/>
  <c r="BY456" i="13"/>
  <c r="DU456" i="13"/>
  <c r="DH456" i="13"/>
  <c r="CV456" i="13"/>
  <c r="CI456" i="13"/>
  <c r="CW456" i="13"/>
  <c r="CR456" i="13"/>
  <c r="DW456" i="13"/>
  <c r="CQ456" i="13"/>
  <c r="DS456" i="13"/>
  <c r="CJ456" i="13"/>
  <c r="DP456" i="13"/>
  <c r="CF456" i="13"/>
  <c r="DK456" i="13"/>
  <c r="CE456" i="13"/>
  <c r="DD456" i="13"/>
  <c r="BX456" i="13"/>
  <c r="DE456" i="13"/>
  <c r="BR453" i="13"/>
  <c r="BV456" i="13"/>
  <c r="CA462" i="13"/>
  <c r="BW460" i="13"/>
  <c r="BU460" i="13"/>
  <c r="DU450" i="13"/>
  <c r="DM450" i="13"/>
  <c r="DE450" i="13"/>
  <c r="CW450" i="13"/>
  <c r="CO450" i="13"/>
  <c r="CG450" i="13"/>
  <c r="BY450" i="13"/>
  <c r="DT450" i="13"/>
  <c r="DL450" i="13"/>
  <c r="DD450" i="13"/>
  <c r="CV450" i="13"/>
  <c r="CN450" i="13"/>
  <c r="CF450" i="13"/>
  <c r="BX450" i="13"/>
  <c r="DY450" i="13"/>
  <c r="DQ450" i="13"/>
  <c r="DI450" i="13"/>
  <c r="DA450" i="13"/>
  <c r="CS450" i="13"/>
  <c r="CK450" i="13"/>
  <c r="CC450" i="13"/>
  <c r="BU450" i="13"/>
  <c r="DP450" i="13"/>
  <c r="DC450" i="13"/>
  <c r="CQ450" i="13"/>
  <c r="CD450" i="13"/>
  <c r="BR450" i="13"/>
  <c r="DO450" i="13"/>
  <c r="DB450" i="13"/>
  <c r="CP450" i="13"/>
  <c r="CB450" i="13"/>
  <c r="DW450" i="13"/>
  <c r="DJ450" i="13"/>
  <c r="CX450" i="13"/>
  <c r="CJ450" i="13"/>
  <c r="BW450" i="13"/>
  <c r="DG450" i="13"/>
  <c r="CL450" i="13"/>
  <c r="BS450" i="13"/>
  <c r="DX450" i="13"/>
  <c r="DF450" i="13"/>
  <c r="CI450" i="13"/>
  <c r="DV450" i="13"/>
  <c r="CZ450" i="13"/>
  <c r="CH450" i="13"/>
  <c r="DS450" i="13"/>
  <c r="CY450" i="13"/>
  <c r="CE450" i="13"/>
  <c r="DR450" i="13"/>
  <c r="CU450" i="13"/>
  <c r="CA450" i="13"/>
  <c r="DN450" i="13"/>
  <c r="CT450" i="13"/>
  <c r="BZ450" i="13"/>
  <c r="DH450" i="13"/>
  <c r="CM450" i="13"/>
  <c r="BT450" i="13"/>
  <c r="BV450" i="13"/>
  <c r="DK450" i="13"/>
  <c r="CR450" i="13"/>
  <c r="BR462" i="13"/>
  <c r="DW463" i="13"/>
  <c r="DO463" i="13"/>
  <c r="DG463" i="13"/>
  <c r="CY463" i="13"/>
  <c r="CQ463" i="13"/>
  <c r="CI463" i="13"/>
  <c r="DV463" i="13"/>
  <c r="DN463" i="13"/>
  <c r="DF463" i="13"/>
  <c r="CX463" i="13"/>
  <c r="CP463" i="13"/>
  <c r="CH463" i="13"/>
  <c r="DU463" i="13"/>
  <c r="DM463" i="13"/>
  <c r="DE463" i="13"/>
  <c r="CW463" i="13"/>
  <c r="CO463" i="13"/>
  <c r="CG463" i="13"/>
  <c r="DR463" i="13"/>
  <c r="DJ463" i="13"/>
  <c r="DB463" i="13"/>
  <c r="CT463" i="13"/>
  <c r="CL463" i="13"/>
  <c r="DS463" i="13"/>
  <c r="DC463" i="13"/>
  <c r="CM463" i="13"/>
  <c r="DQ463" i="13"/>
  <c r="DA463" i="13"/>
  <c r="CK463" i="13"/>
  <c r="DK463" i="13"/>
  <c r="CU463" i="13"/>
  <c r="CE463" i="13"/>
  <c r="DH463" i="13"/>
  <c r="CF463" i="13"/>
  <c r="DX463" i="13"/>
  <c r="CV463" i="13"/>
  <c r="DT463" i="13"/>
  <c r="CS463" i="13"/>
  <c r="DP463" i="13"/>
  <c r="CR463" i="13"/>
  <c r="DI463" i="13"/>
  <c r="CJ463" i="13"/>
  <c r="DD463" i="13"/>
  <c r="CZ463" i="13"/>
  <c r="CN463" i="13"/>
  <c r="DL463" i="13"/>
  <c r="DY463" i="13"/>
  <c r="BQ458" i="13"/>
  <c r="BY462" i="13"/>
  <c r="BS462" i="13"/>
  <c r="DR461" i="13"/>
  <c r="DJ461" i="13"/>
  <c r="DB461" i="13"/>
  <c r="CT461" i="13"/>
  <c r="CL461" i="13"/>
  <c r="CD461" i="13"/>
  <c r="DY461" i="13"/>
  <c r="DQ461" i="13"/>
  <c r="DI461" i="13"/>
  <c r="DA461" i="13"/>
  <c r="CS461" i="13"/>
  <c r="CK461" i="13"/>
  <c r="CC461" i="13"/>
  <c r="DX461" i="13"/>
  <c r="DP461" i="13"/>
  <c r="DH461" i="13"/>
  <c r="CZ461" i="13"/>
  <c r="CR461" i="13"/>
  <c r="CJ461" i="13"/>
  <c r="DU461" i="13"/>
  <c r="DM461" i="13"/>
  <c r="DE461" i="13"/>
  <c r="CW461" i="13"/>
  <c r="CO461" i="13"/>
  <c r="CG461" i="13"/>
  <c r="DN461" i="13"/>
  <c r="CX461" i="13"/>
  <c r="CH461" i="13"/>
  <c r="DL461" i="13"/>
  <c r="CV461" i="13"/>
  <c r="CF461" i="13"/>
  <c r="DV461" i="13"/>
  <c r="DF461" i="13"/>
  <c r="CP461" i="13"/>
  <c r="DG461" i="13"/>
  <c r="CI461" i="13"/>
  <c r="DW461" i="13"/>
  <c r="CY461" i="13"/>
  <c r="DT461" i="13"/>
  <c r="CU461" i="13"/>
  <c r="DS461" i="13"/>
  <c r="CQ461" i="13"/>
  <c r="DK461" i="13"/>
  <c r="CM461" i="13"/>
  <c r="DO461" i="13"/>
  <c r="DD461" i="13"/>
  <c r="DC461" i="13"/>
  <c r="CN461" i="13"/>
  <c r="CE461" i="13"/>
  <c r="BW462" i="13"/>
  <c r="DW454" i="13"/>
  <c r="DO454" i="13"/>
  <c r="DG454" i="13"/>
  <c r="CY454" i="13"/>
  <c r="CQ454" i="13"/>
  <c r="CI454" i="13"/>
  <c r="CA454" i="13"/>
  <c r="DV454" i="13"/>
  <c r="DN454" i="13"/>
  <c r="DF454" i="13"/>
  <c r="CX454" i="13"/>
  <c r="CP454" i="13"/>
  <c r="CH454" i="13"/>
  <c r="BZ454" i="13"/>
  <c r="DS454" i="13"/>
  <c r="DK454" i="13"/>
  <c r="DC454" i="13"/>
  <c r="CU454" i="13"/>
  <c r="CM454" i="13"/>
  <c r="CE454" i="13"/>
  <c r="BW454" i="13"/>
  <c r="DT454" i="13"/>
  <c r="DH454" i="13"/>
  <c r="CT454" i="13"/>
  <c r="CG454" i="13"/>
  <c r="DP454" i="13"/>
  <c r="DB454" i="13"/>
  <c r="CO454" i="13"/>
  <c r="CC454" i="13"/>
  <c r="DM454" i="13"/>
  <c r="DA454" i="13"/>
  <c r="CN454" i="13"/>
  <c r="CB454" i="13"/>
  <c r="DY454" i="13"/>
  <c r="DL454" i="13"/>
  <c r="CZ454" i="13"/>
  <c r="CL454" i="13"/>
  <c r="BY454" i="13"/>
  <c r="DU454" i="13"/>
  <c r="DI454" i="13"/>
  <c r="CV454" i="13"/>
  <c r="CJ454" i="13"/>
  <c r="BV454" i="13"/>
  <c r="DD454" i="13"/>
  <c r="CW454" i="13"/>
  <c r="CS454" i="13"/>
  <c r="DX454" i="13"/>
  <c r="CR454" i="13"/>
  <c r="DR454" i="13"/>
  <c r="CK454" i="13"/>
  <c r="DQ454" i="13"/>
  <c r="CF454" i="13"/>
  <c r="DE454" i="13"/>
  <c r="BX454" i="13"/>
  <c r="CD454" i="13"/>
  <c r="DJ454" i="13"/>
  <c r="BS459" i="13"/>
  <c r="BQ450" i="13"/>
  <c r="DZ450" i="13" s="1"/>
  <c r="BT463" i="13"/>
  <c r="BU457" i="12"/>
  <c r="BT455" i="12"/>
  <c r="DU458" i="12"/>
  <c r="DM458" i="12"/>
  <c r="DE458" i="12"/>
  <c r="CW458" i="12"/>
  <c r="CO458" i="12"/>
  <c r="CG458" i="12"/>
  <c r="DT458" i="12"/>
  <c r="DL458" i="12"/>
  <c r="DD458" i="12"/>
  <c r="CV458" i="12"/>
  <c r="CN458" i="12"/>
  <c r="CF458" i="12"/>
  <c r="DV458" i="12"/>
  <c r="DJ458" i="12"/>
  <c r="CZ458" i="12"/>
  <c r="CP458" i="12"/>
  <c r="CD458" i="12"/>
  <c r="DQ458" i="12"/>
  <c r="DG458" i="12"/>
  <c r="CU458" i="12"/>
  <c r="CK458" i="12"/>
  <c r="CA458" i="12"/>
  <c r="DY458" i="12"/>
  <c r="DK458" i="12"/>
  <c r="CX458" i="12"/>
  <c r="CI458" i="12"/>
  <c r="DW458" i="12"/>
  <c r="DH458" i="12"/>
  <c r="CS458" i="12"/>
  <c r="CE458" i="12"/>
  <c r="DX458" i="12"/>
  <c r="DC458" i="12"/>
  <c r="CL458" i="12"/>
  <c r="DO458" i="12"/>
  <c r="CT458" i="12"/>
  <c r="CB458" i="12"/>
  <c r="DN458" i="12"/>
  <c r="CR458" i="12"/>
  <c r="BZ458" i="12"/>
  <c r="DI458" i="12"/>
  <c r="CQ458" i="12"/>
  <c r="DF458" i="12"/>
  <c r="DB458" i="12"/>
  <c r="DA458" i="12"/>
  <c r="CY458" i="12"/>
  <c r="CM458" i="12"/>
  <c r="DS458" i="12"/>
  <c r="CJ458" i="12"/>
  <c r="DR458" i="12"/>
  <c r="CH458" i="12"/>
  <c r="DP458" i="12"/>
  <c r="CC458" i="12"/>
  <c r="BX458" i="12"/>
  <c r="DU451" i="12"/>
  <c r="DM451" i="12"/>
  <c r="DE451" i="12"/>
  <c r="CW451" i="12"/>
  <c r="CO451" i="12"/>
  <c r="CG451" i="12"/>
  <c r="BY451" i="12"/>
  <c r="DR451" i="12"/>
  <c r="DJ451" i="12"/>
  <c r="DB451" i="12"/>
  <c r="CT451" i="12"/>
  <c r="CL451" i="12"/>
  <c r="CD451" i="12"/>
  <c r="BV451" i="12"/>
  <c r="DS451" i="12"/>
  <c r="DH451" i="12"/>
  <c r="CX451" i="12"/>
  <c r="CM451" i="12"/>
  <c r="CB451" i="12"/>
  <c r="DP451" i="12"/>
  <c r="DF451" i="12"/>
  <c r="CU451" i="12"/>
  <c r="CJ451" i="12"/>
  <c r="BZ451" i="12"/>
  <c r="DN451" i="12"/>
  <c r="DV451" i="12"/>
  <c r="DG451" i="12"/>
  <c r="DT451" i="12"/>
  <c r="DD451" i="12"/>
  <c r="CQ451" i="12"/>
  <c r="CC451" i="12"/>
  <c r="DQ451" i="12"/>
  <c r="DC451" i="12"/>
  <c r="CP451" i="12"/>
  <c r="CA451" i="12"/>
  <c r="DO451" i="12"/>
  <c r="CS451" i="12"/>
  <c r="BX451" i="12"/>
  <c r="DL451" i="12"/>
  <c r="CR451" i="12"/>
  <c r="BW451" i="12"/>
  <c r="DK451" i="12"/>
  <c r="CN451" i="12"/>
  <c r="BU451" i="12"/>
  <c r="DI451" i="12"/>
  <c r="CK451" i="12"/>
  <c r="BT451" i="12"/>
  <c r="DA451" i="12"/>
  <c r="CI451" i="12"/>
  <c r="BS451" i="12"/>
  <c r="DY451" i="12"/>
  <c r="CZ451" i="12"/>
  <c r="CH451" i="12"/>
  <c r="DX451" i="12"/>
  <c r="CY451" i="12"/>
  <c r="CF451" i="12"/>
  <c r="DW451" i="12"/>
  <c r="CV451" i="12"/>
  <c r="CE451" i="12"/>
  <c r="BQ451" i="12"/>
  <c r="DV453" i="12"/>
  <c r="DN453" i="12"/>
  <c r="DF453" i="12"/>
  <c r="CX453" i="12"/>
  <c r="CP453" i="12"/>
  <c r="CH453" i="12"/>
  <c r="BZ453" i="12"/>
  <c r="DS453" i="12"/>
  <c r="DK453" i="12"/>
  <c r="DC453" i="12"/>
  <c r="CU453" i="12"/>
  <c r="CM453" i="12"/>
  <c r="CE453" i="12"/>
  <c r="BW453" i="12"/>
  <c r="DW453" i="12"/>
  <c r="DL453" i="12"/>
  <c r="DA453" i="12"/>
  <c r="CQ453" i="12"/>
  <c r="CF453" i="12"/>
  <c r="BU453" i="12"/>
  <c r="DT453" i="12"/>
  <c r="DI453" i="12"/>
  <c r="CY453" i="12"/>
  <c r="CN453" i="12"/>
  <c r="CC453" i="12"/>
  <c r="DU453" i="12"/>
  <c r="DG453" i="12"/>
  <c r="CS453" i="12"/>
  <c r="CD453" i="12"/>
  <c r="DO453" i="12"/>
  <c r="CZ453" i="12"/>
  <c r="CK453" i="12"/>
  <c r="BX453" i="12"/>
  <c r="DM453" i="12"/>
  <c r="CW453" i="12"/>
  <c r="CJ453" i="12"/>
  <c r="BV453" i="12"/>
  <c r="DY453" i="12"/>
  <c r="DJ453" i="12"/>
  <c r="CV453" i="12"/>
  <c r="CI453" i="12"/>
  <c r="DX453" i="12"/>
  <c r="CT453" i="12"/>
  <c r="DR453" i="12"/>
  <c r="CR453" i="12"/>
  <c r="DQ453" i="12"/>
  <c r="CO453" i="12"/>
  <c r="DP453" i="12"/>
  <c r="CL453" i="12"/>
  <c r="DH453" i="12"/>
  <c r="CG453" i="12"/>
  <c r="DE453" i="12"/>
  <c r="CB453" i="12"/>
  <c r="DD453" i="12"/>
  <c r="CA453" i="12"/>
  <c r="DB453" i="12"/>
  <c r="BY453" i="12"/>
  <c r="BS453" i="12"/>
  <c r="BV455" i="12"/>
  <c r="BQ458" i="12"/>
  <c r="DV456" i="12"/>
  <c r="DN456" i="12"/>
  <c r="DF456" i="12"/>
  <c r="CX456" i="12"/>
  <c r="CP456" i="12"/>
  <c r="CH456" i="12"/>
  <c r="BZ456" i="12"/>
  <c r="DU456" i="12"/>
  <c r="DM456" i="12"/>
  <c r="DE456" i="12"/>
  <c r="CW456" i="12"/>
  <c r="CO456" i="12"/>
  <c r="CG456" i="12"/>
  <c r="BY456" i="12"/>
  <c r="DQ456" i="12"/>
  <c r="DG456" i="12"/>
  <c r="CU456" i="12"/>
  <c r="CK456" i="12"/>
  <c r="CA456" i="12"/>
  <c r="DX456" i="12"/>
  <c r="DL456" i="12"/>
  <c r="DB456" i="12"/>
  <c r="CR456" i="12"/>
  <c r="CF456" i="12"/>
  <c r="DO456" i="12"/>
  <c r="CZ456" i="12"/>
  <c r="CL456" i="12"/>
  <c r="DY456" i="12"/>
  <c r="DJ456" i="12"/>
  <c r="CV456" i="12"/>
  <c r="CI456" i="12"/>
  <c r="DR456" i="12"/>
  <c r="CY456" i="12"/>
  <c r="CD456" i="12"/>
  <c r="DH456" i="12"/>
  <c r="CN456" i="12"/>
  <c r="DW456" i="12"/>
  <c r="DD456" i="12"/>
  <c r="CM456" i="12"/>
  <c r="DT456" i="12"/>
  <c r="DC456" i="12"/>
  <c r="CJ456" i="12"/>
  <c r="DA456" i="12"/>
  <c r="CT456" i="12"/>
  <c r="CS456" i="12"/>
  <c r="CQ456" i="12"/>
  <c r="DS456" i="12"/>
  <c r="CE456" i="12"/>
  <c r="DP456" i="12"/>
  <c r="CC456" i="12"/>
  <c r="DK456" i="12"/>
  <c r="CB456" i="12"/>
  <c r="DI456" i="12"/>
  <c r="BX456" i="12"/>
  <c r="BV456" i="12"/>
  <c r="BR451" i="12"/>
  <c r="DV457" i="12"/>
  <c r="DN457" i="12"/>
  <c r="DF457" i="12"/>
  <c r="CX457" i="12"/>
  <c r="CP457" i="12"/>
  <c r="CH457" i="12"/>
  <c r="BZ457" i="12"/>
  <c r="DU457" i="12"/>
  <c r="DM457" i="12"/>
  <c r="DE457" i="12"/>
  <c r="CW457" i="12"/>
  <c r="CO457" i="12"/>
  <c r="CG457" i="12"/>
  <c r="BY457" i="12"/>
  <c r="DS457" i="12"/>
  <c r="DI457" i="12"/>
  <c r="CY457" i="12"/>
  <c r="CM457" i="12"/>
  <c r="CC457" i="12"/>
  <c r="DP457" i="12"/>
  <c r="DD457" i="12"/>
  <c r="CT457" i="12"/>
  <c r="CJ457" i="12"/>
  <c r="DL457" i="12"/>
  <c r="CZ457" i="12"/>
  <c r="CK457" i="12"/>
  <c r="DX457" i="12"/>
  <c r="DJ457" i="12"/>
  <c r="CU457" i="12"/>
  <c r="CF457" i="12"/>
  <c r="DT457" i="12"/>
  <c r="DB457" i="12"/>
  <c r="CI457" i="12"/>
  <c r="DK457" i="12"/>
  <c r="CR457" i="12"/>
  <c r="CA457" i="12"/>
  <c r="DH457" i="12"/>
  <c r="CQ457" i="12"/>
  <c r="DY457" i="12"/>
  <c r="DG457" i="12"/>
  <c r="CN457" i="12"/>
  <c r="DC457" i="12"/>
  <c r="DA457" i="12"/>
  <c r="CV457" i="12"/>
  <c r="CS457" i="12"/>
  <c r="DW457" i="12"/>
  <c r="CL457" i="12"/>
  <c r="DR457" i="12"/>
  <c r="CE457" i="12"/>
  <c r="DQ457" i="12"/>
  <c r="CD457" i="12"/>
  <c r="DO457" i="12"/>
  <c r="CB457" i="12"/>
  <c r="BW457" i="12"/>
  <c r="DU455" i="12"/>
  <c r="DM455" i="12"/>
  <c r="DE455" i="12"/>
  <c r="DT455" i="12"/>
  <c r="DL455" i="12"/>
  <c r="DX455" i="12"/>
  <c r="DN455" i="12"/>
  <c r="DC455" i="12"/>
  <c r="CU455" i="12"/>
  <c r="CM455" i="12"/>
  <c r="CE455" i="12"/>
  <c r="BW455" i="12"/>
  <c r="DS455" i="12"/>
  <c r="DI455" i="12"/>
  <c r="CZ455" i="12"/>
  <c r="CR455" i="12"/>
  <c r="CJ455" i="12"/>
  <c r="CB455" i="12"/>
  <c r="DO455" i="12"/>
  <c r="DA455" i="12"/>
  <c r="CP455" i="12"/>
  <c r="CF455" i="12"/>
  <c r="DY455" i="12"/>
  <c r="DJ455" i="12"/>
  <c r="CX455" i="12"/>
  <c r="CN455" i="12"/>
  <c r="CC455" i="12"/>
  <c r="DK455" i="12"/>
  <c r="CV455" i="12"/>
  <c r="CH455" i="12"/>
  <c r="DV455" i="12"/>
  <c r="DD455" i="12"/>
  <c r="CO455" i="12"/>
  <c r="BZ455" i="12"/>
  <c r="DR455" i="12"/>
  <c r="DB455" i="12"/>
  <c r="CL455" i="12"/>
  <c r="BY455" i="12"/>
  <c r="DQ455" i="12"/>
  <c r="CY455" i="12"/>
  <c r="CK455" i="12"/>
  <c r="BX455" i="12"/>
  <c r="CW455" i="12"/>
  <c r="CT455" i="12"/>
  <c r="CS455" i="12"/>
  <c r="DW455" i="12"/>
  <c r="CQ455" i="12"/>
  <c r="DP455" i="12"/>
  <c r="CI455" i="12"/>
  <c r="DH455" i="12"/>
  <c r="CG455" i="12"/>
  <c r="DG455" i="12"/>
  <c r="CD455" i="12"/>
  <c r="DF455" i="12"/>
  <c r="CA455" i="12"/>
  <c r="BU455" i="12"/>
  <c r="DZ392" i="12"/>
  <c r="BQ457" i="12"/>
  <c r="BQ455" i="12"/>
  <c r="BW456" i="12"/>
  <c r="DW450" i="12"/>
  <c r="DO450" i="12"/>
  <c r="DG450" i="12"/>
  <c r="CY450" i="12"/>
  <c r="CQ450" i="12"/>
  <c r="CI450" i="12"/>
  <c r="CA450" i="12"/>
  <c r="BS450" i="12"/>
  <c r="DT450" i="12"/>
  <c r="DL450" i="12"/>
  <c r="DD450" i="12"/>
  <c r="CV450" i="12"/>
  <c r="CN450" i="12"/>
  <c r="CF450" i="12"/>
  <c r="BX450" i="12"/>
  <c r="DU450" i="12"/>
  <c r="DJ450" i="12"/>
  <c r="CZ450" i="12"/>
  <c r="CO450" i="12"/>
  <c r="CD450" i="12"/>
  <c r="BT450" i="12"/>
  <c r="DR450" i="12"/>
  <c r="DH450" i="12"/>
  <c r="CW450" i="12"/>
  <c r="CL450" i="12"/>
  <c r="CB450" i="12"/>
  <c r="DN450" i="12"/>
  <c r="DA450" i="12"/>
  <c r="CK450" i="12"/>
  <c r="BW450" i="12"/>
  <c r="DM450" i="12"/>
  <c r="CX450" i="12"/>
  <c r="CJ450" i="12"/>
  <c r="BV450" i="12"/>
  <c r="DV450" i="12"/>
  <c r="DC450" i="12"/>
  <c r="CH450" i="12"/>
  <c r="DS450" i="12"/>
  <c r="DB450" i="12"/>
  <c r="CG450" i="12"/>
  <c r="DQ450" i="12"/>
  <c r="CU450" i="12"/>
  <c r="CE450" i="12"/>
  <c r="DP450" i="12"/>
  <c r="CT450" i="12"/>
  <c r="CC450" i="12"/>
  <c r="DK450" i="12"/>
  <c r="CS450" i="12"/>
  <c r="BZ450" i="12"/>
  <c r="DI450" i="12"/>
  <c r="CR450" i="12"/>
  <c r="BY450" i="12"/>
  <c r="DY450" i="12"/>
  <c r="DF450" i="12"/>
  <c r="CP450" i="12"/>
  <c r="BU450" i="12"/>
  <c r="DX450" i="12"/>
  <c r="DE450" i="12"/>
  <c r="CM450" i="12"/>
  <c r="BR450" i="12"/>
  <c r="BT456" i="12"/>
  <c r="DZ389" i="12"/>
  <c r="DR452" i="12"/>
  <c r="DJ452" i="12"/>
  <c r="DB452" i="12"/>
  <c r="CT452" i="12"/>
  <c r="CL452" i="12"/>
  <c r="CD452" i="12"/>
  <c r="BV452" i="12"/>
  <c r="DW452" i="12"/>
  <c r="DO452" i="12"/>
  <c r="DG452" i="12"/>
  <c r="CY452" i="12"/>
  <c r="CQ452" i="12"/>
  <c r="CI452" i="12"/>
  <c r="CA452" i="12"/>
  <c r="DP452" i="12"/>
  <c r="DE452" i="12"/>
  <c r="CU452" i="12"/>
  <c r="CJ452" i="12"/>
  <c r="BY452" i="12"/>
  <c r="DX452" i="12"/>
  <c r="DM452" i="12"/>
  <c r="DC452" i="12"/>
  <c r="CR452" i="12"/>
  <c r="CG452" i="12"/>
  <c r="BW452" i="12"/>
  <c r="DS452" i="12"/>
  <c r="DD452" i="12"/>
  <c r="CO452" i="12"/>
  <c r="CB452" i="12"/>
  <c r="DY452" i="12"/>
  <c r="DK452" i="12"/>
  <c r="CW452" i="12"/>
  <c r="CH452" i="12"/>
  <c r="BT452" i="12"/>
  <c r="DV452" i="12"/>
  <c r="DI452" i="12"/>
  <c r="CV452" i="12"/>
  <c r="CF452" i="12"/>
  <c r="DU452" i="12"/>
  <c r="DH452" i="12"/>
  <c r="CS452" i="12"/>
  <c r="CE452" i="12"/>
  <c r="DF452" i="12"/>
  <c r="CC452" i="12"/>
  <c r="DA452" i="12"/>
  <c r="BZ452" i="12"/>
  <c r="CZ452" i="12"/>
  <c r="BX452" i="12"/>
  <c r="CX452" i="12"/>
  <c r="BU452" i="12"/>
  <c r="DT452" i="12"/>
  <c r="CP452" i="12"/>
  <c r="DQ452" i="12"/>
  <c r="CN452" i="12"/>
  <c r="DN452" i="12"/>
  <c r="CM452" i="12"/>
  <c r="DL452" i="12"/>
  <c r="CK452" i="12"/>
  <c r="BR452" i="12"/>
  <c r="DZ390" i="12"/>
  <c r="DY454" i="12"/>
  <c r="DQ454" i="12"/>
  <c r="DI454" i="12"/>
  <c r="DA454" i="12"/>
  <c r="CS454" i="12"/>
  <c r="CK454" i="12"/>
  <c r="CC454" i="12"/>
  <c r="DV454" i="12"/>
  <c r="DN454" i="12"/>
  <c r="DF454" i="12"/>
  <c r="CX454" i="12"/>
  <c r="CP454" i="12"/>
  <c r="CH454" i="12"/>
  <c r="BZ454" i="12"/>
  <c r="DR454" i="12"/>
  <c r="DG454" i="12"/>
  <c r="CV454" i="12"/>
  <c r="CL454" i="12"/>
  <c r="CA454" i="12"/>
  <c r="DO454" i="12"/>
  <c r="DD454" i="12"/>
  <c r="CT454" i="12"/>
  <c r="CI454" i="12"/>
  <c r="BX454" i="12"/>
  <c r="DW454" i="12"/>
  <c r="DJ454" i="12"/>
  <c r="CU454" i="12"/>
  <c r="CF454" i="12"/>
  <c r="DP454" i="12"/>
  <c r="DB454" i="12"/>
  <c r="CN454" i="12"/>
  <c r="BY454" i="12"/>
  <c r="DM454" i="12"/>
  <c r="CZ454" i="12"/>
  <c r="CM454" i="12"/>
  <c r="BW454" i="12"/>
  <c r="DL454" i="12"/>
  <c r="CY454" i="12"/>
  <c r="CJ454" i="12"/>
  <c r="BV454" i="12"/>
  <c r="DK454" i="12"/>
  <c r="CG454" i="12"/>
  <c r="DH454" i="12"/>
  <c r="CE454" i="12"/>
  <c r="DE454" i="12"/>
  <c r="CD454" i="12"/>
  <c r="DC454" i="12"/>
  <c r="CB454" i="12"/>
  <c r="DX454" i="12"/>
  <c r="CW454" i="12"/>
  <c r="DU454" i="12"/>
  <c r="CR454" i="12"/>
  <c r="DT454" i="12"/>
  <c r="CQ454" i="12"/>
  <c r="DS454" i="12"/>
  <c r="CO454" i="12"/>
  <c r="BT454" i="12"/>
  <c r="BU454" i="12"/>
  <c r="BS455" i="12"/>
  <c r="BR458" i="12"/>
  <c r="BV457" i="12"/>
  <c r="BX457" i="12"/>
  <c r="AD2" i="32" l="1"/>
  <c r="BW2" i="20"/>
  <c r="B2" i="32"/>
  <c r="AU2" i="20"/>
  <c r="AV66" i="20" s="1"/>
  <c r="AV112" i="20" s="1"/>
  <c r="AB2" i="32"/>
  <c r="BU2" i="20"/>
  <c r="C2" i="32"/>
  <c r="AV2" i="20"/>
  <c r="AC2" i="32"/>
  <c r="BV2" i="20"/>
  <c r="AL2" i="22"/>
  <c r="AF2" i="32"/>
  <c r="BY2" i="20"/>
  <c r="BD66" i="20" s="1"/>
  <c r="BD112" i="20" s="1"/>
  <c r="AE2" i="32"/>
  <c r="BX2" i="20"/>
  <c r="DD124" i="13"/>
  <c r="BW91" i="13"/>
  <c r="DZ337" i="11"/>
  <c r="BV90" i="13"/>
  <c r="CM110" i="13"/>
  <c r="DI110" i="13"/>
  <c r="CZ110" i="13"/>
  <c r="CR110" i="13"/>
  <c r="BW110" i="13"/>
  <c r="BT110" i="13"/>
  <c r="CG110" i="13"/>
  <c r="CD110" i="13"/>
  <c r="CH110" i="13"/>
  <c r="CL110" i="13"/>
  <c r="DX110" i="13"/>
  <c r="BR110" i="13"/>
  <c r="DD110" i="13"/>
  <c r="CW110" i="13"/>
  <c r="CS110" i="13"/>
  <c r="DL110" i="13"/>
  <c r="DQ110" i="13"/>
  <c r="BS110" i="13"/>
  <c r="CF110" i="13"/>
  <c r="CC110" i="13"/>
  <c r="DA110" i="13"/>
  <c r="DE110" i="13"/>
  <c r="CT110" i="13"/>
  <c r="BY110" i="13"/>
  <c r="BV110" i="13"/>
  <c r="DP110" i="13"/>
  <c r="DU110" i="13"/>
  <c r="DS110" i="13"/>
  <c r="DC110" i="13"/>
  <c r="CO110" i="13"/>
  <c r="DW110" i="13"/>
  <c r="BZ110" i="13"/>
  <c r="BQ110" i="13"/>
  <c r="CE110" i="13"/>
  <c r="CI110" i="13"/>
  <c r="CV110" i="13"/>
  <c r="CY110" i="13"/>
  <c r="CP110" i="13"/>
  <c r="CJ110" i="13"/>
  <c r="DV110" i="13"/>
  <c r="DN110" i="13"/>
  <c r="BX110" i="13"/>
  <c r="BU110" i="13"/>
  <c r="DF110" i="13"/>
  <c r="DH110" i="13"/>
  <c r="CV459" i="12"/>
  <c r="DJ110" i="13"/>
  <c r="DR110" i="13"/>
  <c r="CB110" i="13"/>
  <c r="DM110" i="13"/>
  <c r="DK110" i="13"/>
  <c r="DB110" i="13"/>
  <c r="CX110" i="13"/>
  <c r="CK110" i="13"/>
  <c r="DT110" i="13"/>
  <c r="DY110" i="13"/>
  <c r="CA110" i="13"/>
  <c r="CN110" i="13"/>
  <c r="CU110" i="13"/>
  <c r="DG110" i="13"/>
  <c r="BS107" i="13"/>
  <c r="DR107" i="13"/>
  <c r="CB107" i="13"/>
  <c r="CG107" i="13"/>
  <c r="CM107" i="13"/>
  <c r="CY107" i="13"/>
  <c r="CX107" i="13"/>
  <c r="DP107" i="13"/>
  <c r="BX107" i="13"/>
  <c r="BZ107" i="13"/>
  <c r="DT107" i="13"/>
  <c r="DI107" i="13"/>
  <c r="DW107" i="13"/>
  <c r="DD107" i="13"/>
  <c r="DA107" i="13"/>
  <c r="DU107" i="13"/>
  <c r="BU107" i="13"/>
  <c r="CI107" i="13"/>
  <c r="CE107" i="13"/>
  <c r="DN107" i="13"/>
  <c r="CU107" i="13"/>
  <c r="DC107" i="13"/>
  <c r="CO107" i="13"/>
  <c r="DE107" i="13"/>
  <c r="DJ107" i="13"/>
  <c r="BT107" i="13"/>
  <c r="BY107" i="13"/>
  <c r="DH107" i="13"/>
  <c r="CS107" i="13"/>
  <c r="CZ107" i="13"/>
  <c r="BM163" i="13"/>
  <c r="CJ163" i="13" s="1"/>
  <c r="CP107" i="13"/>
  <c r="BR107" i="13"/>
  <c r="DL107" i="13"/>
  <c r="CK107" i="13"/>
  <c r="DO107" i="13"/>
  <c r="DY107" i="13"/>
  <c r="DF107" i="13"/>
  <c r="CR107" i="13"/>
  <c r="CQ107" i="13"/>
  <c r="DX107" i="13"/>
  <c r="CA107" i="13"/>
  <c r="BW107" i="13"/>
  <c r="CJ107" i="13"/>
  <c r="DS107" i="13"/>
  <c r="CT107" i="13"/>
  <c r="CL107" i="13"/>
  <c r="CE99" i="13"/>
  <c r="BV107" i="13"/>
  <c r="CD107" i="13"/>
  <c r="CH107" i="13"/>
  <c r="BQ107" i="13"/>
  <c r="DQ107" i="13"/>
  <c r="DM107" i="13"/>
  <c r="CW107" i="13"/>
  <c r="CG101" i="13"/>
  <c r="DB122" i="13"/>
  <c r="DV107" i="13"/>
  <c r="CF107" i="13"/>
  <c r="CC107" i="13"/>
  <c r="DG107" i="13"/>
  <c r="DK107" i="13"/>
  <c r="CV107" i="13"/>
  <c r="DB107" i="13"/>
  <c r="DP463" i="14"/>
  <c r="CC463" i="14"/>
  <c r="DQ463" i="14"/>
  <c r="DE463" i="14"/>
  <c r="CU463" i="14"/>
  <c r="CM463" i="14"/>
  <c r="CP463" i="14"/>
  <c r="CI463" i="14"/>
  <c r="CO463" i="14"/>
  <c r="DJ463" i="14"/>
  <c r="CX463" i="14"/>
  <c r="DX463" i="14"/>
  <c r="CD463" i="14"/>
  <c r="CA463" i="14"/>
  <c r="DK463" i="14"/>
  <c r="DA463" i="14"/>
  <c r="DF463" i="14"/>
  <c r="DW463" i="14"/>
  <c r="DI463" i="14"/>
  <c r="CF463" i="14"/>
  <c r="BZ463" i="14"/>
  <c r="CQ463" i="14"/>
  <c r="DR463" i="14"/>
  <c r="CE463" i="14"/>
  <c r="CH463" i="14"/>
  <c r="DS463" i="14"/>
  <c r="CN463" i="14"/>
  <c r="BY463" i="14"/>
  <c r="CW117" i="13"/>
  <c r="DM463" i="14"/>
  <c r="CV463" i="14"/>
  <c r="CK463" i="14"/>
  <c r="CS463" i="14"/>
  <c r="BX463" i="14"/>
  <c r="CW463" i="14"/>
  <c r="DB463" i="14"/>
  <c r="DG463" i="14"/>
  <c r="DC463" i="14"/>
  <c r="CR463" i="14"/>
  <c r="DD463" i="14"/>
  <c r="BT463" i="14"/>
  <c r="BR463" i="14"/>
  <c r="CT463" i="14"/>
  <c r="DO463" i="14"/>
  <c r="DU463" i="14"/>
  <c r="DV463" i="14"/>
  <c r="DN463" i="14"/>
  <c r="CZ463" i="14"/>
  <c r="DL463" i="14"/>
  <c r="BS463" i="14"/>
  <c r="CJ463" i="14"/>
  <c r="BV463" i="14"/>
  <c r="CB463" i="14"/>
  <c r="BU463" i="14"/>
  <c r="CY463" i="14"/>
  <c r="CL463" i="14"/>
  <c r="CG463" i="14"/>
  <c r="DY463" i="14"/>
  <c r="DH463" i="14"/>
  <c r="DT463" i="14"/>
  <c r="BW463" i="14"/>
  <c r="CJ459" i="12"/>
  <c r="DS459" i="12"/>
  <c r="CH459" i="12"/>
  <c r="CD459" i="12"/>
  <c r="DN459" i="12"/>
  <c r="CA95" i="13"/>
  <c r="DF126" i="13"/>
  <c r="CU115" i="13"/>
  <c r="BM186" i="13"/>
  <c r="DO186" i="13" s="1"/>
  <c r="BM111" i="14"/>
  <c r="CR111" i="14" s="1"/>
  <c r="BM105" i="14"/>
  <c r="CJ105" i="14" s="1"/>
  <c r="CO459" i="12"/>
  <c r="DX459" i="12"/>
  <c r="BS459" i="12"/>
  <c r="DB459" i="12"/>
  <c r="BZ459" i="12"/>
  <c r="BY459" i="12"/>
  <c r="CY459" i="12"/>
  <c r="BT459" i="12"/>
  <c r="BX459" i="12"/>
  <c r="DJ459" i="12"/>
  <c r="CF459" i="12"/>
  <c r="DC459" i="12"/>
  <c r="BU459" i="12"/>
  <c r="DE459" i="12"/>
  <c r="BR459" i="12"/>
  <c r="DR459" i="12"/>
  <c r="CP459" i="12"/>
  <c r="CS459" i="12"/>
  <c r="CL459" i="12"/>
  <c r="DK459" i="12"/>
  <c r="BW459" i="12"/>
  <c r="BM119" i="14"/>
  <c r="CZ119" i="14" s="1"/>
  <c r="CE459" i="12"/>
  <c r="CZ459" i="12"/>
  <c r="DH459" i="12"/>
  <c r="CN459" i="12"/>
  <c r="DG459" i="12"/>
  <c r="DO459" i="12"/>
  <c r="DQ459" i="12"/>
  <c r="DV459" i="12"/>
  <c r="DL459" i="12"/>
  <c r="DW459" i="12"/>
  <c r="DF459" i="12"/>
  <c r="DI459" i="12"/>
  <c r="DT459" i="12"/>
  <c r="CU459" i="12"/>
  <c r="DP459" i="12"/>
  <c r="CZ120" i="13"/>
  <c r="CK459" i="12"/>
  <c r="CA459" i="12"/>
  <c r="DY459" i="12"/>
  <c r="CR459" i="12"/>
  <c r="CI459" i="12"/>
  <c r="CX459" i="12"/>
  <c r="CC459" i="12"/>
  <c r="CW459" i="12"/>
  <c r="CQ459" i="12"/>
  <c r="CB459" i="12"/>
  <c r="DM459" i="12"/>
  <c r="DU459" i="12"/>
  <c r="DA459" i="12"/>
  <c r="BQ459" i="12"/>
  <c r="DZ459" i="12" s="1"/>
  <c r="BM172" i="13"/>
  <c r="DA172" i="13" s="1"/>
  <c r="CR112" i="13"/>
  <c r="CX118" i="13"/>
  <c r="CO109" i="13"/>
  <c r="CJ104" i="13"/>
  <c r="DZ400" i="13"/>
  <c r="DZ209" i="14"/>
  <c r="BR455" i="11"/>
  <c r="CT114" i="13"/>
  <c r="BM179" i="13"/>
  <c r="CV179" i="13" s="1"/>
  <c r="DE125" i="13"/>
  <c r="BQ86" i="13"/>
  <c r="DZ83" i="14"/>
  <c r="CV116" i="13"/>
  <c r="DZ268" i="12"/>
  <c r="DC123" i="13"/>
  <c r="CB96" i="13"/>
  <c r="BS87" i="13"/>
  <c r="DZ79" i="12"/>
  <c r="DZ146" i="14"/>
  <c r="BM464" i="13"/>
  <c r="BQ464" i="13" s="1"/>
  <c r="DZ464" i="13" s="1"/>
  <c r="BM148" i="14"/>
  <c r="BQ148" i="14" s="1"/>
  <c r="DZ273" i="13"/>
  <c r="CK98" i="13"/>
  <c r="CR98" i="13"/>
  <c r="CL98" i="13"/>
  <c r="CT98" i="13"/>
  <c r="CU98" i="13"/>
  <c r="CP98" i="13"/>
  <c r="CV98" i="13"/>
  <c r="CS98" i="13"/>
  <c r="CI98" i="13"/>
  <c r="CJ98" i="13"/>
  <c r="CW98" i="13"/>
  <c r="CM98" i="13"/>
  <c r="DC98" i="13"/>
  <c r="DP98" i="13"/>
  <c r="CY98" i="13"/>
  <c r="BR98" i="13"/>
  <c r="DD98" i="13"/>
  <c r="BW98" i="13"/>
  <c r="DH98" i="13"/>
  <c r="CA98" i="13"/>
  <c r="DU98" i="13"/>
  <c r="BX98" i="13"/>
  <c r="DY98" i="13"/>
  <c r="CZ98" i="13"/>
  <c r="BS98" i="13"/>
  <c r="DM98" i="13"/>
  <c r="BV98" i="13"/>
  <c r="DQ98" i="13"/>
  <c r="CB98" i="13"/>
  <c r="DV98" i="13"/>
  <c r="DE98" i="13"/>
  <c r="DR98" i="13"/>
  <c r="DA98" i="13"/>
  <c r="DW98" i="13"/>
  <c r="DF98" i="13"/>
  <c r="BQ98" i="13"/>
  <c r="DB98" i="13"/>
  <c r="CQ98" i="13"/>
  <c r="DS98" i="13"/>
  <c r="BU98" i="13"/>
  <c r="DO98" i="13"/>
  <c r="CX98" i="13"/>
  <c r="DT98" i="13"/>
  <c r="BT98" i="13"/>
  <c r="DG98" i="13"/>
  <c r="DN98" i="13"/>
  <c r="CN98" i="13"/>
  <c r="BZ98" i="13"/>
  <c r="BY98" i="13"/>
  <c r="DK98" i="13"/>
  <c r="DL98" i="13"/>
  <c r="DI98" i="13"/>
  <c r="DJ98" i="13"/>
  <c r="DX98" i="13"/>
  <c r="CO98" i="13"/>
  <c r="CH98" i="13"/>
  <c r="CG98" i="13"/>
  <c r="CF98" i="13"/>
  <c r="CE98" i="13"/>
  <c r="CC98" i="13"/>
  <c r="CD98" i="13"/>
  <c r="DM121" i="13"/>
  <c r="DO121" i="13"/>
  <c r="DN121" i="13"/>
  <c r="DS121" i="13"/>
  <c r="DR121" i="13"/>
  <c r="DQ121" i="13"/>
  <c r="DL121" i="13"/>
  <c r="DF121" i="13"/>
  <c r="DV121" i="13"/>
  <c r="CO121" i="13"/>
  <c r="CU121" i="13"/>
  <c r="DY121" i="13"/>
  <c r="CB121" i="13"/>
  <c r="CX121" i="13"/>
  <c r="CG121" i="13"/>
  <c r="CM121" i="13"/>
  <c r="CS121" i="13"/>
  <c r="BT121" i="13"/>
  <c r="DJ121" i="13"/>
  <c r="DW121" i="13"/>
  <c r="CP121" i="13"/>
  <c r="BY121" i="13"/>
  <c r="CE121" i="13"/>
  <c r="CK121" i="13"/>
  <c r="CY121" i="13"/>
  <c r="CH121" i="13"/>
  <c r="BQ121" i="13"/>
  <c r="DZ121" i="13" s="1"/>
  <c r="BW121" i="13"/>
  <c r="CC121" i="13"/>
  <c r="CI121" i="13"/>
  <c r="BR121" i="13"/>
  <c r="CN121" i="13"/>
  <c r="CL121" i="13"/>
  <c r="DX121" i="13"/>
  <c r="CA121" i="13"/>
  <c r="DU121" i="13"/>
  <c r="CF121" i="13"/>
  <c r="CD121" i="13"/>
  <c r="CR121" i="13"/>
  <c r="BS121" i="13"/>
  <c r="CJ121" i="13"/>
  <c r="DI121" i="13"/>
  <c r="BZ121" i="13"/>
  <c r="DH121" i="13"/>
  <c r="CW121" i="13"/>
  <c r="CV121" i="13"/>
  <c r="BX121" i="13"/>
  <c r="DP121" i="13"/>
  <c r="CT121" i="13"/>
  <c r="BV121" i="13"/>
  <c r="DT121" i="13"/>
  <c r="CQ121" i="13"/>
  <c r="DG121" i="13"/>
  <c r="BU121" i="13"/>
  <c r="DK121" i="13"/>
  <c r="DE121" i="13"/>
  <c r="DD121" i="13"/>
  <c r="DC121" i="13"/>
  <c r="DB121" i="13"/>
  <c r="CZ121" i="13"/>
  <c r="DA121" i="13"/>
  <c r="CK89" i="13"/>
  <c r="CA89" i="13"/>
  <c r="CM89" i="13"/>
  <c r="CH89" i="13"/>
  <c r="CN89" i="13"/>
  <c r="CF89" i="13"/>
  <c r="CL89" i="13"/>
  <c r="CG89" i="13"/>
  <c r="CI89" i="13"/>
  <c r="CD89" i="13"/>
  <c r="CE89" i="13"/>
  <c r="CC89" i="13"/>
  <c r="DX89" i="13"/>
  <c r="CY89" i="13"/>
  <c r="BR89" i="13"/>
  <c r="DL89" i="13"/>
  <c r="DJ89" i="13"/>
  <c r="DP89" i="13"/>
  <c r="CQ89" i="13"/>
  <c r="DU89" i="13"/>
  <c r="DD89" i="13"/>
  <c r="DB89" i="13"/>
  <c r="DH89" i="13"/>
  <c r="BS89" i="13"/>
  <c r="DM89" i="13"/>
  <c r="CV89" i="13"/>
  <c r="CT89" i="13"/>
  <c r="DI89" i="13"/>
  <c r="DW89" i="13"/>
  <c r="DF89" i="13"/>
  <c r="CO89" i="13"/>
  <c r="DC89" i="13"/>
  <c r="CJ89" i="13"/>
  <c r="DA89" i="13"/>
  <c r="DO89" i="13"/>
  <c r="CX89" i="13"/>
  <c r="BQ89" i="13"/>
  <c r="CU89" i="13"/>
  <c r="DG89" i="13"/>
  <c r="DK89" i="13"/>
  <c r="DV89" i="13"/>
  <c r="DR89" i="13"/>
  <c r="DN89" i="13"/>
  <c r="DY89" i="13"/>
  <c r="CP89" i="13"/>
  <c r="CB89" i="13"/>
  <c r="DQ89" i="13"/>
  <c r="DE89" i="13"/>
  <c r="BZ89" i="13"/>
  <c r="CS89" i="13"/>
  <c r="CW89" i="13"/>
  <c r="CZ89" i="13"/>
  <c r="DT89" i="13"/>
  <c r="DS89" i="13"/>
  <c r="CR89" i="13"/>
  <c r="BY89" i="13"/>
  <c r="BX89" i="13"/>
  <c r="BW89" i="13"/>
  <c r="BV89" i="13"/>
  <c r="BT89" i="13"/>
  <c r="BU89" i="13"/>
  <c r="BM116" i="14"/>
  <c r="CU116" i="14" s="1"/>
  <c r="BM88" i="14"/>
  <c r="BS88" i="14" s="1"/>
  <c r="BM104" i="14"/>
  <c r="CI104" i="14" s="1"/>
  <c r="BM113" i="14"/>
  <c r="CR113" i="14" s="1"/>
  <c r="BM110" i="14"/>
  <c r="CO110" i="14" s="1"/>
  <c r="CS97" i="13"/>
  <c r="CH97" i="13"/>
  <c r="CN97" i="13"/>
  <c r="CL97" i="13"/>
  <c r="CR97" i="13"/>
  <c r="CK97" i="13"/>
  <c r="CM97" i="13"/>
  <c r="CQ97" i="13"/>
  <c r="CO97" i="13"/>
  <c r="CU97" i="13"/>
  <c r="CJ97" i="13"/>
  <c r="CP97" i="13"/>
  <c r="CV97" i="13"/>
  <c r="CT97" i="13"/>
  <c r="DW97" i="13"/>
  <c r="DE97" i="13"/>
  <c r="DS97" i="13"/>
  <c r="DY97" i="13"/>
  <c r="CZ97" i="13"/>
  <c r="DO97" i="13"/>
  <c r="CW97" i="13"/>
  <c r="DK97" i="13"/>
  <c r="DQ97" i="13"/>
  <c r="BT97" i="13"/>
  <c r="CY97" i="13"/>
  <c r="BQ97" i="13"/>
  <c r="BW97" i="13"/>
  <c r="DA97" i="13"/>
  <c r="CX97" i="13"/>
  <c r="DU97" i="13"/>
  <c r="DD97" i="13"/>
  <c r="DB97" i="13"/>
  <c r="DP97" i="13"/>
  <c r="DV97" i="13"/>
  <c r="DM97" i="13"/>
  <c r="BV97" i="13"/>
  <c r="DN97" i="13"/>
  <c r="BY97" i="13"/>
  <c r="DI97" i="13"/>
  <c r="DT97" i="13"/>
  <c r="BU97" i="13"/>
  <c r="CI97" i="13"/>
  <c r="DL97" i="13"/>
  <c r="DX97" i="13"/>
  <c r="DG97" i="13"/>
  <c r="DC97" i="13"/>
  <c r="DF97" i="13"/>
  <c r="CA97" i="13"/>
  <c r="DR97" i="13"/>
  <c r="BZ97" i="13"/>
  <c r="DH97" i="13"/>
  <c r="BR97" i="13"/>
  <c r="BS97" i="13"/>
  <c r="BX97" i="13"/>
  <c r="DJ97" i="13"/>
  <c r="CG97" i="13"/>
  <c r="CF97" i="13"/>
  <c r="CE97" i="13"/>
  <c r="CD97" i="13"/>
  <c r="CB97" i="13"/>
  <c r="CC97" i="13"/>
  <c r="DU92" i="13"/>
  <c r="CT92" i="13"/>
  <c r="DG92" i="13"/>
  <c r="CK92" i="13"/>
  <c r="DM92" i="13"/>
  <c r="CD92" i="13"/>
  <c r="DS92" i="13"/>
  <c r="DX92" i="13"/>
  <c r="CJ92" i="13"/>
  <c r="CO92" i="13"/>
  <c r="CM92" i="13"/>
  <c r="CF92" i="13"/>
  <c r="CL92" i="13"/>
  <c r="CG92" i="13"/>
  <c r="CE92" i="13"/>
  <c r="CH92" i="13"/>
  <c r="CN92" i="13"/>
  <c r="DW92" i="13"/>
  <c r="DA92" i="13"/>
  <c r="BQ92" i="13"/>
  <c r="BR92" i="13"/>
  <c r="CS92" i="13"/>
  <c r="DR92" i="13"/>
  <c r="DT92" i="13"/>
  <c r="DO92" i="13"/>
  <c r="DJ92" i="13"/>
  <c r="DL92" i="13"/>
  <c r="CQ92" i="13"/>
  <c r="CY92" i="13"/>
  <c r="BU92" i="13"/>
  <c r="DD92" i="13"/>
  <c r="BS92" i="13"/>
  <c r="DP92" i="13"/>
  <c r="DB92" i="13"/>
  <c r="DV92" i="13"/>
  <c r="DH92" i="13"/>
  <c r="BV92" i="13"/>
  <c r="CV92" i="13"/>
  <c r="CP92" i="13"/>
  <c r="DN92" i="13"/>
  <c r="CZ92" i="13"/>
  <c r="DY92" i="13"/>
  <c r="DK92" i="13"/>
  <c r="CI92" i="13"/>
  <c r="DF92" i="13"/>
  <c r="CR92" i="13"/>
  <c r="DQ92" i="13"/>
  <c r="DC92" i="13"/>
  <c r="DE92" i="13"/>
  <c r="CX92" i="13"/>
  <c r="CU92" i="13"/>
  <c r="CW92" i="13"/>
  <c r="BT92" i="13"/>
  <c r="CC92" i="13"/>
  <c r="DI92" i="13"/>
  <c r="CB92" i="13"/>
  <c r="CA92" i="13"/>
  <c r="BZ92" i="13"/>
  <c r="BY92" i="13"/>
  <c r="BW92" i="13"/>
  <c r="BX92" i="13"/>
  <c r="BM180" i="13"/>
  <c r="CU180" i="13" s="1"/>
  <c r="BM189" i="13"/>
  <c r="DE189" i="13" s="1"/>
  <c r="BM170" i="13"/>
  <c r="CK170" i="13" s="1"/>
  <c r="BM174" i="13"/>
  <c r="CO174" i="13" s="1"/>
  <c r="DZ84" i="13"/>
  <c r="BM333" i="12"/>
  <c r="BQ333" i="12" s="1"/>
  <c r="CL94" i="13"/>
  <c r="CN94" i="13"/>
  <c r="CQ94" i="13"/>
  <c r="CK94" i="13"/>
  <c r="CS94" i="13"/>
  <c r="CH94" i="13"/>
  <c r="CE94" i="13"/>
  <c r="CR94" i="13"/>
  <c r="CG94" i="13"/>
  <c r="CI94" i="13"/>
  <c r="CJ94" i="13"/>
  <c r="CF94" i="13"/>
  <c r="CM94" i="13"/>
  <c r="CO94" i="13"/>
  <c r="DK94" i="13"/>
  <c r="BU94" i="13"/>
  <c r="DG94" i="13"/>
  <c r="DE94" i="13"/>
  <c r="DB94" i="13"/>
  <c r="DC94" i="13"/>
  <c r="DX94" i="13"/>
  <c r="CY94" i="13"/>
  <c r="CW94" i="13"/>
  <c r="BV94" i="13"/>
  <c r="CP94" i="13"/>
  <c r="CU94" i="13"/>
  <c r="DP94" i="13"/>
  <c r="BS94" i="13"/>
  <c r="BQ94" i="13"/>
  <c r="CX94" i="13"/>
  <c r="DQ94" i="13"/>
  <c r="BT94" i="13"/>
  <c r="DF94" i="13"/>
  <c r="DD94" i="13"/>
  <c r="DR94" i="13"/>
  <c r="DI94" i="13"/>
  <c r="DW94" i="13"/>
  <c r="DU94" i="13"/>
  <c r="CV94" i="13"/>
  <c r="DJ94" i="13"/>
  <c r="DV94" i="13"/>
  <c r="DS94" i="13"/>
  <c r="DN94" i="13"/>
  <c r="BW94" i="13"/>
  <c r="DM94" i="13"/>
  <c r="DY94" i="13"/>
  <c r="DT94" i="13"/>
  <c r="DA94" i="13"/>
  <c r="DL94" i="13"/>
  <c r="DH94" i="13"/>
  <c r="BX94" i="13"/>
  <c r="CZ94" i="13"/>
  <c r="BR94" i="13"/>
  <c r="DO94" i="13"/>
  <c r="CT94" i="13"/>
  <c r="CD94" i="13"/>
  <c r="CC94" i="13"/>
  <c r="CB94" i="13"/>
  <c r="CA94" i="13"/>
  <c r="BY94" i="13"/>
  <c r="BZ94" i="13"/>
  <c r="AT124" i="12"/>
  <c r="D82" i="12"/>
  <c r="O93" i="12"/>
  <c r="W101" i="12"/>
  <c r="AE109" i="12"/>
  <c r="AM117" i="12"/>
  <c r="E83" i="12"/>
  <c r="M91" i="12"/>
  <c r="U99" i="12"/>
  <c r="AC107" i="12"/>
  <c r="AK115" i="12"/>
  <c r="AS123" i="12"/>
  <c r="G85" i="12"/>
  <c r="J88" i="12"/>
  <c r="R96" i="12"/>
  <c r="Z104" i="12"/>
  <c r="AH112" i="12"/>
  <c r="K89" i="12"/>
  <c r="S97" i="12"/>
  <c r="AA105" i="12"/>
  <c r="AI113" i="12"/>
  <c r="AQ121" i="12"/>
  <c r="N92" i="12"/>
  <c r="V100" i="12"/>
  <c r="AD108" i="12"/>
  <c r="AL116" i="12"/>
  <c r="AU125" i="12"/>
  <c r="T98" i="12"/>
  <c r="L90" i="12"/>
  <c r="X102" i="12"/>
  <c r="AN118" i="12"/>
  <c r="B146" i="12"/>
  <c r="P94" i="12"/>
  <c r="AJ114" i="12"/>
  <c r="F84" i="12"/>
  <c r="AV126" i="12"/>
  <c r="AO119" i="12"/>
  <c r="AB106" i="12"/>
  <c r="AG111" i="12"/>
  <c r="H86" i="12"/>
  <c r="AF110" i="12"/>
  <c r="AR122" i="12"/>
  <c r="Q95" i="12"/>
  <c r="Y103" i="12"/>
  <c r="I87" i="12"/>
  <c r="AP120" i="12"/>
  <c r="CT108" i="13"/>
  <c r="CY108" i="13"/>
  <c r="DE108" i="13"/>
  <c r="CX108" i="13"/>
  <c r="DG108" i="13"/>
  <c r="CU108" i="13"/>
  <c r="DA108" i="13"/>
  <c r="DB108" i="13"/>
  <c r="CS108" i="13"/>
  <c r="DC108" i="13"/>
  <c r="CV108" i="13"/>
  <c r="CW108" i="13"/>
  <c r="DF108" i="13"/>
  <c r="CZ108" i="13"/>
  <c r="BW108" i="13"/>
  <c r="DP108" i="13"/>
  <c r="CA108" i="13"/>
  <c r="DM108" i="13"/>
  <c r="CD108" i="13"/>
  <c r="DY108" i="13"/>
  <c r="DH108" i="13"/>
  <c r="BS108" i="13"/>
  <c r="CG108" i="13"/>
  <c r="BV108" i="13"/>
  <c r="DQ108" i="13"/>
  <c r="CJ108" i="13"/>
  <c r="DV108" i="13"/>
  <c r="BY108" i="13"/>
  <c r="DR108" i="13"/>
  <c r="DI108" i="13"/>
  <c r="CB108" i="13"/>
  <c r="DN108" i="13"/>
  <c r="BQ108" i="13"/>
  <c r="DJ108" i="13"/>
  <c r="CK108" i="13"/>
  <c r="BT108" i="13"/>
  <c r="CH108" i="13"/>
  <c r="DT108" i="13"/>
  <c r="CL108" i="13"/>
  <c r="DK108" i="13"/>
  <c r="BU108" i="13"/>
  <c r="DO108" i="13"/>
  <c r="BR108" i="13"/>
  <c r="CF108" i="13"/>
  <c r="BZ108" i="13"/>
  <c r="DD108" i="13"/>
  <c r="DU108" i="13"/>
  <c r="DS108" i="13"/>
  <c r="DL108" i="13"/>
  <c r="CE108" i="13"/>
  <c r="BX108" i="13"/>
  <c r="DX108" i="13"/>
  <c r="DW108" i="13"/>
  <c r="CI108" i="13"/>
  <c r="CC108" i="13"/>
  <c r="CR108" i="13"/>
  <c r="CQ108" i="13"/>
  <c r="CP108" i="13"/>
  <c r="CO108" i="13"/>
  <c r="DE88" i="13"/>
  <c r="CX88" i="13"/>
  <c r="CG88" i="13"/>
  <c r="BQ88" i="13"/>
  <c r="DW88" i="13"/>
  <c r="DL88" i="13"/>
  <c r="CL88" i="13"/>
  <c r="CO88" i="13"/>
  <c r="DS88" i="13"/>
  <c r="CN88" i="13"/>
  <c r="DP88" i="13"/>
  <c r="CI88" i="13"/>
  <c r="CC88" i="13"/>
  <c r="CM88" i="13"/>
  <c r="CP88" i="13"/>
  <c r="CF88" i="13"/>
  <c r="CB88" i="13"/>
  <c r="CW88" i="13"/>
  <c r="BZ88" i="13"/>
  <c r="CV88" i="13"/>
  <c r="DO88" i="13"/>
  <c r="CH88" i="13"/>
  <c r="CE88" i="13"/>
  <c r="CJ88" i="13"/>
  <c r="DI88" i="13"/>
  <c r="CY88" i="13"/>
  <c r="BY88" i="13"/>
  <c r="DA88" i="13"/>
  <c r="CA88" i="13"/>
  <c r="DX88" i="13"/>
  <c r="BR88" i="13"/>
  <c r="CU88" i="13"/>
  <c r="DF88" i="13"/>
  <c r="CK88" i="13"/>
  <c r="DB88" i="13"/>
  <c r="DJ88" i="13"/>
  <c r="DG88" i="13"/>
  <c r="DT88" i="13"/>
  <c r="CR88" i="13"/>
  <c r="DN88" i="13"/>
  <c r="DV88" i="13"/>
  <c r="CQ88" i="13"/>
  <c r="DC88" i="13"/>
  <c r="DD88" i="13"/>
  <c r="CS88" i="13"/>
  <c r="DQ88" i="13"/>
  <c r="CZ88" i="13"/>
  <c r="DH88" i="13"/>
  <c r="CD88" i="13"/>
  <c r="DK88" i="13"/>
  <c r="DM88" i="13"/>
  <c r="DY88" i="13"/>
  <c r="CT88" i="13"/>
  <c r="DU88" i="13"/>
  <c r="DR88" i="13"/>
  <c r="BX88" i="13"/>
  <c r="BW88" i="13"/>
  <c r="BV88" i="13"/>
  <c r="BU88" i="13"/>
  <c r="BM182" i="13"/>
  <c r="CW182" i="13" s="1"/>
  <c r="BM152" i="13"/>
  <c r="BT152" i="13" s="1"/>
  <c r="BM158" i="13"/>
  <c r="BY158" i="13" s="1"/>
  <c r="BM166" i="13"/>
  <c r="CG166" i="13" s="1"/>
  <c r="BM190" i="13"/>
  <c r="DE190" i="13" s="1"/>
  <c r="CP102" i="13"/>
  <c r="CY102" i="13"/>
  <c r="CV102" i="13"/>
  <c r="CT102" i="13"/>
  <c r="CO102" i="13"/>
  <c r="CU102" i="13"/>
  <c r="CR102" i="13"/>
  <c r="DA102" i="13"/>
  <c r="CQ102" i="13"/>
  <c r="CX102" i="13"/>
  <c r="CW102" i="13"/>
  <c r="CN102" i="13"/>
  <c r="DQ102" i="13"/>
  <c r="BT102" i="13"/>
  <c r="DF102" i="13"/>
  <c r="DT102" i="13"/>
  <c r="DB102" i="13"/>
  <c r="DI102" i="13"/>
  <c r="DW102" i="13"/>
  <c r="BZ102" i="13"/>
  <c r="DL102" i="13"/>
  <c r="CD102" i="13"/>
  <c r="CS102" i="13"/>
  <c r="DS102" i="13"/>
  <c r="CC102" i="13"/>
  <c r="DO102" i="13"/>
  <c r="BR102" i="13"/>
  <c r="DD102" i="13"/>
  <c r="CZ102" i="13"/>
  <c r="DK102" i="13"/>
  <c r="BU102" i="13"/>
  <c r="DG102" i="13"/>
  <c r="DU102" i="13"/>
  <c r="CF102" i="13"/>
  <c r="DC102" i="13"/>
  <c r="DX102" i="13"/>
  <c r="CA102" i="13"/>
  <c r="DM102" i="13"/>
  <c r="BX102" i="13"/>
  <c r="CE102" i="13"/>
  <c r="DP102" i="13"/>
  <c r="BS102" i="13"/>
  <c r="DE102" i="13"/>
  <c r="BV102" i="13"/>
  <c r="BW102" i="13"/>
  <c r="DH102" i="13"/>
  <c r="DV102" i="13"/>
  <c r="BY102" i="13"/>
  <c r="DR102" i="13"/>
  <c r="DY102" i="13"/>
  <c r="CB102" i="13"/>
  <c r="DN102" i="13"/>
  <c r="CM102" i="13"/>
  <c r="BQ102" i="13"/>
  <c r="DJ102" i="13"/>
  <c r="CL102" i="13"/>
  <c r="CK102" i="13"/>
  <c r="CJ102" i="13"/>
  <c r="CI102" i="13"/>
  <c r="BR148" i="13"/>
  <c r="CF148" i="13"/>
  <c r="CD148" i="13"/>
  <c r="BU148" i="13"/>
  <c r="BY148" i="13"/>
  <c r="CE148" i="13"/>
  <c r="BZ148" i="13"/>
  <c r="BW148" i="13"/>
  <c r="CG148" i="13"/>
  <c r="CB148" i="13"/>
  <c r="CA148" i="13"/>
  <c r="CH148" i="13"/>
  <c r="BV148" i="13"/>
  <c r="CI148" i="13"/>
  <c r="DD148" i="13"/>
  <c r="DR148" i="13"/>
  <c r="DA148" i="13"/>
  <c r="CJ148" i="13"/>
  <c r="DF148" i="13"/>
  <c r="DU148" i="13"/>
  <c r="CV148" i="13"/>
  <c r="DJ148" i="13"/>
  <c r="CS148" i="13"/>
  <c r="DW148" i="13"/>
  <c r="CX148" i="13"/>
  <c r="DM148" i="13"/>
  <c r="CN148" i="13"/>
  <c r="DB148" i="13"/>
  <c r="CK148" i="13"/>
  <c r="DO148" i="13"/>
  <c r="CP148" i="13"/>
  <c r="DE148" i="13"/>
  <c r="DS148" i="13"/>
  <c r="CT148" i="13"/>
  <c r="DX148" i="13"/>
  <c r="DG148" i="13"/>
  <c r="CW148" i="13"/>
  <c r="DK148" i="13"/>
  <c r="CL148" i="13"/>
  <c r="DP148" i="13"/>
  <c r="CY148" i="13"/>
  <c r="CO148" i="13"/>
  <c r="DC148" i="13"/>
  <c r="DY148" i="13"/>
  <c r="DH148" i="13"/>
  <c r="CQ148" i="13"/>
  <c r="DT148" i="13"/>
  <c r="CU148" i="13"/>
  <c r="DQ148" i="13"/>
  <c r="CZ148" i="13"/>
  <c r="DV148" i="13"/>
  <c r="DL148" i="13"/>
  <c r="CC148" i="13"/>
  <c r="CM148" i="13"/>
  <c r="BX148" i="13"/>
  <c r="DI148" i="13"/>
  <c r="CR148" i="13"/>
  <c r="DN148" i="13"/>
  <c r="BT148" i="13"/>
  <c r="BS148" i="13"/>
  <c r="CT105" i="13"/>
  <c r="CX105" i="13"/>
  <c r="DB105" i="13"/>
  <c r="CR105" i="13"/>
  <c r="CU105" i="13"/>
  <c r="DD105" i="13"/>
  <c r="DC105" i="13"/>
  <c r="CI105" i="13"/>
  <c r="BQ105" i="13"/>
  <c r="BW105" i="13"/>
  <c r="CC105" i="13"/>
  <c r="BR105" i="13"/>
  <c r="CV105" i="13"/>
  <c r="CA105" i="13"/>
  <c r="DT105" i="13"/>
  <c r="DR105" i="13"/>
  <c r="BU105" i="13"/>
  <c r="DV105" i="13"/>
  <c r="BS105" i="13"/>
  <c r="DL105" i="13"/>
  <c r="DJ105" i="13"/>
  <c r="DX105" i="13"/>
  <c r="DN105" i="13"/>
  <c r="CQ105" i="13"/>
  <c r="DU105" i="13"/>
  <c r="CF105" i="13"/>
  <c r="CD105" i="13"/>
  <c r="DP105" i="13"/>
  <c r="DF105" i="13"/>
  <c r="CY105" i="13"/>
  <c r="CW105" i="13"/>
  <c r="DW105" i="13"/>
  <c r="DE105" i="13"/>
  <c r="DS105" i="13"/>
  <c r="DY105" i="13"/>
  <c r="CB105" i="13"/>
  <c r="DA105" i="13"/>
  <c r="DO105" i="13"/>
  <c r="CG105" i="13"/>
  <c r="DK105" i="13"/>
  <c r="DQ105" i="13"/>
  <c r="BT105" i="13"/>
  <c r="DH105" i="13"/>
  <c r="DG105" i="13"/>
  <c r="BZ105" i="13"/>
  <c r="DM105" i="13"/>
  <c r="CH105" i="13"/>
  <c r="BY105" i="13"/>
  <c r="BX105" i="13"/>
  <c r="CP105" i="13"/>
  <c r="CE105" i="13"/>
  <c r="CS105" i="13"/>
  <c r="BV105" i="13"/>
  <c r="CZ105" i="13"/>
  <c r="DI105" i="13"/>
  <c r="CO105" i="13"/>
  <c r="CN105" i="13"/>
  <c r="CM105" i="13"/>
  <c r="CL105" i="13"/>
  <c r="BR274" i="13"/>
  <c r="BX274" i="13"/>
  <c r="BW274" i="13"/>
  <c r="BZ274" i="13"/>
  <c r="BS274" i="13"/>
  <c r="CE274" i="13"/>
  <c r="DN274" i="13"/>
  <c r="CW274" i="13"/>
  <c r="DD274" i="13"/>
  <c r="DP274" i="13"/>
  <c r="DY274" i="13"/>
  <c r="BT274" i="13"/>
  <c r="DW274" i="13"/>
  <c r="DF274" i="13"/>
  <c r="CO274" i="13"/>
  <c r="CN274" i="13"/>
  <c r="CZ274" i="13"/>
  <c r="DJ274" i="13"/>
  <c r="BY274" i="13"/>
  <c r="DO274" i="13"/>
  <c r="CX274" i="13"/>
  <c r="DS274" i="13"/>
  <c r="DR274" i="13"/>
  <c r="CJ274" i="13"/>
  <c r="DI274" i="13"/>
  <c r="BV274" i="13"/>
  <c r="CD274" i="13"/>
  <c r="DG274" i="13"/>
  <c r="CP274" i="13"/>
  <c r="DK274" i="13"/>
  <c r="DB274" i="13"/>
  <c r="DL274" i="13"/>
  <c r="CT274" i="13"/>
  <c r="CY274" i="13"/>
  <c r="CH274" i="13"/>
  <c r="DC274" i="13"/>
  <c r="CL274" i="13"/>
  <c r="CV274" i="13"/>
  <c r="CS274" i="13"/>
  <c r="CQ274" i="13"/>
  <c r="DU274" i="13"/>
  <c r="CU274" i="13"/>
  <c r="DQ274" i="13"/>
  <c r="DX274" i="13"/>
  <c r="BU274" i="13"/>
  <c r="CG274" i="13"/>
  <c r="CF274" i="13"/>
  <c r="CI274" i="13"/>
  <c r="DM274" i="13"/>
  <c r="CM274" i="13"/>
  <c r="DA274" i="13"/>
  <c r="DH274" i="13"/>
  <c r="CC274" i="13"/>
  <c r="DV274" i="13"/>
  <c r="DE274" i="13"/>
  <c r="DT274" i="13"/>
  <c r="CA274" i="13"/>
  <c r="CK274" i="13"/>
  <c r="CR274" i="13"/>
  <c r="CB274" i="13"/>
  <c r="CA85" i="13"/>
  <c r="BX85" i="13"/>
  <c r="CJ85" i="13"/>
  <c r="CF85" i="13"/>
  <c r="BY85" i="13"/>
  <c r="CB85" i="13"/>
  <c r="CE85" i="13"/>
  <c r="CH85" i="13"/>
  <c r="BZ85" i="13"/>
  <c r="DJ85" i="13"/>
  <c r="CS85" i="13"/>
  <c r="DO85" i="13"/>
  <c r="CP85" i="13"/>
  <c r="DL85" i="13"/>
  <c r="CM85" i="13"/>
  <c r="DB85" i="13"/>
  <c r="CK85" i="13"/>
  <c r="DG85" i="13"/>
  <c r="DD85" i="13"/>
  <c r="CD85" i="13"/>
  <c r="CT85" i="13"/>
  <c r="DX85" i="13"/>
  <c r="CY85" i="13"/>
  <c r="DU85" i="13"/>
  <c r="CV85" i="13"/>
  <c r="CG85" i="13"/>
  <c r="DQ85" i="13"/>
  <c r="CZ85" i="13"/>
  <c r="DN85" i="13"/>
  <c r="CW85" i="13"/>
  <c r="DK85" i="13"/>
  <c r="DI85" i="13"/>
  <c r="CR85" i="13"/>
  <c r="DF85" i="13"/>
  <c r="CO85" i="13"/>
  <c r="DC85" i="13"/>
  <c r="CC85" i="13"/>
  <c r="CI85" i="13"/>
  <c r="DA85" i="13"/>
  <c r="DE85" i="13"/>
  <c r="DP85" i="13"/>
  <c r="DT85" i="13"/>
  <c r="DH85" i="13"/>
  <c r="CN85" i="13"/>
  <c r="DW85" i="13"/>
  <c r="DS85" i="13"/>
  <c r="CQ85" i="13"/>
  <c r="CU85" i="13"/>
  <c r="DR85" i="13"/>
  <c r="DV85" i="13"/>
  <c r="BV85" i="13"/>
  <c r="CL85" i="13"/>
  <c r="CX85" i="13"/>
  <c r="BW85" i="13"/>
  <c r="DY85" i="13"/>
  <c r="DM85" i="13"/>
  <c r="BU85" i="13"/>
  <c r="BT85" i="13"/>
  <c r="BS85" i="13"/>
  <c r="BR85" i="13"/>
  <c r="BM100" i="14"/>
  <c r="CE100" i="14" s="1"/>
  <c r="BM103" i="14"/>
  <c r="CH103" i="14" s="1"/>
  <c r="BM120" i="14"/>
  <c r="CY120" i="14" s="1"/>
  <c r="BM92" i="14"/>
  <c r="BW92" i="14" s="1"/>
  <c r="BM126" i="14"/>
  <c r="DE126" i="14" s="1"/>
  <c r="BY80" i="12"/>
  <c r="BW80" i="12"/>
  <c r="BV80" i="12"/>
  <c r="CD80" i="12"/>
  <c r="BX80" i="12"/>
  <c r="CE80" i="12"/>
  <c r="CA80" i="12"/>
  <c r="BZ80" i="12"/>
  <c r="CC80" i="12"/>
  <c r="DJ80" i="12"/>
  <c r="CS80" i="12"/>
  <c r="DW80" i="12"/>
  <c r="DF80" i="12"/>
  <c r="CO80" i="12"/>
  <c r="DB80" i="12"/>
  <c r="CK80" i="12"/>
  <c r="DO80" i="12"/>
  <c r="CX80" i="12"/>
  <c r="CG80" i="12"/>
  <c r="DS80" i="12"/>
  <c r="CT80" i="12"/>
  <c r="DX80" i="12"/>
  <c r="DG80" i="12"/>
  <c r="CP80" i="12"/>
  <c r="DT80" i="12"/>
  <c r="DK80" i="12"/>
  <c r="CL80" i="12"/>
  <c r="DP80" i="12"/>
  <c r="CY80" i="12"/>
  <c r="CH80" i="12"/>
  <c r="DL80" i="12"/>
  <c r="CB80" i="12"/>
  <c r="CU80" i="12"/>
  <c r="DQ80" i="12"/>
  <c r="CZ80" i="12"/>
  <c r="CI80" i="12"/>
  <c r="DM80" i="12"/>
  <c r="CV80" i="12"/>
  <c r="CM80" i="12"/>
  <c r="DI80" i="12"/>
  <c r="CR80" i="12"/>
  <c r="DV80" i="12"/>
  <c r="DE80" i="12"/>
  <c r="CN80" i="12"/>
  <c r="DY80" i="12"/>
  <c r="DD80" i="12"/>
  <c r="DA80" i="12"/>
  <c r="CF80" i="12"/>
  <c r="CQ80" i="12"/>
  <c r="DH80" i="12"/>
  <c r="CJ80" i="12"/>
  <c r="DN80" i="12"/>
  <c r="DU80" i="12"/>
  <c r="DR80" i="12"/>
  <c r="CW80" i="12"/>
  <c r="DC80" i="12"/>
  <c r="BU80" i="12"/>
  <c r="BT80" i="12"/>
  <c r="BS80" i="12"/>
  <c r="BR80" i="12"/>
  <c r="DL114" i="13"/>
  <c r="DD114" i="13"/>
  <c r="DH114" i="13"/>
  <c r="DK114" i="13"/>
  <c r="DI114" i="13"/>
  <c r="DB114" i="13"/>
  <c r="DC114" i="13"/>
  <c r="DJ114" i="13"/>
  <c r="CY114" i="13"/>
  <c r="DF114" i="13"/>
  <c r="CZ114" i="13"/>
  <c r="DE114" i="13"/>
  <c r="DS114" i="13"/>
  <c r="BU114" i="13"/>
  <c r="DO114" i="13"/>
  <c r="CH114" i="13"/>
  <c r="DT114" i="13"/>
  <c r="CM114" i="13"/>
  <c r="DX114" i="13"/>
  <c r="CQ114" i="13"/>
  <c r="BZ114" i="13"/>
  <c r="CN114" i="13"/>
  <c r="CE114" i="13"/>
  <c r="DP114" i="13"/>
  <c r="CI114" i="13"/>
  <c r="BR114" i="13"/>
  <c r="CF114" i="13"/>
  <c r="BW114" i="13"/>
  <c r="CR114" i="13"/>
  <c r="CA114" i="13"/>
  <c r="DU114" i="13"/>
  <c r="BX114" i="13"/>
  <c r="DY114" i="13"/>
  <c r="CJ114" i="13"/>
  <c r="BS114" i="13"/>
  <c r="CO114" i="13"/>
  <c r="CL114" i="13"/>
  <c r="DG114" i="13"/>
  <c r="CK114" i="13"/>
  <c r="BT114" i="13"/>
  <c r="DN114" i="13"/>
  <c r="BY114" i="13"/>
  <c r="BV114" i="13"/>
  <c r="CG114" i="13"/>
  <c r="BQ114" i="13"/>
  <c r="DQ114" i="13"/>
  <c r="CD114" i="13"/>
  <c r="DA114" i="13"/>
  <c r="CC114" i="13"/>
  <c r="DR114" i="13"/>
  <c r="DW114" i="13"/>
  <c r="DV114" i="13"/>
  <c r="CP114" i="13"/>
  <c r="DM114" i="13"/>
  <c r="CB114" i="13"/>
  <c r="CX114" i="13"/>
  <c r="CW114" i="13"/>
  <c r="CV114" i="13"/>
  <c r="CU114" i="13"/>
  <c r="AZ508" i="12"/>
  <c r="BA509" i="12"/>
  <c r="AI491" i="12"/>
  <c r="AD486" i="12"/>
  <c r="Y481" i="12"/>
  <c r="W479" i="12"/>
  <c r="P472" i="12"/>
  <c r="AS501" i="12"/>
  <c r="AT502" i="12"/>
  <c r="AB484" i="12"/>
  <c r="AM495" i="12"/>
  <c r="AE487" i="12"/>
  <c r="E461" i="12"/>
  <c r="AK493" i="12"/>
  <c r="L468" i="12"/>
  <c r="AQ499" i="12"/>
  <c r="AU503" i="12"/>
  <c r="Z482" i="12"/>
  <c r="U477" i="12"/>
  <c r="O471" i="12"/>
  <c r="N470" i="12"/>
  <c r="T476" i="12"/>
  <c r="BB510" i="12"/>
  <c r="AP498" i="12"/>
  <c r="X480" i="12"/>
  <c r="Q473" i="12"/>
  <c r="J466" i="12"/>
  <c r="K467" i="12"/>
  <c r="AF488" i="12"/>
  <c r="AV504" i="12"/>
  <c r="AG489" i="12"/>
  <c r="AO497" i="12"/>
  <c r="S475" i="12"/>
  <c r="G463" i="12"/>
  <c r="M469" i="12"/>
  <c r="V478" i="12"/>
  <c r="AR500" i="12"/>
  <c r="AW505" i="12"/>
  <c r="AL494" i="12"/>
  <c r="R474" i="12"/>
  <c r="I465" i="12"/>
  <c r="F462" i="12"/>
  <c r="AC485" i="12"/>
  <c r="AY507" i="12"/>
  <c r="AN496" i="12"/>
  <c r="AH490" i="12"/>
  <c r="AJ492" i="12"/>
  <c r="AA483" i="12"/>
  <c r="H464" i="12"/>
  <c r="D460" i="12"/>
  <c r="AX506" i="12"/>
  <c r="AP187" i="14"/>
  <c r="Z171" i="14"/>
  <c r="AC174" i="14"/>
  <c r="M158" i="14"/>
  <c r="T165" i="14"/>
  <c r="D149" i="14"/>
  <c r="AJ181" i="14"/>
  <c r="AM184" i="14"/>
  <c r="W168" i="14"/>
  <c r="N159" i="14"/>
  <c r="J155" i="14"/>
  <c r="AF177" i="14"/>
  <c r="AI180" i="14"/>
  <c r="S164" i="14"/>
  <c r="I154" i="14"/>
  <c r="F151" i="14"/>
  <c r="B213" i="14"/>
  <c r="AD175" i="14"/>
  <c r="AG178" i="14"/>
  <c r="Q162" i="14"/>
  <c r="G152" i="14"/>
  <c r="X169" i="14"/>
  <c r="AR189" i="14"/>
  <c r="AE176" i="14"/>
  <c r="E150" i="14"/>
  <c r="AN185" i="14"/>
  <c r="AA172" i="14"/>
  <c r="L157" i="14"/>
  <c r="AL183" i="14"/>
  <c r="Y170" i="14"/>
  <c r="R163" i="14"/>
  <c r="AH179" i="14"/>
  <c r="U166" i="14"/>
  <c r="H153" i="14"/>
  <c r="AB173" i="14"/>
  <c r="O160" i="14"/>
  <c r="P161" i="14"/>
  <c r="AS190" i="14"/>
  <c r="AQ188" i="14"/>
  <c r="AK182" i="14"/>
  <c r="V167" i="14"/>
  <c r="K156" i="14"/>
  <c r="AO186" i="14"/>
  <c r="CI103" i="13"/>
  <c r="BM81" i="12"/>
  <c r="BM270" i="12"/>
  <c r="BQ270" i="12" s="1"/>
  <c r="AS375" i="12"/>
  <c r="AV378" i="12"/>
  <c r="F336" i="12"/>
  <c r="T350" i="12"/>
  <c r="AE361" i="12"/>
  <c r="O345" i="12"/>
  <c r="AQ373" i="12"/>
  <c r="AT376" i="12"/>
  <c r="AH364" i="12"/>
  <c r="R348" i="12"/>
  <c r="AC359" i="12"/>
  <c r="M343" i="12"/>
  <c r="AO371" i="12"/>
  <c r="AR374" i="12"/>
  <c r="AF362" i="12"/>
  <c r="P346" i="12"/>
  <c r="AA357" i="12"/>
  <c r="I339" i="12"/>
  <c r="AM369" i="12"/>
  <c r="AP372" i="12"/>
  <c r="AD360" i="12"/>
  <c r="N344" i="12"/>
  <c r="Y355" i="12"/>
  <c r="K341" i="12"/>
  <c r="AY381" i="12"/>
  <c r="B398" i="12"/>
  <c r="AL368" i="12"/>
  <c r="Z356" i="12"/>
  <c r="J340" i="12"/>
  <c r="U351" i="12"/>
  <c r="E335" i="12"/>
  <c r="AZ382" i="12"/>
  <c r="X354" i="12"/>
  <c r="AI365" i="12"/>
  <c r="D334" i="12"/>
  <c r="AW379" i="12"/>
  <c r="AJ366" i="12"/>
  <c r="S349" i="12"/>
  <c r="L342" i="12"/>
  <c r="AN370" i="12"/>
  <c r="AU377" i="12"/>
  <c r="AG363" i="12"/>
  <c r="AK367" i="12"/>
  <c r="W353" i="12"/>
  <c r="AX380" i="12"/>
  <c r="Q347" i="12"/>
  <c r="H338" i="12"/>
  <c r="G337" i="12"/>
  <c r="AB358" i="12"/>
  <c r="V352" i="12"/>
  <c r="BM151" i="13"/>
  <c r="BR151" i="13" s="1"/>
  <c r="BM160" i="13"/>
  <c r="BM155" i="13"/>
  <c r="BV155" i="13" s="1"/>
  <c r="BM159" i="13"/>
  <c r="BZ159" i="13" s="1"/>
  <c r="BM187" i="13"/>
  <c r="DB187" i="13" s="1"/>
  <c r="DM120" i="13"/>
  <c r="DP120" i="13"/>
  <c r="DG120" i="13"/>
  <c r="DK120" i="13"/>
  <c r="DL120" i="13"/>
  <c r="DN120" i="13"/>
  <c r="DF120" i="13"/>
  <c r="BV120" i="13"/>
  <c r="CJ120" i="13"/>
  <c r="DV120" i="13"/>
  <c r="CO120" i="13"/>
  <c r="BX120" i="13"/>
  <c r="CU120" i="13"/>
  <c r="DY120" i="13"/>
  <c r="CB120" i="13"/>
  <c r="CX120" i="13"/>
  <c r="CG120" i="13"/>
  <c r="CM120" i="13"/>
  <c r="CS120" i="13"/>
  <c r="BT120" i="13"/>
  <c r="CP120" i="13"/>
  <c r="BY120" i="13"/>
  <c r="CE120" i="13"/>
  <c r="CK120" i="13"/>
  <c r="DW120" i="13"/>
  <c r="CH120" i="13"/>
  <c r="BQ120" i="13"/>
  <c r="DZ120" i="13" s="1"/>
  <c r="BW120" i="13"/>
  <c r="CC120" i="13"/>
  <c r="CQ120" i="13"/>
  <c r="BZ120" i="13"/>
  <c r="DT120" i="13"/>
  <c r="DS120" i="13"/>
  <c r="CT120" i="13"/>
  <c r="BU120" i="13"/>
  <c r="CI120" i="13"/>
  <c r="BR120" i="13"/>
  <c r="CV120" i="13"/>
  <c r="DJ120" i="13"/>
  <c r="CL120" i="13"/>
  <c r="DX120" i="13"/>
  <c r="CA120" i="13"/>
  <c r="DU120" i="13"/>
  <c r="CN120" i="13"/>
  <c r="DR120" i="13"/>
  <c r="DE120" i="13"/>
  <c r="DO120" i="13"/>
  <c r="CD120" i="13"/>
  <c r="DI120" i="13"/>
  <c r="CR120" i="13"/>
  <c r="CW120" i="13"/>
  <c r="CF120" i="13"/>
  <c r="DH120" i="13"/>
  <c r="DQ120" i="13"/>
  <c r="BS120" i="13"/>
  <c r="DD120" i="13"/>
  <c r="DC120" i="13"/>
  <c r="DB120" i="13"/>
  <c r="DA120" i="13"/>
  <c r="AO434" i="12"/>
  <c r="AP435" i="12"/>
  <c r="AD423" i="12"/>
  <c r="X417" i="12"/>
  <c r="H401" i="12"/>
  <c r="O408" i="12"/>
  <c r="Q410" i="12"/>
  <c r="AM432" i="12"/>
  <c r="AU440" i="12"/>
  <c r="AY444" i="12"/>
  <c r="V415" i="12"/>
  <c r="AC422" i="12"/>
  <c r="M406" i="12"/>
  <c r="Z419" i="12"/>
  <c r="AK430" i="12"/>
  <c r="AQ436" i="12"/>
  <c r="AX443" i="12"/>
  <c r="T413" i="12"/>
  <c r="AA420" i="12"/>
  <c r="K404" i="12"/>
  <c r="AF425" i="12"/>
  <c r="AI428" i="12"/>
  <c r="AN433" i="12"/>
  <c r="AT439" i="12"/>
  <c r="R411" i="12"/>
  <c r="Y418" i="12"/>
  <c r="E398" i="12"/>
  <c r="AZ445" i="12"/>
  <c r="AG426" i="12"/>
  <c r="AL431" i="12"/>
  <c r="AW442" i="12"/>
  <c r="P409" i="12"/>
  <c r="W416" i="12"/>
  <c r="L405" i="12"/>
  <c r="I402" i="12"/>
  <c r="B461" i="12"/>
  <c r="AE424" i="12"/>
  <c r="AJ429" i="12"/>
  <c r="AS438" i="12"/>
  <c r="N407" i="12"/>
  <c r="U414" i="12"/>
  <c r="F399" i="12"/>
  <c r="D397" i="12"/>
  <c r="BM397" i="12" s="1"/>
  <c r="BA446" i="12"/>
  <c r="AV441" i="12"/>
  <c r="AH427" i="12"/>
  <c r="AB421" i="12"/>
  <c r="J403" i="12"/>
  <c r="S412" i="12"/>
  <c r="G400" i="12"/>
  <c r="AR437" i="12"/>
  <c r="CS112" i="13"/>
  <c r="DJ112" i="13"/>
  <c r="DA112" i="13"/>
  <c r="DG112" i="13"/>
  <c r="DI112" i="13"/>
  <c r="CZ112" i="13"/>
  <c r="DB112" i="13"/>
  <c r="DF112" i="13"/>
  <c r="CW112" i="13"/>
  <c r="CY112" i="13"/>
  <c r="CX112" i="13"/>
  <c r="DY112" i="13"/>
  <c r="CB112" i="13"/>
  <c r="DN112" i="13"/>
  <c r="CG112" i="13"/>
  <c r="DR112" i="13"/>
  <c r="DQ112" i="13"/>
  <c r="BT112" i="13"/>
  <c r="CP112" i="13"/>
  <c r="BY112" i="13"/>
  <c r="CL112" i="13"/>
  <c r="CK112" i="13"/>
  <c r="DW112" i="13"/>
  <c r="CH112" i="13"/>
  <c r="BQ112" i="13"/>
  <c r="CD112" i="13"/>
  <c r="CC112" i="13"/>
  <c r="DO112" i="13"/>
  <c r="BZ112" i="13"/>
  <c r="DT112" i="13"/>
  <c r="BV112" i="13"/>
  <c r="DH112" i="13"/>
  <c r="CM112" i="13"/>
  <c r="DX112" i="13"/>
  <c r="CA112" i="13"/>
  <c r="DU112" i="13"/>
  <c r="CN112" i="13"/>
  <c r="CE112" i="13"/>
  <c r="DP112" i="13"/>
  <c r="BS112" i="13"/>
  <c r="DM112" i="13"/>
  <c r="CF112" i="13"/>
  <c r="DS112" i="13"/>
  <c r="DL112" i="13"/>
  <c r="BW112" i="13"/>
  <c r="BX112" i="13"/>
  <c r="BU112" i="13"/>
  <c r="CJ112" i="13"/>
  <c r="DD112" i="13"/>
  <c r="CI112" i="13"/>
  <c r="DK112" i="13"/>
  <c r="DV112" i="13"/>
  <c r="BR112" i="13"/>
  <c r="DE112" i="13"/>
  <c r="CO112" i="13"/>
  <c r="DC112" i="13"/>
  <c r="CV112" i="13"/>
  <c r="CU112" i="13"/>
  <c r="CT112" i="13"/>
  <c r="CY118" i="13"/>
  <c r="DO118" i="13"/>
  <c r="DH118" i="13"/>
  <c r="DL118" i="13"/>
  <c r="DJ118" i="13"/>
  <c r="DN118" i="13"/>
  <c r="DI118" i="13"/>
  <c r="DD118" i="13"/>
  <c r="DS118" i="13"/>
  <c r="CD118" i="13"/>
  <c r="CR118" i="13"/>
  <c r="BS118" i="13"/>
  <c r="CG118" i="13"/>
  <c r="DF118" i="13"/>
  <c r="CU118" i="13"/>
  <c r="BV118" i="13"/>
  <c r="CJ118" i="13"/>
  <c r="DV118" i="13"/>
  <c r="BY118" i="13"/>
  <c r="DK118" i="13"/>
  <c r="DG118" i="13"/>
  <c r="CM118" i="13"/>
  <c r="DY118" i="13"/>
  <c r="CB118" i="13"/>
  <c r="CP118" i="13"/>
  <c r="BQ118" i="13"/>
  <c r="DZ118" i="13" s="1"/>
  <c r="CE118" i="13"/>
  <c r="CS118" i="13"/>
  <c r="BT118" i="13"/>
  <c r="CH118" i="13"/>
  <c r="DT118" i="13"/>
  <c r="DR118" i="13"/>
  <c r="CC118" i="13"/>
  <c r="CQ118" i="13"/>
  <c r="BR118" i="13"/>
  <c r="CN118" i="13"/>
  <c r="DM118" i="13"/>
  <c r="DQ118" i="13"/>
  <c r="CT118" i="13"/>
  <c r="BU118" i="13"/>
  <c r="CI118" i="13"/>
  <c r="DU118" i="13"/>
  <c r="CF118" i="13"/>
  <c r="CO118" i="13"/>
  <c r="BW118" i="13"/>
  <c r="CV118" i="13"/>
  <c r="DC118" i="13"/>
  <c r="CL118" i="13"/>
  <c r="BX118" i="13"/>
  <c r="DP118" i="13"/>
  <c r="CK118" i="13"/>
  <c r="DX118" i="13"/>
  <c r="DW118" i="13"/>
  <c r="CA118" i="13"/>
  <c r="DE118" i="13"/>
  <c r="BZ118" i="13"/>
  <c r="DB118" i="13"/>
  <c r="DA118" i="13"/>
  <c r="CZ118" i="13"/>
  <c r="BM91" i="14"/>
  <c r="BV91" i="14" s="1"/>
  <c r="DS119" i="14"/>
  <c r="CI119" i="14"/>
  <c r="BM95" i="14"/>
  <c r="BZ95" i="14" s="1"/>
  <c r="BM108" i="14"/>
  <c r="BM101" i="14"/>
  <c r="CF101" i="14" s="1"/>
  <c r="CA210" i="14"/>
  <c r="DX210" i="14"/>
  <c r="DG210" i="14"/>
  <c r="CP210" i="14"/>
  <c r="DL210" i="14"/>
  <c r="CM210" i="14"/>
  <c r="DI210" i="14"/>
  <c r="BT210" i="14"/>
  <c r="CE210" i="14"/>
  <c r="DP210" i="14"/>
  <c r="CY210" i="14"/>
  <c r="CH210" i="14"/>
  <c r="DD210" i="14"/>
  <c r="DR210" i="14"/>
  <c r="DA210" i="14"/>
  <c r="DH210" i="14"/>
  <c r="CQ210" i="14"/>
  <c r="DU210" i="14"/>
  <c r="CV210" i="14"/>
  <c r="DJ210" i="14"/>
  <c r="CS210" i="14"/>
  <c r="BW210" i="14"/>
  <c r="CB210" i="14"/>
  <c r="BX210" i="14"/>
  <c r="BY210" i="14"/>
  <c r="CG210" i="14"/>
  <c r="CC210" i="14"/>
  <c r="CD210" i="14"/>
  <c r="CZ210" i="14"/>
  <c r="CI210" i="14"/>
  <c r="DM210" i="14"/>
  <c r="CN210" i="14"/>
  <c r="DB210" i="14"/>
  <c r="CK210" i="14"/>
  <c r="BZ210" i="14"/>
  <c r="CJ210" i="14"/>
  <c r="DN210" i="14"/>
  <c r="CW210" i="14"/>
  <c r="DW210" i="14"/>
  <c r="DF210" i="14"/>
  <c r="CO210" i="14"/>
  <c r="DC210" i="14"/>
  <c r="DE210" i="14"/>
  <c r="DQ210" i="14"/>
  <c r="CF210" i="14"/>
  <c r="DT210" i="14"/>
  <c r="BV210" i="14"/>
  <c r="DS210" i="14"/>
  <c r="DK210" i="14"/>
  <c r="DO210" i="14"/>
  <c r="CT210" i="14"/>
  <c r="DV210" i="14"/>
  <c r="CL210" i="14"/>
  <c r="BU210" i="14"/>
  <c r="CR210" i="14"/>
  <c r="CX210" i="14"/>
  <c r="DY210" i="14"/>
  <c r="CU210" i="14"/>
  <c r="BS210" i="14"/>
  <c r="BR210" i="14"/>
  <c r="CK105" i="13"/>
  <c r="CT96" i="13"/>
  <c r="CQ96" i="13"/>
  <c r="CS96" i="13"/>
  <c r="CI96" i="13"/>
  <c r="CK96" i="13"/>
  <c r="CN96" i="13"/>
  <c r="CL96" i="13"/>
  <c r="CP96" i="13"/>
  <c r="CO96" i="13"/>
  <c r="CR96" i="13"/>
  <c r="CJ96" i="13"/>
  <c r="DK96" i="13"/>
  <c r="DX96" i="13"/>
  <c r="CY96" i="13"/>
  <c r="DU96" i="13"/>
  <c r="DD96" i="13"/>
  <c r="CH96" i="13"/>
  <c r="DC96" i="13"/>
  <c r="DP96" i="13"/>
  <c r="BS96" i="13"/>
  <c r="DM96" i="13"/>
  <c r="CV96" i="13"/>
  <c r="BW96" i="13"/>
  <c r="DH96" i="13"/>
  <c r="DV96" i="13"/>
  <c r="DE96" i="13"/>
  <c r="BX96" i="13"/>
  <c r="DY96" i="13"/>
  <c r="CZ96" i="13"/>
  <c r="DN96" i="13"/>
  <c r="CW96" i="13"/>
  <c r="DR96" i="13"/>
  <c r="DQ96" i="13"/>
  <c r="BT96" i="13"/>
  <c r="DF96" i="13"/>
  <c r="BY96" i="13"/>
  <c r="DJ96" i="13"/>
  <c r="CM96" i="13"/>
  <c r="DI96" i="13"/>
  <c r="DW96" i="13"/>
  <c r="CX96" i="13"/>
  <c r="BQ96" i="13"/>
  <c r="DB96" i="13"/>
  <c r="CG96" i="13"/>
  <c r="DA96" i="13"/>
  <c r="DO96" i="13"/>
  <c r="BZ96" i="13"/>
  <c r="DT96" i="13"/>
  <c r="BV96" i="13"/>
  <c r="BU96" i="13"/>
  <c r="DG96" i="13"/>
  <c r="BR96" i="13"/>
  <c r="DL96" i="13"/>
  <c r="CU96" i="13"/>
  <c r="DS96" i="13"/>
  <c r="CF96" i="13"/>
  <c r="CE96" i="13"/>
  <c r="CD96" i="13"/>
  <c r="CC96" i="13"/>
  <c r="BM85" i="14"/>
  <c r="BQ85" i="14" s="1"/>
  <c r="AR252" i="14"/>
  <c r="AB236" i="14"/>
  <c r="AI243" i="14"/>
  <c r="S227" i="14"/>
  <c r="V230" i="14"/>
  <c r="E213" i="14"/>
  <c r="AP250" i="14"/>
  <c r="Z234" i="14"/>
  <c r="AG241" i="14"/>
  <c r="P224" i="14"/>
  <c r="T228" i="14"/>
  <c r="R226" i="14"/>
  <c r="AN248" i="14"/>
  <c r="X232" i="14"/>
  <c r="AE239" i="14"/>
  <c r="N222" i="14"/>
  <c r="Q225" i="14"/>
  <c r="AL246" i="14"/>
  <c r="AS253" i="14"/>
  <c r="AC237" i="14"/>
  <c r="L220" i="14"/>
  <c r="O223" i="14"/>
  <c r="AJ244" i="14"/>
  <c r="AQ251" i="14"/>
  <c r="AA235" i="14"/>
  <c r="J218" i="14"/>
  <c r="M221" i="14"/>
  <c r="B276" i="14"/>
  <c r="AF240" i="14"/>
  <c r="AM247" i="14"/>
  <c r="W231" i="14"/>
  <c r="F214" i="14"/>
  <c r="I217" i="14"/>
  <c r="AT254" i="14"/>
  <c r="D212" i="14"/>
  <c r="AH242" i="14"/>
  <c r="K219" i="14"/>
  <c r="AD238" i="14"/>
  <c r="G215" i="14"/>
  <c r="AO249" i="14"/>
  <c r="AK245" i="14"/>
  <c r="Y233" i="14"/>
  <c r="U229" i="14"/>
  <c r="H216" i="14"/>
  <c r="DU122" i="13"/>
  <c r="DR122" i="13"/>
  <c r="DI122" i="13"/>
  <c r="DN122" i="13"/>
  <c r="DS122" i="13"/>
  <c r="DJ122" i="13"/>
  <c r="DO122" i="13"/>
  <c r="CL122" i="13"/>
  <c r="DX122" i="13"/>
  <c r="CQ122" i="13"/>
  <c r="BZ122" i="13"/>
  <c r="CN122" i="13"/>
  <c r="CD122" i="13"/>
  <c r="CZ122" i="13"/>
  <c r="CI122" i="13"/>
  <c r="BR122" i="13"/>
  <c r="CF122" i="13"/>
  <c r="DH122" i="13"/>
  <c r="BV122" i="13"/>
  <c r="CR122" i="13"/>
  <c r="CA122" i="13"/>
  <c r="CW122" i="13"/>
  <c r="BX122" i="13"/>
  <c r="DG122" i="13"/>
  <c r="DL122" i="13"/>
  <c r="CE122" i="13"/>
  <c r="CK122" i="13"/>
  <c r="BT122" i="13"/>
  <c r="CX122" i="13"/>
  <c r="BY122" i="13"/>
  <c r="BW122" i="13"/>
  <c r="CC122" i="13"/>
  <c r="DW122" i="13"/>
  <c r="CP122" i="13"/>
  <c r="BQ122" i="13"/>
  <c r="DZ122" i="13" s="1"/>
  <c r="CT122" i="13"/>
  <c r="DV122" i="13"/>
  <c r="DK122" i="13"/>
  <c r="DY122" i="13"/>
  <c r="CH122" i="13"/>
  <c r="DP122" i="13"/>
  <c r="CS122" i="13"/>
  <c r="CO122" i="13"/>
  <c r="BU122" i="13"/>
  <c r="CG122" i="13"/>
  <c r="CJ122" i="13"/>
  <c r="CV122" i="13"/>
  <c r="CB122" i="13"/>
  <c r="DQ122" i="13"/>
  <c r="CU122" i="13"/>
  <c r="CY122" i="13"/>
  <c r="CM122" i="13"/>
  <c r="BS122" i="13"/>
  <c r="DT122" i="13"/>
  <c r="DM122" i="13"/>
  <c r="DF122" i="13"/>
  <c r="DE122" i="13"/>
  <c r="DD122" i="13"/>
  <c r="DC122" i="13"/>
  <c r="DZ205" i="12"/>
  <c r="CM459" i="12"/>
  <c r="CT459" i="12"/>
  <c r="DD459" i="12"/>
  <c r="BV459" i="12"/>
  <c r="CN91" i="13"/>
  <c r="CE91" i="13"/>
  <c r="CI91" i="13"/>
  <c r="CC91" i="13"/>
  <c r="CM91" i="13"/>
  <c r="DA91" i="13"/>
  <c r="BT91" i="13"/>
  <c r="DN91" i="13"/>
  <c r="BQ91" i="13"/>
  <c r="CU91" i="13"/>
  <c r="CS91" i="13"/>
  <c r="DW91" i="13"/>
  <c r="DF91" i="13"/>
  <c r="DT91" i="13"/>
  <c r="DR91" i="13"/>
  <c r="BU91" i="13"/>
  <c r="DO91" i="13"/>
  <c r="CX91" i="13"/>
  <c r="DL91" i="13"/>
  <c r="DJ91" i="13"/>
  <c r="CK91" i="13"/>
  <c r="DX91" i="13"/>
  <c r="DG91" i="13"/>
  <c r="BR91" i="13"/>
  <c r="DD91" i="13"/>
  <c r="DB91" i="13"/>
  <c r="CF91" i="13"/>
  <c r="CP91" i="13"/>
  <c r="DP91" i="13"/>
  <c r="CY91" i="13"/>
  <c r="DU91" i="13"/>
  <c r="CV91" i="13"/>
  <c r="CT91" i="13"/>
  <c r="DY91" i="13"/>
  <c r="DH91" i="13"/>
  <c r="CQ91" i="13"/>
  <c r="DM91" i="13"/>
  <c r="DS91" i="13"/>
  <c r="CG91" i="13"/>
  <c r="DQ91" i="13"/>
  <c r="CZ91" i="13"/>
  <c r="BS91" i="13"/>
  <c r="DE91" i="13"/>
  <c r="DK91" i="13"/>
  <c r="CD91" i="13"/>
  <c r="CO91" i="13"/>
  <c r="CH91" i="13"/>
  <c r="CJ91" i="13"/>
  <c r="DC91" i="13"/>
  <c r="CL91" i="13"/>
  <c r="CR91" i="13"/>
  <c r="DV91" i="13"/>
  <c r="DI91" i="13"/>
  <c r="CW91" i="13"/>
  <c r="CB91" i="13"/>
  <c r="CA91" i="13"/>
  <c r="BZ91" i="13"/>
  <c r="BY91" i="13"/>
  <c r="BX91" i="13"/>
  <c r="CJ99" i="13"/>
  <c r="CQ99" i="13"/>
  <c r="CN99" i="13"/>
  <c r="CK99" i="13"/>
  <c r="CS99" i="13"/>
  <c r="CU99" i="13"/>
  <c r="CT99" i="13"/>
  <c r="CV99" i="13"/>
  <c r="CO99" i="13"/>
  <c r="CR99" i="13"/>
  <c r="DW99" i="13"/>
  <c r="DE99" i="13"/>
  <c r="DK99" i="13"/>
  <c r="DQ99" i="13"/>
  <c r="CZ99" i="13"/>
  <c r="DO99" i="13"/>
  <c r="BY99" i="13"/>
  <c r="DC99" i="13"/>
  <c r="DI99" i="13"/>
  <c r="CB99" i="13"/>
  <c r="DG99" i="13"/>
  <c r="BQ99" i="13"/>
  <c r="BW99" i="13"/>
  <c r="DA99" i="13"/>
  <c r="BT99" i="13"/>
  <c r="BS99" i="13"/>
  <c r="DD99" i="13"/>
  <c r="DB99" i="13"/>
  <c r="DX99" i="13"/>
  <c r="DN99" i="13"/>
  <c r="CX99" i="13"/>
  <c r="DU99" i="13"/>
  <c r="BX99" i="13"/>
  <c r="BV99" i="13"/>
  <c r="DP99" i="13"/>
  <c r="DF99" i="13"/>
  <c r="CM99" i="13"/>
  <c r="DJ99" i="13"/>
  <c r="CY99" i="13"/>
  <c r="DY99" i="13"/>
  <c r="CP99" i="13"/>
  <c r="CA99" i="13"/>
  <c r="CC99" i="13"/>
  <c r="DM99" i="13"/>
  <c r="BU99" i="13"/>
  <c r="DT99" i="13"/>
  <c r="DH99" i="13"/>
  <c r="DL99" i="13"/>
  <c r="BR99" i="13"/>
  <c r="DS99" i="13"/>
  <c r="DV99" i="13"/>
  <c r="CL99" i="13"/>
  <c r="CW99" i="13"/>
  <c r="DR99" i="13"/>
  <c r="BZ99" i="13"/>
  <c r="CI99" i="13"/>
  <c r="CH99" i="13"/>
  <c r="CG99" i="13"/>
  <c r="CF99" i="13"/>
  <c r="DN119" i="13"/>
  <c r="DG119" i="13"/>
  <c r="DK119" i="13"/>
  <c r="DP119" i="13"/>
  <c r="DF119" i="13"/>
  <c r="DQ119" i="13"/>
  <c r="DE119" i="13"/>
  <c r="DM119" i="13"/>
  <c r="DO119" i="13"/>
  <c r="DL119" i="13"/>
  <c r="CA119" i="13"/>
  <c r="CW119" i="13"/>
  <c r="CF119" i="13"/>
  <c r="CL119" i="13"/>
  <c r="DX119" i="13"/>
  <c r="DI119" i="13"/>
  <c r="BS119" i="13"/>
  <c r="CO119" i="13"/>
  <c r="BX119" i="13"/>
  <c r="CD119" i="13"/>
  <c r="CR119" i="13"/>
  <c r="DV119" i="13"/>
  <c r="CG119" i="13"/>
  <c r="DS119" i="13"/>
  <c r="BV119" i="13"/>
  <c r="CJ119" i="13"/>
  <c r="DR119" i="13"/>
  <c r="CP119" i="13"/>
  <c r="BY119" i="13"/>
  <c r="CU119" i="13"/>
  <c r="DY119" i="13"/>
  <c r="CB119" i="13"/>
  <c r="DW119" i="13"/>
  <c r="BZ119" i="13"/>
  <c r="DT119" i="13"/>
  <c r="CE119" i="13"/>
  <c r="CK119" i="13"/>
  <c r="CQ119" i="13"/>
  <c r="BR119" i="13"/>
  <c r="CV119" i="13"/>
  <c r="BW119" i="13"/>
  <c r="CC119" i="13"/>
  <c r="CT119" i="13"/>
  <c r="CS119" i="13"/>
  <c r="DD119" i="13"/>
  <c r="CI119" i="13"/>
  <c r="BU119" i="13"/>
  <c r="CH119" i="13"/>
  <c r="BT119" i="13"/>
  <c r="DU119" i="13"/>
  <c r="BQ119" i="13"/>
  <c r="DZ119" i="13" s="1"/>
  <c r="DH119" i="13"/>
  <c r="CN119" i="13"/>
  <c r="CM119" i="13"/>
  <c r="DJ119" i="13"/>
  <c r="DC119" i="13"/>
  <c r="DB119" i="13"/>
  <c r="DA119" i="13"/>
  <c r="CZ119" i="13"/>
  <c r="DE109" i="13"/>
  <c r="DC109" i="13"/>
  <c r="DH109" i="13"/>
  <c r="CZ109" i="13"/>
  <c r="CV109" i="13"/>
  <c r="CX109" i="13"/>
  <c r="CT109" i="13"/>
  <c r="CW109" i="13"/>
  <c r="DD109" i="13"/>
  <c r="CY109" i="13"/>
  <c r="CU109" i="13"/>
  <c r="DF109" i="13"/>
  <c r="DG109" i="13"/>
  <c r="DW109" i="13"/>
  <c r="BY109" i="13"/>
  <c r="CM109" i="13"/>
  <c r="DY109" i="13"/>
  <c r="CJ109" i="13"/>
  <c r="DO109" i="13"/>
  <c r="BQ109" i="13"/>
  <c r="CE109" i="13"/>
  <c r="DQ109" i="13"/>
  <c r="CB109" i="13"/>
  <c r="CI109" i="13"/>
  <c r="DT109" i="13"/>
  <c r="BW109" i="13"/>
  <c r="DI109" i="13"/>
  <c r="BT109" i="13"/>
  <c r="CA109" i="13"/>
  <c r="DL109" i="13"/>
  <c r="DR109" i="13"/>
  <c r="CK109" i="13"/>
  <c r="DV109" i="13"/>
  <c r="BS109" i="13"/>
  <c r="CF109" i="13"/>
  <c r="DJ109" i="13"/>
  <c r="CC109" i="13"/>
  <c r="DN109" i="13"/>
  <c r="DU109" i="13"/>
  <c r="BX109" i="13"/>
  <c r="CL109" i="13"/>
  <c r="BU109" i="13"/>
  <c r="CH109" i="13"/>
  <c r="DB109" i="13"/>
  <c r="DM109" i="13"/>
  <c r="DS109" i="13"/>
  <c r="CD109" i="13"/>
  <c r="DX109" i="13"/>
  <c r="BZ109" i="13"/>
  <c r="CG109" i="13"/>
  <c r="DK109" i="13"/>
  <c r="BV109" i="13"/>
  <c r="DP109" i="13"/>
  <c r="DA109" i="13"/>
  <c r="BR109" i="13"/>
  <c r="CS109" i="13"/>
  <c r="CR109" i="13"/>
  <c r="CQ109" i="13"/>
  <c r="CP109" i="13"/>
  <c r="BM153" i="13"/>
  <c r="BT153" i="13" s="1"/>
  <c r="BM167" i="13"/>
  <c r="BM171" i="13"/>
  <c r="CL171" i="13" s="1"/>
  <c r="BM175" i="13"/>
  <c r="CP175" i="13" s="1"/>
  <c r="BM178" i="13"/>
  <c r="CS178" i="13" s="1"/>
  <c r="CN104" i="13"/>
  <c r="DB104" i="13"/>
  <c r="CX104" i="13"/>
  <c r="CV104" i="13"/>
  <c r="DC104" i="13"/>
  <c r="CP104" i="13"/>
  <c r="CS104" i="13"/>
  <c r="DA104" i="13"/>
  <c r="CZ104" i="13"/>
  <c r="CU104" i="13"/>
  <c r="CQ104" i="13"/>
  <c r="CY104" i="13"/>
  <c r="DY104" i="13"/>
  <c r="CB104" i="13"/>
  <c r="DN104" i="13"/>
  <c r="CG104" i="13"/>
  <c r="CD104" i="13"/>
  <c r="CW104" i="13"/>
  <c r="DQ104" i="13"/>
  <c r="BT104" i="13"/>
  <c r="DF104" i="13"/>
  <c r="BY104" i="13"/>
  <c r="BV104" i="13"/>
  <c r="CO104" i="13"/>
  <c r="DI104" i="13"/>
  <c r="DW104" i="13"/>
  <c r="CH104" i="13"/>
  <c r="BQ104" i="13"/>
  <c r="DR104" i="13"/>
  <c r="CC104" i="13"/>
  <c r="DO104" i="13"/>
  <c r="BZ104" i="13"/>
  <c r="DT104" i="13"/>
  <c r="DJ104" i="13"/>
  <c r="CR104" i="13"/>
  <c r="DK104" i="13"/>
  <c r="DX104" i="13"/>
  <c r="CA104" i="13"/>
  <c r="DU104" i="13"/>
  <c r="DD104" i="13"/>
  <c r="CE104" i="13"/>
  <c r="DP104" i="13"/>
  <c r="BS104" i="13"/>
  <c r="DM104" i="13"/>
  <c r="CF104" i="13"/>
  <c r="BU104" i="13"/>
  <c r="CT104" i="13"/>
  <c r="DH104" i="13"/>
  <c r="DG104" i="13"/>
  <c r="DV104" i="13"/>
  <c r="DE104" i="13"/>
  <c r="DS104" i="13"/>
  <c r="DL104" i="13"/>
  <c r="BW104" i="13"/>
  <c r="BR104" i="13"/>
  <c r="BX104" i="13"/>
  <c r="CM104" i="13"/>
  <c r="CL104" i="13"/>
  <c r="CK104" i="13"/>
  <c r="BS211" i="13"/>
  <c r="BV211" i="13"/>
  <c r="CF211" i="13"/>
  <c r="CD211" i="13"/>
  <c r="BW211" i="13"/>
  <c r="CH211" i="13"/>
  <c r="BX211" i="13"/>
  <c r="CB211" i="13"/>
  <c r="CG211" i="13"/>
  <c r="CA211" i="13"/>
  <c r="BY211" i="13"/>
  <c r="CC211" i="13"/>
  <c r="DI211" i="13"/>
  <c r="CO211" i="13"/>
  <c r="CL211" i="13"/>
  <c r="CI211" i="13"/>
  <c r="CQ211" i="13"/>
  <c r="CN211" i="13"/>
  <c r="BT211" i="13"/>
  <c r="DA211" i="13"/>
  <c r="DS211" i="13"/>
  <c r="DP211" i="13"/>
  <c r="DX211" i="13"/>
  <c r="DV211" i="13"/>
  <c r="CS211" i="13"/>
  <c r="DH211" i="13"/>
  <c r="DF211" i="13"/>
  <c r="DN211" i="13"/>
  <c r="DK211" i="13"/>
  <c r="CK211" i="13"/>
  <c r="CX211" i="13"/>
  <c r="CU211" i="13"/>
  <c r="DC211" i="13"/>
  <c r="CZ211" i="13"/>
  <c r="DM211" i="13"/>
  <c r="DR211" i="13"/>
  <c r="DO211" i="13"/>
  <c r="DW211" i="13"/>
  <c r="DT211" i="13"/>
  <c r="DY211" i="13"/>
  <c r="DE211" i="13"/>
  <c r="DG211" i="13"/>
  <c r="DD211" i="13"/>
  <c r="DL211" i="13"/>
  <c r="DJ211" i="13"/>
  <c r="CW211" i="13"/>
  <c r="CY211" i="13"/>
  <c r="CM211" i="13"/>
  <c r="CV211" i="13"/>
  <c r="CJ211" i="13"/>
  <c r="CE211" i="13"/>
  <c r="CR211" i="13"/>
  <c r="BU211" i="13"/>
  <c r="DQ211" i="13"/>
  <c r="DB211" i="13"/>
  <c r="CT211" i="13"/>
  <c r="CP211" i="13"/>
  <c r="BZ211" i="13"/>
  <c r="DU211" i="13"/>
  <c r="BR211" i="13"/>
  <c r="CC336" i="14"/>
  <c r="CA336" i="14"/>
  <c r="BS336" i="14"/>
  <c r="BZ336" i="14"/>
  <c r="CB336" i="14"/>
  <c r="DL336" i="14"/>
  <c r="CU336" i="14"/>
  <c r="DX336" i="14"/>
  <c r="DG336" i="14"/>
  <c r="CO336" i="14"/>
  <c r="CP336" i="14"/>
  <c r="CD336" i="14"/>
  <c r="BU336" i="14"/>
  <c r="BV336" i="14"/>
  <c r="DD336" i="14"/>
  <c r="CM336" i="14"/>
  <c r="DP336" i="14"/>
  <c r="CY336" i="14"/>
  <c r="CG336" i="14"/>
  <c r="DR336" i="14"/>
  <c r="CV336" i="14"/>
  <c r="DY336" i="14"/>
  <c r="DH336" i="14"/>
  <c r="CQ336" i="14"/>
  <c r="DJ336" i="14"/>
  <c r="CL336" i="14"/>
  <c r="CF336" i="14"/>
  <c r="DI336" i="14"/>
  <c r="CR336" i="14"/>
  <c r="DU336" i="14"/>
  <c r="DB336" i="14"/>
  <c r="CH336" i="14"/>
  <c r="DS336" i="14"/>
  <c r="DA336" i="14"/>
  <c r="CJ336" i="14"/>
  <c r="DM336" i="14"/>
  <c r="CX336" i="14"/>
  <c r="CZ336" i="14"/>
  <c r="DV336" i="14"/>
  <c r="BT336" i="14"/>
  <c r="DT336" i="14"/>
  <c r="DW336" i="14"/>
  <c r="DN336" i="14"/>
  <c r="CN336" i="14"/>
  <c r="DO336" i="14"/>
  <c r="DC336" i="14"/>
  <c r="DE336" i="14"/>
  <c r="BY336" i="14"/>
  <c r="DQ336" i="14"/>
  <c r="CW336" i="14"/>
  <c r="CE336" i="14"/>
  <c r="CK336" i="14"/>
  <c r="CT336" i="14"/>
  <c r="DK336" i="14"/>
  <c r="BW336" i="14"/>
  <c r="CS336" i="14"/>
  <c r="CI336" i="14"/>
  <c r="DF336" i="14"/>
  <c r="BX336" i="14"/>
  <c r="BR336" i="14"/>
  <c r="BM118" i="14"/>
  <c r="CX118" i="14" s="1"/>
  <c r="BM98" i="14"/>
  <c r="CC98" i="14" s="1"/>
  <c r="BM124" i="14"/>
  <c r="DC124" i="14" s="1"/>
  <c r="BM117" i="14"/>
  <c r="CV117" i="14" s="1"/>
  <c r="BM144" i="12"/>
  <c r="BQ144" i="12" s="1"/>
  <c r="CR101" i="13"/>
  <c r="CP101" i="13"/>
  <c r="CM101" i="13"/>
  <c r="CO101" i="13"/>
  <c r="CY101" i="13"/>
  <c r="CS101" i="13"/>
  <c r="CT101" i="13"/>
  <c r="CX101" i="13"/>
  <c r="DG101" i="13"/>
  <c r="DT101" i="13"/>
  <c r="BW101" i="13"/>
  <c r="DI101" i="13"/>
  <c r="BT101" i="13"/>
  <c r="CA101" i="13"/>
  <c r="DL101" i="13"/>
  <c r="DR101" i="13"/>
  <c r="DA101" i="13"/>
  <c r="BZ101" i="13"/>
  <c r="CL101" i="13"/>
  <c r="BS101" i="13"/>
  <c r="DD101" i="13"/>
  <c r="DJ101" i="13"/>
  <c r="CC101" i="13"/>
  <c r="BR101" i="13"/>
  <c r="CW101" i="13"/>
  <c r="CQ101" i="13"/>
  <c r="DU101" i="13"/>
  <c r="BX101" i="13"/>
  <c r="DB101" i="13"/>
  <c r="BU101" i="13"/>
  <c r="DV101" i="13"/>
  <c r="CN101" i="13"/>
  <c r="DE101" i="13"/>
  <c r="DK101" i="13"/>
  <c r="BV101" i="13"/>
  <c r="DP101" i="13"/>
  <c r="DF101" i="13"/>
  <c r="DW101" i="13"/>
  <c r="BY101" i="13"/>
  <c r="DC101" i="13"/>
  <c r="DY101" i="13"/>
  <c r="DH101" i="13"/>
  <c r="DM101" i="13"/>
  <c r="DN101" i="13"/>
  <c r="BQ101" i="13"/>
  <c r="DS101" i="13"/>
  <c r="CZ101" i="13"/>
  <c r="CE101" i="13"/>
  <c r="CD101" i="13"/>
  <c r="DQ101" i="13"/>
  <c r="DX101" i="13"/>
  <c r="CU101" i="13"/>
  <c r="DO101" i="13"/>
  <c r="CB101" i="13"/>
  <c r="CV101" i="13"/>
  <c r="CK101" i="13"/>
  <c r="CJ101" i="13"/>
  <c r="CI101" i="13"/>
  <c r="CH101" i="13"/>
  <c r="BM396" i="12"/>
  <c r="BQ396" i="12" s="1"/>
  <c r="DZ396" i="12" s="1"/>
  <c r="CU179" i="13"/>
  <c r="DZ272" i="14"/>
  <c r="B402" i="14"/>
  <c r="AH368" i="14"/>
  <c r="S353" i="14"/>
  <c r="AG367" i="14"/>
  <c r="F340" i="14"/>
  <c r="AV382" i="14"/>
  <c r="AF366" i="14"/>
  <c r="AI369" i="14"/>
  <c r="D338" i="14"/>
  <c r="Q351" i="14"/>
  <c r="AU381" i="14"/>
  <c r="AT380" i="14"/>
  <c r="AE365" i="14"/>
  <c r="AD364" i="14"/>
  <c r="R352" i="14"/>
  <c r="O349" i="14"/>
  <c r="AS379" i="14"/>
  <c r="AR378" i="14"/>
  <c r="AC363" i="14"/>
  <c r="AB362" i="14"/>
  <c r="P350" i="14"/>
  <c r="M347" i="14"/>
  <c r="AO375" i="14"/>
  <c r="AN374" i="14"/>
  <c r="Y359" i="14"/>
  <c r="X358" i="14"/>
  <c r="L346" i="14"/>
  <c r="I343" i="14"/>
  <c r="AM373" i="14"/>
  <c r="AL372" i="14"/>
  <c r="W357" i="14"/>
  <c r="V356" i="14"/>
  <c r="J344" i="14"/>
  <c r="G341" i="14"/>
  <c r="AA361" i="14"/>
  <c r="U355" i="14"/>
  <c r="AQ377" i="14"/>
  <c r="Z360" i="14"/>
  <c r="T354" i="14"/>
  <c r="N348" i="14"/>
  <c r="AK371" i="14"/>
  <c r="H342" i="14"/>
  <c r="AP376" i="14"/>
  <c r="K345" i="14"/>
  <c r="AJ370" i="14"/>
  <c r="E339" i="14"/>
  <c r="BY206" i="12"/>
  <c r="BU206" i="12"/>
  <c r="BX206" i="12"/>
  <c r="BT206" i="12"/>
  <c r="CB206" i="12"/>
  <c r="BW206" i="12"/>
  <c r="BV206" i="12"/>
  <c r="CA206" i="12"/>
  <c r="DY206" i="12"/>
  <c r="DG206" i="12"/>
  <c r="CO206" i="12"/>
  <c r="DT206" i="12"/>
  <c r="CJ206" i="12"/>
  <c r="CT206" i="12"/>
  <c r="DQ206" i="12"/>
  <c r="CY206" i="12"/>
  <c r="CG206" i="12"/>
  <c r="DD206" i="12"/>
  <c r="DN206" i="12"/>
  <c r="CD206" i="12"/>
  <c r="BZ206" i="12"/>
  <c r="DS206" i="12"/>
  <c r="DI206" i="12"/>
  <c r="CQ206" i="12"/>
  <c r="DX206" i="12"/>
  <c r="CN206" i="12"/>
  <c r="CX206" i="12"/>
  <c r="DK206" i="12"/>
  <c r="DA206" i="12"/>
  <c r="CI206" i="12"/>
  <c r="DH206" i="12"/>
  <c r="DR206" i="12"/>
  <c r="CH206" i="12"/>
  <c r="CU206" i="12"/>
  <c r="CK206" i="12"/>
  <c r="DM206" i="12"/>
  <c r="DV206" i="12"/>
  <c r="CL206" i="12"/>
  <c r="CV206" i="12"/>
  <c r="CC206" i="12"/>
  <c r="CM206" i="12"/>
  <c r="DW206" i="12"/>
  <c r="DE206" i="12"/>
  <c r="DF206" i="12"/>
  <c r="DP206" i="12"/>
  <c r="CF206" i="12"/>
  <c r="DO206" i="12"/>
  <c r="DJ206" i="12"/>
  <c r="DU206" i="12"/>
  <c r="CW206" i="12"/>
  <c r="CR206" i="12"/>
  <c r="CP206" i="12"/>
  <c r="DC206" i="12"/>
  <c r="DB206" i="12"/>
  <c r="DL206" i="12"/>
  <c r="CE206" i="12"/>
  <c r="CZ206" i="12"/>
  <c r="CS206" i="12"/>
  <c r="BS206" i="12"/>
  <c r="BR206" i="12"/>
  <c r="AW509" i="14"/>
  <c r="AO501" i="14"/>
  <c r="AI495" i="14"/>
  <c r="AK497" i="14"/>
  <c r="AU507" i="14"/>
  <c r="AT506" i="14"/>
  <c r="AL498" i="14"/>
  <c r="AB488" i="14"/>
  <c r="AH494" i="14"/>
  <c r="Q477" i="14"/>
  <c r="H468" i="14"/>
  <c r="AM499" i="14"/>
  <c r="Y485" i="14"/>
  <c r="Z486" i="14"/>
  <c r="O475" i="14"/>
  <c r="K471" i="14"/>
  <c r="AS505" i="14"/>
  <c r="AE491" i="14"/>
  <c r="V482" i="14"/>
  <c r="E465" i="14"/>
  <c r="J470" i="14"/>
  <c r="AQ503" i="14"/>
  <c r="W483" i="14"/>
  <c r="T480" i="14"/>
  <c r="D464" i="14"/>
  <c r="F466" i="14"/>
  <c r="AX510" i="14"/>
  <c r="AR504" i="14"/>
  <c r="U481" i="14"/>
  <c r="R478" i="14"/>
  <c r="N474" i="14"/>
  <c r="I469" i="14"/>
  <c r="AV508" i="14"/>
  <c r="AF492" i="14"/>
  <c r="AC489" i="14"/>
  <c r="P476" i="14"/>
  <c r="M473" i="14"/>
  <c r="AN500" i="14"/>
  <c r="AD490" i="14"/>
  <c r="AJ496" i="14"/>
  <c r="S479" i="14"/>
  <c r="G467" i="14"/>
  <c r="AP502" i="14"/>
  <c r="AG493" i="14"/>
  <c r="X484" i="14"/>
  <c r="AA487" i="14"/>
  <c r="L472" i="14"/>
  <c r="BM161" i="13"/>
  <c r="CB161" i="13" s="1"/>
  <c r="BM150" i="13"/>
  <c r="BM185" i="13"/>
  <c r="CZ185" i="13" s="1"/>
  <c r="AF242" i="13"/>
  <c r="R228" i="13"/>
  <c r="Y235" i="13"/>
  <c r="AC239" i="13"/>
  <c r="E215" i="13"/>
  <c r="B278" i="13"/>
  <c r="AD240" i="13"/>
  <c r="P226" i="13"/>
  <c r="W233" i="13"/>
  <c r="AQ253" i="13"/>
  <c r="F216" i="13"/>
  <c r="AR254" i="13"/>
  <c r="AB238" i="13"/>
  <c r="N224" i="13"/>
  <c r="U231" i="13"/>
  <c r="AA237" i="13"/>
  <c r="G217" i="13"/>
  <c r="AP252" i="13"/>
  <c r="AM249" i="13"/>
  <c r="L222" i="13"/>
  <c r="S229" i="13"/>
  <c r="AO251" i="13"/>
  <c r="AL248" i="13"/>
  <c r="X234" i="13"/>
  <c r="AI245" i="13"/>
  <c r="O225" i="13"/>
  <c r="H218" i="13"/>
  <c r="AJ246" i="13"/>
  <c r="V232" i="13"/>
  <c r="AG243" i="13"/>
  <c r="M223" i="13"/>
  <c r="I219" i="13"/>
  <c r="AN250" i="13"/>
  <c r="J220" i="13"/>
  <c r="AH244" i="13"/>
  <c r="D214" i="13"/>
  <c r="Z236" i="13"/>
  <c r="T230" i="13"/>
  <c r="AK247" i="13"/>
  <c r="AE241" i="13"/>
  <c r="Q227" i="13"/>
  <c r="K221" i="13"/>
  <c r="BM176" i="13"/>
  <c r="CQ176" i="13" s="1"/>
  <c r="BM168" i="13"/>
  <c r="BR84" i="14"/>
  <c r="BY84" i="14"/>
  <c r="CG84" i="14"/>
  <c r="CD84" i="14"/>
  <c r="BW84" i="14"/>
  <c r="CC84" i="14"/>
  <c r="CI84" i="14"/>
  <c r="CH84" i="14"/>
  <c r="CE84" i="14"/>
  <c r="BX84" i="14"/>
  <c r="CB84" i="14"/>
  <c r="CA84" i="14"/>
  <c r="DP84" i="14"/>
  <c r="CY84" i="14"/>
  <c r="DM84" i="14"/>
  <c r="CN84" i="14"/>
  <c r="DB84" i="14"/>
  <c r="CK84" i="14"/>
  <c r="DH84" i="14"/>
  <c r="CQ84" i="14"/>
  <c r="DE84" i="14"/>
  <c r="DS84" i="14"/>
  <c r="CT84" i="14"/>
  <c r="CZ84" i="14"/>
  <c r="DV84" i="14"/>
  <c r="CW84" i="14"/>
  <c r="DK84" i="14"/>
  <c r="CL84" i="14"/>
  <c r="BV84" i="14"/>
  <c r="CF84" i="14"/>
  <c r="CR84" i="14"/>
  <c r="DN84" i="14"/>
  <c r="CO84" i="14"/>
  <c r="DC84" i="14"/>
  <c r="DY84" i="14"/>
  <c r="CJ84" i="14"/>
  <c r="DF84" i="14"/>
  <c r="DT84" i="14"/>
  <c r="CU84" i="14"/>
  <c r="DQ84" i="14"/>
  <c r="DW84" i="14"/>
  <c r="CX84" i="14"/>
  <c r="DL84" i="14"/>
  <c r="CM84" i="14"/>
  <c r="DI84" i="14"/>
  <c r="BZ84" i="14"/>
  <c r="DO84" i="14"/>
  <c r="CP84" i="14"/>
  <c r="DD84" i="14"/>
  <c r="DR84" i="14"/>
  <c r="DA84" i="14"/>
  <c r="DX84" i="14"/>
  <c r="DG84" i="14"/>
  <c r="DU84" i="14"/>
  <c r="DJ84" i="14"/>
  <c r="CS84" i="14"/>
  <c r="CV84" i="14"/>
  <c r="BU84" i="14"/>
  <c r="BT84" i="14"/>
  <c r="BS84" i="14"/>
  <c r="DD86" i="13"/>
  <c r="CX86" i="13"/>
  <c r="CM86" i="13"/>
  <c r="DI86" i="13"/>
  <c r="DL86" i="13"/>
  <c r="DW86" i="13"/>
  <c r="CH86" i="13"/>
  <c r="CR86" i="13"/>
  <c r="CZ86" i="13"/>
  <c r="CG86" i="13"/>
  <c r="DP86" i="13"/>
  <c r="CY86" i="13"/>
  <c r="CV86" i="13"/>
  <c r="DA86" i="13"/>
  <c r="DQ86" i="13"/>
  <c r="DY86" i="13"/>
  <c r="DV86" i="13"/>
  <c r="CT86" i="13"/>
  <c r="DX86" i="13"/>
  <c r="BW86" i="13"/>
  <c r="DU86" i="13"/>
  <c r="CF86" i="13"/>
  <c r="DR86" i="13"/>
  <c r="CU86" i="13"/>
  <c r="DC86" i="13"/>
  <c r="DH86" i="13"/>
  <c r="DS86" i="13"/>
  <c r="DB86" i="13"/>
  <c r="CJ86" i="13"/>
  <c r="DT86" i="13"/>
  <c r="CO86" i="13"/>
  <c r="CL86" i="13"/>
  <c r="BZ86" i="13"/>
  <c r="DE86" i="13"/>
  <c r="CN86" i="13"/>
  <c r="CC86" i="13"/>
  <c r="CD86" i="13"/>
  <c r="DK86" i="13"/>
  <c r="CA86" i="13"/>
  <c r="DM86" i="13"/>
  <c r="BY86" i="13"/>
  <c r="CW86" i="13"/>
  <c r="CK86" i="13"/>
  <c r="DG86" i="13"/>
  <c r="CI86" i="13"/>
  <c r="CE86" i="13"/>
  <c r="CS86" i="13"/>
  <c r="CP86" i="13"/>
  <c r="DF86" i="13"/>
  <c r="BX86" i="13"/>
  <c r="DO86" i="13"/>
  <c r="DN86" i="13"/>
  <c r="CQ86" i="13"/>
  <c r="CB86" i="13"/>
  <c r="DJ86" i="13"/>
  <c r="BV86" i="13"/>
  <c r="BU86" i="13"/>
  <c r="BT86" i="13"/>
  <c r="BS86" i="13"/>
  <c r="CP100" i="13"/>
  <c r="CW100" i="13"/>
  <c r="CN100" i="13"/>
  <c r="CT100" i="13"/>
  <c r="CU100" i="13"/>
  <c r="CL100" i="13"/>
  <c r="CO100" i="13"/>
  <c r="CR100" i="13"/>
  <c r="CQ100" i="13"/>
  <c r="CM100" i="13"/>
  <c r="CK100" i="13"/>
  <c r="BW100" i="13"/>
  <c r="DP100" i="13"/>
  <c r="CA100" i="13"/>
  <c r="DM100" i="13"/>
  <c r="DJ100" i="13"/>
  <c r="CV100" i="13"/>
  <c r="DY100" i="13"/>
  <c r="DH100" i="13"/>
  <c r="BS100" i="13"/>
  <c r="DE100" i="13"/>
  <c r="DB100" i="13"/>
  <c r="CS100" i="13"/>
  <c r="DI100" i="13"/>
  <c r="CB100" i="13"/>
  <c r="DN100" i="13"/>
  <c r="BQ100" i="13"/>
  <c r="BV100" i="13"/>
  <c r="DK100" i="13"/>
  <c r="BU100" i="13"/>
  <c r="DO100" i="13"/>
  <c r="BR100" i="13"/>
  <c r="DD100" i="13"/>
  <c r="DX100" i="13"/>
  <c r="DU100" i="13"/>
  <c r="CY100" i="13"/>
  <c r="CZ100" i="13"/>
  <c r="BY100" i="13"/>
  <c r="BT100" i="13"/>
  <c r="DT100" i="13"/>
  <c r="DS100" i="13"/>
  <c r="DW100" i="13"/>
  <c r="DL100" i="13"/>
  <c r="DQ100" i="13"/>
  <c r="DV100" i="13"/>
  <c r="CD100" i="13"/>
  <c r="DA100" i="13"/>
  <c r="DF100" i="13"/>
  <c r="DR100" i="13"/>
  <c r="DG100" i="13"/>
  <c r="BZ100" i="13"/>
  <c r="BX100" i="13"/>
  <c r="DC100" i="13"/>
  <c r="CX100" i="13"/>
  <c r="CC100" i="13"/>
  <c r="CJ100" i="13"/>
  <c r="CI100" i="13"/>
  <c r="CH100" i="13"/>
  <c r="CG100" i="13"/>
  <c r="BY273" i="14"/>
  <c r="BW273" i="14"/>
  <c r="DJ273" i="14"/>
  <c r="CS273" i="14"/>
  <c r="DW273" i="14"/>
  <c r="DF273" i="14"/>
  <c r="CO273" i="14"/>
  <c r="CC273" i="14"/>
  <c r="CD273" i="14"/>
  <c r="DB273" i="14"/>
  <c r="CK273" i="14"/>
  <c r="DO273" i="14"/>
  <c r="CX273" i="14"/>
  <c r="CG273" i="14"/>
  <c r="CE273" i="14"/>
  <c r="BS273" i="14"/>
  <c r="DS273" i="14"/>
  <c r="CT273" i="14"/>
  <c r="DX273" i="14"/>
  <c r="DG273" i="14"/>
  <c r="CP273" i="14"/>
  <c r="DT273" i="14"/>
  <c r="CA273" i="14"/>
  <c r="DK273" i="14"/>
  <c r="CL273" i="14"/>
  <c r="DP273" i="14"/>
  <c r="CY273" i="14"/>
  <c r="CH273" i="14"/>
  <c r="DL273" i="14"/>
  <c r="BT273" i="14"/>
  <c r="CF273" i="14"/>
  <c r="CU273" i="14"/>
  <c r="DQ273" i="14"/>
  <c r="CZ273" i="14"/>
  <c r="CI273" i="14"/>
  <c r="DM273" i="14"/>
  <c r="CV273" i="14"/>
  <c r="BU273" i="14"/>
  <c r="BZ273" i="14"/>
  <c r="CM273" i="14"/>
  <c r="DI273" i="14"/>
  <c r="CR273" i="14"/>
  <c r="DV273" i="14"/>
  <c r="DE273" i="14"/>
  <c r="CN273" i="14"/>
  <c r="BV273" i="14"/>
  <c r="DR273" i="14"/>
  <c r="CW273" i="14"/>
  <c r="DY273" i="14"/>
  <c r="DD273" i="14"/>
  <c r="DA273" i="14"/>
  <c r="CB273" i="14"/>
  <c r="DH273" i="14"/>
  <c r="CJ273" i="14"/>
  <c r="CQ273" i="14"/>
  <c r="DN273" i="14"/>
  <c r="BX273" i="14"/>
  <c r="DC273" i="14"/>
  <c r="DU273" i="14"/>
  <c r="BR273" i="14"/>
  <c r="AL310" i="13"/>
  <c r="AK309" i="13"/>
  <c r="U293" i="13"/>
  <c r="F278" i="13"/>
  <c r="N286" i="13"/>
  <c r="AJ308" i="13"/>
  <c r="AI307" i="13"/>
  <c r="S291" i="13"/>
  <c r="M285" i="13"/>
  <c r="I281" i="13"/>
  <c r="AH306" i="13"/>
  <c r="AG305" i="13"/>
  <c r="R290" i="13"/>
  <c r="D276" i="13"/>
  <c r="G279" i="13"/>
  <c r="B340" i="13"/>
  <c r="AF304" i="13"/>
  <c r="AE303" i="13"/>
  <c r="Q289" i="13"/>
  <c r="X296" i="13"/>
  <c r="AB300" i="13"/>
  <c r="AT318" i="13"/>
  <c r="AS317" i="13"/>
  <c r="AC301" i="13"/>
  <c r="Z298" i="13"/>
  <c r="K283" i="13"/>
  <c r="T292" i="13"/>
  <c r="AR316" i="13"/>
  <c r="AQ315" i="13"/>
  <c r="AA299" i="13"/>
  <c r="O287" i="13"/>
  <c r="P288" i="13"/>
  <c r="E277" i="13"/>
  <c r="AP314" i="13"/>
  <c r="AD302" i="13"/>
  <c r="AN312" i="13"/>
  <c r="V294" i="13"/>
  <c r="AO313" i="13"/>
  <c r="L284" i="13"/>
  <c r="AM311" i="13"/>
  <c r="Y297" i="13"/>
  <c r="W295" i="13"/>
  <c r="J282" i="13"/>
  <c r="H280" i="13"/>
  <c r="DD111" i="13"/>
  <c r="DF111" i="13"/>
  <c r="DJ111" i="13"/>
  <c r="CY111" i="13"/>
  <c r="DC111" i="13"/>
  <c r="CV111" i="13"/>
  <c r="CX111" i="13"/>
  <c r="CW111" i="13"/>
  <c r="DB111" i="13"/>
  <c r="CZ111" i="13"/>
  <c r="DA111" i="13"/>
  <c r="DG111" i="13"/>
  <c r="CA111" i="13"/>
  <c r="DT111" i="13"/>
  <c r="CE111" i="13"/>
  <c r="CK111" i="13"/>
  <c r="CH111" i="13"/>
  <c r="BS111" i="13"/>
  <c r="DL111" i="13"/>
  <c r="BW111" i="13"/>
  <c r="CC111" i="13"/>
  <c r="BZ111" i="13"/>
  <c r="DU111" i="13"/>
  <c r="CN111" i="13"/>
  <c r="DR111" i="13"/>
  <c r="BU111" i="13"/>
  <c r="BR111" i="13"/>
  <c r="DM111" i="13"/>
  <c r="CF111" i="13"/>
  <c r="CL111" i="13"/>
  <c r="DX111" i="13"/>
  <c r="DV111" i="13"/>
  <c r="CO111" i="13"/>
  <c r="BX111" i="13"/>
  <c r="CD111" i="13"/>
  <c r="DP111" i="13"/>
  <c r="DN111" i="13"/>
  <c r="DO111" i="13"/>
  <c r="BY111" i="13"/>
  <c r="DK111" i="13"/>
  <c r="DY111" i="13"/>
  <c r="CB111" i="13"/>
  <c r="CG111" i="13"/>
  <c r="DE111" i="13"/>
  <c r="BQ111" i="13"/>
  <c r="DH111" i="13"/>
  <c r="DS111" i="13"/>
  <c r="CM111" i="13"/>
  <c r="DQ111" i="13"/>
  <c r="DW111" i="13"/>
  <c r="CJ111" i="13"/>
  <c r="DI111" i="13"/>
  <c r="CI111" i="13"/>
  <c r="BV111" i="13"/>
  <c r="BT111" i="13"/>
  <c r="CU111" i="13"/>
  <c r="CT111" i="13"/>
  <c r="CS111" i="13"/>
  <c r="CR111" i="13"/>
  <c r="DT123" i="13"/>
  <c r="DS123" i="13"/>
  <c r="DP123" i="13"/>
  <c r="DV123" i="13"/>
  <c r="DJ123" i="13"/>
  <c r="DH123" i="13"/>
  <c r="DN123" i="13"/>
  <c r="DI123" i="13"/>
  <c r="DM123" i="13"/>
  <c r="DK123" i="13"/>
  <c r="DQ123" i="13"/>
  <c r="DR123" i="13"/>
  <c r="DL123" i="13"/>
  <c r="DO123" i="13"/>
  <c r="CP123" i="13"/>
  <c r="BQ123" i="13"/>
  <c r="DZ123" i="13" s="1"/>
  <c r="BW123" i="13"/>
  <c r="CK123" i="13"/>
  <c r="BT123" i="13"/>
  <c r="DW123" i="13"/>
  <c r="CH123" i="13"/>
  <c r="CV123" i="13"/>
  <c r="CT123" i="13"/>
  <c r="CC123" i="13"/>
  <c r="CY123" i="13"/>
  <c r="BZ123" i="13"/>
  <c r="CN123" i="13"/>
  <c r="CL123" i="13"/>
  <c r="BU123" i="13"/>
  <c r="CA123" i="13"/>
  <c r="CO123" i="13"/>
  <c r="CU123" i="13"/>
  <c r="DY123" i="13"/>
  <c r="CR123" i="13"/>
  <c r="BS123" i="13"/>
  <c r="CG123" i="13"/>
  <c r="CM123" i="13"/>
  <c r="DA123" i="13"/>
  <c r="CJ123" i="13"/>
  <c r="CF123" i="13"/>
  <c r="CB123" i="13"/>
  <c r="BX123" i="13"/>
  <c r="CQ123" i="13"/>
  <c r="CE123" i="13"/>
  <c r="CI123" i="13"/>
  <c r="CD123" i="13"/>
  <c r="CX123" i="13"/>
  <c r="BV123" i="13"/>
  <c r="BR123" i="13"/>
  <c r="CS123" i="13"/>
  <c r="CW123" i="13"/>
  <c r="DX123" i="13"/>
  <c r="DU123" i="13"/>
  <c r="CZ123" i="13"/>
  <c r="BY123" i="13"/>
  <c r="DG123" i="13"/>
  <c r="DF123" i="13"/>
  <c r="DE123" i="13"/>
  <c r="DD123" i="13"/>
  <c r="BM114" i="14"/>
  <c r="CS114" i="14" s="1"/>
  <c r="AP188" i="14"/>
  <c r="AA173" i="14"/>
  <c r="K157" i="14"/>
  <c r="AD176" i="14"/>
  <c r="N160" i="14"/>
  <c r="E151" i="14"/>
  <c r="AK183" i="14"/>
  <c r="U167" i="14"/>
  <c r="AN186" i="14"/>
  <c r="X170" i="14"/>
  <c r="H154" i="14"/>
  <c r="AG179" i="14"/>
  <c r="Q163" i="14"/>
  <c r="AJ182" i="14"/>
  <c r="T166" i="14"/>
  <c r="D150" i="14"/>
  <c r="AE177" i="14"/>
  <c r="O161" i="14"/>
  <c r="AH180" i="14"/>
  <c r="R164" i="14"/>
  <c r="I155" i="14"/>
  <c r="AO187" i="14"/>
  <c r="AR190" i="14"/>
  <c r="L158" i="14"/>
  <c r="AM185" i="14"/>
  <c r="AQ189" i="14"/>
  <c r="J156" i="14"/>
  <c r="AI181" i="14"/>
  <c r="AL184" i="14"/>
  <c r="F152" i="14"/>
  <c r="AC175" i="14"/>
  <c r="AF178" i="14"/>
  <c r="G153" i="14"/>
  <c r="Y171" i="14"/>
  <c r="AB174" i="14"/>
  <c r="W169" i="14"/>
  <c r="Z172" i="14"/>
  <c r="S165" i="14"/>
  <c r="V168" i="14"/>
  <c r="M159" i="14"/>
  <c r="P162" i="14"/>
  <c r="B214" i="14"/>
  <c r="BM86" i="14"/>
  <c r="BQ86" i="14" s="1"/>
  <c r="BM96" i="14"/>
  <c r="BM401" i="13"/>
  <c r="BQ401" i="13" s="1"/>
  <c r="BM149" i="13"/>
  <c r="CQ111" i="13"/>
  <c r="DI113" i="13"/>
  <c r="DD113" i="13"/>
  <c r="CX113" i="13"/>
  <c r="DC113" i="13"/>
  <c r="DH113" i="13"/>
  <c r="DE113" i="13"/>
  <c r="DA113" i="13"/>
  <c r="DB113" i="13"/>
  <c r="DG113" i="13"/>
  <c r="DF113" i="13"/>
  <c r="DL113" i="13"/>
  <c r="DJ113" i="13"/>
  <c r="DW113" i="13"/>
  <c r="CO113" i="13"/>
  <c r="DS113" i="13"/>
  <c r="DY113" i="13"/>
  <c r="CB113" i="13"/>
  <c r="CY113" i="13"/>
  <c r="DO113" i="13"/>
  <c r="CG113" i="13"/>
  <c r="CM113" i="13"/>
  <c r="DQ113" i="13"/>
  <c r="BT113" i="13"/>
  <c r="CQ113" i="13"/>
  <c r="BY113" i="13"/>
  <c r="CE113" i="13"/>
  <c r="CK113" i="13"/>
  <c r="CP113" i="13"/>
  <c r="CI113" i="13"/>
  <c r="BQ113" i="13"/>
  <c r="BW113" i="13"/>
  <c r="CC113" i="13"/>
  <c r="CH113" i="13"/>
  <c r="CA113" i="13"/>
  <c r="DT113" i="13"/>
  <c r="DR113" i="13"/>
  <c r="BU113" i="13"/>
  <c r="BZ113" i="13"/>
  <c r="DK113" i="13"/>
  <c r="BS113" i="13"/>
  <c r="CN113" i="13"/>
  <c r="CL113" i="13"/>
  <c r="DX113" i="13"/>
  <c r="BR113" i="13"/>
  <c r="DU113" i="13"/>
  <c r="CF113" i="13"/>
  <c r="CD113" i="13"/>
  <c r="DP113" i="13"/>
  <c r="DV113" i="13"/>
  <c r="DN113" i="13"/>
  <c r="CZ113" i="13"/>
  <c r="BX113" i="13"/>
  <c r="BV113" i="13"/>
  <c r="DM113" i="13"/>
  <c r="CJ113" i="13"/>
  <c r="CW113" i="13"/>
  <c r="CV113" i="13"/>
  <c r="CU113" i="13"/>
  <c r="CT113" i="13"/>
  <c r="B335" i="12"/>
  <c r="AX381" i="12" s="1"/>
  <c r="O282" i="12"/>
  <c r="AE298" i="12"/>
  <c r="Q284" i="12"/>
  <c r="R285" i="12"/>
  <c r="E272" i="12"/>
  <c r="AH301" i="12"/>
  <c r="T287" i="12"/>
  <c r="AX317" i="12"/>
  <c r="AJ303" i="12"/>
  <c r="AU314" i="12"/>
  <c r="AG300" i="12"/>
  <c r="V289" i="12"/>
  <c r="X291" i="12"/>
  <c r="D271" i="12"/>
  <c r="AB295" i="12"/>
  <c r="AA294" i="12"/>
  <c r="M280" i="12"/>
  <c r="AL305" i="12"/>
  <c r="AN307" i="12"/>
  <c r="W290" i="12"/>
  <c r="AR311" i="12"/>
  <c r="N281" i="12"/>
  <c r="AC296" i="12"/>
  <c r="AF299" i="12"/>
  <c r="AI302" i="12"/>
  <c r="AK304" i="12"/>
  <c r="H275" i="12"/>
  <c r="AO308" i="12"/>
  <c r="AD297" i="12"/>
  <c r="P283" i="12"/>
  <c r="AT313" i="12"/>
  <c r="AY318" i="12"/>
  <c r="Z293" i="12"/>
  <c r="AP309" i="12"/>
  <c r="AQ310" i="12"/>
  <c r="AV315" i="12"/>
  <c r="G274" i="12"/>
  <c r="I276" i="12"/>
  <c r="AS312" i="12"/>
  <c r="AW316" i="12"/>
  <c r="S286" i="12"/>
  <c r="U288" i="12"/>
  <c r="Y292" i="12"/>
  <c r="F273" i="12"/>
  <c r="L279" i="12"/>
  <c r="J277" i="12"/>
  <c r="K278" i="12"/>
  <c r="DJ124" i="13"/>
  <c r="DV124" i="13"/>
  <c r="DW124" i="13"/>
  <c r="DI124" i="13"/>
  <c r="DK124" i="13"/>
  <c r="DQ124" i="13"/>
  <c r="DS124" i="13"/>
  <c r="DR124" i="13"/>
  <c r="DN124" i="13"/>
  <c r="DL124" i="13"/>
  <c r="DU124" i="13"/>
  <c r="DO124" i="13"/>
  <c r="DT124" i="13"/>
  <c r="DP124" i="13"/>
  <c r="DM124" i="13"/>
  <c r="CE124" i="13"/>
  <c r="DA124" i="13"/>
  <c r="CJ124" i="13"/>
  <c r="CX124" i="13"/>
  <c r="BY124" i="13"/>
  <c r="BW124" i="13"/>
  <c r="CS124" i="13"/>
  <c r="CB124" i="13"/>
  <c r="CP124" i="13"/>
  <c r="BQ124" i="13"/>
  <c r="DZ124" i="13" s="1"/>
  <c r="DB124" i="13"/>
  <c r="CK124" i="13"/>
  <c r="BT124" i="13"/>
  <c r="CH124" i="13"/>
  <c r="CV124" i="13"/>
  <c r="CT124" i="13"/>
  <c r="CC124" i="13"/>
  <c r="CY124" i="13"/>
  <c r="BZ124" i="13"/>
  <c r="CN124" i="13"/>
  <c r="CL124" i="13"/>
  <c r="BU124" i="13"/>
  <c r="CQ124" i="13"/>
  <c r="BR124" i="13"/>
  <c r="CF124" i="13"/>
  <c r="CD124" i="13"/>
  <c r="DX124" i="13"/>
  <c r="CI124" i="13"/>
  <c r="CW124" i="13"/>
  <c r="BX124" i="13"/>
  <c r="CU124" i="13"/>
  <c r="BV124" i="13"/>
  <c r="CZ124" i="13"/>
  <c r="CA124" i="13"/>
  <c r="CO124" i="13"/>
  <c r="CG124" i="13"/>
  <c r="DY124" i="13"/>
  <c r="CR124" i="13"/>
  <c r="CM124" i="13"/>
  <c r="BS124" i="13"/>
  <c r="DH124" i="13"/>
  <c r="DG124" i="13"/>
  <c r="DF124" i="13"/>
  <c r="DE124" i="13"/>
  <c r="CG93" i="13"/>
  <c r="CR93" i="13"/>
  <c r="CO93" i="13"/>
  <c r="CD93" i="13"/>
  <c r="CH93" i="13"/>
  <c r="CL93" i="13"/>
  <c r="CP93" i="13"/>
  <c r="CI93" i="13"/>
  <c r="CK93" i="13"/>
  <c r="CQ93" i="13"/>
  <c r="DO93" i="13"/>
  <c r="DD93" i="13"/>
  <c r="DB93" i="13"/>
  <c r="BS93" i="13"/>
  <c r="CV93" i="13"/>
  <c r="DG93" i="13"/>
  <c r="DS93" i="13"/>
  <c r="CS93" i="13"/>
  <c r="DQ93" i="13"/>
  <c r="DI93" i="13"/>
  <c r="CJ93" i="13"/>
  <c r="CM93" i="13"/>
  <c r="CY93" i="13"/>
  <c r="DK93" i="13"/>
  <c r="BU93" i="13"/>
  <c r="CX93" i="13"/>
  <c r="CU93" i="13"/>
  <c r="CF93" i="13"/>
  <c r="DU93" i="13"/>
  <c r="DC93" i="13"/>
  <c r="DV93" i="13"/>
  <c r="BR93" i="13"/>
  <c r="BW93" i="13"/>
  <c r="DM93" i="13"/>
  <c r="DX93" i="13"/>
  <c r="DA93" i="13"/>
  <c r="DN93" i="13"/>
  <c r="DF93" i="13"/>
  <c r="DE93" i="13"/>
  <c r="DP93" i="13"/>
  <c r="BT93" i="13"/>
  <c r="CW93" i="13"/>
  <c r="CT93" i="13"/>
  <c r="CE93" i="13"/>
  <c r="DT93" i="13"/>
  <c r="DH93" i="13"/>
  <c r="DR93" i="13"/>
  <c r="BQ93" i="13"/>
  <c r="BV93" i="13"/>
  <c r="CZ93" i="13"/>
  <c r="DJ93" i="13"/>
  <c r="CN93" i="13"/>
  <c r="DW93" i="13"/>
  <c r="DL93" i="13"/>
  <c r="DY93" i="13"/>
  <c r="CC93" i="13"/>
  <c r="CB93" i="13"/>
  <c r="CA93" i="13"/>
  <c r="BZ93" i="13"/>
  <c r="DA116" i="13"/>
  <c r="DJ116" i="13"/>
  <c r="DE116" i="13"/>
  <c r="DM116" i="13"/>
  <c r="DK116" i="13"/>
  <c r="DD116" i="13"/>
  <c r="DL116" i="13"/>
  <c r="DH116" i="13"/>
  <c r="DF116" i="13"/>
  <c r="DB116" i="13"/>
  <c r="DG116" i="13"/>
  <c r="DI116" i="13"/>
  <c r="DS116" i="13"/>
  <c r="BV116" i="13"/>
  <c r="DP116" i="13"/>
  <c r="CA116" i="13"/>
  <c r="CO116" i="13"/>
  <c r="DC116" i="13"/>
  <c r="CM116" i="13"/>
  <c r="DY116" i="13"/>
  <c r="CR116" i="13"/>
  <c r="BS116" i="13"/>
  <c r="CG116" i="13"/>
  <c r="DO116" i="13"/>
  <c r="CE116" i="13"/>
  <c r="DQ116" i="13"/>
  <c r="CJ116" i="13"/>
  <c r="DV116" i="13"/>
  <c r="BY116" i="13"/>
  <c r="BW116" i="13"/>
  <c r="CS116" i="13"/>
  <c r="CB116" i="13"/>
  <c r="CP116" i="13"/>
  <c r="BQ116" i="13"/>
  <c r="DR116" i="13"/>
  <c r="CK116" i="13"/>
  <c r="BT116" i="13"/>
  <c r="CH116" i="13"/>
  <c r="DT116" i="13"/>
  <c r="CT116" i="13"/>
  <c r="CC116" i="13"/>
  <c r="DW116" i="13"/>
  <c r="BZ116" i="13"/>
  <c r="CN116" i="13"/>
  <c r="CL116" i="13"/>
  <c r="BU116" i="13"/>
  <c r="CQ116" i="13"/>
  <c r="BR116" i="13"/>
  <c r="CF116" i="13"/>
  <c r="DU116" i="13"/>
  <c r="BX116" i="13"/>
  <c r="DN116" i="13"/>
  <c r="CD116" i="13"/>
  <c r="DX116" i="13"/>
  <c r="CI116" i="13"/>
  <c r="CZ116" i="13"/>
  <c r="CY116" i="13"/>
  <c r="CX116" i="13"/>
  <c r="CW116" i="13"/>
  <c r="AQ440" i="14"/>
  <c r="AO438" i="14"/>
  <c r="AC426" i="14"/>
  <c r="M410" i="14"/>
  <c r="Z423" i="14"/>
  <c r="S416" i="14"/>
  <c r="AP439" i="14"/>
  <c r="AM436" i="14"/>
  <c r="AA424" i="14"/>
  <c r="K408" i="14"/>
  <c r="Q414" i="14"/>
  <c r="H405" i="14"/>
  <c r="AN437" i="14"/>
  <c r="AK434" i="14"/>
  <c r="Y422" i="14"/>
  <c r="I406" i="14"/>
  <c r="R415" i="14"/>
  <c r="E402" i="14"/>
  <c r="AL435" i="14"/>
  <c r="AV445" i="14"/>
  <c r="W420" i="14"/>
  <c r="AB425" i="14"/>
  <c r="N411" i="14"/>
  <c r="V419" i="14"/>
  <c r="AR441" i="14"/>
  <c r="AH431" i="14"/>
  <c r="AF429" i="14"/>
  <c r="O412" i="14"/>
  <c r="J407" i="14"/>
  <c r="AW446" i="14"/>
  <c r="AT443" i="14"/>
  <c r="AG430" i="14"/>
  <c r="AE428" i="14"/>
  <c r="G404" i="14"/>
  <c r="F403" i="14"/>
  <c r="B465" i="14"/>
  <c r="P413" i="14"/>
  <c r="AJ433" i="14"/>
  <c r="L409" i="14"/>
  <c r="AU444" i="14"/>
  <c r="X421" i="14"/>
  <c r="AS442" i="14"/>
  <c r="D401" i="14"/>
  <c r="AD427" i="14"/>
  <c r="U418" i="14"/>
  <c r="AI432" i="14"/>
  <c r="T417" i="14"/>
  <c r="BM156" i="13"/>
  <c r="BW156" i="13" s="1"/>
  <c r="BM154" i="13"/>
  <c r="BU154" i="13" s="1"/>
  <c r="BM162" i="13"/>
  <c r="CC162" i="13" s="1"/>
  <c r="CY172" i="13"/>
  <c r="CZ172" i="13"/>
  <c r="DP172" i="13"/>
  <c r="CL172" i="13"/>
  <c r="DM172" i="13"/>
  <c r="DY172" i="13"/>
  <c r="DC172" i="13"/>
  <c r="BM184" i="13"/>
  <c r="BM211" i="14"/>
  <c r="BQ211" i="14" s="1"/>
  <c r="BQ212" i="13"/>
  <c r="BV212" i="13"/>
  <c r="BW212" i="13"/>
  <c r="CF212" i="13"/>
  <c r="CC212" i="13"/>
  <c r="CH212" i="13"/>
  <c r="CB212" i="13"/>
  <c r="CA212" i="13"/>
  <c r="CG212" i="13"/>
  <c r="BZ212" i="13"/>
  <c r="CD212" i="13"/>
  <c r="CI212" i="13"/>
  <c r="DB212" i="13"/>
  <c r="DI212" i="13"/>
  <c r="DG212" i="13"/>
  <c r="DO212" i="13"/>
  <c r="DL212" i="13"/>
  <c r="CE212" i="13"/>
  <c r="DV212" i="13"/>
  <c r="CT212" i="13"/>
  <c r="CY212" i="13"/>
  <c r="CV212" i="13"/>
  <c r="DD212" i="13"/>
  <c r="DA212" i="13"/>
  <c r="BX212" i="13"/>
  <c r="DN212" i="13"/>
  <c r="CL212" i="13"/>
  <c r="CN212" i="13"/>
  <c r="CK212" i="13"/>
  <c r="CS212" i="13"/>
  <c r="CQ212" i="13"/>
  <c r="DF212" i="13"/>
  <c r="DU212" i="13"/>
  <c r="DS212" i="13"/>
  <c r="DP212" i="13"/>
  <c r="DX212" i="13"/>
  <c r="BY212" i="13"/>
  <c r="CP212" i="13"/>
  <c r="CZ212" i="13"/>
  <c r="CW212" i="13"/>
  <c r="CU212" i="13"/>
  <c r="DC212" i="13"/>
  <c r="DR212" i="13"/>
  <c r="CO212" i="13"/>
  <c r="CM212" i="13"/>
  <c r="CJ212" i="13"/>
  <c r="CR212" i="13"/>
  <c r="DQ212" i="13"/>
  <c r="DE212" i="13"/>
  <c r="DY212" i="13"/>
  <c r="CX212" i="13"/>
  <c r="DM212" i="13"/>
  <c r="DK212" i="13"/>
  <c r="DT212" i="13"/>
  <c r="DJ212" i="13"/>
  <c r="DH212" i="13"/>
  <c r="DW212" i="13"/>
  <c r="BU212" i="13"/>
  <c r="BT212" i="13"/>
  <c r="BS212" i="13"/>
  <c r="DL117" i="13"/>
  <c r="DE117" i="13"/>
  <c r="DF117" i="13"/>
  <c r="DK117" i="13"/>
  <c r="DJ117" i="13"/>
  <c r="DN117" i="13"/>
  <c r="DC117" i="13"/>
  <c r="DO117" i="13"/>
  <c r="DM117" i="13"/>
  <c r="DP117" i="13"/>
  <c r="DD117" i="13"/>
  <c r="DG117" i="13"/>
  <c r="DI117" i="13"/>
  <c r="CA117" i="13"/>
  <c r="CO117" i="13"/>
  <c r="DS117" i="13"/>
  <c r="CD117" i="13"/>
  <c r="DX117" i="13"/>
  <c r="BS117" i="13"/>
  <c r="CG117" i="13"/>
  <c r="CU117" i="13"/>
  <c r="BV117" i="13"/>
  <c r="CR117" i="13"/>
  <c r="DB117" i="13"/>
  <c r="DV117" i="13"/>
  <c r="BY117" i="13"/>
  <c r="CM117" i="13"/>
  <c r="CP117" i="13"/>
  <c r="BQ117" i="13"/>
  <c r="DZ117" i="13" s="1"/>
  <c r="CE117" i="13"/>
  <c r="DQ117" i="13"/>
  <c r="CB117" i="13"/>
  <c r="DW117" i="13"/>
  <c r="BZ117" i="13"/>
  <c r="CN117" i="13"/>
  <c r="DR117" i="13"/>
  <c r="CQ117" i="13"/>
  <c r="BR117" i="13"/>
  <c r="CF117" i="13"/>
  <c r="CT117" i="13"/>
  <c r="CC117" i="13"/>
  <c r="DY117" i="13"/>
  <c r="CI117" i="13"/>
  <c r="CS117" i="13"/>
  <c r="CH117" i="13"/>
  <c r="CK117" i="13"/>
  <c r="DU117" i="13"/>
  <c r="BU117" i="13"/>
  <c r="BX117" i="13"/>
  <c r="BT117" i="13"/>
  <c r="DH117" i="13"/>
  <c r="BW117" i="13"/>
  <c r="CL117" i="13"/>
  <c r="CJ117" i="13"/>
  <c r="DT117" i="13"/>
  <c r="DA117" i="13"/>
  <c r="CZ117" i="13"/>
  <c r="CY117" i="13"/>
  <c r="CX117" i="13"/>
  <c r="BX269" i="12"/>
  <c r="BW269" i="12"/>
  <c r="BZ269" i="12"/>
  <c r="DK269" i="12"/>
  <c r="CT269" i="12"/>
  <c r="CJ269" i="12"/>
  <c r="DN269" i="12"/>
  <c r="CG269" i="12"/>
  <c r="DU269" i="12"/>
  <c r="CR269" i="12"/>
  <c r="BU269" i="12"/>
  <c r="BV269" i="12"/>
  <c r="DT269" i="12"/>
  <c r="DC269" i="12"/>
  <c r="CL269" i="12"/>
  <c r="DW269" i="12"/>
  <c r="DF269" i="12"/>
  <c r="DI269" i="12"/>
  <c r="CO269" i="12"/>
  <c r="DB269" i="12"/>
  <c r="DM269" i="12"/>
  <c r="DL269" i="12"/>
  <c r="CU269" i="12"/>
  <c r="CD269" i="12"/>
  <c r="DO269" i="12"/>
  <c r="CX269" i="12"/>
  <c r="CC269" i="12"/>
  <c r="CA269" i="12"/>
  <c r="DS269" i="12"/>
  <c r="DV269" i="12"/>
  <c r="CB269" i="12"/>
  <c r="DD269" i="12"/>
  <c r="CM269" i="12"/>
  <c r="DX269" i="12"/>
  <c r="DG269" i="12"/>
  <c r="CP269" i="12"/>
  <c r="DE269" i="12"/>
  <c r="CV269" i="12"/>
  <c r="CE269" i="12"/>
  <c r="DP269" i="12"/>
  <c r="CY269" i="12"/>
  <c r="CH269" i="12"/>
  <c r="DA269" i="12"/>
  <c r="BS269" i="12"/>
  <c r="BT269" i="12"/>
  <c r="CN269" i="12"/>
  <c r="DR269" i="12"/>
  <c r="DH269" i="12"/>
  <c r="CQ269" i="12"/>
  <c r="DQ269" i="12"/>
  <c r="CW269" i="12"/>
  <c r="CF269" i="12"/>
  <c r="DJ269" i="12"/>
  <c r="CZ269" i="12"/>
  <c r="CI269" i="12"/>
  <c r="CK269" i="12"/>
  <c r="DY269" i="12"/>
  <c r="BY269" i="12"/>
  <c r="CS269" i="12"/>
  <c r="BR269" i="12"/>
  <c r="CY119" i="13"/>
  <c r="CK106" i="13"/>
  <c r="BM107" i="14"/>
  <c r="CM107" i="14" s="1"/>
  <c r="BM93" i="14"/>
  <c r="BX93" i="14" s="1"/>
  <c r="BM106" i="14"/>
  <c r="CK106" i="14" s="1"/>
  <c r="BM99" i="14"/>
  <c r="CD99" i="14" s="1"/>
  <c r="BM112" i="14"/>
  <c r="CQ112" i="14" s="1"/>
  <c r="CP174" i="13"/>
  <c r="BT88" i="13"/>
  <c r="AO182" i="12"/>
  <c r="AT187" i="12"/>
  <c r="AD171" i="12"/>
  <c r="N155" i="12"/>
  <c r="Y166" i="12"/>
  <c r="I150" i="12"/>
  <c r="AM180" i="12"/>
  <c r="AR185" i="12"/>
  <c r="AB169" i="12"/>
  <c r="L153" i="12"/>
  <c r="W164" i="12"/>
  <c r="G148" i="12"/>
  <c r="AK178" i="12"/>
  <c r="AP183" i="12"/>
  <c r="Z167" i="12"/>
  <c r="J151" i="12"/>
  <c r="U162" i="12"/>
  <c r="B209" i="12"/>
  <c r="AI176" i="12"/>
  <c r="AN181" i="12"/>
  <c r="X165" i="12"/>
  <c r="F147" i="12"/>
  <c r="S160" i="12"/>
  <c r="AW190" i="12"/>
  <c r="AG174" i="12"/>
  <c r="AL179" i="12"/>
  <c r="V163" i="12"/>
  <c r="H149" i="12"/>
  <c r="Q158" i="12"/>
  <c r="AU188" i="12"/>
  <c r="AE172" i="12"/>
  <c r="AJ177" i="12"/>
  <c r="T161" i="12"/>
  <c r="E146" i="12"/>
  <c r="O156" i="12"/>
  <c r="AS186" i="12"/>
  <c r="AC170" i="12"/>
  <c r="AH175" i="12"/>
  <c r="R159" i="12"/>
  <c r="D145" i="12"/>
  <c r="M154" i="12"/>
  <c r="K152" i="12"/>
  <c r="AQ184" i="12"/>
  <c r="AV189" i="12"/>
  <c r="AF173" i="12"/>
  <c r="P157" i="12"/>
  <c r="AA168" i="12"/>
  <c r="BM177" i="13"/>
  <c r="CR177" i="13" s="1"/>
  <c r="BM165" i="13"/>
  <c r="BM164" i="13"/>
  <c r="CE164" i="13" s="1"/>
  <c r="BM157" i="13"/>
  <c r="BY157" i="13" s="1"/>
  <c r="BM188" i="13"/>
  <c r="DC188" i="13" s="1"/>
  <c r="CH147" i="14"/>
  <c r="DT147" i="14"/>
  <c r="CU147" i="14"/>
  <c r="DQ147" i="14"/>
  <c r="CZ147" i="14"/>
  <c r="CI147" i="14"/>
  <c r="CA147" i="14"/>
  <c r="CB147" i="14"/>
  <c r="DL147" i="14"/>
  <c r="CM147" i="14"/>
  <c r="DI147" i="14"/>
  <c r="CR147" i="14"/>
  <c r="DV147" i="14"/>
  <c r="CG147" i="14"/>
  <c r="DD147" i="14"/>
  <c r="DR147" i="14"/>
  <c r="DA147" i="14"/>
  <c r="CJ147" i="14"/>
  <c r="DN147" i="14"/>
  <c r="BW147" i="14"/>
  <c r="DU147" i="14"/>
  <c r="CV147" i="14"/>
  <c r="DJ147" i="14"/>
  <c r="CS147" i="14"/>
  <c r="DW147" i="14"/>
  <c r="DF147" i="14"/>
  <c r="BX147" i="14"/>
  <c r="CE147" i="14"/>
  <c r="DM147" i="14"/>
  <c r="CN147" i="14"/>
  <c r="DB147" i="14"/>
  <c r="CK147" i="14"/>
  <c r="DO147" i="14"/>
  <c r="CX147" i="14"/>
  <c r="DE147" i="14"/>
  <c r="DS147" i="14"/>
  <c r="CT147" i="14"/>
  <c r="DX147" i="14"/>
  <c r="DG147" i="14"/>
  <c r="CP147" i="14"/>
  <c r="CW147" i="14"/>
  <c r="DK147" i="14"/>
  <c r="CL147" i="14"/>
  <c r="DP147" i="14"/>
  <c r="CY147" i="14"/>
  <c r="BU147" i="14"/>
  <c r="CQ147" i="14"/>
  <c r="CO147" i="14"/>
  <c r="BY147" i="14"/>
  <c r="DC147" i="14"/>
  <c r="BZ147" i="14"/>
  <c r="CF147" i="14"/>
  <c r="CC147" i="14"/>
  <c r="DY147" i="14"/>
  <c r="BV147" i="14"/>
  <c r="CD147" i="14"/>
  <c r="DH147" i="14"/>
  <c r="BT147" i="14"/>
  <c r="BS147" i="14"/>
  <c r="BR147" i="14"/>
  <c r="DV126" i="13"/>
  <c r="DW126" i="13"/>
  <c r="DK126" i="13"/>
  <c r="DU126" i="13"/>
  <c r="DT126" i="13"/>
  <c r="DO126" i="13"/>
  <c r="DS126" i="13"/>
  <c r="DY126" i="13"/>
  <c r="DN126" i="13"/>
  <c r="DP126" i="13"/>
  <c r="DX126" i="13"/>
  <c r="DQ126" i="13"/>
  <c r="DL126" i="13"/>
  <c r="DM126" i="13"/>
  <c r="DR126" i="13"/>
  <c r="CT126" i="13"/>
  <c r="BU126" i="13"/>
  <c r="CI126" i="13"/>
  <c r="CW126" i="13"/>
  <c r="CF126" i="13"/>
  <c r="CL126" i="13"/>
  <c r="CZ126" i="13"/>
  <c r="CA126" i="13"/>
  <c r="CO126" i="13"/>
  <c r="BX126" i="13"/>
  <c r="DC126" i="13"/>
  <c r="CD126" i="13"/>
  <c r="CR126" i="13"/>
  <c r="BS126" i="13"/>
  <c r="CG126" i="13"/>
  <c r="CU126" i="13"/>
  <c r="BV126" i="13"/>
  <c r="CJ126" i="13"/>
  <c r="CX126" i="13"/>
  <c r="BY126" i="13"/>
  <c r="CE126" i="13"/>
  <c r="CS126" i="13"/>
  <c r="BT126" i="13"/>
  <c r="CH126" i="13"/>
  <c r="DD126" i="13"/>
  <c r="BW126" i="13"/>
  <c r="CK126" i="13"/>
  <c r="CY126" i="13"/>
  <c r="BZ126" i="13"/>
  <c r="CV126" i="13"/>
  <c r="CQ126" i="13"/>
  <c r="CP126" i="13"/>
  <c r="CN126" i="13"/>
  <c r="BR126" i="13"/>
  <c r="CM126" i="13"/>
  <c r="BQ126" i="13"/>
  <c r="DZ126" i="13" s="1"/>
  <c r="DB126" i="13"/>
  <c r="DA126" i="13"/>
  <c r="CC126" i="13"/>
  <c r="CB126" i="13"/>
  <c r="DJ126" i="13"/>
  <c r="DI126" i="13"/>
  <c r="DH126" i="13"/>
  <c r="DG126" i="13"/>
  <c r="CH332" i="12"/>
  <c r="DC332" i="12"/>
  <c r="CR332" i="12"/>
  <c r="CG332" i="12"/>
  <c r="BW332" i="12"/>
  <c r="CQ332" i="12"/>
  <c r="DQ332" i="12"/>
  <c r="DY332" i="12"/>
  <c r="DW332" i="12"/>
  <c r="CW332" i="12"/>
  <c r="CX332" i="12"/>
  <c r="BZ332" i="12"/>
  <c r="BS332" i="12"/>
  <c r="CZ332" i="12"/>
  <c r="CE332" i="12"/>
  <c r="CM332" i="12"/>
  <c r="DT332" i="12"/>
  <c r="BV332" i="12"/>
  <c r="DJ332" i="12"/>
  <c r="CJ332" i="12"/>
  <c r="DI332" i="12"/>
  <c r="CV332" i="12"/>
  <c r="DD332" i="12"/>
  <c r="BX332" i="12"/>
  <c r="CS332" i="12"/>
  <c r="BT332" i="12"/>
  <c r="DR332" i="12"/>
  <c r="DM332" i="12"/>
  <c r="DU332" i="12"/>
  <c r="DO332" i="12"/>
  <c r="CI332" i="12"/>
  <c r="CC332" i="12"/>
  <c r="DN332" i="12"/>
  <c r="CL332" i="12"/>
  <c r="CK332" i="12"/>
  <c r="DS332" i="12"/>
  <c r="DE332" i="12"/>
  <c r="CD332" i="12"/>
  <c r="CF332" i="12"/>
  <c r="CP332" i="12"/>
  <c r="CT332" i="12"/>
  <c r="CO332" i="12"/>
  <c r="DV332" i="12"/>
  <c r="CY332" i="12"/>
  <c r="DG332" i="12"/>
  <c r="CU332" i="12"/>
  <c r="DX332" i="12"/>
  <c r="BU332" i="12"/>
  <c r="DH332" i="12"/>
  <c r="DL332" i="12"/>
  <c r="DB332" i="12"/>
  <c r="DF332" i="12"/>
  <c r="DA332" i="12"/>
  <c r="CB332" i="12"/>
  <c r="CA332" i="12"/>
  <c r="DK332" i="12"/>
  <c r="DP332" i="12"/>
  <c r="BY332" i="12"/>
  <c r="CN332" i="12"/>
  <c r="BR332" i="12"/>
  <c r="BM275" i="13"/>
  <c r="CN106" i="13"/>
  <c r="CW106" i="13"/>
  <c r="CT106" i="13"/>
  <c r="CY106" i="13"/>
  <c r="CQ106" i="13"/>
  <c r="DD106" i="13"/>
  <c r="DE106" i="13"/>
  <c r="CC106" i="13"/>
  <c r="DW106" i="13"/>
  <c r="DF106" i="13"/>
  <c r="BQ106" i="13"/>
  <c r="BV106" i="13"/>
  <c r="CU106" i="13"/>
  <c r="DC106" i="13"/>
  <c r="DS106" i="13"/>
  <c r="BU106" i="13"/>
  <c r="DO106" i="13"/>
  <c r="CH106" i="13"/>
  <c r="DT106" i="13"/>
  <c r="CS106" i="13"/>
  <c r="DK106" i="13"/>
  <c r="DX106" i="13"/>
  <c r="DG106" i="13"/>
  <c r="BZ106" i="13"/>
  <c r="DL106" i="13"/>
  <c r="CX106" i="13"/>
  <c r="CE106" i="13"/>
  <c r="DP106" i="13"/>
  <c r="CI106" i="13"/>
  <c r="BR106" i="13"/>
  <c r="CF106" i="13"/>
  <c r="CR106" i="13"/>
  <c r="BW106" i="13"/>
  <c r="DH106" i="13"/>
  <c r="CA106" i="13"/>
  <c r="DU106" i="13"/>
  <c r="BX106" i="13"/>
  <c r="DY106" i="13"/>
  <c r="CJ106" i="13"/>
  <c r="BS106" i="13"/>
  <c r="DM106" i="13"/>
  <c r="DR106" i="13"/>
  <c r="DQ106" i="13"/>
  <c r="CB106" i="13"/>
  <c r="DV106" i="13"/>
  <c r="CG106" i="13"/>
  <c r="DJ106" i="13"/>
  <c r="DB106" i="13"/>
  <c r="CD106" i="13"/>
  <c r="CV106" i="13"/>
  <c r="BT106" i="13"/>
  <c r="DN106" i="13"/>
  <c r="DA106" i="13"/>
  <c r="DI106" i="13"/>
  <c r="CZ106" i="13"/>
  <c r="BY106" i="13"/>
  <c r="CP106" i="13"/>
  <c r="CO106" i="13"/>
  <c r="CM106" i="13"/>
  <c r="BM90" i="14"/>
  <c r="BM121" i="14"/>
  <c r="DA121" i="14" s="1"/>
  <c r="BM109" i="14"/>
  <c r="CN109" i="14" s="1"/>
  <c r="BM122" i="14"/>
  <c r="DB122" i="14" s="1"/>
  <c r="BM115" i="14"/>
  <c r="CU115" i="14" s="1"/>
  <c r="BM89" i="14"/>
  <c r="BT89" i="14" s="1"/>
  <c r="AN244" i="12"/>
  <c r="AS249" i="12"/>
  <c r="I213" i="12"/>
  <c r="P220" i="12"/>
  <c r="W227" i="12"/>
  <c r="E209" i="12"/>
  <c r="AL242" i="12"/>
  <c r="AQ247" i="12"/>
  <c r="F210" i="12"/>
  <c r="N218" i="12"/>
  <c r="U225" i="12"/>
  <c r="D208" i="12"/>
  <c r="B272" i="12"/>
  <c r="AJ240" i="12"/>
  <c r="AO245" i="12"/>
  <c r="AB232" i="12"/>
  <c r="L216" i="12"/>
  <c r="S223" i="12"/>
  <c r="AX254" i="12"/>
  <c r="AH238" i="12"/>
  <c r="AM243" i="12"/>
  <c r="Z230" i="12"/>
  <c r="J214" i="12"/>
  <c r="Q221" i="12"/>
  <c r="AT250" i="12"/>
  <c r="AD234" i="12"/>
  <c r="AI239" i="12"/>
  <c r="V226" i="12"/>
  <c r="AC233" i="12"/>
  <c r="M217" i="12"/>
  <c r="AR248" i="12"/>
  <c r="AW253" i="12"/>
  <c r="AG237" i="12"/>
  <c r="T224" i="12"/>
  <c r="AA231" i="12"/>
  <c r="K215" i="12"/>
  <c r="AU251" i="12"/>
  <c r="G211" i="12"/>
  <c r="AK241" i="12"/>
  <c r="AE235" i="12"/>
  <c r="X228" i="12"/>
  <c r="R222" i="12"/>
  <c r="AV252" i="12"/>
  <c r="H212" i="12"/>
  <c r="AP246" i="12"/>
  <c r="Y229" i="12"/>
  <c r="AF236" i="12"/>
  <c r="O219" i="12"/>
  <c r="BR212" i="13"/>
  <c r="AP503" i="13"/>
  <c r="AH495" i="13"/>
  <c r="AG494" i="13"/>
  <c r="T481" i="13"/>
  <c r="AD491" i="13"/>
  <c r="D465" i="13"/>
  <c r="AW510" i="13"/>
  <c r="AQ504" i="13"/>
  <c r="AB489" i="13"/>
  <c r="R479" i="13"/>
  <c r="P477" i="13"/>
  <c r="G468" i="13"/>
  <c r="AS506" i="13"/>
  <c r="AF493" i="13"/>
  <c r="W484" i="13"/>
  <c r="Q478" i="13"/>
  <c r="N475" i="13"/>
  <c r="E466" i="13"/>
  <c r="AO502" i="13"/>
  <c r="AJ497" i="13"/>
  <c r="U482" i="13"/>
  <c r="O476" i="13"/>
  <c r="L473" i="13"/>
  <c r="AK498" i="13"/>
  <c r="AI496" i="13"/>
  <c r="S480" i="13"/>
  <c r="M474" i="13"/>
  <c r="J471" i="13"/>
  <c r="AV509" i="13"/>
  <c r="AU508" i="13"/>
  <c r="AC490" i="13"/>
  <c r="Z487" i="13"/>
  <c r="K472" i="13"/>
  <c r="AL499" i="13"/>
  <c r="AR505" i="13"/>
  <c r="AM500" i="13"/>
  <c r="AA488" i="13"/>
  <c r="V483" i="13"/>
  <c r="Y486" i="13"/>
  <c r="F467" i="13"/>
  <c r="AN501" i="13"/>
  <c r="AE492" i="13"/>
  <c r="X485" i="13"/>
  <c r="I470" i="13"/>
  <c r="H469" i="13"/>
  <c r="AT507" i="13"/>
  <c r="BU337" i="13"/>
  <c r="BT337" i="13"/>
  <c r="CC337" i="13"/>
  <c r="BY337" i="13"/>
  <c r="CE337" i="13"/>
  <c r="BS337" i="13"/>
  <c r="BX337" i="13"/>
  <c r="CF337" i="13"/>
  <c r="BV337" i="13"/>
  <c r="CA337" i="13"/>
  <c r="CB337" i="13"/>
  <c r="CD337" i="13"/>
  <c r="BR337" i="13"/>
  <c r="CX337" i="13"/>
  <c r="CG337" i="13"/>
  <c r="DC337" i="13"/>
  <c r="CJ337" i="13"/>
  <c r="CS337" i="13"/>
  <c r="DB337" i="13"/>
  <c r="CP337" i="13"/>
  <c r="DT337" i="13"/>
  <c r="CU337" i="13"/>
  <c r="DW337" i="13"/>
  <c r="DJ337" i="13"/>
  <c r="CI337" i="13"/>
  <c r="BW337" i="13"/>
  <c r="CH337" i="13"/>
  <c r="DL337" i="13"/>
  <c r="CM337" i="13"/>
  <c r="DA337" i="13"/>
  <c r="CQ337" i="13"/>
  <c r="DU337" i="13"/>
  <c r="DD337" i="13"/>
  <c r="DX337" i="13"/>
  <c r="DR337" i="13"/>
  <c r="DI337" i="13"/>
  <c r="DM337" i="13"/>
  <c r="CV337" i="13"/>
  <c r="DP337" i="13"/>
  <c r="CY337" i="13"/>
  <c r="CL337" i="13"/>
  <c r="DV337" i="13"/>
  <c r="DE337" i="13"/>
  <c r="CN337" i="13"/>
  <c r="DH337" i="13"/>
  <c r="DQ337" i="13"/>
  <c r="DG337" i="13"/>
  <c r="DF337" i="13"/>
  <c r="CO337" i="13"/>
  <c r="DK337" i="13"/>
  <c r="CR337" i="13"/>
  <c r="DO337" i="13"/>
  <c r="DY337" i="13"/>
  <c r="DN337" i="13"/>
  <c r="CW337" i="13"/>
  <c r="DS337" i="13"/>
  <c r="BZ337" i="13"/>
  <c r="CZ337" i="13"/>
  <c r="CT337" i="13"/>
  <c r="CK337" i="13"/>
  <c r="CM171" i="13"/>
  <c r="AE240" i="13"/>
  <c r="AM248" i="13"/>
  <c r="U230" i="13"/>
  <c r="AA236" i="13"/>
  <c r="N223" i="13"/>
  <c r="I218" i="13"/>
  <c r="AS254" i="13"/>
  <c r="AD239" i="13"/>
  <c r="T229" i="13"/>
  <c r="Z235" i="13"/>
  <c r="G216" i="13"/>
  <c r="AJ245" i="13"/>
  <c r="AR253" i="13"/>
  <c r="J219" i="13"/>
  <c r="E214" i="13"/>
  <c r="Q226" i="13"/>
  <c r="AC238" i="13"/>
  <c r="AK246" i="13"/>
  <c r="W232" i="13"/>
  <c r="D213" i="13"/>
  <c r="P225" i="13"/>
  <c r="AH243" i="13"/>
  <c r="AP251" i="13"/>
  <c r="AG242" i="13"/>
  <c r="L221" i="13"/>
  <c r="S228" i="13"/>
  <c r="B277" i="13"/>
  <c r="AO250" i="13"/>
  <c r="AI244" i="13"/>
  <c r="Y234" i="13"/>
  <c r="F215" i="13"/>
  <c r="R227" i="13"/>
  <c r="AF241" i="13"/>
  <c r="K220" i="13"/>
  <c r="AB237" i="13"/>
  <c r="AN249" i="13"/>
  <c r="V231" i="13"/>
  <c r="X233" i="13"/>
  <c r="M222" i="13"/>
  <c r="AL247" i="13"/>
  <c r="O224" i="13"/>
  <c r="AQ252" i="13"/>
  <c r="H217" i="13"/>
  <c r="BY93" i="13"/>
  <c r="CS95" i="13"/>
  <c r="CO95" i="13"/>
  <c r="CK95" i="13"/>
  <c r="CP95" i="13"/>
  <c r="CF95" i="13"/>
  <c r="CT95" i="13"/>
  <c r="CL95" i="13"/>
  <c r="CY95" i="13"/>
  <c r="DT95" i="13"/>
  <c r="CU95" i="13"/>
  <c r="DI95" i="13"/>
  <c r="BR95" i="13"/>
  <c r="CM95" i="13"/>
  <c r="BS95" i="13"/>
  <c r="DL95" i="13"/>
  <c r="BW95" i="13"/>
  <c r="DA95" i="13"/>
  <c r="DV95" i="13"/>
  <c r="DU95" i="13"/>
  <c r="DD95" i="13"/>
  <c r="DR95" i="13"/>
  <c r="BU95" i="13"/>
  <c r="DN95" i="13"/>
  <c r="DM95" i="13"/>
  <c r="CV95" i="13"/>
  <c r="DJ95" i="13"/>
  <c r="DX95" i="13"/>
  <c r="DF95" i="13"/>
  <c r="DW95" i="13"/>
  <c r="CW95" i="13"/>
  <c r="DS95" i="13"/>
  <c r="BV95" i="13"/>
  <c r="DH95" i="13"/>
  <c r="DO95" i="13"/>
  <c r="BY95" i="13"/>
  <c r="DK95" i="13"/>
  <c r="DY95" i="13"/>
  <c r="CZ95" i="13"/>
  <c r="DP95" i="13"/>
  <c r="CJ95" i="13"/>
  <c r="DG95" i="13"/>
  <c r="BT95" i="13"/>
  <c r="CG95" i="13"/>
  <c r="CI95" i="13"/>
  <c r="DE95" i="13"/>
  <c r="CX95" i="13"/>
  <c r="CQ95" i="13"/>
  <c r="BQ95" i="13"/>
  <c r="BX95" i="13"/>
  <c r="DC95" i="13"/>
  <c r="CR95" i="13"/>
  <c r="DB95" i="13"/>
  <c r="CH95" i="13"/>
  <c r="CN95" i="13"/>
  <c r="DQ95" i="13"/>
  <c r="CE95" i="13"/>
  <c r="CD95" i="13"/>
  <c r="CC95" i="13"/>
  <c r="CB95" i="13"/>
  <c r="DN115" i="13"/>
  <c r="DC115" i="13"/>
  <c r="DJ115" i="13"/>
  <c r="DE115" i="13"/>
  <c r="DM115" i="13"/>
  <c r="DI115" i="13"/>
  <c r="DW115" i="13"/>
  <c r="CH115" i="13"/>
  <c r="CN115" i="13"/>
  <c r="CL115" i="13"/>
  <c r="BU115" i="13"/>
  <c r="DO115" i="13"/>
  <c r="BZ115" i="13"/>
  <c r="CF115" i="13"/>
  <c r="CD115" i="13"/>
  <c r="DX115" i="13"/>
  <c r="DG115" i="13"/>
  <c r="CQ115" i="13"/>
  <c r="DU115" i="13"/>
  <c r="BX115" i="13"/>
  <c r="BV115" i="13"/>
  <c r="DP115" i="13"/>
  <c r="DD115" i="13"/>
  <c r="CI115" i="13"/>
  <c r="CO115" i="13"/>
  <c r="DS115" i="13"/>
  <c r="DY115" i="13"/>
  <c r="CR115" i="13"/>
  <c r="CZ115" i="13"/>
  <c r="BS115" i="13"/>
  <c r="BY115" i="13"/>
  <c r="CE115" i="13"/>
  <c r="CS115" i="13"/>
  <c r="CB115" i="13"/>
  <c r="DV115" i="13"/>
  <c r="BQ115" i="13"/>
  <c r="BW115" i="13"/>
  <c r="CK115" i="13"/>
  <c r="BT115" i="13"/>
  <c r="CM115" i="13"/>
  <c r="DR115" i="13"/>
  <c r="DQ115" i="13"/>
  <c r="DA115" i="13"/>
  <c r="CC115" i="13"/>
  <c r="DB115" i="13"/>
  <c r="CA115" i="13"/>
  <c r="CJ115" i="13"/>
  <c r="DK115" i="13"/>
  <c r="CP115" i="13"/>
  <c r="BR115" i="13"/>
  <c r="CG115" i="13"/>
  <c r="DH115" i="13"/>
  <c r="DT115" i="13"/>
  <c r="DF115" i="13"/>
  <c r="DL115" i="13"/>
  <c r="CY115" i="13"/>
  <c r="CX115" i="13"/>
  <c r="CW115" i="13"/>
  <c r="CV115" i="13"/>
  <c r="BM274" i="14"/>
  <c r="BQ274" i="14" s="1"/>
  <c r="CS113" i="13"/>
  <c r="BM207" i="12"/>
  <c r="BQ207" i="12" s="1"/>
  <c r="CN90" i="13"/>
  <c r="CE90" i="13"/>
  <c r="CB90" i="13"/>
  <c r="DM90" i="13"/>
  <c r="DS90" i="13"/>
  <c r="CT90" i="13"/>
  <c r="DX90" i="13"/>
  <c r="DG90" i="13"/>
  <c r="CP90" i="13"/>
  <c r="CM90" i="13"/>
  <c r="CD90" i="13"/>
  <c r="DE90" i="13"/>
  <c r="DK90" i="13"/>
  <c r="DY90" i="13"/>
  <c r="DP90" i="13"/>
  <c r="CY90" i="13"/>
  <c r="BR90" i="13"/>
  <c r="CW90" i="13"/>
  <c r="DC90" i="13"/>
  <c r="DQ90" i="13"/>
  <c r="DH90" i="13"/>
  <c r="CQ90" i="13"/>
  <c r="CI90" i="13"/>
  <c r="CF90" i="13"/>
  <c r="DL90" i="13"/>
  <c r="DR90" i="13"/>
  <c r="CS90" i="13"/>
  <c r="BT90" i="13"/>
  <c r="DN90" i="13"/>
  <c r="CA90" i="13"/>
  <c r="DD90" i="13"/>
  <c r="DJ90" i="13"/>
  <c r="CC90" i="13"/>
  <c r="DW90" i="13"/>
  <c r="DF90" i="13"/>
  <c r="DT90" i="13"/>
  <c r="CZ90" i="13"/>
  <c r="CK90" i="13"/>
  <c r="CV90" i="13"/>
  <c r="CR90" i="13"/>
  <c r="CJ90" i="13"/>
  <c r="CU90" i="13"/>
  <c r="DO90" i="13"/>
  <c r="BS90" i="13"/>
  <c r="CO90" i="13"/>
  <c r="CL90" i="13"/>
  <c r="DB90" i="13"/>
  <c r="DV90" i="13"/>
  <c r="DI90" i="13"/>
  <c r="CX90" i="13"/>
  <c r="CH90" i="13"/>
  <c r="DU90" i="13"/>
  <c r="DA90" i="13"/>
  <c r="CG90" i="13"/>
  <c r="BQ90" i="13"/>
  <c r="BZ90" i="13"/>
  <c r="BY90" i="13"/>
  <c r="BX90" i="13"/>
  <c r="BW90" i="13"/>
  <c r="BM400" i="14"/>
  <c r="BQ400" i="14" s="1"/>
  <c r="DZ400" i="14" s="1"/>
  <c r="DU125" i="13"/>
  <c r="DT125" i="13"/>
  <c r="DL125" i="13"/>
  <c r="DR125" i="13"/>
  <c r="DN125" i="13"/>
  <c r="DK125" i="13"/>
  <c r="DM125" i="13"/>
  <c r="DP125" i="13"/>
  <c r="DS125" i="13"/>
  <c r="DO125" i="13"/>
  <c r="DJ125" i="13"/>
  <c r="DQ125" i="13"/>
  <c r="DX125" i="13"/>
  <c r="DV125" i="13"/>
  <c r="CQ125" i="13"/>
  <c r="BR125" i="13"/>
  <c r="CF125" i="13"/>
  <c r="CT125" i="13"/>
  <c r="CC125" i="13"/>
  <c r="CI125" i="13"/>
  <c r="CW125" i="13"/>
  <c r="BX125" i="13"/>
  <c r="CL125" i="13"/>
  <c r="BU125" i="13"/>
  <c r="CA125" i="13"/>
  <c r="CO125" i="13"/>
  <c r="DC125" i="13"/>
  <c r="CD125" i="13"/>
  <c r="CZ125" i="13"/>
  <c r="DW125" i="13"/>
  <c r="CP125" i="13"/>
  <c r="BQ125" i="13"/>
  <c r="DZ125" i="13" s="1"/>
  <c r="CE125" i="13"/>
  <c r="DA125" i="13"/>
  <c r="CB125" i="13"/>
  <c r="CH125" i="13"/>
  <c r="CV125" i="13"/>
  <c r="BW125" i="13"/>
  <c r="CS125" i="13"/>
  <c r="BT125" i="13"/>
  <c r="CN125" i="13"/>
  <c r="CJ125" i="13"/>
  <c r="CU125" i="13"/>
  <c r="CY125" i="13"/>
  <c r="CM125" i="13"/>
  <c r="BS125" i="13"/>
  <c r="DB125" i="13"/>
  <c r="CX125" i="13"/>
  <c r="BV125" i="13"/>
  <c r="BZ125" i="13"/>
  <c r="DY125" i="13"/>
  <c r="CG125" i="13"/>
  <c r="CK125" i="13"/>
  <c r="BY125" i="13"/>
  <c r="CR125" i="13"/>
  <c r="DI125" i="13"/>
  <c r="DH125" i="13"/>
  <c r="DG125" i="13"/>
  <c r="DF125" i="13"/>
  <c r="BQ337" i="14"/>
  <c r="CB337" i="14"/>
  <c r="BZ337" i="14"/>
  <c r="CE337" i="14"/>
  <c r="DD337" i="14"/>
  <c r="DY337" i="14"/>
  <c r="DH337" i="14"/>
  <c r="CQ337" i="14"/>
  <c r="CT337" i="14"/>
  <c r="DF337" i="14"/>
  <c r="BY337" i="14"/>
  <c r="CV337" i="14"/>
  <c r="DQ337" i="14"/>
  <c r="CZ337" i="14"/>
  <c r="CI337" i="14"/>
  <c r="DV337" i="14"/>
  <c r="DB337" i="14"/>
  <c r="BX337" i="14"/>
  <c r="BW337" i="14"/>
  <c r="CN337" i="14"/>
  <c r="DI337" i="14"/>
  <c r="CR337" i="14"/>
  <c r="DU337" i="14"/>
  <c r="CP337" i="14"/>
  <c r="CX337" i="14"/>
  <c r="CC337" i="14"/>
  <c r="BT337" i="14"/>
  <c r="DK337" i="14"/>
  <c r="CS337" i="14"/>
  <c r="DW337" i="14"/>
  <c r="DE337" i="14"/>
  <c r="CL337" i="14"/>
  <c r="BS337" i="14"/>
  <c r="DC337" i="14"/>
  <c r="CK337" i="14"/>
  <c r="DO337" i="14"/>
  <c r="CW337" i="14"/>
  <c r="DN337" i="14"/>
  <c r="DS337" i="14"/>
  <c r="CY337" i="14"/>
  <c r="CA337" i="14"/>
  <c r="BV337" i="14"/>
  <c r="CD337" i="14"/>
  <c r="DX337" i="14"/>
  <c r="DR337" i="14"/>
  <c r="BU337" i="14"/>
  <c r="CF337" i="14"/>
  <c r="DL337" i="14"/>
  <c r="DG337" i="14"/>
  <c r="CJ337" i="14"/>
  <c r="DM337" i="14"/>
  <c r="CO337" i="14"/>
  <c r="DT337" i="14"/>
  <c r="CG337" i="14"/>
  <c r="CU337" i="14"/>
  <c r="CH337" i="14"/>
  <c r="CM337" i="14"/>
  <c r="DJ337" i="14"/>
  <c r="DP337" i="14"/>
  <c r="DA337" i="14"/>
  <c r="AN438" i="13"/>
  <c r="AJ434" i="13"/>
  <c r="U419" i="13"/>
  <c r="AE429" i="13"/>
  <c r="B466" i="13"/>
  <c r="AO439" i="13"/>
  <c r="AA425" i="13"/>
  <c r="N412" i="13"/>
  <c r="AD428" i="13"/>
  <c r="J408" i="13"/>
  <c r="AV446" i="13"/>
  <c r="AK435" i="13"/>
  <c r="Z424" i="13"/>
  <c r="K409" i="13"/>
  <c r="M411" i="13"/>
  <c r="E403" i="13"/>
  <c r="AR442" i="13"/>
  <c r="AI433" i="13"/>
  <c r="R416" i="13"/>
  <c r="I407" i="13"/>
  <c r="F404" i="13"/>
  <c r="W421" i="13"/>
  <c r="AS443" i="13"/>
  <c r="AT444" i="13"/>
  <c r="AH432" i="13"/>
  <c r="S417" i="13"/>
  <c r="O413" i="13"/>
  <c r="Q415" i="13"/>
  <c r="AM437" i="13"/>
  <c r="AB426" i="13"/>
  <c r="Y423" i="13"/>
  <c r="P414" i="13"/>
  <c r="T418" i="13"/>
  <c r="D402" i="13"/>
  <c r="AL436" i="13"/>
  <c r="H406" i="13"/>
  <c r="X422" i="13"/>
  <c r="AP440" i="13"/>
  <c r="AF430" i="13"/>
  <c r="AC427" i="13"/>
  <c r="AU445" i="13"/>
  <c r="V420" i="13"/>
  <c r="AQ441" i="13"/>
  <c r="L410" i="13"/>
  <c r="AG431" i="13"/>
  <c r="G405" i="13"/>
  <c r="BM338" i="13"/>
  <c r="BQ338" i="13" s="1"/>
  <c r="CC179" i="13"/>
  <c r="DE179" i="13"/>
  <c r="BM181" i="13"/>
  <c r="CV181" i="13" s="1"/>
  <c r="BM169" i="13"/>
  <c r="CJ169" i="13" s="1"/>
  <c r="BM173" i="13"/>
  <c r="CN173" i="13" s="1"/>
  <c r="BM183" i="13"/>
  <c r="CX183" i="13" s="1"/>
  <c r="DA103" i="13"/>
  <c r="CQ103" i="13"/>
  <c r="CW103" i="13"/>
  <c r="CU103" i="13"/>
  <c r="CZ103" i="13"/>
  <c r="DO103" i="13"/>
  <c r="BY103" i="13"/>
  <c r="DK103" i="13"/>
  <c r="DY103" i="13"/>
  <c r="CB103" i="13"/>
  <c r="DG103" i="13"/>
  <c r="BQ103" i="13"/>
  <c r="DC103" i="13"/>
  <c r="DQ103" i="13"/>
  <c r="BT103" i="13"/>
  <c r="CA103" i="13"/>
  <c r="DT103" i="13"/>
  <c r="CE103" i="13"/>
  <c r="DI103" i="13"/>
  <c r="DN103" i="13"/>
  <c r="DM103" i="13"/>
  <c r="CF103" i="13"/>
  <c r="DJ103" i="13"/>
  <c r="DX103" i="13"/>
  <c r="BR103" i="13"/>
  <c r="DE103" i="13"/>
  <c r="BX103" i="13"/>
  <c r="CD103" i="13"/>
  <c r="DP103" i="13"/>
  <c r="DV103" i="13"/>
  <c r="BW103" i="13"/>
  <c r="DB103" i="13"/>
  <c r="CO103" i="13"/>
  <c r="CV103" i="13"/>
  <c r="DW103" i="13"/>
  <c r="DR103" i="13"/>
  <c r="BS103" i="13"/>
  <c r="BV103" i="13"/>
  <c r="CR103" i="13"/>
  <c r="CP103" i="13"/>
  <c r="CX103" i="13"/>
  <c r="DU103" i="13"/>
  <c r="CC103" i="13"/>
  <c r="CG103" i="13"/>
  <c r="BU103" i="13"/>
  <c r="CN103" i="13"/>
  <c r="CS103" i="13"/>
  <c r="CY103" i="13"/>
  <c r="DL103" i="13"/>
  <c r="DH103" i="13"/>
  <c r="DD103" i="13"/>
  <c r="DF103" i="13"/>
  <c r="CT103" i="13"/>
  <c r="DS103" i="13"/>
  <c r="BZ103" i="13"/>
  <c r="CM103" i="13"/>
  <c r="CL103" i="13"/>
  <c r="CK103" i="13"/>
  <c r="CJ103" i="13"/>
  <c r="BZ143" i="12"/>
  <c r="CI143" i="12"/>
  <c r="DM143" i="12"/>
  <c r="CV143" i="12"/>
  <c r="CE143" i="12"/>
  <c r="DI143" i="12"/>
  <c r="CR143" i="12"/>
  <c r="DV143" i="12"/>
  <c r="DE143" i="12"/>
  <c r="CN143" i="12"/>
  <c r="DR143" i="12"/>
  <c r="DA143" i="12"/>
  <c r="CJ143" i="12"/>
  <c r="DN143" i="12"/>
  <c r="CW143" i="12"/>
  <c r="CF143" i="12"/>
  <c r="DJ143" i="12"/>
  <c r="CS143" i="12"/>
  <c r="DW143" i="12"/>
  <c r="DF143" i="12"/>
  <c r="CO143" i="12"/>
  <c r="DS143" i="12"/>
  <c r="DB143" i="12"/>
  <c r="CK143" i="12"/>
  <c r="BU143" i="12"/>
  <c r="DO143" i="12"/>
  <c r="CX143" i="12"/>
  <c r="CG143" i="12"/>
  <c r="DK143" i="12"/>
  <c r="CT143" i="12"/>
  <c r="DX143" i="12"/>
  <c r="DG143" i="12"/>
  <c r="CP143" i="12"/>
  <c r="DT143" i="12"/>
  <c r="DC143" i="12"/>
  <c r="CL143" i="12"/>
  <c r="DP143" i="12"/>
  <c r="CY143" i="12"/>
  <c r="CH143" i="12"/>
  <c r="DL143" i="12"/>
  <c r="CU143" i="12"/>
  <c r="DY143" i="12"/>
  <c r="DH143" i="12"/>
  <c r="CQ143" i="12"/>
  <c r="BV143" i="12"/>
  <c r="BX143" i="12"/>
  <c r="DU143" i="12"/>
  <c r="DD143" i="12"/>
  <c r="CM143" i="12"/>
  <c r="CA143" i="12"/>
  <c r="BY143" i="12"/>
  <c r="DQ143" i="12"/>
  <c r="CZ143" i="12"/>
  <c r="CD143" i="12"/>
  <c r="CB143" i="12"/>
  <c r="BW143" i="12"/>
  <c r="CC143" i="12"/>
  <c r="BT143" i="12"/>
  <c r="BS143" i="12"/>
  <c r="BR143" i="12"/>
  <c r="AQ314" i="14"/>
  <c r="AA298" i="14"/>
  <c r="AO312" i="14"/>
  <c r="Y296" i="14"/>
  <c r="AJ307" i="14"/>
  <c r="AK308" i="14"/>
  <c r="U292" i="14"/>
  <c r="AI306" i="14"/>
  <c r="AT317" i="14"/>
  <c r="B339" i="14"/>
  <c r="AG304" i="14"/>
  <c r="AR315" i="14"/>
  <c r="AE302" i="14"/>
  <c r="AD301" i="14"/>
  <c r="M284" i="14"/>
  <c r="N285" i="14"/>
  <c r="AC300" i="14"/>
  <c r="AB299" i="14"/>
  <c r="K282" i="14"/>
  <c r="L283" i="14"/>
  <c r="W294" i="14"/>
  <c r="Z297" i="14"/>
  <c r="I280" i="14"/>
  <c r="J281" i="14"/>
  <c r="AP313" i="14"/>
  <c r="X295" i="14"/>
  <c r="G278" i="14"/>
  <c r="H279" i="14"/>
  <c r="AN311" i="14"/>
  <c r="V293" i="14"/>
  <c r="E276" i="14"/>
  <c r="D275" i="14"/>
  <c r="AU318" i="14"/>
  <c r="AL309" i="14"/>
  <c r="S290" i="14"/>
  <c r="T291" i="14"/>
  <c r="F277" i="14"/>
  <c r="AS316" i="14"/>
  <c r="AH305" i="14"/>
  <c r="Q288" i="14"/>
  <c r="R289" i="14"/>
  <c r="AM310" i="14"/>
  <c r="AF303" i="14"/>
  <c r="O286" i="14"/>
  <c r="P287" i="14"/>
  <c r="AR379" i="13"/>
  <c r="AO376" i="13"/>
  <c r="N349" i="13"/>
  <c r="AB363" i="13"/>
  <c r="V357" i="13"/>
  <c r="AJ371" i="13"/>
  <c r="B403" i="13"/>
  <c r="AA362" i="13"/>
  <c r="L347" i="13"/>
  <c r="U356" i="13"/>
  <c r="E340" i="13"/>
  <c r="M348" i="13"/>
  <c r="AQ378" i="13"/>
  <c r="T355" i="13"/>
  <c r="J345" i="13"/>
  <c r="AH369" i="13"/>
  <c r="O350" i="13"/>
  <c r="I344" i="13"/>
  <c r="AN375" i="13"/>
  <c r="AS380" i="13"/>
  <c r="H343" i="13"/>
  <c r="AG368" i="13"/>
  <c r="AI370" i="13"/>
  <c r="AC364" i="13"/>
  <c r="Y360" i="13"/>
  <c r="AD365" i="13"/>
  <c r="AL373" i="13"/>
  <c r="K346" i="13"/>
  <c r="AU382" i="13"/>
  <c r="S354" i="13"/>
  <c r="R353" i="13"/>
  <c r="W358" i="13"/>
  <c r="AK372" i="13"/>
  <c r="X359" i="13"/>
  <c r="D339" i="13"/>
  <c r="F341" i="13"/>
  <c r="Z361" i="13"/>
  <c r="AT381" i="13"/>
  <c r="AE366" i="13"/>
  <c r="AP377" i="13"/>
  <c r="Q352" i="13"/>
  <c r="AF367" i="13"/>
  <c r="AM374" i="13"/>
  <c r="P351" i="13"/>
  <c r="G342" i="13"/>
  <c r="BM102" i="14"/>
  <c r="CH102" i="14" s="1"/>
  <c r="BM123" i="14"/>
  <c r="DC123" i="14" s="1"/>
  <c r="BM125" i="14"/>
  <c r="DE125" i="14" s="1"/>
  <c r="BM97" i="14"/>
  <c r="CC97" i="14" s="1"/>
  <c r="BM94" i="14"/>
  <c r="BY94" i="14" s="1"/>
  <c r="BM87" i="14"/>
  <c r="CD87" i="13"/>
  <c r="CJ87" i="13"/>
  <c r="BY87" i="13"/>
  <c r="CG87" i="13"/>
  <c r="CL87" i="13"/>
  <c r="CB87" i="13"/>
  <c r="CF87" i="13"/>
  <c r="CI87" i="13"/>
  <c r="DH87" i="13"/>
  <c r="DE87" i="13"/>
  <c r="CN87" i="13"/>
  <c r="DJ87" i="13"/>
  <c r="DY87" i="13"/>
  <c r="CZ87" i="13"/>
  <c r="DV87" i="13"/>
  <c r="CW87" i="13"/>
  <c r="BX87" i="13"/>
  <c r="DB87" i="13"/>
  <c r="DQ87" i="13"/>
  <c r="CR87" i="13"/>
  <c r="DN87" i="13"/>
  <c r="CO87" i="13"/>
  <c r="DS87" i="13"/>
  <c r="CT87" i="13"/>
  <c r="DI87" i="13"/>
  <c r="DW87" i="13"/>
  <c r="DF87" i="13"/>
  <c r="BQ87" i="13"/>
  <c r="DK87" i="13"/>
  <c r="BZ87" i="13"/>
  <c r="CK87" i="13"/>
  <c r="CC87" i="13"/>
  <c r="DA87" i="13"/>
  <c r="DO87" i="13"/>
  <c r="CX87" i="13"/>
  <c r="DT87" i="13"/>
  <c r="DC87" i="13"/>
  <c r="CH87" i="13"/>
  <c r="CE87" i="13"/>
  <c r="CS87" i="13"/>
  <c r="DG87" i="13"/>
  <c r="CP87" i="13"/>
  <c r="DL87" i="13"/>
  <c r="CU87" i="13"/>
  <c r="DX87" i="13"/>
  <c r="CY87" i="13"/>
  <c r="DU87" i="13"/>
  <c r="DD87" i="13"/>
  <c r="CM87" i="13"/>
  <c r="DP87" i="13"/>
  <c r="CQ87" i="13"/>
  <c r="DM87" i="13"/>
  <c r="DR87" i="13"/>
  <c r="CA87" i="13"/>
  <c r="CV87" i="13"/>
  <c r="BW87" i="13"/>
  <c r="BV87" i="13"/>
  <c r="BU87" i="13"/>
  <c r="BT87" i="13"/>
  <c r="BR337" i="14"/>
  <c r="CN108" i="13"/>
  <c r="M3" i="9"/>
  <c r="L3" i="22" s="1"/>
  <c r="L3" i="9"/>
  <c r="K3" i="22" s="1"/>
  <c r="H3" i="9"/>
  <c r="G3" i="22" s="1"/>
  <c r="CM236" i="11"/>
  <c r="BQ236" i="11"/>
  <c r="CI232" i="11"/>
  <c r="BQ232" i="11"/>
  <c r="DA249" i="11"/>
  <c r="BQ249" i="11"/>
  <c r="BU217" i="11"/>
  <c r="BQ217" i="11"/>
  <c r="CB225" i="11"/>
  <c r="BQ225" i="11"/>
  <c r="AT3" i="9"/>
  <c r="AV3" i="9"/>
  <c r="S3" i="9"/>
  <c r="R3" i="22" s="1"/>
  <c r="AA3" i="9"/>
  <c r="Z3" i="22" s="1"/>
  <c r="Z3" i="9"/>
  <c r="Y3" i="22" s="1"/>
  <c r="O3" i="9"/>
  <c r="N3" i="22" s="1"/>
  <c r="AU3" i="9"/>
  <c r="AQ3" i="9"/>
  <c r="DE254" i="11"/>
  <c r="BQ254" i="11"/>
  <c r="K3" i="9"/>
  <c r="J3" i="22" s="1"/>
  <c r="CX247" i="11"/>
  <c r="BQ247" i="11"/>
  <c r="CK234" i="11"/>
  <c r="BQ234" i="11"/>
  <c r="CP238" i="11"/>
  <c r="BQ238" i="11"/>
  <c r="DD253" i="11"/>
  <c r="BQ253" i="11"/>
  <c r="CA224" i="11"/>
  <c r="BQ224" i="11"/>
  <c r="P3" i="9"/>
  <c r="O3" i="22" s="1"/>
  <c r="CP239" i="11"/>
  <c r="BQ239" i="11"/>
  <c r="BZ223" i="11"/>
  <c r="BQ223" i="11"/>
  <c r="AP3" i="9"/>
  <c r="X3" i="9"/>
  <c r="W3" i="22" s="1"/>
  <c r="R3" i="9"/>
  <c r="Q3" i="22" s="1"/>
  <c r="AH3" i="9"/>
  <c r="AG3" i="22" s="1"/>
  <c r="AL3" i="9"/>
  <c r="AK3" i="22" s="1"/>
  <c r="CV244" i="11"/>
  <c r="BQ244" i="11"/>
  <c r="DB250" i="11"/>
  <c r="BQ250" i="11"/>
  <c r="CF229" i="11"/>
  <c r="BQ229" i="11"/>
  <c r="BS216" i="11"/>
  <c r="BQ216" i="11"/>
  <c r="CT243" i="11"/>
  <c r="BQ243" i="11"/>
  <c r="BR215" i="11"/>
  <c r="BQ215" i="11"/>
  <c r="BU218" i="11"/>
  <c r="BQ218" i="11"/>
  <c r="T3" i="9"/>
  <c r="S3" i="22" s="1"/>
  <c r="BX220" i="11"/>
  <c r="BQ220" i="11"/>
  <c r="V3" i="9"/>
  <c r="U3" i="22" s="1"/>
  <c r="AG3" i="9"/>
  <c r="AF3" i="22" s="1"/>
  <c r="AR3" i="9"/>
  <c r="AS3" i="9"/>
  <c r="AC3" i="9"/>
  <c r="AB3" i="22" s="1"/>
  <c r="W3" i="9"/>
  <c r="V3" i="22" s="1"/>
  <c r="BY221" i="11"/>
  <c r="BQ221" i="11"/>
  <c r="BZ222" i="11"/>
  <c r="BQ222" i="11"/>
  <c r="CD227" i="11"/>
  <c r="BQ227" i="11"/>
  <c r="CD226" i="11"/>
  <c r="BQ226" i="11"/>
  <c r="AN3" i="9"/>
  <c r="DB251" i="11"/>
  <c r="BQ251" i="11"/>
  <c r="CG230" i="11"/>
  <c r="BQ230" i="11"/>
  <c r="AO3" i="9"/>
  <c r="Q3" i="9"/>
  <c r="P3" i="22" s="1"/>
  <c r="I3" i="9"/>
  <c r="H3" i="22" s="1"/>
  <c r="N3" i="9"/>
  <c r="M3" i="22" s="1"/>
  <c r="AF3" i="9"/>
  <c r="AE3" i="22" s="1"/>
  <c r="CF228" i="11"/>
  <c r="BQ228" i="11"/>
  <c r="CN237" i="11"/>
  <c r="BQ237" i="11"/>
  <c r="AJ3" i="9"/>
  <c r="AI3" i="22" s="1"/>
  <c r="U3" i="9"/>
  <c r="T3" i="22" s="1"/>
  <c r="AD3" i="9"/>
  <c r="AC3" i="22" s="1"/>
  <c r="AE3" i="9"/>
  <c r="AD3" i="22" s="1"/>
  <c r="AI3" i="9"/>
  <c r="AH3" i="22" s="1"/>
  <c r="CL235" i="11"/>
  <c r="BQ235" i="11"/>
  <c r="CW246" i="11"/>
  <c r="BQ246" i="11"/>
  <c r="DC252" i="11"/>
  <c r="BQ252" i="11"/>
  <c r="J3" i="9"/>
  <c r="I3" i="22" s="1"/>
  <c r="CY248" i="11"/>
  <c r="BQ248" i="11"/>
  <c r="CV245" i="11"/>
  <c r="BQ245" i="11"/>
  <c r="AM3" i="9"/>
  <c r="AB3" i="9"/>
  <c r="AA3" i="22" s="1"/>
  <c r="AK3" i="9"/>
  <c r="AJ3" i="22" s="1"/>
  <c r="Y3" i="9"/>
  <c r="X3" i="22" s="1"/>
  <c r="CX246" i="11"/>
  <c r="CE227" i="11"/>
  <c r="BV456" i="11"/>
  <c r="BT456" i="11"/>
  <c r="BU456" i="11"/>
  <c r="BR465" i="11"/>
  <c r="CZ248" i="11"/>
  <c r="BV218" i="11"/>
  <c r="DZ453" i="12"/>
  <c r="DC251" i="11"/>
  <c r="BR214" i="11"/>
  <c r="CH230" i="11"/>
  <c r="CW245" i="11"/>
  <c r="BS458" i="11"/>
  <c r="DF254" i="11"/>
  <c r="DB455" i="11"/>
  <c r="DH455" i="11"/>
  <c r="DE253" i="11"/>
  <c r="DJ455" i="11"/>
  <c r="DD455" i="11"/>
  <c r="BQ455" i="11"/>
  <c r="BU455" i="11"/>
  <c r="CS455" i="11"/>
  <c r="CV455" i="11"/>
  <c r="DM455" i="11"/>
  <c r="CC225" i="11"/>
  <c r="CF455" i="11"/>
  <c r="CD455" i="11"/>
  <c r="DU455" i="11"/>
  <c r="BT455" i="11"/>
  <c r="BS455" i="11"/>
  <c r="DG455" i="11"/>
  <c r="CK455" i="11"/>
  <c r="DW455" i="11"/>
  <c r="CQ239" i="11"/>
  <c r="CC455" i="11"/>
  <c r="CT455" i="11"/>
  <c r="BX455" i="11"/>
  <c r="BY455" i="11"/>
  <c r="CO455" i="11"/>
  <c r="DV455" i="11"/>
  <c r="DL455" i="11"/>
  <c r="CX455" i="11"/>
  <c r="DE455" i="11"/>
  <c r="CI455" i="11"/>
  <c r="CU455" i="11"/>
  <c r="DY455" i="11"/>
  <c r="CH455" i="11"/>
  <c r="CA455" i="11"/>
  <c r="DO455" i="11"/>
  <c r="CM455" i="11"/>
  <c r="DR455" i="11"/>
  <c r="DI455" i="11"/>
  <c r="DD252" i="11"/>
  <c r="BZ455" i="11"/>
  <c r="CW455" i="11"/>
  <c r="DK455" i="11"/>
  <c r="CE455" i="11"/>
  <c r="BW455" i="11"/>
  <c r="CZ455" i="11"/>
  <c r="CA223" i="11"/>
  <c r="CN455" i="11"/>
  <c r="DQ455" i="11"/>
  <c r="DC455" i="11"/>
  <c r="DN455" i="11"/>
  <c r="CG455" i="11"/>
  <c r="DZ149" i="11"/>
  <c r="CE228" i="11"/>
  <c r="CO237" i="11"/>
  <c r="CC226" i="11"/>
  <c r="CU244" i="11"/>
  <c r="BR456" i="11"/>
  <c r="CO238" i="11"/>
  <c r="BQ456" i="11"/>
  <c r="CZ249" i="11"/>
  <c r="DT455" i="11"/>
  <c r="CP455" i="11"/>
  <c r="DS455" i="11"/>
  <c r="CJ455" i="11"/>
  <c r="CY455" i="11"/>
  <c r="CB455" i="11"/>
  <c r="DP455" i="11"/>
  <c r="BT454" i="11"/>
  <c r="DZ150" i="11"/>
  <c r="CB224" i="11"/>
  <c r="BY465" i="11"/>
  <c r="BU459" i="11"/>
  <c r="CL455" i="11"/>
  <c r="DF455" i="11"/>
  <c r="CQ455" i="11"/>
  <c r="BV455" i="11"/>
  <c r="DX455" i="11"/>
  <c r="DA455" i="11"/>
  <c r="DZ388" i="11"/>
  <c r="DZ397" i="11"/>
  <c r="DZ390" i="11"/>
  <c r="BX221" i="11"/>
  <c r="DZ275" i="11"/>
  <c r="DZ400" i="11"/>
  <c r="DZ338" i="11"/>
  <c r="DZ161" i="11"/>
  <c r="DC241" i="11"/>
  <c r="CO241" i="11"/>
  <c r="BR241" i="11"/>
  <c r="DQ241" i="11"/>
  <c r="DV241" i="11"/>
  <c r="CK241" i="11"/>
  <c r="DE241" i="11"/>
  <c r="DJ241" i="11"/>
  <c r="DU241" i="11"/>
  <c r="CE241" i="11"/>
  <c r="CX241" i="11"/>
  <c r="CH241" i="11"/>
  <c r="DA241" i="11"/>
  <c r="CG241" i="11"/>
  <c r="BX241" i="11"/>
  <c r="CW241" i="11"/>
  <c r="DR241" i="11"/>
  <c r="DM241" i="11"/>
  <c r="DF241" i="11"/>
  <c r="DD241" i="11"/>
  <c r="DB241" i="11"/>
  <c r="DL241" i="11"/>
  <c r="DK241" i="11"/>
  <c r="DX241" i="11"/>
  <c r="CZ241" i="11"/>
  <c r="CA241" i="11"/>
  <c r="CL241" i="11"/>
  <c r="CY241" i="11"/>
  <c r="BV241" i="11"/>
  <c r="DW241" i="11"/>
  <c r="CI241" i="11"/>
  <c r="CJ241" i="11"/>
  <c r="CD241" i="11"/>
  <c r="BT241" i="11"/>
  <c r="CF241" i="11"/>
  <c r="BY241" i="11"/>
  <c r="DI241" i="11"/>
  <c r="CN241" i="11"/>
  <c r="CM241" i="11"/>
  <c r="CP241" i="11"/>
  <c r="DP241" i="11"/>
  <c r="BW241" i="11"/>
  <c r="BZ241" i="11"/>
  <c r="DN241" i="11"/>
  <c r="BU241" i="11"/>
  <c r="BS241" i="11"/>
  <c r="DS241" i="11"/>
  <c r="CB241" i="11"/>
  <c r="CC241" i="11"/>
  <c r="DO241" i="11"/>
  <c r="CQ241" i="11"/>
  <c r="DY241" i="11"/>
  <c r="DT241" i="11"/>
  <c r="DG241" i="11"/>
  <c r="DH241" i="11"/>
  <c r="CV241" i="11"/>
  <c r="CU241" i="11"/>
  <c r="CT241" i="11"/>
  <c r="DZ171" i="11"/>
  <c r="BM291" i="11"/>
  <c r="CD291" i="11" s="1"/>
  <c r="BM314" i="11"/>
  <c r="DA314" i="11" s="1"/>
  <c r="CC219" i="11"/>
  <c r="CV219" i="11"/>
  <c r="DY219" i="11"/>
  <c r="CZ219" i="11"/>
  <c r="CR219" i="11"/>
  <c r="DA219" i="11"/>
  <c r="DV219" i="11"/>
  <c r="DD219" i="11"/>
  <c r="CT219" i="11"/>
  <c r="DH219" i="11"/>
  <c r="CA219" i="11"/>
  <c r="DO219" i="11"/>
  <c r="BT219" i="11"/>
  <c r="CF219" i="11"/>
  <c r="DB219" i="11"/>
  <c r="DP219" i="11"/>
  <c r="CX219" i="11"/>
  <c r="CO219" i="11"/>
  <c r="BR219" i="11"/>
  <c r="CW219" i="11"/>
  <c r="BS219" i="11"/>
  <c r="DL219" i="11"/>
  <c r="DX219" i="11"/>
  <c r="DU219" i="11"/>
  <c r="DG219" i="11"/>
  <c r="DE219" i="11"/>
  <c r="CP219" i="11"/>
  <c r="CY219" i="11"/>
  <c r="DJ219" i="11"/>
  <c r="CG219" i="11"/>
  <c r="DF219" i="11"/>
  <c r="CE219" i="11"/>
  <c r="CB219" i="11"/>
  <c r="DN219" i="11"/>
  <c r="CQ219" i="11"/>
  <c r="DM219" i="11"/>
  <c r="CN219" i="11"/>
  <c r="CL219" i="11"/>
  <c r="CM219" i="11"/>
  <c r="DT219" i="11"/>
  <c r="DW219" i="11"/>
  <c r="CD219" i="11"/>
  <c r="DR219" i="11"/>
  <c r="DS219" i="11"/>
  <c r="CS219" i="11"/>
  <c r="DK219" i="11"/>
  <c r="BU219" i="11"/>
  <c r="DQ219" i="11"/>
  <c r="CJ219" i="11"/>
  <c r="DC219" i="11"/>
  <c r="CK219" i="11"/>
  <c r="DI219" i="11"/>
  <c r="CH219" i="11"/>
  <c r="CU219" i="11"/>
  <c r="CI219" i="11"/>
  <c r="BZ219" i="11"/>
  <c r="BY219" i="11"/>
  <c r="BX219" i="11"/>
  <c r="DK231" i="11"/>
  <c r="DP231" i="11"/>
  <c r="DH231" i="11"/>
  <c r="CC231" i="11"/>
  <c r="DQ231" i="11"/>
  <c r="BS231" i="11"/>
  <c r="DB231" i="11"/>
  <c r="CF231" i="11"/>
  <c r="DX231" i="11"/>
  <c r="BZ231" i="11"/>
  <c r="DN231" i="11"/>
  <c r="CR231" i="11"/>
  <c r="CZ231" i="11"/>
  <c r="DI231" i="11"/>
  <c r="DF231" i="11"/>
  <c r="CG231" i="11"/>
  <c r="DT231" i="11"/>
  <c r="DG231" i="11"/>
  <c r="CS231" i="11"/>
  <c r="BR231" i="11"/>
  <c r="DY231" i="11"/>
  <c r="DU231" i="11"/>
  <c r="DV231" i="11"/>
  <c r="CT231" i="11"/>
  <c r="CY231" i="11"/>
  <c r="DD231" i="11"/>
  <c r="CN231" i="11"/>
  <c r="CX231" i="11"/>
  <c r="DS231" i="11"/>
  <c r="CM231" i="11"/>
  <c r="DL231" i="11"/>
  <c r="DR231" i="11"/>
  <c r="CU231" i="11"/>
  <c r="DE231" i="11"/>
  <c r="BV231" i="11"/>
  <c r="CB231" i="11"/>
  <c r="CD231" i="11"/>
  <c r="CP231" i="11"/>
  <c r="CW231" i="11"/>
  <c r="CO231" i="11"/>
  <c r="BW231" i="11"/>
  <c r="BT231" i="11"/>
  <c r="DM231" i="11"/>
  <c r="BX231" i="11"/>
  <c r="DO231" i="11"/>
  <c r="CV231" i="11"/>
  <c r="BU231" i="11"/>
  <c r="DJ231" i="11"/>
  <c r="CA231" i="11"/>
  <c r="DA231" i="11"/>
  <c r="BY231" i="11"/>
  <c r="DC231" i="11"/>
  <c r="CQ231" i="11"/>
  <c r="DW231" i="11"/>
  <c r="CE231" i="11"/>
  <c r="CL231" i="11"/>
  <c r="CK231" i="11"/>
  <c r="CJ231" i="11"/>
  <c r="DZ177" i="11"/>
  <c r="DY247" i="11"/>
  <c r="CB247" i="11"/>
  <c r="BT247" i="11"/>
  <c r="CP247" i="11"/>
  <c r="BY247" i="11"/>
  <c r="CU247" i="11"/>
  <c r="CM247" i="11"/>
  <c r="CE247" i="11"/>
  <c r="BW247" i="11"/>
  <c r="CD247" i="11"/>
  <c r="CS247" i="11"/>
  <c r="CK247" i="11"/>
  <c r="CC247" i="11"/>
  <c r="CW247" i="11"/>
  <c r="CJ247" i="11"/>
  <c r="DW247" i="11"/>
  <c r="CA247" i="11"/>
  <c r="DX247" i="11"/>
  <c r="CR247" i="11"/>
  <c r="CF247" i="11"/>
  <c r="CI247" i="11"/>
  <c r="BS247" i="11"/>
  <c r="CL247" i="11"/>
  <c r="DU247" i="11"/>
  <c r="DV247" i="11"/>
  <c r="DR247" i="11"/>
  <c r="CN247" i="11"/>
  <c r="CQ247" i="11"/>
  <c r="CG247" i="11"/>
  <c r="CH247" i="11"/>
  <c r="BZ247" i="11"/>
  <c r="BR247" i="11"/>
  <c r="CT247" i="11"/>
  <c r="CO247" i="11"/>
  <c r="DS247" i="11"/>
  <c r="DT247" i="11"/>
  <c r="CV247" i="11"/>
  <c r="BV247" i="11"/>
  <c r="BU247" i="11"/>
  <c r="BX247" i="11"/>
  <c r="DC247" i="11"/>
  <c r="DK247" i="11"/>
  <c r="DQ247" i="11"/>
  <c r="DD247" i="11"/>
  <c r="DG247" i="11"/>
  <c r="DE247" i="11"/>
  <c r="DF247" i="11"/>
  <c r="DN247" i="11"/>
  <c r="DJ247" i="11"/>
  <c r="DP247" i="11"/>
  <c r="DM247" i="11"/>
  <c r="DH247" i="11"/>
  <c r="DI247" i="11"/>
  <c r="DL247" i="11"/>
  <c r="DO247" i="11"/>
  <c r="DB247" i="11"/>
  <c r="DA247" i="11"/>
  <c r="CZ247" i="11"/>
  <c r="DZ164" i="11"/>
  <c r="Z426" i="11"/>
  <c r="M413" i="11"/>
  <c r="O415" i="11"/>
  <c r="X424" i="11"/>
  <c r="L412" i="11"/>
  <c r="N414" i="11"/>
  <c r="E405" i="11"/>
  <c r="F406" i="11"/>
  <c r="K411" i="11"/>
  <c r="AP442" i="11"/>
  <c r="AM439" i="11"/>
  <c r="AT446" i="11"/>
  <c r="AN440" i="11"/>
  <c r="AC429" i="11"/>
  <c r="AL438" i="11"/>
  <c r="AE431" i="11"/>
  <c r="AQ443" i="11"/>
  <c r="AJ436" i="11"/>
  <c r="AH434" i="11"/>
  <c r="W423" i="11"/>
  <c r="AI435" i="11"/>
  <c r="AF432" i="11"/>
  <c r="AO441" i="11"/>
  <c r="R418" i="11"/>
  <c r="S419" i="11"/>
  <c r="D404" i="11"/>
  <c r="AG433" i="11"/>
  <c r="AA427" i="11"/>
  <c r="Y425" i="11"/>
  <c r="B468" i="11"/>
  <c r="I409" i="11"/>
  <c r="U421" i="11"/>
  <c r="AD430" i="11"/>
  <c r="AR444" i="11"/>
  <c r="V422" i="11"/>
  <c r="AB428" i="11"/>
  <c r="Q417" i="11"/>
  <c r="AK437" i="11"/>
  <c r="H408" i="11"/>
  <c r="J410" i="11"/>
  <c r="T420" i="11"/>
  <c r="AS445" i="11"/>
  <c r="P416" i="11"/>
  <c r="G407" i="11"/>
  <c r="BY222" i="11"/>
  <c r="BQ454" i="11"/>
  <c r="BM301" i="11"/>
  <c r="CN301" i="11" s="1"/>
  <c r="BM312" i="11"/>
  <c r="CY312" i="11" s="1"/>
  <c r="BM310" i="11"/>
  <c r="CW310" i="11" s="1"/>
  <c r="BM286" i="11"/>
  <c r="BY286" i="11" s="1"/>
  <c r="BM295" i="11"/>
  <c r="CI295" i="11" s="1"/>
  <c r="B406" i="11"/>
  <c r="AN378" i="11"/>
  <c r="AA365" i="11"/>
  <c r="U359" i="11"/>
  <c r="Q355" i="11"/>
  <c r="L350" i="11"/>
  <c r="AP380" i="11"/>
  <c r="AK375" i="11"/>
  <c r="AF370" i="11"/>
  <c r="W361" i="11"/>
  <c r="AC367" i="11"/>
  <c r="Y363" i="11"/>
  <c r="O353" i="11"/>
  <c r="I347" i="11"/>
  <c r="D342" i="11"/>
  <c r="AR382" i="11"/>
  <c r="AM377" i="11"/>
  <c r="AH372" i="11"/>
  <c r="T358" i="11"/>
  <c r="M351" i="11"/>
  <c r="E343" i="11"/>
  <c r="AJ374" i="11"/>
  <c r="AE369" i="11"/>
  <c r="R356" i="11"/>
  <c r="F344" i="11"/>
  <c r="AO379" i="11"/>
  <c r="AB366" i="11"/>
  <c r="Z364" i="11"/>
  <c r="X362" i="11"/>
  <c r="V360" i="11"/>
  <c r="P354" i="11"/>
  <c r="J348" i="11"/>
  <c r="G345" i="11"/>
  <c r="AQ381" i="11"/>
  <c r="AL376" i="11"/>
  <c r="AG371" i="11"/>
  <c r="N352" i="11"/>
  <c r="K349" i="11"/>
  <c r="AI373" i="11"/>
  <c r="AD368" i="11"/>
  <c r="S357" i="11"/>
  <c r="H346" i="11"/>
  <c r="DU216" i="11"/>
  <c r="DM216" i="11"/>
  <c r="DV216" i="11"/>
  <c r="DN216" i="11"/>
  <c r="CR216" i="11"/>
  <c r="CT216" i="11"/>
  <c r="CI216" i="11"/>
  <c r="DD216" i="11"/>
  <c r="CV216" i="11"/>
  <c r="DE216" i="11"/>
  <c r="CW216" i="11"/>
  <c r="DF216" i="11"/>
  <c r="DQ216" i="11"/>
  <c r="DY216" i="11"/>
  <c r="CS216" i="11"/>
  <c r="DJ216" i="11"/>
  <c r="CN216" i="11"/>
  <c r="DR216" i="11"/>
  <c r="CO216" i="11"/>
  <c r="CD216" i="11"/>
  <c r="CJ216" i="11"/>
  <c r="DS216" i="11"/>
  <c r="DB216" i="11"/>
  <c r="DC216" i="11"/>
  <c r="DA216" i="11"/>
  <c r="CU216" i="11"/>
  <c r="CC216" i="11"/>
  <c r="DK216" i="11"/>
  <c r="BX216" i="11"/>
  <c r="CG216" i="11"/>
  <c r="CB216" i="11"/>
  <c r="CE216" i="11"/>
  <c r="CL216" i="11"/>
  <c r="CH216" i="11"/>
  <c r="DI216" i="11"/>
  <c r="CA216" i="11"/>
  <c r="BY216" i="11"/>
  <c r="CM216" i="11"/>
  <c r="CK216" i="11"/>
  <c r="DO216" i="11"/>
  <c r="DG216" i="11"/>
  <c r="DX216" i="11"/>
  <c r="CY216" i="11"/>
  <c r="CF216" i="11"/>
  <c r="BR216" i="11"/>
  <c r="DP216" i="11"/>
  <c r="DW216" i="11"/>
  <c r="CQ216" i="11"/>
  <c r="CX216" i="11"/>
  <c r="BZ216" i="11"/>
  <c r="CP216" i="11"/>
  <c r="DL216" i="11"/>
  <c r="DH216" i="11"/>
  <c r="DT216" i="11"/>
  <c r="CZ216" i="11"/>
  <c r="BW216" i="11"/>
  <c r="BV216" i="11"/>
  <c r="BU216" i="11"/>
  <c r="DZ165" i="11"/>
  <c r="DX243" i="11"/>
  <c r="DG243" i="11"/>
  <c r="CP243" i="11"/>
  <c r="CA243" i="11"/>
  <c r="BS243" i="11"/>
  <c r="DY243" i="11"/>
  <c r="BW243" i="11"/>
  <c r="BV243" i="11"/>
  <c r="CM243" i="11"/>
  <c r="DB243" i="11"/>
  <c r="CQ243" i="11"/>
  <c r="BU243" i="11"/>
  <c r="BZ243" i="11"/>
  <c r="DU243" i="11"/>
  <c r="DC243" i="11"/>
  <c r="DH243" i="11"/>
  <c r="DP243" i="11"/>
  <c r="CO243" i="11"/>
  <c r="DV243" i="11"/>
  <c r="CG243" i="11"/>
  <c r="CH243" i="11"/>
  <c r="BR243" i="11"/>
  <c r="DL243" i="11"/>
  <c r="CD243" i="11"/>
  <c r="DO243" i="11"/>
  <c r="DS243" i="11"/>
  <c r="CK243" i="11"/>
  <c r="CC243" i="11"/>
  <c r="DK243" i="11"/>
  <c r="CE243" i="11"/>
  <c r="CL243" i="11"/>
  <c r="DW243" i="11"/>
  <c r="BX243" i="11"/>
  <c r="CZ243" i="11"/>
  <c r="BT243" i="11"/>
  <c r="CF243" i="11"/>
  <c r="DJ243" i="11"/>
  <c r="DR243" i="11"/>
  <c r="DN243" i="11"/>
  <c r="DD243" i="11"/>
  <c r="CB243" i="11"/>
  <c r="CN243" i="11"/>
  <c r="BY243" i="11"/>
  <c r="CY243" i="11"/>
  <c r="DT243" i="11"/>
  <c r="DQ243" i="11"/>
  <c r="CS243" i="11"/>
  <c r="DI243" i="11"/>
  <c r="DF243" i="11"/>
  <c r="DA243" i="11"/>
  <c r="DE243" i="11"/>
  <c r="CI243" i="11"/>
  <c r="CJ243" i="11"/>
  <c r="CR243" i="11"/>
  <c r="DM243" i="11"/>
  <c r="CX243" i="11"/>
  <c r="CW243" i="11"/>
  <c r="CV243" i="11"/>
  <c r="BW246" i="11"/>
  <c r="DL246" i="11"/>
  <c r="CD246" i="11"/>
  <c r="BX246" i="11"/>
  <c r="CE246" i="11"/>
  <c r="DS246" i="11"/>
  <c r="CL246" i="11"/>
  <c r="CR246" i="11"/>
  <c r="DN246" i="11"/>
  <c r="DB246" i="11"/>
  <c r="DX246" i="11"/>
  <c r="CA246" i="11"/>
  <c r="DR246" i="11"/>
  <c r="BU246" i="11"/>
  <c r="DU246" i="11"/>
  <c r="CN246" i="11"/>
  <c r="CJ246" i="11"/>
  <c r="DY246" i="11"/>
  <c r="DH246" i="11"/>
  <c r="CK246" i="11"/>
  <c r="CU246" i="11"/>
  <c r="DJ246" i="11"/>
  <c r="CS246" i="11"/>
  <c r="DK246" i="11"/>
  <c r="DM246" i="11"/>
  <c r="CI246" i="11"/>
  <c r="DE246" i="11"/>
  <c r="DI246" i="11"/>
  <c r="BT246" i="11"/>
  <c r="CC246" i="11"/>
  <c r="DT246" i="11"/>
  <c r="DQ246" i="11"/>
  <c r="CB246" i="11"/>
  <c r="CP246" i="11"/>
  <c r="DO246" i="11"/>
  <c r="CV246" i="11"/>
  <c r="BV246" i="11"/>
  <c r="DV246" i="11"/>
  <c r="CM246" i="11"/>
  <c r="BZ246" i="11"/>
  <c r="DG246" i="11"/>
  <c r="BS246" i="11"/>
  <c r="BY246" i="11"/>
  <c r="DC246" i="11"/>
  <c r="DD246" i="11"/>
  <c r="CT246" i="11"/>
  <c r="CO246" i="11"/>
  <c r="CG246" i="11"/>
  <c r="CF246" i="11"/>
  <c r="CQ246" i="11"/>
  <c r="DW246" i="11"/>
  <c r="BR246" i="11"/>
  <c r="DF246" i="11"/>
  <c r="DP246" i="11"/>
  <c r="CH246" i="11"/>
  <c r="DA246" i="11"/>
  <c r="CZ246" i="11"/>
  <c r="CY246" i="11"/>
  <c r="BS454" i="11"/>
  <c r="CY247" i="11"/>
  <c r="DZ172" i="11"/>
  <c r="DZ152" i="11"/>
  <c r="DZ451" i="11"/>
  <c r="BZ459" i="11"/>
  <c r="DN459" i="11"/>
  <c r="DT459" i="11"/>
  <c r="CT459" i="11"/>
  <c r="BW459" i="11"/>
  <c r="DF459" i="11"/>
  <c r="DX459" i="11"/>
  <c r="BQ459" i="11"/>
  <c r="DM459" i="11"/>
  <c r="CW459" i="11"/>
  <c r="DB459" i="11"/>
  <c r="DC459" i="11"/>
  <c r="CU459" i="11"/>
  <c r="DR459" i="11"/>
  <c r="CK459" i="11"/>
  <c r="BT459" i="11"/>
  <c r="CV459" i="11"/>
  <c r="CF459" i="11"/>
  <c r="CQ459" i="11"/>
  <c r="CC459" i="11"/>
  <c r="CB459" i="11"/>
  <c r="DG459" i="11"/>
  <c r="CX459" i="11"/>
  <c r="CD459" i="11"/>
  <c r="CS459" i="11"/>
  <c r="DY459" i="11"/>
  <c r="DU459" i="11"/>
  <c r="DD459" i="11"/>
  <c r="DE459" i="11"/>
  <c r="DS459" i="11"/>
  <c r="CM459" i="11"/>
  <c r="CA459" i="11"/>
  <c r="CY459" i="11"/>
  <c r="CL459" i="11"/>
  <c r="DI459" i="11"/>
  <c r="CG459" i="11"/>
  <c r="BV459" i="11"/>
  <c r="DW459" i="11"/>
  <c r="CE459" i="11"/>
  <c r="CJ459" i="11"/>
  <c r="CI459" i="11"/>
  <c r="DQ459" i="11"/>
  <c r="DJ459" i="11"/>
  <c r="CZ459" i="11"/>
  <c r="BY459" i="11"/>
  <c r="DP459" i="11"/>
  <c r="CP459" i="11"/>
  <c r="DL459" i="11"/>
  <c r="CO459" i="11"/>
  <c r="CN459" i="11"/>
  <c r="DK459" i="11"/>
  <c r="BX459" i="11"/>
  <c r="CR459" i="11"/>
  <c r="CH459" i="11"/>
  <c r="DH459" i="11"/>
  <c r="BR459" i="11"/>
  <c r="DV459" i="11"/>
  <c r="DO459" i="11"/>
  <c r="DA459" i="11"/>
  <c r="CM235" i="11"/>
  <c r="CU225" i="11"/>
  <c r="DY225" i="11"/>
  <c r="BT225" i="11"/>
  <c r="CA225" i="11"/>
  <c r="DE225" i="11"/>
  <c r="DW225" i="11"/>
  <c r="DL225" i="11"/>
  <c r="DA225" i="11"/>
  <c r="CX225" i="11"/>
  <c r="DF225" i="11"/>
  <c r="DC225" i="11"/>
  <c r="DV225" i="11"/>
  <c r="DB225" i="11"/>
  <c r="DH225" i="11"/>
  <c r="BZ225" i="11"/>
  <c r="BW225" i="11"/>
  <c r="BU225" i="11"/>
  <c r="DG225" i="11"/>
  <c r="DU225" i="11"/>
  <c r="CW225" i="11"/>
  <c r="BY225" i="11"/>
  <c r="DN225" i="11"/>
  <c r="DK225" i="11"/>
  <c r="BR225" i="11"/>
  <c r="BX225" i="11"/>
  <c r="CV225" i="11"/>
  <c r="DJ225" i="11"/>
  <c r="DT225" i="11"/>
  <c r="CZ225" i="11"/>
  <c r="DD225" i="11"/>
  <c r="DI225" i="11"/>
  <c r="CY225" i="11"/>
  <c r="BV225" i="11"/>
  <c r="BS225" i="11"/>
  <c r="DM225" i="11"/>
  <c r="DS225" i="11"/>
  <c r="DP225" i="11"/>
  <c r="DQ225" i="11"/>
  <c r="DX225" i="11"/>
  <c r="DO225" i="11"/>
  <c r="DR225" i="11"/>
  <c r="CS225" i="11"/>
  <c r="CG225" i="11"/>
  <c r="CP225" i="11"/>
  <c r="CQ225" i="11"/>
  <c r="CL225" i="11"/>
  <c r="CT225" i="11"/>
  <c r="CH225" i="11"/>
  <c r="CM225" i="11"/>
  <c r="CR225" i="11"/>
  <c r="CJ225" i="11"/>
  <c r="CN225" i="11"/>
  <c r="CO225" i="11"/>
  <c r="CI225" i="11"/>
  <c r="CK225" i="11"/>
  <c r="CF225" i="11"/>
  <c r="CE225" i="11"/>
  <c r="CD225" i="11"/>
  <c r="DZ178" i="11"/>
  <c r="DZ184" i="11"/>
  <c r="BX465" i="11"/>
  <c r="BM302" i="11"/>
  <c r="CO302" i="11" s="1"/>
  <c r="BQ457" i="11"/>
  <c r="DQ457" i="11"/>
  <c r="CQ457" i="11"/>
  <c r="BZ457" i="11"/>
  <c r="DR457" i="11"/>
  <c r="BV457" i="11"/>
  <c r="CY457" i="11"/>
  <c r="BW457" i="11"/>
  <c r="DY457" i="11"/>
  <c r="DG457" i="11"/>
  <c r="CP457" i="11"/>
  <c r="DS457" i="11"/>
  <c r="CR457" i="11"/>
  <c r="DX457" i="11"/>
  <c r="CU457" i="11"/>
  <c r="CX457" i="11"/>
  <c r="BS457" i="11"/>
  <c r="DF457" i="11"/>
  <c r="CG457" i="11"/>
  <c r="CD457" i="11"/>
  <c r="CJ457" i="11"/>
  <c r="CS457" i="11"/>
  <c r="CL457" i="11"/>
  <c r="CB457" i="11"/>
  <c r="CW457" i="11"/>
  <c r="DT457" i="11"/>
  <c r="DL457" i="11"/>
  <c r="DW457" i="11"/>
  <c r="CO457" i="11"/>
  <c r="CI457" i="11"/>
  <c r="DI457" i="11"/>
  <c r="CM457" i="11"/>
  <c r="BX457" i="11"/>
  <c r="DD457" i="11"/>
  <c r="DV457" i="11"/>
  <c r="DJ457" i="11"/>
  <c r="CE457" i="11"/>
  <c r="DE457" i="11"/>
  <c r="DP457" i="11"/>
  <c r="DH457" i="11"/>
  <c r="CC457" i="11"/>
  <c r="DM457" i="11"/>
  <c r="DO457" i="11"/>
  <c r="CF457" i="11"/>
  <c r="DB457" i="11"/>
  <c r="BU457" i="11"/>
  <c r="DA457" i="11"/>
  <c r="CA457" i="11"/>
  <c r="DK457" i="11"/>
  <c r="CV457" i="11"/>
  <c r="CZ457" i="11"/>
  <c r="CT457" i="11"/>
  <c r="CK457" i="11"/>
  <c r="DU457" i="11"/>
  <c r="DC457" i="11"/>
  <c r="BY457" i="11"/>
  <c r="DN457" i="11"/>
  <c r="CH457" i="11"/>
  <c r="CN457" i="11"/>
  <c r="BR457" i="11"/>
  <c r="BT457" i="11"/>
  <c r="DZ151" i="11"/>
  <c r="DZ391" i="11"/>
  <c r="BM303" i="11"/>
  <c r="CP303" i="11" s="1"/>
  <c r="BM289" i="11"/>
  <c r="CB289" i="11" s="1"/>
  <c r="BM285" i="11"/>
  <c r="BX285" i="11" s="1"/>
  <c r="BM296" i="11"/>
  <c r="BM305" i="11"/>
  <c r="CR305" i="11" s="1"/>
  <c r="DH250" i="11"/>
  <c r="CS250" i="11"/>
  <c r="CB250" i="11"/>
  <c r="DV250" i="11"/>
  <c r="CG250" i="11"/>
  <c r="CF250" i="11"/>
  <c r="CN250" i="11"/>
  <c r="CK250" i="11"/>
  <c r="BT250" i="11"/>
  <c r="CX250" i="11"/>
  <c r="BY250" i="11"/>
  <c r="CC250" i="11"/>
  <c r="DW250" i="11"/>
  <c r="CP250" i="11"/>
  <c r="BW250" i="11"/>
  <c r="CT250" i="11"/>
  <c r="BU250" i="11"/>
  <c r="CY250" i="11"/>
  <c r="CH250" i="11"/>
  <c r="CV250" i="11"/>
  <c r="CE250" i="11"/>
  <c r="CL250" i="11"/>
  <c r="DX250" i="11"/>
  <c r="CQ250" i="11"/>
  <c r="BZ250" i="11"/>
  <c r="CU250" i="11"/>
  <c r="BX250" i="11"/>
  <c r="CZ250" i="11"/>
  <c r="CO250" i="11"/>
  <c r="CI250" i="11"/>
  <c r="CA250" i="11"/>
  <c r="CD250" i="11"/>
  <c r="BS250" i="11"/>
  <c r="DY250" i="11"/>
  <c r="CW250" i="11"/>
  <c r="CM250" i="11"/>
  <c r="BV250" i="11"/>
  <c r="CR250" i="11"/>
  <c r="DU250" i="11"/>
  <c r="CJ250" i="11"/>
  <c r="BR250" i="11"/>
  <c r="DF250" i="11"/>
  <c r="DP250" i="11"/>
  <c r="DI250" i="11"/>
  <c r="DM250" i="11"/>
  <c r="DQ250" i="11"/>
  <c r="DT250" i="11"/>
  <c r="DS250" i="11"/>
  <c r="DN250" i="11"/>
  <c r="DJ250" i="11"/>
  <c r="DK250" i="11"/>
  <c r="DL250" i="11"/>
  <c r="DR250" i="11"/>
  <c r="DO250" i="11"/>
  <c r="DG250" i="11"/>
  <c r="DE250" i="11"/>
  <c r="DD250" i="11"/>
  <c r="DC250" i="11"/>
  <c r="DZ183" i="11"/>
  <c r="CE224" i="11"/>
  <c r="CU224" i="11"/>
  <c r="DK224" i="11"/>
  <c r="DI224" i="11"/>
  <c r="DE224" i="11"/>
  <c r="BY224" i="11"/>
  <c r="CR224" i="11"/>
  <c r="DP224" i="11"/>
  <c r="CM224" i="11"/>
  <c r="DS224" i="11"/>
  <c r="DQ224" i="11"/>
  <c r="DW224" i="11"/>
  <c r="DN224" i="11"/>
  <c r="DM224" i="11"/>
  <c r="DU224" i="11"/>
  <c r="BX224" i="11"/>
  <c r="DY224" i="11"/>
  <c r="BT224" i="11"/>
  <c r="BZ224" i="11"/>
  <c r="CQ224" i="11"/>
  <c r="CL224" i="11"/>
  <c r="CO224" i="11"/>
  <c r="BV224" i="11"/>
  <c r="CZ224" i="11"/>
  <c r="CW224" i="11"/>
  <c r="DF224" i="11"/>
  <c r="CJ224" i="11"/>
  <c r="DD224" i="11"/>
  <c r="CS224" i="11"/>
  <c r="BS224" i="11"/>
  <c r="DH224" i="11"/>
  <c r="DO224" i="11"/>
  <c r="CH224" i="11"/>
  <c r="DL224" i="11"/>
  <c r="DJ224" i="11"/>
  <c r="CX224" i="11"/>
  <c r="DG224" i="11"/>
  <c r="CK224" i="11"/>
  <c r="DT224" i="11"/>
  <c r="DR224" i="11"/>
  <c r="DX224" i="11"/>
  <c r="CF224" i="11"/>
  <c r="CN224" i="11"/>
  <c r="CV224" i="11"/>
  <c r="DC224" i="11"/>
  <c r="DB224" i="11"/>
  <c r="BW224" i="11"/>
  <c r="DA224" i="11"/>
  <c r="BR224" i="11"/>
  <c r="BU224" i="11"/>
  <c r="CY224" i="11"/>
  <c r="CG224" i="11"/>
  <c r="DV224" i="11"/>
  <c r="CT224" i="11"/>
  <c r="CI224" i="11"/>
  <c r="CP224" i="11"/>
  <c r="CD224" i="11"/>
  <c r="CC224" i="11"/>
  <c r="DZ401" i="11"/>
  <c r="CK218" i="11"/>
  <c r="DF218" i="11"/>
  <c r="CZ218" i="11"/>
  <c r="DR218" i="11"/>
  <c r="DY218" i="11"/>
  <c r="DB218" i="11"/>
  <c r="DJ218" i="11"/>
  <c r="DT218" i="11"/>
  <c r="DV218" i="11"/>
  <c r="DK218" i="11"/>
  <c r="DS218" i="11"/>
  <c r="CJ218" i="11"/>
  <c r="CO218" i="11"/>
  <c r="CU218" i="11"/>
  <c r="CL218" i="11"/>
  <c r="DG218" i="11"/>
  <c r="DI218" i="11"/>
  <c r="CM218" i="11"/>
  <c r="DD218" i="11"/>
  <c r="DP218" i="11"/>
  <c r="CQ218" i="11"/>
  <c r="DL218" i="11"/>
  <c r="CP218" i="11"/>
  <c r="CB218" i="11"/>
  <c r="DC218" i="11"/>
  <c r="CV218" i="11"/>
  <c r="CX218" i="11"/>
  <c r="DO218" i="11"/>
  <c r="BT218" i="11"/>
  <c r="DE218" i="11"/>
  <c r="BZ218" i="11"/>
  <c r="BS218" i="11"/>
  <c r="DW218" i="11"/>
  <c r="DX218" i="11"/>
  <c r="CY218" i="11"/>
  <c r="CC218" i="11"/>
  <c r="DQ218" i="11"/>
  <c r="DA218" i="11"/>
  <c r="CW218" i="11"/>
  <c r="DN218" i="11"/>
  <c r="DH218" i="11"/>
  <c r="CD218" i="11"/>
  <c r="CN218" i="11"/>
  <c r="CR218" i="11"/>
  <c r="CT218" i="11"/>
  <c r="CS218" i="11"/>
  <c r="DU218" i="11"/>
  <c r="BR218" i="11"/>
  <c r="DM218" i="11"/>
  <c r="CG218" i="11"/>
  <c r="CE218" i="11"/>
  <c r="CF218" i="11"/>
  <c r="CI218" i="11"/>
  <c r="CA218" i="11"/>
  <c r="CH218" i="11"/>
  <c r="BY218" i="11"/>
  <c r="BX218" i="11"/>
  <c r="BW218" i="11"/>
  <c r="CD237" i="11"/>
  <c r="DY237" i="11"/>
  <c r="DF237" i="11"/>
  <c r="DU237" i="11"/>
  <c r="BS237" i="11"/>
  <c r="BW237" i="11"/>
  <c r="CK237" i="11"/>
  <c r="DK237" i="11"/>
  <c r="CV237" i="11"/>
  <c r="DS237" i="11"/>
  <c r="CG237" i="11"/>
  <c r="CS237" i="11"/>
  <c r="BZ237" i="11"/>
  <c r="DJ237" i="11"/>
  <c r="BV237" i="11"/>
  <c r="CF237" i="11"/>
  <c r="DV237" i="11"/>
  <c r="CZ237" i="11"/>
  <c r="DH237" i="11"/>
  <c r="BT237" i="11"/>
  <c r="DC237" i="11"/>
  <c r="DQ237" i="11"/>
  <c r="CB237" i="11"/>
  <c r="CA237" i="11"/>
  <c r="CE237" i="11"/>
  <c r="BX237" i="11"/>
  <c r="CC237" i="11"/>
  <c r="DX237" i="11"/>
  <c r="DN237" i="11"/>
  <c r="DI237" i="11"/>
  <c r="CJ237" i="11"/>
  <c r="DT237" i="11"/>
  <c r="DL237" i="11"/>
  <c r="BU237" i="11"/>
  <c r="CL237" i="11"/>
  <c r="CI237" i="11"/>
  <c r="DW237" i="11"/>
  <c r="CX237" i="11"/>
  <c r="BR237" i="11"/>
  <c r="DE237" i="11"/>
  <c r="DA237" i="11"/>
  <c r="DO237" i="11"/>
  <c r="CH237" i="11"/>
  <c r="CY237" i="11"/>
  <c r="DR237" i="11"/>
  <c r="DD237" i="11"/>
  <c r="CM237" i="11"/>
  <c r="DP237" i="11"/>
  <c r="BY237" i="11"/>
  <c r="DM237" i="11"/>
  <c r="CU237" i="11"/>
  <c r="CW237" i="11"/>
  <c r="DG237" i="11"/>
  <c r="DB237" i="11"/>
  <c r="CT237" i="11"/>
  <c r="CR237" i="11"/>
  <c r="CQ237" i="11"/>
  <c r="CP237" i="11"/>
  <c r="BY239" i="11"/>
  <c r="DY239" i="11"/>
  <c r="DE239" i="11"/>
  <c r="DI239" i="11"/>
  <c r="BV239" i="11"/>
  <c r="CK239" i="11"/>
  <c r="CD239" i="11"/>
  <c r="DQ239" i="11"/>
  <c r="CW239" i="11"/>
  <c r="CF239" i="11"/>
  <c r="CM239" i="11"/>
  <c r="CU239" i="11"/>
  <c r="BR239" i="11"/>
  <c r="DL239" i="11"/>
  <c r="CC239" i="11"/>
  <c r="CX239" i="11"/>
  <c r="CV239" i="11"/>
  <c r="DR239" i="11"/>
  <c r="DD239" i="11"/>
  <c r="DX239" i="11"/>
  <c r="DJ239" i="11"/>
  <c r="CJ239" i="11"/>
  <c r="DN239" i="11"/>
  <c r="CH239" i="11"/>
  <c r="DO239" i="11"/>
  <c r="CI239" i="11"/>
  <c r="CA239" i="11"/>
  <c r="DP239" i="11"/>
  <c r="DT239" i="11"/>
  <c r="DK239" i="11"/>
  <c r="DA239" i="11"/>
  <c r="BX239" i="11"/>
  <c r="DG239" i="11"/>
  <c r="CL239" i="11"/>
  <c r="BU239" i="11"/>
  <c r="DV239" i="11"/>
  <c r="DW239" i="11"/>
  <c r="BT239" i="11"/>
  <c r="CY239" i="11"/>
  <c r="CO239" i="11"/>
  <c r="CG239" i="11"/>
  <c r="CB239" i="11"/>
  <c r="CN239" i="11"/>
  <c r="DB239" i="11"/>
  <c r="DU239" i="11"/>
  <c r="BZ239" i="11"/>
  <c r="CE239" i="11"/>
  <c r="DM239" i="11"/>
  <c r="DS239" i="11"/>
  <c r="BS239" i="11"/>
  <c r="DH239" i="11"/>
  <c r="BW239" i="11"/>
  <c r="DF239" i="11"/>
  <c r="CZ239" i="11"/>
  <c r="DC239" i="11"/>
  <c r="CT239" i="11"/>
  <c r="CS239" i="11"/>
  <c r="CR239" i="11"/>
  <c r="DZ163" i="11"/>
  <c r="BM284" i="11"/>
  <c r="BW284" i="11" s="1"/>
  <c r="BV463" i="11"/>
  <c r="BY463" i="11"/>
  <c r="DY463" i="11"/>
  <c r="CD463" i="11"/>
  <c r="CC463" i="11"/>
  <c r="CG463" i="11"/>
  <c r="DE463" i="11"/>
  <c r="CT463" i="11"/>
  <c r="BQ463" i="11"/>
  <c r="BS463" i="11"/>
  <c r="DH463" i="11"/>
  <c r="BT463" i="11"/>
  <c r="CU463" i="11"/>
  <c r="CV463" i="11"/>
  <c r="DD463" i="11"/>
  <c r="DX463" i="11"/>
  <c r="DK463" i="11"/>
  <c r="DM463" i="11"/>
  <c r="DS463" i="11"/>
  <c r="DP463" i="11"/>
  <c r="CR463" i="11"/>
  <c r="DB463" i="11"/>
  <c r="CP463" i="11"/>
  <c r="DA463" i="11"/>
  <c r="DL463" i="11"/>
  <c r="CK463" i="11"/>
  <c r="CW463" i="11"/>
  <c r="CE463" i="11"/>
  <c r="DC463" i="11"/>
  <c r="CI463" i="11"/>
  <c r="DG463" i="11"/>
  <c r="DU463" i="11"/>
  <c r="DN463" i="11"/>
  <c r="DO463" i="11"/>
  <c r="DR463" i="11"/>
  <c r="DJ463" i="11"/>
  <c r="CO463" i="11"/>
  <c r="DI463" i="11"/>
  <c r="CX463" i="11"/>
  <c r="CJ463" i="11"/>
  <c r="DV463" i="11"/>
  <c r="DQ463" i="11"/>
  <c r="CA463" i="11"/>
  <c r="DF463" i="11"/>
  <c r="CL463" i="11"/>
  <c r="CZ463" i="11"/>
  <c r="DW463" i="11"/>
  <c r="DT463" i="11"/>
  <c r="CS463" i="11"/>
  <c r="CN463" i="11"/>
  <c r="CY463" i="11"/>
  <c r="CH463" i="11"/>
  <c r="CQ463" i="11"/>
  <c r="BR463" i="11"/>
  <c r="BZ463" i="11"/>
  <c r="CM463" i="11"/>
  <c r="BX463" i="11"/>
  <c r="CF463" i="11"/>
  <c r="CI231" i="11"/>
  <c r="BQ464" i="11"/>
  <c r="DN464" i="11"/>
  <c r="CP464" i="11"/>
  <c r="CL464" i="11"/>
  <c r="CH464" i="11"/>
  <c r="CD464" i="11"/>
  <c r="CY464" i="11"/>
  <c r="DH464" i="11"/>
  <c r="BS464" i="11"/>
  <c r="DU464" i="11"/>
  <c r="DF464" i="11"/>
  <c r="DE464" i="11"/>
  <c r="CJ464" i="11"/>
  <c r="CU464" i="11"/>
  <c r="CE464" i="11"/>
  <c r="DB464" i="11"/>
  <c r="DV464" i="11"/>
  <c r="CI464" i="11"/>
  <c r="DS464" i="11"/>
  <c r="DC464" i="11"/>
  <c r="BW464" i="11"/>
  <c r="DI464" i="11"/>
  <c r="CX464" i="11"/>
  <c r="CA464" i="11"/>
  <c r="CQ464" i="11"/>
  <c r="DO464" i="11"/>
  <c r="CW464" i="11"/>
  <c r="BY464" i="11"/>
  <c r="DP464" i="11"/>
  <c r="DQ464" i="11"/>
  <c r="CC464" i="11"/>
  <c r="DA464" i="11"/>
  <c r="DX464" i="11"/>
  <c r="BX464" i="11"/>
  <c r="DK464" i="11"/>
  <c r="BU464" i="11"/>
  <c r="DT464" i="11"/>
  <c r="DL464" i="11"/>
  <c r="CZ464" i="11"/>
  <c r="DG464" i="11"/>
  <c r="CO464" i="11"/>
  <c r="CG464" i="11"/>
  <c r="DD464" i="11"/>
  <c r="DM464" i="11"/>
  <c r="CR464" i="11"/>
  <c r="BT464" i="11"/>
  <c r="CM464" i="11"/>
  <c r="DR464" i="11"/>
  <c r="DJ464" i="11"/>
  <c r="CF464" i="11"/>
  <c r="BR464" i="11"/>
  <c r="CV464" i="11"/>
  <c r="CS464" i="11"/>
  <c r="BZ464" i="11"/>
  <c r="CK464" i="11"/>
  <c r="BV464" i="11"/>
  <c r="CN464" i="11"/>
  <c r="CT464" i="11"/>
  <c r="DY464" i="11"/>
  <c r="DW464" i="11"/>
  <c r="CB464" i="11"/>
  <c r="CE236" i="11"/>
  <c r="BU236" i="11"/>
  <c r="CL236" i="11"/>
  <c r="CW236" i="11"/>
  <c r="CT236" i="11"/>
  <c r="DS236" i="11"/>
  <c r="DR236" i="11"/>
  <c r="DA236" i="11"/>
  <c r="DT236" i="11"/>
  <c r="CC236" i="11"/>
  <c r="CY236" i="11"/>
  <c r="CS236" i="11"/>
  <c r="BZ236" i="11"/>
  <c r="DO236" i="11"/>
  <c r="BY236" i="11"/>
  <c r="DJ236" i="11"/>
  <c r="DG236" i="11"/>
  <c r="DB236" i="11"/>
  <c r="CR236" i="11"/>
  <c r="CA236" i="11"/>
  <c r="DQ236" i="11"/>
  <c r="CV236" i="11"/>
  <c r="CJ236" i="11"/>
  <c r="DY236" i="11"/>
  <c r="CU236" i="11"/>
  <c r="BV236" i="11"/>
  <c r="CX236" i="11"/>
  <c r="BT236" i="11"/>
  <c r="DK236" i="11"/>
  <c r="CI236" i="11"/>
  <c r="DV236" i="11"/>
  <c r="BW236" i="11"/>
  <c r="DX236" i="11"/>
  <c r="DN236" i="11"/>
  <c r="CF236" i="11"/>
  <c r="CG236" i="11"/>
  <c r="DC236" i="11"/>
  <c r="CD236" i="11"/>
  <c r="DM236" i="11"/>
  <c r="DP236" i="11"/>
  <c r="CK236" i="11"/>
  <c r="CH236" i="11"/>
  <c r="DW236" i="11"/>
  <c r="DI236" i="11"/>
  <c r="BR236" i="11"/>
  <c r="DD236" i="11"/>
  <c r="DH236" i="11"/>
  <c r="DF236" i="11"/>
  <c r="DU236" i="11"/>
  <c r="DL236" i="11"/>
  <c r="BX236" i="11"/>
  <c r="BS236" i="11"/>
  <c r="DE236" i="11"/>
  <c r="CB236" i="11"/>
  <c r="CZ236" i="11"/>
  <c r="CQ236" i="11"/>
  <c r="CP236" i="11"/>
  <c r="CO236" i="11"/>
  <c r="CM214" i="11"/>
  <c r="CE214" i="11"/>
  <c r="CK214" i="11"/>
  <c r="DN214" i="11"/>
  <c r="DP214" i="11"/>
  <c r="DH214" i="11"/>
  <c r="CB214" i="11"/>
  <c r="CH214" i="11"/>
  <c r="BY214" i="11"/>
  <c r="DX214" i="11"/>
  <c r="CQ214" i="11"/>
  <c r="DV214" i="11"/>
  <c r="CO214" i="11"/>
  <c r="DF214" i="11"/>
  <c r="CX214" i="11"/>
  <c r="CP214" i="11"/>
  <c r="DU214" i="11"/>
  <c r="DM214" i="11"/>
  <c r="CF214" i="11"/>
  <c r="BX214" i="11"/>
  <c r="DK214" i="11"/>
  <c r="DT214" i="11"/>
  <c r="DL214" i="11"/>
  <c r="DD214" i="11"/>
  <c r="CV214" i="11"/>
  <c r="CN214" i="11"/>
  <c r="CT214" i="11"/>
  <c r="BW214" i="11"/>
  <c r="DB214" i="11"/>
  <c r="DA214" i="11"/>
  <c r="DG214" i="11"/>
  <c r="CS214" i="11"/>
  <c r="CU214" i="11"/>
  <c r="CW214" i="11"/>
  <c r="DW214" i="11"/>
  <c r="CL214" i="11"/>
  <c r="DC214" i="11"/>
  <c r="CD214" i="11"/>
  <c r="CY214" i="11"/>
  <c r="CZ214" i="11"/>
  <c r="BV214" i="11"/>
  <c r="DQ214" i="11"/>
  <c r="DS214" i="11"/>
  <c r="DR214" i="11"/>
  <c r="DO214" i="11"/>
  <c r="DY214" i="11"/>
  <c r="DE214" i="11"/>
  <c r="CR214" i="11"/>
  <c r="DJ214" i="11"/>
  <c r="DI214" i="11"/>
  <c r="CA214" i="11"/>
  <c r="BZ214" i="11"/>
  <c r="CI214" i="11"/>
  <c r="CG214" i="11"/>
  <c r="CC214" i="11"/>
  <c r="CJ214" i="11"/>
  <c r="BU214" i="11"/>
  <c r="BT214" i="11"/>
  <c r="BS214" i="11"/>
  <c r="DZ395" i="11"/>
  <c r="BM277" i="11"/>
  <c r="BQ277" i="11" s="1"/>
  <c r="B405" i="11"/>
  <c r="W360" i="11"/>
  <c r="Y362" i="11"/>
  <c r="D341" i="11"/>
  <c r="E342" i="11"/>
  <c r="F343" i="11"/>
  <c r="AO378" i="11"/>
  <c r="P353" i="11"/>
  <c r="J347" i="11"/>
  <c r="N351" i="11"/>
  <c r="K348" i="11"/>
  <c r="S356" i="11"/>
  <c r="H345" i="11"/>
  <c r="AF369" i="11"/>
  <c r="AL375" i="11"/>
  <c r="AK374" i="11"/>
  <c r="AR381" i="11"/>
  <c r="AQ380" i="11"/>
  <c r="Z363" i="11"/>
  <c r="Q354" i="11"/>
  <c r="R355" i="11"/>
  <c r="AA364" i="11"/>
  <c r="X361" i="11"/>
  <c r="AD367" i="11"/>
  <c r="AC366" i="11"/>
  <c r="AJ373" i="11"/>
  <c r="AI372" i="11"/>
  <c r="G344" i="11"/>
  <c r="AM376" i="11"/>
  <c r="V359" i="11"/>
  <c r="U358" i="11"/>
  <c r="AB365" i="11"/>
  <c r="AP379" i="11"/>
  <c r="M350" i="11"/>
  <c r="AN377" i="11"/>
  <c r="AE368" i="11"/>
  <c r="T357" i="11"/>
  <c r="AH371" i="11"/>
  <c r="AS382" i="11"/>
  <c r="L349" i="11"/>
  <c r="I346" i="11"/>
  <c r="O352" i="11"/>
  <c r="DZ153" i="11"/>
  <c r="DZ173" i="11"/>
  <c r="DZ393" i="11"/>
  <c r="DZ169" i="11"/>
  <c r="BM313" i="11"/>
  <c r="CZ313" i="11" s="1"/>
  <c r="BM299" i="11"/>
  <c r="CL299" i="11" s="1"/>
  <c r="BM287" i="11"/>
  <c r="BZ287" i="11" s="1"/>
  <c r="BM306" i="11"/>
  <c r="CS306" i="11" s="1"/>
  <c r="BM315" i="11"/>
  <c r="DB315" i="11" s="1"/>
  <c r="DA250" i="11"/>
  <c r="CU227" i="11"/>
  <c r="DP227" i="11"/>
  <c r="DN227" i="11"/>
  <c r="BW227" i="11"/>
  <c r="CM227" i="11"/>
  <c r="CC227" i="11"/>
  <c r="CV227" i="11"/>
  <c r="DD227" i="11"/>
  <c r="DU227" i="11"/>
  <c r="CJ227" i="11"/>
  <c r="DA227" i="11"/>
  <c r="DT227" i="11"/>
  <c r="DJ227" i="11"/>
  <c r="CN227" i="11"/>
  <c r="CX227" i="11"/>
  <c r="CP227" i="11"/>
  <c r="BT227" i="11"/>
  <c r="BR227" i="11"/>
  <c r="BU227" i="11"/>
  <c r="CK227" i="11"/>
  <c r="DG227" i="11"/>
  <c r="BZ227" i="11"/>
  <c r="DQ227" i="11"/>
  <c r="DI227" i="11"/>
  <c r="DM227" i="11"/>
  <c r="DF227" i="11"/>
  <c r="CL227" i="11"/>
  <c r="DW227" i="11"/>
  <c r="BX227" i="11"/>
  <c r="CZ227" i="11"/>
  <c r="CB227" i="11"/>
  <c r="CA227" i="11"/>
  <c r="DK227" i="11"/>
  <c r="CY227" i="11"/>
  <c r="CS227" i="11"/>
  <c r="CT227" i="11"/>
  <c r="DY227" i="11"/>
  <c r="DS227" i="11"/>
  <c r="DE227" i="11"/>
  <c r="CW227" i="11"/>
  <c r="CR227" i="11"/>
  <c r="DV227" i="11"/>
  <c r="BV227" i="11"/>
  <c r="DR227" i="11"/>
  <c r="DX227" i="11"/>
  <c r="DH227" i="11"/>
  <c r="BS227" i="11"/>
  <c r="BY227" i="11"/>
  <c r="CO227" i="11"/>
  <c r="DL227" i="11"/>
  <c r="DC227" i="11"/>
  <c r="DO227" i="11"/>
  <c r="DB227" i="11"/>
  <c r="CI227" i="11"/>
  <c r="CQ227" i="11"/>
  <c r="CH227" i="11"/>
  <c r="CG227" i="11"/>
  <c r="CF227" i="11"/>
  <c r="CS241" i="11"/>
  <c r="CW456" i="11"/>
  <c r="DU456" i="11"/>
  <c r="DD456" i="11"/>
  <c r="DR456" i="11"/>
  <c r="CZ456" i="11"/>
  <c r="DC456" i="11"/>
  <c r="CB456" i="11"/>
  <c r="CN456" i="11"/>
  <c r="DL456" i="11"/>
  <c r="DE456" i="11"/>
  <c r="CP456" i="11"/>
  <c r="CF456" i="11"/>
  <c r="DK456" i="11"/>
  <c r="DF456" i="11"/>
  <c r="DI456" i="11"/>
  <c r="CX456" i="11"/>
  <c r="DJ456" i="11"/>
  <c r="CK456" i="11"/>
  <c r="CO456" i="11"/>
  <c r="DY456" i="11"/>
  <c r="DG456" i="11"/>
  <c r="CH456" i="11"/>
  <c r="DP456" i="11"/>
  <c r="DQ456" i="11"/>
  <c r="CL456" i="11"/>
  <c r="CD456" i="11"/>
  <c r="CQ456" i="11"/>
  <c r="CE456" i="11"/>
  <c r="DO456" i="11"/>
  <c r="CV456" i="11"/>
  <c r="CA456" i="11"/>
  <c r="BW456" i="11"/>
  <c r="DW456" i="11"/>
  <c r="CM456" i="11"/>
  <c r="CC456" i="11"/>
  <c r="BZ456" i="11"/>
  <c r="CI456" i="11"/>
  <c r="CJ456" i="11"/>
  <c r="CU456" i="11"/>
  <c r="DN456" i="11"/>
  <c r="CR456" i="11"/>
  <c r="DX456" i="11"/>
  <c r="BY456" i="11"/>
  <c r="CS456" i="11"/>
  <c r="BX456" i="11"/>
  <c r="CT456" i="11"/>
  <c r="DT456" i="11"/>
  <c r="DM456" i="11"/>
  <c r="DV456" i="11"/>
  <c r="DH456" i="11"/>
  <c r="DA456" i="11"/>
  <c r="DS456" i="11"/>
  <c r="CY456" i="11"/>
  <c r="DB456" i="11"/>
  <c r="CG456" i="11"/>
  <c r="DZ174" i="11"/>
  <c r="BR226" i="11"/>
  <c r="DP226" i="11"/>
  <c r="DD226" i="11"/>
  <c r="DE226" i="11"/>
  <c r="DN226" i="11"/>
  <c r="DO226" i="11"/>
  <c r="BV226" i="11"/>
  <c r="CA226" i="11"/>
  <c r="BW226" i="11"/>
  <c r="DX226" i="11"/>
  <c r="CJ226" i="11"/>
  <c r="BY226" i="11"/>
  <c r="DY226" i="11"/>
  <c r="CB226" i="11"/>
  <c r="DK226" i="11"/>
  <c r="DA226" i="11"/>
  <c r="DL226" i="11"/>
  <c r="BX226" i="11"/>
  <c r="CR226" i="11"/>
  <c r="CZ226" i="11"/>
  <c r="DR226" i="11"/>
  <c r="CY226" i="11"/>
  <c r="DH226" i="11"/>
  <c r="CL226" i="11"/>
  <c r="CV226" i="11"/>
  <c r="DS226" i="11"/>
  <c r="DJ226" i="11"/>
  <c r="CM226" i="11"/>
  <c r="CT226" i="11"/>
  <c r="BS226" i="11"/>
  <c r="DI226" i="11"/>
  <c r="BZ226" i="11"/>
  <c r="CK226" i="11"/>
  <c r="CQ226" i="11"/>
  <c r="DQ226" i="11"/>
  <c r="CH226" i="11"/>
  <c r="DU226" i="11"/>
  <c r="CN226" i="11"/>
  <c r="CS226" i="11"/>
  <c r="BT226" i="11"/>
  <c r="CW226" i="11"/>
  <c r="DG226" i="11"/>
  <c r="CP226" i="11"/>
  <c r="DB226" i="11"/>
  <c r="DC226" i="11"/>
  <c r="DM226" i="11"/>
  <c r="BU226" i="11"/>
  <c r="CU226" i="11"/>
  <c r="DT226" i="11"/>
  <c r="DF226" i="11"/>
  <c r="DV226" i="11"/>
  <c r="CX226" i="11"/>
  <c r="DW226" i="11"/>
  <c r="CO226" i="11"/>
  <c r="CI226" i="11"/>
  <c r="CG226" i="11"/>
  <c r="CF226" i="11"/>
  <c r="CE226" i="11"/>
  <c r="DW453" i="11"/>
  <c r="DL453" i="11"/>
  <c r="CV453" i="11"/>
  <c r="CN453" i="11"/>
  <c r="BW453" i="11"/>
  <c r="CZ453" i="11"/>
  <c r="DD453" i="11"/>
  <c r="DK453" i="11"/>
  <c r="CA453" i="11"/>
  <c r="DC453" i="11"/>
  <c r="CM453" i="11"/>
  <c r="CE453" i="11"/>
  <c r="CX453" i="11"/>
  <c r="BT453" i="11"/>
  <c r="DV453" i="11"/>
  <c r="DH453" i="11"/>
  <c r="DS453" i="11"/>
  <c r="CL453" i="11"/>
  <c r="DX453" i="11"/>
  <c r="DJ453" i="11"/>
  <c r="DU453" i="11"/>
  <c r="CI453" i="11"/>
  <c r="CC453" i="11"/>
  <c r="CO453" i="11"/>
  <c r="BY453" i="11"/>
  <c r="BU453" i="11"/>
  <c r="DF453" i="11"/>
  <c r="CS453" i="11"/>
  <c r="CP453" i="11"/>
  <c r="DE453" i="11"/>
  <c r="CW453" i="11"/>
  <c r="CT453" i="11"/>
  <c r="CR453" i="11"/>
  <c r="DP453" i="11"/>
  <c r="DB453" i="11"/>
  <c r="DY453" i="11"/>
  <c r="DT453" i="11"/>
  <c r="DN453" i="11"/>
  <c r="DQ453" i="11"/>
  <c r="BV453" i="11"/>
  <c r="CD453" i="11"/>
  <c r="CQ453" i="11"/>
  <c r="BX453" i="11"/>
  <c r="BZ453" i="11"/>
  <c r="DI453" i="11"/>
  <c r="CF453" i="11"/>
  <c r="CU453" i="11"/>
  <c r="DA453" i="11"/>
  <c r="CG453" i="11"/>
  <c r="CH453" i="11"/>
  <c r="DG453" i="11"/>
  <c r="DR453" i="11"/>
  <c r="CJ453" i="11"/>
  <c r="DO453" i="11"/>
  <c r="CB453" i="11"/>
  <c r="CK453" i="11"/>
  <c r="DM453" i="11"/>
  <c r="CY453" i="11"/>
  <c r="BR453" i="11"/>
  <c r="DZ167" i="11"/>
  <c r="DZ168" i="11"/>
  <c r="CN233" i="11"/>
  <c r="DD233" i="11"/>
  <c r="DU233" i="11"/>
  <c r="DT233" i="11"/>
  <c r="DP233" i="11"/>
  <c r="BU233" i="11"/>
  <c r="DF233" i="11"/>
  <c r="BX233" i="11"/>
  <c r="DR233" i="11"/>
  <c r="BT233" i="11"/>
  <c r="BS233" i="11"/>
  <c r="BW233" i="11"/>
  <c r="DY233" i="11"/>
  <c r="DQ233" i="11"/>
  <c r="DM233" i="11"/>
  <c r="DS233" i="11"/>
  <c r="BV233" i="11"/>
  <c r="DI233" i="11"/>
  <c r="CH233" i="11"/>
  <c r="DE233" i="11"/>
  <c r="DK233" i="11"/>
  <c r="DX233" i="11"/>
  <c r="CC233" i="11"/>
  <c r="DH233" i="11"/>
  <c r="DG233" i="11"/>
  <c r="DW233" i="11"/>
  <c r="BY233" i="11"/>
  <c r="CE233" i="11"/>
  <c r="DO233" i="11"/>
  <c r="BR233" i="11"/>
  <c r="DV233" i="11"/>
  <c r="CG233" i="11"/>
  <c r="DN233" i="11"/>
  <c r="DL233" i="11"/>
  <c r="CF233" i="11"/>
  <c r="CI233" i="11"/>
  <c r="DJ233" i="11"/>
  <c r="CA233" i="11"/>
  <c r="CD233" i="11"/>
  <c r="BZ233" i="11"/>
  <c r="CB233" i="11"/>
  <c r="CW233" i="11"/>
  <c r="CS233" i="11"/>
  <c r="DA233" i="11"/>
  <c r="DC233" i="11"/>
  <c r="CR233" i="11"/>
  <c r="CY233" i="11"/>
  <c r="CV233" i="11"/>
  <c r="CP233" i="11"/>
  <c r="CX233" i="11"/>
  <c r="CQ233" i="11"/>
  <c r="CU233" i="11"/>
  <c r="DB233" i="11"/>
  <c r="CT233" i="11"/>
  <c r="CO233" i="11"/>
  <c r="CZ233" i="11"/>
  <c r="CM233" i="11"/>
  <c r="CL233" i="11"/>
  <c r="BM466" i="11"/>
  <c r="BQ466" i="11" s="1"/>
  <c r="DZ389" i="11"/>
  <c r="CJ248" i="11"/>
  <c r="CG248" i="11"/>
  <c r="CF248" i="11"/>
  <c r="CA248" i="11"/>
  <c r="CI248" i="11"/>
  <c r="CC248" i="11"/>
  <c r="BV248" i="11"/>
  <c r="DU248" i="11"/>
  <c r="BU248" i="11"/>
  <c r="CH248" i="11"/>
  <c r="BY248" i="11"/>
  <c r="DX248" i="11"/>
  <c r="CT248" i="11"/>
  <c r="BT248" i="11"/>
  <c r="CL248" i="11"/>
  <c r="CS248" i="11"/>
  <c r="CP248" i="11"/>
  <c r="CB248" i="11"/>
  <c r="BS248" i="11"/>
  <c r="BW248" i="11"/>
  <c r="CU248" i="11"/>
  <c r="CE248" i="11"/>
  <c r="CR248" i="11"/>
  <c r="CM248" i="11"/>
  <c r="CV248" i="11"/>
  <c r="DS248" i="11"/>
  <c r="CD248" i="11"/>
  <c r="CW248" i="11"/>
  <c r="BZ248" i="11"/>
  <c r="CN248" i="11"/>
  <c r="CO248" i="11"/>
  <c r="DT248" i="11"/>
  <c r="BX248" i="11"/>
  <c r="BR248" i="11"/>
  <c r="DW248" i="11"/>
  <c r="CQ248" i="11"/>
  <c r="DY248" i="11"/>
  <c r="CX248" i="11"/>
  <c r="CK248" i="11"/>
  <c r="DV248" i="11"/>
  <c r="DD248" i="11"/>
  <c r="DN248" i="11"/>
  <c r="DE248" i="11"/>
  <c r="DG248" i="11"/>
  <c r="DO248" i="11"/>
  <c r="DM248" i="11"/>
  <c r="DQ248" i="11"/>
  <c r="DK248" i="11"/>
  <c r="DR248" i="11"/>
  <c r="DI248" i="11"/>
  <c r="DJ248" i="11"/>
  <c r="DF248" i="11"/>
  <c r="DL248" i="11"/>
  <c r="DH248" i="11"/>
  <c r="DP248" i="11"/>
  <c r="DC248" i="11"/>
  <c r="DB248" i="11"/>
  <c r="DA248" i="11"/>
  <c r="BW463" i="11"/>
  <c r="DZ394" i="11"/>
  <c r="BM308" i="11"/>
  <c r="DK217" i="11"/>
  <c r="CZ217" i="11"/>
  <c r="DN217" i="11"/>
  <c r="DR217" i="11"/>
  <c r="CV217" i="11"/>
  <c r="DF217" i="11"/>
  <c r="DP217" i="11"/>
  <c r="CT217" i="11"/>
  <c r="CX217" i="11"/>
  <c r="DL217" i="11"/>
  <c r="CS217" i="11"/>
  <c r="DJ217" i="11"/>
  <c r="DG217" i="11"/>
  <c r="DH217" i="11"/>
  <c r="CO217" i="11"/>
  <c r="DA217" i="11"/>
  <c r="DV217" i="11"/>
  <c r="DX217" i="11"/>
  <c r="CN217" i="11"/>
  <c r="DU217" i="11"/>
  <c r="CJ217" i="11"/>
  <c r="DT217" i="11"/>
  <c r="DE217" i="11"/>
  <c r="CP217" i="11"/>
  <c r="CY217" i="11"/>
  <c r="CQ217" i="11"/>
  <c r="CU217" i="11"/>
  <c r="CM217" i="11"/>
  <c r="DM217" i="11"/>
  <c r="BR217" i="11"/>
  <c r="BS217" i="11"/>
  <c r="DS217" i="11"/>
  <c r="CH217" i="11"/>
  <c r="DQ217" i="11"/>
  <c r="DI217" i="11"/>
  <c r="BY217" i="11"/>
  <c r="CK217" i="11"/>
  <c r="CR217" i="11"/>
  <c r="CG217" i="11"/>
  <c r="DO217" i="11"/>
  <c r="CB217" i="11"/>
  <c r="CL217" i="11"/>
  <c r="DW217" i="11"/>
  <c r="DB217" i="11"/>
  <c r="CW217" i="11"/>
  <c r="CD217" i="11"/>
  <c r="CA217" i="11"/>
  <c r="DD217" i="11"/>
  <c r="DC217" i="11"/>
  <c r="DY217" i="11"/>
  <c r="BZ217" i="11"/>
  <c r="CC217" i="11"/>
  <c r="CI217" i="11"/>
  <c r="CE217" i="11"/>
  <c r="CF217" i="11"/>
  <c r="BX217" i="11"/>
  <c r="BW217" i="11"/>
  <c r="BV217" i="11"/>
  <c r="BU452" i="11"/>
  <c r="DS452" i="11"/>
  <c r="CO452" i="11"/>
  <c r="DB452" i="11"/>
  <c r="CU452" i="11"/>
  <c r="DC452" i="11"/>
  <c r="DN452" i="11"/>
  <c r="DW452" i="11"/>
  <c r="CG452" i="11"/>
  <c r="DA452" i="11"/>
  <c r="DX452" i="11"/>
  <c r="DQ452" i="11"/>
  <c r="CC452" i="11"/>
  <c r="CA452" i="11"/>
  <c r="CD452" i="11"/>
  <c r="CB452" i="11"/>
  <c r="DO452" i="11"/>
  <c r="DK452" i="11"/>
  <c r="CR452" i="11"/>
  <c r="BZ452" i="11"/>
  <c r="CY452" i="11"/>
  <c r="CH452" i="11"/>
  <c r="DU452" i="11"/>
  <c r="DM452" i="11"/>
  <c r="DD452" i="11"/>
  <c r="CP452" i="11"/>
  <c r="CL452" i="11"/>
  <c r="DV452" i="11"/>
  <c r="CW452" i="11"/>
  <c r="DL452" i="11"/>
  <c r="DH452" i="11"/>
  <c r="CT452" i="11"/>
  <c r="DY452" i="11"/>
  <c r="DI452" i="11"/>
  <c r="BY452" i="11"/>
  <c r="BT452" i="11"/>
  <c r="DR452" i="11"/>
  <c r="DF452" i="11"/>
  <c r="CV452" i="11"/>
  <c r="CS452" i="11"/>
  <c r="CI452" i="11"/>
  <c r="CJ452" i="11"/>
  <c r="BS452" i="11"/>
  <c r="BV452" i="11"/>
  <c r="CM452" i="11"/>
  <c r="DG452" i="11"/>
  <c r="CQ452" i="11"/>
  <c r="CF452" i="11"/>
  <c r="CK452" i="11"/>
  <c r="DP452" i="11"/>
  <c r="CE452" i="11"/>
  <c r="DJ452" i="11"/>
  <c r="CZ452" i="11"/>
  <c r="DE452" i="11"/>
  <c r="BW452" i="11"/>
  <c r="BX452" i="11"/>
  <c r="DT452" i="11"/>
  <c r="CX452" i="11"/>
  <c r="CN452" i="11"/>
  <c r="DF242" i="11"/>
  <c r="CJ242" i="11"/>
  <c r="DJ242" i="11"/>
  <c r="CD242" i="11"/>
  <c r="CK242" i="11"/>
  <c r="DV242" i="11"/>
  <c r="DN242" i="11"/>
  <c r="CF242" i="11"/>
  <c r="BS242" i="11"/>
  <c r="BY242" i="11"/>
  <c r="DB242" i="11"/>
  <c r="BV242" i="11"/>
  <c r="DY242" i="11"/>
  <c r="DT242" i="11"/>
  <c r="CN242" i="11"/>
  <c r="CR242" i="11"/>
  <c r="DE242" i="11"/>
  <c r="CG242" i="11"/>
  <c r="DW242" i="11"/>
  <c r="DR242" i="11"/>
  <c r="DM242" i="11"/>
  <c r="DX242" i="11"/>
  <c r="DP242" i="11"/>
  <c r="CI242" i="11"/>
  <c r="CL242" i="11"/>
  <c r="DL242" i="11"/>
  <c r="DK242" i="11"/>
  <c r="BU242" i="11"/>
  <c r="DO242" i="11"/>
  <c r="CA242" i="11"/>
  <c r="CY242" i="11"/>
  <c r="DD242" i="11"/>
  <c r="DC242" i="11"/>
  <c r="CC242" i="11"/>
  <c r="DG242" i="11"/>
  <c r="CO242" i="11"/>
  <c r="CP242" i="11"/>
  <c r="CH242" i="11"/>
  <c r="BZ242" i="11"/>
  <c r="BR242" i="11"/>
  <c r="DU242" i="11"/>
  <c r="CE242" i="11"/>
  <c r="DA242" i="11"/>
  <c r="DQ242" i="11"/>
  <c r="CX242" i="11"/>
  <c r="BW242" i="11"/>
  <c r="BX242" i="11"/>
  <c r="CM242" i="11"/>
  <c r="BT242" i="11"/>
  <c r="DS242" i="11"/>
  <c r="CQ242" i="11"/>
  <c r="DI242" i="11"/>
  <c r="CB242" i="11"/>
  <c r="DH242" i="11"/>
  <c r="CZ242" i="11"/>
  <c r="CW242" i="11"/>
  <c r="CV242" i="11"/>
  <c r="CU242" i="11"/>
  <c r="DZ175" i="11"/>
  <c r="CN229" i="11"/>
  <c r="CK229" i="11"/>
  <c r="DR229" i="11"/>
  <c r="CV229" i="11"/>
  <c r="BX229" i="11"/>
  <c r="CO229" i="11"/>
  <c r="CU229" i="11"/>
  <c r="DK229" i="11"/>
  <c r="DC229" i="11"/>
  <c r="CE229" i="11"/>
  <c r="DU229" i="11"/>
  <c r="DL229" i="11"/>
  <c r="DD229" i="11"/>
  <c r="DB229" i="11"/>
  <c r="BS229" i="11"/>
  <c r="DM229" i="11"/>
  <c r="DT229" i="11"/>
  <c r="BV229" i="11"/>
  <c r="DQ229" i="11"/>
  <c r="DI229" i="11"/>
  <c r="BW229" i="11"/>
  <c r="DS229" i="11"/>
  <c r="DJ229" i="11"/>
  <c r="DY229" i="11"/>
  <c r="CD229" i="11"/>
  <c r="DH229" i="11"/>
  <c r="CB229" i="11"/>
  <c r="BT229" i="11"/>
  <c r="DA229" i="11"/>
  <c r="CC229" i="11"/>
  <c r="BU229" i="11"/>
  <c r="DX229" i="11"/>
  <c r="DP229" i="11"/>
  <c r="DW229" i="11"/>
  <c r="CY229" i="11"/>
  <c r="DF229" i="11"/>
  <c r="CQ229" i="11"/>
  <c r="DO229" i="11"/>
  <c r="DG229" i="11"/>
  <c r="DE229" i="11"/>
  <c r="CW229" i="11"/>
  <c r="BZ229" i="11"/>
  <c r="DN229" i="11"/>
  <c r="DV229" i="11"/>
  <c r="CX229" i="11"/>
  <c r="CA229" i="11"/>
  <c r="BY229" i="11"/>
  <c r="BR229" i="11"/>
  <c r="CR229" i="11"/>
  <c r="CL229" i="11"/>
  <c r="CT229" i="11"/>
  <c r="CM229" i="11"/>
  <c r="CP229" i="11"/>
  <c r="CZ229" i="11"/>
  <c r="CS229" i="11"/>
  <c r="CJ229" i="11"/>
  <c r="CI229" i="11"/>
  <c r="CH229" i="11"/>
  <c r="BM340" i="11"/>
  <c r="BQ340" i="11" s="1"/>
  <c r="DZ396" i="11"/>
  <c r="DZ155" i="11"/>
  <c r="DZ186" i="11"/>
  <c r="BM279" i="11"/>
  <c r="BR279" i="11" s="1"/>
  <c r="BM309" i="11"/>
  <c r="CV309" i="11" s="1"/>
  <c r="BM297" i="11"/>
  <c r="CJ297" i="11" s="1"/>
  <c r="BM316" i="11"/>
  <c r="BM280" i="11"/>
  <c r="BS280" i="11" s="1"/>
  <c r="DZ159" i="11"/>
  <c r="CN236" i="11"/>
  <c r="DY252" i="11"/>
  <c r="DH252" i="11"/>
  <c r="DP252" i="11"/>
  <c r="DU252" i="11"/>
  <c r="CD252" i="11"/>
  <c r="DQ252" i="11"/>
  <c r="CR252" i="11"/>
  <c r="DA252" i="11"/>
  <c r="CS252" i="11"/>
  <c r="DB252" i="11"/>
  <c r="CL252" i="11"/>
  <c r="DX252" i="11"/>
  <c r="BV252" i="11"/>
  <c r="BS252" i="11"/>
  <c r="CJ252" i="11"/>
  <c r="CB252" i="11"/>
  <c r="CK252" i="11"/>
  <c r="CT252" i="11"/>
  <c r="BU252" i="11"/>
  <c r="CI252" i="11"/>
  <c r="CA252" i="11"/>
  <c r="DK252" i="11"/>
  <c r="BY252" i="11"/>
  <c r="CH252" i="11"/>
  <c r="CY252" i="11"/>
  <c r="BR252" i="11"/>
  <c r="CO252" i="11"/>
  <c r="CE252" i="11"/>
  <c r="CV252" i="11"/>
  <c r="CU252" i="11"/>
  <c r="BZ252" i="11"/>
  <c r="CN252" i="11"/>
  <c r="CF252" i="11"/>
  <c r="CP252" i="11"/>
  <c r="CM252" i="11"/>
  <c r="DS252" i="11"/>
  <c r="DR252" i="11"/>
  <c r="CQ252" i="11"/>
  <c r="CG252" i="11"/>
  <c r="DV252" i="11"/>
  <c r="BX252" i="11"/>
  <c r="DO252" i="11"/>
  <c r="BT252" i="11"/>
  <c r="BW252" i="11"/>
  <c r="DW252" i="11"/>
  <c r="CW252" i="11"/>
  <c r="CC252" i="11"/>
  <c r="CX252" i="11"/>
  <c r="DI252" i="11"/>
  <c r="CZ252" i="11"/>
  <c r="DN252" i="11"/>
  <c r="DT252" i="11"/>
  <c r="DL252" i="11"/>
  <c r="DJ252" i="11"/>
  <c r="DM252" i="11"/>
  <c r="DG252" i="11"/>
  <c r="DF252" i="11"/>
  <c r="DE252" i="11"/>
  <c r="CF215" i="11"/>
  <c r="DM215" i="11"/>
  <c r="CC215" i="11"/>
  <c r="BX215" i="11"/>
  <c r="CH215" i="11"/>
  <c r="DC215" i="11"/>
  <c r="CU215" i="11"/>
  <c r="CE215" i="11"/>
  <c r="CK215" i="11"/>
  <c r="BW215" i="11"/>
  <c r="DK215" i="11"/>
  <c r="DQ215" i="11"/>
  <c r="DI215" i="11"/>
  <c r="CV215" i="11"/>
  <c r="CN215" i="11"/>
  <c r="DS215" i="11"/>
  <c r="DY215" i="11"/>
  <c r="CR215" i="11"/>
  <c r="CJ215" i="11"/>
  <c r="DL215" i="11"/>
  <c r="DD215" i="11"/>
  <c r="DJ215" i="11"/>
  <c r="DB215" i="11"/>
  <c r="CT215" i="11"/>
  <c r="CZ215" i="11"/>
  <c r="DE215" i="11"/>
  <c r="DV215" i="11"/>
  <c r="CM215" i="11"/>
  <c r="DR215" i="11"/>
  <c r="DX215" i="11"/>
  <c r="DP215" i="11"/>
  <c r="DH215" i="11"/>
  <c r="DW215" i="11"/>
  <c r="DO215" i="11"/>
  <c r="DA215" i="11"/>
  <c r="CS215" i="11"/>
  <c r="DF215" i="11"/>
  <c r="CI215" i="11"/>
  <c r="CQ215" i="11"/>
  <c r="BZ215" i="11"/>
  <c r="CB215" i="11"/>
  <c r="CX215" i="11"/>
  <c r="CL215" i="11"/>
  <c r="DG215" i="11"/>
  <c r="DT215" i="11"/>
  <c r="CA215" i="11"/>
  <c r="CD215" i="11"/>
  <c r="CW215" i="11"/>
  <c r="CY215" i="11"/>
  <c r="CP215" i="11"/>
  <c r="BY215" i="11"/>
  <c r="DN215" i="11"/>
  <c r="DU215" i="11"/>
  <c r="CO215" i="11"/>
  <c r="CG215" i="11"/>
  <c r="BV215" i="11"/>
  <c r="BU215" i="11"/>
  <c r="BT215" i="11"/>
  <c r="BR452" i="11"/>
  <c r="CQ465" i="11"/>
  <c r="DH465" i="11"/>
  <c r="DV465" i="11"/>
  <c r="DE465" i="11"/>
  <c r="CX465" i="11"/>
  <c r="CT465" i="11"/>
  <c r="DF465" i="11"/>
  <c r="DJ465" i="11"/>
  <c r="DU465" i="11"/>
  <c r="CV465" i="11"/>
  <c r="CE465" i="11"/>
  <c r="DG465" i="11"/>
  <c r="CN465" i="11"/>
  <c r="CU465" i="11"/>
  <c r="DO465" i="11"/>
  <c r="DD465" i="11"/>
  <c r="DI465" i="11"/>
  <c r="DN465" i="11"/>
  <c r="CS465" i="11"/>
  <c r="CO465" i="11"/>
  <c r="BU465" i="11"/>
  <c r="CD465" i="11"/>
  <c r="DK465" i="11"/>
  <c r="CR465" i="11"/>
  <c r="DS465" i="11"/>
  <c r="CZ465" i="11"/>
  <c r="DP465" i="11"/>
  <c r="CM465" i="11"/>
  <c r="CY465" i="11"/>
  <c r="BT465" i="11"/>
  <c r="CW465" i="11"/>
  <c r="CI465" i="11"/>
  <c r="DM465" i="11"/>
  <c r="CH465" i="11"/>
  <c r="CF465" i="11"/>
  <c r="CK465" i="11"/>
  <c r="DA465" i="11"/>
  <c r="DW465" i="11"/>
  <c r="DY465" i="11"/>
  <c r="CJ465" i="11"/>
  <c r="CA465" i="11"/>
  <c r="DB465" i="11"/>
  <c r="CL465" i="11"/>
  <c r="CG465" i="11"/>
  <c r="CP465" i="11"/>
  <c r="DX465" i="11"/>
  <c r="DC465" i="11"/>
  <c r="BW465" i="11"/>
  <c r="DR465" i="11"/>
  <c r="DL465" i="11"/>
  <c r="BS465" i="11"/>
  <c r="DT465" i="11"/>
  <c r="DQ465" i="11"/>
  <c r="CB465" i="11"/>
  <c r="CC465" i="11"/>
  <c r="CF251" i="11"/>
  <c r="CG251" i="11"/>
  <c r="BY251" i="11"/>
  <c r="CN251" i="11"/>
  <c r="CJ251" i="11"/>
  <c r="DR251" i="11"/>
  <c r="CQ251" i="11"/>
  <c r="BT251" i="11"/>
  <c r="CU251" i="11"/>
  <c r="DL251" i="11"/>
  <c r="BZ251" i="11"/>
  <c r="CA251" i="11"/>
  <c r="BW251" i="11"/>
  <c r="CH251" i="11"/>
  <c r="BU251" i="11"/>
  <c r="DV251" i="11"/>
  <c r="CX251" i="11"/>
  <c r="CT251" i="11"/>
  <c r="CY251" i="11"/>
  <c r="BR251" i="11"/>
  <c r="CS251" i="11"/>
  <c r="DI251" i="11"/>
  <c r="DM251" i="11"/>
  <c r="DW251" i="11"/>
  <c r="CR251" i="11"/>
  <c r="DA251" i="11"/>
  <c r="CI251" i="11"/>
  <c r="DS251" i="11"/>
  <c r="DT251" i="11"/>
  <c r="DY251" i="11"/>
  <c r="CK251" i="11"/>
  <c r="CO251" i="11"/>
  <c r="CL251" i="11"/>
  <c r="DP251" i="11"/>
  <c r="DX251" i="11"/>
  <c r="DH251" i="11"/>
  <c r="CW251" i="11"/>
  <c r="CC251" i="11"/>
  <c r="BS251" i="11"/>
  <c r="BV251" i="11"/>
  <c r="CZ251" i="11"/>
  <c r="DO251" i="11"/>
  <c r="CB251" i="11"/>
  <c r="CE251" i="11"/>
  <c r="BX251" i="11"/>
  <c r="DJ251" i="11"/>
  <c r="CM251" i="11"/>
  <c r="CD251" i="11"/>
  <c r="CV251" i="11"/>
  <c r="CP251" i="11"/>
  <c r="DU251" i="11"/>
  <c r="DN251" i="11"/>
  <c r="DG251" i="11"/>
  <c r="DQ251" i="11"/>
  <c r="DK251" i="11"/>
  <c r="DF251" i="11"/>
  <c r="DE251" i="11"/>
  <c r="DD251" i="11"/>
  <c r="CJ233" i="11"/>
  <c r="BS215" i="11"/>
  <c r="CL223" i="11"/>
  <c r="CY223" i="11"/>
  <c r="DE223" i="11"/>
  <c r="CV223" i="11"/>
  <c r="CO223" i="11"/>
  <c r="BY223" i="11"/>
  <c r="CE223" i="11"/>
  <c r="DW223" i="11"/>
  <c r="CQ223" i="11"/>
  <c r="DM223" i="11"/>
  <c r="DD223" i="11"/>
  <c r="DJ223" i="11"/>
  <c r="BX223" i="11"/>
  <c r="DR223" i="11"/>
  <c r="CU223" i="11"/>
  <c r="CP223" i="11"/>
  <c r="DP223" i="11"/>
  <c r="CZ223" i="11"/>
  <c r="CH223" i="11"/>
  <c r="DG223" i="11"/>
  <c r="DL223" i="11"/>
  <c r="BV223" i="11"/>
  <c r="DA223" i="11"/>
  <c r="CM223" i="11"/>
  <c r="BU223" i="11"/>
  <c r="DI223" i="11"/>
  <c r="BR223" i="11"/>
  <c r="DU223" i="11"/>
  <c r="DK223" i="11"/>
  <c r="DC223" i="11"/>
  <c r="CS223" i="11"/>
  <c r="DS223" i="11"/>
  <c r="DB223" i="11"/>
  <c r="DO223" i="11"/>
  <c r="DT223" i="11"/>
  <c r="DY223" i="11"/>
  <c r="CF223" i="11"/>
  <c r="CN223" i="11"/>
  <c r="CR223" i="11"/>
  <c r="DV223" i="11"/>
  <c r="BW223" i="11"/>
  <c r="DH223" i="11"/>
  <c r="CT223" i="11"/>
  <c r="CJ223" i="11"/>
  <c r="CK223" i="11"/>
  <c r="BT223" i="11"/>
  <c r="DF223" i="11"/>
  <c r="CX223" i="11"/>
  <c r="DQ223" i="11"/>
  <c r="CI223" i="11"/>
  <c r="CW223" i="11"/>
  <c r="DX223" i="11"/>
  <c r="DN223" i="11"/>
  <c r="BS223" i="11"/>
  <c r="CG223" i="11"/>
  <c r="CD223" i="11"/>
  <c r="CC223" i="11"/>
  <c r="CB223" i="11"/>
  <c r="CB463" i="11"/>
  <c r="CG229" i="11"/>
  <c r="CK233" i="11"/>
  <c r="CR454" i="11"/>
  <c r="BU454" i="11"/>
  <c r="BY454" i="11"/>
  <c r="DB454" i="11"/>
  <c r="DO454" i="11"/>
  <c r="DR454" i="11"/>
  <c r="CY454" i="11"/>
  <c r="CE454" i="11"/>
  <c r="CX454" i="11"/>
  <c r="DP454" i="11"/>
  <c r="CA454" i="11"/>
  <c r="DS454" i="11"/>
  <c r="CP454" i="11"/>
  <c r="DU454" i="11"/>
  <c r="CC454" i="11"/>
  <c r="DA454" i="11"/>
  <c r="CU454" i="11"/>
  <c r="DW454" i="11"/>
  <c r="CJ454" i="11"/>
  <c r="BX454" i="11"/>
  <c r="DD454" i="11"/>
  <c r="DH454" i="11"/>
  <c r="DE454" i="11"/>
  <c r="DF454" i="11"/>
  <c r="CK454" i="11"/>
  <c r="DI454" i="11"/>
  <c r="BW454" i="11"/>
  <c r="CM454" i="11"/>
  <c r="CG454" i="11"/>
  <c r="CB454" i="11"/>
  <c r="CS454" i="11"/>
  <c r="DV454" i="11"/>
  <c r="CQ454" i="11"/>
  <c r="DT454" i="11"/>
  <c r="CT454" i="11"/>
  <c r="CN454" i="11"/>
  <c r="BV454" i="11"/>
  <c r="CW454" i="11"/>
  <c r="CD454" i="11"/>
  <c r="DC454" i="11"/>
  <c r="CL454" i="11"/>
  <c r="BZ454" i="11"/>
  <c r="CZ454" i="11"/>
  <c r="DL454" i="11"/>
  <c r="CV454" i="11"/>
  <c r="CI454" i="11"/>
  <c r="DX454" i="11"/>
  <c r="DY454" i="11"/>
  <c r="CH454" i="11"/>
  <c r="DQ454" i="11"/>
  <c r="DJ454" i="11"/>
  <c r="CO454" i="11"/>
  <c r="CF454" i="11"/>
  <c r="DM454" i="11"/>
  <c r="DK454" i="11"/>
  <c r="DG454" i="11"/>
  <c r="DN454" i="11"/>
  <c r="DZ185" i="11"/>
  <c r="DZ190" i="11"/>
  <c r="CE234" i="11"/>
  <c r="DL234" i="11"/>
  <c r="CD234" i="11"/>
  <c r="DU234" i="11"/>
  <c r="DY234" i="11"/>
  <c r="BW234" i="11"/>
  <c r="CP234" i="11"/>
  <c r="DF234" i="11"/>
  <c r="CC234" i="11"/>
  <c r="CQ234" i="11"/>
  <c r="DA234" i="11"/>
  <c r="CY234" i="11"/>
  <c r="CW234" i="11"/>
  <c r="DE234" i="11"/>
  <c r="CB234" i="11"/>
  <c r="BT234" i="11"/>
  <c r="CT234" i="11"/>
  <c r="DT234" i="11"/>
  <c r="CX234" i="11"/>
  <c r="DG234" i="11"/>
  <c r="CH234" i="11"/>
  <c r="DR234" i="11"/>
  <c r="DI234" i="11"/>
  <c r="DJ234" i="11"/>
  <c r="DK234" i="11"/>
  <c r="DB234" i="11"/>
  <c r="CJ234" i="11"/>
  <c r="CG234" i="11"/>
  <c r="DX234" i="11"/>
  <c r="DM234" i="11"/>
  <c r="DS234" i="11"/>
  <c r="CI234" i="11"/>
  <c r="CR234" i="11"/>
  <c r="DP234" i="11"/>
  <c r="BY234" i="11"/>
  <c r="DO234" i="11"/>
  <c r="DQ234" i="11"/>
  <c r="DH234" i="11"/>
  <c r="BX234" i="11"/>
  <c r="BS234" i="11"/>
  <c r="BR234" i="11"/>
  <c r="CU234" i="11"/>
  <c r="DW234" i="11"/>
  <c r="DV234" i="11"/>
  <c r="CA234" i="11"/>
  <c r="BV234" i="11"/>
  <c r="DN234" i="11"/>
  <c r="BZ234" i="11"/>
  <c r="BU234" i="11"/>
  <c r="CF234" i="11"/>
  <c r="CS234" i="11"/>
  <c r="DC234" i="11"/>
  <c r="CZ234" i="11"/>
  <c r="DD234" i="11"/>
  <c r="CV234" i="11"/>
  <c r="CO234" i="11"/>
  <c r="CN234" i="11"/>
  <c r="CM234" i="11"/>
  <c r="BM278" i="11"/>
  <c r="BR278" i="11" s="1"/>
  <c r="BM311" i="11"/>
  <c r="CX311" i="11" s="1"/>
  <c r="BM307" i="11"/>
  <c r="CT307" i="11" s="1"/>
  <c r="BM318" i="11"/>
  <c r="DE318" i="11" s="1"/>
  <c r="BM292" i="11"/>
  <c r="DB232" i="11"/>
  <c r="BU232" i="11"/>
  <c r="CA232" i="11"/>
  <c r="DL232" i="11"/>
  <c r="CD232" i="11"/>
  <c r="CF232" i="11"/>
  <c r="BX232" i="11"/>
  <c r="CH232" i="11"/>
  <c r="CP232" i="11"/>
  <c r="CB232" i="11"/>
  <c r="CC232" i="11"/>
  <c r="DG232" i="11"/>
  <c r="DT232" i="11"/>
  <c r="DS232" i="11"/>
  <c r="DJ232" i="11"/>
  <c r="DR232" i="11"/>
  <c r="BY232" i="11"/>
  <c r="DE232" i="11"/>
  <c r="CQ232" i="11"/>
  <c r="DV232" i="11"/>
  <c r="DW232" i="11"/>
  <c r="DO232" i="11"/>
  <c r="BR232" i="11"/>
  <c r="CE232" i="11"/>
  <c r="DK232" i="11"/>
  <c r="CR232" i="11"/>
  <c r="CT232" i="11"/>
  <c r="BW232" i="11"/>
  <c r="BZ232" i="11"/>
  <c r="DU232" i="11"/>
  <c r="DA232" i="11"/>
  <c r="CO232" i="11"/>
  <c r="CG232" i="11"/>
  <c r="DM232" i="11"/>
  <c r="CV232" i="11"/>
  <c r="CU232" i="11"/>
  <c r="CZ232" i="11"/>
  <c r="DC232" i="11"/>
  <c r="CY232" i="11"/>
  <c r="DP232" i="11"/>
  <c r="BT232" i="11"/>
  <c r="BV232" i="11"/>
  <c r="CN232" i="11"/>
  <c r="CW232" i="11"/>
  <c r="DH232" i="11"/>
  <c r="DY232" i="11"/>
  <c r="DQ232" i="11"/>
  <c r="DI232" i="11"/>
  <c r="DN232" i="11"/>
  <c r="DF232" i="11"/>
  <c r="DD232" i="11"/>
  <c r="CX232" i="11"/>
  <c r="BS232" i="11"/>
  <c r="CS232" i="11"/>
  <c r="DX232" i="11"/>
  <c r="CM232" i="11"/>
  <c r="CL232" i="11"/>
  <c r="CK232" i="11"/>
  <c r="BT216" i="11"/>
  <c r="BT460" i="11"/>
  <c r="CJ460" i="11"/>
  <c r="DO460" i="11"/>
  <c r="CH460" i="11"/>
  <c r="DB460" i="11"/>
  <c r="CW460" i="11"/>
  <c r="CS460" i="11"/>
  <c r="DM460" i="11"/>
  <c r="DA460" i="11"/>
  <c r="CX460" i="11"/>
  <c r="CF460" i="11"/>
  <c r="DW460" i="11"/>
  <c r="DV460" i="11"/>
  <c r="CP460" i="11"/>
  <c r="DT460" i="11"/>
  <c r="CA460" i="11"/>
  <c r="CV460" i="11"/>
  <c r="DJ460" i="11"/>
  <c r="DI460" i="11"/>
  <c r="DC460" i="11"/>
  <c r="CC460" i="11"/>
  <c r="CG460" i="11"/>
  <c r="DN460" i="11"/>
  <c r="CE460" i="11"/>
  <c r="CZ460" i="11"/>
  <c r="DD460" i="11"/>
  <c r="CB460" i="11"/>
  <c r="CN460" i="11"/>
  <c r="DR460" i="11"/>
  <c r="BX460" i="11"/>
  <c r="DL460" i="11"/>
  <c r="DP460" i="11"/>
  <c r="CI460" i="11"/>
  <c r="DX460" i="11"/>
  <c r="CO460" i="11"/>
  <c r="CL460" i="11"/>
  <c r="BR460" i="11"/>
  <c r="BQ460" i="11"/>
  <c r="CU460" i="11"/>
  <c r="DY460" i="11"/>
  <c r="DQ460" i="11"/>
  <c r="DU460" i="11"/>
  <c r="DF460" i="11"/>
  <c r="DH460" i="11"/>
  <c r="BV460" i="11"/>
  <c r="CT460" i="11"/>
  <c r="DG460" i="11"/>
  <c r="BY460" i="11"/>
  <c r="BZ460" i="11"/>
  <c r="CR460" i="11"/>
  <c r="CK460" i="11"/>
  <c r="BW460" i="11"/>
  <c r="DE460" i="11"/>
  <c r="BU460" i="11"/>
  <c r="DK460" i="11"/>
  <c r="BS460" i="11"/>
  <c r="CD460" i="11"/>
  <c r="CY460" i="11"/>
  <c r="CQ460" i="11"/>
  <c r="DS460" i="11"/>
  <c r="CM460" i="11"/>
  <c r="CZ230" i="11"/>
  <c r="BZ230" i="11"/>
  <c r="DB230" i="11"/>
  <c r="CL230" i="11"/>
  <c r="DQ230" i="11"/>
  <c r="CE230" i="11"/>
  <c r="DS230" i="11"/>
  <c r="BU230" i="11"/>
  <c r="BT230" i="11"/>
  <c r="BX230" i="11"/>
  <c r="CQ230" i="11"/>
  <c r="CN230" i="11"/>
  <c r="CM230" i="11"/>
  <c r="CR230" i="11"/>
  <c r="DK230" i="11"/>
  <c r="DJ230" i="11"/>
  <c r="DI230" i="11"/>
  <c r="DF230" i="11"/>
  <c r="DE230" i="11"/>
  <c r="CU230" i="11"/>
  <c r="CX230" i="11"/>
  <c r="DA230" i="11"/>
  <c r="CY230" i="11"/>
  <c r="BV230" i="11"/>
  <c r="CB230" i="11"/>
  <c r="CW230" i="11"/>
  <c r="DG230" i="11"/>
  <c r="DP230" i="11"/>
  <c r="DH230" i="11"/>
  <c r="CC230" i="11"/>
  <c r="DU230" i="11"/>
  <c r="DO230" i="11"/>
  <c r="DT230" i="11"/>
  <c r="DX230" i="11"/>
  <c r="BS230" i="11"/>
  <c r="DV230" i="11"/>
  <c r="DR230" i="11"/>
  <c r="CP230" i="11"/>
  <c r="DY230" i="11"/>
  <c r="DC230" i="11"/>
  <c r="BR230" i="11"/>
  <c r="CV230" i="11"/>
  <c r="CA230" i="11"/>
  <c r="DM230" i="11"/>
  <c r="BY230" i="11"/>
  <c r="CS230" i="11"/>
  <c r="DL230" i="11"/>
  <c r="CD230" i="11"/>
  <c r="DD230" i="11"/>
  <c r="DN230" i="11"/>
  <c r="BW230" i="11"/>
  <c r="DW230" i="11"/>
  <c r="CO230" i="11"/>
  <c r="CF230" i="11"/>
  <c r="CT230" i="11"/>
  <c r="CK230" i="11"/>
  <c r="CJ230" i="11"/>
  <c r="CI230" i="11"/>
  <c r="DZ392" i="11"/>
  <c r="CJ232" i="11"/>
  <c r="DZ160" i="11"/>
  <c r="BQ458" i="11"/>
  <c r="CB458" i="11"/>
  <c r="DL458" i="11"/>
  <c r="CQ458" i="11"/>
  <c r="CN458" i="11"/>
  <c r="DN458" i="11"/>
  <c r="DI458" i="11"/>
  <c r="CI458" i="11"/>
  <c r="DJ458" i="11"/>
  <c r="CL458" i="11"/>
  <c r="DU458" i="11"/>
  <c r="CD458" i="11"/>
  <c r="CG458" i="11"/>
  <c r="CU458" i="11"/>
  <c r="CH458" i="11"/>
  <c r="BR458" i="11"/>
  <c r="DB458" i="11"/>
  <c r="DO458" i="11"/>
  <c r="CM458" i="11"/>
  <c r="CS458" i="11"/>
  <c r="DP458" i="11"/>
  <c r="DW458" i="11"/>
  <c r="CR458" i="11"/>
  <c r="BU458" i="11"/>
  <c r="DQ458" i="11"/>
  <c r="CP458" i="11"/>
  <c r="DV458" i="11"/>
  <c r="DH458" i="11"/>
  <c r="BW458" i="11"/>
  <c r="DS458" i="11"/>
  <c r="CK458" i="11"/>
  <c r="DG458" i="11"/>
  <c r="DC458" i="11"/>
  <c r="CF458" i="11"/>
  <c r="CO458" i="11"/>
  <c r="CX458" i="11"/>
  <c r="CY458" i="11"/>
  <c r="CA458" i="11"/>
  <c r="DF458" i="11"/>
  <c r="BX458" i="11"/>
  <c r="DA458" i="11"/>
  <c r="CV458" i="11"/>
  <c r="CZ458" i="11"/>
  <c r="CT458" i="11"/>
  <c r="DK458" i="11"/>
  <c r="CE458" i="11"/>
  <c r="DY458" i="11"/>
  <c r="DR458" i="11"/>
  <c r="CC458" i="11"/>
  <c r="DX458" i="11"/>
  <c r="DT458" i="11"/>
  <c r="DM458" i="11"/>
  <c r="DD458" i="11"/>
  <c r="BZ458" i="11"/>
  <c r="CW458" i="11"/>
  <c r="CJ458" i="11"/>
  <c r="DE458" i="11"/>
  <c r="BY458" i="11"/>
  <c r="CU243" i="11"/>
  <c r="DM249" i="11"/>
  <c r="CX249" i="11"/>
  <c r="CG249" i="11"/>
  <c r="CM249" i="11"/>
  <c r="CS249" i="11"/>
  <c r="BT249" i="11"/>
  <c r="BS249" i="11"/>
  <c r="CP249" i="11"/>
  <c r="BY249" i="11"/>
  <c r="CE249" i="11"/>
  <c r="CK249" i="11"/>
  <c r="DW249" i="11"/>
  <c r="BZ249" i="11"/>
  <c r="CV249" i="11"/>
  <c r="CT249" i="11"/>
  <c r="BU249" i="11"/>
  <c r="CY249" i="11"/>
  <c r="CO249" i="11"/>
  <c r="CD249" i="11"/>
  <c r="CQ249" i="11"/>
  <c r="DV249" i="11"/>
  <c r="CF249" i="11"/>
  <c r="CC249" i="11"/>
  <c r="CB249" i="11"/>
  <c r="CH249" i="11"/>
  <c r="BX249" i="11"/>
  <c r="DX249" i="11"/>
  <c r="BR249" i="11"/>
  <c r="CU249" i="11"/>
  <c r="CI249" i="11"/>
  <c r="CW249" i="11"/>
  <c r="CL249" i="11"/>
  <c r="CA249" i="11"/>
  <c r="DT249" i="11"/>
  <c r="CN249" i="11"/>
  <c r="BW249" i="11"/>
  <c r="BV249" i="11"/>
  <c r="DY249" i="11"/>
  <c r="CR249" i="11"/>
  <c r="CJ249" i="11"/>
  <c r="DU249" i="11"/>
  <c r="DO249" i="11"/>
  <c r="DJ249" i="11"/>
  <c r="DR249" i="11"/>
  <c r="DG249" i="11"/>
  <c r="DK249" i="11"/>
  <c r="DP249" i="11"/>
  <c r="DH249" i="11"/>
  <c r="DQ249" i="11"/>
  <c r="DF249" i="11"/>
  <c r="DN249" i="11"/>
  <c r="DS249" i="11"/>
  <c r="DI249" i="11"/>
  <c r="DE249" i="11"/>
  <c r="DL249" i="11"/>
  <c r="DD249" i="11"/>
  <c r="DC249" i="11"/>
  <c r="DB249" i="11"/>
  <c r="CA339" i="11"/>
  <c r="CK339" i="11"/>
  <c r="DN339" i="11"/>
  <c r="CU339" i="11"/>
  <c r="DQ339" i="11"/>
  <c r="CO339" i="11"/>
  <c r="DO339" i="11"/>
  <c r="CT339" i="11"/>
  <c r="DL339" i="11"/>
  <c r="DY339" i="11"/>
  <c r="CZ339" i="11"/>
  <c r="CE339" i="11"/>
  <c r="CX339" i="11"/>
  <c r="BU339" i="11"/>
  <c r="CP339" i="11"/>
  <c r="CV339" i="11"/>
  <c r="DH339" i="11"/>
  <c r="CW339" i="11"/>
  <c r="DK339" i="11"/>
  <c r="DG339" i="11"/>
  <c r="BV339" i="11"/>
  <c r="DP339" i="11"/>
  <c r="DE339" i="11"/>
  <c r="CQ339" i="11"/>
  <c r="DT339" i="11"/>
  <c r="DF339" i="11"/>
  <c r="CC339" i="11"/>
  <c r="CY339" i="11"/>
  <c r="DM339" i="11"/>
  <c r="DD339" i="11"/>
  <c r="DW339" i="11"/>
  <c r="CI339" i="11"/>
  <c r="DC339" i="11"/>
  <c r="CG339" i="11"/>
  <c r="DX339" i="11"/>
  <c r="DR339" i="11"/>
  <c r="CN339" i="11"/>
  <c r="CM339" i="11"/>
  <c r="DA339" i="11"/>
  <c r="CL339" i="11"/>
  <c r="DU339" i="11"/>
  <c r="DB339" i="11"/>
  <c r="DJ339" i="11"/>
  <c r="DI339" i="11"/>
  <c r="CJ339" i="11"/>
  <c r="DV339" i="11"/>
  <c r="CR339" i="11"/>
  <c r="BT339" i="11"/>
  <c r="DS339" i="11"/>
  <c r="CS339" i="11"/>
  <c r="CD339" i="11"/>
  <c r="BZ339" i="11"/>
  <c r="CH339" i="11"/>
  <c r="CF339" i="11"/>
  <c r="BY339" i="11"/>
  <c r="BX339" i="11"/>
  <c r="CB339" i="11"/>
  <c r="BS339" i="11"/>
  <c r="BW339" i="11"/>
  <c r="BR339" i="11"/>
  <c r="BZ465" i="11"/>
  <c r="BT458" i="11"/>
  <c r="DZ162" i="11"/>
  <c r="CU245" i="11"/>
  <c r="CD245" i="11"/>
  <c r="DW245" i="11"/>
  <c r="CM245" i="11"/>
  <c r="BV245" i="11"/>
  <c r="CQ245" i="11"/>
  <c r="CE245" i="11"/>
  <c r="DY245" i="11"/>
  <c r="CR245" i="11"/>
  <c r="CO245" i="11"/>
  <c r="BW245" i="11"/>
  <c r="DQ245" i="11"/>
  <c r="CI245" i="11"/>
  <c r="DT245" i="11"/>
  <c r="DR245" i="11"/>
  <c r="CS245" i="11"/>
  <c r="CB245" i="11"/>
  <c r="CJ245" i="11"/>
  <c r="BX245" i="11"/>
  <c r="BU245" i="11"/>
  <c r="DX245" i="11"/>
  <c r="CT245" i="11"/>
  <c r="DP245" i="11"/>
  <c r="CL245" i="11"/>
  <c r="CA245" i="11"/>
  <c r="CC245" i="11"/>
  <c r="BS245" i="11"/>
  <c r="BT245" i="11"/>
  <c r="DS245" i="11"/>
  <c r="CK245" i="11"/>
  <c r="DV245" i="11"/>
  <c r="CN245" i="11"/>
  <c r="BY245" i="11"/>
  <c r="BR245" i="11"/>
  <c r="CP245" i="11"/>
  <c r="CF245" i="11"/>
  <c r="CH245" i="11"/>
  <c r="DU245" i="11"/>
  <c r="CG245" i="11"/>
  <c r="BZ245" i="11"/>
  <c r="DD245" i="11"/>
  <c r="DC245" i="11"/>
  <c r="DB245" i="11"/>
  <c r="DH245" i="11"/>
  <c r="DA245" i="11"/>
  <c r="DG245" i="11"/>
  <c r="DN245" i="11"/>
  <c r="DE245" i="11"/>
  <c r="DL245" i="11"/>
  <c r="DI245" i="11"/>
  <c r="DO245" i="11"/>
  <c r="DJ245" i="11"/>
  <c r="DK245" i="11"/>
  <c r="DF245" i="11"/>
  <c r="DM245" i="11"/>
  <c r="CZ245" i="11"/>
  <c r="CY245" i="11"/>
  <c r="CX245" i="11"/>
  <c r="BW220" i="11"/>
  <c r="BV465" i="11"/>
  <c r="DZ188" i="11"/>
  <c r="BM293" i="11"/>
  <c r="CF293" i="11" s="1"/>
  <c r="DZ187" i="11"/>
  <c r="DZ176" i="11"/>
  <c r="DA244" i="11"/>
  <c r="DG244" i="11"/>
  <c r="DB244" i="11"/>
  <c r="CI244" i="11"/>
  <c r="DL244" i="11"/>
  <c r="DU244" i="11"/>
  <c r="CZ244" i="11"/>
  <c r="DT244" i="11"/>
  <c r="DW244" i="11"/>
  <c r="CC244" i="11"/>
  <c r="CQ244" i="11"/>
  <c r="DJ244" i="11"/>
  <c r="DQ244" i="11"/>
  <c r="CN244" i="11"/>
  <c r="DH244" i="11"/>
  <c r="BX244" i="11"/>
  <c r="DX244" i="11"/>
  <c r="CL244" i="11"/>
  <c r="DK244" i="11"/>
  <c r="DP244" i="11"/>
  <c r="CJ244" i="11"/>
  <c r="CF244" i="11"/>
  <c r="BT244" i="11"/>
  <c r="CT244" i="11"/>
  <c r="DO244" i="11"/>
  <c r="DY244" i="11"/>
  <c r="CR244" i="11"/>
  <c r="CG244" i="11"/>
  <c r="CB244" i="11"/>
  <c r="CS244" i="11"/>
  <c r="BW244" i="11"/>
  <c r="DE244" i="11"/>
  <c r="BR244" i="11"/>
  <c r="DS244" i="11"/>
  <c r="DD244" i="11"/>
  <c r="BU244" i="11"/>
  <c r="DR244" i="11"/>
  <c r="CA244" i="11"/>
  <c r="BY244" i="11"/>
  <c r="CH244" i="11"/>
  <c r="DV244" i="11"/>
  <c r="CO244" i="11"/>
  <c r="CE244" i="11"/>
  <c r="CP244" i="11"/>
  <c r="CK244" i="11"/>
  <c r="BZ244" i="11"/>
  <c r="BV244" i="11"/>
  <c r="DI244" i="11"/>
  <c r="CD244" i="11"/>
  <c r="BS244" i="11"/>
  <c r="CM244" i="11"/>
  <c r="DF244" i="11"/>
  <c r="DM244" i="11"/>
  <c r="DC244" i="11"/>
  <c r="DN244" i="11"/>
  <c r="CY244" i="11"/>
  <c r="CX244" i="11"/>
  <c r="CW244" i="11"/>
  <c r="DL221" i="11"/>
  <c r="DD221" i="11"/>
  <c r="DS221" i="11"/>
  <c r="BU221" i="11"/>
  <c r="DK221" i="11"/>
  <c r="DR221" i="11"/>
  <c r="DE221" i="11"/>
  <c r="DQ221" i="11"/>
  <c r="DA221" i="11"/>
  <c r="CT221" i="11"/>
  <c r="CE221" i="11"/>
  <c r="DU221" i="11"/>
  <c r="DB221" i="11"/>
  <c r="BV221" i="11"/>
  <c r="CU221" i="11"/>
  <c r="CG221" i="11"/>
  <c r="CR221" i="11"/>
  <c r="CH221" i="11"/>
  <c r="CN221" i="11"/>
  <c r="BT221" i="11"/>
  <c r="DW221" i="11"/>
  <c r="DO221" i="11"/>
  <c r="CP221" i="11"/>
  <c r="DH221" i="11"/>
  <c r="CZ221" i="11"/>
  <c r="DF221" i="11"/>
  <c r="CX221" i="11"/>
  <c r="BR221" i="11"/>
  <c r="DM221" i="11"/>
  <c r="DP221" i="11"/>
  <c r="CI221" i="11"/>
  <c r="BW221" i="11"/>
  <c r="BS221" i="11"/>
  <c r="DI221" i="11"/>
  <c r="CL221" i="11"/>
  <c r="DN221" i="11"/>
  <c r="CW221" i="11"/>
  <c r="DC221" i="11"/>
  <c r="DG221" i="11"/>
  <c r="CQ221" i="11"/>
  <c r="DV221" i="11"/>
  <c r="DT221" i="11"/>
  <c r="CV221" i="11"/>
  <c r="CS221" i="11"/>
  <c r="DX221" i="11"/>
  <c r="CF221" i="11"/>
  <c r="CM221" i="11"/>
  <c r="CY221" i="11"/>
  <c r="DJ221" i="11"/>
  <c r="DY221" i="11"/>
  <c r="CC221" i="11"/>
  <c r="CJ221" i="11"/>
  <c r="CK221" i="11"/>
  <c r="CD221" i="11"/>
  <c r="CO221" i="11"/>
  <c r="CB221" i="11"/>
  <c r="CA221" i="11"/>
  <c r="BZ221" i="11"/>
  <c r="DZ170" i="11"/>
  <c r="DC240" i="11"/>
  <c r="DN240" i="11"/>
  <c r="CF240" i="11"/>
  <c r="CJ240" i="11"/>
  <c r="CP240" i="11"/>
  <c r="BX240" i="11"/>
  <c r="CB240" i="11"/>
  <c r="DM240" i="11"/>
  <c r="CA240" i="11"/>
  <c r="BS240" i="11"/>
  <c r="CH240" i="11"/>
  <c r="DS240" i="11"/>
  <c r="BT240" i="11"/>
  <c r="CG240" i="11"/>
  <c r="BY240" i="11"/>
  <c r="BR240" i="11"/>
  <c r="CE240" i="11"/>
  <c r="CL240" i="11"/>
  <c r="CD240" i="11"/>
  <c r="DW240" i="11"/>
  <c r="BZ240" i="11"/>
  <c r="DR240" i="11"/>
  <c r="CC240" i="11"/>
  <c r="DK240" i="11"/>
  <c r="CN240" i="11"/>
  <c r="CK240" i="11"/>
  <c r="DU240" i="11"/>
  <c r="CM240" i="11"/>
  <c r="BU240" i="11"/>
  <c r="BW240" i="11"/>
  <c r="DV240" i="11"/>
  <c r="DP240" i="11"/>
  <c r="CI240" i="11"/>
  <c r="DO240" i="11"/>
  <c r="DY240" i="11"/>
  <c r="DT240" i="11"/>
  <c r="CO240" i="11"/>
  <c r="DL240" i="11"/>
  <c r="DX240" i="11"/>
  <c r="DQ240" i="11"/>
  <c r="BV240" i="11"/>
  <c r="DD240" i="11"/>
  <c r="DE240" i="11"/>
  <c r="DJ240" i="11"/>
  <c r="DH240" i="11"/>
  <c r="DB240" i="11"/>
  <c r="DA240" i="11"/>
  <c r="CZ240" i="11"/>
  <c r="CV240" i="11"/>
  <c r="CY240" i="11"/>
  <c r="DF240" i="11"/>
  <c r="CX240" i="11"/>
  <c r="DG240" i="11"/>
  <c r="DI240" i="11"/>
  <c r="CW240" i="11"/>
  <c r="CU240" i="11"/>
  <c r="CT240" i="11"/>
  <c r="CS240" i="11"/>
  <c r="DZ182" i="11"/>
  <c r="BM290" i="11"/>
  <c r="CD290" i="11" s="1"/>
  <c r="BM288" i="11"/>
  <c r="CA288" i="11" s="1"/>
  <c r="BM317" i="11"/>
  <c r="DE317" i="11" s="1"/>
  <c r="BM281" i="11"/>
  <c r="BT281" i="11" s="1"/>
  <c r="BM294" i="11"/>
  <c r="CH294" i="11" s="1"/>
  <c r="CC276" i="11"/>
  <c r="DW276" i="11"/>
  <c r="DU276" i="11"/>
  <c r="DA276" i="11"/>
  <c r="CO276" i="11"/>
  <c r="DF276" i="11"/>
  <c r="CE276" i="11"/>
  <c r="CN276" i="11"/>
  <c r="CX276" i="11"/>
  <c r="CU276" i="11"/>
  <c r="DQ276" i="11"/>
  <c r="CD276" i="11"/>
  <c r="DX276" i="11"/>
  <c r="BW276" i="11"/>
  <c r="DK276" i="11"/>
  <c r="DL276" i="11"/>
  <c r="DV276" i="11"/>
  <c r="DR276" i="11"/>
  <c r="CI276" i="11"/>
  <c r="DY276" i="11"/>
  <c r="BX276" i="11"/>
  <c r="BT276" i="11"/>
  <c r="DI276" i="11"/>
  <c r="DP276" i="11"/>
  <c r="CW276" i="11"/>
  <c r="CZ276" i="11"/>
  <c r="CP276" i="11"/>
  <c r="DS276" i="11"/>
  <c r="CA276" i="11"/>
  <c r="CH276" i="11"/>
  <c r="BY276" i="11"/>
  <c r="DJ276" i="11"/>
  <c r="CK276" i="11"/>
  <c r="CJ276" i="11"/>
  <c r="DM276" i="11"/>
  <c r="CV276" i="11"/>
  <c r="CR276" i="11"/>
  <c r="DD276" i="11"/>
  <c r="CL276" i="11"/>
  <c r="DN276" i="11"/>
  <c r="DC276" i="11"/>
  <c r="DT276" i="11"/>
  <c r="CY276" i="11"/>
  <c r="CM276" i="11"/>
  <c r="DG276" i="11"/>
  <c r="CS276" i="11"/>
  <c r="DE276" i="11"/>
  <c r="DB276" i="11"/>
  <c r="BV276" i="11"/>
  <c r="BZ276" i="11"/>
  <c r="CQ276" i="11"/>
  <c r="DH276" i="11"/>
  <c r="CT276" i="11"/>
  <c r="CF276" i="11"/>
  <c r="DO276" i="11"/>
  <c r="CB276" i="11"/>
  <c r="CG276" i="11"/>
  <c r="BU276" i="11"/>
  <c r="BS276" i="11"/>
  <c r="BR276" i="11"/>
  <c r="DZ212" i="11"/>
  <c r="CX235" i="11"/>
  <c r="DE235" i="11"/>
  <c r="CW235" i="11"/>
  <c r="CT235" i="11"/>
  <c r="DB235" i="11"/>
  <c r="CE235" i="11"/>
  <c r="DA235" i="11"/>
  <c r="CG235" i="11"/>
  <c r="BY235" i="11"/>
  <c r="DC235" i="11"/>
  <c r="DF235" i="11"/>
  <c r="CC235" i="11"/>
  <c r="BX235" i="11"/>
  <c r="DX235" i="11"/>
  <c r="DO235" i="11"/>
  <c r="DY235" i="11"/>
  <c r="CV235" i="11"/>
  <c r="DG235" i="11"/>
  <c r="DJ235" i="11"/>
  <c r="CH235" i="11"/>
  <c r="DV235" i="11"/>
  <c r="DL235" i="11"/>
  <c r="CD235" i="11"/>
  <c r="BU235" i="11"/>
  <c r="DP235" i="11"/>
  <c r="DN235" i="11"/>
  <c r="CY235" i="11"/>
  <c r="CR235" i="11"/>
  <c r="CI235" i="11"/>
  <c r="CK235" i="11"/>
  <c r="CB235" i="11"/>
  <c r="DW235" i="11"/>
  <c r="DS235" i="11"/>
  <c r="DK235" i="11"/>
  <c r="DR235" i="11"/>
  <c r="CS235" i="11"/>
  <c r="BZ235" i="11"/>
  <c r="CZ235" i="11"/>
  <c r="BS235" i="11"/>
  <c r="DT235" i="11"/>
  <c r="DM235" i="11"/>
  <c r="CF235" i="11"/>
  <c r="CA235" i="11"/>
  <c r="DD235" i="11"/>
  <c r="CQ235" i="11"/>
  <c r="DI235" i="11"/>
  <c r="BR235" i="11"/>
  <c r="DU235" i="11"/>
  <c r="DQ235" i="11"/>
  <c r="DH235" i="11"/>
  <c r="BW235" i="11"/>
  <c r="BV235" i="11"/>
  <c r="CU235" i="11"/>
  <c r="CJ235" i="11"/>
  <c r="BT235" i="11"/>
  <c r="CP235" i="11"/>
  <c r="CO235" i="11"/>
  <c r="CN235" i="11"/>
  <c r="BU461" i="11"/>
  <c r="DO461" i="11"/>
  <c r="CG461" i="11"/>
  <c r="DR461" i="11"/>
  <c r="CH461" i="11"/>
  <c r="CF461" i="11"/>
  <c r="DE461" i="11"/>
  <c r="CD461" i="11"/>
  <c r="CW461" i="11"/>
  <c r="BX461" i="11"/>
  <c r="DD461" i="11"/>
  <c r="CU461" i="11"/>
  <c r="DQ461" i="11"/>
  <c r="DJ461" i="11"/>
  <c r="DH461" i="11"/>
  <c r="DN461" i="11"/>
  <c r="DF461" i="11"/>
  <c r="DC461" i="11"/>
  <c r="DW461" i="11"/>
  <c r="CQ461" i="11"/>
  <c r="DX461" i="11"/>
  <c r="BY461" i="11"/>
  <c r="BV461" i="11"/>
  <c r="CN461" i="11"/>
  <c r="DT461" i="11"/>
  <c r="CS461" i="11"/>
  <c r="BZ461" i="11"/>
  <c r="DL461" i="11"/>
  <c r="CO461" i="11"/>
  <c r="CL461" i="11"/>
  <c r="DB461" i="11"/>
  <c r="DK461" i="11"/>
  <c r="CJ461" i="11"/>
  <c r="DV461" i="11"/>
  <c r="DI461" i="11"/>
  <c r="BR461" i="11"/>
  <c r="CB461" i="11"/>
  <c r="CA461" i="11"/>
  <c r="DY461" i="11"/>
  <c r="DA461" i="11"/>
  <c r="DM461" i="11"/>
  <c r="CE461" i="11"/>
  <c r="CI461" i="11"/>
  <c r="DS461" i="11"/>
  <c r="CC461" i="11"/>
  <c r="CY461" i="11"/>
  <c r="DU461" i="11"/>
  <c r="CX461" i="11"/>
  <c r="CT461" i="11"/>
  <c r="CK461" i="11"/>
  <c r="BQ461" i="11"/>
  <c r="CZ461" i="11"/>
  <c r="BW461" i="11"/>
  <c r="CP461" i="11"/>
  <c r="CM461" i="11"/>
  <c r="BT461" i="11"/>
  <c r="DP461" i="11"/>
  <c r="CR461" i="11"/>
  <c r="CV461" i="11"/>
  <c r="DG461" i="11"/>
  <c r="CR240" i="11"/>
  <c r="BV462" i="11"/>
  <c r="CS462" i="11"/>
  <c r="CC462" i="11"/>
  <c r="CP462" i="11"/>
  <c r="CY462" i="11"/>
  <c r="DD462" i="11"/>
  <c r="CQ462" i="11"/>
  <c r="CK462" i="11"/>
  <c r="BU462" i="11"/>
  <c r="DB462" i="11"/>
  <c r="CB462" i="11"/>
  <c r="CH462" i="11"/>
  <c r="CD462" i="11"/>
  <c r="DG462" i="11"/>
  <c r="CG462" i="11"/>
  <c r="CZ462" i="11"/>
  <c r="CM462" i="11"/>
  <c r="BT462" i="11"/>
  <c r="DS462" i="11"/>
  <c r="CA462" i="11"/>
  <c r="DN462" i="11"/>
  <c r="DO462" i="11"/>
  <c r="CO462" i="11"/>
  <c r="CF462" i="11"/>
  <c r="DV462" i="11"/>
  <c r="CR462" i="11"/>
  <c r="BX462" i="11"/>
  <c r="BS462" i="11"/>
  <c r="BZ462" i="11"/>
  <c r="CW462" i="11"/>
  <c r="CN462" i="11"/>
  <c r="DI462" i="11"/>
  <c r="DU462" i="11"/>
  <c r="DY462" i="11"/>
  <c r="CU462" i="11"/>
  <c r="DX462" i="11"/>
  <c r="DT462" i="11"/>
  <c r="CV462" i="11"/>
  <c r="DQ462" i="11"/>
  <c r="DH462" i="11"/>
  <c r="BR462" i="11"/>
  <c r="DA462" i="11"/>
  <c r="CL462" i="11"/>
  <c r="CI462" i="11"/>
  <c r="DM462" i="11"/>
  <c r="CE462" i="11"/>
  <c r="CJ462" i="11"/>
  <c r="DP462" i="11"/>
  <c r="DR462" i="11"/>
  <c r="DJ462" i="11"/>
  <c r="CT462" i="11"/>
  <c r="BQ462" i="11"/>
  <c r="DL462" i="11"/>
  <c r="DF462" i="11"/>
  <c r="CX462" i="11"/>
  <c r="DW462" i="11"/>
  <c r="DC462" i="11"/>
  <c r="BY462" i="11"/>
  <c r="DK462" i="11"/>
  <c r="DE462" i="11"/>
  <c r="DZ158" i="11"/>
  <c r="BY402" i="11"/>
  <c r="BR402" i="11"/>
  <c r="BZ402" i="11"/>
  <c r="CA402" i="11"/>
  <c r="CC402" i="11"/>
  <c r="DI402" i="11"/>
  <c r="CM402" i="11"/>
  <c r="DR402" i="11"/>
  <c r="DU402" i="11"/>
  <c r="BU402" i="11"/>
  <c r="CB402" i="11"/>
  <c r="DM402" i="11"/>
  <c r="CU402" i="11"/>
  <c r="CP402" i="11"/>
  <c r="CX402" i="11"/>
  <c r="DJ402" i="11"/>
  <c r="CS402" i="11"/>
  <c r="DQ402" i="11"/>
  <c r="CN402" i="11"/>
  <c r="BX402" i="11"/>
  <c r="CW402" i="11"/>
  <c r="CQ402" i="11"/>
  <c r="DC402" i="11"/>
  <c r="DS402" i="11"/>
  <c r="BW402" i="11"/>
  <c r="DO402" i="11"/>
  <c r="CG402" i="11"/>
  <c r="CL402" i="11"/>
  <c r="BS402" i="11"/>
  <c r="DN402" i="11"/>
  <c r="BV402" i="11"/>
  <c r="CO402" i="11"/>
  <c r="DD402" i="11"/>
  <c r="DP402" i="11"/>
  <c r="DB402" i="11"/>
  <c r="CT402" i="11"/>
  <c r="CV402" i="11"/>
  <c r="DF402" i="11"/>
  <c r="DY402" i="11"/>
  <c r="DA402" i="11"/>
  <c r="CY402" i="11"/>
  <c r="DV402" i="11"/>
  <c r="CE402" i="11"/>
  <c r="DT402" i="11"/>
  <c r="CR402" i="11"/>
  <c r="DK402" i="11"/>
  <c r="DL402" i="11"/>
  <c r="CJ402" i="11"/>
  <c r="CK402" i="11"/>
  <c r="DW402" i="11"/>
  <c r="DX402" i="11"/>
  <c r="CZ402" i="11"/>
  <c r="DH402" i="11"/>
  <c r="CI402" i="11"/>
  <c r="DE402" i="11"/>
  <c r="CH402" i="11"/>
  <c r="CD402" i="11"/>
  <c r="DG402" i="11"/>
  <c r="BT402" i="11"/>
  <c r="CF402" i="11"/>
  <c r="DZ399" i="11"/>
  <c r="DX213" i="11"/>
  <c r="CL213" i="11"/>
  <c r="CG213" i="11"/>
  <c r="BY213" i="11"/>
  <c r="CN213" i="11"/>
  <c r="DG213" i="11"/>
  <c r="DP213" i="11"/>
  <c r="CY213" i="11"/>
  <c r="DM213" i="11"/>
  <c r="DD213" i="11"/>
  <c r="CV213" i="11"/>
  <c r="DB213" i="11"/>
  <c r="BX213" i="11"/>
  <c r="CH213" i="11"/>
  <c r="CO213" i="11"/>
  <c r="CA213" i="11"/>
  <c r="DL213" i="11"/>
  <c r="DR213" i="11"/>
  <c r="DJ213" i="11"/>
  <c r="CK213" i="11"/>
  <c r="CQ213" i="11"/>
  <c r="DV213" i="11"/>
  <c r="DT213" i="11"/>
  <c r="CM213" i="11"/>
  <c r="DA213" i="11"/>
  <c r="CS213" i="11"/>
  <c r="CE213" i="11"/>
  <c r="CF213" i="11"/>
  <c r="CP213" i="11"/>
  <c r="CU213" i="11"/>
  <c r="DI213" i="11"/>
  <c r="CJ213" i="11"/>
  <c r="CB213" i="11"/>
  <c r="BW213" i="11"/>
  <c r="DC213" i="11"/>
  <c r="DQ213" i="11"/>
  <c r="CR213" i="11"/>
  <c r="DW213" i="11"/>
  <c r="BV213" i="11"/>
  <c r="DY213" i="11"/>
  <c r="BZ213" i="11"/>
  <c r="DH213" i="11"/>
  <c r="DU213" i="11"/>
  <c r="CZ213" i="11"/>
  <c r="DE213" i="11"/>
  <c r="DF213" i="11"/>
  <c r="CX213" i="11"/>
  <c r="DS213" i="11"/>
  <c r="CI213" i="11"/>
  <c r="BU213" i="11"/>
  <c r="CT213" i="11"/>
  <c r="DO213" i="11"/>
  <c r="CW213" i="11"/>
  <c r="DK213" i="11"/>
  <c r="DN213" i="11"/>
  <c r="CD213" i="11"/>
  <c r="CC213" i="11"/>
  <c r="BT213" i="11"/>
  <c r="BS213" i="11"/>
  <c r="BR213" i="11"/>
  <c r="DT254" i="11"/>
  <c r="DL254" i="11"/>
  <c r="DC254" i="11"/>
  <c r="DW254" i="11"/>
  <c r="DU254" i="11"/>
  <c r="DO254" i="11"/>
  <c r="BX254" i="11"/>
  <c r="CU254" i="11"/>
  <c r="DJ254" i="11"/>
  <c r="DR254" i="11"/>
  <c r="CL254" i="11"/>
  <c r="BV254" i="11"/>
  <c r="DN254" i="11"/>
  <c r="DX254" i="11"/>
  <c r="CT254" i="11"/>
  <c r="CZ254" i="11"/>
  <c r="CD254" i="11"/>
  <c r="DM254" i="11"/>
  <c r="DY254" i="11"/>
  <c r="CK254" i="11"/>
  <c r="CC254" i="11"/>
  <c r="CI254" i="11"/>
  <c r="CO254" i="11"/>
  <c r="BS254" i="11"/>
  <c r="CX254" i="11"/>
  <c r="BT254" i="11"/>
  <c r="BR254" i="11"/>
  <c r="CF254" i="11"/>
  <c r="BY254" i="11"/>
  <c r="CH254" i="11"/>
  <c r="DS254" i="11"/>
  <c r="DQ254" i="11"/>
  <c r="DP254" i="11"/>
  <c r="CA254" i="11"/>
  <c r="CJ254" i="11"/>
  <c r="BU254" i="11"/>
  <c r="CR254" i="11"/>
  <c r="DA254" i="11"/>
  <c r="CY254" i="11"/>
  <c r="CW254" i="11"/>
  <c r="CG254" i="11"/>
  <c r="DB254" i="11"/>
  <c r="CB254" i="11"/>
  <c r="BZ254" i="11"/>
  <c r="CM254" i="11"/>
  <c r="CE254" i="11"/>
  <c r="CP254" i="11"/>
  <c r="CN254" i="11"/>
  <c r="CV254" i="11"/>
  <c r="BW254" i="11"/>
  <c r="CS254" i="11"/>
  <c r="CQ254" i="11"/>
  <c r="DK254" i="11"/>
  <c r="DD254" i="11"/>
  <c r="DV254" i="11"/>
  <c r="DI254" i="11"/>
  <c r="DH254" i="11"/>
  <c r="DG254" i="11"/>
  <c r="DA220" i="11"/>
  <c r="DT220" i="11"/>
  <c r="CL220" i="11"/>
  <c r="CP220" i="11"/>
  <c r="CK220" i="11"/>
  <c r="DX220" i="11"/>
  <c r="DR220" i="11"/>
  <c r="CQ220" i="11"/>
  <c r="CO220" i="11"/>
  <c r="CD220" i="11"/>
  <c r="DN220" i="11"/>
  <c r="CM220" i="11"/>
  <c r="CU220" i="11"/>
  <c r="CZ220" i="11"/>
  <c r="CN220" i="11"/>
  <c r="CJ220" i="11"/>
  <c r="DS220" i="11"/>
  <c r="DC220" i="11"/>
  <c r="BT220" i="11"/>
  <c r="DG220" i="11"/>
  <c r="DJ220" i="11"/>
  <c r="DB220" i="11"/>
  <c r="CT220" i="11"/>
  <c r="BU220" i="11"/>
  <c r="CS220" i="11"/>
  <c r="DP220" i="11"/>
  <c r="DW220" i="11"/>
  <c r="DU220" i="11"/>
  <c r="CR220" i="11"/>
  <c r="DO220" i="11"/>
  <c r="CY220" i="11"/>
  <c r="DI220" i="11"/>
  <c r="DE220" i="11"/>
  <c r="CX220" i="11"/>
  <c r="DL220" i="11"/>
  <c r="DF220" i="11"/>
  <c r="CC220" i="11"/>
  <c r="BR220" i="11"/>
  <c r="CW220" i="11"/>
  <c r="BV220" i="11"/>
  <c r="DH220" i="11"/>
  <c r="DV220" i="11"/>
  <c r="DD220" i="11"/>
  <c r="DK220" i="11"/>
  <c r="CF220" i="11"/>
  <c r="BS220" i="11"/>
  <c r="CI220" i="11"/>
  <c r="DM220" i="11"/>
  <c r="DQ220" i="11"/>
  <c r="CV220" i="11"/>
  <c r="CB220" i="11"/>
  <c r="DY220" i="11"/>
  <c r="CH220" i="11"/>
  <c r="CE220" i="11"/>
  <c r="CG220" i="11"/>
  <c r="CA220" i="11"/>
  <c r="BZ220" i="11"/>
  <c r="BY220" i="11"/>
  <c r="DZ154" i="11"/>
  <c r="CG222" i="11"/>
  <c r="DD222" i="11"/>
  <c r="DR222" i="11"/>
  <c r="DA222" i="11"/>
  <c r="DV222" i="11"/>
  <c r="BS222" i="11"/>
  <c r="CV222" i="11"/>
  <c r="DJ222" i="11"/>
  <c r="CS222" i="11"/>
  <c r="DS222" i="11"/>
  <c r="CT222" i="11"/>
  <c r="BR222" i="11"/>
  <c r="CX222" i="11"/>
  <c r="DT222" i="11"/>
  <c r="BV222" i="11"/>
  <c r="CZ222" i="11"/>
  <c r="DU222" i="11"/>
  <c r="DK222" i="11"/>
  <c r="DI222" i="11"/>
  <c r="DW222" i="11"/>
  <c r="DC222" i="11"/>
  <c r="DE222" i="11"/>
  <c r="DN222" i="11"/>
  <c r="CU222" i="11"/>
  <c r="DX222" i="11"/>
  <c r="DM222" i="11"/>
  <c r="DB222" i="11"/>
  <c r="DH222" i="11"/>
  <c r="CY222" i="11"/>
  <c r="BU222" i="11"/>
  <c r="DL222" i="11"/>
  <c r="BX222" i="11"/>
  <c r="DO222" i="11"/>
  <c r="BW222" i="11"/>
  <c r="CW222" i="11"/>
  <c r="DY222" i="11"/>
  <c r="DG222" i="11"/>
  <c r="DQ222" i="11"/>
  <c r="DP222" i="11"/>
  <c r="DF222" i="11"/>
  <c r="BT222" i="11"/>
  <c r="CF222" i="11"/>
  <c r="CQ222" i="11"/>
  <c r="CH222" i="11"/>
  <c r="CR222" i="11"/>
  <c r="CK222" i="11"/>
  <c r="CE222" i="11"/>
  <c r="CM222" i="11"/>
  <c r="CI222" i="11"/>
  <c r="CL222" i="11"/>
  <c r="CJ222" i="11"/>
  <c r="CN222" i="11"/>
  <c r="CD222" i="11"/>
  <c r="CO222" i="11"/>
  <c r="CP222" i="11"/>
  <c r="CC222" i="11"/>
  <c r="CB222" i="11"/>
  <c r="CA222" i="11"/>
  <c r="DZ398" i="11"/>
  <c r="CT242" i="11"/>
  <c r="CR241" i="11"/>
  <c r="DZ189" i="11"/>
  <c r="CL234" i="11"/>
  <c r="CQ240" i="11"/>
  <c r="DZ180" i="11"/>
  <c r="BM300" i="11"/>
  <c r="CN300" i="11" s="1"/>
  <c r="BM298" i="11"/>
  <c r="CL298" i="11" s="1"/>
  <c r="BM282" i="11"/>
  <c r="BU282" i="11" s="1"/>
  <c r="BM283" i="11"/>
  <c r="BV283" i="11" s="1"/>
  <c r="BM304" i="11"/>
  <c r="CQ304" i="11" s="1"/>
  <c r="DF238" i="11"/>
  <c r="CA238" i="11"/>
  <c r="CG238" i="11"/>
  <c r="CB238" i="11"/>
  <c r="CD238" i="11"/>
  <c r="BZ238" i="11"/>
  <c r="CM238" i="11"/>
  <c r="DN238" i="11"/>
  <c r="BY238" i="11"/>
  <c r="BX238" i="11"/>
  <c r="BT238" i="11"/>
  <c r="CK238" i="11"/>
  <c r="CC238" i="11"/>
  <c r="BS238" i="11"/>
  <c r="BR238" i="11"/>
  <c r="CN238" i="11"/>
  <c r="DT238" i="11"/>
  <c r="DJ238" i="11"/>
  <c r="DQ238" i="11"/>
  <c r="CF238" i="11"/>
  <c r="DC238" i="11"/>
  <c r="DE238" i="11"/>
  <c r="BU238" i="11"/>
  <c r="DD238" i="11"/>
  <c r="DW238" i="11"/>
  <c r="CY238" i="11"/>
  <c r="CL238" i="11"/>
  <c r="DV238" i="11"/>
  <c r="DA238" i="11"/>
  <c r="BV238" i="11"/>
  <c r="DO238" i="11"/>
  <c r="DK238" i="11"/>
  <c r="DG238" i="11"/>
  <c r="CV238" i="11"/>
  <c r="DY238" i="11"/>
  <c r="DX238" i="11"/>
  <c r="DL238" i="11"/>
  <c r="DS238" i="11"/>
  <c r="BW238" i="11"/>
  <c r="CW238" i="11"/>
  <c r="CI238" i="11"/>
  <c r="DU238" i="11"/>
  <c r="CH238" i="11"/>
  <c r="DM238" i="11"/>
  <c r="CT238" i="11"/>
  <c r="DR238" i="11"/>
  <c r="CJ238" i="11"/>
  <c r="CE238" i="11"/>
  <c r="CU238" i="11"/>
  <c r="DP238" i="11"/>
  <c r="DI238" i="11"/>
  <c r="CZ238" i="11"/>
  <c r="DH238" i="11"/>
  <c r="CX238" i="11"/>
  <c r="DB238" i="11"/>
  <c r="CS238" i="11"/>
  <c r="CR238" i="11"/>
  <c r="CQ238" i="11"/>
  <c r="DZ156" i="11"/>
  <c r="BW219" i="11"/>
  <c r="DZ179" i="11"/>
  <c r="DS253" i="11"/>
  <c r="CZ253" i="11"/>
  <c r="CQ253" i="11"/>
  <c r="CU253" i="11"/>
  <c r="DA253" i="11"/>
  <c r="DM253" i="11"/>
  <c r="BZ253" i="11"/>
  <c r="DN253" i="11"/>
  <c r="CO253" i="11"/>
  <c r="BV253" i="11"/>
  <c r="BT253" i="11"/>
  <c r="CA253" i="11"/>
  <c r="CH253" i="11"/>
  <c r="CN253" i="11"/>
  <c r="DK253" i="11"/>
  <c r="DC253" i="11"/>
  <c r="CB253" i="11"/>
  <c r="DQ253" i="11"/>
  <c r="DW253" i="11"/>
  <c r="DT253" i="11"/>
  <c r="DB253" i="11"/>
  <c r="BR253" i="11"/>
  <c r="CW253" i="11"/>
  <c r="CD253" i="11"/>
  <c r="CI253" i="11"/>
  <c r="DR253" i="11"/>
  <c r="DU253" i="11"/>
  <c r="CV253" i="11"/>
  <c r="CK253" i="11"/>
  <c r="CF253" i="11"/>
  <c r="BX253" i="11"/>
  <c r="CX253" i="11"/>
  <c r="DV253" i="11"/>
  <c r="CS253" i="11"/>
  <c r="BS253" i="11"/>
  <c r="CT253" i="11"/>
  <c r="CL253" i="11"/>
  <c r="BY253" i="11"/>
  <c r="CP253" i="11"/>
  <c r="CY253" i="11"/>
  <c r="BW253" i="11"/>
  <c r="CJ253" i="11"/>
  <c r="CM253" i="11"/>
  <c r="DJ253" i="11"/>
  <c r="DY253" i="11"/>
  <c r="CC253" i="11"/>
  <c r="DX253" i="11"/>
  <c r="CE253" i="11"/>
  <c r="DI253" i="11"/>
  <c r="BU253" i="11"/>
  <c r="DP253" i="11"/>
  <c r="CR253" i="11"/>
  <c r="DL253" i="11"/>
  <c r="CG253" i="11"/>
  <c r="DO253" i="11"/>
  <c r="DH253" i="11"/>
  <c r="DG253" i="11"/>
  <c r="DF253" i="11"/>
  <c r="CA228" i="11"/>
  <c r="DJ228" i="11"/>
  <c r="BW228" i="11"/>
  <c r="CB228" i="11"/>
  <c r="BR228" i="11"/>
  <c r="CL228" i="11"/>
  <c r="CK228" i="11"/>
  <c r="DY228" i="11"/>
  <c r="BV228" i="11"/>
  <c r="BZ228" i="11"/>
  <c r="DD228" i="11"/>
  <c r="DX228" i="11"/>
  <c r="CO228" i="11"/>
  <c r="CX228" i="11"/>
  <c r="CJ228" i="11"/>
  <c r="DL228" i="11"/>
  <c r="CC228" i="11"/>
  <c r="DW228" i="11"/>
  <c r="DP228" i="11"/>
  <c r="CV228" i="11"/>
  <c r="CQ228" i="11"/>
  <c r="CY228" i="11"/>
  <c r="DF228" i="11"/>
  <c r="DC228" i="11"/>
  <c r="DU228" i="11"/>
  <c r="DO228" i="11"/>
  <c r="DH228" i="11"/>
  <c r="CZ228" i="11"/>
  <c r="CR228" i="11"/>
  <c r="DT228" i="11"/>
  <c r="BS228" i="11"/>
  <c r="CU228" i="11"/>
  <c r="BX228" i="11"/>
  <c r="CP228" i="11"/>
  <c r="DG228" i="11"/>
  <c r="DV228" i="11"/>
  <c r="DN228" i="11"/>
  <c r="DQ228" i="11"/>
  <c r="BU228" i="11"/>
  <c r="CW228" i="11"/>
  <c r="DK228" i="11"/>
  <c r="DM228" i="11"/>
  <c r="BY228" i="11"/>
  <c r="CM228" i="11"/>
  <c r="DR228" i="11"/>
  <c r="DB228" i="11"/>
  <c r="CD228" i="11"/>
  <c r="CS228" i="11"/>
  <c r="DE228" i="11"/>
  <c r="CN228" i="11"/>
  <c r="BT228" i="11"/>
  <c r="DI228" i="11"/>
  <c r="DS228" i="11"/>
  <c r="DA228" i="11"/>
  <c r="CT228" i="11"/>
  <c r="CI228" i="11"/>
  <c r="CH228" i="11"/>
  <c r="CG228" i="11"/>
  <c r="BV219" i="11"/>
  <c r="CH231" i="11"/>
  <c r="BM403" i="11"/>
  <c r="BQ403" i="11" s="1"/>
  <c r="Z489" i="11"/>
  <c r="AE494" i="11"/>
  <c r="AD493" i="11"/>
  <c r="T483" i="11"/>
  <c r="M476" i="11"/>
  <c r="AP505" i="11"/>
  <c r="R481" i="11"/>
  <c r="O478" i="11"/>
  <c r="AH497" i="11"/>
  <c r="Q480" i="11"/>
  <c r="AM502" i="11"/>
  <c r="AA490" i="11"/>
  <c r="AQ506" i="11"/>
  <c r="AU510" i="11"/>
  <c r="G470" i="11"/>
  <c r="F469" i="11"/>
  <c r="W486" i="11"/>
  <c r="H471" i="11"/>
  <c r="AN503" i="11"/>
  <c r="AO504" i="11"/>
  <c r="J473" i="11"/>
  <c r="V485" i="11"/>
  <c r="AR507" i="11"/>
  <c r="E468" i="11"/>
  <c r="AG496" i="11"/>
  <c r="AC492" i="11"/>
  <c r="N477" i="11"/>
  <c r="AB491" i="11"/>
  <c r="K474" i="11"/>
  <c r="AF495" i="11"/>
  <c r="AS508" i="11"/>
  <c r="AI498" i="11"/>
  <c r="D467" i="11"/>
  <c r="Y488" i="11"/>
  <c r="X487" i="11"/>
  <c r="AL501" i="11"/>
  <c r="AJ499" i="11"/>
  <c r="AK500" i="11"/>
  <c r="I472" i="11"/>
  <c r="AT509" i="11"/>
  <c r="P479" i="11"/>
  <c r="S482" i="11"/>
  <c r="L475" i="11"/>
  <c r="U484" i="11"/>
  <c r="DZ157" i="11"/>
  <c r="BW462" i="11"/>
  <c r="DZ181" i="11"/>
  <c r="BT217" i="11"/>
  <c r="BQ452" i="11"/>
  <c r="BS453" i="11"/>
  <c r="CS242" i="11"/>
  <c r="DZ166" i="11"/>
  <c r="DZ462" i="14"/>
  <c r="DZ460" i="14"/>
  <c r="DZ463" i="14"/>
  <c r="DZ455" i="14"/>
  <c r="DZ454" i="14"/>
  <c r="DZ459" i="14"/>
  <c r="DZ456" i="14"/>
  <c r="DZ451" i="13"/>
  <c r="DZ455" i="13"/>
  <c r="DZ452" i="13"/>
  <c r="DZ454" i="13"/>
  <c r="DZ457" i="13"/>
  <c r="DZ456" i="13"/>
  <c r="DZ459" i="13"/>
  <c r="DZ462" i="13"/>
  <c r="DZ460" i="13"/>
  <c r="DZ452" i="12"/>
  <c r="DZ456" i="12"/>
  <c r="DZ454" i="12"/>
  <c r="C24" i="15"/>
  <c r="J23" i="15"/>
  <c r="B19" i="12" s="1"/>
  <c r="B83" i="12" s="1"/>
  <c r="DZ457" i="14"/>
  <c r="DZ458" i="14"/>
  <c r="DZ451" i="14"/>
  <c r="DZ461" i="14"/>
  <c r="DZ452" i="14"/>
  <c r="DZ453" i="14"/>
  <c r="DZ453" i="13"/>
  <c r="DZ463" i="13"/>
  <c r="DZ461" i="13"/>
  <c r="DZ458" i="13"/>
  <c r="DZ455" i="12"/>
  <c r="DZ451" i="12"/>
  <c r="DZ457" i="12"/>
  <c r="DZ458" i="12"/>
  <c r="D3" i="32" l="1"/>
  <c r="AW3" i="20"/>
  <c r="Z3" i="32"/>
  <c r="BS3" i="20"/>
  <c r="H3" i="32"/>
  <c r="BA3" i="20"/>
  <c r="C3" i="32"/>
  <c r="AV3" i="20"/>
  <c r="Q3" i="32"/>
  <c r="BJ3" i="20"/>
  <c r="J3" i="32"/>
  <c r="BC3" i="20"/>
  <c r="I3" i="32"/>
  <c r="BB3" i="20"/>
  <c r="B3" i="32"/>
  <c r="AU3" i="20"/>
  <c r="AV67" i="20" s="1"/>
  <c r="AV113" i="20" s="1"/>
  <c r="K3" i="32"/>
  <c r="BD3" i="20"/>
  <c r="W3" i="32"/>
  <c r="BP3" i="20"/>
  <c r="T3" i="32"/>
  <c r="BM3" i="20"/>
  <c r="F3" i="32"/>
  <c r="AY3" i="20"/>
  <c r="AM2" i="22"/>
  <c r="BZ2" i="20"/>
  <c r="U3" i="32"/>
  <c r="BN3" i="20"/>
  <c r="G3" i="32"/>
  <c r="AZ3" i="20"/>
  <c r="M3" i="32"/>
  <c r="BF3" i="20"/>
  <c r="AA3" i="32"/>
  <c r="BT3" i="20"/>
  <c r="AC3" i="32"/>
  <c r="BV3" i="20"/>
  <c r="P3" i="32"/>
  <c r="BI3" i="20"/>
  <c r="S3" i="32"/>
  <c r="BL3" i="20"/>
  <c r="Y3" i="32"/>
  <c r="BR3" i="20"/>
  <c r="AE3" i="32"/>
  <c r="BX3" i="20"/>
  <c r="X3" i="32"/>
  <c r="BQ3" i="20"/>
  <c r="AL3" i="22"/>
  <c r="AF3" i="32"/>
  <c r="BY3" i="20"/>
  <c r="BD67" i="20" s="1"/>
  <c r="BD113" i="20" s="1"/>
  <c r="V3" i="32"/>
  <c r="BO3" i="20"/>
  <c r="O3" i="32"/>
  <c r="BH3" i="20"/>
  <c r="N3" i="32"/>
  <c r="BG3" i="20"/>
  <c r="AB3" i="32"/>
  <c r="BU3" i="20"/>
  <c r="AD3" i="32"/>
  <c r="BW3" i="20"/>
  <c r="L3" i="32"/>
  <c r="BE3" i="20"/>
  <c r="R3" i="32"/>
  <c r="BK3" i="20"/>
  <c r="E3" i="32"/>
  <c r="AX3" i="20"/>
  <c r="CF100" i="14"/>
  <c r="CD111" i="14"/>
  <c r="CZ120" i="14"/>
  <c r="CF164" i="13"/>
  <c r="DS105" i="14"/>
  <c r="DP105" i="14"/>
  <c r="AF16" i="9"/>
  <c r="AE16" i="22" s="1"/>
  <c r="CP105" i="14"/>
  <c r="DN105" i="14"/>
  <c r="BZ105" i="14"/>
  <c r="CA95" i="14"/>
  <c r="CC105" i="14"/>
  <c r="CU105" i="14"/>
  <c r="DZ110" i="13"/>
  <c r="BT88" i="14"/>
  <c r="CN163" i="13"/>
  <c r="BV111" i="14"/>
  <c r="DY163" i="13"/>
  <c r="DO111" i="14"/>
  <c r="BV163" i="13"/>
  <c r="CE111" i="14"/>
  <c r="BU163" i="13"/>
  <c r="DA111" i="14"/>
  <c r="BW163" i="13"/>
  <c r="CE163" i="13"/>
  <c r="DF111" i="14"/>
  <c r="DI163" i="13"/>
  <c r="CW163" i="13"/>
  <c r="DM111" i="14"/>
  <c r="CI179" i="13"/>
  <c r="DT119" i="14"/>
  <c r="CL179" i="13"/>
  <c r="CB119" i="14"/>
  <c r="CZ179" i="13"/>
  <c r="DM119" i="14"/>
  <c r="DB179" i="13"/>
  <c r="DC186" i="13"/>
  <c r="DD119" i="14"/>
  <c r="CY186" i="13"/>
  <c r="CG101" i="14"/>
  <c r="CB179" i="13"/>
  <c r="CF119" i="14"/>
  <c r="DD124" i="14"/>
  <c r="DZ107" i="13"/>
  <c r="CZ163" i="13"/>
  <c r="DG163" i="13"/>
  <c r="DM163" i="13"/>
  <c r="BR163" i="13"/>
  <c r="CA163" i="13"/>
  <c r="CP163" i="13"/>
  <c r="CX163" i="13"/>
  <c r="CX111" i="14"/>
  <c r="DX111" i="14"/>
  <c r="DP111" i="14"/>
  <c r="BR111" i="14"/>
  <c r="CK111" i="14"/>
  <c r="CM111" i="14"/>
  <c r="DH111" i="14"/>
  <c r="CG163" i="13"/>
  <c r="DP163" i="13"/>
  <c r="DV163" i="13"/>
  <c r="DL163" i="13"/>
  <c r="DX163" i="13"/>
  <c r="CU163" i="13"/>
  <c r="CQ163" i="13"/>
  <c r="CR163" i="13"/>
  <c r="CF111" i="14"/>
  <c r="CL111" i="14"/>
  <c r="BX111" i="14"/>
  <c r="CC111" i="14"/>
  <c r="DT111" i="14"/>
  <c r="BY111" i="14"/>
  <c r="CZ111" i="14"/>
  <c r="AC16" i="9"/>
  <c r="AB16" i="22" s="1"/>
  <c r="CH163" i="13"/>
  <c r="BX163" i="13"/>
  <c r="DE163" i="13"/>
  <c r="DR163" i="13"/>
  <c r="BS163" i="13"/>
  <c r="BT163" i="13"/>
  <c r="CO163" i="13"/>
  <c r="CV163" i="13"/>
  <c r="CP110" i="14"/>
  <c r="CW111" i="14"/>
  <c r="DJ111" i="14"/>
  <c r="DU111" i="14"/>
  <c r="BW111" i="14"/>
  <c r="DG111" i="14"/>
  <c r="DN111" i="14"/>
  <c r="DB111" i="14"/>
  <c r="CQ111" i="14"/>
  <c r="CI163" i="13"/>
  <c r="BZ163" i="13"/>
  <c r="DW163" i="13"/>
  <c r="DH163" i="13"/>
  <c r="DA163" i="13"/>
  <c r="DS163" i="13"/>
  <c r="CK163" i="13"/>
  <c r="CD163" i="13"/>
  <c r="CS111" i="14"/>
  <c r="CY111" i="14"/>
  <c r="CG111" i="14"/>
  <c r="CI111" i="14"/>
  <c r="DL111" i="14"/>
  <c r="BQ111" i="14"/>
  <c r="CB111" i="14"/>
  <c r="DD111" i="14"/>
  <c r="CS163" i="13"/>
  <c r="DF163" i="13"/>
  <c r="DD163" i="13"/>
  <c r="DU163" i="13"/>
  <c r="DN163" i="13"/>
  <c r="DK163" i="13"/>
  <c r="CL163" i="13"/>
  <c r="CT111" i="14"/>
  <c r="DV111" i="14"/>
  <c r="DS111" i="14"/>
  <c r="BU111" i="14"/>
  <c r="DI111" i="14"/>
  <c r="CH111" i="14"/>
  <c r="DY111" i="14"/>
  <c r="DC111" i="14"/>
  <c r="DO163" i="13"/>
  <c r="BQ163" i="13"/>
  <c r="DB163" i="13"/>
  <c r="CC163" i="13"/>
  <c r="DC163" i="13"/>
  <c r="CY163" i="13"/>
  <c r="CM163" i="13"/>
  <c r="CU111" i="14"/>
  <c r="CA111" i="14"/>
  <c r="CO111" i="14"/>
  <c r="DR111" i="14"/>
  <c r="BZ111" i="14"/>
  <c r="BT111" i="14"/>
  <c r="DK111" i="14"/>
  <c r="CP111" i="14"/>
  <c r="CF163" i="13"/>
  <c r="CT163" i="13"/>
  <c r="BY163" i="13"/>
  <c r="CB163" i="13"/>
  <c r="DT163" i="13"/>
  <c r="DJ163" i="13"/>
  <c r="DQ163" i="13"/>
  <c r="CV111" i="14"/>
  <c r="CJ111" i="14"/>
  <c r="BS111" i="14"/>
  <c r="CN111" i="14"/>
  <c r="DW111" i="14"/>
  <c r="DQ111" i="14"/>
  <c r="DE111" i="14"/>
  <c r="BS151" i="13"/>
  <c r="CQ105" i="14"/>
  <c r="BT105" i="14"/>
  <c r="DM105" i="14"/>
  <c r="CD105" i="14"/>
  <c r="DG105" i="14"/>
  <c r="BW105" i="14"/>
  <c r="CW105" i="14"/>
  <c r="BY105" i="14"/>
  <c r="DQ105" i="14"/>
  <c r="BS105" i="14"/>
  <c r="CF105" i="14"/>
  <c r="BU105" i="14"/>
  <c r="CZ105" i="14"/>
  <c r="DB105" i="14"/>
  <c r="DF105" i="14"/>
  <c r="DK105" i="14"/>
  <c r="DH105" i="14"/>
  <c r="BR105" i="14"/>
  <c r="DR105" i="14"/>
  <c r="CS105" i="14"/>
  <c r="DA105" i="14"/>
  <c r="DW105" i="14"/>
  <c r="DE105" i="14"/>
  <c r="BV105" i="14"/>
  <c r="CI105" i="14"/>
  <c r="DT105" i="14"/>
  <c r="DD105" i="14"/>
  <c r="CV105" i="14"/>
  <c r="CM105" i="14"/>
  <c r="DI105" i="14"/>
  <c r="DV105" i="14"/>
  <c r="BX105" i="14"/>
  <c r="DX105" i="14"/>
  <c r="BQ105" i="14"/>
  <c r="CY105" i="14"/>
  <c r="CR105" i="14"/>
  <c r="CL105" i="14"/>
  <c r="CN105" i="14"/>
  <c r="CE105" i="14"/>
  <c r="CB105" i="14"/>
  <c r="DU105" i="14"/>
  <c r="DJ105" i="14"/>
  <c r="CH105" i="14"/>
  <c r="CX105" i="14"/>
  <c r="CT105" i="14"/>
  <c r="CK105" i="14"/>
  <c r="CO105" i="14"/>
  <c r="CG105" i="14"/>
  <c r="DY105" i="14"/>
  <c r="CA105" i="14"/>
  <c r="DL105" i="14"/>
  <c r="DO105" i="14"/>
  <c r="DC105" i="14"/>
  <c r="BU153" i="13"/>
  <c r="CY119" i="14"/>
  <c r="CW179" i="13"/>
  <c r="CS179" i="13"/>
  <c r="CO179" i="13"/>
  <c r="DP179" i="13"/>
  <c r="BZ179" i="13"/>
  <c r="DS179" i="13"/>
  <c r="DD179" i="13"/>
  <c r="DA179" i="13"/>
  <c r="CX182" i="13"/>
  <c r="CC119" i="14"/>
  <c r="BR119" i="14"/>
  <c r="BU119" i="14"/>
  <c r="BQ119" i="14"/>
  <c r="DZ119" i="14" s="1"/>
  <c r="DY119" i="14"/>
  <c r="CO119" i="14"/>
  <c r="DE119" i="14"/>
  <c r="CO186" i="13"/>
  <c r="DG186" i="13"/>
  <c r="CX179" i="13"/>
  <c r="CF179" i="13"/>
  <c r="CA179" i="13"/>
  <c r="BW179" i="13"/>
  <c r="DO179" i="13"/>
  <c r="BQ179" i="13"/>
  <c r="DZ179" i="13" s="1"/>
  <c r="DI179" i="13"/>
  <c r="DK179" i="13"/>
  <c r="CI103" i="14"/>
  <c r="DR119" i="14"/>
  <c r="CV119" i="14"/>
  <c r="CT119" i="14"/>
  <c r="CH119" i="14"/>
  <c r="CU119" i="14"/>
  <c r="BS119" i="14"/>
  <c r="DL119" i="14"/>
  <c r="BT186" i="13"/>
  <c r="DU186" i="13"/>
  <c r="CY179" i="13"/>
  <c r="CG179" i="13"/>
  <c r="CR179" i="13"/>
  <c r="CD179" i="13"/>
  <c r="BU179" i="13"/>
  <c r="CP179" i="13"/>
  <c r="DC179" i="13"/>
  <c r="CT179" i="13"/>
  <c r="DB186" i="13"/>
  <c r="DH119" i="14"/>
  <c r="CA119" i="14"/>
  <c r="CN119" i="14"/>
  <c r="BT119" i="14"/>
  <c r="DP119" i="14"/>
  <c r="CR119" i="14"/>
  <c r="DJ119" i="14"/>
  <c r="CF186" i="13"/>
  <c r="DK186" i="13"/>
  <c r="DJ179" i="13"/>
  <c r="BS179" i="13"/>
  <c r="DY179" i="13"/>
  <c r="BR179" i="13"/>
  <c r="CM179" i="13"/>
  <c r="BT179" i="13"/>
  <c r="DF179" i="13"/>
  <c r="DN119" i="14"/>
  <c r="CQ119" i="14"/>
  <c r="BZ119" i="14"/>
  <c r="CS119" i="14"/>
  <c r="CG119" i="14"/>
  <c r="CD119" i="14"/>
  <c r="DO119" i="14"/>
  <c r="CN186" i="13"/>
  <c r="BY179" i="13"/>
  <c r="CJ179" i="13"/>
  <c r="DT179" i="13"/>
  <c r="CQ179" i="13"/>
  <c r="DR179" i="13"/>
  <c r="CK179" i="13"/>
  <c r="DH179" i="13"/>
  <c r="CS113" i="14"/>
  <c r="DA119" i="14"/>
  <c r="CL119" i="14"/>
  <c r="DX119" i="14"/>
  <c r="DW119" i="14"/>
  <c r="CM119" i="14"/>
  <c r="DV119" i="14"/>
  <c r="BX119" i="14"/>
  <c r="DQ119" i="14"/>
  <c r="CA186" i="13"/>
  <c r="DN179" i="13"/>
  <c r="DQ179" i="13"/>
  <c r="BV179" i="13"/>
  <c r="DX179" i="13"/>
  <c r="CH179" i="13"/>
  <c r="BX179" i="13"/>
  <c r="DM179" i="13"/>
  <c r="BM155" i="14"/>
  <c r="CJ155" i="14" s="1"/>
  <c r="DB119" i="14"/>
  <c r="BW119" i="14"/>
  <c r="DI119" i="14"/>
  <c r="CK119" i="14"/>
  <c r="BY119" i="14"/>
  <c r="CJ119" i="14"/>
  <c r="DF119" i="14"/>
  <c r="DG119" i="14"/>
  <c r="CQ186" i="13"/>
  <c r="DV179" i="13"/>
  <c r="CN179" i="13"/>
  <c r="DU179" i="13"/>
  <c r="CE179" i="13"/>
  <c r="DW179" i="13"/>
  <c r="DG179" i="13"/>
  <c r="DL179" i="13"/>
  <c r="DC119" i="14"/>
  <c r="CW119" i="14"/>
  <c r="DU119" i="14"/>
  <c r="CE119" i="14"/>
  <c r="CP119" i="14"/>
  <c r="BV119" i="14"/>
  <c r="DK119" i="14"/>
  <c r="CX119" i="14"/>
  <c r="BY186" i="13"/>
  <c r="CP172" i="13"/>
  <c r="CH172" i="13"/>
  <c r="DK172" i="13"/>
  <c r="CB172" i="13"/>
  <c r="CF172" i="13"/>
  <c r="CK172" i="13"/>
  <c r="CX172" i="13"/>
  <c r="DF172" i="13"/>
  <c r="DY186" i="13"/>
  <c r="BU186" i="13"/>
  <c r="CS186" i="13"/>
  <c r="DM186" i="13"/>
  <c r="CQ172" i="13"/>
  <c r="DN172" i="13"/>
  <c r="CG172" i="13"/>
  <c r="BZ172" i="13"/>
  <c r="BS172" i="13"/>
  <c r="DR172" i="13"/>
  <c r="CV172" i="13"/>
  <c r="CW172" i="13"/>
  <c r="BV186" i="13"/>
  <c r="CV186" i="13"/>
  <c r="CG186" i="13"/>
  <c r="DJ186" i="13"/>
  <c r="CR172" i="13"/>
  <c r="DQ172" i="13"/>
  <c r="BT172" i="13"/>
  <c r="CD172" i="13"/>
  <c r="DH172" i="13"/>
  <c r="DT172" i="13"/>
  <c r="DE172" i="13"/>
  <c r="CM172" i="13"/>
  <c r="CB186" i="13"/>
  <c r="CC186" i="13"/>
  <c r="DP186" i="13"/>
  <c r="DI172" i="13"/>
  <c r="CE172" i="13"/>
  <c r="CS172" i="13"/>
  <c r="BX172" i="13"/>
  <c r="CC172" i="13"/>
  <c r="CI172" i="13"/>
  <c r="CU172" i="13"/>
  <c r="CP186" i="13"/>
  <c r="BW186" i="13"/>
  <c r="DQ186" i="13"/>
  <c r="BW172" i="13"/>
  <c r="BY172" i="13"/>
  <c r="BR172" i="13"/>
  <c r="DU172" i="13"/>
  <c r="DJ172" i="13"/>
  <c r="DX172" i="13"/>
  <c r="DB172" i="13"/>
  <c r="CN172" i="13"/>
  <c r="BQ172" i="13"/>
  <c r="DZ172" i="13" s="1"/>
  <c r="DW172" i="13"/>
  <c r="BV172" i="13"/>
  <c r="CJ172" i="13"/>
  <c r="DL172" i="13"/>
  <c r="DG172" i="13"/>
  <c r="DD172" i="13"/>
  <c r="DE186" i="13"/>
  <c r="CJ186" i="13"/>
  <c r="DV186" i="13"/>
  <c r="DT186" i="13"/>
  <c r="BV154" i="13"/>
  <c r="CO172" i="13"/>
  <c r="DO172" i="13"/>
  <c r="DV172" i="13"/>
  <c r="DS172" i="13"/>
  <c r="BU172" i="13"/>
  <c r="CA172" i="13"/>
  <c r="CT172" i="13"/>
  <c r="DF186" i="13"/>
  <c r="BX186" i="13"/>
  <c r="CX186" i="13"/>
  <c r="CI186" i="13"/>
  <c r="CK186" i="13"/>
  <c r="DW186" i="13"/>
  <c r="DL186" i="13"/>
  <c r="DA186" i="13"/>
  <c r="DC187" i="13"/>
  <c r="CU186" i="13"/>
  <c r="CW186" i="13"/>
  <c r="CL186" i="13"/>
  <c r="CZ186" i="13"/>
  <c r="CE186" i="13"/>
  <c r="DN186" i="13"/>
  <c r="DS186" i="13"/>
  <c r="BZ186" i="13"/>
  <c r="CD186" i="13"/>
  <c r="CR186" i="13"/>
  <c r="BQ186" i="13"/>
  <c r="DZ186" i="13" s="1"/>
  <c r="BR186" i="13"/>
  <c r="DH186" i="13"/>
  <c r="DR186" i="13"/>
  <c r="DD186" i="13"/>
  <c r="CH186" i="13"/>
  <c r="BS186" i="13"/>
  <c r="CT186" i="13"/>
  <c r="DX186" i="13"/>
  <c r="CM186" i="13"/>
  <c r="DI186" i="13"/>
  <c r="BM184" i="14"/>
  <c r="DA184" i="14" s="1"/>
  <c r="CQ175" i="13"/>
  <c r="CV116" i="14"/>
  <c r="BZ158" i="13"/>
  <c r="BY93" i="14"/>
  <c r="DD188" i="13"/>
  <c r="BM165" i="14"/>
  <c r="CH165" i="14" s="1"/>
  <c r="CL170" i="13"/>
  <c r="CT178" i="13"/>
  <c r="BX157" i="13"/>
  <c r="M16" i="9"/>
  <c r="L16" i="22" s="1"/>
  <c r="AR16" i="9"/>
  <c r="BW91" i="14"/>
  <c r="AI16" i="9"/>
  <c r="AH16" i="22" s="1"/>
  <c r="O16" i="9"/>
  <c r="N16" i="22" s="1"/>
  <c r="AJ16" i="9"/>
  <c r="AI16" i="22" s="1"/>
  <c r="CT115" i="14"/>
  <c r="BM169" i="14"/>
  <c r="CL169" i="14" s="1"/>
  <c r="CA159" i="13"/>
  <c r="CL107" i="14"/>
  <c r="BM170" i="14"/>
  <c r="CM170" i="14" s="1"/>
  <c r="CB97" i="14"/>
  <c r="DZ84" i="14"/>
  <c r="CV180" i="13"/>
  <c r="AD16" i="9"/>
  <c r="AC16" i="22" s="1"/>
  <c r="AO16" i="9"/>
  <c r="DF190" i="13"/>
  <c r="AA16" i="9"/>
  <c r="Z16" i="22" s="1"/>
  <c r="Y16" i="9"/>
  <c r="X16" i="22" s="1"/>
  <c r="DZ337" i="13"/>
  <c r="AV16" i="9"/>
  <c r="DZ269" i="12"/>
  <c r="DZ273" i="14"/>
  <c r="BM221" i="13"/>
  <c r="CE221" i="13" s="1"/>
  <c r="Z16" i="9"/>
  <c r="Y16" i="22" s="1"/>
  <c r="AN16" i="9"/>
  <c r="DZ148" i="13"/>
  <c r="Q16" i="9"/>
  <c r="P16" i="22" s="1"/>
  <c r="DZ95" i="13"/>
  <c r="AL16" i="9"/>
  <c r="AK16" i="22" s="1"/>
  <c r="AE16" i="9"/>
  <c r="AD16" i="22" s="1"/>
  <c r="DZ80" i="12"/>
  <c r="AQ16" i="9"/>
  <c r="DZ143" i="12"/>
  <c r="L16" i="9"/>
  <c r="K16" i="22" s="1"/>
  <c r="W16" i="9"/>
  <c r="V16" i="22" s="1"/>
  <c r="DZ210" i="14"/>
  <c r="AH16" i="9"/>
  <c r="AG16" i="22" s="1"/>
  <c r="DZ274" i="13"/>
  <c r="X16" i="9"/>
  <c r="W16" i="22" s="1"/>
  <c r="DD125" i="14"/>
  <c r="AK16" i="9"/>
  <c r="AJ16" i="22" s="1"/>
  <c r="DZ147" i="14"/>
  <c r="AM16" i="9"/>
  <c r="BU89" i="14"/>
  <c r="V16" i="9"/>
  <c r="U16" i="22" s="1"/>
  <c r="DZ211" i="13"/>
  <c r="DZ85" i="13"/>
  <c r="J16" i="9"/>
  <c r="I16" i="22" s="1"/>
  <c r="AG16" i="9"/>
  <c r="AF16" i="22" s="1"/>
  <c r="DZ206" i="12"/>
  <c r="CO109" i="14"/>
  <c r="DZ332" i="12"/>
  <c r="AS16" i="9"/>
  <c r="I16" i="9"/>
  <c r="H16" i="22" s="1"/>
  <c r="AU16" i="9"/>
  <c r="AT16" i="9"/>
  <c r="H16" i="9"/>
  <c r="G16" i="22" s="1"/>
  <c r="U16" i="9"/>
  <c r="T16" i="22" s="1"/>
  <c r="R16" i="9"/>
  <c r="Q16" i="22" s="1"/>
  <c r="AP16" i="9"/>
  <c r="BZ87" i="14"/>
  <c r="CB87" i="14"/>
  <c r="CH87" i="14"/>
  <c r="CC87" i="14"/>
  <c r="CG87" i="14"/>
  <c r="CF87" i="14"/>
  <c r="CA87" i="14"/>
  <c r="CK87" i="14"/>
  <c r="CJ87" i="14"/>
  <c r="CI87" i="14"/>
  <c r="CL87" i="14"/>
  <c r="CD87" i="14"/>
  <c r="DR87" i="14"/>
  <c r="CS87" i="14"/>
  <c r="DG87" i="14"/>
  <c r="DU87" i="14"/>
  <c r="DD87" i="14"/>
  <c r="CE87" i="14"/>
  <c r="DJ87" i="14"/>
  <c r="DX87" i="14"/>
  <c r="CY87" i="14"/>
  <c r="DM87" i="14"/>
  <c r="CV87" i="14"/>
  <c r="DB87" i="14"/>
  <c r="DP87" i="14"/>
  <c r="CQ87" i="14"/>
  <c r="DE87" i="14"/>
  <c r="CN87" i="14"/>
  <c r="DS87" i="14"/>
  <c r="CT87" i="14"/>
  <c r="DH87" i="14"/>
  <c r="DV87" i="14"/>
  <c r="CW87" i="14"/>
  <c r="DK87" i="14"/>
  <c r="DY87" i="14"/>
  <c r="CZ87" i="14"/>
  <c r="DN87" i="14"/>
  <c r="CO87" i="14"/>
  <c r="DC87" i="14"/>
  <c r="DQ87" i="14"/>
  <c r="CR87" i="14"/>
  <c r="DF87" i="14"/>
  <c r="BQ87" i="14"/>
  <c r="CU87" i="14"/>
  <c r="DI87" i="14"/>
  <c r="DW87" i="14"/>
  <c r="CX87" i="14"/>
  <c r="DT87" i="14"/>
  <c r="CP87" i="14"/>
  <c r="DL87" i="14"/>
  <c r="CM87" i="14"/>
  <c r="DA87" i="14"/>
  <c r="DO87" i="14"/>
  <c r="BY87" i="14"/>
  <c r="BX87" i="14"/>
  <c r="BW87" i="14"/>
  <c r="BV87" i="14"/>
  <c r="BU87" i="14"/>
  <c r="BT87" i="14"/>
  <c r="B336" i="12"/>
  <c r="AS313" i="12"/>
  <c r="AH302" i="12"/>
  <c r="Q285" i="12"/>
  <c r="AL306" i="12"/>
  <c r="T288" i="12"/>
  <c r="AX318" i="12"/>
  <c r="AQ311" i="12"/>
  <c r="AE299" i="12"/>
  <c r="O283" i="12"/>
  <c r="E273" i="12"/>
  <c r="R286" i="12"/>
  <c r="AV316" i="12"/>
  <c r="AO309" i="12"/>
  <c r="AC297" i="12"/>
  <c r="M281" i="12"/>
  <c r="D272" i="12"/>
  <c r="P284" i="12"/>
  <c r="AT314" i="12"/>
  <c r="AM307" i="12"/>
  <c r="AA295" i="12"/>
  <c r="K279" i="12"/>
  <c r="AD298" i="12"/>
  <c r="N282" i="12"/>
  <c r="AR312" i="12"/>
  <c r="AK305" i="12"/>
  <c r="Y293" i="12"/>
  <c r="G275" i="12"/>
  <c r="AB296" i="12"/>
  <c r="L280" i="12"/>
  <c r="AP310" i="12"/>
  <c r="AI303" i="12"/>
  <c r="W291" i="12"/>
  <c r="AN308" i="12"/>
  <c r="Z294" i="12"/>
  <c r="J278" i="12"/>
  <c r="AW317" i="12"/>
  <c r="AG301" i="12"/>
  <c r="U289" i="12"/>
  <c r="AF300" i="12"/>
  <c r="X292" i="12"/>
  <c r="I277" i="12"/>
  <c r="AJ304" i="12"/>
  <c r="S287" i="12"/>
  <c r="F274" i="12"/>
  <c r="H276" i="12"/>
  <c r="V290" i="12"/>
  <c r="AU315" i="12"/>
  <c r="CE275" i="13"/>
  <c r="BU275" i="13"/>
  <c r="BZ275" i="13"/>
  <c r="CO275" i="13"/>
  <c r="DC275" i="13"/>
  <c r="CK275" i="13"/>
  <c r="CY275" i="13"/>
  <c r="CP275" i="13"/>
  <c r="CH275" i="13"/>
  <c r="CG275" i="13"/>
  <c r="DT275" i="13"/>
  <c r="CU275" i="13"/>
  <c r="DR275" i="13"/>
  <c r="CI275" i="13"/>
  <c r="DH275" i="13"/>
  <c r="DL275" i="13"/>
  <c r="CM275" i="13"/>
  <c r="DB275" i="13"/>
  <c r="DN275" i="13"/>
  <c r="DG275" i="13"/>
  <c r="BT275" i="13"/>
  <c r="CB275" i="13"/>
  <c r="BW275" i="13"/>
  <c r="BY275" i="13"/>
  <c r="BX275" i="13"/>
  <c r="CC275" i="13"/>
  <c r="DD275" i="13"/>
  <c r="DY275" i="13"/>
  <c r="CL275" i="13"/>
  <c r="CX275" i="13"/>
  <c r="CR275" i="13"/>
  <c r="CF275" i="13"/>
  <c r="DU275" i="13"/>
  <c r="CV275" i="13"/>
  <c r="DQ275" i="13"/>
  <c r="DP275" i="13"/>
  <c r="DJ275" i="13"/>
  <c r="CQ275" i="13"/>
  <c r="BV275" i="13"/>
  <c r="CA275" i="13"/>
  <c r="DM275" i="13"/>
  <c r="CN275" i="13"/>
  <c r="DI275" i="13"/>
  <c r="CZ275" i="13"/>
  <c r="CT275" i="13"/>
  <c r="DX275" i="13"/>
  <c r="CD275" i="13"/>
  <c r="DE275" i="13"/>
  <c r="DS275" i="13"/>
  <c r="DA275" i="13"/>
  <c r="CJ275" i="13"/>
  <c r="DV275" i="13"/>
  <c r="DW275" i="13"/>
  <c r="CW275" i="13"/>
  <c r="DK275" i="13"/>
  <c r="CS275" i="13"/>
  <c r="DO275" i="13"/>
  <c r="DF275" i="13"/>
  <c r="BS275" i="13"/>
  <c r="BR275" i="13"/>
  <c r="CI165" i="13"/>
  <c r="CX165" i="13"/>
  <c r="CL165" i="13"/>
  <c r="CW165" i="13"/>
  <c r="CR165" i="13"/>
  <c r="CY165" i="13"/>
  <c r="CZ165" i="13"/>
  <c r="CT165" i="13"/>
  <c r="DD165" i="13"/>
  <c r="DW165" i="13"/>
  <c r="BY165" i="13"/>
  <c r="DP165" i="13"/>
  <c r="DX165" i="13"/>
  <c r="CS165" i="13"/>
  <c r="CV165" i="13"/>
  <c r="BX165" i="13"/>
  <c r="DO165" i="13"/>
  <c r="BQ165" i="13"/>
  <c r="BT165" i="13"/>
  <c r="DH165" i="13"/>
  <c r="CQ165" i="13"/>
  <c r="DY165" i="13"/>
  <c r="DG165" i="13"/>
  <c r="DS165" i="13"/>
  <c r="DN165" i="13"/>
  <c r="CB165" i="13"/>
  <c r="DQ165" i="13"/>
  <c r="CA165" i="13"/>
  <c r="DC165" i="13"/>
  <c r="BR165" i="13"/>
  <c r="DV165" i="13"/>
  <c r="CN165" i="13"/>
  <c r="DI165" i="13"/>
  <c r="BS165" i="13"/>
  <c r="BW165" i="13"/>
  <c r="DK165" i="13"/>
  <c r="DF165" i="13"/>
  <c r="CU165" i="13"/>
  <c r="DA165" i="13"/>
  <c r="DU165" i="13"/>
  <c r="DR165" i="13"/>
  <c r="CE165" i="13"/>
  <c r="BZ165" i="13"/>
  <c r="CM165" i="13"/>
  <c r="DT165" i="13"/>
  <c r="CC165" i="13"/>
  <c r="DM165" i="13"/>
  <c r="DB165" i="13"/>
  <c r="DJ165" i="13"/>
  <c r="CP165" i="13"/>
  <c r="DL165" i="13"/>
  <c r="BU165" i="13"/>
  <c r="CO165" i="13"/>
  <c r="DE165" i="13"/>
  <c r="BV165" i="13"/>
  <c r="CD165" i="13"/>
  <c r="CK165" i="13"/>
  <c r="CJ165" i="13"/>
  <c r="CH165" i="13"/>
  <c r="BM172" i="14"/>
  <c r="CN172" i="14" s="1"/>
  <c r="DI184" i="14"/>
  <c r="DO184" i="14"/>
  <c r="CF184" i="14"/>
  <c r="BV184" i="14"/>
  <c r="BY184" i="14"/>
  <c r="CA184" i="14"/>
  <c r="CK184" i="14"/>
  <c r="BM163" i="14"/>
  <c r="CD163" i="14" s="1"/>
  <c r="BM236" i="13"/>
  <c r="CM236" i="13" s="1"/>
  <c r="BM229" i="13"/>
  <c r="CF229" i="13" s="1"/>
  <c r="BM215" i="13"/>
  <c r="BR215" i="13" s="1"/>
  <c r="DP118" i="14"/>
  <c r="DM118" i="14"/>
  <c r="DL118" i="14"/>
  <c r="DK118" i="14"/>
  <c r="DE118" i="14"/>
  <c r="DQ118" i="14"/>
  <c r="DG118" i="14"/>
  <c r="DO118" i="14"/>
  <c r="DH118" i="14"/>
  <c r="DJ118" i="14"/>
  <c r="DN118" i="14"/>
  <c r="BT118" i="14"/>
  <c r="CH118" i="14"/>
  <c r="DT118" i="14"/>
  <c r="CE118" i="14"/>
  <c r="CS118" i="14"/>
  <c r="DI118" i="14"/>
  <c r="DF118" i="14"/>
  <c r="DW118" i="14"/>
  <c r="BZ118" i="14"/>
  <c r="CV118" i="14"/>
  <c r="BW118" i="14"/>
  <c r="CK118" i="14"/>
  <c r="CQ118" i="14"/>
  <c r="BR118" i="14"/>
  <c r="CN118" i="14"/>
  <c r="DR118" i="14"/>
  <c r="CC118" i="14"/>
  <c r="CI118" i="14"/>
  <c r="DU118" i="14"/>
  <c r="CF118" i="14"/>
  <c r="CT118" i="14"/>
  <c r="BU118" i="14"/>
  <c r="DX118" i="14"/>
  <c r="CA118" i="14"/>
  <c r="CO118" i="14"/>
  <c r="BX118" i="14"/>
  <c r="CL118" i="14"/>
  <c r="CR118" i="14"/>
  <c r="BS118" i="14"/>
  <c r="CG118" i="14"/>
  <c r="DS118" i="14"/>
  <c r="CD118" i="14"/>
  <c r="DD118" i="14"/>
  <c r="CJ118" i="14"/>
  <c r="DV118" i="14"/>
  <c r="BY118" i="14"/>
  <c r="CU118" i="14"/>
  <c r="BV118" i="14"/>
  <c r="CB118" i="14"/>
  <c r="CP118" i="14"/>
  <c r="BQ118" i="14"/>
  <c r="DZ118" i="14" s="1"/>
  <c r="DY118" i="14"/>
  <c r="CM118" i="14"/>
  <c r="DC118" i="14"/>
  <c r="DB118" i="14"/>
  <c r="DA118" i="14"/>
  <c r="CZ118" i="14"/>
  <c r="CY118" i="14"/>
  <c r="BM212" i="14"/>
  <c r="BQ212" i="14" s="1"/>
  <c r="DZ96" i="13"/>
  <c r="CT108" i="14"/>
  <c r="DF108" i="14"/>
  <c r="DA108" i="14"/>
  <c r="DB108" i="14"/>
  <c r="CW108" i="14"/>
  <c r="CV108" i="14"/>
  <c r="DH108" i="14"/>
  <c r="BS108" i="14"/>
  <c r="CG108" i="14"/>
  <c r="DK108" i="14"/>
  <c r="DY108" i="14"/>
  <c r="CJ108" i="14"/>
  <c r="DV108" i="14"/>
  <c r="BY108" i="14"/>
  <c r="CE108" i="14"/>
  <c r="DQ108" i="14"/>
  <c r="CY108" i="14"/>
  <c r="DD108" i="14"/>
  <c r="CB108" i="14"/>
  <c r="DN108" i="14"/>
  <c r="BQ108" i="14"/>
  <c r="BW108" i="14"/>
  <c r="DI108" i="14"/>
  <c r="CZ108" i="14"/>
  <c r="BT108" i="14"/>
  <c r="CH108" i="14"/>
  <c r="DT108" i="14"/>
  <c r="DR108" i="14"/>
  <c r="CK108" i="14"/>
  <c r="DW108" i="14"/>
  <c r="BZ108" i="14"/>
  <c r="DL108" i="14"/>
  <c r="DJ108" i="14"/>
  <c r="CC108" i="14"/>
  <c r="DC108" i="14"/>
  <c r="DO108" i="14"/>
  <c r="BR108" i="14"/>
  <c r="CF108" i="14"/>
  <c r="CL108" i="14"/>
  <c r="BU108" i="14"/>
  <c r="CU108" i="14"/>
  <c r="DX108" i="14"/>
  <c r="CI108" i="14"/>
  <c r="DU108" i="14"/>
  <c r="BX108" i="14"/>
  <c r="CD108" i="14"/>
  <c r="DE108" i="14"/>
  <c r="DP108" i="14"/>
  <c r="CA108" i="14"/>
  <c r="CX108" i="14"/>
  <c r="DM108" i="14"/>
  <c r="DG108" i="14"/>
  <c r="DS108" i="14"/>
  <c r="BV108" i="14"/>
  <c r="CS108" i="14"/>
  <c r="CR108" i="14"/>
  <c r="CQ108" i="14"/>
  <c r="CP108" i="14"/>
  <c r="CO108" i="14"/>
  <c r="CB81" i="12"/>
  <c r="DK81" i="12"/>
  <c r="CL81" i="12"/>
  <c r="DP81" i="12"/>
  <c r="CY81" i="12"/>
  <c r="CH81" i="12"/>
  <c r="DL81" i="12"/>
  <c r="BZ81" i="12"/>
  <c r="DC81" i="12"/>
  <c r="DY81" i="12"/>
  <c r="DH81" i="12"/>
  <c r="CQ81" i="12"/>
  <c r="DU81" i="12"/>
  <c r="DD81" i="12"/>
  <c r="CU81" i="12"/>
  <c r="DQ81" i="12"/>
  <c r="CZ81" i="12"/>
  <c r="CI81" i="12"/>
  <c r="DM81" i="12"/>
  <c r="CV81" i="12"/>
  <c r="CM81" i="12"/>
  <c r="DI81" i="12"/>
  <c r="CR81" i="12"/>
  <c r="DV81" i="12"/>
  <c r="DE81" i="12"/>
  <c r="CN81" i="12"/>
  <c r="DJ81" i="12"/>
  <c r="CS81" i="12"/>
  <c r="DW81" i="12"/>
  <c r="DF81" i="12"/>
  <c r="CO81" i="12"/>
  <c r="BX81" i="12"/>
  <c r="CA81" i="12"/>
  <c r="DB81" i="12"/>
  <c r="CK81" i="12"/>
  <c r="DO81" i="12"/>
  <c r="CX81" i="12"/>
  <c r="CG81" i="12"/>
  <c r="DS81" i="12"/>
  <c r="CP81" i="12"/>
  <c r="CD81" i="12"/>
  <c r="DR81" i="12"/>
  <c r="CW81" i="12"/>
  <c r="DX81" i="12"/>
  <c r="CT81" i="12"/>
  <c r="DT81" i="12"/>
  <c r="BW81" i="12"/>
  <c r="DA81" i="12"/>
  <c r="CC81" i="12"/>
  <c r="CJ81" i="12"/>
  <c r="DG81" i="12"/>
  <c r="CF81" i="12"/>
  <c r="BY81" i="12"/>
  <c r="DN81" i="12"/>
  <c r="CE81" i="12"/>
  <c r="BV81" i="12"/>
  <c r="BU81" i="12"/>
  <c r="BT81" i="12"/>
  <c r="BS81" i="12"/>
  <c r="BR81" i="12"/>
  <c r="CE152" i="13"/>
  <c r="CB152" i="13"/>
  <c r="CH152" i="13"/>
  <c r="CF152" i="13"/>
  <c r="BY152" i="13"/>
  <c r="CC152" i="13"/>
  <c r="CK152" i="13"/>
  <c r="CL152" i="13"/>
  <c r="CA152" i="13"/>
  <c r="CG152" i="13"/>
  <c r="BZ152" i="13"/>
  <c r="CI152" i="13"/>
  <c r="CJ152" i="13"/>
  <c r="DD152" i="13"/>
  <c r="DJ152" i="13"/>
  <c r="DX152" i="13"/>
  <c r="CY152" i="13"/>
  <c r="DU152" i="13"/>
  <c r="CV152" i="13"/>
  <c r="DB152" i="13"/>
  <c r="DP152" i="13"/>
  <c r="CQ152" i="13"/>
  <c r="DM152" i="13"/>
  <c r="CN152" i="13"/>
  <c r="CT152" i="13"/>
  <c r="DH152" i="13"/>
  <c r="DV152" i="13"/>
  <c r="DE152" i="13"/>
  <c r="CM152" i="13"/>
  <c r="DS152" i="13"/>
  <c r="DY152" i="13"/>
  <c r="CZ152" i="13"/>
  <c r="DN152" i="13"/>
  <c r="CW152" i="13"/>
  <c r="DK152" i="13"/>
  <c r="DQ152" i="13"/>
  <c r="CR152" i="13"/>
  <c r="DF152" i="13"/>
  <c r="CO152" i="13"/>
  <c r="CD152" i="13"/>
  <c r="DC152" i="13"/>
  <c r="DI152" i="13"/>
  <c r="DW152" i="13"/>
  <c r="CX152" i="13"/>
  <c r="BQ152" i="13"/>
  <c r="DT152" i="13"/>
  <c r="CU152" i="13"/>
  <c r="DA152" i="13"/>
  <c r="DO152" i="13"/>
  <c r="CP152" i="13"/>
  <c r="DL152" i="13"/>
  <c r="DR152" i="13"/>
  <c r="CS152" i="13"/>
  <c r="BR152" i="13"/>
  <c r="DG152" i="13"/>
  <c r="BX152" i="13"/>
  <c r="BW152" i="13"/>
  <c r="BV152" i="13"/>
  <c r="BU152" i="13"/>
  <c r="BM82" i="12"/>
  <c r="BQ82" i="12" s="1"/>
  <c r="CG102" i="14"/>
  <c r="DM181" i="13"/>
  <c r="DC181" i="13"/>
  <c r="DH181" i="13"/>
  <c r="DF181" i="13"/>
  <c r="DE181" i="13"/>
  <c r="DJ181" i="13"/>
  <c r="DB181" i="13"/>
  <c r="DN181" i="13"/>
  <c r="DD181" i="13"/>
  <c r="DK181" i="13"/>
  <c r="DL181" i="13"/>
  <c r="DP181" i="13"/>
  <c r="DO181" i="13"/>
  <c r="DS181" i="13"/>
  <c r="CK181" i="13"/>
  <c r="DW181" i="13"/>
  <c r="BZ181" i="13"/>
  <c r="CD181" i="13"/>
  <c r="CU181" i="13"/>
  <c r="CC181" i="13"/>
  <c r="CQ181" i="13"/>
  <c r="BR181" i="13"/>
  <c r="BV181" i="13"/>
  <c r="CM181" i="13"/>
  <c r="BU181" i="13"/>
  <c r="CI181" i="13"/>
  <c r="DU181" i="13"/>
  <c r="DR181" i="13"/>
  <c r="CE181" i="13"/>
  <c r="DX181" i="13"/>
  <c r="CA181" i="13"/>
  <c r="CO181" i="13"/>
  <c r="CT181" i="13"/>
  <c r="DT181" i="13"/>
  <c r="BW181" i="13"/>
  <c r="CR181" i="13"/>
  <c r="BS181" i="13"/>
  <c r="CG181" i="13"/>
  <c r="CN181" i="13"/>
  <c r="DY181" i="13"/>
  <c r="CJ181" i="13"/>
  <c r="DV181" i="13"/>
  <c r="BY181" i="13"/>
  <c r="DG181" i="13"/>
  <c r="CF181" i="13"/>
  <c r="DQ181" i="13"/>
  <c r="CB181" i="13"/>
  <c r="CP181" i="13"/>
  <c r="BQ181" i="13"/>
  <c r="DZ181" i="13" s="1"/>
  <c r="CH181" i="13"/>
  <c r="CL181" i="13"/>
  <c r="BX181" i="13"/>
  <c r="CS181" i="13"/>
  <c r="BT181" i="13"/>
  <c r="DI181" i="13"/>
  <c r="DA181" i="13"/>
  <c r="CZ181" i="13"/>
  <c r="CY181" i="13"/>
  <c r="CX181" i="13"/>
  <c r="BM402" i="13"/>
  <c r="BQ402" i="13" s="1"/>
  <c r="CA207" i="12"/>
  <c r="BX207" i="12"/>
  <c r="BU207" i="12"/>
  <c r="CD207" i="12"/>
  <c r="CB207" i="12"/>
  <c r="BZ207" i="12"/>
  <c r="CC207" i="12"/>
  <c r="BY207" i="12"/>
  <c r="DM207" i="12"/>
  <c r="CU207" i="12"/>
  <c r="CK207" i="12"/>
  <c r="CT207" i="12"/>
  <c r="DD207" i="12"/>
  <c r="DN207" i="12"/>
  <c r="CM207" i="12"/>
  <c r="DX207" i="12"/>
  <c r="CX207" i="12"/>
  <c r="BW207" i="12"/>
  <c r="BV207" i="12"/>
  <c r="DE207" i="12"/>
  <c r="DW207" i="12"/>
  <c r="CN207" i="12"/>
  <c r="CW207" i="12"/>
  <c r="CE207" i="12"/>
  <c r="DO207" i="12"/>
  <c r="DH207" i="12"/>
  <c r="DR207" i="12"/>
  <c r="CH207" i="12"/>
  <c r="CO207" i="12"/>
  <c r="DY207" i="12"/>
  <c r="DG207" i="12"/>
  <c r="CR207" i="12"/>
  <c r="DB207" i="12"/>
  <c r="DL207" i="12"/>
  <c r="DS207" i="12"/>
  <c r="DI207" i="12"/>
  <c r="CQ207" i="12"/>
  <c r="DF207" i="12"/>
  <c r="DP207" i="12"/>
  <c r="CF207" i="12"/>
  <c r="DK207" i="12"/>
  <c r="CI207" i="12"/>
  <c r="CZ207" i="12"/>
  <c r="DA207" i="12"/>
  <c r="CP207" i="12"/>
  <c r="CY207" i="12"/>
  <c r="DV207" i="12"/>
  <c r="DJ207" i="12"/>
  <c r="CG207" i="12"/>
  <c r="CL207" i="12"/>
  <c r="DU207" i="12"/>
  <c r="DT207" i="12"/>
  <c r="CS207" i="12"/>
  <c r="DC207" i="12"/>
  <c r="CJ207" i="12"/>
  <c r="DQ207" i="12"/>
  <c r="CV207" i="12"/>
  <c r="BT207" i="12"/>
  <c r="BS207" i="12"/>
  <c r="BR207" i="12"/>
  <c r="DZ115" i="13"/>
  <c r="BM213" i="13"/>
  <c r="BQ213" i="13" s="1"/>
  <c r="BM208" i="12"/>
  <c r="BQ208" i="12" s="1"/>
  <c r="DB115" i="14"/>
  <c r="DD115" i="14"/>
  <c r="CF115" i="14"/>
  <c r="CD115" i="14"/>
  <c r="DX115" i="14"/>
  <c r="CQ115" i="14"/>
  <c r="BR115" i="14"/>
  <c r="DK115" i="14"/>
  <c r="DN115" i="14"/>
  <c r="BX115" i="14"/>
  <c r="BV115" i="14"/>
  <c r="DP115" i="14"/>
  <c r="CI115" i="14"/>
  <c r="DU115" i="14"/>
  <c r="DL115" i="14"/>
  <c r="DS115" i="14"/>
  <c r="DY115" i="14"/>
  <c r="CR115" i="14"/>
  <c r="CA115" i="14"/>
  <c r="CO115" i="14"/>
  <c r="DG115" i="14"/>
  <c r="CM115" i="14"/>
  <c r="DQ115" i="14"/>
  <c r="CJ115" i="14"/>
  <c r="BS115" i="14"/>
  <c r="CG115" i="14"/>
  <c r="CE115" i="14"/>
  <c r="CS115" i="14"/>
  <c r="CB115" i="14"/>
  <c r="DV115" i="14"/>
  <c r="BY115" i="14"/>
  <c r="DI115" i="14"/>
  <c r="DT115" i="14"/>
  <c r="DR115" i="14"/>
  <c r="CC115" i="14"/>
  <c r="DW115" i="14"/>
  <c r="CH115" i="14"/>
  <c r="CK115" i="14"/>
  <c r="BU115" i="14"/>
  <c r="DM115" i="14"/>
  <c r="BT115" i="14"/>
  <c r="DF115" i="14"/>
  <c r="DO115" i="14"/>
  <c r="CP115" i="14"/>
  <c r="DJ115" i="14"/>
  <c r="DH115" i="14"/>
  <c r="CN115" i="14"/>
  <c r="BZ115" i="14"/>
  <c r="BW115" i="14"/>
  <c r="BQ115" i="14"/>
  <c r="DC115" i="14"/>
  <c r="CL115" i="14"/>
  <c r="DE115" i="14"/>
  <c r="DA115" i="14"/>
  <c r="CZ115" i="14"/>
  <c r="CY115" i="14"/>
  <c r="CX115" i="14"/>
  <c r="CW115" i="14"/>
  <c r="CV115" i="14"/>
  <c r="DZ106" i="13"/>
  <c r="DA112" i="14"/>
  <c r="DF112" i="14"/>
  <c r="DE112" i="14"/>
  <c r="DJ112" i="14"/>
  <c r="CJ112" i="14"/>
  <c r="DV112" i="14"/>
  <c r="CO112" i="14"/>
  <c r="BX112" i="14"/>
  <c r="BV112" i="14"/>
  <c r="DK112" i="14"/>
  <c r="CB112" i="14"/>
  <c r="DN112" i="14"/>
  <c r="CG112" i="14"/>
  <c r="DS112" i="14"/>
  <c r="DY112" i="14"/>
  <c r="CX112" i="14"/>
  <c r="CZ112" i="14"/>
  <c r="DB112" i="14"/>
  <c r="BT112" i="14"/>
  <c r="CP112" i="14"/>
  <c r="BY112" i="14"/>
  <c r="CM112" i="14"/>
  <c r="DQ112" i="14"/>
  <c r="DD112" i="14"/>
  <c r="DW112" i="14"/>
  <c r="CH112" i="14"/>
  <c r="BQ112" i="14"/>
  <c r="CE112" i="14"/>
  <c r="CK112" i="14"/>
  <c r="DO112" i="14"/>
  <c r="BZ112" i="14"/>
  <c r="DT112" i="14"/>
  <c r="BW112" i="14"/>
  <c r="CC112" i="14"/>
  <c r="DX112" i="14"/>
  <c r="CA112" i="14"/>
  <c r="DU112" i="14"/>
  <c r="CN112" i="14"/>
  <c r="CL112" i="14"/>
  <c r="DP112" i="14"/>
  <c r="CD112" i="14"/>
  <c r="DH112" i="14"/>
  <c r="CI112" i="14"/>
  <c r="BU112" i="14"/>
  <c r="DC112" i="14"/>
  <c r="BS112" i="14"/>
  <c r="BR112" i="14"/>
  <c r="DM112" i="14"/>
  <c r="DL112" i="14"/>
  <c r="DG112" i="14"/>
  <c r="CY112" i="14"/>
  <c r="CF112" i="14"/>
  <c r="DI112" i="14"/>
  <c r="DR112" i="14"/>
  <c r="CW112" i="14"/>
  <c r="CV112" i="14"/>
  <c r="CU112" i="14"/>
  <c r="CT112" i="14"/>
  <c r="CS112" i="14"/>
  <c r="CQ107" i="14"/>
  <c r="DB107" i="14"/>
  <c r="CT107" i="14"/>
  <c r="DA107" i="14"/>
  <c r="CW107" i="14"/>
  <c r="CV107" i="14"/>
  <c r="CY107" i="14"/>
  <c r="DF107" i="14"/>
  <c r="DD107" i="14"/>
  <c r="CZ107" i="14"/>
  <c r="DC107" i="14"/>
  <c r="CX107" i="14"/>
  <c r="CU107" i="14"/>
  <c r="CS107" i="14"/>
  <c r="CE107" i="14"/>
  <c r="DI107" i="14"/>
  <c r="CB107" i="14"/>
  <c r="DV107" i="14"/>
  <c r="BY107" i="14"/>
  <c r="BW107" i="14"/>
  <c r="CK107" i="14"/>
  <c r="BT107" i="14"/>
  <c r="DN107" i="14"/>
  <c r="BQ107" i="14"/>
  <c r="DT107" i="14"/>
  <c r="DR107" i="14"/>
  <c r="CC107" i="14"/>
  <c r="DW107" i="14"/>
  <c r="CH107" i="14"/>
  <c r="DL107" i="14"/>
  <c r="DJ107" i="14"/>
  <c r="BU107" i="14"/>
  <c r="DO107" i="14"/>
  <c r="BZ107" i="14"/>
  <c r="CF107" i="14"/>
  <c r="CD107" i="14"/>
  <c r="DX107" i="14"/>
  <c r="DG107" i="14"/>
  <c r="BR107" i="14"/>
  <c r="BX107" i="14"/>
  <c r="BV107" i="14"/>
  <c r="DP107" i="14"/>
  <c r="CI107" i="14"/>
  <c r="DU107" i="14"/>
  <c r="DS107" i="14"/>
  <c r="DY107" i="14"/>
  <c r="DH107" i="14"/>
  <c r="CA107" i="14"/>
  <c r="DM107" i="14"/>
  <c r="DK107" i="14"/>
  <c r="DE107" i="14"/>
  <c r="DQ107" i="14"/>
  <c r="CJ107" i="14"/>
  <c r="BS107" i="14"/>
  <c r="CG107" i="14"/>
  <c r="CR107" i="14"/>
  <c r="CP107" i="14"/>
  <c r="CO107" i="14"/>
  <c r="CN107" i="14"/>
  <c r="CC156" i="13"/>
  <c r="CL156" i="13"/>
  <c r="CP156" i="13"/>
  <c r="CG156" i="13"/>
  <c r="CH156" i="13"/>
  <c r="CO156" i="13"/>
  <c r="CJ156" i="13"/>
  <c r="CI156" i="13"/>
  <c r="CF156" i="13"/>
  <c r="CK156" i="13"/>
  <c r="CD156" i="13"/>
  <c r="CN156" i="13"/>
  <c r="DU156" i="13"/>
  <c r="CU156" i="13"/>
  <c r="DG156" i="13"/>
  <c r="DO156" i="13"/>
  <c r="DJ156" i="13"/>
  <c r="DM156" i="13"/>
  <c r="DY156" i="13"/>
  <c r="DV156" i="13"/>
  <c r="CY156" i="13"/>
  <c r="CT156" i="13"/>
  <c r="CQ156" i="13"/>
  <c r="DX156" i="13"/>
  <c r="DE156" i="13"/>
  <c r="DQ156" i="13"/>
  <c r="DF156" i="13"/>
  <c r="BS156" i="13"/>
  <c r="DP156" i="13"/>
  <c r="CW156" i="13"/>
  <c r="DI156" i="13"/>
  <c r="DT156" i="13"/>
  <c r="DN156" i="13"/>
  <c r="DH156" i="13"/>
  <c r="BQ156" i="13"/>
  <c r="DA156" i="13"/>
  <c r="DD156" i="13"/>
  <c r="CX156" i="13"/>
  <c r="CZ156" i="13"/>
  <c r="DS156" i="13"/>
  <c r="CS156" i="13"/>
  <c r="DR156" i="13"/>
  <c r="BR156" i="13"/>
  <c r="DC156" i="13"/>
  <c r="BU156" i="13"/>
  <c r="DW156" i="13"/>
  <c r="DB156" i="13"/>
  <c r="BV156" i="13"/>
  <c r="CR156" i="13"/>
  <c r="DL156" i="13"/>
  <c r="BT156" i="13"/>
  <c r="CV156" i="13"/>
  <c r="DK156" i="13"/>
  <c r="CE156" i="13"/>
  <c r="CM156" i="13"/>
  <c r="CB156" i="13"/>
  <c r="CA156" i="13"/>
  <c r="BZ156" i="13"/>
  <c r="BY156" i="13"/>
  <c r="BM271" i="12"/>
  <c r="BQ271" i="12" s="1"/>
  <c r="CW181" i="13"/>
  <c r="BM181" i="14"/>
  <c r="CW181" i="14" s="1"/>
  <c r="BM164" i="14"/>
  <c r="CE164" i="14" s="1"/>
  <c r="BM179" i="14"/>
  <c r="CT179" i="14" s="1"/>
  <c r="BM176" i="14"/>
  <c r="CQ176" i="14" s="1"/>
  <c r="BM214" i="13"/>
  <c r="BQ214" i="13" s="1"/>
  <c r="BM246" i="13"/>
  <c r="BM222" i="13"/>
  <c r="BY222" i="13" s="1"/>
  <c r="BM254" i="13"/>
  <c r="DE254" i="13" s="1"/>
  <c r="BM239" i="13"/>
  <c r="CP239" i="13" s="1"/>
  <c r="CM396" i="12"/>
  <c r="CJ396" i="12"/>
  <c r="DO396" i="12"/>
  <c r="DS396" i="12"/>
  <c r="DV396" i="12"/>
  <c r="CU396" i="12"/>
  <c r="CX396" i="12"/>
  <c r="DB396" i="12"/>
  <c r="DE396" i="12"/>
  <c r="CD396" i="12"/>
  <c r="CG396" i="12"/>
  <c r="CS396" i="12"/>
  <c r="DX396" i="12"/>
  <c r="CN396" i="12"/>
  <c r="BS396" i="12"/>
  <c r="BZ396" i="12"/>
  <c r="CA396" i="12"/>
  <c r="DN396" i="12"/>
  <c r="BU396" i="12"/>
  <c r="BR396" i="12"/>
  <c r="CB396" i="12"/>
  <c r="BV396" i="12"/>
  <c r="DL396" i="12"/>
  <c r="CO396" i="12"/>
  <c r="CK396" i="12"/>
  <c r="CV396" i="12"/>
  <c r="DD396" i="12"/>
  <c r="CH396" i="12"/>
  <c r="DT396" i="12"/>
  <c r="DF396" i="12"/>
  <c r="CT396" i="12"/>
  <c r="DM396" i="12"/>
  <c r="DU396" i="12"/>
  <c r="CY396" i="12"/>
  <c r="CP396" i="12"/>
  <c r="CC396" i="12"/>
  <c r="CR396" i="12"/>
  <c r="CZ396" i="12"/>
  <c r="DQ396" i="12"/>
  <c r="DP396" i="12"/>
  <c r="CL396" i="12"/>
  <c r="CF396" i="12"/>
  <c r="DA396" i="12"/>
  <c r="DI396" i="12"/>
  <c r="CE396" i="12"/>
  <c r="BT396" i="12"/>
  <c r="DY396" i="12"/>
  <c r="BW396" i="12"/>
  <c r="CW396" i="12"/>
  <c r="CI396" i="12"/>
  <c r="BX396" i="12"/>
  <c r="DK396" i="12"/>
  <c r="DJ396" i="12"/>
  <c r="BY396" i="12"/>
  <c r="DG396" i="12"/>
  <c r="DC396" i="12"/>
  <c r="DR396" i="12"/>
  <c r="DH396" i="12"/>
  <c r="DW396" i="12"/>
  <c r="CQ396" i="12"/>
  <c r="DU124" i="14"/>
  <c r="DQ124" i="14"/>
  <c r="DL124" i="14"/>
  <c r="DR124" i="14"/>
  <c r="DT124" i="14"/>
  <c r="DS124" i="14"/>
  <c r="DM124" i="14"/>
  <c r="DN124" i="14"/>
  <c r="DP124" i="14"/>
  <c r="CY124" i="14"/>
  <c r="BZ124" i="14"/>
  <c r="CN124" i="14"/>
  <c r="CT124" i="14"/>
  <c r="CC124" i="14"/>
  <c r="CQ124" i="14"/>
  <c r="BR124" i="14"/>
  <c r="CF124" i="14"/>
  <c r="CL124" i="14"/>
  <c r="BU124" i="14"/>
  <c r="DX124" i="14"/>
  <c r="CI124" i="14"/>
  <c r="CW124" i="14"/>
  <c r="BX124" i="14"/>
  <c r="CD124" i="14"/>
  <c r="CZ124" i="14"/>
  <c r="CA124" i="14"/>
  <c r="CO124" i="14"/>
  <c r="CU124" i="14"/>
  <c r="BV124" i="14"/>
  <c r="DJ124" i="14"/>
  <c r="DO124" i="14"/>
  <c r="CR124" i="14"/>
  <c r="BS124" i="14"/>
  <c r="CG124" i="14"/>
  <c r="CM124" i="14"/>
  <c r="DY124" i="14"/>
  <c r="CJ124" i="14"/>
  <c r="CX124" i="14"/>
  <c r="BY124" i="14"/>
  <c r="CE124" i="14"/>
  <c r="DA124" i="14"/>
  <c r="DK124" i="14"/>
  <c r="CB124" i="14"/>
  <c r="CP124" i="14"/>
  <c r="BQ124" i="14"/>
  <c r="DZ124" i="14" s="1"/>
  <c r="BW124" i="14"/>
  <c r="CS124" i="14"/>
  <c r="DW124" i="14"/>
  <c r="DV124" i="14"/>
  <c r="BT124" i="14"/>
  <c r="CH124" i="14"/>
  <c r="CV124" i="14"/>
  <c r="DB124" i="14"/>
  <c r="CK124" i="14"/>
  <c r="DI124" i="14"/>
  <c r="DH124" i="14"/>
  <c r="DG124" i="14"/>
  <c r="DF124" i="14"/>
  <c r="DE124" i="14"/>
  <c r="CR112" i="14"/>
  <c r="DA185" i="13"/>
  <c r="AK246" i="14"/>
  <c r="AR253" i="14"/>
  <c r="AB237" i="14"/>
  <c r="M222" i="14"/>
  <c r="N223" i="14"/>
  <c r="AI244" i="14"/>
  <c r="AP251" i="14"/>
  <c r="Z235" i="14"/>
  <c r="K220" i="14"/>
  <c r="L221" i="14"/>
  <c r="AG242" i="14"/>
  <c r="AN249" i="14"/>
  <c r="X233" i="14"/>
  <c r="I218" i="14"/>
  <c r="J219" i="14"/>
  <c r="B277" i="14"/>
  <c r="AE240" i="14"/>
  <c r="AL247" i="14"/>
  <c r="V231" i="14"/>
  <c r="G216" i="14"/>
  <c r="H217" i="14"/>
  <c r="AS254" i="14"/>
  <c r="AC238" i="14"/>
  <c r="AJ245" i="14"/>
  <c r="T229" i="14"/>
  <c r="E214" i="14"/>
  <c r="F215" i="14"/>
  <c r="AQ252" i="14"/>
  <c r="AA236" i="14"/>
  <c r="AH243" i="14"/>
  <c r="R227" i="14"/>
  <c r="U230" i="14"/>
  <c r="D213" i="14"/>
  <c r="AO250" i="14"/>
  <c r="Y234" i="14"/>
  <c r="AF241" i="14"/>
  <c r="Q226" i="14"/>
  <c r="S228" i="14"/>
  <c r="AM248" i="14"/>
  <c r="W232" i="14"/>
  <c r="AD239" i="14"/>
  <c r="O224" i="14"/>
  <c r="P225" i="14"/>
  <c r="DZ114" i="13"/>
  <c r="DF126" i="14"/>
  <c r="DS126" i="14"/>
  <c r="DN126" i="14"/>
  <c r="DT126" i="14"/>
  <c r="DY126" i="14"/>
  <c r="DX126" i="14"/>
  <c r="DR126" i="14"/>
  <c r="CY126" i="14"/>
  <c r="DU126" i="14"/>
  <c r="CZ126" i="14"/>
  <c r="CA126" i="14"/>
  <c r="DV126" i="14"/>
  <c r="DP126" i="14"/>
  <c r="CR126" i="14"/>
  <c r="BS126" i="14"/>
  <c r="CB126" i="14"/>
  <c r="BZ126" i="14"/>
  <c r="CV126" i="14"/>
  <c r="BW126" i="14"/>
  <c r="CK126" i="14"/>
  <c r="DQ126" i="14"/>
  <c r="CJ126" i="14"/>
  <c r="BR126" i="14"/>
  <c r="CN126" i="14"/>
  <c r="DB126" i="14"/>
  <c r="CC126" i="14"/>
  <c r="DO126" i="14"/>
  <c r="BT126" i="14"/>
  <c r="CW126" i="14"/>
  <c r="CF126" i="14"/>
  <c r="CT126" i="14"/>
  <c r="BU126" i="14"/>
  <c r="DL126" i="14"/>
  <c r="CQ126" i="14"/>
  <c r="CO126" i="14"/>
  <c r="BX126" i="14"/>
  <c r="CL126" i="14"/>
  <c r="CI126" i="14"/>
  <c r="CG126" i="14"/>
  <c r="DC126" i="14"/>
  <c r="CD126" i="14"/>
  <c r="CX126" i="14"/>
  <c r="BY126" i="14"/>
  <c r="CU126" i="14"/>
  <c r="BV126" i="14"/>
  <c r="CP126" i="14"/>
  <c r="BQ126" i="14"/>
  <c r="DZ126" i="14" s="1"/>
  <c r="CM126" i="14"/>
  <c r="DA126" i="14"/>
  <c r="CE126" i="14"/>
  <c r="DW126" i="14"/>
  <c r="CS126" i="14"/>
  <c r="CH126" i="14"/>
  <c r="DM126" i="14"/>
  <c r="DD126" i="14"/>
  <c r="DK126" i="14"/>
  <c r="DJ126" i="14"/>
  <c r="DI126" i="14"/>
  <c r="DH126" i="14"/>
  <c r="DG126" i="14"/>
  <c r="CW100" i="14"/>
  <c r="CR100" i="14"/>
  <c r="CQ100" i="14"/>
  <c r="CV100" i="14"/>
  <c r="CP100" i="14"/>
  <c r="CU100" i="14"/>
  <c r="CO100" i="14"/>
  <c r="CY100" i="14"/>
  <c r="CM100" i="14"/>
  <c r="BT100" i="14"/>
  <c r="DF100" i="14"/>
  <c r="DT100" i="14"/>
  <c r="DR100" i="14"/>
  <c r="DA100" i="14"/>
  <c r="CS100" i="14"/>
  <c r="CL100" i="14"/>
  <c r="DW100" i="14"/>
  <c r="BZ100" i="14"/>
  <c r="DL100" i="14"/>
  <c r="DJ100" i="14"/>
  <c r="CC100" i="14"/>
  <c r="DO100" i="14"/>
  <c r="BR100" i="14"/>
  <c r="DD100" i="14"/>
  <c r="DB100" i="14"/>
  <c r="BU100" i="14"/>
  <c r="DX100" i="14"/>
  <c r="DG100" i="14"/>
  <c r="DU100" i="14"/>
  <c r="BX100" i="14"/>
  <c r="CD100" i="14"/>
  <c r="CT100" i="14"/>
  <c r="DP100" i="14"/>
  <c r="CA100" i="14"/>
  <c r="DM100" i="14"/>
  <c r="DS100" i="14"/>
  <c r="BV100" i="14"/>
  <c r="CZ100" i="14"/>
  <c r="DV100" i="14"/>
  <c r="BY100" i="14"/>
  <c r="DC100" i="14"/>
  <c r="DQ100" i="14"/>
  <c r="BW100" i="14"/>
  <c r="DH100" i="14"/>
  <c r="DY100" i="14"/>
  <c r="CB100" i="14"/>
  <c r="DI100" i="14"/>
  <c r="BS100" i="14"/>
  <c r="DN100" i="14"/>
  <c r="DE100" i="14"/>
  <c r="BQ100" i="14"/>
  <c r="DK100" i="14"/>
  <c r="CX100" i="14"/>
  <c r="CN100" i="14"/>
  <c r="CK100" i="14"/>
  <c r="CJ100" i="14"/>
  <c r="CI100" i="14"/>
  <c r="CH100" i="14"/>
  <c r="CG100" i="14"/>
  <c r="N16" i="9"/>
  <c r="M16" i="22" s="1"/>
  <c r="DZ92" i="13"/>
  <c r="DC113" i="14"/>
  <c r="DB113" i="14"/>
  <c r="DF113" i="14"/>
  <c r="DD113" i="14"/>
  <c r="DL113" i="14"/>
  <c r="DG113" i="14"/>
  <c r="DE113" i="14"/>
  <c r="DJ113" i="14"/>
  <c r="DT113" i="14"/>
  <c r="DR113" i="14"/>
  <c r="BU113" i="14"/>
  <c r="CQ113" i="14"/>
  <c r="BZ113" i="14"/>
  <c r="CZ113" i="14"/>
  <c r="CN113" i="14"/>
  <c r="CL113" i="14"/>
  <c r="DX113" i="14"/>
  <c r="CI113" i="14"/>
  <c r="BR113" i="14"/>
  <c r="CF113" i="14"/>
  <c r="CD113" i="14"/>
  <c r="DP113" i="14"/>
  <c r="CA113" i="14"/>
  <c r="DU113" i="14"/>
  <c r="DK113" i="14"/>
  <c r="DH113" i="14"/>
  <c r="BX113" i="14"/>
  <c r="BV113" i="14"/>
  <c r="CJ113" i="14"/>
  <c r="BS113" i="14"/>
  <c r="DM113" i="14"/>
  <c r="DS113" i="14"/>
  <c r="DY113" i="14"/>
  <c r="CB113" i="14"/>
  <c r="DV113" i="14"/>
  <c r="CO113" i="14"/>
  <c r="CE113" i="14"/>
  <c r="CK113" i="14"/>
  <c r="DW113" i="14"/>
  <c r="CP113" i="14"/>
  <c r="BY113" i="14"/>
  <c r="CM113" i="14"/>
  <c r="CG113" i="14"/>
  <c r="DI113" i="14"/>
  <c r="DA113" i="14"/>
  <c r="BW113" i="14"/>
  <c r="BQ113" i="14"/>
  <c r="DQ113" i="14"/>
  <c r="CC113" i="14"/>
  <c r="BT113" i="14"/>
  <c r="DO113" i="14"/>
  <c r="DN113" i="14"/>
  <c r="CH113" i="14"/>
  <c r="CY113" i="14"/>
  <c r="CX113" i="14"/>
  <c r="CW113" i="14"/>
  <c r="CV113" i="14"/>
  <c r="CU113" i="14"/>
  <c r="CT113" i="14"/>
  <c r="CE99" i="14"/>
  <c r="DJ123" i="14"/>
  <c r="DU123" i="14"/>
  <c r="DT123" i="14"/>
  <c r="DQ123" i="14"/>
  <c r="DS123" i="14"/>
  <c r="DM123" i="14"/>
  <c r="DV123" i="14"/>
  <c r="DL123" i="14"/>
  <c r="DN123" i="14"/>
  <c r="DP123" i="14"/>
  <c r="DR123" i="14"/>
  <c r="DO123" i="14"/>
  <c r="CF123" i="14"/>
  <c r="CD123" i="14"/>
  <c r="DX123" i="14"/>
  <c r="CQ123" i="14"/>
  <c r="BR123" i="14"/>
  <c r="BX123" i="14"/>
  <c r="BV123" i="14"/>
  <c r="CZ123" i="14"/>
  <c r="CI123" i="14"/>
  <c r="CW123" i="14"/>
  <c r="DK123" i="14"/>
  <c r="CU123" i="14"/>
  <c r="DY123" i="14"/>
  <c r="CR123" i="14"/>
  <c r="CA123" i="14"/>
  <c r="CO123" i="14"/>
  <c r="CM123" i="14"/>
  <c r="DA123" i="14"/>
  <c r="CJ123" i="14"/>
  <c r="BS123" i="14"/>
  <c r="CG123" i="14"/>
  <c r="DI123" i="14"/>
  <c r="CE123" i="14"/>
  <c r="CS123" i="14"/>
  <c r="CB123" i="14"/>
  <c r="CX123" i="14"/>
  <c r="BY123" i="14"/>
  <c r="CV123" i="14"/>
  <c r="CT123" i="14"/>
  <c r="CC123" i="14"/>
  <c r="DW123" i="14"/>
  <c r="CH123" i="14"/>
  <c r="CN123" i="14"/>
  <c r="BZ123" i="14"/>
  <c r="BW123" i="14"/>
  <c r="BQ123" i="14"/>
  <c r="DZ123" i="14" s="1"/>
  <c r="CL123" i="14"/>
  <c r="CK123" i="14"/>
  <c r="BU123" i="14"/>
  <c r="BT123" i="14"/>
  <c r="CY123" i="14"/>
  <c r="CP123" i="14"/>
  <c r="DH123" i="14"/>
  <c r="DG123" i="14"/>
  <c r="DF123" i="14"/>
  <c r="DE123" i="14"/>
  <c r="DD123" i="14"/>
  <c r="DX90" i="14"/>
  <c r="DF90" i="14"/>
  <c r="DO90" i="14"/>
  <c r="BQ90" i="14"/>
  <c r="CJ90" i="14"/>
  <c r="CH90" i="14"/>
  <c r="CZ90" i="14"/>
  <c r="DM90" i="14"/>
  <c r="CM90" i="14"/>
  <c r="CL90" i="14"/>
  <c r="DN90" i="14"/>
  <c r="DI90" i="14"/>
  <c r="CD90" i="14"/>
  <c r="CQ90" i="14"/>
  <c r="CB90" i="14"/>
  <c r="DR90" i="14"/>
  <c r="BT90" i="14"/>
  <c r="DC90" i="14"/>
  <c r="CK90" i="14"/>
  <c r="DH90" i="14"/>
  <c r="CT90" i="14"/>
  <c r="DB90" i="14"/>
  <c r="CW90" i="14"/>
  <c r="CV90" i="14"/>
  <c r="CN90" i="14"/>
  <c r="DD90" i="14"/>
  <c r="DW90" i="14"/>
  <c r="BR90" i="14"/>
  <c r="DV90" i="14"/>
  <c r="DQ90" i="14"/>
  <c r="DU90" i="14"/>
  <c r="CP90" i="14"/>
  <c r="CO90" i="14"/>
  <c r="CC90" i="14"/>
  <c r="DJ90" i="14"/>
  <c r="CR90" i="14"/>
  <c r="DK90" i="14"/>
  <c r="CY90" i="14"/>
  <c r="CE90" i="14"/>
  <c r="DG90" i="14"/>
  <c r="DT90" i="14"/>
  <c r="DL90" i="14"/>
  <c r="DA90" i="14"/>
  <c r="DE90" i="14"/>
  <c r="DY90" i="14"/>
  <c r="CI90" i="14"/>
  <c r="DP90" i="14"/>
  <c r="CU90" i="14"/>
  <c r="CF90" i="14"/>
  <c r="CS90" i="14"/>
  <c r="CG90" i="14"/>
  <c r="BS90" i="14"/>
  <c r="DS90" i="14"/>
  <c r="CX90" i="14"/>
  <c r="CA90" i="14"/>
  <c r="BZ90" i="14"/>
  <c r="BY90" i="14"/>
  <c r="BX90" i="14"/>
  <c r="BW90" i="14"/>
  <c r="DE184" i="13"/>
  <c r="DG184" i="13"/>
  <c r="DI184" i="13"/>
  <c r="DQ184" i="13"/>
  <c r="DJ184" i="13"/>
  <c r="DN184" i="13"/>
  <c r="DS184" i="13"/>
  <c r="DR184" i="13"/>
  <c r="DK184" i="13"/>
  <c r="DH184" i="13"/>
  <c r="DM184" i="13"/>
  <c r="DP184" i="13"/>
  <c r="DF184" i="13"/>
  <c r="DX184" i="13"/>
  <c r="CA184" i="13"/>
  <c r="DT184" i="13"/>
  <c r="BW184" i="13"/>
  <c r="CC184" i="13"/>
  <c r="CR184" i="13"/>
  <c r="BS184" i="13"/>
  <c r="CV184" i="13"/>
  <c r="CT184" i="13"/>
  <c r="BU184" i="13"/>
  <c r="DL184" i="13"/>
  <c r="CJ184" i="13"/>
  <c r="DU184" i="13"/>
  <c r="CN184" i="13"/>
  <c r="CL184" i="13"/>
  <c r="CP184" i="13"/>
  <c r="DO184" i="13"/>
  <c r="CB184" i="13"/>
  <c r="CW184" i="13"/>
  <c r="CF184" i="13"/>
  <c r="CD184" i="13"/>
  <c r="CH184" i="13"/>
  <c r="BT184" i="13"/>
  <c r="CO184" i="13"/>
  <c r="BX184" i="13"/>
  <c r="BV184" i="13"/>
  <c r="BZ184" i="13"/>
  <c r="DW184" i="13"/>
  <c r="CG184" i="13"/>
  <c r="CU184" i="13"/>
  <c r="DY184" i="13"/>
  <c r="BR184" i="13"/>
  <c r="CS184" i="13"/>
  <c r="CK184" i="13"/>
  <c r="CQ184" i="13"/>
  <c r="DV184" i="13"/>
  <c r="CI184" i="13"/>
  <c r="CX184" i="13"/>
  <c r="BY184" i="13"/>
  <c r="BQ184" i="13"/>
  <c r="DZ184" i="13" s="1"/>
  <c r="CM184" i="13"/>
  <c r="CE184" i="13"/>
  <c r="DD184" i="13"/>
  <c r="DC184" i="13"/>
  <c r="DB184" i="13"/>
  <c r="DA184" i="13"/>
  <c r="CH149" i="13"/>
  <c r="CI149" i="13"/>
  <c r="CE149" i="13"/>
  <c r="CD149" i="13"/>
  <c r="BZ149" i="13"/>
  <c r="BX149" i="13"/>
  <c r="BW149" i="13"/>
  <c r="CA149" i="13"/>
  <c r="CJ149" i="13"/>
  <c r="DY149" i="13"/>
  <c r="DH149" i="13"/>
  <c r="DV149" i="13"/>
  <c r="CW149" i="13"/>
  <c r="DK149" i="13"/>
  <c r="CL149" i="13"/>
  <c r="BY149" i="13"/>
  <c r="BV149" i="13"/>
  <c r="DQ149" i="13"/>
  <c r="CZ149" i="13"/>
  <c r="DN149" i="13"/>
  <c r="CO149" i="13"/>
  <c r="DC149" i="13"/>
  <c r="DI149" i="13"/>
  <c r="CR149" i="13"/>
  <c r="DF149" i="13"/>
  <c r="DT149" i="13"/>
  <c r="CU149" i="13"/>
  <c r="CC149" i="13"/>
  <c r="CF149" i="13"/>
  <c r="DA149" i="13"/>
  <c r="DW149" i="13"/>
  <c r="CX149" i="13"/>
  <c r="DL149" i="13"/>
  <c r="CM149" i="13"/>
  <c r="CS149" i="13"/>
  <c r="DO149" i="13"/>
  <c r="CP149" i="13"/>
  <c r="DD149" i="13"/>
  <c r="DR149" i="13"/>
  <c r="CK149" i="13"/>
  <c r="DG149" i="13"/>
  <c r="DU149" i="13"/>
  <c r="CV149" i="13"/>
  <c r="DJ149" i="13"/>
  <c r="CG149" i="13"/>
  <c r="CQ149" i="13"/>
  <c r="DM149" i="13"/>
  <c r="DE149" i="13"/>
  <c r="CN149" i="13"/>
  <c r="CB149" i="13"/>
  <c r="DS149" i="13"/>
  <c r="DX149" i="13"/>
  <c r="DB149" i="13"/>
  <c r="DP149" i="13"/>
  <c r="CT149" i="13"/>
  <c r="CY149" i="13"/>
  <c r="BU149" i="13"/>
  <c r="BT149" i="13"/>
  <c r="BS149" i="13"/>
  <c r="BR149" i="13"/>
  <c r="CQ96" i="14"/>
  <c r="CO96" i="14"/>
  <c r="CP96" i="14"/>
  <c r="CL96" i="14"/>
  <c r="CS96" i="14"/>
  <c r="CU96" i="14"/>
  <c r="CM96" i="14"/>
  <c r="CI96" i="14"/>
  <c r="CT96" i="14"/>
  <c r="CH96" i="14"/>
  <c r="DG96" i="14"/>
  <c r="BR96" i="14"/>
  <c r="DL96" i="14"/>
  <c r="DR96" i="14"/>
  <c r="BU96" i="14"/>
  <c r="CK96" i="14"/>
  <c r="DX96" i="14"/>
  <c r="CY96" i="14"/>
  <c r="DU96" i="14"/>
  <c r="DD96" i="14"/>
  <c r="DJ96" i="14"/>
  <c r="CN96" i="14"/>
  <c r="DP96" i="14"/>
  <c r="BS96" i="14"/>
  <c r="DM96" i="14"/>
  <c r="CV96" i="14"/>
  <c r="DB96" i="14"/>
  <c r="DH96" i="14"/>
  <c r="DV96" i="14"/>
  <c r="DE96" i="14"/>
  <c r="BX96" i="14"/>
  <c r="BV96" i="14"/>
  <c r="CZ96" i="14"/>
  <c r="DN96" i="14"/>
  <c r="CW96" i="14"/>
  <c r="DS96" i="14"/>
  <c r="DY96" i="14"/>
  <c r="BT96" i="14"/>
  <c r="DF96" i="14"/>
  <c r="BY96" i="14"/>
  <c r="DK96" i="14"/>
  <c r="DQ96" i="14"/>
  <c r="CJ96" i="14"/>
  <c r="DW96" i="14"/>
  <c r="CX96" i="14"/>
  <c r="BQ96" i="14"/>
  <c r="DC96" i="14"/>
  <c r="DI96" i="14"/>
  <c r="DO96" i="14"/>
  <c r="BZ96" i="14"/>
  <c r="DT96" i="14"/>
  <c r="BW96" i="14"/>
  <c r="CR96" i="14"/>
  <c r="DA96" i="14"/>
  <c r="CG96" i="14"/>
  <c r="CF96" i="14"/>
  <c r="CE96" i="14"/>
  <c r="CD96" i="14"/>
  <c r="CC96" i="14"/>
  <c r="CF155" i="14"/>
  <c r="CI155" i="14"/>
  <c r="CS155" i="14"/>
  <c r="DD155" i="14"/>
  <c r="DP155" i="14"/>
  <c r="DK155" i="14"/>
  <c r="DV155" i="14"/>
  <c r="BZ155" i="14"/>
  <c r="BM160" i="14"/>
  <c r="CA160" i="14" s="1"/>
  <c r="CO168" i="13"/>
  <c r="CS168" i="13"/>
  <c r="CZ168" i="13"/>
  <c r="CY168" i="13"/>
  <c r="CT168" i="13"/>
  <c r="CP168" i="13"/>
  <c r="CQ168" i="13"/>
  <c r="CR168" i="13"/>
  <c r="DC168" i="13"/>
  <c r="DB168" i="13"/>
  <c r="DA168" i="13"/>
  <c r="CU168" i="13"/>
  <c r="CX168" i="13"/>
  <c r="CW168" i="13"/>
  <c r="CV168" i="13"/>
  <c r="BT168" i="13"/>
  <c r="DE168" i="13"/>
  <c r="BX168" i="13"/>
  <c r="BV168" i="13"/>
  <c r="BR168" i="13"/>
  <c r="DW168" i="13"/>
  <c r="CG168" i="13"/>
  <c r="DS168" i="13"/>
  <c r="DY168" i="13"/>
  <c r="DV168" i="13"/>
  <c r="DO168" i="13"/>
  <c r="BY168" i="13"/>
  <c r="DK168" i="13"/>
  <c r="DQ168" i="13"/>
  <c r="DN168" i="13"/>
  <c r="DG168" i="13"/>
  <c r="BQ168" i="13"/>
  <c r="DZ168" i="13" s="1"/>
  <c r="CE168" i="13"/>
  <c r="DI168" i="13"/>
  <c r="DF168" i="13"/>
  <c r="DX168" i="13"/>
  <c r="CA168" i="13"/>
  <c r="DT168" i="13"/>
  <c r="BW168" i="13"/>
  <c r="CC168" i="13"/>
  <c r="DP168" i="13"/>
  <c r="BS168" i="13"/>
  <c r="DL168" i="13"/>
  <c r="DR168" i="13"/>
  <c r="BU168" i="13"/>
  <c r="DH168" i="13"/>
  <c r="DU168" i="13"/>
  <c r="DD168" i="13"/>
  <c r="DJ168" i="13"/>
  <c r="CH168" i="13"/>
  <c r="CD168" i="13"/>
  <c r="BZ168" i="13"/>
  <c r="CB168" i="13"/>
  <c r="CF168" i="13"/>
  <c r="DM168" i="13"/>
  <c r="CN168" i="13"/>
  <c r="CM168" i="13"/>
  <c r="CL168" i="13"/>
  <c r="CK168" i="13"/>
  <c r="BM232" i="13"/>
  <c r="CI232" i="13" s="1"/>
  <c r="BM238" i="13"/>
  <c r="CO238" i="13" s="1"/>
  <c r="BV150" i="13"/>
  <c r="CD150" i="13"/>
  <c r="CC150" i="13"/>
  <c r="CA150" i="13"/>
  <c r="CJ150" i="13"/>
  <c r="CG150" i="13"/>
  <c r="BY150" i="13"/>
  <c r="CF150" i="13"/>
  <c r="CI150" i="13"/>
  <c r="BW150" i="13"/>
  <c r="CH150" i="13"/>
  <c r="CK150" i="13"/>
  <c r="DT150" i="13"/>
  <c r="CU150" i="13"/>
  <c r="DQ150" i="13"/>
  <c r="CR150" i="13"/>
  <c r="DF150" i="13"/>
  <c r="BZ150" i="13"/>
  <c r="DL150" i="13"/>
  <c r="CM150" i="13"/>
  <c r="DI150" i="13"/>
  <c r="DW150" i="13"/>
  <c r="CX150" i="13"/>
  <c r="DD150" i="13"/>
  <c r="DR150" i="13"/>
  <c r="DA150" i="13"/>
  <c r="DO150" i="13"/>
  <c r="CP150" i="13"/>
  <c r="CB150" i="13"/>
  <c r="CV150" i="13"/>
  <c r="DJ150" i="13"/>
  <c r="CS150" i="13"/>
  <c r="DG150" i="13"/>
  <c r="DU150" i="13"/>
  <c r="BX150" i="13"/>
  <c r="CN150" i="13"/>
  <c r="DB150" i="13"/>
  <c r="DX150" i="13"/>
  <c r="CY150" i="13"/>
  <c r="DM150" i="13"/>
  <c r="DS150" i="13"/>
  <c r="CT150" i="13"/>
  <c r="DP150" i="13"/>
  <c r="CQ150" i="13"/>
  <c r="DE150" i="13"/>
  <c r="DK150" i="13"/>
  <c r="CL150" i="13"/>
  <c r="DH150" i="13"/>
  <c r="DV150" i="13"/>
  <c r="CW150" i="13"/>
  <c r="CE150" i="13"/>
  <c r="DC150" i="13"/>
  <c r="DY150" i="13"/>
  <c r="CZ150" i="13"/>
  <c r="DN150" i="13"/>
  <c r="CO150" i="13"/>
  <c r="BU150" i="13"/>
  <c r="BT150" i="13"/>
  <c r="BS150" i="13"/>
  <c r="BM338" i="14"/>
  <c r="BQ338" i="14" s="1"/>
  <c r="AM437" i="14"/>
  <c r="AD428" i="14"/>
  <c r="T418" i="14"/>
  <c r="AA425" i="14"/>
  <c r="W421" i="14"/>
  <c r="AV446" i="14"/>
  <c r="AK435" i="14"/>
  <c r="AR442" i="14"/>
  <c r="R416" i="14"/>
  <c r="S417" i="14"/>
  <c r="G405" i="14"/>
  <c r="B466" i="14"/>
  <c r="AI433" i="14"/>
  <c r="AH432" i="14"/>
  <c r="P414" i="14"/>
  <c r="O413" i="14"/>
  <c r="AG431" i="14"/>
  <c r="AU445" i="14"/>
  <c r="AT444" i="14"/>
  <c r="AC427" i="14"/>
  <c r="N412" i="14"/>
  <c r="Y423" i="14"/>
  <c r="AF430" i="14"/>
  <c r="AQ441" i="14"/>
  <c r="AL436" i="14"/>
  <c r="Z424" i="14"/>
  <c r="L410" i="14"/>
  <c r="M411" i="14"/>
  <c r="F404" i="14"/>
  <c r="AP440" i="14"/>
  <c r="AJ434" i="14"/>
  <c r="X422" i="14"/>
  <c r="J408" i="14"/>
  <c r="K409" i="14"/>
  <c r="E403" i="14"/>
  <c r="AB426" i="14"/>
  <c r="V420" i="14"/>
  <c r="U419" i="14"/>
  <c r="H406" i="14"/>
  <c r="AS443" i="14"/>
  <c r="Q415" i="14"/>
  <c r="AO439" i="14"/>
  <c r="I407" i="14"/>
  <c r="AN438" i="14"/>
  <c r="D402" i="14"/>
  <c r="AE429" i="14"/>
  <c r="CS167" i="13"/>
  <c r="CO167" i="13"/>
  <c r="DA167" i="13"/>
  <c r="CZ167" i="13"/>
  <c r="CP167" i="13"/>
  <c r="CV167" i="13"/>
  <c r="DL167" i="13"/>
  <c r="CC167" i="13"/>
  <c r="DO167" i="13"/>
  <c r="BR167" i="13"/>
  <c r="CE167" i="13"/>
  <c r="DD167" i="13"/>
  <c r="BU167" i="13"/>
  <c r="DG167" i="13"/>
  <c r="DU167" i="13"/>
  <c r="DJ167" i="13"/>
  <c r="CU167" i="13"/>
  <c r="CF167" i="13"/>
  <c r="DX167" i="13"/>
  <c r="CA167" i="13"/>
  <c r="DM167" i="13"/>
  <c r="CD167" i="13"/>
  <c r="BX167" i="13"/>
  <c r="DP167" i="13"/>
  <c r="BS167" i="13"/>
  <c r="DE167" i="13"/>
  <c r="DC167" i="13"/>
  <c r="DS167" i="13"/>
  <c r="DH167" i="13"/>
  <c r="DV167" i="13"/>
  <c r="CG167" i="13"/>
  <c r="BW167" i="13"/>
  <c r="DY167" i="13"/>
  <c r="CB167" i="13"/>
  <c r="DN167" i="13"/>
  <c r="BY167" i="13"/>
  <c r="BV167" i="13"/>
  <c r="DQ167" i="13"/>
  <c r="BT167" i="13"/>
  <c r="DF167" i="13"/>
  <c r="BQ167" i="13"/>
  <c r="DZ167" i="13" s="1"/>
  <c r="DR167" i="13"/>
  <c r="DW167" i="13"/>
  <c r="CT167" i="13"/>
  <c r="CW167" i="13"/>
  <c r="BZ167" i="13"/>
  <c r="CY167" i="13"/>
  <c r="DK167" i="13"/>
  <c r="CR167" i="13"/>
  <c r="CQ167" i="13"/>
  <c r="DT167" i="13"/>
  <c r="DB167" i="13"/>
  <c r="CX167" i="13"/>
  <c r="DI167" i="13"/>
  <c r="CN167" i="13"/>
  <c r="CM167" i="13"/>
  <c r="CL167" i="13"/>
  <c r="CK167" i="13"/>
  <c r="CJ167" i="13"/>
  <c r="CI160" i="13"/>
  <c r="CT160" i="13"/>
  <c r="CL160" i="13"/>
  <c r="CH160" i="13"/>
  <c r="CO160" i="13"/>
  <c r="CS160" i="13"/>
  <c r="CZ160" i="13"/>
  <c r="DS160" i="13"/>
  <c r="BU160" i="13"/>
  <c r="BX160" i="13"/>
  <c r="CX160" i="13"/>
  <c r="CP160" i="13"/>
  <c r="CN160" i="13"/>
  <c r="BT160" i="13"/>
  <c r="DK160" i="13"/>
  <c r="DW160" i="13"/>
  <c r="DR160" i="13"/>
  <c r="BR160" i="13"/>
  <c r="DU160" i="13"/>
  <c r="DC160" i="13"/>
  <c r="DG160" i="13"/>
  <c r="DB160" i="13"/>
  <c r="DL160" i="13"/>
  <c r="DM160" i="13"/>
  <c r="BW160" i="13"/>
  <c r="DV160" i="13"/>
  <c r="BV160" i="13"/>
  <c r="CV160" i="13"/>
  <c r="DE160" i="13"/>
  <c r="DY160" i="13"/>
  <c r="DF160" i="13"/>
  <c r="DO160" i="13"/>
  <c r="DJ160" i="13"/>
  <c r="CU160" i="13"/>
  <c r="DX160" i="13"/>
  <c r="CW160" i="13"/>
  <c r="DQ160" i="13"/>
  <c r="BZ160" i="13"/>
  <c r="CY160" i="13"/>
  <c r="DP160" i="13"/>
  <c r="BY160" i="13"/>
  <c r="DI160" i="13"/>
  <c r="DT160" i="13"/>
  <c r="BS160" i="13"/>
  <c r="DD160" i="13"/>
  <c r="DN160" i="13"/>
  <c r="CQ160" i="13"/>
  <c r="CR160" i="13"/>
  <c r="DH160" i="13"/>
  <c r="BQ160" i="13"/>
  <c r="CM160" i="13"/>
  <c r="CJ160" i="13"/>
  <c r="CG160" i="13"/>
  <c r="CK160" i="13"/>
  <c r="DA160" i="13"/>
  <c r="CF160" i="13"/>
  <c r="CE160" i="13"/>
  <c r="CD160" i="13"/>
  <c r="CC160" i="13"/>
  <c r="DR189" i="13"/>
  <c r="DV189" i="13"/>
  <c r="DX189" i="13"/>
  <c r="CU189" i="13"/>
  <c r="CC189" i="13"/>
  <c r="CQ189" i="13"/>
  <c r="BR189" i="13"/>
  <c r="CL189" i="13"/>
  <c r="DL189" i="13"/>
  <c r="CM189" i="13"/>
  <c r="BU189" i="13"/>
  <c r="CI189" i="13"/>
  <c r="CW189" i="13"/>
  <c r="CD189" i="13"/>
  <c r="DN189" i="13"/>
  <c r="CE189" i="13"/>
  <c r="CZ189" i="13"/>
  <c r="CA189" i="13"/>
  <c r="CO189" i="13"/>
  <c r="BV189" i="13"/>
  <c r="CV189" i="13"/>
  <c r="BW189" i="13"/>
  <c r="CR189" i="13"/>
  <c r="BS189" i="13"/>
  <c r="CG189" i="13"/>
  <c r="CN189" i="13"/>
  <c r="DY189" i="13"/>
  <c r="CJ189" i="13"/>
  <c r="CX189" i="13"/>
  <c r="BY189" i="13"/>
  <c r="CF189" i="13"/>
  <c r="DA189" i="13"/>
  <c r="CB189" i="13"/>
  <c r="CP189" i="13"/>
  <c r="BQ189" i="13"/>
  <c r="DZ189" i="13" s="1"/>
  <c r="CY189" i="13"/>
  <c r="DJ189" i="13"/>
  <c r="DK189" i="13"/>
  <c r="CH189" i="13"/>
  <c r="DO189" i="13"/>
  <c r="DQ189" i="13"/>
  <c r="DT189" i="13"/>
  <c r="BZ189" i="13"/>
  <c r="BX189" i="13"/>
  <c r="DB189" i="13"/>
  <c r="DU189" i="13"/>
  <c r="DC189" i="13"/>
  <c r="CT189" i="13"/>
  <c r="DW189" i="13"/>
  <c r="CS189" i="13"/>
  <c r="CK189" i="13"/>
  <c r="DS189" i="13"/>
  <c r="BT189" i="13"/>
  <c r="DP189" i="13"/>
  <c r="DM189" i="13"/>
  <c r="DI189" i="13"/>
  <c r="DH189" i="13"/>
  <c r="DG189" i="13"/>
  <c r="DF189" i="13"/>
  <c r="CN94" i="14"/>
  <c r="CR94" i="14"/>
  <c r="CG94" i="14"/>
  <c r="CQ94" i="14"/>
  <c r="CI94" i="14"/>
  <c r="CO94" i="14"/>
  <c r="CL94" i="14"/>
  <c r="CJ94" i="14"/>
  <c r="CP94" i="14"/>
  <c r="CS94" i="14"/>
  <c r="CH94" i="14"/>
  <c r="CF94" i="14"/>
  <c r="BT94" i="14"/>
  <c r="DF94" i="14"/>
  <c r="DT94" i="14"/>
  <c r="CU94" i="14"/>
  <c r="DQ94" i="14"/>
  <c r="CM94" i="14"/>
  <c r="DW94" i="14"/>
  <c r="CX94" i="14"/>
  <c r="DL94" i="14"/>
  <c r="BW94" i="14"/>
  <c r="DI94" i="14"/>
  <c r="DO94" i="14"/>
  <c r="BR94" i="14"/>
  <c r="DD94" i="14"/>
  <c r="DR94" i="14"/>
  <c r="DA94" i="14"/>
  <c r="DG94" i="14"/>
  <c r="DU94" i="14"/>
  <c r="CV94" i="14"/>
  <c r="DJ94" i="14"/>
  <c r="BU94" i="14"/>
  <c r="DX94" i="14"/>
  <c r="CY94" i="14"/>
  <c r="DM94" i="14"/>
  <c r="BX94" i="14"/>
  <c r="DB94" i="14"/>
  <c r="CK94" i="14"/>
  <c r="DP94" i="14"/>
  <c r="BS94" i="14"/>
  <c r="DE94" i="14"/>
  <c r="DS94" i="14"/>
  <c r="CT94" i="14"/>
  <c r="DH94" i="14"/>
  <c r="DV94" i="14"/>
  <c r="CW94" i="14"/>
  <c r="DK94" i="14"/>
  <c r="BV94" i="14"/>
  <c r="CZ94" i="14"/>
  <c r="DN94" i="14"/>
  <c r="DC94" i="14"/>
  <c r="DY94" i="14"/>
  <c r="BQ94" i="14"/>
  <c r="CE94" i="14"/>
  <c r="CD94" i="14"/>
  <c r="CC94" i="14"/>
  <c r="CB94" i="14"/>
  <c r="CA94" i="14"/>
  <c r="CN102" i="14"/>
  <c r="CW102" i="14"/>
  <c r="CP102" i="14"/>
  <c r="CV102" i="14"/>
  <c r="CX102" i="14"/>
  <c r="CY102" i="14"/>
  <c r="CZ102" i="14"/>
  <c r="CT102" i="14"/>
  <c r="DA102" i="14"/>
  <c r="CS102" i="14"/>
  <c r="CQ102" i="14"/>
  <c r="CR102" i="14"/>
  <c r="CO102" i="14"/>
  <c r="CU102" i="14"/>
  <c r="DO102" i="14"/>
  <c r="BR102" i="14"/>
  <c r="DD102" i="14"/>
  <c r="DR102" i="14"/>
  <c r="CC102" i="14"/>
  <c r="DG102" i="14"/>
  <c r="DU102" i="14"/>
  <c r="CF102" i="14"/>
  <c r="DJ102" i="14"/>
  <c r="BU102" i="14"/>
  <c r="DX102" i="14"/>
  <c r="CA102" i="14"/>
  <c r="DM102" i="14"/>
  <c r="BX102" i="14"/>
  <c r="DB102" i="14"/>
  <c r="DP102" i="14"/>
  <c r="BS102" i="14"/>
  <c r="DE102" i="14"/>
  <c r="DS102" i="14"/>
  <c r="CD102" i="14"/>
  <c r="DH102" i="14"/>
  <c r="DV102" i="14"/>
  <c r="BY102" i="14"/>
  <c r="DK102" i="14"/>
  <c r="BV102" i="14"/>
  <c r="BT102" i="14"/>
  <c r="DF102" i="14"/>
  <c r="DT102" i="14"/>
  <c r="CE102" i="14"/>
  <c r="DQ102" i="14"/>
  <c r="DW102" i="14"/>
  <c r="DI102" i="14"/>
  <c r="DN102" i="14"/>
  <c r="BZ102" i="14"/>
  <c r="BQ102" i="14"/>
  <c r="DC102" i="14"/>
  <c r="BW102" i="14"/>
  <c r="DL102" i="14"/>
  <c r="DY102" i="14"/>
  <c r="CB102" i="14"/>
  <c r="CM102" i="14"/>
  <c r="CL102" i="14"/>
  <c r="CK102" i="14"/>
  <c r="CJ102" i="14"/>
  <c r="CI102" i="14"/>
  <c r="AT445" i="13"/>
  <c r="AG432" i="13"/>
  <c r="Z425" i="13"/>
  <c r="P415" i="13"/>
  <c r="AN439" i="13"/>
  <c r="G406" i="13"/>
  <c r="AK436" i="13"/>
  <c r="AB427" i="13"/>
  <c r="S418" i="13"/>
  <c r="O414" i="13"/>
  <c r="X423" i="13"/>
  <c r="AR443" i="13"/>
  <c r="AO440" i="13"/>
  <c r="AA426" i="13"/>
  <c r="W422" i="13"/>
  <c r="K410" i="13"/>
  <c r="AL437" i="13"/>
  <c r="AF431" i="13"/>
  <c r="U420" i="13"/>
  <c r="J409" i="13"/>
  <c r="AI434" i="13"/>
  <c r="B467" i="13"/>
  <c r="AP441" i="13"/>
  <c r="R417" i="13"/>
  <c r="L411" i="13"/>
  <c r="AD429" i="13"/>
  <c r="I408" i="13"/>
  <c r="AU446" i="13"/>
  <c r="AM438" i="13"/>
  <c r="AJ435" i="13"/>
  <c r="N413" i="13"/>
  <c r="M412" i="13"/>
  <c r="D403" i="13"/>
  <c r="AS444" i="13"/>
  <c r="AC428" i="13"/>
  <c r="Y424" i="13"/>
  <c r="F405" i="13"/>
  <c r="H407" i="13"/>
  <c r="T419" i="13"/>
  <c r="V421" i="13"/>
  <c r="E404" i="13"/>
  <c r="AQ442" i="13"/>
  <c r="AH433" i="13"/>
  <c r="Q416" i="13"/>
  <c r="AE430" i="13"/>
  <c r="AM312" i="13"/>
  <c r="AB301" i="13"/>
  <c r="L285" i="13"/>
  <c r="U294" i="13"/>
  <c r="G280" i="13"/>
  <c r="AK310" i="13"/>
  <c r="Z299" i="13"/>
  <c r="J283" i="13"/>
  <c r="S292" i="13"/>
  <c r="E278" i="13"/>
  <c r="AI308" i="13"/>
  <c r="X297" i="13"/>
  <c r="AJ309" i="13"/>
  <c r="Q290" i="13"/>
  <c r="AP315" i="13"/>
  <c r="AG306" i="13"/>
  <c r="V295" i="13"/>
  <c r="AR317" i="13"/>
  <c r="O288" i="13"/>
  <c r="AF305" i="13"/>
  <c r="B341" i="13"/>
  <c r="AE304" i="13"/>
  <c r="T293" i="13"/>
  <c r="AC302" i="13"/>
  <c r="M286" i="13"/>
  <c r="H281" i="13"/>
  <c r="AS318" i="13"/>
  <c r="AN313" i="13"/>
  <c r="R291" i="13"/>
  <c r="AA300" i="13"/>
  <c r="K284" i="13"/>
  <c r="D277" i="13"/>
  <c r="P289" i="13"/>
  <c r="N287" i="13"/>
  <c r="Y298" i="13"/>
  <c r="W296" i="13"/>
  <c r="AQ316" i="13"/>
  <c r="AH307" i="13"/>
  <c r="AO314" i="13"/>
  <c r="I282" i="13"/>
  <c r="AL311" i="13"/>
  <c r="F279" i="13"/>
  <c r="AD303" i="13"/>
  <c r="DA122" i="14"/>
  <c r="DW188" i="13"/>
  <c r="DO188" i="13"/>
  <c r="DK188" i="13"/>
  <c r="DL188" i="13"/>
  <c r="DJ188" i="13"/>
  <c r="DU188" i="13"/>
  <c r="DV188" i="13"/>
  <c r="DM188" i="13"/>
  <c r="DQ188" i="13"/>
  <c r="DR188" i="13"/>
  <c r="DT188" i="13"/>
  <c r="DX188" i="13"/>
  <c r="CI188" i="13"/>
  <c r="CV188" i="13"/>
  <c r="DB188" i="13"/>
  <c r="CK188" i="13"/>
  <c r="DS188" i="13"/>
  <c r="CZ188" i="13"/>
  <c r="CA188" i="13"/>
  <c r="CN188" i="13"/>
  <c r="CT188" i="13"/>
  <c r="CC188" i="13"/>
  <c r="CR188" i="13"/>
  <c r="BS188" i="13"/>
  <c r="CF188" i="13"/>
  <c r="CL188" i="13"/>
  <c r="BU188" i="13"/>
  <c r="CJ188" i="13"/>
  <c r="CW188" i="13"/>
  <c r="BX188" i="13"/>
  <c r="CD188" i="13"/>
  <c r="BZ188" i="13"/>
  <c r="CB188" i="13"/>
  <c r="CO188" i="13"/>
  <c r="CU188" i="13"/>
  <c r="BV188" i="13"/>
  <c r="BR188" i="13"/>
  <c r="BT188" i="13"/>
  <c r="CG188" i="13"/>
  <c r="CM188" i="13"/>
  <c r="DY188" i="13"/>
  <c r="CX188" i="13"/>
  <c r="DP188" i="13"/>
  <c r="CY188" i="13"/>
  <c r="CP188" i="13"/>
  <c r="CQ188" i="13"/>
  <c r="CH188" i="13"/>
  <c r="DI188" i="13"/>
  <c r="BY188" i="13"/>
  <c r="BQ188" i="13"/>
  <c r="DZ188" i="13" s="1"/>
  <c r="DN188" i="13"/>
  <c r="CE188" i="13"/>
  <c r="BW188" i="13"/>
  <c r="DA188" i="13"/>
  <c r="CS188" i="13"/>
  <c r="DH188" i="13"/>
  <c r="DG188" i="13"/>
  <c r="DF188" i="13"/>
  <c r="DE188" i="13"/>
  <c r="DE177" i="13"/>
  <c r="DG177" i="13"/>
  <c r="DF177" i="13"/>
  <c r="CX177" i="13"/>
  <c r="DD177" i="13"/>
  <c r="DC177" i="13"/>
  <c r="CY177" i="13"/>
  <c r="DI177" i="13"/>
  <c r="DK177" i="13"/>
  <c r="DJ177" i="13"/>
  <c r="DB177" i="13"/>
  <c r="DH177" i="13"/>
  <c r="CZ177" i="13"/>
  <c r="DL177" i="13"/>
  <c r="DA177" i="13"/>
  <c r="DT177" i="13"/>
  <c r="DY177" i="13"/>
  <c r="CB177" i="13"/>
  <c r="DV177" i="13"/>
  <c r="CO177" i="13"/>
  <c r="CN177" i="13"/>
  <c r="DQ177" i="13"/>
  <c r="BT177" i="13"/>
  <c r="DN177" i="13"/>
  <c r="CG177" i="13"/>
  <c r="CF177" i="13"/>
  <c r="CK177" i="13"/>
  <c r="DW177" i="13"/>
  <c r="CP177" i="13"/>
  <c r="BY177" i="13"/>
  <c r="BX177" i="13"/>
  <c r="CC177" i="13"/>
  <c r="DO177" i="13"/>
  <c r="CH177" i="13"/>
  <c r="BQ177" i="13"/>
  <c r="DZ177" i="13" s="1"/>
  <c r="DS177" i="13"/>
  <c r="BU177" i="13"/>
  <c r="CQ177" i="13"/>
  <c r="BZ177" i="13"/>
  <c r="CL177" i="13"/>
  <c r="CM177" i="13"/>
  <c r="DX177" i="13"/>
  <c r="CI177" i="13"/>
  <c r="BR177" i="13"/>
  <c r="CD177" i="13"/>
  <c r="CE177" i="13"/>
  <c r="DP177" i="13"/>
  <c r="CA177" i="13"/>
  <c r="DU177" i="13"/>
  <c r="BV177" i="13"/>
  <c r="DM177" i="13"/>
  <c r="DR177" i="13"/>
  <c r="BW177" i="13"/>
  <c r="CJ177" i="13"/>
  <c r="BS177" i="13"/>
  <c r="CW177" i="13"/>
  <c r="CV177" i="13"/>
  <c r="CU177" i="13"/>
  <c r="CT177" i="13"/>
  <c r="AB16" i="9"/>
  <c r="AA16" i="22" s="1"/>
  <c r="DZ93" i="13"/>
  <c r="BV86" i="14"/>
  <c r="CB86" i="14"/>
  <c r="CJ86" i="14"/>
  <c r="CE86" i="14"/>
  <c r="CA86" i="14"/>
  <c r="DF86" i="14"/>
  <c r="DT86" i="14"/>
  <c r="CU86" i="14"/>
  <c r="DQ86" i="14"/>
  <c r="CR86" i="14"/>
  <c r="CK86" i="14"/>
  <c r="DW86" i="14"/>
  <c r="CX86" i="14"/>
  <c r="DL86" i="14"/>
  <c r="CM86" i="14"/>
  <c r="DI86" i="14"/>
  <c r="DO86" i="14"/>
  <c r="CP86" i="14"/>
  <c r="DD86" i="14"/>
  <c r="DR86" i="14"/>
  <c r="DA86" i="14"/>
  <c r="DG86" i="14"/>
  <c r="DU86" i="14"/>
  <c r="CV86" i="14"/>
  <c r="DJ86" i="14"/>
  <c r="CS86" i="14"/>
  <c r="CF86" i="14"/>
  <c r="CY86" i="14"/>
  <c r="DM86" i="14"/>
  <c r="CN86" i="14"/>
  <c r="DB86" i="14"/>
  <c r="DX86" i="14"/>
  <c r="BZ86" i="14"/>
  <c r="DV86" i="14"/>
  <c r="CW86" i="14"/>
  <c r="DK86" i="14"/>
  <c r="CL86" i="14"/>
  <c r="DH86" i="14"/>
  <c r="DY86" i="14"/>
  <c r="CQ86" i="14"/>
  <c r="DP86" i="14"/>
  <c r="CD86" i="14"/>
  <c r="DN86" i="14"/>
  <c r="CZ86" i="14"/>
  <c r="CC86" i="14"/>
  <c r="DE86" i="14"/>
  <c r="CO86" i="14"/>
  <c r="DS86" i="14"/>
  <c r="DC86" i="14"/>
  <c r="CI86" i="14"/>
  <c r="CT86" i="14"/>
  <c r="CG86" i="14"/>
  <c r="CH86" i="14"/>
  <c r="BX86" i="14"/>
  <c r="BY86" i="14"/>
  <c r="BW86" i="14"/>
  <c r="BU86" i="14"/>
  <c r="BT86" i="14"/>
  <c r="BS86" i="14"/>
  <c r="BM174" i="14"/>
  <c r="CO174" i="14" s="1"/>
  <c r="BM156" i="14"/>
  <c r="BW156" i="14" s="1"/>
  <c r="BM180" i="14"/>
  <c r="CU180" i="14" s="1"/>
  <c r="BM154" i="14"/>
  <c r="BV154" i="14" s="1"/>
  <c r="BM157" i="14"/>
  <c r="BX157" i="14" s="1"/>
  <c r="CZ176" i="13"/>
  <c r="CY176" i="13"/>
  <c r="DJ176" i="13"/>
  <c r="DE176" i="13"/>
  <c r="CX176" i="13"/>
  <c r="DI176" i="13"/>
  <c r="DD176" i="13"/>
  <c r="DF176" i="13"/>
  <c r="DK176" i="13"/>
  <c r="CW176" i="13"/>
  <c r="DH176" i="13"/>
  <c r="DX176" i="13"/>
  <c r="CA176" i="13"/>
  <c r="DT176" i="13"/>
  <c r="BW176" i="13"/>
  <c r="CC176" i="13"/>
  <c r="DP176" i="13"/>
  <c r="BS176" i="13"/>
  <c r="DL176" i="13"/>
  <c r="DR176" i="13"/>
  <c r="BU176" i="13"/>
  <c r="DB176" i="13"/>
  <c r="DG176" i="13"/>
  <c r="CJ176" i="13"/>
  <c r="DU176" i="13"/>
  <c r="CN176" i="13"/>
  <c r="CL176" i="13"/>
  <c r="DV176" i="13"/>
  <c r="DA176" i="13"/>
  <c r="DC176" i="13"/>
  <c r="CB176" i="13"/>
  <c r="DM176" i="13"/>
  <c r="CF176" i="13"/>
  <c r="CD176" i="13"/>
  <c r="DN176" i="13"/>
  <c r="BT176" i="13"/>
  <c r="CO176" i="13"/>
  <c r="BX176" i="13"/>
  <c r="BV176" i="13"/>
  <c r="CP176" i="13"/>
  <c r="DW176" i="13"/>
  <c r="CG176" i="13"/>
  <c r="DS176" i="13"/>
  <c r="DY176" i="13"/>
  <c r="CH176" i="13"/>
  <c r="DO176" i="13"/>
  <c r="BY176" i="13"/>
  <c r="CM176" i="13"/>
  <c r="DQ176" i="13"/>
  <c r="BZ176" i="13"/>
  <c r="CI176" i="13"/>
  <c r="BQ176" i="13"/>
  <c r="DZ176" i="13" s="1"/>
  <c r="CE176" i="13"/>
  <c r="CK176" i="13"/>
  <c r="BR176" i="13"/>
  <c r="CV176" i="13"/>
  <c r="CU176" i="13"/>
  <c r="CT176" i="13"/>
  <c r="CS176" i="13"/>
  <c r="BM244" i="13"/>
  <c r="CV244" i="13" s="1"/>
  <c r="BM218" i="13"/>
  <c r="BU218" i="13" s="1"/>
  <c r="BM249" i="13"/>
  <c r="CZ249" i="13" s="1"/>
  <c r="BM216" i="13"/>
  <c r="BS216" i="13" s="1"/>
  <c r="BM235" i="13"/>
  <c r="CL235" i="13" s="1"/>
  <c r="CI161" i="13"/>
  <c r="CK161" i="13"/>
  <c r="CN161" i="13"/>
  <c r="CV161" i="13"/>
  <c r="CH161" i="13"/>
  <c r="CQ161" i="13"/>
  <c r="CT161" i="13"/>
  <c r="CU161" i="13"/>
  <c r="CM161" i="13"/>
  <c r="CS161" i="13"/>
  <c r="CL161" i="13"/>
  <c r="CJ161" i="13"/>
  <c r="CR161" i="13"/>
  <c r="CP161" i="13"/>
  <c r="BX161" i="13"/>
  <c r="DG161" i="13"/>
  <c r="BY161" i="13"/>
  <c r="DP161" i="13"/>
  <c r="DX161" i="13"/>
  <c r="DY161" i="13"/>
  <c r="CY161" i="13"/>
  <c r="BQ161" i="13"/>
  <c r="CZ161" i="13"/>
  <c r="DH161" i="13"/>
  <c r="DQ161" i="13"/>
  <c r="CA161" i="13"/>
  <c r="DS161" i="13"/>
  <c r="BT161" i="13"/>
  <c r="DV161" i="13"/>
  <c r="DI161" i="13"/>
  <c r="BS161" i="13"/>
  <c r="DC161" i="13"/>
  <c r="DN161" i="13"/>
  <c r="DF161" i="13"/>
  <c r="DA161" i="13"/>
  <c r="DU161" i="13"/>
  <c r="BW161" i="13"/>
  <c r="CX161" i="13"/>
  <c r="BZ161" i="13"/>
  <c r="DT161" i="13"/>
  <c r="BU161" i="13"/>
  <c r="DM161" i="13"/>
  <c r="DR161" i="13"/>
  <c r="BR161" i="13"/>
  <c r="DO161" i="13"/>
  <c r="DE161" i="13"/>
  <c r="CW161" i="13"/>
  <c r="DB161" i="13"/>
  <c r="CO161" i="13"/>
  <c r="BV161" i="13"/>
  <c r="DL161" i="13"/>
  <c r="DK161" i="13"/>
  <c r="DD161" i="13"/>
  <c r="DJ161" i="13"/>
  <c r="DW161" i="13"/>
  <c r="CG161" i="13"/>
  <c r="CF161" i="13"/>
  <c r="CE161" i="13"/>
  <c r="CD161" i="13"/>
  <c r="CG165" i="13"/>
  <c r="CY178" i="13"/>
  <c r="DG178" i="13"/>
  <c r="DK178" i="13"/>
  <c r="BT178" i="13"/>
  <c r="CO178" i="13"/>
  <c r="DS178" i="13"/>
  <c r="DY178" i="13"/>
  <c r="DV178" i="13"/>
  <c r="DI178" i="13"/>
  <c r="DB178" i="13"/>
  <c r="DW178" i="13"/>
  <c r="CG178" i="13"/>
  <c r="CM178" i="13"/>
  <c r="DQ178" i="13"/>
  <c r="DN178" i="13"/>
  <c r="DM178" i="13"/>
  <c r="DD178" i="13"/>
  <c r="DO178" i="13"/>
  <c r="BY178" i="13"/>
  <c r="CE178" i="13"/>
  <c r="CK178" i="13"/>
  <c r="CP178" i="13"/>
  <c r="DX178" i="13"/>
  <c r="CQ178" i="13"/>
  <c r="BQ178" i="13"/>
  <c r="DZ178" i="13" s="1"/>
  <c r="BW178" i="13"/>
  <c r="CC178" i="13"/>
  <c r="DP178" i="13"/>
  <c r="CI178" i="13"/>
  <c r="DT178" i="13"/>
  <c r="DR178" i="13"/>
  <c r="BU178" i="13"/>
  <c r="CR178" i="13"/>
  <c r="CA178" i="13"/>
  <c r="CN178" i="13"/>
  <c r="CL178" i="13"/>
  <c r="CH178" i="13"/>
  <c r="CJ178" i="13"/>
  <c r="BS178" i="13"/>
  <c r="CF178" i="13"/>
  <c r="CD178" i="13"/>
  <c r="BZ178" i="13"/>
  <c r="BX178" i="13"/>
  <c r="DF178" i="13"/>
  <c r="CZ178" i="13"/>
  <c r="DL178" i="13"/>
  <c r="BV178" i="13"/>
  <c r="BR178" i="13"/>
  <c r="DA178" i="13"/>
  <c r="DH178" i="13"/>
  <c r="DJ178" i="13"/>
  <c r="DC178" i="13"/>
  <c r="DE178" i="13"/>
  <c r="CB178" i="13"/>
  <c r="DU178" i="13"/>
  <c r="CX178" i="13"/>
  <c r="CW178" i="13"/>
  <c r="CV178" i="13"/>
  <c r="CU178" i="13"/>
  <c r="CE153" i="13"/>
  <c r="CH153" i="13"/>
  <c r="CD153" i="13"/>
  <c r="CG153" i="13"/>
  <c r="CM153" i="13"/>
  <c r="CK153" i="13"/>
  <c r="CL153" i="13"/>
  <c r="CB153" i="13"/>
  <c r="BZ153" i="13"/>
  <c r="CC153" i="13"/>
  <c r="CN153" i="13"/>
  <c r="CJ153" i="13"/>
  <c r="CF153" i="13"/>
  <c r="CA153" i="13"/>
  <c r="CI153" i="13"/>
  <c r="DI153" i="13"/>
  <c r="DE153" i="13"/>
  <c r="BS153" i="13"/>
  <c r="BQ153" i="13"/>
  <c r="DV153" i="13"/>
  <c r="DA153" i="13"/>
  <c r="CW153" i="13"/>
  <c r="DP153" i="13"/>
  <c r="DK153" i="13"/>
  <c r="DF153" i="13"/>
  <c r="DW153" i="13"/>
  <c r="DS153" i="13"/>
  <c r="CZ153" i="13"/>
  <c r="CV153" i="13"/>
  <c r="CS153" i="13"/>
  <c r="DT153" i="13"/>
  <c r="DO153" i="13"/>
  <c r="DC153" i="13"/>
  <c r="CP153" i="13"/>
  <c r="DJ153" i="13"/>
  <c r="DL153" i="13"/>
  <c r="DG153" i="13"/>
  <c r="CR153" i="13"/>
  <c r="BR153" i="13"/>
  <c r="CU153" i="13"/>
  <c r="DD153" i="13"/>
  <c r="CY153" i="13"/>
  <c r="DR153" i="13"/>
  <c r="DN153" i="13"/>
  <c r="DX153" i="13"/>
  <c r="DY153" i="13"/>
  <c r="DU153" i="13"/>
  <c r="DB153" i="13"/>
  <c r="CX153" i="13"/>
  <c r="DH153" i="13"/>
  <c r="CQ153" i="13"/>
  <c r="CO153" i="13"/>
  <c r="CT153" i="13"/>
  <c r="DQ153" i="13"/>
  <c r="DM153" i="13"/>
  <c r="BY153" i="13"/>
  <c r="BX153" i="13"/>
  <c r="BW153" i="13"/>
  <c r="BV153" i="13"/>
  <c r="DZ109" i="13"/>
  <c r="DZ99" i="13"/>
  <c r="DZ91" i="13"/>
  <c r="BZ94" i="14"/>
  <c r="CS95" i="14"/>
  <c r="CN95" i="14"/>
  <c r="CT95" i="14"/>
  <c r="CR95" i="14"/>
  <c r="CJ95" i="14"/>
  <c r="CP95" i="14"/>
  <c r="CL95" i="14"/>
  <c r="CO95" i="14"/>
  <c r="CK95" i="14"/>
  <c r="CM95" i="14"/>
  <c r="CQ95" i="14"/>
  <c r="DS95" i="14"/>
  <c r="BV95" i="14"/>
  <c r="DH95" i="14"/>
  <c r="DV95" i="14"/>
  <c r="CW95" i="14"/>
  <c r="CG95" i="14"/>
  <c r="DK95" i="14"/>
  <c r="DY95" i="14"/>
  <c r="CZ95" i="14"/>
  <c r="DN95" i="14"/>
  <c r="BY95" i="14"/>
  <c r="DC95" i="14"/>
  <c r="DQ95" i="14"/>
  <c r="BT95" i="14"/>
  <c r="DF95" i="14"/>
  <c r="BQ95" i="14"/>
  <c r="DT95" i="14"/>
  <c r="CU95" i="14"/>
  <c r="DI95" i="14"/>
  <c r="DW95" i="14"/>
  <c r="CX95" i="14"/>
  <c r="DL95" i="14"/>
  <c r="BW95" i="14"/>
  <c r="DA95" i="14"/>
  <c r="DO95" i="14"/>
  <c r="BR95" i="14"/>
  <c r="DD95" i="14"/>
  <c r="DR95" i="14"/>
  <c r="BU95" i="14"/>
  <c r="DG95" i="14"/>
  <c r="DU95" i="14"/>
  <c r="CV95" i="14"/>
  <c r="DJ95" i="14"/>
  <c r="DX95" i="14"/>
  <c r="CY95" i="14"/>
  <c r="DM95" i="14"/>
  <c r="BX95" i="14"/>
  <c r="DB95" i="14"/>
  <c r="CH95" i="14"/>
  <c r="DP95" i="14"/>
  <c r="BS95" i="14"/>
  <c r="DE95" i="14"/>
  <c r="CI95" i="14"/>
  <c r="CF95" i="14"/>
  <c r="CE95" i="14"/>
  <c r="CD95" i="14"/>
  <c r="CC95" i="14"/>
  <c r="CB95" i="14"/>
  <c r="AZ509" i="12"/>
  <c r="AU504" i="12"/>
  <c r="AO498" i="12"/>
  <c r="AC486" i="12"/>
  <c r="O472" i="12"/>
  <c r="X481" i="12"/>
  <c r="G464" i="12"/>
  <c r="AB485" i="12"/>
  <c r="AX507" i="12"/>
  <c r="AM496" i="12"/>
  <c r="AA484" i="12"/>
  <c r="V479" i="12"/>
  <c r="AD487" i="12"/>
  <c r="D461" i="12"/>
  <c r="AG490" i="12"/>
  <c r="AV505" i="12"/>
  <c r="AK494" i="12"/>
  <c r="Y482" i="12"/>
  <c r="T477" i="12"/>
  <c r="Z483" i="12"/>
  <c r="K468" i="12"/>
  <c r="AR501" i="12"/>
  <c r="AT503" i="12"/>
  <c r="AJ493" i="12"/>
  <c r="AN497" i="12"/>
  <c r="R475" i="12"/>
  <c r="AF489" i="12"/>
  <c r="E462" i="12"/>
  <c r="I466" i="12"/>
  <c r="AS502" i="12"/>
  <c r="AH491" i="12"/>
  <c r="W480" i="12"/>
  <c r="P473" i="12"/>
  <c r="AI492" i="12"/>
  <c r="H465" i="12"/>
  <c r="S476" i="12"/>
  <c r="BA510" i="12"/>
  <c r="AQ500" i="12"/>
  <c r="AL495" i="12"/>
  <c r="U478" i="12"/>
  <c r="N471" i="12"/>
  <c r="M470" i="12"/>
  <c r="J467" i="12"/>
  <c r="AY508" i="12"/>
  <c r="AW506" i="12"/>
  <c r="AP499" i="12"/>
  <c r="AE488" i="12"/>
  <c r="Q474" i="12"/>
  <c r="L469" i="12"/>
  <c r="F463" i="12"/>
  <c r="DE187" i="13"/>
  <c r="DM187" i="13"/>
  <c r="DT187" i="13"/>
  <c r="DH187" i="13"/>
  <c r="BW187" i="13"/>
  <c r="CZ187" i="13"/>
  <c r="CI187" i="13"/>
  <c r="CW187" i="13"/>
  <c r="BV187" i="13"/>
  <c r="CV187" i="13"/>
  <c r="DY187" i="13"/>
  <c r="CR187" i="13"/>
  <c r="CA187" i="13"/>
  <c r="CO187" i="13"/>
  <c r="DV187" i="13"/>
  <c r="CN187" i="13"/>
  <c r="DA187" i="13"/>
  <c r="CJ187" i="13"/>
  <c r="BS187" i="13"/>
  <c r="CG187" i="13"/>
  <c r="DL187" i="13"/>
  <c r="CF187" i="13"/>
  <c r="CS187" i="13"/>
  <c r="CB187" i="13"/>
  <c r="CX187" i="13"/>
  <c r="BY187" i="13"/>
  <c r="DO187" i="13"/>
  <c r="BX187" i="13"/>
  <c r="CK187" i="13"/>
  <c r="BT187" i="13"/>
  <c r="CP187" i="13"/>
  <c r="BQ187" i="13"/>
  <c r="DZ187" i="13" s="1"/>
  <c r="DR187" i="13"/>
  <c r="CU187" i="13"/>
  <c r="CC187" i="13"/>
  <c r="DW187" i="13"/>
  <c r="CH187" i="13"/>
  <c r="CT187" i="13"/>
  <c r="DQ187" i="13"/>
  <c r="CE187" i="13"/>
  <c r="CD187" i="13"/>
  <c r="DU187" i="13"/>
  <c r="BU187" i="13"/>
  <c r="DP187" i="13"/>
  <c r="DK187" i="13"/>
  <c r="DX187" i="13"/>
  <c r="DS187" i="13"/>
  <c r="CY187" i="13"/>
  <c r="DN187" i="13"/>
  <c r="DJ187" i="13"/>
  <c r="CQ187" i="13"/>
  <c r="DI187" i="13"/>
  <c r="BZ187" i="13"/>
  <c r="BR187" i="13"/>
  <c r="CM187" i="13"/>
  <c r="CL187" i="13"/>
  <c r="DG187" i="13"/>
  <c r="DF187" i="13"/>
  <c r="DD187" i="13"/>
  <c r="CF151" i="13"/>
  <c r="CD151" i="13"/>
  <c r="BY151" i="13"/>
  <c r="CG151" i="13"/>
  <c r="CL151" i="13"/>
  <c r="CB151" i="13"/>
  <c r="CA151" i="13"/>
  <c r="BZ151" i="13"/>
  <c r="CK151" i="13"/>
  <c r="CI151" i="13"/>
  <c r="CJ151" i="13"/>
  <c r="CE151" i="13"/>
  <c r="CH151" i="13"/>
  <c r="DX151" i="13"/>
  <c r="CY151" i="13"/>
  <c r="DM151" i="13"/>
  <c r="CV151" i="13"/>
  <c r="DP151" i="13"/>
  <c r="CQ151" i="13"/>
  <c r="DE151" i="13"/>
  <c r="CN151" i="13"/>
  <c r="DH151" i="13"/>
  <c r="DV151" i="13"/>
  <c r="CW151" i="13"/>
  <c r="DS151" i="13"/>
  <c r="CT151" i="13"/>
  <c r="DW151" i="13"/>
  <c r="CX151" i="13"/>
  <c r="DT151" i="13"/>
  <c r="CU151" i="13"/>
  <c r="DI151" i="13"/>
  <c r="DN151" i="13"/>
  <c r="DK151" i="13"/>
  <c r="DA151" i="13"/>
  <c r="DF151" i="13"/>
  <c r="DC151" i="13"/>
  <c r="CS151" i="13"/>
  <c r="CP151" i="13"/>
  <c r="CM151" i="13"/>
  <c r="CC151" i="13"/>
  <c r="DU151" i="13"/>
  <c r="DR151" i="13"/>
  <c r="CZ151" i="13"/>
  <c r="CO151" i="13"/>
  <c r="DJ151" i="13"/>
  <c r="CR151" i="13"/>
  <c r="BQ151" i="13"/>
  <c r="DB151" i="13"/>
  <c r="DO151" i="13"/>
  <c r="DL151" i="13"/>
  <c r="DY151" i="13"/>
  <c r="DG151" i="13"/>
  <c r="DD151" i="13"/>
  <c r="DQ151" i="13"/>
  <c r="BX151" i="13"/>
  <c r="BW151" i="13"/>
  <c r="BV151" i="13"/>
  <c r="BU151" i="13"/>
  <c r="BT151" i="13"/>
  <c r="BM334" i="12"/>
  <c r="BQ334" i="12" s="1"/>
  <c r="BY270" i="12"/>
  <c r="BU270" i="12"/>
  <c r="BZ270" i="12"/>
  <c r="CA270" i="12"/>
  <c r="BX270" i="12"/>
  <c r="BV270" i="12"/>
  <c r="DO270" i="12"/>
  <c r="CX270" i="12"/>
  <c r="CG270" i="12"/>
  <c r="DJ270" i="12"/>
  <c r="DA270" i="12"/>
  <c r="DT270" i="12"/>
  <c r="DF270" i="12"/>
  <c r="DG270" i="12"/>
  <c r="CP270" i="12"/>
  <c r="DS270" i="12"/>
  <c r="DB270" i="12"/>
  <c r="CS270" i="12"/>
  <c r="CN270" i="12"/>
  <c r="BT270" i="12"/>
  <c r="DI270" i="12"/>
  <c r="CY270" i="12"/>
  <c r="CH270" i="12"/>
  <c r="DK270" i="12"/>
  <c r="CT270" i="12"/>
  <c r="CK270" i="12"/>
  <c r="DP270" i="12"/>
  <c r="CR270" i="12"/>
  <c r="CC270" i="12"/>
  <c r="CQ270" i="12"/>
  <c r="DU270" i="12"/>
  <c r="DC270" i="12"/>
  <c r="CL270" i="12"/>
  <c r="DD270" i="12"/>
  <c r="CJ270" i="12"/>
  <c r="CB270" i="12"/>
  <c r="CI270" i="12"/>
  <c r="DM270" i="12"/>
  <c r="CU270" i="12"/>
  <c r="CD270" i="12"/>
  <c r="CZ270" i="12"/>
  <c r="DL270" i="12"/>
  <c r="CO270" i="12"/>
  <c r="DV270" i="12"/>
  <c r="DE270" i="12"/>
  <c r="CM270" i="12"/>
  <c r="DY270" i="12"/>
  <c r="CV270" i="12"/>
  <c r="CF270" i="12"/>
  <c r="BW270" i="12"/>
  <c r="DR270" i="12"/>
  <c r="DN270" i="12"/>
  <c r="CW270" i="12"/>
  <c r="CE270" i="12"/>
  <c r="DQ270" i="12"/>
  <c r="DX270" i="12"/>
  <c r="DH270" i="12"/>
  <c r="DW270" i="12"/>
  <c r="BS270" i="12"/>
  <c r="BR270" i="12"/>
  <c r="CC161" i="13"/>
  <c r="CB96" i="14"/>
  <c r="DZ105" i="13"/>
  <c r="DG190" i="13"/>
  <c r="DV190" i="13"/>
  <c r="DW190" i="13"/>
  <c r="DT190" i="13"/>
  <c r="DN190" i="13"/>
  <c r="DM190" i="13"/>
  <c r="DS190" i="13"/>
  <c r="DX190" i="13"/>
  <c r="CB190" i="13"/>
  <c r="CO190" i="13"/>
  <c r="BX190" i="13"/>
  <c r="CL190" i="13"/>
  <c r="CX190" i="13"/>
  <c r="DO190" i="13"/>
  <c r="DQ190" i="13"/>
  <c r="BT190" i="13"/>
  <c r="CG190" i="13"/>
  <c r="DC190" i="13"/>
  <c r="CD190" i="13"/>
  <c r="CP190" i="13"/>
  <c r="DP190" i="13"/>
  <c r="CY190" i="13"/>
  <c r="BY190" i="13"/>
  <c r="CU190" i="13"/>
  <c r="BV190" i="13"/>
  <c r="CH190" i="13"/>
  <c r="CQ190" i="13"/>
  <c r="BQ190" i="13"/>
  <c r="DZ190" i="13" s="1"/>
  <c r="CM190" i="13"/>
  <c r="DA190" i="13"/>
  <c r="BZ190" i="13"/>
  <c r="CI190" i="13"/>
  <c r="DD190" i="13"/>
  <c r="CE190" i="13"/>
  <c r="CS190" i="13"/>
  <c r="BR190" i="13"/>
  <c r="DU190" i="13"/>
  <c r="CZ190" i="13"/>
  <c r="CA190" i="13"/>
  <c r="CV190" i="13"/>
  <c r="BW190" i="13"/>
  <c r="CK190" i="13"/>
  <c r="DK190" i="13"/>
  <c r="CR190" i="13"/>
  <c r="BS190" i="13"/>
  <c r="CN190" i="13"/>
  <c r="DB190" i="13"/>
  <c r="CC190" i="13"/>
  <c r="CJ190" i="13"/>
  <c r="DL190" i="13"/>
  <c r="CW190" i="13"/>
  <c r="CF190" i="13"/>
  <c r="DR190" i="13"/>
  <c r="CT190" i="13"/>
  <c r="BU190" i="13"/>
  <c r="DY190" i="13"/>
  <c r="DJ190" i="13"/>
  <c r="DI190" i="13"/>
  <c r="DH190" i="13"/>
  <c r="DF182" i="13"/>
  <c r="DQ182" i="13"/>
  <c r="DL182" i="13"/>
  <c r="DK182" i="13"/>
  <c r="DC182" i="13"/>
  <c r="DH182" i="13"/>
  <c r="DM182" i="13"/>
  <c r="DE182" i="13"/>
  <c r="DP182" i="13"/>
  <c r="DW182" i="13"/>
  <c r="BY182" i="13"/>
  <c r="CU182" i="13"/>
  <c r="BV182" i="13"/>
  <c r="CP182" i="13"/>
  <c r="DJ182" i="13"/>
  <c r="DN182" i="13"/>
  <c r="CQ182" i="13"/>
  <c r="BQ182" i="13"/>
  <c r="DZ182" i="13" s="1"/>
  <c r="CM182" i="13"/>
  <c r="DY182" i="13"/>
  <c r="CH182" i="13"/>
  <c r="DD182" i="13"/>
  <c r="CI182" i="13"/>
  <c r="DT182" i="13"/>
  <c r="CE182" i="13"/>
  <c r="CS182" i="13"/>
  <c r="BZ182" i="13"/>
  <c r="DI182" i="13"/>
  <c r="DG182" i="13"/>
  <c r="DX182" i="13"/>
  <c r="CA182" i="13"/>
  <c r="CV182" i="13"/>
  <c r="BW182" i="13"/>
  <c r="CK182" i="13"/>
  <c r="DO182" i="13"/>
  <c r="CR182" i="13"/>
  <c r="BS182" i="13"/>
  <c r="CN182" i="13"/>
  <c r="DR182" i="13"/>
  <c r="CC182" i="13"/>
  <c r="CJ182" i="13"/>
  <c r="DU182" i="13"/>
  <c r="CF182" i="13"/>
  <c r="CT182" i="13"/>
  <c r="BU182" i="13"/>
  <c r="CB182" i="13"/>
  <c r="CO182" i="13"/>
  <c r="BX182" i="13"/>
  <c r="CL182" i="13"/>
  <c r="BR182" i="13"/>
  <c r="BT182" i="13"/>
  <c r="CG182" i="13"/>
  <c r="DS182" i="13"/>
  <c r="CD182" i="13"/>
  <c r="DV182" i="13"/>
  <c r="DB182" i="13"/>
  <c r="DA182" i="13"/>
  <c r="CZ182" i="13"/>
  <c r="CY182" i="13"/>
  <c r="DZ88" i="13"/>
  <c r="DZ108" i="13"/>
  <c r="AP184" i="12"/>
  <c r="AU189" i="12"/>
  <c r="AE173" i="12"/>
  <c r="O157" i="12"/>
  <c r="X166" i="12"/>
  <c r="H150" i="12"/>
  <c r="AO183" i="12"/>
  <c r="AN182" i="12"/>
  <c r="AS187" i="12"/>
  <c r="AC171" i="12"/>
  <c r="M155" i="12"/>
  <c r="V164" i="12"/>
  <c r="F148" i="12"/>
  <c r="I151" i="12"/>
  <c r="AL180" i="12"/>
  <c r="AQ185" i="12"/>
  <c r="AA169" i="12"/>
  <c r="K153" i="12"/>
  <c r="T162" i="12"/>
  <c r="AJ178" i="12"/>
  <c r="R160" i="12"/>
  <c r="Y167" i="12"/>
  <c r="AT188" i="12"/>
  <c r="AD172" i="12"/>
  <c r="AI177" i="12"/>
  <c r="S161" i="12"/>
  <c r="D146" i="12"/>
  <c r="L154" i="12"/>
  <c r="AR186" i="12"/>
  <c r="U163" i="12"/>
  <c r="Q159" i="12"/>
  <c r="Z168" i="12"/>
  <c r="AH176" i="12"/>
  <c r="AM181" i="12"/>
  <c r="AF174" i="12"/>
  <c r="E147" i="12"/>
  <c r="AB170" i="12"/>
  <c r="G149" i="12"/>
  <c r="AK179" i="12"/>
  <c r="P158" i="12"/>
  <c r="AV190" i="12"/>
  <c r="J152" i="12"/>
  <c r="B210" i="12"/>
  <c r="AG175" i="12"/>
  <c r="N156" i="12"/>
  <c r="W165" i="12"/>
  <c r="DZ94" i="13"/>
  <c r="BW333" i="12"/>
  <c r="BT333" i="12"/>
  <c r="BZ333" i="12"/>
  <c r="BU333" i="12"/>
  <c r="CB333" i="12"/>
  <c r="BV333" i="12"/>
  <c r="BY333" i="12"/>
  <c r="CD333" i="12"/>
  <c r="DX333" i="12"/>
  <c r="DG333" i="12"/>
  <c r="CP333" i="12"/>
  <c r="DT333" i="12"/>
  <c r="DC333" i="12"/>
  <c r="DF333" i="12"/>
  <c r="DY333" i="12"/>
  <c r="DP333" i="12"/>
  <c r="CY333" i="12"/>
  <c r="CH333" i="12"/>
  <c r="DL333" i="12"/>
  <c r="CU333" i="12"/>
  <c r="BX333" i="12"/>
  <c r="DW333" i="12"/>
  <c r="DQ333" i="12"/>
  <c r="DH333" i="12"/>
  <c r="CQ333" i="12"/>
  <c r="DU333" i="12"/>
  <c r="DD333" i="12"/>
  <c r="CM333" i="12"/>
  <c r="CO333" i="12"/>
  <c r="DR333" i="12"/>
  <c r="DI333" i="12"/>
  <c r="CZ333" i="12"/>
  <c r="CI333" i="12"/>
  <c r="DM333" i="12"/>
  <c r="CV333" i="12"/>
  <c r="CE333" i="12"/>
  <c r="CT333" i="12"/>
  <c r="DJ333" i="12"/>
  <c r="DA333" i="12"/>
  <c r="CR333" i="12"/>
  <c r="DV333" i="12"/>
  <c r="DE333" i="12"/>
  <c r="CN333" i="12"/>
  <c r="BS333" i="12"/>
  <c r="DB333" i="12"/>
  <c r="CS333" i="12"/>
  <c r="CJ333" i="12"/>
  <c r="DN333" i="12"/>
  <c r="CW333" i="12"/>
  <c r="CF333" i="12"/>
  <c r="CA333" i="12"/>
  <c r="CK333" i="12"/>
  <c r="DS333" i="12"/>
  <c r="CL333" i="12"/>
  <c r="CC333" i="12"/>
  <c r="DO333" i="12"/>
  <c r="CX333" i="12"/>
  <c r="CG333" i="12"/>
  <c r="DK333" i="12"/>
  <c r="BR333" i="12"/>
  <c r="CL106" i="14"/>
  <c r="AM374" i="14"/>
  <c r="AN375" i="14"/>
  <c r="Y360" i="14"/>
  <c r="Q352" i="14"/>
  <c r="T355" i="14"/>
  <c r="AK372" i="14"/>
  <c r="AL373" i="14"/>
  <c r="W358" i="14"/>
  <c r="O350" i="14"/>
  <c r="V357" i="14"/>
  <c r="AI370" i="14"/>
  <c r="AJ371" i="14"/>
  <c r="U356" i="14"/>
  <c r="M348" i="14"/>
  <c r="P351" i="14"/>
  <c r="B403" i="14"/>
  <c r="AG368" i="14"/>
  <c r="AH369" i="14"/>
  <c r="S354" i="14"/>
  <c r="K346" i="14"/>
  <c r="N349" i="14"/>
  <c r="AS380" i="14"/>
  <c r="AT381" i="14"/>
  <c r="AD365" i="14"/>
  <c r="F341" i="14"/>
  <c r="G342" i="14"/>
  <c r="J345" i="14"/>
  <c r="AQ378" i="14"/>
  <c r="AR379" i="14"/>
  <c r="AC364" i="14"/>
  <c r="Z361" i="14"/>
  <c r="E340" i="14"/>
  <c r="H343" i="14"/>
  <c r="AF367" i="14"/>
  <c r="AA362" i="14"/>
  <c r="X359" i="14"/>
  <c r="AU382" i="14"/>
  <c r="AB363" i="14"/>
  <c r="I344" i="14"/>
  <c r="AO376" i="14"/>
  <c r="R353" i="14"/>
  <c r="AE366" i="14"/>
  <c r="L347" i="14"/>
  <c r="D339" i="14"/>
  <c r="BM339" i="14" s="1"/>
  <c r="BR339" i="14" s="1"/>
  <c r="AP377" i="14"/>
  <c r="AQ253" i="14"/>
  <c r="AA237" i="14"/>
  <c r="AN250" i="14"/>
  <c r="X234" i="14"/>
  <c r="H218" i="14"/>
  <c r="E215" i="14"/>
  <c r="AO251" i="14"/>
  <c r="Y235" i="14"/>
  <c r="AL248" i="14"/>
  <c r="V232" i="14"/>
  <c r="F216" i="14"/>
  <c r="AM249" i="14"/>
  <c r="W233" i="14"/>
  <c r="AJ246" i="14"/>
  <c r="T230" i="14"/>
  <c r="D214" i="14"/>
  <c r="AK247" i="14"/>
  <c r="U231" i="14"/>
  <c r="AH244" i="14"/>
  <c r="R228" i="14"/>
  <c r="O225" i="14"/>
  <c r="AI245" i="14"/>
  <c r="S229" i="14"/>
  <c r="AF242" i="14"/>
  <c r="P226" i="14"/>
  <c r="M223" i="14"/>
  <c r="AG243" i="14"/>
  <c r="Q227" i="14"/>
  <c r="AD240" i="14"/>
  <c r="N224" i="14"/>
  <c r="K221" i="14"/>
  <c r="AE241" i="14"/>
  <c r="AR254" i="14"/>
  <c r="AB238" i="14"/>
  <c r="L222" i="14"/>
  <c r="I219" i="14"/>
  <c r="Z236" i="14"/>
  <c r="J220" i="14"/>
  <c r="G217" i="14"/>
  <c r="B278" i="14"/>
  <c r="AC239" i="14"/>
  <c r="AP252" i="14"/>
  <c r="BM252" i="13"/>
  <c r="DC252" i="13" s="1"/>
  <c r="BQ397" i="12"/>
  <c r="DZ397" i="12" s="1"/>
  <c r="BT397" i="12"/>
  <c r="CB397" i="12"/>
  <c r="BY397" i="12"/>
  <c r="DW397" i="12"/>
  <c r="DF397" i="12"/>
  <c r="CO397" i="12"/>
  <c r="DS397" i="12"/>
  <c r="DB397" i="12"/>
  <c r="CS397" i="12"/>
  <c r="CJ397" i="12"/>
  <c r="DO397" i="12"/>
  <c r="CX397" i="12"/>
  <c r="CG397" i="12"/>
  <c r="DK397" i="12"/>
  <c r="CT397" i="12"/>
  <c r="CK397" i="12"/>
  <c r="CA397" i="12"/>
  <c r="DG397" i="12"/>
  <c r="CP397" i="12"/>
  <c r="DT397" i="12"/>
  <c r="DC397" i="12"/>
  <c r="CL397" i="12"/>
  <c r="CC397" i="12"/>
  <c r="BS397" i="12"/>
  <c r="CY397" i="12"/>
  <c r="CH397" i="12"/>
  <c r="DL397" i="12"/>
  <c r="CU397" i="12"/>
  <c r="CD397" i="12"/>
  <c r="DX397" i="12"/>
  <c r="BW397" i="12"/>
  <c r="CI397" i="12"/>
  <c r="DM397" i="12"/>
  <c r="CV397" i="12"/>
  <c r="CE397" i="12"/>
  <c r="DQ397" i="12"/>
  <c r="DH397" i="12"/>
  <c r="BZ397" i="12"/>
  <c r="DV397" i="12"/>
  <c r="DE397" i="12"/>
  <c r="CN397" i="12"/>
  <c r="DR397" i="12"/>
  <c r="DI397" i="12"/>
  <c r="CZ397" i="12"/>
  <c r="BX397" i="12"/>
  <c r="DN397" i="12"/>
  <c r="DA397" i="12"/>
  <c r="CW397" i="12"/>
  <c r="DU397" i="12"/>
  <c r="DP397" i="12"/>
  <c r="CR397" i="12"/>
  <c r="DY397" i="12"/>
  <c r="DD397" i="12"/>
  <c r="BU397" i="12"/>
  <c r="CF397" i="12"/>
  <c r="CQ397" i="12"/>
  <c r="CM397" i="12"/>
  <c r="DJ397" i="12"/>
  <c r="BV397" i="12"/>
  <c r="BS464" i="13"/>
  <c r="BW464" i="13"/>
  <c r="CR464" i="13"/>
  <c r="CJ464" i="13"/>
  <c r="CA464" i="13"/>
  <c r="DW464" i="13"/>
  <c r="BU464" i="13"/>
  <c r="DO464" i="13"/>
  <c r="BR464" i="13"/>
  <c r="BY464" i="13"/>
  <c r="DP464" i="13"/>
  <c r="CY464" i="13"/>
  <c r="BX464" i="13"/>
  <c r="DG464" i="13"/>
  <c r="CH464" i="13"/>
  <c r="CN464" i="13"/>
  <c r="DU464" i="13"/>
  <c r="CW464" i="13"/>
  <c r="BZ464" i="13"/>
  <c r="BT464" i="13"/>
  <c r="CQ464" i="13"/>
  <c r="DS464" i="13"/>
  <c r="DR464" i="13"/>
  <c r="CT464" i="13"/>
  <c r="CK464" i="13"/>
  <c r="CD464" i="13"/>
  <c r="CI464" i="13"/>
  <c r="DK464" i="13"/>
  <c r="DB464" i="13"/>
  <c r="DQ464" i="13"/>
  <c r="DY464" i="13"/>
  <c r="DV464" i="13"/>
  <c r="DC464" i="13"/>
  <c r="CL464" i="13"/>
  <c r="CS464" i="13"/>
  <c r="DA464" i="13"/>
  <c r="BV464" i="13"/>
  <c r="CE464" i="13"/>
  <c r="DN464" i="13"/>
  <c r="CU464" i="13"/>
  <c r="DL464" i="13"/>
  <c r="DM464" i="13"/>
  <c r="DJ464" i="13"/>
  <c r="DX464" i="13"/>
  <c r="DF464" i="13"/>
  <c r="CM464" i="13"/>
  <c r="CV464" i="13"/>
  <c r="CO464" i="13"/>
  <c r="CZ464" i="13"/>
  <c r="DD464" i="13"/>
  <c r="CG464" i="13"/>
  <c r="DH464" i="13"/>
  <c r="CX464" i="13"/>
  <c r="DT464" i="13"/>
  <c r="CF464" i="13"/>
  <c r="DI464" i="13"/>
  <c r="CC464" i="13"/>
  <c r="CB464" i="13"/>
  <c r="CP464" i="13"/>
  <c r="DE464" i="13"/>
  <c r="B147" i="12"/>
  <c r="AS188" i="12" s="1"/>
  <c r="F85" i="12"/>
  <c r="J89" i="12"/>
  <c r="Z105" i="12"/>
  <c r="AP121" i="12"/>
  <c r="T99" i="12"/>
  <c r="AJ115" i="12"/>
  <c r="N93" i="12"/>
  <c r="AD109" i="12"/>
  <c r="E84" i="12"/>
  <c r="I88" i="12"/>
  <c r="Y104" i="12"/>
  <c r="AO120" i="12"/>
  <c r="H87" i="12"/>
  <c r="X103" i="12"/>
  <c r="AN119" i="12"/>
  <c r="S98" i="12"/>
  <c r="AI114" i="12"/>
  <c r="R97" i="12"/>
  <c r="AH113" i="12"/>
  <c r="M92" i="12"/>
  <c r="AC108" i="12"/>
  <c r="AS124" i="12"/>
  <c r="P95" i="12"/>
  <c r="AF111" i="12"/>
  <c r="AU126" i="12"/>
  <c r="K90" i="12"/>
  <c r="AA106" i="12"/>
  <c r="AQ122" i="12"/>
  <c r="AT125" i="12"/>
  <c r="D83" i="12"/>
  <c r="AL117" i="12"/>
  <c r="AR123" i="12"/>
  <c r="G86" i="12"/>
  <c r="U100" i="12"/>
  <c r="AM118" i="12"/>
  <c r="Q96" i="12"/>
  <c r="V101" i="12"/>
  <c r="AB107" i="12"/>
  <c r="AE110" i="12"/>
  <c r="L91" i="12"/>
  <c r="W102" i="12"/>
  <c r="AK116" i="12"/>
  <c r="AG112" i="12"/>
  <c r="O94" i="12"/>
  <c r="CJ168" i="13"/>
  <c r="CN97" i="14"/>
  <c r="CQ97" i="14"/>
  <c r="CV97" i="14"/>
  <c r="CT97" i="14"/>
  <c r="CL97" i="14"/>
  <c r="CI97" i="14"/>
  <c r="CO97" i="14"/>
  <c r="CM97" i="14"/>
  <c r="CP97" i="14"/>
  <c r="CJ97" i="14"/>
  <c r="DC97" i="14"/>
  <c r="DI97" i="14"/>
  <c r="DW97" i="14"/>
  <c r="DF97" i="14"/>
  <c r="BY97" i="14"/>
  <c r="CU97" i="14"/>
  <c r="BW97" i="14"/>
  <c r="DA97" i="14"/>
  <c r="DO97" i="14"/>
  <c r="CX97" i="14"/>
  <c r="BQ97" i="14"/>
  <c r="CR97" i="14"/>
  <c r="DT97" i="14"/>
  <c r="DR97" i="14"/>
  <c r="BU97" i="14"/>
  <c r="DG97" i="14"/>
  <c r="BZ97" i="14"/>
  <c r="DL97" i="14"/>
  <c r="DJ97" i="14"/>
  <c r="DX97" i="14"/>
  <c r="CY97" i="14"/>
  <c r="BR97" i="14"/>
  <c r="DD97" i="14"/>
  <c r="DB97" i="14"/>
  <c r="DP97" i="14"/>
  <c r="CA97" i="14"/>
  <c r="DU97" i="14"/>
  <c r="BX97" i="14"/>
  <c r="BV97" i="14"/>
  <c r="DH97" i="14"/>
  <c r="BS97" i="14"/>
  <c r="DM97" i="14"/>
  <c r="CS97" i="14"/>
  <c r="DS97" i="14"/>
  <c r="DY97" i="14"/>
  <c r="CZ97" i="14"/>
  <c r="DV97" i="14"/>
  <c r="DE97" i="14"/>
  <c r="BT97" i="14"/>
  <c r="DN97" i="14"/>
  <c r="CW97" i="14"/>
  <c r="CK97" i="14"/>
  <c r="DK97" i="14"/>
  <c r="DQ97" i="14"/>
  <c r="CH97" i="14"/>
  <c r="CG97" i="14"/>
  <c r="CF97" i="14"/>
  <c r="CE97" i="14"/>
  <c r="CD97" i="14"/>
  <c r="BU338" i="13"/>
  <c r="BV338" i="13"/>
  <c r="BZ338" i="13"/>
  <c r="BY338" i="13"/>
  <c r="CB338" i="13"/>
  <c r="CE338" i="13"/>
  <c r="BX338" i="13"/>
  <c r="CG338" i="13"/>
  <c r="CC338" i="13"/>
  <c r="CW338" i="13"/>
  <c r="DK338" i="13"/>
  <c r="CL338" i="13"/>
  <c r="DF338" i="13"/>
  <c r="CX338" i="13"/>
  <c r="DH338" i="13"/>
  <c r="CO338" i="13"/>
  <c r="DC338" i="13"/>
  <c r="DW338" i="13"/>
  <c r="CJ338" i="13"/>
  <c r="DP338" i="13"/>
  <c r="DT338" i="13"/>
  <c r="CU338" i="13"/>
  <c r="DO338" i="13"/>
  <c r="DX338" i="13"/>
  <c r="CS338" i="13"/>
  <c r="BW338" i="13"/>
  <c r="BS338" i="13"/>
  <c r="CF338" i="13"/>
  <c r="DL338" i="13"/>
  <c r="CM338" i="13"/>
  <c r="DG338" i="13"/>
  <c r="DA338" i="13"/>
  <c r="DN338" i="13"/>
  <c r="BT338" i="13"/>
  <c r="DD338" i="13"/>
  <c r="DR338" i="13"/>
  <c r="CY338" i="13"/>
  <c r="CH338" i="13"/>
  <c r="CR338" i="13"/>
  <c r="DU338" i="13"/>
  <c r="CV338" i="13"/>
  <c r="DJ338" i="13"/>
  <c r="CQ338" i="13"/>
  <c r="DV338" i="13"/>
  <c r="DI338" i="13"/>
  <c r="CD338" i="13"/>
  <c r="DE338" i="13"/>
  <c r="DS338" i="13"/>
  <c r="CT338" i="13"/>
  <c r="DY338" i="13"/>
  <c r="DQ338" i="13"/>
  <c r="CK338" i="13"/>
  <c r="CA338" i="13"/>
  <c r="DM338" i="13"/>
  <c r="CN338" i="13"/>
  <c r="DB338" i="13"/>
  <c r="CI338" i="13"/>
  <c r="CZ338" i="13"/>
  <c r="CP338" i="13"/>
  <c r="BR338" i="13"/>
  <c r="DZ90" i="13"/>
  <c r="BX274" i="14"/>
  <c r="CA274" i="14"/>
  <c r="BU274" i="14"/>
  <c r="DI274" i="14"/>
  <c r="CR274" i="14"/>
  <c r="DV274" i="14"/>
  <c r="DE274" i="14"/>
  <c r="DS274" i="14"/>
  <c r="BZ274" i="14"/>
  <c r="DR274" i="14"/>
  <c r="DA274" i="14"/>
  <c r="CJ274" i="14"/>
  <c r="DN274" i="14"/>
  <c r="CW274" i="14"/>
  <c r="DK274" i="14"/>
  <c r="CB274" i="14"/>
  <c r="BV274" i="14"/>
  <c r="DJ274" i="14"/>
  <c r="CS274" i="14"/>
  <c r="DW274" i="14"/>
  <c r="DF274" i="14"/>
  <c r="CO274" i="14"/>
  <c r="DC274" i="14"/>
  <c r="CG274" i="14"/>
  <c r="DB274" i="14"/>
  <c r="CK274" i="14"/>
  <c r="DO274" i="14"/>
  <c r="CX274" i="14"/>
  <c r="DT274" i="14"/>
  <c r="CU274" i="14"/>
  <c r="CE274" i="14"/>
  <c r="BW274" i="14"/>
  <c r="CL274" i="14"/>
  <c r="DP274" i="14"/>
  <c r="CY274" i="14"/>
  <c r="CH274" i="14"/>
  <c r="DD274" i="14"/>
  <c r="CD274" i="14"/>
  <c r="DY274" i="14"/>
  <c r="DH274" i="14"/>
  <c r="CQ274" i="14"/>
  <c r="DU274" i="14"/>
  <c r="CV274" i="14"/>
  <c r="DX274" i="14"/>
  <c r="CM274" i="14"/>
  <c r="CZ274" i="14"/>
  <c r="BY274" i="14"/>
  <c r="DG274" i="14"/>
  <c r="CI274" i="14"/>
  <c r="CC274" i="14"/>
  <c r="CP274" i="14"/>
  <c r="DM274" i="14"/>
  <c r="BT274" i="14"/>
  <c r="CF274" i="14"/>
  <c r="CT274" i="14"/>
  <c r="DL274" i="14"/>
  <c r="DQ274" i="14"/>
  <c r="CN274" i="14"/>
  <c r="BS274" i="14"/>
  <c r="BR274" i="14"/>
  <c r="CF157" i="13"/>
  <c r="CE157" i="13"/>
  <c r="CH157" i="13"/>
  <c r="CJ157" i="13"/>
  <c r="CM157" i="13"/>
  <c r="CP157" i="13"/>
  <c r="CO157" i="13"/>
  <c r="CN157" i="13"/>
  <c r="DL157" i="13"/>
  <c r="BU157" i="13"/>
  <c r="DE157" i="13"/>
  <c r="BV157" i="13"/>
  <c r="CU157" i="13"/>
  <c r="DD157" i="13"/>
  <c r="DW157" i="13"/>
  <c r="CW157" i="13"/>
  <c r="DP157" i="13"/>
  <c r="DJ157" i="13"/>
  <c r="CV157" i="13"/>
  <c r="DO157" i="13"/>
  <c r="BQ157" i="13"/>
  <c r="CZ157" i="13"/>
  <c r="CT157" i="13"/>
  <c r="DY157" i="13"/>
  <c r="DG157" i="13"/>
  <c r="DS157" i="13"/>
  <c r="BT157" i="13"/>
  <c r="DX157" i="13"/>
  <c r="CR157" i="13"/>
  <c r="DQ157" i="13"/>
  <c r="CY157" i="13"/>
  <c r="DC157" i="13"/>
  <c r="DN157" i="13"/>
  <c r="DH157" i="13"/>
  <c r="CI157" i="13"/>
  <c r="DI157" i="13"/>
  <c r="BS157" i="13"/>
  <c r="BW157" i="13"/>
  <c r="CX157" i="13"/>
  <c r="DV157" i="13"/>
  <c r="CD157" i="13"/>
  <c r="CQ157" i="13"/>
  <c r="DA157" i="13"/>
  <c r="DU157" i="13"/>
  <c r="DR157" i="13"/>
  <c r="BR157" i="13"/>
  <c r="DF157" i="13"/>
  <c r="CG157" i="13"/>
  <c r="CK157" i="13"/>
  <c r="DT157" i="13"/>
  <c r="CS157" i="13"/>
  <c r="CL157" i="13"/>
  <c r="DM157" i="13"/>
  <c r="DB157" i="13"/>
  <c r="DK157" i="13"/>
  <c r="CC157" i="13"/>
  <c r="CB157" i="13"/>
  <c r="CA157" i="13"/>
  <c r="BZ157" i="13"/>
  <c r="CI167" i="13"/>
  <c r="BM401" i="14"/>
  <c r="BQ401" i="14" s="1"/>
  <c r="DZ401" i="14" s="1"/>
  <c r="BT401" i="13"/>
  <c r="BV401" i="13"/>
  <c r="BZ401" i="13"/>
  <c r="CF401" i="13"/>
  <c r="CD401" i="13"/>
  <c r="CE401" i="13"/>
  <c r="BR401" i="13"/>
  <c r="BS401" i="13"/>
  <c r="DB401" i="13"/>
  <c r="CK401" i="13"/>
  <c r="DO401" i="13"/>
  <c r="CX401" i="13"/>
  <c r="CG401" i="13"/>
  <c r="CV401" i="13"/>
  <c r="CB401" i="13"/>
  <c r="CT401" i="13"/>
  <c r="DX401" i="13"/>
  <c r="DG401" i="13"/>
  <c r="CP401" i="13"/>
  <c r="DS401" i="13"/>
  <c r="CN401" i="13"/>
  <c r="BY401" i="13"/>
  <c r="CL401" i="13"/>
  <c r="DP401" i="13"/>
  <c r="CY401" i="13"/>
  <c r="CH401" i="13"/>
  <c r="DK401" i="13"/>
  <c r="DT401" i="13"/>
  <c r="DY401" i="13"/>
  <c r="DH401" i="13"/>
  <c r="CQ401" i="13"/>
  <c r="DU401" i="13"/>
  <c r="DC401" i="13"/>
  <c r="CC401" i="13"/>
  <c r="DI401" i="13"/>
  <c r="CR401" i="13"/>
  <c r="DV401" i="13"/>
  <c r="DE401" i="13"/>
  <c r="CM401" i="13"/>
  <c r="DR401" i="13"/>
  <c r="DA401" i="13"/>
  <c r="CJ401" i="13"/>
  <c r="DN401" i="13"/>
  <c r="CW401" i="13"/>
  <c r="DL401" i="13"/>
  <c r="DF401" i="13"/>
  <c r="CO401" i="13"/>
  <c r="DM401" i="13"/>
  <c r="DJ401" i="13"/>
  <c r="DQ401" i="13"/>
  <c r="CU401" i="13"/>
  <c r="BX401" i="13"/>
  <c r="CS401" i="13"/>
  <c r="DD401" i="13"/>
  <c r="CA401" i="13"/>
  <c r="CI401" i="13"/>
  <c r="CZ401" i="13"/>
  <c r="BU401" i="13"/>
  <c r="BW401" i="13"/>
  <c r="DW401" i="13"/>
  <c r="BM162" i="14"/>
  <c r="CC162" i="14" s="1"/>
  <c r="BM153" i="14"/>
  <c r="BM185" i="14"/>
  <c r="CZ185" i="14" s="1"/>
  <c r="BM177" i="14"/>
  <c r="CR177" i="14" s="1"/>
  <c r="BM186" i="14"/>
  <c r="DA186" i="14" s="1"/>
  <c r="BM188" i="14"/>
  <c r="AT382" i="13"/>
  <c r="Z362" i="13"/>
  <c r="AO377" i="13"/>
  <c r="Y361" i="13"/>
  <c r="I345" i="13"/>
  <c r="F342" i="13"/>
  <c r="AN376" i="13"/>
  <c r="X360" i="13"/>
  <c r="AM375" i="13"/>
  <c r="W359" i="13"/>
  <c r="G343" i="13"/>
  <c r="D340" i="13"/>
  <c r="AL374" i="13"/>
  <c r="V358" i="13"/>
  <c r="AK373" i="13"/>
  <c r="U357" i="13"/>
  <c r="E341" i="13"/>
  <c r="AJ372" i="13"/>
  <c r="T356" i="13"/>
  <c r="AI371" i="13"/>
  <c r="S355" i="13"/>
  <c r="P352" i="13"/>
  <c r="AF368" i="13"/>
  <c r="AS381" i="13"/>
  <c r="AE367" i="13"/>
  <c r="O351" i="13"/>
  <c r="L348" i="13"/>
  <c r="B404" i="13"/>
  <c r="AD366" i="13"/>
  <c r="AQ379" i="13"/>
  <c r="AC365" i="13"/>
  <c r="M349" i="13"/>
  <c r="J346" i="13"/>
  <c r="AA363" i="13"/>
  <c r="Q353" i="13"/>
  <c r="AR380" i="13"/>
  <c r="K347" i="13"/>
  <c r="AH370" i="13"/>
  <c r="N350" i="13"/>
  <c r="R354" i="13"/>
  <c r="AP378" i="13"/>
  <c r="AB364" i="13"/>
  <c r="AG369" i="13"/>
  <c r="H344" i="13"/>
  <c r="BM227" i="13"/>
  <c r="CD227" i="13" s="1"/>
  <c r="BM250" i="13"/>
  <c r="DA250" i="13" s="1"/>
  <c r="BM245" i="13"/>
  <c r="CW245" i="13" s="1"/>
  <c r="BM217" i="13"/>
  <c r="BM233" i="13"/>
  <c r="CK233" i="13" s="1"/>
  <c r="BM242" i="13"/>
  <c r="CS242" i="13" s="1"/>
  <c r="BM464" i="14"/>
  <c r="BQ464" i="14" s="1"/>
  <c r="DZ464" i="14" s="1"/>
  <c r="CS175" i="13"/>
  <c r="DI175" i="13"/>
  <c r="DA175" i="13"/>
  <c r="DS175" i="13"/>
  <c r="CC175" i="13"/>
  <c r="DO175" i="13"/>
  <c r="BR175" i="13"/>
  <c r="BV175" i="13"/>
  <c r="DD175" i="13"/>
  <c r="DK175" i="13"/>
  <c r="BU175" i="13"/>
  <c r="CI175" i="13"/>
  <c r="DU175" i="13"/>
  <c r="DR175" i="13"/>
  <c r="DE175" i="13"/>
  <c r="CM175" i="13"/>
  <c r="DX175" i="13"/>
  <c r="CA175" i="13"/>
  <c r="DM175" i="13"/>
  <c r="CL175" i="13"/>
  <c r="DG175" i="13"/>
  <c r="DT175" i="13"/>
  <c r="CE175" i="13"/>
  <c r="DP175" i="13"/>
  <c r="BS175" i="13"/>
  <c r="CO175" i="13"/>
  <c r="DC175" i="13"/>
  <c r="DL175" i="13"/>
  <c r="BW175" i="13"/>
  <c r="CJ175" i="13"/>
  <c r="DV175" i="13"/>
  <c r="CG175" i="13"/>
  <c r="DJ175" i="13"/>
  <c r="CN175" i="13"/>
  <c r="DY175" i="13"/>
  <c r="CB175" i="13"/>
  <c r="DN175" i="13"/>
  <c r="BY175" i="13"/>
  <c r="DW175" i="13"/>
  <c r="CV175" i="13"/>
  <c r="CH175" i="13"/>
  <c r="CX175" i="13"/>
  <c r="CY175" i="13"/>
  <c r="BZ175" i="13"/>
  <c r="DF175" i="13"/>
  <c r="CF175" i="13"/>
  <c r="BQ175" i="13"/>
  <c r="DZ175" i="13" s="1"/>
  <c r="CZ175" i="13"/>
  <c r="BX175" i="13"/>
  <c r="CD175" i="13"/>
  <c r="DQ175" i="13"/>
  <c r="DH175" i="13"/>
  <c r="DB175" i="13"/>
  <c r="CK175" i="13"/>
  <c r="CW175" i="13"/>
  <c r="BT175" i="13"/>
  <c r="CU175" i="13"/>
  <c r="CT175" i="13"/>
  <c r="CR175" i="13"/>
  <c r="BX85" i="14"/>
  <c r="BY85" i="14"/>
  <c r="CG85" i="14"/>
  <c r="CJ85" i="14"/>
  <c r="CC85" i="14"/>
  <c r="BZ85" i="14"/>
  <c r="DL85" i="14"/>
  <c r="CM85" i="14"/>
  <c r="DI85" i="14"/>
  <c r="CR85" i="14"/>
  <c r="DF85" i="14"/>
  <c r="DD85" i="14"/>
  <c r="DR85" i="14"/>
  <c r="DA85" i="14"/>
  <c r="DW85" i="14"/>
  <c r="CX85" i="14"/>
  <c r="CD85" i="14"/>
  <c r="CV85" i="14"/>
  <c r="DJ85" i="14"/>
  <c r="CS85" i="14"/>
  <c r="DO85" i="14"/>
  <c r="CP85" i="14"/>
  <c r="CN85" i="14"/>
  <c r="DB85" i="14"/>
  <c r="CK85" i="14"/>
  <c r="DG85" i="14"/>
  <c r="DU85" i="14"/>
  <c r="CE85" i="14"/>
  <c r="DS85" i="14"/>
  <c r="CT85" i="14"/>
  <c r="DX85" i="14"/>
  <c r="CY85" i="14"/>
  <c r="DM85" i="14"/>
  <c r="DC85" i="14"/>
  <c r="DY85" i="14"/>
  <c r="DH85" i="14"/>
  <c r="DV85" i="14"/>
  <c r="CW85" i="14"/>
  <c r="CZ85" i="14"/>
  <c r="BW85" i="14"/>
  <c r="CQ85" i="14"/>
  <c r="CB85" i="14"/>
  <c r="DT85" i="14"/>
  <c r="DN85" i="14"/>
  <c r="DK85" i="14"/>
  <c r="DE85" i="14"/>
  <c r="CU85" i="14"/>
  <c r="CO85" i="14"/>
  <c r="CL85" i="14"/>
  <c r="DQ85" i="14"/>
  <c r="CH85" i="14"/>
  <c r="DP85" i="14"/>
  <c r="CI85" i="14"/>
  <c r="CA85" i="14"/>
  <c r="CF85" i="14"/>
  <c r="BV85" i="14"/>
  <c r="BU85" i="14"/>
  <c r="BT85" i="14"/>
  <c r="BS85" i="14"/>
  <c r="BR85" i="14"/>
  <c r="CH159" i="13"/>
  <c r="CO159" i="13"/>
  <c r="CP159" i="13"/>
  <c r="CQ159" i="13"/>
  <c r="CT159" i="13"/>
  <c r="CN159" i="13"/>
  <c r="CS159" i="13"/>
  <c r="CI159" i="13"/>
  <c r="CJ159" i="13"/>
  <c r="DI159" i="13"/>
  <c r="DU159" i="13"/>
  <c r="DJ159" i="13"/>
  <c r="DR159" i="13"/>
  <c r="BR159" i="13"/>
  <c r="CL159" i="13"/>
  <c r="CG159" i="13"/>
  <c r="DT159" i="13"/>
  <c r="DA159" i="13"/>
  <c r="DM159" i="13"/>
  <c r="DX159" i="13"/>
  <c r="DB159" i="13"/>
  <c r="DL159" i="13"/>
  <c r="BU159" i="13"/>
  <c r="DE159" i="13"/>
  <c r="DH159" i="13"/>
  <c r="BV159" i="13"/>
  <c r="CR159" i="13"/>
  <c r="DD159" i="13"/>
  <c r="DW159" i="13"/>
  <c r="CW159" i="13"/>
  <c r="DV159" i="13"/>
  <c r="DP159" i="13"/>
  <c r="CV159" i="13"/>
  <c r="DO159" i="13"/>
  <c r="BY159" i="13"/>
  <c r="DF159" i="13"/>
  <c r="CZ159" i="13"/>
  <c r="CK159" i="13"/>
  <c r="BX159" i="13"/>
  <c r="DG159" i="13"/>
  <c r="BQ159" i="13"/>
  <c r="DS159" i="13"/>
  <c r="BT159" i="13"/>
  <c r="CM159" i="13"/>
  <c r="DY159" i="13"/>
  <c r="CY159" i="13"/>
  <c r="DK159" i="13"/>
  <c r="DC159" i="13"/>
  <c r="DN159" i="13"/>
  <c r="CF159" i="13"/>
  <c r="DQ159" i="13"/>
  <c r="BS159" i="13"/>
  <c r="CU159" i="13"/>
  <c r="BW159" i="13"/>
  <c r="CX159" i="13"/>
  <c r="CE159" i="13"/>
  <c r="CD159" i="13"/>
  <c r="CC159" i="13"/>
  <c r="CB159" i="13"/>
  <c r="CS177" i="13"/>
  <c r="BM149" i="14"/>
  <c r="BQ149" i="14" s="1"/>
  <c r="CH166" i="13"/>
  <c r="CY166" i="13"/>
  <c r="DA166" i="13"/>
  <c r="CV166" i="13"/>
  <c r="CS166" i="13"/>
  <c r="CN166" i="13"/>
  <c r="CM166" i="13"/>
  <c r="DX166" i="13"/>
  <c r="BY166" i="13"/>
  <c r="DK166" i="13"/>
  <c r="DQ166" i="13"/>
  <c r="DV166" i="13"/>
  <c r="CT166" i="13"/>
  <c r="DP166" i="13"/>
  <c r="BQ166" i="13"/>
  <c r="DC166" i="13"/>
  <c r="DI166" i="13"/>
  <c r="BR166" i="13"/>
  <c r="CR166" i="13"/>
  <c r="CU166" i="13"/>
  <c r="DH166" i="13"/>
  <c r="DT166" i="13"/>
  <c r="CE166" i="13"/>
  <c r="CC166" i="13"/>
  <c r="DO166" i="13"/>
  <c r="CB166" i="13"/>
  <c r="DL166" i="13"/>
  <c r="BW166" i="13"/>
  <c r="BU166" i="13"/>
  <c r="DN166" i="13"/>
  <c r="CQ166" i="13"/>
  <c r="CP166" i="13"/>
  <c r="BT166" i="13"/>
  <c r="DD166" i="13"/>
  <c r="DR166" i="13"/>
  <c r="BZ166" i="13"/>
  <c r="DG166" i="13"/>
  <c r="CZ166" i="13"/>
  <c r="DU166" i="13"/>
  <c r="CF166" i="13"/>
  <c r="DJ166" i="13"/>
  <c r="BV166" i="13"/>
  <c r="CD166" i="13"/>
  <c r="CW166" i="13"/>
  <c r="DM166" i="13"/>
  <c r="BX166" i="13"/>
  <c r="DB166" i="13"/>
  <c r="DW166" i="13"/>
  <c r="DF166" i="13"/>
  <c r="DE166" i="13"/>
  <c r="DS166" i="13"/>
  <c r="CX166" i="13"/>
  <c r="DY166" i="13"/>
  <c r="BS166" i="13"/>
  <c r="CA166" i="13"/>
  <c r="CO166" i="13"/>
  <c r="CL166" i="13"/>
  <c r="CK166" i="13"/>
  <c r="CJ166" i="13"/>
  <c r="CI166" i="13"/>
  <c r="CK169" i="13"/>
  <c r="CY174" i="13"/>
  <c r="DG174" i="13"/>
  <c r="CW174" i="13"/>
  <c r="DF174" i="13"/>
  <c r="DC174" i="13"/>
  <c r="CX174" i="13"/>
  <c r="DD174" i="13"/>
  <c r="DH174" i="13"/>
  <c r="DO174" i="13"/>
  <c r="BQ174" i="13"/>
  <c r="DZ174" i="13" s="1"/>
  <c r="CM174" i="13"/>
  <c r="DY174" i="13"/>
  <c r="DV174" i="13"/>
  <c r="CZ174" i="13"/>
  <c r="CI174" i="13"/>
  <c r="DT174" i="13"/>
  <c r="CE174" i="13"/>
  <c r="DQ174" i="13"/>
  <c r="DN174" i="13"/>
  <c r="DA174" i="13"/>
  <c r="DX174" i="13"/>
  <c r="CA174" i="13"/>
  <c r="DL174" i="13"/>
  <c r="BW174" i="13"/>
  <c r="CK174" i="13"/>
  <c r="DP174" i="13"/>
  <c r="BS174" i="13"/>
  <c r="CN174" i="13"/>
  <c r="DR174" i="13"/>
  <c r="CC174" i="13"/>
  <c r="CJ174" i="13"/>
  <c r="DU174" i="13"/>
  <c r="CF174" i="13"/>
  <c r="DJ174" i="13"/>
  <c r="BU174" i="13"/>
  <c r="DB174" i="13"/>
  <c r="CB174" i="13"/>
  <c r="DM174" i="13"/>
  <c r="BX174" i="13"/>
  <c r="CL174" i="13"/>
  <c r="CH174" i="13"/>
  <c r="DW174" i="13"/>
  <c r="BR174" i="13"/>
  <c r="DE174" i="13"/>
  <c r="CG174" i="13"/>
  <c r="BY174" i="13"/>
  <c r="DS174" i="13"/>
  <c r="CU174" i="13"/>
  <c r="DK174" i="13"/>
  <c r="CD174" i="13"/>
  <c r="BV174" i="13"/>
  <c r="CV174" i="13"/>
  <c r="BT174" i="13"/>
  <c r="BZ174" i="13"/>
  <c r="DI174" i="13"/>
  <c r="CT174" i="13"/>
  <c r="CS174" i="13"/>
  <c r="CR174" i="13"/>
  <c r="CQ174" i="13"/>
  <c r="T16" i="9"/>
  <c r="S16" i="22" s="1"/>
  <c r="DZ98" i="13"/>
  <c r="DH122" i="14"/>
  <c r="DP122" i="14"/>
  <c r="DQ122" i="14"/>
  <c r="DT122" i="14"/>
  <c r="DU122" i="14"/>
  <c r="DK122" i="14"/>
  <c r="DO122" i="14"/>
  <c r="DS122" i="14"/>
  <c r="DJ122" i="14"/>
  <c r="DM122" i="14"/>
  <c r="CR122" i="14"/>
  <c r="CA122" i="14"/>
  <c r="CW122" i="14"/>
  <c r="BX122" i="14"/>
  <c r="BV122" i="14"/>
  <c r="CJ122" i="14"/>
  <c r="BS122" i="14"/>
  <c r="CO122" i="14"/>
  <c r="CU122" i="14"/>
  <c r="DY122" i="14"/>
  <c r="DR122" i="14"/>
  <c r="CB122" i="14"/>
  <c r="DV122" i="14"/>
  <c r="CG122" i="14"/>
  <c r="CM122" i="14"/>
  <c r="CS122" i="14"/>
  <c r="BT122" i="14"/>
  <c r="CX122" i="14"/>
  <c r="BY122" i="14"/>
  <c r="CE122" i="14"/>
  <c r="CK122" i="14"/>
  <c r="DI122" i="14"/>
  <c r="DW122" i="14"/>
  <c r="CP122" i="14"/>
  <c r="BQ122" i="14"/>
  <c r="DZ122" i="14" s="1"/>
  <c r="BW122" i="14"/>
  <c r="CC122" i="14"/>
  <c r="CY122" i="14"/>
  <c r="CH122" i="14"/>
  <c r="CV122" i="14"/>
  <c r="CT122" i="14"/>
  <c r="BU122" i="14"/>
  <c r="DX122" i="14"/>
  <c r="CQ122" i="14"/>
  <c r="BZ122" i="14"/>
  <c r="CN122" i="14"/>
  <c r="CL122" i="14"/>
  <c r="DN122" i="14"/>
  <c r="DL122" i="14"/>
  <c r="CZ122" i="14"/>
  <c r="CI122" i="14"/>
  <c r="BR122" i="14"/>
  <c r="CF122" i="14"/>
  <c r="CD122" i="14"/>
  <c r="DG122" i="14"/>
  <c r="DF122" i="14"/>
  <c r="DE122" i="14"/>
  <c r="DD122" i="14"/>
  <c r="DC122" i="14"/>
  <c r="AS506" i="14"/>
  <c r="AG494" i="14"/>
  <c r="V483" i="14"/>
  <c r="U482" i="14"/>
  <c r="L473" i="14"/>
  <c r="AQ504" i="14"/>
  <c r="AE492" i="14"/>
  <c r="T481" i="14"/>
  <c r="S480" i="14"/>
  <c r="J471" i="14"/>
  <c r="AV509" i="14"/>
  <c r="AO502" i="14"/>
  <c r="AH495" i="14"/>
  <c r="R479" i="14"/>
  <c r="O476" i="14"/>
  <c r="F467" i="14"/>
  <c r="AR505" i="14"/>
  <c r="AK498" i="14"/>
  <c r="AN501" i="14"/>
  <c r="AA488" i="14"/>
  <c r="P477" i="14"/>
  <c r="I470" i="14"/>
  <c r="AP503" i="14"/>
  <c r="AL499" i="14"/>
  <c r="AC490" i="14"/>
  <c r="W484" i="14"/>
  <c r="Q478" i="14"/>
  <c r="H469" i="14"/>
  <c r="AW510" i="14"/>
  <c r="AB489" i="14"/>
  <c r="G468" i="14"/>
  <c r="AU508" i="14"/>
  <c r="Z487" i="14"/>
  <c r="AM500" i="14"/>
  <c r="Y486" i="14"/>
  <c r="AI496" i="14"/>
  <c r="E466" i="14"/>
  <c r="AF493" i="14"/>
  <c r="M474" i="14"/>
  <c r="AT507" i="14"/>
  <c r="X485" i="14"/>
  <c r="D465" i="14"/>
  <c r="AJ497" i="14"/>
  <c r="AD491" i="14"/>
  <c r="N475" i="14"/>
  <c r="K472" i="14"/>
  <c r="BM189" i="14"/>
  <c r="DD189" i="14" s="1"/>
  <c r="BM173" i="14"/>
  <c r="CN173" i="14" s="1"/>
  <c r="BM225" i="13"/>
  <c r="CB225" i="13" s="1"/>
  <c r="BM228" i="13"/>
  <c r="CE228" i="13" s="1"/>
  <c r="BS144" i="12"/>
  <c r="BZ144" i="12"/>
  <c r="CD144" i="12"/>
  <c r="CJ144" i="12"/>
  <c r="DN144" i="12"/>
  <c r="CW144" i="12"/>
  <c r="CF144" i="12"/>
  <c r="DB144" i="12"/>
  <c r="CK144" i="12"/>
  <c r="BW144" i="12"/>
  <c r="DW144" i="12"/>
  <c r="DF144" i="12"/>
  <c r="CO144" i="12"/>
  <c r="DS144" i="12"/>
  <c r="CT144" i="12"/>
  <c r="BV144" i="12"/>
  <c r="DO144" i="12"/>
  <c r="CX144" i="12"/>
  <c r="CG144" i="12"/>
  <c r="DK144" i="12"/>
  <c r="CL144" i="12"/>
  <c r="DX144" i="12"/>
  <c r="DG144" i="12"/>
  <c r="CP144" i="12"/>
  <c r="DT144" i="12"/>
  <c r="DC144" i="12"/>
  <c r="DY144" i="12"/>
  <c r="DP144" i="12"/>
  <c r="CY144" i="12"/>
  <c r="CH144" i="12"/>
  <c r="DL144" i="12"/>
  <c r="CU144" i="12"/>
  <c r="DQ144" i="12"/>
  <c r="DH144" i="12"/>
  <c r="CQ144" i="12"/>
  <c r="DU144" i="12"/>
  <c r="DD144" i="12"/>
  <c r="CM144" i="12"/>
  <c r="DI144" i="12"/>
  <c r="CZ144" i="12"/>
  <c r="CI144" i="12"/>
  <c r="DM144" i="12"/>
  <c r="CV144" i="12"/>
  <c r="DR144" i="12"/>
  <c r="DA144" i="12"/>
  <c r="CA144" i="12"/>
  <c r="DV144" i="12"/>
  <c r="CE144" i="12"/>
  <c r="DE144" i="12"/>
  <c r="CN144" i="12"/>
  <c r="DJ144" i="12"/>
  <c r="CC144" i="12"/>
  <c r="CS144" i="12"/>
  <c r="CB144" i="12"/>
  <c r="CR144" i="12"/>
  <c r="BY144" i="12"/>
  <c r="BX144" i="12"/>
  <c r="BU144" i="12"/>
  <c r="BT144" i="12"/>
  <c r="BR144" i="12"/>
  <c r="CB160" i="13"/>
  <c r="AY445" i="12"/>
  <c r="AS439" i="12"/>
  <c r="AF426" i="12"/>
  <c r="AB422" i="12"/>
  <c r="Y419" i="12"/>
  <c r="O409" i="12"/>
  <c r="L406" i="12"/>
  <c r="AU441" i="12"/>
  <c r="AW443" i="12"/>
  <c r="AQ437" i="12"/>
  <c r="AD424" i="12"/>
  <c r="Z420" i="12"/>
  <c r="W417" i="12"/>
  <c r="M407" i="12"/>
  <c r="AV442" i="12"/>
  <c r="AO435" i="12"/>
  <c r="AM433" i="12"/>
  <c r="X418" i="12"/>
  <c r="U415" i="12"/>
  <c r="P410" i="12"/>
  <c r="B462" i="12"/>
  <c r="AC423" i="12"/>
  <c r="AT440" i="12"/>
  <c r="AZ446" i="12"/>
  <c r="AK431" i="12"/>
  <c r="V416" i="12"/>
  <c r="S413" i="12"/>
  <c r="D398" i="12"/>
  <c r="AA421" i="12"/>
  <c r="AR438" i="12"/>
  <c r="AN434" i="12"/>
  <c r="AI429" i="12"/>
  <c r="T414" i="12"/>
  <c r="Q411" i="12"/>
  <c r="N408" i="12"/>
  <c r="F400" i="12"/>
  <c r="AP436" i="12"/>
  <c r="AL432" i="12"/>
  <c r="AG427" i="12"/>
  <c r="R412" i="12"/>
  <c r="K405" i="12"/>
  <c r="E399" i="12"/>
  <c r="AH428" i="12"/>
  <c r="AX444" i="12"/>
  <c r="AJ430" i="12"/>
  <c r="AE425" i="12"/>
  <c r="J404" i="12"/>
  <c r="H402" i="12"/>
  <c r="I403" i="12"/>
  <c r="G401" i="12"/>
  <c r="CI92" i="14"/>
  <c r="CP92" i="14"/>
  <c r="CK92" i="14"/>
  <c r="CL92" i="14"/>
  <c r="CQ92" i="14"/>
  <c r="CN92" i="14"/>
  <c r="CE92" i="14"/>
  <c r="CO92" i="14"/>
  <c r="CM92" i="14"/>
  <c r="CH92" i="14"/>
  <c r="CF92" i="14"/>
  <c r="CJ92" i="14"/>
  <c r="CD92" i="14"/>
  <c r="DW92" i="14"/>
  <c r="CX92" i="14"/>
  <c r="DL92" i="14"/>
  <c r="DJ92" i="14"/>
  <c r="CS92" i="14"/>
  <c r="CG92" i="14"/>
  <c r="DO92" i="14"/>
  <c r="BR92" i="14"/>
  <c r="DD92" i="14"/>
  <c r="DB92" i="14"/>
  <c r="BU92" i="14"/>
  <c r="DX92" i="14"/>
  <c r="DG92" i="14"/>
  <c r="DU92" i="14"/>
  <c r="CV92" i="14"/>
  <c r="CT92" i="14"/>
  <c r="DP92" i="14"/>
  <c r="CY92" i="14"/>
  <c r="DM92" i="14"/>
  <c r="DS92" i="14"/>
  <c r="BV92" i="14"/>
  <c r="DH92" i="14"/>
  <c r="BS92" i="14"/>
  <c r="DE92" i="14"/>
  <c r="DK92" i="14"/>
  <c r="DY92" i="14"/>
  <c r="CZ92" i="14"/>
  <c r="DV92" i="14"/>
  <c r="CW92" i="14"/>
  <c r="DC92" i="14"/>
  <c r="DQ92" i="14"/>
  <c r="CR92" i="14"/>
  <c r="DN92" i="14"/>
  <c r="BQ92" i="14"/>
  <c r="CU92" i="14"/>
  <c r="DI92" i="14"/>
  <c r="BT92" i="14"/>
  <c r="DF92" i="14"/>
  <c r="DT92" i="14"/>
  <c r="DA92" i="14"/>
  <c r="DR92" i="14"/>
  <c r="CC92" i="14"/>
  <c r="CB92" i="14"/>
  <c r="CA92" i="14"/>
  <c r="BZ92" i="14"/>
  <c r="BY92" i="14"/>
  <c r="CU104" i="14"/>
  <c r="CX104" i="14"/>
  <c r="DC104" i="14"/>
  <c r="CV104" i="14"/>
  <c r="DB104" i="14"/>
  <c r="CY104" i="14"/>
  <c r="CW104" i="14"/>
  <c r="CS104" i="14"/>
  <c r="CT104" i="14"/>
  <c r="CQ104" i="14"/>
  <c r="CR104" i="14"/>
  <c r="DA104" i="14"/>
  <c r="CZ104" i="14"/>
  <c r="DH104" i="14"/>
  <c r="DV104" i="14"/>
  <c r="DE104" i="14"/>
  <c r="BX104" i="14"/>
  <c r="BV104" i="14"/>
  <c r="CB104" i="14"/>
  <c r="DN104" i="14"/>
  <c r="CG104" i="14"/>
  <c r="DS104" i="14"/>
  <c r="DY104" i="14"/>
  <c r="BT104" i="14"/>
  <c r="DF104" i="14"/>
  <c r="BY104" i="14"/>
  <c r="DK104" i="14"/>
  <c r="DQ104" i="14"/>
  <c r="DW104" i="14"/>
  <c r="CH104" i="14"/>
  <c r="BQ104" i="14"/>
  <c r="CE104" i="14"/>
  <c r="DI104" i="14"/>
  <c r="DO104" i="14"/>
  <c r="BZ104" i="14"/>
  <c r="DT104" i="14"/>
  <c r="BW104" i="14"/>
  <c r="CC104" i="14"/>
  <c r="DG104" i="14"/>
  <c r="BR104" i="14"/>
  <c r="DL104" i="14"/>
  <c r="DR104" i="14"/>
  <c r="BU104" i="14"/>
  <c r="DX104" i="14"/>
  <c r="CA104" i="14"/>
  <c r="DU104" i="14"/>
  <c r="DD104" i="14"/>
  <c r="DJ104" i="14"/>
  <c r="DM104" i="14"/>
  <c r="CF104" i="14"/>
  <c r="CD104" i="14"/>
  <c r="DP104" i="14"/>
  <c r="BS104" i="14"/>
  <c r="CP104" i="14"/>
  <c r="CO104" i="14"/>
  <c r="CN104" i="14"/>
  <c r="CM104" i="14"/>
  <c r="CL104" i="14"/>
  <c r="CK104" i="14"/>
  <c r="BV90" i="14"/>
  <c r="DZ87" i="13"/>
  <c r="BM275" i="14"/>
  <c r="BQ275" i="14" s="1"/>
  <c r="CY173" i="13"/>
  <c r="DA173" i="13"/>
  <c r="DF173" i="13"/>
  <c r="CX173" i="13"/>
  <c r="CU173" i="13"/>
  <c r="DE173" i="13"/>
  <c r="DB173" i="13"/>
  <c r="CW173" i="13"/>
  <c r="DG173" i="13"/>
  <c r="DD173" i="13"/>
  <c r="CE173" i="13"/>
  <c r="DX173" i="13"/>
  <c r="CA173" i="13"/>
  <c r="DM173" i="13"/>
  <c r="BV173" i="13"/>
  <c r="DC173" i="13"/>
  <c r="DT173" i="13"/>
  <c r="BW173" i="13"/>
  <c r="DP173" i="13"/>
  <c r="BS173" i="13"/>
  <c r="CG173" i="13"/>
  <c r="DL173" i="13"/>
  <c r="DY173" i="13"/>
  <c r="CJ173" i="13"/>
  <c r="DV173" i="13"/>
  <c r="BY173" i="13"/>
  <c r="CZ173" i="13"/>
  <c r="CF173" i="13"/>
  <c r="DQ173" i="13"/>
  <c r="CB173" i="13"/>
  <c r="DN173" i="13"/>
  <c r="BQ173" i="13"/>
  <c r="DZ173" i="13" s="1"/>
  <c r="BX173" i="13"/>
  <c r="DI173" i="13"/>
  <c r="BT173" i="13"/>
  <c r="CH173" i="13"/>
  <c r="DR173" i="13"/>
  <c r="DH173" i="13"/>
  <c r="DS173" i="13"/>
  <c r="CK173" i="13"/>
  <c r="DW173" i="13"/>
  <c r="BZ173" i="13"/>
  <c r="DJ173" i="13"/>
  <c r="DK173" i="13"/>
  <c r="CC173" i="13"/>
  <c r="DO173" i="13"/>
  <c r="BR173" i="13"/>
  <c r="CL173" i="13"/>
  <c r="CV173" i="13"/>
  <c r="CD173" i="13"/>
  <c r="CT173" i="13"/>
  <c r="CM173" i="13"/>
  <c r="BU173" i="13"/>
  <c r="DU173" i="13"/>
  <c r="CI173" i="13"/>
  <c r="CS173" i="13"/>
  <c r="CR173" i="13"/>
  <c r="CQ173" i="13"/>
  <c r="CP173" i="13"/>
  <c r="CQ239" i="13"/>
  <c r="BM465" i="13"/>
  <c r="BQ465" i="13" s="1"/>
  <c r="DZ465" i="13" s="1"/>
  <c r="CV109" i="14"/>
  <c r="DD109" i="14"/>
  <c r="DE109" i="14"/>
  <c r="DA109" i="14"/>
  <c r="CW109" i="14"/>
  <c r="CY109" i="14"/>
  <c r="CZ109" i="14"/>
  <c r="CX109" i="14"/>
  <c r="DG109" i="14"/>
  <c r="DC109" i="14"/>
  <c r="DK109" i="14"/>
  <c r="BV109" i="14"/>
  <c r="DP109" i="14"/>
  <c r="BS109" i="14"/>
  <c r="CG109" i="14"/>
  <c r="CM109" i="14"/>
  <c r="DY109" i="14"/>
  <c r="CJ109" i="14"/>
  <c r="DV109" i="14"/>
  <c r="BY109" i="14"/>
  <c r="CE109" i="14"/>
  <c r="DQ109" i="14"/>
  <c r="CB109" i="14"/>
  <c r="DN109" i="14"/>
  <c r="BQ109" i="14"/>
  <c r="DT109" i="14"/>
  <c r="BW109" i="14"/>
  <c r="DI109" i="14"/>
  <c r="BT109" i="14"/>
  <c r="CH109" i="14"/>
  <c r="DF109" i="14"/>
  <c r="DB109" i="14"/>
  <c r="DL109" i="14"/>
  <c r="DR109" i="14"/>
  <c r="CK109" i="14"/>
  <c r="DW109" i="14"/>
  <c r="BZ109" i="14"/>
  <c r="CF109" i="14"/>
  <c r="DJ109" i="14"/>
  <c r="CC109" i="14"/>
  <c r="DO109" i="14"/>
  <c r="BR109" i="14"/>
  <c r="DH109" i="14"/>
  <c r="CU109" i="14"/>
  <c r="BX109" i="14"/>
  <c r="CL109" i="14"/>
  <c r="BU109" i="14"/>
  <c r="CI109" i="14"/>
  <c r="DU109" i="14"/>
  <c r="DM109" i="14"/>
  <c r="CD109" i="14"/>
  <c r="DX109" i="14"/>
  <c r="CA109" i="14"/>
  <c r="DS109" i="14"/>
  <c r="CT109" i="14"/>
  <c r="CS109" i="14"/>
  <c r="CR109" i="14"/>
  <c r="CQ109" i="14"/>
  <c r="CP109" i="14"/>
  <c r="AH239" i="12"/>
  <c r="AM244" i="12"/>
  <c r="V227" i="12"/>
  <c r="D209" i="12"/>
  <c r="O220" i="12"/>
  <c r="AV253" i="12"/>
  <c r="AF237" i="12"/>
  <c r="AK242" i="12"/>
  <c r="T225" i="12"/>
  <c r="AD235" i="12"/>
  <c r="M218" i="12"/>
  <c r="AT251" i="12"/>
  <c r="B273" i="12"/>
  <c r="AI240" i="12"/>
  <c r="R223" i="12"/>
  <c r="AA232" i="12"/>
  <c r="K216" i="12"/>
  <c r="AR249" i="12"/>
  <c r="AW254" i="12"/>
  <c r="AG238" i="12"/>
  <c r="P221" i="12"/>
  <c r="Y230" i="12"/>
  <c r="I214" i="12"/>
  <c r="AN245" i="12"/>
  <c r="AS250" i="12"/>
  <c r="AB233" i="12"/>
  <c r="L217" i="12"/>
  <c r="U226" i="12"/>
  <c r="AC234" i="12"/>
  <c r="AL243" i="12"/>
  <c r="AQ248" i="12"/>
  <c r="Z231" i="12"/>
  <c r="J215" i="12"/>
  <c r="S224" i="12"/>
  <c r="F211" i="12"/>
  <c r="AP247" i="12"/>
  <c r="W228" i="12"/>
  <c r="AJ241" i="12"/>
  <c r="Q222" i="12"/>
  <c r="G212" i="12"/>
  <c r="AU252" i="12"/>
  <c r="AE236" i="12"/>
  <c r="AO246" i="12"/>
  <c r="E210" i="12"/>
  <c r="X229" i="12"/>
  <c r="N219" i="12"/>
  <c r="H213" i="12"/>
  <c r="CS106" i="14"/>
  <c r="DD106" i="14"/>
  <c r="CU106" i="14"/>
  <c r="CZ106" i="14"/>
  <c r="DE106" i="14"/>
  <c r="DA106" i="14"/>
  <c r="DC106" i="14"/>
  <c r="CY106" i="14"/>
  <c r="CW106" i="14"/>
  <c r="CV106" i="14"/>
  <c r="DO106" i="14"/>
  <c r="CH106" i="14"/>
  <c r="DT106" i="14"/>
  <c r="DR106" i="14"/>
  <c r="BU106" i="14"/>
  <c r="DX106" i="14"/>
  <c r="DG106" i="14"/>
  <c r="BZ106" i="14"/>
  <c r="DL106" i="14"/>
  <c r="DJ106" i="14"/>
  <c r="DP106" i="14"/>
  <c r="CI106" i="14"/>
  <c r="BR106" i="14"/>
  <c r="CF106" i="14"/>
  <c r="CD106" i="14"/>
  <c r="DH106" i="14"/>
  <c r="CA106" i="14"/>
  <c r="DU106" i="14"/>
  <c r="BX106" i="14"/>
  <c r="BV106" i="14"/>
  <c r="CT106" i="14"/>
  <c r="BT106" i="14"/>
  <c r="DN106" i="14"/>
  <c r="BY106" i="14"/>
  <c r="CE106" i="14"/>
  <c r="DI106" i="14"/>
  <c r="BS106" i="14"/>
  <c r="BW106" i="14"/>
  <c r="DV106" i="14"/>
  <c r="DY106" i="14"/>
  <c r="DF106" i="14"/>
  <c r="DQ106" i="14"/>
  <c r="CX106" i="14"/>
  <c r="CR106" i="14"/>
  <c r="DM106" i="14"/>
  <c r="CC106" i="14"/>
  <c r="CG106" i="14"/>
  <c r="CJ106" i="14"/>
  <c r="BQ106" i="14"/>
  <c r="DB106" i="14"/>
  <c r="CB106" i="14"/>
  <c r="DS106" i="14"/>
  <c r="DW106" i="14"/>
  <c r="DK106" i="14"/>
  <c r="CQ106" i="14"/>
  <c r="CP106" i="14"/>
  <c r="CO106" i="14"/>
  <c r="CN106" i="14"/>
  <c r="CM106" i="14"/>
  <c r="DZ212" i="13"/>
  <c r="CH211" i="14"/>
  <c r="BV211" i="14"/>
  <c r="CB211" i="14"/>
  <c r="CC211" i="14"/>
  <c r="BU211" i="14"/>
  <c r="BY211" i="14"/>
  <c r="CA211" i="14"/>
  <c r="CD211" i="14"/>
  <c r="BZ211" i="14"/>
  <c r="DV211" i="14"/>
  <c r="CW211" i="14"/>
  <c r="DK211" i="14"/>
  <c r="CL211" i="14"/>
  <c r="DP211" i="14"/>
  <c r="CY211" i="14"/>
  <c r="DN211" i="14"/>
  <c r="CO211" i="14"/>
  <c r="DC211" i="14"/>
  <c r="DY211" i="14"/>
  <c r="DH211" i="14"/>
  <c r="CQ211" i="14"/>
  <c r="DF211" i="14"/>
  <c r="DT211" i="14"/>
  <c r="CU211" i="14"/>
  <c r="DQ211" i="14"/>
  <c r="CZ211" i="14"/>
  <c r="CI211" i="14"/>
  <c r="CX211" i="14"/>
  <c r="DL211" i="14"/>
  <c r="CM211" i="14"/>
  <c r="DI211" i="14"/>
  <c r="CR211" i="14"/>
  <c r="DU211" i="14"/>
  <c r="CV211" i="14"/>
  <c r="DJ211" i="14"/>
  <c r="CS211" i="14"/>
  <c r="DW211" i="14"/>
  <c r="CF211" i="14"/>
  <c r="DM211" i="14"/>
  <c r="CN211" i="14"/>
  <c r="DB211" i="14"/>
  <c r="CK211" i="14"/>
  <c r="DO211" i="14"/>
  <c r="CE211" i="14"/>
  <c r="DX211" i="14"/>
  <c r="DS211" i="14"/>
  <c r="CP211" i="14"/>
  <c r="CJ211" i="14"/>
  <c r="DE211" i="14"/>
  <c r="DG211" i="14"/>
  <c r="CG211" i="14"/>
  <c r="BX211" i="14"/>
  <c r="DD211" i="14"/>
  <c r="DR211" i="14"/>
  <c r="CT211" i="14"/>
  <c r="BW211" i="14"/>
  <c r="DA211" i="14"/>
  <c r="BT211" i="14"/>
  <c r="BS211" i="14"/>
  <c r="BR211" i="14"/>
  <c r="CU162" i="13"/>
  <c r="CQ162" i="13"/>
  <c r="DH162" i="13"/>
  <c r="BQ162" i="13"/>
  <c r="DA162" i="13"/>
  <c r="DL162" i="13"/>
  <c r="DT162" i="13"/>
  <c r="CZ162" i="13"/>
  <c r="DS162" i="13"/>
  <c r="BU162" i="13"/>
  <c r="DJ162" i="13"/>
  <c r="DD162" i="13"/>
  <c r="CV162" i="13"/>
  <c r="CB162" i="13"/>
  <c r="DK162" i="13"/>
  <c r="DO162" i="13"/>
  <c r="DW162" i="13"/>
  <c r="BX162" i="13"/>
  <c r="BT162" i="13"/>
  <c r="DC162" i="13"/>
  <c r="CY162" i="13"/>
  <c r="DG162" i="13"/>
  <c r="DR162" i="13"/>
  <c r="CP162" i="13"/>
  <c r="DU162" i="13"/>
  <c r="BW162" i="13"/>
  <c r="BS162" i="13"/>
  <c r="CA162" i="13"/>
  <c r="DB162" i="13"/>
  <c r="DM162" i="13"/>
  <c r="DY162" i="13"/>
  <c r="DN162" i="13"/>
  <c r="DV162" i="13"/>
  <c r="BV162" i="13"/>
  <c r="CO162" i="13"/>
  <c r="CN162" i="13"/>
  <c r="DX162" i="13"/>
  <c r="DE162" i="13"/>
  <c r="DQ162" i="13"/>
  <c r="CX162" i="13"/>
  <c r="DF162" i="13"/>
  <c r="CS162" i="13"/>
  <c r="CJ162" i="13"/>
  <c r="DP162" i="13"/>
  <c r="CL162" i="13"/>
  <c r="CM162" i="13"/>
  <c r="BY162" i="13"/>
  <c r="DI162" i="13"/>
  <c r="CI162" i="13"/>
  <c r="BR162" i="13"/>
  <c r="CK162" i="13"/>
  <c r="CT162" i="13"/>
  <c r="BZ162" i="13"/>
  <c r="CW162" i="13"/>
  <c r="CR162" i="13"/>
  <c r="CH162" i="13"/>
  <c r="CG162" i="13"/>
  <c r="CF162" i="13"/>
  <c r="CE162" i="13"/>
  <c r="DZ116" i="13"/>
  <c r="BX156" i="13"/>
  <c r="BM159" i="14"/>
  <c r="BM178" i="14"/>
  <c r="CS178" i="14" s="1"/>
  <c r="BM158" i="14"/>
  <c r="BY158" i="14" s="1"/>
  <c r="BM150" i="14"/>
  <c r="BQ150" i="14" s="1"/>
  <c r="BM167" i="14"/>
  <c r="CH167" i="14" s="1"/>
  <c r="DZ100" i="13"/>
  <c r="BM241" i="13"/>
  <c r="CR241" i="13" s="1"/>
  <c r="BM219" i="13"/>
  <c r="BV219" i="13" s="1"/>
  <c r="BM234" i="13"/>
  <c r="CK234" i="13" s="1"/>
  <c r="BM237" i="13"/>
  <c r="BM226" i="13"/>
  <c r="CC226" i="13" s="1"/>
  <c r="CJ104" i="14"/>
  <c r="DZ112" i="13"/>
  <c r="BM460" i="12"/>
  <c r="BQ460" i="12" s="1"/>
  <c r="DZ460" i="12" s="1"/>
  <c r="DJ120" i="14"/>
  <c r="DM120" i="14"/>
  <c r="DS120" i="14"/>
  <c r="DO120" i="14"/>
  <c r="DN120" i="14"/>
  <c r="DH120" i="14"/>
  <c r="DI120" i="14"/>
  <c r="DQ120" i="14"/>
  <c r="DG120" i="14"/>
  <c r="DR120" i="14"/>
  <c r="BT120" i="14"/>
  <c r="CP120" i="14"/>
  <c r="BY120" i="14"/>
  <c r="CM120" i="14"/>
  <c r="CS120" i="14"/>
  <c r="DW120" i="14"/>
  <c r="CH120" i="14"/>
  <c r="BQ120" i="14"/>
  <c r="DZ120" i="14" s="1"/>
  <c r="CE120" i="14"/>
  <c r="CK120" i="14"/>
  <c r="CQ120" i="14"/>
  <c r="BZ120" i="14"/>
  <c r="DT120" i="14"/>
  <c r="BW120" i="14"/>
  <c r="CC120" i="14"/>
  <c r="CI120" i="14"/>
  <c r="BR120" i="14"/>
  <c r="CV120" i="14"/>
  <c r="CT120" i="14"/>
  <c r="BU120" i="14"/>
  <c r="DX120" i="14"/>
  <c r="CA120" i="14"/>
  <c r="DU120" i="14"/>
  <c r="CN120" i="14"/>
  <c r="CL120" i="14"/>
  <c r="CJ120" i="14"/>
  <c r="DV120" i="14"/>
  <c r="CO120" i="14"/>
  <c r="BX120" i="14"/>
  <c r="BV120" i="14"/>
  <c r="CG120" i="14"/>
  <c r="CF120" i="14"/>
  <c r="DF120" i="14"/>
  <c r="CU120" i="14"/>
  <c r="CR120" i="14"/>
  <c r="CD120" i="14"/>
  <c r="DK120" i="14"/>
  <c r="CB120" i="14"/>
  <c r="DY120" i="14"/>
  <c r="DL120" i="14"/>
  <c r="BS120" i="14"/>
  <c r="CX120" i="14"/>
  <c r="DP120" i="14"/>
  <c r="CW120" i="14"/>
  <c r="DE120" i="14"/>
  <c r="DD120" i="14"/>
  <c r="DC120" i="14"/>
  <c r="DB120" i="14"/>
  <c r="DA120" i="14"/>
  <c r="CZ184" i="13"/>
  <c r="S16" i="9"/>
  <c r="R16" i="22" s="1"/>
  <c r="CL88" i="14"/>
  <c r="CI88" i="14"/>
  <c r="CE88" i="14"/>
  <c r="CA88" i="14"/>
  <c r="CB88" i="14"/>
  <c r="CJ88" i="14"/>
  <c r="CF88" i="14"/>
  <c r="DV88" i="14"/>
  <c r="DE88" i="14"/>
  <c r="CN88" i="14"/>
  <c r="CT88" i="14"/>
  <c r="DH88" i="14"/>
  <c r="CD88" i="14"/>
  <c r="DN88" i="14"/>
  <c r="CW88" i="14"/>
  <c r="DS88" i="14"/>
  <c r="DY88" i="14"/>
  <c r="CZ88" i="14"/>
  <c r="DF88" i="14"/>
  <c r="CO88" i="14"/>
  <c r="DK88" i="14"/>
  <c r="DQ88" i="14"/>
  <c r="CR88" i="14"/>
  <c r="DW88" i="14"/>
  <c r="CX88" i="14"/>
  <c r="BQ88" i="14"/>
  <c r="DC88" i="14"/>
  <c r="DI88" i="14"/>
  <c r="DO88" i="14"/>
  <c r="CP88" i="14"/>
  <c r="DT88" i="14"/>
  <c r="CU88" i="14"/>
  <c r="DA88" i="14"/>
  <c r="DG88" i="14"/>
  <c r="BR88" i="14"/>
  <c r="DL88" i="14"/>
  <c r="DR88" i="14"/>
  <c r="CS88" i="14"/>
  <c r="CC88" i="14"/>
  <c r="CY88" i="14"/>
  <c r="DU88" i="14"/>
  <c r="DD88" i="14"/>
  <c r="DJ88" i="14"/>
  <c r="DX88" i="14"/>
  <c r="CH88" i="14"/>
  <c r="CM88" i="14"/>
  <c r="CQ88" i="14"/>
  <c r="DM88" i="14"/>
  <c r="CV88" i="14"/>
  <c r="CK88" i="14"/>
  <c r="DB88" i="14"/>
  <c r="DP88" i="14"/>
  <c r="CG88" i="14"/>
  <c r="BZ88" i="14"/>
  <c r="BY88" i="14"/>
  <c r="BX88" i="14"/>
  <c r="BW88" i="14"/>
  <c r="BV88" i="14"/>
  <c r="BU88" i="14"/>
  <c r="BR148" i="14"/>
  <c r="BZ148" i="14"/>
  <c r="CA148" i="14"/>
  <c r="CD148" i="14"/>
  <c r="BV148" i="14"/>
  <c r="CB148" i="14"/>
  <c r="CH148" i="14"/>
  <c r="CE148" i="14"/>
  <c r="CF148" i="14"/>
  <c r="BW148" i="14"/>
  <c r="BX148" i="14"/>
  <c r="BY148" i="14"/>
  <c r="DY148" i="14"/>
  <c r="DH148" i="14"/>
  <c r="CQ148" i="14"/>
  <c r="DE148" i="14"/>
  <c r="DS148" i="14"/>
  <c r="CG148" i="14"/>
  <c r="DQ148" i="14"/>
  <c r="CZ148" i="14"/>
  <c r="DV148" i="14"/>
  <c r="CW148" i="14"/>
  <c r="DK148" i="14"/>
  <c r="DR148" i="14"/>
  <c r="DA148" i="14"/>
  <c r="CJ148" i="14"/>
  <c r="DF148" i="14"/>
  <c r="DT148" i="14"/>
  <c r="CU148" i="14"/>
  <c r="DJ148" i="14"/>
  <c r="CS148" i="14"/>
  <c r="DW148" i="14"/>
  <c r="CX148" i="14"/>
  <c r="DL148" i="14"/>
  <c r="CM148" i="14"/>
  <c r="CI148" i="14"/>
  <c r="DB148" i="14"/>
  <c r="CK148" i="14"/>
  <c r="DO148" i="14"/>
  <c r="CP148" i="14"/>
  <c r="DD148" i="14"/>
  <c r="CT148" i="14"/>
  <c r="DX148" i="14"/>
  <c r="DG148" i="14"/>
  <c r="DU148" i="14"/>
  <c r="CV148" i="14"/>
  <c r="DN148" i="14"/>
  <c r="DM148" i="14"/>
  <c r="CO148" i="14"/>
  <c r="CL148" i="14"/>
  <c r="CN148" i="14"/>
  <c r="DI148" i="14"/>
  <c r="DC148" i="14"/>
  <c r="DP148" i="14"/>
  <c r="CC148" i="14"/>
  <c r="CR148" i="14"/>
  <c r="CY148" i="14"/>
  <c r="BU148" i="14"/>
  <c r="BT148" i="14"/>
  <c r="BS148" i="14"/>
  <c r="DG183" i="13"/>
  <c r="DE183" i="13"/>
  <c r="DD183" i="13"/>
  <c r="DF183" i="13"/>
  <c r="DI183" i="13"/>
  <c r="DL183" i="13"/>
  <c r="DR183" i="13"/>
  <c r="DM183" i="13"/>
  <c r="CV183" i="13"/>
  <c r="BW183" i="13"/>
  <c r="CJ183" i="13"/>
  <c r="DV183" i="13"/>
  <c r="CG183" i="13"/>
  <c r="CN183" i="13"/>
  <c r="DY183" i="13"/>
  <c r="CB183" i="13"/>
  <c r="CP183" i="13"/>
  <c r="BY183" i="13"/>
  <c r="DQ183" i="13"/>
  <c r="DP183" i="13"/>
  <c r="CF183" i="13"/>
  <c r="CS183" i="13"/>
  <c r="BT183" i="13"/>
  <c r="CH183" i="13"/>
  <c r="BQ183" i="13"/>
  <c r="DZ183" i="13" s="1"/>
  <c r="DH183" i="13"/>
  <c r="DN183" i="13"/>
  <c r="BX183" i="13"/>
  <c r="CK183" i="13"/>
  <c r="DW183" i="13"/>
  <c r="BZ183" i="13"/>
  <c r="CT183" i="13"/>
  <c r="DO183" i="13"/>
  <c r="DK183" i="13"/>
  <c r="DS183" i="13"/>
  <c r="CC183" i="13"/>
  <c r="CQ183" i="13"/>
  <c r="BR183" i="13"/>
  <c r="CL183" i="13"/>
  <c r="DJ183" i="13"/>
  <c r="CU183" i="13"/>
  <c r="BU183" i="13"/>
  <c r="CI183" i="13"/>
  <c r="DU183" i="13"/>
  <c r="CD183" i="13"/>
  <c r="CM183" i="13"/>
  <c r="DX183" i="13"/>
  <c r="CA183" i="13"/>
  <c r="CW183" i="13"/>
  <c r="BV183" i="13"/>
  <c r="BS183" i="13"/>
  <c r="CO183" i="13"/>
  <c r="DT183" i="13"/>
  <c r="CE183" i="13"/>
  <c r="CR183" i="13"/>
  <c r="DC183" i="13"/>
  <c r="DB183" i="13"/>
  <c r="DA183" i="13"/>
  <c r="CZ183" i="13"/>
  <c r="DZ337" i="14"/>
  <c r="CQ99" i="14"/>
  <c r="CS99" i="14"/>
  <c r="CX99" i="14"/>
  <c r="CR99" i="14"/>
  <c r="CV99" i="14"/>
  <c r="CM99" i="14"/>
  <c r="CL99" i="14"/>
  <c r="CN99" i="14"/>
  <c r="DL99" i="14"/>
  <c r="DJ99" i="14"/>
  <c r="BU99" i="14"/>
  <c r="DO99" i="14"/>
  <c r="BZ99" i="14"/>
  <c r="DD99" i="14"/>
  <c r="DB99" i="14"/>
  <c r="DX99" i="14"/>
  <c r="DG99" i="14"/>
  <c r="BR99" i="14"/>
  <c r="CW99" i="14"/>
  <c r="CU99" i="14"/>
  <c r="BX99" i="14"/>
  <c r="BV99" i="14"/>
  <c r="DP99" i="14"/>
  <c r="CY99" i="14"/>
  <c r="DU99" i="14"/>
  <c r="CO99" i="14"/>
  <c r="DS99" i="14"/>
  <c r="DY99" i="14"/>
  <c r="DH99" i="14"/>
  <c r="CA99" i="14"/>
  <c r="DM99" i="14"/>
  <c r="CK99" i="14"/>
  <c r="DK99" i="14"/>
  <c r="DQ99" i="14"/>
  <c r="CZ99" i="14"/>
  <c r="BS99" i="14"/>
  <c r="DE99" i="14"/>
  <c r="DC99" i="14"/>
  <c r="DI99" i="14"/>
  <c r="CB99" i="14"/>
  <c r="DV99" i="14"/>
  <c r="BY99" i="14"/>
  <c r="BW99" i="14"/>
  <c r="DA99" i="14"/>
  <c r="BT99" i="14"/>
  <c r="DN99" i="14"/>
  <c r="BQ99" i="14"/>
  <c r="CP99" i="14"/>
  <c r="DT99" i="14"/>
  <c r="DR99" i="14"/>
  <c r="CC99" i="14"/>
  <c r="DW99" i="14"/>
  <c r="CT99" i="14"/>
  <c r="DF99" i="14"/>
  <c r="CJ99" i="14"/>
  <c r="CI99" i="14"/>
  <c r="CH99" i="14"/>
  <c r="CG99" i="14"/>
  <c r="CF99" i="14"/>
  <c r="BM171" i="14"/>
  <c r="CL171" i="14" s="1"/>
  <c r="BM161" i="14"/>
  <c r="CB161" i="14" s="1"/>
  <c r="BM220" i="13"/>
  <c r="BW220" i="13" s="1"/>
  <c r="BM253" i="13"/>
  <c r="DD253" i="13" s="1"/>
  <c r="DZ101" i="13"/>
  <c r="DZ102" i="13"/>
  <c r="P16" i="9"/>
  <c r="O16" i="22" s="1"/>
  <c r="CY183" i="13"/>
  <c r="DW125" i="14"/>
  <c r="DP125" i="14"/>
  <c r="DV125" i="14"/>
  <c r="DN125" i="14"/>
  <c r="DQ125" i="14"/>
  <c r="DT125" i="14"/>
  <c r="DR125" i="14"/>
  <c r="DX125" i="14"/>
  <c r="DO125" i="14"/>
  <c r="DS125" i="14"/>
  <c r="DU125" i="14"/>
  <c r="DM125" i="14"/>
  <c r="CF125" i="14"/>
  <c r="CT125" i="14"/>
  <c r="CC125" i="14"/>
  <c r="BX125" i="14"/>
  <c r="CL125" i="14"/>
  <c r="DC125" i="14"/>
  <c r="CD125" i="14"/>
  <c r="CU125" i="14"/>
  <c r="BV125" i="14"/>
  <c r="CV125" i="14"/>
  <c r="BW125" i="14"/>
  <c r="CS125" i="14"/>
  <c r="CK125" i="14"/>
  <c r="CQ125" i="14"/>
  <c r="BR125" i="14"/>
  <c r="BU125" i="14"/>
  <c r="CI125" i="14"/>
  <c r="CW125" i="14"/>
  <c r="CN125" i="14"/>
  <c r="CZ125" i="14"/>
  <c r="CA125" i="14"/>
  <c r="CO125" i="14"/>
  <c r="CM125" i="14"/>
  <c r="CR125" i="14"/>
  <c r="BS125" i="14"/>
  <c r="CG125" i="14"/>
  <c r="CE125" i="14"/>
  <c r="CJ125" i="14"/>
  <c r="CX125" i="14"/>
  <c r="BY125" i="14"/>
  <c r="DB125" i="14"/>
  <c r="CB125" i="14"/>
  <c r="CP125" i="14"/>
  <c r="BQ125" i="14"/>
  <c r="DZ125" i="14" s="1"/>
  <c r="DY125" i="14"/>
  <c r="BT125" i="14"/>
  <c r="CH125" i="14"/>
  <c r="DL125" i="14"/>
  <c r="DA125" i="14"/>
  <c r="BZ125" i="14"/>
  <c r="CY125" i="14"/>
  <c r="DK125" i="14"/>
  <c r="DJ125" i="14"/>
  <c r="DI125" i="14"/>
  <c r="DH125" i="14"/>
  <c r="DG125" i="14"/>
  <c r="DF125" i="14"/>
  <c r="BM339" i="13"/>
  <c r="DZ103" i="13"/>
  <c r="AU509" i="13"/>
  <c r="AM501" i="13"/>
  <c r="AJ498" i="13"/>
  <c r="R480" i="13"/>
  <c r="N476" i="13"/>
  <c r="D466" i="13"/>
  <c r="BM466" i="13" s="1"/>
  <c r="AS507" i="13"/>
  <c r="AK499" i="13"/>
  <c r="AB490" i="13"/>
  <c r="X486" i="13"/>
  <c r="J472" i="13"/>
  <c r="K473" i="13"/>
  <c r="AQ505" i="13"/>
  <c r="AI497" i="13"/>
  <c r="Y487" i="13"/>
  <c r="AE493" i="13"/>
  <c r="G469" i="13"/>
  <c r="Q479" i="13"/>
  <c r="AO503" i="13"/>
  <c r="AG495" i="13"/>
  <c r="AN502" i="13"/>
  <c r="Z488" i="13"/>
  <c r="M475" i="13"/>
  <c r="U483" i="13"/>
  <c r="AV510" i="13"/>
  <c r="AC491" i="13"/>
  <c r="AL500" i="13"/>
  <c r="W485" i="13"/>
  <c r="I471" i="13"/>
  <c r="P478" i="13"/>
  <c r="AT508" i="13"/>
  <c r="AA489" i="13"/>
  <c r="AF494" i="13"/>
  <c r="S481" i="13"/>
  <c r="E467" i="13"/>
  <c r="AP504" i="13"/>
  <c r="AD492" i="13"/>
  <c r="T482" i="13"/>
  <c r="O477" i="13"/>
  <c r="H470" i="13"/>
  <c r="AH496" i="13"/>
  <c r="V484" i="13"/>
  <c r="F468" i="13"/>
  <c r="L474" i="13"/>
  <c r="AR506" i="13"/>
  <c r="BR150" i="13"/>
  <c r="CN108" i="14"/>
  <c r="CZ121" i="14"/>
  <c r="DK121" i="14"/>
  <c r="DO121" i="14"/>
  <c r="DM121" i="14"/>
  <c r="DQ121" i="14"/>
  <c r="DJ121" i="14"/>
  <c r="DL121" i="14"/>
  <c r="DR121" i="14"/>
  <c r="DT121" i="14"/>
  <c r="DP121" i="14"/>
  <c r="DN121" i="14"/>
  <c r="DS121" i="14"/>
  <c r="DI121" i="14"/>
  <c r="CV121" i="14"/>
  <c r="CT121" i="14"/>
  <c r="BU121" i="14"/>
  <c r="CQ121" i="14"/>
  <c r="BZ121" i="14"/>
  <c r="DH121" i="14"/>
  <c r="CN121" i="14"/>
  <c r="CL121" i="14"/>
  <c r="DX121" i="14"/>
  <c r="CI121" i="14"/>
  <c r="BR121" i="14"/>
  <c r="CF121" i="14"/>
  <c r="CD121" i="14"/>
  <c r="CR121" i="14"/>
  <c r="CA121" i="14"/>
  <c r="DU121" i="14"/>
  <c r="BX121" i="14"/>
  <c r="BV121" i="14"/>
  <c r="CJ121" i="14"/>
  <c r="BS121" i="14"/>
  <c r="CW121" i="14"/>
  <c r="CU121" i="14"/>
  <c r="DY121" i="14"/>
  <c r="CB121" i="14"/>
  <c r="DV121" i="14"/>
  <c r="CO121" i="14"/>
  <c r="CE121" i="14"/>
  <c r="CK121" i="14"/>
  <c r="DW121" i="14"/>
  <c r="CP121" i="14"/>
  <c r="BY121" i="14"/>
  <c r="CC121" i="14"/>
  <c r="BT121" i="14"/>
  <c r="CY121" i="14"/>
  <c r="CX121" i="14"/>
  <c r="CH121" i="14"/>
  <c r="CM121" i="14"/>
  <c r="CG121" i="14"/>
  <c r="BW121" i="14"/>
  <c r="BQ121" i="14"/>
  <c r="DZ121" i="14" s="1"/>
  <c r="CS121" i="14"/>
  <c r="DG121" i="14"/>
  <c r="DF121" i="14"/>
  <c r="DE121" i="14"/>
  <c r="DD121" i="14"/>
  <c r="DC121" i="14"/>
  <c r="DB121" i="14"/>
  <c r="CQ164" i="13"/>
  <c r="CP164" i="13"/>
  <c r="CY164" i="13"/>
  <c r="CT164" i="13"/>
  <c r="CZ164" i="13"/>
  <c r="DS164" i="13"/>
  <c r="CC164" i="13"/>
  <c r="DT164" i="13"/>
  <c r="DN164" i="13"/>
  <c r="CB164" i="13"/>
  <c r="DK164" i="13"/>
  <c r="BU164" i="13"/>
  <c r="DD164" i="13"/>
  <c r="BR164" i="13"/>
  <c r="CL164" i="13"/>
  <c r="BT164" i="13"/>
  <c r="DC164" i="13"/>
  <c r="DW164" i="13"/>
  <c r="BX164" i="13"/>
  <c r="DL164" i="13"/>
  <c r="DU164" i="13"/>
  <c r="BW164" i="13"/>
  <c r="DG164" i="13"/>
  <c r="DR164" i="13"/>
  <c r="DJ164" i="13"/>
  <c r="CW164" i="13"/>
  <c r="DM164" i="13"/>
  <c r="DY164" i="13"/>
  <c r="CA164" i="13"/>
  <c r="DB164" i="13"/>
  <c r="CD164" i="13"/>
  <c r="CM164" i="13"/>
  <c r="CS164" i="13"/>
  <c r="DX164" i="13"/>
  <c r="DE164" i="13"/>
  <c r="DQ164" i="13"/>
  <c r="DV164" i="13"/>
  <c r="BV164" i="13"/>
  <c r="DA164" i="13"/>
  <c r="DF164" i="13"/>
  <c r="CR164" i="13"/>
  <c r="BZ164" i="13"/>
  <c r="DP164" i="13"/>
  <c r="DO164" i="13"/>
  <c r="DH164" i="13"/>
  <c r="BS164" i="13"/>
  <c r="CX164" i="13"/>
  <c r="CU164" i="13"/>
  <c r="BY164" i="13"/>
  <c r="BQ164" i="13"/>
  <c r="CN164" i="13"/>
  <c r="CV164" i="13"/>
  <c r="DI164" i="13"/>
  <c r="CO164" i="13"/>
  <c r="CK164" i="13"/>
  <c r="CJ164" i="13"/>
  <c r="CI164" i="13"/>
  <c r="CH164" i="13"/>
  <c r="CG164" i="13"/>
  <c r="BS87" i="14"/>
  <c r="DZ113" i="13"/>
  <c r="BM168" i="14"/>
  <c r="CJ168" i="14" s="1"/>
  <c r="BM175" i="14"/>
  <c r="CP175" i="14" s="1"/>
  <c r="BM190" i="14"/>
  <c r="DE190" i="14" s="1"/>
  <c r="BM166" i="14"/>
  <c r="CG166" i="14" s="1"/>
  <c r="BM183" i="14"/>
  <c r="CX183" i="14" s="1"/>
  <c r="CW114" i="14"/>
  <c r="CZ114" i="14"/>
  <c r="DE114" i="14"/>
  <c r="DK114" i="14"/>
  <c r="DW114" i="14"/>
  <c r="CP114" i="14"/>
  <c r="BQ114" i="14"/>
  <c r="BW114" i="14"/>
  <c r="CC114" i="14"/>
  <c r="DG114" i="14"/>
  <c r="DO114" i="14"/>
  <c r="CH114" i="14"/>
  <c r="DT114" i="14"/>
  <c r="DX114" i="14"/>
  <c r="CQ114" i="14"/>
  <c r="BZ114" i="14"/>
  <c r="CN114" i="14"/>
  <c r="CL114" i="14"/>
  <c r="DJ114" i="14"/>
  <c r="DB114" i="14"/>
  <c r="DP114" i="14"/>
  <c r="CI114" i="14"/>
  <c r="BR114" i="14"/>
  <c r="CF114" i="14"/>
  <c r="CD114" i="14"/>
  <c r="CR114" i="14"/>
  <c r="CA114" i="14"/>
  <c r="DU114" i="14"/>
  <c r="BX114" i="14"/>
  <c r="BV114" i="14"/>
  <c r="DD114" i="14"/>
  <c r="CB114" i="14"/>
  <c r="DV114" i="14"/>
  <c r="CG114" i="14"/>
  <c r="CM114" i="14"/>
  <c r="DQ114" i="14"/>
  <c r="DN114" i="14"/>
  <c r="BU114" i="14"/>
  <c r="DL114" i="14"/>
  <c r="CO114" i="14"/>
  <c r="BY114" i="14"/>
  <c r="DC114" i="14"/>
  <c r="DS114" i="14"/>
  <c r="DM114" i="14"/>
  <c r="CE114" i="14"/>
  <c r="CJ114" i="14"/>
  <c r="DR114" i="14"/>
  <c r="DH114" i="14"/>
  <c r="BT114" i="14"/>
  <c r="DY114" i="14"/>
  <c r="DF114" i="14"/>
  <c r="DA114" i="14"/>
  <c r="BS114" i="14"/>
  <c r="DI114" i="14"/>
  <c r="CK114" i="14"/>
  <c r="CY114" i="14"/>
  <c r="CX114" i="14"/>
  <c r="CV114" i="14"/>
  <c r="CU114" i="14"/>
  <c r="BM276" i="13"/>
  <c r="BM247" i="13"/>
  <c r="CY247" i="13" s="1"/>
  <c r="BM223" i="13"/>
  <c r="BZ223" i="13" s="1"/>
  <c r="BM248" i="13"/>
  <c r="CZ248" i="13" s="1"/>
  <c r="BM231" i="13"/>
  <c r="BM240" i="13"/>
  <c r="DH185" i="13"/>
  <c r="DR185" i="13"/>
  <c r="DS185" i="13"/>
  <c r="DF185" i="13"/>
  <c r="DM185" i="13"/>
  <c r="DL185" i="13"/>
  <c r="CM185" i="13"/>
  <c r="DX185" i="13"/>
  <c r="CI185" i="13"/>
  <c r="BR185" i="13"/>
  <c r="CT185" i="13"/>
  <c r="DN185" i="13"/>
  <c r="DP185" i="13"/>
  <c r="DG185" i="13"/>
  <c r="CE185" i="13"/>
  <c r="CR185" i="13"/>
  <c r="CA185" i="13"/>
  <c r="DU185" i="13"/>
  <c r="CL185" i="13"/>
  <c r="BW185" i="13"/>
  <c r="CJ185" i="13"/>
  <c r="BS185" i="13"/>
  <c r="CW185" i="13"/>
  <c r="CD185" i="13"/>
  <c r="CV185" i="13"/>
  <c r="DY185" i="13"/>
  <c r="CB185" i="13"/>
  <c r="DV185" i="13"/>
  <c r="CO185" i="13"/>
  <c r="DK185" i="13"/>
  <c r="CN185" i="13"/>
  <c r="CS185" i="13"/>
  <c r="BT185" i="13"/>
  <c r="CX185" i="13"/>
  <c r="CG185" i="13"/>
  <c r="DO185" i="13"/>
  <c r="CF185" i="13"/>
  <c r="CK185" i="13"/>
  <c r="DW185" i="13"/>
  <c r="CP185" i="13"/>
  <c r="BY185" i="13"/>
  <c r="DI185" i="13"/>
  <c r="BX185" i="13"/>
  <c r="CC185" i="13"/>
  <c r="CY185" i="13"/>
  <c r="CH185" i="13"/>
  <c r="BQ185" i="13"/>
  <c r="DZ185" i="13" s="1"/>
  <c r="BV185" i="13"/>
  <c r="DQ185" i="13"/>
  <c r="CU185" i="13"/>
  <c r="DJ185" i="13"/>
  <c r="BU185" i="13"/>
  <c r="DT185" i="13"/>
  <c r="BZ185" i="13"/>
  <c r="CQ185" i="13"/>
  <c r="DE185" i="13"/>
  <c r="DD185" i="13"/>
  <c r="DC185" i="13"/>
  <c r="DB185" i="13"/>
  <c r="CF98" i="14"/>
  <c r="CO98" i="14"/>
  <c r="CJ98" i="14"/>
  <c r="CT98" i="14"/>
  <c r="CN98" i="14"/>
  <c r="CP98" i="14"/>
  <c r="CV98" i="14"/>
  <c r="CL98" i="14"/>
  <c r="CK98" i="14"/>
  <c r="CU98" i="14"/>
  <c r="CQ98" i="14"/>
  <c r="CR98" i="14"/>
  <c r="CW98" i="14"/>
  <c r="CB98" i="14"/>
  <c r="DV98" i="14"/>
  <c r="DE98" i="14"/>
  <c r="DK98" i="14"/>
  <c r="DQ98" i="14"/>
  <c r="BT98" i="14"/>
  <c r="DN98" i="14"/>
  <c r="BY98" i="14"/>
  <c r="DC98" i="14"/>
  <c r="DI98" i="14"/>
  <c r="CS98" i="14"/>
  <c r="DW98" i="14"/>
  <c r="DF98" i="14"/>
  <c r="BQ98" i="14"/>
  <c r="BW98" i="14"/>
  <c r="DA98" i="14"/>
  <c r="CM98" i="14"/>
  <c r="DO98" i="14"/>
  <c r="CX98" i="14"/>
  <c r="DT98" i="14"/>
  <c r="DR98" i="14"/>
  <c r="BU98" i="14"/>
  <c r="DX98" i="14"/>
  <c r="DG98" i="14"/>
  <c r="BZ98" i="14"/>
  <c r="DL98" i="14"/>
  <c r="DJ98" i="14"/>
  <c r="DP98" i="14"/>
  <c r="CY98" i="14"/>
  <c r="BR98" i="14"/>
  <c r="DD98" i="14"/>
  <c r="DB98" i="14"/>
  <c r="DH98" i="14"/>
  <c r="CA98" i="14"/>
  <c r="DU98" i="14"/>
  <c r="BX98" i="14"/>
  <c r="BV98" i="14"/>
  <c r="BS98" i="14"/>
  <c r="DM98" i="14"/>
  <c r="DS98" i="14"/>
  <c r="DY98" i="14"/>
  <c r="CZ98" i="14"/>
  <c r="CI98" i="14"/>
  <c r="CH98" i="14"/>
  <c r="CG98" i="14"/>
  <c r="CE98" i="14"/>
  <c r="DZ104" i="13"/>
  <c r="DZ86" i="13"/>
  <c r="CV171" i="13"/>
  <c r="CW171" i="13"/>
  <c r="CY171" i="13"/>
  <c r="CR171" i="13"/>
  <c r="DC171" i="13"/>
  <c r="CU171" i="13"/>
  <c r="DA171" i="13"/>
  <c r="DB171" i="13"/>
  <c r="DE171" i="13"/>
  <c r="CT171" i="13"/>
  <c r="DT171" i="13"/>
  <c r="DY171" i="13"/>
  <c r="DH171" i="13"/>
  <c r="CA171" i="13"/>
  <c r="DM171" i="13"/>
  <c r="DL171" i="13"/>
  <c r="DQ171" i="13"/>
  <c r="CJ171" i="13"/>
  <c r="BS171" i="13"/>
  <c r="CG171" i="13"/>
  <c r="CZ171" i="13"/>
  <c r="CF171" i="13"/>
  <c r="DI171" i="13"/>
  <c r="CB171" i="13"/>
  <c r="DV171" i="13"/>
  <c r="BY171" i="13"/>
  <c r="CX171" i="13"/>
  <c r="CS171" i="13"/>
  <c r="BX171" i="13"/>
  <c r="CK171" i="13"/>
  <c r="BT171" i="13"/>
  <c r="DN171" i="13"/>
  <c r="BQ171" i="13"/>
  <c r="DZ171" i="13" s="1"/>
  <c r="DS171" i="13"/>
  <c r="CC171" i="13"/>
  <c r="DW171" i="13"/>
  <c r="CH171" i="13"/>
  <c r="CD171" i="13"/>
  <c r="DK171" i="13"/>
  <c r="BU171" i="13"/>
  <c r="DO171" i="13"/>
  <c r="BZ171" i="13"/>
  <c r="BV171" i="13"/>
  <c r="CE171" i="13"/>
  <c r="DX171" i="13"/>
  <c r="DG171" i="13"/>
  <c r="BR171" i="13"/>
  <c r="DR171" i="13"/>
  <c r="DF171" i="13"/>
  <c r="BW171" i="13"/>
  <c r="DD171" i="13"/>
  <c r="DP171" i="13"/>
  <c r="CI171" i="13"/>
  <c r="DU171" i="13"/>
  <c r="DJ171" i="13"/>
  <c r="CQ171" i="13"/>
  <c r="CP171" i="13"/>
  <c r="CO171" i="13"/>
  <c r="CN171" i="13"/>
  <c r="CX101" i="14"/>
  <c r="CU101" i="14"/>
  <c r="BX101" i="14"/>
  <c r="DB101" i="14"/>
  <c r="BU101" i="14"/>
  <c r="DG101" i="14"/>
  <c r="DU101" i="14"/>
  <c r="CW101" i="14"/>
  <c r="DS101" i="14"/>
  <c r="CD101" i="14"/>
  <c r="DX101" i="14"/>
  <c r="CA101" i="14"/>
  <c r="DM101" i="14"/>
  <c r="DK101" i="14"/>
  <c r="BV101" i="14"/>
  <c r="DP101" i="14"/>
  <c r="BS101" i="14"/>
  <c r="DE101" i="14"/>
  <c r="CT101" i="14"/>
  <c r="DC101" i="14"/>
  <c r="DY101" i="14"/>
  <c r="DH101" i="14"/>
  <c r="DV101" i="14"/>
  <c r="BY101" i="14"/>
  <c r="CE101" i="14"/>
  <c r="DQ101" i="14"/>
  <c r="CB101" i="14"/>
  <c r="DN101" i="14"/>
  <c r="BQ101" i="14"/>
  <c r="DL101" i="14"/>
  <c r="DR101" i="14"/>
  <c r="DA101" i="14"/>
  <c r="DW101" i="14"/>
  <c r="BZ101" i="14"/>
  <c r="DJ101" i="14"/>
  <c r="CV101" i="14"/>
  <c r="DI101" i="14"/>
  <c r="CS101" i="14"/>
  <c r="CC101" i="14"/>
  <c r="CP101" i="14"/>
  <c r="BT101" i="14"/>
  <c r="DO101" i="14"/>
  <c r="CY101" i="14"/>
  <c r="CO101" i="14"/>
  <c r="CZ101" i="14"/>
  <c r="DT101" i="14"/>
  <c r="DF101" i="14"/>
  <c r="DD101" i="14"/>
  <c r="BR101" i="14"/>
  <c r="CM101" i="14"/>
  <c r="CQ101" i="14"/>
  <c r="CN101" i="14"/>
  <c r="CR101" i="14"/>
  <c r="BW101" i="14"/>
  <c r="CL101" i="14"/>
  <c r="CK101" i="14"/>
  <c r="CJ101" i="14"/>
  <c r="CI101" i="14"/>
  <c r="CH101" i="14"/>
  <c r="BW155" i="13"/>
  <c r="CI155" i="13"/>
  <c r="CC155" i="13"/>
  <c r="CN155" i="13"/>
  <c r="CL155" i="13"/>
  <c r="CM155" i="13"/>
  <c r="CO155" i="13"/>
  <c r="CD155" i="13"/>
  <c r="CK155" i="13"/>
  <c r="DA155" i="13"/>
  <c r="BS155" i="13"/>
  <c r="DJ155" i="13"/>
  <c r="DC155" i="13"/>
  <c r="BR155" i="13"/>
  <c r="CE155" i="13"/>
  <c r="DT155" i="13"/>
  <c r="CS155" i="13"/>
  <c r="DU155" i="13"/>
  <c r="CT155" i="13"/>
  <c r="DR155" i="13"/>
  <c r="DL155" i="13"/>
  <c r="BU155" i="13"/>
  <c r="DM155" i="13"/>
  <c r="DX155" i="13"/>
  <c r="DB155" i="13"/>
  <c r="CF155" i="13"/>
  <c r="CH155" i="13"/>
  <c r="DD155" i="13"/>
  <c r="DW155" i="13"/>
  <c r="DE155" i="13"/>
  <c r="DH155" i="13"/>
  <c r="DP155" i="13"/>
  <c r="CV155" i="13"/>
  <c r="DO155" i="13"/>
  <c r="CW155" i="13"/>
  <c r="CR155" i="13"/>
  <c r="CZ155" i="13"/>
  <c r="CP155" i="13"/>
  <c r="DY155" i="13"/>
  <c r="DG155" i="13"/>
  <c r="BQ155" i="13"/>
  <c r="DV155" i="13"/>
  <c r="BT155" i="13"/>
  <c r="CJ155" i="13"/>
  <c r="DQ155" i="13"/>
  <c r="CY155" i="13"/>
  <c r="DK155" i="13"/>
  <c r="DF155" i="13"/>
  <c r="DN155" i="13"/>
  <c r="CG155" i="13"/>
  <c r="DI155" i="13"/>
  <c r="CB155" i="13"/>
  <c r="CQ155" i="13"/>
  <c r="CU155" i="13"/>
  <c r="DS155" i="13"/>
  <c r="CX155" i="13"/>
  <c r="CA155" i="13"/>
  <c r="BZ155" i="13"/>
  <c r="BY155" i="13"/>
  <c r="BX155" i="13"/>
  <c r="CD98" i="14"/>
  <c r="CJ158" i="13"/>
  <c r="CH158" i="13"/>
  <c r="CP158" i="13"/>
  <c r="CM158" i="13"/>
  <c r="CL158" i="13"/>
  <c r="CN158" i="13"/>
  <c r="CO158" i="13"/>
  <c r="DP158" i="13"/>
  <c r="BQ158" i="13"/>
  <c r="DI158" i="13"/>
  <c r="BR158" i="13"/>
  <c r="DF158" i="13"/>
  <c r="CQ158" i="13"/>
  <c r="DH158" i="13"/>
  <c r="DS158" i="13"/>
  <c r="DA158" i="13"/>
  <c r="DL158" i="13"/>
  <c r="DT158" i="13"/>
  <c r="CE158" i="13"/>
  <c r="CR158" i="13"/>
  <c r="CZ158" i="13"/>
  <c r="DK158" i="13"/>
  <c r="BU158" i="13"/>
  <c r="CV158" i="13"/>
  <c r="DD158" i="13"/>
  <c r="CF158" i="13"/>
  <c r="BT158" i="13"/>
  <c r="DC158" i="13"/>
  <c r="DO158" i="13"/>
  <c r="DJ158" i="13"/>
  <c r="BX158" i="13"/>
  <c r="CK158" i="13"/>
  <c r="CG158" i="13"/>
  <c r="DU158" i="13"/>
  <c r="CU158" i="13"/>
  <c r="CY158" i="13"/>
  <c r="CT158" i="13"/>
  <c r="DR158" i="13"/>
  <c r="CI158" i="13"/>
  <c r="DM158" i="13"/>
  <c r="BW158" i="13"/>
  <c r="BS158" i="13"/>
  <c r="DW158" i="13"/>
  <c r="DB158" i="13"/>
  <c r="CS158" i="13"/>
  <c r="DE158" i="13"/>
  <c r="DY158" i="13"/>
  <c r="DN158" i="13"/>
  <c r="DG158" i="13"/>
  <c r="BV158" i="13"/>
  <c r="DX158" i="13"/>
  <c r="CW158" i="13"/>
  <c r="DQ158" i="13"/>
  <c r="CX158" i="13"/>
  <c r="DV158" i="13"/>
  <c r="CD158" i="13"/>
  <c r="CC158" i="13"/>
  <c r="CB158" i="13"/>
  <c r="CA158" i="13"/>
  <c r="CO173" i="13"/>
  <c r="DA170" i="13"/>
  <c r="DC170" i="13"/>
  <c r="CS170" i="13"/>
  <c r="CU170" i="13"/>
  <c r="CT170" i="13"/>
  <c r="DB170" i="13"/>
  <c r="CR170" i="13"/>
  <c r="DE170" i="13"/>
  <c r="CW170" i="13"/>
  <c r="DD170" i="13"/>
  <c r="CV170" i="13"/>
  <c r="CZ170" i="13"/>
  <c r="CY170" i="13"/>
  <c r="CX170" i="13"/>
  <c r="CQ170" i="13"/>
  <c r="DH170" i="13"/>
  <c r="CA170" i="13"/>
  <c r="DL170" i="13"/>
  <c r="DJ170" i="13"/>
  <c r="DN170" i="13"/>
  <c r="CJ170" i="13"/>
  <c r="BS170" i="13"/>
  <c r="CF170" i="13"/>
  <c r="CD170" i="13"/>
  <c r="DF170" i="13"/>
  <c r="CB170" i="13"/>
  <c r="DU170" i="13"/>
  <c r="BX170" i="13"/>
  <c r="BV170" i="13"/>
  <c r="CH170" i="13"/>
  <c r="BT170" i="13"/>
  <c r="DM170" i="13"/>
  <c r="DS170" i="13"/>
  <c r="DY170" i="13"/>
  <c r="BZ170" i="13"/>
  <c r="DW170" i="13"/>
  <c r="CG170" i="13"/>
  <c r="DK170" i="13"/>
  <c r="DQ170" i="13"/>
  <c r="BR170" i="13"/>
  <c r="DO170" i="13"/>
  <c r="BY170" i="13"/>
  <c r="CE170" i="13"/>
  <c r="DI170" i="13"/>
  <c r="DV170" i="13"/>
  <c r="DX170" i="13"/>
  <c r="DG170" i="13"/>
  <c r="BQ170" i="13"/>
  <c r="DZ170" i="13" s="1"/>
  <c r="BW170" i="13"/>
  <c r="CC170" i="13"/>
  <c r="DP170" i="13"/>
  <c r="CI170" i="13"/>
  <c r="DT170" i="13"/>
  <c r="BU170" i="13"/>
  <c r="DR170" i="13"/>
  <c r="CP170" i="13"/>
  <c r="CO170" i="13"/>
  <c r="CN170" i="13"/>
  <c r="CM170" i="13"/>
  <c r="DG180" i="13"/>
  <c r="DB180" i="13"/>
  <c r="CB180" i="13"/>
  <c r="CO180" i="13"/>
  <c r="DS180" i="13"/>
  <c r="BV180" i="13"/>
  <c r="CH180" i="13"/>
  <c r="BT180" i="13"/>
  <c r="CG180" i="13"/>
  <c r="CM180" i="13"/>
  <c r="DY180" i="13"/>
  <c r="BZ180" i="13"/>
  <c r="DK180" i="13"/>
  <c r="DW180" i="13"/>
  <c r="BY180" i="13"/>
  <c r="CE180" i="13"/>
  <c r="DQ180" i="13"/>
  <c r="BR180" i="13"/>
  <c r="DI180" i="13"/>
  <c r="CQ180" i="13"/>
  <c r="BQ180" i="13"/>
  <c r="DZ180" i="13" s="1"/>
  <c r="BW180" i="13"/>
  <c r="CS180" i="13"/>
  <c r="DV180" i="13"/>
  <c r="DF180" i="13"/>
  <c r="DX180" i="13"/>
  <c r="CI180" i="13"/>
  <c r="DT180" i="13"/>
  <c r="DR180" i="13"/>
  <c r="CK180" i="13"/>
  <c r="DP180" i="13"/>
  <c r="CA180" i="13"/>
  <c r="CN180" i="13"/>
  <c r="CT180" i="13"/>
  <c r="CC180" i="13"/>
  <c r="DA180" i="13"/>
  <c r="DN180" i="13"/>
  <c r="CR180" i="13"/>
  <c r="BS180" i="13"/>
  <c r="CF180" i="13"/>
  <c r="CL180" i="13"/>
  <c r="BU180" i="13"/>
  <c r="CJ180" i="13"/>
  <c r="DC180" i="13"/>
  <c r="DU180" i="13"/>
  <c r="DD180" i="13"/>
  <c r="DH180" i="13"/>
  <c r="BX180" i="13"/>
  <c r="DE180" i="13"/>
  <c r="CD180" i="13"/>
  <c r="CP180" i="13"/>
  <c r="DL180" i="13"/>
  <c r="DM180" i="13"/>
  <c r="DJ180" i="13"/>
  <c r="DO180" i="13"/>
  <c r="CZ180" i="13"/>
  <c r="CY180" i="13"/>
  <c r="CX180" i="13"/>
  <c r="CW180" i="13"/>
  <c r="DZ89" i="13"/>
  <c r="BR87" i="14"/>
  <c r="DB123" i="14"/>
  <c r="CU169" i="13"/>
  <c r="CP169" i="13"/>
  <c r="DB169" i="13"/>
  <c r="DC169" i="13"/>
  <c r="BW169" i="13"/>
  <c r="DH169" i="13"/>
  <c r="BS169" i="13"/>
  <c r="DM169" i="13"/>
  <c r="CD169" i="13"/>
  <c r="DT169" i="13"/>
  <c r="DY169" i="13"/>
  <c r="CB169" i="13"/>
  <c r="DV169" i="13"/>
  <c r="DE169" i="13"/>
  <c r="DL169" i="13"/>
  <c r="DQ169" i="13"/>
  <c r="BT169" i="13"/>
  <c r="DN169" i="13"/>
  <c r="CG169" i="13"/>
  <c r="CW169" i="13"/>
  <c r="CV169" i="13"/>
  <c r="CF169" i="13"/>
  <c r="DI169" i="13"/>
  <c r="DW169" i="13"/>
  <c r="DF169" i="13"/>
  <c r="BY169" i="13"/>
  <c r="BX169" i="13"/>
  <c r="CC169" i="13"/>
  <c r="DO169" i="13"/>
  <c r="CH169" i="13"/>
  <c r="BQ169" i="13"/>
  <c r="DZ169" i="13" s="1"/>
  <c r="DD169" i="13"/>
  <c r="CY169" i="13"/>
  <c r="DS169" i="13"/>
  <c r="BU169" i="13"/>
  <c r="DG169" i="13"/>
  <c r="BZ169" i="13"/>
  <c r="BV169" i="13"/>
  <c r="DA169" i="13"/>
  <c r="DK169" i="13"/>
  <c r="DX169" i="13"/>
  <c r="CI169" i="13"/>
  <c r="BR169" i="13"/>
  <c r="DR169" i="13"/>
  <c r="CE169" i="13"/>
  <c r="CX169" i="13"/>
  <c r="DP169" i="13"/>
  <c r="CA169" i="13"/>
  <c r="DU169" i="13"/>
  <c r="CS169" i="13"/>
  <c r="CQ169" i="13"/>
  <c r="DJ169" i="13"/>
  <c r="CZ169" i="13"/>
  <c r="CT169" i="13"/>
  <c r="CR169" i="13"/>
  <c r="CO169" i="13"/>
  <c r="CN169" i="13"/>
  <c r="CM169" i="13"/>
  <c r="CL169" i="13"/>
  <c r="BX400" i="14"/>
  <c r="BT400" i="14"/>
  <c r="CE400" i="14"/>
  <c r="DU400" i="14"/>
  <c r="DD400" i="14"/>
  <c r="DQ400" i="14"/>
  <c r="CI400" i="14"/>
  <c r="DA400" i="14"/>
  <c r="CY400" i="14"/>
  <c r="DM400" i="14"/>
  <c r="CV400" i="14"/>
  <c r="DG400" i="14"/>
  <c r="DX400" i="14"/>
  <c r="CQ400" i="14"/>
  <c r="CM400" i="14"/>
  <c r="BY400" i="14"/>
  <c r="DE400" i="14"/>
  <c r="CN400" i="14"/>
  <c r="CU400" i="14"/>
  <c r="DN400" i="14"/>
  <c r="DV400" i="14"/>
  <c r="DF400" i="14"/>
  <c r="CW400" i="14"/>
  <c r="CF400" i="14"/>
  <c r="CK400" i="14"/>
  <c r="DB400" i="14"/>
  <c r="DJ400" i="14"/>
  <c r="CJ400" i="14"/>
  <c r="CC400" i="14"/>
  <c r="CG400" i="14"/>
  <c r="DH400" i="14"/>
  <c r="DO400" i="14"/>
  <c r="CH400" i="14"/>
  <c r="CP400" i="14"/>
  <c r="CT400" i="14"/>
  <c r="CA400" i="14"/>
  <c r="BZ400" i="14"/>
  <c r="BR400" i="14"/>
  <c r="DT400" i="14"/>
  <c r="CX400" i="14"/>
  <c r="DC400" i="14"/>
  <c r="DW400" i="14"/>
  <c r="DS400" i="14"/>
  <c r="CB400" i="14"/>
  <c r="DL400" i="14"/>
  <c r="DI400" i="14"/>
  <c r="BW400" i="14"/>
  <c r="DR400" i="14"/>
  <c r="DP400" i="14"/>
  <c r="BV400" i="14"/>
  <c r="CL400" i="14"/>
  <c r="DY400" i="14"/>
  <c r="CR400" i="14"/>
  <c r="DK400" i="14"/>
  <c r="CD400" i="14"/>
  <c r="BU400" i="14"/>
  <c r="BS400" i="14"/>
  <c r="CZ400" i="14"/>
  <c r="CO400" i="14"/>
  <c r="CS400" i="14"/>
  <c r="CK89" i="14"/>
  <c r="CH89" i="14"/>
  <c r="CD89" i="14"/>
  <c r="DX89" i="14"/>
  <c r="CY89" i="14"/>
  <c r="DM89" i="14"/>
  <c r="DU89" i="14"/>
  <c r="DR89" i="14"/>
  <c r="DP89" i="14"/>
  <c r="DV89" i="14"/>
  <c r="DA89" i="14"/>
  <c r="DI89" i="14"/>
  <c r="DE89" i="14"/>
  <c r="DH89" i="14"/>
  <c r="DQ89" i="14"/>
  <c r="CO89" i="14"/>
  <c r="CU89" i="14"/>
  <c r="CS89" i="14"/>
  <c r="DT89" i="14"/>
  <c r="CZ89" i="14"/>
  <c r="DC89" i="14"/>
  <c r="DK89" i="14"/>
  <c r="BR89" i="14"/>
  <c r="CC89" i="14"/>
  <c r="CG89" i="14"/>
  <c r="DL89" i="14"/>
  <c r="CR89" i="14"/>
  <c r="CQ89" i="14"/>
  <c r="CX89" i="14"/>
  <c r="DS89" i="14"/>
  <c r="CI89" i="14"/>
  <c r="CV89" i="14"/>
  <c r="DO89" i="14"/>
  <c r="DB89" i="14"/>
  <c r="CW89" i="14"/>
  <c r="CT89" i="14"/>
  <c r="CJ89" i="14"/>
  <c r="CP89" i="14"/>
  <c r="DJ89" i="14"/>
  <c r="BS89" i="14"/>
  <c r="CB89" i="14"/>
  <c r="CF89" i="14"/>
  <c r="DD89" i="14"/>
  <c r="DF89" i="14"/>
  <c r="CM89" i="14"/>
  <c r="DY89" i="14"/>
  <c r="BQ89" i="14"/>
  <c r="CL89" i="14"/>
  <c r="DW89" i="14"/>
  <c r="DG89" i="14"/>
  <c r="DN89" i="14"/>
  <c r="CN89" i="14"/>
  <c r="CA89" i="14"/>
  <c r="CE89" i="14"/>
  <c r="BZ89" i="14"/>
  <c r="BY89" i="14"/>
  <c r="BX89" i="14"/>
  <c r="BW89" i="14"/>
  <c r="BV89" i="14"/>
  <c r="BU90" i="14"/>
  <c r="BQ275" i="13"/>
  <c r="CF165" i="13"/>
  <c r="BM145" i="12"/>
  <c r="BQ145" i="12" s="1"/>
  <c r="BX92" i="14"/>
  <c r="BR397" i="12"/>
  <c r="CM93" i="14"/>
  <c r="CI93" i="14"/>
  <c r="DS93" i="14"/>
  <c r="CT93" i="14"/>
  <c r="DX93" i="14"/>
  <c r="CY93" i="14"/>
  <c r="DM93" i="14"/>
  <c r="CP93" i="14"/>
  <c r="CN93" i="14"/>
  <c r="DK93" i="14"/>
  <c r="BV93" i="14"/>
  <c r="DP93" i="14"/>
  <c r="BS93" i="14"/>
  <c r="DE93" i="14"/>
  <c r="DC93" i="14"/>
  <c r="DY93" i="14"/>
  <c r="DH93" i="14"/>
  <c r="DV93" i="14"/>
  <c r="CW93" i="14"/>
  <c r="CU93" i="14"/>
  <c r="DQ93" i="14"/>
  <c r="CZ93" i="14"/>
  <c r="DN93" i="14"/>
  <c r="BQ93" i="14"/>
  <c r="CO93" i="14"/>
  <c r="CJ93" i="14"/>
  <c r="DT93" i="14"/>
  <c r="BW93" i="14"/>
  <c r="DI93" i="14"/>
  <c r="BT93" i="14"/>
  <c r="DF93" i="14"/>
  <c r="CK93" i="14"/>
  <c r="CL93" i="14"/>
  <c r="CF93" i="14"/>
  <c r="CH93" i="14"/>
  <c r="DD93" i="14"/>
  <c r="DJ93" i="14"/>
  <c r="CS93" i="14"/>
  <c r="DO93" i="14"/>
  <c r="BR93" i="14"/>
  <c r="DB93" i="14"/>
  <c r="CR93" i="14"/>
  <c r="DA93" i="14"/>
  <c r="BU93" i="14"/>
  <c r="DW93" i="14"/>
  <c r="CQ93" i="14"/>
  <c r="DG93" i="14"/>
  <c r="DL93" i="14"/>
  <c r="CX93" i="14"/>
  <c r="CV93" i="14"/>
  <c r="DU93" i="14"/>
  <c r="CE93" i="14"/>
  <c r="CG93" i="14"/>
  <c r="DR93" i="14"/>
  <c r="CD93" i="14"/>
  <c r="CC93" i="14"/>
  <c r="CB93" i="14"/>
  <c r="CA93" i="14"/>
  <c r="BZ93" i="14"/>
  <c r="CY184" i="13"/>
  <c r="CA154" i="13"/>
  <c r="CO154" i="13"/>
  <c r="CL154" i="13"/>
  <c r="CG154" i="13"/>
  <c r="CE154" i="13"/>
  <c r="CM154" i="13"/>
  <c r="CD154" i="13"/>
  <c r="CK154" i="13"/>
  <c r="CB154" i="13"/>
  <c r="CN154" i="13"/>
  <c r="CI154" i="13"/>
  <c r="DX154" i="13"/>
  <c r="DE154" i="13"/>
  <c r="DQ154" i="13"/>
  <c r="CX154" i="13"/>
  <c r="CQ154" i="13"/>
  <c r="CF154" i="13"/>
  <c r="DP154" i="13"/>
  <c r="CW154" i="13"/>
  <c r="DI154" i="13"/>
  <c r="BR154" i="13"/>
  <c r="DV154" i="13"/>
  <c r="CH154" i="13"/>
  <c r="DH154" i="13"/>
  <c r="BQ154" i="13"/>
  <c r="DA154" i="13"/>
  <c r="DL154" i="13"/>
  <c r="DF154" i="13"/>
  <c r="CJ154" i="13"/>
  <c r="CZ154" i="13"/>
  <c r="DS154" i="13"/>
  <c r="CS154" i="13"/>
  <c r="CV154" i="13"/>
  <c r="CP154" i="13"/>
  <c r="CR154" i="13"/>
  <c r="DK154" i="13"/>
  <c r="DO154" i="13"/>
  <c r="DJ154" i="13"/>
  <c r="DT154" i="13"/>
  <c r="BT154" i="13"/>
  <c r="DC154" i="13"/>
  <c r="CY154" i="13"/>
  <c r="CT154" i="13"/>
  <c r="DD154" i="13"/>
  <c r="DU154" i="13"/>
  <c r="CU154" i="13"/>
  <c r="BS154" i="13"/>
  <c r="DW154" i="13"/>
  <c r="DR154" i="13"/>
  <c r="DY154" i="13"/>
  <c r="DN154" i="13"/>
  <c r="DG154" i="13"/>
  <c r="CC154" i="13"/>
  <c r="DB154" i="13"/>
  <c r="DM154" i="13"/>
  <c r="BZ154" i="13"/>
  <c r="BY154" i="13"/>
  <c r="BX154" i="13"/>
  <c r="BW154" i="13"/>
  <c r="B399" i="12"/>
  <c r="AP437" i="12" s="1"/>
  <c r="L343" i="12"/>
  <c r="AF363" i="12"/>
  <c r="AY382" i="12"/>
  <c r="O346" i="12"/>
  <c r="AE362" i="12"/>
  <c r="H339" i="12"/>
  <c r="AB359" i="12"/>
  <c r="N345" i="12"/>
  <c r="W354" i="12"/>
  <c r="R349" i="12"/>
  <c r="AV379" i="12"/>
  <c r="S350" i="12"/>
  <c r="AD361" i="12"/>
  <c r="D335" i="12"/>
  <c r="AH365" i="12"/>
  <c r="I340" i="12"/>
  <c r="AM370" i="12"/>
  <c r="Z357" i="12"/>
  <c r="E336" i="12"/>
  <c r="U352" i="12"/>
  <c r="AU378" i="12"/>
  <c r="Y356" i="12"/>
  <c r="V353" i="12"/>
  <c r="AJ367" i="12"/>
  <c r="Q348" i="12"/>
  <c r="AN371" i="12"/>
  <c r="AS376" i="12"/>
  <c r="AW380" i="12"/>
  <c r="K342" i="12"/>
  <c r="AC360" i="12"/>
  <c r="AO372" i="12"/>
  <c r="AP373" i="12"/>
  <c r="AT377" i="12"/>
  <c r="AA358" i="12"/>
  <c r="AK368" i="12"/>
  <c r="J341" i="12"/>
  <c r="AL369" i="12"/>
  <c r="G338" i="12"/>
  <c r="T351" i="12"/>
  <c r="P347" i="12"/>
  <c r="M344" i="12"/>
  <c r="AQ374" i="12"/>
  <c r="F337" i="12"/>
  <c r="AR375" i="12"/>
  <c r="AI366" i="12"/>
  <c r="X355" i="12"/>
  <c r="AG364" i="12"/>
  <c r="BQ149" i="13"/>
  <c r="CA96" i="14"/>
  <c r="CY165" i="14"/>
  <c r="CM165" i="14"/>
  <c r="DN165" i="14"/>
  <c r="CX165" i="14"/>
  <c r="BM152" i="14"/>
  <c r="BS152" i="14" s="1"/>
  <c r="BM187" i="14"/>
  <c r="DB187" i="14" s="1"/>
  <c r="BM182" i="14"/>
  <c r="CX182" i="14" s="1"/>
  <c r="BM151" i="14"/>
  <c r="BR151" i="14" s="1"/>
  <c r="DZ111" i="13"/>
  <c r="CI168" i="13"/>
  <c r="BM230" i="13"/>
  <c r="CH230" i="13" s="1"/>
  <c r="BM243" i="13"/>
  <c r="CT243" i="13" s="1"/>
  <c r="BM251" i="13"/>
  <c r="DB251" i="13" s="1"/>
  <c r="BM224" i="13"/>
  <c r="CB224" i="13" s="1"/>
  <c r="Z300" i="13"/>
  <c r="AD304" i="13"/>
  <c r="Q291" i="13"/>
  <c r="AG307" i="13"/>
  <c r="AI309" i="13"/>
  <c r="X298" i="13"/>
  <c r="AK311" i="13"/>
  <c r="O289" i="13"/>
  <c r="P290" i="13"/>
  <c r="L286" i="13"/>
  <c r="B342" i="13"/>
  <c r="V296" i="13"/>
  <c r="AC303" i="13"/>
  <c r="M287" i="13"/>
  <c r="H282" i="13"/>
  <c r="J284" i="13"/>
  <c r="AQ317" i="13"/>
  <c r="T294" i="13"/>
  <c r="AA301" i="13"/>
  <c r="K285" i="13"/>
  <c r="F280" i="13"/>
  <c r="E279" i="13"/>
  <c r="AO315" i="13"/>
  <c r="R292" i="13"/>
  <c r="Y299" i="13"/>
  <c r="I283" i="13"/>
  <c r="D278" i="13"/>
  <c r="AR318" i="13"/>
  <c r="AH308" i="13"/>
  <c r="W297" i="13"/>
  <c r="AP316" i="13"/>
  <c r="AN314" i="13"/>
  <c r="AJ310" i="13"/>
  <c r="AF306" i="13"/>
  <c r="U295" i="13"/>
  <c r="AL312" i="13"/>
  <c r="N288" i="13"/>
  <c r="AE305" i="13"/>
  <c r="G281" i="13"/>
  <c r="AB302" i="13"/>
  <c r="AM313" i="13"/>
  <c r="S293" i="13"/>
  <c r="BQ150" i="13"/>
  <c r="BR86" i="14"/>
  <c r="DE117" i="14"/>
  <c r="DK117" i="14"/>
  <c r="DI117" i="14"/>
  <c r="DG117" i="14"/>
  <c r="DC117" i="14"/>
  <c r="DD117" i="14"/>
  <c r="DJ117" i="14"/>
  <c r="DO117" i="14"/>
  <c r="DL117" i="14"/>
  <c r="DP117" i="14"/>
  <c r="DF117" i="14"/>
  <c r="DS117" i="14"/>
  <c r="CD117" i="14"/>
  <c r="DX117" i="14"/>
  <c r="CA117" i="14"/>
  <c r="CO117" i="14"/>
  <c r="DN117" i="14"/>
  <c r="CU117" i="14"/>
  <c r="BV117" i="14"/>
  <c r="CR117" i="14"/>
  <c r="BS117" i="14"/>
  <c r="CG117" i="14"/>
  <c r="DM117" i="14"/>
  <c r="DH117" i="14"/>
  <c r="CM117" i="14"/>
  <c r="DY117" i="14"/>
  <c r="CJ117" i="14"/>
  <c r="DV117" i="14"/>
  <c r="BY117" i="14"/>
  <c r="CE117" i="14"/>
  <c r="DQ117" i="14"/>
  <c r="CB117" i="14"/>
  <c r="CP117" i="14"/>
  <c r="BQ117" i="14"/>
  <c r="DZ117" i="14" s="1"/>
  <c r="DT117" i="14"/>
  <c r="BW117" i="14"/>
  <c r="CS117" i="14"/>
  <c r="BT117" i="14"/>
  <c r="CH117" i="14"/>
  <c r="CN117" i="14"/>
  <c r="DR117" i="14"/>
  <c r="CK117" i="14"/>
  <c r="DW117" i="14"/>
  <c r="BZ117" i="14"/>
  <c r="CF117" i="14"/>
  <c r="CT117" i="14"/>
  <c r="CC117" i="14"/>
  <c r="CQ117" i="14"/>
  <c r="BR117" i="14"/>
  <c r="CI117" i="14"/>
  <c r="DU117" i="14"/>
  <c r="BX117" i="14"/>
  <c r="CL117" i="14"/>
  <c r="BU117" i="14"/>
  <c r="DB117" i="14"/>
  <c r="DA117" i="14"/>
  <c r="CZ117" i="14"/>
  <c r="CY117" i="14"/>
  <c r="CX117" i="14"/>
  <c r="CW118" i="14"/>
  <c r="CH167" i="13"/>
  <c r="CD162" i="13"/>
  <c r="AR316" i="14"/>
  <c r="AB300" i="14"/>
  <c r="AE303" i="14"/>
  <c r="E277" i="14"/>
  <c r="F278" i="14"/>
  <c r="K283" i="14"/>
  <c r="AP314" i="14"/>
  <c r="AS317" i="14"/>
  <c r="AC301" i="14"/>
  <c r="X296" i="14"/>
  <c r="V294" i="14"/>
  <c r="I281" i="14"/>
  <c r="AN312" i="14"/>
  <c r="AQ315" i="14"/>
  <c r="AA299" i="14"/>
  <c r="R290" i="14"/>
  <c r="D276" i="14"/>
  <c r="BM276" i="14" s="1"/>
  <c r="BR276" i="14" s="1"/>
  <c r="G279" i="14"/>
  <c r="AL310" i="14"/>
  <c r="AO313" i="14"/>
  <c r="Y297" i="14"/>
  <c r="P288" i="14"/>
  <c r="T292" i="14"/>
  <c r="AJ308" i="14"/>
  <c r="AM311" i="14"/>
  <c r="W295" i="14"/>
  <c r="N286" i="14"/>
  <c r="S291" i="14"/>
  <c r="AH306" i="14"/>
  <c r="AK309" i="14"/>
  <c r="U293" i="14"/>
  <c r="L284" i="14"/>
  <c r="Q289" i="14"/>
  <c r="AF304" i="14"/>
  <c r="AI307" i="14"/>
  <c r="B340" i="14"/>
  <c r="J282" i="14"/>
  <c r="O287" i="14"/>
  <c r="M285" i="14"/>
  <c r="AT318" i="14"/>
  <c r="AD302" i="14"/>
  <c r="AG305" i="14"/>
  <c r="Z298" i="14"/>
  <c r="H280" i="14"/>
  <c r="CT114" i="14"/>
  <c r="CM108" i="14"/>
  <c r="CE91" i="14"/>
  <c r="CK91" i="14"/>
  <c r="CC91" i="14"/>
  <c r="CL91" i="14"/>
  <c r="CD91" i="14"/>
  <c r="CP91" i="14"/>
  <c r="CJ91" i="14"/>
  <c r="CH91" i="14"/>
  <c r="CG91" i="14"/>
  <c r="CO91" i="14"/>
  <c r="CI91" i="14"/>
  <c r="CN91" i="14"/>
  <c r="CM91" i="14"/>
  <c r="CF91" i="14"/>
  <c r="DC91" i="14"/>
  <c r="DI91" i="14"/>
  <c r="CR91" i="14"/>
  <c r="DV91" i="14"/>
  <c r="CW91" i="14"/>
  <c r="CU91" i="14"/>
  <c r="DA91" i="14"/>
  <c r="BT91" i="14"/>
  <c r="DN91" i="14"/>
  <c r="BQ91" i="14"/>
  <c r="DT91" i="14"/>
  <c r="DR91" i="14"/>
  <c r="CS91" i="14"/>
  <c r="DW91" i="14"/>
  <c r="DF91" i="14"/>
  <c r="DL91" i="14"/>
  <c r="DJ91" i="14"/>
  <c r="BU91" i="14"/>
  <c r="DO91" i="14"/>
  <c r="CX91" i="14"/>
  <c r="DD91" i="14"/>
  <c r="DB91" i="14"/>
  <c r="DX91" i="14"/>
  <c r="DG91" i="14"/>
  <c r="BR91" i="14"/>
  <c r="CV91" i="14"/>
  <c r="CT91" i="14"/>
  <c r="DP91" i="14"/>
  <c r="CY91" i="14"/>
  <c r="DU91" i="14"/>
  <c r="DS91" i="14"/>
  <c r="DY91" i="14"/>
  <c r="DH91" i="14"/>
  <c r="CQ91" i="14"/>
  <c r="DM91" i="14"/>
  <c r="DE91" i="14"/>
  <c r="DQ91" i="14"/>
  <c r="CZ91" i="14"/>
  <c r="DK91" i="14"/>
  <c r="BS91" i="14"/>
  <c r="CB91" i="14"/>
  <c r="CA91" i="14"/>
  <c r="BZ91" i="14"/>
  <c r="BY91" i="14"/>
  <c r="BX91" i="14"/>
  <c r="CA160" i="13"/>
  <c r="BQ81" i="12"/>
  <c r="CN103" i="14"/>
  <c r="CV103" i="14"/>
  <c r="CY103" i="14"/>
  <c r="DA103" i="14"/>
  <c r="CX103" i="14"/>
  <c r="CQ103" i="14"/>
  <c r="CS103" i="14"/>
  <c r="CW103" i="14"/>
  <c r="CP103" i="14"/>
  <c r="CO103" i="14"/>
  <c r="CU103" i="14"/>
  <c r="CT103" i="14"/>
  <c r="CZ103" i="14"/>
  <c r="DD103" i="14"/>
  <c r="DR103" i="14"/>
  <c r="BU103" i="14"/>
  <c r="DG103" i="14"/>
  <c r="DU103" i="14"/>
  <c r="CF103" i="14"/>
  <c r="DJ103" i="14"/>
  <c r="DX103" i="14"/>
  <c r="CA103" i="14"/>
  <c r="DM103" i="14"/>
  <c r="BX103" i="14"/>
  <c r="CD103" i="14"/>
  <c r="DP103" i="14"/>
  <c r="BS103" i="14"/>
  <c r="DE103" i="14"/>
  <c r="CR103" i="14"/>
  <c r="DS103" i="14"/>
  <c r="BV103" i="14"/>
  <c r="DH103" i="14"/>
  <c r="DV103" i="14"/>
  <c r="CG103" i="14"/>
  <c r="DB103" i="14"/>
  <c r="DK103" i="14"/>
  <c r="DY103" i="14"/>
  <c r="CB103" i="14"/>
  <c r="DN103" i="14"/>
  <c r="BY103" i="14"/>
  <c r="DC103" i="14"/>
  <c r="DQ103" i="14"/>
  <c r="BT103" i="14"/>
  <c r="DF103" i="14"/>
  <c r="BQ103" i="14"/>
  <c r="DT103" i="14"/>
  <c r="CE103" i="14"/>
  <c r="DI103" i="14"/>
  <c r="DW103" i="14"/>
  <c r="BZ103" i="14"/>
  <c r="DL103" i="14"/>
  <c r="CC103" i="14"/>
  <c r="DO103" i="14"/>
  <c r="BW103" i="14"/>
  <c r="BR103" i="14"/>
  <c r="CM103" i="14"/>
  <c r="CL103" i="14"/>
  <c r="CK103" i="14"/>
  <c r="CJ103" i="14"/>
  <c r="BS152" i="13"/>
  <c r="CR176" i="13"/>
  <c r="DD189" i="13"/>
  <c r="DZ97" i="13"/>
  <c r="CQ110" i="14"/>
  <c r="DC110" i="14"/>
  <c r="DD110" i="14"/>
  <c r="CW110" i="14"/>
  <c r="CX110" i="14"/>
  <c r="DG110" i="14"/>
  <c r="DE110" i="14"/>
  <c r="DB110" i="14"/>
  <c r="DF110" i="14"/>
  <c r="CY110" i="14"/>
  <c r="DI110" i="14"/>
  <c r="CJ110" i="14"/>
  <c r="DV110" i="14"/>
  <c r="BY110" i="14"/>
  <c r="DK110" i="14"/>
  <c r="BV110" i="14"/>
  <c r="CB110" i="14"/>
  <c r="DN110" i="14"/>
  <c r="BQ110" i="14"/>
  <c r="CM110" i="14"/>
  <c r="DY110" i="14"/>
  <c r="BT110" i="14"/>
  <c r="CH110" i="14"/>
  <c r="DT110" i="14"/>
  <c r="CE110" i="14"/>
  <c r="DQ110" i="14"/>
  <c r="CV110" i="14"/>
  <c r="DW110" i="14"/>
  <c r="BZ110" i="14"/>
  <c r="DL110" i="14"/>
  <c r="BW110" i="14"/>
  <c r="CK110" i="14"/>
  <c r="CZ110" i="14"/>
  <c r="DO110" i="14"/>
  <c r="BR110" i="14"/>
  <c r="CN110" i="14"/>
  <c r="DR110" i="14"/>
  <c r="CC110" i="14"/>
  <c r="CI110" i="14"/>
  <c r="DU110" i="14"/>
  <c r="CF110" i="14"/>
  <c r="DJ110" i="14"/>
  <c r="BU110" i="14"/>
  <c r="DA110" i="14"/>
  <c r="DX110" i="14"/>
  <c r="CA110" i="14"/>
  <c r="DM110" i="14"/>
  <c r="BX110" i="14"/>
  <c r="CL110" i="14"/>
  <c r="DS110" i="14"/>
  <c r="CD110" i="14"/>
  <c r="DH110" i="14"/>
  <c r="DP110" i="14"/>
  <c r="BS110" i="14"/>
  <c r="CG110" i="14"/>
  <c r="CU110" i="14"/>
  <c r="CT110" i="14"/>
  <c r="CS110" i="14"/>
  <c r="CR110" i="14"/>
  <c r="DB116" i="14"/>
  <c r="DD116" i="14"/>
  <c r="DG116" i="14"/>
  <c r="DO116" i="14"/>
  <c r="DM116" i="14"/>
  <c r="DH116" i="14"/>
  <c r="DK116" i="14"/>
  <c r="DF116" i="14"/>
  <c r="DE116" i="14"/>
  <c r="DN116" i="14"/>
  <c r="DJ116" i="14"/>
  <c r="DC116" i="14"/>
  <c r="DL116" i="14"/>
  <c r="DI116" i="14"/>
  <c r="DP116" i="14"/>
  <c r="CA116" i="14"/>
  <c r="CO116" i="14"/>
  <c r="DS116" i="14"/>
  <c r="BV116" i="14"/>
  <c r="CR116" i="14"/>
  <c r="BS116" i="14"/>
  <c r="CG116" i="14"/>
  <c r="CM116" i="14"/>
  <c r="DY116" i="14"/>
  <c r="CJ116" i="14"/>
  <c r="DV116" i="14"/>
  <c r="BY116" i="14"/>
  <c r="CE116" i="14"/>
  <c r="DQ116" i="14"/>
  <c r="CB116" i="14"/>
  <c r="CP116" i="14"/>
  <c r="BQ116" i="14"/>
  <c r="BW116" i="14"/>
  <c r="CS116" i="14"/>
  <c r="BT116" i="14"/>
  <c r="CH116" i="14"/>
  <c r="DT116" i="14"/>
  <c r="DR116" i="14"/>
  <c r="CK116" i="14"/>
  <c r="DW116" i="14"/>
  <c r="BZ116" i="14"/>
  <c r="CN116" i="14"/>
  <c r="CT116" i="14"/>
  <c r="CC116" i="14"/>
  <c r="CQ116" i="14"/>
  <c r="BR116" i="14"/>
  <c r="CF116" i="14"/>
  <c r="CL116" i="14"/>
  <c r="BU116" i="14"/>
  <c r="CI116" i="14"/>
  <c r="DU116" i="14"/>
  <c r="BX116" i="14"/>
  <c r="CD116" i="14"/>
  <c r="DX116" i="14"/>
  <c r="DA116" i="14"/>
  <c r="CZ116" i="14"/>
  <c r="CY116" i="14"/>
  <c r="CX116" i="14"/>
  <c r="CW116" i="14"/>
  <c r="K16" i="9"/>
  <c r="J16" i="22" s="1"/>
  <c r="CW117" i="14"/>
  <c r="Y4" i="9"/>
  <c r="X4" i="22" s="1"/>
  <c r="AL4" i="9"/>
  <c r="AK4" i="22" s="1"/>
  <c r="AT4" i="9"/>
  <c r="AK4" i="9"/>
  <c r="AJ4" i="22" s="1"/>
  <c r="AH4" i="9"/>
  <c r="AG4" i="22" s="1"/>
  <c r="AA4" i="9"/>
  <c r="Z4" i="22" s="1"/>
  <c r="AN4" i="9"/>
  <c r="AC4" i="9"/>
  <c r="AB4" i="22" s="1"/>
  <c r="AE4" i="9"/>
  <c r="AD4" i="22" s="1"/>
  <c r="AS4" i="9"/>
  <c r="AG4" i="9"/>
  <c r="AF4" i="22" s="1"/>
  <c r="AV4" i="9"/>
  <c r="AM4" i="9"/>
  <c r="AB4" i="9"/>
  <c r="AA4" i="22" s="1"/>
  <c r="Z4" i="9"/>
  <c r="Y4" i="22" s="1"/>
  <c r="AR4" i="9"/>
  <c r="AQ4" i="9"/>
  <c r="AJ4" i="9"/>
  <c r="AI4" i="22" s="1"/>
  <c r="AI4" i="9"/>
  <c r="AH4" i="22" s="1"/>
  <c r="AP4" i="9"/>
  <c r="AO4" i="9"/>
  <c r="AD4" i="9"/>
  <c r="AC4" i="22" s="1"/>
  <c r="DA313" i="11"/>
  <c r="AF4" i="9"/>
  <c r="AE4" i="22" s="1"/>
  <c r="X4" i="9"/>
  <c r="W4" i="22" s="1"/>
  <c r="AU4" i="9"/>
  <c r="CA287" i="11"/>
  <c r="DF318" i="11"/>
  <c r="CY311" i="11"/>
  <c r="CT306" i="11"/>
  <c r="CC289" i="11"/>
  <c r="CX310" i="11"/>
  <c r="CM299" i="11"/>
  <c r="CW309" i="11"/>
  <c r="CE291" i="11"/>
  <c r="BY285" i="11"/>
  <c r="CU307" i="11"/>
  <c r="DB314" i="11"/>
  <c r="BZ286" i="11"/>
  <c r="DZ455" i="11"/>
  <c r="CH295" i="11"/>
  <c r="DZ213" i="11"/>
  <c r="CO301" i="11"/>
  <c r="CQ303" i="11"/>
  <c r="DZ402" i="11"/>
  <c r="DZ453" i="11"/>
  <c r="CG293" i="11"/>
  <c r="CS305" i="11"/>
  <c r="DD317" i="11"/>
  <c r="DZ214" i="11"/>
  <c r="CZ312" i="11"/>
  <c r="DZ276" i="11"/>
  <c r="DZ456" i="11"/>
  <c r="DZ220" i="11"/>
  <c r="DZ457" i="11"/>
  <c r="DZ339" i="11"/>
  <c r="DZ237" i="11"/>
  <c r="DG316" i="11"/>
  <c r="DA316" i="11"/>
  <c r="CB316" i="11"/>
  <c r="CH316" i="11"/>
  <c r="BZ316" i="11"/>
  <c r="CN316" i="11"/>
  <c r="CZ316" i="11"/>
  <c r="BS316" i="11"/>
  <c r="CJ316" i="11"/>
  <c r="CP316" i="11"/>
  <c r="CE316" i="11"/>
  <c r="CD316" i="11"/>
  <c r="CA316" i="11"/>
  <c r="DW316" i="11"/>
  <c r="CX316" i="11"/>
  <c r="CW316" i="11"/>
  <c r="CO316" i="11"/>
  <c r="BW316" i="11"/>
  <c r="DX316" i="11"/>
  <c r="CF316" i="11"/>
  <c r="DT316" i="11"/>
  <c r="CL316" i="11"/>
  <c r="CI316" i="11"/>
  <c r="DM316" i="11"/>
  <c r="CK316" i="11"/>
  <c r="CC316" i="11"/>
  <c r="BR316" i="11"/>
  <c r="CM316" i="11"/>
  <c r="DV316" i="11"/>
  <c r="DB316" i="11"/>
  <c r="DU316" i="11"/>
  <c r="BT316" i="11"/>
  <c r="BY316" i="11"/>
  <c r="DI316" i="11"/>
  <c r="DR316" i="11"/>
  <c r="BV316" i="11"/>
  <c r="CT316" i="11"/>
  <c r="CG316" i="11"/>
  <c r="BU316" i="11"/>
  <c r="CR316" i="11"/>
  <c r="CU316" i="11"/>
  <c r="BX316" i="11"/>
  <c r="BQ316" i="11"/>
  <c r="CS316" i="11"/>
  <c r="DY316" i="11"/>
  <c r="DK316" i="11"/>
  <c r="CY316" i="11"/>
  <c r="CQ316" i="11"/>
  <c r="CV316" i="11"/>
  <c r="DS316" i="11"/>
  <c r="DP316" i="11"/>
  <c r="DH316" i="11"/>
  <c r="DO316" i="11"/>
  <c r="DN316" i="11"/>
  <c r="DQ316" i="11"/>
  <c r="DJ316" i="11"/>
  <c r="DL316" i="11"/>
  <c r="DF316" i="11"/>
  <c r="DE316" i="11"/>
  <c r="BM361" i="11"/>
  <c r="CK361" i="11" s="1"/>
  <c r="DZ238" i="11"/>
  <c r="CM300" i="11"/>
  <c r="DZ458" i="11"/>
  <c r="BT280" i="11"/>
  <c r="DZ223" i="11"/>
  <c r="DZ465" i="11"/>
  <c r="DZ215" i="11"/>
  <c r="CA340" i="11"/>
  <c r="CE340" i="11"/>
  <c r="CP340" i="11"/>
  <c r="DJ340" i="11"/>
  <c r="DQ340" i="11"/>
  <c r="CU340" i="11"/>
  <c r="DH340" i="11"/>
  <c r="CR340" i="11"/>
  <c r="DW340" i="11"/>
  <c r="CO340" i="11"/>
  <c r="CJ340" i="11"/>
  <c r="CQ340" i="11"/>
  <c r="DY340" i="11"/>
  <c r="CS340" i="11"/>
  <c r="DS340" i="11"/>
  <c r="CM340" i="11"/>
  <c r="BY340" i="11"/>
  <c r="CX340" i="11"/>
  <c r="DX340" i="11"/>
  <c r="BW340" i="11"/>
  <c r="DC340" i="11"/>
  <c r="DT340" i="11"/>
  <c r="CD340" i="11"/>
  <c r="CW340" i="11"/>
  <c r="CF340" i="11"/>
  <c r="DB340" i="11"/>
  <c r="DD340" i="11"/>
  <c r="CY340" i="11"/>
  <c r="CN340" i="11"/>
  <c r="CT340" i="11"/>
  <c r="BV340" i="11"/>
  <c r="CI340" i="11"/>
  <c r="CL340" i="11"/>
  <c r="DR340" i="11"/>
  <c r="DK340" i="11"/>
  <c r="CK340" i="11"/>
  <c r="DI340" i="11"/>
  <c r="DU340" i="11"/>
  <c r="CC340" i="11"/>
  <c r="BZ340" i="11"/>
  <c r="CG340" i="11"/>
  <c r="DG340" i="11"/>
  <c r="DA340" i="11"/>
  <c r="CV340" i="11"/>
  <c r="DN340" i="11"/>
  <c r="DF340" i="11"/>
  <c r="CH340" i="11"/>
  <c r="DO340" i="11"/>
  <c r="DM340" i="11"/>
  <c r="DE340" i="11"/>
  <c r="DV340" i="11"/>
  <c r="DL340" i="11"/>
  <c r="CZ340" i="11"/>
  <c r="BX340" i="11"/>
  <c r="DP340" i="11"/>
  <c r="CB340" i="11"/>
  <c r="BU340" i="11"/>
  <c r="BT340" i="11"/>
  <c r="BS340" i="11"/>
  <c r="BR340" i="11"/>
  <c r="CR299" i="11"/>
  <c r="CT299" i="11"/>
  <c r="DW299" i="11"/>
  <c r="DR299" i="11"/>
  <c r="CJ299" i="11"/>
  <c r="CH299" i="11"/>
  <c r="BZ299" i="11"/>
  <c r="CA299" i="11"/>
  <c r="CZ299" i="11"/>
  <c r="DP299" i="11"/>
  <c r="DD299" i="11"/>
  <c r="DN299" i="11"/>
  <c r="DK299" i="11"/>
  <c r="DE299" i="11"/>
  <c r="CW299" i="11"/>
  <c r="DF299" i="11"/>
  <c r="DV299" i="11"/>
  <c r="BQ299" i="11"/>
  <c r="DO299" i="11"/>
  <c r="DU299" i="11"/>
  <c r="CE299" i="11"/>
  <c r="CF299" i="11"/>
  <c r="DX299" i="11"/>
  <c r="BW299" i="11"/>
  <c r="DQ299" i="11"/>
  <c r="DG299" i="11"/>
  <c r="CU299" i="11"/>
  <c r="CS299" i="11"/>
  <c r="DT299" i="11"/>
  <c r="BX299" i="11"/>
  <c r="CV299" i="11"/>
  <c r="BY299" i="11"/>
  <c r="BT299" i="11"/>
  <c r="DJ299" i="11"/>
  <c r="CY299" i="11"/>
  <c r="BR299" i="11"/>
  <c r="CD299" i="11"/>
  <c r="DI299" i="11"/>
  <c r="BS299" i="11"/>
  <c r="DY299" i="11"/>
  <c r="DS299" i="11"/>
  <c r="CK299" i="11"/>
  <c r="DC299" i="11"/>
  <c r="BV299" i="11"/>
  <c r="CB299" i="11"/>
  <c r="CG299" i="11"/>
  <c r="CI299" i="11"/>
  <c r="DL299" i="11"/>
  <c r="DB299" i="11"/>
  <c r="CC299" i="11"/>
  <c r="DM299" i="11"/>
  <c r="CX299" i="11"/>
  <c r="DH299" i="11"/>
  <c r="BU299" i="11"/>
  <c r="DA299" i="11"/>
  <c r="CQ299" i="11"/>
  <c r="CP299" i="11"/>
  <c r="CO299" i="11"/>
  <c r="CN299" i="11"/>
  <c r="DZ464" i="11"/>
  <c r="CI284" i="11"/>
  <c r="DU284" i="11"/>
  <c r="DX284" i="11"/>
  <c r="CW284" i="11"/>
  <c r="DA284" i="11"/>
  <c r="DR284" i="11"/>
  <c r="DL284" i="11"/>
  <c r="DG284" i="11"/>
  <c r="CJ284" i="11"/>
  <c r="CG284" i="11"/>
  <c r="DK284" i="11"/>
  <c r="DI284" i="11"/>
  <c r="DT284" i="11"/>
  <c r="DE284" i="11"/>
  <c r="CS284" i="11"/>
  <c r="CH284" i="11"/>
  <c r="CB284" i="11"/>
  <c r="CE284" i="11"/>
  <c r="BR284" i="11"/>
  <c r="DP284" i="11"/>
  <c r="CK284" i="11"/>
  <c r="CC284" i="11"/>
  <c r="CQ284" i="11"/>
  <c r="CD284" i="11"/>
  <c r="DQ284" i="11"/>
  <c r="BV284" i="11"/>
  <c r="CZ284" i="11"/>
  <c r="DB284" i="11"/>
  <c r="CU284" i="11"/>
  <c r="DS284" i="11"/>
  <c r="BS284" i="11"/>
  <c r="DY284" i="11"/>
  <c r="DF284" i="11"/>
  <c r="BU284" i="11"/>
  <c r="DM284" i="11"/>
  <c r="DO284" i="11"/>
  <c r="BT284" i="11"/>
  <c r="CV284" i="11"/>
  <c r="DV284" i="11"/>
  <c r="CT284" i="11"/>
  <c r="CM284" i="11"/>
  <c r="CN284" i="11"/>
  <c r="DN284" i="11"/>
  <c r="DW284" i="11"/>
  <c r="BQ284" i="11"/>
  <c r="CX284" i="11"/>
  <c r="CL284" i="11"/>
  <c r="DH284" i="11"/>
  <c r="DJ284" i="11"/>
  <c r="DD284" i="11"/>
  <c r="DC284" i="11"/>
  <c r="CR284" i="11"/>
  <c r="CY284" i="11"/>
  <c r="CF284" i="11"/>
  <c r="CP284" i="11"/>
  <c r="CO284" i="11"/>
  <c r="CA284" i="11"/>
  <c r="BZ284" i="11"/>
  <c r="BY284" i="11"/>
  <c r="DZ218" i="11"/>
  <c r="CS302" i="11"/>
  <c r="BX302" i="11"/>
  <c r="BR302" i="11"/>
  <c r="CM302" i="11"/>
  <c r="DO302" i="11"/>
  <c r="DM302" i="11"/>
  <c r="DT302" i="11"/>
  <c r="BZ302" i="11"/>
  <c r="DS302" i="11"/>
  <c r="BV302" i="11"/>
  <c r="DX302" i="11"/>
  <c r="CL302" i="11"/>
  <c r="CK302" i="11"/>
  <c r="CV302" i="11"/>
  <c r="CN302" i="11"/>
  <c r="CD302" i="11"/>
  <c r="BU302" i="11"/>
  <c r="DW302" i="11"/>
  <c r="CG302" i="11"/>
  <c r="DI302" i="11"/>
  <c r="CA302" i="11"/>
  <c r="DN302" i="11"/>
  <c r="BQ302" i="11"/>
  <c r="CI302" i="11"/>
  <c r="CE302" i="11"/>
  <c r="DV302" i="11"/>
  <c r="DK302" i="11"/>
  <c r="DL302" i="11"/>
  <c r="CJ302" i="11"/>
  <c r="DJ302" i="11"/>
  <c r="BT302" i="11"/>
  <c r="CW302" i="11"/>
  <c r="BS302" i="11"/>
  <c r="DQ302" i="11"/>
  <c r="CU302" i="11"/>
  <c r="DU302" i="11"/>
  <c r="DF302" i="11"/>
  <c r="DD302" i="11"/>
  <c r="CC302" i="11"/>
  <c r="DE302" i="11"/>
  <c r="DP302" i="11"/>
  <c r="BY302" i="11"/>
  <c r="DR302" i="11"/>
  <c r="BW302" i="11"/>
  <c r="CH302" i="11"/>
  <c r="DY302" i="11"/>
  <c r="DH302" i="11"/>
  <c r="CX302" i="11"/>
  <c r="CZ302" i="11"/>
  <c r="CB302" i="11"/>
  <c r="CF302" i="11"/>
  <c r="CY302" i="11"/>
  <c r="DA302" i="11"/>
  <c r="DB302" i="11"/>
  <c r="DG302" i="11"/>
  <c r="DC302" i="11"/>
  <c r="CT302" i="11"/>
  <c r="CR302" i="11"/>
  <c r="CQ302" i="11"/>
  <c r="DZ243" i="11"/>
  <c r="BM357" i="11"/>
  <c r="CF357" i="11" s="1"/>
  <c r="BM345" i="11"/>
  <c r="BT345" i="11" s="1"/>
  <c r="BM344" i="11"/>
  <c r="BS344" i="11" s="1"/>
  <c r="BM377" i="11"/>
  <c r="CZ377" i="11" s="1"/>
  <c r="BM370" i="11"/>
  <c r="CS370" i="11" s="1"/>
  <c r="B470" i="11"/>
  <c r="AR446" i="11"/>
  <c r="J412" i="11"/>
  <c r="AN442" i="11"/>
  <c r="I411" i="11"/>
  <c r="AJ438" i="11"/>
  <c r="F408" i="11"/>
  <c r="AF434" i="11"/>
  <c r="E407" i="11"/>
  <c r="AB430" i="11"/>
  <c r="X426" i="11"/>
  <c r="O417" i="11"/>
  <c r="AH436" i="11"/>
  <c r="L414" i="11"/>
  <c r="M415" i="11"/>
  <c r="S421" i="11"/>
  <c r="AD432" i="11"/>
  <c r="AM441" i="11"/>
  <c r="D406" i="11"/>
  <c r="AA429" i="11"/>
  <c r="G409" i="11"/>
  <c r="AG435" i="11"/>
  <c r="W425" i="11"/>
  <c r="AQ445" i="11"/>
  <c r="T422" i="11"/>
  <c r="AP444" i="11"/>
  <c r="V424" i="11"/>
  <c r="R420" i="11"/>
  <c r="AK439" i="11"/>
  <c r="P418" i="11"/>
  <c r="Q419" i="11"/>
  <c r="AC431" i="11"/>
  <c r="U423" i="11"/>
  <c r="K413" i="11"/>
  <c r="AL440" i="11"/>
  <c r="N416" i="11"/>
  <c r="Z428" i="11"/>
  <c r="AO443" i="11"/>
  <c r="Y427" i="11"/>
  <c r="AE433" i="11"/>
  <c r="AI437" i="11"/>
  <c r="H410" i="11"/>
  <c r="DE312" i="11"/>
  <c r="DD312" i="11"/>
  <c r="DK312" i="11"/>
  <c r="DM312" i="11"/>
  <c r="DF312" i="11"/>
  <c r="CS312" i="11"/>
  <c r="DW312" i="11"/>
  <c r="CT312" i="11"/>
  <c r="CM312" i="11"/>
  <c r="BW312" i="11"/>
  <c r="DR312" i="11"/>
  <c r="DH312" i="11"/>
  <c r="BT312" i="11"/>
  <c r="CH312" i="11"/>
  <c r="BU312" i="11"/>
  <c r="CU312" i="11"/>
  <c r="DY312" i="11"/>
  <c r="CP312" i="11"/>
  <c r="CV312" i="11"/>
  <c r="CI312" i="11"/>
  <c r="BX312" i="11"/>
  <c r="BV312" i="11"/>
  <c r="DG312" i="11"/>
  <c r="CB312" i="11"/>
  <c r="DS312" i="11"/>
  <c r="CC312" i="11"/>
  <c r="BR312" i="11"/>
  <c r="CD312" i="11"/>
  <c r="CJ312" i="11"/>
  <c r="DI312" i="11"/>
  <c r="CF312" i="11"/>
  <c r="BZ312" i="11"/>
  <c r="CL312" i="11"/>
  <c r="BS312" i="11"/>
  <c r="DU312" i="11"/>
  <c r="CE312" i="11"/>
  <c r="CA312" i="11"/>
  <c r="CR312" i="11"/>
  <c r="DN312" i="11"/>
  <c r="CK312" i="11"/>
  <c r="CG312" i="11"/>
  <c r="DJ312" i="11"/>
  <c r="CQ312" i="11"/>
  <c r="CO312" i="11"/>
  <c r="DP312" i="11"/>
  <c r="BY312" i="11"/>
  <c r="DV312" i="11"/>
  <c r="CX312" i="11"/>
  <c r="BQ312" i="11"/>
  <c r="DQ312" i="11"/>
  <c r="DT312" i="11"/>
  <c r="CW312" i="11"/>
  <c r="CN312" i="11"/>
  <c r="DO312" i="11"/>
  <c r="DX312" i="11"/>
  <c r="DL312" i="11"/>
  <c r="DC312" i="11"/>
  <c r="DB312" i="11"/>
  <c r="DA312" i="11"/>
  <c r="CP302" i="11"/>
  <c r="BM404" i="11"/>
  <c r="BQ404" i="11" s="1"/>
  <c r="DZ231" i="11"/>
  <c r="DZ219" i="11"/>
  <c r="BV278" i="11"/>
  <c r="CF278" i="11"/>
  <c r="DO278" i="11"/>
  <c r="DJ278" i="11"/>
  <c r="DT278" i="11"/>
  <c r="BX278" i="11"/>
  <c r="DW278" i="11"/>
  <c r="CP278" i="11"/>
  <c r="CO278" i="11"/>
  <c r="CR278" i="11"/>
  <c r="CW278" i="11"/>
  <c r="DY278" i="11"/>
  <c r="BW278" i="11"/>
  <c r="CZ278" i="11"/>
  <c r="CX278" i="11"/>
  <c r="CN278" i="11"/>
  <c r="DA278" i="11"/>
  <c r="CA278" i="11"/>
  <c r="DX278" i="11"/>
  <c r="DP278" i="11"/>
  <c r="DN278" i="11"/>
  <c r="CV278" i="11"/>
  <c r="DE278" i="11"/>
  <c r="CK278" i="11"/>
  <c r="DF278" i="11"/>
  <c r="DD278" i="11"/>
  <c r="DI278" i="11"/>
  <c r="DK278" i="11"/>
  <c r="CG278" i="11"/>
  <c r="CS278" i="11"/>
  <c r="DQ278" i="11"/>
  <c r="DH278" i="11"/>
  <c r="CE278" i="11"/>
  <c r="DM278" i="11"/>
  <c r="DB278" i="11"/>
  <c r="CQ278" i="11"/>
  <c r="CI278" i="11"/>
  <c r="BZ278" i="11"/>
  <c r="CC278" i="11"/>
  <c r="DR278" i="11"/>
  <c r="DC278" i="11"/>
  <c r="DV278" i="11"/>
  <c r="DG278" i="11"/>
  <c r="CU278" i="11"/>
  <c r="DL278" i="11"/>
  <c r="CH278" i="11"/>
  <c r="CT278" i="11"/>
  <c r="CL278" i="11"/>
  <c r="CY278" i="11"/>
  <c r="CM278" i="11"/>
  <c r="DS278" i="11"/>
  <c r="CB278" i="11"/>
  <c r="DU278" i="11"/>
  <c r="BY278" i="11"/>
  <c r="CJ278" i="11"/>
  <c r="CD278" i="11"/>
  <c r="BU278" i="11"/>
  <c r="BT278" i="11"/>
  <c r="BS278" i="11"/>
  <c r="BM379" i="11"/>
  <c r="DB379" i="11" s="1"/>
  <c r="CU304" i="11"/>
  <c r="DT304" i="11"/>
  <c r="DV304" i="11"/>
  <c r="DQ304" i="11"/>
  <c r="CL304" i="11"/>
  <c r="CA304" i="11"/>
  <c r="CY304" i="11"/>
  <c r="BR304" i="11"/>
  <c r="DN304" i="11"/>
  <c r="BX304" i="11"/>
  <c r="BV304" i="11"/>
  <c r="BY304" i="11"/>
  <c r="DH304" i="11"/>
  <c r="DF304" i="11"/>
  <c r="DY304" i="11"/>
  <c r="CG304" i="11"/>
  <c r="CE304" i="11"/>
  <c r="CI304" i="11"/>
  <c r="DK304" i="11"/>
  <c r="DG304" i="11"/>
  <c r="CX304" i="11"/>
  <c r="CD304" i="11"/>
  <c r="BS304" i="11"/>
  <c r="CN304" i="11"/>
  <c r="DM304" i="11"/>
  <c r="CB304" i="11"/>
  <c r="CH304" i="11"/>
  <c r="BZ304" i="11"/>
  <c r="CK304" i="11"/>
  <c r="DJ304" i="11"/>
  <c r="DX304" i="11"/>
  <c r="DU304" i="11"/>
  <c r="DR304" i="11"/>
  <c r="DW304" i="11"/>
  <c r="CF304" i="11"/>
  <c r="BW304" i="11"/>
  <c r="DB304" i="11"/>
  <c r="DP304" i="11"/>
  <c r="DA304" i="11"/>
  <c r="DL304" i="11"/>
  <c r="CP304" i="11"/>
  <c r="DO304" i="11"/>
  <c r="CM304" i="11"/>
  <c r="CZ304" i="11"/>
  <c r="BU304" i="11"/>
  <c r="CJ304" i="11"/>
  <c r="BQ304" i="11"/>
  <c r="CO304" i="11"/>
  <c r="CC304" i="11"/>
  <c r="BT304" i="11"/>
  <c r="DS304" i="11"/>
  <c r="DI304" i="11"/>
  <c r="CW304" i="11"/>
  <c r="DE304" i="11"/>
  <c r="DC304" i="11"/>
  <c r="CV304" i="11"/>
  <c r="DD304" i="11"/>
  <c r="CT304" i="11"/>
  <c r="CS304" i="11"/>
  <c r="DZ462" i="11"/>
  <c r="BX281" i="11"/>
  <c r="CT281" i="11"/>
  <c r="DX281" i="11"/>
  <c r="DF281" i="11"/>
  <c r="CU281" i="11"/>
  <c r="DA281" i="11"/>
  <c r="CE281" i="11"/>
  <c r="BR281" i="11"/>
  <c r="DM281" i="11"/>
  <c r="DG281" i="11"/>
  <c r="CZ281" i="11"/>
  <c r="DL281" i="11"/>
  <c r="CC281" i="11"/>
  <c r="DV281" i="11"/>
  <c r="BS281" i="11"/>
  <c r="BQ281" i="11"/>
  <c r="DJ281" i="11"/>
  <c r="CX281" i="11"/>
  <c r="DD281" i="11"/>
  <c r="CK281" i="11"/>
  <c r="DO281" i="11"/>
  <c r="CI281" i="11"/>
  <c r="DT281" i="11"/>
  <c r="DN281" i="11"/>
  <c r="CS281" i="11"/>
  <c r="CA281" i="11"/>
  <c r="CJ281" i="11"/>
  <c r="DK281" i="11"/>
  <c r="DH281" i="11"/>
  <c r="CR281" i="11"/>
  <c r="CO281" i="11"/>
  <c r="CN281" i="11"/>
  <c r="CY281" i="11"/>
  <c r="DU281" i="11"/>
  <c r="DP281" i="11"/>
  <c r="DI281" i="11"/>
  <c r="CW281" i="11"/>
  <c r="DC281" i="11"/>
  <c r="DB281" i="11"/>
  <c r="CV281" i="11"/>
  <c r="CP281" i="11"/>
  <c r="CL281" i="11"/>
  <c r="CF281" i="11"/>
  <c r="CQ281" i="11"/>
  <c r="DE281" i="11"/>
  <c r="DQ281" i="11"/>
  <c r="CB281" i="11"/>
  <c r="DR281" i="11"/>
  <c r="DW281" i="11"/>
  <c r="CH281" i="11"/>
  <c r="DS281" i="11"/>
  <c r="DY281" i="11"/>
  <c r="CD281" i="11"/>
  <c r="CG281" i="11"/>
  <c r="BY281" i="11"/>
  <c r="BZ281" i="11"/>
  <c r="CM281" i="11"/>
  <c r="BW281" i="11"/>
  <c r="BV281" i="11"/>
  <c r="DZ230" i="11"/>
  <c r="DI318" i="11"/>
  <c r="DS318" i="11"/>
  <c r="CI318" i="11"/>
  <c r="CR318" i="11"/>
  <c r="CX318" i="11"/>
  <c r="CW318" i="11"/>
  <c r="CY318" i="11"/>
  <c r="DC318" i="11"/>
  <c r="DW318" i="11"/>
  <c r="DU318" i="11"/>
  <c r="BS318" i="11"/>
  <c r="DT318" i="11"/>
  <c r="CO318" i="11"/>
  <c r="BZ318" i="11"/>
  <c r="DD318" i="11"/>
  <c r="DN318" i="11"/>
  <c r="DM318" i="11"/>
  <c r="CF318" i="11"/>
  <c r="DL318" i="11"/>
  <c r="CS318" i="11"/>
  <c r="CV318" i="11"/>
  <c r="BY318" i="11"/>
  <c r="DX318" i="11"/>
  <c r="BX318" i="11"/>
  <c r="CG318" i="11"/>
  <c r="BT318" i="11"/>
  <c r="CN318" i="11"/>
  <c r="CU318" i="11"/>
  <c r="DO318" i="11"/>
  <c r="CL318" i="11"/>
  <c r="DP318" i="11"/>
  <c r="DA318" i="11"/>
  <c r="CE318" i="11"/>
  <c r="CA318" i="11"/>
  <c r="BQ318" i="11"/>
  <c r="CM318" i="11"/>
  <c r="CK318" i="11"/>
  <c r="DY318" i="11"/>
  <c r="BV318" i="11"/>
  <c r="CQ318" i="11"/>
  <c r="CJ318" i="11"/>
  <c r="BR318" i="11"/>
  <c r="CD318" i="11"/>
  <c r="CT318" i="11"/>
  <c r="DV318" i="11"/>
  <c r="CC318" i="11"/>
  <c r="DQ318" i="11"/>
  <c r="BU318" i="11"/>
  <c r="CB318" i="11"/>
  <c r="DB318" i="11"/>
  <c r="CP318" i="11"/>
  <c r="CZ318" i="11"/>
  <c r="CH318" i="11"/>
  <c r="BW318" i="11"/>
  <c r="DR318" i="11"/>
  <c r="DK318" i="11"/>
  <c r="DJ318" i="11"/>
  <c r="DH318" i="11"/>
  <c r="DG318" i="11"/>
  <c r="DD316" i="11"/>
  <c r="CV297" i="11"/>
  <c r="CW297" i="11"/>
  <c r="CP297" i="11"/>
  <c r="CX297" i="11"/>
  <c r="DC297" i="11"/>
  <c r="DN297" i="11"/>
  <c r="CG297" i="11"/>
  <c r="DF297" i="11"/>
  <c r="BT297" i="11"/>
  <c r="DY297" i="11"/>
  <c r="CO297" i="11"/>
  <c r="BR297" i="11"/>
  <c r="DX297" i="11"/>
  <c r="DO297" i="11"/>
  <c r="CF297" i="11"/>
  <c r="CI297" i="11"/>
  <c r="CC297" i="11"/>
  <c r="DD297" i="11"/>
  <c r="DW297" i="11"/>
  <c r="CY297" i="11"/>
  <c r="CR297" i="11"/>
  <c r="DS297" i="11"/>
  <c r="CA297" i="11"/>
  <c r="CZ297" i="11"/>
  <c r="DT297" i="11"/>
  <c r="DB297" i="11"/>
  <c r="DK297" i="11"/>
  <c r="BU297" i="11"/>
  <c r="DG297" i="11"/>
  <c r="BY297" i="11"/>
  <c r="BW297" i="11"/>
  <c r="CE297" i="11"/>
  <c r="DE297" i="11"/>
  <c r="CU297" i="11"/>
  <c r="BX297" i="11"/>
  <c r="DU297" i="11"/>
  <c r="DI297" i="11"/>
  <c r="CS297" i="11"/>
  <c r="BZ297" i="11"/>
  <c r="DV297" i="11"/>
  <c r="CB297" i="11"/>
  <c r="CQ297" i="11"/>
  <c r="DM297" i="11"/>
  <c r="BV297" i="11"/>
  <c r="DL297" i="11"/>
  <c r="DA297" i="11"/>
  <c r="BQ297" i="11"/>
  <c r="DR297" i="11"/>
  <c r="DQ297" i="11"/>
  <c r="DJ297" i="11"/>
  <c r="CD297" i="11"/>
  <c r="DH297" i="11"/>
  <c r="CH297" i="11"/>
  <c r="BS297" i="11"/>
  <c r="DP297" i="11"/>
  <c r="CT297" i="11"/>
  <c r="CN297" i="11"/>
  <c r="CM297" i="11"/>
  <c r="CL297" i="11"/>
  <c r="DZ227" i="11"/>
  <c r="B469" i="11"/>
  <c r="AP443" i="11"/>
  <c r="V423" i="11"/>
  <c r="I410" i="11"/>
  <c r="AF433" i="11"/>
  <c r="AG434" i="11"/>
  <c r="AL439" i="11"/>
  <c r="L413" i="11"/>
  <c r="AQ444" i="11"/>
  <c r="U422" i="11"/>
  <c r="H409" i="11"/>
  <c r="W424" i="11"/>
  <c r="AA428" i="11"/>
  <c r="AS446" i="11"/>
  <c r="AD431" i="11"/>
  <c r="R419" i="11"/>
  <c r="AN441" i="11"/>
  <c r="Z427" i="11"/>
  <c r="AM440" i="11"/>
  <c r="Q418" i="11"/>
  <c r="O416" i="11"/>
  <c r="AJ437" i="11"/>
  <c r="N415" i="11"/>
  <c r="X425" i="11"/>
  <c r="D405" i="11"/>
  <c r="T421" i="11"/>
  <c r="AO442" i="11"/>
  <c r="AI436" i="11"/>
  <c r="P417" i="11"/>
  <c r="Y426" i="11"/>
  <c r="AE432" i="11"/>
  <c r="K412" i="11"/>
  <c r="E406" i="11"/>
  <c r="M414" i="11"/>
  <c r="AR445" i="11"/>
  <c r="AB429" i="11"/>
  <c r="AH435" i="11"/>
  <c r="G408" i="11"/>
  <c r="S420" i="11"/>
  <c r="J411" i="11"/>
  <c r="AC430" i="11"/>
  <c r="AK438" i="11"/>
  <c r="F407" i="11"/>
  <c r="CB288" i="11"/>
  <c r="CB285" i="11"/>
  <c r="CD285" i="11"/>
  <c r="CL285" i="11"/>
  <c r="CJ285" i="11"/>
  <c r="CO285" i="11"/>
  <c r="DR285" i="11"/>
  <c r="DK285" i="11"/>
  <c r="DN285" i="11"/>
  <c r="DE285" i="11"/>
  <c r="DH285" i="11"/>
  <c r="DC285" i="11"/>
  <c r="DY285" i="11"/>
  <c r="BU285" i="11"/>
  <c r="CT285" i="11"/>
  <c r="CR285" i="11"/>
  <c r="CX285" i="11"/>
  <c r="BV285" i="11"/>
  <c r="BT285" i="11"/>
  <c r="CE285" i="11"/>
  <c r="CG285" i="11"/>
  <c r="CM285" i="11"/>
  <c r="CU285" i="11"/>
  <c r="DA285" i="11"/>
  <c r="DF285" i="11"/>
  <c r="DB285" i="11"/>
  <c r="CC285" i="11"/>
  <c r="DM285" i="11"/>
  <c r="DQ285" i="11"/>
  <c r="DO285" i="11"/>
  <c r="CS285" i="11"/>
  <c r="CW285" i="11"/>
  <c r="BS285" i="11"/>
  <c r="DS285" i="11"/>
  <c r="CK285" i="11"/>
  <c r="CH285" i="11"/>
  <c r="DX285" i="11"/>
  <c r="DD285" i="11"/>
  <c r="DJ285" i="11"/>
  <c r="CY285" i="11"/>
  <c r="CF285" i="11"/>
  <c r="CQ285" i="11"/>
  <c r="CP285" i="11"/>
  <c r="CI285" i="11"/>
  <c r="DG285" i="11"/>
  <c r="DI285" i="11"/>
  <c r="DW285" i="11"/>
  <c r="BR285" i="11"/>
  <c r="CN285" i="11"/>
  <c r="DT285" i="11"/>
  <c r="DP285" i="11"/>
  <c r="BQ285" i="11"/>
  <c r="BW285" i="11"/>
  <c r="DV285" i="11"/>
  <c r="CZ285" i="11"/>
  <c r="DL285" i="11"/>
  <c r="CV285" i="11"/>
  <c r="DU285" i="11"/>
  <c r="CA285" i="11"/>
  <c r="BZ285" i="11"/>
  <c r="DZ216" i="11"/>
  <c r="BM368" i="11"/>
  <c r="CQ368" i="11" s="1"/>
  <c r="BM348" i="11"/>
  <c r="BW348" i="11" s="1"/>
  <c r="BM356" i="11"/>
  <c r="CE356" i="11" s="1"/>
  <c r="BM382" i="11"/>
  <c r="DE382" i="11" s="1"/>
  <c r="BM375" i="11"/>
  <c r="CX375" i="11" s="1"/>
  <c r="BS279" i="11"/>
  <c r="DZ461" i="11"/>
  <c r="CK292" i="11"/>
  <c r="CS292" i="11"/>
  <c r="DT292" i="11"/>
  <c r="DA292" i="11"/>
  <c r="BV292" i="11"/>
  <c r="DY292" i="11"/>
  <c r="CO292" i="11"/>
  <c r="DU292" i="11"/>
  <c r="CN292" i="11"/>
  <c r="DS292" i="11"/>
  <c r="DV292" i="11"/>
  <c r="DC292" i="11"/>
  <c r="DQ292" i="11"/>
  <c r="DJ292" i="11"/>
  <c r="DE292" i="11"/>
  <c r="BY292" i="11"/>
  <c r="CA292" i="11"/>
  <c r="CZ292" i="11"/>
  <c r="BS292" i="11"/>
  <c r="DX292" i="11"/>
  <c r="DL292" i="11"/>
  <c r="DR292" i="11"/>
  <c r="DB292" i="11"/>
  <c r="CP292" i="11"/>
  <c r="BU292" i="11"/>
  <c r="CM292" i="11"/>
  <c r="BZ292" i="11"/>
  <c r="DK292" i="11"/>
  <c r="DW292" i="11"/>
  <c r="DM292" i="11"/>
  <c r="CU292" i="11"/>
  <c r="DG292" i="11"/>
  <c r="DI292" i="11"/>
  <c r="BW292" i="11"/>
  <c r="CL292" i="11"/>
  <c r="DO292" i="11"/>
  <c r="DN292" i="11"/>
  <c r="BT292" i="11"/>
  <c r="CC292" i="11"/>
  <c r="CY292" i="11"/>
  <c r="BX292" i="11"/>
  <c r="DH292" i="11"/>
  <c r="DP292" i="11"/>
  <c r="DD292" i="11"/>
  <c r="CB292" i="11"/>
  <c r="BR292" i="11"/>
  <c r="CD292" i="11"/>
  <c r="BQ292" i="11"/>
  <c r="DF292" i="11"/>
  <c r="CX292" i="11"/>
  <c r="CT292" i="11"/>
  <c r="CJ292" i="11"/>
  <c r="CQ292" i="11"/>
  <c r="CW292" i="11"/>
  <c r="CR292" i="11"/>
  <c r="CV292" i="11"/>
  <c r="CI292" i="11"/>
  <c r="CH292" i="11"/>
  <c r="CG292" i="11"/>
  <c r="CZ308" i="11"/>
  <c r="DA308" i="11"/>
  <c r="DI308" i="11"/>
  <c r="DV308" i="11"/>
  <c r="CO308" i="11"/>
  <c r="DC308" i="11"/>
  <c r="BV308" i="11"/>
  <c r="CH308" i="11"/>
  <c r="DS308" i="11"/>
  <c r="CJ308" i="11"/>
  <c r="DK308" i="11"/>
  <c r="DQ308" i="11"/>
  <c r="CQ308" i="11"/>
  <c r="BX308" i="11"/>
  <c r="BQ308" i="11"/>
  <c r="DN308" i="11"/>
  <c r="DU308" i="11"/>
  <c r="DD308" i="11"/>
  <c r="CD308" i="11"/>
  <c r="CN308" i="11"/>
  <c r="CG308" i="11"/>
  <c r="DF308" i="11"/>
  <c r="BW308" i="11"/>
  <c r="DY308" i="11"/>
  <c r="DW308" i="11"/>
  <c r="DE308" i="11"/>
  <c r="DM308" i="11"/>
  <c r="DJ308" i="11"/>
  <c r="CT308" i="11"/>
  <c r="BT308" i="11"/>
  <c r="BS308" i="11"/>
  <c r="DP308" i="11"/>
  <c r="BU308" i="11"/>
  <c r="CL308" i="11"/>
  <c r="CK308" i="11"/>
  <c r="CB308" i="11"/>
  <c r="BY308" i="11"/>
  <c r="DL308" i="11"/>
  <c r="DB308" i="11"/>
  <c r="CI308" i="11"/>
  <c r="CC308" i="11"/>
  <c r="DG308" i="11"/>
  <c r="DO308" i="11"/>
  <c r="DT308" i="11"/>
  <c r="BZ308" i="11"/>
  <c r="DR308" i="11"/>
  <c r="CF308" i="11"/>
  <c r="CR308" i="11"/>
  <c r="CA308" i="11"/>
  <c r="CS308" i="11"/>
  <c r="BR308" i="11"/>
  <c r="CP308" i="11"/>
  <c r="CE308" i="11"/>
  <c r="CM308" i="11"/>
  <c r="DX308" i="11"/>
  <c r="DH308" i="11"/>
  <c r="CY308" i="11"/>
  <c r="CX308" i="11"/>
  <c r="CW308" i="11"/>
  <c r="CW296" i="11"/>
  <c r="CV296" i="11"/>
  <c r="CN296" i="11"/>
  <c r="DK296" i="11"/>
  <c r="CE296" i="11"/>
  <c r="CX296" i="11"/>
  <c r="DX296" i="11"/>
  <c r="CD296" i="11"/>
  <c r="DH296" i="11"/>
  <c r="DN296" i="11"/>
  <c r="CQ296" i="11"/>
  <c r="DO296" i="11"/>
  <c r="CB296" i="11"/>
  <c r="BY296" i="11"/>
  <c r="DW296" i="11"/>
  <c r="DR296" i="11"/>
  <c r="CH296" i="11"/>
  <c r="DP296" i="11"/>
  <c r="BR296" i="11"/>
  <c r="DS296" i="11"/>
  <c r="CZ296" i="11"/>
  <c r="BU296" i="11"/>
  <c r="CG296" i="11"/>
  <c r="BZ296" i="11"/>
  <c r="DL296" i="11"/>
  <c r="CF296" i="11"/>
  <c r="DJ296" i="11"/>
  <c r="CY296" i="11"/>
  <c r="CC296" i="11"/>
  <c r="DF296" i="11"/>
  <c r="BX296" i="11"/>
  <c r="BQ296" i="11"/>
  <c r="CA296" i="11"/>
  <c r="DM296" i="11"/>
  <c r="DC296" i="11"/>
  <c r="CT296" i="11"/>
  <c r="CP296" i="11"/>
  <c r="DE296" i="11"/>
  <c r="DQ296" i="11"/>
  <c r="DI296" i="11"/>
  <c r="BS296" i="11"/>
  <c r="DD296" i="11"/>
  <c r="DA296" i="11"/>
  <c r="CR296" i="11"/>
  <c r="BT296" i="11"/>
  <c r="DV296" i="11"/>
  <c r="DT296" i="11"/>
  <c r="DG296" i="11"/>
  <c r="CS296" i="11"/>
  <c r="DB296" i="11"/>
  <c r="DY296" i="11"/>
  <c r="BW296" i="11"/>
  <c r="DU296" i="11"/>
  <c r="BV296" i="11"/>
  <c r="CO296" i="11"/>
  <c r="CU296" i="11"/>
  <c r="CM296" i="11"/>
  <c r="CL296" i="11"/>
  <c r="CK296" i="11"/>
  <c r="BM378" i="11"/>
  <c r="DA378" i="11" s="1"/>
  <c r="DZ228" i="11"/>
  <c r="CK297" i="11"/>
  <c r="DZ251" i="11"/>
  <c r="DZ252" i="11"/>
  <c r="DF315" i="11"/>
  <c r="CX315" i="11"/>
  <c r="BQ315" i="11"/>
  <c r="DY315" i="11"/>
  <c r="DU315" i="11"/>
  <c r="CO315" i="11"/>
  <c r="BY315" i="11"/>
  <c r="BW315" i="11"/>
  <c r="DQ315" i="11"/>
  <c r="DR315" i="11"/>
  <c r="CW315" i="11"/>
  <c r="CU315" i="11"/>
  <c r="CG315" i="11"/>
  <c r="DG315" i="11"/>
  <c r="CE315" i="11"/>
  <c r="BS315" i="11"/>
  <c r="BR315" i="11"/>
  <c r="BX315" i="11"/>
  <c r="BT315" i="11"/>
  <c r="DS315" i="11"/>
  <c r="DN315" i="11"/>
  <c r="CA315" i="11"/>
  <c r="DW315" i="11"/>
  <c r="BZ315" i="11"/>
  <c r="CF315" i="11"/>
  <c r="BV315" i="11"/>
  <c r="CC315" i="11"/>
  <c r="DH315" i="11"/>
  <c r="DT315" i="11"/>
  <c r="CB315" i="11"/>
  <c r="CV315" i="11"/>
  <c r="CL315" i="11"/>
  <c r="DI315" i="11"/>
  <c r="CI315" i="11"/>
  <c r="CT315" i="11"/>
  <c r="CQ315" i="11"/>
  <c r="CR315" i="11"/>
  <c r="CZ315" i="11"/>
  <c r="DK315" i="11"/>
  <c r="CN315" i="11"/>
  <c r="DV315" i="11"/>
  <c r="DL315" i="11"/>
  <c r="BU315" i="11"/>
  <c r="CS315" i="11"/>
  <c r="DA315" i="11"/>
  <c r="CK315" i="11"/>
  <c r="CY315" i="11"/>
  <c r="CM315" i="11"/>
  <c r="CD315" i="11"/>
  <c r="DX315" i="11"/>
  <c r="DP315" i="11"/>
  <c r="CP315" i="11"/>
  <c r="CJ315" i="11"/>
  <c r="CH315" i="11"/>
  <c r="DO315" i="11"/>
  <c r="DM315" i="11"/>
  <c r="DJ315" i="11"/>
  <c r="DE315" i="11"/>
  <c r="DD315" i="11"/>
  <c r="DL313" i="11"/>
  <c r="BT313" i="11"/>
  <c r="CH313" i="11"/>
  <c r="CT313" i="11"/>
  <c r="CR313" i="11"/>
  <c r="CW313" i="11"/>
  <c r="DV313" i="11"/>
  <c r="DS313" i="11"/>
  <c r="CJ313" i="11"/>
  <c r="BQ313" i="11"/>
  <c r="DO313" i="11"/>
  <c r="DF313" i="11"/>
  <c r="DJ313" i="11"/>
  <c r="CP313" i="11"/>
  <c r="BW313" i="11"/>
  <c r="BS313" i="11"/>
  <c r="CC313" i="11"/>
  <c r="BV313" i="11"/>
  <c r="CU313" i="11"/>
  <c r="DK313" i="11"/>
  <c r="BY313" i="11"/>
  <c r="CA313" i="11"/>
  <c r="CI313" i="11"/>
  <c r="DU313" i="11"/>
  <c r="DI313" i="11"/>
  <c r="CY313" i="11"/>
  <c r="DP313" i="11"/>
  <c r="CM313" i="11"/>
  <c r="BZ313" i="11"/>
  <c r="CN313" i="11"/>
  <c r="BU313" i="11"/>
  <c r="CX313" i="11"/>
  <c r="CV313" i="11"/>
  <c r="BX313" i="11"/>
  <c r="CG313" i="11"/>
  <c r="DT313" i="11"/>
  <c r="DN313" i="11"/>
  <c r="CB313" i="11"/>
  <c r="BR313" i="11"/>
  <c r="CE313" i="11"/>
  <c r="CL313" i="11"/>
  <c r="DQ313" i="11"/>
  <c r="DX313" i="11"/>
  <c r="CF313" i="11"/>
  <c r="CQ313" i="11"/>
  <c r="CD313" i="11"/>
  <c r="DG313" i="11"/>
  <c r="CO313" i="11"/>
  <c r="DM313" i="11"/>
  <c r="DE313" i="11"/>
  <c r="DR313" i="11"/>
  <c r="CS313" i="11"/>
  <c r="CK313" i="11"/>
  <c r="DY313" i="11"/>
  <c r="DW313" i="11"/>
  <c r="DH313" i="11"/>
  <c r="DD313" i="11"/>
  <c r="DC313" i="11"/>
  <c r="DB313" i="11"/>
  <c r="DC315" i="11"/>
  <c r="DZ225" i="11"/>
  <c r="DZ246" i="11"/>
  <c r="BM373" i="11"/>
  <c r="CW373" i="11" s="1"/>
  <c r="BM354" i="11"/>
  <c r="CC354" i="11" s="1"/>
  <c r="BM369" i="11"/>
  <c r="CR369" i="11" s="1"/>
  <c r="BM342" i="11"/>
  <c r="BQ342" i="11" s="1"/>
  <c r="BM380" i="11"/>
  <c r="DC380" i="11" s="1"/>
  <c r="DF295" i="11"/>
  <c r="DT295" i="11"/>
  <c r="CD295" i="11"/>
  <c r="DH295" i="11"/>
  <c r="CF295" i="11"/>
  <c r="BX295" i="11"/>
  <c r="BQ295" i="11"/>
  <c r="DJ295" i="11"/>
  <c r="DX295" i="11"/>
  <c r="BW295" i="11"/>
  <c r="DE295" i="11"/>
  <c r="DY295" i="11"/>
  <c r="DI295" i="11"/>
  <c r="DR295" i="11"/>
  <c r="CC295" i="11"/>
  <c r="CE295" i="11"/>
  <c r="DG295" i="11"/>
  <c r="CA295" i="11"/>
  <c r="CS295" i="11"/>
  <c r="DC295" i="11"/>
  <c r="CO295" i="11"/>
  <c r="DW295" i="11"/>
  <c r="BT295" i="11"/>
  <c r="DQ295" i="11"/>
  <c r="CY295" i="11"/>
  <c r="BR295" i="11"/>
  <c r="DD295" i="11"/>
  <c r="CB295" i="11"/>
  <c r="DV295" i="11"/>
  <c r="DN295" i="11"/>
  <c r="CM295" i="11"/>
  <c r="DP295" i="11"/>
  <c r="DM295" i="11"/>
  <c r="BY295" i="11"/>
  <c r="CN295" i="11"/>
  <c r="BZ295" i="11"/>
  <c r="DK295" i="11"/>
  <c r="DA295" i="11"/>
  <c r="DO295" i="11"/>
  <c r="BS295" i="11"/>
  <c r="CX295" i="11"/>
  <c r="DB295" i="11"/>
  <c r="CG295" i="11"/>
  <c r="DL295" i="11"/>
  <c r="DU295" i="11"/>
  <c r="BV295" i="11"/>
  <c r="DS295" i="11"/>
  <c r="BU295" i="11"/>
  <c r="CW295" i="11"/>
  <c r="CQ295" i="11"/>
  <c r="CR295" i="11"/>
  <c r="CV295" i="11"/>
  <c r="CP295" i="11"/>
  <c r="CT295" i="11"/>
  <c r="CZ295" i="11"/>
  <c r="CU295" i="11"/>
  <c r="CL295" i="11"/>
  <c r="CK295" i="11"/>
  <c r="CJ295" i="11"/>
  <c r="DA301" i="11"/>
  <c r="CT301" i="11"/>
  <c r="DB301" i="11"/>
  <c r="CI301" i="11"/>
  <c r="BS301" i="11"/>
  <c r="DN301" i="11"/>
  <c r="CE301" i="11"/>
  <c r="DJ301" i="11"/>
  <c r="DI301" i="11"/>
  <c r="DS301" i="11"/>
  <c r="DU301" i="11"/>
  <c r="CG301" i="11"/>
  <c r="BQ301" i="11"/>
  <c r="DP301" i="11"/>
  <c r="CD301" i="11"/>
  <c r="DF301" i="11"/>
  <c r="CF301" i="11"/>
  <c r="BX301" i="11"/>
  <c r="DK301" i="11"/>
  <c r="DX301" i="11"/>
  <c r="BV301" i="11"/>
  <c r="DD301" i="11"/>
  <c r="DV301" i="11"/>
  <c r="DY301" i="11"/>
  <c r="CZ301" i="11"/>
  <c r="DR301" i="11"/>
  <c r="BT301" i="11"/>
  <c r="CX301" i="11"/>
  <c r="CJ301" i="11"/>
  <c r="CY301" i="11"/>
  <c r="CB301" i="11"/>
  <c r="DH301" i="11"/>
  <c r="BW301" i="11"/>
  <c r="BZ301" i="11"/>
  <c r="DC301" i="11"/>
  <c r="DQ301" i="11"/>
  <c r="CW301" i="11"/>
  <c r="CA301" i="11"/>
  <c r="CL301" i="11"/>
  <c r="BU301" i="11"/>
  <c r="DG301" i="11"/>
  <c r="CH301" i="11"/>
  <c r="BR301" i="11"/>
  <c r="DO301" i="11"/>
  <c r="CC301" i="11"/>
  <c r="DT301" i="11"/>
  <c r="DM301" i="11"/>
  <c r="DW301" i="11"/>
  <c r="BY301" i="11"/>
  <c r="DE301" i="11"/>
  <c r="DL301" i="11"/>
  <c r="CM301" i="11"/>
  <c r="CK301" i="11"/>
  <c r="CV301" i="11"/>
  <c r="CS301" i="11"/>
  <c r="CU301" i="11"/>
  <c r="CR301" i="11"/>
  <c r="CQ301" i="11"/>
  <c r="CP301" i="11"/>
  <c r="DZ241" i="11"/>
  <c r="DB294" i="11"/>
  <c r="BV294" i="11"/>
  <c r="BT294" i="11"/>
  <c r="DC294" i="11"/>
  <c r="CA294" i="11"/>
  <c r="BW294" i="11"/>
  <c r="DY294" i="11"/>
  <c r="DV294" i="11"/>
  <c r="DF294" i="11"/>
  <c r="CQ294" i="11"/>
  <c r="CN294" i="11"/>
  <c r="BQ294" i="11"/>
  <c r="CZ294" i="11"/>
  <c r="BS294" i="11"/>
  <c r="CS294" i="11"/>
  <c r="DT294" i="11"/>
  <c r="CB294" i="11"/>
  <c r="CP294" i="11"/>
  <c r="BZ294" i="11"/>
  <c r="DJ294" i="11"/>
  <c r="DN294" i="11"/>
  <c r="CF294" i="11"/>
  <c r="DP294" i="11"/>
  <c r="CY294" i="11"/>
  <c r="DR294" i="11"/>
  <c r="DM294" i="11"/>
  <c r="DG294" i="11"/>
  <c r="BU294" i="11"/>
  <c r="CW294" i="11"/>
  <c r="DQ294" i="11"/>
  <c r="DS294" i="11"/>
  <c r="DE294" i="11"/>
  <c r="CV294" i="11"/>
  <c r="CR294" i="11"/>
  <c r="CT294" i="11"/>
  <c r="DI294" i="11"/>
  <c r="DL294" i="11"/>
  <c r="CX294" i="11"/>
  <c r="DU294" i="11"/>
  <c r="CM294" i="11"/>
  <c r="BX294" i="11"/>
  <c r="DW294" i="11"/>
  <c r="CD294" i="11"/>
  <c r="BY294" i="11"/>
  <c r="CC294" i="11"/>
  <c r="DO294" i="11"/>
  <c r="CE294" i="11"/>
  <c r="DK294" i="11"/>
  <c r="DX294" i="11"/>
  <c r="BR294" i="11"/>
  <c r="CU294" i="11"/>
  <c r="DH294" i="11"/>
  <c r="DA294" i="11"/>
  <c r="DD294" i="11"/>
  <c r="CO294" i="11"/>
  <c r="CL294" i="11"/>
  <c r="CK294" i="11"/>
  <c r="CJ294" i="11"/>
  <c r="CI294" i="11"/>
  <c r="BM346" i="11"/>
  <c r="BU346" i="11" s="1"/>
  <c r="BZ403" i="11"/>
  <c r="DH403" i="11"/>
  <c r="CJ403" i="11"/>
  <c r="DL403" i="11"/>
  <c r="CK403" i="11"/>
  <c r="CQ403" i="11"/>
  <c r="DO403" i="11"/>
  <c r="BU403" i="11"/>
  <c r="DF403" i="11"/>
  <c r="CS403" i="11"/>
  <c r="CO403" i="11"/>
  <c r="CV403" i="11"/>
  <c r="DN403" i="11"/>
  <c r="BY403" i="11"/>
  <c r="BT403" i="11"/>
  <c r="CH403" i="11"/>
  <c r="DT403" i="11"/>
  <c r="CY403" i="11"/>
  <c r="CL403" i="11"/>
  <c r="DR403" i="11"/>
  <c r="DI403" i="11"/>
  <c r="BV403" i="11"/>
  <c r="BW403" i="11"/>
  <c r="DA403" i="11"/>
  <c r="CW403" i="11"/>
  <c r="CI403" i="11"/>
  <c r="DC403" i="11"/>
  <c r="CZ403" i="11"/>
  <c r="CD403" i="11"/>
  <c r="CE403" i="11"/>
  <c r="DJ403" i="11"/>
  <c r="CT403" i="11"/>
  <c r="BX403" i="11"/>
  <c r="DY403" i="11"/>
  <c r="DS403" i="11"/>
  <c r="CF403" i="11"/>
  <c r="DQ403" i="11"/>
  <c r="DG403" i="11"/>
  <c r="DM403" i="11"/>
  <c r="DU403" i="11"/>
  <c r="DP403" i="11"/>
  <c r="CU403" i="11"/>
  <c r="CA403" i="11"/>
  <c r="CN403" i="11"/>
  <c r="CP403" i="11"/>
  <c r="DE403" i="11"/>
  <c r="DX403" i="11"/>
  <c r="DW403" i="11"/>
  <c r="DB403" i="11"/>
  <c r="CC403" i="11"/>
  <c r="DK403" i="11"/>
  <c r="CM403" i="11"/>
  <c r="CR403" i="11"/>
  <c r="DD403" i="11"/>
  <c r="CX403" i="11"/>
  <c r="DV403" i="11"/>
  <c r="CB403" i="11"/>
  <c r="CG403" i="11"/>
  <c r="BS403" i="11"/>
  <c r="BR403" i="11"/>
  <c r="BM467" i="11"/>
  <c r="BQ467" i="11" s="1"/>
  <c r="DZ253" i="11"/>
  <c r="CB283" i="11"/>
  <c r="CF283" i="11"/>
  <c r="CK283" i="11"/>
  <c r="CV283" i="11"/>
  <c r="BU283" i="11"/>
  <c r="CU283" i="11"/>
  <c r="DW283" i="11"/>
  <c r="CH283" i="11"/>
  <c r="DT283" i="11"/>
  <c r="DD283" i="11"/>
  <c r="CS283" i="11"/>
  <c r="CE283" i="11"/>
  <c r="DI283" i="11"/>
  <c r="CR283" i="11"/>
  <c r="DC283" i="11"/>
  <c r="CM283" i="11"/>
  <c r="CX283" i="11"/>
  <c r="DV283" i="11"/>
  <c r="DG283" i="11"/>
  <c r="CQ283" i="11"/>
  <c r="CP283" i="11"/>
  <c r="CY283" i="11"/>
  <c r="DS283" i="11"/>
  <c r="DM283" i="11"/>
  <c r="DL283" i="11"/>
  <c r="DU283" i="11"/>
  <c r="DR283" i="11"/>
  <c r="CG283" i="11"/>
  <c r="CI283" i="11"/>
  <c r="CC283" i="11"/>
  <c r="DQ283" i="11"/>
  <c r="DN283" i="11"/>
  <c r="BQ283" i="11"/>
  <c r="CD283" i="11"/>
  <c r="CZ283" i="11"/>
  <c r="CO283" i="11"/>
  <c r="DX283" i="11"/>
  <c r="CL283" i="11"/>
  <c r="DF283" i="11"/>
  <c r="DJ283" i="11"/>
  <c r="DH283" i="11"/>
  <c r="CT283" i="11"/>
  <c r="DA283" i="11"/>
  <c r="DB283" i="11"/>
  <c r="BS283" i="11"/>
  <c r="DE283" i="11"/>
  <c r="BT283" i="11"/>
  <c r="DK283" i="11"/>
  <c r="CW283" i="11"/>
  <c r="BR283" i="11"/>
  <c r="DO283" i="11"/>
  <c r="CN283" i="11"/>
  <c r="DY283" i="11"/>
  <c r="DP283" i="11"/>
  <c r="CJ283" i="11"/>
  <c r="CA283" i="11"/>
  <c r="BZ283" i="11"/>
  <c r="BY283" i="11"/>
  <c r="BX283" i="11"/>
  <c r="DZ222" i="11"/>
  <c r="DZ254" i="11"/>
  <c r="DP317" i="11"/>
  <c r="DI317" i="11"/>
  <c r="CF317" i="11"/>
  <c r="BX317" i="11"/>
  <c r="CD317" i="11"/>
  <c r="CC317" i="11"/>
  <c r="BQ317" i="11"/>
  <c r="CA317" i="11"/>
  <c r="CV317" i="11"/>
  <c r="DR317" i="11"/>
  <c r="CT317" i="11"/>
  <c r="CL317" i="11"/>
  <c r="CJ317" i="11"/>
  <c r="DN317" i="11"/>
  <c r="CE317" i="11"/>
  <c r="CK317" i="11"/>
  <c r="BZ317" i="11"/>
  <c r="CR317" i="11"/>
  <c r="BU317" i="11"/>
  <c r="CY317" i="11"/>
  <c r="CX317" i="11"/>
  <c r="CS317" i="11"/>
  <c r="DW317" i="11"/>
  <c r="CN317" i="11"/>
  <c r="DY317" i="11"/>
  <c r="CG317" i="11"/>
  <c r="BY317" i="11"/>
  <c r="CI317" i="11"/>
  <c r="DT317" i="11"/>
  <c r="DO317" i="11"/>
  <c r="DU317" i="11"/>
  <c r="BV317" i="11"/>
  <c r="BT317" i="11"/>
  <c r="DL317" i="11"/>
  <c r="BS317" i="11"/>
  <c r="CU317" i="11"/>
  <c r="DV317" i="11"/>
  <c r="BR317" i="11"/>
  <c r="CQ317" i="11"/>
  <c r="CZ317" i="11"/>
  <c r="DX317" i="11"/>
  <c r="DS317" i="11"/>
  <c r="DB317" i="11"/>
  <c r="BW317" i="11"/>
  <c r="DM317" i="11"/>
  <c r="CM317" i="11"/>
  <c r="CH317" i="11"/>
  <c r="CW317" i="11"/>
  <c r="DA317" i="11"/>
  <c r="CB317" i="11"/>
  <c r="CP317" i="11"/>
  <c r="DJ317" i="11"/>
  <c r="CO317" i="11"/>
  <c r="DK317" i="11"/>
  <c r="DC317" i="11"/>
  <c r="DQ317" i="11"/>
  <c r="DH317" i="11"/>
  <c r="DG317" i="11"/>
  <c r="DF317" i="11"/>
  <c r="BV282" i="11"/>
  <c r="DZ245" i="11"/>
  <c r="DZ249" i="11"/>
  <c r="DZ460" i="11"/>
  <c r="CX307" i="11"/>
  <c r="BU307" i="11"/>
  <c r="CH307" i="11"/>
  <c r="CD307" i="11"/>
  <c r="CE307" i="11"/>
  <c r="DS307" i="11"/>
  <c r="DJ307" i="11"/>
  <c r="DB307" i="11"/>
  <c r="CP307" i="11"/>
  <c r="CG307" i="11"/>
  <c r="BS307" i="11"/>
  <c r="CB307" i="11"/>
  <c r="DM307" i="11"/>
  <c r="DE307" i="11"/>
  <c r="CO307" i="11"/>
  <c r="CL307" i="11"/>
  <c r="CR307" i="11"/>
  <c r="DW307" i="11"/>
  <c r="CN307" i="11"/>
  <c r="CF307" i="11"/>
  <c r="CY307" i="11"/>
  <c r="DH307" i="11"/>
  <c r="DV307" i="11"/>
  <c r="DR307" i="11"/>
  <c r="CI307" i="11"/>
  <c r="BW307" i="11"/>
  <c r="DU307" i="11"/>
  <c r="DI307" i="11"/>
  <c r="DD307" i="11"/>
  <c r="BX307" i="11"/>
  <c r="DX307" i="11"/>
  <c r="DC307" i="11"/>
  <c r="BR307" i="11"/>
  <c r="DP307" i="11"/>
  <c r="CQ307" i="11"/>
  <c r="CJ307" i="11"/>
  <c r="DG307" i="11"/>
  <c r="DN307" i="11"/>
  <c r="DY307" i="11"/>
  <c r="CA307" i="11"/>
  <c r="DQ307" i="11"/>
  <c r="BZ307" i="11"/>
  <c r="DA307" i="11"/>
  <c r="CM307" i="11"/>
  <c r="CS307" i="11"/>
  <c r="BY307" i="11"/>
  <c r="CK307" i="11"/>
  <c r="BT307" i="11"/>
  <c r="DL307" i="11"/>
  <c r="DK307" i="11"/>
  <c r="CC307" i="11"/>
  <c r="BQ307" i="11"/>
  <c r="DO307" i="11"/>
  <c r="BV307" i="11"/>
  <c r="DF307" i="11"/>
  <c r="DT307" i="11"/>
  <c r="CZ307" i="11"/>
  <c r="CW307" i="11"/>
  <c r="CV307" i="11"/>
  <c r="CE309" i="11"/>
  <c r="DY309" i="11"/>
  <c r="DD309" i="11"/>
  <c r="CG309" i="11"/>
  <c r="CD309" i="11"/>
  <c r="BS309" i="11"/>
  <c r="DT309" i="11"/>
  <c r="CR309" i="11"/>
  <c r="DU309" i="11"/>
  <c r="CO309" i="11"/>
  <c r="DK309" i="11"/>
  <c r="CM309" i="11"/>
  <c r="DB309" i="11"/>
  <c r="CS309" i="11"/>
  <c r="BX309" i="11"/>
  <c r="DS309" i="11"/>
  <c r="CL309" i="11"/>
  <c r="BT309" i="11"/>
  <c r="DO309" i="11"/>
  <c r="DN309" i="11"/>
  <c r="BR309" i="11"/>
  <c r="DR309" i="11"/>
  <c r="CT309" i="11"/>
  <c r="DQ309" i="11"/>
  <c r="CP309" i="11"/>
  <c r="DG309" i="11"/>
  <c r="BZ309" i="11"/>
  <c r="CI309" i="11"/>
  <c r="CJ309" i="11"/>
  <c r="CQ309" i="11"/>
  <c r="BY309" i="11"/>
  <c r="BV309" i="11"/>
  <c r="DM309" i="11"/>
  <c r="BU309" i="11"/>
  <c r="DV309" i="11"/>
  <c r="DW309" i="11"/>
  <c r="DC309" i="11"/>
  <c r="DP309" i="11"/>
  <c r="BQ309" i="11"/>
  <c r="DE309" i="11"/>
  <c r="DL309" i="11"/>
  <c r="CU309" i="11"/>
  <c r="CN309" i="11"/>
  <c r="CA309" i="11"/>
  <c r="CB309" i="11"/>
  <c r="DX309" i="11"/>
  <c r="DH309" i="11"/>
  <c r="DF309" i="11"/>
  <c r="CH309" i="11"/>
  <c r="CK309" i="11"/>
  <c r="CF309" i="11"/>
  <c r="BW309" i="11"/>
  <c r="DJ309" i="11"/>
  <c r="CC309" i="11"/>
  <c r="DA309" i="11"/>
  <c r="DI309" i="11"/>
  <c r="CZ309" i="11"/>
  <c r="CY309" i="11"/>
  <c r="CX309" i="11"/>
  <c r="DZ242" i="11"/>
  <c r="CJ296" i="11"/>
  <c r="CP289" i="11"/>
  <c r="DJ289" i="11"/>
  <c r="DO289" i="11"/>
  <c r="DC289" i="11"/>
  <c r="DD289" i="11"/>
  <c r="DI289" i="11"/>
  <c r="CA289" i="11"/>
  <c r="DA289" i="11"/>
  <c r="BY289" i="11"/>
  <c r="DF289" i="11"/>
  <c r="DQ289" i="11"/>
  <c r="BQ289" i="11"/>
  <c r="BV289" i="11"/>
  <c r="CR289" i="11"/>
  <c r="DH289" i="11"/>
  <c r="DE289" i="11"/>
  <c r="DT289" i="11"/>
  <c r="BR289" i="11"/>
  <c r="BU289" i="11"/>
  <c r="BT289" i="11"/>
  <c r="CV289" i="11"/>
  <c r="DX289" i="11"/>
  <c r="DK289" i="11"/>
  <c r="DY289" i="11"/>
  <c r="CX289" i="11"/>
  <c r="DR289" i="11"/>
  <c r="DS289" i="11"/>
  <c r="CQ289" i="11"/>
  <c r="CL289" i="11"/>
  <c r="DG289" i="11"/>
  <c r="DV289" i="11"/>
  <c r="DU289" i="11"/>
  <c r="DW289" i="11"/>
  <c r="BX289" i="11"/>
  <c r="CT289" i="11"/>
  <c r="DP289" i="11"/>
  <c r="DN289" i="11"/>
  <c r="CM289" i="11"/>
  <c r="BZ289" i="11"/>
  <c r="CJ289" i="11"/>
  <c r="BS289" i="11"/>
  <c r="CS289" i="11"/>
  <c r="CW289" i="11"/>
  <c r="DM289" i="11"/>
  <c r="CY289" i="11"/>
  <c r="CU289" i="11"/>
  <c r="BW289" i="11"/>
  <c r="CZ289" i="11"/>
  <c r="CI289" i="11"/>
  <c r="DL289" i="11"/>
  <c r="CK289" i="11"/>
  <c r="DB289" i="11"/>
  <c r="CO289" i="11"/>
  <c r="CH289" i="11"/>
  <c r="CG289" i="11"/>
  <c r="CN289" i="11"/>
  <c r="CF289" i="11"/>
  <c r="CE289" i="11"/>
  <c r="CD289" i="11"/>
  <c r="CV308" i="11"/>
  <c r="BM349" i="11"/>
  <c r="BX349" i="11" s="1"/>
  <c r="BM360" i="11"/>
  <c r="CJ360" i="11" s="1"/>
  <c r="BM374" i="11"/>
  <c r="CW374" i="11" s="1"/>
  <c r="BM347" i="11"/>
  <c r="BV347" i="11" s="1"/>
  <c r="BM350" i="11"/>
  <c r="BZ350" i="11" s="1"/>
  <c r="DZ454" i="11"/>
  <c r="DZ247" i="11"/>
  <c r="CQ300" i="11"/>
  <c r="DG300" i="11"/>
  <c r="CJ300" i="11"/>
  <c r="DQ300" i="11"/>
  <c r="DL300" i="11"/>
  <c r="DM300" i="11"/>
  <c r="DD300" i="11"/>
  <c r="CB300" i="11"/>
  <c r="DY300" i="11"/>
  <c r="DK300" i="11"/>
  <c r="CE300" i="11"/>
  <c r="BT300" i="11"/>
  <c r="CA300" i="11"/>
  <c r="CF300" i="11"/>
  <c r="CH300" i="11"/>
  <c r="DS300" i="11"/>
  <c r="BZ300" i="11"/>
  <c r="DU300" i="11"/>
  <c r="BR300" i="11"/>
  <c r="DW300" i="11"/>
  <c r="DT300" i="11"/>
  <c r="CX300" i="11"/>
  <c r="CK300" i="11"/>
  <c r="DB300" i="11"/>
  <c r="DA300" i="11"/>
  <c r="BW300" i="11"/>
  <c r="DP300" i="11"/>
  <c r="CL300" i="11"/>
  <c r="DN300" i="11"/>
  <c r="CD300" i="11"/>
  <c r="BX300" i="11"/>
  <c r="BY300" i="11"/>
  <c r="DE300" i="11"/>
  <c r="CV300" i="11"/>
  <c r="BU300" i="11"/>
  <c r="CG300" i="11"/>
  <c r="CZ300" i="11"/>
  <c r="DH300" i="11"/>
  <c r="DJ300" i="11"/>
  <c r="DX300" i="11"/>
  <c r="BV300" i="11"/>
  <c r="BS300" i="11"/>
  <c r="DF300" i="11"/>
  <c r="DR300" i="11"/>
  <c r="CT300" i="11"/>
  <c r="DO300" i="11"/>
  <c r="DI300" i="11"/>
  <c r="CW300" i="11"/>
  <c r="CR300" i="11"/>
  <c r="DV300" i="11"/>
  <c r="CS300" i="11"/>
  <c r="BQ300" i="11"/>
  <c r="CC300" i="11"/>
  <c r="CI300" i="11"/>
  <c r="DC300" i="11"/>
  <c r="CU300" i="11"/>
  <c r="CY300" i="11"/>
  <c r="CP300" i="11"/>
  <c r="CO300" i="11"/>
  <c r="BU281" i="11"/>
  <c r="DZ240" i="11"/>
  <c r="DZ244" i="11"/>
  <c r="DZ234" i="11"/>
  <c r="BY466" i="11"/>
  <c r="BR466" i="11"/>
  <c r="BS466" i="11"/>
  <c r="CE466" i="11"/>
  <c r="DW466" i="11"/>
  <c r="DJ466" i="11"/>
  <c r="DK466" i="11"/>
  <c r="CP466" i="11"/>
  <c r="CN466" i="11"/>
  <c r="DX466" i="11"/>
  <c r="DT466" i="11"/>
  <c r="DD466" i="11"/>
  <c r="BU466" i="11"/>
  <c r="DM466" i="11"/>
  <c r="DA466" i="11"/>
  <c r="DP466" i="11"/>
  <c r="CU466" i="11"/>
  <c r="DU466" i="11"/>
  <c r="CG466" i="11"/>
  <c r="DO466" i="11"/>
  <c r="CD466" i="11"/>
  <c r="DL466" i="11"/>
  <c r="CK466" i="11"/>
  <c r="CS466" i="11"/>
  <c r="CR466" i="11"/>
  <c r="DR466" i="11"/>
  <c r="DG466" i="11"/>
  <c r="BV466" i="11"/>
  <c r="CM466" i="11"/>
  <c r="CV466" i="11"/>
  <c r="CY466" i="11"/>
  <c r="CQ466" i="11"/>
  <c r="DE466" i="11"/>
  <c r="CB466" i="11"/>
  <c r="BW466" i="11"/>
  <c r="CO466" i="11"/>
  <c r="CF466" i="11"/>
  <c r="DH466" i="11"/>
  <c r="CL466" i="11"/>
  <c r="DF466" i="11"/>
  <c r="CI466" i="11"/>
  <c r="DB466" i="11"/>
  <c r="BT466" i="11"/>
  <c r="DN466" i="11"/>
  <c r="CX466" i="11"/>
  <c r="CW466" i="11"/>
  <c r="DQ466" i="11"/>
  <c r="DC466" i="11"/>
  <c r="CJ466" i="11"/>
  <c r="DY466" i="11"/>
  <c r="BX466" i="11"/>
  <c r="DS466" i="11"/>
  <c r="CC466" i="11"/>
  <c r="DI466" i="11"/>
  <c r="CZ466" i="11"/>
  <c r="CH466" i="11"/>
  <c r="DV466" i="11"/>
  <c r="BZ466" i="11"/>
  <c r="CT466" i="11"/>
  <c r="CA466" i="11"/>
  <c r="CX306" i="11"/>
  <c r="BU306" i="11"/>
  <c r="CI306" i="11"/>
  <c r="DY306" i="11"/>
  <c r="DQ306" i="11"/>
  <c r="CF306" i="11"/>
  <c r="DG306" i="11"/>
  <c r="DC306" i="11"/>
  <c r="CD306" i="11"/>
  <c r="CH306" i="11"/>
  <c r="BZ306" i="11"/>
  <c r="DT306" i="11"/>
  <c r="CC306" i="11"/>
  <c r="DF306" i="11"/>
  <c r="DU306" i="11"/>
  <c r="CP306" i="11"/>
  <c r="DW306" i="11"/>
  <c r="CQ306" i="11"/>
  <c r="CB306" i="11"/>
  <c r="DX306" i="11"/>
  <c r="CN306" i="11"/>
  <c r="BW306" i="11"/>
  <c r="CE306" i="11"/>
  <c r="BT306" i="11"/>
  <c r="DP306" i="11"/>
  <c r="BV306" i="11"/>
  <c r="DD306" i="11"/>
  <c r="DV306" i="11"/>
  <c r="BX306" i="11"/>
  <c r="CJ306" i="11"/>
  <c r="CK306" i="11"/>
  <c r="BY306" i="11"/>
  <c r="CG306" i="11"/>
  <c r="CM306" i="11"/>
  <c r="BS306" i="11"/>
  <c r="CA306" i="11"/>
  <c r="CO306" i="11"/>
  <c r="BR306" i="11"/>
  <c r="DA306" i="11"/>
  <c r="DS306" i="11"/>
  <c r="BQ306" i="11"/>
  <c r="DB306" i="11"/>
  <c r="DH306" i="11"/>
  <c r="DL306" i="11"/>
  <c r="DR306" i="11"/>
  <c r="DI306" i="11"/>
  <c r="DM306" i="11"/>
  <c r="CY306" i="11"/>
  <c r="DO306" i="11"/>
  <c r="CR306" i="11"/>
  <c r="DN306" i="11"/>
  <c r="CL306" i="11"/>
  <c r="DJ306" i="11"/>
  <c r="CZ306" i="11"/>
  <c r="DE306" i="11"/>
  <c r="DK306" i="11"/>
  <c r="CW306" i="11"/>
  <c r="CV306" i="11"/>
  <c r="CU306" i="11"/>
  <c r="DZ459" i="11"/>
  <c r="BM352" i="11"/>
  <c r="CA352" i="11" s="1"/>
  <c r="BM362" i="11"/>
  <c r="CK362" i="11" s="1"/>
  <c r="BM343" i="11"/>
  <c r="BR343" i="11" s="1"/>
  <c r="BM353" i="11"/>
  <c r="CB353" i="11" s="1"/>
  <c r="BM355" i="11"/>
  <c r="CD355" i="11" s="1"/>
  <c r="CL286" i="11"/>
  <c r="DP286" i="11"/>
  <c r="CT286" i="11"/>
  <c r="CR286" i="11"/>
  <c r="BU286" i="11"/>
  <c r="BQ286" i="11"/>
  <c r="DJ286" i="11"/>
  <c r="CU286" i="11"/>
  <c r="DQ286" i="11"/>
  <c r="CF286" i="11"/>
  <c r="DL286" i="11"/>
  <c r="DR286" i="11"/>
  <c r="CO286" i="11"/>
  <c r="DK286" i="11"/>
  <c r="DY286" i="11"/>
  <c r="DB286" i="11"/>
  <c r="DT286" i="11"/>
  <c r="DE286" i="11"/>
  <c r="DU286" i="11"/>
  <c r="CM286" i="11"/>
  <c r="DD286" i="11"/>
  <c r="CG286" i="11"/>
  <c r="CY286" i="11"/>
  <c r="DN286" i="11"/>
  <c r="DI286" i="11"/>
  <c r="DV286" i="11"/>
  <c r="CW286" i="11"/>
  <c r="DX286" i="11"/>
  <c r="CS286" i="11"/>
  <c r="CZ286" i="11"/>
  <c r="DC286" i="11"/>
  <c r="BV286" i="11"/>
  <c r="DG286" i="11"/>
  <c r="CI286" i="11"/>
  <c r="CD286" i="11"/>
  <c r="DM286" i="11"/>
  <c r="CP286" i="11"/>
  <c r="DS286" i="11"/>
  <c r="DA286" i="11"/>
  <c r="CV286" i="11"/>
  <c r="DO286" i="11"/>
  <c r="DH286" i="11"/>
  <c r="BX286" i="11"/>
  <c r="DW286" i="11"/>
  <c r="CE286" i="11"/>
  <c r="CQ286" i="11"/>
  <c r="BW286" i="11"/>
  <c r="DF286" i="11"/>
  <c r="BT286" i="11"/>
  <c r="CH286" i="11"/>
  <c r="BR286" i="11"/>
  <c r="CX286" i="11"/>
  <c r="BS286" i="11"/>
  <c r="CJ286" i="11"/>
  <c r="CK286" i="11"/>
  <c r="CN286" i="11"/>
  <c r="CC286" i="11"/>
  <c r="CB286" i="11"/>
  <c r="CA286" i="11"/>
  <c r="CR304" i="11"/>
  <c r="AP506" i="11"/>
  <c r="AQ507" i="11"/>
  <c r="O479" i="11"/>
  <c r="AF496" i="11"/>
  <c r="D468" i="11"/>
  <c r="AH498" i="11"/>
  <c r="AA491" i="11"/>
  <c r="AG497" i="11"/>
  <c r="AJ500" i="11"/>
  <c r="I473" i="11"/>
  <c r="AD494" i="11"/>
  <c r="S483" i="11"/>
  <c r="Y489" i="11"/>
  <c r="AN504" i="11"/>
  <c r="X488" i="11"/>
  <c r="AK501" i="11"/>
  <c r="Z490" i="11"/>
  <c r="AT510" i="11"/>
  <c r="Q481" i="11"/>
  <c r="G471" i="11"/>
  <c r="M477" i="11"/>
  <c r="AC493" i="11"/>
  <c r="AM503" i="11"/>
  <c r="AR508" i="11"/>
  <c r="U485" i="11"/>
  <c r="AE495" i="11"/>
  <c r="L476" i="11"/>
  <c r="AS509" i="11"/>
  <c r="W487" i="11"/>
  <c r="H472" i="11"/>
  <c r="AL502" i="11"/>
  <c r="AO505" i="11"/>
  <c r="P480" i="11"/>
  <c r="V486" i="11"/>
  <c r="AB492" i="11"/>
  <c r="E469" i="11"/>
  <c r="R482" i="11"/>
  <c r="J474" i="11"/>
  <c r="T484" i="11"/>
  <c r="K475" i="11"/>
  <c r="N478" i="11"/>
  <c r="AI499" i="11"/>
  <c r="F470" i="11"/>
  <c r="DE314" i="11"/>
  <c r="DF314" i="11"/>
  <c r="BT314" i="11"/>
  <c r="CY314" i="11"/>
  <c r="BR314" i="11"/>
  <c r="CV314" i="11"/>
  <c r="BQ314" i="11"/>
  <c r="BZ314" i="11"/>
  <c r="CU314" i="11"/>
  <c r="CX314" i="11"/>
  <c r="CH314" i="11"/>
  <c r="DS314" i="11"/>
  <c r="CN314" i="11"/>
  <c r="DV314" i="11"/>
  <c r="CC314" i="11"/>
  <c r="DU314" i="11"/>
  <c r="CF314" i="11"/>
  <c r="CW314" i="11"/>
  <c r="CO314" i="11"/>
  <c r="CQ314" i="11"/>
  <c r="DQ314" i="11"/>
  <c r="BX314" i="11"/>
  <c r="DR314" i="11"/>
  <c r="DY314" i="11"/>
  <c r="CL314" i="11"/>
  <c r="DX314" i="11"/>
  <c r="DI314" i="11"/>
  <c r="DH314" i="11"/>
  <c r="CD314" i="11"/>
  <c r="CR314" i="11"/>
  <c r="BS314" i="11"/>
  <c r="CM314" i="11"/>
  <c r="CB314" i="11"/>
  <c r="CK314" i="11"/>
  <c r="CA314" i="11"/>
  <c r="DT314" i="11"/>
  <c r="BW314" i="11"/>
  <c r="CE314" i="11"/>
  <c r="BY314" i="11"/>
  <c r="CT314" i="11"/>
  <c r="CJ314" i="11"/>
  <c r="DW314" i="11"/>
  <c r="BV314" i="11"/>
  <c r="DG314" i="11"/>
  <c r="BU314" i="11"/>
  <c r="CG314" i="11"/>
  <c r="DM314" i="11"/>
  <c r="CZ314" i="11"/>
  <c r="CP314" i="11"/>
  <c r="DP314" i="11"/>
  <c r="CI314" i="11"/>
  <c r="DL314" i="11"/>
  <c r="DJ314" i="11"/>
  <c r="CS314" i="11"/>
  <c r="DN314" i="11"/>
  <c r="DO314" i="11"/>
  <c r="DK314" i="11"/>
  <c r="DD314" i="11"/>
  <c r="DC314" i="11"/>
  <c r="DZ239" i="11"/>
  <c r="BM372" i="11"/>
  <c r="CU372" i="11" s="1"/>
  <c r="CH282" i="11"/>
  <c r="CY282" i="11"/>
  <c r="DC282" i="11"/>
  <c r="DI282" i="11"/>
  <c r="DQ282" i="11"/>
  <c r="CP282" i="11"/>
  <c r="DU282" i="11"/>
  <c r="DO282" i="11"/>
  <c r="DE282" i="11"/>
  <c r="BT282" i="11"/>
  <c r="CB282" i="11"/>
  <c r="BQ282" i="11"/>
  <c r="CT282" i="11"/>
  <c r="CX282" i="11"/>
  <c r="DA282" i="11"/>
  <c r="DJ282" i="11"/>
  <c r="DN282" i="11"/>
  <c r="CF282" i="11"/>
  <c r="CJ282" i="11"/>
  <c r="DW282" i="11"/>
  <c r="CV282" i="11"/>
  <c r="DK282" i="11"/>
  <c r="CR282" i="11"/>
  <c r="DL282" i="11"/>
  <c r="CD282" i="11"/>
  <c r="DS282" i="11"/>
  <c r="CS282" i="11"/>
  <c r="BS282" i="11"/>
  <c r="DR282" i="11"/>
  <c r="CU282" i="11"/>
  <c r="CM282" i="11"/>
  <c r="CC282" i="11"/>
  <c r="BR282" i="11"/>
  <c r="CK282" i="11"/>
  <c r="DV282" i="11"/>
  <c r="DG282" i="11"/>
  <c r="CA282" i="11"/>
  <c r="CG282" i="11"/>
  <c r="CE282" i="11"/>
  <c r="DT282" i="11"/>
  <c r="DX282" i="11"/>
  <c r="CI282" i="11"/>
  <c r="DM282" i="11"/>
  <c r="DD282" i="11"/>
  <c r="DP282" i="11"/>
  <c r="CW282" i="11"/>
  <c r="CN282" i="11"/>
  <c r="DF282" i="11"/>
  <c r="DH282" i="11"/>
  <c r="CL282" i="11"/>
  <c r="DY282" i="11"/>
  <c r="CO282" i="11"/>
  <c r="BZ282" i="11"/>
  <c r="CZ282" i="11"/>
  <c r="DB282" i="11"/>
  <c r="CQ282" i="11"/>
  <c r="BY282" i="11"/>
  <c r="BX282" i="11"/>
  <c r="BW282" i="11"/>
  <c r="CF292" i="11"/>
  <c r="DZ235" i="11"/>
  <c r="CE288" i="11"/>
  <c r="CM288" i="11"/>
  <c r="DP288" i="11"/>
  <c r="BY288" i="11"/>
  <c r="DJ288" i="11"/>
  <c r="DR288" i="11"/>
  <c r="CK288" i="11"/>
  <c r="CH288" i="11"/>
  <c r="DL288" i="11"/>
  <c r="DI288" i="11"/>
  <c r="BV288" i="11"/>
  <c r="DQ288" i="11"/>
  <c r="BS288" i="11"/>
  <c r="DW288" i="11"/>
  <c r="DX288" i="11"/>
  <c r="BU288" i="11"/>
  <c r="DG288" i="11"/>
  <c r="DK288" i="11"/>
  <c r="CY288" i="11"/>
  <c r="DD288" i="11"/>
  <c r="BT288" i="11"/>
  <c r="DF288" i="11"/>
  <c r="DA288" i="11"/>
  <c r="DU288" i="11"/>
  <c r="CV288" i="11"/>
  <c r="CJ288" i="11"/>
  <c r="BW288" i="11"/>
  <c r="BR288" i="11"/>
  <c r="CS288" i="11"/>
  <c r="CP288" i="11"/>
  <c r="CU288" i="11"/>
  <c r="DB288" i="11"/>
  <c r="CN288" i="11"/>
  <c r="DE288" i="11"/>
  <c r="DH288" i="11"/>
  <c r="CL288" i="11"/>
  <c r="CQ288" i="11"/>
  <c r="CX288" i="11"/>
  <c r="BZ288" i="11"/>
  <c r="CF288" i="11"/>
  <c r="DO288" i="11"/>
  <c r="CT288" i="11"/>
  <c r="CZ288" i="11"/>
  <c r="BX288" i="11"/>
  <c r="DM288" i="11"/>
  <c r="DT288" i="11"/>
  <c r="DC288" i="11"/>
  <c r="CR288" i="11"/>
  <c r="DS288" i="11"/>
  <c r="CI288" i="11"/>
  <c r="DN288" i="11"/>
  <c r="DV288" i="11"/>
  <c r="DY288" i="11"/>
  <c r="BQ288" i="11"/>
  <c r="CW288" i="11"/>
  <c r="CG288" i="11"/>
  <c r="CO288" i="11"/>
  <c r="CD288" i="11"/>
  <c r="CC288" i="11"/>
  <c r="DD311" i="11"/>
  <c r="DJ311" i="11"/>
  <c r="DL311" i="11"/>
  <c r="CG311" i="11"/>
  <c r="CD311" i="11"/>
  <c r="DN311" i="11"/>
  <c r="CO311" i="11"/>
  <c r="DS311" i="11"/>
  <c r="DI311" i="11"/>
  <c r="BZ311" i="11"/>
  <c r="BR311" i="11"/>
  <c r="DE311" i="11"/>
  <c r="BW311" i="11"/>
  <c r="BX311" i="11"/>
  <c r="CL311" i="11"/>
  <c r="CK311" i="11"/>
  <c r="DT311" i="11"/>
  <c r="CV311" i="11"/>
  <c r="DU311" i="11"/>
  <c r="CB311" i="11"/>
  <c r="CT311" i="11"/>
  <c r="CA311" i="11"/>
  <c r="CH311" i="11"/>
  <c r="CU311" i="11"/>
  <c r="CM311" i="11"/>
  <c r="CN311" i="11"/>
  <c r="DG311" i="11"/>
  <c r="DP311" i="11"/>
  <c r="BV311" i="11"/>
  <c r="BT311" i="11"/>
  <c r="DQ311" i="11"/>
  <c r="CJ311" i="11"/>
  <c r="CP311" i="11"/>
  <c r="CC311" i="11"/>
  <c r="CW311" i="11"/>
  <c r="BY311" i="11"/>
  <c r="DY311" i="11"/>
  <c r="BQ311" i="11"/>
  <c r="DF311" i="11"/>
  <c r="CR311" i="11"/>
  <c r="CF311" i="11"/>
  <c r="CQ311" i="11"/>
  <c r="CE311" i="11"/>
  <c r="DC311" i="11"/>
  <c r="CS311" i="11"/>
  <c r="DO311" i="11"/>
  <c r="BS311" i="11"/>
  <c r="CI311" i="11"/>
  <c r="DW311" i="11"/>
  <c r="DX311" i="11"/>
  <c r="DV311" i="11"/>
  <c r="BU311" i="11"/>
  <c r="DR311" i="11"/>
  <c r="DM311" i="11"/>
  <c r="DH311" i="11"/>
  <c r="DK311" i="11"/>
  <c r="DB311" i="11"/>
  <c r="DA311" i="11"/>
  <c r="CZ311" i="11"/>
  <c r="BW280" i="11"/>
  <c r="CD280" i="11"/>
  <c r="DS280" i="11"/>
  <c r="BQ280" i="11"/>
  <c r="CP280" i="11"/>
  <c r="DR280" i="11"/>
  <c r="CQ280" i="11"/>
  <c r="DB280" i="11"/>
  <c r="CH280" i="11"/>
  <c r="DM280" i="11"/>
  <c r="DW280" i="11"/>
  <c r="DA280" i="11"/>
  <c r="CY280" i="11"/>
  <c r="DE280" i="11"/>
  <c r="CJ280" i="11"/>
  <c r="CX280" i="11"/>
  <c r="CT280" i="11"/>
  <c r="DT280" i="11"/>
  <c r="DJ280" i="11"/>
  <c r="DN280" i="11"/>
  <c r="CN280" i="11"/>
  <c r="CU280" i="11"/>
  <c r="CS280" i="11"/>
  <c r="CL280" i="11"/>
  <c r="DD280" i="11"/>
  <c r="CW280" i="11"/>
  <c r="DI280" i="11"/>
  <c r="DL280" i="11"/>
  <c r="CC280" i="11"/>
  <c r="CR280" i="11"/>
  <c r="DG280" i="11"/>
  <c r="DK280" i="11"/>
  <c r="DF280" i="11"/>
  <c r="BR280" i="11"/>
  <c r="DV280" i="11"/>
  <c r="CA280" i="11"/>
  <c r="DC280" i="11"/>
  <c r="CK280" i="11"/>
  <c r="CO280" i="11"/>
  <c r="CM280" i="11"/>
  <c r="DY280" i="11"/>
  <c r="DU280" i="11"/>
  <c r="CB280" i="11"/>
  <c r="DQ280" i="11"/>
  <c r="DO280" i="11"/>
  <c r="CV280" i="11"/>
  <c r="DX280" i="11"/>
  <c r="BZ280" i="11"/>
  <c r="DP280" i="11"/>
  <c r="CZ280" i="11"/>
  <c r="DH280" i="11"/>
  <c r="CG280" i="11"/>
  <c r="BX280" i="11"/>
  <c r="CE280" i="11"/>
  <c r="CF280" i="11"/>
  <c r="BY280" i="11"/>
  <c r="CI280" i="11"/>
  <c r="BV280" i="11"/>
  <c r="BU280" i="11"/>
  <c r="BV279" i="11"/>
  <c r="BX279" i="11"/>
  <c r="DJ279" i="11"/>
  <c r="CZ279" i="11"/>
  <c r="DV279" i="11"/>
  <c r="BZ279" i="11"/>
  <c r="CI279" i="11"/>
  <c r="CQ279" i="11"/>
  <c r="CN279" i="11"/>
  <c r="DH279" i="11"/>
  <c r="DM279" i="11"/>
  <c r="DF279" i="11"/>
  <c r="DL279" i="11"/>
  <c r="DG279" i="11"/>
  <c r="DQ279" i="11"/>
  <c r="DR279" i="11"/>
  <c r="CX279" i="11"/>
  <c r="CS279" i="11"/>
  <c r="DT279" i="11"/>
  <c r="CM279" i="11"/>
  <c r="CO279" i="11"/>
  <c r="BY279" i="11"/>
  <c r="DP279" i="11"/>
  <c r="DY279" i="11"/>
  <c r="CU279" i="11"/>
  <c r="CY279" i="11"/>
  <c r="DN279" i="11"/>
  <c r="CJ279" i="11"/>
  <c r="CB279" i="11"/>
  <c r="CT279" i="11"/>
  <c r="DO279" i="11"/>
  <c r="DU279" i="11"/>
  <c r="CV279" i="11"/>
  <c r="DI279" i="11"/>
  <c r="CP279" i="11"/>
  <c r="CK279" i="11"/>
  <c r="DK279" i="11"/>
  <c r="DW279" i="11"/>
  <c r="DE279" i="11"/>
  <c r="DB279" i="11"/>
  <c r="DA279" i="11"/>
  <c r="CA279" i="11"/>
  <c r="DC279" i="11"/>
  <c r="DD279" i="11"/>
  <c r="BQ279" i="11"/>
  <c r="CR279" i="11"/>
  <c r="CH279" i="11"/>
  <c r="CW279" i="11"/>
  <c r="DX279" i="11"/>
  <c r="CL279" i="11"/>
  <c r="DS279" i="11"/>
  <c r="BW279" i="11"/>
  <c r="CC279" i="11"/>
  <c r="CE279" i="11"/>
  <c r="CG279" i="11"/>
  <c r="CF279" i="11"/>
  <c r="CD279" i="11"/>
  <c r="BU279" i="11"/>
  <c r="BT279" i="11"/>
  <c r="DZ229" i="11"/>
  <c r="DZ233" i="11"/>
  <c r="DZ226" i="11"/>
  <c r="DZ236" i="11"/>
  <c r="DZ224" i="11"/>
  <c r="DZ250" i="11"/>
  <c r="DF305" i="11"/>
  <c r="BT305" i="11"/>
  <c r="CD305" i="11"/>
  <c r="CI305" i="11"/>
  <c r="DP305" i="11"/>
  <c r="CN305" i="11"/>
  <c r="CC305" i="11"/>
  <c r="BU305" i="11"/>
  <c r="CL305" i="11"/>
  <c r="CA305" i="11"/>
  <c r="DT305" i="11"/>
  <c r="BY305" i="11"/>
  <c r="BW305" i="11"/>
  <c r="DK305" i="11"/>
  <c r="DR305" i="11"/>
  <c r="CK305" i="11"/>
  <c r="DO305" i="11"/>
  <c r="CE305" i="11"/>
  <c r="CY305" i="11"/>
  <c r="DI305" i="11"/>
  <c r="CW305" i="11"/>
  <c r="DQ305" i="11"/>
  <c r="DY305" i="11"/>
  <c r="BX305" i="11"/>
  <c r="CP305" i="11"/>
  <c r="DL305" i="11"/>
  <c r="CO305" i="11"/>
  <c r="DE305" i="11"/>
  <c r="BZ305" i="11"/>
  <c r="DW305" i="11"/>
  <c r="CZ305" i="11"/>
  <c r="BV305" i="11"/>
  <c r="DU305" i="11"/>
  <c r="CH305" i="11"/>
  <c r="DS305" i="11"/>
  <c r="CF305" i="11"/>
  <c r="DM305" i="11"/>
  <c r="CG305" i="11"/>
  <c r="CM305" i="11"/>
  <c r="DD305" i="11"/>
  <c r="BS305" i="11"/>
  <c r="DV305" i="11"/>
  <c r="DX305" i="11"/>
  <c r="BQ305" i="11"/>
  <c r="BR305" i="11"/>
  <c r="CJ305" i="11"/>
  <c r="CB305" i="11"/>
  <c r="DN305" i="11"/>
  <c r="CX305" i="11"/>
  <c r="DC305" i="11"/>
  <c r="DA305" i="11"/>
  <c r="CQ305" i="11"/>
  <c r="DH305" i="11"/>
  <c r="DB305" i="11"/>
  <c r="DJ305" i="11"/>
  <c r="DG305" i="11"/>
  <c r="CV305" i="11"/>
  <c r="CU305" i="11"/>
  <c r="CT305" i="11"/>
  <c r="CT303" i="11"/>
  <c r="DC303" i="11"/>
  <c r="CV303" i="11"/>
  <c r="DG303" i="11"/>
  <c r="DV303" i="11"/>
  <c r="DE303" i="11"/>
  <c r="BW303" i="11"/>
  <c r="DQ303" i="11"/>
  <c r="DA303" i="11"/>
  <c r="BR303" i="11"/>
  <c r="DH303" i="11"/>
  <c r="DM303" i="11"/>
  <c r="CN303" i="11"/>
  <c r="CC303" i="11"/>
  <c r="DU303" i="11"/>
  <c r="CI303" i="11"/>
  <c r="BQ303" i="11"/>
  <c r="DL303" i="11"/>
  <c r="CE303" i="11"/>
  <c r="DR303" i="11"/>
  <c r="DO303" i="11"/>
  <c r="BZ303" i="11"/>
  <c r="CB303" i="11"/>
  <c r="DD303" i="11"/>
  <c r="DB303" i="11"/>
  <c r="CM303" i="11"/>
  <c r="CD303" i="11"/>
  <c r="DW303" i="11"/>
  <c r="CH303" i="11"/>
  <c r="BY303" i="11"/>
  <c r="CL303" i="11"/>
  <c r="BU303" i="11"/>
  <c r="DF303" i="11"/>
  <c r="CO303" i="11"/>
  <c r="DS303" i="11"/>
  <c r="CJ303" i="11"/>
  <c r="BT303" i="11"/>
  <c r="DT303" i="11"/>
  <c r="CG303" i="11"/>
  <c r="DN303" i="11"/>
  <c r="DP303" i="11"/>
  <c r="DY303" i="11"/>
  <c r="BV303" i="11"/>
  <c r="DX303" i="11"/>
  <c r="CW303" i="11"/>
  <c r="DK303" i="11"/>
  <c r="DJ303" i="11"/>
  <c r="DI303" i="11"/>
  <c r="CF303" i="11"/>
  <c r="CK303" i="11"/>
  <c r="CY303" i="11"/>
  <c r="CX303" i="11"/>
  <c r="CA303" i="11"/>
  <c r="CZ303" i="11"/>
  <c r="BX303" i="11"/>
  <c r="BS303" i="11"/>
  <c r="CU303" i="11"/>
  <c r="CS303" i="11"/>
  <c r="CR303" i="11"/>
  <c r="BM371" i="11"/>
  <c r="BM364" i="11"/>
  <c r="CM364" i="11" s="1"/>
  <c r="BM351" i="11"/>
  <c r="BZ351" i="11" s="1"/>
  <c r="BM363" i="11"/>
  <c r="CM363" i="11" s="1"/>
  <c r="BM359" i="11"/>
  <c r="CH359" i="11" s="1"/>
  <c r="CO298" i="11"/>
  <c r="CY298" i="11"/>
  <c r="BV298" i="11"/>
  <c r="DW298" i="11"/>
  <c r="DV298" i="11"/>
  <c r="DE298" i="11"/>
  <c r="BX298" i="11"/>
  <c r="DF298" i="11"/>
  <c r="BZ298" i="11"/>
  <c r="BR298" i="11"/>
  <c r="CH298" i="11"/>
  <c r="BW298" i="11"/>
  <c r="DS298" i="11"/>
  <c r="CQ298" i="11"/>
  <c r="DU298" i="11"/>
  <c r="DG298" i="11"/>
  <c r="DB298" i="11"/>
  <c r="CI298" i="11"/>
  <c r="DO298" i="11"/>
  <c r="DY298" i="11"/>
  <c r="CJ298" i="11"/>
  <c r="BQ298" i="11"/>
  <c r="CT298" i="11"/>
  <c r="DK298" i="11"/>
  <c r="DX298" i="11"/>
  <c r="DM298" i="11"/>
  <c r="DA298" i="11"/>
  <c r="CA298" i="11"/>
  <c r="DN298" i="11"/>
  <c r="CU298" i="11"/>
  <c r="DL298" i="11"/>
  <c r="DC298" i="11"/>
  <c r="DD298" i="11"/>
  <c r="CS298" i="11"/>
  <c r="DH298" i="11"/>
  <c r="DI298" i="11"/>
  <c r="BU298" i="11"/>
  <c r="DJ298" i="11"/>
  <c r="BS298" i="11"/>
  <c r="CW298" i="11"/>
  <c r="CR298" i="11"/>
  <c r="DP298" i="11"/>
  <c r="DQ298" i="11"/>
  <c r="BY298" i="11"/>
  <c r="CP298" i="11"/>
  <c r="BT298" i="11"/>
  <c r="CF298" i="11"/>
  <c r="DT298" i="11"/>
  <c r="CD298" i="11"/>
  <c r="CG298" i="11"/>
  <c r="CZ298" i="11"/>
  <c r="CE298" i="11"/>
  <c r="CV298" i="11"/>
  <c r="CB298" i="11"/>
  <c r="DR298" i="11"/>
  <c r="CC298" i="11"/>
  <c r="CX298" i="11"/>
  <c r="CN298" i="11"/>
  <c r="CM298" i="11"/>
  <c r="CG290" i="11"/>
  <c r="CO290" i="11"/>
  <c r="DU290" i="11"/>
  <c r="BT290" i="11"/>
  <c r="CJ290" i="11"/>
  <c r="DS290" i="11"/>
  <c r="DQ290" i="11"/>
  <c r="CW290" i="11"/>
  <c r="BV290" i="11"/>
  <c r="DD290" i="11"/>
  <c r="BQ290" i="11"/>
  <c r="DI290" i="11"/>
  <c r="CZ290" i="11"/>
  <c r="CT290" i="11"/>
  <c r="BY290" i="11"/>
  <c r="CX290" i="11"/>
  <c r="BX290" i="11"/>
  <c r="BR290" i="11"/>
  <c r="CM290" i="11"/>
  <c r="DY290" i="11"/>
  <c r="DA290" i="11"/>
  <c r="CY290" i="11"/>
  <c r="CA290" i="11"/>
  <c r="CI290" i="11"/>
  <c r="DM290" i="11"/>
  <c r="DR290" i="11"/>
  <c r="DO290" i="11"/>
  <c r="DX290" i="11"/>
  <c r="DV290" i="11"/>
  <c r="DJ290" i="11"/>
  <c r="DW290" i="11"/>
  <c r="DK290" i="11"/>
  <c r="DE290" i="11"/>
  <c r="BU290" i="11"/>
  <c r="DL290" i="11"/>
  <c r="DC290" i="11"/>
  <c r="CN290" i="11"/>
  <c r="BZ290" i="11"/>
  <c r="DN290" i="11"/>
  <c r="CR290" i="11"/>
  <c r="DT290" i="11"/>
  <c r="BS290" i="11"/>
  <c r="BW290" i="11"/>
  <c r="CU290" i="11"/>
  <c r="DB290" i="11"/>
  <c r="DP290" i="11"/>
  <c r="CP290" i="11"/>
  <c r="DF290" i="11"/>
  <c r="DH290" i="11"/>
  <c r="DG290" i="11"/>
  <c r="CS290" i="11"/>
  <c r="CB290" i="11"/>
  <c r="CQ290" i="11"/>
  <c r="CL290" i="11"/>
  <c r="CK290" i="11"/>
  <c r="CH290" i="11"/>
  <c r="CV290" i="11"/>
  <c r="CF290" i="11"/>
  <c r="CE290" i="11"/>
  <c r="DZ232" i="11"/>
  <c r="BM381" i="11"/>
  <c r="DD381" i="11" s="1"/>
  <c r="DZ452" i="11"/>
  <c r="CK298" i="11"/>
  <c r="BW283" i="11"/>
  <c r="CG294" i="11"/>
  <c r="CC290" i="11"/>
  <c r="DZ221" i="11"/>
  <c r="CK293" i="11"/>
  <c r="CE293" i="11"/>
  <c r="BU293" i="11"/>
  <c r="BX293" i="11"/>
  <c r="DH293" i="11"/>
  <c r="DE293" i="11"/>
  <c r="CB293" i="11"/>
  <c r="DI293" i="11"/>
  <c r="CL293" i="11"/>
  <c r="DC293" i="11"/>
  <c r="BQ293" i="11"/>
  <c r="DR293" i="11"/>
  <c r="BR293" i="11"/>
  <c r="DX293" i="11"/>
  <c r="CV293" i="11"/>
  <c r="DT293" i="11"/>
  <c r="CN293" i="11"/>
  <c r="DM293" i="11"/>
  <c r="BT293" i="11"/>
  <c r="CX293" i="11"/>
  <c r="DW293" i="11"/>
  <c r="CT293" i="11"/>
  <c r="CP293" i="11"/>
  <c r="BY293" i="11"/>
  <c r="DU293" i="11"/>
  <c r="BZ293" i="11"/>
  <c r="DJ293" i="11"/>
  <c r="CM293" i="11"/>
  <c r="DV293" i="11"/>
  <c r="CU293" i="11"/>
  <c r="DP293" i="11"/>
  <c r="CZ293" i="11"/>
  <c r="DY293" i="11"/>
  <c r="DQ293" i="11"/>
  <c r="CW293" i="11"/>
  <c r="DF293" i="11"/>
  <c r="BW293" i="11"/>
  <c r="CD293" i="11"/>
  <c r="BS293" i="11"/>
  <c r="DO293" i="11"/>
  <c r="BV293" i="11"/>
  <c r="CO293" i="11"/>
  <c r="DK293" i="11"/>
  <c r="DS293" i="11"/>
  <c r="CA293" i="11"/>
  <c r="DD293" i="11"/>
  <c r="DL293" i="11"/>
  <c r="CC293" i="11"/>
  <c r="CQ293" i="11"/>
  <c r="DB293" i="11"/>
  <c r="DG293" i="11"/>
  <c r="DN293" i="11"/>
  <c r="DA293" i="11"/>
  <c r="CR293" i="11"/>
  <c r="CY293" i="11"/>
  <c r="CS293" i="11"/>
  <c r="CJ293" i="11"/>
  <c r="CI293" i="11"/>
  <c r="CH293" i="11"/>
  <c r="CE292" i="11"/>
  <c r="BQ278" i="11"/>
  <c r="DC316" i="11"/>
  <c r="DZ217" i="11"/>
  <c r="CU308" i="11"/>
  <c r="DZ248" i="11"/>
  <c r="CN287" i="11"/>
  <c r="CE287" i="11"/>
  <c r="DO287" i="11"/>
  <c r="CQ287" i="11"/>
  <c r="DG287" i="11"/>
  <c r="CI287" i="11"/>
  <c r="CX287" i="11"/>
  <c r="DP287" i="11"/>
  <c r="BR287" i="11"/>
  <c r="DE287" i="11"/>
  <c r="BU287" i="11"/>
  <c r="DF287" i="11"/>
  <c r="DT287" i="11"/>
  <c r="CH287" i="11"/>
  <c r="DM287" i="11"/>
  <c r="CU287" i="11"/>
  <c r="CJ287" i="11"/>
  <c r="BQ287" i="11"/>
  <c r="DJ287" i="11"/>
  <c r="CL287" i="11"/>
  <c r="CP287" i="11"/>
  <c r="DU287" i="11"/>
  <c r="CV287" i="11"/>
  <c r="DW287" i="11"/>
  <c r="DN287" i="11"/>
  <c r="DR287" i="11"/>
  <c r="CS287" i="11"/>
  <c r="CT287" i="11"/>
  <c r="DX287" i="11"/>
  <c r="DA287" i="11"/>
  <c r="DV287" i="11"/>
  <c r="DY287" i="11"/>
  <c r="BT287" i="11"/>
  <c r="DD287" i="11"/>
  <c r="CW287" i="11"/>
  <c r="DB287" i="11"/>
  <c r="BV287" i="11"/>
  <c r="BY287" i="11"/>
  <c r="BW287" i="11"/>
  <c r="CF287" i="11"/>
  <c r="DQ287" i="11"/>
  <c r="BX287" i="11"/>
  <c r="DK287" i="11"/>
  <c r="DS287" i="11"/>
  <c r="CZ287" i="11"/>
  <c r="DC287" i="11"/>
  <c r="CM287" i="11"/>
  <c r="DL287" i="11"/>
  <c r="BS287" i="11"/>
  <c r="CO287" i="11"/>
  <c r="DH287" i="11"/>
  <c r="CK287" i="11"/>
  <c r="CY287" i="11"/>
  <c r="DI287" i="11"/>
  <c r="CG287" i="11"/>
  <c r="CR287" i="11"/>
  <c r="CD287" i="11"/>
  <c r="CC287" i="11"/>
  <c r="CB287" i="11"/>
  <c r="BM341" i="11"/>
  <c r="BQ341" i="11" s="1"/>
  <c r="CD277" i="11"/>
  <c r="BV277" i="11"/>
  <c r="CB277" i="11"/>
  <c r="DY277" i="11"/>
  <c r="CK277" i="11"/>
  <c r="BY277" i="11"/>
  <c r="CA277" i="11"/>
  <c r="DE277" i="11"/>
  <c r="DN277" i="11"/>
  <c r="DJ277" i="11"/>
  <c r="DF277" i="11"/>
  <c r="BX277" i="11"/>
  <c r="DD277" i="11"/>
  <c r="CN277" i="11"/>
  <c r="CG277" i="11"/>
  <c r="CY277" i="11"/>
  <c r="DP277" i="11"/>
  <c r="DX277" i="11"/>
  <c r="DK277" i="11"/>
  <c r="CV277" i="11"/>
  <c r="CO277" i="11"/>
  <c r="CZ277" i="11"/>
  <c r="CX277" i="11"/>
  <c r="DI277" i="11"/>
  <c r="DS277" i="11"/>
  <c r="DT277" i="11"/>
  <c r="CP277" i="11"/>
  <c r="DU277" i="11"/>
  <c r="CF277" i="11"/>
  <c r="CJ277" i="11"/>
  <c r="CE277" i="11"/>
  <c r="CR277" i="11"/>
  <c r="BU277" i="11"/>
  <c r="DB277" i="11"/>
  <c r="CW277" i="11"/>
  <c r="DV277" i="11"/>
  <c r="DG277" i="11"/>
  <c r="CT277" i="11"/>
  <c r="CU277" i="11"/>
  <c r="CL277" i="11"/>
  <c r="DC277" i="11"/>
  <c r="DR277" i="11"/>
  <c r="DW277" i="11"/>
  <c r="CS277" i="11"/>
  <c r="BW277" i="11"/>
  <c r="CM277" i="11"/>
  <c r="DA277" i="11"/>
  <c r="CI277" i="11"/>
  <c r="BZ277" i="11"/>
  <c r="DQ277" i="11"/>
  <c r="DM277" i="11"/>
  <c r="CQ277" i="11"/>
  <c r="DO277" i="11"/>
  <c r="CH277" i="11"/>
  <c r="DH277" i="11"/>
  <c r="DL277" i="11"/>
  <c r="CC277" i="11"/>
  <c r="BT277" i="11"/>
  <c r="BS277" i="11"/>
  <c r="BR277" i="11"/>
  <c r="DZ463" i="11"/>
  <c r="CI296" i="11"/>
  <c r="BM376" i="11"/>
  <c r="CY376" i="11" s="1"/>
  <c r="BM366" i="11"/>
  <c r="CO366" i="11" s="1"/>
  <c r="BM358" i="11"/>
  <c r="CG358" i="11" s="1"/>
  <c r="BM367" i="11"/>
  <c r="CP367" i="11" s="1"/>
  <c r="BM365" i="11"/>
  <c r="CN365" i="11" s="1"/>
  <c r="DA310" i="11"/>
  <c r="CD310" i="11"/>
  <c r="CA310" i="11"/>
  <c r="CM310" i="11"/>
  <c r="DD310" i="11"/>
  <c r="DX310" i="11"/>
  <c r="BX310" i="11"/>
  <c r="DU310" i="11"/>
  <c r="CR310" i="11"/>
  <c r="BQ310" i="11"/>
  <c r="DL310" i="11"/>
  <c r="BW310" i="11"/>
  <c r="DE310" i="11"/>
  <c r="CI310" i="11"/>
  <c r="CS310" i="11"/>
  <c r="CQ310" i="11"/>
  <c r="DM310" i="11"/>
  <c r="CO310" i="11"/>
  <c r="CF310" i="11"/>
  <c r="CJ310" i="11"/>
  <c r="CV310" i="11"/>
  <c r="DH310" i="11"/>
  <c r="BR310" i="11"/>
  <c r="BY310" i="11"/>
  <c r="DP310" i="11"/>
  <c r="CT310" i="11"/>
  <c r="DT310" i="11"/>
  <c r="CL310" i="11"/>
  <c r="DQ310" i="11"/>
  <c r="CU310" i="11"/>
  <c r="CK310" i="11"/>
  <c r="CC310" i="11"/>
  <c r="DG310" i="11"/>
  <c r="CE310" i="11"/>
  <c r="DS310" i="11"/>
  <c r="DO310" i="11"/>
  <c r="BS310" i="11"/>
  <c r="CP310" i="11"/>
  <c r="BV310" i="11"/>
  <c r="DY310" i="11"/>
  <c r="BU310" i="11"/>
  <c r="BZ310" i="11"/>
  <c r="DR310" i="11"/>
  <c r="CB310" i="11"/>
  <c r="CH310" i="11"/>
  <c r="DN310" i="11"/>
  <c r="DF310" i="11"/>
  <c r="CG310" i="11"/>
  <c r="DJ310" i="11"/>
  <c r="DW310" i="11"/>
  <c r="BT310" i="11"/>
  <c r="DV310" i="11"/>
  <c r="CN310" i="11"/>
  <c r="DC310" i="11"/>
  <c r="DI310" i="11"/>
  <c r="DB310" i="11"/>
  <c r="DK310" i="11"/>
  <c r="CZ310" i="11"/>
  <c r="CY310" i="11"/>
  <c r="BX284" i="11"/>
  <c r="CI291" i="11"/>
  <c r="CP291" i="11"/>
  <c r="CT291" i="11"/>
  <c r="BR291" i="11"/>
  <c r="DT291" i="11"/>
  <c r="DR291" i="11"/>
  <c r="BW291" i="11"/>
  <c r="DM291" i="11"/>
  <c r="DL291" i="11"/>
  <c r="CC291" i="11"/>
  <c r="BX291" i="11"/>
  <c r="CM291" i="11"/>
  <c r="DJ291" i="11"/>
  <c r="CZ291" i="11"/>
  <c r="DK291" i="11"/>
  <c r="DN291" i="11"/>
  <c r="DF291" i="11"/>
  <c r="DD291" i="11"/>
  <c r="CB291" i="11"/>
  <c r="BT291" i="11"/>
  <c r="CY291" i="11"/>
  <c r="DH291" i="11"/>
  <c r="CS291" i="11"/>
  <c r="CN291" i="11"/>
  <c r="CW291" i="11"/>
  <c r="DG291" i="11"/>
  <c r="BU291" i="11"/>
  <c r="DX291" i="11"/>
  <c r="CL291" i="11"/>
  <c r="DO291" i="11"/>
  <c r="CK291" i="11"/>
  <c r="BY291" i="11"/>
  <c r="BS291" i="11"/>
  <c r="DW291" i="11"/>
  <c r="DC291" i="11"/>
  <c r="CU291" i="11"/>
  <c r="DI291" i="11"/>
  <c r="DE291" i="11"/>
  <c r="BQ291" i="11"/>
  <c r="CO291" i="11"/>
  <c r="BV291" i="11"/>
  <c r="DS291" i="11"/>
  <c r="DY291" i="11"/>
  <c r="BZ291" i="11"/>
  <c r="DB291" i="11"/>
  <c r="CX291" i="11"/>
  <c r="DA291" i="11"/>
  <c r="DP291" i="11"/>
  <c r="DQ291" i="11"/>
  <c r="CV291" i="11"/>
  <c r="DV291" i="11"/>
  <c r="CA291" i="11"/>
  <c r="DU291" i="11"/>
  <c r="CQ291" i="11"/>
  <c r="CJ291" i="11"/>
  <c r="CR291" i="11"/>
  <c r="CH291" i="11"/>
  <c r="CG291" i="11"/>
  <c r="CF291" i="11"/>
  <c r="C25" i="15"/>
  <c r="J24" i="15"/>
  <c r="B20" i="12" s="1"/>
  <c r="B84" i="12" s="1"/>
  <c r="AB2" i="34" l="1"/>
  <c r="BU16" i="20"/>
  <c r="AD2" i="34"/>
  <c r="BW16" i="20"/>
  <c r="C2" i="34"/>
  <c r="AV16" i="20"/>
  <c r="I2" i="34"/>
  <c r="BB16" i="20"/>
  <c r="M2" i="34"/>
  <c r="BF16" i="20"/>
  <c r="Q2" i="34"/>
  <c r="BJ16" i="20"/>
  <c r="AC2" i="34"/>
  <c r="BV16" i="20"/>
  <c r="W2" i="34"/>
  <c r="BP16" i="20"/>
  <c r="F2" i="34"/>
  <c r="AY16" i="20"/>
  <c r="S2" i="34"/>
  <c r="BL16" i="20"/>
  <c r="AA2" i="34"/>
  <c r="BT16" i="20"/>
  <c r="U2" i="34"/>
  <c r="BN16" i="20"/>
  <c r="D2" i="34"/>
  <c r="AW16" i="20"/>
  <c r="G2" i="34"/>
  <c r="AZ16" i="20"/>
  <c r="Z2" i="34"/>
  <c r="BS16" i="20"/>
  <c r="E2" i="34"/>
  <c r="AX16" i="20"/>
  <c r="Y2" i="34"/>
  <c r="BR16" i="20"/>
  <c r="X2" i="34"/>
  <c r="BQ16" i="20"/>
  <c r="P2" i="34"/>
  <c r="BI16" i="20"/>
  <c r="AL16" i="22"/>
  <c r="AF2" i="34"/>
  <c r="BY16" i="20"/>
  <c r="BH66" i="20" s="1"/>
  <c r="BH112" i="20" s="1"/>
  <c r="H2" i="34"/>
  <c r="BA16" i="20"/>
  <c r="L2" i="34"/>
  <c r="BE16" i="20"/>
  <c r="K2" i="34"/>
  <c r="BD16" i="20"/>
  <c r="N2" i="34"/>
  <c r="BG16" i="20"/>
  <c r="O2" i="34"/>
  <c r="BH16" i="20"/>
  <c r="B2" i="34"/>
  <c r="AU16" i="20"/>
  <c r="AZ66" i="20" s="1"/>
  <c r="AZ112" i="20" s="1"/>
  <c r="AE2" i="34"/>
  <c r="BX16" i="20"/>
  <c r="J2" i="34"/>
  <c r="BC16" i="20"/>
  <c r="T2" i="34"/>
  <c r="BM16" i="20"/>
  <c r="V2" i="34"/>
  <c r="BO16" i="20"/>
  <c r="R2" i="34"/>
  <c r="BK16" i="20"/>
  <c r="X4" i="32"/>
  <c r="BQ4" i="20"/>
  <c r="U4" i="32"/>
  <c r="BN4" i="20"/>
  <c r="AB4" i="32"/>
  <c r="BU4" i="20"/>
  <c r="AM3" i="22"/>
  <c r="BZ3" i="20"/>
  <c r="AE4" i="32"/>
  <c r="BX4" i="20"/>
  <c r="AC4" i="32"/>
  <c r="BV4" i="20"/>
  <c r="AD4" i="32"/>
  <c r="BW4" i="20"/>
  <c r="AL4" i="22"/>
  <c r="AF4" i="32"/>
  <c r="BY4" i="20"/>
  <c r="BD68" i="20" s="1"/>
  <c r="BD114" i="20" s="1"/>
  <c r="AN2" i="22"/>
  <c r="CA2" i="20"/>
  <c r="Z4" i="32"/>
  <c r="BS4" i="20"/>
  <c r="S4" i="32"/>
  <c r="BL4" i="20"/>
  <c r="R4" i="32"/>
  <c r="BK4" i="20"/>
  <c r="T4" i="32"/>
  <c r="BM4" i="20"/>
  <c r="V4" i="32"/>
  <c r="BO4" i="20"/>
  <c r="Y4" i="32"/>
  <c r="BR4" i="20"/>
  <c r="W4" i="32"/>
  <c r="BP4" i="20"/>
  <c r="AA4" i="32"/>
  <c r="BT4" i="20"/>
  <c r="BR170" i="14"/>
  <c r="CT178" i="14"/>
  <c r="DK165" i="14"/>
  <c r="DY165" i="14"/>
  <c r="CN165" i="14"/>
  <c r="DM165" i="14"/>
  <c r="CP165" i="14"/>
  <c r="CW165" i="14"/>
  <c r="DA165" i="14"/>
  <c r="CG165" i="14"/>
  <c r="CP174" i="14"/>
  <c r="DD165" i="14"/>
  <c r="DC165" i="14"/>
  <c r="DL165" i="14"/>
  <c r="BZ165" i="14"/>
  <c r="DF165" i="14"/>
  <c r="CC165" i="14"/>
  <c r="DE165" i="14"/>
  <c r="CA165" i="14"/>
  <c r="CO165" i="14"/>
  <c r="CS165" i="14"/>
  <c r="BZ222" i="13"/>
  <c r="DW165" i="14"/>
  <c r="BU165" i="14"/>
  <c r="CU165" i="14"/>
  <c r="DJ165" i="14"/>
  <c r="DQ165" i="14"/>
  <c r="DU165" i="14"/>
  <c r="CQ165" i="14"/>
  <c r="CI165" i="14"/>
  <c r="DX165" i="14"/>
  <c r="CZ165" i="14"/>
  <c r="BY165" i="14"/>
  <c r="BS165" i="14"/>
  <c r="DH165" i="14"/>
  <c r="CE165" i="14"/>
  <c r="CR165" i="14"/>
  <c r="BM226" i="14"/>
  <c r="CE226" i="14" s="1"/>
  <c r="CJ165" i="14"/>
  <c r="DP165" i="14"/>
  <c r="BT165" i="14"/>
  <c r="DB165" i="14"/>
  <c r="DI165" i="14"/>
  <c r="BW165" i="14"/>
  <c r="BR165" i="14"/>
  <c r="CV165" i="14"/>
  <c r="CK165" i="14"/>
  <c r="BQ165" i="14"/>
  <c r="CD165" i="14"/>
  <c r="BX165" i="14"/>
  <c r="CB165" i="14"/>
  <c r="DT165" i="14"/>
  <c r="DO165" i="14"/>
  <c r="CF165" i="14"/>
  <c r="CL165" i="14"/>
  <c r="BV165" i="14"/>
  <c r="DS165" i="14"/>
  <c r="DV165" i="14"/>
  <c r="DR165" i="14"/>
  <c r="DG165" i="14"/>
  <c r="CT165" i="14"/>
  <c r="DH221" i="13"/>
  <c r="DO221" i="13"/>
  <c r="CA155" i="14"/>
  <c r="CR155" i="14"/>
  <c r="DE155" i="14"/>
  <c r="CT155" i="14"/>
  <c r="CX155" i="14"/>
  <c r="DR155" i="14"/>
  <c r="CL155" i="14"/>
  <c r="BV155" i="14"/>
  <c r="DS184" i="14"/>
  <c r="DU184" i="14"/>
  <c r="CX184" i="14"/>
  <c r="BX184" i="14"/>
  <c r="CW184" i="14"/>
  <c r="BZ184" i="14"/>
  <c r="DJ184" i="14"/>
  <c r="CB155" i="14"/>
  <c r="DI155" i="14"/>
  <c r="CQ155" i="14"/>
  <c r="CV155" i="14"/>
  <c r="DO155" i="14"/>
  <c r="DT155" i="14"/>
  <c r="CM155" i="14"/>
  <c r="CL184" i="14"/>
  <c r="DW184" i="14"/>
  <c r="CB184" i="14"/>
  <c r="CO184" i="14"/>
  <c r="DF184" i="14"/>
  <c r="CQ184" i="14"/>
  <c r="DQ184" i="14"/>
  <c r="DN155" i="14"/>
  <c r="DC155" i="14"/>
  <c r="DH155" i="14"/>
  <c r="DU155" i="14"/>
  <c r="BU155" i="14"/>
  <c r="CG155" i="14"/>
  <c r="CK155" i="14"/>
  <c r="CE184" i="14"/>
  <c r="DX184" i="14"/>
  <c r="DY184" i="14"/>
  <c r="DL184" i="14"/>
  <c r="BR184" i="14"/>
  <c r="CC184" i="14"/>
  <c r="DM184" i="14"/>
  <c r="BX155" i="14"/>
  <c r="BR214" i="13"/>
  <c r="BT155" i="14"/>
  <c r="CW155" i="14"/>
  <c r="DY155" i="14"/>
  <c r="BR155" i="14"/>
  <c r="DJ155" i="14"/>
  <c r="CH155" i="14"/>
  <c r="CP155" i="14"/>
  <c r="DB184" i="14"/>
  <c r="DR184" i="14"/>
  <c r="CP184" i="14"/>
  <c r="CU184" i="14"/>
  <c r="DN184" i="14"/>
  <c r="CI184" i="14"/>
  <c r="BW184" i="14"/>
  <c r="DK184" i="14"/>
  <c r="BW155" i="14"/>
  <c r="BS215" i="13"/>
  <c r="DA155" i="14"/>
  <c r="BS155" i="14"/>
  <c r="DS155" i="14"/>
  <c r="DG155" i="14"/>
  <c r="DL155" i="14"/>
  <c r="CC155" i="14"/>
  <c r="CE155" i="14"/>
  <c r="DC184" i="14"/>
  <c r="CN184" i="14"/>
  <c r="BT184" i="14"/>
  <c r="CG184" i="14"/>
  <c r="BS184" i="14"/>
  <c r="BU184" i="14"/>
  <c r="DT184" i="14"/>
  <c r="DH184" i="14"/>
  <c r="CZ184" i="14"/>
  <c r="CU155" i="14"/>
  <c r="CZ155" i="14"/>
  <c r="DM155" i="14"/>
  <c r="DX155" i="14"/>
  <c r="DF155" i="14"/>
  <c r="CN155" i="14"/>
  <c r="CO155" i="14"/>
  <c r="DD184" i="14"/>
  <c r="CH184" i="14"/>
  <c r="CS184" i="14"/>
  <c r="DV184" i="14"/>
  <c r="CR184" i="14"/>
  <c r="CT184" i="14"/>
  <c r="DP184" i="14"/>
  <c r="CY184" i="14"/>
  <c r="BM225" i="14"/>
  <c r="CB225" i="14" s="1"/>
  <c r="BY155" i="14"/>
  <c r="BQ155" i="14"/>
  <c r="DQ155" i="14"/>
  <c r="CY155" i="14"/>
  <c r="DB155" i="14"/>
  <c r="DW155" i="14"/>
  <c r="CD155" i="14"/>
  <c r="DE184" i="14"/>
  <c r="BQ184" i="14"/>
  <c r="DZ184" i="14" s="1"/>
  <c r="CM184" i="14"/>
  <c r="CJ184" i="14"/>
  <c r="CD184" i="14"/>
  <c r="CV184" i="14"/>
  <c r="DG184" i="14"/>
  <c r="CB160" i="14"/>
  <c r="BW219" i="13"/>
  <c r="DD170" i="14"/>
  <c r="BM248" i="14"/>
  <c r="DA248" i="14" s="1"/>
  <c r="CO173" i="14"/>
  <c r="DX170" i="14"/>
  <c r="BM251" i="14"/>
  <c r="DD251" i="14" s="1"/>
  <c r="CU170" i="14"/>
  <c r="DI170" i="14"/>
  <c r="CW170" i="14"/>
  <c r="CK170" i="14"/>
  <c r="CP170" i="14"/>
  <c r="U17" i="9"/>
  <c r="T17" i="22" s="1"/>
  <c r="AG23" i="9"/>
  <c r="AF23" i="22" s="1"/>
  <c r="DZ105" i="14"/>
  <c r="DZ111" i="14"/>
  <c r="DZ163" i="13"/>
  <c r="CF164" i="14"/>
  <c r="CE163" i="14"/>
  <c r="AA23" i="9"/>
  <c r="Z23" i="22" s="1"/>
  <c r="DF254" i="13"/>
  <c r="BM228" i="14"/>
  <c r="CG228" i="14" s="1"/>
  <c r="BM243" i="14"/>
  <c r="CV243" i="14" s="1"/>
  <c r="BM244" i="14"/>
  <c r="CW244" i="14" s="1"/>
  <c r="AO23" i="9"/>
  <c r="DB186" i="14"/>
  <c r="CD162" i="14"/>
  <c r="CG229" i="13"/>
  <c r="BV218" i="13"/>
  <c r="AK17" i="9"/>
  <c r="DF221" i="13"/>
  <c r="CG221" i="13"/>
  <c r="BM253" i="14"/>
  <c r="DF253" i="14" s="1"/>
  <c r="DN221" i="13"/>
  <c r="CK221" i="13"/>
  <c r="BM214" i="14"/>
  <c r="BS214" i="14" s="1"/>
  <c r="DK221" i="13"/>
  <c r="BX221" i="13"/>
  <c r="CP238" i="13"/>
  <c r="CA221" i="13"/>
  <c r="CQ221" i="13"/>
  <c r="CC221" i="13"/>
  <c r="CM221" i="13"/>
  <c r="BV169" i="14"/>
  <c r="CV180" i="14"/>
  <c r="CT242" i="13"/>
  <c r="CW221" i="13"/>
  <c r="DB221" i="13"/>
  <c r="DW221" i="13"/>
  <c r="DU221" i="13"/>
  <c r="AR17" i="9"/>
  <c r="AD17" i="9"/>
  <c r="CX221" i="13"/>
  <c r="DA221" i="13"/>
  <c r="BU221" i="13"/>
  <c r="CZ221" i="13"/>
  <c r="DT221" i="13"/>
  <c r="DG221" i="13"/>
  <c r="CD221" i="13"/>
  <c r="CY169" i="14"/>
  <c r="BY157" i="14"/>
  <c r="DS221" i="13"/>
  <c r="CL221" i="13"/>
  <c r="DC221" i="13"/>
  <c r="BV221" i="13"/>
  <c r="DL221" i="13"/>
  <c r="DY221" i="13"/>
  <c r="CR221" i="13"/>
  <c r="CK169" i="14"/>
  <c r="DT169" i="14"/>
  <c r="BZ221" i="13"/>
  <c r="CH221" i="13"/>
  <c r="DD221" i="13"/>
  <c r="CP221" i="13"/>
  <c r="DE221" i="13"/>
  <c r="DM221" i="13"/>
  <c r="DX221" i="13"/>
  <c r="CJ221" i="13"/>
  <c r="CM235" i="13"/>
  <c r="DO169" i="14"/>
  <c r="DJ221" i="13"/>
  <c r="CU221" i="13"/>
  <c r="BT221" i="13"/>
  <c r="BS221" i="13"/>
  <c r="CY221" i="13"/>
  <c r="DP221" i="13"/>
  <c r="CN221" i="13"/>
  <c r="DD252" i="13"/>
  <c r="BY221" i="13"/>
  <c r="DH169" i="14"/>
  <c r="CV221" i="13"/>
  <c r="CO221" i="13"/>
  <c r="BQ221" i="13"/>
  <c r="DI221" i="13"/>
  <c r="DQ221" i="13"/>
  <c r="BR221" i="13"/>
  <c r="CF221" i="13"/>
  <c r="DA169" i="14"/>
  <c r="CB221" i="13"/>
  <c r="DV221" i="13"/>
  <c r="DR221" i="13"/>
  <c r="CS221" i="13"/>
  <c r="CI221" i="13"/>
  <c r="CT221" i="13"/>
  <c r="BW221" i="13"/>
  <c r="BM249" i="14"/>
  <c r="DM249" i="14" s="1"/>
  <c r="DX169" i="14"/>
  <c r="CJ232" i="13"/>
  <c r="CU179" i="14"/>
  <c r="CS169" i="14"/>
  <c r="DF169" i="14"/>
  <c r="DJ169" i="14"/>
  <c r="BZ169" i="14"/>
  <c r="DQ169" i="14"/>
  <c r="CB169" i="14"/>
  <c r="DB169" i="14"/>
  <c r="BY169" i="14"/>
  <c r="CD169" i="14"/>
  <c r="DL169" i="14"/>
  <c r="DG169" i="14"/>
  <c r="DD169" i="14"/>
  <c r="DS169" i="14"/>
  <c r="CR169" i="14"/>
  <c r="CM169" i="14"/>
  <c r="BU169" i="14"/>
  <c r="BS169" i="14"/>
  <c r="BR169" i="14"/>
  <c r="DI169" i="14"/>
  <c r="DC169" i="14"/>
  <c r="DE169" i="14"/>
  <c r="CV169" i="14"/>
  <c r="CN169" i="14"/>
  <c r="CT169" i="14"/>
  <c r="CE169" i="14"/>
  <c r="CI169" i="14"/>
  <c r="CW169" i="14"/>
  <c r="BT169" i="14"/>
  <c r="DV169" i="14"/>
  <c r="CU169" i="14"/>
  <c r="CO169" i="14"/>
  <c r="DM169" i="14"/>
  <c r="CA169" i="14"/>
  <c r="CC169" i="14"/>
  <c r="BW169" i="14"/>
  <c r="DK169" i="14"/>
  <c r="DP169" i="14"/>
  <c r="CJ169" i="14"/>
  <c r="CP169" i="14"/>
  <c r="DY169" i="14"/>
  <c r="BX169" i="14"/>
  <c r="CQ169" i="14"/>
  <c r="BQ169" i="14"/>
  <c r="CG169" i="14"/>
  <c r="CZ169" i="14"/>
  <c r="L23" i="9"/>
  <c r="K23" i="22" s="1"/>
  <c r="CF169" i="14"/>
  <c r="DU169" i="14"/>
  <c r="DW169" i="14"/>
  <c r="DR169" i="14"/>
  <c r="CH169" i="14"/>
  <c r="DN169" i="14"/>
  <c r="CX169" i="14"/>
  <c r="CE227" i="13"/>
  <c r="CL234" i="13"/>
  <c r="CW182" i="14"/>
  <c r="CC161" i="14"/>
  <c r="AG17" i="9"/>
  <c r="AM17" i="9"/>
  <c r="I17" i="9"/>
  <c r="H17" i="22" s="1"/>
  <c r="Q23" i="9"/>
  <c r="P23" i="22" s="1"/>
  <c r="AU23" i="9"/>
  <c r="T17" i="9"/>
  <c r="S17" i="22" s="1"/>
  <c r="CQ170" i="14"/>
  <c r="DS170" i="14"/>
  <c r="CI170" i="14"/>
  <c r="DJ170" i="14"/>
  <c r="DF170" i="14"/>
  <c r="CE170" i="14"/>
  <c r="DE170" i="14"/>
  <c r="BZ158" i="14"/>
  <c r="CR170" i="14"/>
  <c r="DM170" i="14"/>
  <c r="DP170" i="14"/>
  <c r="DL170" i="14"/>
  <c r="DW170" i="14"/>
  <c r="BY170" i="14"/>
  <c r="CV170" i="14"/>
  <c r="S17" i="9"/>
  <c r="R17" i="22" s="1"/>
  <c r="AH17" i="9"/>
  <c r="AJ23" i="9"/>
  <c r="AI23" i="22" s="1"/>
  <c r="AB17" i="9"/>
  <c r="CS177" i="14"/>
  <c r="N17" i="9"/>
  <c r="M17" i="22" s="1"/>
  <c r="CX170" i="14"/>
  <c r="CA170" i="14"/>
  <c r="CD170" i="14"/>
  <c r="CH170" i="14"/>
  <c r="CC170" i="14"/>
  <c r="DV170" i="14"/>
  <c r="DB170" i="14"/>
  <c r="AS17" i="9"/>
  <c r="P23" i="9"/>
  <c r="O23" i="22" s="1"/>
  <c r="CL170" i="14"/>
  <c r="BS170" i="14"/>
  <c r="DH170" i="14"/>
  <c r="CF170" i="14"/>
  <c r="DO170" i="14"/>
  <c r="BW170" i="14"/>
  <c r="CB170" i="14"/>
  <c r="CY170" i="14"/>
  <c r="AI17" i="9"/>
  <c r="CJ170" i="14"/>
  <c r="BV170" i="14"/>
  <c r="DC170" i="14"/>
  <c r="BU170" i="14"/>
  <c r="BQ170" i="14"/>
  <c r="DQ170" i="14"/>
  <c r="CS170" i="14"/>
  <c r="DZ149" i="13"/>
  <c r="CF228" i="13"/>
  <c r="AP23" i="9"/>
  <c r="Q17" i="9"/>
  <c r="P17" i="22" s="1"/>
  <c r="CN170" i="14"/>
  <c r="CZ170" i="14"/>
  <c r="BX170" i="14"/>
  <c r="BZ170" i="14"/>
  <c r="DR170" i="14"/>
  <c r="DN170" i="14"/>
  <c r="DK170" i="14"/>
  <c r="DA170" i="14"/>
  <c r="M23" i="9"/>
  <c r="L23" i="22" s="1"/>
  <c r="DZ86" i="14"/>
  <c r="N23" i="9"/>
  <c r="M23" i="22" s="1"/>
  <c r="CO170" i="14"/>
  <c r="DY170" i="14"/>
  <c r="DU170" i="14"/>
  <c r="DG170" i="14"/>
  <c r="DT170" i="14"/>
  <c r="BT170" i="14"/>
  <c r="CG170" i="14"/>
  <c r="CT170" i="14"/>
  <c r="CR176" i="14"/>
  <c r="AT17" i="9"/>
  <c r="CN236" i="13"/>
  <c r="AF23" i="9"/>
  <c r="AE23" i="22" s="1"/>
  <c r="CG230" i="13"/>
  <c r="W23" i="9"/>
  <c r="V23" i="22" s="1"/>
  <c r="DZ144" i="12"/>
  <c r="DZ85" i="14"/>
  <c r="O17" i="9"/>
  <c r="N17" i="22" s="1"/>
  <c r="AQ17" i="9"/>
  <c r="AC23" i="9"/>
  <c r="AB23" i="22" s="1"/>
  <c r="AH23" i="9"/>
  <c r="AG23" i="22" s="1"/>
  <c r="AM23" i="9"/>
  <c r="K23" i="9"/>
  <c r="J23" i="22" s="1"/>
  <c r="AF17" i="9"/>
  <c r="S23" i="9"/>
  <c r="R23" i="22" s="1"/>
  <c r="L17" i="9"/>
  <c r="K17" i="22" s="1"/>
  <c r="AA17" i="9"/>
  <c r="AO17" i="9"/>
  <c r="Z23" i="9"/>
  <c r="Y23" i="22" s="1"/>
  <c r="AN17" i="9"/>
  <c r="AT23" i="9"/>
  <c r="AK23" i="9"/>
  <c r="AJ23" i="22" s="1"/>
  <c r="DZ207" i="12"/>
  <c r="AL23" i="9"/>
  <c r="AK23" i="22" s="1"/>
  <c r="P17" i="9"/>
  <c r="O17" i="22" s="1"/>
  <c r="T23" i="9"/>
  <c r="S23" i="22" s="1"/>
  <c r="DZ148" i="14"/>
  <c r="DZ401" i="13"/>
  <c r="DZ274" i="14"/>
  <c r="K17" i="9"/>
  <c r="J17" i="22" s="1"/>
  <c r="DZ102" i="14"/>
  <c r="AC17" i="9"/>
  <c r="J23" i="9"/>
  <c r="I23" i="22" s="1"/>
  <c r="X17" i="9"/>
  <c r="W17" i="22" s="1"/>
  <c r="AB23" i="9"/>
  <c r="AA23" i="22" s="1"/>
  <c r="Y23" i="9"/>
  <c r="X23" i="22" s="1"/>
  <c r="DZ106" i="14"/>
  <c r="AE23" i="9"/>
  <c r="AD23" i="22" s="1"/>
  <c r="DZ333" i="12"/>
  <c r="H23" i="9"/>
  <c r="G23" i="22" s="1"/>
  <c r="AI23" i="9"/>
  <c r="AH23" i="22" s="1"/>
  <c r="V23" i="9"/>
  <c r="U23" i="22" s="1"/>
  <c r="O23" i="9"/>
  <c r="N23" i="22" s="1"/>
  <c r="AL17" i="9"/>
  <c r="CI168" i="14"/>
  <c r="V17" i="9"/>
  <c r="U17" i="22" s="1"/>
  <c r="DZ211" i="14"/>
  <c r="DZ338" i="13"/>
  <c r="AJ17" i="9"/>
  <c r="M17" i="9"/>
  <c r="L17" i="22" s="1"/>
  <c r="AE17" i="9"/>
  <c r="AV17" i="9"/>
  <c r="DZ270" i="12"/>
  <c r="U23" i="9"/>
  <c r="T23" i="22" s="1"/>
  <c r="AV23" i="9"/>
  <c r="BU339" i="13"/>
  <c r="BW339" i="13"/>
  <c r="CC339" i="13"/>
  <c r="CB339" i="13"/>
  <c r="CH339" i="13"/>
  <c r="CE339" i="13"/>
  <c r="CA339" i="13"/>
  <c r="CG339" i="13"/>
  <c r="BY339" i="13"/>
  <c r="BZ339" i="13"/>
  <c r="BX339" i="13"/>
  <c r="BV339" i="13"/>
  <c r="CD339" i="13"/>
  <c r="CF339" i="13"/>
  <c r="BT339" i="13"/>
  <c r="DB339" i="13"/>
  <c r="CK339" i="13"/>
  <c r="DM339" i="13"/>
  <c r="DW339" i="13"/>
  <c r="DN339" i="13"/>
  <c r="DS339" i="13"/>
  <c r="CT339" i="13"/>
  <c r="DX339" i="13"/>
  <c r="DE339" i="13"/>
  <c r="DD339" i="13"/>
  <c r="CQ339" i="13"/>
  <c r="DK339" i="13"/>
  <c r="CL339" i="13"/>
  <c r="DP339" i="13"/>
  <c r="CW339" i="13"/>
  <c r="DV339" i="13"/>
  <c r="DL339" i="13"/>
  <c r="DC339" i="13"/>
  <c r="DY339" i="13"/>
  <c r="DH339" i="13"/>
  <c r="CO339" i="13"/>
  <c r="CY339" i="13"/>
  <c r="CP339" i="13"/>
  <c r="CU339" i="13"/>
  <c r="DQ339" i="13"/>
  <c r="CZ339" i="13"/>
  <c r="DG339" i="13"/>
  <c r="DT339" i="13"/>
  <c r="CM339" i="13"/>
  <c r="DI339" i="13"/>
  <c r="CR339" i="13"/>
  <c r="CN339" i="13"/>
  <c r="CX339" i="13"/>
  <c r="DJ339" i="13"/>
  <c r="CS339" i="13"/>
  <c r="DU339" i="13"/>
  <c r="CI339" i="13"/>
  <c r="CV339" i="13"/>
  <c r="DR339" i="13"/>
  <c r="DA339" i="13"/>
  <c r="CJ339" i="13"/>
  <c r="DF339" i="13"/>
  <c r="DO339" i="13"/>
  <c r="BS339" i="13"/>
  <c r="BR339" i="13"/>
  <c r="BM308" i="13"/>
  <c r="CU308" i="13" s="1"/>
  <c r="BR276" i="13"/>
  <c r="CF276" i="13"/>
  <c r="CG276" i="13"/>
  <c r="BV276" i="13"/>
  <c r="CE276" i="13"/>
  <c r="DQ276" i="13"/>
  <c r="CZ276" i="13"/>
  <c r="DO276" i="13"/>
  <c r="DW276" i="13"/>
  <c r="DU276" i="13"/>
  <c r="CD276" i="13"/>
  <c r="DI276" i="13"/>
  <c r="CR276" i="13"/>
  <c r="CY276" i="13"/>
  <c r="DG276" i="13"/>
  <c r="DT276" i="13"/>
  <c r="CC276" i="13"/>
  <c r="DR276" i="13"/>
  <c r="DA276" i="13"/>
  <c r="CJ276" i="13"/>
  <c r="DM276" i="13"/>
  <c r="CQ276" i="13"/>
  <c r="DE276" i="13"/>
  <c r="DJ276" i="13"/>
  <c r="CS276" i="13"/>
  <c r="DV276" i="13"/>
  <c r="CW276" i="13"/>
  <c r="DS276" i="13"/>
  <c r="DD276" i="13"/>
  <c r="CB276" i="13"/>
  <c r="BZ276" i="13"/>
  <c r="BW276" i="13"/>
  <c r="DB276" i="13"/>
  <c r="CK276" i="13"/>
  <c r="DN276" i="13"/>
  <c r="DL276" i="13"/>
  <c r="DC276" i="13"/>
  <c r="CT276" i="13"/>
  <c r="DX276" i="13"/>
  <c r="DF276" i="13"/>
  <c r="CV276" i="13"/>
  <c r="CM276" i="13"/>
  <c r="CL276" i="13"/>
  <c r="DP276" i="13"/>
  <c r="CX276" i="13"/>
  <c r="DK276" i="13"/>
  <c r="CO276" i="13"/>
  <c r="CH276" i="13"/>
  <c r="DY276" i="13"/>
  <c r="DH276" i="13"/>
  <c r="CI276" i="13"/>
  <c r="CP276" i="13"/>
  <c r="CU276" i="13"/>
  <c r="BY276" i="13"/>
  <c r="CN276" i="13"/>
  <c r="CA276" i="13"/>
  <c r="BX276" i="13"/>
  <c r="BU276" i="13"/>
  <c r="BT276" i="13"/>
  <c r="BS276" i="13"/>
  <c r="DZ156" i="13"/>
  <c r="Y17" i="9"/>
  <c r="BM312" i="13"/>
  <c r="CY312" i="13" s="1"/>
  <c r="BM318" i="13"/>
  <c r="DE318" i="13" s="1"/>
  <c r="BM285" i="13"/>
  <c r="BX285" i="13" s="1"/>
  <c r="BM296" i="13"/>
  <c r="CI296" i="13" s="1"/>
  <c r="BM307" i="13"/>
  <c r="CT307" i="13" s="1"/>
  <c r="CX243" i="13"/>
  <c r="DD243" i="13"/>
  <c r="DH243" i="13"/>
  <c r="DL243" i="13"/>
  <c r="DF243" i="13"/>
  <c r="DC243" i="13"/>
  <c r="DK243" i="13"/>
  <c r="DG243" i="13"/>
  <c r="DI243" i="13"/>
  <c r="DY243" i="13"/>
  <c r="CG243" i="13"/>
  <c r="BX243" i="13"/>
  <c r="CR243" i="13"/>
  <c r="CP243" i="13"/>
  <c r="DQ243" i="13"/>
  <c r="BY243" i="13"/>
  <c r="DV243" i="13"/>
  <c r="CF243" i="13"/>
  <c r="CB243" i="13"/>
  <c r="DA243" i="13"/>
  <c r="CS243" i="13"/>
  <c r="BQ243" i="13"/>
  <c r="DZ243" i="13" s="1"/>
  <c r="CI243" i="13"/>
  <c r="BS243" i="13"/>
  <c r="CN243" i="13"/>
  <c r="CZ243" i="13"/>
  <c r="CK243" i="13"/>
  <c r="DX243" i="13"/>
  <c r="BV243" i="13"/>
  <c r="DP243" i="13"/>
  <c r="CA243" i="13"/>
  <c r="DJ243" i="13"/>
  <c r="DE243" i="13"/>
  <c r="CM243" i="13"/>
  <c r="BU243" i="13"/>
  <c r="BZ243" i="13"/>
  <c r="CH243" i="13"/>
  <c r="CD243" i="13"/>
  <c r="CE243" i="13"/>
  <c r="DU243" i="13"/>
  <c r="DW243" i="13"/>
  <c r="BT243" i="13"/>
  <c r="BR243" i="13"/>
  <c r="DR243" i="13"/>
  <c r="DS243" i="13"/>
  <c r="CQ243" i="13"/>
  <c r="BW243" i="13"/>
  <c r="DO243" i="13"/>
  <c r="CC243" i="13"/>
  <c r="DM243" i="13"/>
  <c r="CL243" i="13"/>
  <c r="CJ243" i="13"/>
  <c r="DN243" i="13"/>
  <c r="DT243" i="13"/>
  <c r="DB243" i="13"/>
  <c r="CO243" i="13"/>
  <c r="CY243" i="13"/>
  <c r="CW243" i="13"/>
  <c r="CV243" i="13"/>
  <c r="DE187" i="14"/>
  <c r="DM187" i="14"/>
  <c r="DL187" i="14"/>
  <c r="DN187" i="14"/>
  <c r="DV187" i="14"/>
  <c r="DS187" i="14"/>
  <c r="DO187" i="14"/>
  <c r="BQ187" i="14"/>
  <c r="DZ187" i="14" s="1"/>
  <c r="CZ187" i="14"/>
  <c r="BZ187" i="14"/>
  <c r="CA187" i="14"/>
  <c r="CI187" i="14"/>
  <c r="DI187" i="14"/>
  <c r="DY187" i="14"/>
  <c r="CR187" i="14"/>
  <c r="BR187" i="14"/>
  <c r="CN187" i="14"/>
  <c r="BS187" i="14"/>
  <c r="DU187" i="14"/>
  <c r="CS187" i="14"/>
  <c r="CB187" i="14"/>
  <c r="CE187" i="14"/>
  <c r="CM187" i="14"/>
  <c r="CF187" i="14"/>
  <c r="CW187" i="14"/>
  <c r="CK187" i="14"/>
  <c r="BT187" i="14"/>
  <c r="CT187" i="14"/>
  <c r="BW187" i="14"/>
  <c r="CO187" i="14"/>
  <c r="CC187" i="14"/>
  <c r="CX187" i="14"/>
  <c r="CD187" i="14"/>
  <c r="CL187" i="14"/>
  <c r="DX187" i="14"/>
  <c r="BV187" i="14"/>
  <c r="CJ187" i="14"/>
  <c r="CY187" i="14"/>
  <c r="DR187" i="14"/>
  <c r="CP187" i="14"/>
  <c r="CV187" i="14"/>
  <c r="CH187" i="14"/>
  <c r="CG187" i="14"/>
  <c r="CU187" i="14"/>
  <c r="DQ187" i="14"/>
  <c r="DJ187" i="14"/>
  <c r="DK187" i="14"/>
  <c r="DT187" i="14"/>
  <c r="BY187" i="14"/>
  <c r="DW187" i="14"/>
  <c r="DA187" i="14"/>
  <c r="CQ187" i="14"/>
  <c r="BU187" i="14"/>
  <c r="BX187" i="14"/>
  <c r="DP187" i="14"/>
  <c r="DH187" i="14"/>
  <c r="DG187" i="14"/>
  <c r="DF187" i="14"/>
  <c r="DD187" i="14"/>
  <c r="BY145" i="12"/>
  <c r="CF145" i="12"/>
  <c r="BX145" i="12"/>
  <c r="CB145" i="12"/>
  <c r="CC145" i="12"/>
  <c r="CD145" i="12"/>
  <c r="BZ145" i="12"/>
  <c r="CA145" i="12"/>
  <c r="CJ145" i="12"/>
  <c r="DN145" i="12"/>
  <c r="CW145" i="12"/>
  <c r="DS145" i="12"/>
  <c r="CT145" i="12"/>
  <c r="BW145" i="12"/>
  <c r="CE145" i="12"/>
  <c r="DW145" i="12"/>
  <c r="DF145" i="12"/>
  <c r="CO145" i="12"/>
  <c r="DK145" i="12"/>
  <c r="CL145" i="12"/>
  <c r="DO145" i="12"/>
  <c r="CX145" i="12"/>
  <c r="CG145" i="12"/>
  <c r="DC145" i="12"/>
  <c r="DY145" i="12"/>
  <c r="DX145" i="12"/>
  <c r="DG145" i="12"/>
  <c r="CP145" i="12"/>
  <c r="DT145" i="12"/>
  <c r="CU145" i="12"/>
  <c r="DQ145" i="12"/>
  <c r="DP145" i="12"/>
  <c r="CY145" i="12"/>
  <c r="CH145" i="12"/>
  <c r="DL145" i="12"/>
  <c r="CM145" i="12"/>
  <c r="DI145" i="12"/>
  <c r="DH145" i="12"/>
  <c r="CQ145" i="12"/>
  <c r="DU145" i="12"/>
  <c r="DD145" i="12"/>
  <c r="DR145" i="12"/>
  <c r="DA145" i="12"/>
  <c r="CZ145" i="12"/>
  <c r="CI145" i="12"/>
  <c r="DM145" i="12"/>
  <c r="CV145" i="12"/>
  <c r="DJ145" i="12"/>
  <c r="CS145" i="12"/>
  <c r="DE145" i="12"/>
  <c r="CR145" i="12"/>
  <c r="DV145" i="12"/>
  <c r="CN145" i="12"/>
  <c r="CK145" i="12"/>
  <c r="DB145" i="12"/>
  <c r="BV145" i="12"/>
  <c r="BU145" i="12"/>
  <c r="BT145" i="12"/>
  <c r="BS145" i="12"/>
  <c r="BR145" i="12"/>
  <c r="DZ89" i="14"/>
  <c r="AS23" i="9"/>
  <c r="CH231" i="13"/>
  <c r="CN231" i="13"/>
  <c r="CX231" i="13"/>
  <c r="CP231" i="13"/>
  <c r="CY231" i="13"/>
  <c r="CO231" i="13"/>
  <c r="CV231" i="13"/>
  <c r="CS231" i="13"/>
  <c r="CQ231" i="13"/>
  <c r="DB231" i="13"/>
  <c r="CU231" i="13"/>
  <c r="CT231" i="13"/>
  <c r="CR231" i="13"/>
  <c r="DK231" i="13"/>
  <c r="BU231" i="13"/>
  <c r="DF231" i="13"/>
  <c r="BQ231" i="13"/>
  <c r="DZ231" i="13" s="1"/>
  <c r="CD231" i="13"/>
  <c r="DC231" i="13"/>
  <c r="DW231" i="13"/>
  <c r="BZ231" i="13"/>
  <c r="DJ231" i="13"/>
  <c r="DR231" i="13"/>
  <c r="CE231" i="13"/>
  <c r="DO231" i="13"/>
  <c r="BR231" i="13"/>
  <c r="BT231" i="13"/>
  <c r="CB231" i="13"/>
  <c r="BW231" i="13"/>
  <c r="DG231" i="13"/>
  <c r="DU231" i="13"/>
  <c r="DH231" i="13"/>
  <c r="DP231" i="13"/>
  <c r="DQ231" i="13"/>
  <c r="BS231" i="13"/>
  <c r="DE231" i="13"/>
  <c r="DX231" i="13"/>
  <c r="DL231" i="13"/>
  <c r="DI231" i="13"/>
  <c r="DV231" i="13"/>
  <c r="CG231" i="13"/>
  <c r="CF231" i="13"/>
  <c r="BV231" i="13"/>
  <c r="CW231" i="13"/>
  <c r="CC231" i="13"/>
  <c r="CA231" i="13"/>
  <c r="DN231" i="13"/>
  <c r="DM231" i="13"/>
  <c r="CZ231" i="13"/>
  <c r="DA231" i="13"/>
  <c r="DD231" i="13"/>
  <c r="DS231" i="13"/>
  <c r="DT231" i="13"/>
  <c r="DY231" i="13"/>
  <c r="BY231" i="13"/>
  <c r="BX231" i="13"/>
  <c r="CM231" i="13"/>
  <c r="CL231" i="13"/>
  <c r="CK231" i="13"/>
  <c r="CJ231" i="13"/>
  <c r="CN166" i="14"/>
  <c r="CW166" i="14"/>
  <c r="CP166" i="14"/>
  <c r="CT166" i="14"/>
  <c r="CS166" i="14"/>
  <c r="CO166" i="14"/>
  <c r="CX166" i="14"/>
  <c r="CU166" i="14"/>
  <c r="CV166" i="14"/>
  <c r="DA166" i="14"/>
  <c r="CQ166" i="14"/>
  <c r="CY166" i="14"/>
  <c r="CZ166" i="14"/>
  <c r="DK166" i="14"/>
  <c r="BV166" i="14"/>
  <c r="DG166" i="14"/>
  <c r="DY166" i="14"/>
  <c r="BX166" i="14"/>
  <c r="CR166" i="14"/>
  <c r="DC166" i="14"/>
  <c r="DX166" i="14"/>
  <c r="CA166" i="14"/>
  <c r="DT166" i="14"/>
  <c r="BU166" i="14"/>
  <c r="DU166" i="14"/>
  <c r="CE166" i="14"/>
  <c r="DP166" i="14"/>
  <c r="BS166" i="14"/>
  <c r="DQ166" i="14"/>
  <c r="DM166" i="14"/>
  <c r="BW166" i="14"/>
  <c r="DH166" i="14"/>
  <c r="DV166" i="14"/>
  <c r="DL166" i="14"/>
  <c r="DE166" i="14"/>
  <c r="DR166" i="14"/>
  <c r="CB166" i="14"/>
  <c r="DN166" i="14"/>
  <c r="CF166" i="14"/>
  <c r="BY166" i="14"/>
  <c r="DJ166" i="14"/>
  <c r="BT166" i="14"/>
  <c r="DF166" i="14"/>
  <c r="DI166" i="14"/>
  <c r="BQ166" i="14"/>
  <c r="DB166" i="14"/>
  <c r="DW166" i="14"/>
  <c r="BZ166" i="14"/>
  <c r="CC166" i="14"/>
  <c r="DO166" i="14"/>
  <c r="BR166" i="14"/>
  <c r="DD166" i="14"/>
  <c r="DS166" i="14"/>
  <c r="CD166" i="14"/>
  <c r="CM166" i="14"/>
  <c r="CL166" i="14"/>
  <c r="CK166" i="14"/>
  <c r="CJ166" i="14"/>
  <c r="CI166" i="14"/>
  <c r="DU253" i="13"/>
  <c r="DR253" i="13"/>
  <c r="DP253" i="13"/>
  <c r="DX253" i="13"/>
  <c r="DV253" i="13"/>
  <c r="DO253" i="13"/>
  <c r="DJ253" i="13"/>
  <c r="DK253" i="13"/>
  <c r="DM253" i="13"/>
  <c r="DT253" i="13"/>
  <c r="DS253" i="13"/>
  <c r="DQ253" i="13"/>
  <c r="DN253" i="13"/>
  <c r="DW253" i="13"/>
  <c r="CE253" i="13"/>
  <c r="CW253" i="13"/>
  <c r="DB253" i="13"/>
  <c r="BZ253" i="13"/>
  <c r="CH253" i="13"/>
  <c r="BW253" i="13"/>
  <c r="CO253" i="13"/>
  <c r="CP253" i="13"/>
  <c r="CX253" i="13"/>
  <c r="BT253" i="13"/>
  <c r="DY253" i="13"/>
  <c r="CG253" i="13"/>
  <c r="CB253" i="13"/>
  <c r="CJ253" i="13"/>
  <c r="CR253" i="13"/>
  <c r="DL253" i="13"/>
  <c r="DA253" i="13"/>
  <c r="BY253" i="13"/>
  <c r="CZ253" i="13"/>
  <c r="BX253" i="13"/>
  <c r="CF253" i="13"/>
  <c r="DC253" i="13"/>
  <c r="CK253" i="13"/>
  <c r="CQ253" i="13"/>
  <c r="CA253" i="13"/>
  <c r="CI253" i="13"/>
  <c r="CU253" i="13"/>
  <c r="CC253" i="13"/>
  <c r="CD253" i="13"/>
  <c r="CY253" i="13"/>
  <c r="BV253" i="13"/>
  <c r="CV253" i="13"/>
  <c r="CM253" i="13"/>
  <c r="CT253" i="13"/>
  <c r="CS253" i="13"/>
  <c r="BS253" i="13"/>
  <c r="BU253" i="13"/>
  <c r="BR253" i="13"/>
  <c r="CN253" i="13"/>
  <c r="BQ253" i="13"/>
  <c r="DZ253" i="13" s="1"/>
  <c r="CL253" i="13"/>
  <c r="DI253" i="13"/>
  <c r="DH253" i="13"/>
  <c r="DG253" i="13"/>
  <c r="DF253" i="13"/>
  <c r="CP171" i="14"/>
  <c r="CZ171" i="14"/>
  <c r="CW171" i="14"/>
  <c r="CV171" i="14"/>
  <c r="DB171" i="14"/>
  <c r="CT171" i="14"/>
  <c r="DC171" i="14"/>
  <c r="CX171" i="14"/>
  <c r="CC171" i="14"/>
  <c r="DW171" i="14"/>
  <c r="CH171" i="14"/>
  <c r="DT171" i="14"/>
  <c r="DR171" i="14"/>
  <c r="DD171" i="14"/>
  <c r="BU171" i="14"/>
  <c r="DO171" i="14"/>
  <c r="BZ171" i="14"/>
  <c r="DL171" i="14"/>
  <c r="DJ171" i="14"/>
  <c r="DX171" i="14"/>
  <c r="DG171" i="14"/>
  <c r="BR171" i="14"/>
  <c r="CF171" i="14"/>
  <c r="CD171" i="14"/>
  <c r="DP171" i="14"/>
  <c r="CI171" i="14"/>
  <c r="DU171" i="14"/>
  <c r="BX171" i="14"/>
  <c r="BV171" i="14"/>
  <c r="DY171" i="14"/>
  <c r="DH171" i="14"/>
  <c r="CA171" i="14"/>
  <c r="DM171" i="14"/>
  <c r="DS171" i="14"/>
  <c r="DQ171" i="14"/>
  <c r="CJ171" i="14"/>
  <c r="BS171" i="14"/>
  <c r="CG171" i="14"/>
  <c r="DK171" i="14"/>
  <c r="CY171" i="14"/>
  <c r="DE171" i="14"/>
  <c r="DI171" i="14"/>
  <c r="CB171" i="14"/>
  <c r="DV171" i="14"/>
  <c r="BY171" i="14"/>
  <c r="CE171" i="14"/>
  <c r="BT171" i="14"/>
  <c r="DN171" i="14"/>
  <c r="BQ171" i="14"/>
  <c r="BW171" i="14"/>
  <c r="DF171" i="14"/>
  <c r="DA171" i="14"/>
  <c r="CU171" i="14"/>
  <c r="CS171" i="14"/>
  <c r="CK171" i="14"/>
  <c r="CR171" i="14"/>
  <c r="CQ171" i="14"/>
  <c r="CO171" i="14"/>
  <c r="CN171" i="14"/>
  <c r="BX220" i="13"/>
  <c r="DE241" i="13"/>
  <c r="CZ241" i="13"/>
  <c r="DG241" i="13"/>
  <c r="DA241" i="13"/>
  <c r="DC241" i="13"/>
  <c r="DD241" i="13"/>
  <c r="CY241" i="13"/>
  <c r="DK241" i="13"/>
  <c r="CK241" i="13"/>
  <c r="BQ241" i="13"/>
  <c r="DZ241" i="13" s="1"/>
  <c r="CJ241" i="13"/>
  <c r="DR241" i="13"/>
  <c r="CP241" i="13"/>
  <c r="CC241" i="13"/>
  <c r="DN241" i="13"/>
  <c r="BX241" i="13"/>
  <c r="CF241" i="13"/>
  <c r="CB241" i="13"/>
  <c r="DS241" i="13"/>
  <c r="BU241" i="13"/>
  <c r="CN241" i="13"/>
  <c r="DV241" i="13"/>
  <c r="BS241" i="13"/>
  <c r="DB241" i="13"/>
  <c r="DJ241" i="13"/>
  <c r="CX241" i="13"/>
  <c r="CM241" i="13"/>
  <c r="DU241" i="13"/>
  <c r="CA241" i="13"/>
  <c r="CI241" i="13"/>
  <c r="DP241" i="13"/>
  <c r="DH241" i="13"/>
  <c r="BW241" i="13"/>
  <c r="CO241" i="13"/>
  <c r="CL241" i="13"/>
  <c r="DT241" i="13"/>
  <c r="CD241" i="13"/>
  <c r="DF241" i="13"/>
  <c r="DY241" i="13"/>
  <c r="CG241" i="13"/>
  <c r="BZ241" i="13"/>
  <c r="CH241" i="13"/>
  <c r="BR241" i="13"/>
  <c r="DL241" i="13"/>
  <c r="DM241" i="13"/>
  <c r="BY241" i="13"/>
  <c r="DX241" i="13"/>
  <c r="DI241" i="13"/>
  <c r="DW241" i="13"/>
  <c r="BT241" i="13"/>
  <c r="CE241" i="13"/>
  <c r="CQ241" i="13"/>
  <c r="DQ241" i="13"/>
  <c r="BV241" i="13"/>
  <c r="DO241" i="13"/>
  <c r="CW241" i="13"/>
  <c r="CV241" i="13"/>
  <c r="CU241" i="13"/>
  <c r="CT241" i="13"/>
  <c r="DA167" i="14"/>
  <c r="CY167" i="14"/>
  <c r="CQ167" i="14"/>
  <c r="CT167" i="14"/>
  <c r="CS167" i="14"/>
  <c r="CX167" i="14"/>
  <c r="CP167" i="14"/>
  <c r="CC167" i="14"/>
  <c r="DN167" i="14"/>
  <c r="BX167" i="14"/>
  <c r="CD167" i="14"/>
  <c r="DX167" i="14"/>
  <c r="DB167" i="14"/>
  <c r="BU167" i="14"/>
  <c r="DF167" i="14"/>
  <c r="DS167" i="14"/>
  <c r="BV167" i="14"/>
  <c r="DU167" i="14"/>
  <c r="CR167" i="14"/>
  <c r="DO167" i="14"/>
  <c r="BR167" i="14"/>
  <c r="DC167" i="14"/>
  <c r="CB167" i="14"/>
  <c r="DM167" i="14"/>
  <c r="DG167" i="14"/>
  <c r="DT167" i="14"/>
  <c r="CE167" i="14"/>
  <c r="DE167" i="14"/>
  <c r="CG167" i="14"/>
  <c r="DY167" i="14"/>
  <c r="CA167" i="14"/>
  <c r="DL167" i="14"/>
  <c r="BW167" i="14"/>
  <c r="BY167" i="14"/>
  <c r="CW167" i="14"/>
  <c r="DQ167" i="14"/>
  <c r="BS167" i="14"/>
  <c r="DD167" i="14"/>
  <c r="DR167" i="14"/>
  <c r="BT167" i="14"/>
  <c r="DW167" i="14"/>
  <c r="DP167" i="14"/>
  <c r="CZ167" i="14"/>
  <c r="DV167" i="14"/>
  <c r="CV167" i="14"/>
  <c r="CO167" i="14"/>
  <c r="BZ167" i="14"/>
  <c r="CF167" i="14"/>
  <c r="DK167" i="14"/>
  <c r="DJ167" i="14"/>
  <c r="DH167" i="14"/>
  <c r="CU167" i="14"/>
  <c r="DI167" i="14"/>
  <c r="BQ167" i="14"/>
  <c r="CN167" i="14"/>
  <c r="CM167" i="14"/>
  <c r="CL167" i="14"/>
  <c r="CK167" i="14"/>
  <c r="CJ167" i="14"/>
  <c r="DF190" i="14"/>
  <c r="BT464" i="14"/>
  <c r="BV464" i="14"/>
  <c r="CD464" i="14"/>
  <c r="DY464" i="14"/>
  <c r="CT464" i="14"/>
  <c r="CM464" i="14"/>
  <c r="DC464" i="14"/>
  <c r="CU464" i="14"/>
  <c r="CA464" i="14"/>
  <c r="DQ464" i="14"/>
  <c r="CI464" i="14"/>
  <c r="DN464" i="14"/>
  <c r="CH464" i="14"/>
  <c r="DK464" i="14"/>
  <c r="CC464" i="14"/>
  <c r="DU464" i="14"/>
  <c r="DI464" i="14"/>
  <c r="DT464" i="14"/>
  <c r="CZ464" i="14"/>
  <c r="DS464" i="14"/>
  <c r="CR464" i="14"/>
  <c r="BR464" i="14"/>
  <c r="DM464" i="14"/>
  <c r="DA464" i="14"/>
  <c r="DJ464" i="14"/>
  <c r="CL464" i="14"/>
  <c r="CX464" i="14"/>
  <c r="DH464" i="14"/>
  <c r="DE464" i="14"/>
  <c r="CS464" i="14"/>
  <c r="CY464" i="14"/>
  <c r="DW464" i="14"/>
  <c r="CF464" i="14"/>
  <c r="CQ464" i="14"/>
  <c r="BX464" i="14"/>
  <c r="CW464" i="14"/>
  <c r="CK464" i="14"/>
  <c r="CN464" i="14"/>
  <c r="DF464" i="14"/>
  <c r="DR464" i="14"/>
  <c r="DX464" i="14"/>
  <c r="BY464" i="14"/>
  <c r="CO464" i="14"/>
  <c r="DO464" i="14"/>
  <c r="DP464" i="14"/>
  <c r="CJ464" i="14"/>
  <c r="CV464" i="14"/>
  <c r="DG464" i="14"/>
  <c r="CE464" i="14"/>
  <c r="DD464" i="14"/>
  <c r="BW464" i="14"/>
  <c r="DB464" i="14"/>
  <c r="DV464" i="14"/>
  <c r="DL464" i="14"/>
  <c r="CP464" i="14"/>
  <c r="BZ464" i="14"/>
  <c r="BS464" i="14"/>
  <c r="BU464" i="14"/>
  <c r="CB464" i="14"/>
  <c r="CG464" i="14"/>
  <c r="CV245" i="13"/>
  <c r="BM222" i="14"/>
  <c r="BY222" i="14" s="1"/>
  <c r="DE243" i="14"/>
  <c r="CQ243" i="14"/>
  <c r="CO243" i="14"/>
  <c r="CU244" i="14"/>
  <c r="DO244" i="14"/>
  <c r="DI244" i="14"/>
  <c r="CK244" i="14"/>
  <c r="CN244" i="14"/>
  <c r="DS244" i="14"/>
  <c r="CR244" i="14"/>
  <c r="CZ244" i="14"/>
  <c r="BM216" i="14"/>
  <c r="BS216" i="14" s="1"/>
  <c r="BM250" i="14"/>
  <c r="DA250" i="14" s="1"/>
  <c r="DZ151" i="13"/>
  <c r="DZ95" i="14"/>
  <c r="CJ218" i="13"/>
  <c r="CA218" i="13"/>
  <c r="CF218" i="13"/>
  <c r="CK218" i="13"/>
  <c r="CN218" i="13"/>
  <c r="CE218" i="13"/>
  <c r="CO218" i="13"/>
  <c r="CD218" i="13"/>
  <c r="DY218" i="13"/>
  <c r="DP218" i="13"/>
  <c r="DC218" i="13"/>
  <c r="CZ218" i="13"/>
  <c r="DH218" i="13"/>
  <c r="DQ218" i="13"/>
  <c r="DF218" i="13"/>
  <c r="CR218" i="13"/>
  <c r="CP218" i="13"/>
  <c r="CX218" i="13"/>
  <c r="CG218" i="13"/>
  <c r="CM218" i="13"/>
  <c r="DI218" i="13"/>
  <c r="CU218" i="13"/>
  <c r="DW218" i="13"/>
  <c r="BT218" i="13"/>
  <c r="BR218" i="13"/>
  <c r="DU218" i="13"/>
  <c r="DA218" i="13"/>
  <c r="DO218" i="13"/>
  <c r="DL218" i="13"/>
  <c r="DT218" i="13"/>
  <c r="DE218" i="13"/>
  <c r="DR218" i="13"/>
  <c r="CT218" i="13"/>
  <c r="CQ218" i="13"/>
  <c r="CY218" i="13"/>
  <c r="CW218" i="13"/>
  <c r="DG218" i="13"/>
  <c r="DX218" i="13"/>
  <c r="DV218" i="13"/>
  <c r="BS218" i="13"/>
  <c r="CI218" i="13"/>
  <c r="CC218" i="13"/>
  <c r="DD218" i="13"/>
  <c r="DN218" i="13"/>
  <c r="DB218" i="13"/>
  <c r="DK218" i="13"/>
  <c r="CL218" i="13"/>
  <c r="CH218" i="13"/>
  <c r="CB218" i="13"/>
  <c r="BQ218" i="13"/>
  <c r="DS218" i="13"/>
  <c r="CS218" i="13"/>
  <c r="DM218" i="13"/>
  <c r="CV218" i="13"/>
  <c r="DJ218" i="13"/>
  <c r="BZ218" i="13"/>
  <c r="BY218" i="13"/>
  <c r="BX218" i="13"/>
  <c r="BW218" i="13"/>
  <c r="BM403" i="13"/>
  <c r="BQ403" i="13" s="1"/>
  <c r="CM232" i="13"/>
  <c r="CZ232" i="13"/>
  <c r="CV232" i="13"/>
  <c r="DC232" i="13"/>
  <c r="CY232" i="13"/>
  <c r="CQ232" i="13"/>
  <c r="CP232" i="13"/>
  <c r="CX232" i="13"/>
  <c r="DB232" i="13"/>
  <c r="DO232" i="13"/>
  <c r="BY232" i="13"/>
  <c r="CD232" i="13"/>
  <c r="BT232" i="13"/>
  <c r="CF232" i="13"/>
  <c r="CT232" i="13"/>
  <c r="DG232" i="13"/>
  <c r="BQ232" i="13"/>
  <c r="DZ232" i="13" s="1"/>
  <c r="BV232" i="13"/>
  <c r="DH232" i="13"/>
  <c r="DT232" i="13"/>
  <c r="CW232" i="13"/>
  <c r="CA232" i="13"/>
  <c r="DS232" i="13"/>
  <c r="DY232" i="13"/>
  <c r="BR232" i="13"/>
  <c r="CB232" i="13"/>
  <c r="BS232" i="13"/>
  <c r="DK232" i="13"/>
  <c r="DQ232" i="13"/>
  <c r="DF232" i="13"/>
  <c r="DP232" i="13"/>
  <c r="CS232" i="13"/>
  <c r="DM232" i="13"/>
  <c r="BW232" i="13"/>
  <c r="CC232" i="13"/>
  <c r="DD232" i="13"/>
  <c r="DN232" i="13"/>
  <c r="DA232" i="13"/>
  <c r="CR232" i="13"/>
  <c r="DE232" i="13"/>
  <c r="DR232" i="13"/>
  <c r="BU232" i="13"/>
  <c r="CH232" i="13"/>
  <c r="BX232" i="13"/>
  <c r="DU232" i="13"/>
  <c r="BZ232" i="13"/>
  <c r="CU232" i="13"/>
  <c r="CG232" i="13"/>
  <c r="CE232" i="13"/>
  <c r="DJ232" i="13"/>
  <c r="CO232" i="13"/>
  <c r="DL232" i="13"/>
  <c r="DX232" i="13"/>
  <c r="DW232" i="13"/>
  <c r="DI232" i="13"/>
  <c r="DV232" i="13"/>
  <c r="CN232" i="13"/>
  <c r="CL232" i="13"/>
  <c r="CK232" i="13"/>
  <c r="CU160" i="14"/>
  <c r="CS160" i="14"/>
  <c r="CQ160" i="14"/>
  <c r="CI160" i="14"/>
  <c r="CN160" i="14"/>
  <c r="CR160" i="14"/>
  <c r="CH160" i="14"/>
  <c r="CJ160" i="14"/>
  <c r="CO160" i="14"/>
  <c r="CL160" i="14"/>
  <c r="DK160" i="14"/>
  <c r="DP160" i="14"/>
  <c r="BS160" i="14"/>
  <c r="DQ160" i="14"/>
  <c r="DY160" i="14"/>
  <c r="CM160" i="14"/>
  <c r="DU160" i="14"/>
  <c r="DC160" i="14"/>
  <c r="DH160" i="14"/>
  <c r="DV160" i="14"/>
  <c r="DL160" i="14"/>
  <c r="CP160" i="14"/>
  <c r="DM160" i="14"/>
  <c r="BW160" i="14"/>
  <c r="CZ160" i="14"/>
  <c r="DN160" i="14"/>
  <c r="DI160" i="14"/>
  <c r="CT160" i="14"/>
  <c r="DE160" i="14"/>
  <c r="DR160" i="14"/>
  <c r="BT160" i="14"/>
  <c r="DF160" i="14"/>
  <c r="DD160" i="14"/>
  <c r="CK160" i="14"/>
  <c r="CW160" i="14"/>
  <c r="DJ160" i="14"/>
  <c r="DW160" i="14"/>
  <c r="CX160" i="14"/>
  <c r="BX160" i="14"/>
  <c r="BY160" i="14"/>
  <c r="DB160" i="14"/>
  <c r="DO160" i="14"/>
  <c r="BZ160" i="14"/>
  <c r="DA160" i="14"/>
  <c r="BQ160" i="14"/>
  <c r="BV160" i="14"/>
  <c r="DG160" i="14"/>
  <c r="BR160" i="14"/>
  <c r="BU160" i="14"/>
  <c r="CY160" i="14"/>
  <c r="DT160" i="14"/>
  <c r="CV160" i="14"/>
  <c r="DS160" i="14"/>
  <c r="DX160" i="14"/>
  <c r="CG160" i="14"/>
  <c r="CF160" i="14"/>
  <c r="CE160" i="14"/>
  <c r="CD160" i="14"/>
  <c r="CC160" i="14"/>
  <c r="CA223" i="13"/>
  <c r="B341" i="14"/>
  <c r="AE304" i="14"/>
  <c r="AH307" i="14"/>
  <c r="R291" i="14"/>
  <c r="D277" i="14"/>
  <c r="E278" i="14"/>
  <c r="AS318" i="14"/>
  <c r="AC302" i="14"/>
  <c r="AF305" i="14"/>
  <c r="P289" i="14"/>
  <c r="W296" i="14"/>
  <c r="U294" i="14"/>
  <c r="AO314" i="14"/>
  <c r="AR317" i="14"/>
  <c r="AB301" i="14"/>
  <c r="L285" i="14"/>
  <c r="O288" i="14"/>
  <c r="AM312" i="14"/>
  <c r="AP315" i="14"/>
  <c r="Z299" i="14"/>
  <c r="J283" i="14"/>
  <c r="M286" i="14"/>
  <c r="AK310" i="14"/>
  <c r="AN313" i="14"/>
  <c r="X297" i="14"/>
  <c r="H281" i="14"/>
  <c r="K284" i="14"/>
  <c r="AI308" i="14"/>
  <c r="AL311" i="14"/>
  <c r="V295" i="14"/>
  <c r="F279" i="14"/>
  <c r="I282" i="14"/>
  <c r="AJ309" i="14"/>
  <c r="AD303" i="14"/>
  <c r="T293" i="14"/>
  <c r="N287" i="14"/>
  <c r="Y298" i="14"/>
  <c r="AQ316" i="14"/>
  <c r="Q290" i="14"/>
  <c r="AG306" i="14"/>
  <c r="G280" i="14"/>
  <c r="AA300" i="14"/>
  <c r="S292" i="14"/>
  <c r="BR150" i="14"/>
  <c r="CE82" i="12"/>
  <c r="CD82" i="12"/>
  <c r="BX82" i="12"/>
  <c r="BZ82" i="12"/>
  <c r="CF82" i="12"/>
  <c r="DQ82" i="12"/>
  <c r="CZ82" i="12"/>
  <c r="CI82" i="12"/>
  <c r="DM82" i="12"/>
  <c r="CN82" i="12"/>
  <c r="CG82" i="12"/>
  <c r="DI82" i="12"/>
  <c r="CR82" i="12"/>
  <c r="DV82" i="12"/>
  <c r="DE82" i="12"/>
  <c r="DS82" i="12"/>
  <c r="CA82" i="12"/>
  <c r="DR82" i="12"/>
  <c r="DA82" i="12"/>
  <c r="CJ82" i="12"/>
  <c r="DN82" i="12"/>
  <c r="CW82" i="12"/>
  <c r="DK82" i="12"/>
  <c r="DJ82" i="12"/>
  <c r="CS82" i="12"/>
  <c r="DW82" i="12"/>
  <c r="DF82" i="12"/>
  <c r="CO82" i="12"/>
  <c r="DC82" i="12"/>
  <c r="CB82" i="12"/>
  <c r="CT82" i="12"/>
  <c r="DX82" i="12"/>
  <c r="DG82" i="12"/>
  <c r="CP82" i="12"/>
  <c r="DL82" i="12"/>
  <c r="CM82" i="12"/>
  <c r="BY82" i="12"/>
  <c r="CL82" i="12"/>
  <c r="DP82" i="12"/>
  <c r="CY82" i="12"/>
  <c r="CH82" i="12"/>
  <c r="DD82" i="12"/>
  <c r="CK82" i="12"/>
  <c r="CU82" i="12"/>
  <c r="DH82" i="12"/>
  <c r="CX82" i="12"/>
  <c r="DO82" i="12"/>
  <c r="CQ82" i="12"/>
  <c r="DU82" i="12"/>
  <c r="DB82" i="12"/>
  <c r="DT82" i="12"/>
  <c r="CC82" i="12"/>
  <c r="DY82" i="12"/>
  <c r="CV82" i="12"/>
  <c r="BW82" i="12"/>
  <c r="BV82" i="12"/>
  <c r="BU82" i="12"/>
  <c r="BT82" i="12"/>
  <c r="BS82" i="12"/>
  <c r="BR82" i="12"/>
  <c r="DE253" i="13"/>
  <c r="BM309" i="13"/>
  <c r="CV309" i="13" s="1"/>
  <c r="DZ88" i="14"/>
  <c r="CJ217" i="13"/>
  <c r="CD217" i="13"/>
  <c r="CI217" i="13"/>
  <c r="CN217" i="13"/>
  <c r="CC217" i="13"/>
  <c r="CB217" i="13"/>
  <c r="CA217" i="13"/>
  <c r="BZ217" i="13"/>
  <c r="CM217" i="13"/>
  <c r="DQ217" i="13"/>
  <c r="CO217" i="13"/>
  <c r="DX217" i="13"/>
  <c r="DV217" i="13"/>
  <c r="DS217" i="13"/>
  <c r="CE217" i="13"/>
  <c r="DI217" i="13"/>
  <c r="BQ217" i="13"/>
  <c r="DN217" i="13"/>
  <c r="DK217" i="13"/>
  <c r="DH217" i="13"/>
  <c r="CG217" i="13"/>
  <c r="DA217" i="13"/>
  <c r="DP217" i="13"/>
  <c r="DC217" i="13"/>
  <c r="CZ217" i="13"/>
  <c r="CX217" i="13"/>
  <c r="CK217" i="13"/>
  <c r="CS217" i="13"/>
  <c r="DF217" i="13"/>
  <c r="CR217" i="13"/>
  <c r="CP217" i="13"/>
  <c r="BR217" i="13"/>
  <c r="CH217" i="13"/>
  <c r="DM217" i="13"/>
  <c r="DO217" i="13"/>
  <c r="DL217" i="13"/>
  <c r="DJ217" i="13"/>
  <c r="DG217" i="13"/>
  <c r="CF217" i="13"/>
  <c r="DE217" i="13"/>
  <c r="DD217" i="13"/>
  <c r="DB217" i="13"/>
  <c r="CY217" i="13"/>
  <c r="CV217" i="13"/>
  <c r="CQ217" i="13"/>
  <c r="DT217" i="13"/>
  <c r="DY217" i="13"/>
  <c r="BS217" i="13"/>
  <c r="DU217" i="13"/>
  <c r="DR217" i="13"/>
  <c r="CU217" i="13"/>
  <c r="CT217" i="13"/>
  <c r="DW217" i="13"/>
  <c r="CL217" i="13"/>
  <c r="CW217" i="13"/>
  <c r="BY217" i="13"/>
  <c r="BX217" i="13"/>
  <c r="BW217" i="13"/>
  <c r="BV217" i="13"/>
  <c r="AO441" i="13"/>
  <c r="Z426" i="13"/>
  <c r="AE431" i="13"/>
  <c r="N414" i="13"/>
  <c r="E405" i="13"/>
  <c r="AM439" i="13"/>
  <c r="X424" i="13"/>
  <c r="AC429" i="13"/>
  <c r="L412" i="13"/>
  <c r="D404" i="13"/>
  <c r="BM404" i="13" s="1"/>
  <c r="B468" i="13"/>
  <c r="AK437" i="13"/>
  <c r="V422" i="13"/>
  <c r="AA427" i="13"/>
  <c r="O415" i="13"/>
  <c r="J410" i="13"/>
  <c r="AR444" i="13"/>
  <c r="AT446" i="13"/>
  <c r="T420" i="13"/>
  <c r="Y425" i="13"/>
  <c r="M413" i="13"/>
  <c r="F406" i="13"/>
  <c r="AP442" i="13"/>
  <c r="AH434" i="13"/>
  <c r="R418" i="13"/>
  <c r="W423" i="13"/>
  <c r="K411" i="13"/>
  <c r="P416" i="13"/>
  <c r="AN440" i="13"/>
  <c r="AF432" i="13"/>
  <c r="AJ436" i="13"/>
  <c r="U421" i="13"/>
  <c r="AL438" i="13"/>
  <c r="H408" i="13"/>
  <c r="AS445" i="13"/>
  <c r="AD430" i="13"/>
  <c r="AI435" i="13"/>
  <c r="S419" i="13"/>
  <c r="I409" i="13"/>
  <c r="AB428" i="13"/>
  <c r="AQ443" i="13"/>
  <c r="AG433" i="13"/>
  <c r="Q417" i="13"/>
  <c r="G407" i="13"/>
  <c r="DQ188" i="14"/>
  <c r="DO188" i="14"/>
  <c r="DS188" i="14"/>
  <c r="CO188" i="14"/>
  <c r="DB188" i="14"/>
  <c r="BZ188" i="14"/>
  <c r="BS188" i="14"/>
  <c r="CB188" i="14"/>
  <c r="DP188" i="14"/>
  <c r="DY188" i="14"/>
  <c r="CG188" i="14"/>
  <c r="CT188" i="14"/>
  <c r="CM188" i="14"/>
  <c r="CX188" i="14"/>
  <c r="DR188" i="14"/>
  <c r="DW188" i="14"/>
  <c r="DA188" i="14"/>
  <c r="BY188" i="14"/>
  <c r="CL188" i="14"/>
  <c r="BW188" i="14"/>
  <c r="CH188" i="14"/>
  <c r="DK188" i="14"/>
  <c r="DJ188" i="14"/>
  <c r="CS188" i="14"/>
  <c r="BQ188" i="14"/>
  <c r="DZ188" i="14" s="1"/>
  <c r="CD188" i="14"/>
  <c r="CZ188" i="14"/>
  <c r="BR188" i="14"/>
  <c r="DV188" i="14"/>
  <c r="CK188" i="14"/>
  <c r="CV188" i="14"/>
  <c r="BV188" i="14"/>
  <c r="CJ188" i="14"/>
  <c r="CU188" i="14"/>
  <c r="DT188" i="14"/>
  <c r="CC188" i="14"/>
  <c r="CN188" i="14"/>
  <c r="CQ188" i="14"/>
  <c r="BT188" i="14"/>
  <c r="CE188" i="14"/>
  <c r="BU188" i="14"/>
  <c r="CF188" i="14"/>
  <c r="CA188" i="14"/>
  <c r="CY188" i="14"/>
  <c r="DX188" i="14"/>
  <c r="DL188" i="14"/>
  <c r="DM188" i="14"/>
  <c r="DN188" i="14"/>
  <c r="CW188" i="14"/>
  <c r="BX188" i="14"/>
  <c r="CP188" i="14"/>
  <c r="DU188" i="14"/>
  <c r="CI188" i="14"/>
  <c r="CR188" i="14"/>
  <c r="DI188" i="14"/>
  <c r="DH188" i="14"/>
  <c r="DG188" i="14"/>
  <c r="DF188" i="14"/>
  <c r="DE188" i="14"/>
  <c r="DR249" i="14"/>
  <c r="DS249" i="14"/>
  <c r="CN249" i="14"/>
  <c r="CD249" i="14"/>
  <c r="CX249" i="14"/>
  <c r="DP249" i="14"/>
  <c r="CK249" i="14"/>
  <c r="AU253" i="12"/>
  <c r="AR250" i="12"/>
  <c r="AB234" i="12"/>
  <c r="O221" i="12"/>
  <c r="AG239" i="12"/>
  <c r="N220" i="12"/>
  <c r="AS251" i="12"/>
  <c r="AP248" i="12"/>
  <c r="B274" i="12"/>
  <c r="M219" i="12"/>
  <c r="AC235" i="12"/>
  <c r="L218" i="12"/>
  <c r="AQ249" i="12"/>
  <c r="AN246" i="12"/>
  <c r="AA233" i="12"/>
  <c r="K217" i="12"/>
  <c r="Z232" i="12"/>
  <c r="J216" i="12"/>
  <c r="AO247" i="12"/>
  <c r="AL244" i="12"/>
  <c r="Y231" i="12"/>
  <c r="I215" i="12"/>
  <c r="X230" i="12"/>
  <c r="H214" i="12"/>
  <c r="AK243" i="12"/>
  <c r="AH240" i="12"/>
  <c r="U227" i="12"/>
  <c r="G213" i="12"/>
  <c r="T226" i="12"/>
  <c r="F212" i="12"/>
  <c r="AV254" i="12"/>
  <c r="AF238" i="12"/>
  <c r="S225" i="12"/>
  <c r="AI241" i="12"/>
  <c r="R224" i="12"/>
  <c r="AD236" i="12"/>
  <c r="W229" i="12"/>
  <c r="D210" i="12"/>
  <c r="Q223" i="12"/>
  <c r="E211" i="12"/>
  <c r="AM245" i="12"/>
  <c r="V228" i="12"/>
  <c r="AT252" i="12"/>
  <c r="P222" i="12"/>
  <c r="AE237" i="12"/>
  <c r="AJ242" i="12"/>
  <c r="DZ90" i="14"/>
  <c r="DP246" i="13"/>
  <c r="DO246" i="13"/>
  <c r="DN246" i="13"/>
  <c r="DG246" i="13"/>
  <c r="DQ246" i="13"/>
  <c r="DL246" i="13"/>
  <c r="DC246" i="13"/>
  <c r="DM246" i="13"/>
  <c r="BS246" i="13"/>
  <c r="CK246" i="13"/>
  <c r="BZ246" i="13"/>
  <c r="DT246" i="13"/>
  <c r="DR246" i="13"/>
  <c r="DE246" i="13"/>
  <c r="DF246" i="13"/>
  <c r="DU246" i="13"/>
  <c r="CC246" i="13"/>
  <c r="DX246" i="13"/>
  <c r="CU246" i="13"/>
  <c r="CR246" i="13"/>
  <c r="DD246" i="13"/>
  <c r="CO246" i="13"/>
  <c r="BU246" i="13"/>
  <c r="CL246" i="13"/>
  <c r="CH246" i="13"/>
  <c r="CE246" i="13"/>
  <c r="CG246" i="13"/>
  <c r="CP246" i="13"/>
  <c r="BX246" i="13"/>
  <c r="BV246" i="13"/>
  <c r="BR246" i="13"/>
  <c r="CQ246" i="13"/>
  <c r="BQ246" i="13"/>
  <c r="DZ246" i="13" s="1"/>
  <c r="CN246" i="13"/>
  <c r="CV246" i="13"/>
  <c r="CT246" i="13"/>
  <c r="DJ246" i="13"/>
  <c r="DH246" i="13"/>
  <c r="CI246" i="13"/>
  <c r="DY246" i="13"/>
  <c r="CB246" i="13"/>
  <c r="CJ246" i="13"/>
  <c r="CF246" i="13"/>
  <c r="CA246" i="13"/>
  <c r="BT246" i="13"/>
  <c r="BY246" i="13"/>
  <c r="CS246" i="13"/>
  <c r="DK246" i="13"/>
  <c r="CD246" i="13"/>
  <c r="DV246" i="13"/>
  <c r="DI246" i="13"/>
  <c r="BW246" i="13"/>
  <c r="CM246" i="13"/>
  <c r="DS246" i="13"/>
  <c r="DW246" i="13"/>
  <c r="DB246" i="13"/>
  <c r="DA246" i="13"/>
  <c r="CZ246" i="13"/>
  <c r="CY246" i="13"/>
  <c r="DZ116" i="14"/>
  <c r="DZ110" i="14"/>
  <c r="AN23" i="9"/>
  <c r="DZ150" i="13"/>
  <c r="H17" i="9"/>
  <c r="G17" i="22" s="1"/>
  <c r="BM295" i="13"/>
  <c r="CH295" i="13" s="1"/>
  <c r="BM278" i="13"/>
  <c r="BQ278" i="13" s="1"/>
  <c r="BM301" i="13"/>
  <c r="CN301" i="13" s="1"/>
  <c r="AO379" i="13"/>
  <c r="AH372" i="13"/>
  <c r="L350" i="13"/>
  <c r="Q355" i="13"/>
  <c r="I347" i="13"/>
  <c r="AM377" i="13"/>
  <c r="AF370" i="13"/>
  <c r="J348" i="13"/>
  <c r="AC367" i="13"/>
  <c r="G345" i="13"/>
  <c r="AK375" i="13"/>
  <c r="AD368" i="13"/>
  <c r="H346" i="13"/>
  <c r="T358" i="13"/>
  <c r="E343" i="13"/>
  <c r="B406" i="13"/>
  <c r="AI373" i="13"/>
  <c r="AB366" i="13"/>
  <c r="F344" i="13"/>
  <c r="AA365" i="13"/>
  <c r="W361" i="13"/>
  <c r="AP380" i="13"/>
  <c r="AE369" i="13"/>
  <c r="Z364" i="13"/>
  <c r="X362" i="13"/>
  <c r="O353" i="13"/>
  <c r="AN378" i="13"/>
  <c r="AL376" i="13"/>
  <c r="S357" i="13"/>
  <c r="P354" i="13"/>
  <c r="M351" i="13"/>
  <c r="D342" i="13"/>
  <c r="V360" i="13"/>
  <c r="AR382" i="13"/>
  <c r="R356" i="13"/>
  <c r="AQ381" i="13"/>
  <c r="K349" i="13"/>
  <c r="AJ374" i="13"/>
  <c r="U359" i="13"/>
  <c r="AG371" i="13"/>
  <c r="N352" i="13"/>
  <c r="Y363" i="13"/>
  <c r="BM291" i="13"/>
  <c r="CD291" i="13" s="1"/>
  <c r="BM335" i="12"/>
  <c r="BQ335" i="12" s="1"/>
  <c r="DZ93" i="14"/>
  <c r="W17" i="9"/>
  <c r="V17" i="22" s="1"/>
  <c r="I23" i="9"/>
  <c r="H23" i="22" s="1"/>
  <c r="DZ155" i="13"/>
  <c r="CY248" i="13"/>
  <c r="DS248" i="13"/>
  <c r="DQ248" i="13"/>
  <c r="DN248" i="13"/>
  <c r="DJ248" i="13"/>
  <c r="DF248" i="13"/>
  <c r="DG248" i="13"/>
  <c r="DI248" i="13"/>
  <c r="DU248" i="13"/>
  <c r="CK248" i="13"/>
  <c r="CX248" i="13"/>
  <c r="CU248" i="13"/>
  <c r="BR248" i="13"/>
  <c r="DO248" i="13"/>
  <c r="CW248" i="13"/>
  <c r="CC248" i="13"/>
  <c r="CL248" i="13"/>
  <c r="CH248" i="13"/>
  <c r="CP248" i="13"/>
  <c r="CO248" i="13"/>
  <c r="BU248" i="13"/>
  <c r="BX248" i="13"/>
  <c r="BV248" i="13"/>
  <c r="CD248" i="13"/>
  <c r="DW248" i="13"/>
  <c r="CG248" i="13"/>
  <c r="CN248" i="13"/>
  <c r="DV248" i="13"/>
  <c r="CT248" i="13"/>
  <c r="DM248" i="13"/>
  <c r="DH248" i="13"/>
  <c r="CI248" i="13"/>
  <c r="BQ248" i="13"/>
  <c r="DZ248" i="13" s="1"/>
  <c r="CM248" i="13"/>
  <c r="CJ248" i="13"/>
  <c r="BT248" i="13"/>
  <c r="DR248" i="13"/>
  <c r="CA248" i="13"/>
  <c r="DY248" i="13"/>
  <c r="BZ248" i="13"/>
  <c r="BW248" i="13"/>
  <c r="CR248" i="13"/>
  <c r="DK248" i="13"/>
  <c r="DE248" i="13"/>
  <c r="CV248" i="13"/>
  <c r="DT248" i="13"/>
  <c r="CQ248" i="13"/>
  <c r="CF248" i="13"/>
  <c r="BS248" i="13"/>
  <c r="CE248" i="13"/>
  <c r="DL248" i="13"/>
  <c r="CS248" i="13"/>
  <c r="CB248" i="13"/>
  <c r="DP248" i="13"/>
  <c r="BY248" i="13"/>
  <c r="DX248" i="13"/>
  <c r="DD248" i="13"/>
  <c r="DC248" i="13"/>
  <c r="DB248" i="13"/>
  <c r="DA248" i="13"/>
  <c r="CK226" i="13"/>
  <c r="CS226" i="13"/>
  <c r="CP226" i="13"/>
  <c r="CW226" i="13"/>
  <c r="CN226" i="13"/>
  <c r="CV226" i="13"/>
  <c r="CM226" i="13"/>
  <c r="CR226" i="13"/>
  <c r="CU226" i="13"/>
  <c r="CL226" i="13"/>
  <c r="CI226" i="13"/>
  <c r="CT226" i="13"/>
  <c r="CO226" i="13"/>
  <c r="DG226" i="13"/>
  <c r="BQ226" i="13"/>
  <c r="BV226" i="13"/>
  <c r="DV226" i="13"/>
  <c r="BX226" i="13"/>
  <c r="CY226" i="13"/>
  <c r="DS226" i="13"/>
  <c r="DY226" i="13"/>
  <c r="CZ226" i="13"/>
  <c r="DL226" i="13"/>
  <c r="CA226" i="13"/>
  <c r="DK226" i="13"/>
  <c r="DQ226" i="13"/>
  <c r="DT226" i="13"/>
  <c r="BT226" i="13"/>
  <c r="BS226" i="13"/>
  <c r="DC226" i="13"/>
  <c r="DI226" i="13"/>
  <c r="CX226" i="13"/>
  <c r="DH226" i="13"/>
  <c r="DM226" i="13"/>
  <c r="DR226" i="13"/>
  <c r="BU226" i="13"/>
  <c r="DP226" i="13"/>
  <c r="DF226" i="13"/>
  <c r="DW226" i="13"/>
  <c r="DE226" i="13"/>
  <c r="DJ226" i="13"/>
  <c r="DX226" i="13"/>
  <c r="BZ226" i="13"/>
  <c r="BW226" i="13"/>
  <c r="DB226" i="13"/>
  <c r="DA226" i="13"/>
  <c r="DD226" i="13"/>
  <c r="CJ226" i="13"/>
  <c r="DO226" i="13"/>
  <c r="DN226" i="13"/>
  <c r="DU226" i="13"/>
  <c r="BR226" i="13"/>
  <c r="CQ226" i="13"/>
  <c r="CB226" i="13"/>
  <c r="BY226" i="13"/>
  <c r="CH226" i="13"/>
  <c r="CG226" i="13"/>
  <c r="CF226" i="13"/>
  <c r="CE226" i="13"/>
  <c r="DZ92" i="14"/>
  <c r="CN228" i="13"/>
  <c r="CY228" i="13"/>
  <c r="CT228" i="13"/>
  <c r="CR228" i="13"/>
  <c r="CK228" i="13"/>
  <c r="CM228" i="13"/>
  <c r="CX228" i="13"/>
  <c r="CW228" i="13"/>
  <c r="CU228" i="13"/>
  <c r="CP228" i="13"/>
  <c r="CS228" i="13"/>
  <c r="CL228" i="13"/>
  <c r="CV228" i="13"/>
  <c r="BS228" i="13"/>
  <c r="DC228" i="13"/>
  <c r="DQ228" i="13"/>
  <c r="DV228" i="13"/>
  <c r="DL228" i="13"/>
  <c r="DU228" i="13"/>
  <c r="BW228" i="13"/>
  <c r="DI228" i="13"/>
  <c r="CZ228" i="13"/>
  <c r="BT228" i="13"/>
  <c r="DM228" i="13"/>
  <c r="DR228" i="13"/>
  <c r="DA228" i="13"/>
  <c r="DT228" i="13"/>
  <c r="DH228" i="13"/>
  <c r="CO228" i="13"/>
  <c r="DE228" i="13"/>
  <c r="DJ228" i="13"/>
  <c r="CC228" i="13"/>
  <c r="CB228" i="13"/>
  <c r="BR228" i="13"/>
  <c r="DO228" i="13"/>
  <c r="BQ228" i="13"/>
  <c r="CD228" i="13"/>
  <c r="DF228" i="13"/>
  <c r="BZ228" i="13"/>
  <c r="DG228" i="13"/>
  <c r="DS228" i="13"/>
  <c r="BV228" i="13"/>
  <c r="DX228" i="13"/>
  <c r="DN228" i="13"/>
  <c r="DK228" i="13"/>
  <c r="DB228" i="13"/>
  <c r="CQ228" i="13"/>
  <c r="DY228" i="13"/>
  <c r="BU228" i="13"/>
  <c r="DD228" i="13"/>
  <c r="DW228" i="13"/>
  <c r="DP228" i="13"/>
  <c r="CA228" i="13"/>
  <c r="BX228" i="13"/>
  <c r="BY228" i="13"/>
  <c r="CJ228" i="13"/>
  <c r="CI228" i="13"/>
  <c r="CH228" i="13"/>
  <c r="CG228" i="13"/>
  <c r="DZ159" i="13"/>
  <c r="DJ245" i="13"/>
  <c r="DF245" i="13"/>
  <c r="DO245" i="13"/>
  <c r="CU245" i="13"/>
  <c r="CC245" i="13"/>
  <c r="CJ245" i="13"/>
  <c r="BT245" i="13"/>
  <c r="CP245" i="13"/>
  <c r="CM245" i="13"/>
  <c r="BU245" i="13"/>
  <c r="BX245" i="13"/>
  <c r="DR245" i="13"/>
  <c r="CB245" i="13"/>
  <c r="DL245" i="13"/>
  <c r="DD245" i="13"/>
  <c r="CE245" i="13"/>
  <c r="DU245" i="13"/>
  <c r="DV245" i="13"/>
  <c r="CR245" i="13"/>
  <c r="CN245" i="13"/>
  <c r="DC245" i="13"/>
  <c r="DK245" i="13"/>
  <c r="BW245" i="13"/>
  <c r="CO245" i="13"/>
  <c r="CI245" i="13"/>
  <c r="CF245" i="13"/>
  <c r="CA245" i="13"/>
  <c r="DE245" i="13"/>
  <c r="DQ245" i="13"/>
  <c r="BY245" i="13"/>
  <c r="DT245" i="13"/>
  <c r="CQ245" i="13"/>
  <c r="CL245" i="13"/>
  <c r="DN245" i="13"/>
  <c r="DM245" i="13"/>
  <c r="CS245" i="13"/>
  <c r="BQ245" i="13"/>
  <c r="DZ245" i="13" s="1"/>
  <c r="CT245" i="13"/>
  <c r="CD245" i="13"/>
  <c r="BZ245" i="13"/>
  <c r="DI245" i="13"/>
  <c r="DW245" i="13"/>
  <c r="BV245" i="13"/>
  <c r="CH245" i="13"/>
  <c r="BS245" i="13"/>
  <c r="DY245" i="13"/>
  <c r="DX245" i="13"/>
  <c r="DB245" i="13"/>
  <c r="CK245" i="13"/>
  <c r="BR245" i="13"/>
  <c r="DG245" i="13"/>
  <c r="DH245" i="13"/>
  <c r="DP245" i="13"/>
  <c r="DS245" i="13"/>
  <c r="CG245" i="13"/>
  <c r="DA245" i="13"/>
  <c r="CZ245" i="13"/>
  <c r="CY245" i="13"/>
  <c r="CX245" i="13"/>
  <c r="DT186" i="14"/>
  <c r="DL186" i="14"/>
  <c r="DU186" i="14"/>
  <c r="DJ186" i="14"/>
  <c r="DI186" i="14"/>
  <c r="DM186" i="14"/>
  <c r="DO186" i="14"/>
  <c r="DK186" i="14"/>
  <c r="DS186" i="14"/>
  <c r="DQ186" i="14"/>
  <c r="DN186" i="14"/>
  <c r="DR186" i="14"/>
  <c r="DH186" i="14"/>
  <c r="DP186" i="14"/>
  <c r="DY186" i="14"/>
  <c r="CN186" i="14"/>
  <c r="CH186" i="14"/>
  <c r="BV186" i="14"/>
  <c r="BT186" i="14"/>
  <c r="CS186" i="14"/>
  <c r="CT186" i="14"/>
  <c r="BX186" i="14"/>
  <c r="DW186" i="14"/>
  <c r="CM186" i="14"/>
  <c r="CK186" i="14"/>
  <c r="CL186" i="14"/>
  <c r="CU186" i="14"/>
  <c r="CQ186" i="14"/>
  <c r="CA186" i="14"/>
  <c r="CC186" i="14"/>
  <c r="CY186" i="14"/>
  <c r="CF186" i="14"/>
  <c r="CD186" i="14"/>
  <c r="BS186" i="14"/>
  <c r="CW186" i="14"/>
  <c r="CI186" i="14"/>
  <c r="BW186" i="14"/>
  <c r="BU186" i="14"/>
  <c r="CZ186" i="14"/>
  <c r="CO186" i="14"/>
  <c r="BY186" i="14"/>
  <c r="DX186" i="14"/>
  <c r="DV186" i="14"/>
  <c r="CJ186" i="14"/>
  <c r="CG186" i="14"/>
  <c r="BQ186" i="14"/>
  <c r="DZ186" i="14" s="1"/>
  <c r="CR186" i="14"/>
  <c r="CP186" i="14"/>
  <c r="BZ186" i="14"/>
  <c r="CV186" i="14"/>
  <c r="CX186" i="14"/>
  <c r="CE186" i="14"/>
  <c r="CB186" i="14"/>
  <c r="BR186" i="14"/>
  <c r="DG186" i="14"/>
  <c r="DF186" i="14"/>
  <c r="DE186" i="14"/>
  <c r="DD186" i="14"/>
  <c r="DC186" i="14"/>
  <c r="CK162" i="14"/>
  <c r="CS162" i="14"/>
  <c r="DC162" i="14"/>
  <c r="DH162" i="14"/>
  <c r="CA162" i="14"/>
  <c r="DL162" i="14"/>
  <c r="DQ162" i="14"/>
  <c r="CV162" i="14"/>
  <c r="CQ162" i="14"/>
  <c r="DU162" i="14"/>
  <c r="BW162" i="14"/>
  <c r="CZ162" i="14"/>
  <c r="BS162" i="14"/>
  <c r="DI162" i="14"/>
  <c r="CR162" i="14"/>
  <c r="CP162" i="14"/>
  <c r="CW162" i="14"/>
  <c r="CL162" i="14"/>
  <c r="DE162" i="14"/>
  <c r="DJ162" i="14"/>
  <c r="BT162" i="14"/>
  <c r="DN162" i="14"/>
  <c r="BX162" i="14"/>
  <c r="BY162" i="14"/>
  <c r="DB162" i="14"/>
  <c r="DW162" i="14"/>
  <c r="DF162" i="14"/>
  <c r="DA162" i="14"/>
  <c r="CT162" i="14"/>
  <c r="CO162" i="14"/>
  <c r="BQ162" i="14"/>
  <c r="BV162" i="14"/>
  <c r="DO162" i="14"/>
  <c r="CX162" i="14"/>
  <c r="BU162" i="14"/>
  <c r="CU162" i="14"/>
  <c r="DS162" i="14"/>
  <c r="DX162" i="14"/>
  <c r="DG162" i="14"/>
  <c r="BZ162" i="14"/>
  <c r="DY162" i="14"/>
  <c r="CN162" i="14"/>
  <c r="DP162" i="14"/>
  <c r="CJ162" i="14"/>
  <c r="CB162" i="14"/>
  <c r="CY162" i="14"/>
  <c r="CM162" i="14"/>
  <c r="DV162" i="14"/>
  <c r="BR162" i="14"/>
  <c r="DM162" i="14"/>
  <c r="DD162" i="14"/>
  <c r="DK162" i="14"/>
  <c r="DT162" i="14"/>
  <c r="DR162" i="14"/>
  <c r="CI162" i="14"/>
  <c r="CH162" i="14"/>
  <c r="CG162" i="14"/>
  <c r="CF162" i="14"/>
  <c r="CE162" i="14"/>
  <c r="BM252" i="14"/>
  <c r="DC252" i="14" s="1"/>
  <c r="BM238" i="14"/>
  <c r="BM223" i="14"/>
  <c r="BZ223" i="14" s="1"/>
  <c r="BM231" i="14"/>
  <c r="CH231" i="14" s="1"/>
  <c r="BM232" i="14"/>
  <c r="CJ232" i="14" s="1"/>
  <c r="BM237" i="14"/>
  <c r="AR443" i="14"/>
  <c r="AE430" i="14"/>
  <c r="AO440" i="14"/>
  <c r="R417" i="14"/>
  <c r="G406" i="14"/>
  <c r="D403" i="14"/>
  <c r="AQ442" i="14"/>
  <c r="AC428" i="14"/>
  <c r="AH433" i="14"/>
  <c r="AL437" i="14"/>
  <c r="O414" i="14"/>
  <c r="F405" i="14"/>
  <c r="AT445" i="14"/>
  <c r="AA426" i="14"/>
  <c r="AD429" i="14"/>
  <c r="AJ435" i="14"/>
  <c r="N413" i="14"/>
  <c r="E404" i="14"/>
  <c r="AS444" i="14"/>
  <c r="Y424" i="14"/>
  <c r="AN439" i="14"/>
  <c r="AB427" i="14"/>
  <c r="Q416" i="14"/>
  <c r="AK436" i="14"/>
  <c r="U420" i="14"/>
  <c r="X423" i="14"/>
  <c r="M412" i="14"/>
  <c r="L411" i="14"/>
  <c r="AU446" i="14"/>
  <c r="AI434" i="14"/>
  <c r="S418" i="14"/>
  <c r="V421" i="14"/>
  <c r="K410" i="14"/>
  <c r="J409" i="14"/>
  <c r="T419" i="14"/>
  <c r="AF431" i="14"/>
  <c r="B467" i="14"/>
  <c r="I408" i="14"/>
  <c r="AM438" i="14"/>
  <c r="P415" i="14"/>
  <c r="AG432" i="14"/>
  <c r="H407" i="14"/>
  <c r="W422" i="14"/>
  <c r="AP441" i="14"/>
  <c r="Z425" i="14"/>
  <c r="BM461" i="12"/>
  <c r="BQ461" i="12" s="1"/>
  <c r="DZ461" i="12" s="1"/>
  <c r="CU244" i="13"/>
  <c r="DB180" i="14"/>
  <c r="DF180" i="14"/>
  <c r="DG180" i="14"/>
  <c r="DM180" i="14"/>
  <c r="DK180" i="14"/>
  <c r="DC180" i="14"/>
  <c r="DI180" i="14"/>
  <c r="DN180" i="14"/>
  <c r="DE180" i="14"/>
  <c r="DL180" i="14"/>
  <c r="DD180" i="14"/>
  <c r="DO180" i="14"/>
  <c r="DT180" i="14"/>
  <c r="DR180" i="14"/>
  <c r="CK180" i="14"/>
  <c r="BT180" i="14"/>
  <c r="CH180" i="14"/>
  <c r="CN180" i="14"/>
  <c r="CT180" i="14"/>
  <c r="CC180" i="14"/>
  <c r="DW180" i="14"/>
  <c r="BZ180" i="14"/>
  <c r="DJ180" i="14"/>
  <c r="DH180" i="14"/>
  <c r="CF180" i="14"/>
  <c r="CL180" i="14"/>
  <c r="BU180" i="14"/>
  <c r="CQ180" i="14"/>
  <c r="BR180" i="14"/>
  <c r="DU180" i="14"/>
  <c r="BX180" i="14"/>
  <c r="CD180" i="14"/>
  <c r="DX180" i="14"/>
  <c r="CI180" i="14"/>
  <c r="CO180" i="14"/>
  <c r="DS180" i="14"/>
  <c r="BV180" i="14"/>
  <c r="DP180" i="14"/>
  <c r="CA180" i="14"/>
  <c r="CG180" i="14"/>
  <c r="CM180" i="14"/>
  <c r="DY180" i="14"/>
  <c r="CR180" i="14"/>
  <c r="BS180" i="14"/>
  <c r="BY180" i="14"/>
  <c r="CE180" i="14"/>
  <c r="DQ180" i="14"/>
  <c r="CJ180" i="14"/>
  <c r="DV180" i="14"/>
  <c r="BQ180" i="14"/>
  <c r="BW180" i="14"/>
  <c r="CS180" i="14"/>
  <c r="CB180" i="14"/>
  <c r="CP180" i="14"/>
  <c r="DA180" i="14"/>
  <c r="CZ180" i="14"/>
  <c r="CY180" i="14"/>
  <c r="CX180" i="14"/>
  <c r="CW180" i="14"/>
  <c r="BT216" i="13"/>
  <c r="AS382" i="13"/>
  <c r="AC366" i="13"/>
  <c r="AO378" i="13"/>
  <c r="AL375" i="13"/>
  <c r="L349" i="13"/>
  <c r="E342" i="13"/>
  <c r="AQ380" i="13"/>
  <c r="AA364" i="13"/>
  <c r="AJ373" i="13"/>
  <c r="Q354" i="13"/>
  <c r="J347" i="13"/>
  <c r="AF369" i="13"/>
  <c r="B405" i="13"/>
  <c r="Y362" i="13"/>
  <c r="T357" i="13"/>
  <c r="AN377" i="13"/>
  <c r="H345" i="13"/>
  <c r="X361" i="13"/>
  <c r="AM376" i="13"/>
  <c r="W360" i="13"/>
  <c r="O352" i="13"/>
  <c r="R355" i="13"/>
  <c r="F343" i="13"/>
  <c r="AI372" i="13"/>
  <c r="S356" i="13"/>
  <c r="K348" i="13"/>
  <c r="AB365" i="13"/>
  <c r="AH371" i="13"/>
  <c r="AG370" i="13"/>
  <c r="AR381" i="13"/>
  <c r="I346" i="13"/>
  <c r="P353" i="13"/>
  <c r="V359" i="13"/>
  <c r="AK374" i="13"/>
  <c r="Z363" i="13"/>
  <c r="AE368" i="13"/>
  <c r="D341" i="13"/>
  <c r="U358" i="13"/>
  <c r="AP379" i="13"/>
  <c r="G344" i="13"/>
  <c r="AD367" i="13"/>
  <c r="M350" i="13"/>
  <c r="N351" i="13"/>
  <c r="DZ96" i="14"/>
  <c r="CC225" i="13"/>
  <c r="DC251" i="14"/>
  <c r="CH166" i="14"/>
  <c r="DJ239" i="13"/>
  <c r="DI239" i="13"/>
  <c r="CY239" i="13"/>
  <c r="CV239" i="13"/>
  <c r="DF239" i="13"/>
  <c r="DC239" i="13"/>
  <c r="DD239" i="13"/>
  <c r="DE239" i="13"/>
  <c r="DH239" i="13"/>
  <c r="CW239" i="13"/>
  <c r="CK239" i="13"/>
  <c r="BQ239" i="13"/>
  <c r="DZ239" i="13" s="1"/>
  <c r="CL239" i="13"/>
  <c r="DT239" i="13"/>
  <c r="BR239" i="13"/>
  <c r="CZ239" i="13"/>
  <c r="DS239" i="13"/>
  <c r="CC239" i="13"/>
  <c r="DO239" i="13"/>
  <c r="BZ239" i="13"/>
  <c r="CH239" i="13"/>
  <c r="DK239" i="13"/>
  <c r="BU239" i="13"/>
  <c r="CB239" i="13"/>
  <c r="DW239" i="13"/>
  <c r="BT239" i="13"/>
  <c r="CM239" i="13"/>
  <c r="DU239" i="13"/>
  <c r="DN239" i="13"/>
  <c r="CJ239" i="13"/>
  <c r="DR239" i="13"/>
  <c r="DA239" i="13"/>
  <c r="BW239" i="13"/>
  <c r="CO239" i="13"/>
  <c r="CA239" i="13"/>
  <c r="DV239" i="13"/>
  <c r="BS239" i="13"/>
  <c r="CX239" i="13"/>
  <c r="DB239" i="13"/>
  <c r="DY239" i="13"/>
  <c r="CG239" i="13"/>
  <c r="DX239" i="13"/>
  <c r="CI239" i="13"/>
  <c r="DP239" i="13"/>
  <c r="BX239" i="13"/>
  <c r="BV239" i="13"/>
  <c r="CE239" i="13"/>
  <c r="CF239" i="13"/>
  <c r="DQ239" i="13"/>
  <c r="CD239" i="13"/>
  <c r="BY239" i="13"/>
  <c r="CN239" i="13"/>
  <c r="DG239" i="13"/>
  <c r="DL239" i="13"/>
  <c r="DM239" i="13"/>
  <c r="CU239" i="13"/>
  <c r="CT239" i="13"/>
  <c r="CS239" i="13"/>
  <c r="CR239" i="13"/>
  <c r="CC214" i="13"/>
  <c r="BW214" i="13"/>
  <c r="BZ214" i="13"/>
  <c r="CF214" i="13"/>
  <c r="CH214" i="13"/>
  <c r="BX214" i="13"/>
  <c r="DU214" i="13"/>
  <c r="DA214" i="13"/>
  <c r="CZ214" i="13"/>
  <c r="CX214" i="13"/>
  <c r="CU214" i="13"/>
  <c r="CA214" i="13"/>
  <c r="CG214" i="13"/>
  <c r="DM214" i="13"/>
  <c r="CS214" i="13"/>
  <c r="CP214" i="13"/>
  <c r="CM214" i="13"/>
  <c r="DO214" i="13"/>
  <c r="DE214" i="13"/>
  <c r="DW214" i="13"/>
  <c r="DT214" i="13"/>
  <c r="DR214" i="13"/>
  <c r="DD214" i="13"/>
  <c r="CD214" i="13"/>
  <c r="CB214" i="13"/>
  <c r="CW214" i="13"/>
  <c r="DL214" i="13"/>
  <c r="DJ214" i="13"/>
  <c r="DG214" i="13"/>
  <c r="CT214" i="13"/>
  <c r="DY214" i="13"/>
  <c r="CQ214" i="13"/>
  <c r="CN214" i="13"/>
  <c r="CL214" i="13"/>
  <c r="DN214" i="13"/>
  <c r="DQ214" i="13"/>
  <c r="DV214" i="13"/>
  <c r="DS214" i="13"/>
  <c r="DP214" i="13"/>
  <c r="DC214" i="13"/>
  <c r="CK214" i="13"/>
  <c r="DF214" i="13"/>
  <c r="CO214" i="13"/>
  <c r="DX214" i="13"/>
  <c r="CE214" i="13"/>
  <c r="BY214" i="13"/>
  <c r="DI214" i="13"/>
  <c r="CR214" i="13"/>
  <c r="CI214" i="13"/>
  <c r="DB214" i="13"/>
  <c r="CJ214" i="13"/>
  <c r="CY214" i="13"/>
  <c r="DH214" i="13"/>
  <c r="DK214" i="13"/>
  <c r="CV214" i="13"/>
  <c r="BV214" i="13"/>
  <c r="BU214" i="13"/>
  <c r="BT214" i="13"/>
  <c r="BS214" i="13"/>
  <c r="DI176" i="14"/>
  <c r="DE176" i="14"/>
  <c r="DG176" i="14"/>
  <c r="DA176" i="14"/>
  <c r="CX176" i="14"/>
  <c r="DC176" i="14"/>
  <c r="CY176" i="14"/>
  <c r="DD176" i="14"/>
  <c r="DB176" i="14"/>
  <c r="DJ176" i="14"/>
  <c r="CZ176" i="14"/>
  <c r="DH176" i="14"/>
  <c r="DK176" i="14"/>
  <c r="CO176" i="14"/>
  <c r="BX176" i="14"/>
  <c r="BV176" i="14"/>
  <c r="CJ176" i="14"/>
  <c r="DV176" i="14"/>
  <c r="CG176" i="14"/>
  <c r="DS176" i="14"/>
  <c r="DY176" i="14"/>
  <c r="CB176" i="14"/>
  <c r="DN176" i="14"/>
  <c r="BY176" i="14"/>
  <c r="CM176" i="14"/>
  <c r="DQ176" i="14"/>
  <c r="BT176" i="14"/>
  <c r="CP176" i="14"/>
  <c r="BQ176" i="14"/>
  <c r="CE176" i="14"/>
  <c r="CK176" i="14"/>
  <c r="DW176" i="14"/>
  <c r="CH176" i="14"/>
  <c r="DT176" i="14"/>
  <c r="BW176" i="14"/>
  <c r="CC176" i="14"/>
  <c r="DO176" i="14"/>
  <c r="BZ176" i="14"/>
  <c r="DL176" i="14"/>
  <c r="DR176" i="14"/>
  <c r="BU176" i="14"/>
  <c r="CI176" i="14"/>
  <c r="BR176" i="14"/>
  <c r="DU176" i="14"/>
  <c r="CN176" i="14"/>
  <c r="CL176" i="14"/>
  <c r="DX176" i="14"/>
  <c r="CA176" i="14"/>
  <c r="DM176" i="14"/>
  <c r="CF176" i="14"/>
  <c r="CD176" i="14"/>
  <c r="DP176" i="14"/>
  <c r="BS176" i="14"/>
  <c r="DF176" i="14"/>
  <c r="CW176" i="14"/>
  <c r="CV176" i="14"/>
  <c r="CU176" i="14"/>
  <c r="CT176" i="14"/>
  <c r="CS176" i="14"/>
  <c r="DZ115" i="14"/>
  <c r="DZ152" i="13"/>
  <c r="CL215" i="13"/>
  <c r="CD215" i="13"/>
  <c r="CF215" i="13"/>
  <c r="CI215" i="13"/>
  <c r="CJ215" i="13"/>
  <c r="CA215" i="13"/>
  <c r="CK215" i="13"/>
  <c r="CB215" i="13"/>
  <c r="CG215" i="13"/>
  <c r="CH215" i="13"/>
  <c r="DI215" i="13"/>
  <c r="BQ215" i="13"/>
  <c r="CQ215" i="13"/>
  <c r="CN215" i="13"/>
  <c r="DP215" i="13"/>
  <c r="DA215" i="13"/>
  <c r="DX215" i="13"/>
  <c r="DV215" i="13"/>
  <c r="DS215" i="13"/>
  <c r="DF215" i="13"/>
  <c r="CC215" i="13"/>
  <c r="CE215" i="13"/>
  <c r="CS215" i="13"/>
  <c r="DN215" i="13"/>
  <c r="DK215" i="13"/>
  <c r="DH215" i="13"/>
  <c r="CU215" i="13"/>
  <c r="BY215" i="13"/>
  <c r="DU215" i="13"/>
  <c r="DC215" i="13"/>
  <c r="CZ215" i="13"/>
  <c r="CX215" i="13"/>
  <c r="DO215" i="13"/>
  <c r="BZ215" i="13"/>
  <c r="DE215" i="13"/>
  <c r="DW215" i="13"/>
  <c r="DT215" i="13"/>
  <c r="DR215" i="13"/>
  <c r="CT215" i="13"/>
  <c r="DY215" i="13"/>
  <c r="CW215" i="13"/>
  <c r="DL215" i="13"/>
  <c r="DJ215" i="13"/>
  <c r="DG215" i="13"/>
  <c r="CR215" i="13"/>
  <c r="DB215" i="13"/>
  <c r="BX215" i="13"/>
  <c r="CP215" i="13"/>
  <c r="CY215" i="13"/>
  <c r="DQ215" i="13"/>
  <c r="CV215" i="13"/>
  <c r="DM215" i="13"/>
  <c r="DD215" i="13"/>
  <c r="CO215" i="13"/>
  <c r="CM215" i="13"/>
  <c r="BW215" i="13"/>
  <c r="BV215" i="13"/>
  <c r="BU215" i="13"/>
  <c r="BT215" i="13"/>
  <c r="BM280" i="13"/>
  <c r="BS280" i="13" s="1"/>
  <c r="B463" i="12"/>
  <c r="D399" i="12"/>
  <c r="AT441" i="12"/>
  <c r="AH429" i="12"/>
  <c r="AO436" i="12"/>
  <c r="AN435" i="12"/>
  <c r="AU442" i="12"/>
  <c r="AQ438" i="12"/>
  <c r="T415" i="12"/>
  <c r="G402" i="12"/>
  <c r="AK432" i="12"/>
  <c r="W418" i="12"/>
  <c r="AY446" i="12"/>
  <c r="AC424" i="12"/>
  <c r="L407" i="12"/>
  <c r="AS440" i="12"/>
  <c r="O410" i="12"/>
  <c r="V417" i="12"/>
  <c r="AW444" i="12"/>
  <c r="AJ431" i="12"/>
  <c r="AX445" i="12"/>
  <c r="AB423" i="12"/>
  <c r="Q412" i="12"/>
  <c r="J405" i="12"/>
  <c r="AM434" i="12"/>
  <c r="E400" i="12"/>
  <c r="AE426" i="12"/>
  <c r="AD425" i="12"/>
  <c r="X419" i="12"/>
  <c r="AV443" i="12"/>
  <c r="N409" i="12"/>
  <c r="P411" i="12"/>
  <c r="AL433" i="12"/>
  <c r="M408" i="12"/>
  <c r="AG428" i="12"/>
  <c r="S414" i="12"/>
  <c r="H403" i="12"/>
  <c r="I404" i="12"/>
  <c r="K406" i="12"/>
  <c r="F401" i="12"/>
  <c r="AI430" i="12"/>
  <c r="U416" i="12"/>
  <c r="AR439" i="12"/>
  <c r="AF427" i="12"/>
  <c r="Z421" i="12"/>
  <c r="Y420" i="12"/>
  <c r="AA422" i="12"/>
  <c r="R413" i="12"/>
  <c r="DK240" i="13"/>
  <c r="CZ240" i="13"/>
  <c r="DE240" i="13"/>
  <c r="DJ240" i="13"/>
  <c r="DD240" i="13"/>
  <c r="DG240" i="13"/>
  <c r="CX240" i="13"/>
  <c r="CY240" i="13"/>
  <c r="DC240" i="13"/>
  <c r="CW240" i="13"/>
  <c r="DA240" i="13"/>
  <c r="DO240" i="13"/>
  <c r="BY240" i="13"/>
  <c r="CH240" i="13"/>
  <c r="DP240" i="13"/>
  <c r="BZ240" i="13"/>
  <c r="DF240" i="13"/>
  <c r="DI240" i="13"/>
  <c r="CI240" i="13"/>
  <c r="BQ240" i="13"/>
  <c r="DZ240" i="13" s="1"/>
  <c r="BV240" i="13"/>
  <c r="CP240" i="13"/>
  <c r="DX240" i="13"/>
  <c r="DB240" i="13"/>
  <c r="CA240" i="13"/>
  <c r="DY240" i="13"/>
  <c r="DS240" i="13"/>
  <c r="CD240" i="13"/>
  <c r="CL240" i="13"/>
  <c r="BS240" i="13"/>
  <c r="DQ240" i="13"/>
  <c r="CF240" i="13"/>
  <c r="DN240" i="13"/>
  <c r="BX240" i="13"/>
  <c r="DM240" i="13"/>
  <c r="CC240" i="13"/>
  <c r="DR240" i="13"/>
  <c r="CB240" i="13"/>
  <c r="CJ240" i="13"/>
  <c r="CO240" i="13"/>
  <c r="BU240" i="13"/>
  <c r="CE240" i="13"/>
  <c r="DL240" i="13"/>
  <c r="BW240" i="13"/>
  <c r="CN240" i="13"/>
  <c r="DW240" i="13"/>
  <c r="CM240" i="13"/>
  <c r="DU240" i="13"/>
  <c r="DV240" i="13"/>
  <c r="DH240" i="13"/>
  <c r="CG240" i="13"/>
  <c r="DT240" i="13"/>
  <c r="BT240" i="13"/>
  <c r="BR240" i="13"/>
  <c r="CK240" i="13"/>
  <c r="CV240" i="13"/>
  <c r="CU240" i="13"/>
  <c r="CT240" i="13"/>
  <c r="CS240" i="13"/>
  <c r="BZ159" i="14"/>
  <c r="CJ159" i="14"/>
  <c r="DI159" i="14"/>
  <c r="DV159" i="14"/>
  <c r="CV159" i="14"/>
  <c r="DJ159" i="14"/>
  <c r="CW159" i="14"/>
  <c r="DA159" i="14"/>
  <c r="DN159" i="14"/>
  <c r="BX159" i="14"/>
  <c r="DB159" i="14"/>
  <c r="BQ159" i="14"/>
  <c r="CK159" i="14"/>
  <c r="CN159" i="14"/>
  <c r="BU159" i="14"/>
  <c r="DF159" i="14"/>
  <c r="DS159" i="14"/>
  <c r="BV159" i="14"/>
  <c r="DX159" i="14"/>
  <c r="CS159" i="14"/>
  <c r="DW159" i="14"/>
  <c r="CX159" i="14"/>
  <c r="DK159" i="14"/>
  <c r="DH159" i="14"/>
  <c r="DU159" i="14"/>
  <c r="CI159" i="14"/>
  <c r="DO159" i="14"/>
  <c r="BR159" i="14"/>
  <c r="DC159" i="14"/>
  <c r="DE159" i="14"/>
  <c r="DP159" i="14"/>
  <c r="CH159" i="14"/>
  <c r="DG159" i="14"/>
  <c r="DT159" i="14"/>
  <c r="CU159" i="14"/>
  <c r="BY159" i="14"/>
  <c r="DM159" i="14"/>
  <c r="CO159" i="14"/>
  <c r="CP159" i="14"/>
  <c r="DY159" i="14"/>
  <c r="CY159" i="14"/>
  <c r="DL159" i="14"/>
  <c r="BW159" i="14"/>
  <c r="CZ159" i="14"/>
  <c r="DD159" i="14"/>
  <c r="CG159" i="14"/>
  <c r="DR159" i="14"/>
  <c r="CR159" i="14"/>
  <c r="BT159" i="14"/>
  <c r="CT159" i="14"/>
  <c r="CL159" i="14"/>
  <c r="CQ159" i="14"/>
  <c r="DQ159" i="14"/>
  <c r="CM159" i="14"/>
  <c r="BS159" i="14"/>
  <c r="CF159" i="14"/>
  <c r="CE159" i="14"/>
  <c r="CD159" i="14"/>
  <c r="CC159" i="14"/>
  <c r="CB159" i="14"/>
  <c r="BM227" i="14"/>
  <c r="CD227" i="14" s="1"/>
  <c r="AU509" i="14"/>
  <c r="AN502" i="14"/>
  <c r="AB490" i="14"/>
  <c r="S481" i="14"/>
  <c r="T482" i="14"/>
  <c r="E467" i="14"/>
  <c r="AS507" i="14"/>
  <c r="AM501" i="14"/>
  <c r="Z488" i="14"/>
  <c r="X486" i="14"/>
  <c r="N476" i="14"/>
  <c r="I471" i="14"/>
  <c r="AQ505" i="14"/>
  <c r="AR506" i="14"/>
  <c r="AL500" i="14"/>
  <c r="Q479" i="14"/>
  <c r="O477" i="14"/>
  <c r="L474" i="14"/>
  <c r="AV510" i="14"/>
  <c r="AF494" i="14"/>
  <c r="AE493" i="14"/>
  <c r="AD492" i="14"/>
  <c r="K473" i="14"/>
  <c r="D466" i="14"/>
  <c r="BM466" i="14" s="1"/>
  <c r="BR466" i="14" s="1"/>
  <c r="AT508" i="14"/>
  <c r="AC491" i="14"/>
  <c r="AG495" i="14"/>
  <c r="V484" i="14"/>
  <c r="F468" i="14"/>
  <c r="W485" i="14"/>
  <c r="M475" i="14"/>
  <c r="AH496" i="14"/>
  <c r="P478" i="14"/>
  <c r="AK499" i="14"/>
  <c r="H470" i="14"/>
  <c r="R480" i="14"/>
  <c r="AO503" i="14"/>
  <c r="G469" i="14"/>
  <c r="AJ498" i="14"/>
  <c r="J472" i="14"/>
  <c r="AP504" i="14"/>
  <c r="AA489" i="14"/>
  <c r="Y487" i="14"/>
  <c r="AI497" i="14"/>
  <c r="U483" i="14"/>
  <c r="AT382" i="14"/>
  <c r="AD366" i="14"/>
  <c r="AE367" i="14"/>
  <c r="AB364" i="14"/>
  <c r="K347" i="14"/>
  <c r="H344" i="14"/>
  <c r="AR380" i="14"/>
  <c r="AS381" i="14"/>
  <c r="AC365" i="14"/>
  <c r="Z362" i="14"/>
  <c r="I345" i="14"/>
  <c r="F342" i="14"/>
  <c r="AP378" i="14"/>
  <c r="AQ379" i="14"/>
  <c r="AA363" i="14"/>
  <c r="X360" i="14"/>
  <c r="G343" i="14"/>
  <c r="D340" i="14"/>
  <c r="AN376" i="14"/>
  <c r="AO377" i="14"/>
  <c r="Y361" i="14"/>
  <c r="V358" i="14"/>
  <c r="E341" i="14"/>
  <c r="AJ372" i="14"/>
  <c r="AK373" i="14"/>
  <c r="U357" i="14"/>
  <c r="R354" i="14"/>
  <c r="N350" i="14"/>
  <c r="AH370" i="14"/>
  <c r="AI371" i="14"/>
  <c r="S355" i="14"/>
  <c r="O351" i="14"/>
  <c r="L348" i="14"/>
  <c r="T356" i="14"/>
  <c r="B404" i="14"/>
  <c r="M349" i="14"/>
  <c r="AL374" i="14"/>
  <c r="P352" i="14"/>
  <c r="AF368" i="14"/>
  <c r="J346" i="14"/>
  <c r="AM375" i="14"/>
  <c r="AG369" i="14"/>
  <c r="W359" i="14"/>
  <c r="Q353" i="14"/>
  <c r="BM293" i="13"/>
  <c r="CF293" i="13" s="1"/>
  <c r="BM306" i="13"/>
  <c r="CS306" i="13" s="1"/>
  <c r="BM283" i="13"/>
  <c r="BV283" i="13" s="1"/>
  <c r="BM294" i="13"/>
  <c r="CG294" i="13" s="1"/>
  <c r="BM286" i="13"/>
  <c r="BY286" i="13" s="1"/>
  <c r="BM304" i="13"/>
  <c r="CQ304" i="13" s="1"/>
  <c r="CN230" i="13"/>
  <c r="CR230" i="13"/>
  <c r="CW230" i="13"/>
  <c r="DA230" i="13"/>
  <c r="CP230" i="13"/>
  <c r="CZ230" i="13"/>
  <c r="CO230" i="13"/>
  <c r="DG230" i="13"/>
  <c r="DS230" i="13"/>
  <c r="CD230" i="13"/>
  <c r="BR230" i="13"/>
  <c r="DP230" i="13"/>
  <c r="CT230" i="13"/>
  <c r="CA230" i="13"/>
  <c r="DK230" i="13"/>
  <c r="BV230" i="13"/>
  <c r="DF230" i="13"/>
  <c r="BZ230" i="13"/>
  <c r="BS230" i="13"/>
  <c r="DC230" i="13"/>
  <c r="DY230" i="13"/>
  <c r="DX230" i="13"/>
  <c r="DN230" i="13"/>
  <c r="DU230" i="13"/>
  <c r="CE230" i="13"/>
  <c r="DQ230" i="13"/>
  <c r="DD230" i="13"/>
  <c r="BX230" i="13"/>
  <c r="CX230" i="13"/>
  <c r="CV230" i="13"/>
  <c r="DE230" i="13"/>
  <c r="DR230" i="13"/>
  <c r="CC230" i="13"/>
  <c r="CF230" i="13"/>
  <c r="BT230" i="13"/>
  <c r="DW230" i="13"/>
  <c r="BY230" i="13"/>
  <c r="DJ230" i="13"/>
  <c r="BU230" i="13"/>
  <c r="DT230" i="13"/>
  <c r="CS230" i="13"/>
  <c r="CY230" i="13"/>
  <c r="DH230" i="13"/>
  <c r="DV230" i="13"/>
  <c r="DO230" i="13"/>
  <c r="CB230" i="13"/>
  <c r="DM230" i="13"/>
  <c r="DL230" i="13"/>
  <c r="BW230" i="13"/>
  <c r="DB230" i="13"/>
  <c r="CU230" i="13"/>
  <c r="BQ230" i="13"/>
  <c r="DI230" i="13"/>
  <c r="CQ230" i="13"/>
  <c r="CM230" i="13"/>
  <c r="CL230" i="13"/>
  <c r="CK230" i="13"/>
  <c r="CJ230" i="13"/>
  <c r="CI230" i="13"/>
  <c r="CD152" i="14"/>
  <c r="CH152" i="14"/>
  <c r="CL152" i="14"/>
  <c r="CC152" i="14"/>
  <c r="CA152" i="14"/>
  <c r="CI152" i="14"/>
  <c r="CG152" i="14"/>
  <c r="BZ152" i="14"/>
  <c r="CF152" i="14"/>
  <c r="CB152" i="14"/>
  <c r="CK152" i="14"/>
  <c r="CE152" i="14"/>
  <c r="DQ152" i="14"/>
  <c r="CR152" i="14"/>
  <c r="DF152" i="14"/>
  <c r="CO152" i="14"/>
  <c r="DK152" i="14"/>
  <c r="CM152" i="14"/>
  <c r="DI152" i="14"/>
  <c r="DW152" i="14"/>
  <c r="CX152" i="14"/>
  <c r="BQ152" i="14"/>
  <c r="DC152" i="14"/>
  <c r="DA152" i="14"/>
  <c r="DO152" i="14"/>
  <c r="CP152" i="14"/>
  <c r="DT152" i="14"/>
  <c r="CU152" i="14"/>
  <c r="CS152" i="14"/>
  <c r="DG152" i="14"/>
  <c r="BR152" i="14"/>
  <c r="DL152" i="14"/>
  <c r="DR152" i="14"/>
  <c r="DX152" i="14"/>
  <c r="CY152" i="14"/>
  <c r="DU152" i="14"/>
  <c r="DD152" i="14"/>
  <c r="DJ152" i="14"/>
  <c r="CJ152" i="14"/>
  <c r="DP152" i="14"/>
  <c r="CQ152" i="14"/>
  <c r="DM152" i="14"/>
  <c r="CV152" i="14"/>
  <c r="DB152" i="14"/>
  <c r="DH152" i="14"/>
  <c r="DV152" i="14"/>
  <c r="DE152" i="14"/>
  <c r="CN152" i="14"/>
  <c r="CT152" i="14"/>
  <c r="CW152" i="14"/>
  <c r="DS152" i="14"/>
  <c r="DY152" i="14"/>
  <c r="CZ152" i="14"/>
  <c r="DN152" i="14"/>
  <c r="BY152" i="14"/>
  <c r="BX152" i="14"/>
  <c r="BW152" i="14"/>
  <c r="BV152" i="14"/>
  <c r="BU152" i="14"/>
  <c r="DZ275" i="13"/>
  <c r="DW190" i="14"/>
  <c r="DS190" i="14"/>
  <c r="DY190" i="14"/>
  <c r="DM190" i="14"/>
  <c r="DT190" i="14"/>
  <c r="DU190" i="14"/>
  <c r="DQ190" i="14"/>
  <c r="DL190" i="14"/>
  <c r="DV190" i="14"/>
  <c r="CS190" i="14"/>
  <c r="BR190" i="14"/>
  <c r="CN190" i="14"/>
  <c r="CU190" i="14"/>
  <c r="CJ190" i="14"/>
  <c r="CK190" i="14"/>
  <c r="CW190" i="14"/>
  <c r="CF190" i="14"/>
  <c r="CA190" i="14"/>
  <c r="DC190" i="14"/>
  <c r="DR190" i="14"/>
  <c r="DO190" i="14"/>
  <c r="CC190" i="14"/>
  <c r="CO190" i="14"/>
  <c r="BX190" i="14"/>
  <c r="CR190" i="14"/>
  <c r="CI190" i="14"/>
  <c r="BU190" i="14"/>
  <c r="CG190" i="14"/>
  <c r="DB190" i="14"/>
  <c r="BW190" i="14"/>
  <c r="CZ190" i="14"/>
  <c r="CX190" i="14"/>
  <c r="BY190" i="14"/>
  <c r="CT190" i="14"/>
  <c r="CQ190" i="14"/>
  <c r="CE190" i="14"/>
  <c r="CP190" i="14"/>
  <c r="BQ190" i="14"/>
  <c r="DZ190" i="14" s="1"/>
  <c r="CL190" i="14"/>
  <c r="BT190" i="14"/>
  <c r="CY190" i="14"/>
  <c r="CH190" i="14"/>
  <c r="DD190" i="14"/>
  <c r="CD190" i="14"/>
  <c r="CM190" i="14"/>
  <c r="CB190" i="14"/>
  <c r="DN190" i="14"/>
  <c r="DA190" i="14"/>
  <c r="BZ190" i="14"/>
  <c r="DX190" i="14"/>
  <c r="CV190" i="14"/>
  <c r="BV190" i="14"/>
  <c r="DP190" i="14"/>
  <c r="BS190" i="14"/>
  <c r="DK190" i="14"/>
  <c r="DJ190" i="14"/>
  <c r="DI190" i="14"/>
  <c r="DH190" i="14"/>
  <c r="DG190" i="14"/>
  <c r="AQ23" i="9"/>
  <c r="BQ466" i="13"/>
  <c r="DZ466" i="13" s="1"/>
  <c r="BY466" i="13"/>
  <c r="CG466" i="13"/>
  <c r="CC466" i="13"/>
  <c r="CD466" i="13"/>
  <c r="BZ466" i="13"/>
  <c r="BV466" i="13"/>
  <c r="CB466" i="13"/>
  <c r="CF466" i="13"/>
  <c r="BU466" i="13"/>
  <c r="DG466" i="13"/>
  <c r="CP466" i="13"/>
  <c r="DJ466" i="13"/>
  <c r="DA466" i="13"/>
  <c r="DI466" i="13"/>
  <c r="CS466" i="13"/>
  <c r="BW466" i="13"/>
  <c r="CE466" i="13"/>
  <c r="CY466" i="13"/>
  <c r="CH466" i="13"/>
  <c r="DB466" i="13"/>
  <c r="CK466" i="13"/>
  <c r="CJ466" i="13"/>
  <c r="CR466" i="13"/>
  <c r="CA466" i="13"/>
  <c r="CQ466" i="13"/>
  <c r="DU466" i="13"/>
  <c r="CT466" i="13"/>
  <c r="DK466" i="13"/>
  <c r="DH466" i="13"/>
  <c r="CI466" i="13"/>
  <c r="DM466" i="13"/>
  <c r="CL466" i="13"/>
  <c r="CU466" i="13"/>
  <c r="DY466" i="13"/>
  <c r="BX466" i="13"/>
  <c r="DV466" i="13"/>
  <c r="DE466" i="13"/>
  <c r="DS466" i="13"/>
  <c r="DX466" i="13"/>
  <c r="CZ466" i="13"/>
  <c r="DN466" i="13"/>
  <c r="CW466" i="13"/>
  <c r="DC466" i="13"/>
  <c r="CV466" i="13"/>
  <c r="DT466" i="13"/>
  <c r="BT466" i="13"/>
  <c r="DO466" i="13"/>
  <c r="DR466" i="13"/>
  <c r="CN466" i="13"/>
  <c r="DW466" i="13"/>
  <c r="DF466" i="13"/>
  <c r="CO466" i="13"/>
  <c r="CM466" i="13"/>
  <c r="DL466" i="13"/>
  <c r="DP466" i="13"/>
  <c r="CX466" i="13"/>
  <c r="DQ466" i="13"/>
  <c r="DD466" i="13"/>
  <c r="BS466" i="13"/>
  <c r="CM220" i="13"/>
  <c r="CQ220" i="13"/>
  <c r="CH220" i="13"/>
  <c r="CF220" i="13"/>
  <c r="DU220" i="13"/>
  <c r="CT220" i="13"/>
  <c r="DT220" i="13"/>
  <c r="DP220" i="13"/>
  <c r="DL220" i="13"/>
  <c r="DM220" i="13"/>
  <c r="BV220" i="13"/>
  <c r="DG220" i="13"/>
  <c r="DD220" i="13"/>
  <c r="CY220" i="13"/>
  <c r="CI220" i="13"/>
  <c r="DE220" i="13"/>
  <c r="DY220" i="13"/>
  <c r="CU220" i="13"/>
  <c r="BR220" i="13"/>
  <c r="DW220" i="13"/>
  <c r="CL220" i="13"/>
  <c r="CW220" i="13"/>
  <c r="DQ220" i="13"/>
  <c r="BT220" i="13"/>
  <c r="DO220" i="13"/>
  <c r="DK220" i="13"/>
  <c r="DR220" i="13"/>
  <c r="DA220" i="13"/>
  <c r="DF220" i="13"/>
  <c r="DN220" i="13"/>
  <c r="DV220" i="13"/>
  <c r="CO220" i="13"/>
  <c r="CE220" i="13"/>
  <c r="DJ220" i="13"/>
  <c r="CS220" i="13"/>
  <c r="CR220" i="13"/>
  <c r="CZ220" i="13"/>
  <c r="DH220" i="13"/>
  <c r="CG220" i="13"/>
  <c r="CP220" i="13"/>
  <c r="BS220" i="13"/>
  <c r="DC220" i="13"/>
  <c r="CK220" i="13"/>
  <c r="DX220" i="13"/>
  <c r="BQ220" i="13"/>
  <c r="CX220" i="13"/>
  <c r="DI220" i="13"/>
  <c r="CD220" i="13"/>
  <c r="BU220" i="13"/>
  <c r="CJ220" i="13"/>
  <c r="CN220" i="13"/>
  <c r="DB220" i="13"/>
  <c r="DS220" i="13"/>
  <c r="CV220" i="13"/>
  <c r="CC220" i="13"/>
  <c r="CB220" i="13"/>
  <c r="CA220" i="13"/>
  <c r="BZ220" i="13"/>
  <c r="BY220" i="13"/>
  <c r="DZ99" i="14"/>
  <c r="BS460" i="12"/>
  <c r="BY460" i="12"/>
  <c r="CA460" i="12"/>
  <c r="BU460" i="12"/>
  <c r="BW460" i="12"/>
  <c r="CZ460" i="12"/>
  <c r="CQ460" i="12"/>
  <c r="DF460" i="12"/>
  <c r="DB460" i="12"/>
  <c r="CU460" i="12"/>
  <c r="CS460" i="12"/>
  <c r="CJ460" i="12"/>
  <c r="CL460" i="12"/>
  <c r="DL460" i="12"/>
  <c r="DQ460" i="12"/>
  <c r="CH460" i="12"/>
  <c r="DH460" i="12"/>
  <c r="DM460" i="12"/>
  <c r="BT460" i="12"/>
  <c r="CR460" i="12"/>
  <c r="CI460" i="12"/>
  <c r="CV460" i="12"/>
  <c r="CM460" i="12"/>
  <c r="CD460" i="12"/>
  <c r="DY460" i="12"/>
  <c r="BR460" i="12"/>
  <c r="DD460" i="12"/>
  <c r="DU460" i="12"/>
  <c r="DI460" i="12"/>
  <c r="CK460" i="12"/>
  <c r="DA460" i="12"/>
  <c r="DJ460" i="12"/>
  <c r="BX460" i="12"/>
  <c r="CY460" i="12"/>
  <c r="CX460" i="12"/>
  <c r="BV460" i="12"/>
  <c r="CB460" i="12"/>
  <c r="DK460" i="12"/>
  <c r="DS460" i="12"/>
  <c r="CN460" i="12"/>
  <c r="CT460" i="12"/>
  <c r="DV460" i="12"/>
  <c r="DW460" i="12"/>
  <c r="DX460" i="12"/>
  <c r="DO460" i="12"/>
  <c r="CO460" i="12"/>
  <c r="CP460" i="12"/>
  <c r="CW460" i="12"/>
  <c r="DE460" i="12"/>
  <c r="DT460" i="12"/>
  <c r="DR460" i="12"/>
  <c r="BZ460" i="12"/>
  <c r="DP460" i="12"/>
  <c r="DG460" i="12"/>
  <c r="CE460" i="12"/>
  <c r="CC460" i="12"/>
  <c r="CF460" i="12"/>
  <c r="DC460" i="12"/>
  <c r="CG460" i="12"/>
  <c r="DN460" i="12"/>
  <c r="CN237" i="13"/>
  <c r="CU237" i="13"/>
  <c r="CT237" i="13"/>
  <c r="DD237" i="13"/>
  <c r="DB237" i="13"/>
  <c r="DC237" i="13"/>
  <c r="DG237" i="13"/>
  <c r="DE237" i="13"/>
  <c r="CZ237" i="13"/>
  <c r="DF237" i="13"/>
  <c r="CV237" i="13"/>
  <c r="DH237" i="13"/>
  <c r="CX237" i="13"/>
  <c r="CW237" i="13"/>
  <c r="DA237" i="13"/>
  <c r="DY237" i="13"/>
  <c r="CG237" i="13"/>
  <c r="DN237" i="13"/>
  <c r="CJ237" i="13"/>
  <c r="CF237" i="13"/>
  <c r="DQ237" i="13"/>
  <c r="BY237" i="13"/>
  <c r="CA237" i="13"/>
  <c r="BX237" i="13"/>
  <c r="BS237" i="13"/>
  <c r="DI237" i="13"/>
  <c r="BQ237" i="13"/>
  <c r="DZ237" i="13" s="1"/>
  <c r="DX237" i="13"/>
  <c r="DV237" i="13"/>
  <c r="DR237" i="13"/>
  <c r="DS237" i="13"/>
  <c r="CK237" i="13"/>
  <c r="DP237" i="13"/>
  <c r="DL237" i="13"/>
  <c r="CI237" i="13"/>
  <c r="CY237" i="13"/>
  <c r="CM237" i="13"/>
  <c r="BU237" i="13"/>
  <c r="BR237" i="13"/>
  <c r="BZ237" i="13"/>
  <c r="DT237" i="13"/>
  <c r="CE237" i="13"/>
  <c r="DU237" i="13"/>
  <c r="DO237" i="13"/>
  <c r="DW237" i="13"/>
  <c r="CH237" i="13"/>
  <c r="BW237" i="13"/>
  <c r="BT237" i="13"/>
  <c r="CC237" i="13"/>
  <c r="DM237" i="13"/>
  <c r="CD237" i="13"/>
  <c r="CL237" i="13"/>
  <c r="DJ237" i="13"/>
  <c r="DK237" i="13"/>
  <c r="CB237" i="13"/>
  <c r="BV237" i="13"/>
  <c r="CS237" i="13"/>
  <c r="CR237" i="13"/>
  <c r="CQ237" i="13"/>
  <c r="CP237" i="13"/>
  <c r="BV150" i="14"/>
  <c r="CF150" i="14"/>
  <c r="BZ150" i="14"/>
  <c r="CJ150" i="14"/>
  <c r="CC150" i="14"/>
  <c r="CE150" i="14"/>
  <c r="BY150" i="14"/>
  <c r="CA150" i="14"/>
  <c r="CH150" i="14"/>
  <c r="CG150" i="14"/>
  <c r="BX150" i="14"/>
  <c r="CD150" i="14"/>
  <c r="DH150" i="14"/>
  <c r="DV150" i="14"/>
  <c r="CW150" i="14"/>
  <c r="DK150" i="14"/>
  <c r="CL150" i="14"/>
  <c r="DY150" i="14"/>
  <c r="CZ150" i="14"/>
  <c r="DN150" i="14"/>
  <c r="CO150" i="14"/>
  <c r="DC150" i="14"/>
  <c r="DQ150" i="14"/>
  <c r="CR150" i="14"/>
  <c r="DF150" i="14"/>
  <c r="DT150" i="14"/>
  <c r="CU150" i="14"/>
  <c r="DI150" i="14"/>
  <c r="DW150" i="14"/>
  <c r="CX150" i="14"/>
  <c r="DL150" i="14"/>
  <c r="CM150" i="14"/>
  <c r="DA150" i="14"/>
  <c r="DO150" i="14"/>
  <c r="CP150" i="14"/>
  <c r="DD150" i="14"/>
  <c r="DR150" i="14"/>
  <c r="CI150" i="14"/>
  <c r="CS150" i="14"/>
  <c r="DG150" i="14"/>
  <c r="DU150" i="14"/>
  <c r="CV150" i="14"/>
  <c r="DJ150" i="14"/>
  <c r="CK150" i="14"/>
  <c r="DX150" i="14"/>
  <c r="CY150" i="14"/>
  <c r="DM150" i="14"/>
  <c r="CN150" i="14"/>
  <c r="DB150" i="14"/>
  <c r="CB150" i="14"/>
  <c r="DP150" i="14"/>
  <c r="CQ150" i="14"/>
  <c r="DE150" i="14"/>
  <c r="DS150" i="14"/>
  <c r="CT150" i="14"/>
  <c r="BW150" i="14"/>
  <c r="BU150" i="14"/>
  <c r="BT150" i="14"/>
  <c r="BS150" i="14"/>
  <c r="DZ104" i="14"/>
  <c r="AZ510" i="12"/>
  <c r="AR502" i="12"/>
  <c r="AJ494" i="12"/>
  <c r="W481" i="12"/>
  <c r="U479" i="12"/>
  <c r="K469" i="12"/>
  <c r="H466" i="12"/>
  <c r="AO499" i="12"/>
  <c r="AP500" i="12"/>
  <c r="AI493" i="12"/>
  <c r="AF490" i="12"/>
  <c r="N472" i="12"/>
  <c r="I467" i="12"/>
  <c r="F464" i="12"/>
  <c r="J468" i="12"/>
  <c r="AN498" i="12"/>
  <c r="AG491" i="12"/>
  <c r="AD488" i="12"/>
  <c r="S477" i="12"/>
  <c r="D462" i="12"/>
  <c r="E463" i="12"/>
  <c r="R476" i="12"/>
  <c r="AX508" i="12"/>
  <c r="AQ501" i="12"/>
  <c r="AH492" i="12"/>
  <c r="AB486" i="12"/>
  <c r="L470" i="12"/>
  <c r="AK495" i="12"/>
  <c r="AA485" i="12"/>
  <c r="AV506" i="12"/>
  <c r="AS503" i="12"/>
  <c r="AE489" i="12"/>
  <c r="Z484" i="12"/>
  <c r="T478" i="12"/>
  <c r="P474" i="12"/>
  <c r="AU505" i="12"/>
  <c r="AT504" i="12"/>
  <c r="AY509" i="12"/>
  <c r="AC487" i="12"/>
  <c r="X482" i="12"/>
  <c r="O473" i="12"/>
  <c r="M471" i="12"/>
  <c r="V480" i="12"/>
  <c r="AW507" i="12"/>
  <c r="AL496" i="12"/>
  <c r="Y483" i="12"/>
  <c r="AM497" i="12"/>
  <c r="Q475" i="12"/>
  <c r="G465" i="12"/>
  <c r="CZ173" i="14"/>
  <c r="CV173" i="14"/>
  <c r="DD173" i="14"/>
  <c r="CX173" i="14"/>
  <c r="CW173" i="14"/>
  <c r="DY173" i="14"/>
  <c r="CJ173" i="14"/>
  <c r="DV173" i="14"/>
  <c r="BY173" i="14"/>
  <c r="CM173" i="14"/>
  <c r="DF173" i="14"/>
  <c r="DQ173" i="14"/>
  <c r="CB173" i="14"/>
  <c r="DN173" i="14"/>
  <c r="BQ173" i="14"/>
  <c r="CE173" i="14"/>
  <c r="DI173" i="14"/>
  <c r="BT173" i="14"/>
  <c r="CH173" i="14"/>
  <c r="DT173" i="14"/>
  <c r="BW173" i="14"/>
  <c r="DB173" i="14"/>
  <c r="CK173" i="14"/>
  <c r="DW173" i="14"/>
  <c r="BZ173" i="14"/>
  <c r="DL173" i="14"/>
  <c r="DR173" i="14"/>
  <c r="CY173" i="14"/>
  <c r="CC173" i="14"/>
  <c r="DO173" i="14"/>
  <c r="BR173" i="14"/>
  <c r="CF173" i="14"/>
  <c r="DJ173" i="14"/>
  <c r="CU173" i="14"/>
  <c r="DG173" i="14"/>
  <c r="BU173" i="14"/>
  <c r="CI173" i="14"/>
  <c r="DU173" i="14"/>
  <c r="BX173" i="14"/>
  <c r="CL173" i="14"/>
  <c r="DX173" i="14"/>
  <c r="CA173" i="14"/>
  <c r="DM173" i="14"/>
  <c r="DS173" i="14"/>
  <c r="CD173" i="14"/>
  <c r="DE173" i="14"/>
  <c r="DK173" i="14"/>
  <c r="DC173" i="14"/>
  <c r="BV173" i="14"/>
  <c r="DA173" i="14"/>
  <c r="DH173" i="14"/>
  <c r="DP173" i="14"/>
  <c r="BS173" i="14"/>
  <c r="CG173" i="14"/>
  <c r="CT173" i="14"/>
  <c r="CS173" i="14"/>
  <c r="CR173" i="14"/>
  <c r="CQ173" i="14"/>
  <c r="CP173" i="14"/>
  <c r="BZ401" i="14"/>
  <c r="CO401" i="14"/>
  <c r="DN401" i="14"/>
  <c r="DV401" i="14"/>
  <c r="DR401" i="14"/>
  <c r="DP401" i="14"/>
  <c r="CI401" i="14"/>
  <c r="CG401" i="14"/>
  <c r="DB401" i="14"/>
  <c r="DJ401" i="14"/>
  <c r="DH401" i="14"/>
  <c r="DF401" i="14"/>
  <c r="BY401" i="14"/>
  <c r="CB401" i="14"/>
  <c r="BS401" i="14"/>
  <c r="CE401" i="14"/>
  <c r="DT401" i="14"/>
  <c r="CR401" i="14"/>
  <c r="CZ401" i="14"/>
  <c r="CX401" i="14"/>
  <c r="CT401" i="14"/>
  <c r="CD401" i="14"/>
  <c r="CF401" i="14"/>
  <c r="BX401" i="14"/>
  <c r="DL401" i="14"/>
  <c r="CH401" i="14"/>
  <c r="CP401" i="14"/>
  <c r="CL401" i="14"/>
  <c r="CJ401" i="14"/>
  <c r="BW401" i="14"/>
  <c r="BT401" i="14"/>
  <c r="DM401" i="14"/>
  <c r="CV401" i="14"/>
  <c r="DK401" i="14"/>
  <c r="DI401" i="14"/>
  <c r="DG401" i="14"/>
  <c r="DO401" i="14"/>
  <c r="DE401" i="14"/>
  <c r="CN401" i="14"/>
  <c r="DA401" i="14"/>
  <c r="CY401" i="14"/>
  <c r="CU401" i="14"/>
  <c r="DC401" i="14"/>
  <c r="BU401" i="14"/>
  <c r="BV401" i="14"/>
  <c r="DX401" i="14"/>
  <c r="CS401" i="14"/>
  <c r="DW401" i="14"/>
  <c r="CQ401" i="14"/>
  <c r="DS401" i="14"/>
  <c r="CC401" i="14"/>
  <c r="DU401" i="14"/>
  <c r="DQ401" i="14"/>
  <c r="CW401" i="14"/>
  <c r="CK401" i="14"/>
  <c r="DD401" i="14"/>
  <c r="CM401" i="14"/>
  <c r="CA401" i="14"/>
  <c r="DY401" i="14"/>
  <c r="BR401" i="14"/>
  <c r="DZ157" i="13"/>
  <c r="CR240" i="13"/>
  <c r="DZ97" i="14"/>
  <c r="BM239" i="14"/>
  <c r="CQ239" i="14" s="1"/>
  <c r="BM254" i="14"/>
  <c r="DE254" i="14" s="1"/>
  <c r="BM247" i="14"/>
  <c r="CX247" i="14" s="1"/>
  <c r="DL248" i="14"/>
  <c r="DV248" i="14"/>
  <c r="BR334" i="12"/>
  <c r="BV334" i="12"/>
  <c r="BY334" i="12"/>
  <c r="BX334" i="12"/>
  <c r="BW334" i="12"/>
  <c r="CA334" i="12"/>
  <c r="BU334" i="12"/>
  <c r="BZ334" i="12"/>
  <c r="CC334" i="12"/>
  <c r="DR334" i="12"/>
  <c r="CR334" i="12"/>
  <c r="DF334" i="12"/>
  <c r="CF334" i="12"/>
  <c r="CK334" i="12"/>
  <c r="CS334" i="12"/>
  <c r="CD334" i="12"/>
  <c r="DJ334" i="12"/>
  <c r="DW334" i="12"/>
  <c r="CX334" i="12"/>
  <c r="DE334" i="12"/>
  <c r="DY334" i="12"/>
  <c r="CH334" i="12"/>
  <c r="DC334" i="12"/>
  <c r="CI334" i="12"/>
  <c r="DT334" i="12"/>
  <c r="DB334" i="12"/>
  <c r="DO334" i="12"/>
  <c r="CP334" i="12"/>
  <c r="CM334" i="12"/>
  <c r="CW334" i="12"/>
  <c r="BT334" i="12"/>
  <c r="DL334" i="12"/>
  <c r="CT334" i="12"/>
  <c r="DG334" i="12"/>
  <c r="DM334" i="12"/>
  <c r="CE334" i="12"/>
  <c r="CJ334" i="12"/>
  <c r="CB334" i="12"/>
  <c r="DV334" i="12"/>
  <c r="DS334" i="12"/>
  <c r="DX334" i="12"/>
  <c r="CY334" i="12"/>
  <c r="CO334" i="12"/>
  <c r="DD334" i="12"/>
  <c r="DU334" i="12"/>
  <c r="DH334" i="12"/>
  <c r="DK334" i="12"/>
  <c r="DP334" i="12"/>
  <c r="CQ334" i="12"/>
  <c r="CG334" i="12"/>
  <c r="CL334" i="12"/>
  <c r="CV334" i="12"/>
  <c r="DI334" i="12"/>
  <c r="CU334" i="12"/>
  <c r="CZ334" i="12"/>
  <c r="DN334" i="12"/>
  <c r="CN334" i="12"/>
  <c r="DA334" i="12"/>
  <c r="DQ334" i="12"/>
  <c r="BS334" i="12"/>
  <c r="CV235" i="13"/>
  <c r="CS235" i="13"/>
  <c r="DF235" i="13"/>
  <c r="CT235" i="13"/>
  <c r="CR235" i="13"/>
  <c r="DB235" i="13"/>
  <c r="CW235" i="13"/>
  <c r="DE235" i="13"/>
  <c r="DK235" i="13"/>
  <c r="CK235" i="13"/>
  <c r="DG235" i="13"/>
  <c r="BR235" i="13"/>
  <c r="BT235" i="13"/>
  <c r="CE235" i="13"/>
  <c r="CC235" i="13"/>
  <c r="CI235" i="13"/>
  <c r="DU235" i="13"/>
  <c r="DT235" i="13"/>
  <c r="DA235" i="13"/>
  <c r="DD235" i="13"/>
  <c r="BW235" i="13"/>
  <c r="BU235" i="13"/>
  <c r="CA235" i="13"/>
  <c r="DM235" i="13"/>
  <c r="CJ235" i="13"/>
  <c r="DR235" i="13"/>
  <c r="DX235" i="13"/>
  <c r="BS235" i="13"/>
  <c r="CG235" i="13"/>
  <c r="DL235" i="13"/>
  <c r="DC235" i="13"/>
  <c r="CZ235" i="13"/>
  <c r="DY235" i="13"/>
  <c r="DH235" i="13"/>
  <c r="DN235" i="13"/>
  <c r="BQ235" i="13"/>
  <c r="DZ235" i="13" s="1"/>
  <c r="CD235" i="13"/>
  <c r="CX235" i="13"/>
  <c r="DQ235" i="13"/>
  <c r="DW235" i="13"/>
  <c r="CH235" i="13"/>
  <c r="BX235" i="13"/>
  <c r="CB235" i="13"/>
  <c r="DV235" i="13"/>
  <c r="BZ235" i="13"/>
  <c r="CY235" i="13"/>
  <c r="BY235" i="13"/>
  <c r="DS235" i="13"/>
  <c r="BV235" i="13"/>
  <c r="DI235" i="13"/>
  <c r="DP235" i="13"/>
  <c r="CU235" i="13"/>
  <c r="DJ235" i="13"/>
  <c r="DO235" i="13"/>
  <c r="CF235" i="13"/>
  <c r="CQ235" i="13"/>
  <c r="CP235" i="13"/>
  <c r="CO235" i="13"/>
  <c r="CN235" i="13"/>
  <c r="DG244" i="13"/>
  <c r="DH244" i="13"/>
  <c r="DK244" i="13"/>
  <c r="DD244" i="13"/>
  <c r="DB244" i="13"/>
  <c r="DE244" i="13"/>
  <c r="DC244" i="13"/>
  <c r="DA244" i="13"/>
  <c r="DM244" i="13"/>
  <c r="DL244" i="13"/>
  <c r="DN244" i="13"/>
  <c r="DF244" i="13"/>
  <c r="DU244" i="13"/>
  <c r="CK244" i="13"/>
  <c r="CP244" i="13"/>
  <c r="BX244" i="13"/>
  <c r="CF244" i="13"/>
  <c r="CO244" i="13"/>
  <c r="CC244" i="13"/>
  <c r="CD244" i="13"/>
  <c r="DV244" i="13"/>
  <c r="BT244" i="13"/>
  <c r="CG244" i="13"/>
  <c r="BU244" i="13"/>
  <c r="CN244" i="13"/>
  <c r="CJ244" i="13"/>
  <c r="DS244" i="13"/>
  <c r="DW244" i="13"/>
  <c r="BY244" i="13"/>
  <c r="DR244" i="13"/>
  <c r="CB244" i="13"/>
  <c r="BW244" i="13"/>
  <c r="CI244" i="13"/>
  <c r="DY244" i="13"/>
  <c r="CE244" i="13"/>
  <c r="BZ244" i="13"/>
  <c r="CH244" i="13"/>
  <c r="DJ244" i="13"/>
  <c r="CA244" i="13"/>
  <c r="DQ244" i="13"/>
  <c r="BR244" i="13"/>
  <c r="DX244" i="13"/>
  <c r="BV244" i="13"/>
  <c r="BQ244" i="13"/>
  <c r="DZ244" i="13" s="1"/>
  <c r="CS244" i="13"/>
  <c r="DO244" i="13"/>
  <c r="CR244" i="13"/>
  <c r="DP244" i="13"/>
  <c r="CL244" i="13"/>
  <c r="CQ244" i="13"/>
  <c r="DT244" i="13"/>
  <c r="DI244" i="13"/>
  <c r="CM244" i="13"/>
  <c r="CT244" i="13"/>
  <c r="BS244" i="13"/>
  <c r="CZ244" i="13"/>
  <c r="CY244" i="13"/>
  <c r="CX244" i="13"/>
  <c r="CW244" i="13"/>
  <c r="DZ160" i="13"/>
  <c r="CI231" i="13"/>
  <c r="CI167" i="14"/>
  <c r="CB213" i="13"/>
  <c r="CI213" i="13"/>
  <c r="CG213" i="13"/>
  <c r="CF213" i="13"/>
  <c r="BZ213" i="13"/>
  <c r="CA213" i="13"/>
  <c r="CE213" i="13"/>
  <c r="CC213" i="13"/>
  <c r="CJ213" i="13"/>
  <c r="CL213" i="13"/>
  <c r="DA213" i="13"/>
  <c r="CY213" i="13"/>
  <c r="CV213" i="13"/>
  <c r="CS213" i="13"/>
  <c r="BW213" i="13"/>
  <c r="CH213" i="13"/>
  <c r="BV213" i="13"/>
  <c r="DV213" i="13"/>
  <c r="CQ213" i="13"/>
  <c r="CN213" i="13"/>
  <c r="CK213" i="13"/>
  <c r="DX213" i="13"/>
  <c r="DN213" i="13"/>
  <c r="DU213" i="13"/>
  <c r="DS213" i="13"/>
  <c r="DP213" i="13"/>
  <c r="DM213" i="13"/>
  <c r="DF213" i="13"/>
  <c r="DK213" i="13"/>
  <c r="DH213" i="13"/>
  <c r="DE213" i="13"/>
  <c r="DC213" i="13"/>
  <c r="DJ213" i="13"/>
  <c r="CP213" i="13"/>
  <c r="CO213" i="13"/>
  <c r="CM213" i="13"/>
  <c r="DY213" i="13"/>
  <c r="CD213" i="13"/>
  <c r="DB213" i="13"/>
  <c r="DW213" i="13"/>
  <c r="DT213" i="13"/>
  <c r="DQ213" i="13"/>
  <c r="DO213" i="13"/>
  <c r="BX213" i="13"/>
  <c r="CT213" i="13"/>
  <c r="DD213" i="13"/>
  <c r="CX213" i="13"/>
  <c r="CR213" i="13"/>
  <c r="DL213" i="13"/>
  <c r="CZ213" i="13"/>
  <c r="BY213" i="13"/>
  <c r="CW213" i="13"/>
  <c r="DG213" i="13"/>
  <c r="DR213" i="13"/>
  <c r="DI213" i="13"/>
  <c r="CU213" i="13"/>
  <c r="BU213" i="13"/>
  <c r="BT213" i="13"/>
  <c r="BS213" i="13"/>
  <c r="BR213" i="13"/>
  <c r="CM171" i="14"/>
  <c r="CX163" i="14"/>
  <c r="CQ163" i="14"/>
  <c r="CO163" i="14"/>
  <c r="CU163" i="14"/>
  <c r="CW163" i="14"/>
  <c r="CS163" i="14"/>
  <c r="CN163" i="14"/>
  <c r="CP163" i="14"/>
  <c r="CT163" i="14"/>
  <c r="DW163" i="14"/>
  <c r="DF163" i="14"/>
  <c r="DK163" i="14"/>
  <c r="DU163" i="14"/>
  <c r="BT163" i="14"/>
  <c r="CL163" i="14"/>
  <c r="DO163" i="14"/>
  <c r="BZ163" i="14"/>
  <c r="DC163" i="14"/>
  <c r="DP163" i="14"/>
  <c r="BQ163" i="14"/>
  <c r="CM163" i="14"/>
  <c r="DQ163" i="14"/>
  <c r="CY163" i="14"/>
  <c r="DT163" i="14"/>
  <c r="DR163" i="14"/>
  <c r="DH163" i="14"/>
  <c r="DI163" i="14"/>
  <c r="CA163" i="14"/>
  <c r="DL163" i="14"/>
  <c r="DJ163" i="14"/>
  <c r="CB163" i="14"/>
  <c r="CR163" i="14"/>
  <c r="DA163" i="14"/>
  <c r="BS163" i="14"/>
  <c r="DD163" i="14"/>
  <c r="DB163" i="14"/>
  <c r="DE163" i="14"/>
  <c r="CC163" i="14"/>
  <c r="DV163" i="14"/>
  <c r="BX163" i="14"/>
  <c r="BV163" i="14"/>
  <c r="BY163" i="14"/>
  <c r="BR163" i="14"/>
  <c r="DS163" i="14"/>
  <c r="BW163" i="14"/>
  <c r="CV163" i="14"/>
  <c r="DX163" i="14"/>
  <c r="DY163" i="14"/>
  <c r="DM163" i="14"/>
  <c r="BU163" i="14"/>
  <c r="CZ163" i="14"/>
  <c r="DG163" i="14"/>
  <c r="CK163" i="14"/>
  <c r="DN163" i="14"/>
  <c r="CJ163" i="14"/>
  <c r="CI163" i="14"/>
  <c r="CH163" i="14"/>
  <c r="CG163" i="14"/>
  <c r="CF163" i="14"/>
  <c r="BM272" i="12"/>
  <c r="BQ272" i="12" s="1"/>
  <c r="AW381" i="12"/>
  <c r="AA359" i="12"/>
  <c r="AK369" i="12"/>
  <c r="AF364" i="12"/>
  <c r="P348" i="12"/>
  <c r="G339" i="12"/>
  <c r="Y357" i="12"/>
  <c r="I341" i="12"/>
  <c r="N346" i="12"/>
  <c r="AU379" i="12"/>
  <c r="AD362" i="12"/>
  <c r="J342" i="12"/>
  <c r="AX382" i="12"/>
  <c r="AS377" i="12"/>
  <c r="W355" i="12"/>
  <c r="AN372" i="12"/>
  <c r="AB360" i="12"/>
  <c r="AO373" i="12"/>
  <c r="AV380" i="12"/>
  <c r="AQ375" i="12"/>
  <c r="U353" i="12"/>
  <c r="F338" i="12"/>
  <c r="Z358" i="12"/>
  <c r="H340" i="12"/>
  <c r="AR376" i="12"/>
  <c r="AG365" i="12"/>
  <c r="Q349" i="12"/>
  <c r="E337" i="12"/>
  <c r="V354" i="12"/>
  <c r="AM371" i="12"/>
  <c r="AP374" i="12"/>
  <c r="O347" i="12"/>
  <c r="D336" i="12"/>
  <c r="K343" i="12"/>
  <c r="AE363" i="12"/>
  <c r="T352" i="12"/>
  <c r="AL370" i="12"/>
  <c r="X356" i="12"/>
  <c r="AI367" i="12"/>
  <c r="AT378" i="12"/>
  <c r="R350" i="12"/>
  <c r="L344" i="12"/>
  <c r="B400" i="12"/>
  <c r="AC361" i="12"/>
  <c r="AH366" i="12"/>
  <c r="AJ368" i="12"/>
  <c r="S351" i="12"/>
  <c r="M345" i="12"/>
  <c r="DZ87" i="14"/>
  <c r="BM213" i="14"/>
  <c r="BQ213" i="14" s="1"/>
  <c r="R17" i="9"/>
  <c r="Q17" i="22" s="1"/>
  <c r="BM313" i="13"/>
  <c r="CZ313" i="13" s="1"/>
  <c r="BM310" i="13"/>
  <c r="CW310" i="13" s="1"/>
  <c r="BM299" i="13"/>
  <c r="BM317" i="13"/>
  <c r="DD317" i="13" s="1"/>
  <c r="BM290" i="13"/>
  <c r="CC290" i="13" s="1"/>
  <c r="BM300" i="13"/>
  <c r="CM300" i="13" s="1"/>
  <c r="Z17" i="9"/>
  <c r="DZ158" i="13"/>
  <c r="CN223" i="13"/>
  <c r="CK223" i="13"/>
  <c r="CG223" i="13"/>
  <c r="CP223" i="13"/>
  <c r="CR223" i="13"/>
  <c r="CJ223" i="13"/>
  <c r="DK223" i="13"/>
  <c r="BU223" i="13"/>
  <c r="DF223" i="13"/>
  <c r="BQ223" i="13"/>
  <c r="BV223" i="13"/>
  <c r="CH223" i="13"/>
  <c r="CM223" i="13"/>
  <c r="CS223" i="13"/>
  <c r="CF223" i="13"/>
  <c r="DC223" i="13"/>
  <c r="DW223" i="13"/>
  <c r="CX223" i="13"/>
  <c r="DT223" i="13"/>
  <c r="DJ223" i="13"/>
  <c r="CU223" i="13"/>
  <c r="DO223" i="13"/>
  <c r="BR223" i="13"/>
  <c r="CZ223" i="13"/>
  <c r="BT223" i="13"/>
  <c r="BW223" i="13"/>
  <c r="DG223" i="13"/>
  <c r="DU223" i="13"/>
  <c r="DR223" i="13"/>
  <c r="DH223" i="13"/>
  <c r="DQ223" i="13"/>
  <c r="BS223" i="13"/>
  <c r="DE223" i="13"/>
  <c r="DP223" i="13"/>
  <c r="DX223" i="13"/>
  <c r="CT223" i="13"/>
  <c r="DI223" i="13"/>
  <c r="DV223" i="13"/>
  <c r="CW223" i="13"/>
  <c r="BX223" i="13"/>
  <c r="DB223" i="13"/>
  <c r="BY223" i="13"/>
  <c r="CO223" i="13"/>
  <c r="CV223" i="13"/>
  <c r="DS223" i="13"/>
  <c r="DL223" i="13"/>
  <c r="DY223" i="13"/>
  <c r="DD223" i="13"/>
  <c r="CY223" i="13"/>
  <c r="CI223" i="13"/>
  <c r="CL223" i="13"/>
  <c r="DN223" i="13"/>
  <c r="CQ223" i="13"/>
  <c r="DA223" i="13"/>
  <c r="DM223" i="13"/>
  <c r="CE223" i="13"/>
  <c r="CD223" i="13"/>
  <c r="CC223" i="13"/>
  <c r="CB223" i="13"/>
  <c r="B337" i="12"/>
  <c r="AS314" i="12"/>
  <c r="AC298" i="12"/>
  <c r="M282" i="12"/>
  <c r="Z295" i="12"/>
  <c r="J279" i="12"/>
  <c r="AV317" i="12"/>
  <c r="AQ312" i="12"/>
  <c r="AA296" i="12"/>
  <c r="K280" i="12"/>
  <c r="X293" i="12"/>
  <c r="AH303" i="12"/>
  <c r="AT315" i="12"/>
  <c r="AO310" i="12"/>
  <c r="Y294" i="12"/>
  <c r="I278" i="12"/>
  <c r="V291" i="12"/>
  <c r="H277" i="12"/>
  <c r="AR313" i="12"/>
  <c r="AM308" i="12"/>
  <c r="W292" i="12"/>
  <c r="AL307" i="12"/>
  <c r="T289" i="12"/>
  <c r="E274" i="12"/>
  <c r="AP311" i="12"/>
  <c r="AK306" i="12"/>
  <c r="U290" i="12"/>
  <c r="G276" i="12"/>
  <c r="R287" i="12"/>
  <c r="AF301" i="12"/>
  <c r="AN309" i="12"/>
  <c r="AI304" i="12"/>
  <c r="S288" i="12"/>
  <c r="AJ305" i="12"/>
  <c r="P285" i="12"/>
  <c r="D273" i="12"/>
  <c r="AW318" i="12"/>
  <c r="AG302" i="12"/>
  <c r="Q286" i="12"/>
  <c r="AD299" i="12"/>
  <c r="N283" i="12"/>
  <c r="F275" i="12"/>
  <c r="AE300" i="12"/>
  <c r="O284" i="12"/>
  <c r="AB297" i="12"/>
  <c r="L281" i="12"/>
  <c r="AU316" i="12"/>
  <c r="DD188" i="14"/>
  <c r="BM398" i="12"/>
  <c r="BQ398" i="12" s="1"/>
  <c r="DZ398" i="12" s="1"/>
  <c r="CD225" i="13"/>
  <c r="CN225" i="13"/>
  <c r="CU225" i="13"/>
  <c r="CR225" i="13"/>
  <c r="CK225" i="13"/>
  <c r="CV225" i="13"/>
  <c r="DS225" i="13"/>
  <c r="BU225" i="13"/>
  <c r="DN225" i="13"/>
  <c r="CW225" i="13"/>
  <c r="DP225" i="13"/>
  <c r="CJ225" i="13"/>
  <c r="CM225" i="13"/>
  <c r="DK225" i="13"/>
  <c r="DW225" i="13"/>
  <c r="DF225" i="13"/>
  <c r="BY225" i="13"/>
  <c r="BX225" i="13"/>
  <c r="CH225" i="13"/>
  <c r="CI225" i="13"/>
  <c r="DC225" i="13"/>
  <c r="DO225" i="13"/>
  <c r="CX225" i="13"/>
  <c r="BQ225" i="13"/>
  <c r="DL225" i="13"/>
  <c r="BW225" i="13"/>
  <c r="DG225" i="13"/>
  <c r="BZ225" i="13"/>
  <c r="DX225" i="13"/>
  <c r="BV225" i="13"/>
  <c r="CL225" i="13"/>
  <c r="DQ225" i="13"/>
  <c r="CA225" i="13"/>
  <c r="DU225" i="13"/>
  <c r="DT225" i="13"/>
  <c r="BT225" i="13"/>
  <c r="CT225" i="13"/>
  <c r="DI225" i="13"/>
  <c r="BS225" i="13"/>
  <c r="DM225" i="13"/>
  <c r="CZ225" i="13"/>
  <c r="DH225" i="13"/>
  <c r="DY225" i="13"/>
  <c r="DJ225" i="13"/>
  <c r="CQ225" i="13"/>
  <c r="CO225" i="13"/>
  <c r="CS225" i="13"/>
  <c r="DA225" i="13"/>
  <c r="DD225" i="13"/>
  <c r="CP225" i="13"/>
  <c r="CY225" i="13"/>
  <c r="DV225" i="13"/>
  <c r="DE225" i="13"/>
  <c r="DB225" i="13"/>
  <c r="BR225" i="13"/>
  <c r="DR225" i="13"/>
  <c r="CG225" i="13"/>
  <c r="CF225" i="13"/>
  <c r="CE225" i="13"/>
  <c r="CX246" i="13"/>
  <c r="DH250" i="13"/>
  <c r="DS250" i="13"/>
  <c r="DG250" i="13"/>
  <c r="DK250" i="13"/>
  <c r="DM250" i="13"/>
  <c r="DN250" i="13"/>
  <c r="DI250" i="13"/>
  <c r="DT250" i="13"/>
  <c r="CO250" i="13"/>
  <c r="BU250" i="13"/>
  <c r="DV250" i="13"/>
  <c r="CF250" i="13"/>
  <c r="CB250" i="13"/>
  <c r="DW250" i="13"/>
  <c r="CG250" i="13"/>
  <c r="CZ250" i="13"/>
  <c r="CV250" i="13"/>
  <c r="BT250" i="13"/>
  <c r="DU250" i="13"/>
  <c r="CY250" i="13"/>
  <c r="BY250" i="13"/>
  <c r="CM250" i="13"/>
  <c r="CJ250" i="13"/>
  <c r="CR250" i="13"/>
  <c r="DR250" i="13"/>
  <c r="CQ250" i="13"/>
  <c r="BQ250" i="13"/>
  <c r="DZ250" i="13" s="1"/>
  <c r="BZ250" i="13"/>
  <c r="BW250" i="13"/>
  <c r="CE250" i="13"/>
  <c r="DJ250" i="13"/>
  <c r="CA250" i="13"/>
  <c r="CS250" i="13"/>
  <c r="CX250" i="13"/>
  <c r="CH250" i="13"/>
  <c r="CP250" i="13"/>
  <c r="DQ250" i="13"/>
  <c r="BS250" i="13"/>
  <c r="CK250" i="13"/>
  <c r="CL250" i="13"/>
  <c r="BV250" i="13"/>
  <c r="CD250" i="13"/>
  <c r="DO250" i="13"/>
  <c r="CW250" i="13"/>
  <c r="CN250" i="13"/>
  <c r="DY250" i="13"/>
  <c r="CC250" i="13"/>
  <c r="DX250" i="13"/>
  <c r="CU250" i="13"/>
  <c r="CT250" i="13"/>
  <c r="DP250" i="13"/>
  <c r="DL250" i="13"/>
  <c r="CI250" i="13"/>
  <c r="BX250" i="13"/>
  <c r="BR250" i="13"/>
  <c r="DF250" i="13"/>
  <c r="DE250" i="13"/>
  <c r="DD250" i="13"/>
  <c r="DC250" i="13"/>
  <c r="DJ177" i="14"/>
  <c r="DI177" i="14"/>
  <c r="DD177" i="14"/>
  <c r="DH177" i="14"/>
  <c r="DB177" i="14"/>
  <c r="DF177" i="14"/>
  <c r="DG177" i="14"/>
  <c r="DL177" i="14"/>
  <c r="DC177" i="14"/>
  <c r="DA177" i="14"/>
  <c r="CZ177" i="14"/>
  <c r="DE177" i="14"/>
  <c r="BU177" i="14"/>
  <c r="CQ177" i="14"/>
  <c r="BZ177" i="14"/>
  <c r="DT177" i="14"/>
  <c r="DR177" i="14"/>
  <c r="DX177" i="14"/>
  <c r="CI177" i="14"/>
  <c r="BR177" i="14"/>
  <c r="CN177" i="14"/>
  <c r="CL177" i="14"/>
  <c r="DP177" i="14"/>
  <c r="CA177" i="14"/>
  <c r="DU177" i="14"/>
  <c r="CF177" i="14"/>
  <c r="CD177" i="14"/>
  <c r="DK177" i="14"/>
  <c r="CJ177" i="14"/>
  <c r="BS177" i="14"/>
  <c r="DM177" i="14"/>
  <c r="BX177" i="14"/>
  <c r="BV177" i="14"/>
  <c r="DY177" i="14"/>
  <c r="CB177" i="14"/>
  <c r="DV177" i="14"/>
  <c r="CO177" i="14"/>
  <c r="DS177" i="14"/>
  <c r="DQ177" i="14"/>
  <c r="BT177" i="14"/>
  <c r="DN177" i="14"/>
  <c r="CG177" i="14"/>
  <c r="CM177" i="14"/>
  <c r="CY177" i="14"/>
  <c r="CK177" i="14"/>
  <c r="DW177" i="14"/>
  <c r="CP177" i="14"/>
  <c r="BY177" i="14"/>
  <c r="CE177" i="14"/>
  <c r="CH177" i="14"/>
  <c r="BQ177" i="14"/>
  <c r="BW177" i="14"/>
  <c r="CC177" i="14"/>
  <c r="DO177" i="14"/>
  <c r="CX177" i="14"/>
  <c r="CW177" i="14"/>
  <c r="CV177" i="14"/>
  <c r="CU177" i="14"/>
  <c r="CT177" i="14"/>
  <c r="AO315" i="14"/>
  <c r="Y299" i="14"/>
  <c r="AJ310" i="14"/>
  <c r="T294" i="14"/>
  <c r="E279" i="14"/>
  <c r="AM313" i="14"/>
  <c r="W297" i="14"/>
  <c r="AH308" i="14"/>
  <c r="R292" i="14"/>
  <c r="P290" i="14"/>
  <c r="AI309" i="14"/>
  <c r="S293" i="14"/>
  <c r="AD304" i="14"/>
  <c r="O289" i="14"/>
  <c r="L286" i="14"/>
  <c r="AG307" i="14"/>
  <c r="AR318" i="14"/>
  <c r="AB302" i="14"/>
  <c r="M287" i="14"/>
  <c r="J284" i="14"/>
  <c r="AE305" i="14"/>
  <c r="AP316" i="14"/>
  <c r="Z300" i="14"/>
  <c r="K285" i="14"/>
  <c r="H282" i="14"/>
  <c r="B342" i="14"/>
  <c r="AC303" i="14"/>
  <c r="AN314" i="14"/>
  <c r="X298" i="14"/>
  <c r="I283" i="14"/>
  <c r="F280" i="14"/>
  <c r="AQ317" i="14"/>
  <c r="G281" i="14"/>
  <c r="AK311" i="14"/>
  <c r="N288" i="14"/>
  <c r="AA301" i="14"/>
  <c r="D278" i="14"/>
  <c r="U295" i="14"/>
  <c r="AL312" i="14"/>
  <c r="AF306" i="14"/>
  <c r="V296" i="14"/>
  <c r="Q291" i="14"/>
  <c r="BM241" i="14"/>
  <c r="CR241" i="14" s="1"/>
  <c r="BM242" i="14"/>
  <c r="CS242" i="14" s="1"/>
  <c r="CN214" i="14"/>
  <c r="DP214" i="14"/>
  <c r="BM235" i="14"/>
  <c r="CL235" i="14" s="1"/>
  <c r="DZ161" i="13"/>
  <c r="CJ156" i="14"/>
  <c r="CD156" i="14"/>
  <c r="CK156" i="14"/>
  <c r="CF156" i="14"/>
  <c r="CP156" i="14"/>
  <c r="CG156" i="14"/>
  <c r="CL156" i="14"/>
  <c r="CO156" i="14"/>
  <c r="CM156" i="14"/>
  <c r="DS156" i="14"/>
  <c r="DX156" i="14"/>
  <c r="CY156" i="14"/>
  <c r="BT156" i="14"/>
  <c r="DQ156" i="14"/>
  <c r="DK156" i="14"/>
  <c r="DP156" i="14"/>
  <c r="DV156" i="14"/>
  <c r="CV156" i="14"/>
  <c r="DL156" i="14"/>
  <c r="CE156" i="14"/>
  <c r="CU156" i="14"/>
  <c r="CZ156" i="14"/>
  <c r="DF156" i="14"/>
  <c r="DY156" i="14"/>
  <c r="BV156" i="14"/>
  <c r="CN156" i="14"/>
  <c r="DU156" i="14"/>
  <c r="DR156" i="14"/>
  <c r="CR156" i="14"/>
  <c r="CX156" i="14"/>
  <c r="CS156" i="14"/>
  <c r="CH156" i="14"/>
  <c r="DM156" i="14"/>
  <c r="DJ156" i="14"/>
  <c r="DW156" i="14"/>
  <c r="DD156" i="14"/>
  <c r="BR156" i="14"/>
  <c r="DE156" i="14"/>
  <c r="DB156" i="14"/>
  <c r="DO156" i="14"/>
  <c r="BU156" i="14"/>
  <c r="DT156" i="14"/>
  <c r="DC156" i="14"/>
  <c r="DI156" i="14"/>
  <c r="CT156" i="14"/>
  <c r="DH156" i="14"/>
  <c r="CI156" i="14"/>
  <c r="DG156" i="14"/>
  <c r="CQ156" i="14"/>
  <c r="DN156" i="14"/>
  <c r="DA156" i="14"/>
  <c r="BS156" i="14"/>
  <c r="CW156" i="14"/>
  <c r="BQ156" i="14"/>
  <c r="CC156" i="14"/>
  <c r="CB156" i="14"/>
  <c r="CA156" i="14"/>
  <c r="BZ156" i="14"/>
  <c r="BY156" i="14"/>
  <c r="AR23" i="9"/>
  <c r="AR507" i="13"/>
  <c r="AM502" i="13"/>
  <c r="S482" i="13"/>
  <c r="V485" i="13"/>
  <c r="F469" i="13"/>
  <c r="AP505" i="13"/>
  <c r="AI498" i="13"/>
  <c r="P479" i="13"/>
  <c r="R481" i="13"/>
  <c r="L475" i="13"/>
  <c r="AN503" i="13"/>
  <c r="AE494" i="13"/>
  <c r="W486" i="13"/>
  <c r="Q480" i="13"/>
  <c r="N477" i="13"/>
  <c r="AU510" i="13"/>
  <c r="AL501" i="13"/>
  <c r="AF495" i="13"/>
  <c r="O478" i="13"/>
  <c r="AA490" i="13"/>
  <c r="J473" i="13"/>
  <c r="AS508" i="13"/>
  <c r="AJ499" i="13"/>
  <c r="AD493" i="13"/>
  <c r="M476" i="13"/>
  <c r="U484" i="13"/>
  <c r="T483" i="13"/>
  <c r="AQ506" i="13"/>
  <c r="AH497" i="13"/>
  <c r="AB491" i="13"/>
  <c r="K474" i="13"/>
  <c r="X487" i="13"/>
  <c r="D467" i="13"/>
  <c r="AT509" i="13"/>
  <c r="AG496" i="13"/>
  <c r="AC492" i="13"/>
  <c r="G470" i="13"/>
  <c r="Z489" i="13"/>
  <c r="I472" i="13"/>
  <c r="E468" i="13"/>
  <c r="H471" i="13"/>
  <c r="AO504" i="13"/>
  <c r="AK500" i="13"/>
  <c r="Y488" i="13"/>
  <c r="DC187" i="14"/>
  <c r="DJ254" i="13"/>
  <c r="DQ254" i="13"/>
  <c r="DW254" i="13"/>
  <c r="DL254" i="13"/>
  <c r="DY254" i="13"/>
  <c r="DR254" i="13"/>
  <c r="DK254" i="13"/>
  <c r="DX254" i="13"/>
  <c r="DV254" i="13"/>
  <c r="DS254" i="13"/>
  <c r="DN254" i="13"/>
  <c r="CG254" i="13"/>
  <c r="CV254" i="13"/>
  <c r="BT254" i="13"/>
  <c r="DB254" i="13"/>
  <c r="BX254" i="13"/>
  <c r="DO254" i="13"/>
  <c r="CY254" i="13"/>
  <c r="BY254" i="13"/>
  <c r="CJ254" i="13"/>
  <c r="DD254" i="13"/>
  <c r="CN254" i="13"/>
  <c r="CQ254" i="13"/>
  <c r="BQ254" i="13"/>
  <c r="DZ254" i="13" s="1"/>
  <c r="BW254" i="13"/>
  <c r="CR254" i="13"/>
  <c r="CB254" i="13"/>
  <c r="DM254" i="13"/>
  <c r="CI254" i="13"/>
  <c r="DA254" i="13"/>
  <c r="CU254" i="13"/>
  <c r="CE254" i="13"/>
  <c r="CZ254" i="13"/>
  <c r="DU254" i="13"/>
  <c r="BS254" i="13"/>
  <c r="CK254" i="13"/>
  <c r="BV254" i="13"/>
  <c r="DC254" i="13"/>
  <c r="BZ254" i="13"/>
  <c r="CW254" i="13"/>
  <c r="CC254" i="13"/>
  <c r="CT254" i="13"/>
  <c r="CP254" i="13"/>
  <c r="CX254" i="13"/>
  <c r="CO254" i="13"/>
  <c r="CL254" i="13"/>
  <c r="CS254" i="13"/>
  <c r="BU254" i="13"/>
  <c r="DT254" i="13"/>
  <c r="CH254" i="13"/>
  <c r="DP254" i="13"/>
  <c r="BR254" i="13"/>
  <c r="CD254" i="13"/>
  <c r="CF254" i="13"/>
  <c r="CA254" i="13"/>
  <c r="CM254" i="13"/>
  <c r="DI254" i="13"/>
  <c r="DH254" i="13"/>
  <c r="DG254" i="13"/>
  <c r="DL179" i="14"/>
  <c r="DB179" i="14"/>
  <c r="DD179" i="14"/>
  <c r="DI179" i="14"/>
  <c r="DK179" i="14"/>
  <c r="DG179" i="14"/>
  <c r="DF179" i="14"/>
  <c r="DM179" i="14"/>
  <c r="DH179" i="14"/>
  <c r="DC179" i="14"/>
  <c r="DJ179" i="14"/>
  <c r="DY179" i="14"/>
  <c r="CR179" i="14"/>
  <c r="CA179" i="14"/>
  <c r="CO179" i="14"/>
  <c r="DS179" i="14"/>
  <c r="DN179" i="14"/>
  <c r="DA179" i="14"/>
  <c r="DQ179" i="14"/>
  <c r="CJ179" i="14"/>
  <c r="BS179" i="14"/>
  <c r="CG179" i="14"/>
  <c r="CM179" i="14"/>
  <c r="DE179" i="14"/>
  <c r="CS179" i="14"/>
  <c r="CB179" i="14"/>
  <c r="DV179" i="14"/>
  <c r="BY179" i="14"/>
  <c r="CE179" i="14"/>
  <c r="CK179" i="14"/>
  <c r="BT179" i="14"/>
  <c r="CP179" i="14"/>
  <c r="BQ179" i="14"/>
  <c r="BW179" i="14"/>
  <c r="CC179" i="14"/>
  <c r="DW179" i="14"/>
  <c r="CH179" i="14"/>
  <c r="DT179" i="14"/>
  <c r="DR179" i="14"/>
  <c r="BU179" i="14"/>
  <c r="DO179" i="14"/>
  <c r="BZ179" i="14"/>
  <c r="CN179" i="14"/>
  <c r="CL179" i="14"/>
  <c r="DX179" i="14"/>
  <c r="CQ179" i="14"/>
  <c r="BR179" i="14"/>
  <c r="CF179" i="14"/>
  <c r="CD179" i="14"/>
  <c r="DU179" i="14"/>
  <c r="BX179" i="14"/>
  <c r="BV179" i="14"/>
  <c r="DP179" i="14"/>
  <c r="CI179" i="14"/>
  <c r="CZ179" i="14"/>
  <c r="CY179" i="14"/>
  <c r="CX179" i="14"/>
  <c r="CW179" i="14"/>
  <c r="CV179" i="14"/>
  <c r="BR466" i="13"/>
  <c r="DB250" i="13"/>
  <c r="CA159" i="14"/>
  <c r="CW229" i="13"/>
  <c r="CR229" i="13"/>
  <c r="CZ229" i="13"/>
  <c r="DK229" i="13"/>
  <c r="CC229" i="13"/>
  <c r="DN229" i="13"/>
  <c r="BQ229" i="13"/>
  <c r="CB229" i="13"/>
  <c r="CM229" i="13"/>
  <c r="CS229" i="13"/>
  <c r="DC229" i="13"/>
  <c r="BU229" i="13"/>
  <c r="DF229" i="13"/>
  <c r="DH229" i="13"/>
  <c r="DP229" i="13"/>
  <c r="CE229" i="13"/>
  <c r="DW229" i="13"/>
  <c r="BZ229" i="13"/>
  <c r="DD229" i="13"/>
  <c r="BX229" i="13"/>
  <c r="CV229" i="13"/>
  <c r="BW229" i="13"/>
  <c r="DO229" i="13"/>
  <c r="BR229" i="13"/>
  <c r="DX229" i="13"/>
  <c r="DL229" i="13"/>
  <c r="CO229" i="13"/>
  <c r="CX229" i="13"/>
  <c r="CT229" i="13"/>
  <c r="DQ229" i="13"/>
  <c r="CA229" i="13"/>
  <c r="DM229" i="13"/>
  <c r="DT229" i="13"/>
  <c r="DJ229" i="13"/>
  <c r="CU229" i="13"/>
  <c r="CQ229" i="13"/>
  <c r="DI229" i="13"/>
  <c r="BS229" i="13"/>
  <c r="DE229" i="13"/>
  <c r="CD229" i="13"/>
  <c r="BT229" i="13"/>
  <c r="CY229" i="13"/>
  <c r="DV229" i="13"/>
  <c r="CP229" i="13"/>
  <c r="DU229" i="13"/>
  <c r="BY229" i="13"/>
  <c r="DB229" i="13"/>
  <c r="CN229" i="13"/>
  <c r="CL229" i="13"/>
  <c r="DY229" i="13"/>
  <c r="BV229" i="13"/>
  <c r="DA229" i="13"/>
  <c r="DR229" i="13"/>
  <c r="DS229" i="13"/>
  <c r="DG229" i="13"/>
  <c r="CK229" i="13"/>
  <c r="CJ229" i="13"/>
  <c r="CI229" i="13"/>
  <c r="CH229" i="13"/>
  <c r="BM340" i="13"/>
  <c r="BQ340" i="13" s="1"/>
  <c r="BM219" i="14"/>
  <c r="BW219" i="14" s="1"/>
  <c r="BM234" i="14"/>
  <c r="CK234" i="14" s="1"/>
  <c r="BM146" i="12"/>
  <c r="BQ146" i="12" s="1"/>
  <c r="DZ103" i="14"/>
  <c r="BM302" i="13"/>
  <c r="CO302" i="13" s="1"/>
  <c r="BM314" i="13"/>
  <c r="DA314" i="13" s="1"/>
  <c r="BM292" i="13"/>
  <c r="CE292" i="13" s="1"/>
  <c r="BM284" i="13"/>
  <c r="BX284" i="13" s="1"/>
  <c r="BM289" i="13"/>
  <c r="CC289" i="13" s="1"/>
  <c r="CA224" i="13"/>
  <c r="CH224" i="13"/>
  <c r="CL224" i="13"/>
  <c r="CU224" i="13"/>
  <c r="CR224" i="13"/>
  <c r="CQ224" i="13"/>
  <c r="CN224" i="13"/>
  <c r="CG224" i="13"/>
  <c r="CO224" i="13"/>
  <c r="CM224" i="13"/>
  <c r="CI224" i="13"/>
  <c r="CJ224" i="13"/>
  <c r="CS224" i="13"/>
  <c r="CK224" i="13"/>
  <c r="CT224" i="13"/>
  <c r="BS224" i="13"/>
  <c r="DK224" i="13"/>
  <c r="DQ224" i="13"/>
  <c r="DP224" i="13"/>
  <c r="BR224" i="13"/>
  <c r="DU224" i="13"/>
  <c r="DC224" i="13"/>
  <c r="DI224" i="13"/>
  <c r="CV224" i="13"/>
  <c r="DF224" i="13"/>
  <c r="DM224" i="13"/>
  <c r="BW224" i="13"/>
  <c r="DA224" i="13"/>
  <c r="BZ224" i="13"/>
  <c r="DX224" i="13"/>
  <c r="DE224" i="13"/>
  <c r="DR224" i="13"/>
  <c r="BU224" i="13"/>
  <c r="DN224" i="13"/>
  <c r="DD224" i="13"/>
  <c r="DO224" i="13"/>
  <c r="BY224" i="13"/>
  <c r="DB224" i="13"/>
  <c r="CZ224" i="13"/>
  <c r="DL224" i="13"/>
  <c r="CP224" i="13"/>
  <c r="DG224" i="13"/>
  <c r="BQ224" i="13"/>
  <c r="BV224" i="13"/>
  <c r="DT224" i="13"/>
  <c r="BT224" i="13"/>
  <c r="CW224" i="13"/>
  <c r="DV224" i="13"/>
  <c r="DS224" i="13"/>
  <c r="DJ224" i="13"/>
  <c r="DY224" i="13"/>
  <c r="CX224" i="13"/>
  <c r="DW224" i="13"/>
  <c r="BX224" i="13"/>
  <c r="CY224" i="13"/>
  <c r="DH224" i="13"/>
  <c r="CF224" i="13"/>
  <c r="CE224" i="13"/>
  <c r="CD224" i="13"/>
  <c r="CC224" i="13"/>
  <c r="BY151" i="14"/>
  <c r="CL151" i="14"/>
  <c r="DL151" i="14"/>
  <c r="CM151" i="14"/>
  <c r="DA151" i="14"/>
  <c r="DO151" i="14"/>
  <c r="CP151" i="14"/>
  <c r="DU151" i="14"/>
  <c r="DD151" i="14"/>
  <c r="DR151" i="14"/>
  <c r="CS151" i="14"/>
  <c r="DG151" i="14"/>
  <c r="DM151" i="14"/>
  <c r="CV151" i="14"/>
  <c r="DJ151" i="14"/>
  <c r="DX151" i="14"/>
  <c r="CY151" i="14"/>
  <c r="DE151" i="14"/>
  <c r="CN151" i="14"/>
  <c r="DB151" i="14"/>
  <c r="DP151" i="14"/>
  <c r="CQ151" i="14"/>
  <c r="CB151" i="14"/>
  <c r="CW151" i="14"/>
  <c r="DS151" i="14"/>
  <c r="CT151" i="14"/>
  <c r="DH151" i="14"/>
  <c r="DV151" i="14"/>
  <c r="CD151" i="14"/>
  <c r="CO151" i="14"/>
  <c r="DK151" i="14"/>
  <c r="DY151" i="14"/>
  <c r="CZ151" i="14"/>
  <c r="DN151" i="14"/>
  <c r="CC151" i="14"/>
  <c r="BQ151" i="14"/>
  <c r="DC151" i="14"/>
  <c r="DQ151" i="14"/>
  <c r="CR151" i="14"/>
  <c r="DF151" i="14"/>
  <c r="CK151" i="14"/>
  <c r="CE151" i="14"/>
  <c r="CG151" i="14"/>
  <c r="DT151" i="14"/>
  <c r="CI151" i="14"/>
  <c r="CU151" i="14"/>
  <c r="CF151" i="14"/>
  <c r="DI151" i="14"/>
  <c r="CH151" i="14"/>
  <c r="DW151" i="14"/>
  <c r="CJ151" i="14"/>
  <c r="CA151" i="14"/>
  <c r="CX151" i="14"/>
  <c r="BZ151" i="14"/>
  <c r="BX151" i="14"/>
  <c r="BW151" i="14"/>
  <c r="BV151" i="14"/>
  <c r="BU151" i="14"/>
  <c r="BT151" i="14"/>
  <c r="DZ154" i="13"/>
  <c r="CU243" i="13"/>
  <c r="DZ98" i="14"/>
  <c r="CX247" i="13"/>
  <c r="DP247" i="13"/>
  <c r="DH247" i="13"/>
  <c r="DE247" i="13"/>
  <c r="DY247" i="13"/>
  <c r="CG247" i="13"/>
  <c r="CT247" i="13"/>
  <c r="BR247" i="13"/>
  <c r="DW247" i="13"/>
  <c r="DN247" i="13"/>
  <c r="DF247" i="13"/>
  <c r="DG247" i="13"/>
  <c r="CS247" i="13"/>
  <c r="BY247" i="13"/>
  <c r="CH247" i="13"/>
  <c r="CP247" i="13"/>
  <c r="CJ247" i="13"/>
  <c r="CK247" i="13"/>
  <c r="BQ247" i="13"/>
  <c r="DZ247" i="13" s="1"/>
  <c r="BT247" i="13"/>
  <c r="CB247" i="13"/>
  <c r="BX247" i="13"/>
  <c r="DR247" i="13"/>
  <c r="DI247" i="13"/>
  <c r="DS247" i="13"/>
  <c r="CC247" i="13"/>
  <c r="DV247" i="13"/>
  <c r="CR247" i="13"/>
  <c r="CN247" i="13"/>
  <c r="CM247" i="13"/>
  <c r="DU247" i="13"/>
  <c r="CI247" i="13"/>
  <c r="BS247" i="13"/>
  <c r="DX247" i="13"/>
  <c r="DK247" i="13"/>
  <c r="DQ247" i="13"/>
  <c r="CE247" i="13"/>
  <c r="CW247" i="13"/>
  <c r="BV247" i="13"/>
  <c r="CQ247" i="13"/>
  <c r="CL247" i="13"/>
  <c r="BU247" i="13"/>
  <c r="DD247" i="13"/>
  <c r="CO247" i="13"/>
  <c r="CV247" i="13"/>
  <c r="DT247" i="13"/>
  <c r="DM247" i="13"/>
  <c r="CD247" i="13"/>
  <c r="DJ247" i="13"/>
  <c r="CU247" i="13"/>
  <c r="CA247" i="13"/>
  <c r="DO247" i="13"/>
  <c r="DL247" i="13"/>
  <c r="BW247" i="13"/>
  <c r="CF247" i="13"/>
  <c r="BZ247" i="13"/>
  <c r="DC247" i="13"/>
  <c r="DB247" i="13"/>
  <c r="DA247" i="13"/>
  <c r="CZ247" i="13"/>
  <c r="DB175" i="14"/>
  <c r="CZ175" i="14"/>
  <c r="CW175" i="14"/>
  <c r="DH175" i="14"/>
  <c r="CY175" i="14"/>
  <c r="CX175" i="14"/>
  <c r="DJ175" i="14"/>
  <c r="DA175" i="14"/>
  <c r="DP175" i="14"/>
  <c r="BS175" i="14"/>
  <c r="CO175" i="14"/>
  <c r="BX175" i="14"/>
  <c r="CD175" i="14"/>
  <c r="CJ175" i="14"/>
  <c r="DV175" i="14"/>
  <c r="CG175" i="14"/>
  <c r="DS175" i="14"/>
  <c r="BV175" i="14"/>
  <c r="DC175" i="14"/>
  <c r="DI175" i="14"/>
  <c r="DD175" i="14"/>
  <c r="DY175" i="14"/>
  <c r="CB175" i="14"/>
  <c r="DN175" i="14"/>
  <c r="BY175" i="14"/>
  <c r="DK175" i="14"/>
  <c r="DQ175" i="14"/>
  <c r="BT175" i="14"/>
  <c r="CH175" i="14"/>
  <c r="BQ175" i="14"/>
  <c r="CM175" i="14"/>
  <c r="DE175" i="14"/>
  <c r="CK175" i="14"/>
  <c r="DW175" i="14"/>
  <c r="BZ175" i="14"/>
  <c r="DT175" i="14"/>
  <c r="CE175" i="14"/>
  <c r="CC175" i="14"/>
  <c r="DO175" i="14"/>
  <c r="BR175" i="14"/>
  <c r="DL175" i="14"/>
  <c r="BW175" i="14"/>
  <c r="DG175" i="14"/>
  <c r="DF175" i="14"/>
  <c r="BU175" i="14"/>
  <c r="CI175" i="14"/>
  <c r="DU175" i="14"/>
  <c r="CN175" i="14"/>
  <c r="DR175" i="14"/>
  <c r="CF175" i="14"/>
  <c r="CL175" i="14"/>
  <c r="DX175" i="14"/>
  <c r="CA175" i="14"/>
  <c r="DM175" i="14"/>
  <c r="CV175" i="14"/>
  <c r="CU175" i="14"/>
  <c r="CT175" i="14"/>
  <c r="CS175" i="14"/>
  <c r="CR175" i="14"/>
  <c r="CZ234" i="13"/>
  <c r="CV234" i="13"/>
  <c r="CQ234" i="13"/>
  <c r="DC234" i="13"/>
  <c r="DE234" i="13"/>
  <c r="CU234" i="13"/>
  <c r="DG234" i="13"/>
  <c r="BQ234" i="13"/>
  <c r="DZ234" i="13" s="1"/>
  <c r="BV234" i="13"/>
  <c r="DL234" i="13"/>
  <c r="DV234" i="13"/>
  <c r="DB234" i="13"/>
  <c r="CI234" i="13"/>
  <c r="DS234" i="13"/>
  <c r="DY234" i="13"/>
  <c r="BT234" i="13"/>
  <c r="CF234" i="13"/>
  <c r="CW234" i="13"/>
  <c r="CA234" i="13"/>
  <c r="DK234" i="13"/>
  <c r="DQ234" i="13"/>
  <c r="DH234" i="13"/>
  <c r="DT234" i="13"/>
  <c r="CT234" i="13"/>
  <c r="BS234" i="13"/>
  <c r="CE234" i="13"/>
  <c r="DI234" i="13"/>
  <c r="BR234" i="13"/>
  <c r="CB234" i="13"/>
  <c r="DA234" i="13"/>
  <c r="DD234" i="13"/>
  <c r="DM234" i="13"/>
  <c r="DR234" i="13"/>
  <c r="BU234" i="13"/>
  <c r="CJ234" i="13"/>
  <c r="BZ234" i="13"/>
  <c r="CY234" i="13"/>
  <c r="CS234" i="13"/>
  <c r="DW234" i="13"/>
  <c r="CG234" i="13"/>
  <c r="DJ234" i="13"/>
  <c r="DN234" i="13"/>
  <c r="DX234" i="13"/>
  <c r="BW234" i="13"/>
  <c r="CD234" i="13"/>
  <c r="CC234" i="13"/>
  <c r="BX234" i="13"/>
  <c r="DO234" i="13"/>
  <c r="CH234" i="13"/>
  <c r="DU234" i="13"/>
  <c r="DP234" i="13"/>
  <c r="CR234" i="13"/>
  <c r="CX234" i="13"/>
  <c r="DF234" i="13"/>
  <c r="BY234" i="13"/>
  <c r="CP234" i="13"/>
  <c r="CO234" i="13"/>
  <c r="CN234" i="13"/>
  <c r="CM234" i="13"/>
  <c r="CH158" i="14"/>
  <c r="CP158" i="14"/>
  <c r="BQ158" i="14"/>
  <c r="DB158" i="14"/>
  <c r="DW158" i="14"/>
  <c r="CX158" i="14"/>
  <c r="DD158" i="14"/>
  <c r="CS158" i="14"/>
  <c r="DS158" i="14"/>
  <c r="CT158" i="14"/>
  <c r="DO158" i="14"/>
  <c r="BR158" i="14"/>
  <c r="BX158" i="14"/>
  <c r="CN158" i="14"/>
  <c r="DC158" i="14"/>
  <c r="DX158" i="14"/>
  <c r="CY158" i="14"/>
  <c r="DY158" i="14"/>
  <c r="BU158" i="14"/>
  <c r="DU158" i="14"/>
  <c r="CU158" i="14"/>
  <c r="DP158" i="14"/>
  <c r="BS158" i="14"/>
  <c r="DT158" i="14"/>
  <c r="CQ158" i="14"/>
  <c r="CG158" i="14"/>
  <c r="DM158" i="14"/>
  <c r="BW158" i="14"/>
  <c r="DH158" i="14"/>
  <c r="DV158" i="14"/>
  <c r="DQ158" i="14"/>
  <c r="CO158" i="14"/>
  <c r="CJ158" i="14"/>
  <c r="BV158" i="14"/>
  <c r="DI158" i="14"/>
  <c r="CL158" i="14"/>
  <c r="CR158" i="14"/>
  <c r="CZ158" i="14"/>
  <c r="DA158" i="14"/>
  <c r="BT158" i="14"/>
  <c r="CF158" i="14"/>
  <c r="CM158" i="14"/>
  <c r="CI158" i="14"/>
  <c r="DE158" i="14"/>
  <c r="DG158" i="14"/>
  <c r="CW158" i="14"/>
  <c r="DN158" i="14"/>
  <c r="CK158" i="14"/>
  <c r="DK158" i="14"/>
  <c r="DF158" i="14"/>
  <c r="DR158" i="14"/>
  <c r="CV158" i="14"/>
  <c r="DJ158" i="14"/>
  <c r="DL158" i="14"/>
  <c r="CE158" i="14"/>
  <c r="CD158" i="14"/>
  <c r="CC158" i="14"/>
  <c r="CB158" i="14"/>
  <c r="CA158" i="14"/>
  <c r="DZ162" i="13"/>
  <c r="BM209" i="12"/>
  <c r="BQ209" i="12" s="1"/>
  <c r="CD226" i="13"/>
  <c r="BV275" i="14"/>
  <c r="CA275" i="14"/>
  <c r="DX275" i="14"/>
  <c r="DG275" i="14"/>
  <c r="CP275" i="14"/>
  <c r="DD275" i="14"/>
  <c r="DR275" i="14"/>
  <c r="DA275" i="14"/>
  <c r="BX275" i="14"/>
  <c r="DP275" i="14"/>
  <c r="CY275" i="14"/>
  <c r="DU275" i="14"/>
  <c r="CV275" i="14"/>
  <c r="DJ275" i="14"/>
  <c r="CS275" i="14"/>
  <c r="DH275" i="14"/>
  <c r="CQ275" i="14"/>
  <c r="DM275" i="14"/>
  <c r="CN275" i="14"/>
  <c r="DB275" i="14"/>
  <c r="CK275" i="14"/>
  <c r="CB275" i="14"/>
  <c r="CZ275" i="14"/>
  <c r="CI275" i="14"/>
  <c r="DE275" i="14"/>
  <c r="DS275" i="14"/>
  <c r="CT275" i="14"/>
  <c r="BY275" i="14"/>
  <c r="CG275" i="14"/>
  <c r="CE275" i="14"/>
  <c r="CJ275" i="14"/>
  <c r="DN275" i="14"/>
  <c r="CO275" i="14"/>
  <c r="DC275" i="14"/>
  <c r="DY275" i="14"/>
  <c r="DW275" i="14"/>
  <c r="DF275" i="14"/>
  <c r="DT275" i="14"/>
  <c r="CU275" i="14"/>
  <c r="DQ275" i="14"/>
  <c r="CF275" i="14"/>
  <c r="CM275" i="14"/>
  <c r="CR275" i="14"/>
  <c r="CL275" i="14"/>
  <c r="DO275" i="14"/>
  <c r="DI275" i="14"/>
  <c r="BW275" i="14"/>
  <c r="DV275" i="14"/>
  <c r="BZ275" i="14"/>
  <c r="CX275" i="14"/>
  <c r="CW275" i="14"/>
  <c r="CH275" i="14"/>
  <c r="CC275" i="14"/>
  <c r="BU275" i="14"/>
  <c r="CD275" i="14"/>
  <c r="DL275" i="14"/>
  <c r="DK275" i="14"/>
  <c r="BT275" i="14"/>
  <c r="BS275" i="14"/>
  <c r="BR275" i="14"/>
  <c r="DG189" i="14"/>
  <c r="DL189" i="14"/>
  <c r="DO189" i="14"/>
  <c r="DW189" i="14"/>
  <c r="DV189" i="14"/>
  <c r="DX189" i="14"/>
  <c r="DN189" i="14"/>
  <c r="DM189" i="14"/>
  <c r="DS189" i="14"/>
  <c r="CG189" i="14"/>
  <c r="DY189" i="14"/>
  <c r="CJ189" i="14"/>
  <c r="CU189" i="14"/>
  <c r="DC189" i="14"/>
  <c r="BY189" i="14"/>
  <c r="DA189" i="14"/>
  <c r="CB189" i="14"/>
  <c r="BX189" i="14"/>
  <c r="CF189" i="14"/>
  <c r="DU189" i="14"/>
  <c r="DQ189" i="14"/>
  <c r="BQ189" i="14"/>
  <c r="DZ189" i="14" s="1"/>
  <c r="CS189" i="14"/>
  <c r="BT189" i="14"/>
  <c r="CQ189" i="14"/>
  <c r="CY189" i="14"/>
  <c r="DP189" i="14"/>
  <c r="DR189" i="14"/>
  <c r="DB189" i="14"/>
  <c r="CK189" i="14"/>
  <c r="CX189" i="14"/>
  <c r="BW189" i="14"/>
  <c r="CE189" i="14"/>
  <c r="CT189" i="14"/>
  <c r="CC189" i="14"/>
  <c r="CP189" i="14"/>
  <c r="CN189" i="14"/>
  <c r="CV189" i="14"/>
  <c r="CL189" i="14"/>
  <c r="BU189" i="14"/>
  <c r="CH189" i="14"/>
  <c r="BS189" i="14"/>
  <c r="CA189" i="14"/>
  <c r="DK189" i="14"/>
  <c r="DT189" i="14"/>
  <c r="CW189" i="14"/>
  <c r="CD189" i="14"/>
  <c r="CZ189" i="14"/>
  <c r="BZ189" i="14"/>
  <c r="CM189" i="14"/>
  <c r="CI189" i="14"/>
  <c r="CO189" i="14"/>
  <c r="BV189" i="14"/>
  <c r="CR189" i="14"/>
  <c r="BR189" i="14"/>
  <c r="DJ189" i="14"/>
  <c r="DI189" i="14"/>
  <c r="DH189" i="14"/>
  <c r="DF189" i="14"/>
  <c r="BM465" i="14"/>
  <c r="BQ465" i="14" s="1"/>
  <c r="DZ465" i="14" s="1"/>
  <c r="CB149" i="14"/>
  <c r="CJ149" i="14"/>
  <c r="CI149" i="14"/>
  <c r="CD149" i="14"/>
  <c r="CE149" i="14"/>
  <c r="BW149" i="14"/>
  <c r="BY149" i="14"/>
  <c r="BX149" i="14"/>
  <c r="BZ149" i="14"/>
  <c r="CC149" i="14"/>
  <c r="CH149" i="14"/>
  <c r="CG149" i="14"/>
  <c r="DF149" i="14"/>
  <c r="DT149" i="14"/>
  <c r="CU149" i="14"/>
  <c r="DQ149" i="14"/>
  <c r="CZ149" i="14"/>
  <c r="CX149" i="14"/>
  <c r="DL149" i="14"/>
  <c r="CM149" i="14"/>
  <c r="DI149" i="14"/>
  <c r="CR149" i="14"/>
  <c r="DU149" i="14"/>
  <c r="CV149" i="14"/>
  <c r="DJ149" i="14"/>
  <c r="CS149" i="14"/>
  <c r="DO149" i="14"/>
  <c r="DM149" i="14"/>
  <c r="CN149" i="14"/>
  <c r="DB149" i="14"/>
  <c r="CK149" i="14"/>
  <c r="DG149" i="14"/>
  <c r="DE149" i="14"/>
  <c r="DS149" i="14"/>
  <c r="CT149" i="14"/>
  <c r="DX149" i="14"/>
  <c r="CY149" i="14"/>
  <c r="DV149" i="14"/>
  <c r="CW149" i="14"/>
  <c r="DK149" i="14"/>
  <c r="CL149" i="14"/>
  <c r="DP149" i="14"/>
  <c r="CQ149" i="14"/>
  <c r="CA149" i="14"/>
  <c r="CP149" i="14"/>
  <c r="DW149" i="14"/>
  <c r="CO149" i="14"/>
  <c r="CF149" i="14"/>
  <c r="DD149" i="14"/>
  <c r="DC149" i="14"/>
  <c r="DR149" i="14"/>
  <c r="DY149" i="14"/>
  <c r="DA149" i="14"/>
  <c r="DH149" i="14"/>
  <c r="DN149" i="14"/>
  <c r="BV149" i="14"/>
  <c r="BU149" i="14"/>
  <c r="BT149" i="14"/>
  <c r="BS149" i="14"/>
  <c r="BR149" i="14"/>
  <c r="DD242" i="13"/>
  <c r="CZ242" i="13"/>
  <c r="DF242" i="13"/>
  <c r="DA242" i="13"/>
  <c r="CY242" i="13"/>
  <c r="DH242" i="13"/>
  <c r="DG242" i="13"/>
  <c r="DE242" i="13"/>
  <c r="DI242" i="13"/>
  <c r="DC242" i="13"/>
  <c r="DB242" i="13"/>
  <c r="DM242" i="13"/>
  <c r="DK242" i="13"/>
  <c r="CQ242" i="13"/>
  <c r="BQ242" i="13"/>
  <c r="DZ242" i="13" s="1"/>
  <c r="BT242" i="13"/>
  <c r="DN242" i="13"/>
  <c r="DV242" i="13"/>
  <c r="DL242" i="13"/>
  <c r="CI242" i="13"/>
  <c r="DY242" i="13"/>
  <c r="DR242" i="13"/>
  <c r="CN242" i="13"/>
  <c r="CJ242" i="13"/>
  <c r="CA242" i="13"/>
  <c r="DQ242" i="13"/>
  <c r="CR242" i="13"/>
  <c r="CB242" i="13"/>
  <c r="BW242" i="13"/>
  <c r="BS242" i="13"/>
  <c r="CK242" i="13"/>
  <c r="CE242" i="13"/>
  <c r="CM242" i="13"/>
  <c r="BV242" i="13"/>
  <c r="CO242" i="13"/>
  <c r="BU242" i="13"/>
  <c r="DP242" i="13"/>
  <c r="DX242" i="13"/>
  <c r="CH242" i="13"/>
  <c r="DJ242" i="13"/>
  <c r="DW242" i="13"/>
  <c r="CG242" i="13"/>
  <c r="DS242" i="13"/>
  <c r="CP242" i="13"/>
  <c r="CL242" i="13"/>
  <c r="BR242" i="13"/>
  <c r="CD242" i="13"/>
  <c r="BZ242" i="13"/>
  <c r="DO242" i="13"/>
  <c r="BX242" i="13"/>
  <c r="BY242" i="13"/>
  <c r="CC242" i="13"/>
  <c r="DU242" i="13"/>
  <c r="CF242" i="13"/>
  <c r="DT242" i="13"/>
  <c r="CX242" i="13"/>
  <c r="CW242" i="13"/>
  <c r="CV242" i="13"/>
  <c r="CU242" i="13"/>
  <c r="B211" i="12"/>
  <c r="O158" i="12"/>
  <c r="AB171" i="12"/>
  <c r="H151" i="12"/>
  <c r="X167" i="12"/>
  <c r="E148" i="12"/>
  <c r="AG176" i="12"/>
  <c r="AT189" i="12"/>
  <c r="AL181" i="12"/>
  <c r="AU190" i="12"/>
  <c r="L155" i="12"/>
  <c r="U164" i="12"/>
  <c r="T163" i="12"/>
  <c r="AI178" i="12"/>
  <c r="AO184" i="12"/>
  <c r="I152" i="12"/>
  <c r="AC172" i="12"/>
  <c r="Q160" i="12"/>
  <c r="AP185" i="12"/>
  <c r="N157" i="12"/>
  <c r="G150" i="12"/>
  <c r="Y168" i="12"/>
  <c r="M156" i="12"/>
  <c r="AJ179" i="12"/>
  <c r="AA170" i="12"/>
  <c r="W166" i="12"/>
  <c r="AD173" i="12"/>
  <c r="J153" i="12"/>
  <c r="AR187" i="12"/>
  <c r="F149" i="12"/>
  <c r="Z169" i="12"/>
  <c r="P159" i="12"/>
  <c r="AN183" i="12"/>
  <c r="K154" i="12"/>
  <c r="V165" i="12"/>
  <c r="S162" i="12"/>
  <c r="AM182" i="12"/>
  <c r="D147" i="12"/>
  <c r="R161" i="12"/>
  <c r="AF175" i="12"/>
  <c r="AQ186" i="12"/>
  <c r="AE174" i="12"/>
  <c r="AK180" i="12"/>
  <c r="AH177" i="12"/>
  <c r="DK252" i="13"/>
  <c r="DO252" i="13"/>
  <c r="DR252" i="13"/>
  <c r="DU252" i="13"/>
  <c r="DL252" i="13"/>
  <c r="DW252" i="13"/>
  <c r="CW252" i="13"/>
  <c r="CK252" i="13"/>
  <c r="CJ252" i="13"/>
  <c r="CR252" i="13"/>
  <c r="CZ252" i="13"/>
  <c r="DV252" i="13"/>
  <c r="CO252" i="13"/>
  <c r="CC252" i="13"/>
  <c r="BW252" i="13"/>
  <c r="CE252" i="13"/>
  <c r="CM252" i="13"/>
  <c r="DI252" i="13"/>
  <c r="DS252" i="13"/>
  <c r="CG252" i="13"/>
  <c r="BU252" i="13"/>
  <c r="CU252" i="13"/>
  <c r="BR252" i="13"/>
  <c r="BZ252" i="13"/>
  <c r="CY252" i="13"/>
  <c r="BY252" i="13"/>
  <c r="DX252" i="13"/>
  <c r="CH252" i="13"/>
  <c r="CP252" i="13"/>
  <c r="DT252" i="13"/>
  <c r="DQ252" i="13"/>
  <c r="DP252" i="13"/>
  <c r="CI252" i="13"/>
  <c r="DY252" i="13"/>
  <c r="CL252" i="13"/>
  <c r="CT252" i="13"/>
  <c r="DB252" i="13"/>
  <c r="DN252" i="13"/>
  <c r="CA252" i="13"/>
  <c r="DA252" i="13"/>
  <c r="BX252" i="13"/>
  <c r="CF252" i="13"/>
  <c r="CN252" i="13"/>
  <c r="CV252" i="13"/>
  <c r="BV252" i="13"/>
  <c r="DM252" i="13"/>
  <c r="BT252" i="13"/>
  <c r="CQ252" i="13"/>
  <c r="CD252" i="13"/>
  <c r="BQ252" i="13"/>
  <c r="DZ252" i="13" s="1"/>
  <c r="DJ252" i="13"/>
  <c r="CS252" i="13"/>
  <c r="BS252" i="13"/>
  <c r="CX252" i="13"/>
  <c r="CB252" i="13"/>
  <c r="DH252" i="13"/>
  <c r="DG252" i="13"/>
  <c r="DF252" i="13"/>
  <c r="DE252" i="13"/>
  <c r="BM217" i="14"/>
  <c r="BT217" i="14" s="1"/>
  <c r="BM221" i="14"/>
  <c r="BX221" i="14" s="1"/>
  <c r="BM229" i="14"/>
  <c r="CG229" i="14" s="1"/>
  <c r="BM230" i="14"/>
  <c r="CG230" i="14" s="1"/>
  <c r="DB251" i="14"/>
  <c r="DV251" i="14"/>
  <c r="DP251" i="14"/>
  <c r="DK251" i="14"/>
  <c r="DO251" i="14"/>
  <c r="DT251" i="14"/>
  <c r="DJ251" i="14"/>
  <c r="DL251" i="14"/>
  <c r="CI251" i="14"/>
  <c r="CW251" i="14"/>
  <c r="BX251" i="14"/>
  <c r="BV251" i="14"/>
  <c r="CZ251" i="14"/>
  <c r="DS251" i="14"/>
  <c r="CA251" i="14"/>
  <c r="CO251" i="14"/>
  <c r="CU251" i="14"/>
  <c r="DY251" i="14"/>
  <c r="CR251" i="14"/>
  <c r="DI251" i="14"/>
  <c r="DR251" i="14"/>
  <c r="BS251" i="14"/>
  <c r="CG251" i="14"/>
  <c r="CM251" i="14"/>
  <c r="DA251" i="14"/>
  <c r="CJ251" i="14"/>
  <c r="DM251" i="14"/>
  <c r="CX251" i="14"/>
  <c r="BY251" i="14"/>
  <c r="CE251" i="14"/>
  <c r="CS251" i="14"/>
  <c r="CB251" i="14"/>
  <c r="DW251" i="14"/>
  <c r="CH251" i="14"/>
  <c r="CV251" i="14"/>
  <c r="CT251" i="14"/>
  <c r="CC251" i="14"/>
  <c r="DN251" i="14"/>
  <c r="CY251" i="14"/>
  <c r="BZ251" i="14"/>
  <c r="CN251" i="14"/>
  <c r="CL251" i="14"/>
  <c r="BU251" i="14"/>
  <c r="CF251" i="14"/>
  <c r="BW251" i="14"/>
  <c r="CD251" i="14"/>
  <c r="DX251" i="14"/>
  <c r="DU251" i="14"/>
  <c r="CK251" i="14"/>
  <c r="CQ251" i="14"/>
  <c r="CP251" i="14"/>
  <c r="BT251" i="14"/>
  <c r="BR251" i="14"/>
  <c r="DQ251" i="14"/>
  <c r="BQ251" i="14"/>
  <c r="DZ251" i="14" s="1"/>
  <c r="DH251" i="14"/>
  <c r="DG251" i="14"/>
  <c r="DF251" i="14"/>
  <c r="DE251" i="14"/>
  <c r="BS151" i="14"/>
  <c r="CL216" i="13"/>
  <c r="CK216" i="13"/>
  <c r="CH216" i="13"/>
  <c r="BZ216" i="13"/>
  <c r="CJ216" i="13"/>
  <c r="CB216" i="13"/>
  <c r="CM216" i="13"/>
  <c r="CI216" i="13"/>
  <c r="BY216" i="13"/>
  <c r="CG216" i="13"/>
  <c r="CF216" i="13"/>
  <c r="CC216" i="13"/>
  <c r="CD216" i="13"/>
  <c r="CE216" i="13"/>
  <c r="DM216" i="13"/>
  <c r="DA216" i="13"/>
  <c r="CR216" i="13"/>
  <c r="CP216" i="13"/>
  <c r="BR216" i="13"/>
  <c r="CA216" i="13"/>
  <c r="DE216" i="13"/>
  <c r="CS216" i="13"/>
  <c r="DW216" i="13"/>
  <c r="DT216" i="13"/>
  <c r="DR216" i="13"/>
  <c r="CW216" i="13"/>
  <c r="DO216" i="13"/>
  <c r="DL216" i="13"/>
  <c r="DJ216" i="13"/>
  <c r="DG216" i="13"/>
  <c r="CO216" i="13"/>
  <c r="DD216" i="13"/>
  <c r="DB216" i="13"/>
  <c r="CY216" i="13"/>
  <c r="CV216" i="13"/>
  <c r="DY216" i="13"/>
  <c r="DX216" i="13"/>
  <c r="DV216" i="13"/>
  <c r="DS216" i="13"/>
  <c r="DF216" i="13"/>
  <c r="DQ216" i="13"/>
  <c r="DN216" i="13"/>
  <c r="DK216" i="13"/>
  <c r="DH216" i="13"/>
  <c r="CU216" i="13"/>
  <c r="CQ216" i="13"/>
  <c r="CZ216" i="13"/>
  <c r="CN216" i="13"/>
  <c r="DU216" i="13"/>
  <c r="CX216" i="13"/>
  <c r="DI216" i="13"/>
  <c r="CT216" i="13"/>
  <c r="BQ216" i="13"/>
  <c r="DC216" i="13"/>
  <c r="DP216" i="13"/>
  <c r="BX216" i="13"/>
  <c r="BW216" i="13"/>
  <c r="BV216" i="13"/>
  <c r="BU216" i="13"/>
  <c r="CF338" i="14"/>
  <c r="CB338" i="14"/>
  <c r="BZ338" i="14"/>
  <c r="BU338" i="14"/>
  <c r="DS338" i="14"/>
  <c r="CT338" i="14"/>
  <c r="DW338" i="14"/>
  <c r="DF338" i="14"/>
  <c r="CN338" i="14"/>
  <c r="CO338" i="14"/>
  <c r="BX338" i="14"/>
  <c r="DK338" i="14"/>
  <c r="CL338" i="14"/>
  <c r="DO338" i="14"/>
  <c r="CX338" i="14"/>
  <c r="DI338" i="14"/>
  <c r="DQ338" i="14"/>
  <c r="CD338" i="14"/>
  <c r="CC338" i="14"/>
  <c r="DC338" i="14"/>
  <c r="DX338" i="14"/>
  <c r="DG338" i="14"/>
  <c r="CP338" i="14"/>
  <c r="DE338" i="14"/>
  <c r="CK338" i="14"/>
  <c r="BV338" i="14"/>
  <c r="CM338" i="14"/>
  <c r="DH338" i="14"/>
  <c r="CQ338" i="14"/>
  <c r="DT338" i="14"/>
  <c r="CW338" i="14"/>
  <c r="BT338" i="14"/>
  <c r="CE338" i="14"/>
  <c r="DR338" i="14"/>
  <c r="CZ338" i="14"/>
  <c r="CI338" i="14"/>
  <c r="DL338" i="14"/>
  <c r="DY338" i="14"/>
  <c r="BY338" i="14"/>
  <c r="CA338" i="14"/>
  <c r="CU338" i="14"/>
  <c r="DN338" i="14"/>
  <c r="DJ338" i="14"/>
  <c r="DD338" i="14"/>
  <c r="DB338" i="14"/>
  <c r="CV338" i="14"/>
  <c r="DP338" i="14"/>
  <c r="DA338" i="14"/>
  <c r="CR338" i="14"/>
  <c r="CS338" i="14"/>
  <c r="CG338" i="14"/>
  <c r="CJ338" i="14"/>
  <c r="DU338" i="14"/>
  <c r="CY338" i="14"/>
  <c r="DM338" i="14"/>
  <c r="BW338" i="14"/>
  <c r="CH338" i="14"/>
  <c r="DV338" i="14"/>
  <c r="BS338" i="14"/>
  <c r="BR338" i="14"/>
  <c r="DA249" i="13"/>
  <c r="CQ175" i="14"/>
  <c r="DZ165" i="13"/>
  <c r="BM288" i="13"/>
  <c r="CA288" i="13" s="1"/>
  <c r="BM303" i="13"/>
  <c r="CP303" i="13" s="1"/>
  <c r="CM153" i="14"/>
  <c r="CL153" i="14"/>
  <c r="CK153" i="14"/>
  <c r="CE153" i="14"/>
  <c r="CN153" i="14"/>
  <c r="CH153" i="14"/>
  <c r="CD153" i="14"/>
  <c r="CG153" i="14"/>
  <c r="DE153" i="14"/>
  <c r="DS153" i="14"/>
  <c r="DY153" i="14"/>
  <c r="CZ153" i="14"/>
  <c r="DV153" i="14"/>
  <c r="CJ153" i="14"/>
  <c r="CW153" i="14"/>
  <c r="DK153" i="14"/>
  <c r="DQ153" i="14"/>
  <c r="CR153" i="14"/>
  <c r="DN153" i="14"/>
  <c r="CO153" i="14"/>
  <c r="DC153" i="14"/>
  <c r="DI153" i="14"/>
  <c r="DW153" i="14"/>
  <c r="DF153" i="14"/>
  <c r="BQ153" i="14"/>
  <c r="CU153" i="14"/>
  <c r="DA153" i="14"/>
  <c r="DO153" i="14"/>
  <c r="CX153" i="14"/>
  <c r="CC153" i="14"/>
  <c r="CF153" i="14"/>
  <c r="DT153" i="14"/>
  <c r="DR153" i="14"/>
  <c r="CS153" i="14"/>
  <c r="DG153" i="14"/>
  <c r="CP153" i="14"/>
  <c r="DL153" i="14"/>
  <c r="DJ153" i="14"/>
  <c r="DX153" i="14"/>
  <c r="CY153" i="14"/>
  <c r="BR153" i="14"/>
  <c r="CA153" i="14"/>
  <c r="DU153" i="14"/>
  <c r="DD153" i="14"/>
  <c r="DB153" i="14"/>
  <c r="DP153" i="14"/>
  <c r="CQ153" i="14"/>
  <c r="CV153" i="14"/>
  <c r="CT153" i="14"/>
  <c r="DH153" i="14"/>
  <c r="CB153" i="14"/>
  <c r="BS153" i="14"/>
  <c r="CI153" i="14"/>
  <c r="DM153" i="14"/>
  <c r="BZ153" i="14"/>
  <c r="BY153" i="14"/>
  <c r="BX153" i="14"/>
  <c r="BW153" i="14"/>
  <c r="BV153" i="14"/>
  <c r="BU228" i="14"/>
  <c r="DK228" i="14"/>
  <c r="DD228" i="14"/>
  <c r="DH228" i="14"/>
  <c r="CB228" i="14"/>
  <c r="BW228" i="14"/>
  <c r="CW228" i="14"/>
  <c r="BU217" i="13"/>
  <c r="AU17" i="9"/>
  <c r="J17" i="9"/>
  <c r="I17" i="22" s="1"/>
  <c r="DZ81" i="12"/>
  <c r="DZ91" i="14"/>
  <c r="AD23" i="9"/>
  <c r="AC23" i="22" s="1"/>
  <c r="BQ276" i="14"/>
  <c r="CE276" i="14"/>
  <c r="CH276" i="14"/>
  <c r="DE276" i="14"/>
  <c r="DS276" i="14"/>
  <c r="CT276" i="14"/>
  <c r="DX276" i="14"/>
  <c r="DG276" i="14"/>
  <c r="CC276" i="14"/>
  <c r="CG276" i="14"/>
  <c r="BX276" i="14"/>
  <c r="CW276" i="14"/>
  <c r="DK276" i="14"/>
  <c r="CL276" i="14"/>
  <c r="DP276" i="14"/>
  <c r="CY276" i="14"/>
  <c r="CB276" i="14"/>
  <c r="CA276" i="14"/>
  <c r="CO276" i="14"/>
  <c r="DC276" i="14"/>
  <c r="DY276" i="14"/>
  <c r="DH276" i="14"/>
  <c r="CQ276" i="14"/>
  <c r="BZ276" i="14"/>
  <c r="DT276" i="14"/>
  <c r="CU276" i="14"/>
  <c r="DQ276" i="14"/>
  <c r="CZ276" i="14"/>
  <c r="DV276" i="14"/>
  <c r="CD276" i="14"/>
  <c r="CF276" i="14"/>
  <c r="DD276" i="14"/>
  <c r="DR276" i="14"/>
  <c r="DA276" i="14"/>
  <c r="CJ276" i="14"/>
  <c r="DF276" i="14"/>
  <c r="CI276" i="14"/>
  <c r="BY276" i="14"/>
  <c r="DU276" i="14"/>
  <c r="CV276" i="14"/>
  <c r="DJ276" i="14"/>
  <c r="CS276" i="14"/>
  <c r="DW276" i="14"/>
  <c r="CX276" i="14"/>
  <c r="BW276" i="14"/>
  <c r="DI276" i="14"/>
  <c r="CK276" i="14"/>
  <c r="CR276" i="14"/>
  <c r="DM276" i="14"/>
  <c r="DO276" i="14"/>
  <c r="DL276" i="14"/>
  <c r="DN276" i="14"/>
  <c r="CN276" i="14"/>
  <c r="CP276" i="14"/>
  <c r="CM276" i="14"/>
  <c r="BV276" i="14"/>
  <c r="DB276" i="14"/>
  <c r="BU276" i="14"/>
  <c r="BT276" i="14"/>
  <c r="BS276" i="14"/>
  <c r="BM281" i="13"/>
  <c r="BT281" i="13" s="1"/>
  <c r="BM316" i="13"/>
  <c r="DD316" i="13" s="1"/>
  <c r="BM315" i="13"/>
  <c r="DB315" i="13" s="1"/>
  <c r="BM282" i="13"/>
  <c r="BU282" i="13" s="1"/>
  <c r="BM311" i="13"/>
  <c r="CX311" i="13" s="1"/>
  <c r="AP17" i="9"/>
  <c r="DZ101" i="14"/>
  <c r="DZ164" i="13"/>
  <c r="BT152" i="14"/>
  <c r="DZ109" i="14"/>
  <c r="CC465" i="13"/>
  <c r="BV465" i="13"/>
  <c r="BZ465" i="13"/>
  <c r="CF465" i="13"/>
  <c r="CD465" i="13"/>
  <c r="BR465" i="13"/>
  <c r="CE465" i="13"/>
  <c r="BW465" i="13"/>
  <c r="BT465" i="13"/>
  <c r="BS465" i="13"/>
  <c r="CA465" i="13"/>
  <c r="CJ465" i="13"/>
  <c r="DN465" i="13"/>
  <c r="CU465" i="13"/>
  <c r="DL465" i="13"/>
  <c r="CK465" i="13"/>
  <c r="DW465" i="13"/>
  <c r="DF465" i="13"/>
  <c r="CM465" i="13"/>
  <c r="CV465" i="13"/>
  <c r="DE465" i="13"/>
  <c r="BX465" i="13"/>
  <c r="DO465" i="13"/>
  <c r="CX465" i="13"/>
  <c r="DT465" i="13"/>
  <c r="DA465" i="13"/>
  <c r="CG465" i="13"/>
  <c r="DX465" i="13"/>
  <c r="DG465" i="13"/>
  <c r="CP465" i="13"/>
  <c r="DD465" i="13"/>
  <c r="DQ465" i="13"/>
  <c r="DY465" i="13"/>
  <c r="DP465" i="13"/>
  <c r="CY465" i="13"/>
  <c r="CH465" i="13"/>
  <c r="CN465" i="13"/>
  <c r="CS465" i="13"/>
  <c r="DU465" i="13"/>
  <c r="BY465" i="13"/>
  <c r="BU465" i="13"/>
  <c r="DH465" i="13"/>
  <c r="CQ465" i="13"/>
  <c r="DS465" i="13"/>
  <c r="DR465" i="13"/>
  <c r="DM465" i="13"/>
  <c r="DI465" i="13"/>
  <c r="DV465" i="13"/>
  <c r="CL465" i="13"/>
  <c r="CW465" i="13"/>
  <c r="CB465" i="13"/>
  <c r="CZ465" i="13"/>
  <c r="CI465" i="13"/>
  <c r="DK465" i="13"/>
  <c r="DB465" i="13"/>
  <c r="CO465" i="13"/>
  <c r="CT465" i="13"/>
  <c r="CR465" i="13"/>
  <c r="DC465" i="13"/>
  <c r="DJ465" i="13"/>
  <c r="DZ166" i="13"/>
  <c r="CJ233" i="13"/>
  <c r="CU233" i="13"/>
  <c r="DC233" i="13"/>
  <c r="DB233" i="13"/>
  <c r="CR233" i="13"/>
  <c r="CQ233" i="13"/>
  <c r="CT233" i="13"/>
  <c r="CW233" i="13"/>
  <c r="CZ233" i="13"/>
  <c r="DK233" i="13"/>
  <c r="DW233" i="13"/>
  <c r="DF233" i="13"/>
  <c r="BY233" i="13"/>
  <c r="CF233" i="13"/>
  <c r="DA233" i="13"/>
  <c r="CE233" i="13"/>
  <c r="DO233" i="13"/>
  <c r="CH233" i="13"/>
  <c r="BQ233" i="13"/>
  <c r="DZ233" i="13" s="1"/>
  <c r="DT233" i="13"/>
  <c r="CV233" i="13"/>
  <c r="CY233" i="13"/>
  <c r="BW233" i="13"/>
  <c r="DG233" i="13"/>
  <c r="BZ233" i="13"/>
  <c r="DL233" i="13"/>
  <c r="CD233" i="13"/>
  <c r="DD233" i="13"/>
  <c r="CS233" i="13"/>
  <c r="DY233" i="13"/>
  <c r="CI233" i="13"/>
  <c r="BR233" i="13"/>
  <c r="BV233" i="13"/>
  <c r="DR233" i="13"/>
  <c r="DI233" i="13"/>
  <c r="BS233" i="13"/>
  <c r="DM233" i="13"/>
  <c r="BT233" i="13"/>
  <c r="DP233" i="13"/>
  <c r="CX233" i="13"/>
  <c r="CC233" i="13"/>
  <c r="DV233" i="13"/>
  <c r="DE233" i="13"/>
  <c r="DH233" i="13"/>
  <c r="BX233" i="13"/>
  <c r="DJ233" i="13"/>
  <c r="DS233" i="13"/>
  <c r="DX233" i="13"/>
  <c r="DQ233" i="13"/>
  <c r="CB233" i="13"/>
  <c r="BU233" i="13"/>
  <c r="DN233" i="13"/>
  <c r="DU233" i="13"/>
  <c r="CG233" i="13"/>
  <c r="CA233" i="13"/>
  <c r="CP233" i="13"/>
  <c r="CO233" i="13"/>
  <c r="CN233" i="13"/>
  <c r="CM233" i="13"/>
  <c r="CL233" i="13"/>
  <c r="CM227" i="13"/>
  <c r="CL227" i="13"/>
  <c r="CP227" i="13"/>
  <c r="CU227" i="13"/>
  <c r="DK227" i="13"/>
  <c r="BU227" i="13"/>
  <c r="DN227" i="13"/>
  <c r="BQ227" i="13"/>
  <c r="DP227" i="13"/>
  <c r="CS227" i="13"/>
  <c r="CW227" i="13"/>
  <c r="DC227" i="13"/>
  <c r="DW227" i="13"/>
  <c r="DF227" i="13"/>
  <c r="DD227" i="13"/>
  <c r="BX227" i="13"/>
  <c r="BW227" i="13"/>
  <c r="DO227" i="13"/>
  <c r="BZ227" i="13"/>
  <c r="DX227" i="13"/>
  <c r="DL227" i="13"/>
  <c r="DY227" i="13"/>
  <c r="DG227" i="13"/>
  <c r="BR227" i="13"/>
  <c r="DB227" i="13"/>
  <c r="BV227" i="13"/>
  <c r="CQ227" i="13"/>
  <c r="CX227" i="13"/>
  <c r="CJ227" i="13"/>
  <c r="DI227" i="13"/>
  <c r="CA227" i="13"/>
  <c r="DM227" i="13"/>
  <c r="CZ227" i="13"/>
  <c r="BT227" i="13"/>
  <c r="DA227" i="13"/>
  <c r="BS227" i="13"/>
  <c r="DE227" i="13"/>
  <c r="DR227" i="13"/>
  <c r="DH227" i="13"/>
  <c r="CR227" i="13"/>
  <c r="CC227" i="13"/>
  <c r="CV227" i="13"/>
  <c r="CO227" i="13"/>
  <c r="CY227" i="13"/>
  <c r="DV227" i="13"/>
  <c r="CN227" i="13"/>
  <c r="DU227" i="13"/>
  <c r="DT227" i="13"/>
  <c r="DS227" i="13"/>
  <c r="CB227" i="13"/>
  <c r="CK227" i="13"/>
  <c r="BY227" i="13"/>
  <c r="DJ227" i="13"/>
  <c r="CT227" i="13"/>
  <c r="DQ227" i="13"/>
  <c r="CI227" i="13"/>
  <c r="CH227" i="13"/>
  <c r="CG227" i="13"/>
  <c r="CF227" i="13"/>
  <c r="DM185" i="14"/>
  <c r="DL185" i="14"/>
  <c r="DJ185" i="14"/>
  <c r="DK185" i="14"/>
  <c r="DH185" i="14"/>
  <c r="DP185" i="14"/>
  <c r="DN185" i="14"/>
  <c r="DQ185" i="14"/>
  <c r="CJ185" i="14"/>
  <c r="BS185" i="14"/>
  <c r="CW185" i="14"/>
  <c r="BX185" i="14"/>
  <c r="BV185" i="14"/>
  <c r="DY185" i="14"/>
  <c r="CB185" i="14"/>
  <c r="DV185" i="14"/>
  <c r="CO185" i="14"/>
  <c r="CU185" i="14"/>
  <c r="CS185" i="14"/>
  <c r="BT185" i="14"/>
  <c r="CX185" i="14"/>
  <c r="CG185" i="14"/>
  <c r="CM185" i="14"/>
  <c r="CK185" i="14"/>
  <c r="DW185" i="14"/>
  <c r="CP185" i="14"/>
  <c r="BY185" i="14"/>
  <c r="CE185" i="14"/>
  <c r="CC185" i="14"/>
  <c r="CY185" i="14"/>
  <c r="CH185" i="14"/>
  <c r="BQ185" i="14"/>
  <c r="DZ185" i="14" s="1"/>
  <c r="BW185" i="14"/>
  <c r="DT185" i="14"/>
  <c r="BU185" i="14"/>
  <c r="CQ185" i="14"/>
  <c r="BZ185" i="14"/>
  <c r="CV185" i="14"/>
  <c r="CT185" i="14"/>
  <c r="DO185" i="14"/>
  <c r="DX185" i="14"/>
  <c r="CI185" i="14"/>
  <c r="BR185" i="14"/>
  <c r="CN185" i="14"/>
  <c r="CL185" i="14"/>
  <c r="CR185" i="14"/>
  <c r="CA185" i="14"/>
  <c r="DU185" i="14"/>
  <c r="DR185" i="14"/>
  <c r="CF185" i="14"/>
  <c r="DI185" i="14"/>
  <c r="DG185" i="14"/>
  <c r="DS185" i="14"/>
  <c r="CD185" i="14"/>
  <c r="DF185" i="14"/>
  <c r="DE185" i="14"/>
  <c r="DD185" i="14"/>
  <c r="DC185" i="14"/>
  <c r="DB185" i="14"/>
  <c r="DE189" i="14"/>
  <c r="BM220" i="14"/>
  <c r="BM224" i="14"/>
  <c r="CA224" i="14" s="1"/>
  <c r="BM245" i="14"/>
  <c r="CV245" i="14" s="1"/>
  <c r="BM246" i="14"/>
  <c r="BM215" i="14"/>
  <c r="BQ339" i="14"/>
  <c r="CD339" i="14"/>
  <c r="CH339" i="14"/>
  <c r="CC339" i="14"/>
  <c r="CG339" i="14"/>
  <c r="DY339" i="14"/>
  <c r="DH339" i="14"/>
  <c r="CP339" i="14"/>
  <c r="DD339" i="14"/>
  <c r="DW339" i="14"/>
  <c r="DC339" i="14"/>
  <c r="DQ339" i="14"/>
  <c r="CZ339" i="14"/>
  <c r="DU339" i="14"/>
  <c r="CV339" i="14"/>
  <c r="CQ339" i="14"/>
  <c r="CY339" i="14"/>
  <c r="BV339" i="14"/>
  <c r="DI339" i="14"/>
  <c r="CR339" i="14"/>
  <c r="DM339" i="14"/>
  <c r="CN339" i="14"/>
  <c r="DS339" i="14"/>
  <c r="CU339" i="14"/>
  <c r="CA339" i="14"/>
  <c r="CF339" i="14"/>
  <c r="CS339" i="14"/>
  <c r="DV339" i="14"/>
  <c r="CW339" i="14"/>
  <c r="DJ339" i="14"/>
  <c r="DO339" i="14"/>
  <c r="CE339" i="14"/>
  <c r="CK339" i="14"/>
  <c r="DN339" i="14"/>
  <c r="CO339" i="14"/>
  <c r="DB339" i="14"/>
  <c r="CI339" i="14"/>
  <c r="BY339" i="14"/>
  <c r="BX339" i="14"/>
  <c r="DP339" i="14"/>
  <c r="CT339" i="14"/>
  <c r="BW339" i="14"/>
  <c r="CJ339" i="14"/>
  <c r="CL339" i="14"/>
  <c r="DF339" i="14"/>
  <c r="CM339" i="14"/>
  <c r="CB339" i="14"/>
  <c r="BU339" i="14"/>
  <c r="DE339" i="14"/>
  <c r="DG339" i="14"/>
  <c r="DT339" i="14"/>
  <c r="DX339" i="14"/>
  <c r="DR339" i="14"/>
  <c r="DA339" i="14"/>
  <c r="CX339" i="14"/>
  <c r="DL339" i="14"/>
  <c r="BZ339" i="14"/>
  <c r="DK339" i="14"/>
  <c r="BT339" i="14"/>
  <c r="BS339" i="14"/>
  <c r="DZ153" i="13"/>
  <c r="CJ157" i="14"/>
  <c r="CG157" i="14"/>
  <c r="CN157" i="14"/>
  <c r="CF157" i="14"/>
  <c r="CH157" i="14"/>
  <c r="DQ157" i="14"/>
  <c r="CY157" i="14"/>
  <c r="DL157" i="14"/>
  <c r="DR157" i="14"/>
  <c r="DE157" i="14"/>
  <c r="CO157" i="14"/>
  <c r="DI157" i="14"/>
  <c r="BS157" i="14"/>
  <c r="DD157" i="14"/>
  <c r="DJ157" i="14"/>
  <c r="CZ157" i="14"/>
  <c r="CL157" i="14"/>
  <c r="DA157" i="14"/>
  <c r="DV157" i="14"/>
  <c r="CV157" i="14"/>
  <c r="DB157" i="14"/>
  <c r="BT157" i="14"/>
  <c r="CS157" i="14"/>
  <c r="DN157" i="14"/>
  <c r="DS157" i="14"/>
  <c r="CT157" i="14"/>
  <c r="CW157" i="14"/>
  <c r="CE157" i="14"/>
  <c r="CI157" i="14"/>
  <c r="BU157" i="14"/>
  <c r="DF157" i="14"/>
  <c r="DK157" i="14"/>
  <c r="BV157" i="14"/>
  <c r="BQ157" i="14"/>
  <c r="DW157" i="14"/>
  <c r="CX157" i="14"/>
  <c r="DC157" i="14"/>
  <c r="DP157" i="14"/>
  <c r="DX157" i="14"/>
  <c r="DO157" i="14"/>
  <c r="BR157" i="14"/>
  <c r="CU157" i="14"/>
  <c r="DM157" i="14"/>
  <c r="DU157" i="14"/>
  <c r="CQ157" i="14"/>
  <c r="DT157" i="14"/>
  <c r="BW157" i="14"/>
  <c r="DH157" i="14"/>
  <c r="CR157" i="14"/>
  <c r="CK157" i="14"/>
  <c r="DY157" i="14"/>
  <c r="CP157" i="14"/>
  <c r="CM157" i="14"/>
  <c r="DG157" i="14"/>
  <c r="CD157" i="14"/>
  <c r="CC157" i="14"/>
  <c r="CB157" i="14"/>
  <c r="CA157" i="14"/>
  <c r="BZ157" i="14"/>
  <c r="CQ174" i="14"/>
  <c r="CY174" i="14"/>
  <c r="DF174" i="14"/>
  <c r="DG174" i="14"/>
  <c r="CW174" i="14"/>
  <c r="DC174" i="14"/>
  <c r="CZ174" i="14"/>
  <c r="DL174" i="14"/>
  <c r="BW174" i="14"/>
  <c r="CK174" i="14"/>
  <c r="DW174" i="14"/>
  <c r="BZ174" i="14"/>
  <c r="DB174" i="14"/>
  <c r="DH174" i="14"/>
  <c r="CN174" i="14"/>
  <c r="DR174" i="14"/>
  <c r="CC174" i="14"/>
  <c r="DO174" i="14"/>
  <c r="BR174" i="14"/>
  <c r="DU174" i="14"/>
  <c r="CF174" i="14"/>
  <c r="DJ174" i="14"/>
  <c r="BU174" i="14"/>
  <c r="CI174" i="14"/>
  <c r="DM174" i="14"/>
  <c r="BX174" i="14"/>
  <c r="CL174" i="14"/>
  <c r="DX174" i="14"/>
  <c r="CA174" i="14"/>
  <c r="CV174" i="14"/>
  <c r="DE174" i="14"/>
  <c r="CG174" i="14"/>
  <c r="DS174" i="14"/>
  <c r="CD174" i="14"/>
  <c r="DP174" i="14"/>
  <c r="BS174" i="14"/>
  <c r="BY174" i="14"/>
  <c r="DK174" i="14"/>
  <c r="BV174" i="14"/>
  <c r="CJ174" i="14"/>
  <c r="DV174" i="14"/>
  <c r="BQ174" i="14"/>
  <c r="CM174" i="14"/>
  <c r="DY174" i="14"/>
  <c r="CB174" i="14"/>
  <c r="DN174" i="14"/>
  <c r="DD174" i="14"/>
  <c r="DA174" i="14"/>
  <c r="DI174" i="14"/>
  <c r="DT174" i="14"/>
  <c r="CE174" i="14"/>
  <c r="DQ174" i="14"/>
  <c r="CX174" i="14"/>
  <c r="BT174" i="14"/>
  <c r="CH174" i="14"/>
  <c r="CU174" i="14"/>
  <c r="CT174" i="14"/>
  <c r="CS174" i="14"/>
  <c r="CR174" i="14"/>
  <c r="DZ94" i="14"/>
  <c r="BU153" i="14"/>
  <c r="DZ100" i="14"/>
  <c r="CP222" i="13"/>
  <c r="BS222" i="13"/>
  <c r="DC222" i="13"/>
  <c r="DY222" i="13"/>
  <c r="CV222" i="13"/>
  <c r="DX222" i="13"/>
  <c r="CH222" i="13"/>
  <c r="CF222" i="13"/>
  <c r="DU222" i="13"/>
  <c r="CU222" i="13"/>
  <c r="DQ222" i="13"/>
  <c r="DN222" i="13"/>
  <c r="DD222" i="13"/>
  <c r="CM222" i="13"/>
  <c r="CJ222" i="13"/>
  <c r="DM222" i="13"/>
  <c r="BW222" i="13"/>
  <c r="DI222" i="13"/>
  <c r="BX222" i="13"/>
  <c r="DV222" i="13"/>
  <c r="CN222" i="13"/>
  <c r="DE222" i="13"/>
  <c r="DR222" i="13"/>
  <c r="DA222" i="13"/>
  <c r="DL222" i="13"/>
  <c r="CZ222" i="13"/>
  <c r="CS222" i="13"/>
  <c r="DO222" i="13"/>
  <c r="BQ222" i="13"/>
  <c r="DB222" i="13"/>
  <c r="DT222" i="13"/>
  <c r="DH222" i="13"/>
  <c r="CI222" i="13"/>
  <c r="CL222" i="13"/>
  <c r="CG222" i="13"/>
  <c r="DG222" i="13"/>
  <c r="DS222" i="13"/>
  <c r="CT222" i="13"/>
  <c r="CX222" i="13"/>
  <c r="BR222" i="13"/>
  <c r="CQ222" i="13"/>
  <c r="CO222" i="13"/>
  <c r="CY222" i="13"/>
  <c r="DF222" i="13"/>
  <c r="CW222" i="13"/>
  <c r="DK222" i="13"/>
  <c r="DJ222" i="13"/>
  <c r="CE222" i="13"/>
  <c r="CK222" i="13"/>
  <c r="BU222" i="13"/>
  <c r="DP222" i="13"/>
  <c r="CR222" i="13"/>
  <c r="DW222" i="13"/>
  <c r="BV222" i="13"/>
  <c r="BT222" i="13"/>
  <c r="CD222" i="13"/>
  <c r="CC222" i="13"/>
  <c r="CB222" i="13"/>
  <c r="CA222" i="13"/>
  <c r="CG164" i="14"/>
  <c r="CQ164" i="14"/>
  <c r="CM164" i="14"/>
  <c r="CW164" i="14"/>
  <c r="CO164" i="14"/>
  <c r="CS164" i="14"/>
  <c r="CN164" i="14"/>
  <c r="CV164" i="14"/>
  <c r="CY164" i="14"/>
  <c r="CU164" i="14"/>
  <c r="CR164" i="14"/>
  <c r="CP164" i="14"/>
  <c r="CX164" i="14"/>
  <c r="BQ164" i="14"/>
  <c r="CD164" i="14"/>
  <c r="DW164" i="14"/>
  <c r="BZ164" i="14"/>
  <c r="DQ164" i="14"/>
  <c r="DS164" i="14"/>
  <c r="BV164" i="14"/>
  <c r="DO164" i="14"/>
  <c r="BR164" i="14"/>
  <c r="DL164" i="14"/>
  <c r="DC164" i="14"/>
  <c r="DP164" i="14"/>
  <c r="CA164" i="14"/>
  <c r="BX164" i="14"/>
  <c r="CC164" i="14"/>
  <c r="DU164" i="14"/>
  <c r="BW164" i="14"/>
  <c r="DH164" i="14"/>
  <c r="BS164" i="14"/>
  <c r="DA164" i="14"/>
  <c r="DM164" i="14"/>
  <c r="DR164" i="14"/>
  <c r="CZ164" i="14"/>
  <c r="DV164" i="14"/>
  <c r="BU164" i="14"/>
  <c r="DE164" i="14"/>
  <c r="DJ164" i="14"/>
  <c r="CB164" i="14"/>
  <c r="DN164" i="14"/>
  <c r="DY164" i="14"/>
  <c r="CT164" i="14"/>
  <c r="DD164" i="14"/>
  <c r="CL164" i="14"/>
  <c r="BY164" i="14"/>
  <c r="DT164" i="14"/>
  <c r="DK164" i="14"/>
  <c r="DI164" i="14"/>
  <c r="DB164" i="14"/>
  <c r="DX164" i="14"/>
  <c r="BT164" i="14"/>
  <c r="DG164" i="14"/>
  <c r="DF164" i="14"/>
  <c r="CK164" i="14"/>
  <c r="CJ164" i="14"/>
  <c r="CI164" i="14"/>
  <c r="CH164" i="14"/>
  <c r="DZ107" i="14"/>
  <c r="DZ112" i="14"/>
  <c r="CD208" i="12"/>
  <c r="CB208" i="12"/>
  <c r="BX208" i="12"/>
  <c r="CE208" i="12"/>
  <c r="DL208" i="12"/>
  <c r="CT208" i="12"/>
  <c r="DK208" i="12"/>
  <c r="DU208" i="12"/>
  <c r="CK208" i="12"/>
  <c r="DV208" i="12"/>
  <c r="DD208" i="12"/>
  <c r="CL208" i="12"/>
  <c r="CU208" i="12"/>
  <c r="DE208" i="12"/>
  <c r="DO208" i="12"/>
  <c r="CA208" i="12"/>
  <c r="DN208" i="12"/>
  <c r="CV208" i="12"/>
  <c r="DX208" i="12"/>
  <c r="DY208" i="12"/>
  <c r="CO208" i="12"/>
  <c r="CY208" i="12"/>
  <c r="DF208" i="12"/>
  <c r="CN208" i="12"/>
  <c r="DP208" i="12"/>
  <c r="DI208" i="12"/>
  <c r="DS208" i="12"/>
  <c r="CI208" i="12"/>
  <c r="BW208" i="12"/>
  <c r="CP208" i="12"/>
  <c r="DR208" i="12"/>
  <c r="CZ208" i="12"/>
  <c r="DW208" i="12"/>
  <c r="CM208" i="12"/>
  <c r="CW208" i="12"/>
  <c r="BZ208" i="12"/>
  <c r="BY208" i="12"/>
  <c r="CH208" i="12"/>
  <c r="DJ208" i="12"/>
  <c r="CR208" i="12"/>
  <c r="DG208" i="12"/>
  <c r="DQ208" i="12"/>
  <c r="CG208" i="12"/>
  <c r="CC208" i="12"/>
  <c r="DH208" i="12"/>
  <c r="CX208" i="12"/>
  <c r="CJ208" i="12"/>
  <c r="BV208" i="12"/>
  <c r="CS208" i="12"/>
  <c r="CQ208" i="12"/>
  <c r="DC208" i="12"/>
  <c r="DT208" i="12"/>
  <c r="DA208" i="12"/>
  <c r="CF208" i="12"/>
  <c r="DM208" i="12"/>
  <c r="DB208" i="12"/>
  <c r="BU208" i="12"/>
  <c r="BT208" i="12"/>
  <c r="BS208" i="12"/>
  <c r="BR208" i="12"/>
  <c r="DA185" i="14"/>
  <c r="DF236" i="13"/>
  <c r="CU236" i="13"/>
  <c r="CS236" i="13"/>
  <c r="CX236" i="13"/>
  <c r="DG236" i="13"/>
  <c r="CT236" i="13"/>
  <c r="CG236" i="13"/>
  <c r="DX236" i="13"/>
  <c r="DT236" i="13"/>
  <c r="DR236" i="13"/>
  <c r="BV236" i="13"/>
  <c r="BY236" i="13"/>
  <c r="DK236" i="13"/>
  <c r="DH236" i="13"/>
  <c r="CI236" i="13"/>
  <c r="BT236" i="13"/>
  <c r="DA236" i="13"/>
  <c r="DE236" i="13"/>
  <c r="DY236" i="13"/>
  <c r="CD236" i="13"/>
  <c r="CL236" i="13"/>
  <c r="BX236" i="13"/>
  <c r="DL236" i="13"/>
  <c r="DQ236" i="13"/>
  <c r="BS236" i="13"/>
  <c r="CA236" i="13"/>
  <c r="DP236" i="13"/>
  <c r="CE236" i="13"/>
  <c r="DB236" i="13"/>
  <c r="DO236" i="13"/>
  <c r="CK236" i="13"/>
  <c r="DJ236" i="13"/>
  <c r="DS236" i="13"/>
  <c r="BW236" i="13"/>
  <c r="CW236" i="13"/>
  <c r="DU236" i="13"/>
  <c r="CC236" i="13"/>
  <c r="CB236" i="13"/>
  <c r="CJ236" i="13"/>
  <c r="DN236" i="13"/>
  <c r="BQ236" i="13"/>
  <c r="DZ236" i="13" s="1"/>
  <c r="BZ236" i="13"/>
  <c r="CY236" i="13"/>
  <c r="DW236" i="13"/>
  <c r="CH236" i="13"/>
  <c r="DM236" i="13"/>
  <c r="CF236" i="13"/>
  <c r="DC236" i="13"/>
  <c r="DD236" i="13"/>
  <c r="BU236" i="13"/>
  <c r="CZ236" i="13"/>
  <c r="DV236" i="13"/>
  <c r="CV236" i="13"/>
  <c r="DI236" i="13"/>
  <c r="BR236" i="13"/>
  <c r="CR236" i="13"/>
  <c r="CQ236" i="13"/>
  <c r="CP236" i="13"/>
  <c r="CO236" i="13"/>
  <c r="BX154" i="14"/>
  <c r="DH154" i="14"/>
  <c r="CQ154" i="14"/>
  <c r="DU154" i="14"/>
  <c r="CV154" i="14"/>
  <c r="CT154" i="14"/>
  <c r="CO154" i="14"/>
  <c r="CK154" i="14"/>
  <c r="DY154" i="14"/>
  <c r="CZ154" i="14"/>
  <c r="BS154" i="14"/>
  <c r="DM154" i="14"/>
  <c r="DS154" i="14"/>
  <c r="CM154" i="14"/>
  <c r="CN154" i="14"/>
  <c r="DQ154" i="14"/>
  <c r="CR154" i="14"/>
  <c r="DV154" i="14"/>
  <c r="DE154" i="14"/>
  <c r="DK154" i="14"/>
  <c r="CE154" i="14"/>
  <c r="CH154" i="14"/>
  <c r="CD154" i="14"/>
  <c r="DI154" i="14"/>
  <c r="BT154" i="14"/>
  <c r="DN154" i="14"/>
  <c r="CW154" i="14"/>
  <c r="DC154" i="14"/>
  <c r="DA154" i="14"/>
  <c r="DW154" i="14"/>
  <c r="DF154" i="14"/>
  <c r="BQ154" i="14"/>
  <c r="CU154" i="14"/>
  <c r="CC154" i="14"/>
  <c r="CB154" i="14"/>
  <c r="CI154" i="14"/>
  <c r="CJ154" i="14"/>
  <c r="CG154" i="14"/>
  <c r="CS154" i="14"/>
  <c r="DO154" i="14"/>
  <c r="CX154" i="14"/>
  <c r="DT154" i="14"/>
  <c r="DR154" i="14"/>
  <c r="DX154" i="14"/>
  <c r="DG154" i="14"/>
  <c r="CP154" i="14"/>
  <c r="DL154" i="14"/>
  <c r="DJ154" i="14"/>
  <c r="CL154" i="14"/>
  <c r="BR154" i="14"/>
  <c r="DD154" i="14"/>
  <c r="DB154" i="14"/>
  <c r="DP154" i="14"/>
  <c r="CF154" i="14"/>
  <c r="CY154" i="14"/>
  <c r="CA154" i="14"/>
  <c r="BZ154" i="14"/>
  <c r="BY154" i="14"/>
  <c r="BW154" i="14"/>
  <c r="DN181" i="14"/>
  <c r="DF181" i="14"/>
  <c r="DL181" i="14"/>
  <c r="DI181" i="14"/>
  <c r="DO181" i="14"/>
  <c r="DE181" i="14"/>
  <c r="DM181" i="14"/>
  <c r="DH181" i="14"/>
  <c r="DG181" i="14"/>
  <c r="DD181" i="14"/>
  <c r="DK181" i="14"/>
  <c r="DC181" i="14"/>
  <c r="DQ181" i="14"/>
  <c r="CB181" i="14"/>
  <c r="CP181" i="14"/>
  <c r="BQ181" i="14"/>
  <c r="DZ181" i="14" s="1"/>
  <c r="CE181" i="14"/>
  <c r="DJ181" i="14"/>
  <c r="DP181" i="14"/>
  <c r="CS181" i="14"/>
  <c r="BT181" i="14"/>
  <c r="CH181" i="14"/>
  <c r="DT181" i="14"/>
  <c r="BW181" i="14"/>
  <c r="CK181" i="14"/>
  <c r="DW181" i="14"/>
  <c r="BZ181" i="14"/>
  <c r="CN181" i="14"/>
  <c r="DR181" i="14"/>
  <c r="CC181" i="14"/>
  <c r="CQ181" i="14"/>
  <c r="BR181" i="14"/>
  <c r="CF181" i="14"/>
  <c r="CT181" i="14"/>
  <c r="BU181" i="14"/>
  <c r="CI181" i="14"/>
  <c r="DU181" i="14"/>
  <c r="BX181" i="14"/>
  <c r="CL181" i="14"/>
  <c r="DX181" i="14"/>
  <c r="CA181" i="14"/>
  <c r="CO181" i="14"/>
  <c r="DS181" i="14"/>
  <c r="CD181" i="14"/>
  <c r="CR181" i="14"/>
  <c r="BS181" i="14"/>
  <c r="CG181" i="14"/>
  <c r="CU181" i="14"/>
  <c r="BV181" i="14"/>
  <c r="DY181" i="14"/>
  <c r="CJ181" i="14"/>
  <c r="DV181" i="14"/>
  <c r="BY181" i="14"/>
  <c r="CM181" i="14"/>
  <c r="DB181" i="14"/>
  <c r="DA181" i="14"/>
  <c r="CZ181" i="14"/>
  <c r="CY181" i="14"/>
  <c r="CX181" i="14"/>
  <c r="CO172" i="14"/>
  <c r="DA172" i="14"/>
  <c r="CU172" i="14"/>
  <c r="DB172" i="14"/>
  <c r="DC172" i="14"/>
  <c r="CW172" i="14"/>
  <c r="DE172" i="14"/>
  <c r="DG172" i="14"/>
  <c r="CY172" i="14"/>
  <c r="CZ172" i="14"/>
  <c r="CG172" i="14"/>
  <c r="DK172" i="14"/>
  <c r="DY172" i="14"/>
  <c r="DH172" i="14"/>
  <c r="BS172" i="14"/>
  <c r="BY172" i="14"/>
  <c r="CE172" i="14"/>
  <c r="DQ172" i="14"/>
  <c r="CJ172" i="14"/>
  <c r="DV172" i="14"/>
  <c r="BQ172" i="14"/>
  <c r="BW172" i="14"/>
  <c r="DI172" i="14"/>
  <c r="CB172" i="14"/>
  <c r="DN172" i="14"/>
  <c r="DT172" i="14"/>
  <c r="DR172" i="14"/>
  <c r="CK172" i="14"/>
  <c r="BT172" i="14"/>
  <c r="CH172" i="14"/>
  <c r="DF172" i="14"/>
  <c r="DD172" i="14"/>
  <c r="DL172" i="14"/>
  <c r="DJ172" i="14"/>
  <c r="CC172" i="14"/>
  <c r="DW172" i="14"/>
  <c r="BZ172" i="14"/>
  <c r="CF172" i="14"/>
  <c r="CL172" i="14"/>
  <c r="BU172" i="14"/>
  <c r="DO172" i="14"/>
  <c r="BR172" i="14"/>
  <c r="CT172" i="14"/>
  <c r="CX172" i="14"/>
  <c r="DU172" i="14"/>
  <c r="BX172" i="14"/>
  <c r="CD172" i="14"/>
  <c r="DX172" i="14"/>
  <c r="CI172" i="14"/>
  <c r="DM172" i="14"/>
  <c r="CV172" i="14"/>
  <c r="DS172" i="14"/>
  <c r="BV172" i="14"/>
  <c r="DP172" i="14"/>
  <c r="CA172" i="14"/>
  <c r="CS172" i="14"/>
  <c r="CR172" i="14"/>
  <c r="CQ172" i="14"/>
  <c r="CP172" i="14"/>
  <c r="AQ123" i="12"/>
  <c r="K91" i="12"/>
  <c r="Y105" i="12"/>
  <c r="AO121" i="12"/>
  <c r="P96" i="12"/>
  <c r="AF112" i="12"/>
  <c r="I89" i="12"/>
  <c r="S99" i="12"/>
  <c r="AI115" i="12"/>
  <c r="M93" i="12"/>
  <c r="AC109" i="12"/>
  <c r="T100" i="12"/>
  <c r="AJ116" i="12"/>
  <c r="W103" i="12"/>
  <c r="AM119" i="12"/>
  <c r="D84" i="12"/>
  <c r="N94" i="12"/>
  <c r="AD110" i="12"/>
  <c r="Q97" i="12"/>
  <c r="AG113" i="12"/>
  <c r="H88" i="12"/>
  <c r="X104" i="12"/>
  <c r="AN120" i="12"/>
  <c r="O95" i="12"/>
  <c r="AE111" i="12"/>
  <c r="AT126" i="12"/>
  <c r="F86" i="12"/>
  <c r="V102" i="12"/>
  <c r="AL118" i="12"/>
  <c r="AK117" i="12"/>
  <c r="AP122" i="12"/>
  <c r="J90" i="12"/>
  <c r="L92" i="12"/>
  <c r="E85" i="12"/>
  <c r="R98" i="12"/>
  <c r="U101" i="12"/>
  <c r="AA107" i="12"/>
  <c r="AB108" i="12"/>
  <c r="B148" i="12"/>
  <c r="AS125" i="12"/>
  <c r="AH114" i="12"/>
  <c r="G87" i="12"/>
  <c r="Z106" i="12"/>
  <c r="AR124" i="12"/>
  <c r="BM305" i="13"/>
  <c r="BM297" i="13"/>
  <c r="CJ297" i="13" s="1"/>
  <c r="BM279" i="13"/>
  <c r="BS279" i="13" s="1"/>
  <c r="BM287" i="13"/>
  <c r="BZ287" i="13" s="1"/>
  <c r="BM298" i="13"/>
  <c r="DC251" i="13"/>
  <c r="DO251" i="13"/>
  <c r="DQ251" i="13"/>
  <c r="DV251" i="13"/>
  <c r="DM251" i="13"/>
  <c r="DH251" i="13"/>
  <c r="DR251" i="13"/>
  <c r="DL251" i="13"/>
  <c r="DA251" i="13"/>
  <c r="BY251" i="13"/>
  <c r="CP251" i="13"/>
  <c r="BZ251" i="13"/>
  <c r="CT251" i="13"/>
  <c r="DK251" i="13"/>
  <c r="CS251" i="13"/>
  <c r="BQ251" i="13"/>
  <c r="DZ251" i="13" s="1"/>
  <c r="CB251" i="13"/>
  <c r="DW251" i="13"/>
  <c r="CH251" i="13"/>
  <c r="DN251" i="13"/>
  <c r="DJ251" i="13"/>
  <c r="CK251" i="13"/>
  <c r="CR251" i="13"/>
  <c r="CZ251" i="13"/>
  <c r="CX251" i="13"/>
  <c r="BT251" i="13"/>
  <c r="DI251" i="13"/>
  <c r="DT251" i="13"/>
  <c r="CU251" i="13"/>
  <c r="CC251" i="13"/>
  <c r="CF251" i="13"/>
  <c r="CN251" i="13"/>
  <c r="CJ251" i="13"/>
  <c r="CE251" i="13"/>
  <c r="CW251" i="13"/>
  <c r="CQ251" i="13"/>
  <c r="DX251" i="13"/>
  <c r="CV251" i="13"/>
  <c r="BW251" i="13"/>
  <c r="CO251" i="13"/>
  <c r="CD251" i="13"/>
  <c r="CY251" i="13"/>
  <c r="CI251" i="13"/>
  <c r="DU251" i="13"/>
  <c r="DS251" i="13"/>
  <c r="CG251" i="13"/>
  <c r="BS251" i="13"/>
  <c r="BR251" i="13"/>
  <c r="CA251" i="13"/>
  <c r="CM251" i="13"/>
  <c r="BX251" i="13"/>
  <c r="DP251" i="13"/>
  <c r="DY251" i="13"/>
  <c r="BV251" i="13"/>
  <c r="CL251" i="13"/>
  <c r="BU251" i="13"/>
  <c r="DG251" i="13"/>
  <c r="DF251" i="13"/>
  <c r="DE251" i="13"/>
  <c r="DD251" i="13"/>
  <c r="DD182" i="14"/>
  <c r="DG182" i="14"/>
  <c r="DM182" i="14"/>
  <c r="DO182" i="14"/>
  <c r="DH182" i="14"/>
  <c r="DI182" i="14"/>
  <c r="DE182" i="14"/>
  <c r="DQ182" i="14"/>
  <c r="DK182" i="14"/>
  <c r="DF182" i="14"/>
  <c r="DN182" i="14"/>
  <c r="DJ182" i="14"/>
  <c r="DL182" i="14"/>
  <c r="DP182" i="14"/>
  <c r="CN182" i="14"/>
  <c r="DR182" i="14"/>
  <c r="CC182" i="14"/>
  <c r="CQ182" i="14"/>
  <c r="BR182" i="14"/>
  <c r="DU182" i="14"/>
  <c r="CF182" i="14"/>
  <c r="CT182" i="14"/>
  <c r="BU182" i="14"/>
  <c r="CI182" i="14"/>
  <c r="CO182" i="14"/>
  <c r="BX182" i="14"/>
  <c r="CL182" i="14"/>
  <c r="DX182" i="14"/>
  <c r="CA182" i="14"/>
  <c r="CG182" i="14"/>
  <c r="DS182" i="14"/>
  <c r="CD182" i="14"/>
  <c r="CR182" i="14"/>
  <c r="BS182" i="14"/>
  <c r="BY182" i="14"/>
  <c r="CU182" i="14"/>
  <c r="BV182" i="14"/>
  <c r="CJ182" i="14"/>
  <c r="DV182" i="14"/>
  <c r="BQ182" i="14"/>
  <c r="DZ182" i="14" s="1"/>
  <c r="CM182" i="14"/>
  <c r="DY182" i="14"/>
  <c r="CB182" i="14"/>
  <c r="CP182" i="14"/>
  <c r="DT182" i="14"/>
  <c r="CE182" i="14"/>
  <c r="CS182" i="14"/>
  <c r="BT182" i="14"/>
  <c r="CH182" i="14"/>
  <c r="DW182" i="14"/>
  <c r="BZ182" i="14"/>
  <c r="CV182" i="14"/>
  <c r="BW182" i="14"/>
  <c r="CK182" i="14"/>
  <c r="DC182" i="14"/>
  <c r="DB182" i="14"/>
  <c r="DA182" i="14"/>
  <c r="CZ182" i="14"/>
  <c r="CY182" i="14"/>
  <c r="R23" i="9"/>
  <c r="Q23" i="22" s="1"/>
  <c r="CQ240" i="13"/>
  <c r="BQ276" i="13"/>
  <c r="DZ114" i="14"/>
  <c r="DQ183" i="14"/>
  <c r="DJ183" i="14"/>
  <c r="DN183" i="14"/>
  <c r="DI183" i="14"/>
  <c r="DG183" i="14"/>
  <c r="DO183" i="14"/>
  <c r="DH183" i="14"/>
  <c r="DL183" i="14"/>
  <c r="CJ183" i="14"/>
  <c r="DV183" i="14"/>
  <c r="CG183" i="14"/>
  <c r="DS183" i="14"/>
  <c r="BV183" i="14"/>
  <c r="DR183" i="14"/>
  <c r="DY183" i="14"/>
  <c r="CB183" i="14"/>
  <c r="CP183" i="14"/>
  <c r="BY183" i="14"/>
  <c r="CU183" i="14"/>
  <c r="CS183" i="14"/>
  <c r="BT183" i="14"/>
  <c r="CH183" i="14"/>
  <c r="BQ183" i="14"/>
  <c r="DZ183" i="14" s="1"/>
  <c r="CM183" i="14"/>
  <c r="DF183" i="14"/>
  <c r="CK183" i="14"/>
  <c r="DW183" i="14"/>
  <c r="BZ183" i="14"/>
  <c r="DT183" i="14"/>
  <c r="CE183" i="14"/>
  <c r="CC183" i="14"/>
  <c r="CQ183" i="14"/>
  <c r="BR183" i="14"/>
  <c r="CV183" i="14"/>
  <c r="BW183" i="14"/>
  <c r="DP183" i="14"/>
  <c r="BU183" i="14"/>
  <c r="CI183" i="14"/>
  <c r="DU183" i="14"/>
  <c r="CN183" i="14"/>
  <c r="CT183" i="14"/>
  <c r="DX183" i="14"/>
  <c r="CA183" i="14"/>
  <c r="CW183" i="14"/>
  <c r="CF183" i="14"/>
  <c r="CL183" i="14"/>
  <c r="CR183" i="14"/>
  <c r="BS183" i="14"/>
  <c r="DM183" i="14"/>
  <c r="CO183" i="14"/>
  <c r="DE183" i="14"/>
  <c r="BX183" i="14"/>
  <c r="CD183" i="14"/>
  <c r="DK183" i="14"/>
  <c r="DD183" i="14"/>
  <c r="DC183" i="14"/>
  <c r="DB183" i="14"/>
  <c r="DA183" i="14"/>
  <c r="CZ183" i="14"/>
  <c r="CS168" i="14"/>
  <c r="CR168" i="14"/>
  <c r="CU168" i="14"/>
  <c r="CQ168" i="14"/>
  <c r="DC168" i="14"/>
  <c r="CT168" i="14"/>
  <c r="CZ168" i="14"/>
  <c r="CW168" i="14"/>
  <c r="CY168" i="14"/>
  <c r="CP168" i="14"/>
  <c r="BQ168" i="14"/>
  <c r="BV168" i="14"/>
  <c r="DH168" i="14"/>
  <c r="DV168" i="14"/>
  <c r="CF168" i="14"/>
  <c r="DS168" i="14"/>
  <c r="DY168" i="14"/>
  <c r="CB168" i="14"/>
  <c r="DN168" i="14"/>
  <c r="BX168" i="14"/>
  <c r="CX168" i="14"/>
  <c r="DU168" i="14"/>
  <c r="CE168" i="14"/>
  <c r="DI168" i="14"/>
  <c r="DW168" i="14"/>
  <c r="CH168" i="14"/>
  <c r="DM168" i="14"/>
  <c r="BW168" i="14"/>
  <c r="CC168" i="14"/>
  <c r="DO168" i="14"/>
  <c r="BZ168" i="14"/>
  <c r="DE168" i="14"/>
  <c r="DR168" i="14"/>
  <c r="BU168" i="14"/>
  <c r="DG168" i="14"/>
  <c r="BR168" i="14"/>
  <c r="CG168" i="14"/>
  <c r="DJ168" i="14"/>
  <c r="DX168" i="14"/>
  <c r="CA168" i="14"/>
  <c r="DL168" i="14"/>
  <c r="DQ168" i="14"/>
  <c r="CV168" i="14"/>
  <c r="DP168" i="14"/>
  <c r="BT168" i="14"/>
  <c r="BS168" i="14"/>
  <c r="DF168" i="14"/>
  <c r="BY168" i="14"/>
  <c r="DD168" i="14"/>
  <c r="DK168" i="14"/>
  <c r="DT168" i="14"/>
  <c r="DA168" i="14"/>
  <c r="DB168" i="14"/>
  <c r="CD168" i="14"/>
  <c r="CO168" i="14"/>
  <c r="CN168" i="14"/>
  <c r="CM168" i="14"/>
  <c r="CL168" i="14"/>
  <c r="CK168" i="14"/>
  <c r="BQ339" i="13"/>
  <c r="CP161" i="14"/>
  <c r="CU161" i="14"/>
  <c r="CK161" i="14"/>
  <c r="CS161" i="14"/>
  <c r="CO161" i="14"/>
  <c r="CR161" i="14"/>
  <c r="CN161" i="14"/>
  <c r="CV161" i="14"/>
  <c r="CQ161" i="14"/>
  <c r="CI161" i="14"/>
  <c r="DG161" i="14"/>
  <c r="BZ161" i="14"/>
  <c r="DC161" i="14"/>
  <c r="CW161" i="14"/>
  <c r="BY161" i="14"/>
  <c r="DY161" i="14"/>
  <c r="CY161" i="14"/>
  <c r="BR161" i="14"/>
  <c r="BW161" i="14"/>
  <c r="BQ161" i="14"/>
  <c r="CT161" i="14"/>
  <c r="DQ161" i="14"/>
  <c r="CA161" i="14"/>
  <c r="DT161" i="14"/>
  <c r="DR161" i="14"/>
  <c r="DX161" i="14"/>
  <c r="CL161" i="14"/>
  <c r="DI161" i="14"/>
  <c r="BS161" i="14"/>
  <c r="DL161" i="14"/>
  <c r="DJ161" i="14"/>
  <c r="DU161" i="14"/>
  <c r="CM161" i="14"/>
  <c r="DA161" i="14"/>
  <c r="DV161" i="14"/>
  <c r="DD161" i="14"/>
  <c r="DB161" i="14"/>
  <c r="DP161" i="14"/>
  <c r="CJ161" i="14"/>
  <c r="BU161" i="14"/>
  <c r="DN161" i="14"/>
  <c r="BX161" i="14"/>
  <c r="BV161" i="14"/>
  <c r="DM161" i="14"/>
  <c r="DW161" i="14"/>
  <c r="DF161" i="14"/>
  <c r="DS161" i="14"/>
  <c r="CZ161" i="14"/>
  <c r="DH161" i="14"/>
  <c r="DO161" i="14"/>
  <c r="CX161" i="14"/>
  <c r="DK161" i="14"/>
  <c r="BT161" i="14"/>
  <c r="DE161" i="14"/>
  <c r="CH161" i="14"/>
  <c r="CG161" i="14"/>
  <c r="CF161" i="14"/>
  <c r="CE161" i="14"/>
  <c r="CD161" i="14"/>
  <c r="CY183" i="14"/>
  <c r="CH219" i="13"/>
  <c r="CE219" i="13"/>
  <c r="CB219" i="13"/>
  <c r="CC219" i="13"/>
  <c r="CP219" i="13"/>
  <c r="CK219" i="13"/>
  <c r="CJ219" i="13"/>
  <c r="CL219" i="13"/>
  <c r="CD219" i="13"/>
  <c r="CG219" i="13"/>
  <c r="CN219" i="13"/>
  <c r="BU219" i="13"/>
  <c r="CW219" i="13"/>
  <c r="DK219" i="13"/>
  <c r="DS219" i="13"/>
  <c r="DC219" i="13"/>
  <c r="CF219" i="13"/>
  <c r="CI219" i="13"/>
  <c r="DV219" i="13"/>
  <c r="BQ219" i="13"/>
  <c r="CY219" i="13"/>
  <c r="DG219" i="13"/>
  <c r="CQ219" i="13"/>
  <c r="DN219" i="13"/>
  <c r="DO219" i="13"/>
  <c r="DW219" i="13"/>
  <c r="CT219" i="13"/>
  <c r="BS219" i="13"/>
  <c r="DY219" i="13"/>
  <c r="DF219" i="13"/>
  <c r="DB219" i="13"/>
  <c r="DJ219" i="13"/>
  <c r="DR219" i="13"/>
  <c r="CM219" i="13"/>
  <c r="DI219" i="13"/>
  <c r="DU219" i="13"/>
  <c r="DL219" i="13"/>
  <c r="DT219" i="13"/>
  <c r="CR219" i="13"/>
  <c r="DA219" i="13"/>
  <c r="DM219" i="13"/>
  <c r="CZ219" i="13"/>
  <c r="DH219" i="13"/>
  <c r="BT219" i="13"/>
  <c r="CV219" i="13"/>
  <c r="CU219" i="13"/>
  <c r="DQ219" i="13"/>
  <c r="DD219" i="13"/>
  <c r="CS219" i="13"/>
  <c r="DP219" i="13"/>
  <c r="DE219" i="13"/>
  <c r="BR219" i="13"/>
  <c r="CX219" i="13"/>
  <c r="DX219" i="13"/>
  <c r="CO219" i="13"/>
  <c r="CA219" i="13"/>
  <c r="BZ219" i="13"/>
  <c r="BY219" i="13"/>
  <c r="BX219" i="13"/>
  <c r="DA178" i="14"/>
  <c r="DF178" i="14"/>
  <c r="CN178" i="14"/>
  <c r="CL178" i="14"/>
  <c r="DX178" i="14"/>
  <c r="CQ178" i="14"/>
  <c r="BZ178" i="14"/>
  <c r="CF178" i="14"/>
  <c r="CD178" i="14"/>
  <c r="DP178" i="14"/>
  <c r="CI178" i="14"/>
  <c r="BR178" i="14"/>
  <c r="DU178" i="14"/>
  <c r="BX178" i="14"/>
  <c r="BV178" i="14"/>
  <c r="CR178" i="14"/>
  <c r="CA178" i="14"/>
  <c r="DJ178" i="14"/>
  <c r="DI178" i="14"/>
  <c r="CO178" i="14"/>
  <c r="DS178" i="14"/>
  <c r="DY178" i="14"/>
  <c r="CJ178" i="14"/>
  <c r="BS178" i="14"/>
  <c r="DM178" i="14"/>
  <c r="DE178" i="14"/>
  <c r="CG178" i="14"/>
  <c r="CM178" i="14"/>
  <c r="DQ178" i="14"/>
  <c r="CB178" i="14"/>
  <c r="DV178" i="14"/>
  <c r="DL178" i="14"/>
  <c r="BY178" i="14"/>
  <c r="CE178" i="14"/>
  <c r="CK178" i="14"/>
  <c r="BT178" i="14"/>
  <c r="DN178" i="14"/>
  <c r="DH178" i="14"/>
  <c r="BQ178" i="14"/>
  <c r="BW178" i="14"/>
  <c r="CC178" i="14"/>
  <c r="DW178" i="14"/>
  <c r="CP178" i="14"/>
  <c r="DB178" i="14"/>
  <c r="DT178" i="14"/>
  <c r="DR178" i="14"/>
  <c r="DC178" i="14"/>
  <c r="BU178" i="14"/>
  <c r="DK178" i="14"/>
  <c r="DO178" i="14"/>
  <c r="DG178" i="14"/>
  <c r="CH178" i="14"/>
  <c r="DD178" i="14"/>
  <c r="CZ178" i="14"/>
  <c r="CY178" i="14"/>
  <c r="CX178" i="14"/>
  <c r="CW178" i="14"/>
  <c r="CV178" i="14"/>
  <c r="CU178" i="14"/>
  <c r="BT217" i="13"/>
  <c r="DC188" i="14"/>
  <c r="BT153" i="14"/>
  <c r="CS241" i="13"/>
  <c r="BM83" i="12"/>
  <c r="BQ83" i="12" s="1"/>
  <c r="BM236" i="14"/>
  <c r="CM236" i="14" s="1"/>
  <c r="BM240" i="14"/>
  <c r="CQ240" i="14" s="1"/>
  <c r="CN225" i="14"/>
  <c r="CA225" i="14"/>
  <c r="DW225" i="14"/>
  <c r="BY225" i="14"/>
  <c r="DD225" i="14"/>
  <c r="DN225" i="14"/>
  <c r="CH225" i="14"/>
  <c r="BM233" i="14"/>
  <c r="CJ233" i="14" s="1"/>
  <c r="BM218" i="14"/>
  <c r="BU218" i="14" s="1"/>
  <c r="DL249" i="13"/>
  <c r="DR249" i="13"/>
  <c r="DM249" i="13"/>
  <c r="DI249" i="13"/>
  <c r="DJ249" i="13"/>
  <c r="DT249" i="13"/>
  <c r="CU249" i="13"/>
  <c r="BU249" i="13"/>
  <c r="CH249" i="13"/>
  <c r="CP249" i="13"/>
  <c r="DW249" i="13"/>
  <c r="CM249" i="13"/>
  <c r="DU249" i="13"/>
  <c r="BT249" i="13"/>
  <c r="CB249" i="13"/>
  <c r="CX249" i="13"/>
  <c r="DO249" i="13"/>
  <c r="DS249" i="13"/>
  <c r="CE249" i="13"/>
  <c r="CW249" i="13"/>
  <c r="CR249" i="13"/>
  <c r="CN249" i="13"/>
  <c r="CJ249" i="13"/>
  <c r="DQ249" i="13"/>
  <c r="BW249" i="13"/>
  <c r="CO249" i="13"/>
  <c r="CF249" i="13"/>
  <c r="CA249" i="13"/>
  <c r="BX249" i="13"/>
  <c r="DF249" i="13"/>
  <c r="CS249" i="13"/>
  <c r="BY249" i="13"/>
  <c r="CQ249" i="13"/>
  <c r="CY249" i="13"/>
  <c r="CV249" i="13"/>
  <c r="CK249" i="13"/>
  <c r="BQ249" i="13"/>
  <c r="DZ249" i="13" s="1"/>
  <c r="CD249" i="13"/>
  <c r="CL249" i="13"/>
  <c r="CI249" i="13"/>
  <c r="DX249" i="13"/>
  <c r="BZ249" i="13"/>
  <c r="DY249" i="13"/>
  <c r="DV249" i="13"/>
  <c r="DK249" i="13"/>
  <c r="CC249" i="13"/>
  <c r="BV249" i="13"/>
  <c r="CT249" i="13"/>
  <c r="DN249" i="13"/>
  <c r="DH249" i="13"/>
  <c r="BS249" i="13"/>
  <c r="DG249" i="13"/>
  <c r="CG249" i="13"/>
  <c r="DP249" i="13"/>
  <c r="BR249" i="13"/>
  <c r="DE249" i="13"/>
  <c r="DD249" i="13"/>
  <c r="DC249" i="13"/>
  <c r="DB249" i="13"/>
  <c r="BU154" i="14"/>
  <c r="BM277" i="13"/>
  <c r="BQ277" i="13" s="1"/>
  <c r="CO237" i="13"/>
  <c r="BM402" i="14"/>
  <c r="BQ402" i="14" s="1"/>
  <c r="DZ402" i="14" s="1"/>
  <c r="DG238" i="13"/>
  <c r="CZ238" i="13"/>
  <c r="CX238" i="13"/>
  <c r="DD238" i="13"/>
  <c r="DI238" i="13"/>
  <c r="DE238" i="13"/>
  <c r="CW238" i="13"/>
  <c r="DB238" i="13"/>
  <c r="DO238" i="13"/>
  <c r="BQ238" i="13"/>
  <c r="DZ238" i="13" s="1"/>
  <c r="CJ238" i="13"/>
  <c r="DR238" i="13"/>
  <c r="DL238" i="13"/>
  <c r="CI238" i="13"/>
  <c r="DY238" i="13"/>
  <c r="BW238" i="13"/>
  <c r="CE238" i="13"/>
  <c r="CM238" i="13"/>
  <c r="CY238" i="13"/>
  <c r="CU238" i="13"/>
  <c r="CA238" i="13"/>
  <c r="DQ238" i="13"/>
  <c r="DT238" i="13"/>
  <c r="BR238" i="13"/>
  <c r="BZ238" i="13"/>
  <c r="DF238" i="13"/>
  <c r="BS238" i="13"/>
  <c r="CK238" i="13"/>
  <c r="CH238" i="13"/>
  <c r="DP238" i="13"/>
  <c r="CL238" i="13"/>
  <c r="DA238" i="13"/>
  <c r="DC238" i="13"/>
  <c r="DM238" i="13"/>
  <c r="BU238" i="13"/>
  <c r="DS238" i="13"/>
  <c r="DN238" i="13"/>
  <c r="DX238" i="13"/>
  <c r="CV238" i="13"/>
  <c r="CG238" i="13"/>
  <c r="DV238" i="13"/>
  <c r="CF238" i="13"/>
  <c r="CN238" i="13"/>
  <c r="DK238" i="13"/>
  <c r="DW238" i="13"/>
  <c r="CB238" i="13"/>
  <c r="DU238" i="13"/>
  <c r="BX238" i="13"/>
  <c r="BY238" i="13"/>
  <c r="DH238" i="13"/>
  <c r="CC238" i="13"/>
  <c r="BV238" i="13"/>
  <c r="BT238" i="13"/>
  <c r="DJ238" i="13"/>
  <c r="CD238" i="13"/>
  <c r="CT238" i="13"/>
  <c r="CS238" i="13"/>
  <c r="CR238" i="13"/>
  <c r="CQ238" i="13"/>
  <c r="DZ113" i="14"/>
  <c r="CW246" i="13"/>
  <c r="CV181" i="14"/>
  <c r="BW271" i="12"/>
  <c r="BV271" i="12"/>
  <c r="CB271" i="12"/>
  <c r="DQ271" i="12"/>
  <c r="CZ271" i="12"/>
  <c r="CI271" i="12"/>
  <c r="DL271" i="12"/>
  <c r="CU271" i="12"/>
  <c r="CH271" i="12"/>
  <c r="CC271" i="12"/>
  <c r="DC271" i="12"/>
  <c r="DI271" i="12"/>
  <c r="CR271" i="12"/>
  <c r="DU271" i="12"/>
  <c r="DD271" i="12"/>
  <c r="CM271" i="12"/>
  <c r="DJ271" i="12"/>
  <c r="DY271" i="12"/>
  <c r="BU271" i="12"/>
  <c r="DA271" i="12"/>
  <c r="CJ271" i="12"/>
  <c r="DM271" i="12"/>
  <c r="CV271" i="12"/>
  <c r="CE271" i="12"/>
  <c r="DF271" i="12"/>
  <c r="CD271" i="12"/>
  <c r="DN271" i="12"/>
  <c r="CS271" i="12"/>
  <c r="DW271" i="12"/>
  <c r="DE271" i="12"/>
  <c r="CN271" i="12"/>
  <c r="DV271" i="12"/>
  <c r="DB271" i="12"/>
  <c r="CQ271" i="12"/>
  <c r="BX271" i="12"/>
  <c r="CK271" i="12"/>
  <c r="DO271" i="12"/>
  <c r="CW271" i="12"/>
  <c r="CF271" i="12"/>
  <c r="CP271" i="12"/>
  <c r="CX271" i="12"/>
  <c r="CA271" i="12"/>
  <c r="DX271" i="12"/>
  <c r="DG271" i="12"/>
  <c r="CO271" i="12"/>
  <c r="DS271" i="12"/>
  <c r="DR271" i="12"/>
  <c r="CT271" i="12"/>
  <c r="BY271" i="12"/>
  <c r="DH271" i="12"/>
  <c r="DP271" i="12"/>
  <c r="CY271" i="12"/>
  <c r="CG271" i="12"/>
  <c r="DK271" i="12"/>
  <c r="CL271" i="12"/>
  <c r="BZ271" i="12"/>
  <c r="DT271" i="12"/>
  <c r="BT271" i="12"/>
  <c r="BS271" i="12"/>
  <c r="BR271" i="12"/>
  <c r="BX402" i="13"/>
  <c r="CK402" i="13"/>
  <c r="CB402" i="13"/>
  <c r="DX402" i="13"/>
  <c r="DG402" i="13"/>
  <c r="BW402" i="13"/>
  <c r="DP402" i="13"/>
  <c r="CY402" i="13"/>
  <c r="CG402" i="13"/>
  <c r="CD402" i="13"/>
  <c r="DY402" i="13"/>
  <c r="DH402" i="13"/>
  <c r="CQ402" i="13"/>
  <c r="DI402" i="13"/>
  <c r="CR402" i="13"/>
  <c r="DV402" i="13"/>
  <c r="CC402" i="13"/>
  <c r="DA402" i="13"/>
  <c r="CJ402" i="13"/>
  <c r="CE402" i="13"/>
  <c r="CZ402" i="13"/>
  <c r="CH402" i="13"/>
  <c r="DD402" i="13"/>
  <c r="CU402" i="13"/>
  <c r="CF402" i="13"/>
  <c r="DW402" i="13"/>
  <c r="DU402" i="13"/>
  <c r="CV402" i="13"/>
  <c r="CM402" i="13"/>
  <c r="DO402" i="13"/>
  <c r="DM402" i="13"/>
  <c r="CN402" i="13"/>
  <c r="DS402" i="13"/>
  <c r="CA402" i="13"/>
  <c r="BT402" i="13"/>
  <c r="CI402" i="13"/>
  <c r="DE402" i="13"/>
  <c r="DR402" i="13"/>
  <c r="DK402" i="13"/>
  <c r="BZ402" i="13"/>
  <c r="DF402" i="13"/>
  <c r="CO402" i="13"/>
  <c r="DB402" i="13"/>
  <c r="DQ402" i="13"/>
  <c r="CX402" i="13"/>
  <c r="DT402" i="13"/>
  <c r="CT402" i="13"/>
  <c r="BS402" i="13"/>
  <c r="BV402" i="13"/>
  <c r="DN402" i="13"/>
  <c r="BY402" i="13"/>
  <c r="CW402" i="13"/>
  <c r="CS402" i="13"/>
  <c r="CP402" i="13"/>
  <c r="DL402" i="13"/>
  <c r="DJ402" i="13"/>
  <c r="CL402" i="13"/>
  <c r="DC402" i="13"/>
  <c r="BU402" i="13"/>
  <c r="BR402" i="13"/>
  <c r="X23" i="9"/>
  <c r="W23" i="22" s="1"/>
  <c r="BX156" i="14"/>
  <c r="DZ108" i="14"/>
  <c r="BX212" i="14"/>
  <c r="CG212" i="14"/>
  <c r="BZ212" i="14"/>
  <c r="CF212" i="14"/>
  <c r="BY212" i="14"/>
  <c r="DK212" i="14"/>
  <c r="CL212" i="14"/>
  <c r="DP212" i="14"/>
  <c r="CY212" i="14"/>
  <c r="DM212" i="14"/>
  <c r="CN212" i="14"/>
  <c r="DC212" i="14"/>
  <c r="DY212" i="14"/>
  <c r="DH212" i="14"/>
  <c r="CQ212" i="14"/>
  <c r="DE212" i="14"/>
  <c r="BW212" i="14"/>
  <c r="CA212" i="14"/>
  <c r="CU212" i="14"/>
  <c r="DQ212" i="14"/>
  <c r="CZ212" i="14"/>
  <c r="DV212" i="14"/>
  <c r="CW212" i="14"/>
  <c r="CC212" i="14"/>
  <c r="CM212" i="14"/>
  <c r="DI212" i="14"/>
  <c r="CR212" i="14"/>
  <c r="DN212" i="14"/>
  <c r="CO212" i="14"/>
  <c r="CH212" i="14"/>
  <c r="DJ212" i="14"/>
  <c r="CS212" i="14"/>
  <c r="DW212" i="14"/>
  <c r="CX212" i="14"/>
  <c r="DL212" i="14"/>
  <c r="CD212" i="14"/>
  <c r="CB212" i="14"/>
  <c r="DB212" i="14"/>
  <c r="CK212" i="14"/>
  <c r="DO212" i="14"/>
  <c r="CP212" i="14"/>
  <c r="DD212" i="14"/>
  <c r="CE212" i="14"/>
  <c r="BV212" i="14"/>
  <c r="CJ212" i="14"/>
  <c r="DT212" i="14"/>
  <c r="DG212" i="14"/>
  <c r="CI212" i="14"/>
  <c r="DF212" i="14"/>
  <c r="DS212" i="14"/>
  <c r="DU212" i="14"/>
  <c r="DR212" i="14"/>
  <c r="CT212" i="14"/>
  <c r="CV212" i="14"/>
  <c r="DA212" i="14"/>
  <c r="DX212" i="14"/>
  <c r="BU212" i="14"/>
  <c r="BT212" i="14"/>
  <c r="BS212" i="14"/>
  <c r="BR212" i="14"/>
  <c r="CM172" i="14"/>
  <c r="AH5" i="9"/>
  <c r="AG5" i="22" s="1"/>
  <c r="AA5" i="9"/>
  <c r="Z5" i="22" s="1"/>
  <c r="AI5" i="9"/>
  <c r="AH5" i="22" s="1"/>
  <c r="AS5" i="9"/>
  <c r="AK5" i="9"/>
  <c r="AJ5" i="22" s="1"/>
  <c r="AC5" i="9"/>
  <c r="AB5" i="22" s="1"/>
  <c r="AR5" i="9"/>
  <c r="AN5" i="9"/>
  <c r="AG5" i="9"/>
  <c r="AF5" i="22" s="1"/>
  <c r="AJ5" i="9"/>
  <c r="AI5" i="22" s="1"/>
  <c r="AF5" i="9"/>
  <c r="AE5" i="22" s="1"/>
  <c r="AP5" i="9"/>
  <c r="AE5" i="9"/>
  <c r="AD5" i="22" s="1"/>
  <c r="AO5" i="9"/>
  <c r="AQ5" i="9"/>
  <c r="AV5" i="9"/>
  <c r="AM5" i="9"/>
  <c r="AL5" i="9"/>
  <c r="AK5" i="22" s="1"/>
  <c r="AU5" i="9"/>
  <c r="Y5" i="9"/>
  <c r="X5" i="22" s="1"/>
  <c r="CD354" i="11"/>
  <c r="AT5" i="9"/>
  <c r="X5" i="9"/>
  <c r="W5" i="22" s="1"/>
  <c r="Z5" i="9"/>
  <c r="Y5" i="22" s="1"/>
  <c r="CR368" i="11"/>
  <c r="AD5" i="9"/>
  <c r="AC5" i="22" s="1"/>
  <c r="AB5" i="9"/>
  <c r="AA5" i="22" s="1"/>
  <c r="DA377" i="11"/>
  <c r="BT344" i="11"/>
  <c r="BR342" i="11"/>
  <c r="BY350" i="11"/>
  <c r="CS369" i="11"/>
  <c r="DC379" i="11"/>
  <c r="CY375" i="11"/>
  <c r="CG357" i="11"/>
  <c r="CE355" i="11"/>
  <c r="DB378" i="11"/>
  <c r="DZ340" i="11"/>
  <c r="CF356" i="11"/>
  <c r="DZ466" i="11"/>
  <c r="CO365" i="11"/>
  <c r="BY349" i="11"/>
  <c r="CV373" i="11"/>
  <c r="DZ297" i="11"/>
  <c r="DZ277" i="11"/>
  <c r="DZ289" i="11"/>
  <c r="DZ403" i="11"/>
  <c r="CX374" i="11"/>
  <c r="BM437" i="11"/>
  <c r="CV437" i="11" s="1"/>
  <c r="DL371" i="11"/>
  <c r="CE371" i="11"/>
  <c r="DT371" i="11"/>
  <c r="BW371" i="11"/>
  <c r="DM371" i="11"/>
  <c r="CC371" i="11"/>
  <c r="DB371" i="11"/>
  <c r="CM371" i="11"/>
  <c r="DY371" i="11"/>
  <c r="BX371" i="11"/>
  <c r="DX371" i="11"/>
  <c r="DE371" i="11"/>
  <c r="DI371" i="11"/>
  <c r="CH371" i="11"/>
  <c r="CB371" i="11"/>
  <c r="CI371" i="11"/>
  <c r="CK371" i="11"/>
  <c r="CG371" i="11"/>
  <c r="DK371" i="11"/>
  <c r="BQ371" i="11"/>
  <c r="DP371" i="11"/>
  <c r="DU371" i="11"/>
  <c r="BT371" i="11"/>
  <c r="CL371" i="11"/>
  <c r="DO371" i="11"/>
  <c r="BV371" i="11"/>
  <c r="CQ371" i="11"/>
  <c r="CF371" i="11"/>
  <c r="BU371" i="11"/>
  <c r="DC371" i="11"/>
  <c r="CP371" i="11"/>
  <c r="CJ371" i="11"/>
  <c r="BR371" i="11"/>
  <c r="CS371" i="11"/>
  <c r="BS371" i="11"/>
  <c r="CR371" i="11"/>
  <c r="DA371" i="11"/>
  <c r="BY371" i="11"/>
  <c r="DD371" i="11"/>
  <c r="CN371" i="11"/>
  <c r="DS371" i="11"/>
  <c r="CO371" i="11"/>
  <c r="DW371" i="11"/>
  <c r="DN371" i="11"/>
  <c r="CD371" i="11"/>
  <c r="DV371" i="11"/>
  <c r="BZ371" i="11"/>
  <c r="DQ371" i="11"/>
  <c r="DH371" i="11"/>
  <c r="CA371" i="11"/>
  <c r="DR371" i="11"/>
  <c r="CZ371" i="11"/>
  <c r="DF371" i="11"/>
  <c r="DG371" i="11"/>
  <c r="DJ371" i="11"/>
  <c r="CY371" i="11"/>
  <c r="CX371" i="11"/>
  <c r="CW371" i="11"/>
  <c r="CV371" i="11"/>
  <c r="DZ291" i="11"/>
  <c r="DZ310" i="11"/>
  <c r="CL363" i="11"/>
  <c r="CI355" i="11"/>
  <c r="BY355" i="11"/>
  <c r="DP355" i="11"/>
  <c r="BR355" i="11"/>
  <c r="CW355" i="11"/>
  <c r="BS355" i="11"/>
  <c r="BQ355" i="11"/>
  <c r="DJ355" i="11"/>
  <c r="DB355" i="11"/>
  <c r="BZ355" i="11"/>
  <c r="DS355" i="11"/>
  <c r="DE355" i="11"/>
  <c r="BX355" i="11"/>
  <c r="CT355" i="11"/>
  <c r="BU355" i="11"/>
  <c r="DX355" i="11"/>
  <c r="DG355" i="11"/>
  <c r="DM355" i="11"/>
  <c r="DD355" i="11"/>
  <c r="DA355" i="11"/>
  <c r="DK355" i="11"/>
  <c r="DO355" i="11"/>
  <c r="DN355" i="11"/>
  <c r="DF355" i="11"/>
  <c r="CV355" i="11"/>
  <c r="DL355" i="11"/>
  <c r="DI355" i="11"/>
  <c r="BT355" i="11"/>
  <c r="CS355" i="11"/>
  <c r="CK355" i="11"/>
  <c r="CU355" i="11"/>
  <c r="DW355" i="11"/>
  <c r="DU355" i="11"/>
  <c r="DQ355" i="11"/>
  <c r="CB355" i="11"/>
  <c r="CY355" i="11"/>
  <c r="CO355" i="11"/>
  <c r="DY355" i="11"/>
  <c r="CA355" i="11"/>
  <c r="DT355" i="11"/>
  <c r="CZ355" i="11"/>
  <c r="BW355" i="11"/>
  <c r="CC355" i="11"/>
  <c r="DR355" i="11"/>
  <c r="CX355" i="11"/>
  <c r="CN355" i="11"/>
  <c r="BV355" i="11"/>
  <c r="DH355" i="11"/>
  <c r="CM355" i="11"/>
  <c r="CL355" i="11"/>
  <c r="DV355" i="11"/>
  <c r="CQ355" i="11"/>
  <c r="DC355" i="11"/>
  <c r="CR355" i="11"/>
  <c r="CJ355" i="11"/>
  <c r="CP355" i="11"/>
  <c r="CH355" i="11"/>
  <c r="CG355" i="11"/>
  <c r="CF355" i="11"/>
  <c r="CM352" i="11"/>
  <c r="CN352" i="11"/>
  <c r="DO352" i="11"/>
  <c r="BX352" i="11"/>
  <c r="DB352" i="11"/>
  <c r="CS352" i="11"/>
  <c r="CP352" i="11"/>
  <c r="DL352" i="11"/>
  <c r="BT352" i="11"/>
  <c r="DR352" i="11"/>
  <c r="DK352" i="11"/>
  <c r="DX352" i="11"/>
  <c r="DP352" i="11"/>
  <c r="DS352" i="11"/>
  <c r="DD352" i="11"/>
  <c r="BV352" i="11"/>
  <c r="CL352" i="11"/>
  <c r="DM352" i="11"/>
  <c r="BS352" i="11"/>
  <c r="CU352" i="11"/>
  <c r="CX352" i="11"/>
  <c r="BZ352" i="11"/>
  <c r="BU352" i="11"/>
  <c r="DV352" i="11"/>
  <c r="DH352" i="11"/>
  <c r="CH352" i="11"/>
  <c r="CV352" i="11"/>
  <c r="CR352" i="11"/>
  <c r="DF352" i="11"/>
  <c r="BQ352" i="11"/>
  <c r="DT352" i="11"/>
  <c r="CZ352" i="11"/>
  <c r="BW352" i="11"/>
  <c r="CQ352" i="11"/>
  <c r="BY352" i="11"/>
  <c r="DW352" i="11"/>
  <c r="DG352" i="11"/>
  <c r="CO352" i="11"/>
  <c r="CW352" i="11"/>
  <c r="DU352" i="11"/>
  <c r="CY352" i="11"/>
  <c r="DN352" i="11"/>
  <c r="DI352" i="11"/>
  <c r="DQ352" i="11"/>
  <c r="DA352" i="11"/>
  <c r="CJ352" i="11"/>
  <c r="DC352" i="11"/>
  <c r="DE352" i="11"/>
  <c r="DY352" i="11"/>
  <c r="DJ352" i="11"/>
  <c r="CI352" i="11"/>
  <c r="BR352" i="11"/>
  <c r="CF352" i="11"/>
  <c r="CT352" i="11"/>
  <c r="CG352" i="11"/>
  <c r="CK352" i="11"/>
  <c r="CE352" i="11"/>
  <c r="CD352" i="11"/>
  <c r="CC352" i="11"/>
  <c r="CU371" i="11"/>
  <c r="CM350" i="11"/>
  <c r="CJ350" i="11"/>
  <c r="BU350" i="11"/>
  <c r="DI350" i="11"/>
  <c r="DF350" i="11"/>
  <c r="CX350" i="11"/>
  <c r="DC350" i="11"/>
  <c r="CZ350" i="11"/>
  <c r="BQ350" i="11"/>
  <c r="DN350" i="11"/>
  <c r="CF350" i="11"/>
  <c r="BX350" i="11"/>
  <c r="BW350" i="11"/>
  <c r="DL350" i="11"/>
  <c r="CY350" i="11"/>
  <c r="CN350" i="11"/>
  <c r="BS350" i="11"/>
  <c r="DQ350" i="11"/>
  <c r="DH350" i="11"/>
  <c r="CP350" i="11"/>
  <c r="CT350" i="11"/>
  <c r="BV350" i="11"/>
  <c r="DE350" i="11"/>
  <c r="DM350" i="11"/>
  <c r="DA350" i="11"/>
  <c r="DT350" i="11"/>
  <c r="CH350" i="11"/>
  <c r="DK350" i="11"/>
  <c r="DV350" i="11"/>
  <c r="DB350" i="11"/>
  <c r="DJ350" i="11"/>
  <c r="CW350" i="11"/>
  <c r="DG350" i="11"/>
  <c r="CI350" i="11"/>
  <c r="CV350" i="11"/>
  <c r="DW350" i="11"/>
  <c r="CU350" i="11"/>
  <c r="DP350" i="11"/>
  <c r="CR350" i="11"/>
  <c r="BT350" i="11"/>
  <c r="DR350" i="11"/>
  <c r="DU350" i="11"/>
  <c r="CG350" i="11"/>
  <c r="BR350" i="11"/>
  <c r="CQ350" i="11"/>
  <c r="DO350" i="11"/>
  <c r="CK350" i="11"/>
  <c r="CO350" i="11"/>
  <c r="CD350" i="11"/>
  <c r="CS350" i="11"/>
  <c r="DX350" i="11"/>
  <c r="DS350" i="11"/>
  <c r="DY350" i="11"/>
  <c r="DD350" i="11"/>
  <c r="CL350" i="11"/>
  <c r="CE350" i="11"/>
  <c r="CC350" i="11"/>
  <c r="CB350" i="11"/>
  <c r="CA350" i="11"/>
  <c r="CL349" i="11"/>
  <c r="CJ349" i="11"/>
  <c r="CC349" i="11"/>
  <c r="CD349" i="11"/>
  <c r="CI349" i="11"/>
  <c r="CG349" i="11"/>
  <c r="DR349" i="11"/>
  <c r="DJ349" i="11"/>
  <c r="DV349" i="11"/>
  <c r="DI349" i="11"/>
  <c r="DO349" i="11"/>
  <c r="DX349" i="11"/>
  <c r="CW349" i="11"/>
  <c r="CS349" i="11"/>
  <c r="CV349" i="11"/>
  <c r="CZ349" i="11"/>
  <c r="BT349" i="11"/>
  <c r="BU349" i="11"/>
  <c r="DS349" i="11"/>
  <c r="DT349" i="11"/>
  <c r="DK349" i="11"/>
  <c r="CK349" i="11"/>
  <c r="DC349" i="11"/>
  <c r="DH349" i="11"/>
  <c r="DG349" i="11"/>
  <c r="CQ349" i="11"/>
  <c r="BR349" i="11"/>
  <c r="BQ349" i="11"/>
  <c r="CF349" i="11"/>
  <c r="CX349" i="11"/>
  <c r="DQ349" i="11"/>
  <c r="CU349" i="11"/>
  <c r="DN349" i="11"/>
  <c r="DB349" i="11"/>
  <c r="CN349" i="11"/>
  <c r="DD349" i="11"/>
  <c r="DU349" i="11"/>
  <c r="DA349" i="11"/>
  <c r="DE349" i="11"/>
  <c r="CH349" i="11"/>
  <c r="BV349" i="11"/>
  <c r="CT349" i="11"/>
  <c r="DL349" i="11"/>
  <c r="DP349" i="11"/>
  <c r="BS349" i="11"/>
  <c r="CR349" i="11"/>
  <c r="CO349" i="11"/>
  <c r="CY349" i="11"/>
  <c r="DW349" i="11"/>
  <c r="BW349" i="11"/>
  <c r="CP349" i="11"/>
  <c r="CE349" i="11"/>
  <c r="DY349" i="11"/>
  <c r="DM349" i="11"/>
  <c r="DF349" i="11"/>
  <c r="CM349" i="11"/>
  <c r="CB349" i="11"/>
  <c r="CA349" i="11"/>
  <c r="BZ349" i="11"/>
  <c r="DZ283" i="11"/>
  <c r="DZ294" i="11"/>
  <c r="CH354" i="11"/>
  <c r="DV354" i="11"/>
  <c r="DN354" i="11"/>
  <c r="DK354" i="11"/>
  <c r="DH354" i="11"/>
  <c r="DD354" i="11"/>
  <c r="BX354" i="11"/>
  <c r="CM354" i="11"/>
  <c r="CP354" i="11"/>
  <c r="DE354" i="11"/>
  <c r="BY354" i="11"/>
  <c r="CU354" i="11"/>
  <c r="BZ354" i="11"/>
  <c r="BV354" i="11"/>
  <c r="DS354" i="11"/>
  <c r="BW354" i="11"/>
  <c r="DJ354" i="11"/>
  <c r="DB354" i="11"/>
  <c r="DP354" i="11"/>
  <c r="DL354" i="11"/>
  <c r="CA354" i="11"/>
  <c r="DC354" i="11"/>
  <c r="CJ354" i="11"/>
  <c r="DO354" i="11"/>
  <c r="BS354" i="11"/>
  <c r="CX354" i="11"/>
  <c r="CS354" i="11"/>
  <c r="DI354" i="11"/>
  <c r="CV354" i="11"/>
  <c r="CY354" i="11"/>
  <c r="DX354" i="11"/>
  <c r="DT354" i="11"/>
  <c r="DG354" i="11"/>
  <c r="CK354" i="11"/>
  <c r="BT354" i="11"/>
  <c r="CW354" i="11"/>
  <c r="CN354" i="11"/>
  <c r="DF354" i="11"/>
  <c r="CL354" i="11"/>
  <c r="DY354" i="11"/>
  <c r="DQ354" i="11"/>
  <c r="CR354" i="11"/>
  <c r="BQ354" i="11"/>
  <c r="CZ354" i="11"/>
  <c r="CB354" i="11"/>
  <c r="DM354" i="11"/>
  <c r="DA354" i="11"/>
  <c r="DU354" i="11"/>
  <c r="BU354" i="11"/>
  <c r="CT354" i="11"/>
  <c r="CO354" i="11"/>
  <c r="DW354" i="11"/>
  <c r="CQ354" i="11"/>
  <c r="BR354" i="11"/>
  <c r="CI354" i="11"/>
  <c r="DR354" i="11"/>
  <c r="CG354" i="11"/>
  <c r="CF354" i="11"/>
  <c r="CE354" i="11"/>
  <c r="CQ367" i="11"/>
  <c r="DK375" i="11"/>
  <c r="DJ375" i="11"/>
  <c r="DL375" i="11"/>
  <c r="DC375" i="11"/>
  <c r="DX375" i="11"/>
  <c r="BW375" i="11"/>
  <c r="DS375" i="11"/>
  <c r="CH375" i="11"/>
  <c r="CU375" i="11"/>
  <c r="DU375" i="11"/>
  <c r="DE375" i="11"/>
  <c r="CL375" i="11"/>
  <c r="CJ375" i="11"/>
  <c r="CS375" i="11"/>
  <c r="BQ375" i="11"/>
  <c r="DM375" i="11"/>
  <c r="BU375" i="11"/>
  <c r="DR375" i="11"/>
  <c r="DD375" i="11"/>
  <c r="CV375" i="11"/>
  <c r="DO375" i="11"/>
  <c r="BS375" i="11"/>
  <c r="CI375" i="11"/>
  <c r="BT375" i="11"/>
  <c r="CC375" i="11"/>
  <c r="CE375" i="11"/>
  <c r="DG375" i="11"/>
  <c r="CW375" i="11"/>
  <c r="DY375" i="11"/>
  <c r="DF375" i="11"/>
  <c r="CA375" i="11"/>
  <c r="CD375" i="11"/>
  <c r="CQ375" i="11"/>
  <c r="CO375" i="11"/>
  <c r="CB375" i="11"/>
  <c r="DI375" i="11"/>
  <c r="DN375" i="11"/>
  <c r="DP375" i="11"/>
  <c r="CP375" i="11"/>
  <c r="BV375" i="11"/>
  <c r="DQ375" i="11"/>
  <c r="CR375" i="11"/>
  <c r="DV375" i="11"/>
  <c r="BR375" i="11"/>
  <c r="DH375" i="11"/>
  <c r="BY375" i="11"/>
  <c r="BX375" i="11"/>
  <c r="BZ375" i="11"/>
  <c r="DT375" i="11"/>
  <c r="CM375" i="11"/>
  <c r="CF375" i="11"/>
  <c r="CG375" i="11"/>
  <c r="DW375" i="11"/>
  <c r="CT375" i="11"/>
  <c r="CN375" i="11"/>
  <c r="CK375" i="11"/>
  <c r="DB375" i="11"/>
  <c r="DA375" i="11"/>
  <c r="CZ375" i="11"/>
  <c r="DD368" i="11"/>
  <c r="CE368" i="11"/>
  <c r="DB368" i="11"/>
  <c r="DA368" i="11"/>
  <c r="DM368" i="11"/>
  <c r="BV368" i="11"/>
  <c r="DG368" i="11"/>
  <c r="CZ368" i="11"/>
  <c r="BU368" i="11"/>
  <c r="BX368" i="11"/>
  <c r="CJ368" i="11"/>
  <c r="CX368" i="11"/>
  <c r="DY368" i="11"/>
  <c r="DI368" i="11"/>
  <c r="CC368" i="11"/>
  <c r="CP368" i="11"/>
  <c r="DH368" i="11"/>
  <c r="DT368" i="11"/>
  <c r="CY368" i="11"/>
  <c r="CB368" i="11"/>
  <c r="CK368" i="11"/>
  <c r="DN368" i="11"/>
  <c r="BY368" i="11"/>
  <c r="DR368" i="11"/>
  <c r="DJ368" i="11"/>
  <c r="DP368" i="11"/>
  <c r="DU368" i="11"/>
  <c r="DV368" i="11"/>
  <c r="CG368" i="11"/>
  <c r="BS368" i="11"/>
  <c r="BQ368" i="11"/>
  <c r="BT368" i="11"/>
  <c r="BZ368" i="11"/>
  <c r="CL368" i="11"/>
  <c r="CO368" i="11"/>
  <c r="CI368" i="11"/>
  <c r="CA368" i="11"/>
  <c r="DQ368" i="11"/>
  <c r="DO368" i="11"/>
  <c r="CM368" i="11"/>
  <c r="CD368" i="11"/>
  <c r="DW368" i="11"/>
  <c r="CN368" i="11"/>
  <c r="BR368" i="11"/>
  <c r="BW368" i="11"/>
  <c r="CH368" i="11"/>
  <c r="DF368" i="11"/>
  <c r="DC368" i="11"/>
  <c r="CV368" i="11"/>
  <c r="DL368" i="11"/>
  <c r="DX368" i="11"/>
  <c r="DS368" i="11"/>
  <c r="DK368" i="11"/>
  <c r="CW368" i="11"/>
  <c r="CF368" i="11"/>
  <c r="DE368" i="11"/>
  <c r="CU368" i="11"/>
  <c r="CT368" i="11"/>
  <c r="CS368" i="11"/>
  <c r="BV346" i="11"/>
  <c r="BM410" i="11"/>
  <c r="BU410" i="11" s="1"/>
  <c r="BM413" i="11"/>
  <c r="BX413" i="11" s="1"/>
  <c r="BM444" i="11"/>
  <c r="DC444" i="11" s="1"/>
  <c r="BM441" i="11"/>
  <c r="CZ441" i="11" s="1"/>
  <c r="BM430" i="11"/>
  <c r="CP430" i="11" s="1"/>
  <c r="BM446" i="11"/>
  <c r="DE446" i="11" s="1"/>
  <c r="CJ361" i="11"/>
  <c r="DZ279" i="11"/>
  <c r="DZ307" i="11"/>
  <c r="DZ301" i="11"/>
  <c r="DZ300" i="11"/>
  <c r="CA347" i="11"/>
  <c r="CQ347" i="11"/>
  <c r="DJ347" i="11"/>
  <c r="CW347" i="11"/>
  <c r="DT347" i="11"/>
  <c r="DK347" i="11"/>
  <c r="DH347" i="11"/>
  <c r="DA347" i="11"/>
  <c r="DY347" i="11"/>
  <c r="DF347" i="11"/>
  <c r="DX347" i="11"/>
  <c r="DG347" i="11"/>
  <c r="CX347" i="11"/>
  <c r="CG347" i="11"/>
  <c r="DR347" i="11"/>
  <c r="DI347" i="11"/>
  <c r="DC347" i="11"/>
  <c r="DW347" i="11"/>
  <c r="DQ347" i="11"/>
  <c r="CU347" i="11"/>
  <c r="CB347" i="11"/>
  <c r="CF347" i="11"/>
  <c r="CR347" i="11"/>
  <c r="DS347" i="11"/>
  <c r="CT347" i="11"/>
  <c r="DU347" i="11"/>
  <c r="BR347" i="11"/>
  <c r="CE347" i="11"/>
  <c r="DV347" i="11"/>
  <c r="DO347" i="11"/>
  <c r="CY347" i="11"/>
  <c r="BT347" i="11"/>
  <c r="CM347" i="11"/>
  <c r="CH347" i="11"/>
  <c r="CV347" i="11"/>
  <c r="BU347" i="11"/>
  <c r="CO347" i="11"/>
  <c r="CS347" i="11"/>
  <c r="CC347" i="11"/>
  <c r="DE347" i="11"/>
  <c r="CZ347" i="11"/>
  <c r="BS347" i="11"/>
  <c r="DB347" i="11"/>
  <c r="CP347" i="11"/>
  <c r="DL347" i="11"/>
  <c r="DN347" i="11"/>
  <c r="CJ347" i="11"/>
  <c r="DD347" i="11"/>
  <c r="CD347" i="11"/>
  <c r="CL347" i="11"/>
  <c r="CK347" i="11"/>
  <c r="BQ347" i="11"/>
  <c r="DM347" i="11"/>
  <c r="DP347" i="11"/>
  <c r="CI347" i="11"/>
  <c r="CN347" i="11"/>
  <c r="BZ347" i="11"/>
  <c r="BY347" i="11"/>
  <c r="BX347" i="11"/>
  <c r="DZ295" i="11"/>
  <c r="DI380" i="11"/>
  <c r="CU380" i="11"/>
  <c r="CG380" i="11"/>
  <c r="DL380" i="11"/>
  <c r="DU380" i="11"/>
  <c r="BR380" i="11"/>
  <c r="DP380" i="11"/>
  <c r="BX380" i="11"/>
  <c r="BQ380" i="11"/>
  <c r="DO380" i="11"/>
  <c r="DB380" i="11"/>
  <c r="CD380" i="11"/>
  <c r="CF380" i="11"/>
  <c r="CZ380" i="11"/>
  <c r="CX380" i="11"/>
  <c r="CO380" i="11"/>
  <c r="DR380" i="11"/>
  <c r="BW380" i="11"/>
  <c r="DM380" i="11"/>
  <c r="CB380" i="11"/>
  <c r="CL380" i="11"/>
  <c r="DY380" i="11"/>
  <c r="DK380" i="11"/>
  <c r="DV380" i="11"/>
  <c r="DS380" i="11"/>
  <c r="CM380" i="11"/>
  <c r="CV380" i="11"/>
  <c r="CA380" i="11"/>
  <c r="CK380" i="11"/>
  <c r="CS380" i="11"/>
  <c r="CP380" i="11"/>
  <c r="CH380" i="11"/>
  <c r="CJ380" i="11"/>
  <c r="CI380" i="11"/>
  <c r="BU380" i="11"/>
  <c r="CR380" i="11"/>
  <c r="DX380" i="11"/>
  <c r="CE380" i="11"/>
  <c r="CW380" i="11"/>
  <c r="BT380" i="11"/>
  <c r="CN380" i="11"/>
  <c r="CT380" i="11"/>
  <c r="DA380" i="11"/>
  <c r="DW380" i="11"/>
  <c r="DJ380" i="11"/>
  <c r="DN380" i="11"/>
  <c r="BZ380" i="11"/>
  <c r="CC380" i="11"/>
  <c r="BS380" i="11"/>
  <c r="BV380" i="11"/>
  <c r="DT380" i="11"/>
  <c r="BY380" i="11"/>
  <c r="CY380" i="11"/>
  <c r="CQ380" i="11"/>
  <c r="DQ380" i="11"/>
  <c r="DH380" i="11"/>
  <c r="DG380" i="11"/>
  <c r="DF380" i="11"/>
  <c r="DE380" i="11"/>
  <c r="CZ373" i="11"/>
  <c r="DJ373" i="11"/>
  <c r="BR373" i="11"/>
  <c r="BX373" i="11"/>
  <c r="CQ373" i="11"/>
  <c r="DC373" i="11"/>
  <c r="DR373" i="11"/>
  <c r="CA373" i="11"/>
  <c r="DN373" i="11"/>
  <c r="CF373" i="11"/>
  <c r="DX373" i="11"/>
  <c r="CG373" i="11"/>
  <c r="CB373" i="11"/>
  <c r="CH373" i="11"/>
  <c r="BZ373" i="11"/>
  <c r="DV373" i="11"/>
  <c r="DO373" i="11"/>
  <c r="BW373" i="11"/>
  <c r="CI373" i="11"/>
  <c r="DK373" i="11"/>
  <c r="CD373" i="11"/>
  <c r="DT373" i="11"/>
  <c r="CN373" i="11"/>
  <c r="DD373" i="11"/>
  <c r="CL373" i="11"/>
  <c r="BV373" i="11"/>
  <c r="BS373" i="11"/>
  <c r="CJ373" i="11"/>
  <c r="DQ373" i="11"/>
  <c r="CM373" i="11"/>
  <c r="CE373" i="11"/>
  <c r="CU373" i="11"/>
  <c r="DH373" i="11"/>
  <c r="DG373" i="11"/>
  <c r="CT373" i="11"/>
  <c r="CO373" i="11"/>
  <c r="BU373" i="11"/>
  <c r="CP373" i="11"/>
  <c r="CK373" i="11"/>
  <c r="DY373" i="11"/>
  <c r="DE373" i="11"/>
  <c r="DP373" i="11"/>
  <c r="DS373" i="11"/>
  <c r="DL373" i="11"/>
  <c r="BQ373" i="11"/>
  <c r="CC373" i="11"/>
  <c r="DM373" i="11"/>
  <c r="DU373" i="11"/>
  <c r="DW373" i="11"/>
  <c r="BY373" i="11"/>
  <c r="BT373" i="11"/>
  <c r="CS373" i="11"/>
  <c r="CR373" i="11"/>
  <c r="DB373" i="11"/>
  <c r="DI373" i="11"/>
  <c r="DA373" i="11"/>
  <c r="DF373" i="11"/>
  <c r="CY373" i="11"/>
  <c r="CX373" i="11"/>
  <c r="DZ308" i="11"/>
  <c r="DS382" i="11"/>
  <c r="DQ382" i="11"/>
  <c r="DW382" i="11"/>
  <c r="BY382" i="11"/>
  <c r="CM382" i="11"/>
  <c r="CD382" i="11"/>
  <c r="BT382" i="11"/>
  <c r="DT382" i="11"/>
  <c r="CK382" i="11"/>
  <c r="DV382" i="11"/>
  <c r="DA382" i="11"/>
  <c r="CP382" i="11"/>
  <c r="BR382" i="11"/>
  <c r="CR382" i="11"/>
  <c r="DY382" i="11"/>
  <c r="DB382" i="11"/>
  <c r="CS382" i="11"/>
  <c r="CJ382" i="11"/>
  <c r="CB382" i="11"/>
  <c r="BW382" i="11"/>
  <c r="CL382" i="11"/>
  <c r="BS382" i="11"/>
  <c r="CQ382" i="11"/>
  <c r="CG382" i="11"/>
  <c r="CF382" i="11"/>
  <c r="DN382" i="11"/>
  <c r="CO382" i="11"/>
  <c r="DO382" i="11"/>
  <c r="CZ382" i="11"/>
  <c r="CN382" i="11"/>
  <c r="DC382" i="11"/>
  <c r="BZ382" i="11"/>
  <c r="DU382" i="11"/>
  <c r="CI382" i="11"/>
  <c r="BV382" i="11"/>
  <c r="BX382" i="11"/>
  <c r="CT382" i="11"/>
  <c r="CA382" i="11"/>
  <c r="CH382" i="11"/>
  <c r="DX382" i="11"/>
  <c r="DM382" i="11"/>
  <c r="DL382" i="11"/>
  <c r="CE382" i="11"/>
  <c r="BU382" i="11"/>
  <c r="CV382" i="11"/>
  <c r="CU382" i="11"/>
  <c r="CC382" i="11"/>
  <c r="CY382" i="11"/>
  <c r="DD382" i="11"/>
  <c r="DP382" i="11"/>
  <c r="CX382" i="11"/>
  <c r="BQ382" i="11"/>
  <c r="CW382" i="11"/>
  <c r="DR382" i="11"/>
  <c r="DJ382" i="11"/>
  <c r="DK382" i="11"/>
  <c r="DI382" i="11"/>
  <c r="DH382" i="11"/>
  <c r="DG382" i="11"/>
  <c r="BM433" i="11"/>
  <c r="CR433" i="11" s="1"/>
  <c r="BM431" i="11"/>
  <c r="CP431" i="11" s="1"/>
  <c r="BM445" i="11"/>
  <c r="DD445" i="11" s="1"/>
  <c r="BM421" i="11"/>
  <c r="BM434" i="11"/>
  <c r="CS434" i="11" s="1"/>
  <c r="CB352" i="11"/>
  <c r="CL362" i="11"/>
  <c r="CT366" i="11"/>
  <c r="DU366" i="11"/>
  <c r="DJ366" i="11"/>
  <c r="DE366" i="11"/>
  <c r="DR366" i="11"/>
  <c r="CY366" i="11"/>
  <c r="DI366" i="11"/>
  <c r="CA366" i="11"/>
  <c r="DB366" i="11"/>
  <c r="DT366" i="11"/>
  <c r="CK366" i="11"/>
  <c r="CW366" i="11"/>
  <c r="BZ366" i="11"/>
  <c r="CN366" i="11"/>
  <c r="BS366" i="11"/>
  <c r="DC366" i="11"/>
  <c r="DV366" i="11"/>
  <c r="DX366" i="11"/>
  <c r="DO366" i="11"/>
  <c r="BR366" i="11"/>
  <c r="CB366" i="11"/>
  <c r="DY366" i="11"/>
  <c r="CU366" i="11"/>
  <c r="CX366" i="11"/>
  <c r="CM366" i="11"/>
  <c r="BX366" i="11"/>
  <c r="CF366" i="11"/>
  <c r="DP366" i="11"/>
  <c r="BQ366" i="11"/>
  <c r="DH366" i="11"/>
  <c r="DF366" i="11"/>
  <c r="BY366" i="11"/>
  <c r="CC366" i="11"/>
  <c r="BU366" i="11"/>
  <c r="DG366" i="11"/>
  <c r="CE366" i="11"/>
  <c r="BW366" i="11"/>
  <c r="DS366" i="11"/>
  <c r="CI366" i="11"/>
  <c r="DQ366" i="11"/>
  <c r="CV366" i="11"/>
  <c r="CH366" i="11"/>
  <c r="CL366" i="11"/>
  <c r="CD366" i="11"/>
  <c r="BT366" i="11"/>
  <c r="CZ366" i="11"/>
  <c r="DD366" i="11"/>
  <c r="DN366" i="11"/>
  <c r="DK366" i="11"/>
  <c r="DM366" i="11"/>
  <c r="DW366" i="11"/>
  <c r="CG366" i="11"/>
  <c r="BV366" i="11"/>
  <c r="DA366" i="11"/>
  <c r="DL366" i="11"/>
  <c r="CJ366" i="11"/>
  <c r="CS366" i="11"/>
  <c r="CR366" i="11"/>
  <c r="CQ366" i="11"/>
  <c r="BM422" i="11"/>
  <c r="CH422" i="11" s="1"/>
  <c r="CN353" i="11"/>
  <c r="CG353" i="11"/>
  <c r="CP353" i="11"/>
  <c r="CH353" i="11"/>
  <c r="CR353" i="11"/>
  <c r="CT353" i="11"/>
  <c r="DI353" i="11"/>
  <c r="DK353" i="11"/>
  <c r="CK353" i="11"/>
  <c r="DG353" i="11"/>
  <c r="CW353" i="11"/>
  <c r="CI353" i="11"/>
  <c r="DT353" i="11"/>
  <c r="DL353" i="11"/>
  <c r="DH353" i="11"/>
  <c r="DC353" i="11"/>
  <c r="DV353" i="11"/>
  <c r="CY353" i="11"/>
  <c r="CV353" i="11"/>
  <c r="BV353" i="11"/>
  <c r="DY353" i="11"/>
  <c r="DQ353" i="11"/>
  <c r="BR353" i="11"/>
  <c r="DO353" i="11"/>
  <c r="BS353" i="11"/>
  <c r="DM353" i="11"/>
  <c r="CU353" i="11"/>
  <c r="BU353" i="11"/>
  <c r="DX353" i="11"/>
  <c r="DP353" i="11"/>
  <c r="DW353" i="11"/>
  <c r="DR353" i="11"/>
  <c r="DU353" i="11"/>
  <c r="CJ353" i="11"/>
  <c r="DF353" i="11"/>
  <c r="CX353" i="11"/>
  <c r="BZ353" i="11"/>
  <c r="CA353" i="11"/>
  <c r="CS353" i="11"/>
  <c r="BY353" i="11"/>
  <c r="DA353" i="11"/>
  <c r="CL353" i="11"/>
  <c r="CM353" i="11"/>
  <c r="BQ353" i="11"/>
  <c r="DE353" i="11"/>
  <c r="BX353" i="11"/>
  <c r="BT353" i="11"/>
  <c r="DB353" i="11"/>
  <c r="BW353" i="11"/>
  <c r="CQ353" i="11"/>
  <c r="DD353" i="11"/>
  <c r="CZ353" i="11"/>
  <c r="DJ353" i="11"/>
  <c r="DN353" i="11"/>
  <c r="DS353" i="11"/>
  <c r="CO353" i="11"/>
  <c r="CF353" i="11"/>
  <c r="CE353" i="11"/>
  <c r="CD353" i="11"/>
  <c r="CR365" i="11"/>
  <c r="DF365" i="11"/>
  <c r="DM365" i="11"/>
  <c r="BS365" i="11"/>
  <c r="CK365" i="11"/>
  <c r="CF365" i="11"/>
  <c r="DO365" i="11"/>
  <c r="BW365" i="11"/>
  <c r="DV365" i="11"/>
  <c r="DN365" i="11"/>
  <c r="DH365" i="11"/>
  <c r="BR365" i="11"/>
  <c r="BT365" i="11"/>
  <c r="CA365" i="11"/>
  <c r="BY365" i="11"/>
  <c r="BQ365" i="11"/>
  <c r="DL365" i="11"/>
  <c r="CM365" i="11"/>
  <c r="DP365" i="11"/>
  <c r="DD365" i="11"/>
  <c r="CI365" i="11"/>
  <c r="DQ365" i="11"/>
  <c r="DI365" i="11"/>
  <c r="BZ365" i="11"/>
  <c r="BU365" i="11"/>
  <c r="DU365" i="11"/>
  <c r="DC365" i="11"/>
  <c r="CV365" i="11"/>
  <c r="BX365" i="11"/>
  <c r="DR365" i="11"/>
  <c r="DK365" i="11"/>
  <c r="BV365" i="11"/>
  <c r="CE365" i="11"/>
  <c r="CW365" i="11"/>
  <c r="CG365" i="11"/>
  <c r="DJ365" i="11"/>
  <c r="CD365" i="11"/>
  <c r="CC365" i="11"/>
  <c r="CJ365" i="11"/>
  <c r="DG365" i="11"/>
  <c r="CX365" i="11"/>
  <c r="DY365" i="11"/>
  <c r="DX365" i="11"/>
  <c r="CH365" i="11"/>
  <c r="CL365" i="11"/>
  <c r="DW365" i="11"/>
  <c r="CZ365" i="11"/>
  <c r="DT365" i="11"/>
  <c r="CY365" i="11"/>
  <c r="DS365" i="11"/>
  <c r="DA365" i="11"/>
  <c r="CB365" i="11"/>
  <c r="CU365" i="11"/>
  <c r="CT365" i="11"/>
  <c r="DE365" i="11"/>
  <c r="CS365" i="11"/>
  <c r="DB365" i="11"/>
  <c r="CQ365" i="11"/>
  <c r="CP365" i="11"/>
  <c r="CU376" i="11"/>
  <c r="CP376" i="11"/>
  <c r="DW376" i="11"/>
  <c r="CX376" i="11"/>
  <c r="BQ376" i="11"/>
  <c r="CR376" i="11"/>
  <c r="CI376" i="11"/>
  <c r="DE376" i="11"/>
  <c r="DF376" i="11"/>
  <c r="CG376" i="11"/>
  <c r="BZ376" i="11"/>
  <c r="DJ376" i="11"/>
  <c r="BR376" i="11"/>
  <c r="DH376" i="11"/>
  <c r="CS376" i="11"/>
  <c r="BW376" i="11"/>
  <c r="BS376" i="11"/>
  <c r="DY376" i="11"/>
  <c r="DR376" i="11"/>
  <c r="DI376" i="11"/>
  <c r="DG376" i="11"/>
  <c r="BT376" i="11"/>
  <c r="CE376" i="11"/>
  <c r="DS376" i="11"/>
  <c r="CV376" i="11"/>
  <c r="DO376" i="11"/>
  <c r="CL376" i="11"/>
  <c r="BV376" i="11"/>
  <c r="CO376" i="11"/>
  <c r="CT376" i="11"/>
  <c r="DQ376" i="11"/>
  <c r="DX376" i="11"/>
  <c r="CJ376" i="11"/>
  <c r="BX376" i="11"/>
  <c r="CC376" i="11"/>
  <c r="CW376" i="11"/>
  <c r="DP376" i="11"/>
  <c r="CB376" i="11"/>
  <c r="CA376" i="11"/>
  <c r="DU376" i="11"/>
  <c r="CQ376" i="11"/>
  <c r="CM376" i="11"/>
  <c r="BU376" i="11"/>
  <c r="DV376" i="11"/>
  <c r="CF376" i="11"/>
  <c r="CH376" i="11"/>
  <c r="DD376" i="11"/>
  <c r="BY376" i="11"/>
  <c r="DT376" i="11"/>
  <c r="CN376" i="11"/>
  <c r="DK376" i="11"/>
  <c r="DL376" i="11"/>
  <c r="CK376" i="11"/>
  <c r="DM376" i="11"/>
  <c r="CD376" i="11"/>
  <c r="DN376" i="11"/>
  <c r="DC376" i="11"/>
  <c r="DB376" i="11"/>
  <c r="DA376" i="11"/>
  <c r="DZ287" i="11"/>
  <c r="CD351" i="11"/>
  <c r="CG351" i="11"/>
  <c r="DV351" i="11"/>
  <c r="DS351" i="11"/>
  <c r="DX351" i="11"/>
  <c r="DP351" i="11"/>
  <c r="DG351" i="11"/>
  <c r="CO351" i="11"/>
  <c r="CT351" i="11"/>
  <c r="BR351" i="11"/>
  <c r="DM351" i="11"/>
  <c r="DE351" i="11"/>
  <c r="DT351" i="11"/>
  <c r="CH351" i="11"/>
  <c r="DA351" i="11"/>
  <c r="CV351" i="11"/>
  <c r="BW351" i="11"/>
  <c r="DW351" i="11"/>
  <c r="BQ351" i="11"/>
  <c r="BV351" i="11"/>
  <c r="CM351" i="11"/>
  <c r="CJ351" i="11"/>
  <c r="DD351" i="11"/>
  <c r="DI351" i="11"/>
  <c r="BS351" i="11"/>
  <c r="DU351" i="11"/>
  <c r="DB351" i="11"/>
  <c r="BT351" i="11"/>
  <c r="DL351" i="11"/>
  <c r="DQ351" i="11"/>
  <c r="CI351" i="11"/>
  <c r="CP351" i="11"/>
  <c r="CZ351" i="11"/>
  <c r="BY351" i="11"/>
  <c r="DY351" i="11"/>
  <c r="CY351" i="11"/>
  <c r="CS351" i="11"/>
  <c r="CR351" i="11"/>
  <c r="DJ351" i="11"/>
  <c r="CK351" i="11"/>
  <c r="BU351" i="11"/>
  <c r="CE351" i="11"/>
  <c r="DN351" i="11"/>
  <c r="CW351" i="11"/>
  <c r="DC351" i="11"/>
  <c r="DH351" i="11"/>
  <c r="CU351" i="11"/>
  <c r="DO351" i="11"/>
  <c r="DK351" i="11"/>
  <c r="DF351" i="11"/>
  <c r="BX351" i="11"/>
  <c r="DR351" i="11"/>
  <c r="CX351" i="11"/>
  <c r="CQ351" i="11"/>
  <c r="CN351" i="11"/>
  <c r="CF351" i="11"/>
  <c r="CL351" i="11"/>
  <c r="CC351" i="11"/>
  <c r="CB351" i="11"/>
  <c r="DZ303" i="11"/>
  <c r="DZ305" i="11"/>
  <c r="DZ282" i="11"/>
  <c r="DZ306" i="11"/>
  <c r="DZ309" i="11"/>
  <c r="DZ285" i="11"/>
  <c r="BM405" i="11"/>
  <c r="BQ405" i="11" s="1"/>
  <c r="AG498" i="11"/>
  <c r="AL503" i="11"/>
  <c r="AA492" i="11"/>
  <c r="T485" i="11"/>
  <c r="F471" i="11"/>
  <c r="G472" i="11"/>
  <c r="I474" i="11"/>
  <c r="Q482" i="11"/>
  <c r="AD495" i="11"/>
  <c r="AR509" i="11"/>
  <c r="M478" i="11"/>
  <c r="L477" i="11"/>
  <c r="AK502" i="11"/>
  <c r="Z491" i="11"/>
  <c r="AN505" i="11"/>
  <c r="E470" i="11"/>
  <c r="K476" i="11"/>
  <c r="H473" i="11"/>
  <c r="AC494" i="11"/>
  <c r="V487" i="11"/>
  <c r="AJ501" i="11"/>
  <c r="W488" i="11"/>
  <c r="U486" i="11"/>
  <c r="AF497" i="11"/>
  <c r="AS510" i="11"/>
  <c r="AB493" i="11"/>
  <c r="AE496" i="11"/>
  <c r="AP507" i="11"/>
  <c r="X489" i="11"/>
  <c r="AH499" i="11"/>
  <c r="P481" i="11"/>
  <c r="AM504" i="11"/>
  <c r="R483" i="11"/>
  <c r="N479" i="11"/>
  <c r="D469" i="11"/>
  <c r="AQ508" i="11"/>
  <c r="O480" i="11"/>
  <c r="AO506" i="11"/>
  <c r="Y490" i="11"/>
  <c r="AI500" i="11"/>
  <c r="S484" i="11"/>
  <c r="J475" i="11"/>
  <c r="DZ318" i="11"/>
  <c r="DZ304" i="11"/>
  <c r="BM427" i="11"/>
  <c r="CL427" i="11" s="1"/>
  <c r="BM419" i="11"/>
  <c r="CE419" i="11" s="1"/>
  <c r="BM425" i="11"/>
  <c r="CJ425" i="11" s="1"/>
  <c r="BM415" i="11"/>
  <c r="CA415" i="11" s="1"/>
  <c r="BM408" i="11"/>
  <c r="BS408" i="11" s="1"/>
  <c r="CX370" i="11"/>
  <c r="CR370" i="11"/>
  <c r="BR370" i="11"/>
  <c r="CC370" i="11"/>
  <c r="DN370" i="11"/>
  <c r="CP370" i="11"/>
  <c r="CM370" i="11"/>
  <c r="BZ370" i="11"/>
  <c r="CQ370" i="11"/>
  <c r="CK370" i="11"/>
  <c r="DV370" i="11"/>
  <c r="BY370" i="11"/>
  <c r="BQ370" i="11"/>
  <c r="CZ370" i="11"/>
  <c r="DW370" i="11"/>
  <c r="DR370" i="11"/>
  <c r="BT370" i="11"/>
  <c r="CG370" i="11"/>
  <c r="CI370" i="11"/>
  <c r="DM370" i="11"/>
  <c r="CD370" i="11"/>
  <c r="DD370" i="11"/>
  <c r="DQ370" i="11"/>
  <c r="CO370" i="11"/>
  <c r="DO370" i="11"/>
  <c r="DL370" i="11"/>
  <c r="CH370" i="11"/>
  <c r="DI370" i="11"/>
  <c r="CB370" i="11"/>
  <c r="CN370" i="11"/>
  <c r="BX370" i="11"/>
  <c r="DH370" i="11"/>
  <c r="DP370" i="11"/>
  <c r="DF370" i="11"/>
  <c r="BW370" i="11"/>
  <c r="DU370" i="11"/>
  <c r="BS370" i="11"/>
  <c r="DK370" i="11"/>
  <c r="CA370" i="11"/>
  <c r="CE370" i="11"/>
  <c r="DY370" i="11"/>
  <c r="DT370" i="11"/>
  <c r="DS370" i="11"/>
  <c r="CL370" i="11"/>
  <c r="DA370" i="11"/>
  <c r="BV370" i="11"/>
  <c r="DE370" i="11"/>
  <c r="CY370" i="11"/>
  <c r="CJ370" i="11"/>
  <c r="CF370" i="11"/>
  <c r="DG370" i="11"/>
  <c r="BU370" i="11"/>
  <c r="DX370" i="11"/>
  <c r="DB370" i="11"/>
  <c r="DC370" i="11"/>
  <c r="DJ370" i="11"/>
  <c r="CW370" i="11"/>
  <c r="CV370" i="11"/>
  <c r="CU370" i="11"/>
  <c r="CT370" i="11"/>
  <c r="CS357" i="11"/>
  <c r="CR357" i="11"/>
  <c r="CX357" i="11"/>
  <c r="CN357" i="11"/>
  <c r="DX357" i="11"/>
  <c r="BV357" i="11"/>
  <c r="DC357" i="11"/>
  <c r="DO357" i="11"/>
  <c r="DR357" i="11"/>
  <c r="CT357" i="11"/>
  <c r="DK357" i="11"/>
  <c r="CE357" i="11"/>
  <c r="CC357" i="11"/>
  <c r="BR357" i="11"/>
  <c r="DT357" i="11"/>
  <c r="DJ357" i="11"/>
  <c r="DG357" i="11"/>
  <c r="DF357" i="11"/>
  <c r="CK357" i="11"/>
  <c r="BT357" i="11"/>
  <c r="DB357" i="11"/>
  <c r="CW357" i="11"/>
  <c r="CZ357" i="11"/>
  <c r="CA357" i="11"/>
  <c r="BW357" i="11"/>
  <c r="BQ357" i="11"/>
  <c r="CO357" i="11"/>
  <c r="DY357" i="11"/>
  <c r="CD357" i="11"/>
  <c r="BX357" i="11"/>
  <c r="BY357" i="11"/>
  <c r="BU357" i="11"/>
  <c r="CU357" i="11"/>
  <c r="DV357" i="11"/>
  <c r="DD357" i="11"/>
  <c r="DH357" i="11"/>
  <c r="DS357" i="11"/>
  <c r="CB357" i="11"/>
  <c r="CY357" i="11"/>
  <c r="DE357" i="11"/>
  <c r="BS357" i="11"/>
  <c r="DQ357" i="11"/>
  <c r="DP357" i="11"/>
  <c r="DN357" i="11"/>
  <c r="DM357" i="11"/>
  <c r="DI357" i="11"/>
  <c r="DA357" i="11"/>
  <c r="CV357" i="11"/>
  <c r="DL357" i="11"/>
  <c r="BZ357" i="11"/>
  <c r="DU357" i="11"/>
  <c r="CM357" i="11"/>
  <c r="CQ357" i="11"/>
  <c r="DW357" i="11"/>
  <c r="CL357" i="11"/>
  <c r="CP357" i="11"/>
  <c r="CJ357" i="11"/>
  <c r="CI357" i="11"/>
  <c r="CH357" i="11"/>
  <c r="DZ316" i="11"/>
  <c r="CP363" i="11"/>
  <c r="CQ363" i="11"/>
  <c r="CX363" i="11"/>
  <c r="DB363" i="11"/>
  <c r="BX363" i="11"/>
  <c r="DP363" i="11"/>
  <c r="DK363" i="11"/>
  <c r="DA363" i="11"/>
  <c r="BT363" i="11"/>
  <c r="CU363" i="11"/>
  <c r="BY363" i="11"/>
  <c r="DJ363" i="11"/>
  <c r="BU363" i="11"/>
  <c r="DS363" i="11"/>
  <c r="CG363" i="11"/>
  <c r="DC363" i="11"/>
  <c r="CH363" i="11"/>
  <c r="BV363" i="11"/>
  <c r="DT363" i="11"/>
  <c r="CC363" i="11"/>
  <c r="DY363" i="11"/>
  <c r="CS363" i="11"/>
  <c r="DE363" i="11"/>
  <c r="DG363" i="11"/>
  <c r="DU363" i="11"/>
  <c r="DD363" i="11"/>
  <c r="CA363" i="11"/>
  <c r="CJ363" i="11"/>
  <c r="DR363" i="11"/>
  <c r="DF363" i="11"/>
  <c r="DH363" i="11"/>
  <c r="CV363" i="11"/>
  <c r="CW363" i="11"/>
  <c r="CE363" i="11"/>
  <c r="DW363" i="11"/>
  <c r="DQ363" i="11"/>
  <c r="BR363" i="11"/>
  <c r="CF363" i="11"/>
  <c r="DV363" i="11"/>
  <c r="BQ363" i="11"/>
  <c r="DI363" i="11"/>
  <c r="CI363" i="11"/>
  <c r="BZ363" i="11"/>
  <c r="CD363" i="11"/>
  <c r="DM363" i="11"/>
  <c r="DO363" i="11"/>
  <c r="CZ363" i="11"/>
  <c r="CT363" i="11"/>
  <c r="BW363" i="11"/>
  <c r="CK363" i="11"/>
  <c r="CB363" i="11"/>
  <c r="DN363" i="11"/>
  <c r="DX363" i="11"/>
  <c r="BS363" i="11"/>
  <c r="DL363" i="11"/>
  <c r="CR363" i="11"/>
  <c r="CY363" i="11"/>
  <c r="CO363" i="11"/>
  <c r="CN363" i="11"/>
  <c r="BY345" i="11"/>
  <c r="DQ345" i="11"/>
  <c r="DU345" i="11"/>
  <c r="CJ345" i="11"/>
  <c r="CN345" i="11"/>
  <c r="CY345" i="11"/>
  <c r="CC345" i="11"/>
  <c r="DY345" i="11"/>
  <c r="CQ345" i="11"/>
  <c r="DD345" i="11"/>
  <c r="CR345" i="11"/>
  <c r="DR345" i="11"/>
  <c r="DB345" i="11"/>
  <c r="DC345" i="11"/>
  <c r="CK345" i="11"/>
  <c r="CP345" i="11"/>
  <c r="CV345" i="11"/>
  <c r="DI345" i="11"/>
  <c r="CI345" i="11"/>
  <c r="BR345" i="11"/>
  <c r="CU345" i="11"/>
  <c r="DH345" i="11"/>
  <c r="CZ345" i="11"/>
  <c r="DK345" i="11"/>
  <c r="BQ345" i="11"/>
  <c r="DP345" i="11"/>
  <c r="DL345" i="11"/>
  <c r="DG345" i="11"/>
  <c r="CT345" i="11"/>
  <c r="DS345" i="11"/>
  <c r="DW345" i="11"/>
  <c r="DJ345" i="11"/>
  <c r="DN345" i="11"/>
  <c r="CM345" i="11"/>
  <c r="DF345" i="11"/>
  <c r="CS345" i="11"/>
  <c r="DV345" i="11"/>
  <c r="CE345" i="11"/>
  <c r="CW345" i="11"/>
  <c r="CO345" i="11"/>
  <c r="DA345" i="11"/>
  <c r="BS345" i="11"/>
  <c r="DE345" i="11"/>
  <c r="DO345" i="11"/>
  <c r="CX345" i="11"/>
  <c r="CB345" i="11"/>
  <c r="DM345" i="11"/>
  <c r="CD345" i="11"/>
  <c r="DX345" i="11"/>
  <c r="CL345" i="11"/>
  <c r="BZ345" i="11"/>
  <c r="DT345" i="11"/>
  <c r="CA345" i="11"/>
  <c r="CG345" i="11"/>
  <c r="CF345" i="11"/>
  <c r="CH345" i="11"/>
  <c r="BX345" i="11"/>
  <c r="BW345" i="11"/>
  <c r="BV345" i="11"/>
  <c r="DZ278" i="11"/>
  <c r="DZ293" i="11"/>
  <c r="BU345" i="11"/>
  <c r="BV343" i="11"/>
  <c r="DS343" i="11"/>
  <c r="DI343" i="11"/>
  <c r="DN343" i="11"/>
  <c r="DR343" i="11"/>
  <c r="DO343" i="11"/>
  <c r="CV343" i="11"/>
  <c r="CH343" i="11"/>
  <c r="DD343" i="11"/>
  <c r="CO343" i="11"/>
  <c r="CG343" i="11"/>
  <c r="DK343" i="11"/>
  <c r="CT343" i="11"/>
  <c r="DX343" i="11"/>
  <c r="CM343" i="11"/>
  <c r="DP343" i="11"/>
  <c r="CZ343" i="11"/>
  <c r="BQ343" i="11"/>
  <c r="DM343" i="11"/>
  <c r="CB343" i="11"/>
  <c r="CE343" i="11"/>
  <c r="BX343" i="11"/>
  <c r="DV343" i="11"/>
  <c r="DB343" i="11"/>
  <c r="CK343" i="11"/>
  <c r="CP343" i="11"/>
  <c r="CC343" i="11"/>
  <c r="DJ343" i="11"/>
  <c r="CA343" i="11"/>
  <c r="BW343" i="11"/>
  <c r="DF343" i="11"/>
  <c r="CI343" i="11"/>
  <c r="CQ343" i="11"/>
  <c r="CN343" i="11"/>
  <c r="DU343" i="11"/>
  <c r="BZ343" i="11"/>
  <c r="DQ343" i="11"/>
  <c r="CX343" i="11"/>
  <c r="CR343" i="11"/>
  <c r="DW343" i="11"/>
  <c r="DY343" i="11"/>
  <c r="DE343" i="11"/>
  <c r="DT343" i="11"/>
  <c r="DA343" i="11"/>
  <c r="DG343" i="11"/>
  <c r="DC343" i="11"/>
  <c r="CS343" i="11"/>
  <c r="CY343" i="11"/>
  <c r="DH343" i="11"/>
  <c r="CF343" i="11"/>
  <c r="CU343" i="11"/>
  <c r="CW343" i="11"/>
  <c r="CL343" i="11"/>
  <c r="CD343" i="11"/>
  <c r="DL343" i="11"/>
  <c r="BY343" i="11"/>
  <c r="CJ343" i="11"/>
  <c r="BU343" i="11"/>
  <c r="BT343" i="11"/>
  <c r="BS343" i="11"/>
  <c r="DB374" i="11"/>
  <c r="CS374" i="11"/>
  <c r="DS374" i="11"/>
  <c r="CM374" i="11"/>
  <c r="CF374" i="11"/>
  <c r="DG374" i="11"/>
  <c r="BY374" i="11"/>
  <c r="CI374" i="11"/>
  <c r="BQ374" i="11"/>
  <c r="DP374" i="11"/>
  <c r="DF374" i="11"/>
  <c r="CN374" i="11"/>
  <c r="CG374" i="11"/>
  <c r="CL374" i="11"/>
  <c r="BX374" i="11"/>
  <c r="DT374" i="11"/>
  <c r="DO374" i="11"/>
  <c r="CE374" i="11"/>
  <c r="CC374" i="11"/>
  <c r="CU374" i="11"/>
  <c r="DH374" i="11"/>
  <c r="CT374" i="11"/>
  <c r="DY374" i="11"/>
  <c r="CK374" i="11"/>
  <c r="DW374" i="11"/>
  <c r="CO374" i="11"/>
  <c r="CV374" i="11"/>
  <c r="DU374" i="11"/>
  <c r="BW374" i="11"/>
  <c r="DR374" i="11"/>
  <c r="DM374" i="11"/>
  <c r="DK374" i="11"/>
  <c r="BT374" i="11"/>
  <c r="DL374" i="11"/>
  <c r="DD374" i="11"/>
  <c r="DN374" i="11"/>
  <c r="CA374" i="11"/>
  <c r="CB374" i="11"/>
  <c r="BS374" i="11"/>
  <c r="DX374" i="11"/>
  <c r="BZ374" i="11"/>
  <c r="DE374" i="11"/>
  <c r="CH374" i="11"/>
  <c r="CP374" i="11"/>
  <c r="CJ374" i="11"/>
  <c r="BV374" i="11"/>
  <c r="DV374" i="11"/>
  <c r="DC374" i="11"/>
  <c r="BR374" i="11"/>
  <c r="CQ374" i="11"/>
  <c r="CR374" i="11"/>
  <c r="BU374" i="11"/>
  <c r="DQ374" i="11"/>
  <c r="CD374" i="11"/>
  <c r="DI374" i="11"/>
  <c r="DJ374" i="11"/>
  <c r="DA374" i="11"/>
  <c r="CZ374" i="11"/>
  <c r="CY374" i="11"/>
  <c r="CH358" i="11"/>
  <c r="CD342" i="11"/>
  <c r="CC342" i="11"/>
  <c r="CE342" i="11"/>
  <c r="DX342" i="11"/>
  <c r="DO342" i="11"/>
  <c r="DW342" i="11"/>
  <c r="DN342" i="11"/>
  <c r="CR342" i="11"/>
  <c r="DR342" i="11"/>
  <c r="DM342" i="11"/>
  <c r="CS342" i="11"/>
  <c r="CO342" i="11"/>
  <c r="DQ342" i="11"/>
  <c r="DE342" i="11"/>
  <c r="DV342" i="11"/>
  <c r="DT342" i="11"/>
  <c r="CN342" i="11"/>
  <c r="DL342" i="11"/>
  <c r="DC342" i="11"/>
  <c r="CK342" i="11"/>
  <c r="CV342" i="11"/>
  <c r="DB342" i="11"/>
  <c r="CZ342" i="11"/>
  <c r="CF342" i="11"/>
  <c r="DF342" i="11"/>
  <c r="CA342" i="11"/>
  <c r="DY342" i="11"/>
  <c r="CI342" i="11"/>
  <c r="BX342" i="11"/>
  <c r="CJ342" i="11"/>
  <c r="CP342" i="11"/>
  <c r="CL342" i="11"/>
  <c r="CQ342" i="11"/>
  <c r="DU342" i="11"/>
  <c r="DI342" i="11"/>
  <c r="CU342" i="11"/>
  <c r="CH342" i="11"/>
  <c r="DA342" i="11"/>
  <c r="DK342" i="11"/>
  <c r="CW342" i="11"/>
  <c r="DD342" i="11"/>
  <c r="BV342" i="11"/>
  <c r="CX342" i="11"/>
  <c r="DH342" i="11"/>
  <c r="DS342" i="11"/>
  <c r="CT342" i="11"/>
  <c r="DG342" i="11"/>
  <c r="CM342" i="11"/>
  <c r="DJ342" i="11"/>
  <c r="CB342" i="11"/>
  <c r="CG342" i="11"/>
  <c r="DP342" i="11"/>
  <c r="BZ342" i="11"/>
  <c r="BY342" i="11"/>
  <c r="CY342" i="11"/>
  <c r="BW342" i="11"/>
  <c r="BU342" i="11"/>
  <c r="BT342" i="11"/>
  <c r="BS342" i="11"/>
  <c r="DZ313" i="11"/>
  <c r="CR356" i="11"/>
  <c r="BY356" i="11"/>
  <c r="CZ356" i="11"/>
  <c r="DI356" i="11"/>
  <c r="CL356" i="11"/>
  <c r="CN356" i="11"/>
  <c r="CU356" i="11"/>
  <c r="CJ356" i="11"/>
  <c r="BZ356" i="11"/>
  <c r="DY356" i="11"/>
  <c r="DS356" i="11"/>
  <c r="DF356" i="11"/>
  <c r="BW356" i="11"/>
  <c r="CD356" i="11"/>
  <c r="DG356" i="11"/>
  <c r="DX356" i="11"/>
  <c r="DB356" i="11"/>
  <c r="CX356" i="11"/>
  <c r="DO356" i="11"/>
  <c r="DQ356" i="11"/>
  <c r="CT356" i="11"/>
  <c r="BS356" i="11"/>
  <c r="DM356" i="11"/>
  <c r="CQ356" i="11"/>
  <c r="DV356" i="11"/>
  <c r="CS356" i="11"/>
  <c r="DH356" i="11"/>
  <c r="DC356" i="11"/>
  <c r="DE356" i="11"/>
  <c r="DW356" i="11"/>
  <c r="BX356" i="11"/>
  <c r="DA356" i="11"/>
  <c r="BT356" i="11"/>
  <c r="CA356" i="11"/>
  <c r="DL356" i="11"/>
  <c r="CM356" i="11"/>
  <c r="DK356" i="11"/>
  <c r="DU356" i="11"/>
  <c r="DP356" i="11"/>
  <c r="BQ356" i="11"/>
  <c r="CW356" i="11"/>
  <c r="BU356" i="11"/>
  <c r="DD356" i="11"/>
  <c r="DR356" i="11"/>
  <c r="CY356" i="11"/>
  <c r="CK356" i="11"/>
  <c r="DT356" i="11"/>
  <c r="CB356" i="11"/>
  <c r="DJ356" i="11"/>
  <c r="CC356" i="11"/>
  <c r="CV356" i="11"/>
  <c r="BR356" i="11"/>
  <c r="BV356" i="11"/>
  <c r="CP356" i="11"/>
  <c r="DN356" i="11"/>
  <c r="CO356" i="11"/>
  <c r="CI356" i="11"/>
  <c r="CH356" i="11"/>
  <c r="CG356" i="11"/>
  <c r="BW347" i="11"/>
  <c r="BM443" i="11"/>
  <c r="DB443" i="11" s="1"/>
  <c r="BM418" i="11"/>
  <c r="CC418" i="11" s="1"/>
  <c r="BM435" i="11"/>
  <c r="CT435" i="11" s="1"/>
  <c r="BM414" i="11"/>
  <c r="BY414" i="11" s="1"/>
  <c r="BM438" i="11"/>
  <c r="CX438" i="11" s="1"/>
  <c r="DZ299" i="11"/>
  <c r="BM432" i="11"/>
  <c r="CQ432" i="11" s="1"/>
  <c r="DZ298" i="11"/>
  <c r="DZ288" i="11"/>
  <c r="CV367" i="11"/>
  <c r="CZ367" i="11"/>
  <c r="BR367" i="11"/>
  <c r="CK367" i="11"/>
  <c r="DE367" i="11"/>
  <c r="CL367" i="11"/>
  <c r="CW367" i="11"/>
  <c r="BW367" i="11"/>
  <c r="CH367" i="11"/>
  <c r="DK367" i="11"/>
  <c r="BV367" i="11"/>
  <c r="BZ367" i="11"/>
  <c r="BQ367" i="11"/>
  <c r="DS367" i="11"/>
  <c r="DG367" i="11"/>
  <c r="DJ367" i="11"/>
  <c r="DI367" i="11"/>
  <c r="BT367" i="11"/>
  <c r="CB367" i="11"/>
  <c r="DC367" i="11"/>
  <c r="CE367" i="11"/>
  <c r="DR367" i="11"/>
  <c r="DA367" i="11"/>
  <c r="DQ367" i="11"/>
  <c r="BY367" i="11"/>
  <c r="CA367" i="11"/>
  <c r="DU367" i="11"/>
  <c r="DO367" i="11"/>
  <c r="DM367" i="11"/>
  <c r="DY367" i="11"/>
  <c r="CG367" i="11"/>
  <c r="CJ367" i="11"/>
  <c r="DN367" i="11"/>
  <c r="DL367" i="11"/>
  <c r="CF367" i="11"/>
  <c r="CO367" i="11"/>
  <c r="DV367" i="11"/>
  <c r="DW367" i="11"/>
  <c r="DH367" i="11"/>
  <c r="DB367" i="11"/>
  <c r="DD367" i="11"/>
  <c r="DF367" i="11"/>
  <c r="DX367" i="11"/>
  <c r="CC367" i="11"/>
  <c r="BX367" i="11"/>
  <c r="BS367" i="11"/>
  <c r="CY367" i="11"/>
  <c r="CD367" i="11"/>
  <c r="CI367" i="11"/>
  <c r="CM367" i="11"/>
  <c r="CU367" i="11"/>
  <c r="DT367" i="11"/>
  <c r="CN367" i="11"/>
  <c r="BU367" i="11"/>
  <c r="DP367" i="11"/>
  <c r="CX367" i="11"/>
  <c r="CT367" i="11"/>
  <c r="CS367" i="11"/>
  <c r="CR367" i="11"/>
  <c r="BV341" i="11"/>
  <c r="CC341" i="11"/>
  <c r="BU341" i="11"/>
  <c r="CD341" i="11"/>
  <c r="CV341" i="11"/>
  <c r="CT341" i="11"/>
  <c r="CK341" i="11"/>
  <c r="DI341" i="11"/>
  <c r="CG341" i="11"/>
  <c r="DQ341" i="11"/>
  <c r="CN341" i="11"/>
  <c r="DP341" i="11"/>
  <c r="CQ341" i="11"/>
  <c r="DC341" i="11"/>
  <c r="CS341" i="11"/>
  <c r="CP341" i="11"/>
  <c r="DW341" i="11"/>
  <c r="CZ341" i="11"/>
  <c r="DG341" i="11"/>
  <c r="DO341" i="11"/>
  <c r="CE341" i="11"/>
  <c r="DV341" i="11"/>
  <c r="DY341" i="11"/>
  <c r="DJ341" i="11"/>
  <c r="DB341" i="11"/>
  <c r="DT341" i="11"/>
  <c r="DE341" i="11"/>
  <c r="CY341" i="11"/>
  <c r="DK341" i="11"/>
  <c r="DF341" i="11"/>
  <c r="CX341" i="11"/>
  <c r="DD341" i="11"/>
  <c r="CM341" i="11"/>
  <c r="CH341" i="11"/>
  <c r="CL341" i="11"/>
  <c r="CI341" i="11"/>
  <c r="CR341" i="11"/>
  <c r="CO341" i="11"/>
  <c r="BZ341" i="11"/>
  <c r="CJ341" i="11"/>
  <c r="BW341" i="11"/>
  <c r="BX341" i="11"/>
  <c r="CF341" i="11"/>
  <c r="BY341" i="11"/>
  <c r="DS341" i="11"/>
  <c r="DR341" i="11"/>
  <c r="DL341" i="11"/>
  <c r="DX341" i="11"/>
  <c r="CA341" i="11"/>
  <c r="DH341" i="11"/>
  <c r="DN341" i="11"/>
  <c r="DM341" i="11"/>
  <c r="CU341" i="11"/>
  <c r="CW341" i="11"/>
  <c r="DU341" i="11"/>
  <c r="DA341" i="11"/>
  <c r="CB341" i="11"/>
  <c r="BT341" i="11"/>
  <c r="BS341" i="11"/>
  <c r="BR341" i="11"/>
  <c r="BR364" i="11"/>
  <c r="DE364" i="11"/>
  <c r="CF364" i="11"/>
  <c r="DY364" i="11"/>
  <c r="DN364" i="11"/>
  <c r="DC364" i="11"/>
  <c r="CS364" i="11"/>
  <c r="DB364" i="11"/>
  <c r="DL364" i="11"/>
  <c r="DP364" i="11"/>
  <c r="CI364" i="11"/>
  <c r="CE364" i="11"/>
  <c r="BW364" i="11"/>
  <c r="DG364" i="11"/>
  <c r="DS364" i="11"/>
  <c r="BZ364" i="11"/>
  <c r="BV364" i="11"/>
  <c r="BQ364" i="11"/>
  <c r="CB364" i="11"/>
  <c r="DR364" i="11"/>
  <c r="CW364" i="11"/>
  <c r="DD364" i="11"/>
  <c r="DO364" i="11"/>
  <c r="CU364" i="11"/>
  <c r="DI364" i="11"/>
  <c r="CK364" i="11"/>
  <c r="CT364" i="11"/>
  <c r="BX364" i="11"/>
  <c r="BY364" i="11"/>
  <c r="DX364" i="11"/>
  <c r="BS364" i="11"/>
  <c r="DU364" i="11"/>
  <c r="DJ364" i="11"/>
  <c r="CV364" i="11"/>
  <c r="CD364" i="11"/>
  <c r="DK364" i="11"/>
  <c r="DH364" i="11"/>
  <c r="CX364" i="11"/>
  <c r="CH364" i="11"/>
  <c r="CY364" i="11"/>
  <c r="CC364" i="11"/>
  <c r="CL364" i="11"/>
  <c r="DW364" i="11"/>
  <c r="BT364" i="11"/>
  <c r="DQ364" i="11"/>
  <c r="DV364" i="11"/>
  <c r="DF364" i="11"/>
  <c r="CJ364" i="11"/>
  <c r="BU364" i="11"/>
  <c r="CA364" i="11"/>
  <c r="CR364" i="11"/>
  <c r="DT364" i="11"/>
  <c r="DA364" i="11"/>
  <c r="CZ364" i="11"/>
  <c r="DM364" i="11"/>
  <c r="CG364" i="11"/>
  <c r="CQ364" i="11"/>
  <c r="CP364" i="11"/>
  <c r="CO364" i="11"/>
  <c r="DZ280" i="11"/>
  <c r="CY372" i="11"/>
  <c r="CL372" i="11"/>
  <c r="CA372" i="11"/>
  <c r="CT372" i="11"/>
  <c r="CC372" i="11"/>
  <c r="CF372" i="11"/>
  <c r="DX372" i="11"/>
  <c r="BT372" i="11"/>
  <c r="DO372" i="11"/>
  <c r="CN372" i="11"/>
  <c r="BZ372" i="11"/>
  <c r="CS372" i="11"/>
  <c r="BW372" i="11"/>
  <c r="CG372" i="11"/>
  <c r="DR372" i="11"/>
  <c r="CK372" i="11"/>
  <c r="CI372" i="11"/>
  <c r="CE372" i="11"/>
  <c r="CB372" i="11"/>
  <c r="DH372" i="11"/>
  <c r="DM372" i="11"/>
  <c r="DE372" i="11"/>
  <c r="DT372" i="11"/>
  <c r="CH372" i="11"/>
  <c r="DC372" i="11"/>
  <c r="CJ372" i="11"/>
  <c r="DL372" i="11"/>
  <c r="CR372" i="11"/>
  <c r="BV372" i="11"/>
  <c r="CO372" i="11"/>
  <c r="DQ372" i="11"/>
  <c r="DV372" i="11"/>
  <c r="DN372" i="11"/>
  <c r="DB372" i="11"/>
  <c r="CD372" i="11"/>
  <c r="CQ372" i="11"/>
  <c r="DK372" i="11"/>
  <c r="CM372" i="11"/>
  <c r="DU372" i="11"/>
  <c r="DI372" i="11"/>
  <c r="DW372" i="11"/>
  <c r="BQ372" i="11"/>
  <c r="DY372" i="11"/>
  <c r="BU372" i="11"/>
  <c r="CP372" i="11"/>
  <c r="BS372" i="11"/>
  <c r="DS372" i="11"/>
  <c r="BR372" i="11"/>
  <c r="BX372" i="11"/>
  <c r="DP372" i="11"/>
  <c r="DF372" i="11"/>
  <c r="BY372" i="11"/>
  <c r="DD372" i="11"/>
  <c r="DG372" i="11"/>
  <c r="CZ372" i="11"/>
  <c r="DJ372" i="11"/>
  <c r="DA372" i="11"/>
  <c r="CX372" i="11"/>
  <c r="CW372" i="11"/>
  <c r="DZ314" i="11"/>
  <c r="BM468" i="11"/>
  <c r="BQ468" i="11" s="1"/>
  <c r="CI360" i="11"/>
  <c r="DF382" i="11"/>
  <c r="DZ317" i="11"/>
  <c r="DZ296" i="11"/>
  <c r="BX348" i="11"/>
  <c r="DZ292" i="11"/>
  <c r="DE381" i="11"/>
  <c r="DP379" i="11"/>
  <c r="DO379" i="11"/>
  <c r="DG379" i="11"/>
  <c r="DI379" i="11"/>
  <c r="CU379" i="11"/>
  <c r="CI379" i="11"/>
  <c r="DU379" i="11"/>
  <c r="BZ379" i="11"/>
  <c r="CF379" i="11"/>
  <c r="DN379" i="11"/>
  <c r="DJ379" i="11"/>
  <c r="CO379" i="11"/>
  <c r="CC379" i="11"/>
  <c r="DR379" i="11"/>
  <c r="CN379" i="11"/>
  <c r="DA379" i="11"/>
  <c r="CD379" i="11"/>
  <c r="DV379" i="11"/>
  <c r="DS379" i="11"/>
  <c r="CQ379" i="11"/>
  <c r="CP379" i="11"/>
  <c r="CH379" i="11"/>
  <c r="DY379" i="11"/>
  <c r="CJ379" i="11"/>
  <c r="DL379" i="11"/>
  <c r="CW379" i="11"/>
  <c r="CK379" i="11"/>
  <c r="DK379" i="11"/>
  <c r="BQ379" i="11"/>
  <c r="CV379" i="11"/>
  <c r="CR379" i="11"/>
  <c r="BV379" i="11"/>
  <c r="BS379" i="11"/>
  <c r="BX379" i="11"/>
  <c r="BT379" i="11"/>
  <c r="CX379" i="11"/>
  <c r="CE379" i="11"/>
  <c r="BW379" i="11"/>
  <c r="CA379" i="11"/>
  <c r="CB379" i="11"/>
  <c r="DT379" i="11"/>
  <c r="CS379" i="11"/>
  <c r="DW379" i="11"/>
  <c r="BY379" i="11"/>
  <c r="DX379" i="11"/>
  <c r="CZ379" i="11"/>
  <c r="CL379" i="11"/>
  <c r="DM379" i="11"/>
  <c r="CT379" i="11"/>
  <c r="CG379" i="11"/>
  <c r="BU379" i="11"/>
  <c r="CY379" i="11"/>
  <c r="DQ379" i="11"/>
  <c r="BR379" i="11"/>
  <c r="CM379" i="11"/>
  <c r="DH379" i="11"/>
  <c r="DF379" i="11"/>
  <c r="DE379" i="11"/>
  <c r="DD379" i="11"/>
  <c r="BM428" i="11"/>
  <c r="CM428" i="11" s="1"/>
  <c r="BM439" i="11"/>
  <c r="CX439" i="11" s="1"/>
  <c r="BM409" i="11"/>
  <c r="BT409" i="11" s="1"/>
  <c r="BM436" i="11"/>
  <c r="BM411" i="11"/>
  <c r="BW411" i="11" s="1"/>
  <c r="DF377" i="11"/>
  <c r="DM377" i="11"/>
  <c r="DE377" i="11"/>
  <c r="DN377" i="11"/>
  <c r="CG377" i="11"/>
  <c r="CR377" i="11"/>
  <c r="CJ377" i="11"/>
  <c r="DG377" i="11"/>
  <c r="CA377" i="11"/>
  <c r="BX377" i="11"/>
  <c r="CO377" i="11"/>
  <c r="CS377" i="11"/>
  <c r="CM377" i="11"/>
  <c r="DJ377" i="11"/>
  <c r="CD377" i="11"/>
  <c r="CQ377" i="11"/>
  <c r="DH377" i="11"/>
  <c r="CC377" i="11"/>
  <c r="CU377" i="11"/>
  <c r="BY377" i="11"/>
  <c r="CT377" i="11"/>
  <c r="DL377" i="11"/>
  <c r="DX377" i="11"/>
  <c r="BV377" i="11"/>
  <c r="DW377" i="11"/>
  <c r="DI377" i="11"/>
  <c r="DU377" i="11"/>
  <c r="CL377" i="11"/>
  <c r="DY377" i="11"/>
  <c r="CI377" i="11"/>
  <c r="DP377" i="11"/>
  <c r="DT377" i="11"/>
  <c r="CF377" i="11"/>
  <c r="BS377" i="11"/>
  <c r="DK377" i="11"/>
  <c r="DQ377" i="11"/>
  <c r="BZ377" i="11"/>
  <c r="BR377" i="11"/>
  <c r="CK377" i="11"/>
  <c r="BU377" i="11"/>
  <c r="BQ377" i="11"/>
  <c r="CY377" i="11"/>
  <c r="DS377" i="11"/>
  <c r="CP377" i="11"/>
  <c r="CH377" i="11"/>
  <c r="CV377" i="11"/>
  <c r="CN377" i="11"/>
  <c r="DR377" i="11"/>
  <c r="DO377" i="11"/>
  <c r="CX377" i="11"/>
  <c r="CE377" i="11"/>
  <c r="BW377" i="11"/>
  <c r="CB377" i="11"/>
  <c r="BT377" i="11"/>
  <c r="CW377" i="11"/>
  <c r="DV377" i="11"/>
  <c r="DD377" i="11"/>
  <c r="DC377" i="11"/>
  <c r="DB377" i="11"/>
  <c r="DZ286" i="11"/>
  <c r="CA404" i="11"/>
  <c r="BU404" i="11"/>
  <c r="CY404" i="11"/>
  <c r="DX404" i="11"/>
  <c r="DE404" i="11"/>
  <c r="CM404" i="11"/>
  <c r="CZ404" i="11"/>
  <c r="DW404" i="11"/>
  <c r="BV404" i="11"/>
  <c r="DL404" i="11"/>
  <c r="DI404" i="11"/>
  <c r="CN404" i="11"/>
  <c r="BX404" i="11"/>
  <c r="DC404" i="11"/>
  <c r="DO404" i="11"/>
  <c r="CU404" i="11"/>
  <c r="CJ404" i="11"/>
  <c r="CD404" i="11"/>
  <c r="CW404" i="11"/>
  <c r="CS404" i="11"/>
  <c r="CL404" i="11"/>
  <c r="DM404" i="11"/>
  <c r="CE404" i="11"/>
  <c r="DG404" i="11"/>
  <c r="DB404" i="11"/>
  <c r="BT404" i="11"/>
  <c r="CI404" i="11"/>
  <c r="DT404" i="11"/>
  <c r="DK404" i="11"/>
  <c r="CO404" i="11"/>
  <c r="DV404" i="11"/>
  <c r="CK404" i="11"/>
  <c r="CV404" i="11"/>
  <c r="CP404" i="11"/>
  <c r="CT404" i="11"/>
  <c r="CX404" i="11"/>
  <c r="CH404" i="11"/>
  <c r="DP404" i="11"/>
  <c r="BW404" i="11"/>
  <c r="BY404" i="11"/>
  <c r="DS404" i="11"/>
  <c r="DA404" i="11"/>
  <c r="DH404" i="11"/>
  <c r="DQ404" i="11"/>
  <c r="DJ404" i="11"/>
  <c r="CQ404" i="11"/>
  <c r="CF404" i="11"/>
  <c r="CB404" i="11"/>
  <c r="DR404" i="11"/>
  <c r="DN404" i="11"/>
  <c r="DU404" i="11"/>
  <c r="DD404" i="11"/>
  <c r="DF404" i="11"/>
  <c r="CR404" i="11"/>
  <c r="BZ404" i="11"/>
  <c r="CG404" i="11"/>
  <c r="DY404" i="11"/>
  <c r="CC404" i="11"/>
  <c r="BS404" i="11"/>
  <c r="BR404" i="11"/>
  <c r="BM407" i="11"/>
  <c r="BR407" i="11" s="1"/>
  <c r="DZ290" i="11"/>
  <c r="CT371" i="11"/>
  <c r="CZ376" i="11"/>
  <c r="CU362" i="11"/>
  <c r="CE362" i="11"/>
  <c r="DO362" i="11"/>
  <c r="DG362" i="11"/>
  <c r="CZ362" i="11"/>
  <c r="DV362" i="11"/>
  <c r="CH362" i="11"/>
  <c r="CQ362" i="11"/>
  <c r="BZ362" i="11"/>
  <c r="DJ362" i="11"/>
  <c r="BY362" i="11"/>
  <c r="BQ362" i="11"/>
  <c r="BU362" i="11"/>
  <c r="DK362" i="11"/>
  <c r="CS362" i="11"/>
  <c r="DW362" i="11"/>
  <c r="DL362" i="11"/>
  <c r="CV362" i="11"/>
  <c r="DH362" i="11"/>
  <c r="DP362" i="11"/>
  <c r="DE362" i="11"/>
  <c r="CG362" i="11"/>
  <c r="BX362" i="11"/>
  <c r="DC362" i="11"/>
  <c r="CI362" i="11"/>
  <c r="DT362" i="11"/>
  <c r="DQ362" i="11"/>
  <c r="CC362" i="11"/>
  <c r="BR362" i="11"/>
  <c r="DS362" i="11"/>
  <c r="CB362" i="11"/>
  <c r="DR362" i="11"/>
  <c r="CA362" i="11"/>
  <c r="DU362" i="11"/>
  <c r="DD362" i="11"/>
  <c r="BS362" i="11"/>
  <c r="BT362" i="11"/>
  <c r="CJ362" i="11"/>
  <c r="DN362" i="11"/>
  <c r="CT362" i="11"/>
  <c r="DI362" i="11"/>
  <c r="BW362" i="11"/>
  <c r="DF362" i="11"/>
  <c r="DY362" i="11"/>
  <c r="CY362" i="11"/>
  <c r="DX362" i="11"/>
  <c r="CR362" i="11"/>
  <c r="CX362" i="11"/>
  <c r="CD362" i="11"/>
  <c r="CF362" i="11"/>
  <c r="CW362" i="11"/>
  <c r="BV362" i="11"/>
  <c r="DM362" i="11"/>
  <c r="DA362" i="11"/>
  <c r="DB362" i="11"/>
  <c r="CP362" i="11"/>
  <c r="CO362" i="11"/>
  <c r="CN362" i="11"/>
  <c r="CM362" i="11"/>
  <c r="CN364" i="11"/>
  <c r="CV360" i="11"/>
  <c r="BZ360" i="11"/>
  <c r="BV360" i="11"/>
  <c r="DH360" i="11"/>
  <c r="CP360" i="11"/>
  <c r="DG360" i="11"/>
  <c r="CS360" i="11"/>
  <c r="DB360" i="11"/>
  <c r="CE360" i="11"/>
  <c r="DV360" i="11"/>
  <c r="CF360" i="11"/>
  <c r="BY360" i="11"/>
  <c r="CG360" i="11"/>
  <c r="CN360" i="11"/>
  <c r="BT360" i="11"/>
  <c r="BQ360" i="11"/>
  <c r="DP360" i="11"/>
  <c r="DD360" i="11"/>
  <c r="DC360" i="11"/>
  <c r="CQ360" i="11"/>
  <c r="CZ360" i="11"/>
  <c r="DF360" i="11"/>
  <c r="DS360" i="11"/>
  <c r="BS360" i="11"/>
  <c r="BU360" i="11"/>
  <c r="DR360" i="11"/>
  <c r="CR360" i="11"/>
  <c r="BX360" i="11"/>
  <c r="CX360" i="11"/>
  <c r="DL360" i="11"/>
  <c r="CD360" i="11"/>
  <c r="DE360" i="11"/>
  <c r="DW360" i="11"/>
  <c r="DN360" i="11"/>
  <c r="DI360" i="11"/>
  <c r="DX360" i="11"/>
  <c r="DQ360" i="11"/>
  <c r="DU360" i="11"/>
  <c r="CY360" i="11"/>
  <c r="DM360" i="11"/>
  <c r="DK360" i="11"/>
  <c r="CA360" i="11"/>
  <c r="DJ360" i="11"/>
  <c r="BR360" i="11"/>
  <c r="DA360" i="11"/>
  <c r="CT360" i="11"/>
  <c r="CH360" i="11"/>
  <c r="DO360" i="11"/>
  <c r="DT360" i="11"/>
  <c r="BW360" i="11"/>
  <c r="CC360" i="11"/>
  <c r="CB360" i="11"/>
  <c r="DY360" i="11"/>
  <c r="CW360" i="11"/>
  <c r="CO360" i="11"/>
  <c r="CU360" i="11"/>
  <c r="CM360" i="11"/>
  <c r="CL360" i="11"/>
  <c r="CK360" i="11"/>
  <c r="DK467" i="11"/>
  <c r="CY467" i="11"/>
  <c r="DB467" i="11"/>
  <c r="DX467" i="11"/>
  <c r="CI467" i="11"/>
  <c r="DU467" i="11"/>
  <c r="DD467" i="11"/>
  <c r="CL467" i="11"/>
  <c r="DW467" i="11"/>
  <c r="CJ467" i="11"/>
  <c r="DP467" i="11"/>
  <c r="CU467" i="11"/>
  <c r="CK467" i="11"/>
  <c r="DN467" i="11"/>
  <c r="CP467" i="11"/>
  <c r="DS467" i="11"/>
  <c r="DT467" i="11"/>
  <c r="CW467" i="11"/>
  <c r="CV467" i="11"/>
  <c r="CR467" i="11"/>
  <c r="DJ467" i="11"/>
  <c r="DL467" i="11"/>
  <c r="DF467" i="11"/>
  <c r="CM467" i="11"/>
  <c r="CO467" i="11"/>
  <c r="CQ467" i="11"/>
  <c r="DV467" i="11"/>
  <c r="CT467" i="11"/>
  <c r="DE467" i="11"/>
  <c r="DA467" i="11"/>
  <c r="DI467" i="11"/>
  <c r="CS467" i="11"/>
  <c r="DR467" i="11"/>
  <c r="CZ467" i="11"/>
  <c r="DG467" i="11"/>
  <c r="DC467" i="11"/>
  <c r="CH467" i="11"/>
  <c r="DH467" i="11"/>
  <c r="DQ467" i="11"/>
  <c r="DM467" i="11"/>
  <c r="CN467" i="11"/>
  <c r="CX467" i="11"/>
  <c r="DY467" i="11"/>
  <c r="DO467" i="11"/>
  <c r="BW467" i="11"/>
  <c r="CC467" i="11"/>
  <c r="BV467" i="11"/>
  <c r="CE467" i="11"/>
  <c r="CD467" i="11"/>
  <c r="BS467" i="11"/>
  <c r="BU467" i="11"/>
  <c r="BX467" i="11"/>
  <c r="CF467" i="11"/>
  <c r="CB467" i="11"/>
  <c r="CA467" i="11"/>
  <c r="BY467" i="11"/>
  <c r="BZ467" i="11"/>
  <c r="CG467" i="11"/>
  <c r="BT467" i="11"/>
  <c r="BR467" i="11"/>
  <c r="DE369" i="11"/>
  <c r="DI369" i="11"/>
  <c r="DC369" i="11"/>
  <c r="DO369" i="11"/>
  <c r="CQ369" i="11"/>
  <c r="BQ369" i="11"/>
  <c r="CE369" i="11"/>
  <c r="BT369" i="11"/>
  <c r="DA369" i="11"/>
  <c r="DS369" i="11"/>
  <c r="CG369" i="11"/>
  <c r="CP369" i="11"/>
  <c r="BV369" i="11"/>
  <c r="CM369" i="11"/>
  <c r="DV369" i="11"/>
  <c r="DW369" i="11"/>
  <c r="CL369" i="11"/>
  <c r="BY369" i="11"/>
  <c r="DK369" i="11"/>
  <c r="DJ369" i="11"/>
  <c r="DU369" i="11"/>
  <c r="CY369" i="11"/>
  <c r="CO369" i="11"/>
  <c r="DP369" i="11"/>
  <c r="CD369" i="11"/>
  <c r="CZ369" i="11"/>
  <c r="BS369" i="11"/>
  <c r="CF369" i="11"/>
  <c r="DN369" i="11"/>
  <c r="DR369" i="11"/>
  <c r="CJ369" i="11"/>
  <c r="CA369" i="11"/>
  <c r="BR369" i="11"/>
  <c r="CK369" i="11"/>
  <c r="DM369" i="11"/>
  <c r="BU369" i="11"/>
  <c r="DL369" i="11"/>
  <c r="DX369" i="11"/>
  <c r="BZ369" i="11"/>
  <c r="CN369" i="11"/>
  <c r="CB369" i="11"/>
  <c r="BX369" i="11"/>
  <c r="BW369" i="11"/>
  <c r="DB369" i="11"/>
  <c r="CI369" i="11"/>
  <c r="DT369" i="11"/>
  <c r="DQ369" i="11"/>
  <c r="DG369" i="11"/>
  <c r="CH369" i="11"/>
  <c r="DY369" i="11"/>
  <c r="CW369" i="11"/>
  <c r="DH369" i="11"/>
  <c r="CC369" i="11"/>
  <c r="DF369" i="11"/>
  <c r="CX369" i="11"/>
  <c r="DD369" i="11"/>
  <c r="CV369" i="11"/>
  <c r="CU369" i="11"/>
  <c r="CT369" i="11"/>
  <c r="CC353" i="11"/>
  <c r="DZ315" i="11"/>
  <c r="CB348" i="11"/>
  <c r="CK348" i="11"/>
  <c r="CI348" i="11"/>
  <c r="DT348" i="11"/>
  <c r="BU348" i="11"/>
  <c r="CL348" i="11"/>
  <c r="DN348" i="11"/>
  <c r="BS348" i="11"/>
  <c r="DU348" i="11"/>
  <c r="DR348" i="11"/>
  <c r="DG348" i="11"/>
  <c r="CH348" i="11"/>
  <c r="CT348" i="11"/>
  <c r="CD348" i="11"/>
  <c r="BV348" i="11"/>
  <c r="CN348" i="11"/>
  <c r="DM348" i="11"/>
  <c r="DC348" i="11"/>
  <c r="CP348" i="11"/>
  <c r="CQ348" i="11"/>
  <c r="CY348" i="11"/>
  <c r="CG348" i="11"/>
  <c r="CS348" i="11"/>
  <c r="CW348" i="11"/>
  <c r="DY348" i="11"/>
  <c r="CR348" i="11"/>
  <c r="CC348" i="11"/>
  <c r="DK348" i="11"/>
  <c r="CO348" i="11"/>
  <c r="DV348" i="11"/>
  <c r="DB348" i="11"/>
  <c r="DP348" i="11"/>
  <c r="DI348" i="11"/>
  <c r="DQ348" i="11"/>
  <c r="CM348" i="11"/>
  <c r="CU348" i="11"/>
  <c r="BT348" i="11"/>
  <c r="CV348" i="11"/>
  <c r="DJ348" i="11"/>
  <c r="CX348" i="11"/>
  <c r="DH348" i="11"/>
  <c r="DO348" i="11"/>
  <c r="CE348" i="11"/>
  <c r="DD348" i="11"/>
  <c r="DE348" i="11"/>
  <c r="DX348" i="11"/>
  <c r="DS348" i="11"/>
  <c r="BR348" i="11"/>
  <c r="CZ348" i="11"/>
  <c r="DL348" i="11"/>
  <c r="BQ348" i="11"/>
  <c r="DW348" i="11"/>
  <c r="CF348" i="11"/>
  <c r="DA348" i="11"/>
  <c r="DF348" i="11"/>
  <c r="CJ348" i="11"/>
  <c r="CA348" i="11"/>
  <c r="BZ348" i="11"/>
  <c r="BY348" i="11"/>
  <c r="CP366" i="11"/>
  <c r="DZ281" i="11"/>
  <c r="CV372" i="11"/>
  <c r="BM416" i="11"/>
  <c r="CB416" i="11" s="1"/>
  <c r="BM420" i="11"/>
  <c r="CE420" i="11" s="1"/>
  <c r="BM429" i="11"/>
  <c r="CO429" i="11" s="1"/>
  <c r="BM417" i="11"/>
  <c r="CB417" i="11" s="1"/>
  <c r="BM442" i="11"/>
  <c r="DB442" i="11" s="1"/>
  <c r="CA351" i="11"/>
  <c r="DO378" i="11"/>
  <c r="DL378" i="11"/>
  <c r="CZ378" i="11"/>
  <c r="CI378" i="11"/>
  <c r="CN378" i="11"/>
  <c r="CM378" i="11"/>
  <c r="DJ378" i="11"/>
  <c r="CL378" i="11"/>
  <c r="CQ378" i="11"/>
  <c r="CV378" i="11"/>
  <c r="DS378" i="11"/>
  <c r="CE378" i="11"/>
  <c r="CO378" i="11"/>
  <c r="DG378" i="11"/>
  <c r="DX378" i="11"/>
  <c r="BQ378" i="11"/>
  <c r="CP378" i="11"/>
  <c r="BW378" i="11"/>
  <c r="CK378" i="11"/>
  <c r="DI378" i="11"/>
  <c r="CT378" i="11"/>
  <c r="CY378" i="11"/>
  <c r="DV378" i="11"/>
  <c r="CH378" i="11"/>
  <c r="DQ378" i="11"/>
  <c r="BT378" i="11"/>
  <c r="BU378" i="11"/>
  <c r="BY378" i="11"/>
  <c r="DR378" i="11"/>
  <c r="DP378" i="11"/>
  <c r="CS378" i="11"/>
  <c r="CW378" i="11"/>
  <c r="BZ378" i="11"/>
  <c r="DF378" i="11"/>
  <c r="CG378" i="11"/>
  <c r="CU378" i="11"/>
  <c r="DT378" i="11"/>
  <c r="DY378" i="11"/>
  <c r="CB378" i="11"/>
  <c r="BX378" i="11"/>
  <c r="CC378" i="11"/>
  <c r="BR378" i="11"/>
  <c r="DU378" i="11"/>
  <c r="BV378" i="11"/>
  <c r="CJ378" i="11"/>
  <c r="BS378" i="11"/>
  <c r="DK378" i="11"/>
  <c r="CD378" i="11"/>
  <c r="CR378" i="11"/>
  <c r="CA378" i="11"/>
  <c r="CF378" i="11"/>
  <c r="DN378" i="11"/>
  <c r="CX378" i="11"/>
  <c r="DW378" i="11"/>
  <c r="DM378" i="11"/>
  <c r="DH378" i="11"/>
  <c r="DE378" i="11"/>
  <c r="DD378" i="11"/>
  <c r="DC378" i="11"/>
  <c r="BM423" i="11"/>
  <c r="CI423" i="11" s="1"/>
  <c r="AN506" i="11"/>
  <c r="AG499" i="11"/>
  <c r="AH500" i="11"/>
  <c r="S485" i="11"/>
  <c r="AF498" i="11"/>
  <c r="Q483" i="11"/>
  <c r="Z492" i="11"/>
  <c r="AE497" i="11"/>
  <c r="X490" i="11"/>
  <c r="AC495" i="11"/>
  <c r="R484" i="11"/>
  <c r="O481" i="11"/>
  <c r="AR510" i="11"/>
  <c r="U487" i="11"/>
  <c r="AM505" i="11"/>
  <c r="AJ502" i="11"/>
  <c r="AP508" i="11"/>
  <c r="W489" i="11"/>
  <c r="AB494" i="11"/>
  <c r="AL504" i="11"/>
  <c r="T486" i="11"/>
  <c r="AD496" i="11"/>
  <c r="P482" i="11"/>
  <c r="V488" i="11"/>
  <c r="AO507" i="11"/>
  <c r="AQ509" i="11"/>
  <c r="AK503" i="11"/>
  <c r="AA493" i="11"/>
  <c r="Y491" i="11"/>
  <c r="AI501" i="11"/>
  <c r="N480" i="11"/>
  <c r="D470" i="11"/>
  <c r="H474" i="11"/>
  <c r="J476" i="11"/>
  <c r="G473" i="11"/>
  <c r="F472" i="11"/>
  <c r="K477" i="11"/>
  <c r="M479" i="11"/>
  <c r="E471" i="11"/>
  <c r="I475" i="11"/>
  <c r="L478" i="11"/>
  <c r="DZ302" i="11"/>
  <c r="CN361" i="11"/>
  <c r="DM361" i="11"/>
  <c r="DS361" i="11"/>
  <c r="CY361" i="11"/>
  <c r="DN361" i="11"/>
  <c r="DI361" i="11"/>
  <c r="BU361" i="11"/>
  <c r="DU361" i="11"/>
  <c r="CF361" i="11"/>
  <c r="DX361" i="11"/>
  <c r="DV361" i="11"/>
  <c r="DQ361" i="11"/>
  <c r="DW361" i="11"/>
  <c r="DH361" i="11"/>
  <c r="CB361" i="11"/>
  <c r="CD361" i="11"/>
  <c r="DR361" i="11"/>
  <c r="DY361" i="11"/>
  <c r="BW361" i="11"/>
  <c r="CQ361" i="11"/>
  <c r="CI361" i="11"/>
  <c r="CG361" i="11"/>
  <c r="DO361" i="11"/>
  <c r="DL361" i="11"/>
  <c r="CE361" i="11"/>
  <c r="DP361" i="11"/>
  <c r="DG361" i="11"/>
  <c r="DE361" i="11"/>
  <c r="BS361" i="11"/>
  <c r="BT361" i="11"/>
  <c r="DD361" i="11"/>
  <c r="CS361" i="11"/>
  <c r="CH361" i="11"/>
  <c r="CA361" i="11"/>
  <c r="DC361" i="11"/>
  <c r="BQ361" i="11"/>
  <c r="BY361" i="11"/>
  <c r="DT361" i="11"/>
  <c r="DB361" i="11"/>
  <c r="CR361" i="11"/>
  <c r="DK361" i="11"/>
  <c r="CT361" i="11"/>
  <c r="BR361" i="11"/>
  <c r="DJ361" i="11"/>
  <c r="BV361" i="11"/>
  <c r="BZ361" i="11"/>
  <c r="CX361" i="11"/>
  <c r="CP361" i="11"/>
  <c r="DA361" i="11"/>
  <c r="DF361" i="11"/>
  <c r="BX361" i="11"/>
  <c r="CC361" i="11"/>
  <c r="CV361" i="11"/>
  <c r="CW361" i="11"/>
  <c r="CU361" i="11"/>
  <c r="CO361" i="11"/>
  <c r="CZ361" i="11"/>
  <c r="CM361" i="11"/>
  <c r="CL361" i="11"/>
  <c r="BR358" i="11"/>
  <c r="DM358" i="11"/>
  <c r="CY358" i="11"/>
  <c r="CQ358" i="11"/>
  <c r="CN358" i="11"/>
  <c r="DG358" i="11"/>
  <c r="BW358" i="11"/>
  <c r="CD358" i="11"/>
  <c r="BT358" i="11"/>
  <c r="DW358" i="11"/>
  <c r="DO358" i="11"/>
  <c r="DC358" i="11"/>
  <c r="BU358" i="11"/>
  <c r="CB358" i="11"/>
  <c r="DF358" i="11"/>
  <c r="CX358" i="11"/>
  <c r="DS358" i="11"/>
  <c r="DJ358" i="11"/>
  <c r="DI358" i="11"/>
  <c r="DN358" i="11"/>
  <c r="DD358" i="11"/>
  <c r="CF358" i="11"/>
  <c r="BX358" i="11"/>
  <c r="DA358" i="11"/>
  <c r="DY358" i="11"/>
  <c r="DH358" i="11"/>
  <c r="DL358" i="11"/>
  <c r="BV358" i="11"/>
  <c r="DQ358" i="11"/>
  <c r="CE358" i="11"/>
  <c r="DX358" i="11"/>
  <c r="CM358" i="11"/>
  <c r="DV358" i="11"/>
  <c r="DB358" i="11"/>
  <c r="DE358" i="11"/>
  <c r="BQ358" i="11"/>
  <c r="DK358" i="11"/>
  <c r="CC358" i="11"/>
  <c r="DP358" i="11"/>
  <c r="DT358" i="11"/>
  <c r="CW358" i="11"/>
  <c r="CZ358" i="11"/>
  <c r="CO358" i="11"/>
  <c r="BY358" i="11"/>
  <c r="CA358" i="11"/>
  <c r="BS358" i="11"/>
  <c r="DR358" i="11"/>
  <c r="DU358" i="11"/>
  <c r="CR358" i="11"/>
  <c r="CV358" i="11"/>
  <c r="CU358" i="11"/>
  <c r="CL358" i="11"/>
  <c r="CS358" i="11"/>
  <c r="BZ358" i="11"/>
  <c r="CT358" i="11"/>
  <c r="CP358" i="11"/>
  <c r="CK358" i="11"/>
  <c r="CJ358" i="11"/>
  <c r="CI358" i="11"/>
  <c r="DQ381" i="11"/>
  <c r="CN381" i="11"/>
  <c r="BS381" i="11"/>
  <c r="DT381" i="11"/>
  <c r="CU381" i="11"/>
  <c r="CM381" i="11"/>
  <c r="DB381" i="11"/>
  <c r="CI381" i="11"/>
  <c r="CX381" i="11"/>
  <c r="DP381" i="11"/>
  <c r="DY381" i="11"/>
  <c r="DS381" i="11"/>
  <c r="CC381" i="11"/>
  <c r="BU381" i="11"/>
  <c r="CT381" i="11"/>
  <c r="DX381" i="11"/>
  <c r="CR381" i="11"/>
  <c r="DL381" i="11"/>
  <c r="CJ381" i="11"/>
  <c r="DW381" i="11"/>
  <c r="DU381" i="11"/>
  <c r="CD381" i="11"/>
  <c r="CA381" i="11"/>
  <c r="DA381" i="11"/>
  <c r="DV381" i="11"/>
  <c r="CY381" i="11"/>
  <c r="CW381" i="11"/>
  <c r="CO381" i="11"/>
  <c r="CL381" i="11"/>
  <c r="DO381" i="11"/>
  <c r="CH381" i="11"/>
  <c r="CE381" i="11"/>
  <c r="BR381" i="11"/>
  <c r="BX381" i="11"/>
  <c r="DC381" i="11"/>
  <c r="DM381" i="11"/>
  <c r="CP381" i="11"/>
  <c r="CV381" i="11"/>
  <c r="BT381" i="11"/>
  <c r="DN381" i="11"/>
  <c r="CF381" i="11"/>
  <c r="CS381" i="11"/>
  <c r="CK381" i="11"/>
  <c r="DK381" i="11"/>
  <c r="BQ381" i="11"/>
  <c r="BW381" i="11"/>
  <c r="BZ381" i="11"/>
  <c r="CB381" i="11"/>
  <c r="CQ381" i="11"/>
  <c r="CG381" i="11"/>
  <c r="BY381" i="11"/>
  <c r="CZ381" i="11"/>
  <c r="BV381" i="11"/>
  <c r="DJ381" i="11"/>
  <c r="DR381" i="11"/>
  <c r="DI381" i="11"/>
  <c r="DH381" i="11"/>
  <c r="DG381" i="11"/>
  <c r="DF381" i="11"/>
  <c r="CT359" i="11"/>
  <c r="DV359" i="11"/>
  <c r="CG359" i="11"/>
  <c r="CF359" i="11"/>
  <c r="DR359" i="11"/>
  <c r="DH359" i="11"/>
  <c r="CQ359" i="11"/>
  <c r="CA359" i="11"/>
  <c r="DA359" i="11"/>
  <c r="DD359" i="11"/>
  <c r="BW359" i="11"/>
  <c r="DP359" i="11"/>
  <c r="DG359" i="11"/>
  <c r="BY359" i="11"/>
  <c r="DQ359" i="11"/>
  <c r="CV359" i="11"/>
  <c r="CN359" i="11"/>
  <c r="CW359" i="11"/>
  <c r="CE359" i="11"/>
  <c r="DX359" i="11"/>
  <c r="DW359" i="11"/>
  <c r="DE359" i="11"/>
  <c r="BS359" i="11"/>
  <c r="CZ359" i="11"/>
  <c r="DL359" i="11"/>
  <c r="BV359" i="11"/>
  <c r="CC359" i="11"/>
  <c r="DU359" i="11"/>
  <c r="BR359" i="11"/>
  <c r="CR359" i="11"/>
  <c r="CD359" i="11"/>
  <c r="CS359" i="11"/>
  <c r="BZ359" i="11"/>
  <c r="CY359" i="11"/>
  <c r="DM359" i="11"/>
  <c r="DI359" i="11"/>
  <c r="CP359" i="11"/>
  <c r="DO359" i="11"/>
  <c r="CX359" i="11"/>
  <c r="DK359" i="11"/>
  <c r="CO359" i="11"/>
  <c r="DT359" i="11"/>
  <c r="DF359" i="11"/>
  <c r="BU359" i="11"/>
  <c r="DN359" i="11"/>
  <c r="DS359" i="11"/>
  <c r="DB359" i="11"/>
  <c r="DC359" i="11"/>
  <c r="BQ359" i="11"/>
  <c r="DY359" i="11"/>
  <c r="BX359" i="11"/>
  <c r="DJ359" i="11"/>
  <c r="CU359" i="11"/>
  <c r="CB359" i="11"/>
  <c r="CM359" i="11"/>
  <c r="BT359" i="11"/>
  <c r="CL359" i="11"/>
  <c r="CK359" i="11"/>
  <c r="CJ359" i="11"/>
  <c r="DZ311" i="11"/>
  <c r="CI359" i="11"/>
  <c r="BY346" i="11"/>
  <c r="DN346" i="11"/>
  <c r="DK346" i="11"/>
  <c r="DD346" i="11"/>
  <c r="DL346" i="11"/>
  <c r="BR346" i="11"/>
  <c r="CN346" i="11"/>
  <c r="CP346" i="11"/>
  <c r="CA346" i="11"/>
  <c r="BQ346" i="11"/>
  <c r="DY346" i="11"/>
  <c r="DT346" i="11"/>
  <c r="BS346" i="11"/>
  <c r="CD346" i="11"/>
  <c r="DV346" i="11"/>
  <c r="DB346" i="11"/>
  <c r="DH346" i="11"/>
  <c r="CL346" i="11"/>
  <c r="DE346" i="11"/>
  <c r="DQ346" i="11"/>
  <c r="CW346" i="11"/>
  <c r="CC346" i="11"/>
  <c r="DP346" i="11"/>
  <c r="CQ346" i="11"/>
  <c r="DR346" i="11"/>
  <c r="DW346" i="11"/>
  <c r="DX346" i="11"/>
  <c r="CB346" i="11"/>
  <c r="CI346" i="11"/>
  <c r="CV346" i="11"/>
  <c r="CY346" i="11"/>
  <c r="DM346" i="11"/>
  <c r="CS346" i="11"/>
  <c r="DJ346" i="11"/>
  <c r="CE346" i="11"/>
  <c r="CF346" i="11"/>
  <c r="DU346" i="11"/>
  <c r="CZ346" i="11"/>
  <c r="CJ346" i="11"/>
  <c r="CO346" i="11"/>
  <c r="DS346" i="11"/>
  <c r="DO346" i="11"/>
  <c r="CU346" i="11"/>
  <c r="DA346" i="11"/>
  <c r="CR346" i="11"/>
  <c r="DG346" i="11"/>
  <c r="DF346" i="11"/>
  <c r="BT346" i="11"/>
  <c r="CG346" i="11"/>
  <c r="CK346" i="11"/>
  <c r="CX346" i="11"/>
  <c r="DI346" i="11"/>
  <c r="DC346" i="11"/>
  <c r="CT346" i="11"/>
  <c r="CM346" i="11"/>
  <c r="CH346" i="11"/>
  <c r="BZ346" i="11"/>
  <c r="BX346" i="11"/>
  <c r="BW346" i="11"/>
  <c r="DZ312" i="11"/>
  <c r="BM440" i="11"/>
  <c r="CY440" i="11" s="1"/>
  <c r="BM424" i="11"/>
  <c r="CI424" i="11" s="1"/>
  <c r="BM406" i="11"/>
  <c r="BR406" i="11" s="1"/>
  <c r="BM426" i="11"/>
  <c r="CK426" i="11" s="1"/>
  <c r="BM412" i="11"/>
  <c r="BW412" i="11" s="1"/>
  <c r="BW344" i="11"/>
  <c r="CI344" i="11"/>
  <c r="DK344" i="11"/>
  <c r="DN344" i="11"/>
  <c r="DR344" i="11"/>
  <c r="DH344" i="11"/>
  <c r="BQ344" i="11"/>
  <c r="DP344" i="11"/>
  <c r="DQ344" i="11"/>
  <c r="DV344" i="11"/>
  <c r="CS344" i="11"/>
  <c r="DO344" i="11"/>
  <c r="CT344" i="11"/>
  <c r="CP344" i="11"/>
  <c r="CA344" i="11"/>
  <c r="CV344" i="11"/>
  <c r="DM344" i="11"/>
  <c r="DL344" i="11"/>
  <c r="CO344" i="11"/>
  <c r="BY344" i="11"/>
  <c r="CN344" i="11"/>
  <c r="CU344" i="11"/>
  <c r="DW344" i="11"/>
  <c r="DB344" i="11"/>
  <c r="CZ344" i="11"/>
  <c r="CF344" i="11"/>
  <c r="CD344" i="11"/>
  <c r="BR344" i="11"/>
  <c r="DA344" i="11"/>
  <c r="CW344" i="11"/>
  <c r="CX344" i="11"/>
  <c r="DX344" i="11"/>
  <c r="CM344" i="11"/>
  <c r="DU344" i="11"/>
  <c r="CR344" i="11"/>
  <c r="DJ344" i="11"/>
  <c r="DD344" i="11"/>
  <c r="CY344" i="11"/>
  <c r="CK344" i="11"/>
  <c r="DC344" i="11"/>
  <c r="BZ344" i="11"/>
  <c r="DT344" i="11"/>
  <c r="CH344" i="11"/>
  <c r="DS344" i="11"/>
  <c r="DF344" i="11"/>
  <c r="DG344" i="11"/>
  <c r="DY344" i="11"/>
  <c r="DI344" i="11"/>
  <c r="CQ344" i="11"/>
  <c r="DE344" i="11"/>
  <c r="CB344" i="11"/>
  <c r="CC344" i="11"/>
  <c r="BX344" i="11"/>
  <c r="CG344" i="11"/>
  <c r="CL344" i="11"/>
  <c r="CJ344" i="11"/>
  <c r="CE344" i="11"/>
  <c r="BV344" i="11"/>
  <c r="BU344" i="11"/>
  <c r="DZ284" i="11"/>
  <c r="DD380" i="11"/>
  <c r="J25" i="15"/>
  <c r="B21" i="12" s="1"/>
  <c r="B85" i="12" s="1"/>
  <c r="C26" i="15"/>
  <c r="J26" i="15" s="1"/>
  <c r="B22" i="12" s="1"/>
  <c r="B86" i="12" s="1"/>
  <c r="L2" i="35" l="1"/>
  <c r="BE23" i="20"/>
  <c r="E2" i="35"/>
  <c r="AX23" i="20"/>
  <c r="AD2" i="35"/>
  <c r="BW23" i="20"/>
  <c r="AA2" i="35"/>
  <c r="BT23" i="20"/>
  <c r="M2" i="35"/>
  <c r="BF23" i="20"/>
  <c r="I2" i="35"/>
  <c r="BB23" i="20"/>
  <c r="AB2" i="35"/>
  <c r="BU23" i="20"/>
  <c r="P2" i="35"/>
  <c r="BI23" i="20"/>
  <c r="N2" i="35"/>
  <c r="BG23" i="20"/>
  <c r="W2" i="35"/>
  <c r="BP23" i="20"/>
  <c r="AC2" i="35"/>
  <c r="BV23" i="20"/>
  <c r="F2" i="35"/>
  <c r="AY23" i="20"/>
  <c r="B2" i="35"/>
  <c r="AU23" i="20"/>
  <c r="BB66" i="20" s="1"/>
  <c r="BB112" i="20" s="1"/>
  <c r="AL23" i="22"/>
  <c r="AF2" i="35"/>
  <c r="BY23" i="20"/>
  <c r="BJ66" i="20" s="1"/>
  <c r="BJ112" i="20" s="1"/>
  <c r="J2" i="35"/>
  <c r="BC23" i="20"/>
  <c r="K2" i="35"/>
  <c r="BD23" i="20"/>
  <c r="H2" i="35"/>
  <c r="BA23" i="20"/>
  <c r="O2" i="35"/>
  <c r="BH23" i="20"/>
  <c r="Y2" i="35"/>
  <c r="BR23" i="20"/>
  <c r="AE2" i="35"/>
  <c r="BX23" i="20"/>
  <c r="R2" i="35"/>
  <c r="BK23" i="20"/>
  <c r="C2" i="35"/>
  <c r="AV23" i="20"/>
  <c r="Q2" i="35"/>
  <c r="BJ23" i="20"/>
  <c r="G2" i="35"/>
  <c r="AZ23" i="20"/>
  <c r="S2" i="35"/>
  <c r="BL23" i="20"/>
  <c r="V2" i="35"/>
  <c r="BO23" i="20"/>
  <c r="T2" i="35"/>
  <c r="BM23" i="20"/>
  <c r="Z2" i="35"/>
  <c r="BS23" i="20"/>
  <c r="X2" i="35"/>
  <c r="BQ23" i="20"/>
  <c r="U2" i="35"/>
  <c r="BN23" i="20"/>
  <c r="D2" i="35"/>
  <c r="AW23" i="20"/>
  <c r="P3" i="34"/>
  <c r="BI17" i="20"/>
  <c r="E3" i="34"/>
  <c r="AX17" i="20"/>
  <c r="D3" i="34"/>
  <c r="AW17" i="20"/>
  <c r="K3" i="34"/>
  <c r="BD17" i="20"/>
  <c r="O3" i="34"/>
  <c r="BH17" i="20"/>
  <c r="M3" i="34"/>
  <c r="BF17" i="20"/>
  <c r="N3" i="34"/>
  <c r="BG17" i="20"/>
  <c r="J3" i="34"/>
  <c r="BC17" i="20"/>
  <c r="I3" i="34"/>
  <c r="BB17" i="20"/>
  <c r="C3" i="34"/>
  <c r="AV17" i="20"/>
  <c r="H3" i="34"/>
  <c r="BA17" i="20"/>
  <c r="AM16" i="22"/>
  <c r="BZ16" i="20"/>
  <c r="Q3" i="34"/>
  <c r="BJ17" i="20"/>
  <c r="B3" i="34"/>
  <c r="AU17" i="20"/>
  <c r="AZ67" i="20" s="1"/>
  <c r="AZ113" i="20" s="1"/>
  <c r="G3" i="34"/>
  <c r="AZ17" i="20"/>
  <c r="R3" i="34"/>
  <c r="X17" i="22"/>
  <c r="BK17" i="20"/>
  <c r="L3" i="34"/>
  <c r="BE17" i="20"/>
  <c r="F3" i="34"/>
  <c r="AY17" i="20"/>
  <c r="AB5" i="32"/>
  <c r="BU5" i="20"/>
  <c r="AM4" i="22"/>
  <c r="BZ4" i="20"/>
  <c r="AL5" i="22"/>
  <c r="AF5" i="32"/>
  <c r="BY5" i="20"/>
  <c r="BD69" i="20" s="1"/>
  <c r="BD115" i="20" s="1"/>
  <c r="Y5" i="32"/>
  <c r="BR5" i="20"/>
  <c r="V5" i="32"/>
  <c r="BO5" i="20"/>
  <c r="Z5" i="32"/>
  <c r="BS5" i="20"/>
  <c r="X5" i="32"/>
  <c r="BQ5" i="20"/>
  <c r="AD5" i="32"/>
  <c r="BW5" i="20"/>
  <c r="U5" i="32"/>
  <c r="BN5" i="20"/>
  <c r="AA5" i="32"/>
  <c r="BT5" i="20"/>
  <c r="AN3" i="22"/>
  <c r="CA3" i="20"/>
  <c r="T5" i="32"/>
  <c r="BM5" i="20"/>
  <c r="R5" i="32"/>
  <c r="BK5" i="20"/>
  <c r="W5" i="32"/>
  <c r="BP5" i="20"/>
  <c r="AE5" i="32"/>
  <c r="BX5" i="20"/>
  <c r="S5" i="32"/>
  <c r="BL5" i="20"/>
  <c r="AO2" i="22"/>
  <c r="CB2" i="20"/>
  <c r="AC5" i="32"/>
  <c r="BV5" i="20"/>
  <c r="CD214" i="14"/>
  <c r="BS248" i="14"/>
  <c r="CA214" i="14"/>
  <c r="DK248" i="14"/>
  <c r="CA248" i="14"/>
  <c r="BW214" i="14"/>
  <c r="CI214" i="14"/>
  <c r="DM248" i="14"/>
  <c r="CU214" i="14"/>
  <c r="BU248" i="14"/>
  <c r="CK214" i="14"/>
  <c r="DG248" i="14"/>
  <c r="DO214" i="14"/>
  <c r="CP248" i="14"/>
  <c r="CF214" i="14"/>
  <c r="BT248" i="14"/>
  <c r="DI214" i="14"/>
  <c r="CQ248" i="14"/>
  <c r="DN214" i="14"/>
  <c r="CH248" i="14"/>
  <c r="CW214" i="14"/>
  <c r="CE248" i="14"/>
  <c r="CL214" i="14"/>
  <c r="CU248" i="14"/>
  <c r="CZ312" i="13"/>
  <c r="CY311" i="13"/>
  <c r="DA228" i="14"/>
  <c r="CL228" i="14"/>
  <c r="BT228" i="14"/>
  <c r="CZ228" i="14"/>
  <c r="BR228" i="14"/>
  <c r="CU228" i="14"/>
  <c r="DX228" i="14"/>
  <c r="DU228" i="14"/>
  <c r="CO228" i="14"/>
  <c r="DE228" i="14"/>
  <c r="DM228" i="14"/>
  <c r="DO228" i="14"/>
  <c r="CM228" i="14"/>
  <c r="BQ228" i="14"/>
  <c r="DZ228" i="14" s="1"/>
  <c r="CH228" i="14"/>
  <c r="DB228" i="14"/>
  <c r="DY228" i="14"/>
  <c r="BS228" i="14"/>
  <c r="CA228" i="14"/>
  <c r="DC228" i="14"/>
  <c r="DQ228" i="14"/>
  <c r="DN228" i="14"/>
  <c r="CF228" i="14"/>
  <c r="CI228" i="14"/>
  <c r="DV228" i="14"/>
  <c r="BX228" i="14"/>
  <c r="DJ228" i="14"/>
  <c r="DR228" i="14"/>
  <c r="DP228" i="14"/>
  <c r="DT228" i="14"/>
  <c r="CD228" i="14"/>
  <c r="CJ228" i="14"/>
  <c r="CN228" i="14"/>
  <c r="BY228" i="14"/>
  <c r="CX228" i="14"/>
  <c r="CY228" i="14"/>
  <c r="DL228" i="14"/>
  <c r="DF228" i="14"/>
  <c r="CE228" i="14"/>
  <c r="CK228" i="14"/>
  <c r="DG228" i="14"/>
  <c r="CQ228" i="14"/>
  <c r="CP228" i="14"/>
  <c r="CV228" i="14"/>
  <c r="BZ228" i="14"/>
  <c r="BV228" i="14"/>
  <c r="CS228" i="14"/>
  <c r="CC228" i="14"/>
  <c r="CT228" i="14"/>
  <c r="CR228" i="14"/>
  <c r="DI228" i="14"/>
  <c r="DW228" i="14"/>
  <c r="DS228" i="14"/>
  <c r="CL243" i="14"/>
  <c r="DU243" i="14"/>
  <c r="W24" i="9"/>
  <c r="V24" i="22" s="1"/>
  <c r="CE243" i="14"/>
  <c r="CM243" i="14"/>
  <c r="CI226" i="14"/>
  <c r="DM226" i="14"/>
  <c r="DP226" i="14"/>
  <c r="DZ165" i="14"/>
  <c r="CD226" i="14"/>
  <c r="DU226" i="14"/>
  <c r="BW226" i="14"/>
  <c r="DT226" i="14"/>
  <c r="CT226" i="14"/>
  <c r="DW226" i="14"/>
  <c r="DF226" i="14"/>
  <c r="CB226" i="14"/>
  <c r="CA226" i="14"/>
  <c r="CJ226" i="14"/>
  <c r="CX226" i="14"/>
  <c r="CP226" i="14"/>
  <c r="DQ226" i="14"/>
  <c r="BS226" i="14"/>
  <c r="DE226" i="14"/>
  <c r="DR226" i="14"/>
  <c r="BT226" i="14"/>
  <c r="DO226" i="14"/>
  <c r="CV226" i="14"/>
  <c r="DJ226" i="14"/>
  <c r="DI226" i="14"/>
  <c r="DV226" i="14"/>
  <c r="CU226" i="14"/>
  <c r="DL226" i="14"/>
  <c r="DK226" i="14"/>
  <c r="CO226" i="14"/>
  <c r="BU226" i="14"/>
  <c r="DA226" i="14"/>
  <c r="DB226" i="14"/>
  <c r="DY226" i="14"/>
  <c r="BZ226" i="14"/>
  <c r="CW226" i="14"/>
  <c r="CR226" i="14"/>
  <c r="CF226" i="14"/>
  <c r="DS226" i="14"/>
  <c r="BY226" i="14"/>
  <c r="CL226" i="14"/>
  <c r="DD226" i="14"/>
  <c r="DG226" i="14"/>
  <c r="CM226" i="14"/>
  <c r="CK226" i="14"/>
  <c r="CG226" i="14"/>
  <c r="DH226" i="14"/>
  <c r="DN226" i="14"/>
  <c r="DX226" i="14"/>
  <c r="BR226" i="14"/>
  <c r="DC226" i="14"/>
  <c r="CQ226" i="14"/>
  <c r="CN226" i="14"/>
  <c r="CH226" i="14"/>
  <c r="BQ226" i="14"/>
  <c r="DZ226" i="14" s="1"/>
  <c r="BV226" i="14"/>
  <c r="BX226" i="14"/>
  <c r="CY226" i="14"/>
  <c r="CZ226" i="14"/>
  <c r="CS226" i="14"/>
  <c r="CC226" i="14"/>
  <c r="DM225" i="14"/>
  <c r="BU225" i="14"/>
  <c r="DT225" i="14"/>
  <c r="DA225" i="14"/>
  <c r="CO225" i="14"/>
  <c r="BW225" i="14"/>
  <c r="CM225" i="14"/>
  <c r="DW249" i="14"/>
  <c r="CP249" i="14"/>
  <c r="CB249" i="14"/>
  <c r="CF249" i="14"/>
  <c r="BR249" i="14"/>
  <c r="CC249" i="14"/>
  <c r="DT249" i="14"/>
  <c r="AP24" i="9"/>
  <c r="CD225" i="14"/>
  <c r="BQ225" i="14"/>
  <c r="DZ225" i="14" s="1"/>
  <c r="DG225" i="14"/>
  <c r="DP225" i="14"/>
  <c r="DK225" i="14"/>
  <c r="BS225" i="14"/>
  <c r="BZ225" i="14"/>
  <c r="CL225" i="14"/>
  <c r="DB249" i="14"/>
  <c r="BV249" i="14"/>
  <c r="CJ249" i="14"/>
  <c r="DY249" i="14"/>
  <c r="DU249" i="14"/>
  <c r="CI249" i="14"/>
  <c r="BW249" i="14"/>
  <c r="DG249" i="14"/>
  <c r="CZ225" i="14"/>
  <c r="BT225" i="14"/>
  <c r="DR225" i="14"/>
  <c r="DO225" i="14"/>
  <c r="DL225" i="14"/>
  <c r="DY225" i="14"/>
  <c r="CS225" i="14"/>
  <c r="DO249" i="14"/>
  <c r="BS249" i="14"/>
  <c r="CU249" i="14"/>
  <c r="CA249" i="14"/>
  <c r="BU249" i="14"/>
  <c r="BQ249" i="14"/>
  <c r="DZ249" i="14" s="1"/>
  <c r="DN249" i="14"/>
  <c r="DB225" i="14"/>
  <c r="BX225" i="14"/>
  <c r="CY225" i="14"/>
  <c r="BV225" i="14"/>
  <c r="BR225" i="14"/>
  <c r="DF225" i="14"/>
  <c r="CK225" i="14"/>
  <c r="DC249" i="14"/>
  <c r="CE249" i="14"/>
  <c r="BT249" i="14"/>
  <c r="CO249" i="14"/>
  <c r="DJ249" i="14"/>
  <c r="CT249" i="14"/>
  <c r="CH249" i="14"/>
  <c r="DH249" i="14"/>
  <c r="CE225" i="14"/>
  <c r="DC225" i="14"/>
  <c r="DH225" i="14"/>
  <c r="CR225" i="14"/>
  <c r="DU225" i="14"/>
  <c r="DQ225" i="14"/>
  <c r="CT225" i="14"/>
  <c r="CI225" i="14"/>
  <c r="DA249" i="14"/>
  <c r="DD249" i="14"/>
  <c r="BX249" i="14"/>
  <c r="CS249" i="14"/>
  <c r="DV249" i="14"/>
  <c r="DI249" i="14"/>
  <c r="CV249" i="14"/>
  <c r="CY249" i="14"/>
  <c r="DQ249" i="14"/>
  <c r="CF225" i="14"/>
  <c r="DX225" i="14"/>
  <c r="DJ225" i="14"/>
  <c r="CV225" i="14"/>
  <c r="DI225" i="14"/>
  <c r="CX225" i="14"/>
  <c r="CP225" i="14"/>
  <c r="CU225" i="14"/>
  <c r="CC225" i="14"/>
  <c r="DE249" i="14"/>
  <c r="BY249" i="14"/>
  <c r="CM249" i="14"/>
  <c r="DK249" i="14"/>
  <c r="DX249" i="14"/>
  <c r="BZ249" i="14"/>
  <c r="DL249" i="14"/>
  <c r="CZ249" i="14"/>
  <c r="CG225" i="14"/>
  <c r="CW225" i="14"/>
  <c r="DV225" i="14"/>
  <c r="DE225" i="14"/>
  <c r="DS225" i="14"/>
  <c r="CJ225" i="14"/>
  <c r="CQ225" i="14"/>
  <c r="DF249" i="14"/>
  <c r="CW249" i="14"/>
  <c r="CG249" i="14"/>
  <c r="CR249" i="14"/>
  <c r="CL249" i="14"/>
  <c r="CQ249" i="14"/>
  <c r="DZ155" i="14"/>
  <c r="M24" i="9"/>
  <c r="L24" i="22" s="1"/>
  <c r="DT214" i="14"/>
  <c r="DQ214" i="14"/>
  <c r="DA214" i="14"/>
  <c r="DC214" i="14"/>
  <c r="DV214" i="14"/>
  <c r="CT214" i="14"/>
  <c r="CC214" i="14"/>
  <c r="CM248" i="14"/>
  <c r="DS248" i="14"/>
  <c r="DT248" i="14"/>
  <c r="DW248" i="14"/>
  <c r="BX248" i="14"/>
  <c r="CF248" i="14"/>
  <c r="CN248" i="14"/>
  <c r="BR214" i="14"/>
  <c r="DU214" i="14"/>
  <c r="DG214" i="14"/>
  <c r="DR214" i="14"/>
  <c r="CO214" i="14"/>
  <c r="DH214" i="14"/>
  <c r="CE214" i="14"/>
  <c r="BZ214" i="14"/>
  <c r="BY248" i="14"/>
  <c r="DF248" i="14"/>
  <c r="BZ248" i="14"/>
  <c r="CK248" i="14"/>
  <c r="CO248" i="14"/>
  <c r="CW248" i="14"/>
  <c r="DU248" i="14"/>
  <c r="DF214" i="14"/>
  <c r="CV214" i="14"/>
  <c r="CM214" i="14"/>
  <c r="CZ214" i="14"/>
  <c r="CH214" i="14"/>
  <c r="DM214" i="14"/>
  <c r="CG214" i="14"/>
  <c r="DB248" i="14"/>
  <c r="CS248" i="14"/>
  <c r="DN248" i="14"/>
  <c r="CC248" i="14"/>
  <c r="CG248" i="14"/>
  <c r="CJ248" i="14"/>
  <c r="CR248" i="14"/>
  <c r="DX248" i="14"/>
  <c r="BT214" i="14"/>
  <c r="CR214" i="14"/>
  <c r="DJ214" i="14"/>
  <c r="DL214" i="14"/>
  <c r="DY214" i="14"/>
  <c r="DS214" i="14"/>
  <c r="CY214" i="14"/>
  <c r="BY214" i="14"/>
  <c r="DC248" i="14"/>
  <c r="CV248" i="14"/>
  <c r="CI248" i="14"/>
  <c r="BW248" i="14"/>
  <c r="CX248" i="14"/>
  <c r="BV248" i="14"/>
  <c r="CD248" i="14"/>
  <c r="CL248" i="14"/>
  <c r="BU214" i="14"/>
  <c r="CJ214" i="14"/>
  <c r="DD214" i="14"/>
  <c r="CX214" i="14"/>
  <c r="BX214" i="14"/>
  <c r="DE214" i="14"/>
  <c r="DX214" i="14"/>
  <c r="CB214" i="14"/>
  <c r="DD248" i="14"/>
  <c r="CT248" i="14"/>
  <c r="DP248" i="14"/>
  <c r="DH248" i="14"/>
  <c r="CB248" i="14"/>
  <c r="DR248" i="14"/>
  <c r="DI248" i="14"/>
  <c r="CY248" i="14"/>
  <c r="BV214" i="14"/>
  <c r="CS214" i="14"/>
  <c r="CP214" i="14"/>
  <c r="DW214" i="14"/>
  <c r="DK214" i="14"/>
  <c r="CQ214" i="14"/>
  <c r="DB214" i="14"/>
  <c r="BQ214" i="14"/>
  <c r="DE248" i="14"/>
  <c r="BR248" i="14"/>
  <c r="DQ248" i="14"/>
  <c r="BQ248" i="14"/>
  <c r="DZ248" i="14" s="1"/>
  <c r="DY248" i="14"/>
  <c r="DJ248" i="14"/>
  <c r="DO248" i="14"/>
  <c r="CZ248" i="14"/>
  <c r="DA244" i="14"/>
  <c r="BU244" i="14"/>
  <c r="DM244" i="14"/>
  <c r="BZ244" i="14"/>
  <c r="DR244" i="14"/>
  <c r="BY244" i="14"/>
  <c r="DC244" i="14"/>
  <c r="CF244" i="14"/>
  <c r="BS244" i="14"/>
  <c r="DN244" i="14"/>
  <c r="DW244" i="14"/>
  <c r="BQ244" i="14"/>
  <c r="DZ244" i="14" s="1"/>
  <c r="DV244" i="14"/>
  <c r="DH244" i="14"/>
  <c r="CL244" i="14"/>
  <c r="DY244" i="14"/>
  <c r="BX244" i="14"/>
  <c r="CC244" i="14"/>
  <c r="CP244" i="14"/>
  <c r="CJ244" i="14"/>
  <c r="DF244" i="14"/>
  <c r="CG244" i="14"/>
  <c r="CO244" i="14"/>
  <c r="DU244" i="14"/>
  <c r="CT244" i="14"/>
  <c r="CB244" i="14"/>
  <c r="DQ244" i="14"/>
  <c r="DB244" i="14"/>
  <c r="CM244" i="14"/>
  <c r="CA244" i="14"/>
  <c r="CI244" i="14"/>
  <c r="DT244" i="14"/>
  <c r="CS244" i="14"/>
  <c r="CE244" i="14"/>
  <c r="DJ244" i="14"/>
  <c r="CX244" i="14"/>
  <c r="BR244" i="14"/>
  <c r="DP244" i="14"/>
  <c r="DX244" i="14"/>
  <c r="CH244" i="14"/>
  <c r="BW244" i="14"/>
  <c r="DG244" i="14"/>
  <c r="DK244" i="14"/>
  <c r="CV244" i="14"/>
  <c r="CY244" i="14"/>
  <c r="CQ244" i="14"/>
  <c r="BV244" i="14"/>
  <c r="CD244" i="14"/>
  <c r="BT244" i="14"/>
  <c r="DD244" i="14"/>
  <c r="DE244" i="14"/>
  <c r="DL244" i="14"/>
  <c r="DD253" i="14"/>
  <c r="CI231" i="14"/>
  <c r="CZ243" i="14"/>
  <c r="DL243" i="14"/>
  <c r="BX243" i="14"/>
  <c r="BR243" i="14"/>
  <c r="DJ243" i="14"/>
  <c r="CS243" i="14"/>
  <c r="DQ243" i="14"/>
  <c r="CU243" i="14"/>
  <c r="BZ243" i="14"/>
  <c r="DS243" i="14"/>
  <c r="CI243" i="14"/>
  <c r="DK243" i="14"/>
  <c r="BT243" i="14"/>
  <c r="BY243" i="14"/>
  <c r="CG243" i="14"/>
  <c r="CR243" i="14"/>
  <c r="DG243" i="14"/>
  <c r="DD243" i="14"/>
  <c r="CC243" i="14"/>
  <c r="CK243" i="14"/>
  <c r="DV243" i="14"/>
  <c r="BS243" i="14"/>
  <c r="CA243" i="14"/>
  <c r="DC243" i="14"/>
  <c r="DF243" i="14"/>
  <c r="DR243" i="14"/>
  <c r="BW243" i="14"/>
  <c r="DB243" i="14"/>
  <c r="DM243" i="14"/>
  <c r="CW243" i="14"/>
  <c r="DY243" i="14"/>
  <c r="CN243" i="14"/>
  <c r="DX243" i="14"/>
  <c r="DT243" i="14"/>
  <c r="BQ243" i="14"/>
  <c r="DZ243" i="14" s="1"/>
  <c r="DN243" i="14"/>
  <c r="DA243" i="14"/>
  <c r="CX243" i="14"/>
  <c r="BU243" i="14"/>
  <c r="DP243" i="14"/>
  <c r="CD243" i="14"/>
  <c r="CH243" i="14"/>
  <c r="CP243" i="14"/>
  <c r="DH243" i="14"/>
  <c r="DI243" i="14"/>
  <c r="CY243" i="14"/>
  <c r="DO243" i="14"/>
  <c r="BV243" i="14"/>
  <c r="CF243" i="14"/>
  <c r="DW243" i="14"/>
  <c r="CB243" i="14"/>
  <c r="CJ243" i="14"/>
  <c r="CT243" i="14"/>
  <c r="CA223" i="14"/>
  <c r="BY285" i="13"/>
  <c r="CW309" i="13"/>
  <c r="DB250" i="14"/>
  <c r="CJ296" i="13"/>
  <c r="CY247" i="14"/>
  <c r="DQ253" i="14"/>
  <c r="DI253" i="14"/>
  <c r="DW253" i="14"/>
  <c r="DK253" i="14"/>
  <c r="CG253" i="14"/>
  <c r="CC253" i="14"/>
  <c r="BZ253" i="14"/>
  <c r="DH253" i="14"/>
  <c r="DP253" i="14"/>
  <c r="CW253" i="14"/>
  <c r="CU253" i="14"/>
  <c r="CA253" i="14"/>
  <c r="CN253" i="14"/>
  <c r="CH253" i="14"/>
  <c r="DL253" i="14"/>
  <c r="DJ253" i="14"/>
  <c r="DR253" i="14"/>
  <c r="CJ253" i="14"/>
  <c r="BS253" i="14"/>
  <c r="CT253" i="14"/>
  <c r="CY253" i="14"/>
  <c r="DN253" i="14"/>
  <c r="DF446" i="11"/>
  <c r="DE253" i="14"/>
  <c r="DY253" i="14"/>
  <c r="CM253" i="14"/>
  <c r="CX253" i="14"/>
  <c r="DM253" i="14"/>
  <c r="CF253" i="14"/>
  <c r="DT253" i="14"/>
  <c r="CB253" i="14"/>
  <c r="DX253" i="14"/>
  <c r="DV253" i="14"/>
  <c r="BU253" i="14"/>
  <c r="CZ253" i="14"/>
  <c r="BR253" i="14"/>
  <c r="BT253" i="14"/>
  <c r="DA253" i="14"/>
  <c r="CT306" i="13"/>
  <c r="BX253" i="14"/>
  <c r="DO253" i="14"/>
  <c r="CI253" i="14"/>
  <c r="CD253" i="14"/>
  <c r="CQ253" i="14"/>
  <c r="CS253" i="14"/>
  <c r="CE253" i="14"/>
  <c r="DU253" i="14"/>
  <c r="DS253" i="14"/>
  <c r="CR253" i="14"/>
  <c r="DC253" i="14"/>
  <c r="CK253" i="14"/>
  <c r="BW253" i="14"/>
  <c r="BQ253" i="14"/>
  <c r="DZ253" i="14" s="1"/>
  <c r="DG253" i="14"/>
  <c r="CL253" i="14"/>
  <c r="BY253" i="14"/>
  <c r="BV253" i="14"/>
  <c r="CO253" i="14"/>
  <c r="DB253" i="14"/>
  <c r="CV253" i="14"/>
  <c r="CP253" i="14"/>
  <c r="DB314" i="13"/>
  <c r="CV308" i="13"/>
  <c r="DF318" i="13"/>
  <c r="BY221" i="14"/>
  <c r="BR278" i="13"/>
  <c r="DZ221" i="13"/>
  <c r="O18" i="9"/>
  <c r="N18" i="22" s="1"/>
  <c r="CT242" i="14"/>
  <c r="DE317" i="13"/>
  <c r="BZ286" i="13"/>
  <c r="AA24" i="9"/>
  <c r="Z24" i="22" s="1"/>
  <c r="CB224" i="14"/>
  <c r="DZ169" i="14"/>
  <c r="CP302" i="13"/>
  <c r="CS241" i="14"/>
  <c r="BM298" i="14"/>
  <c r="CM298" i="14" s="1"/>
  <c r="CH294" i="13"/>
  <c r="CE291" i="13"/>
  <c r="J24" i="9"/>
  <c r="I24" i="22" s="1"/>
  <c r="N24" i="9"/>
  <c r="M24" i="22" s="1"/>
  <c r="R24" i="9"/>
  <c r="Q24" i="22" s="1"/>
  <c r="AB24" i="9"/>
  <c r="AA24" i="22" s="1"/>
  <c r="DZ170" i="14"/>
  <c r="U24" i="9"/>
  <c r="T24" i="22" s="1"/>
  <c r="DZ145" i="12"/>
  <c r="AU18" i="9"/>
  <c r="Z18" i="9"/>
  <c r="AU24" i="9"/>
  <c r="CB289" i="13"/>
  <c r="CP239" i="14"/>
  <c r="DZ230" i="13"/>
  <c r="CU307" i="13"/>
  <c r="CI295" i="13"/>
  <c r="AS24" i="9"/>
  <c r="DZ212" i="14"/>
  <c r="AN18" i="9"/>
  <c r="AF18" i="9"/>
  <c r="AI18" i="9"/>
  <c r="AH18" i="9"/>
  <c r="DD252" i="14"/>
  <c r="AC24" i="9"/>
  <c r="AB24" i="22" s="1"/>
  <c r="DF254" i="14"/>
  <c r="V18" i="9"/>
  <c r="U18" i="22" s="1"/>
  <c r="CL234" i="14"/>
  <c r="T18" i="9"/>
  <c r="S18" i="22" s="1"/>
  <c r="X24" i="9"/>
  <c r="W24" i="22" s="1"/>
  <c r="AT24" i="9"/>
  <c r="DC315" i="13"/>
  <c r="U18" i="9"/>
  <c r="T18" i="22" s="1"/>
  <c r="BR279" i="13"/>
  <c r="AK18" i="9"/>
  <c r="BV282" i="13"/>
  <c r="I24" i="9"/>
  <c r="H24" i="22" s="1"/>
  <c r="AB18" i="9"/>
  <c r="AI24" i="9"/>
  <c r="AH24" i="22" s="1"/>
  <c r="AE24" i="9"/>
  <c r="AD24" i="22" s="1"/>
  <c r="X18" i="9"/>
  <c r="W18" i="22" s="1"/>
  <c r="AR24" i="9"/>
  <c r="DZ82" i="12"/>
  <c r="Q18" i="9"/>
  <c r="P18" i="22" s="1"/>
  <c r="CN300" i="13"/>
  <c r="Y24" i="9"/>
  <c r="X24" i="22" s="1"/>
  <c r="M18" i="9"/>
  <c r="L18" i="22" s="1"/>
  <c r="Z24" i="9"/>
  <c r="Y24" i="22" s="1"/>
  <c r="CF292" i="13"/>
  <c r="AG24" i="9"/>
  <c r="AF24" i="22" s="1"/>
  <c r="AJ18" i="9"/>
  <c r="I18" i="9"/>
  <c r="H18" i="22" s="1"/>
  <c r="DZ214" i="13"/>
  <c r="AP18" i="9"/>
  <c r="DZ402" i="13"/>
  <c r="DZ271" i="12"/>
  <c r="AD18" i="9"/>
  <c r="AF24" i="9"/>
  <c r="AE24" i="22" s="1"/>
  <c r="O24" i="9"/>
  <c r="N24" i="22" s="1"/>
  <c r="AQ18" i="9"/>
  <c r="AT18" i="9"/>
  <c r="BV218" i="14"/>
  <c r="S18" i="9"/>
  <c r="R18" i="22" s="1"/>
  <c r="J18" i="9"/>
  <c r="I18" i="22" s="1"/>
  <c r="DZ150" i="14"/>
  <c r="H18" i="9"/>
  <c r="G18" i="22" s="1"/>
  <c r="AN24" i="9"/>
  <c r="AV18" i="9"/>
  <c r="DZ213" i="13"/>
  <c r="DZ334" i="12"/>
  <c r="CM235" i="14"/>
  <c r="L18" i="9"/>
  <c r="K18" i="22" s="1"/>
  <c r="AO24" i="9"/>
  <c r="AQ24" i="9"/>
  <c r="DZ149" i="14"/>
  <c r="W18" i="9"/>
  <c r="V18" i="22" s="1"/>
  <c r="AK24" i="9"/>
  <c r="AJ24" i="22" s="1"/>
  <c r="AG18" i="9"/>
  <c r="S24" i="9"/>
  <c r="R24" i="22" s="1"/>
  <c r="DZ208" i="12"/>
  <c r="V24" i="9"/>
  <c r="U24" i="22" s="1"/>
  <c r="DZ275" i="14"/>
  <c r="P24" i="9"/>
  <c r="O24" i="22" s="1"/>
  <c r="AR18" i="9"/>
  <c r="AC18" i="9"/>
  <c r="CG293" i="13"/>
  <c r="AL24" i="9"/>
  <c r="AK24" i="22" s="1"/>
  <c r="T24" i="9"/>
  <c r="S24" i="22" s="1"/>
  <c r="AJ24" i="9"/>
  <c r="AI24" i="22" s="1"/>
  <c r="AS18" i="9"/>
  <c r="P18" i="9"/>
  <c r="O18" i="22" s="1"/>
  <c r="DZ338" i="14"/>
  <c r="AH24" i="9"/>
  <c r="AG24" i="22" s="1"/>
  <c r="N18" i="9"/>
  <c r="M18" i="22" s="1"/>
  <c r="CK233" i="14"/>
  <c r="CH230" i="14"/>
  <c r="AV24" i="9"/>
  <c r="BM306" i="14"/>
  <c r="CS306" i="14" s="1"/>
  <c r="BM285" i="14"/>
  <c r="BX285" i="14" s="1"/>
  <c r="BM308" i="14"/>
  <c r="CU308" i="14" s="1"/>
  <c r="DZ223" i="13"/>
  <c r="CR299" i="13"/>
  <c r="CY299" i="13"/>
  <c r="DD299" i="13"/>
  <c r="DA299" i="13"/>
  <c r="CT299" i="13"/>
  <c r="CZ299" i="13"/>
  <c r="CX299" i="13"/>
  <c r="CW299" i="13"/>
  <c r="DS299" i="13"/>
  <c r="DY299" i="13"/>
  <c r="DH299" i="13"/>
  <c r="CA299" i="13"/>
  <c r="DN299" i="13"/>
  <c r="DB299" i="13"/>
  <c r="DK299" i="13"/>
  <c r="DQ299" i="13"/>
  <c r="CJ299" i="13"/>
  <c r="BS299" i="13"/>
  <c r="CH299" i="13"/>
  <c r="CE299" i="13"/>
  <c r="DI299" i="13"/>
  <c r="CB299" i="13"/>
  <c r="DT299" i="13"/>
  <c r="DM299" i="13"/>
  <c r="DE299" i="13"/>
  <c r="BW299" i="13"/>
  <c r="CK299" i="13"/>
  <c r="BT299" i="13"/>
  <c r="DL299" i="13"/>
  <c r="CG299" i="13"/>
  <c r="DR299" i="13"/>
  <c r="CC299" i="13"/>
  <c r="DW299" i="13"/>
  <c r="CF299" i="13"/>
  <c r="BZ299" i="13"/>
  <c r="DJ299" i="13"/>
  <c r="BU299" i="13"/>
  <c r="DO299" i="13"/>
  <c r="BX299" i="13"/>
  <c r="BY299" i="13"/>
  <c r="CV299" i="13"/>
  <c r="DF299" i="13"/>
  <c r="CD299" i="13"/>
  <c r="DX299" i="13"/>
  <c r="DG299" i="13"/>
  <c r="DV299" i="13"/>
  <c r="BQ299" i="13"/>
  <c r="DZ299" i="13" s="1"/>
  <c r="BV299" i="13"/>
  <c r="DC299" i="13"/>
  <c r="DP299" i="13"/>
  <c r="CI299" i="13"/>
  <c r="DU299" i="13"/>
  <c r="BR299" i="13"/>
  <c r="CS299" i="13"/>
  <c r="CU299" i="13"/>
  <c r="CQ299" i="13"/>
  <c r="CP299" i="13"/>
  <c r="CO299" i="13"/>
  <c r="CN299" i="13"/>
  <c r="CR237" i="14"/>
  <c r="CV237" i="14"/>
  <c r="CX237" i="14"/>
  <c r="DG237" i="14"/>
  <c r="DF237" i="14"/>
  <c r="DD237" i="14"/>
  <c r="CW237" i="14"/>
  <c r="DA237" i="14"/>
  <c r="DW237" i="14"/>
  <c r="BZ237" i="14"/>
  <c r="DL237" i="14"/>
  <c r="DR237" i="14"/>
  <c r="CK237" i="14"/>
  <c r="DE237" i="14"/>
  <c r="CZ237" i="14"/>
  <c r="DO237" i="14"/>
  <c r="BR237" i="14"/>
  <c r="CF237" i="14"/>
  <c r="DJ237" i="14"/>
  <c r="CC237" i="14"/>
  <c r="CU237" i="14"/>
  <c r="CY237" i="14"/>
  <c r="CI237" i="14"/>
  <c r="DU237" i="14"/>
  <c r="BX237" i="14"/>
  <c r="CL237" i="14"/>
  <c r="BU237" i="14"/>
  <c r="CA237" i="14"/>
  <c r="DM237" i="14"/>
  <c r="DS237" i="14"/>
  <c r="CD237" i="14"/>
  <c r="DX237" i="14"/>
  <c r="DV237" i="14"/>
  <c r="BY237" i="14"/>
  <c r="CM237" i="14"/>
  <c r="DY237" i="14"/>
  <c r="CJ237" i="14"/>
  <c r="DN237" i="14"/>
  <c r="BQ237" i="14"/>
  <c r="DZ237" i="14" s="1"/>
  <c r="CE237" i="14"/>
  <c r="DQ237" i="14"/>
  <c r="CB237" i="14"/>
  <c r="DT237" i="14"/>
  <c r="DK237" i="14"/>
  <c r="DC237" i="14"/>
  <c r="BW237" i="14"/>
  <c r="DI237" i="14"/>
  <c r="BV237" i="14"/>
  <c r="BS237" i="14"/>
  <c r="DP237" i="14"/>
  <c r="CH237" i="14"/>
  <c r="BT237" i="14"/>
  <c r="DH237" i="14"/>
  <c r="DB237" i="14"/>
  <c r="CG237" i="14"/>
  <c r="CT237" i="14"/>
  <c r="CS237" i="14"/>
  <c r="CQ237" i="14"/>
  <c r="CP237" i="14"/>
  <c r="BM382" i="13"/>
  <c r="DE382" i="13" s="1"/>
  <c r="BM353" i="13"/>
  <c r="CB353" i="13" s="1"/>
  <c r="BM366" i="13"/>
  <c r="CO366" i="13" s="1"/>
  <c r="BM345" i="13"/>
  <c r="BT345" i="13" s="1"/>
  <c r="BM372" i="13"/>
  <c r="CU372" i="13" s="1"/>
  <c r="AO311" i="12"/>
  <c r="AR314" i="12"/>
  <c r="AB298" i="12"/>
  <c r="L282" i="12"/>
  <c r="U291" i="12"/>
  <c r="G277" i="12"/>
  <c r="AM309" i="12"/>
  <c r="AP312" i="12"/>
  <c r="Z296" i="12"/>
  <c r="J280" i="12"/>
  <c r="S289" i="12"/>
  <c r="D274" i="12"/>
  <c r="AK307" i="12"/>
  <c r="AN310" i="12"/>
  <c r="X294" i="12"/>
  <c r="H278" i="12"/>
  <c r="Q287" i="12"/>
  <c r="AI305" i="12"/>
  <c r="AL308" i="12"/>
  <c r="V292" i="12"/>
  <c r="F276" i="12"/>
  <c r="O285" i="12"/>
  <c r="B338" i="12"/>
  <c r="AG303" i="12"/>
  <c r="AJ306" i="12"/>
  <c r="T290" i="12"/>
  <c r="AC299" i="12"/>
  <c r="M283" i="12"/>
  <c r="AU317" i="12"/>
  <c r="AE301" i="12"/>
  <c r="AH304" i="12"/>
  <c r="R288" i="12"/>
  <c r="AA297" i="12"/>
  <c r="K281" i="12"/>
  <c r="AS315" i="12"/>
  <c r="AV318" i="12"/>
  <c r="AF302" i="12"/>
  <c r="P286" i="12"/>
  <c r="Y295" i="12"/>
  <c r="I279" i="12"/>
  <c r="W293" i="12"/>
  <c r="E275" i="12"/>
  <c r="AT316" i="12"/>
  <c r="N284" i="12"/>
  <c r="AD300" i="12"/>
  <c r="AQ313" i="12"/>
  <c r="CE402" i="14"/>
  <c r="CG402" i="14"/>
  <c r="BX402" i="14"/>
  <c r="DN402" i="14"/>
  <c r="CV402" i="14"/>
  <c r="DE402" i="14"/>
  <c r="DO402" i="14"/>
  <c r="DX402" i="14"/>
  <c r="CF402" i="14"/>
  <c r="CD402" i="14"/>
  <c r="BV402" i="14"/>
  <c r="DF402" i="14"/>
  <c r="CN402" i="14"/>
  <c r="CO402" i="14"/>
  <c r="CY402" i="14"/>
  <c r="DH402" i="14"/>
  <c r="CA402" i="14"/>
  <c r="DR402" i="14"/>
  <c r="CX402" i="14"/>
  <c r="DS402" i="14"/>
  <c r="DQ402" i="14"/>
  <c r="CI402" i="14"/>
  <c r="CR402" i="14"/>
  <c r="BU402" i="14"/>
  <c r="DJ402" i="14"/>
  <c r="CP402" i="14"/>
  <c r="DK402" i="14"/>
  <c r="DA402" i="14"/>
  <c r="DM402" i="14"/>
  <c r="DW402" i="14"/>
  <c r="BZ402" i="14"/>
  <c r="CT402" i="14"/>
  <c r="DT402" i="14"/>
  <c r="CU402" i="14"/>
  <c r="DP402" i="14"/>
  <c r="DY402" i="14"/>
  <c r="CQ402" i="14"/>
  <c r="CC402" i="14"/>
  <c r="BW402" i="14"/>
  <c r="CL402" i="14"/>
  <c r="DL402" i="14"/>
  <c r="CM402" i="14"/>
  <c r="CZ402" i="14"/>
  <c r="DI402" i="14"/>
  <c r="CK402" i="14"/>
  <c r="CJ402" i="14"/>
  <c r="DB402" i="14"/>
  <c r="CW402" i="14"/>
  <c r="CB402" i="14"/>
  <c r="DV402" i="14"/>
  <c r="CS402" i="14"/>
  <c r="BY402" i="14"/>
  <c r="DD402" i="14"/>
  <c r="DC402" i="14"/>
  <c r="CH402" i="14"/>
  <c r="DU402" i="14"/>
  <c r="DG402" i="14"/>
  <c r="BT402" i="14"/>
  <c r="BS402" i="14"/>
  <c r="BR402" i="14"/>
  <c r="BW283" i="13"/>
  <c r="DZ219" i="13"/>
  <c r="DZ339" i="13"/>
  <c r="DZ172" i="14"/>
  <c r="DZ164" i="14"/>
  <c r="CW246" i="14"/>
  <c r="DP246" i="14"/>
  <c r="DN246" i="14"/>
  <c r="CE246" i="14"/>
  <c r="CS246" i="14"/>
  <c r="BT246" i="14"/>
  <c r="CH246" i="14"/>
  <c r="DT246" i="14"/>
  <c r="DH246" i="14"/>
  <c r="DD246" i="14"/>
  <c r="BW246" i="14"/>
  <c r="CK246" i="14"/>
  <c r="DW246" i="14"/>
  <c r="BZ246" i="14"/>
  <c r="CV246" i="14"/>
  <c r="DR246" i="14"/>
  <c r="CC246" i="14"/>
  <c r="CQ246" i="14"/>
  <c r="BR246" i="14"/>
  <c r="CN246" i="14"/>
  <c r="DM246" i="14"/>
  <c r="DG246" i="14"/>
  <c r="DO246" i="14"/>
  <c r="DI246" i="14"/>
  <c r="DJ246" i="14"/>
  <c r="CT246" i="14"/>
  <c r="BU246" i="14"/>
  <c r="CI246" i="14"/>
  <c r="DU246" i="14"/>
  <c r="CF246" i="14"/>
  <c r="DQ246" i="14"/>
  <c r="DF246" i="14"/>
  <c r="DS246" i="14"/>
  <c r="CD246" i="14"/>
  <c r="CR246" i="14"/>
  <c r="BS246" i="14"/>
  <c r="CG246" i="14"/>
  <c r="CU246" i="14"/>
  <c r="BV246" i="14"/>
  <c r="CJ246" i="14"/>
  <c r="DV246" i="14"/>
  <c r="BY246" i="14"/>
  <c r="DY246" i="14"/>
  <c r="DE246" i="14"/>
  <c r="DX246" i="14"/>
  <c r="CB246" i="14"/>
  <c r="CA246" i="14"/>
  <c r="DK246" i="14"/>
  <c r="CO246" i="14"/>
  <c r="CM246" i="14"/>
  <c r="BQ246" i="14"/>
  <c r="DZ246" i="14" s="1"/>
  <c r="DL246" i="14"/>
  <c r="CL246" i="14"/>
  <c r="CP246" i="14"/>
  <c r="BX246" i="14"/>
  <c r="DC246" i="14"/>
  <c r="DB246" i="14"/>
  <c r="DA246" i="14"/>
  <c r="CZ246" i="14"/>
  <c r="CY246" i="14"/>
  <c r="DZ227" i="13"/>
  <c r="DN315" i="13"/>
  <c r="DW315" i="13"/>
  <c r="CG315" i="13"/>
  <c r="CL315" i="13"/>
  <c r="BU315" i="13"/>
  <c r="BZ315" i="13"/>
  <c r="DP315" i="13"/>
  <c r="DR315" i="13"/>
  <c r="CY315" i="13"/>
  <c r="BY315" i="13"/>
  <c r="CD315" i="13"/>
  <c r="DX315" i="13"/>
  <c r="CR315" i="13"/>
  <c r="DV315" i="13"/>
  <c r="DK315" i="13"/>
  <c r="CQ315" i="13"/>
  <c r="BQ315" i="13"/>
  <c r="DZ315" i="13" s="1"/>
  <c r="BV315" i="13"/>
  <c r="CH315" i="13"/>
  <c r="BW315" i="13"/>
  <c r="DU315" i="13"/>
  <c r="CI315" i="13"/>
  <c r="CV315" i="13"/>
  <c r="DY315" i="13"/>
  <c r="CZ315" i="13"/>
  <c r="CJ315" i="13"/>
  <c r="DO315" i="13"/>
  <c r="DM315" i="13"/>
  <c r="DQ315" i="13"/>
  <c r="BS315" i="13"/>
  <c r="CF315" i="13"/>
  <c r="CS315" i="13"/>
  <c r="CX315" i="13"/>
  <c r="BR315" i="13"/>
  <c r="DI315" i="13"/>
  <c r="DT315" i="13"/>
  <c r="DL315" i="13"/>
  <c r="CW315" i="13"/>
  <c r="BX315" i="13"/>
  <c r="CK315" i="13"/>
  <c r="CB315" i="13"/>
  <c r="CM315" i="13"/>
  <c r="CT315" i="13"/>
  <c r="DA315" i="13"/>
  <c r="CC315" i="13"/>
  <c r="DS315" i="13"/>
  <c r="CE315" i="13"/>
  <c r="DH315" i="13"/>
  <c r="CU315" i="13"/>
  <c r="CA315" i="13"/>
  <c r="BT315" i="13"/>
  <c r="CO315" i="13"/>
  <c r="CP315" i="13"/>
  <c r="CN315" i="13"/>
  <c r="DJ315" i="13"/>
  <c r="DG315" i="13"/>
  <c r="DF315" i="13"/>
  <c r="DE315" i="13"/>
  <c r="DD315" i="13"/>
  <c r="DZ153" i="14"/>
  <c r="BU281" i="13"/>
  <c r="DZ175" i="14"/>
  <c r="DK314" i="13"/>
  <c r="DS314" i="13"/>
  <c r="DR314" i="13"/>
  <c r="DN314" i="13"/>
  <c r="DI314" i="13"/>
  <c r="DL314" i="13"/>
  <c r="DP314" i="13"/>
  <c r="CC314" i="13"/>
  <c r="DV314" i="13"/>
  <c r="DW314" i="13"/>
  <c r="CA314" i="13"/>
  <c r="CN314" i="13"/>
  <c r="DU314" i="13"/>
  <c r="DO314" i="13"/>
  <c r="CM314" i="13"/>
  <c r="DX314" i="13"/>
  <c r="CP314" i="13"/>
  <c r="BR314" i="13"/>
  <c r="BZ314" i="13"/>
  <c r="CE314" i="13"/>
  <c r="CZ314" i="13"/>
  <c r="CW314" i="13"/>
  <c r="CY314" i="13"/>
  <c r="CI314" i="13"/>
  <c r="DG314" i="13"/>
  <c r="DY314" i="13"/>
  <c r="CJ314" i="13"/>
  <c r="CG314" i="13"/>
  <c r="CV314" i="13"/>
  <c r="BX314" i="13"/>
  <c r="DJ314" i="13"/>
  <c r="CS314" i="13"/>
  <c r="CB314" i="13"/>
  <c r="BY314" i="13"/>
  <c r="CD314" i="13"/>
  <c r="BV314" i="13"/>
  <c r="BT314" i="13"/>
  <c r="BS314" i="13"/>
  <c r="CX314" i="13"/>
  <c r="CL314" i="13"/>
  <c r="CO314" i="13"/>
  <c r="DQ314" i="13"/>
  <c r="CU314" i="13"/>
  <c r="BQ314" i="13"/>
  <c r="DZ314" i="13" s="1"/>
  <c r="CR314" i="13"/>
  <c r="BW314" i="13"/>
  <c r="CH314" i="13"/>
  <c r="DT314" i="13"/>
  <c r="CK314" i="13"/>
  <c r="CF314" i="13"/>
  <c r="CQ314" i="13"/>
  <c r="BU314" i="13"/>
  <c r="CT314" i="13"/>
  <c r="DH314" i="13"/>
  <c r="DM314" i="13"/>
  <c r="DF314" i="13"/>
  <c r="DE314" i="13"/>
  <c r="DD314" i="13"/>
  <c r="DC314" i="13"/>
  <c r="DZ229" i="13"/>
  <c r="BM312" i="14"/>
  <c r="CY312" i="14" s="1"/>
  <c r="BM280" i="14"/>
  <c r="BS280" i="14" s="1"/>
  <c r="BM300" i="14"/>
  <c r="CM300" i="14" s="1"/>
  <c r="BM286" i="14"/>
  <c r="BM297" i="14"/>
  <c r="CJ297" i="14" s="1"/>
  <c r="BT272" i="12"/>
  <c r="BX272" i="12"/>
  <c r="CE272" i="12"/>
  <c r="BY272" i="12"/>
  <c r="DQ272" i="12"/>
  <c r="CZ272" i="12"/>
  <c r="CH272" i="12"/>
  <c r="DL272" i="12"/>
  <c r="CU272" i="12"/>
  <c r="BV272" i="12"/>
  <c r="DY272" i="12"/>
  <c r="DI272" i="12"/>
  <c r="CR272" i="12"/>
  <c r="DU272" i="12"/>
  <c r="DD272" i="12"/>
  <c r="DW272" i="12"/>
  <c r="CD272" i="12"/>
  <c r="BZ272" i="12"/>
  <c r="CP272" i="12"/>
  <c r="DR272" i="12"/>
  <c r="DA272" i="12"/>
  <c r="CJ272" i="12"/>
  <c r="DM272" i="12"/>
  <c r="CV272" i="12"/>
  <c r="CQ272" i="12"/>
  <c r="DH272" i="12"/>
  <c r="DJ272" i="12"/>
  <c r="CS272" i="12"/>
  <c r="DV272" i="12"/>
  <c r="DE272" i="12"/>
  <c r="CN272" i="12"/>
  <c r="DS272" i="12"/>
  <c r="DT272" i="12"/>
  <c r="DB272" i="12"/>
  <c r="CK272" i="12"/>
  <c r="DN272" i="12"/>
  <c r="CW272" i="12"/>
  <c r="CF272" i="12"/>
  <c r="CM272" i="12"/>
  <c r="CA272" i="12"/>
  <c r="CB272" i="12"/>
  <c r="BW272" i="12"/>
  <c r="CY272" i="12"/>
  <c r="CC272" i="12"/>
  <c r="CT272" i="12"/>
  <c r="DX272" i="12"/>
  <c r="DF272" i="12"/>
  <c r="CO272" i="12"/>
  <c r="DG272" i="12"/>
  <c r="DO272" i="12"/>
  <c r="CL272" i="12"/>
  <c r="DP272" i="12"/>
  <c r="CX272" i="12"/>
  <c r="CG272" i="12"/>
  <c r="DC272" i="12"/>
  <c r="CI272" i="12"/>
  <c r="DK272" i="12"/>
  <c r="BU272" i="12"/>
  <c r="BS272" i="12"/>
  <c r="BR272" i="12"/>
  <c r="DZ173" i="14"/>
  <c r="CK294" i="13"/>
  <c r="CT294" i="13"/>
  <c r="CW294" i="13"/>
  <c r="CX294" i="13"/>
  <c r="CQ294" i="13"/>
  <c r="CR294" i="13"/>
  <c r="DW294" i="13"/>
  <c r="BZ294" i="13"/>
  <c r="DL294" i="13"/>
  <c r="BW294" i="13"/>
  <c r="DQ294" i="13"/>
  <c r="CM294" i="13"/>
  <c r="CO294" i="13"/>
  <c r="DO294" i="13"/>
  <c r="BR294" i="13"/>
  <c r="DD294" i="13"/>
  <c r="DX294" i="13"/>
  <c r="DJ294" i="13"/>
  <c r="CU294" i="13"/>
  <c r="CV294" i="13"/>
  <c r="DG294" i="13"/>
  <c r="DU294" i="13"/>
  <c r="CF294" i="13"/>
  <c r="DP294" i="13"/>
  <c r="CD294" i="13"/>
  <c r="CY294" i="13"/>
  <c r="CA294" i="13"/>
  <c r="DM294" i="13"/>
  <c r="BX294" i="13"/>
  <c r="DH294" i="13"/>
  <c r="DI294" i="13"/>
  <c r="CS294" i="13"/>
  <c r="BS294" i="13"/>
  <c r="DE294" i="13"/>
  <c r="CN294" i="13"/>
  <c r="DV294" i="13"/>
  <c r="BY294" i="13"/>
  <c r="DK294" i="13"/>
  <c r="BT294" i="13"/>
  <c r="BU294" i="13"/>
  <c r="CZ294" i="13"/>
  <c r="DN294" i="13"/>
  <c r="BQ294" i="13"/>
  <c r="DC294" i="13"/>
  <c r="DY294" i="13"/>
  <c r="DB294" i="13"/>
  <c r="DA294" i="13"/>
  <c r="CE294" i="13"/>
  <c r="CB294" i="13"/>
  <c r="DR294" i="13"/>
  <c r="CC294" i="13"/>
  <c r="DS294" i="13"/>
  <c r="CP294" i="13"/>
  <c r="BV294" i="13"/>
  <c r="DF294" i="13"/>
  <c r="DT294" i="13"/>
  <c r="CL294" i="13"/>
  <c r="CJ294" i="13"/>
  <c r="CI294" i="13"/>
  <c r="CP366" i="13"/>
  <c r="AL18" i="9"/>
  <c r="CI232" i="14"/>
  <c r="DZ226" i="13"/>
  <c r="BM352" i="13"/>
  <c r="CA352" i="13" s="1"/>
  <c r="BM360" i="13"/>
  <c r="CI360" i="13" s="1"/>
  <c r="BM362" i="13"/>
  <c r="CK362" i="13" s="1"/>
  <c r="BM373" i="13"/>
  <c r="CW373" i="13" s="1"/>
  <c r="BM367" i="13"/>
  <c r="CP367" i="13" s="1"/>
  <c r="BM379" i="13"/>
  <c r="DB379" i="13" s="1"/>
  <c r="DZ160" i="14"/>
  <c r="DN250" i="14"/>
  <c r="DR250" i="14"/>
  <c r="DQ250" i="14"/>
  <c r="DI250" i="14"/>
  <c r="DM250" i="14"/>
  <c r="DK250" i="14"/>
  <c r="DT250" i="14"/>
  <c r="DS250" i="14"/>
  <c r="DL250" i="14"/>
  <c r="BV250" i="14"/>
  <c r="CR250" i="14"/>
  <c r="CA250" i="14"/>
  <c r="CW250" i="14"/>
  <c r="BX250" i="14"/>
  <c r="CU250" i="14"/>
  <c r="DY250" i="14"/>
  <c r="CJ250" i="14"/>
  <c r="BS250" i="14"/>
  <c r="CO250" i="14"/>
  <c r="CM250" i="14"/>
  <c r="CS250" i="14"/>
  <c r="CB250" i="14"/>
  <c r="DV250" i="14"/>
  <c r="CG250" i="14"/>
  <c r="CE250" i="14"/>
  <c r="CK250" i="14"/>
  <c r="BT250" i="14"/>
  <c r="CX250" i="14"/>
  <c r="BY250" i="14"/>
  <c r="DO250" i="14"/>
  <c r="CT250" i="14"/>
  <c r="BU250" i="14"/>
  <c r="CY250" i="14"/>
  <c r="CH250" i="14"/>
  <c r="CV250" i="14"/>
  <c r="DH250" i="14"/>
  <c r="DJ250" i="14"/>
  <c r="CL250" i="14"/>
  <c r="DX250" i="14"/>
  <c r="CQ250" i="14"/>
  <c r="BZ250" i="14"/>
  <c r="CN250" i="14"/>
  <c r="DU250" i="14"/>
  <c r="CI250" i="14"/>
  <c r="CP250" i="14"/>
  <c r="BR250" i="14"/>
  <c r="CF250" i="14"/>
  <c r="BW250" i="14"/>
  <c r="BQ250" i="14"/>
  <c r="DZ250" i="14" s="1"/>
  <c r="CD250" i="14"/>
  <c r="CC250" i="14"/>
  <c r="CZ250" i="14"/>
  <c r="DP250" i="14"/>
  <c r="DW250" i="14"/>
  <c r="DG250" i="14"/>
  <c r="DF250" i="14"/>
  <c r="DE250" i="14"/>
  <c r="DD250" i="14"/>
  <c r="DC250" i="14"/>
  <c r="AM18" i="9"/>
  <c r="DZ166" i="14"/>
  <c r="Y18" i="9"/>
  <c r="CO285" i="13"/>
  <c r="CM285" i="13"/>
  <c r="CK285" i="13"/>
  <c r="CH285" i="13"/>
  <c r="CR285" i="13"/>
  <c r="CF285" i="13"/>
  <c r="CL285" i="13"/>
  <c r="CP285" i="13"/>
  <c r="CE285" i="13"/>
  <c r="CJ285" i="13"/>
  <c r="CQ285" i="13"/>
  <c r="DW285" i="13"/>
  <c r="CV285" i="13"/>
  <c r="DU285" i="13"/>
  <c r="DR285" i="13"/>
  <c r="DA285" i="13"/>
  <c r="CG285" i="13"/>
  <c r="DO285" i="13"/>
  <c r="DY285" i="13"/>
  <c r="DI285" i="13"/>
  <c r="DE285" i="13"/>
  <c r="DM285" i="13"/>
  <c r="CI285" i="13"/>
  <c r="DG285" i="13"/>
  <c r="DK285" i="13"/>
  <c r="CU285" i="13"/>
  <c r="CS285" i="13"/>
  <c r="DN285" i="13"/>
  <c r="DX285" i="13"/>
  <c r="CY285" i="13"/>
  <c r="CX285" i="13"/>
  <c r="BV285" i="13"/>
  <c r="BR285" i="13"/>
  <c r="DP285" i="13"/>
  <c r="BS285" i="13"/>
  <c r="DV285" i="13"/>
  <c r="DS285" i="13"/>
  <c r="DQ285" i="13"/>
  <c r="CD285" i="13"/>
  <c r="DH285" i="13"/>
  <c r="DT285" i="13"/>
  <c r="DJ285" i="13"/>
  <c r="DF285" i="13"/>
  <c r="DC285" i="13"/>
  <c r="CZ285" i="13"/>
  <c r="DL285" i="13"/>
  <c r="CW285" i="13"/>
  <c r="CT285" i="13"/>
  <c r="BQ285" i="13"/>
  <c r="BW285" i="13"/>
  <c r="BU285" i="13"/>
  <c r="CN285" i="13"/>
  <c r="DB285" i="13"/>
  <c r="BT285" i="13"/>
  <c r="DD285" i="13"/>
  <c r="CC285" i="13"/>
  <c r="CB285" i="13"/>
  <c r="CA285" i="13"/>
  <c r="BZ285" i="13"/>
  <c r="AQ124" i="12"/>
  <c r="O96" i="12"/>
  <c r="AE112" i="12"/>
  <c r="I90" i="12"/>
  <c r="Y106" i="12"/>
  <c r="AO122" i="12"/>
  <c r="S100" i="12"/>
  <c r="AI116" i="12"/>
  <c r="B149" i="12"/>
  <c r="D85" i="12"/>
  <c r="M94" i="12"/>
  <c r="AC110" i="12"/>
  <c r="G88" i="12"/>
  <c r="W104" i="12"/>
  <c r="AM120" i="12"/>
  <c r="E86" i="12"/>
  <c r="U102" i="12"/>
  <c r="AK118" i="12"/>
  <c r="J91" i="12"/>
  <c r="N95" i="12"/>
  <c r="AD111" i="12"/>
  <c r="X105" i="12"/>
  <c r="H89" i="12"/>
  <c r="AB109" i="12"/>
  <c r="R99" i="12"/>
  <c r="AH115" i="12"/>
  <c r="AR125" i="12"/>
  <c r="F87" i="12"/>
  <c r="Z107" i="12"/>
  <c r="AP123" i="12"/>
  <c r="AA108" i="12"/>
  <c r="AG114" i="12"/>
  <c r="L93" i="12"/>
  <c r="V103" i="12"/>
  <c r="AL119" i="12"/>
  <c r="AF113" i="12"/>
  <c r="Q98" i="12"/>
  <c r="AS126" i="12"/>
  <c r="P97" i="12"/>
  <c r="T101" i="12"/>
  <c r="AJ117" i="12"/>
  <c r="AN121" i="12"/>
  <c r="K92" i="12"/>
  <c r="DC305" i="13"/>
  <c r="DB305" i="13"/>
  <c r="CX305" i="13"/>
  <c r="DE305" i="13"/>
  <c r="DA305" i="13"/>
  <c r="DJ305" i="13"/>
  <c r="DF305" i="13"/>
  <c r="CY305" i="13"/>
  <c r="CZ305" i="13"/>
  <c r="DG305" i="13"/>
  <c r="DK305" i="13"/>
  <c r="DD305" i="13"/>
  <c r="DL305" i="13"/>
  <c r="DI305" i="13"/>
  <c r="DH305" i="13"/>
  <c r="CO305" i="13"/>
  <c r="DY305" i="13"/>
  <c r="DP305" i="13"/>
  <c r="CM305" i="13"/>
  <c r="CJ305" i="13"/>
  <c r="CG305" i="13"/>
  <c r="DQ305" i="13"/>
  <c r="CQ305" i="13"/>
  <c r="CA305" i="13"/>
  <c r="CI305" i="13"/>
  <c r="BS305" i="13"/>
  <c r="BY305" i="13"/>
  <c r="CK305" i="13"/>
  <c r="CD305" i="13"/>
  <c r="DX305" i="13"/>
  <c r="DV305" i="13"/>
  <c r="BX305" i="13"/>
  <c r="BQ305" i="13"/>
  <c r="DZ305" i="13" s="1"/>
  <c r="CC305" i="13"/>
  <c r="BR305" i="13"/>
  <c r="CL305" i="13"/>
  <c r="BV305" i="13"/>
  <c r="DT305" i="13"/>
  <c r="BU305" i="13"/>
  <c r="DO305" i="13"/>
  <c r="BZ305" i="13"/>
  <c r="DW305" i="13"/>
  <c r="BT305" i="13"/>
  <c r="CN305" i="13"/>
  <c r="DR305" i="13"/>
  <c r="CP305" i="13"/>
  <c r="DS305" i="13"/>
  <c r="BW305" i="13"/>
  <c r="DM305" i="13"/>
  <c r="DU305" i="13"/>
  <c r="CF305" i="13"/>
  <c r="CE305" i="13"/>
  <c r="CB305" i="13"/>
  <c r="CH305" i="13"/>
  <c r="DN305" i="13"/>
  <c r="CW305" i="13"/>
  <c r="CV305" i="13"/>
  <c r="CU305" i="13"/>
  <c r="CT305" i="13"/>
  <c r="DZ158" i="14"/>
  <c r="DZ224" i="13"/>
  <c r="BM317" i="14"/>
  <c r="DD317" i="14" s="1"/>
  <c r="BM307" i="14"/>
  <c r="CT307" i="14" s="1"/>
  <c r="DZ159" i="14"/>
  <c r="Y484" i="12"/>
  <c r="AX509" i="12"/>
  <c r="U480" i="12"/>
  <c r="AS504" i="12"/>
  <c r="J469" i="12"/>
  <c r="AL497" i="12"/>
  <c r="H467" i="12"/>
  <c r="V481" i="12"/>
  <c r="AP501" i="12"/>
  <c r="F465" i="12"/>
  <c r="AG492" i="12"/>
  <c r="Z485" i="12"/>
  <c r="K470" i="12"/>
  <c r="AQ502" i="12"/>
  <c r="N473" i="12"/>
  <c r="AI494" i="12"/>
  <c r="AA486" i="12"/>
  <c r="AW508" i="12"/>
  <c r="W482" i="12"/>
  <c r="AR503" i="12"/>
  <c r="P475" i="12"/>
  <c r="AH493" i="12"/>
  <c r="AM498" i="12"/>
  <c r="D463" i="12"/>
  <c r="O474" i="12"/>
  <c r="AF491" i="12"/>
  <c r="Q476" i="12"/>
  <c r="R477" i="12"/>
  <c r="AT505" i="12"/>
  <c r="AB487" i="12"/>
  <c r="AC488" i="12"/>
  <c r="AY510" i="12"/>
  <c r="M472" i="12"/>
  <c r="X483" i="12"/>
  <c r="AJ495" i="12"/>
  <c r="AD489" i="12"/>
  <c r="T479" i="12"/>
  <c r="AK496" i="12"/>
  <c r="AE490" i="12"/>
  <c r="AV507" i="12"/>
  <c r="AN499" i="12"/>
  <c r="G466" i="12"/>
  <c r="I468" i="12"/>
  <c r="AU506" i="12"/>
  <c r="AO500" i="12"/>
  <c r="E464" i="12"/>
  <c r="L471" i="12"/>
  <c r="S478" i="12"/>
  <c r="CX238" i="14"/>
  <c r="DE238" i="14"/>
  <c r="DF238" i="14"/>
  <c r="DI238" i="14"/>
  <c r="CY238" i="14"/>
  <c r="DH238" i="14"/>
  <c r="DK238" i="14"/>
  <c r="BV238" i="14"/>
  <c r="CJ238" i="14"/>
  <c r="DV238" i="14"/>
  <c r="BY238" i="14"/>
  <c r="CW238" i="14"/>
  <c r="CZ238" i="14"/>
  <c r="CM238" i="14"/>
  <c r="DY238" i="14"/>
  <c r="CB238" i="14"/>
  <c r="DN238" i="14"/>
  <c r="BQ238" i="14"/>
  <c r="DZ238" i="14" s="1"/>
  <c r="DG238" i="14"/>
  <c r="DA238" i="14"/>
  <c r="CE238" i="14"/>
  <c r="DQ238" i="14"/>
  <c r="BT238" i="14"/>
  <c r="CH238" i="14"/>
  <c r="DT238" i="14"/>
  <c r="BW238" i="14"/>
  <c r="CK238" i="14"/>
  <c r="DW238" i="14"/>
  <c r="BZ238" i="14"/>
  <c r="DL238" i="14"/>
  <c r="DC238" i="14"/>
  <c r="DJ238" i="14"/>
  <c r="BU238" i="14"/>
  <c r="CI238" i="14"/>
  <c r="DU238" i="14"/>
  <c r="CF238" i="14"/>
  <c r="CL238" i="14"/>
  <c r="DX238" i="14"/>
  <c r="CA238" i="14"/>
  <c r="DM238" i="14"/>
  <c r="BX238" i="14"/>
  <c r="DB238" i="14"/>
  <c r="DR238" i="14"/>
  <c r="CN238" i="14"/>
  <c r="CD238" i="14"/>
  <c r="CC238" i="14"/>
  <c r="DO238" i="14"/>
  <c r="DP238" i="14"/>
  <c r="CV238" i="14"/>
  <c r="BS238" i="14"/>
  <c r="DD238" i="14"/>
  <c r="BR238" i="14"/>
  <c r="DS238" i="14"/>
  <c r="CG238" i="14"/>
  <c r="CU238" i="14"/>
  <c r="CT238" i="14"/>
  <c r="CS238" i="14"/>
  <c r="CR238" i="14"/>
  <c r="CQ238" i="14"/>
  <c r="BM363" i="13"/>
  <c r="CL363" i="13" s="1"/>
  <c r="CK287" i="13"/>
  <c r="CM287" i="13"/>
  <c r="CF287" i="13"/>
  <c r="CI287" i="13"/>
  <c r="CS287" i="13"/>
  <c r="CQ287" i="13"/>
  <c r="CR287" i="13"/>
  <c r="CJ287" i="13"/>
  <c r="DG287" i="13"/>
  <c r="DV287" i="13"/>
  <c r="DS287" i="13"/>
  <c r="BQ287" i="13"/>
  <c r="DA287" i="13"/>
  <c r="DX287" i="13"/>
  <c r="CY287" i="13"/>
  <c r="DJ287" i="13"/>
  <c r="DF287" i="13"/>
  <c r="DN287" i="13"/>
  <c r="DP287" i="13"/>
  <c r="BS287" i="13"/>
  <c r="CW287" i="13"/>
  <c r="BU287" i="13"/>
  <c r="DB287" i="13"/>
  <c r="CL287" i="13"/>
  <c r="DH287" i="13"/>
  <c r="DT287" i="13"/>
  <c r="BW287" i="13"/>
  <c r="DR287" i="13"/>
  <c r="DY287" i="13"/>
  <c r="CZ287" i="13"/>
  <c r="DL287" i="13"/>
  <c r="DU287" i="13"/>
  <c r="DE287" i="13"/>
  <c r="DK287" i="13"/>
  <c r="BT287" i="13"/>
  <c r="DD287" i="13"/>
  <c r="DI287" i="13"/>
  <c r="BR287" i="13"/>
  <c r="CX287" i="13"/>
  <c r="CN287" i="13"/>
  <c r="CP287" i="13"/>
  <c r="DW287" i="13"/>
  <c r="CV287" i="13"/>
  <c r="CU287" i="13"/>
  <c r="DQ287" i="13"/>
  <c r="BY287" i="13"/>
  <c r="CG287" i="13"/>
  <c r="DO287" i="13"/>
  <c r="CH287" i="13"/>
  <c r="DM287" i="13"/>
  <c r="BX287" i="13"/>
  <c r="BV287" i="13"/>
  <c r="CT287" i="13"/>
  <c r="CO287" i="13"/>
  <c r="DC287" i="13"/>
  <c r="CE287" i="13"/>
  <c r="CD287" i="13"/>
  <c r="CC287" i="13"/>
  <c r="CB287" i="13"/>
  <c r="BM84" i="12"/>
  <c r="BQ84" i="12" s="1"/>
  <c r="CO237" i="14"/>
  <c r="DC316" i="13"/>
  <c r="CM299" i="13"/>
  <c r="BZ222" i="14"/>
  <c r="CA287" i="13"/>
  <c r="DZ216" i="13"/>
  <c r="BZ221" i="14"/>
  <c r="CO221" i="14"/>
  <c r="CM221" i="14"/>
  <c r="CI221" i="14"/>
  <c r="CF221" i="14"/>
  <c r="CG221" i="14"/>
  <c r="BR221" i="14"/>
  <c r="DD221" i="14"/>
  <c r="DJ221" i="14"/>
  <c r="CS221" i="14"/>
  <c r="DO221" i="14"/>
  <c r="CL221" i="14"/>
  <c r="DU221" i="14"/>
  <c r="CV221" i="14"/>
  <c r="DB221" i="14"/>
  <c r="BU221" i="14"/>
  <c r="DG221" i="14"/>
  <c r="DM221" i="14"/>
  <c r="DS221" i="14"/>
  <c r="CT221" i="14"/>
  <c r="DX221" i="14"/>
  <c r="CY221" i="14"/>
  <c r="CQ221" i="14"/>
  <c r="DE221" i="14"/>
  <c r="DK221" i="14"/>
  <c r="BV221" i="14"/>
  <c r="DP221" i="14"/>
  <c r="BS221" i="14"/>
  <c r="CE221" i="14"/>
  <c r="DN221" i="14"/>
  <c r="BQ221" i="14"/>
  <c r="CU221" i="14"/>
  <c r="DQ221" i="14"/>
  <c r="CZ221" i="14"/>
  <c r="CH221" i="14"/>
  <c r="DF221" i="14"/>
  <c r="DT221" i="14"/>
  <c r="BW221" i="14"/>
  <c r="DI221" i="14"/>
  <c r="BT221" i="14"/>
  <c r="CK221" i="14"/>
  <c r="CP221" i="14"/>
  <c r="DA221" i="14"/>
  <c r="DV221" i="14"/>
  <c r="DH221" i="14"/>
  <c r="CR221" i="14"/>
  <c r="CX221" i="14"/>
  <c r="DW221" i="14"/>
  <c r="CN221" i="14"/>
  <c r="CW221" i="14"/>
  <c r="DL221" i="14"/>
  <c r="DC221" i="14"/>
  <c r="CJ221" i="14"/>
  <c r="DR221" i="14"/>
  <c r="DY221" i="14"/>
  <c r="CD221" i="14"/>
  <c r="CC221" i="14"/>
  <c r="CB221" i="14"/>
  <c r="CA221" i="14"/>
  <c r="CC465" i="14"/>
  <c r="BS465" i="14"/>
  <c r="CB465" i="14"/>
  <c r="CE465" i="14"/>
  <c r="DE465" i="14"/>
  <c r="CS465" i="14"/>
  <c r="CT465" i="14"/>
  <c r="CQ465" i="14"/>
  <c r="DL465" i="14"/>
  <c r="DX465" i="14"/>
  <c r="BY465" i="14"/>
  <c r="BT465" i="14"/>
  <c r="CW465" i="14"/>
  <c r="CK465" i="14"/>
  <c r="CI465" i="14"/>
  <c r="DW465" i="14"/>
  <c r="CU465" i="14"/>
  <c r="DB465" i="14"/>
  <c r="CA465" i="14"/>
  <c r="BX465" i="14"/>
  <c r="CO465" i="14"/>
  <c r="DT465" i="14"/>
  <c r="DR465" i="14"/>
  <c r="CZ465" i="14"/>
  <c r="DK465" i="14"/>
  <c r="CJ465" i="14"/>
  <c r="BV465" i="14"/>
  <c r="CG465" i="14"/>
  <c r="DJ465" i="14"/>
  <c r="DV465" i="14"/>
  <c r="CH465" i="14"/>
  <c r="CP465" i="14"/>
  <c r="CD465" i="14"/>
  <c r="BZ465" i="14"/>
  <c r="DY465" i="14"/>
  <c r="CY465" i="14"/>
  <c r="DG465" i="14"/>
  <c r="DP465" i="14"/>
  <c r="DH465" i="14"/>
  <c r="BU465" i="14"/>
  <c r="CF465" i="14"/>
  <c r="DQ465" i="14"/>
  <c r="CN465" i="14"/>
  <c r="CR465" i="14"/>
  <c r="CX465" i="14"/>
  <c r="CM465" i="14"/>
  <c r="DU465" i="14"/>
  <c r="DI465" i="14"/>
  <c r="DO465" i="14"/>
  <c r="DS465" i="14"/>
  <c r="DN465" i="14"/>
  <c r="DC465" i="14"/>
  <c r="DF465" i="14"/>
  <c r="CV465" i="14"/>
  <c r="BW465" i="14"/>
  <c r="CL465" i="14"/>
  <c r="DM465" i="14"/>
  <c r="DD465" i="14"/>
  <c r="DA465" i="14"/>
  <c r="BR465" i="14"/>
  <c r="BY209" i="12"/>
  <c r="CE209" i="12"/>
  <c r="CF209" i="12"/>
  <c r="CD209" i="12"/>
  <c r="DN209" i="12"/>
  <c r="CV209" i="12"/>
  <c r="DP209" i="12"/>
  <c r="DI209" i="12"/>
  <c r="DS209" i="12"/>
  <c r="CI209" i="12"/>
  <c r="CA209" i="12"/>
  <c r="DC209" i="12"/>
  <c r="BW209" i="12"/>
  <c r="DF209" i="12"/>
  <c r="CN209" i="12"/>
  <c r="DH209" i="12"/>
  <c r="CS209" i="12"/>
  <c r="DM209" i="12"/>
  <c r="CC209" i="12"/>
  <c r="BX209" i="12"/>
  <c r="CX209" i="12"/>
  <c r="DR209" i="12"/>
  <c r="CZ209" i="12"/>
  <c r="DW209" i="12"/>
  <c r="CM209" i="12"/>
  <c r="CW209" i="12"/>
  <c r="CP209" i="12"/>
  <c r="DJ209" i="12"/>
  <c r="CR209" i="12"/>
  <c r="DG209" i="12"/>
  <c r="DQ209" i="12"/>
  <c r="CG209" i="12"/>
  <c r="DT209" i="12"/>
  <c r="CT209" i="12"/>
  <c r="DK209" i="12"/>
  <c r="DU209" i="12"/>
  <c r="CK209" i="12"/>
  <c r="DE209" i="12"/>
  <c r="DL209" i="12"/>
  <c r="CL209" i="12"/>
  <c r="CU209" i="12"/>
  <c r="DO209" i="12"/>
  <c r="DB209" i="12"/>
  <c r="DD209" i="12"/>
  <c r="DX209" i="12"/>
  <c r="CQ209" i="12"/>
  <c r="CJ209" i="12"/>
  <c r="CB209" i="12"/>
  <c r="DY209" i="12"/>
  <c r="DV209" i="12"/>
  <c r="CO209" i="12"/>
  <c r="CY209" i="12"/>
  <c r="CH209" i="12"/>
  <c r="DA209" i="12"/>
  <c r="BZ209" i="12"/>
  <c r="BV209" i="12"/>
  <c r="BU209" i="12"/>
  <c r="BT209" i="12"/>
  <c r="BS209" i="12"/>
  <c r="BR209" i="12"/>
  <c r="AO18" i="9"/>
  <c r="R18" i="9"/>
  <c r="Q18" i="22" s="1"/>
  <c r="BM467" i="13"/>
  <c r="BQ467" i="13" s="1"/>
  <c r="DZ467" i="13" s="1"/>
  <c r="BM295" i="14"/>
  <c r="CH295" i="14" s="1"/>
  <c r="BM283" i="14"/>
  <c r="BV283" i="14" s="1"/>
  <c r="BM316" i="14"/>
  <c r="BM289" i="14"/>
  <c r="CB289" i="14" s="1"/>
  <c r="BM313" i="14"/>
  <c r="CZ313" i="14" s="1"/>
  <c r="CW300" i="13"/>
  <c r="DV300" i="13"/>
  <c r="BY300" i="13"/>
  <c r="CE300" i="13"/>
  <c r="BV300" i="13"/>
  <c r="CC300" i="13"/>
  <c r="CY300" i="13"/>
  <c r="DN300" i="13"/>
  <c r="BQ300" i="13"/>
  <c r="DZ300" i="13" s="1"/>
  <c r="BW300" i="13"/>
  <c r="BU300" i="13"/>
  <c r="DJ300" i="13"/>
  <c r="CS300" i="13"/>
  <c r="CH300" i="13"/>
  <c r="DT300" i="13"/>
  <c r="DX300" i="13"/>
  <c r="DY300" i="13"/>
  <c r="CD300" i="13"/>
  <c r="DB300" i="13"/>
  <c r="DO300" i="13"/>
  <c r="BR300" i="13"/>
  <c r="CF300" i="13"/>
  <c r="DH300" i="13"/>
  <c r="CL300" i="13"/>
  <c r="DC300" i="13"/>
  <c r="CI300" i="13"/>
  <c r="DU300" i="13"/>
  <c r="BX300" i="13"/>
  <c r="CJ300" i="13"/>
  <c r="DQ300" i="13"/>
  <c r="CG300" i="13"/>
  <c r="CK300" i="13"/>
  <c r="DL300" i="13"/>
  <c r="DI300" i="13"/>
  <c r="DA300" i="13"/>
  <c r="CV300" i="13"/>
  <c r="DS300" i="13"/>
  <c r="DF300" i="13"/>
  <c r="CT300" i="13"/>
  <c r="CU300" i="13"/>
  <c r="DW300" i="13"/>
  <c r="DK300" i="13"/>
  <c r="DD300" i="13"/>
  <c r="CA300" i="13"/>
  <c r="DP300" i="13"/>
  <c r="DG300" i="13"/>
  <c r="BS300" i="13"/>
  <c r="CB300" i="13"/>
  <c r="BZ300" i="13"/>
  <c r="BT300" i="13"/>
  <c r="CX300" i="13"/>
  <c r="CZ300" i="13"/>
  <c r="DM300" i="13"/>
  <c r="DR300" i="13"/>
  <c r="DE300" i="13"/>
  <c r="CR300" i="13"/>
  <c r="CQ300" i="13"/>
  <c r="CP300" i="13"/>
  <c r="CO300" i="13"/>
  <c r="DQ310" i="13"/>
  <c r="DL310" i="13"/>
  <c r="DI310" i="13"/>
  <c r="DF310" i="13"/>
  <c r="DC310" i="13"/>
  <c r="DH310" i="13"/>
  <c r="DP310" i="13"/>
  <c r="DK310" i="13"/>
  <c r="DY310" i="13"/>
  <c r="CB310" i="13"/>
  <c r="CU310" i="13"/>
  <c r="CQ310" i="13"/>
  <c r="CV310" i="13"/>
  <c r="DM310" i="13"/>
  <c r="DD310" i="13"/>
  <c r="DJ310" i="13"/>
  <c r="CK310" i="13"/>
  <c r="DU310" i="13"/>
  <c r="BV310" i="13"/>
  <c r="BR310" i="13"/>
  <c r="BW310" i="13"/>
  <c r="CC310" i="13"/>
  <c r="CO310" i="13"/>
  <c r="DS310" i="13"/>
  <c r="CP310" i="13"/>
  <c r="CM310" i="13"/>
  <c r="DG310" i="13"/>
  <c r="DE310" i="13"/>
  <c r="DN310" i="13"/>
  <c r="DX310" i="13"/>
  <c r="BY310" i="13"/>
  <c r="CF310" i="13"/>
  <c r="CN310" i="13"/>
  <c r="BZ310" i="13"/>
  <c r="DO310" i="13"/>
  <c r="CR310" i="13"/>
  <c r="BQ310" i="13"/>
  <c r="DZ310" i="13" s="1"/>
  <c r="BS310" i="13"/>
  <c r="CA310" i="13"/>
  <c r="DW310" i="13"/>
  <c r="CJ310" i="13"/>
  <c r="CD310" i="13"/>
  <c r="BT310" i="13"/>
  <c r="DV310" i="13"/>
  <c r="CG310" i="13"/>
  <c r="CI310" i="13"/>
  <c r="CE310" i="13"/>
  <c r="DT310" i="13"/>
  <c r="CL310" i="13"/>
  <c r="CH310" i="13"/>
  <c r="BX310" i="13"/>
  <c r="CT310" i="13"/>
  <c r="CS310" i="13"/>
  <c r="DR310" i="13"/>
  <c r="BU310" i="13"/>
  <c r="DB310" i="13"/>
  <c r="DA310" i="13"/>
  <c r="CZ310" i="13"/>
  <c r="CY310" i="13"/>
  <c r="CK297" i="13"/>
  <c r="DX254" i="14"/>
  <c r="DU254" i="14"/>
  <c r="DV254" i="14"/>
  <c r="DT254" i="14"/>
  <c r="CM254" i="14"/>
  <c r="DA254" i="14"/>
  <c r="CB254" i="14"/>
  <c r="CP254" i="14"/>
  <c r="BQ254" i="14"/>
  <c r="DZ254" i="14" s="1"/>
  <c r="DQ254" i="14"/>
  <c r="CE254" i="14"/>
  <c r="CS254" i="14"/>
  <c r="BT254" i="14"/>
  <c r="CH254" i="14"/>
  <c r="DD254" i="14"/>
  <c r="DW254" i="14"/>
  <c r="BW254" i="14"/>
  <c r="CK254" i="14"/>
  <c r="CY254" i="14"/>
  <c r="BZ254" i="14"/>
  <c r="CV254" i="14"/>
  <c r="DM254" i="14"/>
  <c r="DS254" i="14"/>
  <c r="DL254" i="14"/>
  <c r="DB254" i="14"/>
  <c r="CC254" i="14"/>
  <c r="CQ254" i="14"/>
  <c r="BR254" i="14"/>
  <c r="CN254" i="14"/>
  <c r="DR254" i="14"/>
  <c r="DY254" i="14"/>
  <c r="CL254" i="14"/>
  <c r="CZ254" i="14"/>
  <c r="CA254" i="14"/>
  <c r="CO254" i="14"/>
  <c r="BX254" i="14"/>
  <c r="DC254" i="14"/>
  <c r="CD254" i="14"/>
  <c r="CR254" i="14"/>
  <c r="BS254" i="14"/>
  <c r="CG254" i="14"/>
  <c r="DP254" i="14"/>
  <c r="CU254" i="14"/>
  <c r="BY254" i="14"/>
  <c r="DN254" i="14"/>
  <c r="DO254" i="14"/>
  <c r="CT254" i="14"/>
  <c r="CF254" i="14"/>
  <c r="BV254" i="14"/>
  <c r="CJ254" i="14"/>
  <c r="BU254" i="14"/>
  <c r="CI254" i="14"/>
  <c r="CX254" i="14"/>
  <c r="CW254" i="14"/>
  <c r="DK254" i="14"/>
  <c r="DJ254" i="14"/>
  <c r="DI254" i="14"/>
  <c r="DH254" i="14"/>
  <c r="DG254" i="14"/>
  <c r="CP232" i="14"/>
  <c r="CZ232" i="14"/>
  <c r="CS232" i="14"/>
  <c r="CY232" i="14"/>
  <c r="CV232" i="14"/>
  <c r="DA232" i="14"/>
  <c r="CU232" i="14"/>
  <c r="CT232" i="14"/>
  <c r="CR232" i="14"/>
  <c r="DB232" i="14"/>
  <c r="DC232" i="14"/>
  <c r="DJ232" i="14"/>
  <c r="DX232" i="14"/>
  <c r="CA232" i="14"/>
  <c r="DU232" i="14"/>
  <c r="DD232" i="14"/>
  <c r="CD232" i="14"/>
  <c r="DP232" i="14"/>
  <c r="BS232" i="14"/>
  <c r="DM232" i="14"/>
  <c r="CF232" i="14"/>
  <c r="CQ232" i="14"/>
  <c r="BV232" i="14"/>
  <c r="DH232" i="14"/>
  <c r="DV232" i="14"/>
  <c r="DE232" i="14"/>
  <c r="BX232" i="14"/>
  <c r="CX232" i="14"/>
  <c r="DS232" i="14"/>
  <c r="DY232" i="14"/>
  <c r="CB232" i="14"/>
  <c r="DN232" i="14"/>
  <c r="CG232" i="14"/>
  <c r="CE232" i="14"/>
  <c r="DI232" i="14"/>
  <c r="DW232" i="14"/>
  <c r="CH232" i="14"/>
  <c r="BQ232" i="14"/>
  <c r="DZ232" i="14" s="1"/>
  <c r="BW232" i="14"/>
  <c r="CC232" i="14"/>
  <c r="DO232" i="14"/>
  <c r="BZ232" i="14"/>
  <c r="DT232" i="14"/>
  <c r="CW232" i="14"/>
  <c r="DR232" i="14"/>
  <c r="DL232" i="14"/>
  <c r="DQ232" i="14"/>
  <c r="DG232" i="14"/>
  <c r="BU232" i="14"/>
  <c r="BT232" i="14"/>
  <c r="DF232" i="14"/>
  <c r="BR232" i="14"/>
  <c r="DK232" i="14"/>
  <c r="BY232" i="14"/>
  <c r="CO232" i="14"/>
  <c r="CN232" i="14"/>
  <c r="CM232" i="14"/>
  <c r="CL232" i="14"/>
  <c r="CK232" i="14"/>
  <c r="DV252" i="14"/>
  <c r="DS252" i="14"/>
  <c r="DL252" i="14"/>
  <c r="DO252" i="14"/>
  <c r="DT252" i="14"/>
  <c r="DP252" i="14"/>
  <c r="BW252" i="14"/>
  <c r="CS252" i="14"/>
  <c r="CB252" i="14"/>
  <c r="CP252" i="14"/>
  <c r="BQ252" i="14"/>
  <c r="DZ252" i="14" s="1"/>
  <c r="DM252" i="14"/>
  <c r="DN252" i="14"/>
  <c r="DR252" i="14"/>
  <c r="DJ252" i="14"/>
  <c r="DB252" i="14"/>
  <c r="CK252" i="14"/>
  <c r="BT252" i="14"/>
  <c r="CH252" i="14"/>
  <c r="CV252" i="14"/>
  <c r="DW252" i="14"/>
  <c r="CT252" i="14"/>
  <c r="CC252" i="14"/>
  <c r="CY252" i="14"/>
  <c r="BZ252" i="14"/>
  <c r="CN252" i="14"/>
  <c r="CL252" i="14"/>
  <c r="BU252" i="14"/>
  <c r="CQ252" i="14"/>
  <c r="BR252" i="14"/>
  <c r="CF252" i="14"/>
  <c r="DU252" i="14"/>
  <c r="CU252" i="14"/>
  <c r="BV252" i="14"/>
  <c r="CZ252" i="14"/>
  <c r="CA252" i="14"/>
  <c r="CO252" i="14"/>
  <c r="DQ252" i="14"/>
  <c r="CM252" i="14"/>
  <c r="DY252" i="14"/>
  <c r="CR252" i="14"/>
  <c r="BS252" i="14"/>
  <c r="CG252" i="14"/>
  <c r="CI252" i="14"/>
  <c r="CD252" i="14"/>
  <c r="CX252" i="14"/>
  <c r="CW252" i="14"/>
  <c r="DK252" i="14"/>
  <c r="CE252" i="14"/>
  <c r="BY252" i="14"/>
  <c r="BX252" i="14"/>
  <c r="DA252" i="14"/>
  <c r="DX252" i="14"/>
  <c r="CJ252" i="14"/>
  <c r="DI252" i="14"/>
  <c r="DH252" i="14"/>
  <c r="DG252" i="14"/>
  <c r="DF252" i="14"/>
  <c r="DE252" i="14"/>
  <c r="BM371" i="13"/>
  <c r="CT371" i="13" s="1"/>
  <c r="BM342" i="13"/>
  <c r="BM364" i="13"/>
  <c r="CM364" i="13" s="1"/>
  <c r="AH436" i="13"/>
  <c r="S421" i="13"/>
  <c r="D406" i="13"/>
  <c r="X426" i="13"/>
  <c r="E407" i="13"/>
  <c r="B470" i="13"/>
  <c r="AF434" i="13"/>
  <c r="AI437" i="13"/>
  <c r="AO443" i="13"/>
  <c r="V424" i="13"/>
  <c r="N416" i="13"/>
  <c r="AK439" i="13"/>
  <c r="AD432" i="13"/>
  <c r="AE433" i="13"/>
  <c r="W425" i="13"/>
  <c r="Y427" i="13"/>
  <c r="U423" i="13"/>
  <c r="AP444" i="13"/>
  <c r="AM441" i="13"/>
  <c r="Q419" i="13"/>
  <c r="P418" i="13"/>
  <c r="M415" i="13"/>
  <c r="AN442" i="13"/>
  <c r="AJ438" i="13"/>
  <c r="R420" i="13"/>
  <c r="I411" i="13"/>
  <c r="L414" i="13"/>
  <c r="AR446" i="13"/>
  <c r="AB430" i="13"/>
  <c r="Z428" i="13"/>
  <c r="AG435" i="13"/>
  <c r="T422" i="13"/>
  <c r="AL440" i="13"/>
  <c r="AC431" i="13"/>
  <c r="H410" i="13"/>
  <c r="O417" i="13"/>
  <c r="G409" i="13"/>
  <c r="J412" i="13"/>
  <c r="K413" i="13"/>
  <c r="F408" i="13"/>
  <c r="AQ445" i="13"/>
  <c r="AA429" i="13"/>
  <c r="BM348" i="13"/>
  <c r="BW348" i="13" s="1"/>
  <c r="AM503" i="13"/>
  <c r="AD494" i="13"/>
  <c r="W487" i="13"/>
  <c r="J474" i="13"/>
  <c r="G471" i="13"/>
  <c r="AT510" i="13"/>
  <c r="AK501" i="13"/>
  <c r="AB492" i="13"/>
  <c r="U485" i="13"/>
  <c r="H472" i="13"/>
  <c r="M477" i="13"/>
  <c r="AR508" i="13"/>
  <c r="AI499" i="13"/>
  <c r="AE495" i="13"/>
  <c r="S483" i="13"/>
  <c r="F470" i="13"/>
  <c r="K475" i="13"/>
  <c r="AP506" i="13"/>
  <c r="AG497" i="13"/>
  <c r="AC493" i="13"/>
  <c r="Q481" i="13"/>
  <c r="P480" i="13"/>
  <c r="R482" i="13"/>
  <c r="AN504" i="13"/>
  <c r="AL502" i="13"/>
  <c r="Z490" i="13"/>
  <c r="E469" i="13"/>
  <c r="T484" i="13"/>
  <c r="AS509" i="13"/>
  <c r="AJ500" i="13"/>
  <c r="X488" i="13"/>
  <c r="V486" i="13"/>
  <c r="O479" i="13"/>
  <c r="AO505" i="13"/>
  <c r="AF496" i="13"/>
  <c r="Y489" i="13"/>
  <c r="L476" i="13"/>
  <c r="D468" i="13"/>
  <c r="AA491" i="13"/>
  <c r="N478" i="13"/>
  <c r="I473" i="13"/>
  <c r="AQ507" i="13"/>
  <c r="AH498" i="13"/>
  <c r="BM277" i="14"/>
  <c r="BQ277" i="14" s="1"/>
  <c r="DZ171" i="14"/>
  <c r="B275" i="12"/>
  <c r="AR315" i="12" s="1"/>
  <c r="AM246" i="12"/>
  <c r="M220" i="12"/>
  <c r="AH241" i="12"/>
  <c r="F213" i="12"/>
  <c r="V229" i="12"/>
  <c r="O222" i="12"/>
  <c r="AO248" i="12"/>
  <c r="H215" i="12"/>
  <c r="K218" i="12"/>
  <c r="AQ250" i="12"/>
  <c r="AC236" i="12"/>
  <c r="AL245" i="12"/>
  <c r="N221" i="12"/>
  <c r="Y232" i="12"/>
  <c r="X231" i="12"/>
  <c r="E212" i="12"/>
  <c r="AG240" i="12"/>
  <c r="G214" i="12"/>
  <c r="R225" i="12"/>
  <c r="D211" i="12"/>
  <c r="S226" i="12"/>
  <c r="AB235" i="12"/>
  <c r="W230" i="12"/>
  <c r="AK244" i="12"/>
  <c r="Q224" i="12"/>
  <c r="L219" i="12"/>
  <c r="AR251" i="12"/>
  <c r="P223" i="12"/>
  <c r="AF239" i="12"/>
  <c r="T227" i="12"/>
  <c r="Z233" i="12"/>
  <c r="AU254" i="12"/>
  <c r="AD237" i="12"/>
  <c r="AJ243" i="12"/>
  <c r="AS252" i="12"/>
  <c r="AP249" i="12"/>
  <c r="AA234" i="12"/>
  <c r="AT253" i="12"/>
  <c r="AN247" i="12"/>
  <c r="AE238" i="12"/>
  <c r="U228" i="12"/>
  <c r="I216" i="12"/>
  <c r="AI242" i="12"/>
  <c r="J217" i="12"/>
  <c r="BM305" i="14"/>
  <c r="CR305" i="14" s="1"/>
  <c r="CB398" i="12"/>
  <c r="BU398" i="12"/>
  <c r="DR398" i="12"/>
  <c r="DI398" i="12"/>
  <c r="CR398" i="12"/>
  <c r="DV398" i="12"/>
  <c r="DE398" i="12"/>
  <c r="CN398" i="12"/>
  <c r="BT398" i="12"/>
  <c r="BV398" i="12"/>
  <c r="DJ398" i="12"/>
  <c r="DA398" i="12"/>
  <c r="CJ398" i="12"/>
  <c r="DN398" i="12"/>
  <c r="CW398" i="12"/>
  <c r="CF398" i="12"/>
  <c r="CA398" i="12"/>
  <c r="DB398" i="12"/>
  <c r="CS398" i="12"/>
  <c r="DW398" i="12"/>
  <c r="DF398" i="12"/>
  <c r="CO398" i="12"/>
  <c r="DS398" i="12"/>
  <c r="CT398" i="12"/>
  <c r="CK398" i="12"/>
  <c r="DO398" i="12"/>
  <c r="CX398" i="12"/>
  <c r="CG398" i="12"/>
  <c r="DK398" i="12"/>
  <c r="CD398" i="12"/>
  <c r="DP398" i="12"/>
  <c r="CY398" i="12"/>
  <c r="CH398" i="12"/>
  <c r="DL398" i="12"/>
  <c r="CU398" i="12"/>
  <c r="BX398" i="12"/>
  <c r="DY398" i="12"/>
  <c r="DH398" i="12"/>
  <c r="CQ398" i="12"/>
  <c r="DU398" i="12"/>
  <c r="DD398" i="12"/>
  <c r="CM398" i="12"/>
  <c r="BZ398" i="12"/>
  <c r="CP398" i="12"/>
  <c r="BY398" i="12"/>
  <c r="BW398" i="12"/>
  <c r="DM398" i="12"/>
  <c r="DT398" i="12"/>
  <c r="CL398" i="12"/>
  <c r="DQ398" i="12"/>
  <c r="CV398" i="12"/>
  <c r="DX398" i="12"/>
  <c r="DC398" i="12"/>
  <c r="CZ398" i="12"/>
  <c r="CE398" i="12"/>
  <c r="CC398" i="12"/>
  <c r="CI398" i="12"/>
  <c r="DG398" i="12"/>
  <c r="BS398" i="12"/>
  <c r="BR398" i="12"/>
  <c r="AE18" i="9"/>
  <c r="DZ152" i="14"/>
  <c r="CJ283" i="13"/>
  <c r="CM283" i="13"/>
  <c r="CD283" i="13"/>
  <c r="CH283" i="13"/>
  <c r="CE283" i="13"/>
  <c r="DP283" i="13"/>
  <c r="CY283" i="13"/>
  <c r="DA283" i="13"/>
  <c r="DI283" i="13"/>
  <c r="CS283" i="13"/>
  <c r="CI283" i="13"/>
  <c r="CG283" i="13"/>
  <c r="CL283" i="13"/>
  <c r="CZ283" i="13"/>
  <c r="BS283" i="13"/>
  <c r="DK283" i="13"/>
  <c r="DS283" i="13"/>
  <c r="DQ283" i="13"/>
  <c r="CB283" i="13"/>
  <c r="CR283" i="13"/>
  <c r="DT283" i="13"/>
  <c r="CX283" i="13"/>
  <c r="DF283" i="13"/>
  <c r="BQ283" i="13"/>
  <c r="DW283" i="13"/>
  <c r="DD283" i="13"/>
  <c r="DJ283" i="13"/>
  <c r="BU283" i="13"/>
  <c r="DC283" i="13"/>
  <c r="CO283" i="13"/>
  <c r="DO283" i="13"/>
  <c r="CV283" i="13"/>
  <c r="CW283" i="13"/>
  <c r="DR283" i="13"/>
  <c r="DB283" i="13"/>
  <c r="CC283" i="13"/>
  <c r="DX283" i="13"/>
  <c r="DV283" i="13"/>
  <c r="CP283" i="13"/>
  <c r="DH283" i="13"/>
  <c r="DU283" i="13"/>
  <c r="BT283" i="13"/>
  <c r="CU283" i="13"/>
  <c r="DG283" i="13"/>
  <c r="CT283" i="13"/>
  <c r="CF283" i="13"/>
  <c r="CQ283" i="13"/>
  <c r="DE283" i="13"/>
  <c r="DL283" i="13"/>
  <c r="BR283" i="13"/>
  <c r="CN283" i="13"/>
  <c r="DY283" i="13"/>
  <c r="DM283" i="13"/>
  <c r="DN283" i="13"/>
  <c r="CK283" i="13"/>
  <c r="CA283" i="13"/>
  <c r="BZ283" i="13"/>
  <c r="BY283" i="13"/>
  <c r="BX283" i="13"/>
  <c r="CL227" i="14"/>
  <c r="CN227" i="14"/>
  <c r="CS227" i="14"/>
  <c r="CO227" i="14"/>
  <c r="CX227" i="14"/>
  <c r="DN227" i="14"/>
  <c r="DR227" i="14"/>
  <c r="CC227" i="14"/>
  <c r="DT227" i="14"/>
  <c r="DU227" i="14"/>
  <c r="DW227" i="14"/>
  <c r="DF227" i="14"/>
  <c r="DJ227" i="14"/>
  <c r="BU227" i="14"/>
  <c r="DM227" i="14"/>
  <c r="CP227" i="14"/>
  <c r="CV227" i="14"/>
  <c r="CM227" i="14"/>
  <c r="CQ227" i="14"/>
  <c r="CR227" i="14"/>
  <c r="DO227" i="14"/>
  <c r="BZ227" i="14"/>
  <c r="DB227" i="14"/>
  <c r="DX227" i="14"/>
  <c r="DL227" i="14"/>
  <c r="DG227" i="14"/>
  <c r="BR227" i="14"/>
  <c r="BV227" i="14"/>
  <c r="DP227" i="14"/>
  <c r="DE227" i="14"/>
  <c r="CU227" i="14"/>
  <c r="CA227" i="14"/>
  <c r="DK227" i="14"/>
  <c r="DQ227" i="14"/>
  <c r="CZ227" i="14"/>
  <c r="DD227" i="14"/>
  <c r="BS227" i="14"/>
  <c r="DC227" i="14"/>
  <c r="DI227" i="14"/>
  <c r="CB227" i="14"/>
  <c r="BX227" i="14"/>
  <c r="CY227" i="14"/>
  <c r="BY227" i="14"/>
  <c r="DY227" i="14"/>
  <c r="DV227" i="14"/>
  <c r="BQ227" i="14"/>
  <c r="DZ227" i="14" s="1"/>
  <c r="DS227" i="14"/>
  <c r="BW227" i="14"/>
  <c r="CK227" i="14"/>
  <c r="DA227" i="14"/>
  <c r="DH227" i="14"/>
  <c r="CW227" i="14"/>
  <c r="CT227" i="14"/>
  <c r="BT227" i="14"/>
  <c r="CJ227" i="14"/>
  <c r="CI227" i="14"/>
  <c r="CH227" i="14"/>
  <c r="CG227" i="14"/>
  <c r="CF227" i="14"/>
  <c r="Q24" i="9"/>
  <c r="P24" i="22" s="1"/>
  <c r="DZ215" i="13"/>
  <c r="BM359" i="13"/>
  <c r="BM351" i="13"/>
  <c r="BM369" i="13"/>
  <c r="CR369" i="13" s="1"/>
  <c r="BM343" i="13"/>
  <c r="BR343" i="13" s="1"/>
  <c r="BM370" i="13"/>
  <c r="CS370" i="13" s="1"/>
  <c r="CW301" i="13"/>
  <c r="DA301" i="13"/>
  <c r="CV301" i="13"/>
  <c r="DG301" i="13"/>
  <c r="DD301" i="13"/>
  <c r="DF301" i="13"/>
  <c r="DH301" i="13"/>
  <c r="DC301" i="13"/>
  <c r="CY301" i="13"/>
  <c r="CU301" i="13"/>
  <c r="CX301" i="13"/>
  <c r="DB301" i="13"/>
  <c r="CZ301" i="13"/>
  <c r="CL301" i="13"/>
  <c r="BU301" i="13"/>
  <c r="CI301" i="13"/>
  <c r="CH301" i="13"/>
  <c r="DV301" i="13"/>
  <c r="DS301" i="13"/>
  <c r="CD301" i="13"/>
  <c r="DX301" i="13"/>
  <c r="CA301" i="13"/>
  <c r="DM301" i="13"/>
  <c r="DJ301" i="13"/>
  <c r="DK301" i="13"/>
  <c r="BV301" i="13"/>
  <c r="DP301" i="13"/>
  <c r="BS301" i="13"/>
  <c r="CG301" i="13"/>
  <c r="DE301" i="13"/>
  <c r="DU301" i="13"/>
  <c r="CM301" i="13"/>
  <c r="DY301" i="13"/>
  <c r="CJ301" i="13"/>
  <c r="DT301" i="13"/>
  <c r="BZ301" i="13"/>
  <c r="DO301" i="13"/>
  <c r="CE301" i="13"/>
  <c r="DQ301" i="13"/>
  <c r="CB301" i="13"/>
  <c r="DL301" i="13"/>
  <c r="BY301" i="13"/>
  <c r="DN301" i="13"/>
  <c r="BW301" i="13"/>
  <c r="DI301" i="13"/>
  <c r="BT301" i="13"/>
  <c r="CF301" i="13"/>
  <c r="BR301" i="13"/>
  <c r="DR301" i="13"/>
  <c r="CK301" i="13"/>
  <c r="DW301" i="13"/>
  <c r="BX301" i="13"/>
  <c r="BQ301" i="13"/>
  <c r="DZ301" i="13" s="1"/>
  <c r="CC301" i="13"/>
  <c r="CT301" i="13"/>
  <c r="CS301" i="13"/>
  <c r="CR301" i="13"/>
  <c r="CQ301" i="13"/>
  <c r="CP301" i="13"/>
  <c r="BM210" i="12"/>
  <c r="BQ210" i="12" s="1"/>
  <c r="BQ404" i="13"/>
  <c r="CB404" i="13"/>
  <c r="BW404" i="13"/>
  <c r="BX404" i="13"/>
  <c r="BV404" i="13"/>
  <c r="BZ404" i="13"/>
  <c r="CA404" i="13"/>
  <c r="CE404" i="13"/>
  <c r="DN404" i="13"/>
  <c r="CO404" i="13"/>
  <c r="DS404" i="13"/>
  <c r="CQ404" i="13"/>
  <c r="DL404" i="13"/>
  <c r="DX404" i="13"/>
  <c r="DF404" i="13"/>
  <c r="DW404" i="13"/>
  <c r="DG404" i="13"/>
  <c r="DO404" i="13"/>
  <c r="DA404" i="13"/>
  <c r="CI404" i="13"/>
  <c r="DP404" i="13"/>
  <c r="CX404" i="13"/>
  <c r="DJ404" i="13"/>
  <c r="CT404" i="13"/>
  <c r="DB404" i="13"/>
  <c r="CM404" i="13"/>
  <c r="DH404" i="13"/>
  <c r="CP404" i="13"/>
  <c r="CV404" i="13"/>
  <c r="DR404" i="13"/>
  <c r="CN404" i="13"/>
  <c r="CC404" i="13"/>
  <c r="CR404" i="13"/>
  <c r="DM404" i="13"/>
  <c r="DT404" i="13"/>
  <c r="CS404" i="13"/>
  <c r="DK404" i="13"/>
  <c r="CJ404" i="13"/>
  <c r="DE404" i="13"/>
  <c r="DI404" i="13"/>
  <c r="DQ404" i="13"/>
  <c r="CY404" i="13"/>
  <c r="CF404" i="13"/>
  <c r="CK404" i="13"/>
  <c r="BY404" i="13"/>
  <c r="CU404" i="13"/>
  <c r="DD404" i="13"/>
  <c r="DC404" i="13"/>
  <c r="CD404" i="13"/>
  <c r="CG404" i="13"/>
  <c r="CH404" i="13"/>
  <c r="CZ404" i="13"/>
  <c r="DY404" i="13"/>
  <c r="DV404" i="13"/>
  <c r="CL404" i="13"/>
  <c r="DU404" i="13"/>
  <c r="CW404" i="13"/>
  <c r="BU404" i="13"/>
  <c r="BT404" i="13"/>
  <c r="BS404" i="13"/>
  <c r="BT403" i="13"/>
  <c r="CH403" i="13"/>
  <c r="CD403" i="13"/>
  <c r="CF403" i="13"/>
  <c r="BZ403" i="13"/>
  <c r="CB403" i="13"/>
  <c r="BX403" i="13"/>
  <c r="BU403" i="13"/>
  <c r="CE403" i="13"/>
  <c r="BV403" i="13"/>
  <c r="BW403" i="13"/>
  <c r="CI403" i="13"/>
  <c r="DE403" i="13"/>
  <c r="DS403" i="13"/>
  <c r="CT403" i="13"/>
  <c r="DY403" i="13"/>
  <c r="DV403" i="13"/>
  <c r="CW403" i="13"/>
  <c r="DK403" i="13"/>
  <c r="CL403" i="13"/>
  <c r="DQ403" i="13"/>
  <c r="DN403" i="13"/>
  <c r="CO403" i="13"/>
  <c r="DC403" i="13"/>
  <c r="DX403" i="13"/>
  <c r="DI403" i="13"/>
  <c r="DW403" i="13"/>
  <c r="DF403" i="13"/>
  <c r="DT403" i="13"/>
  <c r="CU403" i="13"/>
  <c r="DP403" i="13"/>
  <c r="DA403" i="13"/>
  <c r="CA403" i="13"/>
  <c r="BY403" i="13"/>
  <c r="CC403" i="13"/>
  <c r="DG403" i="13"/>
  <c r="CP403" i="13"/>
  <c r="DD403" i="13"/>
  <c r="DR403" i="13"/>
  <c r="CZ403" i="13"/>
  <c r="CK403" i="13"/>
  <c r="CY403" i="13"/>
  <c r="DU403" i="13"/>
  <c r="CV403" i="13"/>
  <c r="DJ403" i="13"/>
  <c r="CR403" i="13"/>
  <c r="CM403" i="13"/>
  <c r="DH403" i="13"/>
  <c r="CN403" i="13"/>
  <c r="DB403" i="13"/>
  <c r="DO403" i="13"/>
  <c r="CQ403" i="13"/>
  <c r="CJ403" i="13"/>
  <c r="CX403" i="13"/>
  <c r="CS403" i="13"/>
  <c r="CG403" i="13"/>
  <c r="DM403" i="13"/>
  <c r="DL403" i="13"/>
  <c r="BS403" i="13"/>
  <c r="BR403" i="13"/>
  <c r="DZ218" i="13"/>
  <c r="CL216" i="14"/>
  <c r="CC216" i="14"/>
  <c r="CH216" i="14"/>
  <c r="CE216" i="14"/>
  <c r="CK216" i="14"/>
  <c r="CI216" i="14"/>
  <c r="DQ216" i="14"/>
  <c r="CR216" i="14"/>
  <c r="DF216" i="14"/>
  <c r="CO216" i="14"/>
  <c r="DK216" i="14"/>
  <c r="CG216" i="14"/>
  <c r="DI216" i="14"/>
  <c r="DW216" i="14"/>
  <c r="CX216" i="14"/>
  <c r="BQ216" i="14"/>
  <c r="DC216" i="14"/>
  <c r="CB216" i="14"/>
  <c r="DA216" i="14"/>
  <c r="DO216" i="14"/>
  <c r="CP216" i="14"/>
  <c r="DT216" i="14"/>
  <c r="CU216" i="14"/>
  <c r="CF216" i="14"/>
  <c r="BZ216" i="14"/>
  <c r="DR216" i="14"/>
  <c r="CS216" i="14"/>
  <c r="DG216" i="14"/>
  <c r="BR216" i="14"/>
  <c r="DL216" i="14"/>
  <c r="DB216" i="14"/>
  <c r="DP216" i="14"/>
  <c r="CQ216" i="14"/>
  <c r="DM216" i="14"/>
  <c r="CV216" i="14"/>
  <c r="CT216" i="14"/>
  <c r="DH216" i="14"/>
  <c r="DV216" i="14"/>
  <c r="DE216" i="14"/>
  <c r="CN216" i="14"/>
  <c r="DY216" i="14"/>
  <c r="DS216" i="14"/>
  <c r="CA216" i="14"/>
  <c r="DX216" i="14"/>
  <c r="CM216" i="14"/>
  <c r="CD216" i="14"/>
  <c r="CZ216" i="14"/>
  <c r="CY216" i="14"/>
  <c r="DN216" i="14"/>
  <c r="DU216" i="14"/>
  <c r="CJ216" i="14"/>
  <c r="CW216" i="14"/>
  <c r="DD216" i="14"/>
  <c r="DJ216" i="14"/>
  <c r="BY216" i="14"/>
  <c r="BX216" i="14"/>
  <c r="BW216" i="14"/>
  <c r="BV216" i="14"/>
  <c r="BU216" i="14"/>
  <c r="CI222" i="14"/>
  <c r="CN222" i="14"/>
  <c r="CG222" i="14"/>
  <c r="CO222" i="14"/>
  <c r="BV222" i="14"/>
  <c r="DH222" i="14"/>
  <c r="DV222" i="14"/>
  <c r="CW222" i="14"/>
  <c r="DK222" i="14"/>
  <c r="CS222" i="14"/>
  <c r="CR222" i="14"/>
  <c r="DY222" i="14"/>
  <c r="CZ222" i="14"/>
  <c r="DN222" i="14"/>
  <c r="BQ222" i="14"/>
  <c r="DC222" i="14"/>
  <c r="DQ222" i="14"/>
  <c r="BT222" i="14"/>
  <c r="DF222" i="14"/>
  <c r="DT222" i="14"/>
  <c r="CU222" i="14"/>
  <c r="DI222" i="14"/>
  <c r="DW222" i="14"/>
  <c r="CX222" i="14"/>
  <c r="DL222" i="14"/>
  <c r="BW222" i="14"/>
  <c r="CJ222" i="14"/>
  <c r="CH222" i="14"/>
  <c r="CM222" i="14"/>
  <c r="CF222" i="14"/>
  <c r="DJ222" i="14"/>
  <c r="BU222" i="14"/>
  <c r="DG222" i="14"/>
  <c r="DU222" i="14"/>
  <c r="CV222" i="14"/>
  <c r="DB222" i="14"/>
  <c r="DX222" i="14"/>
  <c r="CY222" i="14"/>
  <c r="DM222" i="14"/>
  <c r="BX222" i="14"/>
  <c r="CT222" i="14"/>
  <c r="DS222" i="14"/>
  <c r="CK222" i="14"/>
  <c r="DA222" i="14"/>
  <c r="CQ222" i="14"/>
  <c r="BS222" i="14"/>
  <c r="CP222" i="14"/>
  <c r="DP222" i="14"/>
  <c r="CL222" i="14"/>
  <c r="DO222" i="14"/>
  <c r="BR222" i="14"/>
  <c r="DE222" i="14"/>
  <c r="DR222" i="14"/>
  <c r="DD222" i="14"/>
  <c r="CE222" i="14"/>
  <c r="CD222" i="14"/>
  <c r="CC222" i="14"/>
  <c r="CB222" i="14"/>
  <c r="CA222" i="14"/>
  <c r="DV318" i="13"/>
  <c r="DM318" i="13"/>
  <c r="DW318" i="13"/>
  <c r="DN318" i="13"/>
  <c r="DY318" i="13"/>
  <c r="DR318" i="13"/>
  <c r="DK318" i="13"/>
  <c r="DS318" i="13"/>
  <c r="CK318" i="13"/>
  <c r="CX318" i="13"/>
  <c r="BY318" i="13"/>
  <c r="CD318" i="13"/>
  <c r="CT318" i="13"/>
  <c r="CU318" i="13"/>
  <c r="BU318" i="13"/>
  <c r="CH318" i="13"/>
  <c r="CL318" i="13"/>
  <c r="CA318" i="13"/>
  <c r="DT318" i="13"/>
  <c r="CM318" i="13"/>
  <c r="CZ318" i="13"/>
  <c r="BZ318" i="13"/>
  <c r="DD318" i="13"/>
  <c r="CN318" i="13"/>
  <c r="DX318" i="13"/>
  <c r="BW318" i="13"/>
  <c r="CJ318" i="13"/>
  <c r="CW318" i="13"/>
  <c r="DB318" i="13"/>
  <c r="BX318" i="13"/>
  <c r="DL318" i="13"/>
  <c r="DP318" i="13"/>
  <c r="DA318" i="13"/>
  <c r="CB318" i="13"/>
  <c r="CO318" i="13"/>
  <c r="CF318" i="13"/>
  <c r="BV318" i="13"/>
  <c r="CR318" i="13"/>
  <c r="CV318" i="13"/>
  <c r="BT318" i="13"/>
  <c r="BS318" i="13"/>
  <c r="CC318" i="13"/>
  <c r="CP318" i="13"/>
  <c r="CQ318" i="13"/>
  <c r="BR318" i="13"/>
  <c r="DQ318" i="13"/>
  <c r="DC318" i="13"/>
  <c r="CG318" i="13"/>
  <c r="DO318" i="13"/>
  <c r="CY318" i="13"/>
  <c r="DU318" i="13"/>
  <c r="CE318" i="13"/>
  <c r="BQ318" i="13"/>
  <c r="DZ318" i="13" s="1"/>
  <c r="CS318" i="13"/>
  <c r="CI318" i="13"/>
  <c r="DJ318" i="13"/>
  <c r="DI318" i="13"/>
  <c r="DH318" i="13"/>
  <c r="DG318" i="13"/>
  <c r="CZ240" i="14"/>
  <c r="DI240" i="14"/>
  <c r="DH240" i="14"/>
  <c r="DA240" i="14"/>
  <c r="DK240" i="14"/>
  <c r="DS240" i="14"/>
  <c r="DY240" i="14"/>
  <c r="CB240" i="14"/>
  <c r="DN240" i="14"/>
  <c r="CG240" i="14"/>
  <c r="CM240" i="14"/>
  <c r="DQ240" i="14"/>
  <c r="BT240" i="14"/>
  <c r="CP240" i="14"/>
  <c r="BY240" i="14"/>
  <c r="DB240" i="14"/>
  <c r="DF240" i="14"/>
  <c r="CE240" i="14"/>
  <c r="CK240" i="14"/>
  <c r="DW240" i="14"/>
  <c r="CH240" i="14"/>
  <c r="BQ240" i="14"/>
  <c r="DZ240" i="14" s="1"/>
  <c r="CX240" i="14"/>
  <c r="DG240" i="14"/>
  <c r="BW240" i="14"/>
  <c r="CC240" i="14"/>
  <c r="DO240" i="14"/>
  <c r="BZ240" i="14"/>
  <c r="DT240" i="14"/>
  <c r="CL240" i="14"/>
  <c r="DX240" i="14"/>
  <c r="CA240" i="14"/>
  <c r="DU240" i="14"/>
  <c r="CN240" i="14"/>
  <c r="CD240" i="14"/>
  <c r="DP240" i="14"/>
  <c r="BS240" i="14"/>
  <c r="DM240" i="14"/>
  <c r="CF240" i="14"/>
  <c r="DD240" i="14"/>
  <c r="DV240" i="14"/>
  <c r="BV240" i="14"/>
  <c r="DJ240" i="14"/>
  <c r="BR240" i="14"/>
  <c r="DE240" i="14"/>
  <c r="CY240" i="14"/>
  <c r="CO240" i="14"/>
  <c r="DC240" i="14"/>
  <c r="BX240" i="14"/>
  <c r="DR240" i="14"/>
  <c r="DL240" i="14"/>
  <c r="BU240" i="14"/>
  <c r="CJ240" i="14"/>
  <c r="CI240" i="14"/>
  <c r="CW240" i="14"/>
  <c r="CV240" i="14"/>
  <c r="CU240" i="14"/>
  <c r="CT240" i="14"/>
  <c r="CS240" i="14"/>
  <c r="CE83" i="12"/>
  <c r="CB83" i="12"/>
  <c r="CH83" i="12"/>
  <c r="CC83" i="12"/>
  <c r="BY83" i="12"/>
  <c r="CZ83" i="12"/>
  <c r="CI83" i="12"/>
  <c r="DE83" i="12"/>
  <c r="DS83" i="12"/>
  <c r="CT83" i="12"/>
  <c r="CG83" i="12"/>
  <c r="CR83" i="12"/>
  <c r="DV83" i="12"/>
  <c r="CW83" i="12"/>
  <c r="DK83" i="12"/>
  <c r="CL83" i="12"/>
  <c r="CJ83" i="12"/>
  <c r="DN83" i="12"/>
  <c r="CO83" i="12"/>
  <c r="DC83" i="12"/>
  <c r="DY83" i="12"/>
  <c r="CA83" i="12"/>
  <c r="CD83" i="12"/>
  <c r="DW83" i="12"/>
  <c r="DF83" i="12"/>
  <c r="DT83" i="12"/>
  <c r="CU83" i="12"/>
  <c r="DQ83" i="12"/>
  <c r="CF83" i="12"/>
  <c r="DX83" i="12"/>
  <c r="DG83" i="12"/>
  <c r="CP83" i="12"/>
  <c r="DD83" i="12"/>
  <c r="DR83" i="12"/>
  <c r="DA83" i="12"/>
  <c r="DP83" i="12"/>
  <c r="CY83" i="12"/>
  <c r="DU83" i="12"/>
  <c r="CV83" i="12"/>
  <c r="DJ83" i="12"/>
  <c r="CS83" i="12"/>
  <c r="CQ83" i="12"/>
  <c r="CK83" i="12"/>
  <c r="CX83" i="12"/>
  <c r="DM83" i="12"/>
  <c r="CN83" i="12"/>
  <c r="DL83" i="12"/>
  <c r="BZ83" i="12"/>
  <c r="CM83" i="12"/>
  <c r="DI83" i="12"/>
  <c r="DH83" i="12"/>
  <c r="DB83" i="12"/>
  <c r="DO83" i="12"/>
  <c r="BX83" i="12"/>
  <c r="BW83" i="12"/>
  <c r="BV83" i="12"/>
  <c r="BU83" i="12"/>
  <c r="BT83" i="12"/>
  <c r="BS83" i="12"/>
  <c r="BR83" i="12"/>
  <c r="BY279" i="13"/>
  <c r="CL279" i="13"/>
  <c r="CG279" i="13"/>
  <c r="CB279" i="13"/>
  <c r="CC279" i="13"/>
  <c r="CE279" i="13"/>
  <c r="CH279" i="13"/>
  <c r="DM279" i="13"/>
  <c r="CV279" i="13"/>
  <c r="DJ279" i="13"/>
  <c r="DX279" i="13"/>
  <c r="CY279" i="13"/>
  <c r="DV279" i="13"/>
  <c r="CW279" i="13"/>
  <c r="DS279" i="13"/>
  <c r="CT279" i="13"/>
  <c r="DW279" i="13"/>
  <c r="DN279" i="13"/>
  <c r="CO279" i="13"/>
  <c r="DK279" i="13"/>
  <c r="DY279" i="13"/>
  <c r="CQ279" i="13"/>
  <c r="CI279" i="13"/>
  <c r="CX279" i="13"/>
  <c r="DT279" i="13"/>
  <c r="CU279" i="13"/>
  <c r="DI279" i="13"/>
  <c r="DO279" i="13"/>
  <c r="CK279" i="13"/>
  <c r="CJ279" i="13"/>
  <c r="CF279" i="13"/>
  <c r="CP279" i="13"/>
  <c r="DL279" i="13"/>
  <c r="CM279" i="13"/>
  <c r="DA279" i="13"/>
  <c r="DH279" i="13"/>
  <c r="BX279" i="13"/>
  <c r="DF279" i="13"/>
  <c r="DB279" i="13"/>
  <c r="BZ279" i="13"/>
  <c r="CA279" i="13"/>
  <c r="DU279" i="13"/>
  <c r="DQ279" i="13"/>
  <c r="DE279" i="13"/>
  <c r="CS279" i="13"/>
  <c r="BQ279" i="13"/>
  <c r="CR279" i="13"/>
  <c r="DR279" i="13"/>
  <c r="DD279" i="13"/>
  <c r="DP279" i="13"/>
  <c r="CD279" i="13"/>
  <c r="CN279" i="13"/>
  <c r="DG279" i="13"/>
  <c r="DC279" i="13"/>
  <c r="CZ279" i="13"/>
  <c r="BW279" i="13"/>
  <c r="BV279" i="13"/>
  <c r="BU279" i="13"/>
  <c r="BT279" i="13"/>
  <c r="AA18" i="9"/>
  <c r="BT216" i="14"/>
  <c r="AS25" i="9"/>
  <c r="BU217" i="14"/>
  <c r="CK217" i="14"/>
  <c r="CH217" i="14"/>
  <c r="CF217" i="14"/>
  <c r="CE217" i="14"/>
  <c r="CP217" i="14"/>
  <c r="DT217" i="14"/>
  <c r="DR217" i="14"/>
  <c r="CS217" i="14"/>
  <c r="DG217" i="14"/>
  <c r="BR217" i="14"/>
  <c r="DL217" i="14"/>
  <c r="DJ217" i="14"/>
  <c r="DX217" i="14"/>
  <c r="CY217" i="14"/>
  <c r="CA217" i="14"/>
  <c r="DU217" i="14"/>
  <c r="DD217" i="14"/>
  <c r="DB217" i="14"/>
  <c r="DP217" i="14"/>
  <c r="CQ217" i="14"/>
  <c r="CN217" i="14"/>
  <c r="DM217" i="14"/>
  <c r="CV217" i="14"/>
  <c r="CT217" i="14"/>
  <c r="DH217" i="14"/>
  <c r="BS217" i="14"/>
  <c r="CD217" i="14"/>
  <c r="DN217" i="14"/>
  <c r="CW217" i="14"/>
  <c r="DK217" i="14"/>
  <c r="DQ217" i="14"/>
  <c r="CR217" i="14"/>
  <c r="CC217" i="14"/>
  <c r="CM217" i="14"/>
  <c r="CB217" i="14"/>
  <c r="CI217" i="14"/>
  <c r="CJ217" i="14"/>
  <c r="CL217" i="14"/>
  <c r="DF217" i="14"/>
  <c r="CO217" i="14"/>
  <c r="DC217" i="14"/>
  <c r="DI217" i="14"/>
  <c r="DW217" i="14"/>
  <c r="DY217" i="14"/>
  <c r="DE217" i="14"/>
  <c r="DA217" i="14"/>
  <c r="CG217" i="14"/>
  <c r="DV217" i="14"/>
  <c r="CZ217" i="14"/>
  <c r="CX217" i="14"/>
  <c r="DO217" i="14"/>
  <c r="BQ217" i="14"/>
  <c r="DS217" i="14"/>
  <c r="CU217" i="14"/>
  <c r="BZ217" i="14"/>
  <c r="BY217" i="14"/>
  <c r="BX217" i="14"/>
  <c r="BW217" i="14"/>
  <c r="BV217" i="14"/>
  <c r="CG289" i="13"/>
  <c r="CP289" i="13"/>
  <c r="CM289" i="13"/>
  <c r="CS289" i="13"/>
  <c r="CI289" i="13"/>
  <c r="CV289" i="13"/>
  <c r="CO289" i="13"/>
  <c r="CT289" i="13"/>
  <c r="CJ289" i="13"/>
  <c r="CR289" i="13"/>
  <c r="DR289" i="13"/>
  <c r="CQ289" i="13"/>
  <c r="CK289" i="13"/>
  <c r="DB289" i="13"/>
  <c r="DG289" i="13"/>
  <c r="DM289" i="13"/>
  <c r="DV289" i="13"/>
  <c r="DN289" i="13"/>
  <c r="DO289" i="13"/>
  <c r="CU289" i="13"/>
  <c r="DX289" i="13"/>
  <c r="CY289" i="13"/>
  <c r="CW289" i="13"/>
  <c r="DF289" i="13"/>
  <c r="CX289" i="13"/>
  <c r="BR289" i="13"/>
  <c r="DP289" i="13"/>
  <c r="CA289" i="13"/>
  <c r="BV289" i="13"/>
  <c r="BQ289" i="13"/>
  <c r="BW289" i="13"/>
  <c r="BZ289" i="13"/>
  <c r="DH289" i="13"/>
  <c r="BS289" i="13"/>
  <c r="DK289" i="13"/>
  <c r="DU289" i="13"/>
  <c r="DQ289" i="13"/>
  <c r="DJ289" i="13"/>
  <c r="CN289" i="13"/>
  <c r="CZ289" i="13"/>
  <c r="DT289" i="13"/>
  <c r="BU289" i="13"/>
  <c r="DE289" i="13"/>
  <c r="DA289" i="13"/>
  <c r="CH289" i="13"/>
  <c r="BT289" i="13"/>
  <c r="DL289" i="13"/>
  <c r="DY289" i="13"/>
  <c r="DS289" i="13"/>
  <c r="BY289" i="13"/>
  <c r="CL289" i="13"/>
  <c r="DW289" i="13"/>
  <c r="DD289" i="13"/>
  <c r="DI289" i="13"/>
  <c r="DC289" i="13"/>
  <c r="BX289" i="13"/>
  <c r="CF289" i="13"/>
  <c r="CE289" i="13"/>
  <c r="CD289" i="13"/>
  <c r="CG146" i="12"/>
  <c r="BY146" i="12"/>
  <c r="CC146" i="12"/>
  <c r="CD146" i="12"/>
  <c r="CF146" i="12"/>
  <c r="DO146" i="12"/>
  <c r="CX146" i="12"/>
  <c r="DT146" i="12"/>
  <c r="CU146" i="12"/>
  <c r="DQ146" i="12"/>
  <c r="CZ146" i="12"/>
  <c r="DG146" i="12"/>
  <c r="CP146" i="12"/>
  <c r="DL146" i="12"/>
  <c r="CM146" i="12"/>
  <c r="DI146" i="12"/>
  <c r="CR146" i="12"/>
  <c r="CY146" i="12"/>
  <c r="CH146" i="12"/>
  <c r="DD146" i="12"/>
  <c r="DR146" i="12"/>
  <c r="DA146" i="12"/>
  <c r="CJ146" i="12"/>
  <c r="CQ146" i="12"/>
  <c r="DU146" i="12"/>
  <c r="CV146" i="12"/>
  <c r="DJ146" i="12"/>
  <c r="CS146" i="12"/>
  <c r="CI146" i="12"/>
  <c r="DM146" i="12"/>
  <c r="CN146" i="12"/>
  <c r="DB146" i="12"/>
  <c r="CK146" i="12"/>
  <c r="BX146" i="12"/>
  <c r="DV146" i="12"/>
  <c r="DE146" i="12"/>
  <c r="DS146" i="12"/>
  <c r="CT146" i="12"/>
  <c r="DX146" i="12"/>
  <c r="DN146" i="12"/>
  <c r="CW146" i="12"/>
  <c r="DK146" i="12"/>
  <c r="CL146" i="12"/>
  <c r="DP146" i="12"/>
  <c r="BZ146" i="12"/>
  <c r="DW146" i="12"/>
  <c r="CB146" i="12"/>
  <c r="DF146" i="12"/>
  <c r="CO146" i="12"/>
  <c r="CE146" i="12"/>
  <c r="DC146" i="12"/>
  <c r="DH146" i="12"/>
  <c r="DY146" i="12"/>
  <c r="CA146" i="12"/>
  <c r="BW146" i="12"/>
  <c r="BV146" i="12"/>
  <c r="BU146" i="12"/>
  <c r="BT146" i="12"/>
  <c r="BS146" i="12"/>
  <c r="BR146" i="12"/>
  <c r="CN236" i="14"/>
  <c r="BM301" i="14"/>
  <c r="CN301" i="14" s="1"/>
  <c r="BM314" i="14"/>
  <c r="DB314" i="14" s="1"/>
  <c r="BM284" i="14"/>
  <c r="BW284" i="14" s="1"/>
  <c r="BM293" i="14"/>
  <c r="CF293" i="14" s="1"/>
  <c r="BM294" i="14"/>
  <c r="CH294" i="14" s="1"/>
  <c r="CT290" i="13"/>
  <c r="CV290" i="13"/>
  <c r="CS290" i="13"/>
  <c r="CX290" i="13"/>
  <c r="DS290" i="13"/>
  <c r="CB290" i="13"/>
  <c r="BV290" i="13"/>
  <c r="DR290" i="13"/>
  <c r="CL290" i="13"/>
  <c r="CW290" i="13"/>
  <c r="DW290" i="13"/>
  <c r="BZ290" i="13"/>
  <c r="DK290" i="13"/>
  <c r="BT290" i="13"/>
  <c r="DB290" i="13"/>
  <c r="CU290" i="13"/>
  <c r="CP290" i="13"/>
  <c r="DO290" i="13"/>
  <c r="BR290" i="13"/>
  <c r="DC290" i="13"/>
  <c r="DM290" i="13"/>
  <c r="BU290" i="13"/>
  <c r="CO290" i="13"/>
  <c r="DG290" i="13"/>
  <c r="DU290" i="13"/>
  <c r="BW290" i="13"/>
  <c r="DJ290" i="13"/>
  <c r="DY290" i="13"/>
  <c r="CJ290" i="13"/>
  <c r="CQ290" i="13"/>
  <c r="CY290" i="13"/>
  <c r="DT290" i="13"/>
  <c r="DX290" i="13"/>
  <c r="CA290" i="13"/>
  <c r="DA290" i="13"/>
  <c r="DV290" i="13"/>
  <c r="DL290" i="13"/>
  <c r="DP290" i="13"/>
  <c r="DI290" i="13"/>
  <c r="BS290" i="13"/>
  <c r="CM290" i="13"/>
  <c r="DN290" i="13"/>
  <c r="DD290" i="13"/>
  <c r="DH290" i="13"/>
  <c r="BY290" i="13"/>
  <c r="DQ290" i="13"/>
  <c r="CN290" i="13"/>
  <c r="DE290" i="13"/>
  <c r="BQ290" i="13"/>
  <c r="CZ290" i="13"/>
  <c r="CR290" i="13"/>
  <c r="DF290" i="13"/>
  <c r="CI290" i="13"/>
  <c r="BX290" i="13"/>
  <c r="CK290" i="13"/>
  <c r="CH290" i="13"/>
  <c r="CG290" i="13"/>
  <c r="CF290" i="13"/>
  <c r="CE290" i="13"/>
  <c r="DB313" i="13"/>
  <c r="DN313" i="13"/>
  <c r="DR313" i="13"/>
  <c r="DJ313" i="13"/>
  <c r="DI313" i="13"/>
  <c r="DF313" i="13"/>
  <c r="DH313" i="13"/>
  <c r="DT313" i="13"/>
  <c r="DQ313" i="13"/>
  <c r="DG313" i="13"/>
  <c r="DO313" i="13"/>
  <c r="DM313" i="13"/>
  <c r="DP313" i="13"/>
  <c r="DK313" i="13"/>
  <c r="BY313" i="13"/>
  <c r="CK313" i="13"/>
  <c r="CX313" i="13"/>
  <c r="CH313" i="13"/>
  <c r="CP313" i="13"/>
  <c r="DL313" i="13"/>
  <c r="BQ313" i="13"/>
  <c r="DZ313" i="13" s="1"/>
  <c r="CC313" i="13"/>
  <c r="CJ313" i="13"/>
  <c r="BT313" i="13"/>
  <c r="CD313" i="13"/>
  <c r="CV313" i="13"/>
  <c r="BU313" i="13"/>
  <c r="BW313" i="13"/>
  <c r="CR313" i="13"/>
  <c r="CB313" i="13"/>
  <c r="CN313" i="13"/>
  <c r="DX313" i="13"/>
  <c r="DV313" i="13"/>
  <c r="CE313" i="13"/>
  <c r="BR313" i="13"/>
  <c r="DU313" i="13"/>
  <c r="CF313" i="13"/>
  <c r="CY313" i="13"/>
  <c r="CU313" i="13"/>
  <c r="BS313" i="13"/>
  <c r="CW313" i="13"/>
  <c r="BX313" i="13"/>
  <c r="CL313" i="13"/>
  <c r="CI313" i="13"/>
  <c r="CM313" i="13"/>
  <c r="CO313" i="13"/>
  <c r="DY313" i="13"/>
  <c r="BZ313" i="13"/>
  <c r="BV313" i="13"/>
  <c r="CA313" i="13"/>
  <c r="DW313" i="13"/>
  <c r="CT313" i="13"/>
  <c r="CQ313" i="13"/>
  <c r="CS313" i="13"/>
  <c r="DS313" i="13"/>
  <c r="CG313" i="13"/>
  <c r="DE313" i="13"/>
  <c r="DD313" i="13"/>
  <c r="DC313" i="13"/>
  <c r="AX446" i="12"/>
  <c r="AN436" i="12"/>
  <c r="V418" i="12"/>
  <c r="AL434" i="12"/>
  <c r="Y421" i="12"/>
  <c r="G403" i="12"/>
  <c r="AE427" i="12"/>
  <c r="AV444" i="12"/>
  <c r="AK433" i="12"/>
  <c r="T416" i="12"/>
  <c r="AD426" i="12"/>
  <c r="W419" i="12"/>
  <c r="AH430" i="12"/>
  <c r="AR440" i="12"/>
  <c r="AS441" i="12"/>
  <c r="AC425" i="12"/>
  <c r="R414" i="12"/>
  <c r="H404" i="12"/>
  <c r="U417" i="12"/>
  <c r="I405" i="12"/>
  <c r="X420" i="12"/>
  <c r="AQ439" i="12"/>
  <c r="AF428" i="12"/>
  <c r="P412" i="12"/>
  <c r="AG429" i="12"/>
  <c r="S415" i="12"/>
  <c r="D400" i="12"/>
  <c r="K407" i="12"/>
  <c r="AO437" i="12"/>
  <c r="E401" i="12"/>
  <c r="N410" i="12"/>
  <c r="AA423" i="12"/>
  <c r="Q413" i="12"/>
  <c r="F402" i="12"/>
  <c r="B464" i="12"/>
  <c r="AT442" i="12"/>
  <c r="AI431" i="12"/>
  <c r="L408" i="12"/>
  <c r="AJ432" i="12"/>
  <c r="O411" i="12"/>
  <c r="AU443" i="12"/>
  <c r="AW445" i="12"/>
  <c r="AP438" i="12"/>
  <c r="Z422" i="12"/>
  <c r="J406" i="12"/>
  <c r="AB424" i="12"/>
  <c r="M409" i="12"/>
  <c r="AM435" i="12"/>
  <c r="DZ163" i="14"/>
  <c r="DA313" i="13"/>
  <c r="CV239" i="14"/>
  <c r="DC239" i="14"/>
  <c r="CX239" i="14"/>
  <c r="CZ239" i="14"/>
  <c r="CH239" i="14"/>
  <c r="BQ239" i="14"/>
  <c r="DZ239" i="14" s="1"/>
  <c r="CM239" i="14"/>
  <c r="DQ239" i="14"/>
  <c r="BT239" i="14"/>
  <c r="DB239" i="14"/>
  <c r="DW239" i="14"/>
  <c r="BZ239" i="14"/>
  <c r="DT239" i="14"/>
  <c r="CE239" i="14"/>
  <c r="CK239" i="14"/>
  <c r="DH239" i="14"/>
  <c r="DO239" i="14"/>
  <c r="BR239" i="14"/>
  <c r="DL239" i="14"/>
  <c r="BW239" i="14"/>
  <c r="CC239" i="14"/>
  <c r="DE239" i="14"/>
  <c r="DD239" i="14"/>
  <c r="CI239" i="14"/>
  <c r="DU239" i="14"/>
  <c r="CN239" i="14"/>
  <c r="DR239" i="14"/>
  <c r="BU239" i="14"/>
  <c r="DG239" i="14"/>
  <c r="BS239" i="14"/>
  <c r="CO239" i="14"/>
  <c r="BX239" i="14"/>
  <c r="CD239" i="14"/>
  <c r="DP239" i="14"/>
  <c r="DF239" i="14"/>
  <c r="DI239" i="14"/>
  <c r="DV239" i="14"/>
  <c r="CG239" i="14"/>
  <c r="DS239" i="14"/>
  <c r="BV239" i="14"/>
  <c r="CJ239" i="14"/>
  <c r="CW239" i="14"/>
  <c r="CY239" i="14"/>
  <c r="CL239" i="14"/>
  <c r="DY239" i="14"/>
  <c r="DJ239" i="14"/>
  <c r="CA239" i="14"/>
  <c r="DX239" i="14"/>
  <c r="DA239" i="14"/>
  <c r="DM239" i="14"/>
  <c r="DN239" i="14"/>
  <c r="CB239" i="14"/>
  <c r="BY239" i="14"/>
  <c r="CF239" i="14"/>
  <c r="DK239" i="14"/>
  <c r="CU239" i="14"/>
  <c r="CT239" i="14"/>
  <c r="CS239" i="14"/>
  <c r="CR239" i="14"/>
  <c r="CJ280" i="13"/>
  <c r="CB280" i="13"/>
  <c r="CH280" i="13"/>
  <c r="CD280" i="13"/>
  <c r="CC280" i="13"/>
  <c r="DB280" i="13"/>
  <c r="DP280" i="13"/>
  <c r="CQ280" i="13"/>
  <c r="DM280" i="13"/>
  <c r="CU280" i="13"/>
  <c r="CT280" i="13"/>
  <c r="DH280" i="13"/>
  <c r="DV280" i="13"/>
  <c r="DE280" i="13"/>
  <c r="DT280" i="13"/>
  <c r="CF280" i="13"/>
  <c r="DY280" i="13"/>
  <c r="CZ280" i="13"/>
  <c r="DN280" i="13"/>
  <c r="CW280" i="13"/>
  <c r="CN280" i="13"/>
  <c r="CI280" i="13"/>
  <c r="DQ280" i="13"/>
  <c r="CR280" i="13"/>
  <c r="DF280" i="13"/>
  <c r="CO280" i="13"/>
  <c r="DS280" i="13"/>
  <c r="CK280" i="13"/>
  <c r="CG280" i="13"/>
  <c r="CA280" i="13"/>
  <c r="DI280" i="13"/>
  <c r="DW280" i="13"/>
  <c r="CX280" i="13"/>
  <c r="BQ280" i="13"/>
  <c r="DK280" i="13"/>
  <c r="CM280" i="13"/>
  <c r="CE280" i="13"/>
  <c r="DA280" i="13"/>
  <c r="DO280" i="13"/>
  <c r="CP280" i="13"/>
  <c r="DD280" i="13"/>
  <c r="DL280" i="13"/>
  <c r="BY280" i="13"/>
  <c r="DR280" i="13"/>
  <c r="CS280" i="13"/>
  <c r="DG280" i="13"/>
  <c r="BR280" i="13"/>
  <c r="DC280" i="13"/>
  <c r="CL280" i="13"/>
  <c r="DJ280" i="13"/>
  <c r="CV280" i="13"/>
  <c r="BZ280" i="13"/>
  <c r="DX280" i="13"/>
  <c r="CY280" i="13"/>
  <c r="DU280" i="13"/>
  <c r="BX280" i="13"/>
  <c r="BW280" i="13"/>
  <c r="BV280" i="13"/>
  <c r="BU280" i="13"/>
  <c r="BU461" i="12"/>
  <c r="CN461" i="12"/>
  <c r="DU461" i="12"/>
  <c r="CJ461" i="12"/>
  <c r="DY461" i="12"/>
  <c r="DM461" i="12"/>
  <c r="CL461" i="12"/>
  <c r="CY461" i="12"/>
  <c r="CP461" i="12"/>
  <c r="CI461" i="12"/>
  <c r="DT461" i="12"/>
  <c r="CC461" i="12"/>
  <c r="CG461" i="12"/>
  <c r="CE461" i="12"/>
  <c r="CS461" i="12"/>
  <c r="CF461" i="12"/>
  <c r="DI461" i="12"/>
  <c r="DN461" i="12"/>
  <c r="DG461" i="12"/>
  <c r="CR461" i="12"/>
  <c r="DV461" i="12"/>
  <c r="DB461" i="12"/>
  <c r="DS461" i="12"/>
  <c r="CZ461" i="12"/>
  <c r="DH461" i="12"/>
  <c r="DC461" i="12"/>
  <c r="DX461" i="12"/>
  <c r="CV461" i="12"/>
  <c r="CH461" i="12"/>
  <c r="CA461" i="12"/>
  <c r="BT461" i="12"/>
  <c r="DK461" i="12"/>
  <c r="CO461" i="12"/>
  <c r="CK461" i="12"/>
  <c r="DQ461" i="12"/>
  <c r="DE461" i="12"/>
  <c r="DR461" i="12"/>
  <c r="CX461" i="12"/>
  <c r="BY461" i="12"/>
  <c r="BZ461" i="12"/>
  <c r="BX461" i="12"/>
  <c r="DL461" i="12"/>
  <c r="CU461" i="12"/>
  <c r="DP461" i="12"/>
  <c r="DJ461" i="12"/>
  <c r="CD461" i="12"/>
  <c r="DA461" i="12"/>
  <c r="BV461" i="12"/>
  <c r="CT461" i="12"/>
  <c r="BW461" i="12"/>
  <c r="DD461" i="12"/>
  <c r="CM461" i="12"/>
  <c r="DF461" i="12"/>
  <c r="CW461" i="12"/>
  <c r="DO461" i="12"/>
  <c r="CQ461" i="12"/>
  <c r="BS461" i="12"/>
  <c r="DW461" i="12"/>
  <c r="CB461" i="12"/>
  <c r="BR461" i="12"/>
  <c r="DA231" i="14"/>
  <c r="CW231" i="14"/>
  <c r="CS231" i="14"/>
  <c r="CY231" i="14"/>
  <c r="CT231" i="14"/>
  <c r="CP231" i="14"/>
  <c r="CZ231" i="14"/>
  <c r="CX231" i="14"/>
  <c r="CU231" i="14"/>
  <c r="DB231" i="14"/>
  <c r="CQ231" i="14"/>
  <c r="DG231" i="14"/>
  <c r="DU231" i="14"/>
  <c r="CE231" i="14"/>
  <c r="DI231" i="14"/>
  <c r="DE231" i="14"/>
  <c r="CA231" i="14"/>
  <c r="DM231" i="14"/>
  <c r="BW231" i="14"/>
  <c r="CC231" i="14"/>
  <c r="BX231" i="14"/>
  <c r="CR231" i="14"/>
  <c r="BS231" i="14"/>
  <c r="DT231" i="14"/>
  <c r="DR231" i="14"/>
  <c r="BU231" i="14"/>
  <c r="BQ231" i="14"/>
  <c r="DZ231" i="14" s="1"/>
  <c r="DV231" i="14"/>
  <c r="DL231" i="14"/>
  <c r="DJ231" i="14"/>
  <c r="DX231" i="14"/>
  <c r="CG231" i="14"/>
  <c r="CV231" i="14"/>
  <c r="DF231" i="14"/>
  <c r="DS231" i="14"/>
  <c r="BV231" i="14"/>
  <c r="DH231" i="14"/>
  <c r="BY231" i="14"/>
  <c r="DW231" i="14"/>
  <c r="BZ231" i="14"/>
  <c r="DK231" i="14"/>
  <c r="DY231" i="14"/>
  <c r="CB231" i="14"/>
  <c r="BR231" i="14"/>
  <c r="DD231" i="14"/>
  <c r="DC231" i="14"/>
  <c r="DQ231" i="14"/>
  <c r="CD231" i="14"/>
  <c r="DP231" i="14"/>
  <c r="DO231" i="14"/>
  <c r="BT231" i="14"/>
  <c r="DN231" i="14"/>
  <c r="CF231" i="14"/>
  <c r="CO231" i="14"/>
  <c r="CN231" i="14"/>
  <c r="CM231" i="14"/>
  <c r="CL231" i="14"/>
  <c r="CK231" i="14"/>
  <c r="CJ231" i="14"/>
  <c r="BM374" i="13"/>
  <c r="BM354" i="13"/>
  <c r="CD354" i="13" s="1"/>
  <c r="BM380" i="13"/>
  <c r="DC380" i="13" s="1"/>
  <c r="BM358" i="13"/>
  <c r="CG358" i="13" s="1"/>
  <c r="BM377" i="13"/>
  <c r="CZ377" i="13" s="1"/>
  <c r="BR404" i="13"/>
  <c r="H24" i="9"/>
  <c r="G24" i="22" s="1"/>
  <c r="DZ157" i="14"/>
  <c r="CE215" i="14"/>
  <c r="CJ215" i="14"/>
  <c r="CC215" i="14"/>
  <c r="CF215" i="14"/>
  <c r="CD215" i="14"/>
  <c r="CH215" i="14"/>
  <c r="CA215" i="14"/>
  <c r="DV215" i="14"/>
  <c r="CW215" i="14"/>
  <c r="DS215" i="14"/>
  <c r="CT215" i="14"/>
  <c r="DH215" i="14"/>
  <c r="CI215" i="14"/>
  <c r="DN215" i="14"/>
  <c r="CO215" i="14"/>
  <c r="DK215" i="14"/>
  <c r="DY215" i="14"/>
  <c r="CZ215" i="14"/>
  <c r="DF215" i="14"/>
  <c r="BQ215" i="14"/>
  <c r="DC215" i="14"/>
  <c r="DQ215" i="14"/>
  <c r="CR215" i="14"/>
  <c r="CG215" i="14"/>
  <c r="CX215" i="14"/>
  <c r="DT215" i="14"/>
  <c r="CU215" i="14"/>
  <c r="DI215" i="14"/>
  <c r="DW215" i="14"/>
  <c r="CB215" i="14"/>
  <c r="DU215" i="14"/>
  <c r="DD215" i="14"/>
  <c r="DR215" i="14"/>
  <c r="CS215" i="14"/>
  <c r="DG215" i="14"/>
  <c r="DM215" i="14"/>
  <c r="CV215" i="14"/>
  <c r="DJ215" i="14"/>
  <c r="DX215" i="14"/>
  <c r="CY215" i="14"/>
  <c r="DE215" i="14"/>
  <c r="CQ215" i="14"/>
  <c r="BZ215" i="14"/>
  <c r="DL215" i="14"/>
  <c r="CN215" i="14"/>
  <c r="CM215" i="14"/>
  <c r="DB215" i="14"/>
  <c r="DA215" i="14"/>
  <c r="CL215" i="14"/>
  <c r="CK215" i="14"/>
  <c r="DP215" i="14"/>
  <c r="CP215" i="14"/>
  <c r="DO215" i="14"/>
  <c r="BY215" i="14"/>
  <c r="BX215" i="14"/>
  <c r="BW215" i="14"/>
  <c r="BV215" i="14"/>
  <c r="BU215" i="14"/>
  <c r="BT215" i="14"/>
  <c r="DZ154" i="14"/>
  <c r="DV316" i="13"/>
  <c r="DP316" i="13"/>
  <c r="DU316" i="13"/>
  <c r="DW316" i="13"/>
  <c r="DO316" i="13"/>
  <c r="DK316" i="13"/>
  <c r="DL316" i="13"/>
  <c r="DT316" i="13"/>
  <c r="DR316" i="13"/>
  <c r="CE316" i="13"/>
  <c r="DX316" i="13"/>
  <c r="CH316" i="13"/>
  <c r="CI316" i="13"/>
  <c r="BX316" i="13"/>
  <c r="BW316" i="13"/>
  <c r="CZ316" i="13"/>
  <c r="BZ316" i="13"/>
  <c r="DB316" i="13"/>
  <c r="CL316" i="13"/>
  <c r="DQ316" i="13"/>
  <c r="DY316" i="13"/>
  <c r="CR316" i="13"/>
  <c r="BR316" i="13"/>
  <c r="CF316" i="13"/>
  <c r="BV316" i="13"/>
  <c r="DJ316" i="13"/>
  <c r="DA316" i="13"/>
  <c r="CJ316" i="13"/>
  <c r="CW316" i="13"/>
  <c r="CY316" i="13"/>
  <c r="BS316" i="13"/>
  <c r="CS316" i="13"/>
  <c r="CB316" i="13"/>
  <c r="CO316" i="13"/>
  <c r="CD316" i="13"/>
  <c r="CN316" i="13"/>
  <c r="DI316" i="13"/>
  <c r="CK316" i="13"/>
  <c r="BT316" i="13"/>
  <c r="CG316" i="13"/>
  <c r="CV316" i="13"/>
  <c r="CQ316" i="13"/>
  <c r="DN316" i="13"/>
  <c r="DM316" i="13"/>
  <c r="CU316" i="13"/>
  <c r="CC316" i="13"/>
  <c r="CX316" i="13"/>
  <c r="BY316" i="13"/>
  <c r="CA316" i="13"/>
  <c r="CM316" i="13"/>
  <c r="BU316" i="13"/>
  <c r="DS316" i="13"/>
  <c r="CP316" i="13"/>
  <c r="BQ316" i="13"/>
  <c r="DZ316" i="13" s="1"/>
  <c r="CT316" i="13"/>
  <c r="DH316" i="13"/>
  <c r="DG316" i="13"/>
  <c r="DF316" i="13"/>
  <c r="DE316" i="13"/>
  <c r="DZ276" i="14"/>
  <c r="CU242" i="14"/>
  <c r="DD242" i="14"/>
  <c r="DG242" i="14"/>
  <c r="DA242" i="14"/>
  <c r="DI242" i="14"/>
  <c r="DL242" i="14"/>
  <c r="DK242" i="14"/>
  <c r="CZ242" i="14"/>
  <c r="DM242" i="14"/>
  <c r="DR242" i="14"/>
  <c r="BU242" i="14"/>
  <c r="DO242" i="14"/>
  <c r="CH242" i="14"/>
  <c r="DT242" i="14"/>
  <c r="CL242" i="14"/>
  <c r="DX242" i="14"/>
  <c r="CQ242" i="14"/>
  <c r="BZ242" i="14"/>
  <c r="CN242" i="14"/>
  <c r="DJ242" i="14"/>
  <c r="CD242" i="14"/>
  <c r="DP242" i="14"/>
  <c r="CI242" i="14"/>
  <c r="BR242" i="14"/>
  <c r="CF242" i="14"/>
  <c r="DE242" i="14"/>
  <c r="BV242" i="14"/>
  <c r="CR242" i="14"/>
  <c r="CA242" i="14"/>
  <c r="DU242" i="14"/>
  <c r="BX242" i="14"/>
  <c r="DH242" i="14"/>
  <c r="CM242" i="14"/>
  <c r="DQ242" i="14"/>
  <c r="CB242" i="14"/>
  <c r="DV242" i="14"/>
  <c r="CG242" i="14"/>
  <c r="DF242" i="14"/>
  <c r="CE242" i="14"/>
  <c r="CK242" i="14"/>
  <c r="BT242" i="14"/>
  <c r="DN242" i="14"/>
  <c r="BY242" i="14"/>
  <c r="DC242" i="14"/>
  <c r="BW242" i="14"/>
  <c r="BQ242" i="14"/>
  <c r="DZ242" i="14" s="1"/>
  <c r="DB242" i="14"/>
  <c r="DY242" i="14"/>
  <c r="CC242" i="14"/>
  <c r="CJ242" i="14"/>
  <c r="DW242" i="14"/>
  <c r="BS242" i="14"/>
  <c r="DS242" i="14"/>
  <c r="CP242" i="14"/>
  <c r="CO242" i="14"/>
  <c r="CY242" i="14"/>
  <c r="CX242" i="14"/>
  <c r="CW242" i="14"/>
  <c r="CV242" i="14"/>
  <c r="BV277" i="13"/>
  <c r="CC277" i="13"/>
  <c r="BZ277" i="13"/>
  <c r="CE277" i="13"/>
  <c r="CD277" i="13"/>
  <c r="CB277" i="13"/>
  <c r="CF277" i="13"/>
  <c r="BY277" i="13"/>
  <c r="DE277" i="13"/>
  <c r="DR277" i="13"/>
  <c r="DI277" i="13"/>
  <c r="DS277" i="13"/>
  <c r="CZ277" i="13"/>
  <c r="CJ277" i="13"/>
  <c r="DV277" i="13"/>
  <c r="CW277" i="13"/>
  <c r="DJ277" i="13"/>
  <c r="CS277" i="13"/>
  <c r="DC277" i="13"/>
  <c r="CK277" i="13"/>
  <c r="DN277" i="13"/>
  <c r="CO277" i="13"/>
  <c r="DB277" i="13"/>
  <c r="DX277" i="13"/>
  <c r="CM277" i="13"/>
  <c r="DF277" i="13"/>
  <c r="DT277" i="13"/>
  <c r="CT277" i="13"/>
  <c r="DH277" i="13"/>
  <c r="DO277" i="13"/>
  <c r="BW277" i="13"/>
  <c r="CX277" i="13"/>
  <c r="DL277" i="13"/>
  <c r="CL277" i="13"/>
  <c r="CR277" i="13"/>
  <c r="CY277" i="13"/>
  <c r="CP277" i="13"/>
  <c r="DD277" i="13"/>
  <c r="DK277" i="13"/>
  <c r="DW277" i="13"/>
  <c r="DQ277" i="13"/>
  <c r="CH277" i="13"/>
  <c r="DU277" i="13"/>
  <c r="CV277" i="13"/>
  <c r="CU277" i="13"/>
  <c r="DG277" i="13"/>
  <c r="DP277" i="13"/>
  <c r="CG277" i="13"/>
  <c r="BX277" i="13"/>
  <c r="DM277" i="13"/>
  <c r="CN277" i="13"/>
  <c r="DY277" i="13"/>
  <c r="CI277" i="13"/>
  <c r="CQ277" i="13"/>
  <c r="CA277" i="13"/>
  <c r="DA277" i="13"/>
  <c r="BU277" i="13"/>
  <c r="BT277" i="13"/>
  <c r="BS277" i="13"/>
  <c r="BR277" i="13"/>
  <c r="CJ218" i="14"/>
  <c r="DI218" i="14"/>
  <c r="BT218" i="14"/>
  <c r="DN218" i="14"/>
  <c r="CW218" i="14"/>
  <c r="DC218" i="14"/>
  <c r="DA218" i="14"/>
  <c r="DW218" i="14"/>
  <c r="DF218" i="14"/>
  <c r="BQ218" i="14"/>
  <c r="CU218" i="14"/>
  <c r="DR218" i="14"/>
  <c r="CS218" i="14"/>
  <c r="DO218" i="14"/>
  <c r="CX218" i="14"/>
  <c r="DT218" i="14"/>
  <c r="DJ218" i="14"/>
  <c r="DX218" i="14"/>
  <c r="DG218" i="14"/>
  <c r="CP218" i="14"/>
  <c r="DL218" i="14"/>
  <c r="CT218" i="14"/>
  <c r="DH218" i="14"/>
  <c r="CQ218" i="14"/>
  <c r="DU218" i="14"/>
  <c r="CV218" i="14"/>
  <c r="CD218" i="14"/>
  <c r="CB218" i="14"/>
  <c r="DY218" i="14"/>
  <c r="CZ218" i="14"/>
  <c r="BS218" i="14"/>
  <c r="DM218" i="14"/>
  <c r="DS218" i="14"/>
  <c r="BR218" i="14"/>
  <c r="DE218" i="14"/>
  <c r="CI218" i="14"/>
  <c r="CL218" i="14"/>
  <c r="CG218" i="14"/>
  <c r="DB218" i="14"/>
  <c r="DD218" i="14"/>
  <c r="CN218" i="14"/>
  <c r="CM218" i="14"/>
  <c r="CF218" i="14"/>
  <c r="CH218" i="14"/>
  <c r="CE218" i="14"/>
  <c r="DQ218" i="14"/>
  <c r="DK218" i="14"/>
  <c r="CC218" i="14"/>
  <c r="CR218" i="14"/>
  <c r="CY218" i="14"/>
  <c r="DV218" i="14"/>
  <c r="CK218" i="14"/>
  <c r="CO218" i="14"/>
  <c r="DP218" i="14"/>
  <c r="CA218" i="14"/>
  <c r="BZ218" i="14"/>
  <c r="BY218" i="14"/>
  <c r="BX218" i="14"/>
  <c r="BW218" i="14"/>
  <c r="DZ161" i="14"/>
  <c r="DZ222" i="13"/>
  <c r="BS215" i="14"/>
  <c r="DZ174" i="14"/>
  <c r="CG224" i="14"/>
  <c r="DA224" i="14"/>
  <c r="DO224" i="14"/>
  <c r="BZ224" i="14"/>
  <c r="DT224" i="14"/>
  <c r="BW224" i="14"/>
  <c r="DR224" i="14"/>
  <c r="BU224" i="14"/>
  <c r="DG224" i="14"/>
  <c r="BR224" i="14"/>
  <c r="DL224" i="14"/>
  <c r="CJ224" i="14"/>
  <c r="DJ224" i="14"/>
  <c r="DX224" i="14"/>
  <c r="CY224" i="14"/>
  <c r="DU224" i="14"/>
  <c r="DD224" i="14"/>
  <c r="CU224" i="14"/>
  <c r="DB224" i="14"/>
  <c r="DP224" i="14"/>
  <c r="BS224" i="14"/>
  <c r="DM224" i="14"/>
  <c r="CV224" i="14"/>
  <c r="CR224" i="14"/>
  <c r="DY224" i="14"/>
  <c r="CZ224" i="14"/>
  <c r="DN224" i="14"/>
  <c r="CW224" i="14"/>
  <c r="DS224" i="14"/>
  <c r="DQ224" i="14"/>
  <c r="BT224" i="14"/>
  <c r="DF224" i="14"/>
  <c r="BY224" i="14"/>
  <c r="DK224" i="14"/>
  <c r="DV224" i="14"/>
  <c r="CX224" i="14"/>
  <c r="CO224" i="14"/>
  <c r="CM224" i="14"/>
  <c r="CP224" i="14"/>
  <c r="DE224" i="14"/>
  <c r="BQ224" i="14"/>
  <c r="DI224" i="14"/>
  <c r="DC224" i="14"/>
  <c r="CL224" i="14"/>
  <c r="CT224" i="14"/>
  <c r="CI224" i="14"/>
  <c r="DH224" i="14"/>
  <c r="CH224" i="14"/>
  <c r="CQ224" i="14"/>
  <c r="DW224" i="14"/>
  <c r="CK224" i="14"/>
  <c r="BX224" i="14"/>
  <c r="CN224" i="14"/>
  <c r="BV224" i="14"/>
  <c r="CS224" i="14"/>
  <c r="CF224" i="14"/>
  <c r="CE224" i="14"/>
  <c r="CD224" i="14"/>
  <c r="CC224" i="14"/>
  <c r="DH311" i="13"/>
  <c r="DN311" i="13"/>
  <c r="DQ311" i="13"/>
  <c r="DO311" i="13"/>
  <c r="CW311" i="13"/>
  <c r="CF311" i="13"/>
  <c r="CA311" i="13"/>
  <c r="CU311" i="13"/>
  <c r="CB311" i="13"/>
  <c r="DJ311" i="13"/>
  <c r="DI311" i="13"/>
  <c r="CG311" i="13"/>
  <c r="DY311" i="13"/>
  <c r="CL311" i="13"/>
  <c r="BV311" i="13"/>
  <c r="BR311" i="13"/>
  <c r="DE311" i="13"/>
  <c r="BY311" i="13"/>
  <c r="CS311" i="13"/>
  <c r="BZ311" i="13"/>
  <c r="DS311" i="13"/>
  <c r="CR311" i="13"/>
  <c r="DT311" i="13"/>
  <c r="CC311" i="13"/>
  <c r="CJ311" i="13"/>
  <c r="CH311" i="13"/>
  <c r="CD311" i="13"/>
  <c r="DP311" i="13"/>
  <c r="CV311" i="13"/>
  <c r="BU311" i="13"/>
  <c r="BW311" i="13"/>
  <c r="BT311" i="13"/>
  <c r="CE311" i="13"/>
  <c r="BQ311" i="13"/>
  <c r="DZ311" i="13" s="1"/>
  <c r="CI311" i="13"/>
  <c r="CN311" i="13"/>
  <c r="CT311" i="13"/>
  <c r="BX311" i="13"/>
  <c r="CP311" i="13"/>
  <c r="CK311" i="13"/>
  <c r="BS311" i="13"/>
  <c r="DG311" i="13"/>
  <c r="DV311" i="13"/>
  <c r="DR311" i="13"/>
  <c r="CM311" i="13"/>
  <c r="CQ311" i="13"/>
  <c r="DL311" i="13"/>
  <c r="CO311" i="13"/>
  <c r="DM311" i="13"/>
  <c r="DX311" i="13"/>
  <c r="DD311" i="13"/>
  <c r="DU311" i="13"/>
  <c r="DW311" i="13"/>
  <c r="DK311" i="13"/>
  <c r="DF311" i="13"/>
  <c r="DC311" i="13"/>
  <c r="DB311" i="13"/>
  <c r="DA311" i="13"/>
  <c r="CZ311" i="13"/>
  <c r="CI281" i="13"/>
  <c r="CH281" i="13"/>
  <c r="CF281" i="13"/>
  <c r="CN281" i="13"/>
  <c r="CM281" i="13"/>
  <c r="CC281" i="13"/>
  <c r="CJ281" i="13"/>
  <c r="CL281" i="13"/>
  <c r="CD281" i="13"/>
  <c r="CG281" i="13"/>
  <c r="CB281" i="13"/>
  <c r="CK281" i="13"/>
  <c r="CE281" i="13"/>
  <c r="CA281" i="13"/>
  <c r="DU281" i="13"/>
  <c r="DD281" i="13"/>
  <c r="DB281" i="13"/>
  <c r="DO281" i="13"/>
  <c r="DX281" i="13"/>
  <c r="DM281" i="13"/>
  <c r="CV281" i="13"/>
  <c r="CT281" i="13"/>
  <c r="DH281" i="13"/>
  <c r="CR281" i="13"/>
  <c r="DV281" i="13"/>
  <c r="DE281" i="13"/>
  <c r="DS281" i="13"/>
  <c r="DY281" i="13"/>
  <c r="DG281" i="13"/>
  <c r="DN281" i="13"/>
  <c r="CW281" i="13"/>
  <c r="DK281" i="13"/>
  <c r="DQ281" i="13"/>
  <c r="CZ281" i="13"/>
  <c r="DF281" i="13"/>
  <c r="CO281" i="13"/>
  <c r="DC281" i="13"/>
  <c r="DI281" i="13"/>
  <c r="CY281" i="13"/>
  <c r="CX281" i="13"/>
  <c r="BQ281" i="13"/>
  <c r="CU281" i="13"/>
  <c r="DA281" i="13"/>
  <c r="BS281" i="13"/>
  <c r="CP281" i="13"/>
  <c r="DT281" i="13"/>
  <c r="DR281" i="13"/>
  <c r="CS281" i="13"/>
  <c r="DW281" i="13"/>
  <c r="DJ281" i="13"/>
  <c r="DP281" i="13"/>
  <c r="DL281" i="13"/>
  <c r="CQ281" i="13"/>
  <c r="BR281" i="13"/>
  <c r="BZ281" i="13"/>
  <c r="BY281" i="13"/>
  <c r="BX281" i="13"/>
  <c r="BW281" i="13"/>
  <c r="BV281" i="13"/>
  <c r="CR240" i="14"/>
  <c r="CQ303" i="13"/>
  <c r="CW303" i="13"/>
  <c r="DE303" i="13"/>
  <c r="DG303" i="13"/>
  <c r="CV303" i="13"/>
  <c r="DF303" i="13"/>
  <c r="DD303" i="13"/>
  <c r="DB303" i="13"/>
  <c r="DA303" i="13"/>
  <c r="DJ303" i="13"/>
  <c r="DH303" i="13"/>
  <c r="DC303" i="13"/>
  <c r="CX303" i="13"/>
  <c r="CZ303" i="13"/>
  <c r="DI303" i="13"/>
  <c r="DT303" i="13"/>
  <c r="DS303" i="13"/>
  <c r="BU303" i="13"/>
  <c r="DV303" i="13"/>
  <c r="BR303" i="13"/>
  <c r="DL303" i="13"/>
  <c r="CH303" i="13"/>
  <c r="DO303" i="13"/>
  <c r="CI303" i="13"/>
  <c r="BQ303" i="13"/>
  <c r="DZ303" i="13" s="1"/>
  <c r="CD303" i="13"/>
  <c r="CN303" i="13"/>
  <c r="BW303" i="13"/>
  <c r="CB303" i="13"/>
  <c r="BX303" i="13"/>
  <c r="CJ303" i="13"/>
  <c r="BS303" i="13"/>
  <c r="CF303" i="13"/>
  <c r="DR303" i="13"/>
  <c r="BT303" i="13"/>
  <c r="DX303" i="13"/>
  <c r="CL303" i="13"/>
  <c r="CG303" i="13"/>
  <c r="DU303" i="13"/>
  <c r="DY303" i="13"/>
  <c r="CE303" i="13"/>
  <c r="DN303" i="13"/>
  <c r="BZ303" i="13"/>
  <c r="DM303" i="13"/>
  <c r="DQ303" i="13"/>
  <c r="BV303" i="13"/>
  <c r="CM303" i="13"/>
  <c r="DW303" i="13"/>
  <c r="CY303" i="13"/>
  <c r="DK303" i="13"/>
  <c r="CO303" i="13"/>
  <c r="CK303" i="13"/>
  <c r="DP303" i="13"/>
  <c r="CA303" i="13"/>
  <c r="BY303" i="13"/>
  <c r="CC303" i="13"/>
  <c r="CU303" i="13"/>
  <c r="CT303" i="13"/>
  <c r="CS303" i="13"/>
  <c r="CR303" i="13"/>
  <c r="BW284" i="13"/>
  <c r="CQ284" i="13"/>
  <c r="CO284" i="13"/>
  <c r="CK284" i="13"/>
  <c r="CP284" i="13"/>
  <c r="CN284" i="13"/>
  <c r="CC284" i="13"/>
  <c r="DC284" i="13"/>
  <c r="DR284" i="13"/>
  <c r="DB284" i="13"/>
  <c r="DJ284" i="13"/>
  <c r="CT284" i="13"/>
  <c r="CJ284" i="13"/>
  <c r="CI284" i="13"/>
  <c r="CH284" i="13"/>
  <c r="CM284" i="13"/>
  <c r="CL284" i="13"/>
  <c r="DT284" i="13"/>
  <c r="DX284" i="13"/>
  <c r="CS284" i="13"/>
  <c r="DN284" i="13"/>
  <c r="DV284" i="13"/>
  <c r="CD284" i="13"/>
  <c r="DL284" i="13"/>
  <c r="DP284" i="13"/>
  <c r="BS284" i="13"/>
  <c r="DA284" i="13"/>
  <c r="BV284" i="13"/>
  <c r="CG284" i="13"/>
  <c r="CV284" i="13"/>
  <c r="CZ284" i="13"/>
  <c r="DE284" i="13"/>
  <c r="DM284" i="13"/>
  <c r="BU284" i="13"/>
  <c r="CE284" i="13"/>
  <c r="DS284" i="13"/>
  <c r="CR284" i="13"/>
  <c r="BR284" i="13"/>
  <c r="CY284" i="13"/>
  <c r="DI284" i="13"/>
  <c r="BT284" i="13"/>
  <c r="DU284" i="13"/>
  <c r="DF284" i="13"/>
  <c r="DG284" i="13"/>
  <c r="DQ284" i="13"/>
  <c r="CW284" i="13"/>
  <c r="DH284" i="13"/>
  <c r="DO284" i="13"/>
  <c r="CX284" i="13"/>
  <c r="DD284" i="13"/>
  <c r="BQ284" i="13"/>
  <c r="DK284" i="13"/>
  <c r="DY284" i="13"/>
  <c r="CU284" i="13"/>
  <c r="DW284" i="13"/>
  <c r="CF284" i="13"/>
  <c r="CB284" i="13"/>
  <c r="CA284" i="13"/>
  <c r="BZ284" i="13"/>
  <c r="BY284" i="13"/>
  <c r="DB241" i="14"/>
  <c r="DA241" i="14"/>
  <c r="DL241" i="14"/>
  <c r="DV241" i="14"/>
  <c r="CO241" i="14"/>
  <c r="DS241" i="14"/>
  <c r="DY241" i="14"/>
  <c r="CB241" i="14"/>
  <c r="DH241" i="14"/>
  <c r="DN241" i="14"/>
  <c r="CG241" i="14"/>
  <c r="CM241" i="14"/>
  <c r="DQ241" i="14"/>
  <c r="BT241" i="14"/>
  <c r="DE241" i="14"/>
  <c r="DW241" i="14"/>
  <c r="CP241" i="14"/>
  <c r="BY241" i="14"/>
  <c r="CE241" i="14"/>
  <c r="CK241" i="14"/>
  <c r="DO241" i="14"/>
  <c r="CH241" i="14"/>
  <c r="BQ241" i="14"/>
  <c r="DZ241" i="14" s="1"/>
  <c r="BW241" i="14"/>
  <c r="CC241" i="14"/>
  <c r="CI241" i="14"/>
  <c r="BR241" i="14"/>
  <c r="CN241" i="14"/>
  <c r="CL241" i="14"/>
  <c r="DX241" i="14"/>
  <c r="CA241" i="14"/>
  <c r="DU241" i="14"/>
  <c r="CF241" i="14"/>
  <c r="CD241" i="14"/>
  <c r="DP241" i="14"/>
  <c r="BZ241" i="14"/>
  <c r="DM241" i="14"/>
  <c r="DT241" i="14"/>
  <c r="CY241" i="14"/>
  <c r="DD241" i="14"/>
  <c r="BX241" i="14"/>
  <c r="BV241" i="14"/>
  <c r="DI241" i="14"/>
  <c r="CQ241" i="14"/>
  <c r="BU241" i="14"/>
  <c r="CZ241" i="14"/>
  <c r="DC241" i="14"/>
  <c r="BS241" i="14"/>
  <c r="DK241" i="14"/>
  <c r="CJ241" i="14"/>
  <c r="DR241" i="14"/>
  <c r="DJ241" i="14"/>
  <c r="DF241" i="14"/>
  <c r="DG241" i="14"/>
  <c r="CX241" i="14"/>
  <c r="CW241" i="14"/>
  <c r="CV241" i="14"/>
  <c r="CU241" i="14"/>
  <c r="CT241" i="14"/>
  <c r="BM288" i="14"/>
  <c r="CA288" i="14" s="1"/>
  <c r="BM303" i="14"/>
  <c r="CP303" i="14" s="1"/>
  <c r="BM287" i="14"/>
  <c r="BZ287" i="14" s="1"/>
  <c r="BM309" i="14"/>
  <c r="CV309" i="14" s="1"/>
  <c r="BM310" i="14"/>
  <c r="CX310" i="14" s="1"/>
  <c r="CH213" i="14"/>
  <c r="BZ213" i="14"/>
  <c r="CA213" i="14"/>
  <c r="CD213" i="14"/>
  <c r="CB213" i="14"/>
  <c r="BW213" i="14"/>
  <c r="CI213" i="14"/>
  <c r="CJ213" i="14"/>
  <c r="BY213" i="14"/>
  <c r="CQ213" i="14"/>
  <c r="DE213" i="14"/>
  <c r="DS213" i="14"/>
  <c r="CT213" i="14"/>
  <c r="DX213" i="14"/>
  <c r="DV213" i="14"/>
  <c r="CW213" i="14"/>
  <c r="DK213" i="14"/>
  <c r="CL213" i="14"/>
  <c r="DP213" i="14"/>
  <c r="CF213" i="14"/>
  <c r="CE213" i="14"/>
  <c r="DN213" i="14"/>
  <c r="CO213" i="14"/>
  <c r="DC213" i="14"/>
  <c r="DY213" i="14"/>
  <c r="DH213" i="14"/>
  <c r="CG213" i="14"/>
  <c r="DF213" i="14"/>
  <c r="DT213" i="14"/>
  <c r="CU213" i="14"/>
  <c r="DQ213" i="14"/>
  <c r="CZ213" i="14"/>
  <c r="BX213" i="14"/>
  <c r="DO213" i="14"/>
  <c r="CP213" i="14"/>
  <c r="DD213" i="14"/>
  <c r="DR213" i="14"/>
  <c r="DA213" i="14"/>
  <c r="DG213" i="14"/>
  <c r="DU213" i="14"/>
  <c r="CV213" i="14"/>
  <c r="DJ213" i="14"/>
  <c r="CS213" i="14"/>
  <c r="DM213" i="14"/>
  <c r="DL213" i="14"/>
  <c r="CN213" i="14"/>
  <c r="DB213" i="14"/>
  <c r="CM213" i="14"/>
  <c r="CC213" i="14"/>
  <c r="DW213" i="14"/>
  <c r="DI213" i="14"/>
  <c r="CY213" i="14"/>
  <c r="CK213" i="14"/>
  <c r="CX213" i="14"/>
  <c r="CR213" i="14"/>
  <c r="BV213" i="14"/>
  <c r="BU213" i="14"/>
  <c r="BT213" i="14"/>
  <c r="BS213" i="14"/>
  <c r="BR213" i="14"/>
  <c r="DA247" i="14"/>
  <c r="DE247" i="14"/>
  <c r="DH247" i="14"/>
  <c r="DF247" i="14"/>
  <c r="DO247" i="14"/>
  <c r="DM247" i="14"/>
  <c r="DL247" i="14"/>
  <c r="DI247" i="14"/>
  <c r="DJ247" i="14"/>
  <c r="DP247" i="14"/>
  <c r="DK247" i="14"/>
  <c r="CP247" i="14"/>
  <c r="BY247" i="14"/>
  <c r="CU247" i="14"/>
  <c r="DY247" i="14"/>
  <c r="CB247" i="14"/>
  <c r="CH247" i="14"/>
  <c r="BQ247" i="14"/>
  <c r="DZ247" i="14" s="1"/>
  <c r="CM247" i="14"/>
  <c r="CS247" i="14"/>
  <c r="BT247" i="14"/>
  <c r="DW247" i="14"/>
  <c r="BZ247" i="14"/>
  <c r="DT247" i="14"/>
  <c r="CE247" i="14"/>
  <c r="CK247" i="14"/>
  <c r="DG247" i="14"/>
  <c r="CQ247" i="14"/>
  <c r="BR247" i="14"/>
  <c r="CV247" i="14"/>
  <c r="BW247" i="14"/>
  <c r="CC247" i="14"/>
  <c r="CA247" i="14"/>
  <c r="CW247" i="14"/>
  <c r="CF247" i="14"/>
  <c r="CL247" i="14"/>
  <c r="DX247" i="14"/>
  <c r="DQ247" i="14"/>
  <c r="BS247" i="14"/>
  <c r="CO247" i="14"/>
  <c r="BX247" i="14"/>
  <c r="CD247" i="14"/>
  <c r="CR247" i="14"/>
  <c r="DR247" i="14"/>
  <c r="BV247" i="14"/>
  <c r="CI247" i="14"/>
  <c r="BU247" i="14"/>
  <c r="DV247" i="14"/>
  <c r="CJ247" i="14"/>
  <c r="DU247" i="14"/>
  <c r="CG247" i="14"/>
  <c r="DN247" i="14"/>
  <c r="CN247" i="14"/>
  <c r="DS247" i="14"/>
  <c r="CT247" i="14"/>
  <c r="DD247" i="14"/>
  <c r="DC247" i="14"/>
  <c r="DB247" i="14"/>
  <c r="CZ247" i="14"/>
  <c r="DF304" i="13"/>
  <c r="CW304" i="13"/>
  <c r="CZ304" i="13"/>
  <c r="BU304" i="13"/>
  <c r="CO304" i="13"/>
  <c r="CL304" i="13"/>
  <c r="DS304" i="13"/>
  <c r="CD304" i="13"/>
  <c r="DX304" i="13"/>
  <c r="CG304" i="13"/>
  <c r="BX304" i="13"/>
  <c r="CF304" i="13"/>
  <c r="DR304" i="13"/>
  <c r="CY304" i="13"/>
  <c r="DD304" i="13"/>
  <c r="DP304" i="13"/>
  <c r="BY304" i="13"/>
  <c r="DV304" i="13"/>
  <c r="BS304" i="13"/>
  <c r="BR304" i="13"/>
  <c r="DA304" i="13"/>
  <c r="CJ304" i="13"/>
  <c r="BQ304" i="13"/>
  <c r="DZ304" i="13" s="1"/>
  <c r="CI304" i="13"/>
  <c r="DN304" i="13"/>
  <c r="DO304" i="13"/>
  <c r="DG304" i="13"/>
  <c r="DH304" i="13"/>
  <c r="DY304" i="13"/>
  <c r="CB304" i="13"/>
  <c r="DL304" i="13"/>
  <c r="BW304" i="13"/>
  <c r="CN304" i="13"/>
  <c r="DQ304" i="13"/>
  <c r="BT304" i="13"/>
  <c r="CM304" i="13"/>
  <c r="DT304" i="13"/>
  <c r="CA304" i="13"/>
  <c r="DI304" i="13"/>
  <c r="DC304" i="13"/>
  <c r="CK304" i="13"/>
  <c r="DU304" i="13"/>
  <c r="BZ304" i="13"/>
  <c r="CH304" i="13"/>
  <c r="CP304" i="13"/>
  <c r="DB304" i="13"/>
  <c r="BV304" i="13"/>
  <c r="CE304" i="13"/>
  <c r="DE304" i="13"/>
  <c r="DK304" i="13"/>
  <c r="CX304" i="13"/>
  <c r="DJ304" i="13"/>
  <c r="DW304" i="13"/>
  <c r="CC304" i="13"/>
  <c r="DM304" i="13"/>
  <c r="CV304" i="13"/>
  <c r="CU304" i="13"/>
  <c r="CT304" i="13"/>
  <c r="CS304" i="13"/>
  <c r="CW306" i="13"/>
  <c r="CZ306" i="13"/>
  <c r="CK306" i="13"/>
  <c r="BT306" i="13"/>
  <c r="BX306" i="13"/>
  <c r="CF306" i="13"/>
  <c r="CD306" i="13"/>
  <c r="DE306" i="13"/>
  <c r="CC306" i="13"/>
  <c r="DU306" i="13"/>
  <c r="DV306" i="13"/>
  <c r="BS306" i="13"/>
  <c r="CA306" i="13"/>
  <c r="DD306" i="13"/>
  <c r="DI306" i="13"/>
  <c r="DG306" i="13"/>
  <c r="BU306" i="13"/>
  <c r="CO306" i="13"/>
  <c r="CI306" i="13"/>
  <c r="DR306" i="13"/>
  <c r="DO306" i="13"/>
  <c r="DX306" i="13"/>
  <c r="CG306" i="13"/>
  <c r="BW306" i="13"/>
  <c r="CQ306" i="13"/>
  <c r="DN306" i="13"/>
  <c r="DF306" i="13"/>
  <c r="CR306" i="13"/>
  <c r="BQ306" i="13"/>
  <c r="DZ306" i="13" s="1"/>
  <c r="CH306" i="13"/>
  <c r="BR306" i="13"/>
  <c r="CP306" i="13"/>
  <c r="DM306" i="13"/>
  <c r="DC306" i="13"/>
  <c r="DL306" i="13"/>
  <c r="DY306" i="13"/>
  <c r="CJ306" i="13"/>
  <c r="DW306" i="13"/>
  <c r="BV306" i="13"/>
  <c r="CM306" i="13"/>
  <c r="CY306" i="13"/>
  <c r="DJ306" i="13"/>
  <c r="DH306" i="13"/>
  <c r="DS306" i="13"/>
  <c r="CE306" i="13"/>
  <c r="DQ306" i="13"/>
  <c r="BZ306" i="13"/>
  <c r="DB306" i="13"/>
  <c r="DP306" i="13"/>
  <c r="CN306" i="13"/>
  <c r="CB306" i="13"/>
  <c r="DK306" i="13"/>
  <c r="BY306" i="13"/>
  <c r="DA306" i="13"/>
  <c r="CL306" i="13"/>
  <c r="DT306" i="13"/>
  <c r="CX306" i="13"/>
  <c r="CV306" i="13"/>
  <c r="CU306" i="13"/>
  <c r="AN440" i="14"/>
  <c r="AD430" i="14"/>
  <c r="R418" i="14"/>
  <c r="Q417" i="14"/>
  <c r="F406" i="14"/>
  <c r="G407" i="14"/>
  <c r="AT446" i="14"/>
  <c r="AB428" i="14"/>
  <c r="AO441" i="14"/>
  <c r="O415" i="14"/>
  <c r="D404" i="14"/>
  <c r="AQ443" i="14"/>
  <c r="Z426" i="14"/>
  <c r="AM439" i="14"/>
  <c r="M413" i="14"/>
  <c r="N414" i="14"/>
  <c r="AS445" i="14"/>
  <c r="AI435" i="14"/>
  <c r="AE431" i="14"/>
  <c r="AK437" i="14"/>
  <c r="AG433" i="14"/>
  <c r="B468" i="14"/>
  <c r="AJ436" i="14"/>
  <c r="X424" i="14"/>
  <c r="W423" i="14"/>
  <c r="L412" i="14"/>
  <c r="P416" i="14"/>
  <c r="AR444" i="14"/>
  <c r="AH434" i="14"/>
  <c r="V422" i="14"/>
  <c r="U421" i="14"/>
  <c r="J410" i="14"/>
  <c r="K411" i="14"/>
  <c r="T420" i="14"/>
  <c r="Y425" i="14"/>
  <c r="S419" i="14"/>
  <c r="E405" i="14"/>
  <c r="AP442" i="14"/>
  <c r="H408" i="14"/>
  <c r="AL438" i="14"/>
  <c r="AC429" i="14"/>
  <c r="AF432" i="14"/>
  <c r="I409" i="14"/>
  <c r="AA427" i="14"/>
  <c r="CP238" i="14"/>
  <c r="DZ162" i="14"/>
  <c r="DZ228" i="13"/>
  <c r="BM349" i="13"/>
  <c r="BY349" i="13" s="1"/>
  <c r="BM357" i="13"/>
  <c r="CG357" i="13" s="1"/>
  <c r="BM361" i="13"/>
  <c r="CK361" i="13" s="1"/>
  <c r="BM346" i="13"/>
  <c r="BU346" i="13" s="1"/>
  <c r="BM347" i="13"/>
  <c r="CI278" i="13"/>
  <c r="BW278" i="13"/>
  <c r="CJ278" i="13"/>
  <c r="CG278" i="13"/>
  <c r="CD278" i="13"/>
  <c r="CE278" i="13"/>
  <c r="BY278" i="13"/>
  <c r="CK278" i="13"/>
  <c r="CB278" i="13"/>
  <c r="BX278" i="13"/>
  <c r="CH278" i="13"/>
  <c r="BZ278" i="13"/>
  <c r="CF278" i="13"/>
  <c r="DA278" i="13"/>
  <c r="DO278" i="13"/>
  <c r="CO278" i="13"/>
  <c r="DC278" i="13"/>
  <c r="CV278" i="13"/>
  <c r="DI278" i="13"/>
  <c r="CS278" i="13"/>
  <c r="DG278" i="13"/>
  <c r="DV278" i="13"/>
  <c r="CM278" i="13"/>
  <c r="DJ278" i="13"/>
  <c r="DL278" i="13"/>
  <c r="DX278" i="13"/>
  <c r="CY278" i="13"/>
  <c r="DF278" i="13"/>
  <c r="DR278" i="13"/>
  <c r="CT278" i="13"/>
  <c r="DP278" i="13"/>
  <c r="CQ278" i="13"/>
  <c r="CP278" i="13"/>
  <c r="DB278" i="13"/>
  <c r="DK278" i="13"/>
  <c r="CA278" i="13"/>
  <c r="DW278" i="13"/>
  <c r="CC278" i="13"/>
  <c r="DH278" i="13"/>
  <c r="DU278" i="13"/>
  <c r="DT278" i="13"/>
  <c r="CL278" i="13"/>
  <c r="CU278" i="13"/>
  <c r="CW278" i="13"/>
  <c r="DY278" i="13"/>
  <c r="CZ278" i="13"/>
  <c r="DM278" i="13"/>
  <c r="DD278" i="13"/>
  <c r="DN278" i="13"/>
  <c r="DQ278" i="13"/>
  <c r="CR278" i="13"/>
  <c r="DE278" i="13"/>
  <c r="CN278" i="13"/>
  <c r="CX278" i="13"/>
  <c r="DS278" i="13"/>
  <c r="BV278" i="13"/>
  <c r="BU278" i="13"/>
  <c r="BT278" i="13"/>
  <c r="BS278" i="13"/>
  <c r="DD309" i="13"/>
  <c r="CF309" i="13"/>
  <c r="CP309" i="13"/>
  <c r="CJ309" i="13"/>
  <c r="BR309" i="13"/>
  <c r="CT309" i="13"/>
  <c r="DC309" i="13"/>
  <c r="DU309" i="13"/>
  <c r="BX309" i="13"/>
  <c r="CB309" i="13"/>
  <c r="BW309" i="13"/>
  <c r="CH309" i="13"/>
  <c r="DL309" i="13"/>
  <c r="CO309" i="13"/>
  <c r="DY309" i="13"/>
  <c r="CM309" i="13"/>
  <c r="DV309" i="13"/>
  <c r="CE309" i="13"/>
  <c r="CG309" i="13"/>
  <c r="DQ309" i="13"/>
  <c r="CA309" i="13"/>
  <c r="CU309" i="13"/>
  <c r="DS309" i="13"/>
  <c r="BQ309" i="13"/>
  <c r="DZ309" i="13" s="1"/>
  <c r="CK309" i="13"/>
  <c r="CL309" i="13"/>
  <c r="BV309" i="13"/>
  <c r="DR309" i="13"/>
  <c r="DT309" i="13"/>
  <c r="CC309" i="13"/>
  <c r="BZ309" i="13"/>
  <c r="CQ309" i="13"/>
  <c r="BS309" i="13"/>
  <c r="CS309" i="13"/>
  <c r="DP309" i="13"/>
  <c r="BU309" i="13"/>
  <c r="DF309" i="13"/>
  <c r="DX309" i="13"/>
  <c r="DE309" i="13"/>
  <c r="DW309" i="13"/>
  <c r="CI309" i="13"/>
  <c r="DO309" i="13"/>
  <c r="DJ309" i="13"/>
  <c r="DM309" i="13"/>
  <c r="CD309" i="13"/>
  <c r="DN309" i="13"/>
  <c r="BY309" i="13"/>
  <c r="BT309" i="13"/>
  <c r="DK309" i="13"/>
  <c r="DG309" i="13"/>
  <c r="DH309" i="13"/>
  <c r="CN309" i="13"/>
  <c r="DI309" i="13"/>
  <c r="CR309" i="13"/>
  <c r="DB309" i="13"/>
  <c r="DA309" i="13"/>
  <c r="CZ309" i="13"/>
  <c r="CY309" i="13"/>
  <c r="CX309" i="13"/>
  <c r="CX310" i="13"/>
  <c r="DZ167" i="14"/>
  <c r="CX307" i="13"/>
  <c r="DF307" i="13"/>
  <c r="DD307" i="13"/>
  <c r="DG307" i="13"/>
  <c r="DH307" i="13"/>
  <c r="BQ307" i="13"/>
  <c r="DZ307" i="13" s="1"/>
  <c r="CK307" i="13"/>
  <c r="CP307" i="13"/>
  <c r="CJ307" i="13"/>
  <c r="DV307" i="13"/>
  <c r="DB307" i="13"/>
  <c r="CN307" i="13"/>
  <c r="BU307" i="13"/>
  <c r="CM307" i="13"/>
  <c r="DR307" i="13"/>
  <c r="DS307" i="13"/>
  <c r="DM307" i="13"/>
  <c r="DI307" i="13"/>
  <c r="CF307" i="13"/>
  <c r="DP307" i="13"/>
  <c r="CA307" i="13"/>
  <c r="CR307" i="13"/>
  <c r="BT307" i="13"/>
  <c r="DN307" i="13"/>
  <c r="DJ307" i="13"/>
  <c r="DK307" i="13"/>
  <c r="CO307" i="13"/>
  <c r="DY307" i="13"/>
  <c r="CD307" i="13"/>
  <c r="CL307" i="13"/>
  <c r="BS307" i="13"/>
  <c r="DA307" i="13"/>
  <c r="CG307" i="13"/>
  <c r="DQ307" i="13"/>
  <c r="BR307" i="13"/>
  <c r="DL307" i="13"/>
  <c r="BX307" i="13"/>
  <c r="DW307" i="13"/>
  <c r="CS307" i="13"/>
  <c r="BW307" i="13"/>
  <c r="CC307" i="13"/>
  <c r="CE307" i="13"/>
  <c r="CQ307" i="13"/>
  <c r="CI307" i="13"/>
  <c r="DO307" i="13"/>
  <c r="CH307" i="13"/>
  <c r="DE307" i="13"/>
  <c r="DT307" i="13"/>
  <c r="DU307" i="13"/>
  <c r="CB307" i="13"/>
  <c r="BV307" i="13"/>
  <c r="BZ307" i="13"/>
  <c r="CZ307" i="13"/>
  <c r="DC307" i="13"/>
  <c r="BY307" i="13"/>
  <c r="DX307" i="13"/>
  <c r="CY307" i="13"/>
  <c r="CW307" i="13"/>
  <c r="CV307" i="13"/>
  <c r="DF312" i="13"/>
  <c r="DK312" i="13"/>
  <c r="DN312" i="13"/>
  <c r="DJ312" i="13"/>
  <c r="DQ312" i="13"/>
  <c r="DG312" i="13"/>
  <c r="DP312" i="13"/>
  <c r="DE312" i="13"/>
  <c r="DO312" i="13"/>
  <c r="DX312" i="13"/>
  <c r="CG312" i="13"/>
  <c r="BR312" i="13"/>
  <c r="CU312" i="13"/>
  <c r="BW312" i="13"/>
  <c r="CR312" i="13"/>
  <c r="BY312" i="13"/>
  <c r="CP312" i="13"/>
  <c r="CH312" i="13"/>
  <c r="CV312" i="13"/>
  <c r="CJ312" i="13"/>
  <c r="BQ312" i="13"/>
  <c r="DZ312" i="13" s="1"/>
  <c r="CD312" i="13"/>
  <c r="BV312" i="13"/>
  <c r="CX312" i="13"/>
  <c r="DL312" i="13"/>
  <c r="DY312" i="13"/>
  <c r="CB312" i="13"/>
  <c r="CT312" i="13"/>
  <c r="CN312" i="13"/>
  <c r="CL312" i="13"/>
  <c r="DM312" i="13"/>
  <c r="DS312" i="13"/>
  <c r="DH312" i="13"/>
  <c r="DI312" i="13"/>
  <c r="CK312" i="13"/>
  <c r="DU312" i="13"/>
  <c r="BS312" i="13"/>
  <c r="CM312" i="13"/>
  <c r="DW312" i="13"/>
  <c r="CC312" i="13"/>
  <c r="CW312" i="13"/>
  <c r="CQ312" i="13"/>
  <c r="BZ312" i="13"/>
  <c r="BX312" i="13"/>
  <c r="DT312" i="13"/>
  <c r="CS312" i="13"/>
  <c r="CI312" i="13"/>
  <c r="BU312" i="13"/>
  <c r="DV312" i="13"/>
  <c r="BT312" i="13"/>
  <c r="CO312" i="13"/>
  <c r="CF312" i="13"/>
  <c r="CA312" i="13"/>
  <c r="CE312" i="13"/>
  <c r="DR312" i="13"/>
  <c r="DD312" i="13"/>
  <c r="DC312" i="13"/>
  <c r="DB312" i="13"/>
  <c r="DA312" i="13"/>
  <c r="DZ168" i="14"/>
  <c r="CG219" i="14"/>
  <c r="DM219" i="14"/>
  <c r="DS219" i="14"/>
  <c r="DY219" i="14"/>
  <c r="DH219" i="14"/>
  <c r="CQ219" i="14"/>
  <c r="CN219" i="14"/>
  <c r="DE219" i="14"/>
  <c r="DK219" i="14"/>
  <c r="DQ219" i="14"/>
  <c r="CZ219" i="14"/>
  <c r="BS219" i="14"/>
  <c r="DV219" i="14"/>
  <c r="CW219" i="14"/>
  <c r="DC219" i="14"/>
  <c r="DI219" i="14"/>
  <c r="CR219" i="14"/>
  <c r="DN219" i="14"/>
  <c r="BQ219" i="14"/>
  <c r="CU219" i="14"/>
  <c r="DA219" i="14"/>
  <c r="BT219" i="14"/>
  <c r="CK219" i="14"/>
  <c r="CX219" i="14"/>
  <c r="DL219" i="14"/>
  <c r="DJ219" i="14"/>
  <c r="BU219" i="14"/>
  <c r="DO219" i="14"/>
  <c r="BR219" i="14"/>
  <c r="DD219" i="14"/>
  <c r="DB219" i="14"/>
  <c r="DX219" i="14"/>
  <c r="DG219" i="14"/>
  <c r="DF219" i="14"/>
  <c r="DW219" i="14"/>
  <c r="CE219" i="14"/>
  <c r="CP219" i="14"/>
  <c r="DU219" i="14"/>
  <c r="CY219" i="14"/>
  <c r="CJ219" i="14"/>
  <c r="DT219" i="14"/>
  <c r="CI219" i="14"/>
  <c r="CV219" i="14"/>
  <c r="CO219" i="14"/>
  <c r="CT219" i="14"/>
  <c r="CD219" i="14"/>
  <c r="CC219" i="14"/>
  <c r="CS219" i="14"/>
  <c r="CH219" i="14"/>
  <c r="CL219" i="14"/>
  <c r="CM219" i="14"/>
  <c r="CF219" i="14"/>
  <c r="DR219" i="14"/>
  <c r="DP219" i="14"/>
  <c r="CB219" i="14"/>
  <c r="CA219" i="14"/>
  <c r="BZ219" i="14"/>
  <c r="BY219" i="14"/>
  <c r="BX219" i="14"/>
  <c r="DZ151" i="14"/>
  <c r="CQ302" i="13"/>
  <c r="DF302" i="13"/>
  <c r="DA302" i="13"/>
  <c r="DC302" i="13"/>
  <c r="DG302" i="13"/>
  <c r="DD302" i="13"/>
  <c r="BS302" i="13"/>
  <c r="CG302" i="13"/>
  <c r="DS302" i="13"/>
  <c r="CB302" i="13"/>
  <c r="CD302" i="13"/>
  <c r="CY302" i="13"/>
  <c r="CW302" i="13"/>
  <c r="DI302" i="13"/>
  <c r="DV302" i="13"/>
  <c r="BY302" i="13"/>
  <c r="DK302" i="13"/>
  <c r="BT302" i="13"/>
  <c r="CC302" i="13"/>
  <c r="DB302" i="13"/>
  <c r="DN302" i="13"/>
  <c r="BQ302" i="13"/>
  <c r="DZ302" i="13" s="1"/>
  <c r="CM302" i="13"/>
  <c r="DY302" i="13"/>
  <c r="BU302" i="13"/>
  <c r="DH302" i="13"/>
  <c r="DW302" i="13"/>
  <c r="BZ302" i="13"/>
  <c r="DL302" i="13"/>
  <c r="BW302" i="13"/>
  <c r="CL302" i="13"/>
  <c r="CU302" i="13"/>
  <c r="DO302" i="13"/>
  <c r="BR302" i="13"/>
  <c r="CN302" i="13"/>
  <c r="DX302" i="13"/>
  <c r="DQ302" i="13"/>
  <c r="CA302" i="13"/>
  <c r="DP302" i="13"/>
  <c r="CH302" i="13"/>
  <c r="CJ302" i="13"/>
  <c r="DU302" i="13"/>
  <c r="DR302" i="13"/>
  <c r="CZ302" i="13"/>
  <c r="DM302" i="13"/>
  <c r="CK302" i="13"/>
  <c r="DT302" i="13"/>
  <c r="DJ302" i="13"/>
  <c r="CV302" i="13"/>
  <c r="CF302" i="13"/>
  <c r="BV302" i="13"/>
  <c r="DE302" i="13"/>
  <c r="CX302" i="13"/>
  <c r="BX302" i="13"/>
  <c r="CE302" i="13"/>
  <c r="CI302" i="13"/>
  <c r="CT302" i="13"/>
  <c r="CS302" i="13"/>
  <c r="CR302" i="13"/>
  <c r="BM279" i="14"/>
  <c r="BR279" i="14" s="1"/>
  <c r="BM273" i="12"/>
  <c r="BQ273" i="12" s="1"/>
  <c r="CS305" i="13"/>
  <c r="DA236" i="14"/>
  <c r="DC236" i="14"/>
  <c r="DK236" i="14"/>
  <c r="DY236" i="14"/>
  <c r="DH236" i="14"/>
  <c r="BS236" i="14"/>
  <c r="CG236" i="14"/>
  <c r="DD236" i="14"/>
  <c r="CE236" i="14"/>
  <c r="DQ236" i="14"/>
  <c r="CJ236" i="14"/>
  <c r="DV236" i="14"/>
  <c r="BY236" i="14"/>
  <c r="BW236" i="14"/>
  <c r="DI236" i="14"/>
  <c r="CB236" i="14"/>
  <c r="DN236" i="14"/>
  <c r="BQ236" i="14"/>
  <c r="DZ236" i="14" s="1"/>
  <c r="DR236" i="14"/>
  <c r="CK236" i="14"/>
  <c r="BT236" i="14"/>
  <c r="CH236" i="14"/>
  <c r="DT236" i="14"/>
  <c r="CU236" i="14"/>
  <c r="CL236" i="14"/>
  <c r="BU236" i="14"/>
  <c r="DO236" i="14"/>
  <c r="BR236" i="14"/>
  <c r="CF236" i="14"/>
  <c r="CD236" i="14"/>
  <c r="DX236" i="14"/>
  <c r="CI236" i="14"/>
  <c r="DU236" i="14"/>
  <c r="BX236" i="14"/>
  <c r="CC236" i="14"/>
  <c r="DB236" i="14"/>
  <c r="CV236" i="14"/>
  <c r="DP236" i="14"/>
  <c r="CX236" i="14"/>
  <c r="CZ236" i="14"/>
  <c r="DW236" i="14"/>
  <c r="CA236" i="14"/>
  <c r="CT236" i="14"/>
  <c r="DS236" i="14"/>
  <c r="DM236" i="14"/>
  <c r="DE236" i="14"/>
  <c r="DJ236" i="14"/>
  <c r="DL236" i="14"/>
  <c r="CW236" i="14"/>
  <c r="BV236" i="14"/>
  <c r="DF236" i="14"/>
  <c r="BZ236" i="14"/>
  <c r="CY236" i="14"/>
  <c r="DG236" i="14"/>
  <c r="CS236" i="14"/>
  <c r="CR236" i="14"/>
  <c r="CQ236" i="14"/>
  <c r="CP236" i="14"/>
  <c r="CO236" i="14"/>
  <c r="K18" i="9"/>
  <c r="J18" i="22" s="1"/>
  <c r="CL297" i="13"/>
  <c r="CU297" i="13"/>
  <c r="CR297" i="13"/>
  <c r="CZ297" i="13"/>
  <c r="CX297" i="13"/>
  <c r="CS297" i="13"/>
  <c r="CQ297" i="13"/>
  <c r="DR297" i="13"/>
  <c r="BU297" i="13"/>
  <c r="DG297" i="13"/>
  <c r="BR297" i="13"/>
  <c r="DE297" i="13"/>
  <c r="CY297" i="13"/>
  <c r="DJ297" i="13"/>
  <c r="DX297" i="13"/>
  <c r="CI297" i="13"/>
  <c r="BQ297" i="13"/>
  <c r="DZ297" i="13" s="1"/>
  <c r="BY297" i="13"/>
  <c r="DA297" i="13"/>
  <c r="CD297" i="13"/>
  <c r="DP297" i="13"/>
  <c r="CA297" i="13"/>
  <c r="DV297" i="13"/>
  <c r="DF297" i="13"/>
  <c r="CW297" i="13"/>
  <c r="BV297" i="13"/>
  <c r="DH297" i="13"/>
  <c r="BS297" i="13"/>
  <c r="DU297" i="13"/>
  <c r="BZ297" i="13"/>
  <c r="DS297" i="13"/>
  <c r="DY297" i="13"/>
  <c r="CB297" i="13"/>
  <c r="DT297" i="13"/>
  <c r="DN297" i="13"/>
  <c r="DK297" i="13"/>
  <c r="DQ297" i="13"/>
  <c r="BT297" i="13"/>
  <c r="DL297" i="13"/>
  <c r="CH297" i="13"/>
  <c r="DD297" i="13"/>
  <c r="CV297" i="13"/>
  <c r="DC297" i="13"/>
  <c r="CE297" i="13"/>
  <c r="DI297" i="13"/>
  <c r="DW297" i="13"/>
  <c r="CF297" i="13"/>
  <c r="DM297" i="13"/>
  <c r="BW297" i="13"/>
  <c r="CC297" i="13"/>
  <c r="DO297" i="13"/>
  <c r="CT297" i="13"/>
  <c r="BX297" i="13"/>
  <c r="CG297" i="13"/>
  <c r="DB297" i="13"/>
  <c r="CP297" i="13"/>
  <c r="CO297" i="13"/>
  <c r="CN297" i="13"/>
  <c r="CM297" i="13"/>
  <c r="DZ339" i="14"/>
  <c r="BW220" i="14"/>
  <c r="CJ220" i="14"/>
  <c r="CF220" i="14"/>
  <c r="CQ220" i="14"/>
  <c r="CH220" i="14"/>
  <c r="CG220" i="14"/>
  <c r="CK220" i="14"/>
  <c r="DQ220" i="14"/>
  <c r="CZ220" i="14"/>
  <c r="DV220" i="14"/>
  <c r="CW220" i="14"/>
  <c r="DC220" i="14"/>
  <c r="CO220" i="14"/>
  <c r="CD220" i="14"/>
  <c r="DI220" i="14"/>
  <c r="CR220" i="14"/>
  <c r="DN220" i="14"/>
  <c r="BQ220" i="14"/>
  <c r="CU220" i="14"/>
  <c r="CI220" i="14"/>
  <c r="DR220" i="14"/>
  <c r="DA220" i="14"/>
  <c r="BT220" i="14"/>
  <c r="DF220" i="14"/>
  <c r="DT220" i="14"/>
  <c r="CN220" i="14"/>
  <c r="CP220" i="14"/>
  <c r="DJ220" i="14"/>
  <c r="CS220" i="14"/>
  <c r="DW220" i="14"/>
  <c r="CX220" i="14"/>
  <c r="DL220" i="14"/>
  <c r="CL220" i="14"/>
  <c r="CT220" i="14"/>
  <c r="DX220" i="14"/>
  <c r="DG220" i="14"/>
  <c r="DU220" i="14"/>
  <c r="CV220" i="14"/>
  <c r="CE220" i="14"/>
  <c r="BV220" i="14"/>
  <c r="DP220" i="14"/>
  <c r="CY220" i="14"/>
  <c r="DM220" i="14"/>
  <c r="DS220" i="14"/>
  <c r="DY220" i="14"/>
  <c r="DK220" i="14"/>
  <c r="CM220" i="14"/>
  <c r="BU220" i="14"/>
  <c r="DH220" i="14"/>
  <c r="BS220" i="14"/>
  <c r="DO220" i="14"/>
  <c r="BR220" i="14"/>
  <c r="DE220" i="14"/>
  <c r="DB220" i="14"/>
  <c r="DD220" i="14"/>
  <c r="CC220" i="14"/>
  <c r="CB220" i="14"/>
  <c r="CA220" i="14"/>
  <c r="BZ220" i="14"/>
  <c r="BY220" i="14"/>
  <c r="CO301" i="13"/>
  <c r="CJ230" i="14"/>
  <c r="CP230" i="14"/>
  <c r="CN230" i="14"/>
  <c r="CR230" i="14"/>
  <c r="CS230" i="14"/>
  <c r="DA230" i="14"/>
  <c r="CQ230" i="14"/>
  <c r="CZ230" i="14"/>
  <c r="CX230" i="14"/>
  <c r="CY230" i="14"/>
  <c r="CO230" i="14"/>
  <c r="CT230" i="14"/>
  <c r="DS230" i="14"/>
  <c r="CD230" i="14"/>
  <c r="DN230" i="14"/>
  <c r="BQ230" i="14"/>
  <c r="DZ230" i="14" s="1"/>
  <c r="DP230" i="14"/>
  <c r="DK230" i="14"/>
  <c r="BV230" i="14"/>
  <c r="DF230" i="14"/>
  <c r="DT230" i="14"/>
  <c r="DI230" i="14"/>
  <c r="DC230" i="14"/>
  <c r="DW230" i="14"/>
  <c r="BZ230" i="14"/>
  <c r="DL230" i="14"/>
  <c r="CC230" i="14"/>
  <c r="CE230" i="14"/>
  <c r="DO230" i="14"/>
  <c r="BR230" i="14"/>
  <c r="DD230" i="14"/>
  <c r="DH230" i="14"/>
  <c r="CU230" i="14"/>
  <c r="DR230" i="14"/>
  <c r="CA230" i="14"/>
  <c r="DM230" i="14"/>
  <c r="BX230" i="14"/>
  <c r="BU230" i="14"/>
  <c r="DJ230" i="14"/>
  <c r="BS230" i="14"/>
  <c r="DE230" i="14"/>
  <c r="DX230" i="14"/>
  <c r="BT230" i="14"/>
  <c r="CW230" i="14"/>
  <c r="DQ230" i="14"/>
  <c r="DV230" i="14"/>
  <c r="BW230" i="14"/>
  <c r="CB230" i="14"/>
  <c r="DB230" i="14"/>
  <c r="DY230" i="14"/>
  <c r="DG230" i="14"/>
  <c r="CV230" i="14"/>
  <c r="DU230" i="14"/>
  <c r="BY230" i="14"/>
  <c r="CF230" i="14"/>
  <c r="CM230" i="14"/>
  <c r="CL230" i="14"/>
  <c r="CK230" i="14"/>
  <c r="CI230" i="14"/>
  <c r="BM147" i="12"/>
  <c r="BQ147" i="12" s="1"/>
  <c r="DE234" i="14"/>
  <c r="CW234" i="14"/>
  <c r="CS234" i="14"/>
  <c r="CT234" i="14"/>
  <c r="CZ234" i="14"/>
  <c r="DB234" i="14"/>
  <c r="CU234" i="14"/>
  <c r="DA234" i="14"/>
  <c r="DS234" i="14"/>
  <c r="DY234" i="14"/>
  <c r="CJ234" i="14"/>
  <c r="BS234" i="14"/>
  <c r="DM234" i="14"/>
  <c r="DK234" i="14"/>
  <c r="DQ234" i="14"/>
  <c r="CB234" i="14"/>
  <c r="DV234" i="14"/>
  <c r="CG234" i="14"/>
  <c r="CE234" i="14"/>
  <c r="DI234" i="14"/>
  <c r="BT234" i="14"/>
  <c r="DN234" i="14"/>
  <c r="BY234" i="14"/>
  <c r="CX234" i="14"/>
  <c r="BW234" i="14"/>
  <c r="CC234" i="14"/>
  <c r="DW234" i="14"/>
  <c r="DF234" i="14"/>
  <c r="BQ234" i="14"/>
  <c r="DZ234" i="14" s="1"/>
  <c r="CY234" i="14"/>
  <c r="DC234" i="14"/>
  <c r="CR234" i="14"/>
  <c r="DJ234" i="14"/>
  <c r="DX234" i="14"/>
  <c r="DG234" i="14"/>
  <c r="BZ234" i="14"/>
  <c r="DL234" i="14"/>
  <c r="DD234" i="14"/>
  <c r="CD234" i="14"/>
  <c r="DP234" i="14"/>
  <c r="CI234" i="14"/>
  <c r="BR234" i="14"/>
  <c r="CF234" i="14"/>
  <c r="BU234" i="14"/>
  <c r="CV234" i="14"/>
  <c r="DH234" i="14"/>
  <c r="DO234" i="14"/>
  <c r="CA234" i="14"/>
  <c r="CH234" i="14"/>
  <c r="DU234" i="14"/>
  <c r="DR234" i="14"/>
  <c r="DT234" i="14"/>
  <c r="BX234" i="14"/>
  <c r="BV234" i="14"/>
  <c r="CQ234" i="14"/>
  <c r="CP234" i="14"/>
  <c r="CO234" i="14"/>
  <c r="CN234" i="14"/>
  <c r="CM234" i="14"/>
  <c r="DZ179" i="14"/>
  <c r="CW235" i="14"/>
  <c r="CY235" i="14"/>
  <c r="DD235" i="14"/>
  <c r="DF235" i="14"/>
  <c r="CZ235" i="14"/>
  <c r="DB235" i="14"/>
  <c r="CT235" i="14"/>
  <c r="CV235" i="14"/>
  <c r="DA235" i="14"/>
  <c r="BS235" i="14"/>
  <c r="CG235" i="14"/>
  <c r="DK235" i="14"/>
  <c r="DQ235" i="14"/>
  <c r="CJ235" i="14"/>
  <c r="DV235" i="14"/>
  <c r="BY235" i="14"/>
  <c r="CE235" i="14"/>
  <c r="DI235" i="14"/>
  <c r="CB235" i="14"/>
  <c r="CS235" i="14"/>
  <c r="DN235" i="14"/>
  <c r="BQ235" i="14"/>
  <c r="DZ235" i="14" s="1"/>
  <c r="BW235" i="14"/>
  <c r="CK235" i="14"/>
  <c r="BT235" i="14"/>
  <c r="CU235" i="14"/>
  <c r="DW235" i="14"/>
  <c r="CH235" i="14"/>
  <c r="DT235" i="14"/>
  <c r="DR235" i="14"/>
  <c r="CC235" i="14"/>
  <c r="DG235" i="14"/>
  <c r="BR235" i="14"/>
  <c r="CF235" i="14"/>
  <c r="CD235" i="14"/>
  <c r="DX235" i="14"/>
  <c r="DC235" i="14"/>
  <c r="CI235" i="14"/>
  <c r="DU235" i="14"/>
  <c r="BX235" i="14"/>
  <c r="BV235" i="14"/>
  <c r="DP235" i="14"/>
  <c r="DO235" i="14"/>
  <c r="BU235" i="14"/>
  <c r="DL235" i="14"/>
  <c r="CA235" i="14"/>
  <c r="DH235" i="14"/>
  <c r="BZ235" i="14"/>
  <c r="DE235" i="14"/>
  <c r="DM235" i="14"/>
  <c r="DS235" i="14"/>
  <c r="DJ235" i="14"/>
  <c r="CX235" i="14"/>
  <c r="DY235" i="14"/>
  <c r="CR235" i="14"/>
  <c r="CQ235" i="14"/>
  <c r="CP235" i="14"/>
  <c r="CO235" i="14"/>
  <c r="CN235" i="14"/>
  <c r="BM291" i="14"/>
  <c r="CE291" i="14" s="1"/>
  <c r="BM311" i="14"/>
  <c r="CX311" i="14" s="1"/>
  <c r="B406" i="14"/>
  <c r="AO379" i="14"/>
  <c r="AF370" i="14"/>
  <c r="AB366" i="14"/>
  <c r="K349" i="14"/>
  <c r="F344" i="14"/>
  <c r="AR382" i="14"/>
  <c r="AM377" i="14"/>
  <c r="Z364" i="14"/>
  <c r="Y363" i="14"/>
  <c r="I347" i="14"/>
  <c r="D342" i="14"/>
  <c r="AP380" i="14"/>
  <c r="AK375" i="14"/>
  <c r="X362" i="14"/>
  <c r="W361" i="14"/>
  <c r="G345" i="14"/>
  <c r="AN378" i="14"/>
  <c r="AI373" i="14"/>
  <c r="V360" i="14"/>
  <c r="U359" i="14"/>
  <c r="E343" i="14"/>
  <c r="AJ374" i="14"/>
  <c r="AE369" i="14"/>
  <c r="R356" i="14"/>
  <c r="Q355" i="14"/>
  <c r="L350" i="14"/>
  <c r="AH372" i="14"/>
  <c r="AC367" i="14"/>
  <c r="P354" i="14"/>
  <c r="O353" i="14"/>
  <c r="J348" i="14"/>
  <c r="AA365" i="14"/>
  <c r="M351" i="14"/>
  <c r="T358" i="14"/>
  <c r="AD368" i="14"/>
  <c r="S357" i="14"/>
  <c r="AL376" i="14"/>
  <c r="N352" i="14"/>
  <c r="AQ381" i="14"/>
  <c r="H346" i="14"/>
  <c r="AG371" i="14"/>
  <c r="BM302" i="14"/>
  <c r="CO302" i="14" s="1"/>
  <c r="BM290" i="14"/>
  <c r="BM299" i="14"/>
  <c r="CL299" i="14" s="1"/>
  <c r="DZ177" i="14"/>
  <c r="AK370" i="12"/>
  <c r="AL371" i="12"/>
  <c r="V355" i="12"/>
  <c r="H341" i="12"/>
  <c r="S352" i="12"/>
  <c r="AJ369" i="12"/>
  <c r="E338" i="12"/>
  <c r="B401" i="12"/>
  <c r="AI368" i="12"/>
  <c r="T353" i="12"/>
  <c r="Q350" i="12"/>
  <c r="AW382" i="12"/>
  <c r="AG366" i="12"/>
  <c r="AH367" i="12"/>
  <c r="R351" i="12"/>
  <c r="AE364" i="12"/>
  <c r="O348" i="12"/>
  <c r="AU380" i="12"/>
  <c r="AV381" i="12"/>
  <c r="AF365" i="12"/>
  <c r="P349" i="12"/>
  <c r="AC362" i="12"/>
  <c r="M346" i="12"/>
  <c r="AQ376" i="12"/>
  <c r="AR377" i="12"/>
  <c r="AB361" i="12"/>
  <c r="L345" i="12"/>
  <c r="Y358" i="12"/>
  <c r="I342" i="12"/>
  <c r="AO374" i="12"/>
  <c r="Z359" i="12"/>
  <c r="W356" i="12"/>
  <c r="AP375" i="12"/>
  <c r="J343" i="12"/>
  <c r="G340" i="12"/>
  <c r="AS378" i="12"/>
  <c r="AA360" i="12"/>
  <c r="AM372" i="12"/>
  <c r="U354" i="12"/>
  <c r="AT379" i="12"/>
  <c r="K344" i="12"/>
  <c r="AN373" i="12"/>
  <c r="D337" i="12"/>
  <c r="AD363" i="12"/>
  <c r="X357" i="12"/>
  <c r="F339" i="12"/>
  <c r="N347" i="12"/>
  <c r="DP317" i="13"/>
  <c r="DR317" i="13"/>
  <c r="DX317" i="13"/>
  <c r="DU317" i="13"/>
  <c r="DO317" i="13"/>
  <c r="DV317" i="13"/>
  <c r="DK317" i="13"/>
  <c r="DN317" i="13"/>
  <c r="DQ317" i="13"/>
  <c r="DJ317" i="13"/>
  <c r="CI317" i="13"/>
  <c r="CV317" i="13"/>
  <c r="BV317" i="13"/>
  <c r="DC317" i="13"/>
  <c r="CM317" i="13"/>
  <c r="DM317" i="13"/>
  <c r="CA317" i="13"/>
  <c r="CN317" i="13"/>
  <c r="DY317" i="13"/>
  <c r="CH317" i="13"/>
  <c r="BR317" i="13"/>
  <c r="BS317" i="13"/>
  <c r="CF317" i="13"/>
  <c r="DA317" i="13"/>
  <c r="CZ317" i="13"/>
  <c r="BW317" i="13"/>
  <c r="DW317" i="13"/>
  <c r="CW317" i="13"/>
  <c r="BX317" i="13"/>
  <c r="CS317" i="13"/>
  <c r="CE317" i="13"/>
  <c r="BT317" i="13"/>
  <c r="CO317" i="13"/>
  <c r="DB317" i="13"/>
  <c r="CK317" i="13"/>
  <c r="CX317" i="13"/>
  <c r="CP317" i="13"/>
  <c r="CG317" i="13"/>
  <c r="CT317" i="13"/>
  <c r="CC317" i="13"/>
  <c r="CB317" i="13"/>
  <c r="CR317" i="13"/>
  <c r="CY317" i="13"/>
  <c r="BY317" i="13"/>
  <c r="CL317" i="13"/>
  <c r="BU317" i="13"/>
  <c r="CU317" i="13"/>
  <c r="CD317" i="13"/>
  <c r="CJ317" i="13"/>
  <c r="BZ317" i="13"/>
  <c r="DT317" i="13"/>
  <c r="BQ317" i="13"/>
  <c r="DZ317" i="13" s="1"/>
  <c r="DL317" i="13"/>
  <c r="DS317" i="13"/>
  <c r="CQ317" i="13"/>
  <c r="DI317" i="13"/>
  <c r="DH317" i="13"/>
  <c r="DG317" i="13"/>
  <c r="DF317" i="13"/>
  <c r="BM336" i="12"/>
  <c r="BQ336" i="12" s="1"/>
  <c r="BM340" i="14"/>
  <c r="CE227" i="14"/>
  <c r="BT280" i="13"/>
  <c r="BM341" i="13"/>
  <c r="BQ341" i="13" s="1"/>
  <c r="AQ444" i="13"/>
  <c r="AS446" i="13"/>
  <c r="U422" i="13"/>
  <c r="R419" i="13"/>
  <c r="L413" i="13"/>
  <c r="G408" i="13"/>
  <c r="AO442" i="13"/>
  <c r="AR445" i="13"/>
  <c r="S420" i="13"/>
  <c r="P417" i="13"/>
  <c r="H409" i="13"/>
  <c r="I410" i="13"/>
  <c r="AM440" i="13"/>
  <c r="AG434" i="13"/>
  <c r="Q418" i="13"/>
  <c r="M414" i="13"/>
  <c r="F407" i="13"/>
  <c r="AK438" i="13"/>
  <c r="AE432" i="13"/>
  <c r="O416" i="13"/>
  <c r="AN441" i="13"/>
  <c r="E406" i="13"/>
  <c r="AH435" i="13"/>
  <c r="AA428" i="13"/>
  <c r="AJ437" i="13"/>
  <c r="T421" i="13"/>
  <c r="D405" i="13"/>
  <c r="AF433" i="13"/>
  <c r="Y426" i="13"/>
  <c r="AL439" i="13"/>
  <c r="N415" i="13"/>
  <c r="V423" i="13"/>
  <c r="AP443" i="13"/>
  <c r="AB429" i="13"/>
  <c r="Z427" i="13"/>
  <c r="B469" i="13"/>
  <c r="K412" i="13"/>
  <c r="AI436" i="13"/>
  <c r="J411" i="13"/>
  <c r="AD431" i="13"/>
  <c r="X425" i="13"/>
  <c r="AC430" i="13"/>
  <c r="W424" i="13"/>
  <c r="BM403" i="14"/>
  <c r="BQ403" i="14" s="1"/>
  <c r="DZ403" i="14" s="1"/>
  <c r="CD223" i="14"/>
  <c r="CJ223" i="14"/>
  <c r="CO223" i="14"/>
  <c r="CH223" i="14"/>
  <c r="CN223" i="14"/>
  <c r="CQ223" i="14"/>
  <c r="CG223" i="14"/>
  <c r="CT223" i="14"/>
  <c r="CS223" i="14"/>
  <c r="CI223" i="14"/>
  <c r="CL223" i="14"/>
  <c r="CP223" i="14"/>
  <c r="CK223" i="14"/>
  <c r="CM223" i="14"/>
  <c r="DF223" i="14"/>
  <c r="BQ223" i="14"/>
  <c r="DC223" i="14"/>
  <c r="DQ223" i="14"/>
  <c r="BT223" i="14"/>
  <c r="CX223" i="14"/>
  <c r="DT223" i="14"/>
  <c r="CU223" i="14"/>
  <c r="DI223" i="14"/>
  <c r="DW223" i="14"/>
  <c r="BR223" i="14"/>
  <c r="DL223" i="14"/>
  <c r="BW223" i="14"/>
  <c r="DA223" i="14"/>
  <c r="DO223" i="14"/>
  <c r="DU223" i="14"/>
  <c r="DD223" i="14"/>
  <c r="DR223" i="14"/>
  <c r="BU223" i="14"/>
  <c r="DG223" i="14"/>
  <c r="CR223" i="14"/>
  <c r="DE223" i="14"/>
  <c r="BX223" i="14"/>
  <c r="DB223" i="14"/>
  <c r="DP223" i="14"/>
  <c r="BS223" i="14"/>
  <c r="DV223" i="14"/>
  <c r="CW223" i="14"/>
  <c r="DS223" i="14"/>
  <c r="BV223" i="14"/>
  <c r="DH223" i="14"/>
  <c r="DX223" i="14"/>
  <c r="DN223" i="14"/>
  <c r="CZ223" i="14"/>
  <c r="CV223" i="14"/>
  <c r="DM223" i="14"/>
  <c r="CY223" i="14"/>
  <c r="BY223" i="14"/>
  <c r="DK223" i="14"/>
  <c r="DJ223" i="14"/>
  <c r="DY223" i="14"/>
  <c r="CF223" i="14"/>
  <c r="CE223" i="14"/>
  <c r="CC223" i="14"/>
  <c r="CB223" i="14"/>
  <c r="BM381" i="13"/>
  <c r="DE381" i="13" s="1"/>
  <c r="BM376" i="13"/>
  <c r="CY376" i="13" s="1"/>
  <c r="BM365" i="13"/>
  <c r="CN365" i="13" s="1"/>
  <c r="BM368" i="13"/>
  <c r="CQ368" i="13" s="1"/>
  <c r="BM355" i="13"/>
  <c r="CD355" i="13" s="1"/>
  <c r="BX220" i="14"/>
  <c r="B405" i="14"/>
  <c r="AD367" i="14"/>
  <c r="T357" i="14"/>
  <c r="AS382" i="14"/>
  <c r="O352" i="14"/>
  <c r="AC366" i="14"/>
  <c r="AR381" i="14"/>
  <c r="AB365" i="14"/>
  <c r="W360" i="14"/>
  <c r="Y362" i="14"/>
  <c r="M350" i="14"/>
  <c r="S356" i="14"/>
  <c r="AP379" i="14"/>
  <c r="AM376" i="14"/>
  <c r="V359" i="14"/>
  <c r="X361" i="14"/>
  <c r="K348" i="14"/>
  <c r="R355" i="14"/>
  <c r="AN377" i="14"/>
  <c r="AI372" i="14"/>
  <c r="N351" i="14"/>
  <c r="D341" i="14"/>
  <c r="I346" i="14"/>
  <c r="AJ373" i="14"/>
  <c r="AQ380" i="14"/>
  <c r="J347" i="14"/>
  <c r="Z363" i="14"/>
  <c r="E342" i="14"/>
  <c r="AH371" i="14"/>
  <c r="AG370" i="14"/>
  <c r="H345" i="14"/>
  <c r="AE368" i="14"/>
  <c r="Q354" i="14"/>
  <c r="AF369" i="14"/>
  <c r="P353" i="14"/>
  <c r="AK374" i="14"/>
  <c r="U358" i="14"/>
  <c r="L349" i="14"/>
  <c r="AA364" i="14"/>
  <c r="AO378" i="14"/>
  <c r="AL375" i="14"/>
  <c r="F343" i="14"/>
  <c r="G344" i="14"/>
  <c r="CD290" i="13"/>
  <c r="CX246" i="14"/>
  <c r="CL298" i="13"/>
  <c r="CZ298" i="13"/>
  <c r="CR298" i="13"/>
  <c r="CV298" i="13"/>
  <c r="CU298" i="13"/>
  <c r="DO298" i="13"/>
  <c r="CH298" i="13"/>
  <c r="DT298" i="13"/>
  <c r="DX298" i="13"/>
  <c r="DI298" i="13"/>
  <c r="CQ298" i="13"/>
  <c r="DG298" i="13"/>
  <c r="BZ298" i="13"/>
  <c r="DL298" i="13"/>
  <c r="DP298" i="13"/>
  <c r="CC298" i="13"/>
  <c r="DC298" i="13"/>
  <c r="CT298" i="13"/>
  <c r="CI298" i="13"/>
  <c r="BR298" i="13"/>
  <c r="CF298" i="13"/>
  <c r="DH298" i="13"/>
  <c r="BV298" i="13"/>
  <c r="CA298" i="13"/>
  <c r="DU298" i="13"/>
  <c r="BX298" i="13"/>
  <c r="CJ298" i="13"/>
  <c r="BU298" i="13"/>
  <c r="CS298" i="13"/>
  <c r="BS298" i="13"/>
  <c r="DM298" i="13"/>
  <c r="DS298" i="13"/>
  <c r="CB298" i="13"/>
  <c r="DY298" i="13"/>
  <c r="DE298" i="13"/>
  <c r="DV298" i="13"/>
  <c r="CG298" i="13"/>
  <c r="DK298" i="13"/>
  <c r="BT298" i="13"/>
  <c r="DQ298" i="13"/>
  <c r="CW298" i="13"/>
  <c r="DN298" i="13"/>
  <c r="BY298" i="13"/>
  <c r="CE298" i="13"/>
  <c r="DJ298" i="13"/>
  <c r="DR298" i="13"/>
  <c r="DB298" i="13"/>
  <c r="CY298" i="13"/>
  <c r="DF298" i="13"/>
  <c r="CX298" i="13"/>
  <c r="BQ298" i="13"/>
  <c r="DZ298" i="13" s="1"/>
  <c r="BW298" i="13"/>
  <c r="CD298" i="13"/>
  <c r="DW298" i="13"/>
  <c r="DD298" i="13"/>
  <c r="DA298" i="13"/>
  <c r="CP298" i="13"/>
  <c r="CO298" i="13"/>
  <c r="CN298" i="13"/>
  <c r="CM298" i="13"/>
  <c r="CZ229" i="14"/>
  <c r="CR229" i="14"/>
  <c r="CY229" i="14"/>
  <c r="CQ229" i="14"/>
  <c r="CT229" i="14"/>
  <c r="CN229" i="14"/>
  <c r="CP229" i="14"/>
  <c r="CS229" i="14"/>
  <c r="CU229" i="14"/>
  <c r="CM229" i="14"/>
  <c r="CX229" i="14"/>
  <c r="CO229" i="14"/>
  <c r="CV229" i="14"/>
  <c r="DN229" i="14"/>
  <c r="BW229" i="14"/>
  <c r="DI229" i="14"/>
  <c r="BT229" i="14"/>
  <c r="DT229" i="14"/>
  <c r="DF229" i="14"/>
  <c r="DR229" i="14"/>
  <c r="DA229" i="14"/>
  <c r="DL229" i="14"/>
  <c r="DM229" i="14"/>
  <c r="DW229" i="14"/>
  <c r="BZ229" i="14"/>
  <c r="DJ229" i="14"/>
  <c r="CC229" i="14"/>
  <c r="DE229" i="14"/>
  <c r="CW229" i="14"/>
  <c r="DO229" i="14"/>
  <c r="BR229" i="14"/>
  <c r="DB229" i="14"/>
  <c r="BU229" i="14"/>
  <c r="BY229" i="14"/>
  <c r="CA229" i="14"/>
  <c r="DK229" i="14"/>
  <c r="BV229" i="14"/>
  <c r="DP229" i="14"/>
  <c r="BX229" i="14"/>
  <c r="BS229" i="14"/>
  <c r="DC229" i="14"/>
  <c r="DY229" i="14"/>
  <c r="DH229" i="14"/>
  <c r="BQ229" i="14"/>
  <c r="DZ229" i="14" s="1"/>
  <c r="CE229" i="14"/>
  <c r="CD229" i="14"/>
  <c r="DQ229" i="14"/>
  <c r="DX229" i="14"/>
  <c r="DG229" i="14"/>
  <c r="DD229" i="14"/>
  <c r="DV229" i="14"/>
  <c r="DU229" i="14"/>
  <c r="CB229" i="14"/>
  <c r="DS229" i="14"/>
  <c r="CL229" i="14"/>
  <c r="CK229" i="14"/>
  <c r="CJ229" i="14"/>
  <c r="CI229" i="14"/>
  <c r="CH229" i="14"/>
  <c r="DZ178" i="14"/>
  <c r="AH178" i="12"/>
  <c r="AM183" i="12"/>
  <c r="V166" i="12"/>
  <c r="F150" i="12"/>
  <c r="M157" i="12"/>
  <c r="AR188" i="12"/>
  <c r="G151" i="12"/>
  <c r="B212" i="12"/>
  <c r="AF176" i="12"/>
  <c r="AK181" i="12"/>
  <c r="T164" i="12"/>
  <c r="D148" i="12"/>
  <c r="K155" i="12"/>
  <c r="AG177" i="12"/>
  <c r="AT190" i="12"/>
  <c r="AD174" i="12"/>
  <c r="AI179" i="12"/>
  <c r="R162" i="12"/>
  <c r="Y169" i="12"/>
  <c r="I153" i="12"/>
  <c r="AB172" i="12"/>
  <c r="W167" i="12"/>
  <c r="P160" i="12"/>
  <c r="AP186" i="12"/>
  <c r="AL182" i="12"/>
  <c r="AQ187" i="12"/>
  <c r="AA171" i="12"/>
  <c r="J154" i="12"/>
  <c r="Q161" i="12"/>
  <c r="AC173" i="12"/>
  <c r="E149" i="12"/>
  <c r="X168" i="12"/>
  <c r="AN184" i="12"/>
  <c r="N158" i="12"/>
  <c r="Z170" i="12"/>
  <c r="AJ180" i="12"/>
  <c r="L156" i="12"/>
  <c r="H152" i="12"/>
  <c r="AS189" i="12"/>
  <c r="U165" i="12"/>
  <c r="AE175" i="12"/>
  <c r="AO185" i="12"/>
  <c r="S163" i="12"/>
  <c r="O159" i="12"/>
  <c r="DP245" i="14"/>
  <c r="DN245" i="14"/>
  <c r="DH245" i="14"/>
  <c r="DK245" i="14"/>
  <c r="DG245" i="14"/>
  <c r="DL245" i="14"/>
  <c r="DE245" i="14"/>
  <c r="DM245" i="14"/>
  <c r="DF245" i="14"/>
  <c r="DD245" i="14"/>
  <c r="DJ245" i="14"/>
  <c r="CI245" i="14"/>
  <c r="DU245" i="14"/>
  <c r="BX245" i="14"/>
  <c r="CL245" i="14"/>
  <c r="BU245" i="14"/>
  <c r="CA245" i="14"/>
  <c r="CO245" i="14"/>
  <c r="DS245" i="14"/>
  <c r="CD245" i="14"/>
  <c r="DX245" i="14"/>
  <c r="BS245" i="14"/>
  <c r="CG245" i="14"/>
  <c r="CU245" i="14"/>
  <c r="BV245" i="14"/>
  <c r="CR245" i="14"/>
  <c r="DV245" i="14"/>
  <c r="BY245" i="14"/>
  <c r="CM245" i="14"/>
  <c r="DY245" i="14"/>
  <c r="CJ245" i="14"/>
  <c r="CH245" i="14"/>
  <c r="DT245" i="14"/>
  <c r="BW245" i="14"/>
  <c r="CS245" i="14"/>
  <c r="BT245" i="14"/>
  <c r="DO245" i="14"/>
  <c r="DI245" i="14"/>
  <c r="DW245" i="14"/>
  <c r="BZ245" i="14"/>
  <c r="CN245" i="14"/>
  <c r="DR245" i="14"/>
  <c r="CK245" i="14"/>
  <c r="CP245" i="14"/>
  <c r="CB245" i="14"/>
  <c r="CE245" i="14"/>
  <c r="BR245" i="14"/>
  <c r="BQ245" i="14"/>
  <c r="DZ245" i="14" s="1"/>
  <c r="CF245" i="14"/>
  <c r="CT245" i="14"/>
  <c r="DQ245" i="14"/>
  <c r="CQ245" i="14"/>
  <c r="CC245" i="14"/>
  <c r="DC245" i="14"/>
  <c r="DB245" i="14"/>
  <c r="DA245" i="14"/>
  <c r="CZ245" i="14"/>
  <c r="CY245" i="14"/>
  <c r="CX245" i="14"/>
  <c r="BU340" i="13"/>
  <c r="CC340" i="13"/>
  <c r="CH340" i="13"/>
  <c r="CI340" i="13"/>
  <c r="CA340" i="13"/>
  <c r="CE340" i="13"/>
  <c r="CB340" i="13"/>
  <c r="BY340" i="13"/>
  <c r="BZ340" i="13"/>
  <c r="CF340" i="13"/>
  <c r="CG340" i="13"/>
  <c r="BX340" i="13"/>
  <c r="DH340" i="13"/>
  <c r="CQ340" i="13"/>
  <c r="DE340" i="13"/>
  <c r="DK340" i="13"/>
  <c r="DT340" i="13"/>
  <c r="BW340" i="13"/>
  <c r="CZ340" i="13"/>
  <c r="DV340" i="13"/>
  <c r="CW340" i="13"/>
  <c r="CN340" i="13"/>
  <c r="DA340" i="13"/>
  <c r="CD340" i="13"/>
  <c r="CR340" i="13"/>
  <c r="DN340" i="13"/>
  <c r="CO340" i="13"/>
  <c r="DI340" i="13"/>
  <c r="DS340" i="13"/>
  <c r="BV340" i="13"/>
  <c r="CJ340" i="13"/>
  <c r="DF340" i="13"/>
  <c r="DR340" i="13"/>
  <c r="CM340" i="13"/>
  <c r="CV340" i="13"/>
  <c r="DW340" i="13"/>
  <c r="CX340" i="13"/>
  <c r="DJ340" i="13"/>
  <c r="DD340" i="13"/>
  <c r="DQ340" i="13"/>
  <c r="DO340" i="13"/>
  <c r="CP340" i="13"/>
  <c r="DB340" i="13"/>
  <c r="CK340" i="13"/>
  <c r="CU340" i="13"/>
  <c r="DP340" i="13"/>
  <c r="CY340" i="13"/>
  <c r="DM340" i="13"/>
  <c r="CL340" i="13"/>
  <c r="DC340" i="13"/>
  <c r="DL340" i="13"/>
  <c r="CS340" i="13"/>
  <c r="DX340" i="13"/>
  <c r="DG340" i="13"/>
  <c r="CT340" i="13"/>
  <c r="DU340" i="13"/>
  <c r="DY340" i="13"/>
  <c r="BT340" i="13"/>
  <c r="BS340" i="13"/>
  <c r="BR340" i="13"/>
  <c r="BM278" i="14"/>
  <c r="BQ278" i="14" s="1"/>
  <c r="BM304" i="14"/>
  <c r="CR304" i="14" s="1"/>
  <c r="AQ125" i="12"/>
  <c r="F88" i="12"/>
  <c r="N96" i="12"/>
  <c r="V104" i="12"/>
  <c r="AD112" i="12"/>
  <c r="AL120" i="12"/>
  <c r="K93" i="12"/>
  <c r="D86" i="12"/>
  <c r="L94" i="12"/>
  <c r="T102" i="12"/>
  <c r="AB110" i="12"/>
  <c r="AJ118" i="12"/>
  <c r="AP124" i="12"/>
  <c r="I91" i="12"/>
  <c r="Q99" i="12"/>
  <c r="Y107" i="12"/>
  <c r="B150" i="12"/>
  <c r="H90" i="12"/>
  <c r="P98" i="12"/>
  <c r="X106" i="12"/>
  <c r="AF114" i="12"/>
  <c r="AN122" i="12"/>
  <c r="J92" i="12"/>
  <c r="O97" i="12"/>
  <c r="M95" i="12"/>
  <c r="W105" i="12"/>
  <c r="AG115" i="12"/>
  <c r="AO123" i="12"/>
  <c r="AA109" i="12"/>
  <c r="AM121" i="12"/>
  <c r="AI117" i="12"/>
  <c r="G89" i="12"/>
  <c r="U103" i="12"/>
  <c r="AE113" i="12"/>
  <c r="AK119" i="12"/>
  <c r="AR126" i="12"/>
  <c r="AH116" i="12"/>
  <c r="Z108" i="12"/>
  <c r="R100" i="12"/>
  <c r="E87" i="12"/>
  <c r="S101" i="12"/>
  <c r="AC111" i="12"/>
  <c r="AD24" i="9"/>
  <c r="AC24" i="22" s="1"/>
  <c r="AM24" i="9"/>
  <c r="L24" i="9"/>
  <c r="K24" i="22" s="1"/>
  <c r="CU233" i="14"/>
  <c r="DA233" i="14"/>
  <c r="CW233" i="14"/>
  <c r="CZ233" i="14"/>
  <c r="CS233" i="14"/>
  <c r="DC233" i="14"/>
  <c r="CX233" i="14"/>
  <c r="DD233" i="14"/>
  <c r="CQ233" i="14"/>
  <c r="DB233" i="14"/>
  <c r="CY233" i="14"/>
  <c r="CA233" i="14"/>
  <c r="DU233" i="14"/>
  <c r="CF233" i="14"/>
  <c r="CD233" i="14"/>
  <c r="DP233" i="14"/>
  <c r="BS233" i="14"/>
  <c r="DM233" i="14"/>
  <c r="BX233" i="14"/>
  <c r="BV233" i="14"/>
  <c r="DH233" i="14"/>
  <c r="CT233" i="14"/>
  <c r="DV233" i="14"/>
  <c r="DE233" i="14"/>
  <c r="DS233" i="14"/>
  <c r="DY233" i="14"/>
  <c r="CB233" i="14"/>
  <c r="DN233" i="14"/>
  <c r="CG233" i="14"/>
  <c r="DK233" i="14"/>
  <c r="DQ233" i="14"/>
  <c r="BT233" i="14"/>
  <c r="CV233" i="14"/>
  <c r="DO233" i="14"/>
  <c r="CH233" i="14"/>
  <c r="BQ233" i="14"/>
  <c r="DZ233" i="14" s="1"/>
  <c r="BW233" i="14"/>
  <c r="CC233" i="14"/>
  <c r="DG233" i="14"/>
  <c r="BZ233" i="14"/>
  <c r="DT233" i="14"/>
  <c r="DR233" i="14"/>
  <c r="BU233" i="14"/>
  <c r="DL233" i="14"/>
  <c r="CE233" i="14"/>
  <c r="DX233" i="14"/>
  <c r="DJ233" i="14"/>
  <c r="CI233" i="14"/>
  <c r="CR233" i="14"/>
  <c r="DW233" i="14"/>
  <c r="DI233" i="14"/>
  <c r="DF233" i="14"/>
  <c r="BR233" i="14"/>
  <c r="BY233" i="14"/>
  <c r="CP233" i="14"/>
  <c r="CO233" i="14"/>
  <c r="CN233" i="14"/>
  <c r="CM233" i="14"/>
  <c r="CL233" i="14"/>
  <c r="K24" i="9"/>
  <c r="J24" i="22" s="1"/>
  <c r="DZ276" i="13"/>
  <c r="CK298" i="13"/>
  <c r="CR305" i="13"/>
  <c r="BR215" i="14"/>
  <c r="CD282" i="13"/>
  <c r="CL282" i="13"/>
  <c r="CO282" i="13"/>
  <c r="CJ282" i="13"/>
  <c r="CG282" i="13"/>
  <c r="CN282" i="13"/>
  <c r="DT282" i="13"/>
  <c r="DX282" i="13"/>
  <c r="DF282" i="13"/>
  <c r="CQ282" i="13"/>
  <c r="CY282" i="13"/>
  <c r="CF282" i="13"/>
  <c r="DL282" i="13"/>
  <c r="DP282" i="13"/>
  <c r="CS282" i="13"/>
  <c r="BS282" i="13"/>
  <c r="BQ282" i="13"/>
  <c r="CB282" i="13"/>
  <c r="DD282" i="13"/>
  <c r="DH282" i="13"/>
  <c r="DQ282" i="13"/>
  <c r="DN282" i="13"/>
  <c r="CX282" i="13"/>
  <c r="CV282" i="13"/>
  <c r="CZ282" i="13"/>
  <c r="DE282" i="13"/>
  <c r="DA282" i="13"/>
  <c r="CW282" i="13"/>
  <c r="DS282" i="13"/>
  <c r="DU282" i="13"/>
  <c r="CR282" i="13"/>
  <c r="CP282" i="13"/>
  <c r="DW282" i="13"/>
  <c r="DK282" i="13"/>
  <c r="DG282" i="13"/>
  <c r="BT282" i="13"/>
  <c r="BR282" i="13"/>
  <c r="DV282" i="13"/>
  <c r="CH282" i="13"/>
  <c r="DC282" i="13"/>
  <c r="CT282" i="13"/>
  <c r="DO282" i="13"/>
  <c r="DY282" i="13"/>
  <c r="DI282" i="13"/>
  <c r="CA282" i="13"/>
  <c r="CE282" i="13"/>
  <c r="DJ282" i="13"/>
  <c r="CI282" i="13"/>
  <c r="CC282" i="13"/>
  <c r="DM282" i="13"/>
  <c r="CM282" i="13"/>
  <c r="CU282" i="13"/>
  <c r="CK282" i="13"/>
  <c r="DR282" i="13"/>
  <c r="DB282" i="13"/>
  <c r="BZ282" i="13"/>
  <c r="BY282" i="13"/>
  <c r="BX282" i="13"/>
  <c r="BW282" i="13"/>
  <c r="CU288" i="13"/>
  <c r="CJ288" i="13"/>
  <c r="CN288" i="13"/>
  <c r="CI288" i="13"/>
  <c r="CG288" i="13"/>
  <c r="CH288" i="13"/>
  <c r="CP288" i="13"/>
  <c r="CM288" i="13"/>
  <c r="CR288" i="13"/>
  <c r="CO288" i="13"/>
  <c r="CS288" i="13"/>
  <c r="CK288" i="13"/>
  <c r="CL288" i="13"/>
  <c r="BX288" i="13"/>
  <c r="CZ288" i="13"/>
  <c r="DM288" i="13"/>
  <c r="DI288" i="13"/>
  <c r="BR288" i="13"/>
  <c r="CT288" i="13"/>
  <c r="DE288" i="13"/>
  <c r="DS288" i="13"/>
  <c r="BT288" i="13"/>
  <c r="CY288" i="13"/>
  <c r="CW288" i="13"/>
  <c r="DR288" i="13"/>
  <c r="DH288" i="13"/>
  <c r="DK288" i="13"/>
  <c r="DO288" i="13"/>
  <c r="BZ288" i="13"/>
  <c r="BV288" i="13"/>
  <c r="DF288" i="13"/>
  <c r="DY288" i="13"/>
  <c r="CQ288" i="13"/>
  <c r="DC288" i="13"/>
  <c r="DB288" i="13"/>
  <c r="DW288" i="13"/>
  <c r="DU288" i="13"/>
  <c r="BS288" i="13"/>
  <c r="DT288" i="13"/>
  <c r="BW288" i="13"/>
  <c r="BQ288" i="13"/>
  <c r="DJ288" i="13"/>
  <c r="DG288" i="13"/>
  <c r="DL288" i="13"/>
  <c r="DX288" i="13"/>
  <c r="DN288" i="13"/>
  <c r="CX288" i="13"/>
  <c r="BU288" i="13"/>
  <c r="DV288" i="13"/>
  <c r="DD288" i="13"/>
  <c r="DP288" i="13"/>
  <c r="DA288" i="13"/>
  <c r="BY288" i="13"/>
  <c r="DQ288" i="13"/>
  <c r="CV288" i="13"/>
  <c r="CF288" i="13"/>
  <c r="CE288" i="13"/>
  <c r="CD288" i="13"/>
  <c r="CC288" i="13"/>
  <c r="CF229" i="14"/>
  <c r="CN292" i="13"/>
  <c r="CW292" i="13"/>
  <c r="CY292" i="13"/>
  <c r="CP292" i="13"/>
  <c r="CR292" i="13"/>
  <c r="DV292" i="13"/>
  <c r="BY292" i="13"/>
  <c r="DC292" i="13"/>
  <c r="DB292" i="13"/>
  <c r="CC292" i="13"/>
  <c r="CT292" i="13"/>
  <c r="CV292" i="13"/>
  <c r="DN292" i="13"/>
  <c r="BQ292" i="13"/>
  <c r="BW292" i="13"/>
  <c r="BV292" i="13"/>
  <c r="DJ292" i="13"/>
  <c r="DF292" i="13"/>
  <c r="DT292" i="13"/>
  <c r="DX292" i="13"/>
  <c r="DA292" i="13"/>
  <c r="CD292" i="13"/>
  <c r="DW292" i="13"/>
  <c r="BZ292" i="13"/>
  <c r="DL292" i="13"/>
  <c r="DP292" i="13"/>
  <c r="BU292" i="13"/>
  <c r="CL292" i="13"/>
  <c r="CX292" i="13"/>
  <c r="CM292" i="13"/>
  <c r="DO292" i="13"/>
  <c r="BR292" i="13"/>
  <c r="DD292" i="13"/>
  <c r="DH292" i="13"/>
  <c r="DY292" i="13"/>
  <c r="CK292" i="13"/>
  <c r="DG292" i="13"/>
  <c r="DU292" i="13"/>
  <c r="BX292" i="13"/>
  <c r="CZ292" i="13"/>
  <c r="DR292" i="13"/>
  <c r="CA292" i="13"/>
  <c r="DM292" i="13"/>
  <c r="DS292" i="13"/>
  <c r="CB292" i="13"/>
  <c r="DQ292" i="13"/>
  <c r="BS292" i="13"/>
  <c r="DE292" i="13"/>
  <c r="CO292" i="13"/>
  <c r="DK292" i="13"/>
  <c r="CQ292" i="13"/>
  <c r="BT292" i="13"/>
  <c r="CS292" i="13"/>
  <c r="DI292" i="13"/>
  <c r="CU292" i="13"/>
  <c r="CJ292" i="13"/>
  <c r="CI292" i="13"/>
  <c r="CH292" i="13"/>
  <c r="CG292" i="13"/>
  <c r="BV219" i="14"/>
  <c r="CB288" i="13"/>
  <c r="DZ156" i="14"/>
  <c r="BM296" i="14"/>
  <c r="CI296" i="14" s="1"/>
  <c r="BM281" i="14"/>
  <c r="BT281" i="14" s="1"/>
  <c r="BM282" i="14"/>
  <c r="BV282" i="14" s="1"/>
  <c r="BM318" i="14"/>
  <c r="DF318" i="14" s="1"/>
  <c r="BM292" i="14"/>
  <c r="CE292" i="14" s="1"/>
  <c r="BM315" i="14"/>
  <c r="DB315" i="14" s="1"/>
  <c r="DZ225" i="13"/>
  <c r="CL299" i="13"/>
  <c r="BM462" i="12"/>
  <c r="BQ462" i="12" s="1"/>
  <c r="DZ462" i="12" s="1"/>
  <c r="DZ220" i="13"/>
  <c r="CF286" i="13"/>
  <c r="CP286" i="13"/>
  <c r="DL286" i="13"/>
  <c r="BW286" i="13"/>
  <c r="BR286" i="13"/>
  <c r="CY286" i="13"/>
  <c r="DR286" i="13"/>
  <c r="CI286" i="13"/>
  <c r="DD286" i="13"/>
  <c r="DX286" i="13"/>
  <c r="DO286" i="13"/>
  <c r="DW286" i="13"/>
  <c r="DF286" i="13"/>
  <c r="CV286" i="13"/>
  <c r="DP286" i="13"/>
  <c r="DB286" i="13"/>
  <c r="DJ286" i="13"/>
  <c r="BS286" i="13"/>
  <c r="CN286" i="13"/>
  <c r="BX286" i="13"/>
  <c r="DH286" i="13"/>
  <c r="BQ286" i="13"/>
  <c r="CX286" i="13"/>
  <c r="CT286" i="13"/>
  <c r="CJ286" i="13"/>
  <c r="CH286" i="13"/>
  <c r="DS286" i="13"/>
  <c r="CZ286" i="13"/>
  <c r="DN286" i="13"/>
  <c r="DV286" i="13"/>
  <c r="BU286" i="13"/>
  <c r="DK286" i="13"/>
  <c r="BT286" i="13"/>
  <c r="DA286" i="13"/>
  <c r="DI286" i="13"/>
  <c r="DG286" i="13"/>
  <c r="CM286" i="13"/>
  <c r="DC286" i="13"/>
  <c r="DQ286" i="13"/>
  <c r="DY286" i="13"/>
  <c r="CW286" i="13"/>
  <c r="DU286" i="13"/>
  <c r="BV286" i="13"/>
  <c r="CO286" i="13"/>
  <c r="CL286" i="13"/>
  <c r="CS286" i="13"/>
  <c r="CG286" i="13"/>
  <c r="DT286" i="13"/>
  <c r="CU286" i="13"/>
  <c r="CK286" i="13"/>
  <c r="DE286" i="13"/>
  <c r="CR286" i="13"/>
  <c r="CQ286" i="13"/>
  <c r="DM286" i="13"/>
  <c r="CE286" i="13"/>
  <c r="CD286" i="13"/>
  <c r="CC286" i="13"/>
  <c r="CB286" i="13"/>
  <c r="CA286" i="13"/>
  <c r="CU293" i="13"/>
  <c r="CV293" i="13"/>
  <c r="CT293" i="13"/>
  <c r="CQ293" i="13"/>
  <c r="CL293" i="13"/>
  <c r="CR293" i="13"/>
  <c r="CY293" i="13"/>
  <c r="CS293" i="13"/>
  <c r="CM293" i="13"/>
  <c r="CZ293" i="13"/>
  <c r="CN293" i="13"/>
  <c r="DC293" i="13"/>
  <c r="DY293" i="13"/>
  <c r="DH293" i="13"/>
  <c r="DT293" i="13"/>
  <c r="DE293" i="13"/>
  <c r="CE293" i="13"/>
  <c r="DQ293" i="13"/>
  <c r="CB293" i="13"/>
  <c r="DL293" i="13"/>
  <c r="BY293" i="13"/>
  <c r="BW293" i="13"/>
  <c r="DI293" i="13"/>
  <c r="BT293" i="13"/>
  <c r="DD293" i="13"/>
  <c r="BR293" i="13"/>
  <c r="DR293" i="13"/>
  <c r="DA293" i="13"/>
  <c r="DW293" i="13"/>
  <c r="BX293" i="13"/>
  <c r="BQ293" i="13"/>
  <c r="CX293" i="13"/>
  <c r="DJ293" i="13"/>
  <c r="CC293" i="13"/>
  <c r="DO293" i="13"/>
  <c r="DN293" i="13"/>
  <c r="DU293" i="13"/>
  <c r="CP293" i="13"/>
  <c r="CW293" i="13"/>
  <c r="DB293" i="13"/>
  <c r="BU293" i="13"/>
  <c r="DG293" i="13"/>
  <c r="DM293" i="13"/>
  <c r="DV293" i="13"/>
  <c r="CO293" i="13"/>
  <c r="DS293" i="13"/>
  <c r="CD293" i="13"/>
  <c r="DX293" i="13"/>
  <c r="CA293" i="13"/>
  <c r="DF293" i="13"/>
  <c r="DK293" i="13"/>
  <c r="BV293" i="13"/>
  <c r="DP293" i="13"/>
  <c r="BS293" i="13"/>
  <c r="BZ293" i="13"/>
  <c r="CK293" i="13"/>
  <c r="CJ293" i="13"/>
  <c r="CI293" i="13"/>
  <c r="CH293" i="13"/>
  <c r="BQ466" i="14"/>
  <c r="DZ466" i="14" s="1"/>
  <c r="CD466" i="14"/>
  <c r="CE466" i="14"/>
  <c r="BT466" i="14"/>
  <c r="CN466" i="14"/>
  <c r="DN466" i="14"/>
  <c r="DV466" i="14"/>
  <c r="CO466" i="14"/>
  <c r="DJ466" i="14"/>
  <c r="CB466" i="14"/>
  <c r="DX466" i="14"/>
  <c r="DC466" i="14"/>
  <c r="DG466" i="14"/>
  <c r="DO466" i="14"/>
  <c r="CU466" i="14"/>
  <c r="CC466" i="14"/>
  <c r="BU466" i="14"/>
  <c r="CG466" i="14"/>
  <c r="BZ466" i="14"/>
  <c r="DP466" i="14"/>
  <c r="CS466" i="14"/>
  <c r="CT466" i="14"/>
  <c r="DA466" i="14"/>
  <c r="DF466" i="14"/>
  <c r="BX466" i="14"/>
  <c r="BW466" i="14"/>
  <c r="DH466" i="14"/>
  <c r="CH466" i="14"/>
  <c r="DR466" i="14"/>
  <c r="CL466" i="14"/>
  <c r="CY466" i="14"/>
  <c r="CA466" i="14"/>
  <c r="DT466" i="14"/>
  <c r="CZ466" i="14"/>
  <c r="DS466" i="14"/>
  <c r="DE466" i="14"/>
  <c r="DK466" i="14"/>
  <c r="CQ466" i="14"/>
  <c r="BY466" i="14"/>
  <c r="DL466" i="14"/>
  <c r="CR466" i="14"/>
  <c r="DI466" i="14"/>
  <c r="CP466" i="14"/>
  <c r="CW466" i="14"/>
  <c r="CK466" i="14"/>
  <c r="CF466" i="14"/>
  <c r="DD466" i="14"/>
  <c r="CJ466" i="14"/>
  <c r="CX466" i="14"/>
  <c r="DQ466" i="14"/>
  <c r="CI466" i="14"/>
  <c r="DU466" i="14"/>
  <c r="BV466" i="14"/>
  <c r="DB466" i="14"/>
  <c r="DW466" i="14"/>
  <c r="DM466" i="14"/>
  <c r="CV466" i="14"/>
  <c r="DY466" i="14"/>
  <c r="CM466" i="14"/>
  <c r="BS466" i="14"/>
  <c r="BM399" i="12"/>
  <c r="BQ399" i="12" s="1"/>
  <c r="DZ399" i="12" s="1"/>
  <c r="DZ176" i="14"/>
  <c r="DZ180" i="14"/>
  <c r="AS508" i="14"/>
  <c r="AJ499" i="14"/>
  <c r="AE494" i="14"/>
  <c r="AC492" i="14"/>
  <c r="J473" i="14"/>
  <c r="F469" i="14"/>
  <c r="AQ506" i="14"/>
  <c r="AH497" i="14"/>
  <c r="AB491" i="14"/>
  <c r="N477" i="14"/>
  <c r="K474" i="14"/>
  <c r="E468" i="14"/>
  <c r="AO504" i="14"/>
  <c r="AR507" i="14"/>
  <c r="AI498" i="14"/>
  <c r="W486" i="14"/>
  <c r="P479" i="14"/>
  <c r="H471" i="14"/>
  <c r="AP505" i="14"/>
  <c r="AF495" i="14"/>
  <c r="U484" i="14"/>
  <c r="O478" i="14"/>
  <c r="D467" i="14"/>
  <c r="BM467" i="14" s="1"/>
  <c r="AD493" i="14"/>
  <c r="M476" i="14"/>
  <c r="AK500" i="14"/>
  <c r="R481" i="14"/>
  <c r="AG496" i="14"/>
  <c r="I472" i="14"/>
  <c r="Z489" i="14"/>
  <c r="S482" i="14"/>
  <c r="AU510" i="14"/>
  <c r="X487" i="14"/>
  <c r="Q480" i="14"/>
  <c r="AT509" i="14"/>
  <c r="V485" i="14"/>
  <c r="G470" i="14"/>
  <c r="AN503" i="14"/>
  <c r="AA490" i="14"/>
  <c r="T483" i="14"/>
  <c r="AM502" i="14"/>
  <c r="Y488" i="14"/>
  <c r="AL501" i="14"/>
  <c r="L475" i="14"/>
  <c r="CN237" i="14"/>
  <c r="CO238" i="14"/>
  <c r="BY335" i="12"/>
  <c r="BW335" i="12"/>
  <c r="CD335" i="12"/>
  <c r="CB335" i="12"/>
  <c r="CA335" i="12"/>
  <c r="DV335" i="12"/>
  <c r="DE335" i="12"/>
  <c r="CN335" i="12"/>
  <c r="DQ335" i="12"/>
  <c r="CZ335" i="12"/>
  <c r="CM335" i="12"/>
  <c r="DN335" i="12"/>
  <c r="CW335" i="12"/>
  <c r="CF335" i="12"/>
  <c r="DI335" i="12"/>
  <c r="CR335" i="12"/>
  <c r="DO335" i="12"/>
  <c r="BU335" i="12"/>
  <c r="BZ335" i="12"/>
  <c r="DP335" i="12"/>
  <c r="DF335" i="12"/>
  <c r="CO335" i="12"/>
  <c r="DR335" i="12"/>
  <c r="DA335" i="12"/>
  <c r="CJ335" i="12"/>
  <c r="CI335" i="12"/>
  <c r="DU335" i="12"/>
  <c r="DC335" i="12"/>
  <c r="CX335" i="12"/>
  <c r="CG335" i="12"/>
  <c r="DJ335" i="12"/>
  <c r="CS335" i="12"/>
  <c r="CY335" i="12"/>
  <c r="DK335" i="12"/>
  <c r="CL335" i="12"/>
  <c r="BX335" i="12"/>
  <c r="BV335" i="12"/>
  <c r="CP335" i="12"/>
  <c r="DT335" i="12"/>
  <c r="DB335" i="12"/>
  <c r="CK335" i="12"/>
  <c r="CU335" i="12"/>
  <c r="CE335" i="12"/>
  <c r="DD335" i="12"/>
  <c r="CH335" i="12"/>
  <c r="DL335" i="12"/>
  <c r="CT335" i="12"/>
  <c r="DX335" i="12"/>
  <c r="DW335" i="12"/>
  <c r="DG335" i="12"/>
  <c r="CQ335" i="12"/>
  <c r="DM335" i="12"/>
  <c r="CV335" i="12"/>
  <c r="DY335" i="12"/>
  <c r="DH335" i="12"/>
  <c r="DS335" i="12"/>
  <c r="CC335" i="12"/>
  <c r="BT335" i="12"/>
  <c r="BS335" i="12"/>
  <c r="BR335" i="12"/>
  <c r="CT291" i="13"/>
  <c r="CS291" i="13"/>
  <c r="CJ291" i="13"/>
  <c r="CX291" i="13"/>
  <c r="BW291" i="13"/>
  <c r="DA291" i="13"/>
  <c r="BT291" i="13"/>
  <c r="DL291" i="13"/>
  <c r="BZ291" i="13"/>
  <c r="CO291" i="13"/>
  <c r="DR291" i="13"/>
  <c r="CC291" i="13"/>
  <c r="DW291" i="13"/>
  <c r="DD291" i="13"/>
  <c r="DE291" i="13"/>
  <c r="CN291" i="13"/>
  <c r="DJ291" i="13"/>
  <c r="BU291" i="13"/>
  <c r="DO291" i="13"/>
  <c r="BX291" i="13"/>
  <c r="BY291" i="13"/>
  <c r="CQ291" i="13"/>
  <c r="DB291" i="13"/>
  <c r="DX291" i="13"/>
  <c r="DG291" i="13"/>
  <c r="DV291" i="13"/>
  <c r="BQ291" i="13"/>
  <c r="BV291" i="13"/>
  <c r="DP291" i="13"/>
  <c r="CY291" i="13"/>
  <c r="DU291" i="13"/>
  <c r="BR291" i="13"/>
  <c r="DS291" i="13"/>
  <c r="DY291" i="13"/>
  <c r="DH291" i="13"/>
  <c r="CA291" i="13"/>
  <c r="DN291" i="13"/>
  <c r="CV291" i="13"/>
  <c r="DK291" i="13"/>
  <c r="DQ291" i="13"/>
  <c r="CZ291" i="13"/>
  <c r="BS291" i="13"/>
  <c r="DM291" i="13"/>
  <c r="CP291" i="13"/>
  <c r="CR291" i="13"/>
  <c r="CK291" i="13"/>
  <c r="CL291" i="13"/>
  <c r="CM291" i="13"/>
  <c r="DC291" i="13"/>
  <c r="CU291" i="13"/>
  <c r="DI291" i="13"/>
  <c r="CB291" i="13"/>
  <c r="CW291" i="13"/>
  <c r="DT291" i="13"/>
  <c r="DF291" i="13"/>
  <c r="CI291" i="13"/>
  <c r="CH291" i="13"/>
  <c r="CG291" i="13"/>
  <c r="CF291" i="13"/>
  <c r="BM356" i="13"/>
  <c r="CE356" i="13" s="1"/>
  <c r="BM378" i="13"/>
  <c r="DB378" i="13" s="1"/>
  <c r="BM344" i="13"/>
  <c r="BS344" i="13" s="1"/>
  <c r="BM375" i="13"/>
  <c r="CX375" i="13" s="1"/>
  <c r="BM350" i="13"/>
  <c r="BY350" i="13" s="1"/>
  <c r="CL295" i="13"/>
  <c r="CU295" i="13"/>
  <c r="CQ295" i="13"/>
  <c r="CV295" i="13"/>
  <c r="CW295" i="13"/>
  <c r="CT295" i="13"/>
  <c r="CX295" i="13"/>
  <c r="CP295" i="13"/>
  <c r="CR295" i="13"/>
  <c r="CZ295" i="13"/>
  <c r="CN295" i="13"/>
  <c r="CY295" i="13"/>
  <c r="CE295" i="13"/>
  <c r="DI295" i="13"/>
  <c r="DW295" i="13"/>
  <c r="CF295" i="13"/>
  <c r="DV295" i="13"/>
  <c r="DB295" i="13"/>
  <c r="DA295" i="13"/>
  <c r="BW295" i="13"/>
  <c r="CC295" i="13"/>
  <c r="DO295" i="13"/>
  <c r="BX295" i="13"/>
  <c r="DU295" i="13"/>
  <c r="CO295" i="13"/>
  <c r="DR295" i="13"/>
  <c r="BU295" i="13"/>
  <c r="DG295" i="13"/>
  <c r="DF295" i="13"/>
  <c r="DM295" i="13"/>
  <c r="DJ295" i="13"/>
  <c r="DX295" i="13"/>
  <c r="CA295" i="13"/>
  <c r="BZ295" i="13"/>
  <c r="CG295" i="13"/>
  <c r="CS295" i="13"/>
  <c r="CD295" i="13"/>
  <c r="DP295" i="13"/>
  <c r="BS295" i="13"/>
  <c r="DE295" i="13"/>
  <c r="DN295" i="13"/>
  <c r="DS295" i="13"/>
  <c r="BV295" i="13"/>
  <c r="DH295" i="13"/>
  <c r="DT295" i="13"/>
  <c r="BY295" i="13"/>
  <c r="DK295" i="13"/>
  <c r="DY295" i="13"/>
  <c r="CB295" i="13"/>
  <c r="DL295" i="13"/>
  <c r="BR295" i="13"/>
  <c r="BQ295" i="13"/>
  <c r="DC295" i="13"/>
  <c r="DQ295" i="13"/>
  <c r="BT295" i="13"/>
  <c r="DD295" i="13"/>
  <c r="CM295" i="13"/>
  <c r="CK295" i="13"/>
  <c r="CJ295" i="13"/>
  <c r="DZ217" i="13"/>
  <c r="CW245" i="14"/>
  <c r="CR304" i="13"/>
  <c r="CN296" i="13"/>
  <c r="CV296" i="13"/>
  <c r="CA296" i="13"/>
  <c r="DU296" i="13"/>
  <c r="DD296" i="13"/>
  <c r="DP296" i="13"/>
  <c r="DI296" i="13"/>
  <c r="CW296" i="13"/>
  <c r="BS296" i="13"/>
  <c r="DM296" i="13"/>
  <c r="CF296" i="13"/>
  <c r="DH296" i="13"/>
  <c r="CC296" i="13"/>
  <c r="CY296" i="13"/>
  <c r="CR296" i="13"/>
  <c r="CO296" i="13"/>
  <c r="DV296" i="13"/>
  <c r="DE296" i="13"/>
  <c r="BX296" i="13"/>
  <c r="CB296" i="13"/>
  <c r="BV296" i="13"/>
  <c r="CT296" i="13"/>
  <c r="DB296" i="13"/>
  <c r="DN296" i="13"/>
  <c r="CG296" i="13"/>
  <c r="DS296" i="13"/>
  <c r="BT296" i="13"/>
  <c r="BU296" i="13"/>
  <c r="CX296" i="13"/>
  <c r="CU296" i="13"/>
  <c r="DF296" i="13"/>
  <c r="BY296" i="13"/>
  <c r="DK296" i="13"/>
  <c r="DR296" i="13"/>
  <c r="DY296" i="13"/>
  <c r="CS296" i="13"/>
  <c r="DW296" i="13"/>
  <c r="CH296" i="13"/>
  <c r="BQ296" i="13"/>
  <c r="CE296" i="13"/>
  <c r="DQ296" i="13"/>
  <c r="DO296" i="13"/>
  <c r="BZ296" i="13"/>
  <c r="DT296" i="13"/>
  <c r="BW296" i="13"/>
  <c r="DJ296" i="13"/>
  <c r="DX296" i="13"/>
  <c r="CD296" i="13"/>
  <c r="CP296" i="13"/>
  <c r="DC296" i="13"/>
  <c r="DL296" i="13"/>
  <c r="DA296" i="13"/>
  <c r="DG296" i="13"/>
  <c r="CZ296" i="13"/>
  <c r="BR296" i="13"/>
  <c r="CQ296" i="13"/>
  <c r="CM296" i="13"/>
  <c r="CL296" i="13"/>
  <c r="CK296" i="13"/>
  <c r="DG308" i="13"/>
  <c r="DD308" i="13"/>
  <c r="DO308" i="13"/>
  <c r="DP308" i="13"/>
  <c r="BY308" i="13"/>
  <c r="DS308" i="13"/>
  <c r="CP308" i="13"/>
  <c r="CA308" i="13"/>
  <c r="DH308" i="13"/>
  <c r="DY308" i="13"/>
  <c r="CR308" i="13"/>
  <c r="BQ308" i="13"/>
  <c r="DZ308" i="13" s="1"/>
  <c r="CT308" i="13"/>
  <c r="CD308" i="13"/>
  <c r="DK308" i="13"/>
  <c r="DQ308" i="13"/>
  <c r="CJ308" i="13"/>
  <c r="DV308" i="13"/>
  <c r="CF308" i="13"/>
  <c r="DW308" i="13"/>
  <c r="DN308" i="13"/>
  <c r="CS308" i="13"/>
  <c r="CB308" i="13"/>
  <c r="CI308" i="13"/>
  <c r="BS308" i="13"/>
  <c r="CL308" i="13"/>
  <c r="DM308" i="13"/>
  <c r="DJ308" i="13"/>
  <c r="CC308" i="13"/>
  <c r="DU308" i="13"/>
  <c r="DT308" i="13"/>
  <c r="CQ308" i="13"/>
  <c r="CN308" i="13"/>
  <c r="DB308" i="13"/>
  <c r="BU308" i="13"/>
  <c r="CO308" i="13"/>
  <c r="CH308" i="13"/>
  <c r="CE308" i="13"/>
  <c r="CM308" i="13"/>
  <c r="CG308" i="13"/>
  <c r="BW308" i="13"/>
  <c r="DC308" i="13"/>
  <c r="DE308" i="13"/>
  <c r="BV308" i="13"/>
  <c r="DR308" i="13"/>
  <c r="BR308" i="13"/>
  <c r="DA308" i="13"/>
  <c r="CK308" i="13"/>
  <c r="BX308" i="13"/>
  <c r="DX308" i="13"/>
  <c r="BZ308" i="13"/>
  <c r="DF308" i="13"/>
  <c r="DL308" i="13"/>
  <c r="DI308" i="13"/>
  <c r="BT308" i="13"/>
  <c r="CZ308" i="13"/>
  <c r="CY308" i="13"/>
  <c r="CX308" i="13"/>
  <c r="CW308" i="13"/>
  <c r="M6" i="9"/>
  <c r="L6" i="22" s="1"/>
  <c r="AP6" i="9"/>
  <c r="S6" i="9"/>
  <c r="R6" i="22" s="1"/>
  <c r="Q6" i="9"/>
  <c r="P6" i="22" s="1"/>
  <c r="AL6" i="9"/>
  <c r="AK6" i="22" s="1"/>
  <c r="AF6" i="9"/>
  <c r="AE6" i="22" s="1"/>
  <c r="AD6" i="9"/>
  <c r="AC6" i="22" s="1"/>
  <c r="AV6" i="9"/>
  <c r="R6" i="9"/>
  <c r="Q6" i="22" s="1"/>
  <c r="H6" i="9"/>
  <c r="G6" i="22" s="1"/>
  <c r="AB6" i="9"/>
  <c r="AA6" i="22" s="1"/>
  <c r="T6" i="9"/>
  <c r="S6" i="22" s="1"/>
  <c r="K6" i="9"/>
  <c r="J6" i="22" s="1"/>
  <c r="AO6" i="9"/>
  <c r="U6" i="9"/>
  <c r="T6" i="22" s="1"/>
  <c r="AH6" i="9"/>
  <c r="AG6" i="22" s="1"/>
  <c r="AS6" i="9"/>
  <c r="V6" i="9"/>
  <c r="U6" i="22" s="1"/>
  <c r="AE6" i="9"/>
  <c r="AD6" i="22" s="1"/>
  <c r="AT6" i="9"/>
  <c r="O6" i="9"/>
  <c r="N6" i="22" s="1"/>
  <c r="W6" i="9"/>
  <c r="V6" i="22" s="1"/>
  <c r="X6" i="9"/>
  <c r="W6" i="22" s="1"/>
  <c r="I6" i="9"/>
  <c r="H6" i="22" s="1"/>
  <c r="AG6" i="9"/>
  <c r="AF6" i="22" s="1"/>
  <c r="J6" i="9"/>
  <c r="I6" i="22" s="1"/>
  <c r="L6" i="9"/>
  <c r="K6" i="22" s="1"/>
  <c r="AQ6" i="9"/>
  <c r="Y6" i="9"/>
  <c r="X6" i="22" s="1"/>
  <c r="AJ6" i="9"/>
  <c r="AI6" i="22" s="1"/>
  <c r="AN6" i="9"/>
  <c r="AU6" i="9"/>
  <c r="AI6" i="9"/>
  <c r="AH6" i="22" s="1"/>
  <c r="N6" i="9"/>
  <c r="M6" i="22" s="1"/>
  <c r="AR6" i="9"/>
  <c r="AM6" i="9"/>
  <c r="Z6" i="9"/>
  <c r="Y6" i="22" s="1"/>
  <c r="AA6" i="9"/>
  <c r="Z6" i="22" s="1"/>
  <c r="P6" i="9"/>
  <c r="O6" i="22" s="1"/>
  <c r="AC6" i="9"/>
  <c r="AB6" i="22" s="1"/>
  <c r="AK6" i="9"/>
  <c r="AJ6" i="22" s="1"/>
  <c r="BY413" i="11"/>
  <c r="CW437" i="11"/>
  <c r="CT434" i="11"/>
  <c r="DD444" i="11"/>
  <c r="CS433" i="11"/>
  <c r="CU435" i="11"/>
  <c r="DA441" i="11"/>
  <c r="BU409" i="11"/>
  <c r="CN429" i="11"/>
  <c r="DE445" i="11"/>
  <c r="CQ431" i="11"/>
  <c r="BT408" i="11"/>
  <c r="CK425" i="11"/>
  <c r="DZ341" i="11"/>
  <c r="CH423" i="11"/>
  <c r="DZ404" i="11"/>
  <c r="CR432" i="11"/>
  <c r="CL426" i="11"/>
  <c r="BZ415" i="11"/>
  <c r="DC443" i="11"/>
  <c r="DZ467" i="11"/>
  <c r="CW438" i="11"/>
  <c r="CG422" i="11"/>
  <c r="CM427" i="11"/>
  <c r="BQ406" i="11"/>
  <c r="CD419" i="11"/>
  <c r="CO430" i="11"/>
  <c r="DZ342" i="11"/>
  <c r="BM501" i="11"/>
  <c r="CV501" i="11" s="1"/>
  <c r="DD436" i="11"/>
  <c r="BT436" i="11"/>
  <c r="DW436" i="11"/>
  <c r="DU436" i="11"/>
  <c r="CC436" i="11"/>
  <c r="DN436" i="11"/>
  <c r="DF436" i="11"/>
  <c r="DQ436" i="11"/>
  <c r="BR436" i="11"/>
  <c r="BU436" i="11"/>
  <c r="BS436" i="11"/>
  <c r="CA436" i="11"/>
  <c r="DY436" i="11"/>
  <c r="CJ436" i="11"/>
  <c r="BX436" i="11"/>
  <c r="DE436" i="11"/>
  <c r="BY436" i="11"/>
  <c r="BV436" i="11"/>
  <c r="CG436" i="11"/>
  <c r="CZ436" i="11"/>
  <c r="CH436" i="11"/>
  <c r="DS436" i="11"/>
  <c r="DV436" i="11"/>
  <c r="BW436" i="11"/>
  <c r="CQ436" i="11"/>
  <c r="DX436" i="11"/>
  <c r="DM436" i="11"/>
  <c r="CN436" i="11"/>
  <c r="DC436" i="11"/>
  <c r="CI436" i="11"/>
  <c r="CL436" i="11"/>
  <c r="BQ436" i="11"/>
  <c r="DT436" i="11"/>
  <c r="CO436" i="11"/>
  <c r="DO436" i="11"/>
  <c r="DR436" i="11"/>
  <c r="CP436" i="11"/>
  <c r="DK436" i="11"/>
  <c r="CD436" i="11"/>
  <c r="CR436" i="11"/>
  <c r="CM436" i="11"/>
  <c r="CE436" i="11"/>
  <c r="BZ436" i="11"/>
  <c r="CF436" i="11"/>
  <c r="DP436" i="11"/>
  <c r="CS436" i="11"/>
  <c r="CT436" i="11"/>
  <c r="DH436" i="11"/>
  <c r="CB436" i="11"/>
  <c r="DG436" i="11"/>
  <c r="CK436" i="11"/>
  <c r="DJ436" i="11"/>
  <c r="DL436" i="11"/>
  <c r="DA436" i="11"/>
  <c r="DI436" i="11"/>
  <c r="DB436" i="11"/>
  <c r="CY436" i="11"/>
  <c r="CX436" i="11"/>
  <c r="CW436" i="11"/>
  <c r="DZ351" i="11"/>
  <c r="CT421" i="11"/>
  <c r="CS421" i="11"/>
  <c r="DO421" i="11"/>
  <c r="DD421" i="11"/>
  <c r="DF421" i="11"/>
  <c r="BT421" i="11"/>
  <c r="BU421" i="11"/>
  <c r="DG421" i="11"/>
  <c r="CQ421" i="11"/>
  <c r="DM421" i="11"/>
  <c r="CW421" i="11"/>
  <c r="DQ421" i="11"/>
  <c r="BS421" i="11"/>
  <c r="DU421" i="11"/>
  <c r="CM421" i="11"/>
  <c r="CR421" i="11"/>
  <c r="BR421" i="11"/>
  <c r="DK421" i="11"/>
  <c r="CB421" i="11"/>
  <c r="CX421" i="11"/>
  <c r="DP421" i="11"/>
  <c r="DL421" i="11"/>
  <c r="DV421" i="11"/>
  <c r="CA421" i="11"/>
  <c r="DS421" i="11"/>
  <c r="CU421" i="11"/>
  <c r="CP421" i="11"/>
  <c r="DY421" i="11"/>
  <c r="DT421" i="11"/>
  <c r="DC421" i="11"/>
  <c r="DW421" i="11"/>
  <c r="BZ421" i="11"/>
  <c r="CZ421" i="11"/>
  <c r="CD421" i="11"/>
  <c r="DH421" i="11"/>
  <c r="DN421" i="11"/>
  <c r="BV421" i="11"/>
  <c r="CO421" i="11"/>
  <c r="DJ421" i="11"/>
  <c r="DX421" i="11"/>
  <c r="BX421" i="11"/>
  <c r="BY421" i="11"/>
  <c r="DE421" i="11"/>
  <c r="DR421" i="11"/>
  <c r="DB421" i="11"/>
  <c r="DA421" i="11"/>
  <c r="CK421" i="11"/>
  <c r="CC421" i="11"/>
  <c r="CY421" i="11"/>
  <c r="BQ421" i="11"/>
  <c r="DI421" i="11"/>
  <c r="CE421" i="11"/>
  <c r="BW421" i="11"/>
  <c r="CN421" i="11"/>
  <c r="CV421" i="11"/>
  <c r="CL421" i="11"/>
  <c r="CJ421" i="11"/>
  <c r="CI421" i="11"/>
  <c r="CH421" i="11"/>
  <c r="DZ380" i="11"/>
  <c r="CV436" i="11"/>
  <c r="CM424" i="11"/>
  <c r="CN424" i="11"/>
  <c r="CU424" i="11"/>
  <c r="BZ424" i="11"/>
  <c r="BS424" i="11"/>
  <c r="DP424" i="11"/>
  <c r="DF424" i="11"/>
  <c r="BV424" i="11"/>
  <c r="DY424" i="11"/>
  <c r="CP424" i="11"/>
  <c r="CS424" i="11"/>
  <c r="DC424" i="11"/>
  <c r="CW424" i="11"/>
  <c r="DT424" i="11"/>
  <c r="DR424" i="11"/>
  <c r="DA424" i="11"/>
  <c r="BY424" i="11"/>
  <c r="CZ424" i="11"/>
  <c r="CH424" i="11"/>
  <c r="CX424" i="11"/>
  <c r="BW424" i="11"/>
  <c r="DN424" i="11"/>
  <c r="DK424" i="11"/>
  <c r="BQ424" i="11"/>
  <c r="DM424" i="11"/>
  <c r="DD424" i="11"/>
  <c r="CF424" i="11"/>
  <c r="DH424" i="11"/>
  <c r="DV424" i="11"/>
  <c r="CG424" i="11"/>
  <c r="DO424" i="11"/>
  <c r="DG424" i="11"/>
  <c r="CE424" i="11"/>
  <c r="CT424" i="11"/>
  <c r="CC424" i="11"/>
  <c r="CR424" i="11"/>
  <c r="DW424" i="11"/>
  <c r="DE424" i="11"/>
  <c r="DS424" i="11"/>
  <c r="BT424" i="11"/>
  <c r="DL424" i="11"/>
  <c r="DI424" i="11"/>
  <c r="DU424" i="11"/>
  <c r="BX424" i="11"/>
  <c r="BU424" i="11"/>
  <c r="CA424" i="11"/>
  <c r="DB424" i="11"/>
  <c r="CB424" i="11"/>
  <c r="CV424" i="11"/>
  <c r="DQ424" i="11"/>
  <c r="DX424" i="11"/>
  <c r="CQ424" i="11"/>
  <c r="BR424" i="11"/>
  <c r="CD424" i="11"/>
  <c r="CY424" i="11"/>
  <c r="DJ424" i="11"/>
  <c r="CO424" i="11"/>
  <c r="CL424" i="11"/>
  <c r="CK424" i="11"/>
  <c r="CC417" i="11"/>
  <c r="DZ381" i="11"/>
  <c r="BM477" i="11"/>
  <c r="BX477" i="11" s="1"/>
  <c r="BM491" i="11"/>
  <c r="CM491" i="11" s="1"/>
  <c r="BM486" i="11"/>
  <c r="CG486" i="11" s="1"/>
  <c r="BM510" i="11"/>
  <c r="DE510" i="11" s="1"/>
  <c r="BM498" i="11"/>
  <c r="CS498" i="11" s="1"/>
  <c r="CF420" i="11"/>
  <c r="BU468" i="11"/>
  <c r="CA468" i="11"/>
  <c r="CB468" i="11"/>
  <c r="CC468" i="11"/>
  <c r="CI468" i="11"/>
  <c r="DC468" i="11"/>
  <c r="CY468" i="11"/>
  <c r="CT468" i="11"/>
  <c r="DI468" i="11"/>
  <c r="DW468" i="11"/>
  <c r="BV468" i="11"/>
  <c r="DH468" i="11"/>
  <c r="DS468" i="11"/>
  <c r="CK468" i="11"/>
  <c r="CN468" i="11"/>
  <c r="CL468" i="11"/>
  <c r="DM468" i="11"/>
  <c r="CQ468" i="11"/>
  <c r="CD468" i="11"/>
  <c r="BY468" i="11"/>
  <c r="DA468" i="11"/>
  <c r="DO468" i="11"/>
  <c r="CX468" i="11"/>
  <c r="CR468" i="11"/>
  <c r="BX468" i="11"/>
  <c r="DB468" i="11"/>
  <c r="BT468" i="11"/>
  <c r="CJ468" i="11"/>
  <c r="CO468" i="11"/>
  <c r="CV468" i="11"/>
  <c r="CH468" i="11"/>
  <c r="CS468" i="11"/>
  <c r="DN468" i="11"/>
  <c r="BZ468" i="11"/>
  <c r="DT468" i="11"/>
  <c r="DE468" i="11"/>
  <c r="CF468" i="11"/>
  <c r="DQ468" i="11"/>
  <c r="CW468" i="11"/>
  <c r="DK468" i="11"/>
  <c r="DP468" i="11"/>
  <c r="CE468" i="11"/>
  <c r="DV468" i="11"/>
  <c r="DF468" i="11"/>
  <c r="CZ468" i="11"/>
  <c r="CU468" i="11"/>
  <c r="DL468" i="11"/>
  <c r="CP468" i="11"/>
  <c r="BW468" i="11"/>
  <c r="DJ468" i="11"/>
  <c r="CG468" i="11"/>
  <c r="DR468" i="11"/>
  <c r="CM468" i="11"/>
  <c r="DU468" i="11"/>
  <c r="DG468" i="11"/>
  <c r="DX468" i="11"/>
  <c r="DY468" i="11"/>
  <c r="DD468" i="11"/>
  <c r="BS468" i="11"/>
  <c r="BR468" i="11"/>
  <c r="DZ367" i="11"/>
  <c r="CE414" i="11"/>
  <c r="DY414" i="11"/>
  <c r="CL414" i="11"/>
  <c r="CY414" i="11"/>
  <c r="CX414" i="11"/>
  <c r="DM414" i="11"/>
  <c r="DJ414" i="11"/>
  <c r="DI414" i="11"/>
  <c r="CP414" i="11"/>
  <c r="BQ414" i="11"/>
  <c r="DO414" i="11"/>
  <c r="BR414" i="11"/>
  <c r="DL414" i="11"/>
  <c r="DF414" i="11"/>
  <c r="CN414" i="11"/>
  <c r="CK414" i="11"/>
  <c r="DS414" i="11"/>
  <c r="CD414" i="11"/>
  <c r="CI414" i="11"/>
  <c r="CZ414" i="11"/>
  <c r="DN414" i="11"/>
  <c r="BV414" i="11"/>
  <c r="CW414" i="11"/>
  <c r="DB414" i="11"/>
  <c r="DR414" i="11"/>
  <c r="DH414" i="11"/>
  <c r="DC414" i="11"/>
  <c r="DD414" i="11"/>
  <c r="BT414" i="11"/>
  <c r="DU414" i="11"/>
  <c r="BU414" i="11"/>
  <c r="BW414" i="11"/>
  <c r="DW414" i="11"/>
  <c r="DX414" i="11"/>
  <c r="CT414" i="11"/>
  <c r="CR414" i="11"/>
  <c r="CU414" i="11"/>
  <c r="BX414" i="11"/>
  <c r="DV414" i="11"/>
  <c r="CG414" i="11"/>
  <c r="DQ414" i="11"/>
  <c r="DA414" i="11"/>
  <c r="DT414" i="11"/>
  <c r="CS414" i="11"/>
  <c r="DP414" i="11"/>
  <c r="DE414" i="11"/>
  <c r="CO414" i="11"/>
  <c r="CH414" i="11"/>
  <c r="CF414" i="11"/>
  <c r="BS414" i="11"/>
  <c r="DK414" i="11"/>
  <c r="CV414" i="11"/>
  <c r="DG414" i="11"/>
  <c r="CJ414" i="11"/>
  <c r="CQ414" i="11"/>
  <c r="CM414" i="11"/>
  <c r="CC414" i="11"/>
  <c r="CB414" i="11"/>
  <c r="CA414" i="11"/>
  <c r="CX425" i="11"/>
  <c r="CP425" i="11"/>
  <c r="CV425" i="11"/>
  <c r="DX425" i="11"/>
  <c r="BY425" i="11"/>
  <c r="DJ425" i="11"/>
  <c r="BX425" i="11"/>
  <c r="CA425" i="11"/>
  <c r="CH425" i="11"/>
  <c r="CQ425" i="11"/>
  <c r="BQ425" i="11"/>
  <c r="CO425" i="11"/>
  <c r="CW425" i="11"/>
  <c r="BU425" i="11"/>
  <c r="BR425" i="11"/>
  <c r="BV425" i="11"/>
  <c r="DW425" i="11"/>
  <c r="DD425" i="11"/>
  <c r="DM425" i="11"/>
  <c r="CT425" i="11"/>
  <c r="DG425" i="11"/>
  <c r="CI425" i="11"/>
  <c r="DL425" i="11"/>
  <c r="DN425" i="11"/>
  <c r="DK425" i="11"/>
  <c r="DA425" i="11"/>
  <c r="DE425" i="11"/>
  <c r="DQ425" i="11"/>
  <c r="BW425" i="11"/>
  <c r="DR425" i="11"/>
  <c r="DH425" i="11"/>
  <c r="CR425" i="11"/>
  <c r="DV425" i="11"/>
  <c r="CF425" i="11"/>
  <c r="CZ425" i="11"/>
  <c r="BZ425" i="11"/>
  <c r="CD425" i="11"/>
  <c r="DT425" i="11"/>
  <c r="CC425" i="11"/>
  <c r="DC425" i="11"/>
  <c r="CS425" i="11"/>
  <c r="BS425" i="11"/>
  <c r="CE425" i="11"/>
  <c r="BT425" i="11"/>
  <c r="DI425" i="11"/>
  <c r="DF425" i="11"/>
  <c r="CY425" i="11"/>
  <c r="DB425" i="11"/>
  <c r="DS425" i="11"/>
  <c r="CB425" i="11"/>
  <c r="DU425" i="11"/>
  <c r="DP425" i="11"/>
  <c r="CG425" i="11"/>
  <c r="DY425" i="11"/>
  <c r="CU425" i="11"/>
  <c r="DO425" i="11"/>
  <c r="CN425" i="11"/>
  <c r="CM425" i="11"/>
  <c r="CL425" i="11"/>
  <c r="DZ373" i="11"/>
  <c r="DK446" i="11"/>
  <c r="CQ446" i="11"/>
  <c r="CF446" i="11"/>
  <c r="CT446" i="11"/>
  <c r="CE446" i="11"/>
  <c r="BX446" i="11"/>
  <c r="CW446" i="11"/>
  <c r="DW446" i="11"/>
  <c r="BR446" i="11"/>
  <c r="CU446" i="11"/>
  <c r="CI446" i="11"/>
  <c r="DN446" i="11"/>
  <c r="CZ446" i="11"/>
  <c r="CY446" i="11"/>
  <c r="CS446" i="11"/>
  <c r="DC446" i="11"/>
  <c r="DM446" i="11"/>
  <c r="CM446" i="11"/>
  <c r="DX446" i="11"/>
  <c r="CO446" i="11"/>
  <c r="CN446" i="11"/>
  <c r="DR446" i="11"/>
  <c r="BY446" i="11"/>
  <c r="BT446" i="11"/>
  <c r="DO446" i="11"/>
  <c r="BV446" i="11"/>
  <c r="CK446" i="11"/>
  <c r="CV446" i="11"/>
  <c r="DB446" i="11"/>
  <c r="DV446" i="11"/>
  <c r="CH446" i="11"/>
  <c r="CD446" i="11"/>
  <c r="CJ446" i="11"/>
  <c r="CL446" i="11"/>
  <c r="BZ446" i="11"/>
  <c r="CB446" i="11"/>
  <c r="DP446" i="11"/>
  <c r="DQ446" i="11"/>
  <c r="DD446" i="11"/>
  <c r="CR446" i="11"/>
  <c r="CX446" i="11"/>
  <c r="CA446" i="11"/>
  <c r="BU446" i="11"/>
  <c r="BQ446" i="11"/>
  <c r="DL446" i="11"/>
  <c r="BS446" i="11"/>
  <c r="DT446" i="11"/>
  <c r="CC446" i="11"/>
  <c r="CG446" i="11"/>
  <c r="DY446" i="11"/>
  <c r="CP446" i="11"/>
  <c r="BW446" i="11"/>
  <c r="DU446" i="11"/>
  <c r="DA446" i="11"/>
  <c r="DJ446" i="11"/>
  <c r="DS446" i="11"/>
  <c r="DI446" i="11"/>
  <c r="DH446" i="11"/>
  <c r="DG446" i="11"/>
  <c r="CL413" i="11"/>
  <c r="CW413" i="11"/>
  <c r="DP413" i="11"/>
  <c r="BT413" i="11"/>
  <c r="DR413" i="11"/>
  <c r="BS413" i="11"/>
  <c r="CM413" i="11"/>
  <c r="CT413" i="11"/>
  <c r="CP413" i="11"/>
  <c r="CH413" i="11"/>
  <c r="BW413" i="11"/>
  <c r="DG413" i="11"/>
  <c r="CI413" i="11"/>
  <c r="CO413" i="11"/>
  <c r="DW413" i="11"/>
  <c r="CZ413" i="11"/>
  <c r="DC413" i="11"/>
  <c r="DB413" i="11"/>
  <c r="DU413" i="11"/>
  <c r="CC413" i="11"/>
  <c r="CN413" i="11"/>
  <c r="DT413" i="11"/>
  <c r="DS413" i="11"/>
  <c r="DL413" i="11"/>
  <c r="DA413" i="11"/>
  <c r="BR413" i="11"/>
  <c r="DM413" i="11"/>
  <c r="DY413" i="11"/>
  <c r="BV413" i="11"/>
  <c r="DV413" i="11"/>
  <c r="DX413" i="11"/>
  <c r="DF413" i="11"/>
  <c r="CR413" i="11"/>
  <c r="DJ413" i="11"/>
  <c r="CX413" i="11"/>
  <c r="DO413" i="11"/>
  <c r="BU413" i="11"/>
  <c r="DE413" i="11"/>
  <c r="CF413" i="11"/>
  <c r="CV413" i="11"/>
  <c r="BQ413" i="11"/>
  <c r="DD413" i="11"/>
  <c r="CS413" i="11"/>
  <c r="CY413" i="11"/>
  <c r="DH413" i="11"/>
  <c r="CG413" i="11"/>
  <c r="CQ413" i="11"/>
  <c r="DI413" i="11"/>
  <c r="DN413" i="11"/>
  <c r="DQ413" i="11"/>
  <c r="DK413" i="11"/>
  <c r="CU413" i="11"/>
  <c r="CD413" i="11"/>
  <c r="CJ413" i="11"/>
  <c r="CK413" i="11"/>
  <c r="CE413" i="11"/>
  <c r="CB413" i="11"/>
  <c r="CA413" i="11"/>
  <c r="BZ413" i="11"/>
  <c r="DZ375" i="11"/>
  <c r="BM483" i="11"/>
  <c r="CD483" i="11" s="1"/>
  <c r="DZ372" i="11"/>
  <c r="BM472" i="11"/>
  <c r="BS472" i="11" s="1"/>
  <c r="BM481" i="11"/>
  <c r="CB481" i="11" s="1"/>
  <c r="CO417" i="11"/>
  <c r="DM417" i="11"/>
  <c r="CX417" i="11"/>
  <c r="BX417" i="11"/>
  <c r="BZ417" i="11"/>
  <c r="DY417" i="11"/>
  <c r="DW417" i="11"/>
  <c r="CQ417" i="11"/>
  <c r="DU417" i="11"/>
  <c r="DX417" i="11"/>
  <c r="CA417" i="11"/>
  <c r="BS417" i="11"/>
  <c r="BU417" i="11"/>
  <c r="CM417" i="11"/>
  <c r="CH417" i="11"/>
  <c r="DF417" i="11"/>
  <c r="DE417" i="11"/>
  <c r="CL417" i="11"/>
  <c r="CW417" i="11"/>
  <c r="DG417" i="11"/>
  <c r="DB417" i="11"/>
  <c r="CI417" i="11"/>
  <c r="CK417" i="11"/>
  <c r="CV417" i="11"/>
  <c r="DR417" i="11"/>
  <c r="CZ417" i="11"/>
  <c r="DQ417" i="11"/>
  <c r="CU417" i="11"/>
  <c r="CN417" i="11"/>
  <c r="DK417" i="11"/>
  <c r="DA417" i="11"/>
  <c r="DI417" i="11"/>
  <c r="BR417" i="11"/>
  <c r="DV417" i="11"/>
  <c r="DJ417" i="11"/>
  <c r="CG417" i="11"/>
  <c r="BQ417" i="11"/>
  <c r="CS417" i="11"/>
  <c r="CY417" i="11"/>
  <c r="BT417" i="11"/>
  <c r="DL417" i="11"/>
  <c r="DO417" i="11"/>
  <c r="DN417" i="11"/>
  <c r="DT417" i="11"/>
  <c r="DC417" i="11"/>
  <c r="BV417" i="11"/>
  <c r="DS417" i="11"/>
  <c r="DH417" i="11"/>
  <c r="BW417" i="11"/>
  <c r="BY417" i="11"/>
  <c r="DP417" i="11"/>
  <c r="CR417" i="11"/>
  <c r="CP417" i="11"/>
  <c r="CJ417" i="11"/>
  <c r="CT417" i="11"/>
  <c r="DD417" i="11"/>
  <c r="CF417" i="11"/>
  <c r="CE417" i="11"/>
  <c r="CD417" i="11"/>
  <c r="DZ348" i="11"/>
  <c r="DZ362" i="11"/>
  <c r="BW407" i="11"/>
  <c r="CV407" i="11"/>
  <c r="DM407" i="11"/>
  <c r="CO407" i="11"/>
  <c r="CA407" i="11"/>
  <c r="CB407" i="11"/>
  <c r="CI407" i="11"/>
  <c r="DR407" i="11"/>
  <c r="CM407" i="11"/>
  <c r="DA407" i="11"/>
  <c r="DQ407" i="11"/>
  <c r="DB407" i="11"/>
  <c r="BY407" i="11"/>
  <c r="CT407" i="11"/>
  <c r="DV407" i="11"/>
  <c r="CH407" i="11"/>
  <c r="DP407" i="11"/>
  <c r="CU407" i="11"/>
  <c r="DI407" i="11"/>
  <c r="CG407" i="11"/>
  <c r="CD407" i="11"/>
  <c r="DK407" i="11"/>
  <c r="DT407" i="11"/>
  <c r="BQ407" i="11"/>
  <c r="CN407" i="11"/>
  <c r="DN407" i="11"/>
  <c r="CP407" i="11"/>
  <c r="CZ407" i="11"/>
  <c r="DG407" i="11"/>
  <c r="CS407" i="11"/>
  <c r="DU407" i="11"/>
  <c r="CL407" i="11"/>
  <c r="CX407" i="11"/>
  <c r="DY407" i="11"/>
  <c r="DX407" i="11"/>
  <c r="DF407" i="11"/>
  <c r="CQ407" i="11"/>
  <c r="CW407" i="11"/>
  <c r="DD407" i="11"/>
  <c r="CY407" i="11"/>
  <c r="CJ407" i="11"/>
  <c r="DC407" i="11"/>
  <c r="DE407" i="11"/>
  <c r="CR407" i="11"/>
  <c r="DS407" i="11"/>
  <c r="DL407" i="11"/>
  <c r="CC407" i="11"/>
  <c r="CK407" i="11"/>
  <c r="DO407" i="11"/>
  <c r="DH407" i="11"/>
  <c r="BZ407" i="11"/>
  <c r="DJ407" i="11"/>
  <c r="DW407" i="11"/>
  <c r="CE407" i="11"/>
  <c r="CF407" i="11"/>
  <c r="BX407" i="11"/>
  <c r="BV407" i="11"/>
  <c r="BU407" i="11"/>
  <c r="BT407" i="11"/>
  <c r="BZ409" i="11"/>
  <c r="CI409" i="11"/>
  <c r="CJ409" i="11"/>
  <c r="DY409" i="11"/>
  <c r="DO409" i="11"/>
  <c r="DH409" i="11"/>
  <c r="DI409" i="11"/>
  <c r="DS409" i="11"/>
  <c r="CN409" i="11"/>
  <c r="BS409" i="11"/>
  <c r="DW409" i="11"/>
  <c r="CX409" i="11"/>
  <c r="CP409" i="11"/>
  <c r="DG409" i="11"/>
  <c r="DA409" i="11"/>
  <c r="BR409" i="11"/>
  <c r="DF409" i="11"/>
  <c r="CW409" i="11"/>
  <c r="DC409" i="11"/>
  <c r="CO409" i="11"/>
  <c r="DJ409" i="11"/>
  <c r="CZ409" i="11"/>
  <c r="BQ409" i="11"/>
  <c r="DE409" i="11"/>
  <c r="CV409" i="11"/>
  <c r="CR409" i="11"/>
  <c r="CQ409" i="11"/>
  <c r="CY409" i="11"/>
  <c r="CU409" i="11"/>
  <c r="DD409" i="11"/>
  <c r="CL409" i="11"/>
  <c r="DN409" i="11"/>
  <c r="DB409" i="11"/>
  <c r="DK409" i="11"/>
  <c r="DR409" i="11"/>
  <c r="CC409" i="11"/>
  <c r="CB409" i="11"/>
  <c r="DM409" i="11"/>
  <c r="CE409" i="11"/>
  <c r="CD409" i="11"/>
  <c r="CM409" i="11"/>
  <c r="DQ409" i="11"/>
  <c r="DV409" i="11"/>
  <c r="DU409" i="11"/>
  <c r="DL409" i="11"/>
  <c r="CA409" i="11"/>
  <c r="CK409" i="11"/>
  <c r="DX409" i="11"/>
  <c r="DP409" i="11"/>
  <c r="DT409" i="11"/>
  <c r="CS409" i="11"/>
  <c r="CT409" i="11"/>
  <c r="CG409" i="11"/>
  <c r="BY409" i="11"/>
  <c r="CF409" i="11"/>
  <c r="CH409" i="11"/>
  <c r="BX409" i="11"/>
  <c r="BW409" i="11"/>
  <c r="BV409" i="11"/>
  <c r="DZ356" i="11"/>
  <c r="DJ445" i="11"/>
  <c r="CT445" i="11"/>
  <c r="CD445" i="11"/>
  <c r="BQ445" i="11"/>
  <c r="BW445" i="11"/>
  <c r="CU445" i="11"/>
  <c r="CI445" i="11"/>
  <c r="DO445" i="11"/>
  <c r="CC445" i="11"/>
  <c r="DX445" i="11"/>
  <c r="CE445" i="11"/>
  <c r="CS445" i="11"/>
  <c r="BS445" i="11"/>
  <c r="CN445" i="11"/>
  <c r="DS445" i="11"/>
  <c r="CY445" i="11"/>
  <c r="CX445" i="11"/>
  <c r="DA445" i="11"/>
  <c r="CZ445" i="11"/>
  <c r="DU445" i="11"/>
  <c r="CL445" i="11"/>
  <c r="DI445" i="11"/>
  <c r="CJ445" i="11"/>
  <c r="BY445" i="11"/>
  <c r="CA445" i="11"/>
  <c r="CG445" i="11"/>
  <c r="DV445" i="11"/>
  <c r="CK445" i="11"/>
  <c r="DL445" i="11"/>
  <c r="DT445" i="11"/>
  <c r="CM445" i="11"/>
  <c r="CQ445" i="11"/>
  <c r="BU445" i="11"/>
  <c r="DB445" i="11"/>
  <c r="CB445" i="11"/>
  <c r="DN445" i="11"/>
  <c r="DY445" i="11"/>
  <c r="BX445" i="11"/>
  <c r="CR445" i="11"/>
  <c r="BR445" i="11"/>
  <c r="CO445" i="11"/>
  <c r="DW445" i="11"/>
  <c r="CH445" i="11"/>
  <c r="BT445" i="11"/>
  <c r="BZ445" i="11"/>
  <c r="CW445" i="11"/>
  <c r="CP445" i="11"/>
  <c r="CV445" i="11"/>
  <c r="CF445" i="11"/>
  <c r="BV445" i="11"/>
  <c r="DK445" i="11"/>
  <c r="DC445" i="11"/>
  <c r="DM445" i="11"/>
  <c r="DR445" i="11"/>
  <c r="DQ445" i="11"/>
  <c r="DP445" i="11"/>
  <c r="DH445" i="11"/>
  <c r="DG445" i="11"/>
  <c r="DF445" i="11"/>
  <c r="DZ354" i="11"/>
  <c r="BM496" i="11"/>
  <c r="CQ496" i="11" s="1"/>
  <c r="DZ359" i="11"/>
  <c r="BM493" i="11"/>
  <c r="CN493" i="11" s="1"/>
  <c r="BM473" i="11"/>
  <c r="BU473" i="11" s="1"/>
  <c r="BM503" i="11"/>
  <c r="BM494" i="11"/>
  <c r="CO494" i="11" s="1"/>
  <c r="BM484" i="11"/>
  <c r="CF484" i="11" s="1"/>
  <c r="BM500" i="11"/>
  <c r="CU500" i="11" s="1"/>
  <c r="DE432" i="11"/>
  <c r="DC432" i="11"/>
  <c r="CH432" i="11"/>
  <c r="DI432" i="11"/>
  <c r="DP432" i="11"/>
  <c r="CP432" i="11"/>
  <c r="BV432" i="11"/>
  <c r="CB432" i="11"/>
  <c r="BQ432" i="11"/>
  <c r="DX432" i="11"/>
  <c r="BS432" i="11"/>
  <c r="CJ432" i="11"/>
  <c r="CL432" i="11"/>
  <c r="DN432" i="11"/>
  <c r="CE432" i="11"/>
  <c r="CA432" i="11"/>
  <c r="DM432" i="11"/>
  <c r="DT432" i="11"/>
  <c r="DV432" i="11"/>
  <c r="DF432" i="11"/>
  <c r="CG432" i="11"/>
  <c r="DJ432" i="11"/>
  <c r="DU432" i="11"/>
  <c r="CF432" i="11"/>
  <c r="DA432" i="11"/>
  <c r="BZ432" i="11"/>
  <c r="CX432" i="11"/>
  <c r="DS432" i="11"/>
  <c r="CI432" i="11"/>
  <c r="CN432" i="11"/>
  <c r="DR432" i="11"/>
  <c r="BT432" i="11"/>
  <c r="BY432" i="11"/>
  <c r="DB432" i="11"/>
  <c r="CW432" i="11"/>
  <c r="DQ432" i="11"/>
  <c r="BR432" i="11"/>
  <c r="BX432" i="11"/>
  <c r="BW432" i="11"/>
  <c r="DH432" i="11"/>
  <c r="BU432" i="11"/>
  <c r="DL432" i="11"/>
  <c r="CC432" i="11"/>
  <c r="CO432" i="11"/>
  <c r="DO432" i="11"/>
  <c r="CK432" i="11"/>
  <c r="CV432" i="11"/>
  <c r="DG432" i="11"/>
  <c r="DW432" i="11"/>
  <c r="CM432" i="11"/>
  <c r="DY432" i="11"/>
  <c r="CD432" i="11"/>
  <c r="DK432" i="11"/>
  <c r="DD432" i="11"/>
  <c r="CZ432" i="11"/>
  <c r="CY432" i="11"/>
  <c r="CU432" i="11"/>
  <c r="CT432" i="11"/>
  <c r="CS432" i="11"/>
  <c r="CX435" i="11"/>
  <c r="DA435" i="11"/>
  <c r="DT435" i="11"/>
  <c r="DY435" i="11"/>
  <c r="CJ435" i="11"/>
  <c r="DV435" i="11"/>
  <c r="CH435" i="11"/>
  <c r="BT435" i="11"/>
  <c r="DL435" i="11"/>
  <c r="CM435" i="11"/>
  <c r="CR435" i="11"/>
  <c r="BS435" i="11"/>
  <c r="DB435" i="11"/>
  <c r="CN435" i="11"/>
  <c r="DC435" i="11"/>
  <c r="CD435" i="11"/>
  <c r="CA435" i="11"/>
  <c r="CG435" i="11"/>
  <c r="CI435" i="11"/>
  <c r="BU435" i="11"/>
  <c r="CE435" i="11"/>
  <c r="CY435" i="11"/>
  <c r="DH435" i="11"/>
  <c r="DX435" i="11"/>
  <c r="BR435" i="11"/>
  <c r="CL435" i="11"/>
  <c r="BZ435" i="11"/>
  <c r="DO435" i="11"/>
  <c r="CC435" i="11"/>
  <c r="CQ435" i="11"/>
  <c r="BQ435" i="11"/>
  <c r="DS435" i="11"/>
  <c r="CP435" i="11"/>
  <c r="DK435" i="11"/>
  <c r="DI435" i="11"/>
  <c r="DW435" i="11"/>
  <c r="DN435" i="11"/>
  <c r="BX435" i="11"/>
  <c r="DJ435" i="11"/>
  <c r="BV435" i="11"/>
  <c r="DP435" i="11"/>
  <c r="DU435" i="11"/>
  <c r="CF435" i="11"/>
  <c r="DR435" i="11"/>
  <c r="CS435" i="11"/>
  <c r="CO435" i="11"/>
  <c r="BY435" i="11"/>
  <c r="DG435" i="11"/>
  <c r="DQ435" i="11"/>
  <c r="CB435" i="11"/>
  <c r="CK435" i="11"/>
  <c r="DD435" i="11"/>
  <c r="DF435" i="11"/>
  <c r="CZ435" i="11"/>
  <c r="BW435" i="11"/>
  <c r="DM435" i="11"/>
  <c r="DE435" i="11"/>
  <c r="CW435" i="11"/>
  <c r="CV435" i="11"/>
  <c r="DZ374" i="11"/>
  <c r="DZ363" i="11"/>
  <c r="DY419" i="11"/>
  <c r="CB419" i="11"/>
  <c r="DS419" i="11"/>
  <c r="BZ419" i="11"/>
  <c r="BX419" i="11"/>
  <c r="BR419" i="11"/>
  <c r="CL419" i="11"/>
  <c r="DH419" i="11"/>
  <c r="CU419" i="11"/>
  <c r="CV419" i="11"/>
  <c r="DW419" i="11"/>
  <c r="DD419" i="11"/>
  <c r="BT419" i="11"/>
  <c r="DT419" i="11"/>
  <c r="CA419" i="11"/>
  <c r="CM419" i="11"/>
  <c r="DB419" i="11"/>
  <c r="DF419" i="11"/>
  <c r="DA419" i="11"/>
  <c r="CO419" i="11"/>
  <c r="DO419" i="11"/>
  <c r="BW419" i="11"/>
  <c r="BQ419" i="11"/>
  <c r="DX419" i="11"/>
  <c r="DU419" i="11"/>
  <c r="CX419" i="11"/>
  <c r="DL419" i="11"/>
  <c r="CN419" i="11"/>
  <c r="DJ419" i="11"/>
  <c r="CW419" i="11"/>
  <c r="BV419" i="11"/>
  <c r="DP419" i="11"/>
  <c r="CS419" i="11"/>
  <c r="DG419" i="11"/>
  <c r="DR419" i="11"/>
  <c r="BU419" i="11"/>
  <c r="BS419" i="11"/>
  <c r="DN419" i="11"/>
  <c r="CK419" i="11"/>
  <c r="CI419" i="11"/>
  <c r="CC419" i="11"/>
  <c r="DK419" i="11"/>
  <c r="DM419" i="11"/>
  <c r="CY419" i="11"/>
  <c r="CZ419" i="11"/>
  <c r="DI419" i="11"/>
  <c r="DV419" i="11"/>
  <c r="DE419" i="11"/>
  <c r="CJ419" i="11"/>
  <c r="DC419" i="11"/>
  <c r="CQ419" i="11"/>
  <c r="DQ419" i="11"/>
  <c r="BY419" i="11"/>
  <c r="CT419" i="11"/>
  <c r="CR419" i="11"/>
  <c r="CP419" i="11"/>
  <c r="CH419" i="11"/>
  <c r="CG419" i="11"/>
  <c r="CF419" i="11"/>
  <c r="DZ353" i="11"/>
  <c r="CK422" i="11"/>
  <c r="BY422" i="11"/>
  <c r="CC422" i="11"/>
  <c r="DI422" i="11"/>
  <c r="DE422" i="11"/>
  <c r="CB422" i="11"/>
  <c r="CV422" i="11"/>
  <c r="DK422" i="11"/>
  <c r="DH422" i="11"/>
  <c r="DU422" i="11"/>
  <c r="CA422" i="11"/>
  <c r="BU422" i="11"/>
  <c r="DB422" i="11"/>
  <c r="CF422" i="11"/>
  <c r="DR422" i="11"/>
  <c r="BQ422" i="11"/>
  <c r="BV422" i="11"/>
  <c r="CR422" i="11"/>
  <c r="CS422" i="11"/>
  <c r="DO422" i="11"/>
  <c r="BR422" i="11"/>
  <c r="DQ422" i="11"/>
  <c r="CY422" i="11"/>
  <c r="DJ422" i="11"/>
  <c r="CD422" i="11"/>
  <c r="CN422" i="11"/>
  <c r="CW422" i="11"/>
  <c r="DD422" i="11"/>
  <c r="DG422" i="11"/>
  <c r="DN422" i="11"/>
  <c r="DL422" i="11"/>
  <c r="CT422" i="11"/>
  <c r="CZ422" i="11"/>
  <c r="DF422" i="11"/>
  <c r="DY422" i="11"/>
  <c r="DW422" i="11"/>
  <c r="DA422" i="11"/>
  <c r="BT422" i="11"/>
  <c r="BZ422" i="11"/>
  <c r="CO422" i="11"/>
  <c r="DT422" i="11"/>
  <c r="DP422" i="11"/>
  <c r="DM422" i="11"/>
  <c r="DX422" i="11"/>
  <c r="CP422" i="11"/>
  <c r="DS422" i="11"/>
  <c r="CX422" i="11"/>
  <c r="CL422" i="11"/>
  <c r="CM422" i="11"/>
  <c r="DC422" i="11"/>
  <c r="BW422" i="11"/>
  <c r="DV422" i="11"/>
  <c r="CU422" i="11"/>
  <c r="CE422" i="11"/>
  <c r="BS422" i="11"/>
  <c r="BX422" i="11"/>
  <c r="CQ422" i="11"/>
  <c r="CJ422" i="11"/>
  <c r="CI422" i="11"/>
  <c r="CG421" i="11"/>
  <c r="DZ347" i="11"/>
  <c r="DC430" i="11"/>
  <c r="CT430" i="11"/>
  <c r="BV430" i="11"/>
  <c r="DG430" i="11"/>
  <c r="DX430" i="11"/>
  <c r="DO430" i="11"/>
  <c r="CX430" i="11"/>
  <c r="CK430" i="11"/>
  <c r="CZ430" i="11"/>
  <c r="CB430" i="11"/>
  <c r="DU430" i="11"/>
  <c r="DS430" i="11"/>
  <c r="DV430" i="11"/>
  <c r="CE430" i="11"/>
  <c r="BR430" i="11"/>
  <c r="DF430" i="11"/>
  <c r="DE430" i="11"/>
  <c r="CN430" i="11"/>
  <c r="DP430" i="11"/>
  <c r="DH430" i="11"/>
  <c r="DL430" i="11"/>
  <c r="CG430" i="11"/>
  <c r="BY430" i="11"/>
  <c r="DK430" i="11"/>
  <c r="CW430" i="11"/>
  <c r="CA430" i="11"/>
  <c r="BQ430" i="11"/>
  <c r="CM430" i="11"/>
  <c r="CH430" i="11"/>
  <c r="BS430" i="11"/>
  <c r="CD430" i="11"/>
  <c r="DA430" i="11"/>
  <c r="DY430" i="11"/>
  <c r="DD430" i="11"/>
  <c r="DT430" i="11"/>
  <c r="CI430" i="11"/>
  <c r="BW430" i="11"/>
  <c r="BZ430" i="11"/>
  <c r="DR430" i="11"/>
  <c r="CY430" i="11"/>
  <c r="DQ430" i="11"/>
  <c r="DM430" i="11"/>
  <c r="BU430" i="11"/>
  <c r="DN430" i="11"/>
  <c r="CF430" i="11"/>
  <c r="DI430" i="11"/>
  <c r="DW430" i="11"/>
  <c r="BX430" i="11"/>
  <c r="CC430" i="11"/>
  <c r="CJ430" i="11"/>
  <c r="BT430" i="11"/>
  <c r="CL430" i="11"/>
  <c r="CV430" i="11"/>
  <c r="DJ430" i="11"/>
  <c r="DB430" i="11"/>
  <c r="CU430" i="11"/>
  <c r="CS430" i="11"/>
  <c r="CR430" i="11"/>
  <c r="CQ430" i="11"/>
  <c r="CH410" i="11"/>
  <c r="DI410" i="11"/>
  <c r="DE410" i="11"/>
  <c r="DV410" i="11"/>
  <c r="DU410" i="11"/>
  <c r="DR410" i="11"/>
  <c r="DN410" i="11"/>
  <c r="DH410" i="11"/>
  <c r="BT410" i="11"/>
  <c r="BQ410" i="11"/>
  <c r="CC410" i="11"/>
  <c r="CR410" i="11"/>
  <c r="DS410" i="11"/>
  <c r="DP410" i="11"/>
  <c r="CJ410" i="11"/>
  <c r="BS410" i="11"/>
  <c r="DW410" i="11"/>
  <c r="DY410" i="11"/>
  <c r="DC410" i="11"/>
  <c r="CE410" i="11"/>
  <c r="CF410" i="11"/>
  <c r="DJ410" i="11"/>
  <c r="CP410" i="11"/>
  <c r="DX410" i="11"/>
  <c r="CZ410" i="11"/>
  <c r="CW410" i="11"/>
  <c r="DQ410" i="11"/>
  <c r="CX410" i="11"/>
  <c r="CS410" i="11"/>
  <c r="CO410" i="11"/>
  <c r="CM410" i="11"/>
  <c r="DD410" i="11"/>
  <c r="DF410" i="11"/>
  <c r="DT410" i="11"/>
  <c r="CT410" i="11"/>
  <c r="BR410" i="11"/>
  <c r="CK410" i="11"/>
  <c r="CU410" i="11"/>
  <c r="CQ410" i="11"/>
  <c r="DO410" i="11"/>
  <c r="CD410" i="11"/>
  <c r="CY410" i="11"/>
  <c r="CL410" i="11"/>
  <c r="CV410" i="11"/>
  <c r="CA410" i="11"/>
  <c r="CN410" i="11"/>
  <c r="DL410" i="11"/>
  <c r="DK410" i="11"/>
  <c r="DG410" i="11"/>
  <c r="DB410" i="11"/>
  <c r="DA410" i="11"/>
  <c r="CB410" i="11"/>
  <c r="DM410" i="11"/>
  <c r="CI410" i="11"/>
  <c r="CG410" i="11"/>
  <c r="BZ410" i="11"/>
  <c r="BY410" i="11"/>
  <c r="BX410" i="11"/>
  <c r="BW410" i="11"/>
  <c r="DJ437" i="11"/>
  <c r="DE437" i="11"/>
  <c r="DS437" i="11"/>
  <c r="CP437" i="11"/>
  <c r="CT437" i="11"/>
  <c r="CR437" i="11"/>
  <c r="CL437" i="11"/>
  <c r="CK437" i="11"/>
  <c r="DD437" i="11"/>
  <c r="CD437" i="11"/>
  <c r="BQ437" i="11"/>
  <c r="CC437" i="11"/>
  <c r="CH437" i="11"/>
  <c r="CI437" i="11"/>
  <c r="DC437" i="11"/>
  <c r="DM437" i="11"/>
  <c r="DX437" i="11"/>
  <c r="CE437" i="11"/>
  <c r="DO437" i="11"/>
  <c r="BW437" i="11"/>
  <c r="CG437" i="11"/>
  <c r="DV437" i="11"/>
  <c r="DQ437" i="11"/>
  <c r="BT437" i="11"/>
  <c r="DP437" i="11"/>
  <c r="BV437" i="11"/>
  <c r="DG437" i="11"/>
  <c r="BY437" i="11"/>
  <c r="CQ437" i="11"/>
  <c r="BX437" i="11"/>
  <c r="BZ437" i="11"/>
  <c r="CB437" i="11"/>
  <c r="DB437" i="11"/>
  <c r="DI437" i="11"/>
  <c r="DN437" i="11"/>
  <c r="CM437" i="11"/>
  <c r="CA437" i="11"/>
  <c r="BU437" i="11"/>
  <c r="DR437" i="11"/>
  <c r="DT437" i="11"/>
  <c r="DH437" i="11"/>
  <c r="DF437" i="11"/>
  <c r="DY437" i="11"/>
  <c r="BR437" i="11"/>
  <c r="BS437" i="11"/>
  <c r="CJ437" i="11"/>
  <c r="CS437" i="11"/>
  <c r="DU437" i="11"/>
  <c r="CN437" i="11"/>
  <c r="CF437" i="11"/>
  <c r="DL437" i="11"/>
  <c r="CO437" i="11"/>
  <c r="DW437" i="11"/>
  <c r="DA437" i="11"/>
  <c r="CU437" i="11"/>
  <c r="DK437" i="11"/>
  <c r="CZ437" i="11"/>
  <c r="CY437" i="11"/>
  <c r="CX437" i="11"/>
  <c r="BM504" i="11"/>
  <c r="CY504" i="11" s="1"/>
  <c r="DZ344" i="11"/>
  <c r="CC412" i="11"/>
  <c r="DY412" i="11"/>
  <c r="CF412" i="11"/>
  <c r="CZ412" i="11"/>
  <c r="DX412" i="11"/>
  <c r="DA412" i="11"/>
  <c r="CU412" i="11"/>
  <c r="CQ412" i="11"/>
  <c r="CX412" i="11"/>
  <c r="DN412" i="11"/>
  <c r="BS412" i="11"/>
  <c r="DS412" i="11"/>
  <c r="DE412" i="11"/>
  <c r="CS412" i="11"/>
  <c r="CL412" i="11"/>
  <c r="DQ412" i="11"/>
  <c r="BV412" i="11"/>
  <c r="BQ412" i="11"/>
  <c r="DP412" i="11"/>
  <c r="CT412" i="11"/>
  <c r="CG412" i="11"/>
  <c r="CP412" i="11"/>
  <c r="CD412" i="11"/>
  <c r="DM412" i="11"/>
  <c r="DB412" i="11"/>
  <c r="DD412" i="11"/>
  <c r="CW412" i="11"/>
  <c r="DG412" i="11"/>
  <c r="CO412" i="11"/>
  <c r="CH412" i="11"/>
  <c r="DF412" i="11"/>
  <c r="CV412" i="11"/>
  <c r="DH412" i="11"/>
  <c r="DT412" i="11"/>
  <c r="CN412" i="11"/>
  <c r="DK412" i="11"/>
  <c r="DO412" i="11"/>
  <c r="CM412" i="11"/>
  <c r="DU412" i="11"/>
  <c r="BU412" i="11"/>
  <c r="DL412" i="11"/>
  <c r="DR412" i="11"/>
  <c r="CY412" i="11"/>
  <c r="DV412" i="11"/>
  <c r="CE412" i="11"/>
  <c r="DI412" i="11"/>
  <c r="BT412" i="11"/>
  <c r="BR412" i="11"/>
  <c r="DW412" i="11"/>
  <c r="DC412" i="11"/>
  <c r="CR412" i="11"/>
  <c r="DJ412" i="11"/>
  <c r="CI412" i="11"/>
  <c r="CB412" i="11"/>
  <c r="CJ412" i="11"/>
  <c r="CK412" i="11"/>
  <c r="CA412" i="11"/>
  <c r="BZ412" i="11"/>
  <c r="BY412" i="11"/>
  <c r="DM440" i="11"/>
  <c r="DQ440" i="11"/>
  <c r="BZ440" i="11"/>
  <c r="DW440" i="11"/>
  <c r="CS440" i="11"/>
  <c r="DX440" i="11"/>
  <c r="CE440" i="11"/>
  <c r="DI440" i="11"/>
  <c r="CH440" i="11"/>
  <c r="CP440" i="11"/>
  <c r="CB440" i="11"/>
  <c r="CN440" i="11"/>
  <c r="DR440" i="11"/>
  <c r="CF440" i="11"/>
  <c r="BX440" i="11"/>
  <c r="CM440" i="11"/>
  <c r="CG440" i="11"/>
  <c r="BV440" i="11"/>
  <c r="CI440" i="11"/>
  <c r="CW440" i="11"/>
  <c r="DG440" i="11"/>
  <c r="BQ440" i="11"/>
  <c r="DT440" i="11"/>
  <c r="DV440" i="11"/>
  <c r="CD440" i="11"/>
  <c r="CX440" i="11"/>
  <c r="CK440" i="11"/>
  <c r="DY440" i="11"/>
  <c r="DP440" i="11"/>
  <c r="CU440" i="11"/>
  <c r="BS440" i="11"/>
  <c r="CL440" i="11"/>
  <c r="CT440" i="11"/>
  <c r="CR440" i="11"/>
  <c r="DH440" i="11"/>
  <c r="CV440" i="11"/>
  <c r="CA440" i="11"/>
  <c r="BY440" i="11"/>
  <c r="CO440" i="11"/>
  <c r="DF440" i="11"/>
  <c r="BR440" i="11"/>
  <c r="BU440" i="11"/>
  <c r="DU440" i="11"/>
  <c r="CC440" i="11"/>
  <c r="BW440" i="11"/>
  <c r="CQ440" i="11"/>
  <c r="CJ440" i="11"/>
  <c r="DS440" i="11"/>
  <c r="BT440" i="11"/>
  <c r="DJ440" i="11"/>
  <c r="DO440" i="11"/>
  <c r="DE440" i="11"/>
  <c r="DL440" i="11"/>
  <c r="DD440" i="11"/>
  <c r="DK440" i="11"/>
  <c r="DN440" i="11"/>
  <c r="DC440" i="11"/>
  <c r="DB440" i="11"/>
  <c r="DA440" i="11"/>
  <c r="BM476" i="11"/>
  <c r="BX476" i="11" s="1"/>
  <c r="BM509" i="11"/>
  <c r="DD509" i="11" s="1"/>
  <c r="BM489" i="11"/>
  <c r="CJ489" i="11" s="1"/>
  <c r="BM495" i="11"/>
  <c r="CP495" i="11" s="1"/>
  <c r="BM499" i="11"/>
  <c r="CT429" i="11"/>
  <c r="DA429" i="11"/>
  <c r="CS429" i="11"/>
  <c r="CZ429" i="11"/>
  <c r="BR429" i="11"/>
  <c r="CL429" i="11"/>
  <c r="DX429" i="11"/>
  <c r="CG429" i="11"/>
  <c r="DD429" i="11"/>
  <c r="DN429" i="11"/>
  <c r="CY429" i="11"/>
  <c r="DP429" i="11"/>
  <c r="CF429" i="11"/>
  <c r="BU429" i="11"/>
  <c r="CX429" i="11"/>
  <c r="BQ429" i="11"/>
  <c r="BW429" i="11"/>
  <c r="DI429" i="11"/>
  <c r="CU429" i="11"/>
  <c r="DR429" i="11"/>
  <c r="DG429" i="11"/>
  <c r="DM429" i="11"/>
  <c r="CJ429" i="11"/>
  <c r="CI429" i="11"/>
  <c r="BZ429" i="11"/>
  <c r="DH429" i="11"/>
  <c r="CK429" i="11"/>
  <c r="DF429" i="11"/>
  <c r="DT429" i="11"/>
  <c r="DE429" i="11"/>
  <c r="CC429" i="11"/>
  <c r="DS429" i="11"/>
  <c r="BY429" i="11"/>
  <c r="CE429" i="11"/>
  <c r="DW429" i="11"/>
  <c r="DK429" i="11"/>
  <c r="BT429" i="11"/>
  <c r="DJ429" i="11"/>
  <c r="DU429" i="11"/>
  <c r="DB429" i="11"/>
  <c r="DQ429" i="11"/>
  <c r="DV429" i="11"/>
  <c r="CW429" i="11"/>
  <c r="BV429" i="11"/>
  <c r="DL429" i="11"/>
  <c r="BS429" i="11"/>
  <c r="DC429" i="11"/>
  <c r="CA429" i="11"/>
  <c r="BX429" i="11"/>
  <c r="CD429" i="11"/>
  <c r="CH429" i="11"/>
  <c r="DO429" i="11"/>
  <c r="DY429" i="11"/>
  <c r="CB429" i="11"/>
  <c r="CM429" i="11"/>
  <c r="CV429" i="11"/>
  <c r="CR429" i="11"/>
  <c r="CQ429" i="11"/>
  <c r="CP429" i="11"/>
  <c r="DZ369" i="11"/>
  <c r="DZ377" i="11"/>
  <c r="DC439" i="11"/>
  <c r="DJ439" i="11"/>
  <c r="DL439" i="11"/>
  <c r="DD439" i="11"/>
  <c r="BR439" i="11"/>
  <c r="DW439" i="11"/>
  <c r="DR439" i="11"/>
  <c r="CH439" i="11"/>
  <c r="DF439" i="11"/>
  <c r="CO439" i="11"/>
  <c r="CA439" i="11"/>
  <c r="CN439" i="11"/>
  <c r="CV439" i="11"/>
  <c r="CP439" i="11"/>
  <c r="BQ439" i="11"/>
  <c r="CE439" i="11"/>
  <c r="BU439" i="11"/>
  <c r="DI439" i="11"/>
  <c r="DG439" i="11"/>
  <c r="CK439" i="11"/>
  <c r="BW439" i="11"/>
  <c r="DV439" i="11"/>
  <c r="BY439" i="11"/>
  <c r="CM439" i="11"/>
  <c r="BT439" i="11"/>
  <c r="DU439" i="11"/>
  <c r="DP439" i="11"/>
  <c r="CC439" i="11"/>
  <c r="CG439" i="11"/>
  <c r="CU439" i="11"/>
  <c r="CS439" i="11"/>
  <c r="DO439" i="11"/>
  <c r="DT439" i="11"/>
  <c r="DM439" i="11"/>
  <c r="BZ439" i="11"/>
  <c r="CB439" i="11"/>
  <c r="DS439" i="11"/>
  <c r="DY439" i="11"/>
  <c r="CI439" i="11"/>
  <c r="CT439" i="11"/>
  <c r="DN439" i="11"/>
  <c r="DE439" i="11"/>
  <c r="CW439" i="11"/>
  <c r="BV439" i="11"/>
  <c r="CJ439" i="11"/>
  <c r="DX439" i="11"/>
  <c r="BX439" i="11"/>
  <c r="CF439" i="11"/>
  <c r="CL439" i="11"/>
  <c r="CR439" i="11"/>
  <c r="DQ439" i="11"/>
  <c r="DH439" i="11"/>
  <c r="CD439" i="11"/>
  <c r="CQ439" i="11"/>
  <c r="BS439" i="11"/>
  <c r="DK439" i="11"/>
  <c r="DB439" i="11"/>
  <c r="DA439" i="11"/>
  <c r="CZ439" i="11"/>
  <c r="DZ364" i="11"/>
  <c r="BX412" i="11"/>
  <c r="DZ376" i="11"/>
  <c r="DZ365" i="11"/>
  <c r="CV431" i="11"/>
  <c r="DI431" i="11"/>
  <c r="BY431" i="11"/>
  <c r="CG431" i="11"/>
  <c r="CJ431" i="11"/>
  <c r="CF431" i="11"/>
  <c r="DU431" i="11"/>
  <c r="BS431" i="11"/>
  <c r="CU431" i="11"/>
  <c r="CO431" i="11"/>
  <c r="CN431" i="11"/>
  <c r="DF431" i="11"/>
  <c r="DX431" i="11"/>
  <c r="CE431" i="11"/>
  <c r="DE431" i="11"/>
  <c r="DC431" i="11"/>
  <c r="DJ431" i="11"/>
  <c r="DR431" i="11"/>
  <c r="BQ431" i="11"/>
  <c r="DW431" i="11"/>
  <c r="CW431" i="11"/>
  <c r="DL431" i="11"/>
  <c r="BU431" i="11"/>
  <c r="DY431" i="11"/>
  <c r="BX431" i="11"/>
  <c r="CH431" i="11"/>
  <c r="DB431" i="11"/>
  <c r="CY431" i="11"/>
  <c r="BW431" i="11"/>
  <c r="CI431" i="11"/>
  <c r="BZ431" i="11"/>
  <c r="DP431" i="11"/>
  <c r="CL431" i="11"/>
  <c r="CM431" i="11"/>
  <c r="CC431" i="11"/>
  <c r="DN431" i="11"/>
  <c r="DT431" i="11"/>
  <c r="DV431" i="11"/>
  <c r="CA431" i="11"/>
  <c r="DG431" i="11"/>
  <c r="DQ431" i="11"/>
  <c r="DO431" i="11"/>
  <c r="DS431" i="11"/>
  <c r="CK431" i="11"/>
  <c r="DK431" i="11"/>
  <c r="DM431" i="11"/>
  <c r="CD431" i="11"/>
  <c r="CX431" i="11"/>
  <c r="DH431" i="11"/>
  <c r="BT431" i="11"/>
  <c r="BR431" i="11"/>
  <c r="BV431" i="11"/>
  <c r="CB431" i="11"/>
  <c r="CZ431" i="11"/>
  <c r="DA431" i="11"/>
  <c r="DD431" i="11"/>
  <c r="CT431" i="11"/>
  <c r="CS431" i="11"/>
  <c r="CR431" i="11"/>
  <c r="BZ414" i="11"/>
  <c r="DZ352" i="11"/>
  <c r="DZ361" i="11"/>
  <c r="CF416" i="11"/>
  <c r="CS416" i="11"/>
  <c r="DQ416" i="11"/>
  <c r="DN416" i="11"/>
  <c r="BT416" i="11"/>
  <c r="BY416" i="11"/>
  <c r="DU416" i="11"/>
  <c r="CW416" i="11"/>
  <c r="CQ416" i="11"/>
  <c r="BS416" i="11"/>
  <c r="DM416" i="11"/>
  <c r="CV416" i="11"/>
  <c r="CU416" i="11"/>
  <c r="DR416" i="11"/>
  <c r="CY416" i="11"/>
  <c r="CM416" i="11"/>
  <c r="CK416" i="11"/>
  <c r="DC416" i="11"/>
  <c r="CT416" i="11"/>
  <c r="DW416" i="11"/>
  <c r="BW416" i="11"/>
  <c r="DY416" i="11"/>
  <c r="DH416" i="11"/>
  <c r="DK416" i="11"/>
  <c r="DD416" i="11"/>
  <c r="CX416" i="11"/>
  <c r="DV416" i="11"/>
  <c r="CZ416" i="11"/>
  <c r="DS416" i="11"/>
  <c r="BU416" i="11"/>
  <c r="DL416" i="11"/>
  <c r="BV416" i="11"/>
  <c r="DJ416" i="11"/>
  <c r="CL416" i="11"/>
  <c r="CJ416" i="11"/>
  <c r="BQ416" i="11"/>
  <c r="DF416" i="11"/>
  <c r="DT416" i="11"/>
  <c r="BZ416" i="11"/>
  <c r="DI416" i="11"/>
  <c r="CI416" i="11"/>
  <c r="CR416" i="11"/>
  <c r="DB416" i="11"/>
  <c r="DG416" i="11"/>
  <c r="DE416" i="11"/>
  <c r="DX416" i="11"/>
  <c r="CP416" i="11"/>
  <c r="BR416" i="11"/>
  <c r="DP416" i="11"/>
  <c r="DO416" i="11"/>
  <c r="CN416" i="11"/>
  <c r="CG416" i="11"/>
  <c r="CO416" i="11"/>
  <c r="DA416" i="11"/>
  <c r="BX416" i="11"/>
  <c r="CH416" i="11"/>
  <c r="CE416" i="11"/>
  <c r="CD416" i="11"/>
  <c r="CC416" i="11"/>
  <c r="BM485" i="11"/>
  <c r="CF485" i="11" s="1"/>
  <c r="DZ360" i="11"/>
  <c r="CQ426" i="11"/>
  <c r="CY426" i="11"/>
  <c r="CX426" i="11"/>
  <c r="CW426" i="11"/>
  <c r="BS426" i="11"/>
  <c r="CE426" i="11"/>
  <c r="CS426" i="11"/>
  <c r="DC426" i="11"/>
  <c r="CG426" i="11"/>
  <c r="BT426" i="11"/>
  <c r="DF426" i="11"/>
  <c r="DQ426" i="11"/>
  <c r="DM426" i="11"/>
  <c r="DR426" i="11"/>
  <c r="CU426" i="11"/>
  <c r="CI426" i="11"/>
  <c r="DJ426" i="11"/>
  <c r="CA426" i="11"/>
  <c r="CD426" i="11"/>
  <c r="BV426" i="11"/>
  <c r="DS426" i="11"/>
  <c r="DP426" i="11"/>
  <c r="DG426" i="11"/>
  <c r="BR426" i="11"/>
  <c r="BQ426" i="11"/>
  <c r="BW426" i="11"/>
  <c r="DE426" i="11"/>
  <c r="DA426" i="11"/>
  <c r="DO426" i="11"/>
  <c r="BZ426" i="11"/>
  <c r="CF426" i="11"/>
  <c r="BU426" i="11"/>
  <c r="CZ426" i="11"/>
  <c r="DY426" i="11"/>
  <c r="DI426" i="11"/>
  <c r="CH426" i="11"/>
  <c r="DL426" i="11"/>
  <c r="CJ426" i="11"/>
  <c r="BX426" i="11"/>
  <c r="DV426" i="11"/>
  <c r="CR426" i="11"/>
  <c r="DD426" i="11"/>
  <c r="DT426" i="11"/>
  <c r="DB426" i="11"/>
  <c r="CB426" i="11"/>
  <c r="DH426" i="11"/>
  <c r="DX426" i="11"/>
  <c r="CV426" i="11"/>
  <c r="DW426" i="11"/>
  <c r="CP426" i="11"/>
  <c r="BY426" i="11"/>
  <c r="CC426" i="11"/>
  <c r="DU426" i="11"/>
  <c r="DK426" i="11"/>
  <c r="CT426" i="11"/>
  <c r="DN426" i="11"/>
  <c r="CO426" i="11"/>
  <c r="CN426" i="11"/>
  <c r="CM426" i="11"/>
  <c r="DZ346" i="11"/>
  <c r="DZ358" i="11"/>
  <c r="BM478" i="11"/>
  <c r="BY478" i="11" s="1"/>
  <c r="BM474" i="11"/>
  <c r="BU474" i="11" s="1"/>
  <c r="BM507" i="11"/>
  <c r="BM508" i="11"/>
  <c r="DC508" i="11" s="1"/>
  <c r="BM490" i="11"/>
  <c r="CK490" i="11" s="1"/>
  <c r="BM506" i="11"/>
  <c r="DA506" i="11" s="1"/>
  <c r="DZ378" i="11"/>
  <c r="BV411" i="11"/>
  <c r="DZ379" i="11"/>
  <c r="CY439" i="11"/>
  <c r="CH418" i="11"/>
  <c r="DG418" i="11"/>
  <c r="CM418" i="11"/>
  <c r="DW418" i="11"/>
  <c r="DF418" i="11"/>
  <c r="CW418" i="11"/>
  <c r="DB418" i="11"/>
  <c r="BR418" i="11"/>
  <c r="DN418" i="11"/>
  <c r="BW418" i="11"/>
  <c r="BQ418" i="11"/>
  <c r="DC418" i="11"/>
  <c r="BU418" i="11"/>
  <c r="CT418" i="11"/>
  <c r="DQ418" i="11"/>
  <c r="CK418" i="11"/>
  <c r="CV418" i="11"/>
  <c r="DR418" i="11"/>
  <c r="DI418" i="11"/>
  <c r="DK418" i="11"/>
  <c r="CB418" i="11"/>
  <c r="BX418" i="11"/>
  <c r="DS418" i="11"/>
  <c r="DE418" i="11"/>
  <c r="BV418" i="11"/>
  <c r="DD418" i="11"/>
  <c r="CA418" i="11"/>
  <c r="CS418" i="11"/>
  <c r="BT418" i="11"/>
  <c r="CR418" i="11"/>
  <c r="BS418" i="11"/>
  <c r="DT418" i="11"/>
  <c r="DL418" i="11"/>
  <c r="CZ418" i="11"/>
  <c r="DP418" i="11"/>
  <c r="CU418" i="11"/>
  <c r="DY418" i="11"/>
  <c r="DU418" i="11"/>
  <c r="DH418" i="11"/>
  <c r="CY418" i="11"/>
  <c r="DJ418" i="11"/>
  <c r="CL418" i="11"/>
  <c r="CJ418" i="11"/>
  <c r="CX418" i="11"/>
  <c r="DA418" i="11"/>
  <c r="BZ418" i="11"/>
  <c r="BY418" i="11"/>
  <c r="DM418" i="11"/>
  <c r="DX418" i="11"/>
  <c r="DV418" i="11"/>
  <c r="CN418" i="11"/>
  <c r="DO418" i="11"/>
  <c r="CQ418" i="11"/>
  <c r="CP418" i="11"/>
  <c r="CI418" i="11"/>
  <c r="CO418" i="11"/>
  <c r="CG418" i="11"/>
  <c r="CF418" i="11"/>
  <c r="CE418" i="11"/>
  <c r="DZ345" i="11"/>
  <c r="CF408" i="11"/>
  <c r="BX408" i="11"/>
  <c r="CT408" i="11"/>
  <c r="DG408" i="11"/>
  <c r="DD408" i="11"/>
  <c r="DV408" i="11"/>
  <c r="CD408" i="11"/>
  <c r="DO408" i="11"/>
  <c r="DH408" i="11"/>
  <c r="DP408" i="11"/>
  <c r="CC408" i="11"/>
  <c r="DN408" i="11"/>
  <c r="CR408" i="11"/>
  <c r="CV408" i="11"/>
  <c r="BZ408" i="11"/>
  <c r="CG408" i="11"/>
  <c r="CZ408" i="11"/>
  <c r="CQ408" i="11"/>
  <c r="DI408" i="11"/>
  <c r="DJ408" i="11"/>
  <c r="CW408" i="11"/>
  <c r="DW408" i="11"/>
  <c r="CH408" i="11"/>
  <c r="DA408" i="11"/>
  <c r="CX408" i="11"/>
  <c r="CJ408" i="11"/>
  <c r="DX408" i="11"/>
  <c r="DL408" i="11"/>
  <c r="DT408" i="11"/>
  <c r="DB408" i="11"/>
  <c r="DK408" i="11"/>
  <c r="DU408" i="11"/>
  <c r="BY408" i="11"/>
  <c r="DY408" i="11"/>
  <c r="CS408" i="11"/>
  <c r="CN408" i="11"/>
  <c r="BQ408" i="11"/>
  <c r="CY408" i="11"/>
  <c r="DE408" i="11"/>
  <c r="DF408" i="11"/>
  <c r="DM408" i="11"/>
  <c r="CM408" i="11"/>
  <c r="CB408" i="11"/>
  <c r="CI408" i="11"/>
  <c r="CA408" i="11"/>
  <c r="CO408" i="11"/>
  <c r="BR408" i="11"/>
  <c r="CK408" i="11"/>
  <c r="CU408" i="11"/>
  <c r="CL408" i="11"/>
  <c r="DC408" i="11"/>
  <c r="DS408" i="11"/>
  <c r="DQ408" i="11"/>
  <c r="DR408" i="11"/>
  <c r="CP408" i="11"/>
  <c r="CE408" i="11"/>
  <c r="BW408" i="11"/>
  <c r="BV408" i="11"/>
  <c r="BU408" i="11"/>
  <c r="CY427" i="11"/>
  <c r="CR427" i="11"/>
  <c r="DQ427" i="11"/>
  <c r="BU427" i="11"/>
  <c r="DG427" i="11"/>
  <c r="DY427" i="11"/>
  <c r="CK427" i="11"/>
  <c r="DA427" i="11"/>
  <c r="CJ427" i="11"/>
  <c r="DR427" i="11"/>
  <c r="DO427" i="11"/>
  <c r="DL427" i="11"/>
  <c r="CH427" i="11"/>
  <c r="CV427" i="11"/>
  <c r="BV427" i="11"/>
  <c r="BS427" i="11"/>
  <c r="CC427" i="11"/>
  <c r="DE427" i="11"/>
  <c r="CE427" i="11"/>
  <c r="DI427" i="11"/>
  <c r="DB427" i="11"/>
  <c r="BY427" i="11"/>
  <c r="DU427" i="11"/>
  <c r="DP427" i="11"/>
  <c r="CG427" i="11"/>
  <c r="DW427" i="11"/>
  <c r="DN427" i="11"/>
  <c r="CA427" i="11"/>
  <c r="DD427" i="11"/>
  <c r="DT427" i="11"/>
  <c r="CI427" i="11"/>
  <c r="DM427" i="11"/>
  <c r="BQ427" i="11"/>
  <c r="DC427" i="11"/>
  <c r="BZ427" i="11"/>
  <c r="CU427" i="11"/>
  <c r="CT427" i="11"/>
  <c r="DV427" i="11"/>
  <c r="BW427" i="11"/>
  <c r="CF427" i="11"/>
  <c r="CB427" i="11"/>
  <c r="CD427" i="11"/>
  <c r="DX427" i="11"/>
  <c r="CW427" i="11"/>
  <c r="DF427" i="11"/>
  <c r="DK427" i="11"/>
  <c r="BT427" i="11"/>
  <c r="DJ427" i="11"/>
  <c r="DS427" i="11"/>
  <c r="BR427" i="11"/>
  <c r="DH427" i="11"/>
  <c r="CS427" i="11"/>
  <c r="BX427" i="11"/>
  <c r="CZ427" i="11"/>
  <c r="CX427" i="11"/>
  <c r="CQ427" i="11"/>
  <c r="CP427" i="11"/>
  <c r="CO427" i="11"/>
  <c r="CN427" i="11"/>
  <c r="BU405" i="11"/>
  <c r="CB405" i="11"/>
  <c r="DI405" i="11"/>
  <c r="CR405" i="11"/>
  <c r="CG405" i="11"/>
  <c r="DL405" i="11"/>
  <c r="CM405" i="11"/>
  <c r="CH405" i="11"/>
  <c r="CI405" i="11"/>
  <c r="DE405" i="11"/>
  <c r="DC405" i="11"/>
  <c r="CX405" i="11"/>
  <c r="CT405" i="11"/>
  <c r="CO405" i="11"/>
  <c r="CC405" i="11"/>
  <c r="BV405" i="11"/>
  <c r="BX405" i="11"/>
  <c r="CZ405" i="11"/>
  <c r="CV405" i="11"/>
  <c r="CK405" i="11"/>
  <c r="DW405" i="11"/>
  <c r="DU405" i="11"/>
  <c r="DA405" i="11"/>
  <c r="DM405" i="11"/>
  <c r="CL405" i="11"/>
  <c r="DJ405" i="11"/>
  <c r="CN405" i="11"/>
  <c r="DR405" i="11"/>
  <c r="CP405" i="11"/>
  <c r="DP405" i="11"/>
  <c r="DD405" i="11"/>
  <c r="CU405" i="11"/>
  <c r="CJ405" i="11"/>
  <c r="DO405" i="11"/>
  <c r="DF405" i="11"/>
  <c r="CA405" i="11"/>
  <c r="CQ405" i="11"/>
  <c r="DB405" i="11"/>
  <c r="DV405" i="11"/>
  <c r="DX405" i="11"/>
  <c r="DS405" i="11"/>
  <c r="CW405" i="11"/>
  <c r="CD405" i="11"/>
  <c r="DT405" i="11"/>
  <c r="DK405" i="11"/>
  <c r="BZ405" i="11"/>
  <c r="DQ405" i="11"/>
  <c r="CE405" i="11"/>
  <c r="BW405" i="11"/>
  <c r="DN405" i="11"/>
  <c r="CY405" i="11"/>
  <c r="DY405" i="11"/>
  <c r="DG405" i="11"/>
  <c r="DH405" i="11"/>
  <c r="CS405" i="11"/>
  <c r="BY405" i="11"/>
  <c r="CF405" i="11"/>
  <c r="BT405" i="11"/>
  <c r="BS405" i="11"/>
  <c r="BR405" i="11"/>
  <c r="BS407" i="11"/>
  <c r="DZ366" i="11"/>
  <c r="DZ382" i="11"/>
  <c r="DM441" i="11"/>
  <c r="DN441" i="11"/>
  <c r="DL441" i="11"/>
  <c r="DE441" i="11"/>
  <c r="BX441" i="11"/>
  <c r="CM441" i="11"/>
  <c r="CQ441" i="11"/>
  <c r="CU441" i="11"/>
  <c r="DK441" i="11"/>
  <c r="CE441" i="11"/>
  <c r="CN441" i="11"/>
  <c r="BV441" i="11"/>
  <c r="CS441" i="11"/>
  <c r="BR441" i="11"/>
  <c r="BS441" i="11"/>
  <c r="DY441" i="11"/>
  <c r="DO441" i="11"/>
  <c r="CL441" i="11"/>
  <c r="DX441" i="11"/>
  <c r="CB441" i="11"/>
  <c r="BQ441" i="11"/>
  <c r="DV441" i="11"/>
  <c r="CJ441" i="11"/>
  <c r="CX441" i="11"/>
  <c r="CF441" i="11"/>
  <c r="DP441" i="11"/>
  <c r="DJ441" i="11"/>
  <c r="CR441" i="11"/>
  <c r="BW441" i="11"/>
  <c r="CT441" i="11"/>
  <c r="BT441" i="11"/>
  <c r="DS441" i="11"/>
  <c r="CV441" i="11"/>
  <c r="DH441" i="11"/>
  <c r="CY441" i="11"/>
  <c r="DI441" i="11"/>
  <c r="BZ441" i="11"/>
  <c r="CC441" i="11"/>
  <c r="DW441" i="11"/>
  <c r="DU441" i="11"/>
  <c r="DQ441" i="11"/>
  <c r="DT441" i="11"/>
  <c r="BY441" i="11"/>
  <c r="CA441" i="11"/>
  <c r="CP441" i="11"/>
  <c r="CO441" i="11"/>
  <c r="DR441" i="11"/>
  <c r="CW441" i="11"/>
  <c r="CG441" i="11"/>
  <c r="CK441" i="11"/>
  <c r="CI441" i="11"/>
  <c r="BU441" i="11"/>
  <c r="DG441" i="11"/>
  <c r="CH441" i="11"/>
  <c r="CD441" i="11"/>
  <c r="DF441" i="11"/>
  <c r="DD441" i="11"/>
  <c r="DC441" i="11"/>
  <c r="DB441" i="11"/>
  <c r="BV410" i="11"/>
  <c r="DZ350" i="11"/>
  <c r="BM487" i="11"/>
  <c r="CH487" i="11" s="1"/>
  <c r="DG442" i="11"/>
  <c r="DX442" i="11"/>
  <c r="CA442" i="11"/>
  <c r="CG442" i="11"/>
  <c r="CL442" i="11"/>
  <c r="DI442" i="11"/>
  <c r="CY442" i="11"/>
  <c r="DY442" i="11"/>
  <c r="CQ442" i="11"/>
  <c r="CW442" i="11"/>
  <c r="CM442" i="11"/>
  <c r="CC442" i="11"/>
  <c r="BR442" i="11"/>
  <c r="DS442" i="11"/>
  <c r="CJ442" i="11"/>
  <c r="BZ442" i="11"/>
  <c r="CN442" i="11"/>
  <c r="BW442" i="11"/>
  <c r="DW442" i="11"/>
  <c r="DU442" i="11"/>
  <c r="CI442" i="11"/>
  <c r="DP442" i="11"/>
  <c r="CU442" i="11"/>
  <c r="CT442" i="11"/>
  <c r="CP442" i="11"/>
  <c r="BU442" i="11"/>
  <c r="CH442" i="11"/>
  <c r="DL442" i="11"/>
  <c r="CE442" i="11"/>
  <c r="CK442" i="11"/>
  <c r="BQ442" i="11"/>
  <c r="CO442" i="11"/>
  <c r="DT442" i="11"/>
  <c r="CS442" i="11"/>
  <c r="BT442" i="11"/>
  <c r="CF442" i="11"/>
  <c r="CZ442" i="11"/>
  <c r="DK442" i="11"/>
  <c r="DH442" i="11"/>
  <c r="DQ442" i="11"/>
  <c r="CB442" i="11"/>
  <c r="CX442" i="11"/>
  <c r="CD442" i="11"/>
  <c r="CV442" i="11"/>
  <c r="BX442" i="11"/>
  <c r="DJ442" i="11"/>
  <c r="BS442" i="11"/>
  <c r="DF442" i="11"/>
  <c r="BV442" i="11"/>
  <c r="CR442" i="11"/>
  <c r="DV442" i="11"/>
  <c r="BY442" i="11"/>
  <c r="DN442" i="11"/>
  <c r="DO442" i="11"/>
  <c r="DM442" i="11"/>
  <c r="DR442" i="11"/>
  <c r="DE442" i="11"/>
  <c r="DD442" i="11"/>
  <c r="DC442" i="11"/>
  <c r="BM502" i="11"/>
  <c r="CX502" i="11" s="1"/>
  <c r="CY428" i="11"/>
  <c r="CS428" i="11"/>
  <c r="CR428" i="11"/>
  <c r="DW428" i="11"/>
  <c r="DD428" i="11"/>
  <c r="CK428" i="11"/>
  <c r="CU428" i="11"/>
  <c r="DJ428" i="11"/>
  <c r="CF428" i="11"/>
  <c r="DB428" i="11"/>
  <c r="BU428" i="11"/>
  <c r="BZ428" i="11"/>
  <c r="BR428" i="11"/>
  <c r="BY428" i="11"/>
  <c r="CL428" i="11"/>
  <c r="DE428" i="11"/>
  <c r="DO428" i="11"/>
  <c r="CX428" i="11"/>
  <c r="DV428" i="11"/>
  <c r="BX428" i="11"/>
  <c r="DC428" i="11"/>
  <c r="CB428" i="11"/>
  <c r="DN428" i="11"/>
  <c r="DS428" i="11"/>
  <c r="DT428" i="11"/>
  <c r="DG428" i="11"/>
  <c r="DL428" i="11"/>
  <c r="DR428" i="11"/>
  <c r="DH428" i="11"/>
  <c r="DX428" i="11"/>
  <c r="CD428" i="11"/>
  <c r="DY428" i="11"/>
  <c r="DK428" i="11"/>
  <c r="CI428" i="11"/>
  <c r="CE428" i="11"/>
  <c r="CJ428" i="11"/>
  <c r="BT428" i="11"/>
  <c r="CW428" i="11"/>
  <c r="DM428" i="11"/>
  <c r="DF428" i="11"/>
  <c r="DU428" i="11"/>
  <c r="BV428" i="11"/>
  <c r="CG428" i="11"/>
  <c r="CV428" i="11"/>
  <c r="DP428" i="11"/>
  <c r="BW428" i="11"/>
  <c r="CH428" i="11"/>
  <c r="DQ428" i="11"/>
  <c r="CC428" i="11"/>
  <c r="BQ428" i="11"/>
  <c r="CA428" i="11"/>
  <c r="DI428" i="11"/>
  <c r="CT428" i="11"/>
  <c r="BS428" i="11"/>
  <c r="CZ428" i="11"/>
  <c r="DA428" i="11"/>
  <c r="CQ428" i="11"/>
  <c r="CP428" i="11"/>
  <c r="CO428" i="11"/>
  <c r="DZ343" i="11"/>
  <c r="DZ357" i="11"/>
  <c r="CY434" i="11"/>
  <c r="DN434" i="11"/>
  <c r="DY434" i="11"/>
  <c r="DP434" i="11"/>
  <c r="BS434" i="11"/>
  <c r="BY434" i="11"/>
  <c r="CE434" i="11"/>
  <c r="CZ434" i="11"/>
  <c r="DG434" i="11"/>
  <c r="DM434" i="11"/>
  <c r="DX434" i="11"/>
  <c r="CI434" i="11"/>
  <c r="BR434" i="11"/>
  <c r="DQ434" i="11"/>
  <c r="DF434" i="11"/>
  <c r="CN434" i="11"/>
  <c r="CQ434" i="11"/>
  <c r="CH434" i="11"/>
  <c r="BQ434" i="11"/>
  <c r="DW434" i="11"/>
  <c r="BZ434" i="11"/>
  <c r="CX434" i="11"/>
  <c r="DK434" i="11"/>
  <c r="CK434" i="11"/>
  <c r="CP434" i="11"/>
  <c r="CG434" i="11"/>
  <c r="BW434" i="11"/>
  <c r="DT434" i="11"/>
  <c r="DJ434" i="11"/>
  <c r="DC434" i="11"/>
  <c r="BU434" i="11"/>
  <c r="CO434" i="11"/>
  <c r="CM434" i="11"/>
  <c r="BV434" i="11"/>
  <c r="DR434" i="11"/>
  <c r="DB434" i="11"/>
  <c r="DE434" i="11"/>
  <c r="DL434" i="11"/>
  <c r="DO434" i="11"/>
  <c r="DS434" i="11"/>
  <c r="CC434" i="11"/>
  <c r="CR434" i="11"/>
  <c r="CA434" i="11"/>
  <c r="DU434" i="11"/>
  <c r="BX434" i="11"/>
  <c r="DI434" i="11"/>
  <c r="CL434" i="11"/>
  <c r="DA434" i="11"/>
  <c r="CF434" i="11"/>
  <c r="DH434" i="11"/>
  <c r="CJ434" i="11"/>
  <c r="CB434" i="11"/>
  <c r="DV434" i="11"/>
  <c r="DD434" i="11"/>
  <c r="CD434" i="11"/>
  <c r="BT434" i="11"/>
  <c r="CW434" i="11"/>
  <c r="CV434" i="11"/>
  <c r="CU434" i="11"/>
  <c r="DF433" i="11"/>
  <c r="DE433" i="11"/>
  <c r="DD433" i="11"/>
  <c r="DA433" i="11"/>
  <c r="BQ433" i="11"/>
  <c r="DH433" i="11"/>
  <c r="CM433" i="11"/>
  <c r="CC433" i="11"/>
  <c r="DO433" i="11"/>
  <c r="DG433" i="11"/>
  <c r="DU433" i="11"/>
  <c r="CB433" i="11"/>
  <c r="CG433" i="11"/>
  <c r="DJ433" i="11"/>
  <c r="DQ433" i="11"/>
  <c r="DM433" i="11"/>
  <c r="DR433" i="11"/>
  <c r="CY433" i="11"/>
  <c r="CP433" i="11"/>
  <c r="BR433" i="11"/>
  <c r="BX433" i="11"/>
  <c r="DS433" i="11"/>
  <c r="DP433" i="11"/>
  <c r="DT433" i="11"/>
  <c r="BS433" i="11"/>
  <c r="CZ433" i="11"/>
  <c r="CH433" i="11"/>
  <c r="BV433" i="11"/>
  <c r="DY433" i="11"/>
  <c r="CA433" i="11"/>
  <c r="CJ433" i="11"/>
  <c r="CD433" i="11"/>
  <c r="CN433" i="11"/>
  <c r="BU433" i="11"/>
  <c r="DX433" i="11"/>
  <c r="CO433" i="11"/>
  <c r="CF433" i="11"/>
  <c r="DI433" i="11"/>
  <c r="DL433" i="11"/>
  <c r="CL433" i="11"/>
  <c r="CQ433" i="11"/>
  <c r="CI433" i="11"/>
  <c r="BY433" i="11"/>
  <c r="BT433" i="11"/>
  <c r="DV433" i="11"/>
  <c r="CX433" i="11"/>
  <c r="DK433" i="11"/>
  <c r="BW433" i="11"/>
  <c r="DW433" i="11"/>
  <c r="BZ433" i="11"/>
  <c r="DB433" i="11"/>
  <c r="DN433" i="11"/>
  <c r="CE433" i="11"/>
  <c r="CK433" i="11"/>
  <c r="DC433" i="11"/>
  <c r="CW433" i="11"/>
  <c r="CV433" i="11"/>
  <c r="CU433" i="11"/>
  <c r="CT433" i="11"/>
  <c r="CJ424" i="11"/>
  <c r="DZ368" i="11"/>
  <c r="DZ355" i="11"/>
  <c r="DZ371" i="11"/>
  <c r="BM479" i="11"/>
  <c r="CA479" i="11" s="1"/>
  <c r="BM475" i="11"/>
  <c r="BV475" i="11" s="1"/>
  <c r="BM470" i="11"/>
  <c r="BQ470" i="11" s="1"/>
  <c r="BM488" i="11"/>
  <c r="CJ488" i="11" s="1"/>
  <c r="BM497" i="11"/>
  <c r="CS497" i="11" s="1"/>
  <c r="CS420" i="11"/>
  <c r="CM420" i="11"/>
  <c r="DP420" i="11"/>
  <c r="DQ420" i="11"/>
  <c r="CZ420" i="11"/>
  <c r="DU420" i="11"/>
  <c r="CQ420" i="11"/>
  <c r="CW420" i="11"/>
  <c r="DI420" i="11"/>
  <c r="DM420" i="11"/>
  <c r="CO420" i="11"/>
  <c r="DG420" i="11"/>
  <c r="BQ420" i="11"/>
  <c r="BW420" i="11"/>
  <c r="BS420" i="11"/>
  <c r="DS420" i="11"/>
  <c r="DV420" i="11"/>
  <c r="DN420" i="11"/>
  <c r="DX420" i="11"/>
  <c r="DR420" i="11"/>
  <c r="CK420" i="11"/>
  <c r="CV420" i="11"/>
  <c r="CA420" i="11"/>
  <c r="DJ420" i="11"/>
  <c r="BY420" i="11"/>
  <c r="BT420" i="11"/>
  <c r="DL420" i="11"/>
  <c r="CT420" i="11"/>
  <c r="CU420" i="11"/>
  <c r="BR420" i="11"/>
  <c r="DH420" i="11"/>
  <c r="DC420" i="11"/>
  <c r="DB420" i="11"/>
  <c r="CY420" i="11"/>
  <c r="CL420" i="11"/>
  <c r="CJ420" i="11"/>
  <c r="DD420" i="11"/>
  <c r="DA420" i="11"/>
  <c r="CD420" i="11"/>
  <c r="BZ420" i="11"/>
  <c r="BX420" i="11"/>
  <c r="CP420" i="11"/>
  <c r="CR420" i="11"/>
  <c r="DF420" i="11"/>
  <c r="CC420" i="11"/>
  <c r="DE420" i="11"/>
  <c r="CB420" i="11"/>
  <c r="DY420" i="11"/>
  <c r="DW420" i="11"/>
  <c r="DO420" i="11"/>
  <c r="CN420" i="11"/>
  <c r="DK420" i="11"/>
  <c r="DT420" i="11"/>
  <c r="BV420" i="11"/>
  <c r="BU420" i="11"/>
  <c r="CX420" i="11"/>
  <c r="CI420" i="11"/>
  <c r="CH420" i="11"/>
  <c r="CG420" i="11"/>
  <c r="CJ411" i="11"/>
  <c r="DD411" i="11"/>
  <c r="DK411" i="11"/>
  <c r="BQ411" i="11"/>
  <c r="CS411" i="11"/>
  <c r="CO411" i="11"/>
  <c r="DH411" i="11"/>
  <c r="DU411" i="11"/>
  <c r="DP411" i="11"/>
  <c r="CD411" i="11"/>
  <c r="DA411" i="11"/>
  <c r="CU411" i="11"/>
  <c r="CV411" i="11"/>
  <c r="CY411" i="11"/>
  <c r="CL411" i="11"/>
  <c r="DO411" i="11"/>
  <c r="CW411" i="11"/>
  <c r="DR411" i="11"/>
  <c r="CM411" i="11"/>
  <c r="DG411" i="11"/>
  <c r="CF411" i="11"/>
  <c r="CG411" i="11"/>
  <c r="BU411" i="11"/>
  <c r="DI411" i="11"/>
  <c r="DJ411" i="11"/>
  <c r="DB411" i="11"/>
  <c r="CP411" i="11"/>
  <c r="DF411" i="11"/>
  <c r="CE411" i="11"/>
  <c r="BT411" i="11"/>
  <c r="DS411" i="11"/>
  <c r="DE411" i="11"/>
  <c r="DQ411" i="11"/>
  <c r="CR411" i="11"/>
  <c r="CK411" i="11"/>
  <c r="CH411" i="11"/>
  <c r="DM411" i="11"/>
  <c r="CN411" i="11"/>
  <c r="CT411" i="11"/>
  <c r="DC411" i="11"/>
  <c r="BR411" i="11"/>
  <c r="CC411" i="11"/>
  <c r="DY411" i="11"/>
  <c r="DW411" i="11"/>
  <c r="DN411" i="11"/>
  <c r="DL411" i="11"/>
  <c r="DX411" i="11"/>
  <c r="CX411" i="11"/>
  <c r="CI411" i="11"/>
  <c r="CB411" i="11"/>
  <c r="CZ411" i="11"/>
  <c r="DV411" i="11"/>
  <c r="BS411" i="11"/>
  <c r="DT411" i="11"/>
  <c r="CQ411" i="11"/>
  <c r="CA411" i="11"/>
  <c r="BZ411" i="11"/>
  <c r="BY411" i="11"/>
  <c r="BX411" i="11"/>
  <c r="BU406" i="11"/>
  <c r="CD406" i="11"/>
  <c r="DH406" i="11"/>
  <c r="CQ406" i="11"/>
  <c r="DW406" i="11"/>
  <c r="DO406" i="11"/>
  <c r="DJ406" i="11"/>
  <c r="DQ406" i="11"/>
  <c r="BV406" i="11"/>
  <c r="DV406" i="11"/>
  <c r="DT406" i="11"/>
  <c r="CA406" i="11"/>
  <c r="CV406" i="11"/>
  <c r="CK406" i="11"/>
  <c r="CC406" i="11"/>
  <c r="BZ406" i="11"/>
  <c r="CU406" i="11"/>
  <c r="CL406" i="11"/>
  <c r="DA406" i="11"/>
  <c r="DF406" i="11"/>
  <c r="CH406" i="11"/>
  <c r="BY406" i="11"/>
  <c r="DG406" i="11"/>
  <c r="CI406" i="11"/>
  <c r="CG406" i="11"/>
  <c r="CT406" i="11"/>
  <c r="CP406" i="11"/>
  <c r="CJ406" i="11"/>
  <c r="CW406" i="11"/>
  <c r="CX406" i="11"/>
  <c r="DD406" i="11"/>
  <c r="DE406" i="11"/>
  <c r="DC406" i="11"/>
  <c r="DR406" i="11"/>
  <c r="BW406" i="11"/>
  <c r="DM406" i="11"/>
  <c r="DK406" i="11"/>
  <c r="DY406" i="11"/>
  <c r="DP406" i="11"/>
  <c r="CY406" i="11"/>
  <c r="DN406" i="11"/>
  <c r="CN406" i="11"/>
  <c r="CS406" i="11"/>
  <c r="DL406" i="11"/>
  <c r="DX406" i="11"/>
  <c r="CO406" i="11"/>
  <c r="DU406" i="11"/>
  <c r="CB406" i="11"/>
  <c r="CM406" i="11"/>
  <c r="DB406" i="11"/>
  <c r="CZ406" i="11"/>
  <c r="DI406" i="11"/>
  <c r="DS406" i="11"/>
  <c r="BX406" i="11"/>
  <c r="CR406" i="11"/>
  <c r="CE406" i="11"/>
  <c r="CF406" i="11"/>
  <c r="BT406" i="11"/>
  <c r="BS406" i="11"/>
  <c r="CN428" i="11"/>
  <c r="BM471" i="11"/>
  <c r="BS471" i="11" s="1"/>
  <c r="BM480" i="11"/>
  <c r="CA480" i="11" s="1"/>
  <c r="BM482" i="11"/>
  <c r="CD482" i="11" s="1"/>
  <c r="BM505" i="11"/>
  <c r="BM492" i="11"/>
  <c r="CM492" i="11" s="1"/>
  <c r="CN423" i="11"/>
  <c r="DM423" i="11"/>
  <c r="DT423" i="11"/>
  <c r="CG423" i="11"/>
  <c r="BQ423" i="11"/>
  <c r="DN423" i="11"/>
  <c r="DS423" i="11"/>
  <c r="CW423" i="11"/>
  <c r="DU423" i="11"/>
  <c r="CS423" i="11"/>
  <c r="DP423" i="11"/>
  <c r="DB423" i="11"/>
  <c r="DI423" i="11"/>
  <c r="DD423" i="11"/>
  <c r="CR423" i="11"/>
  <c r="CD423" i="11"/>
  <c r="CF423" i="11"/>
  <c r="BW423" i="11"/>
  <c r="DC423" i="11"/>
  <c r="BU423" i="11"/>
  <c r="DQ423" i="11"/>
  <c r="CA423" i="11"/>
  <c r="DE423" i="11"/>
  <c r="DA423" i="11"/>
  <c r="CC423" i="11"/>
  <c r="DL423" i="11"/>
  <c r="CQ423" i="11"/>
  <c r="DF423" i="11"/>
  <c r="CZ423" i="11"/>
  <c r="DK423" i="11"/>
  <c r="BY423" i="11"/>
  <c r="DH423" i="11"/>
  <c r="DW423" i="11"/>
  <c r="DX423" i="11"/>
  <c r="BR423" i="11"/>
  <c r="CB423" i="11"/>
  <c r="BV423" i="11"/>
  <c r="CX423" i="11"/>
  <c r="CE423" i="11"/>
  <c r="DG423" i="11"/>
  <c r="DO423" i="11"/>
  <c r="DY423" i="11"/>
  <c r="BZ423" i="11"/>
  <c r="DJ423" i="11"/>
  <c r="BT423" i="11"/>
  <c r="DV423" i="11"/>
  <c r="BS423" i="11"/>
  <c r="DR423" i="11"/>
  <c r="CO423" i="11"/>
  <c r="BX423" i="11"/>
  <c r="CY423" i="11"/>
  <c r="CV423" i="11"/>
  <c r="CT423" i="11"/>
  <c r="CM423" i="11"/>
  <c r="CU423" i="11"/>
  <c r="CP423" i="11"/>
  <c r="CL423" i="11"/>
  <c r="CK423" i="11"/>
  <c r="CJ423" i="11"/>
  <c r="DA442" i="11"/>
  <c r="CA416" i="11"/>
  <c r="CZ440" i="11"/>
  <c r="CU436" i="11"/>
  <c r="DN438" i="11"/>
  <c r="CI438" i="11"/>
  <c r="CU438" i="11"/>
  <c r="CP438" i="11"/>
  <c r="CM438" i="11"/>
  <c r="CV438" i="11"/>
  <c r="DF438" i="11"/>
  <c r="CE438" i="11"/>
  <c r="DG438" i="11"/>
  <c r="DU438" i="11"/>
  <c r="BV438" i="11"/>
  <c r="BQ438" i="11"/>
  <c r="CL438" i="11"/>
  <c r="CQ438" i="11"/>
  <c r="DH438" i="11"/>
  <c r="BZ438" i="11"/>
  <c r="BW438" i="11"/>
  <c r="CJ438" i="11"/>
  <c r="CN438" i="11"/>
  <c r="BR438" i="11"/>
  <c r="DS438" i="11"/>
  <c r="DD438" i="11"/>
  <c r="CT438" i="11"/>
  <c r="CF438" i="11"/>
  <c r="DV438" i="11"/>
  <c r="DQ438" i="11"/>
  <c r="CS438" i="11"/>
  <c r="CA438" i="11"/>
  <c r="DC438" i="11"/>
  <c r="DY438" i="11"/>
  <c r="DM438" i="11"/>
  <c r="CD438" i="11"/>
  <c r="BY438" i="11"/>
  <c r="CK438" i="11"/>
  <c r="CO438" i="11"/>
  <c r="DR438" i="11"/>
  <c r="DP438" i="11"/>
  <c r="DO438" i="11"/>
  <c r="CR438" i="11"/>
  <c r="DT438" i="11"/>
  <c r="DW438" i="11"/>
  <c r="CC438" i="11"/>
  <c r="CH438" i="11"/>
  <c r="DX438" i="11"/>
  <c r="BU438" i="11"/>
  <c r="CG438" i="11"/>
  <c r="CB438" i="11"/>
  <c r="BX438" i="11"/>
  <c r="BT438" i="11"/>
  <c r="DL438" i="11"/>
  <c r="BS438" i="11"/>
  <c r="DJ438" i="11"/>
  <c r="DK438" i="11"/>
  <c r="DB438" i="11"/>
  <c r="DI438" i="11"/>
  <c r="DE438" i="11"/>
  <c r="DA438" i="11"/>
  <c r="CZ438" i="11"/>
  <c r="CY438" i="11"/>
  <c r="DF443" i="11"/>
  <c r="DT443" i="11"/>
  <c r="CC443" i="11"/>
  <c r="CO443" i="11"/>
  <c r="DA443" i="11"/>
  <c r="BR443" i="11"/>
  <c r="CA443" i="11"/>
  <c r="BT443" i="11"/>
  <c r="CZ443" i="11"/>
  <c r="CU443" i="11"/>
  <c r="CB443" i="11"/>
  <c r="BV443" i="11"/>
  <c r="DK443" i="11"/>
  <c r="DM443" i="11"/>
  <c r="DJ443" i="11"/>
  <c r="CQ443" i="11"/>
  <c r="DY443" i="11"/>
  <c r="CR443" i="11"/>
  <c r="CJ443" i="11"/>
  <c r="BW443" i="11"/>
  <c r="DI443" i="11"/>
  <c r="DR443" i="11"/>
  <c r="DX443" i="11"/>
  <c r="BZ443" i="11"/>
  <c r="CW443" i="11"/>
  <c r="BS443" i="11"/>
  <c r="DV443" i="11"/>
  <c r="CF443" i="11"/>
  <c r="BY443" i="11"/>
  <c r="BU443" i="11"/>
  <c r="CX443" i="11"/>
  <c r="DQ443" i="11"/>
  <c r="DU443" i="11"/>
  <c r="CD443" i="11"/>
  <c r="CH443" i="11"/>
  <c r="CE443" i="11"/>
  <c r="BQ443" i="11"/>
  <c r="BX443" i="11"/>
  <c r="CV443" i="11"/>
  <c r="CY443" i="11"/>
  <c r="CG443" i="11"/>
  <c r="CS443" i="11"/>
  <c r="CI443" i="11"/>
  <c r="CL443" i="11"/>
  <c r="DW443" i="11"/>
  <c r="CP443" i="11"/>
  <c r="CN443" i="11"/>
  <c r="CK443" i="11"/>
  <c r="DS443" i="11"/>
  <c r="CT443" i="11"/>
  <c r="CM443" i="11"/>
  <c r="DP443" i="11"/>
  <c r="DO443" i="11"/>
  <c r="DL443" i="11"/>
  <c r="DH443" i="11"/>
  <c r="DG443" i="11"/>
  <c r="DN443" i="11"/>
  <c r="DE443" i="11"/>
  <c r="DD443" i="11"/>
  <c r="DZ370" i="11"/>
  <c r="CL415" i="11"/>
  <c r="CI415" i="11"/>
  <c r="CU415" i="11"/>
  <c r="DQ415" i="11"/>
  <c r="BR415" i="11"/>
  <c r="DI415" i="11"/>
  <c r="DS415" i="11"/>
  <c r="CH415" i="11"/>
  <c r="DK415" i="11"/>
  <c r="CX415" i="11"/>
  <c r="DY415" i="11"/>
  <c r="BQ415" i="11"/>
  <c r="BX415" i="11"/>
  <c r="BT415" i="11"/>
  <c r="BV415" i="11"/>
  <c r="DW415" i="11"/>
  <c r="CS415" i="11"/>
  <c r="DP415" i="11"/>
  <c r="DB415" i="11"/>
  <c r="DU415" i="11"/>
  <c r="CP415" i="11"/>
  <c r="DT415" i="11"/>
  <c r="DA415" i="11"/>
  <c r="BY415" i="11"/>
  <c r="CV415" i="11"/>
  <c r="BU415" i="11"/>
  <c r="CT415" i="11"/>
  <c r="BS415" i="11"/>
  <c r="DX415" i="11"/>
  <c r="DJ415" i="11"/>
  <c r="CR415" i="11"/>
  <c r="CO415" i="11"/>
  <c r="CY415" i="11"/>
  <c r="CW415" i="11"/>
  <c r="DH415" i="11"/>
  <c r="CZ415" i="11"/>
  <c r="DE415" i="11"/>
  <c r="DC415" i="11"/>
  <c r="CK415" i="11"/>
  <c r="CN415" i="11"/>
  <c r="CJ415" i="11"/>
  <c r="DR415" i="11"/>
  <c r="DF415" i="11"/>
  <c r="DL415" i="11"/>
  <c r="DG415" i="11"/>
  <c r="BW415" i="11"/>
  <c r="CG415" i="11"/>
  <c r="CF415" i="11"/>
  <c r="DV415" i="11"/>
  <c r="DN415" i="11"/>
  <c r="DD415" i="11"/>
  <c r="DO415" i="11"/>
  <c r="CE415" i="11"/>
  <c r="DM415" i="11"/>
  <c r="CM415" i="11"/>
  <c r="CQ415" i="11"/>
  <c r="CD415" i="11"/>
  <c r="CC415" i="11"/>
  <c r="CB415" i="11"/>
  <c r="BM469" i="11"/>
  <c r="BQ469" i="11" s="1"/>
  <c r="CF421" i="11"/>
  <c r="DQ444" i="11"/>
  <c r="DA444" i="11"/>
  <c r="CH444" i="11"/>
  <c r="BW444" i="11"/>
  <c r="DY444" i="11"/>
  <c r="BU444" i="11"/>
  <c r="DR444" i="11"/>
  <c r="CJ444" i="11"/>
  <c r="CU444" i="11"/>
  <c r="CZ444" i="11"/>
  <c r="CT444" i="11"/>
  <c r="CI444" i="11"/>
  <c r="BR444" i="11"/>
  <c r="DJ444" i="11"/>
  <c r="DI444" i="11"/>
  <c r="DH444" i="11"/>
  <c r="CX444" i="11"/>
  <c r="CE444" i="11"/>
  <c r="CA444" i="11"/>
  <c r="CB444" i="11"/>
  <c r="DS444" i="11"/>
  <c r="BX444" i="11"/>
  <c r="DU444" i="11"/>
  <c r="BY444" i="11"/>
  <c r="CD444" i="11"/>
  <c r="CO444" i="11"/>
  <c r="BQ444" i="11"/>
  <c r="BS444" i="11"/>
  <c r="DX444" i="11"/>
  <c r="CF444" i="11"/>
  <c r="CC444" i="11"/>
  <c r="CM444" i="11"/>
  <c r="BV444" i="11"/>
  <c r="CW444" i="11"/>
  <c r="DM444" i="11"/>
  <c r="CL444" i="11"/>
  <c r="CY444" i="11"/>
  <c r="CV444" i="11"/>
  <c r="CQ444" i="11"/>
  <c r="CS444" i="11"/>
  <c r="DV444" i="11"/>
  <c r="CK444" i="11"/>
  <c r="BZ444" i="11"/>
  <c r="CR444" i="11"/>
  <c r="CN444" i="11"/>
  <c r="CP444" i="11"/>
  <c r="DN444" i="11"/>
  <c r="DK444" i="11"/>
  <c r="DB444" i="11"/>
  <c r="BT444" i="11"/>
  <c r="DT444" i="11"/>
  <c r="CG444" i="11"/>
  <c r="DW444" i="11"/>
  <c r="DO444" i="11"/>
  <c r="DP444" i="11"/>
  <c r="DL444" i="11"/>
  <c r="DG444" i="11"/>
  <c r="DF444" i="11"/>
  <c r="DE444" i="11"/>
  <c r="CD418" i="11"/>
  <c r="DZ349" i="11"/>
  <c r="AB3" i="35" l="1"/>
  <c r="BU24" i="20"/>
  <c r="AE3" i="35"/>
  <c r="BX24" i="20"/>
  <c r="Z3" i="35"/>
  <c r="BS24" i="20"/>
  <c r="Q3" i="35"/>
  <c r="BJ24" i="20"/>
  <c r="AD3" i="35"/>
  <c r="BW24" i="20"/>
  <c r="W3" i="35"/>
  <c r="BP24" i="20"/>
  <c r="N3" i="35"/>
  <c r="BG24" i="20"/>
  <c r="Y3" i="35"/>
  <c r="BR24" i="20"/>
  <c r="O3" i="35"/>
  <c r="BH24" i="20"/>
  <c r="AM23" i="22"/>
  <c r="BZ23" i="20"/>
  <c r="B3" i="35"/>
  <c r="AU24" i="20"/>
  <c r="BB67" i="20" s="1"/>
  <c r="BB113" i="20" s="1"/>
  <c r="AF3" i="35"/>
  <c r="BY24" i="20"/>
  <c r="BJ67" i="20" s="1"/>
  <c r="BJ113" i="20" s="1"/>
  <c r="AL24" i="22"/>
  <c r="AC3" i="35"/>
  <c r="BV24" i="20"/>
  <c r="V3" i="35"/>
  <c r="BO24" i="20"/>
  <c r="G3" i="35"/>
  <c r="AZ24" i="20"/>
  <c r="F3" i="35"/>
  <c r="AY24" i="20"/>
  <c r="C3" i="35"/>
  <c r="AV24" i="20"/>
  <c r="L3" i="35"/>
  <c r="BE24" i="20"/>
  <c r="H3" i="35"/>
  <c r="BA24" i="20"/>
  <c r="X3" i="35"/>
  <c r="BQ24" i="20"/>
  <c r="J3" i="35"/>
  <c r="BC24" i="20"/>
  <c r="D3" i="35"/>
  <c r="AW24" i="20"/>
  <c r="AA3" i="35"/>
  <c r="BT24" i="20"/>
  <c r="U3" i="35"/>
  <c r="BN24" i="20"/>
  <c r="E3" i="35"/>
  <c r="AX24" i="20"/>
  <c r="K3" i="35"/>
  <c r="BD24" i="20"/>
  <c r="P3" i="35"/>
  <c r="BI24" i="20"/>
  <c r="I3" i="35"/>
  <c r="BB24" i="20"/>
  <c r="T3" i="35"/>
  <c r="BM24" i="20"/>
  <c r="M3" i="35"/>
  <c r="BF24" i="20"/>
  <c r="S3" i="35"/>
  <c r="BL24" i="20"/>
  <c r="R3" i="35"/>
  <c r="BK24" i="20"/>
  <c r="X18" i="22"/>
  <c r="R4" i="34"/>
  <c r="BK18" i="20"/>
  <c r="K4" i="34"/>
  <c r="BD18" i="20"/>
  <c r="F4" i="34"/>
  <c r="AY18" i="20"/>
  <c r="I4" i="34"/>
  <c r="BB18" i="20"/>
  <c r="E4" i="34"/>
  <c r="AX18" i="20"/>
  <c r="L4" i="34"/>
  <c r="BE18" i="20"/>
  <c r="AN16" i="22"/>
  <c r="CA16" i="20"/>
  <c r="P4" i="34"/>
  <c r="BI18" i="20"/>
  <c r="C4" i="34"/>
  <c r="AV18" i="20"/>
  <c r="B4" i="34"/>
  <c r="AU18" i="20"/>
  <c r="AZ68" i="20" s="1"/>
  <c r="AZ114" i="20" s="1"/>
  <c r="Q4" i="34"/>
  <c r="BJ18" i="20"/>
  <c r="O4" i="34"/>
  <c r="BH18" i="20"/>
  <c r="J4" i="34"/>
  <c r="BC18" i="20"/>
  <c r="D4" i="34"/>
  <c r="AW18" i="20"/>
  <c r="M4" i="34"/>
  <c r="BF18" i="20"/>
  <c r="G4" i="34"/>
  <c r="AZ18" i="20"/>
  <c r="H4" i="34"/>
  <c r="BA18" i="20"/>
  <c r="Y17" i="22"/>
  <c r="S3" i="34"/>
  <c r="BL17" i="20"/>
  <c r="N4" i="34"/>
  <c r="BG18" i="20"/>
  <c r="D6" i="32"/>
  <c r="AW6" i="20"/>
  <c r="B6" i="32"/>
  <c r="AU6" i="20"/>
  <c r="AV70" i="20" s="1"/>
  <c r="AV116" i="20" s="1"/>
  <c r="AE6" i="32"/>
  <c r="BX6" i="20"/>
  <c r="AA6" i="32"/>
  <c r="BT6" i="20"/>
  <c r="L6" i="32"/>
  <c r="BE6" i="20"/>
  <c r="W6" i="32"/>
  <c r="BP6" i="20"/>
  <c r="C6" i="32"/>
  <c r="AV6" i="20"/>
  <c r="J6" i="32"/>
  <c r="BC6" i="20"/>
  <c r="R6" i="32"/>
  <c r="BK6" i="20"/>
  <c r="X6" i="32"/>
  <c r="BQ6" i="20"/>
  <c r="V6" i="32"/>
  <c r="BO6" i="20"/>
  <c r="U6" i="32"/>
  <c r="BN6" i="20"/>
  <c r="Q6" i="32"/>
  <c r="BJ6" i="20"/>
  <c r="Z6" i="32"/>
  <c r="BS6" i="20"/>
  <c r="T6" i="32"/>
  <c r="BM6" i="20"/>
  <c r="I6" i="32"/>
  <c r="BB6" i="20"/>
  <c r="AL6" i="22"/>
  <c r="AF6" i="32"/>
  <c r="BY6" i="20"/>
  <c r="BD70" i="20" s="1"/>
  <c r="BD116" i="20" s="1"/>
  <c r="N6" i="32"/>
  <c r="BG6" i="20"/>
  <c r="K6" i="32"/>
  <c r="BD6" i="20"/>
  <c r="F6" i="32"/>
  <c r="AY6" i="20"/>
  <c r="Y6" i="32"/>
  <c r="BR6" i="20"/>
  <c r="M6" i="32"/>
  <c r="BF6" i="20"/>
  <c r="H6" i="32"/>
  <c r="BA6" i="20"/>
  <c r="P6" i="32"/>
  <c r="BI6" i="20"/>
  <c r="AO3" i="22"/>
  <c r="CB3" i="20"/>
  <c r="AC6" i="32"/>
  <c r="BV6" i="20"/>
  <c r="G6" i="32"/>
  <c r="AZ6" i="20"/>
  <c r="AM5" i="22"/>
  <c r="BZ5" i="20"/>
  <c r="AB6" i="32"/>
  <c r="BU6" i="20"/>
  <c r="O6" i="32"/>
  <c r="BH6" i="20"/>
  <c r="AN4" i="22"/>
  <c r="CA4" i="20"/>
  <c r="AD6" i="32"/>
  <c r="BW6" i="20"/>
  <c r="AP2" i="22"/>
  <c r="CC2" i="20"/>
  <c r="S6" i="32"/>
  <c r="BL6" i="20"/>
  <c r="E6" i="32"/>
  <c r="AX6" i="20"/>
  <c r="S25" i="9"/>
  <c r="V25" i="9"/>
  <c r="T25" i="9"/>
  <c r="AQ25" i="9"/>
  <c r="BT280" i="14"/>
  <c r="H25" i="9"/>
  <c r="G25" i="22" s="1"/>
  <c r="AP25" i="9"/>
  <c r="AL25" i="9"/>
  <c r="DZ214" i="14"/>
  <c r="CZ312" i="14"/>
  <c r="CL362" i="13"/>
  <c r="AK25" i="9"/>
  <c r="CQ298" i="14"/>
  <c r="CC298" i="14"/>
  <c r="DK298" i="14"/>
  <c r="BY285" i="14"/>
  <c r="CT306" i="14"/>
  <c r="BQ298" i="14"/>
  <c r="BY298" i="14"/>
  <c r="DS298" i="14"/>
  <c r="CX298" i="14"/>
  <c r="CB288" i="14"/>
  <c r="BM115" i="12"/>
  <c r="CV115" i="12" s="1"/>
  <c r="CU307" i="14"/>
  <c r="CV308" i="14"/>
  <c r="DF382" i="13"/>
  <c r="AU25" i="9"/>
  <c r="CW309" i="14"/>
  <c r="BW283" i="14"/>
  <c r="CP298" i="14"/>
  <c r="DJ298" i="14"/>
  <c r="CB298" i="14"/>
  <c r="DH298" i="14"/>
  <c r="DQ298" i="14"/>
  <c r="DY298" i="14"/>
  <c r="BV298" i="14"/>
  <c r="CK298" i="14"/>
  <c r="DV298" i="14"/>
  <c r="CE298" i="14"/>
  <c r="DF298" i="14"/>
  <c r="DN298" i="14"/>
  <c r="CR298" i="14"/>
  <c r="CW298" i="14"/>
  <c r="BT298" i="14"/>
  <c r="CT298" i="14"/>
  <c r="DT298" i="14"/>
  <c r="DW298" i="14"/>
  <c r="DP298" i="14"/>
  <c r="CV298" i="14"/>
  <c r="CU298" i="14"/>
  <c r="DL298" i="14"/>
  <c r="CL298" i="14"/>
  <c r="DO298" i="14"/>
  <c r="CG298" i="14"/>
  <c r="DR298" i="14"/>
  <c r="BW298" i="14"/>
  <c r="DB298" i="14"/>
  <c r="CJ298" i="14"/>
  <c r="BZ298" i="14"/>
  <c r="CQ367" i="13"/>
  <c r="DX298" i="14"/>
  <c r="CH298" i="14"/>
  <c r="CY298" i="14"/>
  <c r="DI298" i="14"/>
  <c r="BX298" i="14"/>
  <c r="CF298" i="14"/>
  <c r="DG298" i="14"/>
  <c r="CN298" i="14"/>
  <c r="DC298" i="14"/>
  <c r="DA298" i="14"/>
  <c r="CZ298" i="14"/>
  <c r="DM298" i="14"/>
  <c r="DU298" i="14"/>
  <c r="BR298" i="14"/>
  <c r="CD298" i="14"/>
  <c r="CO298" i="14"/>
  <c r="BU298" i="14"/>
  <c r="DD298" i="14"/>
  <c r="CS298" i="14"/>
  <c r="BS298" i="14"/>
  <c r="CA298" i="14"/>
  <c r="CI298" i="14"/>
  <c r="DE298" i="14"/>
  <c r="BM125" i="12"/>
  <c r="DX125" i="12" s="1"/>
  <c r="CJ360" i="13"/>
  <c r="CU371" i="13"/>
  <c r="BX284" i="14"/>
  <c r="CQ303" i="14"/>
  <c r="CC353" i="13"/>
  <c r="CS305" i="14"/>
  <c r="CK297" i="14"/>
  <c r="CC289" i="14"/>
  <c r="DA313" i="14"/>
  <c r="CS369" i="13"/>
  <c r="CV372" i="13"/>
  <c r="CH358" i="13"/>
  <c r="CJ361" i="13"/>
  <c r="U25" i="9"/>
  <c r="CG294" i="14"/>
  <c r="CM363" i="13"/>
  <c r="BS343" i="13"/>
  <c r="BU282" i="14"/>
  <c r="DC379" i="13"/>
  <c r="K25" i="9"/>
  <c r="J25" i="22" s="1"/>
  <c r="DZ83" i="12"/>
  <c r="BU345" i="13"/>
  <c r="AE19" i="9"/>
  <c r="AM25" i="9"/>
  <c r="AC19" i="9"/>
  <c r="DA314" i="14"/>
  <c r="CP302" i="14"/>
  <c r="CR368" i="13"/>
  <c r="BM110" i="12"/>
  <c r="CQ110" i="12" s="1"/>
  <c r="R25" i="9"/>
  <c r="Q25" i="22" s="1"/>
  <c r="AO25" i="9"/>
  <c r="DZ213" i="14"/>
  <c r="AJ25" i="9"/>
  <c r="AL19" i="9"/>
  <c r="DE318" i="14"/>
  <c r="R19" i="9"/>
  <c r="Q19" i="22" s="1"/>
  <c r="T19" i="9"/>
  <c r="S19" i="22" s="1"/>
  <c r="AU19" i="9"/>
  <c r="AB25" i="9"/>
  <c r="AK19" i="9"/>
  <c r="CN300" i="14"/>
  <c r="H19" i="9"/>
  <c r="G19" i="22" s="1"/>
  <c r="AH25" i="9"/>
  <c r="AQ19" i="9"/>
  <c r="DZ403" i="13"/>
  <c r="Q19" i="9"/>
  <c r="P19" i="22" s="1"/>
  <c r="M19" i="9"/>
  <c r="L19" i="22" s="1"/>
  <c r="L19" i="9"/>
  <c r="K19" i="22" s="1"/>
  <c r="AA25" i="9"/>
  <c r="Q25" i="9"/>
  <c r="P25" i="22" s="1"/>
  <c r="AM19" i="9"/>
  <c r="DZ277" i="13"/>
  <c r="AA19" i="9"/>
  <c r="P25" i="9"/>
  <c r="O25" i="22" s="1"/>
  <c r="DZ272" i="12"/>
  <c r="U19" i="9"/>
  <c r="T19" i="22" s="1"/>
  <c r="V19" i="9"/>
  <c r="U19" i="22" s="1"/>
  <c r="CT370" i="13"/>
  <c r="S19" i="9"/>
  <c r="R19" i="22" s="1"/>
  <c r="J25" i="9"/>
  <c r="I25" i="22" s="1"/>
  <c r="K19" i="9"/>
  <c r="J19" i="22" s="1"/>
  <c r="Z19" i="9"/>
  <c r="Y19" i="22" s="1"/>
  <c r="W19" i="9"/>
  <c r="V19" i="22" s="1"/>
  <c r="DZ286" i="13"/>
  <c r="DZ340" i="13"/>
  <c r="BM343" i="14"/>
  <c r="BZ343" i="14" s="1"/>
  <c r="BM344" i="14"/>
  <c r="BU344" i="14" s="1"/>
  <c r="CW310" i="14"/>
  <c r="DD380" i="13"/>
  <c r="DZ146" i="12"/>
  <c r="I19" i="9"/>
  <c r="H19" i="22" s="1"/>
  <c r="AR25" i="9"/>
  <c r="J19" i="9"/>
  <c r="I19" i="22" s="1"/>
  <c r="AC25" i="9"/>
  <c r="X25" i="9"/>
  <c r="AN19" i="9"/>
  <c r="DZ278" i="13"/>
  <c r="AI25" i="9"/>
  <c r="AO19" i="9"/>
  <c r="Y25" i="9"/>
  <c r="AT25" i="9"/>
  <c r="DZ209" i="12"/>
  <c r="O19" i="9"/>
  <c r="N19" i="22" s="1"/>
  <c r="X19" i="9"/>
  <c r="W19" i="22" s="1"/>
  <c r="DZ335" i="12"/>
  <c r="AP19" i="9"/>
  <c r="CG293" i="14"/>
  <c r="AG25" i="9"/>
  <c r="AD25" i="9"/>
  <c r="AD19" i="9"/>
  <c r="AH19" i="9"/>
  <c r="Y19" i="9"/>
  <c r="X19" i="22" s="1"/>
  <c r="DA378" i="13"/>
  <c r="P19" i="9"/>
  <c r="O19" i="22" s="1"/>
  <c r="AF19" i="9"/>
  <c r="AJ19" i="9"/>
  <c r="AG19" i="9"/>
  <c r="L25" i="9"/>
  <c r="K25" i="22" s="1"/>
  <c r="AV19" i="9"/>
  <c r="AV25" i="9"/>
  <c r="O25" i="9"/>
  <c r="N25" i="22" s="1"/>
  <c r="AR19" i="9"/>
  <c r="AS19" i="9"/>
  <c r="CO125" i="12"/>
  <c r="AS510" i="13"/>
  <c r="AG498" i="13"/>
  <c r="Y490" i="13"/>
  <c r="AJ501" i="13"/>
  <c r="N479" i="13"/>
  <c r="AK502" i="13"/>
  <c r="AQ508" i="13"/>
  <c r="AF497" i="13"/>
  <c r="AA492" i="13"/>
  <c r="S484" i="13"/>
  <c r="AB493" i="13"/>
  <c r="D469" i="13"/>
  <c r="AO506" i="13"/>
  <c r="AI500" i="13"/>
  <c r="V487" i="13"/>
  <c r="Q482" i="13"/>
  <c r="W488" i="13"/>
  <c r="AM504" i="13"/>
  <c r="AD495" i="13"/>
  <c r="Z491" i="13"/>
  <c r="O480" i="13"/>
  <c r="M478" i="13"/>
  <c r="AP507" i="13"/>
  <c r="AC494" i="13"/>
  <c r="AR509" i="13"/>
  <c r="L477" i="13"/>
  <c r="K476" i="13"/>
  <c r="AL503" i="13"/>
  <c r="X489" i="13"/>
  <c r="T485" i="13"/>
  <c r="J475" i="13"/>
  <c r="I474" i="13"/>
  <c r="AE496" i="13"/>
  <c r="E470" i="13"/>
  <c r="R483" i="13"/>
  <c r="P481" i="13"/>
  <c r="H473" i="13"/>
  <c r="F471" i="13"/>
  <c r="AN505" i="13"/>
  <c r="AH499" i="13"/>
  <c r="G472" i="13"/>
  <c r="U486" i="13"/>
  <c r="BM348" i="14"/>
  <c r="BW348" i="14" s="1"/>
  <c r="CJ347" i="13"/>
  <c r="CK347" i="13"/>
  <c r="CG347" i="13"/>
  <c r="DS347" i="13"/>
  <c r="DY347" i="13"/>
  <c r="DH347" i="13"/>
  <c r="CQ347" i="13"/>
  <c r="CX347" i="13"/>
  <c r="CH347" i="13"/>
  <c r="DK347" i="13"/>
  <c r="DQ347" i="13"/>
  <c r="CZ347" i="13"/>
  <c r="BS347" i="13"/>
  <c r="BR347" i="13"/>
  <c r="DC347" i="13"/>
  <c r="DI347" i="13"/>
  <c r="CR347" i="13"/>
  <c r="DU347" i="13"/>
  <c r="DV347" i="13"/>
  <c r="CN347" i="13"/>
  <c r="CF347" i="13"/>
  <c r="CU347" i="13"/>
  <c r="DA347" i="13"/>
  <c r="BT347" i="13"/>
  <c r="DM347" i="13"/>
  <c r="DN347" i="13"/>
  <c r="DT347" i="13"/>
  <c r="DR347" i="13"/>
  <c r="CS347" i="13"/>
  <c r="DW347" i="13"/>
  <c r="DE347" i="13"/>
  <c r="CO347" i="13"/>
  <c r="DL347" i="13"/>
  <c r="DJ347" i="13"/>
  <c r="BU347" i="13"/>
  <c r="DO347" i="13"/>
  <c r="CW347" i="13"/>
  <c r="CL347" i="13"/>
  <c r="CV347" i="13"/>
  <c r="CT347" i="13"/>
  <c r="DP347" i="13"/>
  <c r="CY347" i="13"/>
  <c r="DF347" i="13"/>
  <c r="CP347" i="13"/>
  <c r="DG347" i="13"/>
  <c r="CI347" i="13"/>
  <c r="BQ347" i="13"/>
  <c r="CM347" i="13"/>
  <c r="CC347" i="13"/>
  <c r="CD347" i="13"/>
  <c r="DB347" i="13"/>
  <c r="DD347" i="13"/>
  <c r="DX347" i="13"/>
  <c r="CE347" i="13"/>
  <c r="CB347" i="13"/>
  <c r="CA347" i="13"/>
  <c r="BZ347" i="13"/>
  <c r="BY347" i="13"/>
  <c r="BX347" i="13"/>
  <c r="CP359" i="13"/>
  <c r="DA359" i="13"/>
  <c r="CQ359" i="13"/>
  <c r="CZ359" i="13"/>
  <c r="CV359" i="13"/>
  <c r="CT359" i="13"/>
  <c r="CU359" i="13"/>
  <c r="CO359" i="13"/>
  <c r="DB359" i="13"/>
  <c r="CY359" i="13"/>
  <c r="CN359" i="13"/>
  <c r="CS359" i="13"/>
  <c r="DU359" i="13"/>
  <c r="DD359" i="13"/>
  <c r="DS359" i="13"/>
  <c r="DC359" i="13"/>
  <c r="DK359" i="13"/>
  <c r="CR359" i="13"/>
  <c r="CX359" i="13"/>
  <c r="DM359" i="13"/>
  <c r="CF359" i="13"/>
  <c r="DG359" i="13"/>
  <c r="CD359" i="13"/>
  <c r="BZ359" i="13"/>
  <c r="DE359" i="13"/>
  <c r="BX359" i="13"/>
  <c r="BT359" i="13"/>
  <c r="BR359" i="13"/>
  <c r="DV359" i="13"/>
  <c r="CG359" i="13"/>
  <c r="DY359" i="13"/>
  <c r="DR359" i="13"/>
  <c r="DO359" i="13"/>
  <c r="DH359" i="13"/>
  <c r="CW359" i="13"/>
  <c r="BY359" i="13"/>
  <c r="DQ359" i="13"/>
  <c r="DF359" i="13"/>
  <c r="CB359" i="13"/>
  <c r="BV359" i="13"/>
  <c r="BQ359" i="13"/>
  <c r="DZ359" i="13" s="1"/>
  <c r="DI359" i="13"/>
  <c r="CE359" i="13"/>
  <c r="DN359" i="13"/>
  <c r="BW359" i="13"/>
  <c r="DP359" i="13"/>
  <c r="BU359" i="13"/>
  <c r="CA359" i="13"/>
  <c r="DX359" i="13"/>
  <c r="DT359" i="13"/>
  <c r="DW359" i="13"/>
  <c r="DL359" i="13"/>
  <c r="DJ359" i="13"/>
  <c r="CC359" i="13"/>
  <c r="BS359" i="13"/>
  <c r="CM359" i="13"/>
  <c r="CL359" i="13"/>
  <c r="CK359" i="13"/>
  <c r="CJ359" i="13"/>
  <c r="BM418" i="13"/>
  <c r="CC418" i="13" s="1"/>
  <c r="Z25" i="9"/>
  <c r="CF286" i="14"/>
  <c r="CP286" i="14"/>
  <c r="DK286" i="14"/>
  <c r="BV286" i="14"/>
  <c r="DH286" i="14"/>
  <c r="DV286" i="14"/>
  <c r="CW286" i="14"/>
  <c r="CL286" i="14"/>
  <c r="CK286" i="14"/>
  <c r="CR286" i="14"/>
  <c r="DC286" i="14"/>
  <c r="DY286" i="14"/>
  <c r="CZ286" i="14"/>
  <c r="DN286" i="14"/>
  <c r="BQ286" i="14"/>
  <c r="CH286" i="14"/>
  <c r="DT286" i="14"/>
  <c r="CU286" i="14"/>
  <c r="DQ286" i="14"/>
  <c r="BT286" i="14"/>
  <c r="DF286" i="14"/>
  <c r="CG286" i="14"/>
  <c r="DL286" i="14"/>
  <c r="BW286" i="14"/>
  <c r="DI286" i="14"/>
  <c r="DW286" i="14"/>
  <c r="CX286" i="14"/>
  <c r="CS286" i="14"/>
  <c r="CV286" i="14"/>
  <c r="DJ286" i="14"/>
  <c r="BU286" i="14"/>
  <c r="DG286" i="14"/>
  <c r="DU286" i="14"/>
  <c r="CM286" i="14"/>
  <c r="CI286" i="14"/>
  <c r="BX286" i="14"/>
  <c r="DB286" i="14"/>
  <c r="DX286" i="14"/>
  <c r="CY286" i="14"/>
  <c r="DM286" i="14"/>
  <c r="CQ286" i="14"/>
  <c r="DA286" i="14"/>
  <c r="DP286" i="14"/>
  <c r="DO286" i="14"/>
  <c r="BS286" i="14"/>
  <c r="DD286" i="14"/>
  <c r="BR286" i="14"/>
  <c r="CJ286" i="14"/>
  <c r="CN286" i="14"/>
  <c r="DS286" i="14"/>
  <c r="DE286" i="14"/>
  <c r="DR286" i="14"/>
  <c r="CO286" i="14"/>
  <c r="CT286" i="14"/>
  <c r="CE286" i="14"/>
  <c r="CD286" i="14"/>
  <c r="CC286" i="14"/>
  <c r="CB286" i="14"/>
  <c r="CA286" i="14"/>
  <c r="CH350" i="13"/>
  <c r="CN350" i="13"/>
  <c r="CI350" i="13"/>
  <c r="BT350" i="13"/>
  <c r="DF350" i="13"/>
  <c r="DT350" i="13"/>
  <c r="CU350" i="13"/>
  <c r="DB350" i="13"/>
  <c r="CJ350" i="13"/>
  <c r="DW350" i="13"/>
  <c r="CX350" i="13"/>
  <c r="DL350" i="13"/>
  <c r="BW350" i="13"/>
  <c r="CT350" i="13"/>
  <c r="DO350" i="13"/>
  <c r="BR350" i="13"/>
  <c r="DD350" i="13"/>
  <c r="DY350" i="13"/>
  <c r="BV350" i="13"/>
  <c r="CM350" i="13"/>
  <c r="DG350" i="13"/>
  <c r="DU350" i="13"/>
  <c r="CV350" i="13"/>
  <c r="DQ350" i="13"/>
  <c r="DR350" i="13"/>
  <c r="CK350" i="13"/>
  <c r="CS350" i="13"/>
  <c r="DX350" i="13"/>
  <c r="CY350" i="13"/>
  <c r="DM350" i="13"/>
  <c r="BX350" i="13"/>
  <c r="DI350" i="13"/>
  <c r="CO350" i="13"/>
  <c r="CF350" i="13"/>
  <c r="CP350" i="13"/>
  <c r="DP350" i="13"/>
  <c r="BS350" i="13"/>
  <c r="DE350" i="13"/>
  <c r="DS350" i="13"/>
  <c r="DA350" i="13"/>
  <c r="CG350" i="13"/>
  <c r="CL350" i="13"/>
  <c r="CQ350" i="13"/>
  <c r="CZ350" i="13"/>
  <c r="DJ350" i="13"/>
  <c r="CR350" i="13"/>
  <c r="DV350" i="13"/>
  <c r="CE350" i="13"/>
  <c r="DC350" i="13"/>
  <c r="DN350" i="13"/>
  <c r="CW350" i="13"/>
  <c r="BQ350" i="13"/>
  <c r="DK350" i="13"/>
  <c r="DH350" i="13"/>
  <c r="BU350" i="13"/>
  <c r="CD350" i="13"/>
  <c r="CC350" i="13"/>
  <c r="CB350" i="13"/>
  <c r="CA350" i="13"/>
  <c r="CS356" i="13"/>
  <c r="CT356" i="13"/>
  <c r="CL356" i="13"/>
  <c r="CV356" i="13"/>
  <c r="CP356" i="13"/>
  <c r="CQ356" i="13"/>
  <c r="CO356" i="13"/>
  <c r="CK356" i="13"/>
  <c r="DP356" i="13"/>
  <c r="BY356" i="13"/>
  <c r="DL356" i="13"/>
  <c r="DT356" i="13"/>
  <c r="BS356" i="13"/>
  <c r="CW356" i="13"/>
  <c r="DY356" i="13"/>
  <c r="DH356" i="13"/>
  <c r="BQ356" i="13"/>
  <c r="DZ356" i="13" s="1"/>
  <c r="BZ356" i="13"/>
  <c r="DG356" i="13"/>
  <c r="DQ356" i="13"/>
  <c r="CZ356" i="13"/>
  <c r="DO356" i="13"/>
  <c r="DW356" i="13"/>
  <c r="BV356" i="13"/>
  <c r="DI356" i="13"/>
  <c r="CB356" i="13"/>
  <c r="DC356" i="13"/>
  <c r="DK356" i="13"/>
  <c r="DR356" i="13"/>
  <c r="DA356" i="13"/>
  <c r="BT356" i="13"/>
  <c r="CD356" i="13"/>
  <c r="BX356" i="13"/>
  <c r="DD356" i="13"/>
  <c r="CN356" i="13"/>
  <c r="CY356" i="13"/>
  <c r="CM356" i="13"/>
  <c r="CC356" i="13"/>
  <c r="DU356" i="13"/>
  <c r="DN356" i="13"/>
  <c r="DV356" i="13"/>
  <c r="BR356" i="13"/>
  <c r="CR356" i="13"/>
  <c r="DX356" i="13"/>
  <c r="DE356" i="13"/>
  <c r="CA356" i="13"/>
  <c r="BW356" i="13"/>
  <c r="DF356" i="13"/>
  <c r="DJ356" i="13"/>
  <c r="DM356" i="13"/>
  <c r="DS356" i="13"/>
  <c r="CU356" i="13"/>
  <c r="BU356" i="13"/>
  <c r="DB356" i="13"/>
  <c r="CX356" i="13"/>
  <c r="CJ356" i="13"/>
  <c r="CI356" i="13"/>
  <c r="CH356" i="13"/>
  <c r="CG356" i="13"/>
  <c r="AF25" i="9"/>
  <c r="CJ282" i="14"/>
  <c r="CH282" i="14"/>
  <c r="DK282" i="14"/>
  <c r="DQ282" i="14"/>
  <c r="CR282" i="14"/>
  <c r="DV282" i="14"/>
  <c r="DE282" i="14"/>
  <c r="CO282" i="14"/>
  <c r="CE282" i="14"/>
  <c r="CD282" i="14"/>
  <c r="CG282" i="14"/>
  <c r="CL282" i="14"/>
  <c r="DC282" i="14"/>
  <c r="DI282" i="14"/>
  <c r="BT282" i="14"/>
  <c r="DN282" i="14"/>
  <c r="CW282" i="14"/>
  <c r="CN282" i="14"/>
  <c r="CU282" i="14"/>
  <c r="DA282" i="14"/>
  <c r="DW282" i="14"/>
  <c r="DF282" i="14"/>
  <c r="BQ282" i="14"/>
  <c r="CM282" i="14"/>
  <c r="DT282" i="14"/>
  <c r="DR282" i="14"/>
  <c r="CS282" i="14"/>
  <c r="DO282" i="14"/>
  <c r="CX282" i="14"/>
  <c r="DD282" i="14"/>
  <c r="DB282" i="14"/>
  <c r="DP282" i="14"/>
  <c r="CY282" i="14"/>
  <c r="BR282" i="14"/>
  <c r="CV282" i="14"/>
  <c r="CT282" i="14"/>
  <c r="DH282" i="14"/>
  <c r="CQ282" i="14"/>
  <c r="DU282" i="14"/>
  <c r="CI282" i="14"/>
  <c r="DJ282" i="14"/>
  <c r="CC282" i="14"/>
  <c r="CF282" i="14"/>
  <c r="DY282" i="14"/>
  <c r="DX282" i="14"/>
  <c r="CZ282" i="14"/>
  <c r="CB282" i="14"/>
  <c r="DG282" i="14"/>
  <c r="BS282" i="14"/>
  <c r="CK282" i="14"/>
  <c r="DL282" i="14"/>
  <c r="CP282" i="14"/>
  <c r="DS282" i="14"/>
  <c r="DM282" i="14"/>
  <c r="CA282" i="14"/>
  <c r="BZ282" i="14"/>
  <c r="BY282" i="14"/>
  <c r="BX282" i="14"/>
  <c r="BW282" i="14"/>
  <c r="BM87" i="12"/>
  <c r="BS87" i="12" s="1"/>
  <c r="BM89" i="12"/>
  <c r="BT89" i="12" s="1"/>
  <c r="BM97" i="12"/>
  <c r="CB97" i="12" s="1"/>
  <c r="BM107" i="12"/>
  <c r="CL107" i="12" s="1"/>
  <c r="BM86" i="12"/>
  <c r="DF368" i="13"/>
  <c r="DI368" i="13"/>
  <c r="DJ368" i="13"/>
  <c r="CC368" i="13"/>
  <c r="DO368" i="13"/>
  <c r="BY368" i="13"/>
  <c r="DN368" i="13"/>
  <c r="CL368" i="13"/>
  <c r="DS368" i="13"/>
  <c r="BU368" i="13"/>
  <c r="CI368" i="13"/>
  <c r="BQ368" i="13"/>
  <c r="DZ368" i="13" s="1"/>
  <c r="BX368" i="13"/>
  <c r="DA368" i="13"/>
  <c r="CM368" i="13"/>
  <c r="DX368" i="13"/>
  <c r="CA368" i="13"/>
  <c r="DV368" i="13"/>
  <c r="DL368" i="13"/>
  <c r="DB368" i="13"/>
  <c r="CW368" i="13"/>
  <c r="DC368" i="13"/>
  <c r="DG368" i="13"/>
  <c r="CE368" i="13"/>
  <c r="DP368" i="13"/>
  <c r="BS368" i="13"/>
  <c r="CF368" i="13"/>
  <c r="CP368" i="13"/>
  <c r="DD368" i="13"/>
  <c r="BW368" i="13"/>
  <c r="CJ368" i="13"/>
  <c r="DU368" i="13"/>
  <c r="DT368" i="13"/>
  <c r="BV368" i="13"/>
  <c r="CY368" i="13"/>
  <c r="DY368" i="13"/>
  <c r="CB368" i="13"/>
  <c r="DM368" i="13"/>
  <c r="CD368" i="13"/>
  <c r="CN368" i="13"/>
  <c r="CX368" i="13"/>
  <c r="DH368" i="13"/>
  <c r="DE368" i="13"/>
  <c r="CZ368" i="13"/>
  <c r="CK368" i="13"/>
  <c r="DW368" i="13"/>
  <c r="CG368" i="13"/>
  <c r="BZ368" i="13"/>
  <c r="CH368" i="13"/>
  <c r="DK368" i="13"/>
  <c r="DQ368" i="13"/>
  <c r="BT368" i="13"/>
  <c r="CO368" i="13"/>
  <c r="DR368" i="13"/>
  <c r="BR368" i="13"/>
  <c r="CV368" i="13"/>
  <c r="CU368" i="13"/>
  <c r="CT368" i="13"/>
  <c r="CS368" i="13"/>
  <c r="BM405" i="13"/>
  <c r="BM352" i="14"/>
  <c r="CB352" i="14" s="1"/>
  <c r="BM353" i="14"/>
  <c r="CB353" i="14" s="1"/>
  <c r="BM374" i="14"/>
  <c r="CW374" i="14" s="1"/>
  <c r="BM362" i="14"/>
  <c r="CK362" i="14" s="1"/>
  <c r="BM382" i="14"/>
  <c r="DE382" i="14" s="1"/>
  <c r="DA311" i="14"/>
  <c r="BS311" i="14"/>
  <c r="CO311" i="14"/>
  <c r="BX311" i="14"/>
  <c r="CD311" i="14"/>
  <c r="CR311" i="14"/>
  <c r="DQ311" i="14"/>
  <c r="DN311" i="14"/>
  <c r="DV311" i="14"/>
  <c r="CG311" i="14"/>
  <c r="DS311" i="14"/>
  <c r="BV311" i="14"/>
  <c r="CJ311" i="14"/>
  <c r="CP311" i="14"/>
  <c r="BY311" i="14"/>
  <c r="CU311" i="14"/>
  <c r="DY311" i="14"/>
  <c r="CB311" i="14"/>
  <c r="DH311" i="14"/>
  <c r="DJ311" i="14"/>
  <c r="DE311" i="14"/>
  <c r="CH311" i="14"/>
  <c r="BQ311" i="14"/>
  <c r="DZ311" i="14" s="1"/>
  <c r="CM311" i="14"/>
  <c r="CS311" i="14"/>
  <c r="BT311" i="14"/>
  <c r="DL311" i="14"/>
  <c r="DP311" i="14"/>
  <c r="DO311" i="14"/>
  <c r="DG311" i="14"/>
  <c r="CQ311" i="14"/>
  <c r="BR311" i="14"/>
  <c r="CV311" i="14"/>
  <c r="BW311" i="14"/>
  <c r="CC311" i="14"/>
  <c r="DK311" i="14"/>
  <c r="CI311" i="14"/>
  <c r="DU311" i="14"/>
  <c r="CN311" i="14"/>
  <c r="CT311" i="14"/>
  <c r="BU311" i="14"/>
  <c r="CA311" i="14"/>
  <c r="DX311" i="14"/>
  <c r="BZ311" i="14"/>
  <c r="DM311" i="14"/>
  <c r="CW311" i="14"/>
  <c r="DR311" i="14"/>
  <c r="DT311" i="14"/>
  <c r="CF311" i="14"/>
  <c r="CE311" i="14"/>
  <c r="DI311" i="14"/>
  <c r="CL311" i="14"/>
  <c r="DW311" i="14"/>
  <c r="CK311" i="14"/>
  <c r="DF311" i="14"/>
  <c r="DD311" i="14"/>
  <c r="DC311" i="14"/>
  <c r="DB311" i="14"/>
  <c r="CZ311" i="14"/>
  <c r="CE355" i="13"/>
  <c r="DI310" i="14"/>
  <c r="DN310" i="14"/>
  <c r="DO310" i="14"/>
  <c r="DK310" i="14"/>
  <c r="DQ310" i="14"/>
  <c r="DH310" i="14"/>
  <c r="DJ310" i="14"/>
  <c r="DL310" i="14"/>
  <c r="DD310" i="14"/>
  <c r="DE310" i="14"/>
  <c r="CL310" i="14"/>
  <c r="DX310" i="14"/>
  <c r="CA310" i="14"/>
  <c r="CO310" i="14"/>
  <c r="BX310" i="14"/>
  <c r="DP310" i="14"/>
  <c r="DS310" i="14"/>
  <c r="CD310" i="14"/>
  <c r="CR310" i="14"/>
  <c r="BS310" i="14"/>
  <c r="CG310" i="14"/>
  <c r="DM310" i="14"/>
  <c r="CU310" i="14"/>
  <c r="BV310" i="14"/>
  <c r="CJ310" i="14"/>
  <c r="DV310" i="14"/>
  <c r="BY310" i="14"/>
  <c r="DF310" i="14"/>
  <c r="CM310" i="14"/>
  <c r="DY310" i="14"/>
  <c r="CB310" i="14"/>
  <c r="CP310" i="14"/>
  <c r="BQ310" i="14"/>
  <c r="DZ310" i="14" s="1"/>
  <c r="BW310" i="14"/>
  <c r="CK310" i="14"/>
  <c r="DW310" i="14"/>
  <c r="BZ310" i="14"/>
  <c r="CV310" i="14"/>
  <c r="DG310" i="14"/>
  <c r="DR310" i="14"/>
  <c r="CC310" i="14"/>
  <c r="CQ310" i="14"/>
  <c r="BR310" i="14"/>
  <c r="CN310" i="14"/>
  <c r="CE310" i="14"/>
  <c r="DT310" i="14"/>
  <c r="CT310" i="14"/>
  <c r="CF310" i="14"/>
  <c r="CS310" i="14"/>
  <c r="BU310" i="14"/>
  <c r="BT310" i="14"/>
  <c r="CI310" i="14"/>
  <c r="CH310" i="14"/>
  <c r="DU310" i="14"/>
  <c r="DC310" i="14"/>
  <c r="DB310" i="14"/>
  <c r="DA310" i="14"/>
  <c r="CZ310" i="14"/>
  <c r="CY310" i="14"/>
  <c r="CI288" i="14"/>
  <c r="CS288" i="14"/>
  <c r="CT288" i="14"/>
  <c r="CR288" i="14"/>
  <c r="CN288" i="14"/>
  <c r="DL288" i="14"/>
  <c r="DR288" i="14"/>
  <c r="BU288" i="14"/>
  <c r="DG288" i="14"/>
  <c r="BR288" i="14"/>
  <c r="DD288" i="14"/>
  <c r="DJ288" i="14"/>
  <c r="DX288" i="14"/>
  <c r="CY288" i="14"/>
  <c r="DU288" i="14"/>
  <c r="CJ288" i="14"/>
  <c r="CO288" i="14"/>
  <c r="CV288" i="14"/>
  <c r="DB288" i="14"/>
  <c r="DP288" i="14"/>
  <c r="BS288" i="14"/>
  <c r="DM288" i="14"/>
  <c r="CH288" i="14"/>
  <c r="CL288" i="14"/>
  <c r="BX288" i="14"/>
  <c r="BV288" i="14"/>
  <c r="DH288" i="14"/>
  <c r="DV288" i="14"/>
  <c r="DE288" i="14"/>
  <c r="CU288" i="14"/>
  <c r="CK288" i="14"/>
  <c r="DK288" i="14"/>
  <c r="DQ288" i="14"/>
  <c r="BT288" i="14"/>
  <c r="DF288" i="14"/>
  <c r="BY288" i="14"/>
  <c r="CQ288" i="14"/>
  <c r="DC288" i="14"/>
  <c r="DI288" i="14"/>
  <c r="DW288" i="14"/>
  <c r="CX288" i="14"/>
  <c r="BQ288" i="14"/>
  <c r="DT288" i="14"/>
  <c r="BZ288" i="14"/>
  <c r="DS288" i="14"/>
  <c r="CW288" i="14"/>
  <c r="BW288" i="14"/>
  <c r="DY288" i="14"/>
  <c r="CP288" i="14"/>
  <c r="CM288" i="14"/>
  <c r="DA288" i="14"/>
  <c r="CZ288" i="14"/>
  <c r="DO288" i="14"/>
  <c r="DN288" i="14"/>
  <c r="CG288" i="14"/>
  <c r="CF288" i="14"/>
  <c r="CE288" i="14"/>
  <c r="CD288" i="14"/>
  <c r="CC288" i="14"/>
  <c r="DZ224" i="14"/>
  <c r="CF292" i="14"/>
  <c r="CW374" i="13"/>
  <c r="DE374" i="13"/>
  <c r="DM374" i="13"/>
  <c r="DK374" i="13"/>
  <c r="DD374" i="13"/>
  <c r="DH374" i="13"/>
  <c r="DQ374" i="13"/>
  <c r="DO374" i="13"/>
  <c r="DF374" i="13"/>
  <c r="DG374" i="13"/>
  <c r="DL374" i="13"/>
  <c r="DC374" i="13"/>
  <c r="DJ374" i="13"/>
  <c r="DP374" i="13"/>
  <c r="CK374" i="13"/>
  <c r="DW374" i="13"/>
  <c r="BY374" i="13"/>
  <c r="DT374" i="13"/>
  <c r="CT374" i="13"/>
  <c r="DS374" i="13"/>
  <c r="CC374" i="13"/>
  <c r="CQ374" i="13"/>
  <c r="BQ374" i="13"/>
  <c r="DZ374" i="13" s="1"/>
  <c r="CD374" i="13"/>
  <c r="CU374" i="13"/>
  <c r="BU374" i="13"/>
  <c r="CI374" i="13"/>
  <c r="CN374" i="13"/>
  <c r="DR374" i="13"/>
  <c r="DI374" i="13"/>
  <c r="CM374" i="13"/>
  <c r="DX374" i="13"/>
  <c r="CA374" i="13"/>
  <c r="BR374" i="13"/>
  <c r="CV374" i="13"/>
  <c r="CE374" i="13"/>
  <c r="CR374" i="13"/>
  <c r="BS374" i="13"/>
  <c r="CL374" i="13"/>
  <c r="BZ374" i="13"/>
  <c r="DN374" i="13"/>
  <c r="BW374" i="13"/>
  <c r="CJ374" i="13"/>
  <c r="DU374" i="13"/>
  <c r="CH374" i="13"/>
  <c r="CP374" i="13"/>
  <c r="CS374" i="13"/>
  <c r="BT374" i="13"/>
  <c r="CG374" i="13"/>
  <c r="CF374" i="13"/>
  <c r="BX374" i="13"/>
  <c r="DY374" i="13"/>
  <c r="CB374" i="13"/>
  <c r="CO374" i="13"/>
  <c r="BV374" i="13"/>
  <c r="DV374" i="13"/>
  <c r="DB374" i="13"/>
  <c r="DA374" i="13"/>
  <c r="CZ374" i="13"/>
  <c r="CY374" i="13"/>
  <c r="DM314" i="14"/>
  <c r="CL314" i="14"/>
  <c r="DX314" i="14"/>
  <c r="CQ314" i="14"/>
  <c r="BZ314" i="14"/>
  <c r="CN314" i="14"/>
  <c r="DU314" i="14"/>
  <c r="DI314" i="14"/>
  <c r="CD314" i="14"/>
  <c r="CZ314" i="14"/>
  <c r="CI314" i="14"/>
  <c r="BR314" i="14"/>
  <c r="CF314" i="14"/>
  <c r="DO314" i="14"/>
  <c r="DP314" i="14"/>
  <c r="DT314" i="14"/>
  <c r="BV314" i="14"/>
  <c r="CR314" i="14"/>
  <c r="CA314" i="14"/>
  <c r="CW314" i="14"/>
  <c r="BX314" i="14"/>
  <c r="DJ314" i="14"/>
  <c r="DL314" i="14"/>
  <c r="CU314" i="14"/>
  <c r="DY314" i="14"/>
  <c r="CJ314" i="14"/>
  <c r="BS314" i="14"/>
  <c r="CO314" i="14"/>
  <c r="DN314" i="14"/>
  <c r="DH314" i="14"/>
  <c r="DK314" i="14"/>
  <c r="DR314" i="14"/>
  <c r="CE314" i="14"/>
  <c r="CK314" i="14"/>
  <c r="BT314" i="14"/>
  <c r="CX314" i="14"/>
  <c r="BY314" i="14"/>
  <c r="BW314" i="14"/>
  <c r="CC314" i="14"/>
  <c r="DW314" i="14"/>
  <c r="CP314" i="14"/>
  <c r="BQ314" i="14"/>
  <c r="DZ314" i="14" s="1"/>
  <c r="CB314" i="14"/>
  <c r="CY314" i="14"/>
  <c r="DV314" i="14"/>
  <c r="CH314" i="14"/>
  <c r="CM314" i="14"/>
  <c r="CG314" i="14"/>
  <c r="DQ314" i="14"/>
  <c r="CT314" i="14"/>
  <c r="CV314" i="14"/>
  <c r="DS314" i="14"/>
  <c r="CS314" i="14"/>
  <c r="BU314" i="14"/>
  <c r="DG314" i="14"/>
  <c r="DF314" i="14"/>
  <c r="DE314" i="14"/>
  <c r="DD314" i="14"/>
  <c r="DC314" i="14"/>
  <c r="DC370" i="13"/>
  <c r="CM370" i="13"/>
  <c r="DX370" i="13"/>
  <c r="CQ370" i="13"/>
  <c r="BQ370" i="13"/>
  <c r="DZ370" i="13" s="1"/>
  <c r="DN370" i="13"/>
  <c r="CE370" i="13"/>
  <c r="DP370" i="13"/>
  <c r="CI370" i="13"/>
  <c r="CH370" i="13"/>
  <c r="BX370" i="13"/>
  <c r="DH370" i="13"/>
  <c r="DI370" i="13"/>
  <c r="DE370" i="13"/>
  <c r="BW370" i="13"/>
  <c r="CR370" i="13"/>
  <c r="CA370" i="13"/>
  <c r="DV370" i="13"/>
  <c r="CP370" i="13"/>
  <c r="DA370" i="13"/>
  <c r="DK370" i="13"/>
  <c r="DY370" i="13"/>
  <c r="CJ370" i="13"/>
  <c r="BS370" i="13"/>
  <c r="CF370" i="13"/>
  <c r="BV370" i="13"/>
  <c r="DB370" i="13"/>
  <c r="DQ370" i="13"/>
  <c r="CB370" i="13"/>
  <c r="DU370" i="13"/>
  <c r="DT370" i="13"/>
  <c r="CL370" i="13"/>
  <c r="DG370" i="13"/>
  <c r="CZ370" i="13"/>
  <c r="CK370" i="13"/>
  <c r="BT370" i="13"/>
  <c r="CO370" i="13"/>
  <c r="CD370" i="13"/>
  <c r="BR370" i="13"/>
  <c r="DJ370" i="13"/>
  <c r="DS370" i="13"/>
  <c r="BU370" i="13"/>
  <c r="DO370" i="13"/>
  <c r="BY370" i="13"/>
  <c r="BZ370" i="13"/>
  <c r="DM370" i="13"/>
  <c r="CY370" i="13"/>
  <c r="CN370" i="13"/>
  <c r="DL370" i="13"/>
  <c r="DD370" i="13"/>
  <c r="CC370" i="13"/>
  <c r="CG370" i="13"/>
  <c r="DW370" i="13"/>
  <c r="DR370" i="13"/>
  <c r="DF370" i="13"/>
  <c r="CX370" i="13"/>
  <c r="CW370" i="13"/>
  <c r="CV370" i="13"/>
  <c r="CU370" i="13"/>
  <c r="BT344" i="13"/>
  <c r="BM417" i="13"/>
  <c r="CB417" i="13" s="1"/>
  <c r="BM446" i="13"/>
  <c r="DE446" i="13" s="1"/>
  <c r="BM419" i="13"/>
  <c r="CE419" i="13" s="1"/>
  <c r="BM439" i="13"/>
  <c r="CY439" i="13" s="1"/>
  <c r="BM426" i="13"/>
  <c r="CL426" i="13" s="1"/>
  <c r="BW467" i="13"/>
  <c r="CH467" i="13"/>
  <c r="BX467" i="13"/>
  <c r="BU467" i="13"/>
  <c r="CB467" i="13"/>
  <c r="BV467" i="13"/>
  <c r="CF467" i="13"/>
  <c r="BZ467" i="13"/>
  <c r="CA467" i="13"/>
  <c r="CG467" i="13"/>
  <c r="CE467" i="13"/>
  <c r="DM467" i="13"/>
  <c r="CN467" i="13"/>
  <c r="DH467" i="13"/>
  <c r="CY467" i="13"/>
  <c r="DF467" i="13"/>
  <c r="CP467" i="13"/>
  <c r="CW467" i="13"/>
  <c r="DY467" i="13"/>
  <c r="DE467" i="13"/>
  <c r="DS467" i="13"/>
  <c r="CZ467" i="13"/>
  <c r="CI467" i="13"/>
  <c r="DB467" i="13"/>
  <c r="CL467" i="13"/>
  <c r="BY467" i="13"/>
  <c r="DK467" i="13"/>
  <c r="CR467" i="13"/>
  <c r="DV467" i="13"/>
  <c r="CO467" i="13"/>
  <c r="DC467" i="13"/>
  <c r="CJ467" i="13"/>
  <c r="DI467" i="13"/>
  <c r="CT467" i="13"/>
  <c r="DT467" i="13"/>
  <c r="CU467" i="13"/>
  <c r="DQ467" i="13"/>
  <c r="CS467" i="13"/>
  <c r="DW467" i="13"/>
  <c r="CC467" i="13"/>
  <c r="DL467" i="13"/>
  <c r="CM467" i="13"/>
  <c r="DA467" i="13"/>
  <c r="DR467" i="13"/>
  <c r="DN467" i="13"/>
  <c r="CV467" i="13"/>
  <c r="DO467" i="13"/>
  <c r="CX467" i="13"/>
  <c r="CD467" i="13"/>
  <c r="DD467" i="13"/>
  <c r="DX467" i="13"/>
  <c r="CK467" i="13"/>
  <c r="CQ467" i="13"/>
  <c r="DJ467" i="13"/>
  <c r="DU467" i="13"/>
  <c r="DP467" i="13"/>
  <c r="DG467" i="13"/>
  <c r="BT467" i="13"/>
  <c r="BS467" i="13"/>
  <c r="BR467" i="13"/>
  <c r="BM463" i="12"/>
  <c r="BQ463" i="12" s="1"/>
  <c r="DZ463" i="12" s="1"/>
  <c r="CX366" i="13"/>
  <c r="DB366" i="13"/>
  <c r="CZ366" i="13"/>
  <c r="CV366" i="13"/>
  <c r="DG366" i="13"/>
  <c r="CW366" i="13"/>
  <c r="DC366" i="13"/>
  <c r="DD366" i="13"/>
  <c r="CK366" i="13"/>
  <c r="DU366" i="13"/>
  <c r="DS366" i="13"/>
  <c r="DN366" i="13"/>
  <c r="CI366" i="13"/>
  <c r="DE366" i="13"/>
  <c r="CC366" i="13"/>
  <c r="DM366" i="13"/>
  <c r="CF366" i="13"/>
  <c r="CN366" i="13"/>
  <c r="BW366" i="13"/>
  <c r="BU366" i="13"/>
  <c r="CG366" i="13"/>
  <c r="BS366" i="13"/>
  <c r="CA366" i="13"/>
  <c r="DK366" i="13"/>
  <c r="CY366" i="13"/>
  <c r="DA366" i="13"/>
  <c r="DX366" i="13"/>
  <c r="BY366" i="13"/>
  <c r="DR366" i="13"/>
  <c r="DL366" i="13"/>
  <c r="CL366" i="13"/>
  <c r="DF366" i="13"/>
  <c r="DP366" i="13"/>
  <c r="BQ366" i="13"/>
  <c r="DZ366" i="13" s="1"/>
  <c r="CE366" i="13"/>
  <c r="CM366" i="13"/>
  <c r="BX366" i="13"/>
  <c r="DI366" i="13"/>
  <c r="CJ366" i="13"/>
  <c r="DT366" i="13"/>
  <c r="BR366" i="13"/>
  <c r="BZ366" i="13"/>
  <c r="DW366" i="13"/>
  <c r="CU366" i="13"/>
  <c r="DQ366" i="13"/>
  <c r="BT366" i="13"/>
  <c r="BV366" i="13"/>
  <c r="CD366" i="13"/>
  <c r="DJ366" i="13"/>
  <c r="CH366" i="13"/>
  <c r="DO366" i="13"/>
  <c r="DV366" i="13"/>
  <c r="DH366" i="13"/>
  <c r="DY366" i="13"/>
  <c r="CB366" i="13"/>
  <c r="CT366" i="13"/>
  <c r="CS366" i="13"/>
  <c r="CR366" i="13"/>
  <c r="CQ366" i="13"/>
  <c r="CZ306" i="14"/>
  <c r="DA306" i="14"/>
  <c r="CD306" i="14"/>
  <c r="DP306" i="14"/>
  <c r="CI306" i="14"/>
  <c r="BR306" i="14"/>
  <c r="CF306" i="14"/>
  <c r="DF306" i="14"/>
  <c r="DD306" i="14"/>
  <c r="BV306" i="14"/>
  <c r="CR306" i="14"/>
  <c r="CA306" i="14"/>
  <c r="DU306" i="14"/>
  <c r="BX306" i="14"/>
  <c r="DC306" i="14"/>
  <c r="DH306" i="14"/>
  <c r="DK306" i="14"/>
  <c r="DS306" i="14"/>
  <c r="DY306" i="14"/>
  <c r="CJ306" i="14"/>
  <c r="BS306" i="14"/>
  <c r="CO306" i="14"/>
  <c r="DJ306" i="14"/>
  <c r="CM306" i="14"/>
  <c r="DQ306" i="14"/>
  <c r="CB306" i="14"/>
  <c r="DV306" i="14"/>
  <c r="CG306" i="14"/>
  <c r="DM306" i="14"/>
  <c r="BW306" i="14"/>
  <c r="CC306" i="14"/>
  <c r="DW306" i="14"/>
  <c r="CP306" i="14"/>
  <c r="BQ306" i="14"/>
  <c r="DL306" i="14"/>
  <c r="DB306" i="14"/>
  <c r="DR306" i="14"/>
  <c r="BU306" i="14"/>
  <c r="DO306" i="14"/>
  <c r="CH306" i="14"/>
  <c r="DT306" i="14"/>
  <c r="CK306" i="14"/>
  <c r="DX306" i="14"/>
  <c r="BT306" i="14"/>
  <c r="CQ306" i="14"/>
  <c r="DN306" i="14"/>
  <c r="DG306" i="14"/>
  <c r="DE306" i="14"/>
  <c r="BZ306" i="14"/>
  <c r="CE306" i="14"/>
  <c r="BY306" i="14"/>
  <c r="DI306" i="14"/>
  <c r="CL306" i="14"/>
  <c r="CN306" i="14"/>
  <c r="CY306" i="14"/>
  <c r="CX306" i="14"/>
  <c r="CW306" i="14"/>
  <c r="CV306" i="14"/>
  <c r="CU306" i="14"/>
  <c r="CY304" i="14"/>
  <c r="DR304" i="14"/>
  <c r="BU304" i="14"/>
  <c r="CI304" i="14"/>
  <c r="BR304" i="14"/>
  <c r="DL304" i="14"/>
  <c r="CZ304" i="14"/>
  <c r="DD304" i="14"/>
  <c r="CL304" i="14"/>
  <c r="DX304" i="14"/>
  <c r="CA304" i="14"/>
  <c r="DU304" i="14"/>
  <c r="CN304" i="14"/>
  <c r="DH304" i="14"/>
  <c r="DI304" i="14"/>
  <c r="CD304" i="14"/>
  <c r="DP304" i="14"/>
  <c r="BS304" i="14"/>
  <c r="DM304" i="14"/>
  <c r="CF304" i="14"/>
  <c r="DC304" i="14"/>
  <c r="CX304" i="14"/>
  <c r="BV304" i="14"/>
  <c r="CJ304" i="14"/>
  <c r="DV304" i="14"/>
  <c r="CO304" i="14"/>
  <c r="BX304" i="14"/>
  <c r="DB304" i="14"/>
  <c r="CM304" i="14"/>
  <c r="DQ304" i="14"/>
  <c r="BT304" i="14"/>
  <c r="CP304" i="14"/>
  <c r="BY304" i="14"/>
  <c r="DG304" i="14"/>
  <c r="DA304" i="14"/>
  <c r="DJ304" i="14"/>
  <c r="CE304" i="14"/>
  <c r="CK304" i="14"/>
  <c r="DW304" i="14"/>
  <c r="CH304" i="14"/>
  <c r="BQ304" i="14"/>
  <c r="DK304" i="14"/>
  <c r="DF304" i="14"/>
  <c r="DE304" i="14"/>
  <c r="BW304" i="14"/>
  <c r="DT304" i="14"/>
  <c r="DY304" i="14"/>
  <c r="CC304" i="14"/>
  <c r="CB304" i="14"/>
  <c r="DO304" i="14"/>
  <c r="DN304" i="14"/>
  <c r="BZ304" i="14"/>
  <c r="CG304" i="14"/>
  <c r="DS304" i="14"/>
  <c r="CW304" i="14"/>
  <c r="CV304" i="14"/>
  <c r="CU304" i="14"/>
  <c r="CT304" i="14"/>
  <c r="CS304" i="14"/>
  <c r="BZ340" i="14"/>
  <c r="CE340" i="14"/>
  <c r="DF340" i="14"/>
  <c r="DT340" i="14"/>
  <c r="DB340" i="14"/>
  <c r="CK340" i="14"/>
  <c r="CY340" i="14"/>
  <c r="CX340" i="14"/>
  <c r="DS340" i="14"/>
  <c r="CT340" i="14"/>
  <c r="DX340" i="14"/>
  <c r="CQ340" i="14"/>
  <c r="BY340" i="14"/>
  <c r="CF340" i="14"/>
  <c r="CP340" i="14"/>
  <c r="DK340" i="14"/>
  <c r="CL340" i="14"/>
  <c r="DP340" i="14"/>
  <c r="DL340" i="14"/>
  <c r="DM340" i="14"/>
  <c r="CU340" i="14"/>
  <c r="DQ340" i="14"/>
  <c r="CZ340" i="14"/>
  <c r="CV340" i="14"/>
  <c r="CB340" i="14"/>
  <c r="BX340" i="14"/>
  <c r="CG340" i="14"/>
  <c r="CC340" i="14"/>
  <c r="DE340" i="14"/>
  <c r="CM340" i="14"/>
  <c r="DI340" i="14"/>
  <c r="DW340" i="14"/>
  <c r="CR340" i="14"/>
  <c r="DV340" i="14"/>
  <c r="DY340" i="14"/>
  <c r="CJ340" i="14"/>
  <c r="CA340" i="14"/>
  <c r="CI340" i="14"/>
  <c r="CO340" i="14"/>
  <c r="DO340" i="14"/>
  <c r="CD340" i="14"/>
  <c r="BW340" i="14"/>
  <c r="DJ340" i="14"/>
  <c r="CN340" i="14"/>
  <c r="DU340" i="14"/>
  <c r="DD340" i="14"/>
  <c r="CW340" i="14"/>
  <c r="DC340" i="14"/>
  <c r="DR340" i="14"/>
  <c r="DA340" i="14"/>
  <c r="CS340" i="14"/>
  <c r="CH340" i="14"/>
  <c r="DN340" i="14"/>
  <c r="DG340" i="14"/>
  <c r="DH340" i="14"/>
  <c r="BV340" i="14"/>
  <c r="BU340" i="14"/>
  <c r="BT340" i="14"/>
  <c r="BS340" i="14"/>
  <c r="BR340" i="14"/>
  <c r="BM432" i="13"/>
  <c r="CR432" i="13" s="1"/>
  <c r="AT19" i="9"/>
  <c r="DZ291" i="13"/>
  <c r="CA462" i="12"/>
  <c r="CC462" i="12"/>
  <c r="BU462" i="12"/>
  <c r="DW462" i="12"/>
  <c r="DF462" i="12"/>
  <c r="DY462" i="12"/>
  <c r="CE462" i="12"/>
  <c r="CD462" i="12"/>
  <c r="CZ462" i="12"/>
  <c r="BT462" i="12"/>
  <c r="DG462" i="12"/>
  <c r="DD462" i="12"/>
  <c r="DX462" i="12"/>
  <c r="CG462" i="12"/>
  <c r="DT462" i="12"/>
  <c r="DA462" i="12"/>
  <c r="DO462" i="12"/>
  <c r="CX462" i="12"/>
  <c r="DM462" i="12"/>
  <c r="DS462" i="12"/>
  <c r="DL462" i="12"/>
  <c r="CN462" i="12"/>
  <c r="CB462" i="12"/>
  <c r="BZ462" i="12"/>
  <c r="BY462" i="12"/>
  <c r="CP462" i="12"/>
  <c r="DR462" i="12"/>
  <c r="CR462" i="12"/>
  <c r="DC462" i="12"/>
  <c r="CU462" i="12"/>
  <c r="CT462" i="12"/>
  <c r="CY462" i="12"/>
  <c r="CH462" i="12"/>
  <c r="CS462" i="12"/>
  <c r="CO462" i="12"/>
  <c r="DK462" i="12"/>
  <c r="CK462" i="12"/>
  <c r="CQ462" i="12"/>
  <c r="DE462" i="12"/>
  <c r="CI462" i="12"/>
  <c r="DH462" i="12"/>
  <c r="DU462" i="12"/>
  <c r="CM462" i="12"/>
  <c r="DJ462" i="12"/>
  <c r="CJ462" i="12"/>
  <c r="CL462" i="12"/>
  <c r="CF462" i="12"/>
  <c r="BW462" i="12"/>
  <c r="DV462" i="12"/>
  <c r="CV462" i="12"/>
  <c r="DI462" i="12"/>
  <c r="DP462" i="12"/>
  <c r="DB462" i="12"/>
  <c r="DQ462" i="12"/>
  <c r="BX462" i="12"/>
  <c r="BV462" i="12"/>
  <c r="DN462" i="12"/>
  <c r="CW462" i="12"/>
  <c r="BS462" i="12"/>
  <c r="BR462" i="12"/>
  <c r="DZ288" i="13"/>
  <c r="BM100" i="12"/>
  <c r="CE100" i="12" s="1"/>
  <c r="BM117" i="12"/>
  <c r="CV117" i="12" s="1"/>
  <c r="BM92" i="12"/>
  <c r="BW92" i="12" s="1"/>
  <c r="BM99" i="12"/>
  <c r="CE99" i="12" s="1"/>
  <c r="BM93" i="12"/>
  <c r="BX93" i="12" s="1"/>
  <c r="BR278" i="14"/>
  <c r="CK278" i="14"/>
  <c r="CE278" i="14"/>
  <c r="CB278" i="14"/>
  <c r="CC278" i="14"/>
  <c r="DD278" i="14"/>
  <c r="DR278" i="14"/>
  <c r="DA278" i="14"/>
  <c r="DO278" i="14"/>
  <c r="CP278" i="14"/>
  <c r="CF278" i="14"/>
  <c r="CV278" i="14"/>
  <c r="DJ278" i="14"/>
  <c r="CS278" i="14"/>
  <c r="DG278" i="14"/>
  <c r="DU278" i="14"/>
  <c r="BZ278" i="14"/>
  <c r="CN278" i="14"/>
  <c r="DB278" i="14"/>
  <c r="DX278" i="14"/>
  <c r="CY278" i="14"/>
  <c r="DM278" i="14"/>
  <c r="CA278" i="14"/>
  <c r="CJ278" i="14"/>
  <c r="BY278" i="14"/>
  <c r="DS278" i="14"/>
  <c r="CT278" i="14"/>
  <c r="DP278" i="14"/>
  <c r="CQ278" i="14"/>
  <c r="DE278" i="14"/>
  <c r="CG278" i="14"/>
  <c r="DC278" i="14"/>
  <c r="DY278" i="14"/>
  <c r="CZ278" i="14"/>
  <c r="DN278" i="14"/>
  <c r="CO278" i="14"/>
  <c r="CD278" i="14"/>
  <c r="DT278" i="14"/>
  <c r="CU278" i="14"/>
  <c r="DQ278" i="14"/>
  <c r="CR278" i="14"/>
  <c r="DF278" i="14"/>
  <c r="CI278" i="14"/>
  <c r="CH278" i="14"/>
  <c r="DW278" i="14"/>
  <c r="DV278" i="14"/>
  <c r="DL278" i="14"/>
  <c r="CX278" i="14"/>
  <c r="DK278" i="14"/>
  <c r="CW278" i="14"/>
  <c r="CM278" i="14"/>
  <c r="CL278" i="14"/>
  <c r="DI278" i="14"/>
  <c r="DH278" i="14"/>
  <c r="BX278" i="14"/>
  <c r="BW278" i="14"/>
  <c r="BV278" i="14"/>
  <c r="BU278" i="14"/>
  <c r="BT278" i="14"/>
  <c r="BS278" i="14"/>
  <c r="AS253" i="12"/>
  <c r="AC237" i="12"/>
  <c r="AH242" i="12"/>
  <c r="U229" i="12"/>
  <c r="E213" i="12"/>
  <c r="J218" i="12"/>
  <c r="AQ251" i="12"/>
  <c r="AA235" i="12"/>
  <c r="AF240" i="12"/>
  <c r="S227" i="12"/>
  <c r="X232" i="12"/>
  <c r="H216" i="12"/>
  <c r="AO249" i="12"/>
  <c r="AT254" i="12"/>
  <c r="AD238" i="12"/>
  <c r="Q225" i="12"/>
  <c r="V230" i="12"/>
  <c r="F214" i="12"/>
  <c r="AM247" i="12"/>
  <c r="AR252" i="12"/>
  <c r="AB236" i="12"/>
  <c r="O223" i="12"/>
  <c r="T228" i="12"/>
  <c r="AI243" i="12"/>
  <c r="AN248" i="12"/>
  <c r="D212" i="12"/>
  <c r="K219" i="12"/>
  <c r="P224" i="12"/>
  <c r="AG241" i="12"/>
  <c r="AL246" i="12"/>
  <c r="Y233" i="12"/>
  <c r="I217" i="12"/>
  <c r="N222" i="12"/>
  <c r="M221" i="12"/>
  <c r="B276" i="12"/>
  <c r="G215" i="12"/>
  <c r="R226" i="12"/>
  <c r="AK245" i="12"/>
  <c r="AE239" i="12"/>
  <c r="L220" i="12"/>
  <c r="AP250" i="12"/>
  <c r="AJ244" i="12"/>
  <c r="Z234" i="12"/>
  <c r="W231" i="12"/>
  <c r="DZ223" i="14"/>
  <c r="CT299" i="14"/>
  <c r="DG299" i="14"/>
  <c r="BR299" i="14"/>
  <c r="CF299" i="14"/>
  <c r="CD299" i="14"/>
  <c r="DX299" i="14"/>
  <c r="DD299" i="14"/>
  <c r="CI299" i="14"/>
  <c r="DU299" i="14"/>
  <c r="BX299" i="14"/>
  <c r="BV299" i="14"/>
  <c r="DP299" i="14"/>
  <c r="CA299" i="14"/>
  <c r="DM299" i="14"/>
  <c r="DS299" i="14"/>
  <c r="DY299" i="14"/>
  <c r="DH299" i="14"/>
  <c r="DA299" i="14"/>
  <c r="DC299" i="14"/>
  <c r="CS299" i="14"/>
  <c r="BS299" i="14"/>
  <c r="CG299" i="14"/>
  <c r="DK299" i="14"/>
  <c r="DQ299" i="14"/>
  <c r="CJ299" i="14"/>
  <c r="CY299" i="14"/>
  <c r="DN299" i="14"/>
  <c r="BQ299" i="14"/>
  <c r="BW299" i="14"/>
  <c r="CK299" i="14"/>
  <c r="BT299" i="14"/>
  <c r="CZ299" i="14"/>
  <c r="CV299" i="14"/>
  <c r="CX299" i="14"/>
  <c r="DW299" i="14"/>
  <c r="CH299" i="14"/>
  <c r="DT299" i="14"/>
  <c r="DR299" i="14"/>
  <c r="CC299" i="14"/>
  <c r="CW299" i="14"/>
  <c r="DO299" i="14"/>
  <c r="BU299" i="14"/>
  <c r="DF299" i="14"/>
  <c r="DB299" i="14"/>
  <c r="DV299" i="14"/>
  <c r="CB299" i="14"/>
  <c r="DE299" i="14"/>
  <c r="BZ299" i="14"/>
  <c r="CU299" i="14"/>
  <c r="BY299" i="14"/>
  <c r="DL299" i="14"/>
  <c r="CE299" i="14"/>
  <c r="DJ299" i="14"/>
  <c r="DI299" i="14"/>
  <c r="CR299" i="14"/>
  <c r="CQ299" i="14"/>
  <c r="CP299" i="14"/>
  <c r="CO299" i="14"/>
  <c r="CN299" i="14"/>
  <c r="BM376" i="14"/>
  <c r="CZ376" i="14" s="1"/>
  <c r="BM354" i="14"/>
  <c r="CC354" i="14" s="1"/>
  <c r="BM375" i="14"/>
  <c r="CX375" i="14" s="1"/>
  <c r="CH344" i="14"/>
  <c r="DL344" i="14"/>
  <c r="DU344" i="14"/>
  <c r="CT344" i="14"/>
  <c r="DY344" i="14"/>
  <c r="CV344" i="14"/>
  <c r="DI344" i="14"/>
  <c r="BW344" i="14"/>
  <c r="CD291" i="14"/>
  <c r="DS291" i="14"/>
  <c r="CZ291" i="14"/>
  <c r="DO291" i="14"/>
  <c r="DL291" i="14"/>
  <c r="BV291" i="14"/>
  <c r="CP291" i="14"/>
  <c r="CX291" i="14"/>
  <c r="CR291" i="14"/>
  <c r="DR291" i="14"/>
  <c r="CB291" i="14"/>
  <c r="DF291" i="14"/>
  <c r="DD291" i="14"/>
  <c r="DI291" i="14"/>
  <c r="CL291" i="14"/>
  <c r="CO291" i="14"/>
  <c r="CW291" i="14"/>
  <c r="DY291" i="14"/>
  <c r="BT291" i="14"/>
  <c r="BZ291" i="14"/>
  <c r="BX291" i="14"/>
  <c r="DA291" i="14"/>
  <c r="CN291" i="14"/>
  <c r="DQ291" i="14"/>
  <c r="DT291" i="14"/>
  <c r="BR291" i="14"/>
  <c r="DK291" i="14"/>
  <c r="CC291" i="14"/>
  <c r="CQ291" i="14"/>
  <c r="CK291" i="14"/>
  <c r="CV291" i="14"/>
  <c r="DW291" i="14"/>
  <c r="DP291" i="14"/>
  <c r="CY291" i="14"/>
  <c r="DE291" i="14"/>
  <c r="BW291" i="14"/>
  <c r="CM291" i="14"/>
  <c r="CU291" i="14"/>
  <c r="CS291" i="14"/>
  <c r="DV291" i="14"/>
  <c r="DU291" i="14"/>
  <c r="CA291" i="14"/>
  <c r="BY291" i="14"/>
  <c r="DJ291" i="14"/>
  <c r="DC291" i="14"/>
  <c r="DN291" i="14"/>
  <c r="DB291" i="14"/>
  <c r="DX291" i="14"/>
  <c r="BU291" i="14"/>
  <c r="DH291" i="14"/>
  <c r="DG291" i="14"/>
  <c r="BS291" i="14"/>
  <c r="DM291" i="14"/>
  <c r="BQ291" i="14"/>
  <c r="CT291" i="14"/>
  <c r="CJ291" i="14"/>
  <c r="CI291" i="14"/>
  <c r="CH291" i="14"/>
  <c r="CG291" i="14"/>
  <c r="CF291" i="14"/>
  <c r="DZ219" i="14"/>
  <c r="CG346" i="13"/>
  <c r="CJ346" i="13"/>
  <c r="DW346" i="13"/>
  <c r="DF346" i="13"/>
  <c r="BQ346" i="13"/>
  <c r="CU346" i="13"/>
  <c r="DB346" i="13"/>
  <c r="CF346" i="13"/>
  <c r="CL346" i="13"/>
  <c r="DO346" i="13"/>
  <c r="CX346" i="13"/>
  <c r="DT346" i="13"/>
  <c r="DY346" i="13"/>
  <c r="CT346" i="13"/>
  <c r="CD346" i="13"/>
  <c r="CC346" i="13"/>
  <c r="CO346" i="13"/>
  <c r="CK346" i="13"/>
  <c r="DX346" i="13"/>
  <c r="DG346" i="13"/>
  <c r="CP346" i="13"/>
  <c r="DL346" i="13"/>
  <c r="DQ346" i="13"/>
  <c r="DP346" i="13"/>
  <c r="CY346" i="13"/>
  <c r="BR346" i="13"/>
  <c r="DD346" i="13"/>
  <c r="DI346" i="13"/>
  <c r="CE346" i="13"/>
  <c r="CA346" i="13"/>
  <c r="DH346" i="13"/>
  <c r="CQ346" i="13"/>
  <c r="DU346" i="13"/>
  <c r="CV346" i="13"/>
  <c r="DA346" i="13"/>
  <c r="CM346" i="13"/>
  <c r="CI346" i="13"/>
  <c r="CZ346" i="13"/>
  <c r="BS346" i="13"/>
  <c r="DM346" i="13"/>
  <c r="DS346" i="13"/>
  <c r="CS346" i="13"/>
  <c r="CB346" i="13"/>
  <c r="BT346" i="13"/>
  <c r="DN346" i="13"/>
  <c r="CW346" i="13"/>
  <c r="DC346" i="13"/>
  <c r="DJ346" i="13"/>
  <c r="CH346" i="13"/>
  <c r="DR346" i="13"/>
  <c r="DE346" i="13"/>
  <c r="CN346" i="13"/>
  <c r="CR346" i="13"/>
  <c r="DV346" i="13"/>
  <c r="DK346" i="13"/>
  <c r="BZ346" i="13"/>
  <c r="BY346" i="13"/>
  <c r="BX346" i="13"/>
  <c r="BW346" i="13"/>
  <c r="AS509" i="14"/>
  <c r="AL502" i="14"/>
  <c r="V486" i="14"/>
  <c r="Q481" i="14"/>
  <c r="H472" i="14"/>
  <c r="I473" i="14"/>
  <c r="AQ507" i="14"/>
  <c r="AJ500" i="14"/>
  <c r="X488" i="14"/>
  <c r="AD494" i="14"/>
  <c r="D468" i="14"/>
  <c r="BM468" i="14" s="1"/>
  <c r="BR468" i="14" s="1"/>
  <c r="AO505" i="14"/>
  <c r="AH498" i="14"/>
  <c r="R482" i="14"/>
  <c r="M477" i="14"/>
  <c r="P480" i="14"/>
  <c r="AK501" i="14"/>
  <c r="AF496" i="14"/>
  <c r="AA491" i="14"/>
  <c r="L476" i="14"/>
  <c r="N478" i="14"/>
  <c r="AI499" i="14"/>
  <c r="AE495" i="14"/>
  <c r="Z490" i="14"/>
  <c r="O479" i="14"/>
  <c r="J474" i="14"/>
  <c r="W487" i="14"/>
  <c r="F470" i="14"/>
  <c r="AG497" i="14"/>
  <c r="U485" i="14"/>
  <c r="AB492" i="14"/>
  <c r="G471" i="14"/>
  <c r="AT510" i="14"/>
  <c r="K475" i="14"/>
  <c r="AR508" i="14"/>
  <c r="Y489" i="14"/>
  <c r="AN504" i="14"/>
  <c r="E469" i="14"/>
  <c r="AP506" i="14"/>
  <c r="AM503" i="14"/>
  <c r="AC493" i="14"/>
  <c r="S483" i="14"/>
  <c r="T484" i="14"/>
  <c r="DA377" i="13"/>
  <c r="DQ377" i="13"/>
  <c r="DY377" i="13"/>
  <c r="CV377" i="13"/>
  <c r="BW377" i="13"/>
  <c r="BT377" i="13"/>
  <c r="CX377" i="13"/>
  <c r="DX377" i="13"/>
  <c r="CN377" i="13"/>
  <c r="CS377" i="13"/>
  <c r="CL377" i="13"/>
  <c r="CB377" i="13"/>
  <c r="DM377" i="13"/>
  <c r="DI377" i="13"/>
  <c r="DW377" i="13"/>
  <c r="CW377" i="13"/>
  <c r="CF377" i="13"/>
  <c r="CK377" i="13"/>
  <c r="BR377" i="13"/>
  <c r="DH377" i="13"/>
  <c r="CY377" i="13"/>
  <c r="CO377" i="13"/>
  <c r="BX377" i="13"/>
  <c r="CC377" i="13"/>
  <c r="CJ377" i="13"/>
  <c r="DO377" i="13"/>
  <c r="DJ377" i="13"/>
  <c r="CQ377" i="13"/>
  <c r="CG377" i="13"/>
  <c r="DU377" i="13"/>
  <c r="BU377" i="13"/>
  <c r="CH377" i="13"/>
  <c r="DT377" i="13"/>
  <c r="DF377" i="13"/>
  <c r="DG377" i="13"/>
  <c r="CI377" i="13"/>
  <c r="BY377" i="13"/>
  <c r="CU377" i="13"/>
  <c r="CR377" i="13"/>
  <c r="CD377" i="13"/>
  <c r="DR377" i="13"/>
  <c r="BS377" i="13"/>
  <c r="DV377" i="13"/>
  <c r="CE377" i="13"/>
  <c r="CP377" i="13"/>
  <c r="BZ377" i="13"/>
  <c r="DN377" i="13"/>
  <c r="BV377" i="13"/>
  <c r="DP377" i="13"/>
  <c r="CT377" i="13"/>
  <c r="DK377" i="13"/>
  <c r="DL377" i="13"/>
  <c r="CA377" i="13"/>
  <c r="BQ377" i="13"/>
  <c r="DZ377" i="13" s="1"/>
  <c r="DS377" i="13"/>
  <c r="CM377" i="13"/>
  <c r="DE377" i="13"/>
  <c r="DD377" i="13"/>
  <c r="DC377" i="13"/>
  <c r="DB377" i="13"/>
  <c r="DZ280" i="13"/>
  <c r="DZ222" i="14"/>
  <c r="DZ404" i="13"/>
  <c r="E276" i="12"/>
  <c r="N285" i="12"/>
  <c r="B339" i="12"/>
  <c r="AK308" i="12"/>
  <c r="AF303" i="12"/>
  <c r="U292" i="12"/>
  <c r="AH305" i="12"/>
  <c r="AN311" i="12"/>
  <c r="AP313" i="12"/>
  <c r="L283" i="12"/>
  <c r="AB299" i="12"/>
  <c r="F277" i="12"/>
  <c r="S290" i="12"/>
  <c r="R289" i="12"/>
  <c r="T291" i="12"/>
  <c r="D275" i="12"/>
  <c r="H279" i="12"/>
  <c r="J281" i="12"/>
  <c r="AI306" i="12"/>
  <c r="P287" i="12"/>
  <c r="I280" i="12"/>
  <c r="K282" i="12"/>
  <c r="V293" i="12"/>
  <c r="X295" i="12"/>
  <c r="Z297" i="12"/>
  <c r="AD301" i="12"/>
  <c r="G278" i="12"/>
  <c r="Y296" i="12"/>
  <c r="AA298" i="12"/>
  <c r="M284" i="12"/>
  <c r="O286" i="12"/>
  <c r="Q288" i="12"/>
  <c r="AM310" i="12"/>
  <c r="AJ307" i="12"/>
  <c r="AL309" i="12"/>
  <c r="AS316" i="12"/>
  <c r="AU318" i="12"/>
  <c r="AQ314" i="12"/>
  <c r="AC300" i="12"/>
  <c r="AE302" i="12"/>
  <c r="AG304" i="12"/>
  <c r="AT317" i="12"/>
  <c r="W294" i="12"/>
  <c r="AO312" i="12"/>
  <c r="CY311" i="14"/>
  <c r="BM468" i="13"/>
  <c r="BQ468" i="13" s="1"/>
  <c r="DZ468" i="13" s="1"/>
  <c r="CL348" i="13"/>
  <c r="CP348" i="13"/>
  <c r="CF348" i="13"/>
  <c r="CO348" i="13"/>
  <c r="CI348" i="13"/>
  <c r="CD348" i="13"/>
  <c r="DW348" i="13"/>
  <c r="CX348" i="13"/>
  <c r="DL348" i="13"/>
  <c r="DQ348" i="13"/>
  <c r="DB348" i="13"/>
  <c r="DO348" i="13"/>
  <c r="BR348" i="13"/>
  <c r="DD348" i="13"/>
  <c r="DI348" i="13"/>
  <c r="CT348" i="13"/>
  <c r="CN348" i="13"/>
  <c r="CC348" i="13"/>
  <c r="DX348" i="13"/>
  <c r="DG348" i="13"/>
  <c r="DU348" i="13"/>
  <c r="CV348" i="13"/>
  <c r="DA348" i="13"/>
  <c r="CE348" i="13"/>
  <c r="DP348" i="13"/>
  <c r="CY348" i="13"/>
  <c r="DM348" i="13"/>
  <c r="DS348" i="13"/>
  <c r="CS348" i="13"/>
  <c r="CG348" i="13"/>
  <c r="DH348" i="13"/>
  <c r="BS348" i="13"/>
  <c r="DE348" i="13"/>
  <c r="DK348" i="13"/>
  <c r="BU348" i="13"/>
  <c r="CH348" i="13"/>
  <c r="CM348" i="13"/>
  <c r="CZ348" i="13"/>
  <c r="DV348" i="13"/>
  <c r="CW348" i="13"/>
  <c r="DC348" i="13"/>
  <c r="BV348" i="13"/>
  <c r="CQ348" i="13"/>
  <c r="BT348" i="13"/>
  <c r="DF348" i="13"/>
  <c r="DT348" i="13"/>
  <c r="DY348" i="13"/>
  <c r="DJ348" i="13"/>
  <c r="CJ348" i="13"/>
  <c r="DR348" i="13"/>
  <c r="CK348" i="13"/>
  <c r="BQ348" i="13"/>
  <c r="CR348" i="13"/>
  <c r="DN348" i="13"/>
  <c r="CU348" i="13"/>
  <c r="CB348" i="13"/>
  <c r="CA348" i="13"/>
  <c r="BZ348" i="13"/>
  <c r="BY348" i="13"/>
  <c r="BM410" i="13"/>
  <c r="BU410" i="13" s="1"/>
  <c r="BM414" i="13"/>
  <c r="BY414" i="13" s="1"/>
  <c r="BM441" i="13"/>
  <c r="BM416" i="13"/>
  <c r="CA416" i="13" s="1"/>
  <c r="BM406" i="13"/>
  <c r="BQ406" i="13" s="1"/>
  <c r="DA371" i="13"/>
  <c r="DK371" i="13"/>
  <c r="DD371" i="13"/>
  <c r="DI371" i="13"/>
  <c r="DJ371" i="13"/>
  <c r="DF371" i="13"/>
  <c r="DE371" i="13"/>
  <c r="DG371" i="13"/>
  <c r="DN371" i="13"/>
  <c r="DC371" i="13"/>
  <c r="DM371" i="13"/>
  <c r="CO371" i="13"/>
  <c r="DS371" i="13"/>
  <c r="CC371" i="13"/>
  <c r="CB371" i="13"/>
  <c r="BT371" i="13"/>
  <c r="DW371" i="13"/>
  <c r="CG371" i="13"/>
  <c r="CM371" i="13"/>
  <c r="BU371" i="13"/>
  <c r="DP371" i="13"/>
  <c r="DO371" i="13"/>
  <c r="BY371" i="13"/>
  <c r="CE371" i="13"/>
  <c r="CJ371" i="13"/>
  <c r="BZ371" i="13"/>
  <c r="CQ371" i="13"/>
  <c r="BQ371" i="13"/>
  <c r="DZ371" i="13" s="1"/>
  <c r="BW371" i="13"/>
  <c r="DX371" i="13"/>
  <c r="CR371" i="13"/>
  <c r="CI371" i="13"/>
  <c r="DT371" i="13"/>
  <c r="DY371" i="13"/>
  <c r="CH371" i="13"/>
  <c r="BV371" i="13"/>
  <c r="CZ371" i="13"/>
  <c r="CA371" i="13"/>
  <c r="CN371" i="13"/>
  <c r="DQ371" i="13"/>
  <c r="DV371" i="13"/>
  <c r="CL371" i="13"/>
  <c r="DL371" i="13"/>
  <c r="DH371" i="13"/>
  <c r="DU371" i="13"/>
  <c r="BX371" i="13"/>
  <c r="CK371" i="13"/>
  <c r="DR371" i="13"/>
  <c r="CP371" i="13"/>
  <c r="BS371" i="13"/>
  <c r="DB371" i="13"/>
  <c r="CF371" i="13"/>
  <c r="CS371" i="13"/>
  <c r="CD371" i="13"/>
  <c r="BR371" i="13"/>
  <c r="CY371" i="13"/>
  <c r="CX371" i="13"/>
  <c r="CW371" i="13"/>
  <c r="CV371" i="13"/>
  <c r="CF356" i="13"/>
  <c r="CD283" i="14"/>
  <c r="CM283" i="14"/>
  <c r="CJ283" i="14"/>
  <c r="BT283" i="14"/>
  <c r="DN283" i="14"/>
  <c r="BQ283" i="14"/>
  <c r="CU283" i="14"/>
  <c r="DA283" i="14"/>
  <c r="CO283" i="14"/>
  <c r="DW283" i="14"/>
  <c r="DF283" i="14"/>
  <c r="DT283" i="14"/>
  <c r="DR283" i="14"/>
  <c r="CS283" i="14"/>
  <c r="CH283" i="14"/>
  <c r="DO283" i="14"/>
  <c r="CX283" i="14"/>
  <c r="DL283" i="14"/>
  <c r="DJ283" i="14"/>
  <c r="BU283" i="14"/>
  <c r="DX283" i="14"/>
  <c r="DG283" i="14"/>
  <c r="BR283" i="14"/>
  <c r="DD283" i="14"/>
  <c r="DB283" i="14"/>
  <c r="DH283" i="14"/>
  <c r="CQ283" i="14"/>
  <c r="DM283" i="14"/>
  <c r="DS283" i="14"/>
  <c r="DY283" i="14"/>
  <c r="CF283" i="14"/>
  <c r="CP283" i="14"/>
  <c r="CZ283" i="14"/>
  <c r="BS283" i="14"/>
  <c r="DE283" i="14"/>
  <c r="DK283" i="14"/>
  <c r="DQ283" i="14"/>
  <c r="CK283" i="14"/>
  <c r="CW283" i="14"/>
  <c r="CL283" i="14"/>
  <c r="CV283" i="14"/>
  <c r="CG283" i="14"/>
  <c r="DC283" i="14"/>
  <c r="CE283" i="14"/>
  <c r="DP283" i="14"/>
  <c r="CT283" i="14"/>
  <c r="CN283" i="14"/>
  <c r="CR283" i="14"/>
  <c r="DI283" i="14"/>
  <c r="CI283" i="14"/>
  <c r="CY283" i="14"/>
  <c r="DV283" i="14"/>
  <c r="DU283" i="14"/>
  <c r="CC283" i="14"/>
  <c r="CB283" i="14"/>
  <c r="CA283" i="14"/>
  <c r="BZ283" i="14"/>
  <c r="BY283" i="14"/>
  <c r="BX283" i="14"/>
  <c r="DD307" i="14"/>
  <c r="DB307" i="14"/>
  <c r="DN307" i="14"/>
  <c r="BS307" i="14"/>
  <c r="CG307" i="14"/>
  <c r="CM307" i="14"/>
  <c r="DQ307" i="14"/>
  <c r="CJ307" i="14"/>
  <c r="DJ307" i="14"/>
  <c r="DC307" i="14"/>
  <c r="DV307" i="14"/>
  <c r="BY307" i="14"/>
  <c r="CE307" i="14"/>
  <c r="CS307" i="14"/>
  <c r="CB307" i="14"/>
  <c r="DF307" i="14"/>
  <c r="CP307" i="14"/>
  <c r="BQ307" i="14"/>
  <c r="BW307" i="14"/>
  <c r="CK307" i="14"/>
  <c r="BT307" i="14"/>
  <c r="DW307" i="14"/>
  <c r="CH307" i="14"/>
  <c r="DT307" i="14"/>
  <c r="DR307" i="14"/>
  <c r="CC307" i="14"/>
  <c r="DA307" i="14"/>
  <c r="CQ307" i="14"/>
  <c r="BR307" i="14"/>
  <c r="CF307" i="14"/>
  <c r="CD307" i="14"/>
  <c r="DX307" i="14"/>
  <c r="DK307" i="14"/>
  <c r="DL307" i="14"/>
  <c r="DE307" i="14"/>
  <c r="CI307" i="14"/>
  <c r="DU307" i="14"/>
  <c r="BX307" i="14"/>
  <c r="BV307" i="14"/>
  <c r="DP307" i="14"/>
  <c r="DG307" i="14"/>
  <c r="CO307" i="14"/>
  <c r="DI307" i="14"/>
  <c r="CN307" i="14"/>
  <c r="DH307" i="14"/>
  <c r="DS307" i="14"/>
  <c r="DM307" i="14"/>
  <c r="CL307" i="14"/>
  <c r="DY307" i="14"/>
  <c r="DO307" i="14"/>
  <c r="BU307" i="14"/>
  <c r="CA307" i="14"/>
  <c r="CR307" i="14"/>
  <c r="BZ307" i="14"/>
  <c r="CZ307" i="14"/>
  <c r="CY307" i="14"/>
  <c r="CX307" i="14"/>
  <c r="CW307" i="14"/>
  <c r="CV307" i="14"/>
  <c r="CR362" i="13"/>
  <c r="CT362" i="13"/>
  <c r="DA362" i="13"/>
  <c r="CW362" i="13"/>
  <c r="DE362" i="13"/>
  <c r="CY362" i="13"/>
  <c r="CS362" i="13"/>
  <c r="CV362" i="13"/>
  <c r="DD362" i="13"/>
  <c r="DI362" i="13"/>
  <c r="BT362" i="13"/>
  <c r="BX362" i="13"/>
  <c r="BV362" i="13"/>
  <c r="DO362" i="13"/>
  <c r="CZ362" i="13"/>
  <c r="CC362" i="13"/>
  <c r="DU362" i="13"/>
  <c r="DV362" i="13"/>
  <c r="DS362" i="13"/>
  <c r="CD362" i="13"/>
  <c r="BU362" i="13"/>
  <c r="DM362" i="13"/>
  <c r="DJ362" i="13"/>
  <c r="DF362" i="13"/>
  <c r="DL362" i="13"/>
  <c r="CQ362" i="13"/>
  <c r="DX362" i="13"/>
  <c r="CG362" i="13"/>
  <c r="CI362" i="13"/>
  <c r="CF362" i="13"/>
  <c r="BZ362" i="13"/>
  <c r="DB362" i="13"/>
  <c r="DP362" i="13"/>
  <c r="BY362" i="13"/>
  <c r="BW362" i="13"/>
  <c r="BS362" i="13"/>
  <c r="DN362" i="13"/>
  <c r="CX362" i="13"/>
  <c r="DH362" i="13"/>
  <c r="BQ362" i="13"/>
  <c r="DZ362" i="13" s="1"/>
  <c r="DT362" i="13"/>
  <c r="DR362" i="13"/>
  <c r="CA362" i="13"/>
  <c r="CU362" i="13"/>
  <c r="DC362" i="13"/>
  <c r="DQ362" i="13"/>
  <c r="CB362" i="13"/>
  <c r="DK362" i="13"/>
  <c r="CH362" i="13"/>
  <c r="BR362" i="13"/>
  <c r="CJ362" i="13"/>
  <c r="DW362" i="13"/>
  <c r="DG362" i="13"/>
  <c r="CE362" i="13"/>
  <c r="DY362" i="13"/>
  <c r="CP362" i="13"/>
  <c r="CO362" i="13"/>
  <c r="CN362" i="13"/>
  <c r="CM362" i="13"/>
  <c r="DF300" i="14"/>
  <c r="DB300" i="14"/>
  <c r="DC300" i="14"/>
  <c r="DK300" i="14"/>
  <c r="DY300" i="14"/>
  <c r="DH300" i="14"/>
  <c r="BS300" i="14"/>
  <c r="CG300" i="14"/>
  <c r="DA300" i="14"/>
  <c r="CE300" i="14"/>
  <c r="DQ300" i="14"/>
  <c r="CJ300" i="14"/>
  <c r="DV300" i="14"/>
  <c r="BY300" i="14"/>
  <c r="BW300" i="14"/>
  <c r="DI300" i="14"/>
  <c r="CB300" i="14"/>
  <c r="DN300" i="14"/>
  <c r="BQ300" i="14"/>
  <c r="DD300" i="14"/>
  <c r="DR300" i="14"/>
  <c r="CK300" i="14"/>
  <c r="BT300" i="14"/>
  <c r="CH300" i="14"/>
  <c r="DT300" i="14"/>
  <c r="DG300" i="14"/>
  <c r="DE300" i="14"/>
  <c r="CL300" i="14"/>
  <c r="BU300" i="14"/>
  <c r="DO300" i="14"/>
  <c r="BR300" i="14"/>
  <c r="CF300" i="14"/>
  <c r="CU300" i="14"/>
  <c r="CD300" i="14"/>
  <c r="DX300" i="14"/>
  <c r="CI300" i="14"/>
  <c r="DU300" i="14"/>
  <c r="BX300" i="14"/>
  <c r="CX300" i="14"/>
  <c r="CC300" i="14"/>
  <c r="CY300" i="14"/>
  <c r="DP300" i="14"/>
  <c r="DW300" i="14"/>
  <c r="CA300" i="14"/>
  <c r="CZ300" i="14"/>
  <c r="BZ300" i="14"/>
  <c r="DS300" i="14"/>
  <c r="DM300" i="14"/>
  <c r="CW300" i="14"/>
  <c r="DJ300" i="14"/>
  <c r="DL300" i="14"/>
  <c r="BV300" i="14"/>
  <c r="CV300" i="14"/>
  <c r="CT300" i="14"/>
  <c r="CS300" i="14"/>
  <c r="CR300" i="14"/>
  <c r="CQ300" i="14"/>
  <c r="CP300" i="14"/>
  <c r="CO300" i="14"/>
  <c r="AR378" i="12"/>
  <c r="AS379" i="12"/>
  <c r="AC363" i="12"/>
  <c r="M347" i="12"/>
  <c r="X358" i="12"/>
  <c r="H342" i="12"/>
  <c r="AQ377" i="12"/>
  <c r="K345" i="12"/>
  <c r="F340" i="12"/>
  <c r="AP376" i="12"/>
  <c r="AA361" i="12"/>
  <c r="V356" i="12"/>
  <c r="AN374" i="12"/>
  <c r="AO375" i="12"/>
  <c r="Y359" i="12"/>
  <c r="I343" i="12"/>
  <c r="T354" i="12"/>
  <c r="D338" i="12"/>
  <c r="AL372" i="12"/>
  <c r="AM373" i="12"/>
  <c r="W357" i="12"/>
  <c r="E339" i="12"/>
  <c r="R352" i="12"/>
  <c r="B402" i="12"/>
  <c r="AH368" i="12"/>
  <c r="AI369" i="12"/>
  <c r="S353" i="12"/>
  <c r="AD364" i="12"/>
  <c r="N348" i="12"/>
  <c r="AV382" i="12"/>
  <c r="AG367" i="12"/>
  <c r="AB362" i="12"/>
  <c r="AF366" i="12"/>
  <c r="Q351" i="12"/>
  <c r="L346" i="12"/>
  <c r="G341" i="12"/>
  <c r="P350" i="12"/>
  <c r="AK371" i="12"/>
  <c r="O349" i="12"/>
  <c r="AT380" i="12"/>
  <c r="Z360" i="12"/>
  <c r="AJ370" i="12"/>
  <c r="AU381" i="12"/>
  <c r="J344" i="12"/>
  <c r="AE365" i="12"/>
  <c r="U355" i="12"/>
  <c r="BM103" i="12"/>
  <c r="CH103" i="12" s="1"/>
  <c r="BM381" i="14"/>
  <c r="DD381" i="14" s="1"/>
  <c r="BM409" i="13"/>
  <c r="BT409" i="13" s="1"/>
  <c r="DN375" i="13"/>
  <c r="DM375" i="13"/>
  <c r="DJ375" i="13"/>
  <c r="DE375" i="13"/>
  <c r="DQ375" i="13"/>
  <c r="DD375" i="13"/>
  <c r="DL375" i="13"/>
  <c r="CQ375" i="13"/>
  <c r="BY375" i="13"/>
  <c r="CU375" i="13"/>
  <c r="BU375" i="13"/>
  <c r="DV375" i="13"/>
  <c r="DH375" i="13"/>
  <c r="DP375" i="13"/>
  <c r="CI375" i="13"/>
  <c r="BQ375" i="13"/>
  <c r="DZ375" i="13" s="1"/>
  <c r="CM375" i="13"/>
  <c r="CP375" i="13"/>
  <c r="CD375" i="13"/>
  <c r="CA375" i="13"/>
  <c r="DT375" i="13"/>
  <c r="CE375" i="13"/>
  <c r="BT375" i="13"/>
  <c r="CB375" i="13"/>
  <c r="DO375" i="13"/>
  <c r="DR375" i="13"/>
  <c r="DG375" i="13"/>
  <c r="BS375" i="13"/>
  <c r="CV375" i="13"/>
  <c r="BW375" i="13"/>
  <c r="CL375" i="13"/>
  <c r="CR375" i="13"/>
  <c r="DU375" i="13"/>
  <c r="CN375" i="13"/>
  <c r="DY375" i="13"/>
  <c r="BR375" i="13"/>
  <c r="BV375" i="13"/>
  <c r="DK375" i="13"/>
  <c r="DI375" i="13"/>
  <c r="CW375" i="13"/>
  <c r="CF375" i="13"/>
  <c r="CS375" i="13"/>
  <c r="CJ375" i="13"/>
  <c r="CT375" i="13"/>
  <c r="DF375" i="13"/>
  <c r="DS375" i="13"/>
  <c r="CG375" i="13"/>
  <c r="CK375" i="13"/>
  <c r="CC375" i="13"/>
  <c r="DX375" i="13"/>
  <c r="DW375" i="13"/>
  <c r="CH375" i="13"/>
  <c r="CO375" i="13"/>
  <c r="BZ375" i="13"/>
  <c r="BX375" i="13"/>
  <c r="DC375" i="13"/>
  <c r="DB375" i="13"/>
  <c r="DA375" i="13"/>
  <c r="CZ375" i="13"/>
  <c r="DP315" i="14"/>
  <c r="DW315" i="14"/>
  <c r="CH315" i="14"/>
  <c r="CV315" i="14"/>
  <c r="CT315" i="14"/>
  <c r="CC315" i="14"/>
  <c r="DL315" i="14"/>
  <c r="DT315" i="14"/>
  <c r="DU315" i="14"/>
  <c r="CY315" i="14"/>
  <c r="BZ315" i="14"/>
  <c r="CN315" i="14"/>
  <c r="CL315" i="14"/>
  <c r="BU315" i="14"/>
  <c r="CQ315" i="14"/>
  <c r="BR315" i="14"/>
  <c r="CF315" i="14"/>
  <c r="CD315" i="14"/>
  <c r="DX315" i="14"/>
  <c r="DV315" i="14"/>
  <c r="CI315" i="14"/>
  <c r="CW315" i="14"/>
  <c r="BX315" i="14"/>
  <c r="BV315" i="14"/>
  <c r="CZ315" i="14"/>
  <c r="DQ315" i="14"/>
  <c r="BS315" i="14"/>
  <c r="CG315" i="14"/>
  <c r="CM315" i="14"/>
  <c r="DA315" i="14"/>
  <c r="CJ315" i="14"/>
  <c r="DJ315" i="14"/>
  <c r="DO315" i="14"/>
  <c r="DS315" i="14"/>
  <c r="CX315" i="14"/>
  <c r="BY315" i="14"/>
  <c r="CE315" i="14"/>
  <c r="CS315" i="14"/>
  <c r="CB315" i="14"/>
  <c r="DR315" i="14"/>
  <c r="DN315" i="14"/>
  <c r="CU315" i="14"/>
  <c r="BW315" i="14"/>
  <c r="DY315" i="14"/>
  <c r="DK315" i="14"/>
  <c r="CK315" i="14"/>
  <c r="CA315" i="14"/>
  <c r="CR315" i="14"/>
  <c r="CP315" i="14"/>
  <c r="BT315" i="14"/>
  <c r="CO315" i="14"/>
  <c r="BQ315" i="14"/>
  <c r="DZ315" i="14" s="1"/>
  <c r="DM315" i="14"/>
  <c r="DI315" i="14"/>
  <c r="DH315" i="14"/>
  <c r="DG315" i="14"/>
  <c r="DF315" i="14"/>
  <c r="DE315" i="14"/>
  <c r="DD315" i="14"/>
  <c r="CB281" i="14"/>
  <c r="CR281" i="14"/>
  <c r="DN281" i="14"/>
  <c r="CW281" i="14"/>
  <c r="DK281" i="14"/>
  <c r="DQ281" i="14"/>
  <c r="CE281" i="14"/>
  <c r="CJ281" i="14"/>
  <c r="CL281" i="14"/>
  <c r="CC281" i="14"/>
  <c r="DW281" i="14"/>
  <c r="DF281" i="14"/>
  <c r="CO281" i="14"/>
  <c r="DC281" i="14"/>
  <c r="DI281" i="14"/>
  <c r="CA281" i="14"/>
  <c r="DO281" i="14"/>
  <c r="CX281" i="14"/>
  <c r="BQ281" i="14"/>
  <c r="CU281" i="14"/>
  <c r="DA281" i="14"/>
  <c r="CG281" i="14"/>
  <c r="CD281" i="14"/>
  <c r="CF281" i="14"/>
  <c r="DG281" i="14"/>
  <c r="CP281" i="14"/>
  <c r="DT281" i="14"/>
  <c r="DR281" i="14"/>
  <c r="CS281" i="14"/>
  <c r="CM281" i="14"/>
  <c r="DP281" i="14"/>
  <c r="CQ281" i="14"/>
  <c r="DU281" i="14"/>
  <c r="DD281" i="14"/>
  <c r="DB281" i="14"/>
  <c r="CN281" i="14"/>
  <c r="CI281" i="14"/>
  <c r="DH281" i="14"/>
  <c r="BS281" i="14"/>
  <c r="DM281" i="14"/>
  <c r="CV281" i="14"/>
  <c r="CT281" i="14"/>
  <c r="CH281" i="14"/>
  <c r="DE281" i="14"/>
  <c r="DL281" i="14"/>
  <c r="DS281" i="14"/>
  <c r="CK281" i="14"/>
  <c r="DX281" i="14"/>
  <c r="DJ281" i="14"/>
  <c r="CZ281" i="14"/>
  <c r="DY281" i="14"/>
  <c r="CY281" i="14"/>
  <c r="DV281" i="14"/>
  <c r="BR281" i="14"/>
  <c r="BZ281" i="14"/>
  <c r="BY281" i="14"/>
  <c r="BX281" i="14"/>
  <c r="BW281" i="14"/>
  <c r="BV281" i="14"/>
  <c r="BM108" i="12"/>
  <c r="BM121" i="12"/>
  <c r="CZ121" i="12" s="1"/>
  <c r="BM122" i="12"/>
  <c r="DA122" i="12" s="1"/>
  <c r="BM91" i="12"/>
  <c r="BV91" i="12" s="1"/>
  <c r="BM120" i="12"/>
  <c r="CZ120" i="12" s="1"/>
  <c r="DD365" i="13"/>
  <c r="CU365" i="13"/>
  <c r="CY365" i="13"/>
  <c r="DG365" i="13"/>
  <c r="CT365" i="13"/>
  <c r="DC365" i="13"/>
  <c r="DF365" i="13"/>
  <c r="CZ365" i="13"/>
  <c r="DA365" i="13"/>
  <c r="CF365" i="13"/>
  <c r="DO365" i="13"/>
  <c r="BZ365" i="13"/>
  <c r="DS365" i="13"/>
  <c r="DR365" i="13"/>
  <c r="CV365" i="13"/>
  <c r="DU365" i="13"/>
  <c r="BX365" i="13"/>
  <c r="CB365" i="13"/>
  <c r="DW365" i="13"/>
  <c r="CH365" i="13"/>
  <c r="DM365" i="13"/>
  <c r="DY365" i="13"/>
  <c r="DN365" i="13"/>
  <c r="DJ365" i="13"/>
  <c r="BT365" i="13"/>
  <c r="DB365" i="13"/>
  <c r="CG365" i="13"/>
  <c r="DQ365" i="13"/>
  <c r="CM365" i="13"/>
  <c r="CJ365" i="13"/>
  <c r="DP365" i="13"/>
  <c r="DH365" i="13"/>
  <c r="BY365" i="13"/>
  <c r="DI365" i="13"/>
  <c r="CA365" i="13"/>
  <c r="BW365" i="13"/>
  <c r="CD365" i="13"/>
  <c r="BQ365" i="13"/>
  <c r="DZ365" i="13" s="1"/>
  <c r="CK365" i="13"/>
  <c r="DX365" i="13"/>
  <c r="DV365" i="13"/>
  <c r="BR365" i="13"/>
  <c r="DE365" i="13"/>
  <c r="DL365" i="13"/>
  <c r="BU365" i="13"/>
  <c r="CL365" i="13"/>
  <c r="BV365" i="13"/>
  <c r="BS365" i="13"/>
  <c r="CX365" i="13"/>
  <c r="DK365" i="13"/>
  <c r="DT365" i="13"/>
  <c r="CI365" i="13"/>
  <c r="CE365" i="13"/>
  <c r="CW365" i="13"/>
  <c r="CC365" i="13"/>
  <c r="CS365" i="13"/>
  <c r="CR365" i="13"/>
  <c r="CQ365" i="13"/>
  <c r="CP365" i="13"/>
  <c r="BU403" i="14"/>
  <c r="DH403" i="14"/>
  <c r="CQ403" i="14"/>
  <c r="DK403" i="14"/>
  <c r="CL403" i="14"/>
  <c r="CX403" i="14"/>
  <c r="DF403" i="14"/>
  <c r="CZ403" i="14"/>
  <c r="CI403" i="14"/>
  <c r="DC403" i="14"/>
  <c r="DY403" i="14"/>
  <c r="CW403" i="14"/>
  <c r="CB403" i="14"/>
  <c r="BZ403" i="14"/>
  <c r="CR403" i="14"/>
  <c r="DT403" i="14"/>
  <c r="CU403" i="14"/>
  <c r="DQ403" i="14"/>
  <c r="DV403" i="14"/>
  <c r="BY403" i="14"/>
  <c r="CJ403" i="14"/>
  <c r="DL403" i="14"/>
  <c r="CM403" i="14"/>
  <c r="DI403" i="14"/>
  <c r="CP403" i="14"/>
  <c r="CC403" i="14"/>
  <c r="CH403" i="14"/>
  <c r="CE403" i="14"/>
  <c r="CF403" i="14"/>
  <c r="CA403" i="14"/>
  <c r="DO403" i="14"/>
  <c r="CV403" i="14"/>
  <c r="DJ403" i="14"/>
  <c r="CS403" i="14"/>
  <c r="CO403" i="14"/>
  <c r="DX403" i="14"/>
  <c r="DG403" i="14"/>
  <c r="CN403" i="14"/>
  <c r="DB403" i="14"/>
  <c r="CK403" i="14"/>
  <c r="DN403" i="14"/>
  <c r="BW403" i="14"/>
  <c r="CG403" i="14"/>
  <c r="DP403" i="14"/>
  <c r="DE403" i="14"/>
  <c r="DW403" i="14"/>
  <c r="DU403" i="14"/>
  <c r="CY403" i="14"/>
  <c r="DM403" i="14"/>
  <c r="CD403" i="14"/>
  <c r="DD403" i="14"/>
  <c r="DR403" i="14"/>
  <c r="BV403" i="14"/>
  <c r="CT403" i="14"/>
  <c r="DA403" i="14"/>
  <c r="DS403" i="14"/>
  <c r="BX403" i="14"/>
  <c r="BT403" i="14"/>
  <c r="BS403" i="14"/>
  <c r="BR403" i="14"/>
  <c r="B465" i="12"/>
  <c r="AB425" i="12"/>
  <c r="AI432" i="12"/>
  <c r="AP439" i="12"/>
  <c r="O412" i="12"/>
  <c r="P413" i="12"/>
  <c r="AV445" i="12"/>
  <c r="Z423" i="12"/>
  <c r="AG430" i="12"/>
  <c r="E402" i="12"/>
  <c r="M410" i="12"/>
  <c r="N411" i="12"/>
  <c r="AU444" i="12"/>
  <c r="AW446" i="12"/>
  <c r="AS442" i="12"/>
  <c r="AE428" i="12"/>
  <c r="D401" i="12"/>
  <c r="K408" i="12"/>
  <c r="L409" i="12"/>
  <c r="Q414" i="12"/>
  <c r="AT443" i="12"/>
  <c r="AO438" i="12"/>
  <c r="AC426" i="12"/>
  <c r="Y422" i="12"/>
  <c r="I406" i="12"/>
  <c r="J407" i="12"/>
  <c r="AK434" i="12"/>
  <c r="AJ433" i="12"/>
  <c r="AR441" i="12"/>
  <c r="AA424" i="12"/>
  <c r="W420" i="12"/>
  <c r="X421" i="12"/>
  <c r="F403" i="12"/>
  <c r="AD427" i="12"/>
  <c r="AH431" i="12"/>
  <c r="AN437" i="12"/>
  <c r="AQ440" i="12"/>
  <c r="U418" i="12"/>
  <c r="V419" i="12"/>
  <c r="G404" i="12"/>
  <c r="AF429" i="12"/>
  <c r="AL435" i="12"/>
  <c r="AM436" i="12"/>
  <c r="S416" i="12"/>
  <c r="T417" i="12"/>
  <c r="H405" i="12"/>
  <c r="R415" i="12"/>
  <c r="CC290" i="14"/>
  <c r="CN290" i="14"/>
  <c r="DD290" i="14"/>
  <c r="DB290" i="14"/>
  <c r="DP290" i="14"/>
  <c r="CY290" i="14"/>
  <c r="BR290" i="14"/>
  <c r="CO290" i="14"/>
  <c r="BX290" i="14"/>
  <c r="BV290" i="14"/>
  <c r="DH290" i="14"/>
  <c r="CA290" i="14"/>
  <c r="DU290" i="14"/>
  <c r="CW290" i="14"/>
  <c r="DS290" i="14"/>
  <c r="DY290" i="14"/>
  <c r="CZ290" i="14"/>
  <c r="BS290" i="14"/>
  <c r="DM290" i="14"/>
  <c r="CL290" i="14"/>
  <c r="DK290" i="14"/>
  <c r="DQ290" i="14"/>
  <c r="CB290" i="14"/>
  <c r="DV290" i="14"/>
  <c r="DE290" i="14"/>
  <c r="CQ290" i="14"/>
  <c r="CU290" i="14"/>
  <c r="CS290" i="14"/>
  <c r="CT290" i="14"/>
  <c r="BW290" i="14"/>
  <c r="DA290" i="14"/>
  <c r="DW290" i="14"/>
  <c r="DF290" i="14"/>
  <c r="BQ290" i="14"/>
  <c r="CM290" i="14"/>
  <c r="CP290" i="14"/>
  <c r="DT290" i="14"/>
  <c r="DR290" i="14"/>
  <c r="BU290" i="14"/>
  <c r="DO290" i="14"/>
  <c r="CX290" i="14"/>
  <c r="BT290" i="14"/>
  <c r="CR290" i="14"/>
  <c r="DG290" i="14"/>
  <c r="DN290" i="14"/>
  <c r="CK290" i="14"/>
  <c r="DL290" i="14"/>
  <c r="BZ290" i="14"/>
  <c r="DC290" i="14"/>
  <c r="BY290" i="14"/>
  <c r="DJ290" i="14"/>
  <c r="DI290" i="14"/>
  <c r="DX290" i="14"/>
  <c r="CV290" i="14"/>
  <c r="CJ290" i="14"/>
  <c r="CI290" i="14"/>
  <c r="CH290" i="14"/>
  <c r="CG290" i="14"/>
  <c r="CF290" i="14"/>
  <c r="CE290" i="14"/>
  <c r="BM357" i="14"/>
  <c r="CG357" i="14" s="1"/>
  <c r="BM367" i="14"/>
  <c r="CP367" i="14" s="1"/>
  <c r="BM359" i="14"/>
  <c r="CH359" i="14" s="1"/>
  <c r="BM380" i="14"/>
  <c r="DD380" i="14" s="1"/>
  <c r="BM349" i="14"/>
  <c r="BX349" i="14" s="1"/>
  <c r="DZ220" i="14"/>
  <c r="CF273" i="12"/>
  <c r="CC273" i="12"/>
  <c r="CD273" i="12"/>
  <c r="CB273" i="12"/>
  <c r="BY273" i="12"/>
  <c r="CA273" i="12"/>
  <c r="BX273" i="12"/>
  <c r="DJ273" i="12"/>
  <c r="CS273" i="12"/>
  <c r="DV273" i="12"/>
  <c r="DE273" i="12"/>
  <c r="CN273" i="12"/>
  <c r="DG273" i="12"/>
  <c r="CO273" i="12"/>
  <c r="DM273" i="12"/>
  <c r="DB273" i="12"/>
  <c r="CK273" i="12"/>
  <c r="DN273" i="12"/>
  <c r="CW273" i="12"/>
  <c r="DW273" i="12"/>
  <c r="DC273" i="12"/>
  <c r="DX273" i="12"/>
  <c r="CY273" i="12"/>
  <c r="DA273" i="12"/>
  <c r="CT273" i="12"/>
  <c r="DF273" i="12"/>
  <c r="CQ273" i="12"/>
  <c r="DK273" i="12"/>
  <c r="CL273" i="12"/>
  <c r="DP273" i="12"/>
  <c r="CX273" i="12"/>
  <c r="CG273" i="12"/>
  <c r="DS273" i="12"/>
  <c r="CU273" i="12"/>
  <c r="DY273" i="12"/>
  <c r="DH273" i="12"/>
  <c r="CP273" i="12"/>
  <c r="DT273" i="12"/>
  <c r="CM273" i="12"/>
  <c r="BW273" i="12"/>
  <c r="CJ273" i="12"/>
  <c r="BZ273" i="12"/>
  <c r="DQ273" i="12"/>
  <c r="CZ273" i="12"/>
  <c r="CH273" i="12"/>
  <c r="DL273" i="12"/>
  <c r="DO273" i="12"/>
  <c r="CV273" i="12"/>
  <c r="DI273" i="12"/>
  <c r="CR273" i="12"/>
  <c r="DU273" i="12"/>
  <c r="DD273" i="12"/>
  <c r="CI273" i="12"/>
  <c r="CE273" i="12"/>
  <c r="DR273" i="12"/>
  <c r="BV273" i="12"/>
  <c r="BU273" i="12"/>
  <c r="BT273" i="12"/>
  <c r="BS273" i="12"/>
  <c r="BR273" i="12"/>
  <c r="CZ309" i="14"/>
  <c r="DV309" i="14"/>
  <c r="BY309" i="14"/>
  <c r="CM309" i="14"/>
  <c r="DY309" i="14"/>
  <c r="CJ309" i="14"/>
  <c r="DL309" i="14"/>
  <c r="CP309" i="14"/>
  <c r="BQ309" i="14"/>
  <c r="DZ309" i="14" s="1"/>
  <c r="CE309" i="14"/>
  <c r="DQ309" i="14"/>
  <c r="CB309" i="14"/>
  <c r="DO309" i="14"/>
  <c r="DF309" i="14"/>
  <c r="DH309" i="14"/>
  <c r="CH309" i="14"/>
  <c r="DT309" i="14"/>
  <c r="BW309" i="14"/>
  <c r="CS309" i="14"/>
  <c r="BT309" i="14"/>
  <c r="DG309" i="14"/>
  <c r="DW309" i="14"/>
  <c r="BZ309" i="14"/>
  <c r="CN309" i="14"/>
  <c r="DR309" i="14"/>
  <c r="CK309" i="14"/>
  <c r="DC309" i="14"/>
  <c r="CI309" i="14"/>
  <c r="DU309" i="14"/>
  <c r="BX309" i="14"/>
  <c r="CL309" i="14"/>
  <c r="BU309" i="14"/>
  <c r="DN309" i="14"/>
  <c r="DE309" i="14"/>
  <c r="DD309" i="14"/>
  <c r="CA309" i="14"/>
  <c r="CO309" i="14"/>
  <c r="DS309" i="14"/>
  <c r="CD309" i="14"/>
  <c r="DX309" i="14"/>
  <c r="DJ309" i="14"/>
  <c r="CU309" i="14"/>
  <c r="DK309" i="14"/>
  <c r="CT309" i="14"/>
  <c r="BV309" i="14"/>
  <c r="DP309" i="14"/>
  <c r="CQ309" i="14"/>
  <c r="CC309" i="14"/>
  <c r="DM309" i="14"/>
  <c r="DI309" i="14"/>
  <c r="BS309" i="14"/>
  <c r="CR309" i="14"/>
  <c r="BR309" i="14"/>
  <c r="CG309" i="14"/>
  <c r="CF309" i="14"/>
  <c r="DB309" i="14"/>
  <c r="DA309" i="14"/>
  <c r="CY309" i="14"/>
  <c r="CX309" i="14"/>
  <c r="DZ284" i="13"/>
  <c r="DZ281" i="13"/>
  <c r="AT506" i="12"/>
  <c r="AO501" i="12"/>
  <c r="AB488" i="12"/>
  <c r="AE491" i="12"/>
  <c r="S479" i="12"/>
  <c r="J470" i="12"/>
  <c r="W483" i="12"/>
  <c r="AS505" i="12"/>
  <c r="AU507" i="12"/>
  <c r="AI495" i="12"/>
  <c r="Z486" i="12"/>
  <c r="R478" i="12"/>
  <c r="D464" i="12"/>
  <c r="AL498" i="12"/>
  <c r="AX510" i="12"/>
  <c r="AF492" i="12"/>
  <c r="AG493" i="12"/>
  <c r="V482" i="12"/>
  <c r="L472" i="12"/>
  <c r="P476" i="12"/>
  <c r="AK497" i="12"/>
  <c r="AW509" i="12"/>
  <c r="AM499" i="12"/>
  <c r="AC489" i="12"/>
  <c r="T480" i="12"/>
  <c r="I469" i="12"/>
  <c r="F466" i="12"/>
  <c r="E465" i="12"/>
  <c r="AP502" i="12"/>
  <c r="AJ496" i="12"/>
  <c r="AA487" i="12"/>
  <c r="O475" i="12"/>
  <c r="G467" i="12"/>
  <c r="M473" i="12"/>
  <c r="AR504" i="12"/>
  <c r="AN500" i="12"/>
  <c r="AH494" i="12"/>
  <c r="Y485" i="12"/>
  <c r="N474" i="12"/>
  <c r="H468" i="12"/>
  <c r="X484" i="12"/>
  <c r="AQ503" i="12"/>
  <c r="AV508" i="12"/>
  <c r="AD490" i="12"/>
  <c r="U481" i="12"/>
  <c r="Q477" i="12"/>
  <c r="K471" i="12"/>
  <c r="BM400" i="12"/>
  <c r="DZ290" i="13"/>
  <c r="CX294" i="14"/>
  <c r="CU294" i="14"/>
  <c r="DA294" i="14"/>
  <c r="CR294" i="14"/>
  <c r="CT294" i="14"/>
  <c r="CV294" i="14"/>
  <c r="CW294" i="14"/>
  <c r="DB294" i="14"/>
  <c r="DV294" i="14"/>
  <c r="BY294" i="14"/>
  <c r="DX294" i="14"/>
  <c r="BT294" i="14"/>
  <c r="CY294" i="14"/>
  <c r="CP294" i="14"/>
  <c r="CZ294" i="14"/>
  <c r="DS294" i="14"/>
  <c r="CD294" i="14"/>
  <c r="DN294" i="14"/>
  <c r="BQ294" i="14"/>
  <c r="DQ294" i="14"/>
  <c r="CQ294" i="14"/>
  <c r="CO294" i="14"/>
  <c r="DK294" i="14"/>
  <c r="BV294" i="14"/>
  <c r="DF294" i="14"/>
  <c r="DT294" i="14"/>
  <c r="DP294" i="14"/>
  <c r="DC294" i="14"/>
  <c r="DW294" i="14"/>
  <c r="BZ294" i="14"/>
  <c r="DL294" i="14"/>
  <c r="DI294" i="14"/>
  <c r="BW294" i="14"/>
  <c r="DG294" i="14"/>
  <c r="DU294" i="14"/>
  <c r="CF294" i="14"/>
  <c r="DH294" i="14"/>
  <c r="CS294" i="14"/>
  <c r="DR294" i="14"/>
  <c r="CA294" i="14"/>
  <c r="DM294" i="14"/>
  <c r="BX294" i="14"/>
  <c r="CB294" i="14"/>
  <c r="DJ294" i="14"/>
  <c r="BU294" i="14"/>
  <c r="CN294" i="14"/>
  <c r="DO294" i="14"/>
  <c r="BS294" i="14"/>
  <c r="BR294" i="14"/>
  <c r="DE294" i="14"/>
  <c r="DD294" i="14"/>
  <c r="DY294" i="14"/>
  <c r="CE294" i="14"/>
  <c r="CC294" i="14"/>
  <c r="CM294" i="14"/>
  <c r="CL294" i="14"/>
  <c r="CK294" i="14"/>
  <c r="CJ294" i="14"/>
  <c r="CI294" i="14"/>
  <c r="DH301" i="14"/>
  <c r="DV301" i="14"/>
  <c r="BY301" i="14"/>
  <c r="CM301" i="14"/>
  <c r="DY301" i="14"/>
  <c r="CJ301" i="14"/>
  <c r="DA301" i="14"/>
  <c r="DN301" i="14"/>
  <c r="BQ301" i="14"/>
  <c r="CE301" i="14"/>
  <c r="DQ301" i="14"/>
  <c r="CB301" i="14"/>
  <c r="CU301" i="14"/>
  <c r="CW301" i="14"/>
  <c r="CH301" i="14"/>
  <c r="DT301" i="14"/>
  <c r="BW301" i="14"/>
  <c r="DI301" i="14"/>
  <c r="BT301" i="14"/>
  <c r="DG301" i="14"/>
  <c r="CX301" i="14"/>
  <c r="DW301" i="14"/>
  <c r="BZ301" i="14"/>
  <c r="DL301" i="14"/>
  <c r="DR301" i="14"/>
  <c r="CK301" i="14"/>
  <c r="DD301" i="14"/>
  <c r="CV301" i="14"/>
  <c r="CI301" i="14"/>
  <c r="DU301" i="14"/>
  <c r="BX301" i="14"/>
  <c r="CL301" i="14"/>
  <c r="BU301" i="14"/>
  <c r="CA301" i="14"/>
  <c r="DM301" i="14"/>
  <c r="DS301" i="14"/>
  <c r="CD301" i="14"/>
  <c r="DX301" i="14"/>
  <c r="CZ301" i="14"/>
  <c r="BS301" i="14"/>
  <c r="DP301" i="14"/>
  <c r="DF301" i="14"/>
  <c r="BR301" i="14"/>
  <c r="DC301" i="14"/>
  <c r="CG301" i="14"/>
  <c r="DE301" i="14"/>
  <c r="CY301" i="14"/>
  <c r="CF301" i="14"/>
  <c r="DB301" i="14"/>
  <c r="DK301" i="14"/>
  <c r="DJ301" i="14"/>
  <c r="BV301" i="14"/>
  <c r="DO301" i="14"/>
  <c r="CC301" i="14"/>
  <c r="CT301" i="14"/>
  <c r="CS301" i="14"/>
  <c r="CR301" i="14"/>
  <c r="CQ301" i="14"/>
  <c r="CP301" i="14"/>
  <c r="CM299" i="14"/>
  <c r="CH343" i="13"/>
  <c r="CE343" i="13"/>
  <c r="CC343" i="13"/>
  <c r="BY343" i="13"/>
  <c r="CA343" i="13"/>
  <c r="CG343" i="13"/>
  <c r="CB343" i="13"/>
  <c r="CJ343" i="13"/>
  <c r="DL343" i="13"/>
  <c r="CM343" i="13"/>
  <c r="DA343" i="13"/>
  <c r="DO343" i="13"/>
  <c r="CO343" i="13"/>
  <c r="DD343" i="13"/>
  <c r="DR343" i="13"/>
  <c r="CS343" i="13"/>
  <c r="DG343" i="13"/>
  <c r="BQ343" i="13"/>
  <c r="CV343" i="13"/>
  <c r="DJ343" i="13"/>
  <c r="DX343" i="13"/>
  <c r="CY343" i="13"/>
  <c r="DV343" i="13"/>
  <c r="BX343" i="13"/>
  <c r="CF343" i="13"/>
  <c r="BZ343" i="13"/>
  <c r="CN343" i="13"/>
  <c r="DB343" i="13"/>
  <c r="DP343" i="13"/>
  <c r="CQ343" i="13"/>
  <c r="DN343" i="13"/>
  <c r="CL343" i="13"/>
  <c r="DS343" i="13"/>
  <c r="CT343" i="13"/>
  <c r="DH343" i="13"/>
  <c r="DU343" i="13"/>
  <c r="DF343" i="13"/>
  <c r="DK343" i="13"/>
  <c r="DY343" i="13"/>
  <c r="CZ343" i="13"/>
  <c r="DM343" i="13"/>
  <c r="CX343" i="13"/>
  <c r="CI343" i="13"/>
  <c r="CK343" i="13"/>
  <c r="CU343" i="13"/>
  <c r="CD343" i="13"/>
  <c r="DQ343" i="13"/>
  <c r="DT343" i="13"/>
  <c r="DI343" i="13"/>
  <c r="CR343" i="13"/>
  <c r="CW343" i="13"/>
  <c r="DW343" i="13"/>
  <c r="DE343" i="13"/>
  <c r="DC343" i="13"/>
  <c r="CP343" i="13"/>
  <c r="BW343" i="13"/>
  <c r="BV343" i="13"/>
  <c r="BU343" i="13"/>
  <c r="BT343" i="13"/>
  <c r="DI305" i="14"/>
  <c r="BS305" i="14"/>
  <c r="DM305" i="14"/>
  <c r="BX305" i="14"/>
  <c r="BV305" i="14"/>
  <c r="CJ305" i="14"/>
  <c r="DA305" i="14"/>
  <c r="DV305" i="14"/>
  <c r="CO305" i="14"/>
  <c r="DS305" i="14"/>
  <c r="DY305" i="14"/>
  <c r="CB305" i="14"/>
  <c r="DG305" i="14"/>
  <c r="DE305" i="14"/>
  <c r="DN305" i="14"/>
  <c r="CG305" i="14"/>
  <c r="CM305" i="14"/>
  <c r="DQ305" i="14"/>
  <c r="BT305" i="14"/>
  <c r="DH305" i="14"/>
  <c r="DB305" i="14"/>
  <c r="DF305" i="14"/>
  <c r="DL305" i="14"/>
  <c r="DW305" i="14"/>
  <c r="CP305" i="14"/>
  <c r="BY305" i="14"/>
  <c r="CE305" i="14"/>
  <c r="CK305" i="14"/>
  <c r="DK305" i="14"/>
  <c r="DC305" i="14"/>
  <c r="CQ305" i="14"/>
  <c r="BZ305" i="14"/>
  <c r="DT305" i="14"/>
  <c r="DR305" i="14"/>
  <c r="BU305" i="14"/>
  <c r="DD305" i="14"/>
  <c r="CZ305" i="14"/>
  <c r="CI305" i="14"/>
  <c r="BR305" i="14"/>
  <c r="CN305" i="14"/>
  <c r="CL305" i="14"/>
  <c r="DX305" i="14"/>
  <c r="BQ305" i="14"/>
  <c r="CF305" i="14"/>
  <c r="BW305" i="14"/>
  <c r="DJ305" i="14"/>
  <c r="CD305" i="14"/>
  <c r="DO305" i="14"/>
  <c r="CC305" i="14"/>
  <c r="CA305" i="14"/>
  <c r="DP305" i="14"/>
  <c r="CH305" i="14"/>
  <c r="CY305" i="14"/>
  <c r="DU305" i="14"/>
  <c r="CX305" i="14"/>
  <c r="CW305" i="14"/>
  <c r="CV305" i="14"/>
  <c r="CU305" i="14"/>
  <c r="CT305" i="14"/>
  <c r="BM429" i="13"/>
  <c r="CO429" i="13" s="1"/>
  <c r="BM431" i="13"/>
  <c r="CQ431" i="13" s="1"/>
  <c r="BM411" i="13"/>
  <c r="BV411" i="13" s="1"/>
  <c r="BM444" i="13"/>
  <c r="BM424" i="13"/>
  <c r="CJ424" i="13" s="1"/>
  <c r="BM421" i="13"/>
  <c r="CF421" i="13" s="1"/>
  <c r="CI359" i="13"/>
  <c r="DZ285" i="13"/>
  <c r="BX348" i="13"/>
  <c r="CR353" i="13"/>
  <c r="CS353" i="13"/>
  <c r="CN353" i="13"/>
  <c r="CQ353" i="13"/>
  <c r="CV353" i="13"/>
  <c r="CI353" i="13"/>
  <c r="CP353" i="13"/>
  <c r="CL353" i="13"/>
  <c r="CO353" i="13"/>
  <c r="CU353" i="13"/>
  <c r="CM353" i="13"/>
  <c r="CT353" i="13"/>
  <c r="BX353" i="13"/>
  <c r="BV353" i="13"/>
  <c r="CZ353" i="13"/>
  <c r="DU353" i="13"/>
  <c r="CX353" i="13"/>
  <c r="DS353" i="13"/>
  <c r="DQ353" i="13"/>
  <c r="BT353" i="13"/>
  <c r="DM353" i="13"/>
  <c r="BZ353" i="13"/>
  <c r="DK353" i="13"/>
  <c r="DI353" i="13"/>
  <c r="DW353" i="13"/>
  <c r="DE353" i="13"/>
  <c r="BR353" i="13"/>
  <c r="DC353" i="13"/>
  <c r="DA353" i="13"/>
  <c r="DO353" i="13"/>
  <c r="CW353" i="13"/>
  <c r="DV353" i="13"/>
  <c r="CK353" i="13"/>
  <c r="DY353" i="13"/>
  <c r="BW353" i="13"/>
  <c r="BU353" i="13"/>
  <c r="DG353" i="13"/>
  <c r="BY353" i="13"/>
  <c r="DT353" i="13"/>
  <c r="DR353" i="13"/>
  <c r="DX353" i="13"/>
  <c r="CY353" i="13"/>
  <c r="BQ353" i="13"/>
  <c r="BS353" i="13"/>
  <c r="DL353" i="13"/>
  <c r="DN353" i="13"/>
  <c r="CJ353" i="13"/>
  <c r="DD353" i="13"/>
  <c r="DF353" i="13"/>
  <c r="DH353" i="13"/>
  <c r="DJ353" i="13"/>
  <c r="DB353" i="13"/>
  <c r="DP353" i="13"/>
  <c r="CA353" i="13"/>
  <c r="CH353" i="13"/>
  <c r="CG353" i="13"/>
  <c r="CF353" i="13"/>
  <c r="CE353" i="13"/>
  <c r="CD353" i="13"/>
  <c r="BM94" i="12"/>
  <c r="BY94" i="12" s="1"/>
  <c r="BM341" i="14"/>
  <c r="BQ341" i="14" s="1"/>
  <c r="BM337" i="12"/>
  <c r="BQ337" i="12" s="1"/>
  <c r="BM361" i="14"/>
  <c r="CJ361" i="14" s="1"/>
  <c r="BZ342" i="13"/>
  <c r="CJ342" i="13"/>
  <c r="CK342" i="13"/>
  <c r="CH342" i="13"/>
  <c r="CF342" i="13"/>
  <c r="CE342" i="13"/>
  <c r="CA342" i="13"/>
  <c r="CC342" i="13"/>
  <c r="CI342" i="13"/>
  <c r="DX342" i="13"/>
  <c r="CQ342" i="13"/>
  <c r="DE342" i="13"/>
  <c r="DS342" i="13"/>
  <c r="CR342" i="13"/>
  <c r="CD342" i="13"/>
  <c r="BX342" i="13"/>
  <c r="DP342" i="13"/>
  <c r="DV342" i="13"/>
  <c r="CW342" i="13"/>
  <c r="DK342" i="13"/>
  <c r="CM342" i="13"/>
  <c r="BY342" i="13"/>
  <c r="DH342" i="13"/>
  <c r="DN342" i="13"/>
  <c r="CO342" i="13"/>
  <c r="DC342" i="13"/>
  <c r="CL342" i="13"/>
  <c r="BW342" i="13"/>
  <c r="CG342" i="13"/>
  <c r="CZ342" i="13"/>
  <c r="DF342" i="13"/>
  <c r="DT342" i="13"/>
  <c r="DY342" i="13"/>
  <c r="DR342" i="13"/>
  <c r="DW342" i="13"/>
  <c r="CX342" i="13"/>
  <c r="DL342" i="13"/>
  <c r="DQ342" i="13"/>
  <c r="DJ342" i="13"/>
  <c r="DO342" i="13"/>
  <c r="CP342" i="13"/>
  <c r="DD342" i="13"/>
  <c r="DI342" i="13"/>
  <c r="DB342" i="13"/>
  <c r="CY342" i="13"/>
  <c r="CT342" i="13"/>
  <c r="DU342" i="13"/>
  <c r="CB342" i="13"/>
  <c r="DM342" i="13"/>
  <c r="CS342" i="13"/>
  <c r="CV342" i="13"/>
  <c r="CN342" i="13"/>
  <c r="DA342" i="13"/>
  <c r="DG342" i="13"/>
  <c r="CU342" i="13"/>
  <c r="BV342" i="13"/>
  <c r="BU342" i="13"/>
  <c r="BT342" i="13"/>
  <c r="BS342" i="13"/>
  <c r="DB373" i="13"/>
  <c r="DH373" i="13"/>
  <c r="DP373" i="13"/>
  <c r="DF373" i="13"/>
  <c r="DL373" i="13"/>
  <c r="DC373" i="13"/>
  <c r="CQ373" i="13"/>
  <c r="BQ373" i="13"/>
  <c r="DZ373" i="13" s="1"/>
  <c r="CE373" i="13"/>
  <c r="CL373" i="13"/>
  <c r="CB373" i="13"/>
  <c r="CI373" i="13"/>
  <c r="DT373" i="13"/>
  <c r="BW373" i="13"/>
  <c r="BR373" i="13"/>
  <c r="CT373" i="13"/>
  <c r="DI373" i="13"/>
  <c r="DE373" i="13"/>
  <c r="CA373" i="13"/>
  <c r="CN373" i="13"/>
  <c r="DY373" i="13"/>
  <c r="CJ373" i="13"/>
  <c r="BZ373" i="13"/>
  <c r="DN373" i="13"/>
  <c r="DM373" i="13"/>
  <c r="BS373" i="13"/>
  <c r="CF373" i="13"/>
  <c r="DQ373" i="13"/>
  <c r="DX373" i="13"/>
  <c r="CP373" i="13"/>
  <c r="DG373" i="13"/>
  <c r="DU373" i="13"/>
  <c r="BX373" i="13"/>
  <c r="CS373" i="13"/>
  <c r="CH373" i="13"/>
  <c r="BT373" i="13"/>
  <c r="DJ373" i="13"/>
  <c r="DK373" i="13"/>
  <c r="CO373" i="13"/>
  <c r="DS373" i="13"/>
  <c r="CK373" i="13"/>
  <c r="DV373" i="13"/>
  <c r="CR373" i="13"/>
  <c r="DW373" i="13"/>
  <c r="BY373" i="13"/>
  <c r="CM373" i="13"/>
  <c r="BU373" i="13"/>
  <c r="DR373" i="13"/>
  <c r="CG373" i="13"/>
  <c r="DD373" i="13"/>
  <c r="DO373" i="13"/>
  <c r="CU373" i="13"/>
  <c r="CC373" i="13"/>
  <c r="CD373" i="13"/>
  <c r="BV373" i="13"/>
  <c r="DA373" i="13"/>
  <c r="CZ373" i="13"/>
  <c r="CY373" i="13"/>
  <c r="CX373" i="13"/>
  <c r="AE25" i="9"/>
  <c r="DZ296" i="13"/>
  <c r="DZ295" i="13"/>
  <c r="BQ467" i="14"/>
  <c r="DZ467" i="14" s="1"/>
  <c r="CA467" i="14"/>
  <c r="CL467" i="14"/>
  <c r="CV467" i="14"/>
  <c r="CW467" i="14"/>
  <c r="DS467" i="14"/>
  <c r="CJ467" i="14"/>
  <c r="CE467" i="14"/>
  <c r="DV467" i="14"/>
  <c r="CK467" i="14"/>
  <c r="CI467" i="14"/>
  <c r="DD467" i="14"/>
  <c r="DX467" i="14"/>
  <c r="BV467" i="14"/>
  <c r="BX467" i="14"/>
  <c r="DN467" i="14"/>
  <c r="DW467" i="14"/>
  <c r="DU467" i="14"/>
  <c r="CO467" i="14"/>
  <c r="DP467" i="14"/>
  <c r="DF467" i="14"/>
  <c r="DL467" i="14"/>
  <c r="DH467" i="14"/>
  <c r="DO467" i="14"/>
  <c r="DI467" i="14"/>
  <c r="CH467" i="14"/>
  <c r="DR467" i="14"/>
  <c r="CX467" i="14"/>
  <c r="DA467" i="14"/>
  <c r="CS467" i="14"/>
  <c r="CZ467" i="14"/>
  <c r="DC467" i="14"/>
  <c r="BW467" i="14"/>
  <c r="CG467" i="14"/>
  <c r="CB467" i="14"/>
  <c r="DJ467" i="14"/>
  <c r="CP467" i="14"/>
  <c r="CQ467" i="14"/>
  <c r="DT467" i="14"/>
  <c r="CM467" i="14"/>
  <c r="CU467" i="14"/>
  <c r="CF467" i="14"/>
  <c r="BY467" i="14"/>
  <c r="CC467" i="14"/>
  <c r="BZ467" i="14"/>
  <c r="DB467" i="14"/>
  <c r="DQ467" i="14"/>
  <c r="DY467" i="14"/>
  <c r="DE467" i="14"/>
  <c r="DM467" i="14"/>
  <c r="CN467" i="14"/>
  <c r="CD467" i="14"/>
  <c r="CT467" i="14"/>
  <c r="DG467" i="14"/>
  <c r="DK467" i="14"/>
  <c r="CR467" i="14"/>
  <c r="BU467" i="14"/>
  <c r="CY467" i="14"/>
  <c r="BT467" i="14"/>
  <c r="BS467" i="14"/>
  <c r="BV399" i="12"/>
  <c r="BX399" i="12"/>
  <c r="BW399" i="12"/>
  <c r="DL399" i="12"/>
  <c r="CU399" i="12"/>
  <c r="DY399" i="12"/>
  <c r="DH399" i="12"/>
  <c r="CQ399" i="12"/>
  <c r="DU399" i="12"/>
  <c r="DD399" i="12"/>
  <c r="CM399" i="12"/>
  <c r="DQ399" i="12"/>
  <c r="CZ399" i="12"/>
  <c r="CI399" i="12"/>
  <c r="DM399" i="12"/>
  <c r="CV399" i="12"/>
  <c r="CE399" i="12"/>
  <c r="DI399" i="12"/>
  <c r="CR399" i="12"/>
  <c r="DV399" i="12"/>
  <c r="DE399" i="12"/>
  <c r="CA399" i="12"/>
  <c r="CD399" i="12"/>
  <c r="CN399" i="12"/>
  <c r="DR399" i="12"/>
  <c r="DA399" i="12"/>
  <c r="CJ399" i="12"/>
  <c r="DN399" i="12"/>
  <c r="CW399" i="12"/>
  <c r="BZ399" i="12"/>
  <c r="DS399" i="12"/>
  <c r="DB399" i="12"/>
  <c r="CK399" i="12"/>
  <c r="DO399" i="12"/>
  <c r="CX399" i="12"/>
  <c r="CG399" i="12"/>
  <c r="BY399" i="12"/>
  <c r="DK399" i="12"/>
  <c r="CT399" i="12"/>
  <c r="DX399" i="12"/>
  <c r="DG399" i="12"/>
  <c r="CP399" i="12"/>
  <c r="BU399" i="12"/>
  <c r="DJ399" i="12"/>
  <c r="CO399" i="12"/>
  <c r="CS399" i="12"/>
  <c r="CL399" i="12"/>
  <c r="DC399" i="12"/>
  <c r="DP399" i="12"/>
  <c r="CC399" i="12"/>
  <c r="DW399" i="12"/>
  <c r="CB399" i="12"/>
  <c r="CH399" i="12"/>
  <c r="DT399" i="12"/>
  <c r="CY399" i="12"/>
  <c r="CF399" i="12"/>
  <c r="DF399" i="12"/>
  <c r="BT399" i="12"/>
  <c r="BS399" i="12"/>
  <c r="BR399" i="12"/>
  <c r="DZ293" i="13"/>
  <c r="DZ292" i="13"/>
  <c r="BM116" i="12"/>
  <c r="CU116" i="12" s="1"/>
  <c r="BM109" i="12"/>
  <c r="CN109" i="12" s="1"/>
  <c r="BM114" i="12"/>
  <c r="CS114" i="12" s="1"/>
  <c r="BM124" i="12"/>
  <c r="BM112" i="12"/>
  <c r="CQ112" i="12" s="1"/>
  <c r="BM368" i="14"/>
  <c r="CQ368" i="14" s="1"/>
  <c r="BM372" i="14"/>
  <c r="CU372" i="14" s="1"/>
  <c r="BM360" i="14"/>
  <c r="CI360" i="14" s="1"/>
  <c r="BM342" i="14"/>
  <c r="BQ342" i="14" s="1"/>
  <c r="BM366" i="14"/>
  <c r="CO366" i="14" s="1"/>
  <c r="BR147" i="12"/>
  <c r="CC147" i="12"/>
  <c r="CH147" i="12"/>
  <c r="CG147" i="12"/>
  <c r="DD147" i="12"/>
  <c r="DR147" i="12"/>
  <c r="DA147" i="12"/>
  <c r="CJ147" i="12"/>
  <c r="DN147" i="12"/>
  <c r="CE147" i="12"/>
  <c r="DU147" i="12"/>
  <c r="CV147" i="12"/>
  <c r="DJ147" i="12"/>
  <c r="CS147" i="12"/>
  <c r="DW147" i="12"/>
  <c r="DF147" i="12"/>
  <c r="CF147" i="12"/>
  <c r="BZ147" i="12"/>
  <c r="DM147" i="12"/>
  <c r="CN147" i="12"/>
  <c r="DB147" i="12"/>
  <c r="CK147" i="12"/>
  <c r="DO147" i="12"/>
  <c r="CX147" i="12"/>
  <c r="CA147" i="12"/>
  <c r="DE147" i="12"/>
  <c r="DS147" i="12"/>
  <c r="CT147" i="12"/>
  <c r="DX147" i="12"/>
  <c r="DG147" i="12"/>
  <c r="CP147" i="12"/>
  <c r="CW147" i="12"/>
  <c r="DK147" i="12"/>
  <c r="CL147" i="12"/>
  <c r="DP147" i="12"/>
  <c r="CY147" i="12"/>
  <c r="CD147" i="12"/>
  <c r="CO147" i="12"/>
  <c r="DC147" i="12"/>
  <c r="DY147" i="12"/>
  <c r="DH147" i="12"/>
  <c r="CQ147" i="12"/>
  <c r="BY147" i="12"/>
  <c r="CM147" i="12"/>
  <c r="DT147" i="12"/>
  <c r="CU147" i="12"/>
  <c r="DQ147" i="12"/>
  <c r="CZ147" i="12"/>
  <c r="CI147" i="12"/>
  <c r="CB147" i="12"/>
  <c r="DL147" i="12"/>
  <c r="DV147" i="12"/>
  <c r="DI147" i="12"/>
  <c r="CR147" i="12"/>
  <c r="BX147" i="12"/>
  <c r="BW147" i="12"/>
  <c r="BV147" i="12"/>
  <c r="BU147" i="12"/>
  <c r="BT147" i="12"/>
  <c r="BS147" i="12"/>
  <c r="N25" i="9"/>
  <c r="M25" i="22" s="1"/>
  <c r="BU281" i="14"/>
  <c r="CV361" i="13"/>
  <c r="DA361" i="13"/>
  <c r="CU361" i="13"/>
  <c r="CP361" i="13"/>
  <c r="CS361" i="13"/>
  <c r="DC361" i="13"/>
  <c r="DE361" i="13"/>
  <c r="DY361" i="13"/>
  <c r="BS361" i="13"/>
  <c r="DX361" i="13"/>
  <c r="CH361" i="13"/>
  <c r="CQ361" i="13"/>
  <c r="CW361" i="13"/>
  <c r="CG361" i="13"/>
  <c r="DQ361" i="13"/>
  <c r="DP361" i="13"/>
  <c r="DK361" i="13"/>
  <c r="BT361" i="13"/>
  <c r="CR361" i="13"/>
  <c r="BY361" i="13"/>
  <c r="DI361" i="13"/>
  <c r="CD361" i="13"/>
  <c r="BZ361" i="13"/>
  <c r="DV361" i="13"/>
  <c r="DD361" i="13"/>
  <c r="BQ361" i="13"/>
  <c r="DZ361" i="13" s="1"/>
  <c r="CC361" i="13"/>
  <c r="BR361" i="13"/>
  <c r="DW361" i="13"/>
  <c r="DH361" i="13"/>
  <c r="DT361" i="13"/>
  <c r="BU361" i="13"/>
  <c r="DO361" i="13"/>
  <c r="DJ361" i="13"/>
  <c r="CI361" i="13"/>
  <c r="DL361" i="13"/>
  <c r="DR361" i="13"/>
  <c r="CB361" i="13"/>
  <c r="BW361" i="13"/>
  <c r="BV361" i="13"/>
  <c r="CZ361" i="13"/>
  <c r="DB361" i="13"/>
  <c r="CT361" i="13"/>
  <c r="DM361" i="13"/>
  <c r="BX361" i="13"/>
  <c r="CE361" i="13"/>
  <c r="CA361" i="13"/>
  <c r="DG361" i="13"/>
  <c r="DU361" i="13"/>
  <c r="CF361" i="13"/>
  <c r="CY361" i="13"/>
  <c r="DF361" i="13"/>
  <c r="DN361" i="13"/>
  <c r="CX361" i="13"/>
  <c r="DS361" i="13"/>
  <c r="CO361" i="13"/>
  <c r="CN361" i="13"/>
  <c r="CM361" i="13"/>
  <c r="CL361" i="13"/>
  <c r="DZ218" i="14"/>
  <c r="DZ215" i="14"/>
  <c r="CT358" i="13"/>
  <c r="CX358" i="13"/>
  <c r="CN358" i="13"/>
  <c r="CZ358" i="13"/>
  <c r="CW358" i="13"/>
  <c r="CS358" i="13"/>
  <c r="CQ358" i="13"/>
  <c r="CC358" i="13"/>
  <c r="DM358" i="13"/>
  <c r="BZ358" i="13"/>
  <c r="DG358" i="13"/>
  <c r="CD358" i="13"/>
  <c r="CR358" i="13"/>
  <c r="CO358" i="13"/>
  <c r="CM358" i="13"/>
  <c r="BU358" i="13"/>
  <c r="DE358" i="13"/>
  <c r="DW358" i="13"/>
  <c r="BV358" i="13"/>
  <c r="BR358" i="13"/>
  <c r="CU358" i="13"/>
  <c r="DX358" i="13"/>
  <c r="BY358" i="13"/>
  <c r="DK358" i="13"/>
  <c r="DS358" i="13"/>
  <c r="DR358" i="13"/>
  <c r="CV358" i="13"/>
  <c r="DA358" i="13"/>
  <c r="CY358" i="13"/>
  <c r="DP358" i="13"/>
  <c r="BQ358" i="13"/>
  <c r="DZ358" i="13" s="1"/>
  <c r="BX358" i="13"/>
  <c r="DF358" i="13"/>
  <c r="DD358" i="13"/>
  <c r="DH358" i="13"/>
  <c r="DN358" i="13"/>
  <c r="DV358" i="13"/>
  <c r="CF358" i="13"/>
  <c r="CE358" i="13"/>
  <c r="DY358" i="13"/>
  <c r="CB358" i="13"/>
  <c r="DB358" i="13"/>
  <c r="DJ358" i="13"/>
  <c r="BS358" i="13"/>
  <c r="DI358" i="13"/>
  <c r="DU358" i="13"/>
  <c r="DL358" i="13"/>
  <c r="DT358" i="13"/>
  <c r="DC358" i="13"/>
  <c r="BW358" i="13"/>
  <c r="DO358" i="13"/>
  <c r="CP358" i="13"/>
  <c r="DQ358" i="13"/>
  <c r="BT358" i="13"/>
  <c r="CA358" i="13"/>
  <c r="CL358" i="13"/>
  <c r="CK358" i="13"/>
  <c r="CJ358" i="13"/>
  <c r="CI358" i="13"/>
  <c r="DZ289" i="13"/>
  <c r="DZ216" i="14"/>
  <c r="BX210" i="12"/>
  <c r="CC210" i="12"/>
  <c r="CG210" i="12"/>
  <c r="CO210" i="12"/>
  <c r="DQ210" i="12"/>
  <c r="CY210" i="12"/>
  <c r="DF210" i="12"/>
  <c r="DP210" i="12"/>
  <c r="CD210" i="12"/>
  <c r="CB210" i="12"/>
  <c r="BY210" i="12"/>
  <c r="DS210" i="12"/>
  <c r="DI210" i="12"/>
  <c r="CQ210" i="12"/>
  <c r="CP210" i="12"/>
  <c r="CZ210" i="12"/>
  <c r="CF210" i="12"/>
  <c r="DK210" i="12"/>
  <c r="DA210" i="12"/>
  <c r="CI210" i="12"/>
  <c r="DV210" i="12"/>
  <c r="CJ210" i="12"/>
  <c r="DC210" i="12"/>
  <c r="CS210" i="12"/>
  <c r="DJ210" i="12"/>
  <c r="DD210" i="12"/>
  <c r="DN210" i="12"/>
  <c r="DM210" i="12"/>
  <c r="CM210" i="12"/>
  <c r="DW210" i="12"/>
  <c r="DH210" i="12"/>
  <c r="DT210" i="12"/>
  <c r="CH210" i="12"/>
  <c r="CA210" i="12"/>
  <c r="DE210" i="12"/>
  <c r="DR210" i="12"/>
  <c r="DO210" i="12"/>
  <c r="CR210" i="12"/>
  <c r="DB210" i="12"/>
  <c r="DL210" i="12"/>
  <c r="BZ210" i="12"/>
  <c r="CE210" i="12"/>
  <c r="DU210" i="12"/>
  <c r="CN210" i="12"/>
  <c r="CW210" i="12"/>
  <c r="CL210" i="12"/>
  <c r="CU210" i="12"/>
  <c r="CX210" i="12"/>
  <c r="DY210" i="12"/>
  <c r="CV210" i="12"/>
  <c r="CK210" i="12"/>
  <c r="DG210" i="12"/>
  <c r="DX210" i="12"/>
  <c r="CT210" i="12"/>
  <c r="BW210" i="12"/>
  <c r="BV210" i="12"/>
  <c r="BU210" i="12"/>
  <c r="BT210" i="12"/>
  <c r="BS210" i="12"/>
  <c r="BR210" i="12"/>
  <c r="BM445" i="13"/>
  <c r="BM440" i="13"/>
  <c r="CY440" i="13" s="1"/>
  <c r="BM420" i="13"/>
  <c r="CE420" i="13" s="1"/>
  <c r="BM423" i="13"/>
  <c r="CI423" i="13" s="1"/>
  <c r="BM443" i="13"/>
  <c r="BM436" i="13"/>
  <c r="CV436" i="13" s="1"/>
  <c r="DM313" i="14"/>
  <c r="DL313" i="14"/>
  <c r="CQ313" i="14"/>
  <c r="BZ313" i="14"/>
  <c r="CV313" i="14"/>
  <c r="CT313" i="14"/>
  <c r="BU313" i="14"/>
  <c r="CI313" i="14"/>
  <c r="BR313" i="14"/>
  <c r="CN313" i="14"/>
  <c r="CL313" i="14"/>
  <c r="DX313" i="14"/>
  <c r="DJ313" i="14"/>
  <c r="DO313" i="14"/>
  <c r="CA313" i="14"/>
  <c r="DU313" i="14"/>
  <c r="CF313" i="14"/>
  <c r="CD313" i="14"/>
  <c r="CR313" i="14"/>
  <c r="DK313" i="14"/>
  <c r="DS313" i="14"/>
  <c r="BS313" i="14"/>
  <c r="CW313" i="14"/>
  <c r="BX313" i="14"/>
  <c r="BV313" i="14"/>
  <c r="CJ313" i="14"/>
  <c r="DQ313" i="14"/>
  <c r="DH313" i="14"/>
  <c r="CX313" i="14"/>
  <c r="CG313" i="14"/>
  <c r="CM313" i="14"/>
  <c r="CS313" i="14"/>
  <c r="BT313" i="14"/>
  <c r="DG313" i="14"/>
  <c r="DN313" i="14"/>
  <c r="DW313" i="14"/>
  <c r="CP313" i="14"/>
  <c r="BY313" i="14"/>
  <c r="CE313" i="14"/>
  <c r="CK313" i="14"/>
  <c r="DP313" i="14"/>
  <c r="DI313" i="14"/>
  <c r="DY313" i="14"/>
  <c r="CY313" i="14"/>
  <c r="CC313" i="14"/>
  <c r="DV313" i="14"/>
  <c r="CB313" i="14"/>
  <c r="DT313" i="14"/>
  <c r="CH313" i="14"/>
  <c r="CO313" i="14"/>
  <c r="BQ313" i="14"/>
  <c r="DZ313" i="14" s="1"/>
  <c r="CU313" i="14"/>
  <c r="DR313" i="14"/>
  <c r="BW313" i="14"/>
  <c r="DF313" i="14"/>
  <c r="DE313" i="14"/>
  <c r="DD313" i="14"/>
  <c r="DC313" i="14"/>
  <c r="DB313" i="14"/>
  <c r="CK295" i="14"/>
  <c r="DA295" i="14"/>
  <c r="CQ295" i="14"/>
  <c r="CT295" i="14"/>
  <c r="DN295" i="14"/>
  <c r="BW295" i="14"/>
  <c r="CC295" i="14"/>
  <c r="BY295" i="14"/>
  <c r="DL295" i="14"/>
  <c r="CP295" i="14"/>
  <c r="DF295" i="14"/>
  <c r="DR295" i="14"/>
  <c r="BU295" i="14"/>
  <c r="DD295" i="14"/>
  <c r="CF295" i="14"/>
  <c r="CW295" i="14"/>
  <c r="DW295" i="14"/>
  <c r="BZ295" i="14"/>
  <c r="DJ295" i="14"/>
  <c r="DX295" i="14"/>
  <c r="BX295" i="14"/>
  <c r="DB295" i="14"/>
  <c r="DO295" i="14"/>
  <c r="BR295" i="14"/>
  <c r="CD295" i="14"/>
  <c r="DP295" i="14"/>
  <c r="BQ295" i="14"/>
  <c r="CU295" i="14"/>
  <c r="CR295" i="14"/>
  <c r="CS295" i="14"/>
  <c r="CA295" i="14"/>
  <c r="DK295" i="14"/>
  <c r="DY295" i="14"/>
  <c r="CB295" i="14"/>
  <c r="DT295" i="14"/>
  <c r="CZ295" i="14"/>
  <c r="BS295" i="14"/>
  <c r="DC295" i="14"/>
  <c r="DQ295" i="14"/>
  <c r="BT295" i="14"/>
  <c r="DM295" i="14"/>
  <c r="CX295" i="14"/>
  <c r="DG295" i="14"/>
  <c r="DU295" i="14"/>
  <c r="CY295" i="14"/>
  <c r="DV295" i="14"/>
  <c r="CG295" i="14"/>
  <c r="DS295" i="14"/>
  <c r="CV295" i="14"/>
  <c r="CE295" i="14"/>
  <c r="BV295" i="14"/>
  <c r="CO295" i="14"/>
  <c r="DI295" i="14"/>
  <c r="DH295" i="14"/>
  <c r="DE295" i="14"/>
  <c r="CN295" i="14"/>
  <c r="CM295" i="14"/>
  <c r="CL295" i="14"/>
  <c r="CJ295" i="14"/>
  <c r="CH84" i="12"/>
  <c r="DL84" i="12"/>
  <c r="CM84" i="12"/>
  <c r="DI84" i="12"/>
  <c r="CR84" i="12"/>
  <c r="DN84" i="12"/>
  <c r="DD84" i="12"/>
  <c r="DR84" i="12"/>
  <c r="DA84" i="12"/>
  <c r="CJ84" i="12"/>
  <c r="DF84" i="12"/>
  <c r="DU84" i="12"/>
  <c r="CV84" i="12"/>
  <c r="DJ84" i="12"/>
  <c r="CS84" i="12"/>
  <c r="DW84" i="12"/>
  <c r="CX84" i="12"/>
  <c r="DM84" i="12"/>
  <c r="CN84" i="12"/>
  <c r="DB84" i="12"/>
  <c r="CK84" i="12"/>
  <c r="DO84" i="12"/>
  <c r="CP84" i="12"/>
  <c r="CW84" i="12"/>
  <c r="DK84" i="12"/>
  <c r="CL84" i="12"/>
  <c r="DP84" i="12"/>
  <c r="CY84" i="12"/>
  <c r="CB84" i="12"/>
  <c r="CO84" i="12"/>
  <c r="DC84" i="12"/>
  <c r="DY84" i="12"/>
  <c r="DH84" i="12"/>
  <c r="CQ84" i="12"/>
  <c r="DE84" i="12"/>
  <c r="DG84" i="12"/>
  <c r="DT84" i="12"/>
  <c r="DV84" i="12"/>
  <c r="CE84" i="12"/>
  <c r="CT84" i="12"/>
  <c r="DS84" i="12"/>
  <c r="BZ84" i="12"/>
  <c r="CU84" i="12"/>
  <c r="CF84" i="12"/>
  <c r="DQ84" i="12"/>
  <c r="CC84" i="12"/>
  <c r="DX84" i="12"/>
  <c r="CA84" i="12"/>
  <c r="CD84" i="12"/>
  <c r="CI84" i="12"/>
  <c r="CG84" i="12"/>
  <c r="CZ84" i="12"/>
  <c r="BY84" i="12"/>
  <c r="BX84" i="12"/>
  <c r="BW84" i="12"/>
  <c r="BV84" i="12"/>
  <c r="BU84" i="12"/>
  <c r="BT84" i="12"/>
  <c r="BS84" i="12"/>
  <c r="BR84" i="12"/>
  <c r="DI317" i="14"/>
  <c r="BS317" i="14"/>
  <c r="CG317" i="14"/>
  <c r="CU317" i="14"/>
  <c r="BV317" i="14"/>
  <c r="CR317" i="14"/>
  <c r="DM317" i="14"/>
  <c r="DQ317" i="14"/>
  <c r="CX317" i="14"/>
  <c r="BY317" i="14"/>
  <c r="CM317" i="14"/>
  <c r="DY317" i="14"/>
  <c r="CJ317" i="14"/>
  <c r="DR317" i="14"/>
  <c r="DK317" i="14"/>
  <c r="CP317" i="14"/>
  <c r="BQ317" i="14"/>
  <c r="DZ317" i="14" s="1"/>
  <c r="CE317" i="14"/>
  <c r="DA317" i="14"/>
  <c r="CB317" i="14"/>
  <c r="DP317" i="14"/>
  <c r="DN317" i="14"/>
  <c r="CH317" i="14"/>
  <c r="CV317" i="14"/>
  <c r="BW317" i="14"/>
  <c r="CS317" i="14"/>
  <c r="BT317" i="14"/>
  <c r="DW317" i="14"/>
  <c r="DV317" i="14"/>
  <c r="CQ317" i="14"/>
  <c r="BR317" i="14"/>
  <c r="CF317" i="14"/>
  <c r="CT317" i="14"/>
  <c r="CC317" i="14"/>
  <c r="DX317" i="14"/>
  <c r="DU317" i="14"/>
  <c r="DL317" i="14"/>
  <c r="DO317" i="14"/>
  <c r="DS317" i="14"/>
  <c r="CI317" i="14"/>
  <c r="CW317" i="14"/>
  <c r="BX317" i="14"/>
  <c r="CL317" i="14"/>
  <c r="BU317" i="14"/>
  <c r="CD317" i="14"/>
  <c r="CY317" i="14"/>
  <c r="CK317" i="14"/>
  <c r="CA317" i="14"/>
  <c r="CZ317" i="14"/>
  <c r="BZ317" i="14"/>
  <c r="CO317" i="14"/>
  <c r="CN317" i="14"/>
  <c r="DT317" i="14"/>
  <c r="DC317" i="14"/>
  <c r="DB317" i="14"/>
  <c r="DJ317" i="14"/>
  <c r="DH317" i="14"/>
  <c r="DG317" i="14"/>
  <c r="DF317" i="14"/>
  <c r="DE317" i="14"/>
  <c r="DK379" i="13"/>
  <c r="CU379" i="13"/>
  <c r="CA379" i="13"/>
  <c r="DY379" i="13"/>
  <c r="CW379" i="13"/>
  <c r="BT379" i="13"/>
  <c r="DL379" i="13"/>
  <c r="DR379" i="13"/>
  <c r="CM379" i="13"/>
  <c r="BS379" i="13"/>
  <c r="CZ379" i="13"/>
  <c r="CJ379" i="13"/>
  <c r="CR379" i="13"/>
  <c r="CE379" i="13"/>
  <c r="CP379" i="13"/>
  <c r="CL379" i="13"/>
  <c r="BV379" i="13"/>
  <c r="BR379" i="13"/>
  <c r="DT379" i="13"/>
  <c r="BW379" i="13"/>
  <c r="CC379" i="13"/>
  <c r="BZ379" i="13"/>
  <c r="CT379" i="13"/>
  <c r="CD379" i="13"/>
  <c r="DO379" i="13"/>
  <c r="DS379" i="13"/>
  <c r="DH379" i="13"/>
  <c r="DI379" i="13"/>
  <c r="CV379" i="13"/>
  <c r="DW379" i="13"/>
  <c r="BQ379" i="13"/>
  <c r="DZ379" i="13" s="1"/>
  <c r="DX379" i="13"/>
  <c r="CH379" i="13"/>
  <c r="DU379" i="13"/>
  <c r="DQ379" i="13"/>
  <c r="DJ379" i="13"/>
  <c r="CN379" i="13"/>
  <c r="CY379" i="13"/>
  <c r="DA379" i="13"/>
  <c r="CX379" i="13"/>
  <c r="BU379" i="13"/>
  <c r="DV379" i="13"/>
  <c r="DP379" i="13"/>
  <c r="BX379" i="13"/>
  <c r="CI379" i="13"/>
  <c r="CB379" i="13"/>
  <c r="BY379" i="13"/>
  <c r="CG379" i="13"/>
  <c r="DN379" i="13"/>
  <c r="CF379" i="13"/>
  <c r="CQ379" i="13"/>
  <c r="DM379" i="13"/>
  <c r="CO379" i="13"/>
  <c r="CK379" i="13"/>
  <c r="CS379" i="13"/>
  <c r="DG379" i="13"/>
  <c r="DF379" i="13"/>
  <c r="DE379" i="13"/>
  <c r="DD379" i="13"/>
  <c r="CT360" i="13"/>
  <c r="CP360" i="13"/>
  <c r="CO360" i="13"/>
  <c r="CV360" i="13"/>
  <c r="DA360" i="13"/>
  <c r="CQ360" i="13"/>
  <c r="CW360" i="13"/>
  <c r="DB360" i="13"/>
  <c r="CY360" i="13"/>
  <c r="DC360" i="13"/>
  <c r="CX360" i="13"/>
  <c r="CR360" i="13"/>
  <c r="CS360" i="13"/>
  <c r="CU360" i="13"/>
  <c r="CZ360" i="13"/>
  <c r="DI360" i="13"/>
  <c r="DU360" i="13"/>
  <c r="DW360" i="13"/>
  <c r="CH360" i="13"/>
  <c r="CE360" i="13"/>
  <c r="CC360" i="13"/>
  <c r="DM360" i="13"/>
  <c r="DK360" i="13"/>
  <c r="BV360" i="13"/>
  <c r="BR360" i="13"/>
  <c r="BU360" i="13"/>
  <c r="DE360" i="13"/>
  <c r="BX360" i="13"/>
  <c r="DS360" i="13"/>
  <c r="DN360" i="13"/>
  <c r="DX360" i="13"/>
  <c r="CG360" i="13"/>
  <c r="DV360" i="13"/>
  <c r="DF360" i="13"/>
  <c r="CA360" i="13"/>
  <c r="DP360" i="13"/>
  <c r="BY360" i="13"/>
  <c r="DJ360" i="13"/>
  <c r="CF360" i="13"/>
  <c r="CD360" i="13"/>
  <c r="DH360" i="13"/>
  <c r="BQ360" i="13"/>
  <c r="DZ360" i="13" s="1"/>
  <c r="BW360" i="13"/>
  <c r="BS360" i="13"/>
  <c r="DO360" i="13"/>
  <c r="DL360" i="13"/>
  <c r="BZ360" i="13"/>
  <c r="DT360" i="13"/>
  <c r="DG360" i="13"/>
  <c r="CB360" i="13"/>
  <c r="DY360" i="13"/>
  <c r="DR360" i="13"/>
  <c r="DQ360" i="13"/>
  <c r="DD360" i="13"/>
  <c r="BT360" i="13"/>
  <c r="CN360" i="13"/>
  <c r="CM360" i="13"/>
  <c r="CL360" i="13"/>
  <c r="CK360" i="13"/>
  <c r="CX374" i="13"/>
  <c r="BR467" i="14"/>
  <c r="BV280" i="14"/>
  <c r="CG280" i="14"/>
  <c r="CL280" i="14"/>
  <c r="DS280" i="14"/>
  <c r="DY280" i="14"/>
  <c r="CZ280" i="14"/>
  <c r="DN280" i="14"/>
  <c r="CW280" i="14"/>
  <c r="DK280" i="14"/>
  <c r="DQ280" i="14"/>
  <c r="CR280" i="14"/>
  <c r="DF280" i="14"/>
  <c r="CO280" i="14"/>
  <c r="CA280" i="14"/>
  <c r="CJ280" i="14"/>
  <c r="DC280" i="14"/>
  <c r="DI280" i="14"/>
  <c r="DW280" i="14"/>
  <c r="CX280" i="14"/>
  <c r="BQ280" i="14"/>
  <c r="BZ280" i="14"/>
  <c r="CC280" i="14"/>
  <c r="CF280" i="14"/>
  <c r="CE280" i="14"/>
  <c r="CI280" i="14"/>
  <c r="DT280" i="14"/>
  <c r="CU280" i="14"/>
  <c r="DA280" i="14"/>
  <c r="DO280" i="14"/>
  <c r="CP280" i="14"/>
  <c r="CH280" i="14"/>
  <c r="DD280" i="14"/>
  <c r="DJ280" i="14"/>
  <c r="DX280" i="14"/>
  <c r="CY280" i="14"/>
  <c r="DU280" i="14"/>
  <c r="CV280" i="14"/>
  <c r="DB280" i="14"/>
  <c r="DP280" i="14"/>
  <c r="CQ280" i="14"/>
  <c r="DM280" i="14"/>
  <c r="DV280" i="14"/>
  <c r="DL280" i="14"/>
  <c r="BR280" i="14"/>
  <c r="CM280" i="14"/>
  <c r="CN280" i="14"/>
  <c r="DE280" i="14"/>
  <c r="DR280" i="14"/>
  <c r="CT280" i="14"/>
  <c r="CD280" i="14"/>
  <c r="CS280" i="14"/>
  <c r="CK280" i="14"/>
  <c r="CB280" i="14"/>
  <c r="DH280" i="14"/>
  <c r="DG280" i="14"/>
  <c r="BY280" i="14"/>
  <c r="BX280" i="14"/>
  <c r="BW280" i="14"/>
  <c r="BU280" i="14"/>
  <c r="BW347" i="13"/>
  <c r="BM101" i="12"/>
  <c r="BM369" i="14"/>
  <c r="CR369" i="14" s="1"/>
  <c r="BM430" i="13"/>
  <c r="CP430" i="13" s="1"/>
  <c r="CI344" i="13"/>
  <c r="CB344" i="13"/>
  <c r="CL344" i="13"/>
  <c r="CH344" i="13"/>
  <c r="CJ344" i="13"/>
  <c r="CK344" i="13"/>
  <c r="CC344" i="13"/>
  <c r="DH344" i="13"/>
  <c r="DV344" i="13"/>
  <c r="DE344" i="13"/>
  <c r="CN344" i="13"/>
  <c r="DA344" i="13"/>
  <c r="BY344" i="13"/>
  <c r="CZ344" i="13"/>
  <c r="DN344" i="13"/>
  <c r="CW344" i="13"/>
  <c r="DS344" i="13"/>
  <c r="CS344" i="13"/>
  <c r="CR344" i="13"/>
  <c r="DF344" i="13"/>
  <c r="CO344" i="13"/>
  <c r="DK344" i="13"/>
  <c r="DB344" i="13"/>
  <c r="DW344" i="13"/>
  <c r="CX344" i="13"/>
  <c r="BQ344" i="13"/>
  <c r="DC344" i="13"/>
  <c r="CT344" i="13"/>
  <c r="CM344" i="13"/>
  <c r="CG344" i="13"/>
  <c r="CE344" i="13"/>
  <c r="CD344" i="13"/>
  <c r="DO344" i="13"/>
  <c r="CP344" i="13"/>
  <c r="DT344" i="13"/>
  <c r="CU344" i="13"/>
  <c r="DR344" i="13"/>
  <c r="DG344" i="13"/>
  <c r="BR344" i="13"/>
  <c r="DL344" i="13"/>
  <c r="DY344" i="13"/>
  <c r="DJ344" i="13"/>
  <c r="DU344" i="13"/>
  <c r="DM344" i="13"/>
  <c r="DD344" i="13"/>
  <c r="CF344" i="13"/>
  <c r="CV344" i="13"/>
  <c r="DX344" i="13"/>
  <c r="DQ344" i="13"/>
  <c r="BZ344" i="13"/>
  <c r="CA344" i="13"/>
  <c r="DP344" i="13"/>
  <c r="DI344" i="13"/>
  <c r="CY344" i="13"/>
  <c r="CQ344" i="13"/>
  <c r="BX344" i="13"/>
  <c r="BW344" i="13"/>
  <c r="BV344" i="13"/>
  <c r="BU344" i="13"/>
  <c r="CY375" i="13"/>
  <c r="CI292" i="14"/>
  <c r="CL292" i="14"/>
  <c r="CX292" i="14"/>
  <c r="DB292" i="14"/>
  <c r="DV292" i="14"/>
  <c r="BY292" i="14"/>
  <c r="CZ292" i="14"/>
  <c r="DH292" i="14"/>
  <c r="CM292" i="14"/>
  <c r="CV292" i="14"/>
  <c r="CS292" i="14"/>
  <c r="CD292" i="14"/>
  <c r="DN292" i="14"/>
  <c r="BQ292" i="14"/>
  <c r="BT292" i="14"/>
  <c r="CB292" i="14"/>
  <c r="CY292" i="14"/>
  <c r="DS292" i="14"/>
  <c r="BV292" i="14"/>
  <c r="DF292" i="14"/>
  <c r="DT292" i="14"/>
  <c r="DY292" i="14"/>
  <c r="CQ292" i="14"/>
  <c r="CN292" i="14"/>
  <c r="DK292" i="14"/>
  <c r="DW292" i="14"/>
  <c r="BZ292" i="14"/>
  <c r="DL292" i="14"/>
  <c r="DX292" i="14"/>
  <c r="CO292" i="14"/>
  <c r="BW292" i="14"/>
  <c r="DG292" i="14"/>
  <c r="DU292" i="14"/>
  <c r="BX292" i="14"/>
  <c r="DP292" i="14"/>
  <c r="DR292" i="14"/>
  <c r="CA292" i="14"/>
  <c r="DM292" i="14"/>
  <c r="DA292" i="14"/>
  <c r="DI292" i="14"/>
  <c r="DO292" i="14"/>
  <c r="BS292" i="14"/>
  <c r="CW292" i="14"/>
  <c r="BR292" i="14"/>
  <c r="CU292" i="14"/>
  <c r="CP292" i="14"/>
  <c r="DE292" i="14"/>
  <c r="CR292" i="14"/>
  <c r="DD292" i="14"/>
  <c r="BU292" i="14"/>
  <c r="CT292" i="14"/>
  <c r="DC292" i="14"/>
  <c r="DQ292" i="14"/>
  <c r="DJ292" i="14"/>
  <c r="CC292" i="14"/>
  <c r="CK292" i="14"/>
  <c r="CJ292" i="14"/>
  <c r="CH292" i="14"/>
  <c r="CG292" i="14"/>
  <c r="CY296" i="14"/>
  <c r="CW296" i="14"/>
  <c r="CS296" i="14"/>
  <c r="BV296" i="14"/>
  <c r="DF296" i="14"/>
  <c r="BY296" i="14"/>
  <c r="DP296" i="14"/>
  <c r="DX296" i="14"/>
  <c r="DS296" i="14"/>
  <c r="DW296" i="14"/>
  <c r="CH296" i="14"/>
  <c r="BQ296" i="14"/>
  <c r="DI296" i="14"/>
  <c r="CZ296" i="14"/>
  <c r="DK296" i="14"/>
  <c r="DO296" i="14"/>
  <c r="BZ296" i="14"/>
  <c r="DT296" i="14"/>
  <c r="CC296" i="14"/>
  <c r="DC296" i="14"/>
  <c r="CX296" i="14"/>
  <c r="DB296" i="14"/>
  <c r="CE296" i="14"/>
  <c r="DG296" i="14"/>
  <c r="BR296" i="14"/>
  <c r="DL296" i="14"/>
  <c r="DH296" i="14"/>
  <c r="DR296" i="14"/>
  <c r="BS296" i="14"/>
  <c r="DM296" i="14"/>
  <c r="CF296" i="14"/>
  <c r="BU296" i="14"/>
  <c r="CQ296" i="14"/>
  <c r="DJ296" i="14"/>
  <c r="DV296" i="14"/>
  <c r="DE296" i="14"/>
  <c r="BX296" i="14"/>
  <c r="BT296" i="14"/>
  <c r="CR296" i="14"/>
  <c r="DD296" i="14"/>
  <c r="CU296" i="14"/>
  <c r="CV296" i="14"/>
  <c r="DQ296" i="14"/>
  <c r="BW296" i="14"/>
  <c r="CB296" i="14"/>
  <c r="CT296" i="14"/>
  <c r="CD296" i="14"/>
  <c r="DY296" i="14"/>
  <c r="CP296" i="14"/>
  <c r="CA296" i="14"/>
  <c r="DN296" i="14"/>
  <c r="DU296" i="14"/>
  <c r="DA296" i="14"/>
  <c r="CG296" i="14"/>
  <c r="CO296" i="14"/>
  <c r="CN296" i="14"/>
  <c r="CM296" i="14"/>
  <c r="CL296" i="14"/>
  <c r="CK296" i="14"/>
  <c r="DZ282" i="13"/>
  <c r="AI19" i="9"/>
  <c r="BM126" i="12"/>
  <c r="DE126" i="12" s="1"/>
  <c r="BM123" i="12"/>
  <c r="DB123" i="12" s="1"/>
  <c r="BM106" i="12"/>
  <c r="CK106" i="12" s="1"/>
  <c r="BM118" i="12"/>
  <c r="CW118" i="12" s="1"/>
  <c r="BM104" i="12"/>
  <c r="CI104" i="12" s="1"/>
  <c r="AI436" i="14"/>
  <c r="AP443" i="14"/>
  <c r="V423" i="14"/>
  <c r="H409" i="14"/>
  <c r="G408" i="14"/>
  <c r="AG434" i="14"/>
  <c r="AQ444" i="14"/>
  <c r="T421" i="14"/>
  <c r="F407" i="14"/>
  <c r="E406" i="14"/>
  <c r="AN441" i="14"/>
  <c r="AA428" i="14"/>
  <c r="R419" i="14"/>
  <c r="U422" i="14"/>
  <c r="Q418" i="14"/>
  <c r="AL439" i="14"/>
  <c r="Z427" i="14"/>
  <c r="Y426" i="14"/>
  <c r="D405" i="14"/>
  <c r="L413" i="14"/>
  <c r="AS446" i="14"/>
  <c r="AH435" i="14"/>
  <c r="AE432" i="14"/>
  <c r="AB429" i="14"/>
  <c r="P417" i="14"/>
  <c r="W424" i="14"/>
  <c r="AR445" i="14"/>
  <c r="AF433" i="14"/>
  <c r="AD431" i="14"/>
  <c r="O416" i="14"/>
  <c r="K412" i="14"/>
  <c r="N415" i="14"/>
  <c r="AM440" i="14"/>
  <c r="X425" i="14"/>
  <c r="AC430" i="14"/>
  <c r="J411" i="14"/>
  <c r="B469" i="14"/>
  <c r="S420" i="14"/>
  <c r="AK438" i="14"/>
  <c r="I410" i="14"/>
  <c r="AJ437" i="14"/>
  <c r="M414" i="14"/>
  <c r="AO442" i="14"/>
  <c r="DA376" i="13"/>
  <c r="DS376" i="13"/>
  <c r="DK376" i="13"/>
  <c r="DM376" i="13"/>
  <c r="DN376" i="13"/>
  <c r="DF376" i="13"/>
  <c r="DP376" i="13"/>
  <c r="DH376" i="13"/>
  <c r="DI376" i="13"/>
  <c r="DQ376" i="13"/>
  <c r="DE376" i="13"/>
  <c r="DR376" i="13"/>
  <c r="DO376" i="13"/>
  <c r="DJ376" i="13"/>
  <c r="DG376" i="13"/>
  <c r="DL376" i="13"/>
  <c r="CS376" i="13"/>
  <c r="BT376" i="13"/>
  <c r="CO376" i="13"/>
  <c r="CL376" i="13"/>
  <c r="BX376" i="13"/>
  <c r="CK376" i="13"/>
  <c r="DW376" i="13"/>
  <c r="CG376" i="13"/>
  <c r="CH376" i="13"/>
  <c r="BZ376" i="13"/>
  <c r="CC376" i="13"/>
  <c r="CQ376" i="13"/>
  <c r="BY376" i="13"/>
  <c r="DV376" i="13"/>
  <c r="CV376" i="13"/>
  <c r="CU376" i="13"/>
  <c r="BU376" i="13"/>
  <c r="CI376" i="13"/>
  <c r="BQ376" i="13"/>
  <c r="DZ376" i="13" s="1"/>
  <c r="CF376" i="13"/>
  <c r="CM376" i="13"/>
  <c r="DX376" i="13"/>
  <c r="CA376" i="13"/>
  <c r="CP376" i="13"/>
  <c r="DT376" i="13"/>
  <c r="CE376" i="13"/>
  <c r="CR376" i="13"/>
  <c r="BS376" i="13"/>
  <c r="BV376" i="13"/>
  <c r="CX376" i="13"/>
  <c r="DY376" i="13"/>
  <c r="CB376" i="13"/>
  <c r="CW376" i="13"/>
  <c r="BR376" i="13"/>
  <c r="CT376" i="13"/>
  <c r="BW376" i="13"/>
  <c r="CJ376" i="13"/>
  <c r="DU376" i="13"/>
  <c r="CN376" i="13"/>
  <c r="CD376" i="13"/>
  <c r="DD376" i="13"/>
  <c r="DC376" i="13"/>
  <c r="DB376" i="13"/>
  <c r="CX302" i="14"/>
  <c r="CE302" i="14"/>
  <c r="DQ302" i="14"/>
  <c r="BT302" i="14"/>
  <c r="CH302" i="14"/>
  <c r="DT302" i="14"/>
  <c r="CY302" i="14"/>
  <c r="BW302" i="14"/>
  <c r="CK302" i="14"/>
  <c r="DW302" i="14"/>
  <c r="BZ302" i="14"/>
  <c r="DL302" i="14"/>
  <c r="DG302" i="14"/>
  <c r="DR302" i="14"/>
  <c r="CC302" i="14"/>
  <c r="DO302" i="14"/>
  <c r="BR302" i="14"/>
  <c r="CN302" i="14"/>
  <c r="CZ302" i="14"/>
  <c r="DI302" i="14"/>
  <c r="DH302" i="14"/>
  <c r="DJ302" i="14"/>
  <c r="BU302" i="14"/>
  <c r="CI302" i="14"/>
  <c r="DU302" i="14"/>
  <c r="CF302" i="14"/>
  <c r="DF302" i="14"/>
  <c r="DC302" i="14"/>
  <c r="DS302" i="14"/>
  <c r="CD302" i="14"/>
  <c r="DP302" i="14"/>
  <c r="BS302" i="14"/>
  <c r="CG302" i="14"/>
  <c r="DA302" i="14"/>
  <c r="DK302" i="14"/>
  <c r="BV302" i="14"/>
  <c r="CJ302" i="14"/>
  <c r="DV302" i="14"/>
  <c r="BY302" i="14"/>
  <c r="CV302" i="14"/>
  <c r="CB302" i="14"/>
  <c r="CA302" i="14"/>
  <c r="DB302" i="14"/>
  <c r="DN302" i="14"/>
  <c r="DM302" i="14"/>
  <c r="CM302" i="14"/>
  <c r="BQ302" i="14"/>
  <c r="DE302" i="14"/>
  <c r="CL302" i="14"/>
  <c r="BX302" i="14"/>
  <c r="DD302" i="14"/>
  <c r="DY302" i="14"/>
  <c r="CW302" i="14"/>
  <c r="DX302" i="14"/>
  <c r="CU302" i="14"/>
  <c r="CT302" i="14"/>
  <c r="CS302" i="14"/>
  <c r="CR302" i="14"/>
  <c r="CQ302" i="14"/>
  <c r="BM358" i="14"/>
  <c r="CG358" i="14" s="1"/>
  <c r="BM350" i="14"/>
  <c r="BY350" i="14" s="1"/>
  <c r="BM373" i="14"/>
  <c r="CV373" i="14" s="1"/>
  <c r="BM347" i="14"/>
  <c r="BM370" i="14"/>
  <c r="CS370" i="14" s="1"/>
  <c r="CB279" i="14"/>
  <c r="CG279" i="14"/>
  <c r="DO279" i="14"/>
  <c r="CP279" i="14"/>
  <c r="DL279" i="14"/>
  <c r="CM279" i="14"/>
  <c r="DA279" i="14"/>
  <c r="DG279" i="14"/>
  <c r="DU279" i="14"/>
  <c r="DD279" i="14"/>
  <c r="DR279" i="14"/>
  <c r="CS279" i="14"/>
  <c r="CJ279" i="14"/>
  <c r="DX279" i="14"/>
  <c r="CY279" i="14"/>
  <c r="DM279" i="14"/>
  <c r="CV279" i="14"/>
  <c r="DJ279" i="14"/>
  <c r="BY279" i="14"/>
  <c r="CK279" i="14"/>
  <c r="CD279" i="14"/>
  <c r="DP279" i="14"/>
  <c r="CQ279" i="14"/>
  <c r="DE279" i="14"/>
  <c r="CN279" i="14"/>
  <c r="DB279" i="14"/>
  <c r="CE279" i="14"/>
  <c r="CC279" i="14"/>
  <c r="CZ279" i="14"/>
  <c r="DN279" i="14"/>
  <c r="CO279" i="14"/>
  <c r="DK279" i="14"/>
  <c r="DY279" i="14"/>
  <c r="CF279" i="14"/>
  <c r="CH279" i="14"/>
  <c r="CI279" i="14"/>
  <c r="CR279" i="14"/>
  <c r="DF279" i="14"/>
  <c r="BQ279" i="14"/>
  <c r="DC279" i="14"/>
  <c r="DQ279" i="14"/>
  <c r="CX279" i="14"/>
  <c r="CW279" i="14"/>
  <c r="BZ279" i="14"/>
  <c r="DT279" i="14"/>
  <c r="CA279" i="14"/>
  <c r="DS279" i="14"/>
  <c r="CU279" i="14"/>
  <c r="CL279" i="14"/>
  <c r="DH279" i="14"/>
  <c r="CT279" i="14"/>
  <c r="DW279" i="14"/>
  <c r="DI279" i="14"/>
  <c r="DV279" i="14"/>
  <c r="BX279" i="14"/>
  <c r="BW279" i="14"/>
  <c r="BV279" i="14"/>
  <c r="BU279" i="14"/>
  <c r="BT279" i="14"/>
  <c r="CF357" i="13"/>
  <c r="BM404" i="14"/>
  <c r="BQ404" i="14" s="1"/>
  <c r="DZ404" i="14" s="1"/>
  <c r="CJ287" i="14"/>
  <c r="DG287" i="14"/>
  <c r="DU287" i="14"/>
  <c r="DD287" i="14"/>
  <c r="DR287" i="14"/>
  <c r="BU287" i="14"/>
  <c r="CM287" i="14"/>
  <c r="CP287" i="14"/>
  <c r="DX287" i="14"/>
  <c r="CY287" i="14"/>
  <c r="DM287" i="14"/>
  <c r="CV287" i="14"/>
  <c r="DJ287" i="14"/>
  <c r="CQ287" i="14"/>
  <c r="CL287" i="14"/>
  <c r="CN287" i="14"/>
  <c r="DP287" i="14"/>
  <c r="BS287" i="14"/>
  <c r="DE287" i="14"/>
  <c r="BX287" i="14"/>
  <c r="DB287" i="14"/>
  <c r="CR287" i="14"/>
  <c r="DH287" i="14"/>
  <c r="DV287" i="14"/>
  <c r="CW287" i="14"/>
  <c r="DS287" i="14"/>
  <c r="BV287" i="14"/>
  <c r="CI287" i="14"/>
  <c r="CO287" i="14"/>
  <c r="BT287" i="14"/>
  <c r="DF287" i="14"/>
  <c r="BQ287" i="14"/>
  <c r="DC287" i="14"/>
  <c r="DQ287" i="14"/>
  <c r="DW287" i="14"/>
  <c r="CX287" i="14"/>
  <c r="DT287" i="14"/>
  <c r="CU287" i="14"/>
  <c r="DI287" i="14"/>
  <c r="CZ287" i="14"/>
  <c r="DY287" i="14"/>
  <c r="DO287" i="14"/>
  <c r="DA287" i="14"/>
  <c r="DN287" i="14"/>
  <c r="CT287" i="14"/>
  <c r="BR287" i="14"/>
  <c r="BY287" i="14"/>
  <c r="CK287" i="14"/>
  <c r="DL287" i="14"/>
  <c r="CS287" i="14"/>
  <c r="DK287" i="14"/>
  <c r="BW287" i="14"/>
  <c r="CH287" i="14"/>
  <c r="CG287" i="14"/>
  <c r="CF287" i="14"/>
  <c r="CE287" i="14"/>
  <c r="CD287" i="14"/>
  <c r="CC287" i="14"/>
  <c r="CB287" i="14"/>
  <c r="N19" i="9"/>
  <c r="M19" i="22" s="1"/>
  <c r="CJ296" i="14"/>
  <c r="CM293" i="14"/>
  <c r="CW293" i="14"/>
  <c r="DN293" i="14"/>
  <c r="BW293" i="14"/>
  <c r="DI293" i="14"/>
  <c r="BT293" i="14"/>
  <c r="DU293" i="14"/>
  <c r="CZ293" i="14"/>
  <c r="DF293" i="14"/>
  <c r="DR293" i="14"/>
  <c r="DA293" i="14"/>
  <c r="DM293" i="14"/>
  <c r="DT293" i="14"/>
  <c r="CU293" i="14"/>
  <c r="DW293" i="14"/>
  <c r="BZ293" i="14"/>
  <c r="DJ293" i="14"/>
  <c r="CC293" i="14"/>
  <c r="DL293" i="14"/>
  <c r="CN293" i="14"/>
  <c r="DO293" i="14"/>
  <c r="BR293" i="14"/>
  <c r="DB293" i="14"/>
  <c r="BU293" i="14"/>
  <c r="DE293" i="14"/>
  <c r="CY293" i="14"/>
  <c r="CT293" i="14"/>
  <c r="CA293" i="14"/>
  <c r="DK293" i="14"/>
  <c r="BV293" i="14"/>
  <c r="DP293" i="14"/>
  <c r="DD293" i="14"/>
  <c r="CQ293" i="14"/>
  <c r="CV293" i="14"/>
  <c r="CR293" i="14"/>
  <c r="BS293" i="14"/>
  <c r="DC293" i="14"/>
  <c r="DY293" i="14"/>
  <c r="DH293" i="14"/>
  <c r="BX293" i="14"/>
  <c r="DQ293" i="14"/>
  <c r="DX293" i="14"/>
  <c r="CB293" i="14"/>
  <c r="DG293" i="14"/>
  <c r="BY293" i="14"/>
  <c r="CO293" i="14"/>
  <c r="DV293" i="14"/>
  <c r="BQ293" i="14"/>
  <c r="CS293" i="14"/>
  <c r="CX293" i="14"/>
  <c r="DS293" i="14"/>
  <c r="CE293" i="14"/>
  <c r="CD293" i="14"/>
  <c r="CP293" i="14"/>
  <c r="CL293" i="14"/>
  <c r="CK293" i="14"/>
  <c r="CJ293" i="14"/>
  <c r="CI293" i="14"/>
  <c r="CH293" i="14"/>
  <c r="DZ217" i="14"/>
  <c r="CA287" i="14"/>
  <c r="CZ369" i="13"/>
  <c r="DD369" i="13"/>
  <c r="DC369" i="13"/>
  <c r="DL369" i="13"/>
  <c r="DH369" i="13"/>
  <c r="CY369" i="13"/>
  <c r="DB369" i="13"/>
  <c r="DI369" i="13"/>
  <c r="DK369" i="13"/>
  <c r="DE369" i="13"/>
  <c r="CI369" i="13"/>
  <c r="BQ369" i="13"/>
  <c r="DZ369" i="13" s="1"/>
  <c r="BW369" i="13"/>
  <c r="DV369" i="13"/>
  <c r="CP369" i="13"/>
  <c r="CA369" i="13"/>
  <c r="DT369" i="13"/>
  <c r="DY369" i="13"/>
  <c r="CD369" i="13"/>
  <c r="BT369" i="13"/>
  <c r="DF369" i="13"/>
  <c r="BS369" i="13"/>
  <c r="CN369" i="13"/>
  <c r="DQ369" i="13"/>
  <c r="DR369" i="13"/>
  <c r="CJ369" i="13"/>
  <c r="CX369" i="13"/>
  <c r="DU369" i="13"/>
  <c r="CF369" i="13"/>
  <c r="CK369" i="13"/>
  <c r="CB369" i="13"/>
  <c r="CL369" i="13"/>
  <c r="DJ369" i="13"/>
  <c r="DM369" i="13"/>
  <c r="BX369" i="13"/>
  <c r="CC369" i="13"/>
  <c r="DP369" i="13"/>
  <c r="BR369" i="13"/>
  <c r="DW369" i="13"/>
  <c r="CO369" i="13"/>
  <c r="DS369" i="13"/>
  <c r="BU369" i="13"/>
  <c r="BZ369" i="13"/>
  <c r="DO369" i="13"/>
  <c r="DN369" i="13"/>
  <c r="CQ369" i="13"/>
  <c r="BV369" i="13"/>
  <c r="DX369" i="13"/>
  <c r="CG369" i="13"/>
  <c r="DA369" i="13"/>
  <c r="BY369" i="13"/>
  <c r="CM369" i="13"/>
  <c r="CE369" i="13"/>
  <c r="DG369" i="13"/>
  <c r="CH369" i="13"/>
  <c r="CW369" i="13"/>
  <c r="CV369" i="13"/>
  <c r="CU369" i="13"/>
  <c r="CT369" i="13"/>
  <c r="BM408" i="13"/>
  <c r="BS408" i="13" s="1"/>
  <c r="BM422" i="13"/>
  <c r="BM438" i="13"/>
  <c r="CW438" i="13" s="1"/>
  <c r="BM427" i="13"/>
  <c r="CL427" i="13" s="1"/>
  <c r="BM437" i="13"/>
  <c r="CV437" i="13" s="1"/>
  <c r="DZ221" i="14"/>
  <c r="BZ286" i="14"/>
  <c r="BZ350" i="13"/>
  <c r="AN25" i="9"/>
  <c r="BM274" i="12"/>
  <c r="BQ274" i="12" s="1"/>
  <c r="DB372" i="13"/>
  <c r="DF372" i="13"/>
  <c r="CS372" i="13"/>
  <c r="CB372" i="13"/>
  <c r="CO372" i="13"/>
  <c r="DT372" i="13"/>
  <c r="BV372" i="13"/>
  <c r="DE372" i="13"/>
  <c r="CK372" i="13"/>
  <c r="BT372" i="13"/>
  <c r="CG372" i="13"/>
  <c r="CD372" i="13"/>
  <c r="CP372" i="13"/>
  <c r="DA372" i="13"/>
  <c r="DS372" i="13"/>
  <c r="CC372" i="13"/>
  <c r="DW372" i="13"/>
  <c r="BY372" i="13"/>
  <c r="DR372" i="13"/>
  <c r="DL372" i="13"/>
  <c r="DK372" i="13"/>
  <c r="DD372" i="13"/>
  <c r="CM372" i="13"/>
  <c r="BU372" i="13"/>
  <c r="CQ372" i="13"/>
  <c r="BQ372" i="13"/>
  <c r="DZ372" i="13" s="1"/>
  <c r="BZ372" i="13"/>
  <c r="DO372" i="13"/>
  <c r="DM372" i="13"/>
  <c r="CE372" i="13"/>
  <c r="DX372" i="13"/>
  <c r="CI372" i="13"/>
  <c r="CL372" i="13"/>
  <c r="CT372" i="13"/>
  <c r="DN372" i="13"/>
  <c r="DC372" i="13"/>
  <c r="BW372" i="13"/>
  <c r="DP372" i="13"/>
  <c r="CA372" i="13"/>
  <c r="CH372" i="13"/>
  <c r="BX372" i="13"/>
  <c r="DI372" i="13"/>
  <c r="DH372" i="13"/>
  <c r="DQ372" i="13"/>
  <c r="CJ372" i="13"/>
  <c r="DU372" i="13"/>
  <c r="CF372" i="13"/>
  <c r="BR372" i="13"/>
  <c r="DV372" i="13"/>
  <c r="CN372" i="13"/>
  <c r="DJ372" i="13"/>
  <c r="CR372" i="13"/>
  <c r="DY372" i="13"/>
  <c r="DG372" i="13"/>
  <c r="BS372" i="13"/>
  <c r="CZ372" i="13"/>
  <c r="CY372" i="13"/>
  <c r="CX372" i="13"/>
  <c r="CW372" i="13"/>
  <c r="DL382" i="13"/>
  <c r="DV382" i="13"/>
  <c r="DX382" i="13"/>
  <c r="DW382" i="13"/>
  <c r="DR382" i="13"/>
  <c r="DO382" i="13"/>
  <c r="DS382" i="13"/>
  <c r="DU382" i="13"/>
  <c r="CT382" i="13"/>
  <c r="BT382" i="13"/>
  <c r="CH382" i="13"/>
  <c r="CS382" i="13"/>
  <c r="CG382" i="13"/>
  <c r="CL382" i="13"/>
  <c r="CY382" i="13"/>
  <c r="BZ382" i="13"/>
  <c r="BX382" i="13"/>
  <c r="DA382" i="13"/>
  <c r="DT382" i="13"/>
  <c r="CD382" i="13"/>
  <c r="CQ382" i="13"/>
  <c r="BR382" i="13"/>
  <c r="CO382" i="13"/>
  <c r="CF382" i="13"/>
  <c r="DY382" i="13"/>
  <c r="BV382" i="13"/>
  <c r="CI382" i="13"/>
  <c r="DC382" i="13"/>
  <c r="BU382" i="13"/>
  <c r="CW382" i="13"/>
  <c r="CZ382" i="13"/>
  <c r="CA382" i="13"/>
  <c r="CU382" i="13"/>
  <c r="CN382" i="13"/>
  <c r="CC382" i="13"/>
  <c r="DQ382" i="13"/>
  <c r="CR382" i="13"/>
  <c r="BS382" i="13"/>
  <c r="CM382" i="13"/>
  <c r="BQ382" i="13"/>
  <c r="DZ382" i="13" s="1"/>
  <c r="CV382" i="13"/>
  <c r="DN382" i="13"/>
  <c r="DB382" i="13"/>
  <c r="CB382" i="13"/>
  <c r="CP382" i="13"/>
  <c r="BW382" i="13"/>
  <c r="DD382" i="13"/>
  <c r="DM382" i="13"/>
  <c r="BY382" i="13"/>
  <c r="DK382" i="13"/>
  <c r="DP382" i="13"/>
  <c r="CJ382" i="13"/>
  <c r="CE382" i="13"/>
  <c r="CX382" i="13"/>
  <c r="CK382" i="13"/>
  <c r="DJ382" i="13"/>
  <c r="DI382" i="13"/>
  <c r="DH382" i="13"/>
  <c r="DG382" i="13"/>
  <c r="CZ376" i="13"/>
  <c r="DK308" i="14"/>
  <c r="DH308" i="14"/>
  <c r="DC308" i="14"/>
  <c r="DS308" i="14"/>
  <c r="BV308" i="14"/>
  <c r="DP308" i="14"/>
  <c r="CA308" i="14"/>
  <c r="CO308" i="14"/>
  <c r="DL308" i="14"/>
  <c r="CM308" i="14"/>
  <c r="DY308" i="14"/>
  <c r="CR308" i="14"/>
  <c r="BS308" i="14"/>
  <c r="CG308" i="14"/>
  <c r="CE308" i="14"/>
  <c r="DQ308" i="14"/>
  <c r="CJ308" i="14"/>
  <c r="DV308" i="14"/>
  <c r="BY308" i="14"/>
  <c r="DI308" i="14"/>
  <c r="BW308" i="14"/>
  <c r="CS308" i="14"/>
  <c r="CB308" i="14"/>
  <c r="CP308" i="14"/>
  <c r="BQ308" i="14"/>
  <c r="DM308" i="14"/>
  <c r="CT308" i="14"/>
  <c r="CC308" i="14"/>
  <c r="DW308" i="14"/>
  <c r="BZ308" i="14"/>
  <c r="CN308" i="14"/>
  <c r="DO308" i="14"/>
  <c r="DE308" i="14"/>
  <c r="CL308" i="14"/>
  <c r="BU308" i="14"/>
  <c r="CQ308" i="14"/>
  <c r="BR308" i="14"/>
  <c r="CF308" i="14"/>
  <c r="CD308" i="14"/>
  <c r="BX308" i="14"/>
  <c r="DF308" i="14"/>
  <c r="CK308" i="14"/>
  <c r="DG308" i="14"/>
  <c r="DX308" i="14"/>
  <c r="DN308" i="14"/>
  <c r="BT308" i="14"/>
  <c r="CI308" i="14"/>
  <c r="DD308" i="14"/>
  <c r="CH308" i="14"/>
  <c r="DJ308" i="14"/>
  <c r="DU308" i="14"/>
  <c r="DR308" i="14"/>
  <c r="DT308" i="14"/>
  <c r="DB308" i="14"/>
  <c r="DA308" i="14"/>
  <c r="CZ308" i="14"/>
  <c r="CY308" i="14"/>
  <c r="CX308" i="14"/>
  <c r="CW308" i="14"/>
  <c r="BM95" i="12"/>
  <c r="BZ95" i="12" s="1"/>
  <c r="CI354" i="13"/>
  <c r="CN354" i="13"/>
  <c r="CJ354" i="13"/>
  <c r="CS354" i="13"/>
  <c r="CV354" i="13"/>
  <c r="CL354" i="13"/>
  <c r="CP354" i="13"/>
  <c r="CW354" i="13"/>
  <c r="CT354" i="13"/>
  <c r="CK354" i="13"/>
  <c r="CM354" i="13"/>
  <c r="CR354" i="13"/>
  <c r="DE354" i="13"/>
  <c r="DH354" i="13"/>
  <c r="DF354" i="13"/>
  <c r="BW354" i="13"/>
  <c r="DW354" i="13"/>
  <c r="DY354" i="13"/>
  <c r="BY354" i="13"/>
  <c r="CX354" i="13"/>
  <c r="BZ354" i="13"/>
  <c r="DV354" i="13"/>
  <c r="DQ354" i="13"/>
  <c r="BQ354" i="13"/>
  <c r="CB354" i="13"/>
  <c r="DO354" i="13"/>
  <c r="DK354" i="13"/>
  <c r="CQ354" i="13"/>
  <c r="CU354" i="13"/>
  <c r="DI354" i="13"/>
  <c r="DT354" i="13"/>
  <c r="BR354" i="13"/>
  <c r="DD354" i="13"/>
  <c r="CZ354" i="13"/>
  <c r="DA354" i="13"/>
  <c r="DJ354" i="13"/>
  <c r="DR354" i="13"/>
  <c r="BX354" i="13"/>
  <c r="BT354" i="13"/>
  <c r="BU354" i="13"/>
  <c r="CY354" i="13"/>
  <c r="DG354" i="13"/>
  <c r="DX354" i="13"/>
  <c r="DL354" i="13"/>
  <c r="DM354" i="13"/>
  <c r="DS354" i="13"/>
  <c r="DP354" i="13"/>
  <c r="DC354" i="13"/>
  <c r="BV354" i="13"/>
  <c r="CO354" i="13"/>
  <c r="DN354" i="13"/>
  <c r="BS354" i="13"/>
  <c r="DB354" i="13"/>
  <c r="DU354" i="13"/>
  <c r="CA354" i="13"/>
  <c r="CH354" i="13"/>
  <c r="CG354" i="13"/>
  <c r="CF354" i="13"/>
  <c r="CE354" i="13"/>
  <c r="DL316" i="14"/>
  <c r="DT316" i="14"/>
  <c r="CM316" i="14"/>
  <c r="DY316" i="14"/>
  <c r="CR316" i="14"/>
  <c r="BS316" i="14"/>
  <c r="CG316" i="14"/>
  <c r="DU316" i="14"/>
  <c r="DJ316" i="14"/>
  <c r="CE316" i="14"/>
  <c r="DA316" i="14"/>
  <c r="CJ316" i="14"/>
  <c r="CX316" i="14"/>
  <c r="BY316" i="14"/>
  <c r="DS316" i="14"/>
  <c r="BW316" i="14"/>
  <c r="CS316" i="14"/>
  <c r="CB316" i="14"/>
  <c r="CP316" i="14"/>
  <c r="BQ316" i="14"/>
  <c r="DZ316" i="14" s="1"/>
  <c r="DO316" i="14"/>
  <c r="DB316" i="14"/>
  <c r="CK316" i="14"/>
  <c r="BT316" i="14"/>
  <c r="CH316" i="14"/>
  <c r="CV316" i="14"/>
  <c r="DR316" i="14"/>
  <c r="DV316" i="14"/>
  <c r="CL316" i="14"/>
  <c r="BU316" i="14"/>
  <c r="CQ316" i="14"/>
  <c r="BR316" i="14"/>
  <c r="CF316" i="14"/>
  <c r="DQ316" i="14"/>
  <c r="DK316" i="14"/>
  <c r="CD316" i="14"/>
  <c r="DX316" i="14"/>
  <c r="CI316" i="14"/>
  <c r="CW316" i="14"/>
  <c r="BX316" i="14"/>
  <c r="CA316" i="14"/>
  <c r="BZ316" i="14"/>
  <c r="CU316" i="14"/>
  <c r="CO316" i="14"/>
  <c r="DP316" i="14"/>
  <c r="DM316" i="14"/>
  <c r="DN316" i="14"/>
  <c r="CT316" i="14"/>
  <c r="CN316" i="14"/>
  <c r="BV316" i="14"/>
  <c r="CC316" i="14"/>
  <c r="CZ316" i="14"/>
  <c r="CY316" i="14"/>
  <c r="DW316" i="14"/>
  <c r="DI316" i="14"/>
  <c r="DH316" i="14"/>
  <c r="DG316" i="14"/>
  <c r="DF316" i="14"/>
  <c r="DE316" i="14"/>
  <c r="B213" i="12"/>
  <c r="AD175" i="12"/>
  <c r="AI180" i="12"/>
  <c r="Q162" i="12"/>
  <c r="X169" i="12"/>
  <c r="H153" i="12"/>
  <c r="R163" i="12"/>
  <c r="AR189" i="12"/>
  <c r="AB173" i="12"/>
  <c r="AG178" i="12"/>
  <c r="O160" i="12"/>
  <c r="V167" i="12"/>
  <c r="F151" i="12"/>
  <c r="AC174" i="12"/>
  <c r="AP187" i="12"/>
  <c r="Z171" i="12"/>
  <c r="AE176" i="12"/>
  <c r="M158" i="12"/>
  <c r="T165" i="12"/>
  <c r="D149" i="12"/>
  <c r="AS190" i="12"/>
  <c r="AN185" i="12"/>
  <c r="K156" i="12"/>
  <c r="AL183" i="12"/>
  <c r="AQ188" i="12"/>
  <c r="AA172" i="12"/>
  <c r="I154" i="12"/>
  <c r="P161" i="12"/>
  <c r="AH179" i="12"/>
  <c r="AM184" i="12"/>
  <c r="U166" i="12"/>
  <c r="E150" i="12"/>
  <c r="L157" i="12"/>
  <c r="AF177" i="12"/>
  <c r="J155" i="12"/>
  <c r="AO186" i="12"/>
  <c r="S164" i="12"/>
  <c r="AK182" i="12"/>
  <c r="W168" i="12"/>
  <c r="N159" i="12"/>
  <c r="G152" i="12"/>
  <c r="AJ181" i="12"/>
  <c r="Y170" i="12"/>
  <c r="M25" i="9"/>
  <c r="L25" i="22" s="1"/>
  <c r="I25" i="9"/>
  <c r="H25" i="22" s="1"/>
  <c r="AB19" i="9"/>
  <c r="BM119" i="12"/>
  <c r="CX119" i="12" s="1"/>
  <c r="DX115" i="12"/>
  <c r="CI115" i="12"/>
  <c r="DS115" i="12"/>
  <c r="BT115" i="12"/>
  <c r="DR115" i="12"/>
  <c r="CB115" i="12"/>
  <c r="DC115" i="12"/>
  <c r="BM98" i="12"/>
  <c r="CC98" i="12" s="1"/>
  <c r="BM96" i="12"/>
  <c r="CA96" i="12" s="1"/>
  <c r="BM148" i="12"/>
  <c r="DD381" i="13"/>
  <c r="DT381" i="13"/>
  <c r="DX381" i="13"/>
  <c r="DR381" i="13"/>
  <c r="DL381" i="13"/>
  <c r="DV381" i="13"/>
  <c r="DO381" i="13"/>
  <c r="DW381" i="13"/>
  <c r="DS381" i="13"/>
  <c r="DP381" i="13"/>
  <c r="DM381" i="13"/>
  <c r="DK381" i="13"/>
  <c r="DN381" i="13"/>
  <c r="DU381" i="13"/>
  <c r="CU381" i="13"/>
  <c r="CY381" i="13"/>
  <c r="BZ381" i="13"/>
  <c r="BU381" i="13"/>
  <c r="CC381" i="13"/>
  <c r="CM381" i="13"/>
  <c r="CQ381" i="13"/>
  <c r="CO381" i="13"/>
  <c r="CZ381" i="13"/>
  <c r="BQ381" i="13"/>
  <c r="DZ381" i="13" s="1"/>
  <c r="CX381" i="13"/>
  <c r="CE381" i="13"/>
  <c r="CI381" i="13"/>
  <c r="BY381" i="13"/>
  <c r="CH381" i="13"/>
  <c r="CV381" i="13"/>
  <c r="BW381" i="13"/>
  <c r="CA381" i="13"/>
  <c r="DY381" i="13"/>
  <c r="BT381" i="13"/>
  <c r="CN381" i="13"/>
  <c r="DB381" i="13"/>
  <c r="BS381" i="13"/>
  <c r="CK381" i="13"/>
  <c r="CW381" i="13"/>
  <c r="CF381" i="13"/>
  <c r="CT381" i="13"/>
  <c r="CR381" i="13"/>
  <c r="BV381" i="13"/>
  <c r="CG381" i="13"/>
  <c r="DC381" i="13"/>
  <c r="CD381" i="13"/>
  <c r="CP381" i="13"/>
  <c r="CJ381" i="13"/>
  <c r="CS381" i="13"/>
  <c r="BR381" i="13"/>
  <c r="CB381" i="13"/>
  <c r="BX381" i="13"/>
  <c r="DQ381" i="13"/>
  <c r="CL381" i="13"/>
  <c r="DA381" i="13"/>
  <c r="DJ381" i="13"/>
  <c r="DI381" i="13"/>
  <c r="DH381" i="13"/>
  <c r="DG381" i="13"/>
  <c r="DF381" i="13"/>
  <c r="CC341" i="13"/>
  <c r="BW341" i="13"/>
  <c r="BZ341" i="13"/>
  <c r="CE341" i="13"/>
  <c r="CG341" i="13"/>
  <c r="CI341" i="13"/>
  <c r="CJ341" i="13"/>
  <c r="CF341" i="13"/>
  <c r="CB341" i="13"/>
  <c r="CH341" i="13"/>
  <c r="BY341" i="13"/>
  <c r="CN341" i="13"/>
  <c r="DB341" i="13"/>
  <c r="CK341" i="13"/>
  <c r="DH341" i="13"/>
  <c r="CY341" i="13"/>
  <c r="DS341" i="13"/>
  <c r="CT341" i="13"/>
  <c r="DV341" i="13"/>
  <c r="CO341" i="13"/>
  <c r="DP341" i="13"/>
  <c r="CA341" i="13"/>
  <c r="DK341" i="13"/>
  <c r="CL341" i="13"/>
  <c r="DN341" i="13"/>
  <c r="DG341" i="13"/>
  <c r="CW341" i="13"/>
  <c r="CD341" i="13"/>
  <c r="DC341" i="13"/>
  <c r="DY341" i="13"/>
  <c r="DF341" i="13"/>
  <c r="DX341" i="13"/>
  <c r="DO341" i="13"/>
  <c r="DT341" i="13"/>
  <c r="CU341" i="13"/>
  <c r="DQ341" i="13"/>
  <c r="CX341" i="13"/>
  <c r="DE341" i="13"/>
  <c r="CR341" i="13"/>
  <c r="DL341" i="13"/>
  <c r="CM341" i="13"/>
  <c r="DI341" i="13"/>
  <c r="CP341" i="13"/>
  <c r="DW341" i="13"/>
  <c r="BX341" i="13"/>
  <c r="CS341" i="13"/>
  <c r="DM341" i="13"/>
  <c r="CQ341" i="13"/>
  <c r="DJ341" i="13"/>
  <c r="DD341" i="13"/>
  <c r="CZ341" i="13"/>
  <c r="CV341" i="13"/>
  <c r="DU341" i="13"/>
  <c r="DR341" i="13"/>
  <c r="DA341" i="13"/>
  <c r="BV341" i="13"/>
  <c r="BU341" i="13"/>
  <c r="BT341" i="13"/>
  <c r="BS341" i="13"/>
  <c r="BR341" i="13"/>
  <c r="BM371" i="14"/>
  <c r="CT371" i="14" s="1"/>
  <c r="BM351" i="14"/>
  <c r="BZ351" i="14" s="1"/>
  <c r="BM355" i="14"/>
  <c r="CD355" i="14" s="1"/>
  <c r="BM378" i="14"/>
  <c r="DB378" i="14" s="1"/>
  <c r="BM363" i="14"/>
  <c r="CL363" i="14" s="1"/>
  <c r="BM379" i="14"/>
  <c r="DB379" i="14" s="1"/>
  <c r="CJ357" i="13"/>
  <c r="CP357" i="13"/>
  <c r="CO357" i="13"/>
  <c r="CV357" i="13"/>
  <c r="CZ357" i="13"/>
  <c r="CQ357" i="13"/>
  <c r="CX357" i="13"/>
  <c r="CT357" i="13"/>
  <c r="CY357" i="13"/>
  <c r="CW357" i="13"/>
  <c r="CR357" i="13"/>
  <c r="CU357" i="13"/>
  <c r="DU357" i="13"/>
  <c r="BX357" i="13"/>
  <c r="DH357" i="13"/>
  <c r="BS357" i="13"/>
  <c r="DN357" i="13"/>
  <c r="DM357" i="13"/>
  <c r="DY357" i="13"/>
  <c r="BV357" i="13"/>
  <c r="DP357" i="13"/>
  <c r="CA357" i="13"/>
  <c r="CS357" i="13"/>
  <c r="CM357" i="13"/>
  <c r="DE357" i="13"/>
  <c r="DQ357" i="13"/>
  <c r="DS357" i="13"/>
  <c r="DC357" i="13"/>
  <c r="DW357" i="13"/>
  <c r="BY357" i="13"/>
  <c r="DI357" i="13"/>
  <c r="DG357" i="13"/>
  <c r="CD357" i="13"/>
  <c r="DJ357" i="13"/>
  <c r="BQ357" i="13"/>
  <c r="DZ357" i="13" s="1"/>
  <c r="DA357" i="13"/>
  <c r="BT357" i="13"/>
  <c r="BR357" i="13"/>
  <c r="BW357" i="13"/>
  <c r="CN357" i="13"/>
  <c r="DT357" i="13"/>
  <c r="CC357" i="13"/>
  <c r="DR357" i="13"/>
  <c r="DO357" i="13"/>
  <c r="DX357" i="13"/>
  <c r="DD357" i="13"/>
  <c r="BZ357" i="13"/>
  <c r="BU357" i="13"/>
  <c r="DV357" i="13"/>
  <c r="DF357" i="13"/>
  <c r="CE357" i="13"/>
  <c r="CB357" i="13"/>
  <c r="DB357" i="13"/>
  <c r="DL357" i="13"/>
  <c r="DK357" i="13"/>
  <c r="CL357" i="13"/>
  <c r="CK357" i="13"/>
  <c r="CI357" i="13"/>
  <c r="CH357" i="13"/>
  <c r="DC315" i="14"/>
  <c r="DF380" i="13"/>
  <c r="DP380" i="13"/>
  <c r="DR380" i="13"/>
  <c r="DU380" i="13"/>
  <c r="DM380" i="13"/>
  <c r="DS380" i="13"/>
  <c r="DW380" i="13"/>
  <c r="DV380" i="13"/>
  <c r="DO380" i="13"/>
  <c r="DQ380" i="13"/>
  <c r="DT380" i="13"/>
  <c r="BT380" i="13"/>
  <c r="CE380" i="13"/>
  <c r="CS380" i="13"/>
  <c r="CC380" i="13"/>
  <c r="BX380" i="13"/>
  <c r="DJ380" i="13"/>
  <c r="CY380" i="13"/>
  <c r="BW380" i="13"/>
  <c r="CF380" i="13"/>
  <c r="DA380" i="13"/>
  <c r="CK380" i="13"/>
  <c r="CQ380" i="13"/>
  <c r="CV380" i="13"/>
  <c r="BR380" i="13"/>
  <c r="CN380" i="13"/>
  <c r="CW380" i="13"/>
  <c r="DL380" i="13"/>
  <c r="DN380" i="13"/>
  <c r="DX380" i="13"/>
  <c r="CI380" i="13"/>
  <c r="CH380" i="13"/>
  <c r="CP380" i="13"/>
  <c r="BZ380" i="13"/>
  <c r="DK380" i="13"/>
  <c r="CZ380" i="13"/>
  <c r="CA380" i="13"/>
  <c r="BV380" i="13"/>
  <c r="CD380" i="13"/>
  <c r="DY380" i="13"/>
  <c r="CR380" i="13"/>
  <c r="BS380" i="13"/>
  <c r="CT380" i="13"/>
  <c r="BQ380" i="13"/>
  <c r="DZ380" i="13" s="1"/>
  <c r="CX380" i="13"/>
  <c r="CB380" i="13"/>
  <c r="CM380" i="13"/>
  <c r="BU380" i="13"/>
  <c r="CO380" i="13"/>
  <c r="BY380" i="13"/>
  <c r="CJ380" i="13"/>
  <c r="DI380" i="13"/>
  <c r="CU380" i="13"/>
  <c r="CG380" i="13"/>
  <c r="DB380" i="13"/>
  <c r="CL380" i="13"/>
  <c r="DH380" i="13"/>
  <c r="DG380" i="13"/>
  <c r="DE380" i="13"/>
  <c r="DZ279" i="13"/>
  <c r="BZ351" i="13"/>
  <c r="CN351" i="13"/>
  <c r="CL351" i="13"/>
  <c r="CH351" i="13"/>
  <c r="CP351" i="13"/>
  <c r="CG351" i="13"/>
  <c r="CO351" i="13"/>
  <c r="CJ351" i="13"/>
  <c r="CT351" i="13"/>
  <c r="CM351" i="13"/>
  <c r="CI351" i="13"/>
  <c r="CK351" i="13"/>
  <c r="DT351" i="13"/>
  <c r="CU351" i="13"/>
  <c r="DI351" i="13"/>
  <c r="DW351" i="13"/>
  <c r="CW351" i="13"/>
  <c r="CQ351" i="13"/>
  <c r="DL351" i="13"/>
  <c r="BW351" i="13"/>
  <c r="DA351" i="13"/>
  <c r="DO351" i="13"/>
  <c r="BY351" i="13"/>
  <c r="CS351" i="13"/>
  <c r="DD351" i="13"/>
  <c r="DR351" i="13"/>
  <c r="BU351" i="13"/>
  <c r="DG351" i="13"/>
  <c r="BQ351" i="13"/>
  <c r="CF351" i="13"/>
  <c r="CV351" i="13"/>
  <c r="DJ351" i="13"/>
  <c r="DX351" i="13"/>
  <c r="CY351" i="13"/>
  <c r="BR351" i="13"/>
  <c r="BX351" i="13"/>
  <c r="DB351" i="13"/>
  <c r="DP351" i="13"/>
  <c r="BS351" i="13"/>
  <c r="DV351" i="13"/>
  <c r="CR351" i="13"/>
  <c r="DS351" i="13"/>
  <c r="BV351" i="13"/>
  <c r="DH351" i="13"/>
  <c r="DU351" i="13"/>
  <c r="DN351" i="13"/>
  <c r="DC351" i="13"/>
  <c r="DQ351" i="13"/>
  <c r="BT351" i="13"/>
  <c r="DE351" i="13"/>
  <c r="CX351" i="13"/>
  <c r="DM351" i="13"/>
  <c r="DF351" i="13"/>
  <c r="DK351" i="13"/>
  <c r="DY351" i="13"/>
  <c r="CZ351" i="13"/>
  <c r="CE351" i="13"/>
  <c r="CD351" i="13"/>
  <c r="CC351" i="13"/>
  <c r="CB351" i="13"/>
  <c r="BM211" i="12"/>
  <c r="BQ211" i="12" s="1"/>
  <c r="BM413" i="13"/>
  <c r="BX413" i="13" s="1"/>
  <c r="BM435" i="13"/>
  <c r="CT435" i="13" s="1"/>
  <c r="BM442" i="13"/>
  <c r="BM425" i="13"/>
  <c r="BM434" i="13"/>
  <c r="CT434" i="13" s="1"/>
  <c r="CN364" i="13"/>
  <c r="DB364" i="13"/>
  <c r="CU364" i="13"/>
  <c r="DA364" i="13"/>
  <c r="CV364" i="13"/>
  <c r="CZ364" i="13"/>
  <c r="DC364" i="13"/>
  <c r="DG364" i="13"/>
  <c r="DE364" i="13"/>
  <c r="CX364" i="13"/>
  <c r="CK364" i="13"/>
  <c r="BT364" i="13"/>
  <c r="CI364" i="13"/>
  <c r="DR364" i="13"/>
  <c r="DK364" i="13"/>
  <c r="CY364" i="13"/>
  <c r="CC364" i="13"/>
  <c r="DU364" i="13"/>
  <c r="BW364" i="13"/>
  <c r="CE364" i="13"/>
  <c r="CL364" i="13"/>
  <c r="BU364" i="13"/>
  <c r="DM364" i="13"/>
  <c r="DT364" i="13"/>
  <c r="BR364" i="13"/>
  <c r="BX364" i="13"/>
  <c r="CW364" i="13"/>
  <c r="DX364" i="13"/>
  <c r="CG364" i="13"/>
  <c r="CH364" i="13"/>
  <c r="DO364" i="13"/>
  <c r="BZ364" i="13"/>
  <c r="DP364" i="13"/>
  <c r="BY364" i="13"/>
  <c r="BV364" i="13"/>
  <c r="CD364" i="13"/>
  <c r="DL364" i="13"/>
  <c r="CT364" i="13"/>
  <c r="DY364" i="13"/>
  <c r="DH364" i="13"/>
  <c r="BQ364" i="13"/>
  <c r="DZ364" i="13" s="1"/>
  <c r="DS364" i="13"/>
  <c r="DN364" i="13"/>
  <c r="DI364" i="13"/>
  <c r="CB364" i="13"/>
  <c r="DJ364" i="13"/>
  <c r="BS364" i="13"/>
  <c r="DW364" i="13"/>
  <c r="CA364" i="13"/>
  <c r="DV364" i="13"/>
  <c r="DQ364" i="13"/>
  <c r="CJ364" i="13"/>
  <c r="DD364" i="13"/>
  <c r="CF364" i="13"/>
  <c r="CS364" i="13"/>
  <c r="DF364" i="13"/>
  <c r="CR364" i="13"/>
  <c r="CQ364" i="13"/>
  <c r="CP364" i="13"/>
  <c r="CO364" i="13"/>
  <c r="CL289" i="14"/>
  <c r="CJ289" i="14"/>
  <c r="CV289" i="14"/>
  <c r="CP289" i="14"/>
  <c r="DH289" i="14"/>
  <c r="BS289" i="14"/>
  <c r="DM289" i="14"/>
  <c r="BX289" i="14"/>
  <c r="BV289" i="14"/>
  <c r="CQ289" i="14"/>
  <c r="CZ289" i="14"/>
  <c r="DV289" i="14"/>
  <c r="DE289" i="14"/>
  <c r="DS289" i="14"/>
  <c r="DY289" i="14"/>
  <c r="CT289" i="14"/>
  <c r="BT289" i="14"/>
  <c r="DN289" i="14"/>
  <c r="CW289" i="14"/>
  <c r="DK289" i="14"/>
  <c r="DQ289" i="14"/>
  <c r="CO289" i="14"/>
  <c r="DW289" i="14"/>
  <c r="DF289" i="14"/>
  <c r="BY289" i="14"/>
  <c r="DC289" i="14"/>
  <c r="DI289" i="14"/>
  <c r="DG289" i="14"/>
  <c r="BZ289" i="14"/>
  <c r="DT289" i="14"/>
  <c r="DR289" i="14"/>
  <c r="BU289" i="14"/>
  <c r="CM289" i="14"/>
  <c r="DX289" i="14"/>
  <c r="CY289" i="14"/>
  <c r="BR289" i="14"/>
  <c r="DL289" i="14"/>
  <c r="DJ289" i="14"/>
  <c r="CK289" i="14"/>
  <c r="CR289" i="14"/>
  <c r="CI289" i="14"/>
  <c r="BW289" i="14"/>
  <c r="DP289" i="14"/>
  <c r="DB289" i="14"/>
  <c r="DO289" i="14"/>
  <c r="DA289" i="14"/>
  <c r="CN289" i="14"/>
  <c r="CA289" i="14"/>
  <c r="CX289" i="14"/>
  <c r="CU289" i="14"/>
  <c r="DU289" i="14"/>
  <c r="BQ289" i="14"/>
  <c r="CS289" i="14"/>
  <c r="DD289" i="14"/>
  <c r="CH289" i="14"/>
  <c r="CG289" i="14"/>
  <c r="CF289" i="14"/>
  <c r="CE289" i="14"/>
  <c r="CD289" i="14"/>
  <c r="BS279" i="14"/>
  <c r="CI295" i="14"/>
  <c r="CT367" i="13"/>
  <c r="DF367" i="13"/>
  <c r="CW367" i="13"/>
  <c r="DJ367" i="13"/>
  <c r="DD367" i="13"/>
  <c r="CZ367" i="13"/>
  <c r="DO367" i="13"/>
  <c r="DL367" i="13"/>
  <c r="CK367" i="13"/>
  <c r="BZ367" i="13"/>
  <c r="BT367" i="13"/>
  <c r="CX367" i="13"/>
  <c r="CY367" i="13"/>
  <c r="DU367" i="13"/>
  <c r="CN367" i="13"/>
  <c r="CC367" i="13"/>
  <c r="DP367" i="13"/>
  <c r="CE367" i="13"/>
  <c r="DE367" i="13"/>
  <c r="DM367" i="13"/>
  <c r="CF367" i="13"/>
  <c r="BU367" i="13"/>
  <c r="CJ367" i="13"/>
  <c r="BS367" i="13"/>
  <c r="CO367" i="13"/>
  <c r="BX367" i="13"/>
  <c r="DV367" i="13"/>
  <c r="BW367" i="13"/>
  <c r="DX367" i="13"/>
  <c r="CV367" i="13"/>
  <c r="DG367" i="13"/>
  <c r="CG367" i="13"/>
  <c r="DS367" i="13"/>
  <c r="CM367" i="13"/>
  <c r="DN367" i="13"/>
  <c r="CB367" i="13"/>
  <c r="DB367" i="13"/>
  <c r="DA367" i="13"/>
  <c r="DC367" i="13"/>
  <c r="BY367" i="13"/>
  <c r="DK367" i="13"/>
  <c r="CA367" i="13"/>
  <c r="CI367" i="13"/>
  <c r="CD367" i="13"/>
  <c r="DI367" i="13"/>
  <c r="DY367" i="13"/>
  <c r="DH367" i="13"/>
  <c r="BR367" i="13"/>
  <c r="DQ367" i="13"/>
  <c r="DR367" i="13"/>
  <c r="BQ367" i="13"/>
  <c r="DZ367" i="13" s="1"/>
  <c r="CL367" i="13"/>
  <c r="BV367" i="13"/>
  <c r="DW367" i="13"/>
  <c r="CH367" i="13"/>
  <c r="DT367" i="13"/>
  <c r="CU367" i="13"/>
  <c r="CS367" i="13"/>
  <c r="CR367" i="13"/>
  <c r="CB352" i="13"/>
  <c r="CK352" i="13"/>
  <c r="CH352" i="13"/>
  <c r="CL352" i="13"/>
  <c r="CT352" i="13"/>
  <c r="CO352" i="13"/>
  <c r="CN352" i="13"/>
  <c r="CP352" i="13"/>
  <c r="CS352" i="13"/>
  <c r="CU352" i="13"/>
  <c r="CR352" i="13"/>
  <c r="CQ352" i="13"/>
  <c r="CI352" i="13"/>
  <c r="CJ352" i="13"/>
  <c r="CM352" i="13"/>
  <c r="DO352" i="13"/>
  <c r="BZ352" i="13"/>
  <c r="DT352" i="13"/>
  <c r="BW352" i="13"/>
  <c r="DJ352" i="13"/>
  <c r="DG352" i="13"/>
  <c r="BR352" i="13"/>
  <c r="DL352" i="13"/>
  <c r="DY352" i="13"/>
  <c r="DB352" i="13"/>
  <c r="DX352" i="13"/>
  <c r="CY352" i="13"/>
  <c r="DU352" i="13"/>
  <c r="DD352" i="13"/>
  <c r="DQ352" i="13"/>
  <c r="DP352" i="13"/>
  <c r="BS352" i="13"/>
  <c r="DM352" i="13"/>
  <c r="CV352" i="13"/>
  <c r="DI352" i="13"/>
  <c r="DH352" i="13"/>
  <c r="DV352" i="13"/>
  <c r="DE352" i="13"/>
  <c r="BX352" i="13"/>
  <c r="DA352" i="13"/>
  <c r="CZ352" i="13"/>
  <c r="DN352" i="13"/>
  <c r="CW352" i="13"/>
  <c r="DS352" i="13"/>
  <c r="BU352" i="13"/>
  <c r="CG352" i="13"/>
  <c r="DW352" i="13"/>
  <c r="CX352" i="13"/>
  <c r="BQ352" i="13"/>
  <c r="DC352" i="13"/>
  <c r="DR352" i="13"/>
  <c r="BY352" i="13"/>
  <c r="BT352" i="13"/>
  <c r="DK352" i="13"/>
  <c r="BV352" i="13"/>
  <c r="DF352" i="13"/>
  <c r="CF352" i="13"/>
  <c r="CE352" i="13"/>
  <c r="CD352" i="13"/>
  <c r="CC352" i="13"/>
  <c r="DZ294" i="13"/>
  <c r="CR297" i="14"/>
  <c r="CX297" i="14"/>
  <c r="DC297" i="14"/>
  <c r="CV297" i="14"/>
  <c r="CI297" i="14"/>
  <c r="BR297" i="14"/>
  <c r="BV297" i="14"/>
  <c r="DH297" i="14"/>
  <c r="DL297" i="14"/>
  <c r="CA297" i="14"/>
  <c r="DS297" i="14"/>
  <c r="DY297" i="14"/>
  <c r="CB297" i="14"/>
  <c r="CF297" i="14"/>
  <c r="BS297" i="14"/>
  <c r="DK297" i="14"/>
  <c r="DQ297" i="14"/>
  <c r="BT297" i="14"/>
  <c r="DE297" i="14"/>
  <c r="DA297" i="14"/>
  <c r="DB297" i="14"/>
  <c r="DV297" i="14"/>
  <c r="CE297" i="14"/>
  <c r="DI297" i="14"/>
  <c r="BQ297" i="14"/>
  <c r="BY297" i="14"/>
  <c r="DD297" i="14"/>
  <c r="CW297" i="14"/>
  <c r="CU297" i="14"/>
  <c r="DW297" i="14"/>
  <c r="DF297" i="14"/>
  <c r="DR297" i="14"/>
  <c r="BU297" i="14"/>
  <c r="DT297" i="14"/>
  <c r="CZ297" i="14"/>
  <c r="CT297" i="14"/>
  <c r="CS297" i="14"/>
  <c r="DO297" i="14"/>
  <c r="CH297" i="14"/>
  <c r="DJ297" i="14"/>
  <c r="DX297" i="14"/>
  <c r="DM297" i="14"/>
  <c r="BZ297" i="14"/>
  <c r="BW297" i="14"/>
  <c r="CD297" i="14"/>
  <c r="CY297" i="14"/>
  <c r="CC297" i="14"/>
  <c r="DP297" i="14"/>
  <c r="DU297" i="14"/>
  <c r="DG297" i="14"/>
  <c r="CG297" i="14"/>
  <c r="DN297" i="14"/>
  <c r="BX297" i="14"/>
  <c r="CQ297" i="14"/>
  <c r="CP297" i="14"/>
  <c r="CO297" i="14"/>
  <c r="CN297" i="14"/>
  <c r="CM297" i="14"/>
  <c r="CL297" i="14"/>
  <c r="DQ312" i="14"/>
  <c r="DS312" i="14"/>
  <c r="BW312" i="14"/>
  <c r="CC312" i="14"/>
  <c r="CQ312" i="14"/>
  <c r="BZ312" i="14"/>
  <c r="DT312" i="14"/>
  <c r="DL312" i="14"/>
  <c r="CT312" i="14"/>
  <c r="BU312" i="14"/>
  <c r="CI312" i="14"/>
  <c r="BR312" i="14"/>
  <c r="CV312" i="14"/>
  <c r="DF312" i="14"/>
  <c r="CL312" i="14"/>
  <c r="DX312" i="14"/>
  <c r="CA312" i="14"/>
  <c r="DU312" i="14"/>
  <c r="CN312" i="14"/>
  <c r="DR312" i="14"/>
  <c r="DP312" i="14"/>
  <c r="CD312" i="14"/>
  <c r="CR312" i="14"/>
  <c r="BS312" i="14"/>
  <c r="CW312" i="14"/>
  <c r="CF312" i="14"/>
  <c r="DI312" i="14"/>
  <c r="DK312" i="14"/>
  <c r="DN312" i="14"/>
  <c r="CU312" i="14"/>
  <c r="DY312" i="14"/>
  <c r="CB312" i="14"/>
  <c r="CX312" i="14"/>
  <c r="CG312" i="14"/>
  <c r="DG312" i="14"/>
  <c r="CM312" i="14"/>
  <c r="CS312" i="14"/>
  <c r="BT312" i="14"/>
  <c r="CP312" i="14"/>
  <c r="BY312" i="14"/>
  <c r="DV312" i="14"/>
  <c r="CH312" i="14"/>
  <c r="DO312" i="14"/>
  <c r="CO312" i="14"/>
  <c r="CE312" i="14"/>
  <c r="BQ312" i="14"/>
  <c r="DZ312" i="14" s="1"/>
  <c r="DM312" i="14"/>
  <c r="BV312" i="14"/>
  <c r="BX312" i="14"/>
  <c r="DH312" i="14"/>
  <c r="CK312" i="14"/>
  <c r="CJ312" i="14"/>
  <c r="DW312" i="14"/>
  <c r="DJ312" i="14"/>
  <c r="DE312" i="14"/>
  <c r="DD312" i="14"/>
  <c r="DC312" i="14"/>
  <c r="DB312" i="14"/>
  <c r="DA312" i="14"/>
  <c r="CA351" i="13"/>
  <c r="AQ189" i="12"/>
  <c r="AA173" i="12"/>
  <c r="AF178" i="12"/>
  <c r="P162" i="12"/>
  <c r="U167" i="12"/>
  <c r="E151" i="12"/>
  <c r="AO187" i="12"/>
  <c r="Y171" i="12"/>
  <c r="AD176" i="12"/>
  <c r="N160" i="12"/>
  <c r="S165" i="12"/>
  <c r="AM185" i="12"/>
  <c r="AR190" i="12"/>
  <c r="AB174" i="12"/>
  <c r="L158" i="12"/>
  <c r="Q163" i="12"/>
  <c r="AK183" i="12"/>
  <c r="AP188" i="12"/>
  <c r="Z172" i="12"/>
  <c r="J156" i="12"/>
  <c r="O161" i="12"/>
  <c r="AI181" i="12"/>
  <c r="AN186" i="12"/>
  <c r="X170" i="12"/>
  <c r="H154" i="12"/>
  <c r="M159" i="12"/>
  <c r="AG179" i="12"/>
  <c r="AL184" i="12"/>
  <c r="V168" i="12"/>
  <c r="AE177" i="12"/>
  <c r="AJ182" i="12"/>
  <c r="T166" i="12"/>
  <c r="D150" i="12"/>
  <c r="I155" i="12"/>
  <c r="F152" i="12"/>
  <c r="W169" i="12"/>
  <c r="K157" i="12"/>
  <c r="G153" i="12"/>
  <c r="B214" i="12"/>
  <c r="AC175" i="12"/>
  <c r="AH180" i="12"/>
  <c r="R164" i="12"/>
  <c r="BM377" i="14"/>
  <c r="CZ377" i="14" s="1"/>
  <c r="BM407" i="13"/>
  <c r="DP378" i="13"/>
  <c r="DI378" i="13"/>
  <c r="DN378" i="13"/>
  <c r="DL378" i="13"/>
  <c r="DU378" i="13"/>
  <c r="DM378" i="13"/>
  <c r="DJ378" i="13"/>
  <c r="DQ378" i="13"/>
  <c r="DS378" i="13"/>
  <c r="DO378" i="13"/>
  <c r="DH378" i="13"/>
  <c r="DX378" i="13"/>
  <c r="BS378" i="13"/>
  <c r="BZ378" i="13"/>
  <c r="CG378" i="13"/>
  <c r="CN378" i="13"/>
  <c r="CZ378" i="13"/>
  <c r="CU378" i="13"/>
  <c r="CV378" i="13"/>
  <c r="BV378" i="13"/>
  <c r="CC378" i="13"/>
  <c r="CR378" i="13"/>
  <c r="CM378" i="13"/>
  <c r="CJ378" i="13"/>
  <c r="CP378" i="13"/>
  <c r="BR378" i="13"/>
  <c r="DK378" i="13"/>
  <c r="DW378" i="13"/>
  <c r="CE378" i="13"/>
  <c r="BY378" i="13"/>
  <c r="CF378" i="13"/>
  <c r="DY378" i="13"/>
  <c r="CY378" i="13"/>
  <c r="BW378" i="13"/>
  <c r="CT378" i="13"/>
  <c r="BU378" i="13"/>
  <c r="CX378" i="13"/>
  <c r="CQ378" i="13"/>
  <c r="DV378" i="13"/>
  <c r="CH378" i="13"/>
  <c r="CO378" i="13"/>
  <c r="CL378" i="13"/>
  <c r="DR378" i="13"/>
  <c r="DG378" i="13"/>
  <c r="CA378" i="13"/>
  <c r="CK378" i="13"/>
  <c r="CS378" i="13"/>
  <c r="BT378" i="13"/>
  <c r="BQ378" i="13"/>
  <c r="DZ378" i="13" s="1"/>
  <c r="CI378" i="13"/>
  <c r="CW378" i="13"/>
  <c r="BX378" i="13"/>
  <c r="CD378" i="13"/>
  <c r="CB378" i="13"/>
  <c r="DT378" i="13"/>
  <c r="DF378" i="13"/>
  <c r="DE378" i="13"/>
  <c r="DD378" i="13"/>
  <c r="DC378" i="13"/>
  <c r="DK318" i="14"/>
  <c r="DU318" i="14"/>
  <c r="CE318" i="14"/>
  <c r="CS318" i="14"/>
  <c r="BT318" i="14"/>
  <c r="CH318" i="14"/>
  <c r="DD318" i="14"/>
  <c r="DL318" i="14"/>
  <c r="BW318" i="14"/>
  <c r="CK318" i="14"/>
  <c r="CY318" i="14"/>
  <c r="BZ318" i="14"/>
  <c r="CV318" i="14"/>
  <c r="DQ318" i="14"/>
  <c r="DV318" i="14"/>
  <c r="DS318" i="14"/>
  <c r="DB318" i="14"/>
  <c r="CC318" i="14"/>
  <c r="CQ318" i="14"/>
  <c r="BR318" i="14"/>
  <c r="CN318" i="14"/>
  <c r="DN318" i="14"/>
  <c r="DW318" i="14"/>
  <c r="DO318" i="14"/>
  <c r="CT318" i="14"/>
  <c r="BU318" i="14"/>
  <c r="CI318" i="14"/>
  <c r="CW318" i="14"/>
  <c r="CF318" i="14"/>
  <c r="DY318" i="14"/>
  <c r="DR318" i="14"/>
  <c r="DC318" i="14"/>
  <c r="CD318" i="14"/>
  <c r="CR318" i="14"/>
  <c r="BS318" i="14"/>
  <c r="CG318" i="14"/>
  <c r="DX318" i="14"/>
  <c r="DM318" i="14"/>
  <c r="DP318" i="14"/>
  <c r="CU318" i="14"/>
  <c r="BV318" i="14"/>
  <c r="CJ318" i="14"/>
  <c r="CX318" i="14"/>
  <c r="BY318" i="14"/>
  <c r="CB318" i="14"/>
  <c r="CA318" i="14"/>
  <c r="CP318" i="14"/>
  <c r="CO318" i="14"/>
  <c r="DT318" i="14"/>
  <c r="CM318" i="14"/>
  <c r="BQ318" i="14"/>
  <c r="DZ318" i="14" s="1"/>
  <c r="CL318" i="14"/>
  <c r="BX318" i="14"/>
  <c r="DA318" i="14"/>
  <c r="CZ318" i="14"/>
  <c r="DJ318" i="14"/>
  <c r="DI318" i="14"/>
  <c r="DH318" i="14"/>
  <c r="DG318" i="14"/>
  <c r="W25" i="9"/>
  <c r="BM111" i="12"/>
  <c r="CQ111" i="12" s="1"/>
  <c r="BM113" i="12"/>
  <c r="CS113" i="12" s="1"/>
  <c r="BM105" i="12"/>
  <c r="CJ105" i="12" s="1"/>
  <c r="BM90" i="12"/>
  <c r="BU90" i="12" s="1"/>
  <c r="BM102" i="12"/>
  <c r="CH102" i="12" s="1"/>
  <c r="BM88" i="12"/>
  <c r="BT88" i="12" s="1"/>
  <c r="CQ304" i="14"/>
  <c r="DM355" i="13"/>
  <c r="DA355" i="13"/>
  <c r="DJ355" i="13"/>
  <c r="DG355" i="13"/>
  <c r="DX355" i="13"/>
  <c r="CP355" i="13"/>
  <c r="CV355" i="13"/>
  <c r="DE355" i="13"/>
  <c r="CC355" i="13"/>
  <c r="CY355" i="13"/>
  <c r="CA355" i="13"/>
  <c r="DL355" i="13"/>
  <c r="CR355" i="13"/>
  <c r="BY355" i="13"/>
  <c r="BU355" i="13"/>
  <c r="BS355" i="13"/>
  <c r="DP355" i="13"/>
  <c r="DB355" i="13"/>
  <c r="BQ355" i="13"/>
  <c r="DW355" i="13"/>
  <c r="DS355" i="13"/>
  <c r="DF355" i="13"/>
  <c r="BV355" i="13"/>
  <c r="CK355" i="13"/>
  <c r="DT355" i="13"/>
  <c r="DK355" i="13"/>
  <c r="DH355" i="13"/>
  <c r="BZ355" i="13"/>
  <c r="DN355" i="13"/>
  <c r="CO355" i="13"/>
  <c r="DY355" i="13"/>
  <c r="CZ355" i="13"/>
  <c r="CB355" i="13"/>
  <c r="DO355" i="13"/>
  <c r="DC355" i="13"/>
  <c r="CL355" i="13"/>
  <c r="CW355" i="13"/>
  <c r="CT355" i="13"/>
  <c r="CQ355" i="13"/>
  <c r="CU355" i="13"/>
  <c r="DU355" i="13"/>
  <c r="DI355" i="13"/>
  <c r="DV355" i="13"/>
  <c r="DR355" i="13"/>
  <c r="BX355" i="13"/>
  <c r="CS355" i="13"/>
  <c r="DQ355" i="13"/>
  <c r="BT355" i="13"/>
  <c r="CX355" i="13"/>
  <c r="BR355" i="13"/>
  <c r="DD355" i="13"/>
  <c r="CN355" i="13"/>
  <c r="CJ355" i="13"/>
  <c r="BW355" i="13"/>
  <c r="CM355" i="13"/>
  <c r="CI355" i="13"/>
  <c r="CH355" i="13"/>
  <c r="CG355" i="13"/>
  <c r="CF355" i="13"/>
  <c r="BQ340" i="14"/>
  <c r="BY336" i="12"/>
  <c r="CE336" i="12"/>
  <c r="CA336" i="12"/>
  <c r="DO336" i="12"/>
  <c r="CX336" i="12"/>
  <c r="CG336" i="12"/>
  <c r="DB336" i="12"/>
  <c r="CK336" i="12"/>
  <c r="CV336" i="12"/>
  <c r="DG336" i="12"/>
  <c r="CP336" i="12"/>
  <c r="DS336" i="12"/>
  <c r="CT336" i="12"/>
  <c r="DP336" i="12"/>
  <c r="DX336" i="12"/>
  <c r="BZ336" i="12"/>
  <c r="BX336" i="12"/>
  <c r="CB336" i="12"/>
  <c r="BW336" i="12"/>
  <c r="CW336" i="12"/>
  <c r="CY336" i="12"/>
  <c r="CH336" i="12"/>
  <c r="DK336" i="12"/>
  <c r="CL336" i="12"/>
  <c r="CJ336" i="12"/>
  <c r="CR336" i="12"/>
  <c r="CC336" i="12"/>
  <c r="DD336" i="12"/>
  <c r="CQ336" i="12"/>
  <c r="DU336" i="12"/>
  <c r="DC336" i="12"/>
  <c r="DY336" i="12"/>
  <c r="DL336" i="12"/>
  <c r="DT336" i="12"/>
  <c r="DN336" i="12"/>
  <c r="CD336" i="12"/>
  <c r="CI336" i="12"/>
  <c r="DM336" i="12"/>
  <c r="CU336" i="12"/>
  <c r="DQ336" i="12"/>
  <c r="CF336" i="12"/>
  <c r="CN336" i="12"/>
  <c r="DA336" i="12"/>
  <c r="DV336" i="12"/>
  <c r="DE336" i="12"/>
  <c r="CM336" i="12"/>
  <c r="DI336" i="12"/>
  <c r="DH336" i="12"/>
  <c r="BV336" i="12"/>
  <c r="DR336" i="12"/>
  <c r="DW336" i="12"/>
  <c r="DF336" i="12"/>
  <c r="CO336" i="12"/>
  <c r="DJ336" i="12"/>
  <c r="CS336" i="12"/>
  <c r="CZ336" i="12"/>
  <c r="BU336" i="12"/>
  <c r="BT336" i="12"/>
  <c r="BS336" i="12"/>
  <c r="BR336" i="12"/>
  <c r="BM346" i="14"/>
  <c r="BV346" i="14" s="1"/>
  <c r="BM365" i="14"/>
  <c r="CO365" i="14" s="1"/>
  <c r="BM356" i="14"/>
  <c r="CE356" i="14" s="1"/>
  <c r="BM345" i="14"/>
  <c r="BU345" i="14" s="1"/>
  <c r="BM364" i="14"/>
  <c r="CN364" i="14" s="1"/>
  <c r="AF434" i="14"/>
  <c r="X426" i="14"/>
  <c r="Q419" i="14"/>
  <c r="E407" i="14"/>
  <c r="Z428" i="14"/>
  <c r="B470" i="14"/>
  <c r="AR446" i="14"/>
  <c r="AB430" i="14"/>
  <c r="O417" i="14"/>
  <c r="T422" i="14"/>
  <c r="Y427" i="14"/>
  <c r="AP444" i="14"/>
  <c r="AM441" i="14"/>
  <c r="AA429" i="14"/>
  <c r="M415" i="14"/>
  <c r="R420" i="14"/>
  <c r="L414" i="14"/>
  <c r="AN442" i="14"/>
  <c r="AK439" i="14"/>
  <c r="AD432" i="14"/>
  <c r="K413" i="14"/>
  <c r="J412" i="14"/>
  <c r="AQ445" i="14"/>
  <c r="AG435" i="14"/>
  <c r="W425" i="14"/>
  <c r="N416" i="14"/>
  <c r="F408" i="14"/>
  <c r="AJ438" i="14"/>
  <c r="AE433" i="14"/>
  <c r="U423" i="14"/>
  <c r="I411" i="14"/>
  <c r="D406" i="14"/>
  <c r="G409" i="14"/>
  <c r="AL440" i="14"/>
  <c r="H410" i="14"/>
  <c r="AH436" i="14"/>
  <c r="P418" i="14"/>
  <c r="AI437" i="14"/>
  <c r="AO443" i="14"/>
  <c r="AC431" i="14"/>
  <c r="S421" i="14"/>
  <c r="V424" i="14"/>
  <c r="BV347" i="13"/>
  <c r="BX349" i="13"/>
  <c r="CG349" i="13"/>
  <c r="CR349" i="13"/>
  <c r="CE349" i="13"/>
  <c r="CN349" i="13"/>
  <c r="CJ349" i="13"/>
  <c r="CO349" i="13"/>
  <c r="CF349" i="13"/>
  <c r="CQ349" i="13"/>
  <c r="CP349" i="13"/>
  <c r="CK349" i="13"/>
  <c r="CI349" i="13"/>
  <c r="CL349" i="13"/>
  <c r="CM349" i="13"/>
  <c r="DC349" i="13"/>
  <c r="DY349" i="13"/>
  <c r="DH349" i="13"/>
  <c r="DU349" i="13"/>
  <c r="DF349" i="13"/>
  <c r="CU349" i="13"/>
  <c r="DQ349" i="13"/>
  <c r="CZ349" i="13"/>
  <c r="DM349" i="13"/>
  <c r="CX349" i="13"/>
  <c r="DT349" i="13"/>
  <c r="BW349" i="13"/>
  <c r="DI349" i="13"/>
  <c r="BT349" i="13"/>
  <c r="DE349" i="13"/>
  <c r="DL349" i="13"/>
  <c r="DR349" i="13"/>
  <c r="DA349" i="13"/>
  <c r="DW349" i="13"/>
  <c r="CW349" i="13"/>
  <c r="DD349" i="13"/>
  <c r="DJ349" i="13"/>
  <c r="CS349" i="13"/>
  <c r="DO349" i="13"/>
  <c r="BQ349" i="13"/>
  <c r="CV349" i="13"/>
  <c r="DB349" i="13"/>
  <c r="BU349" i="13"/>
  <c r="DG349" i="13"/>
  <c r="BR349" i="13"/>
  <c r="CH349" i="13"/>
  <c r="DK349" i="13"/>
  <c r="BV349" i="13"/>
  <c r="DP349" i="13"/>
  <c r="BS349" i="13"/>
  <c r="DN349" i="13"/>
  <c r="DS349" i="13"/>
  <c r="CT349" i="13"/>
  <c r="DX349" i="13"/>
  <c r="CY349" i="13"/>
  <c r="DV349" i="13"/>
  <c r="CD349" i="13"/>
  <c r="CC349" i="13"/>
  <c r="CB349" i="13"/>
  <c r="CA349" i="13"/>
  <c r="BZ349" i="13"/>
  <c r="BR342" i="13"/>
  <c r="DF303" i="14"/>
  <c r="CI303" i="14"/>
  <c r="DU303" i="14"/>
  <c r="CN303" i="14"/>
  <c r="DR303" i="14"/>
  <c r="BU303" i="14"/>
  <c r="CW303" i="14"/>
  <c r="DD303" i="14"/>
  <c r="CA303" i="14"/>
  <c r="DM303" i="14"/>
  <c r="CF303" i="14"/>
  <c r="CL303" i="14"/>
  <c r="DX303" i="14"/>
  <c r="DE303" i="14"/>
  <c r="DI303" i="14"/>
  <c r="DH303" i="14"/>
  <c r="BS303" i="14"/>
  <c r="CO303" i="14"/>
  <c r="BX303" i="14"/>
  <c r="CD303" i="14"/>
  <c r="DP303" i="14"/>
  <c r="DJ303" i="14"/>
  <c r="DC303" i="14"/>
  <c r="DG303" i="14"/>
  <c r="DV303" i="14"/>
  <c r="CG303" i="14"/>
  <c r="DS303" i="14"/>
  <c r="BV303" i="14"/>
  <c r="CJ303" i="14"/>
  <c r="DA303" i="14"/>
  <c r="CZ303" i="14"/>
  <c r="CH303" i="14"/>
  <c r="BQ303" i="14"/>
  <c r="CM303" i="14"/>
  <c r="DQ303" i="14"/>
  <c r="BT303" i="14"/>
  <c r="DB303" i="14"/>
  <c r="DW303" i="14"/>
  <c r="BZ303" i="14"/>
  <c r="DT303" i="14"/>
  <c r="CE303" i="14"/>
  <c r="CK303" i="14"/>
  <c r="CY303" i="14"/>
  <c r="BY303" i="14"/>
  <c r="DL303" i="14"/>
  <c r="DK303" i="14"/>
  <c r="BW303" i="14"/>
  <c r="DY303" i="14"/>
  <c r="CX303" i="14"/>
  <c r="DO303" i="14"/>
  <c r="CC303" i="14"/>
  <c r="DN303" i="14"/>
  <c r="CB303" i="14"/>
  <c r="BR303" i="14"/>
  <c r="CV303" i="14"/>
  <c r="CU303" i="14"/>
  <c r="CT303" i="14"/>
  <c r="CS303" i="14"/>
  <c r="CR303" i="14"/>
  <c r="CC354" i="13"/>
  <c r="BV346" i="13"/>
  <c r="CG284" i="14"/>
  <c r="CL284" i="14"/>
  <c r="DK284" i="14"/>
  <c r="DY284" i="14"/>
  <c r="DH284" i="14"/>
  <c r="BS284" i="14"/>
  <c r="DE284" i="14"/>
  <c r="CQ284" i="14"/>
  <c r="CJ284" i="14"/>
  <c r="DC284" i="14"/>
  <c r="DQ284" i="14"/>
  <c r="CZ284" i="14"/>
  <c r="DV284" i="14"/>
  <c r="CW284" i="14"/>
  <c r="CD284" i="14"/>
  <c r="CU284" i="14"/>
  <c r="DI284" i="14"/>
  <c r="CR284" i="14"/>
  <c r="DN284" i="14"/>
  <c r="BQ284" i="14"/>
  <c r="CF284" i="14"/>
  <c r="CN284" i="14"/>
  <c r="DT284" i="14"/>
  <c r="DR284" i="14"/>
  <c r="DA284" i="14"/>
  <c r="BT284" i="14"/>
  <c r="DF284" i="14"/>
  <c r="CM284" i="14"/>
  <c r="DD284" i="14"/>
  <c r="DB284" i="14"/>
  <c r="BU284" i="14"/>
  <c r="DO284" i="14"/>
  <c r="BR284" i="14"/>
  <c r="CV284" i="14"/>
  <c r="CT284" i="14"/>
  <c r="DX284" i="14"/>
  <c r="DG284" i="14"/>
  <c r="DU284" i="14"/>
  <c r="CE284" i="14"/>
  <c r="DS284" i="14"/>
  <c r="DM284" i="14"/>
  <c r="CO284" i="14"/>
  <c r="CI284" i="14"/>
  <c r="CK284" i="14"/>
  <c r="DJ284" i="14"/>
  <c r="BV284" i="14"/>
  <c r="CS284" i="14"/>
  <c r="DP284" i="14"/>
  <c r="CP284" i="14"/>
  <c r="DW284" i="14"/>
  <c r="CH284" i="14"/>
  <c r="CY284" i="14"/>
  <c r="DL284" i="14"/>
  <c r="CX284" i="14"/>
  <c r="CC284" i="14"/>
  <c r="CB284" i="14"/>
  <c r="CA284" i="14"/>
  <c r="BZ284" i="14"/>
  <c r="BY284" i="14"/>
  <c r="CH359" i="13"/>
  <c r="DZ283" i="13"/>
  <c r="BU277" i="14"/>
  <c r="CK277" i="14"/>
  <c r="DG277" i="14"/>
  <c r="DU277" i="14"/>
  <c r="CV277" i="14"/>
  <c r="DJ277" i="14"/>
  <c r="CG277" i="14"/>
  <c r="CD277" i="14"/>
  <c r="DX277" i="14"/>
  <c r="CY277" i="14"/>
  <c r="DM277" i="14"/>
  <c r="CN277" i="14"/>
  <c r="DB277" i="14"/>
  <c r="BX277" i="14"/>
  <c r="BY277" i="14"/>
  <c r="DP277" i="14"/>
  <c r="CQ277" i="14"/>
  <c r="DE277" i="14"/>
  <c r="DS277" i="14"/>
  <c r="CT277" i="14"/>
  <c r="CC277" i="14"/>
  <c r="DY277" i="14"/>
  <c r="DH277" i="14"/>
  <c r="DV277" i="14"/>
  <c r="CW277" i="14"/>
  <c r="DK277" i="14"/>
  <c r="CL277" i="14"/>
  <c r="CH277" i="14"/>
  <c r="CA277" i="14"/>
  <c r="DI277" i="14"/>
  <c r="CR277" i="14"/>
  <c r="DF277" i="14"/>
  <c r="DT277" i="14"/>
  <c r="CU277" i="14"/>
  <c r="CE277" i="14"/>
  <c r="CF277" i="14"/>
  <c r="CI277" i="14"/>
  <c r="CJ277" i="14"/>
  <c r="DA277" i="14"/>
  <c r="DW277" i="14"/>
  <c r="CX277" i="14"/>
  <c r="DL277" i="14"/>
  <c r="CM277" i="14"/>
  <c r="CS277" i="14"/>
  <c r="DR277" i="14"/>
  <c r="CZ277" i="14"/>
  <c r="BZ277" i="14"/>
  <c r="DO277" i="14"/>
  <c r="DN277" i="14"/>
  <c r="CB277" i="14"/>
  <c r="CP277" i="14"/>
  <c r="CO277" i="14"/>
  <c r="DD277" i="14"/>
  <c r="DQ277" i="14"/>
  <c r="DC277" i="14"/>
  <c r="BW277" i="14"/>
  <c r="BV277" i="14"/>
  <c r="BT277" i="14"/>
  <c r="BS277" i="14"/>
  <c r="BR277" i="14"/>
  <c r="BM412" i="13"/>
  <c r="BW412" i="13" s="1"/>
  <c r="BM428" i="13"/>
  <c r="CN428" i="13" s="1"/>
  <c r="BM415" i="13"/>
  <c r="CA415" i="13" s="1"/>
  <c r="BM433" i="13"/>
  <c r="CR433" i="13" s="1"/>
  <c r="AN506" i="13"/>
  <c r="AF498" i="13"/>
  <c r="V488" i="13"/>
  <c r="Z492" i="13"/>
  <c r="J476" i="13"/>
  <c r="AL504" i="13"/>
  <c r="AD496" i="13"/>
  <c r="AE497" i="13"/>
  <c r="P482" i="13"/>
  <c r="F472" i="13"/>
  <c r="AQ509" i="13"/>
  <c r="AB494" i="13"/>
  <c r="W489" i="13"/>
  <c r="AC495" i="13"/>
  <c r="I475" i="13"/>
  <c r="BM475" i="13" s="1"/>
  <c r="BX475" i="13" s="1"/>
  <c r="AO507" i="13"/>
  <c r="AA493" i="13"/>
  <c r="T486" i="13"/>
  <c r="N480" i="13"/>
  <c r="E471" i="13"/>
  <c r="AM505" i="13"/>
  <c r="AI501" i="13"/>
  <c r="S485" i="13"/>
  <c r="L478" i="13"/>
  <c r="D470" i="13"/>
  <c r="AK503" i="13"/>
  <c r="X490" i="13"/>
  <c r="Q483" i="13"/>
  <c r="U487" i="13"/>
  <c r="H474" i="13"/>
  <c r="AP508" i="13"/>
  <c r="AH500" i="13"/>
  <c r="Y491" i="13"/>
  <c r="M479" i="13"/>
  <c r="G473" i="13"/>
  <c r="R484" i="13"/>
  <c r="K477" i="13"/>
  <c r="AG499" i="13"/>
  <c r="AR510" i="13"/>
  <c r="AJ502" i="13"/>
  <c r="O481" i="13"/>
  <c r="BQ342" i="13"/>
  <c r="DC316" i="14"/>
  <c r="DZ287" i="13"/>
  <c r="CD290" i="14"/>
  <c r="CN363" i="13"/>
  <c r="CW363" i="13"/>
  <c r="CZ363" i="13"/>
  <c r="CY363" i="13"/>
  <c r="CX363" i="13"/>
  <c r="DD363" i="13"/>
  <c r="CR363" i="13"/>
  <c r="CF363" i="13"/>
  <c r="DP363" i="13"/>
  <c r="DK363" i="13"/>
  <c r="CI363" i="13"/>
  <c r="BT363" i="13"/>
  <c r="DU363" i="13"/>
  <c r="BX363" i="13"/>
  <c r="CD363" i="13"/>
  <c r="BZ363" i="13"/>
  <c r="BV363" i="13"/>
  <c r="DB363" i="13"/>
  <c r="DM363" i="13"/>
  <c r="DY363" i="13"/>
  <c r="BR363" i="13"/>
  <c r="DW363" i="13"/>
  <c r="DR363" i="13"/>
  <c r="DF363" i="13"/>
  <c r="CG363" i="13"/>
  <c r="DQ363" i="13"/>
  <c r="DO363" i="13"/>
  <c r="DJ363" i="13"/>
  <c r="CE363" i="13"/>
  <c r="DE363" i="13"/>
  <c r="CT363" i="13"/>
  <c r="CS363" i="13"/>
  <c r="BY363" i="13"/>
  <c r="DI363" i="13"/>
  <c r="CB363" i="13"/>
  <c r="CJ363" i="13"/>
  <c r="BS363" i="13"/>
  <c r="CV363" i="13"/>
  <c r="DC363" i="13"/>
  <c r="DA363" i="13"/>
  <c r="BQ363" i="13"/>
  <c r="DZ363" i="13" s="1"/>
  <c r="CK363" i="13"/>
  <c r="DN363" i="13"/>
  <c r="BW363" i="13"/>
  <c r="DS363" i="13"/>
  <c r="DL363" i="13"/>
  <c r="BU363" i="13"/>
  <c r="DX363" i="13"/>
  <c r="DH363" i="13"/>
  <c r="CH363" i="13"/>
  <c r="DV363" i="13"/>
  <c r="DG363" i="13"/>
  <c r="CU363" i="13"/>
  <c r="CC363" i="13"/>
  <c r="DT363" i="13"/>
  <c r="CA363" i="13"/>
  <c r="CQ363" i="13"/>
  <c r="CP363" i="13"/>
  <c r="CO363" i="13"/>
  <c r="CO365" i="13"/>
  <c r="CU115" i="12"/>
  <c r="BM85" i="12"/>
  <c r="BQ85" i="12" s="1"/>
  <c r="DD316" i="14"/>
  <c r="CV373" i="13"/>
  <c r="BY286" i="14"/>
  <c r="CO301" i="14"/>
  <c r="CK345" i="13"/>
  <c r="CG345" i="13"/>
  <c r="CC345" i="13"/>
  <c r="DC345" i="13"/>
  <c r="DI345" i="13"/>
  <c r="DW345" i="13"/>
  <c r="DE345" i="13"/>
  <c r="CX345" i="13"/>
  <c r="CI345" i="13"/>
  <c r="CE345" i="13"/>
  <c r="CU345" i="13"/>
  <c r="DA345" i="13"/>
  <c r="DO345" i="13"/>
  <c r="CW345" i="13"/>
  <c r="CP345" i="13"/>
  <c r="CB345" i="13"/>
  <c r="DT345" i="13"/>
  <c r="DR345" i="13"/>
  <c r="CS345" i="13"/>
  <c r="DG345" i="13"/>
  <c r="CO345" i="13"/>
  <c r="CD345" i="13"/>
  <c r="CL345" i="13"/>
  <c r="DL345" i="13"/>
  <c r="DJ345" i="13"/>
  <c r="DX345" i="13"/>
  <c r="CY345" i="13"/>
  <c r="BQ345" i="13"/>
  <c r="BZ345" i="13"/>
  <c r="DD345" i="13"/>
  <c r="DB345" i="13"/>
  <c r="DP345" i="13"/>
  <c r="CQ345" i="13"/>
  <c r="BR345" i="13"/>
  <c r="CH345" i="13"/>
  <c r="CV345" i="13"/>
  <c r="CT345" i="13"/>
  <c r="DH345" i="13"/>
  <c r="BS345" i="13"/>
  <c r="DV345" i="13"/>
  <c r="CM345" i="13"/>
  <c r="DK345" i="13"/>
  <c r="DQ345" i="13"/>
  <c r="CR345" i="13"/>
  <c r="DM345" i="13"/>
  <c r="DF345" i="13"/>
  <c r="CJ345" i="13"/>
  <c r="CA345" i="13"/>
  <c r="DS345" i="13"/>
  <c r="CN345" i="13"/>
  <c r="CF345" i="13"/>
  <c r="DY345" i="13"/>
  <c r="CZ345" i="13"/>
  <c r="DN345" i="13"/>
  <c r="DU345" i="13"/>
  <c r="BY345" i="13"/>
  <c r="BX345" i="13"/>
  <c r="BW345" i="13"/>
  <c r="BV345" i="13"/>
  <c r="CR285" i="14"/>
  <c r="DO285" i="14"/>
  <c r="BR285" i="14"/>
  <c r="DD285" i="14"/>
  <c r="DJ285" i="14"/>
  <c r="CS285" i="14"/>
  <c r="CO285" i="14"/>
  <c r="DG285" i="14"/>
  <c r="DU285" i="14"/>
  <c r="CV285" i="14"/>
  <c r="DB285" i="14"/>
  <c r="BU285" i="14"/>
  <c r="CI285" i="14"/>
  <c r="DX285" i="14"/>
  <c r="CY285" i="14"/>
  <c r="DM285" i="14"/>
  <c r="DS285" i="14"/>
  <c r="CT285" i="14"/>
  <c r="CN285" i="14"/>
  <c r="CM285" i="14"/>
  <c r="CQ285" i="14"/>
  <c r="DP285" i="14"/>
  <c r="BS285" i="14"/>
  <c r="DE285" i="14"/>
  <c r="DK285" i="14"/>
  <c r="BV285" i="14"/>
  <c r="CH285" i="14"/>
  <c r="CZ285" i="14"/>
  <c r="DN285" i="14"/>
  <c r="BQ285" i="14"/>
  <c r="CU285" i="14"/>
  <c r="DQ285" i="14"/>
  <c r="CG285" i="14"/>
  <c r="CL285" i="14"/>
  <c r="BT285" i="14"/>
  <c r="DF285" i="14"/>
  <c r="DT285" i="14"/>
  <c r="BW285" i="14"/>
  <c r="DI285" i="14"/>
  <c r="CK285" i="14"/>
  <c r="CW285" i="14"/>
  <c r="DL285" i="14"/>
  <c r="CP285" i="14"/>
  <c r="CJ285" i="14"/>
  <c r="DC285" i="14"/>
  <c r="DR285" i="14"/>
  <c r="DH285" i="14"/>
  <c r="DY285" i="14"/>
  <c r="DW285" i="14"/>
  <c r="DA285" i="14"/>
  <c r="CF285" i="14"/>
  <c r="DV285" i="14"/>
  <c r="CE285" i="14"/>
  <c r="CX285" i="14"/>
  <c r="CD285" i="14"/>
  <c r="CC285" i="14"/>
  <c r="CB285" i="14"/>
  <c r="CA285" i="14"/>
  <c r="BZ285" i="14"/>
  <c r="AO7" i="9"/>
  <c r="T7" i="9"/>
  <c r="S7" i="22" s="1"/>
  <c r="AP7" i="9"/>
  <c r="L7" i="9"/>
  <c r="K7" i="22" s="1"/>
  <c r="R7" i="9"/>
  <c r="Q7" i="22" s="1"/>
  <c r="AJ7" i="9"/>
  <c r="AI7" i="22" s="1"/>
  <c r="AD7" i="9"/>
  <c r="AC7" i="22" s="1"/>
  <c r="N7" i="9"/>
  <c r="M7" i="22" s="1"/>
  <c r="AM7" i="9"/>
  <c r="Z7" i="9"/>
  <c r="Y7" i="22" s="1"/>
  <c r="P7" i="9"/>
  <c r="O7" i="22" s="1"/>
  <c r="AS7" i="9"/>
  <c r="J7" i="9"/>
  <c r="I7" i="22" s="1"/>
  <c r="AI7" i="9"/>
  <c r="AH7" i="22" s="1"/>
  <c r="AG7" i="9"/>
  <c r="AF7" i="22" s="1"/>
  <c r="AT7" i="9"/>
  <c r="K7" i="9"/>
  <c r="J7" i="22" s="1"/>
  <c r="I7" i="9"/>
  <c r="H7" i="22" s="1"/>
  <c r="S7" i="9"/>
  <c r="R7" i="22" s="1"/>
  <c r="AB7" i="9"/>
  <c r="AA7" i="22" s="1"/>
  <c r="AU7" i="9"/>
  <c r="AV7" i="9"/>
  <c r="V7" i="9"/>
  <c r="U7" i="22" s="1"/>
  <c r="AH7" i="9"/>
  <c r="AG7" i="22" s="1"/>
  <c r="AC7" i="9"/>
  <c r="AB7" i="22" s="1"/>
  <c r="AK7" i="9"/>
  <c r="AJ7" i="22" s="1"/>
  <c r="O7" i="9"/>
  <c r="N7" i="22" s="1"/>
  <c r="AQ7" i="9"/>
  <c r="AA7" i="9"/>
  <c r="Z7" i="22" s="1"/>
  <c r="AF7" i="9"/>
  <c r="AE7" i="22" s="1"/>
  <c r="Q7" i="9"/>
  <c r="P7" i="22" s="1"/>
  <c r="H7" i="9"/>
  <c r="G7" i="22" s="1"/>
  <c r="AE7" i="9"/>
  <c r="AD7" i="22" s="1"/>
  <c r="AL7" i="9"/>
  <c r="AK7" i="22" s="1"/>
  <c r="DA505" i="11"/>
  <c r="DI505" i="11"/>
  <c r="X7" i="9"/>
  <c r="W7" i="22" s="1"/>
  <c r="Y7" i="9"/>
  <c r="X7" i="22" s="1"/>
  <c r="M7" i="9"/>
  <c r="L7" i="22" s="1"/>
  <c r="CY503" i="11"/>
  <c r="BZ503" i="11"/>
  <c r="AN7" i="9"/>
  <c r="U7" i="9"/>
  <c r="T7" i="22" s="1"/>
  <c r="W7" i="9"/>
  <c r="V7" i="22" s="1"/>
  <c r="AR7" i="9"/>
  <c r="BZ478" i="11"/>
  <c r="DE509" i="11"/>
  <c r="CP494" i="11"/>
  <c r="CR496" i="11"/>
  <c r="CK489" i="11"/>
  <c r="CH486" i="11"/>
  <c r="CG485" i="11"/>
  <c r="CL491" i="11"/>
  <c r="CC481" i="11"/>
  <c r="CW501" i="11"/>
  <c r="BY477" i="11"/>
  <c r="DF510" i="11"/>
  <c r="CI488" i="11"/>
  <c r="CQ495" i="11"/>
  <c r="CI487" i="11"/>
  <c r="DZ468" i="11"/>
  <c r="CE484" i="11"/>
  <c r="DZ405" i="11"/>
  <c r="BT472" i="11"/>
  <c r="DZ411" i="11"/>
  <c r="CL490" i="11"/>
  <c r="CX503" i="11"/>
  <c r="CV500" i="11"/>
  <c r="CT498" i="11"/>
  <c r="DZ406" i="11"/>
  <c r="BW475" i="11"/>
  <c r="CW502" i="11"/>
  <c r="BT473" i="11"/>
  <c r="BZ479" i="11"/>
  <c r="DZ440" i="11"/>
  <c r="DZ431" i="11"/>
  <c r="DG507" i="11"/>
  <c r="DH507" i="11"/>
  <c r="DO507" i="11"/>
  <c r="DK507" i="11"/>
  <c r="DA507" i="11"/>
  <c r="DV507" i="11"/>
  <c r="CF507" i="11"/>
  <c r="CI507" i="11"/>
  <c r="CC507" i="11"/>
  <c r="CM507" i="11"/>
  <c r="CW507" i="11"/>
  <c r="CJ507" i="11"/>
  <c r="DJ507" i="11"/>
  <c r="DX507" i="11"/>
  <c r="CO507" i="11"/>
  <c r="CR507" i="11"/>
  <c r="DL507" i="11"/>
  <c r="BX507" i="11"/>
  <c r="DW507" i="11"/>
  <c r="BZ507" i="11"/>
  <c r="DT507" i="11"/>
  <c r="DY507" i="11"/>
  <c r="CY507" i="11"/>
  <c r="DU507" i="11"/>
  <c r="BV507" i="11"/>
  <c r="CP507" i="11"/>
  <c r="CN507" i="11"/>
  <c r="CX507" i="11"/>
  <c r="BS507" i="11"/>
  <c r="CU507" i="11"/>
  <c r="DP507" i="11"/>
  <c r="DM507" i="11"/>
  <c r="CZ507" i="11"/>
  <c r="BQ507" i="11"/>
  <c r="CL507" i="11"/>
  <c r="CE507" i="11"/>
  <c r="BY507" i="11"/>
  <c r="CH507" i="11"/>
  <c r="CD507" i="11"/>
  <c r="DR507" i="11"/>
  <c r="CA507" i="11"/>
  <c r="BW507" i="11"/>
  <c r="BU507" i="11"/>
  <c r="CB507" i="11"/>
  <c r="CS507" i="11"/>
  <c r="DQ507" i="11"/>
  <c r="CT507" i="11"/>
  <c r="DS507" i="11"/>
  <c r="CG507" i="11"/>
  <c r="CK507" i="11"/>
  <c r="CQ507" i="11"/>
  <c r="BR507" i="11"/>
  <c r="CV507" i="11"/>
  <c r="DI507" i="11"/>
  <c r="BT507" i="11"/>
  <c r="DN507" i="11"/>
  <c r="DF507" i="11"/>
  <c r="DE507" i="11"/>
  <c r="DD507" i="11"/>
  <c r="DF499" i="11"/>
  <c r="DG499" i="11"/>
  <c r="CY499" i="11"/>
  <c r="DL499" i="11"/>
  <c r="BV499" i="11"/>
  <c r="DP499" i="11"/>
  <c r="CJ499" i="11"/>
  <c r="CH499" i="11"/>
  <c r="BS499" i="11"/>
  <c r="DA499" i="11"/>
  <c r="DD499" i="11"/>
  <c r="BU499" i="11"/>
  <c r="BZ499" i="11"/>
  <c r="DM499" i="11"/>
  <c r="DO499" i="11"/>
  <c r="CC499" i="11"/>
  <c r="DJ499" i="11"/>
  <c r="CS499" i="11"/>
  <c r="CL499" i="11"/>
  <c r="CP499" i="11"/>
  <c r="CA499" i="11"/>
  <c r="BQ499" i="11"/>
  <c r="CD499" i="11"/>
  <c r="DW499" i="11"/>
  <c r="CZ499" i="11"/>
  <c r="CK499" i="11"/>
  <c r="CO499" i="11"/>
  <c r="CF499" i="11"/>
  <c r="CI499" i="11"/>
  <c r="CQ499" i="11"/>
  <c r="CB499" i="11"/>
  <c r="DR499" i="11"/>
  <c r="DB499" i="11"/>
  <c r="BT499" i="11"/>
  <c r="DS499" i="11"/>
  <c r="CR499" i="11"/>
  <c r="DT499" i="11"/>
  <c r="DX499" i="11"/>
  <c r="DQ499" i="11"/>
  <c r="DE499" i="11"/>
  <c r="BW499" i="11"/>
  <c r="DU499" i="11"/>
  <c r="BR499" i="11"/>
  <c r="DV499" i="11"/>
  <c r="DY499" i="11"/>
  <c r="CG499" i="11"/>
  <c r="BX499" i="11"/>
  <c r="DN499" i="11"/>
  <c r="DC499" i="11"/>
  <c r="CN499" i="11"/>
  <c r="CM499" i="11"/>
  <c r="CE499" i="11"/>
  <c r="DK499" i="11"/>
  <c r="DI499" i="11"/>
  <c r="BY499" i="11"/>
  <c r="DH499" i="11"/>
  <c r="CX499" i="11"/>
  <c r="CW499" i="11"/>
  <c r="CV499" i="11"/>
  <c r="DZ408" i="11"/>
  <c r="CU499" i="11"/>
  <c r="DZ439" i="11"/>
  <c r="DZ410" i="11"/>
  <c r="DJ503" i="11"/>
  <c r="DV503" i="11"/>
  <c r="BQ503" i="11"/>
  <c r="BW503" i="11"/>
  <c r="CO503" i="11"/>
  <c r="DQ503" i="11"/>
  <c r="CN503" i="11"/>
  <c r="DI503" i="11"/>
  <c r="DD503" i="11"/>
  <c r="CG503" i="11"/>
  <c r="CM503" i="11"/>
  <c r="CC503" i="11"/>
  <c r="CD503" i="11"/>
  <c r="CP503" i="11"/>
  <c r="DY503" i="11"/>
  <c r="DS503" i="11"/>
  <c r="CS503" i="11"/>
  <c r="CA503" i="11"/>
  <c r="CU503" i="11"/>
  <c r="CQ503" i="11"/>
  <c r="DE503" i="11"/>
  <c r="BV503" i="11"/>
  <c r="BT503" i="11"/>
  <c r="CW503" i="11"/>
  <c r="DH503" i="11"/>
  <c r="CB503" i="11"/>
  <c r="DW503" i="11"/>
  <c r="DM503" i="11"/>
  <c r="CJ503" i="11"/>
  <c r="DG503" i="11"/>
  <c r="CF503" i="11"/>
  <c r="DT503" i="11"/>
  <c r="DU503" i="11"/>
  <c r="DL503" i="11"/>
  <c r="DF503" i="11"/>
  <c r="BS503" i="11"/>
  <c r="DP503" i="11"/>
  <c r="CL503" i="11"/>
  <c r="CK503" i="11"/>
  <c r="BY503" i="11"/>
  <c r="DN503" i="11"/>
  <c r="CH503" i="11"/>
  <c r="CV503" i="11"/>
  <c r="CI503" i="11"/>
  <c r="CR503" i="11"/>
  <c r="DO503" i="11"/>
  <c r="BU503" i="11"/>
  <c r="DR503" i="11"/>
  <c r="BR503" i="11"/>
  <c r="DX503" i="11"/>
  <c r="BX503" i="11"/>
  <c r="CE503" i="11"/>
  <c r="CT503" i="11"/>
  <c r="DC503" i="11"/>
  <c r="DK503" i="11"/>
  <c r="DB503" i="11"/>
  <c r="DA503" i="11"/>
  <c r="CZ503" i="11"/>
  <c r="CP491" i="11"/>
  <c r="BY491" i="11"/>
  <c r="CU491" i="11"/>
  <c r="CC491" i="11"/>
  <c r="DR491" i="11"/>
  <c r="CB491" i="11"/>
  <c r="DG491" i="11"/>
  <c r="DB491" i="11"/>
  <c r="DU491" i="11"/>
  <c r="CI491" i="11"/>
  <c r="DS491" i="11"/>
  <c r="DM491" i="11"/>
  <c r="BR491" i="11"/>
  <c r="CK491" i="11"/>
  <c r="DF491" i="11"/>
  <c r="DV491" i="11"/>
  <c r="CJ491" i="11"/>
  <c r="BQ491" i="11"/>
  <c r="DA491" i="11"/>
  <c r="CQ491" i="11"/>
  <c r="DC491" i="11"/>
  <c r="BS491" i="11"/>
  <c r="DP491" i="11"/>
  <c r="CD491" i="11"/>
  <c r="CH491" i="11"/>
  <c r="DJ491" i="11"/>
  <c r="BT491" i="11"/>
  <c r="DT491" i="11"/>
  <c r="CG491" i="11"/>
  <c r="CE491" i="11"/>
  <c r="DI491" i="11"/>
  <c r="CF491" i="11"/>
  <c r="DK491" i="11"/>
  <c r="BZ491" i="11"/>
  <c r="CV491" i="11"/>
  <c r="BW491" i="11"/>
  <c r="DO491" i="11"/>
  <c r="BX491" i="11"/>
  <c r="CT491" i="11"/>
  <c r="DX491" i="11"/>
  <c r="DL491" i="11"/>
  <c r="DH491" i="11"/>
  <c r="CW491" i="11"/>
  <c r="BV491" i="11"/>
  <c r="CZ491" i="11"/>
  <c r="CA491" i="11"/>
  <c r="DN491" i="11"/>
  <c r="DW491" i="11"/>
  <c r="DQ491" i="11"/>
  <c r="BU491" i="11"/>
  <c r="CY491" i="11"/>
  <c r="DY491" i="11"/>
  <c r="CS491" i="11"/>
  <c r="CR491" i="11"/>
  <c r="DE491" i="11"/>
  <c r="CX491" i="11"/>
  <c r="DD491" i="11"/>
  <c r="CO491" i="11"/>
  <c r="CN491" i="11"/>
  <c r="DZ424" i="11"/>
  <c r="DZ420" i="11"/>
  <c r="CU488" i="11"/>
  <c r="CV488" i="11"/>
  <c r="BQ488" i="11"/>
  <c r="CA488" i="11"/>
  <c r="DX488" i="11"/>
  <c r="CG488" i="11"/>
  <c r="DO488" i="11"/>
  <c r="DS488" i="11"/>
  <c r="CT488" i="11"/>
  <c r="BV488" i="11"/>
  <c r="CO488" i="11"/>
  <c r="DJ488" i="11"/>
  <c r="DR488" i="11"/>
  <c r="DH488" i="11"/>
  <c r="CC488" i="11"/>
  <c r="DD488" i="11"/>
  <c r="BU488" i="11"/>
  <c r="CF488" i="11"/>
  <c r="CY488" i="11"/>
  <c r="CH488" i="11"/>
  <c r="BR488" i="11"/>
  <c r="DT488" i="11"/>
  <c r="DP488" i="11"/>
  <c r="DV488" i="11"/>
  <c r="DC488" i="11"/>
  <c r="DB488" i="11"/>
  <c r="BT488" i="11"/>
  <c r="DE488" i="11"/>
  <c r="CD488" i="11"/>
  <c r="DU488" i="11"/>
  <c r="BS488" i="11"/>
  <c r="DL488" i="11"/>
  <c r="CZ488" i="11"/>
  <c r="DM488" i="11"/>
  <c r="DI488" i="11"/>
  <c r="CE488" i="11"/>
  <c r="BW488" i="11"/>
  <c r="CB488" i="11"/>
  <c r="DW488" i="11"/>
  <c r="CS488" i="11"/>
  <c r="DQ488" i="11"/>
  <c r="BX488" i="11"/>
  <c r="DY488" i="11"/>
  <c r="CR488" i="11"/>
  <c r="CX488" i="11"/>
  <c r="DK488" i="11"/>
  <c r="CQ488" i="11"/>
  <c r="DG488" i="11"/>
  <c r="DF488" i="11"/>
  <c r="DN488" i="11"/>
  <c r="BZ488" i="11"/>
  <c r="BY488" i="11"/>
  <c r="CP488" i="11"/>
  <c r="DA488" i="11"/>
  <c r="CW488" i="11"/>
  <c r="CN488" i="11"/>
  <c r="CM488" i="11"/>
  <c r="CL488" i="11"/>
  <c r="CK488" i="11"/>
  <c r="DR479" i="11"/>
  <c r="DW479" i="11"/>
  <c r="CR479" i="11"/>
  <c r="DF479" i="11"/>
  <c r="DH479" i="11"/>
  <c r="CS479" i="11"/>
  <c r="DM479" i="11"/>
  <c r="DK479" i="11"/>
  <c r="DJ479" i="11"/>
  <c r="DB479" i="11"/>
  <c r="BV479" i="11"/>
  <c r="BQ479" i="11"/>
  <c r="CM479" i="11"/>
  <c r="CU479" i="11"/>
  <c r="BU479" i="11"/>
  <c r="DQ479" i="11"/>
  <c r="DA479" i="11"/>
  <c r="CP479" i="11"/>
  <c r="CE479" i="11"/>
  <c r="DO479" i="11"/>
  <c r="CH479" i="11"/>
  <c r="CZ479" i="11"/>
  <c r="BR479" i="11"/>
  <c r="BX479" i="11"/>
  <c r="DC479" i="11"/>
  <c r="CG479" i="11"/>
  <c r="CW479" i="11"/>
  <c r="DX479" i="11"/>
  <c r="DS479" i="11"/>
  <c r="DN479" i="11"/>
  <c r="DG479" i="11"/>
  <c r="CO479" i="11"/>
  <c r="DY479" i="11"/>
  <c r="DT479" i="11"/>
  <c r="BS479" i="11"/>
  <c r="DU479" i="11"/>
  <c r="BT479" i="11"/>
  <c r="CV479" i="11"/>
  <c r="CQ479" i="11"/>
  <c r="DV479" i="11"/>
  <c r="BY479" i="11"/>
  <c r="CX479" i="11"/>
  <c r="DL479" i="11"/>
  <c r="DE479" i="11"/>
  <c r="CJ479" i="11"/>
  <c r="BW479" i="11"/>
  <c r="DI479" i="11"/>
  <c r="CT479" i="11"/>
  <c r="DD479" i="11"/>
  <c r="DP479" i="11"/>
  <c r="CY479" i="11"/>
  <c r="CF479" i="11"/>
  <c r="CL479" i="11"/>
  <c r="CK479" i="11"/>
  <c r="CI479" i="11"/>
  <c r="CN479" i="11"/>
  <c r="CD479" i="11"/>
  <c r="CC479" i="11"/>
  <c r="CB479" i="11"/>
  <c r="DC507" i="11"/>
  <c r="DZ427" i="11"/>
  <c r="DZ418" i="11"/>
  <c r="DM506" i="11"/>
  <c r="BQ506" i="11"/>
  <c r="DY506" i="11"/>
  <c r="DV506" i="11"/>
  <c r="CU506" i="11"/>
  <c r="CT506" i="11"/>
  <c r="CF506" i="11"/>
  <c r="DG506" i="11"/>
  <c r="DT506" i="11"/>
  <c r="CJ506" i="11"/>
  <c r="CG506" i="11"/>
  <c r="CZ506" i="11"/>
  <c r="CY506" i="11"/>
  <c r="CD506" i="11"/>
  <c r="CL506" i="11"/>
  <c r="BS506" i="11"/>
  <c r="BR506" i="11"/>
  <c r="CV506" i="11"/>
  <c r="BT506" i="11"/>
  <c r="DI506" i="11"/>
  <c r="DX506" i="11"/>
  <c r="CO506" i="11"/>
  <c r="CK506" i="11"/>
  <c r="CE506" i="11"/>
  <c r="BV506" i="11"/>
  <c r="CI506" i="11"/>
  <c r="DQ506" i="11"/>
  <c r="CQ506" i="11"/>
  <c r="BW506" i="11"/>
  <c r="CX506" i="11"/>
  <c r="CR506" i="11"/>
  <c r="CA506" i="11"/>
  <c r="CC506" i="11"/>
  <c r="BZ506" i="11"/>
  <c r="DK506" i="11"/>
  <c r="CW506" i="11"/>
  <c r="BX506" i="11"/>
  <c r="DH506" i="11"/>
  <c r="CP506" i="11"/>
  <c r="CM506" i="11"/>
  <c r="CB506" i="11"/>
  <c r="CH506" i="11"/>
  <c r="DU506" i="11"/>
  <c r="DJ506" i="11"/>
  <c r="CN506" i="11"/>
  <c r="CS506" i="11"/>
  <c r="BU506" i="11"/>
  <c r="DO506" i="11"/>
  <c r="BY506" i="11"/>
  <c r="DL506" i="11"/>
  <c r="DF506" i="11"/>
  <c r="DN506" i="11"/>
  <c r="DW506" i="11"/>
  <c r="DR506" i="11"/>
  <c r="DS506" i="11"/>
  <c r="DP506" i="11"/>
  <c r="DE506" i="11"/>
  <c r="DD506" i="11"/>
  <c r="DC506" i="11"/>
  <c r="CA474" i="11"/>
  <c r="CG474" i="11"/>
  <c r="CH474" i="11"/>
  <c r="CI474" i="11"/>
  <c r="CL474" i="11"/>
  <c r="CN474" i="11"/>
  <c r="CE474" i="11"/>
  <c r="DL474" i="11"/>
  <c r="DC474" i="11"/>
  <c r="DG474" i="11"/>
  <c r="CO474" i="11"/>
  <c r="DY474" i="11"/>
  <c r="DK474" i="11"/>
  <c r="DQ474" i="11"/>
  <c r="DX474" i="11"/>
  <c r="DO474" i="11"/>
  <c r="DV474" i="11"/>
  <c r="CR474" i="11"/>
  <c r="CC474" i="11"/>
  <c r="DR474" i="11"/>
  <c r="CZ474" i="11"/>
  <c r="DA474" i="11"/>
  <c r="DN474" i="11"/>
  <c r="DF474" i="11"/>
  <c r="DE474" i="11"/>
  <c r="DD474" i="11"/>
  <c r="CX474" i="11"/>
  <c r="BT474" i="11"/>
  <c r="DW474" i="11"/>
  <c r="CQ474" i="11"/>
  <c r="CY474" i="11"/>
  <c r="CJ474" i="11"/>
  <c r="BR474" i="11"/>
  <c r="CT474" i="11"/>
  <c r="DU474" i="11"/>
  <c r="BS474" i="11"/>
  <c r="CW474" i="11"/>
  <c r="DJ474" i="11"/>
  <c r="CK474" i="11"/>
  <c r="CB474" i="11"/>
  <c r="DP474" i="11"/>
  <c r="DH474" i="11"/>
  <c r="CM474" i="11"/>
  <c r="CU474" i="11"/>
  <c r="DM474" i="11"/>
  <c r="CP474" i="11"/>
  <c r="BQ474" i="11"/>
  <c r="CF474" i="11"/>
  <c r="CS474" i="11"/>
  <c r="CV474" i="11"/>
  <c r="DB474" i="11"/>
  <c r="DS474" i="11"/>
  <c r="DI474" i="11"/>
  <c r="DT474" i="11"/>
  <c r="BZ474" i="11"/>
  <c r="CD474" i="11"/>
  <c r="BY474" i="11"/>
  <c r="BX474" i="11"/>
  <c r="BW474" i="11"/>
  <c r="DZ426" i="11"/>
  <c r="DB506" i="11"/>
  <c r="DB495" i="11"/>
  <c r="DL495" i="11"/>
  <c r="BW495" i="11"/>
  <c r="BU495" i="11"/>
  <c r="BV495" i="11"/>
  <c r="DP495" i="11"/>
  <c r="DE495" i="11"/>
  <c r="CZ495" i="11"/>
  <c r="DY495" i="11"/>
  <c r="CG495" i="11"/>
  <c r="BS495" i="11"/>
  <c r="BR495" i="11"/>
  <c r="DV495" i="11"/>
  <c r="DD495" i="11"/>
  <c r="BX495" i="11"/>
  <c r="CX495" i="11"/>
  <c r="CJ495" i="11"/>
  <c r="CI495" i="11"/>
  <c r="CN495" i="11"/>
  <c r="DO495" i="11"/>
  <c r="DK495" i="11"/>
  <c r="CD495" i="11"/>
  <c r="DM495" i="11"/>
  <c r="DR495" i="11"/>
  <c r="CB495" i="11"/>
  <c r="DQ495" i="11"/>
  <c r="DT495" i="11"/>
  <c r="DA495" i="11"/>
  <c r="BT495" i="11"/>
  <c r="DX495" i="11"/>
  <c r="BQ495" i="11"/>
  <c r="CC495" i="11"/>
  <c r="DW495" i="11"/>
  <c r="CK495" i="11"/>
  <c r="BY495" i="11"/>
  <c r="DJ495" i="11"/>
  <c r="DF495" i="11"/>
  <c r="BZ495" i="11"/>
  <c r="CF495" i="11"/>
  <c r="DN495" i="11"/>
  <c r="CL495" i="11"/>
  <c r="CY495" i="11"/>
  <c r="CM495" i="11"/>
  <c r="CA495" i="11"/>
  <c r="DH495" i="11"/>
  <c r="DG495" i="11"/>
  <c r="DI495" i="11"/>
  <c r="CO495" i="11"/>
  <c r="CH495" i="11"/>
  <c r="DS495" i="11"/>
  <c r="DU495" i="11"/>
  <c r="CE495" i="11"/>
  <c r="CU495" i="11"/>
  <c r="CV495" i="11"/>
  <c r="CW495" i="11"/>
  <c r="DC495" i="11"/>
  <c r="CT495" i="11"/>
  <c r="CS495" i="11"/>
  <c r="CR495" i="11"/>
  <c r="DE496" i="11"/>
  <c r="CV496" i="11"/>
  <c r="DD496" i="11"/>
  <c r="DI496" i="11"/>
  <c r="DW496" i="11"/>
  <c r="DL496" i="11"/>
  <c r="CE496" i="11"/>
  <c r="BU496" i="11"/>
  <c r="BS496" i="11"/>
  <c r="CL496" i="11"/>
  <c r="CA496" i="11"/>
  <c r="DP496" i="11"/>
  <c r="DY496" i="11"/>
  <c r="BY496" i="11"/>
  <c r="CH496" i="11"/>
  <c r="DK496" i="11"/>
  <c r="DQ496" i="11"/>
  <c r="DJ496" i="11"/>
  <c r="DG496" i="11"/>
  <c r="BZ496" i="11"/>
  <c r="CM496" i="11"/>
  <c r="CC496" i="11"/>
  <c r="CD496" i="11"/>
  <c r="CZ496" i="11"/>
  <c r="DN496" i="11"/>
  <c r="DT496" i="11"/>
  <c r="DA496" i="11"/>
  <c r="DX496" i="11"/>
  <c r="CK496" i="11"/>
  <c r="BX496" i="11"/>
  <c r="DH496" i="11"/>
  <c r="CG496" i="11"/>
  <c r="BV496" i="11"/>
  <c r="DU496" i="11"/>
  <c r="BQ496" i="11"/>
  <c r="CB496" i="11"/>
  <c r="BR496" i="11"/>
  <c r="BT496" i="11"/>
  <c r="DR496" i="11"/>
  <c r="BW496" i="11"/>
  <c r="CI496" i="11"/>
  <c r="DO496" i="11"/>
  <c r="CP496" i="11"/>
  <c r="DF496" i="11"/>
  <c r="CO496" i="11"/>
  <c r="DM496" i="11"/>
  <c r="DS496" i="11"/>
  <c r="CJ496" i="11"/>
  <c r="DV496" i="11"/>
  <c r="CN496" i="11"/>
  <c r="DB496" i="11"/>
  <c r="CF496" i="11"/>
  <c r="CX496" i="11"/>
  <c r="CY496" i="11"/>
  <c r="CW496" i="11"/>
  <c r="DC496" i="11"/>
  <c r="CU496" i="11"/>
  <c r="CT496" i="11"/>
  <c r="CS496" i="11"/>
  <c r="BR470" i="11"/>
  <c r="DZ414" i="11"/>
  <c r="CN492" i="11"/>
  <c r="DZ443" i="11"/>
  <c r="CQ480" i="11"/>
  <c r="DJ480" i="11"/>
  <c r="DK480" i="11"/>
  <c r="DF480" i="11"/>
  <c r="CV480" i="11"/>
  <c r="DY480" i="11"/>
  <c r="DB480" i="11"/>
  <c r="DO480" i="11"/>
  <c r="BR480" i="11"/>
  <c r="DM480" i="11"/>
  <c r="DW480" i="11"/>
  <c r="CU480" i="11"/>
  <c r="CH480" i="11"/>
  <c r="CJ480" i="11"/>
  <c r="BY480" i="11"/>
  <c r="DV480" i="11"/>
  <c r="DP480" i="11"/>
  <c r="DD480" i="11"/>
  <c r="CS480" i="11"/>
  <c r="CP480" i="11"/>
  <c r="CN480" i="11"/>
  <c r="BX480" i="11"/>
  <c r="DI480" i="11"/>
  <c r="BZ480" i="11"/>
  <c r="CT480" i="11"/>
  <c r="CY480" i="11"/>
  <c r="BU480" i="11"/>
  <c r="DN480" i="11"/>
  <c r="DU480" i="11"/>
  <c r="BQ480" i="11"/>
  <c r="DG480" i="11"/>
  <c r="CK480" i="11"/>
  <c r="CL480" i="11"/>
  <c r="CF480" i="11"/>
  <c r="DE480" i="11"/>
  <c r="DC480" i="11"/>
  <c r="CX480" i="11"/>
  <c r="DR480" i="11"/>
  <c r="CW480" i="11"/>
  <c r="CG480" i="11"/>
  <c r="CR480" i="11"/>
  <c r="CZ480" i="11"/>
  <c r="BS480" i="11"/>
  <c r="DL480" i="11"/>
  <c r="BW480" i="11"/>
  <c r="DH480" i="11"/>
  <c r="BT480" i="11"/>
  <c r="DQ480" i="11"/>
  <c r="BV480" i="11"/>
  <c r="CM480" i="11"/>
  <c r="DA480" i="11"/>
  <c r="DX480" i="11"/>
  <c r="DS480" i="11"/>
  <c r="CO480" i="11"/>
  <c r="DT480" i="11"/>
  <c r="CI480" i="11"/>
  <c r="CE480" i="11"/>
  <c r="CD480" i="11"/>
  <c r="CC480" i="11"/>
  <c r="BR471" i="11"/>
  <c r="DD508" i="11"/>
  <c r="DJ502" i="11"/>
  <c r="DB502" i="11"/>
  <c r="CE502" i="11"/>
  <c r="CB502" i="11"/>
  <c r="DG502" i="11"/>
  <c r="CN502" i="11"/>
  <c r="DT502" i="11"/>
  <c r="DQ502" i="11"/>
  <c r="CD502" i="11"/>
  <c r="CP502" i="11"/>
  <c r="CC502" i="11"/>
  <c r="CL502" i="11"/>
  <c r="DP502" i="11"/>
  <c r="DL502" i="11"/>
  <c r="CR502" i="11"/>
  <c r="BQ502" i="11"/>
  <c r="BR502" i="11"/>
  <c r="CA502" i="11"/>
  <c r="CS502" i="11"/>
  <c r="DD502" i="11"/>
  <c r="CT502" i="11"/>
  <c r="BS502" i="11"/>
  <c r="DS502" i="11"/>
  <c r="CU502" i="11"/>
  <c r="BX502" i="11"/>
  <c r="DM502" i="11"/>
  <c r="DH502" i="11"/>
  <c r="BU502" i="11"/>
  <c r="CG502" i="11"/>
  <c r="CK502" i="11"/>
  <c r="CJ502" i="11"/>
  <c r="BV502" i="11"/>
  <c r="DX502" i="11"/>
  <c r="CI502" i="11"/>
  <c r="CM502" i="11"/>
  <c r="DW502" i="11"/>
  <c r="BY502" i="11"/>
  <c r="DV502" i="11"/>
  <c r="CO502" i="11"/>
  <c r="DC502" i="11"/>
  <c r="DN502" i="11"/>
  <c r="CF502" i="11"/>
  <c r="DY502" i="11"/>
  <c r="CV502" i="11"/>
  <c r="CQ502" i="11"/>
  <c r="CH502" i="11"/>
  <c r="BT502" i="11"/>
  <c r="DR502" i="11"/>
  <c r="BZ502" i="11"/>
  <c r="BW502" i="11"/>
  <c r="DE502" i="11"/>
  <c r="DF502" i="11"/>
  <c r="DU502" i="11"/>
  <c r="DI502" i="11"/>
  <c r="DO502" i="11"/>
  <c r="DK502" i="11"/>
  <c r="DA502" i="11"/>
  <c r="CZ502" i="11"/>
  <c r="CY502" i="11"/>
  <c r="DZ442" i="11"/>
  <c r="CU487" i="11"/>
  <c r="CN487" i="11"/>
  <c r="DX487" i="11"/>
  <c r="DU487" i="11"/>
  <c r="DE487" i="11"/>
  <c r="BY487" i="11"/>
  <c r="BR487" i="11"/>
  <c r="DW487" i="11"/>
  <c r="BZ487" i="11"/>
  <c r="DL487" i="11"/>
  <c r="DY487" i="11"/>
  <c r="DS487" i="11"/>
  <c r="DJ487" i="11"/>
  <c r="DT487" i="11"/>
  <c r="CS487" i="11"/>
  <c r="BQ487" i="11"/>
  <c r="CD487" i="11"/>
  <c r="CA487" i="11"/>
  <c r="DK487" i="11"/>
  <c r="DM487" i="11"/>
  <c r="CV487" i="11"/>
  <c r="CX487" i="11"/>
  <c r="DR487" i="11"/>
  <c r="DQ487" i="11"/>
  <c r="DN487" i="11"/>
  <c r="CB487" i="11"/>
  <c r="BV487" i="11"/>
  <c r="DV487" i="11"/>
  <c r="CT487" i="11"/>
  <c r="CZ487" i="11"/>
  <c r="CY487" i="11"/>
  <c r="BS487" i="11"/>
  <c r="CG487" i="11"/>
  <c r="DD487" i="11"/>
  <c r="BU487" i="11"/>
  <c r="DO487" i="11"/>
  <c r="DI487" i="11"/>
  <c r="CE487" i="11"/>
  <c r="CF487" i="11"/>
  <c r="DF487" i="11"/>
  <c r="CC487" i="11"/>
  <c r="DC487" i="11"/>
  <c r="CP487" i="11"/>
  <c r="DH487" i="11"/>
  <c r="BT487" i="11"/>
  <c r="DG487" i="11"/>
  <c r="BW487" i="11"/>
  <c r="DP487" i="11"/>
  <c r="CO487" i="11"/>
  <c r="CR487" i="11"/>
  <c r="CQ487" i="11"/>
  <c r="CW487" i="11"/>
  <c r="BX487" i="11"/>
  <c r="DB487" i="11"/>
  <c r="CM487" i="11"/>
  <c r="DA487" i="11"/>
  <c r="CL487" i="11"/>
  <c r="CK487" i="11"/>
  <c r="CJ487" i="11"/>
  <c r="DZ430" i="11"/>
  <c r="DZ422" i="11"/>
  <c r="DH500" i="11"/>
  <c r="DN500" i="11"/>
  <c r="DV500" i="11"/>
  <c r="BZ500" i="11"/>
  <c r="CR500" i="11"/>
  <c r="CO500" i="11"/>
  <c r="CS500" i="11"/>
  <c r="BS500" i="11"/>
  <c r="DD500" i="11"/>
  <c r="BT500" i="11"/>
  <c r="DS500" i="11"/>
  <c r="CJ500" i="11"/>
  <c r="CM500" i="11"/>
  <c r="BR500" i="11"/>
  <c r="DE500" i="11"/>
  <c r="CF500" i="11"/>
  <c r="CI500" i="11"/>
  <c r="BQ500" i="11"/>
  <c r="DR500" i="11"/>
  <c r="CA500" i="11"/>
  <c r="CE500" i="11"/>
  <c r="BV500" i="11"/>
  <c r="DP500" i="11"/>
  <c r="CL500" i="11"/>
  <c r="CB500" i="11"/>
  <c r="DX500" i="11"/>
  <c r="DJ500" i="11"/>
  <c r="DM500" i="11"/>
  <c r="CN500" i="11"/>
  <c r="BU500" i="11"/>
  <c r="CD500" i="11"/>
  <c r="CP500" i="11"/>
  <c r="DF500" i="11"/>
  <c r="DC500" i="11"/>
  <c r="DO500" i="11"/>
  <c r="BY500" i="11"/>
  <c r="DW500" i="11"/>
  <c r="DY500" i="11"/>
  <c r="DT500" i="11"/>
  <c r="DB500" i="11"/>
  <c r="CT500" i="11"/>
  <c r="DU500" i="11"/>
  <c r="CC500" i="11"/>
  <c r="DK500" i="11"/>
  <c r="CK500" i="11"/>
  <c r="BX500" i="11"/>
  <c r="CQ500" i="11"/>
  <c r="CH500" i="11"/>
  <c r="CG500" i="11"/>
  <c r="CZ500" i="11"/>
  <c r="DA500" i="11"/>
  <c r="BW500" i="11"/>
  <c r="DL500" i="11"/>
  <c r="DQ500" i="11"/>
  <c r="DI500" i="11"/>
  <c r="DG500" i="11"/>
  <c r="CY500" i="11"/>
  <c r="CX500" i="11"/>
  <c r="CW500" i="11"/>
  <c r="CF473" i="11"/>
  <c r="BY473" i="11"/>
  <c r="BZ473" i="11"/>
  <c r="CZ473" i="11"/>
  <c r="CQ473" i="11"/>
  <c r="DP473" i="11"/>
  <c r="CW473" i="11"/>
  <c r="DL473" i="11"/>
  <c r="DM473" i="11"/>
  <c r="CE473" i="11"/>
  <c r="CL473" i="11"/>
  <c r="DU473" i="11"/>
  <c r="BS473" i="11"/>
  <c r="CP473" i="11"/>
  <c r="DQ473" i="11"/>
  <c r="DK473" i="11"/>
  <c r="DJ473" i="11"/>
  <c r="CT473" i="11"/>
  <c r="DT473" i="11"/>
  <c r="DF473" i="11"/>
  <c r="DB473" i="11"/>
  <c r="DS473" i="11"/>
  <c r="DN473" i="11"/>
  <c r="DA473" i="11"/>
  <c r="CJ473" i="11"/>
  <c r="DW473" i="11"/>
  <c r="CO473" i="11"/>
  <c r="DO473" i="11"/>
  <c r="CV473" i="11"/>
  <c r="CX473" i="11"/>
  <c r="DY473" i="11"/>
  <c r="CG473" i="11"/>
  <c r="CD473" i="11"/>
  <c r="CC473" i="11"/>
  <c r="DR473" i="11"/>
  <c r="CM473" i="11"/>
  <c r="DH473" i="11"/>
  <c r="CK473" i="11"/>
  <c r="CR473" i="11"/>
  <c r="CN473" i="11"/>
  <c r="DV473" i="11"/>
  <c r="CU473" i="11"/>
  <c r="DC473" i="11"/>
  <c r="BQ473" i="11"/>
  <c r="DI473" i="11"/>
  <c r="CY473" i="11"/>
  <c r="DE473" i="11"/>
  <c r="DG473" i="11"/>
  <c r="BR473" i="11"/>
  <c r="CS473" i="11"/>
  <c r="DX473" i="11"/>
  <c r="DD473" i="11"/>
  <c r="CI473" i="11"/>
  <c r="CB473" i="11"/>
  <c r="CH473" i="11"/>
  <c r="CA473" i="11"/>
  <c r="BX473" i="11"/>
  <c r="BW473" i="11"/>
  <c r="BV473" i="11"/>
  <c r="CR483" i="11"/>
  <c r="CI483" i="11"/>
  <c r="DA483" i="11"/>
  <c r="DW483" i="11"/>
  <c r="CL483" i="11"/>
  <c r="DH483" i="11"/>
  <c r="DC483" i="11"/>
  <c r="DJ483" i="11"/>
  <c r="CK483" i="11"/>
  <c r="CP483" i="11"/>
  <c r="CA483" i="11"/>
  <c r="DO483" i="11"/>
  <c r="BQ483" i="11"/>
  <c r="CY483" i="11"/>
  <c r="BR483" i="11"/>
  <c r="DM483" i="11"/>
  <c r="DP483" i="11"/>
  <c r="CO483" i="11"/>
  <c r="DQ483" i="11"/>
  <c r="BV483" i="11"/>
  <c r="CT483" i="11"/>
  <c r="BX483" i="11"/>
  <c r="CB483" i="11"/>
  <c r="DT483" i="11"/>
  <c r="CW483" i="11"/>
  <c r="CZ483" i="11"/>
  <c r="DG483" i="11"/>
  <c r="CV483" i="11"/>
  <c r="DN483" i="11"/>
  <c r="CN483" i="11"/>
  <c r="CC483" i="11"/>
  <c r="BZ483" i="11"/>
  <c r="CM483" i="11"/>
  <c r="DE483" i="11"/>
  <c r="DD483" i="11"/>
  <c r="DR483" i="11"/>
  <c r="BS483" i="11"/>
  <c r="DB483" i="11"/>
  <c r="DY483" i="11"/>
  <c r="BT483" i="11"/>
  <c r="CU483" i="11"/>
  <c r="DK483" i="11"/>
  <c r="DL483" i="11"/>
  <c r="CX483" i="11"/>
  <c r="DF483" i="11"/>
  <c r="BW483" i="11"/>
  <c r="DX483" i="11"/>
  <c r="BU483" i="11"/>
  <c r="DV483" i="11"/>
  <c r="DS483" i="11"/>
  <c r="BY483" i="11"/>
  <c r="DI483" i="11"/>
  <c r="CS483" i="11"/>
  <c r="DU483" i="11"/>
  <c r="CJ483" i="11"/>
  <c r="CQ483" i="11"/>
  <c r="CH483" i="11"/>
  <c r="CG483" i="11"/>
  <c r="CF483" i="11"/>
  <c r="CE483" i="11"/>
  <c r="DG498" i="11"/>
  <c r="DF498" i="11"/>
  <c r="DQ498" i="11"/>
  <c r="CI498" i="11"/>
  <c r="CK498" i="11"/>
  <c r="BX498" i="11"/>
  <c r="DX498" i="11"/>
  <c r="BW498" i="11"/>
  <c r="DS498" i="11"/>
  <c r="CY498" i="11"/>
  <c r="DC498" i="11"/>
  <c r="DP498" i="11"/>
  <c r="CM498" i="11"/>
  <c r="DM498" i="11"/>
  <c r="CA498" i="11"/>
  <c r="CZ498" i="11"/>
  <c r="CN498" i="11"/>
  <c r="CX498" i="11"/>
  <c r="DB498" i="11"/>
  <c r="BY498" i="11"/>
  <c r="BU498" i="11"/>
  <c r="DU498" i="11"/>
  <c r="DI498" i="11"/>
  <c r="CJ498" i="11"/>
  <c r="DL498" i="11"/>
  <c r="CD498" i="11"/>
  <c r="BT498" i="11"/>
  <c r="CE498" i="11"/>
  <c r="CL498" i="11"/>
  <c r="CH498" i="11"/>
  <c r="DD498" i="11"/>
  <c r="DJ498" i="11"/>
  <c r="DV498" i="11"/>
  <c r="DN498" i="11"/>
  <c r="CC498" i="11"/>
  <c r="BR498" i="11"/>
  <c r="CR498" i="11"/>
  <c r="DK498" i="11"/>
  <c r="CG498" i="11"/>
  <c r="DH498" i="11"/>
  <c r="BS498" i="11"/>
  <c r="CO498" i="11"/>
  <c r="CB498" i="11"/>
  <c r="CF498" i="11"/>
  <c r="BQ498" i="11"/>
  <c r="CP498" i="11"/>
  <c r="DT498" i="11"/>
  <c r="CQ498" i="11"/>
  <c r="DR498" i="11"/>
  <c r="BZ498" i="11"/>
  <c r="DW498" i="11"/>
  <c r="DO498" i="11"/>
  <c r="BV498" i="11"/>
  <c r="DE498" i="11"/>
  <c r="DY498" i="11"/>
  <c r="DA498" i="11"/>
  <c r="CW498" i="11"/>
  <c r="CV498" i="11"/>
  <c r="CU498" i="11"/>
  <c r="CD477" i="11"/>
  <c r="DH477" i="11"/>
  <c r="BU477" i="11"/>
  <c r="DY477" i="11"/>
  <c r="BV477" i="11"/>
  <c r="DO477" i="11"/>
  <c r="CJ477" i="11"/>
  <c r="CO477" i="11"/>
  <c r="DP477" i="11"/>
  <c r="CR477" i="11"/>
  <c r="BT477" i="11"/>
  <c r="DK477" i="11"/>
  <c r="DM477" i="11"/>
  <c r="CK477" i="11"/>
  <c r="DX477" i="11"/>
  <c r="CW477" i="11"/>
  <c r="CV477" i="11"/>
  <c r="DA477" i="11"/>
  <c r="DS477" i="11"/>
  <c r="BS477" i="11"/>
  <c r="CN477" i="11"/>
  <c r="CZ477" i="11"/>
  <c r="CY477" i="11"/>
  <c r="CT477" i="11"/>
  <c r="DF477" i="11"/>
  <c r="CX477" i="11"/>
  <c r="BW477" i="11"/>
  <c r="CG477" i="11"/>
  <c r="DU477" i="11"/>
  <c r="DG477" i="11"/>
  <c r="DB477" i="11"/>
  <c r="DT477" i="11"/>
  <c r="DN477" i="11"/>
  <c r="CF477" i="11"/>
  <c r="CS477" i="11"/>
  <c r="DD477" i="11"/>
  <c r="CH477" i="11"/>
  <c r="BQ477" i="11"/>
  <c r="DE477" i="11"/>
  <c r="DI477" i="11"/>
  <c r="DC477" i="11"/>
  <c r="CP477" i="11"/>
  <c r="BR477" i="11"/>
  <c r="DJ477" i="11"/>
  <c r="DW477" i="11"/>
  <c r="CM477" i="11"/>
  <c r="DL477" i="11"/>
  <c r="DQ477" i="11"/>
  <c r="DV477" i="11"/>
  <c r="CL477" i="11"/>
  <c r="DR477" i="11"/>
  <c r="CE477" i="11"/>
  <c r="CU477" i="11"/>
  <c r="CC477" i="11"/>
  <c r="CI477" i="11"/>
  <c r="CQ477" i="11"/>
  <c r="CB477" i="11"/>
  <c r="CA477" i="11"/>
  <c r="BZ477" i="11"/>
  <c r="CH482" i="11"/>
  <c r="DV482" i="11"/>
  <c r="CZ482" i="11"/>
  <c r="DS482" i="11"/>
  <c r="BY482" i="11"/>
  <c r="DE482" i="11"/>
  <c r="DY482" i="11"/>
  <c r="CN482" i="11"/>
  <c r="CL482" i="11"/>
  <c r="DL482" i="11"/>
  <c r="BW482" i="11"/>
  <c r="BR482" i="11"/>
  <c r="BQ482" i="11"/>
  <c r="CQ482" i="11"/>
  <c r="DB482" i="11"/>
  <c r="CW482" i="11"/>
  <c r="DD482" i="11"/>
  <c r="DC482" i="11"/>
  <c r="DF482" i="11"/>
  <c r="CV482" i="11"/>
  <c r="DA482" i="11"/>
  <c r="DN482" i="11"/>
  <c r="BS482" i="11"/>
  <c r="CX482" i="11"/>
  <c r="DU482" i="11"/>
  <c r="BX482" i="11"/>
  <c r="DX482" i="11"/>
  <c r="DT482" i="11"/>
  <c r="BV482" i="11"/>
  <c r="DO482" i="11"/>
  <c r="BU482" i="11"/>
  <c r="BZ482" i="11"/>
  <c r="CK482" i="11"/>
  <c r="CY482" i="11"/>
  <c r="CB482" i="11"/>
  <c r="DH482" i="11"/>
  <c r="CU482" i="11"/>
  <c r="DQ482" i="11"/>
  <c r="CS482" i="11"/>
  <c r="CR482" i="11"/>
  <c r="CT482" i="11"/>
  <c r="DK482" i="11"/>
  <c r="CA482" i="11"/>
  <c r="DI482" i="11"/>
  <c r="DJ482" i="11"/>
  <c r="DP482" i="11"/>
  <c r="DM482" i="11"/>
  <c r="DW482" i="11"/>
  <c r="CI482" i="11"/>
  <c r="CM482" i="11"/>
  <c r="DG482" i="11"/>
  <c r="CO482" i="11"/>
  <c r="DR482" i="11"/>
  <c r="CJ482" i="11"/>
  <c r="CP482" i="11"/>
  <c r="BT482" i="11"/>
  <c r="CG482" i="11"/>
  <c r="CF482" i="11"/>
  <c r="CE482" i="11"/>
  <c r="CS492" i="11"/>
  <c r="DK492" i="11"/>
  <c r="DY492" i="11"/>
  <c r="BQ492" i="11"/>
  <c r="CE492" i="11"/>
  <c r="DI492" i="11"/>
  <c r="DB492" i="11"/>
  <c r="BU492" i="11"/>
  <c r="DL492" i="11"/>
  <c r="DT492" i="11"/>
  <c r="DP492" i="11"/>
  <c r="CC492" i="11"/>
  <c r="DG492" i="11"/>
  <c r="DJ492" i="11"/>
  <c r="CF492" i="11"/>
  <c r="DR492" i="11"/>
  <c r="CB492" i="11"/>
  <c r="BY492" i="11"/>
  <c r="DE492" i="11"/>
  <c r="DC492" i="11"/>
  <c r="DH492" i="11"/>
  <c r="DO492" i="11"/>
  <c r="DV492" i="11"/>
  <c r="CI492" i="11"/>
  <c r="BX492" i="11"/>
  <c r="CU492" i="11"/>
  <c r="BS492" i="11"/>
  <c r="DM492" i="11"/>
  <c r="DS492" i="11"/>
  <c r="BV492" i="11"/>
  <c r="CJ492" i="11"/>
  <c r="CW492" i="11"/>
  <c r="DF492" i="11"/>
  <c r="CG492" i="11"/>
  <c r="CK492" i="11"/>
  <c r="CD492" i="11"/>
  <c r="DU492" i="11"/>
  <c r="CH492" i="11"/>
  <c r="BZ492" i="11"/>
  <c r="BR492" i="11"/>
  <c r="CA492" i="11"/>
  <c r="DN492" i="11"/>
  <c r="BW492" i="11"/>
  <c r="CT492" i="11"/>
  <c r="CX492" i="11"/>
  <c r="CY492" i="11"/>
  <c r="CV492" i="11"/>
  <c r="DW492" i="11"/>
  <c r="DX492" i="11"/>
  <c r="DQ492" i="11"/>
  <c r="BT492" i="11"/>
  <c r="CL492" i="11"/>
  <c r="CZ492" i="11"/>
  <c r="DD492" i="11"/>
  <c r="CR492" i="11"/>
  <c r="DA492" i="11"/>
  <c r="CQ492" i="11"/>
  <c r="CP492" i="11"/>
  <c r="CO492" i="11"/>
  <c r="BW471" i="11"/>
  <c r="DC471" i="11"/>
  <c r="CX471" i="11"/>
  <c r="DB471" i="11"/>
  <c r="DY471" i="11"/>
  <c r="DD471" i="11"/>
  <c r="CN471" i="11"/>
  <c r="CB471" i="11"/>
  <c r="DJ471" i="11"/>
  <c r="DO471" i="11"/>
  <c r="CO471" i="11"/>
  <c r="DK471" i="11"/>
  <c r="CS471" i="11"/>
  <c r="CL471" i="11"/>
  <c r="DV471" i="11"/>
  <c r="CA471" i="11"/>
  <c r="DS471" i="11"/>
  <c r="DQ471" i="11"/>
  <c r="DF471" i="11"/>
  <c r="BY471" i="11"/>
  <c r="CW471" i="11"/>
  <c r="CK471" i="11"/>
  <c r="DU471" i="11"/>
  <c r="CM471" i="11"/>
  <c r="DR471" i="11"/>
  <c r="CG471" i="11"/>
  <c r="CZ471" i="11"/>
  <c r="CV471" i="11"/>
  <c r="CI471" i="11"/>
  <c r="CT471" i="11"/>
  <c r="CH471" i="11"/>
  <c r="DG471" i="11"/>
  <c r="CC471" i="11"/>
  <c r="BX471" i="11"/>
  <c r="DM471" i="11"/>
  <c r="CQ471" i="11"/>
  <c r="DP471" i="11"/>
  <c r="DI471" i="11"/>
  <c r="CU471" i="11"/>
  <c r="DH471" i="11"/>
  <c r="BZ471" i="11"/>
  <c r="DW471" i="11"/>
  <c r="DX471" i="11"/>
  <c r="BQ471" i="11"/>
  <c r="DA471" i="11"/>
  <c r="CR471" i="11"/>
  <c r="DT471" i="11"/>
  <c r="DL471" i="11"/>
  <c r="CY471" i="11"/>
  <c r="CP471" i="11"/>
  <c r="DE471" i="11"/>
  <c r="CD471" i="11"/>
  <c r="DN471" i="11"/>
  <c r="CJ471" i="11"/>
  <c r="CE471" i="11"/>
  <c r="CF471" i="11"/>
  <c r="BV471" i="11"/>
  <c r="BU471" i="11"/>
  <c r="BT471" i="11"/>
  <c r="CW490" i="11"/>
  <c r="DE490" i="11"/>
  <c r="DD490" i="11"/>
  <c r="CF490" i="11"/>
  <c r="BU490" i="11"/>
  <c r="DU490" i="11"/>
  <c r="DR490" i="11"/>
  <c r="DY490" i="11"/>
  <c r="DA490" i="11"/>
  <c r="CE490" i="11"/>
  <c r="CT490" i="11"/>
  <c r="CA490" i="11"/>
  <c r="DP490" i="11"/>
  <c r="BW490" i="11"/>
  <c r="BR490" i="11"/>
  <c r="BZ490" i="11"/>
  <c r="CX490" i="11"/>
  <c r="DC490" i="11"/>
  <c r="CS490" i="11"/>
  <c r="BQ490" i="11"/>
  <c r="CB490" i="11"/>
  <c r="DT490" i="11"/>
  <c r="DO490" i="11"/>
  <c r="BV490" i="11"/>
  <c r="CU490" i="11"/>
  <c r="DW490" i="11"/>
  <c r="CC490" i="11"/>
  <c r="DV490" i="11"/>
  <c r="DJ490" i="11"/>
  <c r="CD490" i="11"/>
  <c r="CZ490" i="11"/>
  <c r="CJ490" i="11"/>
  <c r="CI490" i="11"/>
  <c r="BT490" i="11"/>
  <c r="DK490" i="11"/>
  <c r="DH490" i="11"/>
  <c r="DN490" i="11"/>
  <c r="CR490" i="11"/>
  <c r="DQ490" i="11"/>
  <c r="DB490" i="11"/>
  <c r="BY490" i="11"/>
  <c r="DX490" i="11"/>
  <c r="DF490" i="11"/>
  <c r="DG490" i="11"/>
  <c r="BX490" i="11"/>
  <c r="DS490" i="11"/>
  <c r="DI490" i="11"/>
  <c r="BS490" i="11"/>
  <c r="CH490" i="11"/>
  <c r="CG490" i="11"/>
  <c r="DM490" i="11"/>
  <c r="CV490" i="11"/>
  <c r="CY490" i="11"/>
  <c r="DL490" i="11"/>
  <c r="CQ490" i="11"/>
  <c r="CP490" i="11"/>
  <c r="CO490" i="11"/>
  <c r="CN490" i="11"/>
  <c r="CM490" i="11"/>
  <c r="CM478" i="11"/>
  <c r="CY478" i="11"/>
  <c r="DS478" i="11"/>
  <c r="BV478" i="11"/>
  <c r="CZ478" i="11"/>
  <c r="CR478" i="11"/>
  <c r="BS478" i="11"/>
  <c r="CW478" i="11"/>
  <c r="DH478" i="11"/>
  <c r="DL478" i="11"/>
  <c r="CG478" i="11"/>
  <c r="DQ478" i="11"/>
  <c r="DX478" i="11"/>
  <c r="BW478" i="11"/>
  <c r="DR478" i="11"/>
  <c r="DO478" i="11"/>
  <c r="BQ478" i="11"/>
  <c r="DF478" i="11"/>
  <c r="CN478" i="11"/>
  <c r="CD478" i="11"/>
  <c r="DD478" i="11"/>
  <c r="CX478" i="11"/>
  <c r="DM478" i="11"/>
  <c r="DV478" i="11"/>
  <c r="BX478" i="11"/>
  <c r="DN478" i="11"/>
  <c r="CF478" i="11"/>
  <c r="BT478" i="11"/>
  <c r="DW478" i="11"/>
  <c r="CH478" i="11"/>
  <c r="CT478" i="11"/>
  <c r="BU478" i="11"/>
  <c r="CJ478" i="11"/>
  <c r="DJ478" i="11"/>
  <c r="DU478" i="11"/>
  <c r="DP478" i="11"/>
  <c r="CO478" i="11"/>
  <c r="DA478" i="11"/>
  <c r="BR478" i="11"/>
  <c r="DY478" i="11"/>
  <c r="CI478" i="11"/>
  <c r="CP478" i="11"/>
  <c r="DG478" i="11"/>
  <c r="DT478" i="11"/>
  <c r="DB478" i="11"/>
  <c r="DC478" i="11"/>
  <c r="CV478" i="11"/>
  <c r="DE478" i="11"/>
  <c r="DK478" i="11"/>
  <c r="CQ478" i="11"/>
  <c r="CE478" i="11"/>
  <c r="CS478" i="11"/>
  <c r="CL478" i="11"/>
  <c r="CU478" i="11"/>
  <c r="DI478" i="11"/>
  <c r="CK478" i="11"/>
  <c r="CC478" i="11"/>
  <c r="CB478" i="11"/>
  <c r="CA478" i="11"/>
  <c r="CP489" i="11"/>
  <c r="BQ489" i="11"/>
  <c r="BX489" i="11"/>
  <c r="DN489" i="11"/>
  <c r="DC489" i="11"/>
  <c r="DU489" i="11"/>
  <c r="CF489" i="11"/>
  <c r="CY489" i="11"/>
  <c r="DB489" i="11"/>
  <c r="DJ489" i="11"/>
  <c r="BR489" i="11"/>
  <c r="DK489" i="11"/>
  <c r="CE489" i="11"/>
  <c r="BY489" i="11"/>
  <c r="BV489" i="11"/>
  <c r="CU489" i="11"/>
  <c r="DD489" i="11"/>
  <c r="DS489" i="11"/>
  <c r="DW489" i="11"/>
  <c r="DO489" i="11"/>
  <c r="DP489" i="11"/>
  <c r="DG489" i="11"/>
  <c r="CQ489" i="11"/>
  <c r="BZ489" i="11"/>
  <c r="BU489" i="11"/>
  <c r="DE489" i="11"/>
  <c r="CG489" i="11"/>
  <c r="DR489" i="11"/>
  <c r="DX489" i="11"/>
  <c r="CI489" i="11"/>
  <c r="DT489" i="11"/>
  <c r="CS489" i="11"/>
  <c r="DI489" i="11"/>
  <c r="DM489" i="11"/>
  <c r="DL489" i="11"/>
  <c r="CB489" i="11"/>
  <c r="BW489" i="11"/>
  <c r="DA489" i="11"/>
  <c r="DQ489" i="11"/>
  <c r="BS489" i="11"/>
  <c r="BT489" i="11"/>
  <c r="CR489" i="11"/>
  <c r="CH489" i="11"/>
  <c r="CC489" i="11"/>
  <c r="CD489" i="11"/>
  <c r="DY489" i="11"/>
  <c r="CZ489" i="11"/>
  <c r="DH489" i="11"/>
  <c r="DV489" i="11"/>
  <c r="CA489" i="11"/>
  <c r="DF489" i="11"/>
  <c r="CT489" i="11"/>
  <c r="CX489" i="11"/>
  <c r="CV489" i="11"/>
  <c r="CO489" i="11"/>
  <c r="CW489" i="11"/>
  <c r="CN489" i="11"/>
  <c r="CM489" i="11"/>
  <c r="CL489" i="11"/>
  <c r="DK504" i="11"/>
  <c r="DH504" i="11"/>
  <c r="CR504" i="11"/>
  <c r="CG504" i="11"/>
  <c r="CQ504" i="11"/>
  <c r="BW504" i="11"/>
  <c r="CL504" i="11"/>
  <c r="DN504" i="11"/>
  <c r="CT504" i="11"/>
  <c r="BS504" i="11"/>
  <c r="CE504" i="11"/>
  <c r="DT504" i="11"/>
  <c r="BT504" i="11"/>
  <c r="DF504" i="11"/>
  <c r="BU504" i="11"/>
  <c r="CW504" i="11"/>
  <c r="DG504" i="11"/>
  <c r="BV504" i="11"/>
  <c r="DS504" i="11"/>
  <c r="CA504" i="11"/>
  <c r="DD504" i="11"/>
  <c r="CI504" i="11"/>
  <c r="CF504" i="11"/>
  <c r="CK504" i="11"/>
  <c r="DV504" i="11"/>
  <c r="DX504" i="11"/>
  <c r="CP504" i="11"/>
  <c r="DQ504" i="11"/>
  <c r="BR504" i="11"/>
  <c r="DW504" i="11"/>
  <c r="BX504" i="11"/>
  <c r="DU504" i="11"/>
  <c r="DR504" i="11"/>
  <c r="DO504" i="11"/>
  <c r="CV504" i="11"/>
  <c r="DY504" i="11"/>
  <c r="CH504" i="11"/>
  <c r="CJ504" i="11"/>
  <c r="CS504" i="11"/>
  <c r="CD504" i="11"/>
  <c r="CX504" i="11"/>
  <c r="CU504" i="11"/>
  <c r="BZ504" i="11"/>
  <c r="CN504" i="11"/>
  <c r="DJ504" i="11"/>
  <c r="DM504" i="11"/>
  <c r="CO504" i="11"/>
  <c r="BY504" i="11"/>
  <c r="DI504" i="11"/>
  <c r="CM504" i="11"/>
  <c r="DE504" i="11"/>
  <c r="CB504" i="11"/>
  <c r="DL504" i="11"/>
  <c r="CC504" i="11"/>
  <c r="BQ504" i="11"/>
  <c r="DP504" i="11"/>
  <c r="DC504" i="11"/>
  <c r="DB504" i="11"/>
  <c r="DA504" i="11"/>
  <c r="BV474" i="11"/>
  <c r="DZ435" i="11"/>
  <c r="DZ445" i="11"/>
  <c r="CZ504" i="11"/>
  <c r="DF497" i="11"/>
  <c r="DE497" i="11"/>
  <c r="DD497" i="11"/>
  <c r="CX497" i="11"/>
  <c r="DT497" i="11"/>
  <c r="CJ497" i="11"/>
  <c r="CQ497" i="11"/>
  <c r="BW497" i="11"/>
  <c r="BQ497" i="11"/>
  <c r="DJ497" i="11"/>
  <c r="DH497" i="11"/>
  <c r="CK497" i="11"/>
  <c r="CD497" i="11"/>
  <c r="DY497" i="11"/>
  <c r="BR497" i="11"/>
  <c r="DW497" i="11"/>
  <c r="CI497" i="11"/>
  <c r="BX497" i="11"/>
  <c r="CY497" i="11"/>
  <c r="DI497" i="11"/>
  <c r="CW497" i="11"/>
  <c r="CC497" i="11"/>
  <c r="DX497" i="11"/>
  <c r="CM497" i="11"/>
  <c r="CL497" i="11"/>
  <c r="BU497" i="11"/>
  <c r="BV497" i="11"/>
  <c r="DN497" i="11"/>
  <c r="CH497" i="11"/>
  <c r="DO497" i="11"/>
  <c r="DV497" i="11"/>
  <c r="CO497" i="11"/>
  <c r="DL497" i="11"/>
  <c r="DG497" i="11"/>
  <c r="CZ497" i="11"/>
  <c r="CP497" i="11"/>
  <c r="DK497" i="11"/>
  <c r="BS497" i="11"/>
  <c r="DQ497" i="11"/>
  <c r="DU497" i="11"/>
  <c r="DA497" i="11"/>
  <c r="DC497" i="11"/>
  <c r="BT497" i="11"/>
  <c r="CG497" i="11"/>
  <c r="CE497" i="11"/>
  <c r="DR497" i="11"/>
  <c r="BZ497" i="11"/>
  <c r="CN497" i="11"/>
  <c r="CB497" i="11"/>
  <c r="DS497" i="11"/>
  <c r="DB497" i="11"/>
  <c r="BY497" i="11"/>
  <c r="CF497" i="11"/>
  <c r="CA497" i="11"/>
  <c r="DP497" i="11"/>
  <c r="DM497" i="11"/>
  <c r="CV497" i="11"/>
  <c r="CU497" i="11"/>
  <c r="CT497" i="11"/>
  <c r="CJ476" i="11"/>
  <c r="CP476" i="11"/>
  <c r="DI476" i="11"/>
  <c r="CX476" i="11"/>
  <c r="DY476" i="11"/>
  <c r="DF476" i="11"/>
  <c r="CZ476" i="11"/>
  <c r="CF476" i="11"/>
  <c r="CR476" i="11"/>
  <c r="CO476" i="11"/>
  <c r="DH476" i="11"/>
  <c r="DD476" i="11"/>
  <c r="CW476" i="11"/>
  <c r="DB476" i="11"/>
  <c r="CN476" i="11"/>
  <c r="DN476" i="11"/>
  <c r="DS476" i="11"/>
  <c r="BS476" i="11"/>
  <c r="BU476" i="11"/>
  <c r="DR476" i="11"/>
  <c r="CH476" i="11"/>
  <c r="CM476" i="11"/>
  <c r="BV476" i="11"/>
  <c r="DE476" i="11"/>
  <c r="BR476" i="11"/>
  <c r="BT476" i="11"/>
  <c r="CL476" i="11"/>
  <c r="DL476" i="11"/>
  <c r="DP476" i="11"/>
  <c r="DQ476" i="11"/>
  <c r="CV476" i="11"/>
  <c r="DU476" i="11"/>
  <c r="DJ476" i="11"/>
  <c r="CY476" i="11"/>
  <c r="DV476" i="11"/>
  <c r="DX476" i="11"/>
  <c r="CT476" i="11"/>
  <c r="CD476" i="11"/>
  <c r="CE476" i="11"/>
  <c r="CU476" i="11"/>
  <c r="DW476" i="11"/>
  <c r="DK476" i="11"/>
  <c r="DA476" i="11"/>
  <c r="DC476" i="11"/>
  <c r="DO476" i="11"/>
  <c r="CC476" i="11"/>
  <c r="CQ476" i="11"/>
  <c r="CS476" i="11"/>
  <c r="CK476" i="11"/>
  <c r="DM476" i="11"/>
  <c r="DT476" i="11"/>
  <c r="CB476" i="11"/>
  <c r="BQ476" i="11"/>
  <c r="DG476" i="11"/>
  <c r="CI476" i="11"/>
  <c r="CG476" i="11"/>
  <c r="CA476" i="11"/>
  <c r="BZ476" i="11"/>
  <c r="BY476" i="11"/>
  <c r="BV470" i="11"/>
  <c r="CD470" i="11"/>
  <c r="CE470" i="11"/>
  <c r="DX470" i="11"/>
  <c r="DW470" i="11"/>
  <c r="DB470" i="11"/>
  <c r="DM470" i="11"/>
  <c r="DG470" i="11"/>
  <c r="CH470" i="11"/>
  <c r="BX470" i="11"/>
  <c r="DS470" i="11"/>
  <c r="DO470" i="11"/>
  <c r="CS470" i="11"/>
  <c r="CR470" i="11"/>
  <c r="DA470" i="11"/>
  <c r="CL470" i="11"/>
  <c r="CV470" i="11"/>
  <c r="CX470" i="11"/>
  <c r="DC470" i="11"/>
  <c r="CT470" i="11"/>
  <c r="CY470" i="11"/>
  <c r="DE470" i="11"/>
  <c r="DU470" i="11"/>
  <c r="CK470" i="11"/>
  <c r="DL470" i="11"/>
  <c r="DP470" i="11"/>
  <c r="DF470" i="11"/>
  <c r="CN470" i="11"/>
  <c r="CU470" i="11"/>
  <c r="CJ470" i="11"/>
  <c r="DN470" i="11"/>
  <c r="DI470" i="11"/>
  <c r="CA470" i="11"/>
  <c r="DK470" i="11"/>
  <c r="DY470" i="11"/>
  <c r="DD470" i="11"/>
  <c r="BZ470" i="11"/>
  <c r="CF470" i="11"/>
  <c r="DH470" i="11"/>
  <c r="CI470" i="11"/>
  <c r="DQ470" i="11"/>
  <c r="DV470" i="11"/>
  <c r="CG470" i="11"/>
  <c r="CO470" i="11"/>
  <c r="BY470" i="11"/>
  <c r="CB470" i="11"/>
  <c r="DT470" i="11"/>
  <c r="CP470" i="11"/>
  <c r="CW470" i="11"/>
  <c r="CZ470" i="11"/>
  <c r="DJ470" i="11"/>
  <c r="CQ470" i="11"/>
  <c r="DR470" i="11"/>
  <c r="CM470" i="11"/>
  <c r="CC470" i="11"/>
  <c r="BW470" i="11"/>
  <c r="BU470" i="11"/>
  <c r="BT470" i="11"/>
  <c r="BS470" i="11"/>
  <c r="DZ434" i="11"/>
  <c r="CZ505" i="11"/>
  <c r="CL485" i="11"/>
  <c r="CS485" i="11"/>
  <c r="CR485" i="11"/>
  <c r="CT485" i="11"/>
  <c r="BT485" i="11"/>
  <c r="BQ485" i="11"/>
  <c r="DY485" i="11"/>
  <c r="CO485" i="11"/>
  <c r="CC485" i="11"/>
  <c r="CB485" i="11"/>
  <c r="CK485" i="11"/>
  <c r="DN485" i="11"/>
  <c r="DE485" i="11"/>
  <c r="CD485" i="11"/>
  <c r="CA485" i="11"/>
  <c r="BR485" i="11"/>
  <c r="DG485" i="11"/>
  <c r="CP485" i="11"/>
  <c r="BY485" i="11"/>
  <c r="DJ485" i="11"/>
  <c r="DQ485" i="11"/>
  <c r="CN485" i="11"/>
  <c r="DC485" i="11"/>
  <c r="DT485" i="11"/>
  <c r="DR485" i="11"/>
  <c r="CZ485" i="11"/>
  <c r="CY485" i="11"/>
  <c r="BS485" i="11"/>
  <c r="DP485" i="11"/>
  <c r="CE485" i="11"/>
  <c r="CX485" i="11"/>
  <c r="DF485" i="11"/>
  <c r="DL485" i="11"/>
  <c r="DH485" i="11"/>
  <c r="DI485" i="11"/>
  <c r="DA485" i="11"/>
  <c r="DD485" i="11"/>
  <c r="DM485" i="11"/>
  <c r="BV485" i="11"/>
  <c r="CQ485" i="11"/>
  <c r="DU485" i="11"/>
  <c r="DK485" i="11"/>
  <c r="DX485" i="11"/>
  <c r="DO485" i="11"/>
  <c r="DS485" i="11"/>
  <c r="CV485" i="11"/>
  <c r="CU485" i="11"/>
  <c r="BU485" i="11"/>
  <c r="BX485" i="11"/>
  <c r="CW485" i="11"/>
  <c r="BZ485" i="11"/>
  <c r="DV485" i="11"/>
  <c r="DW485" i="11"/>
  <c r="BW485" i="11"/>
  <c r="CM485" i="11"/>
  <c r="DB485" i="11"/>
  <c r="CJ485" i="11"/>
  <c r="CI485" i="11"/>
  <c r="CH485" i="11"/>
  <c r="DZ416" i="11"/>
  <c r="DZ437" i="11"/>
  <c r="DZ419" i="11"/>
  <c r="DZ432" i="11"/>
  <c r="CK484" i="11"/>
  <c r="DR484" i="11"/>
  <c r="DD484" i="11"/>
  <c r="CO484" i="11"/>
  <c r="DQ484" i="11"/>
  <c r="CX484" i="11"/>
  <c r="DA484" i="11"/>
  <c r="BY484" i="11"/>
  <c r="CN484" i="11"/>
  <c r="DF484" i="11"/>
  <c r="DP484" i="11"/>
  <c r="BZ484" i="11"/>
  <c r="CQ484" i="11"/>
  <c r="BR484" i="11"/>
  <c r="BT484" i="11"/>
  <c r="DY484" i="11"/>
  <c r="CA484" i="11"/>
  <c r="DO484" i="11"/>
  <c r="CM484" i="11"/>
  <c r="CL484" i="11"/>
  <c r="CS484" i="11"/>
  <c r="CJ484" i="11"/>
  <c r="CY484" i="11"/>
  <c r="DE484" i="11"/>
  <c r="DN484" i="11"/>
  <c r="BX484" i="11"/>
  <c r="BQ484" i="11"/>
  <c r="DT484" i="11"/>
  <c r="CP484" i="11"/>
  <c r="DG484" i="11"/>
  <c r="BV484" i="11"/>
  <c r="CZ484" i="11"/>
  <c r="CB484" i="11"/>
  <c r="DU484" i="11"/>
  <c r="CT484" i="11"/>
  <c r="DH484" i="11"/>
  <c r="DV484" i="11"/>
  <c r="CW484" i="11"/>
  <c r="DI484" i="11"/>
  <c r="DJ484" i="11"/>
  <c r="DC484" i="11"/>
  <c r="BU484" i="11"/>
  <c r="DK484" i="11"/>
  <c r="BS484" i="11"/>
  <c r="DX484" i="11"/>
  <c r="BW484" i="11"/>
  <c r="CD484" i="11"/>
  <c r="DS484" i="11"/>
  <c r="DW484" i="11"/>
  <c r="DL484" i="11"/>
  <c r="CC484" i="11"/>
  <c r="DM484" i="11"/>
  <c r="CU484" i="11"/>
  <c r="DB484" i="11"/>
  <c r="CV484" i="11"/>
  <c r="CR484" i="11"/>
  <c r="CI484" i="11"/>
  <c r="CH484" i="11"/>
  <c r="CG484" i="11"/>
  <c r="DE493" i="11"/>
  <c r="CK493" i="11"/>
  <c r="BY493" i="11"/>
  <c r="CB493" i="11"/>
  <c r="DK493" i="11"/>
  <c r="DR493" i="11"/>
  <c r="DU493" i="11"/>
  <c r="CX493" i="11"/>
  <c r="DN493" i="11"/>
  <c r="BW493" i="11"/>
  <c r="CL493" i="11"/>
  <c r="DQ493" i="11"/>
  <c r="DL493" i="11"/>
  <c r="BX493" i="11"/>
  <c r="DY493" i="11"/>
  <c r="CI493" i="11"/>
  <c r="CH493" i="11"/>
  <c r="BT493" i="11"/>
  <c r="CA493" i="11"/>
  <c r="DX493" i="11"/>
  <c r="BR493" i="11"/>
  <c r="DF493" i="11"/>
  <c r="DP493" i="11"/>
  <c r="DI493" i="11"/>
  <c r="CJ493" i="11"/>
  <c r="DG493" i="11"/>
  <c r="CE493" i="11"/>
  <c r="DH493" i="11"/>
  <c r="DJ493" i="11"/>
  <c r="BU493" i="11"/>
  <c r="CY493" i="11"/>
  <c r="CV493" i="11"/>
  <c r="CM493" i="11"/>
  <c r="BV493" i="11"/>
  <c r="DS493" i="11"/>
  <c r="BS493" i="11"/>
  <c r="CG493" i="11"/>
  <c r="CU493" i="11"/>
  <c r="DW493" i="11"/>
  <c r="BQ493" i="11"/>
  <c r="CF493" i="11"/>
  <c r="DM493" i="11"/>
  <c r="DT493" i="11"/>
  <c r="DA493" i="11"/>
  <c r="DD493" i="11"/>
  <c r="CD493" i="11"/>
  <c r="DO493" i="11"/>
  <c r="CC493" i="11"/>
  <c r="DV493" i="11"/>
  <c r="BZ493" i="11"/>
  <c r="CW493" i="11"/>
  <c r="CT493" i="11"/>
  <c r="CS493" i="11"/>
  <c r="CZ493" i="11"/>
  <c r="DB493" i="11"/>
  <c r="DC493" i="11"/>
  <c r="CR493" i="11"/>
  <c r="CQ493" i="11"/>
  <c r="CP493" i="11"/>
  <c r="DZ409" i="11"/>
  <c r="CP481" i="11"/>
  <c r="DW481" i="11"/>
  <c r="DX481" i="11"/>
  <c r="DB481" i="11"/>
  <c r="CV481" i="11"/>
  <c r="CZ481" i="11"/>
  <c r="CM481" i="11"/>
  <c r="BX481" i="11"/>
  <c r="DT481" i="11"/>
  <c r="DY481" i="11"/>
  <c r="DH481" i="11"/>
  <c r="DI481" i="11"/>
  <c r="CQ481" i="11"/>
  <c r="BT481" i="11"/>
  <c r="BZ481" i="11"/>
  <c r="DP481" i="11"/>
  <c r="CR481" i="11"/>
  <c r="CS481" i="11"/>
  <c r="BS481" i="11"/>
  <c r="DS481" i="11"/>
  <c r="BV481" i="11"/>
  <c r="DL481" i="11"/>
  <c r="CJ481" i="11"/>
  <c r="DM481" i="11"/>
  <c r="CI481" i="11"/>
  <c r="CH481" i="11"/>
  <c r="BU481" i="11"/>
  <c r="BR481" i="11"/>
  <c r="DE481" i="11"/>
  <c r="DA481" i="11"/>
  <c r="DD481" i="11"/>
  <c r="DV481" i="11"/>
  <c r="CN481" i="11"/>
  <c r="CW481" i="11"/>
  <c r="CT481" i="11"/>
  <c r="DU481" i="11"/>
  <c r="CY481" i="11"/>
  <c r="DF481" i="11"/>
  <c r="BY481" i="11"/>
  <c r="DN481" i="11"/>
  <c r="CG481" i="11"/>
  <c r="CA481" i="11"/>
  <c r="DK481" i="11"/>
  <c r="DO481" i="11"/>
  <c r="DJ481" i="11"/>
  <c r="DG481" i="11"/>
  <c r="BW481" i="11"/>
  <c r="CK481" i="11"/>
  <c r="CO481" i="11"/>
  <c r="CU481" i="11"/>
  <c r="DQ481" i="11"/>
  <c r="CL481" i="11"/>
  <c r="DC481" i="11"/>
  <c r="BQ481" i="11"/>
  <c r="DR481" i="11"/>
  <c r="CX481" i="11"/>
  <c r="CF481" i="11"/>
  <c r="CE481" i="11"/>
  <c r="CD481" i="11"/>
  <c r="DZ425" i="11"/>
  <c r="DJ510" i="11"/>
  <c r="DR510" i="11"/>
  <c r="CE510" i="11"/>
  <c r="CX510" i="11"/>
  <c r="CM510" i="11"/>
  <c r="BT510" i="11"/>
  <c r="BW510" i="11"/>
  <c r="CU510" i="11"/>
  <c r="DV510" i="11"/>
  <c r="BY510" i="11"/>
  <c r="CY510" i="11"/>
  <c r="DW510" i="11"/>
  <c r="CI510" i="11"/>
  <c r="DY510" i="11"/>
  <c r="CF510" i="11"/>
  <c r="DU510" i="11"/>
  <c r="CD510" i="11"/>
  <c r="DO510" i="11"/>
  <c r="CV510" i="11"/>
  <c r="CZ510" i="11"/>
  <c r="CH510" i="11"/>
  <c r="DX510" i="11"/>
  <c r="DQ510" i="11"/>
  <c r="DB510" i="11"/>
  <c r="CR510" i="11"/>
  <c r="DA510" i="11"/>
  <c r="CL510" i="11"/>
  <c r="CO510" i="11"/>
  <c r="CT510" i="11"/>
  <c r="DC510" i="11"/>
  <c r="CC510" i="11"/>
  <c r="BS510" i="11"/>
  <c r="CB510" i="11"/>
  <c r="CA510" i="11"/>
  <c r="DM510" i="11"/>
  <c r="BU510" i="11"/>
  <c r="DP510" i="11"/>
  <c r="CJ510" i="11"/>
  <c r="CQ510" i="11"/>
  <c r="CG510" i="11"/>
  <c r="CP510" i="11"/>
  <c r="BX510" i="11"/>
  <c r="DD510" i="11"/>
  <c r="DN510" i="11"/>
  <c r="DL510" i="11"/>
  <c r="BZ510" i="11"/>
  <c r="BR510" i="11"/>
  <c r="BV510" i="11"/>
  <c r="BQ510" i="11"/>
  <c r="CK510" i="11"/>
  <c r="CS510" i="11"/>
  <c r="CW510" i="11"/>
  <c r="DT510" i="11"/>
  <c r="CN510" i="11"/>
  <c r="DS510" i="11"/>
  <c r="DK510" i="11"/>
  <c r="DI510" i="11"/>
  <c r="DH510" i="11"/>
  <c r="DG510" i="11"/>
  <c r="DZ421" i="11"/>
  <c r="DZ436" i="11"/>
  <c r="DR509" i="11"/>
  <c r="DJ509" i="11"/>
  <c r="DQ509" i="11"/>
  <c r="CR509" i="11"/>
  <c r="CH509" i="11"/>
  <c r="DB509" i="11"/>
  <c r="CW509" i="11"/>
  <c r="CD509" i="11"/>
  <c r="BU509" i="11"/>
  <c r="BV509" i="11"/>
  <c r="DM509" i="11"/>
  <c r="DW509" i="11"/>
  <c r="CV509" i="11"/>
  <c r="CK509" i="11"/>
  <c r="DY509" i="11"/>
  <c r="CJ509" i="11"/>
  <c r="DV509" i="11"/>
  <c r="CN509" i="11"/>
  <c r="DI509" i="11"/>
  <c r="BW509" i="11"/>
  <c r="CQ509" i="11"/>
  <c r="BY509" i="11"/>
  <c r="CX509" i="11"/>
  <c r="DS509" i="11"/>
  <c r="DP509" i="11"/>
  <c r="CP509" i="11"/>
  <c r="CS509" i="11"/>
  <c r="BR509" i="11"/>
  <c r="CZ509" i="11"/>
  <c r="CO509" i="11"/>
  <c r="BS509" i="11"/>
  <c r="DO509" i="11"/>
  <c r="DL509" i="11"/>
  <c r="BQ509" i="11"/>
  <c r="BT509" i="11"/>
  <c r="CF509" i="11"/>
  <c r="DC509" i="11"/>
  <c r="DU509" i="11"/>
  <c r="CI509" i="11"/>
  <c r="CG509" i="11"/>
  <c r="CE509" i="11"/>
  <c r="CY509" i="11"/>
  <c r="CT509" i="11"/>
  <c r="CA509" i="11"/>
  <c r="DN509" i="11"/>
  <c r="DX509" i="11"/>
  <c r="CB509" i="11"/>
  <c r="CU509" i="11"/>
  <c r="DA509" i="11"/>
  <c r="BZ509" i="11"/>
  <c r="CC509" i="11"/>
  <c r="CL509" i="11"/>
  <c r="BX509" i="11"/>
  <c r="DT509" i="11"/>
  <c r="CM509" i="11"/>
  <c r="DK509" i="11"/>
  <c r="DH509" i="11"/>
  <c r="DG509" i="11"/>
  <c r="DF509" i="11"/>
  <c r="DH501" i="11"/>
  <c r="DE501" i="11"/>
  <c r="CF501" i="11"/>
  <c r="CR501" i="11"/>
  <c r="BU501" i="11"/>
  <c r="DL501" i="11"/>
  <c r="CH501" i="11"/>
  <c r="CT501" i="11"/>
  <c r="CG501" i="11"/>
  <c r="DM501" i="11"/>
  <c r="DO501" i="11"/>
  <c r="DG501" i="11"/>
  <c r="DV501" i="11"/>
  <c r="DT501" i="11"/>
  <c r="CC501" i="11"/>
  <c r="BV501" i="11"/>
  <c r="CP501" i="11"/>
  <c r="BQ501" i="11"/>
  <c r="DK501" i="11"/>
  <c r="BY501" i="11"/>
  <c r="BW501" i="11"/>
  <c r="CO501" i="11"/>
  <c r="CI501" i="11"/>
  <c r="CE501" i="11"/>
  <c r="BX501" i="11"/>
  <c r="CM501" i="11"/>
  <c r="CS501" i="11"/>
  <c r="DS501" i="11"/>
  <c r="CN501" i="11"/>
  <c r="CB501" i="11"/>
  <c r="CL501" i="11"/>
  <c r="DP501" i="11"/>
  <c r="DY501" i="11"/>
  <c r="BT501" i="11"/>
  <c r="CD501" i="11"/>
  <c r="CK501" i="11"/>
  <c r="BZ501" i="11"/>
  <c r="DQ501" i="11"/>
  <c r="CA501" i="11"/>
  <c r="BR501" i="11"/>
  <c r="CQ501" i="11"/>
  <c r="CU501" i="11"/>
  <c r="DW501" i="11"/>
  <c r="DC501" i="11"/>
  <c r="DN501" i="11"/>
  <c r="CJ501" i="11"/>
  <c r="BS501" i="11"/>
  <c r="DX501" i="11"/>
  <c r="DF501" i="11"/>
  <c r="DR501" i="11"/>
  <c r="DU501" i="11"/>
  <c r="DJ501" i="11"/>
  <c r="DB501" i="11"/>
  <c r="DI501" i="11"/>
  <c r="DA501" i="11"/>
  <c r="DD501" i="11"/>
  <c r="CZ501" i="11"/>
  <c r="CY501" i="11"/>
  <c r="CX501" i="11"/>
  <c r="DZ444" i="11"/>
  <c r="DZ438" i="11"/>
  <c r="DZ423" i="11"/>
  <c r="DE505" i="11"/>
  <c r="CW505" i="11"/>
  <c r="CQ505" i="11"/>
  <c r="DY505" i="11"/>
  <c r="BU505" i="11"/>
  <c r="CT505" i="11"/>
  <c r="BT505" i="11"/>
  <c r="BX505" i="11"/>
  <c r="DV505" i="11"/>
  <c r="BS505" i="11"/>
  <c r="DT505" i="11"/>
  <c r="DO505" i="11"/>
  <c r="BV505" i="11"/>
  <c r="BY505" i="11"/>
  <c r="BR505" i="11"/>
  <c r="DH505" i="11"/>
  <c r="CS505" i="11"/>
  <c r="CG505" i="11"/>
  <c r="DG505" i="11"/>
  <c r="CJ505" i="11"/>
  <c r="CL505" i="11"/>
  <c r="CU505" i="11"/>
  <c r="CO505" i="11"/>
  <c r="CF505" i="11"/>
  <c r="CH505" i="11"/>
  <c r="CB505" i="11"/>
  <c r="CK505" i="11"/>
  <c r="CE505" i="11"/>
  <c r="CX505" i="11"/>
  <c r="CD505" i="11"/>
  <c r="DJ505" i="11"/>
  <c r="BQ505" i="11"/>
  <c r="CY505" i="11"/>
  <c r="CA505" i="11"/>
  <c r="DX505" i="11"/>
  <c r="CR505" i="11"/>
  <c r="CI505" i="11"/>
  <c r="DL505" i="11"/>
  <c r="DR505" i="11"/>
  <c r="CC505" i="11"/>
  <c r="CN505" i="11"/>
  <c r="CM505" i="11"/>
  <c r="CV505" i="11"/>
  <c r="BZ505" i="11"/>
  <c r="DW505" i="11"/>
  <c r="DQ505" i="11"/>
  <c r="DM505" i="11"/>
  <c r="DS505" i="11"/>
  <c r="DP505" i="11"/>
  <c r="DF505" i="11"/>
  <c r="DN505" i="11"/>
  <c r="DU505" i="11"/>
  <c r="BW505" i="11"/>
  <c r="CP505" i="11"/>
  <c r="DK505" i="11"/>
  <c r="DD505" i="11"/>
  <c r="DC505" i="11"/>
  <c r="DB505" i="11"/>
  <c r="CB475" i="11"/>
  <c r="BT475" i="11"/>
  <c r="CO475" i="11"/>
  <c r="CU475" i="11"/>
  <c r="DV475" i="11"/>
  <c r="CX475" i="11"/>
  <c r="CT475" i="11"/>
  <c r="CG475" i="11"/>
  <c r="BS475" i="11"/>
  <c r="DS475" i="11"/>
  <c r="DI475" i="11"/>
  <c r="CV475" i="11"/>
  <c r="DC475" i="11"/>
  <c r="CE475" i="11"/>
  <c r="CK475" i="11"/>
  <c r="DE475" i="11"/>
  <c r="DJ475" i="11"/>
  <c r="CZ475" i="11"/>
  <c r="DY475" i="11"/>
  <c r="BU475" i="11"/>
  <c r="DB475" i="11"/>
  <c r="CH475" i="11"/>
  <c r="DD475" i="11"/>
  <c r="DQ475" i="11"/>
  <c r="DU475" i="11"/>
  <c r="DX475" i="11"/>
  <c r="CF475" i="11"/>
  <c r="CR475" i="11"/>
  <c r="CI475" i="11"/>
  <c r="DH475" i="11"/>
  <c r="DT475" i="11"/>
  <c r="DF475" i="11"/>
  <c r="DW475" i="11"/>
  <c r="DG475" i="11"/>
  <c r="CN475" i="11"/>
  <c r="CD475" i="11"/>
  <c r="CQ475" i="11"/>
  <c r="CM475" i="11"/>
  <c r="DK475" i="11"/>
  <c r="CW475" i="11"/>
  <c r="DM475" i="11"/>
  <c r="CL475" i="11"/>
  <c r="DN475" i="11"/>
  <c r="BQ475" i="11"/>
  <c r="DL475" i="11"/>
  <c r="DP475" i="11"/>
  <c r="CY475" i="11"/>
  <c r="CC475" i="11"/>
  <c r="DO475" i="11"/>
  <c r="BR475" i="11"/>
  <c r="CS475" i="11"/>
  <c r="DA475" i="11"/>
  <c r="DR475" i="11"/>
  <c r="CA475" i="11"/>
  <c r="CP475" i="11"/>
  <c r="CJ475" i="11"/>
  <c r="BZ475" i="11"/>
  <c r="BY475" i="11"/>
  <c r="BX475" i="11"/>
  <c r="DZ441" i="11"/>
  <c r="DO508" i="11"/>
  <c r="CO508" i="11"/>
  <c r="DB508" i="11"/>
  <c r="CQ508" i="11"/>
  <c r="CP508" i="11"/>
  <c r="BQ508" i="11"/>
  <c r="DN508" i="11"/>
  <c r="BU508" i="11"/>
  <c r="DJ508" i="11"/>
  <c r="DI508" i="11"/>
  <c r="DS508" i="11"/>
  <c r="CK508" i="11"/>
  <c r="BR508" i="11"/>
  <c r="CU508" i="11"/>
  <c r="CN508" i="11"/>
  <c r="BS508" i="11"/>
  <c r="CY508" i="11"/>
  <c r="DM508" i="11"/>
  <c r="DA508" i="11"/>
  <c r="BT508" i="11"/>
  <c r="CF508" i="11"/>
  <c r="DX508" i="11"/>
  <c r="CT508" i="11"/>
  <c r="DY508" i="11"/>
  <c r="DT508" i="11"/>
  <c r="CJ508" i="11"/>
  <c r="CH508" i="11"/>
  <c r="BW508" i="11"/>
  <c r="CW508" i="11"/>
  <c r="CE508" i="11"/>
  <c r="BZ508" i="11"/>
  <c r="CB508" i="11"/>
  <c r="DV508" i="11"/>
  <c r="CX508" i="11"/>
  <c r="CV508" i="11"/>
  <c r="CD508" i="11"/>
  <c r="DU508" i="11"/>
  <c r="DK508" i="11"/>
  <c r="CS508" i="11"/>
  <c r="BV508" i="11"/>
  <c r="BY508" i="11"/>
  <c r="CM508" i="11"/>
  <c r="CI508" i="11"/>
  <c r="CR508" i="11"/>
  <c r="CC508" i="11"/>
  <c r="DR508" i="11"/>
  <c r="CA508" i="11"/>
  <c r="CZ508" i="11"/>
  <c r="CL508" i="11"/>
  <c r="BX508" i="11"/>
  <c r="CG508" i="11"/>
  <c r="DW508" i="11"/>
  <c r="DL508" i="11"/>
  <c r="DQ508" i="11"/>
  <c r="DP508" i="11"/>
  <c r="DH508" i="11"/>
  <c r="DG508" i="11"/>
  <c r="DF508" i="11"/>
  <c r="DE508" i="11"/>
  <c r="CC469" i="11"/>
  <c r="BU469" i="11"/>
  <c r="BV469" i="11"/>
  <c r="CD469" i="11"/>
  <c r="CT469" i="11"/>
  <c r="DW469" i="11"/>
  <c r="DD469" i="11"/>
  <c r="CV469" i="11"/>
  <c r="DJ469" i="11"/>
  <c r="CG469" i="11"/>
  <c r="BW469" i="11"/>
  <c r="CH469" i="11"/>
  <c r="CL469" i="11"/>
  <c r="CO469" i="11"/>
  <c r="CI469" i="11"/>
  <c r="CK469" i="11"/>
  <c r="DE469" i="11"/>
  <c r="DR469" i="11"/>
  <c r="DV469" i="11"/>
  <c r="DC469" i="11"/>
  <c r="CP469" i="11"/>
  <c r="CY469" i="11"/>
  <c r="DN469" i="11"/>
  <c r="CW469" i="11"/>
  <c r="CX469" i="11"/>
  <c r="CB469" i="11"/>
  <c r="DI469" i="11"/>
  <c r="DS469" i="11"/>
  <c r="DO469" i="11"/>
  <c r="DL469" i="11"/>
  <c r="CS469" i="11"/>
  <c r="CR469" i="11"/>
  <c r="DF469" i="11"/>
  <c r="DK469" i="11"/>
  <c r="CA469" i="11"/>
  <c r="DU469" i="11"/>
  <c r="DP469" i="11"/>
  <c r="CQ469" i="11"/>
  <c r="DB469" i="11"/>
  <c r="CN469" i="11"/>
  <c r="BZ469" i="11"/>
  <c r="BY469" i="11"/>
  <c r="CM469" i="11"/>
  <c r="CJ469" i="11"/>
  <c r="CF469" i="11"/>
  <c r="DT469" i="11"/>
  <c r="DH469" i="11"/>
  <c r="CZ469" i="11"/>
  <c r="DA469" i="11"/>
  <c r="DX469" i="11"/>
  <c r="DY469" i="11"/>
  <c r="DG469" i="11"/>
  <c r="CU469" i="11"/>
  <c r="DM469" i="11"/>
  <c r="CE469" i="11"/>
  <c r="DQ469" i="11"/>
  <c r="BX469" i="11"/>
  <c r="BT469" i="11"/>
  <c r="BS469" i="11"/>
  <c r="BR469" i="11"/>
  <c r="DZ415" i="11"/>
  <c r="CC482" i="11"/>
  <c r="CR497" i="11"/>
  <c r="DZ433" i="11"/>
  <c r="DZ428" i="11"/>
  <c r="CB480" i="11"/>
  <c r="DB507" i="11"/>
  <c r="DZ429" i="11"/>
  <c r="CT499" i="11"/>
  <c r="BW476" i="11"/>
  <c r="DZ412" i="11"/>
  <c r="CT494" i="11"/>
  <c r="DG494" i="11"/>
  <c r="CJ494" i="11"/>
  <c r="CE494" i="11"/>
  <c r="CA494" i="11"/>
  <c r="DT494" i="11"/>
  <c r="BT494" i="11"/>
  <c r="DD494" i="11"/>
  <c r="CX494" i="11"/>
  <c r="BS494" i="11"/>
  <c r="CL494" i="11"/>
  <c r="BY494" i="11"/>
  <c r="DH494" i="11"/>
  <c r="CI494" i="11"/>
  <c r="CZ494" i="11"/>
  <c r="DE494" i="11"/>
  <c r="CF494" i="11"/>
  <c r="DQ494" i="11"/>
  <c r="DO494" i="11"/>
  <c r="CH494" i="11"/>
  <c r="DC494" i="11"/>
  <c r="BW494" i="11"/>
  <c r="DP494" i="11"/>
  <c r="CB494" i="11"/>
  <c r="DL494" i="11"/>
  <c r="CD494" i="11"/>
  <c r="DY494" i="11"/>
  <c r="CN494" i="11"/>
  <c r="DN494" i="11"/>
  <c r="DK494" i="11"/>
  <c r="DM494" i="11"/>
  <c r="DB494" i="11"/>
  <c r="DI494" i="11"/>
  <c r="BZ494" i="11"/>
  <c r="BV494" i="11"/>
  <c r="CK494" i="11"/>
  <c r="DX494" i="11"/>
  <c r="CG494" i="11"/>
  <c r="DW494" i="11"/>
  <c r="CW494" i="11"/>
  <c r="BU494" i="11"/>
  <c r="BR494" i="11"/>
  <c r="BX494" i="11"/>
  <c r="DJ494" i="11"/>
  <c r="CM494" i="11"/>
  <c r="DS494" i="11"/>
  <c r="BQ494" i="11"/>
  <c r="CC494" i="11"/>
  <c r="CY494" i="11"/>
  <c r="DA494" i="11"/>
  <c r="DU494" i="11"/>
  <c r="DR494" i="11"/>
  <c r="DV494" i="11"/>
  <c r="CU494" i="11"/>
  <c r="CV494" i="11"/>
  <c r="DF494" i="11"/>
  <c r="CS494" i="11"/>
  <c r="CR494" i="11"/>
  <c r="CQ494" i="11"/>
  <c r="CO493" i="11"/>
  <c r="DZ407" i="11"/>
  <c r="DZ417" i="11"/>
  <c r="CE472" i="11"/>
  <c r="DS472" i="11"/>
  <c r="CO472" i="11"/>
  <c r="CK472" i="11"/>
  <c r="CU472" i="11"/>
  <c r="DE472" i="11"/>
  <c r="CZ472" i="11"/>
  <c r="CH472" i="11"/>
  <c r="CM472" i="11"/>
  <c r="BQ472" i="11"/>
  <c r="DC472" i="11"/>
  <c r="DJ472" i="11"/>
  <c r="DW472" i="11"/>
  <c r="DH472" i="11"/>
  <c r="DM472" i="11"/>
  <c r="DY472" i="11"/>
  <c r="DL472" i="11"/>
  <c r="DU472" i="11"/>
  <c r="DA472" i="11"/>
  <c r="CN472" i="11"/>
  <c r="CQ472" i="11"/>
  <c r="CL472" i="11"/>
  <c r="CV472" i="11"/>
  <c r="CI472" i="11"/>
  <c r="CR472" i="11"/>
  <c r="DQ472" i="11"/>
  <c r="BR472" i="11"/>
  <c r="CC472" i="11"/>
  <c r="DV472" i="11"/>
  <c r="DK472" i="11"/>
  <c r="DB472" i="11"/>
  <c r="CY472" i="11"/>
  <c r="DP472" i="11"/>
  <c r="BY472" i="11"/>
  <c r="DT472" i="11"/>
  <c r="CJ472" i="11"/>
  <c r="DI472" i="11"/>
  <c r="CW472" i="11"/>
  <c r="DF472" i="11"/>
  <c r="BZ472" i="11"/>
  <c r="CS472" i="11"/>
  <c r="DR472" i="11"/>
  <c r="DO472" i="11"/>
  <c r="DN472" i="11"/>
  <c r="DD472" i="11"/>
  <c r="CT472" i="11"/>
  <c r="BX472" i="11"/>
  <c r="CA472" i="11"/>
  <c r="DG472" i="11"/>
  <c r="CG472" i="11"/>
  <c r="CX472" i="11"/>
  <c r="CD472" i="11"/>
  <c r="CF472" i="11"/>
  <c r="DX472" i="11"/>
  <c r="CP472" i="11"/>
  <c r="CB472" i="11"/>
  <c r="BW472" i="11"/>
  <c r="BV472" i="11"/>
  <c r="BU472" i="11"/>
  <c r="DZ413" i="11"/>
  <c r="DZ446" i="11"/>
  <c r="CP486" i="11"/>
  <c r="DV486" i="11"/>
  <c r="BX486" i="11"/>
  <c r="CQ486" i="11"/>
  <c r="CY486" i="11"/>
  <c r="BU486" i="11"/>
  <c r="DG486" i="11"/>
  <c r="DI486" i="11"/>
  <c r="DS486" i="11"/>
  <c r="DY486" i="11"/>
  <c r="BW486" i="11"/>
  <c r="CV486" i="11"/>
  <c r="CW486" i="11"/>
  <c r="DK486" i="11"/>
  <c r="DM486" i="11"/>
  <c r="DO486" i="11"/>
  <c r="BZ486" i="11"/>
  <c r="DD486" i="11"/>
  <c r="CR486" i="11"/>
  <c r="BV486" i="11"/>
  <c r="DC486" i="11"/>
  <c r="DJ486" i="11"/>
  <c r="BY486" i="11"/>
  <c r="DP486" i="11"/>
  <c r="CN486" i="11"/>
  <c r="CX486" i="11"/>
  <c r="DH486" i="11"/>
  <c r="BS486" i="11"/>
  <c r="BT486" i="11"/>
  <c r="DQ486" i="11"/>
  <c r="BQ486" i="11"/>
  <c r="DL486" i="11"/>
  <c r="DF486" i="11"/>
  <c r="DR486" i="11"/>
  <c r="CA486" i="11"/>
  <c r="BR486" i="11"/>
  <c r="CF486" i="11"/>
  <c r="DA486" i="11"/>
  <c r="DX486" i="11"/>
  <c r="CE486" i="11"/>
  <c r="CB486" i="11"/>
  <c r="DN486" i="11"/>
  <c r="DT486" i="11"/>
  <c r="CZ486" i="11"/>
  <c r="CL486" i="11"/>
  <c r="DU486" i="11"/>
  <c r="DW486" i="11"/>
  <c r="CD486" i="11"/>
  <c r="CO486" i="11"/>
  <c r="DB486" i="11"/>
  <c r="DE486" i="11"/>
  <c r="CC486" i="11"/>
  <c r="CU486" i="11"/>
  <c r="CS486" i="11"/>
  <c r="CM486" i="11"/>
  <c r="CT486" i="11"/>
  <c r="CK486" i="11"/>
  <c r="CJ486" i="11"/>
  <c r="CI486" i="11"/>
  <c r="H4" i="35" l="1"/>
  <c r="BA25" i="20"/>
  <c r="J4" i="35"/>
  <c r="BC25" i="20"/>
  <c r="I4" i="35"/>
  <c r="BB25" i="20"/>
  <c r="E4" i="35"/>
  <c r="AX25" i="20"/>
  <c r="AM24" i="22"/>
  <c r="BZ24" i="20"/>
  <c r="F4" i="35"/>
  <c r="AY25" i="20"/>
  <c r="K4" i="35"/>
  <c r="BD25" i="20"/>
  <c r="B4" i="35"/>
  <c r="AU25" i="20"/>
  <c r="BB68" i="20" s="1"/>
  <c r="BB114" i="20" s="1"/>
  <c r="R25" i="22"/>
  <c r="L4" i="35"/>
  <c r="BE25" i="20"/>
  <c r="AN23" i="22"/>
  <c r="CA23" i="20"/>
  <c r="D4" i="35"/>
  <c r="AW25" i="20"/>
  <c r="G4" i="35"/>
  <c r="AZ25" i="20"/>
  <c r="C4" i="35"/>
  <c r="AV25" i="20"/>
  <c r="D5" i="34"/>
  <c r="AW19" i="20"/>
  <c r="P5" i="34"/>
  <c r="BI19" i="20"/>
  <c r="AO16" i="22"/>
  <c r="CB16" i="20"/>
  <c r="O5" i="34"/>
  <c r="BH19" i="20"/>
  <c r="M5" i="34"/>
  <c r="BF19" i="20"/>
  <c r="B5" i="34"/>
  <c r="AU19" i="20"/>
  <c r="AZ69" i="20" s="1"/>
  <c r="AZ115" i="20" s="1"/>
  <c r="C5" i="34"/>
  <c r="AV19" i="20"/>
  <c r="N5" i="34"/>
  <c r="BG19" i="20"/>
  <c r="R5" i="34"/>
  <c r="BK19" i="20"/>
  <c r="L5" i="34"/>
  <c r="BE19" i="20"/>
  <c r="I5" i="34"/>
  <c r="BB19" i="20"/>
  <c r="H5" i="34"/>
  <c r="BA19" i="20"/>
  <c r="Z17" i="22"/>
  <c r="T3" i="34"/>
  <c r="BM17" i="20"/>
  <c r="F5" i="34"/>
  <c r="AY19" i="20"/>
  <c r="Q5" i="34"/>
  <c r="BJ19" i="20"/>
  <c r="G5" i="34"/>
  <c r="AZ19" i="20"/>
  <c r="J5" i="34"/>
  <c r="BC19" i="20"/>
  <c r="Z19" i="22"/>
  <c r="T5" i="34"/>
  <c r="BM19" i="20"/>
  <c r="K5" i="34"/>
  <c r="BD19" i="20"/>
  <c r="E5" i="34"/>
  <c r="AX19" i="20"/>
  <c r="S5" i="34"/>
  <c r="BL19" i="20"/>
  <c r="Y18" i="22"/>
  <c r="S4" i="34"/>
  <c r="BL18" i="20"/>
  <c r="K7" i="32"/>
  <c r="BD7" i="20"/>
  <c r="AA7" i="32"/>
  <c r="BT7" i="20"/>
  <c r="Z7" i="32"/>
  <c r="BS7" i="20"/>
  <c r="AC7" i="32"/>
  <c r="BV7" i="20"/>
  <c r="AO4" i="22"/>
  <c r="CB4" i="20"/>
  <c r="B7" i="32"/>
  <c r="AU7" i="20"/>
  <c r="AV71" i="20" s="1"/>
  <c r="AV117" i="20" s="1"/>
  <c r="U7" i="32"/>
  <c r="BN7" i="20"/>
  <c r="D7" i="32"/>
  <c r="AW7" i="20"/>
  <c r="Q7" i="32"/>
  <c r="BJ7" i="20"/>
  <c r="O7" i="32"/>
  <c r="BH7" i="20"/>
  <c r="I7" i="32"/>
  <c r="BB7" i="20"/>
  <c r="J7" i="32"/>
  <c r="BC7" i="20"/>
  <c r="AE7" i="32"/>
  <c r="BX7" i="20"/>
  <c r="T7" i="32"/>
  <c r="BM7" i="20"/>
  <c r="W7" i="32"/>
  <c r="BP7" i="20"/>
  <c r="AB7" i="32"/>
  <c r="BU7" i="20"/>
  <c r="H7" i="32"/>
  <c r="BA7" i="20"/>
  <c r="AN5" i="22"/>
  <c r="CA5" i="20"/>
  <c r="G7" i="32"/>
  <c r="AZ7" i="20"/>
  <c r="P7" i="32"/>
  <c r="BI7" i="20"/>
  <c r="X7" i="32"/>
  <c r="BQ7" i="20"/>
  <c r="S7" i="32"/>
  <c r="BL7" i="20"/>
  <c r="AD7" i="32"/>
  <c r="BW7" i="20"/>
  <c r="R7" i="32"/>
  <c r="BK7" i="20"/>
  <c r="L7" i="32"/>
  <c r="BE7" i="20"/>
  <c r="V7" i="32"/>
  <c r="BO7" i="20"/>
  <c r="F7" i="32"/>
  <c r="AY7" i="20"/>
  <c r="M7" i="32"/>
  <c r="BF7" i="20"/>
  <c r="AL7" i="22"/>
  <c r="AF7" i="32"/>
  <c r="BY7" i="20"/>
  <c r="BD71" i="20" s="1"/>
  <c r="BD117" i="20" s="1"/>
  <c r="C7" i="32"/>
  <c r="AV7" i="20"/>
  <c r="N7" i="32"/>
  <c r="BG7" i="20"/>
  <c r="AQ2" i="22"/>
  <c r="CD2" i="20"/>
  <c r="AP3" i="22"/>
  <c r="CC3" i="20"/>
  <c r="Y7" i="32"/>
  <c r="BR7" i="20"/>
  <c r="E7" i="32"/>
  <c r="AX7" i="20"/>
  <c r="AM6" i="22"/>
  <c r="BZ6" i="20"/>
  <c r="DE381" i="14"/>
  <c r="DJ110" i="12"/>
  <c r="DE125" i="12"/>
  <c r="CM107" i="12"/>
  <c r="CW117" i="12"/>
  <c r="DM110" i="12"/>
  <c r="BT110" i="12"/>
  <c r="CM110" i="12"/>
  <c r="DE110" i="12"/>
  <c r="CO110" i="12"/>
  <c r="CT110" i="12"/>
  <c r="CG110" i="12"/>
  <c r="CD354" i="14"/>
  <c r="BM190" i="12"/>
  <c r="DG190" i="12" s="1"/>
  <c r="DC343" i="14"/>
  <c r="DD115" i="12"/>
  <c r="DV115" i="12"/>
  <c r="DT115" i="12"/>
  <c r="DQ115" i="12"/>
  <c r="CO115" i="12"/>
  <c r="DP115" i="12"/>
  <c r="DE115" i="12"/>
  <c r="BX344" i="14"/>
  <c r="DM344" i="14"/>
  <c r="CR344" i="14"/>
  <c r="DS344" i="14"/>
  <c r="CN344" i="14"/>
  <c r="CE344" i="14"/>
  <c r="CL344" i="14"/>
  <c r="BS344" i="14"/>
  <c r="CW115" i="12"/>
  <c r="CN115" i="12"/>
  <c r="DJ115" i="12"/>
  <c r="CH115" i="12"/>
  <c r="CM115" i="12"/>
  <c r="CA115" i="12"/>
  <c r="DF115" i="12"/>
  <c r="DH115" i="12"/>
  <c r="BY344" i="14"/>
  <c r="CX344" i="14"/>
  <c r="BQ344" i="14"/>
  <c r="CW344" i="14"/>
  <c r="DE344" i="14"/>
  <c r="CA344" i="14"/>
  <c r="CP344" i="14"/>
  <c r="CX115" i="12"/>
  <c r="BY115" i="12"/>
  <c r="CS115" i="12"/>
  <c r="DW115" i="12"/>
  <c r="CG115" i="12"/>
  <c r="CR115" i="12"/>
  <c r="DK115" i="12"/>
  <c r="DN115" i="12"/>
  <c r="DK344" i="14"/>
  <c r="DB344" i="14"/>
  <c r="DP344" i="14"/>
  <c r="CK344" i="14"/>
  <c r="CG344" i="14"/>
  <c r="CC344" i="14"/>
  <c r="DO344" i="14"/>
  <c r="CY115" i="12"/>
  <c r="BZ115" i="12"/>
  <c r="CL115" i="12"/>
  <c r="CK115" i="12"/>
  <c r="BS115" i="12"/>
  <c r="DI115" i="12"/>
  <c r="CD115" i="12"/>
  <c r="CT115" i="12"/>
  <c r="CF344" i="14"/>
  <c r="CJ344" i="14"/>
  <c r="CO344" i="14"/>
  <c r="BZ344" i="14"/>
  <c r="CY344" i="14"/>
  <c r="BR344" i="14"/>
  <c r="DA344" i="14"/>
  <c r="CZ115" i="12"/>
  <c r="BU115" i="12"/>
  <c r="CE115" i="12"/>
  <c r="BW115" i="12"/>
  <c r="CJ115" i="12"/>
  <c r="BV115" i="12"/>
  <c r="CF115" i="12"/>
  <c r="CQ344" i="14"/>
  <c r="DF344" i="14"/>
  <c r="CB344" i="14"/>
  <c r="CI344" i="14"/>
  <c r="DX344" i="14"/>
  <c r="DG344" i="14"/>
  <c r="CU344" i="14"/>
  <c r="DA115" i="12"/>
  <c r="DO115" i="12"/>
  <c r="DG115" i="12"/>
  <c r="BQ115" i="12"/>
  <c r="DM115" i="12"/>
  <c r="BX115" i="12"/>
  <c r="BR115" i="12"/>
  <c r="DQ344" i="14"/>
  <c r="DC344" i="14"/>
  <c r="DN344" i="14"/>
  <c r="DV344" i="14"/>
  <c r="DJ344" i="14"/>
  <c r="CS344" i="14"/>
  <c r="DT344" i="14"/>
  <c r="DB115" i="12"/>
  <c r="DL115" i="12"/>
  <c r="CC115" i="12"/>
  <c r="CP115" i="12"/>
  <c r="DY115" i="12"/>
  <c r="DU115" i="12"/>
  <c r="CQ115" i="12"/>
  <c r="BT344" i="14"/>
  <c r="BV344" i="14"/>
  <c r="CM344" i="14"/>
  <c r="DW344" i="14"/>
  <c r="CZ344" i="14"/>
  <c r="DH344" i="14"/>
  <c r="DD344" i="14"/>
  <c r="DR344" i="14"/>
  <c r="CD344" i="14"/>
  <c r="CL343" i="14"/>
  <c r="CB416" i="13"/>
  <c r="CO343" i="14"/>
  <c r="BR343" i="14"/>
  <c r="BW343" i="14"/>
  <c r="CM343" i="14"/>
  <c r="CT343" i="14"/>
  <c r="BS343" i="14"/>
  <c r="BT343" i="14"/>
  <c r="DX343" i="14"/>
  <c r="BM472" i="13"/>
  <c r="DB122" i="12"/>
  <c r="CC417" i="13"/>
  <c r="BX343" i="14"/>
  <c r="CQ343" i="14"/>
  <c r="CP343" i="14"/>
  <c r="BY343" i="14"/>
  <c r="CF343" i="14"/>
  <c r="BQ343" i="14"/>
  <c r="DN343" i="14"/>
  <c r="CW343" i="14"/>
  <c r="CN343" i="14"/>
  <c r="DB343" i="14"/>
  <c r="CJ343" i="14"/>
  <c r="CU343" i="14"/>
  <c r="DF343" i="14"/>
  <c r="CZ343" i="14"/>
  <c r="DS343" i="14"/>
  <c r="DH343" i="14"/>
  <c r="DV343" i="14"/>
  <c r="DR343" i="14"/>
  <c r="DT343" i="14"/>
  <c r="CR343" i="14"/>
  <c r="DY343" i="14"/>
  <c r="DO343" i="14"/>
  <c r="DL343" i="14"/>
  <c r="DJ343" i="14"/>
  <c r="DD343" i="14"/>
  <c r="CX343" i="14"/>
  <c r="DQ343" i="14"/>
  <c r="CG343" i="14"/>
  <c r="CA343" i="14"/>
  <c r="DP343" i="14"/>
  <c r="CV343" i="14"/>
  <c r="DU343" i="14"/>
  <c r="DW343" i="14"/>
  <c r="CK343" i="14"/>
  <c r="CD343" i="14"/>
  <c r="BU343" i="14"/>
  <c r="DA343" i="14"/>
  <c r="CE343" i="14"/>
  <c r="DM343" i="14"/>
  <c r="DG343" i="14"/>
  <c r="DI343" i="14"/>
  <c r="CB343" i="14"/>
  <c r="CH343" i="14"/>
  <c r="DF446" i="13"/>
  <c r="BV343" i="14"/>
  <c r="CC343" i="14"/>
  <c r="DE343" i="14"/>
  <c r="CY343" i="14"/>
  <c r="CS343" i="14"/>
  <c r="CI343" i="14"/>
  <c r="DK343" i="14"/>
  <c r="CS110" i="12"/>
  <c r="CD110" i="12"/>
  <c r="CC110" i="12"/>
  <c r="BU110" i="12"/>
  <c r="CH110" i="12"/>
  <c r="DY110" i="12"/>
  <c r="DA110" i="12"/>
  <c r="DG110" i="12"/>
  <c r="CU110" i="12"/>
  <c r="DS110" i="12"/>
  <c r="CA110" i="12"/>
  <c r="CF110" i="12"/>
  <c r="DQ110" i="12"/>
  <c r="BY110" i="12"/>
  <c r="DH110" i="12"/>
  <c r="CV110" i="12"/>
  <c r="BS110" i="12"/>
  <c r="DX110" i="12"/>
  <c r="BZ110" i="12"/>
  <c r="CE110" i="12"/>
  <c r="DV110" i="12"/>
  <c r="CZ110" i="12"/>
  <c r="CP110" i="12"/>
  <c r="CF100" i="12"/>
  <c r="CW110" i="12"/>
  <c r="BR110" i="12"/>
  <c r="CL110" i="12"/>
  <c r="DW110" i="12"/>
  <c r="DT110" i="12"/>
  <c r="CJ110" i="12"/>
  <c r="DF110" i="12"/>
  <c r="CX110" i="12"/>
  <c r="CN110" i="12"/>
  <c r="BX110" i="12"/>
  <c r="CK110" i="12"/>
  <c r="BQ110" i="12"/>
  <c r="BV110" i="12"/>
  <c r="DB110" i="12"/>
  <c r="CY110" i="12"/>
  <c r="DO110" i="12"/>
  <c r="DU110" i="12"/>
  <c r="BW110" i="12"/>
  <c r="DN110" i="12"/>
  <c r="DK110" i="12"/>
  <c r="DI110" i="12"/>
  <c r="CR110" i="12"/>
  <c r="DR110" i="12"/>
  <c r="DP110" i="12"/>
  <c r="CI110" i="12"/>
  <c r="DL110" i="12"/>
  <c r="CB110" i="12"/>
  <c r="DC110" i="12"/>
  <c r="DD110" i="12"/>
  <c r="DJ125" i="12"/>
  <c r="DT125" i="12"/>
  <c r="DS125" i="12"/>
  <c r="CR125" i="12"/>
  <c r="CT125" i="12"/>
  <c r="CK125" i="12"/>
  <c r="AB26" i="9"/>
  <c r="AA26" i="22" s="1"/>
  <c r="DZ298" i="14"/>
  <c r="DF125" i="12"/>
  <c r="CL362" i="14"/>
  <c r="DI125" i="12"/>
  <c r="CM125" i="12"/>
  <c r="DV125" i="12"/>
  <c r="BS125" i="12"/>
  <c r="CE125" i="12"/>
  <c r="CY125" i="12"/>
  <c r="BV125" i="12"/>
  <c r="DD125" i="12"/>
  <c r="DK125" i="12"/>
  <c r="DB125" i="12"/>
  <c r="CJ125" i="12"/>
  <c r="BW125" i="12"/>
  <c r="BQ125" i="12"/>
  <c r="DZ125" i="12" s="1"/>
  <c r="DC125" i="12"/>
  <c r="CB125" i="12"/>
  <c r="DL125" i="12"/>
  <c r="CN125" i="12"/>
  <c r="CW125" i="12"/>
  <c r="CV125" i="12"/>
  <c r="CQ125" i="12"/>
  <c r="CX125" i="12"/>
  <c r="DA125" i="12"/>
  <c r="DM125" i="12"/>
  <c r="DP125" i="12"/>
  <c r="BU125" i="12"/>
  <c r="CL125" i="12"/>
  <c r="CC125" i="12"/>
  <c r="CG125" i="12"/>
  <c r="CF125" i="12"/>
  <c r="BV410" i="13"/>
  <c r="DN125" i="12"/>
  <c r="CH125" i="12"/>
  <c r="DU125" i="12"/>
  <c r="CD125" i="12"/>
  <c r="CU125" i="12"/>
  <c r="BT125" i="12"/>
  <c r="DQ125" i="12"/>
  <c r="DG125" i="12"/>
  <c r="DW125" i="12"/>
  <c r="DR125" i="12"/>
  <c r="DY125" i="12"/>
  <c r="CA125" i="12"/>
  <c r="BR125" i="12"/>
  <c r="CS125" i="12"/>
  <c r="DO125" i="12"/>
  <c r="DH125" i="12"/>
  <c r="CP125" i="12"/>
  <c r="CI125" i="12"/>
  <c r="BZ125" i="12"/>
  <c r="CZ125" i="12"/>
  <c r="BY125" i="12"/>
  <c r="BX125" i="12"/>
  <c r="CX374" i="14"/>
  <c r="BM156" i="12"/>
  <c r="CK156" i="12" s="1"/>
  <c r="CZ440" i="13"/>
  <c r="CI103" i="12"/>
  <c r="BY349" i="14"/>
  <c r="DF382" i="14"/>
  <c r="CR368" i="14"/>
  <c r="BT408" i="13"/>
  <c r="BR406" i="13"/>
  <c r="BZ94" i="12"/>
  <c r="CC353" i="14"/>
  <c r="CC97" i="12"/>
  <c r="CW373" i="14"/>
  <c r="BM165" i="12"/>
  <c r="CH165" i="12" s="1"/>
  <c r="CQ367" i="14"/>
  <c r="BM183" i="12"/>
  <c r="CZ183" i="12" s="1"/>
  <c r="DA121" i="12"/>
  <c r="BU89" i="12"/>
  <c r="CR112" i="12"/>
  <c r="BX348" i="14"/>
  <c r="CD418" i="13"/>
  <c r="CX118" i="12"/>
  <c r="BY93" i="12"/>
  <c r="BM161" i="12"/>
  <c r="CD161" i="12" s="1"/>
  <c r="CY119" i="12"/>
  <c r="CJ360" i="14"/>
  <c r="BW411" i="13"/>
  <c r="CB96" i="12"/>
  <c r="CK361" i="14"/>
  <c r="V20" i="9"/>
  <c r="CN365" i="14"/>
  <c r="BY413" i="13"/>
  <c r="BM182" i="12"/>
  <c r="CY182" i="12" s="1"/>
  <c r="AP26" i="9"/>
  <c r="CN429" i="13"/>
  <c r="AC26" i="9"/>
  <c r="AB26" i="22" s="1"/>
  <c r="CD419" i="13"/>
  <c r="CM428" i="13"/>
  <c r="AE26" i="9"/>
  <c r="AD26" i="22" s="1"/>
  <c r="BM417" i="14"/>
  <c r="CB417" i="14" s="1"/>
  <c r="DZ336" i="12"/>
  <c r="BX92" i="12"/>
  <c r="AS26" i="9"/>
  <c r="K26" i="9"/>
  <c r="J26" i="22" s="1"/>
  <c r="AP20" i="9"/>
  <c r="AO20" i="9"/>
  <c r="S20" i="9"/>
  <c r="R20" i="22" s="1"/>
  <c r="BM480" i="13"/>
  <c r="CC480" i="13" s="1"/>
  <c r="BT345" i="14"/>
  <c r="CR113" i="12"/>
  <c r="AR20" i="9"/>
  <c r="AV20" i="9"/>
  <c r="P20" i="9"/>
  <c r="O20" i="22" s="1"/>
  <c r="J26" i="9"/>
  <c r="I26" i="22" s="1"/>
  <c r="AS20" i="9"/>
  <c r="AN26" i="9"/>
  <c r="AE20" i="9"/>
  <c r="DZ277" i="14"/>
  <c r="Y26" i="9"/>
  <c r="X26" i="22" s="1"/>
  <c r="CY375" i="14"/>
  <c r="L20" i="9"/>
  <c r="K20" i="22" s="1"/>
  <c r="DZ340" i="14"/>
  <c r="BS88" i="12"/>
  <c r="Z26" i="9"/>
  <c r="Y26" i="22" s="1"/>
  <c r="BZ414" i="13"/>
  <c r="AO26" i="9"/>
  <c r="AC20" i="9"/>
  <c r="BZ415" i="13"/>
  <c r="O20" i="9"/>
  <c r="N20" i="22" s="1"/>
  <c r="R20" i="9"/>
  <c r="Q20" i="22" s="1"/>
  <c r="AT20" i="9"/>
  <c r="Q26" i="9"/>
  <c r="P26" i="22" s="1"/>
  <c r="DZ84" i="12"/>
  <c r="DZ210" i="12"/>
  <c r="AI26" i="9"/>
  <c r="AH26" i="22" s="1"/>
  <c r="AK26" i="9"/>
  <c r="AJ26" i="22" s="1"/>
  <c r="AQ20" i="9"/>
  <c r="AF20" i="9"/>
  <c r="R26" i="9"/>
  <c r="Q26" i="22" s="1"/>
  <c r="AG26" i="9"/>
  <c r="AF26" i="22" s="1"/>
  <c r="AA26" i="9"/>
  <c r="Z26" i="22" s="1"/>
  <c r="AG20" i="9"/>
  <c r="AD20" i="9"/>
  <c r="CF420" i="13"/>
  <c r="J20" i="9"/>
  <c r="I20" i="22" s="1"/>
  <c r="W26" i="9"/>
  <c r="V26" i="22" s="1"/>
  <c r="AF26" i="9"/>
  <c r="AE26" i="22" s="1"/>
  <c r="AU26" i="9"/>
  <c r="X26" i="9"/>
  <c r="W26" i="22" s="1"/>
  <c r="AB20" i="9"/>
  <c r="AH20" i="9"/>
  <c r="S26" i="9"/>
  <c r="R26" i="22" s="1"/>
  <c r="DA378" i="14"/>
  <c r="DZ341" i="13"/>
  <c r="AA20" i="9"/>
  <c r="DZ147" i="12"/>
  <c r="I20" i="9"/>
  <c r="H20" i="22" s="1"/>
  <c r="DZ273" i="12"/>
  <c r="M26" i="9"/>
  <c r="L26" i="22" s="1"/>
  <c r="U26" i="9"/>
  <c r="T26" i="22" s="1"/>
  <c r="O26" i="9"/>
  <c r="N26" i="22" s="1"/>
  <c r="N26" i="9"/>
  <c r="M26" i="22" s="1"/>
  <c r="CM364" i="14"/>
  <c r="BU346" i="14"/>
  <c r="CG102" i="12"/>
  <c r="CP111" i="12"/>
  <c r="Z20" i="9"/>
  <c r="N20" i="9"/>
  <c r="M20" i="22" s="1"/>
  <c r="V26" i="9"/>
  <c r="U26" i="22" s="1"/>
  <c r="U20" i="9"/>
  <c r="T20" i="22" s="1"/>
  <c r="L26" i="9"/>
  <c r="K26" i="22" s="1"/>
  <c r="AU20" i="9"/>
  <c r="AL20" i="9"/>
  <c r="AI20" i="9"/>
  <c r="I26" i="9"/>
  <c r="H26" i="22" s="1"/>
  <c r="AJ20" i="9"/>
  <c r="AR26" i="9"/>
  <c r="CH358" i="14"/>
  <c r="AL26" i="9"/>
  <c r="AK26" i="22" s="1"/>
  <c r="X20" i="9"/>
  <c r="AM26" i="9"/>
  <c r="CS433" i="13"/>
  <c r="CQ432" i="13"/>
  <c r="K20" i="9"/>
  <c r="J20" i="22" s="1"/>
  <c r="AV26" i="9"/>
  <c r="AQ26" i="9"/>
  <c r="AD26" i="9"/>
  <c r="AC26" i="22" s="1"/>
  <c r="AK20" i="9"/>
  <c r="H26" i="9"/>
  <c r="G26" i="22" s="1"/>
  <c r="AJ26" i="9"/>
  <c r="AI26" i="22" s="1"/>
  <c r="CE407" i="13"/>
  <c r="CD407" i="13"/>
  <c r="CI407" i="13"/>
  <c r="CG407" i="13"/>
  <c r="CJ407" i="13"/>
  <c r="BY407" i="13"/>
  <c r="BX407" i="13"/>
  <c r="CF407" i="13"/>
  <c r="CB407" i="13"/>
  <c r="CH407" i="13"/>
  <c r="DC407" i="13"/>
  <c r="DX407" i="13"/>
  <c r="DW407" i="13"/>
  <c r="CV407" i="13"/>
  <c r="DB407" i="13"/>
  <c r="CU407" i="13"/>
  <c r="DP407" i="13"/>
  <c r="DL407" i="13"/>
  <c r="DT407" i="13"/>
  <c r="CO407" i="13"/>
  <c r="CM407" i="13"/>
  <c r="DH407" i="13"/>
  <c r="CX407" i="13"/>
  <c r="DF407" i="13"/>
  <c r="DD407" i="13"/>
  <c r="DY407" i="13"/>
  <c r="CZ407" i="13"/>
  <c r="DV407" i="13"/>
  <c r="CT407" i="13"/>
  <c r="CP407" i="13"/>
  <c r="CA407" i="13"/>
  <c r="DI407" i="13"/>
  <c r="DM407" i="13"/>
  <c r="CW407" i="13"/>
  <c r="DE407" i="13"/>
  <c r="DO407" i="13"/>
  <c r="DS407" i="13"/>
  <c r="DA407" i="13"/>
  <c r="CY407" i="13"/>
  <c r="DU407" i="13"/>
  <c r="CQ407" i="13"/>
  <c r="CL407" i="13"/>
  <c r="CK407" i="13"/>
  <c r="DK407" i="13"/>
  <c r="DN407" i="13"/>
  <c r="BZ407" i="13"/>
  <c r="DQ407" i="13"/>
  <c r="BQ407" i="13"/>
  <c r="CS407" i="13"/>
  <c r="CR407" i="13"/>
  <c r="CN407" i="13"/>
  <c r="DJ407" i="13"/>
  <c r="CC407" i="13"/>
  <c r="DR407" i="13"/>
  <c r="DG407" i="13"/>
  <c r="BW407" i="13"/>
  <c r="BV407" i="13"/>
  <c r="BU407" i="13"/>
  <c r="BT407" i="13"/>
  <c r="CM422" i="13"/>
  <c r="CQ422" i="13"/>
  <c r="CX422" i="13"/>
  <c r="CR422" i="13"/>
  <c r="DA422" i="13"/>
  <c r="CS422" i="13"/>
  <c r="CZ422" i="13"/>
  <c r="DP422" i="13"/>
  <c r="BQ422" i="13"/>
  <c r="DZ422" i="13" s="1"/>
  <c r="CF422" i="13"/>
  <c r="DN422" i="13"/>
  <c r="BR422" i="13"/>
  <c r="CV422" i="13"/>
  <c r="DH422" i="13"/>
  <c r="DL422" i="13"/>
  <c r="BS422" i="13"/>
  <c r="DJ422" i="13"/>
  <c r="DT422" i="13"/>
  <c r="CY422" i="13"/>
  <c r="DY422" i="13"/>
  <c r="CB422" i="13"/>
  <c r="BZ422" i="13"/>
  <c r="DV422" i="13"/>
  <c r="CE422" i="13"/>
  <c r="DQ422" i="13"/>
  <c r="BT422" i="13"/>
  <c r="DW422" i="13"/>
  <c r="DC422" i="13"/>
  <c r="DG422" i="13"/>
  <c r="CT422" i="13"/>
  <c r="CC422" i="13"/>
  <c r="DM422" i="13"/>
  <c r="BX422" i="13"/>
  <c r="CD422" i="13"/>
  <c r="DD422" i="13"/>
  <c r="CP422" i="13"/>
  <c r="CU422" i="13"/>
  <c r="BU422" i="13"/>
  <c r="DE422" i="13"/>
  <c r="DS422" i="13"/>
  <c r="DO422" i="13"/>
  <c r="BV422" i="13"/>
  <c r="CO422" i="13"/>
  <c r="DX422" i="13"/>
  <c r="DB422" i="13"/>
  <c r="DI422" i="13"/>
  <c r="DU422" i="13"/>
  <c r="BY422" i="13"/>
  <c r="DK422" i="13"/>
  <c r="CN422" i="13"/>
  <c r="BW422" i="13"/>
  <c r="DF422" i="13"/>
  <c r="CW422" i="13"/>
  <c r="DR422" i="13"/>
  <c r="CA422" i="13"/>
  <c r="CL422" i="13"/>
  <c r="CK422" i="13"/>
  <c r="CJ422" i="13"/>
  <c r="CI422" i="13"/>
  <c r="DZ302" i="14"/>
  <c r="CJ101" i="12"/>
  <c r="CX101" i="12"/>
  <c r="CQ101" i="12"/>
  <c r="CV101" i="12"/>
  <c r="CZ101" i="12"/>
  <c r="CW101" i="12"/>
  <c r="CT101" i="12"/>
  <c r="DH101" i="12"/>
  <c r="DV101" i="12"/>
  <c r="BY101" i="12"/>
  <c r="DC101" i="12"/>
  <c r="DY101" i="12"/>
  <c r="CB101" i="12"/>
  <c r="DN101" i="12"/>
  <c r="BQ101" i="12"/>
  <c r="CE101" i="12"/>
  <c r="DQ101" i="12"/>
  <c r="CY101" i="12"/>
  <c r="BT101" i="12"/>
  <c r="DF101" i="12"/>
  <c r="DT101" i="12"/>
  <c r="BW101" i="12"/>
  <c r="DI101" i="12"/>
  <c r="CS101" i="12"/>
  <c r="DW101" i="12"/>
  <c r="BZ101" i="12"/>
  <c r="DL101" i="12"/>
  <c r="DR101" i="12"/>
  <c r="DA101" i="12"/>
  <c r="DG101" i="12"/>
  <c r="DU101" i="12"/>
  <c r="BX101" i="12"/>
  <c r="DB101" i="12"/>
  <c r="BU101" i="12"/>
  <c r="CU101" i="12"/>
  <c r="DX101" i="12"/>
  <c r="CA101" i="12"/>
  <c r="DM101" i="12"/>
  <c r="DS101" i="12"/>
  <c r="CD101" i="12"/>
  <c r="DD101" i="12"/>
  <c r="DK101" i="12"/>
  <c r="CC101" i="12"/>
  <c r="CR101" i="12"/>
  <c r="DJ101" i="12"/>
  <c r="DO101" i="12"/>
  <c r="DP101" i="12"/>
  <c r="BV101" i="12"/>
  <c r="BS101" i="12"/>
  <c r="BR101" i="12"/>
  <c r="DE101" i="12"/>
  <c r="CP101" i="12"/>
  <c r="CO101" i="12"/>
  <c r="CN101" i="12"/>
  <c r="CM101" i="12"/>
  <c r="CL101" i="12"/>
  <c r="CK101" i="12"/>
  <c r="CI101" i="12"/>
  <c r="CH101" i="12"/>
  <c r="CZ441" i="13"/>
  <c r="DK441" i="13"/>
  <c r="DR441" i="13"/>
  <c r="DG441" i="13"/>
  <c r="DO441" i="13"/>
  <c r="DJ441" i="13"/>
  <c r="DM441" i="13"/>
  <c r="DQ441" i="13"/>
  <c r="DL441" i="13"/>
  <c r="CO441" i="13"/>
  <c r="DY441" i="13"/>
  <c r="CM441" i="13"/>
  <c r="CJ441" i="13"/>
  <c r="CB441" i="13"/>
  <c r="DP441" i="13"/>
  <c r="CG441" i="13"/>
  <c r="CS441" i="13"/>
  <c r="CA441" i="13"/>
  <c r="BW441" i="13"/>
  <c r="CD441" i="13"/>
  <c r="BY441" i="13"/>
  <c r="CK441" i="13"/>
  <c r="DX441" i="13"/>
  <c r="CT441" i="13"/>
  <c r="BR441" i="13"/>
  <c r="BQ441" i="13"/>
  <c r="DZ441" i="13" s="1"/>
  <c r="CC441" i="13"/>
  <c r="CY441" i="13"/>
  <c r="CH441" i="13"/>
  <c r="CU441" i="13"/>
  <c r="DT441" i="13"/>
  <c r="DH441" i="13"/>
  <c r="CN441" i="13"/>
  <c r="CR441" i="13"/>
  <c r="BZ441" i="13"/>
  <c r="CQ441" i="13"/>
  <c r="BV441" i="13"/>
  <c r="DI441" i="13"/>
  <c r="DN441" i="13"/>
  <c r="DF441" i="13"/>
  <c r="DU441" i="13"/>
  <c r="CF441" i="13"/>
  <c r="CE441" i="13"/>
  <c r="DW441" i="13"/>
  <c r="DV441" i="13"/>
  <c r="BU441" i="13"/>
  <c r="BS441" i="13"/>
  <c r="CL441" i="13"/>
  <c r="CX441" i="13"/>
  <c r="BX441" i="13"/>
  <c r="BT441" i="13"/>
  <c r="DS441" i="13"/>
  <c r="CW441" i="13"/>
  <c r="CP441" i="13"/>
  <c r="CV441" i="13"/>
  <c r="CI441" i="13"/>
  <c r="DE441" i="13"/>
  <c r="DD441" i="13"/>
  <c r="DC441" i="13"/>
  <c r="DB441" i="13"/>
  <c r="DZ345" i="13"/>
  <c r="BT85" i="12"/>
  <c r="CI85" i="12"/>
  <c r="CA85" i="12"/>
  <c r="CJ85" i="12"/>
  <c r="CG85" i="12"/>
  <c r="CK85" i="12"/>
  <c r="DG85" i="12"/>
  <c r="DU85" i="12"/>
  <c r="CV85" i="12"/>
  <c r="DJ85" i="12"/>
  <c r="CF85" i="12"/>
  <c r="DX85" i="12"/>
  <c r="CY85" i="12"/>
  <c r="DM85" i="12"/>
  <c r="CN85" i="12"/>
  <c r="DB85" i="12"/>
  <c r="DP85" i="12"/>
  <c r="CQ85" i="12"/>
  <c r="DE85" i="12"/>
  <c r="DS85" i="12"/>
  <c r="CT85" i="12"/>
  <c r="DY85" i="12"/>
  <c r="DH85" i="12"/>
  <c r="DV85" i="12"/>
  <c r="CW85" i="12"/>
  <c r="DK85" i="12"/>
  <c r="CL85" i="12"/>
  <c r="CE85" i="12"/>
  <c r="DI85" i="12"/>
  <c r="CR85" i="12"/>
  <c r="DF85" i="12"/>
  <c r="DT85" i="12"/>
  <c r="CU85" i="12"/>
  <c r="CC85" i="12"/>
  <c r="CH85" i="12"/>
  <c r="DA85" i="12"/>
  <c r="DW85" i="12"/>
  <c r="CX85" i="12"/>
  <c r="DL85" i="12"/>
  <c r="CM85" i="12"/>
  <c r="DQ85" i="12"/>
  <c r="DC85" i="12"/>
  <c r="CS85" i="12"/>
  <c r="DR85" i="12"/>
  <c r="DN85" i="12"/>
  <c r="CZ85" i="12"/>
  <c r="CD85" i="12"/>
  <c r="DO85" i="12"/>
  <c r="CB85" i="12"/>
  <c r="CP85" i="12"/>
  <c r="CO85" i="12"/>
  <c r="DD85" i="12"/>
  <c r="BZ85" i="12"/>
  <c r="BY85" i="12"/>
  <c r="BX85" i="12"/>
  <c r="BW85" i="12"/>
  <c r="BV85" i="12"/>
  <c r="BU85" i="12"/>
  <c r="BS85" i="12"/>
  <c r="BR85" i="12"/>
  <c r="BM477" i="13"/>
  <c r="BX477" i="13" s="1"/>
  <c r="BM487" i="13"/>
  <c r="CH487" i="13" s="1"/>
  <c r="BM505" i="13"/>
  <c r="CZ505" i="13" s="1"/>
  <c r="BM489" i="13"/>
  <c r="CJ489" i="13" s="1"/>
  <c r="BM476" i="13"/>
  <c r="BW476" i="13" s="1"/>
  <c r="CN415" i="13"/>
  <c r="CL415" i="13"/>
  <c r="CI415" i="13"/>
  <c r="CJ415" i="13"/>
  <c r="CR415" i="13"/>
  <c r="CO415" i="13"/>
  <c r="CS415" i="13"/>
  <c r="CK415" i="13"/>
  <c r="CF415" i="13"/>
  <c r="CP415" i="13"/>
  <c r="CM415" i="13"/>
  <c r="CT415" i="13"/>
  <c r="CH415" i="13"/>
  <c r="DD415" i="13"/>
  <c r="DU415" i="13"/>
  <c r="DO415" i="13"/>
  <c r="DR415" i="13"/>
  <c r="DM415" i="13"/>
  <c r="CV415" i="13"/>
  <c r="DJ415" i="13"/>
  <c r="DE415" i="13"/>
  <c r="DB415" i="13"/>
  <c r="DK415" i="13"/>
  <c r="BX415" i="13"/>
  <c r="CY415" i="13"/>
  <c r="BY415" i="13"/>
  <c r="BT415" i="13"/>
  <c r="DF415" i="13"/>
  <c r="CQ415" i="13"/>
  <c r="DY415" i="13"/>
  <c r="BS415" i="13"/>
  <c r="DX415" i="13"/>
  <c r="DW415" i="13"/>
  <c r="CW415" i="13"/>
  <c r="DI415" i="13"/>
  <c r="DH415" i="13"/>
  <c r="DV415" i="13"/>
  <c r="BQ415" i="13"/>
  <c r="DZ415" i="13" s="1"/>
  <c r="CZ415" i="13"/>
  <c r="DT415" i="13"/>
  <c r="DA415" i="13"/>
  <c r="CX415" i="13"/>
  <c r="DC415" i="13"/>
  <c r="DP415" i="13"/>
  <c r="CG415" i="13"/>
  <c r="BV415" i="13"/>
  <c r="CU415" i="13"/>
  <c r="DN415" i="13"/>
  <c r="DL415" i="13"/>
  <c r="DQ415" i="13"/>
  <c r="BW415" i="13"/>
  <c r="BU415" i="13"/>
  <c r="DS415" i="13"/>
  <c r="BR415" i="13"/>
  <c r="DG415" i="13"/>
  <c r="CE415" i="13"/>
  <c r="CD415" i="13"/>
  <c r="CC415" i="13"/>
  <c r="CB415" i="13"/>
  <c r="M20" i="9"/>
  <c r="L20" i="22" s="1"/>
  <c r="BM410" i="14"/>
  <c r="BU410" i="14" s="1"/>
  <c r="BM408" i="14"/>
  <c r="BS408" i="14" s="1"/>
  <c r="BM439" i="14"/>
  <c r="CX439" i="14" s="1"/>
  <c r="BM427" i="14"/>
  <c r="CL427" i="14" s="1"/>
  <c r="BM419" i="14"/>
  <c r="CD419" i="14" s="1"/>
  <c r="CM356" i="14"/>
  <c r="CQ356" i="14"/>
  <c r="CL356" i="14"/>
  <c r="DG356" i="14"/>
  <c r="DS356" i="14"/>
  <c r="BV356" i="14"/>
  <c r="DX356" i="14"/>
  <c r="DN356" i="14"/>
  <c r="CX356" i="14"/>
  <c r="CN356" i="14"/>
  <c r="CA356" i="14"/>
  <c r="DK356" i="14"/>
  <c r="DY356" i="14"/>
  <c r="DD356" i="14"/>
  <c r="BX356" i="14"/>
  <c r="CP356" i="14"/>
  <c r="BS356" i="14"/>
  <c r="DC356" i="14"/>
  <c r="DQ356" i="14"/>
  <c r="DV356" i="14"/>
  <c r="DL356" i="14"/>
  <c r="DM356" i="14"/>
  <c r="DR356" i="14"/>
  <c r="DA356" i="14"/>
  <c r="DT356" i="14"/>
  <c r="DH356" i="14"/>
  <c r="CO356" i="14"/>
  <c r="DE356" i="14"/>
  <c r="DJ356" i="14"/>
  <c r="CC356" i="14"/>
  <c r="CB356" i="14"/>
  <c r="BR356" i="14"/>
  <c r="DW356" i="14"/>
  <c r="DI356" i="14"/>
  <c r="CT356" i="14"/>
  <c r="CR356" i="14"/>
  <c r="CS356" i="14"/>
  <c r="BU356" i="14"/>
  <c r="DO356" i="14"/>
  <c r="DF356" i="14"/>
  <c r="DU356" i="14"/>
  <c r="CZ356" i="14"/>
  <c r="CY356" i="14"/>
  <c r="BY356" i="14"/>
  <c r="DP356" i="14"/>
  <c r="BQ356" i="14"/>
  <c r="BZ356" i="14"/>
  <c r="BW356" i="14"/>
  <c r="BT356" i="14"/>
  <c r="CU356" i="14"/>
  <c r="CD356" i="14"/>
  <c r="DB356" i="14"/>
  <c r="CV356" i="14"/>
  <c r="CW356" i="14"/>
  <c r="CK356" i="14"/>
  <c r="CJ356" i="14"/>
  <c r="CI356" i="14"/>
  <c r="CH356" i="14"/>
  <c r="CG356" i="14"/>
  <c r="CF90" i="12"/>
  <c r="CM90" i="12"/>
  <c r="CL90" i="12"/>
  <c r="CG90" i="12"/>
  <c r="CN90" i="12"/>
  <c r="CO90" i="12"/>
  <c r="CI90" i="12"/>
  <c r="CK90" i="12"/>
  <c r="CH90" i="12"/>
  <c r="DT90" i="12"/>
  <c r="DR90" i="12"/>
  <c r="CS90" i="12"/>
  <c r="DO90" i="12"/>
  <c r="CX90" i="12"/>
  <c r="DL90" i="12"/>
  <c r="DJ90" i="12"/>
  <c r="DX90" i="12"/>
  <c r="DG90" i="12"/>
  <c r="CP90" i="12"/>
  <c r="DD90" i="12"/>
  <c r="DB90" i="12"/>
  <c r="DP90" i="12"/>
  <c r="CY90" i="12"/>
  <c r="BR90" i="12"/>
  <c r="CV90" i="12"/>
  <c r="CT90" i="12"/>
  <c r="DH90" i="12"/>
  <c r="CQ90" i="12"/>
  <c r="DU90" i="12"/>
  <c r="DK90" i="12"/>
  <c r="DQ90" i="12"/>
  <c r="CR90" i="12"/>
  <c r="DV90" i="12"/>
  <c r="DE90" i="12"/>
  <c r="DC90" i="12"/>
  <c r="DI90" i="12"/>
  <c r="BT90" i="12"/>
  <c r="DN90" i="12"/>
  <c r="CW90" i="12"/>
  <c r="DY90" i="12"/>
  <c r="DA90" i="12"/>
  <c r="CZ90" i="12"/>
  <c r="DW90" i="12"/>
  <c r="BS90" i="12"/>
  <c r="DF90" i="12"/>
  <c r="DS90" i="12"/>
  <c r="CU90" i="12"/>
  <c r="BQ90" i="12"/>
  <c r="CJ90" i="12"/>
  <c r="DM90" i="12"/>
  <c r="CE90" i="12"/>
  <c r="CD90" i="12"/>
  <c r="CC90" i="12"/>
  <c r="CB90" i="12"/>
  <c r="CA90" i="12"/>
  <c r="BZ90" i="12"/>
  <c r="BY90" i="12"/>
  <c r="BX90" i="12"/>
  <c r="BW90" i="12"/>
  <c r="BM169" i="12"/>
  <c r="CJ169" i="12" s="1"/>
  <c r="BM184" i="12"/>
  <c r="CY184" i="12" s="1"/>
  <c r="BM185" i="12"/>
  <c r="CZ185" i="12" s="1"/>
  <c r="BM162" i="12"/>
  <c r="CC162" i="12" s="1"/>
  <c r="DA442" i="13"/>
  <c r="BU442" i="13"/>
  <c r="CO442" i="13"/>
  <c r="DV442" i="13"/>
  <c r="CF442" i="13"/>
  <c r="CM442" i="13"/>
  <c r="DX442" i="13"/>
  <c r="CG442" i="13"/>
  <c r="CV442" i="13"/>
  <c r="BS442" i="13"/>
  <c r="BZ442" i="13"/>
  <c r="DI442" i="13"/>
  <c r="CZ442" i="13"/>
  <c r="BY442" i="13"/>
  <c r="CI442" i="13"/>
  <c r="CQ442" i="13"/>
  <c r="CA442" i="13"/>
  <c r="DN442" i="13"/>
  <c r="CR442" i="13"/>
  <c r="BQ442" i="13"/>
  <c r="DZ442" i="13" s="1"/>
  <c r="BW442" i="13"/>
  <c r="CE442" i="13"/>
  <c r="CN442" i="13"/>
  <c r="CS442" i="13"/>
  <c r="CB442" i="13"/>
  <c r="CX442" i="13"/>
  <c r="CH442" i="13"/>
  <c r="CP442" i="13"/>
  <c r="DR442" i="13"/>
  <c r="CK442" i="13"/>
  <c r="BT442" i="13"/>
  <c r="CL442" i="13"/>
  <c r="BV442" i="13"/>
  <c r="CD442" i="13"/>
  <c r="CW442" i="13"/>
  <c r="DL442" i="13"/>
  <c r="DW442" i="13"/>
  <c r="DK442" i="13"/>
  <c r="BX442" i="13"/>
  <c r="DJ442" i="13"/>
  <c r="CU442" i="13"/>
  <c r="DY442" i="13"/>
  <c r="BR442" i="13"/>
  <c r="DH442" i="13"/>
  <c r="DM442" i="13"/>
  <c r="CC442" i="13"/>
  <c r="CY442" i="13"/>
  <c r="DQ442" i="13"/>
  <c r="DG442" i="13"/>
  <c r="DS442" i="13"/>
  <c r="DO442" i="13"/>
  <c r="DP442" i="13"/>
  <c r="CJ442" i="13"/>
  <c r="CT442" i="13"/>
  <c r="DU442" i="13"/>
  <c r="DT442" i="13"/>
  <c r="DF442" i="13"/>
  <c r="DE442" i="13"/>
  <c r="DD442" i="13"/>
  <c r="DC442" i="13"/>
  <c r="CK355" i="14"/>
  <c r="CV355" i="14"/>
  <c r="CQ355" i="14"/>
  <c r="DY355" i="14"/>
  <c r="DG355" i="14"/>
  <c r="BR355" i="14"/>
  <c r="DB355" i="14"/>
  <c r="BV355" i="14"/>
  <c r="DQ355" i="14"/>
  <c r="CY355" i="14"/>
  <c r="DU355" i="14"/>
  <c r="DT355" i="14"/>
  <c r="DJ355" i="14"/>
  <c r="CO355" i="14"/>
  <c r="DI355" i="14"/>
  <c r="CA355" i="14"/>
  <c r="DM355" i="14"/>
  <c r="CZ355" i="14"/>
  <c r="BT355" i="14"/>
  <c r="CT355" i="14"/>
  <c r="CP355" i="14"/>
  <c r="DS355" i="14"/>
  <c r="CC355" i="14"/>
  <c r="DV355" i="14"/>
  <c r="BY355" i="14"/>
  <c r="CB355" i="14"/>
  <c r="CL355" i="14"/>
  <c r="CS355" i="14"/>
  <c r="DK355" i="14"/>
  <c r="BU355" i="14"/>
  <c r="DN355" i="14"/>
  <c r="BQ355" i="14"/>
  <c r="DP355" i="14"/>
  <c r="CR355" i="14"/>
  <c r="BS355" i="14"/>
  <c r="DL355" i="14"/>
  <c r="CW355" i="14"/>
  <c r="DF355" i="14"/>
  <c r="DH355" i="14"/>
  <c r="CN355" i="14"/>
  <c r="BZ355" i="14"/>
  <c r="BW355" i="14"/>
  <c r="DD355" i="14"/>
  <c r="CM355" i="14"/>
  <c r="DA355" i="14"/>
  <c r="DX355" i="14"/>
  <c r="DO355" i="14"/>
  <c r="BX355" i="14"/>
  <c r="CU355" i="14"/>
  <c r="DC355" i="14"/>
  <c r="CX355" i="14"/>
  <c r="DW355" i="14"/>
  <c r="DE355" i="14"/>
  <c r="DR355" i="14"/>
  <c r="CJ355" i="14"/>
  <c r="CI355" i="14"/>
  <c r="CH355" i="14"/>
  <c r="CG355" i="14"/>
  <c r="CF355" i="14"/>
  <c r="BM149" i="12"/>
  <c r="BQ149" i="12" s="1"/>
  <c r="DZ354" i="13"/>
  <c r="CA350" i="14"/>
  <c r="CN350" i="14"/>
  <c r="DM350" i="14"/>
  <c r="BX350" i="14"/>
  <c r="DB350" i="14"/>
  <c r="DX350" i="14"/>
  <c r="CY350" i="14"/>
  <c r="CS350" i="14"/>
  <c r="DE350" i="14"/>
  <c r="DS350" i="14"/>
  <c r="CT350" i="14"/>
  <c r="DP350" i="14"/>
  <c r="BS350" i="14"/>
  <c r="CW350" i="14"/>
  <c r="DK350" i="14"/>
  <c r="BV350" i="14"/>
  <c r="DH350" i="14"/>
  <c r="DV350" i="14"/>
  <c r="CQ350" i="14"/>
  <c r="CP350" i="14"/>
  <c r="DT350" i="14"/>
  <c r="CU350" i="14"/>
  <c r="DQ350" i="14"/>
  <c r="BT350" i="14"/>
  <c r="DF350" i="14"/>
  <c r="DL350" i="14"/>
  <c r="BW350" i="14"/>
  <c r="DI350" i="14"/>
  <c r="DW350" i="14"/>
  <c r="CX350" i="14"/>
  <c r="CO350" i="14"/>
  <c r="DU350" i="14"/>
  <c r="DA350" i="14"/>
  <c r="BQ350" i="14"/>
  <c r="BU350" i="14"/>
  <c r="CF350" i="14"/>
  <c r="DD350" i="14"/>
  <c r="CZ350" i="14"/>
  <c r="DC350" i="14"/>
  <c r="DG350" i="14"/>
  <c r="CH350" i="14"/>
  <c r="DR350" i="14"/>
  <c r="DN350" i="14"/>
  <c r="DY350" i="14"/>
  <c r="CR350" i="14"/>
  <c r="BR350" i="14"/>
  <c r="CI350" i="14"/>
  <c r="CG350" i="14"/>
  <c r="CL350" i="14"/>
  <c r="CV350" i="14"/>
  <c r="DO350" i="14"/>
  <c r="CM350" i="14"/>
  <c r="CJ350" i="14"/>
  <c r="DJ350" i="14"/>
  <c r="CK350" i="14"/>
  <c r="CE350" i="14"/>
  <c r="CD350" i="14"/>
  <c r="CC350" i="14"/>
  <c r="CB350" i="14"/>
  <c r="DV123" i="12"/>
  <c r="DT123" i="12"/>
  <c r="DU123" i="12"/>
  <c r="DO123" i="12"/>
  <c r="DS123" i="12"/>
  <c r="DM123" i="12"/>
  <c r="DX123" i="12"/>
  <c r="CQ123" i="12"/>
  <c r="BR123" i="12"/>
  <c r="CF123" i="12"/>
  <c r="CD123" i="12"/>
  <c r="DN123" i="12"/>
  <c r="DP123" i="12"/>
  <c r="CZ123" i="12"/>
  <c r="CI123" i="12"/>
  <c r="CW123" i="12"/>
  <c r="BX123" i="12"/>
  <c r="BV123" i="12"/>
  <c r="CR123" i="12"/>
  <c r="CA123" i="12"/>
  <c r="CO123" i="12"/>
  <c r="CU123" i="12"/>
  <c r="DY123" i="12"/>
  <c r="DQ123" i="12"/>
  <c r="CJ123" i="12"/>
  <c r="BS123" i="12"/>
  <c r="CG123" i="12"/>
  <c r="CM123" i="12"/>
  <c r="DA123" i="12"/>
  <c r="BT123" i="12"/>
  <c r="CP123" i="12"/>
  <c r="BQ123" i="12"/>
  <c r="DZ123" i="12" s="1"/>
  <c r="BW123" i="12"/>
  <c r="CK123" i="12"/>
  <c r="DW123" i="12"/>
  <c r="CH123" i="12"/>
  <c r="CV123" i="12"/>
  <c r="CT123" i="12"/>
  <c r="CC123" i="12"/>
  <c r="CN123" i="12"/>
  <c r="CE123" i="12"/>
  <c r="CY123" i="12"/>
  <c r="BU123" i="12"/>
  <c r="CL123" i="12"/>
  <c r="CB123" i="12"/>
  <c r="CS123" i="12"/>
  <c r="CX123" i="12"/>
  <c r="BZ123" i="12"/>
  <c r="DR123" i="12"/>
  <c r="BY123" i="12"/>
  <c r="DL123" i="12"/>
  <c r="DK123" i="12"/>
  <c r="DJ123" i="12"/>
  <c r="DI123" i="12"/>
  <c r="DH123" i="12"/>
  <c r="DG123" i="12"/>
  <c r="DF123" i="12"/>
  <c r="DE123" i="12"/>
  <c r="DD123" i="12"/>
  <c r="DZ295" i="14"/>
  <c r="DB443" i="13"/>
  <c r="DT443" i="13"/>
  <c r="DN443" i="13"/>
  <c r="DO443" i="13"/>
  <c r="DS443" i="13"/>
  <c r="DR443" i="13"/>
  <c r="DJ443" i="13"/>
  <c r="DI443" i="13"/>
  <c r="DL443" i="13"/>
  <c r="DK443" i="13"/>
  <c r="CV443" i="13"/>
  <c r="CC443" i="13"/>
  <c r="CM443" i="13"/>
  <c r="CJ443" i="13"/>
  <c r="BT443" i="13"/>
  <c r="DM443" i="13"/>
  <c r="CN443" i="13"/>
  <c r="BU443" i="13"/>
  <c r="CA443" i="13"/>
  <c r="BW443" i="13"/>
  <c r="CT443" i="13"/>
  <c r="CF443" i="13"/>
  <c r="CQ443" i="13"/>
  <c r="DX443" i="13"/>
  <c r="CU443" i="13"/>
  <c r="CH443" i="13"/>
  <c r="CW443" i="13"/>
  <c r="BX443" i="13"/>
  <c r="CD443" i="13"/>
  <c r="CY443" i="13"/>
  <c r="CI443" i="13"/>
  <c r="DU443" i="13"/>
  <c r="DP443" i="13"/>
  <c r="CG443" i="13"/>
  <c r="DA443" i="13"/>
  <c r="CP443" i="13"/>
  <c r="BZ443" i="13"/>
  <c r="CR443" i="13"/>
  <c r="BY443" i="13"/>
  <c r="CS443" i="13"/>
  <c r="CB443" i="13"/>
  <c r="DW443" i="13"/>
  <c r="CE443" i="13"/>
  <c r="DV443" i="13"/>
  <c r="CX443" i="13"/>
  <c r="BS443" i="13"/>
  <c r="DH443" i="13"/>
  <c r="CO443" i="13"/>
  <c r="BV443" i="13"/>
  <c r="BQ443" i="13"/>
  <c r="DZ443" i="13" s="1"/>
  <c r="CL443" i="13"/>
  <c r="DY443" i="13"/>
  <c r="CK443" i="13"/>
  <c r="BR443" i="13"/>
  <c r="DQ443" i="13"/>
  <c r="CZ443" i="13"/>
  <c r="DG443" i="13"/>
  <c r="DF443" i="13"/>
  <c r="DE443" i="13"/>
  <c r="DD443" i="13"/>
  <c r="BZ342" i="14"/>
  <c r="CJ342" i="14"/>
  <c r="CF342" i="14"/>
  <c r="DU342" i="14"/>
  <c r="CV342" i="14"/>
  <c r="DJ342" i="14"/>
  <c r="CS342" i="14"/>
  <c r="DG342" i="14"/>
  <c r="CI342" i="14"/>
  <c r="DM342" i="14"/>
  <c r="CN342" i="14"/>
  <c r="DB342" i="14"/>
  <c r="DX342" i="14"/>
  <c r="CY342" i="14"/>
  <c r="CB342" i="14"/>
  <c r="DE342" i="14"/>
  <c r="DS342" i="14"/>
  <c r="CT342" i="14"/>
  <c r="DP342" i="14"/>
  <c r="CQ342" i="14"/>
  <c r="CH342" i="14"/>
  <c r="CE342" i="14"/>
  <c r="CA342" i="14"/>
  <c r="CO342" i="14"/>
  <c r="DC342" i="14"/>
  <c r="DY342" i="14"/>
  <c r="CZ342" i="14"/>
  <c r="DN342" i="14"/>
  <c r="CG342" i="14"/>
  <c r="CC342" i="14"/>
  <c r="DT342" i="14"/>
  <c r="CU342" i="14"/>
  <c r="DQ342" i="14"/>
  <c r="CR342" i="14"/>
  <c r="DF342" i="14"/>
  <c r="BY342" i="14"/>
  <c r="CW342" i="14"/>
  <c r="DA342" i="14"/>
  <c r="CM342" i="14"/>
  <c r="DV342" i="14"/>
  <c r="DI342" i="14"/>
  <c r="CD342" i="14"/>
  <c r="DH342" i="14"/>
  <c r="DW342" i="14"/>
  <c r="CK342" i="14"/>
  <c r="DO342" i="14"/>
  <c r="DL342" i="14"/>
  <c r="CX342" i="14"/>
  <c r="DD342" i="14"/>
  <c r="CP342" i="14"/>
  <c r="DK342" i="14"/>
  <c r="CL342" i="14"/>
  <c r="DR342" i="14"/>
  <c r="BX342" i="14"/>
  <c r="BW342" i="14"/>
  <c r="BV342" i="14"/>
  <c r="BU342" i="14"/>
  <c r="BT342" i="14"/>
  <c r="BS342" i="14"/>
  <c r="DZ343" i="13"/>
  <c r="CD349" i="14"/>
  <c r="CL349" i="14"/>
  <c r="DP349" i="14"/>
  <c r="BS349" i="14"/>
  <c r="DE349" i="14"/>
  <c r="DK349" i="14"/>
  <c r="BV349" i="14"/>
  <c r="CM349" i="14"/>
  <c r="CP349" i="14"/>
  <c r="DY349" i="14"/>
  <c r="DH349" i="14"/>
  <c r="DV349" i="14"/>
  <c r="CW349" i="14"/>
  <c r="DC349" i="14"/>
  <c r="CG349" i="14"/>
  <c r="CH349" i="14"/>
  <c r="CJ349" i="14"/>
  <c r="CK349" i="14"/>
  <c r="CF349" i="14"/>
  <c r="DA349" i="14"/>
  <c r="DW349" i="14"/>
  <c r="CX349" i="14"/>
  <c r="DL349" i="14"/>
  <c r="DR349" i="14"/>
  <c r="CI349" i="14"/>
  <c r="CS349" i="14"/>
  <c r="DO349" i="14"/>
  <c r="BR349" i="14"/>
  <c r="DD349" i="14"/>
  <c r="DJ349" i="14"/>
  <c r="CO349" i="14"/>
  <c r="CN349" i="14"/>
  <c r="CQ349" i="14"/>
  <c r="CE349" i="14"/>
  <c r="DI349" i="14"/>
  <c r="DF349" i="14"/>
  <c r="BW349" i="14"/>
  <c r="BU349" i="14"/>
  <c r="DU349" i="14"/>
  <c r="DB349" i="14"/>
  <c r="DX349" i="14"/>
  <c r="DM349" i="14"/>
  <c r="CT349" i="14"/>
  <c r="CR349" i="14"/>
  <c r="CZ349" i="14"/>
  <c r="BQ349" i="14"/>
  <c r="BT349" i="14"/>
  <c r="DT349" i="14"/>
  <c r="DG349" i="14"/>
  <c r="CV349" i="14"/>
  <c r="DQ349" i="14"/>
  <c r="DN349" i="14"/>
  <c r="CU349" i="14"/>
  <c r="CY349" i="14"/>
  <c r="DS349" i="14"/>
  <c r="CC349" i="14"/>
  <c r="CB349" i="14"/>
  <c r="CA349" i="14"/>
  <c r="BZ349" i="14"/>
  <c r="BS407" i="13"/>
  <c r="DZ281" i="14"/>
  <c r="CK409" i="13"/>
  <c r="CI409" i="13"/>
  <c r="BZ409" i="13"/>
  <c r="CM409" i="13"/>
  <c r="CG409" i="13"/>
  <c r="CJ409" i="13"/>
  <c r="CA409" i="13"/>
  <c r="DY409" i="13"/>
  <c r="CZ409" i="13"/>
  <c r="DU409" i="13"/>
  <c r="DE409" i="13"/>
  <c r="CY409" i="13"/>
  <c r="DQ409" i="13"/>
  <c r="CR409" i="13"/>
  <c r="DG409" i="13"/>
  <c r="CQ409" i="13"/>
  <c r="DN409" i="13"/>
  <c r="DI409" i="13"/>
  <c r="DW409" i="13"/>
  <c r="CV409" i="13"/>
  <c r="BR409" i="13"/>
  <c r="DB409" i="13"/>
  <c r="CN409" i="13"/>
  <c r="CB409" i="13"/>
  <c r="DA409" i="13"/>
  <c r="DL409" i="13"/>
  <c r="DT409" i="13"/>
  <c r="DO409" i="13"/>
  <c r="CO409" i="13"/>
  <c r="CL409" i="13"/>
  <c r="DK409" i="13"/>
  <c r="DX409" i="13"/>
  <c r="DV409" i="13"/>
  <c r="CT409" i="13"/>
  <c r="CP409" i="13"/>
  <c r="CE409" i="13"/>
  <c r="CC409" i="13"/>
  <c r="CF409" i="13"/>
  <c r="DC409" i="13"/>
  <c r="DP409" i="13"/>
  <c r="DJ409" i="13"/>
  <c r="BS409" i="13"/>
  <c r="BQ409" i="13"/>
  <c r="DH409" i="13"/>
  <c r="CD409" i="13"/>
  <c r="CS409" i="13"/>
  <c r="CX409" i="13"/>
  <c r="CW409" i="13"/>
  <c r="DF409" i="13"/>
  <c r="DR409" i="13"/>
  <c r="CH409" i="13"/>
  <c r="DS409" i="13"/>
  <c r="DD409" i="13"/>
  <c r="CU409" i="13"/>
  <c r="DM409" i="13"/>
  <c r="BY409" i="13"/>
  <c r="BX409" i="13"/>
  <c r="BW409" i="13"/>
  <c r="BV409" i="13"/>
  <c r="CT370" i="14"/>
  <c r="DZ300" i="14"/>
  <c r="CO92" i="12"/>
  <c r="CQ92" i="12"/>
  <c r="CU92" i="12"/>
  <c r="DI92" i="12"/>
  <c r="CR92" i="12"/>
  <c r="DN92" i="12"/>
  <c r="BQ92" i="12"/>
  <c r="CH92" i="12"/>
  <c r="DT92" i="12"/>
  <c r="DR92" i="12"/>
  <c r="DA92" i="12"/>
  <c r="BT92" i="12"/>
  <c r="DF92" i="12"/>
  <c r="DL92" i="12"/>
  <c r="DJ92" i="12"/>
  <c r="CS92" i="12"/>
  <c r="DW92" i="12"/>
  <c r="CX92" i="12"/>
  <c r="CK92" i="12"/>
  <c r="DD92" i="12"/>
  <c r="DB92" i="12"/>
  <c r="BU92" i="12"/>
  <c r="DO92" i="12"/>
  <c r="BR92" i="12"/>
  <c r="CJ92" i="12"/>
  <c r="DS92" i="12"/>
  <c r="BV92" i="12"/>
  <c r="CL92" i="12"/>
  <c r="DK92" i="12"/>
  <c r="DY92" i="12"/>
  <c r="DH92" i="12"/>
  <c r="DP92" i="12"/>
  <c r="DE92" i="12"/>
  <c r="CZ92" i="12"/>
  <c r="CW92" i="12"/>
  <c r="DG92" i="12"/>
  <c r="CM92" i="12"/>
  <c r="CN92" i="12"/>
  <c r="CV92" i="12"/>
  <c r="CY92" i="12"/>
  <c r="CP92" i="12"/>
  <c r="CT92" i="12"/>
  <c r="DV92" i="12"/>
  <c r="DQ92" i="12"/>
  <c r="DU92" i="12"/>
  <c r="CI92" i="12"/>
  <c r="DC92" i="12"/>
  <c r="DX92" i="12"/>
  <c r="BS92" i="12"/>
  <c r="DM92" i="12"/>
  <c r="CG92" i="12"/>
  <c r="CF92" i="12"/>
  <c r="CE92" i="12"/>
  <c r="CD92" i="12"/>
  <c r="CC92" i="12"/>
  <c r="CB92" i="12"/>
  <c r="CA92" i="12"/>
  <c r="BZ92" i="12"/>
  <c r="BY92" i="12"/>
  <c r="CP366" i="14"/>
  <c r="CX439" i="13"/>
  <c r="DH439" i="13"/>
  <c r="DN439" i="13"/>
  <c r="DO439" i="13"/>
  <c r="DQ439" i="13"/>
  <c r="DP439" i="13"/>
  <c r="DF439" i="13"/>
  <c r="DJ439" i="13"/>
  <c r="DD439" i="13"/>
  <c r="DK439" i="13"/>
  <c r="DE439" i="13"/>
  <c r="DM439" i="13"/>
  <c r="CO439" i="13"/>
  <c r="BX439" i="13"/>
  <c r="CH439" i="13"/>
  <c r="BZ439" i="13"/>
  <c r="BW439" i="13"/>
  <c r="DL439" i="13"/>
  <c r="DR439" i="13"/>
  <c r="CG439" i="13"/>
  <c r="DY439" i="13"/>
  <c r="BT439" i="13"/>
  <c r="DV439" i="13"/>
  <c r="BS439" i="13"/>
  <c r="DG439" i="13"/>
  <c r="BY439" i="13"/>
  <c r="CS439" i="13"/>
  <c r="CP439" i="13"/>
  <c r="CU439" i="13"/>
  <c r="BR439" i="13"/>
  <c r="BQ439" i="13"/>
  <c r="DZ439" i="13" s="1"/>
  <c r="CK439" i="13"/>
  <c r="CB439" i="13"/>
  <c r="CI439" i="13"/>
  <c r="CR439" i="13"/>
  <c r="DI439" i="13"/>
  <c r="CV439" i="13"/>
  <c r="BU439" i="13"/>
  <c r="CA439" i="13"/>
  <c r="DW439" i="13"/>
  <c r="CD439" i="13"/>
  <c r="DU439" i="13"/>
  <c r="CN439" i="13"/>
  <c r="DS439" i="13"/>
  <c r="DX439" i="13"/>
  <c r="CQ439" i="13"/>
  <c r="CL439" i="13"/>
  <c r="CJ439" i="13"/>
  <c r="CM439" i="13"/>
  <c r="BV439" i="13"/>
  <c r="CW439" i="13"/>
  <c r="DT439" i="13"/>
  <c r="CE439" i="13"/>
  <c r="CF439" i="13"/>
  <c r="CC439" i="13"/>
  <c r="CT439" i="13"/>
  <c r="DC439" i="13"/>
  <c r="DB439" i="13"/>
  <c r="DA439" i="13"/>
  <c r="CZ439" i="13"/>
  <c r="DD362" i="14"/>
  <c r="CW362" i="14"/>
  <c r="DC362" i="14"/>
  <c r="CI362" i="14"/>
  <c r="DS362" i="14"/>
  <c r="DY362" i="14"/>
  <c r="BT362" i="14"/>
  <c r="CF362" i="14"/>
  <c r="CV362" i="14"/>
  <c r="CA362" i="14"/>
  <c r="DK362" i="14"/>
  <c r="DQ362" i="14"/>
  <c r="DH362" i="14"/>
  <c r="DT362" i="14"/>
  <c r="CR362" i="14"/>
  <c r="CY362" i="14"/>
  <c r="BS362" i="14"/>
  <c r="CE362" i="14"/>
  <c r="DI362" i="14"/>
  <c r="BR362" i="14"/>
  <c r="CB362" i="14"/>
  <c r="CX362" i="14"/>
  <c r="DM362" i="14"/>
  <c r="DR362" i="14"/>
  <c r="BU362" i="14"/>
  <c r="CJ362" i="14"/>
  <c r="BZ362" i="14"/>
  <c r="DB362" i="14"/>
  <c r="DE362" i="14"/>
  <c r="DW362" i="14"/>
  <c r="CG362" i="14"/>
  <c r="DJ362" i="14"/>
  <c r="DN362" i="14"/>
  <c r="DX362" i="14"/>
  <c r="CD362" i="14"/>
  <c r="DP362" i="14"/>
  <c r="CT362" i="14"/>
  <c r="BV362" i="14"/>
  <c r="DO362" i="14"/>
  <c r="CC362" i="14"/>
  <c r="DU362" i="14"/>
  <c r="DL362" i="14"/>
  <c r="CU362" i="14"/>
  <c r="BY362" i="14"/>
  <c r="DF362" i="14"/>
  <c r="BW362" i="14"/>
  <c r="DV362" i="14"/>
  <c r="CH362" i="14"/>
  <c r="CS362" i="14"/>
  <c r="DG362" i="14"/>
  <c r="CZ362" i="14"/>
  <c r="BX362" i="14"/>
  <c r="DA362" i="14"/>
  <c r="BQ362" i="14"/>
  <c r="CQ362" i="14"/>
  <c r="CP362" i="14"/>
  <c r="CO362" i="14"/>
  <c r="CN362" i="14"/>
  <c r="CM362" i="14"/>
  <c r="BM474" i="13"/>
  <c r="BU474" i="13" s="1"/>
  <c r="BM504" i="13"/>
  <c r="CY504" i="13" s="1"/>
  <c r="BM444" i="14"/>
  <c r="DC444" i="14" s="1"/>
  <c r="BM167" i="12"/>
  <c r="DJ445" i="13"/>
  <c r="DQ445" i="13"/>
  <c r="DX445" i="13"/>
  <c r="DM445" i="13"/>
  <c r="DU445" i="13"/>
  <c r="DO445" i="13"/>
  <c r="DB445" i="13"/>
  <c r="CK445" i="13"/>
  <c r="CY445" i="13"/>
  <c r="BS445" i="13"/>
  <c r="DC445" i="13"/>
  <c r="DL445" i="13"/>
  <c r="CT445" i="13"/>
  <c r="CC445" i="13"/>
  <c r="CM445" i="13"/>
  <c r="CQ445" i="13"/>
  <c r="CG445" i="13"/>
  <c r="DN445" i="13"/>
  <c r="DR445" i="13"/>
  <c r="DK445" i="13"/>
  <c r="CL445" i="13"/>
  <c r="BU445" i="13"/>
  <c r="BY445" i="13"/>
  <c r="BW445" i="13"/>
  <c r="CZ445" i="13"/>
  <c r="DS445" i="13"/>
  <c r="CD445" i="13"/>
  <c r="CX445" i="13"/>
  <c r="CW445" i="13"/>
  <c r="CO445" i="13"/>
  <c r="CE445" i="13"/>
  <c r="DP445" i="13"/>
  <c r="DY445" i="13"/>
  <c r="CH445" i="13"/>
  <c r="BX445" i="13"/>
  <c r="CN445" i="13"/>
  <c r="CA445" i="13"/>
  <c r="DV445" i="13"/>
  <c r="DA445" i="13"/>
  <c r="BZ445" i="13"/>
  <c r="CR445" i="13"/>
  <c r="BQ445" i="13"/>
  <c r="DZ445" i="13" s="1"/>
  <c r="CV445" i="13"/>
  <c r="BR445" i="13"/>
  <c r="CF445" i="13"/>
  <c r="CJ445" i="13"/>
  <c r="DW445" i="13"/>
  <c r="BT445" i="13"/>
  <c r="CP445" i="13"/>
  <c r="CI445" i="13"/>
  <c r="BV445" i="13"/>
  <c r="CU445" i="13"/>
  <c r="DT445" i="13"/>
  <c r="CS445" i="13"/>
  <c r="CB445" i="13"/>
  <c r="DI445" i="13"/>
  <c r="DH445" i="13"/>
  <c r="DG445" i="13"/>
  <c r="DF445" i="13"/>
  <c r="CO108" i="12"/>
  <c r="DG108" i="12"/>
  <c r="DT108" i="12"/>
  <c r="DL108" i="12"/>
  <c r="DR108" i="12"/>
  <c r="CK108" i="12"/>
  <c r="BT108" i="12"/>
  <c r="CH108" i="12"/>
  <c r="DJ108" i="12"/>
  <c r="CC108" i="12"/>
  <c r="DW108" i="12"/>
  <c r="BZ108" i="12"/>
  <c r="CF108" i="12"/>
  <c r="CL108" i="12"/>
  <c r="BU108" i="12"/>
  <c r="DO108" i="12"/>
  <c r="BR108" i="12"/>
  <c r="BX108" i="12"/>
  <c r="CD108" i="12"/>
  <c r="DX108" i="12"/>
  <c r="CI108" i="12"/>
  <c r="DU108" i="12"/>
  <c r="DC108" i="12"/>
  <c r="DB108" i="12"/>
  <c r="DK108" i="12"/>
  <c r="DY108" i="12"/>
  <c r="DH108" i="12"/>
  <c r="BS108" i="12"/>
  <c r="CG108" i="12"/>
  <c r="CX108" i="12"/>
  <c r="CE108" i="12"/>
  <c r="DQ108" i="12"/>
  <c r="CJ108" i="12"/>
  <c r="DV108" i="12"/>
  <c r="BY108" i="12"/>
  <c r="DS108" i="12"/>
  <c r="DM108" i="12"/>
  <c r="BW108" i="12"/>
  <c r="BQ108" i="12"/>
  <c r="BV108" i="12"/>
  <c r="CY108" i="12"/>
  <c r="DP108" i="12"/>
  <c r="DI108" i="12"/>
  <c r="CZ108" i="12"/>
  <c r="DA108" i="12"/>
  <c r="CB108" i="12"/>
  <c r="DD108" i="12"/>
  <c r="CA108" i="12"/>
  <c r="DF108" i="12"/>
  <c r="DE108" i="12"/>
  <c r="DN108" i="12"/>
  <c r="CW108" i="12"/>
  <c r="CV108" i="12"/>
  <c r="CU108" i="12"/>
  <c r="CT108" i="12"/>
  <c r="CS108" i="12"/>
  <c r="CR108" i="12"/>
  <c r="CQ108" i="12"/>
  <c r="CP108" i="12"/>
  <c r="CA86" i="12"/>
  <c r="CG86" i="12"/>
  <c r="CI86" i="12"/>
  <c r="CJ86" i="12"/>
  <c r="CD86" i="12"/>
  <c r="CF86" i="12"/>
  <c r="CC86" i="12"/>
  <c r="CH86" i="12"/>
  <c r="CB86" i="12"/>
  <c r="CK86" i="12"/>
  <c r="CE86" i="12"/>
  <c r="DD86" i="12"/>
  <c r="DR86" i="12"/>
  <c r="DA86" i="12"/>
  <c r="DO86" i="12"/>
  <c r="CP86" i="12"/>
  <c r="CV86" i="12"/>
  <c r="DJ86" i="12"/>
  <c r="CS86" i="12"/>
  <c r="DG86" i="12"/>
  <c r="DU86" i="12"/>
  <c r="CN86" i="12"/>
  <c r="DB86" i="12"/>
  <c r="DX86" i="12"/>
  <c r="CY86" i="12"/>
  <c r="DM86" i="12"/>
  <c r="DS86" i="12"/>
  <c r="CT86" i="12"/>
  <c r="DP86" i="12"/>
  <c r="CQ86" i="12"/>
  <c r="DE86" i="12"/>
  <c r="DC86" i="12"/>
  <c r="DY86" i="12"/>
  <c r="CZ86" i="12"/>
  <c r="DN86" i="12"/>
  <c r="CO86" i="12"/>
  <c r="DT86" i="12"/>
  <c r="CU86" i="12"/>
  <c r="DQ86" i="12"/>
  <c r="CR86" i="12"/>
  <c r="DF86" i="12"/>
  <c r="DI86" i="12"/>
  <c r="DH86" i="12"/>
  <c r="DL86" i="12"/>
  <c r="CL86" i="12"/>
  <c r="DW86" i="12"/>
  <c r="CX86" i="12"/>
  <c r="DV86" i="12"/>
  <c r="DK86" i="12"/>
  <c r="CW86" i="12"/>
  <c r="CM86" i="12"/>
  <c r="BZ86" i="12"/>
  <c r="BY86" i="12"/>
  <c r="BX86" i="12"/>
  <c r="BW86" i="12"/>
  <c r="BV86" i="12"/>
  <c r="BU86" i="12"/>
  <c r="BT86" i="12"/>
  <c r="BS86" i="12"/>
  <c r="BM484" i="13"/>
  <c r="CE484" i="13" s="1"/>
  <c r="BM483" i="13"/>
  <c r="CD483" i="13" s="1"/>
  <c r="BM471" i="13"/>
  <c r="BR471" i="13" s="1"/>
  <c r="BM494" i="13"/>
  <c r="BM492" i="13"/>
  <c r="CM492" i="13" s="1"/>
  <c r="T20" i="9"/>
  <c r="S20" i="22" s="1"/>
  <c r="DZ349" i="13"/>
  <c r="BM424" i="14"/>
  <c r="CI424" i="14" s="1"/>
  <c r="BM440" i="14"/>
  <c r="CY440" i="14" s="1"/>
  <c r="BM416" i="14"/>
  <c r="CB416" i="14" s="1"/>
  <c r="BM442" i="14"/>
  <c r="DA442" i="14" s="1"/>
  <c r="BM422" i="14"/>
  <c r="CG422" i="14" s="1"/>
  <c r="BM426" i="14"/>
  <c r="CK426" i="14" s="1"/>
  <c r="BM152" i="12"/>
  <c r="BS152" i="12" s="1"/>
  <c r="BM179" i="12"/>
  <c r="CU179" i="12" s="1"/>
  <c r="BM172" i="12"/>
  <c r="BM178" i="12"/>
  <c r="CS178" i="12" s="1"/>
  <c r="DZ297" i="14"/>
  <c r="DZ351" i="13"/>
  <c r="CP98" i="12"/>
  <c r="CQ98" i="12"/>
  <c r="CW98" i="12"/>
  <c r="CO98" i="12"/>
  <c r="DL98" i="12"/>
  <c r="DJ98" i="12"/>
  <c r="DX98" i="12"/>
  <c r="DG98" i="12"/>
  <c r="BZ98" i="12"/>
  <c r="CU98" i="12"/>
  <c r="DD98" i="12"/>
  <c r="DB98" i="12"/>
  <c r="DP98" i="12"/>
  <c r="CY98" i="12"/>
  <c r="BR98" i="12"/>
  <c r="BX98" i="12"/>
  <c r="BV98" i="12"/>
  <c r="DH98" i="12"/>
  <c r="CA98" i="12"/>
  <c r="DU98" i="12"/>
  <c r="CT98" i="12"/>
  <c r="DS98" i="12"/>
  <c r="DY98" i="12"/>
  <c r="CZ98" i="12"/>
  <c r="BS98" i="12"/>
  <c r="DM98" i="12"/>
  <c r="DC98" i="12"/>
  <c r="DI98" i="12"/>
  <c r="BT98" i="12"/>
  <c r="DN98" i="12"/>
  <c r="BY98" i="12"/>
  <c r="BW98" i="12"/>
  <c r="DA98" i="12"/>
  <c r="DW98" i="12"/>
  <c r="DF98" i="12"/>
  <c r="BQ98" i="12"/>
  <c r="CB98" i="12"/>
  <c r="CV98" i="12"/>
  <c r="CR98" i="12"/>
  <c r="DK98" i="12"/>
  <c r="DO98" i="12"/>
  <c r="CN98" i="12"/>
  <c r="DV98" i="12"/>
  <c r="CS98" i="12"/>
  <c r="DT98" i="12"/>
  <c r="CX98" i="12"/>
  <c r="DE98" i="12"/>
  <c r="DR98" i="12"/>
  <c r="DQ98" i="12"/>
  <c r="BU98" i="12"/>
  <c r="CM98" i="12"/>
  <c r="CL98" i="12"/>
  <c r="CK98" i="12"/>
  <c r="CJ98" i="12"/>
  <c r="CI98" i="12"/>
  <c r="CH98" i="12"/>
  <c r="CG98" i="12"/>
  <c r="CF98" i="12"/>
  <c r="CE98" i="12"/>
  <c r="DI437" i="13"/>
  <c r="DM437" i="13"/>
  <c r="DK437" i="13"/>
  <c r="DE437" i="13"/>
  <c r="DH437" i="13"/>
  <c r="DO437" i="13"/>
  <c r="DP437" i="13"/>
  <c r="DL437" i="13"/>
  <c r="DQ437" i="13"/>
  <c r="DV437" i="13"/>
  <c r="DS437" i="13"/>
  <c r="CA437" i="13"/>
  <c r="CL437" i="13"/>
  <c r="CS437" i="13"/>
  <c r="CP437" i="13"/>
  <c r="CM437" i="13"/>
  <c r="DW437" i="13"/>
  <c r="CH437" i="13"/>
  <c r="DF437" i="13"/>
  <c r="DJ437" i="13"/>
  <c r="DB437" i="13"/>
  <c r="CK437" i="13"/>
  <c r="CE437" i="13"/>
  <c r="CB437" i="13"/>
  <c r="CR437" i="13"/>
  <c r="BV437" i="13"/>
  <c r="DT437" i="13"/>
  <c r="CC437" i="13"/>
  <c r="BT437" i="13"/>
  <c r="BR437" i="13"/>
  <c r="BQ437" i="13"/>
  <c r="DZ437" i="13" s="1"/>
  <c r="CF437" i="13"/>
  <c r="CT437" i="13"/>
  <c r="CO437" i="13"/>
  <c r="CJ437" i="13"/>
  <c r="DR437" i="13"/>
  <c r="BX437" i="13"/>
  <c r="CI437" i="13"/>
  <c r="CD437" i="13"/>
  <c r="BZ437" i="13"/>
  <c r="BW437" i="13"/>
  <c r="CG437" i="13"/>
  <c r="CN437" i="13"/>
  <c r="CQ437" i="13"/>
  <c r="DG437" i="13"/>
  <c r="DY437" i="13"/>
  <c r="DX437" i="13"/>
  <c r="CU437" i="13"/>
  <c r="BU437" i="13"/>
  <c r="DC437" i="13"/>
  <c r="BY437" i="13"/>
  <c r="DD437" i="13"/>
  <c r="DN437" i="13"/>
  <c r="DU437" i="13"/>
  <c r="BS437" i="13"/>
  <c r="DA437" i="13"/>
  <c r="CZ437" i="13"/>
  <c r="CY437" i="13"/>
  <c r="CX437" i="13"/>
  <c r="CD408" i="13"/>
  <c r="CJ408" i="13"/>
  <c r="CA408" i="13"/>
  <c r="DU408" i="13"/>
  <c r="DD408" i="13"/>
  <c r="CR408" i="13"/>
  <c r="DK408" i="13"/>
  <c r="DV408" i="13"/>
  <c r="DM408" i="13"/>
  <c r="CV408" i="13"/>
  <c r="BR408" i="13"/>
  <c r="CZ408" i="13"/>
  <c r="DI408" i="13"/>
  <c r="DE408" i="13"/>
  <c r="CN408" i="13"/>
  <c r="DP408" i="13"/>
  <c r="DX408" i="13"/>
  <c r="CU408" i="13"/>
  <c r="DW408" i="13"/>
  <c r="CW408" i="13"/>
  <c r="DR408" i="13"/>
  <c r="DB408" i="13"/>
  <c r="DJ408" i="13"/>
  <c r="CC408" i="13"/>
  <c r="CB408" i="13"/>
  <c r="DG408" i="13"/>
  <c r="BQ408" i="13"/>
  <c r="CS408" i="13"/>
  <c r="DN408" i="13"/>
  <c r="DS408" i="13"/>
  <c r="CI408" i="13"/>
  <c r="CH408" i="13"/>
  <c r="CY408" i="13"/>
  <c r="DT408" i="13"/>
  <c r="DQ408" i="13"/>
  <c r="DA408" i="13"/>
  <c r="DH408" i="13"/>
  <c r="DY408" i="13"/>
  <c r="CM408" i="13"/>
  <c r="DO408" i="13"/>
  <c r="CX408" i="13"/>
  <c r="BY408" i="13"/>
  <c r="CQ408" i="13"/>
  <c r="CT408" i="13"/>
  <c r="CL408" i="13"/>
  <c r="CE408" i="13"/>
  <c r="CO408" i="13"/>
  <c r="CK408" i="13"/>
  <c r="DF408" i="13"/>
  <c r="DC408" i="13"/>
  <c r="BZ408" i="13"/>
  <c r="DL408" i="13"/>
  <c r="CF408" i="13"/>
  <c r="CP408" i="13"/>
  <c r="CG408" i="13"/>
  <c r="BX408" i="13"/>
  <c r="BW408" i="13"/>
  <c r="BV408" i="13"/>
  <c r="BU408" i="13"/>
  <c r="BZ404" i="14"/>
  <c r="DE404" i="14"/>
  <c r="DS404" i="14"/>
  <c r="CT404" i="14"/>
  <c r="DX404" i="14"/>
  <c r="DG404" i="14"/>
  <c r="BY404" i="14"/>
  <c r="CF404" i="14"/>
  <c r="CW404" i="14"/>
  <c r="DK404" i="14"/>
  <c r="CL404" i="14"/>
  <c r="DP404" i="14"/>
  <c r="CY404" i="14"/>
  <c r="CO404" i="14"/>
  <c r="DC404" i="14"/>
  <c r="DY404" i="14"/>
  <c r="DH404" i="14"/>
  <c r="CQ404" i="14"/>
  <c r="BW404" i="14"/>
  <c r="BX404" i="14"/>
  <c r="CA404" i="14"/>
  <c r="BV404" i="14"/>
  <c r="DT404" i="14"/>
  <c r="CU404" i="14"/>
  <c r="DQ404" i="14"/>
  <c r="CZ404" i="14"/>
  <c r="DV404" i="14"/>
  <c r="CD404" i="14"/>
  <c r="DD404" i="14"/>
  <c r="DR404" i="14"/>
  <c r="DA404" i="14"/>
  <c r="CJ404" i="14"/>
  <c r="DF404" i="14"/>
  <c r="CI404" i="14"/>
  <c r="CC404" i="14"/>
  <c r="DU404" i="14"/>
  <c r="CV404" i="14"/>
  <c r="DJ404" i="14"/>
  <c r="CS404" i="14"/>
  <c r="DW404" i="14"/>
  <c r="CX404" i="14"/>
  <c r="DI404" i="14"/>
  <c r="CK404" i="14"/>
  <c r="CR404" i="14"/>
  <c r="CE404" i="14"/>
  <c r="DM404" i="14"/>
  <c r="DO404" i="14"/>
  <c r="CN404" i="14"/>
  <c r="CP404" i="14"/>
  <c r="CB404" i="14"/>
  <c r="CM404" i="14"/>
  <c r="CG404" i="14"/>
  <c r="DB404" i="14"/>
  <c r="DN404" i="14"/>
  <c r="DL404" i="14"/>
  <c r="CH404" i="14"/>
  <c r="BU404" i="14"/>
  <c r="BT404" i="14"/>
  <c r="BS404" i="14"/>
  <c r="BR404" i="14"/>
  <c r="DZ280" i="14"/>
  <c r="CH423" i="13"/>
  <c r="DB423" i="13"/>
  <c r="CW423" i="13"/>
  <c r="CU423" i="13"/>
  <c r="CY423" i="13"/>
  <c r="CT423" i="13"/>
  <c r="CX423" i="13"/>
  <c r="CZ423" i="13"/>
  <c r="DA423" i="13"/>
  <c r="CR423" i="13"/>
  <c r="CN423" i="13"/>
  <c r="CP423" i="13"/>
  <c r="DU423" i="13"/>
  <c r="DD423" i="13"/>
  <c r="DR423" i="13"/>
  <c r="DX423" i="13"/>
  <c r="DW423" i="13"/>
  <c r="DM423" i="13"/>
  <c r="CF423" i="13"/>
  <c r="DF423" i="13"/>
  <c r="DK423" i="13"/>
  <c r="DS423" i="13"/>
  <c r="DE423" i="13"/>
  <c r="BX423" i="13"/>
  <c r="CE423" i="13"/>
  <c r="BZ423" i="13"/>
  <c r="DJ423" i="13"/>
  <c r="CG423" i="13"/>
  <c r="DY423" i="13"/>
  <c r="BS423" i="13"/>
  <c r="DV423" i="13"/>
  <c r="DH423" i="13"/>
  <c r="BQ423" i="13"/>
  <c r="DZ423" i="13" s="1"/>
  <c r="DI423" i="13"/>
  <c r="DC423" i="13"/>
  <c r="CA423" i="13"/>
  <c r="BT423" i="13"/>
  <c r="DT423" i="13"/>
  <c r="CC423" i="13"/>
  <c r="CD423" i="13"/>
  <c r="DN423" i="13"/>
  <c r="DG423" i="13"/>
  <c r="CQ423" i="13"/>
  <c r="BW423" i="13"/>
  <c r="CS423" i="13"/>
  <c r="DL423" i="13"/>
  <c r="BY423" i="13"/>
  <c r="CB423" i="13"/>
  <c r="BV423" i="13"/>
  <c r="DQ423" i="13"/>
  <c r="CO423" i="13"/>
  <c r="CV423" i="13"/>
  <c r="BU423" i="13"/>
  <c r="DP423" i="13"/>
  <c r="BR423" i="13"/>
  <c r="DO423" i="13"/>
  <c r="CM423" i="13"/>
  <c r="CL423" i="13"/>
  <c r="CK423" i="13"/>
  <c r="CJ423" i="13"/>
  <c r="CX114" i="12"/>
  <c r="DE114" i="12"/>
  <c r="DM114" i="12"/>
  <c r="DG114" i="12"/>
  <c r="DF114" i="12"/>
  <c r="CN114" i="12"/>
  <c r="CL114" i="12"/>
  <c r="DX114" i="12"/>
  <c r="CQ114" i="12"/>
  <c r="BZ114" i="12"/>
  <c r="CF114" i="12"/>
  <c r="CD114" i="12"/>
  <c r="DP114" i="12"/>
  <c r="CI114" i="12"/>
  <c r="BR114" i="12"/>
  <c r="BX114" i="12"/>
  <c r="BV114" i="12"/>
  <c r="CR114" i="12"/>
  <c r="CA114" i="12"/>
  <c r="DU114" i="12"/>
  <c r="DL114" i="12"/>
  <c r="DS114" i="12"/>
  <c r="DY114" i="12"/>
  <c r="CJ114" i="12"/>
  <c r="BS114" i="12"/>
  <c r="CO114" i="12"/>
  <c r="CE114" i="12"/>
  <c r="CK114" i="12"/>
  <c r="BT114" i="12"/>
  <c r="DN114" i="12"/>
  <c r="BY114" i="12"/>
  <c r="DD114" i="12"/>
  <c r="BW114" i="12"/>
  <c r="CC114" i="12"/>
  <c r="DW114" i="12"/>
  <c r="CP114" i="12"/>
  <c r="BQ114" i="12"/>
  <c r="DQ114" i="12"/>
  <c r="DJ114" i="12"/>
  <c r="BU114" i="12"/>
  <c r="DV114" i="12"/>
  <c r="CB114" i="12"/>
  <c r="DO114" i="12"/>
  <c r="DH114" i="12"/>
  <c r="DI114" i="12"/>
  <c r="DT114" i="12"/>
  <c r="CH114" i="12"/>
  <c r="CM114" i="12"/>
  <c r="CG114" i="12"/>
  <c r="DK114" i="12"/>
  <c r="DR114" i="12"/>
  <c r="DC114" i="12"/>
  <c r="DB114" i="12"/>
  <c r="DA114" i="12"/>
  <c r="CZ114" i="12"/>
  <c r="CY114" i="12"/>
  <c r="CW114" i="12"/>
  <c r="CV114" i="12"/>
  <c r="CU114" i="12"/>
  <c r="BY341" i="14"/>
  <c r="BZ341" i="14"/>
  <c r="CJ341" i="14"/>
  <c r="BX341" i="14"/>
  <c r="DR341" i="14"/>
  <c r="DA341" i="14"/>
  <c r="DW341" i="14"/>
  <c r="CX341" i="14"/>
  <c r="DL341" i="14"/>
  <c r="CM341" i="14"/>
  <c r="CB341" i="14"/>
  <c r="CF341" i="14"/>
  <c r="DJ341" i="14"/>
  <c r="CS341" i="14"/>
  <c r="DO341" i="14"/>
  <c r="CP341" i="14"/>
  <c r="DD341" i="14"/>
  <c r="DB341" i="14"/>
  <c r="CK341" i="14"/>
  <c r="DG341" i="14"/>
  <c r="DU341" i="14"/>
  <c r="CV341" i="14"/>
  <c r="CE341" i="14"/>
  <c r="CH341" i="14"/>
  <c r="CL341" i="14"/>
  <c r="DP341" i="14"/>
  <c r="CQ341" i="14"/>
  <c r="DE341" i="14"/>
  <c r="DS341" i="14"/>
  <c r="CG341" i="14"/>
  <c r="CA341" i="14"/>
  <c r="DY341" i="14"/>
  <c r="DH341" i="14"/>
  <c r="DV341" i="14"/>
  <c r="CW341" i="14"/>
  <c r="DK341" i="14"/>
  <c r="DI341" i="14"/>
  <c r="CO341" i="14"/>
  <c r="CI341" i="14"/>
  <c r="CY341" i="14"/>
  <c r="CU341" i="14"/>
  <c r="DQ341" i="14"/>
  <c r="DM341" i="14"/>
  <c r="CN341" i="14"/>
  <c r="CT341" i="14"/>
  <c r="DC341" i="14"/>
  <c r="BW341" i="14"/>
  <c r="CC341" i="14"/>
  <c r="DX341" i="14"/>
  <c r="CD341" i="14"/>
  <c r="CZ341" i="14"/>
  <c r="CR341" i="14"/>
  <c r="DN341" i="14"/>
  <c r="DT341" i="14"/>
  <c r="DF341" i="14"/>
  <c r="BV341" i="14"/>
  <c r="BU341" i="14"/>
  <c r="BT341" i="14"/>
  <c r="BS341" i="14"/>
  <c r="BR341" i="14"/>
  <c r="CJ421" i="13"/>
  <c r="CM421" i="13"/>
  <c r="CS421" i="13"/>
  <c r="CN421" i="13"/>
  <c r="CP421" i="13"/>
  <c r="CW421" i="13"/>
  <c r="CT421" i="13"/>
  <c r="CV421" i="13"/>
  <c r="DU421" i="13"/>
  <c r="BX421" i="13"/>
  <c r="DG421" i="13"/>
  <c r="DX421" i="13"/>
  <c r="BR421" i="13"/>
  <c r="CZ421" i="13"/>
  <c r="DM421" i="13"/>
  <c r="DY421" i="13"/>
  <c r="BT421" i="13"/>
  <c r="DC421" i="13"/>
  <c r="DW421" i="13"/>
  <c r="DE421" i="13"/>
  <c r="DQ421" i="13"/>
  <c r="DR421" i="13"/>
  <c r="DV421" i="13"/>
  <c r="DO421" i="13"/>
  <c r="BY421" i="13"/>
  <c r="DI421" i="13"/>
  <c r="DF421" i="13"/>
  <c r="CD421" i="13"/>
  <c r="DK421" i="13"/>
  <c r="DT421" i="13"/>
  <c r="CC421" i="13"/>
  <c r="BS421" i="13"/>
  <c r="CB421" i="13"/>
  <c r="BW421" i="13"/>
  <c r="CX421" i="13"/>
  <c r="DL421" i="13"/>
  <c r="BU421" i="13"/>
  <c r="DN421" i="13"/>
  <c r="DB421" i="13"/>
  <c r="BZ421" i="13"/>
  <c r="CU421" i="13"/>
  <c r="DP421" i="13"/>
  <c r="CL421" i="13"/>
  <c r="DH421" i="13"/>
  <c r="CA421" i="13"/>
  <c r="BV421" i="13"/>
  <c r="BQ421" i="13"/>
  <c r="DZ421" i="13" s="1"/>
  <c r="CQ421" i="13"/>
  <c r="CO421" i="13"/>
  <c r="DD421" i="13"/>
  <c r="DJ421" i="13"/>
  <c r="CR421" i="13"/>
  <c r="DA421" i="13"/>
  <c r="CY421" i="13"/>
  <c r="DS421" i="13"/>
  <c r="CE421" i="13"/>
  <c r="CK421" i="13"/>
  <c r="CI421" i="13"/>
  <c r="CH421" i="13"/>
  <c r="DE429" i="13"/>
  <c r="DH429" i="13"/>
  <c r="CY429" i="13"/>
  <c r="CU429" i="13"/>
  <c r="CX429" i="13"/>
  <c r="CZ429" i="13"/>
  <c r="DC429" i="13"/>
  <c r="DD429" i="13"/>
  <c r="CG429" i="13"/>
  <c r="DQ429" i="13"/>
  <c r="CM429" i="13"/>
  <c r="DW429" i="13"/>
  <c r="CE429" i="13"/>
  <c r="DB429" i="13"/>
  <c r="BY429" i="13"/>
  <c r="DI429" i="13"/>
  <c r="CA429" i="13"/>
  <c r="CH429" i="13"/>
  <c r="DS429" i="13"/>
  <c r="CW429" i="13"/>
  <c r="BQ429" i="13"/>
  <c r="DZ429" i="13" s="1"/>
  <c r="CK429" i="13"/>
  <c r="DV429" i="13"/>
  <c r="DP429" i="13"/>
  <c r="CD429" i="13"/>
  <c r="DA429" i="13"/>
  <c r="DT429" i="13"/>
  <c r="CC429" i="13"/>
  <c r="CI429" i="13"/>
  <c r="BZ429" i="13"/>
  <c r="DK429" i="13"/>
  <c r="CV429" i="13"/>
  <c r="DF429" i="13"/>
  <c r="CF429" i="13"/>
  <c r="DO429" i="13"/>
  <c r="DX429" i="13"/>
  <c r="BS429" i="13"/>
  <c r="BT429" i="13"/>
  <c r="DU429" i="13"/>
  <c r="BX429" i="13"/>
  <c r="CB429" i="13"/>
  <c r="CJ429" i="13"/>
  <c r="DJ429" i="13"/>
  <c r="DM429" i="13"/>
  <c r="CL429" i="13"/>
  <c r="DY429" i="13"/>
  <c r="DL429" i="13"/>
  <c r="DR429" i="13"/>
  <c r="BU429" i="13"/>
  <c r="DN429" i="13"/>
  <c r="DG429" i="13"/>
  <c r="BV429" i="13"/>
  <c r="BR429" i="13"/>
  <c r="BW429" i="13"/>
  <c r="CT429" i="13"/>
  <c r="CS429" i="13"/>
  <c r="CR429" i="13"/>
  <c r="CQ429" i="13"/>
  <c r="CP429" i="13"/>
  <c r="DC380" i="14"/>
  <c r="DV380" i="14"/>
  <c r="DT380" i="14"/>
  <c r="DK380" i="14"/>
  <c r="DS380" i="14"/>
  <c r="CS380" i="14"/>
  <c r="BS380" i="14"/>
  <c r="CG380" i="14"/>
  <c r="CM380" i="14"/>
  <c r="BT380" i="14"/>
  <c r="DR380" i="14"/>
  <c r="DB380" i="14"/>
  <c r="CK380" i="14"/>
  <c r="CX380" i="14"/>
  <c r="BY380" i="14"/>
  <c r="CE380" i="14"/>
  <c r="DO380" i="14"/>
  <c r="CT380" i="14"/>
  <c r="CC380" i="14"/>
  <c r="CP380" i="14"/>
  <c r="BQ380" i="14"/>
  <c r="DZ380" i="14" s="1"/>
  <c r="BW380" i="14"/>
  <c r="CD380" i="14"/>
  <c r="CY380" i="14"/>
  <c r="BZ380" i="14"/>
  <c r="CN380" i="14"/>
  <c r="CB380" i="14"/>
  <c r="DP380" i="14"/>
  <c r="BV380" i="14"/>
  <c r="CQ380" i="14"/>
  <c r="BR380" i="14"/>
  <c r="CF380" i="14"/>
  <c r="DX380" i="14"/>
  <c r="DM380" i="14"/>
  <c r="CH380" i="14"/>
  <c r="CJ380" i="14"/>
  <c r="DU380" i="14"/>
  <c r="DL380" i="14"/>
  <c r="DA380" i="14"/>
  <c r="BX380" i="14"/>
  <c r="DQ380" i="14"/>
  <c r="DW380" i="14"/>
  <c r="CA380" i="14"/>
  <c r="CZ380" i="14"/>
  <c r="DJ380" i="14"/>
  <c r="BU380" i="14"/>
  <c r="CI380" i="14"/>
  <c r="CW380" i="14"/>
  <c r="CO380" i="14"/>
  <c r="CV380" i="14"/>
  <c r="CU380" i="14"/>
  <c r="DY380" i="14"/>
  <c r="DN380" i="14"/>
  <c r="CR380" i="14"/>
  <c r="CL380" i="14"/>
  <c r="DI380" i="14"/>
  <c r="DH380" i="14"/>
  <c r="DG380" i="14"/>
  <c r="DF380" i="14"/>
  <c r="DE380" i="14"/>
  <c r="DZ290" i="14"/>
  <c r="BM401" i="12"/>
  <c r="BQ401" i="12" s="1"/>
  <c r="DZ401" i="12" s="1"/>
  <c r="AT507" i="12"/>
  <c r="AL499" i="12"/>
  <c r="AF493" i="12"/>
  <c r="AC490" i="12"/>
  <c r="M474" i="12"/>
  <c r="I470" i="12"/>
  <c r="AG494" i="12"/>
  <c r="AR505" i="12"/>
  <c r="AO502" i="12"/>
  <c r="AB489" i="12"/>
  <c r="R479" i="12"/>
  <c r="K472" i="12"/>
  <c r="G468" i="12"/>
  <c r="AQ504" i="12"/>
  <c r="AP503" i="12"/>
  <c r="AM500" i="12"/>
  <c r="Z487" i="12"/>
  <c r="P477" i="12"/>
  <c r="AA488" i="12"/>
  <c r="F467" i="12"/>
  <c r="Y486" i="12"/>
  <c r="AW510" i="12"/>
  <c r="AK498" i="12"/>
  <c r="X485" i="12"/>
  <c r="N475" i="12"/>
  <c r="U482" i="12"/>
  <c r="D465" i="12"/>
  <c r="AE492" i="12"/>
  <c r="AU508" i="12"/>
  <c r="AJ497" i="12"/>
  <c r="V483" i="12"/>
  <c r="L473" i="12"/>
  <c r="W484" i="12"/>
  <c r="E466" i="12"/>
  <c r="AS506" i="12"/>
  <c r="AH495" i="12"/>
  <c r="T481" i="12"/>
  <c r="J471" i="12"/>
  <c r="H469" i="12"/>
  <c r="Q478" i="12"/>
  <c r="AV509" i="12"/>
  <c r="AN501" i="12"/>
  <c r="AI496" i="12"/>
  <c r="AD491" i="12"/>
  <c r="O476" i="12"/>
  <c r="S480" i="12"/>
  <c r="CW437" i="13"/>
  <c r="BW91" i="12"/>
  <c r="CP91" i="12"/>
  <c r="CM91" i="12"/>
  <c r="CO91" i="12"/>
  <c r="CN91" i="12"/>
  <c r="CI91" i="12"/>
  <c r="CK91" i="12"/>
  <c r="CG91" i="12"/>
  <c r="CH91" i="12"/>
  <c r="DP91" i="12"/>
  <c r="CY91" i="12"/>
  <c r="DU91" i="12"/>
  <c r="CV91" i="12"/>
  <c r="CT91" i="12"/>
  <c r="DH91" i="12"/>
  <c r="CQ91" i="12"/>
  <c r="DM91" i="12"/>
  <c r="DS91" i="12"/>
  <c r="DY91" i="12"/>
  <c r="CJ91" i="12"/>
  <c r="CZ91" i="12"/>
  <c r="BS91" i="12"/>
  <c r="DE91" i="12"/>
  <c r="DK91" i="12"/>
  <c r="DQ91" i="12"/>
  <c r="CR91" i="12"/>
  <c r="DV91" i="12"/>
  <c r="CW91" i="12"/>
  <c r="DC91" i="12"/>
  <c r="DI91" i="12"/>
  <c r="DW91" i="12"/>
  <c r="DF91" i="12"/>
  <c r="DT91" i="12"/>
  <c r="DR91" i="12"/>
  <c r="CS91" i="12"/>
  <c r="DO91" i="12"/>
  <c r="CX91" i="12"/>
  <c r="DL91" i="12"/>
  <c r="DJ91" i="12"/>
  <c r="BU91" i="12"/>
  <c r="CU91" i="12"/>
  <c r="DX91" i="12"/>
  <c r="DB91" i="12"/>
  <c r="CL91" i="12"/>
  <c r="BT91" i="12"/>
  <c r="DA91" i="12"/>
  <c r="DG91" i="12"/>
  <c r="DN91" i="12"/>
  <c r="BR91" i="12"/>
  <c r="BQ91" i="12"/>
  <c r="DD91" i="12"/>
  <c r="CF91" i="12"/>
  <c r="CE91" i="12"/>
  <c r="CD91" i="12"/>
  <c r="CC91" i="12"/>
  <c r="CB91" i="12"/>
  <c r="CA91" i="12"/>
  <c r="BZ91" i="12"/>
  <c r="BY91" i="12"/>
  <c r="BX91" i="12"/>
  <c r="CN108" i="12"/>
  <c r="DZ283" i="14"/>
  <c r="CN414" i="13"/>
  <c r="CP414" i="13"/>
  <c r="BU414" i="13"/>
  <c r="DE414" i="13"/>
  <c r="DK414" i="13"/>
  <c r="DD414" i="13"/>
  <c r="BV414" i="13"/>
  <c r="DX414" i="13"/>
  <c r="CW414" i="13"/>
  <c r="CX414" i="13"/>
  <c r="DT414" i="13"/>
  <c r="DN414" i="13"/>
  <c r="CI414" i="13"/>
  <c r="DP414" i="13"/>
  <c r="BQ414" i="13"/>
  <c r="DZ414" i="13" s="1"/>
  <c r="BX414" i="13"/>
  <c r="DB414" i="13"/>
  <c r="CT414" i="13"/>
  <c r="DH414" i="13"/>
  <c r="DO414" i="13"/>
  <c r="DG414" i="13"/>
  <c r="DS414" i="13"/>
  <c r="BW414" i="13"/>
  <c r="CK414" i="13"/>
  <c r="DQ414" i="13"/>
  <c r="BT414" i="13"/>
  <c r="DL414" i="13"/>
  <c r="DF414" i="13"/>
  <c r="DR414" i="13"/>
  <c r="CG414" i="13"/>
  <c r="DI414" i="13"/>
  <c r="DU414" i="13"/>
  <c r="CY414" i="13"/>
  <c r="BR414" i="13"/>
  <c r="CU414" i="13"/>
  <c r="DA414" i="13"/>
  <c r="DJ414" i="13"/>
  <c r="CM414" i="13"/>
  <c r="CZ414" i="13"/>
  <c r="DM414" i="13"/>
  <c r="CJ414" i="13"/>
  <c r="DC414" i="13"/>
  <c r="CR414" i="13"/>
  <c r="CE414" i="13"/>
  <c r="BS414" i="13"/>
  <c r="DV414" i="13"/>
  <c r="CS414" i="13"/>
  <c r="DY414" i="13"/>
  <c r="CH414" i="13"/>
  <c r="DW414" i="13"/>
  <c r="CQ414" i="13"/>
  <c r="CV414" i="13"/>
  <c r="CL414" i="13"/>
  <c r="CO414" i="13"/>
  <c r="CF414" i="13"/>
  <c r="CD414" i="13"/>
  <c r="CC414" i="13"/>
  <c r="CB414" i="13"/>
  <c r="CA414" i="13"/>
  <c r="CE354" i="14"/>
  <c r="CV354" i="14"/>
  <c r="DU354" i="14"/>
  <c r="BW354" i="14"/>
  <c r="DA354" i="14"/>
  <c r="CB354" i="14"/>
  <c r="BR354" i="14"/>
  <c r="CT354" i="14"/>
  <c r="DM354" i="14"/>
  <c r="DR354" i="14"/>
  <c r="BU354" i="14"/>
  <c r="DP354" i="14"/>
  <c r="DF354" i="14"/>
  <c r="CL354" i="14"/>
  <c r="DW354" i="14"/>
  <c r="DE354" i="14"/>
  <c r="DJ354" i="14"/>
  <c r="DX354" i="14"/>
  <c r="BZ354" i="14"/>
  <c r="CS354" i="14"/>
  <c r="CU354" i="14"/>
  <c r="CO354" i="14"/>
  <c r="CJ354" i="14"/>
  <c r="DG354" i="14"/>
  <c r="BQ354" i="14"/>
  <c r="BV354" i="14"/>
  <c r="DV354" i="14"/>
  <c r="BX354" i="14"/>
  <c r="CW354" i="14"/>
  <c r="CY354" i="14"/>
  <c r="DS354" i="14"/>
  <c r="DY354" i="14"/>
  <c r="CZ354" i="14"/>
  <c r="DL354" i="14"/>
  <c r="CR354" i="14"/>
  <c r="DQ354" i="14"/>
  <c r="CK354" i="14"/>
  <c r="DO354" i="14"/>
  <c r="DI354" i="14"/>
  <c r="CA354" i="14"/>
  <c r="DD354" i="14"/>
  <c r="BY354" i="14"/>
  <c r="CX354" i="14"/>
  <c r="DK354" i="14"/>
  <c r="DN354" i="14"/>
  <c r="DB354" i="14"/>
  <c r="DH354" i="14"/>
  <c r="BS354" i="14"/>
  <c r="CM354" i="14"/>
  <c r="DC354" i="14"/>
  <c r="DT354" i="14"/>
  <c r="BT354" i="14"/>
  <c r="CP354" i="14"/>
  <c r="CQ354" i="14"/>
  <c r="CN354" i="14"/>
  <c r="CI354" i="14"/>
  <c r="CH354" i="14"/>
  <c r="CG354" i="14"/>
  <c r="CF354" i="14"/>
  <c r="AQ315" i="12"/>
  <c r="AL310" i="12"/>
  <c r="Z298" i="12"/>
  <c r="J282" i="12"/>
  <c r="U293" i="12"/>
  <c r="E277" i="12"/>
  <c r="AO313" i="12"/>
  <c r="AJ308" i="12"/>
  <c r="X296" i="12"/>
  <c r="H280" i="12"/>
  <c r="S291" i="12"/>
  <c r="D276" i="12"/>
  <c r="AM311" i="12"/>
  <c r="AH306" i="12"/>
  <c r="V294" i="12"/>
  <c r="F278" i="12"/>
  <c r="Q289" i="12"/>
  <c r="AK309" i="12"/>
  <c r="AF304" i="12"/>
  <c r="T292" i="12"/>
  <c r="AG305" i="12"/>
  <c r="O287" i="12"/>
  <c r="AT318" i="12"/>
  <c r="AD302" i="12"/>
  <c r="R290" i="12"/>
  <c r="AE303" i="12"/>
  <c r="M285" i="12"/>
  <c r="AR316" i="12"/>
  <c r="AB300" i="12"/>
  <c r="P288" i="12"/>
  <c r="AA299" i="12"/>
  <c r="K283" i="12"/>
  <c r="B340" i="12"/>
  <c r="AP314" i="12"/>
  <c r="AC301" i="12"/>
  <c r="N286" i="12"/>
  <c r="Y297" i="12"/>
  <c r="I281" i="12"/>
  <c r="AN312" i="12"/>
  <c r="AS317" i="12"/>
  <c r="L284" i="12"/>
  <c r="G279" i="12"/>
  <c r="W295" i="12"/>
  <c r="AI307" i="12"/>
  <c r="CP107" i="12"/>
  <c r="DF107" i="12"/>
  <c r="CY107" i="12"/>
  <c r="CW107" i="12"/>
  <c r="DC107" i="12"/>
  <c r="DA107" i="12"/>
  <c r="DD107" i="12"/>
  <c r="DE107" i="12"/>
  <c r="CX107" i="12"/>
  <c r="DP107" i="12"/>
  <c r="CI107" i="12"/>
  <c r="DU107" i="12"/>
  <c r="BX107" i="12"/>
  <c r="BV107" i="12"/>
  <c r="DH107" i="12"/>
  <c r="CA107" i="12"/>
  <c r="DM107" i="12"/>
  <c r="DS107" i="12"/>
  <c r="DY107" i="12"/>
  <c r="CJ107" i="12"/>
  <c r="BS107" i="12"/>
  <c r="CG107" i="12"/>
  <c r="DK107" i="12"/>
  <c r="DQ107" i="12"/>
  <c r="CB107" i="12"/>
  <c r="DV107" i="12"/>
  <c r="BY107" i="12"/>
  <c r="CE107" i="12"/>
  <c r="DI107" i="12"/>
  <c r="DW107" i="12"/>
  <c r="CH107" i="12"/>
  <c r="DT107" i="12"/>
  <c r="DR107" i="12"/>
  <c r="CC107" i="12"/>
  <c r="DB107" i="12"/>
  <c r="DO107" i="12"/>
  <c r="BZ107" i="12"/>
  <c r="DL107" i="12"/>
  <c r="DJ107" i="12"/>
  <c r="BU107" i="12"/>
  <c r="CZ107" i="12"/>
  <c r="BQ107" i="12"/>
  <c r="CF107" i="12"/>
  <c r="BT107" i="12"/>
  <c r="BW107" i="12"/>
  <c r="CK107" i="12"/>
  <c r="DX107" i="12"/>
  <c r="CD107" i="12"/>
  <c r="DG107" i="12"/>
  <c r="BR107" i="12"/>
  <c r="DN107" i="12"/>
  <c r="CV107" i="12"/>
  <c r="CU107" i="12"/>
  <c r="CT107" i="12"/>
  <c r="CS107" i="12"/>
  <c r="CR107" i="12"/>
  <c r="CQ107" i="12"/>
  <c r="CO107" i="12"/>
  <c r="CN107" i="12"/>
  <c r="DZ347" i="13"/>
  <c r="CN348" i="14"/>
  <c r="CQ348" i="14"/>
  <c r="DT348" i="14"/>
  <c r="DR348" i="14"/>
  <c r="DA348" i="14"/>
  <c r="BT348" i="14"/>
  <c r="DF348" i="14"/>
  <c r="CL348" i="14"/>
  <c r="CK348" i="14"/>
  <c r="DL348" i="14"/>
  <c r="DJ348" i="14"/>
  <c r="CS348" i="14"/>
  <c r="DW348" i="14"/>
  <c r="CX348" i="14"/>
  <c r="CF348" i="14"/>
  <c r="CE348" i="14"/>
  <c r="CG348" i="14"/>
  <c r="DD348" i="14"/>
  <c r="DB348" i="14"/>
  <c r="BU348" i="14"/>
  <c r="DO348" i="14"/>
  <c r="BR348" i="14"/>
  <c r="CO348" i="14"/>
  <c r="DM348" i="14"/>
  <c r="DS348" i="14"/>
  <c r="BV348" i="14"/>
  <c r="DP348" i="14"/>
  <c r="CY348" i="14"/>
  <c r="CH348" i="14"/>
  <c r="DE348" i="14"/>
  <c r="DK348" i="14"/>
  <c r="DY348" i="14"/>
  <c r="DH348" i="14"/>
  <c r="BS348" i="14"/>
  <c r="CI348" i="14"/>
  <c r="CD348" i="14"/>
  <c r="CJ348" i="14"/>
  <c r="CP348" i="14"/>
  <c r="CW348" i="14"/>
  <c r="DX348" i="14"/>
  <c r="CU348" i="14"/>
  <c r="DN348" i="14"/>
  <c r="CT348" i="14"/>
  <c r="DQ348" i="14"/>
  <c r="DI348" i="14"/>
  <c r="DU348" i="14"/>
  <c r="CZ348" i="14"/>
  <c r="CM348" i="14"/>
  <c r="BQ348" i="14"/>
  <c r="CR348" i="14"/>
  <c r="DC348" i="14"/>
  <c r="DV348" i="14"/>
  <c r="CV348" i="14"/>
  <c r="DG348" i="14"/>
  <c r="CC348" i="14"/>
  <c r="CB348" i="14"/>
  <c r="CA348" i="14"/>
  <c r="BZ348" i="14"/>
  <c r="BY348" i="14"/>
  <c r="BM469" i="13"/>
  <c r="BM501" i="13"/>
  <c r="CV501" i="13" s="1"/>
  <c r="BM495" i="13"/>
  <c r="CP495" i="13" s="1"/>
  <c r="BM438" i="14"/>
  <c r="BM157" i="12"/>
  <c r="BX157" i="12" s="1"/>
  <c r="CJ425" i="13"/>
  <c r="CV425" i="13"/>
  <c r="CP425" i="13"/>
  <c r="DC425" i="13"/>
  <c r="CW425" i="13"/>
  <c r="DD425" i="13"/>
  <c r="CR425" i="13"/>
  <c r="CU425" i="13"/>
  <c r="DB425" i="13"/>
  <c r="CT425" i="13"/>
  <c r="DL425" i="13"/>
  <c r="DR425" i="13"/>
  <c r="DG425" i="13"/>
  <c r="DS425" i="13"/>
  <c r="DH425" i="13"/>
  <c r="DU425" i="13"/>
  <c r="CF425" i="13"/>
  <c r="DF425" i="13"/>
  <c r="BW425" i="13"/>
  <c r="BR425" i="13"/>
  <c r="DA425" i="13"/>
  <c r="CY425" i="13"/>
  <c r="DM425" i="13"/>
  <c r="BX425" i="13"/>
  <c r="CE425" i="13"/>
  <c r="DV425" i="13"/>
  <c r="CI425" i="13"/>
  <c r="DE425" i="13"/>
  <c r="DY425" i="13"/>
  <c r="BS425" i="13"/>
  <c r="BV425" i="13"/>
  <c r="DP425" i="13"/>
  <c r="BY425" i="13"/>
  <c r="DI425" i="13"/>
  <c r="DK425" i="13"/>
  <c r="CH425" i="13"/>
  <c r="DN425" i="13"/>
  <c r="BQ425" i="13"/>
  <c r="DZ425" i="13" s="1"/>
  <c r="CC425" i="13"/>
  <c r="BZ425" i="13"/>
  <c r="CB425" i="13"/>
  <c r="CA425" i="13"/>
  <c r="BT425" i="13"/>
  <c r="DT425" i="13"/>
  <c r="CZ425" i="13"/>
  <c r="CG425" i="13"/>
  <c r="CD425" i="13"/>
  <c r="DJ425" i="13"/>
  <c r="CS425" i="13"/>
  <c r="DQ425" i="13"/>
  <c r="BU425" i="13"/>
  <c r="CX425" i="13"/>
  <c r="DX425" i="13"/>
  <c r="CQ425" i="13"/>
  <c r="DW425" i="13"/>
  <c r="DO425" i="13"/>
  <c r="CO425" i="13"/>
  <c r="CN425" i="13"/>
  <c r="CM425" i="13"/>
  <c r="CL425" i="13"/>
  <c r="DZ287" i="14"/>
  <c r="DV124" i="12"/>
  <c r="DN124" i="12"/>
  <c r="DT124" i="12"/>
  <c r="DW124" i="12"/>
  <c r="BT124" i="12"/>
  <c r="CG124" i="12"/>
  <c r="BW124" i="12"/>
  <c r="BX124" i="12"/>
  <c r="CH124" i="12"/>
  <c r="DU124" i="12"/>
  <c r="DQ124" i="12"/>
  <c r="CY124" i="12"/>
  <c r="BY124" i="12"/>
  <c r="DY124" i="12"/>
  <c r="CX124" i="12"/>
  <c r="CD124" i="12"/>
  <c r="DO124" i="12"/>
  <c r="CQ124" i="12"/>
  <c r="CV124" i="12"/>
  <c r="DA124" i="12"/>
  <c r="BV124" i="12"/>
  <c r="BZ124" i="12"/>
  <c r="DX124" i="12"/>
  <c r="CI124" i="12"/>
  <c r="CN124" i="12"/>
  <c r="CS124" i="12"/>
  <c r="CT124" i="12"/>
  <c r="CR124" i="12"/>
  <c r="BS124" i="12"/>
  <c r="CU124" i="12"/>
  <c r="CC124" i="12"/>
  <c r="CP124" i="12"/>
  <c r="CJ124" i="12"/>
  <c r="CW124" i="12"/>
  <c r="CM124" i="12"/>
  <c r="BU124" i="12"/>
  <c r="BQ124" i="12"/>
  <c r="DZ124" i="12" s="1"/>
  <c r="DP124" i="12"/>
  <c r="DS124" i="12"/>
  <c r="CE124" i="12"/>
  <c r="CK124" i="12"/>
  <c r="DR124" i="12"/>
  <c r="DB124" i="12"/>
  <c r="CL124" i="12"/>
  <c r="CZ124" i="12"/>
  <c r="BR124" i="12"/>
  <c r="CB124" i="12"/>
  <c r="CA124" i="12"/>
  <c r="CO124" i="12"/>
  <c r="CF124" i="12"/>
  <c r="DM124" i="12"/>
  <c r="DL124" i="12"/>
  <c r="DK124" i="12"/>
  <c r="DJ124" i="12"/>
  <c r="DI124" i="12"/>
  <c r="DH124" i="12"/>
  <c r="DG124" i="12"/>
  <c r="DF124" i="12"/>
  <c r="DE124" i="12"/>
  <c r="DZ294" i="14"/>
  <c r="BY405" i="13"/>
  <c r="CB405" i="13"/>
  <c r="CD405" i="13"/>
  <c r="CE405" i="13"/>
  <c r="CJ405" i="13"/>
  <c r="CA405" i="13"/>
  <c r="CN405" i="13"/>
  <c r="DI405" i="13"/>
  <c r="CZ405" i="13"/>
  <c r="CX405" i="13"/>
  <c r="DE405" i="13"/>
  <c r="CG405" i="13"/>
  <c r="CC405" i="13"/>
  <c r="DR405" i="13"/>
  <c r="DA405" i="13"/>
  <c r="CO405" i="13"/>
  <c r="DV405" i="13"/>
  <c r="CQ405" i="13"/>
  <c r="DJ405" i="13"/>
  <c r="CS405" i="13"/>
  <c r="DX405" i="13"/>
  <c r="DH405" i="13"/>
  <c r="DS405" i="13"/>
  <c r="BX405" i="13"/>
  <c r="BW405" i="13"/>
  <c r="CF405" i="13"/>
  <c r="DB405" i="13"/>
  <c r="CK405" i="13"/>
  <c r="DM405" i="13"/>
  <c r="CW405" i="13"/>
  <c r="DF405" i="13"/>
  <c r="CI405" i="13"/>
  <c r="BZ405" i="13"/>
  <c r="CH405" i="13"/>
  <c r="DL405" i="13"/>
  <c r="CL405" i="13"/>
  <c r="DC405" i="13"/>
  <c r="CM405" i="13"/>
  <c r="DG405" i="13"/>
  <c r="BV405" i="13"/>
  <c r="DD405" i="13"/>
  <c r="DY405" i="13"/>
  <c r="CP405" i="13"/>
  <c r="DW405" i="13"/>
  <c r="CU405" i="13"/>
  <c r="DT405" i="13"/>
  <c r="DU405" i="13"/>
  <c r="CV405" i="13"/>
  <c r="DP405" i="13"/>
  <c r="CT405" i="13"/>
  <c r="CR405" i="13"/>
  <c r="DQ405" i="13"/>
  <c r="DO405" i="13"/>
  <c r="DN405" i="13"/>
  <c r="DK405" i="13"/>
  <c r="CY405" i="13"/>
  <c r="BU405" i="13"/>
  <c r="BT405" i="13"/>
  <c r="BS405" i="13"/>
  <c r="BR405" i="13"/>
  <c r="BU87" i="12"/>
  <c r="CF87" i="12"/>
  <c r="CH87" i="12"/>
  <c r="CL87" i="12"/>
  <c r="CE87" i="12"/>
  <c r="CG87" i="12"/>
  <c r="CD87" i="12"/>
  <c r="CC87" i="12"/>
  <c r="CJ87" i="12"/>
  <c r="CK87" i="12"/>
  <c r="DX87" i="12"/>
  <c r="CY87" i="12"/>
  <c r="DM87" i="12"/>
  <c r="CV87" i="12"/>
  <c r="DJ87" i="12"/>
  <c r="CI87" i="12"/>
  <c r="DP87" i="12"/>
  <c r="CQ87" i="12"/>
  <c r="DE87" i="12"/>
  <c r="CN87" i="12"/>
  <c r="DB87" i="12"/>
  <c r="DH87" i="12"/>
  <c r="DV87" i="12"/>
  <c r="CW87" i="12"/>
  <c r="DS87" i="12"/>
  <c r="CT87" i="12"/>
  <c r="CZ87" i="12"/>
  <c r="DN87" i="12"/>
  <c r="CO87" i="12"/>
  <c r="DK87" i="12"/>
  <c r="DY87" i="12"/>
  <c r="DW87" i="12"/>
  <c r="CX87" i="12"/>
  <c r="DT87" i="12"/>
  <c r="CU87" i="12"/>
  <c r="DI87" i="12"/>
  <c r="DO87" i="12"/>
  <c r="CP87" i="12"/>
  <c r="DL87" i="12"/>
  <c r="CM87" i="12"/>
  <c r="DA87" i="12"/>
  <c r="DC87" i="12"/>
  <c r="DR87" i="12"/>
  <c r="DF87" i="12"/>
  <c r="CR87" i="12"/>
  <c r="DQ87" i="12"/>
  <c r="DG87" i="12"/>
  <c r="CS87" i="12"/>
  <c r="DU87" i="12"/>
  <c r="BQ87" i="12"/>
  <c r="DD87" i="12"/>
  <c r="CB87" i="12"/>
  <c r="CA87" i="12"/>
  <c r="BZ87" i="12"/>
  <c r="BY87" i="12"/>
  <c r="BX87" i="12"/>
  <c r="BW87" i="12"/>
  <c r="BV87" i="12"/>
  <c r="BT87" i="12"/>
  <c r="AT26" i="9"/>
  <c r="BM473" i="13"/>
  <c r="BT473" i="13" s="1"/>
  <c r="BM490" i="13"/>
  <c r="CK490" i="13" s="1"/>
  <c r="CJ480" i="13"/>
  <c r="DT480" i="13"/>
  <c r="DX480" i="13"/>
  <c r="DH480" i="13"/>
  <c r="BU480" i="13"/>
  <c r="CN480" i="13"/>
  <c r="DQ480" i="13"/>
  <c r="BM509" i="13"/>
  <c r="BM488" i="13"/>
  <c r="CI488" i="13" s="1"/>
  <c r="CW428" i="13"/>
  <c r="CY428" i="13"/>
  <c r="CV428" i="13"/>
  <c r="DB428" i="13"/>
  <c r="DD428" i="13"/>
  <c r="DX428" i="13"/>
  <c r="CG428" i="13"/>
  <c r="CD428" i="13"/>
  <c r="BV428" i="13"/>
  <c r="BX428" i="13"/>
  <c r="CT428" i="13"/>
  <c r="DA428" i="13"/>
  <c r="DP428" i="13"/>
  <c r="BY428" i="13"/>
  <c r="DK428" i="13"/>
  <c r="DR428" i="13"/>
  <c r="BR428" i="13"/>
  <c r="CS428" i="13"/>
  <c r="DY428" i="13"/>
  <c r="DH428" i="13"/>
  <c r="BQ428" i="13"/>
  <c r="DZ428" i="13" s="1"/>
  <c r="CA428" i="13"/>
  <c r="DN428" i="13"/>
  <c r="DE428" i="13"/>
  <c r="DQ428" i="13"/>
  <c r="CJ428" i="13"/>
  <c r="DV428" i="13"/>
  <c r="BZ428" i="13"/>
  <c r="CH428" i="13"/>
  <c r="CU428" i="13"/>
  <c r="CX428" i="13"/>
  <c r="CK428" i="13"/>
  <c r="BT428" i="13"/>
  <c r="CI428" i="13"/>
  <c r="CL428" i="13"/>
  <c r="DT428" i="13"/>
  <c r="CC428" i="13"/>
  <c r="DU428" i="13"/>
  <c r="BW428" i="13"/>
  <c r="BS428" i="13"/>
  <c r="CE428" i="13"/>
  <c r="DF428" i="13"/>
  <c r="BU428" i="13"/>
  <c r="DL428" i="13"/>
  <c r="CB428" i="13"/>
  <c r="DG428" i="13"/>
  <c r="DM428" i="13"/>
  <c r="DJ428" i="13"/>
  <c r="DO428" i="13"/>
  <c r="DI428" i="13"/>
  <c r="CZ428" i="13"/>
  <c r="DS428" i="13"/>
  <c r="DC428" i="13"/>
  <c r="DW428" i="13"/>
  <c r="CF428" i="13"/>
  <c r="CR428" i="13"/>
  <c r="CQ428" i="13"/>
  <c r="CP428" i="13"/>
  <c r="CO428" i="13"/>
  <c r="BM421" i="14"/>
  <c r="CF421" i="14" s="1"/>
  <c r="BM409" i="14"/>
  <c r="BT409" i="14" s="1"/>
  <c r="BM425" i="14"/>
  <c r="CJ425" i="14" s="1"/>
  <c r="BM414" i="14"/>
  <c r="BY414" i="14" s="1"/>
  <c r="CR417" i="14"/>
  <c r="DF417" i="14"/>
  <c r="DJ417" i="14"/>
  <c r="DS417" i="14"/>
  <c r="DT417" i="14"/>
  <c r="DU417" i="14"/>
  <c r="CH417" i="14"/>
  <c r="BM434" i="14"/>
  <c r="CT434" i="14" s="1"/>
  <c r="DA365" i="14"/>
  <c r="CU365" i="14"/>
  <c r="BZ365" i="14"/>
  <c r="DJ365" i="14"/>
  <c r="CC365" i="14"/>
  <c r="DO365" i="14"/>
  <c r="DS365" i="14"/>
  <c r="DF365" i="14"/>
  <c r="DE365" i="14"/>
  <c r="CX365" i="14"/>
  <c r="BR365" i="14"/>
  <c r="CL365" i="14"/>
  <c r="BU365" i="14"/>
  <c r="CI365" i="14"/>
  <c r="CM365" i="14"/>
  <c r="CV365" i="14"/>
  <c r="DU365" i="14"/>
  <c r="CD365" i="14"/>
  <c r="DX365" i="14"/>
  <c r="CA365" i="14"/>
  <c r="DL365" i="14"/>
  <c r="DD365" i="14"/>
  <c r="CW365" i="14"/>
  <c r="CY365" i="14"/>
  <c r="DH365" i="14"/>
  <c r="DB365" i="14"/>
  <c r="DC365" i="14"/>
  <c r="DG365" i="14"/>
  <c r="CG365" i="14"/>
  <c r="DY365" i="14"/>
  <c r="CJ365" i="14"/>
  <c r="DK365" i="14"/>
  <c r="BX365" i="14"/>
  <c r="DV365" i="14"/>
  <c r="BY365" i="14"/>
  <c r="DQ365" i="14"/>
  <c r="CB365" i="14"/>
  <c r="CE365" i="14"/>
  <c r="CZ365" i="14"/>
  <c r="DI365" i="14"/>
  <c r="CF365" i="14"/>
  <c r="CK365" i="14"/>
  <c r="DN365" i="14"/>
  <c r="DP365" i="14"/>
  <c r="DM365" i="14"/>
  <c r="DW365" i="14"/>
  <c r="BQ365" i="14"/>
  <c r="BS365" i="14"/>
  <c r="BV365" i="14"/>
  <c r="DT365" i="14"/>
  <c r="DR365" i="14"/>
  <c r="BT365" i="14"/>
  <c r="BW365" i="14"/>
  <c r="CH365" i="14"/>
  <c r="CT365" i="14"/>
  <c r="CS365" i="14"/>
  <c r="CR365" i="14"/>
  <c r="CQ365" i="14"/>
  <c r="CP365" i="14"/>
  <c r="DA441" i="13"/>
  <c r="AH26" i="9"/>
  <c r="AG26" i="22" s="1"/>
  <c r="CZ105" i="12"/>
  <c r="CU105" i="12"/>
  <c r="DB105" i="12"/>
  <c r="DA105" i="12"/>
  <c r="CV105" i="12"/>
  <c r="CY105" i="12"/>
  <c r="CW105" i="12"/>
  <c r="DC105" i="12"/>
  <c r="DD105" i="12"/>
  <c r="DP105" i="12"/>
  <c r="CA105" i="12"/>
  <c r="DU105" i="12"/>
  <c r="CF105" i="12"/>
  <c r="CD105" i="12"/>
  <c r="DH105" i="12"/>
  <c r="BS105" i="12"/>
  <c r="DM105" i="12"/>
  <c r="BX105" i="12"/>
  <c r="BV105" i="12"/>
  <c r="CB105" i="12"/>
  <c r="DV105" i="12"/>
  <c r="DE105" i="12"/>
  <c r="DS105" i="12"/>
  <c r="DY105" i="12"/>
  <c r="BT105" i="12"/>
  <c r="DN105" i="12"/>
  <c r="CG105" i="12"/>
  <c r="DK105" i="12"/>
  <c r="DQ105" i="12"/>
  <c r="DO105" i="12"/>
  <c r="CH105" i="12"/>
  <c r="BQ105" i="12"/>
  <c r="BW105" i="12"/>
  <c r="CC105" i="12"/>
  <c r="DG105" i="12"/>
  <c r="BZ105" i="12"/>
  <c r="DT105" i="12"/>
  <c r="DR105" i="12"/>
  <c r="BU105" i="12"/>
  <c r="DW105" i="12"/>
  <c r="DI105" i="12"/>
  <c r="CI105" i="12"/>
  <c r="DF105" i="12"/>
  <c r="BR105" i="12"/>
  <c r="BY105" i="12"/>
  <c r="DL105" i="12"/>
  <c r="CX105" i="12"/>
  <c r="DJ105" i="12"/>
  <c r="CE105" i="12"/>
  <c r="DX105" i="12"/>
  <c r="CT105" i="12"/>
  <c r="CS105" i="12"/>
  <c r="CR105" i="12"/>
  <c r="CQ105" i="12"/>
  <c r="CP105" i="12"/>
  <c r="CO105" i="12"/>
  <c r="CN105" i="12"/>
  <c r="CM105" i="12"/>
  <c r="CL105" i="12"/>
  <c r="BM164" i="12"/>
  <c r="CE164" i="12" s="1"/>
  <c r="BM155" i="12"/>
  <c r="BV155" i="12" s="1"/>
  <c r="BM159" i="12"/>
  <c r="CA159" i="12" s="1"/>
  <c r="BM188" i="12"/>
  <c r="DC188" i="12" s="1"/>
  <c r="BM160" i="12"/>
  <c r="CA160" i="12" s="1"/>
  <c r="BM173" i="12"/>
  <c r="CN173" i="12" s="1"/>
  <c r="DD435" i="13"/>
  <c r="DI435" i="13"/>
  <c r="BT435" i="13"/>
  <c r="CF435" i="13"/>
  <c r="CK435" i="13"/>
  <c r="CL435" i="13"/>
  <c r="BZ435" i="13"/>
  <c r="DE435" i="13"/>
  <c r="DG435" i="13"/>
  <c r="DT435" i="13"/>
  <c r="DS435" i="13"/>
  <c r="BX435" i="13"/>
  <c r="CC435" i="13"/>
  <c r="DV435" i="13"/>
  <c r="DN435" i="13"/>
  <c r="DY435" i="13"/>
  <c r="CO435" i="13"/>
  <c r="DP435" i="13"/>
  <c r="BU435" i="13"/>
  <c r="CI435" i="13"/>
  <c r="DL435" i="13"/>
  <c r="DB435" i="13"/>
  <c r="DQ435" i="13"/>
  <c r="CG435" i="13"/>
  <c r="CM435" i="13"/>
  <c r="CH435" i="13"/>
  <c r="BS435" i="13"/>
  <c r="DH435" i="13"/>
  <c r="DM435" i="13"/>
  <c r="DC435" i="13"/>
  <c r="CR435" i="13"/>
  <c r="BQ435" i="13"/>
  <c r="DZ435" i="13" s="1"/>
  <c r="BW435" i="13"/>
  <c r="DU435" i="13"/>
  <c r="DO435" i="13"/>
  <c r="DK435" i="13"/>
  <c r="DA435" i="13"/>
  <c r="CJ435" i="13"/>
  <c r="DR435" i="13"/>
  <c r="DX435" i="13"/>
  <c r="CQ435" i="13"/>
  <c r="CP435" i="13"/>
  <c r="DF435" i="13"/>
  <c r="DW435" i="13"/>
  <c r="BR435" i="13"/>
  <c r="CB435" i="13"/>
  <c r="CA435" i="13"/>
  <c r="BY435" i="13"/>
  <c r="CN435" i="13"/>
  <c r="DJ435" i="13"/>
  <c r="CE435" i="13"/>
  <c r="CS435" i="13"/>
  <c r="CD435" i="13"/>
  <c r="CZ435" i="13"/>
  <c r="BV435" i="13"/>
  <c r="CY435" i="13"/>
  <c r="CX435" i="13"/>
  <c r="CW435" i="13"/>
  <c r="CV435" i="13"/>
  <c r="DP379" i="14"/>
  <c r="DS379" i="14"/>
  <c r="DL379" i="14"/>
  <c r="DQ379" i="14"/>
  <c r="DN379" i="14"/>
  <c r="CW379" i="14"/>
  <c r="BW379" i="14"/>
  <c r="CK379" i="14"/>
  <c r="BT379" i="14"/>
  <c r="CF379" i="14"/>
  <c r="DI379" i="14"/>
  <c r="DJ379" i="14"/>
  <c r="CO379" i="14"/>
  <c r="CT379" i="14"/>
  <c r="CC379" i="14"/>
  <c r="DW379" i="14"/>
  <c r="BX379" i="14"/>
  <c r="DR379" i="14"/>
  <c r="DU379" i="14"/>
  <c r="CG379" i="14"/>
  <c r="CL379" i="14"/>
  <c r="BU379" i="14"/>
  <c r="CY379" i="14"/>
  <c r="CN379" i="14"/>
  <c r="DV379" i="14"/>
  <c r="CP379" i="14"/>
  <c r="BQ379" i="14"/>
  <c r="DZ379" i="14" s="1"/>
  <c r="BV379" i="14"/>
  <c r="CZ379" i="14"/>
  <c r="CI379" i="14"/>
  <c r="DT379" i="14"/>
  <c r="CH379" i="14"/>
  <c r="CU379" i="14"/>
  <c r="DY379" i="14"/>
  <c r="CR379" i="14"/>
  <c r="CA379" i="14"/>
  <c r="DM379" i="14"/>
  <c r="DO379" i="14"/>
  <c r="BR379" i="14"/>
  <c r="CJ379" i="14"/>
  <c r="DK379" i="14"/>
  <c r="BY379" i="14"/>
  <c r="CB379" i="14"/>
  <c r="CM379" i="14"/>
  <c r="CQ379" i="14"/>
  <c r="CD379" i="14"/>
  <c r="CV379" i="14"/>
  <c r="DA379" i="14"/>
  <c r="BZ379" i="14"/>
  <c r="DX379" i="14"/>
  <c r="CX379" i="14"/>
  <c r="CE379" i="14"/>
  <c r="BS379" i="14"/>
  <c r="CS379" i="14"/>
  <c r="DH379" i="14"/>
  <c r="DG379" i="14"/>
  <c r="DF379" i="14"/>
  <c r="DE379" i="14"/>
  <c r="DD379" i="14"/>
  <c r="CA351" i="14"/>
  <c r="CS351" i="14"/>
  <c r="CO351" i="14"/>
  <c r="CL351" i="14"/>
  <c r="CN351" i="14"/>
  <c r="CM351" i="14"/>
  <c r="BU351" i="14"/>
  <c r="DG351" i="14"/>
  <c r="DU351" i="14"/>
  <c r="DD351" i="14"/>
  <c r="DR351" i="14"/>
  <c r="DX351" i="14"/>
  <c r="CY351" i="14"/>
  <c r="DM351" i="14"/>
  <c r="CV351" i="14"/>
  <c r="DJ351" i="14"/>
  <c r="CH351" i="14"/>
  <c r="DP351" i="14"/>
  <c r="BS351" i="14"/>
  <c r="DE351" i="14"/>
  <c r="BX351" i="14"/>
  <c r="DB351" i="14"/>
  <c r="CP351" i="14"/>
  <c r="DY351" i="14"/>
  <c r="CZ351" i="14"/>
  <c r="DN351" i="14"/>
  <c r="BY351" i="14"/>
  <c r="DK351" i="14"/>
  <c r="CQ351" i="14"/>
  <c r="CI351" i="14"/>
  <c r="DQ351" i="14"/>
  <c r="BT351" i="14"/>
  <c r="DF351" i="14"/>
  <c r="BQ351" i="14"/>
  <c r="DC351" i="14"/>
  <c r="CT351" i="14"/>
  <c r="DV351" i="14"/>
  <c r="BW351" i="14"/>
  <c r="DA351" i="14"/>
  <c r="DT351" i="14"/>
  <c r="CK351" i="14"/>
  <c r="CR351" i="14"/>
  <c r="DO351" i="14"/>
  <c r="CU351" i="14"/>
  <c r="BR351" i="14"/>
  <c r="CW351" i="14"/>
  <c r="DL351" i="14"/>
  <c r="CG351" i="14"/>
  <c r="DS351" i="14"/>
  <c r="DI351" i="14"/>
  <c r="BV351" i="14"/>
  <c r="CJ351" i="14"/>
  <c r="DH351" i="14"/>
  <c r="CX351" i="14"/>
  <c r="DW351" i="14"/>
  <c r="CF351" i="14"/>
  <c r="CE351" i="14"/>
  <c r="CD351" i="14"/>
  <c r="CC351" i="14"/>
  <c r="CB351" i="14"/>
  <c r="DZ308" i="14"/>
  <c r="DA358" i="14"/>
  <c r="CU358" i="14"/>
  <c r="CY358" i="14"/>
  <c r="DE358" i="14"/>
  <c r="DR358" i="14"/>
  <c r="CC358" i="14"/>
  <c r="CF358" i="14"/>
  <c r="BT358" i="14"/>
  <c r="CR358" i="14"/>
  <c r="CQ358" i="14"/>
  <c r="CW358" i="14"/>
  <c r="DW358" i="14"/>
  <c r="BY358" i="14"/>
  <c r="DJ358" i="14"/>
  <c r="BU358" i="14"/>
  <c r="DT358" i="14"/>
  <c r="CV358" i="14"/>
  <c r="CZ358" i="14"/>
  <c r="DO358" i="14"/>
  <c r="BQ358" i="14"/>
  <c r="DB358" i="14"/>
  <c r="DH358" i="14"/>
  <c r="CB358" i="14"/>
  <c r="CX358" i="14"/>
  <c r="CA358" i="14"/>
  <c r="DK358" i="14"/>
  <c r="BV358" i="14"/>
  <c r="DF358" i="14"/>
  <c r="BZ358" i="14"/>
  <c r="CS358" i="14"/>
  <c r="CO358" i="14"/>
  <c r="BS358" i="14"/>
  <c r="DC358" i="14"/>
  <c r="DY358" i="14"/>
  <c r="DX358" i="14"/>
  <c r="DN358" i="14"/>
  <c r="BW358" i="14"/>
  <c r="BX358" i="14"/>
  <c r="CD358" i="14"/>
  <c r="DL358" i="14"/>
  <c r="DQ358" i="14"/>
  <c r="DU358" i="14"/>
  <c r="BR358" i="14"/>
  <c r="CT358" i="14"/>
  <c r="DM358" i="14"/>
  <c r="DD358" i="14"/>
  <c r="CP358" i="14"/>
  <c r="CE358" i="14"/>
  <c r="DP358" i="14"/>
  <c r="DV358" i="14"/>
  <c r="DG358" i="14"/>
  <c r="DI358" i="14"/>
  <c r="DS358" i="14"/>
  <c r="CN358" i="14"/>
  <c r="CM358" i="14"/>
  <c r="CL358" i="14"/>
  <c r="CK358" i="14"/>
  <c r="CJ358" i="14"/>
  <c r="CI358" i="14"/>
  <c r="AP507" i="14"/>
  <c r="AB493" i="14"/>
  <c r="Q482" i="14"/>
  <c r="N479" i="14"/>
  <c r="L477" i="14"/>
  <c r="AN505" i="14"/>
  <c r="AK502" i="14"/>
  <c r="O480" i="14"/>
  <c r="AG498" i="14"/>
  <c r="I474" i="14"/>
  <c r="AL503" i="14"/>
  <c r="AE496" i="14"/>
  <c r="Z491" i="14"/>
  <c r="U486" i="14"/>
  <c r="K476" i="14"/>
  <c r="AQ508" i="14"/>
  <c r="AH499" i="14"/>
  <c r="AA492" i="14"/>
  <c r="T485" i="14"/>
  <c r="J475" i="14"/>
  <c r="F471" i="14"/>
  <c r="AO506" i="14"/>
  <c r="AF497" i="14"/>
  <c r="X489" i="14"/>
  <c r="S484" i="14"/>
  <c r="E470" i="14"/>
  <c r="AS510" i="14"/>
  <c r="Y490" i="14"/>
  <c r="AM504" i="14"/>
  <c r="W488" i="14"/>
  <c r="AR509" i="14"/>
  <c r="R483" i="14"/>
  <c r="AI500" i="14"/>
  <c r="M478" i="14"/>
  <c r="AD495" i="14"/>
  <c r="D469" i="14"/>
  <c r="V487" i="14"/>
  <c r="G472" i="14"/>
  <c r="H473" i="14"/>
  <c r="AJ501" i="14"/>
  <c r="P481" i="14"/>
  <c r="AC494" i="14"/>
  <c r="BT408" i="14"/>
  <c r="CQ104" i="12"/>
  <c r="CT104" i="12"/>
  <c r="CW104" i="12"/>
  <c r="CU104" i="12"/>
  <c r="CV104" i="12"/>
  <c r="DB104" i="12"/>
  <c r="CX104" i="12"/>
  <c r="CZ104" i="12"/>
  <c r="DC104" i="12"/>
  <c r="DA104" i="12"/>
  <c r="DK104" i="12"/>
  <c r="DQ104" i="12"/>
  <c r="BT104" i="12"/>
  <c r="DF104" i="12"/>
  <c r="BY104" i="12"/>
  <c r="CE104" i="12"/>
  <c r="DI104" i="12"/>
  <c r="DW104" i="12"/>
  <c r="CH104" i="12"/>
  <c r="BQ104" i="12"/>
  <c r="DT104" i="12"/>
  <c r="BW104" i="12"/>
  <c r="CC104" i="12"/>
  <c r="DO104" i="12"/>
  <c r="BZ104" i="12"/>
  <c r="DL104" i="12"/>
  <c r="DR104" i="12"/>
  <c r="BU104" i="12"/>
  <c r="DG104" i="12"/>
  <c r="BR104" i="12"/>
  <c r="CF104" i="12"/>
  <c r="CD104" i="12"/>
  <c r="DP104" i="12"/>
  <c r="BS104" i="12"/>
  <c r="DM104" i="12"/>
  <c r="CY104" i="12"/>
  <c r="BX104" i="12"/>
  <c r="BV104" i="12"/>
  <c r="DH104" i="12"/>
  <c r="DV104" i="12"/>
  <c r="DE104" i="12"/>
  <c r="DY104" i="12"/>
  <c r="DN104" i="12"/>
  <c r="DX104" i="12"/>
  <c r="CB104" i="12"/>
  <c r="CA104" i="12"/>
  <c r="DD104" i="12"/>
  <c r="DU104" i="12"/>
  <c r="DS104" i="12"/>
  <c r="CG104" i="12"/>
  <c r="DJ104" i="12"/>
  <c r="CS104" i="12"/>
  <c r="CR104" i="12"/>
  <c r="CP104" i="12"/>
  <c r="CO104" i="12"/>
  <c r="CN104" i="12"/>
  <c r="CM104" i="12"/>
  <c r="CL104" i="12"/>
  <c r="CK104" i="12"/>
  <c r="DJ126" i="12"/>
  <c r="DW126" i="12"/>
  <c r="DU126" i="12"/>
  <c r="DP126" i="12"/>
  <c r="DQ126" i="12"/>
  <c r="DX126" i="12"/>
  <c r="DT126" i="12"/>
  <c r="CJ126" i="12"/>
  <c r="CW126" i="12"/>
  <c r="CF126" i="12"/>
  <c r="CS126" i="12"/>
  <c r="CD126" i="12"/>
  <c r="CB126" i="12"/>
  <c r="CO126" i="12"/>
  <c r="BX126" i="12"/>
  <c r="CK126" i="12"/>
  <c r="BZ126" i="12"/>
  <c r="BT126" i="12"/>
  <c r="CG126" i="12"/>
  <c r="DC126" i="12"/>
  <c r="CC126" i="12"/>
  <c r="DB126" i="12"/>
  <c r="CY126" i="12"/>
  <c r="BY126" i="12"/>
  <c r="CU126" i="12"/>
  <c r="BU126" i="12"/>
  <c r="BV126" i="12"/>
  <c r="DV126" i="12"/>
  <c r="CI126" i="12"/>
  <c r="DD126" i="12"/>
  <c r="CE126" i="12"/>
  <c r="CP126" i="12"/>
  <c r="BR126" i="12"/>
  <c r="DS126" i="12"/>
  <c r="CZ126" i="12"/>
  <c r="CA126" i="12"/>
  <c r="CV126" i="12"/>
  <c r="BW126" i="12"/>
  <c r="CL126" i="12"/>
  <c r="CQ126" i="12"/>
  <c r="CX126" i="12"/>
  <c r="BS126" i="12"/>
  <c r="BQ126" i="12"/>
  <c r="DZ126" i="12" s="1"/>
  <c r="CM126" i="12"/>
  <c r="CN126" i="12"/>
  <c r="DR126" i="12"/>
  <c r="DY126" i="12"/>
  <c r="DA126" i="12"/>
  <c r="CT126" i="12"/>
  <c r="CR126" i="12"/>
  <c r="CH126" i="12"/>
  <c r="DO126" i="12"/>
  <c r="DN126" i="12"/>
  <c r="DM126" i="12"/>
  <c r="DL126" i="12"/>
  <c r="DK126" i="12"/>
  <c r="DI126" i="12"/>
  <c r="DH126" i="12"/>
  <c r="DG126" i="12"/>
  <c r="DZ344" i="13"/>
  <c r="CD98" i="12"/>
  <c r="CU360" i="14"/>
  <c r="CV360" i="14"/>
  <c r="CP360" i="14"/>
  <c r="CX360" i="14"/>
  <c r="CQ360" i="14"/>
  <c r="CW360" i="14"/>
  <c r="DC360" i="14"/>
  <c r="DU360" i="14"/>
  <c r="CE360" i="14"/>
  <c r="DI360" i="14"/>
  <c r="DX360" i="14"/>
  <c r="BZ360" i="14"/>
  <c r="DB360" i="14"/>
  <c r="DM360" i="14"/>
  <c r="BW360" i="14"/>
  <c r="CC360" i="14"/>
  <c r="DD360" i="14"/>
  <c r="DN360" i="14"/>
  <c r="CS360" i="14"/>
  <c r="CT360" i="14"/>
  <c r="DA360" i="14"/>
  <c r="CR360" i="14"/>
  <c r="DO360" i="14"/>
  <c r="BY360" i="14"/>
  <c r="CD360" i="14"/>
  <c r="BT360" i="14"/>
  <c r="CF360" i="14"/>
  <c r="CY360" i="14"/>
  <c r="DS360" i="14"/>
  <c r="DL360" i="14"/>
  <c r="DP360" i="14"/>
  <c r="DW360" i="14"/>
  <c r="DK360" i="14"/>
  <c r="DH360" i="14"/>
  <c r="BX360" i="14"/>
  <c r="DG360" i="14"/>
  <c r="DR360" i="14"/>
  <c r="BR360" i="14"/>
  <c r="CA360" i="14"/>
  <c r="DJ360" i="14"/>
  <c r="DF360" i="14"/>
  <c r="BS360" i="14"/>
  <c r="BV360" i="14"/>
  <c r="CH360" i="14"/>
  <c r="DE360" i="14"/>
  <c r="DY360" i="14"/>
  <c r="DV360" i="14"/>
  <c r="CZ360" i="14"/>
  <c r="BQ360" i="14"/>
  <c r="BU360" i="14"/>
  <c r="CB360" i="14"/>
  <c r="DT360" i="14"/>
  <c r="CG360" i="14"/>
  <c r="DQ360" i="14"/>
  <c r="CO360" i="14"/>
  <c r="CN360" i="14"/>
  <c r="CM360" i="14"/>
  <c r="CL360" i="14"/>
  <c r="CK360" i="14"/>
  <c r="CI424" i="13"/>
  <c r="CZ424" i="13"/>
  <c r="CQ424" i="13"/>
  <c r="CU424" i="13"/>
  <c r="DA424" i="13"/>
  <c r="CS424" i="13"/>
  <c r="CX424" i="13"/>
  <c r="CY424" i="13"/>
  <c r="CP424" i="13"/>
  <c r="CW424" i="13"/>
  <c r="DP424" i="13"/>
  <c r="BY424" i="13"/>
  <c r="BX424" i="13"/>
  <c r="BZ424" i="13"/>
  <c r="BS424" i="13"/>
  <c r="DH424" i="13"/>
  <c r="BQ424" i="13"/>
  <c r="DZ424" i="13" s="1"/>
  <c r="DT424" i="13"/>
  <c r="DW424" i="13"/>
  <c r="DJ424" i="13"/>
  <c r="DY424" i="13"/>
  <c r="CB424" i="13"/>
  <c r="DL424" i="13"/>
  <c r="BW424" i="13"/>
  <c r="BV424" i="13"/>
  <c r="CV424" i="13"/>
  <c r="DQ424" i="13"/>
  <c r="BT424" i="13"/>
  <c r="DS424" i="13"/>
  <c r="DN424" i="13"/>
  <c r="DR424" i="13"/>
  <c r="CR424" i="13"/>
  <c r="CC424" i="13"/>
  <c r="DM424" i="13"/>
  <c r="CF424" i="13"/>
  <c r="BR424" i="13"/>
  <c r="DO424" i="13"/>
  <c r="DC424" i="13"/>
  <c r="BU424" i="13"/>
  <c r="DE424" i="13"/>
  <c r="DV424" i="13"/>
  <c r="DG424" i="13"/>
  <c r="CA424" i="13"/>
  <c r="CO424" i="13"/>
  <c r="CD424" i="13"/>
  <c r="DX424" i="13"/>
  <c r="DI424" i="13"/>
  <c r="CH424" i="13"/>
  <c r="DK424" i="13"/>
  <c r="DU424" i="13"/>
  <c r="CE424" i="13"/>
  <c r="CG424" i="13"/>
  <c r="CT424" i="13"/>
  <c r="DB424" i="13"/>
  <c r="DF424" i="13"/>
  <c r="DD424" i="13"/>
  <c r="CN424" i="13"/>
  <c r="CM424" i="13"/>
  <c r="CL424" i="13"/>
  <c r="CK424" i="13"/>
  <c r="BM464" i="12"/>
  <c r="BQ464" i="12" s="1"/>
  <c r="DZ464" i="12" s="1"/>
  <c r="T26" i="9"/>
  <c r="S26" i="22" s="1"/>
  <c r="DC443" i="13"/>
  <c r="BM275" i="12"/>
  <c r="BQ275" i="12" s="1"/>
  <c r="BQ468" i="14"/>
  <c r="DZ468" i="14" s="1"/>
  <c r="DS468" i="14"/>
  <c r="CN468" i="14"/>
  <c r="DX468" i="14"/>
  <c r="CR468" i="14"/>
  <c r="DE468" i="14"/>
  <c r="CH468" i="14"/>
  <c r="BY468" i="14"/>
  <c r="DK468" i="14"/>
  <c r="DY468" i="14"/>
  <c r="DJ468" i="14"/>
  <c r="DQ468" i="14"/>
  <c r="CW468" i="14"/>
  <c r="CE468" i="14"/>
  <c r="DC468" i="14"/>
  <c r="DN468" i="14"/>
  <c r="CV468" i="14"/>
  <c r="DB468" i="14"/>
  <c r="CP468" i="14"/>
  <c r="BX468" i="14"/>
  <c r="BW468" i="14"/>
  <c r="DW468" i="14"/>
  <c r="CU468" i="14"/>
  <c r="DD468" i="14"/>
  <c r="DV468" i="14"/>
  <c r="CO468" i="14"/>
  <c r="CJ468" i="14"/>
  <c r="CA468" i="14"/>
  <c r="CB468" i="14"/>
  <c r="DO468" i="14"/>
  <c r="CM468" i="14"/>
  <c r="CS468" i="14"/>
  <c r="DH468" i="14"/>
  <c r="DP468" i="14"/>
  <c r="DR468" i="14"/>
  <c r="BZ468" i="14"/>
  <c r="DG468" i="14"/>
  <c r="DT468" i="14"/>
  <c r="DM468" i="14"/>
  <c r="CT468" i="14"/>
  <c r="DA468" i="14"/>
  <c r="CD468" i="14"/>
  <c r="BV468" i="14"/>
  <c r="CY468" i="14"/>
  <c r="DI468" i="14"/>
  <c r="CZ468" i="14"/>
  <c r="DU468" i="14"/>
  <c r="CL468" i="14"/>
  <c r="CG468" i="14"/>
  <c r="CK468" i="14"/>
  <c r="DF468" i="14"/>
  <c r="CF468" i="14"/>
  <c r="DL468" i="14"/>
  <c r="CI468" i="14"/>
  <c r="CX468" i="14"/>
  <c r="CQ468" i="14"/>
  <c r="CC468" i="14"/>
  <c r="BU468" i="14"/>
  <c r="BT468" i="14"/>
  <c r="BS468" i="14"/>
  <c r="DZ291" i="14"/>
  <c r="CY376" i="14"/>
  <c r="DN376" i="14"/>
  <c r="DQ376" i="14"/>
  <c r="CS376" i="14"/>
  <c r="BS376" i="14"/>
  <c r="CW376" i="14"/>
  <c r="CF376" i="14"/>
  <c r="BT376" i="14"/>
  <c r="DO376" i="14"/>
  <c r="DL376" i="14"/>
  <c r="DK376" i="14"/>
  <c r="CK376" i="14"/>
  <c r="DV376" i="14"/>
  <c r="CO376" i="14"/>
  <c r="BX376" i="14"/>
  <c r="DX376" i="14"/>
  <c r="DP376" i="14"/>
  <c r="CC376" i="14"/>
  <c r="CX376" i="14"/>
  <c r="CG376" i="14"/>
  <c r="CU376" i="14"/>
  <c r="CJ376" i="14"/>
  <c r="DR376" i="14"/>
  <c r="DG376" i="14"/>
  <c r="CL376" i="14"/>
  <c r="DW376" i="14"/>
  <c r="CH376" i="14"/>
  <c r="BQ376" i="14"/>
  <c r="DZ376" i="14" s="1"/>
  <c r="CE376" i="14"/>
  <c r="DM376" i="14"/>
  <c r="CD376" i="14"/>
  <c r="CQ376" i="14"/>
  <c r="BZ376" i="14"/>
  <c r="DT376" i="14"/>
  <c r="BW376" i="14"/>
  <c r="DH376" i="14"/>
  <c r="CI376" i="14"/>
  <c r="CM376" i="14"/>
  <c r="DJ376" i="14"/>
  <c r="CT376" i="14"/>
  <c r="DU376" i="14"/>
  <c r="BU376" i="14"/>
  <c r="CN376" i="14"/>
  <c r="CA376" i="14"/>
  <c r="CP376" i="14"/>
  <c r="BR376" i="14"/>
  <c r="DS376" i="14"/>
  <c r="BY376" i="14"/>
  <c r="CV376" i="14"/>
  <c r="CR376" i="14"/>
  <c r="DY376" i="14"/>
  <c r="DI376" i="14"/>
  <c r="BV376" i="14"/>
  <c r="CB376" i="14"/>
  <c r="DF376" i="14"/>
  <c r="DE376" i="14"/>
  <c r="DD376" i="14"/>
  <c r="DC376" i="14"/>
  <c r="DB376" i="14"/>
  <c r="DA376" i="14"/>
  <c r="DZ299" i="14"/>
  <c r="BM212" i="12"/>
  <c r="BQ212" i="12" s="1"/>
  <c r="DK117" i="12"/>
  <c r="DL117" i="12"/>
  <c r="CJ117" i="12"/>
  <c r="DV117" i="12"/>
  <c r="BY117" i="12"/>
  <c r="CM117" i="12"/>
  <c r="DY117" i="12"/>
  <c r="DN117" i="12"/>
  <c r="DM117" i="12"/>
  <c r="CB117" i="12"/>
  <c r="CP117" i="12"/>
  <c r="BQ117" i="12"/>
  <c r="DZ117" i="12" s="1"/>
  <c r="CE117" i="12"/>
  <c r="DQ117" i="12"/>
  <c r="DP117" i="12"/>
  <c r="BT117" i="12"/>
  <c r="CH117" i="12"/>
  <c r="DT117" i="12"/>
  <c r="BW117" i="12"/>
  <c r="CS117" i="12"/>
  <c r="DJ117" i="12"/>
  <c r="DG117" i="12"/>
  <c r="DW117" i="12"/>
  <c r="BZ117" i="12"/>
  <c r="CN117" i="12"/>
  <c r="DR117" i="12"/>
  <c r="CK117" i="12"/>
  <c r="DI117" i="12"/>
  <c r="CI117" i="12"/>
  <c r="DU117" i="12"/>
  <c r="BX117" i="12"/>
  <c r="CL117" i="12"/>
  <c r="BU117" i="12"/>
  <c r="DH117" i="12"/>
  <c r="DX117" i="12"/>
  <c r="CA117" i="12"/>
  <c r="CO117" i="12"/>
  <c r="DS117" i="12"/>
  <c r="CD117" i="12"/>
  <c r="BR117" i="12"/>
  <c r="CG117" i="12"/>
  <c r="CF117" i="12"/>
  <c r="CU117" i="12"/>
  <c r="CT117" i="12"/>
  <c r="CR117" i="12"/>
  <c r="BV117" i="12"/>
  <c r="DO117" i="12"/>
  <c r="CQ117" i="12"/>
  <c r="CC117" i="12"/>
  <c r="BS117" i="12"/>
  <c r="DF117" i="12"/>
  <c r="DE117" i="12"/>
  <c r="DD117" i="12"/>
  <c r="DC117" i="12"/>
  <c r="DB117" i="12"/>
  <c r="DA117" i="12"/>
  <c r="CZ117" i="12"/>
  <c r="CY117" i="12"/>
  <c r="CX117" i="12"/>
  <c r="DD124" i="12"/>
  <c r="CJ419" i="13"/>
  <c r="CR419" i="13"/>
  <c r="CT419" i="13"/>
  <c r="CQ419" i="13"/>
  <c r="CM419" i="13"/>
  <c r="CU419" i="13"/>
  <c r="CV419" i="13"/>
  <c r="CW419" i="13"/>
  <c r="CL419" i="13"/>
  <c r="CP419" i="13"/>
  <c r="CO419" i="13"/>
  <c r="DE419" i="13"/>
  <c r="DQ419" i="13"/>
  <c r="DS419" i="13"/>
  <c r="DX419" i="13"/>
  <c r="BR419" i="13"/>
  <c r="BY419" i="13"/>
  <c r="DI419" i="13"/>
  <c r="DG419" i="13"/>
  <c r="DC419" i="13"/>
  <c r="DR419" i="13"/>
  <c r="CS419" i="13"/>
  <c r="BQ419" i="13"/>
  <c r="DZ419" i="13" s="1"/>
  <c r="DA419" i="13"/>
  <c r="BT419" i="13"/>
  <c r="DW419" i="13"/>
  <c r="DP419" i="13"/>
  <c r="DT419" i="13"/>
  <c r="CC419" i="13"/>
  <c r="DO419" i="13"/>
  <c r="CZ419" i="13"/>
  <c r="DK419" i="13"/>
  <c r="CX419" i="13"/>
  <c r="DD419" i="13"/>
  <c r="DV419" i="13"/>
  <c r="CB419" i="13"/>
  <c r="BZ419" i="13"/>
  <c r="DN419" i="13"/>
  <c r="CK419" i="13"/>
  <c r="DU419" i="13"/>
  <c r="BX419" i="13"/>
  <c r="DH419" i="13"/>
  <c r="DJ419" i="13"/>
  <c r="CY419" i="13"/>
  <c r="DM419" i="13"/>
  <c r="BW419" i="13"/>
  <c r="DY419" i="13"/>
  <c r="DF419" i="13"/>
  <c r="DL419" i="13"/>
  <c r="CA419" i="13"/>
  <c r="BU419" i="13"/>
  <c r="BV419" i="13"/>
  <c r="DB419" i="13"/>
  <c r="BS419" i="13"/>
  <c r="CN419" i="13"/>
  <c r="CI419" i="13"/>
  <c r="CH419" i="13"/>
  <c r="CG419" i="13"/>
  <c r="CF419" i="13"/>
  <c r="AN20" i="9"/>
  <c r="CY374" i="14"/>
  <c r="DM374" i="14"/>
  <c r="DF374" i="14"/>
  <c r="DL374" i="14"/>
  <c r="CT374" i="14"/>
  <c r="BU374" i="14"/>
  <c r="CH374" i="14"/>
  <c r="DT374" i="14"/>
  <c r="CE374" i="14"/>
  <c r="DJ374" i="14"/>
  <c r="DG374" i="14"/>
  <c r="DO374" i="14"/>
  <c r="CL374" i="14"/>
  <c r="DW374" i="14"/>
  <c r="BZ374" i="14"/>
  <c r="CV374" i="14"/>
  <c r="BW374" i="14"/>
  <c r="CD374" i="14"/>
  <c r="CQ374" i="14"/>
  <c r="BR374" i="14"/>
  <c r="CN374" i="14"/>
  <c r="CJ374" i="14"/>
  <c r="DY374" i="14"/>
  <c r="CA374" i="14"/>
  <c r="CO374" i="14"/>
  <c r="BX374" i="14"/>
  <c r="CR374" i="14"/>
  <c r="DH374" i="14"/>
  <c r="DN374" i="14"/>
  <c r="CS374" i="14"/>
  <c r="BS374" i="14"/>
  <c r="CG374" i="14"/>
  <c r="DS374" i="14"/>
  <c r="DX374" i="14"/>
  <c r="DU374" i="14"/>
  <c r="DR374" i="14"/>
  <c r="BY374" i="14"/>
  <c r="BV374" i="14"/>
  <c r="BQ374" i="14"/>
  <c r="DZ374" i="14" s="1"/>
  <c r="DK374" i="14"/>
  <c r="CC374" i="14"/>
  <c r="CU374" i="14"/>
  <c r="CI374" i="14"/>
  <c r="CM374" i="14"/>
  <c r="CP374" i="14"/>
  <c r="CB374" i="14"/>
  <c r="DI374" i="14"/>
  <c r="CK374" i="14"/>
  <c r="DD374" i="14"/>
  <c r="DQ374" i="14"/>
  <c r="DV374" i="14"/>
  <c r="CF374" i="14"/>
  <c r="BT374" i="14"/>
  <c r="DE374" i="14"/>
  <c r="DP374" i="14"/>
  <c r="DC374" i="14"/>
  <c r="DB374" i="14"/>
  <c r="DA374" i="14"/>
  <c r="CZ374" i="14"/>
  <c r="DZ286" i="14"/>
  <c r="BM407" i="14"/>
  <c r="BR407" i="14" s="1"/>
  <c r="CD190" i="12"/>
  <c r="BS190" i="12"/>
  <c r="CE190" i="12"/>
  <c r="BT190" i="12"/>
  <c r="CT190" i="12"/>
  <c r="CI190" i="12"/>
  <c r="DH190" i="12"/>
  <c r="BS400" i="12"/>
  <c r="BW400" i="12"/>
  <c r="CA400" i="12"/>
  <c r="BZ400" i="12"/>
  <c r="CD400" i="12"/>
  <c r="BX400" i="12"/>
  <c r="CG400" i="12"/>
  <c r="CU400" i="12"/>
  <c r="DX400" i="12"/>
  <c r="DG400" i="12"/>
  <c r="CN400" i="12"/>
  <c r="CX400" i="12"/>
  <c r="DT400" i="12"/>
  <c r="CM400" i="12"/>
  <c r="DP400" i="12"/>
  <c r="CY400" i="12"/>
  <c r="DN400" i="12"/>
  <c r="CC400" i="12"/>
  <c r="DL400" i="12"/>
  <c r="DY400" i="12"/>
  <c r="DH400" i="12"/>
  <c r="CQ400" i="12"/>
  <c r="CL400" i="12"/>
  <c r="BV400" i="12"/>
  <c r="BY400" i="12"/>
  <c r="DE400" i="12"/>
  <c r="DS400" i="12"/>
  <c r="DA400" i="12"/>
  <c r="CJ400" i="12"/>
  <c r="DV400" i="12"/>
  <c r="DF400" i="12"/>
  <c r="CW400" i="12"/>
  <c r="DK400" i="12"/>
  <c r="CS400" i="12"/>
  <c r="DW400" i="12"/>
  <c r="CP400" i="12"/>
  <c r="CF400" i="12"/>
  <c r="DU400" i="12"/>
  <c r="CK400" i="12"/>
  <c r="CH400" i="12"/>
  <c r="CR400" i="12"/>
  <c r="DI400" i="12"/>
  <c r="DM400" i="12"/>
  <c r="CZ400" i="12"/>
  <c r="DB400" i="12"/>
  <c r="CB400" i="12"/>
  <c r="CO400" i="12"/>
  <c r="DD400" i="12"/>
  <c r="DO400" i="12"/>
  <c r="CV400" i="12"/>
  <c r="CI400" i="12"/>
  <c r="DJ400" i="12"/>
  <c r="DC400" i="12"/>
  <c r="CT400" i="12"/>
  <c r="DQ400" i="12"/>
  <c r="DR400" i="12"/>
  <c r="CE400" i="12"/>
  <c r="BU400" i="12"/>
  <c r="BT400" i="12"/>
  <c r="BR400" i="12"/>
  <c r="DQ120" i="12"/>
  <c r="DL120" i="12"/>
  <c r="DM120" i="12"/>
  <c r="DN120" i="12"/>
  <c r="DJ120" i="12"/>
  <c r="DR120" i="12"/>
  <c r="DP120" i="12"/>
  <c r="DK120" i="12"/>
  <c r="DS120" i="12"/>
  <c r="DO120" i="12"/>
  <c r="CM120" i="12"/>
  <c r="CS120" i="12"/>
  <c r="BT120" i="12"/>
  <c r="CP120" i="12"/>
  <c r="BY120" i="12"/>
  <c r="CE120" i="12"/>
  <c r="CK120" i="12"/>
  <c r="DW120" i="12"/>
  <c r="CH120" i="12"/>
  <c r="BQ120" i="12"/>
  <c r="DZ120" i="12" s="1"/>
  <c r="DT120" i="12"/>
  <c r="BW120" i="12"/>
  <c r="CC120" i="12"/>
  <c r="CQ120" i="12"/>
  <c r="BZ120" i="12"/>
  <c r="CV120" i="12"/>
  <c r="CT120" i="12"/>
  <c r="BU120" i="12"/>
  <c r="CI120" i="12"/>
  <c r="BR120" i="12"/>
  <c r="CF120" i="12"/>
  <c r="CD120" i="12"/>
  <c r="CR120" i="12"/>
  <c r="BS120" i="12"/>
  <c r="CW120" i="12"/>
  <c r="BX120" i="12"/>
  <c r="BV120" i="12"/>
  <c r="CJ120" i="12"/>
  <c r="DV120" i="12"/>
  <c r="CO120" i="12"/>
  <c r="CU120" i="12"/>
  <c r="CG120" i="12"/>
  <c r="CL120" i="12"/>
  <c r="DY120" i="12"/>
  <c r="CN120" i="12"/>
  <c r="DX120" i="12"/>
  <c r="CB120" i="12"/>
  <c r="CA120" i="12"/>
  <c r="CX120" i="12"/>
  <c r="DU120" i="12"/>
  <c r="DI120" i="12"/>
  <c r="DH120" i="12"/>
  <c r="DG120" i="12"/>
  <c r="DF120" i="12"/>
  <c r="DE120" i="12"/>
  <c r="DD120" i="12"/>
  <c r="DC120" i="12"/>
  <c r="DB120" i="12"/>
  <c r="DA120" i="12"/>
  <c r="DZ306" i="14"/>
  <c r="CG101" i="12"/>
  <c r="DZ285" i="14"/>
  <c r="P26" i="9"/>
  <c r="O26" i="22" s="1"/>
  <c r="H20" i="9"/>
  <c r="G20" i="22" s="1"/>
  <c r="DZ342" i="13"/>
  <c r="BM479" i="13"/>
  <c r="CA479" i="13" s="1"/>
  <c r="BM503" i="13"/>
  <c r="CX503" i="13" s="1"/>
  <c r="BM486" i="13"/>
  <c r="CG486" i="13" s="1"/>
  <c r="BS472" i="13"/>
  <c r="CC472" i="13"/>
  <c r="CH472" i="13"/>
  <c r="CA472" i="13"/>
  <c r="CF472" i="13"/>
  <c r="BY472" i="13"/>
  <c r="CI472" i="13"/>
  <c r="CM472" i="13"/>
  <c r="DT472" i="13"/>
  <c r="CT472" i="13"/>
  <c r="DH472" i="13"/>
  <c r="DW472" i="13"/>
  <c r="DE472" i="13"/>
  <c r="DQ472" i="13"/>
  <c r="CQ472" i="13"/>
  <c r="DL472" i="13"/>
  <c r="DY472" i="13"/>
  <c r="CZ472" i="13"/>
  <c r="DG472" i="13"/>
  <c r="CY472" i="13"/>
  <c r="DD472" i="13"/>
  <c r="DV472" i="13"/>
  <c r="CL472" i="13"/>
  <c r="CR472" i="13"/>
  <c r="CD472" i="13"/>
  <c r="CV472" i="13"/>
  <c r="DI472" i="13"/>
  <c r="DM472" i="13"/>
  <c r="DS472" i="13"/>
  <c r="DF472" i="13"/>
  <c r="CK472" i="13"/>
  <c r="CB472" i="13"/>
  <c r="CN472" i="13"/>
  <c r="DA472" i="13"/>
  <c r="CW472" i="13"/>
  <c r="DC472" i="13"/>
  <c r="BR472" i="13"/>
  <c r="BZ472" i="13"/>
  <c r="DR472" i="13"/>
  <c r="CS472" i="13"/>
  <c r="BQ472" i="13"/>
  <c r="DU472" i="13"/>
  <c r="DN472" i="13"/>
  <c r="CJ472" i="13"/>
  <c r="CE472" i="13"/>
  <c r="DP472" i="13"/>
  <c r="DO472" i="13"/>
  <c r="DJ472" i="13"/>
  <c r="DX472" i="13"/>
  <c r="DK472" i="13"/>
  <c r="CO472" i="13"/>
  <c r="CP472" i="13"/>
  <c r="CG472" i="13"/>
  <c r="DB472" i="13"/>
  <c r="CU472" i="13"/>
  <c r="CX472" i="13"/>
  <c r="BX472" i="13"/>
  <c r="BW472" i="13"/>
  <c r="BV472" i="13"/>
  <c r="BM498" i="13"/>
  <c r="CS498" i="13" s="1"/>
  <c r="BM431" i="14"/>
  <c r="CP431" i="14" s="1"/>
  <c r="BM406" i="14"/>
  <c r="BQ406" i="14" s="1"/>
  <c r="BM435" i="14"/>
  <c r="BM420" i="14"/>
  <c r="CF420" i="14" s="1"/>
  <c r="BM430" i="14"/>
  <c r="CO430" i="14" s="1"/>
  <c r="BM180" i="12"/>
  <c r="CV180" i="12" s="1"/>
  <c r="BM150" i="12"/>
  <c r="BQ150" i="12" s="1"/>
  <c r="BM154" i="12"/>
  <c r="BU154" i="12" s="1"/>
  <c r="DO183" i="12"/>
  <c r="DX183" i="12"/>
  <c r="CV183" i="12"/>
  <c r="CB183" i="12"/>
  <c r="CK183" i="12"/>
  <c r="CQ183" i="12"/>
  <c r="DD183" i="12"/>
  <c r="BM176" i="12"/>
  <c r="CQ176" i="12" s="1"/>
  <c r="BM189" i="12"/>
  <c r="DD189" i="12" s="1"/>
  <c r="B277" i="12"/>
  <c r="AE240" i="12"/>
  <c r="AH243" i="12"/>
  <c r="Q226" i="12"/>
  <c r="V231" i="12"/>
  <c r="F215" i="12"/>
  <c r="AS254" i="12"/>
  <c r="AC238" i="12"/>
  <c r="AF241" i="12"/>
  <c r="O224" i="12"/>
  <c r="T229" i="12"/>
  <c r="D213" i="12"/>
  <c r="BM213" i="12" s="1"/>
  <c r="BR213" i="12" s="1"/>
  <c r="AQ252" i="12"/>
  <c r="AA236" i="12"/>
  <c r="AD239" i="12"/>
  <c r="M222" i="12"/>
  <c r="R227" i="12"/>
  <c r="Z235" i="12"/>
  <c r="AO250" i="12"/>
  <c r="AR253" i="12"/>
  <c r="AB237" i="12"/>
  <c r="K220" i="12"/>
  <c r="P225" i="12"/>
  <c r="AK246" i="12"/>
  <c r="AN249" i="12"/>
  <c r="W232" i="12"/>
  <c r="G216" i="12"/>
  <c r="L221" i="12"/>
  <c r="AI244" i="12"/>
  <c r="AL247" i="12"/>
  <c r="U230" i="12"/>
  <c r="E214" i="12"/>
  <c r="J219" i="12"/>
  <c r="AP251" i="12"/>
  <c r="AJ245" i="12"/>
  <c r="Y234" i="12"/>
  <c r="I218" i="12"/>
  <c r="S228" i="12"/>
  <c r="X233" i="12"/>
  <c r="N223" i="12"/>
  <c r="H217" i="12"/>
  <c r="AM248" i="12"/>
  <c r="AG242" i="12"/>
  <c r="CM427" i="13"/>
  <c r="DD427" i="13"/>
  <c r="CT427" i="13"/>
  <c r="DE427" i="13"/>
  <c r="CU427" i="13"/>
  <c r="CS427" i="13"/>
  <c r="DA427" i="13"/>
  <c r="CZ427" i="13"/>
  <c r="DC427" i="13"/>
  <c r="CY427" i="13"/>
  <c r="CR427" i="13"/>
  <c r="CW427" i="13"/>
  <c r="CG427" i="13"/>
  <c r="DQ427" i="13"/>
  <c r="DW427" i="13"/>
  <c r="BZ427" i="13"/>
  <c r="DV427" i="13"/>
  <c r="BY427" i="13"/>
  <c r="DI427" i="13"/>
  <c r="DJ427" i="13"/>
  <c r="DR427" i="13"/>
  <c r="CE427" i="13"/>
  <c r="CX427" i="13"/>
  <c r="BQ427" i="13"/>
  <c r="DZ427" i="13" s="1"/>
  <c r="CK427" i="13"/>
  <c r="CJ427" i="13"/>
  <c r="CI427" i="13"/>
  <c r="DN427" i="13"/>
  <c r="DT427" i="13"/>
  <c r="CC427" i="13"/>
  <c r="BW427" i="13"/>
  <c r="BS427" i="13"/>
  <c r="CB427" i="13"/>
  <c r="CF427" i="13"/>
  <c r="DP427" i="13"/>
  <c r="CA427" i="13"/>
  <c r="DS427" i="13"/>
  <c r="BT427" i="13"/>
  <c r="DF427" i="13"/>
  <c r="CV427" i="13"/>
  <c r="DU427" i="13"/>
  <c r="BX427" i="13"/>
  <c r="CD427" i="13"/>
  <c r="DX427" i="13"/>
  <c r="DO427" i="13"/>
  <c r="BR427" i="13"/>
  <c r="DH427" i="13"/>
  <c r="DG427" i="13"/>
  <c r="BV427" i="13"/>
  <c r="DM427" i="13"/>
  <c r="CH427" i="13"/>
  <c r="DB427" i="13"/>
  <c r="DL427" i="13"/>
  <c r="DK427" i="13"/>
  <c r="BU427" i="13"/>
  <c r="DY427" i="13"/>
  <c r="CQ427" i="13"/>
  <c r="CP427" i="13"/>
  <c r="CO427" i="13"/>
  <c r="CN427" i="13"/>
  <c r="DZ279" i="14"/>
  <c r="DL370" i="14"/>
  <c r="DI370" i="14"/>
  <c r="CZ370" i="14"/>
  <c r="DR370" i="14"/>
  <c r="BU370" i="14"/>
  <c r="DN370" i="14"/>
  <c r="BY370" i="14"/>
  <c r="CE370" i="14"/>
  <c r="DH370" i="14"/>
  <c r="DM370" i="14"/>
  <c r="CL370" i="14"/>
  <c r="DW370" i="14"/>
  <c r="CP370" i="14"/>
  <c r="BQ370" i="14"/>
  <c r="BW370" i="14"/>
  <c r="DA370" i="14"/>
  <c r="CD370" i="14"/>
  <c r="DO370" i="14"/>
  <c r="CH370" i="14"/>
  <c r="DT370" i="14"/>
  <c r="CJ370" i="14"/>
  <c r="DF370" i="14"/>
  <c r="DC370" i="14"/>
  <c r="DB370" i="14"/>
  <c r="DY370" i="14"/>
  <c r="CI370" i="14"/>
  <c r="BR370" i="14"/>
  <c r="CF370" i="14"/>
  <c r="DX370" i="14"/>
  <c r="DJ370" i="14"/>
  <c r="DE370" i="14"/>
  <c r="DD370" i="14"/>
  <c r="DQ370" i="14"/>
  <c r="CA370" i="14"/>
  <c r="DU370" i="14"/>
  <c r="BX370" i="14"/>
  <c r="DP370" i="14"/>
  <c r="DG370" i="14"/>
  <c r="CC370" i="14"/>
  <c r="DS370" i="14"/>
  <c r="CQ370" i="14"/>
  <c r="CM370" i="14"/>
  <c r="BS370" i="14"/>
  <c r="BT370" i="14"/>
  <c r="BZ370" i="14"/>
  <c r="CB370" i="14"/>
  <c r="CO370" i="14"/>
  <c r="CK370" i="14"/>
  <c r="CN370" i="14"/>
  <c r="DK370" i="14"/>
  <c r="BV370" i="14"/>
  <c r="DV370" i="14"/>
  <c r="CR370" i="14"/>
  <c r="CG370" i="14"/>
  <c r="CY370" i="14"/>
  <c r="CX370" i="14"/>
  <c r="CW370" i="14"/>
  <c r="CV370" i="14"/>
  <c r="CU370" i="14"/>
  <c r="CV369" i="14"/>
  <c r="DC369" i="14"/>
  <c r="BZ369" i="14"/>
  <c r="DR369" i="14"/>
  <c r="BU369" i="14"/>
  <c r="CQ369" i="14"/>
  <c r="BW369" i="14"/>
  <c r="CZ369" i="14"/>
  <c r="CY369" i="14"/>
  <c r="BR369" i="14"/>
  <c r="CL369" i="14"/>
  <c r="DX369" i="14"/>
  <c r="CI369" i="14"/>
  <c r="DT369" i="14"/>
  <c r="DK369" i="14"/>
  <c r="DG369" i="14"/>
  <c r="DU369" i="14"/>
  <c r="CD369" i="14"/>
  <c r="DP369" i="14"/>
  <c r="CA369" i="14"/>
  <c r="CN369" i="14"/>
  <c r="DJ369" i="14"/>
  <c r="DV369" i="14"/>
  <c r="CO369" i="14"/>
  <c r="DY369" i="14"/>
  <c r="CB369" i="14"/>
  <c r="DS369" i="14"/>
  <c r="DB369" i="14"/>
  <c r="DL369" i="14"/>
  <c r="DH369" i="14"/>
  <c r="DA369" i="14"/>
  <c r="DN369" i="14"/>
  <c r="CG369" i="14"/>
  <c r="DQ369" i="14"/>
  <c r="BT369" i="14"/>
  <c r="CM369" i="14"/>
  <c r="DF369" i="14"/>
  <c r="CC369" i="14"/>
  <c r="DD369" i="14"/>
  <c r="BY369" i="14"/>
  <c r="BS369" i="14"/>
  <c r="CK369" i="14"/>
  <c r="CF369" i="14"/>
  <c r="BQ369" i="14"/>
  <c r="DI369" i="14"/>
  <c r="DE369" i="14"/>
  <c r="BV369" i="14"/>
  <c r="CJ369" i="14"/>
  <c r="DW369" i="14"/>
  <c r="DO369" i="14"/>
  <c r="CP369" i="14"/>
  <c r="CE369" i="14"/>
  <c r="DM369" i="14"/>
  <c r="CH369" i="14"/>
  <c r="BX369" i="14"/>
  <c r="CX369" i="14"/>
  <c r="CW369" i="14"/>
  <c r="CU369" i="14"/>
  <c r="CT369" i="14"/>
  <c r="CM420" i="13"/>
  <c r="CN420" i="13"/>
  <c r="CO420" i="13"/>
  <c r="CS420" i="13"/>
  <c r="CK420" i="13"/>
  <c r="CU420" i="13"/>
  <c r="DP420" i="13"/>
  <c r="BY420" i="13"/>
  <c r="DG420" i="13"/>
  <c r="DO420" i="13"/>
  <c r="DW420" i="13"/>
  <c r="DY420" i="13"/>
  <c r="DH420" i="13"/>
  <c r="BQ420" i="13"/>
  <c r="DZ420" i="13" s="1"/>
  <c r="BV420" i="13"/>
  <c r="DK420" i="13"/>
  <c r="CX420" i="13"/>
  <c r="CY420" i="13"/>
  <c r="CP420" i="13"/>
  <c r="DQ420" i="13"/>
  <c r="CZ420" i="13"/>
  <c r="DN420" i="13"/>
  <c r="DF420" i="13"/>
  <c r="CD420" i="13"/>
  <c r="DI420" i="13"/>
  <c r="CB420" i="13"/>
  <c r="DB420" i="13"/>
  <c r="BR420" i="13"/>
  <c r="DJ420" i="13"/>
  <c r="CT420" i="13"/>
  <c r="CQ420" i="13"/>
  <c r="CC420" i="13"/>
  <c r="DU420" i="13"/>
  <c r="DL420" i="13"/>
  <c r="DC420" i="13"/>
  <c r="DD420" i="13"/>
  <c r="CW420" i="13"/>
  <c r="BU420" i="13"/>
  <c r="DM420" i="13"/>
  <c r="BZ420" i="13"/>
  <c r="DS420" i="13"/>
  <c r="BW420" i="13"/>
  <c r="DE420" i="13"/>
  <c r="CA420" i="13"/>
  <c r="CL420" i="13"/>
  <c r="CV420" i="13"/>
  <c r="DT420" i="13"/>
  <c r="CR420" i="13"/>
  <c r="DV420" i="13"/>
  <c r="DR420" i="13"/>
  <c r="DA420" i="13"/>
  <c r="BX420" i="13"/>
  <c r="DX420" i="13"/>
  <c r="BS420" i="13"/>
  <c r="BT420" i="13"/>
  <c r="CJ420" i="13"/>
  <c r="CI420" i="13"/>
  <c r="CH420" i="13"/>
  <c r="CG420" i="13"/>
  <c r="CT109" i="12"/>
  <c r="DB109" i="12"/>
  <c r="BT109" i="12"/>
  <c r="CH109" i="12"/>
  <c r="DT109" i="12"/>
  <c r="BW109" i="12"/>
  <c r="DI109" i="12"/>
  <c r="DW109" i="12"/>
  <c r="BZ109" i="12"/>
  <c r="DL109" i="12"/>
  <c r="DR109" i="12"/>
  <c r="CK109" i="12"/>
  <c r="DO109" i="12"/>
  <c r="BR109" i="12"/>
  <c r="CF109" i="12"/>
  <c r="DJ109" i="12"/>
  <c r="CC109" i="12"/>
  <c r="CI109" i="12"/>
  <c r="DU109" i="12"/>
  <c r="BX109" i="12"/>
  <c r="CL109" i="12"/>
  <c r="BU109" i="12"/>
  <c r="CZ109" i="12"/>
  <c r="DP109" i="12"/>
  <c r="BS109" i="12"/>
  <c r="CG109" i="12"/>
  <c r="DK109" i="12"/>
  <c r="BV109" i="12"/>
  <c r="CJ109" i="12"/>
  <c r="DV109" i="12"/>
  <c r="BY109" i="12"/>
  <c r="CM109" i="12"/>
  <c r="DY109" i="12"/>
  <c r="CB109" i="12"/>
  <c r="DQ109" i="12"/>
  <c r="CA109" i="12"/>
  <c r="DC109" i="12"/>
  <c r="DN109" i="12"/>
  <c r="DF109" i="12"/>
  <c r="DM109" i="12"/>
  <c r="CY109" i="12"/>
  <c r="DH109" i="12"/>
  <c r="DD109" i="12"/>
  <c r="DA109" i="12"/>
  <c r="BQ109" i="12"/>
  <c r="DS109" i="12"/>
  <c r="DE109" i="12"/>
  <c r="DG109" i="12"/>
  <c r="CE109" i="12"/>
  <c r="DX109" i="12"/>
  <c r="CD109" i="12"/>
  <c r="CX109" i="12"/>
  <c r="CW109" i="12"/>
  <c r="CV109" i="12"/>
  <c r="CU109" i="12"/>
  <c r="CS109" i="12"/>
  <c r="CR109" i="12"/>
  <c r="CQ109" i="12"/>
  <c r="CP109" i="12"/>
  <c r="CJ104" i="12"/>
  <c r="DC444" i="13"/>
  <c r="DK444" i="13"/>
  <c r="DN444" i="13"/>
  <c r="DM444" i="13"/>
  <c r="DJ444" i="13"/>
  <c r="DW444" i="13"/>
  <c r="DU444" i="13"/>
  <c r="DL444" i="13"/>
  <c r="DS444" i="13"/>
  <c r="DR444" i="13"/>
  <c r="DT444" i="13"/>
  <c r="DY444" i="13"/>
  <c r="CR444" i="13"/>
  <c r="BQ444" i="13"/>
  <c r="DZ444" i="13" s="1"/>
  <c r="CF444" i="13"/>
  <c r="CN444" i="13"/>
  <c r="DA444" i="13"/>
  <c r="CJ444" i="13"/>
  <c r="CV444" i="13"/>
  <c r="BS444" i="13"/>
  <c r="CA444" i="13"/>
  <c r="DQ444" i="13"/>
  <c r="CS444" i="13"/>
  <c r="CB444" i="13"/>
  <c r="CI444" i="13"/>
  <c r="CQ444" i="13"/>
  <c r="CX444" i="13"/>
  <c r="DO444" i="13"/>
  <c r="CK444" i="13"/>
  <c r="BT444" i="13"/>
  <c r="BW444" i="13"/>
  <c r="CE444" i="13"/>
  <c r="CL444" i="13"/>
  <c r="DP444" i="13"/>
  <c r="BU444" i="13"/>
  <c r="CO444" i="13"/>
  <c r="CH444" i="13"/>
  <c r="CP444" i="13"/>
  <c r="CM444" i="13"/>
  <c r="DV444" i="13"/>
  <c r="DX444" i="13"/>
  <c r="CG444" i="13"/>
  <c r="BV444" i="13"/>
  <c r="CD444" i="13"/>
  <c r="BZ444" i="13"/>
  <c r="CC444" i="13"/>
  <c r="BX444" i="13"/>
  <c r="CZ444" i="13"/>
  <c r="CY444" i="13"/>
  <c r="CW444" i="13"/>
  <c r="DB444" i="13"/>
  <c r="BY444" i="13"/>
  <c r="CU444" i="13"/>
  <c r="CT444" i="13"/>
  <c r="BR444" i="13"/>
  <c r="DI444" i="13"/>
  <c r="DH444" i="13"/>
  <c r="DG444" i="13"/>
  <c r="DF444" i="13"/>
  <c r="DE444" i="13"/>
  <c r="CI359" i="14"/>
  <c r="CV359" i="14"/>
  <c r="CR359" i="14"/>
  <c r="CQ359" i="14"/>
  <c r="DQ359" i="14"/>
  <c r="BS359" i="14"/>
  <c r="DE359" i="14"/>
  <c r="DX359" i="14"/>
  <c r="DL359" i="14"/>
  <c r="DI359" i="14"/>
  <c r="DV359" i="14"/>
  <c r="CG359" i="14"/>
  <c r="CF359" i="14"/>
  <c r="BV359" i="14"/>
  <c r="CT359" i="14"/>
  <c r="CX359" i="14"/>
  <c r="DA359" i="14"/>
  <c r="DS359" i="14"/>
  <c r="CC359" i="14"/>
  <c r="DN359" i="14"/>
  <c r="BY359" i="14"/>
  <c r="DT359" i="14"/>
  <c r="CP359" i="14"/>
  <c r="DC359" i="14"/>
  <c r="DW359" i="14"/>
  <c r="BZ359" i="14"/>
  <c r="DJ359" i="14"/>
  <c r="DR359" i="14"/>
  <c r="CU359" i="14"/>
  <c r="CW359" i="14"/>
  <c r="CZ359" i="14"/>
  <c r="CE359" i="14"/>
  <c r="DO359" i="14"/>
  <c r="BR359" i="14"/>
  <c r="BT359" i="14"/>
  <c r="CB359" i="14"/>
  <c r="DU359" i="14"/>
  <c r="DK359" i="14"/>
  <c r="DM359" i="14"/>
  <c r="DB359" i="14"/>
  <c r="BW359" i="14"/>
  <c r="BQ359" i="14"/>
  <c r="BU359" i="14"/>
  <c r="DD359" i="14"/>
  <c r="DG359" i="14"/>
  <c r="CD359" i="14"/>
  <c r="CY359" i="14"/>
  <c r="DF359" i="14"/>
  <c r="BX359" i="14"/>
  <c r="DY359" i="14"/>
  <c r="CA359" i="14"/>
  <c r="CO359" i="14"/>
  <c r="DH359" i="14"/>
  <c r="DP359" i="14"/>
  <c r="CS359" i="14"/>
  <c r="CN359" i="14"/>
  <c r="CM359" i="14"/>
  <c r="CL359" i="14"/>
  <c r="CK359" i="14"/>
  <c r="CJ359" i="14"/>
  <c r="CK425" i="13"/>
  <c r="DP122" i="12"/>
  <c r="DR122" i="12"/>
  <c r="DM122" i="12"/>
  <c r="DT122" i="12"/>
  <c r="DS122" i="12"/>
  <c r="DQ122" i="12"/>
  <c r="CV122" i="12"/>
  <c r="CT122" i="12"/>
  <c r="BU122" i="12"/>
  <c r="CY122" i="12"/>
  <c r="CH122" i="12"/>
  <c r="DU122" i="12"/>
  <c r="CN122" i="12"/>
  <c r="CL122" i="12"/>
  <c r="DX122" i="12"/>
  <c r="CQ122" i="12"/>
  <c r="BZ122" i="12"/>
  <c r="DO122" i="12"/>
  <c r="DN122" i="12"/>
  <c r="CF122" i="12"/>
  <c r="CD122" i="12"/>
  <c r="CZ122" i="12"/>
  <c r="CI122" i="12"/>
  <c r="BR122" i="12"/>
  <c r="DL122" i="12"/>
  <c r="BX122" i="12"/>
  <c r="BV122" i="12"/>
  <c r="CR122" i="12"/>
  <c r="CA122" i="12"/>
  <c r="CW122" i="12"/>
  <c r="CM122" i="12"/>
  <c r="CS122" i="12"/>
  <c r="CB122" i="12"/>
  <c r="DV122" i="12"/>
  <c r="CG122" i="12"/>
  <c r="CE122" i="12"/>
  <c r="CK122" i="12"/>
  <c r="BT122" i="12"/>
  <c r="CX122" i="12"/>
  <c r="BY122" i="12"/>
  <c r="BS122" i="12"/>
  <c r="CP122" i="12"/>
  <c r="DY122" i="12"/>
  <c r="CU122" i="12"/>
  <c r="CO122" i="12"/>
  <c r="BW122" i="12"/>
  <c r="BQ122" i="12"/>
  <c r="DZ122" i="12" s="1"/>
  <c r="CC122" i="12"/>
  <c r="CJ122" i="12"/>
  <c r="DW122" i="12"/>
  <c r="DK122" i="12"/>
  <c r="DJ122" i="12"/>
  <c r="DI122" i="12"/>
  <c r="DH122" i="12"/>
  <c r="DG122" i="12"/>
  <c r="DF122" i="12"/>
  <c r="DE122" i="12"/>
  <c r="DD122" i="12"/>
  <c r="DC122" i="12"/>
  <c r="CS103" i="12"/>
  <c r="DA103" i="12"/>
  <c r="CT103" i="12"/>
  <c r="DB103" i="12"/>
  <c r="CX103" i="12"/>
  <c r="CV103" i="12"/>
  <c r="CU103" i="12"/>
  <c r="CW103" i="12"/>
  <c r="CZ103" i="12"/>
  <c r="DX103" i="12"/>
  <c r="CA103" i="12"/>
  <c r="DM103" i="12"/>
  <c r="CF103" i="12"/>
  <c r="DJ103" i="12"/>
  <c r="DP103" i="12"/>
  <c r="BS103" i="12"/>
  <c r="DE103" i="12"/>
  <c r="BX103" i="12"/>
  <c r="CD103" i="12"/>
  <c r="DH103" i="12"/>
  <c r="DV103" i="12"/>
  <c r="CG103" i="12"/>
  <c r="DS103" i="12"/>
  <c r="BV103" i="12"/>
  <c r="CB103" i="12"/>
  <c r="DN103" i="12"/>
  <c r="BY103" i="12"/>
  <c r="DK103" i="12"/>
  <c r="DY103" i="12"/>
  <c r="DW103" i="12"/>
  <c r="BZ103" i="12"/>
  <c r="DT103" i="12"/>
  <c r="CE103" i="12"/>
  <c r="DI103" i="12"/>
  <c r="DO103" i="12"/>
  <c r="BR103" i="12"/>
  <c r="DL103" i="12"/>
  <c r="BW103" i="12"/>
  <c r="CC103" i="12"/>
  <c r="BQ103" i="12"/>
  <c r="DD103" i="12"/>
  <c r="CY103" i="12"/>
  <c r="BT103" i="12"/>
  <c r="DQ103" i="12"/>
  <c r="DC103" i="12"/>
  <c r="DR103" i="12"/>
  <c r="DG103" i="12"/>
  <c r="BU103" i="12"/>
  <c r="DF103" i="12"/>
  <c r="DU103" i="12"/>
  <c r="CR103" i="12"/>
  <c r="CQ103" i="12"/>
  <c r="CP103" i="12"/>
  <c r="CO103" i="12"/>
  <c r="CN103" i="12"/>
  <c r="CM103" i="12"/>
  <c r="CL103" i="12"/>
  <c r="CK103" i="12"/>
  <c r="CJ103" i="12"/>
  <c r="BM338" i="12"/>
  <c r="BQ338" i="12" s="1"/>
  <c r="CL410" i="13"/>
  <c r="CO410" i="13"/>
  <c r="CM410" i="13"/>
  <c r="CD410" i="13"/>
  <c r="DQ410" i="13"/>
  <c r="DS410" i="13"/>
  <c r="DO410" i="13"/>
  <c r="DK410" i="13"/>
  <c r="DV410" i="13"/>
  <c r="CI410" i="13"/>
  <c r="DI410" i="13"/>
  <c r="DH410" i="13"/>
  <c r="DD410" i="13"/>
  <c r="CR410" i="13"/>
  <c r="DC410" i="13"/>
  <c r="CE410" i="13"/>
  <c r="DA410" i="13"/>
  <c r="CX410" i="13"/>
  <c r="CT410" i="13"/>
  <c r="DX410" i="13"/>
  <c r="DR410" i="13"/>
  <c r="CA410" i="13"/>
  <c r="CJ410" i="13"/>
  <c r="CS410" i="13"/>
  <c r="BS410" i="13"/>
  <c r="DN410" i="13"/>
  <c r="DJ410" i="13"/>
  <c r="CZ410" i="13"/>
  <c r="CH410" i="13"/>
  <c r="CG410" i="13"/>
  <c r="DM410" i="13"/>
  <c r="DF410" i="13"/>
  <c r="BR410" i="13"/>
  <c r="DW410" i="13"/>
  <c r="DT410" i="13"/>
  <c r="CC410" i="13"/>
  <c r="DE410" i="13"/>
  <c r="CU410" i="13"/>
  <c r="DL410" i="13"/>
  <c r="DG410" i="13"/>
  <c r="DB410" i="13"/>
  <c r="CV410" i="13"/>
  <c r="DY410" i="13"/>
  <c r="CF410" i="13"/>
  <c r="CQ410" i="13"/>
  <c r="CB410" i="13"/>
  <c r="CP410" i="13"/>
  <c r="CY410" i="13"/>
  <c r="DU410" i="13"/>
  <c r="BT410" i="13"/>
  <c r="CW410" i="13"/>
  <c r="CK410" i="13"/>
  <c r="DP410" i="13"/>
  <c r="CN410" i="13"/>
  <c r="BQ410" i="13"/>
  <c r="BZ410" i="13"/>
  <c r="BY410" i="13"/>
  <c r="BX410" i="13"/>
  <c r="BW410" i="13"/>
  <c r="DZ348" i="13"/>
  <c r="CV116" i="12"/>
  <c r="CH422" i="13"/>
  <c r="CP97" i="12"/>
  <c r="CQ97" i="12"/>
  <c r="CV97" i="12"/>
  <c r="CS97" i="12"/>
  <c r="CT97" i="12"/>
  <c r="CO97" i="12"/>
  <c r="CU97" i="12"/>
  <c r="CM97" i="12"/>
  <c r="CN97" i="12"/>
  <c r="DO97" i="12"/>
  <c r="CX97" i="12"/>
  <c r="BQ97" i="12"/>
  <c r="BW97" i="12"/>
  <c r="DA97" i="12"/>
  <c r="DG97" i="12"/>
  <c r="BZ97" i="12"/>
  <c r="DT97" i="12"/>
  <c r="DR97" i="12"/>
  <c r="BU97" i="12"/>
  <c r="DX97" i="12"/>
  <c r="CY97" i="12"/>
  <c r="BR97" i="12"/>
  <c r="DL97" i="12"/>
  <c r="DJ97" i="12"/>
  <c r="DP97" i="12"/>
  <c r="CA97" i="12"/>
  <c r="DU97" i="12"/>
  <c r="DD97" i="12"/>
  <c r="DB97" i="12"/>
  <c r="CZ97" i="12"/>
  <c r="DV97" i="12"/>
  <c r="DE97" i="12"/>
  <c r="DS97" i="12"/>
  <c r="DY97" i="12"/>
  <c r="BT97" i="12"/>
  <c r="DN97" i="12"/>
  <c r="CW97" i="12"/>
  <c r="DK97" i="12"/>
  <c r="DQ97" i="12"/>
  <c r="DM97" i="12"/>
  <c r="CR97" i="12"/>
  <c r="BY97" i="12"/>
  <c r="BV97" i="12"/>
  <c r="BX97" i="12"/>
  <c r="DC97" i="12"/>
  <c r="DH97" i="12"/>
  <c r="DW97" i="12"/>
  <c r="DI97" i="12"/>
  <c r="BS97" i="12"/>
  <c r="DF97" i="12"/>
  <c r="CL97" i="12"/>
  <c r="CK97" i="12"/>
  <c r="CJ97" i="12"/>
  <c r="CI97" i="12"/>
  <c r="CH97" i="12"/>
  <c r="CG97" i="12"/>
  <c r="CF97" i="12"/>
  <c r="CE97" i="12"/>
  <c r="CD97" i="12"/>
  <c r="DZ350" i="13"/>
  <c r="BM168" i="12"/>
  <c r="CI168" i="12" s="1"/>
  <c r="CG148" i="12"/>
  <c r="DR148" i="12"/>
  <c r="DA148" i="12"/>
  <c r="CJ148" i="12"/>
  <c r="DF148" i="12"/>
  <c r="DT148" i="12"/>
  <c r="CU148" i="12"/>
  <c r="DJ148" i="12"/>
  <c r="CS148" i="12"/>
  <c r="DW148" i="12"/>
  <c r="CX148" i="12"/>
  <c r="DL148" i="12"/>
  <c r="CM148" i="12"/>
  <c r="DB148" i="12"/>
  <c r="CK148" i="12"/>
  <c r="DO148" i="12"/>
  <c r="CP148" i="12"/>
  <c r="DD148" i="12"/>
  <c r="CB148" i="12"/>
  <c r="CC148" i="12"/>
  <c r="CT148" i="12"/>
  <c r="DX148" i="12"/>
  <c r="DG148" i="12"/>
  <c r="DU148" i="12"/>
  <c r="CV148" i="12"/>
  <c r="BZ148" i="12"/>
  <c r="CL148" i="12"/>
  <c r="DP148" i="12"/>
  <c r="CY148" i="12"/>
  <c r="DM148" i="12"/>
  <c r="CN148" i="12"/>
  <c r="DY148" i="12"/>
  <c r="DH148" i="12"/>
  <c r="CQ148" i="12"/>
  <c r="DE148" i="12"/>
  <c r="DS148" i="12"/>
  <c r="CA148" i="12"/>
  <c r="DQ148" i="12"/>
  <c r="CZ148" i="12"/>
  <c r="DV148" i="12"/>
  <c r="CW148" i="12"/>
  <c r="DK148" i="12"/>
  <c r="CO148" i="12"/>
  <c r="DC148" i="12"/>
  <c r="CH148" i="12"/>
  <c r="CI148" i="12"/>
  <c r="CD148" i="12"/>
  <c r="DI148" i="12"/>
  <c r="CF148" i="12"/>
  <c r="CR148" i="12"/>
  <c r="DN148" i="12"/>
  <c r="CE148" i="12"/>
  <c r="BY148" i="12"/>
  <c r="BX148" i="12"/>
  <c r="BW148" i="12"/>
  <c r="BV148" i="12"/>
  <c r="BU148" i="12"/>
  <c r="BT148" i="12"/>
  <c r="BS148" i="12"/>
  <c r="BR148" i="12"/>
  <c r="DI430" i="13"/>
  <c r="DH430" i="13"/>
  <c r="DB430" i="13"/>
  <c r="DG430" i="13"/>
  <c r="CN430" i="13"/>
  <c r="DX430" i="13"/>
  <c r="CA430" i="13"/>
  <c r="BZ430" i="13"/>
  <c r="CD430" i="13"/>
  <c r="CZ430" i="13"/>
  <c r="CU430" i="13"/>
  <c r="CF430" i="13"/>
  <c r="DP430" i="13"/>
  <c r="BS430" i="13"/>
  <c r="DN430" i="13"/>
  <c r="BV430" i="13"/>
  <c r="BX430" i="13"/>
  <c r="CJ430" i="13"/>
  <c r="DU430" i="13"/>
  <c r="BW430" i="13"/>
  <c r="BR430" i="13"/>
  <c r="DF430" i="13"/>
  <c r="CY430" i="13"/>
  <c r="DY430" i="13"/>
  <c r="CB430" i="13"/>
  <c r="DM430" i="13"/>
  <c r="CL430" i="13"/>
  <c r="DV430" i="13"/>
  <c r="CX430" i="13"/>
  <c r="CK430" i="13"/>
  <c r="DW430" i="13"/>
  <c r="BY430" i="13"/>
  <c r="CE430" i="13"/>
  <c r="DJ430" i="13"/>
  <c r="DE430" i="13"/>
  <c r="DA430" i="13"/>
  <c r="DT430" i="13"/>
  <c r="CC430" i="13"/>
  <c r="DO430" i="13"/>
  <c r="BQ430" i="13"/>
  <c r="DZ430" i="13" s="1"/>
  <c r="CM430" i="13"/>
  <c r="DC430" i="13"/>
  <c r="CV430" i="13"/>
  <c r="CW430" i="13"/>
  <c r="DQ430" i="13"/>
  <c r="DS430" i="13"/>
  <c r="BT430" i="13"/>
  <c r="BU430" i="13"/>
  <c r="DL430" i="13"/>
  <c r="DD430" i="13"/>
  <c r="CI430" i="13"/>
  <c r="CH430" i="13"/>
  <c r="CG430" i="13"/>
  <c r="DR430" i="13"/>
  <c r="DK430" i="13"/>
  <c r="CT430" i="13"/>
  <c r="CS430" i="13"/>
  <c r="CR430" i="13"/>
  <c r="CQ430" i="13"/>
  <c r="DM436" i="13"/>
  <c r="DJ436" i="13"/>
  <c r="DF436" i="13"/>
  <c r="DD436" i="13"/>
  <c r="DI436" i="13"/>
  <c r="DB436" i="13"/>
  <c r="DK436" i="13"/>
  <c r="DE436" i="13"/>
  <c r="DG436" i="13"/>
  <c r="DL436" i="13"/>
  <c r="CR436" i="13"/>
  <c r="BQ436" i="13"/>
  <c r="DZ436" i="13" s="1"/>
  <c r="BS436" i="13"/>
  <c r="CT436" i="13"/>
  <c r="CK436" i="13"/>
  <c r="DA436" i="13"/>
  <c r="CJ436" i="13"/>
  <c r="DY436" i="13"/>
  <c r="DS436" i="13"/>
  <c r="CI436" i="13"/>
  <c r="BU436" i="13"/>
  <c r="CB436" i="13"/>
  <c r="CS436" i="13"/>
  <c r="CM436" i="13"/>
  <c r="BX436" i="13"/>
  <c r="BV436" i="13"/>
  <c r="BT436" i="13"/>
  <c r="CH436" i="13"/>
  <c r="CC436" i="13"/>
  <c r="CE436" i="13"/>
  <c r="DW436" i="13"/>
  <c r="DN436" i="13"/>
  <c r="DC436" i="13"/>
  <c r="DH436" i="13"/>
  <c r="CO436" i="13"/>
  <c r="DT436" i="13"/>
  <c r="DR436" i="13"/>
  <c r="DV436" i="13"/>
  <c r="CF436" i="13"/>
  <c r="DO436" i="13"/>
  <c r="DX436" i="13"/>
  <c r="CG436" i="13"/>
  <c r="CN436" i="13"/>
  <c r="CL436" i="13"/>
  <c r="CQ436" i="13"/>
  <c r="BR436" i="13"/>
  <c r="CA436" i="13"/>
  <c r="BZ436" i="13"/>
  <c r="DP436" i="13"/>
  <c r="CP436" i="13"/>
  <c r="DU436" i="13"/>
  <c r="DQ436" i="13"/>
  <c r="BY436" i="13"/>
  <c r="CD436" i="13"/>
  <c r="BW436" i="13"/>
  <c r="CZ436" i="13"/>
  <c r="CY436" i="13"/>
  <c r="CX436" i="13"/>
  <c r="CW436" i="13"/>
  <c r="B403" i="12"/>
  <c r="AM438" i="12" s="1"/>
  <c r="X359" i="12"/>
  <c r="AQ378" i="12"/>
  <c r="AD365" i="12"/>
  <c r="AU382" i="12"/>
  <c r="AI370" i="12"/>
  <c r="O350" i="12"/>
  <c r="AN375" i="12"/>
  <c r="AT381" i="12"/>
  <c r="AM374" i="12"/>
  <c r="F341" i="12"/>
  <c r="AS380" i="12"/>
  <c r="K346" i="12"/>
  <c r="D339" i="12"/>
  <c r="S354" i="12"/>
  <c r="E340" i="12"/>
  <c r="I344" i="12"/>
  <c r="AA362" i="12"/>
  <c r="V357" i="12"/>
  <c r="Z361" i="12"/>
  <c r="L347" i="12"/>
  <c r="G342" i="12"/>
  <c r="P351" i="12"/>
  <c r="AH369" i="12"/>
  <c r="AC364" i="12"/>
  <c r="AK372" i="12"/>
  <c r="T355" i="12"/>
  <c r="Q352" i="12"/>
  <c r="AP377" i="12"/>
  <c r="AB363" i="12"/>
  <c r="W358" i="12"/>
  <c r="AF367" i="12"/>
  <c r="U356" i="12"/>
  <c r="AL373" i="12"/>
  <c r="M348" i="12"/>
  <c r="AR379" i="12"/>
  <c r="R353" i="12"/>
  <c r="N349" i="12"/>
  <c r="Y360" i="12"/>
  <c r="AJ371" i="12"/>
  <c r="H343" i="12"/>
  <c r="AO376" i="12"/>
  <c r="J345" i="12"/>
  <c r="AE366" i="12"/>
  <c r="CR426" i="13"/>
  <c r="CS426" i="13"/>
  <c r="CX426" i="13"/>
  <c r="DD426" i="13"/>
  <c r="DC426" i="13"/>
  <c r="DE426" i="13"/>
  <c r="CY426" i="13"/>
  <c r="DY426" i="13"/>
  <c r="CJ426" i="13"/>
  <c r="DW426" i="13"/>
  <c r="DV426" i="13"/>
  <c r="DS426" i="13"/>
  <c r="CV426" i="13"/>
  <c r="DQ426" i="13"/>
  <c r="CB426" i="13"/>
  <c r="DK426" i="13"/>
  <c r="DF426" i="13"/>
  <c r="CI426" i="13"/>
  <c r="CW426" i="13"/>
  <c r="CT426" i="13"/>
  <c r="CU426" i="13"/>
  <c r="DI426" i="13"/>
  <c r="BT426" i="13"/>
  <c r="BX426" i="13"/>
  <c r="BW426" i="13"/>
  <c r="CF426" i="13"/>
  <c r="DB426" i="13"/>
  <c r="CQ426" i="13"/>
  <c r="DA426" i="13"/>
  <c r="CC426" i="13"/>
  <c r="DU426" i="13"/>
  <c r="DR426" i="13"/>
  <c r="DO426" i="13"/>
  <c r="DN426" i="13"/>
  <c r="DX426" i="13"/>
  <c r="CG426" i="13"/>
  <c r="BR426" i="13"/>
  <c r="CA426" i="13"/>
  <c r="DL426" i="13"/>
  <c r="CZ426" i="13"/>
  <c r="DP426" i="13"/>
  <c r="BY426" i="13"/>
  <c r="DG426" i="13"/>
  <c r="DT426" i="13"/>
  <c r="BV426" i="13"/>
  <c r="BZ426" i="13"/>
  <c r="CH426" i="13"/>
  <c r="BS426" i="13"/>
  <c r="BU426" i="13"/>
  <c r="CD426" i="13"/>
  <c r="CE426" i="13"/>
  <c r="DH426" i="13"/>
  <c r="DJ426" i="13"/>
  <c r="DM426" i="13"/>
  <c r="BQ426" i="13"/>
  <c r="DZ426" i="13" s="1"/>
  <c r="CP426" i="13"/>
  <c r="CO426" i="13"/>
  <c r="CN426" i="13"/>
  <c r="CM426" i="13"/>
  <c r="AM20" i="9"/>
  <c r="BM481" i="13"/>
  <c r="CB481" i="13" s="1"/>
  <c r="BM491" i="13"/>
  <c r="CM491" i="13" s="1"/>
  <c r="BM470" i="13"/>
  <c r="BQ470" i="13" s="1"/>
  <c r="BM493" i="13"/>
  <c r="CN493" i="13" s="1"/>
  <c r="BM482" i="13"/>
  <c r="CC482" i="13" s="1"/>
  <c r="BM506" i="13"/>
  <c r="DB506" i="13" s="1"/>
  <c r="CF412" i="13"/>
  <c r="CN412" i="13"/>
  <c r="CJ412" i="13"/>
  <c r="CM412" i="13"/>
  <c r="CI412" i="13"/>
  <c r="CH412" i="13"/>
  <c r="CK412" i="13"/>
  <c r="CC412" i="13"/>
  <c r="CQ412" i="13"/>
  <c r="CP412" i="13"/>
  <c r="CE412" i="13"/>
  <c r="DA412" i="13"/>
  <c r="DV412" i="13"/>
  <c r="DR412" i="13"/>
  <c r="DN412" i="13"/>
  <c r="DT412" i="13"/>
  <c r="CS412" i="13"/>
  <c r="DK412" i="13"/>
  <c r="DG412" i="13"/>
  <c r="CU412" i="13"/>
  <c r="DC412" i="13"/>
  <c r="CO412" i="13"/>
  <c r="BU412" i="13"/>
  <c r="CZ412" i="13"/>
  <c r="CV412" i="13"/>
  <c r="DL412" i="13"/>
  <c r="BV412" i="13"/>
  <c r="CL412" i="13"/>
  <c r="DU412" i="13"/>
  <c r="BT412" i="13"/>
  <c r="DP412" i="13"/>
  <c r="CT412" i="13"/>
  <c r="DW412" i="13"/>
  <c r="CG412" i="13"/>
  <c r="DY412" i="13"/>
  <c r="DE412" i="13"/>
  <c r="DH412" i="13"/>
  <c r="BS412" i="13"/>
  <c r="CR412" i="13"/>
  <c r="DQ412" i="13"/>
  <c r="CW412" i="13"/>
  <c r="CX412" i="13"/>
  <c r="DO412" i="13"/>
  <c r="DX412" i="13"/>
  <c r="CD412" i="13"/>
  <c r="DB412" i="13"/>
  <c r="DJ412" i="13"/>
  <c r="CY412" i="13"/>
  <c r="BR412" i="13"/>
  <c r="DI412" i="13"/>
  <c r="DF412" i="13"/>
  <c r="DM412" i="13"/>
  <c r="DD412" i="13"/>
  <c r="BQ412" i="13"/>
  <c r="DZ412" i="13" s="1"/>
  <c r="DS412" i="13"/>
  <c r="CB412" i="13"/>
  <c r="CA412" i="13"/>
  <c r="BZ412" i="13"/>
  <c r="BY412" i="13"/>
  <c r="DZ303" i="14"/>
  <c r="BM443" i="14"/>
  <c r="DB443" i="14" s="1"/>
  <c r="BM411" i="14"/>
  <c r="BW411" i="14" s="1"/>
  <c r="BM445" i="14"/>
  <c r="DD445" i="14" s="1"/>
  <c r="BM415" i="14"/>
  <c r="BZ415" i="14" s="1"/>
  <c r="BM446" i="14"/>
  <c r="DF446" i="14" s="1"/>
  <c r="CQ364" i="14"/>
  <c r="CW364" i="14"/>
  <c r="DE364" i="14"/>
  <c r="DF364" i="14"/>
  <c r="CV364" i="14"/>
  <c r="DY364" i="14"/>
  <c r="CH364" i="14"/>
  <c r="CF364" i="14"/>
  <c r="BR364" i="14"/>
  <c r="BS364" i="14"/>
  <c r="DQ364" i="14"/>
  <c r="DU364" i="14"/>
  <c r="BX364" i="14"/>
  <c r="DO364" i="14"/>
  <c r="DX364" i="14"/>
  <c r="DD364" i="14"/>
  <c r="CX364" i="14"/>
  <c r="CZ364" i="14"/>
  <c r="CY364" i="14"/>
  <c r="DJ364" i="14"/>
  <c r="CC364" i="14"/>
  <c r="BY364" i="14"/>
  <c r="CE364" i="14"/>
  <c r="CB364" i="14"/>
  <c r="CL364" i="14"/>
  <c r="BU364" i="14"/>
  <c r="BQ364" i="14"/>
  <c r="BW364" i="14"/>
  <c r="CA364" i="14"/>
  <c r="DA364" i="14"/>
  <c r="CU364" i="14"/>
  <c r="DB364" i="14"/>
  <c r="CT364" i="14"/>
  <c r="DR364" i="14"/>
  <c r="CG364" i="14"/>
  <c r="DH364" i="14"/>
  <c r="CD364" i="14"/>
  <c r="DT364" i="14"/>
  <c r="CJ364" i="14"/>
  <c r="BV364" i="14"/>
  <c r="DL364" i="14"/>
  <c r="BZ364" i="14"/>
  <c r="DI364" i="14"/>
  <c r="DS364" i="14"/>
  <c r="DP364" i="14"/>
  <c r="CK364" i="14"/>
  <c r="DK364" i="14"/>
  <c r="DC364" i="14"/>
  <c r="DG364" i="14"/>
  <c r="DV364" i="14"/>
  <c r="BT364" i="14"/>
  <c r="DM364" i="14"/>
  <c r="CI364" i="14"/>
  <c r="DW364" i="14"/>
  <c r="DN364" i="14"/>
  <c r="CS364" i="14"/>
  <c r="CR364" i="14"/>
  <c r="CP364" i="14"/>
  <c r="CO364" i="14"/>
  <c r="CJ346" i="14"/>
  <c r="DT346" i="14"/>
  <c r="DR346" i="14"/>
  <c r="CS346" i="14"/>
  <c r="DO346" i="14"/>
  <c r="CX346" i="14"/>
  <c r="CI346" i="14"/>
  <c r="DL346" i="14"/>
  <c r="DJ346" i="14"/>
  <c r="DX346" i="14"/>
  <c r="DG346" i="14"/>
  <c r="CP346" i="14"/>
  <c r="CN346" i="14"/>
  <c r="CG346" i="14"/>
  <c r="CM346" i="14"/>
  <c r="CL346" i="14"/>
  <c r="DD346" i="14"/>
  <c r="DB346" i="14"/>
  <c r="DP346" i="14"/>
  <c r="CY346" i="14"/>
  <c r="BR346" i="14"/>
  <c r="CC346" i="14"/>
  <c r="DU346" i="14"/>
  <c r="CV346" i="14"/>
  <c r="CT346" i="14"/>
  <c r="DH346" i="14"/>
  <c r="CQ346" i="14"/>
  <c r="CF346" i="14"/>
  <c r="CE346" i="14"/>
  <c r="DE346" i="14"/>
  <c r="DK346" i="14"/>
  <c r="DQ346" i="14"/>
  <c r="CR346" i="14"/>
  <c r="DV346" i="14"/>
  <c r="CH346" i="14"/>
  <c r="CD346" i="14"/>
  <c r="CW346" i="14"/>
  <c r="DC346" i="14"/>
  <c r="DI346" i="14"/>
  <c r="BT346" i="14"/>
  <c r="DN346" i="14"/>
  <c r="DY346" i="14"/>
  <c r="DA346" i="14"/>
  <c r="CZ346" i="14"/>
  <c r="CB346" i="14"/>
  <c r="DM346" i="14"/>
  <c r="BS346" i="14"/>
  <c r="BQ346" i="14"/>
  <c r="DF346" i="14"/>
  <c r="CU346" i="14"/>
  <c r="DS346" i="14"/>
  <c r="DW346" i="14"/>
  <c r="CO346" i="14"/>
  <c r="CK346" i="14"/>
  <c r="CA346" i="14"/>
  <c r="BZ346" i="14"/>
  <c r="BY346" i="14"/>
  <c r="BX346" i="14"/>
  <c r="BW346" i="14"/>
  <c r="BX412" i="13"/>
  <c r="CK88" i="12"/>
  <c r="CM88" i="12"/>
  <c r="CE88" i="12"/>
  <c r="CD88" i="12"/>
  <c r="CJ88" i="12"/>
  <c r="CL88" i="12"/>
  <c r="CF88" i="12"/>
  <c r="CH88" i="12"/>
  <c r="CG88" i="12"/>
  <c r="CI88" i="12"/>
  <c r="DK88" i="12"/>
  <c r="DQ88" i="12"/>
  <c r="CR88" i="12"/>
  <c r="DF88" i="12"/>
  <c r="CO88" i="12"/>
  <c r="DC88" i="12"/>
  <c r="DI88" i="12"/>
  <c r="DW88" i="12"/>
  <c r="CX88" i="12"/>
  <c r="BQ88" i="12"/>
  <c r="DT88" i="12"/>
  <c r="CU88" i="12"/>
  <c r="DA88" i="12"/>
  <c r="DO88" i="12"/>
  <c r="CP88" i="12"/>
  <c r="DL88" i="12"/>
  <c r="DR88" i="12"/>
  <c r="CS88" i="12"/>
  <c r="DG88" i="12"/>
  <c r="BR88" i="12"/>
  <c r="CV88" i="12"/>
  <c r="DB88" i="12"/>
  <c r="DP88" i="12"/>
  <c r="CQ88" i="12"/>
  <c r="DM88" i="12"/>
  <c r="CN88" i="12"/>
  <c r="CT88" i="12"/>
  <c r="DH88" i="12"/>
  <c r="DV88" i="12"/>
  <c r="DE88" i="12"/>
  <c r="CZ88" i="12"/>
  <c r="CY88" i="12"/>
  <c r="DN88" i="12"/>
  <c r="DS88" i="12"/>
  <c r="CW88" i="12"/>
  <c r="DD88" i="12"/>
  <c r="DU88" i="12"/>
  <c r="DJ88" i="12"/>
  <c r="DX88" i="12"/>
  <c r="DY88" i="12"/>
  <c r="CC88" i="12"/>
  <c r="CB88" i="12"/>
  <c r="CA88" i="12"/>
  <c r="BZ88" i="12"/>
  <c r="BY88" i="12"/>
  <c r="BX88" i="12"/>
  <c r="BW88" i="12"/>
  <c r="BV88" i="12"/>
  <c r="BU88" i="12"/>
  <c r="DD113" i="12"/>
  <c r="DI113" i="12"/>
  <c r="DG113" i="12"/>
  <c r="DF113" i="12"/>
  <c r="DL113" i="12"/>
  <c r="DC113" i="12"/>
  <c r="DK113" i="12"/>
  <c r="DJ113" i="12"/>
  <c r="DE113" i="12"/>
  <c r="DO113" i="12"/>
  <c r="CH113" i="12"/>
  <c r="BQ113" i="12"/>
  <c r="BW113" i="12"/>
  <c r="CC113" i="12"/>
  <c r="CQ113" i="12"/>
  <c r="BZ113" i="12"/>
  <c r="DT113" i="12"/>
  <c r="DR113" i="12"/>
  <c r="BU113" i="12"/>
  <c r="DX113" i="12"/>
  <c r="CI113" i="12"/>
  <c r="BR113" i="12"/>
  <c r="CN113" i="12"/>
  <c r="CL113" i="12"/>
  <c r="DP113" i="12"/>
  <c r="CA113" i="12"/>
  <c r="DU113" i="12"/>
  <c r="CF113" i="12"/>
  <c r="CD113" i="12"/>
  <c r="CB113" i="12"/>
  <c r="DV113" i="12"/>
  <c r="CO113" i="12"/>
  <c r="DS113" i="12"/>
  <c r="DY113" i="12"/>
  <c r="BT113" i="12"/>
  <c r="DN113" i="12"/>
  <c r="CG113" i="12"/>
  <c r="CM113" i="12"/>
  <c r="DQ113" i="12"/>
  <c r="BS113" i="12"/>
  <c r="CP113" i="12"/>
  <c r="DH113" i="12"/>
  <c r="DM113" i="12"/>
  <c r="BY113" i="12"/>
  <c r="BX113" i="12"/>
  <c r="CE113" i="12"/>
  <c r="CJ113" i="12"/>
  <c r="BV113" i="12"/>
  <c r="CK113" i="12"/>
  <c r="DW113" i="12"/>
  <c r="DB113" i="12"/>
  <c r="DA113" i="12"/>
  <c r="CZ113" i="12"/>
  <c r="CY113" i="12"/>
  <c r="CX113" i="12"/>
  <c r="CW113" i="12"/>
  <c r="CV113" i="12"/>
  <c r="CU113" i="12"/>
  <c r="CT113" i="12"/>
  <c r="BM175" i="12"/>
  <c r="CP175" i="12" s="1"/>
  <c r="BM166" i="12"/>
  <c r="CG166" i="12" s="1"/>
  <c r="BM170" i="12"/>
  <c r="CL170" i="12" s="1"/>
  <c r="BM163" i="12"/>
  <c r="CD163" i="12" s="1"/>
  <c r="BM171" i="12"/>
  <c r="CL171" i="12" s="1"/>
  <c r="CC413" i="13"/>
  <c r="CL413" i="13"/>
  <c r="CM413" i="13"/>
  <c r="CN413" i="13"/>
  <c r="CF413" i="13"/>
  <c r="CP413" i="13"/>
  <c r="CJ413" i="13"/>
  <c r="DU413" i="13"/>
  <c r="CV413" i="13"/>
  <c r="DJ413" i="13"/>
  <c r="DF413" i="13"/>
  <c r="DB413" i="13"/>
  <c r="DM413" i="13"/>
  <c r="DY413" i="13"/>
  <c r="CX413" i="13"/>
  <c r="BS413" i="13"/>
  <c r="DV413" i="13"/>
  <c r="DE413" i="13"/>
  <c r="DQ413" i="13"/>
  <c r="BW413" i="13"/>
  <c r="DK413" i="13"/>
  <c r="CZ413" i="13"/>
  <c r="CR413" i="13"/>
  <c r="CQ413" i="13"/>
  <c r="CW413" i="13"/>
  <c r="DI413" i="13"/>
  <c r="DS413" i="13"/>
  <c r="BV413" i="13"/>
  <c r="DP413" i="13"/>
  <c r="CO413" i="13"/>
  <c r="CI413" i="13"/>
  <c r="CH413" i="13"/>
  <c r="DT413" i="13"/>
  <c r="CS413" i="13"/>
  <c r="CT413" i="13"/>
  <c r="BR413" i="13"/>
  <c r="DN413" i="13"/>
  <c r="DL413" i="13"/>
  <c r="BU413" i="13"/>
  <c r="BT413" i="13"/>
  <c r="DC413" i="13"/>
  <c r="DO413" i="13"/>
  <c r="CG413" i="13"/>
  <c r="CD413" i="13"/>
  <c r="DD413" i="13"/>
  <c r="CU413" i="13"/>
  <c r="BQ413" i="13"/>
  <c r="DZ413" i="13" s="1"/>
  <c r="DA413" i="13"/>
  <c r="CK413" i="13"/>
  <c r="DW413" i="13"/>
  <c r="DG413" i="13"/>
  <c r="DR413" i="13"/>
  <c r="CE413" i="13"/>
  <c r="DH413" i="13"/>
  <c r="DX413" i="13"/>
  <c r="CY413" i="13"/>
  <c r="CB413" i="13"/>
  <c r="CA413" i="13"/>
  <c r="BZ413" i="13"/>
  <c r="DB363" i="14"/>
  <c r="DD363" i="14"/>
  <c r="BW363" i="14"/>
  <c r="DO363" i="14"/>
  <c r="BZ363" i="14"/>
  <c r="BX363" i="14"/>
  <c r="CF363" i="14"/>
  <c r="CZ363" i="14"/>
  <c r="CT363" i="14"/>
  <c r="CV363" i="14"/>
  <c r="DY363" i="14"/>
  <c r="DG363" i="14"/>
  <c r="BR363" i="14"/>
  <c r="DL363" i="14"/>
  <c r="DT363" i="14"/>
  <c r="CU363" i="14"/>
  <c r="CY363" i="14"/>
  <c r="DQ363" i="14"/>
  <c r="CI363" i="14"/>
  <c r="DU363" i="14"/>
  <c r="BV363" i="14"/>
  <c r="CD363" i="14"/>
  <c r="CS363" i="14"/>
  <c r="CK363" i="14"/>
  <c r="BS363" i="14"/>
  <c r="CG363" i="14"/>
  <c r="BT363" i="14"/>
  <c r="CB363" i="14"/>
  <c r="DS363" i="14"/>
  <c r="CC363" i="14"/>
  <c r="DV363" i="14"/>
  <c r="BY363" i="14"/>
  <c r="DH363" i="14"/>
  <c r="CX363" i="14"/>
  <c r="DC363" i="14"/>
  <c r="DN363" i="14"/>
  <c r="DR363" i="14"/>
  <c r="CH363" i="14"/>
  <c r="CW363" i="14"/>
  <c r="DK363" i="14"/>
  <c r="DM363" i="14"/>
  <c r="DE363" i="14"/>
  <c r="DI363" i="14"/>
  <c r="DP363" i="14"/>
  <c r="DA363" i="14"/>
  <c r="BU363" i="14"/>
  <c r="DJ363" i="14"/>
  <c r="CA363" i="14"/>
  <c r="DX363" i="14"/>
  <c r="CE363" i="14"/>
  <c r="DW363" i="14"/>
  <c r="BQ363" i="14"/>
  <c r="CJ363" i="14"/>
  <c r="DF363" i="14"/>
  <c r="CR363" i="14"/>
  <c r="CQ363" i="14"/>
  <c r="CP363" i="14"/>
  <c r="CO363" i="14"/>
  <c r="CN363" i="14"/>
  <c r="DK371" i="14"/>
  <c r="DI371" i="14"/>
  <c r="DC371" i="14"/>
  <c r="DN371" i="14"/>
  <c r="DA371" i="14"/>
  <c r="DJ371" i="14"/>
  <c r="CH371" i="14"/>
  <c r="DS371" i="14"/>
  <c r="DY371" i="14"/>
  <c r="CR371" i="14"/>
  <c r="CA371" i="14"/>
  <c r="DG371" i="14"/>
  <c r="BZ371" i="14"/>
  <c r="CM371" i="14"/>
  <c r="DQ371" i="14"/>
  <c r="CJ371" i="14"/>
  <c r="BS371" i="14"/>
  <c r="DM371" i="14"/>
  <c r="BR371" i="14"/>
  <c r="CE371" i="14"/>
  <c r="CS371" i="14"/>
  <c r="CB371" i="14"/>
  <c r="CF371" i="14"/>
  <c r="DB371" i="14"/>
  <c r="CO371" i="14"/>
  <c r="DR371" i="14"/>
  <c r="CC371" i="14"/>
  <c r="DW371" i="14"/>
  <c r="DT371" i="14"/>
  <c r="DD371" i="14"/>
  <c r="DE371" i="14"/>
  <c r="CG371" i="14"/>
  <c r="CL371" i="14"/>
  <c r="BU371" i="14"/>
  <c r="DO371" i="14"/>
  <c r="BX371" i="14"/>
  <c r="DU371" i="14"/>
  <c r="DP371" i="14"/>
  <c r="DF371" i="14"/>
  <c r="CK371" i="14"/>
  <c r="DL371" i="14"/>
  <c r="DV371" i="14"/>
  <c r="DX371" i="14"/>
  <c r="DH371" i="14"/>
  <c r="CP371" i="14"/>
  <c r="BT371" i="14"/>
  <c r="BY371" i="14"/>
  <c r="CQ371" i="14"/>
  <c r="BQ371" i="14"/>
  <c r="CI371" i="14"/>
  <c r="BW371" i="14"/>
  <c r="CN371" i="14"/>
  <c r="BV371" i="14"/>
  <c r="CD371" i="14"/>
  <c r="CZ371" i="14"/>
  <c r="CY371" i="14"/>
  <c r="CX371" i="14"/>
  <c r="CW371" i="14"/>
  <c r="CV371" i="14"/>
  <c r="CR96" i="12"/>
  <c r="CM96" i="12"/>
  <c r="CS96" i="12"/>
  <c r="CO96" i="12"/>
  <c r="CU96" i="12"/>
  <c r="CL96" i="12"/>
  <c r="DS96" i="12"/>
  <c r="DY96" i="12"/>
  <c r="CZ96" i="12"/>
  <c r="DN96" i="12"/>
  <c r="CW96" i="12"/>
  <c r="DK96" i="12"/>
  <c r="DQ96" i="12"/>
  <c r="BT96" i="12"/>
  <c r="DF96" i="12"/>
  <c r="BY96" i="12"/>
  <c r="CT96" i="12"/>
  <c r="DC96" i="12"/>
  <c r="DI96" i="12"/>
  <c r="DW96" i="12"/>
  <c r="CX96" i="12"/>
  <c r="BQ96" i="12"/>
  <c r="DT96" i="12"/>
  <c r="BW96" i="12"/>
  <c r="DA96" i="12"/>
  <c r="DO96" i="12"/>
  <c r="BZ96" i="12"/>
  <c r="CP96" i="12"/>
  <c r="DD96" i="12"/>
  <c r="DJ96" i="12"/>
  <c r="DX96" i="12"/>
  <c r="CY96" i="12"/>
  <c r="DU96" i="12"/>
  <c r="CV96" i="12"/>
  <c r="DB96" i="12"/>
  <c r="DP96" i="12"/>
  <c r="BS96" i="12"/>
  <c r="DM96" i="12"/>
  <c r="CN96" i="12"/>
  <c r="DV96" i="12"/>
  <c r="DL96" i="12"/>
  <c r="BR96" i="12"/>
  <c r="BV96" i="12"/>
  <c r="BX96" i="12"/>
  <c r="DE96" i="12"/>
  <c r="DR96" i="12"/>
  <c r="CQ96" i="12"/>
  <c r="BU96" i="12"/>
  <c r="DG96" i="12"/>
  <c r="DH96" i="12"/>
  <c r="CK96" i="12"/>
  <c r="CJ96" i="12"/>
  <c r="CI96" i="12"/>
  <c r="CH96" i="12"/>
  <c r="CG96" i="12"/>
  <c r="CF96" i="12"/>
  <c r="CE96" i="12"/>
  <c r="CD96" i="12"/>
  <c r="CC96" i="12"/>
  <c r="DE189" i="12"/>
  <c r="BS274" i="12"/>
  <c r="CC274" i="12"/>
  <c r="CD274" i="12"/>
  <c r="CA274" i="12"/>
  <c r="CG274" i="12"/>
  <c r="BZ274" i="12"/>
  <c r="BY274" i="12"/>
  <c r="DA274" i="12"/>
  <c r="CJ274" i="12"/>
  <c r="DM274" i="12"/>
  <c r="CN274" i="12"/>
  <c r="CX274" i="12"/>
  <c r="DJ274" i="12"/>
  <c r="CR274" i="12"/>
  <c r="CS274" i="12"/>
  <c r="DW274" i="12"/>
  <c r="DE274" i="12"/>
  <c r="DS274" i="12"/>
  <c r="CT274" i="12"/>
  <c r="CF274" i="12"/>
  <c r="DB274" i="12"/>
  <c r="CK274" i="12"/>
  <c r="DO274" i="12"/>
  <c r="CW274" i="12"/>
  <c r="DK274" i="12"/>
  <c r="DV274" i="12"/>
  <c r="CV274" i="12"/>
  <c r="DX274" i="12"/>
  <c r="DG274" i="12"/>
  <c r="CO274" i="12"/>
  <c r="DC274" i="12"/>
  <c r="CP274" i="12"/>
  <c r="BX274" i="12"/>
  <c r="DP274" i="12"/>
  <c r="CY274" i="12"/>
  <c r="DT274" i="12"/>
  <c r="CU274" i="12"/>
  <c r="DR274" i="12"/>
  <c r="DU274" i="12"/>
  <c r="CH274" i="12"/>
  <c r="CE274" i="12"/>
  <c r="DY274" i="12"/>
  <c r="DH274" i="12"/>
  <c r="CQ274" i="12"/>
  <c r="DL274" i="12"/>
  <c r="CM274" i="12"/>
  <c r="CL274" i="12"/>
  <c r="CB274" i="12"/>
  <c r="DI274" i="12"/>
  <c r="DQ274" i="12"/>
  <c r="CZ274" i="12"/>
  <c r="CI274" i="12"/>
  <c r="DD274" i="12"/>
  <c r="DF274" i="12"/>
  <c r="DN274" i="12"/>
  <c r="BW274" i="12"/>
  <c r="BV274" i="12"/>
  <c r="BU274" i="12"/>
  <c r="BT274" i="12"/>
  <c r="BR274" i="12"/>
  <c r="BV90" i="12"/>
  <c r="BV347" i="14"/>
  <c r="CO347" i="14"/>
  <c r="CE347" i="14"/>
  <c r="CD347" i="14"/>
  <c r="DA347" i="14"/>
  <c r="BT347" i="14"/>
  <c r="DN347" i="14"/>
  <c r="BQ347" i="14"/>
  <c r="CU347" i="14"/>
  <c r="CF347" i="14"/>
  <c r="CI347" i="14"/>
  <c r="CS347" i="14"/>
  <c r="DW347" i="14"/>
  <c r="DF347" i="14"/>
  <c r="DT347" i="14"/>
  <c r="DR347" i="14"/>
  <c r="CL347" i="14"/>
  <c r="CG347" i="14"/>
  <c r="CN347" i="14"/>
  <c r="BU347" i="14"/>
  <c r="DO347" i="14"/>
  <c r="CX347" i="14"/>
  <c r="DL347" i="14"/>
  <c r="DJ347" i="14"/>
  <c r="DP347" i="14"/>
  <c r="CY347" i="14"/>
  <c r="DU347" i="14"/>
  <c r="CV347" i="14"/>
  <c r="CT347" i="14"/>
  <c r="CM347" i="14"/>
  <c r="DY347" i="14"/>
  <c r="DH347" i="14"/>
  <c r="CQ347" i="14"/>
  <c r="DM347" i="14"/>
  <c r="DS347" i="14"/>
  <c r="DQ347" i="14"/>
  <c r="BR347" i="14"/>
  <c r="CJ347" i="14"/>
  <c r="CK347" i="14"/>
  <c r="CH347" i="14"/>
  <c r="CP347" i="14"/>
  <c r="CR347" i="14"/>
  <c r="DK347" i="14"/>
  <c r="DV347" i="14"/>
  <c r="CZ347" i="14"/>
  <c r="DG347" i="14"/>
  <c r="CC347" i="14"/>
  <c r="BS347" i="14"/>
  <c r="DE347" i="14"/>
  <c r="CW347" i="14"/>
  <c r="DD347" i="14"/>
  <c r="DX347" i="14"/>
  <c r="DB347" i="14"/>
  <c r="DC347" i="14"/>
  <c r="DI347" i="14"/>
  <c r="CB347" i="14"/>
  <c r="CA347" i="14"/>
  <c r="BZ347" i="14"/>
  <c r="BY347" i="14"/>
  <c r="BX347" i="14"/>
  <c r="DB442" i="13"/>
  <c r="BM405" i="14"/>
  <c r="BQ405" i="14" s="1"/>
  <c r="DZ405" i="14" s="1"/>
  <c r="DG118" i="12"/>
  <c r="DL118" i="12"/>
  <c r="DJ118" i="12"/>
  <c r="DM118" i="12"/>
  <c r="DH118" i="12"/>
  <c r="DI118" i="12"/>
  <c r="DN118" i="12"/>
  <c r="DK118" i="12"/>
  <c r="DP118" i="12"/>
  <c r="DQ118" i="12"/>
  <c r="DO118" i="12"/>
  <c r="CN118" i="12"/>
  <c r="DR118" i="12"/>
  <c r="CC118" i="12"/>
  <c r="CQ118" i="12"/>
  <c r="BR118" i="12"/>
  <c r="CF118" i="12"/>
  <c r="CT118" i="12"/>
  <c r="BU118" i="12"/>
  <c r="CI118" i="12"/>
  <c r="DU118" i="12"/>
  <c r="BX118" i="12"/>
  <c r="CL118" i="12"/>
  <c r="DX118" i="12"/>
  <c r="CA118" i="12"/>
  <c r="CO118" i="12"/>
  <c r="DS118" i="12"/>
  <c r="CD118" i="12"/>
  <c r="CR118" i="12"/>
  <c r="BS118" i="12"/>
  <c r="CG118" i="12"/>
  <c r="CM118" i="12"/>
  <c r="DY118" i="12"/>
  <c r="CB118" i="12"/>
  <c r="CP118" i="12"/>
  <c r="BQ118" i="12"/>
  <c r="DZ118" i="12" s="1"/>
  <c r="DT118" i="12"/>
  <c r="CE118" i="12"/>
  <c r="CS118" i="12"/>
  <c r="BT118" i="12"/>
  <c r="CH118" i="12"/>
  <c r="CV118" i="12"/>
  <c r="BZ118" i="12"/>
  <c r="CU118" i="12"/>
  <c r="BY118" i="12"/>
  <c r="BW118" i="12"/>
  <c r="CK118" i="12"/>
  <c r="DV118" i="12"/>
  <c r="BV118" i="12"/>
  <c r="CJ118" i="12"/>
  <c r="DW118" i="12"/>
  <c r="DF118" i="12"/>
  <c r="DE118" i="12"/>
  <c r="DD118" i="12"/>
  <c r="DC118" i="12"/>
  <c r="DB118" i="12"/>
  <c r="DA118" i="12"/>
  <c r="CZ118" i="12"/>
  <c r="CY118" i="12"/>
  <c r="DZ296" i="14"/>
  <c r="CW372" i="14"/>
  <c r="DM372" i="14"/>
  <c r="DY372" i="14"/>
  <c r="CI372" i="14"/>
  <c r="DU372" i="14"/>
  <c r="BX372" i="14"/>
  <c r="CB372" i="14"/>
  <c r="DL372" i="14"/>
  <c r="DC372" i="14"/>
  <c r="DE372" i="14"/>
  <c r="DQ372" i="14"/>
  <c r="CA372" i="14"/>
  <c r="CO372" i="14"/>
  <c r="DS372" i="14"/>
  <c r="BT372" i="14"/>
  <c r="DI372" i="14"/>
  <c r="CS372" i="14"/>
  <c r="BS372" i="14"/>
  <c r="CG372" i="14"/>
  <c r="CM372" i="14"/>
  <c r="DP372" i="14"/>
  <c r="DG372" i="14"/>
  <c r="DJ372" i="14"/>
  <c r="DO372" i="14"/>
  <c r="CT372" i="14"/>
  <c r="CC372" i="14"/>
  <c r="CP372" i="14"/>
  <c r="BQ372" i="14"/>
  <c r="BW372" i="14"/>
  <c r="CL372" i="14"/>
  <c r="BU372" i="14"/>
  <c r="CH372" i="14"/>
  <c r="DT372" i="14"/>
  <c r="DX372" i="14"/>
  <c r="DF372" i="14"/>
  <c r="DN372" i="14"/>
  <c r="DR372" i="14"/>
  <c r="BR372" i="14"/>
  <c r="DK372" i="14"/>
  <c r="BV372" i="14"/>
  <c r="CF372" i="14"/>
  <c r="CK372" i="14"/>
  <c r="CE372" i="14"/>
  <c r="DW372" i="14"/>
  <c r="CR372" i="14"/>
  <c r="CQ372" i="14"/>
  <c r="CJ372" i="14"/>
  <c r="DD372" i="14"/>
  <c r="DB372" i="14"/>
  <c r="DV372" i="14"/>
  <c r="BZ372" i="14"/>
  <c r="CD372" i="14"/>
  <c r="CN372" i="14"/>
  <c r="BY372" i="14"/>
  <c r="DH372" i="14"/>
  <c r="DA372" i="14"/>
  <c r="CZ372" i="14"/>
  <c r="CY372" i="14"/>
  <c r="CX372" i="14"/>
  <c r="CE355" i="14"/>
  <c r="CM361" i="14"/>
  <c r="DA361" i="14"/>
  <c r="DD361" i="14"/>
  <c r="CQ361" i="14"/>
  <c r="CY361" i="14"/>
  <c r="CE361" i="14"/>
  <c r="DO361" i="14"/>
  <c r="CH361" i="14"/>
  <c r="BQ361" i="14"/>
  <c r="DT361" i="14"/>
  <c r="CS361" i="14"/>
  <c r="DB361" i="14"/>
  <c r="BW361" i="14"/>
  <c r="DG361" i="14"/>
  <c r="BZ361" i="14"/>
  <c r="DL361" i="14"/>
  <c r="CD361" i="14"/>
  <c r="CT361" i="14"/>
  <c r="DY361" i="14"/>
  <c r="CI361" i="14"/>
  <c r="BR361" i="14"/>
  <c r="BV361" i="14"/>
  <c r="DR361" i="14"/>
  <c r="CR361" i="14"/>
  <c r="CU361" i="14"/>
  <c r="DI361" i="14"/>
  <c r="BS361" i="14"/>
  <c r="DM361" i="14"/>
  <c r="BT361" i="14"/>
  <c r="DP361" i="14"/>
  <c r="CW361" i="14"/>
  <c r="CZ361" i="14"/>
  <c r="CC361" i="14"/>
  <c r="DV361" i="14"/>
  <c r="DE361" i="14"/>
  <c r="DH361" i="14"/>
  <c r="BX361" i="14"/>
  <c r="DK361" i="14"/>
  <c r="CG361" i="14"/>
  <c r="DC361" i="14"/>
  <c r="DQ361" i="14"/>
  <c r="BY361" i="14"/>
  <c r="BU361" i="14"/>
  <c r="DJ361" i="14"/>
  <c r="CA361" i="14"/>
  <c r="CF361" i="14"/>
  <c r="DN361" i="14"/>
  <c r="CB361" i="14"/>
  <c r="DS361" i="14"/>
  <c r="DU361" i="14"/>
  <c r="DW361" i="14"/>
  <c r="CX361" i="14"/>
  <c r="DF361" i="14"/>
  <c r="DX361" i="14"/>
  <c r="CV361" i="14"/>
  <c r="CP361" i="14"/>
  <c r="CO361" i="14"/>
  <c r="CN361" i="14"/>
  <c r="CL361" i="14"/>
  <c r="CD94" i="12"/>
  <c r="CQ94" i="12"/>
  <c r="CR94" i="12"/>
  <c r="CO94" i="12"/>
  <c r="CM94" i="12"/>
  <c r="CN94" i="12"/>
  <c r="CK94" i="12"/>
  <c r="CJ94" i="12"/>
  <c r="CS94" i="12"/>
  <c r="CL94" i="12"/>
  <c r="CP94" i="12"/>
  <c r="DK94" i="12"/>
  <c r="BV94" i="12"/>
  <c r="DH94" i="12"/>
  <c r="DV94" i="12"/>
  <c r="CW94" i="12"/>
  <c r="DC94" i="12"/>
  <c r="DY94" i="12"/>
  <c r="CZ94" i="12"/>
  <c r="DN94" i="12"/>
  <c r="BQ94" i="12"/>
  <c r="DT94" i="12"/>
  <c r="CU94" i="12"/>
  <c r="DQ94" i="12"/>
  <c r="BT94" i="12"/>
  <c r="DF94" i="12"/>
  <c r="DL94" i="12"/>
  <c r="BW94" i="12"/>
  <c r="DI94" i="12"/>
  <c r="DW94" i="12"/>
  <c r="CX94" i="12"/>
  <c r="CV94" i="12"/>
  <c r="DJ94" i="12"/>
  <c r="BU94" i="12"/>
  <c r="DG94" i="12"/>
  <c r="DU94" i="12"/>
  <c r="BX94" i="12"/>
  <c r="DB94" i="12"/>
  <c r="DX94" i="12"/>
  <c r="CY94" i="12"/>
  <c r="DM94" i="12"/>
  <c r="DO94" i="12"/>
  <c r="BS94" i="12"/>
  <c r="DD94" i="12"/>
  <c r="BR94" i="12"/>
  <c r="DS94" i="12"/>
  <c r="DE94" i="12"/>
  <c r="DR94" i="12"/>
  <c r="CT94" i="12"/>
  <c r="DP94" i="12"/>
  <c r="DA94" i="12"/>
  <c r="CI94" i="12"/>
  <c r="CH94" i="12"/>
  <c r="CG94" i="12"/>
  <c r="CF94" i="12"/>
  <c r="CE94" i="12"/>
  <c r="CC94" i="12"/>
  <c r="CB94" i="12"/>
  <c r="CA94" i="12"/>
  <c r="CK105" i="12"/>
  <c r="DZ305" i="14"/>
  <c r="BZ350" i="14"/>
  <c r="DZ307" i="14"/>
  <c r="CE406" i="13"/>
  <c r="CK406" i="13"/>
  <c r="BX406" i="13"/>
  <c r="CI406" i="13"/>
  <c r="CJ406" i="13"/>
  <c r="BZ406" i="13"/>
  <c r="CH406" i="13"/>
  <c r="BY406" i="13"/>
  <c r="CQ406" i="13"/>
  <c r="DD406" i="13"/>
  <c r="CS406" i="13"/>
  <c r="DA406" i="13"/>
  <c r="CU406" i="13"/>
  <c r="CA406" i="13"/>
  <c r="DU406" i="13"/>
  <c r="CV406" i="13"/>
  <c r="DQ406" i="13"/>
  <c r="CM406" i="13"/>
  <c r="DX406" i="13"/>
  <c r="CF406" i="13"/>
  <c r="DM406" i="13"/>
  <c r="CN406" i="13"/>
  <c r="DC406" i="13"/>
  <c r="DY406" i="13"/>
  <c r="DJ406" i="13"/>
  <c r="CD406" i="13"/>
  <c r="DE406" i="13"/>
  <c r="DS406" i="13"/>
  <c r="CR406" i="13"/>
  <c r="DK406" i="13"/>
  <c r="CX406" i="13"/>
  <c r="CC406" i="13"/>
  <c r="DO406" i="13"/>
  <c r="CO406" i="13"/>
  <c r="CT406" i="13"/>
  <c r="DB406" i="13"/>
  <c r="CL406" i="13"/>
  <c r="BW406" i="13"/>
  <c r="DG406" i="13"/>
  <c r="DT406" i="13"/>
  <c r="DR406" i="13"/>
  <c r="CP406" i="13"/>
  <c r="DV406" i="13"/>
  <c r="DH406" i="13"/>
  <c r="CG406" i="13"/>
  <c r="DF406" i="13"/>
  <c r="DP406" i="13"/>
  <c r="DL406" i="13"/>
  <c r="DN406" i="13"/>
  <c r="DW406" i="13"/>
  <c r="CZ406" i="13"/>
  <c r="CB406" i="13"/>
  <c r="CY406" i="13"/>
  <c r="DI406" i="13"/>
  <c r="CW406" i="13"/>
  <c r="BV406" i="13"/>
  <c r="BU406" i="13"/>
  <c r="BT406" i="13"/>
  <c r="BS406" i="13"/>
  <c r="CF468" i="13"/>
  <c r="CB468" i="13"/>
  <c r="CE468" i="13"/>
  <c r="BX468" i="13"/>
  <c r="BY468" i="13"/>
  <c r="CC468" i="13"/>
  <c r="BU468" i="13"/>
  <c r="CI468" i="13"/>
  <c r="DK468" i="13"/>
  <c r="DT468" i="13"/>
  <c r="DY468" i="13"/>
  <c r="DF468" i="13"/>
  <c r="DX468" i="13"/>
  <c r="DC468" i="13"/>
  <c r="DI468" i="13"/>
  <c r="DO468" i="13"/>
  <c r="CJ468" i="13"/>
  <c r="DG468" i="13"/>
  <c r="CD468" i="13"/>
  <c r="DU468" i="13"/>
  <c r="CU468" i="13"/>
  <c r="CY468" i="13"/>
  <c r="DD468" i="13"/>
  <c r="DA468" i="13"/>
  <c r="CV468" i="13"/>
  <c r="DM468" i="13"/>
  <c r="CM468" i="13"/>
  <c r="CN468" i="13"/>
  <c r="CS468" i="13"/>
  <c r="DW468" i="13"/>
  <c r="CQ468" i="13"/>
  <c r="BV468" i="13"/>
  <c r="DE468" i="13"/>
  <c r="DV468" i="13"/>
  <c r="DR468" i="13"/>
  <c r="DP468" i="13"/>
  <c r="CK468" i="13"/>
  <c r="CH468" i="13"/>
  <c r="CW468" i="13"/>
  <c r="DJ468" i="13"/>
  <c r="DH468" i="13"/>
  <c r="CT468" i="13"/>
  <c r="DQ468" i="13"/>
  <c r="BW468" i="13"/>
  <c r="DS468" i="13"/>
  <c r="CL468" i="13"/>
  <c r="DB468" i="13"/>
  <c r="CO468" i="13"/>
  <c r="CZ468" i="13"/>
  <c r="CX468" i="13"/>
  <c r="DN468" i="13"/>
  <c r="DL468" i="13"/>
  <c r="BZ468" i="13"/>
  <c r="CA468" i="13"/>
  <c r="CP468" i="13"/>
  <c r="CR468" i="13"/>
  <c r="CG468" i="13"/>
  <c r="BT468" i="13"/>
  <c r="BS468" i="13"/>
  <c r="BR468" i="13"/>
  <c r="DP375" i="14"/>
  <c r="DR375" i="14"/>
  <c r="DG375" i="14"/>
  <c r="CP375" i="14"/>
  <c r="BY375" i="14"/>
  <c r="CL375" i="14"/>
  <c r="DX375" i="14"/>
  <c r="CA375" i="14"/>
  <c r="CH375" i="14"/>
  <c r="BQ375" i="14"/>
  <c r="DZ375" i="14" s="1"/>
  <c r="CD375" i="14"/>
  <c r="CR375" i="14"/>
  <c r="BS375" i="14"/>
  <c r="DI375" i="14"/>
  <c r="DM375" i="14"/>
  <c r="BZ375" i="14"/>
  <c r="DS375" i="14"/>
  <c r="BV375" i="14"/>
  <c r="CJ375" i="14"/>
  <c r="CV375" i="14"/>
  <c r="DF375" i="14"/>
  <c r="DH375" i="14"/>
  <c r="DK375" i="14"/>
  <c r="DU375" i="14"/>
  <c r="CM375" i="14"/>
  <c r="CS375" i="14"/>
  <c r="BT375" i="14"/>
  <c r="CF375" i="14"/>
  <c r="DJ375" i="14"/>
  <c r="DL375" i="14"/>
  <c r="DE375" i="14"/>
  <c r="CW375" i="14"/>
  <c r="CE375" i="14"/>
  <c r="CK375" i="14"/>
  <c r="DW375" i="14"/>
  <c r="BX375" i="14"/>
  <c r="DV375" i="14"/>
  <c r="CC375" i="14"/>
  <c r="DY375" i="14"/>
  <c r="DN375" i="14"/>
  <c r="BU375" i="14"/>
  <c r="DO375" i="14"/>
  <c r="BR375" i="14"/>
  <c r="CB375" i="14"/>
  <c r="CO375" i="14"/>
  <c r="CQ375" i="14"/>
  <c r="CG375" i="14"/>
  <c r="CI375" i="14"/>
  <c r="DQ375" i="14"/>
  <c r="CU375" i="14"/>
  <c r="CN375" i="14"/>
  <c r="CT375" i="14"/>
  <c r="BW375" i="14"/>
  <c r="DT375" i="14"/>
  <c r="DD375" i="14"/>
  <c r="DC375" i="14"/>
  <c r="DB375" i="14"/>
  <c r="DA375" i="14"/>
  <c r="CZ375" i="14"/>
  <c r="CF356" i="14"/>
  <c r="CG100" i="12"/>
  <c r="CT100" i="12"/>
  <c r="CY100" i="12"/>
  <c r="CP100" i="12"/>
  <c r="CU100" i="12"/>
  <c r="CV100" i="12"/>
  <c r="DK100" i="12"/>
  <c r="DY100" i="12"/>
  <c r="DH100" i="12"/>
  <c r="BS100" i="12"/>
  <c r="DE100" i="12"/>
  <c r="DC100" i="12"/>
  <c r="DQ100" i="12"/>
  <c r="CZ100" i="12"/>
  <c r="DV100" i="12"/>
  <c r="BY100" i="12"/>
  <c r="CS100" i="12"/>
  <c r="BW100" i="12"/>
  <c r="DI100" i="12"/>
  <c r="CB100" i="12"/>
  <c r="DN100" i="12"/>
  <c r="BQ100" i="12"/>
  <c r="CQ100" i="12"/>
  <c r="DT100" i="12"/>
  <c r="DR100" i="12"/>
  <c r="DA100" i="12"/>
  <c r="BT100" i="12"/>
  <c r="DF100" i="12"/>
  <c r="DD100" i="12"/>
  <c r="DB100" i="12"/>
  <c r="BU100" i="12"/>
  <c r="DO100" i="12"/>
  <c r="BR100" i="12"/>
  <c r="CX100" i="12"/>
  <c r="BX100" i="12"/>
  <c r="CD100" i="12"/>
  <c r="DX100" i="12"/>
  <c r="DG100" i="12"/>
  <c r="DU100" i="12"/>
  <c r="CC100" i="12"/>
  <c r="DP100" i="12"/>
  <c r="CR100" i="12"/>
  <c r="DL100" i="12"/>
  <c r="BZ100" i="12"/>
  <c r="DW100" i="12"/>
  <c r="CA100" i="12"/>
  <c r="DS100" i="12"/>
  <c r="DM100" i="12"/>
  <c r="CW100" i="12"/>
  <c r="DJ100" i="12"/>
  <c r="BV100" i="12"/>
  <c r="CO100" i="12"/>
  <c r="CN100" i="12"/>
  <c r="CM100" i="12"/>
  <c r="CL100" i="12"/>
  <c r="CK100" i="12"/>
  <c r="CJ100" i="12"/>
  <c r="CI100" i="12"/>
  <c r="CH100" i="12"/>
  <c r="DZ304" i="14"/>
  <c r="BR86" i="12"/>
  <c r="CB463" i="12"/>
  <c r="BZ463" i="12"/>
  <c r="BY463" i="12"/>
  <c r="CD463" i="12"/>
  <c r="CA463" i="12"/>
  <c r="BV463" i="12"/>
  <c r="DY463" i="12"/>
  <c r="DH463" i="12"/>
  <c r="DU463" i="12"/>
  <c r="DL463" i="12"/>
  <c r="DJ463" i="12"/>
  <c r="DW463" i="12"/>
  <c r="CR463" i="12"/>
  <c r="CI463" i="12"/>
  <c r="DT463" i="12"/>
  <c r="DN463" i="12"/>
  <c r="DE463" i="12"/>
  <c r="DP463" i="12"/>
  <c r="CV463" i="12"/>
  <c r="DQ463" i="12"/>
  <c r="CZ463" i="12"/>
  <c r="DK463" i="12"/>
  <c r="CW463" i="12"/>
  <c r="CQ463" i="12"/>
  <c r="CN463" i="12"/>
  <c r="CS463" i="12"/>
  <c r="DI463" i="12"/>
  <c r="CY463" i="12"/>
  <c r="DG463" i="12"/>
  <c r="CC463" i="12"/>
  <c r="CE463" i="12"/>
  <c r="DS463" i="12"/>
  <c r="CH463" i="12"/>
  <c r="BU463" i="12"/>
  <c r="BW463" i="12"/>
  <c r="DA463" i="12"/>
  <c r="CJ463" i="12"/>
  <c r="CO463" i="12"/>
  <c r="DV463" i="12"/>
  <c r="CP463" i="12"/>
  <c r="CG463" i="12"/>
  <c r="BX463" i="12"/>
  <c r="DF463" i="12"/>
  <c r="CK463" i="12"/>
  <c r="DD463" i="12"/>
  <c r="DO463" i="12"/>
  <c r="CL463" i="12"/>
  <c r="DC463" i="12"/>
  <c r="CF463" i="12"/>
  <c r="CU463" i="12"/>
  <c r="DX463" i="12"/>
  <c r="CT463" i="12"/>
  <c r="DB463" i="12"/>
  <c r="DM463" i="12"/>
  <c r="CX463" i="12"/>
  <c r="DR463" i="12"/>
  <c r="CM463" i="12"/>
  <c r="BT463" i="12"/>
  <c r="BS463" i="12"/>
  <c r="BR463" i="12"/>
  <c r="DL446" i="13"/>
  <c r="DY446" i="13"/>
  <c r="DO446" i="13"/>
  <c r="CO446" i="13"/>
  <c r="BV446" i="13"/>
  <c r="CY446" i="13"/>
  <c r="DA446" i="13"/>
  <c r="CA446" i="13"/>
  <c r="DW446" i="13"/>
  <c r="CG446" i="13"/>
  <c r="DD446" i="13"/>
  <c r="CK446" i="13"/>
  <c r="CI446" i="13"/>
  <c r="CU446" i="13"/>
  <c r="DS446" i="13"/>
  <c r="DU446" i="13"/>
  <c r="CX446" i="13"/>
  <c r="BY446" i="13"/>
  <c r="CR446" i="13"/>
  <c r="BX446" i="13"/>
  <c r="CZ446" i="13"/>
  <c r="CP446" i="13"/>
  <c r="BQ446" i="13"/>
  <c r="DZ446" i="13" s="1"/>
  <c r="CE446" i="13"/>
  <c r="CN446" i="13"/>
  <c r="CF446" i="13"/>
  <c r="DM446" i="13"/>
  <c r="DT446" i="13"/>
  <c r="BZ446" i="13"/>
  <c r="CT446" i="13"/>
  <c r="DC446" i="13"/>
  <c r="CM446" i="13"/>
  <c r="CB446" i="13"/>
  <c r="DN446" i="13"/>
  <c r="DV446" i="13"/>
  <c r="BR446" i="13"/>
  <c r="CL446" i="13"/>
  <c r="CQ446" i="13"/>
  <c r="BT446" i="13"/>
  <c r="CS446" i="13"/>
  <c r="DK446" i="13"/>
  <c r="CD446" i="13"/>
  <c r="BS446" i="13"/>
  <c r="CC446" i="13"/>
  <c r="DP446" i="13"/>
  <c r="DQ446" i="13"/>
  <c r="BU446" i="13"/>
  <c r="CJ446" i="13"/>
  <c r="DX446" i="13"/>
  <c r="CH446" i="13"/>
  <c r="CV446" i="13"/>
  <c r="DR446" i="13"/>
  <c r="DB446" i="13"/>
  <c r="CW446" i="13"/>
  <c r="BW446" i="13"/>
  <c r="DJ446" i="13"/>
  <c r="DI446" i="13"/>
  <c r="DH446" i="13"/>
  <c r="DG446" i="13"/>
  <c r="CE353" i="14"/>
  <c r="CT353" i="14"/>
  <c r="CQ353" i="14"/>
  <c r="CR353" i="14"/>
  <c r="CK353" i="14"/>
  <c r="DY353" i="14"/>
  <c r="CY353" i="14"/>
  <c r="BR353" i="14"/>
  <c r="DB353" i="14"/>
  <c r="DJ353" i="14"/>
  <c r="CM353" i="14"/>
  <c r="DQ353" i="14"/>
  <c r="CA353" i="14"/>
  <c r="DU353" i="14"/>
  <c r="DT353" i="14"/>
  <c r="BT353" i="14"/>
  <c r="CL353" i="14"/>
  <c r="DI353" i="14"/>
  <c r="BS353" i="14"/>
  <c r="DM353" i="14"/>
  <c r="CZ353" i="14"/>
  <c r="DH353" i="14"/>
  <c r="CO353" i="14"/>
  <c r="CV353" i="14"/>
  <c r="DS353" i="14"/>
  <c r="BU353" i="14"/>
  <c r="DN353" i="14"/>
  <c r="CW353" i="14"/>
  <c r="DP353" i="14"/>
  <c r="CS353" i="14"/>
  <c r="CJ353" i="14"/>
  <c r="CU353" i="14"/>
  <c r="DK353" i="14"/>
  <c r="DW353" i="14"/>
  <c r="DF353" i="14"/>
  <c r="BY353" i="14"/>
  <c r="BX353" i="14"/>
  <c r="CP353" i="14"/>
  <c r="BW353" i="14"/>
  <c r="BQ353" i="14"/>
  <c r="DA353" i="14"/>
  <c r="DX353" i="14"/>
  <c r="CI353" i="14"/>
  <c r="DV353" i="14"/>
  <c r="BV353" i="14"/>
  <c r="CX353" i="14"/>
  <c r="DD353" i="14"/>
  <c r="DC353" i="14"/>
  <c r="DE353" i="14"/>
  <c r="DO353" i="14"/>
  <c r="DG353" i="14"/>
  <c r="CN353" i="14"/>
  <c r="BZ353" i="14"/>
  <c r="DR353" i="14"/>
  <c r="DL353" i="14"/>
  <c r="CH353" i="14"/>
  <c r="CG353" i="14"/>
  <c r="CF353" i="14"/>
  <c r="CD353" i="14"/>
  <c r="BU409" i="13"/>
  <c r="DZ282" i="14"/>
  <c r="CJ418" i="13"/>
  <c r="CW418" i="13"/>
  <c r="CL418" i="13"/>
  <c r="CI418" i="13"/>
  <c r="CR418" i="13"/>
  <c r="CK418" i="13"/>
  <c r="CQ418" i="13"/>
  <c r="CO418" i="13"/>
  <c r="CU418" i="13"/>
  <c r="CM418" i="13"/>
  <c r="CT418" i="13"/>
  <c r="BU418" i="13"/>
  <c r="DM418" i="13"/>
  <c r="CA418" i="13"/>
  <c r="DW418" i="13"/>
  <c r="CY418" i="13"/>
  <c r="CS418" i="13"/>
  <c r="CP418" i="13"/>
  <c r="DX418" i="13"/>
  <c r="DE418" i="13"/>
  <c r="DV418" i="13"/>
  <c r="DD418" i="13"/>
  <c r="BX418" i="13"/>
  <c r="CV418" i="13"/>
  <c r="DP418" i="13"/>
  <c r="BY418" i="13"/>
  <c r="DJ418" i="13"/>
  <c r="DT418" i="13"/>
  <c r="BS418" i="13"/>
  <c r="DH418" i="13"/>
  <c r="BQ418" i="13"/>
  <c r="DZ418" i="13" s="1"/>
  <c r="BW418" i="13"/>
  <c r="DS418" i="13"/>
  <c r="CX418" i="13"/>
  <c r="CN418" i="13"/>
  <c r="DQ418" i="13"/>
  <c r="CB418" i="13"/>
  <c r="DC418" i="13"/>
  <c r="BV418" i="13"/>
  <c r="DL418" i="13"/>
  <c r="DI418" i="13"/>
  <c r="BT418" i="13"/>
  <c r="DN418" i="13"/>
  <c r="DF418" i="13"/>
  <c r="DG418" i="13"/>
  <c r="BR418" i="13"/>
  <c r="DK418" i="13"/>
  <c r="DY418" i="13"/>
  <c r="DR418" i="13"/>
  <c r="BZ418" i="13"/>
  <c r="DA418" i="13"/>
  <c r="CZ418" i="13"/>
  <c r="DU418" i="13"/>
  <c r="DO418" i="13"/>
  <c r="DB418" i="13"/>
  <c r="CH418" i="13"/>
  <c r="CG418" i="13"/>
  <c r="CF418" i="13"/>
  <c r="CE418" i="13"/>
  <c r="BT472" i="13"/>
  <c r="CN492" i="13"/>
  <c r="BM432" i="14"/>
  <c r="CR432" i="14" s="1"/>
  <c r="BM502" i="13"/>
  <c r="CW502" i="13" s="1"/>
  <c r="BM500" i="13"/>
  <c r="CU500" i="13" s="1"/>
  <c r="BM478" i="13"/>
  <c r="BM507" i="13"/>
  <c r="DC507" i="13" s="1"/>
  <c r="BM497" i="13"/>
  <c r="CR497" i="13" s="1"/>
  <c r="BM437" i="14"/>
  <c r="CV437" i="14" s="1"/>
  <c r="BM423" i="14"/>
  <c r="CH423" i="14" s="1"/>
  <c r="BM412" i="14"/>
  <c r="BM429" i="14"/>
  <c r="CN429" i="14" s="1"/>
  <c r="AM505" i="14"/>
  <c r="BM505" i="14" s="1"/>
  <c r="DB505" i="14" s="1"/>
  <c r="AJ502" i="14"/>
  <c r="U487" i="14"/>
  <c r="I475" i="14"/>
  <c r="O481" i="14"/>
  <c r="AG499" i="14"/>
  <c r="AB494" i="14"/>
  <c r="AQ509" i="14"/>
  <c r="K477" i="14"/>
  <c r="F472" i="14"/>
  <c r="AR510" i="14"/>
  <c r="AF498" i="14"/>
  <c r="Z492" i="14"/>
  <c r="T486" i="14"/>
  <c r="H474" i="14"/>
  <c r="D470" i="14"/>
  <c r="AP508" i="14"/>
  <c r="AE497" i="14"/>
  <c r="X490" i="14"/>
  <c r="P482" i="14"/>
  <c r="M479" i="14"/>
  <c r="AL504" i="14"/>
  <c r="AH500" i="14"/>
  <c r="AD496" i="14"/>
  <c r="Q483" i="14"/>
  <c r="R484" i="14"/>
  <c r="AO507" i="14"/>
  <c r="AC495" i="14"/>
  <c r="Y491" i="14"/>
  <c r="N480" i="14"/>
  <c r="E471" i="14"/>
  <c r="W489" i="14"/>
  <c r="S485" i="14"/>
  <c r="J476" i="14"/>
  <c r="AK503" i="14"/>
  <c r="G473" i="14"/>
  <c r="AI501" i="14"/>
  <c r="V488" i="14"/>
  <c r="AA493" i="14"/>
  <c r="L478" i="14"/>
  <c r="AN506" i="14"/>
  <c r="DZ355" i="13"/>
  <c r="DB377" i="14"/>
  <c r="DH377" i="14"/>
  <c r="DK377" i="14"/>
  <c r="DR377" i="14"/>
  <c r="DV377" i="14"/>
  <c r="CO377" i="14"/>
  <c r="CT377" i="14"/>
  <c r="BU377" i="14"/>
  <c r="CQ377" i="14"/>
  <c r="DN377" i="14"/>
  <c r="DJ377" i="14"/>
  <c r="DQ377" i="14"/>
  <c r="CX377" i="14"/>
  <c r="CG377" i="14"/>
  <c r="CL377" i="14"/>
  <c r="DX377" i="14"/>
  <c r="CI377" i="14"/>
  <c r="CP377" i="14"/>
  <c r="BY377" i="14"/>
  <c r="CD377" i="14"/>
  <c r="CR377" i="14"/>
  <c r="CA377" i="14"/>
  <c r="BZ377" i="14"/>
  <c r="CU377" i="14"/>
  <c r="DY377" i="14"/>
  <c r="CB377" i="14"/>
  <c r="CN377" i="14"/>
  <c r="BR377" i="14"/>
  <c r="CM377" i="14"/>
  <c r="CS377" i="14"/>
  <c r="BT377" i="14"/>
  <c r="BX377" i="14"/>
  <c r="CK377" i="14"/>
  <c r="DM377" i="14"/>
  <c r="DS377" i="14"/>
  <c r="BQ377" i="14"/>
  <c r="DZ377" i="14" s="1"/>
  <c r="CY377" i="14"/>
  <c r="DG377" i="14"/>
  <c r="DT377" i="14"/>
  <c r="BV377" i="14"/>
  <c r="CF377" i="14"/>
  <c r="DW377" i="14"/>
  <c r="CH377" i="14"/>
  <c r="BS377" i="14"/>
  <c r="DI377" i="14"/>
  <c r="DU377" i="14"/>
  <c r="CV377" i="14"/>
  <c r="CW377" i="14"/>
  <c r="CE377" i="14"/>
  <c r="BW377" i="14"/>
  <c r="DO377" i="14"/>
  <c r="CJ377" i="14"/>
  <c r="DL377" i="14"/>
  <c r="DP377" i="14"/>
  <c r="CC377" i="14"/>
  <c r="DF377" i="14"/>
  <c r="DE377" i="14"/>
  <c r="DD377" i="14"/>
  <c r="DC377" i="14"/>
  <c r="AP252" i="12"/>
  <c r="AM249" i="12"/>
  <c r="AD240" i="12"/>
  <c r="J220" i="12"/>
  <c r="S229" i="12"/>
  <c r="AN250" i="12"/>
  <c r="AK247" i="12"/>
  <c r="X234" i="12"/>
  <c r="H218" i="12"/>
  <c r="Q227" i="12"/>
  <c r="AL248" i="12"/>
  <c r="AI245" i="12"/>
  <c r="V232" i="12"/>
  <c r="F216" i="12"/>
  <c r="O225" i="12"/>
  <c r="AJ246" i="12"/>
  <c r="AG243" i="12"/>
  <c r="T230" i="12"/>
  <c r="D214" i="12"/>
  <c r="M223" i="12"/>
  <c r="AF242" i="12"/>
  <c r="AC239" i="12"/>
  <c r="P226" i="12"/>
  <c r="Z236" i="12"/>
  <c r="I219" i="12"/>
  <c r="B278" i="12"/>
  <c r="AQ253" i="12"/>
  <c r="AA237" i="12"/>
  <c r="N224" i="12"/>
  <c r="W233" i="12"/>
  <c r="G217" i="12"/>
  <c r="AB238" i="12"/>
  <c r="AR254" i="12"/>
  <c r="U231" i="12"/>
  <c r="K221" i="12"/>
  <c r="AE241" i="12"/>
  <c r="AH244" i="12"/>
  <c r="AO251" i="12"/>
  <c r="E215" i="12"/>
  <c r="Y235" i="12"/>
  <c r="R228" i="12"/>
  <c r="L222" i="12"/>
  <c r="BM186" i="12"/>
  <c r="DB186" i="12" s="1"/>
  <c r="BM158" i="12"/>
  <c r="BZ158" i="12" s="1"/>
  <c r="BM187" i="12"/>
  <c r="DB187" i="12" s="1"/>
  <c r="Q20" i="9"/>
  <c r="P20" i="22" s="1"/>
  <c r="CL95" i="12"/>
  <c r="CQ95" i="12"/>
  <c r="CO95" i="12"/>
  <c r="CN95" i="12"/>
  <c r="CP95" i="12"/>
  <c r="CR95" i="12"/>
  <c r="CK95" i="12"/>
  <c r="CT95" i="12"/>
  <c r="CS95" i="12"/>
  <c r="CM95" i="12"/>
  <c r="DW95" i="12"/>
  <c r="CX95" i="12"/>
  <c r="DT95" i="12"/>
  <c r="CU95" i="12"/>
  <c r="DI95" i="12"/>
  <c r="DO95" i="12"/>
  <c r="BR95" i="12"/>
  <c r="DL95" i="12"/>
  <c r="BW95" i="12"/>
  <c r="DA95" i="12"/>
  <c r="DG95" i="12"/>
  <c r="DU95" i="12"/>
  <c r="DD95" i="12"/>
  <c r="DR95" i="12"/>
  <c r="BU95" i="12"/>
  <c r="DX95" i="12"/>
  <c r="CY95" i="12"/>
  <c r="DM95" i="12"/>
  <c r="CV95" i="12"/>
  <c r="DJ95" i="12"/>
  <c r="DH95" i="12"/>
  <c r="DV95" i="12"/>
  <c r="CW95" i="12"/>
  <c r="DS95" i="12"/>
  <c r="BV95" i="12"/>
  <c r="CZ95" i="12"/>
  <c r="DN95" i="12"/>
  <c r="BY95" i="12"/>
  <c r="DK95" i="12"/>
  <c r="DY95" i="12"/>
  <c r="BT95" i="12"/>
  <c r="DQ95" i="12"/>
  <c r="BS95" i="12"/>
  <c r="DF95" i="12"/>
  <c r="BQ95" i="12"/>
  <c r="DE95" i="12"/>
  <c r="BX95" i="12"/>
  <c r="DP95" i="12"/>
  <c r="DC95" i="12"/>
  <c r="DB95" i="12"/>
  <c r="CJ95" i="12"/>
  <c r="CI95" i="12"/>
  <c r="CH95" i="12"/>
  <c r="CG95" i="12"/>
  <c r="CF95" i="12"/>
  <c r="CE95" i="12"/>
  <c r="CD95" i="12"/>
  <c r="CC95" i="12"/>
  <c r="CB95" i="12"/>
  <c r="CX438" i="13"/>
  <c r="DG438" i="13"/>
  <c r="DD438" i="13"/>
  <c r="CG438" i="13"/>
  <c r="CF438" i="13"/>
  <c r="CD438" i="13"/>
  <c r="DY438" i="13"/>
  <c r="BW438" i="13"/>
  <c r="DN438" i="13"/>
  <c r="DH438" i="13"/>
  <c r="DJ438" i="13"/>
  <c r="DX438" i="13"/>
  <c r="BY438" i="13"/>
  <c r="BV438" i="13"/>
  <c r="BS438" i="13"/>
  <c r="CT438" i="13"/>
  <c r="DE438" i="13"/>
  <c r="DM438" i="13"/>
  <c r="CR438" i="13"/>
  <c r="BQ438" i="13"/>
  <c r="DZ438" i="13" s="1"/>
  <c r="DV438" i="13"/>
  <c r="DR438" i="13"/>
  <c r="BR438" i="13"/>
  <c r="DF438" i="13"/>
  <c r="CJ438" i="13"/>
  <c r="CU438" i="13"/>
  <c r="CP438" i="13"/>
  <c r="CV438" i="13"/>
  <c r="CI438" i="13"/>
  <c r="DQ438" i="13"/>
  <c r="DK438" i="13"/>
  <c r="DL438" i="13"/>
  <c r="BT438" i="13"/>
  <c r="BZ438" i="13"/>
  <c r="BU438" i="13"/>
  <c r="CA438" i="13"/>
  <c r="CS438" i="13"/>
  <c r="DU438" i="13"/>
  <c r="DW438" i="13"/>
  <c r="DT438" i="13"/>
  <c r="CH438" i="13"/>
  <c r="CM438" i="13"/>
  <c r="CN438" i="13"/>
  <c r="CC438" i="13"/>
  <c r="DO438" i="13"/>
  <c r="CL438" i="13"/>
  <c r="DI438" i="13"/>
  <c r="CE438" i="13"/>
  <c r="CB438" i="13"/>
  <c r="DS438" i="13"/>
  <c r="CO438" i="13"/>
  <c r="BX438" i="13"/>
  <c r="CK438" i="13"/>
  <c r="DP438" i="13"/>
  <c r="DC438" i="13"/>
  <c r="CQ438" i="13"/>
  <c r="DB438" i="13"/>
  <c r="DA438" i="13"/>
  <c r="CZ438" i="13"/>
  <c r="CY438" i="13"/>
  <c r="DZ293" i="14"/>
  <c r="DZ292" i="14"/>
  <c r="DF440" i="13"/>
  <c r="DN440" i="13"/>
  <c r="DH440" i="13"/>
  <c r="DP440" i="13"/>
  <c r="DO440" i="13"/>
  <c r="DM440" i="13"/>
  <c r="BU440" i="13"/>
  <c r="CO440" i="13"/>
  <c r="CH440" i="13"/>
  <c r="CN440" i="13"/>
  <c r="CI440" i="13"/>
  <c r="DJ440" i="13"/>
  <c r="DX440" i="13"/>
  <c r="CG440" i="13"/>
  <c r="BV440" i="13"/>
  <c r="CA440" i="13"/>
  <c r="DV440" i="13"/>
  <c r="DR440" i="13"/>
  <c r="DE440" i="13"/>
  <c r="CR440" i="13"/>
  <c r="BY440" i="13"/>
  <c r="CT440" i="13"/>
  <c r="BX440" i="13"/>
  <c r="CX440" i="13"/>
  <c r="CJ440" i="13"/>
  <c r="BQ440" i="13"/>
  <c r="DZ440" i="13" s="1"/>
  <c r="CF440" i="13"/>
  <c r="BW440" i="13"/>
  <c r="CD440" i="13"/>
  <c r="DI440" i="13"/>
  <c r="DK440" i="13"/>
  <c r="DQ440" i="13"/>
  <c r="DG440" i="13"/>
  <c r="CS440" i="13"/>
  <c r="BT440" i="13"/>
  <c r="BZ440" i="13"/>
  <c r="CQ440" i="13"/>
  <c r="CP440" i="13"/>
  <c r="CK440" i="13"/>
  <c r="DU440" i="13"/>
  <c r="DT440" i="13"/>
  <c r="CE440" i="13"/>
  <c r="CV440" i="13"/>
  <c r="CU440" i="13"/>
  <c r="BS440" i="13"/>
  <c r="DS440" i="13"/>
  <c r="BR440" i="13"/>
  <c r="DY440" i="13"/>
  <c r="DW440" i="13"/>
  <c r="DL440" i="13"/>
  <c r="CC440" i="13"/>
  <c r="CL440" i="13"/>
  <c r="CB440" i="13"/>
  <c r="CM440" i="13"/>
  <c r="CW440" i="13"/>
  <c r="DD440" i="13"/>
  <c r="DC440" i="13"/>
  <c r="DB440" i="13"/>
  <c r="DA440" i="13"/>
  <c r="DE445" i="13"/>
  <c r="BW347" i="14"/>
  <c r="DJ112" i="12"/>
  <c r="DK112" i="12"/>
  <c r="DE112" i="12"/>
  <c r="DI112" i="12"/>
  <c r="DC112" i="12"/>
  <c r="DS112" i="12"/>
  <c r="DY112" i="12"/>
  <c r="CB112" i="12"/>
  <c r="DN112" i="12"/>
  <c r="CG112" i="12"/>
  <c r="CM112" i="12"/>
  <c r="DQ112" i="12"/>
  <c r="BT112" i="12"/>
  <c r="CP112" i="12"/>
  <c r="BY112" i="12"/>
  <c r="DF112" i="12"/>
  <c r="CE112" i="12"/>
  <c r="CK112" i="12"/>
  <c r="DW112" i="12"/>
  <c r="CH112" i="12"/>
  <c r="BQ112" i="12"/>
  <c r="DT112" i="12"/>
  <c r="BW112" i="12"/>
  <c r="CC112" i="12"/>
  <c r="DO112" i="12"/>
  <c r="BZ112" i="12"/>
  <c r="DH112" i="12"/>
  <c r="CN112" i="12"/>
  <c r="CL112" i="12"/>
  <c r="DX112" i="12"/>
  <c r="CA112" i="12"/>
  <c r="DU112" i="12"/>
  <c r="DG112" i="12"/>
  <c r="CF112" i="12"/>
  <c r="CD112" i="12"/>
  <c r="DP112" i="12"/>
  <c r="BS112" i="12"/>
  <c r="DM112" i="12"/>
  <c r="CJ112" i="12"/>
  <c r="DB112" i="12"/>
  <c r="CI112" i="12"/>
  <c r="CO112" i="12"/>
  <c r="DV112" i="12"/>
  <c r="BX112" i="12"/>
  <c r="DL112" i="12"/>
  <c r="BR112" i="12"/>
  <c r="DD112" i="12"/>
  <c r="DR112" i="12"/>
  <c r="BV112" i="12"/>
  <c r="BU112" i="12"/>
  <c r="DA112" i="12"/>
  <c r="CZ112" i="12"/>
  <c r="CY112" i="12"/>
  <c r="CX112" i="12"/>
  <c r="CW112" i="12"/>
  <c r="CV112" i="12"/>
  <c r="CU112" i="12"/>
  <c r="CT112" i="12"/>
  <c r="CS112" i="12"/>
  <c r="DL116" i="12"/>
  <c r="DO116" i="12"/>
  <c r="DF116" i="12"/>
  <c r="DJ116" i="12"/>
  <c r="DH116" i="12"/>
  <c r="DK116" i="12"/>
  <c r="CM116" i="12"/>
  <c r="DY116" i="12"/>
  <c r="CR116" i="12"/>
  <c r="BS116" i="12"/>
  <c r="CG116" i="12"/>
  <c r="CE116" i="12"/>
  <c r="DQ116" i="12"/>
  <c r="CJ116" i="12"/>
  <c r="DV116" i="12"/>
  <c r="BY116" i="12"/>
  <c r="BW116" i="12"/>
  <c r="CS116" i="12"/>
  <c r="CB116" i="12"/>
  <c r="CP116" i="12"/>
  <c r="BQ116" i="12"/>
  <c r="DT116" i="12"/>
  <c r="DR116" i="12"/>
  <c r="CK116" i="12"/>
  <c r="BT116" i="12"/>
  <c r="CH116" i="12"/>
  <c r="DI116" i="12"/>
  <c r="DM116" i="12"/>
  <c r="CF116" i="12"/>
  <c r="CL116" i="12"/>
  <c r="BU116" i="12"/>
  <c r="CQ116" i="12"/>
  <c r="BR116" i="12"/>
  <c r="DN116" i="12"/>
  <c r="BX116" i="12"/>
  <c r="CD116" i="12"/>
  <c r="DX116" i="12"/>
  <c r="CI116" i="12"/>
  <c r="DU116" i="12"/>
  <c r="CT116" i="12"/>
  <c r="BV116" i="12"/>
  <c r="DW116" i="12"/>
  <c r="CC116" i="12"/>
  <c r="DP116" i="12"/>
  <c r="DG116" i="12"/>
  <c r="CA116" i="12"/>
  <c r="CN116" i="12"/>
  <c r="BZ116" i="12"/>
  <c r="DS116" i="12"/>
  <c r="CO116" i="12"/>
  <c r="DE116" i="12"/>
  <c r="DD116" i="12"/>
  <c r="DC116" i="12"/>
  <c r="DB116" i="12"/>
  <c r="DA116" i="12"/>
  <c r="CZ116" i="12"/>
  <c r="CY116" i="12"/>
  <c r="CX116" i="12"/>
  <c r="CW116" i="12"/>
  <c r="DZ353" i="13"/>
  <c r="DC123" i="12"/>
  <c r="BY411" i="13"/>
  <c r="CG411" i="13"/>
  <c r="CJ411" i="13"/>
  <c r="CO411" i="13"/>
  <c r="DM411" i="13"/>
  <c r="CS411" i="13"/>
  <c r="CV411" i="13"/>
  <c r="CX411" i="13"/>
  <c r="DW411" i="13"/>
  <c r="CI411" i="13"/>
  <c r="DE411" i="13"/>
  <c r="BU411" i="13"/>
  <c r="DP411" i="13"/>
  <c r="DL411" i="13"/>
  <c r="DD411" i="13"/>
  <c r="CC411" i="13"/>
  <c r="CW411" i="13"/>
  <c r="DT411" i="13"/>
  <c r="DF411" i="13"/>
  <c r="CT411" i="13"/>
  <c r="DS411" i="13"/>
  <c r="CL411" i="13"/>
  <c r="BQ411" i="13"/>
  <c r="DJ411" i="13"/>
  <c r="CU411" i="13"/>
  <c r="DK411" i="13"/>
  <c r="DB411" i="13"/>
  <c r="DQ411" i="13"/>
  <c r="BS411" i="13"/>
  <c r="CZ411" i="13"/>
  <c r="DX411" i="13"/>
  <c r="DC411" i="13"/>
  <c r="CN411" i="13"/>
  <c r="CK411" i="13"/>
  <c r="CD411" i="13"/>
  <c r="CM411" i="13"/>
  <c r="CH411" i="13"/>
  <c r="DI411" i="13"/>
  <c r="DR411" i="13"/>
  <c r="BR411" i="13"/>
  <c r="DH411" i="13"/>
  <c r="DV411" i="13"/>
  <c r="DO411" i="13"/>
  <c r="CP411" i="13"/>
  <c r="CE411" i="13"/>
  <c r="DN411" i="13"/>
  <c r="CR411" i="13"/>
  <c r="CF411" i="13"/>
  <c r="DU411" i="13"/>
  <c r="CQ411" i="13"/>
  <c r="DY411" i="13"/>
  <c r="BT411" i="13"/>
  <c r="DA411" i="13"/>
  <c r="DG411" i="13"/>
  <c r="CY411" i="13"/>
  <c r="CB411" i="13"/>
  <c r="CA411" i="13"/>
  <c r="BZ411" i="13"/>
  <c r="BX411" i="13"/>
  <c r="CZ367" i="14"/>
  <c r="DE367" i="14"/>
  <c r="BR367" i="14"/>
  <c r="CL367" i="14"/>
  <c r="DX367" i="14"/>
  <c r="CA367" i="14"/>
  <c r="CE367" i="14"/>
  <c r="DH367" i="14"/>
  <c r="DG367" i="14"/>
  <c r="DI367" i="14"/>
  <c r="DU367" i="14"/>
  <c r="CD367" i="14"/>
  <c r="DP367" i="14"/>
  <c r="BS367" i="14"/>
  <c r="BX367" i="14"/>
  <c r="DA367" i="14"/>
  <c r="DM367" i="14"/>
  <c r="BV367" i="14"/>
  <c r="CJ367" i="14"/>
  <c r="BW367" i="14"/>
  <c r="DT367" i="14"/>
  <c r="CX367" i="14"/>
  <c r="CO367" i="14"/>
  <c r="DY367" i="14"/>
  <c r="CB367" i="14"/>
  <c r="DS367" i="14"/>
  <c r="CN367" i="14"/>
  <c r="DF367" i="14"/>
  <c r="DN367" i="14"/>
  <c r="BY367" i="14"/>
  <c r="CK367" i="14"/>
  <c r="DW367" i="14"/>
  <c r="DL367" i="14"/>
  <c r="DD367" i="14"/>
  <c r="CH367" i="14"/>
  <c r="BQ367" i="14"/>
  <c r="CC367" i="14"/>
  <c r="DO367" i="14"/>
  <c r="CF367" i="14"/>
  <c r="DB367" i="14"/>
  <c r="DV367" i="14"/>
  <c r="CM367" i="14"/>
  <c r="BZ367" i="14"/>
  <c r="DK367" i="14"/>
  <c r="CG367" i="14"/>
  <c r="CY367" i="14"/>
  <c r="DQ367" i="14"/>
  <c r="DC367" i="14"/>
  <c r="BU367" i="14"/>
  <c r="CI367" i="14"/>
  <c r="DR367" i="14"/>
  <c r="BT367" i="14"/>
  <c r="DJ367" i="14"/>
  <c r="CW367" i="14"/>
  <c r="CV367" i="14"/>
  <c r="CU367" i="14"/>
  <c r="CT367" i="14"/>
  <c r="CS367" i="14"/>
  <c r="CR367" i="14"/>
  <c r="DA377" i="14"/>
  <c r="DN121" i="12"/>
  <c r="DR121" i="12"/>
  <c r="DS121" i="12"/>
  <c r="DQ121" i="12"/>
  <c r="DL121" i="12"/>
  <c r="DM121" i="12"/>
  <c r="DT121" i="12"/>
  <c r="DK121" i="12"/>
  <c r="DO121" i="12"/>
  <c r="DP121" i="12"/>
  <c r="CR121" i="12"/>
  <c r="CA121" i="12"/>
  <c r="DU121" i="12"/>
  <c r="CF121" i="12"/>
  <c r="CD121" i="12"/>
  <c r="CJ121" i="12"/>
  <c r="BS121" i="12"/>
  <c r="CW121" i="12"/>
  <c r="BX121" i="12"/>
  <c r="BV121" i="12"/>
  <c r="CB121" i="12"/>
  <c r="DV121" i="12"/>
  <c r="CO121" i="12"/>
  <c r="CU121" i="12"/>
  <c r="DY121" i="12"/>
  <c r="BT121" i="12"/>
  <c r="CX121" i="12"/>
  <c r="CG121" i="12"/>
  <c r="CM121" i="12"/>
  <c r="CS121" i="12"/>
  <c r="CY121" i="12"/>
  <c r="CH121" i="12"/>
  <c r="BQ121" i="12"/>
  <c r="DZ121" i="12" s="1"/>
  <c r="BW121" i="12"/>
  <c r="CC121" i="12"/>
  <c r="CQ121" i="12"/>
  <c r="BZ121" i="12"/>
  <c r="CV121" i="12"/>
  <c r="CT121" i="12"/>
  <c r="BU121" i="12"/>
  <c r="CE121" i="12"/>
  <c r="DX121" i="12"/>
  <c r="CL121" i="12"/>
  <c r="DW121" i="12"/>
  <c r="CP121" i="12"/>
  <c r="CK121" i="12"/>
  <c r="CI121" i="12"/>
  <c r="BR121" i="12"/>
  <c r="CN121" i="12"/>
  <c r="BY121" i="12"/>
  <c r="DJ121" i="12"/>
  <c r="DI121" i="12"/>
  <c r="DH121" i="12"/>
  <c r="DG121" i="12"/>
  <c r="DF121" i="12"/>
  <c r="DE121" i="12"/>
  <c r="DD121" i="12"/>
  <c r="DC121" i="12"/>
  <c r="DB121" i="12"/>
  <c r="DG381" i="14"/>
  <c r="DU381" i="14"/>
  <c r="CO381" i="14"/>
  <c r="BW381" i="14"/>
  <c r="CS381" i="14"/>
  <c r="BT381" i="14"/>
  <c r="CN381" i="14"/>
  <c r="DL381" i="14"/>
  <c r="DO381" i="14"/>
  <c r="CG381" i="14"/>
  <c r="DB381" i="14"/>
  <c r="CK381" i="14"/>
  <c r="CY381" i="14"/>
  <c r="CF381" i="14"/>
  <c r="DN381" i="14"/>
  <c r="DX381" i="14"/>
  <c r="CX381" i="14"/>
  <c r="BY381" i="14"/>
  <c r="CT381" i="14"/>
  <c r="CC381" i="14"/>
  <c r="CQ381" i="14"/>
  <c r="DK381" i="14"/>
  <c r="DT381" i="14"/>
  <c r="CH381" i="14"/>
  <c r="DC381" i="14"/>
  <c r="CD381" i="14"/>
  <c r="CZ381" i="14"/>
  <c r="CA381" i="14"/>
  <c r="DQ381" i="14"/>
  <c r="DW381" i="14"/>
  <c r="DV381" i="14"/>
  <c r="DR381" i="14"/>
  <c r="BZ381" i="14"/>
  <c r="CU381" i="14"/>
  <c r="BV381" i="14"/>
  <c r="CR381" i="14"/>
  <c r="BS381" i="14"/>
  <c r="DS381" i="14"/>
  <c r="DM381" i="14"/>
  <c r="DY381" i="14"/>
  <c r="DP381" i="14"/>
  <c r="CM381" i="14"/>
  <c r="BX381" i="14"/>
  <c r="CE381" i="14"/>
  <c r="CV381" i="14"/>
  <c r="CL381" i="14"/>
  <c r="DA381" i="14"/>
  <c r="CP381" i="14"/>
  <c r="BU381" i="14"/>
  <c r="BR381" i="14"/>
  <c r="CJ381" i="14"/>
  <c r="BQ381" i="14"/>
  <c r="DZ381" i="14" s="1"/>
  <c r="CI381" i="14"/>
  <c r="CB381" i="14"/>
  <c r="CW381" i="14"/>
  <c r="DJ381" i="14"/>
  <c r="DI381" i="14"/>
  <c r="DH381" i="14"/>
  <c r="DF381" i="14"/>
  <c r="B466" i="12"/>
  <c r="AR442" i="12"/>
  <c r="AC427" i="12"/>
  <c r="W421" i="12"/>
  <c r="X422" i="12"/>
  <c r="H406" i="12"/>
  <c r="AV446" i="12"/>
  <c r="AP440" i="12"/>
  <c r="AA425" i="12"/>
  <c r="U419" i="12"/>
  <c r="V420" i="12"/>
  <c r="K409" i="12"/>
  <c r="F404" i="12"/>
  <c r="AT444" i="12"/>
  <c r="AN438" i="12"/>
  <c r="AJ434" i="12"/>
  <c r="S417" i="12"/>
  <c r="T418" i="12"/>
  <c r="I407" i="12"/>
  <c r="AU445" i="12"/>
  <c r="AL436" i="12"/>
  <c r="AH432" i="12"/>
  <c r="Q415" i="12"/>
  <c r="R416" i="12"/>
  <c r="L410" i="12"/>
  <c r="AE429" i="12"/>
  <c r="AQ441" i="12"/>
  <c r="AS443" i="12"/>
  <c r="AF430" i="12"/>
  <c r="O413" i="12"/>
  <c r="P414" i="12"/>
  <c r="J408" i="12"/>
  <c r="AK435" i="12"/>
  <c r="AO439" i="12"/>
  <c r="AI433" i="12"/>
  <c r="AD428" i="12"/>
  <c r="M411" i="12"/>
  <c r="N412" i="12"/>
  <c r="E403" i="12"/>
  <c r="D402" i="12"/>
  <c r="AM437" i="12"/>
  <c r="AG431" i="12"/>
  <c r="AB426" i="12"/>
  <c r="G405" i="12"/>
  <c r="Y423" i="12"/>
  <c r="Z424" i="12"/>
  <c r="AG368" i="12"/>
  <c r="DZ346" i="13"/>
  <c r="CV372" i="14"/>
  <c r="CD93" i="12"/>
  <c r="BT93" i="12"/>
  <c r="DF93" i="12"/>
  <c r="DT93" i="12"/>
  <c r="BW93" i="12"/>
  <c r="DI93" i="12"/>
  <c r="CO93" i="12"/>
  <c r="DW93" i="12"/>
  <c r="CX93" i="12"/>
  <c r="DL93" i="12"/>
  <c r="DR93" i="12"/>
  <c r="DA93" i="12"/>
  <c r="DO93" i="12"/>
  <c r="BR93" i="12"/>
  <c r="DD93" i="12"/>
  <c r="DJ93" i="12"/>
  <c r="CS93" i="12"/>
  <c r="CJ93" i="12"/>
  <c r="DG93" i="12"/>
  <c r="DU93" i="12"/>
  <c r="CV93" i="12"/>
  <c r="DB93" i="12"/>
  <c r="BU93" i="12"/>
  <c r="CQ93" i="12"/>
  <c r="DP93" i="12"/>
  <c r="BS93" i="12"/>
  <c r="DE93" i="12"/>
  <c r="DK93" i="12"/>
  <c r="BV93" i="12"/>
  <c r="DH93" i="12"/>
  <c r="DV93" i="12"/>
  <c r="CW93" i="12"/>
  <c r="DC93" i="12"/>
  <c r="DY93" i="12"/>
  <c r="CK93" i="12"/>
  <c r="DN93" i="12"/>
  <c r="CP93" i="12"/>
  <c r="DM93" i="12"/>
  <c r="CR93" i="12"/>
  <c r="CI93" i="12"/>
  <c r="CU93" i="12"/>
  <c r="BQ93" i="12"/>
  <c r="CL93" i="12"/>
  <c r="CN93" i="12"/>
  <c r="DS93" i="12"/>
  <c r="DX93" i="12"/>
  <c r="CT93" i="12"/>
  <c r="CZ93" i="12"/>
  <c r="DQ93" i="12"/>
  <c r="CY93" i="12"/>
  <c r="CM93" i="12"/>
  <c r="CH93" i="12"/>
  <c r="CG93" i="12"/>
  <c r="CF93" i="12"/>
  <c r="CE93" i="12"/>
  <c r="CC93" i="12"/>
  <c r="CB93" i="12"/>
  <c r="CA93" i="12"/>
  <c r="BZ93" i="12"/>
  <c r="CO109" i="12"/>
  <c r="CA352" i="14"/>
  <c r="CL352" i="14"/>
  <c r="CI352" i="14"/>
  <c r="CK352" i="14"/>
  <c r="CO352" i="14"/>
  <c r="CR352" i="14"/>
  <c r="CM352" i="14"/>
  <c r="CY352" i="14"/>
  <c r="DJ352" i="14"/>
  <c r="BY352" i="14"/>
  <c r="DN352" i="14"/>
  <c r="BS352" i="14"/>
  <c r="DU352" i="14"/>
  <c r="DB352" i="14"/>
  <c r="BQ352" i="14"/>
  <c r="CV352" i="14"/>
  <c r="DX352" i="14"/>
  <c r="CQ352" i="14"/>
  <c r="CP352" i="14"/>
  <c r="DM352" i="14"/>
  <c r="DY352" i="14"/>
  <c r="DT352" i="14"/>
  <c r="BV352" i="14"/>
  <c r="DD352" i="14"/>
  <c r="CT352" i="14"/>
  <c r="CS352" i="14"/>
  <c r="DS352" i="14"/>
  <c r="DI352" i="14"/>
  <c r="BX352" i="14"/>
  <c r="BU352" i="14"/>
  <c r="BR352" i="14"/>
  <c r="CH352" i="14"/>
  <c r="DW352" i="14"/>
  <c r="DK352" i="14"/>
  <c r="DA352" i="14"/>
  <c r="DP352" i="14"/>
  <c r="DH352" i="14"/>
  <c r="CN352" i="14"/>
  <c r="CU352" i="14"/>
  <c r="DV352" i="14"/>
  <c r="BZ352" i="14"/>
  <c r="DG352" i="14"/>
  <c r="CW352" i="14"/>
  <c r="BW352" i="14"/>
  <c r="DO352" i="14"/>
  <c r="DL352" i="14"/>
  <c r="DE352" i="14"/>
  <c r="BT352" i="14"/>
  <c r="DC352" i="14"/>
  <c r="DF352" i="14"/>
  <c r="DR352" i="14"/>
  <c r="CJ352" i="14"/>
  <c r="DQ352" i="14"/>
  <c r="CX352" i="14"/>
  <c r="CZ352" i="14"/>
  <c r="CG352" i="14"/>
  <c r="CF352" i="14"/>
  <c r="CE352" i="14"/>
  <c r="CD352" i="14"/>
  <c r="CC352" i="14"/>
  <c r="DC379" i="14"/>
  <c r="CJ89" i="12"/>
  <c r="CE89" i="12"/>
  <c r="CK89" i="12"/>
  <c r="CM89" i="12"/>
  <c r="CL89" i="12"/>
  <c r="CN89" i="12"/>
  <c r="CG89" i="12"/>
  <c r="CF89" i="12"/>
  <c r="CH89" i="12"/>
  <c r="DP89" i="12"/>
  <c r="CQ89" i="12"/>
  <c r="DU89" i="12"/>
  <c r="DD89" i="12"/>
  <c r="DB89" i="12"/>
  <c r="DH89" i="12"/>
  <c r="BS89" i="12"/>
  <c r="DM89" i="12"/>
  <c r="CV89" i="12"/>
  <c r="CT89" i="12"/>
  <c r="CZ89" i="12"/>
  <c r="DV89" i="12"/>
  <c r="DE89" i="12"/>
  <c r="DS89" i="12"/>
  <c r="DY89" i="12"/>
  <c r="CR89" i="12"/>
  <c r="DN89" i="12"/>
  <c r="CW89" i="12"/>
  <c r="DK89" i="12"/>
  <c r="DQ89" i="12"/>
  <c r="CI89" i="12"/>
  <c r="DO89" i="12"/>
  <c r="CX89" i="12"/>
  <c r="BQ89" i="12"/>
  <c r="CU89" i="12"/>
  <c r="DA89" i="12"/>
  <c r="DG89" i="12"/>
  <c r="CP89" i="12"/>
  <c r="DT89" i="12"/>
  <c r="DR89" i="12"/>
  <c r="CS89" i="12"/>
  <c r="DF89" i="12"/>
  <c r="BR89" i="12"/>
  <c r="CO89" i="12"/>
  <c r="DC89" i="12"/>
  <c r="DL89" i="12"/>
  <c r="DX89" i="12"/>
  <c r="DJ89" i="12"/>
  <c r="CY89" i="12"/>
  <c r="DW89" i="12"/>
  <c r="DI89" i="12"/>
  <c r="CD89" i="12"/>
  <c r="CC89" i="12"/>
  <c r="CB89" i="12"/>
  <c r="CA89" i="12"/>
  <c r="BZ89" i="12"/>
  <c r="BY89" i="12"/>
  <c r="BX89" i="12"/>
  <c r="BW89" i="12"/>
  <c r="BV89" i="12"/>
  <c r="DZ278" i="14"/>
  <c r="BM499" i="13"/>
  <c r="CT499" i="13" s="1"/>
  <c r="BM436" i="14"/>
  <c r="CU436" i="14" s="1"/>
  <c r="CQ161" i="12"/>
  <c r="BQ161" i="12"/>
  <c r="DG161" i="12"/>
  <c r="DD161" i="12"/>
  <c r="BS161" i="12"/>
  <c r="DK161" i="12"/>
  <c r="BY161" i="12"/>
  <c r="CE161" i="12"/>
  <c r="DD431" i="13"/>
  <c r="DH431" i="13"/>
  <c r="CW431" i="13"/>
  <c r="CJ431" i="13"/>
  <c r="BQ431" i="13"/>
  <c r="DZ431" i="13" s="1"/>
  <c r="CM431" i="13"/>
  <c r="DR431" i="13"/>
  <c r="CD431" i="13"/>
  <c r="CB431" i="13"/>
  <c r="DT431" i="13"/>
  <c r="CE431" i="13"/>
  <c r="CA431" i="13"/>
  <c r="BV431" i="13"/>
  <c r="BT431" i="13"/>
  <c r="DL431" i="13"/>
  <c r="BW431" i="13"/>
  <c r="DO431" i="13"/>
  <c r="DV431" i="13"/>
  <c r="DU431" i="13"/>
  <c r="CN431" i="13"/>
  <c r="DY431" i="13"/>
  <c r="BZ431" i="13"/>
  <c r="CI431" i="13"/>
  <c r="CO431" i="13"/>
  <c r="BX431" i="13"/>
  <c r="CK431" i="13"/>
  <c r="BR431" i="13"/>
  <c r="DW431" i="13"/>
  <c r="CV431" i="13"/>
  <c r="DX431" i="13"/>
  <c r="CG431" i="13"/>
  <c r="DS431" i="13"/>
  <c r="CC431" i="13"/>
  <c r="DN431" i="13"/>
  <c r="BY431" i="13"/>
  <c r="CF431" i="13"/>
  <c r="DK431" i="13"/>
  <c r="DA431" i="13"/>
  <c r="DQ431" i="13"/>
  <c r="DE431" i="13"/>
  <c r="DI431" i="13"/>
  <c r="DC431" i="13"/>
  <c r="CL431" i="13"/>
  <c r="DG431" i="13"/>
  <c r="DB431" i="13"/>
  <c r="CZ431" i="13"/>
  <c r="DP431" i="13"/>
  <c r="CH431" i="13"/>
  <c r="DF431" i="13"/>
  <c r="CY431" i="13"/>
  <c r="CX431" i="13"/>
  <c r="BU431" i="13"/>
  <c r="DM431" i="13"/>
  <c r="BS431" i="13"/>
  <c r="DJ431" i="13"/>
  <c r="CU431" i="13"/>
  <c r="CT431" i="13"/>
  <c r="CS431" i="13"/>
  <c r="CR431" i="13"/>
  <c r="BM510" i="13"/>
  <c r="DE510" i="13" s="1"/>
  <c r="BM508" i="13"/>
  <c r="DC508" i="13" s="1"/>
  <c r="BM485" i="13"/>
  <c r="CF485" i="13" s="1"/>
  <c r="BV475" i="13"/>
  <c r="CB475" i="13"/>
  <c r="CL475" i="13"/>
  <c r="CM475" i="13"/>
  <c r="CN475" i="13"/>
  <c r="CH475" i="13"/>
  <c r="CC475" i="13"/>
  <c r="DX475" i="13"/>
  <c r="DF475" i="13"/>
  <c r="DT475" i="13"/>
  <c r="CY475" i="13"/>
  <c r="CQ475" i="13"/>
  <c r="DP475" i="13"/>
  <c r="CX475" i="13"/>
  <c r="DL475" i="13"/>
  <c r="BS475" i="13"/>
  <c r="DS475" i="13"/>
  <c r="CI475" i="13"/>
  <c r="DH475" i="13"/>
  <c r="BR475" i="13"/>
  <c r="DD475" i="13"/>
  <c r="DK475" i="13"/>
  <c r="DR475" i="13"/>
  <c r="CG475" i="13"/>
  <c r="CJ475" i="13"/>
  <c r="CZ475" i="13"/>
  <c r="DU475" i="13"/>
  <c r="CV475" i="13"/>
  <c r="CU475" i="13"/>
  <c r="DB475" i="13"/>
  <c r="CF475" i="13"/>
  <c r="CO475" i="13"/>
  <c r="CR475" i="13"/>
  <c r="DM475" i="13"/>
  <c r="DQ475" i="13"/>
  <c r="DJ475" i="13"/>
  <c r="DI475" i="13"/>
  <c r="CK475" i="13"/>
  <c r="BT475" i="13"/>
  <c r="DE475" i="13"/>
  <c r="DA475" i="13"/>
  <c r="CT475" i="13"/>
  <c r="DY475" i="13"/>
  <c r="CP475" i="13"/>
  <c r="CD475" i="13"/>
  <c r="DN475" i="13"/>
  <c r="DO475" i="13"/>
  <c r="CS475" i="13"/>
  <c r="DV475" i="13"/>
  <c r="CW475" i="13"/>
  <c r="BU475" i="13"/>
  <c r="DW475" i="13"/>
  <c r="DC475" i="13"/>
  <c r="CE475" i="13"/>
  <c r="BQ475" i="13"/>
  <c r="DG475" i="13"/>
  <c r="CA475" i="13"/>
  <c r="BZ475" i="13"/>
  <c r="BY475" i="13"/>
  <c r="BM496" i="13"/>
  <c r="CR496" i="13" s="1"/>
  <c r="DA433" i="13"/>
  <c r="CY433" i="13"/>
  <c r="CZ433" i="13"/>
  <c r="DL433" i="13"/>
  <c r="DH433" i="13"/>
  <c r="DI433" i="13"/>
  <c r="DB433" i="13"/>
  <c r="DF433" i="13"/>
  <c r="DK433" i="13"/>
  <c r="DP433" i="13"/>
  <c r="BY433" i="13"/>
  <c r="CE433" i="13"/>
  <c r="CD433" i="13"/>
  <c r="CH433" i="13"/>
  <c r="CJ433" i="13"/>
  <c r="BQ433" i="13"/>
  <c r="DZ433" i="13" s="1"/>
  <c r="BW433" i="13"/>
  <c r="DR433" i="13"/>
  <c r="BR433" i="13"/>
  <c r="DG433" i="13"/>
  <c r="DD433" i="13"/>
  <c r="CB433" i="13"/>
  <c r="DT433" i="13"/>
  <c r="DY433" i="13"/>
  <c r="CA433" i="13"/>
  <c r="BV433" i="13"/>
  <c r="BT433" i="13"/>
  <c r="CN433" i="13"/>
  <c r="DQ433" i="13"/>
  <c r="CP433" i="13"/>
  <c r="CQ433" i="13"/>
  <c r="DC433" i="13"/>
  <c r="DM433" i="13"/>
  <c r="BX433" i="13"/>
  <c r="CC433" i="13"/>
  <c r="DO433" i="13"/>
  <c r="BZ433" i="13"/>
  <c r="DJ433" i="13"/>
  <c r="CO433" i="13"/>
  <c r="DS433" i="13"/>
  <c r="BU433" i="13"/>
  <c r="CI433" i="13"/>
  <c r="DW433" i="13"/>
  <c r="CM433" i="13"/>
  <c r="DV433" i="13"/>
  <c r="CK433" i="13"/>
  <c r="BS433" i="13"/>
  <c r="DE433" i="13"/>
  <c r="DX433" i="13"/>
  <c r="DN433" i="13"/>
  <c r="DU433" i="13"/>
  <c r="CL433" i="13"/>
  <c r="CF433" i="13"/>
  <c r="CG433" i="13"/>
  <c r="CX433" i="13"/>
  <c r="CW433" i="13"/>
  <c r="CV433" i="13"/>
  <c r="CU433" i="13"/>
  <c r="CT433" i="13"/>
  <c r="Y20" i="9"/>
  <c r="DZ284" i="14"/>
  <c r="BM418" i="14"/>
  <c r="CC418" i="14" s="1"/>
  <c r="BM433" i="14"/>
  <c r="CS433" i="14" s="1"/>
  <c r="BM413" i="14"/>
  <c r="BX413" i="14" s="1"/>
  <c r="BM441" i="14"/>
  <c r="BM428" i="14"/>
  <c r="CM428" i="14" s="1"/>
  <c r="CA345" i="14"/>
  <c r="CN345" i="14"/>
  <c r="CI345" i="14"/>
  <c r="CD345" i="14"/>
  <c r="CB345" i="14"/>
  <c r="DI345" i="14"/>
  <c r="DW345" i="14"/>
  <c r="DF345" i="14"/>
  <c r="CO345" i="14"/>
  <c r="DC345" i="14"/>
  <c r="CM345" i="14"/>
  <c r="CC345" i="14"/>
  <c r="DA345" i="14"/>
  <c r="DO345" i="14"/>
  <c r="CX345" i="14"/>
  <c r="BQ345" i="14"/>
  <c r="CU345" i="14"/>
  <c r="CJ345" i="14"/>
  <c r="CL345" i="14"/>
  <c r="CS345" i="14"/>
  <c r="DG345" i="14"/>
  <c r="CP345" i="14"/>
  <c r="DT345" i="14"/>
  <c r="DR345" i="14"/>
  <c r="CE345" i="14"/>
  <c r="DP345" i="14"/>
  <c r="CQ345" i="14"/>
  <c r="DU345" i="14"/>
  <c r="DD345" i="14"/>
  <c r="DB345" i="14"/>
  <c r="CH345" i="14"/>
  <c r="DH345" i="14"/>
  <c r="BS345" i="14"/>
  <c r="DM345" i="14"/>
  <c r="CV345" i="14"/>
  <c r="CT345" i="14"/>
  <c r="CR345" i="14"/>
  <c r="DS345" i="14"/>
  <c r="CF345" i="14"/>
  <c r="CK345" i="14"/>
  <c r="DY345" i="14"/>
  <c r="BR345" i="14"/>
  <c r="CZ345" i="14"/>
  <c r="DL345" i="14"/>
  <c r="CY345" i="14"/>
  <c r="CG345" i="14"/>
  <c r="DV345" i="14"/>
  <c r="DN345" i="14"/>
  <c r="DE345" i="14"/>
  <c r="CW345" i="14"/>
  <c r="DK345" i="14"/>
  <c r="DX345" i="14"/>
  <c r="DQ345" i="14"/>
  <c r="DJ345" i="14"/>
  <c r="BZ345" i="14"/>
  <c r="BY345" i="14"/>
  <c r="BX345" i="14"/>
  <c r="BW345" i="14"/>
  <c r="BV345" i="14"/>
  <c r="CQ102" i="12"/>
  <c r="CS102" i="12"/>
  <c r="CZ102" i="12"/>
  <c r="CY102" i="12"/>
  <c r="CW102" i="12"/>
  <c r="CT102" i="12"/>
  <c r="CV102" i="12"/>
  <c r="CR102" i="12"/>
  <c r="CU102" i="12"/>
  <c r="CX102" i="12"/>
  <c r="DA102" i="12"/>
  <c r="DD102" i="12"/>
  <c r="DR102" i="12"/>
  <c r="CC102" i="12"/>
  <c r="DO102" i="12"/>
  <c r="BR102" i="12"/>
  <c r="CF102" i="12"/>
  <c r="DJ102" i="12"/>
  <c r="BU102" i="12"/>
  <c r="DG102" i="12"/>
  <c r="DU102" i="12"/>
  <c r="BX102" i="12"/>
  <c r="DB102" i="12"/>
  <c r="DX102" i="12"/>
  <c r="CA102" i="12"/>
  <c r="DM102" i="12"/>
  <c r="DS102" i="12"/>
  <c r="CD102" i="12"/>
  <c r="DP102" i="12"/>
  <c r="BS102" i="12"/>
  <c r="DE102" i="12"/>
  <c r="DC102" i="12"/>
  <c r="DY102" i="12"/>
  <c r="CB102" i="12"/>
  <c r="DN102" i="12"/>
  <c r="BQ102" i="12"/>
  <c r="DT102" i="12"/>
  <c r="CE102" i="12"/>
  <c r="DQ102" i="12"/>
  <c r="BT102" i="12"/>
  <c r="DF102" i="12"/>
  <c r="BW102" i="12"/>
  <c r="BV102" i="12"/>
  <c r="DI102" i="12"/>
  <c r="DH102" i="12"/>
  <c r="DW102" i="12"/>
  <c r="DV102" i="12"/>
  <c r="DK102" i="12"/>
  <c r="DL102" i="12"/>
  <c r="BZ102" i="12"/>
  <c r="BY102" i="12"/>
  <c r="CP102" i="12"/>
  <c r="CO102" i="12"/>
  <c r="CN102" i="12"/>
  <c r="CM102" i="12"/>
  <c r="CL102" i="12"/>
  <c r="CK102" i="12"/>
  <c r="CJ102" i="12"/>
  <c r="CI102" i="12"/>
  <c r="DD111" i="12"/>
  <c r="DJ111" i="12"/>
  <c r="DG111" i="12"/>
  <c r="DH111" i="12"/>
  <c r="DB111" i="12"/>
  <c r="DE111" i="12"/>
  <c r="DC111" i="12"/>
  <c r="DA111" i="12"/>
  <c r="DF111" i="12"/>
  <c r="DI111" i="12"/>
  <c r="DW111" i="12"/>
  <c r="BZ111" i="12"/>
  <c r="DT111" i="12"/>
  <c r="CE111" i="12"/>
  <c r="CK111" i="12"/>
  <c r="DO111" i="12"/>
  <c r="BR111" i="12"/>
  <c r="DL111" i="12"/>
  <c r="BW111" i="12"/>
  <c r="CC111" i="12"/>
  <c r="CI111" i="12"/>
  <c r="DU111" i="12"/>
  <c r="CN111" i="12"/>
  <c r="DR111" i="12"/>
  <c r="BU111" i="12"/>
  <c r="DX111" i="12"/>
  <c r="CA111" i="12"/>
  <c r="DM111" i="12"/>
  <c r="CF111" i="12"/>
  <c r="CL111" i="12"/>
  <c r="CJ111" i="12"/>
  <c r="DV111" i="12"/>
  <c r="CG111" i="12"/>
  <c r="DS111" i="12"/>
  <c r="BV111" i="12"/>
  <c r="CB111" i="12"/>
  <c r="DN111" i="12"/>
  <c r="BY111" i="12"/>
  <c r="DK111" i="12"/>
  <c r="DY111" i="12"/>
  <c r="CM111" i="12"/>
  <c r="DP111" i="12"/>
  <c r="CD111" i="12"/>
  <c r="DQ111" i="12"/>
  <c r="BT111" i="12"/>
  <c r="BS111" i="12"/>
  <c r="CH111" i="12"/>
  <c r="CO111" i="12"/>
  <c r="BX111" i="12"/>
  <c r="BQ111" i="12"/>
  <c r="CZ111" i="12"/>
  <c r="CY111" i="12"/>
  <c r="CX111" i="12"/>
  <c r="CW111" i="12"/>
  <c r="CV111" i="12"/>
  <c r="CU111" i="12"/>
  <c r="CT111" i="12"/>
  <c r="CS111" i="12"/>
  <c r="CR111" i="12"/>
  <c r="BR407" i="13"/>
  <c r="BM153" i="12"/>
  <c r="BT153" i="12" s="1"/>
  <c r="BM177" i="12"/>
  <c r="BM181" i="12"/>
  <c r="CV181" i="12" s="1"/>
  <c r="BM174" i="12"/>
  <c r="CO174" i="12" s="1"/>
  <c r="BM151" i="12"/>
  <c r="DZ352" i="13"/>
  <c r="DZ289" i="14"/>
  <c r="CS434" i="13"/>
  <c r="DE434" i="13"/>
  <c r="DA434" i="13"/>
  <c r="CK434" i="13"/>
  <c r="BT434" i="13"/>
  <c r="CO434" i="13"/>
  <c r="CP434" i="13"/>
  <c r="BW434" i="13"/>
  <c r="DD434" i="13"/>
  <c r="CC434" i="13"/>
  <c r="DW434" i="13"/>
  <c r="CG434" i="13"/>
  <c r="BV434" i="13"/>
  <c r="DN434" i="13"/>
  <c r="DC434" i="13"/>
  <c r="DB434" i="13"/>
  <c r="DH434" i="13"/>
  <c r="DT434" i="13"/>
  <c r="BU434" i="13"/>
  <c r="DO434" i="13"/>
  <c r="BY434" i="13"/>
  <c r="BR434" i="13"/>
  <c r="DI434" i="13"/>
  <c r="DJ434" i="13"/>
  <c r="CN434" i="13"/>
  <c r="DX434" i="13"/>
  <c r="CQ434" i="13"/>
  <c r="BQ434" i="13"/>
  <c r="DZ434" i="13" s="1"/>
  <c r="DR434" i="13"/>
  <c r="DG434" i="13"/>
  <c r="BX434" i="13"/>
  <c r="CR434" i="13"/>
  <c r="CA434" i="13"/>
  <c r="CE434" i="13"/>
  <c r="CH434" i="13"/>
  <c r="DL434" i="13"/>
  <c r="DY434" i="13"/>
  <c r="CJ434" i="13"/>
  <c r="BS434" i="13"/>
  <c r="DS434" i="13"/>
  <c r="BZ434" i="13"/>
  <c r="DU434" i="13"/>
  <c r="CZ434" i="13"/>
  <c r="DV434" i="13"/>
  <c r="CD434" i="13"/>
  <c r="DM434" i="13"/>
  <c r="DF434" i="13"/>
  <c r="CF434" i="13"/>
  <c r="CL434" i="13"/>
  <c r="DP434" i="13"/>
  <c r="CB434" i="13"/>
  <c r="DQ434" i="13"/>
  <c r="CI434" i="13"/>
  <c r="CM434" i="13"/>
  <c r="DK434" i="13"/>
  <c r="CY434" i="13"/>
  <c r="CX434" i="13"/>
  <c r="CW434" i="13"/>
  <c r="CV434" i="13"/>
  <c r="CU434" i="13"/>
  <c r="BU472" i="13"/>
  <c r="CG211" i="12"/>
  <c r="CC211" i="12"/>
  <c r="BZ211" i="12"/>
  <c r="CF211" i="12"/>
  <c r="DC211" i="12"/>
  <c r="DY211" i="12"/>
  <c r="DH211" i="12"/>
  <c r="CQ211" i="12"/>
  <c r="DV211" i="12"/>
  <c r="CX211" i="12"/>
  <c r="CU211" i="12"/>
  <c r="DQ211" i="12"/>
  <c r="CZ211" i="12"/>
  <c r="CI211" i="12"/>
  <c r="CP211" i="12"/>
  <c r="CM211" i="12"/>
  <c r="DI211" i="12"/>
  <c r="CR211" i="12"/>
  <c r="DU211" i="12"/>
  <c r="DT211" i="12"/>
  <c r="CE211" i="12"/>
  <c r="DR211" i="12"/>
  <c r="DA211" i="12"/>
  <c r="CJ211" i="12"/>
  <c r="DM211" i="12"/>
  <c r="CN211" i="12"/>
  <c r="CA211" i="12"/>
  <c r="DB211" i="12"/>
  <c r="CK211" i="12"/>
  <c r="DO211" i="12"/>
  <c r="CW211" i="12"/>
  <c r="DL211" i="12"/>
  <c r="BY211" i="12"/>
  <c r="DS211" i="12"/>
  <c r="CT211" i="12"/>
  <c r="DX211" i="12"/>
  <c r="DG211" i="12"/>
  <c r="CO211" i="12"/>
  <c r="DF211" i="12"/>
  <c r="CB211" i="12"/>
  <c r="CH211" i="12"/>
  <c r="DE211" i="12"/>
  <c r="DK211" i="12"/>
  <c r="CV211" i="12"/>
  <c r="CD211" i="12"/>
  <c r="DJ211" i="12"/>
  <c r="DN211" i="12"/>
  <c r="CL211" i="12"/>
  <c r="DD211" i="12"/>
  <c r="CS211" i="12"/>
  <c r="DP211" i="12"/>
  <c r="DW211" i="12"/>
  <c r="CY211" i="12"/>
  <c r="BX211" i="12"/>
  <c r="BW211" i="12"/>
  <c r="BV211" i="12"/>
  <c r="BU211" i="12"/>
  <c r="BT211" i="12"/>
  <c r="BS211" i="12"/>
  <c r="BR211" i="12"/>
  <c r="DJ378" i="14"/>
  <c r="DK378" i="14"/>
  <c r="DR378" i="14"/>
  <c r="CT378" i="14"/>
  <c r="BU378" i="14"/>
  <c r="CX378" i="14"/>
  <c r="BY378" i="14"/>
  <c r="CE378" i="14"/>
  <c r="CL378" i="14"/>
  <c r="DW378" i="14"/>
  <c r="CP378" i="14"/>
  <c r="BQ378" i="14"/>
  <c r="DZ378" i="14" s="1"/>
  <c r="BW378" i="14"/>
  <c r="DI378" i="14"/>
  <c r="CD378" i="14"/>
  <c r="CY378" i="14"/>
  <c r="CH378" i="14"/>
  <c r="CV378" i="14"/>
  <c r="BT378" i="14"/>
  <c r="DU378" i="14"/>
  <c r="DN378" i="14"/>
  <c r="DM378" i="14"/>
  <c r="DY378" i="14"/>
  <c r="CI378" i="14"/>
  <c r="BR378" i="14"/>
  <c r="CF378" i="14"/>
  <c r="CR378" i="14"/>
  <c r="DP378" i="14"/>
  <c r="DS378" i="14"/>
  <c r="DQ378" i="14"/>
  <c r="CS378" i="14"/>
  <c r="CA378" i="14"/>
  <c r="CW378" i="14"/>
  <c r="BX378" i="14"/>
  <c r="CJ378" i="14"/>
  <c r="BS378" i="14"/>
  <c r="CZ378" i="14"/>
  <c r="DV378" i="14"/>
  <c r="CB378" i="14"/>
  <c r="DH378" i="14"/>
  <c r="BZ378" i="14"/>
  <c r="DX378" i="14"/>
  <c r="DL378" i="14"/>
  <c r="BV378" i="14"/>
  <c r="CG378" i="14"/>
  <c r="CK378" i="14"/>
  <c r="CN378" i="14"/>
  <c r="CQ378" i="14"/>
  <c r="CM378" i="14"/>
  <c r="DO378" i="14"/>
  <c r="CC378" i="14"/>
  <c r="CO378" i="14"/>
  <c r="CU378" i="14"/>
  <c r="DT378" i="14"/>
  <c r="DG378" i="14"/>
  <c r="DF378" i="14"/>
  <c r="DE378" i="14"/>
  <c r="DD378" i="14"/>
  <c r="DC378" i="14"/>
  <c r="BQ148" i="12"/>
  <c r="DC119" i="12"/>
  <c r="DN119" i="12"/>
  <c r="DR119" i="12"/>
  <c r="DL119" i="12"/>
  <c r="DQ119" i="12"/>
  <c r="DM119" i="12"/>
  <c r="DI119" i="12"/>
  <c r="DJ119" i="12"/>
  <c r="DK119" i="12"/>
  <c r="DP119" i="12"/>
  <c r="DX119" i="12"/>
  <c r="CA119" i="12"/>
  <c r="CW119" i="12"/>
  <c r="CF119" i="12"/>
  <c r="CL119" i="12"/>
  <c r="CR119" i="12"/>
  <c r="BS119" i="12"/>
  <c r="CO119" i="12"/>
  <c r="BX119" i="12"/>
  <c r="CD119" i="12"/>
  <c r="CJ119" i="12"/>
  <c r="DV119" i="12"/>
  <c r="CG119" i="12"/>
  <c r="DS119" i="12"/>
  <c r="BV119" i="12"/>
  <c r="CB119" i="12"/>
  <c r="CP119" i="12"/>
  <c r="BY119" i="12"/>
  <c r="CU119" i="12"/>
  <c r="DY119" i="12"/>
  <c r="DW119" i="12"/>
  <c r="BZ119" i="12"/>
  <c r="DT119" i="12"/>
  <c r="CE119" i="12"/>
  <c r="CK119" i="12"/>
  <c r="CQ119" i="12"/>
  <c r="BR119" i="12"/>
  <c r="CV119" i="12"/>
  <c r="BW119" i="12"/>
  <c r="CC119" i="12"/>
  <c r="CH119" i="12"/>
  <c r="DU119" i="12"/>
  <c r="CM119" i="12"/>
  <c r="BQ119" i="12"/>
  <c r="DZ119" i="12" s="1"/>
  <c r="DO119" i="12"/>
  <c r="CN119" i="12"/>
  <c r="CT119" i="12"/>
  <c r="BT119" i="12"/>
  <c r="CS119" i="12"/>
  <c r="CI119" i="12"/>
  <c r="BU119" i="12"/>
  <c r="DH119" i="12"/>
  <c r="DG119" i="12"/>
  <c r="DF119" i="12"/>
  <c r="DE119" i="12"/>
  <c r="DD119" i="12"/>
  <c r="DB119" i="12"/>
  <c r="DA119" i="12"/>
  <c r="CZ119" i="12"/>
  <c r="CA95" i="12"/>
  <c r="CG422" i="13"/>
  <c r="W20" i="9"/>
  <c r="DN373" i="14"/>
  <c r="DJ373" i="14"/>
  <c r="BR373" i="14"/>
  <c r="CM373" i="14"/>
  <c r="DY373" i="14"/>
  <c r="CJ373" i="14"/>
  <c r="CN373" i="14"/>
  <c r="DE373" i="14"/>
  <c r="DD373" i="14"/>
  <c r="DG373" i="14"/>
  <c r="DU373" i="14"/>
  <c r="CE373" i="14"/>
  <c r="DQ373" i="14"/>
  <c r="CB373" i="14"/>
  <c r="BX373" i="14"/>
  <c r="CO373" i="14"/>
  <c r="BW373" i="14"/>
  <c r="CS373" i="14"/>
  <c r="BT373" i="14"/>
  <c r="DT373" i="14"/>
  <c r="DF373" i="14"/>
  <c r="DM373" i="14"/>
  <c r="DV373" i="14"/>
  <c r="BY373" i="14"/>
  <c r="CT373" i="14"/>
  <c r="CC373" i="14"/>
  <c r="CQ373" i="14"/>
  <c r="DK373" i="14"/>
  <c r="DL373" i="14"/>
  <c r="CP373" i="14"/>
  <c r="BQ373" i="14"/>
  <c r="DZ373" i="14" s="1"/>
  <c r="CL373" i="14"/>
  <c r="BU373" i="14"/>
  <c r="CI373" i="14"/>
  <c r="DH373" i="14"/>
  <c r="DI373" i="14"/>
  <c r="DO373" i="14"/>
  <c r="DR373" i="14"/>
  <c r="BS373" i="14"/>
  <c r="DP373" i="14"/>
  <c r="DC373" i="14"/>
  <c r="CH373" i="14"/>
  <c r="DX373" i="14"/>
  <c r="BZ373" i="14"/>
  <c r="CR373" i="14"/>
  <c r="CG373" i="14"/>
  <c r="DW373" i="14"/>
  <c r="DS373" i="14"/>
  <c r="CA373" i="14"/>
  <c r="CU373" i="14"/>
  <c r="CF373" i="14"/>
  <c r="CD373" i="14"/>
  <c r="CK373" i="14"/>
  <c r="BV373" i="14"/>
  <c r="DB373" i="14"/>
  <c r="DA373" i="14"/>
  <c r="CZ373" i="14"/>
  <c r="CY373" i="14"/>
  <c r="CX373" i="14"/>
  <c r="CU435" i="13"/>
  <c r="CR106" i="12"/>
  <c r="DE106" i="12"/>
  <c r="DD106" i="12"/>
  <c r="DB106" i="12"/>
  <c r="CW106" i="12"/>
  <c r="DA106" i="12"/>
  <c r="DT106" i="12"/>
  <c r="DR106" i="12"/>
  <c r="BU106" i="12"/>
  <c r="DO106" i="12"/>
  <c r="CH106" i="12"/>
  <c r="CY106" i="12"/>
  <c r="DL106" i="12"/>
  <c r="DJ106" i="12"/>
  <c r="DX106" i="12"/>
  <c r="DG106" i="12"/>
  <c r="BZ106" i="12"/>
  <c r="CZ106" i="12"/>
  <c r="CV106" i="12"/>
  <c r="CF106" i="12"/>
  <c r="CD106" i="12"/>
  <c r="DP106" i="12"/>
  <c r="CI106" i="12"/>
  <c r="BR106" i="12"/>
  <c r="DC106" i="12"/>
  <c r="BX106" i="12"/>
  <c r="BV106" i="12"/>
  <c r="DH106" i="12"/>
  <c r="CA106" i="12"/>
  <c r="DU106" i="12"/>
  <c r="DK106" i="12"/>
  <c r="DQ106" i="12"/>
  <c r="CB106" i="12"/>
  <c r="DV106" i="12"/>
  <c r="CG106" i="12"/>
  <c r="CE106" i="12"/>
  <c r="DI106" i="12"/>
  <c r="BT106" i="12"/>
  <c r="DN106" i="12"/>
  <c r="BY106" i="12"/>
  <c r="DS106" i="12"/>
  <c r="DM106" i="12"/>
  <c r="BW106" i="12"/>
  <c r="BQ106" i="12"/>
  <c r="CX106" i="12"/>
  <c r="DY106" i="12"/>
  <c r="CJ106" i="12"/>
  <c r="CC106" i="12"/>
  <c r="DW106" i="12"/>
  <c r="DF106" i="12"/>
  <c r="BS106" i="12"/>
  <c r="CU106" i="12"/>
  <c r="CT106" i="12"/>
  <c r="CS106" i="12"/>
  <c r="CQ106" i="12"/>
  <c r="CP106" i="12"/>
  <c r="CO106" i="12"/>
  <c r="CN106" i="12"/>
  <c r="CM106" i="12"/>
  <c r="CO430" i="13"/>
  <c r="CF101" i="12"/>
  <c r="CL106" i="12"/>
  <c r="CU436" i="13"/>
  <c r="DD445" i="13"/>
  <c r="CS366" i="14"/>
  <c r="CX366" i="14"/>
  <c r="DH366" i="14"/>
  <c r="CZ366" i="14"/>
  <c r="DQ366" i="14"/>
  <c r="BR366" i="14"/>
  <c r="CN366" i="14"/>
  <c r="DW366" i="14"/>
  <c r="CJ366" i="14"/>
  <c r="DF366" i="14"/>
  <c r="DI366" i="14"/>
  <c r="CK366" i="14"/>
  <c r="DU366" i="14"/>
  <c r="CF366" i="14"/>
  <c r="DO366" i="14"/>
  <c r="CB366" i="14"/>
  <c r="DR366" i="14"/>
  <c r="CC366" i="14"/>
  <c r="DM366" i="14"/>
  <c r="BX366" i="14"/>
  <c r="CI366" i="14"/>
  <c r="CY366" i="14"/>
  <c r="DB366" i="14"/>
  <c r="CL366" i="14"/>
  <c r="DV366" i="14"/>
  <c r="BY366" i="14"/>
  <c r="DK366" i="14"/>
  <c r="BT366" i="14"/>
  <c r="DD366" i="14"/>
  <c r="DE366" i="14"/>
  <c r="DC366" i="14"/>
  <c r="CD366" i="14"/>
  <c r="DN366" i="14"/>
  <c r="BQ366" i="14"/>
  <c r="CM366" i="14"/>
  <c r="BS366" i="14"/>
  <c r="CW366" i="14"/>
  <c r="CG366" i="14"/>
  <c r="DP366" i="14"/>
  <c r="DG366" i="14"/>
  <c r="CV366" i="14"/>
  <c r="DY366" i="14"/>
  <c r="CE366" i="14"/>
  <c r="BZ366" i="14"/>
  <c r="DX366" i="14"/>
  <c r="DJ366" i="14"/>
  <c r="CA366" i="14"/>
  <c r="BV366" i="14"/>
  <c r="BU366" i="14"/>
  <c r="DA366" i="14"/>
  <c r="CH366" i="14"/>
  <c r="DT366" i="14"/>
  <c r="DL366" i="14"/>
  <c r="BW366" i="14"/>
  <c r="DS366" i="14"/>
  <c r="CU366" i="14"/>
  <c r="CT366" i="14"/>
  <c r="CR366" i="14"/>
  <c r="CQ366" i="14"/>
  <c r="DD368" i="14"/>
  <c r="DR368" i="14"/>
  <c r="BU368" i="14"/>
  <c r="DM368" i="14"/>
  <c r="CF368" i="14"/>
  <c r="CA368" i="14"/>
  <c r="CL368" i="14"/>
  <c r="DV368" i="14"/>
  <c r="CO368" i="14"/>
  <c r="BX368" i="14"/>
  <c r="BS368" i="14"/>
  <c r="DH368" i="14"/>
  <c r="CY368" i="14"/>
  <c r="DC368" i="14"/>
  <c r="CD368" i="14"/>
  <c r="DN368" i="14"/>
  <c r="CG368" i="14"/>
  <c r="DS368" i="14"/>
  <c r="DX368" i="14"/>
  <c r="DI368" i="14"/>
  <c r="DG368" i="14"/>
  <c r="DA368" i="14"/>
  <c r="DY368" i="14"/>
  <c r="CH368" i="14"/>
  <c r="BQ368" i="14"/>
  <c r="CE368" i="14"/>
  <c r="DP368" i="14"/>
  <c r="DE368" i="14"/>
  <c r="DF368" i="14"/>
  <c r="DJ368" i="14"/>
  <c r="DB368" i="14"/>
  <c r="DK368" i="14"/>
  <c r="DQ368" i="14"/>
  <c r="BZ368" i="14"/>
  <c r="DT368" i="14"/>
  <c r="BW368" i="14"/>
  <c r="CJ368" i="14"/>
  <c r="BY368" i="14"/>
  <c r="BT368" i="14"/>
  <c r="CZ368" i="14"/>
  <c r="CC368" i="14"/>
  <c r="DO368" i="14"/>
  <c r="DU368" i="14"/>
  <c r="CB368" i="14"/>
  <c r="BV368" i="14"/>
  <c r="DW368" i="14"/>
  <c r="CK368" i="14"/>
  <c r="CP368" i="14"/>
  <c r="BR368" i="14"/>
  <c r="DL368" i="14"/>
  <c r="CN368" i="14"/>
  <c r="CI368" i="14"/>
  <c r="CM368" i="14"/>
  <c r="CX368" i="14"/>
  <c r="CW368" i="14"/>
  <c r="CV368" i="14"/>
  <c r="CU368" i="14"/>
  <c r="CT368" i="14"/>
  <c r="CS368" i="14"/>
  <c r="CS369" i="14"/>
  <c r="DC124" i="12"/>
  <c r="BR337" i="12"/>
  <c r="BZ337" i="12"/>
  <c r="CD337" i="12"/>
  <c r="BY337" i="12"/>
  <c r="CA337" i="12"/>
  <c r="DO337" i="12"/>
  <c r="CX337" i="12"/>
  <c r="CG337" i="12"/>
  <c r="DB337" i="12"/>
  <c r="CK337" i="12"/>
  <c r="CJ337" i="12"/>
  <c r="CB337" i="12"/>
  <c r="BW337" i="12"/>
  <c r="DG337" i="12"/>
  <c r="CP337" i="12"/>
  <c r="DS337" i="12"/>
  <c r="CT337" i="12"/>
  <c r="CZ337" i="12"/>
  <c r="DL337" i="12"/>
  <c r="CW337" i="12"/>
  <c r="CY337" i="12"/>
  <c r="CH337" i="12"/>
  <c r="DK337" i="12"/>
  <c r="CL337" i="12"/>
  <c r="CV337" i="12"/>
  <c r="DH337" i="12"/>
  <c r="DA337" i="12"/>
  <c r="CQ337" i="12"/>
  <c r="DU337" i="12"/>
  <c r="DC337" i="12"/>
  <c r="DY337" i="12"/>
  <c r="DX337" i="12"/>
  <c r="DD337" i="12"/>
  <c r="CC337" i="12"/>
  <c r="CF337" i="12"/>
  <c r="CN337" i="12"/>
  <c r="CI337" i="12"/>
  <c r="DM337" i="12"/>
  <c r="CU337" i="12"/>
  <c r="DQ337" i="12"/>
  <c r="CR337" i="12"/>
  <c r="DR337" i="12"/>
  <c r="DV337" i="12"/>
  <c r="DE337" i="12"/>
  <c r="CM337" i="12"/>
  <c r="DI337" i="12"/>
  <c r="DT337" i="12"/>
  <c r="CE337" i="12"/>
  <c r="DN337" i="12"/>
  <c r="DW337" i="12"/>
  <c r="DF337" i="12"/>
  <c r="CO337" i="12"/>
  <c r="DJ337" i="12"/>
  <c r="CS337" i="12"/>
  <c r="DP337" i="12"/>
  <c r="BX337" i="12"/>
  <c r="BV337" i="12"/>
  <c r="BU337" i="12"/>
  <c r="BT337" i="12"/>
  <c r="BS337" i="12"/>
  <c r="DF126" i="12"/>
  <c r="CP431" i="13"/>
  <c r="DZ301" i="14"/>
  <c r="BQ400" i="12"/>
  <c r="DZ400" i="12" s="1"/>
  <c r="CF357" i="14"/>
  <c r="CS357" i="14"/>
  <c r="CP357" i="14"/>
  <c r="CV357" i="14"/>
  <c r="DQ357" i="14"/>
  <c r="CA357" i="14"/>
  <c r="DM357" i="14"/>
  <c r="DT357" i="14"/>
  <c r="DJ357" i="14"/>
  <c r="CR357" i="14"/>
  <c r="DI357" i="14"/>
  <c r="BS357" i="14"/>
  <c r="DE357" i="14"/>
  <c r="CD357" i="14"/>
  <c r="BT357" i="14"/>
  <c r="CT357" i="14"/>
  <c r="CZ357" i="14"/>
  <c r="DS357" i="14"/>
  <c r="DA357" i="14"/>
  <c r="DV357" i="14"/>
  <c r="BY357" i="14"/>
  <c r="DR357" i="14"/>
  <c r="CX357" i="14"/>
  <c r="CQ357" i="14"/>
  <c r="CN357" i="14"/>
  <c r="DC357" i="14"/>
  <c r="BU357" i="14"/>
  <c r="DF357" i="14"/>
  <c r="DH357" i="14"/>
  <c r="DP357" i="14"/>
  <c r="CO357" i="14"/>
  <c r="CU357" i="14"/>
  <c r="CE357" i="14"/>
  <c r="DW357" i="14"/>
  <c r="BZ357" i="14"/>
  <c r="DD357" i="14"/>
  <c r="BX357" i="14"/>
  <c r="BR357" i="14"/>
  <c r="DK357" i="14"/>
  <c r="DU357" i="14"/>
  <c r="BW357" i="14"/>
  <c r="BQ357" i="14"/>
  <c r="CC357" i="14"/>
  <c r="DB357" i="14"/>
  <c r="CW357" i="14"/>
  <c r="DO357" i="14"/>
  <c r="CB357" i="14"/>
  <c r="CY357" i="14"/>
  <c r="DN357" i="14"/>
  <c r="BV357" i="14"/>
  <c r="CM357" i="14"/>
  <c r="DY357" i="14"/>
  <c r="DG357" i="14"/>
  <c r="DX357" i="14"/>
  <c r="DL357" i="14"/>
  <c r="CL357" i="14"/>
  <c r="CK357" i="14"/>
  <c r="CJ357" i="14"/>
  <c r="CI357" i="14"/>
  <c r="CH357" i="14"/>
  <c r="DD444" i="13"/>
  <c r="CM363" i="14"/>
  <c r="CY120" i="12"/>
  <c r="CM108" i="12"/>
  <c r="CO416" i="13"/>
  <c r="CQ416" i="13"/>
  <c r="CM416" i="13"/>
  <c r="CN416" i="13"/>
  <c r="CU416" i="13"/>
  <c r="CH416" i="13"/>
  <c r="CL416" i="13"/>
  <c r="CJ416" i="13"/>
  <c r="DQ416" i="13"/>
  <c r="DU416" i="13"/>
  <c r="BU416" i="13"/>
  <c r="DN416" i="13"/>
  <c r="DS416" i="13"/>
  <c r="CT416" i="13"/>
  <c r="DI416" i="13"/>
  <c r="DM416" i="13"/>
  <c r="DO416" i="13"/>
  <c r="DJ416" i="13"/>
  <c r="DL416" i="13"/>
  <c r="DA416" i="13"/>
  <c r="DE416" i="13"/>
  <c r="DC416" i="13"/>
  <c r="BW416" i="13"/>
  <c r="DF416" i="13"/>
  <c r="CI416" i="13"/>
  <c r="CK416" i="13"/>
  <c r="CR416" i="13"/>
  <c r="CP416" i="13"/>
  <c r="DX416" i="13"/>
  <c r="CW416" i="13"/>
  <c r="BS416" i="13"/>
  <c r="DG416" i="13"/>
  <c r="CY416" i="13"/>
  <c r="DH416" i="13"/>
  <c r="BQ416" i="13"/>
  <c r="DZ416" i="13" s="1"/>
  <c r="DK416" i="13"/>
  <c r="CV416" i="13"/>
  <c r="DB416" i="13"/>
  <c r="CZ416" i="13"/>
  <c r="DR416" i="13"/>
  <c r="CX416" i="13"/>
  <c r="DV416" i="13"/>
  <c r="BX416" i="13"/>
  <c r="DW416" i="13"/>
  <c r="BV416" i="13"/>
  <c r="BZ416" i="13"/>
  <c r="CS416" i="13"/>
  <c r="DY416" i="13"/>
  <c r="DT416" i="13"/>
  <c r="DD416" i="13"/>
  <c r="DP416" i="13"/>
  <c r="BR416" i="13"/>
  <c r="BT416" i="13"/>
  <c r="BY416" i="13"/>
  <c r="CG416" i="13"/>
  <c r="CF416" i="13"/>
  <c r="CE416" i="13"/>
  <c r="CD416" i="13"/>
  <c r="CC416" i="13"/>
  <c r="CG421" i="13"/>
  <c r="BR342" i="14"/>
  <c r="CD99" i="12"/>
  <c r="CR99" i="12"/>
  <c r="CX99" i="12"/>
  <c r="CU99" i="12"/>
  <c r="CQ99" i="12"/>
  <c r="CT99" i="12"/>
  <c r="CS99" i="12"/>
  <c r="CW99" i="12"/>
  <c r="CO99" i="12"/>
  <c r="CP99" i="12"/>
  <c r="DX99" i="12"/>
  <c r="DG99" i="12"/>
  <c r="BR99" i="12"/>
  <c r="DD99" i="12"/>
  <c r="DB99" i="12"/>
  <c r="DP99" i="12"/>
  <c r="CY99" i="12"/>
  <c r="DU99" i="12"/>
  <c r="BX99" i="12"/>
  <c r="BV99" i="12"/>
  <c r="CV99" i="12"/>
  <c r="DH99" i="12"/>
  <c r="CA99" i="12"/>
  <c r="DM99" i="12"/>
  <c r="DS99" i="12"/>
  <c r="DY99" i="12"/>
  <c r="CZ99" i="12"/>
  <c r="BS99" i="12"/>
  <c r="DE99" i="12"/>
  <c r="DK99" i="12"/>
  <c r="DQ99" i="12"/>
  <c r="BT99" i="12"/>
  <c r="DN99" i="12"/>
  <c r="BQ99" i="12"/>
  <c r="BW99" i="12"/>
  <c r="DA99" i="12"/>
  <c r="DW99" i="12"/>
  <c r="DF99" i="12"/>
  <c r="DT99" i="12"/>
  <c r="DR99" i="12"/>
  <c r="CC99" i="12"/>
  <c r="CB99" i="12"/>
  <c r="DI99" i="12"/>
  <c r="DO99" i="12"/>
  <c r="BU99" i="12"/>
  <c r="DV99" i="12"/>
  <c r="BZ99" i="12"/>
  <c r="BY99" i="12"/>
  <c r="DL99" i="12"/>
  <c r="DC99" i="12"/>
  <c r="DJ99" i="12"/>
  <c r="CN99" i="12"/>
  <c r="CM99" i="12"/>
  <c r="CL99" i="12"/>
  <c r="CK99" i="12"/>
  <c r="CJ99" i="12"/>
  <c r="CI99" i="12"/>
  <c r="CH99" i="12"/>
  <c r="CG99" i="12"/>
  <c r="CF99" i="12"/>
  <c r="DD432" i="13"/>
  <c r="DA432" i="13"/>
  <c r="CZ432" i="13"/>
  <c r="CY432" i="13"/>
  <c r="DB432" i="13"/>
  <c r="DH432" i="13"/>
  <c r="DG432" i="13"/>
  <c r="DK432" i="13"/>
  <c r="DJ432" i="13"/>
  <c r="CX432" i="13"/>
  <c r="DI432" i="13"/>
  <c r="DC432" i="13"/>
  <c r="DT432" i="13"/>
  <c r="CC432" i="13"/>
  <c r="DO432" i="13"/>
  <c r="BY432" i="13"/>
  <c r="DN432" i="13"/>
  <c r="DF432" i="13"/>
  <c r="DL432" i="13"/>
  <c r="BU432" i="13"/>
  <c r="CI432" i="13"/>
  <c r="BQ432" i="13"/>
  <c r="DZ432" i="13" s="1"/>
  <c r="CH432" i="13"/>
  <c r="CN432" i="13"/>
  <c r="DX432" i="13"/>
  <c r="CA432" i="13"/>
  <c r="DS432" i="13"/>
  <c r="CL432" i="13"/>
  <c r="CF432" i="13"/>
  <c r="DP432" i="13"/>
  <c r="BS432" i="13"/>
  <c r="CD432" i="13"/>
  <c r="CE432" i="13"/>
  <c r="DE432" i="13"/>
  <c r="DY432" i="13"/>
  <c r="CB432" i="13"/>
  <c r="DM432" i="13"/>
  <c r="BZ432" i="13"/>
  <c r="BW432" i="13"/>
  <c r="DQ432" i="13"/>
  <c r="BT432" i="13"/>
  <c r="CO432" i="13"/>
  <c r="CM432" i="13"/>
  <c r="BV432" i="13"/>
  <c r="CK432" i="13"/>
  <c r="DV432" i="13"/>
  <c r="CJ432" i="13"/>
  <c r="DW432" i="13"/>
  <c r="CP432" i="13"/>
  <c r="DU432" i="13"/>
  <c r="CG432" i="13"/>
  <c r="BX432" i="13"/>
  <c r="DR432" i="13"/>
  <c r="BR432" i="13"/>
  <c r="CW432" i="13"/>
  <c r="CV432" i="13"/>
  <c r="CU432" i="13"/>
  <c r="CT432" i="13"/>
  <c r="CS432" i="13"/>
  <c r="CT114" i="12"/>
  <c r="CK426" i="13"/>
  <c r="CF417" i="13"/>
  <c r="CN417" i="13"/>
  <c r="CU417" i="13"/>
  <c r="CR417" i="13"/>
  <c r="CS417" i="13"/>
  <c r="CH417" i="13"/>
  <c r="CL417" i="13"/>
  <c r="DL417" i="13"/>
  <c r="DW417" i="13"/>
  <c r="DC417" i="13"/>
  <c r="DB417" i="13"/>
  <c r="DR417" i="13"/>
  <c r="DU417" i="13"/>
  <c r="DD417" i="13"/>
  <c r="DJ417" i="13"/>
  <c r="BR417" i="13"/>
  <c r="CA417" i="13"/>
  <c r="DM417" i="13"/>
  <c r="BX417" i="13"/>
  <c r="CX417" i="13"/>
  <c r="DN417" i="13"/>
  <c r="CZ417" i="13"/>
  <c r="CT417" i="13"/>
  <c r="DE417" i="13"/>
  <c r="DY417" i="13"/>
  <c r="BW417" i="13"/>
  <c r="BZ417" i="13"/>
  <c r="BT417" i="13"/>
  <c r="CJ417" i="13"/>
  <c r="CO417" i="13"/>
  <c r="BY417" i="13"/>
  <c r="DI417" i="13"/>
  <c r="DH417" i="13"/>
  <c r="BS417" i="13"/>
  <c r="DX417" i="13"/>
  <c r="CP417" i="13"/>
  <c r="BQ417" i="13"/>
  <c r="DZ417" i="13" s="1"/>
  <c r="DA417" i="13"/>
  <c r="BV417" i="13"/>
  <c r="DF417" i="13"/>
  <c r="DS417" i="13"/>
  <c r="CM417" i="13"/>
  <c r="DK417" i="13"/>
  <c r="DT417" i="13"/>
  <c r="CW417" i="13"/>
  <c r="CY417" i="13"/>
  <c r="DO417" i="13"/>
  <c r="CK417" i="13"/>
  <c r="DQ417" i="13"/>
  <c r="CI417" i="13"/>
  <c r="BU417" i="13"/>
  <c r="DG417" i="13"/>
  <c r="DV417" i="13"/>
  <c r="CV417" i="13"/>
  <c r="DP417" i="13"/>
  <c r="CQ417" i="13"/>
  <c r="CG417" i="13"/>
  <c r="CE417" i="13"/>
  <c r="CD417" i="13"/>
  <c r="DZ288" i="14"/>
  <c r="DN382" i="14"/>
  <c r="DT382" i="14"/>
  <c r="DX382" i="14"/>
  <c r="DR382" i="14"/>
  <c r="DO382" i="14"/>
  <c r="DA382" i="14"/>
  <c r="CA382" i="14"/>
  <c r="CO382" i="14"/>
  <c r="BX382" i="14"/>
  <c r="CB382" i="14"/>
  <c r="DW382" i="14"/>
  <c r="DQ382" i="14"/>
  <c r="DY382" i="14"/>
  <c r="CS382" i="14"/>
  <c r="BS382" i="14"/>
  <c r="CG382" i="14"/>
  <c r="DC382" i="14"/>
  <c r="BT382" i="14"/>
  <c r="DM382" i="14"/>
  <c r="DP382" i="14"/>
  <c r="CK382" i="14"/>
  <c r="CX382" i="14"/>
  <c r="BY382" i="14"/>
  <c r="CU382" i="14"/>
  <c r="CR382" i="14"/>
  <c r="DL382" i="14"/>
  <c r="CT382" i="14"/>
  <c r="BU382" i="14"/>
  <c r="CH382" i="14"/>
  <c r="DD382" i="14"/>
  <c r="CE382" i="14"/>
  <c r="DV382" i="14"/>
  <c r="CL382" i="14"/>
  <c r="CY382" i="14"/>
  <c r="BZ382" i="14"/>
  <c r="CV382" i="14"/>
  <c r="BW382" i="14"/>
  <c r="CI382" i="14"/>
  <c r="CZ382" i="14"/>
  <c r="CP382" i="14"/>
  <c r="CJ382" i="14"/>
  <c r="BR382" i="14"/>
  <c r="DS382" i="14"/>
  <c r="CD382" i="14"/>
  <c r="BQ382" i="14"/>
  <c r="DZ382" i="14" s="1"/>
  <c r="BV382" i="14"/>
  <c r="CN382" i="14"/>
  <c r="CQ382" i="14"/>
  <c r="CM382" i="14"/>
  <c r="DB382" i="14"/>
  <c r="CC382" i="14"/>
  <c r="CW382" i="14"/>
  <c r="DU382" i="14"/>
  <c r="CF382" i="14"/>
  <c r="DK382" i="14"/>
  <c r="DJ382" i="14"/>
  <c r="DI382" i="14"/>
  <c r="DH382" i="14"/>
  <c r="DG382" i="14"/>
  <c r="BQ405" i="13"/>
  <c r="CU371" i="14"/>
  <c r="BQ86" i="12"/>
  <c r="BR87" i="12"/>
  <c r="BW475" i="13"/>
  <c r="N8" i="9"/>
  <c r="M8" i="22" s="1"/>
  <c r="AI8" i="9"/>
  <c r="AH8" i="22" s="1"/>
  <c r="L8" i="9"/>
  <c r="K8" i="22" s="1"/>
  <c r="AE8" i="9"/>
  <c r="AD8" i="22" s="1"/>
  <c r="R8" i="9"/>
  <c r="Q8" i="22" s="1"/>
  <c r="J8" i="9"/>
  <c r="I8" i="22" s="1"/>
  <c r="S8" i="9"/>
  <c r="R8" i="22" s="1"/>
  <c r="AP8" i="9"/>
  <c r="AG8" i="9"/>
  <c r="AF8" i="22" s="1"/>
  <c r="AB8" i="9"/>
  <c r="AA8" i="22" s="1"/>
  <c r="AD8" i="9"/>
  <c r="AC8" i="22" s="1"/>
  <c r="O8" i="9"/>
  <c r="N8" i="22" s="1"/>
  <c r="AF8" i="9"/>
  <c r="AE8" i="22" s="1"/>
  <c r="H8" i="9"/>
  <c r="M8" i="9"/>
  <c r="L8" i="22" s="1"/>
  <c r="X8" i="9"/>
  <c r="W8" i="22" s="1"/>
  <c r="AH8" i="9"/>
  <c r="AG8" i="22" s="1"/>
  <c r="AA8" i="9"/>
  <c r="Z8" i="22" s="1"/>
  <c r="P8" i="9"/>
  <c r="O8" i="22" s="1"/>
  <c r="AJ8" i="9"/>
  <c r="AI8" i="22" s="1"/>
  <c r="U8" i="9"/>
  <c r="T8" i="22" s="1"/>
  <c r="Y8" i="9"/>
  <c r="X8" i="22" s="1"/>
  <c r="W8" i="9"/>
  <c r="V8" i="22" s="1"/>
  <c r="AK8" i="9"/>
  <c r="AJ8" i="22" s="1"/>
  <c r="T8" i="9"/>
  <c r="S8" i="22" s="1"/>
  <c r="AR8" i="9"/>
  <c r="AL8" i="9"/>
  <c r="AK8" i="22" s="1"/>
  <c r="AC8" i="9"/>
  <c r="AB8" i="22" s="1"/>
  <c r="AU8" i="9"/>
  <c r="K8" i="9"/>
  <c r="J8" i="22" s="1"/>
  <c r="AV8" i="9"/>
  <c r="Z8" i="9"/>
  <c r="Y8" i="22" s="1"/>
  <c r="AT8" i="9"/>
  <c r="AM8" i="9"/>
  <c r="I8" i="9"/>
  <c r="H8" i="22" s="1"/>
  <c r="Q8" i="9"/>
  <c r="P8" i="22" s="1"/>
  <c r="V8" i="9"/>
  <c r="U8" i="22" s="1"/>
  <c r="AQ8" i="9"/>
  <c r="AN8" i="9"/>
  <c r="AS8" i="9"/>
  <c r="AO8" i="9"/>
  <c r="DZ476" i="11"/>
  <c r="DZ477" i="11"/>
  <c r="DZ469" i="11"/>
  <c r="DZ470" i="11"/>
  <c r="DZ486" i="11"/>
  <c r="DZ481" i="11"/>
  <c r="DZ497" i="11"/>
  <c r="DZ479" i="11"/>
  <c r="DZ508" i="11"/>
  <c r="DZ509" i="11"/>
  <c r="DZ484" i="11"/>
  <c r="DZ500" i="11"/>
  <c r="DZ472" i="11"/>
  <c r="DZ493" i="11"/>
  <c r="DZ494" i="11"/>
  <c r="DZ478" i="11"/>
  <c r="DZ490" i="11"/>
  <c r="DZ474" i="11"/>
  <c r="DZ506" i="11"/>
  <c r="DZ507" i="11"/>
  <c r="DZ475" i="11"/>
  <c r="DZ510" i="11"/>
  <c r="DZ492" i="11"/>
  <c r="DZ488" i="11"/>
  <c r="DZ491" i="11"/>
  <c r="DZ499" i="11"/>
  <c r="DZ501" i="11"/>
  <c r="DZ498" i="11"/>
  <c r="DZ487" i="11"/>
  <c r="DZ471" i="11"/>
  <c r="DZ473" i="11"/>
  <c r="DZ504" i="11"/>
  <c r="DZ489" i="11"/>
  <c r="DZ496" i="11"/>
  <c r="DZ495" i="11"/>
  <c r="DZ503" i="11"/>
  <c r="DZ483" i="11"/>
  <c r="DZ502" i="11"/>
  <c r="DZ480" i="11"/>
  <c r="DZ505" i="11"/>
  <c r="DZ485" i="11"/>
  <c r="DZ482" i="11"/>
  <c r="AA5" i="35" l="1"/>
  <c r="BT26" i="20"/>
  <c r="T5" i="35"/>
  <c r="BM26" i="20"/>
  <c r="X5" i="35"/>
  <c r="BQ26" i="20"/>
  <c r="F5" i="35"/>
  <c r="AY26" i="20"/>
  <c r="L5" i="35"/>
  <c r="BE26" i="20"/>
  <c r="U5" i="35"/>
  <c r="BN26" i="20"/>
  <c r="P5" i="35"/>
  <c r="BI26" i="20"/>
  <c r="M5" i="35"/>
  <c r="BF26" i="20"/>
  <c r="AE5" i="35"/>
  <c r="BX26" i="20"/>
  <c r="E5" i="35"/>
  <c r="AX26" i="20"/>
  <c r="AC5" i="35"/>
  <c r="BV26" i="20"/>
  <c r="S5" i="35"/>
  <c r="BL26" i="20"/>
  <c r="AB5" i="35"/>
  <c r="BU26" i="20"/>
  <c r="AN24" i="22"/>
  <c r="CA24" i="20"/>
  <c r="J5" i="35"/>
  <c r="BC26" i="20"/>
  <c r="R5" i="35"/>
  <c r="BK26" i="20"/>
  <c r="V5" i="35"/>
  <c r="BO26" i="20"/>
  <c r="B5" i="35"/>
  <c r="AU26" i="20"/>
  <c r="BB69" i="20" s="1"/>
  <c r="BB115" i="20" s="1"/>
  <c r="K5" i="35"/>
  <c r="BD26" i="20"/>
  <c r="AL26" i="22"/>
  <c r="AF5" i="35"/>
  <c r="BY26" i="20"/>
  <c r="BJ69" i="20" s="1"/>
  <c r="BJ115" i="20" s="1"/>
  <c r="Z5" i="35"/>
  <c r="BS26" i="20"/>
  <c r="Y5" i="35"/>
  <c r="BR26" i="20"/>
  <c r="H5" i="35"/>
  <c r="BA26" i="20"/>
  <c r="Q5" i="35"/>
  <c r="BJ26" i="20"/>
  <c r="D5" i="35"/>
  <c r="AW26" i="20"/>
  <c r="N5" i="35"/>
  <c r="BG26" i="20"/>
  <c r="I5" i="35"/>
  <c r="BB26" i="20"/>
  <c r="AO23" i="22"/>
  <c r="CB23" i="20"/>
  <c r="O5" i="35"/>
  <c r="BH26" i="20"/>
  <c r="W5" i="35"/>
  <c r="BP26" i="20"/>
  <c r="C5" i="35"/>
  <c r="AV26" i="20"/>
  <c r="G5" i="35"/>
  <c r="AZ26" i="20"/>
  <c r="AD5" i="35"/>
  <c r="BW26" i="20"/>
  <c r="BF25" i="20"/>
  <c r="M4" i="35"/>
  <c r="S25" i="22"/>
  <c r="B6" i="34"/>
  <c r="AU20" i="20"/>
  <c r="AZ70" i="20" s="1"/>
  <c r="AZ116" i="20" s="1"/>
  <c r="K6" i="34"/>
  <c r="BD20" i="20"/>
  <c r="L6" i="34"/>
  <c r="BE20" i="20"/>
  <c r="Z18" i="22"/>
  <c r="T4" i="34"/>
  <c r="BM18" i="20"/>
  <c r="D6" i="34"/>
  <c r="AW20" i="20"/>
  <c r="I6" i="34"/>
  <c r="BB20" i="20"/>
  <c r="J6" i="34"/>
  <c r="BC20" i="20"/>
  <c r="AA17" i="22"/>
  <c r="U3" i="34"/>
  <c r="BN17" i="20"/>
  <c r="H6" i="34"/>
  <c r="BA20" i="20"/>
  <c r="AA19" i="22"/>
  <c r="U5" i="34"/>
  <c r="BN19" i="20"/>
  <c r="C6" i="34"/>
  <c r="AV20" i="20"/>
  <c r="AP16" i="22"/>
  <c r="CC16" i="20"/>
  <c r="E6" i="34"/>
  <c r="AX20" i="20"/>
  <c r="M6" i="34"/>
  <c r="BF20" i="20"/>
  <c r="G6" i="34"/>
  <c r="AZ20" i="20"/>
  <c r="U20" i="22"/>
  <c r="O6" i="34"/>
  <c r="BH20" i="20"/>
  <c r="N6" i="34"/>
  <c r="BG20" i="20"/>
  <c r="F6" i="34"/>
  <c r="AY20" i="20"/>
  <c r="Z8" i="32"/>
  <c r="BS8" i="20"/>
  <c r="W8" i="32"/>
  <c r="BP8" i="20"/>
  <c r="I8" i="32"/>
  <c r="BB8" i="20"/>
  <c r="AF8" i="32"/>
  <c r="AL8" i="22"/>
  <c r="BY8" i="20"/>
  <c r="BD72" i="20" s="1"/>
  <c r="BD118" i="20" s="1"/>
  <c r="X8" i="32"/>
  <c r="BQ8" i="20"/>
  <c r="V8" i="32"/>
  <c r="BO8" i="20"/>
  <c r="N8" i="32"/>
  <c r="BG8" i="20"/>
  <c r="AA8" i="32"/>
  <c r="BT8" i="20"/>
  <c r="AE8" i="32"/>
  <c r="BX8" i="20"/>
  <c r="Q8" i="32"/>
  <c r="BJ8" i="20"/>
  <c r="M8" i="32"/>
  <c r="BF8" i="20"/>
  <c r="AM7" i="22"/>
  <c r="BZ7" i="20"/>
  <c r="AP4" i="22"/>
  <c r="CC4" i="20"/>
  <c r="AR2" i="22"/>
  <c r="CE2" i="20"/>
  <c r="S8" i="32"/>
  <c r="BL8" i="20"/>
  <c r="D8" i="32"/>
  <c r="AW8" i="20"/>
  <c r="AN6" i="22"/>
  <c r="CA6" i="20"/>
  <c r="P8" i="32"/>
  <c r="BI8" i="20"/>
  <c r="O8" i="32"/>
  <c r="BH8" i="20"/>
  <c r="L8" i="32"/>
  <c r="BE8" i="20"/>
  <c r="K8" i="32"/>
  <c r="BD8" i="20"/>
  <c r="AD8" i="32"/>
  <c r="BW8" i="20"/>
  <c r="Y8" i="32"/>
  <c r="BR8" i="20"/>
  <c r="E8" i="32"/>
  <c r="AX8" i="20"/>
  <c r="J8" i="32"/>
  <c r="BC8" i="20"/>
  <c r="F8" i="32"/>
  <c r="AY8" i="20"/>
  <c r="U8" i="32"/>
  <c r="BN8" i="20"/>
  <c r="AC8" i="32"/>
  <c r="BV8" i="20"/>
  <c r="AB8" i="32"/>
  <c r="BU8" i="20"/>
  <c r="H8" i="32"/>
  <c r="BA8" i="20"/>
  <c r="AO5" i="22"/>
  <c r="CB5" i="20"/>
  <c r="G8" i="22"/>
  <c r="C8" i="32"/>
  <c r="AV8" i="20"/>
  <c r="T8" i="32"/>
  <c r="BM8" i="20"/>
  <c r="R8" i="32"/>
  <c r="BK8" i="20"/>
  <c r="AQ3" i="22"/>
  <c r="CD3" i="20"/>
  <c r="G8" i="32"/>
  <c r="AZ8" i="20"/>
  <c r="BX190" i="12"/>
  <c r="CV190" i="12"/>
  <c r="DR190" i="12"/>
  <c r="CL426" i="14"/>
  <c r="CW190" i="12"/>
  <c r="CH190" i="12"/>
  <c r="CG190" i="12"/>
  <c r="BU190" i="12"/>
  <c r="CS190" i="12"/>
  <c r="CR190" i="12"/>
  <c r="DI190" i="12"/>
  <c r="CF190" i="12"/>
  <c r="DD190" i="12"/>
  <c r="DC190" i="12"/>
  <c r="DJ190" i="12"/>
  <c r="BR190" i="12"/>
  <c r="BQ190" i="12"/>
  <c r="DZ190" i="12" s="1"/>
  <c r="DT190" i="12"/>
  <c r="CZ504" i="13"/>
  <c r="DK190" i="12"/>
  <c r="CQ190" i="12"/>
  <c r="CP190" i="12"/>
  <c r="DS190" i="12"/>
  <c r="DL190" i="12"/>
  <c r="CC190" i="12"/>
  <c r="CB190" i="12"/>
  <c r="DW190" i="12"/>
  <c r="DF190" i="12"/>
  <c r="DM190" i="12"/>
  <c r="DB190" i="12"/>
  <c r="DA190" i="12"/>
  <c r="DV190" i="12"/>
  <c r="DN190" i="12"/>
  <c r="CN190" i="12"/>
  <c r="CM190" i="12"/>
  <c r="DX190" i="12"/>
  <c r="DO190" i="12"/>
  <c r="DP190" i="12"/>
  <c r="BY190" i="12"/>
  <c r="DQ190" i="12"/>
  <c r="CO190" i="12"/>
  <c r="BZ190" i="12"/>
  <c r="CX190" i="12"/>
  <c r="DY190" i="12"/>
  <c r="CA190" i="12"/>
  <c r="CY190" i="12"/>
  <c r="CJ190" i="12"/>
  <c r="DU190" i="12"/>
  <c r="CZ190" i="12"/>
  <c r="CK190" i="12"/>
  <c r="BV190" i="12"/>
  <c r="DE190" i="12"/>
  <c r="CL190" i="12"/>
  <c r="BW190" i="12"/>
  <c r="CU190" i="12"/>
  <c r="CN165" i="12"/>
  <c r="DW165" i="12"/>
  <c r="CI182" i="12"/>
  <c r="BM230" i="12"/>
  <c r="CA230" i="12" s="1"/>
  <c r="DT165" i="12"/>
  <c r="BM225" i="12"/>
  <c r="CD225" i="12" s="1"/>
  <c r="DN165" i="12"/>
  <c r="BM233" i="12"/>
  <c r="CL233" i="12" s="1"/>
  <c r="BM239" i="12"/>
  <c r="CR239" i="12" s="1"/>
  <c r="BY165" i="12"/>
  <c r="DX165" i="12"/>
  <c r="CA415" i="14"/>
  <c r="BX165" i="12"/>
  <c r="CM427" i="14"/>
  <c r="BM498" i="14"/>
  <c r="BY498" i="14" s="1"/>
  <c r="CH166" i="12"/>
  <c r="CG421" i="14"/>
  <c r="CE156" i="12"/>
  <c r="CV436" i="14"/>
  <c r="DZ115" i="12"/>
  <c r="AK9" i="9"/>
  <c r="AJ9" i="22" s="1"/>
  <c r="J27" i="9"/>
  <c r="I27" i="22" s="1"/>
  <c r="BR406" i="14"/>
  <c r="DZ344" i="14"/>
  <c r="CD482" i="13"/>
  <c r="I27" i="9"/>
  <c r="H27" i="22" s="1"/>
  <c r="CM165" i="12"/>
  <c r="CW165" i="12"/>
  <c r="DC165" i="12"/>
  <c r="CA165" i="12"/>
  <c r="DB165" i="12"/>
  <c r="BZ165" i="12"/>
  <c r="BW165" i="12"/>
  <c r="CO165" i="12"/>
  <c r="CB165" i="12"/>
  <c r="BS165" i="12"/>
  <c r="CD165" i="12"/>
  <c r="DU165" i="12"/>
  <c r="DA165" i="12"/>
  <c r="CU165" i="12"/>
  <c r="CP165" i="12"/>
  <c r="DQ165" i="12"/>
  <c r="DP165" i="12"/>
  <c r="DS165" i="12"/>
  <c r="BR165" i="12"/>
  <c r="DR165" i="12"/>
  <c r="CY165" i="12"/>
  <c r="BM236" i="12"/>
  <c r="CO236" i="12" s="1"/>
  <c r="CI165" i="12"/>
  <c r="CT165" i="12"/>
  <c r="CE165" i="12"/>
  <c r="BV165" i="12"/>
  <c r="DM165" i="12"/>
  <c r="DO165" i="12"/>
  <c r="DL165" i="12"/>
  <c r="CZ165" i="12"/>
  <c r="CG165" i="12"/>
  <c r="CJ165" i="12"/>
  <c r="BQ165" i="12"/>
  <c r="DV165" i="12"/>
  <c r="DK165" i="12"/>
  <c r="CX165" i="12"/>
  <c r="CC165" i="12"/>
  <c r="DF165" i="12"/>
  <c r="CR165" i="12"/>
  <c r="BY477" i="13"/>
  <c r="CK165" i="12"/>
  <c r="CV165" i="12"/>
  <c r="DH165" i="12"/>
  <c r="DE165" i="12"/>
  <c r="DG165" i="12"/>
  <c r="DJ165" i="12"/>
  <c r="BT165" i="12"/>
  <c r="CF165" i="12"/>
  <c r="BT152" i="12"/>
  <c r="CL165" i="12"/>
  <c r="CS165" i="12"/>
  <c r="DY165" i="12"/>
  <c r="CQ165" i="12"/>
  <c r="BU165" i="12"/>
  <c r="DD165" i="12"/>
  <c r="DI165" i="12"/>
  <c r="CT156" i="12"/>
  <c r="DZ343" i="14"/>
  <c r="DO156" i="12"/>
  <c r="DT156" i="12"/>
  <c r="DI156" i="12"/>
  <c r="DE156" i="12"/>
  <c r="BX476" i="13"/>
  <c r="CP156" i="12"/>
  <c r="DL182" i="12"/>
  <c r="CP174" i="12"/>
  <c r="DR182" i="12"/>
  <c r="CS182" i="12"/>
  <c r="CW182" i="12"/>
  <c r="DB182" i="12"/>
  <c r="CO182" i="12"/>
  <c r="AF9" i="9"/>
  <c r="AE9" i="22" s="1"/>
  <c r="CV182" i="12"/>
  <c r="CZ184" i="12"/>
  <c r="DZ110" i="12"/>
  <c r="CK489" i="13"/>
  <c r="CF156" i="12"/>
  <c r="CV156" i="12"/>
  <c r="BU156" i="12"/>
  <c r="DF156" i="12"/>
  <c r="DC156" i="12"/>
  <c r="BS156" i="12"/>
  <c r="CL156" i="12"/>
  <c r="AU9" i="9"/>
  <c r="CG156" i="12"/>
  <c r="DU156" i="12"/>
  <c r="DJ156" i="12"/>
  <c r="BT156" i="12"/>
  <c r="CW156" i="12"/>
  <c r="DH156" i="12"/>
  <c r="CQ156" i="12"/>
  <c r="BZ156" i="12"/>
  <c r="BV156" i="12"/>
  <c r="DG156" i="12"/>
  <c r="DL156" i="12"/>
  <c r="DA156" i="12"/>
  <c r="DV156" i="12"/>
  <c r="DY156" i="12"/>
  <c r="CO156" i="12"/>
  <c r="BY156" i="12"/>
  <c r="CA156" i="12"/>
  <c r="DM156" i="12"/>
  <c r="DX156" i="12"/>
  <c r="CX156" i="12"/>
  <c r="CU156" i="12"/>
  <c r="CZ156" i="12"/>
  <c r="CI156" i="12"/>
  <c r="CM156" i="12"/>
  <c r="CB156" i="12"/>
  <c r="DS156" i="12"/>
  <c r="DB156" i="12"/>
  <c r="DW156" i="12"/>
  <c r="BQ156" i="12"/>
  <c r="DQ156" i="12"/>
  <c r="CN156" i="12"/>
  <c r="BW156" i="12"/>
  <c r="CF164" i="12"/>
  <c r="BX156" i="12"/>
  <c r="CJ488" i="13"/>
  <c r="CC156" i="12"/>
  <c r="CY156" i="12"/>
  <c r="DD156" i="12"/>
  <c r="CS156" i="12"/>
  <c r="DN156" i="12"/>
  <c r="CH156" i="12"/>
  <c r="CJ156" i="12"/>
  <c r="CD156" i="12"/>
  <c r="DP156" i="12"/>
  <c r="BR156" i="12"/>
  <c r="DR156" i="12"/>
  <c r="CR156" i="12"/>
  <c r="DK156" i="12"/>
  <c r="CK425" i="14"/>
  <c r="DA182" i="12"/>
  <c r="DV182" i="12"/>
  <c r="BW182" i="12"/>
  <c r="DP182" i="12"/>
  <c r="BZ182" i="12"/>
  <c r="DS182" i="12"/>
  <c r="BT182" i="12"/>
  <c r="DO182" i="12"/>
  <c r="DB442" i="14"/>
  <c r="DA505" i="13"/>
  <c r="DC182" i="12"/>
  <c r="CB182" i="12"/>
  <c r="BR182" i="12"/>
  <c r="CD182" i="12"/>
  <c r="BU182" i="12"/>
  <c r="BY182" i="12"/>
  <c r="CF182" i="12"/>
  <c r="DD182" i="12"/>
  <c r="DY182" i="12"/>
  <c r="BS182" i="12"/>
  <c r="BV182" i="12"/>
  <c r="CU182" i="12"/>
  <c r="DW182" i="12"/>
  <c r="DJ182" i="12"/>
  <c r="DE182" i="12"/>
  <c r="DH182" i="12"/>
  <c r="CR182" i="12"/>
  <c r="CA182" i="12"/>
  <c r="CL182" i="12"/>
  <c r="CK182" i="12"/>
  <c r="DQ182" i="12"/>
  <c r="DF182" i="12"/>
  <c r="CT182" i="12"/>
  <c r="CE182" i="12"/>
  <c r="DX182" i="12"/>
  <c r="BQ182" i="12"/>
  <c r="DZ182" i="12" s="1"/>
  <c r="BX182" i="12"/>
  <c r="DN182" i="12"/>
  <c r="DG182" i="12"/>
  <c r="DU182" i="12"/>
  <c r="DT182" i="12"/>
  <c r="CM182" i="12"/>
  <c r="CQ182" i="12"/>
  <c r="CP182" i="12"/>
  <c r="DM182" i="12"/>
  <c r="CX182" i="12"/>
  <c r="CZ182" i="12"/>
  <c r="CN182" i="12"/>
  <c r="CJ182" i="12"/>
  <c r="DK182" i="12"/>
  <c r="CH182" i="12"/>
  <c r="CC182" i="12"/>
  <c r="CG182" i="12"/>
  <c r="DI182" i="12"/>
  <c r="CO173" i="12"/>
  <c r="CF161" i="12"/>
  <c r="DF161" i="12"/>
  <c r="CW161" i="12"/>
  <c r="DH161" i="12"/>
  <c r="DU161" i="12"/>
  <c r="BU161" i="12"/>
  <c r="CN161" i="12"/>
  <c r="CS161" i="12"/>
  <c r="CY183" i="12"/>
  <c r="DE183" i="12"/>
  <c r="CU183" i="12"/>
  <c r="BX183" i="12"/>
  <c r="BZ183" i="12"/>
  <c r="BS183" i="12"/>
  <c r="CP183" i="12"/>
  <c r="DK183" i="12"/>
  <c r="DB417" i="14"/>
  <c r="CN417" i="14"/>
  <c r="BR417" i="14"/>
  <c r="DH417" i="14"/>
  <c r="CX417" i="14"/>
  <c r="CV417" i="14"/>
  <c r="DK417" i="14"/>
  <c r="CD480" i="13"/>
  <c r="BY480" i="13"/>
  <c r="DV480" i="13"/>
  <c r="DN480" i="13"/>
  <c r="CV480" i="13"/>
  <c r="DL480" i="13"/>
  <c r="CU480" i="13"/>
  <c r="CS480" i="13"/>
  <c r="BS407" i="14"/>
  <c r="CG161" i="12"/>
  <c r="DW161" i="12"/>
  <c r="DV161" i="12"/>
  <c r="BV161" i="12"/>
  <c r="BR161" i="12"/>
  <c r="DR161" i="12"/>
  <c r="CU161" i="12"/>
  <c r="CB161" i="12"/>
  <c r="DF183" i="12"/>
  <c r="CT183" i="12"/>
  <c r="CO183" i="12"/>
  <c r="DY183" i="12"/>
  <c r="CR183" i="12"/>
  <c r="CL183" i="12"/>
  <c r="DM183" i="12"/>
  <c r="CT417" i="14"/>
  <c r="BS417" i="14"/>
  <c r="CZ417" i="14"/>
  <c r="BV417" i="14"/>
  <c r="CS417" i="14"/>
  <c r="DD417" i="14"/>
  <c r="DO417" i="14"/>
  <c r="CE480" i="13"/>
  <c r="DR480" i="13"/>
  <c r="CX480" i="13"/>
  <c r="CZ480" i="13"/>
  <c r="DA480" i="13"/>
  <c r="DY480" i="13"/>
  <c r="CG480" i="13"/>
  <c r="CR480" i="13"/>
  <c r="CH161" i="12"/>
  <c r="DI161" i="12"/>
  <c r="CZ161" i="12"/>
  <c r="BX161" i="12"/>
  <c r="CY161" i="12"/>
  <c r="DT161" i="12"/>
  <c r="CO161" i="12"/>
  <c r="DG183" i="12"/>
  <c r="CC183" i="12"/>
  <c r="BT183" i="12"/>
  <c r="CN183" i="12"/>
  <c r="DI183" i="12"/>
  <c r="CM183" i="12"/>
  <c r="DQ183" i="12"/>
  <c r="DL417" i="14"/>
  <c r="CJ417" i="14"/>
  <c r="DY417" i="14"/>
  <c r="DM417" i="14"/>
  <c r="CK417" i="14"/>
  <c r="DG417" i="14"/>
  <c r="DI417" i="14"/>
  <c r="CF480" i="13"/>
  <c r="DK480" i="13"/>
  <c r="BT480" i="13"/>
  <c r="BX480" i="13"/>
  <c r="CY480" i="13"/>
  <c r="DP480" i="13"/>
  <c r="CM480" i="13"/>
  <c r="CA480" i="13"/>
  <c r="CC417" i="14"/>
  <c r="CI161" i="12"/>
  <c r="DC161" i="12"/>
  <c r="DY161" i="12"/>
  <c r="DM161" i="12"/>
  <c r="DX161" i="12"/>
  <c r="CX161" i="12"/>
  <c r="CR161" i="12"/>
  <c r="CJ424" i="14"/>
  <c r="DH183" i="12"/>
  <c r="DS183" i="12"/>
  <c r="BV183" i="12"/>
  <c r="DU183" i="12"/>
  <c r="CH183" i="12"/>
  <c r="BQ183" i="12"/>
  <c r="DZ183" i="12" s="1"/>
  <c r="DJ183" i="12"/>
  <c r="BT417" i="14"/>
  <c r="DW417" i="14"/>
  <c r="DE417" i="14"/>
  <c r="CI417" i="14"/>
  <c r="DC417" i="14"/>
  <c r="DA417" i="14"/>
  <c r="BY417" i="14"/>
  <c r="DG480" i="13"/>
  <c r="DM480" i="13"/>
  <c r="DS480" i="13"/>
  <c r="CI480" i="13"/>
  <c r="DD480" i="13"/>
  <c r="DF480" i="13"/>
  <c r="CO480" i="13"/>
  <c r="CI487" i="13"/>
  <c r="DA185" i="12"/>
  <c r="CJ161" i="12"/>
  <c r="DN161" i="12"/>
  <c r="DS161" i="12"/>
  <c r="CA161" i="12"/>
  <c r="DJ161" i="12"/>
  <c r="DO161" i="12"/>
  <c r="CV161" i="12"/>
  <c r="CD417" i="14"/>
  <c r="CT498" i="13"/>
  <c r="DA183" i="12"/>
  <c r="DV183" i="12"/>
  <c r="CG183" i="12"/>
  <c r="CS183" i="12"/>
  <c r="CJ183" i="12"/>
  <c r="CE183" i="12"/>
  <c r="CI183" i="12"/>
  <c r="DR183" i="12"/>
  <c r="CE417" i="14"/>
  <c r="CW417" i="14"/>
  <c r="CO417" i="14"/>
  <c r="CQ417" i="14"/>
  <c r="BZ417" i="14"/>
  <c r="CY417" i="14"/>
  <c r="BQ417" i="14"/>
  <c r="DV417" i="14"/>
  <c r="DB480" i="13"/>
  <c r="CK480" i="13"/>
  <c r="DU480" i="13"/>
  <c r="DW480" i="13"/>
  <c r="BS480" i="13"/>
  <c r="CW480" i="13"/>
  <c r="CQ480" i="13"/>
  <c r="CB480" i="13"/>
  <c r="CK161" i="12"/>
  <c r="BT161" i="12"/>
  <c r="DE161" i="12"/>
  <c r="DP161" i="12"/>
  <c r="DL161" i="12"/>
  <c r="DA161" i="12"/>
  <c r="CP161" i="12"/>
  <c r="DB183" i="12"/>
  <c r="BU183" i="12"/>
  <c r="DW183" i="12"/>
  <c r="CF183" i="12"/>
  <c r="CD183" i="12"/>
  <c r="DT183" i="12"/>
  <c r="DP183" i="12"/>
  <c r="DL183" i="12"/>
  <c r="CF417" i="14"/>
  <c r="CU417" i="14"/>
  <c r="DP417" i="14"/>
  <c r="CL417" i="14"/>
  <c r="CA417" i="14"/>
  <c r="BU417" i="14"/>
  <c r="DN417" i="14"/>
  <c r="CM417" i="14"/>
  <c r="DE480" i="13"/>
  <c r="DJ480" i="13"/>
  <c r="CP480" i="13"/>
  <c r="DI480" i="13"/>
  <c r="BV480" i="13"/>
  <c r="BQ480" i="13"/>
  <c r="CL480" i="13"/>
  <c r="CL161" i="12"/>
  <c r="DQ161" i="12"/>
  <c r="CM161" i="12"/>
  <c r="DB161" i="12"/>
  <c r="BZ161" i="12"/>
  <c r="BW161" i="12"/>
  <c r="CT161" i="12"/>
  <c r="DC183" i="12"/>
  <c r="BY183" i="12"/>
  <c r="BR183" i="12"/>
  <c r="CW183" i="12"/>
  <c r="BW183" i="12"/>
  <c r="CA183" i="12"/>
  <c r="DN183" i="12"/>
  <c r="CX183" i="12"/>
  <c r="CG417" i="14"/>
  <c r="BX417" i="14"/>
  <c r="DQ417" i="14"/>
  <c r="BW417" i="14"/>
  <c r="DX417" i="14"/>
  <c r="DR417" i="14"/>
  <c r="CP417" i="14"/>
  <c r="CH480" i="13"/>
  <c r="DC480" i="13"/>
  <c r="BR480" i="13"/>
  <c r="BZ480" i="13"/>
  <c r="DO480" i="13"/>
  <c r="BW480" i="13"/>
  <c r="CT480" i="13"/>
  <c r="CC161" i="12"/>
  <c r="CJ168" i="12"/>
  <c r="BM253" i="12"/>
  <c r="DD253" i="12" s="1"/>
  <c r="CH486" i="13"/>
  <c r="BU153" i="12"/>
  <c r="BM479" i="14"/>
  <c r="CA479" i="14" s="1"/>
  <c r="DD508" i="13"/>
  <c r="BV474" i="13"/>
  <c r="CT178" i="12"/>
  <c r="CZ440" i="14"/>
  <c r="CF484" i="13"/>
  <c r="DC443" i="14"/>
  <c r="CE419" i="14"/>
  <c r="AK27" i="9"/>
  <c r="AJ27" i="22" s="1"/>
  <c r="AI27" i="9"/>
  <c r="AH27" i="22" s="1"/>
  <c r="DZ211" i="12"/>
  <c r="DD188" i="12"/>
  <c r="BZ414" i="14"/>
  <c r="AA27" i="9"/>
  <c r="Z27" i="22" s="1"/>
  <c r="AN9" i="9"/>
  <c r="BZ479" i="13"/>
  <c r="AE27" i="9"/>
  <c r="AD27" i="22" s="1"/>
  <c r="DZ405" i="13"/>
  <c r="X21" i="9"/>
  <c r="BR150" i="12"/>
  <c r="CK170" i="12"/>
  <c r="BU409" i="14"/>
  <c r="CU180" i="12"/>
  <c r="AC9" i="9"/>
  <c r="AB9" i="22" s="1"/>
  <c r="T27" i="9"/>
  <c r="S27" i="22" s="1"/>
  <c r="AE21" i="9"/>
  <c r="AJ9" i="9"/>
  <c r="AI9" i="22" s="1"/>
  <c r="DZ342" i="14"/>
  <c r="AV9" i="9"/>
  <c r="L9" i="9"/>
  <c r="K9" i="22" s="1"/>
  <c r="W21" i="9"/>
  <c r="CE163" i="12"/>
  <c r="U27" i="9"/>
  <c r="T27" i="22" s="1"/>
  <c r="CH422" i="14"/>
  <c r="L21" i="9"/>
  <c r="K21" i="22" s="1"/>
  <c r="CE483" i="13"/>
  <c r="Z27" i="9"/>
  <c r="Y27" i="22" s="1"/>
  <c r="O27" i="9"/>
  <c r="N27" i="22" s="1"/>
  <c r="DZ85" i="12"/>
  <c r="AS9" i="9"/>
  <c r="K21" i="9"/>
  <c r="J21" i="22" s="1"/>
  <c r="V27" i="9"/>
  <c r="U27" i="22" s="1"/>
  <c r="AM9" i="9"/>
  <c r="Q21" i="9"/>
  <c r="DZ105" i="12"/>
  <c r="S21" i="9"/>
  <c r="AB21" i="9"/>
  <c r="U9" i="9"/>
  <c r="T9" i="22" s="1"/>
  <c r="AG21" i="9"/>
  <c r="AH27" i="9"/>
  <c r="AG27" i="22" s="1"/>
  <c r="AB9" i="9"/>
  <c r="AA9" i="22" s="1"/>
  <c r="AO9" i="9"/>
  <c r="AI21" i="9"/>
  <c r="BM476" i="14"/>
  <c r="CD476" i="14" s="1"/>
  <c r="AD27" i="9"/>
  <c r="AC27" i="22" s="1"/>
  <c r="S9" i="9"/>
  <c r="R9" i="22" s="1"/>
  <c r="CE420" i="14"/>
  <c r="AP27" i="9"/>
  <c r="CA416" i="14"/>
  <c r="AF27" i="9"/>
  <c r="AE27" i="22" s="1"/>
  <c r="CD162" i="12"/>
  <c r="AV27" i="9"/>
  <c r="Q9" i="9"/>
  <c r="P9" i="22" s="1"/>
  <c r="AL27" i="9"/>
  <c r="AK27" i="22" s="1"/>
  <c r="AQ27" i="9"/>
  <c r="AN21" i="9"/>
  <c r="T21" i="9"/>
  <c r="AV21" i="9"/>
  <c r="Y9" i="9"/>
  <c r="X9" i="22" s="1"/>
  <c r="CR176" i="12"/>
  <c r="AN27" i="9"/>
  <c r="P21" i="9"/>
  <c r="M9" i="9"/>
  <c r="L9" i="22" s="1"/>
  <c r="J21" i="9"/>
  <c r="I21" i="22" s="1"/>
  <c r="AM21" i="9"/>
  <c r="AR21" i="9"/>
  <c r="AH21" i="9"/>
  <c r="AG27" i="9"/>
  <c r="AF27" i="22" s="1"/>
  <c r="J9" i="9"/>
  <c r="I9" i="22" s="1"/>
  <c r="Z9" i="9"/>
  <c r="Y9" i="22" s="1"/>
  <c r="CL490" i="13"/>
  <c r="T9" i="9"/>
  <c r="S9" i="22" s="1"/>
  <c r="AB27" i="9"/>
  <c r="AA27" i="22" s="1"/>
  <c r="N9" i="9"/>
  <c r="M9" i="22" s="1"/>
  <c r="R21" i="9"/>
  <c r="X9" i="9"/>
  <c r="W9" i="22" s="1"/>
  <c r="K9" i="9"/>
  <c r="J9" i="22" s="1"/>
  <c r="AE9" i="9"/>
  <c r="AD9" i="22" s="1"/>
  <c r="AU27" i="9"/>
  <c r="AP21" i="9"/>
  <c r="CQ432" i="14"/>
  <c r="AA9" i="9"/>
  <c r="Z9" i="22" s="1"/>
  <c r="CP430" i="14"/>
  <c r="DZ274" i="12"/>
  <c r="R9" i="9"/>
  <c r="Q9" i="22" s="1"/>
  <c r="CQ495" i="13"/>
  <c r="U21" i="9"/>
  <c r="N27" i="9"/>
  <c r="M27" i="22" s="1"/>
  <c r="AM27" i="9"/>
  <c r="AR27" i="9"/>
  <c r="AG9" i="9"/>
  <c r="AF9" i="22" s="1"/>
  <c r="DZ352" i="14"/>
  <c r="O9" i="9"/>
  <c r="N9" i="22" s="1"/>
  <c r="BY158" i="12"/>
  <c r="V9" i="9"/>
  <c r="U9" i="22" s="1"/>
  <c r="P9" i="9"/>
  <c r="O9" i="22" s="1"/>
  <c r="O21" i="9"/>
  <c r="N21" i="9"/>
  <c r="AL9" i="9"/>
  <c r="AK9" i="22" s="1"/>
  <c r="AC21" i="9"/>
  <c r="AK21" i="9"/>
  <c r="CS434" i="14"/>
  <c r="P27" i="9"/>
  <c r="O27" i="22" s="1"/>
  <c r="DZ337" i="12"/>
  <c r="M21" i="9"/>
  <c r="L21" i="22" s="1"/>
  <c r="AH9" i="9"/>
  <c r="AG9" i="22" s="1"/>
  <c r="DF510" i="13"/>
  <c r="DZ406" i="13"/>
  <c r="AC27" i="9"/>
  <c r="AB27" i="22" s="1"/>
  <c r="L27" i="9"/>
  <c r="K27" i="22" s="1"/>
  <c r="Y27" i="9"/>
  <c r="X27" i="22" s="1"/>
  <c r="DZ341" i="14"/>
  <c r="CO429" i="14"/>
  <c r="K27" i="9"/>
  <c r="J27" i="22" s="1"/>
  <c r="M22" i="9"/>
  <c r="L22" i="22" s="1"/>
  <c r="AS27" i="9"/>
  <c r="AQ9" i="9"/>
  <c r="DC187" i="12"/>
  <c r="DA186" i="12"/>
  <c r="S27" i="9"/>
  <c r="R27" i="22" s="1"/>
  <c r="AO27" i="9"/>
  <c r="AI9" i="9"/>
  <c r="AH9" i="22" s="1"/>
  <c r="AR9" i="9"/>
  <c r="V21" i="9"/>
  <c r="X27" i="9"/>
  <c r="W27" i="22" s="1"/>
  <c r="Q27" i="9"/>
  <c r="P27" i="22" s="1"/>
  <c r="AD21" i="9"/>
  <c r="BW155" i="12"/>
  <c r="AJ27" i="9"/>
  <c r="AI27" i="22" s="1"/>
  <c r="DZ406" i="14"/>
  <c r="H21" i="9"/>
  <c r="G21" i="22" s="1"/>
  <c r="DT441" i="14"/>
  <c r="CG441" i="14"/>
  <c r="CR441" i="14"/>
  <c r="CL441" i="14"/>
  <c r="BZ441" i="14"/>
  <c r="DV441" i="14"/>
  <c r="DG441" i="14"/>
  <c r="DJ441" i="14"/>
  <c r="BY441" i="14"/>
  <c r="CH441" i="14"/>
  <c r="CB441" i="14"/>
  <c r="DY441" i="14"/>
  <c r="CD441" i="14"/>
  <c r="DP441" i="14"/>
  <c r="BQ441" i="14"/>
  <c r="DZ441" i="14" s="1"/>
  <c r="BV441" i="14"/>
  <c r="BR441" i="14"/>
  <c r="CS441" i="14"/>
  <c r="CC441" i="14"/>
  <c r="DL441" i="14"/>
  <c r="DH441" i="14"/>
  <c r="DI441" i="14"/>
  <c r="DN441" i="14"/>
  <c r="CU441" i="14"/>
  <c r="DW441" i="14"/>
  <c r="CV441" i="14"/>
  <c r="CI441" i="14"/>
  <c r="BT441" i="14"/>
  <c r="DM441" i="14"/>
  <c r="DU441" i="14"/>
  <c r="CE441" i="14"/>
  <c r="CF441" i="14"/>
  <c r="CA441" i="14"/>
  <c r="CY441" i="14"/>
  <c r="DO441" i="14"/>
  <c r="DQ441" i="14"/>
  <c r="CW441" i="14"/>
  <c r="BW441" i="14"/>
  <c r="BU441" i="14"/>
  <c r="CT441" i="14"/>
  <c r="CP441" i="14"/>
  <c r="DR441" i="14"/>
  <c r="BX441" i="14"/>
  <c r="DK441" i="14"/>
  <c r="CO441" i="14"/>
  <c r="CN441" i="14"/>
  <c r="CM441" i="14"/>
  <c r="BS441" i="14"/>
  <c r="DX441" i="14"/>
  <c r="DS441" i="14"/>
  <c r="CX441" i="14"/>
  <c r="CK441" i="14"/>
  <c r="CQ441" i="14"/>
  <c r="CJ441" i="14"/>
  <c r="DF441" i="14"/>
  <c r="DE441" i="14"/>
  <c r="DD441" i="14"/>
  <c r="DC441" i="14"/>
  <c r="DB441" i="14"/>
  <c r="AM501" i="12"/>
  <c r="AG495" i="12"/>
  <c r="AE493" i="12"/>
  <c r="H470" i="12"/>
  <c r="AH496" i="12"/>
  <c r="AL500" i="12"/>
  <c r="AK499" i="12"/>
  <c r="AD492" i="12"/>
  <c r="AA489" i="12"/>
  <c r="O477" i="12"/>
  <c r="AI497" i="12"/>
  <c r="AC491" i="12"/>
  <c r="AT508" i="12"/>
  <c r="AB490" i="12"/>
  <c r="Y487" i="12"/>
  <c r="K473" i="12"/>
  <c r="M475" i="12"/>
  <c r="L474" i="12"/>
  <c r="AU509" i="12"/>
  <c r="AV510" i="12"/>
  <c r="Z488" i="12"/>
  <c r="W485" i="12"/>
  <c r="Q479" i="12"/>
  <c r="J472" i="12"/>
  <c r="T482" i="12"/>
  <c r="AS507" i="12"/>
  <c r="AR506" i="12"/>
  <c r="X486" i="12"/>
  <c r="U483" i="12"/>
  <c r="AF494" i="12"/>
  <c r="F468" i="12"/>
  <c r="E467" i="12"/>
  <c r="AQ505" i="12"/>
  <c r="AN502" i="12"/>
  <c r="V484" i="12"/>
  <c r="S481" i="12"/>
  <c r="P478" i="12"/>
  <c r="D466" i="12"/>
  <c r="BM466" i="12" s="1"/>
  <c r="BR466" i="12" s="1"/>
  <c r="AO503" i="12"/>
  <c r="AP504" i="12"/>
  <c r="AJ498" i="12"/>
  <c r="R480" i="12"/>
  <c r="N476" i="12"/>
  <c r="G469" i="12"/>
  <c r="I471" i="12"/>
  <c r="BM244" i="12"/>
  <c r="CU244" i="12" s="1"/>
  <c r="BM229" i="12"/>
  <c r="CF229" i="12" s="1"/>
  <c r="BM501" i="14"/>
  <c r="BM491" i="14"/>
  <c r="CL491" i="14" s="1"/>
  <c r="BM492" i="14"/>
  <c r="CM492" i="14" s="1"/>
  <c r="DL438" i="14"/>
  <c r="CI438" i="14"/>
  <c r="DS438" i="14"/>
  <c r="CD438" i="14"/>
  <c r="BZ438" i="14"/>
  <c r="BR438" i="14"/>
  <c r="DX438" i="14"/>
  <c r="CA438" i="14"/>
  <c r="CU438" i="14"/>
  <c r="BV438" i="14"/>
  <c r="BQ438" i="14"/>
  <c r="DZ438" i="14" s="1"/>
  <c r="DP438" i="14"/>
  <c r="DN438" i="14"/>
  <c r="CR438" i="14"/>
  <c r="BS438" i="14"/>
  <c r="CM438" i="14"/>
  <c r="DY438" i="14"/>
  <c r="DV438" i="14"/>
  <c r="DE438" i="14"/>
  <c r="DI438" i="14"/>
  <c r="DH438" i="14"/>
  <c r="CJ438" i="14"/>
  <c r="DT438" i="14"/>
  <c r="CE438" i="14"/>
  <c r="CS438" i="14"/>
  <c r="CP438" i="14"/>
  <c r="DJ438" i="14"/>
  <c r="DG438" i="14"/>
  <c r="BT438" i="14"/>
  <c r="CN438" i="14"/>
  <c r="DR438" i="14"/>
  <c r="CC438" i="14"/>
  <c r="CO438" i="14"/>
  <c r="DM438" i="14"/>
  <c r="DF438" i="14"/>
  <c r="DW438" i="14"/>
  <c r="CF438" i="14"/>
  <c r="CT438" i="14"/>
  <c r="BU438" i="14"/>
  <c r="CH438" i="14"/>
  <c r="CV438" i="14"/>
  <c r="BX438" i="14"/>
  <c r="DK438" i="14"/>
  <c r="BW438" i="14"/>
  <c r="CL438" i="14"/>
  <c r="CG438" i="14"/>
  <c r="CB438" i="14"/>
  <c r="DU438" i="14"/>
  <c r="DQ438" i="14"/>
  <c r="DO438" i="14"/>
  <c r="CQ438" i="14"/>
  <c r="CK438" i="14"/>
  <c r="BY438" i="14"/>
  <c r="DD438" i="14"/>
  <c r="DC438" i="14"/>
  <c r="DB438" i="14"/>
  <c r="DA438" i="14"/>
  <c r="CZ438" i="14"/>
  <c r="CY438" i="14"/>
  <c r="W9" i="9"/>
  <c r="V9" i="22" s="1"/>
  <c r="CU499" i="13"/>
  <c r="DA499" i="13"/>
  <c r="DE499" i="13"/>
  <c r="CZ499" i="13"/>
  <c r="DS499" i="13"/>
  <c r="DY499" i="13"/>
  <c r="CG499" i="13"/>
  <c r="DV499" i="13"/>
  <c r="CJ499" i="13"/>
  <c r="CE499" i="13"/>
  <c r="BQ499" i="13"/>
  <c r="DZ499" i="13" s="1"/>
  <c r="CF499" i="13"/>
  <c r="DK499" i="13"/>
  <c r="CM499" i="13"/>
  <c r="DQ499" i="13"/>
  <c r="BY499" i="13"/>
  <c r="CP499" i="13"/>
  <c r="DT499" i="13"/>
  <c r="DD499" i="13"/>
  <c r="CS499" i="13"/>
  <c r="BZ499" i="13"/>
  <c r="DF499" i="13"/>
  <c r="DB499" i="13"/>
  <c r="DN499" i="13"/>
  <c r="DI499" i="13"/>
  <c r="BW499" i="13"/>
  <c r="CK499" i="13"/>
  <c r="CH499" i="13"/>
  <c r="DO499" i="13"/>
  <c r="DP499" i="13"/>
  <c r="DM499" i="13"/>
  <c r="DC499" i="13"/>
  <c r="DR499" i="13"/>
  <c r="CC499" i="13"/>
  <c r="BR499" i="13"/>
  <c r="CN499" i="13"/>
  <c r="BX499" i="13"/>
  <c r="DL499" i="13"/>
  <c r="DH499" i="13"/>
  <c r="DJ499" i="13"/>
  <c r="CL499" i="13"/>
  <c r="BU499" i="13"/>
  <c r="DX499" i="13"/>
  <c r="CI499" i="13"/>
  <c r="BS499" i="13"/>
  <c r="DW499" i="13"/>
  <c r="DG499" i="13"/>
  <c r="CD499" i="13"/>
  <c r="DU499" i="13"/>
  <c r="CR499" i="13"/>
  <c r="CA499" i="13"/>
  <c r="CQ499" i="13"/>
  <c r="BV499" i="13"/>
  <c r="CO499" i="13"/>
  <c r="CB499" i="13"/>
  <c r="BT499" i="13"/>
  <c r="CY499" i="13"/>
  <c r="CX499" i="13"/>
  <c r="CW499" i="13"/>
  <c r="CV499" i="13"/>
  <c r="DZ89" i="12"/>
  <c r="BM402" i="12"/>
  <c r="BQ402" i="12" s="1"/>
  <c r="DZ402" i="12" s="1"/>
  <c r="BM241" i="12"/>
  <c r="CR241" i="12" s="1"/>
  <c r="BM237" i="12"/>
  <c r="CN237" i="12" s="1"/>
  <c r="BM223" i="12"/>
  <c r="BZ223" i="12" s="1"/>
  <c r="BM245" i="12"/>
  <c r="BM220" i="12"/>
  <c r="BW220" i="12" s="1"/>
  <c r="BM473" i="14"/>
  <c r="BU473" i="14" s="1"/>
  <c r="BM495" i="14"/>
  <c r="CP495" i="14" s="1"/>
  <c r="BM482" i="14"/>
  <c r="CS498" i="14"/>
  <c r="BM475" i="14"/>
  <c r="BV475" i="14" s="1"/>
  <c r="BY478" i="13"/>
  <c r="CO478" i="13"/>
  <c r="CJ478" i="13"/>
  <c r="CS478" i="13"/>
  <c r="CG478" i="13"/>
  <c r="CE478" i="13"/>
  <c r="CL478" i="13"/>
  <c r="CN478" i="13"/>
  <c r="CP478" i="13"/>
  <c r="CQ478" i="13"/>
  <c r="CK478" i="13"/>
  <c r="CR478" i="13"/>
  <c r="DL478" i="13"/>
  <c r="BV478" i="13"/>
  <c r="CZ478" i="13"/>
  <c r="DV478" i="13"/>
  <c r="DK478" i="13"/>
  <c r="CM478" i="13"/>
  <c r="DW478" i="13"/>
  <c r="BR478" i="13"/>
  <c r="CH478" i="13"/>
  <c r="DD478" i="13"/>
  <c r="DQ478" i="13"/>
  <c r="BT478" i="13"/>
  <c r="DC478" i="13"/>
  <c r="DN478" i="13"/>
  <c r="DI478" i="13"/>
  <c r="DU478" i="13"/>
  <c r="CV478" i="13"/>
  <c r="BX478" i="13"/>
  <c r="DA478" i="13"/>
  <c r="DO478" i="13"/>
  <c r="CX478" i="13"/>
  <c r="BQ478" i="13"/>
  <c r="CF478" i="13"/>
  <c r="DR478" i="13"/>
  <c r="BU478" i="13"/>
  <c r="DG478" i="13"/>
  <c r="DS478" i="13"/>
  <c r="DF478" i="13"/>
  <c r="DJ478" i="13"/>
  <c r="DY478" i="13"/>
  <c r="CY478" i="13"/>
  <c r="CW478" i="13"/>
  <c r="CU478" i="13"/>
  <c r="DT478" i="13"/>
  <c r="DH478" i="13"/>
  <c r="BW478" i="13"/>
  <c r="DX478" i="13"/>
  <c r="DB478" i="13"/>
  <c r="DP478" i="13"/>
  <c r="BS478" i="13"/>
  <c r="DM478" i="13"/>
  <c r="CI478" i="13"/>
  <c r="CT478" i="13"/>
  <c r="DE478" i="13"/>
  <c r="CD478" i="13"/>
  <c r="CC478" i="13"/>
  <c r="CB478" i="13"/>
  <c r="CA478" i="13"/>
  <c r="CM171" i="12"/>
  <c r="CJ166" i="12"/>
  <c r="CY166" i="12"/>
  <c r="BU166" i="12"/>
  <c r="DG166" i="12"/>
  <c r="DU166" i="12"/>
  <c r="CF166" i="12"/>
  <c r="DJ166" i="12"/>
  <c r="CS166" i="12"/>
  <c r="DV166" i="12"/>
  <c r="BV166" i="12"/>
  <c r="DX166" i="12"/>
  <c r="CA166" i="12"/>
  <c r="DM166" i="12"/>
  <c r="BX166" i="12"/>
  <c r="DB166" i="12"/>
  <c r="DH166" i="12"/>
  <c r="DK166" i="12"/>
  <c r="CW166" i="12"/>
  <c r="DP166" i="12"/>
  <c r="BS166" i="12"/>
  <c r="DE166" i="12"/>
  <c r="DS166" i="12"/>
  <c r="CD166" i="12"/>
  <c r="BY166" i="12"/>
  <c r="DA166" i="12"/>
  <c r="DY166" i="12"/>
  <c r="CB166" i="12"/>
  <c r="DN166" i="12"/>
  <c r="BQ166" i="12"/>
  <c r="DC166" i="12"/>
  <c r="CU166" i="12"/>
  <c r="DQ166" i="12"/>
  <c r="BT166" i="12"/>
  <c r="DF166" i="12"/>
  <c r="DT166" i="12"/>
  <c r="CE166" i="12"/>
  <c r="CR166" i="12"/>
  <c r="CT166" i="12"/>
  <c r="CX166" i="12"/>
  <c r="DI166" i="12"/>
  <c r="DW166" i="12"/>
  <c r="BZ166" i="12"/>
  <c r="DL166" i="12"/>
  <c r="BW166" i="12"/>
  <c r="DD166" i="12"/>
  <c r="DR166" i="12"/>
  <c r="CV166" i="12"/>
  <c r="CC166" i="12"/>
  <c r="BR166" i="12"/>
  <c r="CZ166" i="12"/>
  <c r="DO166" i="12"/>
  <c r="CQ166" i="12"/>
  <c r="CP166" i="12"/>
  <c r="CO166" i="12"/>
  <c r="CN166" i="12"/>
  <c r="CM166" i="12"/>
  <c r="CL166" i="12"/>
  <c r="CK166" i="12"/>
  <c r="CI166" i="12"/>
  <c r="DE446" i="14"/>
  <c r="BM339" i="12"/>
  <c r="BQ339" i="12" s="1"/>
  <c r="DA168" i="12"/>
  <c r="CV168" i="12"/>
  <c r="DC168" i="12"/>
  <c r="DX168" i="12"/>
  <c r="CA168" i="12"/>
  <c r="DU168" i="12"/>
  <c r="DD168" i="12"/>
  <c r="DJ168" i="12"/>
  <c r="DP168" i="12"/>
  <c r="BS168" i="12"/>
  <c r="DM168" i="12"/>
  <c r="CF168" i="12"/>
  <c r="CD168" i="12"/>
  <c r="DH168" i="12"/>
  <c r="DV168" i="12"/>
  <c r="DE168" i="12"/>
  <c r="BX168" i="12"/>
  <c r="BV168" i="12"/>
  <c r="CX168" i="12"/>
  <c r="CZ168" i="12"/>
  <c r="DY168" i="12"/>
  <c r="CB168" i="12"/>
  <c r="DN168" i="12"/>
  <c r="CG168" i="12"/>
  <c r="DS168" i="12"/>
  <c r="CY168" i="12"/>
  <c r="DQ168" i="12"/>
  <c r="BT168" i="12"/>
  <c r="DF168" i="12"/>
  <c r="BY168" i="12"/>
  <c r="DK168" i="12"/>
  <c r="CT168" i="12"/>
  <c r="DI168" i="12"/>
  <c r="DW168" i="12"/>
  <c r="CH168" i="12"/>
  <c r="BQ168" i="12"/>
  <c r="CE168" i="12"/>
  <c r="CC168" i="12"/>
  <c r="DO168" i="12"/>
  <c r="BZ168" i="12"/>
  <c r="DT168" i="12"/>
  <c r="BW168" i="12"/>
  <c r="DB168" i="12"/>
  <c r="CU168" i="12"/>
  <c r="DL168" i="12"/>
  <c r="DR168" i="12"/>
  <c r="BU168" i="12"/>
  <c r="DG168" i="12"/>
  <c r="CW168" i="12"/>
  <c r="BR168" i="12"/>
  <c r="CS168" i="12"/>
  <c r="CR168" i="12"/>
  <c r="CQ168" i="12"/>
  <c r="CP168" i="12"/>
  <c r="CO168" i="12"/>
  <c r="CN168" i="12"/>
  <c r="CM168" i="12"/>
  <c r="CL168" i="12"/>
  <c r="CK168" i="12"/>
  <c r="DZ359" i="14"/>
  <c r="CN428" i="14"/>
  <c r="DZ472" i="13"/>
  <c r="J22" i="9"/>
  <c r="I22" i="22" s="1"/>
  <c r="CI407" i="14"/>
  <c r="CF407" i="14"/>
  <c r="CR407" i="14"/>
  <c r="DF407" i="14"/>
  <c r="BQ407" i="14"/>
  <c r="DC407" i="14"/>
  <c r="DQ407" i="14"/>
  <c r="CK407" i="14"/>
  <c r="CG407" i="14"/>
  <c r="CD407" i="14"/>
  <c r="DW407" i="14"/>
  <c r="CX407" i="14"/>
  <c r="DT407" i="14"/>
  <c r="CU407" i="14"/>
  <c r="DI407" i="14"/>
  <c r="CL407" i="14"/>
  <c r="DO407" i="14"/>
  <c r="CP407" i="14"/>
  <c r="DL407" i="14"/>
  <c r="CM407" i="14"/>
  <c r="DA407" i="14"/>
  <c r="CJ407" i="14"/>
  <c r="CA407" i="14"/>
  <c r="BZ407" i="14"/>
  <c r="CB407" i="14"/>
  <c r="DG407" i="14"/>
  <c r="DU407" i="14"/>
  <c r="DD407" i="14"/>
  <c r="DR407" i="14"/>
  <c r="CS407" i="14"/>
  <c r="DP407" i="14"/>
  <c r="CQ407" i="14"/>
  <c r="DE407" i="14"/>
  <c r="CN407" i="14"/>
  <c r="DB407" i="14"/>
  <c r="CH407" i="14"/>
  <c r="DH407" i="14"/>
  <c r="DV407" i="14"/>
  <c r="CW407" i="14"/>
  <c r="DS407" i="14"/>
  <c r="CT407" i="14"/>
  <c r="CC407" i="14"/>
  <c r="DX407" i="14"/>
  <c r="DJ407" i="14"/>
  <c r="CZ407" i="14"/>
  <c r="DY407" i="14"/>
  <c r="CY407" i="14"/>
  <c r="DN407" i="14"/>
  <c r="CO407" i="14"/>
  <c r="CV407" i="14"/>
  <c r="CE407" i="14"/>
  <c r="DM407" i="14"/>
  <c r="DK407" i="14"/>
  <c r="BY407" i="14"/>
  <c r="BX407" i="14"/>
  <c r="BW407" i="14"/>
  <c r="BV407" i="14"/>
  <c r="BU407" i="14"/>
  <c r="BT407" i="14"/>
  <c r="CB212" i="12"/>
  <c r="CI212" i="12"/>
  <c r="BZ212" i="12"/>
  <c r="CD212" i="12"/>
  <c r="DP212" i="12"/>
  <c r="CY212" i="12"/>
  <c r="DM212" i="12"/>
  <c r="CN212" i="12"/>
  <c r="DB212" i="12"/>
  <c r="DY212" i="12"/>
  <c r="DH212" i="12"/>
  <c r="CQ212" i="12"/>
  <c r="DE212" i="12"/>
  <c r="DS212" i="12"/>
  <c r="CT212" i="12"/>
  <c r="DQ212" i="12"/>
  <c r="CZ212" i="12"/>
  <c r="DV212" i="12"/>
  <c r="CW212" i="12"/>
  <c r="DK212" i="12"/>
  <c r="CL212" i="12"/>
  <c r="CC212" i="12"/>
  <c r="DI212" i="12"/>
  <c r="CR212" i="12"/>
  <c r="DN212" i="12"/>
  <c r="CO212" i="12"/>
  <c r="DC212" i="12"/>
  <c r="CG212" i="12"/>
  <c r="CS212" i="12"/>
  <c r="DW212" i="12"/>
  <c r="CX212" i="12"/>
  <c r="DL212" i="12"/>
  <c r="CM212" i="12"/>
  <c r="CF212" i="12"/>
  <c r="CH212" i="12"/>
  <c r="CK212" i="12"/>
  <c r="DO212" i="12"/>
  <c r="CP212" i="12"/>
  <c r="DD212" i="12"/>
  <c r="DR212" i="12"/>
  <c r="CA212" i="12"/>
  <c r="DA212" i="12"/>
  <c r="CU212" i="12"/>
  <c r="DF212" i="12"/>
  <c r="DX212" i="12"/>
  <c r="DJ212" i="12"/>
  <c r="CE212" i="12"/>
  <c r="CJ212" i="12"/>
  <c r="DG212" i="12"/>
  <c r="DU212" i="12"/>
  <c r="DT212" i="12"/>
  <c r="CV212" i="12"/>
  <c r="BY212" i="12"/>
  <c r="BX212" i="12"/>
  <c r="BW212" i="12"/>
  <c r="BV212" i="12"/>
  <c r="BU212" i="12"/>
  <c r="BT212" i="12"/>
  <c r="BS212" i="12"/>
  <c r="BR212" i="12"/>
  <c r="BM469" i="14"/>
  <c r="CQ175" i="12"/>
  <c r="DZ351" i="14"/>
  <c r="CI421" i="14"/>
  <c r="CO421" i="14"/>
  <c r="CX421" i="14"/>
  <c r="CR421" i="14"/>
  <c r="CS421" i="14"/>
  <c r="DU421" i="14"/>
  <c r="CD421" i="14"/>
  <c r="DX421" i="14"/>
  <c r="CA421" i="14"/>
  <c r="CE421" i="14"/>
  <c r="CQ421" i="14"/>
  <c r="DM421" i="14"/>
  <c r="BV421" i="14"/>
  <c r="DP421" i="14"/>
  <c r="BS421" i="14"/>
  <c r="DD421" i="14"/>
  <c r="CN421" i="14"/>
  <c r="CP421" i="14"/>
  <c r="DE421" i="14"/>
  <c r="DY421" i="14"/>
  <c r="DH421" i="14"/>
  <c r="DC421" i="14"/>
  <c r="BX421" i="14"/>
  <c r="DV421" i="14"/>
  <c r="BY421" i="14"/>
  <c r="DQ421" i="14"/>
  <c r="CB421" i="14"/>
  <c r="BW421" i="14"/>
  <c r="CM421" i="14"/>
  <c r="CU421" i="14"/>
  <c r="DF421" i="14"/>
  <c r="DR421" i="14"/>
  <c r="DA421" i="14"/>
  <c r="DW421" i="14"/>
  <c r="DS421" i="14"/>
  <c r="CZ421" i="14"/>
  <c r="BZ421" i="14"/>
  <c r="DJ421" i="14"/>
  <c r="CC421" i="14"/>
  <c r="DO421" i="14"/>
  <c r="DL421" i="14"/>
  <c r="BT421" i="14"/>
  <c r="DG421" i="14"/>
  <c r="DN421" i="14"/>
  <c r="DT421" i="14"/>
  <c r="BR421" i="14"/>
  <c r="DK421" i="14"/>
  <c r="CW421" i="14"/>
  <c r="DB421" i="14"/>
  <c r="CT421" i="14"/>
  <c r="DI421" i="14"/>
  <c r="CY421" i="14"/>
  <c r="BQ421" i="14"/>
  <c r="BU421" i="14"/>
  <c r="CV421" i="14"/>
  <c r="CL421" i="14"/>
  <c r="CK421" i="14"/>
  <c r="CJ421" i="14"/>
  <c r="CH421" i="14"/>
  <c r="DZ107" i="12"/>
  <c r="DZ354" i="14"/>
  <c r="DZ98" i="12"/>
  <c r="CT179" i="12"/>
  <c r="DI179" i="12"/>
  <c r="DJ179" i="12"/>
  <c r="DN179" i="12"/>
  <c r="DK179" i="12"/>
  <c r="CJ179" i="12"/>
  <c r="BS179" i="12"/>
  <c r="CF179" i="12"/>
  <c r="CS179" i="12"/>
  <c r="DR179" i="12"/>
  <c r="CB179" i="12"/>
  <c r="DU179" i="12"/>
  <c r="BX179" i="12"/>
  <c r="CK179" i="12"/>
  <c r="CL179" i="12"/>
  <c r="BT179" i="12"/>
  <c r="CO179" i="12"/>
  <c r="DS179" i="12"/>
  <c r="CC179" i="12"/>
  <c r="CH179" i="12"/>
  <c r="DW179" i="12"/>
  <c r="CG179" i="12"/>
  <c r="CM179" i="12"/>
  <c r="BU179" i="12"/>
  <c r="CD179" i="12"/>
  <c r="DO179" i="12"/>
  <c r="BY179" i="12"/>
  <c r="CE179" i="12"/>
  <c r="BV179" i="12"/>
  <c r="BZ179" i="12"/>
  <c r="DX179" i="12"/>
  <c r="CQ179" i="12"/>
  <c r="BQ179" i="12"/>
  <c r="BW179" i="12"/>
  <c r="BR179" i="12"/>
  <c r="DE179" i="12"/>
  <c r="DP179" i="12"/>
  <c r="CI179" i="12"/>
  <c r="DT179" i="12"/>
  <c r="DY179" i="12"/>
  <c r="DV179" i="12"/>
  <c r="DG179" i="12"/>
  <c r="DF179" i="12"/>
  <c r="DM179" i="12"/>
  <c r="DL179" i="12"/>
  <c r="CR179" i="12"/>
  <c r="CA179" i="12"/>
  <c r="CN179" i="12"/>
  <c r="DQ179" i="12"/>
  <c r="DH179" i="12"/>
  <c r="CP179" i="12"/>
  <c r="DD179" i="12"/>
  <c r="DC179" i="12"/>
  <c r="DB179" i="12"/>
  <c r="DA179" i="12"/>
  <c r="CZ179" i="12"/>
  <c r="CY179" i="12"/>
  <c r="CX179" i="12"/>
  <c r="CW179" i="12"/>
  <c r="CV179" i="12"/>
  <c r="CX422" i="14"/>
  <c r="CN422" i="14"/>
  <c r="CR422" i="14"/>
  <c r="DY422" i="14"/>
  <c r="BZ422" i="14"/>
  <c r="DL422" i="14"/>
  <c r="BW422" i="14"/>
  <c r="DX422" i="14"/>
  <c r="DA422" i="14"/>
  <c r="DQ422" i="14"/>
  <c r="BR422" i="14"/>
  <c r="DD422" i="14"/>
  <c r="DO422" i="14"/>
  <c r="DW422" i="14"/>
  <c r="CT422" i="14"/>
  <c r="CV422" i="14"/>
  <c r="CQ422" i="14"/>
  <c r="DI422" i="14"/>
  <c r="DU422" i="14"/>
  <c r="CF422" i="14"/>
  <c r="DH422" i="14"/>
  <c r="DP422" i="14"/>
  <c r="DR422" i="14"/>
  <c r="CC422" i="14"/>
  <c r="DM422" i="14"/>
  <c r="BX422" i="14"/>
  <c r="CB422" i="14"/>
  <c r="CU422" i="14"/>
  <c r="CW422" i="14"/>
  <c r="DB422" i="14"/>
  <c r="DV422" i="14"/>
  <c r="BY422" i="14"/>
  <c r="DK422" i="14"/>
  <c r="CA422" i="14"/>
  <c r="CS422" i="14"/>
  <c r="CD422" i="14"/>
  <c r="DN422" i="14"/>
  <c r="BQ422" i="14"/>
  <c r="DC422" i="14"/>
  <c r="BT422" i="14"/>
  <c r="CO422" i="14"/>
  <c r="CZ422" i="14"/>
  <c r="DJ422" i="14"/>
  <c r="DG422" i="14"/>
  <c r="BV422" i="14"/>
  <c r="BS422" i="14"/>
  <c r="CY422" i="14"/>
  <c r="BU422" i="14"/>
  <c r="DF422" i="14"/>
  <c r="CP422" i="14"/>
  <c r="DT422" i="14"/>
  <c r="DS422" i="14"/>
  <c r="DE422" i="14"/>
  <c r="CE422" i="14"/>
  <c r="CM422" i="14"/>
  <c r="CL422" i="14"/>
  <c r="CK422" i="14"/>
  <c r="CJ422" i="14"/>
  <c r="CI422" i="14"/>
  <c r="CQ424" i="14"/>
  <c r="DB424" i="14"/>
  <c r="CW424" i="14"/>
  <c r="DR424" i="14"/>
  <c r="BU424" i="14"/>
  <c r="DM424" i="14"/>
  <c r="CF424" i="14"/>
  <c r="BT424" i="14"/>
  <c r="CT424" i="14"/>
  <c r="CP424" i="14"/>
  <c r="CR424" i="14"/>
  <c r="DJ424" i="14"/>
  <c r="DV424" i="14"/>
  <c r="DE424" i="14"/>
  <c r="BX424" i="14"/>
  <c r="BS424" i="14"/>
  <c r="CZ424" i="14"/>
  <c r="CD424" i="14"/>
  <c r="DN424" i="14"/>
  <c r="CG424" i="14"/>
  <c r="DS424" i="14"/>
  <c r="DX424" i="14"/>
  <c r="CU424" i="14"/>
  <c r="CV424" i="14"/>
  <c r="BV424" i="14"/>
  <c r="DF424" i="14"/>
  <c r="BY424" i="14"/>
  <c r="DK424" i="14"/>
  <c r="DW424" i="14"/>
  <c r="CX424" i="14"/>
  <c r="DQ424" i="14"/>
  <c r="BZ424" i="14"/>
  <c r="DT424" i="14"/>
  <c r="BW424" i="14"/>
  <c r="DO424" i="14"/>
  <c r="CS424" i="14"/>
  <c r="DA424" i="14"/>
  <c r="DI424" i="14"/>
  <c r="BR424" i="14"/>
  <c r="DL424" i="14"/>
  <c r="DG424" i="14"/>
  <c r="DH424" i="14"/>
  <c r="CC424" i="14"/>
  <c r="CB424" i="14"/>
  <c r="CH424" i="14"/>
  <c r="CY424" i="14"/>
  <c r="DU424" i="14"/>
  <c r="BQ424" i="14"/>
  <c r="DC424" i="14"/>
  <c r="CE424" i="14"/>
  <c r="CA424" i="14"/>
  <c r="DY424" i="14"/>
  <c r="DD424" i="14"/>
  <c r="DP424" i="14"/>
  <c r="CO424" i="14"/>
  <c r="CN424" i="14"/>
  <c r="CM424" i="14"/>
  <c r="CL424" i="14"/>
  <c r="CK424" i="14"/>
  <c r="DZ108" i="12"/>
  <c r="DZ350" i="14"/>
  <c r="DF184" i="12"/>
  <c r="DQ184" i="12"/>
  <c r="DR184" i="12"/>
  <c r="DP184" i="12"/>
  <c r="DO184" i="12"/>
  <c r="DS184" i="12"/>
  <c r="CV184" i="12"/>
  <c r="DY184" i="12"/>
  <c r="CB184" i="12"/>
  <c r="CX184" i="12"/>
  <c r="CT184" i="12"/>
  <c r="CN184" i="12"/>
  <c r="CS184" i="12"/>
  <c r="BT184" i="12"/>
  <c r="DU184" i="12"/>
  <c r="CP184" i="12"/>
  <c r="DL184" i="12"/>
  <c r="DK184" i="12"/>
  <c r="CF184" i="12"/>
  <c r="CK184" i="12"/>
  <c r="DW184" i="12"/>
  <c r="CW184" i="12"/>
  <c r="CL184" i="12"/>
  <c r="BX184" i="12"/>
  <c r="CC184" i="12"/>
  <c r="CQ184" i="12"/>
  <c r="CO184" i="12"/>
  <c r="CH184" i="12"/>
  <c r="CU184" i="12"/>
  <c r="BU184" i="12"/>
  <c r="CI184" i="12"/>
  <c r="CG184" i="12"/>
  <c r="CD184" i="12"/>
  <c r="CM184" i="12"/>
  <c r="DX184" i="12"/>
  <c r="CA184" i="12"/>
  <c r="BY184" i="12"/>
  <c r="BZ184" i="12"/>
  <c r="DN184" i="12"/>
  <c r="CE184" i="12"/>
  <c r="CR184" i="12"/>
  <c r="BS184" i="12"/>
  <c r="BQ184" i="12"/>
  <c r="DZ184" i="12" s="1"/>
  <c r="BV184" i="12"/>
  <c r="DM184" i="12"/>
  <c r="BR184" i="12"/>
  <c r="DJ184" i="12"/>
  <c r="DT184" i="12"/>
  <c r="BW184" i="12"/>
  <c r="DV184" i="12"/>
  <c r="CJ184" i="12"/>
  <c r="DI184" i="12"/>
  <c r="DH184" i="12"/>
  <c r="DG184" i="12"/>
  <c r="DE184" i="12"/>
  <c r="DD184" i="12"/>
  <c r="DC184" i="12"/>
  <c r="DB184" i="12"/>
  <c r="DA184" i="12"/>
  <c r="CG408" i="14"/>
  <c r="CD408" i="14"/>
  <c r="CA408" i="14"/>
  <c r="DL408" i="14"/>
  <c r="DR408" i="14"/>
  <c r="CS408" i="14"/>
  <c r="DG408" i="14"/>
  <c r="BR408" i="14"/>
  <c r="DD408" i="14"/>
  <c r="DJ408" i="14"/>
  <c r="DX408" i="14"/>
  <c r="CY408" i="14"/>
  <c r="DU408" i="14"/>
  <c r="BZ408" i="14"/>
  <c r="CE408" i="14"/>
  <c r="CI408" i="14"/>
  <c r="CB408" i="14"/>
  <c r="CV408" i="14"/>
  <c r="DB408" i="14"/>
  <c r="DP408" i="14"/>
  <c r="CQ408" i="14"/>
  <c r="DM408" i="14"/>
  <c r="CM408" i="14"/>
  <c r="CH408" i="14"/>
  <c r="CN408" i="14"/>
  <c r="CT408" i="14"/>
  <c r="DH408" i="14"/>
  <c r="DV408" i="14"/>
  <c r="DE408" i="14"/>
  <c r="DK408" i="14"/>
  <c r="DQ408" i="14"/>
  <c r="CR408" i="14"/>
  <c r="DF408" i="14"/>
  <c r="CO408" i="14"/>
  <c r="CF408" i="14"/>
  <c r="DC408" i="14"/>
  <c r="DI408" i="14"/>
  <c r="DW408" i="14"/>
  <c r="CX408" i="14"/>
  <c r="BQ408" i="14"/>
  <c r="CJ408" i="14"/>
  <c r="DA408" i="14"/>
  <c r="CZ408" i="14"/>
  <c r="CC408" i="14"/>
  <c r="DO408" i="14"/>
  <c r="DN408" i="14"/>
  <c r="DS408" i="14"/>
  <c r="CW408" i="14"/>
  <c r="CL408" i="14"/>
  <c r="CU408" i="14"/>
  <c r="DT408" i="14"/>
  <c r="DY408" i="14"/>
  <c r="CP408" i="14"/>
  <c r="CK408" i="14"/>
  <c r="BY408" i="14"/>
  <c r="BX408" i="14"/>
  <c r="BW408" i="14"/>
  <c r="BV408" i="14"/>
  <c r="BU408" i="14"/>
  <c r="BZ476" i="13"/>
  <c r="CH476" i="13"/>
  <c r="CO476" i="13"/>
  <c r="CM476" i="13"/>
  <c r="CC476" i="13"/>
  <c r="CN476" i="13"/>
  <c r="CG476" i="13"/>
  <c r="CD476" i="13"/>
  <c r="CV476" i="13"/>
  <c r="DI476" i="13"/>
  <c r="CR476" i="13"/>
  <c r="BQ476" i="13"/>
  <c r="DF476" i="13"/>
  <c r="CP476" i="13"/>
  <c r="DJ476" i="13"/>
  <c r="CS476" i="13"/>
  <c r="DW476" i="13"/>
  <c r="CX476" i="13"/>
  <c r="CE476" i="13"/>
  <c r="DR476" i="13"/>
  <c r="DA476" i="13"/>
  <c r="BT476" i="13"/>
  <c r="DU476" i="13"/>
  <c r="DE476" i="13"/>
  <c r="CQ476" i="13"/>
  <c r="CF476" i="13"/>
  <c r="CK476" i="13"/>
  <c r="BS476" i="13"/>
  <c r="DB476" i="13"/>
  <c r="BU476" i="13"/>
  <c r="DO476" i="13"/>
  <c r="DS476" i="13"/>
  <c r="BR476" i="13"/>
  <c r="CJ476" i="13"/>
  <c r="CT476" i="13"/>
  <c r="DX476" i="13"/>
  <c r="DG476" i="13"/>
  <c r="CW476" i="13"/>
  <c r="DM476" i="13"/>
  <c r="CL476" i="13"/>
  <c r="CI476" i="13"/>
  <c r="DT476" i="13"/>
  <c r="BV476" i="13"/>
  <c r="DP476" i="13"/>
  <c r="CY476" i="13"/>
  <c r="DN476" i="13"/>
  <c r="DD476" i="13"/>
  <c r="CZ476" i="13"/>
  <c r="DK476" i="13"/>
  <c r="DL476" i="13"/>
  <c r="DY476" i="13"/>
  <c r="DH476" i="13"/>
  <c r="DV476" i="13"/>
  <c r="CU476" i="13"/>
  <c r="DQ476" i="13"/>
  <c r="DC476" i="13"/>
  <c r="CB476" i="13"/>
  <c r="CA476" i="13"/>
  <c r="BY476" i="13"/>
  <c r="CC477" i="13"/>
  <c r="CP477" i="13"/>
  <c r="CR477" i="13"/>
  <c r="CL477" i="13"/>
  <c r="DV477" i="13"/>
  <c r="CW477" i="13"/>
  <c r="DC477" i="13"/>
  <c r="CY477" i="13"/>
  <c r="BV477" i="13"/>
  <c r="DF477" i="13"/>
  <c r="DT477" i="13"/>
  <c r="BW477" i="13"/>
  <c r="CT477" i="13"/>
  <c r="CS477" i="13"/>
  <c r="CF477" i="13"/>
  <c r="CQ477" i="13"/>
  <c r="CI477" i="13"/>
  <c r="DN477" i="13"/>
  <c r="BQ477" i="13"/>
  <c r="CU477" i="13"/>
  <c r="DQ477" i="13"/>
  <c r="BS477" i="13"/>
  <c r="CM477" i="13"/>
  <c r="DX477" i="13"/>
  <c r="CX477" i="13"/>
  <c r="DL477" i="13"/>
  <c r="DY477" i="13"/>
  <c r="DJ477" i="13"/>
  <c r="CG477" i="13"/>
  <c r="CN477" i="13"/>
  <c r="CJ477" i="13"/>
  <c r="DP477" i="13"/>
  <c r="BR477" i="13"/>
  <c r="DD477" i="13"/>
  <c r="DB477" i="13"/>
  <c r="BU477" i="13"/>
  <c r="CO477" i="13"/>
  <c r="CK477" i="13"/>
  <c r="DH477" i="13"/>
  <c r="DU477" i="13"/>
  <c r="CV477" i="13"/>
  <c r="DW477" i="13"/>
  <c r="DI477" i="13"/>
  <c r="BT477" i="13"/>
  <c r="DK477" i="13"/>
  <c r="DO477" i="13"/>
  <c r="CE477" i="13"/>
  <c r="CZ477" i="13"/>
  <c r="DM477" i="13"/>
  <c r="DS477" i="13"/>
  <c r="DA477" i="13"/>
  <c r="DG477" i="13"/>
  <c r="CH477" i="13"/>
  <c r="DE477" i="13"/>
  <c r="DR477" i="13"/>
  <c r="CD477" i="13"/>
  <c r="CB477" i="13"/>
  <c r="CA477" i="13"/>
  <c r="BZ477" i="13"/>
  <c r="DZ101" i="12"/>
  <c r="DZ407" i="13"/>
  <c r="BM224" i="12"/>
  <c r="CA224" i="12" s="1"/>
  <c r="BM232" i="12"/>
  <c r="CJ232" i="12" s="1"/>
  <c r="CH479" i="14"/>
  <c r="DT479" i="14"/>
  <c r="DO479" i="14"/>
  <c r="CG479" i="14"/>
  <c r="BS479" i="14"/>
  <c r="DD479" i="14"/>
  <c r="BQ479" i="14"/>
  <c r="DW479" i="14"/>
  <c r="BX479" i="14"/>
  <c r="CM479" i="14"/>
  <c r="DY479" i="14"/>
  <c r="DG479" i="14"/>
  <c r="BW479" i="14"/>
  <c r="CF479" i="14"/>
  <c r="CC479" i="14"/>
  <c r="DA441" i="14"/>
  <c r="DA491" i="13"/>
  <c r="CS491" i="13"/>
  <c r="DY491" i="13"/>
  <c r="DL491" i="13"/>
  <c r="DX491" i="13"/>
  <c r="CD491" i="13"/>
  <c r="CB491" i="13"/>
  <c r="DQ491" i="13"/>
  <c r="CE491" i="13"/>
  <c r="DG491" i="13"/>
  <c r="BR491" i="13"/>
  <c r="DH491" i="13"/>
  <c r="DI491" i="13"/>
  <c r="BW491" i="13"/>
  <c r="CH491" i="13"/>
  <c r="DP491" i="13"/>
  <c r="BZ491" i="13"/>
  <c r="CT491" i="13"/>
  <c r="DO491" i="13"/>
  <c r="DT491" i="13"/>
  <c r="BT491" i="13"/>
  <c r="CA491" i="13"/>
  <c r="BV491" i="13"/>
  <c r="CR491" i="13"/>
  <c r="DD491" i="13"/>
  <c r="CG491" i="13"/>
  <c r="DJ491" i="13"/>
  <c r="CU491" i="13"/>
  <c r="BY491" i="13"/>
  <c r="CK491" i="13"/>
  <c r="CF491" i="13"/>
  <c r="CJ491" i="13"/>
  <c r="CI491" i="13"/>
  <c r="DF491" i="13"/>
  <c r="CZ491" i="13"/>
  <c r="DU491" i="13"/>
  <c r="DW491" i="13"/>
  <c r="DN491" i="13"/>
  <c r="CC491" i="13"/>
  <c r="DR491" i="13"/>
  <c r="BU491" i="13"/>
  <c r="DV491" i="13"/>
  <c r="DE491" i="13"/>
  <c r="CY491" i="13"/>
  <c r="BS491" i="13"/>
  <c r="DS491" i="13"/>
  <c r="DC491" i="13"/>
  <c r="BX491" i="13"/>
  <c r="CX491" i="13"/>
  <c r="CV491" i="13"/>
  <c r="DM491" i="13"/>
  <c r="DK491" i="13"/>
  <c r="DB491" i="13"/>
  <c r="CW491" i="13"/>
  <c r="BQ491" i="13"/>
  <c r="DZ491" i="13" s="1"/>
  <c r="CQ491" i="13"/>
  <c r="CP491" i="13"/>
  <c r="CO491" i="13"/>
  <c r="CN491" i="13"/>
  <c r="BU469" i="13"/>
  <c r="CG469" i="13"/>
  <c r="DY469" i="13"/>
  <c r="DG469" i="13"/>
  <c r="DU469" i="13"/>
  <c r="DH469" i="13"/>
  <c r="CL469" i="13"/>
  <c r="CM469" i="13"/>
  <c r="CD469" i="13"/>
  <c r="CH469" i="13"/>
  <c r="CE469" i="13"/>
  <c r="CQ469" i="13"/>
  <c r="DB469" i="13"/>
  <c r="BW469" i="13"/>
  <c r="CB469" i="13"/>
  <c r="DQ469" i="13"/>
  <c r="CY469" i="13"/>
  <c r="DM469" i="13"/>
  <c r="CR469" i="13"/>
  <c r="DL469" i="13"/>
  <c r="DI469" i="13"/>
  <c r="DE469" i="13"/>
  <c r="DT469" i="13"/>
  <c r="BX469" i="13"/>
  <c r="BZ469" i="13"/>
  <c r="DA469" i="13"/>
  <c r="DV469" i="13"/>
  <c r="CW469" i="13"/>
  <c r="DD469" i="13"/>
  <c r="CV469" i="13"/>
  <c r="CJ469" i="13"/>
  <c r="CS469" i="13"/>
  <c r="DN469" i="13"/>
  <c r="CO469" i="13"/>
  <c r="CN469" i="13"/>
  <c r="DS469" i="13"/>
  <c r="CA469" i="13"/>
  <c r="CC469" i="13"/>
  <c r="CF469" i="13"/>
  <c r="CK469" i="13"/>
  <c r="DF469" i="13"/>
  <c r="DJ469" i="13"/>
  <c r="DP469" i="13"/>
  <c r="DC469" i="13"/>
  <c r="CI469" i="13"/>
  <c r="BY469" i="13"/>
  <c r="DO469" i="13"/>
  <c r="DX469" i="13"/>
  <c r="CU469" i="13"/>
  <c r="DW469" i="13"/>
  <c r="CX469" i="13"/>
  <c r="CT469" i="13"/>
  <c r="CZ469" i="13"/>
  <c r="DK469" i="13"/>
  <c r="CP469" i="13"/>
  <c r="DR469" i="13"/>
  <c r="BV469" i="13"/>
  <c r="BT469" i="13"/>
  <c r="BS469" i="13"/>
  <c r="BR469" i="13"/>
  <c r="DA167" i="12"/>
  <c r="DB167" i="12"/>
  <c r="CT167" i="12"/>
  <c r="CW167" i="12"/>
  <c r="DM167" i="12"/>
  <c r="CF167" i="12"/>
  <c r="DJ167" i="12"/>
  <c r="DX167" i="12"/>
  <c r="CA167" i="12"/>
  <c r="CS167" i="12"/>
  <c r="CY167" i="12"/>
  <c r="DE167" i="12"/>
  <c r="BX167" i="12"/>
  <c r="CD167" i="12"/>
  <c r="DP167" i="12"/>
  <c r="BS167" i="12"/>
  <c r="CG167" i="12"/>
  <c r="DS167" i="12"/>
  <c r="BV167" i="12"/>
  <c r="DH167" i="12"/>
  <c r="DV167" i="12"/>
  <c r="BY167" i="12"/>
  <c r="DK167" i="12"/>
  <c r="DY167" i="12"/>
  <c r="CB167" i="12"/>
  <c r="DN167" i="12"/>
  <c r="BQ167" i="12"/>
  <c r="DC167" i="12"/>
  <c r="DQ167" i="12"/>
  <c r="BT167" i="12"/>
  <c r="DF167" i="12"/>
  <c r="DT167" i="12"/>
  <c r="CE167" i="12"/>
  <c r="DI167" i="12"/>
  <c r="DW167" i="12"/>
  <c r="BZ167" i="12"/>
  <c r="DL167" i="12"/>
  <c r="BW167" i="12"/>
  <c r="CC167" i="12"/>
  <c r="DO167" i="12"/>
  <c r="BR167" i="12"/>
  <c r="DG167" i="12"/>
  <c r="CX167" i="12"/>
  <c r="CV167" i="12"/>
  <c r="DU167" i="12"/>
  <c r="CZ167" i="12"/>
  <c r="DD167" i="12"/>
  <c r="BU167" i="12"/>
  <c r="DR167" i="12"/>
  <c r="CU167" i="12"/>
  <c r="CR167" i="12"/>
  <c r="CQ167" i="12"/>
  <c r="CP167" i="12"/>
  <c r="CO167" i="12"/>
  <c r="CN167" i="12"/>
  <c r="CM167" i="12"/>
  <c r="CL167" i="12"/>
  <c r="CK167" i="12"/>
  <c r="CJ167" i="12"/>
  <c r="AD9" i="9"/>
  <c r="AC9" i="22" s="1"/>
  <c r="DZ368" i="14"/>
  <c r="AF21" i="9"/>
  <c r="DZ106" i="12"/>
  <c r="BR151" i="12"/>
  <c r="CG151" i="12"/>
  <c r="CL151" i="12"/>
  <c r="CK151" i="12"/>
  <c r="CD151" i="12"/>
  <c r="CO151" i="12"/>
  <c r="DK151" i="12"/>
  <c r="DY151" i="12"/>
  <c r="CZ151" i="12"/>
  <c r="DN151" i="12"/>
  <c r="BQ151" i="12"/>
  <c r="DC151" i="12"/>
  <c r="DQ151" i="12"/>
  <c r="CR151" i="12"/>
  <c r="DF151" i="12"/>
  <c r="DT151" i="12"/>
  <c r="CU151" i="12"/>
  <c r="DI151" i="12"/>
  <c r="DW151" i="12"/>
  <c r="CX151" i="12"/>
  <c r="DL151" i="12"/>
  <c r="CM151" i="12"/>
  <c r="DA151" i="12"/>
  <c r="DO151" i="12"/>
  <c r="DU151" i="12"/>
  <c r="DD151" i="12"/>
  <c r="DR151" i="12"/>
  <c r="CS151" i="12"/>
  <c r="DG151" i="12"/>
  <c r="DM151" i="12"/>
  <c r="CV151" i="12"/>
  <c r="DJ151" i="12"/>
  <c r="DX151" i="12"/>
  <c r="CY151" i="12"/>
  <c r="CC151" i="12"/>
  <c r="DE151" i="12"/>
  <c r="CN151" i="12"/>
  <c r="DB151" i="12"/>
  <c r="DP151" i="12"/>
  <c r="CQ151" i="12"/>
  <c r="DH151" i="12"/>
  <c r="CI151" i="12"/>
  <c r="CE151" i="12"/>
  <c r="CJ151" i="12"/>
  <c r="DV151" i="12"/>
  <c r="CF151" i="12"/>
  <c r="CP151" i="12"/>
  <c r="CW151" i="12"/>
  <c r="CH151" i="12"/>
  <c r="CT151" i="12"/>
  <c r="DS151" i="12"/>
  <c r="CB151" i="12"/>
  <c r="CA151" i="12"/>
  <c r="BZ151" i="12"/>
  <c r="BY151" i="12"/>
  <c r="BX151" i="12"/>
  <c r="BW151" i="12"/>
  <c r="BV151" i="12"/>
  <c r="BU151" i="12"/>
  <c r="BT151" i="12"/>
  <c r="CC153" i="12"/>
  <c r="CN153" i="12"/>
  <c r="CI153" i="12"/>
  <c r="CM153" i="12"/>
  <c r="CF153" i="12"/>
  <c r="DL153" i="12"/>
  <c r="DJ153" i="12"/>
  <c r="DX153" i="12"/>
  <c r="CY153" i="12"/>
  <c r="BR153" i="12"/>
  <c r="CH153" i="12"/>
  <c r="DU153" i="12"/>
  <c r="DD153" i="12"/>
  <c r="DB153" i="12"/>
  <c r="DP153" i="12"/>
  <c r="CQ153" i="12"/>
  <c r="DM153" i="12"/>
  <c r="CV153" i="12"/>
  <c r="CT153" i="12"/>
  <c r="DH153" i="12"/>
  <c r="BS153" i="12"/>
  <c r="CE153" i="12"/>
  <c r="DE153" i="12"/>
  <c r="DS153" i="12"/>
  <c r="DY153" i="12"/>
  <c r="CZ153" i="12"/>
  <c r="DV153" i="12"/>
  <c r="CW153" i="12"/>
  <c r="DK153" i="12"/>
  <c r="DQ153" i="12"/>
  <c r="CR153" i="12"/>
  <c r="DN153" i="12"/>
  <c r="CO153" i="12"/>
  <c r="DC153" i="12"/>
  <c r="DI153" i="12"/>
  <c r="DW153" i="12"/>
  <c r="DF153" i="12"/>
  <c r="BQ153" i="12"/>
  <c r="CU153" i="12"/>
  <c r="DA153" i="12"/>
  <c r="DO153" i="12"/>
  <c r="CX153" i="12"/>
  <c r="DR153" i="12"/>
  <c r="CS153" i="12"/>
  <c r="CK153" i="12"/>
  <c r="DG153" i="12"/>
  <c r="CL153" i="12"/>
  <c r="CG153" i="12"/>
  <c r="CJ153" i="12"/>
  <c r="CP153" i="12"/>
  <c r="DT153" i="12"/>
  <c r="CD153" i="12"/>
  <c r="CB153" i="12"/>
  <c r="CA153" i="12"/>
  <c r="BZ153" i="12"/>
  <c r="BY153" i="12"/>
  <c r="BX153" i="12"/>
  <c r="BW153" i="12"/>
  <c r="BV153" i="12"/>
  <c r="CA413" i="14"/>
  <c r="CQ413" i="14"/>
  <c r="DY413" i="14"/>
  <c r="DG413" i="14"/>
  <c r="DC413" i="14"/>
  <c r="CZ413" i="14"/>
  <c r="CW413" i="14"/>
  <c r="CJ413" i="14"/>
  <c r="CK413" i="14"/>
  <c r="DQ413" i="14"/>
  <c r="CY413" i="14"/>
  <c r="BW413" i="14"/>
  <c r="BT413" i="14"/>
  <c r="BQ413" i="14"/>
  <c r="CH413" i="14"/>
  <c r="DI413" i="14"/>
  <c r="BS413" i="14"/>
  <c r="DV413" i="14"/>
  <c r="DT413" i="14"/>
  <c r="DR413" i="14"/>
  <c r="CL413" i="14"/>
  <c r="CM413" i="14"/>
  <c r="DA413" i="14"/>
  <c r="DN413" i="14"/>
  <c r="DL413" i="14"/>
  <c r="DJ413" i="14"/>
  <c r="DF413" i="14"/>
  <c r="BU413" i="14"/>
  <c r="CT413" i="14"/>
  <c r="BV413" i="14"/>
  <c r="BR413" i="14"/>
  <c r="DP413" i="14"/>
  <c r="CP413" i="14"/>
  <c r="DW413" i="14"/>
  <c r="DX413" i="14"/>
  <c r="DU413" i="14"/>
  <c r="DS413" i="14"/>
  <c r="DE413" i="14"/>
  <c r="DM413" i="14"/>
  <c r="CN413" i="14"/>
  <c r="DB413" i="14"/>
  <c r="CF413" i="14"/>
  <c r="CG413" i="14"/>
  <c r="DK413" i="14"/>
  <c r="CR413" i="14"/>
  <c r="CI413" i="14"/>
  <c r="CX413" i="14"/>
  <c r="CS413" i="14"/>
  <c r="CV413" i="14"/>
  <c r="DO413" i="14"/>
  <c r="CU413" i="14"/>
  <c r="CO413" i="14"/>
  <c r="DD413" i="14"/>
  <c r="DH413" i="14"/>
  <c r="CE413" i="14"/>
  <c r="CD413" i="14"/>
  <c r="CC413" i="14"/>
  <c r="CB413" i="14"/>
  <c r="BZ413" i="14"/>
  <c r="DZ475" i="13"/>
  <c r="CL485" i="13"/>
  <c r="CY485" i="13"/>
  <c r="CX485" i="13"/>
  <c r="CR485" i="13"/>
  <c r="CZ485" i="13"/>
  <c r="CP485" i="13"/>
  <c r="CM485" i="13"/>
  <c r="CQ485" i="13"/>
  <c r="CN485" i="13"/>
  <c r="CW485" i="13"/>
  <c r="CS485" i="13"/>
  <c r="CV485" i="13"/>
  <c r="CU485" i="13"/>
  <c r="CO485" i="13"/>
  <c r="DJ485" i="13"/>
  <c r="DM485" i="13"/>
  <c r="DF485" i="13"/>
  <c r="BZ485" i="13"/>
  <c r="BQ485" i="13"/>
  <c r="DZ485" i="13" s="1"/>
  <c r="CD485" i="13"/>
  <c r="DH485" i="13"/>
  <c r="DT485" i="13"/>
  <c r="DB485" i="13"/>
  <c r="CB485" i="13"/>
  <c r="BX485" i="13"/>
  <c r="DU485" i="13"/>
  <c r="DL485" i="13"/>
  <c r="BT485" i="13"/>
  <c r="BY485" i="13"/>
  <c r="DD485" i="13"/>
  <c r="DY485" i="13"/>
  <c r="DW485" i="13"/>
  <c r="BR485" i="13"/>
  <c r="DG485" i="13"/>
  <c r="DS485" i="13"/>
  <c r="DN485" i="13"/>
  <c r="DI485" i="13"/>
  <c r="DE485" i="13"/>
  <c r="BW485" i="13"/>
  <c r="DK485" i="13"/>
  <c r="CC485" i="13"/>
  <c r="CA485" i="13"/>
  <c r="DA485" i="13"/>
  <c r="BV485" i="13"/>
  <c r="DR485" i="13"/>
  <c r="DQ485" i="13"/>
  <c r="DP485" i="13"/>
  <c r="DC485" i="13"/>
  <c r="BU485" i="13"/>
  <c r="BS485" i="13"/>
  <c r="CE485" i="13"/>
  <c r="DO485" i="13"/>
  <c r="DX485" i="13"/>
  <c r="DV485" i="13"/>
  <c r="CT485" i="13"/>
  <c r="CK485" i="13"/>
  <c r="CJ485" i="13"/>
  <c r="CI485" i="13"/>
  <c r="CH485" i="13"/>
  <c r="BM221" i="12"/>
  <c r="BX221" i="12" s="1"/>
  <c r="BM214" i="12"/>
  <c r="BQ214" i="12" s="1"/>
  <c r="BM248" i="12"/>
  <c r="CY248" i="12" s="1"/>
  <c r="BM240" i="12"/>
  <c r="BM503" i="14"/>
  <c r="CX503" i="14" s="1"/>
  <c r="BM507" i="14"/>
  <c r="DB507" i="14" s="1"/>
  <c r="BM490" i="14"/>
  <c r="CK490" i="14" s="1"/>
  <c r="BM510" i="14"/>
  <c r="BM487" i="14"/>
  <c r="CH487" i="14" s="1"/>
  <c r="CV423" i="14"/>
  <c r="CS423" i="14"/>
  <c r="CZ423" i="14"/>
  <c r="DF423" i="14"/>
  <c r="BQ423" i="14"/>
  <c r="CC423" i="14"/>
  <c r="DO423" i="14"/>
  <c r="DK423" i="14"/>
  <c r="CQ423" i="14"/>
  <c r="BZ423" i="14"/>
  <c r="DR423" i="14"/>
  <c r="BU423" i="14"/>
  <c r="DG423" i="14"/>
  <c r="CE423" i="14"/>
  <c r="BR423" i="14"/>
  <c r="DJ423" i="14"/>
  <c r="DX423" i="14"/>
  <c r="CA423" i="14"/>
  <c r="DD423" i="14"/>
  <c r="CW423" i="14"/>
  <c r="DU423" i="14"/>
  <c r="CD423" i="14"/>
  <c r="DP423" i="14"/>
  <c r="BS423" i="14"/>
  <c r="BX423" i="14"/>
  <c r="CO423" i="14"/>
  <c r="DE423" i="14"/>
  <c r="DY423" i="14"/>
  <c r="CB423" i="14"/>
  <c r="DS423" i="14"/>
  <c r="BW423" i="14"/>
  <c r="CX423" i="14"/>
  <c r="CU423" i="14"/>
  <c r="DV423" i="14"/>
  <c r="CG423" i="14"/>
  <c r="DQ423" i="14"/>
  <c r="BT423" i="14"/>
  <c r="DL423" i="14"/>
  <c r="CP423" i="14"/>
  <c r="DA423" i="14"/>
  <c r="DW423" i="14"/>
  <c r="CT423" i="14"/>
  <c r="DT423" i="14"/>
  <c r="DN423" i="14"/>
  <c r="CF423" i="14"/>
  <c r="DB423" i="14"/>
  <c r="DM423" i="14"/>
  <c r="DC423" i="14"/>
  <c r="CR423" i="14"/>
  <c r="BV423" i="14"/>
  <c r="CY423" i="14"/>
  <c r="DI423" i="14"/>
  <c r="DH423" i="14"/>
  <c r="BY423" i="14"/>
  <c r="CN423" i="14"/>
  <c r="CM423" i="14"/>
  <c r="CL423" i="14"/>
  <c r="CK423" i="14"/>
  <c r="CJ423" i="14"/>
  <c r="BV405" i="14"/>
  <c r="CD405" i="14"/>
  <c r="CG405" i="14"/>
  <c r="DQ405" i="14"/>
  <c r="CZ405" i="14"/>
  <c r="DN405" i="14"/>
  <c r="CO405" i="14"/>
  <c r="DC405" i="14"/>
  <c r="CH405" i="14"/>
  <c r="DI405" i="14"/>
  <c r="CR405" i="14"/>
  <c r="DF405" i="14"/>
  <c r="DT405" i="14"/>
  <c r="CU405" i="14"/>
  <c r="BX405" i="14"/>
  <c r="CB405" i="14"/>
  <c r="DA405" i="14"/>
  <c r="DW405" i="14"/>
  <c r="CX405" i="14"/>
  <c r="DL405" i="14"/>
  <c r="CM405" i="14"/>
  <c r="CI405" i="14"/>
  <c r="CA405" i="14"/>
  <c r="CJ405" i="14"/>
  <c r="CS405" i="14"/>
  <c r="DO405" i="14"/>
  <c r="CP405" i="14"/>
  <c r="DD405" i="14"/>
  <c r="DR405" i="14"/>
  <c r="CE405" i="14"/>
  <c r="DX405" i="14"/>
  <c r="CY405" i="14"/>
  <c r="DM405" i="14"/>
  <c r="CN405" i="14"/>
  <c r="DB405" i="14"/>
  <c r="BY405" i="14"/>
  <c r="DP405" i="14"/>
  <c r="CQ405" i="14"/>
  <c r="DE405" i="14"/>
  <c r="DS405" i="14"/>
  <c r="CT405" i="14"/>
  <c r="BZ405" i="14"/>
  <c r="DY405" i="14"/>
  <c r="DK405" i="14"/>
  <c r="CK405" i="14"/>
  <c r="DJ405" i="14"/>
  <c r="DH405" i="14"/>
  <c r="CL405" i="14"/>
  <c r="CC405" i="14"/>
  <c r="DG405" i="14"/>
  <c r="CF405" i="14"/>
  <c r="DU405" i="14"/>
  <c r="BW405" i="14"/>
  <c r="CW405" i="14"/>
  <c r="DV405" i="14"/>
  <c r="CV405" i="14"/>
  <c r="BU405" i="14"/>
  <c r="BT405" i="14"/>
  <c r="BS405" i="14"/>
  <c r="BR405" i="14"/>
  <c r="M27" i="9"/>
  <c r="L27" i="22" s="1"/>
  <c r="DU446" i="14"/>
  <c r="DM446" i="14"/>
  <c r="DY446" i="14"/>
  <c r="CE446" i="14"/>
  <c r="CP446" i="14"/>
  <c r="CA446" i="14"/>
  <c r="CJ446" i="14"/>
  <c r="CS446" i="14"/>
  <c r="DW446" i="14"/>
  <c r="DX446" i="14"/>
  <c r="DP446" i="14"/>
  <c r="DV446" i="14"/>
  <c r="BW446" i="14"/>
  <c r="CF446" i="14"/>
  <c r="DD446" i="14"/>
  <c r="BX446" i="14"/>
  <c r="CG446" i="14"/>
  <c r="DB446" i="14"/>
  <c r="BT446" i="14"/>
  <c r="CO446" i="14"/>
  <c r="CW446" i="14"/>
  <c r="BQ446" i="14"/>
  <c r="DZ446" i="14" s="1"/>
  <c r="DR446" i="14"/>
  <c r="CT446" i="14"/>
  <c r="CX446" i="14"/>
  <c r="BZ446" i="14"/>
  <c r="CI446" i="14"/>
  <c r="CR446" i="14"/>
  <c r="DO446" i="14"/>
  <c r="DL446" i="14"/>
  <c r="DC446" i="14"/>
  <c r="CD446" i="14"/>
  <c r="CB446" i="14"/>
  <c r="CK446" i="14"/>
  <c r="CV446" i="14"/>
  <c r="DT446" i="14"/>
  <c r="DQ446" i="14"/>
  <c r="DS446" i="14"/>
  <c r="CU446" i="14"/>
  <c r="BV446" i="14"/>
  <c r="BR446" i="14"/>
  <c r="BY446" i="14"/>
  <c r="CH446" i="14"/>
  <c r="CY446" i="14"/>
  <c r="BU446" i="14"/>
  <c r="CM446" i="14"/>
  <c r="BS446" i="14"/>
  <c r="CL446" i="14"/>
  <c r="CC446" i="14"/>
  <c r="CN446" i="14"/>
  <c r="CQ446" i="14"/>
  <c r="DN446" i="14"/>
  <c r="CZ446" i="14"/>
  <c r="DA446" i="14"/>
  <c r="DK446" i="14"/>
  <c r="DJ446" i="14"/>
  <c r="DI446" i="14"/>
  <c r="DH446" i="14"/>
  <c r="DG446" i="14"/>
  <c r="DT443" i="14"/>
  <c r="DI443" i="14"/>
  <c r="DL443" i="14"/>
  <c r="BY443" i="14"/>
  <c r="BZ443" i="14"/>
  <c r="BV443" i="14"/>
  <c r="CD443" i="14"/>
  <c r="CB443" i="14"/>
  <c r="BQ443" i="14"/>
  <c r="DZ443" i="14" s="1"/>
  <c r="DY443" i="14"/>
  <c r="DW443" i="14"/>
  <c r="BT443" i="14"/>
  <c r="BR443" i="14"/>
  <c r="DN443" i="14"/>
  <c r="DK443" i="14"/>
  <c r="CU443" i="14"/>
  <c r="CS443" i="14"/>
  <c r="DA443" i="14"/>
  <c r="CY443" i="14"/>
  <c r="CV443" i="14"/>
  <c r="DR443" i="14"/>
  <c r="DP443" i="14"/>
  <c r="CM443" i="14"/>
  <c r="CI443" i="14"/>
  <c r="CQ443" i="14"/>
  <c r="CN443" i="14"/>
  <c r="CK443" i="14"/>
  <c r="DQ443" i="14"/>
  <c r="CW443" i="14"/>
  <c r="BW443" i="14"/>
  <c r="DX443" i="14"/>
  <c r="BU443" i="14"/>
  <c r="BS443" i="14"/>
  <c r="DS443" i="14"/>
  <c r="DJ443" i="14"/>
  <c r="CO443" i="14"/>
  <c r="CT443" i="14"/>
  <c r="CR443" i="14"/>
  <c r="CZ443" i="14"/>
  <c r="CX443" i="14"/>
  <c r="DM443" i="14"/>
  <c r="CP443" i="14"/>
  <c r="DV443" i="14"/>
  <c r="CC443" i="14"/>
  <c r="CG443" i="14"/>
  <c r="CL443" i="14"/>
  <c r="DU443" i="14"/>
  <c r="CE443" i="14"/>
  <c r="CA443" i="14"/>
  <c r="BX443" i="14"/>
  <c r="CH443" i="14"/>
  <c r="CF443" i="14"/>
  <c r="CJ443" i="14"/>
  <c r="DO443" i="14"/>
  <c r="DH443" i="14"/>
  <c r="DG443" i="14"/>
  <c r="DF443" i="14"/>
  <c r="DE443" i="14"/>
  <c r="DD443" i="14"/>
  <c r="CP482" i="13"/>
  <c r="CV482" i="13"/>
  <c r="CR482" i="13"/>
  <c r="CK482" i="13"/>
  <c r="CI482" i="13"/>
  <c r="BQ482" i="13"/>
  <c r="BW482" i="13"/>
  <c r="DW482" i="13"/>
  <c r="BV482" i="13"/>
  <c r="DI482" i="13"/>
  <c r="DP482" i="13"/>
  <c r="CX482" i="13"/>
  <c r="DT482" i="13"/>
  <c r="DX482" i="13"/>
  <c r="DG482" i="13"/>
  <c r="DQ482" i="13"/>
  <c r="BR482" i="13"/>
  <c r="DL482" i="13"/>
  <c r="CA482" i="13"/>
  <c r="DA482" i="13"/>
  <c r="CL482" i="13"/>
  <c r="CJ482" i="13"/>
  <c r="CS482" i="13"/>
  <c r="DD482" i="13"/>
  <c r="DH482" i="13"/>
  <c r="DV482" i="13"/>
  <c r="BU482" i="13"/>
  <c r="CY482" i="13"/>
  <c r="DU482" i="13"/>
  <c r="BX482" i="13"/>
  <c r="CZ482" i="13"/>
  <c r="DF482" i="13"/>
  <c r="DY482" i="13"/>
  <c r="CO482" i="13"/>
  <c r="CW482" i="13"/>
  <c r="DM482" i="13"/>
  <c r="DS482" i="13"/>
  <c r="CB482" i="13"/>
  <c r="BZ482" i="13"/>
  <c r="DO482" i="13"/>
  <c r="CT482" i="13"/>
  <c r="CN482" i="13"/>
  <c r="DC482" i="13"/>
  <c r="DB482" i="13"/>
  <c r="CQ482" i="13"/>
  <c r="CU482" i="13"/>
  <c r="DE482" i="13"/>
  <c r="DK482" i="13"/>
  <c r="BT482" i="13"/>
  <c r="DR482" i="13"/>
  <c r="DN482" i="13"/>
  <c r="CM482" i="13"/>
  <c r="BY482" i="13"/>
  <c r="DJ482" i="13"/>
  <c r="BS482" i="13"/>
  <c r="CH482" i="13"/>
  <c r="CG482" i="13"/>
  <c r="CF482" i="13"/>
  <c r="CE482" i="13"/>
  <c r="CG481" i="13"/>
  <c r="CH481" i="13"/>
  <c r="CP481" i="13"/>
  <c r="CU481" i="13"/>
  <c r="CV481" i="13"/>
  <c r="CK481" i="13"/>
  <c r="CS481" i="13"/>
  <c r="DP481" i="13"/>
  <c r="CA481" i="13"/>
  <c r="BR481" i="13"/>
  <c r="BY481" i="13"/>
  <c r="CW481" i="13"/>
  <c r="CZ481" i="13"/>
  <c r="DR481" i="13"/>
  <c r="CQ481" i="13"/>
  <c r="DH481" i="13"/>
  <c r="BS481" i="13"/>
  <c r="DK481" i="13"/>
  <c r="DS481" i="13"/>
  <c r="DB481" i="13"/>
  <c r="DY481" i="13"/>
  <c r="DT481" i="13"/>
  <c r="DJ481" i="13"/>
  <c r="CJ481" i="13"/>
  <c r="CT481" i="13"/>
  <c r="CR481" i="13"/>
  <c r="DQ481" i="13"/>
  <c r="BT481" i="13"/>
  <c r="DL481" i="13"/>
  <c r="DV481" i="13"/>
  <c r="BW481" i="13"/>
  <c r="CL481" i="13"/>
  <c r="CI481" i="13"/>
  <c r="CM481" i="13"/>
  <c r="DI481" i="13"/>
  <c r="DW481" i="13"/>
  <c r="DD481" i="13"/>
  <c r="DF481" i="13"/>
  <c r="DM481" i="13"/>
  <c r="DA481" i="13"/>
  <c r="DO481" i="13"/>
  <c r="BX481" i="13"/>
  <c r="BZ481" i="13"/>
  <c r="BV481" i="13"/>
  <c r="CN481" i="13"/>
  <c r="CO481" i="13"/>
  <c r="DX481" i="13"/>
  <c r="CY481" i="13"/>
  <c r="CX481" i="13"/>
  <c r="BQ481" i="13"/>
  <c r="BU481" i="13"/>
  <c r="DG481" i="13"/>
  <c r="DN481" i="13"/>
  <c r="DU481" i="13"/>
  <c r="DC481" i="13"/>
  <c r="DE481" i="13"/>
  <c r="CF481" i="13"/>
  <c r="CE481" i="13"/>
  <c r="CD481" i="13"/>
  <c r="BY413" i="14"/>
  <c r="DZ370" i="14"/>
  <c r="CC225" i="12"/>
  <c r="BW154" i="12"/>
  <c r="CK154" i="12"/>
  <c r="CL154" i="12"/>
  <c r="CI154" i="12"/>
  <c r="CH154" i="12"/>
  <c r="CJ154" i="12"/>
  <c r="DA154" i="12"/>
  <c r="DW154" i="12"/>
  <c r="DF154" i="12"/>
  <c r="BQ154" i="12"/>
  <c r="CU154" i="12"/>
  <c r="CM154" i="12"/>
  <c r="CS154" i="12"/>
  <c r="DO154" i="12"/>
  <c r="CX154" i="12"/>
  <c r="DT154" i="12"/>
  <c r="DR154" i="12"/>
  <c r="DX154" i="12"/>
  <c r="DG154" i="12"/>
  <c r="CP154" i="12"/>
  <c r="DL154" i="12"/>
  <c r="DJ154" i="12"/>
  <c r="DP154" i="12"/>
  <c r="CY154" i="12"/>
  <c r="BR154" i="12"/>
  <c r="DD154" i="12"/>
  <c r="DB154" i="12"/>
  <c r="CG154" i="12"/>
  <c r="DH154" i="12"/>
  <c r="CQ154" i="12"/>
  <c r="DU154" i="12"/>
  <c r="CV154" i="12"/>
  <c r="CT154" i="12"/>
  <c r="CO154" i="12"/>
  <c r="DY154" i="12"/>
  <c r="CZ154" i="12"/>
  <c r="BS154" i="12"/>
  <c r="DM154" i="12"/>
  <c r="DS154" i="12"/>
  <c r="DQ154" i="12"/>
  <c r="CR154" i="12"/>
  <c r="DV154" i="12"/>
  <c r="DE154" i="12"/>
  <c r="DK154" i="12"/>
  <c r="CF154" i="12"/>
  <c r="DC154" i="12"/>
  <c r="DI154" i="12"/>
  <c r="BT154" i="12"/>
  <c r="DN154" i="12"/>
  <c r="CW154" i="12"/>
  <c r="CN154" i="12"/>
  <c r="CE154" i="12"/>
  <c r="CD154" i="12"/>
  <c r="CC154" i="12"/>
  <c r="CB154" i="12"/>
  <c r="CA154" i="12"/>
  <c r="BZ154" i="12"/>
  <c r="BY154" i="12"/>
  <c r="BX154" i="12"/>
  <c r="BX406" i="14"/>
  <c r="CG406" i="14"/>
  <c r="DC406" i="14"/>
  <c r="DY406" i="14"/>
  <c r="CZ406" i="14"/>
  <c r="DN406" i="14"/>
  <c r="CO406" i="14"/>
  <c r="CC406" i="14"/>
  <c r="DT406" i="14"/>
  <c r="CU406" i="14"/>
  <c r="DQ406" i="14"/>
  <c r="CR406" i="14"/>
  <c r="DF406" i="14"/>
  <c r="CA406" i="14"/>
  <c r="CK406" i="14"/>
  <c r="DL406" i="14"/>
  <c r="CM406" i="14"/>
  <c r="DI406" i="14"/>
  <c r="DW406" i="14"/>
  <c r="CX406" i="14"/>
  <c r="CB406" i="14"/>
  <c r="BZ406" i="14"/>
  <c r="CF406" i="14"/>
  <c r="DD406" i="14"/>
  <c r="DR406" i="14"/>
  <c r="DA406" i="14"/>
  <c r="DO406" i="14"/>
  <c r="CP406" i="14"/>
  <c r="CN406" i="14"/>
  <c r="DB406" i="14"/>
  <c r="DX406" i="14"/>
  <c r="CY406" i="14"/>
  <c r="DM406" i="14"/>
  <c r="CI406" i="14"/>
  <c r="CD406" i="14"/>
  <c r="CE406" i="14"/>
  <c r="BY406" i="14"/>
  <c r="DS406" i="14"/>
  <c r="CT406" i="14"/>
  <c r="DP406" i="14"/>
  <c r="CQ406" i="14"/>
  <c r="DE406" i="14"/>
  <c r="CH406" i="14"/>
  <c r="CV406" i="14"/>
  <c r="DU406" i="14"/>
  <c r="CJ406" i="14"/>
  <c r="DK406" i="14"/>
  <c r="CW406" i="14"/>
  <c r="DJ406" i="14"/>
  <c r="CL406" i="14"/>
  <c r="DH406" i="14"/>
  <c r="DG406" i="14"/>
  <c r="DV406" i="14"/>
  <c r="CS406" i="14"/>
  <c r="BW406" i="14"/>
  <c r="BV406" i="14"/>
  <c r="BU406" i="14"/>
  <c r="BT406" i="14"/>
  <c r="BS406" i="14"/>
  <c r="CQ431" i="14"/>
  <c r="DB173" i="12"/>
  <c r="DH173" i="12"/>
  <c r="DF173" i="12"/>
  <c r="CZ173" i="12"/>
  <c r="DE173" i="12"/>
  <c r="DC173" i="12"/>
  <c r="DA173" i="12"/>
  <c r="DD173" i="12"/>
  <c r="DG173" i="12"/>
  <c r="DW173" i="12"/>
  <c r="BY173" i="12"/>
  <c r="CM173" i="12"/>
  <c r="BU173" i="12"/>
  <c r="BZ173" i="12"/>
  <c r="DO173" i="12"/>
  <c r="BQ173" i="12"/>
  <c r="CE173" i="12"/>
  <c r="DV173" i="12"/>
  <c r="BV173" i="12"/>
  <c r="CI173" i="12"/>
  <c r="DT173" i="12"/>
  <c r="BW173" i="12"/>
  <c r="DR173" i="12"/>
  <c r="BR173" i="12"/>
  <c r="DX173" i="12"/>
  <c r="CA173" i="12"/>
  <c r="DL173" i="12"/>
  <c r="DY173" i="12"/>
  <c r="CL173" i="12"/>
  <c r="CY173" i="12"/>
  <c r="DP173" i="12"/>
  <c r="BS173" i="12"/>
  <c r="CF173" i="12"/>
  <c r="DQ173" i="12"/>
  <c r="DN173" i="12"/>
  <c r="CJ173" i="12"/>
  <c r="DU173" i="12"/>
  <c r="BX173" i="12"/>
  <c r="DI173" i="12"/>
  <c r="CH173" i="12"/>
  <c r="CB173" i="12"/>
  <c r="DM173" i="12"/>
  <c r="DS173" i="12"/>
  <c r="CK173" i="12"/>
  <c r="DJ173" i="12"/>
  <c r="BT173" i="12"/>
  <c r="CG173" i="12"/>
  <c r="DK173" i="12"/>
  <c r="CC173" i="12"/>
  <c r="CD173" i="12"/>
  <c r="CX173" i="12"/>
  <c r="CW173" i="12"/>
  <c r="CV173" i="12"/>
  <c r="CU173" i="12"/>
  <c r="CT173" i="12"/>
  <c r="CS173" i="12"/>
  <c r="CR173" i="12"/>
  <c r="CQ173" i="12"/>
  <c r="CP173" i="12"/>
  <c r="CA155" i="12"/>
  <c r="CK155" i="12"/>
  <c r="CP155" i="12"/>
  <c r="CH155" i="12"/>
  <c r="CM155" i="12"/>
  <c r="CI155" i="12"/>
  <c r="BQ155" i="12"/>
  <c r="CU155" i="12"/>
  <c r="DA155" i="12"/>
  <c r="BT155" i="12"/>
  <c r="DN155" i="12"/>
  <c r="CJ155" i="12"/>
  <c r="DT155" i="12"/>
  <c r="DR155" i="12"/>
  <c r="CS155" i="12"/>
  <c r="DW155" i="12"/>
  <c r="DF155" i="12"/>
  <c r="DL155" i="12"/>
  <c r="DJ155" i="12"/>
  <c r="BU155" i="12"/>
  <c r="DO155" i="12"/>
  <c r="CX155" i="12"/>
  <c r="CO155" i="12"/>
  <c r="DD155" i="12"/>
  <c r="DB155" i="12"/>
  <c r="DX155" i="12"/>
  <c r="DG155" i="12"/>
  <c r="BR155" i="12"/>
  <c r="DU155" i="12"/>
  <c r="CV155" i="12"/>
  <c r="CT155" i="12"/>
  <c r="DP155" i="12"/>
  <c r="CY155" i="12"/>
  <c r="CG155" i="12"/>
  <c r="DM155" i="12"/>
  <c r="DS155" i="12"/>
  <c r="DY155" i="12"/>
  <c r="DH155" i="12"/>
  <c r="CQ155" i="12"/>
  <c r="CL155" i="12"/>
  <c r="DE155" i="12"/>
  <c r="DK155" i="12"/>
  <c r="DQ155" i="12"/>
  <c r="CZ155" i="12"/>
  <c r="BS155" i="12"/>
  <c r="DC155" i="12"/>
  <c r="CW155" i="12"/>
  <c r="DI155" i="12"/>
  <c r="CN155" i="12"/>
  <c r="CR155" i="12"/>
  <c r="DV155" i="12"/>
  <c r="CF155" i="12"/>
  <c r="CE155" i="12"/>
  <c r="CD155" i="12"/>
  <c r="CC155" i="12"/>
  <c r="CB155" i="12"/>
  <c r="BZ155" i="12"/>
  <c r="BY155" i="12"/>
  <c r="BX155" i="12"/>
  <c r="DZ87" i="12"/>
  <c r="DJ495" i="13"/>
  <c r="DF495" i="13"/>
  <c r="DB495" i="13"/>
  <c r="CX495" i="13"/>
  <c r="DG495" i="13"/>
  <c r="DE495" i="13"/>
  <c r="DI495" i="13"/>
  <c r="CW495" i="13"/>
  <c r="CV495" i="13"/>
  <c r="CZ495" i="13"/>
  <c r="DA495" i="13"/>
  <c r="DH495" i="13"/>
  <c r="DQ495" i="13"/>
  <c r="DX495" i="13"/>
  <c r="BU495" i="13"/>
  <c r="CH495" i="13"/>
  <c r="BT495" i="13"/>
  <c r="CM495" i="13"/>
  <c r="BR495" i="13"/>
  <c r="DU495" i="13"/>
  <c r="DK495" i="13"/>
  <c r="DP495" i="13"/>
  <c r="CF495" i="13"/>
  <c r="DT495" i="13"/>
  <c r="DM495" i="13"/>
  <c r="DW495" i="13"/>
  <c r="CB495" i="13"/>
  <c r="DC495" i="13"/>
  <c r="DN495" i="13"/>
  <c r="CE495" i="13"/>
  <c r="DL495" i="13"/>
  <c r="CD495" i="13"/>
  <c r="CJ495" i="13"/>
  <c r="CO495" i="13"/>
  <c r="BW495" i="13"/>
  <c r="CL495" i="13"/>
  <c r="DO495" i="13"/>
  <c r="CA495" i="13"/>
  <c r="DD495" i="13"/>
  <c r="DS495" i="13"/>
  <c r="CG495" i="13"/>
  <c r="DV495" i="13"/>
  <c r="BZ495" i="13"/>
  <c r="BX495" i="13"/>
  <c r="BQ495" i="13"/>
  <c r="DZ495" i="13" s="1"/>
  <c r="BV495" i="13"/>
  <c r="CY495" i="13"/>
  <c r="DR495" i="13"/>
  <c r="BY495" i="13"/>
  <c r="CK495" i="13"/>
  <c r="CI495" i="13"/>
  <c r="CN495" i="13"/>
  <c r="DY495" i="13"/>
  <c r="CC495" i="13"/>
  <c r="BS495" i="13"/>
  <c r="CU495" i="13"/>
  <c r="CT495" i="13"/>
  <c r="CS495" i="13"/>
  <c r="CR495" i="13"/>
  <c r="CY503" i="13"/>
  <c r="BM276" i="12"/>
  <c r="BQ276" i="12" s="1"/>
  <c r="DZ91" i="12"/>
  <c r="BU471" i="13"/>
  <c r="CG471" i="13"/>
  <c r="BZ471" i="13"/>
  <c r="CJ471" i="13"/>
  <c r="CE471" i="13"/>
  <c r="BX471" i="13"/>
  <c r="CA471" i="13"/>
  <c r="CK471" i="13"/>
  <c r="CL471" i="13"/>
  <c r="CH471" i="13"/>
  <c r="DN471" i="13"/>
  <c r="CO471" i="13"/>
  <c r="DA471" i="13"/>
  <c r="DI471" i="13"/>
  <c r="DS471" i="13"/>
  <c r="CX471" i="13"/>
  <c r="CY471" i="13"/>
  <c r="CC471" i="13"/>
  <c r="BY471" i="13"/>
  <c r="DF471" i="13"/>
  <c r="BQ471" i="13"/>
  <c r="DO471" i="13"/>
  <c r="DC471" i="13"/>
  <c r="CT471" i="13"/>
  <c r="DX471" i="13"/>
  <c r="DT471" i="13"/>
  <c r="DY471" i="13"/>
  <c r="DP471" i="13"/>
  <c r="CP471" i="13"/>
  <c r="DL471" i="13"/>
  <c r="DK471" i="13"/>
  <c r="CS471" i="13"/>
  <c r="DH471" i="13"/>
  <c r="DU471" i="13"/>
  <c r="DD471" i="13"/>
  <c r="CU471" i="13"/>
  <c r="DR471" i="13"/>
  <c r="CF471" i="13"/>
  <c r="CI471" i="13"/>
  <c r="CZ471" i="13"/>
  <c r="DM471" i="13"/>
  <c r="CV471" i="13"/>
  <c r="DW471" i="13"/>
  <c r="DJ471" i="13"/>
  <c r="CD471" i="13"/>
  <c r="CW471" i="13"/>
  <c r="CQ471" i="13"/>
  <c r="CM471" i="13"/>
  <c r="CR471" i="13"/>
  <c r="DE471" i="13"/>
  <c r="CN471" i="13"/>
  <c r="DG471" i="13"/>
  <c r="DB471" i="13"/>
  <c r="CB471" i="13"/>
  <c r="DV471" i="13"/>
  <c r="DQ471" i="13"/>
  <c r="BW471" i="13"/>
  <c r="BV471" i="13"/>
  <c r="BT471" i="13"/>
  <c r="CJ162" i="12"/>
  <c r="CO162" i="12"/>
  <c r="CS162" i="12"/>
  <c r="CP162" i="12"/>
  <c r="CQ162" i="12"/>
  <c r="CW162" i="12"/>
  <c r="CR162" i="12"/>
  <c r="DX162" i="12"/>
  <c r="DG162" i="12"/>
  <c r="BZ162" i="12"/>
  <c r="DL162" i="12"/>
  <c r="DJ162" i="12"/>
  <c r="CT162" i="12"/>
  <c r="CU162" i="12"/>
  <c r="DP162" i="12"/>
  <c r="CY162" i="12"/>
  <c r="BR162" i="12"/>
  <c r="DD162" i="12"/>
  <c r="DB162" i="12"/>
  <c r="CV162" i="12"/>
  <c r="DH162" i="12"/>
  <c r="CA162" i="12"/>
  <c r="DU162" i="12"/>
  <c r="BX162" i="12"/>
  <c r="BV162" i="12"/>
  <c r="DY162" i="12"/>
  <c r="CZ162" i="12"/>
  <c r="BS162" i="12"/>
  <c r="DM162" i="12"/>
  <c r="DS162" i="12"/>
  <c r="CN162" i="12"/>
  <c r="DQ162" i="12"/>
  <c r="CB162" i="12"/>
  <c r="DV162" i="12"/>
  <c r="DE162" i="12"/>
  <c r="DK162" i="12"/>
  <c r="DI162" i="12"/>
  <c r="BT162" i="12"/>
  <c r="DN162" i="12"/>
  <c r="BY162" i="12"/>
  <c r="DC162" i="12"/>
  <c r="DA162" i="12"/>
  <c r="DW162" i="12"/>
  <c r="DF162" i="12"/>
  <c r="BQ162" i="12"/>
  <c r="BW162" i="12"/>
  <c r="CX162" i="12"/>
  <c r="DT162" i="12"/>
  <c r="DR162" i="12"/>
  <c r="DO162" i="12"/>
  <c r="BU162" i="12"/>
  <c r="CM162" i="12"/>
  <c r="CL162" i="12"/>
  <c r="CK162" i="12"/>
  <c r="CI162" i="12"/>
  <c r="CH162" i="12"/>
  <c r="CG162" i="12"/>
  <c r="CF162" i="12"/>
  <c r="CE162" i="12"/>
  <c r="CX502" i="13"/>
  <c r="DE177" i="12"/>
  <c r="DI177" i="12"/>
  <c r="DH177" i="12"/>
  <c r="DL177" i="12"/>
  <c r="DK177" i="12"/>
  <c r="CB177" i="12"/>
  <c r="DU177" i="12"/>
  <c r="CF177" i="12"/>
  <c r="CK177" i="12"/>
  <c r="CP177" i="12"/>
  <c r="DJ177" i="12"/>
  <c r="BT177" i="12"/>
  <c r="DM177" i="12"/>
  <c r="BX177" i="12"/>
  <c r="CC177" i="12"/>
  <c r="DR177" i="12"/>
  <c r="DW177" i="12"/>
  <c r="CO177" i="12"/>
  <c r="DS177" i="12"/>
  <c r="BU177" i="12"/>
  <c r="CL177" i="12"/>
  <c r="DO177" i="12"/>
  <c r="CG177" i="12"/>
  <c r="CM177" i="12"/>
  <c r="CD177" i="12"/>
  <c r="DN177" i="12"/>
  <c r="DF177" i="12"/>
  <c r="CQ177" i="12"/>
  <c r="BY177" i="12"/>
  <c r="CE177" i="12"/>
  <c r="BZ177" i="12"/>
  <c r="CH177" i="12"/>
  <c r="DG177" i="12"/>
  <c r="DX177" i="12"/>
  <c r="CI177" i="12"/>
  <c r="BQ177" i="12"/>
  <c r="BW177" i="12"/>
  <c r="BV177" i="12"/>
  <c r="DC177" i="12"/>
  <c r="DP177" i="12"/>
  <c r="CA177" i="12"/>
  <c r="DT177" i="12"/>
  <c r="DY177" i="12"/>
  <c r="BR177" i="12"/>
  <c r="DD177" i="12"/>
  <c r="CJ177" i="12"/>
  <c r="CN177" i="12"/>
  <c r="BS177" i="12"/>
  <c r="DQ177" i="12"/>
  <c r="DV177" i="12"/>
  <c r="DB177" i="12"/>
  <c r="DA177" i="12"/>
  <c r="CZ177" i="12"/>
  <c r="CY177" i="12"/>
  <c r="CX177" i="12"/>
  <c r="CW177" i="12"/>
  <c r="CV177" i="12"/>
  <c r="CU177" i="12"/>
  <c r="CT177" i="12"/>
  <c r="BM242" i="12"/>
  <c r="CS242" i="12" s="1"/>
  <c r="CB412" i="14"/>
  <c r="CF412" i="14"/>
  <c r="DC412" i="14"/>
  <c r="DL412" i="14"/>
  <c r="DI412" i="14"/>
  <c r="DG412" i="14"/>
  <c r="CS412" i="14"/>
  <c r="CN412" i="14"/>
  <c r="DU412" i="14"/>
  <c r="CU412" i="14"/>
  <c r="DA412" i="14"/>
  <c r="CY412" i="14"/>
  <c r="CV412" i="14"/>
  <c r="CE412" i="14"/>
  <c r="CP412" i="14"/>
  <c r="CH412" i="14"/>
  <c r="CL412" i="14"/>
  <c r="CM412" i="14"/>
  <c r="DM412" i="14"/>
  <c r="DX412" i="14"/>
  <c r="BU412" i="14"/>
  <c r="BS412" i="14"/>
  <c r="DP412" i="14"/>
  <c r="DE412" i="14"/>
  <c r="DN412" i="14"/>
  <c r="DV412" i="14"/>
  <c r="DR412" i="14"/>
  <c r="DF412" i="14"/>
  <c r="CO412" i="14"/>
  <c r="CQ412" i="14"/>
  <c r="CJ412" i="14"/>
  <c r="BQ412" i="14"/>
  <c r="CR412" i="14"/>
  <c r="CZ412" i="14"/>
  <c r="CX412" i="14"/>
  <c r="DY412" i="14"/>
  <c r="CD412" i="14"/>
  <c r="DS412" i="14"/>
  <c r="BV412" i="14"/>
  <c r="BT412" i="14"/>
  <c r="BR412" i="14"/>
  <c r="DO412" i="14"/>
  <c r="CK412" i="14"/>
  <c r="DQ412" i="14"/>
  <c r="CW412" i="14"/>
  <c r="CT412" i="14"/>
  <c r="DK412" i="14"/>
  <c r="DD412" i="14"/>
  <c r="DB412" i="14"/>
  <c r="CG412" i="14"/>
  <c r="DJ412" i="14"/>
  <c r="DT412" i="14"/>
  <c r="DH412" i="14"/>
  <c r="CI412" i="14"/>
  <c r="DW412" i="14"/>
  <c r="CC412" i="14"/>
  <c r="CA412" i="14"/>
  <c r="BZ412" i="14"/>
  <c r="BY412" i="14"/>
  <c r="DE506" i="13"/>
  <c r="DG506" i="13"/>
  <c r="DP506" i="13"/>
  <c r="DH506" i="13"/>
  <c r="DR506" i="13"/>
  <c r="CD506" i="13"/>
  <c r="CZ506" i="13"/>
  <c r="CI506" i="13"/>
  <c r="BR506" i="13"/>
  <c r="CE506" i="13"/>
  <c r="DT506" i="13"/>
  <c r="DM506" i="13"/>
  <c r="DQ506" i="13"/>
  <c r="BV506" i="13"/>
  <c r="CR506" i="13"/>
  <c r="CA506" i="13"/>
  <c r="CW506" i="13"/>
  <c r="BW506" i="13"/>
  <c r="DN506" i="13"/>
  <c r="DY506" i="13"/>
  <c r="CJ506" i="13"/>
  <c r="BS506" i="13"/>
  <c r="CO506" i="13"/>
  <c r="CF506" i="13"/>
  <c r="DU506" i="13"/>
  <c r="CS506" i="13"/>
  <c r="CB506" i="13"/>
  <c r="DV506" i="13"/>
  <c r="CG506" i="13"/>
  <c r="CN506" i="13"/>
  <c r="CK506" i="13"/>
  <c r="BT506" i="13"/>
  <c r="CX506" i="13"/>
  <c r="BY506" i="13"/>
  <c r="BX506" i="13"/>
  <c r="DI506" i="13"/>
  <c r="DK506" i="13"/>
  <c r="DL506" i="13"/>
  <c r="CC506" i="13"/>
  <c r="DW506" i="13"/>
  <c r="CP506" i="13"/>
  <c r="BQ506" i="13"/>
  <c r="DZ506" i="13" s="1"/>
  <c r="CV506" i="13"/>
  <c r="DS506" i="13"/>
  <c r="DX506" i="13"/>
  <c r="BZ506" i="13"/>
  <c r="CT506" i="13"/>
  <c r="BU506" i="13"/>
  <c r="CY506" i="13"/>
  <c r="CH506" i="13"/>
  <c r="CU506" i="13"/>
  <c r="DO506" i="13"/>
  <c r="DJ506" i="13"/>
  <c r="CL506" i="13"/>
  <c r="CQ506" i="13"/>
  <c r="CM506" i="13"/>
  <c r="DF506" i="13"/>
  <c r="DD506" i="13"/>
  <c r="DC506" i="13"/>
  <c r="DM509" i="13"/>
  <c r="DO509" i="13"/>
  <c r="DK509" i="13"/>
  <c r="DL509" i="13"/>
  <c r="DV509" i="13"/>
  <c r="DX509" i="13"/>
  <c r="DU509" i="13"/>
  <c r="DS509" i="13"/>
  <c r="CW509" i="13"/>
  <c r="BX509" i="13"/>
  <c r="CL509" i="13"/>
  <c r="BU509" i="13"/>
  <c r="CR509" i="13"/>
  <c r="CO509" i="13"/>
  <c r="DC509" i="13"/>
  <c r="CD509" i="13"/>
  <c r="CY509" i="13"/>
  <c r="CB509" i="13"/>
  <c r="DR509" i="13"/>
  <c r="DW509" i="13"/>
  <c r="DQ509" i="13"/>
  <c r="CG509" i="13"/>
  <c r="CU509" i="13"/>
  <c r="BV509" i="13"/>
  <c r="CQ509" i="13"/>
  <c r="CZ509" i="13"/>
  <c r="CX509" i="13"/>
  <c r="BY509" i="13"/>
  <c r="CM509" i="13"/>
  <c r="DY509" i="13"/>
  <c r="CI509" i="13"/>
  <c r="DT509" i="13"/>
  <c r="CP509" i="13"/>
  <c r="BQ509" i="13"/>
  <c r="DZ509" i="13" s="1"/>
  <c r="CE509" i="13"/>
  <c r="DA509" i="13"/>
  <c r="CA509" i="13"/>
  <c r="CH509" i="13"/>
  <c r="CV509" i="13"/>
  <c r="BW509" i="13"/>
  <c r="CS509" i="13"/>
  <c r="BS509" i="13"/>
  <c r="CF509" i="13"/>
  <c r="CC509" i="13"/>
  <c r="DN509" i="13"/>
  <c r="BZ509" i="13"/>
  <c r="CN509" i="13"/>
  <c r="DB509" i="13"/>
  <c r="CK509" i="13"/>
  <c r="BT509" i="13"/>
  <c r="BR509" i="13"/>
  <c r="CT509" i="13"/>
  <c r="CJ509" i="13"/>
  <c r="DP509" i="13"/>
  <c r="DJ509" i="13"/>
  <c r="DI509" i="13"/>
  <c r="DH509" i="13"/>
  <c r="DG509" i="13"/>
  <c r="DF509" i="13"/>
  <c r="DE172" i="12"/>
  <c r="DC172" i="12"/>
  <c r="DG172" i="12"/>
  <c r="DB172" i="12"/>
  <c r="CY172" i="12"/>
  <c r="DA172" i="12"/>
  <c r="DD172" i="12"/>
  <c r="DF172" i="12"/>
  <c r="CE172" i="12"/>
  <c r="DX172" i="12"/>
  <c r="CI172" i="12"/>
  <c r="DN172" i="12"/>
  <c r="DR172" i="12"/>
  <c r="BW172" i="12"/>
  <c r="DP172" i="12"/>
  <c r="CA172" i="12"/>
  <c r="CH172" i="12"/>
  <c r="CL172" i="12"/>
  <c r="DT172" i="12"/>
  <c r="DY172" i="12"/>
  <c r="DH172" i="12"/>
  <c r="BS172" i="12"/>
  <c r="DJ172" i="12"/>
  <c r="DL172" i="12"/>
  <c r="DQ172" i="12"/>
  <c r="CJ172" i="12"/>
  <c r="DU172" i="12"/>
  <c r="CD172" i="12"/>
  <c r="CX172" i="12"/>
  <c r="CF172" i="12"/>
  <c r="DI172" i="12"/>
  <c r="CB172" i="12"/>
  <c r="DM172" i="12"/>
  <c r="BZ172" i="12"/>
  <c r="BX172" i="12"/>
  <c r="CK172" i="12"/>
  <c r="BT172" i="12"/>
  <c r="CG172" i="12"/>
  <c r="BV172" i="12"/>
  <c r="CZ172" i="12"/>
  <c r="DS172" i="12"/>
  <c r="CC172" i="12"/>
  <c r="DW172" i="12"/>
  <c r="BY172" i="12"/>
  <c r="BR172" i="12"/>
  <c r="DK172" i="12"/>
  <c r="BU172" i="12"/>
  <c r="DO172" i="12"/>
  <c r="BQ172" i="12"/>
  <c r="DV172" i="12"/>
  <c r="CW172" i="12"/>
  <c r="CV172" i="12"/>
  <c r="CU172" i="12"/>
  <c r="CT172" i="12"/>
  <c r="CS172" i="12"/>
  <c r="CR172" i="12"/>
  <c r="CQ172" i="12"/>
  <c r="CP172" i="12"/>
  <c r="CO172" i="12"/>
  <c r="AP9" i="9"/>
  <c r="DZ148" i="12"/>
  <c r="I21" i="9"/>
  <c r="H21" i="22" s="1"/>
  <c r="CR433" i="14"/>
  <c r="CS497" i="13"/>
  <c r="DG187" i="12"/>
  <c r="DQ187" i="12"/>
  <c r="DS187" i="12"/>
  <c r="DN187" i="12"/>
  <c r="DV187" i="12"/>
  <c r="DO187" i="12"/>
  <c r="DT187" i="12"/>
  <c r="DR187" i="12"/>
  <c r="DP187" i="12"/>
  <c r="DW187" i="12"/>
  <c r="CH187" i="12"/>
  <c r="CV187" i="12"/>
  <c r="CT187" i="12"/>
  <c r="CC187" i="12"/>
  <c r="DU187" i="12"/>
  <c r="CY187" i="12"/>
  <c r="BZ187" i="12"/>
  <c r="CN187" i="12"/>
  <c r="CL187" i="12"/>
  <c r="BU187" i="12"/>
  <c r="DX187" i="12"/>
  <c r="CQ187" i="12"/>
  <c r="BR187" i="12"/>
  <c r="CF187" i="12"/>
  <c r="CD187" i="12"/>
  <c r="DM187" i="12"/>
  <c r="CZ187" i="12"/>
  <c r="CI187" i="12"/>
  <c r="CW187" i="12"/>
  <c r="BX187" i="12"/>
  <c r="BV187" i="12"/>
  <c r="CR187" i="12"/>
  <c r="CA187" i="12"/>
  <c r="CO187" i="12"/>
  <c r="CU187" i="12"/>
  <c r="DY187" i="12"/>
  <c r="CJ187" i="12"/>
  <c r="BS187" i="12"/>
  <c r="CG187" i="12"/>
  <c r="CM187" i="12"/>
  <c r="DA187" i="12"/>
  <c r="CB187" i="12"/>
  <c r="CX187" i="12"/>
  <c r="BY187" i="12"/>
  <c r="CE187" i="12"/>
  <c r="CS187" i="12"/>
  <c r="CK187" i="12"/>
  <c r="BT187" i="12"/>
  <c r="CP187" i="12"/>
  <c r="BW187" i="12"/>
  <c r="BQ187" i="12"/>
  <c r="DZ187" i="12" s="1"/>
  <c r="DL187" i="12"/>
  <c r="DK187" i="12"/>
  <c r="DJ187" i="12"/>
  <c r="DI187" i="12"/>
  <c r="DH187" i="12"/>
  <c r="DF187" i="12"/>
  <c r="DE187" i="12"/>
  <c r="DD187" i="12"/>
  <c r="BM222" i="12"/>
  <c r="BZ222" i="12" s="1"/>
  <c r="BM231" i="12"/>
  <c r="CH231" i="12" s="1"/>
  <c r="AP316" i="12"/>
  <c r="Z300" i="12"/>
  <c r="AC303" i="12"/>
  <c r="M287" i="12"/>
  <c r="R292" i="12"/>
  <c r="AN314" i="12"/>
  <c r="AQ317" i="12"/>
  <c r="AA301" i="12"/>
  <c r="K285" i="12"/>
  <c r="P290" i="12"/>
  <c r="AL312" i="12"/>
  <c r="AO315" i="12"/>
  <c r="Y299" i="12"/>
  <c r="I283" i="12"/>
  <c r="N288" i="12"/>
  <c r="AJ310" i="12"/>
  <c r="AM313" i="12"/>
  <c r="W297" i="12"/>
  <c r="G281" i="12"/>
  <c r="L286" i="12"/>
  <c r="AH308" i="12"/>
  <c r="AK311" i="12"/>
  <c r="U295" i="12"/>
  <c r="E279" i="12"/>
  <c r="J284" i="12"/>
  <c r="AF306" i="12"/>
  <c r="AI309" i="12"/>
  <c r="S293" i="12"/>
  <c r="X298" i="12"/>
  <c r="H282" i="12"/>
  <c r="B342" i="12"/>
  <c r="AD304" i="12"/>
  <c r="AG307" i="12"/>
  <c r="Q291" i="12"/>
  <c r="V296" i="12"/>
  <c r="F280" i="12"/>
  <c r="AR318" i="12"/>
  <c r="AB302" i="12"/>
  <c r="AE305" i="12"/>
  <c r="O289" i="12"/>
  <c r="T294" i="12"/>
  <c r="D278" i="12"/>
  <c r="CG230" i="12"/>
  <c r="CX230" i="12"/>
  <c r="DX230" i="12"/>
  <c r="DB230" i="12"/>
  <c r="DA230" i="12"/>
  <c r="DP230" i="12"/>
  <c r="CD230" i="12"/>
  <c r="CV230" i="12"/>
  <c r="BY230" i="12"/>
  <c r="CB230" i="12"/>
  <c r="DN230" i="12"/>
  <c r="DY230" i="12"/>
  <c r="DL230" i="12"/>
  <c r="BW230" i="12"/>
  <c r="BR230" i="12"/>
  <c r="DF230" i="12"/>
  <c r="CU230" i="12"/>
  <c r="DT230" i="12"/>
  <c r="DQ230" i="12"/>
  <c r="DG230" i="12"/>
  <c r="CP230" i="12"/>
  <c r="CL230" i="12"/>
  <c r="CK230" i="12"/>
  <c r="BM227" i="12"/>
  <c r="CD227" i="12" s="1"/>
  <c r="BM249" i="12"/>
  <c r="CZ249" i="12" s="1"/>
  <c r="BM484" i="14"/>
  <c r="CE484" i="14" s="1"/>
  <c r="BM497" i="14"/>
  <c r="CR497" i="14" s="1"/>
  <c r="BM472" i="14"/>
  <c r="BS472" i="14" s="1"/>
  <c r="BM502" i="14"/>
  <c r="CW502" i="14" s="1"/>
  <c r="DI500" i="13"/>
  <c r="DM500" i="13"/>
  <c r="DL500" i="13"/>
  <c r="DK500" i="13"/>
  <c r="CP500" i="13"/>
  <c r="BQ500" i="13"/>
  <c r="DZ500" i="13" s="1"/>
  <c r="CD500" i="13"/>
  <c r="CB500" i="13"/>
  <c r="CR500" i="13"/>
  <c r="BZ500" i="13"/>
  <c r="BT500" i="13"/>
  <c r="DE500" i="13"/>
  <c r="CH500" i="13"/>
  <c r="DY500" i="13"/>
  <c r="DT500" i="13"/>
  <c r="DS500" i="13"/>
  <c r="CM500" i="13"/>
  <c r="DW500" i="13"/>
  <c r="DQ500" i="13"/>
  <c r="CN500" i="13"/>
  <c r="DO500" i="13"/>
  <c r="DH500" i="13"/>
  <c r="CQ500" i="13"/>
  <c r="BR500" i="13"/>
  <c r="CS500" i="13"/>
  <c r="BX500" i="13"/>
  <c r="DX500" i="13"/>
  <c r="CI500" i="13"/>
  <c r="DU500" i="13"/>
  <c r="CK500" i="13"/>
  <c r="DR500" i="13"/>
  <c r="CJ500" i="13"/>
  <c r="DN500" i="13"/>
  <c r="CA500" i="13"/>
  <c r="CO500" i="13"/>
  <c r="CC500" i="13"/>
  <c r="CL500" i="13"/>
  <c r="DP500" i="13"/>
  <c r="BY500" i="13"/>
  <c r="CF500" i="13"/>
  <c r="DC500" i="13"/>
  <c r="DD500" i="13"/>
  <c r="DJ500" i="13"/>
  <c r="BS500" i="13"/>
  <c r="CG500" i="13"/>
  <c r="BU500" i="13"/>
  <c r="BV500" i="13"/>
  <c r="CE500" i="13"/>
  <c r="DF500" i="13"/>
  <c r="DB500" i="13"/>
  <c r="DA500" i="13"/>
  <c r="DV500" i="13"/>
  <c r="CT500" i="13"/>
  <c r="BW500" i="13"/>
  <c r="DG500" i="13"/>
  <c r="CZ500" i="13"/>
  <c r="CY500" i="13"/>
  <c r="CX500" i="13"/>
  <c r="CW500" i="13"/>
  <c r="DE509" i="13"/>
  <c r="DE445" i="14"/>
  <c r="DZ347" i="14"/>
  <c r="DZ96" i="12"/>
  <c r="DZ371" i="14"/>
  <c r="DZ363" i="14"/>
  <c r="CQ171" i="12"/>
  <c r="DA171" i="12"/>
  <c r="DF171" i="12"/>
  <c r="CX171" i="12"/>
  <c r="DB171" i="12"/>
  <c r="DD171" i="12"/>
  <c r="CY171" i="12"/>
  <c r="DC171" i="12"/>
  <c r="CZ171" i="12"/>
  <c r="CB171" i="12"/>
  <c r="DU171" i="12"/>
  <c r="BX171" i="12"/>
  <c r="CK171" i="12"/>
  <c r="CH171" i="12"/>
  <c r="BT171" i="12"/>
  <c r="DM171" i="12"/>
  <c r="DS171" i="12"/>
  <c r="CC171" i="12"/>
  <c r="DJ171" i="12"/>
  <c r="DW171" i="12"/>
  <c r="CG171" i="12"/>
  <c r="DK171" i="12"/>
  <c r="BU171" i="12"/>
  <c r="CD171" i="12"/>
  <c r="DE171" i="12"/>
  <c r="DO171" i="12"/>
  <c r="BY171" i="12"/>
  <c r="CE171" i="12"/>
  <c r="BV171" i="12"/>
  <c r="BZ171" i="12"/>
  <c r="DX171" i="12"/>
  <c r="DG171" i="12"/>
  <c r="BQ171" i="12"/>
  <c r="BW171" i="12"/>
  <c r="BR171" i="12"/>
  <c r="DP171" i="12"/>
  <c r="CI171" i="12"/>
  <c r="DT171" i="12"/>
  <c r="DY171" i="12"/>
  <c r="DV171" i="12"/>
  <c r="CW171" i="12"/>
  <c r="DH171" i="12"/>
  <c r="CA171" i="12"/>
  <c r="DL171" i="12"/>
  <c r="DQ171" i="12"/>
  <c r="DR171" i="12"/>
  <c r="BS171" i="12"/>
  <c r="CF171" i="12"/>
  <c r="DN171" i="12"/>
  <c r="DI171" i="12"/>
  <c r="CJ171" i="12"/>
  <c r="CV171" i="12"/>
  <c r="CU171" i="12"/>
  <c r="CT171" i="12"/>
  <c r="CS171" i="12"/>
  <c r="CR171" i="12"/>
  <c r="CP171" i="12"/>
  <c r="CO171" i="12"/>
  <c r="CN171" i="12"/>
  <c r="CU175" i="12"/>
  <c r="DE175" i="12"/>
  <c r="DJ175" i="12"/>
  <c r="DC175" i="12"/>
  <c r="DG175" i="12"/>
  <c r="DH175" i="12"/>
  <c r="DF175" i="12"/>
  <c r="DI175" i="12"/>
  <c r="DP175" i="12"/>
  <c r="BS175" i="12"/>
  <c r="DL175" i="12"/>
  <c r="BW175" i="12"/>
  <c r="DN175" i="12"/>
  <c r="DA175" i="12"/>
  <c r="CJ175" i="12"/>
  <c r="DU175" i="12"/>
  <c r="CN175" i="12"/>
  <c r="DY175" i="12"/>
  <c r="CH175" i="12"/>
  <c r="CB175" i="12"/>
  <c r="DM175" i="12"/>
  <c r="CF175" i="12"/>
  <c r="DQ175" i="12"/>
  <c r="CD175" i="12"/>
  <c r="BT175" i="12"/>
  <c r="CO175" i="12"/>
  <c r="BX175" i="12"/>
  <c r="CK175" i="12"/>
  <c r="BZ175" i="12"/>
  <c r="DW175" i="12"/>
  <c r="CG175" i="12"/>
  <c r="DS175" i="12"/>
  <c r="CC175" i="12"/>
  <c r="BV175" i="12"/>
  <c r="DO175" i="12"/>
  <c r="BY175" i="12"/>
  <c r="DK175" i="12"/>
  <c r="BU175" i="12"/>
  <c r="BR175" i="12"/>
  <c r="CI175" i="12"/>
  <c r="BQ175" i="12"/>
  <c r="CM175" i="12"/>
  <c r="DR175" i="12"/>
  <c r="DV175" i="12"/>
  <c r="DD175" i="12"/>
  <c r="DX175" i="12"/>
  <c r="CA175" i="12"/>
  <c r="DB175" i="12"/>
  <c r="DT175" i="12"/>
  <c r="CE175" i="12"/>
  <c r="CL175" i="12"/>
  <c r="CZ175" i="12"/>
  <c r="CY175" i="12"/>
  <c r="CX175" i="12"/>
  <c r="CW175" i="12"/>
  <c r="CV175" i="12"/>
  <c r="CT175" i="12"/>
  <c r="CS175" i="12"/>
  <c r="CR175" i="12"/>
  <c r="DZ113" i="12"/>
  <c r="DZ369" i="14"/>
  <c r="DJ189" i="12"/>
  <c r="DV189" i="12"/>
  <c r="DT189" i="12"/>
  <c r="DQ189" i="12"/>
  <c r="DP189" i="12"/>
  <c r="DX189" i="12"/>
  <c r="DS189" i="12"/>
  <c r="DU189" i="12"/>
  <c r="CB189" i="12"/>
  <c r="CP189" i="12"/>
  <c r="BQ189" i="12"/>
  <c r="DZ189" i="12" s="1"/>
  <c r="CE189" i="12"/>
  <c r="DA189" i="12"/>
  <c r="CC189" i="12"/>
  <c r="BT189" i="12"/>
  <c r="CH189" i="12"/>
  <c r="CV189" i="12"/>
  <c r="BW189" i="12"/>
  <c r="CS189" i="12"/>
  <c r="BR189" i="12"/>
  <c r="CT189" i="12"/>
  <c r="CY189" i="12"/>
  <c r="BZ189" i="12"/>
  <c r="CN189" i="12"/>
  <c r="DB189" i="12"/>
  <c r="CK189" i="12"/>
  <c r="CQ189" i="12"/>
  <c r="CF189" i="12"/>
  <c r="CI189" i="12"/>
  <c r="CW189" i="12"/>
  <c r="BX189" i="12"/>
  <c r="CL189" i="12"/>
  <c r="BU189" i="12"/>
  <c r="DR189" i="12"/>
  <c r="CZ189" i="12"/>
  <c r="CA189" i="12"/>
  <c r="CO189" i="12"/>
  <c r="DC189" i="12"/>
  <c r="CD189" i="12"/>
  <c r="DO189" i="12"/>
  <c r="CR189" i="12"/>
  <c r="BS189" i="12"/>
  <c r="CG189" i="12"/>
  <c r="CU189" i="12"/>
  <c r="BV189" i="12"/>
  <c r="DW189" i="12"/>
  <c r="BY189" i="12"/>
  <c r="CM189" i="12"/>
  <c r="DY189" i="12"/>
  <c r="CX189" i="12"/>
  <c r="CJ189" i="12"/>
  <c r="DN189" i="12"/>
  <c r="DM189" i="12"/>
  <c r="DL189" i="12"/>
  <c r="DK189" i="12"/>
  <c r="DI189" i="12"/>
  <c r="DH189" i="12"/>
  <c r="DG189" i="12"/>
  <c r="DF189" i="12"/>
  <c r="CM486" i="13"/>
  <c r="CZ486" i="13"/>
  <c r="CS486" i="13"/>
  <c r="CY486" i="13"/>
  <c r="CU486" i="13"/>
  <c r="CR486" i="13"/>
  <c r="CQ486" i="13"/>
  <c r="CX486" i="13"/>
  <c r="DA486" i="13"/>
  <c r="CN486" i="13"/>
  <c r="CW486" i="13"/>
  <c r="DX486" i="13"/>
  <c r="BZ486" i="13"/>
  <c r="DV486" i="13"/>
  <c r="DJ486" i="13"/>
  <c r="BY486" i="13"/>
  <c r="DO486" i="13"/>
  <c r="BR486" i="13"/>
  <c r="DC486" i="13"/>
  <c r="CD486" i="13"/>
  <c r="BQ486" i="13"/>
  <c r="DZ486" i="13" s="1"/>
  <c r="CV486" i="13"/>
  <c r="DY486" i="13"/>
  <c r="DG486" i="13"/>
  <c r="DT486" i="13"/>
  <c r="BW486" i="13"/>
  <c r="DM486" i="13"/>
  <c r="DU486" i="13"/>
  <c r="CA486" i="13"/>
  <c r="DL486" i="13"/>
  <c r="DS486" i="13"/>
  <c r="DK486" i="13"/>
  <c r="CO486" i="13"/>
  <c r="DP486" i="13"/>
  <c r="BS486" i="13"/>
  <c r="DD486" i="13"/>
  <c r="DB486" i="13"/>
  <c r="CE486" i="13"/>
  <c r="DH486" i="13"/>
  <c r="DW486" i="13"/>
  <c r="CF486" i="13"/>
  <c r="BV486" i="13"/>
  <c r="DI486" i="13"/>
  <c r="CP486" i="13"/>
  <c r="CT486" i="13"/>
  <c r="DF486" i="13"/>
  <c r="BU486" i="13"/>
  <c r="CB486" i="13"/>
  <c r="DN486" i="13"/>
  <c r="BX486" i="13"/>
  <c r="DQ486" i="13"/>
  <c r="CC486" i="13"/>
  <c r="BT486" i="13"/>
  <c r="DR486" i="13"/>
  <c r="DE486" i="13"/>
  <c r="CL486" i="13"/>
  <c r="CK486" i="13"/>
  <c r="CJ486" i="13"/>
  <c r="CI486" i="13"/>
  <c r="BZ464" i="12"/>
  <c r="CA464" i="12"/>
  <c r="CC464" i="12"/>
  <c r="DB464" i="12"/>
  <c r="CK464" i="12"/>
  <c r="CJ464" i="12"/>
  <c r="DT464" i="12"/>
  <c r="DE464" i="12"/>
  <c r="DO464" i="12"/>
  <c r="CB464" i="12"/>
  <c r="BY464" i="12"/>
  <c r="CL464" i="12"/>
  <c r="CH464" i="12"/>
  <c r="DN464" i="12"/>
  <c r="CQ464" i="12"/>
  <c r="CT464" i="12"/>
  <c r="DU464" i="12"/>
  <c r="DV464" i="12"/>
  <c r="CZ464" i="12"/>
  <c r="CM464" i="12"/>
  <c r="CG464" i="12"/>
  <c r="DK464" i="12"/>
  <c r="CO464" i="12"/>
  <c r="DG464" i="12"/>
  <c r="DC464" i="12"/>
  <c r="BV464" i="12"/>
  <c r="DY464" i="12"/>
  <c r="CY464" i="12"/>
  <c r="CR464" i="12"/>
  <c r="DL464" i="12"/>
  <c r="CX464" i="12"/>
  <c r="DM464" i="12"/>
  <c r="BX464" i="12"/>
  <c r="DQ464" i="12"/>
  <c r="CF464" i="12"/>
  <c r="CW464" i="12"/>
  <c r="DI464" i="12"/>
  <c r="DP464" i="12"/>
  <c r="DS464" i="12"/>
  <c r="DH464" i="12"/>
  <c r="CU464" i="12"/>
  <c r="BW464" i="12"/>
  <c r="DJ464" i="12"/>
  <c r="CV464" i="12"/>
  <c r="DX464" i="12"/>
  <c r="DR464" i="12"/>
  <c r="DA464" i="12"/>
  <c r="DF464" i="12"/>
  <c r="DD464" i="12"/>
  <c r="CN464" i="12"/>
  <c r="DW464" i="12"/>
  <c r="CD464" i="12"/>
  <c r="CE464" i="12"/>
  <c r="CS464" i="12"/>
  <c r="CP464" i="12"/>
  <c r="CI464" i="12"/>
  <c r="BU464" i="12"/>
  <c r="BT464" i="12"/>
  <c r="BS464" i="12"/>
  <c r="BR464" i="12"/>
  <c r="Z21" i="9"/>
  <c r="DZ104" i="12"/>
  <c r="CI414" i="14"/>
  <c r="CS414" i="14"/>
  <c r="CW414" i="14"/>
  <c r="DF414" i="14"/>
  <c r="DB414" i="14"/>
  <c r="CZ414" i="14"/>
  <c r="CX414" i="14"/>
  <c r="CN414" i="14"/>
  <c r="CH414" i="14"/>
  <c r="CK414" i="14"/>
  <c r="BQ414" i="14"/>
  <c r="CT414" i="14"/>
  <c r="BV414" i="14"/>
  <c r="BT414" i="14"/>
  <c r="BR414" i="14"/>
  <c r="CR414" i="14"/>
  <c r="CO414" i="14"/>
  <c r="DS414" i="14"/>
  <c r="DY414" i="14"/>
  <c r="DW414" i="14"/>
  <c r="DT414" i="14"/>
  <c r="DQ414" i="14"/>
  <c r="CM414" i="14"/>
  <c r="CQ414" i="14"/>
  <c r="CP414" i="14"/>
  <c r="DK414" i="14"/>
  <c r="DO414" i="14"/>
  <c r="DL414" i="14"/>
  <c r="DI414" i="14"/>
  <c r="DG414" i="14"/>
  <c r="DU414" i="14"/>
  <c r="CU414" i="14"/>
  <c r="BX414" i="14"/>
  <c r="BU414" i="14"/>
  <c r="BS414" i="14"/>
  <c r="CG414" i="14"/>
  <c r="DM414" i="14"/>
  <c r="BW414" i="14"/>
  <c r="DX414" i="14"/>
  <c r="DV414" i="14"/>
  <c r="DR414" i="14"/>
  <c r="DE414" i="14"/>
  <c r="DH414" i="14"/>
  <c r="DC414" i="14"/>
  <c r="CV414" i="14"/>
  <c r="CL414" i="14"/>
  <c r="DP414" i="14"/>
  <c r="CF414" i="14"/>
  <c r="DD414" i="14"/>
  <c r="DA414" i="14"/>
  <c r="DJ414" i="14"/>
  <c r="CY414" i="14"/>
  <c r="CJ414" i="14"/>
  <c r="DN414" i="14"/>
  <c r="CE414" i="14"/>
  <c r="CD414" i="14"/>
  <c r="CC414" i="14"/>
  <c r="CB414" i="14"/>
  <c r="CA414" i="14"/>
  <c r="CC481" i="13"/>
  <c r="DZ114" i="12"/>
  <c r="Y21" i="9"/>
  <c r="CW178" i="12"/>
  <c r="DG178" i="12"/>
  <c r="DJ178" i="12"/>
  <c r="DE178" i="12"/>
  <c r="DI178" i="12"/>
  <c r="DF178" i="12"/>
  <c r="DK178" i="12"/>
  <c r="CM178" i="12"/>
  <c r="DX178" i="12"/>
  <c r="CQ178" i="12"/>
  <c r="BQ178" i="12"/>
  <c r="BZ178" i="12"/>
  <c r="CE178" i="12"/>
  <c r="DP178" i="12"/>
  <c r="CI178" i="12"/>
  <c r="DV178" i="12"/>
  <c r="BV178" i="12"/>
  <c r="BW178" i="12"/>
  <c r="CR178" i="12"/>
  <c r="CA178" i="12"/>
  <c r="CP178" i="12"/>
  <c r="BR178" i="12"/>
  <c r="DM178" i="12"/>
  <c r="DT178" i="12"/>
  <c r="DY178" i="12"/>
  <c r="CJ178" i="12"/>
  <c r="BS178" i="12"/>
  <c r="DR178" i="12"/>
  <c r="DD178" i="12"/>
  <c r="CN178" i="12"/>
  <c r="DQ178" i="12"/>
  <c r="CB178" i="12"/>
  <c r="DU178" i="12"/>
  <c r="CL178" i="12"/>
  <c r="CF178" i="12"/>
  <c r="CK178" i="12"/>
  <c r="BT178" i="12"/>
  <c r="CO178" i="12"/>
  <c r="DN178" i="12"/>
  <c r="DH178" i="12"/>
  <c r="BX178" i="12"/>
  <c r="CC178" i="12"/>
  <c r="DW178" i="12"/>
  <c r="CG178" i="12"/>
  <c r="CH178" i="12"/>
  <c r="DS178" i="12"/>
  <c r="DL178" i="12"/>
  <c r="BY178" i="12"/>
  <c r="BU178" i="12"/>
  <c r="DO178" i="12"/>
  <c r="CD178" i="12"/>
  <c r="DC178" i="12"/>
  <c r="DB178" i="12"/>
  <c r="DA178" i="12"/>
  <c r="CZ178" i="12"/>
  <c r="CY178" i="12"/>
  <c r="CX178" i="12"/>
  <c r="CV178" i="12"/>
  <c r="CU178" i="12"/>
  <c r="BU152" i="12"/>
  <c r="CL152" i="12"/>
  <c r="CG152" i="12"/>
  <c r="CM152" i="12"/>
  <c r="CJ152" i="12"/>
  <c r="DA152" i="12"/>
  <c r="DO152" i="12"/>
  <c r="CP152" i="12"/>
  <c r="DT152" i="12"/>
  <c r="CU152" i="12"/>
  <c r="CS152" i="12"/>
  <c r="DG152" i="12"/>
  <c r="BR152" i="12"/>
  <c r="DL152" i="12"/>
  <c r="DR152" i="12"/>
  <c r="DX152" i="12"/>
  <c r="CY152" i="12"/>
  <c r="DU152" i="12"/>
  <c r="DD152" i="12"/>
  <c r="DJ152" i="12"/>
  <c r="DP152" i="12"/>
  <c r="CQ152" i="12"/>
  <c r="DM152" i="12"/>
  <c r="CV152" i="12"/>
  <c r="DB152" i="12"/>
  <c r="CE152" i="12"/>
  <c r="CF152" i="12"/>
  <c r="CK152" i="12"/>
  <c r="DH152" i="12"/>
  <c r="DV152" i="12"/>
  <c r="DE152" i="12"/>
  <c r="CN152" i="12"/>
  <c r="CT152" i="12"/>
  <c r="DY152" i="12"/>
  <c r="CZ152" i="12"/>
  <c r="DN152" i="12"/>
  <c r="CW152" i="12"/>
  <c r="DS152" i="12"/>
  <c r="CD152" i="12"/>
  <c r="DQ152" i="12"/>
  <c r="CR152" i="12"/>
  <c r="DF152" i="12"/>
  <c r="CO152" i="12"/>
  <c r="DK152" i="12"/>
  <c r="CH152" i="12"/>
  <c r="DI152" i="12"/>
  <c r="DW152" i="12"/>
  <c r="CI152" i="12"/>
  <c r="BQ152" i="12"/>
  <c r="CX152" i="12"/>
  <c r="DC152" i="12"/>
  <c r="CC152" i="12"/>
  <c r="CB152" i="12"/>
  <c r="CA152" i="12"/>
  <c r="BZ152" i="12"/>
  <c r="BY152" i="12"/>
  <c r="BX152" i="12"/>
  <c r="BW152" i="12"/>
  <c r="BV152" i="12"/>
  <c r="DJ442" i="14"/>
  <c r="CQ442" i="14"/>
  <c r="CR442" i="14"/>
  <c r="BR442" i="14"/>
  <c r="CU442" i="14"/>
  <c r="BT442" i="14"/>
  <c r="DK442" i="14"/>
  <c r="DS442" i="14"/>
  <c r="DO442" i="14"/>
  <c r="DY442" i="14"/>
  <c r="CI442" i="14"/>
  <c r="CG442" i="14"/>
  <c r="CW442" i="14"/>
  <c r="CJ442" i="14"/>
  <c r="DI442" i="14"/>
  <c r="CS442" i="14"/>
  <c r="CA442" i="14"/>
  <c r="BW442" i="14"/>
  <c r="CM442" i="14"/>
  <c r="BY442" i="14"/>
  <c r="DL442" i="14"/>
  <c r="DP442" i="14"/>
  <c r="DM442" i="14"/>
  <c r="DU442" i="14"/>
  <c r="CK442" i="14"/>
  <c r="BS442" i="14"/>
  <c r="DV442" i="14"/>
  <c r="CB442" i="14"/>
  <c r="CP442" i="14"/>
  <c r="BU442" i="14"/>
  <c r="CH442" i="14"/>
  <c r="CX442" i="14"/>
  <c r="CV442" i="14"/>
  <c r="CF442" i="14"/>
  <c r="DR442" i="14"/>
  <c r="DQ442" i="14"/>
  <c r="DW442" i="14"/>
  <c r="BX442" i="14"/>
  <c r="CN442" i="14"/>
  <c r="CL442" i="14"/>
  <c r="CE442" i="14"/>
  <c r="CY442" i="14"/>
  <c r="BV442" i="14"/>
  <c r="CT442" i="14"/>
  <c r="DX442" i="14"/>
  <c r="CZ442" i="14"/>
  <c r="BQ442" i="14"/>
  <c r="DZ442" i="14" s="1"/>
  <c r="DH442" i="14"/>
  <c r="BZ442" i="14"/>
  <c r="DT442" i="14"/>
  <c r="DN442" i="14"/>
  <c r="CC442" i="14"/>
  <c r="CD442" i="14"/>
  <c r="CO442" i="14"/>
  <c r="DG442" i="14"/>
  <c r="DF442" i="14"/>
  <c r="DE442" i="14"/>
  <c r="DD442" i="14"/>
  <c r="DC442" i="14"/>
  <c r="DU444" i="14"/>
  <c r="CY444" i="14"/>
  <c r="CU444" i="14"/>
  <c r="CG444" i="14"/>
  <c r="CE444" i="14"/>
  <c r="CB444" i="14"/>
  <c r="DS444" i="14"/>
  <c r="CQ444" i="14"/>
  <c r="CJ444" i="14"/>
  <c r="BW444" i="14"/>
  <c r="BT444" i="14"/>
  <c r="BQ444" i="14"/>
  <c r="DZ444" i="14" s="1"/>
  <c r="DT444" i="14"/>
  <c r="DY444" i="14"/>
  <c r="CI444" i="14"/>
  <c r="BY444" i="14"/>
  <c r="DB444" i="14"/>
  <c r="CX444" i="14"/>
  <c r="DO444" i="14"/>
  <c r="DA444" i="14"/>
  <c r="CA444" i="14"/>
  <c r="CT444" i="14"/>
  <c r="CP444" i="14"/>
  <c r="CN444" i="14"/>
  <c r="CK444" i="14"/>
  <c r="CV444" i="14"/>
  <c r="BX444" i="14"/>
  <c r="BV444" i="14"/>
  <c r="BR444" i="14"/>
  <c r="DN444" i="14"/>
  <c r="DP444" i="14"/>
  <c r="CC444" i="14"/>
  <c r="CL444" i="14"/>
  <c r="DX444" i="14"/>
  <c r="CZ444" i="14"/>
  <c r="CW444" i="14"/>
  <c r="DQ444" i="14"/>
  <c r="CF444" i="14"/>
  <c r="DR444" i="14"/>
  <c r="CO444" i="14"/>
  <c r="DK444" i="14"/>
  <c r="CS444" i="14"/>
  <c r="CD444" i="14"/>
  <c r="DV444" i="14"/>
  <c r="BU444" i="14"/>
  <c r="CM444" i="14"/>
  <c r="BZ444" i="14"/>
  <c r="CH444" i="14"/>
  <c r="DL444" i="14"/>
  <c r="DM444" i="14"/>
  <c r="BS444" i="14"/>
  <c r="DW444" i="14"/>
  <c r="CR444" i="14"/>
  <c r="DJ444" i="14"/>
  <c r="DI444" i="14"/>
  <c r="DH444" i="14"/>
  <c r="DG444" i="14"/>
  <c r="DF444" i="14"/>
  <c r="DE444" i="14"/>
  <c r="DZ92" i="12"/>
  <c r="DD444" i="14"/>
  <c r="CK169" i="12"/>
  <c r="CV169" i="12"/>
  <c r="CY169" i="12"/>
  <c r="DC169" i="12"/>
  <c r="DD169" i="12"/>
  <c r="DX169" i="12"/>
  <c r="DR169" i="12"/>
  <c r="BX169" i="12"/>
  <c r="CC169" i="12"/>
  <c r="CI169" i="12"/>
  <c r="DP169" i="12"/>
  <c r="DG169" i="12"/>
  <c r="DO169" i="12"/>
  <c r="BU169" i="12"/>
  <c r="CA169" i="12"/>
  <c r="CU169" i="12"/>
  <c r="DW169" i="12"/>
  <c r="CG169" i="12"/>
  <c r="CE169" i="12"/>
  <c r="DY169" i="12"/>
  <c r="BS169" i="12"/>
  <c r="DU169" i="12"/>
  <c r="BY169" i="12"/>
  <c r="BW169" i="12"/>
  <c r="DJ169" i="12"/>
  <c r="DT169" i="12"/>
  <c r="DM169" i="12"/>
  <c r="BQ169" i="12"/>
  <c r="DN169" i="12"/>
  <c r="CB169" i="12"/>
  <c r="DH169" i="12"/>
  <c r="DE169" i="12"/>
  <c r="DQ169" i="12"/>
  <c r="CD169" i="12"/>
  <c r="BT169" i="12"/>
  <c r="CH169" i="12"/>
  <c r="DS169" i="12"/>
  <c r="DF169" i="12"/>
  <c r="BV169" i="12"/>
  <c r="DV169" i="12"/>
  <c r="BZ169" i="12"/>
  <c r="CF169" i="12"/>
  <c r="DL169" i="12"/>
  <c r="CX169" i="12"/>
  <c r="DI169" i="12"/>
  <c r="DA169" i="12"/>
  <c r="DB169" i="12"/>
  <c r="CW169" i="12"/>
  <c r="BR169" i="12"/>
  <c r="CZ169" i="12"/>
  <c r="DK169" i="12"/>
  <c r="CT169" i="12"/>
  <c r="CS169" i="12"/>
  <c r="CR169" i="12"/>
  <c r="CQ169" i="12"/>
  <c r="CP169" i="12"/>
  <c r="CO169" i="12"/>
  <c r="CN169" i="12"/>
  <c r="CM169" i="12"/>
  <c r="CL169" i="12"/>
  <c r="CP419" i="14"/>
  <c r="CS419" i="14"/>
  <c r="CX419" i="14"/>
  <c r="CV419" i="14"/>
  <c r="CK419" i="14"/>
  <c r="BR419" i="14"/>
  <c r="DB419" i="14"/>
  <c r="DX419" i="14"/>
  <c r="DG419" i="14"/>
  <c r="BW419" i="14"/>
  <c r="CM419" i="14"/>
  <c r="CL419" i="14"/>
  <c r="DU419" i="14"/>
  <c r="BV419" i="14"/>
  <c r="DP419" i="14"/>
  <c r="CY419" i="14"/>
  <c r="DT419" i="14"/>
  <c r="CU419" i="14"/>
  <c r="CR419" i="14"/>
  <c r="DM419" i="14"/>
  <c r="DY419" i="14"/>
  <c r="DH419" i="14"/>
  <c r="CA419" i="14"/>
  <c r="DS419" i="14"/>
  <c r="DE419" i="14"/>
  <c r="DQ419" i="14"/>
  <c r="CZ419" i="14"/>
  <c r="BS419" i="14"/>
  <c r="DL419" i="14"/>
  <c r="CT419" i="14"/>
  <c r="CO419" i="14"/>
  <c r="CW419" i="14"/>
  <c r="DN419" i="14"/>
  <c r="BQ419" i="14"/>
  <c r="DA419" i="14"/>
  <c r="BT419" i="14"/>
  <c r="DD419" i="14"/>
  <c r="DF419" i="14"/>
  <c r="DR419" i="14"/>
  <c r="CC419" i="14"/>
  <c r="DW419" i="14"/>
  <c r="BX419" i="14"/>
  <c r="DI419" i="14"/>
  <c r="CQ419" i="14"/>
  <c r="BU419" i="14"/>
  <c r="CB419" i="14"/>
  <c r="DO419" i="14"/>
  <c r="CN419" i="14"/>
  <c r="BZ419" i="14"/>
  <c r="DC419" i="14"/>
  <c r="BY419" i="14"/>
  <c r="DJ419" i="14"/>
  <c r="DK419" i="14"/>
  <c r="DV419" i="14"/>
  <c r="CJ419" i="14"/>
  <c r="CI419" i="14"/>
  <c r="CH419" i="14"/>
  <c r="CG419" i="14"/>
  <c r="CF419" i="14"/>
  <c r="BV410" i="14"/>
  <c r="CG410" i="14"/>
  <c r="DT410" i="14"/>
  <c r="DR410" i="14"/>
  <c r="CS410" i="14"/>
  <c r="DO410" i="14"/>
  <c r="CX410" i="14"/>
  <c r="CD410" i="14"/>
  <c r="DL410" i="14"/>
  <c r="DJ410" i="14"/>
  <c r="DX410" i="14"/>
  <c r="DG410" i="14"/>
  <c r="CP410" i="14"/>
  <c r="DD410" i="14"/>
  <c r="DB410" i="14"/>
  <c r="DP410" i="14"/>
  <c r="CY410" i="14"/>
  <c r="BR410" i="14"/>
  <c r="CJ410" i="14"/>
  <c r="CN410" i="14"/>
  <c r="CO410" i="14"/>
  <c r="CV410" i="14"/>
  <c r="CT410" i="14"/>
  <c r="DH410" i="14"/>
  <c r="CQ410" i="14"/>
  <c r="DU410" i="14"/>
  <c r="CM410" i="14"/>
  <c r="CH410" i="14"/>
  <c r="CI410" i="14"/>
  <c r="CE410" i="14"/>
  <c r="DK410" i="14"/>
  <c r="DQ410" i="14"/>
  <c r="CR410" i="14"/>
  <c r="DV410" i="14"/>
  <c r="DE410" i="14"/>
  <c r="CC410" i="14"/>
  <c r="CK410" i="14"/>
  <c r="DC410" i="14"/>
  <c r="DI410" i="14"/>
  <c r="BT410" i="14"/>
  <c r="DN410" i="14"/>
  <c r="CW410" i="14"/>
  <c r="DS410" i="14"/>
  <c r="DM410" i="14"/>
  <c r="CU410" i="14"/>
  <c r="BQ410" i="14"/>
  <c r="DY410" i="14"/>
  <c r="CF410" i="14"/>
  <c r="DA410" i="14"/>
  <c r="DW410" i="14"/>
  <c r="BS410" i="14"/>
  <c r="CZ410" i="14"/>
  <c r="DF410" i="14"/>
  <c r="CL410" i="14"/>
  <c r="CB410" i="14"/>
  <c r="CA410" i="14"/>
  <c r="BZ410" i="14"/>
  <c r="BY410" i="14"/>
  <c r="BX410" i="14"/>
  <c r="BW410" i="14"/>
  <c r="CT489" i="13"/>
  <c r="DD489" i="13"/>
  <c r="CP489" i="13"/>
  <c r="CU489" i="13"/>
  <c r="CZ489" i="13"/>
  <c r="CQ489" i="13"/>
  <c r="CX489" i="13"/>
  <c r="DA489" i="13"/>
  <c r="CW489" i="13"/>
  <c r="BY489" i="13"/>
  <c r="DI489" i="13"/>
  <c r="DG489" i="13"/>
  <c r="CB489" i="13"/>
  <c r="DW489" i="13"/>
  <c r="BT489" i="13"/>
  <c r="BQ489" i="13"/>
  <c r="DZ489" i="13" s="1"/>
  <c r="CC489" i="13"/>
  <c r="CH489" i="13"/>
  <c r="DX489" i="13"/>
  <c r="CD489" i="13"/>
  <c r="DS489" i="13"/>
  <c r="BU489" i="13"/>
  <c r="DL489" i="13"/>
  <c r="DP489" i="13"/>
  <c r="CV489" i="13"/>
  <c r="DK489" i="13"/>
  <c r="DV489" i="13"/>
  <c r="DR489" i="13"/>
  <c r="BZ489" i="13"/>
  <c r="DN489" i="13"/>
  <c r="CY489" i="13"/>
  <c r="DU489" i="13"/>
  <c r="CE489" i="13"/>
  <c r="DH489" i="13"/>
  <c r="DF489" i="13"/>
  <c r="DJ489" i="13"/>
  <c r="CS489" i="13"/>
  <c r="DC489" i="13"/>
  <c r="DM489" i="13"/>
  <c r="BW489" i="13"/>
  <c r="CI489" i="13"/>
  <c r="CF489" i="13"/>
  <c r="CA489" i="13"/>
  <c r="CR489" i="13"/>
  <c r="CG489" i="13"/>
  <c r="DT489" i="13"/>
  <c r="BR489" i="13"/>
  <c r="DB489" i="13"/>
  <c r="DE489" i="13"/>
  <c r="DY489" i="13"/>
  <c r="BV489" i="13"/>
  <c r="BS489" i="13"/>
  <c r="BX489" i="13"/>
  <c r="DQ489" i="13"/>
  <c r="DO489" i="13"/>
  <c r="CO489" i="13"/>
  <c r="CN489" i="13"/>
  <c r="CM489" i="13"/>
  <c r="CL489" i="13"/>
  <c r="H27" i="9"/>
  <c r="G27" i="22" s="1"/>
  <c r="CV500" i="13"/>
  <c r="DL435" i="14"/>
  <c r="DI435" i="14"/>
  <c r="DT435" i="14"/>
  <c r="DX435" i="14"/>
  <c r="CQ435" i="14"/>
  <c r="BR435" i="14"/>
  <c r="DY435" i="14"/>
  <c r="DG435" i="14"/>
  <c r="DN435" i="14"/>
  <c r="DK435" i="14"/>
  <c r="CN435" i="14"/>
  <c r="DP435" i="14"/>
  <c r="CI435" i="14"/>
  <c r="DU435" i="14"/>
  <c r="CS435" i="14"/>
  <c r="DJ435" i="14"/>
  <c r="CF435" i="14"/>
  <c r="CR435" i="14"/>
  <c r="CA435" i="14"/>
  <c r="CO435" i="14"/>
  <c r="DR435" i="14"/>
  <c r="DM435" i="14"/>
  <c r="DC435" i="14"/>
  <c r="DF435" i="14"/>
  <c r="BX435" i="14"/>
  <c r="CJ435" i="14"/>
  <c r="BS435" i="14"/>
  <c r="CG435" i="14"/>
  <c r="CL435" i="14"/>
  <c r="DE435" i="14"/>
  <c r="DH435" i="14"/>
  <c r="CM435" i="14"/>
  <c r="BT435" i="14"/>
  <c r="CP435" i="14"/>
  <c r="BQ435" i="14"/>
  <c r="CK435" i="14"/>
  <c r="CE435" i="14"/>
  <c r="DW435" i="14"/>
  <c r="CH435" i="14"/>
  <c r="CC435" i="14"/>
  <c r="CD435" i="14"/>
  <c r="DS435" i="14"/>
  <c r="DQ435" i="14"/>
  <c r="BW435" i="14"/>
  <c r="BU435" i="14"/>
  <c r="DD435" i="14"/>
  <c r="CB435" i="14"/>
  <c r="DB435" i="14"/>
  <c r="DO435" i="14"/>
  <c r="BZ435" i="14"/>
  <c r="BY435" i="14"/>
  <c r="DV435" i="14"/>
  <c r="BV435" i="14"/>
  <c r="DA435" i="14"/>
  <c r="CZ435" i="14"/>
  <c r="CY435" i="14"/>
  <c r="CX435" i="14"/>
  <c r="CW435" i="14"/>
  <c r="CV435" i="14"/>
  <c r="BM465" i="12"/>
  <c r="DE494" i="13"/>
  <c r="CZ494" i="13"/>
  <c r="DB494" i="13"/>
  <c r="DG494" i="13"/>
  <c r="DH494" i="13"/>
  <c r="CV494" i="13"/>
  <c r="DD494" i="13"/>
  <c r="CY494" i="13"/>
  <c r="CW494" i="13"/>
  <c r="DI494" i="13"/>
  <c r="DA494" i="13"/>
  <c r="BU494" i="13"/>
  <c r="CG494" i="13"/>
  <c r="CF494" i="13"/>
  <c r="CE494" i="13"/>
  <c r="BR494" i="13"/>
  <c r="DO494" i="13"/>
  <c r="BQ494" i="13"/>
  <c r="DZ494" i="13" s="1"/>
  <c r="BZ494" i="13"/>
  <c r="BX494" i="13"/>
  <c r="DW494" i="13"/>
  <c r="BY494" i="13"/>
  <c r="BT494" i="13"/>
  <c r="DN494" i="13"/>
  <c r="CB494" i="13"/>
  <c r="DP494" i="13"/>
  <c r="CX494" i="13"/>
  <c r="CI494" i="13"/>
  <c r="DV494" i="13"/>
  <c r="CD494" i="13"/>
  <c r="DK494" i="13"/>
  <c r="DL494" i="13"/>
  <c r="DF494" i="13"/>
  <c r="DY494" i="13"/>
  <c r="CA494" i="13"/>
  <c r="DJ494" i="13"/>
  <c r="CL494" i="13"/>
  <c r="CN494" i="13"/>
  <c r="DQ494" i="13"/>
  <c r="BS494" i="13"/>
  <c r="CJ494" i="13"/>
  <c r="DX494" i="13"/>
  <c r="BV494" i="13"/>
  <c r="DC494" i="13"/>
  <c r="DM494" i="13"/>
  <c r="DT494" i="13"/>
  <c r="CK494" i="13"/>
  <c r="DU494" i="13"/>
  <c r="BW494" i="13"/>
  <c r="CH494" i="13"/>
  <c r="CM494" i="13"/>
  <c r="CC494" i="13"/>
  <c r="DS494" i="13"/>
  <c r="DR494" i="13"/>
  <c r="CU494" i="13"/>
  <c r="CT494" i="13"/>
  <c r="CS494" i="13"/>
  <c r="CR494" i="13"/>
  <c r="CQ494" i="13"/>
  <c r="DZ366" i="14"/>
  <c r="DF174" i="12"/>
  <c r="DE174" i="12"/>
  <c r="DA174" i="12"/>
  <c r="DC174" i="12"/>
  <c r="DG174" i="12"/>
  <c r="DI174" i="12"/>
  <c r="CF174" i="12"/>
  <c r="DQ174" i="12"/>
  <c r="BT174" i="12"/>
  <c r="CG174" i="12"/>
  <c r="CL174" i="12"/>
  <c r="DH174" i="12"/>
  <c r="BX174" i="12"/>
  <c r="CK174" i="12"/>
  <c r="DW174" i="12"/>
  <c r="BY174" i="12"/>
  <c r="DN174" i="12"/>
  <c r="DS174" i="12"/>
  <c r="CC174" i="12"/>
  <c r="DO174" i="12"/>
  <c r="BQ174" i="12"/>
  <c r="CH174" i="12"/>
  <c r="DK174" i="12"/>
  <c r="BU174" i="12"/>
  <c r="CI174" i="12"/>
  <c r="BZ174" i="12"/>
  <c r="DJ174" i="12"/>
  <c r="CM174" i="12"/>
  <c r="DX174" i="12"/>
  <c r="CA174" i="12"/>
  <c r="BV174" i="12"/>
  <c r="CD174" i="12"/>
  <c r="DT174" i="12"/>
  <c r="CE174" i="12"/>
  <c r="DP174" i="12"/>
  <c r="BS174" i="12"/>
  <c r="BR174" i="12"/>
  <c r="DL174" i="12"/>
  <c r="BW174" i="12"/>
  <c r="CJ174" i="12"/>
  <c r="DU174" i="12"/>
  <c r="DV174" i="12"/>
  <c r="CZ174" i="12"/>
  <c r="CN174" i="12"/>
  <c r="DY174" i="12"/>
  <c r="DD174" i="12"/>
  <c r="CB174" i="12"/>
  <c r="DR174" i="12"/>
  <c r="DM174" i="12"/>
  <c r="DB174" i="12"/>
  <c r="CY174" i="12"/>
  <c r="CX174" i="12"/>
  <c r="CW174" i="12"/>
  <c r="CV174" i="12"/>
  <c r="CU174" i="12"/>
  <c r="CT174" i="12"/>
  <c r="CS174" i="12"/>
  <c r="CR174" i="12"/>
  <c r="CQ174" i="12"/>
  <c r="DA433" i="14"/>
  <c r="DE433" i="14"/>
  <c r="CZ433" i="14"/>
  <c r="CE433" i="14"/>
  <c r="DO433" i="14"/>
  <c r="CH433" i="14"/>
  <c r="BQ433" i="14"/>
  <c r="CC433" i="14"/>
  <c r="DB433" i="14"/>
  <c r="BW433" i="14"/>
  <c r="CQ433" i="14"/>
  <c r="BZ433" i="14"/>
  <c r="DQ433" i="14"/>
  <c r="BV433" i="14"/>
  <c r="DT433" i="14"/>
  <c r="DX433" i="14"/>
  <c r="CI433" i="14"/>
  <c r="BR433" i="14"/>
  <c r="CK433" i="14"/>
  <c r="DL433" i="14"/>
  <c r="CY433" i="14"/>
  <c r="CN433" i="14"/>
  <c r="DP433" i="14"/>
  <c r="CA433" i="14"/>
  <c r="DU433" i="14"/>
  <c r="CD433" i="14"/>
  <c r="DC433" i="14"/>
  <c r="BX433" i="14"/>
  <c r="CB433" i="14"/>
  <c r="DV433" i="14"/>
  <c r="CO433" i="14"/>
  <c r="DY433" i="14"/>
  <c r="DJ433" i="14"/>
  <c r="DS433" i="14"/>
  <c r="BT433" i="14"/>
  <c r="DN433" i="14"/>
  <c r="CG433" i="14"/>
  <c r="DR433" i="14"/>
  <c r="DM433" i="14"/>
  <c r="DF433" i="14"/>
  <c r="DH433" i="14"/>
  <c r="BY433" i="14"/>
  <c r="CF433" i="14"/>
  <c r="BU433" i="14"/>
  <c r="CM433" i="14"/>
  <c r="CL433" i="14"/>
  <c r="DI433" i="14"/>
  <c r="DW433" i="14"/>
  <c r="DG433" i="14"/>
  <c r="DK433" i="14"/>
  <c r="BS433" i="14"/>
  <c r="DD433" i="14"/>
  <c r="CP433" i="14"/>
  <c r="CJ433" i="14"/>
  <c r="CX433" i="14"/>
  <c r="CW433" i="14"/>
  <c r="CV433" i="14"/>
  <c r="CU433" i="14"/>
  <c r="CT433" i="14"/>
  <c r="CQ496" i="13"/>
  <c r="DT508" i="13"/>
  <c r="DP508" i="13"/>
  <c r="DN508" i="13"/>
  <c r="DI508" i="13"/>
  <c r="DW508" i="13"/>
  <c r="DR508" i="13"/>
  <c r="DO508" i="13"/>
  <c r="DA508" i="13"/>
  <c r="CJ508" i="13"/>
  <c r="CX508" i="13"/>
  <c r="BY508" i="13"/>
  <c r="BX508" i="13"/>
  <c r="DK508" i="13"/>
  <c r="DB508" i="13"/>
  <c r="CK508" i="13"/>
  <c r="BT508" i="13"/>
  <c r="CH508" i="13"/>
  <c r="CU508" i="13"/>
  <c r="CS508" i="13"/>
  <c r="CB508" i="13"/>
  <c r="CP508" i="13"/>
  <c r="BQ508" i="13"/>
  <c r="DZ508" i="13" s="1"/>
  <c r="CV508" i="13"/>
  <c r="DV508" i="13"/>
  <c r="DJ508" i="13"/>
  <c r="DS508" i="13"/>
  <c r="CT508" i="13"/>
  <c r="CC508" i="13"/>
  <c r="CY508" i="13"/>
  <c r="BZ508" i="13"/>
  <c r="CM508" i="13"/>
  <c r="DM508" i="13"/>
  <c r="DL508" i="13"/>
  <c r="CL508" i="13"/>
  <c r="BU508" i="13"/>
  <c r="CQ508" i="13"/>
  <c r="BR508" i="13"/>
  <c r="CE508" i="13"/>
  <c r="CD508" i="13"/>
  <c r="DX508" i="13"/>
  <c r="CI508" i="13"/>
  <c r="CW508" i="13"/>
  <c r="BW508" i="13"/>
  <c r="DQ508" i="13"/>
  <c r="DY508" i="13"/>
  <c r="BS508" i="13"/>
  <c r="CG508" i="13"/>
  <c r="DU508" i="13"/>
  <c r="BV508" i="13"/>
  <c r="CZ508" i="13"/>
  <c r="CA508" i="13"/>
  <c r="CO508" i="13"/>
  <c r="CN508" i="13"/>
  <c r="CR508" i="13"/>
  <c r="CF508" i="13"/>
  <c r="DH508" i="13"/>
  <c r="DG508" i="13"/>
  <c r="DF508" i="13"/>
  <c r="DE508" i="13"/>
  <c r="DZ93" i="12"/>
  <c r="DZ411" i="13"/>
  <c r="DZ116" i="12"/>
  <c r="DZ95" i="12"/>
  <c r="BM228" i="12"/>
  <c r="CE228" i="12" s="1"/>
  <c r="BM254" i="12"/>
  <c r="DE254" i="12" s="1"/>
  <c r="BM219" i="12"/>
  <c r="BW219" i="12" s="1"/>
  <c r="BM243" i="12"/>
  <c r="CT243" i="12" s="1"/>
  <c r="BM218" i="12"/>
  <c r="BU218" i="12" s="1"/>
  <c r="BM252" i="12"/>
  <c r="DC252" i="12" s="1"/>
  <c r="BM506" i="14"/>
  <c r="BM485" i="14"/>
  <c r="CG485" i="14" s="1"/>
  <c r="BM483" i="14"/>
  <c r="CD483" i="14" s="1"/>
  <c r="BM508" i="14"/>
  <c r="DC508" i="14" s="1"/>
  <c r="BM477" i="14"/>
  <c r="CZ505" i="14"/>
  <c r="DK505" i="14"/>
  <c r="DQ505" i="14"/>
  <c r="DL505" i="14"/>
  <c r="DM505" i="14"/>
  <c r="CH505" i="14"/>
  <c r="CM505" i="14"/>
  <c r="DX505" i="14"/>
  <c r="BQ505" i="14"/>
  <c r="DZ505" i="14" s="1"/>
  <c r="BY505" i="14"/>
  <c r="DH505" i="14"/>
  <c r="BZ505" i="14"/>
  <c r="CE505" i="14"/>
  <c r="CR505" i="14"/>
  <c r="CI505" i="14"/>
  <c r="BU505" i="14"/>
  <c r="DO505" i="14"/>
  <c r="BR505" i="14"/>
  <c r="BW505" i="14"/>
  <c r="CJ505" i="14"/>
  <c r="CY505" i="14"/>
  <c r="DU505" i="14"/>
  <c r="DG505" i="14"/>
  <c r="CV505" i="14"/>
  <c r="CT505" i="14"/>
  <c r="CB505" i="14"/>
  <c r="CC505" i="14"/>
  <c r="CG505" i="14"/>
  <c r="DI505" i="14"/>
  <c r="CN505" i="14"/>
  <c r="CL505" i="14"/>
  <c r="BT505" i="14"/>
  <c r="DW505" i="14"/>
  <c r="CS505" i="14"/>
  <c r="DV505" i="14"/>
  <c r="CF505" i="14"/>
  <c r="CD505" i="14"/>
  <c r="CO505" i="14"/>
  <c r="CW505" i="14"/>
  <c r="DN505" i="14"/>
  <c r="DJ505" i="14"/>
  <c r="DR505" i="14"/>
  <c r="DT505" i="14"/>
  <c r="CX505" i="14"/>
  <c r="BX505" i="14"/>
  <c r="BV505" i="14"/>
  <c r="BS505" i="14"/>
  <c r="CA505" i="14"/>
  <c r="CK505" i="14"/>
  <c r="CQ505" i="14"/>
  <c r="DS505" i="14"/>
  <c r="CP505" i="14"/>
  <c r="DY505" i="14"/>
  <c r="CU505" i="14"/>
  <c r="DP505" i="14"/>
  <c r="DF505" i="14"/>
  <c r="DE505" i="14"/>
  <c r="DD505" i="14"/>
  <c r="DC505" i="14"/>
  <c r="CW437" i="14"/>
  <c r="DM437" i="14"/>
  <c r="DF437" i="14"/>
  <c r="CE437" i="14"/>
  <c r="CQ437" i="14"/>
  <c r="BR437" i="14"/>
  <c r="DQ437" i="14"/>
  <c r="CS437" i="14"/>
  <c r="DP437" i="14"/>
  <c r="DG437" i="14"/>
  <c r="DE437" i="14"/>
  <c r="DT437" i="14"/>
  <c r="BW437" i="14"/>
  <c r="CI437" i="14"/>
  <c r="DU437" i="14"/>
  <c r="CK437" i="14"/>
  <c r="DI437" i="14"/>
  <c r="DK437" i="14"/>
  <c r="CN437" i="14"/>
  <c r="DX437" i="14"/>
  <c r="CA437" i="14"/>
  <c r="CO437" i="14"/>
  <c r="CD437" i="14"/>
  <c r="DN437" i="14"/>
  <c r="DH437" i="14"/>
  <c r="DD437" i="14"/>
  <c r="CF437" i="14"/>
  <c r="CR437" i="14"/>
  <c r="BS437" i="14"/>
  <c r="CG437" i="14"/>
  <c r="CC437" i="14"/>
  <c r="DO437" i="14"/>
  <c r="DS437" i="14"/>
  <c r="CB437" i="14"/>
  <c r="CP437" i="14"/>
  <c r="BQ437" i="14"/>
  <c r="DZ437" i="14" s="1"/>
  <c r="CL437" i="14"/>
  <c r="DJ437" i="14"/>
  <c r="CU437" i="14"/>
  <c r="BT437" i="14"/>
  <c r="CH437" i="14"/>
  <c r="BU437" i="14"/>
  <c r="DY437" i="14"/>
  <c r="DC437" i="14"/>
  <c r="DW437" i="14"/>
  <c r="DL437" i="14"/>
  <c r="DV437" i="14"/>
  <c r="BZ437" i="14"/>
  <c r="BY437" i="14"/>
  <c r="BX437" i="14"/>
  <c r="BV437" i="14"/>
  <c r="CM437" i="14"/>
  <c r="DR437" i="14"/>
  <c r="CJ437" i="14"/>
  <c r="CT437" i="14"/>
  <c r="DB437" i="14"/>
  <c r="DA437" i="14"/>
  <c r="CZ437" i="14"/>
  <c r="CY437" i="14"/>
  <c r="CX437" i="14"/>
  <c r="DZ100" i="12"/>
  <c r="CH415" i="14"/>
  <c r="CS415" i="14"/>
  <c r="DY415" i="14"/>
  <c r="CY415" i="14"/>
  <c r="BY415" i="14"/>
  <c r="DV415" i="14"/>
  <c r="DT415" i="14"/>
  <c r="DQ415" i="14"/>
  <c r="BS415" i="14"/>
  <c r="DN415" i="14"/>
  <c r="DL415" i="14"/>
  <c r="DJ415" i="14"/>
  <c r="CI415" i="14"/>
  <c r="DI415" i="14"/>
  <c r="DR415" i="14"/>
  <c r="DD415" i="14"/>
  <c r="DB415" i="14"/>
  <c r="CX415" i="14"/>
  <c r="CN415" i="14"/>
  <c r="CJ415" i="14"/>
  <c r="CK415" i="14"/>
  <c r="CO415" i="14"/>
  <c r="DA415" i="14"/>
  <c r="DF415" i="14"/>
  <c r="BX415" i="14"/>
  <c r="BV415" i="14"/>
  <c r="BR415" i="14"/>
  <c r="CR415" i="14"/>
  <c r="CM415" i="14"/>
  <c r="DW415" i="14"/>
  <c r="DP415" i="14"/>
  <c r="DM415" i="14"/>
  <c r="DK415" i="14"/>
  <c r="DH415" i="14"/>
  <c r="CQ415" i="14"/>
  <c r="CT415" i="14"/>
  <c r="DO415" i="14"/>
  <c r="DE415" i="14"/>
  <c r="DC415" i="14"/>
  <c r="CZ415" i="14"/>
  <c r="CW415" i="14"/>
  <c r="CP415" i="14"/>
  <c r="BT415" i="14"/>
  <c r="BU415" i="14"/>
  <c r="DS415" i="14"/>
  <c r="DG415" i="14"/>
  <c r="BQ415" i="14"/>
  <c r="CV415" i="14"/>
  <c r="DX415" i="14"/>
  <c r="CG415" i="14"/>
  <c r="BW415" i="14"/>
  <c r="CL415" i="14"/>
  <c r="CU415" i="14"/>
  <c r="DU415" i="14"/>
  <c r="CF415" i="14"/>
  <c r="CE415" i="14"/>
  <c r="CD415" i="14"/>
  <c r="CC415" i="14"/>
  <c r="CB415" i="14"/>
  <c r="DE493" i="13"/>
  <c r="CT493" i="13"/>
  <c r="DC493" i="13"/>
  <c r="CX493" i="13"/>
  <c r="DD493" i="13"/>
  <c r="CV493" i="13"/>
  <c r="CZ493" i="13"/>
  <c r="DH493" i="13"/>
  <c r="CY493" i="13"/>
  <c r="DY493" i="13"/>
  <c r="CA493" i="13"/>
  <c r="DJ493" i="13"/>
  <c r="BS493" i="13"/>
  <c r="BR493" i="13"/>
  <c r="CU493" i="13"/>
  <c r="DB493" i="13"/>
  <c r="DI493" i="13"/>
  <c r="DX493" i="13"/>
  <c r="CM493" i="13"/>
  <c r="DG493" i="13"/>
  <c r="DQ493" i="13"/>
  <c r="DO493" i="13"/>
  <c r="CB493" i="13"/>
  <c r="DN493" i="13"/>
  <c r="DK493" i="13"/>
  <c r="CE493" i="13"/>
  <c r="CI493" i="13"/>
  <c r="DU493" i="13"/>
  <c r="CK493" i="13"/>
  <c r="BX493" i="13"/>
  <c r="BZ493" i="13"/>
  <c r="CH493" i="13"/>
  <c r="DM493" i="13"/>
  <c r="CC493" i="13"/>
  <c r="DW493" i="13"/>
  <c r="DV493" i="13"/>
  <c r="DT493" i="13"/>
  <c r="CW493" i="13"/>
  <c r="DF493" i="13"/>
  <c r="CG493" i="13"/>
  <c r="BU493" i="13"/>
  <c r="DL493" i="13"/>
  <c r="BW493" i="13"/>
  <c r="CD493" i="13"/>
  <c r="CL493" i="13"/>
  <c r="CJ493" i="13"/>
  <c r="DA493" i="13"/>
  <c r="BY493" i="13"/>
  <c r="DR493" i="13"/>
  <c r="CF493" i="13"/>
  <c r="DS493" i="13"/>
  <c r="DP493" i="13"/>
  <c r="BQ493" i="13"/>
  <c r="DZ493" i="13" s="1"/>
  <c r="BV493" i="13"/>
  <c r="BT493" i="13"/>
  <c r="CS493" i="13"/>
  <c r="CR493" i="13"/>
  <c r="CQ493" i="13"/>
  <c r="CP493" i="13"/>
  <c r="DZ410" i="13"/>
  <c r="AT21" i="9"/>
  <c r="DZ109" i="12"/>
  <c r="CK150" i="12"/>
  <c r="DY150" i="12"/>
  <c r="CZ150" i="12"/>
  <c r="DN150" i="12"/>
  <c r="CO150" i="12"/>
  <c r="DC150" i="12"/>
  <c r="DQ150" i="12"/>
  <c r="CR150" i="12"/>
  <c r="DF150" i="12"/>
  <c r="DT150" i="12"/>
  <c r="CU150" i="12"/>
  <c r="CB150" i="12"/>
  <c r="DI150" i="12"/>
  <c r="DW150" i="12"/>
  <c r="CX150" i="12"/>
  <c r="DL150" i="12"/>
  <c r="CM150" i="12"/>
  <c r="CC150" i="12"/>
  <c r="DA150" i="12"/>
  <c r="DO150" i="12"/>
  <c r="CP150" i="12"/>
  <c r="DD150" i="12"/>
  <c r="DR150" i="12"/>
  <c r="CS150" i="12"/>
  <c r="DG150" i="12"/>
  <c r="DU150" i="12"/>
  <c r="CV150" i="12"/>
  <c r="DJ150" i="12"/>
  <c r="DX150" i="12"/>
  <c r="CY150" i="12"/>
  <c r="DM150" i="12"/>
  <c r="CN150" i="12"/>
  <c r="DB150" i="12"/>
  <c r="DP150" i="12"/>
  <c r="CQ150" i="12"/>
  <c r="DE150" i="12"/>
  <c r="DS150" i="12"/>
  <c r="CT150" i="12"/>
  <c r="DH150" i="12"/>
  <c r="CH150" i="12"/>
  <c r="DV150" i="12"/>
  <c r="CJ150" i="12"/>
  <c r="CW150" i="12"/>
  <c r="DK150" i="12"/>
  <c r="CI150" i="12"/>
  <c r="CG150" i="12"/>
  <c r="CL150" i="12"/>
  <c r="CF150" i="12"/>
  <c r="CE150" i="12"/>
  <c r="CD150" i="12"/>
  <c r="CA150" i="12"/>
  <c r="BZ150" i="12"/>
  <c r="BY150" i="12"/>
  <c r="BX150" i="12"/>
  <c r="BW150" i="12"/>
  <c r="BV150" i="12"/>
  <c r="BU150" i="12"/>
  <c r="BT150" i="12"/>
  <c r="BS150" i="12"/>
  <c r="CV430" i="14"/>
  <c r="CX430" i="14"/>
  <c r="DI430" i="14"/>
  <c r="CK430" i="14"/>
  <c r="DL430" i="14"/>
  <c r="CJ430" i="14"/>
  <c r="BX430" i="14"/>
  <c r="BR430" i="14"/>
  <c r="DG430" i="14"/>
  <c r="DR430" i="14"/>
  <c r="CC430" i="14"/>
  <c r="CF430" i="14"/>
  <c r="BZ430" i="14"/>
  <c r="CN430" i="14"/>
  <c r="DF430" i="14"/>
  <c r="DA430" i="14"/>
  <c r="CW430" i="14"/>
  <c r="CY430" i="14"/>
  <c r="DJ430" i="14"/>
  <c r="BU430" i="14"/>
  <c r="BT430" i="14"/>
  <c r="DO430" i="14"/>
  <c r="DU430" i="14"/>
  <c r="DC430" i="14"/>
  <c r="DD430" i="14"/>
  <c r="CL430" i="14"/>
  <c r="DW430" i="14"/>
  <c r="DS430" i="14"/>
  <c r="CI430" i="14"/>
  <c r="CE430" i="14"/>
  <c r="BV430" i="14"/>
  <c r="CG430" i="14"/>
  <c r="CA430" i="14"/>
  <c r="DX430" i="14"/>
  <c r="CB430" i="14"/>
  <c r="DE430" i="14"/>
  <c r="DY430" i="14"/>
  <c r="BW430" i="14"/>
  <c r="BQ430" i="14"/>
  <c r="DN430" i="14"/>
  <c r="DK430" i="14"/>
  <c r="CH430" i="14"/>
  <c r="CD430" i="14"/>
  <c r="DT430" i="14"/>
  <c r="DQ430" i="14"/>
  <c r="BS430" i="14"/>
  <c r="DH430" i="14"/>
  <c r="DM430" i="14"/>
  <c r="CM430" i="14"/>
  <c r="DP430" i="14"/>
  <c r="DB430" i="14"/>
  <c r="CZ430" i="14"/>
  <c r="DV430" i="14"/>
  <c r="BY430" i="14"/>
  <c r="CU430" i="14"/>
  <c r="CT430" i="14"/>
  <c r="CS430" i="14"/>
  <c r="CR430" i="14"/>
  <c r="CQ430" i="14"/>
  <c r="DI431" i="14"/>
  <c r="DJ431" i="14"/>
  <c r="DU431" i="14"/>
  <c r="CI431" i="14"/>
  <c r="CC431" i="14"/>
  <c r="DP431" i="14"/>
  <c r="DK431" i="14"/>
  <c r="CZ431" i="14"/>
  <c r="CY431" i="14"/>
  <c r="DM431" i="14"/>
  <c r="BW431" i="14"/>
  <c r="BS431" i="14"/>
  <c r="CJ431" i="14"/>
  <c r="BU431" i="14"/>
  <c r="CW431" i="14"/>
  <c r="DB431" i="14"/>
  <c r="CO431" i="14"/>
  <c r="DX431" i="14"/>
  <c r="DR431" i="14"/>
  <c r="BX431" i="14"/>
  <c r="BT431" i="14"/>
  <c r="DG431" i="14"/>
  <c r="DV431" i="14"/>
  <c r="CG431" i="14"/>
  <c r="DL431" i="14"/>
  <c r="CL431" i="14"/>
  <c r="CN431" i="14"/>
  <c r="DA431" i="14"/>
  <c r="DH431" i="14"/>
  <c r="CH431" i="14"/>
  <c r="BQ431" i="14"/>
  <c r="BV431" i="14"/>
  <c r="DQ431" i="14"/>
  <c r="CE431" i="14"/>
  <c r="BZ431" i="14"/>
  <c r="DY431" i="14"/>
  <c r="DS431" i="14"/>
  <c r="CK431" i="14"/>
  <c r="DT431" i="14"/>
  <c r="DF431" i="14"/>
  <c r="DD431" i="14"/>
  <c r="CB431" i="14"/>
  <c r="DC431" i="14"/>
  <c r="CA431" i="14"/>
  <c r="DE431" i="14"/>
  <c r="DN431" i="14"/>
  <c r="DW431" i="14"/>
  <c r="BR431" i="14"/>
  <c r="CD431" i="14"/>
  <c r="DO431" i="14"/>
  <c r="CF431" i="14"/>
  <c r="BY431" i="14"/>
  <c r="CM431" i="14"/>
  <c r="CX431" i="14"/>
  <c r="CV431" i="14"/>
  <c r="CU431" i="14"/>
  <c r="CT431" i="14"/>
  <c r="CS431" i="14"/>
  <c r="CR431" i="14"/>
  <c r="BS151" i="12"/>
  <c r="DZ358" i="14"/>
  <c r="CN172" i="12"/>
  <c r="CE160" i="12"/>
  <c r="CQ160" i="12"/>
  <c r="CM160" i="12"/>
  <c r="CN160" i="12"/>
  <c r="CU160" i="12"/>
  <c r="CO160" i="12"/>
  <c r="CT160" i="12"/>
  <c r="BU160" i="12"/>
  <c r="DG160" i="12"/>
  <c r="BR160" i="12"/>
  <c r="DL160" i="12"/>
  <c r="DR160" i="12"/>
  <c r="DU160" i="12"/>
  <c r="DH160" i="12"/>
  <c r="BX160" i="12"/>
  <c r="CP160" i="12"/>
  <c r="CR160" i="12"/>
  <c r="DX160" i="12"/>
  <c r="CY160" i="12"/>
  <c r="DD160" i="12"/>
  <c r="DJ160" i="12"/>
  <c r="DP160" i="12"/>
  <c r="BS160" i="12"/>
  <c r="DM160" i="12"/>
  <c r="CV160" i="12"/>
  <c r="DB160" i="12"/>
  <c r="DV160" i="12"/>
  <c r="DE160" i="12"/>
  <c r="BV160" i="12"/>
  <c r="DY160" i="12"/>
  <c r="CZ160" i="12"/>
  <c r="DN160" i="12"/>
  <c r="CW160" i="12"/>
  <c r="DS160" i="12"/>
  <c r="DQ160" i="12"/>
  <c r="BT160" i="12"/>
  <c r="DF160" i="12"/>
  <c r="BY160" i="12"/>
  <c r="DK160" i="12"/>
  <c r="CL160" i="12"/>
  <c r="DI160" i="12"/>
  <c r="DW160" i="12"/>
  <c r="CX160" i="12"/>
  <c r="BQ160" i="12"/>
  <c r="DC160" i="12"/>
  <c r="DO160" i="12"/>
  <c r="BZ160" i="12"/>
  <c r="BW160" i="12"/>
  <c r="DT160" i="12"/>
  <c r="CS160" i="12"/>
  <c r="DA160" i="12"/>
  <c r="CK160" i="12"/>
  <c r="CJ160" i="12"/>
  <c r="CI160" i="12"/>
  <c r="CH160" i="12"/>
  <c r="CG160" i="12"/>
  <c r="CF160" i="12"/>
  <c r="CD160" i="12"/>
  <c r="CC160" i="12"/>
  <c r="CY164" i="12"/>
  <c r="CS164" i="12"/>
  <c r="CR164" i="12"/>
  <c r="CX164" i="12"/>
  <c r="DA164" i="12"/>
  <c r="BT164" i="12"/>
  <c r="DF164" i="12"/>
  <c r="DT164" i="12"/>
  <c r="DR164" i="12"/>
  <c r="CC164" i="12"/>
  <c r="DW164" i="12"/>
  <c r="BZ164" i="12"/>
  <c r="DL164" i="12"/>
  <c r="DJ164" i="12"/>
  <c r="CW164" i="12"/>
  <c r="BU164" i="12"/>
  <c r="DO164" i="12"/>
  <c r="BR164" i="12"/>
  <c r="DD164" i="12"/>
  <c r="DB164" i="12"/>
  <c r="DX164" i="12"/>
  <c r="DG164" i="12"/>
  <c r="DU164" i="12"/>
  <c r="BX164" i="12"/>
  <c r="CD164" i="12"/>
  <c r="DP164" i="12"/>
  <c r="CA164" i="12"/>
  <c r="DM164" i="12"/>
  <c r="DS164" i="12"/>
  <c r="BV164" i="12"/>
  <c r="CU164" i="12"/>
  <c r="DY164" i="12"/>
  <c r="DH164" i="12"/>
  <c r="BS164" i="12"/>
  <c r="DE164" i="12"/>
  <c r="DK164" i="12"/>
  <c r="CP164" i="12"/>
  <c r="CV164" i="12"/>
  <c r="DQ164" i="12"/>
  <c r="CZ164" i="12"/>
  <c r="DV164" i="12"/>
  <c r="BY164" i="12"/>
  <c r="DC164" i="12"/>
  <c r="CT164" i="12"/>
  <c r="CQ164" i="12"/>
  <c r="DN164" i="12"/>
  <c r="BQ164" i="12"/>
  <c r="BW164" i="12"/>
  <c r="DI164" i="12"/>
  <c r="CB164" i="12"/>
  <c r="CO164" i="12"/>
  <c r="CN164" i="12"/>
  <c r="CM164" i="12"/>
  <c r="CL164" i="12"/>
  <c r="CK164" i="12"/>
  <c r="CJ164" i="12"/>
  <c r="CI164" i="12"/>
  <c r="CH164" i="12"/>
  <c r="CG164" i="12"/>
  <c r="AA21" i="9"/>
  <c r="DK501" i="13"/>
  <c r="DI501" i="13"/>
  <c r="DH501" i="13"/>
  <c r="DN501" i="13"/>
  <c r="DF501" i="13"/>
  <c r="DD501" i="13"/>
  <c r="DJ501" i="13"/>
  <c r="DL501" i="13"/>
  <c r="DG501" i="13"/>
  <c r="DM501" i="13"/>
  <c r="DC501" i="13"/>
  <c r="CM501" i="13"/>
  <c r="DY501" i="13"/>
  <c r="CG501" i="13"/>
  <c r="CH501" i="13"/>
  <c r="DW501" i="13"/>
  <c r="CE501" i="13"/>
  <c r="DQ501" i="13"/>
  <c r="BY501" i="13"/>
  <c r="BR501" i="13"/>
  <c r="CF501" i="13"/>
  <c r="DO501" i="13"/>
  <c r="BW501" i="13"/>
  <c r="CS501" i="13"/>
  <c r="BQ501" i="13"/>
  <c r="DZ501" i="13" s="1"/>
  <c r="DX501" i="13"/>
  <c r="CB501" i="13"/>
  <c r="DR501" i="13"/>
  <c r="CK501" i="13"/>
  <c r="DV501" i="13"/>
  <c r="CA501" i="13"/>
  <c r="BX501" i="13"/>
  <c r="CT501" i="13"/>
  <c r="CC501" i="13"/>
  <c r="CP501" i="13"/>
  <c r="DT501" i="13"/>
  <c r="CQ501" i="13"/>
  <c r="DE501" i="13"/>
  <c r="CL501" i="13"/>
  <c r="BU501" i="13"/>
  <c r="BZ501" i="13"/>
  <c r="CR501" i="13"/>
  <c r="CI501" i="13"/>
  <c r="BV501" i="13"/>
  <c r="BT501" i="13"/>
  <c r="DS501" i="13"/>
  <c r="CD501" i="13"/>
  <c r="DU501" i="13"/>
  <c r="CJ501" i="13"/>
  <c r="BS501" i="13"/>
  <c r="DP501" i="13"/>
  <c r="CU501" i="13"/>
  <c r="CO501" i="13"/>
  <c r="CN501" i="13"/>
  <c r="DB501" i="13"/>
  <c r="DA501" i="13"/>
  <c r="CZ501" i="13"/>
  <c r="CY501" i="13"/>
  <c r="CX501" i="13"/>
  <c r="CX483" i="13"/>
  <c r="CW483" i="13"/>
  <c r="DQ483" i="13"/>
  <c r="CZ483" i="13"/>
  <c r="BS483" i="13"/>
  <c r="DS483" i="13"/>
  <c r="DM483" i="13"/>
  <c r="BW483" i="13"/>
  <c r="CR483" i="13"/>
  <c r="DI483" i="13"/>
  <c r="CB483" i="13"/>
  <c r="DT483" i="13"/>
  <c r="DC483" i="13"/>
  <c r="BQ483" i="13"/>
  <c r="BZ483" i="13"/>
  <c r="DA483" i="13"/>
  <c r="BT483" i="13"/>
  <c r="DL483" i="13"/>
  <c r="DU483" i="13"/>
  <c r="CU483" i="13"/>
  <c r="CC483" i="13"/>
  <c r="DW483" i="13"/>
  <c r="DD483" i="13"/>
  <c r="DR483" i="13"/>
  <c r="DK483" i="13"/>
  <c r="BU483" i="13"/>
  <c r="DO483" i="13"/>
  <c r="BX483" i="13"/>
  <c r="DB483" i="13"/>
  <c r="BY483" i="13"/>
  <c r="CO483" i="13"/>
  <c r="CT483" i="13"/>
  <c r="CS483" i="13"/>
  <c r="DH483" i="13"/>
  <c r="CP483" i="13"/>
  <c r="DX483" i="13"/>
  <c r="DG483" i="13"/>
  <c r="DV483" i="13"/>
  <c r="BV483" i="13"/>
  <c r="DJ483" i="13"/>
  <c r="CV483" i="13"/>
  <c r="CL483" i="13"/>
  <c r="CJ483" i="13"/>
  <c r="CQ483" i="13"/>
  <c r="CA483" i="13"/>
  <c r="CN483" i="13"/>
  <c r="DP483" i="13"/>
  <c r="CY483" i="13"/>
  <c r="DF483" i="13"/>
  <c r="DN483" i="13"/>
  <c r="DE483" i="13"/>
  <c r="CM483" i="13"/>
  <c r="CK483" i="13"/>
  <c r="DY483" i="13"/>
  <c r="BR483" i="13"/>
  <c r="CI483" i="13"/>
  <c r="CH483" i="13"/>
  <c r="CG483" i="13"/>
  <c r="CF483" i="13"/>
  <c r="BU473" i="13"/>
  <c r="DZ362" i="14"/>
  <c r="CD418" i="14"/>
  <c r="DE185" i="12"/>
  <c r="DM185" i="12"/>
  <c r="DL185" i="12"/>
  <c r="DO185" i="12"/>
  <c r="DN185" i="12"/>
  <c r="DR185" i="12"/>
  <c r="DS185" i="12"/>
  <c r="DQ185" i="12"/>
  <c r="DP185" i="12"/>
  <c r="DT185" i="12"/>
  <c r="CB185" i="12"/>
  <c r="DV185" i="12"/>
  <c r="CO185" i="12"/>
  <c r="CU185" i="12"/>
  <c r="DY185" i="12"/>
  <c r="BT185" i="12"/>
  <c r="CX185" i="12"/>
  <c r="CG185" i="12"/>
  <c r="CM185" i="12"/>
  <c r="CS185" i="12"/>
  <c r="DW185" i="12"/>
  <c r="CP185" i="12"/>
  <c r="BY185" i="12"/>
  <c r="CE185" i="12"/>
  <c r="CK185" i="12"/>
  <c r="CY185" i="12"/>
  <c r="CH185" i="12"/>
  <c r="BQ185" i="12"/>
  <c r="DZ185" i="12" s="1"/>
  <c r="BW185" i="12"/>
  <c r="CC185" i="12"/>
  <c r="CQ185" i="12"/>
  <c r="BZ185" i="12"/>
  <c r="CV185" i="12"/>
  <c r="CT185" i="12"/>
  <c r="BU185" i="12"/>
  <c r="DX185" i="12"/>
  <c r="CI185" i="12"/>
  <c r="BR185" i="12"/>
  <c r="CN185" i="12"/>
  <c r="CL185" i="12"/>
  <c r="CR185" i="12"/>
  <c r="CA185" i="12"/>
  <c r="DU185" i="12"/>
  <c r="CF185" i="12"/>
  <c r="CD185" i="12"/>
  <c r="CW185" i="12"/>
  <c r="BX185" i="12"/>
  <c r="BV185" i="12"/>
  <c r="DK185" i="12"/>
  <c r="CJ185" i="12"/>
  <c r="BS185" i="12"/>
  <c r="DJ185" i="12"/>
  <c r="DI185" i="12"/>
  <c r="DH185" i="12"/>
  <c r="DG185" i="12"/>
  <c r="DF185" i="12"/>
  <c r="DD185" i="12"/>
  <c r="DC185" i="12"/>
  <c r="DB185" i="12"/>
  <c r="DZ356" i="14"/>
  <c r="BZ478" i="13"/>
  <c r="DN507" i="13"/>
  <c r="DV507" i="13"/>
  <c r="DQ507" i="13"/>
  <c r="DJ507" i="13"/>
  <c r="DM507" i="13"/>
  <c r="DO507" i="13"/>
  <c r="DT507" i="13"/>
  <c r="DI507" i="13"/>
  <c r="DS507" i="13"/>
  <c r="DK507" i="13"/>
  <c r="CP507" i="13"/>
  <c r="BQ507" i="13"/>
  <c r="DZ507" i="13" s="1"/>
  <c r="BW507" i="13"/>
  <c r="CK507" i="13"/>
  <c r="BS507" i="13"/>
  <c r="DR507" i="13"/>
  <c r="CN507" i="13"/>
  <c r="CR507" i="13"/>
  <c r="DH507" i="13"/>
  <c r="CH507" i="13"/>
  <c r="CV507" i="13"/>
  <c r="CT507" i="13"/>
  <c r="CC507" i="13"/>
  <c r="CZ507" i="13"/>
  <c r="BZ507" i="13"/>
  <c r="CL507" i="13"/>
  <c r="BU507" i="13"/>
  <c r="BR507" i="13"/>
  <c r="CF507" i="13"/>
  <c r="CD507" i="13"/>
  <c r="DW507" i="13"/>
  <c r="DX507" i="13"/>
  <c r="DP507" i="13"/>
  <c r="CW507" i="13"/>
  <c r="BX507" i="13"/>
  <c r="BV507" i="13"/>
  <c r="CY507" i="13"/>
  <c r="BT507" i="13"/>
  <c r="DL507" i="13"/>
  <c r="CO507" i="13"/>
  <c r="CU507" i="13"/>
  <c r="DY507" i="13"/>
  <c r="CQ507" i="13"/>
  <c r="CJ507" i="13"/>
  <c r="BY507" i="13"/>
  <c r="CS507" i="13"/>
  <c r="DU507" i="13"/>
  <c r="CG507" i="13"/>
  <c r="CM507" i="13"/>
  <c r="DA507" i="13"/>
  <c r="CI507" i="13"/>
  <c r="CB507" i="13"/>
  <c r="CX507" i="13"/>
  <c r="CE507" i="13"/>
  <c r="CA507" i="13"/>
  <c r="DG507" i="13"/>
  <c r="DF507" i="13"/>
  <c r="DE507" i="13"/>
  <c r="DD507" i="13"/>
  <c r="CM491" i="14"/>
  <c r="CC159" i="12"/>
  <c r="CL159" i="12"/>
  <c r="DE159" i="12"/>
  <c r="BX159" i="12"/>
  <c r="DB159" i="12"/>
  <c r="DP159" i="12"/>
  <c r="BS159" i="12"/>
  <c r="CW159" i="12"/>
  <c r="DS159" i="12"/>
  <c r="BV159" i="12"/>
  <c r="DH159" i="12"/>
  <c r="DV159" i="12"/>
  <c r="BY159" i="12"/>
  <c r="DK159" i="12"/>
  <c r="DY159" i="12"/>
  <c r="CZ159" i="12"/>
  <c r="DN159" i="12"/>
  <c r="BQ159" i="12"/>
  <c r="DC159" i="12"/>
  <c r="DQ159" i="12"/>
  <c r="BT159" i="12"/>
  <c r="DF159" i="12"/>
  <c r="DT159" i="12"/>
  <c r="CU159" i="12"/>
  <c r="DI159" i="12"/>
  <c r="DW159" i="12"/>
  <c r="CX159" i="12"/>
  <c r="CQ159" i="12"/>
  <c r="DL159" i="12"/>
  <c r="BW159" i="12"/>
  <c r="DA159" i="12"/>
  <c r="DO159" i="12"/>
  <c r="BR159" i="12"/>
  <c r="DU159" i="12"/>
  <c r="DD159" i="12"/>
  <c r="DR159" i="12"/>
  <c r="BU159" i="12"/>
  <c r="DG159" i="12"/>
  <c r="CK159" i="12"/>
  <c r="CV159" i="12"/>
  <c r="DJ159" i="12"/>
  <c r="CM159" i="12"/>
  <c r="CN159" i="12"/>
  <c r="DX159" i="12"/>
  <c r="CY159" i="12"/>
  <c r="CP159" i="12"/>
  <c r="CR159" i="12"/>
  <c r="DM159" i="12"/>
  <c r="CT159" i="12"/>
  <c r="CO159" i="12"/>
  <c r="CS159" i="12"/>
  <c r="CJ159" i="12"/>
  <c r="CI159" i="12"/>
  <c r="CH159" i="12"/>
  <c r="CG159" i="12"/>
  <c r="CF159" i="12"/>
  <c r="CE159" i="12"/>
  <c r="CD159" i="12"/>
  <c r="CB159" i="12"/>
  <c r="I9" i="9"/>
  <c r="H9" i="22" s="1"/>
  <c r="DZ111" i="12"/>
  <c r="DZ345" i="14"/>
  <c r="CZ496" i="13"/>
  <c r="DE496" i="13"/>
  <c r="DI496" i="13"/>
  <c r="CW496" i="13"/>
  <c r="DK496" i="13"/>
  <c r="CA496" i="13"/>
  <c r="DU496" i="13"/>
  <c r="CK496" i="13"/>
  <c r="CL496" i="13"/>
  <c r="CF496" i="13"/>
  <c r="DJ496" i="13"/>
  <c r="BS496" i="13"/>
  <c r="DM496" i="13"/>
  <c r="CC496" i="13"/>
  <c r="BV496" i="13"/>
  <c r="DL496" i="13"/>
  <c r="CY496" i="13"/>
  <c r="DV496" i="13"/>
  <c r="CO496" i="13"/>
  <c r="BU496" i="13"/>
  <c r="CJ496" i="13"/>
  <c r="BT496" i="13"/>
  <c r="DC496" i="13"/>
  <c r="DN496" i="13"/>
  <c r="CG496" i="13"/>
  <c r="CD496" i="13"/>
  <c r="CE496" i="13"/>
  <c r="DP496" i="13"/>
  <c r="DD496" i="13"/>
  <c r="DF496" i="13"/>
  <c r="CP496" i="13"/>
  <c r="BY496" i="13"/>
  <c r="DT496" i="13"/>
  <c r="DX496" i="13"/>
  <c r="CB496" i="13"/>
  <c r="DW496" i="13"/>
  <c r="CH496" i="13"/>
  <c r="BQ496" i="13"/>
  <c r="DZ496" i="13" s="1"/>
  <c r="CN496" i="13"/>
  <c r="BW496" i="13"/>
  <c r="DG496" i="13"/>
  <c r="CI496" i="13"/>
  <c r="DQ496" i="13"/>
  <c r="DS496" i="13"/>
  <c r="DA496" i="13"/>
  <c r="DO496" i="13"/>
  <c r="BZ496" i="13"/>
  <c r="DY496" i="13"/>
  <c r="BX496" i="13"/>
  <c r="CM496" i="13"/>
  <c r="DB496" i="13"/>
  <c r="DH496" i="13"/>
  <c r="CX496" i="13"/>
  <c r="BR496" i="13"/>
  <c r="DR496" i="13"/>
  <c r="CV496" i="13"/>
  <c r="CU496" i="13"/>
  <c r="CT496" i="13"/>
  <c r="CS496" i="13"/>
  <c r="CP494" i="13"/>
  <c r="CP158" i="12"/>
  <c r="CM158" i="12"/>
  <c r="CN158" i="12"/>
  <c r="CR158" i="12"/>
  <c r="CK158" i="12"/>
  <c r="CQ158" i="12"/>
  <c r="CO158" i="12"/>
  <c r="CL158" i="12"/>
  <c r="CS158" i="12"/>
  <c r="DA158" i="12"/>
  <c r="DO158" i="12"/>
  <c r="BR158" i="12"/>
  <c r="DD158" i="12"/>
  <c r="DR158" i="12"/>
  <c r="BU158" i="12"/>
  <c r="DG158" i="12"/>
  <c r="DU158" i="12"/>
  <c r="CV158" i="12"/>
  <c r="DJ158" i="12"/>
  <c r="DX158" i="12"/>
  <c r="CY158" i="12"/>
  <c r="DM158" i="12"/>
  <c r="BX158" i="12"/>
  <c r="DB158" i="12"/>
  <c r="DP158" i="12"/>
  <c r="BS158" i="12"/>
  <c r="DE158" i="12"/>
  <c r="DS158" i="12"/>
  <c r="CT158" i="12"/>
  <c r="DH158" i="12"/>
  <c r="DV158" i="12"/>
  <c r="CW158" i="12"/>
  <c r="DK158" i="12"/>
  <c r="BV158" i="12"/>
  <c r="DY158" i="12"/>
  <c r="CZ158" i="12"/>
  <c r="DN158" i="12"/>
  <c r="BQ158" i="12"/>
  <c r="DC158" i="12"/>
  <c r="DQ158" i="12"/>
  <c r="BT158" i="12"/>
  <c r="DF158" i="12"/>
  <c r="DT158" i="12"/>
  <c r="CU158" i="12"/>
  <c r="CJ158" i="12"/>
  <c r="DW158" i="12"/>
  <c r="CX158" i="12"/>
  <c r="DL158" i="12"/>
  <c r="BW158" i="12"/>
  <c r="DI158" i="12"/>
  <c r="CI158" i="12"/>
  <c r="CH158" i="12"/>
  <c r="CG158" i="12"/>
  <c r="CF158" i="12"/>
  <c r="CE158" i="12"/>
  <c r="CD158" i="12"/>
  <c r="CC158" i="12"/>
  <c r="CB158" i="12"/>
  <c r="CA158" i="12"/>
  <c r="BM235" i="12"/>
  <c r="CL235" i="12" s="1"/>
  <c r="BM238" i="12"/>
  <c r="CO238" i="12" s="1"/>
  <c r="BM246" i="12"/>
  <c r="CW246" i="12" s="1"/>
  <c r="BM234" i="12"/>
  <c r="BM478" i="14"/>
  <c r="BZ478" i="14" s="1"/>
  <c r="BM489" i="14"/>
  <c r="CJ489" i="14" s="1"/>
  <c r="BM496" i="14"/>
  <c r="CQ496" i="14" s="1"/>
  <c r="BM470" i="14"/>
  <c r="BR470" i="14" s="1"/>
  <c r="BM509" i="14"/>
  <c r="DD509" i="14" s="1"/>
  <c r="DK502" i="13"/>
  <c r="DN502" i="13"/>
  <c r="DJ502" i="13"/>
  <c r="DQ502" i="13"/>
  <c r="DI502" i="13"/>
  <c r="CQ502" i="13"/>
  <c r="CO502" i="13"/>
  <c r="DR502" i="13"/>
  <c r="CR502" i="13"/>
  <c r="CN502" i="13"/>
  <c r="DH502" i="13"/>
  <c r="BY502" i="13"/>
  <c r="BV502" i="13"/>
  <c r="CM502" i="13"/>
  <c r="CJ502" i="13"/>
  <c r="CI502" i="13"/>
  <c r="CG502" i="13"/>
  <c r="CL502" i="13"/>
  <c r="BT502" i="13"/>
  <c r="CU502" i="13"/>
  <c r="CA502" i="13"/>
  <c r="DC502" i="13"/>
  <c r="DY502" i="13"/>
  <c r="BS502" i="13"/>
  <c r="BQ502" i="13"/>
  <c r="DZ502" i="13" s="1"/>
  <c r="CV502" i="13"/>
  <c r="CE502" i="13"/>
  <c r="DE502" i="13"/>
  <c r="DD502" i="13"/>
  <c r="DX502" i="13"/>
  <c r="CP502" i="13"/>
  <c r="CS502" i="13"/>
  <c r="CF502" i="13"/>
  <c r="DT502" i="13"/>
  <c r="DP502" i="13"/>
  <c r="DM502" i="13"/>
  <c r="DF502" i="13"/>
  <c r="DW502" i="13"/>
  <c r="CH502" i="13"/>
  <c r="CK502" i="13"/>
  <c r="CT502" i="13"/>
  <c r="CB502" i="13"/>
  <c r="DG502" i="13"/>
  <c r="BR502" i="13"/>
  <c r="DS502" i="13"/>
  <c r="DV502" i="13"/>
  <c r="BZ502" i="13"/>
  <c r="CC502" i="13"/>
  <c r="CD502" i="13"/>
  <c r="BX502" i="13"/>
  <c r="DU502" i="13"/>
  <c r="BU502" i="13"/>
  <c r="BW502" i="13"/>
  <c r="DL502" i="13"/>
  <c r="DO502" i="13"/>
  <c r="DB502" i="13"/>
  <c r="DA502" i="13"/>
  <c r="CZ502" i="13"/>
  <c r="CY502" i="13"/>
  <c r="CR163" i="12"/>
  <c r="CS163" i="12"/>
  <c r="CQ163" i="12"/>
  <c r="CT163" i="12"/>
  <c r="CW163" i="12"/>
  <c r="CP163" i="12"/>
  <c r="CX163" i="12"/>
  <c r="CV163" i="12"/>
  <c r="DT163" i="12"/>
  <c r="DR163" i="12"/>
  <c r="CC163" i="12"/>
  <c r="DW163" i="12"/>
  <c r="DF163" i="12"/>
  <c r="DL163" i="12"/>
  <c r="DJ163" i="12"/>
  <c r="BU163" i="12"/>
  <c r="DO163" i="12"/>
  <c r="BZ163" i="12"/>
  <c r="DD163" i="12"/>
  <c r="DB163" i="12"/>
  <c r="DX163" i="12"/>
  <c r="DG163" i="12"/>
  <c r="BR163" i="12"/>
  <c r="DU163" i="12"/>
  <c r="BX163" i="12"/>
  <c r="BV163" i="12"/>
  <c r="DP163" i="12"/>
  <c r="CY163" i="12"/>
  <c r="CO163" i="12"/>
  <c r="CU163" i="12"/>
  <c r="DM163" i="12"/>
  <c r="DS163" i="12"/>
  <c r="DY163" i="12"/>
  <c r="DH163" i="12"/>
  <c r="CA163" i="12"/>
  <c r="DE163" i="12"/>
  <c r="DK163" i="12"/>
  <c r="DQ163" i="12"/>
  <c r="CZ163" i="12"/>
  <c r="BS163" i="12"/>
  <c r="BY163" i="12"/>
  <c r="DC163" i="12"/>
  <c r="DI163" i="12"/>
  <c r="CB163" i="12"/>
  <c r="DV163" i="12"/>
  <c r="BQ163" i="12"/>
  <c r="BW163" i="12"/>
  <c r="DA163" i="12"/>
  <c r="BT163" i="12"/>
  <c r="DN163" i="12"/>
  <c r="CN163" i="12"/>
  <c r="CM163" i="12"/>
  <c r="CL163" i="12"/>
  <c r="CK163" i="12"/>
  <c r="CJ163" i="12"/>
  <c r="CI163" i="12"/>
  <c r="CH163" i="12"/>
  <c r="CG163" i="12"/>
  <c r="CF163" i="12"/>
  <c r="DZ103" i="12"/>
  <c r="BQ213" i="12"/>
  <c r="CA213" i="12"/>
  <c r="CJ213" i="12"/>
  <c r="CD213" i="12"/>
  <c r="CW213" i="12"/>
  <c r="DK213" i="12"/>
  <c r="CL213" i="12"/>
  <c r="DP213" i="12"/>
  <c r="CQ213" i="12"/>
  <c r="CC213" i="12"/>
  <c r="CO213" i="12"/>
  <c r="DC213" i="12"/>
  <c r="DY213" i="12"/>
  <c r="DH213" i="12"/>
  <c r="DV213" i="12"/>
  <c r="DT213" i="12"/>
  <c r="CU213" i="12"/>
  <c r="DQ213" i="12"/>
  <c r="CZ213" i="12"/>
  <c r="DN213" i="12"/>
  <c r="DL213" i="12"/>
  <c r="CM213" i="12"/>
  <c r="DI213" i="12"/>
  <c r="CR213" i="12"/>
  <c r="DF213" i="12"/>
  <c r="CI213" i="12"/>
  <c r="DU213" i="12"/>
  <c r="CV213" i="12"/>
  <c r="DJ213" i="12"/>
  <c r="CS213" i="12"/>
  <c r="DO213" i="12"/>
  <c r="CP213" i="12"/>
  <c r="CE213" i="12"/>
  <c r="DM213" i="12"/>
  <c r="CN213" i="12"/>
  <c r="DB213" i="12"/>
  <c r="CK213" i="12"/>
  <c r="DG213" i="12"/>
  <c r="DS213" i="12"/>
  <c r="CH213" i="12"/>
  <c r="DX213" i="12"/>
  <c r="CG213" i="12"/>
  <c r="DR213" i="12"/>
  <c r="CB213" i="12"/>
  <c r="CT213" i="12"/>
  <c r="CF213" i="12"/>
  <c r="DA213" i="12"/>
  <c r="DW213" i="12"/>
  <c r="DE213" i="12"/>
  <c r="CY213" i="12"/>
  <c r="DD213" i="12"/>
  <c r="CX213" i="12"/>
  <c r="BZ213" i="12"/>
  <c r="BY213" i="12"/>
  <c r="BX213" i="12"/>
  <c r="BW213" i="12"/>
  <c r="BV213" i="12"/>
  <c r="BU213" i="12"/>
  <c r="BT213" i="12"/>
  <c r="BS213" i="12"/>
  <c r="CU176" i="12"/>
  <c r="DH176" i="12"/>
  <c r="DE176" i="12"/>
  <c r="DC176" i="12"/>
  <c r="DI176" i="12"/>
  <c r="DJ176" i="12"/>
  <c r="DG176" i="12"/>
  <c r="DF176" i="12"/>
  <c r="DK176" i="12"/>
  <c r="DL176" i="12"/>
  <c r="DY176" i="12"/>
  <c r="CB176" i="12"/>
  <c r="DM176" i="12"/>
  <c r="DR176" i="12"/>
  <c r="CN176" i="12"/>
  <c r="DQ176" i="12"/>
  <c r="BT176" i="12"/>
  <c r="CO176" i="12"/>
  <c r="CL176" i="12"/>
  <c r="CF176" i="12"/>
  <c r="CK176" i="12"/>
  <c r="DW176" i="12"/>
  <c r="CG176" i="12"/>
  <c r="DN176" i="12"/>
  <c r="BX176" i="12"/>
  <c r="CC176" i="12"/>
  <c r="DO176" i="12"/>
  <c r="BY176" i="12"/>
  <c r="CH176" i="12"/>
  <c r="DD176" i="12"/>
  <c r="DS176" i="12"/>
  <c r="BU176" i="12"/>
  <c r="CI176" i="12"/>
  <c r="BQ176" i="12"/>
  <c r="CD176" i="12"/>
  <c r="CM176" i="12"/>
  <c r="DX176" i="12"/>
  <c r="CA176" i="12"/>
  <c r="BR176" i="12"/>
  <c r="BZ176" i="12"/>
  <c r="CE176" i="12"/>
  <c r="DP176" i="12"/>
  <c r="BS176" i="12"/>
  <c r="DV176" i="12"/>
  <c r="BV176" i="12"/>
  <c r="DT176" i="12"/>
  <c r="DU176" i="12"/>
  <c r="BW176" i="12"/>
  <c r="CJ176" i="12"/>
  <c r="CP176" i="12"/>
  <c r="DB176" i="12"/>
  <c r="DA176" i="12"/>
  <c r="CZ176" i="12"/>
  <c r="CY176" i="12"/>
  <c r="CX176" i="12"/>
  <c r="CW176" i="12"/>
  <c r="CV176" i="12"/>
  <c r="CT176" i="12"/>
  <c r="CS176" i="12"/>
  <c r="DA503" i="13"/>
  <c r="DJ503" i="13"/>
  <c r="DD503" i="13"/>
  <c r="DH503" i="13"/>
  <c r="DK503" i="13"/>
  <c r="CP503" i="13"/>
  <c r="BY503" i="13"/>
  <c r="CU503" i="13"/>
  <c r="DY503" i="13"/>
  <c r="CA503" i="13"/>
  <c r="DM503" i="13"/>
  <c r="DT503" i="13"/>
  <c r="CK503" i="13"/>
  <c r="DQ503" i="13"/>
  <c r="CH503" i="13"/>
  <c r="BQ503" i="13"/>
  <c r="DZ503" i="13" s="1"/>
  <c r="CM503" i="13"/>
  <c r="CS503" i="13"/>
  <c r="BS503" i="13"/>
  <c r="BZ503" i="13"/>
  <c r="CE503" i="13"/>
  <c r="DX503" i="13"/>
  <c r="DO503" i="13"/>
  <c r="BR503" i="13"/>
  <c r="CV503" i="13"/>
  <c r="BW503" i="13"/>
  <c r="CC503" i="13"/>
  <c r="CB503" i="13"/>
  <c r="DF503" i="13"/>
  <c r="DU503" i="13"/>
  <c r="CN503" i="13"/>
  <c r="CT503" i="13"/>
  <c r="BU503" i="13"/>
  <c r="CJ503" i="13"/>
  <c r="DR503" i="13"/>
  <c r="DI503" i="13"/>
  <c r="DN503" i="13"/>
  <c r="CW503" i="13"/>
  <c r="CF503" i="13"/>
  <c r="CL503" i="13"/>
  <c r="DW503" i="13"/>
  <c r="CR503" i="13"/>
  <c r="DE503" i="13"/>
  <c r="DG503" i="13"/>
  <c r="DV503" i="13"/>
  <c r="CG503" i="13"/>
  <c r="DS503" i="13"/>
  <c r="BV503" i="13"/>
  <c r="CI503" i="13"/>
  <c r="DP503" i="13"/>
  <c r="CO503" i="13"/>
  <c r="BX503" i="13"/>
  <c r="CD503" i="13"/>
  <c r="CQ503" i="13"/>
  <c r="BT503" i="13"/>
  <c r="DL503" i="13"/>
  <c r="DC503" i="13"/>
  <c r="DB503" i="13"/>
  <c r="CZ503" i="13"/>
  <c r="CO493" i="13"/>
  <c r="CS177" i="12"/>
  <c r="DC425" i="14"/>
  <c r="CX425" i="14"/>
  <c r="CQ425" i="14"/>
  <c r="DU425" i="14"/>
  <c r="DE425" i="14"/>
  <c r="DT425" i="14"/>
  <c r="DR425" i="14"/>
  <c r="DL425" i="14"/>
  <c r="DA425" i="14"/>
  <c r="DM425" i="14"/>
  <c r="CG425" i="14"/>
  <c r="DJ425" i="14"/>
  <c r="DH425" i="14"/>
  <c r="CE425" i="14"/>
  <c r="CV425" i="14"/>
  <c r="CT425" i="14"/>
  <c r="DQ425" i="14"/>
  <c r="BY425" i="14"/>
  <c r="CC425" i="14"/>
  <c r="CI425" i="14"/>
  <c r="BX425" i="14"/>
  <c r="CU425" i="14"/>
  <c r="DG425" i="14"/>
  <c r="BQ425" i="14"/>
  <c r="BU425" i="14"/>
  <c r="CA425" i="14"/>
  <c r="BW425" i="14"/>
  <c r="DD425" i="14"/>
  <c r="DV425" i="14"/>
  <c r="BZ425" i="14"/>
  <c r="DK425" i="14"/>
  <c r="DI425" i="14"/>
  <c r="DX425" i="14"/>
  <c r="CR425" i="14"/>
  <c r="CS425" i="14"/>
  <c r="DN425" i="14"/>
  <c r="BR425" i="14"/>
  <c r="CD425" i="14"/>
  <c r="CB425" i="14"/>
  <c r="DO425" i="14"/>
  <c r="DS425" i="14"/>
  <c r="CW425" i="14"/>
  <c r="BT425" i="14"/>
  <c r="BS425" i="14"/>
  <c r="CY425" i="14"/>
  <c r="DF425" i="14"/>
  <c r="CF425" i="14"/>
  <c r="DP425" i="14"/>
  <c r="CZ425" i="14"/>
  <c r="DB425" i="14"/>
  <c r="DW425" i="14"/>
  <c r="BV425" i="14"/>
  <c r="DY425" i="14"/>
  <c r="CH425" i="14"/>
  <c r="CP425" i="14"/>
  <c r="CO425" i="14"/>
  <c r="CN425" i="14"/>
  <c r="CM425" i="14"/>
  <c r="CL425" i="14"/>
  <c r="DA490" i="13"/>
  <c r="CS490" i="13"/>
  <c r="CR490" i="13"/>
  <c r="DY490" i="13"/>
  <c r="CI490" i="13"/>
  <c r="DN490" i="13"/>
  <c r="DH490" i="13"/>
  <c r="CJ490" i="13"/>
  <c r="BS490" i="13"/>
  <c r="BW490" i="13"/>
  <c r="CY490" i="13"/>
  <c r="CT490" i="13"/>
  <c r="DQ490" i="13"/>
  <c r="CA490" i="13"/>
  <c r="CB490" i="13"/>
  <c r="CH490" i="13"/>
  <c r="DF490" i="13"/>
  <c r="CU490" i="13"/>
  <c r="DI490" i="13"/>
  <c r="BV490" i="13"/>
  <c r="DE490" i="13"/>
  <c r="CW490" i="13"/>
  <c r="DL490" i="13"/>
  <c r="CC490" i="13"/>
  <c r="DU490" i="13"/>
  <c r="BZ490" i="13"/>
  <c r="DR490" i="13"/>
  <c r="CF490" i="13"/>
  <c r="DD490" i="13"/>
  <c r="BU490" i="13"/>
  <c r="DM490" i="13"/>
  <c r="DX490" i="13"/>
  <c r="CE490" i="13"/>
  <c r="CD490" i="13"/>
  <c r="CZ490" i="13"/>
  <c r="CQ490" i="13"/>
  <c r="DW490" i="13"/>
  <c r="CG490" i="13"/>
  <c r="DK490" i="13"/>
  <c r="BR490" i="13"/>
  <c r="BT490" i="13"/>
  <c r="DC490" i="13"/>
  <c r="DG490" i="13"/>
  <c r="BQ490" i="13"/>
  <c r="DZ490" i="13" s="1"/>
  <c r="DT490" i="13"/>
  <c r="DS490" i="13"/>
  <c r="DJ490" i="13"/>
  <c r="DB490" i="13"/>
  <c r="DO490" i="13"/>
  <c r="BY490" i="13"/>
  <c r="BX490" i="13"/>
  <c r="DV490" i="13"/>
  <c r="DP490" i="13"/>
  <c r="CV490" i="13"/>
  <c r="CX490" i="13"/>
  <c r="CP490" i="13"/>
  <c r="CO490" i="13"/>
  <c r="CN490" i="13"/>
  <c r="CM490" i="13"/>
  <c r="AQ379" i="12"/>
  <c r="AL374" i="12"/>
  <c r="P352" i="12"/>
  <c r="AE367" i="12"/>
  <c r="O351" i="12"/>
  <c r="G343" i="12"/>
  <c r="AI371" i="12"/>
  <c r="AC365" i="12"/>
  <c r="H344" i="12"/>
  <c r="AO377" i="12"/>
  <c r="N350" i="12"/>
  <c r="M349" i="12"/>
  <c r="AM375" i="12"/>
  <c r="AB364" i="12"/>
  <c r="L348" i="12"/>
  <c r="AA363" i="12"/>
  <c r="K347" i="12"/>
  <c r="F342" i="12"/>
  <c r="B404" i="12"/>
  <c r="Z362" i="12"/>
  <c r="J346" i="12"/>
  <c r="Y361" i="12"/>
  <c r="I345" i="12"/>
  <c r="AR380" i="12"/>
  <c r="V358" i="12"/>
  <c r="D340" i="12"/>
  <c r="BM340" i="12" s="1"/>
  <c r="BR340" i="12" s="1"/>
  <c r="U357" i="12"/>
  <c r="E341" i="12"/>
  <c r="AP378" i="12"/>
  <c r="T356" i="12"/>
  <c r="S355" i="12"/>
  <c r="AG369" i="12"/>
  <c r="AK373" i="12"/>
  <c r="W359" i="12"/>
  <c r="AS381" i="12"/>
  <c r="Q353" i="12"/>
  <c r="AH370" i="12"/>
  <c r="AJ372" i="12"/>
  <c r="AT382" i="12"/>
  <c r="X360" i="12"/>
  <c r="AN376" i="12"/>
  <c r="AF368" i="12"/>
  <c r="R354" i="12"/>
  <c r="AD366" i="12"/>
  <c r="BT401" i="12"/>
  <c r="CD401" i="12"/>
  <c r="BX401" i="12"/>
  <c r="CW401" i="12"/>
  <c r="DS401" i="12"/>
  <c r="DA401" i="12"/>
  <c r="CJ401" i="12"/>
  <c r="DF401" i="12"/>
  <c r="DN401" i="12"/>
  <c r="CO401" i="12"/>
  <c r="DK401" i="12"/>
  <c r="CS401" i="12"/>
  <c r="DW401" i="12"/>
  <c r="DB401" i="12"/>
  <c r="CH401" i="12"/>
  <c r="CG401" i="12"/>
  <c r="DC401" i="12"/>
  <c r="CK401" i="12"/>
  <c r="DO401" i="12"/>
  <c r="CX401" i="12"/>
  <c r="CB401" i="12"/>
  <c r="BY401" i="12"/>
  <c r="DU401" i="12"/>
  <c r="DD401" i="12"/>
  <c r="DY401" i="12"/>
  <c r="DH401" i="12"/>
  <c r="CQ401" i="12"/>
  <c r="CP401" i="12"/>
  <c r="DM401" i="12"/>
  <c r="CV401" i="12"/>
  <c r="DQ401" i="12"/>
  <c r="CZ401" i="12"/>
  <c r="CI401" i="12"/>
  <c r="DR401" i="12"/>
  <c r="CC401" i="12"/>
  <c r="CN401" i="12"/>
  <c r="CY401" i="12"/>
  <c r="CM401" i="12"/>
  <c r="CU401" i="12"/>
  <c r="DJ401" i="12"/>
  <c r="BZ401" i="12"/>
  <c r="CT401" i="12"/>
  <c r="DL401" i="12"/>
  <c r="DI401" i="12"/>
  <c r="DV401" i="12"/>
  <c r="DX401" i="12"/>
  <c r="CL401" i="12"/>
  <c r="DE401" i="12"/>
  <c r="DP401" i="12"/>
  <c r="BW401" i="12"/>
  <c r="DG401" i="12"/>
  <c r="DT401" i="12"/>
  <c r="CR401" i="12"/>
  <c r="CE401" i="12"/>
  <c r="CA401" i="12"/>
  <c r="CF401" i="12"/>
  <c r="BV401" i="12"/>
  <c r="BU401" i="12"/>
  <c r="BS401" i="12"/>
  <c r="BR401" i="12"/>
  <c r="AT27" i="9"/>
  <c r="CB160" i="12"/>
  <c r="CF416" i="14"/>
  <c r="DE416" i="14"/>
  <c r="DR416" i="14"/>
  <c r="DF416" i="14"/>
  <c r="DX416" i="14"/>
  <c r="DT416" i="14"/>
  <c r="CP416" i="14"/>
  <c r="CN416" i="14"/>
  <c r="CW416" i="14"/>
  <c r="DH416" i="14"/>
  <c r="BZ416" i="14"/>
  <c r="DL416" i="14"/>
  <c r="DI416" i="14"/>
  <c r="BY416" i="14"/>
  <c r="CX416" i="14"/>
  <c r="DO416" i="14"/>
  <c r="DA416" i="14"/>
  <c r="CY416" i="14"/>
  <c r="CM416" i="14"/>
  <c r="BQ416" i="14"/>
  <c r="BR416" i="14"/>
  <c r="DD416" i="14"/>
  <c r="BU416" i="14"/>
  <c r="BS416" i="14"/>
  <c r="CH416" i="14"/>
  <c r="CK416" i="14"/>
  <c r="CS416" i="14"/>
  <c r="DV416" i="14"/>
  <c r="DK416" i="14"/>
  <c r="DG416" i="14"/>
  <c r="DN416" i="14"/>
  <c r="DJ416" i="14"/>
  <c r="CQ416" i="14"/>
  <c r="CL416" i="14"/>
  <c r="CO416" i="14"/>
  <c r="DU416" i="14"/>
  <c r="DC416" i="14"/>
  <c r="CV416" i="14"/>
  <c r="DB416" i="14"/>
  <c r="CZ416" i="14"/>
  <c r="CI416" i="14"/>
  <c r="DM416" i="14"/>
  <c r="BT416" i="14"/>
  <c r="DS416" i="14"/>
  <c r="CJ416" i="14"/>
  <c r="BW416" i="14"/>
  <c r="CU416" i="14"/>
  <c r="CR416" i="14"/>
  <c r="DQ416" i="14"/>
  <c r="CT416" i="14"/>
  <c r="BX416" i="14"/>
  <c r="BV416" i="14"/>
  <c r="DY416" i="14"/>
  <c r="DP416" i="14"/>
  <c r="DW416" i="14"/>
  <c r="CG416" i="14"/>
  <c r="CE416" i="14"/>
  <c r="CD416" i="14"/>
  <c r="CC416" i="14"/>
  <c r="DL504" i="13"/>
  <c r="DF504" i="13"/>
  <c r="DS504" i="13"/>
  <c r="DE504" i="13"/>
  <c r="DP504" i="13"/>
  <c r="DN504" i="13"/>
  <c r="DJ504" i="13"/>
  <c r="DR504" i="13"/>
  <c r="CC504" i="13"/>
  <c r="CQ504" i="13"/>
  <c r="BZ504" i="13"/>
  <c r="CU504" i="13"/>
  <c r="BX504" i="13"/>
  <c r="DX504" i="13"/>
  <c r="CE504" i="13"/>
  <c r="DK504" i="13"/>
  <c r="CT504" i="13"/>
  <c r="BU504" i="13"/>
  <c r="CI504" i="13"/>
  <c r="BR504" i="13"/>
  <c r="CM504" i="13"/>
  <c r="CL504" i="13"/>
  <c r="CA504" i="13"/>
  <c r="DU504" i="13"/>
  <c r="DI504" i="13"/>
  <c r="DH504" i="13"/>
  <c r="DM504" i="13"/>
  <c r="DG504" i="13"/>
  <c r="CD504" i="13"/>
  <c r="CR504" i="13"/>
  <c r="BS504" i="13"/>
  <c r="CW504" i="13"/>
  <c r="BW504" i="13"/>
  <c r="BV504" i="13"/>
  <c r="CJ504" i="13"/>
  <c r="DV504" i="13"/>
  <c r="CO504" i="13"/>
  <c r="CV504" i="13"/>
  <c r="DY504" i="13"/>
  <c r="CB504" i="13"/>
  <c r="CX504" i="13"/>
  <c r="CG504" i="13"/>
  <c r="CN504" i="13"/>
  <c r="DO504" i="13"/>
  <c r="DQ504" i="13"/>
  <c r="DW504" i="13"/>
  <c r="BQ504" i="13"/>
  <c r="DZ504" i="13" s="1"/>
  <c r="CS504" i="13"/>
  <c r="BT504" i="13"/>
  <c r="CP504" i="13"/>
  <c r="BY504" i="13"/>
  <c r="DT504" i="13"/>
  <c r="CK504" i="13"/>
  <c r="CH504" i="13"/>
  <c r="CF504" i="13"/>
  <c r="DD504" i="13"/>
  <c r="DC504" i="13"/>
  <c r="DB504" i="13"/>
  <c r="DA504" i="13"/>
  <c r="AO21" i="9"/>
  <c r="DZ409" i="13"/>
  <c r="AS21" i="9"/>
  <c r="CI167" i="12"/>
  <c r="DZ355" i="14"/>
  <c r="CT427" i="14"/>
  <c r="DA427" i="14"/>
  <c r="DC427" i="14"/>
  <c r="CV427" i="14"/>
  <c r="DB427" i="14"/>
  <c r="DE427" i="14"/>
  <c r="CU427" i="14"/>
  <c r="DF427" i="14"/>
  <c r="CY427" i="14"/>
  <c r="CX427" i="14"/>
  <c r="BZ427" i="14"/>
  <c r="DI427" i="14"/>
  <c r="CI427" i="14"/>
  <c r="CE427" i="14"/>
  <c r="CA427" i="14"/>
  <c r="BR427" i="14"/>
  <c r="CC427" i="14"/>
  <c r="BW427" i="14"/>
  <c r="BU427" i="14"/>
  <c r="DP427" i="14"/>
  <c r="DU427" i="14"/>
  <c r="BS427" i="14"/>
  <c r="DX427" i="14"/>
  <c r="DT427" i="14"/>
  <c r="BX427" i="14"/>
  <c r="DD427" i="14"/>
  <c r="DM427" i="14"/>
  <c r="DR427" i="14"/>
  <c r="DL427" i="14"/>
  <c r="DJ427" i="14"/>
  <c r="DG427" i="14"/>
  <c r="DV427" i="14"/>
  <c r="BY427" i="14"/>
  <c r="CB427" i="14"/>
  <c r="BV427" i="14"/>
  <c r="BT427" i="14"/>
  <c r="CW427" i="14"/>
  <c r="DN427" i="14"/>
  <c r="BQ427" i="14"/>
  <c r="DY427" i="14"/>
  <c r="DW427" i="14"/>
  <c r="CJ427" i="14"/>
  <c r="DO427" i="14"/>
  <c r="CF427" i="14"/>
  <c r="DK427" i="14"/>
  <c r="CD427" i="14"/>
  <c r="CZ427" i="14"/>
  <c r="CG427" i="14"/>
  <c r="CK427" i="14"/>
  <c r="DS427" i="14"/>
  <c r="DQ427" i="14"/>
  <c r="DH427" i="14"/>
  <c r="CH427" i="14"/>
  <c r="CS427" i="14"/>
  <c r="CR427" i="14"/>
  <c r="CQ427" i="14"/>
  <c r="CP427" i="14"/>
  <c r="CO427" i="14"/>
  <c r="CN427" i="14"/>
  <c r="DJ505" i="13"/>
  <c r="DK505" i="13"/>
  <c r="DL505" i="13"/>
  <c r="DF505" i="13"/>
  <c r="DG505" i="13"/>
  <c r="DP505" i="13"/>
  <c r="DQ505" i="13"/>
  <c r="DO505" i="13"/>
  <c r="DT505" i="13"/>
  <c r="DN505" i="13"/>
  <c r="DI505" i="13"/>
  <c r="DR505" i="13"/>
  <c r="DS505" i="13"/>
  <c r="DH505" i="13"/>
  <c r="CW505" i="13"/>
  <c r="BX505" i="13"/>
  <c r="BV505" i="13"/>
  <c r="CQ505" i="13"/>
  <c r="CR505" i="13"/>
  <c r="CX505" i="13"/>
  <c r="CS505" i="13"/>
  <c r="DV505" i="13"/>
  <c r="CO505" i="13"/>
  <c r="CU505" i="13"/>
  <c r="DY505" i="13"/>
  <c r="CI505" i="13"/>
  <c r="CM505" i="13"/>
  <c r="CG505" i="13"/>
  <c r="CA505" i="13"/>
  <c r="CP505" i="13"/>
  <c r="BY505" i="13"/>
  <c r="CE505" i="13"/>
  <c r="CK505" i="13"/>
  <c r="BS505" i="13"/>
  <c r="CH505" i="13"/>
  <c r="BQ505" i="13"/>
  <c r="DZ505" i="13" s="1"/>
  <c r="BW505" i="13"/>
  <c r="CC505" i="13"/>
  <c r="CJ505" i="13"/>
  <c r="DM505" i="13"/>
  <c r="BZ505" i="13"/>
  <c r="CV505" i="13"/>
  <c r="CT505" i="13"/>
  <c r="BU505" i="13"/>
  <c r="CB505" i="13"/>
  <c r="DU505" i="13"/>
  <c r="CD505" i="13"/>
  <c r="DX505" i="13"/>
  <c r="BR505" i="13"/>
  <c r="CN505" i="13"/>
  <c r="CL505" i="13"/>
  <c r="DW505" i="13"/>
  <c r="BT505" i="13"/>
  <c r="CF505" i="13"/>
  <c r="CY505" i="13"/>
  <c r="DE505" i="13"/>
  <c r="DD505" i="13"/>
  <c r="DC505" i="13"/>
  <c r="DB505" i="13"/>
  <c r="H9" i="9"/>
  <c r="G9" i="22" s="1"/>
  <c r="DZ86" i="12"/>
  <c r="DZ357" i="14"/>
  <c r="AT9" i="9"/>
  <c r="AU21" i="9"/>
  <c r="DE181" i="12"/>
  <c r="CI181" i="12"/>
  <c r="DT181" i="12"/>
  <c r="BW181" i="12"/>
  <c r="DV181" i="12"/>
  <c r="BR181" i="12"/>
  <c r="DX181" i="12"/>
  <c r="CA181" i="12"/>
  <c r="CN181" i="12"/>
  <c r="DY181" i="12"/>
  <c r="CP181" i="12"/>
  <c r="CR181" i="12"/>
  <c r="BS181" i="12"/>
  <c r="CF181" i="12"/>
  <c r="DQ181" i="12"/>
  <c r="DR181" i="12"/>
  <c r="DG181" i="12"/>
  <c r="DP181" i="12"/>
  <c r="CJ181" i="12"/>
  <c r="DU181" i="12"/>
  <c r="BX181" i="12"/>
  <c r="CS181" i="12"/>
  <c r="CL181" i="12"/>
  <c r="DJ181" i="12"/>
  <c r="CB181" i="12"/>
  <c r="CO181" i="12"/>
  <c r="DS181" i="12"/>
  <c r="CK181" i="12"/>
  <c r="CH181" i="12"/>
  <c r="BT181" i="12"/>
  <c r="CG181" i="12"/>
  <c r="CU181" i="12"/>
  <c r="CC181" i="12"/>
  <c r="CD181" i="12"/>
  <c r="DW181" i="12"/>
  <c r="BY181" i="12"/>
  <c r="CM181" i="12"/>
  <c r="BU181" i="12"/>
  <c r="BZ181" i="12"/>
  <c r="DK181" i="12"/>
  <c r="DM181" i="12"/>
  <c r="DO181" i="12"/>
  <c r="DL181" i="12"/>
  <c r="CQ181" i="12"/>
  <c r="DH181" i="12"/>
  <c r="BQ181" i="12"/>
  <c r="DZ181" i="12" s="1"/>
  <c r="CE181" i="12"/>
  <c r="CT181" i="12"/>
  <c r="BV181" i="12"/>
  <c r="DN181" i="12"/>
  <c r="DI181" i="12"/>
  <c r="DF181" i="12"/>
  <c r="DD181" i="12"/>
  <c r="DC181" i="12"/>
  <c r="DB181" i="12"/>
  <c r="DA181" i="12"/>
  <c r="CZ181" i="12"/>
  <c r="CY181" i="12"/>
  <c r="CX181" i="12"/>
  <c r="DZ102" i="12"/>
  <c r="CS428" i="14"/>
  <c r="CZ428" i="14"/>
  <c r="CL428" i="14"/>
  <c r="BU428" i="14"/>
  <c r="BR428" i="14"/>
  <c r="DW428" i="14"/>
  <c r="CJ428" i="14"/>
  <c r="CT428" i="14"/>
  <c r="DA428" i="14"/>
  <c r="CW428" i="14"/>
  <c r="DE428" i="14"/>
  <c r="CX428" i="14"/>
  <c r="CD428" i="14"/>
  <c r="DU428" i="14"/>
  <c r="DO428" i="14"/>
  <c r="DM428" i="14"/>
  <c r="DS428" i="14"/>
  <c r="BV428" i="14"/>
  <c r="DK428" i="14"/>
  <c r="CI428" i="14"/>
  <c r="CG428" i="14"/>
  <c r="CA428" i="14"/>
  <c r="DD428" i="14"/>
  <c r="CY428" i="14"/>
  <c r="DY428" i="14"/>
  <c r="CE428" i="14"/>
  <c r="BY428" i="14"/>
  <c r="BW428" i="14"/>
  <c r="DP428" i="14"/>
  <c r="DC428" i="14"/>
  <c r="DI428" i="14"/>
  <c r="DT428" i="14"/>
  <c r="DN428" i="14"/>
  <c r="DL428" i="14"/>
  <c r="BQ428" i="14"/>
  <c r="CU428" i="14"/>
  <c r="DF428" i="14"/>
  <c r="DR428" i="14"/>
  <c r="CK428" i="14"/>
  <c r="DH428" i="14"/>
  <c r="CH428" i="14"/>
  <c r="CF428" i="14"/>
  <c r="DJ428" i="14"/>
  <c r="BT428" i="14"/>
  <c r="DQ428" i="14"/>
  <c r="BZ428" i="14"/>
  <c r="CC428" i="14"/>
  <c r="BS428" i="14"/>
  <c r="CV428" i="14"/>
  <c r="DG428" i="14"/>
  <c r="DX428" i="14"/>
  <c r="BX428" i="14"/>
  <c r="CB428" i="14"/>
  <c r="DB428" i="14"/>
  <c r="DV428" i="14"/>
  <c r="CR428" i="14"/>
  <c r="CQ428" i="14"/>
  <c r="CP428" i="14"/>
  <c r="CO428" i="14"/>
  <c r="CR418" i="14"/>
  <c r="CV418" i="14"/>
  <c r="DJ418" i="14"/>
  <c r="DV418" i="14"/>
  <c r="DE418" i="14"/>
  <c r="DK418" i="14"/>
  <c r="DO418" i="14"/>
  <c r="CL418" i="14"/>
  <c r="CJ418" i="14"/>
  <c r="DB418" i="14"/>
  <c r="DN418" i="14"/>
  <c r="BY418" i="14"/>
  <c r="DC418" i="14"/>
  <c r="DH418" i="14"/>
  <c r="CS418" i="14"/>
  <c r="BV418" i="14"/>
  <c r="DF418" i="14"/>
  <c r="BQ418" i="14"/>
  <c r="BW418" i="14"/>
  <c r="CB418" i="14"/>
  <c r="CT418" i="14"/>
  <c r="DY418" i="14"/>
  <c r="CX418" i="14"/>
  <c r="DT418" i="14"/>
  <c r="CY418" i="14"/>
  <c r="DG418" i="14"/>
  <c r="CP418" i="14"/>
  <c r="CU418" i="14"/>
  <c r="CW418" i="14"/>
  <c r="DI418" i="14"/>
  <c r="BR418" i="14"/>
  <c r="DD418" i="14"/>
  <c r="DX418" i="14"/>
  <c r="CZ418" i="14"/>
  <c r="CO418" i="14"/>
  <c r="CN418" i="14"/>
  <c r="DA418" i="14"/>
  <c r="DU418" i="14"/>
  <c r="BX418" i="14"/>
  <c r="DW418" i="14"/>
  <c r="BT418" i="14"/>
  <c r="DS418" i="14"/>
  <c r="BS418" i="14"/>
  <c r="DR418" i="14"/>
  <c r="DP418" i="14"/>
  <c r="CM418" i="14"/>
  <c r="DQ418" i="14"/>
  <c r="CA418" i="14"/>
  <c r="BZ418" i="14"/>
  <c r="CK418" i="14"/>
  <c r="CQ418" i="14"/>
  <c r="DM418" i="14"/>
  <c r="BU418" i="14"/>
  <c r="DL418" i="14"/>
  <c r="CI418" i="14"/>
  <c r="CH418" i="14"/>
  <c r="CG418" i="14"/>
  <c r="CF418" i="14"/>
  <c r="CE418" i="14"/>
  <c r="DY510" i="13"/>
  <c r="DK510" i="13"/>
  <c r="DL510" i="13"/>
  <c r="DR510" i="13"/>
  <c r="DN510" i="13"/>
  <c r="BV510" i="13"/>
  <c r="CJ510" i="13"/>
  <c r="CX510" i="13"/>
  <c r="BY510" i="13"/>
  <c r="CV510" i="13"/>
  <c r="DS510" i="13"/>
  <c r="DO510" i="13"/>
  <c r="DA510" i="13"/>
  <c r="CB510" i="13"/>
  <c r="CP510" i="13"/>
  <c r="BQ510" i="13"/>
  <c r="DZ510" i="13" s="1"/>
  <c r="BX510" i="13"/>
  <c r="DX510" i="13"/>
  <c r="DQ510" i="13"/>
  <c r="DW510" i="13"/>
  <c r="CS510" i="13"/>
  <c r="BT510" i="13"/>
  <c r="CH510" i="13"/>
  <c r="DC510" i="13"/>
  <c r="CN510" i="13"/>
  <c r="CK510" i="13"/>
  <c r="CY510" i="13"/>
  <c r="BZ510" i="13"/>
  <c r="CU510" i="13"/>
  <c r="CF510" i="13"/>
  <c r="DU510" i="13"/>
  <c r="DV510" i="13"/>
  <c r="DB510" i="13"/>
  <c r="CC510" i="13"/>
  <c r="CQ510" i="13"/>
  <c r="BR510" i="13"/>
  <c r="CM510" i="13"/>
  <c r="CT510" i="13"/>
  <c r="BU510" i="13"/>
  <c r="CI510" i="13"/>
  <c r="CW510" i="13"/>
  <c r="CE510" i="13"/>
  <c r="DP510" i="13"/>
  <c r="CR510" i="13"/>
  <c r="DD510" i="13"/>
  <c r="DM510" i="13"/>
  <c r="CL510" i="13"/>
  <c r="CZ510" i="13"/>
  <c r="CA510" i="13"/>
  <c r="CO510" i="13"/>
  <c r="BW510" i="13"/>
  <c r="DT510" i="13"/>
  <c r="CD510" i="13"/>
  <c r="BS510" i="13"/>
  <c r="CG510" i="13"/>
  <c r="DJ510" i="13"/>
  <c r="DI510" i="13"/>
  <c r="DH510" i="13"/>
  <c r="DG510" i="13"/>
  <c r="R27" i="9"/>
  <c r="Q27" i="22" s="1"/>
  <c r="BM215" i="12"/>
  <c r="BR215" i="12" s="1"/>
  <c r="BM217" i="12"/>
  <c r="BU217" i="12" s="1"/>
  <c r="BM226" i="12"/>
  <c r="CC226" i="12" s="1"/>
  <c r="CB225" i="12"/>
  <c r="CU225" i="12"/>
  <c r="CV225" i="12"/>
  <c r="DK225" i="12"/>
  <c r="DQ225" i="12"/>
  <c r="BT225" i="12"/>
  <c r="DN225" i="12"/>
  <c r="CW225" i="12"/>
  <c r="CT225" i="12"/>
  <c r="DC225" i="12"/>
  <c r="DI225" i="12"/>
  <c r="DW225" i="12"/>
  <c r="DF225" i="12"/>
  <c r="BY225" i="12"/>
  <c r="BW225" i="12"/>
  <c r="DA225" i="12"/>
  <c r="DO225" i="12"/>
  <c r="CX225" i="12"/>
  <c r="BQ225" i="12"/>
  <c r="CQ225" i="12"/>
  <c r="DT225" i="12"/>
  <c r="DR225" i="12"/>
  <c r="BU225" i="12"/>
  <c r="DG225" i="12"/>
  <c r="BZ225" i="12"/>
  <c r="CS225" i="12"/>
  <c r="DD225" i="12"/>
  <c r="DB225" i="12"/>
  <c r="DP225" i="12"/>
  <c r="CA225" i="12"/>
  <c r="DU225" i="12"/>
  <c r="CR225" i="12"/>
  <c r="CM225" i="12"/>
  <c r="BX225" i="12"/>
  <c r="BV225" i="12"/>
  <c r="DH225" i="12"/>
  <c r="BS225" i="12"/>
  <c r="DM225" i="12"/>
  <c r="CZ225" i="12"/>
  <c r="DS225" i="12"/>
  <c r="CY225" i="12"/>
  <c r="CN225" i="12"/>
  <c r="DE225" i="12"/>
  <c r="DV225" i="12"/>
  <c r="CP225" i="12"/>
  <c r="CO225" i="12"/>
  <c r="DL225" i="12"/>
  <c r="BR225" i="12"/>
  <c r="DJ225" i="12"/>
  <c r="DY225" i="12"/>
  <c r="DX225" i="12"/>
  <c r="CL225" i="12"/>
  <c r="CK225" i="12"/>
  <c r="CJ225" i="12"/>
  <c r="CI225" i="12"/>
  <c r="CH225" i="12"/>
  <c r="CG225" i="12"/>
  <c r="CF225" i="12"/>
  <c r="CE225" i="12"/>
  <c r="BM247" i="12"/>
  <c r="CY247" i="12" s="1"/>
  <c r="BM493" i="14"/>
  <c r="CN493" i="14" s="1"/>
  <c r="BM471" i="14"/>
  <c r="BM500" i="14"/>
  <c r="CV500" i="14" s="1"/>
  <c r="BM474" i="14"/>
  <c r="BU474" i="14" s="1"/>
  <c r="BM494" i="14"/>
  <c r="CO494" i="14" s="1"/>
  <c r="DH429" i="14"/>
  <c r="DA429" i="14"/>
  <c r="CW429" i="14"/>
  <c r="CG429" i="14"/>
  <c r="DJ429" i="14"/>
  <c r="BX429" i="14"/>
  <c r="BV429" i="14"/>
  <c r="CM429" i="14"/>
  <c r="DV429" i="14"/>
  <c r="BY429" i="14"/>
  <c r="CD429" i="14"/>
  <c r="DY429" i="14"/>
  <c r="CL429" i="14"/>
  <c r="CV429" i="14"/>
  <c r="DN429" i="14"/>
  <c r="BQ429" i="14"/>
  <c r="BT429" i="14"/>
  <c r="DO429" i="14"/>
  <c r="DS429" i="14"/>
  <c r="CH429" i="14"/>
  <c r="DW429" i="14"/>
  <c r="DQ429" i="14"/>
  <c r="CI429" i="14"/>
  <c r="CC429" i="14"/>
  <c r="DC429" i="14"/>
  <c r="DF429" i="14"/>
  <c r="DE429" i="14"/>
  <c r="CZ429" i="14"/>
  <c r="CX429" i="14"/>
  <c r="BR429" i="14"/>
  <c r="CE429" i="14"/>
  <c r="CA429" i="14"/>
  <c r="DX429" i="14"/>
  <c r="CB429" i="14"/>
  <c r="DD429" i="14"/>
  <c r="DU429" i="14"/>
  <c r="BU429" i="14"/>
  <c r="DP429" i="14"/>
  <c r="DL429" i="14"/>
  <c r="DI429" i="14"/>
  <c r="DG429" i="14"/>
  <c r="DB429" i="14"/>
  <c r="DM429" i="14"/>
  <c r="BS429" i="14"/>
  <c r="DK429" i="14"/>
  <c r="DT429" i="14"/>
  <c r="CK429" i="14"/>
  <c r="CY429" i="14"/>
  <c r="BW429" i="14"/>
  <c r="CF429" i="14"/>
  <c r="BZ429" i="14"/>
  <c r="CJ429" i="14"/>
  <c r="DR429" i="14"/>
  <c r="CU429" i="14"/>
  <c r="CT429" i="14"/>
  <c r="CS429" i="14"/>
  <c r="CR429" i="14"/>
  <c r="CQ429" i="14"/>
  <c r="CP429" i="14"/>
  <c r="CV497" i="13"/>
  <c r="CY497" i="13"/>
  <c r="CZ497" i="13"/>
  <c r="DK497" i="13"/>
  <c r="DD497" i="13"/>
  <c r="DI497" i="13"/>
  <c r="DE497" i="13"/>
  <c r="DC497" i="13"/>
  <c r="DG497" i="13"/>
  <c r="CE497" i="13"/>
  <c r="CK497" i="13"/>
  <c r="BQ497" i="13"/>
  <c r="DZ497" i="13" s="1"/>
  <c r="CH497" i="13"/>
  <c r="DX497" i="13"/>
  <c r="DR497" i="13"/>
  <c r="BU497" i="13"/>
  <c r="CB497" i="13"/>
  <c r="DT497" i="13"/>
  <c r="DH497" i="13"/>
  <c r="BW497" i="13"/>
  <c r="CC497" i="13"/>
  <c r="DV497" i="13"/>
  <c r="BR497" i="13"/>
  <c r="CI497" i="13"/>
  <c r="DA497" i="13"/>
  <c r="CP497" i="13"/>
  <c r="CX497" i="13"/>
  <c r="DL497" i="13"/>
  <c r="CL497" i="13"/>
  <c r="DU497" i="13"/>
  <c r="BZ497" i="13"/>
  <c r="DW497" i="13"/>
  <c r="CF497" i="13"/>
  <c r="DF497" i="13"/>
  <c r="CD497" i="13"/>
  <c r="DM497" i="13"/>
  <c r="DP497" i="13"/>
  <c r="BX497" i="13"/>
  <c r="BS497" i="13"/>
  <c r="DJ497" i="13"/>
  <c r="DB497" i="13"/>
  <c r="BV497" i="13"/>
  <c r="CO497" i="13"/>
  <c r="CJ497" i="13"/>
  <c r="DO497" i="13"/>
  <c r="CA497" i="13"/>
  <c r="CM497" i="13"/>
  <c r="BY497" i="13"/>
  <c r="CN497" i="13"/>
  <c r="DS497" i="13"/>
  <c r="DY497" i="13"/>
  <c r="CG497" i="13"/>
  <c r="BT497" i="13"/>
  <c r="CQ497" i="13"/>
  <c r="DQ497" i="13"/>
  <c r="DN497" i="13"/>
  <c r="CW497" i="13"/>
  <c r="CU497" i="13"/>
  <c r="CT497" i="13"/>
  <c r="DZ353" i="14"/>
  <c r="DZ361" i="14"/>
  <c r="DZ88" i="12"/>
  <c r="DZ346" i="14"/>
  <c r="DZ364" i="14"/>
  <c r="DN445" i="14"/>
  <c r="CO445" i="14"/>
  <c r="BW445" i="14"/>
  <c r="CT445" i="14"/>
  <c r="CR445" i="14"/>
  <c r="CP445" i="14"/>
  <c r="DX445" i="14"/>
  <c r="CG445" i="14"/>
  <c r="CX445" i="14"/>
  <c r="CJ445" i="14"/>
  <c r="CH445" i="14"/>
  <c r="CD445" i="14"/>
  <c r="DQ445" i="14"/>
  <c r="DR445" i="14"/>
  <c r="BY445" i="14"/>
  <c r="CL445" i="14"/>
  <c r="BZ445" i="14"/>
  <c r="BV445" i="14"/>
  <c r="BT445" i="14"/>
  <c r="DL445" i="14"/>
  <c r="BQ445" i="14"/>
  <c r="DZ445" i="14" s="1"/>
  <c r="CB445" i="14"/>
  <c r="CS445" i="14"/>
  <c r="DA445" i="14"/>
  <c r="CY445" i="14"/>
  <c r="DW445" i="14"/>
  <c r="DT445" i="14"/>
  <c r="DS445" i="14"/>
  <c r="DU445" i="14"/>
  <c r="CU445" i="14"/>
  <c r="CV445" i="14"/>
  <c r="BX445" i="14"/>
  <c r="CF445" i="14"/>
  <c r="CC445" i="14"/>
  <c r="DK445" i="14"/>
  <c r="DM445" i="14"/>
  <c r="CM445" i="14"/>
  <c r="CK445" i="14"/>
  <c r="DY445" i="14"/>
  <c r="BU445" i="14"/>
  <c r="BS445" i="14"/>
  <c r="DB445" i="14"/>
  <c r="DV445" i="14"/>
  <c r="CQ445" i="14"/>
  <c r="CW445" i="14"/>
  <c r="CZ445" i="14"/>
  <c r="DP445" i="14"/>
  <c r="DC445" i="14"/>
  <c r="CN445" i="14"/>
  <c r="BR445" i="14"/>
  <c r="DO445" i="14"/>
  <c r="CA445" i="14"/>
  <c r="CE445" i="14"/>
  <c r="CI445" i="14"/>
  <c r="DJ445" i="14"/>
  <c r="DI445" i="14"/>
  <c r="DH445" i="14"/>
  <c r="DG445" i="14"/>
  <c r="DF445" i="14"/>
  <c r="BR470" i="13"/>
  <c r="CC470" i="13"/>
  <c r="CA470" i="13"/>
  <c r="CJ470" i="13"/>
  <c r="BX470" i="13"/>
  <c r="CE470" i="13"/>
  <c r="CK470" i="13"/>
  <c r="BY470" i="13"/>
  <c r="CI470" i="13"/>
  <c r="BZ470" i="13"/>
  <c r="CB470" i="13"/>
  <c r="CH470" i="13"/>
  <c r="CD470" i="13"/>
  <c r="BW470" i="13"/>
  <c r="CF470" i="13"/>
  <c r="CG470" i="13"/>
  <c r="DB470" i="13"/>
  <c r="DX470" i="13"/>
  <c r="DS470" i="13"/>
  <c r="DW470" i="13"/>
  <c r="DG470" i="13"/>
  <c r="DL470" i="13"/>
  <c r="CM470" i="13"/>
  <c r="DF470" i="13"/>
  <c r="DT470" i="13"/>
  <c r="CT470" i="13"/>
  <c r="DP470" i="13"/>
  <c r="DC470" i="13"/>
  <c r="CQ470" i="13"/>
  <c r="DH470" i="13"/>
  <c r="CL470" i="13"/>
  <c r="DM470" i="13"/>
  <c r="DD470" i="13"/>
  <c r="DY470" i="13"/>
  <c r="CZ470" i="13"/>
  <c r="DO470" i="13"/>
  <c r="DN470" i="13"/>
  <c r="CV470" i="13"/>
  <c r="DQ470" i="13"/>
  <c r="CR470" i="13"/>
  <c r="CY470" i="13"/>
  <c r="CX470" i="13"/>
  <c r="CN470" i="13"/>
  <c r="DI470" i="13"/>
  <c r="DU470" i="13"/>
  <c r="DK470" i="13"/>
  <c r="CP470" i="13"/>
  <c r="CS470" i="13"/>
  <c r="CW470" i="13"/>
  <c r="DR470" i="13"/>
  <c r="DA470" i="13"/>
  <c r="DE470" i="13"/>
  <c r="CU470" i="13"/>
  <c r="DV470" i="13"/>
  <c r="DJ470" i="13"/>
  <c r="CO470" i="13"/>
  <c r="BV470" i="13"/>
  <c r="BU470" i="13"/>
  <c r="BT470" i="13"/>
  <c r="BS470" i="13"/>
  <c r="B467" i="12"/>
  <c r="AS508" i="12" s="1"/>
  <c r="AO440" i="12"/>
  <c r="AC428" i="12"/>
  <c r="AF431" i="12"/>
  <c r="AS444" i="12"/>
  <c r="K410" i="12"/>
  <c r="M412" i="12"/>
  <c r="AB427" i="12"/>
  <c r="AT445" i="12"/>
  <c r="F405" i="12"/>
  <c r="D403" i="12"/>
  <c r="Z425" i="12"/>
  <c r="O414" i="12"/>
  <c r="AQ442" i="12"/>
  <c r="X423" i="12"/>
  <c r="T419" i="12"/>
  <c r="V421" i="12"/>
  <c r="AU446" i="12"/>
  <c r="H407" i="12"/>
  <c r="U420" i="12"/>
  <c r="I408" i="12"/>
  <c r="AR443" i="12"/>
  <c r="AJ435" i="12"/>
  <c r="Y424" i="12"/>
  <c r="Q416" i="12"/>
  <c r="N413" i="12"/>
  <c r="G406" i="12"/>
  <c r="AL437" i="12"/>
  <c r="AN439" i="12"/>
  <c r="AK436" i="12"/>
  <c r="AP441" i="12"/>
  <c r="J409" i="12"/>
  <c r="E404" i="12"/>
  <c r="AE430" i="12"/>
  <c r="W422" i="12"/>
  <c r="R417" i="12"/>
  <c r="AG432" i="12"/>
  <c r="AH433" i="12"/>
  <c r="AA426" i="12"/>
  <c r="S418" i="12"/>
  <c r="AD429" i="12"/>
  <c r="P415" i="12"/>
  <c r="AI434" i="12"/>
  <c r="L411" i="12"/>
  <c r="BR338" i="12"/>
  <c r="CG338" i="12"/>
  <c r="BZ338" i="12"/>
  <c r="CE338" i="12"/>
  <c r="CA338" i="12"/>
  <c r="BY338" i="12"/>
  <c r="CD338" i="12"/>
  <c r="DV338" i="12"/>
  <c r="DE338" i="12"/>
  <c r="DR338" i="12"/>
  <c r="DA338" i="12"/>
  <c r="CJ338" i="12"/>
  <c r="DW338" i="12"/>
  <c r="CB338" i="12"/>
  <c r="CY338" i="12"/>
  <c r="DN338" i="12"/>
  <c r="CW338" i="12"/>
  <c r="DJ338" i="12"/>
  <c r="CS338" i="12"/>
  <c r="DO338" i="12"/>
  <c r="CQ338" i="12"/>
  <c r="CV338" i="12"/>
  <c r="DF338" i="12"/>
  <c r="CO338" i="12"/>
  <c r="DB338" i="12"/>
  <c r="CK338" i="12"/>
  <c r="CI338" i="12"/>
  <c r="DS338" i="12"/>
  <c r="CZ338" i="12"/>
  <c r="CX338" i="12"/>
  <c r="DT338" i="12"/>
  <c r="CT338" i="12"/>
  <c r="DX338" i="12"/>
  <c r="DK338" i="12"/>
  <c r="CM338" i="12"/>
  <c r="CF338" i="12"/>
  <c r="CP338" i="12"/>
  <c r="DL338" i="12"/>
  <c r="CL338" i="12"/>
  <c r="DP338" i="12"/>
  <c r="DG338" i="12"/>
  <c r="DQ338" i="12"/>
  <c r="CH338" i="12"/>
  <c r="DD338" i="12"/>
  <c r="DY338" i="12"/>
  <c r="DH338" i="12"/>
  <c r="DC338" i="12"/>
  <c r="BX338" i="12"/>
  <c r="DU338" i="12"/>
  <c r="CC338" i="12"/>
  <c r="DM338" i="12"/>
  <c r="CN338" i="12"/>
  <c r="DI338" i="12"/>
  <c r="CR338" i="12"/>
  <c r="CU338" i="12"/>
  <c r="BW338" i="12"/>
  <c r="BV338" i="12"/>
  <c r="BU338" i="12"/>
  <c r="BT338" i="12"/>
  <c r="BS338" i="12"/>
  <c r="DJ180" i="12"/>
  <c r="DM180" i="12"/>
  <c r="DN180" i="12"/>
  <c r="DG180" i="12"/>
  <c r="DK180" i="12"/>
  <c r="DL180" i="12"/>
  <c r="DH180" i="12"/>
  <c r="DI180" i="12"/>
  <c r="CM180" i="12"/>
  <c r="BU180" i="12"/>
  <c r="CQ180" i="12"/>
  <c r="BQ180" i="12"/>
  <c r="CP180" i="12"/>
  <c r="DO180" i="12"/>
  <c r="CE180" i="12"/>
  <c r="DX180" i="12"/>
  <c r="CI180" i="12"/>
  <c r="CH180" i="12"/>
  <c r="DR180" i="12"/>
  <c r="BW180" i="12"/>
  <c r="DP180" i="12"/>
  <c r="CA180" i="12"/>
  <c r="CD180" i="12"/>
  <c r="CL180" i="12"/>
  <c r="DT180" i="12"/>
  <c r="DY180" i="12"/>
  <c r="CR180" i="12"/>
  <c r="BS180" i="12"/>
  <c r="BZ180" i="12"/>
  <c r="CN180" i="12"/>
  <c r="DQ180" i="12"/>
  <c r="CJ180" i="12"/>
  <c r="DU180" i="12"/>
  <c r="BV180" i="12"/>
  <c r="DF180" i="12"/>
  <c r="CF180" i="12"/>
  <c r="CS180" i="12"/>
  <c r="CB180" i="12"/>
  <c r="CO180" i="12"/>
  <c r="BR180" i="12"/>
  <c r="BX180" i="12"/>
  <c r="CK180" i="12"/>
  <c r="BT180" i="12"/>
  <c r="CG180" i="12"/>
  <c r="CT180" i="12"/>
  <c r="DW180" i="12"/>
  <c r="DS180" i="12"/>
  <c r="CC180" i="12"/>
  <c r="BY180" i="12"/>
  <c r="DV180" i="12"/>
  <c r="DE180" i="12"/>
  <c r="DD180" i="12"/>
  <c r="DC180" i="12"/>
  <c r="DB180" i="12"/>
  <c r="DA180" i="12"/>
  <c r="CZ180" i="12"/>
  <c r="CY180" i="12"/>
  <c r="CX180" i="12"/>
  <c r="CW180" i="12"/>
  <c r="DQ420" i="14"/>
  <c r="BZ420" i="14"/>
  <c r="DL420" i="14"/>
  <c r="DP420" i="14"/>
  <c r="BS420" i="14"/>
  <c r="CO420" i="14"/>
  <c r="CU420" i="14"/>
  <c r="DI420" i="14"/>
  <c r="BR420" i="14"/>
  <c r="DD420" i="14"/>
  <c r="DO420" i="14"/>
  <c r="DX420" i="14"/>
  <c r="CQ420" i="14"/>
  <c r="CW420" i="14"/>
  <c r="CP420" i="14"/>
  <c r="DR420" i="14"/>
  <c r="DA420" i="14"/>
  <c r="DU420" i="14"/>
  <c r="BX420" i="14"/>
  <c r="DH420" i="14"/>
  <c r="CT420" i="14"/>
  <c r="DJ420" i="14"/>
  <c r="CC420" i="14"/>
  <c r="DM420" i="14"/>
  <c r="DS420" i="14"/>
  <c r="CB420" i="14"/>
  <c r="CY420" i="14"/>
  <c r="CD420" i="14"/>
  <c r="DV420" i="14"/>
  <c r="BY420" i="14"/>
  <c r="DC420" i="14"/>
  <c r="CA420" i="14"/>
  <c r="CX420" i="14"/>
  <c r="CM420" i="14"/>
  <c r="BV420" i="14"/>
  <c r="DN420" i="14"/>
  <c r="BQ420" i="14"/>
  <c r="BW420" i="14"/>
  <c r="CZ420" i="14"/>
  <c r="CR420" i="14"/>
  <c r="CN420" i="14"/>
  <c r="DE420" i="14"/>
  <c r="DT420" i="14"/>
  <c r="DK420" i="14"/>
  <c r="DW420" i="14"/>
  <c r="DY420" i="14"/>
  <c r="BT420" i="14"/>
  <c r="BU420" i="14"/>
  <c r="CV420" i="14"/>
  <c r="CL420" i="14"/>
  <c r="DB420" i="14"/>
  <c r="DF420" i="14"/>
  <c r="CS420" i="14"/>
  <c r="DG420" i="14"/>
  <c r="CK420" i="14"/>
  <c r="CJ420" i="14"/>
  <c r="CI420" i="14"/>
  <c r="CH420" i="14"/>
  <c r="CG420" i="14"/>
  <c r="DC498" i="13"/>
  <c r="DD498" i="13"/>
  <c r="DM498" i="13"/>
  <c r="DK498" i="13"/>
  <c r="DG498" i="13"/>
  <c r="DE498" i="13"/>
  <c r="DJ498" i="13"/>
  <c r="DF498" i="13"/>
  <c r="CZ498" i="13"/>
  <c r="DO498" i="13"/>
  <c r="CH498" i="13"/>
  <c r="DY498" i="13"/>
  <c r="CF498" i="13"/>
  <c r="DX498" i="13"/>
  <c r="DA498" i="13"/>
  <c r="CI498" i="13"/>
  <c r="CK498" i="13"/>
  <c r="DT498" i="13"/>
  <c r="CQ498" i="13"/>
  <c r="BZ498" i="13"/>
  <c r="DQ498" i="13"/>
  <c r="CD498" i="13"/>
  <c r="CE498" i="13"/>
  <c r="BR498" i="13"/>
  <c r="DS498" i="13"/>
  <c r="CA498" i="13"/>
  <c r="DU498" i="13"/>
  <c r="CC498" i="13"/>
  <c r="BW498" i="13"/>
  <c r="CB498" i="13"/>
  <c r="BS498" i="13"/>
  <c r="CO498" i="13"/>
  <c r="BU498" i="13"/>
  <c r="DP498" i="13"/>
  <c r="BT498" i="13"/>
  <c r="DB498" i="13"/>
  <c r="DV498" i="13"/>
  <c r="CG498" i="13"/>
  <c r="DR498" i="13"/>
  <c r="CN498" i="13"/>
  <c r="CR498" i="13"/>
  <c r="CY498" i="13"/>
  <c r="DH498" i="13"/>
  <c r="DW498" i="13"/>
  <c r="BQ498" i="13"/>
  <c r="DZ498" i="13" s="1"/>
  <c r="CM498" i="13"/>
  <c r="DN498" i="13"/>
  <c r="BY498" i="13"/>
  <c r="CL498" i="13"/>
  <c r="CJ498" i="13"/>
  <c r="BX498" i="13"/>
  <c r="DL498" i="13"/>
  <c r="DI498" i="13"/>
  <c r="CP498" i="13"/>
  <c r="BV498" i="13"/>
  <c r="CX498" i="13"/>
  <c r="CW498" i="13"/>
  <c r="CV498" i="13"/>
  <c r="CU498" i="13"/>
  <c r="BS275" i="12"/>
  <c r="CC275" i="12"/>
  <c r="CB275" i="12"/>
  <c r="CA275" i="12"/>
  <c r="CI275" i="12"/>
  <c r="DE275" i="12"/>
  <c r="DR275" i="12"/>
  <c r="DA275" i="12"/>
  <c r="DH275" i="12"/>
  <c r="DI275" i="12"/>
  <c r="BZ275" i="12"/>
  <c r="CH275" i="12"/>
  <c r="DV275" i="12"/>
  <c r="CW275" i="12"/>
  <c r="DJ275" i="12"/>
  <c r="CS275" i="12"/>
  <c r="DD275" i="12"/>
  <c r="BY275" i="12"/>
  <c r="DL275" i="12"/>
  <c r="CD275" i="12"/>
  <c r="DN275" i="12"/>
  <c r="CO275" i="12"/>
  <c r="DB275" i="12"/>
  <c r="CK275" i="12"/>
  <c r="CZ275" i="12"/>
  <c r="CM275" i="12"/>
  <c r="CF275" i="12"/>
  <c r="DW275" i="12"/>
  <c r="DF275" i="12"/>
  <c r="DS275" i="12"/>
  <c r="CT275" i="12"/>
  <c r="DT275" i="12"/>
  <c r="CV275" i="12"/>
  <c r="CE275" i="12"/>
  <c r="DO275" i="12"/>
  <c r="CX275" i="12"/>
  <c r="DK275" i="12"/>
  <c r="CL275" i="12"/>
  <c r="CN275" i="12"/>
  <c r="DX275" i="12"/>
  <c r="DG275" i="12"/>
  <c r="CP275" i="12"/>
  <c r="DC275" i="12"/>
  <c r="DY275" i="12"/>
  <c r="DP275" i="12"/>
  <c r="CR275" i="12"/>
  <c r="CQ275" i="12"/>
  <c r="CY275" i="12"/>
  <c r="DU275" i="12"/>
  <c r="CU275" i="12"/>
  <c r="DQ275" i="12"/>
  <c r="CJ275" i="12"/>
  <c r="CG275" i="12"/>
  <c r="DM275" i="12"/>
  <c r="BX275" i="12"/>
  <c r="BW275" i="12"/>
  <c r="BV275" i="12"/>
  <c r="BU275" i="12"/>
  <c r="BT275" i="12"/>
  <c r="BR275" i="12"/>
  <c r="DZ360" i="14"/>
  <c r="CW181" i="12"/>
  <c r="DJ188" i="12"/>
  <c r="DR188" i="12"/>
  <c r="DS188" i="12"/>
  <c r="DQ188" i="12"/>
  <c r="DO188" i="12"/>
  <c r="DU188" i="12"/>
  <c r="DV188" i="12"/>
  <c r="DW188" i="12"/>
  <c r="DT188" i="12"/>
  <c r="CE188" i="12"/>
  <c r="DA188" i="12"/>
  <c r="CJ188" i="12"/>
  <c r="CX188" i="12"/>
  <c r="BY188" i="12"/>
  <c r="BW188" i="12"/>
  <c r="CS188" i="12"/>
  <c r="CB188" i="12"/>
  <c r="CP188" i="12"/>
  <c r="BQ188" i="12"/>
  <c r="DZ188" i="12" s="1"/>
  <c r="CV188" i="12"/>
  <c r="DB188" i="12"/>
  <c r="CK188" i="12"/>
  <c r="BT188" i="12"/>
  <c r="CH188" i="12"/>
  <c r="CN188" i="12"/>
  <c r="CT188" i="12"/>
  <c r="CC188" i="12"/>
  <c r="CY188" i="12"/>
  <c r="BZ188" i="12"/>
  <c r="CF188" i="12"/>
  <c r="CL188" i="12"/>
  <c r="BU188" i="12"/>
  <c r="CQ188" i="12"/>
  <c r="BR188" i="12"/>
  <c r="DN188" i="12"/>
  <c r="BX188" i="12"/>
  <c r="CD188" i="12"/>
  <c r="DX188" i="12"/>
  <c r="CI188" i="12"/>
  <c r="CW188" i="12"/>
  <c r="DP188" i="12"/>
  <c r="CU188" i="12"/>
  <c r="BV188" i="12"/>
  <c r="CZ188" i="12"/>
  <c r="CA188" i="12"/>
  <c r="CO188" i="12"/>
  <c r="CM188" i="12"/>
  <c r="DY188" i="12"/>
  <c r="BS188" i="12"/>
  <c r="CR188" i="12"/>
  <c r="CG188" i="12"/>
  <c r="DM188" i="12"/>
  <c r="DL188" i="12"/>
  <c r="DK188" i="12"/>
  <c r="DI188" i="12"/>
  <c r="DH188" i="12"/>
  <c r="DG188" i="12"/>
  <c r="DF188" i="12"/>
  <c r="DE188" i="12"/>
  <c r="DZ365" i="14"/>
  <c r="DI434" i="14"/>
  <c r="DD434" i="14"/>
  <c r="DF434" i="14"/>
  <c r="CR434" i="14"/>
  <c r="CA434" i="14"/>
  <c r="CE434" i="14"/>
  <c r="CK434" i="14"/>
  <c r="BY434" i="14"/>
  <c r="CJ434" i="14"/>
  <c r="BS434" i="14"/>
  <c r="BW434" i="14"/>
  <c r="CC434" i="14"/>
  <c r="BR434" i="14"/>
  <c r="DC434" i="14"/>
  <c r="DB434" i="14"/>
  <c r="CB434" i="14"/>
  <c r="DT434" i="14"/>
  <c r="DR434" i="14"/>
  <c r="BU434" i="14"/>
  <c r="CH434" i="14"/>
  <c r="DG434" i="14"/>
  <c r="DM434" i="14"/>
  <c r="BT434" i="14"/>
  <c r="CN434" i="14"/>
  <c r="CL434" i="14"/>
  <c r="BQ434" i="14"/>
  <c r="DU434" i="14"/>
  <c r="DH434" i="14"/>
  <c r="DO434" i="14"/>
  <c r="BX434" i="14"/>
  <c r="BV434" i="14"/>
  <c r="CP434" i="14"/>
  <c r="CO434" i="14"/>
  <c r="CZ434" i="14"/>
  <c r="DL434" i="14"/>
  <c r="DA434" i="14"/>
  <c r="DX434" i="14"/>
  <c r="CQ434" i="14"/>
  <c r="DS434" i="14"/>
  <c r="DY434" i="14"/>
  <c r="CG434" i="14"/>
  <c r="DK434" i="14"/>
  <c r="CI434" i="14"/>
  <c r="DJ434" i="14"/>
  <c r="CF434" i="14"/>
  <c r="CM434" i="14"/>
  <c r="DE434" i="14"/>
  <c r="CD434" i="14"/>
  <c r="DV434" i="14"/>
  <c r="DP434" i="14"/>
  <c r="BZ434" i="14"/>
  <c r="DW434" i="14"/>
  <c r="DN434" i="14"/>
  <c r="DQ434" i="14"/>
  <c r="CY434" i="14"/>
  <c r="CX434" i="14"/>
  <c r="CW434" i="14"/>
  <c r="CV434" i="14"/>
  <c r="CU434" i="14"/>
  <c r="CS488" i="13"/>
  <c r="CP488" i="13"/>
  <c r="CX488" i="13"/>
  <c r="CV488" i="13"/>
  <c r="CU488" i="13"/>
  <c r="CR488" i="13"/>
  <c r="DA488" i="13"/>
  <c r="CQ488" i="13"/>
  <c r="DY488" i="13"/>
  <c r="CG488" i="13"/>
  <c r="BZ488" i="13"/>
  <c r="DT488" i="13"/>
  <c r="DS488" i="13"/>
  <c r="DD488" i="13"/>
  <c r="CE488" i="13"/>
  <c r="DQ488" i="13"/>
  <c r="BY488" i="13"/>
  <c r="DO488" i="13"/>
  <c r="DJ488" i="13"/>
  <c r="DH488" i="13"/>
  <c r="CZ488" i="13"/>
  <c r="BQ488" i="13"/>
  <c r="DZ488" i="13" s="1"/>
  <c r="DC488" i="13"/>
  <c r="DI488" i="13"/>
  <c r="CD488" i="13"/>
  <c r="CO488" i="13"/>
  <c r="CY488" i="13"/>
  <c r="CW488" i="13"/>
  <c r="CC488" i="13"/>
  <c r="DR488" i="13"/>
  <c r="BX488" i="13"/>
  <c r="BS488" i="13"/>
  <c r="DN488" i="13"/>
  <c r="BU488" i="13"/>
  <c r="DG488" i="13"/>
  <c r="DW488" i="13"/>
  <c r="DX488" i="13"/>
  <c r="DK488" i="13"/>
  <c r="CT488" i="13"/>
  <c r="DU488" i="13"/>
  <c r="CA488" i="13"/>
  <c r="DL488" i="13"/>
  <c r="BT488" i="13"/>
  <c r="CH488" i="13"/>
  <c r="DB488" i="13"/>
  <c r="DF488" i="13"/>
  <c r="BR488" i="13"/>
  <c r="DM488" i="13"/>
  <c r="DP488" i="13"/>
  <c r="CF488" i="13"/>
  <c r="DV488" i="13"/>
  <c r="CB488" i="13"/>
  <c r="DE488" i="13"/>
  <c r="BV488" i="13"/>
  <c r="BW488" i="13"/>
  <c r="CN488" i="13"/>
  <c r="CM488" i="13"/>
  <c r="CL488" i="13"/>
  <c r="CK488" i="13"/>
  <c r="BY157" i="12"/>
  <c r="CJ157" i="12"/>
  <c r="CM157" i="12"/>
  <c r="CW157" i="12"/>
  <c r="DC157" i="12"/>
  <c r="DY157" i="12"/>
  <c r="DH157" i="12"/>
  <c r="DV157" i="12"/>
  <c r="CO157" i="12"/>
  <c r="BQ157" i="12"/>
  <c r="CU157" i="12"/>
  <c r="DQ157" i="12"/>
  <c r="CZ157" i="12"/>
  <c r="DN157" i="12"/>
  <c r="DT157" i="12"/>
  <c r="BW157" i="12"/>
  <c r="DI157" i="12"/>
  <c r="BT157" i="12"/>
  <c r="DF157" i="12"/>
  <c r="DL157" i="12"/>
  <c r="DR157" i="12"/>
  <c r="DA157" i="12"/>
  <c r="DW157" i="12"/>
  <c r="CX157" i="12"/>
  <c r="DD157" i="12"/>
  <c r="DJ157" i="12"/>
  <c r="CS157" i="12"/>
  <c r="DO157" i="12"/>
  <c r="BR157" i="12"/>
  <c r="DU157" i="12"/>
  <c r="CV157" i="12"/>
  <c r="DB157" i="12"/>
  <c r="BU157" i="12"/>
  <c r="DG157" i="12"/>
  <c r="CI157" i="12"/>
  <c r="DM157" i="12"/>
  <c r="DS157" i="12"/>
  <c r="CT157" i="12"/>
  <c r="DX157" i="12"/>
  <c r="CY157" i="12"/>
  <c r="DP157" i="12"/>
  <c r="CL157" i="12"/>
  <c r="BS157" i="12"/>
  <c r="CR157" i="12"/>
  <c r="CP157" i="12"/>
  <c r="DE157" i="12"/>
  <c r="CN157" i="12"/>
  <c r="DK157" i="12"/>
  <c r="BV157" i="12"/>
  <c r="CK157" i="12"/>
  <c r="CQ157" i="12"/>
  <c r="CH157" i="12"/>
  <c r="CG157" i="12"/>
  <c r="CF157" i="12"/>
  <c r="CE157" i="12"/>
  <c r="CD157" i="12"/>
  <c r="CC157" i="12"/>
  <c r="CB157" i="12"/>
  <c r="CA157" i="12"/>
  <c r="BZ157" i="12"/>
  <c r="CW501" i="13"/>
  <c r="DZ348" i="14"/>
  <c r="DZ408" i="13"/>
  <c r="CT492" i="13"/>
  <c r="CW492" i="13"/>
  <c r="DF492" i="13"/>
  <c r="DA492" i="13"/>
  <c r="CU492" i="13"/>
  <c r="DD492" i="13"/>
  <c r="CZ492" i="13"/>
  <c r="CX492" i="13"/>
  <c r="CK492" i="13"/>
  <c r="DP492" i="13"/>
  <c r="DK492" i="13"/>
  <c r="BV492" i="13"/>
  <c r="DO492" i="13"/>
  <c r="CY492" i="13"/>
  <c r="CC492" i="13"/>
  <c r="CJ492" i="13"/>
  <c r="CE492" i="13"/>
  <c r="DR492" i="13"/>
  <c r="BS492" i="13"/>
  <c r="BU492" i="13"/>
  <c r="BZ492" i="13"/>
  <c r="BT492" i="13"/>
  <c r="CI492" i="13"/>
  <c r="DJ492" i="13"/>
  <c r="DU492" i="13"/>
  <c r="DX492" i="13"/>
  <c r="DH492" i="13"/>
  <c r="BR492" i="13"/>
  <c r="CL492" i="13"/>
  <c r="DG492" i="13"/>
  <c r="DM492" i="13"/>
  <c r="DN492" i="13"/>
  <c r="CA492" i="13"/>
  <c r="DL492" i="13"/>
  <c r="CF492" i="13"/>
  <c r="CV492" i="13"/>
  <c r="DY492" i="13"/>
  <c r="CG492" i="13"/>
  <c r="CH492" i="13"/>
  <c r="DW492" i="13"/>
  <c r="CD492" i="13"/>
  <c r="DB492" i="13"/>
  <c r="BQ492" i="13"/>
  <c r="DZ492" i="13" s="1"/>
  <c r="DT492" i="13"/>
  <c r="DQ492" i="13"/>
  <c r="BY492" i="13"/>
  <c r="BW492" i="13"/>
  <c r="BX492" i="13"/>
  <c r="DS492" i="13"/>
  <c r="DE492" i="13"/>
  <c r="DC492" i="13"/>
  <c r="DI492" i="13"/>
  <c r="DV492" i="13"/>
  <c r="CB492" i="13"/>
  <c r="CS492" i="13"/>
  <c r="CR492" i="13"/>
  <c r="CQ492" i="13"/>
  <c r="CP492" i="13"/>
  <c r="CO492" i="13"/>
  <c r="CP484" i="13"/>
  <c r="CL484" i="13"/>
  <c r="DL484" i="13"/>
  <c r="DP484" i="13"/>
  <c r="DO484" i="13"/>
  <c r="CC484" i="13"/>
  <c r="DA484" i="13"/>
  <c r="CS484" i="13"/>
  <c r="CR484" i="13"/>
  <c r="DD484" i="13"/>
  <c r="DH484" i="13"/>
  <c r="BS484" i="13"/>
  <c r="DW484" i="13"/>
  <c r="DF484" i="13"/>
  <c r="CT484" i="13"/>
  <c r="BX484" i="13"/>
  <c r="CN484" i="13"/>
  <c r="DU484" i="13"/>
  <c r="CZ484" i="13"/>
  <c r="DN484" i="13"/>
  <c r="DV484" i="13"/>
  <c r="CW484" i="13"/>
  <c r="DM484" i="13"/>
  <c r="DS484" i="13"/>
  <c r="CB484" i="13"/>
  <c r="BR484" i="13"/>
  <c r="CA484" i="13"/>
  <c r="DE484" i="13"/>
  <c r="DK484" i="13"/>
  <c r="BT484" i="13"/>
  <c r="DJ484" i="13"/>
  <c r="DQ484" i="13"/>
  <c r="CX484" i="13"/>
  <c r="BY484" i="13"/>
  <c r="DC484" i="13"/>
  <c r="DR484" i="13"/>
  <c r="CD484" i="13"/>
  <c r="BZ484" i="13"/>
  <c r="DX484" i="13"/>
  <c r="DI484" i="13"/>
  <c r="CY484" i="13"/>
  <c r="CO484" i="13"/>
  <c r="CQ484" i="13"/>
  <c r="BQ484" i="13"/>
  <c r="DZ484" i="13" s="1"/>
  <c r="BW484" i="13"/>
  <c r="DB484" i="13"/>
  <c r="DY484" i="13"/>
  <c r="DG484" i="13"/>
  <c r="CK484" i="13"/>
  <c r="CV484" i="13"/>
  <c r="CU484" i="13"/>
  <c r="DT484" i="13"/>
  <c r="BV484" i="13"/>
  <c r="BU484" i="13"/>
  <c r="CM484" i="13"/>
  <c r="CJ484" i="13"/>
  <c r="CI484" i="13"/>
  <c r="CH484" i="13"/>
  <c r="CG484" i="13"/>
  <c r="DZ349" i="14"/>
  <c r="BX412" i="14"/>
  <c r="AQ21" i="9"/>
  <c r="BM481" i="14"/>
  <c r="CB481" i="14" s="1"/>
  <c r="CJ411" i="14"/>
  <c r="CN411" i="14"/>
  <c r="CO411" i="14"/>
  <c r="CG411" i="14"/>
  <c r="DA411" i="14"/>
  <c r="BS411" i="14"/>
  <c r="DT411" i="14"/>
  <c r="DR411" i="14"/>
  <c r="CT411" i="14"/>
  <c r="CE411" i="14"/>
  <c r="CI411" i="14"/>
  <c r="CS411" i="14"/>
  <c r="DV411" i="14"/>
  <c r="DJ411" i="14"/>
  <c r="DF411" i="14"/>
  <c r="DX411" i="14"/>
  <c r="CM411" i="14"/>
  <c r="CC411" i="14"/>
  <c r="CP411" i="14"/>
  <c r="CH411" i="14"/>
  <c r="BU411" i="14"/>
  <c r="DL411" i="14"/>
  <c r="CX411" i="14"/>
  <c r="CV411" i="14"/>
  <c r="DM411" i="14"/>
  <c r="DW411" i="14"/>
  <c r="DB411" i="14"/>
  <c r="BR411" i="14"/>
  <c r="DP411" i="14"/>
  <c r="DC411" i="14"/>
  <c r="DY411" i="14"/>
  <c r="DG411" i="14"/>
  <c r="DK411" i="14"/>
  <c r="DH411" i="14"/>
  <c r="CU411" i="14"/>
  <c r="CL411" i="14"/>
  <c r="CD411" i="14"/>
  <c r="DQ411" i="14"/>
  <c r="CY411" i="14"/>
  <c r="CZ411" i="14"/>
  <c r="CW411" i="14"/>
  <c r="DN411" i="14"/>
  <c r="CF411" i="14"/>
  <c r="CK411" i="14"/>
  <c r="BT411" i="14"/>
  <c r="DS411" i="14"/>
  <c r="BQ411" i="14"/>
  <c r="DE411" i="14"/>
  <c r="DO411" i="14"/>
  <c r="CR411" i="14"/>
  <c r="CQ411" i="14"/>
  <c r="DI411" i="14"/>
  <c r="DU411" i="14"/>
  <c r="DD411" i="14"/>
  <c r="CB411" i="14"/>
  <c r="CA411" i="14"/>
  <c r="BZ411" i="14"/>
  <c r="BY411" i="14"/>
  <c r="BX411" i="14"/>
  <c r="AQ316" i="12"/>
  <c r="AJ309" i="12"/>
  <c r="T293" i="12"/>
  <c r="AE304" i="12"/>
  <c r="O288" i="12"/>
  <c r="AG306" i="12"/>
  <c r="AO314" i="12"/>
  <c r="AH307" i="12"/>
  <c r="R291" i="12"/>
  <c r="D277" i="12"/>
  <c r="M286" i="12"/>
  <c r="AM312" i="12"/>
  <c r="AF305" i="12"/>
  <c r="P289" i="12"/>
  <c r="AC302" i="12"/>
  <c r="K284" i="12"/>
  <c r="AD303" i="12"/>
  <c r="N287" i="12"/>
  <c r="Y298" i="12"/>
  <c r="I282" i="12"/>
  <c r="AK310" i="12"/>
  <c r="AR317" i="12"/>
  <c r="AB301" i="12"/>
  <c r="L285" i="12"/>
  <c r="W296" i="12"/>
  <c r="G280" i="12"/>
  <c r="AP315" i="12"/>
  <c r="Z299" i="12"/>
  <c r="J283" i="12"/>
  <c r="U294" i="12"/>
  <c r="E278" i="12"/>
  <c r="B341" i="12"/>
  <c r="AN313" i="12"/>
  <c r="X297" i="12"/>
  <c r="H281" i="12"/>
  <c r="S292" i="12"/>
  <c r="AI308" i="12"/>
  <c r="AA300" i="12"/>
  <c r="AS318" i="12"/>
  <c r="V295" i="12"/>
  <c r="AL311" i="12"/>
  <c r="F279" i="12"/>
  <c r="Q290" i="12"/>
  <c r="DZ99" i="12"/>
  <c r="W27" i="9"/>
  <c r="V27" i="22" s="1"/>
  <c r="AL21" i="9"/>
  <c r="AJ21" i="9"/>
  <c r="CR177" i="12"/>
  <c r="CZ441" i="14"/>
  <c r="CX436" i="14"/>
  <c r="DD436" i="14"/>
  <c r="DM436" i="14"/>
  <c r="DE436" i="14"/>
  <c r="CJ436" i="14"/>
  <c r="DT436" i="14"/>
  <c r="DR436" i="14"/>
  <c r="CK436" i="14"/>
  <c r="BQ436" i="14"/>
  <c r="DF436" i="14"/>
  <c r="CB436" i="14"/>
  <c r="CN436" i="14"/>
  <c r="CT436" i="14"/>
  <c r="CC436" i="14"/>
  <c r="DV436" i="14"/>
  <c r="DH436" i="14"/>
  <c r="DI436" i="14"/>
  <c r="BT436" i="14"/>
  <c r="CF436" i="14"/>
  <c r="CL436" i="14"/>
  <c r="BU436" i="14"/>
  <c r="CP436" i="14"/>
  <c r="DG436" i="14"/>
  <c r="DW436" i="14"/>
  <c r="BX436" i="14"/>
  <c r="CD436" i="14"/>
  <c r="DU436" i="14"/>
  <c r="CG436" i="14"/>
  <c r="DN436" i="14"/>
  <c r="DX436" i="14"/>
  <c r="CI436" i="14"/>
  <c r="CM436" i="14"/>
  <c r="DY436" i="14"/>
  <c r="CH436" i="14"/>
  <c r="DJ436" i="14"/>
  <c r="DK436" i="14"/>
  <c r="DP436" i="14"/>
  <c r="CA436" i="14"/>
  <c r="CE436" i="14"/>
  <c r="DQ436" i="14"/>
  <c r="BY436" i="14"/>
  <c r="DL436" i="14"/>
  <c r="CQ436" i="14"/>
  <c r="BZ436" i="14"/>
  <c r="BS436" i="14"/>
  <c r="DO436" i="14"/>
  <c r="DS436" i="14"/>
  <c r="DC436" i="14"/>
  <c r="BW436" i="14"/>
  <c r="CS436" i="14"/>
  <c r="CO436" i="14"/>
  <c r="CR436" i="14"/>
  <c r="DB436" i="14"/>
  <c r="BV436" i="14"/>
  <c r="BR436" i="14"/>
  <c r="DA436" i="14"/>
  <c r="CZ436" i="14"/>
  <c r="CY436" i="14"/>
  <c r="CW436" i="14"/>
  <c r="DZ367" i="14"/>
  <c r="DZ112" i="12"/>
  <c r="DM186" i="12"/>
  <c r="DR186" i="12"/>
  <c r="CE186" i="12"/>
  <c r="CK186" i="12"/>
  <c r="BT186" i="12"/>
  <c r="CX186" i="12"/>
  <c r="BY186" i="12"/>
  <c r="DQ186" i="12"/>
  <c r="BW186" i="12"/>
  <c r="CC186" i="12"/>
  <c r="DW186" i="12"/>
  <c r="CP186" i="12"/>
  <c r="BQ186" i="12"/>
  <c r="DZ186" i="12" s="1"/>
  <c r="CV186" i="12"/>
  <c r="CT186" i="12"/>
  <c r="BU186" i="12"/>
  <c r="CY186" i="12"/>
  <c r="CH186" i="12"/>
  <c r="DL186" i="12"/>
  <c r="DP186" i="12"/>
  <c r="DS186" i="12"/>
  <c r="DO186" i="12"/>
  <c r="DU186" i="12"/>
  <c r="CN186" i="12"/>
  <c r="CL186" i="12"/>
  <c r="DX186" i="12"/>
  <c r="CQ186" i="12"/>
  <c r="BZ186" i="12"/>
  <c r="CF186" i="12"/>
  <c r="CD186" i="12"/>
  <c r="CZ186" i="12"/>
  <c r="CI186" i="12"/>
  <c r="BR186" i="12"/>
  <c r="BX186" i="12"/>
  <c r="BV186" i="12"/>
  <c r="CR186" i="12"/>
  <c r="CA186" i="12"/>
  <c r="CW186" i="12"/>
  <c r="DN186" i="12"/>
  <c r="CU186" i="12"/>
  <c r="DY186" i="12"/>
  <c r="CJ186" i="12"/>
  <c r="BS186" i="12"/>
  <c r="CO186" i="12"/>
  <c r="DT186" i="12"/>
  <c r="CS186" i="12"/>
  <c r="CB186" i="12"/>
  <c r="DV186" i="12"/>
  <c r="CG186" i="12"/>
  <c r="CM186" i="12"/>
  <c r="DK186" i="12"/>
  <c r="DJ186" i="12"/>
  <c r="DI186" i="12"/>
  <c r="DH186" i="12"/>
  <c r="DG186" i="12"/>
  <c r="DF186" i="12"/>
  <c r="DE186" i="12"/>
  <c r="DD186" i="12"/>
  <c r="DC186" i="12"/>
  <c r="BM251" i="12"/>
  <c r="DC251" i="12" s="1"/>
  <c r="DG239" i="12"/>
  <c r="DB239" i="12"/>
  <c r="DW239" i="12"/>
  <c r="BX239" i="12"/>
  <c r="DA239" i="12"/>
  <c r="CI239" i="12"/>
  <c r="CA239" i="12"/>
  <c r="DT239" i="12"/>
  <c r="DL239" i="12"/>
  <c r="DM239" i="12"/>
  <c r="BS239" i="12"/>
  <c r="CN239" i="12"/>
  <c r="CZ239" i="12"/>
  <c r="CW239" i="12"/>
  <c r="BM216" i="12"/>
  <c r="BT216" i="12" s="1"/>
  <c r="BM250" i="12"/>
  <c r="DB250" i="12" s="1"/>
  <c r="BM488" i="14"/>
  <c r="CI488" i="14" s="1"/>
  <c r="BM480" i="14"/>
  <c r="CB480" i="14" s="1"/>
  <c r="BM504" i="14"/>
  <c r="CZ504" i="14" s="1"/>
  <c r="BM486" i="14"/>
  <c r="CG486" i="14" s="1"/>
  <c r="BM499" i="14"/>
  <c r="CT499" i="14" s="1"/>
  <c r="BW412" i="14"/>
  <c r="DB507" i="13"/>
  <c r="DB432" i="14"/>
  <c r="CJ432" i="14"/>
  <c r="BX432" i="14"/>
  <c r="BV432" i="14"/>
  <c r="DU432" i="14"/>
  <c r="BQ432" i="14"/>
  <c r="DF432" i="14"/>
  <c r="CY432" i="14"/>
  <c r="CB432" i="14"/>
  <c r="DS432" i="14"/>
  <c r="DY432" i="14"/>
  <c r="CO432" i="14"/>
  <c r="CG432" i="14"/>
  <c r="DI432" i="14"/>
  <c r="DA432" i="14"/>
  <c r="DC432" i="14"/>
  <c r="DW432" i="14"/>
  <c r="CM432" i="14"/>
  <c r="DQ432" i="14"/>
  <c r="BS432" i="14"/>
  <c r="DV432" i="14"/>
  <c r="DH432" i="14"/>
  <c r="CX432" i="14"/>
  <c r="DJ432" i="14"/>
  <c r="DO432" i="14"/>
  <c r="CE432" i="14"/>
  <c r="CK432" i="14"/>
  <c r="DN432" i="14"/>
  <c r="CP432" i="14"/>
  <c r="DD432" i="14"/>
  <c r="DL432" i="14"/>
  <c r="DR432" i="14"/>
  <c r="BU432" i="14"/>
  <c r="BR432" i="14"/>
  <c r="BT432" i="14"/>
  <c r="DE432" i="14"/>
  <c r="DX432" i="14"/>
  <c r="CN432" i="14"/>
  <c r="CL432" i="14"/>
  <c r="CA432" i="14"/>
  <c r="DM432" i="14"/>
  <c r="CC432" i="14"/>
  <c r="BZ432" i="14"/>
  <c r="CI432" i="14"/>
  <c r="CZ432" i="14"/>
  <c r="DP432" i="14"/>
  <c r="CH432" i="14"/>
  <c r="DK432" i="14"/>
  <c r="CF432" i="14"/>
  <c r="BW432" i="14"/>
  <c r="DG432" i="14"/>
  <c r="DT432" i="14"/>
  <c r="BY432" i="14"/>
  <c r="CD432" i="14"/>
  <c r="CW432" i="14"/>
  <c r="CV432" i="14"/>
  <c r="CU432" i="14"/>
  <c r="CT432" i="14"/>
  <c r="CS432" i="14"/>
  <c r="DZ94" i="12"/>
  <c r="DZ372" i="14"/>
  <c r="CI423" i="14"/>
  <c r="CS170" i="12"/>
  <c r="CZ170" i="12"/>
  <c r="CY170" i="12"/>
  <c r="DB170" i="12"/>
  <c r="DA170" i="12"/>
  <c r="DE170" i="12"/>
  <c r="DK170" i="12"/>
  <c r="DX170" i="12"/>
  <c r="CA170" i="12"/>
  <c r="DR170" i="12"/>
  <c r="BZ170" i="12"/>
  <c r="DD170" i="12"/>
  <c r="CE170" i="12"/>
  <c r="DP170" i="12"/>
  <c r="BS170" i="12"/>
  <c r="BQ170" i="12"/>
  <c r="BV170" i="12"/>
  <c r="CW170" i="12"/>
  <c r="BW170" i="12"/>
  <c r="DH170" i="12"/>
  <c r="DU170" i="12"/>
  <c r="DN170" i="12"/>
  <c r="BT170" i="12"/>
  <c r="DT170" i="12"/>
  <c r="DY170" i="12"/>
  <c r="CJ170" i="12"/>
  <c r="DM170" i="12"/>
  <c r="CH170" i="12"/>
  <c r="DC170" i="12"/>
  <c r="DL170" i="12"/>
  <c r="DQ170" i="12"/>
  <c r="DW170" i="12"/>
  <c r="CG170" i="12"/>
  <c r="DJ170" i="12"/>
  <c r="CV170" i="12"/>
  <c r="CF170" i="12"/>
  <c r="DI170" i="12"/>
  <c r="DO170" i="12"/>
  <c r="BY170" i="12"/>
  <c r="CD170" i="12"/>
  <c r="BX170" i="12"/>
  <c r="CC170" i="12"/>
  <c r="DG170" i="12"/>
  <c r="DV170" i="12"/>
  <c r="DF170" i="12"/>
  <c r="BR170" i="12"/>
  <c r="CB170" i="12"/>
  <c r="CX170" i="12"/>
  <c r="DS170" i="12"/>
  <c r="BU170" i="12"/>
  <c r="CI170" i="12"/>
  <c r="CU170" i="12"/>
  <c r="CT170" i="12"/>
  <c r="CR170" i="12"/>
  <c r="CQ170" i="12"/>
  <c r="CP170" i="12"/>
  <c r="CO170" i="12"/>
  <c r="CN170" i="12"/>
  <c r="CM170" i="12"/>
  <c r="BV411" i="14"/>
  <c r="DA506" i="13"/>
  <c r="CL491" i="13"/>
  <c r="DZ97" i="12"/>
  <c r="CI230" i="12"/>
  <c r="CT435" i="14"/>
  <c r="CE479" i="13"/>
  <c r="CT479" i="13"/>
  <c r="CK479" i="13"/>
  <c r="DG479" i="13"/>
  <c r="DV479" i="13"/>
  <c r="DR479" i="13"/>
  <c r="BW479" i="13"/>
  <c r="DK479" i="13"/>
  <c r="CP479" i="13"/>
  <c r="CI479" i="13"/>
  <c r="CR479" i="13"/>
  <c r="CN479" i="13"/>
  <c r="CH479" i="13"/>
  <c r="CY479" i="13"/>
  <c r="DJ479" i="13"/>
  <c r="DF479" i="13"/>
  <c r="DA479" i="13"/>
  <c r="DB479" i="13"/>
  <c r="CQ479" i="13"/>
  <c r="BS479" i="13"/>
  <c r="CZ479" i="13"/>
  <c r="CU479" i="13"/>
  <c r="BV479" i="13"/>
  <c r="DI479" i="13"/>
  <c r="DT479" i="13"/>
  <c r="BT479" i="13"/>
  <c r="DQ479" i="13"/>
  <c r="CX479" i="13"/>
  <c r="DM479" i="13"/>
  <c r="CL479" i="13"/>
  <c r="DX479" i="13"/>
  <c r="DL479" i="13"/>
  <c r="DS479" i="13"/>
  <c r="DE479" i="13"/>
  <c r="BU479" i="13"/>
  <c r="CF479" i="13"/>
  <c r="CG479" i="13"/>
  <c r="CM479" i="13"/>
  <c r="DP479" i="13"/>
  <c r="DD479" i="13"/>
  <c r="DH479" i="13"/>
  <c r="BY479" i="13"/>
  <c r="DY479" i="13"/>
  <c r="CO479" i="13"/>
  <c r="DO479" i="13"/>
  <c r="BQ479" i="13"/>
  <c r="DU479" i="13"/>
  <c r="CS479" i="13"/>
  <c r="DW479" i="13"/>
  <c r="CV479" i="13"/>
  <c r="CW479" i="13"/>
  <c r="DN479" i="13"/>
  <c r="BR479" i="13"/>
  <c r="BX479" i="13"/>
  <c r="DC479" i="13"/>
  <c r="CJ479" i="13"/>
  <c r="CD479" i="13"/>
  <c r="CC479" i="13"/>
  <c r="CB479" i="13"/>
  <c r="AV10" i="9"/>
  <c r="DA505" i="14"/>
  <c r="BZ159" i="12"/>
  <c r="CC409" i="14"/>
  <c r="CM409" i="14"/>
  <c r="DX409" i="14"/>
  <c r="CY409" i="14"/>
  <c r="BR409" i="14"/>
  <c r="DL409" i="14"/>
  <c r="DJ409" i="14"/>
  <c r="CF409" i="14"/>
  <c r="CA409" i="14"/>
  <c r="CL409" i="14"/>
  <c r="CE409" i="14"/>
  <c r="DP409" i="14"/>
  <c r="CQ409" i="14"/>
  <c r="DU409" i="14"/>
  <c r="DD409" i="14"/>
  <c r="DB409" i="14"/>
  <c r="CG409" i="14"/>
  <c r="DH409" i="14"/>
  <c r="BS409" i="14"/>
  <c r="DM409" i="14"/>
  <c r="CV409" i="14"/>
  <c r="CT409" i="14"/>
  <c r="CN409" i="14"/>
  <c r="CD409" i="14"/>
  <c r="CZ409" i="14"/>
  <c r="DV409" i="14"/>
  <c r="DE409" i="14"/>
  <c r="DS409" i="14"/>
  <c r="DY409" i="14"/>
  <c r="CB409" i="14"/>
  <c r="DW409" i="14"/>
  <c r="DF409" i="14"/>
  <c r="CO409" i="14"/>
  <c r="DC409" i="14"/>
  <c r="DI409" i="14"/>
  <c r="CI409" i="14"/>
  <c r="DO409" i="14"/>
  <c r="CX409" i="14"/>
  <c r="BQ409" i="14"/>
  <c r="CU409" i="14"/>
  <c r="DA409" i="14"/>
  <c r="CH409" i="14"/>
  <c r="CJ409" i="14"/>
  <c r="CR409" i="14"/>
  <c r="DQ409" i="14"/>
  <c r="DG409" i="14"/>
  <c r="CS409" i="14"/>
  <c r="DN409" i="14"/>
  <c r="CP409" i="14"/>
  <c r="CK409" i="14"/>
  <c r="DT409" i="14"/>
  <c r="DK409" i="14"/>
  <c r="CW409" i="14"/>
  <c r="DR409" i="14"/>
  <c r="BZ409" i="14"/>
  <c r="BY409" i="14"/>
  <c r="BX409" i="14"/>
  <c r="BW409" i="14"/>
  <c r="BV409" i="14"/>
  <c r="DD509" i="13"/>
  <c r="CB473" i="13"/>
  <c r="CD473" i="13"/>
  <c r="CC473" i="13"/>
  <c r="CM473" i="13"/>
  <c r="CL473" i="13"/>
  <c r="BZ473" i="13"/>
  <c r="DN473" i="13"/>
  <c r="CW473" i="13"/>
  <c r="DI473" i="13"/>
  <c r="DB473" i="13"/>
  <c r="DA473" i="13"/>
  <c r="DX473" i="13"/>
  <c r="CX473" i="13"/>
  <c r="BQ473" i="13"/>
  <c r="DW473" i="13"/>
  <c r="CY473" i="13"/>
  <c r="DF473" i="13"/>
  <c r="CO473" i="13"/>
  <c r="CS473" i="13"/>
  <c r="DO473" i="13"/>
  <c r="CT473" i="13"/>
  <c r="CA473" i="13"/>
  <c r="CJ473" i="13"/>
  <c r="CI473" i="13"/>
  <c r="DP473" i="13"/>
  <c r="CP473" i="13"/>
  <c r="DT473" i="13"/>
  <c r="DG473" i="13"/>
  <c r="BS473" i="13"/>
  <c r="CN473" i="13"/>
  <c r="DH473" i="13"/>
  <c r="BR473" i="13"/>
  <c r="DL473" i="13"/>
  <c r="CQ473" i="13"/>
  <c r="DQ473" i="13"/>
  <c r="CG473" i="13"/>
  <c r="CZ473" i="13"/>
  <c r="DU473" i="13"/>
  <c r="DD473" i="13"/>
  <c r="DS473" i="13"/>
  <c r="DK473" i="13"/>
  <c r="CE473" i="13"/>
  <c r="CK473" i="13"/>
  <c r="DV473" i="13"/>
  <c r="DY473" i="13"/>
  <c r="DJ473" i="13"/>
  <c r="CF473" i="13"/>
  <c r="CR473" i="13"/>
  <c r="DM473" i="13"/>
  <c r="CV473" i="13"/>
  <c r="DC473" i="13"/>
  <c r="CU473" i="13"/>
  <c r="DE473" i="13"/>
  <c r="DR473" i="13"/>
  <c r="CH473" i="13"/>
  <c r="BY473" i="13"/>
  <c r="BX473" i="13"/>
  <c r="BW473" i="13"/>
  <c r="BV473" i="13"/>
  <c r="CW438" i="14"/>
  <c r="BQ469" i="13"/>
  <c r="DZ469" i="13" s="1"/>
  <c r="CU435" i="14"/>
  <c r="BV154" i="12"/>
  <c r="CM172" i="12"/>
  <c r="CQ426" i="14"/>
  <c r="DE426" i="14"/>
  <c r="CR426" i="14"/>
  <c r="CD426" i="14"/>
  <c r="DG426" i="14"/>
  <c r="DM426" i="14"/>
  <c r="DK426" i="14"/>
  <c r="CH426" i="14"/>
  <c r="DD426" i="14"/>
  <c r="BV426" i="14"/>
  <c r="CA426" i="14"/>
  <c r="CG426" i="14"/>
  <c r="CE426" i="14"/>
  <c r="DO426" i="14"/>
  <c r="CZ426" i="14"/>
  <c r="DY426" i="14"/>
  <c r="BQ426" i="14"/>
  <c r="BW426" i="14"/>
  <c r="BS426" i="14"/>
  <c r="BY426" i="14"/>
  <c r="CY426" i="14"/>
  <c r="DQ426" i="14"/>
  <c r="DP426" i="14"/>
  <c r="DV426" i="14"/>
  <c r="DT426" i="14"/>
  <c r="DN426" i="14"/>
  <c r="CT426" i="14"/>
  <c r="DB426" i="14"/>
  <c r="CC426" i="14"/>
  <c r="CJ426" i="14"/>
  <c r="CF426" i="14"/>
  <c r="CB426" i="14"/>
  <c r="CI426" i="14"/>
  <c r="CW426" i="14"/>
  <c r="DR426" i="14"/>
  <c r="BU426" i="14"/>
  <c r="BZ426" i="14"/>
  <c r="BT426" i="14"/>
  <c r="BR426" i="14"/>
  <c r="CX426" i="14"/>
  <c r="DF426" i="14"/>
  <c r="CU426" i="14"/>
  <c r="DW426" i="14"/>
  <c r="DC426" i="14"/>
  <c r="CV426" i="14"/>
  <c r="DL426" i="14"/>
  <c r="DA426" i="14"/>
  <c r="DU426" i="14"/>
  <c r="DJ426" i="14"/>
  <c r="DX426" i="14"/>
  <c r="CS426" i="14"/>
  <c r="DI426" i="14"/>
  <c r="BX426" i="14"/>
  <c r="DS426" i="14"/>
  <c r="DH426" i="14"/>
  <c r="CP426" i="14"/>
  <c r="CO426" i="14"/>
  <c r="CN426" i="14"/>
  <c r="CM426" i="14"/>
  <c r="DC440" i="14"/>
  <c r="BU440" i="14"/>
  <c r="CF440" i="14"/>
  <c r="BZ440" i="14"/>
  <c r="CR440" i="14"/>
  <c r="CB440" i="14"/>
  <c r="DW440" i="14"/>
  <c r="BV440" i="14"/>
  <c r="CU440" i="14"/>
  <c r="CG440" i="14"/>
  <c r="BR440" i="14"/>
  <c r="DO440" i="14"/>
  <c r="CQ440" i="14"/>
  <c r="DU440" i="14"/>
  <c r="CJ440" i="14"/>
  <c r="BW440" i="14"/>
  <c r="BQ440" i="14"/>
  <c r="DZ440" i="14" s="1"/>
  <c r="DR440" i="14"/>
  <c r="DS440" i="14"/>
  <c r="CI440" i="14"/>
  <c r="CO440" i="14"/>
  <c r="BY440" i="14"/>
  <c r="CW440" i="14"/>
  <c r="CX440" i="14"/>
  <c r="DM440" i="14"/>
  <c r="DN440" i="14"/>
  <c r="DP440" i="14"/>
  <c r="CS440" i="14"/>
  <c r="BS440" i="14"/>
  <c r="BT440" i="14"/>
  <c r="CH440" i="14"/>
  <c r="CM440" i="14"/>
  <c r="CK440" i="14"/>
  <c r="DV440" i="14"/>
  <c r="CV440" i="14"/>
  <c r="BX440" i="14"/>
  <c r="DT440" i="14"/>
  <c r="DI440" i="14"/>
  <c r="DQ440" i="14"/>
  <c r="CC440" i="14"/>
  <c r="CD440" i="14"/>
  <c r="DG440" i="14"/>
  <c r="CA440" i="14"/>
  <c r="CP440" i="14"/>
  <c r="CE440" i="14"/>
  <c r="DL440" i="14"/>
  <c r="CT440" i="14"/>
  <c r="DJ440" i="14"/>
  <c r="DX440" i="14"/>
  <c r="DH440" i="14"/>
  <c r="CL440" i="14"/>
  <c r="CN440" i="14"/>
  <c r="DK440" i="14"/>
  <c r="DF440" i="14"/>
  <c r="DY440" i="14"/>
  <c r="DE440" i="14"/>
  <c r="DD440" i="14"/>
  <c r="DB440" i="14"/>
  <c r="DA440" i="14"/>
  <c r="CO494" i="13"/>
  <c r="CG485" i="13"/>
  <c r="CH167" i="12"/>
  <c r="CD474" i="13"/>
  <c r="CE474" i="13"/>
  <c r="CH474" i="13"/>
  <c r="CT474" i="13"/>
  <c r="DH474" i="13"/>
  <c r="DO474" i="13"/>
  <c r="DV474" i="13"/>
  <c r="DG474" i="13"/>
  <c r="CK474" i="13"/>
  <c r="CO474" i="13"/>
  <c r="DL474" i="13"/>
  <c r="CR474" i="13"/>
  <c r="BS474" i="13"/>
  <c r="CA474" i="13"/>
  <c r="DT474" i="13"/>
  <c r="DY474" i="13"/>
  <c r="CZ474" i="13"/>
  <c r="CY474" i="13"/>
  <c r="DM474" i="13"/>
  <c r="DQ474" i="13"/>
  <c r="CW474" i="13"/>
  <c r="CJ474" i="13"/>
  <c r="CL474" i="13"/>
  <c r="DD474" i="13"/>
  <c r="DI474" i="13"/>
  <c r="BT474" i="13"/>
  <c r="DN474" i="13"/>
  <c r="DF474" i="13"/>
  <c r="CV474" i="13"/>
  <c r="DA474" i="13"/>
  <c r="DU474" i="13"/>
  <c r="CX474" i="13"/>
  <c r="CQ474" i="13"/>
  <c r="CM474" i="13"/>
  <c r="CB474" i="13"/>
  <c r="DR474" i="13"/>
  <c r="CS474" i="13"/>
  <c r="DE474" i="13"/>
  <c r="BR474" i="13"/>
  <c r="CP474" i="13"/>
  <c r="CF474" i="13"/>
  <c r="CG474" i="13"/>
  <c r="DP474" i="13"/>
  <c r="CU474" i="13"/>
  <c r="CN474" i="13"/>
  <c r="DJ474" i="13"/>
  <c r="DX474" i="13"/>
  <c r="DS474" i="13"/>
  <c r="DK474" i="13"/>
  <c r="BQ474" i="13"/>
  <c r="CI474" i="13"/>
  <c r="CC474" i="13"/>
  <c r="DB474" i="13"/>
  <c r="DC474" i="13"/>
  <c r="DW474" i="13"/>
  <c r="BZ474" i="13"/>
  <c r="BY474" i="13"/>
  <c r="BX474" i="13"/>
  <c r="BW474" i="13"/>
  <c r="CX438" i="14"/>
  <c r="CE149" i="12"/>
  <c r="CC149" i="12"/>
  <c r="CF149" i="12"/>
  <c r="CD149" i="12"/>
  <c r="CI149" i="12"/>
  <c r="CG149" i="12"/>
  <c r="CH149" i="12"/>
  <c r="CP149" i="12"/>
  <c r="DD149" i="12"/>
  <c r="DR149" i="12"/>
  <c r="DA149" i="12"/>
  <c r="DW149" i="12"/>
  <c r="DU149" i="12"/>
  <c r="CV149" i="12"/>
  <c r="DJ149" i="12"/>
  <c r="CS149" i="12"/>
  <c r="DO149" i="12"/>
  <c r="DM149" i="12"/>
  <c r="CN149" i="12"/>
  <c r="DB149" i="12"/>
  <c r="CK149" i="12"/>
  <c r="DG149" i="12"/>
  <c r="CJ149" i="12"/>
  <c r="DE149" i="12"/>
  <c r="DS149" i="12"/>
  <c r="CT149" i="12"/>
  <c r="DX149" i="12"/>
  <c r="CY149" i="12"/>
  <c r="DV149" i="12"/>
  <c r="CW149" i="12"/>
  <c r="DK149" i="12"/>
  <c r="CL149" i="12"/>
  <c r="DP149" i="12"/>
  <c r="CQ149" i="12"/>
  <c r="DN149" i="12"/>
  <c r="CO149" i="12"/>
  <c r="DC149" i="12"/>
  <c r="DY149" i="12"/>
  <c r="DH149" i="12"/>
  <c r="CA149" i="12"/>
  <c r="DL149" i="12"/>
  <c r="DI149" i="12"/>
  <c r="DF149" i="12"/>
  <c r="DT149" i="12"/>
  <c r="CU149" i="12"/>
  <c r="DQ149" i="12"/>
  <c r="CZ149" i="12"/>
  <c r="CX149" i="12"/>
  <c r="CM149" i="12"/>
  <c r="CR149" i="12"/>
  <c r="CB149" i="12"/>
  <c r="BZ149" i="12"/>
  <c r="BY149" i="12"/>
  <c r="BX149" i="12"/>
  <c r="BW149" i="12"/>
  <c r="BV149" i="12"/>
  <c r="BU149" i="12"/>
  <c r="BT149" i="12"/>
  <c r="BS149" i="12"/>
  <c r="BR149" i="12"/>
  <c r="DZ90" i="12"/>
  <c r="CY439" i="14"/>
  <c r="DU439" i="14"/>
  <c r="CF439" i="14"/>
  <c r="CB439" i="14"/>
  <c r="CR439" i="14"/>
  <c r="BQ439" i="14"/>
  <c r="DZ439" i="14" s="1"/>
  <c r="DE439" i="14"/>
  <c r="CW439" i="14"/>
  <c r="BX439" i="14"/>
  <c r="BT439" i="14"/>
  <c r="CH439" i="14"/>
  <c r="CV439" i="14"/>
  <c r="DG439" i="14"/>
  <c r="CO439" i="14"/>
  <c r="DT439" i="14"/>
  <c r="DY439" i="14"/>
  <c r="BZ439" i="14"/>
  <c r="CL439" i="14"/>
  <c r="DJ439" i="14"/>
  <c r="DP439" i="14"/>
  <c r="DF439" i="14"/>
  <c r="DS439" i="14"/>
  <c r="CN439" i="14"/>
  <c r="CS439" i="14"/>
  <c r="BR439" i="14"/>
  <c r="CK439" i="14"/>
  <c r="DI439" i="14"/>
  <c r="DR439" i="14"/>
  <c r="DN439" i="14"/>
  <c r="CM439" i="14"/>
  <c r="BW439" i="14"/>
  <c r="CA439" i="14"/>
  <c r="CQ439" i="14"/>
  <c r="CC439" i="14"/>
  <c r="DL439" i="14"/>
  <c r="DH439" i="14"/>
  <c r="DV439" i="14"/>
  <c r="CT439" i="14"/>
  <c r="BS439" i="14"/>
  <c r="CG439" i="14"/>
  <c r="BV439" i="14"/>
  <c r="CI439" i="14"/>
  <c r="DX439" i="14"/>
  <c r="DW439" i="14"/>
  <c r="DO439" i="14"/>
  <c r="BY439" i="14"/>
  <c r="DM439" i="14"/>
  <c r="CP439" i="14"/>
  <c r="BU439" i="14"/>
  <c r="CE439" i="14"/>
  <c r="CD439" i="14"/>
  <c r="DQ439" i="14"/>
  <c r="DK439" i="14"/>
  <c r="CJ439" i="14"/>
  <c r="CU439" i="14"/>
  <c r="DD439" i="14"/>
  <c r="DC439" i="14"/>
  <c r="DB439" i="14"/>
  <c r="DA439" i="14"/>
  <c r="CZ439" i="14"/>
  <c r="DB487" i="13"/>
  <c r="CS487" i="13"/>
  <c r="CR487" i="13"/>
  <c r="CW487" i="13"/>
  <c r="DU487" i="13"/>
  <c r="DI487" i="13"/>
  <c r="BX487" i="13"/>
  <c r="BT487" i="13"/>
  <c r="DR487" i="13"/>
  <c r="CD487" i="13"/>
  <c r="CN487" i="13"/>
  <c r="CV487" i="13"/>
  <c r="DM487" i="13"/>
  <c r="CC487" i="13"/>
  <c r="DX487" i="13"/>
  <c r="DS487" i="13"/>
  <c r="DG487" i="13"/>
  <c r="CT487" i="13"/>
  <c r="CQ487" i="13"/>
  <c r="DE487" i="13"/>
  <c r="BU487" i="13"/>
  <c r="DN487" i="13"/>
  <c r="DH487" i="13"/>
  <c r="CG487" i="13"/>
  <c r="DP487" i="13"/>
  <c r="DC487" i="13"/>
  <c r="CB487" i="13"/>
  <c r="CF487" i="13"/>
  <c r="CO487" i="13"/>
  <c r="CX487" i="13"/>
  <c r="BY487" i="13"/>
  <c r="DF487" i="13"/>
  <c r="BW487" i="13"/>
  <c r="BR487" i="13"/>
  <c r="CA487" i="13"/>
  <c r="CY487" i="13"/>
  <c r="CU487" i="13"/>
  <c r="BQ487" i="13"/>
  <c r="DZ487" i="13" s="1"/>
  <c r="BZ487" i="13"/>
  <c r="DV487" i="13"/>
  <c r="DW487" i="13"/>
  <c r="BV487" i="13"/>
  <c r="CP487" i="13"/>
  <c r="CZ487" i="13"/>
  <c r="DQ487" i="13"/>
  <c r="DD487" i="13"/>
  <c r="CE487" i="13"/>
  <c r="DJ487" i="13"/>
  <c r="DA487" i="13"/>
  <c r="DY487" i="13"/>
  <c r="DO487" i="13"/>
  <c r="DK487" i="13"/>
  <c r="BS487" i="13"/>
  <c r="DL487" i="13"/>
  <c r="DT487" i="13"/>
  <c r="CM487" i="13"/>
  <c r="CL487" i="13"/>
  <c r="CK487" i="13"/>
  <c r="CJ487" i="13"/>
  <c r="BS471" i="13"/>
  <c r="AD6" i="35" l="1"/>
  <c r="BW27" i="20"/>
  <c r="P6" i="35"/>
  <c r="BI27" i="20"/>
  <c r="AC6" i="35"/>
  <c r="BV27" i="20"/>
  <c r="S6" i="35"/>
  <c r="BL27" i="20"/>
  <c r="N6" i="35"/>
  <c r="BG27" i="20"/>
  <c r="AE6" i="35"/>
  <c r="BX27" i="20"/>
  <c r="Q6" i="35"/>
  <c r="BJ27" i="20"/>
  <c r="L6" i="35"/>
  <c r="BE27" i="20"/>
  <c r="G6" i="35"/>
  <c r="AZ27" i="20"/>
  <c r="K6" i="35"/>
  <c r="BD27" i="20"/>
  <c r="F6" i="35"/>
  <c r="AY27" i="20"/>
  <c r="C6" i="35"/>
  <c r="AV27" i="20"/>
  <c r="AO24" i="22"/>
  <c r="CB24" i="20"/>
  <c r="R6" i="35"/>
  <c r="BK27" i="20"/>
  <c r="W6" i="35"/>
  <c r="BP27" i="20"/>
  <c r="X6" i="35"/>
  <c r="BQ27" i="20"/>
  <c r="I6" i="35"/>
  <c r="BB27" i="20"/>
  <c r="T6" i="35"/>
  <c r="BM27" i="20"/>
  <c r="AP23" i="22"/>
  <c r="CC23" i="20"/>
  <c r="D6" i="35"/>
  <c r="AW27" i="20"/>
  <c r="AM26" i="22"/>
  <c r="BZ26" i="20"/>
  <c r="B6" i="35"/>
  <c r="AU27" i="20"/>
  <c r="BB70" i="20" s="1"/>
  <c r="BB116" i="20" s="1"/>
  <c r="V6" i="35"/>
  <c r="BO27" i="20"/>
  <c r="T25" i="22"/>
  <c r="N4" i="35"/>
  <c r="BG25" i="20"/>
  <c r="Z6" i="35"/>
  <c r="BS27" i="20"/>
  <c r="M6" i="35"/>
  <c r="BF27" i="20"/>
  <c r="H6" i="35"/>
  <c r="BA27" i="20"/>
  <c r="AB6" i="35"/>
  <c r="BU27" i="20"/>
  <c r="J6" i="35"/>
  <c r="BC27" i="20"/>
  <c r="O6" i="35"/>
  <c r="BH27" i="20"/>
  <c r="Y6" i="35"/>
  <c r="BR27" i="20"/>
  <c r="AF6" i="35"/>
  <c r="BY27" i="20"/>
  <c r="BJ70" i="20" s="1"/>
  <c r="BJ116" i="20" s="1"/>
  <c r="AL27" i="22"/>
  <c r="E6" i="35"/>
  <c r="AX27" i="20"/>
  <c r="AA6" i="35"/>
  <c r="BT27" i="20"/>
  <c r="U6" i="35"/>
  <c r="BN27" i="20"/>
  <c r="B7" i="34"/>
  <c r="AU21" i="20"/>
  <c r="AZ71" i="20" s="1"/>
  <c r="AZ117" i="20" s="1"/>
  <c r="G8" i="34"/>
  <c r="AZ22" i="20"/>
  <c r="AQ16" i="22"/>
  <c r="CD16" i="20"/>
  <c r="F7" i="34"/>
  <c r="AY21" i="20"/>
  <c r="M21" i="22"/>
  <c r="G7" i="34"/>
  <c r="AZ21" i="20"/>
  <c r="AB17" i="22"/>
  <c r="V3" i="34"/>
  <c r="BO17" i="20"/>
  <c r="D7" i="34"/>
  <c r="AW21" i="20"/>
  <c r="AA18" i="22"/>
  <c r="U4" i="34"/>
  <c r="BN18" i="20"/>
  <c r="E7" i="34"/>
  <c r="AX21" i="20"/>
  <c r="AB19" i="22"/>
  <c r="V5" i="34"/>
  <c r="BO19" i="20"/>
  <c r="D8" i="34"/>
  <c r="AW22" i="20"/>
  <c r="C7" i="34"/>
  <c r="AV21" i="20"/>
  <c r="V20" i="22"/>
  <c r="P6" i="34"/>
  <c r="BI20" i="20"/>
  <c r="AL9" i="22"/>
  <c r="AF2" i="33"/>
  <c r="BY9" i="20"/>
  <c r="BF66" i="20" s="1"/>
  <c r="BF112" i="20" s="1"/>
  <c r="U2" i="33"/>
  <c r="BN9" i="20"/>
  <c r="AD2" i="33"/>
  <c r="BW9" i="20"/>
  <c r="J2" i="33"/>
  <c r="BC9" i="20"/>
  <c r="P2" i="33"/>
  <c r="BI9" i="20"/>
  <c r="G2" i="33"/>
  <c r="AZ9" i="20"/>
  <c r="Y2" i="33"/>
  <c r="BR9" i="20"/>
  <c r="M2" i="33"/>
  <c r="BF9" i="20"/>
  <c r="W2" i="33"/>
  <c r="BP9" i="20"/>
  <c r="C2" i="33"/>
  <c r="AV9" i="20"/>
  <c r="I2" i="33"/>
  <c r="BB9" i="20"/>
  <c r="E2" i="33"/>
  <c r="AX9" i="20"/>
  <c r="B2" i="33"/>
  <c r="AU9" i="20"/>
  <c r="AX66" i="20" s="1"/>
  <c r="AX112" i="20" s="1"/>
  <c r="X2" i="33"/>
  <c r="BQ9" i="20"/>
  <c r="Q2" i="33"/>
  <c r="BJ9" i="20"/>
  <c r="R2" i="33"/>
  <c r="BK9" i="20"/>
  <c r="AA2" i="33"/>
  <c r="BT9" i="20"/>
  <c r="S2" i="33"/>
  <c r="BL9" i="20"/>
  <c r="AC2" i="33"/>
  <c r="BV9" i="20"/>
  <c r="AB2" i="33"/>
  <c r="BU9" i="20"/>
  <c r="H2" i="33"/>
  <c r="BA9" i="20"/>
  <c r="V2" i="33"/>
  <c r="BO9" i="20"/>
  <c r="AE2" i="33"/>
  <c r="BX9" i="20"/>
  <c r="N2" i="33"/>
  <c r="BG9" i="20"/>
  <c r="T2" i="33"/>
  <c r="BM9" i="20"/>
  <c r="O2" i="33"/>
  <c r="BH9" i="20"/>
  <c r="Z2" i="33"/>
  <c r="BS9" i="20"/>
  <c r="L2" i="33"/>
  <c r="BE9" i="20"/>
  <c r="D2" i="33"/>
  <c r="AW9" i="20"/>
  <c r="K2" i="33"/>
  <c r="BD9" i="20"/>
  <c r="F2" i="33"/>
  <c r="AY9" i="20"/>
  <c r="AP5" i="22"/>
  <c r="CC5" i="20"/>
  <c r="B8" i="32"/>
  <c r="AU8" i="20"/>
  <c r="AV72" i="20" s="1"/>
  <c r="AV118" i="20" s="1"/>
  <c r="AS2" i="22"/>
  <c r="CF2" i="20"/>
  <c r="AQ4" i="22"/>
  <c r="CD4" i="20"/>
  <c r="AN7" i="22"/>
  <c r="CA7" i="20"/>
  <c r="AM8" i="22"/>
  <c r="BZ8" i="20"/>
  <c r="AR3" i="22"/>
  <c r="CE3" i="20"/>
  <c r="AO6" i="22"/>
  <c r="CB6" i="20"/>
  <c r="CZ498" i="14"/>
  <c r="CX498" i="14"/>
  <c r="CG498" i="14"/>
  <c r="BW498" i="14"/>
  <c r="CF498" i="14"/>
  <c r="CN498" i="14"/>
  <c r="CH498" i="14"/>
  <c r="CU498" i="14"/>
  <c r="CW498" i="14"/>
  <c r="DM498" i="14"/>
  <c r="DL498" i="14"/>
  <c r="CK498" i="14"/>
  <c r="DQ498" i="14"/>
  <c r="DT498" i="14"/>
  <c r="DE498" i="14"/>
  <c r="DN498" i="14"/>
  <c r="CT498" i="14"/>
  <c r="CY498" i="14"/>
  <c r="DV498" i="14"/>
  <c r="CE498" i="14"/>
  <c r="BR498" i="14"/>
  <c r="BZ498" i="14"/>
  <c r="DF498" i="14"/>
  <c r="DB498" i="14"/>
  <c r="CA498" i="14"/>
  <c r="CM498" i="14"/>
  <c r="CC498" i="14"/>
  <c r="DC498" i="14"/>
  <c r="DI498" i="14"/>
  <c r="BS498" i="14"/>
  <c r="DA498" i="14"/>
  <c r="CQ498" i="14"/>
  <c r="DP498" i="14"/>
  <c r="BX498" i="14"/>
  <c r="DJ498" i="14"/>
  <c r="DH498" i="14"/>
  <c r="CJ498" i="14"/>
  <c r="DS498" i="14"/>
  <c r="DK498" i="14"/>
  <c r="BU498" i="14"/>
  <c r="DU498" i="14"/>
  <c r="DG498" i="14"/>
  <c r="DO498" i="14"/>
  <c r="BV498" i="14"/>
  <c r="BT498" i="14"/>
  <c r="CL498" i="14"/>
  <c r="DR498" i="14"/>
  <c r="CB498" i="14"/>
  <c r="CR498" i="14"/>
  <c r="DX498" i="14"/>
  <c r="BQ498" i="14"/>
  <c r="CD498" i="14"/>
  <c r="CV498" i="14"/>
  <c r="DD498" i="14"/>
  <c r="CO498" i="14"/>
  <c r="DW498" i="14"/>
  <c r="CI498" i="14"/>
  <c r="DY498" i="14"/>
  <c r="CP498" i="14"/>
  <c r="CQ230" i="12"/>
  <c r="DU230" i="12"/>
  <c r="DO230" i="12"/>
  <c r="DC230" i="12"/>
  <c r="DV230" i="12"/>
  <c r="CR230" i="12"/>
  <c r="CT230" i="12"/>
  <c r="CJ230" i="12"/>
  <c r="BU230" i="12"/>
  <c r="CE230" i="12"/>
  <c r="DI230" i="12"/>
  <c r="BQ230" i="12"/>
  <c r="DH230" i="12"/>
  <c r="CZ230" i="12"/>
  <c r="CS230" i="12"/>
  <c r="CM230" i="12"/>
  <c r="BT230" i="12"/>
  <c r="CC230" i="12"/>
  <c r="BZ230" i="12"/>
  <c r="CY230" i="12"/>
  <c r="DS230" i="12"/>
  <c r="BX230" i="12"/>
  <c r="CH230" i="12"/>
  <c r="CN230" i="12"/>
  <c r="DJ230" i="12"/>
  <c r="DR230" i="12"/>
  <c r="DW230" i="12"/>
  <c r="BV230" i="12"/>
  <c r="DE230" i="12"/>
  <c r="DM230" i="12"/>
  <c r="CO230" i="12"/>
  <c r="CF230" i="12"/>
  <c r="DD230" i="12"/>
  <c r="CW230" i="12"/>
  <c r="DK230" i="12"/>
  <c r="BS230" i="12"/>
  <c r="CM233" i="12"/>
  <c r="DF233" i="12"/>
  <c r="CP233" i="12"/>
  <c r="CU233" i="12"/>
  <c r="CC233" i="12"/>
  <c r="DW233" i="12"/>
  <c r="DU236" i="12"/>
  <c r="CE233" i="12"/>
  <c r="BV233" i="12"/>
  <c r="DY233" i="12"/>
  <c r="CD233" i="12"/>
  <c r="DT233" i="12"/>
  <c r="DD233" i="12"/>
  <c r="BU233" i="12"/>
  <c r="CW233" i="12"/>
  <c r="DR233" i="12"/>
  <c r="DQ239" i="12"/>
  <c r="DO239" i="12"/>
  <c r="CV239" i="12"/>
  <c r="DN239" i="12"/>
  <c r="CM239" i="12"/>
  <c r="BV239" i="12"/>
  <c r="BQ239" i="12"/>
  <c r="CC239" i="12"/>
  <c r="DF239" i="12"/>
  <c r="CX239" i="12"/>
  <c r="CO239" i="12"/>
  <c r="CB239" i="12"/>
  <c r="BZ239" i="12"/>
  <c r="BU239" i="12"/>
  <c r="CH239" i="12"/>
  <c r="DH239" i="12"/>
  <c r="CY239" i="12"/>
  <c r="DD239" i="12"/>
  <c r="DY239" i="12"/>
  <c r="BR239" i="12"/>
  <c r="DR239" i="12"/>
  <c r="CG239" i="12"/>
  <c r="DI239" i="12"/>
  <c r="CZ248" i="12"/>
  <c r="CS239" i="12"/>
  <c r="BW239" i="12"/>
  <c r="DV239" i="12"/>
  <c r="DS239" i="12"/>
  <c r="DX239" i="12"/>
  <c r="DK239" i="12"/>
  <c r="CK239" i="12"/>
  <c r="DC239" i="12"/>
  <c r="CQ239" i="12"/>
  <c r="CT239" i="12"/>
  <c r="CD239" i="12"/>
  <c r="BT239" i="12"/>
  <c r="DU239" i="12"/>
  <c r="CL239" i="12"/>
  <c r="BY239" i="12"/>
  <c r="CF239" i="12"/>
  <c r="DJ239" i="12"/>
  <c r="CG229" i="12"/>
  <c r="CU239" i="12"/>
  <c r="DP239" i="12"/>
  <c r="CJ239" i="12"/>
  <c r="CE239" i="12"/>
  <c r="DE239" i="12"/>
  <c r="CP239" i="12"/>
  <c r="CN233" i="12"/>
  <c r="DH233" i="12"/>
  <c r="BS233" i="12"/>
  <c r="BW233" i="12"/>
  <c r="DK233" i="12"/>
  <c r="DN233" i="12"/>
  <c r="DL233" i="12"/>
  <c r="CV233" i="12"/>
  <c r="CB479" i="14"/>
  <c r="DD252" i="12"/>
  <c r="DK253" i="12"/>
  <c r="CD479" i="14"/>
  <c r="DE479" i="14"/>
  <c r="BU479" i="14"/>
  <c r="CO479" i="14"/>
  <c r="DQ479" i="14"/>
  <c r="BT479" i="14"/>
  <c r="CY479" i="14"/>
  <c r="CR479" i="14"/>
  <c r="CO233" i="12"/>
  <c r="DE233" i="12"/>
  <c r="CH233" i="12"/>
  <c r="DU233" i="12"/>
  <c r="DO233" i="12"/>
  <c r="DS233" i="12"/>
  <c r="DQ233" i="12"/>
  <c r="CJ233" i="12"/>
  <c r="DK476" i="14"/>
  <c r="CK233" i="12"/>
  <c r="CE479" i="14"/>
  <c r="CW479" i="14"/>
  <c r="DX479" i="14"/>
  <c r="DI479" i="14"/>
  <c r="DV479" i="14"/>
  <c r="DL479" i="14"/>
  <c r="CZ479" i="14"/>
  <c r="BZ479" i="14"/>
  <c r="CQ233" i="12"/>
  <c r="BQ233" i="12"/>
  <c r="DX233" i="12"/>
  <c r="DB233" i="12"/>
  <c r="CG233" i="12"/>
  <c r="CF233" i="12"/>
  <c r="CX233" i="12"/>
  <c r="DN479" i="14"/>
  <c r="DU479" i="14"/>
  <c r="DC479" i="14"/>
  <c r="DF479" i="14"/>
  <c r="CQ479" i="14"/>
  <c r="CT479" i="14"/>
  <c r="CJ479" i="14"/>
  <c r="CR233" i="12"/>
  <c r="DG233" i="12"/>
  <c r="DM233" i="12"/>
  <c r="DC233" i="12"/>
  <c r="CI233" i="12"/>
  <c r="DI233" i="12"/>
  <c r="CY233" i="12"/>
  <c r="CS497" i="14"/>
  <c r="CT242" i="12"/>
  <c r="BY479" i="14"/>
  <c r="DP479" i="14"/>
  <c r="DB479" i="14"/>
  <c r="DK479" i="14"/>
  <c r="CN479" i="14"/>
  <c r="CS479" i="14"/>
  <c r="CP479" i="14"/>
  <c r="CS233" i="12"/>
  <c r="CB233" i="12"/>
  <c r="DJ233" i="12"/>
  <c r="BY233" i="12"/>
  <c r="DV233" i="12"/>
  <c r="BR233" i="12"/>
  <c r="DA233" i="12"/>
  <c r="DJ479" i="14"/>
  <c r="DR479" i="14"/>
  <c r="CU479" i="14"/>
  <c r="CV479" i="14"/>
  <c r="DM479" i="14"/>
  <c r="CK479" i="14"/>
  <c r="CL479" i="14"/>
  <c r="CT233" i="12"/>
  <c r="BZ233" i="12"/>
  <c r="DP233" i="12"/>
  <c r="CA233" i="12"/>
  <c r="BX233" i="12"/>
  <c r="BT233" i="12"/>
  <c r="CZ233" i="12"/>
  <c r="DH479" i="14"/>
  <c r="DS479" i="14"/>
  <c r="DA479" i="14"/>
  <c r="BR479" i="14"/>
  <c r="CX479" i="14"/>
  <c r="BV479" i="14"/>
  <c r="CI479" i="14"/>
  <c r="DE509" i="14"/>
  <c r="CU243" i="12"/>
  <c r="BY221" i="12"/>
  <c r="CI231" i="12"/>
  <c r="CB224" i="12"/>
  <c r="CM235" i="12"/>
  <c r="CE227" i="12"/>
  <c r="DZ165" i="12"/>
  <c r="CA236" i="12"/>
  <c r="CW476" i="14"/>
  <c r="DQ236" i="12"/>
  <c r="BU476" i="14"/>
  <c r="BW253" i="12"/>
  <c r="DX236" i="12"/>
  <c r="CQ253" i="12"/>
  <c r="CM236" i="12"/>
  <c r="DC476" i="14"/>
  <c r="CK253" i="12"/>
  <c r="CR236" i="12"/>
  <c r="DG476" i="14"/>
  <c r="BY253" i="12"/>
  <c r="CX236" i="12"/>
  <c r="DS476" i="14"/>
  <c r="BV253" i="12"/>
  <c r="DF253" i="12"/>
  <c r="DN236" i="12"/>
  <c r="BQ476" i="14"/>
  <c r="DV253" i="12"/>
  <c r="W10" i="9"/>
  <c r="V10" i="22" s="1"/>
  <c r="CQ236" i="12"/>
  <c r="DR236" i="12"/>
  <c r="BS236" i="12"/>
  <c r="CE236" i="12"/>
  <c r="BX236" i="12"/>
  <c r="DO236" i="12"/>
  <c r="CH236" i="12"/>
  <c r="CZ236" i="12"/>
  <c r="BY476" i="14"/>
  <c r="CK476" i="14"/>
  <c r="CR476" i="14"/>
  <c r="DI476" i="14"/>
  <c r="CZ476" i="14"/>
  <c r="DL476" i="14"/>
  <c r="CF476" i="14"/>
  <c r="CE476" i="14"/>
  <c r="DJ253" i="12"/>
  <c r="DR253" i="12"/>
  <c r="BR253" i="12"/>
  <c r="CY253" i="12"/>
  <c r="CE253" i="12"/>
  <c r="CR253" i="12"/>
  <c r="DQ253" i="12"/>
  <c r="BX476" i="14"/>
  <c r="CS236" i="12"/>
  <c r="CC236" i="12"/>
  <c r="BV236" i="12"/>
  <c r="BU236" i="12"/>
  <c r="CJ236" i="12"/>
  <c r="DL236" i="12"/>
  <c r="DE236" i="12"/>
  <c r="CO237" i="12"/>
  <c r="DX476" i="14"/>
  <c r="DJ476" i="14"/>
  <c r="DR476" i="14"/>
  <c r="DN476" i="14"/>
  <c r="DV476" i="14"/>
  <c r="DW476" i="14"/>
  <c r="DH476" i="14"/>
  <c r="DL253" i="12"/>
  <c r="CW253" i="12"/>
  <c r="CC253" i="12"/>
  <c r="DB253" i="12"/>
  <c r="CX253" i="12"/>
  <c r="CU253" i="12"/>
  <c r="DT253" i="12"/>
  <c r="CT236" i="12"/>
  <c r="DS236" i="12"/>
  <c r="DW236" i="12"/>
  <c r="DK236" i="12"/>
  <c r="CI236" i="12"/>
  <c r="BZ236" i="12"/>
  <c r="CY236" i="12"/>
  <c r="CS476" i="14"/>
  <c r="CX476" i="14"/>
  <c r="DF476" i="14"/>
  <c r="CJ476" i="14"/>
  <c r="CU476" i="14"/>
  <c r="DP476" i="14"/>
  <c r="BT476" i="14"/>
  <c r="DM253" i="12"/>
  <c r="BX253" i="12"/>
  <c r="CT253" i="12"/>
  <c r="CN253" i="12"/>
  <c r="CJ253" i="12"/>
  <c r="CO253" i="12"/>
  <c r="DU253" i="12"/>
  <c r="CU236" i="12"/>
  <c r="BQ236" i="12"/>
  <c r="BY236" i="12"/>
  <c r="CG236" i="12"/>
  <c r="DI236" i="12"/>
  <c r="DP236" i="12"/>
  <c r="DG236" i="12"/>
  <c r="BZ476" i="14"/>
  <c r="DB476" i="14"/>
  <c r="CG476" i="14"/>
  <c r="CL476" i="14"/>
  <c r="CN476" i="14"/>
  <c r="DD476" i="14"/>
  <c r="BV476" i="14"/>
  <c r="CT476" i="14"/>
  <c r="DN253" i="12"/>
  <c r="CH253" i="12"/>
  <c r="CF253" i="12"/>
  <c r="BQ253" i="12"/>
  <c r="DZ253" i="12" s="1"/>
  <c r="DY253" i="12"/>
  <c r="CA253" i="12"/>
  <c r="DW253" i="12"/>
  <c r="CV236" i="12"/>
  <c r="BW236" i="12"/>
  <c r="DV236" i="12"/>
  <c r="BT236" i="12"/>
  <c r="CF236" i="12"/>
  <c r="CL236" i="12"/>
  <c r="DB236" i="12"/>
  <c r="CA476" i="14"/>
  <c r="BR476" i="14"/>
  <c r="CI476" i="14"/>
  <c r="CP476" i="14"/>
  <c r="CO476" i="14"/>
  <c r="CY476" i="14"/>
  <c r="DM476" i="14"/>
  <c r="DU476" i="14"/>
  <c r="DG253" i="12"/>
  <c r="BU253" i="12"/>
  <c r="CV253" i="12"/>
  <c r="DS253" i="12"/>
  <c r="CP253" i="12"/>
  <c r="CM253" i="12"/>
  <c r="CZ253" i="12"/>
  <c r="DX253" i="12"/>
  <c r="DE253" i="12"/>
  <c r="CW236" i="12"/>
  <c r="DM236" i="12"/>
  <c r="DF236" i="12"/>
  <c r="DJ236" i="12"/>
  <c r="BR236" i="12"/>
  <c r="DY236" i="12"/>
  <c r="DC236" i="12"/>
  <c r="CN236" i="12"/>
  <c r="CB476" i="14"/>
  <c r="CM476" i="14"/>
  <c r="CQ476" i="14"/>
  <c r="DA476" i="14"/>
  <c r="DQ476" i="14"/>
  <c r="DY476" i="14"/>
  <c r="CH476" i="14"/>
  <c r="BW476" i="14"/>
  <c r="DH253" i="12"/>
  <c r="BT253" i="12"/>
  <c r="CL253" i="12"/>
  <c r="DO253" i="12"/>
  <c r="CB253" i="12"/>
  <c r="CG253" i="12"/>
  <c r="CD253" i="12"/>
  <c r="DP253" i="12"/>
  <c r="CP236" i="12"/>
  <c r="CD236" i="12"/>
  <c r="CB236" i="12"/>
  <c r="DA236" i="12"/>
  <c r="CK236" i="12"/>
  <c r="DH236" i="12"/>
  <c r="DT236" i="12"/>
  <c r="DD236" i="12"/>
  <c r="CC476" i="14"/>
  <c r="DT476" i="14"/>
  <c r="BS476" i="14"/>
  <c r="CV476" i="14"/>
  <c r="DO476" i="14"/>
  <c r="DE476" i="14"/>
  <c r="DI253" i="12"/>
  <c r="CS253" i="12"/>
  <c r="CI253" i="12"/>
  <c r="BZ253" i="12"/>
  <c r="DA253" i="12"/>
  <c r="BS253" i="12"/>
  <c r="DC253" i="12"/>
  <c r="N10" i="9"/>
  <c r="M10" i="22" s="1"/>
  <c r="DZ156" i="12"/>
  <c r="AN10" i="9"/>
  <c r="S28" i="9"/>
  <c r="R28" i="22" s="1"/>
  <c r="DZ161" i="12"/>
  <c r="DZ480" i="13"/>
  <c r="DZ417" i="14"/>
  <c r="S10" i="9"/>
  <c r="R10" i="22" s="1"/>
  <c r="R22" i="9"/>
  <c r="Q22" i="22" s="1"/>
  <c r="AO10" i="9"/>
  <c r="BY222" i="12"/>
  <c r="DD508" i="14"/>
  <c r="BT472" i="14"/>
  <c r="CQ495" i="14"/>
  <c r="CY504" i="14"/>
  <c r="CF484" i="14"/>
  <c r="BX220" i="12"/>
  <c r="DC507" i="14"/>
  <c r="CN492" i="14"/>
  <c r="CH486" i="14"/>
  <c r="BY478" i="14"/>
  <c r="CY503" i="14"/>
  <c r="DA250" i="12"/>
  <c r="CU500" i="14"/>
  <c r="AF28" i="9"/>
  <c r="AE28" i="22" s="1"/>
  <c r="Q28" i="9"/>
  <c r="P28" i="22" s="1"/>
  <c r="CA223" i="12"/>
  <c r="X10" i="9"/>
  <c r="W10" i="22" s="1"/>
  <c r="Y28" i="9"/>
  <c r="X28" i="22" s="1"/>
  <c r="AQ10" i="9"/>
  <c r="U22" i="9"/>
  <c r="T22" i="22" s="1"/>
  <c r="V10" i="9"/>
  <c r="U10" i="22" s="1"/>
  <c r="CV244" i="12"/>
  <c r="Z28" i="9"/>
  <c r="Y28" i="22" s="1"/>
  <c r="W28" i="9"/>
  <c r="V28" i="22" s="1"/>
  <c r="Z10" i="9"/>
  <c r="Y10" i="22" s="1"/>
  <c r="AE22" i="9"/>
  <c r="U10" i="9"/>
  <c r="T10" i="22" s="1"/>
  <c r="AG22" i="9"/>
  <c r="AH28" i="9"/>
  <c r="AG28" i="22" s="1"/>
  <c r="W22" i="9"/>
  <c r="CJ488" i="14"/>
  <c r="H22" i="9"/>
  <c r="G22" i="22" s="1"/>
  <c r="AJ22" i="9"/>
  <c r="AA10" i="9"/>
  <c r="Z10" i="22" s="1"/>
  <c r="DZ479" i="13"/>
  <c r="DZ338" i="12"/>
  <c r="DZ149" i="12"/>
  <c r="Y10" i="9"/>
  <c r="X10" i="22" s="1"/>
  <c r="AC22" i="9"/>
  <c r="BS216" i="12"/>
  <c r="DB251" i="12"/>
  <c r="AD22" i="9"/>
  <c r="AB22" i="9"/>
  <c r="K22" i="9"/>
  <c r="J22" i="22" s="1"/>
  <c r="AM28" i="9"/>
  <c r="CF485" i="14"/>
  <c r="AT22" i="9"/>
  <c r="AR28" i="9"/>
  <c r="BM290" i="12"/>
  <c r="CO290" i="12" s="1"/>
  <c r="BM300" i="12"/>
  <c r="DE300" i="12" s="1"/>
  <c r="AI22" i="9"/>
  <c r="T10" i="9"/>
  <c r="S10" i="22" s="1"/>
  <c r="AO22" i="9"/>
  <c r="AE10" i="9"/>
  <c r="AD10" i="22" s="1"/>
  <c r="AS28" i="9"/>
  <c r="BT473" i="14"/>
  <c r="L10" i="9"/>
  <c r="K10" i="22" s="1"/>
  <c r="K28" i="9"/>
  <c r="J28" i="22" s="1"/>
  <c r="AR10" i="9"/>
  <c r="AQ28" i="9"/>
  <c r="O10" i="9"/>
  <c r="N10" i="22" s="1"/>
  <c r="AV22" i="9"/>
  <c r="AL22" i="9"/>
  <c r="L28" i="9"/>
  <c r="K28" i="22" s="1"/>
  <c r="AT28" i="9"/>
  <c r="AP28" i="9"/>
  <c r="AB10" i="9"/>
  <c r="AA10" i="22" s="1"/>
  <c r="CA480" i="14"/>
  <c r="AT10" i="9"/>
  <c r="AA28" i="9"/>
  <c r="Z28" i="22" s="1"/>
  <c r="U28" i="9"/>
  <c r="T28" i="22" s="1"/>
  <c r="AJ10" i="9"/>
  <c r="AI10" i="22" s="1"/>
  <c r="S22" i="9"/>
  <c r="R22" i="22" s="1"/>
  <c r="O22" i="9"/>
  <c r="N22" i="22" s="1"/>
  <c r="J28" i="9"/>
  <c r="I28" i="22" s="1"/>
  <c r="I28" i="9"/>
  <c r="H28" i="22" s="1"/>
  <c r="AD28" i="9"/>
  <c r="AC28" i="22" s="1"/>
  <c r="AO28" i="9"/>
  <c r="Q22" i="9"/>
  <c r="P22" i="22" s="1"/>
  <c r="AS22" i="9"/>
  <c r="Z22" i="9"/>
  <c r="V28" i="9"/>
  <c r="U28" i="22" s="1"/>
  <c r="AQ22" i="9"/>
  <c r="AC28" i="9"/>
  <c r="AB28" i="22" s="1"/>
  <c r="AP22" i="9"/>
  <c r="R28" i="9"/>
  <c r="Q28" i="22" s="1"/>
  <c r="H10" i="9"/>
  <c r="G10" i="22" s="1"/>
  <c r="AA22" i="9"/>
  <c r="AU28" i="9"/>
  <c r="AP10" i="9"/>
  <c r="AG10" i="9"/>
  <c r="AF10" i="22" s="1"/>
  <c r="AC10" i="9"/>
  <c r="AB10" i="22" s="1"/>
  <c r="I22" i="9"/>
  <c r="H22" i="22" s="1"/>
  <c r="L22" i="9"/>
  <c r="K22" i="22" s="1"/>
  <c r="V22" i="9"/>
  <c r="DZ275" i="12"/>
  <c r="AH10" i="9"/>
  <c r="AG10" i="22" s="1"/>
  <c r="AN22" i="9"/>
  <c r="DZ164" i="12"/>
  <c r="J10" i="9"/>
  <c r="I10" i="22" s="1"/>
  <c r="P28" i="9"/>
  <c r="O28" i="22" s="1"/>
  <c r="AU10" i="9"/>
  <c r="BS215" i="12"/>
  <c r="AS10" i="9"/>
  <c r="M10" i="9"/>
  <c r="L10" i="22" s="1"/>
  <c r="AG28" i="9"/>
  <c r="AF28" i="22" s="1"/>
  <c r="T22" i="9"/>
  <c r="S22" i="22" s="1"/>
  <c r="K10" i="9"/>
  <c r="J10" i="22" s="1"/>
  <c r="X28" i="9"/>
  <c r="W28" i="22" s="1"/>
  <c r="AB28" i="9"/>
  <c r="AA28" i="22" s="1"/>
  <c r="AM22" i="9"/>
  <c r="AM10" i="9"/>
  <c r="AE28" i="9"/>
  <c r="AD28" i="22" s="1"/>
  <c r="R10" i="9"/>
  <c r="Q10" i="22" s="1"/>
  <c r="T28" i="9"/>
  <c r="S28" i="22" s="1"/>
  <c r="H28" i="9"/>
  <c r="Y22" i="9"/>
  <c r="AL28" i="9"/>
  <c r="AK28" i="22" s="1"/>
  <c r="AJ28" i="9"/>
  <c r="AI28" i="22" s="1"/>
  <c r="CX502" i="14"/>
  <c r="AL10" i="9"/>
  <c r="AK10" i="22" s="1"/>
  <c r="P10" i="9"/>
  <c r="O10" i="22" s="1"/>
  <c r="AF10" i="9"/>
  <c r="AE10" i="22" s="1"/>
  <c r="X22" i="9"/>
  <c r="O28" i="9"/>
  <c r="N28" i="22" s="1"/>
  <c r="N22" i="9"/>
  <c r="M22" i="22" s="1"/>
  <c r="DZ212" i="12"/>
  <c r="AK22" i="9"/>
  <c r="DZ423" i="14"/>
  <c r="DG510" i="14"/>
  <c r="CD510" i="14"/>
  <c r="CR510" i="14"/>
  <c r="BS510" i="14"/>
  <c r="CG510" i="14"/>
  <c r="DC510" i="14"/>
  <c r="DP510" i="14"/>
  <c r="DU510" i="14"/>
  <c r="BV510" i="14"/>
  <c r="CJ510" i="14"/>
  <c r="CX510" i="14"/>
  <c r="BY510" i="14"/>
  <c r="CU510" i="14"/>
  <c r="DM510" i="14"/>
  <c r="DA510" i="14"/>
  <c r="CB510" i="14"/>
  <c r="CP510" i="14"/>
  <c r="BQ510" i="14"/>
  <c r="DZ510" i="14" s="1"/>
  <c r="CE510" i="14"/>
  <c r="DQ510" i="14"/>
  <c r="DX510" i="14"/>
  <c r="DT510" i="14"/>
  <c r="DL510" i="14"/>
  <c r="DS510" i="14"/>
  <c r="CS510" i="14"/>
  <c r="BT510" i="14"/>
  <c r="CH510" i="14"/>
  <c r="DD510" i="14"/>
  <c r="BW510" i="14"/>
  <c r="DV510" i="14"/>
  <c r="CK510" i="14"/>
  <c r="CY510" i="14"/>
  <c r="BZ510" i="14"/>
  <c r="CV510" i="14"/>
  <c r="CM510" i="14"/>
  <c r="DW510" i="14"/>
  <c r="DY510" i="14"/>
  <c r="DO510" i="14"/>
  <c r="DR510" i="14"/>
  <c r="DB510" i="14"/>
  <c r="CC510" i="14"/>
  <c r="CQ510" i="14"/>
  <c r="BR510" i="14"/>
  <c r="CN510" i="14"/>
  <c r="CT510" i="14"/>
  <c r="BU510" i="14"/>
  <c r="CI510" i="14"/>
  <c r="CW510" i="14"/>
  <c r="CF510" i="14"/>
  <c r="CZ510" i="14"/>
  <c r="CA510" i="14"/>
  <c r="CO510" i="14"/>
  <c r="BX510" i="14"/>
  <c r="DN510" i="14"/>
  <c r="CL510" i="14"/>
  <c r="DK510" i="14"/>
  <c r="DJ510" i="14"/>
  <c r="DI510" i="14"/>
  <c r="DH510" i="14"/>
  <c r="DD240" i="12"/>
  <c r="DH240" i="12"/>
  <c r="DF240" i="12"/>
  <c r="DP240" i="12"/>
  <c r="BZ240" i="12"/>
  <c r="DT240" i="12"/>
  <c r="BW240" i="12"/>
  <c r="BV240" i="12"/>
  <c r="DY240" i="12"/>
  <c r="DC240" i="12"/>
  <c r="CJ240" i="12"/>
  <c r="BR240" i="12"/>
  <c r="DL240" i="12"/>
  <c r="BS240" i="12"/>
  <c r="CB240" i="12"/>
  <c r="DU240" i="12"/>
  <c r="CN240" i="12"/>
  <c r="DQ240" i="12"/>
  <c r="DW240" i="12"/>
  <c r="BT240" i="12"/>
  <c r="DM240" i="12"/>
  <c r="CF240" i="12"/>
  <c r="CK240" i="12"/>
  <c r="DR240" i="12"/>
  <c r="DB240" i="12"/>
  <c r="DG240" i="12"/>
  <c r="DE240" i="12"/>
  <c r="DN240" i="12"/>
  <c r="CG240" i="12"/>
  <c r="DS240" i="12"/>
  <c r="BU240" i="12"/>
  <c r="DO240" i="12"/>
  <c r="CM240" i="12"/>
  <c r="CI240" i="12"/>
  <c r="DJ240" i="12"/>
  <c r="CP240" i="12"/>
  <c r="BY240" i="12"/>
  <c r="CD240" i="12"/>
  <c r="CH240" i="12"/>
  <c r="DI240" i="12"/>
  <c r="CL240" i="12"/>
  <c r="DK240" i="12"/>
  <c r="CO240" i="12"/>
  <c r="BQ240" i="12"/>
  <c r="CE240" i="12"/>
  <c r="BX240" i="12"/>
  <c r="DV240" i="12"/>
  <c r="CC240" i="12"/>
  <c r="DX240" i="12"/>
  <c r="CA240" i="12"/>
  <c r="DA240" i="12"/>
  <c r="CZ240" i="12"/>
  <c r="CY240" i="12"/>
  <c r="CX240" i="12"/>
  <c r="CW240" i="12"/>
  <c r="CV240" i="12"/>
  <c r="CU240" i="12"/>
  <c r="CT240" i="12"/>
  <c r="CS240" i="12"/>
  <c r="DZ413" i="14"/>
  <c r="DA232" i="12"/>
  <c r="CU232" i="12"/>
  <c r="CV232" i="12"/>
  <c r="DH232" i="12"/>
  <c r="DV232" i="12"/>
  <c r="DE232" i="12"/>
  <c r="BX232" i="12"/>
  <c r="BV232" i="12"/>
  <c r="DB232" i="12"/>
  <c r="CW232" i="12"/>
  <c r="CB232" i="12"/>
  <c r="DN232" i="12"/>
  <c r="CG232" i="12"/>
  <c r="DS232" i="12"/>
  <c r="DY232" i="12"/>
  <c r="CX232" i="12"/>
  <c r="DC232" i="12"/>
  <c r="CZ232" i="12"/>
  <c r="BT232" i="12"/>
  <c r="DF232" i="12"/>
  <c r="BY232" i="12"/>
  <c r="DK232" i="12"/>
  <c r="DQ232" i="12"/>
  <c r="DW232" i="12"/>
  <c r="CH232" i="12"/>
  <c r="BQ232" i="12"/>
  <c r="CE232" i="12"/>
  <c r="DI232" i="12"/>
  <c r="DG232" i="12"/>
  <c r="BR232" i="12"/>
  <c r="DL232" i="12"/>
  <c r="DR232" i="12"/>
  <c r="BU232" i="12"/>
  <c r="CY232" i="12"/>
  <c r="DX232" i="12"/>
  <c r="CA232" i="12"/>
  <c r="DU232" i="12"/>
  <c r="DD232" i="12"/>
  <c r="DJ232" i="12"/>
  <c r="CF232" i="12"/>
  <c r="BW232" i="12"/>
  <c r="DP232" i="12"/>
  <c r="CD232" i="12"/>
  <c r="DO232" i="12"/>
  <c r="CC232" i="12"/>
  <c r="BS232" i="12"/>
  <c r="BZ232" i="12"/>
  <c r="DT232" i="12"/>
  <c r="DM232" i="12"/>
  <c r="CT232" i="12"/>
  <c r="CS232" i="12"/>
  <c r="CR232" i="12"/>
  <c r="CQ232" i="12"/>
  <c r="CP232" i="12"/>
  <c r="CO232" i="12"/>
  <c r="CN232" i="12"/>
  <c r="CM232" i="12"/>
  <c r="CL232" i="12"/>
  <c r="CK232" i="12"/>
  <c r="DZ477" i="13"/>
  <c r="DZ179" i="12"/>
  <c r="AK10" i="9"/>
  <c r="AJ10" i="22" s="1"/>
  <c r="CB469" i="14"/>
  <c r="CC469" i="14"/>
  <c r="CH469" i="14"/>
  <c r="BY469" i="14"/>
  <c r="CI469" i="14"/>
  <c r="CJ469" i="14"/>
  <c r="CE469" i="14"/>
  <c r="BZ469" i="14"/>
  <c r="DO469" i="14"/>
  <c r="DP469" i="14"/>
  <c r="CW469" i="14"/>
  <c r="DD469" i="14"/>
  <c r="DF469" i="14"/>
  <c r="DG469" i="14"/>
  <c r="DE469" i="14"/>
  <c r="DX469" i="14"/>
  <c r="CP469" i="14"/>
  <c r="CX469" i="14"/>
  <c r="DS469" i="14"/>
  <c r="CY469" i="14"/>
  <c r="CT469" i="14"/>
  <c r="DI469" i="14"/>
  <c r="DQ469" i="14"/>
  <c r="CR469" i="14"/>
  <c r="DK469" i="14"/>
  <c r="CQ469" i="14"/>
  <c r="DN469" i="14"/>
  <c r="CV469" i="14"/>
  <c r="DB469" i="14"/>
  <c r="DC469" i="14"/>
  <c r="DU469" i="14"/>
  <c r="DA469" i="14"/>
  <c r="DV469" i="14"/>
  <c r="CN469" i="14"/>
  <c r="CA469" i="14"/>
  <c r="CU469" i="14"/>
  <c r="DJ469" i="14"/>
  <c r="CL469" i="14"/>
  <c r="DH469" i="14"/>
  <c r="CK469" i="14"/>
  <c r="CD469" i="14"/>
  <c r="CG469" i="14"/>
  <c r="CM469" i="14"/>
  <c r="CZ469" i="14"/>
  <c r="DY469" i="14"/>
  <c r="CS469" i="14"/>
  <c r="DT469" i="14"/>
  <c r="BW469" i="14"/>
  <c r="DW469" i="14"/>
  <c r="CO469" i="14"/>
  <c r="DL469" i="14"/>
  <c r="DR469" i="14"/>
  <c r="DM469" i="14"/>
  <c r="CF469" i="14"/>
  <c r="BX469" i="14"/>
  <c r="BV469" i="14"/>
  <c r="BU469" i="14"/>
  <c r="BT469" i="14"/>
  <c r="BS469" i="14"/>
  <c r="BR469" i="14"/>
  <c r="DZ166" i="12"/>
  <c r="DZ478" i="13"/>
  <c r="CV482" i="14"/>
  <c r="CL482" i="14"/>
  <c r="CM482" i="14"/>
  <c r="DY482" i="14"/>
  <c r="CZ482" i="14"/>
  <c r="BS482" i="14"/>
  <c r="DD482" i="14"/>
  <c r="BR482" i="14"/>
  <c r="CW482" i="14"/>
  <c r="DQ482" i="14"/>
  <c r="CB482" i="14"/>
  <c r="DU482" i="14"/>
  <c r="BX482" i="14"/>
  <c r="DS482" i="14"/>
  <c r="CO482" i="14"/>
  <c r="CJ482" i="14"/>
  <c r="CK482" i="14"/>
  <c r="DI482" i="14"/>
  <c r="BT482" i="14"/>
  <c r="DM482" i="14"/>
  <c r="DF482" i="14"/>
  <c r="DN482" i="14"/>
  <c r="CU482" i="14"/>
  <c r="DA482" i="14"/>
  <c r="DW482" i="14"/>
  <c r="DE482" i="14"/>
  <c r="DC482" i="14"/>
  <c r="DK482" i="14"/>
  <c r="CQ482" i="14"/>
  <c r="BU482" i="14"/>
  <c r="DO482" i="14"/>
  <c r="BY482" i="14"/>
  <c r="DR482" i="14"/>
  <c r="DJ482" i="14"/>
  <c r="CN482" i="14"/>
  <c r="DX482" i="14"/>
  <c r="DG482" i="14"/>
  <c r="BQ482" i="14"/>
  <c r="BZ482" i="14"/>
  <c r="DV482" i="14"/>
  <c r="DP482" i="14"/>
  <c r="CY482" i="14"/>
  <c r="DT482" i="14"/>
  <c r="DB482" i="14"/>
  <c r="BV482" i="14"/>
  <c r="CT482" i="14"/>
  <c r="CR482" i="14"/>
  <c r="DH482" i="14"/>
  <c r="CA482" i="14"/>
  <c r="CS482" i="14"/>
  <c r="DL482" i="14"/>
  <c r="CP482" i="14"/>
  <c r="CX482" i="14"/>
  <c r="BW482" i="14"/>
  <c r="CI482" i="14"/>
  <c r="CH482" i="14"/>
  <c r="CG482" i="14"/>
  <c r="CF482" i="14"/>
  <c r="CE482" i="14"/>
  <c r="CX245" i="12"/>
  <c r="DM245" i="12"/>
  <c r="DI245" i="12"/>
  <c r="DH245" i="12"/>
  <c r="DK245" i="12"/>
  <c r="DS245" i="12"/>
  <c r="CD245" i="12"/>
  <c r="DX245" i="12"/>
  <c r="CA245" i="12"/>
  <c r="CO245" i="12"/>
  <c r="DJ245" i="12"/>
  <c r="CU245" i="12"/>
  <c r="BV245" i="12"/>
  <c r="CR245" i="12"/>
  <c r="BS245" i="12"/>
  <c r="CG245" i="12"/>
  <c r="CM245" i="12"/>
  <c r="DY245" i="12"/>
  <c r="CJ245" i="12"/>
  <c r="DV245" i="12"/>
  <c r="BY245" i="12"/>
  <c r="DP245" i="12"/>
  <c r="CE245" i="12"/>
  <c r="DQ245" i="12"/>
  <c r="CB245" i="12"/>
  <c r="CP245" i="12"/>
  <c r="BQ245" i="12"/>
  <c r="DZ245" i="12" s="1"/>
  <c r="DN245" i="12"/>
  <c r="DO245" i="12"/>
  <c r="DL245" i="12"/>
  <c r="CN245" i="12"/>
  <c r="DR245" i="12"/>
  <c r="CK245" i="12"/>
  <c r="DW245" i="12"/>
  <c r="BZ245" i="12"/>
  <c r="DG245" i="12"/>
  <c r="CF245" i="12"/>
  <c r="CT245" i="12"/>
  <c r="CC245" i="12"/>
  <c r="CQ245" i="12"/>
  <c r="BR245" i="12"/>
  <c r="CS245" i="12"/>
  <c r="DT245" i="12"/>
  <c r="BU245" i="12"/>
  <c r="BT245" i="12"/>
  <c r="CI245" i="12"/>
  <c r="CH245" i="12"/>
  <c r="BX245" i="12"/>
  <c r="DU245" i="12"/>
  <c r="BW245" i="12"/>
  <c r="CL245" i="12"/>
  <c r="DF245" i="12"/>
  <c r="DE245" i="12"/>
  <c r="DD245" i="12"/>
  <c r="DC245" i="12"/>
  <c r="DB245" i="12"/>
  <c r="DA245" i="12"/>
  <c r="CZ245" i="12"/>
  <c r="CY245" i="12"/>
  <c r="DK501" i="14"/>
  <c r="DF501" i="14"/>
  <c r="DC501" i="14"/>
  <c r="DM501" i="14"/>
  <c r="DE501" i="14"/>
  <c r="DP501" i="14"/>
  <c r="CL501" i="14"/>
  <c r="BU501" i="14"/>
  <c r="CH501" i="14"/>
  <c r="CU501" i="14"/>
  <c r="CQ501" i="14"/>
  <c r="CD501" i="14"/>
  <c r="DX501" i="14"/>
  <c r="BZ501" i="14"/>
  <c r="BX501" i="14"/>
  <c r="DW501" i="14"/>
  <c r="DH501" i="14"/>
  <c r="BV501" i="14"/>
  <c r="CR501" i="14"/>
  <c r="BR501" i="14"/>
  <c r="CN501" i="14"/>
  <c r="BW501" i="14"/>
  <c r="DD501" i="14"/>
  <c r="DY501" i="14"/>
  <c r="CJ501" i="14"/>
  <c r="DU501" i="14"/>
  <c r="BS501" i="14"/>
  <c r="CF501" i="14"/>
  <c r="DQ501" i="14"/>
  <c r="CB501" i="14"/>
  <c r="CO501" i="14"/>
  <c r="CM501" i="14"/>
  <c r="DS501" i="14"/>
  <c r="DI501" i="14"/>
  <c r="DO501" i="14"/>
  <c r="CS501" i="14"/>
  <c r="BT501" i="14"/>
  <c r="CG501" i="14"/>
  <c r="CI501" i="14"/>
  <c r="CA501" i="14"/>
  <c r="DJ501" i="14"/>
  <c r="DL501" i="14"/>
  <c r="DR501" i="14"/>
  <c r="CK501" i="14"/>
  <c r="DV501" i="14"/>
  <c r="BY501" i="14"/>
  <c r="DT501" i="14"/>
  <c r="DN501" i="14"/>
  <c r="BQ501" i="14"/>
  <c r="DZ501" i="14" s="1"/>
  <c r="CE501" i="14"/>
  <c r="CT501" i="14"/>
  <c r="CP501" i="14"/>
  <c r="DG501" i="14"/>
  <c r="CC501" i="14"/>
  <c r="DB501" i="14"/>
  <c r="DA501" i="14"/>
  <c r="CZ501" i="14"/>
  <c r="CY501" i="14"/>
  <c r="CX501" i="14"/>
  <c r="DZ470" i="13"/>
  <c r="DZ415" i="14"/>
  <c r="CB465" i="12"/>
  <c r="CA465" i="12"/>
  <c r="CF465" i="12"/>
  <c r="CC465" i="12"/>
  <c r="BX465" i="12"/>
  <c r="CL465" i="12"/>
  <c r="DE465" i="12"/>
  <c r="CX465" i="12"/>
  <c r="DX465" i="12"/>
  <c r="CH465" i="12"/>
  <c r="DG465" i="12"/>
  <c r="CI465" i="12"/>
  <c r="CR465" i="12"/>
  <c r="CD465" i="12"/>
  <c r="BZ465" i="12"/>
  <c r="DY465" i="12"/>
  <c r="CU465" i="12"/>
  <c r="CJ465" i="12"/>
  <c r="DF465" i="12"/>
  <c r="CY465" i="12"/>
  <c r="CN465" i="12"/>
  <c r="DQ465" i="12"/>
  <c r="DW465" i="12"/>
  <c r="CE465" i="12"/>
  <c r="BY465" i="12"/>
  <c r="DI465" i="12"/>
  <c r="DV465" i="12"/>
  <c r="DH465" i="12"/>
  <c r="DU465" i="12"/>
  <c r="CQ465" i="12"/>
  <c r="BW465" i="12"/>
  <c r="DR465" i="12"/>
  <c r="DA465" i="12"/>
  <c r="DL465" i="12"/>
  <c r="CV465" i="12"/>
  <c r="DD465" i="12"/>
  <c r="CO465" i="12"/>
  <c r="DJ465" i="12"/>
  <c r="CS465" i="12"/>
  <c r="CZ465" i="12"/>
  <c r="CG465" i="12"/>
  <c r="CM465" i="12"/>
  <c r="DS465" i="12"/>
  <c r="CT465" i="12"/>
  <c r="DM465" i="12"/>
  <c r="DC465" i="12"/>
  <c r="DB465" i="12"/>
  <c r="CK465" i="12"/>
  <c r="CP465" i="12"/>
  <c r="DP465" i="12"/>
  <c r="DT465" i="12"/>
  <c r="DN465" i="12"/>
  <c r="DO465" i="12"/>
  <c r="CW465" i="12"/>
  <c r="DK465" i="12"/>
  <c r="BV465" i="12"/>
  <c r="BU465" i="12"/>
  <c r="BT465" i="12"/>
  <c r="BS465" i="12"/>
  <c r="BR465" i="12"/>
  <c r="BX290" i="12"/>
  <c r="DZ474" i="13"/>
  <c r="DZ420" i="14"/>
  <c r="DZ429" i="14"/>
  <c r="CV226" i="12"/>
  <c r="CW226" i="12"/>
  <c r="CS226" i="12"/>
  <c r="CT226" i="12"/>
  <c r="CR226" i="12"/>
  <c r="CU226" i="12"/>
  <c r="CO226" i="12"/>
  <c r="CP226" i="12"/>
  <c r="CN226" i="12"/>
  <c r="DP226" i="12"/>
  <c r="CY226" i="12"/>
  <c r="BR226" i="12"/>
  <c r="DD226" i="12"/>
  <c r="DB226" i="12"/>
  <c r="DH226" i="12"/>
  <c r="CA226" i="12"/>
  <c r="DU226" i="12"/>
  <c r="BX226" i="12"/>
  <c r="BV226" i="12"/>
  <c r="CZ226" i="12"/>
  <c r="BS226" i="12"/>
  <c r="DM226" i="12"/>
  <c r="DS226" i="12"/>
  <c r="DY226" i="12"/>
  <c r="CB226" i="12"/>
  <c r="DV226" i="12"/>
  <c r="DE226" i="12"/>
  <c r="DK226" i="12"/>
  <c r="DQ226" i="12"/>
  <c r="DW226" i="12"/>
  <c r="DF226" i="12"/>
  <c r="BQ226" i="12"/>
  <c r="BW226" i="12"/>
  <c r="DA226" i="12"/>
  <c r="DO226" i="12"/>
  <c r="CX226" i="12"/>
  <c r="DT226" i="12"/>
  <c r="DR226" i="12"/>
  <c r="BU226" i="12"/>
  <c r="BT226" i="12"/>
  <c r="DI226" i="12"/>
  <c r="BY226" i="12"/>
  <c r="DG226" i="12"/>
  <c r="DN226" i="12"/>
  <c r="BZ226" i="12"/>
  <c r="CQ226" i="12"/>
  <c r="DL226" i="12"/>
  <c r="DJ226" i="12"/>
  <c r="DC226" i="12"/>
  <c r="DX226" i="12"/>
  <c r="CM226" i="12"/>
  <c r="CL226" i="12"/>
  <c r="CK226" i="12"/>
  <c r="CJ226" i="12"/>
  <c r="CI226" i="12"/>
  <c r="CH226" i="12"/>
  <c r="CG226" i="12"/>
  <c r="CF226" i="12"/>
  <c r="CE226" i="12"/>
  <c r="AS445" i="12"/>
  <c r="AI435" i="12"/>
  <c r="O415" i="12"/>
  <c r="Z426" i="12"/>
  <c r="N414" i="12"/>
  <c r="AP442" i="12"/>
  <c r="AD430" i="12"/>
  <c r="M413" i="12"/>
  <c r="AC429" i="12"/>
  <c r="L412" i="12"/>
  <c r="P416" i="12"/>
  <c r="AN440" i="12"/>
  <c r="AG433" i="12"/>
  <c r="K411" i="12"/>
  <c r="AF432" i="12"/>
  <c r="J410" i="12"/>
  <c r="Q417" i="12"/>
  <c r="AL438" i="12"/>
  <c r="Y425" i="12"/>
  <c r="I409" i="12"/>
  <c r="X424" i="12"/>
  <c r="H408" i="12"/>
  <c r="AH434" i="12"/>
  <c r="AT446" i="12"/>
  <c r="AJ436" i="12"/>
  <c r="AB428" i="12"/>
  <c r="G407" i="12"/>
  <c r="V422" i="12"/>
  <c r="F406" i="12"/>
  <c r="AQ443" i="12"/>
  <c r="AR444" i="12"/>
  <c r="AM439" i="12"/>
  <c r="U421" i="12"/>
  <c r="AE431" i="12"/>
  <c r="T420" i="12"/>
  <c r="AA427" i="12"/>
  <c r="AK437" i="12"/>
  <c r="B468" i="12"/>
  <c r="AO441" i="12"/>
  <c r="S419" i="12"/>
  <c r="E405" i="12"/>
  <c r="R418" i="12"/>
  <c r="W423" i="12"/>
  <c r="D404" i="12"/>
  <c r="CQ235" i="12"/>
  <c r="DC235" i="12"/>
  <c r="CX235" i="12"/>
  <c r="CD235" i="12"/>
  <c r="DX235" i="12"/>
  <c r="BS235" i="12"/>
  <c r="DK235" i="12"/>
  <c r="DV235" i="12"/>
  <c r="BV235" i="12"/>
  <c r="DP235" i="12"/>
  <c r="DU235" i="12"/>
  <c r="BW235" i="12"/>
  <c r="CB235" i="12"/>
  <c r="DY235" i="12"/>
  <c r="DH235" i="12"/>
  <c r="DM235" i="12"/>
  <c r="CJ235" i="12"/>
  <c r="DS235" i="12"/>
  <c r="DB235" i="12"/>
  <c r="DF235" i="12"/>
  <c r="DQ235" i="12"/>
  <c r="DW235" i="12"/>
  <c r="CG235" i="12"/>
  <c r="BT235" i="12"/>
  <c r="BZ235" i="12"/>
  <c r="DL235" i="12"/>
  <c r="CK235" i="12"/>
  <c r="DG235" i="12"/>
  <c r="BQ235" i="12"/>
  <c r="BR235" i="12"/>
  <c r="CW235" i="12"/>
  <c r="DE235" i="12"/>
  <c r="DR235" i="12"/>
  <c r="CC235" i="12"/>
  <c r="CI235" i="12"/>
  <c r="DN235" i="12"/>
  <c r="CF235" i="12"/>
  <c r="CZ235" i="12"/>
  <c r="DI235" i="12"/>
  <c r="BY235" i="12"/>
  <c r="DJ235" i="12"/>
  <c r="BU235" i="12"/>
  <c r="CY235" i="12"/>
  <c r="DO235" i="12"/>
  <c r="CA235" i="12"/>
  <c r="CE235" i="12"/>
  <c r="BX235" i="12"/>
  <c r="DT235" i="12"/>
  <c r="CH235" i="12"/>
  <c r="DA235" i="12"/>
  <c r="DD235" i="12"/>
  <c r="CV235" i="12"/>
  <c r="CU235" i="12"/>
  <c r="CT235" i="12"/>
  <c r="CS235" i="12"/>
  <c r="CR235" i="12"/>
  <c r="CP235" i="12"/>
  <c r="CO235" i="12"/>
  <c r="CN235" i="12"/>
  <c r="CC481" i="14"/>
  <c r="DZ419" i="14"/>
  <c r="DZ175" i="12"/>
  <c r="CI472" i="14"/>
  <c r="CH472" i="14"/>
  <c r="DV472" i="14"/>
  <c r="DB472" i="14"/>
  <c r="CY472" i="14"/>
  <c r="DM472" i="14"/>
  <c r="DS472" i="14"/>
  <c r="CG472" i="14"/>
  <c r="CM472" i="14"/>
  <c r="CL472" i="14"/>
  <c r="DN472" i="14"/>
  <c r="CT472" i="14"/>
  <c r="CN472" i="14"/>
  <c r="CU472" i="14"/>
  <c r="CZ472" i="14"/>
  <c r="CF472" i="14"/>
  <c r="DF472" i="14"/>
  <c r="DY472" i="14"/>
  <c r="DQ472" i="14"/>
  <c r="DH472" i="14"/>
  <c r="DP472" i="14"/>
  <c r="CE472" i="14"/>
  <c r="CJ472" i="14"/>
  <c r="BZ472" i="14"/>
  <c r="CC472" i="14"/>
  <c r="CX472" i="14"/>
  <c r="DO472" i="14"/>
  <c r="DC472" i="14"/>
  <c r="CQ472" i="14"/>
  <c r="CW472" i="14"/>
  <c r="CA472" i="14"/>
  <c r="CP472" i="14"/>
  <c r="DD472" i="14"/>
  <c r="CO472" i="14"/>
  <c r="DG472" i="14"/>
  <c r="DU472" i="14"/>
  <c r="CB472" i="14"/>
  <c r="CK472" i="14"/>
  <c r="BR472" i="14"/>
  <c r="CS472" i="14"/>
  <c r="DX472" i="14"/>
  <c r="DW472" i="14"/>
  <c r="DL472" i="14"/>
  <c r="DR472" i="14"/>
  <c r="DT472" i="14"/>
  <c r="DK472" i="14"/>
  <c r="DE472" i="14"/>
  <c r="DA472" i="14"/>
  <c r="CD472" i="14"/>
  <c r="DJ472" i="14"/>
  <c r="DI472" i="14"/>
  <c r="CV472" i="14"/>
  <c r="BQ472" i="14"/>
  <c r="CR472" i="14"/>
  <c r="BY472" i="14"/>
  <c r="BX472" i="14"/>
  <c r="BW472" i="14"/>
  <c r="BV472" i="14"/>
  <c r="BU472" i="14"/>
  <c r="BM294" i="12"/>
  <c r="CH294" i="12" s="1"/>
  <c r="BM307" i="12"/>
  <c r="CT307" i="12" s="1"/>
  <c r="BM284" i="12"/>
  <c r="BX284" i="12" s="1"/>
  <c r="BM313" i="12"/>
  <c r="DA313" i="12" s="1"/>
  <c r="BM285" i="12"/>
  <c r="BX285" i="12" s="1"/>
  <c r="BM316" i="12"/>
  <c r="DC316" i="12" s="1"/>
  <c r="AI28" i="9"/>
  <c r="AH28" i="22" s="1"/>
  <c r="DZ471" i="13"/>
  <c r="DZ482" i="13"/>
  <c r="CL221" i="12"/>
  <c r="CM221" i="12"/>
  <c r="CI221" i="12"/>
  <c r="CR221" i="12"/>
  <c r="CN221" i="12"/>
  <c r="CK221" i="12"/>
  <c r="CO221" i="12"/>
  <c r="CV221" i="12"/>
  <c r="DB221" i="12"/>
  <c r="BU221" i="12"/>
  <c r="DG221" i="12"/>
  <c r="DU221" i="12"/>
  <c r="DS221" i="12"/>
  <c r="CT221" i="12"/>
  <c r="DX221" i="12"/>
  <c r="CY221" i="12"/>
  <c r="DM221" i="12"/>
  <c r="DK221" i="12"/>
  <c r="BV221" i="12"/>
  <c r="DP221" i="12"/>
  <c r="BS221" i="12"/>
  <c r="DE221" i="12"/>
  <c r="DC221" i="12"/>
  <c r="DY221" i="12"/>
  <c r="DH221" i="12"/>
  <c r="DV221" i="12"/>
  <c r="CW221" i="12"/>
  <c r="CQ221" i="12"/>
  <c r="DT221" i="12"/>
  <c r="BW221" i="12"/>
  <c r="DI221" i="12"/>
  <c r="BT221" i="12"/>
  <c r="DF221" i="12"/>
  <c r="CJ221" i="12"/>
  <c r="DL221" i="12"/>
  <c r="DR221" i="12"/>
  <c r="DA221" i="12"/>
  <c r="DW221" i="12"/>
  <c r="CX221" i="12"/>
  <c r="DD221" i="12"/>
  <c r="BR221" i="12"/>
  <c r="CP221" i="12"/>
  <c r="CU221" i="12"/>
  <c r="BQ221" i="12"/>
  <c r="DJ221" i="12"/>
  <c r="DQ221" i="12"/>
  <c r="CS221" i="12"/>
  <c r="CZ221" i="12"/>
  <c r="DO221" i="12"/>
  <c r="DN221" i="12"/>
  <c r="CH221" i="12"/>
  <c r="CG221" i="12"/>
  <c r="CF221" i="12"/>
  <c r="CE221" i="12"/>
  <c r="CD221" i="12"/>
  <c r="CC221" i="12"/>
  <c r="CB221" i="12"/>
  <c r="CA221" i="12"/>
  <c r="BZ221" i="12"/>
  <c r="DZ408" i="14"/>
  <c r="AV28" i="9"/>
  <c r="P22" i="9"/>
  <c r="O22" i="22" s="1"/>
  <c r="CY300" i="12"/>
  <c r="DZ170" i="12"/>
  <c r="DZ432" i="14"/>
  <c r="CS494" i="14"/>
  <c r="BR494" i="14"/>
  <c r="CM494" i="14"/>
  <c r="DX494" i="14"/>
  <c r="CI494" i="14"/>
  <c r="BY494" i="14"/>
  <c r="DF494" i="14"/>
  <c r="DC494" i="14"/>
  <c r="DT494" i="14"/>
  <c r="CE494" i="14"/>
  <c r="DP494" i="14"/>
  <c r="DQ494" i="14"/>
  <c r="DO494" i="14"/>
  <c r="CY494" i="14"/>
  <c r="DD494" i="14"/>
  <c r="DA494" i="14"/>
  <c r="DL494" i="14"/>
  <c r="BW494" i="14"/>
  <c r="CJ494" i="14"/>
  <c r="CA494" i="14"/>
  <c r="DM494" i="14"/>
  <c r="DE494" i="14"/>
  <c r="CW494" i="14"/>
  <c r="CN494" i="14"/>
  <c r="DR494" i="14"/>
  <c r="CB494" i="14"/>
  <c r="BU494" i="14"/>
  <c r="CG494" i="14"/>
  <c r="CZ494" i="14"/>
  <c r="CX494" i="14"/>
  <c r="DV494" i="14"/>
  <c r="CF494" i="14"/>
  <c r="DJ494" i="14"/>
  <c r="BT494" i="14"/>
  <c r="BS494" i="14"/>
  <c r="DG494" i="14"/>
  <c r="CV494" i="14"/>
  <c r="DH494" i="14"/>
  <c r="DB494" i="14"/>
  <c r="DN494" i="14"/>
  <c r="BX494" i="14"/>
  <c r="CL494" i="14"/>
  <c r="CK494" i="14"/>
  <c r="DU494" i="14"/>
  <c r="CH494" i="14"/>
  <c r="DS494" i="14"/>
  <c r="CD494" i="14"/>
  <c r="BQ494" i="14"/>
  <c r="CC494" i="14"/>
  <c r="BV494" i="14"/>
  <c r="DY494" i="14"/>
  <c r="DI494" i="14"/>
  <c r="DW494" i="14"/>
  <c r="DK494" i="14"/>
  <c r="BZ494" i="14"/>
  <c r="CU494" i="14"/>
  <c r="CT494" i="14"/>
  <c r="CR494" i="14"/>
  <c r="CQ494" i="14"/>
  <c r="DE493" i="14"/>
  <c r="DB493" i="14"/>
  <c r="CZ493" i="14"/>
  <c r="DX493" i="14"/>
  <c r="CA493" i="14"/>
  <c r="DL493" i="14"/>
  <c r="DS493" i="14"/>
  <c r="DU493" i="14"/>
  <c r="DG493" i="14"/>
  <c r="DF493" i="14"/>
  <c r="DP493" i="14"/>
  <c r="BS493" i="14"/>
  <c r="CF493" i="14"/>
  <c r="CM493" i="14"/>
  <c r="DK493" i="14"/>
  <c r="CJ493" i="14"/>
  <c r="DV493" i="14"/>
  <c r="BX493" i="14"/>
  <c r="DM493" i="14"/>
  <c r="BQ493" i="14"/>
  <c r="DH493" i="14"/>
  <c r="CX493" i="14"/>
  <c r="DR493" i="14"/>
  <c r="CB493" i="14"/>
  <c r="DN493" i="14"/>
  <c r="CK493" i="14"/>
  <c r="CE493" i="14"/>
  <c r="DC493" i="14"/>
  <c r="DA493" i="14"/>
  <c r="DJ493" i="14"/>
  <c r="BT493" i="14"/>
  <c r="CH493" i="14"/>
  <c r="DY493" i="14"/>
  <c r="BU493" i="14"/>
  <c r="CL493" i="14"/>
  <c r="DW493" i="14"/>
  <c r="BZ493" i="14"/>
  <c r="CG493" i="14"/>
  <c r="DI493" i="14"/>
  <c r="CY493" i="14"/>
  <c r="CU493" i="14"/>
  <c r="DD493" i="14"/>
  <c r="CD493" i="14"/>
  <c r="DO493" i="14"/>
  <c r="BR493" i="14"/>
  <c r="DQ493" i="14"/>
  <c r="CC493" i="14"/>
  <c r="BV493" i="14"/>
  <c r="CI493" i="14"/>
  <c r="CW493" i="14"/>
  <c r="DT493" i="14"/>
  <c r="BY493" i="14"/>
  <c r="CV493" i="14"/>
  <c r="BW493" i="14"/>
  <c r="CT493" i="14"/>
  <c r="CS493" i="14"/>
  <c r="CR493" i="14"/>
  <c r="CQ493" i="14"/>
  <c r="CP493" i="14"/>
  <c r="BT217" i="12"/>
  <c r="CJ217" i="12"/>
  <c r="CI217" i="12"/>
  <c r="CM217" i="12"/>
  <c r="CN217" i="12"/>
  <c r="CE217" i="12"/>
  <c r="CH217" i="12"/>
  <c r="CF217" i="12"/>
  <c r="CK217" i="12"/>
  <c r="CV217" i="12"/>
  <c r="CT217" i="12"/>
  <c r="DH217" i="12"/>
  <c r="BS217" i="12"/>
  <c r="DM217" i="12"/>
  <c r="CG217" i="12"/>
  <c r="CL217" i="12"/>
  <c r="DS217" i="12"/>
  <c r="DY217" i="12"/>
  <c r="CZ217" i="12"/>
  <c r="DV217" i="12"/>
  <c r="DE217" i="12"/>
  <c r="DK217" i="12"/>
  <c r="DQ217" i="12"/>
  <c r="CR217" i="12"/>
  <c r="DN217" i="12"/>
  <c r="CW217" i="12"/>
  <c r="DC217" i="12"/>
  <c r="DI217" i="12"/>
  <c r="DW217" i="12"/>
  <c r="DF217" i="12"/>
  <c r="CO217" i="12"/>
  <c r="DT217" i="12"/>
  <c r="DR217" i="12"/>
  <c r="CS217" i="12"/>
  <c r="DG217" i="12"/>
  <c r="CP217" i="12"/>
  <c r="DL217" i="12"/>
  <c r="DX217" i="12"/>
  <c r="BR217" i="12"/>
  <c r="DJ217" i="12"/>
  <c r="CY217" i="12"/>
  <c r="CU217" i="12"/>
  <c r="BQ217" i="12"/>
  <c r="DB217" i="12"/>
  <c r="DA217" i="12"/>
  <c r="DU217" i="12"/>
  <c r="DP217" i="12"/>
  <c r="DO217" i="12"/>
  <c r="DD217" i="12"/>
  <c r="CQ217" i="12"/>
  <c r="CX217" i="12"/>
  <c r="CD217" i="12"/>
  <c r="CC217" i="12"/>
  <c r="CB217" i="12"/>
  <c r="CA217" i="12"/>
  <c r="BZ217" i="12"/>
  <c r="BY217" i="12"/>
  <c r="BX217" i="12"/>
  <c r="BW217" i="12"/>
  <c r="BV217" i="12"/>
  <c r="DZ418" i="14"/>
  <c r="BQ340" i="12"/>
  <c r="CC340" i="12"/>
  <c r="DY340" i="12"/>
  <c r="DH340" i="12"/>
  <c r="CQ340" i="12"/>
  <c r="DD340" i="12"/>
  <c r="DJ340" i="12"/>
  <c r="CL340" i="12"/>
  <c r="DQ340" i="12"/>
  <c r="CZ340" i="12"/>
  <c r="DU340" i="12"/>
  <c r="CV340" i="12"/>
  <c r="DF340" i="12"/>
  <c r="DN340" i="12"/>
  <c r="DI340" i="12"/>
  <c r="CR340" i="12"/>
  <c r="DM340" i="12"/>
  <c r="CN340" i="12"/>
  <c r="DB340" i="12"/>
  <c r="DA340" i="12"/>
  <c r="CJ340" i="12"/>
  <c r="DE340" i="12"/>
  <c r="DS340" i="12"/>
  <c r="CX340" i="12"/>
  <c r="CH340" i="12"/>
  <c r="CS340" i="12"/>
  <c r="DW340" i="12"/>
  <c r="CW340" i="12"/>
  <c r="DK340" i="12"/>
  <c r="CT340" i="12"/>
  <c r="BZ340" i="12"/>
  <c r="CK340" i="12"/>
  <c r="DO340" i="12"/>
  <c r="CO340" i="12"/>
  <c r="DC340" i="12"/>
  <c r="DV340" i="12"/>
  <c r="CE340" i="12"/>
  <c r="CY340" i="12"/>
  <c r="CG340" i="12"/>
  <c r="CF340" i="12"/>
  <c r="CA340" i="12"/>
  <c r="DT340" i="12"/>
  <c r="DL340" i="12"/>
  <c r="CU340" i="12"/>
  <c r="DP340" i="12"/>
  <c r="CM340" i="12"/>
  <c r="DR340" i="12"/>
  <c r="DX340" i="12"/>
  <c r="CP340" i="12"/>
  <c r="CI340" i="12"/>
  <c r="DG340" i="12"/>
  <c r="CD340" i="12"/>
  <c r="CB340" i="12"/>
  <c r="BY340" i="12"/>
  <c r="BX340" i="12"/>
  <c r="BW340" i="12"/>
  <c r="BV340" i="12"/>
  <c r="BU340" i="12"/>
  <c r="BT340" i="12"/>
  <c r="BS340" i="12"/>
  <c r="CK489" i="14"/>
  <c r="CV496" i="14"/>
  <c r="DE496" i="14"/>
  <c r="DV496" i="14"/>
  <c r="CP496" i="14"/>
  <c r="CM496" i="14"/>
  <c r="CJ496" i="14"/>
  <c r="BQ496" i="14"/>
  <c r="DB496" i="14"/>
  <c r="DN496" i="14"/>
  <c r="CH496" i="14"/>
  <c r="CE496" i="14"/>
  <c r="CB496" i="14"/>
  <c r="CC496" i="14"/>
  <c r="DU496" i="14"/>
  <c r="BZ496" i="14"/>
  <c r="BW496" i="14"/>
  <c r="BT496" i="14"/>
  <c r="DO496" i="14"/>
  <c r="DA496" i="14"/>
  <c r="DF496" i="14"/>
  <c r="DM496" i="14"/>
  <c r="BR496" i="14"/>
  <c r="DX496" i="14"/>
  <c r="DW496" i="14"/>
  <c r="BY496" i="14"/>
  <c r="CZ496" i="14"/>
  <c r="DK496" i="14"/>
  <c r="DI496" i="14"/>
  <c r="DT496" i="14"/>
  <c r="CN496" i="14"/>
  <c r="CL496" i="14"/>
  <c r="CO496" i="14"/>
  <c r="BU496" i="14"/>
  <c r="DD496" i="14"/>
  <c r="DL496" i="14"/>
  <c r="CF496" i="14"/>
  <c r="CD496" i="14"/>
  <c r="BS496" i="14"/>
  <c r="CA496" i="14"/>
  <c r="DG496" i="14"/>
  <c r="CY496" i="14"/>
  <c r="DJ496" i="14"/>
  <c r="DR496" i="14"/>
  <c r="BX496" i="14"/>
  <c r="BV496" i="14"/>
  <c r="DQ496" i="14"/>
  <c r="CI496" i="14"/>
  <c r="CK496" i="14"/>
  <c r="CG496" i="14"/>
  <c r="DH496" i="14"/>
  <c r="DC496" i="14"/>
  <c r="DP496" i="14"/>
  <c r="DS496" i="14"/>
  <c r="DY496" i="14"/>
  <c r="CX496" i="14"/>
  <c r="CW496" i="14"/>
  <c r="CU496" i="14"/>
  <c r="CT496" i="14"/>
  <c r="CS496" i="14"/>
  <c r="CX246" i="12"/>
  <c r="DK246" i="12"/>
  <c r="DP246" i="12"/>
  <c r="DL246" i="12"/>
  <c r="DJ246" i="12"/>
  <c r="DH246" i="12"/>
  <c r="DW246" i="12"/>
  <c r="BZ246" i="12"/>
  <c r="CV246" i="12"/>
  <c r="BW246" i="12"/>
  <c r="CK246" i="12"/>
  <c r="CQ246" i="12"/>
  <c r="BR246" i="12"/>
  <c r="CN246" i="12"/>
  <c r="DR246" i="12"/>
  <c r="CC246" i="12"/>
  <c r="CI246" i="12"/>
  <c r="DU246" i="12"/>
  <c r="CF246" i="12"/>
  <c r="CT246" i="12"/>
  <c r="BU246" i="12"/>
  <c r="DX246" i="12"/>
  <c r="CA246" i="12"/>
  <c r="CO246" i="12"/>
  <c r="BX246" i="12"/>
  <c r="CL246" i="12"/>
  <c r="DN246" i="12"/>
  <c r="CJ246" i="12"/>
  <c r="DV246" i="12"/>
  <c r="BY246" i="12"/>
  <c r="CU246" i="12"/>
  <c r="BV246" i="12"/>
  <c r="DI246" i="12"/>
  <c r="CB246" i="12"/>
  <c r="CP246" i="12"/>
  <c r="BQ246" i="12"/>
  <c r="DZ246" i="12" s="1"/>
  <c r="CM246" i="12"/>
  <c r="DY246" i="12"/>
  <c r="DQ246" i="12"/>
  <c r="BS246" i="12"/>
  <c r="DO246" i="12"/>
  <c r="CS246" i="12"/>
  <c r="CH246" i="12"/>
  <c r="DM246" i="12"/>
  <c r="CG246" i="12"/>
  <c r="DT246" i="12"/>
  <c r="DS246" i="12"/>
  <c r="CE246" i="12"/>
  <c r="CR246" i="12"/>
  <c r="CD246" i="12"/>
  <c r="BT246" i="12"/>
  <c r="DG246" i="12"/>
  <c r="DF246" i="12"/>
  <c r="DD246" i="12"/>
  <c r="DE246" i="12"/>
  <c r="DC246" i="12"/>
  <c r="DB246" i="12"/>
  <c r="DA246" i="12"/>
  <c r="CZ246" i="12"/>
  <c r="CY246" i="12"/>
  <c r="DZ430" i="14"/>
  <c r="DK508" i="14"/>
  <c r="DU508" i="14"/>
  <c r="DQ508" i="14"/>
  <c r="CK508" i="14"/>
  <c r="BT508" i="14"/>
  <c r="CH508" i="14"/>
  <c r="CV508" i="14"/>
  <c r="CS508" i="14"/>
  <c r="DB508" i="14"/>
  <c r="CC508" i="14"/>
  <c r="CY508" i="14"/>
  <c r="BZ508" i="14"/>
  <c r="CN508" i="14"/>
  <c r="DJ508" i="14"/>
  <c r="CT508" i="14"/>
  <c r="BU508" i="14"/>
  <c r="CQ508" i="14"/>
  <c r="BR508" i="14"/>
  <c r="CF508" i="14"/>
  <c r="DL508" i="14"/>
  <c r="DO508" i="14"/>
  <c r="DS508" i="14"/>
  <c r="DW508" i="14"/>
  <c r="CL508" i="14"/>
  <c r="DX508" i="14"/>
  <c r="CI508" i="14"/>
  <c r="CW508" i="14"/>
  <c r="BX508" i="14"/>
  <c r="DN508" i="14"/>
  <c r="DT508" i="14"/>
  <c r="DV508" i="14"/>
  <c r="CD508" i="14"/>
  <c r="CZ508" i="14"/>
  <c r="CA508" i="14"/>
  <c r="CO508" i="14"/>
  <c r="CM508" i="14"/>
  <c r="BV508" i="14"/>
  <c r="CR508" i="14"/>
  <c r="BS508" i="14"/>
  <c r="CG508" i="14"/>
  <c r="CE508" i="14"/>
  <c r="DR508" i="14"/>
  <c r="DM508" i="14"/>
  <c r="DP508" i="14"/>
  <c r="DY508" i="14"/>
  <c r="CJ508" i="14"/>
  <c r="CX508" i="14"/>
  <c r="BY508" i="14"/>
  <c r="BW508" i="14"/>
  <c r="CB508" i="14"/>
  <c r="CP508" i="14"/>
  <c r="BQ508" i="14"/>
  <c r="DZ508" i="14" s="1"/>
  <c r="CU508" i="14"/>
  <c r="DA508" i="14"/>
  <c r="DI508" i="14"/>
  <c r="DH508" i="14"/>
  <c r="DG508" i="14"/>
  <c r="DF508" i="14"/>
  <c r="DE508" i="14"/>
  <c r="DU252" i="12"/>
  <c r="DR252" i="12"/>
  <c r="DW252" i="12"/>
  <c r="DP252" i="12"/>
  <c r="CQ252" i="12"/>
  <c r="BR252" i="12"/>
  <c r="CF252" i="12"/>
  <c r="CL252" i="12"/>
  <c r="BU252" i="12"/>
  <c r="DX252" i="12"/>
  <c r="CI252" i="12"/>
  <c r="CW252" i="12"/>
  <c r="BX252" i="12"/>
  <c r="CD252" i="12"/>
  <c r="DT252" i="12"/>
  <c r="DN252" i="12"/>
  <c r="CZ252" i="12"/>
  <c r="CA252" i="12"/>
  <c r="CO252" i="12"/>
  <c r="CU252" i="12"/>
  <c r="BV252" i="12"/>
  <c r="CR252" i="12"/>
  <c r="BS252" i="12"/>
  <c r="CG252" i="12"/>
  <c r="CM252" i="12"/>
  <c r="DY252" i="12"/>
  <c r="DS252" i="12"/>
  <c r="DO252" i="12"/>
  <c r="CB252" i="12"/>
  <c r="CP252" i="12"/>
  <c r="BQ252" i="12"/>
  <c r="DZ252" i="12" s="1"/>
  <c r="BW252" i="12"/>
  <c r="CS252" i="12"/>
  <c r="BT252" i="12"/>
  <c r="CH252" i="12"/>
  <c r="CV252" i="12"/>
  <c r="DB252" i="12"/>
  <c r="CK252" i="12"/>
  <c r="DQ252" i="12"/>
  <c r="CE252" i="12"/>
  <c r="CX252" i="12"/>
  <c r="CT252" i="12"/>
  <c r="DV252" i="12"/>
  <c r="CJ252" i="12"/>
  <c r="DA252" i="12"/>
  <c r="CY252" i="12"/>
  <c r="CC252" i="12"/>
  <c r="BZ252" i="12"/>
  <c r="BY252" i="12"/>
  <c r="CN252" i="12"/>
  <c r="DM252" i="12"/>
  <c r="DL252" i="12"/>
  <c r="DK252" i="12"/>
  <c r="DJ252" i="12"/>
  <c r="DI252" i="12"/>
  <c r="DH252" i="12"/>
  <c r="DG252" i="12"/>
  <c r="DF252" i="12"/>
  <c r="DE252" i="12"/>
  <c r="DT254" i="12"/>
  <c r="CY254" i="12"/>
  <c r="BZ254" i="12"/>
  <c r="CV254" i="12"/>
  <c r="BW254" i="12"/>
  <c r="CK254" i="12"/>
  <c r="CQ254" i="12"/>
  <c r="BR254" i="12"/>
  <c r="CN254" i="12"/>
  <c r="DB254" i="12"/>
  <c r="CC254" i="12"/>
  <c r="CI254" i="12"/>
  <c r="CW254" i="12"/>
  <c r="CF254" i="12"/>
  <c r="CT254" i="12"/>
  <c r="BU254" i="12"/>
  <c r="DU254" i="12"/>
  <c r="DY254" i="12"/>
  <c r="CZ254" i="12"/>
  <c r="CA254" i="12"/>
  <c r="CO254" i="12"/>
  <c r="BX254" i="12"/>
  <c r="CL254" i="12"/>
  <c r="DW254" i="12"/>
  <c r="DQ254" i="12"/>
  <c r="DV254" i="12"/>
  <c r="CJ254" i="12"/>
  <c r="CX254" i="12"/>
  <c r="BY254" i="12"/>
  <c r="CU254" i="12"/>
  <c r="BV254" i="12"/>
  <c r="DR254" i="12"/>
  <c r="DP254" i="12"/>
  <c r="CB254" i="12"/>
  <c r="CP254" i="12"/>
  <c r="BQ254" i="12"/>
  <c r="DZ254" i="12" s="1"/>
  <c r="CM254" i="12"/>
  <c r="DA254" i="12"/>
  <c r="DC254" i="12"/>
  <c r="CE254" i="12"/>
  <c r="DX254" i="12"/>
  <c r="CR254" i="12"/>
  <c r="CD254" i="12"/>
  <c r="DS254" i="12"/>
  <c r="BT254" i="12"/>
  <c r="CS254" i="12"/>
  <c r="BS254" i="12"/>
  <c r="CH254" i="12"/>
  <c r="CG254" i="12"/>
  <c r="DD254" i="12"/>
  <c r="DO254" i="12"/>
  <c r="DN254" i="12"/>
  <c r="DM254" i="12"/>
  <c r="DL254" i="12"/>
  <c r="DK254" i="12"/>
  <c r="DJ254" i="12"/>
  <c r="DI254" i="12"/>
  <c r="DH254" i="12"/>
  <c r="DG254" i="12"/>
  <c r="DZ410" i="14"/>
  <c r="DZ152" i="12"/>
  <c r="DA249" i="12"/>
  <c r="DR249" i="12"/>
  <c r="BW249" i="12"/>
  <c r="CC249" i="12"/>
  <c r="CY249" i="12"/>
  <c r="CH249" i="12"/>
  <c r="BQ249" i="12"/>
  <c r="DZ249" i="12" s="1"/>
  <c r="DO249" i="12"/>
  <c r="CV249" i="12"/>
  <c r="CT249" i="12"/>
  <c r="BU249" i="12"/>
  <c r="CQ249" i="12"/>
  <c r="BZ249" i="12"/>
  <c r="DK249" i="12"/>
  <c r="CN249" i="12"/>
  <c r="CL249" i="12"/>
  <c r="DX249" i="12"/>
  <c r="CI249" i="12"/>
  <c r="BR249" i="12"/>
  <c r="DT249" i="12"/>
  <c r="CF249" i="12"/>
  <c r="CD249" i="12"/>
  <c r="CR249" i="12"/>
  <c r="CA249" i="12"/>
  <c r="DU249" i="12"/>
  <c r="CU249" i="12"/>
  <c r="DY249" i="12"/>
  <c r="CB249" i="12"/>
  <c r="DV249" i="12"/>
  <c r="CO249" i="12"/>
  <c r="DQ249" i="12"/>
  <c r="CM249" i="12"/>
  <c r="CS249" i="12"/>
  <c r="BT249" i="12"/>
  <c r="CX249" i="12"/>
  <c r="CG249" i="12"/>
  <c r="BV249" i="12"/>
  <c r="DS249" i="12"/>
  <c r="CE249" i="12"/>
  <c r="DL249" i="12"/>
  <c r="DN249" i="12"/>
  <c r="CK249" i="12"/>
  <c r="BY249" i="12"/>
  <c r="DM249" i="12"/>
  <c r="CJ249" i="12"/>
  <c r="DW249" i="12"/>
  <c r="BS249" i="12"/>
  <c r="CP249" i="12"/>
  <c r="BX249" i="12"/>
  <c r="CW249" i="12"/>
  <c r="DP249" i="12"/>
  <c r="DJ249" i="12"/>
  <c r="DI249" i="12"/>
  <c r="DH249" i="12"/>
  <c r="DG249" i="12"/>
  <c r="DF249" i="12"/>
  <c r="DE249" i="12"/>
  <c r="DD249" i="12"/>
  <c r="DC249" i="12"/>
  <c r="DB249" i="12"/>
  <c r="BM289" i="12"/>
  <c r="CB289" i="12" s="1"/>
  <c r="BM304" i="12"/>
  <c r="CQ304" i="12" s="1"/>
  <c r="BM279" i="12"/>
  <c r="BR279" i="12" s="1"/>
  <c r="BM310" i="12"/>
  <c r="CW310" i="12" s="1"/>
  <c r="BM301" i="12"/>
  <c r="CN301" i="12" s="1"/>
  <c r="DF510" i="14"/>
  <c r="DZ154" i="12"/>
  <c r="DZ481" i="13"/>
  <c r="CL490" i="14"/>
  <c r="DC490" i="14"/>
  <c r="CI490" i="14"/>
  <c r="BR490" i="14"/>
  <c r="DL490" i="14"/>
  <c r="DI490" i="14"/>
  <c r="DP490" i="14"/>
  <c r="CY490" i="14"/>
  <c r="CA490" i="14"/>
  <c r="DS490" i="14"/>
  <c r="BY490" i="14"/>
  <c r="BT490" i="14"/>
  <c r="CC490" i="14"/>
  <c r="DA490" i="14"/>
  <c r="DB490" i="14"/>
  <c r="BS490" i="14"/>
  <c r="DK490" i="14"/>
  <c r="DT490" i="14"/>
  <c r="BQ490" i="14"/>
  <c r="CJ490" i="14"/>
  <c r="CX490" i="14"/>
  <c r="DV490" i="14"/>
  <c r="CE490" i="14"/>
  <c r="DH490" i="14"/>
  <c r="DU490" i="14"/>
  <c r="BX490" i="14"/>
  <c r="CT490" i="14"/>
  <c r="DN490" i="14"/>
  <c r="BW490" i="14"/>
  <c r="CG490" i="14"/>
  <c r="CF490" i="14"/>
  <c r="DX490" i="14"/>
  <c r="CV490" i="14"/>
  <c r="DW490" i="14"/>
  <c r="DF490" i="14"/>
  <c r="DM490" i="14"/>
  <c r="BU490" i="14"/>
  <c r="DR490" i="14"/>
  <c r="CS490" i="14"/>
  <c r="CZ490" i="14"/>
  <c r="CW490" i="14"/>
  <c r="DO490" i="14"/>
  <c r="CH490" i="14"/>
  <c r="CB490" i="14"/>
  <c r="DJ490" i="14"/>
  <c r="CD490" i="14"/>
  <c r="CU490" i="14"/>
  <c r="DG490" i="14"/>
  <c r="DE490" i="14"/>
  <c r="BZ490" i="14"/>
  <c r="DY490" i="14"/>
  <c r="DD490" i="14"/>
  <c r="BV490" i="14"/>
  <c r="DQ490" i="14"/>
  <c r="CR490" i="14"/>
  <c r="CQ490" i="14"/>
  <c r="CP490" i="14"/>
  <c r="CO490" i="14"/>
  <c r="CN490" i="14"/>
  <c r="CM490" i="14"/>
  <c r="DE248" i="12"/>
  <c r="DN248" i="12"/>
  <c r="DR248" i="12"/>
  <c r="DS248" i="12"/>
  <c r="DL248" i="12"/>
  <c r="DJ248" i="12"/>
  <c r="DM248" i="12"/>
  <c r="BT248" i="12"/>
  <c r="CP248" i="12"/>
  <c r="BY248" i="12"/>
  <c r="CM248" i="12"/>
  <c r="CS248" i="12"/>
  <c r="DW248" i="12"/>
  <c r="CH248" i="12"/>
  <c r="BQ248" i="12"/>
  <c r="DZ248" i="12" s="1"/>
  <c r="CK248" i="12"/>
  <c r="CE248" i="12"/>
  <c r="CQ248" i="12"/>
  <c r="BZ248" i="12"/>
  <c r="DT248" i="12"/>
  <c r="BW248" i="12"/>
  <c r="CC248" i="12"/>
  <c r="CI248" i="12"/>
  <c r="BR248" i="12"/>
  <c r="CV248" i="12"/>
  <c r="CT248" i="12"/>
  <c r="BU248" i="12"/>
  <c r="DQ248" i="12"/>
  <c r="CR248" i="12"/>
  <c r="BS248" i="12"/>
  <c r="CW248" i="12"/>
  <c r="CF248" i="12"/>
  <c r="CD248" i="12"/>
  <c r="CO248" i="12"/>
  <c r="BV248" i="12"/>
  <c r="CJ248" i="12"/>
  <c r="DV248" i="12"/>
  <c r="BX248" i="12"/>
  <c r="CX248" i="12"/>
  <c r="DK248" i="12"/>
  <c r="CU248" i="12"/>
  <c r="DU248" i="12"/>
  <c r="CG248" i="12"/>
  <c r="DP248" i="12"/>
  <c r="CN248" i="12"/>
  <c r="DX248" i="12"/>
  <c r="CL248" i="12"/>
  <c r="CB248" i="12"/>
  <c r="DY248" i="12"/>
  <c r="DO248" i="12"/>
  <c r="CA248" i="12"/>
  <c r="DI248" i="12"/>
  <c r="DH248" i="12"/>
  <c r="DG248" i="12"/>
  <c r="DF248" i="12"/>
  <c r="DD248" i="12"/>
  <c r="DC248" i="12"/>
  <c r="DB248" i="12"/>
  <c r="DA248" i="12"/>
  <c r="DZ151" i="12"/>
  <c r="DZ167" i="12"/>
  <c r="CG224" i="12"/>
  <c r="CU224" i="12"/>
  <c r="CS224" i="12"/>
  <c r="CQ224" i="12"/>
  <c r="CM224" i="12"/>
  <c r="CN224" i="12"/>
  <c r="CL224" i="12"/>
  <c r="CR224" i="12"/>
  <c r="CO224" i="12"/>
  <c r="CT224" i="12"/>
  <c r="DX224" i="12"/>
  <c r="CY224" i="12"/>
  <c r="DU224" i="12"/>
  <c r="DD224" i="12"/>
  <c r="DJ224" i="12"/>
  <c r="DP224" i="12"/>
  <c r="BS224" i="12"/>
  <c r="DM224" i="12"/>
  <c r="CV224" i="12"/>
  <c r="DB224" i="12"/>
  <c r="DH224" i="12"/>
  <c r="DV224" i="12"/>
  <c r="DE224" i="12"/>
  <c r="BX224" i="12"/>
  <c r="BV224" i="12"/>
  <c r="CP224" i="12"/>
  <c r="CZ224" i="12"/>
  <c r="DN224" i="12"/>
  <c r="CW224" i="12"/>
  <c r="DS224" i="12"/>
  <c r="DY224" i="12"/>
  <c r="DW224" i="12"/>
  <c r="CX224" i="12"/>
  <c r="BQ224" i="12"/>
  <c r="DC224" i="12"/>
  <c r="DI224" i="12"/>
  <c r="DO224" i="12"/>
  <c r="BZ224" i="12"/>
  <c r="DT224" i="12"/>
  <c r="BW224" i="12"/>
  <c r="DA224" i="12"/>
  <c r="BY224" i="12"/>
  <c r="BT224" i="12"/>
  <c r="DL224" i="12"/>
  <c r="DK224" i="12"/>
  <c r="DR224" i="12"/>
  <c r="DQ224" i="12"/>
  <c r="DG224" i="12"/>
  <c r="BU224" i="12"/>
  <c r="BR224" i="12"/>
  <c r="DF224" i="12"/>
  <c r="CK224" i="12"/>
  <c r="CJ224" i="12"/>
  <c r="CI224" i="12"/>
  <c r="CH224" i="12"/>
  <c r="CF224" i="12"/>
  <c r="CE224" i="12"/>
  <c r="CD224" i="12"/>
  <c r="CC224" i="12"/>
  <c r="DZ476" i="13"/>
  <c r="DZ424" i="14"/>
  <c r="CP238" i="12"/>
  <c r="DA495" i="14"/>
  <c r="DR495" i="14"/>
  <c r="BT495" i="14"/>
  <c r="CH495" i="14"/>
  <c r="CM495" i="14"/>
  <c r="CG495" i="14"/>
  <c r="DC495" i="14"/>
  <c r="CL495" i="14"/>
  <c r="DW495" i="14"/>
  <c r="BZ495" i="14"/>
  <c r="BQ495" i="14"/>
  <c r="BW495" i="14"/>
  <c r="DH495" i="14"/>
  <c r="DD495" i="14"/>
  <c r="CD495" i="14"/>
  <c r="DO495" i="14"/>
  <c r="BR495" i="14"/>
  <c r="CK495" i="14"/>
  <c r="BY495" i="14"/>
  <c r="DG495" i="14"/>
  <c r="BV495" i="14"/>
  <c r="CI495" i="14"/>
  <c r="DT495" i="14"/>
  <c r="DS495" i="14"/>
  <c r="DY495" i="14"/>
  <c r="DJ495" i="14"/>
  <c r="DB495" i="14"/>
  <c r="DX495" i="14"/>
  <c r="CA495" i="14"/>
  <c r="DL495" i="14"/>
  <c r="CC495" i="14"/>
  <c r="BU495" i="14"/>
  <c r="DF495" i="14"/>
  <c r="CX495" i="14"/>
  <c r="DP495" i="14"/>
  <c r="BS495" i="14"/>
  <c r="CN495" i="14"/>
  <c r="DU495" i="14"/>
  <c r="DK495" i="14"/>
  <c r="DI495" i="14"/>
  <c r="CY495" i="14"/>
  <c r="CJ495" i="14"/>
  <c r="DV495" i="14"/>
  <c r="CF495" i="14"/>
  <c r="CO495" i="14"/>
  <c r="CE495" i="14"/>
  <c r="CW495" i="14"/>
  <c r="DE495" i="14"/>
  <c r="CB495" i="14"/>
  <c r="DN495" i="14"/>
  <c r="BX495" i="14"/>
  <c r="DQ495" i="14"/>
  <c r="DM495" i="14"/>
  <c r="CZ495" i="14"/>
  <c r="CV495" i="14"/>
  <c r="CU495" i="14"/>
  <c r="CT495" i="14"/>
  <c r="CS495" i="14"/>
  <c r="CR495" i="14"/>
  <c r="CM223" i="12"/>
  <c r="CT223" i="12"/>
  <c r="CS223" i="12"/>
  <c r="CQ223" i="12"/>
  <c r="CO223" i="12"/>
  <c r="DK223" i="12"/>
  <c r="DY223" i="12"/>
  <c r="CZ223" i="12"/>
  <c r="DN223" i="12"/>
  <c r="BY223" i="12"/>
  <c r="DC223" i="12"/>
  <c r="DQ223" i="12"/>
  <c r="BT223" i="12"/>
  <c r="DF223" i="12"/>
  <c r="BQ223" i="12"/>
  <c r="DT223" i="12"/>
  <c r="CU223" i="12"/>
  <c r="DI223" i="12"/>
  <c r="DW223" i="12"/>
  <c r="CX223" i="12"/>
  <c r="CL223" i="12"/>
  <c r="CN223" i="12"/>
  <c r="CP223" i="12"/>
  <c r="DL223" i="12"/>
  <c r="BW223" i="12"/>
  <c r="DA223" i="12"/>
  <c r="DO223" i="12"/>
  <c r="BR223" i="12"/>
  <c r="CR223" i="12"/>
  <c r="CV223" i="12"/>
  <c r="DJ223" i="12"/>
  <c r="DX223" i="12"/>
  <c r="CY223" i="12"/>
  <c r="DM223" i="12"/>
  <c r="BX223" i="12"/>
  <c r="DB223" i="12"/>
  <c r="BS223" i="12"/>
  <c r="DE223" i="12"/>
  <c r="CK223" i="12"/>
  <c r="DP223" i="12"/>
  <c r="DR223" i="12"/>
  <c r="DS223" i="12"/>
  <c r="BV223" i="12"/>
  <c r="BU223" i="12"/>
  <c r="DH223" i="12"/>
  <c r="DG223" i="12"/>
  <c r="DV223" i="12"/>
  <c r="DD223" i="12"/>
  <c r="DU223" i="12"/>
  <c r="CW223" i="12"/>
  <c r="CJ223" i="12"/>
  <c r="CI223" i="12"/>
  <c r="CH223" i="12"/>
  <c r="CG223" i="12"/>
  <c r="CF223" i="12"/>
  <c r="CE223" i="12"/>
  <c r="CD223" i="12"/>
  <c r="CC223" i="12"/>
  <c r="CB223" i="12"/>
  <c r="CY229" i="12"/>
  <c r="DK229" i="12"/>
  <c r="BV229" i="12"/>
  <c r="DP229" i="12"/>
  <c r="BS229" i="12"/>
  <c r="DE229" i="12"/>
  <c r="CU229" i="12"/>
  <c r="CV229" i="12"/>
  <c r="DC229" i="12"/>
  <c r="DY229" i="12"/>
  <c r="DH229" i="12"/>
  <c r="DV229" i="12"/>
  <c r="BY229" i="12"/>
  <c r="CE229" i="12"/>
  <c r="DQ229" i="12"/>
  <c r="CB229" i="12"/>
  <c r="DN229" i="12"/>
  <c r="BQ229" i="12"/>
  <c r="DT229" i="12"/>
  <c r="BW229" i="12"/>
  <c r="DI229" i="12"/>
  <c r="BT229" i="12"/>
  <c r="DF229" i="12"/>
  <c r="CT229" i="12"/>
  <c r="CZ229" i="12"/>
  <c r="DD229" i="12"/>
  <c r="DJ229" i="12"/>
  <c r="CC229" i="12"/>
  <c r="DO229" i="12"/>
  <c r="BR229" i="12"/>
  <c r="CQ229" i="12"/>
  <c r="BX229" i="12"/>
  <c r="DB229" i="12"/>
  <c r="BU229" i="12"/>
  <c r="DG229" i="12"/>
  <c r="DU229" i="12"/>
  <c r="CR229" i="12"/>
  <c r="CX229" i="12"/>
  <c r="DS229" i="12"/>
  <c r="DM229" i="12"/>
  <c r="DX229" i="12"/>
  <c r="CW229" i="12"/>
  <c r="DR229" i="12"/>
  <c r="CD229" i="12"/>
  <c r="DA229" i="12"/>
  <c r="CS229" i="12"/>
  <c r="DW229" i="12"/>
  <c r="CA229" i="12"/>
  <c r="DL229" i="12"/>
  <c r="BZ229" i="12"/>
  <c r="CP229" i="12"/>
  <c r="CO229" i="12"/>
  <c r="CN229" i="12"/>
  <c r="CM229" i="12"/>
  <c r="CL229" i="12"/>
  <c r="CK229" i="12"/>
  <c r="CJ229" i="12"/>
  <c r="CI229" i="12"/>
  <c r="CH229" i="12"/>
  <c r="N28" i="9"/>
  <c r="M28" i="22" s="1"/>
  <c r="CG480" i="14"/>
  <c r="CL480" i="14"/>
  <c r="CU480" i="14"/>
  <c r="CI480" i="14"/>
  <c r="DH480" i="14"/>
  <c r="CV480" i="14"/>
  <c r="BU480" i="14"/>
  <c r="CY480" i="14"/>
  <c r="DO480" i="14"/>
  <c r="CJ480" i="14"/>
  <c r="CZ480" i="14"/>
  <c r="BX480" i="14"/>
  <c r="DR480" i="14"/>
  <c r="BR480" i="14"/>
  <c r="BW480" i="14"/>
  <c r="CQ480" i="14"/>
  <c r="BT480" i="14"/>
  <c r="DM480" i="14"/>
  <c r="DG480" i="14"/>
  <c r="DF480" i="14"/>
  <c r="DJ480" i="14"/>
  <c r="CM480" i="14"/>
  <c r="CK480" i="14"/>
  <c r="CH480" i="14"/>
  <c r="DW480" i="14"/>
  <c r="DB480" i="14"/>
  <c r="CW480" i="14"/>
  <c r="DE480" i="14"/>
  <c r="BS480" i="14"/>
  <c r="DU480" i="14"/>
  <c r="BV480" i="14"/>
  <c r="BQ480" i="14"/>
  <c r="DV480" i="14"/>
  <c r="DC480" i="14"/>
  <c r="CR480" i="14"/>
  <c r="CP480" i="14"/>
  <c r="CO480" i="14"/>
  <c r="DT480" i="14"/>
  <c r="DY480" i="14"/>
  <c r="DI480" i="14"/>
  <c r="CX480" i="14"/>
  <c r="DN480" i="14"/>
  <c r="CS480" i="14"/>
  <c r="CT480" i="14"/>
  <c r="DX480" i="14"/>
  <c r="DL480" i="14"/>
  <c r="DK480" i="14"/>
  <c r="BZ480" i="14"/>
  <c r="DS480" i="14"/>
  <c r="CN480" i="14"/>
  <c r="DD480" i="14"/>
  <c r="DA480" i="14"/>
  <c r="DQ480" i="14"/>
  <c r="BY480" i="14"/>
  <c r="DP480" i="14"/>
  <c r="CF480" i="14"/>
  <c r="CE480" i="14"/>
  <c r="CD480" i="14"/>
  <c r="CC480" i="14"/>
  <c r="DZ426" i="14"/>
  <c r="AN28" i="9"/>
  <c r="DB499" i="14"/>
  <c r="DL499" i="14"/>
  <c r="DR499" i="14"/>
  <c r="CC499" i="14"/>
  <c r="DV499" i="14"/>
  <c r="BY499" i="14"/>
  <c r="DS499" i="14"/>
  <c r="DJ499" i="14"/>
  <c r="DN499" i="14"/>
  <c r="DC499" i="14"/>
  <c r="DM499" i="14"/>
  <c r="CL499" i="14"/>
  <c r="BU499" i="14"/>
  <c r="CP499" i="14"/>
  <c r="BQ499" i="14"/>
  <c r="CA499" i="14"/>
  <c r="DI499" i="14"/>
  <c r="DH499" i="14"/>
  <c r="CD499" i="14"/>
  <c r="DX499" i="14"/>
  <c r="CH499" i="14"/>
  <c r="CQ499" i="14"/>
  <c r="CN499" i="14"/>
  <c r="DA499" i="14"/>
  <c r="BV499" i="14"/>
  <c r="DP499" i="14"/>
  <c r="BZ499" i="14"/>
  <c r="BW499" i="14"/>
  <c r="DT499" i="14"/>
  <c r="DE499" i="14"/>
  <c r="DG499" i="14"/>
  <c r="DY499" i="14"/>
  <c r="CR499" i="14"/>
  <c r="BR499" i="14"/>
  <c r="CM499" i="14"/>
  <c r="BS499" i="14"/>
  <c r="DK499" i="14"/>
  <c r="DQ499" i="14"/>
  <c r="CJ499" i="14"/>
  <c r="DU499" i="14"/>
  <c r="CI499" i="14"/>
  <c r="DO499" i="14"/>
  <c r="DF499" i="14"/>
  <c r="CS499" i="14"/>
  <c r="CB499" i="14"/>
  <c r="CO499" i="14"/>
  <c r="DW499" i="14"/>
  <c r="CE499" i="14"/>
  <c r="BX499" i="14"/>
  <c r="DD499" i="14"/>
  <c r="CK499" i="14"/>
  <c r="BT499" i="14"/>
  <c r="CG499" i="14"/>
  <c r="CF499" i="14"/>
  <c r="CZ499" i="14"/>
  <c r="CY499" i="14"/>
  <c r="CX499" i="14"/>
  <c r="CW499" i="14"/>
  <c r="CV499" i="14"/>
  <c r="DA488" i="14"/>
  <c r="CQ488" i="14"/>
  <c r="DV488" i="14"/>
  <c r="CE488" i="14"/>
  <c r="BV488" i="14"/>
  <c r="DE488" i="14"/>
  <c r="CF488" i="14"/>
  <c r="CW488" i="14"/>
  <c r="DN488" i="14"/>
  <c r="BW488" i="14"/>
  <c r="DQ488" i="14"/>
  <c r="BQ488" i="14"/>
  <c r="DR488" i="14"/>
  <c r="CT488" i="14"/>
  <c r="DF488" i="14"/>
  <c r="DP488" i="14"/>
  <c r="BY488" i="14"/>
  <c r="DX488" i="14"/>
  <c r="CD488" i="14"/>
  <c r="CY488" i="14"/>
  <c r="CU488" i="14"/>
  <c r="CP488" i="14"/>
  <c r="DW488" i="14"/>
  <c r="CH488" i="14"/>
  <c r="CC488" i="14"/>
  <c r="DL488" i="14"/>
  <c r="DD488" i="14"/>
  <c r="DC488" i="14"/>
  <c r="DO488" i="14"/>
  <c r="BZ488" i="14"/>
  <c r="DM488" i="14"/>
  <c r="BX488" i="14"/>
  <c r="CG488" i="14"/>
  <c r="DB488" i="14"/>
  <c r="CV488" i="14"/>
  <c r="CZ488" i="14"/>
  <c r="DG488" i="14"/>
  <c r="BR488" i="14"/>
  <c r="CB488" i="14"/>
  <c r="DJ488" i="14"/>
  <c r="DT488" i="14"/>
  <c r="CS488" i="14"/>
  <c r="CA488" i="14"/>
  <c r="DS488" i="14"/>
  <c r="DU488" i="14"/>
  <c r="BU488" i="14"/>
  <c r="BT488" i="14"/>
  <c r="BS488" i="14"/>
  <c r="DK488" i="14"/>
  <c r="CR488" i="14"/>
  <c r="DI488" i="14"/>
  <c r="DY488" i="14"/>
  <c r="DH488" i="14"/>
  <c r="CX488" i="14"/>
  <c r="CO488" i="14"/>
  <c r="CN488" i="14"/>
  <c r="CM488" i="14"/>
  <c r="CL488" i="14"/>
  <c r="CK488" i="14"/>
  <c r="CX247" i="12"/>
  <c r="CE483" i="14"/>
  <c r="DZ213" i="12"/>
  <c r="AH22" i="9"/>
  <c r="DZ435" i="14"/>
  <c r="DZ169" i="12"/>
  <c r="DZ178" i="12"/>
  <c r="DZ414" i="14"/>
  <c r="CP494" i="14"/>
  <c r="CT497" i="14"/>
  <c r="DH497" i="14"/>
  <c r="DD497" i="14"/>
  <c r="CC497" i="14"/>
  <c r="DN497" i="14"/>
  <c r="CG497" i="14"/>
  <c r="DT497" i="14"/>
  <c r="CA497" i="14"/>
  <c r="DI497" i="14"/>
  <c r="DG497" i="14"/>
  <c r="DL497" i="14"/>
  <c r="DR497" i="14"/>
  <c r="BU497" i="14"/>
  <c r="CP497" i="14"/>
  <c r="BY497" i="14"/>
  <c r="CE497" i="14"/>
  <c r="DC497" i="14"/>
  <c r="DE497" i="14"/>
  <c r="CL497" i="14"/>
  <c r="DX497" i="14"/>
  <c r="CH497" i="14"/>
  <c r="BQ497" i="14"/>
  <c r="DO497" i="14"/>
  <c r="DB497" i="14"/>
  <c r="CD497" i="14"/>
  <c r="DP497" i="14"/>
  <c r="BZ497" i="14"/>
  <c r="CN497" i="14"/>
  <c r="BX497" i="14"/>
  <c r="DK497" i="14"/>
  <c r="DF497" i="14"/>
  <c r="BV497" i="14"/>
  <c r="CJ497" i="14"/>
  <c r="BR497" i="14"/>
  <c r="BS497" i="14"/>
  <c r="CQ497" i="14"/>
  <c r="CZ497" i="14"/>
  <c r="DY497" i="14"/>
  <c r="CB497" i="14"/>
  <c r="DU497" i="14"/>
  <c r="CI497" i="14"/>
  <c r="CM497" i="14"/>
  <c r="DJ497" i="14"/>
  <c r="DA497" i="14"/>
  <c r="CY497" i="14"/>
  <c r="DQ497" i="14"/>
  <c r="BT497" i="14"/>
  <c r="DM497" i="14"/>
  <c r="DW497" i="14"/>
  <c r="DS497" i="14"/>
  <c r="CO497" i="14"/>
  <c r="CF497" i="14"/>
  <c r="BW497" i="14"/>
  <c r="CK497" i="14"/>
  <c r="DV497" i="14"/>
  <c r="CX497" i="14"/>
  <c r="CW497" i="14"/>
  <c r="CV497" i="14"/>
  <c r="CU497" i="14"/>
  <c r="BM305" i="12"/>
  <c r="CR305" i="12" s="1"/>
  <c r="AI373" i="12"/>
  <c r="AJ374" i="12"/>
  <c r="T358" i="12"/>
  <c r="D342" i="12"/>
  <c r="M351" i="12"/>
  <c r="AG371" i="12"/>
  <c r="AH372" i="12"/>
  <c r="R356" i="12"/>
  <c r="AA365" i="12"/>
  <c r="K349" i="12"/>
  <c r="AE369" i="12"/>
  <c r="AF370" i="12"/>
  <c r="P354" i="12"/>
  <c r="Y363" i="12"/>
  <c r="I347" i="12"/>
  <c r="B406" i="12"/>
  <c r="AC367" i="12"/>
  <c r="AD368" i="12"/>
  <c r="N352" i="12"/>
  <c r="W361" i="12"/>
  <c r="G345" i="12"/>
  <c r="AO379" i="12"/>
  <c r="AP380" i="12"/>
  <c r="Z364" i="12"/>
  <c r="J348" i="12"/>
  <c r="S357" i="12"/>
  <c r="AM377" i="12"/>
  <c r="AN378" i="12"/>
  <c r="X362" i="12"/>
  <c r="H346" i="12"/>
  <c r="Q355" i="12"/>
  <c r="AR382" i="12"/>
  <c r="E343" i="12"/>
  <c r="AL376" i="12"/>
  <c r="L350" i="12"/>
  <c r="AB366" i="12"/>
  <c r="O353" i="12"/>
  <c r="V360" i="12"/>
  <c r="F344" i="12"/>
  <c r="AK375" i="12"/>
  <c r="AQ381" i="12"/>
  <c r="U359" i="12"/>
  <c r="BM295" i="12"/>
  <c r="CH295" i="12" s="1"/>
  <c r="BM288" i="12"/>
  <c r="CB288" i="12" s="1"/>
  <c r="BM317" i="12"/>
  <c r="DD317" i="12" s="1"/>
  <c r="CQ231" i="12"/>
  <c r="BX231" i="12"/>
  <c r="CD231" i="12"/>
  <c r="DP231" i="12"/>
  <c r="BS231" i="12"/>
  <c r="DE231" i="12"/>
  <c r="DB231" i="12"/>
  <c r="CY231" i="12"/>
  <c r="DS231" i="12"/>
  <c r="BV231" i="12"/>
  <c r="DH231" i="12"/>
  <c r="DV231" i="12"/>
  <c r="CG231" i="12"/>
  <c r="CT231" i="12"/>
  <c r="DK231" i="12"/>
  <c r="DY231" i="12"/>
  <c r="CB231" i="12"/>
  <c r="DN231" i="12"/>
  <c r="BY231" i="12"/>
  <c r="CV231" i="12"/>
  <c r="DC231" i="12"/>
  <c r="DQ231" i="12"/>
  <c r="BT231" i="12"/>
  <c r="DF231" i="12"/>
  <c r="BQ231" i="12"/>
  <c r="DA231" i="12"/>
  <c r="DL231" i="12"/>
  <c r="BW231" i="12"/>
  <c r="CC231" i="12"/>
  <c r="DO231" i="12"/>
  <c r="BR231" i="12"/>
  <c r="CZ231" i="12"/>
  <c r="DD231" i="12"/>
  <c r="DR231" i="12"/>
  <c r="BU231" i="12"/>
  <c r="DG231" i="12"/>
  <c r="DU231" i="12"/>
  <c r="DT231" i="12"/>
  <c r="BZ231" i="12"/>
  <c r="CF231" i="12"/>
  <c r="DM231" i="12"/>
  <c r="CE231" i="12"/>
  <c r="DI231" i="12"/>
  <c r="DJ231" i="12"/>
  <c r="CX231" i="12"/>
  <c r="DX231" i="12"/>
  <c r="DW231" i="12"/>
  <c r="CS231" i="12"/>
  <c r="CU231" i="12"/>
  <c r="CA231" i="12"/>
  <c r="CW231" i="12"/>
  <c r="CR231" i="12"/>
  <c r="CP231" i="12"/>
  <c r="CO231" i="12"/>
  <c r="CN231" i="12"/>
  <c r="CM231" i="12"/>
  <c r="CL231" i="12"/>
  <c r="CK231" i="12"/>
  <c r="CJ231" i="12"/>
  <c r="DZ153" i="12"/>
  <c r="DZ407" i="14"/>
  <c r="CC475" i="14"/>
  <c r="CL475" i="14"/>
  <c r="CT475" i="14"/>
  <c r="DF475" i="14"/>
  <c r="CZ475" i="14"/>
  <c r="CQ475" i="14"/>
  <c r="BT475" i="14"/>
  <c r="CH475" i="14"/>
  <c r="DY475" i="14"/>
  <c r="CX475" i="14"/>
  <c r="DO475" i="14"/>
  <c r="DW475" i="14"/>
  <c r="DC475" i="14"/>
  <c r="CD475" i="14"/>
  <c r="DQ475" i="14"/>
  <c r="BR475" i="14"/>
  <c r="CW475" i="14"/>
  <c r="DE475" i="14"/>
  <c r="CR475" i="14"/>
  <c r="CI475" i="14"/>
  <c r="DI475" i="14"/>
  <c r="DT475" i="14"/>
  <c r="BQ475" i="14"/>
  <c r="DU475" i="14"/>
  <c r="DS475" i="14"/>
  <c r="CO475" i="14"/>
  <c r="CJ475" i="14"/>
  <c r="CM475" i="14"/>
  <c r="DA475" i="14"/>
  <c r="DG475" i="14"/>
  <c r="DL475" i="14"/>
  <c r="DD475" i="14"/>
  <c r="DK475" i="14"/>
  <c r="CE475" i="14"/>
  <c r="CF475" i="14"/>
  <c r="CG475" i="14"/>
  <c r="CK475" i="14"/>
  <c r="DR475" i="14"/>
  <c r="CS475" i="14"/>
  <c r="CU475" i="14"/>
  <c r="CV475" i="14"/>
  <c r="DP475" i="14"/>
  <c r="DJ475" i="14"/>
  <c r="DV475" i="14"/>
  <c r="BU475" i="14"/>
  <c r="DX475" i="14"/>
  <c r="CY475" i="14"/>
  <c r="CP475" i="14"/>
  <c r="BS475" i="14"/>
  <c r="DB475" i="14"/>
  <c r="DN475" i="14"/>
  <c r="DH475" i="14"/>
  <c r="DM475" i="14"/>
  <c r="CN475" i="14"/>
  <c r="CB475" i="14"/>
  <c r="CA475" i="14"/>
  <c r="BZ475" i="14"/>
  <c r="BY475" i="14"/>
  <c r="BX475" i="14"/>
  <c r="DZ150" i="12"/>
  <c r="CE471" i="14"/>
  <c r="CC471" i="14"/>
  <c r="DX471" i="14"/>
  <c r="DP471" i="14"/>
  <c r="CN471" i="14"/>
  <c r="CR471" i="14"/>
  <c r="CZ471" i="14"/>
  <c r="BZ471" i="14"/>
  <c r="CG471" i="14"/>
  <c r="CA471" i="14"/>
  <c r="DM471" i="14"/>
  <c r="DA471" i="14"/>
  <c r="DQ471" i="14"/>
  <c r="DY471" i="14"/>
  <c r="CS471" i="14"/>
  <c r="CF471" i="14"/>
  <c r="CI471" i="14"/>
  <c r="DR471" i="14"/>
  <c r="DC471" i="14"/>
  <c r="CQ471" i="14"/>
  <c r="CY471" i="14"/>
  <c r="DE471" i="14"/>
  <c r="DJ471" i="14"/>
  <c r="CT471" i="14"/>
  <c r="DW471" i="14"/>
  <c r="DO471" i="14"/>
  <c r="CO471" i="14"/>
  <c r="CH471" i="14"/>
  <c r="CJ471" i="14"/>
  <c r="DB471" i="14"/>
  <c r="DS471" i="14"/>
  <c r="DI471" i="14"/>
  <c r="CW471" i="14"/>
  <c r="CM471" i="14"/>
  <c r="DV471" i="14"/>
  <c r="DH471" i="14"/>
  <c r="CV471" i="14"/>
  <c r="DL471" i="14"/>
  <c r="BQ471" i="14"/>
  <c r="CD471" i="14"/>
  <c r="BY471" i="14"/>
  <c r="CB471" i="14"/>
  <c r="DN471" i="14"/>
  <c r="CX471" i="14"/>
  <c r="DU471" i="14"/>
  <c r="CU471" i="14"/>
  <c r="DT471" i="14"/>
  <c r="DF471" i="14"/>
  <c r="CP471" i="14"/>
  <c r="DD471" i="14"/>
  <c r="CK471" i="14"/>
  <c r="DG471" i="14"/>
  <c r="CL471" i="14"/>
  <c r="DK471" i="14"/>
  <c r="BX471" i="14"/>
  <c r="BW471" i="14"/>
  <c r="BV471" i="14"/>
  <c r="BU471" i="14"/>
  <c r="BT471" i="14"/>
  <c r="BM306" i="12"/>
  <c r="CS306" i="12" s="1"/>
  <c r="BM403" i="12"/>
  <c r="BQ403" i="12" s="1"/>
  <c r="DZ403" i="12" s="1"/>
  <c r="CE474" i="14"/>
  <c r="CO474" i="14"/>
  <c r="CC474" i="14"/>
  <c r="CK474" i="14"/>
  <c r="DN474" i="14"/>
  <c r="CT474" i="14"/>
  <c r="DQ474" i="14"/>
  <c r="DD474" i="14"/>
  <c r="DX474" i="14"/>
  <c r="CN474" i="14"/>
  <c r="CI474" i="14"/>
  <c r="DF474" i="14"/>
  <c r="DU474" i="14"/>
  <c r="DG474" i="14"/>
  <c r="CS474" i="14"/>
  <c r="DH474" i="14"/>
  <c r="CG474" i="14"/>
  <c r="CJ474" i="14"/>
  <c r="CX474" i="14"/>
  <c r="DK474" i="14"/>
  <c r="CV474" i="14"/>
  <c r="DW474" i="14"/>
  <c r="CR474" i="14"/>
  <c r="CD474" i="14"/>
  <c r="CL474" i="14"/>
  <c r="CP474" i="14"/>
  <c r="CZ474" i="14"/>
  <c r="DP474" i="14"/>
  <c r="DL474" i="14"/>
  <c r="DS474" i="14"/>
  <c r="CF474" i="14"/>
  <c r="BR474" i="14"/>
  <c r="DT474" i="14"/>
  <c r="DE474" i="14"/>
  <c r="DA474" i="14"/>
  <c r="DM474" i="14"/>
  <c r="CB474" i="14"/>
  <c r="DR474" i="14"/>
  <c r="DI474" i="14"/>
  <c r="CU474" i="14"/>
  <c r="CQ474" i="14"/>
  <c r="BQ474" i="14"/>
  <c r="CH474" i="14"/>
  <c r="DJ474" i="14"/>
  <c r="CY474" i="14"/>
  <c r="DY474" i="14"/>
  <c r="DC474" i="14"/>
  <c r="CW474" i="14"/>
  <c r="CM474" i="14"/>
  <c r="DB474" i="14"/>
  <c r="BS474" i="14"/>
  <c r="DO474" i="14"/>
  <c r="BT474" i="14"/>
  <c r="DV474" i="14"/>
  <c r="CA474" i="14"/>
  <c r="BZ474" i="14"/>
  <c r="BY474" i="14"/>
  <c r="BX474" i="14"/>
  <c r="BW474" i="14"/>
  <c r="DB247" i="12"/>
  <c r="DK247" i="12"/>
  <c r="DQ247" i="12"/>
  <c r="DJ247" i="12"/>
  <c r="DI247" i="12"/>
  <c r="CU247" i="12"/>
  <c r="DY247" i="12"/>
  <c r="CB247" i="12"/>
  <c r="CP247" i="12"/>
  <c r="BY247" i="12"/>
  <c r="DO247" i="12"/>
  <c r="CM247" i="12"/>
  <c r="CS247" i="12"/>
  <c r="BT247" i="12"/>
  <c r="CH247" i="12"/>
  <c r="BQ247" i="12"/>
  <c r="DZ247" i="12" s="1"/>
  <c r="DT247" i="12"/>
  <c r="CE247" i="12"/>
  <c r="CK247" i="12"/>
  <c r="DW247" i="12"/>
  <c r="BZ247" i="12"/>
  <c r="DL247" i="12"/>
  <c r="CV247" i="12"/>
  <c r="BW247" i="12"/>
  <c r="CC247" i="12"/>
  <c r="CQ247" i="12"/>
  <c r="BR247" i="12"/>
  <c r="DP247" i="12"/>
  <c r="CF247" i="12"/>
  <c r="CL247" i="12"/>
  <c r="DX247" i="12"/>
  <c r="CA247" i="12"/>
  <c r="CW247" i="12"/>
  <c r="DR247" i="12"/>
  <c r="DN247" i="12"/>
  <c r="BX247" i="12"/>
  <c r="CD247" i="12"/>
  <c r="CR247" i="12"/>
  <c r="BS247" i="12"/>
  <c r="CO247" i="12"/>
  <c r="DV247" i="12"/>
  <c r="DM247" i="12"/>
  <c r="CN247" i="12"/>
  <c r="DU247" i="12"/>
  <c r="CI247" i="12"/>
  <c r="DS247" i="12"/>
  <c r="CG247" i="12"/>
  <c r="CT247" i="12"/>
  <c r="BV247" i="12"/>
  <c r="BU247" i="12"/>
  <c r="CJ247" i="12"/>
  <c r="DH247" i="12"/>
  <c r="DG247" i="12"/>
  <c r="DF247" i="12"/>
  <c r="DE247" i="12"/>
  <c r="DD247" i="12"/>
  <c r="DC247" i="12"/>
  <c r="DA247" i="12"/>
  <c r="CZ247" i="12"/>
  <c r="BZ215" i="12"/>
  <c r="CK215" i="12"/>
  <c r="CN215" i="12"/>
  <c r="DB215" i="12"/>
  <c r="DP215" i="12"/>
  <c r="CQ215" i="12"/>
  <c r="DE215" i="12"/>
  <c r="DS215" i="12"/>
  <c r="CT215" i="12"/>
  <c r="DH215" i="12"/>
  <c r="DV215" i="12"/>
  <c r="CW215" i="12"/>
  <c r="DK215" i="12"/>
  <c r="DY215" i="12"/>
  <c r="CZ215" i="12"/>
  <c r="DN215" i="12"/>
  <c r="CO215" i="12"/>
  <c r="CC215" i="12"/>
  <c r="DC215" i="12"/>
  <c r="DQ215" i="12"/>
  <c r="CR215" i="12"/>
  <c r="DF215" i="12"/>
  <c r="BQ215" i="12"/>
  <c r="CG215" i="12"/>
  <c r="CJ215" i="12"/>
  <c r="CH215" i="12"/>
  <c r="CE215" i="12"/>
  <c r="DL215" i="12"/>
  <c r="CM215" i="12"/>
  <c r="DA215" i="12"/>
  <c r="DO215" i="12"/>
  <c r="CP215" i="12"/>
  <c r="DD215" i="12"/>
  <c r="DR215" i="12"/>
  <c r="CS215" i="12"/>
  <c r="DG215" i="12"/>
  <c r="DU215" i="12"/>
  <c r="CD215" i="12"/>
  <c r="CU215" i="12"/>
  <c r="DJ215" i="12"/>
  <c r="CL215" i="12"/>
  <c r="CI215" i="12"/>
  <c r="DI215" i="12"/>
  <c r="DX215" i="12"/>
  <c r="CF215" i="12"/>
  <c r="DW215" i="12"/>
  <c r="CY215" i="12"/>
  <c r="DM215" i="12"/>
  <c r="DT215" i="12"/>
  <c r="CX215" i="12"/>
  <c r="CV215" i="12"/>
  <c r="CB215" i="12"/>
  <c r="CA215" i="12"/>
  <c r="BY215" i="12"/>
  <c r="BX215" i="12"/>
  <c r="BW215" i="12"/>
  <c r="BV215" i="12"/>
  <c r="BU215" i="12"/>
  <c r="BT215" i="12"/>
  <c r="DZ428" i="14"/>
  <c r="CW501" i="14"/>
  <c r="DZ163" i="12"/>
  <c r="CP489" i="14"/>
  <c r="DC489" i="14"/>
  <c r="CX489" i="14"/>
  <c r="DK489" i="14"/>
  <c r="DO489" i="14"/>
  <c r="BU489" i="14"/>
  <c r="BY489" i="14"/>
  <c r="CC489" i="14"/>
  <c r="CT489" i="14"/>
  <c r="CE489" i="14"/>
  <c r="DG489" i="14"/>
  <c r="DT489" i="14"/>
  <c r="DL489" i="14"/>
  <c r="DY489" i="14"/>
  <c r="CW489" i="14"/>
  <c r="CR489" i="14"/>
  <c r="BW489" i="14"/>
  <c r="CI489" i="14"/>
  <c r="DF489" i="14"/>
  <c r="BX489" i="14"/>
  <c r="BZ489" i="14"/>
  <c r="CZ489" i="14"/>
  <c r="DR489" i="14"/>
  <c r="CA489" i="14"/>
  <c r="CG489" i="14"/>
  <c r="DI489" i="14"/>
  <c r="DQ489" i="14"/>
  <c r="CU489" i="14"/>
  <c r="CY489" i="14"/>
  <c r="DB489" i="14"/>
  <c r="DJ489" i="14"/>
  <c r="BS489" i="14"/>
  <c r="BT489" i="14"/>
  <c r="BR489" i="14"/>
  <c r="BQ489" i="14"/>
  <c r="DA489" i="14"/>
  <c r="CD489" i="14"/>
  <c r="DU489" i="14"/>
  <c r="DN489" i="14"/>
  <c r="DX489" i="14"/>
  <c r="DE489" i="14"/>
  <c r="CS489" i="14"/>
  <c r="BV489" i="14"/>
  <c r="DH489" i="14"/>
  <c r="CB489" i="14"/>
  <c r="DV489" i="14"/>
  <c r="DP489" i="14"/>
  <c r="CH489" i="14"/>
  <c r="DM489" i="14"/>
  <c r="CF489" i="14"/>
  <c r="CQ489" i="14"/>
  <c r="DD489" i="14"/>
  <c r="CV489" i="14"/>
  <c r="DS489" i="14"/>
  <c r="DW489" i="14"/>
  <c r="CO489" i="14"/>
  <c r="CN489" i="14"/>
  <c r="CM489" i="14"/>
  <c r="CL489" i="14"/>
  <c r="CP483" i="14"/>
  <c r="CX483" i="14"/>
  <c r="CS483" i="14"/>
  <c r="CO483" i="14"/>
  <c r="DR483" i="14"/>
  <c r="DD483" i="14"/>
  <c r="DA483" i="14"/>
  <c r="DG483" i="14"/>
  <c r="BV483" i="14"/>
  <c r="CR483" i="14"/>
  <c r="DX483" i="14"/>
  <c r="BX483" i="14"/>
  <c r="CC483" i="14"/>
  <c r="BR483" i="14"/>
  <c r="CY483" i="14"/>
  <c r="DM483" i="14"/>
  <c r="DU483" i="14"/>
  <c r="BU483" i="14"/>
  <c r="DF483" i="14"/>
  <c r="BS483" i="14"/>
  <c r="CV483" i="14"/>
  <c r="DE483" i="14"/>
  <c r="DK483" i="14"/>
  <c r="DQ483" i="14"/>
  <c r="DT483" i="14"/>
  <c r="BZ483" i="14"/>
  <c r="CQ483" i="14"/>
  <c r="CL483" i="14"/>
  <c r="CU483" i="14"/>
  <c r="CM483" i="14"/>
  <c r="BY483" i="14"/>
  <c r="DC483" i="14"/>
  <c r="DH483" i="14"/>
  <c r="CA483" i="14"/>
  <c r="DJ483" i="14"/>
  <c r="BQ483" i="14"/>
  <c r="BW483" i="14"/>
  <c r="CZ483" i="14"/>
  <c r="DY483" i="14"/>
  <c r="DO483" i="14"/>
  <c r="CN483" i="14"/>
  <c r="CW483" i="14"/>
  <c r="DV483" i="14"/>
  <c r="DW483" i="14"/>
  <c r="DS483" i="14"/>
  <c r="CB483" i="14"/>
  <c r="DP483" i="14"/>
  <c r="DN483" i="14"/>
  <c r="DL483" i="14"/>
  <c r="DI483" i="14"/>
  <c r="BT483" i="14"/>
  <c r="CT483" i="14"/>
  <c r="DB483" i="14"/>
  <c r="CK483" i="14"/>
  <c r="CJ483" i="14"/>
  <c r="CI483" i="14"/>
  <c r="CH483" i="14"/>
  <c r="CG483" i="14"/>
  <c r="CF483" i="14"/>
  <c r="BV218" i="12"/>
  <c r="CH218" i="12"/>
  <c r="CG218" i="12"/>
  <c r="CI218" i="12"/>
  <c r="DX218" i="12"/>
  <c r="DG218" i="12"/>
  <c r="CP218" i="12"/>
  <c r="DL218" i="12"/>
  <c r="DJ218" i="12"/>
  <c r="CF218" i="12"/>
  <c r="DP218" i="12"/>
  <c r="CY218" i="12"/>
  <c r="BR218" i="12"/>
  <c r="DD218" i="12"/>
  <c r="DB218" i="12"/>
  <c r="DH218" i="12"/>
  <c r="CQ218" i="12"/>
  <c r="DU218" i="12"/>
  <c r="CV218" i="12"/>
  <c r="CT218" i="12"/>
  <c r="CO218" i="12"/>
  <c r="CZ218" i="12"/>
  <c r="BS218" i="12"/>
  <c r="DM218" i="12"/>
  <c r="DS218" i="12"/>
  <c r="DY218" i="12"/>
  <c r="CM218" i="12"/>
  <c r="BT218" i="12"/>
  <c r="DN218" i="12"/>
  <c r="CW218" i="12"/>
  <c r="DC218" i="12"/>
  <c r="DI218" i="12"/>
  <c r="CN218" i="12"/>
  <c r="CK218" i="12"/>
  <c r="DW218" i="12"/>
  <c r="DF218" i="12"/>
  <c r="BQ218" i="12"/>
  <c r="CU218" i="12"/>
  <c r="DA218" i="12"/>
  <c r="CL218" i="12"/>
  <c r="CR218" i="12"/>
  <c r="DQ218" i="12"/>
  <c r="DO218" i="12"/>
  <c r="CS218" i="12"/>
  <c r="CJ218" i="12"/>
  <c r="DE218" i="12"/>
  <c r="DV218" i="12"/>
  <c r="CX218" i="12"/>
  <c r="DT218" i="12"/>
  <c r="DR218" i="12"/>
  <c r="DK218" i="12"/>
  <c r="CE218" i="12"/>
  <c r="CD218" i="12"/>
  <c r="CC218" i="12"/>
  <c r="CB218" i="12"/>
  <c r="CA218" i="12"/>
  <c r="BZ218" i="12"/>
  <c r="BY218" i="12"/>
  <c r="BX218" i="12"/>
  <c r="BW218" i="12"/>
  <c r="CJ228" i="12"/>
  <c r="CQ228" i="12"/>
  <c r="CP228" i="12"/>
  <c r="CR228" i="12"/>
  <c r="CW228" i="12"/>
  <c r="CV228" i="12"/>
  <c r="CX228" i="12"/>
  <c r="CT228" i="12"/>
  <c r="CU228" i="12"/>
  <c r="DW228" i="12"/>
  <c r="BZ228" i="12"/>
  <c r="DL228" i="12"/>
  <c r="DJ228" i="12"/>
  <c r="CC228" i="12"/>
  <c r="BR228" i="12"/>
  <c r="DB228" i="12"/>
  <c r="DO228" i="12"/>
  <c r="DD228" i="12"/>
  <c r="BU228" i="12"/>
  <c r="DX228" i="12"/>
  <c r="DG228" i="12"/>
  <c r="DU228" i="12"/>
  <c r="BX228" i="12"/>
  <c r="CD228" i="12"/>
  <c r="DP228" i="12"/>
  <c r="CA228" i="12"/>
  <c r="DM228" i="12"/>
  <c r="DS228" i="12"/>
  <c r="BV228" i="12"/>
  <c r="CZ228" i="12"/>
  <c r="DV228" i="12"/>
  <c r="BY228" i="12"/>
  <c r="DC228" i="12"/>
  <c r="DQ228" i="12"/>
  <c r="DN228" i="12"/>
  <c r="BW228" i="12"/>
  <c r="CB228" i="12"/>
  <c r="BQ228" i="12"/>
  <c r="DI228" i="12"/>
  <c r="BS228" i="12"/>
  <c r="DE228" i="12"/>
  <c r="DF228" i="12"/>
  <c r="DK228" i="12"/>
  <c r="DA228" i="12"/>
  <c r="CY228" i="12"/>
  <c r="DT228" i="12"/>
  <c r="BT228" i="12"/>
  <c r="DR228" i="12"/>
  <c r="CS228" i="12"/>
  <c r="DH228" i="12"/>
  <c r="DY228" i="12"/>
  <c r="CO228" i="12"/>
  <c r="CN228" i="12"/>
  <c r="CM228" i="12"/>
  <c r="CL228" i="12"/>
  <c r="CK228" i="12"/>
  <c r="CI228" i="12"/>
  <c r="CH228" i="12"/>
  <c r="CG228" i="12"/>
  <c r="CF228" i="12"/>
  <c r="DZ171" i="12"/>
  <c r="CT227" i="12"/>
  <c r="DS227" i="12"/>
  <c r="DY227" i="12"/>
  <c r="DH227" i="12"/>
  <c r="CA227" i="12"/>
  <c r="DM227" i="12"/>
  <c r="CS227" i="12"/>
  <c r="DK227" i="12"/>
  <c r="DQ227" i="12"/>
  <c r="CZ227" i="12"/>
  <c r="BS227" i="12"/>
  <c r="DE227" i="12"/>
  <c r="DC227" i="12"/>
  <c r="DI227" i="12"/>
  <c r="CB227" i="12"/>
  <c r="DV227" i="12"/>
  <c r="BY227" i="12"/>
  <c r="BW227" i="12"/>
  <c r="DA227" i="12"/>
  <c r="BT227" i="12"/>
  <c r="DN227" i="12"/>
  <c r="BQ227" i="12"/>
  <c r="CU227" i="12"/>
  <c r="DL227" i="12"/>
  <c r="DJ227" i="12"/>
  <c r="BU227" i="12"/>
  <c r="DO227" i="12"/>
  <c r="BZ227" i="12"/>
  <c r="CW227" i="12"/>
  <c r="CX227" i="12"/>
  <c r="CR227" i="12"/>
  <c r="CO227" i="12"/>
  <c r="DD227" i="12"/>
  <c r="DB227" i="12"/>
  <c r="DX227" i="12"/>
  <c r="DG227" i="12"/>
  <c r="BR227" i="12"/>
  <c r="CC227" i="12"/>
  <c r="DP227" i="12"/>
  <c r="CQ227" i="12"/>
  <c r="DT227" i="12"/>
  <c r="DW227" i="12"/>
  <c r="CV227" i="12"/>
  <c r="CY227" i="12"/>
  <c r="DF227" i="12"/>
  <c r="BX227" i="12"/>
  <c r="DU227" i="12"/>
  <c r="CP227" i="12"/>
  <c r="BV227" i="12"/>
  <c r="DR227" i="12"/>
  <c r="CN227" i="12"/>
  <c r="CM227" i="12"/>
  <c r="CL227" i="12"/>
  <c r="CK227" i="12"/>
  <c r="CJ227" i="12"/>
  <c r="CI227" i="12"/>
  <c r="CH227" i="12"/>
  <c r="CG227" i="12"/>
  <c r="CF227" i="12"/>
  <c r="BM302" i="12"/>
  <c r="CP302" i="12" s="1"/>
  <c r="BM282" i="12"/>
  <c r="BV282" i="12" s="1"/>
  <c r="BM311" i="12"/>
  <c r="BM283" i="12"/>
  <c r="BV283" i="12" s="1"/>
  <c r="BM314" i="12"/>
  <c r="DB314" i="12" s="1"/>
  <c r="DG507" i="14"/>
  <c r="DS507" i="14"/>
  <c r="DO507" i="14"/>
  <c r="CW507" i="14"/>
  <c r="BX507" i="14"/>
  <c r="BV507" i="14"/>
  <c r="CZ507" i="14"/>
  <c r="BS507" i="14"/>
  <c r="DT507" i="14"/>
  <c r="DV507" i="14"/>
  <c r="CO507" i="14"/>
  <c r="CU507" i="14"/>
  <c r="DY507" i="14"/>
  <c r="CR507" i="14"/>
  <c r="DW507" i="14"/>
  <c r="DU507" i="14"/>
  <c r="DK507" i="14"/>
  <c r="CG507" i="14"/>
  <c r="CM507" i="14"/>
  <c r="DA507" i="14"/>
  <c r="CJ507" i="14"/>
  <c r="CI507" i="14"/>
  <c r="DM507" i="14"/>
  <c r="CX507" i="14"/>
  <c r="BY507" i="14"/>
  <c r="CE507" i="14"/>
  <c r="CS507" i="14"/>
  <c r="CB507" i="14"/>
  <c r="DJ507" i="14"/>
  <c r="CP507" i="14"/>
  <c r="BQ507" i="14"/>
  <c r="DZ507" i="14" s="1"/>
  <c r="BW507" i="14"/>
  <c r="CK507" i="14"/>
  <c r="BT507" i="14"/>
  <c r="DL507" i="14"/>
  <c r="CH507" i="14"/>
  <c r="CV507" i="14"/>
  <c r="CT507" i="14"/>
  <c r="CC507" i="14"/>
  <c r="CY507" i="14"/>
  <c r="DN507" i="14"/>
  <c r="DP507" i="14"/>
  <c r="BZ507" i="14"/>
  <c r="CN507" i="14"/>
  <c r="CL507" i="14"/>
  <c r="BU507" i="14"/>
  <c r="CQ507" i="14"/>
  <c r="BR507" i="14"/>
  <c r="CF507" i="14"/>
  <c r="CD507" i="14"/>
  <c r="DQ507" i="14"/>
  <c r="DX507" i="14"/>
  <c r="DR507" i="14"/>
  <c r="CA507" i="14"/>
  <c r="DI507" i="14"/>
  <c r="DH507" i="14"/>
  <c r="DF507" i="14"/>
  <c r="DE507" i="14"/>
  <c r="DD507" i="14"/>
  <c r="CK214" i="12"/>
  <c r="CB214" i="12"/>
  <c r="CH214" i="12"/>
  <c r="CC214" i="12"/>
  <c r="CZ214" i="12"/>
  <c r="DN214" i="12"/>
  <c r="CO214" i="12"/>
  <c r="DC214" i="12"/>
  <c r="DY214" i="12"/>
  <c r="CF214" i="12"/>
  <c r="CE214" i="12"/>
  <c r="CJ214" i="12"/>
  <c r="CR214" i="12"/>
  <c r="DF214" i="12"/>
  <c r="DT214" i="12"/>
  <c r="CU214" i="12"/>
  <c r="DQ214" i="12"/>
  <c r="DW214" i="12"/>
  <c r="CX214" i="12"/>
  <c r="DL214" i="12"/>
  <c r="CM214" i="12"/>
  <c r="DI214" i="12"/>
  <c r="DO214" i="12"/>
  <c r="CP214" i="12"/>
  <c r="DD214" i="12"/>
  <c r="DR214" i="12"/>
  <c r="DA214" i="12"/>
  <c r="CD214" i="12"/>
  <c r="DX214" i="12"/>
  <c r="CY214" i="12"/>
  <c r="DM214" i="12"/>
  <c r="CN214" i="12"/>
  <c r="DB214" i="12"/>
  <c r="DP214" i="12"/>
  <c r="CQ214" i="12"/>
  <c r="DE214" i="12"/>
  <c r="DS214" i="12"/>
  <c r="CT214" i="12"/>
  <c r="CW214" i="12"/>
  <c r="CV214" i="12"/>
  <c r="DH214" i="12"/>
  <c r="DK214" i="12"/>
  <c r="CG214" i="12"/>
  <c r="DJ214" i="12"/>
  <c r="CL214" i="12"/>
  <c r="CI214" i="12"/>
  <c r="DG214" i="12"/>
  <c r="CS214" i="12"/>
  <c r="DU214" i="12"/>
  <c r="DV214" i="12"/>
  <c r="CA214" i="12"/>
  <c r="BZ214" i="12"/>
  <c r="BY214" i="12"/>
  <c r="BX214" i="12"/>
  <c r="BW214" i="12"/>
  <c r="BV214" i="12"/>
  <c r="BU214" i="12"/>
  <c r="BT214" i="12"/>
  <c r="BS214" i="12"/>
  <c r="I10" i="9"/>
  <c r="H10" i="22" s="1"/>
  <c r="DZ421" i="14"/>
  <c r="BR214" i="12"/>
  <c r="BX473" i="14"/>
  <c r="DV473" i="14"/>
  <c r="CU473" i="14"/>
  <c r="DY473" i="14"/>
  <c r="DQ473" i="14"/>
  <c r="DW473" i="14"/>
  <c r="CF473" i="14"/>
  <c r="CH473" i="14"/>
  <c r="DN473" i="14"/>
  <c r="DU473" i="14"/>
  <c r="DL473" i="14"/>
  <c r="CY473" i="14"/>
  <c r="DM473" i="14"/>
  <c r="DF473" i="14"/>
  <c r="DK473" i="14"/>
  <c r="CW473" i="14"/>
  <c r="DO473" i="14"/>
  <c r="DC473" i="14"/>
  <c r="CD473" i="14"/>
  <c r="CN473" i="14"/>
  <c r="CC473" i="14"/>
  <c r="CX473" i="14"/>
  <c r="CZ473" i="14"/>
  <c r="DX473" i="14"/>
  <c r="CV473" i="14"/>
  <c r="CS473" i="14"/>
  <c r="CB473" i="14"/>
  <c r="CI473" i="14"/>
  <c r="DR473" i="14"/>
  <c r="CP473" i="14"/>
  <c r="CO473" i="14"/>
  <c r="DG473" i="14"/>
  <c r="DI473" i="14"/>
  <c r="CJ473" i="14"/>
  <c r="DJ473" i="14"/>
  <c r="BR473" i="14"/>
  <c r="DS473" i="14"/>
  <c r="BS473" i="14"/>
  <c r="CR473" i="14"/>
  <c r="CK473" i="14"/>
  <c r="CE473" i="14"/>
  <c r="CG473" i="14"/>
  <c r="CA473" i="14"/>
  <c r="DB473" i="14"/>
  <c r="DP473" i="14"/>
  <c r="DD473" i="14"/>
  <c r="DT473" i="14"/>
  <c r="DH473" i="14"/>
  <c r="CM473" i="14"/>
  <c r="DE473" i="14"/>
  <c r="CL473" i="14"/>
  <c r="CQ473" i="14"/>
  <c r="DA473" i="14"/>
  <c r="BQ473" i="14"/>
  <c r="CT473" i="14"/>
  <c r="BZ473" i="14"/>
  <c r="BY473" i="14"/>
  <c r="BW473" i="14"/>
  <c r="BV473" i="14"/>
  <c r="DB237" i="12"/>
  <c r="DF237" i="12"/>
  <c r="DH237" i="12"/>
  <c r="DG237" i="12"/>
  <c r="CZ237" i="12"/>
  <c r="DE237" i="12"/>
  <c r="DD237" i="12"/>
  <c r="CY237" i="12"/>
  <c r="DC237" i="12"/>
  <c r="BX237" i="12"/>
  <c r="DI237" i="12"/>
  <c r="BT237" i="12"/>
  <c r="CG237" i="12"/>
  <c r="CM237" i="12"/>
  <c r="DR237" i="12"/>
  <c r="CK237" i="12"/>
  <c r="BY237" i="12"/>
  <c r="DN237" i="12"/>
  <c r="DW237" i="12"/>
  <c r="DJ237" i="12"/>
  <c r="CC237" i="12"/>
  <c r="DO237" i="12"/>
  <c r="BQ237" i="12"/>
  <c r="CH237" i="12"/>
  <c r="CL237" i="12"/>
  <c r="BU237" i="12"/>
  <c r="CI237" i="12"/>
  <c r="BZ237" i="12"/>
  <c r="DK237" i="12"/>
  <c r="DT237" i="12"/>
  <c r="BV237" i="12"/>
  <c r="DP237" i="12"/>
  <c r="BS237" i="12"/>
  <c r="BR237" i="12"/>
  <c r="DL237" i="12"/>
  <c r="CJ237" i="12"/>
  <c r="DV237" i="12"/>
  <c r="DA237" i="12"/>
  <c r="DY237" i="12"/>
  <c r="DU237" i="12"/>
  <c r="BW237" i="12"/>
  <c r="CF237" i="12"/>
  <c r="DS237" i="12"/>
  <c r="CE237" i="12"/>
  <c r="DM237" i="12"/>
  <c r="CD237" i="12"/>
  <c r="DX237" i="12"/>
  <c r="DQ237" i="12"/>
  <c r="CB237" i="12"/>
  <c r="CA237" i="12"/>
  <c r="CX237" i="12"/>
  <c r="CW237" i="12"/>
  <c r="CV237" i="12"/>
  <c r="CU237" i="12"/>
  <c r="CT237" i="12"/>
  <c r="CS237" i="12"/>
  <c r="CR237" i="12"/>
  <c r="CQ237" i="12"/>
  <c r="CP237" i="12"/>
  <c r="CI487" i="14"/>
  <c r="DD492" i="14"/>
  <c r="CF492" i="14"/>
  <c r="DX492" i="14"/>
  <c r="BR492" i="14"/>
  <c r="CG492" i="14"/>
  <c r="BU492" i="14"/>
  <c r="DG492" i="14"/>
  <c r="BX492" i="14"/>
  <c r="DP492" i="14"/>
  <c r="DW492" i="14"/>
  <c r="DQ492" i="14"/>
  <c r="CA492" i="14"/>
  <c r="CZ492" i="14"/>
  <c r="CY492" i="14"/>
  <c r="DS492" i="14"/>
  <c r="DH492" i="14"/>
  <c r="CC492" i="14"/>
  <c r="BV492" i="14"/>
  <c r="BS492" i="14"/>
  <c r="CW492" i="14"/>
  <c r="DK492" i="14"/>
  <c r="CJ492" i="14"/>
  <c r="BQ492" i="14"/>
  <c r="CL492" i="14"/>
  <c r="DM492" i="14"/>
  <c r="DE492" i="14"/>
  <c r="CV492" i="14"/>
  <c r="DV492" i="14"/>
  <c r="CE492" i="14"/>
  <c r="CB492" i="14"/>
  <c r="DO492" i="14"/>
  <c r="DU492" i="14"/>
  <c r="CU492" i="14"/>
  <c r="DN492" i="14"/>
  <c r="BW492" i="14"/>
  <c r="BT492" i="14"/>
  <c r="CK492" i="14"/>
  <c r="CI492" i="14"/>
  <c r="CX492" i="14"/>
  <c r="DC492" i="14"/>
  <c r="CT492" i="14"/>
  <c r="DF492" i="14"/>
  <c r="DB492" i="14"/>
  <c r="DT492" i="14"/>
  <c r="DR492" i="14"/>
  <c r="DY492" i="14"/>
  <c r="BY492" i="14"/>
  <c r="DI492" i="14"/>
  <c r="DA492" i="14"/>
  <c r="DL492" i="14"/>
  <c r="DJ492" i="14"/>
  <c r="CD492" i="14"/>
  <c r="BZ492" i="14"/>
  <c r="CH492" i="14"/>
  <c r="CS492" i="14"/>
  <c r="CR492" i="14"/>
  <c r="CQ492" i="14"/>
  <c r="CP492" i="14"/>
  <c r="CO492" i="14"/>
  <c r="CY244" i="12"/>
  <c r="DJ244" i="12"/>
  <c r="DO244" i="12"/>
  <c r="DI244" i="12"/>
  <c r="DN244" i="12"/>
  <c r="DG244" i="12"/>
  <c r="DH244" i="12"/>
  <c r="DM244" i="12"/>
  <c r="BT244" i="12"/>
  <c r="CH244" i="12"/>
  <c r="DT244" i="12"/>
  <c r="DR244" i="12"/>
  <c r="CK244" i="12"/>
  <c r="DW244" i="12"/>
  <c r="BZ244" i="12"/>
  <c r="CN244" i="12"/>
  <c r="CT244" i="12"/>
  <c r="CC244" i="12"/>
  <c r="CQ244" i="12"/>
  <c r="BR244" i="12"/>
  <c r="CF244" i="12"/>
  <c r="CL244" i="12"/>
  <c r="BU244" i="12"/>
  <c r="DK244" i="12"/>
  <c r="DX244" i="12"/>
  <c r="CI244" i="12"/>
  <c r="DU244" i="12"/>
  <c r="BX244" i="12"/>
  <c r="CD244" i="12"/>
  <c r="CR244" i="12"/>
  <c r="BS244" i="12"/>
  <c r="CG244" i="12"/>
  <c r="CM244" i="12"/>
  <c r="DY244" i="12"/>
  <c r="DF244" i="12"/>
  <c r="DL244" i="12"/>
  <c r="CJ244" i="12"/>
  <c r="DV244" i="12"/>
  <c r="BY244" i="12"/>
  <c r="CE244" i="12"/>
  <c r="DQ244" i="12"/>
  <c r="DS244" i="12"/>
  <c r="CA244" i="12"/>
  <c r="BW244" i="12"/>
  <c r="DP244" i="12"/>
  <c r="BV244" i="12"/>
  <c r="CB244" i="12"/>
  <c r="CS244" i="12"/>
  <c r="CP244" i="12"/>
  <c r="BQ244" i="12"/>
  <c r="CO244" i="12"/>
  <c r="DE244" i="12"/>
  <c r="DD244" i="12"/>
  <c r="DC244" i="12"/>
  <c r="DB244" i="12"/>
  <c r="DA244" i="12"/>
  <c r="CZ244" i="12"/>
  <c r="CX244" i="12"/>
  <c r="CW244" i="12"/>
  <c r="BQ466" i="12"/>
  <c r="DZ466" i="12" s="1"/>
  <c r="CD466" i="12"/>
  <c r="CA466" i="12"/>
  <c r="BY466" i="12"/>
  <c r="CG466" i="12"/>
  <c r="CS466" i="12"/>
  <c r="DT466" i="12"/>
  <c r="DR466" i="12"/>
  <c r="DU466" i="12"/>
  <c r="DW466" i="12"/>
  <c r="BX466" i="12"/>
  <c r="CX466" i="12"/>
  <c r="CO466" i="12"/>
  <c r="CF466" i="12"/>
  <c r="CY466" i="12"/>
  <c r="CQ466" i="12"/>
  <c r="DD466" i="12"/>
  <c r="CE466" i="12"/>
  <c r="CK466" i="12"/>
  <c r="DJ466" i="12"/>
  <c r="DC466" i="12"/>
  <c r="DB466" i="12"/>
  <c r="CM466" i="12"/>
  <c r="DX466" i="12"/>
  <c r="DV466" i="12"/>
  <c r="DH466" i="12"/>
  <c r="DN466" i="12"/>
  <c r="CC466" i="12"/>
  <c r="DS466" i="12"/>
  <c r="DY466" i="12"/>
  <c r="CI466" i="12"/>
  <c r="CP466" i="12"/>
  <c r="DP466" i="12"/>
  <c r="CN466" i="12"/>
  <c r="DM466" i="12"/>
  <c r="CW466" i="12"/>
  <c r="CH466" i="12"/>
  <c r="DO466" i="12"/>
  <c r="DL466" i="12"/>
  <c r="BZ466" i="12"/>
  <c r="CB466" i="12"/>
  <c r="DQ466" i="12"/>
  <c r="CZ466" i="12"/>
  <c r="DE466" i="12"/>
  <c r="CL466" i="12"/>
  <c r="CV466" i="12"/>
  <c r="DG466" i="12"/>
  <c r="DA466" i="12"/>
  <c r="DI466" i="12"/>
  <c r="CR466" i="12"/>
  <c r="CU466" i="12"/>
  <c r="DK466" i="12"/>
  <c r="CT466" i="12"/>
  <c r="DF466" i="12"/>
  <c r="CJ466" i="12"/>
  <c r="BW466" i="12"/>
  <c r="BV466" i="12"/>
  <c r="BU466" i="12"/>
  <c r="BT466" i="12"/>
  <c r="BS466" i="12"/>
  <c r="DB234" i="12"/>
  <c r="CZ234" i="12"/>
  <c r="DE234" i="12"/>
  <c r="BR234" i="12"/>
  <c r="CE234" i="12"/>
  <c r="DH234" i="12"/>
  <c r="BV234" i="12"/>
  <c r="CF234" i="12"/>
  <c r="DC234" i="12"/>
  <c r="DD234" i="12"/>
  <c r="DU234" i="12"/>
  <c r="BW234" i="12"/>
  <c r="CB234" i="12"/>
  <c r="DP234" i="12"/>
  <c r="DJ234" i="12"/>
  <c r="DM234" i="12"/>
  <c r="DY234" i="12"/>
  <c r="DW234" i="12"/>
  <c r="CJ234" i="12"/>
  <c r="CD234" i="12"/>
  <c r="CV234" i="12"/>
  <c r="CY234" i="12"/>
  <c r="DV234" i="12"/>
  <c r="CG234" i="12"/>
  <c r="DQ234" i="12"/>
  <c r="DG234" i="12"/>
  <c r="BT234" i="12"/>
  <c r="DF234" i="12"/>
  <c r="BQ234" i="12"/>
  <c r="CC234" i="12"/>
  <c r="DT234" i="12"/>
  <c r="CI234" i="12"/>
  <c r="CW234" i="12"/>
  <c r="CH234" i="12"/>
  <c r="DS234" i="12"/>
  <c r="BX234" i="12"/>
  <c r="BS234" i="12"/>
  <c r="BU234" i="12"/>
  <c r="BY234" i="12"/>
  <c r="CA234" i="12"/>
  <c r="DK234" i="12"/>
  <c r="DI234" i="12"/>
  <c r="BZ234" i="12"/>
  <c r="DX234" i="12"/>
  <c r="CX234" i="12"/>
  <c r="DL234" i="12"/>
  <c r="DA234" i="12"/>
  <c r="DR234" i="12"/>
  <c r="DN234" i="12"/>
  <c r="DO234" i="12"/>
  <c r="CU234" i="12"/>
  <c r="CT234" i="12"/>
  <c r="CS234" i="12"/>
  <c r="CR234" i="12"/>
  <c r="CQ234" i="12"/>
  <c r="CP234" i="12"/>
  <c r="CO234" i="12"/>
  <c r="CN234" i="12"/>
  <c r="CM234" i="12"/>
  <c r="CA477" i="14"/>
  <c r="CQ477" i="14"/>
  <c r="DQ477" i="14"/>
  <c r="CX477" i="14"/>
  <c r="DP477" i="14"/>
  <c r="DW477" i="14"/>
  <c r="DU477" i="14"/>
  <c r="CJ477" i="14"/>
  <c r="CP477" i="14"/>
  <c r="DI477" i="14"/>
  <c r="BR477" i="14"/>
  <c r="CZ477" i="14"/>
  <c r="DG477" i="14"/>
  <c r="CV477" i="14"/>
  <c r="CR477" i="14"/>
  <c r="CM477" i="14"/>
  <c r="DR477" i="14"/>
  <c r="DA477" i="14"/>
  <c r="DS477" i="14"/>
  <c r="BQ477" i="14"/>
  <c r="DT477" i="14"/>
  <c r="CI477" i="14"/>
  <c r="CL477" i="14"/>
  <c r="CN477" i="14"/>
  <c r="DJ477" i="14"/>
  <c r="CS477" i="14"/>
  <c r="DE477" i="14"/>
  <c r="DO477" i="14"/>
  <c r="DC477" i="14"/>
  <c r="CK477" i="14"/>
  <c r="DB477" i="14"/>
  <c r="BU477" i="14"/>
  <c r="BS477" i="14"/>
  <c r="CW477" i="14"/>
  <c r="BT477" i="14"/>
  <c r="CO477" i="14"/>
  <c r="CT477" i="14"/>
  <c r="DV477" i="14"/>
  <c r="DX477" i="14"/>
  <c r="DK477" i="14"/>
  <c r="DD477" i="14"/>
  <c r="CE477" i="14"/>
  <c r="CF477" i="14"/>
  <c r="BV477" i="14"/>
  <c r="DN477" i="14"/>
  <c r="DL477" i="14"/>
  <c r="CU477" i="14"/>
  <c r="BW477" i="14"/>
  <c r="CH477" i="14"/>
  <c r="DY477" i="14"/>
  <c r="DF477" i="14"/>
  <c r="CY477" i="14"/>
  <c r="DH477" i="14"/>
  <c r="CG477" i="14"/>
  <c r="DM477" i="14"/>
  <c r="CD477" i="14"/>
  <c r="CC477" i="14"/>
  <c r="CB477" i="14"/>
  <c r="BZ477" i="14"/>
  <c r="BM297" i="12"/>
  <c r="CK297" i="12" s="1"/>
  <c r="AD10" i="9"/>
  <c r="AC10" i="22" s="1"/>
  <c r="DZ409" i="14"/>
  <c r="AF22" i="9"/>
  <c r="AR22" i="9"/>
  <c r="CN486" i="14"/>
  <c r="DA486" i="14"/>
  <c r="DQ486" i="14"/>
  <c r="BR486" i="14"/>
  <c r="DP486" i="14"/>
  <c r="DY486" i="14"/>
  <c r="BW486" i="14"/>
  <c r="CR486" i="14"/>
  <c r="CV486" i="14"/>
  <c r="DV486" i="14"/>
  <c r="DI486" i="14"/>
  <c r="DU486" i="14"/>
  <c r="DD486" i="14"/>
  <c r="DO486" i="14"/>
  <c r="DS486" i="14"/>
  <c r="CC486" i="14"/>
  <c r="DG486" i="14"/>
  <c r="CE486" i="14"/>
  <c r="DK486" i="14"/>
  <c r="DR486" i="14"/>
  <c r="BU486" i="14"/>
  <c r="BT486" i="14"/>
  <c r="BQ486" i="14"/>
  <c r="CB486" i="14"/>
  <c r="DJ486" i="14"/>
  <c r="DX486" i="14"/>
  <c r="DT486" i="14"/>
  <c r="DM486" i="14"/>
  <c r="DH486" i="14"/>
  <c r="CZ486" i="14"/>
  <c r="CX486" i="14"/>
  <c r="CU486" i="14"/>
  <c r="CO486" i="14"/>
  <c r="DB486" i="14"/>
  <c r="DN486" i="14"/>
  <c r="DE486" i="14"/>
  <c r="CA486" i="14"/>
  <c r="BX486" i="14"/>
  <c r="CQ486" i="14"/>
  <c r="CW486" i="14"/>
  <c r="CD486" i="14"/>
  <c r="DF486" i="14"/>
  <c r="CF486" i="14"/>
  <c r="DL486" i="14"/>
  <c r="DW486" i="14"/>
  <c r="CS486" i="14"/>
  <c r="BZ486" i="14"/>
  <c r="BS486" i="14"/>
  <c r="BY486" i="14"/>
  <c r="CT486" i="14"/>
  <c r="DC486" i="14"/>
  <c r="CY486" i="14"/>
  <c r="CP486" i="14"/>
  <c r="BV486" i="14"/>
  <c r="CM486" i="14"/>
  <c r="CL486" i="14"/>
  <c r="CK486" i="14"/>
  <c r="CJ486" i="14"/>
  <c r="CI486" i="14"/>
  <c r="DE250" i="12"/>
  <c r="DP250" i="12"/>
  <c r="DU250" i="12"/>
  <c r="DN250" i="12"/>
  <c r="BT250" i="12"/>
  <c r="CX250" i="12"/>
  <c r="BY250" i="12"/>
  <c r="CE250" i="12"/>
  <c r="CK250" i="12"/>
  <c r="DR250" i="12"/>
  <c r="DS250" i="12"/>
  <c r="DW250" i="12"/>
  <c r="CP250" i="12"/>
  <c r="BQ250" i="12"/>
  <c r="DZ250" i="12" s="1"/>
  <c r="BW250" i="12"/>
  <c r="CC250" i="12"/>
  <c r="DM250" i="12"/>
  <c r="CY250" i="12"/>
  <c r="CH250" i="12"/>
  <c r="CV250" i="12"/>
  <c r="CT250" i="12"/>
  <c r="BU250" i="12"/>
  <c r="DO250" i="12"/>
  <c r="DX250" i="12"/>
  <c r="CQ250" i="12"/>
  <c r="BZ250" i="12"/>
  <c r="CN250" i="12"/>
  <c r="CL250" i="12"/>
  <c r="CR250" i="12"/>
  <c r="CA250" i="12"/>
  <c r="CW250" i="12"/>
  <c r="BX250" i="12"/>
  <c r="BV250" i="12"/>
  <c r="DT250" i="12"/>
  <c r="CJ250" i="12"/>
  <c r="BS250" i="12"/>
  <c r="CO250" i="12"/>
  <c r="CU250" i="12"/>
  <c r="DY250" i="12"/>
  <c r="CF250" i="12"/>
  <c r="DL250" i="12"/>
  <c r="CG250" i="12"/>
  <c r="CM250" i="12"/>
  <c r="CZ250" i="12"/>
  <c r="CD250" i="12"/>
  <c r="CI250" i="12"/>
  <c r="CB250" i="12"/>
  <c r="CS250" i="12"/>
  <c r="DV250" i="12"/>
  <c r="BR250" i="12"/>
  <c r="DQ250" i="12"/>
  <c r="DK250" i="12"/>
  <c r="DJ250" i="12"/>
  <c r="DI250" i="12"/>
  <c r="DH250" i="12"/>
  <c r="DG250" i="12"/>
  <c r="DF250" i="12"/>
  <c r="DD250" i="12"/>
  <c r="DC250" i="12"/>
  <c r="DZ436" i="14"/>
  <c r="BM277" i="12"/>
  <c r="BQ277" i="12" s="1"/>
  <c r="DZ180" i="12"/>
  <c r="CW245" i="12"/>
  <c r="DZ225" i="12"/>
  <c r="DZ416" i="14"/>
  <c r="DZ425" i="14"/>
  <c r="DZ176" i="12"/>
  <c r="DZ174" i="12"/>
  <c r="CI484" i="14"/>
  <c r="CT484" i="14"/>
  <c r="CP484" i="14"/>
  <c r="CY484" i="14"/>
  <c r="CN484" i="14"/>
  <c r="CQ484" i="14"/>
  <c r="CU484" i="14"/>
  <c r="CO484" i="14"/>
  <c r="CV484" i="14"/>
  <c r="DB484" i="14"/>
  <c r="DN484" i="14"/>
  <c r="DG484" i="14"/>
  <c r="BS484" i="14"/>
  <c r="DP484" i="14"/>
  <c r="CD484" i="14"/>
  <c r="DF484" i="14"/>
  <c r="BW484" i="14"/>
  <c r="DM484" i="14"/>
  <c r="DD484" i="14"/>
  <c r="BV484" i="14"/>
  <c r="BZ484" i="14"/>
  <c r="DS484" i="14"/>
  <c r="CZ484" i="14"/>
  <c r="BT484" i="14"/>
  <c r="CR484" i="14"/>
  <c r="DY484" i="14"/>
  <c r="BR484" i="14"/>
  <c r="DE484" i="14"/>
  <c r="CB484" i="14"/>
  <c r="DW484" i="14"/>
  <c r="DQ484" i="14"/>
  <c r="DU484" i="14"/>
  <c r="BU484" i="14"/>
  <c r="BQ484" i="14"/>
  <c r="DX484" i="14"/>
  <c r="CW484" i="14"/>
  <c r="DI484" i="14"/>
  <c r="DH484" i="14"/>
  <c r="DO484" i="14"/>
  <c r="DL484" i="14"/>
  <c r="BY484" i="14"/>
  <c r="CX484" i="14"/>
  <c r="DR484" i="14"/>
  <c r="DA484" i="14"/>
  <c r="BX484" i="14"/>
  <c r="DC484" i="14"/>
  <c r="DK484" i="14"/>
  <c r="CS484" i="14"/>
  <c r="DJ484" i="14"/>
  <c r="CM484" i="14"/>
  <c r="DV484" i="14"/>
  <c r="DT484" i="14"/>
  <c r="CC484" i="14"/>
  <c r="CA484" i="14"/>
  <c r="CL484" i="14"/>
  <c r="CK484" i="14"/>
  <c r="CJ484" i="14"/>
  <c r="CH484" i="14"/>
  <c r="CG484" i="14"/>
  <c r="BM318" i="12"/>
  <c r="DE318" i="12" s="1"/>
  <c r="BM298" i="12"/>
  <c r="CK298" i="12" s="1"/>
  <c r="BM308" i="12"/>
  <c r="CV308" i="12" s="1"/>
  <c r="BM299" i="12"/>
  <c r="CL299" i="12" s="1"/>
  <c r="BM292" i="12"/>
  <c r="CE292" i="12" s="1"/>
  <c r="CB222" i="12"/>
  <c r="CK222" i="12"/>
  <c r="DP222" i="12"/>
  <c r="BS222" i="12"/>
  <c r="DE222" i="12"/>
  <c r="DS222" i="12"/>
  <c r="CT222" i="12"/>
  <c r="CN222" i="12"/>
  <c r="DH222" i="12"/>
  <c r="DV222" i="12"/>
  <c r="CW222" i="12"/>
  <c r="DK222" i="12"/>
  <c r="BV222" i="12"/>
  <c r="CZ222" i="12"/>
  <c r="DN222" i="12"/>
  <c r="BQ222" i="12"/>
  <c r="DC222" i="12"/>
  <c r="DY222" i="12"/>
  <c r="BT222" i="12"/>
  <c r="DF222" i="12"/>
  <c r="DT222" i="12"/>
  <c r="CU222" i="12"/>
  <c r="DQ222" i="12"/>
  <c r="CM222" i="12"/>
  <c r="DO222" i="12"/>
  <c r="BR222" i="12"/>
  <c r="DD222" i="12"/>
  <c r="DR222" i="12"/>
  <c r="DA222" i="12"/>
  <c r="CP222" i="12"/>
  <c r="CQ222" i="12"/>
  <c r="CV222" i="12"/>
  <c r="BU222" i="12"/>
  <c r="CO222" i="12"/>
  <c r="CJ222" i="12"/>
  <c r="DG222" i="12"/>
  <c r="DU222" i="12"/>
  <c r="DJ222" i="12"/>
  <c r="DL222" i="12"/>
  <c r="DW222" i="12"/>
  <c r="CS222" i="12"/>
  <c r="BX222" i="12"/>
  <c r="DM222" i="12"/>
  <c r="BW222" i="12"/>
  <c r="DX222" i="12"/>
  <c r="DB222" i="12"/>
  <c r="DI222" i="12"/>
  <c r="CY222" i="12"/>
  <c r="CL222" i="12"/>
  <c r="CX222" i="12"/>
  <c r="CR222" i="12"/>
  <c r="CI222" i="12"/>
  <c r="CH222" i="12"/>
  <c r="CG222" i="12"/>
  <c r="CF222" i="12"/>
  <c r="CE222" i="12"/>
  <c r="CD222" i="12"/>
  <c r="CC222" i="12"/>
  <c r="CA222" i="12"/>
  <c r="BS471" i="14"/>
  <c r="DZ412" i="14"/>
  <c r="DZ155" i="12"/>
  <c r="DF254" i="12"/>
  <c r="BY477" i="14"/>
  <c r="CR496" i="14"/>
  <c r="BT339" i="12"/>
  <c r="CF339" i="12"/>
  <c r="CE339" i="12"/>
  <c r="CD339" i="12"/>
  <c r="CC339" i="12"/>
  <c r="DL339" i="12"/>
  <c r="CM339" i="12"/>
  <c r="DH339" i="12"/>
  <c r="CQ339" i="12"/>
  <c r="DY339" i="12"/>
  <c r="DE339" i="12"/>
  <c r="DD339" i="12"/>
  <c r="DR339" i="12"/>
  <c r="CZ339" i="12"/>
  <c r="CI339" i="12"/>
  <c r="CS339" i="12"/>
  <c r="DA339" i="12"/>
  <c r="CV339" i="12"/>
  <c r="DJ339" i="12"/>
  <c r="CR339" i="12"/>
  <c r="DV339" i="12"/>
  <c r="DU339" i="12"/>
  <c r="CG339" i="12"/>
  <c r="CN339" i="12"/>
  <c r="DB339" i="12"/>
  <c r="CJ339" i="12"/>
  <c r="DN339" i="12"/>
  <c r="CO339" i="12"/>
  <c r="CA339" i="12"/>
  <c r="DS339" i="12"/>
  <c r="CT339" i="12"/>
  <c r="DW339" i="12"/>
  <c r="DF339" i="12"/>
  <c r="DQ339" i="12"/>
  <c r="BY339" i="12"/>
  <c r="DK339" i="12"/>
  <c r="CL339" i="12"/>
  <c r="DO339" i="12"/>
  <c r="CX339" i="12"/>
  <c r="CK339" i="12"/>
  <c r="DT339" i="12"/>
  <c r="CW339" i="12"/>
  <c r="DC339" i="12"/>
  <c r="DM339" i="12"/>
  <c r="CU339" i="12"/>
  <c r="DI339" i="12"/>
  <c r="DX339" i="12"/>
  <c r="BZ339" i="12"/>
  <c r="CH339" i="12"/>
  <c r="DP339" i="12"/>
  <c r="DG339" i="12"/>
  <c r="CB339" i="12"/>
  <c r="CY339" i="12"/>
  <c r="CP339" i="12"/>
  <c r="BX339" i="12"/>
  <c r="BW339" i="12"/>
  <c r="BV339" i="12"/>
  <c r="BU339" i="12"/>
  <c r="BS339" i="12"/>
  <c r="BR339" i="12"/>
  <c r="CB402" i="12"/>
  <c r="CE402" i="12"/>
  <c r="CC402" i="12"/>
  <c r="CD402" i="12"/>
  <c r="BZ402" i="12"/>
  <c r="CN402" i="12"/>
  <c r="DB402" i="12"/>
  <c r="CJ402" i="12"/>
  <c r="DN402" i="12"/>
  <c r="CO402" i="12"/>
  <c r="BX402" i="12"/>
  <c r="DO402" i="12"/>
  <c r="DS402" i="12"/>
  <c r="CT402" i="12"/>
  <c r="DW402" i="12"/>
  <c r="DF402" i="12"/>
  <c r="DQ402" i="12"/>
  <c r="CG402" i="12"/>
  <c r="CL402" i="12"/>
  <c r="CK402" i="12"/>
  <c r="DK402" i="12"/>
  <c r="CX402" i="12"/>
  <c r="CR402" i="12"/>
  <c r="CA402" i="12"/>
  <c r="BY402" i="12"/>
  <c r="DC402" i="12"/>
  <c r="DX402" i="12"/>
  <c r="DG402" i="12"/>
  <c r="CP402" i="12"/>
  <c r="DM402" i="12"/>
  <c r="CV402" i="12"/>
  <c r="DU402" i="12"/>
  <c r="DT402" i="12"/>
  <c r="CU402" i="12"/>
  <c r="DP402" i="12"/>
  <c r="CY402" i="12"/>
  <c r="CH402" i="12"/>
  <c r="DI402" i="12"/>
  <c r="DV402" i="12"/>
  <c r="DL402" i="12"/>
  <c r="CM402" i="12"/>
  <c r="DH402" i="12"/>
  <c r="CQ402" i="12"/>
  <c r="DY402" i="12"/>
  <c r="DE402" i="12"/>
  <c r="DJ402" i="12"/>
  <c r="DD402" i="12"/>
  <c r="DR402" i="12"/>
  <c r="CZ402" i="12"/>
  <c r="CI402" i="12"/>
  <c r="CS402" i="12"/>
  <c r="DA402" i="12"/>
  <c r="CF402" i="12"/>
  <c r="CW402" i="12"/>
  <c r="BW402" i="12"/>
  <c r="BV402" i="12"/>
  <c r="BU402" i="12"/>
  <c r="BT402" i="12"/>
  <c r="BS402" i="12"/>
  <c r="BR402" i="12"/>
  <c r="CH219" i="12"/>
  <c r="CI219" i="12"/>
  <c r="CM219" i="12"/>
  <c r="CL219" i="12"/>
  <c r="CP219" i="12"/>
  <c r="CO219" i="12"/>
  <c r="CG219" i="12"/>
  <c r="DC219" i="12"/>
  <c r="DI219" i="12"/>
  <c r="CR219" i="12"/>
  <c r="DV219" i="12"/>
  <c r="CW219" i="12"/>
  <c r="BT219" i="12"/>
  <c r="CU219" i="12"/>
  <c r="DA219" i="12"/>
  <c r="DN219" i="12"/>
  <c r="BQ219" i="12"/>
  <c r="CJ219" i="12"/>
  <c r="DT219" i="12"/>
  <c r="DR219" i="12"/>
  <c r="CS219" i="12"/>
  <c r="DW219" i="12"/>
  <c r="DF219" i="12"/>
  <c r="CK219" i="12"/>
  <c r="DL219" i="12"/>
  <c r="DJ219" i="12"/>
  <c r="BU219" i="12"/>
  <c r="DO219" i="12"/>
  <c r="CX219" i="12"/>
  <c r="CV219" i="12"/>
  <c r="CT219" i="12"/>
  <c r="DP219" i="12"/>
  <c r="CY219" i="12"/>
  <c r="DU219" i="12"/>
  <c r="DY219" i="12"/>
  <c r="CQ219" i="12"/>
  <c r="DS219" i="12"/>
  <c r="DH219" i="12"/>
  <c r="DM219" i="12"/>
  <c r="CN219" i="12"/>
  <c r="DG219" i="12"/>
  <c r="BR219" i="12"/>
  <c r="BS219" i="12"/>
  <c r="DD219" i="12"/>
  <c r="DK219" i="12"/>
  <c r="DE219" i="12"/>
  <c r="DB219" i="12"/>
  <c r="CZ219" i="12"/>
  <c r="DQ219" i="12"/>
  <c r="DX219" i="12"/>
  <c r="CF219" i="12"/>
  <c r="CE219" i="12"/>
  <c r="CD219" i="12"/>
  <c r="CC219" i="12"/>
  <c r="CB219" i="12"/>
  <c r="CA219" i="12"/>
  <c r="BZ219" i="12"/>
  <c r="BY219" i="12"/>
  <c r="BX219" i="12"/>
  <c r="DZ433" i="14"/>
  <c r="BM278" i="12"/>
  <c r="BQ278" i="12" s="1"/>
  <c r="DZ473" i="13"/>
  <c r="AK28" i="9"/>
  <c r="AJ28" i="22" s="1"/>
  <c r="M28" i="9"/>
  <c r="L28" i="22" s="1"/>
  <c r="DZ434" i="14"/>
  <c r="AN503" i="12"/>
  <c r="M476" i="12"/>
  <c r="D467" i="12"/>
  <c r="H471" i="12"/>
  <c r="AK500" i="12"/>
  <c r="AJ499" i="12"/>
  <c r="J473" i="12"/>
  <c r="AH497" i="12"/>
  <c r="AE494" i="12"/>
  <c r="AI498" i="12"/>
  <c r="I472" i="12"/>
  <c r="AR507" i="12"/>
  <c r="AT509" i="12"/>
  <c r="K474" i="12"/>
  <c r="AQ506" i="12"/>
  <c r="W486" i="12"/>
  <c r="AL501" i="12"/>
  <c r="AC492" i="12"/>
  <c r="Y488" i="12"/>
  <c r="AP505" i="12"/>
  <c r="L475" i="12"/>
  <c r="V485" i="12"/>
  <c r="AU510" i="12"/>
  <c r="F469" i="12"/>
  <c r="G470" i="12"/>
  <c r="AB491" i="12"/>
  <c r="AO504" i="12"/>
  <c r="X487" i="12"/>
  <c r="AD493" i="12"/>
  <c r="E468" i="12"/>
  <c r="AA490" i="12"/>
  <c r="O478" i="12"/>
  <c r="N477" i="12"/>
  <c r="Q480" i="12"/>
  <c r="S482" i="12"/>
  <c r="P479" i="12"/>
  <c r="R481" i="12"/>
  <c r="T483" i="12"/>
  <c r="AM502" i="12"/>
  <c r="AF495" i="12"/>
  <c r="U484" i="12"/>
  <c r="AG496" i="12"/>
  <c r="Z489" i="12"/>
  <c r="DL500" i="14"/>
  <c r="DD500" i="14"/>
  <c r="DB500" i="14"/>
  <c r="BR500" i="14"/>
  <c r="CF500" i="14"/>
  <c r="DQ500" i="14"/>
  <c r="BS500" i="14"/>
  <c r="DP500" i="14"/>
  <c r="DE500" i="14"/>
  <c r="DN500" i="14"/>
  <c r="DI500" i="14"/>
  <c r="DU500" i="14"/>
  <c r="BX500" i="14"/>
  <c r="CS500" i="14"/>
  <c r="CJ500" i="14"/>
  <c r="CQ500" i="14"/>
  <c r="DM500" i="14"/>
  <c r="CO500" i="14"/>
  <c r="DR500" i="14"/>
  <c r="CK500" i="14"/>
  <c r="DX500" i="14"/>
  <c r="CE500" i="14"/>
  <c r="DC500" i="14"/>
  <c r="DH500" i="14"/>
  <c r="CG500" i="14"/>
  <c r="CT500" i="14"/>
  <c r="CC500" i="14"/>
  <c r="CI500" i="14"/>
  <c r="CA500" i="14"/>
  <c r="DK500" i="14"/>
  <c r="DV500" i="14"/>
  <c r="BY500" i="14"/>
  <c r="CL500" i="14"/>
  <c r="BU500" i="14"/>
  <c r="DS500" i="14"/>
  <c r="DJ500" i="14"/>
  <c r="DG500" i="14"/>
  <c r="CP500" i="14"/>
  <c r="BQ500" i="14"/>
  <c r="CD500" i="14"/>
  <c r="CR500" i="14"/>
  <c r="CB500" i="14"/>
  <c r="DO500" i="14"/>
  <c r="DF500" i="14"/>
  <c r="CH500" i="14"/>
  <c r="DT500" i="14"/>
  <c r="BV500" i="14"/>
  <c r="BW500" i="14"/>
  <c r="DW500" i="14"/>
  <c r="BZ500" i="14"/>
  <c r="CN500" i="14"/>
  <c r="DY500" i="14"/>
  <c r="CM500" i="14"/>
  <c r="BT500" i="14"/>
  <c r="DA500" i="14"/>
  <c r="CZ500" i="14"/>
  <c r="CY500" i="14"/>
  <c r="CX500" i="14"/>
  <c r="CW500" i="14"/>
  <c r="CL234" i="12"/>
  <c r="DW509" i="14"/>
  <c r="DK509" i="14"/>
  <c r="CO509" i="14"/>
  <c r="DC509" i="14"/>
  <c r="CD509" i="14"/>
  <c r="CZ509" i="14"/>
  <c r="CA509" i="14"/>
  <c r="DL509" i="14"/>
  <c r="DU509" i="14"/>
  <c r="CG509" i="14"/>
  <c r="CU509" i="14"/>
  <c r="BV509" i="14"/>
  <c r="CR509" i="14"/>
  <c r="CI509" i="14"/>
  <c r="DV509" i="14"/>
  <c r="CX509" i="14"/>
  <c r="BY509" i="14"/>
  <c r="CM509" i="14"/>
  <c r="DY509" i="14"/>
  <c r="CJ509" i="14"/>
  <c r="DO509" i="14"/>
  <c r="DQ509" i="14"/>
  <c r="CP509" i="14"/>
  <c r="BQ509" i="14"/>
  <c r="DZ509" i="14" s="1"/>
  <c r="CE509" i="14"/>
  <c r="DA509" i="14"/>
  <c r="CB509" i="14"/>
  <c r="DP509" i="14"/>
  <c r="DT509" i="14"/>
  <c r="DM509" i="14"/>
  <c r="CH509" i="14"/>
  <c r="CV509" i="14"/>
  <c r="BW509" i="14"/>
  <c r="CS509" i="14"/>
  <c r="BT509" i="14"/>
  <c r="DX509" i="14"/>
  <c r="DN509" i="14"/>
  <c r="BZ509" i="14"/>
  <c r="CN509" i="14"/>
  <c r="DB509" i="14"/>
  <c r="CK509" i="14"/>
  <c r="BS509" i="14"/>
  <c r="DR509" i="14"/>
  <c r="BR509" i="14"/>
  <c r="CF509" i="14"/>
  <c r="CT509" i="14"/>
  <c r="CC509" i="14"/>
  <c r="CY509" i="14"/>
  <c r="BU509" i="14"/>
  <c r="CQ509" i="14"/>
  <c r="CW509" i="14"/>
  <c r="BX509" i="14"/>
  <c r="DS509" i="14"/>
  <c r="CL509" i="14"/>
  <c r="DJ509" i="14"/>
  <c r="DI509" i="14"/>
  <c r="DH509" i="14"/>
  <c r="DG509" i="14"/>
  <c r="DF509" i="14"/>
  <c r="CH478" i="14"/>
  <c r="CJ478" i="14"/>
  <c r="CR478" i="14"/>
  <c r="DM478" i="14"/>
  <c r="BV478" i="14"/>
  <c r="DS478" i="14"/>
  <c r="DY478" i="14"/>
  <c r="BW478" i="14"/>
  <c r="CG478" i="14"/>
  <c r="CL478" i="14"/>
  <c r="DE478" i="14"/>
  <c r="DX478" i="14"/>
  <c r="DA478" i="14"/>
  <c r="DH478" i="14"/>
  <c r="DG478" i="14"/>
  <c r="CM478" i="14"/>
  <c r="CS478" i="14"/>
  <c r="CP478" i="14"/>
  <c r="DV478" i="14"/>
  <c r="CW478" i="14"/>
  <c r="DK478" i="14"/>
  <c r="BT478" i="14"/>
  <c r="DT478" i="14"/>
  <c r="CN478" i="14"/>
  <c r="CI478" i="14"/>
  <c r="CQ478" i="14"/>
  <c r="DN478" i="14"/>
  <c r="BQ478" i="14"/>
  <c r="CY478" i="14"/>
  <c r="DP478" i="14"/>
  <c r="DC478" i="14"/>
  <c r="CK478" i="14"/>
  <c r="DF478" i="14"/>
  <c r="DR478" i="14"/>
  <c r="BX478" i="14"/>
  <c r="CZ478" i="14"/>
  <c r="BU478" i="14"/>
  <c r="CF478" i="14"/>
  <c r="CX478" i="14"/>
  <c r="DJ478" i="14"/>
  <c r="DQ478" i="14"/>
  <c r="DL478" i="14"/>
  <c r="DW478" i="14"/>
  <c r="BR478" i="14"/>
  <c r="DB478" i="14"/>
  <c r="DD478" i="14"/>
  <c r="CU478" i="14"/>
  <c r="DO478" i="14"/>
  <c r="DU478" i="14"/>
  <c r="CT478" i="14"/>
  <c r="BS478" i="14"/>
  <c r="DI478" i="14"/>
  <c r="CV478" i="14"/>
  <c r="CO478" i="14"/>
  <c r="CE478" i="14"/>
  <c r="CD478" i="14"/>
  <c r="CC478" i="14"/>
  <c r="CB478" i="14"/>
  <c r="CA478" i="14"/>
  <c r="DZ483" i="13"/>
  <c r="DZ160" i="12"/>
  <c r="CU499" i="14"/>
  <c r="AQ29" i="9"/>
  <c r="CV485" i="14"/>
  <c r="CU485" i="14"/>
  <c r="CQ485" i="14"/>
  <c r="DU485" i="14"/>
  <c r="CD485" i="14"/>
  <c r="DX485" i="14"/>
  <c r="BT485" i="14"/>
  <c r="BW485" i="14"/>
  <c r="CM485" i="14"/>
  <c r="DM485" i="14"/>
  <c r="BV485" i="14"/>
  <c r="DK485" i="14"/>
  <c r="DP485" i="14"/>
  <c r="BS485" i="14"/>
  <c r="CY485" i="14"/>
  <c r="CX485" i="14"/>
  <c r="CN485" i="14"/>
  <c r="DE485" i="14"/>
  <c r="DO485" i="14"/>
  <c r="BX485" i="14"/>
  <c r="CE485" i="14"/>
  <c r="DC485" i="14"/>
  <c r="CW485" i="14"/>
  <c r="DV485" i="14"/>
  <c r="BY485" i="14"/>
  <c r="DA485" i="14"/>
  <c r="DT485" i="14"/>
  <c r="DI485" i="14"/>
  <c r="CT485" i="14"/>
  <c r="DN485" i="14"/>
  <c r="BQ485" i="14"/>
  <c r="CB485" i="14"/>
  <c r="DH485" i="14"/>
  <c r="DD485" i="14"/>
  <c r="CO485" i="14"/>
  <c r="CR485" i="14"/>
  <c r="CP485" i="14"/>
  <c r="DF485" i="14"/>
  <c r="DR485" i="14"/>
  <c r="DY485" i="14"/>
  <c r="BU485" i="14"/>
  <c r="CC485" i="14"/>
  <c r="CZ485" i="14"/>
  <c r="CS485" i="14"/>
  <c r="BZ485" i="14"/>
  <c r="DJ485" i="14"/>
  <c r="DL485" i="14"/>
  <c r="DS485" i="14"/>
  <c r="DW485" i="14"/>
  <c r="DQ485" i="14"/>
  <c r="BR485" i="14"/>
  <c r="DB485" i="14"/>
  <c r="CA485" i="14"/>
  <c r="DG485" i="14"/>
  <c r="CL485" i="14"/>
  <c r="CK485" i="14"/>
  <c r="CJ485" i="14"/>
  <c r="CI485" i="14"/>
  <c r="CH485" i="14"/>
  <c r="DL243" i="12"/>
  <c r="DG243" i="12"/>
  <c r="DF243" i="12"/>
  <c r="DK243" i="12"/>
  <c r="DI243" i="12"/>
  <c r="CN243" i="12"/>
  <c r="CL243" i="12"/>
  <c r="BU243" i="12"/>
  <c r="DO243" i="12"/>
  <c r="BZ243" i="12"/>
  <c r="CD243" i="12"/>
  <c r="CQ243" i="12"/>
  <c r="CF243" i="12"/>
  <c r="DX243" i="12"/>
  <c r="BR243" i="12"/>
  <c r="BX243" i="12"/>
  <c r="BV243" i="12"/>
  <c r="DP243" i="12"/>
  <c r="CI243" i="12"/>
  <c r="DU243" i="12"/>
  <c r="DS243" i="12"/>
  <c r="DY243" i="12"/>
  <c r="CR243" i="12"/>
  <c r="CA243" i="12"/>
  <c r="CO243" i="12"/>
  <c r="CE243" i="12"/>
  <c r="CS243" i="12"/>
  <c r="CB243" i="12"/>
  <c r="DV243" i="12"/>
  <c r="BY243" i="12"/>
  <c r="BW243" i="12"/>
  <c r="CK243" i="12"/>
  <c r="BT243" i="12"/>
  <c r="CP243" i="12"/>
  <c r="BQ243" i="12"/>
  <c r="DM243" i="12"/>
  <c r="DH243" i="12"/>
  <c r="DJ243" i="12"/>
  <c r="DR243" i="12"/>
  <c r="DQ243" i="12"/>
  <c r="CC243" i="12"/>
  <c r="CM243" i="12"/>
  <c r="DN243" i="12"/>
  <c r="CJ243" i="12"/>
  <c r="DE243" i="12"/>
  <c r="DW243" i="12"/>
  <c r="BS243" i="12"/>
  <c r="CG243" i="12"/>
  <c r="DT243" i="12"/>
  <c r="CH243" i="12"/>
  <c r="DD243" i="12"/>
  <c r="DC243" i="12"/>
  <c r="DB243" i="12"/>
  <c r="DA243" i="12"/>
  <c r="CZ243" i="12"/>
  <c r="CY243" i="12"/>
  <c r="CX243" i="12"/>
  <c r="CW243" i="12"/>
  <c r="CV243" i="12"/>
  <c r="CO493" i="14"/>
  <c r="BM280" i="12"/>
  <c r="BT280" i="12" s="1"/>
  <c r="BM293" i="12"/>
  <c r="CF293" i="12" s="1"/>
  <c r="BM286" i="12"/>
  <c r="BY286" i="12" s="1"/>
  <c r="BM315" i="12"/>
  <c r="DB315" i="12" s="1"/>
  <c r="BM287" i="12"/>
  <c r="BZ287" i="12" s="1"/>
  <c r="CW242" i="12"/>
  <c r="DL242" i="12"/>
  <c r="DF242" i="12"/>
  <c r="DK242" i="12"/>
  <c r="DG242" i="12"/>
  <c r="DH242" i="12"/>
  <c r="DE242" i="12"/>
  <c r="DJ242" i="12"/>
  <c r="DD242" i="12"/>
  <c r="DM242" i="12"/>
  <c r="DO242" i="12"/>
  <c r="CH242" i="12"/>
  <c r="DT242" i="12"/>
  <c r="DR242" i="12"/>
  <c r="BU242" i="12"/>
  <c r="CQ242" i="12"/>
  <c r="CN242" i="12"/>
  <c r="DX242" i="12"/>
  <c r="BZ242" i="12"/>
  <c r="CL242" i="12"/>
  <c r="DP242" i="12"/>
  <c r="CI242" i="12"/>
  <c r="BR242" i="12"/>
  <c r="CF242" i="12"/>
  <c r="CD242" i="12"/>
  <c r="CR242" i="12"/>
  <c r="CA242" i="12"/>
  <c r="DU242" i="12"/>
  <c r="BX242" i="12"/>
  <c r="BV242" i="12"/>
  <c r="CB242" i="12"/>
  <c r="DV242" i="12"/>
  <c r="CG242" i="12"/>
  <c r="CM242" i="12"/>
  <c r="DQ242" i="12"/>
  <c r="BT242" i="12"/>
  <c r="BY242" i="12"/>
  <c r="CK242" i="12"/>
  <c r="DN242" i="12"/>
  <c r="CE242" i="12"/>
  <c r="DI242" i="12"/>
  <c r="CJ242" i="12"/>
  <c r="DY242" i="12"/>
  <c r="BS242" i="12"/>
  <c r="CO242" i="12"/>
  <c r="DW242" i="12"/>
  <c r="CC242" i="12"/>
  <c r="CP242" i="12"/>
  <c r="BQ242" i="12"/>
  <c r="DS242" i="12"/>
  <c r="BW242" i="12"/>
  <c r="DC242" i="12"/>
  <c r="DB242" i="12"/>
  <c r="DA242" i="12"/>
  <c r="CZ242" i="12"/>
  <c r="CY242" i="12"/>
  <c r="CX242" i="12"/>
  <c r="CV242" i="12"/>
  <c r="CU242" i="12"/>
  <c r="DZ162" i="12"/>
  <c r="CO487" i="14"/>
  <c r="CD487" i="14"/>
  <c r="DI487" i="14"/>
  <c r="BQ487" i="14"/>
  <c r="BR487" i="14"/>
  <c r="DT487" i="14"/>
  <c r="CQ487" i="14"/>
  <c r="DS487" i="14"/>
  <c r="BV487" i="14"/>
  <c r="BX487" i="14"/>
  <c r="DQ487" i="14"/>
  <c r="DY487" i="14"/>
  <c r="CX487" i="14"/>
  <c r="DK487" i="14"/>
  <c r="DW487" i="14"/>
  <c r="DU487" i="14"/>
  <c r="CB487" i="14"/>
  <c r="DE487" i="14"/>
  <c r="CS487" i="14"/>
  <c r="CY487" i="14"/>
  <c r="DC487" i="14"/>
  <c r="DO487" i="14"/>
  <c r="DH487" i="14"/>
  <c r="DN487" i="14"/>
  <c r="CG487" i="14"/>
  <c r="CU487" i="14"/>
  <c r="CP487" i="14"/>
  <c r="CW487" i="14"/>
  <c r="CE487" i="14"/>
  <c r="DG487" i="14"/>
  <c r="BU487" i="14"/>
  <c r="BZ487" i="14"/>
  <c r="CF487" i="14"/>
  <c r="DA487" i="14"/>
  <c r="BW487" i="14"/>
  <c r="CA487" i="14"/>
  <c r="DP487" i="14"/>
  <c r="DM487" i="14"/>
  <c r="DX487" i="14"/>
  <c r="CT487" i="14"/>
  <c r="DR487" i="14"/>
  <c r="BS487" i="14"/>
  <c r="DD487" i="14"/>
  <c r="BY487" i="14"/>
  <c r="BT487" i="14"/>
  <c r="DB487" i="14"/>
  <c r="CV487" i="14"/>
  <c r="DV487" i="14"/>
  <c r="CC487" i="14"/>
  <c r="DF487" i="14"/>
  <c r="DL487" i="14"/>
  <c r="CR487" i="14"/>
  <c r="DJ487" i="14"/>
  <c r="CZ487" i="14"/>
  <c r="CN487" i="14"/>
  <c r="CM487" i="14"/>
  <c r="CL487" i="14"/>
  <c r="CK487" i="14"/>
  <c r="CJ487" i="14"/>
  <c r="DM503" i="14"/>
  <c r="BR503" i="14"/>
  <c r="CM503" i="14"/>
  <c r="CR503" i="14"/>
  <c r="DW503" i="14"/>
  <c r="DU503" i="14"/>
  <c r="DG503" i="14"/>
  <c r="DF503" i="14"/>
  <c r="DT503" i="14"/>
  <c r="CE503" i="14"/>
  <c r="CJ503" i="14"/>
  <c r="CG503" i="14"/>
  <c r="BS503" i="14"/>
  <c r="DQ503" i="14"/>
  <c r="DL503" i="14"/>
  <c r="DO503" i="14"/>
  <c r="DK503" i="14"/>
  <c r="CV503" i="14"/>
  <c r="BW503" i="14"/>
  <c r="CB503" i="14"/>
  <c r="CW503" i="14"/>
  <c r="CQ503" i="14"/>
  <c r="CN503" i="14"/>
  <c r="CT503" i="14"/>
  <c r="BT503" i="14"/>
  <c r="CA503" i="14"/>
  <c r="CC503" i="14"/>
  <c r="DJ503" i="14"/>
  <c r="DV503" i="14"/>
  <c r="CF503" i="14"/>
  <c r="CL503" i="14"/>
  <c r="CK503" i="14"/>
  <c r="CS503" i="14"/>
  <c r="DN503" i="14"/>
  <c r="CP503" i="14"/>
  <c r="BX503" i="14"/>
  <c r="CD503" i="14"/>
  <c r="BQ503" i="14"/>
  <c r="DZ503" i="14" s="1"/>
  <c r="BY503" i="14"/>
  <c r="CH503" i="14"/>
  <c r="DS503" i="14"/>
  <c r="BV503" i="14"/>
  <c r="DY503" i="14"/>
  <c r="CO503" i="14"/>
  <c r="DH503" i="14"/>
  <c r="DP503" i="14"/>
  <c r="DR503" i="14"/>
  <c r="BZ503" i="14"/>
  <c r="CU503" i="14"/>
  <c r="DX503" i="14"/>
  <c r="CI503" i="14"/>
  <c r="BU503" i="14"/>
  <c r="DI503" i="14"/>
  <c r="DE503" i="14"/>
  <c r="DD503" i="14"/>
  <c r="DC503" i="14"/>
  <c r="DB503" i="14"/>
  <c r="DA503" i="14"/>
  <c r="CZ503" i="14"/>
  <c r="BW475" i="14"/>
  <c r="CH220" i="12"/>
  <c r="DX220" i="12"/>
  <c r="DG220" i="12"/>
  <c r="DU220" i="12"/>
  <c r="CV220" i="12"/>
  <c r="CT220" i="12"/>
  <c r="CO220" i="12"/>
  <c r="DP220" i="12"/>
  <c r="CY220" i="12"/>
  <c r="DM220" i="12"/>
  <c r="DS220" i="12"/>
  <c r="BV220" i="12"/>
  <c r="CN220" i="12"/>
  <c r="CQ220" i="12"/>
  <c r="CM220" i="12"/>
  <c r="CP220" i="12"/>
  <c r="CI220" i="12"/>
  <c r="DH220" i="12"/>
  <c r="BS220" i="12"/>
  <c r="DE220" i="12"/>
  <c r="DK220" i="12"/>
  <c r="DY220" i="12"/>
  <c r="CZ220" i="12"/>
  <c r="DV220" i="12"/>
  <c r="CW220" i="12"/>
  <c r="DC220" i="12"/>
  <c r="DQ220" i="12"/>
  <c r="BT220" i="12"/>
  <c r="DF220" i="12"/>
  <c r="DT220" i="12"/>
  <c r="DR220" i="12"/>
  <c r="DA220" i="12"/>
  <c r="CK220" i="12"/>
  <c r="DW220" i="12"/>
  <c r="CX220" i="12"/>
  <c r="DL220" i="12"/>
  <c r="DJ220" i="12"/>
  <c r="CS220" i="12"/>
  <c r="BR220" i="12"/>
  <c r="CL220" i="12"/>
  <c r="DB220" i="12"/>
  <c r="CJ220" i="12"/>
  <c r="BQ220" i="12"/>
  <c r="DD220" i="12"/>
  <c r="CU220" i="12"/>
  <c r="CR220" i="12"/>
  <c r="DI220" i="12"/>
  <c r="DO220" i="12"/>
  <c r="BU220" i="12"/>
  <c r="DN220" i="12"/>
  <c r="CG220" i="12"/>
  <c r="CF220" i="12"/>
  <c r="CE220" i="12"/>
  <c r="CD220" i="12"/>
  <c r="CC220" i="12"/>
  <c r="CB220" i="12"/>
  <c r="CA220" i="12"/>
  <c r="BZ220" i="12"/>
  <c r="BY220" i="12"/>
  <c r="DH241" i="12"/>
  <c r="DL241" i="12"/>
  <c r="DG241" i="12"/>
  <c r="DI241" i="12"/>
  <c r="DF241" i="12"/>
  <c r="DE241" i="12"/>
  <c r="DK241" i="12"/>
  <c r="BX241" i="12"/>
  <c r="BV241" i="12"/>
  <c r="CJ241" i="12"/>
  <c r="BS241" i="12"/>
  <c r="DM241" i="12"/>
  <c r="DD241" i="12"/>
  <c r="DS241" i="12"/>
  <c r="DY241" i="12"/>
  <c r="CB241" i="12"/>
  <c r="DV241" i="12"/>
  <c r="CO241" i="12"/>
  <c r="CM241" i="12"/>
  <c r="DQ241" i="12"/>
  <c r="BT241" i="12"/>
  <c r="DN241" i="12"/>
  <c r="CG241" i="12"/>
  <c r="DJ241" i="12"/>
  <c r="CE241" i="12"/>
  <c r="CK241" i="12"/>
  <c r="DW241" i="12"/>
  <c r="CP241" i="12"/>
  <c r="BY241" i="12"/>
  <c r="DC241" i="12"/>
  <c r="DT241" i="12"/>
  <c r="DR241" i="12"/>
  <c r="BU241" i="12"/>
  <c r="CQ241" i="12"/>
  <c r="BZ241" i="12"/>
  <c r="CN241" i="12"/>
  <c r="CL241" i="12"/>
  <c r="DX241" i="12"/>
  <c r="CI241" i="12"/>
  <c r="BR241" i="12"/>
  <c r="CF241" i="12"/>
  <c r="DU241" i="12"/>
  <c r="BW241" i="12"/>
  <c r="BQ241" i="12"/>
  <c r="CH241" i="12"/>
  <c r="CD241" i="12"/>
  <c r="CC241" i="12"/>
  <c r="DP241" i="12"/>
  <c r="DO241" i="12"/>
  <c r="CA241" i="12"/>
  <c r="DB241" i="12"/>
  <c r="DA241" i="12"/>
  <c r="CZ241" i="12"/>
  <c r="CY241" i="12"/>
  <c r="CX241" i="12"/>
  <c r="CW241" i="12"/>
  <c r="CV241" i="12"/>
  <c r="CU241" i="12"/>
  <c r="CT241" i="12"/>
  <c r="CV491" i="14"/>
  <c r="DL491" i="14"/>
  <c r="DK491" i="14"/>
  <c r="DI491" i="14"/>
  <c r="CK491" i="14"/>
  <c r="BY491" i="14"/>
  <c r="DQ491" i="14"/>
  <c r="CI491" i="14"/>
  <c r="CF491" i="14"/>
  <c r="BQ491" i="14"/>
  <c r="BX491" i="14"/>
  <c r="CY491" i="14"/>
  <c r="DE491" i="14"/>
  <c r="CE491" i="14"/>
  <c r="CA491" i="14"/>
  <c r="BR491" i="14"/>
  <c r="DG491" i="14"/>
  <c r="DU491" i="14"/>
  <c r="CT491" i="14"/>
  <c r="DA491" i="14"/>
  <c r="DB491" i="14"/>
  <c r="BW491" i="14"/>
  <c r="BS491" i="14"/>
  <c r="DS491" i="14"/>
  <c r="CJ491" i="14"/>
  <c r="DR491" i="14"/>
  <c r="CS491" i="14"/>
  <c r="CX491" i="14"/>
  <c r="DX491" i="14"/>
  <c r="DO491" i="14"/>
  <c r="DJ491" i="14"/>
  <c r="BZ491" i="14"/>
  <c r="CC491" i="14"/>
  <c r="CU491" i="14"/>
  <c r="CW491" i="14"/>
  <c r="CZ491" i="14"/>
  <c r="DP491" i="14"/>
  <c r="CD491" i="14"/>
  <c r="CG491" i="14"/>
  <c r="DN491" i="14"/>
  <c r="DW491" i="14"/>
  <c r="DC491" i="14"/>
  <c r="DH491" i="14"/>
  <c r="BV491" i="14"/>
  <c r="BT491" i="14"/>
  <c r="BU491" i="14"/>
  <c r="CB491" i="14"/>
  <c r="DM491" i="14"/>
  <c r="CH491" i="14"/>
  <c r="DF491" i="14"/>
  <c r="DT491" i="14"/>
  <c r="DV491" i="14"/>
  <c r="DD491" i="14"/>
  <c r="DY491" i="14"/>
  <c r="CR491" i="14"/>
  <c r="CQ491" i="14"/>
  <c r="CP491" i="14"/>
  <c r="CO491" i="14"/>
  <c r="CN491" i="14"/>
  <c r="CK470" i="14"/>
  <c r="CD470" i="14"/>
  <c r="DN470" i="14"/>
  <c r="CL470" i="14"/>
  <c r="DO470" i="14"/>
  <c r="CV470" i="14"/>
  <c r="DC470" i="14"/>
  <c r="CI470" i="14"/>
  <c r="CE470" i="14"/>
  <c r="DF470" i="14"/>
  <c r="DU470" i="14"/>
  <c r="DA470" i="14"/>
  <c r="DW470" i="14"/>
  <c r="CN470" i="14"/>
  <c r="BX470" i="14"/>
  <c r="BY470" i="14"/>
  <c r="CX470" i="14"/>
  <c r="DK470" i="14"/>
  <c r="CM470" i="14"/>
  <c r="DH470" i="14"/>
  <c r="DM470" i="14"/>
  <c r="CP470" i="14"/>
  <c r="CZ470" i="14"/>
  <c r="DY470" i="14"/>
  <c r="CS470" i="14"/>
  <c r="DG470" i="14"/>
  <c r="CB470" i="14"/>
  <c r="CJ470" i="14"/>
  <c r="CG470" i="14"/>
  <c r="DR470" i="14"/>
  <c r="CO470" i="14"/>
  <c r="DL470" i="14"/>
  <c r="DS470" i="14"/>
  <c r="CY470" i="14"/>
  <c r="BZ470" i="14"/>
  <c r="DJ470" i="14"/>
  <c r="DP470" i="14"/>
  <c r="CW470" i="14"/>
  <c r="DD470" i="14"/>
  <c r="CR470" i="14"/>
  <c r="CH470" i="14"/>
  <c r="CF470" i="14"/>
  <c r="DB470" i="14"/>
  <c r="DE470" i="14"/>
  <c r="DX470" i="14"/>
  <c r="CQ470" i="14"/>
  <c r="DT470" i="14"/>
  <c r="CC470" i="14"/>
  <c r="CA470" i="14"/>
  <c r="DV470" i="14"/>
  <c r="CT470" i="14"/>
  <c r="CU470" i="14"/>
  <c r="DI470" i="14"/>
  <c r="DQ470" i="14"/>
  <c r="BW470" i="14"/>
  <c r="BV470" i="14"/>
  <c r="BU470" i="14"/>
  <c r="BT470" i="14"/>
  <c r="BS470" i="14"/>
  <c r="DG506" i="14"/>
  <c r="DM506" i="14"/>
  <c r="DR506" i="14"/>
  <c r="DT506" i="14"/>
  <c r="DS506" i="14"/>
  <c r="DK506" i="14"/>
  <c r="DL506" i="14"/>
  <c r="CK506" i="14"/>
  <c r="BT506" i="14"/>
  <c r="CX506" i="14"/>
  <c r="BY506" i="14"/>
  <c r="BW506" i="14"/>
  <c r="DJ506" i="14"/>
  <c r="DI506" i="14"/>
  <c r="CC506" i="14"/>
  <c r="DW506" i="14"/>
  <c r="CP506" i="14"/>
  <c r="BQ506" i="14"/>
  <c r="DZ506" i="14" s="1"/>
  <c r="CE506" i="14"/>
  <c r="CT506" i="14"/>
  <c r="BU506" i="14"/>
  <c r="CY506" i="14"/>
  <c r="CH506" i="14"/>
  <c r="CV506" i="14"/>
  <c r="DH506" i="14"/>
  <c r="DO506" i="14"/>
  <c r="DP506" i="14"/>
  <c r="CL506" i="14"/>
  <c r="DX506" i="14"/>
  <c r="CQ506" i="14"/>
  <c r="BZ506" i="14"/>
  <c r="CN506" i="14"/>
  <c r="DU506" i="14"/>
  <c r="CD506" i="14"/>
  <c r="CZ506" i="14"/>
  <c r="CI506" i="14"/>
  <c r="BR506" i="14"/>
  <c r="CF506" i="14"/>
  <c r="DN506" i="14"/>
  <c r="BV506" i="14"/>
  <c r="CR506" i="14"/>
  <c r="CA506" i="14"/>
  <c r="CW506" i="14"/>
  <c r="BX506" i="14"/>
  <c r="DQ506" i="14"/>
  <c r="DY506" i="14"/>
  <c r="CJ506" i="14"/>
  <c r="BS506" i="14"/>
  <c r="CO506" i="14"/>
  <c r="CU506" i="14"/>
  <c r="CM506" i="14"/>
  <c r="CS506" i="14"/>
  <c r="CB506" i="14"/>
  <c r="CG506" i="14"/>
  <c r="DV506" i="14"/>
  <c r="DF506" i="14"/>
  <c r="DE506" i="14"/>
  <c r="DD506" i="14"/>
  <c r="DC506" i="14"/>
  <c r="BM291" i="12"/>
  <c r="CD291" i="12" s="1"/>
  <c r="Q10" i="9"/>
  <c r="P10" i="22" s="1"/>
  <c r="AU22" i="9"/>
  <c r="DB506" i="14"/>
  <c r="CR240" i="12"/>
  <c r="DB504" i="14"/>
  <c r="DL504" i="14"/>
  <c r="CD504" i="14"/>
  <c r="CQ504" i="14"/>
  <c r="BZ504" i="14"/>
  <c r="BQ504" i="14"/>
  <c r="DZ504" i="14" s="1"/>
  <c r="CS504" i="14"/>
  <c r="DR504" i="14"/>
  <c r="DI504" i="14"/>
  <c r="BV504" i="14"/>
  <c r="CI504" i="14"/>
  <c r="BR504" i="14"/>
  <c r="CK504" i="14"/>
  <c r="CO504" i="14"/>
  <c r="DQ504" i="14"/>
  <c r="DF504" i="14"/>
  <c r="DP504" i="14"/>
  <c r="DX504" i="14"/>
  <c r="CA504" i="14"/>
  <c r="DT504" i="14"/>
  <c r="DY504" i="14"/>
  <c r="BW504" i="14"/>
  <c r="CR504" i="14"/>
  <c r="BS504" i="14"/>
  <c r="CV504" i="14"/>
  <c r="CG504" i="14"/>
  <c r="DU504" i="14"/>
  <c r="DJ504" i="14"/>
  <c r="CJ504" i="14"/>
  <c r="DV504" i="14"/>
  <c r="CN504" i="14"/>
  <c r="CW504" i="14"/>
  <c r="CE504" i="14"/>
  <c r="DH504" i="14"/>
  <c r="DO504" i="14"/>
  <c r="CB504" i="14"/>
  <c r="CX504" i="14"/>
  <c r="CF504" i="14"/>
  <c r="CC504" i="14"/>
  <c r="BU504" i="14"/>
  <c r="DM504" i="14"/>
  <c r="DS504" i="14"/>
  <c r="CT504" i="14"/>
  <c r="BT504" i="14"/>
  <c r="CP504" i="14"/>
  <c r="BX504" i="14"/>
  <c r="CU504" i="14"/>
  <c r="CM504" i="14"/>
  <c r="BY504" i="14"/>
  <c r="DG504" i="14"/>
  <c r="DN504" i="14"/>
  <c r="DK504" i="14"/>
  <c r="CL504" i="14"/>
  <c r="DW504" i="14"/>
  <c r="CH504" i="14"/>
  <c r="DE504" i="14"/>
  <c r="DD504" i="14"/>
  <c r="DC504" i="14"/>
  <c r="DA504" i="14"/>
  <c r="CH216" i="12"/>
  <c r="CE216" i="12"/>
  <c r="CG216" i="12"/>
  <c r="DO216" i="12"/>
  <c r="CP216" i="12"/>
  <c r="DT216" i="12"/>
  <c r="CU216" i="12"/>
  <c r="DA216" i="12"/>
  <c r="CF216" i="12"/>
  <c r="DG216" i="12"/>
  <c r="BR216" i="12"/>
  <c r="DL216" i="12"/>
  <c r="DR216" i="12"/>
  <c r="CS216" i="12"/>
  <c r="CI216" i="12"/>
  <c r="CJ216" i="12"/>
  <c r="DX216" i="12"/>
  <c r="CY216" i="12"/>
  <c r="DU216" i="12"/>
  <c r="DD216" i="12"/>
  <c r="DJ216" i="12"/>
  <c r="CM216" i="12"/>
  <c r="DP216" i="12"/>
  <c r="CQ216" i="12"/>
  <c r="DM216" i="12"/>
  <c r="CV216" i="12"/>
  <c r="DB216" i="12"/>
  <c r="CZ216" i="12"/>
  <c r="DN216" i="12"/>
  <c r="CW216" i="12"/>
  <c r="DS216" i="12"/>
  <c r="DY216" i="12"/>
  <c r="CL216" i="12"/>
  <c r="CK216" i="12"/>
  <c r="CR216" i="12"/>
  <c r="DF216" i="12"/>
  <c r="CO216" i="12"/>
  <c r="DK216" i="12"/>
  <c r="DQ216" i="12"/>
  <c r="CD216" i="12"/>
  <c r="DC216" i="12"/>
  <c r="DH216" i="12"/>
  <c r="CT216" i="12"/>
  <c r="DW216" i="12"/>
  <c r="DI216" i="12"/>
  <c r="CX216" i="12"/>
  <c r="DV216" i="12"/>
  <c r="CN216" i="12"/>
  <c r="DE216" i="12"/>
  <c r="BQ216" i="12"/>
  <c r="CC216" i="12"/>
  <c r="CB216" i="12"/>
  <c r="CA216" i="12"/>
  <c r="BZ216" i="12"/>
  <c r="BY216" i="12"/>
  <c r="BX216" i="12"/>
  <c r="BW216" i="12"/>
  <c r="BV216" i="12"/>
  <c r="BU216" i="12"/>
  <c r="DK251" i="12"/>
  <c r="CM251" i="12"/>
  <c r="DA251" i="12"/>
  <c r="CJ251" i="12"/>
  <c r="BS251" i="12"/>
  <c r="CG251" i="12"/>
  <c r="CE251" i="12"/>
  <c r="CS251" i="12"/>
  <c r="CB251" i="12"/>
  <c r="CX251" i="12"/>
  <c r="BY251" i="12"/>
  <c r="BW251" i="12"/>
  <c r="CK251" i="12"/>
  <c r="BT251" i="12"/>
  <c r="CP251" i="12"/>
  <c r="BQ251" i="12"/>
  <c r="DZ251" i="12" s="1"/>
  <c r="CV251" i="12"/>
  <c r="CT251" i="12"/>
  <c r="CC251" i="12"/>
  <c r="DW251" i="12"/>
  <c r="CH251" i="12"/>
  <c r="DU251" i="12"/>
  <c r="DR251" i="12"/>
  <c r="DV251" i="12"/>
  <c r="CF251" i="12"/>
  <c r="CD251" i="12"/>
  <c r="DX251" i="12"/>
  <c r="CQ251" i="12"/>
  <c r="BR251" i="12"/>
  <c r="DP251" i="12"/>
  <c r="BX251" i="12"/>
  <c r="BV251" i="12"/>
  <c r="CZ251" i="12"/>
  <c r="CI251" i="12"/>
  <c r="CW251" i="12"/>
  <c r="DM251" i="12"/>
  <c r="BU251" i="12"/>
  <c r="BZ251" i="12"/>
  <c r="CR251" i="12"/>
  <c r="DN251" i="12"/>
  <c r="DQ251" i="12"/>
  <c r="CY251" i="12"/>
  <c r="DO251" i="12"/>
  <c r="CA251" i="12"/>
  <c r="CN251" i="12"/>
  <c r="DT251" i="12"/>
  <c r="CU251" i="12"/>
  <c r="CO251" i="12"/>
  <c r="DS251" i="12"/>
  <c r="DY251" i="12"/>
  <c r="CL251" i="12"/>
  <c r="DL251" i="12"/>
  <c r="DJ251" i="12"/>
  <c r="DI251" i="12"/>
  <c r="DH251" i="12"/>
  <c r="DG251" i="12"/>
  <c r="DF251" i="12"/>
  <c r="DE251" i="12"/>
  <c r="DD251" i="12"/>
  <c r="AI10" i="9"/>
  <c r="AH10" i="22" s="1"/>
  <c r="B405" i="12"/>
  <c r="AD367" i="12"/>
  <c r="AE368" i="12"/>
  <c r="O352" i="12"/>
  <c r="X361" i="12"/>
  <c r="H345" i="12"/>
  <c r="AR381" i="12"/>
  <c r="AS382" i="12"/>
  <c r="AC366" i="12"/>
  <c r="M350" i="12"/>
  <c r="V359" i="12"/>
  <c r="F343" i="12"/>
  <c r="AP379" i="12"/>
  <c r="AQ380" i="12"/>
  <c r="AA364" i="12"/>
  <c r="K348" i="12"/>
  <c r="T357" i="12"/>
  <c r="D341" i="12"/>
  <c r="AN377" i="12"/>
  <c r="AO378" i="12"/>
  <c r="Y362" i="12"/>
  <c r="I346" i="12"/>
  <c r="R355" i="12"/>
  <c r="AJ373" i="12"/>
  <c r="AK374" i="12"/>
  <c r="U358" i="12"/>
  <c r="E342" i="12"/>
  <c r="N351" i="12"/>
  <c r="AH371" i="12"/>
  <c r="AI372" i="12"/>
  <c r="S356" i="12"/>
  <c r="AB365" i="12"/>
  <c r="L349" i="12"/>
  <c r="G344" i="12"/>
  <c r="Z363" i="12"/>
  <c r="AL375" i="12"/>
  <c r="P353" i="12"/>
  <c r="AF369" i="12"/>
  <c r="J347" i="12"/>
  <c r="AM376" i="12"/>
  <c r="AG370" i="12"/>
  <c r="W360" i="12"/>
  <c r="Q354" i="12"/>
  <c r="DZ411" i="14"/>
  <c r="CO481" i="14"/>
  <c r="CS481" i="14"/>
  <c r="CW481" i="14"/>
  <c r="DK481" i="14"/>
  <c r="DX481" i="14"/>
  <c r="DO481" i="14"/>
  <c r="DR481" i="14"/>
  <c r="CM481" i="14"/>
  <c r="BY481" i="14"/>
  <c r="DC481" i="14"/>
  <c r="DP481" i="14"/>
  <c r="BZ481" i="14"/>
  <c r="BV481" i="14"/>
  <c r="CQ481" i="14"/>
  <c r="BQ481" i="14"/>
  <c r="BW481" i="14"/>
  <c r="DH481" i="14"/>
  <c r="DN481" i="14"/>
  <c r="DG481" i="14"/>
  <c r="CV481" i="14"/>
  <c r="CK481" i="14"/>
  <c r="DT481" i="14"/>
  <c r="DY481" i="14"/>
  <c r="CZ481" i="14"/>
  <c r="CX481" i="14"/>
  <c r="BS481" i="14"/>
  <c r="CR481" i="14"/>
  <c r="DL481" i="14"/>
  <c r="DQ481" i="14"/>
  <c r="BT481" i="14"/>
  <c r="BR481" i="14"/>
  <c r="DJ481" i="14"/>
  <c r="CT481" i="14"/>
  <c r="DU481" i="14"/>
  <c r="DD481" i="14"/>
  <c r="DI481" i="14"/>
  <c r="DF481" i="14"/>
  <c r="CY481" i="14"/>
  <c r="CL481" i="14"/>
  <c r="CN481" i="14"/>
  <c r="CP481" i="14"/>
  <c r="CJ481" i="14"/>
  <c r="DM481" i="14"/>
  <c r="BX481" i="14"/>
  <c r="DA481" i="14"/>
  <c r="DW481" i="14"/>
  <c r="DV481" i="14"/>
  <c r="DE481" i="14"/>
  <c r="DS481" i="14"/>
  <c r="CU481" i="14"/>
  <c r="BU481" i="14"/>
  <c r="DB481" i="14"/>
  <c r="CA481" i="14"/>
  <c r="CI481" i="14"/>
  <c r="CH481" i="14"/>
  <c r="CG481" i="14"/>
  <c r="CF481" i="14"/>
  <c r="CE481" i="14"/>
  <c r="CD481" i="14"/>
  <c r="DZ157" i="12"/>
  <c r="BR471" i="14"/>
  <c r="S11" i="9"/>
  <c r="R11" i="22" s="1"/>
  <c r="DZ427" i="14"/>
  <c r="CD226" i="12"/>
  <c r="BQ470" i="14"/>
  <c r="CK234" i="12"/>
  <c r="CT238" i="12"/>
  <c r="DD238" i="12"/>
  <c r="DA238" i="12"/>
  <c r="DF238" i="12"/>
  <c r="DH238" i="12"/>
  <c r="DC238" i="12"/>
  <c r="DG238" i="12"/>
  <c r="CZ238" i="12"/>
  <c r="CJ238" i="12"/>
  <c r="DU238" i="12"/>
  <c r="CF238" i="12"/>
  <c r="DQ238" i="12"/>
  <c r="DJ238" i="12"/>
  <c r="CB238" i="12"/>
  <c r="BX238" i="12"/>
  <c r="CD238" i="12"/>
  <c r="DM238" i="12"/>
  <c r="CK238" i="12"/>
  <c r="DE238" i="12"/>
  <c r="BT238" i="12"/>
  <c r="CG238" i="12"/>
  <c r="DS238" i="12"/>
  <c r="CC238" i="12"/>
  <c r="CA238" i="12"/>
  <c r="DV238" i="12"/>
  <c r="BY238" i="12"/>
  <c r="DK238" i="12"/>
  <c r="BU238" i="12"/>
  <c r="BV238" i="12"/>
  <c r="DB238" i="12"/>
  <c r="CH238" i="12"/>
  <c r="DT238" i="12"/>
  <c r="CE238" i="12"/>
  <c r="CL238" i="12"/>
  <c r="DW238" i="12"/>
  <c r="DI238" i="12"/>
  <c r="BZ238" i="12"/>
  <c r="BW238" i="12"/>
  <c r="DX238" i="12"/>
  <c r="DL238" i="12"/>
  <c r="DO238" i="12"/>
  <c r="CN238" i="12"/>
  <c r="CM238" i="12"/>
  <c r="DY238" i="12"/>
  <c r="DP238" i="12"/>
  <c r="CI238" i="12"/>
  <c r="BQ238" i="12"/>
  <c r="DR238" i="12"/>
  <c r="DN238" i="12"/>
  <c r="BS238" i="12"/>
  <c r="BR238" i="12"/>
  <c r="CY238" i="12"/>
  <c r="CX238" i="12"/>
  <c r="CW238" i="12"/>
  <c r="CV238" i="12"/>
  <c r="CU238" i="12"/>
  <c r="CS238" i="12"/>
  <c r="CR238" i="12"/>
  <c r="CQ238" i="12"/>
  <c r="DZ158" i="12"/>
  <c r="DZ159" i="12"/>
  <c r="DZ431" i="14"/>
  <c r="BX477" i="14"/>
  <c r="DA506" i="14"/>
  <c r="BV219" i="12"/>
  <c r="BQ465" i="12"/>
  <c r="DZ465" i="12" s="1"/>
  <c r="BV474" i="14"/>
  <c r="DG502" i="14"/>
  <c r="DX502" i="14"/>
  <c r="DY502" i="14"/>
  <c r="CF502" i="14"/>
  <c r="CK502" i="14"/>
  <c r="BS502" i="14"/>
  <c r="DO502" i="14"/>
  <c r="DW502" i="14"/>
  <c r="CO502" i="14"/>
  <c r="BX502" i="14"/>
  <c r="CC502" i="14"/>
  <c r="CJ502" i="14"/>
  <c r="DM502" i="14"/>
  <c r="DV502" i="14"/>
  <c r="CG502" i="14"/>
  <c r="DR502" i="14"/>
  <c r="BU502" i="14"/>
  <c r="CE502" i="14"/>
  <c r="DD502" i="14"/>
  <c r="DE502" i="14"/>
  <c r="DH502" i="14"/>
  <c r="DT502" i="14"/>
  <c r="BY502" i="14"/>
  <c r="CT502" i="14"/>
  <c r="CU502" i="14"/>
  <c r="BW502" i="14"/>
  <c r="CP502" i="14"/>
  <c r="BQ502" i="14"/>
  <c r="DZ502" i="14" s="1"/>
  <c r="CL502" i="14"/>
  <c r="CA502" i="14"/>
  <c r="DS502" i="14"/>
  <c r="DI502" i="14"/>
  <c r="DJ502" i="14"/>
  <c r="DF502" i="14"/>
  <c r="DK502" i="14"/>
  <c r="CH502" i="14"/>
  <c r="DU502" i="14"/>
  <c r="CD502" i="14"/>
  <c r="CQ502" i="14"/>
  <c r="CR502" i="14"/>
  <c r="DQ502" i="14"/>
  <c r="DP502" i="14"/>
  <c r="DL502" i="14"/>
  <c r="BZ502" i="14"/>
  <c r="CV502" i="14"/>
  <c r="BV502" i="14"/>
  <c r="BT502" i="14"/>
  <c r="CI502" i="14"/>
  <c r="DN502" i="14"/>
  <c r="BR502" i="14"/>
  <c r="CN502" i="14"/>
  <c r="CS502" i="14"/>
  <c r="CM502" i="14"/>
  <c r="CB502" i="14"/>
  <c r="DC502" i="14"/>
  <c r="DB502" i="14"/>
  <c r="DA502" i="14"/>
  <c r="CZ502" i="14"/>
  <c r="CY502" i="14"/>
  <c r="BM296" i="12"/>
  <c r="CJ296" i="12" s="1"/>
  <c r="BM309" i="12"/>
  <c r="CW309" i="12" s="1"/>
  <c r="BM281" i="12"/>
  <c r="BT281" i="12" s="1"/>
  <c r="BM312" i="12"/>
  <c r="CZ312" i="12" s="1"/>
  <c r="BM303" i="12"/>
  <c r="DZ172" i="12"/>
  <c r="DZ177" i="12"/>
  <c r="BV276" i="12"/>
  <c r="CI276" i="12"/>
  <c r="CF276" i="12"/>
  <c r="CG276" i="12"/>
  <c r="CA276" i="12"/>
  <c r="CD276" i="12"/>
  <c r="CN276" i="12"/>
  <c r="DB276" i="12"/>
  <c r="CJ276" i="12"/>
  <c r="DF276" i="12"/>
  <c r="CO276" i="12"/>
  <c r="CB276" i="12"/>
  <c r="DN276" i="12"/>
  <c r="DS276" i="12"/>
  <c r="CT276" i="12"/>
  <c r="DW276" i="12"/>
  <c r="CX276" i="12"/>
  <c r="DQ276" i="12"/>
  <c r="BZ276" i="12"/>
  <c r="CR276" i="12"/>
  <c r="DK276" i="12"/>
  <c r="CL276" i="12"/>
  <c r="DO276" i="12"/>
  <c r="CP276" i="12"/>
  <c r="CK276" i="12"/>
  <c r="DC276" i="12"/>
  <c r="DX276" i="12"/>
  <c r="DG276" i="12"/>
  <c r="DA276" i="12"/>
  <c r="DM276" i="12"/>
  <c r="CV276" i="12"/>
  <c r="DU276" i="12"/>
  <c r="DT276" i="12"/>
  <c r="CU276" i="12"/>
  <c r="DP276" i="12"/>
  <c r="CY276" i="12"/>
  <c r="CW276" i="12"/>
  <c r="DI276" i="12"/>
  <c r="DJ276" i="12"/>
  <c r="CH276" i="12"/>
  <c r="DL276" i="12"/>
  <c r="CM276" i="12"/>
  <c r="DH276" i="12"/>
  <c r="CQ276" i="12"/>
  <c r="DY276" i="12"/>
  <c r="DE276" i="12"/>
  <c r="DD276" i="12"/>
  <c r="DR276" i="12"/>
  <c r="CZ276" i="12"/>
  <c r="DV276" i="12"/>
  <c r="CS276" i="12"/>
  <c r="CC276" i="12"/>
  <c r="CE276" i="12"/>
  <c r="BY276" i="12"/>
  <c r="BX276" i="12"/>
  <c r="BW276" i="12"/>
  <c r="BU276" i="12"/>
  <c r="BT276" i="12"/>
  <c r="BS276" i="12"/>
  <c r="BR276" i="12"/>
  <c r="DZ173" i="12"/>
  <c r="CD482" i="14"/>
  <c r="DE510" i="14"/>
  <c r="CQ240" i="12"/>
  <c r="CI232" i="12"/>
  <c r="DZ422" i="14"/>
  <c r="BQ469" i="14"/>
  <c r="DZ469" i="14" s="1"/>
  <c r="DZ168" i="12"/>
  <c r="CC482" i="14"/>
  <c r="CV245" i="12"/>
  <c r="CS241" i="12"/>
  <c r="CV501" i="14"/>
  <c r="P7" i="35" l="1"/>
  <c r="BI28" i="20"/>
  <c r="S7" i="35"/>
  <c r="BL28" i="20"/>
  <c r="Y7" i="35"/>
  <c r="BR28" i="20"/>
  <c r="U25" i="22"/>
  <c r="O4" i="35"/>
  <c r="BH25" i="20"/>
  <c r="F7" i="35"/>
  <c r="AY28" i="20"/>
  <c r="K7" i="35"/>
  <c r="BD28" i="20"/>
  <c r="AC7" i="35"/>
  <c r="BV28" i="20"/>
  <c r="V7" i="35"/>
  <c r="BO28" i="20"/>
  <c r="Z7" i="35"/>
  <c r="BS28" i="20"/>
  <c r="I7" i="35"/>
  <c r="BB28" i="20"/>
  <c r="R7" i="35"/>
  <c r="BK28" i="20"/>
  <c r="X7" i="35"/>
  <c r="BQ28" i="20"/>
  <c r="AB7" i="35"/>
  <c r="BU28" i="20"/>
  <c r="AN26" i="22"/>
  <c r="CA26" i="20"/>
  <c r="AP24" i="22"/>
  <c r="CC24" i="20"/>
  <c r="G7" i="35"/>
  <c r="AZ28" i="20"/>
  <c r="C7" i="35"/>
  <c r="G28" i="22"/>
  <c r="AV28" i="20"/>
  <c r="W7" i="35"/>
  <c r="BP28" i="20"/>
  <c r="AE7" i="35"/>
  <c r="BX28" i="20"/>
  <c r="D7" i="35"/>
  <c r="AW28" i="20"/>
  <c r="AA7" i="35"/>
  <c r="BT28" i="20"/>
  <c r="E7" i="35"/>
  <c r="AX28" i="20"/>
  <c r="H7" i="35"/>
  <c r="BA28" i="20"/>
  <c r="M7" i="35"/>
  <c r="BF28" i="20"/>
  <c r="AQ23" i="22"/>
  <c r="CD23" i="20"/>
  <c r="Q7" i="35"/>
  <c r="BJ28" i="20"/>
  <c r="AD7" i="35"/>
  <c r="BW28" i="20"/>
  <c r="O7" i="35"/>
  <c r="BH28" i="20"/>
  <c r="T7" i="35"/>
  <c r="BM28" i="20"/>
  <c r="N7" i="35"/>
  <c r="BG28" i="20"/>
  <c r="AF7" i="35"/>
  <c r="AL28" i="22"/>
  <c r="BY28" i="20"/>
  <c r="BJ71" i="20" s="1"/>
  <c r="BJ117" i="20" s="1"/>
  <c r="L7" i="35"/>
  <c r="BE28" i="20"/>
  <c r="U7" i="35"/>
  <c r="BN28" i="20"/>
  <c r="AM27" i="22"/>
  <c r="BZ27" i="20"/>
  <c r="J7" i="35"/>
  <c r="BC28" i="20"/>
  <c r="I8" i="34"/>
  <c r="BB22" i="20"/>
  <c r="M8" i="34"/>
  <c r="BF22" i="20"/>
  <c r="W20" i="22"/>
  <c r="Q6" i="34"/>
  <c r="BJ20" i="20"/>
  <c r="AC17" i="22"/>
  <c r="W3" i="34"/>
  <c r="BP17" i="20"/>
  <c r="N21" i="22"/>
  <c r="H7" i="34"/>
  <c r="BA21" i="20"/>
  <c r="U22" i="22"/>
  <c r="O8" i="34"/>
  <c r="BH22" i="20"/>
  <c r="AC19" i="22"/>
  <c r="W5" i="34"/>
  <c r="BP19" i="20"/>
  <c r="AR16" i="22"/>
  <c r="CE16" i="20"/>
  <c r="E8" i="34"/>
  <c r="AX22" i="20"/>
  <c r="N8" i="34"/>
  <c r="BG22" i="20"/>
  <c r="B8" i="34"/>
  <c r="AU22" i="20"/>
  <c r="AZ72" i="20" s="1"/>
  <c r="AZ118" i="20" s="1"/>
  <c r="K8" i="34"/>
  <c r="BD22" i="20"/>
  <c r="J8" i="34"/>
  <c r="BC22" i="20"/>
  <c r="H8" i="34"/>
  <c r="BA22" i="20"/>
  <c r="F8" i="34"/>
  <c r="AY22" i="20"/>
  <c r="L8" i="34"/>
  <c r="BE22" i="20"/>
  <c r="C8" i="34"/>
  <c r="AV22" i="20"/>
  <c r="AB18" i="22"/>
  <c r="V4" i="34"/>
  <c r="BO18" i="20"/>
  <c r="AC3" i="33"/>
  <c r="BV10" i="20"/>
  <c r="Z3" i="33"/>
  <c r="BS10" i="20"/>
  <c r="AA3" i="33"/>
  <c r="BT10" i="20"/>
  <c r="O3" i="33"/>
  <c r="BH10" i="20"/>
  <c r="J3" i="33"/>
  <c r="BC10" i="20"/>
  <c r="AL10" i="22"/>
  <c r="AF3" i="33"/>
  <c r="BY10" i="20"/>
  <c r="BF67" i="20" s="1"/>
  <c r="BF113" i="20" s="1"/>
  <c r="G3" i="33"/>
  <c r="AZ10" i="20"/>
  <c r="F3" i="33"/>
  <c r="AY10" i="20"/>
  <c r="T3" i="33"/>
  <c r="BM10" i="20"/>
  <c r="AD3" i="33"/>
  <c r="BW10" i="20"/>
  <c r="B3" i="33"/>
  <c r="AU10" i="20"/>
  <c r="AX67" i="20" s="1"/>
  <c r="AX113" i="20" s="1"/>
  <c r="Q3" i="33"/>
  <c r="BJ10" i="20"/>
  <c r="K3" i="33"/>
  <c r="BD10" i="20"/>
  <c r="AE3" i="33"/>
  <c r="BX10" i="20"/>
  <c r="Y3" i="33"/>
  <c r="BR10" i="20"/>
  <c r="S3" i="33"/>
  <c r="BL10" i="20"/>
  <c r="H3" i="33"/>
  <c r="BA10" i="20"/>
  <c r="M4" i="33"/>
  <c r="BF11" i="20"/>
  <c r="P3" i="33"/>
  <c r="BI10" i="20"/>
  <c r="D3" i="33"/>
  <c r="AW10" i="20"/>
  <c r="N3" i="33"/>
  <c r="BG10" i="20"/>
  <c r="V3" i="33"/>
  <c r="BO10" i="20"/>
  <c r="E3" i="33"/>
  <c r="AX10" i="20"/>
  <c r="L3" i="33"/>
  <c r="BE10" i="20"/>
  <c r="U3" i="33"/>
  <c r="BN10" i="20"/>
  <c r="M3" i="33"/>
  <c r="BF10" i="20"/>
  <c r="X3" i="33"/>
  <c r="BQ10" i="20"/>
  <c r="AB3" i="33"/>
  <c r="BU10" i="20"/>
  <c r="R3" i="33"/>
  <c r="BK10" i="20"/>
  <c r="I3" i="33"/>
  <c r="BB10" i="20"/>
  <c r="W3" i="33"/>
  <c r="BP10" i="20"/>
  <c r="C3" i="33"/>
  <c r="AV10" i="20"/>
  <c r="AM9" i="22"/>
  <c r="BZ9" i="20"/>
  <c r="AP6" i="22"/>
  <c r="CC6" i="20"/>
  <c r="AS3" i="22"/>
  <c r="CF3" i="20"/>
  <c r="AN8" i="22"/>
  <c r="CA8" i="20"/>
  <c r="AO7" i="22"/>
  <c r="CB7" i="20"/>
  <c r="AR4" i="22"/>
  <c r="CE4" i="20"/>
  <c r="AT2" i="22"/>
  <c r="CG2" i="20"/>
  <c r="AQ5" i="22"/>
  <c r="CD5" i="20"/>
  <c r="X11" i="9"/>
  <c r="W11" i="22" s="1"/>
  <c r="BY285" i="12"/>
  <c r="DZ498" i="14"/>
  <c r="AJ29" i="9"/>
  <c r="AI29" i="22" s="1"/>
  <c r="DZ230" i="12"/>
  <c r="AA11" i="9"/>
  <c r="Z11" i="22" s="1"/>
  <c r="DZ479" i="14"/>
  <c r="DJ290" i="12"/>
  <c r="DL300" i="12"/>
  <c r="AG11" i="9"/>
  <c r="AF11" i="22" s="1"/>
  <c r="DZ239" i="12"/>
  <c r="DZ233" i="12"/>
  <c r="DA290" i="12"/>
  <c r="DQ290" i="12"/>
  <c r="CI295" i="12"/>
  <c r="Q29" i="9"/>
  <c r="P29" i="22" s="1"/>
  <c r="CK300" i="12"/>
  <c r="CI300" i="12"/>
  <c r="CT300" i="12"/>
  <c r="BW300" i="12"/>
  <c r="CN300" i="12"/>
  <c r="CW300" i="12"/>
  <c r="CX300" i="12"/>
  <c r="BX300" i="12"/>
  <c r="DW300" i="12"/>
  <c r="DH300" i="12"/>
  <c r="DU300" i="12"/>
  <c r="CG300" i="12"/>
  <c r="DB300" i="12"/>
  <c r="CD290" i="12"/>
  <c r="BQ290" i="12"/>
  <c r="DV290" i="12"/>
  <c r="BV290" i="12"/>
  <c r="DX290" i="12"/>
  <c r="CF290" i="12"/>
  <c r="BW290" i="12"/>
  <c r="DK290" i="12"/>
  <c r="CV290" i="12"/>
  <c r="CQ290" i="12"/>
  <c r="CG290" i="12"/>
  <c r="DO290" i="12"/>
  <c r="BS290" i="12"/>
  <c r="CY290" i="12"/>
  <c r="CW290" i="12"/>
  <c r="CE290" i="12"/>
  <c r="CJ290" i="12"/>
  <c r="DN290" i="12"/>
  <c r="CZ290" i="12"/>
  <c r="DP290" i="12"/>
  <c r="CU290" i="12"/>
  <c r="DD316" i="12"/>
  <c r="CK290" i="12"/>
  <c r="BT290" i="12"/>
  <c r="DY290" i="12"/>
  <c r="DT290" i="12"/>
  <c r="CT290" i="12"/>
  <c r="CL290" i="12"/>
  <c r="BU290" i="12"/>
  <c r="CN290" i="12"/>
  <c r="CS290" i="12"/>
  <c r="CR290" i="12"/>
  <c r="CX290" i="12"/>
  <c r="DE290" i="12"/>
  <c r="DU290" i="12"/>
  <c r="BZ290" i="12"/>
  <c r="DZ476" i="14"/>
  <c r="AD11" i="9"/>
  <c r="AC11" i="22" s="1"/>
  <c r="AU11" i="9"/>
  <c r="N29" i="9"/>
  <c r="M29" i="22" s="1"/>
  <c r="DZ236" i="12"/>
  <c r="BS279" i="12"/>
  <c r="CU307" i="12"/>
  <c r="CM290" i="12"/>
  <c r="BY290" i="12"/>
  <c r="CB290" i="12"/>
  <c r="DS290" i="12"/>
  <c r="BR290" i="12"/>
  <c r="DG290" i="12"/>
  <c r="CP290" i="12"/>
  <c r="CH290" i="12"/>
  <c r="DF290" i="12"/>
  <c r="DI290" i="12"/>
  <c r="DR290" i="12"/>
  <c r="CA290" i="12"/>
  <c r="DB290" i="12"/>
  <c r="DL290" i="12"/>
  <c r="CC290" i="12"/>
  <c r="CI290" i="12"/>
  <c r="DW290" i="12"/>
  <c r="DC290" i="12"/>
  <c r="DM290" i="12"/>
  <c r="DH290" i="12"/>
  <c r="DD290" i="12"/>
  <c r="CR304" i="12"/>
  <c r="CL298" i="12"/>
  <c r="CO301" i="12"/>
  <c r="CY312" i="12"/>
  <c r="CX310" i="12"/>
  <c r="CV309" i="12"/>
  <c r="AJ11" i="9"/>
  <c r="AI11" i="22" s="1"/>
  <c r="Y11" i="9"/>
  <c r="X11" i="22" s="1"/>
  <c r="BZ286" i="12"/>
  <c r="AL11" i="9"/>
  <c r="AK11" i="22" s="1"/>
  <c r="V11" i="9"/>
  <c r="U11" i="22" s="1"/>
  <c r="W11" i="9"/>
  <c r="V11" i="22" s="1"/>
  <c r="AP29" i="9"/>
  <c r="AO29" i="9"/>
  <c r="AU29" i="9"/>
  <c r="DZ500" i="14"/>
  <c r="AH29" i="9"/>
  <c r="AG29" i="22" s="1"/>
  <c r="I11" i="9"/>
  <c r="H11" i="22" s="1"/>
  <c r="Z29" i="9"/>
  <c r="Y29" i="22" s="1"/>
  <c r="CC289" i="12"/>
  <c r="AF11" i="9"/>
  <c r="AE11" i="22" s="1"/>
  <c r="AP11" i="9"/>
  <c r="CU300" i="12"/>
  <c r="DV300" i="12"/>
  <c r="CC300" i="12"/>
  <c r="DR300" i="12"/>
  <c r="BR300" i="12"/>
  <c r="DS300" i="12"/>
  <c r="DA300" i="12"/>
  <c r="AC11" i="9"/>
  <c r="AB11" i="22" s="1"/>
  <c r="AI11" i="9"/>
  <c r="AH11" i="22" s="1"/>
  <c r="AR29" i="9"/>
  <c r="AB11" i="9"/>
  <c r="AA11" i="22" s="1"/>
  <c r="J11" i="9"/>
  <c r="I11" i="22" s="1"/>
  <c r="K29" i="9"/>
  <c r="J29" i="22" s="1"/>
  <c r="AT11" i="9"/>
  <c r="CV300" i="12"/>
  <c r="BY300" i="12"/>
  <c r="DJ300" i="12"/>
  <c r="DT300" i="12"/>
  <c r="DO300" i="12"/>
  <c r="BT300" i="12"/>
  <c r="DC300" i="12"/>
  <c r="O11" i="9"/>
  <c r="N11" i="22" s="1"/>
  <c r="AE29" i="9"/>
  <c r="AD29" i="22" s="1"/>
  <c r="AK29" i="9"/>
  <c r="AJ29" i="22" s="1"/>
  <c r="V29" i="9"/>
  <c r="U29" i="22" s="1"/>
  <c r="T29" i="9"/>
  <c r="S29" i="22" s="1"/>
  <c r="AN29" i="9"/>
  <c r="T11" i="9"/>
  <c r="S11" i="22" s="1"/>
  <c r="AK11" i="9"/>
  <c r="AJ11" i="22" s="1"/>
  <c r="AS29" i="9"/>
  <c r="U11" i="9"/>
  <c r="T11" i="22" s="1"/>
  <c r="AI29" i="9"/>
  <c r="AH29" i="22" s="1"/>
  <c r="U29" i="9"/>
  <c r="T29" i="22" s="1"/>
  <c r="R29" i="9"/>
  <c r="Q29" i="22" s="1"/>
  <c r="R11" i="9"/>
  <c r="Q11" i="22" s="1"/>
  <c r="AQ11" i="9"/>
  <c r="CP300" i="12"/>
  <c r="DN300" i="12"/>
  <c r="BU300" i="12"/>
  <c r="CA300" i="12"/>
  <c r="DG300" i="12"/>
  <c r="DP300" i="12"/>
  <c r="DY300" i="12"/>
  <c r="CZ300" i="12"/>
  <c r="J29" i="9"/>
  <c r="I29" i="22" s="1"/>
  <c r="N11" i="9"/>
  <c r="M11" i="22" s="1"/>
  <c r="AV11" i="9"/>
  <c r="Q11" i="9"/>
  <c r="P11" i="22" s="1"/>
  <c r="AC29" i="9"/>
  <c r="AB29" i="22" s="1"/>
  <c r="AL29" i="9"/>
  <c r="AK29" i="22" s="1"/>
  <c r="DZ339" i="12"/>
  <c r="DZ214" i="12"/>
  <c r="AF29" i="9"/>
  <c r="AE29" i="22" s="1"/>
  <c r="AT29" i="9"/>
  <c r="CQ300" i="12"/>
  <c r="CB300" i="12"/>
  <c r="CL300" i="12"/>
  <c r="BV300" i="12"/>
  <c r="DX300" i="12"/>
  <c r="DQ300" i="12"/>
  <c r="DK300" i="12"/>
  <c r="DD300" i="12"/>
  <c r="S29" i="9"/>
  <c r="R29" i="22" s="1"/>
  <c r="AN11" i="9"/>
  <c r="DZ276" i="12"/>
  <c r="AS11" i="9"/>
  <c r="W29" i="9"/>
  <c r="V29" i="22" s="1"/>
  <c r="P29" i="9"/>
  <c r="O29" i="22" s="1"/>
  <c r="AR11" i="9"/>
  <c r="X29" i="9"/>
  <c r="W29" i="22" s="1"/>
  <c r="AD29" i="9"/>
  <c r="AC29" i="22" s="1"/>
  <c r="Y29" i="9"/>
  <c r="X29" i="22" s="1"/>
  <c r="CO300" i="12"/>
  <c r="AG29" i="9"/>
  <c r="AF29" i="22" s="1"/>
  <c r="CR300" i="12"/>
  <c r="BQ300" i="12"/>
  <c r="CF300" i="12"/>
  <c r="DF300" i="12"/>
  <c r="CJ300" i="12"/>
  <c r="CE300" i="12"/>
  <c r="CH300" i="12"/>
  <c r="CM300" i="12"/>
  <c r="BM351" i="12"/>
  <c r="CB351" i="12" s="1"/>
  <c r="L29" i="9"/>
  <c r="K29" i="22" s="1"/>
  <c r="M29" i="9"/>
  <c r="L29" i="22" s="1"/>
  <c r="P11" i="9"/>
  <c r="O11" i="22" s="1"/>
  <c r="AE11" i="9"/>
  <c r="AD11" i="22" s="1"/>
  <c r="L11" i="9"/>
  <c r="K11" i="22" s="1"/>
  <c r="AA29" i="9"/>
  <c r="Z29" i="22" s="1"/>
  <c r="AB29" i="9"/>
  <c r="AA29" i="22" s="1"/>
  <c r="DZ217" i="12"/>
  <c r="CS300" i="12"/>
  <c r="CD300" i="12"/>
  <c r="BS300" i="12"/>
  <c r="DM300" i="12"/>
  <c r="DI300" i="12"/>
  <c r="BZ300" i="12"/>
  <c r="CP303" i="12"/>
  <c r="DD303" i="12"/>
  <c r="DF303" i="12"/>
  <c r="DH303" i="12"/>
  <c r="DG303" i="12"/>
  <c r="DE303" i="12"/>
  <c r="DB303" i="12"/>
  <c r="DC303" i="12"/>
  <c r="DJ303" i="12"/>
  <c r="CM303" i="12"/>
  <c r="DP303" i="12"/>
  <c r="BS303" i="12"/>
  <c r="CO303" i="12"/>
  <c r="DQ303" i="12"/>
  <c r="CA303" i="12"/>
  <c r="CE303" i="12"/>
  <c r="CJ303" i="12"/>
  <c r="DV303" i="12"/>
  <c r="CG303" i="12"/>
  <c r="CK303" i="12"/>
  <c r="DA303" i="12"/>
  <c r="CN303" i="12"/>
  <c r="BW303" i="12"/>
  <c r="CB303" i="12"/>
  <c r="DN303" i="12"/>
  <c r="BY303" i="12"/>
  <c r="DL303" i="12"/>
  <c r="DR303" i="12"/>
  <c r="BT303" i="12"/>
  <c r="CH303" i="12"/>
  <c r="BQ303" i="12"/>
  <c r="CF303" i="12"/>
  <c r="DK303" i="12"/>
  <c r="DI303" i="12"/>
  <c r="CL303" i="12"/>
  <c r="DW303" i="12"/>
  <c r="BZ303" i="12"/>
  <c r="BU303" i="12"/>
  <c r="CC303" i="12"/>
  <c r="DX303" i="12"/>
  <c r="CD303" i="12"/>
  <c r="DO303" i="12"/>
  <c r="BR303" i="12"/>
  <c r="DY303" i="12"/>
  <c r="BX303" i="12"/>
  <c r="DS303" i="12"/>
  <c r="BV303" i="12"/>
  <c r="CI303" i="12"/>
  <c r="DU303" i="12"/>
  <c r="DT303" i="12"/>
  <c r="DM303" i="12"/>
  <c r="CZ303" i="12"/>
  <c r="CY303" i="12"/>
  <c r="CX303" i="12"/>
  <c r="CW303" i="12"/>
  <c r="CV303" i="12"/>
  <c r="CU303" i="12"/>
  <c r="CT303" i="12"/>
  <c r="CS303" i="12"/>
  <c r="CR303" i="12"/>
  <c r="BM362" i="12"/>
  <c r="CL362" i="12" s="1"/>
  <c r="O29" i="9"/>
  <c r="N29" i="22" s="1"/>
  <c r="DZ238" i="12"/>
  <c r="DZ470" i="14"/>
  <c r="H29" i="9"/>
  <c r="G29" i="22" s="1"/>
  <c r="BM341" i="12"/>
  <c r="BQ341" i="12" s="1"/>
  <c r="CS286" i="12"/>
  <c r="CL286" i="12"/>
  <c r="DS286" i="12"/>
  <c r="CT286" i="12"/>
  <c r="DP286" i="12"/>
  <c r="BS286" i="12"/>
  <c r="DE286" i="12"/>
  <c r="CK286" i="12"/>
  <c r="DM286" i="12"/>
  <c r="DK286" i="12"/>
  <c r="BV286" i="12"/>
  <c r="DH286" i="12"/>
  <c r="DV286" i="12"/>
  <c r="CW286" i="12"/>
  <c r="CP286" i="12"/>
  <c r="DC286" i="12"/>
  <c r="DY286" i="12"/>
  <c r="CZ286" i="12"/>
  <c r="DN286" i="12"/>
  <c r="BQ286" i="12"/>
  <c r="CM286" i="12"/>
  <c r="DB286" i="12"/>
  <c r="DT286" i="12"/>
  <c r="CU286" i="12"/>
  <c r="DQ286" i="12"/>
  <c r="BT286" i="12"/>
  <c r="DF286" i="12"/>
  <c r="CJ286" i="12"/>
  <c r="CY286" i="12"/>
  <c r="DL286" i="12"/>
  <c r="BW286" i="12"/>
  <c r="DI286" i="12"/>
  <c r="DW286" i="12"/>
  <c r="CX286" i="12"/>
  <c r="DX286" i="12"/>
  <c r="DD286" i="12"/>
  <c r="DR286" i="12"/>
  <c r="DA286" i="12"/>
  <c r="DO286" i="12"/>
  <c r="BR286" i="12"/>
  <c r="CR286" i="12"/>
  <c r="CQ286" i="12"/>
  <c r="BX286" i="12"/>
  <c r="CV286" i="12"/>
  <c r="DJ286" i="12"/>
  <c r="BU286" i="12"/>
  <c r="DG286" i="12"/>
  <c r="DU286" i="12"/>
  <c r="CO286" i="12"/>
  <c r="CN286" i="12"/>
  <c r="CI286" i="12"/>
  <c r="CH286" i="12"/>
  <c r="CG286" i="12"/>
  <c r="CF286" i="12"/>
  <c r="CE286" i="12"/>
  <c r="CD286" i="12"/>
  <c r="CC286" i="12"/>
  <c r="CB286" i="12"/>
  <c r="CA286" i="12"/>
  <c r="CE291" i="12"/>
  <c r="DZ222" i="12"/>
  <c r="DV318" i="12"/>
  <c r="DW318" i="12"/>
  <c r="DS318" i="12"/>
  <c r="DT318" i="12"/>
  <c r="DQ318" i="12"/>
  <c r="DR318" i="12"/>
  <c r="CZ318" i="12"/>
  <c r="CA318" i="12"/>
  <c r="CO318" i="12"/>
  <c r="BX318" i="12"/>
  <c r="CL318" i="12"/>
  <c r="CF318" i="12"/>
  <c r="CR318" i="12"/>
  <c r="BS318" i="12"/>
  <c r="CG318" i="12"/>
  <c r="DC318" i="12"/>
  <c r="CD318" i="12"/>
  <c r="DU318" i="12"/>
  <c r="CJ318" i="12"/>
  <c r="CX318" i="12"/>
  <c r="BY318" i="12"/>
  <c r="CU318" i="12"/>
  <c r="BV318" i="12"/>
  <c r="DX318" i="12"/>
  <c r="BU318" i="12"/>
  <c r="DY318" i="12"/>
  <c r="CB318" i="12"/>
  <c r="CP318" i="12"/>
  <c r="BQ318" i="12"/>
  <c r="DZ318" i="12" s="1"/>
  <c r="CM318" i="12"/>
  <c r="DA318" i="12"/>
  <c r="DP318" i="12"/>
  <c r="CT318" i="12"/>
  <c r="BT318" i="12"/>
  <c r="CH318" i="12"/>
  <c r="DD318" i="12"/>
  <c r="CE318" i="12"/>
  <c r="CS318" i="12"/>
  <c r="CI318" i="12"/>
  <c r="CY318" i="12"/>
  <c r="BZ318" i="12"/>
  <c r="CV318" i="12"/>
  <c r="BW318" i="12"/>
  <c r="CK318" i="12"/>
  <c r="CW318" i="12"/>
  <c r="CQ318" i="12"/>
  <c r="BR318" i="12"/>
  <c r="CN318" i="12"/>
  <c r="DB318" i="12"/>
  <c r="CC318" i="12"/>
  <c r="DO318" i="12"/>
  <c r="DN318" i="12"/>
  <c r="DM318" i="12"/>
  <c r="DL318" i="12"/>
  <c r="DK318" i="12"/>
  <c r="DJ318" i="12"/>
  <c r="DI318" i="12"/>
  <c r="DH318" i="12"/>
  <c r="DG318" i="12"/>
  <c r="DZ477" i="14"/>
  <c r="DF318" i="12"/>
  <c r="DZ492" i="14"/>
  <c r="DZ473" i="14"/>
  <c r="BU282" i="12"/>
  <c r="DZ227" i="12"/>
  <c r="BR403" i="12"/>
  <c r="CB403" i="12"/>
  <c r="CC403" i="12"/>
  <c r="BZ403" i="12"/>
  <c r="CE403" i="12"/>
  <c r="DB403" i="12"/>
  <c r="CK403" i="12"/>
  <c r="DN403" i="12"/>
  <c r="CO403" i="12"/>
  <c r="CY403" i="12"/>
  <c r="DK403" i="12"/>
  <c r="CD403" i="12"/>
  <c r="CT403" i="12"/>
  <c r="DX403" i="12"/>
  <c r="DF403" i="12"/>
  <c r="DT403" i="12"/>
  <c r="CU403" i="12"/>
  <c r="BY403" i="12"/>
  <c r="CL403" i="12"/>
  <c r="DP403" i="12"/>
  <c r="CX403" i="12"/>
  <c r="DL403" i="12"/>
  <c r="DW403" i="12"/>
  <c r="CF403" i="12"/>
  <c r="DY403" i="12"/>
  <c r="DH403" i="12"/>
  <c r="CP403" i="12"/>
  <c r="DD403" i="12"/>
  <c r="CQ403" i="12"/>
  <c r="DI403" i="12"/>
  <c r="CR403" i="12"/>
  <c r="DM403" i="12"/>
  <c r="CN403" i="12"/>
  <c r="CM403" i="12"/>
  <c r="DR403" i="12"/>
  <c r="DA403" i="12"/>
  <c r="CJ403" i="12"/>
  <c r="DE403" i="12"/>
  <c r="DG403" i="12"/>
  <c r="DO403" i="12"/>
  <c r="CV403" i="12"/>
  <c r="CH403" i="12"/>
  <c r="CG403" i="12"/>
  <c r="DJ403" i="12"/>
  <c r="DC403" i="12"/>
  <c r="DQ403" i="12"/>
  <c r="DS403" i="12"/>
  <c r="CS403" i="12"/>
  <c r="CI403" i="12"/>
  <c r="CZ403" i="12"/>
  <c r="CW403" i="12"/>
  <c r="DV403" i="12"/>
  <c r="CA403" i="12"/>
  <c r="DU403" i="12"/>
  <c r="BX403" i="12"/>
  <c r="BW403" i="12"/>
  <c r="BV403" i="12"/>
  <c r="BU403" i="12"/>
  <c r="BT403" i="12"/>
  <c r="BS403" i="12"/>
  <c r="DZ471" i="14"/>
  <c r="BM366" i="12"/>
  <c r="CO366" i="12" s="1"/>
  <c r="BM378" i="12"/>
  <c r="DA378" i="12" s="1"/>
  <c r="BM361" i="12"/>
  <c r="CJ361" i="12" s="1"/>
  <c r="BM370" i="12"/>
  <c r="CT370" i="12" s="1"/>
  <c r="BM342" i="12"/>
  <c r="BR342" i="12" s="1"/>
  <c r="AO11" i="9"/>
  <c r="CL279" i="12"/>
  <c r="CG279" i="12"/>
  <c r="DH279" i="12"/>
  <c r="DV279" i="12"/>
  <c r="CW279" i="12"/>
  <c r="DS279" i="12"/>
  <c r="CT279" i="12"/>
  <c r="CC279" i="12"/>
  <c r="CZ279" i="12"/>
  <c r="DN279" i="12"/>
  <c r="CO279" i="12"/>
  <c r="DK279" i="12"/>
  <c r="DY279" i="12"/>
  <c r="CQ279" i="12"/>
  <c r="CR279" i="12"/>
  <c r="DF279" i="12"/>
  <c r="BQ279" i="12"/>
  <c r="DC279" i="12"/>
  <c r="DQ279" i="12"/>
  <c r="CF279" i="12"/>
  <c r="DE279" i="12"/>
  <c r="CH279" i="12"/>
  <c r="CI279" i="12"/>
  <c r="CJ279" i="12"/>
  <c r="DW279" i="12"/>
  <c r="CX279" i="12"/>
  <c r="DT279" i="12"/>
  <c r="CU279" i="12"/>
  <c r="DI279" i="12"/>
  <c r="CE279" i="12"/>
  <c r="DO279" i="12"/>
  <c r="CP279" i="12"/>
  <c r="DL279" i="12"/>
  <c r="CM279" i="12"/>
  <c r="DA279" i="12"/>
  <c r="DB279" i="12"/>
  <c r="CD279" i="12"/>
  <c r="DG279" i="12"/>
  <c r="DU279" i="12"/>
  <c r="DD279" i="12"/>
  <c r="DR279" i="12"/>
  <c r="CS279" i="12"/>
  <c r="CN279" i="12"/>
  <c r="DX279" i="12"/>
  <c r="CY279" i="12"/>
  <c r="DM279" i="12"/>
  <c r="CV279" i="12"/>
  <c r="DJ279" i="12"/>
  <c r="CK279" i="12"/>
  <c r="DP279" i="12"/>
  <c r="CB279" i="12"/>
  <c r="CA279" i="12"/>
  <c r="BZ279" i="12"/>
  <c r="BY279" i="12"/>
  <c r="BX279" i="12"/>
  <c r="BW279" i="12"/>
  <c r="BV279" i="12"/>
  <c r="BU279" i="12"/>
  <c r="BT279" i="12"/>
  <c r="DZ494" i="14"/>
  <c r="BW283" i="12"/>
  <c r="DZ221" i="12"/>
  <c r="DJ307" i="12"/>
  <c r="DL307" i="12"/>
  <c r="DI307" i="12"/>
  <c r="DN307" i="12"/>
  <c r="DG307" i="12"/>
  <c r="DF307" i="12"/>
  <c r="DK307" i="12"/>
  <c r="DR307" i="12"/>
  <c r="CB307" i="12"/>
  <c r="DV307" i="12"/>
  <c r="BY307" i="12"/>
  <c r="DY307" i="12"/>
  <c r="CL307" i="12"/>
  <c r="BT307" i="12"/>
  <c r="CP307" i="12"/>
  <c r="BQ307" i="12"/>
  <c r="CS307" i="12"/>
  <c r="BW307" i="12"/>
  <c r="CD307" i="12"/>
  <c r="DW307" i="12"/>
  <c r="CH307" i="12"/>
  <c r="DQ307" i="12"/>
  <c r="DT307" i="12"/>
  <c r="DM307" i="12"/>
  <c r="BV307" i="12"/>
  <c r="DO307" i="12"/>
  <c r="BZ307" i="12"/>
  <c r="CK307" i="12"/>
  <c r="CN307" i="12"/>
  <c r="DH307" i="12"/>
  <c r="CJ307" i="12"/>
  <c r="DS307" i="12"/>
  <c r="DX307" i="12"/>
  <c r="CQ307" i="12"/>
  <c r="BR307" i="12"/>
  <c r="CF307" i="12"/>
  <c r="BS307" i="12"/>
  <c r="CM307" i="12"/>
  <c r="DP307" i="12"/>
  <c r="CI307" i="12"/>
  <c r="DU307" i="12"/>
  <c r="CC307" i="12"/>
  <c r="DE307" i="12"/>
  <c r="CG307" i="12"/>
  <c r="CE307" i="12"/>
  <c r="CR307" i="12"/>
  <c r="CA307" i="12"/>
  <c r="CO307" i="12"/>
  <c r="BX307" i="12"/>
  <c r="BU307" i="12"/>
  <c r="DD307" i="12"/>
  <c r="DC307" i="12"/>
  <c r="DB307" i="12"/>
  <c r="DA307" i="12"/>
  <c r="CZ307" i="12"/>
  <c r="CY307" i="12"/>
  <c r="CX307" i="12"/>
  <c r="CW307" i="12"/>
  <c r="CV307" i="12"/>
  <c r="DZ240" i="12"/>
  <c r="H11" i="9"/>
  <c r="G11" i="22" s="1"/>
  <c r="CZ311" i="12"/>
  <c r="DP311" i="12"/>
  <c r="DM311" i="12"/>
  <c r="DT311" i="12"/>
  <c r="CE311" i="12"/>
  <c r="CK311" i="12"/>
  <c r="DW311" i="12"/>
  <c r="BZ311" i="12"/>
  <c r="DQ311" i="12"/>
  <c r="CV311" i="12"/>
  <c r="BW311" i="12"/>
  <c r="CC311" i="12"/>
  <c r="CQ311" i="12"/>
  <c r="BR311" i="12"/>
  <c r="BQ311" i="12"/>
  <c r="DZ311" i="12" s="1"/>
  <c r="CN311" i="12"/>
  <c r="CT311" i="12"/>
  <c r="BU311" i="12"/>
  <c r="CI311" i="12"/>
  <c r="DU311" i="12"/>
  <c r="DK311" i="12"/>
  <c r="CF311" i="12"/>
  <c r="CL311" i="12"/>
  <c r="DX311" i="12"/>
  <c r="CA311" i="12"/>
  <c r="CW311" i="12"/>
  <c r="DI311" i="12"/>
  <c r="DO311" i="12"/>
  <c r="BT311" i="12"/>
  <c r="DJ311" i="12"/>
  <c r="BX311" i="12"/>
  <c r="CD311" i="12"/>
  <c r="CR311" i="12"/>
  <c r="BS311" i="12"/>
  <c r="CO311" i="12"/>
  <c r="DL311" i="12"/>
  <c r="CH311" i="12"/>
  <c r="DN311" i="12"/>
  <c r="DS311" i="12"/>
  <c r="BV311" i="12"/>
  <c r="CJ311" i="12"/>
  <c r="DV311" i="12"/>
  <c r="CG311" i="12"/>
  <c r="DR311" i="12"/>
  <c r="CM311" i="12"/>
  <c r="CU311" i="12"/>
  <c r="DY311" i="12"/>
  <c r="CB311" i="12"/>
  <c r="CP311" i="12"/>
  <c r="BY311" i="12"/>
  <c r="CS311" i="12"/>
  <c r="DH311" i="12"/>
  <c r="DG311" i="12"/>
  <c r="DF311" i="12"/>
  <c r="DE311" i="12"/>
  <c r="DD311" i="12"/>
  <c r="DC311" i="12"/>
  <c r="DB311" i="12"/>
  <c r="DA311" i="12"/>
  <c r="BM354" i="12"/>
  <c r="CC354" i="12" s="1"/>
  <c r="AC430" i="12"/>
  <c r="AD431" i="12"/>
  <c r="AI436" i="12"/>
  <c r="F407" i="12"/>
  <c r="I410" i="12"/>
  <c r="B469" i="12"/>
  <c r="AA428" i="12"/>
  <c r="AB429" i="12"/>
  <c r="T421" i="12"/>
  <c r="AH435" i="12"/>
  <c r="G408" i="12"/>
  <c r="K412" i="12"/>
  <c r="AS446" i="12"/>
  <c r="Y426" i="12"/>
  <c r="Z427" i="12"/>
  <c r="R419" i="12"/>
  <c r="U422" i="12"/>
  <c r="E406" i="12"/>
  <c r="AM440" i="12"/>
  <c r="AR445" i="12"/>
  <c r="W424" i="12"/>
  <c r="X425" i="12"/>
  <c r="P417" i="12"/>
  <c r="S420" i="12"/>
  <c r="D405" i="12"/>
  <c r="H409" i="12"/>
  <c r="AQ444" i="12"/>
  <c r="AL439" i="12"/>
  <c r="V423" i="12"/>
  <c r="N415" i="12"/>
  <c r="Q418" i="12"/>
  <c r="AP443" i="12"/>
  <c r="AO442" i="12"/>
  <c r="AN441" i="12"/>
  <c r="L413" i="12"/>
  <c r="O416" i="12"/>
  <c r="AF433" i="12"/>
  <c r="AG434" i="12"/>
  <c r="AK438" i="12"/>
  <c r="AJ437" i="12"/>
  <c r="J411" i="12"/>
  <c r="M414" i="12"/>
  <c r="AE432" i="12"/>
  <c r="DZ216" i="12"/>
  <c r="CQ303" i="12"/>
  <c r="CF292" i="12"/>
  <c r="CQ292" i="12"/>
  <c r="CV292" i="12"/>
  <c r="CS292" i="12"/>
  <c r="CY292" i="12"/>
  <c r="CT292" i="12"/>
  <c r="CR292" i="12"/>
  <c r="DC292" i="12"/>
  <c r="DQ292" i="12"/>
  <c r="CZ292" i="12"/>
  <c r="DV292" i="12"/>
  <c r="BY292" i="12"/>
  <c r="DK292" i="12"/>
  <c r="BW292" i="12"/>
  <c r="DI292" i="12"/>
  <c r="CB292" i="12"/>
  <c r="DN292" i="12"/>
  <c r="BQ292" i="12"/>
  <c r="BS292" i="12"/>
  <c r="DT292" i="12"/>
  <c r="DR292" i="12"/>
  <c r="DA292" i="12"/>
  <c r="BT292" i="12"/>
  <c r="DF292" i="12"/>
  <c r="CX292" i="12"/>
  <c r="DY292" i="12"/>
  <c r="CW292" i="12"/>
  <c r="DL292" i="12"/>
  <c r="DJ292" i="12"/>
  <c r="CC292" i="12"/>
  <c r="DW292" i="12"/>
  <c r="BZ292" i="12"/>
  <c r="CU292" i="12"/>
  <c r="DD292" i="12"/>
  <c r="DB292" i="12"/>
  <c r="BU292" i="12"/>
  <c r="DO292" i="12"/>
  <c r="BR292" i="12"/>
  <c r="BX292" i="12"/>
  <c r="CD292" i="12"/>
  <c r="DX292" i="12"/>
  <c r="DG292" i="12"/>
  <c r="DU292" i="12"/>
  <c r="CP292" i="12"/>
  <c r="DE292" i="12"/>
  <c r="DS292" i="12"/>
  <c r="BV292" i="12"/>
  <c r="DP292" i="12"/>
  <c r="CA292" i="12"/>
  <c r="DM292" i="12"/>
  <c r="DH292" i="12"/>
  <c r="CO292" i="12"/>
  <c r="CN292" i="12"/>
  <c r="CM292" i="12"/>
  <c r="CL292" i="12"/>
  <c r="CK292" i="12"/>
  <c r="CJ292" i="12"/>
  <c r="CI292" i="12"/>
  <c r="CH292" i="12"/>
  <c r="CG292" i="12"/>
  <c r="CK282" i="12"/>
  <c r="CH282" i="12"/>
  <c r="CI282" i="12"/>
  <c r="CL282" i="12"/>
  <c r="DS282" i="12"/>
  <c r="DY282" i="12"/>
  <c r="CZ282" i="12"/>
  <c r="BS282" i="12"/>
  <c r="DM282" i="12"/>
  <c r="CG282" i="12"/>
  <c r="CV282" i="12"/>
  <c r="DK282" i="12"/>
  <c r="DQ282" i="12"/>
  <c r="CR282" i="12"/>
  <c r="DV282" i="12"/>
  <c r="DE282" i="12"/>
  <c r="DU282" i="12"/>
  <c r="CM282" i="12"/>
  <c r="DC282" i="12"/>
  <c r="DI282" i="12"/>
  <c r="BT282" i="12"/>
  <c r="DN282" i="12"/>
  <c r="CW282" i="12"/>
  <c r="CU282" i="12"/>
  <c r="DA282" i="12"/>
  <c r="DW282" i="12"/>
  <c r="DF282" i="12"/>
  <c r="BQ282" i="12"/>
  <c r="DH282" i="12"/>
  <c r="DT282" i="12"/>
  <c r="DR282" i="12"/>
  <c r="CS282" i="12"/>
  <c r="DO282" i="12"/>
  <c r="CX282" i="12"/>
  <c r="CQ282" i="12"/>
  <c r="DL282" i="12"/>
  <c r="DJ282" i="12"/>
  <c r="DX282" i="12"/>
  <c r="DG282" i="12"/>
  <c r="CP282" i="12"/>
  <c r="CF282" i="12"/>
  <c r="CJ282" i="12"/>
  <c r="CN282" i="12"/>
  <c r="DD282" i="12"/>
  <c r="DB282" i="12"/>
  <c r="DP282" i="12"/>
  <c r="CY282" i="12"/>
  <c r="BR282" i="12"/>
  <c r="CO282" i="12"/>
  <c r="CT282" i="12"/>
  <c r="CE282" i="12"/>
  <c r="CD282" i="12"/>
  <c r="CC282" i="12"/>
  <c r="CB282" i="12"/>
  <c r="CA282" i="12"/>
  <c r="BZ282" i="12"/>
  <c r="BY282" i="12"/>
  <c r="BX282" i="12"/>
  <c r="BW282" i="12"/>
  <c r="DZ215" i="12"/>
  <c r="DF306" i="12"/>
  <c r="DE306" i="12"/>
  <c r="DH306" i="12"/>
  <c r="DK306" i="12"/>
  <c r="DG306" i="12"/>
  <c r="DO306" i="12"/>
  <c r="CH306" i="12"/>
  <c r="CM306" i="12"/>
  <c r="DQ306" i="12"/>
  <c r="CR306" i="12"/>
  <c r="DI306" i="12"/>
  <c r="CQ306" i="12"/>
  <c r="BZ306" i="12"/>
  <c r="CE306" i="12"/>
  <c r="CK306" i="12"/>
  <c r="DU306" i="12"/>
  <c r="DS306" i="12"/>
  <c r="CI306" i="12"/>
  <c r="BR306" i="12"/>
  <c r="BW306" i="12"/>
  <c r="CC306" i="12"/>
  <c r="CO306" i="12"/>
  <c r="DL306" i="12"/>
  <c r="DM306" i="12"/>
  <c r="DX306" i="12"/>
  <c r="CA306" i="12"/>
  <c r="DT306" i="12"/>
  <c r="DR306" i="12"/>
  <c r="BU306" i="12"/>
  <c r="DP306" i="12"/>
  <c r="DD306" i="12"/>
  <c r="DJ306" i="12"/>
  <c r="CP306" i="12"/>
  <c r="BS306" i="12"/>
  <c r="CN306" i="12"/>
  <c r="CL306" i="12"/>
  <c r="BY306" i="12"/>
  <c r="CJ306" i="12"/>
  <c r="DY306" i="12"/>
  <c r="DV306" i="12"/>
  <c r="CF306" i="12"/>
  <c r="CD306" i="12"/>
  <c r="BT306" i="12"/>
  <c r="CG306" i="12"/>
  <c r="DN306" i="12"/>
  <c r="BX306" i="12"/>
  <c r="BV306" i="12"/>
  <c r="BQ306" i="12"/>
  <c r="CB306" i="12"/>
  <c r="DW306" i="12"/>
  <c r="DC306" i="12"/>
  <c r="DB306" i="12"/>
  <c r="DA306" i="12"/>
  <c r="CZ306" i="12"/>
  <c r="CY306" i="12"/>
  <c r="CX306" i="12"/>
  <c r="CW306" i="12"/>
  <c r="CV306" i="12"/>
  <c r="CU306" i="12"/>
  <c r="CV295" i="12"/>
  <c r="CW295" i="12"/>
  <c r="DO295" i="12"/>
  <c r="BR295" i="12"/>
  <c r="DL295" i="12"/>
  <c r="BW295" i="12"/>
  <c r="CC295" i="12"/>
  <c r="DI295" i="12"/>
  <c r="CX295" i="12"/>
  <c r="DG295" i="12"/>
  <c r="DU295" i="12"/>
  <c r="DD295" i="12"/>
  <c r="DR295" i="12"/>
  <c r="BU295" i="12"/>
  <c r="DX295" i="12"/>
  <c r="CA295" i="12"/>
  <c r="DM295" i="12"/>
  <c r="CF295" i="12"/>
  <c r="DJ295" i="12"/>
  <c r="CS295" i="12"/>
  <c r="DW295" i="12"/>
  <c r="DP295" i="12"/>
  <c r="BS295" i="12"/>
  <c r="DE295" i="12"/>
  <c r="BX295" i="12"/>
  <c r="CD295" i="12"/>
  <c r="DA295" i="12"/>
  <c r="CE295" i="12"/>
  <c r="CY295" i="12"/>
  <c r="DH295" i="12"/>
  <c r="DV295" i="12"/>
  <c r="CG295" i="12"/>
  <c r="DS295" i="12"/>
  <c r="BV295" i="12"/>
  <c r="CT295" i="12"/>
  <c r="BZ295" i="12"/>
  <c r="CB295" i="12"/>
  <c r="DN295" i="12"/>
  <c r="BY295" i="12"/>
  <c r="DK295" i="12"/>
  <c r="DY295" i="12"/>
  <c r="CZ295" i="12"/>
  <c r="BT295" i="12"/>
  <c r="DF295" i="12"/>
  <c r="BQ295" i="12"/>
  <c r="DC295" i="12"/>
  <c r="DQ295" i="12"/>
  <c r="DB295" i="12"/>
  <c r="DT295" i="12"/>
  <c r="CU295" i="12"/>
  <c r="CR295" i="12"/>
  <c r="CQ295" i="12"/>
  <c r="CP295" i="12"/>
  <c r="CO295" i="12"/>
  <c r="CN295" i="12"/>
  <c r="CM295" i="12"/>
  <c r="CL295" i="12"/>
  <c r="CK295" i="12"/>
  <c r="CJ295" i="12"/>
  <c r="BM350" i="12"/>
  <c r="BY350" i="12" s="1"/>
  <c r="BM377" i="12"/>
  <c r="CZ377" i="12" s="1"/>
  <c r="BM352" i="12"/>
  <c r="CA352" i="12" s="1"/>
  <c r="BM369" i="12"/>
  <c r="CS369" i="12" s="1"/>
  <c r="BM358" i="12"/>
  <c r="CG358" i="12" s="1"/>
  <c r="CM299" i="12"/>
  <c r="DZ229" i="12"/>
  <c r="K11" i="9"/>
  <c r="J11" i="22" s="1"/>
  <c r="DZ493" i="14"/>
  <c r="CG294" i="12"/>
  <c r="CU294" i="12"/>
  <c r="CX294" i="12"/>
  <c r="CS294" i="12"/>
  <c r="CV294" i="12"/>
  <c r="CT294" i="12"/>
  <c r="DA294" i="12"/>
  <c r="BX294" i="12"/>
  <c r="DB294" i="12"/>
  <c r="DX294" i="12"/>
  <c r="CA294" i="12"/>
  <c r="DM294" i="12"/>
  <c r="BU294" i="12"/>
  <c r="CY294" i="12"/>
  <c r="DS294" i="12"/>
  <c r="CD294" i="12"/>
  <c r="DP294" i="12"/>
  <c r="BS294" i="12"/>
  <c r="DE294" i="12"/>
  <c r="CR294" i="12"/>
  <c r="DK294" i="12"/>
  <c r="BV294" i="12"/>
  <c r="DH294" i="12"/>
  <c r="DV294" i="12"/>
  <c r="BY294" i="12"/>
  <c r="DU294" i="12"/>
  <c r="DC294" i="12"/>
  <c r="DY294" i="12"/>
  <c r="CB294" i="12"/>
  <c r="DN294" i="12"/>
  <c r="BQ294" i="12"/>
  <c r="DG294" i="12"/>
  <c r="CW294" i="12"/>
  <c r="DT294" i="12"/>
  <c r="CE294" i="12"/>
  <c r="DQ294" i="12"/>
  <c r="BT294" i="12"/>
  <c r="DF294" i="12"/>
  <c r="DL294" i="12"/>
  <c r="BW294" i="12"/>
  <c r="DI294" i="12"/>
  <c r="DW294" i="12"/>
  <c r="BZ294" i="12"/>
  <c r="CF294" i="12"/>
  <c r="DD294" i="12"/>
  <c r="DR294" i="12"/>
  <c r="CC294" i="12"/>
  <c r="DO294" i="12"/>
  <c r="BR294" i="12"/>
  <c r="CZ294" i="12"/>
  <c r="DJ294" i="12"/>
  <c r="CQ294" i="12"/>
  <c r="CP294" i="12"/>
  <c r="CO294" i="12"/>
  <c r="CN294" i="12"/>
  <c r="CM294" i="12"/>
  <c r="CL294" i="12"/>
  <c r="CK294" i="12"/>
  <c r="CJ294" i="12"/>
  <c r="CI294" i="12"/>
  <c r="DZ472" i="14"/>
  <c r="AL502" i="12"/>
  <c r="Y489" i="12"/>
  <c r="P480" i="12"/>
  <c r="AA491" i="12"/>
  <c r="J474" i="12"/>
  <c r="AM503" i="12"/>
  <c r="AO505" i="12"/>
  <c r="AF496" i="12"/>
  <c r="AH498" i="12"/>
  <c r="U485" i="12"/>
  <c r="D468" i="12"/>
  <c r="AQ507" i="12"/>
  <c r="AJ500" i="12"/>
  <c r="AT510" i="12"/>
  <c r="W487" i="12"/>
  <c r="I473" i="12"/>
  <c r="Q481" i="12"/>
  <c r="AP506" i="12"/>
  <c r="AG497" i="12"/>
  <c r="Z490" i="12"/>
  <c r="S483" i="12"/>
  <c r="M477" i="12"/>
  <c r="E469" i="12"/>
  <c r="AK501" i="12"/>
  <c r="AC493" i="12"/>
  <c r="X488" i="12"/>
  <c r="N478" i="12"/>
  <c r="L476" i="12"/>
  <c r="AI499" i="12"/>
  <c r="AN504" i="12"/>
  <c r="V486" i="12"/>
  <c r="O479" i="12"/>
  <c r="K475" i="12"/>
  <c r="R482" i="12"/>
  <c r="G471" i="12"/>
  <c r="AB492" i="12"/>
  <c r="AD494" i="12"/>
  <c r="AS509" i="12"/>
  <c r="H472" i="12"/>
  <c r="AR508" i="12"/>
  <c r="F470" i="12"/>
  <c r="AE495" i="12"/>
  <c r="T484" i="12"/>
  <c r="DZ483" i="14"/>
  <c r="BM353" i="12"/>
  <c r="CB353" i="12" s="1"/>
  <c r="DM312" i="12"/>
  <c r="CJ312" i="12"/>
  <c r="DV312" i="12"/>
  <c r="CO312" i="12"/>
  <c r="BX312" i="12"/>
  <c r="BV312" i="12"/>
  <c r="DR312" i="12"/>
  <c r="CF312" i="12"/>
  <c r="CB312" i="12"/>
  <c r="CX312" i="12"/>
  <c r="CG312" i="12"/>
  <c r="CU312" i="12"/>
  <c r="DY312" i="12"/>
  <c r="DJ312" i="12"/>
  <c r="DQ312" i="12"/>
  <c r="CW312" i="12"/>
  <c r="BT312" i="12"/>
  <c r="CP312" i="12"/>
  <c r="BY312" i="12"/>
  <c r="CM312" i="12"/>
  <c r="CS312" i="12"/>
  <c r="BS312" i="12"/>
  <c r="DS312" i="12"/>
  <c r="DW312" i="12"/>
  <c r="CH312" i="12"/>
  <c r="BQ312" i="12"/>
  <c r="DZ312" i="12" s="1"/>
  <c r="CE312" i="12"/>
  <c r="CK312" i="12"/>
  <c r="CR312" i="12"/>
  <c r="CQ312" i="12"/>
  <c r="BZ312" i="12"/>
  <c r="DT312" i="12"/>
  <c r="BW312" i="12"/>
  <c r="CC312" i="12"/>
  <c r="CD312" i="12"/>
  <c r="CI312" i="12"/>
  <c r="BR312" i="12"/>
  <c r="CV312" i="12"/>
  <c r="CT312" i="12"/>
  <c r="BU312" i="12"/>
  <c r="DO312" i="12"/>
  <c r="DL312" i="12"/>
  <c r="DP312" i="12"/>
  <c r="DN312" i="12"/>
  <c r="DK312" i="12"/>
  <c r="DX312" i="12"/>
  <c r="CA312" i="12"/>
  <c r="DU312" i="12"/>
  <c r="CN312" i="12"/>
  <c r="CL312" i="12"/>
  <c r="DI312" i="12"/>
  <c r="DH312" i="12"/>
  <c r="DG312" i="12"/>
  <c r="DF312" i="12"/>
  <c r="DE312" i="12"/>
  <c r="DD312" i="12"/>
  <c r="DC312" i="12"/>
  <c r="DB312" i="12"/>
  <c r="DA312" i="12"/>
  <c r="I29" i="9"/>
  <c r="H29" i="22" s="1"/>
  <c r="DZ242" i="12"/>
  <c r="CS293" i="12"/>
  <c r="CT293" i="12"/>
  <c r="CW293" i="12"/>
  <c r="CU293" i="12"/>
  <c r="DP293" i="12"/>
  <c r="BS293" i="12"/>
  <c r="DE293" i="12"/>
  <c r="DK293" i="12"/>
  <c r="BV293" i="12"/>
  <c r="CQ293" i="12"/>
  <c r="DS293" i="12"/>
  <c r="CX293" i="12"/>
  <c r="DH293" i="12"/>
  <c r="DV293" i="12"/>
  <c r="BY293" i="12"/>
  <c r="DC293" i="12"/>
  <c r="DY293" i="12"/>
  <c r="CB293" i="12"/>
  <c r="DN293" i="12"/>
  <c r="BQ293" i="12"/>
  <c r="CE293" i="12"/>
  <c r="DQ293" i="12"/>
  <c r="CA293" i="12"/>
  <c r="CY293" i="12"/>
  <c r="BT293" i="12"/>
  <c r="DF293" i="12"/>
  <c r="DT293" i="12"/>
  <c r="BW293" i="12"/>
  <c r="DI293" i="12"/>
  <c r="CR293" i="12"/>
  <c r="DW293" i="12"/>
  <c r="BZ293" i="12"/>
  <c r="DL293" i="12"/>
  <c r="DR293" i="12"/>
  <c r="DA293" i="12"/>
  <c r="CV293" i="12"/>
  <c r="CD293" i="12"/>
  <c r="DO293" i="12"/>
  <c r="BR293" i="12"/>
  <c r="DD293" i="12"/>
  <c r="DJ293" i="12"/>
  <c r="CC293" i="12"/>
  <c r="DM293" i="12"/>
  <c r="CZ293" i="12"/>
  <c r="DG293" i="12"/>
  <c r="DU293" i="12"/>
  <c r="BX293" i="12"/>
  <c r="DB293" i="12"/>
  <c r="BU293" i="12"/>
  <c r="DX293" i="12"/>
  <c r="CP293" i="12"/>
  <c r="CO293" i="12"/>
  <c r="CN293" i="12"/>
  <c r="CM293" i="12"/>
  <c r="CL293" i="12"/>
  <c r="CK293" i="12"/>
  <c r="CJ293" i="12"/>
  <c r="CI293" i="12"/>
  <c r="CH293" i="12"/>
  <c r="DZ219" i="12"/>
  <c r="DZ234" i="12"/>
  <c r="DZ244" i="12"/>
  <c r="DA314" i="12"/>
  <c r="CO302" i="12"/>
  <c r="DB302" i="12"/>
  <c r="DD302" i="12"/>
  <c r="DA302" i="12"/>
  <c r="DG302" i="12"/>
  <c r="DC302" i="12"/>
  <c r="DV302" i="12"/>
  <c r="CF302" i="12"/>
  <c r="DJ302" i="12"/>
  <c r="BU302" i="12"/>
  <c r="BT302" i="12"/>
  <c r="CN302" i="12"/>
  <c r="DN302" i="12"/>
  <c r="BX302" i="12"/>
  <c r="CL302" i="12"/>
  <c r="DU302" i="12"/>
  <c r="BQ302" i="12"/>
  <c r="DI302" i="12"/>
  <c r="CC302" i="12"/>
  <c r="DE302" i="12"/>
  <c r="CH302" i="12"/>
  <c r="DS302" i="12"/>
  <c r="CD302" i="12"/>
  <c r="DP302" i="12"/>
  <c r="DX302" i="12"/>
  <c r="BY302" i="12"/>
  <c r="DW302" i="12"/>
  <c r="BZ302" i="12"/>
  <c r="DK302" i="12"/>
  <c r="BV302" i="12"/>
  <c r="CJ302" i="12"/>
  <c r="BS302" i="12"/>
  <c r="DO302" i="12"/>
  <c r="BR302" i="12"/>
  <c r="CM302" i="12"/>
  <c r="DY302" i="12"/>
  <c r="DM302" i="12"/>
  <c r="CZ302" i="12"/>
  <c r="DF302" i="12"/>
  <c r="DR302" i="12"/>
  <c r="CI302" i="12"/>
  <c r="DT302" i="12"/>
  <c r="CE302" i="12"/>
  <c r="DQ302" i="12"/>
  <c r="CG302" i="12"/>
  <c r="CA302" i="12"/>
  <c r="DL302" i="12"/>
  <c r="BW302" i="12"/>
  <c r="CK302" i="12"/>
  <c r="CB302" i="12"/>
  <c r="DH302" i="12"/>
  <c r="CY302" i="12"/>
  <c r="CX302" i="12"/>
  <c r="CW302" i="12"/>
  <c r="CV302" i="12"/>
  <c r="CU302" i="12"/>
  <c r="CT302" i="12"/>
  <c r="CS302" i="12"/>
  <c r="CR302" i="12"/>
  <c r="CQ302" i="12"/>
  <c r="BM359" i="12"/>
  <c r="CI359" i="12" s="1"/>
  <c r="BM376" i="12"/>
  <c r="CY376" i="12" s="1"/>
  <c r="BM357" i="12"/>
  <c r="BM368" i="12"/>
  <c r="CQ368" i="12" s="1"/>
  <c r="BM349" i="12"/>
  <c r="BX349" i="12" s="1"/>
  <c r="BM374" i="12"/>
  <c r="CW374" i="12" s="1"/>
  <c r="DZ488" i="14"/>
  <c r="DZ499" i="14"/>
  <c r="DZ480" i="14"/>
  <c r="CX304" i="12"/>
  <c r="DC304" i="12"/>
  <c r="DH304" i="12"/>
  <c r="DI304" i="12"/>
  <c r="DF304" i="12"/>
  <c r="BS304" i="12"/>
  <c r="DL304" i="12"/>
  <c r="DR304" i="12"/>
  <c r="BU304" i="12"/>
  <c r="DU304" i="12"/>
  <c r="CA304" i="12"/>
  <c r="DV304" i="12"/>
  <c r="CN304" i="12"/>
  <c r="CL304" i="12"/>
  <c r="DM304" i="12"/>
  <c r="CO304" i="12"/>
  <c r="DK304" i="12"/>
  <c r="DT304" i="12"/>
  <c r="DN304" i="12"/>
  <c r="CF304" i="12"/>
  <c r="CD304" i="12"/>
  <c r="CG304" i="12"/>
  <c r="DP304" i="12"/>
  <c r="CP304" i="12"/>
  <c r="BX304" i="12"/>
  <c r="BV304" i="12"/>
  <c r="CB304" i="12"/>
  <c r="CJ304" i="12"/>
  <c r="DG304" i="12"/>
  <c r="DW304" i="12"/>
  <c r="CH304" i="12"/>
  <c r="DS304" i="12"/>
  <c r="DY304" i="12"/>
  <c r="BY304" i="12"/>
  <c r="DB304" i="12"/>
  <c r="DD304" i="12"/>
  <c r="BW304" i="12"/>
  <c r="DO304" i="12"/>
  <c r="BZ304" i="12"/>
  <c r="CM304" i="12"/>
  <c r="DQ304" i="12"/>
  <c r="BT304" i="12"/>
  <c r="DE304" i="12"/>
  <c r="DX304" i="12"/>
  <c r="CI304" i="12"/>
  <c r="BR304" i="12"/>
  <c r="CE304" i="12"/>
  <c r="CK304" i="12"/>
  <c r="BQ304" i="12"/>
  <c r="DJ304" i="12"/>
  <c r="CC304" i="12"/>
  <c r="DA304" i="12"/>
  <c r="CZ304" i="12"/>
  <c r="CY304" i="12"/>
  <c r="CW304" i="12"/>
  <c r="CV304" i="12"/>
  <c r="CU304" i="12"/>
  <c r="CT304" i="12"/>
  <c r="CS304" i="12"/>
  <c r="DZ340" i="12"/>
  <c r="DW316" i="12"/>
  <c r="DS316" i="12"/>
  <c r="DR316" i="12"/>
  <c r="DQ316" i="12"/>
  <c r="DU316" i="12"/>
  <c r="DP316" i="12"/>
  <c r="DO316" i="12"/>
  <c r="CR316" i="12"/>
  <c r="BS316" i="12"/>
  <c r="CG316" i="12"/>
  <c r="CM316" i="12"/>
  <c r="DY316" i="12"/>
  <c r="DN316" i="12"/>
  <c r="CJ316" i="12"/>
  <c r="CX316" i="12"/>
  <c r="BY316" i="12"/>
  <c r="CE316" i="12"/>
  <c r="DA316" i="12"/>
  <c r="CB316" i="12"/>
  <c r="CP316" i="12"/>
  <c r="BQ316" i="12"/>
  <c r="DZ316" i="12" s="1"/>
  <c r="BW316" i="12"/>
  <c r="CS316" i="12"/>
  <c r="CA316" i="12"/>
  <c r="CU316" i="12"/>
  <c r="BT316" i="12"/>
  <c r="CH316" i="12"/>
  <c r="CV316" i="12"/>
  <c r="DB316" i="12"/>
  <c r="CK316" i="12"/>
  <c r="DT316" i="12"/>
  <c r="CY316" i="12"/>
  <c r="BZ316" i="12"/>
  <c r="CN316" i="12"/>
  <c r="CT316" i="12"/>
  <c r="CC316" i="12"/>
  <c r="BV316" i="12"/>
  <c r="CQ316" i="12"/>
  <c r="BR316" i="12"/>
  <c r="CF316" i="12"/>
  <c r="CL316" i="12"/>
  <c r="BU316" i="12"/>
  <c r="CZ316" i="12"/>
  <c r="DX316" i="12"/>
  <c r="CI316" i="12"/>
  <c r="CW316" i="12"/>
  <c r="BX316" i="12"/>
  <c r="CD316" i="12"/>
  <c r="DV316" i="12"/>
  <c r="CO316" i="12"/>
  <c r="DM316" i="12"/>
  <c r="DL316" i="12"/>
  <c r="DK316" i="12"/>
  <c r="DJ316" i="12"/>
  <c r="DI316" i="12"/>
  <c r="DH316" i="12"/>
  <c r="DG316" i="12"/>
  <c r="DF316" i="12"/>
  <c r="DE316" i="12"/>
  <c r="DZ235" i="12"/>
  <c r="BM345" i="12"/>
  <c r="BT345" i="12" s="1"/>
  <c r="DZ220" i="12"/>
  <c r="DZ487" i="14"/>
  <c r="BS280" i="12"/>
  <c r="CM280" i="12"/>
  <c r="CF280" i="12"/>
  <c r="CJ280" i="12"/>
  <c r="CG280" i="12"/>
  <c r="CN280" i="12"/>
  <c r="CT280" i="12"/>
  <c r="DH280" i="12"/>
  <c r="DV280" i="12"/>
  <c r="DE280" i="12"/>
  <c r="CV280" i="12"/>
  <c r="DS280" i="12"/>
  <c r="DY280" i="12"/>
  <c r="CZ280" i="12"/>
  <c r="DN280" i="12"/>
  <c r="CW280" i="12"/>
  <c r="CQ280" i="12"/>
  <c r="DK280" i="12"/>
  <c r="DQ280" i="12"/>
  <c r="CR280" i="12"/>
  <c r="DF280" i="12"/>
  <c r="CO280" i="12"/>
  <c r="CH280" i="12"/>
  <c r="DC280" i="12"/>
  <c r="DI280" i="12"/>
  <c r="DW280" i="12"/>
  <c r="CX280" i="12"/>
  <c r="BQ280" i="12"/>
  <c r="CK280" i="12"/>
  <c r="DM280" i="12"/>
  <c r="DT280" i="12"/>
  <c r="CU280" i="12"/>
  <c r="DA280" i="12"/>
  <c r="DO280" i="12"/>
  <c r="CP280" i="12"/>
  <c r="CD280" i="12"/>
  <c r="CI280" i="12"/>
  <c r="DL280" i="12"/>
  <c r="DR280" i="12"/>
  <c r="CS280" i="12"/>
  <c r="DG280" i="12"/>
  <c r="BR280" i="12"/>
  <c r="CL280" i="12"/>
  <c r="DB280" i="12"/>
  <c r="DD280" i="12"/>
  <c r="DJ280" i="12"/>
  <c r="DX280" i="12"/>
  <c r="CY280" i="12"/>
  <c r="DU280" i="12"/>
  <c r="CE280" i="12"/>
  <c r="DP280" i="12"/>
  <c r="CC280" i="12"/>
  <c r="CB280" i="12"/>
  <c r="CA280" i="12"/>
  <c r="BZ280" i="12"/>
  <c r="BY280" i="12"/>
  <c r="BX280" i="12"/>
  <c r="BW280" i="12"/>
  <c r="BV280" i="12"/>
  <c r="BU280" i="12"/>
  <c r="DD299" i="12"/>
  <c r="CY299" i="12"/>
  <c r="DA299" i="12"/>
  <c r="DK299" i="12"/>
  <c r="DG299" i="12"/>
  <c r="BT299" i="12"/>
  <c r="BR299" i="12"/>
  <c r="DY299" i="12"/>
  <c r="DO299" i="12"/>
  <c r="DR299" i="12"/>
  <c r="DV299" i="12"/>
  <c r="DL299" i="12"/>
  <c r="CG299" i="12"/>
  <c r="CD299" i="12"/>
  <c r="CW299" i="12"/>
  <c r="CZ299" i="12"/>
  <c r="DJ299" i="12"/>
  <c r="DN299" i="12"/>
  <c r="CI299" i="12"/>
  <c r="BY299" i="12"/>
  <c r="BV299" i="12"/>
  <c r="DE299" i="12"/>
  <c r="DF299" i="12"/>
  <c r="DX299" i="12"/>
  <c r="DU299" i="12"/>
  <c r="CA299" i="12"/>
  <c r="BQ299" i="12"/>
  <c r="DT299" i="12"/>
  <c r="CB299" i="12"/>
  <c r="DC299" i="12"/>
  <c r="DP299" i="12"/>
  <c r="DM299" i="12"/>
  <c r="BS299" i="12"/>
  <c r="CF299" i="12"/>
  <c r="CK299" i="12"/>
  <c r="BW299" i="12"/>
  <c r="DH299" i="12"/>
  <c r="DQ299" i="12"/>
  <c r="DI299" i="12"/>
  <c r="BX299" i="12"/>
  <c r="CC299" i="12"/>
  <c r="CX299" i="12"/>
  <c r="DS299" i="12"/>
  <c r="DW299" i="12"/>
  <c r="CJ299" i="12"/>
  <c r="CH299" i="12"/>
  <c r="CE299" i="12"/>
  <c r="BU299" i="12"/>
  <c r="DB299" i="12"/>
  <c r="BZ299" i="12"/>
  <c r="CV299" i="12"/>
  <c r="CU299" i="12"/>
  <c r="CT299" i="12"/>
  <c r="CS299" i="12"/>
  <c r="CR299" i="12"/>
  <c r="CQ299" i="12"/>
  <c r="CP299" i="12"/>
  <c r="CO299" i="12"/>
  <c r="CN299" i="12"/>
  <c r="DZ484" i="14"/>
  <c r="DZ486" i="14"/>
  <c r="DS314" i="12"/>
  <c r="DM314" i="12"/>
  <c r="DO314" i="12"/>
  <c r="DQ314" i="12"/>
  <c r="DR314" i="12"/>
  <c r="DP314" i="12"/>
  <c r="BT314" i="12"/>
  <c r="CX314" i="12"/>
  <c r="BY314" i="12"/>
  <c r="CE314" i="12"/>
  <c r="CK314" i="12"/>
  <c r="DW314" i="12"/>
  <c r="CP314" i="12"/>
  <c r="BQ314" i="12"/>
  <c r="DZ314" i="12" s="1"/>
  <c r="BW314" i="12"/>
  <c r="CC314" i="12"/>
  <c r="DU314" i="12"/>
  <c r="DN314" i="12"/>
  <c r="CS314" i="12"/>
  <c r="CY314" i="12"/>
  <c r="CH314" i="12"/>
  <c r="CV314" i="12"/>
  <c r="CT314" i="12"/>
  <c r="BU314" i="12"/>
  <c r="DX314" i="12"/>
  <c r="CQ314" i="12"/>
  <c r="BZ314" i="12"/>
  <c r="CN314" i="12"/>
  <c r="CL314" i="12"/>
  <c r="DV314" i="12"/>
  <c r="CZ314" i="12"/>
  <c r="CI314" i="12"/>
  <c r="BR314" i="12"/>
  <c r="CF314" i="12"/>
  <c r="CD314" i="12"/>
  <c r="DT314" i="12"/>
  <c r="CG314" i="12"/>
  <c r="CR314" i="12"/>
  <c r="CA314" i="12"/>
  <c r="CW314" i="12"/>
  <c r="BX314" i="12"/>
  <c r="BV314" i="12"/>
  <c r="CB314" i="12"/>
  <c r="CJ314" i="12"/>
  <c r="BS314" i="12"/>
  <c r="CO314" i="12"/>
  <c r="CU314" i="12"/>
  <c r="DY314" i="12"/>
  <c r="DL314" i="12"/>
  <c r="CM314" i="12"/>
  <c r="DK314" i="12"/>
  <c r="DJ314" i="12"/>
  <c r="DI314" i="12"/>
  <c r="DH314" i="12"/>
  <c r="DG314" i="12"/>
  <c r="DF314" i="12"/>
  <c r="DE314" i="12"/>
  <c r="DD314" i="12"/>
  <c r="DC314" i="12"/>
  <c r="DZ218" i="12"/>
  <c r="DZ489" i="14"/>
  <c r="DZ231" i="12"/>
  <c r="BM381" i="12"/>
  <c r="DD381" i="12" s="1"/>
  <c r="BM343" i="12"/>
  <c r="BS343" i="12" s="1"/>
  <c r="BM348" i="12"/>
  <c r="BW348" i="12" s="1"/>
  <c r="BM367" i="12"/>
  <c r="CP367" i="12" s="1"/>
  <c r="BM365" i="12"/>
  <c r="CO365" i="12" s="1"/>
  <c r="BM373" i="12"/>
  <c r="CT306" i="12"/>
  <c r="BR278" i="12"/>
  <c r="BM404" i="12"/>
  <c r="BQ404" i="12" s="1"/>
  <c r="DZ404" i="12" s="1"/>
  <c r="CK296" i="12"/>
  <c r="DC296" i="12"/>
  <c r="CW296" i="12"/>
  <c r="CV296" i="12"/>
  <c r="CZ296" i="12"/>
  <c r="CX296" i="12"/>
  <c r="DD296" i="12"/>
  <c r="DJ296" i="12"/>
  <c r="DX296" i="12"/>
  <c r="CA296" i="12"/>
  <c r="DU296" i="12"/>
  <c r="DB296" i="12"/>
  <c r="DL296" i="12"/>
  <c r="BR296" i="12"/>
  <c r="CF296" i="12"/>
  <c r="CD296" i="12"/>
  <c r="DP296" i="12"/>
  <c r="BS296" i="12"/>
  <c r="DM296" i="12"/>
  <c r="CY296" i="12"/>
  <c r="DA296" i="12"/>
  <c r="BX296" i="12"/>
  <c r="BV296" i="12"/>
  <c r="DH296" i="12"/>
  <c r="DV296" i="12"/>
  <c r="DE296" i="12"/>
  <c r="DS296" i="12"/>
  <c r="DY296" i="12"/>
  <c r="CB296" i="12"/>
  <c r="DN296" i="12"/>
  <c r="CG296" i="12"/>
  <c r="DR296" i="12"/>
  <c r="DK296" i="12"/>
  <c r="DQ296" i="12"/>
  <c r="BT296" i="12"/>
  <c r="DF296" i="12"/>
  <c r="BY296" i="12"/>
  <c r="CT296" i="12"/>
  <c r="CU296" i="12"/>
  <c r="CE296" i="12"/>
  <c r="DI296" i="12"/>
  <c r="DW296" i="12"/>
  <c r="CH296" i="12"/>
  <c r="BQ296" i="12"/>
  <c r="DG296" i="12"/>
  <c r="DT296" i="12"/>
  <c r="BW296" i="12"/>
  <c r="CC296" i="12"/>
  <c r="DO296" i="12"/>
  <c r="BZ296" i="12"/>
  <c r="BU296" i="12"/>
  <c r="CS296" i="12"/>
  <c r="CR296" i="12"/>
  <c r="CQ296" i="12"/>
  <c r="CP296" i="12"/>
  <c r="CO296" i="12"/>
  <c r="CN296" i="12"/>
  <c r="CM296" i="12"/>
  <c r="CL296" i="12"/>
  <c r="Z11" i="9"/>
  <c r="Y11" i="22" s="1"/>
  <c r="DZ481" i="14"/>
  <c r="CF287" i="12"/>
  <c r="CQ287" i="12"/>
  <c r="CO287" i="12"/>
  <c r="CL287" i="12"/>
  <c r="CP287" i="12"/>
  <c r="CT287" i="12"/>
  <c r="CN287" i="12"/>
  <c r="CZ287" i="12"/>
  <c r="DN287" i="12"/>
  <c r="BY287" i="12"/>
  <c r="DK287" i="12"/>
  <c r="DY287" i="12"/>
  <c r="CK287" i="12"/>
  <c r="BT287" i="12"/>
  <c r="DF287" i="12"/>
  <c r="BQ287" i="12"/>
  <c r="DC287" i="12"/>
  <c r="DQ287" i="12"/>
  <c r="CW287" i="12"/>
  <c r="CR287" i="12"/>
  <c r="DW287" i="12"/>
  <c r="CX287" i="12"/>
  <c r="DT287" i="12"/>
  <c r="CU287" i="12"/>
  <c r="DI287" i="12"/>
  <c r="CM287" i="12"/>
  <c r="DV287" i="12"/>
  <c r="DO287" i="12"/>
  <c r="BR287" i="12"/>
  <c r="DL287" i="12"/>
  <c r="BW287" i="12"/>
  <c r="DA287" i="12"/>
  <c r="BV287" i="12"/>
  <c r="DG287" i="12"/>
  <c r="DU287" i="12"/>
  <c r="DD287" i="12"/>
  <c r="DR287" i="12"/>
  <c r="BU287" i="12"/>
  <c r="DH287" i="12"/>
  <c r="DX287" i="12"/>
  <c r="CY287" i="12"/>
  <c r="DM287" i="12"/>
  <c r="CV287" i="12"/>
  <c r="DJ287" i="12"/>
  <c r="DP287" i="12"/>
  <c r="BS287" i="12"/>
  <c r="DE287" i="12"/>
  <c r="BX287" i="12"/>
  <c r="DB287" i="12"/>
  <c r="CS287" i="12"/>
  <c r="DS287" i="12"/>
  <c r="CJ287" i="12"/>
  <c r="CI287" i="12"/>
  <c r="CH287" i="12"/>
  <c r="CG287" i="12"/>
  <c r="CE287" i="12"/>
  <c r="CD287" i="12"/>
  <c r="CC287" i="12"/>
  <c r="CB287" i="12"/>
  <c r="DZ485" i="14"/>
  <c r="CY311" i="12"/>
  <c r="CU308" i="12"/>
  <c r="DL308" i="12"/>
  <c r="DG308" i="12"/>
  <c r="DO308" i="12"/>
  <c r="DM308" i="12"/>
  <c r="DV308" i="12"/>
  <c r="CF308" i="12"/>
  <c r="CL308" i="12"/>
  <c r="BU308" i="12"/>
  <c r="BT308" i="12"/>
  <c r="DX308" i="12"/>
  <c r="CP308" i="12"/>
  <c r="BX308" i="12"/>
  <c r="CD308" i="12"/>
  <c r="BQ308" i="12"/>
  <c r="DF308" i="12"/>
  <c r="DP308" i="12"/>
  <c r="CH308" i="12"/>
  <c r="DS308" i="12"/>
  <c r="BV308" i="12"/>
  <c r="CR308" i="12"/>
  <c r="DI308" i="12"/>
  <c r="CT308" i="12"/>
  <c r="DW308" i="12"/>
  <c r="BZ308" i="12"/>
  <c r="CM308" i="12"/>
  <c r="DY308" i="12"/>
  <c r="CO308" i="12"/>
  <c r="DN308" i="12"/>
  <c r="DJ308" i="12"/>
  <c r="BY308" i="12"/>
  <c r="CQ308" i="12"/>
  <c r="BR308" i="12"/>
  <c r="CE308" i="12"/>
  <c r="DQ308" i="12"/>
  <c r="CJ308" i="12"/>
  <c r="CC308" i="12"/>
  <c r="CI308" i="12"/>
  <c r="DU308" i="12"/>
  <c r="BW308" i="12"/>
  <c r="CS308" i="12"/>
  <c r="CG308" i="12"/>
  <c r="DH308" i="12"/>
  <c r="DK308" i="12"/>
  <c r="CN308" i="12"/>
  <c r="CA308" i="12"/>
  <c r="DT308" i="12"/>
  <c r="DR308" i="12"/>
  <c r="CK308" i="12"/>
  <c r="CB308" i="12"/>
  <c r="BS308" i="12"/>
  <c r="DE308" i="12"/>
  <c r="DD308" i="12"/>
  <c r="DC308" i="12"/>
  <c r="DB308" i="12"/>
  <c r="DA308" i="12"/>
  <c r="CZ308" i="12"/>
  <c r="CY308" i="12"/>
  <c r="CX308" i="12"/>
  <c r="CW308" i="12"/>
  <c r="DZ237" i="12"/>
  <c r="DZ474" i="14"/>
  <c r="BM375" i="12"/>
  <c r="CX375" i="12" s="1"/>
  <c r="BM382" i="12"/>
  <c r="DE382" i="12" s="1"/>
  <c r="BM364" i="12"/>
  <c r="CM364" i="12" s="1"/>
  <c r="AL440" i="12"/>
  <c r="AP444" i="12"/>
  <c r="AC431" i="12"/>
  <c r="N416" i="12"/>
  <c r="I411" i="12"/>
  <c r="AJ438" i="12"/>
  <c r="AF434" i="12"/>
  <c r="AA429" i="12"/>
  <c r="L414" i="12"/>
  <c r="D406" i="12"/>
  <c r="P418" i="12"/>
  <c r="AH436" i="12"/>
  <c r="AD432" i="12"/>
  <c r="Y427" i="12"/>
  <c r="J412" i="12"/>
  <c r="G409" i="12"/>
  <c r="K413" i="12"/>
  <c r="AR446" i="12"/>
  <c r="AB430" i="12"/>
  <c r="W425" i="12"/>
  <c r="S421" i="12"/>
  <c r="E407" i="12"/>
  <c r="AQ445" i="12"/>
  <c r="AM441" i="12"/>
  <c r="Z428" i="12"/>
  <c r="U423" i="12"/>
  <c r="Q419" i="12"/>
  <c r="H410" i="12"/>
  <c r="AN442" i="12"/>
  <c r="AO443" i="12"/>
  <c r="AK439" i="12"/>
  <c r="X426" i="12"/>
  <c r="T422" i="12"/>
  <c r="O417" i="12"/>
  <c r="F408" i="12"/>
  <c r="AE433" i="12"/>
  <c r="B470" i="12"/>
  <c r="AI437" i="12"/>
  <c r="V424" i="12"/>
  <c r="R420" i="12"/>
  <c r="M415" i="12"/>
  <c r="AG435" i="12"/>
  <c r="BM356" i="12"/>
  <c r="CE356" i="12" s="1"/>
  <c r="DZ497" i="14"/>
  <c r="DF301" i="12"/>
  <c r="DD301" i="12"/>
  <c r="DB301" i="12"/>
  <c r="DH301" i="12"/>
  <c r="CZ301" i="12"/>
  <c r="DC301" i="12"/>
  <c r="DA301" i="12"/>
  <c r="DE301" i="12"/>
  <c r="CM301" i="12"/>
  <c r="DX301" i="12"/>
  <c r="CA301" i="12"/>
  <c r="DM301" i="12"/>
  <c r="DY301" i="12"/>
  <c r="CE301" i="12"/>
  <c r="DP301" i="12"/>
  <c r="BS301" i="12"/>
  <c r="CG301" i="12"/>
  <c r="DT301" i="12"/>
  <c r="DG301" i="12"/>
  <c r="DK301" i="12"/>
  <c r="CY301" i="12"/>
  <c r="BW301" i="12"/>
  <c r="CJ301" i="12"/>
  <c r="DV301" i="12"/>
  <c r="BY301" i="12"/>
  <c r="DQ301" i="12"/>
  <c r="BV301" i="12"/>
  <c r="DR301" i="12"/>
  <c r="CB301" i="12"/>
  <c r="DN301" i="12"/>
  <c r="BQ301" i="12"/>
  <c r="CK301" i="12"/>
  <c r="DU301" i="12"/>
  <c r="DJ301" i="12"/>
  <c r="BT301" i="12"/>
  <c r="CH301" i="12"/>
  <c r="DI301" i="12"/>
  <c r="DL301" i="12"/>
  <c r="CL301" i="12"/>
  <c r="DW301" i="12"/>
  <c r="BZ301" i="12"/>
  <c r="CC301" i="12"/>
  <c r="CF301" i="12"/>
  <c r="CI301" i="12"/>
  <c r="DS301" i="12"/>
  <c r="CD301" i="12"/>
  <c r="DO301" i="12"/>
  <c r="BR301" i="12"/>
  <c r="BX301" i="12"/>
  <c r="BU301" i="12"/>
  <c r="CX301" i="12"/>
  <c r="CW301" i="12"/>
  <c r="CV301" i="12"/>
  <c r="CU301" i="12"/>
  <c r="CT301" i="12"/>
  <c r="CS301" i="12"/>
  <c r="CR301" i="12"/>
  <c r="CQ301" i="12"/>
  <c r="CP301" i="12"/>
  <c r="CJ289" i="12"/>
  <c r="CS289" i="12"/>
  <c r="CR289" i="12"/>
  <c r="CP289" i="12"/>
  <c r="CQ289" i="12"/>
  <c r="CV289" i="12"/>
  <c r="DX289" i="12"/>
  <c r="CY289" i="12"/>
  <c r="BR289" i="12"/>
  <c r="DL289" i="12"/>
  <c r="DJ289" i="12"/>
  <c r="CM289" i="12"/>
  <c r="DP289" i="12"/>
  <c r="CA289" i="12"/>
  <c r="DU289" i="12"/>
  <c r="DD289" i="12"/>
  <c r="DB289" i="12"/>
  <c r="CU289" i="12"/>
  <c r="BZ289" i="12"/>
  <c r="DH289" i="12"/>
  <c r="BS289" i="12"/>
  <c r="DM289" i="12"/>
  <c r="BX289" i="12"/>
  <c r="BV289" i="12"/>
  <c r="DR289" i="12"/>
  <c r="CZ289" i="12"/>
  <c r="DV289" i="12"/>
  <c r="DE289" i="12"/>
  <c r="DS289" i="12"/>
  <c r="DY289" i="12"/>
  <c r="DT289" i="12"/>
  <c r="BT289" i="12"/>
  <c r="DN289" i="12"/>
  <c r="CW289" i="12"/>
  <c r="DK289" i="12"/>
  <c r="DQ289" i="12"/>
  <c r="CT289" i="12"/>
  <c r="DW289" i="12"/>
  <c r="DF289" i="12"/>
  <c r="BY289" i="12"/>
  <c r="DC289" i="12"/>
  <c r="DI289" i="12"/>
  <c r="CN289" i="12"/>
  <c r="BU289" i="12"/>
  <c r="DO289" i="12"/>
  <c r="CX289" i="12"/>
  <c r="BQ289" i="12"/>
  <c r="BW289" i="12"/>
  <c r="DA289" i="12"/>
  <c r="CO289" i="12"/>
  <c r="DG289" i="12"/>
  <c r="CL289" i="12"/>
  <c r="CK289" i="12"/>
  <c r="CI289" i="12"/>
  <c r="CH289" i="12"/>
  <c r="CG289" i="12"/>
  <c r="CF289" i="12"/>
  <c r="CE289" i="12"/>
  <c r="CD289" i="12"/>
  <c r="CN285" i="12"/>
  <c r="CK285" i="12"/>
  <c r="CP285" i="12"/>
  <c r="CJ285" i="12"/>
  <c r="CO285" i="12"/>
  <c r="CR285" i="12"/>
  <c r="CL285" i="12"/>
  <c r="CM285" i="12"/>
  <c r="BT285" i="12"/>
  <c r="DF285" i="12"/>
  <c r="DT285" i="12"/>
  <c r="BW285" i="12"/>
  <c r="DI285" i="12"/>
  <c r="DQ285" i="12"/>
  <c r="DW285" i="12"/>
  <c r="CX285" i="12"/>
  <c r="DL285" i="12"/>
  <c r="DR285" i="12"/>
  <c r="DA285" i="12"/>
  <c r="BQ285" i="12"/>
  <c r="DO285" i="12"/>
  <c r="BR285" i="12"/>
  <c r="DD285" i="12"/>
  <c r="DJ285" i="12"/>
  <c r="CS285" i="12"/>
  <c r="CU285" i="12"/>
  <c r="DG285" i="12"/>
  <c r="DU285" i="12"/>
  <c r="CV285" i="12"/>
  <c r="DB285" i="12"/>
  <c r="BU285" i="12"/>
  <c r="DX285" i="12"/>
  <c r="CY285" i="12"/>
  <c r="DM285" i="12"/>
  <c r="DS285" i="12"/>
  <c r="CT285" i="12"/>
  <c r="CI285" i="12"/>
  <c r="DP285" i="12"/>
  <c r="BS285" i="12"/>
  <c r="DE285" i="12"/>
  <c r="DK285" i="12"/>
  <c r="BV285" i="12"/>
  <c r="CQ285" i="12"/>
  <c r="DN285" i="12"/>
  <c r="DH285" i="12"/>
  <c r="DV285" i="12"/>
  <c r="CW285" i="12"/>
  <c r="DC285" i="12"/>
  <c r="DY285" i="12"/>
  <c r="CZ285" i="12"/>
  <c r="CH285" i="12"/>
  <c r="CG285" i="12"/>
  <c r="CF285" i="12"/>
  <c r="CE285" i="12"/>
  <c r="CD285" i="12"/>
  <c r="CC285" i="12"/>
  <c r="CB285" i="12"/>
  <c r="CA285" i="12"/>
  <c r="BZ285" i="12"/>
  <c r="CX297" i="12"/>
  <c r="DA297" i="12"/>
  <c r="DX297" i="12"/>
  <c r="CI297" i="12"/>
  <c r="BR297" i="12"/>
  <c r="DL297" i="12"/>
  <c r="DJ297" i="12"/>
  <c r="CU297" i="12"/>
  <c r="CY297" i="12"/>
  <c r="DG297" i="12"/>
  <c r="DP297" i="12"/>
  <c r="CA297" i="12"/>
  <c r="DU297" i="12"/>
  <c r="CF297" i="12"/>
  <c r="CD297" i="12"/>
  <c r="DR297" i="12"/>
  <c r="CW297" i="12"/>
  <c r="DH297" i="12"/>
  <c r="BS297" i="12"/>
  <c r="DM297" i="12"/>
  <c r="BX297" i="12"/>
  <c r="BV297" i="12"/>
  <c r="DC297" i="12"/>
  <c r="CZ297" i="12"/>
  <c r="BU297" i="12"/>
  <c r="CB297" i="12"/>
  <c r="DV297" i="12"/>
  <c r="DE297" i="12"/>
  <c r="DS297" i="12"/>
  <c r="DY297" i="12"/>
  <c r="CV297" i="12"/>
  <c r="DT297" i="12"/>
  <c r="DD297" i="12"/>
  <c r="BT297" i="12"/>
  <c r="DN297" i="12"/>
  <c r="CG297" i="12"/>
  <c r="DK297" i="12"/>
  <c r="DQ297" i="12"/>
  <c r="BZ297" i="12"/>
  <c r="DW297" i="12"/>
  <c r="DF297" i="12"/>
  <c r="BY297" i="12"/>
  <c r="CE297" i="12"/>
  <c r="DI297" i="12"/>
  <c r="DB297" i="12"/>
  <c r="DO297" i="12"/>
  <c r="CH297" i="12"/>
  <c r="BQ297" i="12"/>
  <c r="BW297" i="12"/>
  <c r="CC297" i="12"/>
  <c r="CT297" i="12"/>
  <c r="CS297" i="12"/>
  <c r="CR297" i="12"/>
  <c r="CQ297" i="12"/>
  <c r="CP297" i="12"/>
  <c r="CO297" i="12"/>
  <c r="CN297" i="12"/>
  <c r="CM297" i="12"/>
  <c r="CL297" i="12"/>
  <c r="DZ223" i="12"/>
  <c r="AM29" i="9"/>
  <c r="AH11" i="9"/>
  <c r="AG11" i="22" s="1"/>
  <c r="DE309" i="12"/>
  <c r="DK309" i="12"/>
  <c r="CE309" i="12"/>
  <c r="DQ309" i="12"/>
  <c r="CB309" i="12"/>
  <c r="CP309" i="12"/>
  <c r="BQ309" i="12"/>
  <c r="DZ309" i="12" s="1"/>
  <c r="DT309" i="12"/>
  <c r="BW309" i="12"/>
  <c r="CS309" i="12"/>
  <c r="BT309" i="12"/>
  <c r="CH309" i="12"/>
  <c r="DG309" i="12"/>
  <c r="DM309" i="12"/>
  <c r="DI309" i="12"/>
  <c r="CN309" i="12"/>
  <c r="DR309" i="12"/>
  <c r="CK309" i="12"/>
  <c r="DW309" i="12"/>
  <c r="BZ309" i="12"/>
  <c r="DO309" i="12"/>
  <c r="DP309" i="12"/>
  <c r="DL309" i="12"/>
  <c r="BY309" i="12"/>
  <c r="CF309" i="12"/>
  <c r="CT309" i="12"/>
  <c r="CC309" i="12"/>
  <c r="CQ309" i="12"/>
  <c r="BR309" i="12"/>
  <c r="DY309" i="12"/>
  <c r="DH309" i="12"/>
  <c r="BX309" i="12"/>
  <c r="CL309" i="12"/>
  <c r="BU309" i="12"/>
  <c r="CI309" i="12"/>
  <c r="DU309" i="12"/>
  <c r="CM309" i="12"/>
  <c r="DV309" i="12"/>
  <c r="DS309" i="12"/>
  <c r="CD309" i="12"/>
  <c r="DX309" i="12"/>
  <c r="CA309" i="12"/>
  <c r="CO309" i="12"/>
  <c r="DJ309" i="12"/>
  <c r="DN309" i="12"/>
  <c r="CU309" i="12"/>
  <c r="BV309" i="12"/>
  <c r="CR309" i="12"/>
  <c r="BS309" i="12"/>
  <c r="CG309" i="12"/>
  <c r="CJ309" i="12"/>
  <c r="DF309" i="12"/>
  <c r="DD309" i="12"/>
  <c r="DC309" i="12"/>
  <c r="DB309" i="12"/>
  <c r="DA309" i="12"/>
  <c r="CZ309" i="12"/>
  <c r="CY309" i="12"/>
  <c r="CX309" i="12"/>
  <c r="DZ243" i="12"/>
  <c r="BZ278" i="12"/>
  <c r="CH278" i="12"/>
  <c r="CC278" i="12"/>
  <c r="CK278" i="12"/>
  <c r="CE278" i="12"/>
  <c r="CF278" i="12"/>
  <c r="CD278" i="12"/>
  <c r="DL278" i="12"/>
  <c r="CM278" i="12"/>
  <c r="DI278" i="12"/>
  <c r="DW278" i="12"/>
  <c r="CX278" i="12"/>
  <c r="DD278" i="12"/>
  <c r="DR278" i="12"/>
  <c r="DA278" i="12"/>
  <c r="DO278" i="12"/>
  <c r="CP278" i="12"/>
  <c r="CJ278" i="12"/>
  <c r="CR278" i="12"/>
  <c r="CV278" i="12"/>
  <c r="DJ278" i="12"/>
  <c r="CS278" i="12"/>
  <c r="DG278" i="12"/>
  <c r="DU278" i="12"/>
  <c r="CB278" i="12"/>
  <c r="DF278" i="12"/>
  <c r="CN278" i="12"/>
  <c r="DB278" i="12"/>
  <c r="DX278" i="12"/>
  <c r="CY278" i="12"/>
  <c r="DM278" i="12"/>
  <c r="CI278" i="12"/>
  <c r="CU278" i="12"/>
  <c r="DS278" i="12"/>
  <c r="CT278" i="12"/>
  <c r="DP278" i="12"/>
  <c r="CQ278" i="12"/>
  <c r="DE278" i="12"/>
  <c r="DQ278" i="12"/>
  <c r="DK278" i="12"/>
  <c r="CL278" i="12"/>
  <c r="DH278" i="12"/>
  <c r="DV278" i="12"/>
  <c r="CW278" i="12"/>
  <c r="DT278" i="12"/>
  <c r="DC278" i="12"/>
  <c r="DY278" i="12"/>
  <c r="CZ278" i="12"/>
  <c r="DN278" i="12"/>
  <c r="CO278" i="12"/>
  <c r="CG278" i="12"/>
  <c r="CA278" i="12"/>
  <c r="BY278" i="12"/>
  <c r="BX278" i="12"/>
  <c r="BW278" i="12"/>
  <c r="BV278" i="12"/>
  <c r="BU278" i="12"/>
  <c r="BT278" i="12"/>
  <c r="BS278" i="12"/>
  <c r="BT277" i="12"/>
  <c r="CG277" i="12"/>
  <c r="CF277" i="12"/>
  <c r="CJ277" i="12"/>
  <c r="DP277" i="12"/>
  <c r="CQ277" i="12"/>
  <c r="DE277" i="12"/>
  <c r="DS277" i="12"/>
  <c r="CT277" i="12"/>
  <c r="DY277" i="12"/>
  <c r="DH277" i="12"/>
  <c r="DV277" i="12"/>
  <c r="CW277" i="12"/>
  <c r="DK277" i="12"/>
  <c r="CL277" i="12"/>
  <c r="CD277" i="12"/>
  <c r="DM277" i="12"/>
  <c r="DQ277" i="12"/>
  <c r="CZ277" i="12"/>
  <c r="DN277" i="12"/>
  <c r="CO277" i="12"/>
  <c r="DC277" i="12"/>
  <c r="CI277" i="12"/>
  <c r="DB277" i="12"/>
  <c r="DI277" i="12"/>
  <c r="CR277" i="12"/>
  <c r="DF277" i="12"/>
  <c r="DT277" i="12"/>
  <c r="CU277" i="12"/>
  <c r="CE277" i="12"/>
  <c r="CH277" i="12"/>
  <c r="CN277" i="12"/>
  <c r="CC277" i="12"/>
  <c r="DA277" i="12"/>
  <c r="DW277" i="12"/>
  <c r="CX277" i="12"/>
  <c r="DL277" i="12"/>
  <c r="CM277" i="12"/>
  <c r="CB277" i="12"/>
  <c r="CS277" i="12"/>
  <c r="DO277" i="12"/>
  <c r="CP277" i="12"/>
  <c r="DD277" i="12"/>
  <c r="DR277" i="12"/>
  <c r="CA277" i="12"/>
  <c r="CY277" i="12"/>
  <c r="CK277" i="12"/>
  <c r="DG277" i="12"/>
  <c r="DU277" i="12"/>
  <c r="CV277" i="12"/>
  <c r="DJ277" i="12"/>
  <c r="DX277" i="12"/>
  <c r="BZ277" i="12"/>
  <c r="BY277" i="12"/>
  <c r="BX277" i="12"/>
  <c r="BW277" i="12"/>
  <c r="BV277" i="12"/>
  <c r="BU277" i="12"/>
  <c r="BS277" i="12"/>
  <c r="BR277" i="12"/>
  <c r="CP283" i="12"/>
  <c r="DW283" i="12"/>
  <c r="DF283" i="12"/>
  <c r="DT283" i="12"/>
  <c r="DR283" i="12"/>
  <c r="CS283" i="12"/>
  <c r="DO283" i="12"/>
  <c r="CX283" i="12"/>
  <c r="DL283" i="12"/>
  <c r="DJ283" i="12"/>
  <c r="BU283" i="12"/>
  <c r="BT283" i="12"/>
  <c r="CI283" i="12"/>
  <c r="CM283" i="12"/>
  <c r="CN283" i="12"/>
  <c r="DX283" i="12"/>
  <c r="DG283" i="12"/>
  <c r="BR283" i="12"/>
  <c r="DD283" i="12"/>
  <c r="DB283" i="12"/>
  <c r="CG283" i="12"/>
  <c r="DN283" i="12"/>
  <c r="CK283" i="12"/>
  <c r="CH283" i="12"/>
  <c r="DP283" i="12"/>
  <c r="CY283" i="12"/>
  <c r="DU283" i="12"/>
  <c r="CV283" i="12"/>
  <c r="CT283" i="12"/>
  <c r="DA283" i="12"/>
  <c r="DH283" i="12"/>
  <c r="CQ283" i="12"/>
  <c r="DM283" i="12"/>
  <c r="DS283" i="12"/>
  <c r="DY283" i="12"/>
  <c r="CO283" i="12"/>
  <c r="BQ283" i="12"/>
  <c r="CZ283" i="12"/>
  <c r="BS283" i="12"/>
  <c r="DE283" i="12"/>
  <c r="DK283" i="12"/>
  <c r="DQ283" i="12"/>
  <c r="CU283" i="12"/>
  <c r="CL283" i="12"/>
  <c r="CJ283" i="12"/>
  <c r="CR283" i="12"/>
  <c r="DV283" i="12"/>
  <c r="CW283" i="12"/>
  <c r="DC283" i="12"/>
  <c r="DI283" i="12"/>
  <c r="CF283" i="12"/>
  <c r="CE283" i="12"/>
  <c r="CD283" i="12"/>
  <c r="CC283" i="12"/>
  <c r="CB283" i="12"/>
  <c r="CA283" i="12"/>
  <c r="BZ283" i="12"/>
  <c r="BY283" i="12"/>
  <c r="BX283" i="12"/>
  <c r="CG293" i="12"/>
  <c r="DQ317" i="12"/>
  <c r="DT317" i="12"/>
  <c r="DU317" i="12"/>
  <c r="DV317" i="12"/>
  <c r="DR317" i="12"/>
  <c r="DP317" i="12"/>
  <c r="DX317" i="12"/>
  <c r="CF317" i="12"/>
  <c r="CT317" i="12"/>
  <c r="CC317" i="12"/>
  <c r="CQ317" i="12"/>
  <c r="BR317" i="12"/>
  <c r="CN317" i="12"/>
  <c r="BX317" i="12"/>
  <c r="CL317" i="12"/>
  <c r="BU317" i="12"/>
  <c r="CI317" i="12"/>
  <c r="CW317" i="12"/>
  <c r="DW317" i="12"/>
  <c r="DB317" i="12"/>
  <c r="DC317" i="12"/>
  <c r="CD317" i="12"/>
  <c r="CZ317" i="12"/>
  <c r="CA317" i="12"/>
  <c r="CO317" i="12"/>
  <c r="CY317" i="12"/>
  <c r="CU317" i="12"/>
  <c r="BV317" i="12"/>
  <c r="CR317" i="12"/>
  <c r="BS317" i="12"/>
  <c r="CG317" i="12"/>
  <c r="CK317" i="12"/>
  <c r="CM317" i="12"/>
  <c r="DY317" i="12"/>
  <c r="CJ317" i="12"/>
  <c r="CX317" i="12"/>
  <c r="BY317" i="12"/>
  <c r="CE317" i="12"/>
  <c r="DA317" i="12"/>
  <c r="CB317" i="12"/>
  <c r="CP317" i="12"/>
  <c r="BQ317" i="12"/>
  <c r="DZ317" i="12" s="1"/>
  <c r="DO317" i="12"/>
  <c r="DS317" i="12"/>
  <c r="CV317" i="12"/>
  <c r="BW317" i="12"/>
  <c r="CS317" i="12"/>
  <c r="BT317" i="12"/>
  <c r="CH317" i="12"/>
  <c r="BZ317" i="12"/>
  <c r="DN317" i="12"/>
  <c r="DM317" i="12"/>
  <c r="DL317" i="12"/>
  <c r="DK317" i="12"/>
  <c r="DJ317" i="12"/>
  <c r="DI317" i="12"/>
  <c r="DH317" i="12"/>
  <c r="DG317" i="12"/>
  <c r="DF317" i="12"/>
  <c r="BM344" i="12"/>
  <c r="BT344" i="12" s="1"/>
  <c r="BM355" i="12"/>
  <c r="CD355" i="12" s="1"/>
  <c r="BM380" i="12"/>
  <c r="DD380" i="12" s="1"/>
  <c r="BM347" i="12"/>
  <c r="BW347" i="12" s="1"/>
  <c r="BM372" i="12"/>
  <c r="CV372" i="12" s="1"/>
  <c r="DJ305" i="12"/>
  <c r="DD305" i="12"/>
  <c r="DL305" i="12"/>
  <c r="DG305" i="12"/>
  <c r="DH305" i="12"/>
  <c r="DI305" i="12"/>
  <c r="BW305" i="12"/>
  <c r="CB305" i="12"/>
  <c r="DV305" i="12"/>
  <c r="CO305" i="12"/>
  <c r="CK305" i="12"/>
  <c r="DK305" i="12"/>
  <c r="DR305" i="12"/>
  <c r="BT305" i="12"/>
  <c r="DN305" i="12"/>
  <c r="CG305" i="12"/>
  <c r="CF305" i="12"/>
  <c r="BS305" i="12"/>
  <c r="DF305" i="12"/>
  <c r="CL305" i="12"/>
  <c r="DW305" i="12"/>
  <c r="CP305" i="12"/>
  <c r="BY305" i="12"/>
  <c r="CC305" i="12"/>
  <c r="CJ305" i="12"/>
  <c r="CD305" i="12"/>
  <c r="DO305" i="12"/>
  <c r="CH305" i="12"/>
  <c r="BQ305" i="12"/>
  <c r="BX305" i="12"/>
  <c r="DM305" i="12"/>
  <c r="BV305" i="12"/>
  <c r="CQ305" i="12"/>
  <c r="BZ305" i="12"/>
  <c r="DY305" i="12"/>
  <c r="BU305" i="12"/>
  <c r="DE305" i="12"/>
  <c r="DQ305" i="12"/>
  <c r="DS305" i="12"/>
  <c r="DX305" i="12"/>
  <c r="CI305" i="12"/>
  <c r="BR305" i="12"/>
  <c r="DT305" i="12"/>
  <c r="CM305" i="12"/>
  <c r="DP305" i="12"/>
  <c r="CA305" i="12"/>
  <c r="DU305" i="12"/>
  <c r="CN305" i="12"/>
  <c r="DC305" i="12"/>
  <c r="CE305" i="12"/>
  <c r="DB305" i="12"/>
  <c r="DA305" i="12"/>
  <c r="CZ305" i="12"/>
  <c r="CY305" i="12"/>
  <c r="CX305" i="12"/>
  <c r="CW305" i="12"/>
  <c r="CV305" i="12"/>
  <c r="CU305" i="12"/>
  <c r="CT305" i="12"/>
  <c r="DZ224" i="12"/>
  <c r="DZ490" i="14"/>
  <c r="DZ496" i="14"/>
  <c r="DE317" i="12"/>
  <c r="CZ313" i="12"/>
  <c r="DN313" i="12"/>
  <c r="DM313" i="12"/>
  <c r="CF313" i="12"/>
  <c r="CD313" i="12"/>
  <c r="CR313" i="12"/>
  <c r="CA313" i="12"/>
  <c r="DU313" i="12"/>
  <c r="DK313" i="12"/>
  <c r="DP313" i="12"/>
  <c r="DR313" i="12"/>
  <c r="BX313" i="12"/>
  <c r="BV313" i="12"/>
  <c r="CJ313" i="12"/>
  <c r="BS313" i="12"/>
  <c r="CW313" i="12"/>
  <c r="DS313" i="12"/>
  <c r="DQ313" i="12"/>
  <c r="CU313" i="12"/>
  <c r="DY313" i="12"/>
  <c r="CB313" i="12"/>
  <c r="DV313" i="12"/>
  <c r="CO313" i="12"/>
  <c r="DX313" i="12"/>
  <c r="CM313" i="12"/>
  <c r="CS313" i="12"/>
  <c r="BT313" i="12"/>
  <c r="CX313" i="12"/>
  <c r="CG313" i="12"/>
  <c r="DO313" i="12"/>
  <c r="DL313" i="12"/>
  <c r="CE313" i="12"/>
  <c r="CK313" i="12"/>
  <c r="DW313" i="12"/>
  <c r="CP313" i="12"/>
  <c r="BY313" i="12"/>
  <c r="CN313" i="12"/>
  <c r="CI313" i="12"/>
  <c r="DT313" i="12"/>
  <c r="BW313" i="12"/>
  <c r="CC313" i="12"/>
  <c r="CY313" i="12"/>
  <c r="CH313" i="12"/>
  <c r="BQ313" i="12"/>
  <c r="DZ313" i="12" s="1"/>
  <c r="CL313" i="12"/>
  <c r="CV313" i="12"/>
  <c r="CT313" i="12"/>
  <c r="BU313" i="12"/>
  <c r="CQ313" i="12"/>
  <c r="BZ313" i="12"/>
  <c r="BR313" i="12"/>
  <c r="DJ313" i="12"/>
  <c r="DI313" i="12"/>
  <c r="DH313" i="12"/>
  <c r="DG313" i="12"/>
  <c r="DF313" i="12"/>
  <c r="DE313" i="12"/>
  <c r="DD313" i="12"/>
  <c r="DC313" i="12"/>
  <c r="DB313" i="12"/>
  <c r="DZ226" i="12"/>
  <c r="DZ482" i="14"/>
  <c r="DZ232" i="12"/>
  <c r="DZ241" i="12"/>
  <c r="DZ475" i="14"/>
  <c r="CQ288" i="12"/>
  <c r="DL288" i="12"/>
  <c r="DR288" i="12"/>
  <c r="BU288" i="12"/>
  <c r="DG288" i="12"/>
  <c r="BR288" i="12"/>
  <c r="CL288" i="12"/>
  <c r="BW288" i="12"/>
  <c r="BZ288" i="12"/>
  <c r="DD288" i="12"/>
  <c r="DJ288" i="12"/>
  <c r="DX288" i="12"/>
  <c r="CY288" i="12"/>
  <c r="DU288" i="12"/>
  <c r="CU288" i="12"/>
  <c r="CS288" i="12"/>
  <c r="CV288" i="12"/>
  <c r="DB288" i="12"/>
  <c r="DP288" i="12"/>
  <c r="BS288" i="12"/>
  <c r="DM288" i="12"/>
  <c r="CT288" i="12"/>
  <c r="CN288" i="12"/>
  <c r="BX288" i="12"/>
  <c r="BV288" i="12"/>
  <c r="DH288" i="12"/>
  <c r="DV288" i="12"/>
  <c r="DE288" i="12"/>
  <c r="CP288" i="12"/>
  <c r="CR288" i="12"/>
  <c r="DS288" i="12"/>
  <c r="DY288" i="12"/>
  <c r="CZ288" i="12"/>
  <c r="DN288" i="12"/>
  <c r="CW288" i="12"/>
  <c r="CM288" i="12"/>
  <c r="DT288" i="12"/>
  <c r="DA288" i="12"/>
  <c r="DO288" i="12"/>
  <c r="DK288" i="12"/>
  <c r="DQ288" i="12"/>
  <c r="BT288" i="12"/>
  <c r="DF288" i="12"/>
  <c r="BY288" i="12"/>
  <c r="DC288" i="12"/>
  <c r="DI288" i="12"/>
  <c r="DW288" i="12"/>
  <c r="CX288" i="12"/>
  <c r="BQ288" i="12"/>
  <c r="CO288" i="12"/>
  <c r="CK288" i="12"/>
  <c r="CJ288" i="12"/>
  <c r="CI288" i="12"/>
  <c r="CH288" i="12"/>
  <c r="CG288" i="12"/>
  <c r="CF288" i="12"/>
  <c r="CE288" i="12"/>
  <c r="CD288" i="12"/>
  <c r="CC288" i="12"/>
  <c r="CJ281" i="12"/>
  <c r="DH281" i="12"/>
  <c r="BS281" i="12"/>
  <c r="DM281" i="12"/>
  <c r="CV281" i="12"/>
  <c r="CT281" i="12"/>
  <c r="CI281" i="12"/>
  <c r="CH281" i="12"/>
  <c r="DP281" i="12"/>
  <c r="CL281" i="12"/>
  <c r="CZ281" i="12"/>
  <c r="DV281" i="12"/>
  <c r="DE281" i="12"/>
  <c r="DS281" i="12"/>
  <c r="DY281" i="12"/>
  <c r="CE281" i="12"/>
  <c r="CF281" i="12"/>
  <c r="CR281" i="12"/>
  <c r="DN281" i="12"/>
  <c r="CW281" i="12"/>
  <c r="DK281" i="12"/>
  <c r="DQ281" i="12"/>
  <c r="CN281" i="12"/>
  <c r="CG281" i="12"/>
  <c r="DW281" i="12"/>
  <c r="DF281" i="12"/>
  <c r="CO281" i="12"/>
  <c r="DC281" i="12"/>
  <c r="DI281" i="12"/>
  <c r="CK281" i="12"/>
  <c r="DU281" i="12"/>
  <c r="DO281" i="12"/>
  <c r="CX281" i="12"/>
  <c r="BQ281" i="12"/>
  <c r="CU281" i="12"/>
  <c r="DA281" i="12"/>
  <c r="DD281" i="12"/>
  <c r="DG281" i="12"/>
  <c r="CP281" i="12"/>
  <c r="DT281" i="12"/>
  <c r="DR281" i="12"/>
  <c r="CS281" i="12"/>
  <c r="DB281" i="12"/>
  <c r="DX281" i="12"/>
  <c r="CY281" i="12"/>
  <c r="BR281" i="12"/>
  <c r="DL281" i="12"/>
  <c r="DJ281" i="12"/>
  <c r="CM281" i="12"/>
  <c r="CQ281" i="12"/>
  <c r="CD281" i="12"/>
  <c r="CC281" i="12"/>
  <c r="CB281" i="12"/>
  <c r="CA281" i="12"/>
  <c r="BZ281" i="12"/>
  <c r="BY281" i="12"/>
  <c r="BX281" i="12"/>
  <c r="BW281" i="12"/>
  <c r="BV281" i="12"/>
  <c r="AM11" i="9"/>
  <c r="AV29" i="9"/>
  <c r="CI296" i="12"/>
  <c r="M11" i="9"/>
  <c r="L11" i="22" s="1"/>
  <c r="CL291" i="12"/>
  <c r="CU291" i="12"/>
  <c r="CR291" i="12"/>
  <c r="CS291" i="12"/>
  <c r="CB291" i="12"/>
  <c r="DV291" i="12"/>
  <c r="BY291" i="12"/>
  <c r="DC291" i="12"/>
  <c r="DI291" i="12"/>
  <c r="CQ291" i="12"/>
  <c r="CZ291" i="12"/>
  <c r="CX291" i="12"/>
  <c r="BT291" i="12"/>
  <c r="DN291" i="12"/>
  <c r="BQ291" i="12"/>
  <c r="BW291" i="12"/>
  <c r="DA291" i="12"/>
  <c r="DW291" i="12"/>
  <c r="DF291" i="12"/>
  <c r="DT291" i="12"/>
  <c r="DR291" i="12"/>
  <c r="CC291" i="12"/>
  <c r="DE291" i="12"/>
  <c r="DO291" i="12"/>
  <c r="BZ291" i="12"/>
  <c r="DL291" i="12"/>
  <c r="DJ291" i="12"/>
  <c r="BU291" i="12"/>
  <c r="CT291" i="12"/>
  <c r="DX291" i="12"/>
  <c r="DG291" i="12"/>
  <c r="BR291" i="12"/>
  <c r="DD291" i="12"/>
  <c r="DB291" i="12"/>
  <c r="CO291" i="12"/>
  <c r="DK291" i="12"/>
  <c r="DP291" i="12"/>
  <c r="CY291" i="12"/>
  <c r="DU291" i="12"/>
  <c r="BX291" i="12"/>
  <c r="BV291" i="12"/>
  <c r="BS291" i="12"/>
  <c r="CV291" i="12"/>
  <c r="CP291" i="12"/>
  <c r="DH291" i="12"/>
  <c r="CA291" i="12"/>
  <c r="DM291" i="12"/>
  <c r="DS291" i="12"/>
  <c r="DY291" i="12"/>
  <c r="CW291" i="12"/>
  <c r="DQ291" i="12"/>
  <c r="CN291" i="12"/>
  <c r="CM291" i="12"/>
  <c r="CK291" i="12"/>
  <c r="CJ291" i="12"/>
  <c r="CI291" i="12"/>
  <c r="CH291" i="12"/>
  <c r="CG291" i="12"/>
  <c r="CF291" i="12"/>
  <c r="DZ491" i="14"/>
  <c r="DC315" i="12"/>
  <c r="DV315" i="12"/>
  <c r="CM315" i="12"/>
  <c r="DA315" i="12"/>
  <c r="CJ315" i="12"/>
  <c r="BS315" i="12"/>
  <c r="CG315" i="12"/>
  <c r="DT315" i="12"/>
  <c r="CE315" i="12"/>
  <c r="CS315" i="12"/>
  <c r="CB315" i="12"/>
  <c r="CX315" i="12"/>
  <c r="BY315" i="12"/>
  <c r="DO315" i="12"/>
  <c r="BW315" i="12"/>
  <c r="CK315" i="12"/>
  <c r="BT315" i="12"/>
  <c r="CP315" i="12"/>
  <c r="BQ315" i="12"/>
  <c r="DZ315" i="12" s="1"/>
  <c r="CO315" i="12"/>
  <c r="CV315" i="12"/>
  <c r="CT315" i="12"/>
  <c r="CC315" i="12"/>
  <c r="DW315" i="12"/>
  <c r="CH315" i="12"/>
  <c r="DU315" i="12"/>
  <c r="CR315" i="12"/>
  <c r="DN315" i="12"/>
  <c r="CN315" i="12"/>
  <c r="CL315" i="12"/>
  <c r="BU315" i="12"/>
  <c r="CY315" i="12"/>
  <c r="BZ315" i="12"/>
  <c r="DM315" i="12"/>
  <c r="DS315" i="12"/>
  <c r="DQ315" i="12"/>
  <c r="CA315" i="12"/>
  <c r="CF315" i="12"/>
  <c r="CD315" i="12"/>
  <c r="DX315" i="12"/>
  <c r="CQ315" i="12"/>
  <c r="BR315" i="12"/>
  <c r="DP315" i="12"/>
  <c r="CU315" i="12"/>
  <c r="BX315" i="12"/>
  <c r="BV315" i="12"/>
  <c r="CZ315" i="12"/>
  <c r="CI315" i="12"/>
  <c r="CW315" i="12"/>
  <c r="DY315" i="12"/>
  <c r="DR315" i="12"/>
  <c r="DL315" i="12"/>
  <c r="DK315" i="12"/>
  <c r="DJ315" i="12"/>
  <c r="DI315" i="12"/>
  <c r="DH315" i="12"/>
  <c r="DG315" i="12"/>
  <c r="DF315" i="12"/>
  <c r="DE315" i="12"/>
  <c r="DD315" i="12"/>
  <c r="DZ478" i="14"/>
  <c r="BM467" i="12"/>
  <c r="BQ467" i="12" s="1"/>
  <c r="DZ467" i="12" s="1"/>
  <c r="CM298" i="12"/>
  <c r="CY298" i="12"/>
  <c r="CX298" i="12"/>
  <c r="DB298" i="12"/>
  <c r="DT298" i="12"/>
  <c r="DR298" i="12"/>
  <c r="BU298" i="12"/>
  <c r="DO298" i="12"/>
  <c r="CH298" i="12"/>
  <c r="BW298" i="12"/>
  <c r="DL298" i="12"/>
  <c r="DJ298" i="12"/>
  <c r="DX298" i="12"/>
  <c r="DG298" i="12"/>
  <c r="BZ298" i="12"/>
  <c r="CV298" i="12"/>
  <c r="CZ298" i="12"/>
  <c r="DF298" i="12"/>
  <c r="CF298" i="12"/>
  <c r="CD298" i="12"/>
  <c r="DP298" i="12"/>
  <c r="CI298" i="12"/>
  <c r="BR298" i="12"/>
  <c r="BX298" i="12"/>
  <c r="BV298" i="12"/>
  <c r="DH298" i="12"/>
  <c r="CA298" i="12"/>
  <c r="DU298" i="12"/>
  <c r="DD298" i="12"/>
  <c r="BQ298" i="12"/>
  <c r="DS298" i="12"/>
  <c r="DY298" i="12"/>
  <c r="CJ298" i="12"/>
  <c r="BS298" i="12"/>
  <c r="DM298" i="12"/>
  <c r="DC298" i="12"/>
  <c r="CW298" i="12"/>
  <c r="DK298" i="12"/>
  <c r="DQ298" i="12"/>
  <c r="CB298" i="12"/>
  <c r="DV298" i="12"/>
  <c r="CG298" i="12"/>
  <c r="DA298" i="12"/>
  <c r="DE298" i="12"/>
  <c r="DW298" i="12"/>
  <c r="CE298" i="12"/>
  <c r="DI298" i="12"/>
  <c r="BT298" i="12"/>
  <c r="DN298" i="12"/>
  <c r="BY298" i="12"/>
  <c r="CC298" i="12"/>
  <c r="CU298" i="12"/>
  <c r="CT298" i="12"/>
  <c r="CS298" i="12"/>
  <c r="CR298" i="12"/>
  <c r="CQ298" i="12"/>
  <c r="CP298" i="12"/>
  <c r="CO298" i="12"/>
  <c r="CN298" i="12"/>
  <c r="CA287" i="12"/>
  <c r="CJ297" i="12"/>
  <c r="CX311" i="12"/>
  <c r="DZ228" i="12"/>
  <c r="BU281" i="12"/>
  <c r="CA288" i="12"/>
  <c r="BM360" i="12"/>
  <c r="BM346" i="12"/>
  <c r="BU346" i="12" s="1"/>
  <c r="BM379" i="12"/>
  <c r="DC379" i="12" s="1"/>
  <c r="BM363" i="12"/>
  <c r="CM363" i="12" s="1"/>
  <c r="BM371" i="12"/>
  <c r="DZ495" i="14"/>
  <c r="DJ310" i="12"/>
  <c r="DI310" i="12"/>
  <c r="DK310" i="12"/>
  <c r="CQ310" i="12"/>
  <c r="BR310" i="12"/>
  <c r="CN310" i="12"/>
  <c r="DR310" i="12"/>
  <c r="CC310" i="12"/>
  <c r="CI310" i="12"/>
  <c r="DU310" i="12"/>
  <c r="CF310" i="12"/>
  <c r="CT310" i="12"/>
  <c r="BU310" i="12"/>
  <c r="DQ310" i="12"/>
  <c r="DX310" i="12"/>
  <c r="CA310" i="12"/>
  <c r="CO310" i="12"/>
  <c r="BX310" i="12"/>
  <c r="CL310" i="12"/>
  <c r="DH310" i="12"/>
  <c r="BW310" i="12"/>
  <c r="CR310" i="12"/>
  <c r="BS310" i="12"/>
  <c r="CG310" i="12"/>
  <c r="DS310" i="12"/>
  <c r="CD310" i="12"/>
  <c r="CV310" i="12"/>
  <c r="CJ310" i="12"/>
  <c r="DV310" i="12"/>
  <c r="BY310" i="12"/>
  <c r="CU310" i="12"/>
  <c r="BV310" i="12"/>
  <c r="DP310" i="12"/>
  <c r="DN310" i="12"/>
  <c r="CK310" i="12"/>
  <c r="CB310" i="12"/>
  <c r="CP310" i="12"/>
  <c r="BQ310" i="12"/>
  <c r="DZ310" i="12" s="1"/>
  <c r="CM310" i="12"/>
  <c r="DY310" i="12"/>
  <c r="DM310" i="12"/>
  <c r="DW310" i="12"/>
  <c r="DL310" i="12"/>
  <c r="BT310" i="12"/>
  <c r="CH310" i="12"/>
  <c r="DT310" i="12"/>
  <c r="CE310" i="12"/>
  <c r="CS310" i="12"/>
  <c r="DO310" i="12"/>
  <c r="BZ310" i="12"/>
  <c r="DG310" i="12"/>
  <c r="DF310" i="12"/>
  <c r="DE310" i="12"/>
  <c r="DD310" i="12"/>
  <c r="DC310" i="12"/>
  <c r="DB310" i="12"/>
  <c r="DA310" i="12"/>
  <c r="CZ310" i="12"/>
  <c r="CY310" i="12"/>
  <c r="CS305" i="12"/>
  <c r="BW284" i="12"/>
  <c r="CJ284" i="12"/>
  <c r="CK284" i="12"/>
  <c r="CV284" i="12"/>
  <c r="CT284" i="12"/>
  <c r="DX284" i="12"/>
  <c r="DG284" i="12"/>
  <c r="DU284" i="12"/>
  <c r="CI284" i="12"/>
  <c r="DB284" i="12"/>
  <c r="DS284" i="12"/>
  <c r="BV284" i="12"/>
  <c r="DP284" i="12"/>
  <c r="CY284" i="12"/>
  <c r="DM284" i="12"/>
  <c r="CQ284" i="12"/>
  <c r="DD284" i="12"/>
  <c r="DK284" i="12"/>
  <c r="DY284" i="12"/>
  <c r="DH284" i="12"/>
  <c r="BS284" i="12"/>
  <c r="DE284" i="12"/>
  <c r="BR284" i="12"/>
  <c r="DC284" i="12"/>
  <c r="DQ284" i="12"/>
  <c r="CZ284" i="12"/>
  <c r="DV284" i="12"/>
  <c r="CW284" i="12"/>
  <c r="CN284" i="12"/>
  <c r="CL284" i="12"/>
  <c r="CU284" i="12"/>
  <c r="DI284" i="12"/>
  <c r="CR284" i="12"/>
  <c r="DN284" i="12"/>
  <c r="BQ284" i="12"/>
  <c r="CO284" i="12"/>
  <c r="DT284" i="12"/>
  <c r="DR284" i="12"/>
  <c r="DA284" i="12"/>
  <c r="BT284" i="12"/>
  <c r="DF284" i="12"/>
  <c r="CH284" i="12"/>
  <c r="DO284" i="12"/>
  <c r="DL284" i="12"/>
  <c r="DJ284" i="12"/>
  <c r="CS284" i="12"/>
  <c r="DW284" i="12"/>
  <c r="CX284" i="12"/>
  <c r="CP284" i="12"/>
  <c r="CM284" i="12"/>
  <c r="BU284" i="12"/>
  <c r="CG284" i="12"/>
  <c r="CF284" i="12"/>
  <c r="CE284" i="12"/>
  <c r="CD284" i="12"/>
  <c r="CC284" i="12"/>
  <c r="CB284" i="12"/>
  <c r="CA284" i="12"/>
  <c r="BZ284" i="12"/>
  <c r="BY284" i="12"/>
  <c r="X8" i="35" l="1"/>
  <c r="BQ29" i="20"/>
  <c r="C8" i="35"/>
  <c r="AV29" i="20"/>
  <c r="G8" i="35"/>
  <c r="AZ29" i="20"/>
  <c r="Z8" i="35"/>
  <c r="BS29" i="20"/>
  <c r="AQ24" i="22"/>
  <c r="CD24" i="20"/>
  <c r="F8" i="35"/>
  <c r="AY29" i="20"/>
  <c r="J8" i="35"/>
  <c r="BC29" i="20"/>
  <c r="Q8" i="35"/>
  <c r="BJ29" i="20"/>
  <c r="AO26" i="22"/>
  <c r="CB26" i="20"/>
  <c r="B8" i="35"/>
  <c r="AU29" i="20"/>
  <c r="BB72" i="20" s="1"/>
  <c r="BB118" i="20" s="1"/>
  <c r="AL29" i="22"/>
  <c r="AF8" i="35"/>
  <c r="BY29" i="20"/>
  <c r="BJ72" i="20" s="1"/>
  <c r="BJ118" i="20" s="1"/>
  <c r="L8" i="35"/>
  <c r="BE29" i="20"/>
  <c r="H8" i="35"/>
  <c r="BA29" i="20"/>
  <c r="W8" i="35"/>
  <c r="BP29" i="20"/>
  <c r="O8" i="35"/>
  <c r="BH29" i="20"/>
  <c r="AD8" i="35"/>
  <c r="BW29" i="20"/>
  <c r="AC8" i="35"/>
  <c r="BV29" i="20"/>
  <c r="I8" i="35"/>
  <c r="BB29" i="20"/>
  <c r="M8" i="35"/>
  <c r="BF29" i="20"/>
  <c r="R8" i="35"/>
  <c r="BK29" i="20"/>
  <c r="V25" i="22"/>
  <c r="P4" i="35"/>
  <c r="BI25" i="20"/>
  <c r="D8" i="35"/>
  <c r="AW29" i="20"/>
  <c r="E8" i="35"/>
  <c r="AX29" i="20"/>
  <c r="T8" i="35"/>
  <c r="BM29" i="20"/>
  <c r="K8" i="35"/>
  <c r="BD29" i="20"/>
  <c r="AN27" i="22"/>
  <c r="CA27" i="20"/>
  <c r="Y8" i="35"/>
  <c r="BR29" i="20"/>
  <c r="AB8" i="35"/>
  <c r="BU29" i="20"/>
  <c r="V8" i="35"/>
  <c r="BO29" i="20"/>
  <c r="AA8" i="35"/>
  <c r="BT29" i="20"/>
  <c r="N8" i="35"/>
  <c r="BG29" i="20"/>
  <c r="AR23" i="22"/>
  <c r="CE23" i="20"/>
  <c r="B7" i="35"/>
  <c r="AU28" i="20"/>
  <c r="BB71" i="20" s="1"/>
  <c r="BB117" i="20" s="1"/>
  <c r="U8" i="35"/>
  <c r="BN29" i="20"/>
  <c r="P8" i="35"/>
  <c r="BI29" i="20"/>
  <c r="AM28" i="22"/>
  <c r="BZ28" i="20"/>
  <c r="S8" i="35"/>
  <c r="BL29" i="20"/>
  <c r="AE8" i="35"/>
  <c r="BX29" i="20"/>
  <c r="V22" i="22"/>
  <c r="P8" i="34"/>
  <c r="BI22" i="20"/>
  <c r="O21" i="22"/>
  <c r="I7" i="34"/>
  <c r="BB21" i="20"/>
  <c r="AC18" i="22"/>
  <c r="W4" i="34"/>
  <c r="BP18" i="20"/>
  <c r="AD17" i="22"/>
  <c r="X3" i="34"/>
  <c r="BQ17" i="20"/>
  <c r="AS16" i="22"/>
  <c r="CF16" i="20"/>
  <c r="X20" i="22"/>
  <c r="R6" i="34"/>
  <c r="BK20" i="20"/>
  <c r="AD19" i="22"/>
  <c r="X5" i="34"/>
  <c r="BQ19" i="20"/>
  <c r="D4" i="33"/>
  <c r="AW11" i="20"/>
  <c r="AC4" i="33"/>
  <c r="BV11" i="20"/>
  <c r="N4" i="33"/>
  <c r="BG11" i="20"/>
  <c r="F4" i="33"/>
  <c r="AY11" i="20"/>
  <c r="W4" i="33"/>
  <c r="BP11" i="20"/>
  <c r="Y4" i="33"/>
  <c r="BR11" i="20"/>
  <c r="AA4" i="33"/>
  <c r="BT11" i="20"/>
  <c r="AM10" i="22"/>
  <c r="BZ10" i="20"/>
  <c r="V4" i="33"/>
  <c r="BO11" i="20"/>
  <c r="J4" i="33"/>
  <c r="BC11" i="20"/>
  <c r="I4" i="33"/>
  <c r="BB11" i="20"/>
  <c r="Q4" i="33"/>
  <c r="BJ11" i="20"/>
  <c r="P4" i="33"/>
  <c r="BI11" i="20"/>
  <c r="G4" i="33"/>
  <c r="AZ11" i="20"/>
  <c r="AL11" i="22"/>
  <c r="AF4" i="33"/>
  <c r="BY11" i="20"/>
  <c r="BF68" i="20" s="1"/>
  <c r="BF114" i="20" s="1"/>
  <c r="L4" i="33"/>
  <c r="BE11" i="20"/>
  <c r="U4" i="33"/>
  <c r="BN11" i="20"/>
  <c r="S4" i="33"/>
  <c r="BL11" i="20"/>
  <c r="AB4" i="33"/>
  <c r="BU11" i="20"/>
  <c r="T4" i="33"/>
  <c r="BM11" i="20"/>
  <c r="AD4" i="33"/>
  <c r="BW11" i="20"/>
  <c r="K4" i="33"/>
  <c r="BD11" i="20"/>
  <c r="X4" i="33"/>
  <c r="BQ11" i="20"/>
  <c r="B4" i="33"/>
  <c r="AU11" i="20"/>
  <c r="AX68" i="20" s="1"/>
  <c r="AX114" i="20" s="1"/>
  <c r="O4" i="33"/>
  <c r="BH11" i="20"/>
  <c r="Z4" i="33"/>
  <c r="BS11" i="20"/>
  <c r="C4" i="33"/>
  <c r="AV11" i="20"/>
  <c r="E4" i="33"/>
  <c r="AX11" i="20"/>
  <c r="H4" i="33"/>
  <c r="BA11" i="20"/>
  <c r="R4" i="33"/>
  <c r="BK11" i="20"/>
  <c r="AN9" i="22"/>
  <c r="CA9" i="20"/>
  <c r="AE4" i="33"/>
  <c r="BX11" i="20"/>
  <c r="AR5" i="22"/>
  <c r="CE5" i="20"/>
  <c r="AU2" i="22"/>
  <c r="CI2" i="20" s="1"/>
  <c r="CH2" i="20"/>
  <c r="AS4" i="22"/>
  <c r="CF4" i="20"/>
  <c r="AP7" i="22"/>
  <c r="CC7" i="20"/>
  <c r="AO8" i="22"/>
  <c r="CB8" i="20"/>
  <c r="AT3" i="22"/>
  <c r="CG3" i="20"/>
  <c r="AQ6" i="22"/>
  <c r="CD6" i="20"/>
  <c r="DB378" i="12"/>
  <c r="CK361" i="12"/>
  <c r="CC353" i="12"/>
  <c r="BY351" i="12"/>
  <c r="DG351" i="12"/>
  <c r="CT351" i="12"/>
  <c r="CH351" i="12"/>
  <c r="CA351" i="12"/>
  <c r="DM351" i="12"/>
  <c r="CX351" i="12"/>
  <c r="DQ351" i="12"/>
  <c r="DZ290" i="12"/>
  <c r="T12" i="9"/>
  <c r="S12" i="22" s="1"/>
  <c r="DE381" i="12"/>
  <c r="CB352" i="12"/>
  <c r="BM445" i="12"/>
  <c r="DF445" i="12" s="1"/>
  <c r="CD354" i="12"/>
  <c r="CY375" i="12"/>
  <c r="CI351" i="12"/>
  <c r="CS351" i="12"/>
  <c r="DW351" i="12"/>
  <c r="DC351" i="12"/>
  <c r="CP351" i="12"/>
  <c r="CL351" i="12"/>
  <c r="CM351" i="12"/>
  <c r="CJ351" i="12"/>
  <c r="BR351" i="12"/>
  <c r="DI351" i="12"/>
  <c r="BQ351" i="12"/>
  <c r="DD351" i="12"/>
  <c r="BS351" i="12"/>
  <c r="CO351" i="12"/>
  <c r="CC351" i="12"/>
  <c r="CK351" i="12"/>
  <c r="DO351" i="12"/>
  <c r="CU351" i="12"/>
  <c r="DU351" i="12"/>
  <c r="DV351" i="12"/>
  <c r="DP351" i="12"/>
  <c r="CQ351" i="12"/>
  <c r="CD351" i="12"/>
  <c r="CY351" i="12"/>
  <c r="DA351" i="12"/>
  <c r="DT351" i="12"/>
  <c r="DN351" i="12"/>
  <c r="DH351" i="12"/>
  <c r="DB351" i="12"/>
  <c r="CN351" i="12"/>
  <c r="CE351" i="12"/>
  <c r="DX351" i="12"/>
  <c r="BW351" i="12"/>
  <c r="DR351" i="12"/>
  <c r="CZ351" i="12"/>
  <c r="BV351" i="12"/>
  <c r="BX351" i="12"/>
  <c r="BZ351" i="12"/>
  <c r="CF351" i="12"/>
  <c r="DJ351" i="12"/>
  <c r="DL351" i="12"/>
  <c r="DF351" i="12"/>
  <c r="DY351" i="12"/>
  <c r="DS351" i="12"/>
  <c r="DE351" i="12"/>
  <c r="DA377" i="12"/>
  <c r="CG351" i="12"/>
  <c r="CV351" i="12"/>
  <c r="BU351" i="12"/>
  <c r="BT351" i="12"/>
  <c r="DK351" i="12"/>
  <c r="CW351" i="12"/>
  <c r="CR351" i="12"/>
  <c r="CR368" i="12"/>
  <c r="BU345" i="12"/>
  <c r="DB379" i="12"/>
  <c r="CF356" i="12"/>
  <c r="CP366" i="12"/>
  <c r="I12" i="9"/>
  <c r="H12" i="22" s="1"/>
  <c r="AU12" i="9"/>
  <c r="DZ300" i="12"/>
  <c r="AP12" i="9"/>
  <c r="CH358" i="12"/>
  <c r="AD12" i="9"/>
  <c r="AC12" i="22" s="1"/>
  <c r="AM12" i="9"/>
  <c r="S12" i="9"/>
  <c r="R12" i="22" s="1"/>
  <c r="AS12" i="9"/>
  <c r="DC380" i="12"/>
  <c r="BM428" i="12"/>
  <c r="CY428" i="12" s="1"/>
  <c r="M12" i="9"/>
  <c r="L12" i="22" s="1"/>
  <c r="AB12" i="9"/>
  <c r="AA12" i="22" s="1"/>
  <c r="W12" i="9"/>
  <c r="V12" i="22" s="1"/>
  <c r="AT12" i="9"/>
  <c r="CH359" i="12"/>
  <c r="V12" i="9"/>
  <c r="U12" i="22" s="1"/>
  <c r="AE12" i="9"/>
  <c r="AD12" i="22" s="1"/>
  <c r="AI12" i="9"/>
  <c r="AH12" i="22" s="1"/>
  <c r="AC12" i="9"/>
  <c r="AB12" i="22" s="1"/>
  <c r="Y12" i="9"/>
  <c r="X12" i="22" s="1"/>
  <c r="AV12" i="9"/>
  <c r="BS344" i="12"/>
  <c r="O12" i="9"/>
  <c r="N12" i="22" s="1"/>
  <c r="CN364" i="12"/>
  <c r="H12" i="9"/>
  <c r="G12" i="22" s="1"/>
  <c r="AK12" i="9"/>
  <c r="AJ12" i="22" s="1"/>
  <c r="U12" i="9"/>
  <c r="T12" i="22" s="1"/>
  <c r="P12" i="9"/>
  <c r="O12" i="22" s="1"/>
  <c r="DZ277" i="12"/>
  <c r="AJ12" i="9"/>
  <c r="AI12" i="22" s="1"/>
  <c r="AH12" i="9"/>
  <c r="AG12" i="22" s="1"/>
  <c r="K12" i="9"/>
  <c r="J12" i="22" s="1"/>
  <c r="AN12" i="9"/>
  <c r="Q12" i="9"/>
  <c r="P12" i="22" s="1"/>
  <c r="AF12" i="9"/>
  <c r="AE12" i="22" s="1"/>
  <c r="BM414" i="12"/>
  <c r="BY414" i="12" s="1"/>
  <c r="DZ295" i="12"/>
  <c r="DZ279" i="12"/>
  <c r="CB346" i="12"/>
  <c r="CL346" i="12"/>
  <c r="CO346" i="12"/>
  <c r="CG346" i="12"/>
  <c r="CJ346" i="12"/>
  <c r="CH346" i="12"/>
  <c r="CK346" i="12"/>
  <c r="CM346" i="12"/>
  <c r="DP346" i="12"/>
  <c r="CY346" i="12"/>
  <c r="BR346" i="12"/>
  <c r="DD346" i="12"/>
  <c r="DB346" i="12"/>
  <c r="DT346" i="12"/>
  <c r="DH346" i="12"/>
  <c r="CQ346" i="12"/>
  <c r="DU346" i="12"/>
  <c r="CV346" i="12"/>
  <c r="CT346" i="12"/>
  <c r="DO346" i="12"/>
  <c r="DY346" i="12"/>
  <c r="CZ346" i="12"/>
  <c r="BS346" i="12"/>
  <c r="DM346" i="12"/>
  <c r="DS346" i="12"/>
  <c r="CS346" i="12"/>
  <c r="CI346" i="12"/>
  <c r="DQ346" i="12"/>
  <c r="CR346" i="12"/>
  <c r="DV346" i="12"/>
  <c r="DE346" i="12"/>
  <c r="DK346" i="12"/>
  <c r="CF346" i="12"/>
  <c r="CX346" i="12"/>
  <c r="DI346" i="12"/>
  <c r="BT346" i="12"/>
  <c r="DN346" i="12"/>
  <c r="CW346" i="12"/>
  <c r="DC346" i="12"/>
  <c r="CN346" i="12"/>
  <c r="DA346" i="12"/>
  <c r="DW346" i="12"/>
  <c r="DF346" i="12"/>
  <c r="BQ346" i="12"/>
  <c r="CU346" i="12"/>
  <c r="DR346" i="12"/>
  <c r="DX346" i="12"/>
  <c r="DG346" i="12"/>
  <c r="CP346" i="12"/>
  <c r="DL346" i="12"/>
  <c r="DJ346" i="12"/>
  <c r="CE346" i="12"/>
  <c r="CD346" i="12"/>
  <c r="CC346" i="12"/>
  <c r="CA346" i="12"/>
  <c r="BZ346" i="12"/>
  <c r="BY346" i="12"/>
  <c r="BX346" i="12"/>
  <c r="BW346" i="12"/>
  <c r="CL355" i="12"/>
  <c r="CS355" i="12"/>
  <c r="CU355" i="12"/>
  <c r="BQ355" i="12"/>
  <c r="BW355" i="12"/>
  <c r="DA355" i="12"/>
  <c r="BT355" i="12"/>
  <c r="DN355" i="12"/>
  <c r="DE355" i="12"/>
  <c r="CX355" i="12"/>
  <c r="DT355" i="12"/>
  <c r="DR355" i="12"/>
  <c r="CC355" i="12"/>
  <c r="DW355" i="12"/>
  <c r="DF355" i="12"/>
  <c r="DK355" i="12"/>
  <c r="DL355" i="12"/>
  <c r="DJ355" i="12"/>
  <c r="BU355" i="12"/>
  <c r="DO355" i="12"/>
  <c r="BZ355" i="12"/>
  <c r="BS355" i="12"/>
  <c r="CR355" i="12"/>
  <c r="DD355" i="12"/>
  <c r="DB355" i="12"/>
  <c r="DX355" i="12"/>
  <c r="DG355" i="12"/>
  <c r="BR355" i="12"/>
  <c r="CV355" i="12"/>
  <c r="CZ355" i="12"/>
  <c r="DU355" i="12"/>
  <c r="BX355" i="12"/>
  <c r="BV355" i="12"/>
  <c r="DP355" i="12"/>
  <c r="CY355" i="12"/>
  <c r="CO355" i="12"/>
  <c r="DQ355" i="12"/>
  <c r="CQ355" i="12"/>
  <c r="DM355" i="12"/>
  <c r="DS355" i="12"/>
  <c r="DY355" i="12"/>
  <c r="DH355" i="12"/>
  <c r="CA355" i="12"/>
  <c r="CW355" i="12"/>
  <c r="CT355" i="12"/>
  <c r="BY355" i="12"/>
  <c r="DC355" i="12"/>
  <c r="DI355" i="12"/>
  <c r="CB355" i="12"/>
  <c r="DV355" i="12"/>
  <c r="CP355" i="12"/>
  <c r="CN355" i="12"/>
  <c r="CM355" i="12"/>
  <c r="CK355" i="12"/>
  <c r="CJ355" i="12"/>
  <c r="CI355" i="12"/>
  <c r="CH355" i="12"/>
  <c r="CG355" i="12"/>
  <c r="CF355" i="12"/>
  <c r="BM420" i="12"/>
  <c r="CE420" i="12" s="1"/>
  <c r="BM426" i="12"/>
  <c r="CK426" i="12" s="1"/>
  <c r="BM441" i="12"/>
  <c r="CZ441" i="12" s="1"/>
  <c r="BM409" i="12"/>
  <c r="BT409" i="12" s="1"/>
  <c r="BM429" i="12"/>
  <c r="CN429" i="12" s="1"/>
  <c r="BV346" i="12"/>
  <c r="CN365" i="12"/>
  <c r="AR12" i="9"/>
  <c r="DZ293" i="12"/>
  <c r="CM350" i="12"/>
  <c r="CL350" i="12"/>
  <c r="CO350" i="12"/>
  <c r="CS350" i="12"/>
  <c r="CK350" i="12"/>
  <c r="DI350" i="12"/>
  <c r="DW350" i="12"/>
  <c r="CX350" i="12"/>
  <c r="DL350" i="12"/>
  <c r="BW350" i="12"/>
  <c r="CZ350" i="12"/>
  <c r="DA350" i="12"/>
  <c r="DO350" i="12"/>
  <c r="BR350" i="12"/>
  <c r="DD350" i="12"/>
  <c r="DR350" i="12"/>
  <c r="DN350" i="12"/>
  <c r="CQ350" i="12"/>
  <c r="BU350" i="12"/>
  <c r="DG350" i="12"/>
  <c r="DU350" i="12"/>
  <c r="CV350" i="12"/>
  <c r="DJ350" i="12"/>
  <c r="BQ350" i="12"/>
  <c r="CN350" i="12"/>
  <c r="DX350" i="12"/>
  <c r="CY350" i="12"/>
  <c r="DM350" i="12"/>
  <c r="BX350" i="12"/>
  <c r="DB350" i="12"/>
  <c r="CP350" i="12"/>
  <c r="DP350" i="12"/>
  <c r="BS350" i="12"/>
  <c r="DE350" i="12"/>
  <c r="DS350" i="12"/>
  <c r="CT350" i="12"/>
  <c r="DC350" i="12"/>
  <c r="DH350" i="12"/>
  <c r="DV350" i="12"/>
  <c r="CW350" i="12"/>
  <c r="DK350" i="12"/>
  <c r="BV350" i="12"/>
  <c r="DY350" i="12"/>
  <c r="CR350" i="12"/>
  <c r="DQ350" i="12"/>
  <c r="BT350" i="12"/>
  <c r="DF350" i="12"/>
  <c r="DT350" i="12"/>
  <c r="CU350" i="12"/>
  <c r="CJ350" i="12"/>
  <c r="CI350" i="12"/>
  <c r="CH350" i="12"/>
  <c r="CG350" i="12"/>
  <c r="CF350" i="12"/>
  <c r="CE350" i="12"/>
  <c r="CD350" i="12"/>
  <c r="CC350" i="12"/>
  <c r="CB350" i="12"/>
  <c r="CA350" i="12"/>
  <c r="DZ307" i="12"/>
  <c r="CS366" i="12"/>
  <c r="DB366" i="12"/>
  <c r="DI366" i="12"/>
  <c r="DT366" i="12"/>
  <c r="CE366" i="12"/>
  <c r="DP366" i="12"/>
  <c r="BS366" i="12"/>
  <c r="CC366" i="12"/>
  <c r="CZ366" i="12"/>
  <c r="DE366" i="12"/>
  <c r="DL366" i="12"/>
  <c r="BW366" i="12"/>
  <c r="CJ366" i="12"/>
  <c r="DV366" i="12"/>
  <c r="BY366" i="12"/>
  <c r="DD366" i="12"/>
  <c r="DM366" i="12"/>
  <c r="CN366" i="12"/>
  <c r="DR366" i="12"/>
  <c r="CB366" i="12"/>
  <c r="DN366" i="12"/>
  <c r="BU366" i="12"/>
  <c r="DH366" i="12"/>
  <c r="DK366" i="12"/>
  <c r="CF366" i="12"/>
  <c r="DJ366" i="12"/>
  <c r="BT366" i="12"/>
  <c r="CH366" i="12"/>
  <c r="BQ366" i="12"/>
  <c r="DF366" i="12"/>
  <c r="CI366" i="12"/>
  <c r="BX366" i="12"/>
  <c r="CL366" i="12"/>
  <c r="DW366" i="12"/>
  <c r="BZ366" i="12"/>
  <c r="DY366" i="12"/>
  <c r="DA366" i="12"/>
  <c r="BV366" i="12"/>
  <c r="DG366" i="12"/>
  <c r="DS366" i="12"/>
  <c r="CD366" i="12"/>
  <c r="DO366" i="12"/>
  <c r="BR366" i="12"/>
  <c r="DU366" i="12"/>
  <c r="DC366" i="12"/>
  <c r="DQ366" i="12"/>
  <c r="CM366" i="12"/>
  <c r="DX366" i="12"/>
  <c r="CA366" i="12"/>
  <c r="CG366" i="12"/>
  <c r="CK366" i="12"/>
  <c r="CY366" i="12"/>
  <c r="CX366" i="12"/>
  <c r="CW366" i="12"/>
  <c r="CV366" i="12"/>
  <c r="CU366" i="12"/>
  <c r="CT366" i="12"/>
  <c r="CR366" i="12"/>
  <c r="CQ366" i="12"/>
  <c r="DZ278" i="12"/>
  <c r="DN373" i="12"/>
  <c r="DI373" i="12"/>
  <c r="DH373" i="12"/>
  <c r="DL373" i="12"/>
  <c r="DM373" i="12"/>
  <c r="DJ373" i="12"/>
  <c r="DP373" i="12"/>
  <c r="DK373" i="12"/>
  <c r="CR373" i="12"/>
  <c r="BS373" i="12"/>
  <c r="CG373" i="12"/>
  <c r="CM373" i="12"/>
  <c r="BU373" i="12"/>
  <c r="CJ373" i="12"/>
  <c r="DV373" i="12"/>
  <c r="BY373" i="12"/>
  <c r="CE373" i="12"/>
  <c r="BQ373" i="12"/>
  <c r="DZ373" i="12" s="1"/>
  <c r="DS373" i="12"/>
  <c r="DY373" i="12"/>
  <c r="CB373" i="12"/>
  <c r="CP373" i="12"/>
  <c r="DT373" i="12"/>
  <c r="BW373" i="12"/>
  <c r="DG373" i="12"/>
  <c r="CD373" i="12"/>
  <c r="DQ373" i="12"/>
  <c r="BT373" i="12"/>
  <c r="CH373" i="12"/>
  <c r="CN373" i="12"/>
  <c r="DR373" i="12"/>
  <c r="DU373" i="12"/>
  <c r="CS373" i="12"/>
  <c r="DW373" i="12"/>
  <c r="BZ373" i="12"/>
  <c r="CF373" i="12"/>
  <c r="CT373" i="12"/>
  <c r="DO373" i="12"/>
  <c r="CI373" i="12"/>
  <c r="CK373" i="12"/>
  <c r="CQ373" i="12"/>
  <c r="BR373" i="12"/>
  <c r="BX373" i="12"/>
  <c r="CL373" i="12"/>
  <c r="CC373" i="12"/>
  <c r="DX373" i="12"/>
  <c r="CA373" i="12"/>
  <c r="CO373" i="12"/>
  <c r="CU373" i="12"/>
  <c r="BV373" i="12"/>
  <c r="DF373" i="12"/>
  <c r="DE373" i="12"/>
  <c r="DD373" i="12"/>
  <c r="DC373" i="12"/>
  <c r="DB373" i="12"/>
  <c r="DA373" i="12"/>
  <c r="CZ373" i="12"/>
  <c r="CY373" i="12"/>
  <c r="CX373" i="12"/>
  <c r="CZ357" i="12"/>
  <c r="CW357" i="12"/>
  <c r="CV357" i="12"/>
  <c r="DT357" i="12"/>
  <c r="BW357" i="12"/>
  <c r="DI357" i="12"/>
  <c r="BT357" i="12"/>
  <c r="DF357" i="12"/>
  <c r="DL357" i="12"/>
  <c r="DR357" i="12"/>
  <c r="DA357" i="12"/>
  <c r="DW357" i="12"/>
  <c r="BZ357" i="12"/>
  <c r="CU357" i="12"/>
  <c r="DV357" i="12"/>
  <c r="DD357" i="12"/>
  <c r="DJ357" i="12"/>
  <c r="CC357" i="12"/>
  <c r="DO357" i="12"/>
  <c r="BR357" i="12"/>
  <c r="DH357" i="12"/>
  <c r="DU357" i="12"/>
  <c r="BX357" i="12"/>
  <c r="DB357" i="12"/>
  <c r="BU357" i="12"/>
  <c r="DG357" i="12"/>
  <c r="CY357" i="12"/>
  <c r="CX357" i="12"/>
  <c r="CR357" i="12"/>
  <c r="BY357" i="12"/>
  <c r="DM357" i="12"/>
  <c r="DS357" i="12"/>
  <c r="CD357" i="12"/>
  <c r="DX357" i="12"/>
  <c r="CA357" i="12"/>
  <c r="CQ357" i="12"/>
  <c r="CS357" i="12"/>
  <c r="CT357" i="12"/>
  <c r="DY357" i="12"/>
  <c r="DE357" i="12"/>
  <c r="DK357" i="12"/>
  <c r="BV357" i="12"/>
  <c r="DP357" i="12"/>
  <c r="BS357" i="12"/>
  <c r="DC357" i="12"/>
  <c r="BQ357" i="12"/>
  <c r="CE357" i="12"/>
  <c r="DQ357" i="12"/>
  <c r="CB357" i="12"/>
  <c r="DN357" i="12"/>
  <c r="CP357" i="12"/>
  <c r="CO357" i="12"/>
  <c r="CN357" i="12"/>
  <c r="CM357" i="12"/>
  <c r="CL357" i="12"/>
  <c r="CK357" i="12"/>
  <c r="CJ357" i="12"/>
  <c r="CI357" i="12"/>
  <c r="CH357" i="12"/>
  <c r="DZ302" i="12"/>
  <c r="DZ282" i="12"/>
  <c r="L12" i="9"/>
  <c r="K12" i="22" s="1"/>
  <c r="CI360" i="12"/>
  <c r="CU360" i="12"/>
  <c r="DC360" i="12"/>
  <c r="CY360" i="12"/>
  <c r="CW360" i="12"/>
  <c r="CV360" i="12"/>
  <c r="CZ360" i="12"/>
  <c r="DH360" i="12"/>
  <c r="DV360" i="12"/>
  <c r="DE360" i="12"/>
  <c r="BX360" i="12"/>
  <c r="BV360" i="12"/>
  <c r="CX360" i="12"/>
  <c r="DY360" i="12"/>
  <c r="CB360" i="12"/>
  <c r="DN360" i="12"/>
  <c r="CG360" i="12"/>
  <c r="DS360" i="12"/>
  <c r="DQ360" i="12"/>
  <c r="BT360" i="12"/>
  <c r="DF360" i="12"/>
  <c r="BY360" i="12"/>
  <c r="DK360" i="12"/>
  <c r="CT360" i="12"/>
  <c r="DI360" i="12"/>
  <c r="DW360" i="12"/>
  <c r="CH360" i="12"/>
  <c r="BQ360" i="12"/>
  <c r="CE360" i="12"/>
  <c r="DB360" i="12"/>
  <c r="CC360" i="12"/>
  <c r="DO360" i="12"/>
  <c r="BZ360" i="12"/>
  <c r="DT360" i="12"/>
  <c r="BW360" i="12"/>
  <c r="BU360" i="12"/>
  <c r="DG360" i="12"/>
  <c r="BR360" i="12"/>
  <c r="DL360" i="12"/>
  <c r="DR360" i="12"/>
  <c r="BS360" i="12"/>
  <c r="DA360" i="12"/>
  <c r="DP360" i="12"/>
  <c r="DU360" i="12"/>
  <c r="CD360" i="12"/>
  <c r="DM360" i="12"/>
  <c r="DD360" i="12"/>
  <c r="CF360" i="12"/>
  <c r="DX360" i="12"/>
  <c r="DJ360" i="12"/>
  <c r="CA360" i="12"/>
  <c r="CS360" i="12"/>
  <c r="CR360" i="12"/>
  <c r="CQ360" i="12"/>
  <c r="CP360" i="12"/>
  <c r="CO360" i="12"/>
  <c r="CN360" i="12"/>
  <c r="CM360" i="12"/>
  <c r="CL360" i="12"/>
  <c r="CK360" i="12"/>
  <c r="Z12" i="9"/>
  <c r="Y12" i="22" s="1"/>
  <c r="DZ285" i="12"/>
  <c r="DZ289" i="12"/>
  <c r="BM424" i="12"/>
  <c r="CI424" i="12" s="1"/>
  <c r="BM439" i="12"/>
  <c r="CX439" i="12" s="1"/>
  <c r="BM412" i="12"/>
  <c r="BW412" i="12" s="1"/>
  <c r="BM434" i="12"/>
  <c r="CS434" i="12" s="1"/>
  <c r="CU364" i="12"/>
  <c r="DC364" i="12"/>
  <c r="CY364" i="12"/>
  <c r="DD364" i="12"/>
  <c r="CZ364" i="12"/>
  <c r="DG364" i="12"/>
  <c r="DE364" i="12"/>
  <c r="DX364" i="12"/>
  <c r="CI364" i="12"/>
  <c r="DU364" i="12"/>
  <c r="BX364" i="12"/>
  <c r="CD364" i="12"/>
  <c r="DJ364" i="12"/>
  <c r="DP364" i="12"/>
  <c r="CA364" i="12"/>
  <c r="DM364" i="12"/>
  <c r="DS364" i="12"/>
  <c r="BV364" i="12"/>
  <c r="DY364" i="12"/>
  <c r="DH364" i="12"/>
  <c r="BS364" i="12"/>
  <c r="CG364" i="12"/>
  <c r="DK364" i="12"/>
  <c r="DF364" i="12"/>
  <c r="CC364" i="12"/>
  <c r="DQ364" i="12"/>
  <c r="CJ364" i="12"/>
  <c r="DV364" i="12"/>
  <c r="BY364" i="12"/>
  <c r="CE364" i="12"/>
  <c r="CX364" i="12"/>
  <c r="BZ364" i="12"/>
  <c r="DI364" i="12"/>
  <c r="CB364" i="12"/>
  <c r="DN364" i="12"/>
  <c r="BQ364" i="12"/>
  <c r="BW364" i="12"/>
  <c r="DW364" i="12"/>
  <c r="DA364" i="12"/>
  <c r="CK364" i="12"/>
  <c r="BT364" i="12"/>
  <c r="CH364" i="12"/>
  <c r="DT364" i="12"/>
  <c r="DR364" i="12"/>
  <c r="DL364" i="12"/>
  <c r="DB364" i="12"/>
  <c r="BU364" i="12"/>
  <c r="DO364" i="12"/>
  <c r="BR364" i="12"/>
  <c r="CF364" i="12"/>
  <c r="CL364" i="12"/>
  <c r="CW364" i="12"/>
  <c r="CV364" i="12"/>
  <c r="CT364" i="12"/>
  <c r="CS364" i="12"/>
  <c r="CR364" i="12"/>
  <c r="CQ364" i="12"/>
  <c r="CP364" i="12"/>
  <c r="CO364" i="12"/>
  <c r="CP365" i="12"/>
  <c r="DB365" i="12"/>
  <c r="DC365" i="12"/>
  <c r="CZ365" i="12"/>
  <c r="DF365" i="12"/>
  <c r="DH365" i="12"/>
  <c r="DE365" i="12"/>
  <c r="DA365" i="12"/>
  <c r="CB365" i="12"/>
  <c r="DN365" i="12"/>
  <c r="DS365" i="12"/>
  <c r="CD365" i="12"/>
  <c r="DM365" i="12"/>
  <c r="CF365" i="12"/>
  <c r="BT365" i="12"/>
  <c r="CH365" i="12"/>
  <c r="DK365" i="12"/>
  <c r="BV365" i="12"/>
  <c r="CG365" i="12"/>
  <c r="DG365" i="12"/>
  <c r="DW365" i="12"/>
  <c r="BZ365" i="12"/>
  <c r="CM365" i="12"/>
  <c r="BU365" i="12"/>
  <c r="DI365" i="12"/>
  <c r="DQ365" i="12"/>
  <c r="DO365" i="12"/>
  <c r="BR365" i="12"/>
  <c r="CE365" i="12"/>
  <c r="BQ365" i="12"/>
  <c r="CC365" i="12"/>
  <c r="BS365" i="12"/>
  <c r="CI365" i="12"/>
  <c r="DT365" i="12"/>
  <c r="BW365" i="12"/>
  <c r="DY365" i="12"/>
  <c r="BY365" i="12"/>
  <c r="DP365" i="12"/>
  <c r="DX365" i="12"/>
  <c r="CA365" i="12"/>
  <c r="DL365" i="12"/>
  <c r="DR365" i="12"/>
  <c r="DU365" i="12"/>
  <c r="CY365" i="12"/>
  <c r="DJ365" i="12"/>
  <c r="DD365" i="12"/>
  <c r="CJ365" i="12"/>
  <c r="DV365" i="12"/>
  <c r="BX365" i="12"/>
  <c r="CL365" i="12"/>
  <c r="CK365" i="12"/>
  <c r="CX365" i="12"/>
  <c r="CW365" i="12"/>
  <c r="CV365" i="12"/>
  <c r="CU365" i="12"/>
  <c r="CT365" i="12"/>
  <c r="CS365" i="12"/>
  <c r="CR365" i="12"/>
  <c r="CQ365" i="12"/>
  <c r="DL381" i="12"/>
  <c r="DP381" i="12"/>
  <c r="DQ381" i="12"/>
  <c r="DV381" i="12"/>
  <c r="DX381" i="12"/>
  <c r="CC381" i="12"/>
  <c r="CQ381" i="12"/>
  <c r="BR381" i="12"/>
  <c r="CF381" i="12"/>
  <c r="CT381" i="12"/>
  <c r="DS381" i="12"/>
  <c r="DO381" i="12"/>
  <c r="BU381" i="12"/>
  <c r="CI381" i="12"/>
  <c r="CW381" i="12"/>
  <c r="BX381" i="12"/>
  <c r="CL381" i="12"/>
  <c r="CV381" i="12"/>
  <c r="CZ381" i="12"/>
  <c r="CA381" i="12"/>
  <c r="CO381" i="12"/>
  <c r="DC381" i="12"/>
  <c r="CD381" i="12"/>
  <c r="DR381" i="12"/>
  <c r="CH381" i="12"/>
  <c r="CR381" i="12"/>
  <c r="BS381" i="12"/>
  <c r="CG381" i="12"/>
  <c r="CU381" i="12"/>
  <c r="BV381" i="12"/>
  <c r="BT381" i="12"/>
  <c r="DY381" i="12"/>
  <c r="CJ381" i="12"/>
  <c r="CX381" i="12"/>
  <c r="BY381" i="12"/>
  <c r="CM381" i="12"/>
  <c r="DT381" i="12"/>
  <c r="CS381" i="12"/>
  <c r="BW381" i="12"/>
  <c r="DA381" i="12"/>
  <c r="CB381" i="12"/>
  <c r="CP381" i="12"/>
  <c r="BQ381" i="12"/>
  <c r="DZ381" i="12" s="1"/>
  <c r="CE381" i="12"/>
  <c r="DU381" i="12"/>
  <c r="CK381" i="12"/>
  <c r="CY381" i="12"/>
  <c r="BZ381" i="12"/>
  <c r="CN381" i="12"/>
  <c r="DB381" i="12"/>
  <c r="DW381" i="12"/>
  <c r="DN381" i="12"/>
  <c r="DM381" i="12"/>
  <c r="DK381" i="12"/>
  <c r="DJ381" i="12"/>
  <c r="DI381" i="12"/>
  <c r="DH381" i="12"/>
  <c r="DG381" i="12"/>
  <c r="DF381" i="12"/>
  <c r="CE355" i="12"/>
  <c r="CY374" i="12"/>
  <c r="DO374" i="12"/>
  <c r="DJ374" i="12"/>
  <c r="DQ374" i="12"/>
  <c r="DI374" i="12"/>
  <c r="DM374" i="12"/>
  <c r="DK374" i="12"/>
  <c r="DL374" i="12"/>
  <c r="DN374" i="12"/>
  <c r="CV374" i="12"/>
  <c r="BW374" i="12"/>
  <c r="CK374" i="12"/>
  <c r="DW374" i="12"/>
  <c r="BZ374" i="12"/>
  <c r="CP374" i="12"/>
  <c r="CN374" i="12"/>
  <c r="DR374" i="12"/>
  <c r="CC374" i="12"/>
  <c r="CQ374" i="12"/>
  <c r="BR374" i="12"/>
  <c r="CM374" i="12"/>
  <c r="DU374" i="12"/>
  <c r="CF374" i="12"/>
  <c r="CT374" i="12"/>
  <c r="BU374" i="12"/>
  <c r="CI374" i="12"/>
  <c r="DH374" i="12"/>
  <c r="CB374" i="12"/>
  <c r="CO374" i="12"/>
  <c r="BX374" i="12"/>
  <c r="CL374" i="12"/>
  <c r="DX374" i="12"/>
  <c r="CA374" i="12"/>
  <c r="DP374" i="12"/>
  <c r="DY374" i="12"/>
  <c r="CG374" i="12"/>
  <c r="DS374" i="12"/>
  <c r="CD374" i="12"/>
  <c r="CR374" i="12"/>
  <c r="BS374" i="12"/>
  <c r="BQ374" i="12"/>
  <c r="DZ374" i="12" s="1"/>
  <c r="BY374" i="12"/>
  <c r="CU374" i="12"/>
  <c r="BV374" i="12"/>
  <c r="CJ374" i="12"/>
  <c r="DV374" i="12"/>
  <c r="DT374" i="12"/>
  <c r="CE374" i="12"/>
  <c r="CS374" i="12"/>
  <c r="BT374" i="12"/>
  <c r="CH374" i="12"/>
  <c r="DG374" i="12"/>
  <c r="DF374" i="12"/>
  <c r="DE374" i="12"/>
  <c r="DD374" i="12"/>
  <c r="DC374" i="12"/>
  <c r="DB374" i="12"/>
  <c r="DA374" i="12"/>
  <c r="CZ374" i="12"/>
  <c r="DQ376" i="12"/>
  <c r="DM376" i="12"/>
  <c r="DS376" i="12"/>
  <c r="DO376" i="12"/>
  <c r="DN376" i="12"/>
  <c r="DK376" i="12"/>
  <c r="DL376" i="12"/>
  <c r="DP376" i="12"/>
  <c r="BY376" i="12"/>
  <c r="CM376" i="12"/>
  <c r="CS376" i="12"/>
  <c r="BT376" i="12"/>
  <c r="CP376" i="12"/>
  <c r="BV376" i="12"/>
  <c r="BQ376" i="12"/>
  <c r="DZ376" i="12" s="1"/>
  <c r="CE376" i="12"/>
  <c r="CK376" i="12"/>
  <c r="DW376" i="12"/>
  <c r="CH376" i="12"/>
  <c r="CJ376" i="12"/>
  <c r="DT376" i="12"/>
  <c r="BW376" i="12"/>
  <c r="CC376" i="12"/>
  <c r="CQ376" i="12"/>
  <c r="BZ376" i="12"/>
  <c r="CO376" i="12"/>
  <c r="CV376" i="12"/>
  <c r="CT376" i="12"/>
  <c r="BU376" i="12"/>
  <c r="CI376" i="12"/>
  <c r="BR376" i="12"/>
  <c r="DV376" i="12"/>
  <c r="DU376" i="12"/>
  <c r="CN376" i="12"/>
  <c r="CL376" i="12"/>
  <c r="DX376" i="12"/>
  <c r="CA376" i="12"/>
  <c r="DJ376" i="12"/>
  <c r="CW376" i="12"/>
  <c r="CF376" i="12"/>
  <c r="CD376" i="12"/>
  <c r="CR376" i="12"/>
  <c r="BS376" i="12"/>
  <c r="DR376" i="12"/>
  <c r="BX376" i="12"/>
  <c r="CG376" i="12"/>
  <c r="CU376" i="12"/>
  <c r="DY376" i="12"/>
  <c r="CB376" i="12"/>
  <c r="CX376" i="12"/>
  <c r="DI376" i="12"/>
  <c r="DH376" i="12"/>
  <c r="DG376" i="12"/>
  <c r="DF376" i="12"/>
  <c r="DE376" i="12"/>
  <c r="DD376" i="12"/>
  <c r="DC376" i="12"/>
  <c r="DB376" i="12"/>
  <c r="DA376" i="12"/>
  <c r="CZ376" i="12"/>
  <c r="CM358" i="12"/>
  <c r="CS358" i="12"/>
  <c r="CX358" i="12"/>
  <c r="DA358" i="12"/>
  <c r="CT358" i="12"/>
  <c r="CU358" i="12"/>
  <c r="CV358" i="12"/>
  <c r="CW358" i="12"/>
  <c r="DX358" i="12"/>
  <c r="CA358" i="12"/>
  <c r="DM358" i="12"/>
  <c r="BX358" i="12"/>
  <c r="DB358" i="12"/>
  <c r="DR358" i="12"/>
  <c r="DP358" i="12"/>
  <c r="BS358" i="12"/>
  <c r="DE358" i="12"/>
  <c r="DS358" i="12"/>
  <c r="CD358" i="12"/>
  <c r="BR358" i="12"/>
  <c r="DH358" i="12"/>
  <c r="DV358" i="12"/>
  <c r="BY358" i="12"/>
  <c r="DK358" i="12"/>
  <c r="BV358" i="12"/>
  <c r="CC358" i="12"/>
  <c r="DY358" i="12"/>
  <c r="CB358" i="12"/>
  <c r="DN358" i="12"/>
  <c r="BQ358" i="12"/>
  <c r="DC358" i="12"/>
  <c r="DQ358" i="12"/>
  <c r="BT358" i="12"/>
  <c r="DF358" i="12"/>
  <c r="DT358" i="12"/>
  <c r="CE358" i="12"/>
  <c r="CZ358" i="12"/>
  <c r="DI358" i="12"/>
  <c r="DW358" i="12"/>
  <c r="BZ358" i="12"/>
  <c r="DL358" i="12"/>
  <c r="BW358" i="12"/>
  <c r="CR358" i="12"/>
  <c r="DO358" i="12"/>
  <c r="CY358" i="12"/>
  <c r="BU358" i="12"/>
  <c r="DG358" i="12"/>
  <c r="DU358" i="12"/>
  <c r="CF358" i="12"/>
  <c r="DJ358" i="12"/>
  <c r="DD358" i="12"/>
  <c r="CQ358" i="12"/>
  <c r="CP358" i="12"/>
  <c r="CO358" i="12"/>
  <c r="CN358" i="12"/>
  <c r="CL358" i="12"/>
  <c r="CK358" i="12"/>
  <c r="CJ358" i="12"/>
  <c r="CI358" i="12"/>
  <c r="BM405" i="12"/>
  <c r="BQ405" i="12" s="1"/>
  <c r="DZ405" i="12" s="1"/>
  <c r="CP354" i="12"/>
  <c r="CQ354" i="12"/>
  <c r="CU354" i="12"/>
  <c r="CO354" i="12"/>
  <c r="CT354" i="12"/>
  <c r="CR354" i="12"/>
  <c r="CS354" i="12"/>
  <c r="CW354" i="12"/>
  <c r="BU354" i="12"/>
  <c r="DO354" i="12"/>
  <c r="CX354" i="12"/>
  <c r="DT354" i="12"/>
  <c r="DR354" i="12"/>
  <c r="DX354" i="12"/>
  <c r="DG354" i="12"/>
  <c r="BZ354" i="12"/>
  <c r="DL354" i="12"/>
  <c r="DJ354" i="12"/>
  <c r="DP354" i="12"/>
  <c r="CY354" i="12"/>
  <c r="BR354" i="12"/>
  <c r="DD354" i="12"/>
  <c r="DB354" i="12"/>
  <c r="DH354" i="12"/>
  <c r="CA354" i="12"/>
  <c r="DU354" i="12"/>
  <c r="BX354" i="12"/>
  <c r="BV354" i="12"/>
  <c r="DY354" i="12"/>
  <c r="CZ354" i="12"/>
  <c r="BS354" i="12"/>
  <c r="DM354" i="12"/>
  <c r="DS354" i="12"/>
  <c r="CV354" i="12"/>
  <c r="DQ354" i="12"/>
  <c r="CB354" i="12"/>
  <c r="DV354" i="12"/>
  <c r="DE354" i="12"/>
  <c r="DK354" i="12"/>
  <c r="CN354" i="12"/>
  <c r="DF354" i="12"/>
  <c r="BY354" i="12"/>
  <c r="BQ354" i="12"/>
  <c r="DI354" i="12"/>
  <c r="DC354" i="12"/>
  <c r="DA354" i="12"/>
  <c r="BW354" i="12"/>
  <c r="BT354" i="12"/>
  <c r="DW354" i="12"/>
  <c r="DN354" i="12"/>
  <c r="CM354" i="12"/>
  <c r="CL354" i="12"/>
  <c r="CK354" i="12"/>
  <c r="CJ354" i="12"/>
  <c r="CI354" i="12"/>
  <c r="CH354" i="12"/>
  <c r="CG354" i="12"/>
  <c r="CF354" i="12"/>
  <c r="CE354" i="12"/>
  <c r="BQ342" i="12"/>
  <c r="CE342" i="12"/>
  <c r="CH342" i="12"/>
  <c r="CK342" i="12"/>
  <c r="CG342" i="12"/>
  <c r="CD342" i="12"/>
  <c r="CF342" i="12"/>
  <c r="CC342" i="12"/>
  <c r="CI342" i="12"/>
  <c r="DP342" i="12"/>
  <c r="CQ342" i="12"/>
  <c r="DD342" i="12"/>
  <c r="DR342" i="12"/>
  <c r="CS342" i="12"/>
  <c r="CU342" i="12"/>
  <c r="DH342" i="12"/>
  <c r="DV342" i="12"/>
  <c r="CV342" i="12"/>
  <c r="DJ342" i="12"/>
  <c r="DU342" i="12"/>
  <c r="CB342" i="12"/>
  <c r="DT342" i="12"/>
  <c r="CZ342" i="12"/>
  <c r="DN342" i="12"/>
  <c r="CN342" i="12"/>
  <c r="DB342" i="12"/>
  <c r="CO342" i="12"/>
  <c r="CR342" i="12"/>
  <c r="DF342" i="12"/>
  <c r="DS342" i="12"/>
  <c r="CT342" i="12"/>
  <c r="DQ342" i="12"/>
  <c r="DE342" i="12"/>
  <c r="DW342" i="12"/>
  <c r="CX342" i="12"/>
  <c r="DK342" i="12"/>
  <c r="CL342" i="12"/>
  <c r="DM342" i="12"/>
  <c r="DG342" i="12"/>
  <c r="DO342" i="12"/>
  <c r="CP342" i="12"/>
  <c r="DC342" i="12"/>
  <c r="DA342" i="12"/>
  <c r="DI342" i="12"/>
  <c r="CW342" i="12"/>
  <c r="DX342" i="12"/>
  <c r="CY342" i="12"/>
  <c r="DL342" i="12"/>
  <c r="CM342" i="12"/>
  <c r="DY342" i="12"/>
  <c r="CJ342" i="12"/>
  <c r="CA342" i="12"/>
  <c r="BZ342" i="12"/>
  <c r="BY342" i="12"/>
  <c r="BX342" i="12"/>
  <c r="BW342" i="12"/>
  <c r="BV342" i="12"/>
  <c r="BU342" i="12"/>
  <c r="BT342" i="12"/>
  <c r="BS342" i="12"/>
  <c r="CJ360" i="12"/>
  <c r="BM415" i="12"/>
  <c r="BZ415" i="12" s="1"/>
  <c r="DZ303" i="12"/>
  <c r="CB344" i="12"/>
  <c r="CE344" i="12"/>
  <c r="CI344" i="12"/>
  <c r="CM344" i="12"/>
  <c r="CJ344" i="12"/>
  <c r="CH344" i="12"/>
  <c r="DW344" i="12"/>
  <c r="CX344" i="12"/>
  <c r="DS344" i="12"/>
  <c r="DY344" i="12"/>
  <c r="DA344" i="12"/>
  <c r="DO344" i="12"/>
  <c r="CP344" i="12"/>
  <c r="DK344" i="12"/>
  <c r="CS344" i="12"/>
  <c r="CW344" i="12"/>
  <c r="CK344" i="12"/>
  <c r="CV344" i="12"/>
  <c r="DG344" i="12"/>
  <c r="BR344" i="12"/>
  <c r="DC344" i="12"/>
  <c r="DU344" i="12"/>
  <c r="BQ344" i="12"/>
  <c r="DB344" i="12"/>
  <c r="CG344" i="12"/>
  <c r="DX344" i="12"/>
  <c r="CY344" i="12"/>
  <c r="DT344" i="12"/>
  <c r="CU344" i="12"/>
  <c r="CO344" i="12"/>
  <c r="CD344" i="12"/>
  <c r="DI344" i="12"/>
  <c r="DP344" i="12"/>
  <c r="CQ344" i="12"/>
  <c r="DL344" i="12"/>
  <c r="DR344" i="12"/>
  <c r="DQ344" i="12"/>
  <c r="CL344" i="12"/>
  <c r="DN344" i="12"/>
  <c r="CF344" i="12"/>
  <c r="DH344" i="12"/>
  <c r="DV344" i="12"/>
  <c r="DD344" i="12"/>
  <c r="DJ344" i="12"/>
  <c r="DM344" i="12"/>
  <c r="CZ344" i="12"/>
  <c r="CR344" i="12"/>
  <c r="DF344" i="12"/>
  <c r="CN344" i="12"/>
  <c r="CT344" i="12"/>
  <c r="DE344" i="12"/>
  <c r="CC344" i="12"/>
  <c r="CA344" i="12"/>
  <c r="BZ344" i="12"/>
  <c r="BY344" i="12"/>
  <c r="BX344" i="12"/>
  <c r="BW344" i="12"/>
  <c r="BV344" i="12"/>
  <c r="BU344" i="12"/>
  <c r="DZ297" i="12"/>
  <c r="BM437" i="12"/>
  <c r="CV437" i="12" s="1"/>
  <c r="BM443" i="12"/>
  <c r="DC443" i="12" s="1"/>
  <c r="BM407" i="12"/>
  <c r="BS407" i="12" s="1"/>
  <c r="BM427" i="12"/>
  <c r="CL427" i="12" s="1"/>
  <c r="BM438" i="12"/>
  <c r="CW438" i="12" s="1"/>
  <c r="DZ296" i="12"/>
  <c r="DZ299" i="12"/>
  <c r="DZ280" i="12"/>
  <c r="X12" i="9"/>
  <c r="W12" i="22" s="1"/>
  <c r="CR369" i="12"/>
  <c r="DL369" i="12"/>
  <c r="DD369" i="12"/>
  <c r="DG369" i="12"/>
  <c r="DH369" i="12"/>
  <c r="DE369" i="12"/>
  <c r="DI369" i="12"/>
  <c r="DJ369" i="12"/>
  <c r="DF369" i="12"/>
  <c r="DX369" i="12"/>
  <c r="CI369" i="12"/>
  <c r="BR369" i="12"/>
  <c r="BW369" i="12"/>
  <c r="CG369" i="12"/>
  <c r="DU369" i="12"/>
  <c r="DP369" i="12"/>
  <c r="CA369" i="12"/>
  <c r="DT369" i="12"/>
  <c r="DR369" i="12"/>
  <c r="CC369" i="12"/>
  <c r="DC369" i="12"/>
  <c r="CK369" i="12"/>
  <c r="CJ369" i="12"/>
  <c r="BS369" i="12"/>
  <c r="CN369" i="12"/>
  <c r="CL369" i="12"/>
  <c r="BY369" i="12"/>
  <c r="DK369" i="12"/>
  <c r="CM369" i="12"/>
  <c r="CB369" i="12"/>
  <c r="DV369" i="12"/>
  <c r="CF369" i="12"/>
  <c r="CD369" i="12"/>
  <c r="BU369" i="12"/>
  <c r="BT369" i="12"/>
  <c r="DN369" i="12"/>
  <c r="BX369" i="12"/>
  <c r="BV369" i="12"/>
  <c r="BQ369" i="12"/>
  <c r="CH369" i="12"/>
  <c r="DW369" i="12"/>
  <c r="CP369" i="12"/>
  <c r="DS369" i="12"/>
  <c r="DQ369" i="12"/>
  <c r="DY369" i="12"/>
  <c r="DO369" i="12"/>
  <c r="CQ369" i="12"/>
  <c r="BZ369" i="12"/>
  <c r="CE369" i="12"/>
  <c r="DM369" i="12"/>
  <c r="CO369" i="12"/>
  <c r="DB369" i="12"/>
  <c r="DA369" i="12"/>
  <c r="CZ369" i="12"/>
  <c r="CY369" i="12"/>
  <c r="CX369" i="12"/>
  <c r="CW369" i="12"/>
  <c r="CV369" i="12"/>
  <c r="CU369" i="12"/>
  <c r="CT369" i="12"/>
  <c r="CS370" i="12"/>
  <c r="DI370" i="12"/>
  <c r="DE370" i="12"/>
  <c r="DK370" i="12"/>
  <c r="DM370" i="12"/>
  <c r="DF370" i="12"/>
  <c r="DJ370" i="12"/>
  <c r="DH370" i="12"/>
  <c r="CM370" i="12"/>
  <c r="DP370" i="12"/>
  <c r="CI370" i="12"/>
  <c r="BR370" i="12"/>
  <c r="CC370" i="12"/>
  <c r="DO370" i="12"/>
  <c r="CE370" i="12"/>
  <c r="CR370" i="12"/>
  <c r="CA370" i="12"/>
  <c r="BQ370" i="12"/>
  <c r="BY370" i="12"/>
  <c r="BW370" i="12"/>
  <c r="CJ370" i="12"/>
  <c r="BS370" i="12"/>
  <c r="DY370" i="12"/>
  <c r="BU370" i="12"/>
  <c r="BX370" i="12"/>
  <c r="DT370" i="12"/>
  <c r="DR370" i="12"/>
  <c r="CB370" i="12"/>
  <c r="DV370" i="12"/>
  <c r="DU370" i="12"/>
  <c r="DD370" i="12"/>
  <c r="CK370" i="12"/>
  <c r="CN370" i="12"/>
  <c r="CL370" i="12"/>
  <c r="BT370" i="12"/>
  <c r="DN370" i="12"/>
  <c r="CO370" i="12"/>
  <c r="DL370" i="12"/>
  <c r="CH370" i="12"/>
  <c r="CF370" i="12"/>
  <c r="CD370" i="12"/>
  <c r="DW370" i="12"/>
  <c r="CP370" i="12"/>
  <c r="DQ370" i="12"/>
  <c r="BV370" i="12"/>
  <c r="DG370" i="12"/>
  <c r="DS370" i="12"/>
  <c r="DX370" i="12"/>
  <c r="CQ370" i="12"/>
  <c r="BZ370" i="12"/>
  <c r="CG370" i="12"/>
  <c r="DC370" i="12"/>
  <c r="DB370" i="12"/>
  <c r="DA370" i="12"/>
  <c r="CZ370" i="12"/>
  <c r="CY370" i="12"/>
  <c r="CX370" i="12"/>
  <c r="CW370" i="12"/>
  <c r="CV370" i="12"/>
  <c r="CU370" i="12"/>
  <c r="DZ281" i="12"/>
  <c r="BM422" i="12"/>
  <c r="CG422" i="12" s="1"/>
  <c r="CT371" i="12"/>
  <c r="DI371" i="12"/>
  <c r="DG371" i="12"/>
  <c r="DJ371" i="12"/>
  <c r="DF371" i="12"/>
  <c r="DK371" i="12"/>
  <c r="DL371" i="12"/>
  <c r="DH371" i="12"/>
  <c r="DN371" i="12"/>
  <c r="DX371" i="12"/>
  <c r="CQ371" i="12"/>
  <c r="BR371" i="12"/>
  <c r="BW371" i="12"/>
  <c r="BQ371" i="12"/>
  <c r="DE371" i="12"/>
  <c r="DP371" i="12"/>
  <c r="CI371" i="12"/>
  <c r="DT371" i="12"/>
  <c r="DR371" i="12"/>
  <c r="DY371" i="12"/>
  <c r="CR371" i="12"/>
  <c r="CA371" i="12"/>
  <c r="CN371" i="12"/>
  <c r="CL371" i="12"/>
  <c r="CS371" i="12"/>
  <c r="DM371" i="12"/>
  <c r="CJ371" i="12"/>
  <c r="BS371" i="12"/>
  <c r="CF371" i="12"/>
  <c r="CD371" i="12"/>
  <c r="DU371" i="12"/>
  <c r="BY371" i="12"/>
  <c r="CB371" i="12"/>
  <c r="DV371" i="12"/>
  <c r="BX371" i="12"/>
  <c r="BV371" i="12"/>
  <c r="CO371" i="12"/>
  <c r="DW371" i="12"/>
  <c r="CH371" i="12"/>
  <c r="CM371" i="12"/>
  <c r="CK371" i="12"/>
  <c r="BT371" i="12"/>
  <c r="CP371" i="12"/>
  <c r="DS371" i="12"/>
  <c r="CC371" i="12"/>
  <c r="DQ371" i="12"/>
  <c r="DO371" i="12"/>
  <c r="BZ371" i="12"/>
  <c r="CE371" i="12"/>
  <c r="BU371" i="12"/>
  <c r="CG371" i="12"/>
  <c r="DD371" i="12"/>
  <c r="DC371" i="12"/>
  <c r="DB371" i="12"/>
  <c r="DA371" i="12"/>
  <c r="CZ371" i="12"/>
  <c r="CY371" i="12"/>
  <c r="CX371" i="12"/>
  <c r="CW371" i="12"/>
  <c r="CV371" i="12"/>
  <c r="DZ288" i="12"/>
  <c r="AQ12" i="9"/>
  <c r="CU372" i="12"/>
  <c r="DL372" i="12"/>
  <c r="DH372" i="12"/>
  <c r="DM372" i="12"/>
  <c r="DG372" i="12"/>
  <c r="DK372" i="12"/>
  <c r="DJ372" i="12"/>
  <c r="DO372" i="12"/>
  <c r="DI372" i="12"/>
  <c r="DT372" i="12"/>
  <c r="DR372" i="12"/>
  <c r="CJ372" i="12"/>
  <c r="DV372" i="12"/>
  <c r="CK372" i="12"/>
  <c r="DF372" i="12"/>
  <c r="CE372" i="12"/>
  <c r="DY372" i="12"/>
  <c r="CN372" i="12"/>
  <c r="CT372" i="12"/>
  <c r="CB372" i="12"/>
  <c r="CP372" i="12"/>
  <c r="CG372" i="12"/>
  <c r="DP372" i="12"/>
  <c r="CF372" i="12"/>
  <c r="CL372" i="12"/>
  <c r="BT372" i="12"/>
  <c r="CH372" i="12"/>
  <c r="CC372" i="12"/>
  <c r="DN372" i="12"/>
  <c r="CA372" i="12"/>
  <c r="BX372" i="12"/>
  <c r="CD372" i="12"/>
  <c r="DW372" i="12"/>
  <c r="BZ372" i="12"/>
  <c r="BY372" i="12"/>
  <c r="DS372" i="12"/>
  <c r="BV372" i="12"/>
  <c r="CQ372" i="12"/>
  <c r="BR372" i="12"/>
  <c r="BU372" i="12"/>
  <c r="CO372" i="12"/>
  <c r="CM372" i="12"/>
  <c r="DX372" i="12"/>
  <c r="CI372" i="12"/>
  <c r="DU372" i="12"/>
  <c r="BQ372" i="12"/>
  <c r="BW372" i="12"/>
  <c r="CR372" i="12"/>
  <c r="BS372" i="12"/>
  <c r="DQ372" i="12"/>
  <c r="CS372" i="12"/>
  <c r="DE372" i="12"/>
  <c r="DD372" i="12"/>
  <c r="DC372" i="12"/>
  <c r="DB372" i="12"/>
  <c r="DA372" i="12"/>
  <c r="CZ372" i="12"/>
  <c r="CY372" i="12"/>
  <c r="CX372" i="12"/>
  <c r="CW372" i="12"/>
  <c r="CU371" i="12"/>
  <c r="AL504" i="12"/>
  <c r="AQ509" i="12"/>
  <c r="Q483" i="12"/>
  <c r="N480" i="12"/>
  <c r="I475" i="12"/>
  <c r="R484" i="12"/>
  <c r="AJ502" i="12"/>
  <c r="AE497" i="12"/>
  <c r="O481" i="12"/>
  <c r="AK503" i="12"/>
  <c r="F472" i="12"/>
  <c r="AH500" i="12"/>
  <c r="AA493" i="12"/>
  <c r="Z492" i="12"/>
  <c r="AD496" i="12"/>
  <c r="L478" i="12"/>
  <c r="AC495" i="12"/>
  <c r="AF498" i="12"/>
  <c r="Y491" i="12"/>
  <c r="X490" i="12"/>
  <c r="H474" i="12"/>
  <c r="K477" i="12"/>
  <c r="U487" i="12"/>
  <c r="AM505" i="12"/>
  <c r="AB494" i="12"/>
  <c r="V488" i="12"/>
  <c r="D470" i="12"/>
  <c r="J476" i="12"/>
  <c r="AG499" i="12"/>
  <c r="AR510" i="12"/>
  <c r="AO507" i="12"/>
  <c r="W489" i="12"/>
  <c r="T486" i="12"/>
  <c r="M479" i="12"/>
  <c r="E471" i="12"/>
  <c r="AP508" i="12"/>
  <c r="AN506" i="12"/>
  <c r="AI501" i="12"/>
  <c r="S485" i="12"/>
  <c r="P482" i="12"/>
  <c r="G473" i="12"/>
  <c r="BM442" i="12"/>
  <c r="DA442" i="12" s="1"/>
  <c r="BM421" i="12"/>
  <c r="CF421" i="12" s="1"/>
  <c r="BM432" i="12"/>
  <c r="CQ432" i="12" s="1"/>
  <c r="BM411" i="12"/>
  <c r="BV411" i="12" s="1"/>
  <c r="DG382" i="12"/>
  <c r="DY382" i="12"/>
  <c r="DR382" i="12"/>
  <c r="DQ382" i="12"/>
  <c r="BQ382" i="12"/>
  <c r="DZ382" i="12" s="1"/>
  <c r="CM382" i="12"/>
  <c r="DA382" i="12"/>
  <c r="CB382" i="12"/>
  <c r="CP382" i="12"/>
  <c r="DT382" i="12"/>
  <c r="DU382" i="12"/>
  <c r="DC382" i="12"/>
  <c r="DD382" i="12"/>
  <c r="CE382" i="12"/>
  <c r="CS382" i="12"/>
  <c r="BT382" i="12"/>
  <c r="CH382" i="12"/>
  <c r="CR382" i="12"/>
  <c r="CV382" i="12"/>
  <c r="BW382" i="12"/>
  <c r="CK382" i="12"/>
  <c r="CY382" i="12"/>
  <c r="BZ382" i="12"/>
  <c r="DV382" i="12"/>
  <c r="DW382" i="12"/>
  <c r="CG382" i="12"/>
  <c r="DX382" i="12"/>
  <c r="CN382" i="12"/>
  <c r="DB382" i="12"/>
  <c r="CC382" i="12"/>
  <c r="CQ382" i="12"/>
  <c r="BR382" i="12"/>
  <c r="DS382" i="12"/>
  <c r="BS382" i="12"/>
  <c r="CW382" i="12"/>
  <c r="CF382" i="12"/>
  <c r="CT382" i="12"/>
  <c r="BU382" i="12"/>
  <c r="CI382" i="12"/>
  <c r="DP382" i="12"/>
  <c r="CO382" i="12"/>
  <c r="BX382" i="12"/>
  <c r="CL382" i="12"/>
  <c r="CZ382" i="12"/>
  <c r="CA382" i="12"/>
  <c r="CD382" i="12"/>
  <c r="BY382" i="12"/>
  <c r="CU382" i="12"/>
  <c r="BV382" i="12"/>
  <c r="CJ382" i="12"/>
  <c r="CX382" i="12"/>
  <c r="DO382" i="12"/>
  <c r="DN382" i="12"/>
  <c r="DM382" i="12"/>
  <c r="DL382" i="12"/>
  <c r="DK382" i="12"/>
  <c r="DJ382" i="12"/>
  <c r="DI382" i="12"/>
  <c r="DH382" i="12"/>
  <c r="AL12" i="9"/>
  <c r="AK12" i="22" s="1"/>
  <c r="CG404" i="12"/>
  <c r="DO404" i="12"/>
  <c r="CP404" i="12"/>
  <c r="DC404" i="12"/>
  <c r="DY404" i="12"/>
  <c r="DP404" i="12"/>
  <c r="CR404" i="12"/>
  <c r="CH404" i="12"/>
  <c r="DG404" i="12"/>
  <c r="DU404" i="12"/>
  <c r="CU404" i="12"/>
  <c r="DQ404" i="12"/>
  <c r="CJ404" i="12"/>
  <c r="BZ404" i="12"/>
  <c r="CY404" i="12"/>
  <c r="DM404" i="12"/>
  <c r="CM404" i="12"/>
  <c r="DI404" i="12"/>
  <c r="DL404" i="12"/>
  <c r="CQ404" i="12"/>
  <c r="DE404" i="12"/>
  <c r="DR404" i="12"/>
  <c r="DA404" i="12"/>
  <c r="DH404" i="12"/>
  <c r="CE404" i="12"/>
  <c r="DN404" i="12"/>
  <c r="CO404" i="12"/>
  <c r="DB404" i="12"/>
  <c r="CK404" i="12"/>
  <c r="CZ404" i="12"/>
  <c r="DF404" i="12"/>
  <c r="DS404" i="12"/>
  <c r="CT404" i="12"/>
  <c r="DT404" i="12"/>
  <c r="CV404" i="12"/>
  <c r="DJ404" i="12"/>
  <c r="CI404" i="12"/>
  <c r="CS404" i="12"/>
  <c r="CD404" i="12"/>
  <c r="CL404" i="12"/>
  <c r="CC404" i="12"/>
  <c r="DW404" i="12"/>
  <c r="CN404" i="12"/>
  <c r="DV404" i="12"/>
  <c r="DD404" i="12"/>
  <c r="CF404" i="12"/>
  <c r="CX404" i="12"/>
  <c r="DX404" i="12"/>
  <c r="CB404" i="12"/>
  <c r="CW404" i="12"/>
  <c r="CA404" i="12"/>
  <c r="DK404" i="12"/>
  <c r="BY404" i="12"/>
  <c r="BX404" i="12"/>
  <c r="BW404" i="12"/>
  <c r="BV404" i="12"/>
  <c r="BU404" i="12"/>
  <c r="BT404" i="12"/>
  <c r="BS404" i="12"/>
  <c r="BR404" i="12"/>
  <c r="CW367" i="12"/>
  <c r="DX367" i="12"/>
  <c r="CA367" i="12"/>
  <c r="DL367" i="12"/>
  <c r="BW367" i="12"/>
  <c r="DP367" i="12"/>
  <c r="BS367" i="12"/>
  <c r="CN367" i="12"/>
  <c r="DR367" i="12"/>
  <c r="CJ367" i="12"/>
  <c r="DV367" i="12"/>
  <c r="CF367" i="12"/>
  <c r="CL367" i="12"/>
  <c r="CB367" i="12"/>
  <c r="DN367" i="12"/>
  <c r="BX367" i="12"/>
  <c r="BT367" i="12"/>
  <c r="CH367" i="12"/>
  <c r="DS367" i="12"/>
  <c r="DW367" i="12"/>
  <c r="BZ367" i="12"/>
  <c r="DK367" i="12"/>
  <c r="BV367" i="12"/>
  <c r="CC367" i="12"/>
  <c r="DO367" i="12"/>
  <c r="DY367" i="12"/>
  <c r="BY367" i="12"/>
  <c r="DH367" i="12"/>
  <c r="DC367" i="12"/>
  <c r="DM367" i="12"/>
  <c r="CI367" i="12"/>
  <c r="DU367" i="12"/>
  <c r="BU367" i="12"/>
  <c r="DB367" i="12"/>
  <c r="DG367" i="12"/>
  <c r="BR367" i="12"/>
  <c r="CO367" i="12"/>
  <c r="BQ367" i="12"/>
  <c r="DE367" i="12"/>
  <c r="CE367" i="12"/>
  <c r="DT367" i="12"/>
  <c r="DQ367" i="12"/>
  <c r="DJ367" i="12"/>
  <c r="DF367" i="12"/>
  <c r="DA367" i="12"/>
  <c r="CM367" i="12"/>
  <c r="CK367" i="12"/>
  <c r="DI367" i="12"/>
  <c r="DD367" i="12"/>
  <c r="CD367" i="12"/>
  <c r="CG367" i="12"/>
  <c r="CZ367" i="12"/>
  <c r="CY367" i="12"/>
  <c r="CX367" i="12"/>
  <c r="CV367" i="12"/>
  <c r="CU367" i="12"/>
  <c r="CT367" i="12"/>
  <c r="CS367" i="12"/>
  <c r="CR367" i="12"/>
  <c r="CF349" i="12"/>
  <c r="CM349" i="12"/>
  <c r="CR349" i="12"/>
  <c r="CO349" i="12"/>
  <c r="CK349" i="12"/>
  <c r="CP349" i="12"/>
  <c r="CL349" i="12"/>
  <c r="CJ349" i="12"/>
  <c r="DT349" i="12"/>
  <c r="BW349" i="12"/>
  <c r="DI349" i="12"/>
  <c r="BT349" i="12"/>
  <c r="DF349" i="12"/>
  <c r="DH349" i="12"/>
  <c r="CN349" i="12"/>
  <c r="DL349" i="12"/>
  <c r="DR349" i="12"/>
  <c r="DA349" i="12"/>
  <c r="DW349" i="12"/>
  <c r="CX349" i="12"/>
  <c r="DY349" i="12"/>
  <c r="DD349" i="12"/>
  <c r="DJ349" i="12"/>
  <c r="CS349" i="12"/>
  <c r="DO349" i="12"/>
  <c r="BR349" i="12"/>
  <c r="DV349" i="12"/>
  <c r="DU349" i="12"/>
  <c r="CV349" i="12"/>
  <c r="DB349" i="12"/>
  <c r="BU349" i="12"/>
  <c r="DG349" i="12"/>
  <c r="CI349" i="12"/>
  <c r="CW349" i="12"/>
  <c r="DM349" i="12"/>
  <c r="DS349" i="12"/>
  <c r="CT349" i="12"/>
  <c r="DX349" i="12"/>
  <c r="CY349" i="12"/>
  <c r="DE349" i="12"/>
  <c r="DK349" i="12"/>
  <c r="BV349" i="12"/>
  <c r="DP349" i="12"/>
  <c r="BS349" i="12"/>
  <c r="CQ349" i="12"/>
  <c r="DC349" i="12"/>
  <c r="BQ349" i="12"/>
  <c r="CU349" i="12"/>
  <c r="DQ349" i="12"/>
  <c r="CZ349" i="12"/>
  <c r="DN349" i="12"/>
  <c r="CH349" i="12"/>
  <c r="CG349" i="12"/>
  <c r="CE349" i="12"/>
  <c r="CD349" i="12"/>
  <c r="CC349" i="12"/>
  <c r="CB349" i="12"/>
  <c r="CA349" i="12"/>
  <c r="BZ349" i="12"/>
  <c r="CQ359" i="12"/>
  <c r="CW359" i="12"/>
  <c r="CY359" i="12"/>
  <c r="CZ359" i="12"/>
  <c r="BQ359" i="12"/>
  <c r="DC359" i="12"/>
  <c r="DQ359" i="12"/>
  <c r="BT359" i="12"/>
  <c r="DF359" i="12"/>
  <c r="CT359" i="12"/>
  <c r="CG359" i="12"/>
  <c r="DT359" i="12"/>
  <c r="CE359" i="12"/>
  <c r="DI359" i="12"/>
  <c r="DW359" i="12"/>
  <c r="BZ359" i="12"/>
  <c r="CV359" i="12"/>
  <c r="BV359" i="12"/>
  <c r="DL359" i="12"/>
  <c r="BW359" i="12"/>
  <c r="CC359" i="12"/>
  <c r="DO359" i="12"/>
  <c r="BR359" i="12"/>
  <c r="DV359" i="12"/>
  <c r="DU359" i="12"/>
  <c r="DD359" i="12"/>
  <c r="DR359" i="12"/>
  <c r="BU359" i="12"/>
  <c r="DG359" i="12"/>
  <c r="DH359" i="12"/>
  <c r="DB359" i="12"/>
  <c r="DM359" i="12"/>
  <c r="CF359" i="12"/>
  <c r="DJ359" i="12"/>
  <c r="DX359" i="12"/>
  <c r="CA359" i="12"/>
  <c r="CS359" i="12"/>
  <c r="DS359" i="12"/>
  <c r="DE359" i="12"/>
  <c r="BX359" i="12"/>
  <c r="CD359" i="12"/>
  <c r="DP359" i="12"/>
  <c r="BS359" i="12"/>
  <c r="DA359" i="12"/>
  <c r="CU359" i="12"/>
  <c r="BY359" i="12"/>
  <c r="DK359" i="12"/>
  <c r="DY359" i="12"/>
  <c r="CB359" i="12"/>
  <c r="DN359" i="12"/>
  <c r="CX359" i="12"/>
  <c r="CR359" i="12"/>
  <c r="CP359" i="12"/>
  <c r="CO359" i="12"/>
  <c r="CN359" i="12"/>
  <c r="CM359" i="12"/>
  <c r="CL359" i="12"/>
  <c r="CK359" i="12"/>
  <c r="CJ359" i="12"/>
  <c r="BY349" i="12"/>
  <c r="CV353" i="12"/>
  <c r="CT353" i="12"/>
  <c r="CP353" i="12"/>
  <c r="CS353" i="12"/>
  <c r="CO353" i="12"/>
  <c r="DU353" i="12"/>
  <c r="DD353" i="12"/>
  <c r="DB353" i="12"/>
  <c r="DP353" i="12"/>
  <c r="CA353" i="12"/>
  <c r="CM353" i="12"/>
  <c r="DR353" i="12"/>
  <c r="DM353" i="12"/>
  <c r="BX353" i="12"/>
  <c r="BV353" i="12"/>
  <c r="DH353" i="12"/>
  <c r="BS353" i="12"/>
  <c r="CU353" i="12"/>
  <c r="DT353" i="12"/>
  <c r="DE353" i="12"/>
  <c r="DS353" i="12"/>
  <c r="DY353" i="12"/>
  <c r="CZ353" i="12"/>
  <c r="DV353" i="12"/>
  <c r="BZ353" i="12"/>
  <c r="CQ353" i="12"/>
  <c r="CW353" i="12"/>
  <c r="DK353" i="12"/>
  <c r="DQ353" i="12"/>
  <c r="BT353" i="12"/>
  <c r="DN353" i="12"/>
  <c r="BY353" i="12"/>
  <c r="DC353" i="12"/>
  <c r="DI353" i="12"/>
  <c r="DW353" i="12"/>
  <c r="DF353" i="12"/>
  <c r="CR353" i="12"/>
  <c r="BU353" i="12"/>
  <c r="BQ353" i="12"/>
  <c r="BW353" i="12"/>
  <c r="DA353" i="12"/>
  <c r="DO353" i="12"/>
  <c r="CX353" i="12"/>
  <c r="DG353" i="12"/>
  <c r="CN353" i="12"/>
  <c r="DL353" i="12"/>
  <c r="DJ353" i="12"/>
  <c r="DX353" i="12"/>
  <c r="CY353" i="12"/>
  <c r="BR353" i="12"/>
  <c r="CL353" i="12"/>
  <c r="CK353" i="12"/>
  <c r="CJ353" i="12"/>
  <c r="CI353" i="12"/>
  <c r="CH353" i="12"/>
  <c r="CG353" i="12"/>
  <c r="CF353" i="12"/>
  <c r="CE353" i="12"/>
  <c r="CD353" i="12"/>
  <c r="BM468" i="12"/>
  <c r="BQ468" i="12" s="1"/>
  <c r="DZ468" i="12" s="1"/>
  <c r="CG357" i="12"/>
  <c r="CQ367" i="12"/>
  <c r="CO362" i="12"/>
  <c r="CW362" i="12"/>
  <c r="DE362" i="12"/>
  <c r="DB362" i="12"/>
  <c r="CX362" i="12"/>
  <c r="DH362" i="12"/>
  <c r="CA362" i="12"/>
  <c r="DU362" i="12"/>
  <c r="BX362" i="12"/>
  <c r="BV362" i="12"/>
  <c r="CY362" i="12"/>
  <c r="DG362" i="12"/>
  <c r="DY362" i="12"/>
  <c r="CJ362" i="12"/>
  <c r="BS362" i="12"/>
  <c r="DM362" i="12"/>
  <c r="DS362" i="12"/>
  <c r="DD362" i="12"/>
  <c r="DA362" i="12"/>
  <c r="DQ362" i="12"/>
  <c r="CB362" i="12"/>
  <c r="DV362" i="12"/>
  <c r="CG362" i="12"/>
  <c r="DK362" i="12"/>
  <c r="DC362" i="12"/>
  <c r="DI362" i="12"/>
  <c r="BT362" i="12"/>
  <c r="DN362" i="12"/>
  <c r="BY362" i="12"/>
  <c r="CE362" i="12"/>
  <c r="BZ362" i="12"/>
  <c r="CC362" i="12"/>
  <c r="DW362" i="12"/>
  <c r="DF362" i="12"/>
  <c r="BQ362" i="12"/>
  <c r="BW362" i="12"/>
  <c r="CV362" i="12"/>
  <c r="DX362" i="12"/>
  <c r="DL362" i="12"/>
  <c r="BU362" i="12"/>
  <c r="DO362" i="12"/>
  <c r="CH362" i="12"/>
  <c r="DT362" i="12"/>
  <c r="DR362" i="12"/>
  <c r="DJ362" i="12"/>
  <c r="DP362" i="12"/>
  <c r="CI362" i="12"/>
  <c r="BR362" i="12"/>
  <c r="CF362" i="12"/>
  <c r="CD362" i="12"/>
  <c r="CZ362" i="12"/>
  <c r="CU362" i="12"/>
  <c r="CT362" i="12"/>
  <c r="CS362" i="12"/>
  <c r="CR362" i="12"/>
  <c r="CQ362" i="12"/>
  <c r="CP362" i="12"/>
  <c r="CN362" i="12"/>
  <c r="CM362" i="12"/>
  <c r="R12" i="9"/>
  <c r="Q12" i="22" s="1"/>
  <c r="DZ284" i="12"/>
  <c r="CL363" i="12"/>
  <c r="DD363" i="12"/>
  <c r="DC363" i="12"/>
  <c r="CZ363" i="12"/>
  <c r="DA363" i="12"/>
  <c r="CX363" i="12"/>
  <c r="DF363" i="12"/>
  <c r="CY363" i="12"/>
  <c r="DL363" i="12"/>
  <c r="DJ363" i="12"/>
  <c r="BU363" i="12"/>
  <c r="DO363" i="12"/>
  <c r="BZ363" i="12"/>
  <c r="CK363" i="12"/>
  <c r="CF363" i="12"/>
  <c r="CD363" i="12"/>
  <c r="DX363" i="12"/>
  <c r="DG363" i="12"/>
  <c r="BR363" i="12"/>
  <c r="DB363" i="12"/>
  <c r="DU363" i="12"/>
  <c r="BX363" i="12"/>
  <c r="BV363" i="12"/>
  <c r="DP363" i="12"/>
  <c r="CI363" i="12"/>
  <c r="DN363" i="12"/>
  <c r="DM363" i="12"/>
  <c r="DS363" i="12"/>
  <c r="DY363" i="12"/>
  <c r="DH363" i="12"/>
  <c r="CA363" i="12"/>
  <c r="DE363" i="12"/>
  <c r="BW363" i="12"/>
  <c r="CG363" i="12"/>
  <c r="DK363" i="12"/>
  <c r="DQ363" i="12"/>
  <c r="CJ363" i="12"/>
  <c r="BS363" i="12"/>
  <c r="CW363" i="12"/>
  <c r="BQ363" i="12"/>
  <c r="BY363" i="12"/>
  <c r="CE363" i="12"/>
  <c r="DI363" i="12"/>
  <c r="CB363" i="12"/>
  <c r="DV363" i="12"/>
  <c r="BT363" i="12"/>
  <c r="DT363" i="12"/>
  <c r="DR363" i="12"/>
  <c r="CC363" i="12"/>
  <c r="DW363" i="12"/>
  <c r="CH363" i="12"/>
  <c r="CV363" i="12"/>
  <c r="CU363" i="12"/>
  <c r="CT363" i="12"/>
  <c r="CS363" i="12"/>
  <c r="CR363" i="12"/>
  <c r="CQ363" i="12"/>
  <c r="CP363" i="12"/>
  <c r="CO363" i="12"/>
  <c r="CN363" i="12"/>
  <c r="CY467" i="12"/>
  <c r="DG467" i="12"/>
  <c r="CP467" i="12"/>
  <c r="CL467" i="12"/>
  <c r="CM467" i="12"/>
  <c r="DY467" i="12"/>
  <c r="BY467" i="12"/>
  <c r="DK467" i="12"/>
  <c r="CF467" i="12"/>
  <c r="CG467" i="12"/>
  <c r="CW467" i="12"/>
  <c r="DH467" i="12"/>
  <c r="DQ467" i="12"/>
  <c r="DU467" i="12"/>
  <c r="CX467" i="12"/>
  <c r="DA467" i="12"/>
  <c r="CT467" i="12"/>
  <c r="CR467" i="12"/>
  <c r="DR467" i="12"/>
  <c r="CJ467" i="12"/>
  <c r="CK467" i="12"/>
  <c r="DO467" i="12"/>
  <c r="DJ467" i="12"/>
  <c r="BZ467" i="12"/>
  <c r="DC467" i="12"/>
  <c r="CD467" i="12"/>
  <c r="DV467" i="12"/>
  <c r="CU467" i="12"/>
  <c r="DM467" i="12"/>
  <c r="DT467" i="12"/>
  <c r="CV467" i="12"/>
  <c r="DD467" i="12"/>
  <c r="CE467" i="12"/>
  <c r="CN467" i="12"/>
  <c r="CA467" i="12"/>
  <c r="DS467" i="12"/>
  <c r="CS467" i="12"/>
  <c r="DE467" i="12"/>
  <c r="CC467" i="12"/>
  <c r="DX467" i="12"/>
  <c r="DI467" i="12"/>
  <c r="DN467" i="12"/>
  <c r="DB467" i="12"/>
  <c r="DL467" i="12"/>
  <c r="CZ467" i="12"/>
  <c r="DF467" i="12"/>
  <c r="CI467" i="12"/>
  <c r="CB467" i="12"/>
  <c r="CQ467" i="12"/>
  <c r="CO467" i="12"/>
  <c r="DW467" i="12"/>
  <c r="CH467" i="12"/>
  <c r="DP467" i="12"/>
  <c r="BX467" i="12"/>
  <c r="BW467" i="12"/>
  <c r="BV467" i="12"/>
  <c r="BU467" i="12"/>
  <c r="BT467" i="12"/>
  <c r="BS467" i="12"/>
  <c r="BR467" i="12"/>
  <c r="DZ291" i="12"/>
  <c r="BV347" i="12"/>
  <c r="CH347" i="12"/>
  <c r="CP347" i="12"/>
  <c r="CK347" i="12"/>
  <c r="CJ347" i="12"/>
  <c r="CM347" i="12"/>
  <c r="CN347" i="12"/>
  <c r="CI347" i="12"/>
  <c r="BQ347" i="12"/>
  <c r="CU347" i="12"/>
  <c r="DA347" i="12"/>
  <c r="BT347" i="12"/>
  <c r="DN347" i="12"/>
  <c r="CZ347" i="12"/>
  <c r="DT347" i="12"/>
  <c r="DR347" i="12"/>
  <c r="CS347" i="12"/>
  <c r="DW347" i="12"/>
  <c r="DF347" i="12"/>
  <c r="BS347" i="12"/>
  <c r="DL347" i="12"/>
  <c r="DJ347" i="12"/>
  <c r="BU347" i="12"/>
  <c r="DO347" i="12"/>
  <c r="CX347" i="12"/>
  <c r="DK347" i="12"/>
  <c r="DD347" i="12"/>
  <c r="DB347" i="12"/>
  <c r="DX347" i="12"/>
  <c r="DG347" i="12"/>
  <c r="BR347" i="12"/>
  <c r="CL347" i="12"/>
  <c r="DQ347" i="12"/>
  <c r="DU347" i="12"/>
  <c r="CV347" i="12"/>
  <c r="CT347" i="12"/>
  <c r="DP347" i="12"/>
  <c r="CY347" i="12"/>
  <c r="DE347" i="12"/>
  <c r="CG347" i="12"/>
  <c r="DM347" i="12"/>
  <c r="DS347" i="12"/>
  <c r="DY347" i="12"/>
  <c r="DH347" i="12"/>
  <c r="CQ347" i="12"/>
  <c r="CO347" i="12"/>
  <c r="CW347" i="12"/>
  <c r="DC347" i="12"/>
  <c r="DI347" i="12"/>
  <c r="CR347" i="12"/>
  <c r="DV347" i="12"/>
  <c r="CF347" i="12"/>
  <c r="CE347" i="12"/>
  <c r="CD347" i="12"/>
  <c r="CC347" i="12"/>
  <c r="CB347" i="12"/>
  <c r="CA347" i="12"/>
  <c r="BZ347" i="12"/>
  <c r="BY347" i="12"/>
  <c r="BX347" i="12"/>
  <c r="DZ301" i="12"/>
  <c r="BM433" i="12"/>
  <c r="CR433" i="12" s="1"/>
  <c r="BM410" i="12"/>
  <c r="BU410" i="12" s="1"/>
  <c r="BM425" i="12"/>
  <c r="CJ425" i="12" s="1"/>
  <c r="BM436" i="12"/>
  <c r="CV436" i="12" s="1"/>
  <c r="BM416" i="12"/>
  <c r="CA416" i="12" s="1"/>
  <c r="DZ304" i="12"/>
  <c r="DZ294" i="12"/>
  <c r="CG352" i="12"/>
  <c r="CN352" i="12"/>
  <c r="DI352" i="12"/>
  <c r="DW352" i="12"/>
  <c r="CX352" i="12"/>
  <c r="BQ352" i="12"/>
  <c r="DC352" i="12"/>
  <c r="CL352" i="12"/>
  <c r="CO352" i="12"/>
  <c r="DA352" i="12"/>
  <c r="DO352" i="12"/>
  <c r="BZ352" i="12"/>
  <c r="DT352" i="12"/>
  <c r="BW352" i="12"/>
  <c r="CW352" i="12"/>
  <c r="BU352" i="12"/>
  <c r="DG352" i="12"/>
  <c r="BR352" i="12"/>
  <c r="DL352" i="12"/>
  <c r="DR352" i="12"/>
  <c r="DS352" i="12"/>
  <c r="CR352" i="12"/>
  <c r="DX352" i="12"/>
  <c r="CY352" i="12"/>
  <c r="DU352" i="12"/>
  <c r="DD352" i="12"/>
  <c r="DJ352" i="12"/>
  <c r="CM352" i="12"/>
  <c r="DN352" i="12"/>
  <c r="CP352" i="12"/>
  <c r="DP352" i="12"/>
  <c r="BS352" i="12"/>
  <c r="DM352" i="12"/>
  <c r="CV352" i="12"/>
  <c r="DB352" i="12"/>
  <c r="CU352" i="12"/>
  <c r="CZ352" i="12"/>
  <c r="DH352" i="12"/>
  <c r="DV352" i="12"/>
  <c r="DE352" i="12"/>
  <c r="BX352" i="12"/>
  <c r="BV352" i="12"/>
  <c r="DY352" i="12"/>
  <c r="CQ352" i="12"/>
  <c r="DQ352" i="12"/>
  <c r="BT352" i="12"/>
  <c r="DF352" i="12"/>
  <c r="BY352" i="12"/>
  <c r="DK352" i="12"/>
  <c r="CT352" i="12"/>
  <c r="CS352" i="12"/>
  <c r="CK352" i="12"/>
  <c r="CJ352" i="12"/>
  <c r="CI352" i="12"/>
  <c r="CH352" i="12"/>
  <c r="CF352" i="12"/>
  <c r="CE352" i="12"/>
  <c r="CD352" i="12"/>
  <c r="CC352" i="12"/>
  <c r="AL503" i="12"/>
  <c r="AB493" i="12"/>
  <c r="Q482" i="12"/>
  <c r="J475" i="12"/>
  <c r="T485" i="12"/>
  <c r="AG498" i="12"/>
  <c r="AS510" i="12"/>
  <c r="AK502" i="12"/>
  <c r="Z491" i="12"/>
  <c r="M478" i="12"/>
  <c r="H473" i="12"/>
  <c r="R483" i="12"/>
  <c r="U486" i="12"/>
  <c r="AQ508" i="12"/>
  <c r="AI500" i="12"/>
  <c r="AD495" i="12"/>
  <c r="K476" i="12"/>
  <c r="F471" i="12"/>
  <c r="E470" i="12"/>
  <c r="V487" i="12"/>
  <c r="AO506" i="12"/>
  <c r="AJ501" i="12"/>
  <c r="AA492" i="12"/>
  <c r="I474" i="12"/>
  <c r="O480" i="12"/>
  <c r="AM504" i="12"/>
  <c r="AH499" i="12"/>
  <c r="Y490" i="12"/>
  <c r="G472" i="12"/>
  <c r="D469" i="12"/>
  <c r="BM469" i="12" s="1"/>
  <c r="BR469" i="12" s="1"/>
  <c r="N479" i="12"/>
  <c r="AR509" i="12"/>
  <c r="AE496" i="12"/>
  <c r="W488" i="12"/>
  <c r="AC494" i="12"/>
  <c r="P481" i="12"/>
  <c r="AP507" i="12"/>
  <c r="AN505" i="12"/>
  <c r="AF497" i="12"/>
  <c r="S484" i="12"/>
  <c r="L477" i="12"/>
  <c r="X489" i="12"/>
  <c r="CX374" i="12"/>
  <c r="CG361" i="12"/>
  <c r="DK361" i="12"/>
  <c r="DQ361" i="12"/>
  <c r="BT361" i="12"/>
  <c r="DN361" i="12"/>
  <c r="BY361" i="12"/>
  <c r="CE361" i="12"/>
  <c r="DI361" i="12"/>
  <c r="DW361" i="12"/>
  <c r="DF361" i="12"/>
  <c r="BQ361" i="12"/>
  <c r="BW361" i="12"/>
  <c r="CC361" i="12"/>
  <c r="DO361" i="12"/>
  <c r="CH361" i="12"/>
  <c r="DT361" i="12"/>
  <c r="DR361" i="12"/>
  <c r="BU361" i="12"/>
  <c r="DG361" i="12"/>
  <c r="BZ361" i="12"/>
  <c r="DL361" i="12"/>
  <c r="DJ361" i="12"/>
  <c r="DX361" i="12"/>
  <c r="CI361" i="12"/>
  <c r="BR361" i="12"/>
  <c r="DU361" i="12"/>
  <c r="CF361" i="12"/>
  <c r="CD361" i="12"/>
  <c r="DP361" i="12"/>
  <c r="CA361" i="12"/>
  <c r="DE361" i="12"/>
  <c r="DV361" i="12"/>
  <c r="DB361" i="12"/>
  <c r="BX361" i="12"/>
  <c r="DC361" i="12"/>
  <c r="CY361" i="12"/>
  <c r="DS361" i="12"/>
  <c r="CU361" i="12"/>
  <c r="BV361" i="12"/>
  <c r="DD361" i="12"/>
  <c r="DA361" i="12"/>
  <c r="CV361" i="12"/>
  <c r="DY361" i="12"/>
  <c r="CB361" i="12"/>
  <c r="CZ361" i="12"/>
  <c r="DH361" i="12"/>
  <c r="DM361" i="12"/>
  <c r="BS361" i="12"/>
  <c r="CW361" i="12"/>
  <c r="CX361" i="12"/>
  <c r="CT361" i="12"/>
  <c r="CS361" i="12"/>
  <c r="CR361" i="12"/>
  <c r="CQ361" i="12"/>
  <c r="CP361" i="12"/>
  <c r="CO361" i="12"/>
  <c r="CN361" i="12"/>
  <c r="CM361" i="12"/>
  <c r="CL361" i="12"/>
  <c r="BZ350" i="12"/>
  <c r="BM440" i="12"/>
  <c r="CY440" i="12" s="1"/>
  <c r="DZ286" i="12"/>
  <c r="AO12" i="9"/>
  <c r="DZ298" i="12"/>
  <c r="DZ283" i="12"/>
  <c r="CK356" i="12"/>
  <c r="CY356" i="12"/>
  <c r="CS356" i="12"/>
  <c r="CT356" i="12"/>
  <c r="CR356" i="12"/>
  <c r="CU356" i="12"/>
  <c r="CV356" i="12"/>
  <c r="CQ356" i="12"/>
  <c r="DX356" i="12"/>
  <c r="DG356" i="12"/>
  <c r="DU356" i="12"/>
  <c r="BX356" i="12"/>
  <c r="CD356" i="12"/>
  <c r="DW356" i="12"/>
  <c r="DP356" i="12"/>
  <c r="CA356" i="12"/>
  <c r="DM356" i="12"/>
  <c r="DS356" i="12"/>
  <c r="BV356" i="12"/>
  <c r="DJ356" i="12"/>
  <c r="DY356" i="12"/>
  <c r="DH356" i="12"/>
  <c r="BS356" i="12"/>
  <c r="DE356" i="12"/>
  <c r="DK356" i="12"/>
  <c r="CW356" i="12"/>
  <c r="CC356" i="12"/>
  <c r="DQ356" i="12"/>
  <c r="CZ356" i="12"/>
  <c r="DV356" i="12"/>
  <c r="BY356" i="12"/>
  <c r="DC356" i="12"/>
  <c r="CP356" i="12"/>
  <c r="BZ356" i="12"/>
  <c r="DI356" i="12"/>
  <c r="CB356" i="12"/>
  <c r="DN356" i="12"/>
  <c r="BQ356" i="12"/>
  <c r="BW356" i="12"/>
  <c r="CX356" i="12"/>
  <c r="DA356" i="12"/>
  <c r="BT356" i="12"/>
  <c r="DF356" i="12"/>
  <c r="DT356" i="12"/>
  <c r="DR356" i="12"/>
  <c r="DL356" i="12"/>
  <c r="BU356" i="12"/>
  <c r="DO356" i="12"/>
  <c r="BR356" i="12"/>
  <c r="DD356" i="12"/>
  <c r="DB356" i="12"/>
  <c r="CO356" i="12"/>
  <c r="CN356" i="12"/>
  <c r="CM356" i="12"/>
  <c r="CL356" i="12"/>
  <c r="CJ356" i="12"/>
  <c r="CI356" i="12"/>
  <c r="CH356" i="12"/>
  <c r="CG356" i="12"/>
  <c r="BM408" i="12"/>
  <c r="BS408" i="12" s="1"/>
  <c r="BM419" i="12"/>
  <c r="BM430" i="12"/>
  <c r="CO430" i="12" s="1"/>
  <c r="BM418" i="12"/>
  <c r="CC418" i="12" s="1"/>
  <c r="BM431" i="12"/>
  <c r="CP431" i="12" s="1"/>
  <c r="DE375" i="12"/>
  <c r="DK375" i="12"/>
  <c r="DP375" i="12"/>
  <c r="DR375" i="12"/>
  <c r="DJ375" i="12"/>
  <c r="DN375" i="12"/>
  <c r="DO375" i="12"/>
  <c r="DM375" i="12"/>
  <c r="CS375" i="12"/>
  <c r="BT375" i="12"/>
  <c r="CH375" i="12"/>
  <c r="BQ375" i="12"/>
  <c r="DZ375" i="12" s="1"/>
  <c r="CM375" i="12"/>
  <c r="DQ375" i="12"/>
  <c r="CG375" i="12"/>
  <c r="CK375" i="12"/>
  <c r="DW375" i="12"/>
  <c r="BZ375" i="12"/>
  <c r="DT375" i="12"/>
  <c r="CE375" i="12"/>
  <c r="CJ375" i="12"/>
  <c r="CC375" i="12"/>
  <c r="CQ375" i="12"/>
  <c r="BR375" i="12"/>
  <c r="CV375" i="12"/>
  <c r="BW375" i="12"/>
  <c r="DV375" i="12"/>
  <c r="BU375" i="12"/>
  <c r="CI375" i="12"/>
  <c r="DU375" i="12"/>
  <c r="CN375" i="12"/>
  <c r="CT375" i="12"/>
  <c r="DX375" i="12"/>
  <c r="CA375" i="12"/>
  <c r="CW375" i="12"/>
  <c r="CF375" i="12"/>
  <c r="CL375" i="12"/>
  <c r="DS375" i="12"/>
  <c r="CR375" i="12"/>
  <c r="BS375" i="12"/>
  <c r="CO375" i="12"/>
  <c r="BX375" i="12"/>
  <c r="CD375" i="12"/>
  <c r="BV375" i="12"/>
  <c r="DY375" i="12"/>
  <c r="CB375" i="12"/>
  <c r="CP375" i="12"/>
  <c r="BY375" i="12"/>
  <c r="CU375" i="12"/>
  <c r="DI375" i="12"/>
  <c r="DL375" i="12"/>
  <c r="DH375" i="12"/>
  <c r="DG375" i="12"/>
  <c r="DF375" i="12"/>
  <c r="DD375" i="12"/>
  <c r="DC375" i="12"/>
  <c r="DB375" i="12"/>
  <c r="DA375" i="12"/>
  <c r="CZ375" i="12"/>
  <c r="DZ308" i="12"/>
  <c r="CI348" i="12"/>
  <c r="CN348" i="12"/>
  <c r="CM348" i="12"/>
  <c r="CQ348" i="12"/>
  <c r="CJ348" i="12"/>
  <c r="CS348" i="12"/>
  <c r="DW348" i="12"/>
  <c r="CX348" i="12"/>
  <c r="DL348" i="12"/>
  <c r="DJ348" i="12"/>
  <c r="BU348" i="12"/>
  <c r="DO348" i="12"/>
  <c r="BR348" i="12"/>
  <c r="DD348" i="12"/>
  <c r="DB348" i="12"/>
  <c r="DX348" i="12"/>
  <c r="DG348" i="12"/>
  <c r="DU348" i="12"/>
  <c r="CV348" i="12"/>
  <c r="CT348" i="12"/>
  <c r="DP348" i="12"/>
  <c r="CY348" i="12"/>
  <c r="DM348" i="12"/>
  <c r="DS348" i="12"/>
  <c r="BV348" i="12"/>
  <c r="DY348" i="12"/>
  <c r="DH348" i="12"/>
  <c r="BS348" i="12"/>
  <c r="DE348" i="12"/>
  <c r="DK348" i="12"/>
  <c r="CP348" i="12"/>
  <c r="DQ348" i="12"/>
  <c r="CZ348" i="12"/>
  <c r="DV348" i="12"/>
  <c r="CW348" i="12"/>
  <c r="DC348" i="12"/>
  <c r="CH348" i="12"/>
  <c r="BT348" i="12"/>
  <c r="CK348" i="12"/>
  <c r="DR348" i="12"/>
  <c r="DN348" i="12"/>
  <c r="CL348" i="12"/>
  <c r="DF348" i="12"/>
  <c r="BQ348" i="12"/>
  <c r="CO348" i="12"/>
  <c r="DT348" i="12"/>
  <c r="DI348" i="12"/>
  <c r="CU348" i="12"/>
  <c r="DA348" i="12"/>
  <c r="CR348" i="12"/>
  <c r="CG348" i="12"/>
  <c r="CF348" i="12"/>
  <c r="CE348" i="12"/>
  <c r="CD348" i="12"/>
  <c r="CC348" i="12"/>
  <c r="CB348" i="12"/>
  <c r="CA348" i="12"/>
  <c r="BZ348" i="12"/>
  <c r="BY348" i="12"/>
  <c r="J12" i="9"/>
  <c r="I12" i="22" s="1"/>
  <c r="CK345" i="12"/>
  <c r="CN345" i="12"/>
  <c r="CH345" i="12"/>
  <c r="CI345" i="12"/>
  <c r="BQ345" i="12"/>
  <c r="CU345" i="12"/>
  <c r="DA345" i="12"/>
  <c r="DO345" i="12"/>
  <c r="CX345" i="12"/>
  <c r="CF345" i="12"/>
  <c r="DT345" i="12"/>
  <c r="DR345" i="12"/>
  <c r="CS345" i="12"/>
  <c r="DG345" i="12"/>
  <c r="CP345" i="12"/>
  <c r="CG345" i="12"/>
  <c r="DQ345" i="12"/>
  <c r="DL345" i="12"/>
  <c r="DJ345" i="12"/>
  <c r="DX345" i="12"/>
  <c r="CY345" i="12"/>
  <c r="BR345" i="12"/>
  <c r="CL345" i="12"/>
  <c r="DN345" i="12"/>
  <c r="DU345" i="12"/>
  <c r="DD345" i="12"/>
  <c r="DB345" i="12"/>
  <c r="DP345" i="12"/>
  <c r="CQ345" i="12"/>
  <c r="CR345" i="12"/>
  <c r="DM345" i="12"/>
  <c r="CV345" i="12"/>
  <c r="CT345" i="12"/>
  <c r="DH345" i="12"/>
  <c r="BS345" i="12"/>
  <c r="CE345" i="12"/>
  <c r="DK345" i="12"/>
  <c r="DE345" i="12"/>
  <c r="DS345" i="12"/>
  <c r="DY345" i="12"/>
  <c r="CZ345" i="12"/>
  <c r="DV345" i="12"/>
  <c r="CM345" i="12"/>
  <c r="CW345" i="12"/>
  <c r="CO345" i="12"/>
  <c r="DC345" i="12"/>
  <c r="DI345" i="12"/>
  <c r="DW345" i="12"/>
  <c r="DF345" i="12"/>
  <c r="CJ345" i="12"/>
  <c r="CD345" i="12"/>
  <c r="CC345" i="12"/>
  <c r="CB345" i="12"/>
  <c r="CA345" i="12"/>
  <c r="BZ345" i="12"/>
  <c r="BY345" i="12"/>
  <c r="BX345" i="12"/>
  <c r="BW345" i="12"/>
  <c r="BV345" i="12"/>
  <c r="CY368" i="12"/>
  <c r="DI368" i="12"/>
  <c r="CM368" i="12"/>
  <c r="DP368" i="12"/>
  <c r="BS368" i="12"/>
  <c r="BU368" i="12"/>
  <c r="CG368" i="12"/>
  <c r="DG368" i="12"/>
  <c r="CI368" i="12"/>
  <c r="CE368" i="12"/>
  <c r="CJ368" i="12"/>
  <c r="DV368" i="12"/>
  <c r="BQ368" i="12"/>
  <c r="CC368" i="12"/>
  <c r="DT368" i="12"/>
  <c r="BW368" i="12"/>
  <c r="CB368" i="12"/>
  <c r="DN368" i="12"/>
  <c r="DY368" i="12"/>
  <c r="DE368" i="12"/>
  <c r="CK368" i="12"/>
  <c r="DF368" i="12"/>
  <c r="DL368" i="12"/>
  <c r="DR368" i="12"/>
  <c r="BT368" i="12"/>
  <c r="CP368" i="12"/>
  <c r="DU368" i="12"/>
  <c r="DJ368" i="12"/>
  <c r="DC368" i="12"/>
  <c r="BV368" i="12"/>
  <c r="DK368" i="12"/>
  <c r="CN368" i="12"/>
  <c r="CL368" i="12"/>
  <c r="DW368" i="12"/>
  <c r="CH368" i="12"/>
  <c r="CO368" i="12"/>
  <c r="CF368" i="12"/>
  <c r="CD368" i="12"/>
  <c r="DO368" i="12"/>
  <c r="BZ368" i="12"/>
  <c r="DQ368" i="12"/>
  <c r="DB368" i="12"/>
  <c r="BR368" i="12"/>
  <c r="DS368" i="12"/>
  <c r="DX368" i="12"/>
  <c r="CA368" i="12"/>
  <c r="BY368" i="12"/>
  <c r="DM368" i="12"/>
  <c r="DD368" i="12"/>
  <c r="DH368" i="12"/>
  <c r="BX368" i="12"/>
  <c r="DA368" i="12"/>
  <c r="CZ368" i="12"/>
  <c r="CX368" i="12"/>
  <c r="CW368" i="12"/>
  <c r="CV368" i="12"/>
  <c r="CU368" i="12"/>
  <c r="CT368" i="12"/>
  <c r="CS368" i="12"/>
  <c r="DF382" i="12"/>
  <c r="DZ292" i="12"/>
  <c r="AG12" i="9"/>
  <c r="AF12" i="22" s="1"/>
  <c r="BM413" i="12"/>
  <c r="BX413" i="12" s="1"/>
  <c r="CF343" i="12"/>
  <c r="CG343" i="12"/>
  <c r="CJ343" i="12"/>
  <c r="CI343" i="12"/>
  <c r="CE343" i="12"/>
  <c r="CH343" i="12"/>
  <c r="DC343" i="12"/>
  <c r="DP343" i="12"/>
  <c r="CQ343" i="12"/>
  <c r="DE343" i="12"/>
  <c r="DQ343" i="12"/>
  <c r="DG343" i="12"/>
  <c r="DT343" i="12"/>
  <c r="CU343" i="12"/>
  <c r="DH343" i="12"/>
  <c r="DV343" i="12"/>
  <c r="DA343" i="12"/>
  <c r="CL343" i="12"/>
  <c r="DL343" i="12"/>
  <c r="CM343" i="12"/>
  <c r="CZ343" i="12"/>
  <c r="DN343" i="12"/>
  <c r="CW343" i="12"/>
  <c r="CC343" i="12"/>
  <c r="DD343" i="12"/>
  <c r="DR343" i="12"/>
  <c r="CR343" i="12"/>
  <c r="DF343" i="12"/>
  <c r="BQ343" i="12"/>
  <c r="CK343" i="12"/>
  <c r="DS343" i="12"/>
  <c r="DU343" i="12"/>
  <c r="CV343" i="12"/>
  <c r="DJ343" i="12"/>
  <c r="DW343" i="12"/>
  <c r="CX343" i="12"/>
  <c r="DY343" i="12"/>
  <c r="CD343" i="12"/>
  <c r="CT343" i="12"/>
  <c r="CN343" i="12"/>
  <c r="DB343" i="12"/>
  <c r="DO343" i="12"/>
  <c r="CP343" i="12"/>
  <c r="CS343" i="12"/>
  <c r="DM343" i="12"/>
  <c r="DK343" i="12"/>
  <c r="DX343" i="12"/>
  <c r="CY343" i="12"/>
  <c r="DI343" i="12"/>
  <c r="CO343" i="12"/>
  <c r="CB343" i="12"/>
  <c r="CA343" i="12"/>
  <c r="BZ343" i="12"/>
  <c r="BY343" i="12"/>
  <c r="BX343" i="12"/>
  <c r="BW343" i="12"/>
  <c r="BV343" i="12"/>
  <c r="BU343" i="12"/>
  <c r="BT343" i="12"/>
  <c r="CW373" i="12"/>
  <c r="DZ306" i="12"/>
  <c r="N12" i="9"/>
  <c r="M12" i="22" s="1"/>
  <c r="DR379" i="12"/>
  <c r="DV379" i="12"/>
  <c r="DO379" i="12"/>
  <c r="DT379" i="12"/>
  <c r="DN379" i="12"/>
  <c r="CC379" i="12"/>
  <c r="DW379" i="12"/>
  <c r="CH379" i="12"/>
  <c r="CV379" i="12"/>
  <c r="CT379" i="12"/>
  <c r="BY379" i="12"/>
  <c r="BU379" i="12"/>
  <c r="CY379" i="12"/>
  <c r="BZ379" i="12"/>
  <c r="CN379" i="12"/>
  <c r="CL379" i="12"/>
  <c r="DQ379" i="12"/>
  <c r="CX379" i="12"/>
  <c r="DX379" i="12"/>
  <c r="CQ379" i="12"/>
  <c r="BR379" i="12"/>
  <c r="CF379" i="12"/>
  <c r="CD379" i="12"/>
  <c r="CE379" i="12"/>
  <c r="CZ379" i="12"/>
  <c r="CI379" i="12"/>
  <c r="CW379" i="12"/>
  <c r="BX379" i="12"/>
  <c r="BV379" i="12"/>
  <c r="CB379" i="12"/>
  <c r="DS379" i="12"/>
  <c r="DY379" i="12"/>
  <c r="CR379" i="12"/>
  <c r="CA379" i="12"/>
  <c r="CO379" i="12"/>
  <c r="CU379" i="12"/>
  <c r="DM379" i="12"/>
  <c r="CS379" i="12"/>
  <c r="DU379" i="12"/>
  <c r="DA379" i="12"/>
  <c r="CJ379" i="12"/>
  <c r="BS379" i="12"/>
  <c r="CG379" i="12"/>
  <c r="CM379" i="12"/>
  <c r="DP379" i="12"/>
  <c r="CK379" i="12"/>
  <c r="BT379" i="12"/>
  <c r="CP379" i="12"/>
  <c r="BQ379" i="12"/>
  <c r="DZ379" i="12" s="1"/>
  <c r="BW379" i="12"/>
  <c r="DL379" i="12"/>
  <c r="DK379" i="12"/>
  <c r="DJ379" i="12"/>
  <c r="DI379" i="12"/>
  <c r="DH379" i="12"/>
  <c r="DG379" i="12"/>
  <c r="DF379" i="12"/>
  <c r="DE379" i="12"/>
  <c r="DD379" i="12"/>
  <c r="AA12" i="9"/>
  <c r="Z12" i="22" s="1"/>
  <c r="DZ305" i="12"/>
  <c r="DH380" i="12"/>
  <c r="DT380" i="12"/>
  <c r="DW380" i="12"/>
  <c r="DP380" i="12"/>
  <c r="DQ380" i="12"/>
  <c r="CW380" i="12"/>
  <c r="BX380" i="12"/>
  <c r="CD380" i="12"/>
  <c r="DX380" i="12"/>
  <c r="CI380" i="12"/>
  <c r="CY380" i="12"/>
  <c r="CO380" i="12"/>
  <c r="CU380" i="12"/>
  <c r="BV380" i="12"/>
  <c r="CZ380" i="12"/>
  <c r="CA380" i="12"/>
  <c r="DN380" i="12"/>
  <c r="CG380" i="12"/>
  <c r="CM380" i="12"/>
  <c r="DY380" i="12"/>
  <c r="CR380" i="12"/>
  <c r="BS380" i="12"/>
  <c r="DV380" i="12"/>
  <c r="CN380" i="12"/>
  <c r="BY380" i="12"/>
  <c r="CE380" i="12"/>
  <c r="DA380" i="12"/>
  <c r="CJ380" i="12"/>
  <c r="CX380" i="12"/>
  <c r="CT380" i="12"/>
  <c r="DR380" i="12"/>
  <c r="BQ380" i="12"/>
  <c r="DZ380" i="12" s="1"/>
  <c r="BW380" i="12"/>
  <c r="CS380" i="12"/>
  <c r="CB380" i="12"/>
  <c r="CP380" i="12"/>
  <c r="CC380" i="12"/>
  <c r="DS380" i="12"/>
  <c r="CV380" i="12"/>
  <c r="DB380" i="12"/>
  <c r="CK380" i="12"/>
  <c r="BT380" i="12"/>
  <c r="CH380" i="12"/>
  <c r="BZ380" i="12"/>
  <c r="CF380" i="12"/>
  <c r="CL380" i="12"/>
  <c r="BU380" i="12"/>
  <c r="CQ380" i="12"/>
  <c r="BR380" i="12"/>
  <c r="DU380" i="12"/>
  <c r="DO380" i="12"/>
  <c r="DM380" i="12"/>
  <c r="DL380" i="12"/>
  <c r="DK380" i="12"/>
  <c r="DJ380" i="12"/>
  <c r="DI380" i="12"/>
  <c r="DG380" i="12"/>
  <c r="DF380" i="12"/>
  <c r="DE380" i="12"/>
  <c r="BM435" i="12"/>
  <c r="CU435" i="12" s="1"/>
  <c r="BM417" i="12"/>
  <c r="CB417" i="12" s="1"/>
  <c r="BM423" i="12"/>
  <c r="CH423" i="12" s="1"/>
  <c r="BM446" i="12"/>
  <c r="DF446" i="12" s="1"/>
  <c r="BM406" i="12"/>
  <c r="BM444" i="12"/>
  <c r="DC444" i="12" s="1"/>
  <c r="DZ287" i="12"/>
  <c r="CV373" i="12"/>
  <c r="BR343" i="12"/>
  <c r="CF357" i="12"/>
  <c r="BX348" i="12"/>
  <c r="DO377" i="12"/>
  <c r="DL377" i="12"/>
  <c r="DQ377" i="12"/>
  <c r="DP377" i="12"/>
  <c r="DR377" i="12"/>
  <c r="DY377" i="12"/>
  <c r="CB377" i="12"/>
  <c r="DV377" i="12"/>
  <c r="CO377" i="12"/>
  <c r="CU377" i="12"/>
  <c r="DK377" i="12"/>
  <c r="DU377" i="12"/>
  <c r="CS377" i="12"/>
  <c r="BT377" i="12"/>
  <c r="CX377" i="12"/>
  <c r="CG377" i="12"/>
  <c r="CM377" i="12"/>
  <c r="CR377" i="12"/>
  <c r="DM377" i="12"/>
  <c r="CK377" i="12"/>
  <c r="DW377" i="12"/>
  <c r="CP377" i="12"/>
  <c r="BY377" i="12"/>
  <c r="CE377" i="12"/>
  <c r="DS377" i="12"/>
  <c r="DT377" i="12"/>
  <c r="CC377" i="12"/>
  <c r="CY377" i="12"/>
  <c r="CH377" i="12"/>
  <c r="BQ377" i="12"/>
  <c r="DZ377" i="12" s="1"/>
  <c r="BW377" i="12"/>
  <c r="DN377" i="12"/>
  <c r="CA377" i="12"/>
  <c r="BU377" i="12"/>
  <c r="CQ377" i="12"/>
  <c r="BZ377" i="12"/>
  <c r="CV377" i="12"/>
  <c r="CT377" i="12"/>
  <c r="CD377" i="12"/>
  <c r="DX377" i="12"/>
  <c r="CI377" i="12"/>
  <c r="BR377" i="12"/>
  <c r="CN377" i="12"/>
  <c r="CL377" i="12"/>
  <c r="CF377" i="12"/>
  <c r="CJ377" i="12"/>
  <c r="BS377" i="12"/>
  <c r="CW377" i="12"/>
  <c r="BX377" i="12"/>
  <c r="BV377" i="12"/>
  <c r="DJ377" i="12"/>
  <c r="DI377" i="12"/>
  <c r="DH377" i="12"/>
  <c r="DG377" i="12"/>
  <c r="DF377" i="12"/>
  <c r="DE377" i="12"/>
  <c r="DD377" i="12"/>
  <c r="DC377" i="12"/>
  <c r="DB377" i="12"/>
  <c r="DN378" i="12"/>
  <c r="DM378" i="12"/>
  <c r="DQ378" i="12"/>
  <c r="DU378" i="12"/>
  <c r="DR378" i="12"/>
  <c r="DO378" i="12"/>
  <c r="CV378" i="12"/>
  <c r="CT378" i="12"/>
  <c r="BU378" i="12"/>
  <c r="CY378" i="12"/>
  <c r="CH378" i="12"/>
  <c r="CN378" i="12"/>
  <c r="CL378" i="12"/>
  <c r="DX378" i="12"/>
  <c r="CQ378" i="12"/>
  <c r="BZ378" i="12"/>
  <c r="CF378" i="12"/>
  <c r="CD378" i="12"/>
  <c r="CZ378" i="12"/>
  <c r="CI378" i="12"/>
  <c r="BR378" i="12"/>
  <c r="CW378" i="12"/>
  <c r="BX378" i="12"/>
  <c r="BV378" i="12"/>
  <c r="CR378" i="12"/>
  <c r="CA378" i="12"/>
  <c r="CO378" i="12"/>
  <c r="CU378" i="12"/>
  <c r="DY378" i="12"/>
  <c r="CJ378" i="12"/>
  <c r="BS378" i="12"/>
  <c r="DL378" i="12"/>
  <c r="CG378" i="12"/>
  <c r="CM378" i="12"/>
  <c r="CS378" i="12"/>
  <c r="CB378" i="12"/>
  <c r="DV378" i="12"/>
  <c r="DT378" i="12"/>
  <c r="DS378" i="12"/>
  <c r="DW378" i="12"/>
  <c r="BY378" i="12"/>
  <c r="CX378" i="12"/>
  <c r="CC378" i="12"/>
  <c r="BQ378" i="12"/>
  <c r="DZ378" i="12" s="1"/>
  <c r="CP378" i="12"/>
  <c r="CE378" i="12"/>
  <c r="BW378" i="12"/>
  <c r="CK378" i="12"/>
  <c r="DP378" i="12"/>
  <c r="BT378" i="12"/>
  <c r="DK378" i="12"/>
  <c r="DJ378" i="12"/>
  <c r="DI378" i="12"/>
  <c r="DH378" i="12"/>
  <c r="DG378" i="12"/>
  <c r="DF378" i="12"/>
  <c r="DE378" i="12"/>
  <c r="DD378" i="12"/>
  <c r="DC378" i="12"/>
  <c r="CD341" i="12"/>
  <c r="CB341" i="12"/>
  <c r="DE341" i="12"/>
  <c r="DS341" i="12"/>
  <c r="DA341" i="12"/>
  <c r="DW341" i="12"/>
  <c r="CL341" i="12"/>
  <c r="CA341" i="12"/>
  <c r="CV341" i="12"/>
  <c r="CW341" i="12"/>
  <c r="DK341" i="12"/>
  <c r="CS341" i="12"/>
  <c r="DO341" i="12"/>
  <c r="DN341" i="12"/>
  <c r="CT341" i="12"/>
  <c r="CO341" i="12"/>
  <c r="DC341" i="12"/>
  <c r="CK341" i="12"/>
  <c r="DG341" i="12"/>
  <c r="DJ341" i="12"/>
  <c r="CG341" i="12"/>
  <c r="CE341" i="12"/>
  <c r="DQ341" i="12"/>
  <c r="DT341" i="12"/>
  <c r="CU341" i="12"/>
  <c r="DX341" i="12"/>
  <c r="CY341" i="12"/>
  <c r="DF341" i="12"/>
  <c r="CP341" i="12"/>
  <c r="CF341" i="12"/>
  <c r="DL341" i="12"/>
  <c r="CM341" i="12"/>
  <c r="DP341" i="12"/>
  <c r="CQ341" i="12"/>
  <c r="DB341" i="12"/>
  <c r="CC341" i="12"/>
  <c r="CJ341" i="12"/>
  <c r="DU341" i="12"/>
  <c r="DD341" i="12"/>
  <c r="DY341" i="12"/>
  <c r="DH341" i="12"/>
  <c r="DV341" i="12"/>
  <c r="CX341" i="12"/>
  <c r="CZ341" i="12"/>
  <c r="DM341" i="12"/>
  <c r="CN341" i="12"/>
  <c r="DI341" i="12"/>
  <c r="CR341" i="12"/>
  <c r="DR341" i="12"/>
  <c r="CI341" i="12"/>
  <c r="CH341" i="12"/>
  <c r="BZ341" i="12"/>
  <c r="BY341" i="12"/>
  <c r="BX341" i="12"/>
  <c r="BW341" i="12"/>
  <c r="BV341" i="12"/>
  <c r="BU341" i="12"/>
  <c r="BT341" i="12"/>
  <c r="BS341" i="12"/>
  <c r="BR341" i="12"/>
  <c r="CK362" i="12"/>
  <c r="W25" i="22" l="1"/>
  <c r="Q4" i="35"/>
  <c r="BJ25" i="20"/>
  <c r="AN28" i="22"/>
  <c r="CA28" i="20"/>
  <c r="AR24" i="22"/>
  <c r="CE24" i="20"/>
  <c r="AO27" i="22"/>
  <c r="CB27" i="20"/>
  <c r="AM29" i="22"/>
  <c r="BZ29" i="20"/>
  <c r="AS23" i="22"/>
  <c r="CF23" i="20"/>
  <c r="AP26" i="22"/>
  <c r="CC26" i="20"/>
  <c r="Y20" i="22"/>
  <c r="S6" i="34"/>
  <c r="BL20" i="20"/>
  <c r="AT16" i="22"/>
  <c r="CG16" i="20"/>
  <c r="AE17" i="22"/>
  <c r="Y3" i="34"/>
  <c r="BR17" i="20"/>
  <c r="AD18" i="22"/>
  <c r="X4" i="34"/>
  <c r="BQ18" i="20"/>
  <c r="P21" i="22"/>
  <c r="J7" i="34"/>
  <c r="BC21" i="20"/>
  <c r="AE19" i="22"/>
  <c r="Y5" i="34"/>
  <c r="BR19" i="20"/>
  <c r="W22" i="22"/>
  <c r="Q8" i="34"/>
  <c r="BJ22" i="20"/>
  <c r="U5" i="33"/>
  <c r="BN12" i="20"/>
  <c r="AN10" i="22"/>
  <c r="CA10" i="20"/>
  <c r="K5" i="33"/>
  <c r="BD12" i="20"/>
  <c r="AC5" i="33"/>
  <c r="BV12" i="20"/>
  <c r="AO9" i="22"/>
  <c r="CB9" i="20"/>
  <c r="Y5" i="33"/>
  <c r="BR12" i="20"/>
  <c r="AM11" i="22"/>
  <c r="BZ11" i="20"/>
  <c r="D5" i="33"/>
  <c r="AW12" i="20"/>
  <c r="E5" i="33"/>
  <c r="AX12" i="20"/>
  <c r="P5" i="33"/>
  <c r="BI12" i="20"/>
  <c r="C5" i="33"/>
  <c r="AV12" i="20"/>
  <c r="N5" i="33"/>
  <c r="BG12" i="20"/>
  <c r="AB5" i="33"/>
  <c r="BU12" i="20"/>
  <c r="S5" i="33"/>
  <c r="BL12" i="20"/>
  <c r="T5" i="33"/>
  <c r="BM12" i="20"/>
  <c r="AD5" i="33"/>
  <c r="BW12" i="20"/>
  <c r="R5" i="33"/>
  <c r="BK12" i="20"/>
  <c r="Q5" i="33"/>
  <c r="BJ12" i="20"/>
  <c r="J5" i="33"/>
  <c r="BC12" i="20"/>
  <c r="V5" i="33"/>
  <c r="BO12" i="20"/>
  <c r="AL12" i="22"/>
  <c r="AF5" i="33"/>
  <c r="BY12" i="20"/>
  <c r="BF69" i="20" s="1"/>
  <c r="BF115" i="20" s="1"/>
  <c r="O5" i="33"/>
  <c r="BH12" i="20"/>
  <c r="G5" i="33"/>
  <c r="AZ12" i="20"/>
  <c r="AE5" i="33"/>
  <c r="BX12" i="20"/>
  <c r="L5" i="33"/>
  <c r="BE12" i="20"/>
  <c r="AA5" i="33"/>
  <c r="BT12" i="20"/>
  <c r="B5" i="33"/>
  <c r="AU12" i="20"/>
  <c r="AX69" i="20" s="1"/>
  <c r="AX115" i="20" s="1"/>
  <c r="Z5" i="33"/>
  <c r="BS12" i="20"/>
  <c r="H5" i="33"/>
  <c r="BA12" i="20"/>
  <c r="W5" i="33"/>
  <c r="BP12" i="20"/>
  <c r="I5" i="33"/>
  <c r="BB12" i="20"/>
  <c r="M5" i="33"/>
  <c r="BF12" i="20"/>
  <c r="F5" i="33"/>
  <c r="AY12" i="20"/>
  <c r="X5" i="33"/>
  <c r="BQ12" i="20"/>
  <c r="AR6" i="22"/>
  <c r="CE6" i="20"/>
  <c r="AU3" i="22"/>
  <c r="CI3" i="20" s="1"/>
  <c r="CH3" i="20"/>
  <c r="AP8" i="22"/>
  <c r="CC8" i="20"/>
  <c r="AQ7" i="22"/>
  <c r="CD7" i="20"/>
  <c r="AT4" i="22"/>
  <c r="CG4" i="20"/>
  <c r="AS5" i="22"/>
  <c r="CF5" i="20"/>
  <c r="CF428" i="12"/>
  <c r="CI428" i="12"/>
  <c r="CK428" i="12"/>
  <c r="DH445" i="12"/>
  <c r="DD428" i="12"/>
  <c r="CC445" i="12"/>
  <c r="DP445" i="12"/>
  <c r="BW445" i="12"/>
  <c r="CT445" i="12"/>
  <c r="DO445" i="12"/>
  <c r="CO429" i="12"/>
  <c r="CL445" i="12"/>
  <c r="BQ445" i="12"/>
  <c r="DZ445" i="12" s="1"/>
  <c r="CE445" i="12"/>
  <c r="BT445" i="12"/>
  <c r="CR445" i="12"/>
  <c r="CJ445" i="12"/>
  <c r="DU445" i="12"/>
  <c r="DN445" i="12"/>
  <c r="CK445" i="12"/>
  <c r="BV445" i="12"/>
  <c r="BS445" i="12"/>
  <c r="CV445" i="12"/>
  <c r="BR445" i="12"/>
  <c r="DW445" i="12"/>
  <c r="DM428" i="12"/>
  <c r="DM445" i="12"/>
  <c r="CF445" i="12"/>
  <c r="CO428" i="12"/>
  <c r="CN428" i="12"/>
  <c r="DG445" i="12"/>
  <c r="BY445" i="12"/>
  <c r="CO445" i="12"/>
  <c r="CW445" i="12"/>
  <c r="DV445" i="12"/>
  <c r="DB445" i="12"/>
  <c r="BU445" i="12"/>
  <c r="DT445" i="12"/>
  <c r="DL428" i="12"/>
  <c r="DI445" i="12"/>
  <c r="CH445" i="12"/>
  <c r="CX445" i="12"/>
  <c r="CY445" i="12"/>
  <c r="DD445" i="12"/>
  <c r="DJ445" i="12"/>
  <c r="CM445" i="12"/>
  <c r="DA445" i="12"/>
  <c r="DC445" i="12"/>
  <c r="CN445" i="12"/>
  <c r="BX445" i="12"/>
  <c r="DR445" i="12"/>
  <c r="CH428" i="12"/>
  <c r="BZ445" i="12"/>
  <c r="CQ445" i="12"/>
  <c r="DK445" i="12"/>
  <c r="CP445" i="12"/>
  <c r="CS445" i="12"/>
  <c r="CB445" i="12"/>
  <c r="DS445" i="12"/>
  <c r="CZ445" i="12"/>
  <c r="DQ445" i="12"/>
  <c r="BV428" i="12"/>
  <c r="CA445" i="12"/>
  <c r="DE445" i="12"/>
  <c r="DL445" i="12"/>
  <c r="CG445" i="12"/>
  <c r="CU445" i="12"/>
  <c r="CD445" i="12"/>
  <c r="DY445" i="12"/>
  <c r="CI445" i="12"/>
  <c r="DX445" i="12"/>
  <c r="CU428" i="12"/>
  <c r="DV428" i="12"/>
  <c r="BX412" i="12"/>
  <c r="CS433" i="12"/>
  <c r="CJ424" i="12"/>
  <c r="CL426" i="12"/>
  <c r="CT428" i="12"/>
  <c r="DH428" i="12"/>
  <c r="CG428" i="12"/>
  <c r="DK428" i="12"/>
  <c r="BX428" i="12"/>
  <c r="DG428" i="12"/>
  <c r="CV428" i="12"/>
  <c r="CL428" i="12"/>
  <c r="DX428" i="12"/>
  <c r="BT428" i="12"/>
  <c r="CJ428" i="12"/>
  <c r="CW428" i="12"/>
  <c r="DJ428" i="12"/>
  <c r="DY428" i="12"/>
  <c r="BU428" i="12"/>
  <c r="DE428" i="12"/>
  <c r="DU428" i="12"/>
  <c r="CA428" i="12"/>
  <c r="CE428" i="12"/>
  <c r="CB428" i="12"/>
  <c r="DB428" i="12"/>
  <c r="CF420" i="12"/>
  <c r="CP428" i="12"/>
  <c r="DO428" i="12"/>
  <c r="DP428" i="12"/>
  <c r="BZ428" i="12"/>
  <c r="BY428" i="12"/>
  <c r="CZ428" i="12"/>
  <c r="CS428" i="12"/>
  <c r="CC428" i="12"/>
  <c r="CX428" i="12"/>
  <c r="DQ428" i="12"/>
  <c r="CD428" i="12"/>
  <c r="DA428" i="12"/>
  <c r="CT434" i="12"/>
  <c r="CX438" i="12"/>
  <c r="CQ428" i="12"/>
  <c r="BR428" i="12"/>
  <c r="BW428" i="12"/>
  <c r="DR428" i="12"/>
  <c r="DW428" i="12"/>
  <c r="DS428" i="12"/>
  <c r="DF428" i="12"/>
  <c r="CM428" i="12"/>
  <c r="CR428" i="12"/>
  <c r="BS428" i="12"/>
  <c r="DI428" i="12"/>
  <c r="DT428" i="12"/>
  <c r="BQ428" i="12"/>
  <c r="DN428" i="12"/>
  <c r="DC428" i="12"/>
  <c r="U13" i="9"/>
  <c r="T13" i="22" s="1"/>
  <c r="CR432" i="12"/>
  <c r="DA441" i="12"/>
  <c r="DZ351" i="12"/>
  <c r="CZ440" i="12"/>
  <c r="CA415" i="12"/>
  <c r="Q13" i="9"/>
  <c r="P13" i="22" s="1"/>
  <c r="CY439" i="12"/>
  <c r="CB416" i="12"/>
  <c r="CW437" i="12"/>
  <c r="BU409" i="12"/>
  <c r="AV13" i="9"/>
  <c r="CM427" i="12"/>
  <c r="AS13" i="9"/>
  <c r="DE446" i="12"/>
  <c r="AA13" i="9"/>
  <c r="Z13" i="22" s="1"/>
  <c r="AP13" i="9"/>
  <c r="AU13" i="9"/>
  <c r="DB443" i="12"/>
  <c r="AH13" i="9"/>
  <c r="AG13" i="22" s="1"/>
  <c r="P13" i="9"/>
  <c r="O13" i="22" s="1"/>
  <c r="AG13" i="9"/>
  <c r="AF13" i="22" s="1"/>
  <c r="DZ367" i="12"/>
  <c r="AQ13" i="9"/>
  <c r="AT13" i="9"/>
  <c r="S13" i="9"/>
  <c r="R13" i="22" s="1"/>
  <c r="AR13" i="9"/>
  <c r="DZ356" i="12"/>
  <c r="R13" i="9"/>
  <c r="Q13" i="22" s="1"/>
  <c r="L13" i="9"/>
  <c r="K13" i="22" s="1"/>
  <c r="K13" i="9"/>
  <c r="J13" i="22" s="1"/>
  <c r="AO13" i="9"/>
  <c r="DB442" i="12"/>
  <c r="BZ414" i="12"/>
  <c r="N13" i="9"/>
  <c r="M13" i="22" s="1"/>
  <c r="AN13" i="9"/>
  <c r="O13" i="9"/>
  <c r="N13" i="22" s="1"/>
  <c r="X13" i="9"/>
  <c r="W13" i="22" s="1"/>
  <c r="V13" i="9"/>
  <c r="U13" i="22" s="1"/>
  <c r="CD418" i="12"/>
  <c r="Y13" i="9"/>
  <c r="X13" i="22" s="1"/>
  <c r="AD13" i="9"/>
  <c r="AC13" i="22" s="1"/>
  <c r="DZ341" i="12"/>
  <c r="J13" i="9"/>
  <c r="I13" i="22" s="1"/>
  <c r="T13" i="9"/>
  <c r="S13" i="22" s="1"/>
  <c r="AF13" i="9"/>
  <c r="AE13" i="22" s="1"/>
  <c r="BM502" i="12"/>
  <c r="CW502" i="12" s="1"/>
  <c r="DZ368" i="12"/>
  <c r="DZ348" i="12"/>
  <c r="CK425" i="12"/>
  <c r="DZ352" i="12"/>
  <c r="DJ432" i="12"/>
  <c r="DK432" i="12"/>
  <c r="DF432" i="12"/>
  <c r="DE432" i="12"/>
  <c r="DD432" i="12"/>
  <c r="DI432" i="12"/>
  <c r="CB432" i="12"/>
  <c r="DN432" i="12"/>
  <c r="CF432" i="12"/>
  <c r="CD432" i="12"/>
  <c r="CK432" i="12"/>
  <c r="BT432" i="12"/>
  <c r="CP432" i="12"/>
  <c r="BX432" i="12"/>
  <c r="BV432" i="12"/>
  <c r="DM432" i="12"/>
  <c r="DW432" i="12"/>
  <c r="CH432" i="12"/>
  <c r="DS432" i="12"/>
  <c r="BU432" i="12"/>
  <c r="CG432" i="12"/>
  <c r="DG432" i="12"/>
  <c r="DO432" i="12"/>
  <c r="BZ432" i="12"/>
  <c r="CM432" i="12"/>
  <c r="BQ432" i="12"/>
  <c r="CC432" i="12"/>
  <c r="DX432" i="12"/>
  <c r="CA432" i="12"/>
  <c r="DT432" i="12"/>
  <c r="BW432" i="12"/>
  <c r="DU432" i="12"/>
  <c r="DP432" i="12"/>
  <c r="BS432" i="12"/>
  <c r="DL432" i="12"/>
  <c r="DR432" i="12"/>
  <c r="CO432" i="12"/>
  <c r="DB432" i="12"/>
  <c r="CN432" i="12"/>
  <c r="CL432" i="12"/>
  <c r="CE432" i="12"/>
  <c r="DH432" i="12"/>
  <c r="DY432" i="12"/>
  <c r="BR432" i="12"/>
  <c r="CJ432" i="12"/>
  <c r="DQ432" i="12"/>
  <c r="CI432" i="12"/>
  <c r="BY432" i="12"/>
  <c r="DV432" i="12"/>
  <c r="DC432" i="12"/>
  <c r="DA432" i="12"/>
  <c r="CZ432" i="12"/>
  <c r="CY432" i="12"/>
  <c r="CX432" i="12"/>
  <c r="CW432" i="12"/>
  <c r="CV432" i="12"/>
  <c r="CU432" i="12"/>
  <c r="CT432" i="12"/>
  <c r="CS432" i="12"/>
  <c r="BM501" i="12"/>
  <c r="CV501" i="12" s="1"/>
  <c r="BM510" i="12"/>
  <c r="DE510" i="12" s="1"/>
  <c r="BM477" i="12"/>
  <c r="BM492" i="12"/>
  <c r="CM492" i="12" s="1"/>
  <c r="BM484" i="12"/>
  <c r="CE484" i="12" s="1"/>
  <c r="DZ354" i="12"/>
  <c r="BW411" i="12"/>
  <c r="DZ357" i="12"/>
  <c r="CH409" i="12"/>
  <c r="CL409" i="12"/>
  <c r="CG409" i="12"/>
  <c r="CM409" i="12"/>
  <c r="CK409" i="12"/>
  <c r="CI409" i="12"/>
  <c r="CN409" i="12"/>
  <c r="CJ409" i="12"/>
  <c r="CF409" i="12"/>
  <c r="DQ409" i="12"/>
  <c r="CR409" i="12"/>
  <c r="DM409" i="12"/>
  <c r="CV409" i="12"/>
  <c r="DW409" i="12"/>
  <c r="DA409" i="12"/>
  <c r="CW409" i="12"/>
  <c r="DD409" i="12"/>
  <c r="DI409" i="12"/>
  <c r="DV409" i="12"/>
  <c r="DE409" i="12"/>
  <c r="DO409" i="12"/>
  <c r="CQ409" i="12"/>
  <c r="DN409" i="12"/>
  <c r="DS409" i="12"/>
  <c r="DU409" i="12"/>
  <c r="DK409" i="12"/>
  <c r="DR409" i="12"/>
  <c r="CS409" i="12"/>
  <c r="DF409" i="12"/>
  <c r="CO409" i="12"/>
  <c r="DG409" i="12"/>
  <c r="CE409" i="12"/>
  <c r="CZ409" i="12"/>
  <c r="DJ409" i="12"/>
  <c r="DX409" i="12"/>
  <c r="CX409" i="12"/>
  <c r="BQ409" i="12"/>
  <c r="DC409" i="12"/>
  <c r="DB409" i="12"/>
  <c r="DP409" i="12"/>
  <c r="CP409" i="12"/>
  <c r="DT409" i="12"/>
  <c r="CY409" i="12"/>
  <c r="CT409" i="12"/>
  <c r="DH409" i="12"/>
  <c r="BR409" i="12"/>
  <c r="DL409" i="12"/>
  <c r="BS409" i="12"/>
  <c r="DY409" i="12"/>
  <c r="CU409" i="12"/>
  <c r="CD409" i="12"/>
  <c r="CC409" i="12"/>
  <c r="CB409" i="12"/>
  <c r="CA409" i="12"/>
  <c r="BZ409" i="12"/>
  <c r="BY409" i="12"/>
  <c r="BX409" i="12"/>
  <c r="BW409" i="12"/>
  <c r="BV409" i="12"/>
  <c r="I13" i="9"/>
  <c r="H13" i="22" s="1"/>
  <c r="DX446" i="12"/>
  <c r="DS446" i="12"/>
  <c r="DW446" i="12"/>
  <c r="DV446" i="12"/>
  <c r="DT446" i="12"/>
  <c r="DY446" i="12"/>
  <c r="DU446" i="12"/>
  <c r="DQ446" i="12"/>
  <c r="DR446" i="12"/>
  <c r="CG446" i="12"/>
  <c r="BU446" i="12"/>
  <c r="CF446" i="12"/>
  <c r="BR446" i="12"/>
  <c r="CY446" i="12"/>
  <c r="DA446" i="12"/>
  <c r="CV446" i="12"/>
  <c r="BT446" i="12"/>
  <c r="DC446" i="12"/>
  <c r="CK446" i="12"/>
  <c r="CP446" i="12"/>
  <c r="CI446" i="12"/>
  <c r="CS446" i="12"/>
  <c r="CN446" i="12"/>
  <c r="BY446" i="12"/>
  <c r="CZ446" i="12"/>
  <c r="CE446" i="12"/>
  <c r="BX446" i="12"/>
  <c r="CD446" i="12"/>
  <c r="CA446" i="12"/>
  <c r="CJ446" i="12"/>
  <c r="CX446" i="12"/>
  <c r="CH446" i="12"/>
  <c r="DD446" i="12"/>
  <c r="DB446" i="12"/>
  <c r="CW446" i="12"/>
  <c r="CM446" i="12"/>
  <c r="BV446" i="12"/>
  <c r="CQ446" i="12"/>
  <c r="CL446" i="12"/>
  <c r="BS446" i="12"/>
  <c r="CB446" i="12"/>
  <c r="CR446" i="12"/>
  <c r="BQ446" i="12"/>
  <c r="DZ446" i="12" s="1"/>
  <c r="CO446" i="12"/>
  <c r="BZ446" i="12"/>
  <c r="BW446" i="12"/>
  <c r="DP446" i="12"/>
  <c r="CT446" i="12"/>
  <c r="CC446" i="12"/>
  <c r="CU446" i="12"/>
  <c r="DO446" i="12"/>
  <c r="DN446" i="12"/>
  <c r="DM446" i="12"/>
  <c r="DL446" i="12"/>
  <c r="DK446" i="12"/>
  <c r="DJ446" i="12"/>
  <c r="DI446" i="12"/>
  <c r="DH446" i="12"/>
  <c r="DG446" i="12"/>
  <c r="CR431" i="12"/>
  <c r="DE431" i="12"/>
  <c r="DG431" i="12"/>
  <c r="DT431" i="12"/>
  <c r="CE431" i="12"/>
  <c r="CJ431" i="12"/>
  <c r="DV431" i="12"/>
  <c r="CK431" i="12"/>
  <c r="DA431" i="12"/>
  <c r="DL431" i="12"/>
  <c r="BW431" i="12"/>
  <c r="CB431" i="12"/>
  <c r="DN431" i="12"/>
  <c r="DM431" i="12"/>
  <c r="DD431" i="12"/>
  <c r="DI431" i="12"/>
  <c r="DB431" i="12"/>
  <c r="CN431" i="12"/>
  <c r="DR431" i="12"/>
  <c r="BT431" i="12"/>
  <c r="CH431" i="12"/>
  <c r="CG431" i="12"/>
  <c r="DC431" i="12"/>
  <c r="CF431" i="12"/>
  <c r="CL431" i="12"/>
  <c r="DW431" i="12"/>
  <c r="BZ431" i="12"/>
  <c r="CC431" i="12"/>
  <c r="DS431" i="12"/>
  <c r="BV431" i="12"/>
  <c r="CI431" i="12"/>
  <c r="DU431" i="12"/>
  <c r="BU431" i="12"/>
  <c r="DK431" i="12"/>
  <c r="DX431" i="12"/>
  <c r="CA431" i="12"/>
  <c r="CO431" i="12"/>
  <c r="BQ431" i="12"/>
  <c r="DP431" i="12"/>
  <c r="CD431" i="12"/>
  <c r="DO431" i="12"/>
  <c r="BS431" i="12"/>
  <c r="BR431" i="12"/>
  <c r="DJ431" i="12"/>
  <c r="DF431" i="12"/>
  <c r="DQ431" i="12"/>
  <c r="BX431" i="12"/>
  <c r="BY431" i="12"/>
  <c r="DH431" i="12"/>
  <c r="CM431" i="12"/>
  <c r="DY431" i="12"/>
  <c r="CZ431" i="12"/>
  <c r="CY431" i="12"/>
  <c r="CX431" i="12"/>
  <c r="CW431" i="12"/>
  <c r="CV431" i="12"/>
  <c r="CU431" i="12"/>
  <c r="CT431" i="12"/>
  <c r="CS431" i="12"/>
  <c r="CI408" i="12"/>
  <c r="CG408" i="12"/>
  <c r="DM408" i="12"/>
  <c r="CV408" i="12"/>
  <c r="DI408" i="12"/>
  <c r="DC408" i="12"/>
  <c r="DG408" i="12"/>
  <c r="CH408" i="12"/>
  <c r="CE408" i="12"/>
  <c r="DV408" i="12"/>
  <c r="DE408" i="12"/>
  <c r="CN408" i="12"/>
  <c r="DA408" i="12"/>
  <c r="CY408" i="12"/>
  <c r="CD408" i="12"/>
  <c r="DN408" i="12"/>
  <c r="CW408" i="12"/>
  <c r="DR408" i="12"/>
  <c r="CS408" i="12"/>
  <c r="CU408" i="12"/>
  <c r="CF408" i="12"/>
  <c r="CJ408" i="12"/>
  <c r="DF408" i="12"/>
  <c r="CO408" i="12"/>
  <c r="DJ408" i="12"/>
  <c r="DX408" i="12"/>
  <c r="DW408" i="12"/>
  <c r="CP408" i="12"/>
  <c r="DT408" i="12"/>
  <c r="CT408" i="12"/>
  <c r="DH408" i="12"/>
  <c r="DS408" i="12"/>
  <c r="CK408" i="12"/>
  <c r="BR408" i="12"/>
  <c r="DL408" i="12"/>
  <c r="DY408" i="12"/>
  <c r="CZ408" i="12"/>
  <c r="DO408" i="12"/>
  <c r="BQ408" i="12"/>
  <c r="DD408" i="12"/>
  <c r="DB408" i="12"/>
  <c r="DQ408" i="12"/>
  <c r="CL408" i="12"/>
  <c r="DU408" i="12"/>
  <c r="DP408" i="12"/>
  <c r="DK408" i="12"/>
  <c r="CR408" i="12"/>
  <c r="CX408" i="12"/>
  <c r="CQ408" i="12"/>
  <c r="CM408" i="12"/>
  <c r="CC408" i="12"/>
  <c r="CB408" i="12"/>
  <c r="CA408" i="12"/>
  <c r="BZ408" i="12"/>
  <c r="BY408" i="12"/>
  <c r="BX408" i="12"/>
  <c r="BW408" i="12"/>
  <c r="BV408" i="12"/>
  <c r="BU408" i="12"/>
  <c r="DZ361" i="12"/>
  <c r="BQ469" i="12"/>
  <c r="DZ469" i="12" s="1"/>
  <c r="CJ469" i="12"/>
  <c r="CD469" i="12"/>
  <c r="CG469" i="12"/>
  <c r="CB469" i="12"/>
  <c r="CE469" i="12"/>
  <c r="CH469" i="12"/>
  <c r="CF469" i="12"/>
  <c r="DL469" i="12"/>
  <c r="DU469" i="12"/>
  <c r="DF469" i="12"/>
  <c r="DO469" i="12"/>
  <c r="DM469" i="12"/>
  <c r="CY469" i="12"/>
  <c r="CQ469" i="12"/>
  <c r="DH469" i="12"/>
  <c r="DE469" i="12"/>
  <c r="DQ469" i="12"/>
  <c r="DD469" i="12"/>
  <c r="DJ469" i="12"/>
  <c r="CS469" i="12"/>
  <c r="CM469" i="12"/>
  <c r="CX469" i="12"/>
  <c r="DX469" i="12"/>
  <c r="DC469" i="12"/>
  <c r="CV469" i="12"/>
  <c r="DN469" i="12"/>
  <c r="CK469" i="12"/>
  <c r="DW469" i="12"/>
  <c r="CA469" i="12"/>
  <c r="DT469" i="12"/>
  <c r="CW469" i="12"/>
  <c r="DP469" i="12"/>
  <c r="CN469" i="12"/>
  <c r="CO469" i="12"/>
  <c r="CU469" i="12"/>
  <c r="DI469" i="12"/>
  <c r="CI469" i="12"/>
  <c r="DV469" i="12"/>
  <c r="CC469" i="12"/>
  <c r="CZ469" i="12"/>
  <c r="DK469" i="12"/>
  <c r="DG469" i="12"/>
  <c r="CL469" i="12"/>
  <c r="DB469" i="12"/>
  <c r="CP469" i="12"/>
  <c r="CR469" i="12"/>
  <c r="DA469" i="12"/>
  <c r="CT469" i="12"/>
  <c r="DR469" i="12"/>
  <c r="DY469" i="12"/>
  <c r="DS469" i="12"/>
  <c r="BZ469" i="12"/>
  <c r="BY469" i="12"/>
  <c r="BX469" i="12"/>
  <c r="BW469" i="12"/>
  <c r="BV469" i="12"/>
  <c r="BU469" i="12"/>
  <c r="BT469" i="12"/>
  <c r="BS469" i="12"/>
  <c r="CZ425" i="12"/>
  <c r="DD425" i="12"/>
  <c r="CV425" i="12"/>
  <c r="CX425" i="12"/>
  <c r="DB425" i="12"/>
  <c r="CW425" i="12"/>
  <c r="CY425" i="12"/>
  <c r="BW425" i="12"/>
  <c r="CB425" i="12"/>
  <c r="DV425" i="12"/>
  <c r="DI425" i="12"/>
  <c r="DQ425" i="12"/>
  <c r="DT425" i="12"/>
  <c r="DR425" i="12"/>
  <c r="BT425" i="12"/>
  <c r="DN425" i="12"/>
  <c r="CC425" i="12"/>
  <c r="CU425" i="12"/>
  <c r="DL425" i="12"/>
  <c r="DJ425" i="12"/>
  <c r="DW425" i="12"/>
  <c r="DF425" i="12"/>
  <c r="DE425" i="12"/>
  <c r="CF425" i="12"/>
  <c r="CD425" i="12"/>
  <c r="DO425" i="12"/>
  <c r="CH425" i="12"/>
  <c r="BY425" i="12"/>
  <c r="DA425" i="12"/>
  <c r="DS425" i="12"/>
  <c r="DX425" i="12"/>
  <c r="CI425" i="12"/>
  <c r="BR425" i="12"/>
  <c r="BQ425" i="12"/>
  <c r="DK425" i="12"/>
  <c r="DP425" i="12"/>
  <c r="CA425" i="12"/>
  <c r="DM425" i="12"/>
  <c r="DY425" i="12"/>
  <c r="DH425" i="12"/>
  <c r="BS425" i="12"/>
  <c r="BV425" i="12"/>
  <c r="DG425" i="12"/>
  <c r="BZ425" i="12"/>
  <c r="CG425" i="12"/>
  <c r="DC425" i="12"/>
  <c r="BX425" i="12"/>
  <c r="BU425" i="12"/>
  <c r="CE425" i="12"/>
  <c r="DU425" i="12"/>
  <c r="CT425" i="12"/>
  <c r="CS425" i="12"/>
  <c r="CR425" i="12"/>
  <c r="CQ425" i="12"/>
  <c r="CP425" i="12"/>
  <c r="CO425" i="12"/>
  <c r="CN425" i="12"/>
  <c r="CM425" i="12"/>
  <c r="CL425" i="12"/>
  <c r="BM506" i="12"/>
  <c r="DA506" i="12" s="1"/>
  <c r="BM499" i="12"/>
  <c r="CU499" i="12" s="1"/>
  <c r="BM474" i="12"/>
  <c r="BV474" i="12" s="1"/>
  <c r="BM493" i="12"/>
  <c r="CN493" i="12" s="1"/>
  <c r="BM475" i="12"/>
  <c r="BV475" i="12" s="1"/>
  <c r="AK13" i="9"/>
  <c r="AJ13" i="22" s="1"/>
  <c r="DZ370" i="12"/>
  <c r="DJ443" i="12"/>
  <c r="DP443" i="12"/>
  <c r="DV443" i="12"/>
  <c r="DS443" i="12"/>
  <c r="DO443" i="12"/>
  <c r="BS443" i="12"/>
  <c r="CC443" i="12"/>
  <c r="CF443" i="12"/>
  <c r="CJ443" i="12"/>
  <c r="BX443" i="12"/>
  <c r="DY443" i="12"/>
  <c r="DA443" i="12"/>
  <c r="BT443" i="12"/>
  <c r="CK443" i="12"/>
  <c r="DR443" i="12"/>
  <c r="CW443" i="12"/>
  <c r="BR443" i="12"/>
  <c r="BV443" i="12"/>
  <c r="CZ443" i="12"/>
  <c r="CN443" i="12"/>
  <c r="DT443" i="12"/>
  <c r="DQ443" i="12"/>
  <c r="CO443" i="12"/>
  <c r="CD443" i="12"/>
  <c r="CM443" i="12"/>
  <c r="CA443" i="12"/>
  <c r="DW443" i="12"/>
  <c r="CG443" i="12"/>
  <c r="CS443" i="12"/>
  <c r="CP443" i="12"/>
  <c r="CV443" i="12"/>
  <c r="DM443" i="12"/>
  <c r="CR443" i="12"/>
  <c r="CY443" i="12"/>
  <c r="BY443" i="12"/>
  <c r="CH443" i="12"/>
  <c r="CE443" i="12"/>
  <c r="CB443" i="12"/>
  <c r="DU443" i="12"/>
  <c r="CQ443" i="12"/>
  <c r="BQ443" i="12"/>
  <c r="DZ443" i="12" s="1"/>
  <c r="BW443" i="12"/>
  <c r="BU443" i="12"/>
  <c r="CU443" i="12"/>
  <c r="DN443" i="12"/>
  <c r="CI443" i="12"/>
  <c r="CX443" i="12"/>
  <c r="DX443" i="12"/>
  <c r="CL443" i="12"/>
  <c r="BZ443" i="12"/>
  <c r="CT443" i="12"/>
  <c r="DL443" i="12"/>
  <c r="DK443" i="12"/>
  <c r="DI443" i="12"/>
  <c r="DH443" i="12"/>
  <c r="DG443" i="12"/>
  <c r="DF443" i="12"/>
  <c r="DE443" i="12"/>
  <c r="DD443" i="12"/>
  <c r="DZ344" i="12"/>
  <c r="DZ365" i="12"/>
  <c r="DZ360" i="12"/>
  <c r="DZ346" i="12"/>
  <c r="BM507" i="12"/>
  <c r="DB507" i="12" s="1"/>
  <c r="AB13" i="9"/>
  <c r="AA13" i="22" s="1"/>
  <c r="AM13" i="9"/>
  <c r="DZ347" i="12"/>
  <c r="M13" i="9"/>
  <c r="L13" i="22" s="1"/>
  <c r="DZ359" i="12"/>
  <c r="CL421" i="12"/>
  <c r="CW421" i="12"/>
  <c r="CX421" i="12"/>
  <c r="CR421" i="12"/>
  <c r="CU421" i="12"/>
  <c r="CY421" i="12"/>
  <c r="CT421" i="12"/>
  <c r="CE421" i="12"/>
  <c r="DQ421" i="12"/>
  <c r="CB421" i="12"/>
  <c r="DN421" i="12"/>
  <c r="BQ421" i="12"/>
  <c r="CS421" i="12"/>
  <c r="BW421" i="12"/>
  <c r="DI421" i="12"/>
  <c r="BT421" i="12"/>
  <c r="DF421" i="12"/>
  <c r="DT421" i="12"/>
  <c r="DR421" i="12"/>
  <c r="DA421" i="12"/>
  <c r="DW421" i="12"/>
  <c r="BZ421" i="12"/>
  <c r="DL421" i="12"/>
  <c r="CV421" i="12"/>
  <c r="DS421" i="12"/>
  <c r="CD421" i="12"/>
  <c r="DX421" i="12"/>
  <c r="CA421" i="12"/>
  <c r="DM421" i="12"/>
  <c r="CQ421" i="12"/>
  <c r="DK421" i="12"/>
  <c r="BV421" i="12"/>
  <c r="DP421" i="12"/>
  <c r="BS421" i="12"/>
  <c r="DE421" i="12"/>
  <c r="DJ421" i="12"/>
  <c r="DV421" i="12"/>
  <c r="CZ421" i="12"/>
  <c r="DY421" i="12"/>
  <c r="DB421" i="12"/>
  <c r="BR421" i="12"/>
  <c r="DU421" i="12"/>
  <c r="DC421" i="12"/>
  <c r="CC421" i="12"/>
  <c r="BY421" i="12"/>
  <c r="BU421" i="12"/>
  <c r="DD421" i="12"/>
  <c r="DG421" i="12"/>
  <c r="DH421" i="12"/>
  <c r="BX421" i="12"/>
  <c r="DO421" i="12"/>
  <c r="CP421" i="12"/>
  <c r="CO421" i="12"/>
  <c r="CN421" i="12"/>
  <c r="CM421" i="12"/>
  <c r="CK421" i="12"/>
  <c r="CJ421" i="12"/>
  <c r="CI421" i="12"/>
  <c r="CH421" i="12"/>
  <c r="BM508" i="12"/>
  <c r="DD508" i="12" s="1"/>
  <c r="BM476" i="12"/>
  <c r="BW476" i="12" s="1"/>
  <c r="BM490" i="12"/>
  <c r="CK490" i="12" s="1"/>
  <c r="BM500" i="12"/>
  <c r="CU500" i="12" s="1"/>
  <c r="BM480" i="12"/>
  <c r="BY413" i="12"/>
  <c r="AJ13" i="9"/>
  <c r="AI13" i="22" s="1"/>
  <c r="CG415" i="12"/>
  <c r="DS415" i="12"/>
  <c r="BV415" i="12"/>
  <c r="DH415" i="12"/>
  <c r="DV415" i="12"/>
  <c r="CW415" i="12"/>
  <c r="DK415" i="12"/>
  <c r="DY415" i="12"/>
  <c r="CZ415" i="12"/>
  <c r="DN415" i="12"/>
  <c r="BY415" i="12"/>
  <c r="CK415" i="12"/>
  <c r="DC415" i="12"/>
  <c r="DQ415" i="12"/>
  <c r="BT415" i="12"/>
  <c r="DF415" i="12"/>
  <c r="BQ415" i="12"/>
  <c r="CL415" i="12"/>
  <c r="CQ415" i="12"/>
  <c r="CU415" i="12"/>
  <c r="DI415" i="12"/>
  <c r="DW415" i="12"/>
  <c r="CX415" i="12"/>
  <c r="DT415" i="12"/>
  <c r="CN415" i="12"/>
  <c r="DR415" i="12"/>
  <c r="BU415" i="12"/>
  <c r="DG415" i="12"/>
  <c r="DU415" i="12"/>
  <c r="DD415" i="12"/>
  <c r="DJ415" i="12"/>
  <c r="DX415" i="12"/>
  <c r="CY415" i="12"/>
  <c r="DM415" i="12"/>
  <c r="CV415" i="12"/>
  <c r="CS415" i="12"/>
  <c r="BW415" i="12"/>
  <c r="DL415" i="12"/>
  <c r="DA415" i="12"/>
  <c r="CO415" i="12"/>
  <c r="CT415" i="12"/>
  <c r="DB415" i="12"/>
  <c r="BX415" i="12"/>
  <c r="CR415" i="12"/>
  <c r="DE415" i="12"/>
  <c r="DP415" i="12"/>
  <c r="DO415" i="12"/>
  <c r="CM415" i="12"/>
  <c r="CP415" i="12"/>
  <c r="BS415" i="12"/>
  <c r="BR415" i="12"/>
  <c r="CJ415" i="12"/>
  <c r="CI415" i="12"/>
  <c r="CH415" i="12"/>
  <c r="CF415" i="12"/>
  <c r="CE415" i="12"/>
  <c r="CD415" i="12"/>
  <c r="CC415" i="12"/>
  <c r="CB415" i="12"/>
  <c r="DG439" i="12"/>
  <c r="DJ439" i="12"/>
  <c r="DQ439" i="12"/>
  <c r="DW439" i="12"/>
  <c r="BZ439" i="12"/>
  <c r="CT439" i="12"/>
  <c r="DT439" i="12"/>
  <c r="BT439" i="12"/>
  <c r="DM439" i="12"/>
  <c r="DL439" i="12"/>
  <c r="CQ439" i="12"/>
  <c r="BR439" i="12"/>
  <c r="CD439" i="12"/>
  <c r="CN439" i="12"/>
  <c r="CV439" i="12"/>
  <c r="DR439" i="12"/>
  <c r="CI439" i="12"/>
  <c r="DU439" i="12"/>
  <c r="DY439" i="12"/>
  <c r="BX439" i="12"/>
  <c r="CF439" i="12"/>
  <c r="DS439" i="12"/>
  <c r="CA439" i="12"/>
  <c r="CW439" i="12"/>
  <c r="CS439" i="12"/>
  <c r="CL439" i="12"/>
  <c r="CM439" i="12"/>
  <c r="DV439" i="12"/>
  <c r="CG439" i="12"/>
  <c r="DX439" i="12"/>
  <c r="CK439" i="12"/>
  <c r="CE439" i="12"/>
  <c r="CP439" i="12"/>
  <c r="BY439" i="12"/>
  <c r="CR439" i="12"/>
  <c r="BU439" i="12"/>
  <c r="BS439" i="12"/>
  <c r="DI439" i="12"/>
  <c r="DP439" i="12"/>
  <c r="DN439" i="12"/>
  <c r="CH439" i="12"/>
  <c r="DK439" i="12"/>
  <c r="CO439" i="12"/>
  <c r="BQ439" i="12"/>
  <c r="DZ439" i="12" s="1"/>
  <c r="CJ439" i="12"/>
  <c r="CC439" i="12"/>
  <c r="CB439" i="12"/>
  <c r="BW439" i="12"/>
  <c r="DO439" i="12"/>
  <c r="CU439" i="12"/>
  <c r="BV439" i="12"/>
  <c r="DH439" i="12"/>
  <c r="DF439" i="12"/>
  <c r="DE439" i="12"/>
  <c r="DD439" i="12"/>
  <c r="DC439" i="12"/>
  <c r="DB439" i="12"/>
  <c r="DA439" i="12"/>
  <c r="CZ439" i="12"/>
  <c r="DB441" i="12"/>
  <c r="DR441" i="12"/>
  <c r="DM441" i="12"/>
  <c r="DL441" i="12"/>
  <c r="DQ441" i="12"/>
  <c r="DP441" i="12"/>
  <c r="DS441" i="12"/>
  <c r="DT441" i="12"/>
  <c r="CY441" i="12"/>
  <c r="CH441" i="12"/>
  <c r="BQ441" i="12"/>
  <c r="DZ441" i="12" s="1"/>
  <c r="CF441" i="12"/>
  <c r="CB441" i="12"/>
  <c r="CQ441" i="12"/>
  <c r="BZ441" i="12"/>
  <c r="CL441" i="12"/>
  <c r="CT441" i="12"/>
  <c r="CN441" i="12"/>
  <c r="CI441" i="12"/>
  <c r="BR441" i="12"/>
  <c r="BV441" i="12"/>
  <c r="CD441" i="12"/>
  <c r="BX441" i="12"/>
  <c r="CU441" i="12"/>
  <c r="CA441" i="12"/>
  <c r="DU441" i="12"/>
  <c r="CK441" i="12"/>
  <c r="DY441" i="12"/>
  <c r="CE441" i="12"/>
  <c r="DV441" i="12"/>
  <c r="CO441" i="12"/>
  <c r="CJ441" i="12"/>
  <c r="CC441" i="12"/>
  <c r="DN441" i="12"/>
  <c r="BW441" i="12"/>
  <c r="CX441" i="12"/>
  <c r="CG441" i="12"/>
  <c r="BT441" i="12"/>
  <c r="DX441" i="12"/>
  <c r="CM441" i="12"/>
  <c r="CS441" i="12"/>
  <c r="BS441" i="12"/>
  <c r="CV441" i="12"/>
  <c r="DW441" i="12"/>
  <c r="CR441" i="12"/>
  <c r="DK441" i="12"/>
  <c r="CP441" i="12"/>
  <c r="CW441" i="12"/>
  <c r="BY441" i="12"/>
  <c r="DO441" i="12"/>
  <c r="BU441" i="12"/>
  <c r="DJ441" i="12"/>
  <c r="DI441" i="12"/>
  <c r="DH441" i="12"/>
  <c r="DG441" i="12"/>
  <c r="DF441" i="12"/>
  <c r="DE441" i="12"/>
  <c r="DD441" i="12"/>
  <c r="DC441" i="12"/>
  <c r="CE414" i="12"/>
  <c r="CL414" i="12"/>
  <c r="CQ414" i="12"/>
  <c r="CK414" i="12"/>
  <c r="CO414" i="12"/>
  <c r="CR414" i="12"/>
  <c r="CN414" i="12"/>
  <c r="CP414" i="12"/>
  <c r="BS414" i="12"/>
  <c r="DE414" i="12"/>
  <c r="DS414" i="12"/>
  <c r="CT414" i="12"/>
  <c r="DP414" i="12"/>
  <c r="CM414" i="12"/>
  <c r="DV414" i="12"/>
  <c r="CW414" i="12"/>
  <c r="DK414" i="12"/>
  <c r="BV414" i="12"/>
  <c r="DH414" i="12"/>
  <c r="CS414" i="12"/>
  <c r="DN414" i="12"/>
  <c r="BQ414" i="12"/>
  <c r="DC414" i="12"/>
  <c r="DY414" i="12"/>
  <c r="CZ414" i="12"/>
  <c r="DF414" i="12"/>
  <c r="DT414" i="12"/>
  <c r="CU414" i="12"/>
  <c r="DQ414" i="12"/>
  <c r="BT414" i="12"/>
  <c r="DO414" i="12"/>
  <c r="BR414" i="12"/>
  <c r="DD414" i="12"/>
  <c r="DR414" i="12"/>
  <c r="DA414" i="12"/>
  <c r="DG414" i="12"/>
  <c r="DU414" i="12"/>
  <c r="CV414" i="12"/>
  <c r="DJ414" i="12"/>
  <c r="BU414" i="12"/>
  <c r="DW414" i="12"/>
  <c r="DI414" i="12"/>
  <c r="CJ414" i="12"/>
  <c r="CY414" i="12"/>
  <c r="DX414" i="12"/>
  <c r="CX414" i="12"/>
  <c r="DB414" i="12"/>
  <c r="DM414" i="12"/>
  <c r="DL414" i="12"/>
  <c r="BX414" i="12"/>
  <c r="BW414" i="12"/>
  <c r="CI414" i="12"/>
  <c r="CH414" i="12"/>
  <c r="CG414" i="12"/>
  <c r="CF414" i="12"/>
  <c r="CD414" i="12"/>
  <c r="CC414" i="12"/>
  <c r="CB414" i="12"/>
  <c r="CA414" i="12"/>
  <c r="CM419" i="12"/>
  <c r="CX419" i="12"/>
  <c r="CR419" i="12"/>
  <c r="CU419" i="12"/>
  <c r="DC419" i="12"/>
  <c r="DI419" i="12"/>
  <c r="CB419" i="12"/>
  <c r="DV419" i="12"/>
  <c r="BY419" i="12"/>
  <c r="BW419" i="12"/>
  <c r="DA419" i="12"/>
  <c r="BT419" i="12"/>
  <c r="DN419" i="12"/>
  <c r="BQ419" i="12"/>
  <c r="CP419" i="12"/>
  <c r="DR419" i="12"/>
  <c r="CC419" i="12"/>
  <c r="DW419" i="12"/>
  <c r="DF419" i="12"/>
  <c r="DT419" i="12"/>
  <c r="DJ419" i="12"/>
  <c r="BU419" i="12"/>
  <c r="DO419" i="12"/>
  <c r="BZ419" i="12"/>
  <c r="DL419" i="12"/>
  <c r="BV419" i="12"/>
  <c r="DP419" i="12"/>
  <c r="CY419" i="12"/>
  <c r="DU419" i="12"/>
  <c r="BX419" i="12"/>
  <c r="DS419" i="12"/>
  <c r="DY419" i="12"/>
  <c r="DH419" i="12"/>
  <c r="CA419" i="12"/>
  <c r="DM419" i="12"/>
  <c r="CO419" i="12"/>
  <c r="CV419" i="12"/>
  <c r="CW419" i="12"/>
  <c r="DX419" i="12"/>
  <c r="CQ419" i="12"/>
  <c r="DG419" i="12"/>
  <c r="CZ419" i="12"/>
  <c r="CS419" i="12"/>
  <c r="BS419" i="12"/>
  <c r="CT419" i="12"/>
  <c r="BR419" i="12"/>
  <c r="DK419" i="12"/>
  <c r="DE419" i="12"/>
  <c r="DB419" i="12"/>
  <c r="DD419" i="12"/>
  <c r="DQ419" i="12"/>
  <c r="CN419" i="12"/>
  <c r="CL419" i="12"/>
  <c r="CK419" i="12"/>
  <c r="CJ419" i="12"/>
  <c r="CI419" i="12"/>
  <c r="CH419" i="12"/>
  <c r="CG419" i="12"/>
  <c r="CF419" i="12"/>
  <c r="DI436" i="12"/>
  <c r="DO436" i="12"/>
  <c r="DL436" i="12"/>
  <c r="DK436" i="12"/>
  <c r="DM436" i="12"/>
  <c r="DH436" i="12"/>
  <c r="DJ436" i="12"/>
  <c r="CE436" i="12"/>
  <c r="DQ436" i="12"/>
  <c r="DT436" i="12"/>
  <c r="CF436" i="12"/>
  <c r="DV436" i="12"/>
  <c r="DR436" i="12"/>
  <c r="CR436" i="12"/>
  <c r="CM436" i="12"/>
  <c r="BQ436" i="12"/>
  <c r="DW436" i="12"/>
  <c r="BW436" i="12"/>
  <c r="CS436" i="12"/>
  <c r="CN436" i="12"/>
  <c r="DX436" i="12"/>
  <c r="DF436" i="12"/>
  <c r="CQ436" i="12"/>
  <c r="BX436" i="12"/>
  <c r="CK436" i="12"/>
  <c r="BY436" i="12"/>
  <c r="DG436" i="12"/>
  <c r="CI436" i="12"/>
  <c r="CT436" i="12"/>
  <c r="CC436" i="12"/>
  <c r="DP436" i="12"/>
  <c r="CB436" i="12"/>
  <c r="CA436" i="12"/>
  <c r="CL436" i="12"/>
  <c r="BU436" i="12"/>
  <c r="CJ436" i="12"/>
  <c r="CP436" i="12"/>
  <c r="BR436" i="12"/>
  <c r="BS436" i="12"/>
  <c r="CD436" i="12"/>
  <c r="DU436" i="12"/>
  <c r="BT436" i="12"/>
  <c r="CH436" i="12"/>
  <c r="DY436" i="12"/>
  <c r="DS436" i="12"/>
  <c r="BV436" i="12"/>
  <c r="CO436" i="12"/>
  <c r="CG436" i="12"/>
  <c r="BZ436" i="12"/>
  <c r="DN436" i="12"/>
  <c r="DE436" i="12"/>
  <c r="DD436" i="12"/>
  <c r="DC436" i="12"/>
  <c r="DB436" i="12"/>
  <c r="DA436" i="12"/>
  <c r="CZ436" i="12"/>
  <c r="CY436" i="12"/>
  <c r="CX436" i="12"/>
  <c r="CW436" i="12"/>
  <c r="W13" i="9"/>
  <c r="V13" i="22" s="1"/>
  <c r="CI423" i="12"/>
  <c r="DD423" i="12"/>
  <c r="DR423" i="12"/>
  <c r="BT423" i="12"/>
  <c r="DF423" i="12"/>
  <c r="CC423" i="12"/>
  <c r="CF423" i="12"/>
  <c r="DJ423" i="12"/>
  <c r="DW423" i="12"/>
  <c r="BZ423" i="12"/>
  <c r="DE423" i="12"/>
  <c r="DA423" i="12"/>
  <c r="BX423" i="12"/>
  <c r="CD423" i="12"/>
  <c r="DO423" i="12"/>
  <c r="BR423" i="12"/>
  <c r="BY423" i="12"/>
  <c r="CY423" i="12"/>
  <c r="DS423" i="12"/>
  <c r="BV423" i="12"/>
  <c r="DG423" i="12"/>
  <c r="DU423" i="12"/>
  <c r="BU423" i="12"/>
  <c r="DC423" i="12"/>
  <c r="DP423" i="12"/>
  <c r="BS423" i="12"/>
  <c r="DM423" i="12"/>
  <c r="DY423" i="12"/>
  <c r="CW423" i="12"/>
  <c r="DT423" i="12"/>
  <c r="CE423" i="12"/>
  <c r="DH423" i="12"/>
  <c r="DV423" i="12"/>
  <c r="CG423" i="12"/>
  <c r="DK423" i="12"/>
  <c r="BQ423" i="12"/>
  <c r="CZ423" i="12"/>
  <c r="DB423" i="12"/>
  <c r="DX423" i="12"/>
  <c r="DI423" i="12"/>
  <c r="BW423" i="12"/>
  <c r="CS423" i="12"/>
  <c r="CT423" i="12"/>
  <c r="CX423" i="12"/>
  <c r="CB423" i="12"/>
  <c r="CA423" i="12"/>
  <c r="CU423" i="12"/>
  <c r="DL423" i="12"/>
  <c r="DN423" i="12"/>
  <c r="DQ423" i="12"/>
  <c r="CV423" i="12"/>
  <c r="CR423" i="12"/>
  <c r="CQ423" i="12"/>
  <c r="CP423" i="12"/>
  <c r="CO423" i="12"/>
  <c r="CN423" i="12"/>
  <c r="CM423" i="12"/>
  <c r="CL423" i="12"/>
  <c r="CK423" i="12"/>
  <c r="CJ423" i="12"/>
  <c r="DZ345" i="12"/>
  <c r="CP418" i="12"/>
  <c r="CR418" i="12"/>
  <c r="CW418" i="12"/>
  <c r="CT418" i="12"/>
  <c r="CV418" i="12"/>
  <c r="CQ418" i="12"/>
  <c r="CS418" i="12"/>
  <c r="CY418" i="12"/>
  <c r="BR418" i="12"/>
  <c r="DD418" i="12"/>
  <c r="DB418" i="12"/>
  <c r="DP418" i="12"/>
  <c r="CO418" i="12"/>
  <c r="DM418" i="12"/>
  <c r="CZ418" i="12"/>
  <c r="BZ418" i="12"/>
  <c r="CA418" i="12"/>
  <c r="DU418" i="12"/>
  <c r="BX418" i="12"/>
  <c r="BV418" i="12"/>
  <c r="DH418" i="12"/>
  <c r="DS418" i="12"/>
  <c r="BS418" i="12"/>
  <c r="DY418" i="12"/>
  <c r="DG418" i="12"/>
  <c r="DV418" i="12"/>
  <c r="DE418" i="12"/>
  <c r="DK418" i="12"/>
  <c r="DQ418" i="12"/>
  <c r="CB418" i="12"/>
  <c r="DL418" i="12"/>
  <c r="CU418" i="12"/>
  <c r="DN418" i="12"/>
  <c r="BY418" i="12"/>
  <c r="DC418" i="12"/>
  <c r="DI418" i="12"/>
  <c r="BT418" i="12"/>
  <c r="DJ418" i="12"/>
  <c r="DW418" i="12"/>
  <c r="DF418" i="12"/>
  <c r="BQ418" i="12"/>
  <c r="BW418" i="12"/>
  <c r="DA418" i="12"/>
  <c r="CN418" i="12"/>
  <c r="DO418" i="12"/>
  <c r="CX418" i="12"/>
  <c r="DT418" i="12"/>
  <c r="DR418" i="12"/>
  <c r="BU418" i="12"/>
  <c r="DX418" i="12"/>
  <c r="CM418" i="12"/>
  <c r="CL418" i="12"/>
  <c r="CK418" i="12"/>
  <c r="CJ418" i="12"/>
  <c r="CI418" i="12"/>
  <c r="CH418" i="12"/>
  <c r="CG418" i="12"/>
  <c r="CF418" i="12"/>
  <c r="CE418" i="12"/>
  <c r="BV410" i="12"/>
  <c r="CM410" i="12"/>
  <c r="DO410" i="12"/>
  <c r="CP410" i="12"/>
  <c r="DL410" i="12"/>
  <c r="DJ410" i="12"/>
  <c r="DX410" i="12"/>
  <c r="CF410" i="12"/>
  <c r="DG410" i="12"/>
  <c r="BR410" i="12"/>
  <c r="DD410" i="12"/>
  <c r="DB410" i="12"/>
  <c r="DP410" i="12"/>
  <c r="CY410" i="12"/>
  <c r="DU410" i="12"/>
  <c r="CV410" i="12"/>
  <c r="CT410" i="12"/>
  <c r="DH410" i="12"/>
  <c r="CQ410" i="12"/>
  <c r="DM410" i="12"/>
  <c r="DS410" i="12"/>
  <c r="DY410" i="12"/>
  <c r="CZ410" i="12"/>
  <c r="CG410" i="12"/>
  <c r="DN410" i="12"/>
  <c r="CW410" i="12"/>
  <c r="DC410" i="12"/>
  <c r="DI410" i="12"/>
  <c r="BT410" i="12"/>
  <c r="DF410" i="12"/>
  <c r="BQ410" i="12"/>
  <c r="CU410" i="12"/>
  <c r="DA410" i="12"/>
  <c r="BS410" i="12"/>
  <c r="CH410" i="12"/>
  <c r="CJ410" i="12"/>
  <c r="DT410" i="12"/>
  <c r="CN410" i="12"/>
  <c r="DK410" i="12"/>
  <c r="DR410" i="12"/>
  <c r="DQ410" i="12"/>
  <c r="DW410" i="12"/>
  <c r="CS410" i="12"/>
  <c r="CK410" i="12"/>
  <c r="DV410" i="12"/>
  <c r="CR410" i="12"/>
  <c r="DE410" i="12"/>
  <c r="CO410" i="12"/>
  <c r="CL410" i="12"/>
  <c r="CX410" i="12"/>
  <c r="CI410" i="12"/>
  <c r="CE410" i="12"/>
  <c r="CD410" i="12"/>
  <c r="CC410" i="12"/>
  <c r="CB410" i="12"/>
  <c r="CA410" i="12"/>
  <c r="BZ410" i="12"/>
  <c r="BY410" i="12"/>
  <c r="BX410" i="12"/>
  <c r="BW410" i="12"/>
  <c r="AC13" i="9"/>
  <c r="AB13" i="22" s="1"/>
  <c r="CB468" i="12"/>
  <c r="CA468" i="12"/>
  <c r="CG468" i="12"/>
  <c r="CE468" i="12"/>
  <c r="CI468" i="12"/>
  <c r="DH468" i="12"/>
  <c r="DG468" i="12"/>
  <c r="DC468" i="12"/>
  <c r="DK468" i="12"/>
  <c r="DI468" i="12"/>
  <c r="DL468" i="12"/>
  <c r="CL468" i="12"/>
  <c r="CX468" i="12"/>
  <c r="DU468" i="12"/>
  <c r="DO468" i="12"/>
  <c r="DA468" i="12"/>
  <c r="DT468" i="12"/>
  <c r="CZ468" i="12"/>
  <c r="CW468" i="12"/>
  <c r="CP468" i="12"/>
  <c r="CT468" i="12"/>
  <c r="DB468" i="12"/>
  <c r="CD468" i="12"/>
  <c r="DQ468" i="12"/>
  <c r="DF468" i="12"/>
  <c r="CR468" i="12"/>
  <c r="DN468" i="12"/>
  <c r="DW468" i="12"/>
  <c r="DD468" i="12"/>
  <c r="CJ468" i="12"/>
  <c r="DR468" i="12"/>
  <c r="CY468" i="12"/>
  <c r="CS468" i="12"/>
  <c r="CF468" i="12"/>
  <c r="CV468" i="12"/>
  <c r="DE468" i="12"/>
  <c r="CN468" i="12"/>
  <c r="DJ468" i="12"/>
  <c r="CU468" i="12"/>
  <c r="CM468" i="12"/>
  <c r="CQ468" i="12"/>
  <c r="CH468" i="12"/>
  <c r="CC468" i="12"/>
  <c r="DP468" i="12"/>
  <c r="DM468" i="12"/>
  <c r="DX468" i="12"/>
  <c r="DS468" i="12"/>
  <c r="CK468" i="12"/>
  <c r="DY468" i="12"/>
  <c r="CO468" i="12"/>
  <c r="BZ468" i="12"/>
  <c r="DV468" i="12"/>
  <c r="BY468" i="12"/>
  <c r="BX468" i="12"/>
  <c r="BW468" i="12"/>
  <c r="BV468" i="12"/>
  <c r="BU468" i="12"/>
  <c r="BT468" i="12"/>
  <c r="BS468" i="12"/>
  <c r="BR468" i="12"/>
  <c r="DZ349" i="12"/>
  <c r="BM471" i="12"/>
  <c r="BM470" i="12"/>
  <c r="BQ470" i="12" s="1"/>
  <c r="BM491" i="12"/>
  <c r="CL491" i="12" s="1"/>
  <c r="BM472" i="12"/>
  <c r="BT472" i="12" s="1"/>
  <c r="BM483" i="12"/>
  <c r="CE483" i="12" s="1"/>
  <c r="AL13" i="9"/>
  <c r="AK13" i="22" s="1"/>
  <c r="AI13" i="9"/>
  <c r="AH13" i="22" s="1"/>
  <c r="DC438" i="12"/>
  <c r="DO438" i="12"/>
  <c r="DK438" i="12"/>
  <c r="DP438" i="12"/>
  <c r="DM438" i="12"/>
  <c r="DL438" i="12"/>
  <c r="CM438" i="12"/>
  <c r="DY438" i="12"/>
  <c r="CF438" i="12"/>
  <c r="DT438" i="12"/>
  <c r="BR438" i="12"/>
  <c r="DW438" i="12"/>
  <c r="CE438" i="12"/>
  <c r="CS438" i="12"/>
  <c r="DX438" i="12"/>
  <c r="CN438" i="12"/>
  <c r="DQ438" i="12"/>
  <c r="CQ438" i="12"/>
  <c r="BW438" i="12"/>
  <c r="CK438" i="12"/>
  <c r="CR438" i="12"/>
  <c r="BX438" i="12"/>
  <c r="DH438" i="12"/>
  <c r="DN438" i="12"/>
  <c r="BS438" i="12"/>
  <c r="CL438" i="12"/>
  <c r="CG438" i="12"/>
  <c r="DU438" i="12"/>
  <c r="CP438" i="12"/>
  <c r="DS438" i="12"/>
  <c r="CD438" i="12"/>
  <c r="BQ438" i="12"/>
  <c r="DZ438" i="12" s="1"/>
  <c r="CO438" i="12"/>
  <c r="CH438" i="12"/>
  <c r="DJ438" i="12"/>
  <c r="CT438" i="12"/>
  <c r="CJ438" i="12"/>
  <c r="CC438" i="12"/>
  <c r="BZ438" i="12"/>
  <c r="BV438" i="12"/>
  <c r="BT438" i="12"/>
  <c r="DI438" i="12"/>
  <c r="BU438" i="12"/>
  <c r="CI438" i="12"/>
  <c r="CV438" i="12"/>
  <c r="CA438" i="12"/>
  <c r="CB438" i="12"/>
  <c r="DR438" i="12"/>
  <c r="CU438" i="12"/>
  <c r="DV438" i="12"/>
  <c r="BY438" i="12"/>
  <c r="DG438" i="12"/>
  <c r="DF438" i="12"/>
  <c r="DE438" i="12"/>
  <c r="DD438" i="12"/>
  <c r="DB438" i="12"/>
  <c r="CZ438" i="12"/>
  <c r="DA438" i="12"/>
  <c r="CY438" i="12"/>
  <c r="DK437" i="12"/>
  <c r="DI437" i="12"/>
  <c r="DH437" i="12"/>
  <c r="DW437" i="12"/>
  <c r="BZ437" i="12"/>
  <c r="CK437" i="12"/>
  <c r="DX437" i="12"/>
  <c r="CT437" i="12"/>
  <c r="DP437" i="12"/>
  <c r="CQ437" i="12"/>
  <c r="BR437" i="12"/>
  <c r="BU437" i="12"/>
  <c r="CR437" i="12"/>
  <c r="CL437" i="12"/>
  <c r="DM437" i="12"/>
  <c r="CI437" i="12"/>
  <c r="DU437" i="12"/>
  <c r="CJ437" i="12"/>
  <c r="CB437" i="12"/>
  <c r="CD437" i="12"/>
  <c r="DS437" i="12"/>
  <c r="CA437" i="12"/>
  <c r="CO437" i="12"/>
  <c r="BT437" i="12"/>
  <c r="DT437" i="12"/>
  <c r="DJ437" i="12"/>
  <c r="CM437" i="12"/>
  <c r="DV437" i="12"/>
  <c r="BY437" i="12"/>
  <c r="DY437" i="12"/>
  <c r="BX437" i="12"/>
  <c r="CE437" i="12"/>
  <c r="CP437" i="12"/>
  <c r="BQ437" i="12"/>
  <c r="DZ437" i="12" s="1"/>
  <c r="CS437" i="12"/>
  <c r="BV437" i="12"/>
  <c r="DO437" i="12"/>
  <c r="CF437" i="12"/>
  <c r="CN437" i="12"/>
  <c r="CC437" i="12"/>
  <c r="CU437" i="12"/>
  <c r="DQ437" i="12"/>
  <c r="BW437" i="12"/>
  <c r="DR437" i="12"/>
  <c r="DL437" i="12"/>
  <c r="BS437" i="12"/>
  <c r="DG437" i="12"/>
  <c r="CH437" i="12"/>
  <c r="CG437" i="12"/>
  <c r="DN437" i="12"/>
  <c r="DF437" i="12"/>
  <c r="DE437" i="12"/>
  <c r="DC437" i="12"/>
  <c r="DD437" i="12"/>
  <c r="DB437" i="12"/>
  <c r="DA437" i="12"/>
  <c r="CZ437" i="12"/>
  <c r="CY437" i="12"/>
  <c r="CX437" i="12"/>
  <c r="CP430" i="12"/>
  <c r="DF434" i="12"/>
  <c r="DE434" i="12"/>
  <c r="DM434" i="12"/>
  <c r="DG434" i="12"/>
  <c r="DI434" i="12"/>
  <c r="DL434" i="12"/>
  <c r="DH434" i="12"/>
  <c r="CA434" i="12"/>
  <c r="BY434" i="12"/>
  <c r="BV434" i="12"/>
  <c r="BR434" i="12"/>
  <c r="CF434" i="12"/>
  <c r="DJ434" i="12"/>
  <c r="DN434" i="12"/>
  <c r="BZ434" i="12"/>
  <c r="CC434" i="12"/>
  <c r="BS434" i="12"/>
  <c r="DY434" i="12"/>
  <c r="DU434" i="12"/>
  <c r="DR434" i="12"/>
  <c r="DQ434" i="12"/>
  <c r="DS434" i="12"/>
  <c r="CL434" i="12"/>
  <c r="CO434" i="12"/>
  <c r="CJ434" i="12"/>
  <c r="CM434" i="12"/>
  <c r="CH434" i="12"/>
  <c r="CD434" i="12"/>
  <c r="CB434" i="12"/>
  <c r="BU434" i="12"/>
  <c r="DW434" i="12"/>
  <c r="CE434" i="12"/>
  <c r="BX434" i="12"/>
  <c r="BT434" i="12"/>
  <c r="BQ434" i="12"/>
  <c r="DV434" i="12"/>
  <c r="DK434" i="12"/>
  <c r="DO434" i="12"/>
  <c r="BW434" i="12"/>
  <c r="DX434" i="12"/>
  <c r="DT434" i="12"/>
  <c r="CP434" i="12"/>
  <c r="DD434" i="12"/>
  <c r="CG434" i="12"/>
  <c r="CQ434" i="12"/>
  <c r="DP434" i="12"/>
  <c r="CR434" i="12"/>
  <c r="CN434" i="12"/>
  <c r="CK434" i="12"/>
  <c r="CI434" i="12"/>
  <c r="DC434" i="12"/>
  <c r="DB434" i="12"/>
  <c r="DA434" i="12"/>
  <c r="CZ434" i="12"/>
  <c r="CY434" i="12"/>
  <c r="CX434" i="12"/>
  <c r="CW434" i="12"/>
  <c r="CV434" i="12"/>
  <c r="CU434" i="12"/>
  <c r="CQ431" i="12"/>
  <c r="AE13" i="9"/>
  <c r="AD13" i="22" s="1"/>
  <c r="CG406" i="12"/>
  <c r="CK406" i="12"/>
  <c r="CJ406" i="12"/>
  <c r="CE406" i="12"/>
  <c r="CP406" i="12"/>
  <c r="DD406" i="12"/>
  <c r="DY406" i="12"/>
  <c r="CZ406" i="12"/>
  <c r="CQ406" i="12"/>
  <c r="DU406" i="12"/>
  <c r="CV406" i="12"/>
  <c r="DQ406" i="12"/>
  <c r="CR406" i="12"/>
  <c r="DS406" i="12"/>
  <c r="CD406" i="12"/>
  <c r="DM406" i="12"/>
  <c r="CN406" i="12"/>
  <c r="DI406" i="12"/>
  <c r="DK406" i="12"/>
  <c r="CM406" i="12"/>
  <c r="DN406" i="12"/>
  <c r="CO406" i="12"/>
  <c r="DB406" i="12"/>
  <c r="DX406" i="12"/>
  <c r="CY406" i="12"/>
  <c r="CB406" i="12"/>
  <c r="DF406" i="12"/>
  <c r="DT406" i="12"/>
  <c r="CT406" i="12"/>
  <c r="DP406" i="12"/>
  <c r="CU406" i="12"/>
  <c r="DL406" i="12"/>
  <c r="DC406" i="12"/>
  <c r="CH406" i="12"/>
  <c r="CW406" i="12"/>
  <c r="CF406" i="12"/>
  <c r="DR406" i="12"/>
  <c r="DW406" i="12"/>
  <c r="DJ406" i="12"/>
  <c r="CI406" i="12"/>
  <c r="DO406" i="12"/>
  <c r="DG406" i="12"/>
  <c r="CL406" i="12"/>
  <c r="DV406" i="12"/>
  <c r="DA406" i="12"/>
  <c r="CX406" i="12"/>
  <c r="CS406" i="12"/>
  <c r="DE406" i="12"/>
  <c r="DH406" i="12"/>
  <c r="CC406" i="12"/>
  <c r="CA406" i="12"/>
  <c r="BZ406" i="12"/>
  <c r="BY406" i="12"/>
  <c r="BX406" i="12"/>
  <c r="BW406" i="12"/>
  <c r="BV406" i="12"/>
  <c r="BU406" i="12"/>
  <c r="BT406" i="12"/>
  <c r="BS406" i="12"/>
  <c r="BM485" i="12"/>
  <c r="CF485" i="12" s="1"/>
  <c r="BZ407" i="12"/>
  <c r="CF407" i="12"/>
  <c r="CI407" i="12"/>
  <c r="CD407" i="12"/>
  <c r="CG407" i="12"/>
  <c r="CK407" i="12"/>
  <c r="CJ407" i="12"/>
  <c r="CE407" i="12"/>
  <c r="DI407" i="12"/>
  <c r="DV407" i="12"/>
  <c r="CW407" i="12"/>
  <c r="DW407" i="12"/>
  <c r="CY407" i="12"/>
  <c r="CH407" i="12"/>
  <c r="DA407" i="12"/>
  <c r="DN407" i="12"/>
  <c r="CO407" i="12"/>
  <c r="CQ407" i="12"/>
  <c r="CU407" i="12"/>
  <c r="DR407" i="12"/>
  <c r="CS407" i="12"/>
  <c r="DF407" i="12"/>
  <c r="BQ407" i="12"/>
  <c r="DS407" i="12"/>
  <c r="CT407" i="12"/>
  <c r="DH407" i="12"/>
  <c r="DU407" i="12"/>
  <c r="DD407" i="12"/>
  <c r="DK407" i="12"/>
  <c r="CL407" i="12"/>
  <c r="DY407" i="12"/>
  <c r="CZ407" i="12"/>
  <c r="DM407" i="12"/>
  <c r="CV407" i="12"/>
  <c r="DG407" i="12"/>
  <c r="CR407" i="12"/>
  <c r="DO407" i="12"/>
  <c r="CP407" i="12"/>
  <c r="CX407" i="12"/>
  <c r="DC407" i="12"/>
  <c r="CC407" i="12"/>
  <c r="DJ407" i="12"/>
  <c r="DE407" i="12"/>
  <c r="DB407" i="12"/>
  <c r="DT407" i="12"/>
  <c r="DQ407" i="12"/>
  <c r="DL407" i="12"/>
  <c r="DP407" i="12"/>
  <c r="DX407" i="12"/>
  <c r="CN407" i="12"/>
  <c r="CM407" i="12"/>
  <c r="CB407" i="12"/>
  <c r="CA407" i="12"/>
  <c r="BY407" i="12"/>
  <c r="BX407" i="12"/>
  <c r="BW407" i="12"/>
  <c r="BV407" i="12"/>
  <c r="BU407" i="12"/>
  <c r="BT407" i="12"/>
  <c r="CJ413" i="12"/>
  <c r="CP413" i="12"/>
  <c r="CK413" i="12"/>
  <c r="CM413" i="12"/>
  <c r="CO413" i="12"/>
  <c r="DK413" i="12"/>
  <c r="BV413" i="12"/>
  <c r="DP413" i="12"/>
  <c r="BS413" i="12"/>
  <c r="DE413" i="12"/>
  <c r="CI413" i="12"/>
  <c r="CN413" i="12"/>
  <c r="CU413" i="12"/>
  <c r="DN413" i="12"/>
  <c r="DC413" i="12"/>
  <c r="DY413" i="12"/>
  <c r="DH413" i="12"/>
  <c r="DV413" i="12"/>
  <c r="CW413" i="12"/>
  <c r="DQ413" i="12"/>
  <c r="BQ413" i="12"/>
  <c r="CL413" i="12"/>
  <c r="CZ413" i="12"/>
  <c r="CR413" i="12"/>
  <c r="CT413" i="12"/>
  <c r="BW413" i="12"/>
  <c r="DI413" i="12"/>
  <c r="BT413" i="12"/>
  <c r="DF413" i="12"/>
  <c r="DT413" i="12"/>
  <c r="CQ413" i="12"/>
  <c r="DM413" i="12"/>
  <c r="DR413" i="12"/>
  <c r="DA413" i="12"/>
  <c r="DW413" i="12"/>
  <c r="CX413" i="12"/>
  <c r="DL413" i="12"/>
  <c r="CY413" i="12"/>
  <c r="DJ413" i="12"/>
  <c r="CS413" i="12"/>
  <c r="DO413" i="12"/>
  <c r="BR413" i="12"/>
  <c r="DD413" i="12"/>
  <c r="DX413" i="12"/>
  <c r="DB413" i="12"/>
  <c r="BU413" i="12"/>
  <c r="DG413" i="12"/>
  <c r="DU413" i="12"/>
  <c r="CV413" i="12"/>
  <c r="DS413" i="12"/>
  <c r="CH413" i="12"/>
  <c r="CG413" i="12"/>
  <c r="CF413" i="12"/>
  <c r="CE413" i="12"/>
  <c r="CD413" i="12"/>
  <c r="CC413" i="12"/>
  <c r="CB413" i="12"/>
  <c r="CA413" i="12"/>
  <c r="BZ413" i="12"/>
  <c r="DZ363" i="12"/>
  <c r="DZ353" i="12"/>
  <c r="DQ442" i="12"/>
  <c r="DT442" i="12"/>
  <c r="DO442" i="12"/>
  <c r="DP442" i="12"/>
  <c r="DU442" i="12"/>
  <c r="DM442" i="12"/>
  <c r="DS442" i="12"/>
  <c r="DY442" i="12"/>
  <c r="DW442" i="12"/>
  <c r="BV442" i="12"/>
  <c r="BQ442" i="12"/>
  <c r="DZ442" i="12" s="1"/>
  <c r="BY442" i="12"/>
  <c r="DR442" i="12"/>
  <c r="CO442" i="12"/>
  <c r="CS442" i="12"/>
  <c r="CQ442" i="12"/>
  <c r="CY442" i="12"/>
  <c r="DX442" i="12"/>
  <c r="CR442" i="12"/>
  <c r="CK442" i="12"/>
  <c r="CH442" i="12"/>
  <c r="CE442" i="12"/>
  <c r="CG442" i="12"/>
  <c r="BX442" i="12"/>
  <c r="BS442" i="12"/>
  <c r="CC442" i="12"/>
  <c r="BW442" i="12"/>
  <c r="CD442" i="12"/>
  <c r="CX442" i="12"/>
  <c r="CN442" i="12"/>
  <c r="CT442" i="12"/>
  <c r="CW442" i="12"/>
  <c r="DV442" i="12"/>
  <c r="BU442" i="12"/>
  <c r="CB442" i="12"/>
  <c r="BT442" i="12"/>
  <c r="CI442" i="12"/>
  <c r="DN442" i="12"/>
  <c r="CU442" i="12"/>
  <c r="CL442" i="12"/>
  <c r="CZ442" i="12"/>
  <c r="CJ442" i="12"/>
  <c r="CV442" i="12"/>
  <c r="CF442" i="12"/>
  <c r="CM442" i="12"/>
  <c r="CA442" i="12"/>
  <c r="CP442" i="12"/>
  <c r="BR442" i="12"/>
  <c r="BZ442" i="12"/>
  <c r="DL442" i="12"/>
  <c r="DK442" i="12"/>
  <c r="DJ442" i="12"/>
  <c r="DI442" i="12"/>
  <c r="DH442" i="12"/>
  <c r="DG442" i="12"/>
  <c r="DF442" i="12"/>
  <c r="DE442" i="12"/>
  <c r="DD442" i="12"/>
  <c r="DC442" i="12"/>
  <c r="BM479" i="12"/>
  <c r="BZ479" i="12" s="1"/>
  <c r="BM488" i="12"/>
  <c r="CI488" i="12" s="1"/>
  <c r="BM498" i="12"/>
  <c r="BM503" i="12"/>
  <c r="CX503" i="12" s="1"/>
  <c r="BM509" i="12"/>
  <c r="DD509" i="12" s="1"/>
  <c r="DZ371" i="12"/>
  <c r="CE419" i="12"/>
  <c r="CG421" i="12"/>
  <c r="CL424" i="12"/>
  <c r="DX424" i="12"/>
  <c r="CA424" i="12"/>
  <c r="DT424" i="12"/>
  <c r="BW424" i="12"/>
  <c r="DU424" i="12"/>
  <c r="DC424" i="12"/>
  <c r="DP424" i="12"/>
  <c r="BS424" i="12"/>
  <c r="DL424" i="12"/>
  <c r="DR424" i="12"/>
  <c r="DQ424" i="12"/>
  <c r="CT424" i="12"/>
  <c r="CX424" i="12"/>
  <c r="CU424" i="12"/>
  <c r="DH424" i="12"/>
  <c r="DV424" i="12"/>
  <c r="DD424" i="12"/>
  <c r="DJ424" i="12"/>
  <c r="DM424" i="12"/>
  <c r="CW424" i="12"/>
  <c r="DA424" i="12"/>
  <c r="CV424" i="12"/>
  <c r="CY424" i="12"/>
  <c r="DW424" i="12"/>
  <c r="CH424" i="12"/>
  <c r="DS424" i="12"/>
  <c r="BU424" i="12"/>
  <c r="CC424" i="12"/>
  <c r="DO424" i="12"/>
  <c r="BZ424" i="12"/>
  <c r="DK424" i="12"/>
  <c r="BQ424" i="12"/>
  <c r="DE424" i="12"/>
  <c r="DB424" i="12"/>
  <c r="BX424" i="12"/>
  <c r="BT424" i="12"/>
  <c r="CZ424" i="12"/>
  <c r="CB424" i="12"/>
  <c r="CE424" i="12"/>
  <c r="CD424" i="12"/>
  <c r="DG424" i="12"/>
  <c r="BV424" i="12"/>
  <c r="DN424" i="12"/>
  <c r="DY424" i="12"/>
  <c r="DF424" i="12"/>
  <c r="CG424" i="12"/>
  <c r="CF424" i="12"/>
  <c r="BR424" i="12"/>
  <c r="DI424" i="12"/>
  <c r="BY424" i="12"/>
  <c r="CS424" i="12"/>
  <c r="CR424" i="12"/>
  <c r="CQ424" i="12"/>
  <c r="CP424" i="12"/>
  <c r="CO424" i="12"/>
  <c r="CN424" i="12"/>
  <c r="CM424" i="12"/>
  <c r="CK424" i="12"/>
  <c r="Z13" i="9"/>
  <c r="Y13" i="22" s="1"/>
  <c r="DZ366" i="12"/>
  <c r="DZ350" i="12"/>
  <c r="CN426" i="12"/>
  <c r="CZ426" i="12"/>
  <c r="DH426" i="12"/>
  <c r="CA426" i="12"/>
  <c r="DT426" i="12"/>
  <c r="DR426" i="12"/>
  <c r="CG426" i="12"/>
  <c r="DD426" i="12"/>
  <c r="CY426" i="12"/>
  <c r="DB426" i="12"/>
  <c r="CJ426" i="12"/>
  <c r="BS426" i="12"/>
  <c r="DL426" i="12"/>
  <c r="DJ426" i="12"/>
  <c r="DI426" i="12"/>
  <c r="DE426" i="12"/>
  <c r="CB426" i="12"/>
  <c r="DV426" i="12"/>
  <c r="CF426" i="12"/>
  <c r="CD426" i="12"/>
  <c r="CC426" i="12"/>
  <c r="CW426" i="12"/>
  <c r="DO426" i="12"/>
  <c r="CH426" i="12"/>
  <c r="DK426" i="12"/>
  <c r="DU426" i="12"/>
  <c r="BQ426" i="12"/>
  <c r="DX426" i="12"/>
  <c r="DG426" i="12"/>
  <c r="BZ426" i="12"/>
  <c r="CE426" i="12"/>
  <c r="DQ426" i="12"/>
  <c r="CV426" i="12"/>
  <c r="CI426" i="12"/>
  <c r="DY426" i="12"/>
  <c r="DN426" i="12"/>
  <c r="DM426" i="12"/>
  <c r="DF426" i="12"/>
  <c r="BY426" i="12"/>
  <c r="BR426" i="12"/>
  <c r="BU426" i="12"/>
  <c r="DC426" i="12"/>
  <c r="BV426" i="12"/>
  <c r="CX426" i="12"/>
  <c r="BX426" i="12"/>
  <c r="DW426" i="12"/>
  <c r="DP426" i="12"/>
  <c r="DS426" i="12"/>
  <c r="BT426" i="12"/>
  <c r="BW426" i="12"/>
  <c r="DA426" i="12"/>
  <c r="CU426" i="12"/>
  <c r="CT426" i="12"/>
  <c r="CS426" i="12"/>
  <c r="CR426" i="12"/>
  <c r="CQ426" i="12"/>
  <c r="CP426" i="12"/>
  <c r="CO426" i="12"/>
  <c r="CM426" i="12"/>
  <c r="CZ435" i="12"/>
  <c r="DF435" i="12"/>
  <c r="DK435" i="12"/>
  <c r="CM435" i="12"/>
  <c r="BS435" i="12"/>
  <c r="BY435" i="12"/>
  <c r="BU435" i="12"/>
  <c r="BQ435" i="12"/>
  <c r="CE435" i="12"/>
  <c r="DV435" i="12"/>
  <c r="DT435" i="12"/>
  <c r="DP435" i="12"/>
  <c r="CR435" i="12"/>
  <c r="BW435" i="12"/>
  <c r="DU435" i="12"/>
  <c r="CS435" i="12"/>
  <c r="CO435" i="12"/>
  <c r="CL435" i="12"/>
  <c r="DL435" i="12"/>
  <c r="DW435" i="12"/>
  <c r="DY435" i="12"/>
  <c r="CH435" i="12"/>
  <c r="CD435" i="12"/>
  <c r="CG435" i="12"/>
  <c r="DH435" i="12"/>
  <c r="CQ435" i="12"/>
  <c r="BZ435" i="12"/>
  <c r="DQ435" i="12"/>
  <c r="CN435" i="12"/>
  <c r="DR435" i="12"/>
  <c r="CI435" i="12"/>
  <c r="DX435" i="12"/>
  <c r="CP435" i="12"/>
  <c r="CC435" i="12"/>
  <c r="BV435" i="12"/>
  <c r="DN435" i="12"/>
  <c r="CJ435" i="12"/>
  <c r="CF435" i="12"/>
  <c r="BX435" i="12"/>
  <c r="DM435" i="12"/>
  <c r="BT435" i="12"/>
  <c r="DG435" i="12"/>
  <c r="DJ435" i="12"/>
  <c r="DS435" i="12"/>
  <c r="BR435" i="12"/>
  <c r="DI435" i="12"/>
  <c r="DO435" i="12"/>
  <c r="CB435" i="12"/>
  <c r="CK435" i="12"/>
  <c r="CA435" i="12"/>
  <c r="DE435" i="12"/>
  <c r="DD435" i="12"/>
  <c r="DC435" i="12"/>
  <c r="DB435" i="12"/>
  <c r="DA435" i="12"/>
  <c r="CY435" i="12"/>
  <c r="CX435" i="12"/>
  <c r="CW435" i="12"/>
  <c r="CV435" i="12"/>
  <c r="BM496" i="12"/>
  <c r="CQ496" i="12" s="1"/>
  <c r="DZ342" i="12"/>
  <c r="H13" i="9"/>
  <c r="G13" i="22" s="1"/>
  <c r="CK417" i="12"/>
  <c r="CV417" i="12"/>
  <c r="CO417" i="12"/>
  <c r="CP417" i="12"/>
  <c r="CR417" i="12"/>
  <c r="CS417" i="12"/>
  <c r="CN417" i="12"/>
  <c r="CT417" i="12"/>
  <c r="BW417" i="12"/>
  <c r="DA417" i="12"/>
  <c r="DO417" i="12"/>
  <c r="CX417" i="12"/>
  <c r="BQ417" i="12"/>
  <c r="DX417" i="12"/>
  <c r="BR417" i="12"/>
  <c r="DR417" i="12"/>
  <c r="BU417" i="12"/>
  <c r="DG417" i="12"/>
  <c r="BZ417" i="12"/>
  <c r="DT417" i="12"/>
  <c r="CU417" i="12"/>
  <c r="DJ417" i="12"/>
  <c r="CY417" i="12"/>
  <c r="DL417" i="12"/>
  <c r="DF417" i="12"/>
  <c r="DB417" i="12"/>
  <c r="DP417" i="12"/>
  <c r="CA417" i="12"/>
  <c r="DU417" i="12"/>
  <c r="DD417" i="12"/>
  <c r="CQ417" i="12"/>
  <c r="DW417" i="12"/>
  <c r="BV417" i="12"/>
  <c r="DH417" i="12"/>
  <c r="BS417" i="12"/>
  <c r="DM417" i="12"/>
  <c r="BX417" i="12"/>
  <c r="DI417" i="12"/>
  <c r="DS417" i="12"/>
  <c r="DY417" i="12"/>
  <c r="CZ417" i="12"/>
  <c r="DV417" i="12"/>
  <c r="DE417" i="12"/>
  <c r="CM417" i="12"/>
  <c r="DC417" i="12"/>
  <c r="DK417" i="12"/>
  <c r="DQ417" i="12"/>
  <c r="BT417" i="12"/>
  <c r="DN417" i="12"/>
  <c r="CW417" i="12"/>
  <c r="BY417" i="12"/>
  <c r="CL417" i="12"/>
  <c r="CJ417" i="12"/>
  <c r="CI417" i="12"/>
  <c r="CH417" i="12"/>
  <c r="CG417" i="12"/>
  <c r="CF417" i="12"/>
  <c r="CE417" i="12"/>
  <c r="CD417" i="12"/>
  <c r="DC430" i="12"/>
  <c r="DD430" i="12"/>
  <c r="DI430" i="12"/>
  <c r="DB430" i="12"/>
  <c r="DH430" i="12"/>
  <c r="CJ430" i="12"/>
  <c r="DV430" i="12"/>
  <c r="CF430" i="12"/>
  <c r="DJ430" i="12"/>
  <c r="DY430" i="12"/>
  <c r="DE430" i="12"/>
  <c r="DF430" i="12"/>
  <c r="CB430" i="12"/>
  <c r="DN430" i="12"/>
  <c r="BX430" i="12"/>
  <c r="CL430" i="12"/>
  <c r="DU430" i="12"/>
  <c r="BT430" i="12"/>
  <c r="CH430" i="12"/>
  <c r="DS430" i="12"/>
  <c r="CD430" i="12"/>
  <c r="DQ430" i="12"/>
  <c r="DW430" i="12"/>
  <c r="BZ430" i="12"/>
  <c r="DK430" i="12"/>
  <c r="BV430" i="12"/>
  <c r="CK430" i="12"/>
  <c r="CI430" i="12"/>
  <c r="DT430" i="12"/>
  <c r="CE430" i="12"/>
  <c r="BY430" i="12"/>
  <c r="CG430" i="12"/>
  <c r="DX430" i="12"/>
  <c r="CA430" i="12"/>
  <c r="DL430" i="12"/>
  <c r="BW430" i="12"/>
  <c r="BU430" i="12"/>
  <c r="DP430" i="12"/>
  <c r="BQ430" i="12"/>
  <c r="DA430" i="12"/>
  <c r="DO430" i="12"/>
  <c r="DM430" i="12"/>
  <c r="BS430" i="12"/>
  <c r="CZ430" i="12"/>
  <c r="BR430" i="12"/>
  <c r="CN430" i="12"/>
  <c r="DG430" i="12"/>
  <c r="CM430" i="12"/>
  <c r="CC430" i="12"/>
  <c r="DR430" i="12"/>
  <c r="CY430" i="12"/>
  <c r="CX430" i="12"/>
  <c r="CW430" i="12"/>
  <c r="CV430" i="12"/>
  <c r="CU430" i="12"/>
  <c r="CT430" i="12"/>
  <c r="CS430" i="12"/>
  <c r="CR430" i="12"/>
  <c r="CQ430" i="12"/>
  <c r="CQ416" i="12"/>
  <c r="CR416" i="12"/>
  <c r="CT416" i="12"/>
  <c r="CP416" i="12"/>
  <c r="CM416" i="12"/>
  <c r="CU416" i="12"/>
  <c r="CN416" i="12"/>
  <c r="BS416" i="12"/>
  <c r="DM416" i="12"/>
  <c r="CV416" i="12"/>
  <c r="DB416" i="12"/>
  <c r="DP416" i="12"/>
  <c r="DV416" i="12"/>
  <c r="DE416" i="12"/>
  <c r="BX416" i="12"/>
  <c r="BV416" i="12"/>
  <c r="DH416" i="12"/>
  <c r="DN416" i="12"/>
  <c r="CW416" i="12"/>
  <c r="DS416" i="12"/>
  <c r="DY416" i="12"/>
  <c r="CZ416" i="12"/>
  <c r="DF416" i="12"/>
  <c r="BY416" i="12"/>
  <c r="DK416" i="12"/>
  <c r="DQ416" i="12"/>
  <c r="BT416" i="12"/>
  <c r="DO416" i="12"/>
  <c r="BZ416" i="12"/>
  <c r="DT416" i="12"/>
  <c r="BW416" i="12"/>
  <c r="DA416" i="12"/>
  <c r="CL416" i="12"/>
  <c r="DG416" i="12"/>
  <c r="BR416" i="12"/>
  <c r="DL416" i="12"/>
  <c r="DR416" i="12"/>
  <c r="BU416" i="12"/>
  <c r="BQ416" i="12"/>
  <c r="DD416" i="12"/>
  <c r="DC416" i="12"/>
  <c r="DU416" i="12"/>
  <c r="DJ416" i="12"/>
  <c r="CO416" i="12"/>
  <c r="DW416" i="12"/>
  <c r="DI416" i="12"/>
  <c r="CS416" i="12"/>
  <c r="CY416" i="12"/>
  <c r="DX416" i="12"/>
  <c r="CX416" i="12"/>
  <c r="CK416" i="12"/>
  <c r="CJ416" i="12"/>
  <c r="CI416" i="12"/>
  <c r="CH416" i="12"/>
  <c r="CG416" i="12"/>
  <c r="CF416" i="12"/>
  <c r="CE416" i="12"/>
  <c r="CD416" i="12"/>
  <c r="CC416" i="12"/>
  <c r="DL433" i="12"/>
  <c r="DD433" i="12"/>
  <c r="DE433" i="12"/>
  <c r="BX433" i="12"/>
  <c r="BV433" i="12"/>
  <c r="CQ433" i="12"/>
  <c r="BZ433" i="12"/>
  <c r="DY433" i="12"/>
  <c r="DG433" i="12"/>
  <c r="DF433" i="12"/>
  <c r="DI433" i="12"/>
  <c r="DS433" i="12"/>
  <c r="DX433" i="12"/>
  <c r="CI433" i="12"/>
  <c r="BR433" i="12"/>
  <c r="DU433" i="12"/>
  <c r="DJ433" i="12"/>
  <c r="CM433" i="12"/>
  <c r="DP433" i="12"/>
  <c r="CA433" i="12"/>
  <c r="DM433" i="12"/>
  <c r="CO433" i="12"/>
  <c r="DT433" i="12"/>
  <c r="DR433" i="12"/>
  <c r="BT433" i="12"/>
  <c r="DN433" i="12"/>
  <c r="BY433" i="12"/>
  <c r="DH433" i="12"/>
  <c r="CN433" i="12"/>
  <c r="CL433" i="12"/>
  <c r="DW433" i="12"/>
  <c r="CP433" i="12"/>
  <c r="BU433" i="12"/>
  <c r="DC433" i="12"/>
  <c r="CJ433" i="12"/>
  <c r="BQ433" i="12"/>
  <c r="DO433" i="12"/>
  <c r="CB433" i="12"/>
  <c r="DQ433" i="12"/>
  <c r="CK433" i="12"/>
  <c r="BS433" i="12"/>
  <c r="CD433" i="12"/>
  <c r="CF433" i="12"/>
  <c r="DV433" i="12"/>
  <c r="DK433" i="12"/>
  <c r="CE433" i="12"/>
  <c r="CH433" i="12"/>
  <c r="CC433" i="12"/>
  <c r="BW433" i="12"/>
  <c r="CG433" i="12"/>
  <c r="DB433" i="12"/>
  <c r="DA433" i="12"/>
  <c r="CZ433" i="12"/>
  <c r="CY433" i="12"/>
  <c r="CX433" i="12"/>
  <c r="CW433" i="12"/>
  <c r="CV433" i="12"/>
  <c r="CU433" i="12"/>
  <c r="CT433" i="12"/>
  <c r="BM473" i="12"/>
  <c r="BT473" i="12" s="1"/>
  <c r="BM486" i="12"/>
  <c r="BM494" i="12"/>
  <c r="CP494" i="12" s="1"/>
  <c r="BM495" i="12"/>
  <c r="CQ495" i="12" s="1"/>
  <c r="BM481" i="12"/>
  <c r="CB481" i="12" s="1"/>
  <c r="BM504" i="12"/>
  <c r="CZ504" i="12" s="1"/>
  <c r="CH422" i="12"/>
  <c r="CV422" i="12"/>
  <c r="DA422" i="12"/>
  <c r="DX422" i="12"/>
  <c r="DN422" i="12"/>
  <c r="BQ422" i="12"/>
  <c r="DC422" i="12"/>
  <c r="DQ422" i="12"/>
  <c r="CY422" i="12"/>
  <c r="CU422" i="12"/>
  <c r="CS422" i="12"/>
  <c r="DT422" i="12"/>
  <c r="DF422" i="12"/>
  <c r="DU422" i="12"/>
  <c r="CE422" i="12"/>
  <c r="DI422" i="12"/>
  <c r="CR422" i="12"/>
  <c r="DY422" i="12"/>
  <c r="BZ422" i="12"/>
  <c r="DL422" i="12"/>
  <c r="BW422" i="12"/>
  <c r="CC422" i="12"/>
  <c r="CA422" i="12"/>
  <c r="DM422" i="12"/>
  <c r="BX422" i="12"/>
  <c r="DB422" i="12"/>
  <c r="DH422" i="12"/>
  <c r="CZ422" i="12"/>
  <c r="BS422" i="12"/>
  <c r="DE422" i="12"/>
  <c r="DS422" i="12"/>
  <c r="CD422" i="12"/>
  <c r="CB422" i="12"/>
  <c r="CF422" i="12"/>
  <c r="CX422" i="12"/>
  <c r="DR422" i="12"/>
  <c r="DO422" i="12"/>
  <c r="DK422" i="12"/>
  <c r="DG422" i="12"/>
  <c r="DD422" i="12"/>
  <c r="DW422" i="12"/>
  <c r="DJ422" i="12"/>
  <c r="BR422" i="12"/>
  <c r="BV422" i="12"/>
  <c r="CW422" i="12"/>
  <c r="BT422" i="12"/>
  <c r="CT422" i="12"/>
  <c r="DV422" i="12"/>
  <c r="BU422" i="12"/>
  <c r="BY422" i="12"/>
  <c r="DP422" i="12"/>
  <c r="CQ422" i="12"/>
  <c r="CP422" i="12"/>
  <c r="CO422" i="12"/>
  <c r="CN422" i="12"/>
  <c r="CM422" i="12"/>
  <c r="CL422" i="12"/>
  <c r="CK422" i="12"/>
  <c r="CJ422" i="12"/>
  <c r="CI422" i="12"/>
  <c r="DZ369" i="12"/>
  <c r="CN427" i="12"/>
  <c r="DC427" i="12"/>
  <c r="DE427" i="12"/>
  <c r="DB427" i="12"/>
  <c r="CY427" i="12"/>
  <c r="CX427" i="12"/>
  <c r="DA427" i="12"/>
  <c r="DS427" i="12"/>
  <c r="DX427" i="12"/>
  <c r="DG427" i="12"/>
  <c r="BR427" i="12"/>
  <c r="DM427" i="12"/>
  <c r="DK427" i="12"/>
  <c r="DP427" i="12"/>
  <c r="CI427" i="12"/>
  <c r="BY427" i="12"/>
  <c r="CG427" i="12"/>
  <c r="DD427" i="12"/>
  <c r="CE427" i="12"/>
  <c r="DH427" i="12"/>
  <c r="CA427" i="12"/>
  <c r="BU427" i="12"/>
  <c r="DI427" i="12"/>
  <c r="BW427" i="12"/>
  <c r="CJ427" i="12"/>
  <c r="BS427" i="12"/>
  <c r="BQ427" i="12"/>
  <c r="CC427" i="12"/>
  <c r="DL427" i="12"/>
  <c r="DJ427" i="12"/>
  <c r="BT427" i="12"/>
  <c r="DN427" i="12"/>
  <c r="DU427" i="12"/>
  <c r="CW427" i="12"/>
  <c r="DF427" i="12"/>
  <c r="CF427" i="12"/>
  <c r="CD427" i="12"/>
  <c r="DW427" i="12"/>
  <c r="CH427" i="12"/>
  <c r="DQ427" i="12"/>
  <c r="BV427" i="12"/>
  <c r="CZ427" i="12"/>
  <c r="DO427" i="12"/>
  <c r="CB427" i="12"/>
  <c r="DV427" i="12"/>
  <c r="BZ427" i="12"/>
  <c r="DR427" i="12"/>
  <c r="DT427" i="12"/>
  <c r="DY427" i="12"/>
  <c r="BX427" i="12"/>
  <c r="CK427" i="12"/>
  <c r="CV427" i="12"/>
  <c r="CU427" i="12"/>
  <c r="CT427" i="12"/>
  <c r="CS427" i="12"/>
  <c r="CR427" i="12"/>
  <c r="CQ427" i="12"/>
  <c r="CP427" i="12"/>
  <c r="CO427" i="12"/>
  <c r="CK412" i="12"/>
  <c r="CJ412" i="12"/>
  <c r="CQ412" i="12"/>
  <c r="CI412" i="12"/>
  <c r="CL412" i="12"/>
  <c r="CO412" i="12"/>
  <c r="CN412" i="12"/>
  <c r="CM412" i="12"/>
  <c r="DF412" i="12"/>
  <c r="DT412" i="12"/>
  <c r="DW412" i="12"/>
  <c r="CX412" i="12"/>
  <c r="DO412" i="12"/>
  <c r="BR412" i="12"/>
  <c r="DD412" i="12"/>
  <c r="BS412" i="12"/>
  <c r="DE412" i="12"/>
  <c r="DV412" i="12"/>
  <c r="DL412" i="12"/>
  <c r="DB412" i="12"/>
  <c r="BU412" i="12"/>
  <c r="CH412" i="12"/>
  <c r="CY412" i="12"/>
  <c r="DP412" i="12"/>
  <c r="DG412" i="12"/>
  <c r="CV412" i="12"/>
  <c r="CT412" i="12"/>
  <c r="DX412" i="12"/>
  <c r="DS412" i="12"/>
  <c r="BV412" i="12"/>
  <c r="DJ412" i="12"/>
  <c r="DN412" i="12"/>
  <c r="DK412" i="12"/>
  <c r="DY412" i="12"/>
  <c r="DH412" i="12"/>
  <c r="CS412" i="12"/>
  <c r="DU412" i="12"/>
  <c r="DC412" i="12"/>
  <c r="DQ412" i="12"/>
  <c r="CZ412" i="12"/>
  <c r="DM412" i="12"/>
  <c r="CU412" i="12"/>
  <c r="DI412" i="12"/>
  <c r="CR412" i="12"/>
  <c r="CP412" i="12"/>
  <c r="CW412" i="12"/>
  <c r="DR412" i="12"/>
  <c r="DA412" i="12"/>
  <c r="BT412" i="12"/>
  <c r="BQ412" i="12"/>
  <c r="CG412" i="12"/>
  <c r="CF412" i="12"/>
  <c r="CE412" i="12"/>
  <c r="CD412" i="12"/>
  <c r="CC412" i="12"/>
  <c r="CB412" i="12"/>
  <c r="CA412" i="12"/>
  <c r="BZ412" i="12"/>
  <c r="BY412" i="12"/>
  <c r="BR406" i="12"/>
  <c r="BM487" i="12"/>
  <c r="CH487" i="12" s="1"/>
  <c r="DE444" i="12"/>
  <c r="DQ444" i="12"/>
  <c r="DR444" i="12"/>
  <c r="DS444" i="12"/>
  <c r="DV444" i="12"/>
  <c r="DW444" i="12"/>
  <c r="CE444" i="12"/>
  <c r="CZ444" i="12"/>
  <c r="CB444" i="12"/>
  <c r="CI444" i="12"/>
  <c r="CG444" i="12"/>
  <c r="DU444" i="12"/>
  <c r="DY444" i="12"/>
  <c r="CW444" i="12"/>
  <c r="DT444" i="12"/>
  <c r="CM444" i="12"/>
  <c r="BW444" i="12"/>
  <c r="CP444" i="12"/>
  <c r="BR444" i="12"/>
  <c r="BY444" i="12"/>
  <c r="BV444" i="12"/>
  <c r="DP444" i="12"/>
  <c r="DX444" i="12"/>
  <c r="CY444" i="12"/>
  <c r="CJ444" i="12"/>
  <c r="BU444" i="12"/>
  <c r="DA444" i="12"/>
  <c r="CO444" i="12"/>
  <c r="CL444" i="12"/>
  <c r="CR444" i="12"/>
  <c r="CF444" i="12"/>
  <c r="CT444" i="12"/>
  <c r="CS444" i="12"/>
  <c r="CD444" i="12"/>
  <c r="CA444" i="12"/>
  <c r="CH444" i="12"/>
  <c r="BZ444" i="12"/>
  <c r="DO444" i="12"/>
  <c r="CQ444" i="12"/>
  <c r="CK444" i="12"/>
  <c r="BS444" i="12"/>
  <c r="BQ444" i="12"/>
  <c r="DZ444" i="12" s="1"/>
  <c r="BX444" i="12"/>
  <c r="BT444" i="12"/>
  <c r="CU444" i="12"/>
  <c r="CC444" i="12"/>
  <c r="CX444" i="12"/>
  <c r="CV444" i="12"/>
  <c r="DB444" i="12"/>
  <c r="DN444" i="12"/>
  <c r="CN444" i="12"/>
  <c r="DM444" i="12"/>
  <c r="DL444" i="12"/>
  <c r="DK444" i="12"/>
  <c r="DJ444" i="12"/>
  <c r="DI444" i="12"/>
  <c r="DH444" i="12"/>
  <c r="DG444" i="12"/>
  <c r="DF444" i="12"/>
  <c r="BQ406" i="12"/>
  <c r="CT435" i="12"/>
  <c r="DZ343" i="12"/>
  <c r="CD419" i="12"/>
  <c r="DB440" i="12"/>
  <c r="DQ440" i="12"/>
  <c r="DO440" i="12"/>
  <c r="DN440" i="12"/>
  <c r="BS440" i="12"/>
  <c r="BV440" i="12"/>
  <c r="BZ440" i="12"/>
  <c r="BT440" i="12"/>
  <c r="CF440" i="12"/>
  <c r="CU440" i="12"/>
  <c r="DY440" i="12"/>
  <c r="DU440" i="12"/>
  <c r="CX440" i="12"/>
  <c r="DX440" i="12"/>
  <c r="CM440" i="12"/>
  <c r="CS440" i="12"/>
  <c r="CO440" i="12"/>
  <c r="CH440" i="12"/>
  <c r="CR440" i="12"/>
  <c r="DS440" i="12"/>
  <c r="CQ440" i="12"/>
  <c r="CT440" i="12"/>
  <c r="BU440" i="12"/>
  <c r="CN440" i="12"/>
  <c r="CG440" i="12"/>
  <c r="DJ440" i="12"/>
  <c r="DK440" i="12"/>
  <c r="CI440" i="12"/>
  <c r="CL440" i="12"/>
  <c r="DV440" i="12"/>
  <c r="BX440" i="12"/>
  <c r="BQ440" i="12"/>
  <c r="DZ440" i="12" s="1"/>
  <c r="CP440" i="12"/>
  <c r="DL440" i="12"/>
  <c r="CA440" i="12"/>
  <c r="CB440" i="12"/>
  <c r="DW440" i="12"/>
  <c r="BY440" i="12"/>
  <c r="DT440" i="12"/>
  <c r="CE440" i="12"/>
  <c r="CJ440" i="12"/>
  <c r="DR440" i="12"/>
  <c r="DP440" i="12"/>
  <c r="BW440" i="12"/>
  <c r="BR440" i="12"/>
  <c r="DM440" i="12"/>
  <c r="CD440" i="12"/>
  <c r="CW440" i="12"/>
  <c r="CK440" i="12"/>
  <c r="CV440" i="12"/>
  <c r="CC440" i="12"/>
  <c r="DI440" i="12"/>
  <c r="DH440" i="12"/>
  <c r="DG440" i="12"/>
  <c r="DF440" i="12"/>
  <c r="DE440" i="12"/>
  <c r="DD440" i="12"/>
  <c r="DC440" i="12"/>
  <c r="DA440" i="12"/>
  <c r="BY477" i="12"/>
  <c r="CU436" i="12"/>
  <c r="DZ362" i="12"/>
  <c r="CC417" i="12"/>
  <c r="CM411" i="12"/>
  <c r="CN411" i="12"/>
  <c r="CI411" i="12"/>
  <c r="CH411" i="12"/>
  <c r="CO411" i="12"/>
  <c r="CL411" i="12"/>
  <c r="CJ411" i="12"/>
  <c r="DC411" i="12"/>
  <c r="DI411" i="12"/>
  <c r="CR411" i="12"/>
  <c r="DV411" i="12"/>
  <c r="CW411" i="12"/>
  <c r="CK411" i="12"/>
  <c r="CU411" i="12"/>
  <c r="DA411" i="12"/>
  <c r="BT411" i="12"/>
  <c r="DN411" i="12"/>
  <c r="BQ411" i="12"/>
  <c r="DR411" i="12"/>
  <c r="CS411" i="12"/>
  <c r="DW411" i="12"/>
  <c r="DF411" i="12"/>
  <c r="DT411" i="12"/>
  <c r="CT411" i="12"/>
  <c r="DP411" i="12"/>
  <c r="CY411" i="12"/>
  <c r="DU411" i="12"/>
  <c r="CV411" i="12"/>
  <c r="DS411" i="12"/>
  <c r="DY411" i="12"/>
  <c r="DH411" i="12"/>
  <c r="CQ411" i="12"/>
  <c r="DM411" i="12"/>
  <c r="DO411" i="12"/>
  <c r="CG411" i="12"/>
  <c r="DJ411" i="12"/>
  <c r="DK411" i="12"/>
  <c r="DG411" i="12"/>
  <c r="BS411" i="12"/>
  <c r="DB411" i="12"/>
  <c r="CX411" i="12"/>
  <c r="CP411" i="12"/>
  <c r="DD411" i="12"/>
  <c r="DQ411" i="12"/>
  <c r="BR411" i="12"/>
  <c r="CZ411" i="12"/>
  <c r="BU411" i="12"/>
  <c r="DE411" i="12"/>
  <c r="DX411" i="12"/>
  <c r="DL411" i="12"/>
  <c r="CF411" i="12"/>
  <c r="CE411" i="12"/>
  <c r="CD411" i="12"/>
  <c r="CC411" i="12"/>
  <c r="CB411" i="12"/>
  <c r="CA411" i="12"/>
  <c r="BZ411" i="12"/>
  <c r="BY411" i="12"/>
  <c r="BX411" i="12"/>
  <c r="BM482" i="12"/>
  <c r="CD482" i="12" s="1"/>
  <c r="BM489" i="12"/>
  <c r="CJ489" i="12" s="1"/>
  <c r="BM505" i="12"/>
  <c r="CZ505" i="12" s="1"/>
  <c r="BM478" i="12"/>
  <c r="BY478" i="12" s="1"/>
  <c r="BM497" i="12"/>
  <c r="DZ372" i="12"/>
  <c r="BR407" i="12"/>
  <c r="CJ405" i="12"/>
  <c r="CD405" i="12"/>
  <c r="CB405" i="12"/>
  <c r="CF405" i="12"/>
  <c r="CG405" i="12"/>
  <c r="CI405" i="12"/>
  <c r="DK405" i="12"/>
  <c r="CL405" i="12"/>
  <c r="DO405" i="12"/>
  <c r="CP405" i="12"/>
  <c r="DX405" i="12"/>
  <c r="CA405" i="12"/>
  <c r="DC405" i="12"/>
  <c r="DY405" i="12"/>
  <c r="DG405" i="12"/>
  <c r="DU405" i="12"/>
  <c r="CR405" i="12"/>
  <c r="CH405" i="12"/>
  <c r="CU405" i="12"/>
  <c r="DQ405" i="12"/>
  <c r="CY405" i="12"/>
  <c r="DM405" i="12"/>
  <c r="DT405" i="12"/>
  <c r="CM405" i="12"/>
  <c r="DI405" i="12"/>
  <c r="CQ405" i="12"/>
  <c r="DE405" i="12"/>
  <c r="CN405" i="12"/>
  <c r="DJ405" i="12"/>
  <c r="CS405" i="12"/>
  <c r="DN405" i="12"/>
  <c r="CO405" i="12"/>
  <c r="DL405" i="12"/>
  <c r="DB405" i="12"/>
  <c r="CK405" i="12"/>
  <c r="DF405" i="12"/>
  <c r="CZ405" i="12"/>
  <c r="DH405" i="12"/>
  <c r="CE405" i="12"/>
  <c r="CW405" i="12"/>
  <c r="DS405" i="12"/>
  <c r="CV405" i="12"/>
  <c r="DP405" i="12"/>
  <c r="DR405" i="12"/>
  <c r="CT405" i="12"/>
  <c r="DD405" i="12"/>
  <c r="CC405" i="12"/>
  <c r="CX405" i="12"/>
  <c r="DA405" i="12"/>
  <c r="DW405" i="12"/>
  <c r="DV405" i="12"/>
  <c r="BZ405" i="12"/>
  <c r="BY405" i="12"/>
  <c r="BX405" i="12"/>
  <c r="BW405" i="12"/>
  <c r="BV405" i="12"/>
  <c r="BU405" i="12"/>
  <c r="BT405" i="12"/>
  <c r="BS405" i="12"/>
  <c r="BR405" i="12"/>
  <c r="DZ358" i="12"/>
  <c r="DZ364" i="12"/>
  <c r="BT408" i="12"/>
  <c r="DF429" i="12"/>
  <c r="DB429" i="12"/>
  <c r="DE429" i="12"/>
  <c r="DA429" i="12"/>
  <c r="DC429" i="12"/>
  <c r="DD429" i="12"/>
  <c r="DS429" i="12"/>
  <c r="CD429" i="12"/>
  <c r="DO429" i="12"/>
  <c r="BR429" i="12"/>
  <c r="DI429" i="12"/>
  <c r="DH429" i="12"/>
  <c r="DK429" i="12"/>
  <c r="BV429" i="12"/>
  <c r="CI429" i="12"/>
  <c r="BQ429" i="12"/>
  <c r="CC429" i="12"/>
  <c r="CM429" i="12"/>
  <c r="DX429" i="12"/>
  <c r="CA429" i="12"/>
  <c r="DY429" i="12"/>
  <c r="BY429" i="12"/>
  <c r="CE429" i="12"/>
  <c r="DP429" i="12"/>
  <c r="BS429" i="12"/>
  <c r="DU429" i="12"/>
  <c r="BU429" i="12"/>
  <c r="DL429" i="12"/>
  <c r="DR429" i="12"/>
  <c r="CB429" i="12"/>
  <c r="DN429" i="12"/>
  <c r="CK429" i="12"/>
  <c r="CY429" i="12"/>
  <c r="CF429" i="12"/>
  <c r="DJ429" i="12"/>
  <c r="BT429" i="12"/>
  <c r="CH429" i="12"/>
  <c r="DM429" i="12"/>
  <c r="CJ429" i="12"/>
  <c r="DV429" i="12"/>
  <c r="DW429" i="12"/>
  <c r="BZ429" i="12"/>
  <c r="CZ429" i="12"/>
  <c r="DT429" i="12"/>
  <c r="DQ429" i="12"/>
  <c r="DG429" i="12"/>
  <c r="BX429" i="12"/>
  <c r="CG429" i="12"/>
  <c r="CL429" i="12"/>
  <c r="BW429" i="12"/>
  <c r="CX429" i="12"/>
  <c r="CW429" i="12"/>
  <c r="CV429" i="12"/>
  <c r="CU429" i="12"/>
  <c r="CT429" i="12"/>
  <c r="CS429" i="12"/>
  <c r="CR429" i="12"/>
  <c r="CQ429" i="12"/>
  <c r="CP429" i="12"/>
  <c r="CH420" i="12"/>
  <c r="CT420" i="12"/>
  <c r="CQ420" i="12"/>
  <c r="CW420" i="12"/>
  <c r="CY420" i="12"/>
  <c r="CV420" i="12"/>
  <c r="DN420" i="12"/>
  <c r="BQ420" i="12"/>
  <c r="BW420" i="12"/>
  <c r="DI420" i="12"/>
  <c r="CB420" i="12"/>
  <c r="DW420" i="12"/>
  <c r="DJ420" i="12"/>
  <c r="CP420" i="12"/>
  <c r="DF420" i="12"/>
  <c r="DT420" i="12"/>
  <c r="DR420" i="12"/>
  <c r="DA420" i="12"/>
  <c r="BT420" i="12"/>
  <c r="BZ420" i="12"/>
  <c r="CC420" i="12"/>
  <c r="BY420" i="12"/>
  <c r="DL420" i="12"/>
  <c r="DC420" i="12"/>
  <c r="DO420" i="12"/>
  <c r="BR420" i="12"/>
  <c r="DD420" i="12"/>
  <c r="DB420" i="12"/>
  <c r="BU420" i="12"/>
  <c r="DV420" i="12"/>
  <c r="CU420" i="12"/>
  <c r="CR420" i="12"/>
  <c r="CS420" i="12"/>
  <c r="DG420" i="12"/>
  <c r="DU420" i="12"/>
  <c r="BX420" i="12"/>
  <c r="CD420" i="12"/>
  <c r="DX420" i="12"/>
  <c r="DQ420" i="12"/>
  <c r="CX420" i="12"/>
  <c r="CA420" i="12"/>
  <c r="DM420" i="12"/>
  <c r="DS420" i="12"/>
  <c r="BV420" i="12"/>
  <c r="DP420" i="12"/>
  <c r="BS420" i="12"/>
  <c r="DE420" i="12"/>
  <c r="DK420" i="12"/>
  <c r="DY420" i="12"/>
  <c r="DH420" i="12"/>
  <c r="CZ420" i="12"/>
  <c r="CO420" i="12"/>
  <c r="CN420" i="12"/>
  <c r="CM420" i="12"/>
  <c r="CL420" i="12"/>
  <c r="CK420" i="12"/>
  <c r="CJ420" i="12"/>
  <c r="CI420" i="12"/>
  <c r="CG420" i="12"/>
  <c r="DZ355" i="12"/>
  <c r="DD444" i="12"/>
  <c r="AQ26" i="22" l="1"/>
  <c r="CD26" i="20"/>
  <c r="AT23" i="22"/>
  <c r="CG23" i="20"/>
  <c r="AN29" i="22"/>
  <c r="CA29" i="20"/>
  <c r="AP27" i="22"/>
  <c r="CC27" i="20"/>
  <c r="AS24" i="22"/>
  <c r="CF24" i="20"/>
  <c r="AO28" i="22"/>
  <c r="CB28" i="20"/>
  <c r="X25" i="22"/>
  <c r="R4" i="35"/>
  <c r="BK25" i="20"/>
  <c r="AF19" i="22"/>
  <c r="Z5" i="34"/>
  <c r="BS19" i="20"/>
  <c r="Q21" i="22"/>
  <c r="K7" i="34"/>
  <c r="BD21" i="20"/>
  <c r="AE18" i="22"/>
  <c r="Y4" i="34"/>
  <c r="BR18" i="20"/>
  <c r="AF17" i="22"/>
  <c r="Z3" i="34"/>
  <c r="BS17" i="20"/>
  <c r="AU16" i="22"/>
  <c r="CI16" i="20" s="1"/>
  <c r="CH16" i="20"/>
  <c r="X22" i="22"/>
  <c r="R8" i="34"/>
  <c r="BK22" i="20"/>
  <c r="Z20" i="22"/>
  <c r="T6" i="34"/>
  <c r="BM20" i="20"/>
  <c r="Z6" i="33"/>
  <c r="BS13" i="20"/>
  <c r="F6" i="33"/>
  <c r="AY13" i="20"/>
  <c r="N6" i="33"/>
  <c r="BG13" i="20"/>
  <c r="L6" i="33"/>
  <c r="BE13" i="20"/>
  <c r="T6" i="33"/>
  <c r="BM13" i="20"/>
  <c r="Q6" i="33"/>
  <c r="BJ13" i="20"/>
  <c r="D6" i="33"/>
  <c r="AW13" i="20"/>
  <c r="AN11" i="22"/>
  <c r="CA11" i="20"/>
  <c r="X6" i="33"/>
  <c r="BQ13" i="20"/>
  <c r="M6" i="33"/>
  <c r="BF13" i="20"/>
  <c r="Y6" i="33"/>
  <c r="BR13" i="20"/>
  <c r="AD6" i="33"/>
  <c r="BW13" i="20"/>
  <c r="S6" i="33"/>
  <c r="BL13" i="20"/>
  <c r="AM12" i="22"/>
  <c r="BZ12" i="20"/>
  <c r="AP9" i="22"/>
  <c r="CC9" i="20"/>
  <c r="B6" i="33"/>
  <c r="AU13" i="20"/>
  <c r="AX70" i="20" s="1"/>
  <c r="AX116" i="20" s="1"/>
  <c r="P6" i="33"/>
  <c r="BI13" i="20"/>
  <c r="K6" i="33"/>
  <c r="BD13" i="20"/>
  <c r="G6" i="33"/>
  <c r="AZ13" i="20"/>
  <c r="R6" i="33"/>
  <c r="BK13" i="20"/>
  <c r="AA6" i="33"/>
  <c r="BT13" i="20"/>
  <c r="AC6" i="33"/>
  <c r="BV13" i="20"/>
  <c r="I6" i="33"/>
  <c r="BB13" i="20"/>
  <c r="J6" i="33"/>
  <c r="BC13" i="20"/>
  <c r="AL13" i="22"/>
  <c r="AF6" i="33"/>
  <c r="BY13" i="20"/>
  <c r="BF70" i="20" s="1"/>
  <c r="BF116" i="20" s="1"/>
  <c r="AB6" i="33"/>
  <c r="BU13" i="20"/>
  <c r="V6" i="33"/>
  <c r="BO13" i="20"/>
  <c r="H6" i="33"/>
  <c r="BA13" i="20"/>
  <c r="C6" i="33"/>
  <c r="AV13" i="20"/>
  <c r="AO10" i="22"/>
  <c r="CB10" i="20"/>
  <c r="W6" i="33"/>
  <c r="BP13" i="20"/>
  <c r="AE6" i="33"/>
  <c r="BX13" i="20"/>
  <c r="O6" i="33"/>
  <c r="BH13" i="20"/>
  <c r="E6" i="33"/>
  <c r="AX13" i="20"/>
  <c r="U6" i="33"/>
  <c r="BN13" i="20"/>
  <c r="AT5" i="22"/>
  <c r="CG5" i="20"/>
  <c r="AU4" i="22"/>
  <c r="CI4" i="20" s="1"/>
  <c r="CH4" i="20"/>
  <c r="AR7" i="22"/>
  <c r="CE7" i="20"/>
  <c r="AQ8" i="22"/>
  <c r="CD8" i="20"/>
  <c r="AS6" i="22"/>
  <c r="CF6" i="20"/>
  <c r="AU14" i="9"/>
  <c r="CO493" i="12"/>
  <c r="CJ488" i="12"/>
  <c r="CM491" i="12"/>
  <c r="AD14" i="9"/>
  <c r="AC14" i="22" s="1"/>
  <c r="DZ428" i="12"/>
  <c r="CX502" i="12"/>
  <c r="BR470" i="12"/>
  <c r="CR496" i="12"/>
  <c r="DC507" i="12"/>
  <c r="BW475" i="12"/>
  <c r="AV14" i="9"/>
  <c r="DB506" i="12"/>
  <c r="R14" i="9"/>
  <c r="Q14" i="22" s="1"/>
  <c r="AS14" i="9"/>
  <c r="BU474" i="12"/>
  <c r="CW501" i="12"/>
  <c r="AH14" i="9"/>
  <c r="AG14" i="22" s="1"/>
  <c r="AE14" i="9"/>
  <c r="AD14" i="22" s="1"/>
  <c r="Z14" i="9"/>
  <c r="Y14" i="22" s="1"/>
  <c r="AM14" i="9"/>
  <c r="CD483" i="12"/>
  <c r="L14" i="9"/>
  <c r="K14" i="22" s="1"/>
  <c r="AO14" i="9"/>
  <c r="CC482" i="12"/>
  <c r="CY503" i="12"/>
  <c r="N14" i="9"/>
  <c r="M14" i="22" s="1"/>
  <c r="AG14" i="9"/>
  <c r="AF14" i="22" s="1"/>
  <c r="AP14" i="9"/>
  <c r="AB14" i="9"/>
  <c r="AA14" i="22" s="1"/>
  <c r="Y14" i="9"/>
  <c r="X14" i="22" s="1"/>
  <c r="P14" i="9"/>
  <c r="O14" i="22" s="1"/>
  <c r="AA14" i="9"/>
  <c r="Z14" i="22" s="1"/>
  <c r="AT14" i="9"/>
  <c r="X14" i="9"/>
  <c r="W14" i="22" s="1"/>
  <c r="W14" i="9"/>
  <c r="V14" i="22" s="1"/>
  <c r="AN14" i="9"/>
  <c r="T14" i="9"/>
  <c r="S14" i="22" s="1"/>
  <c r="Q14" i="9"/>
  <c r="P14" i="22" s="1"/>
  <c r="AF14" i="9"/>
  <c r="AE14" i="22" s="1"/>
  <c r="J14" i="9"/>
  <c r="I14" i="22" s="1"/>
  <c r="AI14" i="9"/>
  <c r="AH14" i="22" s="1"/>
  <c r="AR14" i="9"/>
  <c r="AJ14" i="9"/>
  <c r="AI14" i="22" s="1"/>
  <c r="AQ14" i="9"/>
  <c r="K14" i="9"/>
  <c r="J14" i="22" s="1"/>
  <c r="M14" i="9"/>
  <c r="L14" i="22" s="1"/>
  <c r="O14" i="9"/>
  <c r="N14" i="22" s="1"/>
  <c r="V14" i="9"/>
  <c r="U14" i="22" s="1"/>
  <c r="S14" i="9"/>
  <c r="R14" i="22" s="1"/>
  <c r="AC14" i="9"/>
  <c r="AB14" i="22" s="1"/>
  <c r="CP495" i="12"/>
  <c r="DE505" i="12"/>
  <c r="DT505" i="12"/>
  <c r="DO505" i="12"/>
  <c r="DL505" i="12"/>
  <c r="CH505" i="12"/>
  <c r="CM505" i="12"/>
  <c r="CR505" i="12"/>
  <c r="CK505" i="12"/>
  <c r="DW505" i="12"/>
  <c r="DN505" i="12"/>
  <c r="BR505" i="12"/>
  <c r="DY505" i="12"/>
  <c r="BZ505" i="12"/>
  <c r="CE505" i="12"/>
  <c r="CJ505" i="12"/>
  <c r="BQ505" i="12"/>
  <c r="DZ505" i="12" s="1"/>
  <c r="CW505" i="12"/>
  <c r="DK505" i="12"/>
  <c r="BW505" i="12"/>
  <c r="CB505" i="12"/>
  <c r="CO505" i="12"/>
  <c r="DP505" i="12"/>
  <c r="CV505" i="12"/>
  <c r="CT505" i="12"/>
  <c r="BT505" i="12"/>
  <c r="CI505" i="12"/>
  <c r="CG505" i="12"/>
  <c r="DM505" i="12"/>
  <c r="CN505" i="12"/>
  <c r="CL505" i="12"/>
  <c r="CS505" i="12"/>
  <c r="DU505" i="12"/>
  <c r="BS505" i="12"/>
  <c r="DR505" i="12"/>
  <c r="DV505" i="12"/>
  <c r="CF505" i="12"/>
  <c r="CD505" i="12"/>
  <c r="BY505" i="12"/>
  <c r="CY505" i="12"/>
  <c r="DS505" i="12"/>
  <c r="CP505" i="12"/>
  <c r="DX505" i="12"/>
  <c r="CA505" i="12"/>
  <c r="CX505" i="12"/>
  <c r="BX505" i="12"/>
  <c r="BV505" i="12"/>
  <c r="CQ505" i="12"/>
  <c r="CC505" i="12"/>
  <c r="DQ505" i="12"/>
  <c r="CU505" i="12"/>
  <c r="BU505" i="12"/>
  <c r="DJ505" i="12"/>
  <c r="DI505" i="12"/>
  <c r="DH505" i="12"/>
  <c r="DG505" i="12"/>
  <c r="DF505" i="12"/>
  <c r="DD505" i="12"/>
  <c r="DC505" i="12"/>
  <c r="DB505" i="12"/>
  <c r="DZ427" i="12"/>
  <c r="CY504" i="12"/>
  <c r="DS504" i="12"/>
  <c r="DM504" i="12"/>
  <c r="CD504" i="12"/>
  <c r="CQ504" i="12"/>
  <c r="BZ504" i="12"/>
  <c r="BW504" i="12"/>
  <c r="DU504" i="12"/>
  <c r="DJ504" i="12"/>
  <c r="CA504" i="12"/>
  <c r="DT504" i="12"/>
  <c r="BV504" i="12"/>
  <c r="CI504" i="12"/>
  <c r="BR504" i="12"/>
  <c r="CO504" i="12"/>
  <c r="BY504" i="12"/>
  <c r="DQ504" i="12"/>
  <c r="DX504" i="12"/>
  <c r="BQ504" i="12"/>
  <c r="DZ504" i="12" s="1"/>
  <c r="DL504" i="12"/>
  <c r="DR504" i="12"/>
  <c r="BU504" i="12"/>
  <c r="CR504" i="12"/>
  <c r="BS504" i="12"/>
  <c r="CV504" i="12"/>
  <c r="CK504" i="12"/>
  <c r="CW504" i="12"/>
  <c r="DN504" i="12"/>
  <c r="CJ504" i="12"/>
  <c r="DV504" i="12"/>
  <c r="CN504" i="12"/>
  <c r="DY504" i="12"/>
  <c r="CM504" i="12"/>
  <c r="CB504" i="12"/>
  <c r="CX504" i="12"/>
  <c r="CF504" i="12"/>
  <c r="CG504" i="12"/>
  <c r="CC504" i="12"/>
  <c r="DK504" i="12"/>
  <c r="DW504" i="12"/>
  <c r="CS504" i="12"/>
  <c r="CT504" i="12"/>
  <c r="BT504" i="12"/>
  <c r="CP504" i="12"/>
  <c r="BX504" i="12"/>
  <c r="CU504" i="12"/>
  <c r="DO504" i="12"/>
  <c r="CL504" i="12"/>
  <c r="CH504" i="12"/>
  <c r="CE504" i="12"/>
  <c r="DP504" i="12"/>
  <c r="DI504" i="12"/>
  <c r="DH504" i="12"/>
  <c r="DG504" i="12"/>
  <c r="DF504" i="12"/>
  <c r="DE504" i="12"/>
  <c r="DD504" i="12"/>
  <c r="DC504" i="12"/>
  <c r="DB504" i="12"/>
  <c r="DA504" i="12"/>
  <c r="DZ417" i="12"/>
  <c r="DF496" i="12"/>
  <c r="DG496" i="12"/>
  <c r="DI496" i="12"/>
  <c r="DE496" i="12"/>
  <c r="DD496" i="12"/>
  <c r="DK496" i="12"/>
  <c r="CL496" i="12"/>
  <c r="DV496" i="12"/>
  <c r="BQ496" i="12"/>
  <c r="DY496" i="12"/>
  <c r="BY496" i="12"/>
  <c r="DJ496" i="12"/>
  <c r="BV496" i="12"/>
  <c r="BS496" i="12"/>
  <c r="DM496" i="12"/>
  <c r="DW496" i="12"/>
  <c r="DH496" i="12"/>
  <c r="CD496" i="12"/>
  <c r="DN496" i="12"/>
  <c r="DO496" i="12"/>
  <c r="CK496" i="12"/>
  <c r="CI496" i="12"/>
  <c r="DB496" i="12"/>
  <c r="CP496" i="12"/>
  <c r="CO496" i="12"/>
  <c r="BX496" i="12"/>
  <c r="DX496" i="12"/>
  <c r="CH496" i="12"/>
  <c r="CC496" i="12"/>
  <c r="DU496" i="12"/>
  <c r="BU496" i="12"/>
  <c r="DP496" i="12"/>
  <c r="BZ496" i="12"/>
  <c r="CG496" i="12"/>
  <c r="CJ496" i="12"/>
  <c r="BR496" i="12"/>
  <c r="CN496" i="12"/>
  <c r="DT496" i="12"/>
  <c r="CM496" i="12"/>
  <c r="DC496" i="12"/>
  <c r="DR496" i="12"/>
  <c r="CE496" i="12"/>
  <c r="DS496" i="12"/>
  <c r="CB496" i="12"/>
  <c r="DQ496" i="12"/>
  <c r="CA496" i="12"/>
  <c r="CF496" i="12"/>
  <c r="DL496" i="12"/>
  <c r="BT496" i="12"/>
  <c r="BW496" i="12"/>
  <c r="DA496" i="12"/>
  <c r="CZ496" i="12"/>
  <c r="CY496" i="12"/>
  <c r="CX496" i="12"/>
  <c r="CW496" i="12"/>
  <c r="CV496" i="12"/>
  <c r="CU496" i="12"/>
  <c r="CT496" i="12"/>
  <c r="CS496" i="12"/>
  <c r="DZ407" i="12"/>
  <c r="CH485" i="12"/>
  <c r="CR485" i="12"/>
  <c r="DW485" i="12"/>
  <c r="BY485" i="12"/>
  <c r="DC485" i="12"/>
  <c r="BU485" i="12"/>
  <c r="DJ485" i="12"/>
  <c r="CT485" i="12"/>
  <c r="DT485" i="12"/>
  <c r="BR485" i="12"/>
  <c r="CC485" i="12"/>
  <c r="DO485" i="12"/>
  <c r="BQ485" i="12"/>
  <c r="CE485" i="12"/>
  <c r="DN485" i="12"/>
  <c r="BV485" i="12"/>
  <c r="CQ485" i="12"/>
  <c r="CV485" i="12"/>
  <c r="CZ485" i="12"/>
  <c r="DI485" i="12"/>
  <c r="DG485" i="12"/>
  <c r="BW485" i="12"/>
  <c r="CW485" i="12"/>
  <c r="CA485" i="12"/>
  <c r="DL485" i="12"/>
  <c r="DV485" i="12"/>
  <c r="DB485" i="12"/>
  <c r="BT485" i="12"/>
  <c r="BS485" i="12"/>
  <c r="DD485" i="12"/>
  <c r="DF485" i="12"/>
  <c r="DH485" i="12"/>
  <c r="CY485" i="12"/>
  <c r="DU485" i="12"/>
  <c r="BX485" i="12"/>
  <c r="BZ485" i="12"/>
  <c r="DY485" i="12"/>
  <c r="CD485" i="12"/>
  <c r="CX485" i="12"/>
  <c r="CS485" i="12"/>
  <c r="DK485" i="12"/>
  <c r="DP485" i="12"/>
  <c r="DM485" i="12"/>
  <c r="DS485" i="12"/>
  <c r="DQ485" i="12"/>
  <c r="CB485" i="12"/>
  <c r="DX485" i="12"/>
  <c r="CU485" i="12"/>
  <c r="DE485" i="12"/>
  <c r="DA485" i="12"/>
  <c r="DR485" i="12"/>
  <c r="CP485" i="12"/>
  <c r="CO485" i="12"/>
  <c r="CN485" i="12"/>
  <c r="CM485" i="12"/>
  <c r="CL485" i="12"/>
  <c r="CK485" i="12"/>
  <c r="CJ485" i="12"/>
  <c r="CI485" i="12"/>
  <c r="CU483" i="12"/>
  <c r="CT483" i="12"/>
  <c r="CQ483" i="12"/>
  <c r="CR483" i="12"/>
  <c r="CP483" i="12"/>
  <c r="DW483" i="12"/>
  <c r="DE483" i="12"/>
  <c r="DK483" i="12"/>
  <c r="DV483" i="12"/>
  <c r="DR483" i="12"/>
  <c r="CO483" i="12"/>
  <c r="DG483" i="12"/>
  <c r="BW483" i="12"/>
  <c r="DJ483" i="12"/>
  <c r="CX483" i="12"/>
  <c r="DL483" i="12"/>
  <c r="DH483" i="12"/>
  <c r="DM483" i="12"/>
  <c r="CZ483" i="12"/>
  <c r="DO483" i="12"/>
  <c r="BY483" i="12"/>
  <c r="DC483" i="12"/>
  <c r="DF483" i="12"/>
  <c r="CB483" i="12"/>
  <c r="CW483" i="12"/>
  <c r="BR483" i="12"/>
  <c r="BQ483" i="12"/>
  <c r="BZ483" i="12"/>
  <c r="CA483" i="12"/>
  <c r="BT483" i="12"/>
  <c r="DX483" i="12"/>
  <c r="CY483" i="12"/>
  <c r="DT483" i="12"/>
  <c r="DN483" i="12"/>
  <c r="DQ483" i="12"/>
  <c r="BV483" i="12"/>
  <c r="CS483" i="12"/>
  <c r="BS483" i="12"/>
  <c r="DD483" i="12"/>
  <c r="DY483" i="12"/>
  <c r="DP483" i="12"/>
  <c r="BU483" i="12"/>
  <c r="CC483" i="12"/>
  <c r="CV483" i="12"/>
  <c r="DU483" i="12"/>
  <c r="BX483" i="12"/>
  <c r="DI483" i="12"/>
  <c r="DB483" i="12"/>
  <c r="DA483" i="12"/>
  <c r="DS483" i="12"/>
  <c r="CN483" i="12"/>
  <c r="CM483" i="12"/>
  <c r="CL483" i="12"/>
  <c r="CK483" i="12"/>
  <c r="CJ483" i="12"/>
  <c r="CI483" i="12"/>
  <c r="CH483" i="12"/>
  <c r="CG483" i="12"/>
  <c r="CF483" i="12"/>
  <c r="DZ418" i="12"/>
  <c r="DO506" i="12"/>
  <c r="CR506" i="12"/>
  <c r="CA506" i="12"/>
  <c r="CV506" i="12"/>
  <c r="CM506" i="12"/>
  <c r="CG506" i="12"/>
  <c r="DN506" i="12"/>
  <c r="CB506" i="12"/>
  <c r="CF506" i="12"/>
  <c r="DL506" i="12"/>
  <c r="CP506" i="12"/>
  <c r="CI506" i="12"/>
  <c r="CJ506" i="12"/>
  <c r="BS506" i="12"/>
  <c r="CN506" i="12"/>
  <c r="BQ506" i="12"/>
  <c r="DZ506" i="12" s="1"/>
  <c r="BU506" i="12"/>
  <c r="DU506" i="12"/>
  <c r="CU506" i="12"/>
  <c r="CT506" i="12"/>
  <c r="DV506" i="12"/>
  <c r="CK506" i="12"/>
  <c r="CD506" i="12"/>
  <c r="CO506" i="12"/>
  <c r="CZ506" i="12"/>
  <c r="CW506" i="12"/>
  <c r="DM506" i="12"/>
  <c r="DR506" i="12"/>
  <c r="CL506" i="12"/>
  <c r="BT506" i="12"/>
  <c r="CX506" i="12"/>
  <c r="BX506" i="12"/>
  <c r="CE506" i="12"/>
  <c r="DT506" i="12"/>
  <c r="DS506" i="12"/>
  <c r="DW506" i="12"/>
  <c r="DP506" i="12"/>
  <c r="BV506" i="12"/>
  <c r="CY506" i="12"/>
  <c r="CH506" i="12"/>
  <c r="BY506" i="12"/>
  <c r="CC506" i="12"/>
  <c r="DQ506" i="12"/>
  <c r="BR506" i="12"/>
  <c r="DX506" i="12"/>
  <c r="CQ506" i="12"/>
  <c r="BZ506" i="12"/>
  <c r="CS506" i="12"/>
  <c r="DY506" i="12"/>
  <c r="BW506" i="12"/>
  <c r="DK506" i="12"/>
  <c r="DJ506" i="12"/>
  <c r="DI506" i="12"/>
  <c r="DH506" i="12"/>
  <c r="DG506" i="12"/>
  <c r="DF506" i="12"/>
  <c r="DE506" i="12"/>
  <c r="DD506" i="12"/>
  <c r="DC506" i="12"/>
  <c r="DZ409" i="12"/>
  <c r="CU498" i="12"/>
  <c r="DF498" i="12"/>
  <c r="DE498" i="12"/>
  <c r="DI498" i="12"/>
  <c r="DK498" i="12"/>
  <c r="DW498" i="12"/>
  <c r="CG498" i="12"/>
  <c r="BT498" i="12"/>
  <c r="CD498" i="12"/>
  <c r="DQ498" i="12"/>
  <c r="DL498" i="12"/>
  <c r="BQ498" i="12"/>
  <c r="DR498" i="12"/>
  <c r="DM498" i="12"/>
  <c r="DO498" i="12"/>
  <c r="BY498" i="12"/>
  <c r="DY498" i="12"/>
  <c r="CP498" i="12"/>
  <c r="DV498" i="12"/>
  <c r="CL498" i="12"/>
  <c r="CQ498" i="12"/>
  <c r="CC498" i="12"/>
  <c r="DH498" i="12"/>
  <c r="CI498" i="12"/>
  <c r="DT498" i="12"/>
  <c r="DS498" i="12"/>
  <c r="CB498" i="12"/>
  <c r="BW498" i="12"/>
  <c r="DX498" i="12"/>
  <c r="CA498" i="12"/>
  <c r="CN498" i="12"/>
  <c r="CM498" i="12"/>
  <c r="DN498" i="12"/>
  <c r="DD498" i="12"/>
  <c r="DP498" i="12"/>
  <c r="BS498" i="12"/>
  <c r="CF498" i="12"/>
  <c r="BZ498" i="12"/>
  <c r="BV498" i="12"/>
  <c r="CJ498" i="12"/>
  <c r="CE498" i="12"/>
  <c r="BR498" i="12"/>
  <c r="DJ498" i="12"/>
  <c r="CR498" i="12"/>
  <c r="DU498" i="12"/>
  <c r="BX498" i="12"/>
  <c r="CK498" i="12"/>
  <c r="BU498" i="12"/>
  <c r="DG498" i="12"/>
  <c r="CO498" i="12"/>
  <c r="CH498" i="12"/>
  <c r="DC498" i="12"/>
  <c r="DB498" i="12"/>
  <c r="DA498" i="12"/>
  <c r="CZ498" i="12"/>
  <c r="CY498" i="12"/>
  <c r="CX498" i="12"/>
  <c r="CW498" i="12"/>
  <c r="CV498" i="12"/>
  <c r="CL471" i="12"/>
  <c r="CI471" i="12"/>
  <c r="CG471" i="12"/>
  <c r="CH471" i="12"/>
  <c r="CF471" i="12"/>
  <c r="CJ471" i="12"/>
  <c r="DD471" i="12"/>
  <c r="DY471" i="12"/>
  <c r="DK471" i="12"/>
  <c r="CY471" i="12"/>
  <c r="BQ471" i="12"/>
  <c r="DZ471" i="12" s="1"/>
  <c r="CU471" i="12"/>
  <c r="DE471" i="12"/>
  <c r="DQ471" i="12"/>
  <c r="CV471" i="12"/>
  <c r="DN471" i="12"/>
  <c r="CW471" i="12"/>
  <c r="DM471" i="12"/>
  <c r="DA471" i="12"/>
  <c r="CD471" i="12"/>
  <c r="DC471" i="12"/>
  <c r="CQ471" i="12"/>
  <c r="CC471" i="12"/>
  <c r="DS471" i="12"/>
  <c r="CN471" i="12"/>
  <c r="DW471" i="12"/>
  <c r="DV471" i="12"/>
  <c r="CR471" i="12"/>
  <c r="CK471" i="12"/>
  <c r="DX471" i="12"/>
  <c r="CS471" i="12"/>
  <c r="DJ471" i="12"/>
  <c r="DG471" i="12"/>
  <c r="DO471" i="12"/>
  <c r="CE471" i="12"/>
  <c r="DP471" i="12"/>
  <c r="CP471" i="12"/>
  <c r="DH471" i="12"/>
  <c r="DI471" i="12"/>
  <c r="DF471" i="12"/>
  <c r="CT471" i="12"/>
  <c r="DB471" i="12"/>
  <c r="DL471" i="12"/>
  <c r="DU471" i="12"/>
  <c r="DT471" i="12"/>
  <c r="CZ471" i="12"/>
  <c r="CX471" i="12"/>
  <c r="CO471" i="12"/>
  <c r="DR471" i="12"/>
  <c r="CM471" i="12"/>
  <c r="CB471" i="12"/>
  <c r="CA471" i="12"/>
  <c r="BZ471" i="12"/>
  <c r="BY471" i="12"/>
  <c r="BX471" i="12"/>
  <c r="BW471" i="12"/>
  <c r="BV471" i="12"/>
  <c r="BU471" i="12"/>
  <c r="BT471" i="12"/>
  <c r="DZ419" i="12"/>
  <c r="DZ420" i="12"/>
  <c r="BZ473" i="12"/>
  <c r="CJ473" i="12"/>
  <c r="DL473" i="12"/>
  <c r="DQ473" i="12"/>
  <c r="DN473" i="12"/>
  <c r="DR473" i="12"/>
  <c r="BR473" i="12"/>
  <c r="CM473" i="12"/>
  <c r="CU473" i="12"/>
  <c r="DJ473" i="12"/>
  <c r="CE473" i="12"/>
  <c r="DV473" i="12"/>
  <c r="CG473" i="12"/>
  <c r="CK473" i="12"/>
  <c r="DT473" i="12"/>
  <c r="DW473" i="12"/>
  <c r="DD473" i="12"/>
  <c r="DF473" i="12"/>
  <c r="CY473" i="12"/>
  <c r="CT473" i="12"/>
  <c r="DE473" i="12"/>
  <c r="DS473" i="12"/>
  <c r="CV473" i="12"/>
  <c r="DM473" i="12"/>
  <c r="CO473" i="12"/>
  <c r="DP473" i="12"/>
  <c r="DG473" i="12"/>
  <c r="DB473" i="12"/>
  <c r="DX473" i="12"/>
  <c r="DO473" i="12"/>
  <c r="CX473" i="12"/>
  <c r="CS473" i="12"/>
  <c r="DY473" i="12"/>
  <c r="CI473" i="12"/>
  <c r="DI473" i="12"/>
  <c r="DH473" i="12"/>
  <c r="DK473" i="12"/>
  <c r="CQ473" i="12"/>
  <c r="DC473" i="12"/>
  <c r="CW473" i="12"/>
  <c r="CH473" i="12"/>
  <c r="CP473" i="12"/>
  <c r="CF473" i="12"/>
  <c r="CN473" i="12"/>
  <c r="CZ473" i="12"/>
  <c r="DA473" i="12"/>
  <c r="DU473" i="12"/>
  <c r="BQ473" i="12"/>
  <c r="DZ473" i="12" s="1"/>
  <c r="BS473" i="12"/>
  <c r="CR473" i="12"/>
  <c r="CL473" i="12"/>
  <c r="CD473" i="12"/>
  <c r="CC473" i="12"/>
  <c r="CB473" i="12"/>
  <c r="CA473" i="12"/>
  <c r="BY473" i="12"/>
  <c r="BX473" i="12"/>
  <c r="BW473" i="12"/>
  <c r="BV473" i="12"/>
  <c r="DZ433" i="12"/>
  <c r="DZ416" i="12"/>
  <c r="BZ478" i="12"/>
  <c r="CK488" i="12"/>
  <c r="CY488" i="12"/>
  <c r="CV488" i="12"/>
  <c r="CZ488" i="12"/>
  <c r="DC488" i="12"/>
  <c r="CX488" i="12"/>
  <c r="DE488" i="12"/>
  <c r="DY488" i="12"/>
  <c r="CB488" i="12"/>
  <c r="BR488" i="12"/>
  <c r="BZ488" i="12"/>
  <c r="DB488" i="12"/>
  <c r="DG488" i="12"/>
  <c r="BX488" i="12"/>
  <c r="CU488" i="12"/>
  <c r="DH488" i="12"/>
  <c r="DL488" i="12"/>
  <c r="DA488" i="12"/>
  <c r="CG488" i="12"/>
  <c r="DQ488" i="12"/>
  <c r="BT488" i="12"/>
  <c r="DD488" i="12"/>
  <c r="DV488" i="12"/>
  <c r="BY488" i="12"/>
  <c r="DW488" i="12"/>
  <c r="CH488" i="12"/>
  <c r="CT488" i="12"/>
  <c r="DS488" i="12"/>
  <c r="CD488" i="12"/>
  <c r="DI488" i="12"/>
  <c r="BV488" i="12"/>
  <c r="BU488" i="12"/>
  <c r="BW488" i="12"/>
  <c r="DJ488" i="12"/>
  <c r="BQ488" i="12"/>
  <c r="CC488" i="12"/>
  <c r="DO488" i="12"/>
  <c r="DT488" i="12"/>
  <c r="DR488" i="12"/>
  <c r="DK488" i="12"/>
  <c r="DX488" i="12"/>
  <c r="CA488" i="12"/>
  <c r="DN488" i="12"/>
  <c r="DF488" i="12"/>
  <c r="CW488" i="12"/>
  <c r="DU488" i="12"/>
  <c r="CE488" i="12"/>
  <c r="DP488" i="12"/>
  <c r="BS488" i="12"/>
  <c r="CF488" i="12"/>
  <c r="DM488" i="12"/>
  <c r="CS488" i="12"/>
  <c r="CR488" i="12"/>
  <c r="CQ488" i="12"/>
  <c r="CP488" i="12"/>
  <c r="CO488" i="12"/>
  <c r="CN488" i="12"/>
  <c r="CM488" i="12"/>
  <c r="CL488" i="12"/>
  <c r="BS472" i="12"/>
  <c r="CE472" i="12"/>
  <c r="DH472" i="12"/>
  <c r="DO472" i="12"/>
  <c r="CX472" i="12"/>
  <c r="DV472" i="12"/>
  <c r="CQ472" i="12"/>
  <c r="CL472" i="12"/>
  <c r="CK472" i="12"/>
  <c r="CG472" i="12"/>
  <c r="CH472" i="12"/>
  <c r="CT472" i="12"/>
  <c r="BQ472" i="12"/>
  <c r="DZ472" i="12" s="1"/>
  <c r="DR472" i="12"/>
  <c r="CM472" i="12"/>
  <c r="CD472" i="12"/>
  <c r="CZ472" i="12"/>
  <c r="DE472" i="12"/>
  <c r="DY472" i="12"/>
  <c r="DC472" i="12"/>
  <c r="DN472" i="12"/>
  <c r="DK472" i="12"/>
  <c r="CR472" i="12"/>
  <c r="DF472" i="12"/>
  <c r="CP472" i="12"/>
  <c r="DT472" i="12"/>
  <c r="DU472" i="12"/>
  <c r="CW472" i="12"/>
  <c r="DS472" i="12"/>
  <c r="CS472" i="12"/>
  <c r="CI472" i="12"/>
  <c r="CF472" i="12"/>
  <c r="DL472" i="12"/>
  <c r="DJ472" i="12"/>
  <c r="DB472" i="12"/>
  <c r="BR472" i="12"/>
  <c r="CJ472" i="12"/>
  <c r="DD472" i="12"/>
  <c r="CY472" i="12"/>
  <c r="DA472" i="12"/>
  <c r="DW472" i="12"/>
  <c r="DQ472" i="12"/>
  <c r="DP472" i="12"/>
  <c r="DM472" i="12"/>
  <c r="DX472" i="12"/>
  <c r="CV472" i="12"/>
  <c r="CO472" i="12"/>
  <c r="DG472" i="12"/>
  <c r="DI472" i="12"/>
  <c r="CN472" i="12"/>
  <c r="CU472" i="12"/>
  <c r="CC472" i="12"/>
  <c r="CB472" i="12"/>
  <c r="CA472" i="12"/>
  <c r="BZ472" i="12"/>
  <c r="BY472" i="12"/>
  <c r="BX472" i="12"/>
  <c r="BW472" i="12"/>
  <c r="BV472" i="12"/>
  <c r="BU472" i="12"/>
  <c r="DZ415" i="12"/>
  <c r="DH500" i="12"/>
  <c r="DL500" i="12"/>
  <c r="DJ500" i="12"/>
  <c r="DM500" i="12"/>
  <c r="DK500" i="12"/>
  <c r="CR500" i="12"/>
  <c r="BS500" i="12"/>
  <c r="CF500" i="12"/>
  <c r="CE500" i="12"/>
  <c r="CH500" i="12"/>
  <c r="CO500" i="12"/>
  <c r="CT500" i="12"/>
  <c r="DN500" i="12"/>
  <c r="DW500" i="12"/>
  <c r="BZ500" i="12"/>
  <c r="CA500" i="12"/>
  <c r="DI500" i="12"/>
  <c r="CJ500" i="12"/>
  <c r="DU500" i="12"/>
  <c r="BX500" i="12"/>
  <c r="DV500" i="12"/>
  <c r="CC500" i="12"/>
  <c r="DS500" i="12"/>
  <c r="DR500" i="12"/>
  <c r="CB500" i="12"/>
  <c r="CD500" i="12"/>
  <c r="BY500" i="12"/>
  <c r="DG500" i="12"/>
  <c r="DP500" i="12"/>
  <c r="BT500" i="12"/>
  <c r="CG500" i="12"/>
  <c r="CM500" i="12"/>
  <c r="BV500" i="12"/>
  <c r="DY500" i="12"/>
  <c r="BW500" i="12"/>
  <c r="CP500" i="12"/>
  <c r="CQ500" i="12"/>
  <c r="BQ500" i="12"/>
  <c r="DQ500" i="12"/>
  <c r="CS500" i="12"/>
  <c r="CL500" i="12"/>
  <c r="CN500" i="12"/>
  <c r="DX500" i="12"/>
  <c r="CI500" i="12"/>
  <c r="DT500" i="12"/>
  <c r="CK500" i="12"/>
  <c r="BR500" i="12"/>
  <c r="DF500" i="12"/>
  <c r="DO500" i="12"/>
  <c r="BU500" i="12"/>
  <c r="DE500" i="12"/>
  <c r="DD500" i="12"/>
  <c r="DC500" i="12"/>
  <c r="DB500" i="12"/>
  <c r="DA500" i="12"/>
  <c r="CZ500" i="12"/>
  <c r="CY500" i="12"/>
  <c r="CX500" i="12"/>
  <c r="CW500" i="12"/>
  <c r="CH475" i="12"/>
  <c r="CL475" i="12"/>
  <c r="CJ475" i="12"/>
  <c r="DD475" i="12"/>
  <c r="DH475" i="12"/>
  <c r="DQ475" i="12"/>
  <c r="DA475" i="12"/>
  <c r="CW475" i="12"/>
  <c r="DR475" i="12"/>
  <c r="CQ475" i="12"/>
  <c r="CO475" i="12"/>
  <c r="DO475" i="12"/>
  <c r="CV475" i="12"/>
  <c r="CZ475" i="12"/>
  <c r="DE475" i="12"/>
  <c r="DU475" i="12"/>
  <c r="DG475" i="12"/>
  <c r="CX475" i="12"/>
  <c r="DS475" i="12"/>
  <c r="CR475" i="12"/>
  <c r="BQ475" i="12"/>
  <c r="DZ475" i="12" s="1"/>
  <c r="CP475" i="12"/>
  <c r="DJ475" i="12"/>
  <c r="BT475" i="12"/>
  <c r="BR475" i="12"/>
  <c r="DW475" i="12"/>
  <c r="DK475" i="12"/>
  <c r="DB475" i="12"/>
  <c r="DY475" i="12"/>
  <c r="CU475" i="12"/>
  <c r="CT475" i="12"/>
  <c r="DF475" i="12"/>
  <c r="DM475" i="12"/>
  <c r="BU475" i="12"/>
  <c r="DN475" i="12"/>
  <c r="CN475" i="12"/>
  <c r="DL475" i="12"/>
  <c r="BS475" i="12"/>
  <c r="DC475" i="12"/>
  <c r="DT475" i="12"/>
  <c r="DX475" i="12"/>
  <c r="CS475" i="12"/>
  <c r="CY475" i="12"/>
  <c r="DI475" i="12"/>
  <c r="CM475" i="12"/>
  <c r="CI475" i="12"/>
  <c r="DP475" i="12"/>
  <c r="DV475" i="12"/>
  <c r="CG475" i="12"/>
  <c r="CK475" i="12"/>
  <c r="CF475" i="12"/>
  <c r="CE475" i="12"/>
  <c r="CD475" i="12"/>
  <c r="CC475" i="12"/>
  <c r="CB475" i="12"/>
  <c r="CA475" i="12"/>
  <c r="BZ475" i="12"/>
  <c r="BY475" i="12"/>
  <c r="BX475" i="12"/>
  <c r="DZ408" i="12"/>
  <c r="DE509" i="12"/>
  <c r="DJ510" i="12"/>
  <c r="DY510" i="12"/>
  <c r="DT510" i="12"/>
  <c r="DU510" i="12"/>
  <c r="DS510" i="12"/>
  <c r="DR510" i="12"/>
  <c r="CD510" i="12"/>
  <c r="CQ510" i="12"/>
  <c r="BR510" i="12"/>
  <c r="CW510" i="12"/>
  <c r="CG510" i="12"/>
  <c r="CZ510" i="12"/>
  <c r="CV510" i="12"/>
  <c r="BQ510" i="12"/>
  <c r="DZ510" i="12" s="1"/>
  <c r="BV510" i="12"/>
  <c r="CI510" i="12"/>
  <c r="DD510" i="12"/>
  <c r="CC510" i="12"/>
  <c r="BY510" i="12"/>
  <c r="DV510" i="12"/>
  <c r="CA510" i="12"/>
  <c r="CS510" i="12"/>
  <c r="CR510" i="12"/>
  <c r="BS510" i="12"/>
  <c r="CN510" i="12"/>
  <c r="BW510" i="12"/>
  <c r="DC510" i="12"/>
  <c r="CJ510" i="12"/>
  <c r="CX510" i="12"/>
  <c r="CF510" i="12"/>
  <c r="CO510" i="12"/>
  <c r="CM510" i="12"/>
  <c r="DW510" i="12"/>
  <c r="DQ510" i="12"/>
  <c r="DB510" i="12"/>
  <c r="CB510" i="12"/>
  <c r="CP510" i="12"/>
  <c r="BX510" i="12"/>
  <c r="BU510" i="12"/>
  <c r="DP510" i="12"/>
  <c r="CL510" i="12"/>
  <c r="BZ510" i="12"/>
  <c r="CU510" i="12"/>
  <c r="CT510" i="12"/>
  <c r="BT510" i="12"/>
  <c r="CH510" i="12"/>
  <c r="DA510" i="12"/>
  <c r="CK510" i="12"/>
  <c r="CY510" i="12"/>
  <c r="CE510" i="12"/>
  <c r="DX510" i="12"/>
  <c r="DO510" i="12"/>
  <c r="DN510" i="12"/>
  <c r="DM510" i="12"/>
  <c r="DL510" i="12"/>
  <c r="DK510" i="12"/>
  <c r="DI510" i="12"/>
  <c r="DH510" i="12"/>
  <c r="DG510" i="12"/>
  <c r="DF510" i="12"/>
  <c r="CR480" i="12"/>
  <c r="CU480" i="12"/>
  <c r="CQ480" i="12"/>
  <c r="CN480" i="12"/>
  <c r="DS480" i="12"/>
  <c r="BU480" i="12"/>
  <c r="CY480" i="12"/>
  <c r="DB480" i="12"/>
  <c r="CW480" i="12"/>
  <c r="DC480" i="12"/>
  <c r="DJ480" i="12"/>
  <c r="DT480" i="12"/>
  <c r="CZ480" i="12"/>
  <c r="BY480" i="12"/>
  <c r="DG480" i="12"/>
  <c r="DK480" i="12"/>
  <c r="DX480" i="12"/>
  <c r="BS480" i="12"/>
  <c r="BX480" i="12"/>
  <c r="DV480" i="12"/>
  <c r="CT480" i="12"/>
  <c r="CL480" i="12"/>
  <c r="DP480" i="12"/>
  <c r="DM480" i="12"/>
  <c r="DY480" i="12"/>
  <c r="DL480" i="12"/>
  <c r="DR480" i="12"/>
  <c r="CS480" i="12"/>
  <c r="CM480" i="12"/>
  <c r="BW480" i="12"/>
  <c r="DH480" i="12"/>
  <c r="BQ480" i="12"/>
  <c r="BR480" i="12"/>
  <c r="DN480" i="12"/>
  <c r="DU480" i="12"/>
  <c r="DA480" i="12"/>
  <c r="DQ480" i="12"/>
  <c r="DW480" i="12"/>
  <c r="DE480" i="12"/>
  <c r="CX480" i="12"/>
  <c r="DF480" i="12"/>
  <c r="CO480" i="12"/>
  <c r="BT480" i="12"/>
  <c r="CP480" i="12"/>
  <c r="DI480" i="12"/>
  <c r="DO480" i="12"/>
  <c r="BZ480" i="12"/>
  <c r="DD480" i="12"/>
  <c r="BV480" i="12"/>
  <c r="CV480" i="12"/>
  <c r="CK480" i="12"/>
  <c r="CJ480" i="12"/>
  <c r="CI480" i="12"/>
  <c r="CH480" i="12"/>
  <c r="CG480" i="12"/>
  <c r="CF480" i="12"/>
  <c r="CE480" i="12"/>
  <c r="CD480" i="12"/>
  <c r="CC480" i="12"/>
  <c r="I14" i="9"/>
  <c r="H14" i="22" s="1"/>
  <c r="DB489" i="12"/>
  <c r="CX489" i="12"/>
  <c r="CW489" i="12"/>
  <c r="DD489" i="12"/>
  <c r="CZ489" i="12"/>
  <c r="DA489" i="12"/>
  <c r="CY489" i="12"/>
  <c r="DY489" i="12"/>
  <c r="CI489" i="12"/>
  <c r="BQ489" i="12"/>
  <c r="BW489" i="12"/>
  <c r="CH489" i="12"/>
  <c r="BS489" i="12"/>
  <c r="BT489" i="12"/>
  <c r="DM489" i="12"/>
  <c r="DV489" i="12"/>
  <c r="DG489" i="12"/>
  <c r="DP489" i="12"/>
  <c r="DQ489" i="12"/>
  <c r="CA489" i="12"/>
  <c r="DT489" i="12"/>
  <c r="DJ489" i="12"/>
  <c r="DR489" i="12"/>
  <c r="CU489" i="12"/>
  <c r="DI489" i="12"/>
  <c r="DL489" i="12"/>
  <c r="BV489" i="12"/>
  <c r="BU489" i="12"/>
  <c r="BX489" i="12"/>
  <c r="CE489" i="12"/>
  <c r="BZ489" i="12"/>
  <c r="CC489" i="12"/>
  <c r="DU489" i="12"/>
  <c r="CF489" i="12"/>
  <c r="DF489" i="12"/>
  <c r="DN489" i="12"/>
  <c r="DC489" i="12"/>
  <c r="DH489" i="12"/>
  <c r="DW489" i="12"/>
  <c r="DE489" i="12"/>
  <c r="DS489" i="12"/>
  <c r="CD489" i="12"/>
  <c r="DX489" i="12"/>
  <c r="CV489" i="12"/>
  <c r="DO489" i="12"/>
  <c r="CG489" i="12"/>
  <c r="DK489" i="12"/>
  <c r="BR489" i="12"/>
  <c r="CB489" i="12"/>
  <c r="BY489" i="12"/>
  <c r="CT489" i="12"/>
  <c r="CS489" i="12"/>
  <c r="CR489" i="12"/>
  <c r="CQ489" i="12"/>
  <c r="CP489" i="12"/>
  <c r="CO489" i="12"/>
  <c r="CN489" i="12"/>
  <c r="CM489" i="12"/>
  <c r="CL489" i="12"/>
  <c r="AL14" i="9"/>
  <c r="AK14" i="22" s="1"/>
  <c r="DZ422" i="12"/>
  <c r="CG481" i="12"/>
  <c r="CR481" i="12"/>
  <c r="CV481" i="12"/>
  <c r="CO481" i="12"/>
  <c r="CP481" i="12"/>
  <c r="DM481" i="12"/>
  <c r="BX481" i="12"/>
  <c r="DQ481" i="12"/>
  <c r="DR481" i="12"/>
  <c r="DY481" i="12"/>
  <c r="DO481" i="12"/>
  <c r="DK481" i="12"/>
  <c r="CQ481" i="12"/>
  <c r="BQ481" i="12"/>
  <c r="DP481" i="12"/>
  <c r="DD481" i="12"/>
  <c r="DW481" i="12"/>
  <c r="DE481" i="12"/>
  <c r="DS481" i="12"/>
  <c r="DA481" i="12"/>
  <c r="BT481" i="12"/>
  <c r="CM481" i="12"/>
  <c r="BU481" i="12"/>
  <c r="BW481" i="12"/>
  <c r="CS481" i="12"/>
  <c r="CW481" i="12"/>
  <c r="CZ481" i="12"/>
  <c r="CY481" i="12"/>
  <c r="CX481" i="12"/>
  <c r="BZ481" i="12"/>
  <c r="DG481" i="12"/>
  <c r="BY481" i="12"/>
  <c r="DC481" i="12"/>
  <c r="DN481" i="12"/>
  <c r="DX481" i="12"/>
  <c r="CU481" i="12"/>
  <c r="CN481" i="12"/>
  <c r="CA481" i="12"/>
  <c r="DT481" i="12"/>
  <c r="DV481" i="12"/>
  <c r="BR481" i="12"/>
  <c r="DJ481" i="12"/>
  <c r="DU481" i="12"/>
  <c r="DI481" i="12"/>
  <c r="CT481" i="12"/>
  <c r="BS481" i="12"/>
  <c r="DL481" i="12"/>
  <c r="DF481" i="12"/>
  <c r="DH481" i="12"/>
  <c r="BV481" i="12"/>
  <c r="DB481" i="12"/>
  <c r="CL481" i="12"/>
  <c r="CK481" i="12"/>
  <c r="CJ481" i="12"/>
  <c r="CI481" i="12"/>
  <c r="CH481" i="12"/>
  <c r="CF481" i="12"/>
  <c r="CE481" i="12"/>
  <c r="CD481" i="12"/>
  <c r="BS471" i="12"/>
  <c r="DZ423" i="12"/>
  <c r="DZ436" i="12"/>
  <c r="DZ414" i="12"/>
  <c r="DZ425" i="12"/>
  <c r="CV500" i="12"/>
  <c r="CP486" i="12"/>
  <c r="CV486" i="12"/>
  <c r="CY486" i="12"/>
  <c r="CT486" i="12"/>
  <c r="CW486" i="12"/>
  <c r="DA486" i="12"/>
  <c r="CU486" i="12"/>
  <c r="CS486" i="12"/>
  <c r="CX486" i="12"/>
  <c r="DK486" i="12"/>
  <c r="BU486" i="12"/>
  <c r="DG486" i="12"/>
  <c r="DJ486" i="12"/>
  <c r="BY486" i="12"/>
  <c r="DP486" i="12"/>
  <c r="DU486" i="12"/>
  <c r="CZ486" i="12"/>
  <c r="CB486" i="12"/>
  <c r="DT486" i="12"/>
  <c r="BQ486" i="12"/>
  <c r="DC486" i="12"/>
  <c r="DX486" i="12"/>
  <c r="CA486" i="12"/>
  <c r="CD486" i="12"/>
  <c r="DE486" i="12"/>
  <c r="BZ486" i="12"/>
  <c r="CE486" i="12"/>
  <c r="BS486" i="12"/>
  <c r="DD486" i="12"/>
  <c r="DB486" i="12"/>
  <c r="DS486" i="12"/>
  <c r="DL486" i="12"/>
  <c r="BW486" i="12"/>
  <c r="DH486" i="12"/>
  <c r="DR486" i="12"/>
  <c r="BX486" i="12"/>
  <c r="CF486" i="12"/>
  <c r="CR486" i="12"/>
  <c r="DY486" i="12"/>
  <c r="DQ486" i="12"/>
  <c r="BT486" i="12"/>
  <c r="BV486" i="12"/>
  <c r="BR486" i="12"/>
  <c r="DV486" i="12"/>
  <c r="DO486" i="12"/>
  <c r="DI486" i="12"/>
  <c r="DW486" i="12"/>
  <c r="DM486" i="12"/>
  <c r="DF486" i="12"/>
  <c r="DN486" i="12"/>
  <c r="CC486" i="12"/>
  <c r="CQ486" i="12"/>
  <c r="CO486" i="12"/>
  <c r="CN486" i="12"/>
  <c r="CM486" i="12"/>
  <c r="CL486" i="12"/>
  <c r="CK486" i="12"/>
  <c r="CJ486" i="12"/>
  <c r="CI486" i="12"/>
  <c r="DZ429" i="12"/>
  <c r="CT487" i="12"/>
  <c r="CV487" i="12"/>
  <c r="CZ487" i="12"/>
  <c r="DB487" i="12"/>
  <c r="CX487" i="12"/>
  <c r="CY487" i="12"/>
  <c r="CW487" i="12"/>
  <c r="DG487" i="12"/>
  <c r="BQ487" i="12"/>
  <c r="DC487" i="12"/>
  <c r="DN487" i="12"/>
  <c r="BZ487" i="12"/>
  <c r="DQ487" i="12"/>
  <c r="DV487" i="12"/>
  <c r="DP487" i="12"/>
  <c r="DO487" i="12"/>
  <c r="CB487" i="12"/>
  <c r="DY487" i="12"/>
  <c r="CA487" i="12"/>
  <c r="DT487" i="12"/>
  <c r="CE487" i="12"/>
  <c r="CD487" i="12"/>
  <c r="CS487" i="12"/>
  <c r="DL487" i="12"/>
  <c r="BW487" i="12"/>
  <c r="CC487" i="12"/>
  <c r="CF487" i="12"/>
  <c r="BR487" i="12"/>
  <c r="BS487" i="12"/>
  <c r="DK487" i="12"/>
  <c r="DI487" i="12"/>
  <c r="DU487" i="12"/>
  <c r="DD487" i="12"/>
  <c r="DH487" i="12"/>
  <c r="BV487" i="12"/>
  <c r="DA487" i="12"/>
  <c r="DM487" i="12"/>
  <c r="CU487" i="12"/>
  <c r="BU487" i="12"/>
  <c r="DE487" i="12"/>
  <c r="BX487" i="12"/>
  <c r="DX487" i="12"/>
  <c r="BT487" i="12"/>
  <c r="DF487" i="12"/>
  <c r="DW487" i="12"/>
  <c r="CG487" i="12"/>
  <c r="DS487" i="12"/>
  <c r="DR487" i="12"/>
  <c r="DJ487" i="12"/>
  <c r="BY487" i="12"/>
  <c r="CR487" i="12"/>
  <c r="CQ487" i="12"/>
  <c r="CP487" i="12"/>
  <c r="CO487" i="12"/>
  <c r="CN487" i="12"/>
  <c r="CM487" i="12"/>
  <c r="CL487" i="12"/>
  <c r="CK487" i="12"/>
  <c r="CJ487" i="12"/>
  <c r="DZ430" i="12"/>
  <c r="DM509" i="12"/>
  <c r="DS509" i="12"/>
  <c r="DT509" i="12"/>
  <c r="CF509" i="12"/>
  <c r="CT509" i="12"/>
  <c r="BT509" i="12"/>
  <c r="BS509" i="12"/>
  <c r="CS509" i="12"/>
  <c r="DC509" i="12"/>
  <c r="CI509" i="12"/>
  <c r="CM509" i="12"/>
  <c r="BQ509" i="12"/>
  <c r="DZ509" i="12" s="1"/>
  <c r="DB509" i="12"/>
  <c r="CX509" i="12"/>
  <c r="BX509" i="12"/>
  <c r="CL509" i="12"/>
  <c r="CY509" i="12"/>
  <c r="DY509" i="12"/>
  <c r="CD509" i="12"/>
  <c r="CZ509" i="12"/>
  <c r="DW509" i="12"/>
  <c r="CP509" i="12"/>
  <c r="CC509" i="12"/>
  <c r="DR509" i="12"/>
  <c r="DX509" i="12"/>
  <c r="CH509" i="12"/>
  <c r="CU509" i="12"/>
  <c r="BV509" i="12"/>
  <c r="CW509" i="12"/>
  <c r="CG509" i="12"/>
  <c r="DP509" i="12"/>
  <c r="DU509" i="12"/>
  <c r="BZ509" i="12"/>
  <c r="CA509" i="12"/>
  <c r="BR509" i="12"/>
  <c r="CE509" i="12"/>
  <c r="CR509" i="12"/>
  <c r="CQ509" i="12"/>
  <c r="BY509" i="12"/>
  <c r="DO509" i="12"/>
  <c r="CN509" i="12"/>
  <c r="CO509" i="12"/>
  <c r="CV509" i="12"/>
  <c r="BW509" i="12"/>
  <c r="CJ509" i="12"/>
  <c r="BU509" i="12"/>
  <c r="CK509" i="12"/>
  <c r="DQ509" i="12"/>
  <c r="DV509" i="12"/>
  <c r="CB509" i="12"/>
  <c r="DA509" i="12"/>
  <c r="DN509" i="12"/>
  <c r="DL509" i="12"/>
  <c r="DK509" i="12"/>
  <c r="DJ509" i="12"/>
  <c r="DI509" i="12"/>
  <c r="DH509" i="12"/>
  <c r="DG509" i="12"/>
  <c r="DF509" i="12"/>
  <c r="CD479" i="12"/>
  <c r="CL479" i="12"/>
  <c r="CQ479" i="12"/>
  <c r="CT479" i="12"/>
  <c r="CR479" i="12"/>
  <c r="CM479" i="12"/>
  <c r="CN479" i="12"/>
  <c r="DE479" i="12"/>
  <c r="CX479" i="12"/>
  <c r="DI479" i="12"/>
  <c r="DN479" i="12"/>
  <c r="DL479" i="12"/>
  <c r="CO479" i="12"/>
  <c r="DT479" i="12"/>
  <c r="DA479" i="12"/>
  <c r="BT479" i="12"/>
  <c r="CW479" i="12"/>
  <c r="BX479" i="12"/>
  <c r="BQ479" i="12"/>
  <c r="DZ479" i="12" s="1"/>
  <c r="BR479" i="12"/>
  <c r="DB479" i="12"/>
  <c r="DW479" i="12"/>
  <c r="DS479" i="12"/>
  <c r="DF479" i="12"/>
  <c r="BU479" i="12"/>
  <c r="DO479" i="12"/>
  <c r="DK479" i="12"/>
  <c r="DH479" i="12"/>
  <c r="DR479" i="12"/>
  <c r="CV479" i="12"/>
  <c r="DG479" i="12"/>
  <c r="DC479" i="12"/>
  <c r="BV479" i="12"/>
  <c r="CZ479" i="12"/>
  <c r="DY479" i="12"/>
  <c r="CK479" i="12"/>
  <c r="CP479" i="12"/>
  <c r="CY479" i="12"/>
  <c r="CU479" i="12"/>
  <c r="DQ479" i="12"/>
  <c r="BW479" i="12"/>
  <c r="BY479" i="12"/>
  <c r="DM479" i="12"/>
  <c r="BS479" i="12"/>
  <c r="DU479" i="12"/>
  <c r="DX479" i="12"/>
  <c r="DD479" i="12"/>
  <c r="DP479" i="12"/>
  <c r="DV479" i="12"/>
  <c r="CS479" i="12"/>
  <c r="DJ479" i="12"/>
  <c r="CJ479" i="12"/>
  <c r="CI479" i="12"/>
  <c r="CH479" i="12"/>
  <c r="CG479" i="12"/>
  <c r="CF479" i="12"/>
  <c r="CE479" i="12"/>
  <c r="CC479" i="12"/>
  <c r="CB479" i="12"/>
  <c r="DZ434" i="12"/>
  <c r="DC491" i="12"/>
  <c r="CZ491" i="12"/>
  <c r="DA491" i="12"/>
  <c r="CY491" i="12"/>
  <c r="DF491" i="12"/>
  <c r="DB491" i="12"/>
  <c r="DI491" i="12"/>
  <c r="CB491" i="12"/>
  <c r="DU491" i="12"/>
  <c r="CD491" i="12"/>
  <c r="CG491" i="12"/>
  <c r="BV491" i="12"/>
  <c r="DG491" i="12"/>
  <c r="BS491" i="12"/>
  <c r="DD491" i="12"/>
  <c r="CK491" i="12"/>
  <c r="BT491" i="12"/>
  <c r="DJ491" i="12"/>
  <c r="DM491" i="12"/>
  <c r="DT491" i="12"/>
  <c r="CW491" i="12"/>
  <c r="DW491" i="12"/>
  <c r="DE491" i="12"/>
  <c r="DS491" i="12"/>
  <c r="CC491" i="12"/>
  <c r="CH491" i="12"/>
  <c r="BZ491" i="12"/>
  <c r="CE491" i="12"/>
  <c r="DQ491" i="12"/>
  <c r="BU491" i="12"/>
  <c r="DO491" i="12"/>
  <c r="BW491" i="12"/>
  <c r="DL491" i="12"/>
  <c r="DK491" i="12"/>
  <c r="DX491" i="12"/>
  <c r="BY491" i="12"/>
  <c r="DP491" i="12"/>
  <c r="CI491" i="12"/>
  <c r="CF491" i="12"/>
  <c r="BQ491" i="12"/>
  <c r="BX491" i="12"/>
  <c r="CX491" i="12"/>
  <c r="DN491" i="12"/>
  <c r="DY491" i="12"/>
  <c r="DH491" i="12"/>
  <c r="CA491" i="12"/>
  <c r="BR491" i="12"/>
  <c r="DV491" i="12"/>
  <c r="CJ491" i="12"/>
  <c r="DR491" i="12"/>
  <c r="CV491" i="12"/>
  <c r="CU491" i="12"/>
  <c r="CT491" i="12"/>
  <c r="CS491" i="12"/>
  <c r="CR491" i="12"/>
  <c r="CQ491" i="12"/>
  <c r="CP491" i="12"/>
  <c r="CO491" i="12"/>
  <c r="CN491" i="12"/>
  <c r="DZ410" i="12"/>
  <c r="CL490" i="12"/>
  <c r="CX490" i="12"/>
  <c r="DE490" i="12"/>
  <c r="DA490" i="12"/>
  <c r="DH490" i="12"/>
  <c r="DX490" i="12"/>
  <c r="BT490" i="12"/>
  <c r="DI490" i="12"/>
  <c r="BZ490" i="12"/>
  <c r="DY490" i="12"/>
  <c r="DL490" i="12"/>
  <c r="CA490" i="12"/>
  <c r="CV490" i="12"/>
  <c r="DR490" i="12"/>
  <c r="BV490" i="12"/>
  <c r="DB490" i="12"/>
  <c r="CG490" i="12"/>
  <c r="DN490" i="12"/>
  <c r="DV490" i="12"/>
  <c r="CF490" i="12"/>
  <c r="BX490" i="12"/>
  <c r="DJ490" i="12"/>
  <c r="DW490" i="12"/>
  <c r="DU490" i="12"/>
  <c r="CY490" i="12"/>
  <c r="BY490" i="12"/>
  <c r="CC490" i="12"/>
  <c r="DG490" i="12"/>
  <c r="CB490" i="12"/>
  <c r="DO490" i="12"/>
  <c r="DT490" i="12"/>
  <c r="BQ490" i="12"/>
  <c r="BU490" i="12"/>
  <c r="CI490" i="12"/>
  <c r="CH490" i="12"/>
  <c r="CW490" i="12"/>
  <c r="DP490" i="12"/>
  <c r="DS490" i="12"/>
  <c r="DF490" i="12"/>
  <c r="DM490" i="12"/>
  <c r="BS490" i="12"/>
  <c r="CD490" i="12"/>
  <c r="DC490" i="12"/>
  <c r="DK490" i="12"/>
  <c r="CE490" i="12"/>
  <c r="CJ490" i="12"/>
  <c r="DQ490" i="12"/>
  <c r="BR490" i="12"/>
  <c r="DD490" i="12"/>
  <c r="CZ490" i="12"/>
  <c r="BW490" i="12"/>
  <c r="CU490" i="12"/>
  <c r="CT490" i="12"/>
  <c r="CS490" i="12"/>
  <c r="CR490" i="12"/>
  <c r="CQ490" i="12"/>
  <c r="CP490" i="12"/>
  <c r="CO490" i="12"/>
  <c r="CN490" i="12"/>
  <c r="CM490" i="12"/>
  <c r="CP493" i="12"/>
  <c r="DC493" i="12"/>
  <c r="DB493" i="12"/>
  <c r="DH493" i="12"/>
  <c r="CC493" i="12"/>
  <c r="DL493" i="12"/>
  <c r="BQ493" i="12"/>
  <c r="BX493" i="12"/>
  <c r="DI493" i="12"/>
  <c r="DX493" i="12"/>
  <c r="BZ493" i="12"/>
  <c r="DG493" i="12"/>
  <c r="CJ493" i="12"/>
  <c r="DU493" i="12"/>
  <c r="DE493" i="12"/>
  <c r="CL493" i="12"/>
  <c r="DV493" i="12"/>
  <c r="BU493" i="12"/>
  <c r="CI493" i="12"/>
  <c r="DT493" i="12"/>
  <c r="BR493" i="12"/>
  <c r="CZ493" i="12"/>
  <c r="CM493" i="12"/>
  <c r="DN493" i="12"/>
  <c r="CA493" i="12"/>
  <c r="CH493" i="12"/>
  <c r="DK493" i="12"/>
  <c r="CY493" i="12"/>
  <c r="CK493" i="12"/>
  <c r="DP493" i="12"/>
  <c r="DR493" i="12"/>
  <c r="DM493" i="12"/>
  <c r="BS493" i="12"/>
  <c r="DS493" i="12"/>
  <c r="CF493" i="12"/>
  <c r="DA493" i="12"/>
  <c r="DF493" i="12"/>
  <c r="DJ493" i="12"/>
  <c r="DY493" i="12"/>
  <c r="CB493" i="12"/>
  <c r="CG493" i="12"/>
  <c r="BY493" i="12"/>
  <c r="CD493" i="12"/>
  <c r="DD493" i="12"/>
  <c r="CE493" i="12"/>
  <c r="DO493" i="12"/>
  <c r="BT493" i="12"/>
  <c r="BV493" i="12"/>
  <c r="DQ493" i="12"/>
  <c r="BW493" i="12"/>
  <c r="DW493" i="12"/>
  <c r="CX493" i="12"/>
  <c r="CW493" i="12"/>
  <c r="CV493" i="12"/>
  <c r="CU493" i="12"/>
  <c r="CT493" i="12"/>
  <c r="CS493" i="12"/>
  <c r="CR493" i="12"/>
  <c r="CQ493" i="12"/>
  <c r="DA505" i="12"/>
  <c r="CF484" i="12"/>
  <c r="CS484" i="12"/>
  <c r="CY484" i="12"/>
  <c r="CT484" i="12"/>
  <c r="CW484" i="12"/>
  <c r="CU484" i="12"/>
  <c r="CQ484" i="12"/>
  <c r="DK484" i="12"/>
  <c r="BU484" i="12"/>
  <c r="DO484" i="12"/>
  <c r="BY484" i="12"/>
  <c r="DN484" i="12"/>
  <c r="CX484" i="12"/>
  <c r="BW484" i="12"/>
  <c r="CA484" i="12"/>
  <c r="DM484" i="12"/>
  <c r="CR484" i="12"/>
  <c r="DJ484" i="12"/>
  <c r="DD484" i="12"/>
  <c r="DS484" i="12"/>
  <c r="DE484" i="12"/>
  <c r="DC484" i="12"/>
  <c r="DX484" i="12"/>
  <c r="DG484" i="12"/>
  <c r="DR484" i="12"/>
  <c r="BZ484" i="12"/>
  <c r="DQ484" i="12"/>
  <c r="DP484" i="12"/>
  <c r="DB484" i="12"/>
  <c r="CP484" i="12"/>
  <c r="CZ484" i="12"/>
  <c r="DL484" i="12"/>
  <c r="CC484" i="12"/>
  <c r="BX484" i="12"/>
  <c r="DY484" i="12"/>
  <c r="DH484" i="12"/>
  <c r="BS484" i="12"/>
  <c r="BV484" i="12"/>
  <c r="BR484" i="12"/>
  <c r="DI484" i="12"/>
  <c r="CB484" i="12"/>
  <c r="CD484" i="12"/>
  <c r="DF484" i="12"/>
  <c r="BQ484" i="12"/>
  <c r="CV484" i="12"/>
  <c r="DA484" i="12"/>
  <c r="BT484" i="12"/>
  <c r="DU484" i="12"/>
  <c r="DV484" i="12"/>
  <c r="DT484" i="12"/>
  <c r="DW484" i="12"/>
  <c r="CO484" i="12"/>
  <c r="CN484" i="12"/>
  <c r="CM484" i="12"/>
  <c r="CL484" i="12"/>
  <c r="CK484" i="12"/>
  <c r="CJ484" i="12"/>
  <c r="CI484" i="12"/>
  <c r="CH484" i="12"/>
  <c r="CG484" i="12"/>
  <c r="DH501" i="12"/>
  <c r="DS501" i="12"/>
  <c r="CK501" i="12"/>
  <c r="CI501" i="12"/>
  <c r="CL501" i="12"/>
  <c r="BZ501" i="12"/>
  <c r="CG501" i="12"/>
  <c r="CP501" i="12"/>
  <c r="CR501" i="12"/>
  <c r="CS501" i="12"/>
  <c r="DO501" i="12"/>
  <c r="DJ501" i="12"/>
  <c r="DI501" i="12"/>
  <c r="CU501" i="12"/>
  <c r="CC501" i="12"/>
  <c r="BS501" i="12"/>
  <c r="CH501" i="12"/>
  <c r="DU501" i="12"/>
  <c r="DW501" i="12"/>
  <c r="DK501" i="12"/>
  <c r="CM501" i="12"/>
  <c r="BU501" i="12"/>
  <c r="DV501" i="12"/>
  <c r="BW501" i="12"/>
  <c r="DR501" i="12"/>
  <c r="BT501" i="12"/>
  <c r="DL501" i="12"/>
  <c r="CE501" i="12"/>
  <c r="DX501" i="12"/>
  <c r="BQ501" i="12"/>
  <c r="DZ501" i="12" s="1"/>
  <c r="CD501" i="12"/>
  <c r="BV501" i="12"/>
  <c r="DT501" i="12"/>
  <c r="CN501" i="12"/>
  <c r="DY501" i="12"/>
  <c r="CJ501" i="12"/>
  <c r="CQ501" i="12"/>
  <c r="BY501" i="12"/>
  <c r="DG501" i="12"/>
  <c r="CO501" i="12"/>
  <c r="DM501" i="12"/>
  <c r="DP501" i="12"/>
  <c r="CF501" i="12"/>
  <c r="DQ501" i="12"/>
  <c r="CB501" i="12"/>
  <c r="CA501" i="12"/>
  <c r="BR501" i="12"/>
  <c r="DN501" i="12"/>
  <c r="BX501" i="12"/>
  <c r="CT501" i="12"/>
  <c r="DF501" i="12"/>
  <c r="DE501" i="12"/>
  <c r="DD501" i="12"/>
  <c r="DC501" i="12"/>
  <c r="DB501" i="12"/>
  <c r="DA501" i="12"/>
  <c r="CZ501" i="12"/>
  <c r="CY501" i="12"/>
  <c r="CX501" i="12"/>
  <c r="CN492" i="12"/>
  <c r="DK502" i="12"/>
  <c r="DO502" i="12"/>
  <c r="DI502" i="12"/>
  <c r="DM502" i="12"/>
  <c r="DW502" i="12"/>
  <c r="CI502" i="12"/>
  <c r="DU502" i="12"/>
  <c r="CC502" i="12"/>
  <c r="CK502" i="12"/>
  <c r="DH502" i="12"/>
  <c r="BS502" i="12"/>
  <c r="CT502" i="12"/>
  <c r="DV502" i="12"/>
  <c r="CA502" i="12"/>
  <c r="CV502" i="12"/>
  <c r="DS502" i="12"/>
  <c r="BU502" i="12"/>
  <c r="CN502" i="12"/>
  <c r="DJ502" i="12"/>
  <c r="DT502" i="12"/>
  <c r="CM502" i="12"/>
  <c r="DN502" i="12"/>
  <c r="CR502" i="12"/>
  <c r="DY502" i="12"/>
  <c r="CF502" i="12"/>
  <c r="BW502" i="12"/>
  <c r="CP502" i="12"/>
  <c r="CJ502" i="12"/>
  <c r="CO502" i="12"/>
  <c r="BX502" i="12"/>
  <c r="CH502" i="12"/>
  <c r="BR502" i="12"/>
  <c r="CB502" i="12"/>
  <c r="CG502" i="12"/>
  <c r="CU502" i="12"/>
  <c r="CD502" i="12"/>
  <c r="CL502" i="12"/>
  <c r="DQ502" i="12"/>
  <c r="DX502" i="12"/>
  <c r="BQ502" i="12"/>
  <c r="DZ502" i="12" s="1"/>
  <c r="DR502" i="12"/>
  <c r="BT502" i="12"/>
  <c r="BY502" i="12"/>
  <c r="CE502" i="12"/>
  <c r="BZ502" i="12"/>
  <c r="BV502" i="12"/>
  <c r="DL502" i="12"/>
  <c r="CQ502" i="12"/>
  <c r="CS502" i="12"/>
  <c r="DP502" i="12"/>
  <c r="DG502" i="12"/>
  <c r="DF502" i="12"/>
  <c r="DE502" i="12"/>
  <c r="DD502" i="12"/>
  <c r="DC502" i="12"/>
  <c r="DB502" i="12"/>
  <c r="DA502" i="12"/>
  <c r="CZ502" i="12"/>
  <c r="CY502" i="12"/>
  <c r="CD477" i="12"/>
  <c r="CJ477" i="12"/>
  <c r="CP477" i="12"/>
  <c r="CN477" i="12"/>
  <c r="CL477" i="12"/>
  <c r="CM477" i="12"/>
  <c r="DD477" i="12"/>
  <c r="DP477" i="12"/>
  <c r="DC477" i="12"/>
  <c r="CY477" i="12"/>
  <c r="BS477" i="12"/>
  <c r="DR477" i="12"/>
  <c r="DW477" i="12"/>
  <c r="DY477" i="12"/>
  <c r="DB477" i="12"/>
  <c r="CU477" i="12"/>
  <c r="DU477" i="12"/>
  <c r="CI477" i="12"/>
  <c r="CR477" i="12"/>
  <c r="CK477" i="12"/>
  <c r="CO477" i="12"/>
  <c r="CV477" i="12"/>
  <c r="DH477" i="12"/>
  <c r="BQ477" i="12"/>
  <c r="DZ477" i="12" s="1"/>
  <c r="DS477" i="12"/>
  <c r="CS477" i="12"/>
  <c r="CZ477" i="12"/>
  <c r="CW477" i="12"/>
  <c r="CQ477" i="12"/>
  <c r="CX477" i="12"/>
  <c r="DA477" i="12"/>
  <c r="DO477" i="12"/>
  <c r="DG477" i="12"/>
  <c r="DJ477" i="12"/>
  <c r="BT477" i="12"/>
  <c r="DK477" i="12"/>
  <c r="DN477" i="12"/>
  <c r="DV477" i="12"/>
  <c r="DQ477" i="12"/>
  <c r="CT477" i="12"/>
  <c r="DE477" i="12"/>
  <c r="DI477" i="12"/>
  <c r="DM477" i="12"/>
  <c r="DF477" i="12"/>
  <c r="DX477" i="12"/>
  <c r="DT477" i="12"/>
  <c r="BV477" i="12"/>
  <c r="BR477" i="12"/>
  <c r="BU477" i="12"/>
  <c r="BW477" i="12"/>
  <c r="DL477" i="12"/>
  <c r="CH477" i="12"/>
  <c r="CG477" i="12"/>
  <c r="CF477" i="12"/>
  <c r="CE477" i="12"/>
  <c r="CC477" i="12"/>
  <c r="CB477" i="12"/>
  <c r="CA477" i="12"/>
  <c r="BZ477" i="12"/>
  <c r="U14" i="9"/>
  <c r="T14" i="22" s="1"/>
  <c r="CR497" i="12"/>
  <c r="DE497" i="12"/>
  <c r="DH497" i="12"/>
  <c r="DG497" i="12"/>
  <c r="DY497" i="12"/>
  <c r="BR497" i="12"/>
  <c r="BV497" i="12"/>
  <c r="BT497" i="12"/>
  <c r="DO497" i="12"/>
  <c r="DK497" i="12"/>
  <c r="DI497" i="12"/>
  <c r="DF497" i="12"/>
  <c r="DN497" i="12"/>
  <c r="DS497" i="12"/>
  <c r="BZ497" i="12"/>
  <c r="DQ497" i="12"/>
  <c r="DV497" i="12"/>
  <c r="CJ497" i="12"/>
  <c r="CO497" i="12"/>
  <c r="CA497" i="12"/>
  <c r="DX497" i="12"/>
  <c r="BW497" i="12"/>
  <c r="CE497" i="12"/>
  <c r="BX497" i="12"/>
  <c r="CM497" i="12"/>
  <c r="CD497" i="12"/>
  <c r="CN497" i="12"/>
  <c r="BS497" i="12"/>
  <c r="CB497" i="12"/>
  <c r="DP497" i="12"/>
  <c r="CF497" i="12"/>
  <c r="DW497" i="12"/>
  <c r="CK497" i="12"/>
  <c r="BQ497" i="12"/>
  <c r="DC497" i="12"/>
  <c r="CI497" i="12"/>
  <c r="DJ497" i="12"/>
  <c r="CP497" i="12"/>
  <c r="DT497" i="12"/>
  <c r="BU497" i="12"/>
  <c r="CC497" i="12"/>
  <c r="BY497" i="12"/>
  <c r="CG497" i="12"/>
  <c r="DD497" i="12"/>
  <c r="CH497" i="12"/>
  <c r="CL497" i="12"/>
  <c r="DU497" i="12"/>
  <c r="DR497" i="12"/>
  <c r="CQ497" i="12"/>
  <c r="DL497" i="12"/>
  <c r="DM497" i="12"/>
  <c r="DB497" i="12"/>
  <c r="DA497" i="12"/>
  <c r="CZ497" i="12"/>
  <c r="CY497" i="12"/>
  <c r="CX497" i="12"/>
  <c r="CW497" i="12"/>
  <c r="CV497" i="12"/>
  <c r="CU497" i="12"/>
  <c r="CT497" i="12"/>
  <c r="CT482" i="12"/>
  <c r="DS482" i="12"/>
  <c r="BU482" i="12"/>
  <c r="DO482" i="12"/>
  <c r="DM482" i="12"/>
  <c r="DL482" i="12"/>
  <c r="CP482" i="12"/>
  <c r="DP482" i="12"/>
  <c r="DJ482" i="12"/>
  <c r="BS482" i="12"/>
  <c r="BV482" i="12"/>
  <c r="DE482" i="12"/>
  <c r="DK482" i="12"/>
  <c r="DX482" i="12"/>
  <c r="DG482" i="12"/>
  <c r="BQ482" i="12"/>
  <c r="DD482" i="12"/>
  <c r="CV482" i="12"/>
  <c r="CW482" i="12"/>
  <c r="DC482" i="12"/>
  <c r="CN482" i="12"/>
  <c r="DY482" i="12"/>
  <c r="CZ482" i="12"/>
  <c r="BZ482" i="12"/>
  <c r="CY482" i="12"/>
  <c r="DT482" i="12"/>
  <c r="CR482" i="12"/>
  <c r="DA482" i="12"/>
  <c r="BX482" i="12"/>
  <c r="CS482" i="12"/>
  <c r="BW482" i="12"/>
  <c r="DH482" i="12"/>
  <c r="CA482" i="12"/>
  <c r="DV482" i="12"/>
  <c r="DN482" i="12"/>
  <c r="CO482" i="12"/>
  <c r="CX482" i="12"/>
  <c r="CU482" i="12"/>
  <c r="DQ482" i="12"/>
  <c r="CB482" i="12"/>
  <c r="DR482" i="12"/>
  <c r="BY482" i="12"/>
  <c r="DF482" i="12"/>
  <c r="CQ482" i="12"/>
  <c r="DI482" i="12"/>
  <c r="BT482" i="12"/>
  <c r="DB482" i="12"/>
  <c r="DU482" i="12"/>
  <c r="BR482" i="12"/>
  <c r="DW482" i="12"/>
  <c r="CM482" i="12"/>
  <c r="CL482" i="12"/>
  <c r="CK482" i="12"/>
  <c r="CJ482" i="12"/>
  <c r="CI482" i="12"/>
  <c r="CH482" i="12"/>
  <c r="CG482" i="12"/>
  <c r="CF482" i="12"/>
  <c r="CE482" i="12"/>
  <c r="DC495" i="12"/>
  <c r="DG495" i="12"/>
  <c r="DE495" i="12"/>
  <c r="DF495" i="12"/>
  <c r="DB495" i="12"/>
  <c r="DJ495" i="12"/>
  <c r="DD495" i="12"/>
  <c r="DH495" i="12"/>
  <c r="BR495" i="12"/>
  <c r="CD495" i="12"/>
  <c r="BW495" i="12"/>
  <c r="DY495" i="12"/>
  <c r="DM495" i="12"/>
  <c r="DX495" i="12"/>
  <c r="BQ495" i="12"/>
  <c r="DQ495" i="12"/>
  <c r="CL495" i="12"/>
  <c r="DT495" i="12"/>
  <c r="BV495" i="12"/>
  <c r="DU495" i="12"/>
  <c r="CG495" i="12"/>
  <c r="CB495" i="12"/>
  <c r="DS495" i="12"/>
  <c r="DO495" i="12"/>
  <c r="DL495" i="12"/>
  <c r="CI495" i="12"/>
  <c r="DV495" i="12"/>
  <c r="CK495" i="12"/>
  <c r="DI495" i="12"/>
  <c r="BS495" i="12"/>
  <c r="CN495" i="12"/>
  <c r="DK495" i="12"/>
  <c r="BU495" i="12"/>
  <c r="CE495" i="12"/>
  <c r="DP495" i="12"/>
  <c r="CF495" i="12"/>
  <c r="DN495" i="12"/>
  <c r="BX495" i="12"/>
  <c r="BY495" i="12"/>
  <c r="CA495" i="12"/>
  <c r="CC495" i="12"/>
  <c r="BZ495" i="12"/>
  <c r="BT495" i="12"/>
  <c r="CH495" i="12"/>
  <c r="DR495" i="12"/>
  <c r="DW495" i="12"/>
  <c r="CO495" i="12"/>
  <c r="CM495" i="12"/>
  <c r="CJ495" i="12"/>
  <c r="DA495" i="12"/>
  <c r="CZ495" i="12"/>
  <c r="CY495" i="12"/>
  <c r="CX495" i="12"/>
  <c r="CW495" i="12"/>
  <c r="CV495" i="12"/>
  <c r="CU495" i="12"/>
  <c r="CT495" i="12"/>
  <c r="CS495" i="12"/>
  <c r="CR495" i="12"/>
  <c r="BU473" i="12"/>
  <c r="DZ470" i="12"/>
  <c r="CI487" i="12"/>
  <c r="CT498" i="12"/>
  <c r="CA479" i="12"/>
  <c r="CB480" i="12"/>
  <c r="AK14" i="9"/>
  <c r="AJ14" i="22" s="1"/>
  <c r="CO494" i="12"/>
  <c r="DF494" i="12"/>
  <c r="DB494" i="12"/>
  <c r="DC494" i="12"/>
  <c r="DG494" i="12"/>
  <c r="DD494" i="12"/>
  <c r="DA494" i="12"/>
  <c r="DP494" i="12"/>
  <c r="BY494" i="12"/>
  <c r="CE494" i="12"/>
  <c r="BT494" i="12"/>
  <c r="DT494" i="12"/>
  <c r="DN494" i="12"/>
  <c r="CK494" i="12"/>
  <c r="CL494" i="12"/>
  <c r="CN494" i="12"/>
  <c r="CJ494" i="12"/>
  <c r="DV494" i="12"/>
  <c r="DQ494" i="12"/>
  <c r="DK494" i="12"/>
  <c r="DU494" i="12"/>
  <c r="CF494" i="12"/>
  <c r="CB494" i="12"/>
  <c r="DO494" i="12"/>
  <c r="DR494" i="12"/>
  <c r="CI494" i="12"/>
  <c r="CM494" i="12"/>
  <c r="DJ494" i="12"/>
  <c r="CH494" i="12"/>
  <c r="BX494" i="12"/>
  <c r="DY494" i="12"/>
  <c r="BS494" i="12"/>
  <c r="DI494" i="12"/>
  <c r="BZ494" i="12"/>
  <c r="DL494" i="12"/>
  <c r="CD494" i="12"/>
  <c r="BR494" i="12"/>
  <c r="CG494" i="12"/>
  <c r="BU494" i="12"/>
  <c r="BQ494" i="12"/>
  <c r="DH494" i="12"/>
  <c r="DE494" i="12"/>
  <c r="DM494" i="12"/>
  <c r="BV494" i="12"/>
  <c r="DS494" i="12"/>
  <c r="BW494" i="12"/>
  <c r="DW494" i="12"/>
  <c r="CC494" i="12"/>
  <c r="CZ494" i="12"/>
  <c r="DX494" i="12"/>
  <c r="CA494" i="12"/>
  <c r="CY494" i="12"/>
  <c r="CX494" i="12"/>
  <c r="CW494" i="12"/>
  <c r="CV494" i="12"/>
  <c r="CU494" i="12"/>
  <c r="CT494" i="12"/>
  <c r="CS494" i="12"/>
  <c r="CR494" i="12"/>
  <c r="CQ494" i="12"/>
  <c r="CK489" i="12"/>
  <c r="DZ435" i="12"/>
  <c r="DZ426" i="12"/>
  <c r="DZ424" i="12"/>
  <c r="DC503" i="12"/>
  <c r="DL503" i="12"/>
  <c r="DR503" i="12"/>
  <c r="CN503" i="12"/>
  <c r="CT503" i="12"/>
  <c r="BT503" i="12"/>
  <c r="CG503" i="12"/>
  <c r="CA503" i="12"/>
  <c r="BX503" i="12"/>
  <c r="BU503" i="12"/>
  <c r="DU503" i="12"/>
  <c r="DK503" i="12"/>
  <c r="BZ503" i="12"/>
  <c r="DX503" i="12"/>
  <c r="DQ503" i="12"/>
  <c r="DW503" i="12"/>
  <c r="DV503" i="12"/>
  <c r="CF503" i="12"/>
  <c r="CL503" i="12"/>
  <c r="CQ503" i="12"/>
  <c r="CS503" i="12"/>
  <c r="DI503" i="12"/>
  <c r="DJ503" i="12"/>
  <c r="DP503" i="12"/>
  <c r="CP503" i="12"/>
  <c r="CD503" i="12"/>
  <c r="CU503" i="12"/>
  <c r="BS503" i="12"/>
  <c r="CV503" i="12"/>
  <c r="CK503" i="12"/>
  <c r="DO503" i="12"/>
  <c r="DN503" i="12"/>
  <c r="CH503" i="12"/>
  <c r="DS503" i="12"/>
  <c r="BV503" i="12"/>
  <c r="CO503" i="12"/>
  <c r="CC503" i="12"/>
  <c r="BY503" i="12"/>
  <c r="BR503" i="12"/>
  <c r="CM503" i="12"/>
  <c r="CR503" i="12"/>
  <c r="DY503" i="12"/>
  <c r="BQ503" i="12"/>
  <c r="DZ503" i="12" s="1"/>
  <c r="CB503" i="12"/>
  <c r="DM503" i="12"/>
  <c r="DT503" i="12"/>
  <c r="CE503" i="12"/>
  <c r="CJ503" i="12"/>
  <c r="CI503" i="12"/>
  <c r="CW503" i="12"/>
  <c r="BW503" i="12"/>
  <c r="DH503" i="12"/>
  <c r="DG503" i="12"/>
  <c r="DF503" i="12"/>
  <c r="DE503" i="12"/>
  <c r="DD503" i="12"/>
  <c r="DB503" i="12"/>
  <c r="DA503" i="12"/>
  <c r="CZ503" i="12"/>
  <c r="BU470" i="12"/>
  <c r="CH470" i="12"/>
  <c r="CD470" i="12"/>
  <c r="CE470" i="12"/>
  <c r="CK470" i="12"/>
  <c r="CR470" i="12"/>
  <c r="DB470" i="12"/>
  <c r="CU470" i="12"/>
  <c r="DN470" i="12"/>
  <c r="CM470" i="12"/>
  <c r="DR470" i="12"/>
  <c r="DE470" i="12"/>
  <c r="CW470" i="12"/>
  <c r="DJ470" i="12"/>
  <c r="CB470" i="12"/>
  <c r="DT470" i="12"/>
  <c r="CQ470" i="12"/>
  <c r="DV470" i="12"/>
  <c r="CO470" i="12"/>
  <c r="DK470" i="12"/>
  <c r="CI470" i="12"/>
  <c r="DS470" i="12"/>
  <c r="CS470" i="12"/>
  <c r="CC470" i="12"/>
  <c r="DL470" i="12"/>
  <c r="DI470" i="12"/>
  <c r="DF470" i="12"/>
  <c r="CV470" i="12"/>
  <c r="DO470" i="12"/>
  <c r="CY470" i="12"/>
  <c r="DD470" i="12"/>
  <c r="DG470" i="12"/>
  <c r="CT470" i="12"/>
  <c r="CP470" i="12"/>
  <c r="DC470" i="12"/>
  <c r="DX470" i="12"/>
  <c r="CG470" i="12"/>
  <c r="DP470" i="12"/>
  <c r="CN470" i="12"/>
  <c r="CL470" i="12"/>
  <c r="DA470" i="12"/>
  <c r="DU470" i="12"/>
  <c r="CJ470" i="12"/>
  <c r="DM470" i="12"/>
  <c r="CF470" i="12"/>
  <c r="DH470" i="12"/>
  <c r="DW470" i="12"/>
  <c r="DY470" i="12"/>
  <c r="DQ470" i="12"/>
  <c r="CX470" i="12"/>
  <c r="CZ470" i="12"/>
  <c r="CA470" i="12"/>
  <c r="BZ470" i="12"/>
  <c r="BY470" i="12"/>
  <c r="BX470" i="12"/>
  <c r="BW470" i="12"/>
  <c r="BV470" i="12"/>
  <c r="BT470" i="12"/>
  <c r="BS470" i="12"/>
  <c r="CC481" i="12"/>
  <c r="BX476" i="12"/>
  <c r="CN476" i="12"/>
  <c r="CJ476" i="12"/>
  <c r="CI476" i="12"/>
  <c r="CO476" i="12"/>
  <c r="CM476" i="12"/>
  <c r="DV476" i="12"/>
  <c r="CV476" i="12"/>
  <c r="DE476" i="12"/>
  <c r="BQ476" i="12"/>
  <c r="DZ476" i="12" s="1"/>
  <c r="DM476" i="12"/>
  <c r="DX476" i="12"/>
  <c r="BS476" i="12"/>
  <c r="CK476" i="12"/>
  <c r="DN476" i="12"/>
  <c r="DY476" i="12"/>
  <c r="CS476" i="12"/>
  <c r="DO476" i="12"/>
  <c r="DC476" i="12"/>
  <c r="DF476" i="12"/>
  <c r="DK476" i="12"/>
  <c r="DG476" i="12"/>
  <c r="CL476" i="12"/>
  <c r="DP476" i="12"/>
  <c r="CX476" i="12"/>
  <c r="CY476" i="12"/>
  <c r="DS476" i="12"/>
  <c r="DB476" i="12"/>
  <c r="CH476" i="12"/>
  <c r="DH476" i="12"/>
  <c r="BR476" i="12"/>
  <c r="DW476" i="12"/>
  <c r="DA476" i="12"/>
  <c r="BV476" i="12"/>
  <c r="CP476" i="12"/>
  <c r="CZ476" i="12"/>
  <c r="DT476" i="12"/>
  <c r="DJ476" i="12"/>
  <c r="DQ476" i="12"/>
  <c r="CT476" i="12"/>
  <c r="BT476" i="12"/>
  <c r="DR476" i="12"/>
  <c r="DI476" i="12"/>
  <c r="CR476" i="12"/>
  <c r="DL476" i="12"/>
  <c r="CW476" i="12"/>
  <c r="CU476" i="12"/>
  <c r="BU476" i="12"/>
  <c r="CQ476" i="12"/>
  <c r="DD476" i="12"/>
  <c r="DU476" i="12"/>
  <c r="CG476" i="12"/>
  <c r="CF476" i="12"/>
  <c r="CE476" i="12"/>
  <c r="CD476" i="12"/>
  <c r="CC476" i="12"/>
  <c r="CB476" i="12"/>
  <c r="CA476" i="12"/>
  <c r="BZ476" i="12"/>
  <c r="BY476" i="12"/>
  <c r="CG485" i="12"/>
  <c r="DJ507" i="12"/>
  <c r="DS507" i="12"/>
  <c r="DN507" i="12"/>
  <c r="DT507" i="12"/>
  <c r="DR507" i="12"/>
  <c r="DV507" i="12"/>
  <c r="DO507" i="12"/>
  <c r="DP507" i="12"/>
  <c r="DQ507" i="12"/>
  <c r="CF507" i="12"/>
  <c r="CD507" i="12"/>
  <c r="CW507" i="12"/>
  <c r="DW507" i="12"/>
  <c r="CY507" i="12"/>
  <c r="CU507" i="12"/>
  <c r="CS507" i="12"/>
  <c r="CE507" i="12"/>
  <c r="CO507" i="12"/>
  <c r="BU507" i="12"/>
  <c r="CX507" i="12"/>
  <c r="BX507" i="12"/>
  <c r="BV507" i="12"/>
  <c r="CA507" i="12"/>
  <c r="DA507" i="12"/>
  <c r="CP507" i="12"/>
  <c r="CG507" i="12"/>
  <c r="DX507" i="12"/>
  <c r="DM507" i="12"/>
  <c r="CL507" i="12"/>
  <c r="CH507" i="12"/>
  <c r="CM507" i="12"/>
  <c r="CZ507" i="12"/>
  <c r="BY507" i="12"/>
  <c r="CC507" i="12"/>
  <c r="BZ507" i="12"/>
  <c r="CR507" i="12"/>
  <c r="DY507" i="12"/>
  <c r="BR507" i="12"/>
  <c r="BW507" i="12"/>
  <c r="CJ507" i="12"/>
  <c r="BS507" i="12"/>
  <c r="CQ507" i="12"/>
  <c r="DU507" i="12"/>
  <c r="BT507" i="12"/>
  <c r="CV507" i="12"/>
  <c r="CT507" i="12"/>
  <c r="CB507" i="12"/>
  <c r="CK507" i="12"/>
  <c r="CI507" i="12"/>
  <c r="CN507" i="12"/>
  <c r="BQ507" i="12"/>
  <c r="DZ507" i="12" s="1"/>
  <c r="DL507" i="12"/>
  <c r="DK507" i="12"/>
  <c r="DI507" i="12"/>
  <c r="DH507" i="12"/>
  <c r="DG507" i="12"/>
  <c r="DF507" i="12"/>
  <c r="DE507" i="12"/>
  <c r="DD507" i="12"/>
  <c r="CJ474" i="12"/>
  <c r="CL474" i="12"/>
  <c r="CM474" i="12"/>
  <c r="CI474" i="12"/>
  <c r="CO474" i="12"/>
  <c r="CZ474" i="12"/>
  <c r="DT474" i="12"/>
  <c r="DK474" i="12"/>
  <c r="DU474" i="12"/>
  <c r="CQ474" i="12"/>
  <c r="CN474" i="12"/>
  <c r="CH474" i="12"/>
  <c r="CK474" i="12"/>
  <c r="BT474" i="12"/>
  <c r="DS474" i="12"/>
  <c r="CT474" i="12"/>
  <c r="DY474" i="12"/>
  <c r="CR474" i="12"/>
  <c r="DL474" i="12"/>
  <c r="CY474" i="12"/>
  <c r="DB474" i="12"/>
  <c r="BS474" i="12"/>
  <c r="CF474" i="12"/>
  <c r="DM474" i="12"/>
  <c r="DD474" i="12"/>
  <c r="CU474" i="12"/>
  <c r="DR474" i="12"/>
  <c r="DN474" i="12"/>
  <c r="DE474" i="12"/>
  <c r="BR474" i="12"/>
  <c r="DV474" i="12"/>
  <c r="CV474" i="12"/>
  <c r="DG474" i="12"/>
  <c r="DJ474" i="12"/>
  <c r="DQ474" i="12"/>
  <c r="DI474" i="12"/>
  <c r="DX474" i="12"/>
  <c r="DF474" i="12"/>
  <c r="DA474" i="12"/>
  <c r="DW474" i="12"/>
  <c r="CW474" i="12"/>
  <c r="CP474" i="12"/>
  <c r="CG474" i="12"/>
  <c r="DP474" i="12"/>
  <c r="CX474" i="12"/>
  <c r="BQ474" i="12"/>
  <c r="DZ474" i="12" s="1"/>
  <c r="DC474" i="12"/>
  <c r="DO474" i="12"/>
  <c r="DH474" i="12"/>
  <c r="CS474" i="12"/>
  <c r="CE474" i="12"/>
  <c r="CD474" i="12"/>
  <c r="CC474" i="12"/>
  <c r="CB474" i="12"/>
  <c r="CA474" i="12"/>
  <c r="BZ474" i="12"/>
  <c r="BY474" i="12"/>
  <c r="BX474" i="12"/>
  <c r="BW474" i="12"/>
  <c r="DZ431" i="12"/>
  <c r="CV492" i="12"/>
  <c r="DD492" i="12"/>
  <c r="DG492" i="12"/>
  <c r="CZ492" i="12"/>
  <c r="DC492" i="12"/>
  <c r="CF492" i="12"/>
  <c r="DX492" i="12"/>
  <c r="DR492" i="12"/>
  <c r="DI492" i="12"/>
  <c r="BV492" i="12"/>
  <c r="DM492" i="12"/>
  <c r="BT492" i="12"/>
  <c r="DU492" i="12"/>
  <c r="BX492" i="12"/>
  <c r="DJ492" i="12"/>
  <c r="CH492" i="12"/>
  <c r="CA492" i="12"/>
  <c r="DS492" i="12"/>
  <c r="CY492" i="12"/>
  <c r="CK492" i="12"/>
  <c r="BR492" i="12"/>
  <c r="DA492" i="12"/>
  <c r="DE492" i="12"/>
  <c r="CG492" i="12"/>
  <c r="DK492" i="12"/>
  <c r="BZ492" i="12"/>
  <c r="DQ492" i="12"/>
  <c r="DW492" i="12"/>
  <c r="BY492" i="12"/>
  <c r="CE492" i="12"/>
  <c r="DV492" i="12"/>
  <c r="CD492" i="12"/>
  <c r="DN492" i="12"/>
  <c r="DF492" i="12"/>
  <c r="BQ492" i="12"/>
  <c r="BW492" i="12"/>
  <c r="DH492" i="12"/>
  <c r="BS492" i="12"/>
  <c r="DY492" i="12"/>
  <c r="CX492" i="12"/>
  <c r="DB492" i="12"/>
  <c r="BU492" i="12"/>
  <c r="CC492" i="12"/>
  <c r="DT492" i="12"/>
  <c r="DO492" i="12"/>
  <c r="CI492" i="12"/>
  <c r="DP492" i="12"/>
  <c r="CL492" i="12"/>
  <c r="DL492" i="12"/>
  <c r="CB492" i="12"/>
  <c r="CJ492" i="12"/>
  <c r="CW492" i="12"/>
  <c r="CU492" i="12"/>
  <c r="CT492" i="12"/>
  <c r="CS492" i="12"/>
  <c r="CR492" i="12"/>
  <c r="CQ492" i="12"/>
  <c r="CP492" i="12"/>
  <c r="CO492" i="12"/>
  <c r="DZ432" i="12"/>
  <c r="CS497" i="12"/>
  <c r="CG478" i="12"/>
  <c r="CP478" i="12"/>
  <c r="CO478" i="12"/>
  <c r="CK478" i="12"/>
  <c r="DV478" i="12"/>
  <c r="CV478" i="12"/>
  <c r="CU478" i="12"/>
  <c r="DR478" i="12"/>
  <c r="DY478" i="12"/>
  <c r="CL478" i="12"/>
  <c r="DQ478" i="12"/>
  <c r="DB478" i="12"/>
  <c r="CS478" i="12"/>
  <c r="BQ478" i="12"/>
  <c r="DZ478" i="12" s="1"/>
  <c r="BT478" i="12"/>
  <c r="DI478" i="12"/>
  <c r="DN478" i="12"/>
  <c r="BX478" i="12"/>
  <c r="BV478" i="12"/>
  <c r="CY478" i="12"/>
  <c r="DA478" i="12"/>
  <c r="CN478" i="12"/>
  <c r="CQ478" i="12"/>
  <c r="DW478" i="12"/>
  <c r="CW478" i="12"/>
  <c r="DF478" i="12"/>
  <c r="DO478" i="12"/>
  <c r="DP478" i="12"/>
  <c r="DM478" i="12"/>
  <c r="DD478" i="12"/>
  <c r="CJ478" i="12"/>
  <c r="DX478" i="12"/>
  <c r="CX478" i="12"/>
  <c r="DJ478" i="12"/>
  <c r="DC478" i="12"/>
  <c r="CT478" i="12"/>
  <c r="CR478" i="12"/>
  <c r="BR478" i="12"/>
  <c r="DH478" i="12"/>
  <c r="DT478" i="12"/>
  <c r="BW478" i="12"/>
  <c r="DG478" i="12"/>
  <c r="DK478" i="12"/>
  <c r="CM478" i="12"/>
  <c r="DS478" i="12"/>
  <c r="CZ478" i="12"/>
  <c r="DL478" i="12"/>
  <c r="DU478" i="12"/>
  <c r="BS478" i="12"/>
  <c r="BU478" i="12"/>
  <c r="DE478" i="12"/>
  <c r="CI478" i="12"/>
  <c r="CH478" i="12"/>
  <c r="CF478" i="12"/>
  <c r="CE478" i="12"/>
  <c r="CD478" i="12"/>
  <c r="CC478" i="12"/>
  <c r="CB478" i="12"/>
  <c r="CA478" i="12"/>
  <c r="DZ411" i="12"/>
  <c r="H14" i="9"/>
  <c r="DZ406" i="12"/>
  <c r="DZ412" i="12"/>
  <c r="CG486" i="12"/>
  <c r="CS498" i="12"/>
  <c r="DZ413" i="12"/>
  <c r="BR471" i="12"/>
  <c r="CA480" i="12"/>
  <c r="DC508" i="12"/>
  <c r="DS508" i="12"/>
  <c r="DO508" i="12"/>
  <c r="DT508" i="12"/>
  <c r="DP508" i="12"/>
  <c r="DR508" i="12"/>
  <c r="DW508" i="12"/>
  <c r="DU508" i="12"/>
  <c r="DQ508" i="12"/>
  <c r="CZ508" i="12"/>
  <c r="CA508" i="12"/>
  <c r="CN508" i="12"/>
  <c r="BU508" i="12"/>
  <c r="CK508" i="12"/>
  <c r="CJ508" i="12"/>
  <c r="BX508" i="12"/>
  <c r="CH508" i="12"/>
  <c r="DN508" i="12"/>
  <c r="DX508" i="12"/>
  <c r="CO508" i="12"/>
  <c r="CR508" i="12"/>
  <c r="BS508" i="12"/>
  <c r="CF508" i="12"/>
  <c r="CM508" i="12"/>
  <c r="BW508" i="12"/>
  <c r="BQ508" i="12"/>
  <c r="DZ508" i="12" s="1"/>
  <c r="BT508" i="12"/>
  <c r="DB508" i="12"/>
  <c r="CX508" i="12"/>
  <c r="DV508" i="12"/>
  <c r="CL508" i="12"/>
  <c r="CC508" i="12"/>
  <c r="CI508" i="12"/>
  <c r="DA508" i="12"/>
  <c r="CT508" i="12"/>
  <c r="CB508" i="12"/>
  <c r="CP508" i="12"/>
  <c r="CW508" i="12"/>
  <c r="DY508" i="12"/>
  <c r="CG508" i="12"/>
  <c r="CD508" i="12"/>
  <c r="CY508" i="12"/>
  <c r="BZ508" i="12"/>
  <c r="CU508" i="12"/>
  <c r="CS508" i="12"/>
  <c r="BV508" i="12"/>
  <c r="CQ508" i="12"/>
  <c r="BR508" i="12"/>
  <c r="BY508" i="12"/>
  <c r="CE508" i="12"/>
  <c r="CV508" i="12"/>
  <c r="DM508" i="12"/>
  <c r="DL508" i="12"/>
  <c r="DK508" i="12"/>
  <c r="DJ508" i="12"/>
  <c r="DI508" i="12"/>
  <c r="DH508" i="12"/>
  <c r="DG508" i="12"/>
  <c r="DF508" i="12"/>
  <c r="DE508" i="12"/>
  <c r="DZ421" i="12"/>
  <c r="CH486" i="12"/>
  <c r="CT499" i="12"/>
  <c r="DI499" i="12"/>
  <c r="DN499" i="12"/>
  <c r="DK499" i="12"/>
  <c r="DJ499" i="12"/>
  <c r="DG499" i="12"/>
  <c r="DH499" i="12"/>
  <c r="DF499" i="12"/>
  <c r="DL499" i="12"/>
  <c r="CF499" i="12"/>
  <c r="CS499" i="12"/>
  <c r="CB499" i="12"/>
  <c r="DO499" i="12"/>
  <c r="CG499" i="12"/>
  <c r="DE499" i="12"/>
  <c r="DW499" i="12"/>
  <c r="CH499" i="12"/>
  <c r="DX499" i="12"/>
  <c r="CN499" i="12"/>
  <c r="BX499" i="12"/>
  <c r="CK499" i="12"/>
  <c r="BT499" i="12"/>
  <c r="CI499" i="12"/>
  <c r="BQ499" i="12"/>
  <c r="DM499" i="12"/>
  <c r="CC499" i="12"/>
  <c r="BZ499" i="12"/>
  <c r="DS499" i="12"/>
  <c r="BS499" i="12"/>
  <c r="CM499" i="12"/>
  <c r="BU499" i="12"/>
  <c r="CQ499" i="12"/>
  <c r="CD499" i="12"/>
  <c r="DR499" i="12"/>
  <c r="CE499" i="12"/>
  <c r="CA499" i="12"/>
  <c r="CP499" i="12"/>
  <c r="BW499" i="12"/>
  <c r="DP499" i="12"/>
  <c r="DU499" i="12"/>
  <c r="DV499" i="12"/>
  <c r="BR499" i="12"/>
  <c r="CJ499" i="12"/>
  <c r="CL499" i="12"/>
  <c r="DT499" i="12"/>
  <c r="DY499" i="12"/>
  <c r="CR499" i="12"/>
  <c r="CO499" i="12"/>
  <c r="BV499" i="12"/>
  <c r="DQ499" i="12"/>
  <c r="BY499" i="12"/>
  <c r="DD499" i="12"/>
  <c r="DC499" i="12"/>
  <c r="DB499" i="12"/>
  <c r="DA499" i="12"/>
  <c r="CZ499" i="12"/>
  <c r="CY499" i="12"/>
  <c r="CX499" i="12"/>
  <c r="CW499" i="12"/>
  <c r="CV499" i="12"/>
  <c r="BX477" i="12"/>
  <c r="Y25" i="22" l="1"/>
  <c r="S4" i="35"/>
  <c r="BL25" i="20"/>
  <c r="AP28" i="22"/>
  <c r="CC28" i="20"/>
  <c r="AT24" i="22"/>
  <c r="CG24" i="20"/>
  <c r="AQ27" i="22"/>
  <c r="CD27" i="20"/>
  <c r="AO29" i="22"/>
  <c r="CB29" i="20"/>
  <c r="AU23" i="22"/>
  <c r="CI23" i="20" s="1"/>
  <c r="CH23" i="20"/>
  <c r="AR26" i="22"/>
  <c r="CE26" i="20"/>
  <c r="Y22" i="22"/>
  <c r="S8" i="34"/>
  <c r="BL22" i="20"/>
  <c r="AG17" i="22"/>
  <c r="AA3" i="34"/>
  <c r="BT17" i="20"/>
  <c r="AF18" i="22"/>
  <c r="Z4" i="34"/>
  <c r="BS18" i="20"/>
  <c r="R21" i="22"/>
  <c r="L7" i="34"/>
  <c r="BE21" i="20"/>
  <c r="AA20" i="22"/>
  <c r="U6" i="34"/>
  <c r="BN20" i="20"/>
  <c r="AG19" i="22"/>
  <c r="AA5" i="34"/>
  <c r="BT19" i="20"/>
  <c r="E7" i="33"/>
  <c r="AX14" i="20"/>
  <c r="V7" i="33"/>
  <c r="BO14" i="20"/>
  <c r="L7" i="33"/>
  <c r="BE14" i="20"/>
  <c r="AO11" i="22"/>
  <c r="CB11" i="20"/>
  <c r="AD7" i="33"/>
  <c r="BW14" i="20"/>
  <c r="AA7" i="33"/>
  <c r="BT14" i="20"/>
  <c r="AQ9" i="22"/>
  <c r="CD9" i="20"/>
  <c r="H7" i="33"/>
  <c r="BA14" i="20"/>
  <c r="AP10" i="22"/>
  <c r="CC10" i="20"/>
  <c r="O7" i="33"/>
  <c r="BH14" i="20"/>
  <c r="G14" i="22"/>
  <c r="C7" i="33"/>
  <c r="AV14" i="20"/>
  <c r="AC7" i="33"/>
  <c r="BV14" i="20"/>
  <c r="AN12" i="22"/>
  <c r="CA12" i="20"/>
  <c r="D7" i="33"/>
  <c r="AW14" i="20"/>
  <c r="Z7" i="33"/>
  <c r="BS14" i="20"/>
  <c r="K7" i="33"/>
  <c r="BD14" i="20"/>
  <c r="F7" i="33"/>
  <c r="AY14" i="20"/>
  <c r="AL14" i="22"/>
  <c r="AF7" i="33"/>
  <c r="BY14" i="20"/>
  <c r="BF71" i="20" s="1"/>
  <c r="BF117" i="20" s="1"/>
  <c r="N7" i="33"/>
  <c r="BG14" i="20"/>
  <c r="X7" i="33"/>
  <c r="BQ14" i="20"/>
  <c r="Q7" i="33"/>
  <c r="BJ14" i="20"/>
  <c r="T7" i="33"/>
  <c r="BM14" i="20"/>
  <c r="S7" i="33"/>
  <c r="BL14" i="20"/>
  <c r="AE7" i="33"/>
  <c r="BX14" i="20"/>
  <c r="W7" i="33"/>
  <c r="BP14" i="20"/>
  <c r="R7" i="33"/>
  <c r="BK14" i="20"/>
  <c r="Y7" i="33"/>
  <c r="BR14" i="20"/>
  <c r="M7" i="33"/>
  <c r="BF14" i="20"/>
  <c r="AB7" i="33"/>
  <c r="BU14" i="20"/>
  <c r="P7" i="33"/>
  <c r="BI14" i="20"/>
  <c r="U7" i="33"/>
  <c r="BN14" i="20"/>
  <c r="G7" i="33"/>
  <c r="AZ14" i="20"/>
  <c r="I7" i="33"/>
  <c r="BB14" i="20"/>
  <c r="J7" i="33"/>
  <c r="BC14" i="20"/>
  <c r="AM13" i="22"/>
  <c r="BZ13" i="20"/>
  <c r="AT6" i="22"/>
  <c r="CG6" i="20"/>
  <c r="AR8" i="22"/>
  <c r="CE8" i="20"/>
  <c r="AS7" i="22"/>
  <c r="CF7" i="20"/>
  <c r="AU5" i="22"/>
  <c r="CI5" i="20" s="1"/>
  <c r="CH5" i="20"/>
  <c r="AQ15" i="9"/>
  <c r="K15" i="9"/>
  <c r="Q15" i="9"/>
  <c r="H15" i="9"/>
  <c r="T15" i="9"/>
  <c r="S15" i="22" s="1"/>
  <c r="AH15" i="9"/>
  <c r="AG15" i="22" s="1"/>
  <c r="AS15" i="9"/>
  <c r="S15" i="9"/>
  <c r="R15" i="22" s="1"/>
  <c r="AC15" i="9"/>
  <c r="AB15" i="22" s="1"/>
  <c r="AU15" i="9"/>
  <c r="AA15" i="9"/>
  <c r="Z15" i="22" s="1"/>
  <c r="AE15" i="9"/>
  <c r="AD15" i="22" s="1"/>
  <c r="AL15" i="9"/>
  <c r="AK15" i="22" s="1"/>
  <c r="M15" i="9"/>
  <c r="U15" i="9"/>
  <c r="T15" i="22" s="1"/>
  <c r="W15" i="9"/>
  <c r="V15" i="22" s="1"/>
  <c r="Y15" i="9"/>
  <c r="X15" i="22" s="1"/>
  <c r="L15" i="9"/>
  <c r="AO15" i="9"/>
  <c r="AN15" i="9"/>
  <c r="AV15" i="9"/>
  <c r="J15" i="9"/>
  <c r="Z15" i="9"/>
  <c r="Y15" i="22" s="1"/>
  <c r="P15" i="9"/>
  <c r="AG15" i="9"/>
  <c r="AF15" i="22" s="1"/>
  <c r="AM15" i="9"/>
  <c r="V15" i="9"/>
  <c r="U15" i="22" s="1"/>
  <c r="AB15" i="9"/>
  <c r="AA15" i="22" s="1"/>
  <c r="N15" i="9"/>
  <c r="AI15" i="9"/>
  <c r="AH15" i="22" s="1"/>
  <c r="AD15" i="9"/>
  <c r="AC15" i="22" s="1"/>
  <c r="AR15" i="9"/>
  <c r="AK15" i="9"/>
  <c r="AJ15" i="22" s="1"/>
  <c r="I15" i="9"/>
  <c r="DZ497" i="12"/>
  <c r="DZ480" i="12"/>
  <c r="AJ15" i="9"/>
  <c r="AI15" i="22" s="1"/>
  <c r="DZ490" i="12"/>
  <c r="DZ486" i="12"/>
  <c r="DZ489" i="12"/>
  <c r="DZ488" i="12"/>
  <c r="DZ483" i="12"/>
  <c r="AP15" i="9"/>
  <c r="X15" i="9"/>
  <c r="W15" i="22" s="1"/>
  <c r="AF15" i="9"/>
  <c r="AE15" i="22" s="1"/>
  <c r="DZ485" i="12"/>
  <c r="DZ494" i="12"/>
  <c r="DZ495" i="12"/>
  <c r="DZ496" i="12"/>
  <c r="DZ487" i="12"/>
  <c r="O15" i="9"/>
  <c r="DZ481" i="12"/>
  <c r="DZ492" i="12"/>
  <c r="DZ482" i="12"/>
  <c r="DZ484" i="12"/>
  <c r="DZ491" i="12"/>
  <c r="DZ499" i="12"/>
  <c r="AT15" i="9"/>
  <c r="R15" i="9"/>
  <c r="Q15" i="22" s="1"/>
  <c r="DZ493" i="12"/>
  <c r="DZ500" i="12"/>
  <c r="DZ498" i="12"/>
  <c r="Q18" i="11"/>
  <c r="W5" i="9" s="1"/>
  <c r="V5" i="22" s="1"/>
  <c r="P18" i="11"/>
  <c r="W4" i="9" s="1"/>
  <c r="V4" i="22" s="1"/>
  <c r="CA12" i="15"/>
  <c r="CB12" i="15" s="1"/>
  <c r="AP29" i="22" l="1"/>
  <c r="CC29" i="20"/>
  <c r="AS26" i="22"/>
  <c r="CF26" i="20"/>
  <c r="AR27" i="22"/>
  <c r="CE27" i="20"/>
  <c r="AU24" i="22"/>
  <c r="CI24" i="20" s="1"/>
  <c r="CH24" i="20"/>
  <c r="AQ28" i="22"/>
  <c r="CD28" i="20"/>
  <c r="Z25" i="22"/>
  <c r="T4" i="35"/>
  <c r="BM25" i="20"/>
  <c r="AB20" i="22"/>
  <c r="V6" i="34"/>
  <c r="BO20" i="20"/>
  <c r="AH19" i="22"/>
  <c r="AB5" i="34"/>
  <c r="BU19" i="20"/>
  <c r="S21" i="22"/>
  <c r="M7" i="34"/>
  <c r="BF21" i="20"/>
  <c r="AG18" i="22"/>
  <c r="AA4" i="34"/>
  <c r="BT18" i="20"/>
  <c r="AH17" i="22"/>
  <c r="AB3" i="34"/>
  <c r="BU17" i="20"/>
  <c r="Z22" i="22"/>
  <c r="T8" i="34"/>
  <c r="BM22" i="20"/>
  <c r="AC8" i="33"/>
  <c r="BV15" i="20"/>
  <c r="X8" i="33"/>
  <c r="BQ15" i="20"/>
  <c r="Z8" i="33"/>
  <c r="BS15" i="20"/>
  <c r="AL15" i="22"/>
  <c r="AF8" i="33"/>
  <c r="BY15" i="20"/>
  <c r="BF72" i="20" s="1"/>
  <c r="BF118" i="20" s="1"/>
  <c r="AR9" i="22"/>
  <c r="CE9" i="20"/>
  <c r="O8" i="33"/>
  <c r="BH15" i="20"/>
  <c r="V8" i="33"/>
  <c r="BO15" i="20"/>
  <c r="Y8" i="33"/>
  <c r="BR15" i="20"/>
  <c r="AO12" i="22"/>
  <c r="CB12" i="20"/>
  <c r="AE8" i="33"/>
  <c r="BX15" i="20"/>
  <c r="P8" i="33"/>
  <c r="BI15" i="20"/>
  <c r="M8" i="33"/>
  <c r="BF15" i="20"/>
  <c r="T8" i="33"/>
  <c r="BM15" i="20"/>
  <c r="AN13" i="22"/>
  <c r="CA13" i="20"/>
  <c r="AP11" i="22"/>
  <c r="CC11" i="20"/>
  <c r="U8" i="33"/>
  <c r="BN15" i="20"/>
  <c r="AB8" i="33"/>
  <c r="BU15" i="20"/>
  <c r="AA8" i="33"/>
  <c r="BT15" i="20"/>
  <c r="N8" i="33"/>
  <c r="BG15" i="20"/>
  <c r="B7" i="33"/>
  <c r="AU14" i="20"/>
  <c r="AX71" i="20" s="1"/>
  <c r="AX117" i="20" s="1"/>
  <c r="Q8" i="33"/>
  <c r="BJ15" i="20"/>
  <c r="P15" i="22"/>
  <c r="L8" i="33"/>
  <c r="BE15" i="20"/>
  <c r="W8" i="33"/>
  <c r="BP15" i="20"/>
  <c r="AM14" i="22"/>
  <c r="BZ14" i="20"/>
  <c r="S8" i="33"/>
  <c r="BL15" i="20"/>
  <c r="R8" i="33"/>
  <c r="BK15" i="20"/>
  <c r="AD8" i="33"/>
  <c r="BW15" i="20"/>
  <c r="AQ10" i="22"/>
  <c r="CD10" i="20"/>
  <c r="Q5" i="32"/>
  <c r="BJ5" i="20"/>
  <c r="AT7" i="22"/>
  <c r="CG7" i="20"/>
  <c r="Q4" i="32"/>
  <c r="BJ4" i="20"/>
  <c r="AS8" i="22"/>
  <c r="CF8" i="20"/>
  <c r="AU6" i="22"/>
  <c r="CI6" i="20" s="1"/>
  <c r="CH6" i="20"/>
  <c r="CA13" i="15"/>
  <c r="Q12" i="11"/>
  <c r="P12" i="11"/>
  <c r="AS27" i="22" l="1"/>
  <c r="CF27" i="20"/>
  <c r="AT26" i="22"/>
  <c r="CG26" i="20"/>
  <c r="U4" i="35"/>
  <c r="AA25" i="22"/>
  <c r="BN25" i="20"/>
  <c r="AR28" i="22"/>
  <c r="CE28" i="20"/>
  <c r="AQ29" i="22"/>
  <c r="CD29" i="20"/>
  <c r="T21" i="22"/>
  <c r="N7" i="34"/>
  <c r="BG21" i="20"/>
  <c r="AH18" i="22"/>
  <c r="AB4" i="34"/>
  <c r="BU18" i="20"/>
  <c r="AI19" i="22"/>
  <c r="AC5" i="34"/>
  <c r="BV19" i="20"/>
  <c r="AI17" i="22"/>
  <c r="AC3" i="34"/>
  <c r="BV17" i="20"/>
  <c r="AA22" i="22"/>
  <c r="U8" i="34"/>
  <c r="BN22" i="20"/>
  <c r="AC20" i="22"/>
  <c r="W6" i="34"/>
  <c r="BP20" i="20"/>
  <c r="AS9" i="22"/>
  <c r="CF9" i="20"/>
  <c r="AR10" i="22"/>
  <c r="CE10" i="20"/>
  <c r="AQ11" i="22"/>
  <c r="CD11" i="20"/>
  <c r="AO13" i="22"/>
  <c r="CB13" i="20"/>
  <c r="AM15" i="22"/>
  <c r="BZ15" i="20"/>
  <c r="O15" i="22"/>
  <c r="K8" i="33"/>
  <c r="BD15" i="20"/>
  <c r="AP12" i="22"/>
  <c r="CC12" i="20"/>
  <c r="AN14" i="22"/>
  <c r="CA14" i="20"/>
  <c r="AT8" i="22"/>
  <c r="CG8" i="20"/>
  <c r="AU7" i="22"/>
  <c r="CI7" i="20" s="1"/>
  <c r="CH7" i="20"/>
  <c r="CB13" i="15"/>
  <c r="Q13" i="11" s="1"/>
  <c r="CA14" i="15"/>
  <c r="CB14" i="15" s="1"/>
  <c r="P13" i="11"/>
  <c r="N28" i="11"/>
  <c r="AG2" i="9" s="1"/>
  <c r="AF2" i="22" s="1"/>
  <c r="N27" i="11"/>
  <c r="AF2" i="9" s="1"/>
  <c r="AE2" i="22" s="1"/>
  <c r="AS28" i="22" l="1"/>
  <c r="CF28" i="20"/>
  <c r="AB25" i="22"/>
  <c r="V4" i="35"/>
  <c r="BO25" i="20"/>
  <c r="AU26" i="22"/>
  <c r="CI26" i="20" s="1"/>
  <c r="CH26" i="20"/>
  <c r="AR29" i="22"/>
  <c r="CE29" i="20"/>
  <c r="AT27" i="22"/>
  <c r="CG27" i="20"/>
  <c r="AD20" i="22"/>
  <c r="X6" i="34"/>
  <c r="BQ20" i="20"/>
  <c r="AI18" i="22"/>
  <c r="AC4" i="34"/>
  <c r="BV18" i="20"/>
  <c r="AB22" i="22"/>
  <c r="V8" i="34"/>
  <c r="BO22" i="20"/>
  <c r="AJ19" i="22"/>
  <c r="AD5" i="34"/>
  <c r="BW19" i="20"/>
  <c r="AJ17" i="22"/>
  <c r="AD3" i="34"/>
  <c r="BW17" i="20"/>
  <c r="U21" i="22"/>
  <c r="O7" i="34"/>
  <c r="BH21" i="20"/>
  <c r="AN15" i="22"/>
  <c r="CA15" i="20"/>
  <c r="N15" i="22"/>
  <c r="J8" i="33"/>
  <c r="BC15" i="20"/>
  <c r="AT9" i="22"/>
  <c r="CG9" i="20"/>
  <c r="AQ12" i="22"/>
  <c r="CD12" i="20"/>
  <c r="AP13" i="22"/>
  <c r="CC13" i="20"/>
  <c r="AO14" i="22"/>
  <c r="CB14" i="20"/>
  <c r="AR11" i="22"/>
  <c r="CE11" i="20"/>
  <c r="AS10" i="22"/>
  <c r="CF10" i="20"/>
  <c r="Z2" i="32"/>
  <c r="BS2" i="20"/>
  <c r="AA2" i="32"/>
  <c r="BT2" i="20"/>
  <c r="AU8" i="22"/>
  <c r="CI8" i="20" s="1"/>
  <c r="CH8" i="20"/>
  <c r="CA15" i="15"/>
  <c r="CB15" i="15" s="1"/>
  <c r="Q14" i="11"/>
  <c r="P14" i="11"/>
  <c r="N26" i="11"/>
  <c r="AE2" i="9" s="1"/>
  <c r="AD2" i="22" s="1"/>
  <c r="N24" i="11"/>
  <c r="N25" i="11"/>
  <c r="AD2" i="9" s="1"/>
  <c r="AC2" i="22" s="1"/>
  <c r="AS29" i="22" l="1"/>
  <c r="CF29" i="20"/>
  <c r="AC25" i="22"/>
  <c r="W4" i="35"/>
  <c r="BP25" i="20"/>
  <c r="AU27" i="22"/>
  <c r="CI27" i="20" s="1"/>
  <c r="CH27" i="20"/>
  <c r="AT28" i="22"/>
  <c r="CG28" i="20"/>
  <c r="V21" i="22"/>
  <c r="P7" i="34"/>
  <c r="BI21" i="20"/>
  <c r="AJ18" i="22"/>
  <c r="AD4" i="34"/>
  <c r="BW18" i="20"/>
  <c r="AC22" i="22"/>
  <c r="W8" i="34"/>
  <c r="BP22" i="20"/>
  <c r="AK19" i="22"/>
  <c r="AE5" i="34"/>
  <c r="BX19" i="20"/>
  <c r="AK17" i="22"/>
  <c r="AE3" i="34"/>
  <c r="BX17" i="20"/>
  <c r="AE20" i="22"/>
  <c r="Y6" i="34"/>
  <c r="BR20" i="20"/>
  <c r="AQ13" i="22"/>
  <c r="CD13" i="20"/>
  <c r="AT10" i="22"/>
  <c r="CG10" i="20"/>
  <c r="AS11" i="22"/>
  <c r="CF11" i="20"/>
  <c r="AR12" i="22"/>
  <c r="CE12" i="20"/>
  <c r="AU9" i="22"/>
  <c r="CI9" i="20" s="1"/>
  <c r="CH9" i="20"/>
  <c r="M15" i="22"/>
  <c r="I8" i="33"/>
  <c r="BB15" i="20"/>
  <c r="AP14" i="22"/>
  <c r="CC14" i="20"/>
  <c r="AO15" i="22"/>
  <c r="CB15" i="20"/>
  <c r="X2" i="32"/>
  <c r="BQ2" i="20"/>
  <c r="Y2" i="32"/>
  <c r="BR2" i="20"/>
  <c r="CA16" i="15"/>
  <c r="CB16" i="15" s="1"/>
  <c r="Q15" i="11"/>
  <c r="P15" i="11"/>
  <c r="M2" i="9"/>
  <c r="L2" i="22" s="1"/>
  <c r="AA2" i="9"/>
  <c r="Z2" i="22" s="1"/>
  <c r="Y2" i="9"/>
  <c r="X2" i="22" s="1"/>
  <c r="V2" i="9"/>
  <c r="U2" i="22" s="1"/>
  <c r="U2" i="9"/>
  <c r="T2" i="22" s="1"/>
  <c r="R2" i="9"/>
  <c r="Q2" i="22" s="1"/>
  <c r="W2" i="9"/>
  <c r="V2" i="22" s="1"/>
  <c r="O2" i="9"/>
  <c r="N2" i="22" s="1"/>
  <c r="T2" i="9"/>
  <c r="S2" i="22" s="1"/>
  <c r="AC2" i="9"/>
  <c r="AB2" i="22" s="1"/>
  <c r="K2" i="9"/>
  <c r="J2" i="22" s="1"/>
  <c r="P2" i="9"/>
  <c r="O2" i="22" s="1"/>
  <c r="L2" i="9"/>
  <c r="K2" i="22" s="1"/>
  <c r="AB2" i="9"/>
  <c r="AA2" i="22" s="1"/>
  <c r="X2" i="9"/>
  <c r="W2" i="22" s="1"/>
  <c r="N2" i="9"/>
  <c r="M2" i="22" s="1"/>
  <c r="J2" i="9"/>
  <c r="I2" i="22" s="1"/>
  <c r="Q2" i="9"/>
  <c r="P2" i="22" s="1"/>
  <c r="Z2" i="9"/>
  <c r="Y2" i="22" s="1"/>
  <c r="S2" i="9"/>
  <c r="R2" i="22" s="1"/>
  <c r="AD25" i="22" l="1"/>
  <c r="X4" i="35"/>
  <c r="BQ25" i="20"/>
  <c r="AU28" i="22"/>
  <c r="CI28" i="20" s="1"/>
  <c r="CH28" i="20"/>
  <c r="AT29" i="22"/>
  <c r="CG29" i="20"/>
  <c r="AL19" i="22"/>
  <c r="AF5" i="34"/>
  <c r="BY19" i="20"/>
  <c r="BH69" i="20" s="1"/>
  <c r="BH115" i="20" s="1"/>
  <c r="AK18" i="22"/>
  <c r="AE4" i="34"/>
  <c r="BX18" i="20"/>
  <c r="AD22" i="22"/>
  <c r="X8" i="34"/>
  <c r="BQ22" i="20"/>
  <c r="AF20" i="22"/>
  <c r="Z6" i="34"/>
  <c r="BS20" i="20"/>
  <c r="AL17" i="22"/>
  <c r="AF3" i="34"/>
  <c r="BY17" i="20"/>
  <c r="BH67" i="20" s="1"/>
  <c r="BH113" i="20" s="1"/>
  <c r="W21" i="22"/>
  <c r="Q7" i="34"/>
  <c r="BJ21" i="20"/>
  <c r="AP15" i="22"/>
  <c r="CC15" i="20"/>
  <c r="L15" i="22"/>
  <c r="H8" i="33"/>
  <c r="BA15" i="20"/>
  <c r="AS12" i="22"/>
  <c r="CF12" i="20"/>
  <c r="AQ14" i="22"/>
  <c r="CD14" i="20"/>
  <c r="AR13" i="22"/>
  <c r="CE13" i="20"/>
  <c r="AT11" i="22"/>
  <c r="CG11" i="20"/>
  <c r="AU10" i="22"/>
  <c r="CI10" i="20" s="1"/>
  <c r="CH10" i="20"/>
  <c r="I2" i="32"/>
  <c r="BB2" i="20"/>
  <c r="O2" i="32"/>
  <c r="BH2" i="20"/>
  <c r="S2" i="32"/>
  <c r="BL2" i="20"/>
  <c r="N2" i="32"/>
  <c r="BG2" i="20"/>
  <c r="U2" i="32"/>
  <c r="BN2" i="20"/>
  <c r="P2" i="32"/>
  <c r="BI2" i="20"/>
  <c r="G2" i="32"/>
  <c r="AZ2" i="20"/>
  <c r="M2" i="32"/>
  <c r="BF2" i="20"/>
  <c r="D2" i="32"/>
  <c r="AW2" i="20"/>
  <c r="F2" i="32"/>
  <c r="AY2" i="20"/>
  <c r="Q2" i="32"/>
  <c r="BJ2" i="20"/>
  <c r="T2" i="32"/>
  <c r="BM2" i="20"/>
  <c r="H2" i="32"/>
  <c r="BA2" i="20"/>
  <c r="V2" i="32"/>
  <c r="BO2" i="20"/>
  <c r="E2" i="32"/>
  <c r="AX2" i="20"/>
  <c r="L2" i="32"/>
  <c r="BE2" i="20"/>
  <c r="K2" i="32"/>
  <c r="BD2" i="20"/>
  <c r="R2" i="32"/>
  <c r="BK2" i="20"/>
  <c r="J2" i="32"/>
  <c r="BC2" i="20"/>
  <c r="W2" i="32"/>
  <c r="BP2" i="20"/>
  <c r="CA17" i="15"/>
  <c r="CB17" i="15" s="1"/>
  <c r="Q16" i="11"/>
  <c r="P16" i="11"/>
  <c r="AU29" i="22" l="1"/>
  <c r="CI29" i="20" s="1"/>
  <c r="CH29" i="20"/>
  <c r="AE25" i="22"/>
  <c r="Y4" i="35"/>
  <c r="BR25" i="20"/>
  <c r="AM17" i="22"/>
  <c r="BZ17" i="20"/>
  <c r="AL18" i="22"/>
  <c r="AF4" i="34"/>
  <c r="BY18" i="20"/>
  <c r="BH68" i="20" s="1"/>
  <c r="BH114" i="20" s="1"/>
  <c r="AG20" i="22"/>
  <c r="AA6" i="34"/>
  <c r="BT20" i="20"/>
  <c r="AE22" i="22"/>
  <c r="Y8" i="34"/>
  <c r="BR22" i="20"/>
  <c r="X21" i="22"/>
  <c r="R7" i="34"/>
  <c r="BK21" i="20"/>
  <c r="AM19" i="22"/>
  <c r="BZ19" i="20"/>
  <c r="AU11" i="22"/>
  <c r="CI11" i="20" s="1"/>
  <c r="CH11" i="20"/>
  <c r="AT12" i="22"/>
  <c r="CG12" i="20"/>
  <c r="AS13" i="22"/>
  <c r="CF13" i="20"/>
  <c r="AR14" i="22"/>
  <c r="CE14" i="20"/>
  <c r="K15" i="22"/>
  <c r="G8" i="33"/>
  <c r="AZ15" i="20"/>
  <c r="AQ15" i="22"/>
  <c r="CD15" i="20"/>
  <c r="P17" i="11"/>
  <c r="U4" i="9" s="1"/>
  <c r="T4" i="22" s="1"/>
  <c r="Q17" i="11"/>
  <c r="T5" i="9" s="1"/>
  <c r="S5" i="22" s="1"/>
  <c r="AF25" i="22" l="1"/>
  <c r="Z4" i="35"/>
  <c r="BS25" i="20"/>
  <c r="AN19" i="22"/>
  <c r="CA19" i="20"/>
  <c r="Y21" i="22"/>
  <c r="S7" i="34"/>
  <c r="BL21" i="20"/>
  <c r="AH20" i="22"/>
  <c r="AB6" i="34"/>
  <c r="BU20" i="20"/>
  <c r="AM18" i="22"/>
  <c r="BZ18" i="20"/>
  <c r="AF22" i="22"/>
  <c r="Z8" i="34"/>
  <c r="BS22" i="20"/>
  <c r="AN17" i="22"/>
  <c r="CA17" i="20"/>
  <c r="J15" i="22"/>
  <c r="F8" i="33"/>
  <c r="AY15" i="20"/>
  <c r="AR15" i="22"/>
  <c r="CE15" i="20"/>
  <c r="AT13" i="22"/>
  <c r="CG13" i="20"/>
  <c r="AU12" i="22"/>
  <c r="CI12" i="20" s="1"/>
  <c r="CH12" i="20"/>
  <c r="AS14" i="22"/>
  <c r="CF14" i="20"/>
  <c r="N5" i="32"/>
  <c r="BG5" i="20"/>
  <c r="O4" i="32"/>
  <c r="BH4" i="20"/>
  <c r="I5" i="9"/>
  <c r="H5" i="22" s="1"/>
  <c r="H5" i="9"/>
  <c r="G5" i="22" s="1"/>
  <c r="K4" i="9"/>
  <c r="J4" i="22" s="1"/>
  <c r="R5" i="9"/>
  <c r="Q5" i="22" s="1"/>
  <c r="M5" i="9"/>
  <c r="L5" i="22" s="1"/>
  <c r="S4" i="9"/>
  <c r="R4" i="22" s="1"/>
  <c r="P5" i="9"/>
  <c r="O5" i="22" s="1"/>
  <c r="H4" i="9"/>
  <c r="G4" i="22" s="1"/>
  <c r="O5" i="9"/>
  <c r="N5" i="22" s="1"/>
  <c r="Q4" i="9"/>
  <c r="P4" i="22" s="1"/>
  <c r="O4" i="9"/>
  <c r="N4" i="22" s="1"/>
  <c r="R4" i="9"/>
  <c r="Q4" i="22" s="1"/>
  <c r="I4" i="9"/>
  <c r="H4" i="22" s="1"/>
  <c r="V5" i="9"/>
  <c r="U5" i="22" s="1"/>
  <c r="K5" i="9"/>
  <c r="J5" i="22" s="1"/>
  <c r="N5" i="9"/>
  <c r="M5" i="22" s="1"/>
  <c r="J5" i="9"/>
  <c r="I5" i="22" s="1"/>
  <c r="S5" i="9"/>
  <c r="R5" i="22" s="1"/>
  <c r="L5" i="9"/>
  <c r="K5" i="22" s="1"/>
  <c r="Q5" i="9"/>
  <c r="P5" i="22" s="1"/>
  <c r="V4" i="9"/>
  <c r="U4" i="22" s="1"/>
  <c r="L4" i="9"/>
  <c r="K4" i="22" s="1"/>
  <c r="J4" i="9"/>
  <c r="I4" i="22" s="1"/>
  <c r="M4" i="9"/>
  <c r="L4" i="22" s="1"/>
  <c r="P4" i="9"/>
  <c r="O4" i="22" s="1"/>
  <c r="N4" i="9"/>
  <c r="M4" i="22" s="1"/>
  <c r="U5" i="9"/>
  <c r="T5" i="22" s="1"/>
  <c r="T4" i="9"/>
  <c r="S4" i="22" s="1"/>
  <c r="AG25" i="22" l="1"/>
  <c r="AA4" i="35"/>
  <c r="BT25" i="20"/>
  <c r="AO17" i="22"/>
  <c r="CB17" i="20"/>
  <c r="AI20" i="22"/>
  <c r="AC6" i="34"/>
  <c r="BV20" i="20"/>
  <c r="AG22" i="22"/>
  <c r="AA8" i="34"/>
  <c r="BT22" i="20"/>
  <c r="AN18" i="22"/>
  <c r="CA18" i="20"/>
  <c r="Z21" i="22"/>
  <c r="T7" i="34"/>
  <c r="BM21" i="20"/>
  <c r="AO19" i="22"/>
  <c r="CB19" i="20"/>
  <c r="AT14" i="22"/>
  <c r="CG14" i="20"/>
  <c r="AS15" i="22"/>
  <c r="CF15" i="20"/>
  <c r="AU13" i="22"/>
  <c r="CI13" i="20" s="1"/>
  <c r="CH13" i="20"/>
  <c r="I15" i="22"/>
  <c r="E8" i="33"/>
  <c r="AX15" i="20"/>
  <c r="I4" i="32"/>
  <c r="BB4" i="20"/>
  <c r="D4" i="32"/>
  <c r="AW4" i="20"/>
  <c r="L4" i="32"/>
  <c r="BE4" i="20"/>
  <c r="F4" i="32"/>
  <c r="AY4" i="20"/>
  <c r="O5" i="32"/>
  <c r="BH5" i="20"/>
  <c r="M4" i="32"/>
  <c r="BF4" i="20"/>
  <c r="I5" i="32"/>
  <c r="BB5" i="20"/>
  <c r="L5" i="32"/>
  <c r="BE5" i="20"/>
  <c r="F5" i="32"/>
  <c r="AY5" i="20"/>
  <c r="C5" i="32"/>
  <c r="AV5" i="20"/>
  <c r="H4" i="32"/>
  <c r="BA4" i="20"/>
  <c r="B4" i="32"/>
  <c r="AU4" i="20"/>
  <c r="AV68" i="20" s="1"/>
  <c r="AV114" i="20" s="1"/>
  <c r="G5" i="32"/>
  <c r="AZ5" i="20"/>
  <c r="H5" i="32"/>
  <c r="BA5" i="20"/>
  <c r="N4" i="32"/>
  <c r="BG4" i="20"/>
  <c r="M5" i="32"/>
  <c r="BF5" i="20"/>
  <c r="K4" i="32"/>
  <c r="BD4" i="20"/>
  <c r="G4" i="32"/>
  <c r="AZ4" i="20"/>
  <c r="P4" i="32"/>
  <c r="BI4" i="20"/>
  <c r="E4" i="32"/>
  <c r="AX4" i="20"/>
  <c r="D5" i="32"/>
  <c r="AW5" i="20"/>
  <c r="P5" i="32"/>
  <c r="BI5" i="20"/>
  <c r="J4" i="32"/>
  <c r="BC4" i="20"/>
  <c r="J5" i="32"/>
  <c r="BC5" i="20"/>
  <c r="K5" i="32"/>
  <c r="BD5" i="20"/>
  <c r="B5" i="32"/>
  <c r="AU5" i="20"/>
  <c r="AV69" i="20" s="1"/>
  <c r="AV115" i="20" s="1"/>
  <c r="E5" i="32"/>
  <c r="AX5" i="20"/>
  <c r="C4" i="32"/>
  <c r="AV4" i="20"/>
  <c r="AH25" i="22" l="1"/>
  <c r="AB4" i="35"/>
  <c r="BU25" i="20"/>
  <c r="AO18" i="22"/>
  <c r="CB18" i="20"/>
  <c r="AP19" i="22"/>
  <c r="CC19" i="20"/>
  <c r="AA21" i="22"/>
  <c r="U7" i="34"/>
  <c r="BN21" i="20"/>
  <c r="AH22" i="22"/>
  <c r="AB8" i="34"/>
  <c r="BU22" i="20"/>
  <c r="AJ20" i="22"/>
  <c r="AD6" i="34"/>
  <c r="BW20" i="20"/>
  <c r="AP17" i="22"/>
  <c r="CC17" i="20"/>
  <c r="AU14" i="22"/>
  <c r="CI14" i="20" s="1"/>
  <c r="CH14" i="20"/>
  <c r="H15" i="22"/>
  <c r="D8" i="33"/>
  <c r="AW15" i="20"/>
  <c r="AT15" i="22"/>
  <c r="CG15" i="20"/>
  <c r="AI25" i="22" l="1"/>
  <c r="AC4" i="35"/>
  <c r="BV25" i="20"/>
  <c r="AQ17" i="22"/>
  <c r="CD17" i="20"/>
  <c r="AQ19" i="22"/>
  <c r="CD19" i="20"/>
  <c r="AI22" i="22"/>
  <c r="AC8" i="34"/>
  <c r="BV22" i="20"/>
  <c r="AB21" i="22"/>
  <c r="V7" i="34"/>
  <c r="BO21" i="20"/>
  <c r="AK20" i="22"/>
  <c r="AE6" i="34"/>
  <c r="BX20" i="20"/>
  <c r="AP18" i="22"/>
  <c r="CC18" i="20"/>
  <c r="AU15" i="22"/>
  <c r="CI15" i="20" s="1"/>
  <c r="CH15" i="20"/>
  <c r="G15" i="22"/>
  <c r="C8" i="33"/>
  <c r="AV15" i="20"/>
  <c r="AJ25" i="22" l="1"/>
  <c r="AD4" i="35"/>
  <c r="BW25" i="20"/>
  <c r="AQ18" i="22"/>
  <c r="CD18" i="20"/>
  <c r="AJ22" i="22"/>
  <c r="AD8" i="34"/>
  <c r="BW22" i="20"/>
  <c r="AL20" i="22"/>
  <c r="AF6" i="34"/>
  <c r="BY20" i="20"/>
  <c r="BH70" i="20" s="1"/>
  <c r="BH116" i="20" s="1"/>
  <c r="AC21" i="22"/>
  <c r="W7" i="34"/>
  <c r="BP21" i="20"/>
  <c r="AR19" i="22"/>
  <c r="CE19" i="20"/>
  <c r="AR17" i="22"/>
  <c r="CE17" i="20"/>
  <c r="B8" i="33"/>
  <c r="AU15" i="20"/>
  <c r="AX72" i="20" s="1"/>
  <c r="AX118" i="20" s="1"/>
  <c r="AK25" i="22" l="1"/>
  <c r="AE4" i="35"/>
  <c r="BX25" i="20"/>
  <c r="AS17" i="22"/>
  <c r="CF17" i="20"/>
  <c r="AS19" i="22"/>
  <c r="CF19" i="20"/>
  <c r="AD21" i="22"/>
  <c r="X7" i="34"/>
  <c r="BQ21" i="20"/>
  <c r="AM20" i="22"/>
  <c r="BZ20" i="20"/>
  <c r="AK22" i="22"/>
  <c r="AE8" i="34"/>
  <c r="BX22" i="20"/>
  <c r="AR18" i="22"/>
  <c r="CE18" i="20"/>
  <c r="AL25" i="22" l="1"/>
  <c r="AF4" i="35"/>
  <c r="BY25" i="20"/>
  <c r="BJ68" i="20" s="1"/>
  <c r="BJ114" i="20" s="1"/>
  <c r="AS18" i="22"/>
  <c r="CF18" i="20"/>
  <c r="AN20" i="22"/>
  <c r="CA20" i="20"/>
  <c r="AL22" i="22"/>
  <c r="AF8" i="34"/>
  <c r="BY22" i="20"/>
  <c r="BH72" i="20" s="1"/>
  <c r="BH118" i="20" s="1"/>
  <c r="AE21" i="22"/>
  <c r="Y7" i="34"/>
  <c r="BR21" i="20"/>
  <c r="AT19" i="22"/>
  <c r="CG19" i="20"/>
  <c r="AT17" i="22"/>
  <c r="CG17" i="20"/>
  <c r="AM25" i="22" l="1"/>
  <c r="BZ25" i="20"/>
  <c r="AU17" i="22"/>
  <c r="CI17" i="20" s="1"/>
  <c r="CH17" i="20"/>
  <c r="AU19" i="22"/>
  <c r="CI19" i="20" s="1"/>
  <c r="CH19" i="20"/>
  <c r="AF21" i="22"/>
  <c r="Z7" i="34"/>
  <c r="BS21" i="20"/>
  <c r="AM22" i="22"/>
  <c r="BZ22" i="20"/>
  <c r="AO20" i="22"/>
  <c r="CB20" i="20"/>
  <c r="AT18" i="22"/>
  <c r="CG18" i="20"/>
  <c r="AN25" i="22" l="1"/>
  <c r="CA25" i="20"/>
  <c r="AN22" i="22"/>
  <c r="CA22" i="20"/>
  <c r="AU18" i="22"/>
  <c r="CI18" i="20" s="1"/>
  <c r="CH18" i="20"/>
  <c r="AP20" i="22"/>
  <c r="CC20" i="20"/>
  <c r="AG21" i="22"/>
  <c r="AA7" i="34"/>
  <c r="BT21" i="20"/>
  <c r="CB25" i="20" l="1"/>
  <c r="AO25" i="22"/>
  <c r="AH21" i="22"/>
  <c r="AB7" i="34"/>
  <c r="BU21" i="20"/>
  <c r="AQ20" i="22"/>
  <c r="CD20" i="20"/>
  <c r="AO22" i="22"/>
  <c r="CB22" i="20"/>
  <c r="AP25" i="22" l="1"/>
  <c r="CC25" i="20"/>
  <c r="AP22" i="22"/>
  <c r="CC22" i="20"/>
  <c r="AR20" i="22"/>
  <c r="CE20" i="20"/>
  <c r="AI21" i="22"/>
  <c r="AC7" i="34"/>
  <c r="BV21" i="20"/>
  <c r="AQ25" i="22" l="1"/>
  <c r="CD25" i="20"/>
  <c r="AJ21" i="22"/>
  <c r="AD7" i="34"/>
  <c r="BW21" i="20"/>
  <c r="AS20" i="22"/>
  <c r="CF20" i="20"/>
  <c r="AQ22" i="22"/>
  <c r="CD22" i="20"/>
  <c r="AR25" i="22" l="1"/>
  <c r="CE25" i="20"/>
  <c r="AR22" i="22"/>
  <c r="CE22" i="20"/>
  <c r="AT20" i="22"/>
  <c r="CG20" i="20"/>
  <c r="AK21" i="22"/>
  <c r="AE7" i="34"/>
  <c r="BX21" i="20"/>
  <c r="AS25" i="22" l="1"/>
  <c r="CF25" i="20"/>
  <c r="AL21" i="22"/>
  <c r="AF7" i="34"/>
  <c r="BY21" i="20"/>
  <c r="BH71" i="20" s="1"/>
  <c r="BH117" i="20" s="1"/>
  <c r="AU20" i="22"/>
  <c r="CI20" i="20" s="1"/>
  <c r="CH20" i="20"/>
  <c r="AS22" i="22"/>
  <c r="CF22" i="20"/>
  <c r="CG25" i="20" l="1"/>
  <c r="AT25" i="22"/>
  <c r="AT22" i="22"/>
  <c r="CG22" i="20"/>
  <c r="AM21" i="22"/>
  <c r="BZ21" i="20"/>
  <c r="AU25" i="22" l="1"/>
  <c r="CI25" i="20" s="1"/>
  <c r="CH25" i="20"/>
  <c r="AN21" i="22"/>
  <c r="CA21" i="20"/>
  <c r="AU22" i="22"/>
  <c r="CI22" i="20" s="1"/>
  <c r="CH22" i="20"/>
  <c r="AO21" i="22" l="1"/>
  <c r="CB21" i="20"/>
  <c r="AP21" i="22" l="1"/>
  <c r="CC21" i="20"/>
  <c r="AQ21" i="22" l="1"/>
  <c r="CD21" i="20"/>
  <c r="AR21" i="22" l="1"/>
  <c r="CE21" i="20"/>
  <c r="AS21" i="22" l="1"/>
  <c r="CF21" i="20"/>
  <c r="AT21" i="22" l="1"/>
  <c r="CG21" i="20"/>
  <c r="AU21" i="22" l="1"/>
  <c r="CI21" i="20" s="1"/>
  <c r="CH21" i="20"/>
</calcChain>
</file>

<file path=xl/comments1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张继秋</author>
  </authors>
  <commentList>
    <comment ref="CC18" authorId="0" shapeId="0" xr:uid="{9173CE01-D193-44CB-80FB-5E842C21D181}">
      <text>
        <r>
          <rPr>
            <b/>
            <sz val="9"/>
            <color indexed="81"/>
            <rFont val="宋体"/>
            <family val="3"/>
            <charset val="134"/>
          </rPr>
          <t>张继秋:</t>
        </r>
        <r>
          <rPr>
            <sz val="9"/>
            <color indexed="81"/>
            <rFont val="宋体"/>
            <family val="3"/>
            <charset val="134"/>
          </rPr>
          <t xml:space="preserve">
节能与新能源汽车产业发展规划（2012―2020年）</t>
        </r>
      </text>
    </comment>
    <comment ref="BY23" authorId="0" shapeId="0" xr:uid="{4B4E0AC6-B4DC-4BFA-B9CE-E4B3DF0B2C5D}">
      <text>
        <r>
          <rPr>
            <b/>
            <sz val="9"/>
            <color indexed="81"/>
            <rFont val="宋体"/>
            <family val="3"/>
            <charset val="134"/>
          </rPr>
          <t>张继秋:</t>
        </r>
        <r>
          <rPr>
            <sz val="9"/>
            <color indexed="81"/>
            <rFont val="宋体"/>
            <family val="3"/>
            <charset val="134"/>
          </rPr>
          <t xml:space="preserve">
技术2.0</t>
        </r>
      </text>
    </comment>
    <comment ref="CA23" authorId="0" shapeId="0" xr:uid="{A3C5D9D6-8B6E-4F8A-81E8-C0AE831F97A8}">
      <text>
        <r>
          <rPr>
            <b/>
            <sz val="9"/>
            <color indexed="81"/>
            <rFont val="宋体"/>
            <family val="3"/>
            <charset val="134"/>
          </rPr>
          <t>张继秋:</t>
        </r>
        <r>
          <rPr>
            <sz val="9"/>
            <color indexed="81"/>
            <rFont val="宋体"/>
            <family val="3"/>
            <charset val="134"/>
          </rPr>
          <t xml:space="preserve">
技术2.0，2018年数据</t>
        </r>
      </text>
    </comment>
    <comment ref="CC23" authorId="0" shapeId="0" xr:uid="{38C171C4-2B0E-47A9-921C-FED4056A3EE7}">
      <text>
        <r>
          <rPr>
            <b/>
            <sz val="9"/>
            <color indexed="81"/>
            <rFont val="宋体"/>
            <family val="3"/>
            <charset val="134"/>
          </rPr>
          <t>张继秋:
技术2.0</t>
        </r>
      </text>
    </comment>
    <comment ref="CD23" authorId="0" shapeId="0" xr:uid="{90CAF45B-FCA2-45FF-A439-87C080B0320A}">
      <text>
        <r>
          <rPr>
            <b/>
            <sz val="9"/>
            <color indexed="81"/>
            <rFont val="宋体"/>
            <family val="3"/>
            <charset val="134"/>
          </rPr>
          <t>张继秋:</t>
        </r>
        <r>
          <rPr>
            <sz val="9"/>
            <color indexed="81"/>
            <rFont val="宋体"/>
            <family val="3"/>
            <charset val="134"/>
          </rPr>
          <t xml:space="preserve">
网上搜索</t>
        </r>
      </text>
    </comment>
    <comment ref="CE23" authorId="0" shapeId="0" xr:uid="{0B89DA82-6127-47A9-A064-4D12F24D38FD}">
      <text>
        <r>
          <rPr>
            <b/>
            <sz val="9"/>
            <color indexed="81"/>
            <rFont val="宋体"/>
            <family val="3"/>
            <charset val="134"/>
          </rPr>
          <t>张继秋:</t>
        </r>
        <r>
          <rPr>
            <sz val="9"/>
            <color indexed="81"/>
            <rFont val="宋体"/>
            <family val="3"/>
            <charset val="134"/>
          </rPr>
          <t xml:space="preserve">
技术2.0</t>
        </r>
      </text>
    </comment>
    <comment ref="CF23" authorId="0" shapeId="0" xr:uid="{0413294D-CDC9-4435-AB28-32877593AA7D}">
      <text>
        <r>
          <rPr>
            <b/>
            <sz val="9"/>
            <color indexed="81"/>
            <rFont val="宋体"/>
            <family val="3"/>
            <charset val="134"/>
          </rPr>
          <t>张继秋:</t>
        </r>
        <r>
          <rPr>
            <sz val="9"/>
            <color indexed="81"/>
            <rFont val="宋体"/>
            <family val="3"/>
            <charset val="134"/>
          </rPr>
          <t xml:space="preserve">
网上搜索</t>
        </r>
      </text>
    </comment>
    <comment ref="CG23" authorId="0" shapeId="0" xr:uid="{67F865E3-ACA0-45D9-AE4F-BCF470936522}">
      <text>
        <r>
          <rPr>
            <b/>
            <sz val="9"/>
            <color indexed="81"/>
            <rFont val="宋体"/>
            <family val="3"/>
            <charset val="134"/>
          </rPr>
          <t>张继秋:</t>
        </r>
        <r>
          <rPr>
            <sz val="9"/>
            <color indexed="81"/>
            <rFont val="宋体"/>
            <family val="3"/>
            <charset val="134"/>
          </rPr>
          <t xml:space="preserve">
标准+0.7174kg/m3进行折算
</t>
        </r>
      </text>
    </comment>
    <comment ref="CI23" authorId="0" shapeId="0" xr:uid="{A87BDAE5-F708-42B3-967D-91B5ABF5B43B}">
      <text>
        <r>
          <rPr>
            <b/>
            <sz val="9"/>
            <color indexed="81"/>
            <rFont val="宋体"/>
            <family val="3"/>
            <charset val="134"/>
          </rPr>
          <t>标准</t>
        </r>
      </text>
    </comment>
    <comment ref="CJ23" authorId="0" shapeId="0" xr:uid="{4B716FCF-F95C-4735-ABF7-601B43104993}">
      <text>
        <r>
          <rPr>
            <b/>
            <sz val="9"/>
            <color indexed="81"/>
            <rFont val="宋体"/>
            <family val="3"/>
            <charset val="134"/>
          </rPr>
          <t>张继秋:</t>
        </r>
        <r>
          <rPr>
            <sz val="9"/>
            <color indexed="81"/>
            <rFont val="宋体"/>
            <family val="3"/>
            <charset val="134"/>
          </rPr>
          <t xml:space="preserve">
网络搜索</t>
        </r>
      </text>
    </comment>
    <comment ref="CK23" authorId="0" shapeId="0" xr:uid="{943831FD-1545-4E5F-A324-6D100ED4ED50}">
      <text>
        <r>
          <rPr>
            <b/>
            <sz val="9"/>
            <color indexed="81"/>
            <rFont val="宋体"/>
            <family val="3"/>
            <charset val="134"/>
          </rPr>
          <t>张继秋:</t>
        </r>
        <r>
          <rPr>
            <sz val="9"/>
            <color indexed="81"/>
            <rFont val="宋体"/>
            <family val="3"/>
            <charset val="134"/>
          </rPr>
          <t xml:space="preserve">
根据天燃气数据估值</t>
        </r>
      </text>
    </comment>
    <comment ref="CL23" authorId="0" shapeId="0" xr:uid="{CDD547E9-E72F-4C2B-8518-9A1935527BCB}">
      <text>
        <r>
          <rPr>
            <b/>
            <sz val="9"/>
            <color indexed="81"/>
            <rFont val="宋体"/>
            <family val="3"/>
            <charset val="134"/>
          </rPr>
          <t>网上搜索</t>
        </r>
      </text>
    </comment>
    <comment ref="CN23" authorId="0" shapeId="0" xr:uid="{8FBB3DB6-A47C-4B4C-A0F8-4942CA4E28F9}">
      <text>
        <r>
          <rPr>
            <b/>
            <sz val="9"/>
            <color indexed="81"/>
            <rFont val="宋体"/>
            <family val="3"/>
            <charset val="134"/>
          </rPr>
          <t>张继秋:</t>
        </r>
        <r>
          <rPr>
            <sz val="9"/>
            <color indexed="81"/>
            <rFont val="宋体"/>
            <family val="3"/>
            <charset val="134"/>
          </rPr>
          <t xml:space="preserve">
网上经验值</t>
        </r>
      </text>
    </comment>
    <comment ref="CP23" authorId="0" shapeId="0" xr:uid="{FCC9BBD8-9560-46ED-87C7-4264C9CEEA9A}">
      <text>
        <r>
          <rPr>
            <b/>
            <sz val="9"/>
            <color indexed="81"/>
            <rFont val="宋体"/>
            <family val="3"/>
            <charset val="134"/>
          </rPr>
          <t>标准</t>
        </r>
      </text>
    </comment>
    <comment ref="CQ23" authorId="0" shapeId="0" xr:uid="{2006D5BC-6E9D-4E38-8EE3-87ABFDFA2B5A}">
      <text>
        <r>
          <rPr>
            <b/>
            <sz val="9"/>
            <color indexed="81"/>
            <rFont val="宋体"/>
            <family val="3"/>
            <charset val="134"/>
          </rPr>
          <t>张继秋:
网上搜索</t>
        </r>
      </text>
    </comment>
    <comment ref="CS23" authorId="0" shapeId="0" xr:uid="{257D2AB7-10D0-40C2-81B0-CA947C91A0FD}">
      <text>
        <r>
          <rPr>
            <b/>
            <sz val="9"/>
            <color indexed="81"/>
            <rFont val="宋体"/>
            <family val="3"/>
            <charset val="134"/>
          </rPr>
          <t>张继秋:</t>
        </r>
        <r>
          <rPr>
            <sz val="9"/>
            <color indexed="81"/>
            <rFont val="宋体"/>
            <family val="3"/>
            <charset val="134"/>
          </rPr>
          <t xml:space="preserve">
氢能源公交车坐过吗？2025年临港将完成1500辆氢燃料电池车辆应用
技术2.0，也提到2020年客车&lt;7KG/100KM</t>
        </r>
      </text>
    </comment>
    <comment ref="CT23" authorId="0" shapeId="0" xr:uid="{4B76F09D-D5FD-4FE8-B76E-D5871975B85C}">
      <text>
        <r>
          <rPr>
            <b/>
            <sz val="9"/>
            <color indexed="81"/>
            <rFont val="宋体"/>
            <family val="3"/>
            <charset val="134"/>
          </rPr>
          <t>张继秋:</t>
        </r>
        <r>
          <rPr>
            <sz val="9"/>
            <color indexed="81"/>
            <rFont val="宋体"/>
            <family val="3"/>
            <charset val="134"/>
          </rPr>
          <t xml:space="preserve">
网络</t>
        </r>
      </text>
    </comment>
    <comment ref="CU23" authorId="0" shapeId="0" xr:uid="{FEB9D0A7-3284-4D4A-AF96-87403AE88720}">
      <text>
        <r>
          <rPr>
            <b/>
            <sz val="9"/>
            <color indexed="81"/>
            <rFont val="宋体"/>
            <family val="3"/>
            <charset val="134"/>
          </rPr>
          <t>张继秋:</t>
        </r>
        <r>
          <rPr>
            <sz val="9"/>
            <color indexed="81"/>
            <rFont val="宋体"/>
            <family val="3"/>
            <charset val="134"/>
          </rPr>
          <t xml:space="preserve">
天然气标准+天然气密度进行折算</t>
        </r>
      </text>
    </comment>
    <comment ref="CW23" authorId="0" shapeId="0" xr:uid="{69593529-7BFF-4F76-A4C4-5C6DE4A78E16}">
      <text>
        <r>
          <rPr>
            <b/>
            <sz val="9"/>
            <color indexed="81"/>
            <rFont val="宋体"/>
            <family val="3"/>
            <charset val="134"/>
          </rPr>
          <t>张继秋:</t>
        </r>
        <r>
          <rPr>
            <sz val="9"/>
            <color indexed="81"/>
            <rFont val="宋体"/>
            <family val="3"/>
            <charset val="134"/>
          </rPr>
          <t xml:space="preserve">
全国模型</t>
        </r>
      </text>
    </comment>
    <comment ref="CX23" authorId="0" shapeId="0" xr:uid="{8718DA54-49C7-42D5-B393-CC65F65BCE74}">
      <text>
        <r>
          <rPr>
            <b/>
            <sz val="9"/>
            <color indexed="81"/>
            <rFont val="宋体"/>
            <family val="3"/>
            <charset val="134"/>
          </rPr>
          <t>张继秋:</t>
        </r>
        <r>
          <rPr>
            <sz val="9"/>
            <color indexed="81"/>
            <rFont val="宋体"/>
            <family val="3"/>
            <charset val="134"/>
          </rPr>
          <t xml:space="preserve">
根据柴油重卡2020数据下降15%</t>
        </r>
      </text>
    </comment>
    <comment ref="CY23" authorId="0" shapeId="0" xr:uid="{5BF3C41D-D295-4D5D-A1B3-BC36932302E7}">
      <text>
        <r>
          <rPr>
            <b/>
            <sz val="9"/>
            <color indexed="81"/>
            <rFont val="宋体"/>
            <family val="3"/>
            <charset val="134"/>
          </rPr>
          <t>张继秋:
网上搜索</t>
        </r>
      </text>
    </comment>
    <comment ref="CZ23" authorId="0" shapeId="0" xr:uid="{C59AA8D3-C30F-4EFD-84AD-8C16E4C630E5}">
      <text>
        <r>
          <rPr>
            <b/>
            <sz val="9"/>
            <color indexed="81"/>
            <rFont val="宋体"/>
            <family val="3"/>
            <charset val="134"/>
          </rPr>
          <t>张继秋:</t>
        </r>
        <r>
          <rPr>
            <sz val="9"/>
            <color indexed="81"/>
            <rFont val="宋体"/>
            <family val="3"/>
            <charset val="134"/>
          </rPr>
          <t xml:space="preserve">
最大续航超1000公里！上汽红岩氢燃料电池重卡通过极寒测试</t>
        </r>
      </text>
    </comment>
    <comment ref="BY28" authorId="0" shapeId="0" xr:uid="{3A5068C3-68CD-4CC2-B8D2-71B6F09CDEC8}">
      <text>
        <r>
          <rPr>
            <b/>
            <sz val="9"/>
            <color indexed="81"/>
            <rFont val="宋体"/>
            <family val="3"/>
            <charset val="134"/>
          </rPr>
          <t>张继秋:</t>
        </r>
        <r>
          <rPr>
            <sz val="9"/>
            <color indexed="81"/>
            <rFont val="宋体"/>
            <family val="3"/>
            <charset val="134"/>
          </rPr>
          <t xml:space="preserve">
技术2.0</t>
        </r>
      </text>
    </comment>
    <comment ref="CA28" authorId="0" shapeId="0" xr:uid="{C0413E7A-E7F6-4902-AD48-3CD7CB58A12D}">
      <text>
        <r>
          <rPr>
            <b/>
            <sz val="9"/>
            <color indexed="81"/>
            <rFont val="宋体"/>
            <family val="3"/>
            <charset val="134"/>
          </rPr>
          <t>张继秋
技术2.0客车下降比例</t>
        </r>
      </text>
    </comment>
    <comment ref="CC28" authorId="0" shapeId="0" xr:uid="{8656FFD7-27E8-461D-B5BA-62A8660C2912}">
      <text>
        <r>
          <rPr>
            <b/>
            <sz val="9"/>
            <color indexed="81"/>
            <rFont val="宋体"/>
            <family val="3"/>
            <charset val="134"/>
          </rPr>
          <t>张继秋:</t>
        </r>
        <r>
          <rPr>
            <sz val="9"/>
            <color indexed="81"/>
            <rFont val="宋体"/>
            <family val="3"/>
            <charset val="134"/>
          </rPr>
          <t xml:space="preserve">
技术2.0</t>
        </r>
      </text>
    </comment>
    <comment ref="CE28" authorId="0" shapeId="0" xr:uid="{69AE69FC-255D-4B3B-B1E9-04DD6C45EAB9}">
      <text>
        <r>
          <rPr>
            <b/>
            <sz val="9"/>
            <color indexed="81"/>
            <rFont val="宋体"/>
            <family val="3"/>
            <charset val="134"/>
          </rPr>
          <t>张继秋:</t>
        </r>
        <r>
          <rPr>
            <sz val="9"/>
            <color indexed="81"/>
            <rFont val="宋体"/>
            <family val="3"/>
            <charset val="134"/>
          </rPr>
          <t xml:space="preserve">
技术2.0</t>
        </r>
      </text>
    </comment>
    <comment ref="CF28" authorId="0" shapeId="0" xr:uid="{50C53EEC-BACC-45A0-9234-437381BE2799}">
      <text>
        <r>
          <rPr>
            <b/>
            <sz val="9"/>
            <color indexed="81"/>
            <rFont val="宋体"/>
            <family val="3"/>
            <charset val="134"/>
          </rPr>
          <t>·</t>
        </r>
      </text>
    </comment>
    <comment ref="CI28" authorId="0" shapeId="0" xr:uid="{5B4384BD-F3B4-4B2F-8406-D27A06663673}">
      <text>
        <r>
          <rPr>
            <b/>
            <sz val="9"/>
            <color indexed="81"/>
            <rFont val="宋体"/>
            <family val="3"/>
            <charset val="134"/>
          </rPr>
          <t>张继秋:</t>
        </r>
        <r>
          <rPr>
            <sz val="9"/>
            <color indexed="81"/>
            <rFont val="宋体"/>
            <family val="3"/>
            <charset val="134"/>
          </rPr>
          <t xml:space="preserve">
根据2020年标准+技术2.0货车油耗下降比区间的中位数</t>
        </r>
      </text>
    </comment>
    <comment ref="CJ28" authorId="0" shapeId="0" xr:uid="{34DD4AAC-2111-4422-9A6E-AC0DF9F7E807}">
      <text>
        <r>
          <rPr>
            <b/>
            <sz val="9"/>
            <color indexed="81"/>
            <rFont val="宋体"/>
            <family val="3"/>
            <charset val="134"/>
          </rPr>
          <t>张继秋:</t>
        </r>
        <r>
          <rPr>
            <sz val="9"/>
            <color indexed="81"/>
            <rFont val="宋体"/>
            <family val="3"/>
            <charset val="134"/>
          </rPr>
          <t xml:space="preserve">
根据2020年网上搜索数据+技术2.0乘用车下降比例</t>
        </r>
      </text>
    </comment>
    <comment ref="CL28" authorId="0" shapeId="0" xr:uid="{EE98AA18-CEFF-482E-9AF2-B3799FE932CA}">
      <text>
        <r>
          <rPr>
            <b/>
            <sz val="9"/>
            <color indexed="81"/>
            <rFont val="宋体"/>
            <family val="3"/>
            <charset val="134"/>
          </rPr>
          <t>张继秋:</t>
        </r>
        <r>
          <rPr>
            <sz val="9"/>
            <color indexed="81"/>
            <rFont val="宋体"/>
            <family val="3"/>
            <charset val="134"/>
          </rPr>
          <t xml:space="preserve">
估计</t>
        </r>
      </text>
    </comment>
    <comment ref="CM28" authorId="0" shapeId="0" xr:uid="{3CEEA964-B007-4576-B0F1-2F5B96E82567}">
      <text>
        <r>
          <rPr>
            <b/>
            <sz val="9"/>
            <color indexed="81"/>
            <rFont val="宋体"/>
            <family val="3"/>
            <charset val="134"/>
          </rPr>
          <t>张继秋:</t>
        </r>
        <r>
          <rPr>
            <sz val="9"/>
            <color indexed="81"/>
            <rFont val="宋体"/>
            <family val="3"/>
            <charset val="134"/>
          </rPr>
          <t xml:space="preserve">
技术2.0</t>
        </r>
      </text>
    </comment>
    <comment ref="CP28" authorId="0" shapeId="0" xr:uid="{6FA989E7-10DE-4728-8E6B-EEC74294E46C}">
      <text>
        <r>
          <rPr>
            <b/>
            <sz val="9"/>
            <color indexed="81"/>
            <rFont val="宋体"/>
            <family val="3"/>
            <charset val="134"/>
          </rPr>
          <t>张继秋:</t>
        </r>
        <r>
          <rPr>
            <sz val="9"/>
            <color indexed="81"/>
            <rFont val="宋体"/>
            <family val="3"/>
            <charset val="134"/>
          </rPr>
          <t xml:space="preserve">
根据2020年数据+技术2.0客车油耗下降比例的中位数</t>
        </r>
      </text>
    </comment>
    <comment ref="CQ28" authorId="0" shapeId="0" xr:uid="{B5A0D322-28D8-48B9-8549-350F368F2957}">
      <text>
        <r>
          <rPr>
            <b/>
            <sz val="9"/>
            <color indexed="81"/>
            <rFont val="宋体"/>
            <family val="3"/>
            <charset val="134"/>
          </rPr>
          <t>张继秋:</t>
        </r>
        <r>
          <rPr>
            <sz val="9"/>
            <color indexed="81"/>
            <rFont val="宋体"/>
            <family val="3"/>
            <charset val="134"/>
          </rPr>
          <t xml:space="preserve">
根据2020年网上搜索数据+技术2.0乘用车下降比例</t>
        </r>
      </text>
    </comment>
    <comment ref="CS28" authorId="0" shapeId="0" xr:uid="{C114BB59-93B7-4BF6-BFF1-7F0DD9DDAFF3}">
      <text>
        <r>
          <rPr>
            <b/>
            <sz val="9"/>
            <color indexed="81"/>
            <rFont val="宋体"/>
            <family val="3"/>
            <charset val="134"/>
          </rPr>
          <t>张继秋:</t>
        </r>
        <r>
          <rPr>
            <sz val="9"/>
            <color indexed="81"/>
            <rFont val="宋体"/>
            <family val="3"/>
            <charset val="134"/>
          </rPr>
          <t xml:space="preserve">
技术2.0</t>
        </r>
      </text>
    </comment>
    <comment ref="CT28" authorId="0" shapeId="0" xr:uid="{ECEF81A8-F8F8-42E6-84BC-A433A2D59492}">
      <text>
        <r>
          <rPr>
            <b/>
            <sz val="9"/>
            <color indexed="81"/>
            <rFont val="宋体"/>
            <family val="3"/>
            <charset val="134"/>
          </rPr>
          <t>张继秋:</t>
        </r>
        <r>
          <rPr>
            <sz val="9"/>
            <color indexed="81"/>
            <rFont val="宋体"/>
            <family val="3"/>
            <charset val="134"/>
          </rPr>
          <t xml:space="preserve">
根据技术2.0公交下降比例+2020年数据</t>
        </r>
      </text>
    </comment>
    <comment ref="CW28" authorId="0" shapeId="0" xr:uid="{D2486265-B9A0-48C6-B640-01A56C480B46}">
      <text>
        <r>
          <rPr>
            <b/>
            <sz val="9"/>
            <color indexed="81"/>
            <rFont val="宋体"/>
            <family val="3"/>
            <charset val="134"/>
          </rPr>
          <t>张继秋:</t>
        </r>
        <r>
          <rPr>
            <sz val="9"/>
            <color indexed="81"/>
            <rFont val="宋体"/>
            <family val="3"/>
            <charset val="134"/>
          </rPr>
          <t xml:space="preserve">
根据2020年数据+技术2.0货车油耗下降比例的中位数</t>
        </r>
      </text>
    </comment>
    <comment ref="CX28" authorId="0" shapeId="0" xr:uid="{4A904CC9-104B-4019-AA31-9EF575E63B4C}">
      <text>
        <r>
          <rPr>
            <b/>
            <sz val="9"/>
            <color indexed="81"/>
            <rFont val="宋体"/>
            <family val="3"/>
            <charset val="134"/>
          </rPr>
          <t>张继秋:</t>
        </r>
        <r>
          <rPr>
            <sz val="9"/>
            <color indexed="81"/>
            <rFont val="宋体"/>
            <family val="3"/>
            <charset val="134"/>
          </rPr>
          <t xml:space="preserve">
根据2020年数据+技术2.0乘用车下降比例</t>
        </r>
      </text>
    </comment>
    <comment ref="CZ28" authorId="0" shapeId="0" xr:uid="{B8EF6E27-BA68-4892-9F00-C03CDDC06BE4}">
      <text>
        <r>
          <rPr>
            <b/>
            <sz val="9"/>
            <color indexed="81"/>
            <rFont val="宋体"/>
            <family val="3"/>
            <charset val="134"/>
          </rPr>
          <t>张继秋:</t>
        </r>
        <r>
          <rPr>
            <sz val="9"/>
            <color indexed="81"/>
            <rFont val="宋体"/>
            <family val="3"/>
            <charset val="134"/>
          </rPr>
          <t xml:space="preserve">
估计</t>
        </r>
      </text>
    </comment>
    <comment ref="BY33" authorId="0" shapeId="0" xr:uid="{5B92EA4C-A2D9-49FB-A2F4-F70620E19CD5}">
      <text>
        <r>
          <rPr>
            <b/>
            <sz val="9"/>
            <color indexed="81"/>
            <rFont val="宋体"/>
            <family val="3"/>
            <charset val="134"/>
          </rPr>
          <t>张继秋:</t>
        </r>
        <r>
          <rPr>
            <sz val="9"/>
            <color indexed="81"/>
            <rFont val="宋体"/>
            <family val="3"/>
            <charset val="134"/>
          </rPr>
          <t xml:space="preserve">
技术2.0</t>
        </r>
      </text>
    </comment>
    <comment ref="CA33" authorId="0" shapeId="0" xr:uid="{A1917530-596E-4C78-8349-E6CDC0C5E26B}">
      <text>
        <r>
          <rPr>
            <b/>
            <sz val="9"/>
            <color indexed="81"/>
            <rFont val="宋体"/>
            <family val="3"/>
            <charset val="134"/>
          </rPr>
          <t>张继秋:</t>
        </r>
        <r>
          <rPr>
            <sz val="9"/>
            <color indexed="81"/>
            <rFont val="宋体"/>
            <family val="3"/>
            <charset val="134"/>
          </rPr>
          <t xml:space="preserve">
技术2.0客车下降比例</t>
        </r>
      </text>
    </comment>
    <comment ref="CC33" authorId="0" shapeId="0" xr:uid="{FD714941-CF17-4A4F-9CCC-04C432646817}">
      <text>
        <r>
          <rPr>
            <b/>
            <sz val="9"/>
            <color indexed="81"/>
            <rFont val="宋体"/>
            <family val="3"/>
            <charset val="134"/>
          </rPr>
          <t>张继秋:</t>
        </r>
        <r>
          <rPr>
            <sz val="9"/>
            <color indexed="81"/>
            <rFont val="宋体"/>
            <family val="3"/>
            <charset val="134"/>
          </rPr>
          <t xml:space="preserve">
技术2.0</t>
        </r>
      </text>
    </comment>
    <comment ref="CE33" authorId="0" shapeId="0" xr:uid="{83B16E92-7B63-44A1-B963-95CFB693B646}">
      <text>
        <r>
          <rPr>
            <b/>
            <sz val="9"/>
            <color indexed="81"/>
            <rFont val="宋体"/>
            <family val="3"/>
            <charset val="134"/>
          </rPr>
          <t>张继秋:</t>
        </r>
        <r>
          <rPr>
            <sz val="9"/>
            <color indexed="81"/>
            <rFont val="宋体"/>
            <family val="3"/>
            <charset val="134"/>
          </rPr>
          <t xml:space="preserve">
技术2.0</t>
        </r>
      </text>
    </comment>
    <comment ref="CF33" authorId="0" shapeId="0" xr:uid="{B4DE7BB0-10CD-40F3-A241-4D2B0E5EA1D3}">
      <text>
        <r>
          <rPr>
            <b/>
            <sz val="9"/>
            <color indexed="81"/>
            <rFont val="宋体"/>
            <family val="3"/>
            <charset val="134"/>
          </rPr>
          <t>张继秋
根据2020计算+公交车的下降比例（商用车）</t>
        </r>
      </text>
    </comment>
    <comment ref="CI33" authorId="0" shapeId="0" xr:uid="{BCBDFFAB-BADC-4FF4-A20C-20DE637EEC6C}">
      <text>
        <r>
          <rPr>
            <b/>
            <sz val="9"/>
            <color indexed="81"/>
            <rFont val="宋体"/>
            <family val="3"/>
            <charset val="134"/>
          </rPr>
          <t>张继秋:</t>
        </r>
        <r>
          <rPr>
            <sz val="9"/>
            <color indexed="81"/>
            <rFont val="宋体"/>
            <family val="3"/>
            <charset val="134"/>
          </rPr>
          <t xml:space="preserve">
根据2020年标准+技术2.0货车油耗下降比区间的中位数</t>
        </r>
      </text>
    </comment>
    <comment ref="CJ33" authorId="0" shapeId="0" xr:uid="{A25F67EC-710C-4684-8826-864D5CFFD08F}">
      <text>
        <r>
          <rPr>
            <b/>
            <sz val="9"/>
            <color indexed="81"/>
            <rFont val="宋体"/>
            <family val="3"/>
            <charset val="134"/>
          </rPr>
          <t>张继秋:</t>
        </r>
        <r>
          <rPr>
            <sz val="9"/>
            <color indexed="81"/>
            <rFont val="宋体"/>
            <family val="3"/>
            <charset val="134"/>
          </rPr>
          <t xml:space="preserve">
张继秋:
根据2020年网上搜索数据+技术2.0乘用车下降比例</t>
        </r>
      </text>
    </comment>
    <comment ref="CL33" authorId="0" shapeId="0" xr:uid="{135026C8-9741-44DC-BADA-3BFA57CCE2E7}">
      <text>
        <r>
          <rPr>
            <b/>
            <sz val="9"/>
            <color indexed="81"/>
            <rFont val="宋体"/>
            <family val="3"/>
            <charset val="134"/>
          </rPr>
          <t>张继秋:</t>
        </r>
        <r>
          <rPr>
            <sz val="9"/>
            <color indexed="81"/>
            <rFont val="宋体"/>
            <family val="3"/>
            <charset val="134"/>
          </rPr>
          <t xml:space="preserve">
估计</t>
        </r>
      </text>
    </comment>
    <comment ref="CM33" authorId="0" shapeId="0" xr:uid="{633FF698-B5DF-4862-B285-683635EC968A}">
      <text>
        <r>
          <rPr>
            <b/>
            <sz val="9"/>
            <color indexed="81"/>
            <rFont val="宋体"/>
            <family val="3"/>
            <charset val="134"/>
          </rPr>
          <t>张继秋:</t>
        </r>
        <r>
          <rPr>
            <sz val="9"/>
            <color indexed="81"/>
            <rFont val="宋体"/>
            <family val="3"/>
            <charset val="134"/>
          </rPr>
          <t xml:space="preserve">
技术2.0</t>
        </r>
      </text>
    </comment>
    <comment ref="CP33" authorId="0" shapeId="0" xr:uid="{D5474ED8-7253-4D01-AE32-23FACC1721F6}">
      <text>
        <r>
          <rPr>
            <b/>
            <sz val="9"/>
            <color indexed="81"/>
            <rFont val="宋体"/>
            <family val="3"/>
            <charset val="134"/>
          </rPr>
          <t>张继秋:</t>
        </r>
        <r>
          <rPr>
            <sz val="9"/>
            <color indexed="81"/>
            <rFont val="宋体"/>
            <family val="3"/>
            <charset val="134"/>
          </rPr>
          <t xml:space="preserve">
根据2020年数据+技术2.0客车油耗下降比例的中位数</t>
        </r>
      </text>
    </comment>
    <comment ref="CQ33" authorId="0" shapeId="0" xr:uid="{EAA16818-8AC0-4695-B222-061C26BF3F2A}">
      <text>
        <r>
          <rPr>
            <b/>
            <sz val="9"/>
            <color indexed="81"/>
            <rFont val="宋体"/>
            <family val="3"/>
            <charset val="134"/>
          </rPr>
          <t>张继秋:</t>
        </r>
        <r>
          <rPr>
            <sz val="9"/>
            <color indexed="81"/>
            <rFont val="宋体"/>
            <family val="3"/>
            <charset val="134"/>
          </rPr>
          <t xml:space="preserve">
根据2020年网上搜索数据+技术2.0乘用车下降比例</t>
        </r>
      </text>
    </comment>
    <comment ref="CS33" authorId="0" shapeId="0" xr:uid="{60A50C80-5F48-49D8-821D-DE5FABCBBB9B}">
      <text>
        <r>
          <rPr>
            <b/>
            <sz val="9"/>
            <color indexed="81"/>
            <rFont val="宋体"/>
            <family val="3"/>
            <charset val="134"/>
          </rPr>
          <t>张继秋:</t>
        </r>
        <r>
          <rPr>
            <sz val="9"/>
            <color indexed="81"/>
            <rFont val="宋体"/>
            <family val="3"/>
            <charset val="134"/>
          </rPr>
          <t xml:space="preserve">
技术2.0</t>
        </r>
      </text>
    </comment>
    <comment ref="CT33" authorId="0" shapeId="0" xr:uid="{71B07F28-5C05-4B35-97DB-32E5B03948E5}">
      <text>
        <r>
          <rPr>
            <b/>
            <sz val="9"/>
            <color indexed="81"/>
            <rFont val="宋体"/>
            <family val="3"/>
            <charset val="134"/>
          </rPr>
          <t>张继秋:</t>
        </r>
        <r>
          <rPr>
            <sz val="9"/>
            <color indexed="81"/>
            <rFont val="宋体"/>
            <family val="3"/>
            <charset val="134"/>
          </rPr>
          <t xml:space="preserve">
根据技术2.0公交下降比例+2020年数据</t>
        </r>
      </text>
    </comment>
    <comment ref="CW33" authorId="0" shapeId="0" xr:uid="{A8FD9B0C-5592-4049-97FB-D464CBB42F55}">
      <text>
        <r>
          <rPr>
            <b/>
            <sz val="9"/>
            <color indexed="81"/>
            <rFont val="宋体"/>
            <family val="3"/>
            <charset val="134"/>
          </rPr>
          <t>张继秋:</t>
        </r>
        <r>
          <rPr>
            <sz val="9"/>
            <color indexed="81"/>
            <rFont val="宋体"/>
            <family val="3"/>
            <charset val="134"/>
          </rPr>
          <t xml:space="preserve">
根据2020年数据+技术2.0货车油耗下降比例的中位数</t>
        </r>
      </text>
    </comment>
    <comment ref="CX33" authorId="0" shapeId="0" xr:uid="{3F584E88-A308-4F32-8325-C0D4A735AF9F}">
      <text>
        <r>
          <rPr>
            <b/>
            <sz val="9"/>
            <color indexed="81"/>
            <rFont val="宋体"/>
            <family val="3"/>
            <charset val="134"/>
          </rPr>
          <t>张继秋:</t>
        </r>
        <r>
          <rPr>
            <sz val="9"/>
            <color indexed="81"/>
            <rFont val="宋体"/>
            <family val="3"/>
            <charset val="134"/>
          </rPr>
          <t xml:space="preserve">
根据2020年数据+技术2.0乘用车下降比例</t>
        </r>
      </text>
    </comment>
    <comment ref="CZ33" authorId="0" shapeId="0" xr:uid="{A430DE21-3256-478F-8AE0-E94907BF8EA2}">
      <text>
        <r>
          <rPr>
            <b/>
            <sz val="9"/>
            <color indexed="81"/>
            <rFont val="宋体"/>
            <family val="3"/>
            <charset val="134"/>
          </rPr>
          <t>张继秋:</t>
        </r>
        <r>
          <rPr>
            <sz val="9"/>
            <color indexed="81"/>
            <rFont val="宋体"/>
            <family val="3"/>
            <charset val="134"/>
          </rPr>
          <t xml:space="preserve">
估计</t>
        </r>
      </text>
    </comment>
    <comment ref="BY38" authorId="0" shapeId="0" xr:uid="{7BB81422-E673-455D-85F7-1466EF9FD572}">
      <text>
        <r>
          <rPr>
            <b/>
            <sz val="9"/>
            <color indexed="81"/>
            <rFont val="宋体"/>
            <family val="3"/>
            <charset val="134"/>
          </rPr>
          <t>张继秋:</t>
        </r>
        <r>
          <rPr>
            <sz val="9"/>
            <color indexed="81"/>
            <rFont val="宋体"/>
            <family val="3"/>
            <charset val="134"/>
          </rPr>
          <t xml:space="preserve">
技术2.0</t>
        </r>
      </text>
    </comment>
    <comment ref="CA38" authorId="0" shapeId="0" xr:uid="{468F075E-6275-440C-A9FF-A7ED768B3942}">
      <text>
        <r>
          <rPr>
            <b/>
            <sz val="9"/>
            <color indexed="81"/>
            <rFont val="宋体"/>
            <family val="3"/>
            <charset val="134"/>
          </rPr>
          <t>张继秋:</t>
        </r>
        <r>
          <rPr>
            <sz val="9"/>
            <color indexed="81"/>
            <rFont val="宋体"/>
            <family val="3"/>
            <charset val="134"/>
          </rPr>
          <t xml:space="preserve">
技术2.0客车下降比例</t>
        </r>
      </text>
    </comment>
    <comment ref="CC38" authorId="0" shapeId="0" xr:uid="{914DFE43-B0C8-4354-B811-FD467493B634}">
      <text>
        <r>
          <rPr>
            <b/>
            <sz val="9"/>
            <color indexed="81"/>
            <rFont val="宋体"/>
            <family val="3"/>
            <charset val="134"/>
          </rPr>
          <t>张继秋:</t>
        </r>
        <r>
          <rPr>
            <sz val="9"/>
            <color indexed="81"/>
            <rFont val="宋体"/>
            <family val="3"/>
            <charset val="134"/>
          </rPr>
          <t xml:space="preserve">
技术2.0</t>
        </r>
      </text>
    </comment>
    <comment ref="CE38" authorId="0" shapeId="0" xr:uid="{49FEE49F-F429-4AC3-8EEC-BD472372C5AB}">
      <text>
        <r>
          <rPr>
            <b/>
            <sz val="9"/>
            <color indexed="81"/>
            <rFont val="宋体"/>
            <family val="3"/>
            <charset val="134"/>
          </rPr>
          <t>张继秋:</t>
        </r>
        <r>
          <rPr>
            <sz val="9"/>
            <color indexed="81"/>
            <rFont val="宋体"/>
            <family val="3"/>
            <charset val="134"/>
          </rPr>
          <t xml:space="preserve">
技术2.0</t>
        </r>
      </text>
    </comment>
    <comment ref="CF38" authorId="0" shapeId="0" xr:uid="{03E1B080-BC96-4D07-8C4A-82123869B603}">
      <text>
        <r>
          <rPr>
            <b/>
            <sz val="9"/>
            <color indexed="81"/>
            <rFont val="宋体"/>
            <family val="3"/>
            <charset val="134"/>
          </rPr>
          <t>张继秋:</t>
        </r>
        <r>
          <rPr>
            <sz val="9"/>
            <color indexed="81"/>
            <rFont val="宋体"/>
            <family val="3"/>
            <charset val="134"/>
          </rPr>
          <t xml:space="preserve">
张继秋
根据2020计算+公交车的下降比例（商用车）</t>
        </r>
      </text>
    </comment>
    <comment ref="CI38" authorId="0" shapeId="0" xr:uid="{6B1E71F6-9FB5-4D47-912D-A0233AAFFB26}">
      <text>
        <r>
          <rPr>
            <b/>
            <sz val="9"/>
            <color indexed="81"/>
            <rFont val="宋体"/>
            <family val="3"/>
            <charset val="134"/>
          </rPr>
          <t>张继秋:</t>
        </r>
        <r>
          <rPr>
            <sz val="9"/>
            <color indexed="81"/>
            <rFont val="宋体"/>
            <family val="3"/>
            <charset val="134"/>
          </rPr>
          <t xml:space="preserve">
根据2020年标准+技术2.0货车油耗下降比区间的中位数</t>
        </r>
      </text>
    </comment>
    <comment ref="CJ38" authorId="0" shapeId="0" xr:uid="{4D019BAD-D4D5-4C47-859B-FB3AF6AD2118}">
      <text>
        <r>
          <rPr>
            <b/>
            <sz val="9"/>
            <color indexed="81"/>
            <rFont val="宋体"/>
            <family val="3"/>
            <charset val="134"/>
          </rPr>
          <t>张继秋:</t>
        </r>
        <r>
          <rPr>
            <sz val="9"/>
            <color indexed="81"/>
            <rFont val="宋体"/>
            <family val="3"/>
            <charset val="134"/>
          </rPr>
          <t xml:space="preserve">
张继秋:
根据2020年网上搜索数据+技术2.0乘用车下降比例</t>
        </r>
      </text>
    </comment>
    <comment ref="CL38" authorId="0" shapeId="0" xr:uid="{CEDA666B-21CD-4B6C-B0A7-B1B80AD740CE}">
      <text>
        <r>
          <rPr>
            <b/>
            <sz val="9"/>
            <color indexed="81"/>
            <rFont val="宋体"/>
            <family val="3"/>
            <charset val="134"/>
          </rPr>
          <t>张继秋:</t>
        </r>
        <r>
          <rPr>
            <sz val="9"/>
            <color indexed="81"/>
            <rFont val="宋体"/>
            <family val="3"/>
            <charset val="134"/>
          </rPr>
          <t xml:space="preserve">
估计</t>
        </r>
      </text>
    </comment>
    <comment ref="CM38" authorId="0" shapeId="0" xr:uid="{B2B0FF7B-FC5D-44E4-BD4F-3DE120EB1CA9}">
      <text>
        <r>
          <rPr>
            <b/>
            <sz val="9"/>
            <color indexed="81"/>
            <rFont val="宋体"/>
            <family val="3"/>
            <charset val="134"/>
          </rPr>
          <t>张继秋:</t>
        </r>
        <r>
          <rPr>
            <sz val="9"/>
            <color indexed="81"/>
            <rFont val="宋体"/>
            <family val="3"/>
            <charset val="134"/>
          </rPr>
          <t xml:space="preserve">
技术2.0</t>
        </r>
      </text>
    </comment>
    <comment ref="CP38" authorId="0" shapeId="0" xr:uid="{264C2EBF-2EA3-4BAE-B602-72AA1AE78577}">
      <text>
        <r>
          <rPr>
            <b/>
            <sz val="9"/>
            <color indexed="81"/>
            <rFont val="宋体"/>
            <family val="3"/>
            <charset val="134"/>
          </rPr>
          <t>张继秋:</t>
        </r>
        <r>
          <rPr>
            <sz val="9"/>
            <color indexed="81"/>
            <rFont val="宋体"/>
            <family val="3"/>
            <charset val="134"/>
          </rPr>
          <t xml:space="preserve">
根据2020年数据+技术2.0客车油耗下降比例的中位数</t>
        </r>
      </text>
    </comment>
    <comment ref="CQ38" authorId="0" shapeId="0" xr:uid="{F643DAB4-CC20-45BB-B2D3-A672319E9219}">
      <text>
        <r>
          <rPr>
            <b/>
            <sz val="9"/>
            <color indexed="81"/>
            <rFont val="宋体"/>
            <family val="3"/>
            <charset val="134"/>
          </rPr>
          <t>张继秋:</t>
        </r>
        <r>
          <rPr>
            <sz val="9"/>
            <color indexed="81"/>
            <rFont val="宋体"/>
            <family val="3"/>
            <charset val="134"/>
          </rPr>
          <t xml:space="preserve">
根据2020年网上搜索数据+技术2.0乘用车下降比例</t>
        </r>
      </text>
    </comment>
    <comment ref="CS38" authorId="0" shapeId="0" xr:uid="{085155F6-4DD1-4263-948D-4FE3C0F14CED}">
      <text>
        <r>
          <rPr>
            <b/>
            <sz val="9"/>
            <color indexed="81"/>
            <rFont val="宋体"/>
            <family val="3"/>
            <charset val="134"/>
          </rPr>
          <t>张继秋:</t>
        </r>
        <r>
          <rPr>
            <sz val="9"/>
            <color indexed="81"/>
            <rFont val="宋体"/>
            <family val="3"/>
            <charset val="134"/>
          </rPr>
          <t xml:space="preserve">
技术2.0</t>
        </r>
      </text>
    </comment>
    <comment ref="CT38" authorId="0" shapeId="0" xr:uid="{438E2F99-02F2-44FB-84E3-6EDAF945DE0A}">
      <text>
        <r>
          <rPr>
            <b/>
            <sz val="9"/>
            <color indexed="81"/>
            <rFont val="宋体"/>
            <family val="3"/>
            <charset val="134"/>
          </rPr>
          <t>张继秋:</t>
        </r>
        <r>
          <rPr>
            <sz val="9"/>
            <color indexed="81"/>
            <rFont val="宋体"/>
            <family val="3"/>
            <charset val="134"/>
          </rPr>
          <t xml:space="preserve">
根据技术2.0公交下降比例+2020年数据</t>
        </r>
      </text>
    </comment>
    <comment ref="CW38" authorId="0" shapeId="0" xr:uid="{774F0FE9-C84D-4EAC-85AC-0A739D10B5F8}">
      <text>
        <r>
          <rPr>
            <b/>
            <sz val="9"/>
            <color indexed="81"/>
            <rFont val="宋体"/>
            <family val="3"/>
            <charset val="134"/>
          </rPr>
          <t>张继秋:</t>
        </r>
        <r>
          <rPr>
            <sz val="9"/>
            <color indexed="81"/>
            <rFont val="宋体"/>
            <family val="3"/>
            <charset val="134"/>
          </rPr>
          <t xml:space="preserve">
根据2020年数据+技术2.0货车油耗下降比例的中位数</t>
        </r>
      </text>
    </comment>
    <comment ref="CX38" authorId="0" shapeId="0" xr:uid="{5376EA8A-C154-4B4D-B1F5-FB807B3A061A}">
      <text>
        <r>
          <rPr>
            <b/>
            <sz val="9"/>
            <color indexed="81"/>
            <rFont val="宋体"/>
            <family val="3"/>
            <charset val="134"/>
          </rPr>
          <t>张继秋:</t>
        </r>
        <r>
          <rPr>
            <sz val="9"/>
            <color indexed="81"/>
            <rFont val="宋体"/>
            <family val="3"/>
            <charset val="134"/>
          </rPr>
          <t xml:space="preserve">
根据2020年数据+技术2.0乘用车下降比例</t>
        </r>
      </text>
    </comment>
    <comment ref="CZ38" authorId="0" shapeId="0" xr:uid="{842A06A4-E1E2-45FD-BB59-078A42CEEAB3}">
      <text>
        <r>
          <rPr>
            <b/>
            <sz val="9"/>
            <color indexed="81"/>
            <rFont val="宋体"/>
            <family val="3"/>
            <charset val="134"/>
          </rPr>
          <t>张继秋:</t>
        </r>
        <r>
          <rPr>
            <sz val="9"/>
            <color indexed="81"/>
            <rFont val="宋体"/>
            <family val="3"/>
            <charset val="134"/>
          </rPr>
          <t xml:space="preserve">
技术2.0</t>
        </r>
      </text>
    </comment>
    <comment ref="CA43" authorId="0" shapeId="0" xr:uid="{9B24162B-4F1E-41C3-9299-8FCF96866F92}">
      <text>
        <r>
          <rPr>
            <b/>
            <sz val="9"/>
            <color indexed="81"/>
            <rFont val="宋体"/>
            <family val="3"/>
            <charset val="134"/>
          </rPr>
          <t>张继秋:</t>
        </r>
        <r>
          <rPr>
            <sz val="9"/>
            <color indexed="81"/>
            <rFont val="宋体"/>
            <family val="3"/>
            <charset val="134"/>
          </rPr>
          <t xml:space="preserve">
技术2.0客车下降比例</t>
        </r>
      </text>
    </comment>
    <comment ref="CC43" authorId="0" shapeId="0" xr:uid="{26F7B9EB-9E32-416B-8BC9-3895EDE16399}">
      <text>
        <r>
          <rPr>
            <b/>
            <sz val="9"/>
            <color indexed="81"/>
            <rFont val="宋体"/>
            <family val="3"/>
            <charset val="134"/>
          </rPr>
          <t>张继秋:</t>
        </r>
        <r>
          <rPr>
            <sz val="9"/>
            <color indexed="81"/>
            <rFont val="宋体"/>
            <family val="3"/>
            <charset val="134"/>
          </rPr>
          <t xml:space="preserve">
技术2.0</t>
        </r>
      </text>
    </comment>
    <comment ref="CE43" authorId="0" shapeId="0" xr:uid="{396F0080-6E8F-4504-8EC3-BE40C4A4D212}">
      <text>
        <r>
          <rPr>
            <b/>
            <sz val="9"/>
            <color indexed="81"/>
            <rFont val="宋体"/>
            <family val="3"/>
            <charset val="134"/>
          </rPr>
          <t>张继秋:</t>
        </r>
        <r>
          <rPr>
            <sz val="9"/>
            <color indexed="81"/>
            <rFont val="宋体"/>
            <family val="3"/>
            <charset val="134"/>
          </rPr>
          <t xml:space="preserve">
技术2.0</t>
        </r>
      </text>
    </comment>
    <comment ref="CA48" authorId="0" shapeId="0" xr:uid="{F760841F-4990-4468-8592-CC0A25262647}">
      <text>
        <r>
          <rPr>
            <b/>
            <sz val="9"/>
            <color indexed="81"/>
            <rFont val="宋体"/>
            <family val="3"/>
            <charset val="134"/>
          </rPr>
          <t>张继秋:</t>
        </r>
        <r>
          <rPr>
            <sz val="9"/>
            <color indexed="81"/>
            <rFont val="宋体"/>
            <family val="3"/>
            <charset val="134"/>
          </rPr>
          <t xml:space="preserve">
技术2.0客车下降比例</t>
        </r>
      </text>
    </comment>
    <comment ref="CC48" authorId="0" shapeId="0" xr:uid="{5FFC10C4-E587-47C8-876C-8561B9443353}">
      <text>
        <r>
          <rPr>
            <b/>
            <sz val="9"/>
            <color indexed="81"/>
            <rFont val="宋体"/>
            <family val="3"/>
            <charset val="134"/>
          </rPr>
          <t>张继秋:</t>
        </r>
        <r>
          <rPr>
            <sz val="9"/>
            <color indexed="81"/>
            <rFont val="宋体"/>
            <family val="3"/>
            <charset val="134"/>
          </rPr>
          <t xml:space="preserve">
技术2.0</t>
        </r>
      </text>
    </comment>
    <comment ref="CE48" authorId="0" shapeId="0" xr:uid="{C2788532-C24E-4C43-A254-045D46E9EFB3}">
      <text>
        <r>
          <rPr>
            <b/>
            <sz val="9"/>
            <color indexed="81"/>
            <rFont val="宋体"/>
            <family val="3"/>
            <charset val="134"/>
          </rPr>
          <t>张继秋:</t>
        </r>
        <r>
          <rPr>
            <sz val="9"/>
            <color indexed="81"/>
            <rFont val="宋体"/>
            <family val="3"/>
            <charset val="134"/>
          </rPr>
          <t xml:space="preserve">
技术2.0</t>
        </r>
      </text>
    </comment>
    <comment ref="CA53" authorId="0" shapeId="0" xr:uid="{2B0BC03C-ED33-4D28-921A-759F21AF5EA9}">
      <text>
        <r>
          <rPr>
            <b/>
            <sz val="9"/>
            <color indexed="81"/>
            <rFont val="宋体"/>
            <family val="3"/>
            <charset val="134"/>
          </rPr>
          <t>张继秋:</t>
        </r>
        <r>
          <rPr>
            <sz val="9"/>
            <color indexed="81"/>
            <rFont val="宋体"/>
            <family val="3"/>
            <charset val="134"/>
          </rPr>
          <t xml:space="preserve">
技术2.0客车下降比例</t>
        </r>
      </text>
    </comment>
    <comment ref="CC53" authorId="0" shapeId="0" xr:uid="{848F3C14-06BC-45CC-A77A-DB0DCFC12F97}">
      <text>
        <r>
          <rPr>
            <b/>
            <sz val="9"/>
            <color indexed="81"/>
            <rFont val="宋体"/>
            <family val="3"/>
            <charset val="134"/>
          </rPr>
          <t>张继秋:</t>
        </r>
        <r>
          <rPr>
            <sz val="9"/>
            <color indexed="81"/>
            <rFont val="宋体"/>
            <family val="3"/>
            <charset val="134"/>
          </rPr>
          <t xml:space="preserve">
技术2.0</t>
        </r>
      </text>
    </comment>
    <comment ref="CE53" authorId="0" shapeId="0" xr:uid="{748A6AFA-CC79-4CC0-B43B-0295A5352225}">
      <text>
        <r>
          <rPr>
            <b/>
            <sz val="9"/>
            <color indexed="81"/>
            <rFont val="宋体"/>
            <family val="3"/>
            <charset val="134"/>
          </rPr>
          <t>张继秋:</t>
        </r>
        <r>
          <rPr>
            <sz val="9"/>
            <color indexed="81"/>
            <rFont val="宋体"/>
            <family val="3"/>
            <charset val="134"/>
          </rPr>
          <t xml:space="preserve">
技术2.0</t>
        </r>
      </text>
    </comment>
    <comment ref="CA58" authorId="0" shapeId="0" xr:uid="{03E7A568-D55A-452D-8497-58DFD44D44B5}">
      <text>
        <r>
          <rPr>
            <b/>
            <sz val="9"/>
            <color indexed="81"/>
            <rFont val="宋体"/>
            <family val="3"/>
            <charset val="134"/>
          </rPr>
          <t>张继秋:</t>
        </r>
        <r>
          <rPr>
            <sz val="9"/>
            <color indexed="81"/>
            <rFont val="宋体"/>
            <family val="3"/>
            <charset val="134"/>
          </rPr>
          <t xml:space="preserve">
技术2.0客车下降比例</t>
        </r>
      </text>
    </comment>
    <comment ref="CC58" authorId="0" shapeId="0" xr:uid="{F312E052-2289-493D-8A76-B305D8A6B655}">
      <text>
        <r>
          <rPr>
            <b/>
            <sz val="9"/>
            <color indexed="81"/>
            <rFont val="宋体"/>
            <family val="3"/>
            <charset val="134"/>
          </rPr>
          <t>张继秋:</t>
        </r>
        <r>
          <rPr>
            <sz val="9"/>
            <color indexed="81"/>
            <rFont val="宋体"/>
            <family val="3"/>
            <charset val="134"/>
          </rPr>
          <t xml:space="preserve">
技术2.0</t>
        </r>
      </text>
    </comment>
    <comment ref="CE58" authorId="0" shapeId="0" xr:uid="{38A1C252-10D2-4B07-9175-E4AAE2D8B097}">
      <text>
        <r>
          <rPr>
            <b/>
            <sz val="9"/>
            <color indexed="81"/>
            <rFont val="宋体"/>
            <family val="3"/>
            <charset val="134"/>
          </rPr>
          <t>张继秋:</t>
        </r>
        <r>
          <rPr>
            <sz val="9"/>
            <color indexed="81"/>
            <rFont val="宋体"/>
            <family val="3"/>
            <charset val="134"/>
          </rPr>
          <t xml:space="preserve">
技术2.0</t>
        </r>
      </text>
    </comment>
    <comment ref="CA63" authorId="0" shapeId="0" xr:uid="{8956E521-A0EE-493A-9049-F416A2A2046B}">
      <text>
        <r>
          <rPr>
            <b/>
            <sz val="9"/>
            <color indexed="81"/>
            <rFont val="宋体"/>
            <family val="3"/>
            <charset val="134"/>
          </rPr>
          <t>张继秋:</t>
        </r>
        <r>
          <rPr>
            <sz val="9"/>
            <color indexed="81"/>
            <rFont val="宋体"/>
            <family val="3"/>
            <charset val="134"/>
          </rPr>
          <t xml:space="preserve">
技术2.0客车下降比例</t>
        </r>
      </text>
    </comment>
    <comment ref="CC63" authorId="0" shapeId="0" xr:uid="{AF59EC21-1836-4D56-A9DA-05AE8F604954}">
      <text>
        <r>
          <rPr>
            <b/>
            <sz val="9"/>
            <color indexed="81"/>
            <rFont val="宋体"/>
            <family val="3"/>
            <charset val="134"/>
          </rPr>
          <t>张继秋:</t>
        </r>
        <r>
          <rPr>
            <sz val="9"/>
            <color indexed="81"/>
            <rFont val="宋体"/>
            <family val="3"/>
            <charset val="134"/>
          </rPr>
          <t xml:space="preserve">
技术2.0</t>
        </r>
      </text>
    </comment>
    <comment ref="CE63" authorId="0" shapeId="0" xr:uid="{529F81CF-46CC-4E27-A4E8-3FB3A22FF1EF}">
      <text>
        <r>
          <rPr>
            <b/>
            <sz val="9"/>
            <color indexed="81"/>
            <rFont val="宋体"/>
            <family val="3"/>
            <charset val="134"/>
          </rPr>
          <t>张继秋:</t>
        </r>
        <r>
          <rPr>
            <sz val="9"/>
            <color indexed="81"/>
            <rFont val="宋体"/>
            <family val="3"/>
            <charset val="134"/>
          </rPr>
          <t xml:space="preserve">
技术2.0</t>
        </r>
      </text>
    </comment>
  </commentList>
</comments>
</file>

<file path=xl/sharedStrings.xml><?xml version="1.0" encoding="utf-8"?>
<sst xmlns="http://schemas.openxmlformats.org/spreadsheetml/2006/main" count="2055" uniqueCount="179">
  <si>
    <t>battery electric vehicle</t>
  </si>
  <si>
    <t>natural gas vehicle</t>
  </si>
  <si>
    <t>gasoline vehicle</t>
  </si>
  <si>
    <t>diesel vehicle</t>
  </si>
  <si>
    <t>plugin hybrid vehicle</t>
  </si>
  <si>
    <t>LPG vehicle</t>
  </si>
  <si>
    <t>hydrogen vehicle</t>
  </si>
  <si>
    <t>LDV-passenger</t>
    <phoneticPr fontId="4" type="noConversion"/>
  </si>
  <si>
    <t>LDV-frgt</t>
    <phoneticPr fontId="4" type="noConversion"/>
  </si>
  <si>
    <t>HDV-passenger</t>
    <phoneticPr fontId="4" type="noConversion"/>
  </si>
  <si>
    <t>HDV-frgt</t>
    <phoneticPr fontId="4" type="noConversion"/>
  </si>
  <si>
    <t>轻型车</t>
    <phoneticPr fontId="4" type="noConversion"/>
  </si>
  <si>
    <t>乘用</t>
    <phoneticPr fontId="4" type="noConversion"/>
  </si>
  <si>
    <t>纯电动</t>
    <phoneticPr fontId="4" type="noConversion"/>
  </si>
  <si>
    <t>天然气</t>
    <phoneticPr fontId="4" type="noConversion"/>
  </si>
  <si>
    <t>汽油</t>
    <phoneticPr fontId="4" type="noConversion"/>
  </si>
  <si>
    <t>柴油</t>
    <phoneticPr fontId="4" type="noConversion"/>
  </si>
  <si>
    <t>混动</t>
    <phoneticPr fontId="4" type="noConversion"/>
  </si>
  <si>
    <t>液化石油气</t>
    <phoneticPr fontId="4" type="noConversion"/>
  </si>
  <si>
    <t>氢能</t>
    <phoneticPr fontId="4" type="noConversion"/>
  </si>
  <si>
    <t>载货</t>
    <phoneticPr fontId="4" type="noConversion"/>
  </si>
  <si>
    <t>重型车</t>
    <phoneticPr fontId="4" type="noConversion"/>
  </si>
  <si>
    <t>sheetname</t>
    <phoneticPr fontId="4" type="noConversion"/>
  </si>
  <si>
    <t>vehicle fuel type</t>
    <phoneticPr fontId="4" type="noConversion"/>
  </si>
  <si>
    <t>车型</t>
    <phoneticPr fontId="4" type="noConversion"/>
  </si>
  <si>
    <t>用途</t>
    <phoneticPr fontId="4" type="noConversion"/>
  </si>
  <si>
    <t>燃料</t>
    <phoneticPr fontId="4" type="noConversion"/>
  </si>
  <si>
    <t>燃油经济性单位</t>
    <phoneticPr fontId="4" type="noConversion"/>
  </si>
  <si>
    <t>类型</t>
    <phoneticPr fontId="4" type="noConversion"/>
  </si>
  <si>
    <t>新增</t>
    <phoneticPr fontId="4" type="noConversion"/>
  </si>
  <si>
    <t>退役</t>
    <phoneticPr fontId="4" type="noConversion"/>
  </si>
  <si>
    <t>L/100km</t>
    <phoneticPr fontId="4" type="noConversion"/>
  </si>
  <si>
    <t>kg/100km</t>
    <phoneticPr fontId="4" type="noConversion"/>
  </si>
  <si>
    <t>kWh/100km</t>
    <phoneticPr fontId="4" type="noConversion"/>
  </si>
  <si>
    <t>year</t>
  </si>
  <si>
    <t>year</t>
    <phoneticPr fontId="4" type="noConversion"/>
  </si>
  <si>
    <t>LDV-P</t>
    <phoneticPr fontId="4" type="noConversion"/>
  </si>
  <si>
    <t>LDV-F</t>
    <phoneticPr fontId="4" type="noConversion"/>
  </si>
  <si>
    <t>HDV-P</t>
    <phoneticPr fontId="4" type="noConversion"/>
  </si>
  <si>
    <t>HDV-F</t>
    <phoneticPr fontId="4" type="noConversion"/>
  </si>
  <si>
    <t>销量</t>
    <phoneticPr fontId="4" type="noConversion"/>
  </si>
  <si>
    <t>年份</t>
  </si>
  <si>
    <t>年份</t>
    <phoneticPr fontId="4" type="noConversion"/>
  </si>
  <si>
    <t>淘汰率</t>
  </si>
  <si>
    <t>淘汰率</t>
    <phoneticPr fontId="4" type="noConversion"/>
  </si>
  <si>
    <t>退役平均燃油消耗量</t>
    <phoneticPr fontId="4" type="noConversion"/>
  </si>
  <si>
    <t>SUM</t>
  </si>
  <si>
    <t>淘汰量（辆）</t>
    <phoneticPr fontId="4" type="noConversion"/>
  </si>
  <si>
    <t>各年淘汰率</t>
    <phoneticPr fontId="4" type="noConversion"/>
  </si>
  <si>
    <t>sum</t>
    <phoneticPr fontId="4" type="noConversion"/>
  </si>
  <si>
    <t>1、lifetime</t>
    <phoneticPr fontId="4" type="noConversion"/>
  </si>
  <si>
    <t>报废年限</t>
    <phoneticPr fontId="4" type="noConversion"/>
  </si>
  <si>
    <t>2、销量</t>
    <phoneticPr fontId="4" type="noConversion"/>
  </si>
  <si>
    <t>燃料消耗限值</t>
    <phoneticPr fontId="4" type="noConversion"/>
  </si>
  <si>
    <t>3、燃料消耗限制</t>
    <phoneticPr fontId="4" type="noConversion"/>
  </si>
  <si>
    <t>氢能源公交车坐过吗？2025年临港将完成1500辆氢燃料电池车辆应用|电池|临港|氢能|燃料|氢燃料_手机网易网 (163.com)</t>
  </si>
  <si>
    <t>氢能公交车：</t>
    <phoneticPr fontId="4" type="noConversion"/>
  </si>
  <si>
    <t>4.5吨氢能轻卡发布 百公里耗氢低于2Kg (baidu.com)</t>
  </si>
  <si>
    <t>氢能轻货</t>
    <phoneticPr fontId="4" type="noConversion"/>
  </si>
  <si>
    <t>氢能重卡时代来临？– 高工氢电新闻 (gg-fc.com)</t>
  </si>
  <si>
    <t>氢能重卡</t>
    <phoneticPr fontId="4" type="noConversion"/>
  </si>
  <si>
    <t>最大续航超1000公里！上汽红岩氢燃料电池重卡通过极寒测试 (baidu.com)</t>
  </si>
  <si>
    <t>纯电动轻卡续航里程超300公里！福田智蓝新车型亮相南京 (baidu.com)</t>
  </si>
  <si>
    <t>纯电轻卡</t>
    <phoneticPr fontId="4" type="noConversion"/>
  </si>
  <si>
    <t>60公里实测吉利纯电动轻卡，每公里耗电成本才4毛3 (baidu.com)</t>
  </si>
  <si>
    <t>8米电动公交车百公里耗电量_百度知道 (baidu.com)</t>
  </si>
  <si>
    <t>纯电公交</t>
    <phoneticPr fontId="4" type="noConversion"/>
  </si>
  <si>
    <t>预测</t>
    <phoneticPr fontId="4" type="noConversion"/>
  </si>
  <si>
    <t>LDV-F-纯电动</t>
    <phoneticPr fontId="4" type="noConversion"/>
  </si>
  <si>
    <t>LDV-F-天然气</t>
    <phoneticPr fontId="4" type="noConversion"/>
  </si>
  <si>
    <t>LDV-F-汽油</t>
    <phoneticPr fontId="4" type="noConversion"/>
  </si>
  <si>
    <t>LDV-F-柴油</t>
    <phoneticPr fontId="4" type="noConversion"/>
  </si>
  <si>
    <t>LDV-F-混动</t>
    <phoneticPr fontId="4" type="noConversion"/>
  </si>
  <si>
    <t>LDV-F-液化石油气</t>
    <phoneticPr fontId="4" type="noConversion"/>
  </si>
  <si>
    <t>LDV-F-氢能</t>
    <phoneticPr fontId="4" type="noConversion"/>
  </si>
  <si>
    <t>HDV-F-纯电动</t>
    <phoneticPr fontId="4" type="noConversion"/>
  </si>
  <si>
    <t>HDV-F-天然气</t>
    <phoneticPr fontId="4" type="noConversion"/>
  </si>
  <si>
    <t>HDV-F-汽油</t>
    <phoneticPr fontId="4" type="noConversion"/>
  </si>
  <si>
    <t>HDV-F-柴油</t>
    <phoneticPr fontId="4" type="noConversion"/>
  </si>
  <si>
    <t>HDV-F-混动</t>
    <phoneticPr fontId="4" type="noConversion"/>
  </si>
  <si>
    <t>HDV-F-液化石油气</t>
    <phoneticPr fontId="4" type="noConversion"/>
  </si>
  <si>
    <t>HDV-F-氢能</t>
    <phoneticPr fontId="4" type="noConversion"/>
  </si>
  <si>
    <t>LDV-P-纯电动：</t>
    <phoneticPr fontId="4" type="noConversion"/>
  </si>
  <si>
    <t>LDV-P-天然气：</t>
    <phoneticPr fontId="4" type="noConversion"/>
  </si>
  <si>
    <t>LDV-P-汽油：</t>
    <phoneticPr fontId="4" type="noConversion"/>
  </si>
  <si>
    <t>LDV-P-柴油：</t>
    <phoneticPr fontId="4" type="noConversion"/>
  </si>
  <si>
    <t>LDV-P-混动：</t>
    <phoneticPr fontId="4" type="noConversion"/>
  </si>
  <si>
    <t>LDV-P-液化石油气：</t>
    <phoneticPr fontId="4" type="noConversion"/>
  </si>
  <si>
    <t>LDV-P-氢能：</t>
    <phoneticPr fontId="4" type="noConversion"/>
  </si>
  <si>
    <t>HDV-P-纯电动：</t>
    <phoneticPr fontId="4" type="noConversion"/>
  </si>
  <si>
    <t>HDV-P-天然气：</t>
    <phoneticPr fontId="4" type="noConversion"/>
  </si>
  <si>
    <t>HDV-P-汽油：</t>
    <phoneticPr fontId="4" type="noConversion"/>
  </si>
  <si>
    <t>HDV-P-柴油：</t>
    <phoneticPr fontId="4" type="noConversion"/>
  </si>
  <si>
    <t>HDV-P-混动：</t>
    <phoneticPr fontId="4" type="noConversion"/>
  </si>
  <si>
    <t>HDV-P-液化石油气：</t>
    <phoneticPr fontId="4" type="noConversion"/>
  </si>
  <si>
    <t>HDV-P-氢能：</t>
    <phoneticPr fontId="4" type="noConversion"/>
  </si>
  <si>
    <t>技术2.0</t>
  </si>
  <si>
    <t>轻货</t>
    <phoneticPr fontId="4" type="noConversion"/>
  </si>
  <si>
    <t>技术2.0-公交</t>
    <phoneticPr fontId="4" type="noConversion"/>
  </si>
  <si>
    <t>技术2.0-乘用车</t>
    <phoneticPr fontId="4" type="noConversion"/>
  </si>
  <si>
    <t>根据2020年网上搜索+技术2.0公交下降比例</t>
    <phoneticPr fontId="4" type="noConversion"/>
  </si>
  <si>
    <t>重货</t>
    <phoneticPr fontId="4" type="noConversion"/>
  </si>
  <si>
    <t>乘用车下降比例</t>
    <phoneticPr fontId="4" type="noConversion"/>
  </si>
  <si>
    <t>乘用车</t>
  </si>
  <si>
    <t>乘用车</t>
    <phoneticPr fontId="4" type="noConversion"/>
  </si>
  <si>
    <t>纯电、混动、燃油 三车横评 究竟哪款轻卡更适合你 (baidu.com)</t>
  </si>
  <si>
    <t>混动轻卡</t>
    <phoneticPr fontId="4" type="noConversion"/>
  </si>
  <si>
    <t>中大客车</t>
    <phoneticPr fontId="4" type="noConversion"/>
  </si>
  <si>
    <t>根据2020年网上搜索数据+技术2.0乘用车下降比例</t>
  </si>
  <si>
    <t>新政策 插电式混动公交节油率必须超过40%_案 列 (clzqjsxs.com)</t>
  </si>
  <si>
    <t>技术2.0</t>
    <phoneticPr fontId="4" type="noConversion"/>
  </si>
  <si>
    <t>估计</t>
    <phoneticPr fontId="4" type="noConversion"/>
  </si>
  <si>
    <t>网上搜索</t>
    <phoneticPr fontId="4" type="noConversion"/>
  </si>
  <si>
    <t>根据2020年柴油货车数据下降15%</t>
    <phoneticPr fontId="4" type="noConversion"/>
  </si>
  <si>
    <t>根据2020年数据+技术2.0乘用车下降比例</t>
    <phoneticPr fontId="4" type="noConversion"/>
  </si>
  <si>
    <t>油耗</t>
    <phoneticPr fontId="4" type="noConversion"/>
  </si>
  <si>
    <t>客车</t>
    <phoneticPr fontId="4" type="noConversion"/>
  </si>
  <si>
    <t>货车</t>
    <phoneticPr fontId="4" type="noConversion"/>
  </si>
  <si>
    <t>低线</t>
    <phoneticPr fontId="4" type="noConversion"/>
  </si>
  <si>
    <t>高线</t>
    <phoneticPr fontId="4" type="noConversion"/>
  </si>
  <si>
    <t>标准</t>
    <phoneticPr fontId="4" type="noConversion"/>
  </si>
  <si>
    <t>《天然气乘用车燃料消耗量限值》编制说明.pdf-原创力文档 (book118.com)</t>
  </si>
  <si>
    <t>天然气乘用车</t>
    <phoneticPr fontId="4" type="noConversion"/>
  </si>
  <si>
    <t>天然气乘用车燃料消耗量限值</t>
    <phoneticPr fontId="4" type="noConversion"/>
  </si>
  <si>
    <t>沈阳新公交车今后全“喝”气 百公里少花54元-中新网 (chinanews.com.cn)</t>
  </si>
  <si>
    <t>南宁天然气公交车试运行 加满气一次跑400公里-金投原油网-金投网 (cngold.org)</t>
  </si>
  <si>
    <t>39座客车百公里耗多少升天然气?_问一问 (baidu.com)</t>
  </si>
  <si>
    <t>天然气客车（HDV-P）</t>
    <phoneticPr fontId="4" type="noConversion"/>
  </si>
  <si>
    <t>LNG公交车优势分析 - 百度文库 (baidu.com)</t>
  </si>
  <si>
    <t>网络搜索</t>
    <phoneticPr fontId="4" type="noConversion"/>
  </si>
  <si>
    <t>液化石油气客车（HDV-P）</t>
    <phoneticPr fontId="4" type="noConversion"/>
  </si>
  <si>
    <t>液化石油气重卡（HDV-F）</t>
    <phoneticPr fontId="4" type="noConversion"/>
  </si>
  <si>
    <t>CNG、LNG、LPG汽车比较列表 - 百度文库 (baidu.com)</t>
  </si>
  <si>
    <t>液化石油气乘用车（LDV-P）</t>
    <phoneticPr fontId="4" type="noConversion"/>
  </si>
  <si>
    <t>车用CNG、LNG、LPG与汽油柴油节省对照表 - 爱问共享资料 (sina.com.cn)</t>
  </si>
  <si>
    <t>估值</t>
    <phoneticPr fontId="4" type="noConversion"/>
  </si>
  <si>
    <t>4、燃料消耗限制</t>
    <phoneticPr fontId="4" type="noConversion"/>
  </si>
  <si>
    <t>固定</t>
    <phoneticPr fontId="4" type="noConversion"/>
  </si>
  <si>
    <t>根据LDV-P-汽油标准折算</t>
    <phoneticPr fontId="4" type="noConversion"/>
  </si>
  <si>
    <t>根据HDV-P-柴油标准折算</t>
    <phoneticPr fontId="4" type="noConversion"/>
  </si>
  <si>
    <t>根据HDV-F-柴油标准折算</t>
    <phoneticPr fontId="4" type="noConversion"/>
  </si>
  <si>
    <t>混动客车</t>
    <phoneticPr fontId="4" type="noConversion"/>
  </si>
  <si>
    <t>历史数据来源</t>
    <phoneticPr fontId="4" type="noConversion"/>
  </si>
  <si>
    <t>不变</t>
    <phoneticPr fontId="4" type="noConversion"/>
  </si>
  <si>
    <t>估计+技术2.0</t>
    <phoneticPr fontId="4" type="noConversion"/>
  </si>
  <si>
    <t>中间值</t>
    <phoneticPr fontId="4" type="noConversion"/>
  </si>
  <si>
    <t>KM</t>
    <phoneticPr fontId="4" type="noConversion"/>
  </si>
  <si>
    <t>Mile</t>
    <phoneticPr fontId="4" type="noConversion"/>
  </si>
  <si>
    <t>Electricity</t>
    <phoneticPr fontId="4" type="noConversion"/>
  </si>
  <si>
    <t>Gasoline</t>
    <phoneticPr fontId="4" type="noConversion"/>
  </si>
  <si>
    <t>Diesel</t>
    <phoneticPr fontId="4" type="noConversion"/>
  </si>
  <si>
    <t>Hydrogen</t>
    <phoneticPr fontId="4" type="noConversion"/>
  </si>
  <si>
    <t>kWh</t>
    <phoneticPr fontId="4" type="noConversion"/>
  </si>
  <si>
    <t>KJ</t>
    <phoneticPr fontId="4" type="noConversion"/>
  </si>
  <si>
    <t>汽油</t>
  </si>
  <si>
    <t>万吨</t>
  </si>
  <si>
    <t>柴油</t>
  </si>
  <si>
    <t>液化天然气</t>
  </si>
  <si>
    <t>L</t>
    <phoneticPr fontId="4" type="noConversion"/>
  </si>
  <si>
    <t>density</t>
    <phoneticPr fontId="4" type="noConversion"/>
  </si>
  <si>
    <t>LNG</t>
    <phoneticPr fontId="4" type="noConversion"/>
  </si>
  <si>
    <t>BTU</t>
    <phoneticPr fontId="4" type="noConversion"/>
  </si>
  <si>
    <t>TJ</t>
    <phoneticPr fontId="4" type="noConversion"/>
  </si>
  <si>
    <t>Heat Value</t>
    <phoneticPr fontId="4" type="noConversion"/>
  </si>
  <si>
    <t>KG</t>
    <phoneticPr fontId="4" type="noConversion"/>
  </si>
  <si>
    <t>BTU/Mile</t>
    <phoneticPr fontId="4" type="noConversion"/>
  </si>
  <si>
    <t>LDVs</t>
  </si>
  <si>
    <t>HDVs</t>
  </si>
  <si>
    <t>Average Vehicle Loading</t>
    <phoneticPr fontId="4" type="noConversion"/>
  </si>
  <si>
    <t>Frgt (ton)</t>
    <phoneticPr fontId="4" type="noConversion"/>
  </si>
  <si>
    <t>Psgr (ppl)</t>
    <phoneticPr fontId="4" type="noConversion"/>
  </si>
  <si>
    <t>Fuel Economy (thing*miles/BTU)</t>
  </si>
  <si>
    <t>LDV-freight</t>
    <phoneticPr fontId="4" type="noConversion"/>
  </si>
  <si>
    <t>HDV-frieght</t>
    <phoneticPr fontId="4" type="noConversion"/>
  </si>
  <si>
    <t>miles/mBTU</t>
    <phoneticPr fontId="4" type="noConversion"/>
  </si>
  <si>
    <t>US</t>
    <phoneticPr fontId="4" type="noConversion"/>
  </si>
  <si>
    <t>CHN</t>
    <phoneticPr fontId="4" type="noConversion"/>
  </si>
  <si>
    <t>HDVs CHN</t>
    <phoneticPr fontId="4" type="noConversion"/>
  </si>
  <si>
    <t>km/L gasoline</t>
    <phoneticPr fontId="4" type="noConversion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</si>
</sst>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3">
    <numFmt numFmtId="43" formatCode="_ * #,##0.00_ ;_ * \-#,##0.00_ ;_ * &quot;-&quot;??_ ;_ @_ "/>
    <numFmt numFmtId="176" formatCode="0.00_);[Red]\(0.00\)"/>
    <numFmt numFmtId="177" formatCode="0_);[Red]\(0\)"/>
    <numFmt numFmtId="178" formatCode="0.00_ ;[Red]\-0.00\ "/>
    <numFmt numFmtId="179" formatCode="0.00000_);[Red]\(0.00000\)"/>
    <numFmt numFmtId="180" formatCode="0_ "/>
    <numFmt numFmtId="181" formatCode="0.000_ "/>
    <numFmt numFmtId="182" formatCode="_(&quot;$&quot;* #,##0.00_);_(&quot;$&quot;* \(#,##0.00\);_(&quot;$&quot;* &quot;-&quot;??_);_(@_)"/>
    <numFmt numFmtId="183" formatCode="###0.00_)"/>
    <numFmt numFmtId="184" formatCode="#,##0_)"/>
    <numFmt numFmtId="185" formatCode="0.0E+00"/>
    <numFmt numFmtId="186" formatCode="_(* #,##0.00_);_(* \(#,##0.00\);_(* &quot;-&quot;??_);_(@_)"/>
    <numFmt numFmtId="187" formatCode="0.0%"/>
  </numFmts>
  <fonts count="55">
    <font>
      <sz val="11"/>
      <color theme="1"/>
      <name val="等线"/>
      <family val="2"/>
      <charset val="134"/>
      <scheme val="minor"/>
    </font>
    <font>
      <sz val="11"/>
      <color theme="1"/>
      <name val="等线"/>
      <family val="2"/>
      <scheme val="minor"/>
    </font>
    <font>
      <sz val="11"/>
      <color theme="1"/>
      <name val="等线"/>
      <family val="2"/>
      <scheme val="minor"/>
    </font>
    <font>
      <b/>
      <sz val="11"/>
      <color theme="1"/>
      <name val="等线"/>
      <family val="2"/>
      <scheme val="minor"/>
    </font>
    <font>
      <sz val="9"/>
      <name val="等线"/>
      <family val="2"/>
      <charset val="134"/>
      <scheme val="minor"/>
    </font>
    <font>
      <b/>
      <sz val="11"/>
      <color theme="1"/>
      <name val="等线"/>
      <family val="3"/>
      <charset val="134"/>
      <scheme val="minor"/>
    </font>
    <font>
      <sz val="11"/>
      <color theme="1"/>
      <name val="等线"/>
      <family val="2"/>
      <charset val="134"/>
      <scheme val="minor"/>
    </font>
    <font>
      <sz val="11"/>
      <color theme="1"/>
      <name val="Times New Roman"/>
      <family val="1"/>
    </font>
    <font>
      <b/>
      <sz val="11"/>
      <color theme="1"/>
      <name val="等线"/>
      <family val="2"/>
      <charset val="134"/>
      <scheme val="minor"/>
    </font>
    <font>
      <b/>
      <sz val="11"/>
      <color theme="1"/>
      <name val="Times New Roman"/>
      <family val="1"/>
    </font>
    <font>
      <sz val="11"/>
      <color rgb="FFFF0000"/>
      <name val="等线"/>
      <family val="2"/>
      <charset val="134"/>
      <scheme val="minor"/>
    </font>
    <font>
      <sz val="9"/>
      <color indexed="81"/>
      <name val="宋体"/>
      <family val="3"/>
      <charset val="134"/>
    </font>
    <font>
      <b/>
      <sz val="9"/>
      <color indexed="81"/>
      <name val="宋体"/>
      <family val="3"/>
      <charset val="134"/>
    </font>
    <font>
      <u/>
      <sz val="11"/>
      <color theme="10"/>
      <name val="等线"/>
      <family val="2"/>
      <charset val="134"/>
      <scheme val="minor"/>
    </font>
    <font>
      <u/>
      <sz val="11"/>
      <color theme="1"/>
      <name val="等线"/>
      <family val="2"/>
      <charset val="134"/>
      <scheme val="minor"/>
    </font>
    <font>
      <u/>
      <sz val="11"/>
      <color rgb="FFFF0000"/>
      <name val="等线"/>
      <family val="2"/>
      <charset val="134"/>
      <scheme val="minor"/>
    </font>
    <font>
      <sz val="11"/>
      <color theme="1"/>
      <name val="等线"/>
      <family val="3"/>
      <charset val="134"/>
      <scheme val="minor"/>
    </font>
    <font>
      <u/>
      <sz val="11"/>
      <color theme="10"/>
      <name val="等线"/>
      <family val="2"/>
      <scheme val="minor"/>
    </font>
    <font>
      <sz val="11"/>
      <color indexed="8"/>
      <name val="Calibri"/>
      <family val="2"/>
    </font>
    <font>
      <sz val="11"/>
      <color indexed="9"/>
      <name val="Calibri"/>
      <family val="2"/>
    </font>
    <font>
      <sz val="11"/>
      <color indexed="20"/>
      <name val="Calibri"/>
      <family val="2"/>
    </font>
    <font>
      <sz val="9"/>
      <color indexed="8"/>
      <name val="Calibri"/>
      <family val="2"/>
    </font>
    <font>
      <b/>
      <sz val="11"/>
      <color indexed="52"/>
      <name val="Calibri"/>
      <family val="2"/>
    </font>
    <font>
      <b/>
      <sz val="11"/>
      <color indexed="9"/>
      <name val="Calibri"/>
      <family val="2"/>
    </font>
    <font>
      <sz val="12"/>
      <name val="Helv"/>
    </font>
    <font>
      <sz val="10"/>
      <name val="Arial"/>
      <family val="2"/>
    </font>
    <font>
      <b/>
      <sz val="12"/>
      <name val="Helv"/>
    </font>
    <font>
      <sz val="10"/>
      <name val="Helv"/>
    </font>
    <font>
      <sz val="10"/>
      <name val="Helv"/>
      <family val="2"/>
    </font>
    <font>
      <sz val="9"/>
      <name val="Helv"/>
    </font>
    <font>
      <vertAlign val="superscript"/>
      <sz val="12"/>
      <name val="Helv"/>
    </font>
    <font>
      <i/>
      <sz val="11"/>
      <color indexed="23"/>
      <name val="Calibri"/>
      <family val="2"/>
    </font>
    <font>
      <sz val="11"/>
      <color indexed="17"/>
      <name val="Calibri"/>
      <family val="2"/>
    </font>
    <font>
      <b/>
      <sz val="9"/>
      <color indexed="8"/>
      <name val="Calibri"/>
      <family val="2"/>
    </font>
    <font>
      <b/>
      <sz val="15"/>
      <color indexed="56"/>
      <name val="Calibri"/>
      <family val="2"/>
    </font>
    <font>
      <b/>
      <sz val="13"/>
      <color indexed="56"/>
      <name val="Calibri"/>
      <family val="2"/>
    </font>
    <font>
      <b/>
      <sz val="11"/>
      <color indexed="56"/>
      <name val="Calibri"/>
      <family val="2"/>
    </font>
    <font>
      <b/>
      <sz val="10"/>
      <name val="Helv"/>
    </font>
    <font>
      <b/>
      <sz val="10"/>
      <name val="Helv"/>
      <family val="2"/>
    </font>
    <font>
      <b/>
      <sz val="9"/>
      <name val="Helv"/>
    </font>
    <font>
      <sz val="8.5"/>
      <name val="Helv"/>
    </font>
    <font>
      <u/>
      <sz val="10"/>
      <color indexed="12"/>
      <name val="Arial"/>
      <family val="2"/>
    </font>
    <font>
      <sz val="11"/>
      <color indexed="62"/>
      <name val="Calibri"/>
      <family val="2"/>
    </font>
    <font>
      <sz val="11"/>
      <color indexed="52"/>
      <name val="Calibri"/>
      <family val="2"/>
    </font>
    <font>
      <sz val="11"/>
      <color indexed="60"/>
      <name val="Calibri"/>
      <family val="2"/>
    </font>
    <font>
      <sz val="18"/>
      <name val="P-AVGARD"/>
    </font>
    <font>
      <b/>
      <sz val="11"/>
      <color indexed="63"/>
      <name val="Calibri"/>
      <family val="2"/>
    </font>
    <font>
      <sz val="8"/>
      <name val="Helv"/>
    </font>
    <font>
      <vertAlign val="superscript"/>
      <sz val="12"/>
      <name val="Helv"/>
      <family val="2"/>
    </font>
    <font>
      <sz val="8"/>
      <name val="Helv"/>
      <family val="2"/>
    </font>
    <font>
      <b/>
      <sz val="12"/>
      <color indexed="30"/>
      <name val="Calibri"/>
      <family val="2"/>
    </font>
    <font>
      <b/>
      <sz val="18"/>
      <color indexed="56"/>
      <name val="Cambria"/>
      <family val="2"/>
    </font>
    <font>
      <b/>
      <sz val="14"/>
      <name val="Helv"/>
    </font>
    <font>
      <b/>
      <sz val="11"/>
      <color indexed="8"/>
      <name val="Calibri"/>
      <family val="2"/>
    </font>
    <font>
      <sz val="11"/>
      <color indexed="10"/>
      <name val="Calibri"/>
      <family val="2"/>
    </font>
  </fonts>
  <fills count="44">
    <fill>
      <patternFill patternType="none"/>
    </fill>
    <fill>
      <patternFill patternType="gray125"/>
    </fill>
    <fill>
      <patternFill patternType="solid">
        <fgColor rgb="FFFFFF00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FFC000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rgb="FF00B050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0" tint="-0.14999847407452621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rgb="FFFFFFCC"/>
      </patternFill>
    </fill>
    <fill>
      <patternFill patternType="solid">
        <fgColor indexed="31"/>
      </patternFill>
    </fill>
    <fill>
      <patternFill patternType="solid">
        <fgColor indexed="45"/>
      </patternFill>
    </fill>
    <fill>
      <patternFill patternType="solid">
        <fgColor indexed="42"/>
      </patternFill>
    </fill>
    <fill>
      <patternFill patternType="solid">
        <fgColor indexed="46"/>
      </patternFill>
    </fill>
    <fill>
      <patternFill patternType="solid">
        <fgColor indexed="27"/>
      </patternFill>
    </fill>
    <fill>
      <patternFill patternType="solid">
        <fgColor indexed="47"/>
      </patternFill>
    </fill>
    <fill>
      <patternFill patternType="solid">
        <fgColor indexed="44"/>
      </patternFill>
    </fill>
    <fill>
      <patternFill patternType="solid">
        <fgColor indexed="29"/>
      </patternFill>
    </fill>
    <fill>
      <patternFill patternType="solid">
        <fgColor indexed="11"/>
      </patternFill>
    </fill>
    <fill>
      <patternFill patternType="solid">
        <fgColor indexed="51"/>
      </patternFill>
    </fill>
    <fill>
      <patternFill patternType="solid">
        <fgColor indexed="30"/>
      </patternFill>
    </fill>
    <fill>
      <patternFill patternType="solid">
        <fgColor indexed="36"/>
      </patternFill>
    </fill>
    <fill>
      <patternFill patternType="solid">
        <fgColor indexed="49"/>
      </patternFill>
    </fill>
    <fill>
      <patternFill patternType="solid">
        <fgColor indexed="52"/>
      </patternFill>
    </fill>
    <fill>
      <patternFill patternType="solid">
        <fgColor indexed="62"/>
      </patternFill>
    </fill>
    <fill>
      <patternFill patternType="solid">
        <fgColor indexed="10"/>
      </patternFill>
    </fill>
    <fill>
      <patternFill patternType="solid">
        <fgColor indexed="57"/>
      </patternFill>
    </fill>
    <fill>
      <patternFill patternType="solid">
        <fgColor indexed="53"/>
      </patternFill>
    </fill>
    <fill>
      <patternFill patternType="solid">
        <fgColor indexed="22"/>
      </patternFill>
    </fill>
    <fill>
      <patternFill patternType="solid">
        <fgColor indexed="55"/>
      </patternFill>
    </fill>
    <fill>
      <patternFill patternType="solid">
        <fgColor indexed="22"/>
        <bgColor indexed="9"/>
      </patternFill>
    </fill>
    <fill>
      <patternFill patternType="solid">
        <fgColor indexed="43"/>
      </patternFill>
    </fill>
    <fill>
      <patternFill patternType="solid">
        <fgColor indexed="26"/>
      </patternFill>
    </fill>
    <fill>
      <patternFill patternType="solid">
        <fgColor indexed="22"/>
        <bgColor indexed="55"/>
      </patternFill>
    </fill>
  </fills>
  <borders count="24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/>
      <bottom/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/>
      <bottom style="dashed">
        <color rgb="FFBFBFBF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double">
        <color indexed="63"/>
      </left>
      <right style="double">
        <color indexed="63"/>
      </right>
      <top style="double">
        <color indexed="63"/>
      </top>
      <bottom style="double">
        <color indexed="63"/>
      </bottom>
      <diagonal/>
    </border>
    <border>
      <left/>
      <right/>
      <top/>
      <bottom style="thin">
        <color indexed="22"/>
      </bottom>
      <diagonal/>
    </border>
    <border>
      <left/>
      <right/>
      <top style="medium">
        <color rgb="FF0096D7"/>
      </top>
      <bottom/>
      <diagonal/>
    </border>
    <border>
      <left/>
      <right/>
      <top/>
      <bottom style="thick">
        <color rgb="FF0096D7"/>
      </bottom>
      <diagonal/>
    </border>
    <border>
      <left/>
      <right/>
      <top/>
      <bottom style="thick">
        <color indexed="62"/>
      </bottom>
      <diagonal/>
    </border>
    <border>
      <left/>
      <right/>
      <top/>
      <bottom style="thick">
        <color indexed="22"/>
      </bottom>
      <diagonal/>
    </border>
    <border>
      <left/>
      <right/>
      <top/>
      <bottom style="medium">
        <color indexed="30"/>
      </bottom>
      <diagonal/>
    </border>
    <border>
      <left/>
      <right/>
      <top/>
      <bottom style="hair">
        <color indexed="64"/>
      </bottom>
      <diagonal/>
    </border>
    <border>
      <left/>
      <right/>
      <top/>
      <bottom style="thin">
        <color indexed="64"/>
      </bottom>
      <diagonal/>
    </border>
    <border>
      <left/>
      <right/>
      <top/>
      <bottom style="double">
        <color indexed="52"/>
      </bottom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/>
      <right/>
      <top/>
      <bottom style="thin">
        <color rgb="FFBFBFBF"/>
      </bottom>
      <diagonal/>
    </border>
    <border>
      <left/>
      <right/>
      <top/>
      <bottom style="hair">
        <color indexed="8"/>
      </bottom>
      <diagonal/>
    </border>
    <border>
      <left/>
      <right/>
      <top style="thin">
        <color indexed="62"/>
      </top>
      <bottom style="double">
        <color indexed="62"/>
      </bottom>
      <diagonal/>
    </border>
  </borders>
  <cellStyleXfs count="205">
    <xf numFmtId="0" fontId="0" fillId="0" borderId="0">
      <alignment vertical="center"/>
    </xf>
    <xf numFmtId="9" fontId="6" fillId="0" borderId="0" applyFont="0" applyFill="0" applyBorder="0" applyAlignment="0" applyProtection="0">
      <alignment vertical="center"/>
    </xf>
    <xf numFmtId="0" fontId="13" fillId="0" borderId="0" applyNumberFormat="0" applyFill="0" applyBorder="0" applyAlignment="0" applyProtection="0">
      <alignment vertical="center"/>
    </xf>
    <xf numFmtId="0" fontId="2" fillId="0" borderId="0"/>
    <xf numFmtId="0" fontId="17" fillId="0" borderId="0" applyNumberFormat="0" applyFill="0" applyBorder="0" applyAlignment="0" applyProtection="0"/>
    <xf numFmtId="0" fontId="18" fillId="20" borderId="0" applyNumberFormat="0" applyBorder="0" applyAlignment="0" applyProtection="0"/>
    <xf numFmtId="0" fontId="18" fillId="21" borderId="0" applyNumberFormat="0" applyBorder="0" applyAlignment="0" applyProtection="0"/>
    <xf numFmtId="0" fontId="18" fillId="22" borderId="0" applyNumberFormat="0" applyBorder="0" applyAlignment="0" applyProtection="0"/>
    <xf numFmtId="0" fontId="18" fillId="23" borderId="0" applyNumberFormat="0" applyBorder="0" applyAlignment="0" applyProtection="0"/>
    <xf numFmtId="0" fontId="18" fillId="24" borderId="0" applyNumberFormat="0" applyBorder="0" applyAlignment="0" applyProtection="0"/>
    <xf numFmtId="0" fontId="18" fillId="25" borderId="0" applyNumberFormat="0" applyBorder="0" applyAlignment="0" applyProtection="0"/>
    <xf numFmtId="0" fontId="18" fillId="26" borderId="0" applyNumberFormat="0" applyBorder="0" applyAlignment="0" applyProtection="0"/>
    <xf numFmtId="0" fontId="18" fillId="27" borderId="0" applyNumberFormat="0" applyBorder="0" applyAlignment="0" applyProtection="0"/>
    <xf numFmtId="0" fontId="18" fillId="28" borderId="0" applyNumberFormat="0" applyBorder="0" applyAlignment="0" applyProtection="0"/>
    <xf numFmtId="0" fontId="18" fillId="23" borderId="0" applyNumberFormat="0" applyBorder="0" applyAlignment="0" applyProtection="0"/>
    <xf numFmtId="0" fontId="18" fillId="26" borderId="0" applyNumberFormat="0" applyBorder="0" applyAlignment="0" applyProtection="0"/>
    <xf numFmtId="0" fontId="18" fillId="29" borderId="0" applyNumberFormat="0" applyBorder="0" applyAlignment="0" applyProtection="0"/>
    <xf numFmtId="0" fontId="19" fillId="30" borderId="0" applyNumberFormat="0" applyBorder="0" applyAlignment="0" applyProtection="0"/>
    <xf numFmtId="0" fontId="19" fillId="27" borderId="0" applyNumberFormat="0" applyBorder="0" applyAlignment="0" applyProtection="0"/>
    <xf numFmtId="0" fontId="19" fillId="28" borderId="0" applyNumberFormat="0" applyBorder="0" applyAlignment="0" applyProtection="0"/>
    <xf numFmtId="0" fontId="19" fillId="31" borderId="0" applyNumberFormat="0" applyBorder="0" applyAlignment="0" applyProtection="0"/>
    <xf numFmtId="0" fontId="19" fillId="32" borderId="0" applyNumberFormat="0" applyBorder="0" applyAlignment="0" applyProtection="0"/>
    <xf numFmtId="0" fontId="19" fillId="33" borderId="0" applyNumberFormat="0" applyBorder="0" applyAlignment="0" applyProtection="0"/>
    <xf numFmtId="0" fontId="19" fillId="34" borderId="0" applyNumberFormat="0" applyBorder="0" applyAlignment="0" applyProtection="0"/>
    <xf numFmtId="0" fontId="19" fillId="35" borderId="0" applyNumberFormat="0" applyBorder="0" applyAlignment="0" applyProtection="0"/>
    <xf numFmtId="0" fontId="19" fillId="36" borderId="0" applyNumberFormat="0" applyBorder="0" applyAlignment="0" applyProtection="0"/>
    <xf numFmtId="0" fontId="19" fillId="31" borderId="0" applyNumberFormat="0" applyBorder="0" applyAlignment="0" applyProtection="0"/>
    <xf numFmtId="0" fontId="19" fillId="32" borderId="0" applyNumberFormat="0" applyBorder="0" applyAlignment="0" applyProtection="0"/>
    <xf numFmtId="0" fontId="19" fillId="37" borderId="0" applyNumberFormat="0" applyBorder="0" applyAlignment="0" applyProtection="0"/>
    <xf numFmtId="0" fontId="20" fillId="21" borderId="0" applyNumberFormat="0" applyBorder="0" applyAlignment="0" applyProtection="0"/>
    <xf numFmtId="0" fontId="21" fillId="0" borderId="7" applyNumberFormat="0" applyFont="0" applyProtection="0">
      <alignment wrapText="1"/>
    </xf>
    <xf numFmtId="0" fontId="21" fillId="0" borderId="7" applyNumberFormat="0" applyFont="0" applyProtection="0">
      <alignment wrapText="1"/>
    </xf>
    <xf numFmtId="0" fontId="22" fillId="38" borderId="8" applyNumberFormat="0" applyAlignment="0" applyProtection="0"/>
    <xf numFmtId="0" fontId="23" fillId="39" borderId="9" applyNumberFormat="0" applyAlignment="0" applyProtection="0"/>
    <xf numFmtId="0" fontId="24" fillId="0" borderId="0">
      <alignment horizontal="center" vertical="center" wrapText="1"/>
    </xf>
    <xf numFmtId="43" fontId="25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6" fillId="0" borderId="0">
      <alignment horizontal="left" vertical="center" wrapText="1"/>
    </xf>
    <xf numFmtId="182" fontId="2" fillId="0" borderId="0" applyFont="0" applyFill="0" applyBorder="0" applyAlignment="0" applyProtection="0"/>
    <xf numFmtId="182" fontId="2" fillId="0" borderId="0" applyFont="0" applyFill="0" applyBorder="0" applyAlignment="0" applyProtection="0"/>
    <xf numFmtId="182" fontId="25" fillId="0" borderId="0" applyFont="0" applyFill="0" applyBorder="0" applyAlignment="0" applyProtection="0"/>
    <xf numFmtId="183" fontId="27" fillId="0" borderId="10" applyNumberFormat="0" applyFill="0">
      <alignment horizontal="right"/>
    </xf>
    <xf numFmtId="183" fontId="28" fillId="0" borderId="10" applyNumberFormat="0" applyFill="0">
      <alignment horizontal="right"/>
    </xf>
    <xf numFmtId="184" fontId="29" fillId="0" borderId="10">
      <alignment horizontal="right" vertical="center"/>
    </xf>
    <xf numFmtId="49" fontId="30" fillId="0" borderId="10">
      <alignment horizontal="left" vertical="center"/>
    </xf>
    <xf numFmtId="183" fontId="27" fillId="0" borderId="10" applyNumberFormat="0" applyFill="0">
      <alignment horizontal="right"/>
    </xf>
    <xf numFmtId="0" fontId="31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1" fillId="0" borderId="11" applyNumberFormat="0" applyProtection="0">
      <alignment wrapText="1"/>
    </xf>
    <xf numFmtId="0" fontId="21" fillId="0" borderId="11" applyNumberFormat="0" applyProtection="0">
      <alignment wrapText="1"/>
    </xf>
    <xf numFmtId="0" fontId="32" fillId="22" borderId="0" applyNumberFormat="0" applyBorder="0" applyAlignment="0" applyProtection="0"/>
    <xf numFmtId="0" fontId="33" fillId="0" borderId="12" applyNumberFormat="0" applyProtection="0">
      <alignment wrapText="1"/>
    </xf>
    <xf numFmtId="0" fontId="33" fillId="0" borderId="12" applyNumberFormat="0" applyProtection="0">
      <alignment wrapText="1"/>
    </xf>
    <xf numFmtId="0" fontId="34" fillId="0" borderId="13" applyNumberFormat="0" applyFill="0" applyAlignment="0" applyProtection="0"/>
    <xf numFmtId="0" fontId="35" fillId="0" borderId="14" applyNumberFormat="0" applyFill="0" applyAlignment="0" applyProtection="0"/>
    <xf numFmtId="0" fontId="36" fillId="0" borderId="15" applyNumberFormat="0" applyFill="0" applyAlignment="0" applyProtection="0"/>
    <xf numFmtId="0" fontId="36" fillId="0" borderId="0" applyNumberFormat="0" applyFill="0" applyBorder="0" applyAlignment="0" applyProtection="0"/>
    <xf numFmtId="0" fontId="37" fillId="0" borderId="10">
      <alignment horizontal="left"/>
    </xf>
    <xf numFmtId="0" fontId="38" fillId="0" borderId="10">
      <alignment horizontal="left"/>
    </xf>
    <xf numFmtId="0" fontId="39" fillId="0" borderId="16">
      <alignment horizontal="right" vertical="center"/>
    </xf>
    <xf numFmtId="0" fontId="40" fillId="0" borderId="10">
      <alignment horizontal="left" vertical="center"/>
    </xf>
    <xf numFmtId="0" fontId="27" fillId="0" borderId="10">
      <alignment horizontal="left" vertical="center"/>
    </xf>
    <xf numFmtId="0" fontId="37" fillId="0" borderId="10">
      <alignment horizontal="left"/>
    </xf>
    <xf numFmtId="0" fontId="37" fillId="40" borderId="0">
      <alignment horizontal="centerContinuous" wrapText="1"/>
    </xf>
    <xf numFmtId="49" fontId="37" fillId="40" borderId="17">
      <alignment horizontal="left" vertical="center"/>
    </xf>
    <xf numFmtId="0" fontId="37" fillId="40" borderId="0">
      <alignment horizontal="centerContinuous" vertical="center" wrapText="1"/>
    </xf>
    <xf numFmtId="0" fontId="41" fillId="0" borderId="0" applyNumberFormat="0" applyFill="0" applyBorder="0" applyAlignment="0" applyProtection="0">
      <alignment vertical="top"/>
      <protection locked="0"/>
    </xf>
    <xf numFmtId="0" fontId="42" fillId="25" borderId="8" applyNumberFormat="0" applyAlignment="0" applyProtection="0"/>
    <xf numFmtId="0" fontId="43" fillId="0" borderId="18" applyNumberFormat="0" applyFill="0" applyAlignment="0" applyProtection="0"/>
    <xf numFmtId="0" fontId="44" fillId="41" borderId="0" applyNumberFormat="0" applyBorder="0" applyAlignment="0" applyProtection="0"/>
    <xf numFmtId="0" fontId="2" fillId="0" borderId="0"/>
    <xf numFmtId="0" fontId="2" fillId="0" borderId="0"/>
    <xf numFmtId="0" fontId="21" fillId="0" borderId="0"/>
    <xf numFmtId="0" fontId="25" fillId="0" borderId="0"/>
    <xf numFmtId="0" fontId="45" fillId="0" borderId="0"/>
    <xf numFmtId="0" fontId="25" fillId="0" borderId="0"/>
    <xf numFmtId="0" fontId="25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5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5" fillId="0" borderId="0"/>
    <xf numFmtId="0" fontId="25" fillId="0" borderId="0"/>
    <xf numFmtId="0" fontId="2" fillId="0" borderId="0"/>
    <xf numFmtId="0" fontId="2" fillId="0" borderId="0"/>
    <xf numFmtId="0" fontId="2" fillId="0" borderId="0"/>
    <xf numFmtId="0" fontId="25" fillId="0" borderId="0"/>
    <xf numFmtId="0" fontId="2" fillId="19" borderId="6" applyNumberFormat="0" applyFont="0" applyAlignment="0" applyProtection="0"/>
    <xf numFmtId="0" fontId="25" fillId="42" borderId="19" applyNumberFormat="0" applyFont="0" applyAlignment="0" applyProtection="0"/>
    <xf numFmtId="0" fontId="46" fillId="38" borderId="20" applyNumberFormat="0" applyAlignment="0" applyProtection="0"/>
    <xf numFmtId="0" fontId="33" fillId="0" borderId="21" applyNumberFormat="0" applyProtection="0">
      <alignment wrapText="1"/>
    </xf>
    <xf numFmtId="0" fontId="33" fillId="0" borderId="21" applyNumberFormat="0" applyProtection="0">
      <alignment wrapText="1"/>
    </xf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5" fillId="0" borderId="0" applyFont="0" applyFill="0" applyBorder="0" applyAlignment="0" applyProtection="0"/>
    <xf numFmtId="9" fontId="25" fillId="0" borderId="0" applyFont="0" applyFill="0" applyBorder="0" applyAlignment="0" applyProtection="0"/>
    <xf numFmtId="9" fontId="2" fillId="0" borderId="0" applyFont="0" applyFill="0" applyBorder="0" applyAlignment="0" applyProtection="0"/>
    <xf numFmtId="3" fontId="29" fillId="0" borderId="0">
      <alignment horizontal="left" vertical="center"/>
    </xf>
    <xf numFmtId="0" fontId="24" fillId="0" borderId="0">
      <alignment horizontal="left" vertical="center"/>
    </xf>
    <xf numFmtId="0" fontId="47" fillId="0" borderId="0">
      <alignment horizontal="right"/>
    </xf>
    <xf numFmtId="49" fontId="47" fillId="0" borderId="0">
      <alignment horizontal="center"/>
    </xf>
    <xf numFmtId="0" fontId="30" fillId="0" borderId="0">
      <alignment horizontal="right"/>
    </xf>
    <xf numFmtId="0" fontId="48" fillId="0" borderId="0">
      <alignment horizontal="right"/>
    </xf>
    <xf numFmtId="0" fontId="47" fillId="0" borderId="0">
      <alignment horizontal="left"/>
    </xf>
    <xf numFmtId="0" fontId="49" fillId="0" borderId="0">
      <alignment horizontal="left"/>
    </xf>
    <xf numFmtId="49" fontId="29" fillId="0" borderId="0">
      <alignment horizontal="left" vertical="center"/>
    </xf>
    <xf numFmtId="49" fontId="30" fillId="0" borderId="10">
      <alignment horizontal="left"/>
    </xf>
    <xf numFmtId="183" fontId="29" fillId="0" borderId="0" applyNumberFormat="0">
      <alignment horizontal="right"/>
    </xf>
    <xf numFmtId="0" fontId="39" fillId="43" borderId="0">
      <alignment horizontal="centerContinuous" vertical="center" wrapText="1"/>
    </xf>
    <xf numFmtId="0" fontId="39" fillId="0" borderId="22">
      <alignment horizontal="left" vertical="center"/>
    </xf>
    <xf numFmtId="0" fontId="50" fillId="0" borderId="0" applyNumberFormat="0" applyProtection="0">
      <alignment horizontal="left"/>
    </xf>
    <xf numFmtId="0" fontId="50" fillId="0" borderId="0" applyNumberFormat="0" applyProtection="0">
      <alignment horizontal="left"/>
    </xf>
    <xf numFmtId="0" fontId="51" fillId="0" borderId="0" applyNumberFormat="0" applyFill="0" applyBorder="0" applyAlignment="0" applyProtection="0"/>
    <xf numFmtId="0" fontId="37" fillId="0" borderId="0">
      <alignment horizontal="left"/>
    </xf>
    <xf numFmtId="0" fontId="26" fillId="0" borderId="0">
      <alignment horizontal="left"/>
    </xf>
    <xf numFmtId="0" fontId="27" fillId="0" borderId="0">
      <alignment horizontal="left"/>
    </xf>
    <xf numFmtId="0" fontId="52" fillId="0" borderId="0">
      <alignment horizontal="left" vertical="top"/>
    </xf>
    <xf numFmtId="0" fontId="26" fillId="0" borderId="0">
      <alignment horizontal="left"/>
    </xf>
    <xf numFmtId="0" fontId="27" fillId="0" borderId="0">
      <alignment horizontal="left"/>
    </xf>
    <xf numFmtId="0" fontId="53" fillId="0" borderId="23" applyNumberFormat="0" applyFill="0" applyAlignment="0" applyProtection="0"/>
    <xf numFmtId="0" fontId="54" fillId="0" borderId="0" applyNumberFormat="0" applyFill="0" applyBorder="0" applyAlignment="0" applyProtection="0"/>
    <xf numFmtId="49" fontId="29" fillId="0" borderId="10">
      <alignment horizontal="left"/>
    </xf>
    <xf numFmtId="0" fontId="39" fillId="0" borderId="16">
      <alignment horizontal="left"/>
    </xf>
    <xf numFmtId="0" fontId="37" fillId="0" borderId="0">
      <alignment horizontal="left" vertical="center"/>
    </xf>
    <xf numFmtId="49" fontId="47" fillId="0" borderId="10">
      <alignment horizontal="left"/>
    </xf>
    <xf numFmtId="0" fontId="1" fillId="0" borderId="0"/>
    <xf numFmtId="186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182" fontId="1" fillId="0" borderId="0" applyFont="0" applyFill="0" applyBorder="0" applyAlignment="0" applyProtection="0"/>
    <xf numFmtId="182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19" borderId="6" applyNumberFormat="0" applyFont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43" fontId="1" fillId="0" borderId="0" applyFont="0" applyFill="0" applyBorder="0" applyAlignment="0" applyProtection="0"/>
  </cellStyleXfs>
  <cellXfs count="134">
    <xf numFmtId="0" fontId="0" fillId="0" borderId="0" xfId="0">
      <alignment vertical="center"/>
    </xf>
    <xf numFmtId="0" fontId="3" fillId="0" borderId="0" xfId="0" applyFont="1" applyAlignment="1"/>
    <xf numFmtId="0" fontId="0" fillId="0" borderId="0" xfId="0" applyAlignment="1"/>
    <xf numFmtId="0" fontId="5" fillId="0" borderId="0" xfId="0" applyFont="1" applyAlignment="1"/>
    <xf numFmtId="0" fontId="0" fillId="2" borderId="0" xfId="0" applyFill="1" applyAlignment="1"/>
    <xf numFmtId="0" fontId="0" fillId="4" borderId="0" xfId="0" applyFill="1" applyAlignment="1"/>
    <xf numFmtId="0" fontId="0" fillId="4" borderId="0" xfId="0" applyFill="1">
      <alignment vertical="center"/>
    </xf>
    <xf numFmtId="0" fontId="0" fillId="5" borderId="0" xfId="0" applyFill="1" applyAlignment="1"/>
    <xf numFmtId="0" fontId="0" fillId="5" borderId="0" xfId="0" applyFill="1">
      <alignment vertical="center"/>
    </xf>
    <xf numFmtId="0" fontId="0" fillId="6" borderId="0" xfId="0" applyFill="1" applyAlignment="1"/>
    <xf numFmtId="0" fontId="0" fillId="6" borderId="0" xfId="0" applyFill="1">
      <alignment vertical="center"/>
    </xf>
    <xf numFmtId="0" fontId="7" fillId="0" borderId="0" xfId="0" applyFont="1" applyFill="1" applyAlignment="1">
      <alignment horizontal="center"/>
    </xf>
    <xf numFmtId="0" fontId="0" fillId="7" borderId="0" xfId="0" applyFill="1" applyAlignment="1"/>
    <xf numFmtId="0" fontId="0" fillId="7" borderId="0" xfId="0" applyFill="1">
      <alignment vertical="center"/>
    </xf>
    <xf numFmtId="10" fontId="0" fillId="0" borderId="0" xfId="0" applyNumberFormat="1" applyAlignment="1">
      <alignment horizontal="center" vertical="center"/>
    </xf>
    <xf numFmtId="9" fontId="0" fillId="0" borderId="0" xfId="1" applyFont="1" applyAlignment="1">
      <alignment horizontal="center" vertical="center"/>
    </xf>
    <xf numFmtId="10" fontId="0" fillId="0" borderId="0" xfId="1" applyNumberFormat="1" applyFont="1" applyAlignment="1">
      <alignment horizontal="center" vertical="center"/>
    </xf>
    <xf numFmtId="0" fontId="0" fillId="0" borderId="0" xfId="0" applyAlignment="1">
      <alignment horizontal="center" vertical="center"/>
    </xf>
    <xf numFmtId="0" fontId="0" fillId="0" borderId="0" xfId="0" applyAlignment="1">
      <alignment horizontal="center" vertical="center"/>
    </xf>
    <xf numFmtId="0" fontId="0" fillId="4" borderId="0" xfId="0" applyFill="1" applyAlignment="1">
      <alignment horizontal="center" vertical="center"/>
    </xf>
    <xf numFmtId="176" fontId="0" fillId="0" borderId="0" xfId="0" applyNumberFormat="1" applyAlignment="1">
      <alignment horizontal="center" vertical="center"/>
    </xf>
    <xf numFmtId="176" fontId="0" fillId="0" borderId="0" xfId="0" applyNumberFormat="1" applyAlignment="1">
      <alignment horizontal="center" vertical="center"/>
    </xf>
    <xf numFmtId="177" fontId="0" fillId="0" borderId="0" xfId="0" applyNumberFormat="1" applyAlignment="1">
      <alignment horizontal="center" vertical="center"/>
    </xf>
    <xf numFmtId="0" fontId="0" fillId="0" borderId="0" xfId="0" applyAlignment="1">
      <alignment horizontal="center" vertical="center"/>
    </xf>
    <xf numFmtId="0" fontId="0" fillId="9" borderId="0" xfId="0" applyFill="1" applyAlignment="1">
      <alignment horizontal="center" vertical="center"/>
    </xf>
    <xf numFmtId="178" fontId="0" fillId="0" borderId="0" xfId="0" applyNumberFormat="1" applyAlignment="1">
      <alignment horizontal="center" vertical="center"/>
    </xf>
    <xf numFmtId="0" fontId="0" fillId="10" borderId="0" xfId="0" applyFill="1">
      <alignment vertical="center"/>
    </xf>
    <xf numFmtId="0" fontId="0" fillId="0" borderId="1" xfId="0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10" fontId="7" fillId="0" borderId="1" xfId="0" applyNumberFormat="1" applyFont="1" applyBorder="1" applyAlignment="1">
      <alignment horizontal="center" vertical="center"/>
    </xf>
    <xf numFmtId="0" fontId="7" fillId="0" borderId="1" xfId="0" applyFont="1" applyBorder="1" applyAlignment="1">
      <alignment horizontal="center" vertical="center"/>
    </xf>
    <xf numFmtId="0" fontId="9" fillId="4" borderId="1" xfId="0" applyFont="1" applyFill="1" applyBorder="1" applyAlignment="1">
      <alignment horizontal="center" vertical="center"/>
    </xf>
    <xf numFmtId="0" fontId="8" fillId="4" borderId="1" xfId="0" applyFont="1" applyFill="1" applyBorder="1" applyAlignment="1">
      <alignment horizontal="center" vertical="center"/>
    </xf>
    <xf numFmtId="0" fontId="0" fillId="2" borderId="0" xfId="0" applyFill="1" applyAlignment="1">
      <alignment horizontal="center" vertical="center"/>
    </xf>
    <xf numFmtId="0" fontId="0" fillId="2" borderId="0" xfId="0" applyFill="1">
      <alignment vertical="center"/>
    </xf>
    <xf numFmtId="177" fontId="0" fillId="2" borderId="0" xfId="0" applyNumberFormat="1" applyFill="1" applyAlignment="1">
      <alignment horizontal="center" vertical="center"/>
    </xf>
    <xf numFmtId="0" fontId="0" fillId="14" borderId="0" xfId="0" applyFill="1" applyAlignment="1">
      <alignment horizontal="center" vertical="center"/>
    </xf>
    <xf numFmtId="177" fontId="0" fillId="14" borderId="0" xfId="0" applyNumberFormat="1" applyFill="1" applyAlignment="1">
      <alignment horizontal="center" vertical="center"/>
    </xf>
    <xf numFmtId="0" fontId="5" fillId="15" borderId="0" xfId="0" applyFont="1" applyFill="1" applyAlignment="1">
      <alignment horizontal="center" vertical="center"/>
    </xf>
    <xf numFmtId="179" fontId="0" fillId="0" borderId="0" xfId="0" applyNumberFormat="1" applyAlignment="1">
      <alignment horizontal="center" vertical="center"/>
    </xf>
    <xf numFmtId="0" fontId="0" fillId="15" borderId="0" xfId="0" applyFill="1" applyAlignment="1"/>
    <xf numFmtId="11" fontId="0" fillId="0" borderId="0" xfId="0" applyNumberFormat="1">
      <alignment vertical="center"/>
    </xf>
    <xf numFmtId="0" fontId="0" fillId="16" borderId="0" xfId="0" applyFill="1" applyAlignment="1"/>
    <xf numFmtId="0" fontId="0" fillId="16" borderId="0" xfId="0" applyFill="1">
      <alignment vertical="center"/>
    </xf>
    <xf numFmtId="176" fontId="10" fillId="0" borderId="0" xfId="0" applyNumberFormat="1" applyFont="1" applyAlignment="1">
      <alignment horizontal="center" vertical="center"/>
    </xf>
    <xf numFmtId="176" fontId="10" fillId="2" borderId="0" xfId="0" applyNumberFormat="1" applyFont="1" applyFill="1" applyAlignment="1">
      <alignment horizontal="center" vertical="center"/>
    </xf>
    <xf numFmtId="0" fontId="0" fillId="0" borderId="0" xfId="0" applyAlignment="1">
      <alignment horizontal="center" vertical="center"/>
    </xf>
    <xf numFmtId="0" fontId="13" fillId="0" borderId="0" xfId="2">
      <alignment vertical="center"/>
    </xf>
    <xf numFmtId="0" fontId="10" fillId="0" borderId="0" xfId="0" applyFont="1" applyAlignment="1">
      <alignment horizontal="center" vertical="center"/>
    </xf>
    <xf numFmtId="0" fontId="10" fillId="2" borderId="0" xfId="0" applyFont="1" applyFill="1" applyAlignment="1">
      <alignment horizontal="center" vertical="center"/>
    </xf>
    <xf numFmtId="0" fontId="10" fillId="2" borderId="0" xfId="0" applyFont="1" applyFill="1">
      <alignment vertical="center"/>
    </xf>
    <xf numFmtId="10" fontId="0" fillId="0" borderId="0" xfId="0" applyNumberFormat="1">
      <alignment vertical="center"/>
    </xf>
    <xf numFmtId="0" fontId="10" fillId="10" borderId="0" xfId="0" applyFont="1" applyFill="1">
      <alignment vertical="center"/>
    </xf>
    <xf numFmtId="176" fontId="0" fillId="0" borderId="0" xfId="0" applyNumberFormat="1">
      <alignment vertical="center"/>
    </xf>
    <xf numFmtId="0" fontId="14" fillId="0" borderId="0" xfId="2" applyFont="1">
      <alignment vertical="center"/>
    </xf>
    <xf numFmtId="176" fontId="0" fillId="0" borderId="0" xfId="0" applyNumberFormat="1" applyFill="1" applyAlignment="1">
      <alignment horizontal="center" vertical="center"/>
    </xf>
    <xf numFmtId="0" fontId="7" fillId="0" borderId="0" xfId="0" applyFont="1" applyBorder="1" applyAlignment="1">
      <alignment horizontal="center" vertical="center"/>
    </xf>
    <xf numFmtId="10" fontId="7" fillId="0" borderId="0" xfId="0" applyNumberFormat="1" applyFont="1" applyBorder="1" applyAlignment="1">
      <alignment horizontal="center" vertical="center"/>
    </xf>
    <xf numFmtId="0" fontId="15" fillId="0" borderId="0" xfId="2" applyFont="1">
      <alignment vertical="center"/>
    </xf>
    <xf numFmtId="0" fontId="0" fillId="6" borderId="0" xfId="0" applyFill="1" applyAlignment="1">
      <alignment horizontal="center" vertical="center"/>
    </xf>
    <xf numFmtId="177" fontId="0" fillId="6" borderId="0" xfId="0" applyNumberFormat="1" applyFill="1" applyAlignment="1">
      <alignment horizontal="center" vertical="center"/>
    </xf>
    <xf numFmtId="176" fontId="0" fillId="0" borderId="0" xfId="0" applyNumberFormat="1" applyAlignment="1"/>
    <xf numFmtId="0" fontId="13" fillId="0" borderId="0" xfId="2" applyAlignment="1">
      <alignment horizontal="left" vertical="center"/>
    </xf>
    <xf numFmtId="0" fontId="0" fillId="0" borderId="0" xfId="0" applyAlignment="1">
      <alignment horizontal="left" vertical="center"/>
    </xf>
    <xf numFmtId="0" fontId="0" fillId="17" borderId="1" xfId="0" applyFill="1" applyBorder="1" applyAlignment="1">
      <alignment horizontal="center" vertical="center"/>
    </xf>
    <xf numFmtId="10" fontId="0" fillId="17" borderId="1" xfId="0" applyNumberFormat="1" applyFill="1" applyBorder="1" applyAlignment="1">
      <alignment horizontal="center" vertical="center"/>
    </xf>
    <xf numFmtId="176" fontId="0" fillId="17" borderId="1" xfId="0" applyNumberFormat="1" applyFill="1" applyBorder="1" applyAlignment="1">
      <alignment horizontal="center" vertical="center"/>
    </xf>
    <xf numFmtId="0" fontId="16" fillId="3" borderId="0" xfId="0" applyFont="1" applyFill="1" applyAlignment="1"/>
    <xf numFmtId="2" fontId="16" fillId="0" borderId="0" xfId="0" applyNumberFormat="1" applyFont="1" applyAlignment="1"/>
    <xf numFmtId="0" fontId="16" fillId="8" borderId="0" xfId="0" applyFont="1" applyFill="1" applyAlignment="1"/>
    <xf numFmtId="180" fontId="0" fillId="0" borderId="0" xfId="0" applyNumberFormat="1">
      <alignment vertical="center"/>
    </xf>
    <xf numFmtId="177" fontId="0" fillId="0" borderId="0" xfId="0" applyNumberFormat="1">
      <alignment vertical="center"/>
    </xf>
    <xf numFmtId="181" fontId="0" fillId="0" borderId="0" xfId="0" applyNumberFormat="1">
      <alignment vertical="center"/>
    </xf>
    <xf numFmtId="0" fontId="3" fillId="0" borderId="0" xfId="3" applyFont="1"/>
    <xf numFmtId="0" fontId="3" fillId="0" borderId="0" xfId="3" applyFont="1" applyAlignment="1">
      <alignment horizontal="right"/>
    </xf>
    <xf numFmtId="2" fontId="2" fillId="0" borderId="0" xfId="3" applyNumberFormat="1"/>
    <xf numFmtId="0" fontId="5" fillId="0" borderId="0" xfId="0" applyFont="1">
      <alignment vertical="center"/>
    </xf>
    <xf numFmtId="0" fontId="3" fillId="0" borderId="0" xfId="3" applyFont="1" applyAlignment="1"/>
    <xf numFmtId="0" fontId="0" fillId="0" borderId="0" xfId="0" applyAlignment="1">
      <alignment vertical="center"/>
    </xf>
    <xf numFmtId="185" fontId="0" fillId="0" borderId="0" xfId="0" applyNumberFormat="1">
      <alignment vertical="center"/>
    </xf>
    <xf numFmtId="185" fontId="0" fillId="2" borderId="0" xfId="0" applyNumberFormat="1" applyFill="1" applyAlignment="1"/>
    <xf numFmtId="11" fontId="10" fillId="0" borderId="0" xfId="0" applyNumberFormat="1" applyFont="1">
      <alignment vertical="center"/>
    </xf>
    <xf numFmtId="180" fontId="2" fillId="2" borderId="1" xfId="3" applyNumberFormat="1" applyFill="1" applyBorder="1" applyAlignment="1">
      <alignment horizontal="center"/>
    </xf>
    <xf numFmtId="1" fontId="0" fillId="0" borderId="0" xfId="0" applyNumberFormat="1" applyAlignment="1"/>
    <xf numFmtId="180" fontId="0" fillId="0" borderId="1" xfId="0" applyNumberFormat="1" applyBorder="1" applyAlignment="1">
      <alignment horizontal="center" vertical="center"/>
    </xf>
    <xf numFmtId="180" fontId="2" fillId="0" borderId="1" xfId="3" applyNumberFormat="1" applyBorder="1" applyAlignment="1">
      <alignment horizontal="center"/>
    </xf>
    <xf numFmtId="185" fontId="0" fillId="2" borderId="1" xfId="0" applyNumberFormat="1" applyFill="1" applyBorder="1" applyAlignment="1">
      <alignment horizontal="center"/>
    </xf>
    <xf numFmtId="0" fontId="0" fillId="0" borderId="1" xfId="0" applyBorder="1" applyAlignment="1">
      <alignment horizontal="center" vertical="center"/>
    </xf>
    <xf numFmtId="185" fontId="2" fillId="0" borderId="0" xfId="3" applyNumberFormat="1"/>
    <xf numFmtId="185" fontId="0" fillId="6" borderId="0" xfId="0" applyNumberFormat="1" applyFill="1">
      <alignment vertical="center"/>
    </xf>
    <xf numFmtId="185" fontId="0" fillId="6" borderId="0" xfId="0" applyNumberFormat="1" applyFill="1" applyAlignment="1"/>
    <xf numFmtId="185" fontId="0" fillId="5" borderId="0" xfId="0" applyNumberFormat="1" applyFill="1">
      <alignment vertical="center"/>
    </xf>
    <xf numFmtId="185" fontId="0" fillId="5" borderId="0" xfId="0" applyNumberFormat="1" applyFill="1" applyAlignment="1"/>
    <xf numFmtId="185" fontId="0" fillId="4" borderId="0" xfId="0" applyNumberFormat="1" applyFill="1">
      <alignment vertical="center"/>
    </xf>
    <xf numFmtId="185" fontId="0" fillId="4" borderId="0" xfId="0" applyNumberFormat="1" applyFill="1" applyAlignment="1"/>
    <xf numFmtId="0" fontId="2" fillId="0" borderId="0" xfId="3"/>
    <xf numFmtId="0" fontId="3" fillId="0" borderId="0" xfId="3" applyFont="1"/>
    <xf numFmtId="2" fontId="2" fillId="0" borderId="0" xfId="3" applyNumberFormat="1"/>
    <xf numFmtId="0" fontId="3" fillId="0" borderId="0" xfId="157" applyFont="1"/>
    <xf numFmtId="0" fontId="1" fillId="0" borderId="0" xfId="157"/>
    <xf numFmtId="11" fontId="1" fillId="0" borderId="0" xfId="157" applyNumberFormat="1"/>
    <xf numFmtId="11" fontId="0" fillId="0" borderId="0" xfId="158" applyNumberFormat="1" applyFont="1"/>
    <xf numFmtId="187" fontId="0" fillId="0" borderId="0" xfId="159" applyNumberFormat="1" applyFont="1"/>
    <xf numFmtId="186" fontId="0" fillId="0" borderId="0" xfId="158" applyFont="1"/>
    <xf numFmtId="11" fontId="1" fillId="0" borderId="0" xfId="157" applyNumberFormat="1"/>
    <xf numFmtId="11" fontId="1" fillId="0" borderId="0" xfId="157" applyNumberFormat="1" applyFill="1"/>
    <xf numFmtId="11" fontId="1" fillId="0" borderId="0" xfId="157" applyNumberFormat="1"/>
    <xf numFmtId="11" fontId="1" fillId="0" borderId="0" xfId="157" applyNumberFormat="1" applyFill="1"/>
    <xf numFmtId="11" fontId="1" fillId="0" borderId="0" xfId="157" applyNumberFormat="1"/>
    <xf numFmtId="0" fontId="1" fillId="0" borderId="0" xfId="157"/>
    <xf numFmtId="0" fontId="3" fillId="0" borderId="0" xfId="157" applyFont="1"/>
    <xf numFmtId="11" fontId="1" fillId="0" borderId="0" xfId="157" applyNumberFormat="1"/>
    <xf numFmtId="11" fontId="1" fillId="0" borderId="0" xfId="157" applyNumberFormat="1" applyFill="1"/>
    <xf numFmtId="0" fontId="0" fillId="0" borderId="0" xfId="0" applyAlignment="1">
      <alignment horizontal="center" vertical="center"/>
    </xf>
    <xf numFmtId="0" fontId="0" fillId="0" borderId="2" xfId="0" applyBorder="1" applyAlignment="1">
      <alignment horizontal="center" vertical="center"/>
    </xf>
    <xf numFmtId="0" fontId="0" fillId="0" borderId="0" xfId="0" applyBorder="1" applyAlignment="1">
      <alignment horizontal="center" vertical="center"/>
    </xf>
    <xf numFmtId="0" fontId="0" fillId="13" borderId="0" xfId="0" applyFill="1" applyAlignment="1">
      <alignment horizontal="center" vertical="center"/>
    </xf>
    <xf numFmtId="0" fontId="0" fillId="9" borderId="0" xfId="0" applyFill="1" applyAlignment="1">
      <alignment horizontal="center" vertical="center"/>
    </xf>
    <xf numFmtId="0" fontId="0" fillId="12" borderId="0" xfId="0" applyFill="1" applyAlignment="1">
      <alignment horizontal="center" vertical="center"/>
    </xf>
    <xf numFmtId="0" fontId="0" fillId="11" borderId="0" xfId="0" applyFill="1" applyAlignment="1">
      <alignment horizontal="center" vertical="center"/>
    </xf>
    <xf numFmtId="0" fontId="0" fillId="17" borderId="1" xfId="0" applyFill="1" applyBorder="1" applyAlignment="1">
      <alignment horizontal="center" vertical="center"/>
    </xf>
    <xf numFmtId="0" fontId="0" fillId="18" borderId="3" xfId="0" applyFill="1" applyBorder="1" applyAlignment="1">
      <alignment horizontal="center" vertical="center"/>
    </xf>
    <xf numFmtId="0" fontId="0" fillId="18" borderId="4" xfId="0" applyFill="1" applyBorder="1" applyAlignment="1">
      <alignment horizontal="center" vertical="center"/>
    </xf>
    <xf numFmtId="0" fontId="0" fillId="18" borderId="5" xfId="0" applyFill="1" applyBorder="1" applyAlignment="1">
      <alignment horizontal="center" vertical="center"/>
    </xf>
    <xf numFmtId="0" fontId="0" fillId="6" borderId="3" xfId="0" applyFill="1" applyBorder="1" applyAlignment="1">
      <alignment horizontal="center" vertical="center"/>
    </xf>
    <xf numFmtId="0" fontId="0" fillId="6" borderId="4" xfId="0" applyFill="1" applyBorder="1" applyAlignment="1">
      <alignment horizontal="center" vertical="center"/>
    </xf>
    <xf numFmtId="0" fontId="0" fillId="6" borderId="5" xfId="0" applyFill="1" applyBorder="1" applyAlignment="1">
      <alignment horizontal="center" vertical="center"/>
    </xf>
    <xf numFmtId="0" fontId="0" fillId="11" borderId="3" xfId="0" applyFill="1" applyBorder="1" applyAlignment="1">
      <alignment horizontal="center" vertical="center"/>
    </xf>
    <xf numFmtId="0" fontId="0" fillId="11" borderId="4" xfId="0" applyFill="1" applyBorder="1" applyAlignment="1">
      <alignment horizontal="center" vertical="center"/>
    </xf>
    <xf numFmtId="0" fontId="0" fillId="11" borderId="5" xfId="0" applyFill="1" applyBorder="1" applyAlignment="1">
      <alignment horizontal="center" vertical="center"/>
    </xf>
    <xf numFmtId="176" fontId="0" fillId="9" borderId="0" xfId="0" applyNumberFormat="1" applyFill="1" applyAlignment="1">
      <alignment horizontal="center" vertical="center"/>
    </xf>
    <xf numFmtId="176" fontId="0" fillId="8" borderId="0" xfId="0" applyNumberFormat="1" applyFill="1" applyAlignment="1">
      <alignment horizontal="center" vertical="center"/>
    </xf>
    <xf numFmtId="0" fontId="0" fillId="3" borderId="0" xfId="0" applyFill="1" applyAlignment="1">
      <alignment horizontal="center" vertical="center"/>
    </xf>
    <xf numFmtId="0" fontId="0" fillId="0" borderId="1" xfId="0" applyBorder="1" applyAlignment="1">
      <alignment horizontal="center" vertical="center"/>
    </xf>
  </cellXfs>
  <cellStyles count="205">
    <cellStyle name="20% - Accent1 2" xfId="5" xr:uid="{917B1D84-6D30-4200-BABF-4E0A4766D8AA}"/>
    <cellStyle name="20% - Accent2 2" xfId="6" xr:uid="{C459A975-644D-44F7-A51D-31D548355626}"/>
    <cellStyle name="20% - Accent3 2" xfId="7" xr:uid="{500B3FE6-22A4-4002-AB62-808B6137710A}"/>
    <cellStyle name="20% - Accent4 2" xfId="8" xr:uid="{4C276C18-187A-4437-9401-D9628B87EBB5}"/>
    <cellStyle name="20% - Accent5 2" xfId="9" xr:uid="{46692D91-898E-4B87-A68B-E3CE8677BAAD}"/>
    <cellStyle name="20% - Accent6 2" xfId="10" xr:uid="{44A173F5-0F7D-4DC7-A714-6C4721B2B5F7}"/>
    <cellStyle name="40% - Accent1 2" xfId="11" xr:uid="{0D9CF635-0F36-4372-A033-479D0DDCDF6F}"/>
    <cellStyle name="40% - Accent2 2" xfId="12" xr:uid="{A1D7B926-CACE-4184-8A25-517112F252B4}"/>
    <cellStyle name="40% - Accent3 2" xfId="13" xr:uid="{8CC84670-75B2-4133-A386-FD763F4A8C31}"/>
    <cellStyle name="40% - Accent4 2" xfId="14" xr:uid="{2A197A22-8FD4-4221-B510-4136645085B8}"/>
    <cellStyle name="40% - Accent5 2" xfId="15" xr:uid="{05A3F62A-7329-4224-A576-38EC423E88DD}"/>
    <cellStyle name="40% - Accent6 2" xfId="16" xr:uid="{4A6C66D4-CF74-4B9C-BB8F-EC3A7C33623F}"/>
    <cellStyle name="60% - Accent1 2" xfId="17" xr:uid="{9E235706-2240-49D4-A332-AAD05FDCBF17}"/>
    <cellStyle name="60% - Accent2 2" xfId="18" xr:uid="{7ED0926B-19AC-4A47-BE3D-1177A44A1E77}"/>
    <cellStyle name="60% - Accent3 2" xfId="19" xr:uid="{461CC7C4-FFB3-4441-B959-F1CDAE9A2C14}"/>
    <cellStyle name="60% - Accent4 2" xfId="20" xr:uid="{A15B0EEA-6CCF-4DE2-89B2-C80594539572}"/>
    <cellStyle name="60% - Accent5 2" xfId="21" xr:uid="{EA513936-1543-4D32-BAF7-29F714AA8017}"/>
    <cellStyle name="60% - Accent6 2" xfId="22" xr:uid="{74840EFB-6B5A-4BC2-BDE3-6D06E4C27C6A}"/>
    <cellStyle name="Accent1 2" xfId="23" xr:uid="{4B736065-608C-4AC3-BC8F-CA02C9D44ED5}"/>
    <cellStyle name="Accent2 2" xfId="24" xr:uid="{023110F7-5289-4AC7-8D3F-48D4D9004D68}"/>
    <cellStyle name="Accent3 2" xfId="25" xr:uid="{D5612096-1C66-4B7C-9E55-9883C1833032}"/>
    <cellStyle name="Accent4 2" xfId="26" xr:uid="{B9E463E4-1A8B-4117-9D3D-FE3AFB82998D}"/>
    <cellStyle name="Accent5 2" xfId="27" xr:uid="{898848EA-E8C0-4715-8FAE-88D947638128}"/>
    <cellStyle name="Accent6 2" xfId="28" xr:uid="{F91ABA81-33B8-49FA-A249-DA14D8B84E4B}"/>
    <cellStyle name="Bad 2" xfId="29" xr:uid="{550FADEA-6370-40B9-96ED-15698FD315DD}"/>
    <cellStyle name="Body: normal cell" xfId="30" xr:uid="{19C1766E-D265-475A-A963-71F77A7FA4ED}"/>
    <cellStyle name="Body: normal cell 2" xfId="31" xr:uid="{2B72414C-4FBF-4E9F-848E-F2EDAB7F0916}"/>
    <cellStyle name="Calculation 2" xfId="32" xr:uid="{F43E65C8-FC42-470D-8D88-0FFE86F54155}"/>
    <cellStyle name="Check Cell 2" xfId="33" xr:uid="{93E6AB30-DFA0-4636-AC64-412C47098E7C}"/>
    <cellStyle name="Column heading" xfId="34" xr:uid="{281A230F-8BB2-4DE7-8870-28C97E272EC2}"/>
    <cellStyle name="Comma 2" xfId="35" xr:uid="{86C6E2C8-5066-423A-9437-F85CD983EAA7}"/>
    <cellStyle name="Comma 2 2" xfId="36" xr:uid="{37DC37C8-E206-49EB-8539-41E6E174A0ED}"/>
    <cellStyle name="Comma 2 2 2" xfId="160" xr:uid="{210DD4A2-B446-40EE-BFB9-D3B025646EFE}"/>
    <cellStyle name="Comma 3" xfId="37" xr:uid="{A9B47971-6456-4EA2-A1E2-8378B5001DD5}"/>
    <cellStyle name="Comma 4" xfId="38" xr:uid="{9CF31EAB-CD4C-499F-9BA6-2ABD89632FC6}"/>
    <cellStyle name="Comma 5" xfId="39" xr:uid="{D0FA4861-408F-4CCF-B53F-C3449205AA13}"/>
    <cellStyle name="Comma 5 2" xfId="161" xr:uid="{41A13633-4482-4B3C-B07F-CE111BF2D9D0}"/>
    <cellStyle name="Comma 6" xfId="40" xr:uid="{B4A879FA-AE6B-4EF1-B52B-0537DCE0EB42}"/>
    <cellStyle name="Comma 6 2" xfId="162" xr:uid="{7DEF752F-894B-4335-BCD3-1AEE11407102}"/>
    <cellStyle name="Comma 7" xfId="41" xr:uid="{981EFC2B-BE19-4895-807B-ADA5E0DFE9BE}"/>
    <cellStyle name="Comma 7 2" xfId="163" xr:uid="{61A88A64-5666-4641-A9C1-B1CF25CFB449}"/>
    <cellStyle name="Comma 8" xfId="42" xr:uid="{508C0D6A-1304-4439-91CD-88EA5BA3DE0F}"/>
    <cellStyle name="Comma 8 2" xfId="164" xr:uid="{3C063031-EF49-4952-9CBB-52C51C53B7D5}"/>
    <cellStyle name="Corner heading" xfId="43" xr:uid="{E779EFBF-DA35-4111-A753-81834EAABFA7}"/>
    <cellStyle name="Currency 2" xfId="44" xr:uid="{E1974CAB-FD19-4E45-B366-D04614620E00}"/>
    <cellStyle name="Currency 2 2" xfId="165" xr:uid="{FFB55106-62E7-40A6-A096-D490684F9BD1}"/>
    <cellStyle name="Currency 3" xfId="45" xr:uid="{CEDA2B02-6145-41E7-9090-738D3AC3B0BB}"/>
    <cellStyle name="Currency 3 2" xfId="46" xr:uid="{93E5F5F4-63C0-46EE-9798-542D69F33C06}"/>
    <cellStyle name="Currency 3 3" xfId="166" xr:uid="{D4813314-F7E7-42DC-8609-6B7F5C4417E2}"/>
    <cellStyle name="Data" xfId="47" xr:uid="{91086610-977D-47C9-AE02-19D2C2C8ABD7}"/>
    <cellStyle name="Data 2" xfId="48" xr:uid="{95C80380-322B-49F0-931A-AF8394EF29FB}"/>
    <cellStyle name="Data no deci" xfId="49" xr:uid="{C6EE376F-F83B-4845-872A-4F41D7826886}"/>
    <cellStyle name="Data Superscript" xfId="50" xr:uid="{A4E81216-B296-4CB4-9F07-204837F1E727}"/>
    <cellStyle name="Data_1-1A-Regular" xfId="51" xr:uid="{349DB896-1D6E-42B8-8EA7-E83BB42D13E0}"/>
    <cellStyle name="Explanatory Text 2" xfId="52" xr:uid="{127233E2-940F-4306-9AB2-5FFAC4B6FB7D}"/>
    <cellStyle name="Font: Calibri, 9pt regular" xfId="53" xr:uid="{E998B72E-F4C0-4830-A830-8E65A791983A}"/>
    <cellStyle name="Font: Calibri, 9pt regular 2" xfId="54" xr:uid="{E16176AD-0BEA-41D1-ADB8-A58374EBA166}"/>
    <cellStyle name="Footnotes: top row" xfId="55" xr:uid="{2F9BBDB2-CA6F-43C2-BA31-D2C11ED262AD}"/>
    <cellStyle name="Footnotes: top row 2" xfId="56" xr:uid="{916EBDE3-2636-40DA-BB3E-3D856DAE851B}"/>
    <cellStyle name="Good 2" xfId="57" xr:uid="{E40CA48B-F9B9-43F2-A10A-EB8052935C4D}"/>
    <cellStyle name="Header: bottom row" xfId="58" xr:uid="{AD11CEC8-78E6-4CC1-871B-A13184981917}"/>
    <cellStyle name="Header: bottom row 2" xfId="59" xr:uid="{79183617-2941-46B1-A3A3-14477C4409AD}"/>
    <cellStyle name="Heading 1 2" xfId="60" xr:uid="{7A9DD6EC-51D4-4B37-81C4-C76C1ED4B8DF}"/>
    <cellStyle name="Heading 2 2" xfId="61" xr:uid="{50D57124-5C7A-428F-AF0A-F82384D74054}"/>
    <cellStyle name="Heading 3 2" xfId="62" xr:uid="{98E19854-4188-4CD6-AF45-F67732B51BB5}"/>
    <cellStyle name="Heading 4 2" xfId="63" xr:uid="{C7B165EB-958E-40E9-BF49-BBAD862F5B49}"/>
    <cellStyle name="Hed Side" xfId="64" xr:uid="{A540B202-42C5-4F21-8046-A89A90519083}"/>
    <cellStyle name="Hed Side 2" xfId="65" xr:uid="{AF580AA4-4E0E-4C66-8B19-A6EC9E600738}"/>
    <cellStyle name="Hed Side bold" xfId="66" xr:uid="{750AF04B-880A-4DCF-9848-504554B9D65F}"/>
    <cellStyle name="Hed Side Indent" xfId="67" xr:uid="{722118F6-3A0E-4416-9CCD-930CF7AFB33C}"/>
    <cellStyle name="Hed Side Regular" xfId="68" xr:uid="{DE1AC24F-EF49-4C16-8145-31976FE4A58A}"/>
    <cellStyle name="Hed Side_1-1A-Regular" xfId="69" xr:uid="{21260FE8-1A0C-40E5-A8EF-C8A76EF623E0}"/>
    <cellStyle name="Hed Top" xfId="70" xr:uid="{8EEE6B83-AF9C-4F99-ABC9-0DD8E6C4F44A}"/>
    <cellStyle name="Hed Top - SECTION" xfId="71" xr:uid="{3F4ABA44-4DB9-4E04-B745-182519992D83}"/>
    <cellStyle name="Hed Top_3-new4" xfId="72" xr:uid="{37A24C1C-F1E6-4055-9EF8-D6CA7FC4E1A5}"/>
    <cellStyle name="Hyperlink 2" xfId="73" xr:uid="{7219DC81-1BCB-4290-8090-7A0AE3AB493C}"/>
    <cellStyle name="Input 2" xfId="74" xr:uid="{93793415-BE92-447C-A0D7-2E840322C6FE}"/>
    <cellStyle name="Linked Cell 2" xfId="75" xr:uid="{F9016CCB-9C2D-41BB-B6EC-964D1AC43213}"/>
    <cellStyle name="Neutral 2" xfId="76" xr:uid="{6471ED6A-699A-4C5D-AE01-56D1C8D5C964}"/>
    <cellStyle name="Normal 10" xfId="77" xr:uid="{6D498152-C3A1-4123-964D-9D320EC347DF}"/>
    <cellStyle name="Normal 10 2" xfId="167" xr:uid="{9DCBD27C-2F35-46E5-A028-5939DB86A83A}"/>
    <cellStyle name="Normal 11" xfId="78" xr:uid="{87482C1A-5D08-46FC-B090-AE6FFFA4B4EE}"/>
    <cellStyle name="Normal 11 2" xfId="168" xr:uid="{B66BA208-6277-4CB9-9381-C5CAC9F95090}"/>
    <cellStyle name="Normal 2" xfId="79" xr:uid="{8B0E2B2E-5C97-4601-B389-321887348823}"/>
    <cellStyle name="Normal 2 2" xfId="80" xr:uid="{1C4A54DB-9802-4F51-B726-C69D63D9C2FC}"/>
    <cellStyle name="Normal 2 3" xfId="81" xr:uid="{A612D3C8-135C-4401-9168-FC73025E23A3}"/>
    <cellStyle name="Normal 3" xfId="82" xr:uid="{21CD1084-370C-45BE-8544-1EFAEB7C04B6}"/>
    <cellStyle name="Normal 3 2" xfId="83" xr:uid="{722B5AD2-EB2B-4006-989D-FC75A5498D9E}"/>
    <cellStyle name="Normal 3 2 2" xfId="84" xr:uid="{766428B2-75D3-45E1-B97C-889C77351796}"/>
    <cellStyle name="Normal 3 2 2 2" xfId="85" xr:uid="{69D5D7A8-D13D-4369-8214-71635551203B}"/>
    <cellStyle name="Normal 3 2 2 2 2" xfId="170" xr:uid="{040F2D0A-F813-40DF-A1AA-B4C727C4917D}"/>
    <cellStyle name="Normal 3 2 2 3" xfId="169" xr:uid="{F213BD58-869B-4BB8-8758-57CE7A7FEDFD}"/>
    <cellStyle name="Normal 3 2 3" xfId="86" xr:uid="{84838F3E-5040-4A46-9050-B65525039AAB}"/>
    <cellStyle name="Normal 3 2 3 2" xfId="171" xr:uid="{844C7BE3-1390-4C8F-B5D7-168EE4AC9753}"/>
    <cellStyle name="Normal 3 3" xfId="87" xr:uid="{5223B6F6-1A67-4AB6-923A-7FAEED7E4A2E}"/>
    <cellStyle name="Normal 3 3 2" xfId="88" xr:uid="{BF07FF5B-AD3B-49D6-A888-BF345E5CDB6A}"/>
    <cellStyle name="Normal 3 3 2 2" xfId="89" xr:uid="{E2902A79-6CE2-40E5-AEA1-6025AC1C81D7}"/>
    <cellStyle name="Normal 3 3 2 2 2" xfId="174" xr:uid="{7227B82A-8570-4027-B78C-03910F1CA3A6}"/>
    <cellStyle name="Normal 3 3 2 3" xfId="173" xr:uid="{85010763-4D44-4D72-8F90-FF1ADFCF7E2C}"/>
    <cellStyle name="Normal 3 3 3" xfId="90" xr:uid="{EAAB30B4-0A37-4F85-9026-D734E78CDEB8}"/>
    <cellStyle name="Normal 3 3 3 2" xfId="175" xr:uid="{266E814C-A19B-4D07-BC12-72AB7BC1069D}"/>
    <cellStyle name="Normal 3 3 4" xfId="172" xr:uid="{C4911D44-A8CC-4A27-8C6A-90DE35201589}"/>
    <cellStyle name="Normal 3 4" xfId="91" xr:uid="{A849AA21-6849-4949-8CA1-27E3000B0B1C}"/>
    <cellStyle name="Normal 3 4 2" xfId="92" xr:uid="{166EE818-BF03-4648-ACCE-CF4C53FE7023}"/>
    <cellStyle name="Normal 3 4 2 2" xfId="177" xr:uid="{3FF3F439-A30A-4627-B47F-182E34930200}"/>
    <cellStyle name="Normal 3 4 3" xfId="176" xr:uid="{5D81A33C-83E3-40B7-AA3C-DFEF1E708F6E}"/>
    <cellStyle name="Normal 3 5" xfId="93" xr:uid="{2A54BAA7-EF77-4C1D-994B-DC5940822045}"/>
    <cellStyle name="Normal 3 5 2" xfId="178" xr:uid="{4AB0B058-29A9-4B23-82FA-B5DE91C45FC9}"/>
    <cellStyle name="Normal 3 6" xfId="94" xr:uid="{EB1AA82D-DDB7-4535-91B0-68D4291504EA}"/>
    <cellStyle name="Normal 3 6 2" xfId="179" xr:uid="{96BCDED1-FE08-4247-857C-8E5621DBBF64}"/>
    <cellStyle name="Normal 3 7" xfId="95" xr:uid="{4DFFA303-943A-40FD-BAB7-E0BB8E71FA8B}"/>
    <cellStyle name="Normal 4" xfId="96" xr:uid="{790A2A6D-F0F2-42C9-B91A-719682452690}"/>
    <cellStyle name="Normal 4 2" xfId="97" xr:uid="{697A3A19-D748-4FA4-BF6B-F4BBAA92E291}"/>
    <cellStyle name="Normal 4 2 2" xfId="98" xr:uid="{8D71FABD-4ECD-4014-B076-B67DCA86F0D2}"/>
    <cellStyle name="Normal 4 2 2 2" xfId="99" xr:uid="{DA73F6BB-8D3C-472F-A24C-614144F88576}"/>
    <cellStyle name="Normal 4 2 2 2 2" xfId="183" xr:uid="{F799DA9B-A317-4272-B3AE-09F071D70E5F}"/>
    <cellStyle name="Normal 4 2 2 3" xfId="182" xr:uid="{36807BB1-028B-4011-8BE1-955EF573EC7C}"/>
    <cellStyle name="Normal 4 2 3" xfId="100" xr:uid="{A87AE806-4D98-4449-BF5C-35EE29FBFC00}"/>
    <cellStyle name="Normal 4 2 3 2" xfId="184" xr:uid="{B05D958E-04C6-4AC2-B42F-05183F95D6A9}"/>
    <cellStyle name="Normal 4 2 4" xfId="181" xr:uid="{D0475C13-7515-4A42-AE61-58758FF878BE}"/>
    <cellStyle name="Normal 4 3" xfId="101" xr:uid="{465B93AB-A1ED-4CB0-815E-D7953C1353EF}"/>
    <cellStyle name="Normal 4 3 2" xfId="102" xr:uid="{0FC15194-5F5C-4A15-8998-C4BF8DAC54AF}"/>
    <cellStyle name="Normal 4 3 2 2" xfId="103" xr:uid="{415E9161-ABA7-42CD-9FD6-873E0BA1DFBA}"/>
    <cellStyle name="Normal 4 3 2 2 2" xfId="187" xr:uid="{794F8412-EA32-4F24-953B-7F006D2F637F}"/>
    <cellStyle name="Normal 4 3 2 3" xfId="186" xr:uid="{2D357864-245B-45FC-84AD-3D440540694C}"/>
    <cellStyle name="Normal 4 3 3" xfId="104" xr:uid="{85FBD265-95D3-4DB5-B986-ADEC1F1E51CB}"/>
    <cellStyle name="Normal 4 3 3 2" xfId="188" xr:uid="{101B5C0A-09D4-4C50-AB7B-D7D8B8BB0319}"/>
    <cellStyle name="Normal 4 3 4" xfId="185" xr:uid="{B35CFA4D-CA07-4587-8B41-0988650B9893}"/>
    <cellStyle name="Normal 4 4" xfId="105" xr:uid="{8BC4BCA5-F54B-47D4-95F5-EACEFA72F69F}"/>
    <cellStyle name="Normal 4 4 2" xfId="106" xr:uid="{2891A930-5149-4EAF-8D72-66C31A229F7E}"/>
    <cellStyle name="Normal 4 4 2 2" xfId="190" xr:uid="{BC7BD54A-9E15-4E73-AFC2-03BAB9721FC5}"/>
    <cellStyle name="Normal 4 4 3" xfId="189" xr:uid="{03E3B512-D0B0-4684-A075-A872BCCC2058}"/>
    <cellStyle name="Normal 4 5" xfId="107" xr:uid="{A6CE4D5B-2D4E-46DB-9E7E-46B7FFA9A9FF}"/>
    <cellStyle name="Normal 4 5 2" xfId="191" xr:uid="{A6249126-1AAF-41A7-A0F1-A1D036BB13A6}"/>
    <cellStyle name="Normal 4 6" xfId="108" xr:uid="{C0B3731D-8F8F-4555-A707-10E678828EE1}"/>
    <cellStyle name="Normal 4 6 2" xfId="192" xr:uid="{D7513AC5-76B6-40E7-AE44-34E7E2508B4A}"/>
    <cellStyle name="Normal 4 7" xfId="109" xr:uid="{542A3331-FBF3-40AD-AD2F-ECE83780DE8B}"/>
    <cellStyle name="Normal 4 7 2" xfId="193" xr:uid="{EDA91170-1AC4-4DFB-95FF-F6B0C7DF10B3}"/>
    <cellStyle name="Normal 4 8" xfId="180" xr:uid="{768A90F9-E363-4C9E-A6FB-53970B727F5A}"/>
    <cellStyle name="Normal 5" xfId="110" xr:uid="{3FF0AF83-EE87-41EC-8D76-4214D64D0E08}"/>
    <cellStyle name="Normal 5 2" xfId="111" xr:uid="{AF67B40C-573B-4D67-BE7D-A00D96757E14}"/>
    <cellStyle name="Normal 5 2 2" xfId="195" xr:uid="{C2073E95-09AC-4162-A85D-B2DDF9B0E695}"/>
    <cellStyle name="Normal 5 3" xfId="112" xr:uid="{18CF6BBF-9CA6-4D59-AFC4-0CF467EC33AB}"/>
    <cellStyle name="Normal 5 3 2" xfId="196" xr:uid="{EAE75F1F-AA5C-4721-A1B8-12AE8FCE62A8}"/>
    <cellStyle name="Normal 5 4" xfId="194" xr:uid="{03B699F6-A4B8-4635-B008-9DEF6B3BCBA4}"/>
    <cellStyle name="Normal 6" xfId="113" xr:uid="{41C95622-22D2-42CE-B2A7-F47C8611395B}"/>
    <cellStyle name="Normal 6 2" xfId="114" xr:uid="{4C2EFA42-D97E-4D6F-A19C-BAB57190693C}"/>
    <cellStyle name="Normal 7" xfId="115" xr:uid="{E5AC35E3-A960-40EF-A11B-EC4240E2FCBE}"/>
    <cellStyle name="Normal 7 2" xfId="116" xr:uid="{B14CF32A-270F-4D56-A055-771AF23C74A4}"/>
    <cellStyle name="Normal 7 2 2" xfId="198" xr:uid="{F75F5FC4-C6FB-4F97-9DED-5FC5C0C70C44}"/>
    <cellStyle name="Normal 7 3" xfId="197" xr:uid="{D1DDA626-C284-40C7-82F5-1A9D76C69ECF}"/>
    <cellStyle name="Normal 8" xfId="117" xr:uid="{74B07135-3154-4963-94E8-66073EC6379C}"/>
    <cellStyle name="Normal 8 2" xfId="199" xr:uid="{D5EF3BDE-8E23-42A9-82DA-77AE97006944}"/>
    <cellStyle name="Normal 9" xfId="118" xr:uid="{FB7A9DA6-A0A7-4A2C-820F-BC3DD68D2E56}"/>
    <cellStyle name="Note 2" xfId="119" xr:uid="{4D3A7022-5709-4030-832C-BBA9268FDFAA}"/>
    <cellStyle name="Note 2 2" xfId="120" xr:uid="{0BEC3AAF-A97D-479A-AC33-14F2FF920E80}"/>
    <cellStyle name="Note 2 3" xfId="200" xr:uid="{E1675CFD-4F06-479D-B17B-12D06F387B1B}"/>
    <cellStyle name="Output 2" xfId="121" xr:uid="{3642559B-44F1-4867-84B7-6D6AB4183778}"/>
    <cellStyle name="Parent row" xfId="122" xr:uid="{4DF2ADDD-56C6-46ED-9676-E4ECFE457EAC}"/>
    <cellStyle name="Parent row 2" xfId="123" xr:uid="{38C98593-6C58-46B3-8476-8D28C2126AFF}"/>
    <cellStyle name="Percent 2" xfId="124" xr:uid="{B948C591-79C6-4B6B-9FC7-B123BE9F6438}"/>
    <cellStyle name="Percent 2 2" xfId="125" xr:uid="{0490A76A-BF97-45B6-9F49-9AE057F99333}"/>
    <cellStyle name="Percent 2 2 2" xfId="202" xr:uid="{D3FEB8D1-5551-4265-9DAF-601137604592}"/>
    <cellStyle name="Percent 2 3" xfId="201" xr:uid="{A7AC3BDA-66B2-4853-B078-1B28DB3FE01E}"/>
    <cellStyle name="Percent 3" xfId="126" xr:uid="{68E461E2-5997-46A8-A82A-70483017B615}"/>
    <cellStyle name="Percent 3 2" xfId="127" xr:uid="{9CC2D31F-1835-4727-A97D-C6BC2B99E3BF}"/>
    <cellStyle name="Percent 4" xfId="128" xr:uid="{C6F52A9C-8260-414F-BD06-62199D47EBE9}"/>
    <cellStyle name="Percent 4 2" xfId="203" xr:uid="{5150F7FE-981F-4ED9-B74A-844D5D93FD56}"/>
    <cellStyle name="Reference" xfId="129" xr:uid="{612144B9-4DEE-4E32-AC78-6DC7A872012E}"/>
    <cellStyle name="Row heading" xfId="130" xr:uid="{91F28870-4067-43EE-9B6A-466530B98A89}"/>
    <cellStyle name="Source Hed" xfId="131" xr:uid="{8239ED53-A682-43CB-B6EB-0B8497A14144}"/>
    <cellStyle name="Source Letter" xfId="132" xr:uid="{1460C477-D262-4F44-B844-5735970E69B5}"/>
    <cellStyle name="Source Superscript" xfId="133" xr:uid="{186FE52C-3754-4EDB-BCAE-2C205CCE0927}"/>
    <cellStyle name="Source Superscript 2" xfId="134" xr:uid="{5B50994D-ADE3-479A-B11E-FF35BF94828D}"/>
    <cellStyle name="Source Text" xfId="135" xr:uid="{0EB7A127-B696-431B-A7C1-5C52902F9D82}"/>
    <cellStyle name="Source Text 2" xfId="136" xr:uid="{4212C012-8386-4E16-BE3D-BE9555305488}"/>
    <cellStyle name="State" xfId="137" xr:uid="{325AE670-6650-4500-86B3-052CD0934924}"/>
    <cellStyle name="Superscript" xfId="138" xr:uid="{B775C00F-E90A-4B77-9233-94DE34AF2D14}"/>
    <cellStyle name="Table Data" xfId="139" xr:uid="{F059B670-DC68-4325-93C1-2346641114E0}"/>
    <cellStyle name="Table Head Top" xfId="140" xr:uid="{B24FA80E-5044-468C-8F8E-F90000B92E82}"/>
    <cellStyle name="Table Hed Side" xfId="141" xr:uid="{E8782797-FD22-4B8C-ABE7-A1FFA88110F9}"/>
    <cellStyle name="Table title" xfId="142" xr:uid="{80FC405C-8D18-4FF1-B435-0889A6AF474C}"/>
    <cellStyle name="Table title 2" xfId="143" xr:uid="{4AFB5DE6-3A71-424B-B486-B370CD2891CD}"/>
    <cellStyle name="Title 2" xfId="144" xr:uid="{D955E0A9-6E69-4166-BFEB-C53C62EED6E3}"/>
    <cellStyle name="Title Text" xfId="145" xr:uid="{EE3C3AE7-51FA-4CC0-A024-238C07C249B5}"/>
    <cellStyle name="Title Text 1" xfId="146" xr:uid="{160441D3-7CC7-4948-8BAC-EBD611ECC1B9}"/>
    <cellStyle name="Title Text 2" xfId="147" xr:uid="{CE587CCF-C0DA-46E6-AB24-15E50DB67268}"/>
    <cellStyle name="Title-1" xfId="148" xr:uid="{BD70162F-7CFC-4775-9684-A0DB6A7DE519}"/>
    <cellStyle name="Title-2" xfId="149" xr:uid="{CEE88EDA-9D24-40F3-9794-F43D9FCA71D0}"/>
    <cellStyle name="Title-3" xfId="150" xr:uid="{4068F6C2-86A9-49B8-8CA1-B9C13F8A1703}"/>
    <cellStyle name="Total 2" xfId="151" xr:uid="{B502342C-D273-4946-8AA2-DA3263840E0E}"/>
    <cellStyle name="Warning Text 2" xfId="152" xr:uid="{7A5445A4-82A8-4D5E-9D9D-746F4D28D7C6}"/>
    <cellStyle name="Wrap" xfId="153" xr:uid="{30DA789A-9B90-47EE-AC90-1584B4AD9921}"/>
    <cellStyle name="Wrap Bold" xfId="154" xr:uid="{BD521861-44C3-44F2-B1CA-8650D9670EE5}"/>
    <cellStyle name="Wrap Title" xfId="155" xr:uid="{733E9BF9-D1C2-4DF0-B86B-6DB4A8944252}"/>
    <cellStyle name="Wrap_NTS99-~11" xfId="156" xr:uid="{4F0E9639-15AB-41F1-870F-794EEC407E01}"/>
    <cellStyle name="百分比" xfId="1" builtinId="5"/>
    <cellStyle name="百分比 2" xfId="159" xr:uid="{FD432882-06A5-4ECB-BF54-3917B0EB2CFC}"/>
    <cellStyle name="常规" xfId="0" builtinId="0"/>
    <cellStyle name="常规 2" xfId="3" xr:uid="{CE8AA4EC-5BD8-4176-BB89-8AAD7C52B0E0}"/>
    <cellStyle name="常规 3" xfId="157" xr:uid="{7108A896-B762-46F2-B8B0-F6CA118EC7A5}"/>
    <cellStyle name="超链接" xfId="2" builtinId="8"/>
    <cellStyle name="超链接 2" xfId="4" xr:uid="{92D0FFC5-B5C0-4AD4-B1E1-426C550F4DA2}"/>
    <cellStyle name="千位分隔 2" xfId="158" xr:uid="{F6FD7AFB-1FCB-40E1-AC02-588E7304CDAD}"/>
    <cellStyle name="千位分隔 3" xfId="204" xr:uid="{3F6CF171-4E19-41CA-A407-67D8CC02C0D0}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18" Type="http://schemas.openxmlformats.org/officeDocument/2006/relationships/worksheet" Target="worksheets/sheet18.xml"/><Relationship Id="rId26" Type="http://schemas.openxmlformats.org/officeDocument/2006/relationships/sharedStrings" Target="sharedStrings.xml"/><Relationship Id="rId3" Type="http://schemas.openxmlformats.org/officeDocument/2006/relationships/worksheet" Target="worksheets/sheet3.xml"/><Relationship Id="rId21" Type="http://schemas.openxmlformats.org/officeDocument/2006/relationships/worksheet" Target="worksheets/sheet21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25" Type="http://schemas.openxmlformats.org/officeDocument/2006/relationships/styles" Target="styles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20" Type="http://schemas.openxmlformats.org/officeDocument/2006/relationships/worksheet" Target="worksheets/sheet20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24" Type="http://schemas.openxmlformats.org/officeDocument/2006/relationships/theme" Target="theme/theme1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23" Type="http://schemas.openxmlformats.org/officeDocument/2006/relationships/externalLink" Target="externalLinks/externalLink2.xml"/><Relationship Id="rId10" Type="http://schemas.openxmlformats.org/officeDocument/2006/relationships/worksheet" Target="worksheets/sheet10.xml"/><Relationship Id="rId19" Type="http://schemas.openxmlformats.org/officeDocument/2006/relationships/worksheet" Target="worksheets/sheet19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Relationship Id="rId22" Type="http://schemas.openxmlformats.org/officeDocument/2006/relationships/externalLink" Target="externalLinks/externalLink1.xml"/><Relationship Id="rId27" Type="http://schemas.openxmlformats.org/officeDocument/2006/relationships/calcChain" Target="calcChain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_rels/chart5.xml.rels><?xml version="1.0" encoding="UTF-8" standalone="yes"?>
<Relationships xmlns="http://schemas.openxmlformats.org/package/2006/relationships"><Relationship Id="rId2" Type="http://schemas.microsoft.com/office/2011/relationships/chartColorStyle" Target="colors5.xml"/><Relationship Id="rId1" Type="http://schemas.microsoft.com/office/2011/relationships/chartStyle" Target="style5.xml"/></Relationships>
</file>

<file path=xl/charts/_rels/chart6.xml.rels><?xml version="1.0" encoding="UTF-8" standalone="yes"?>
<Relationships xmlns="http://schemas.openxmlformats.org/package/2006/relationships"><Relationship Id="rId2" Type="http://schemas.microsoft.com/office/2011/relationships/chartColorStyle" Target="colors6.xml"/><Relationship Id="rId1" Type="http://schemas.microsoft.com/office/2011/relationships/chartStyle" Target="style6.xml"/></Relationships>
</file>

<file path=xl/charts/_rels/chart7.xml.rels><?xml version="1.0" encoding="UTF-8" standalone="yes"?>
<Relationships xmlns="http://schemas.openxmlformats.org/package/2006/relationships"><Relationship Id="rId2" Type="http://schemas.microsoft.com/office/2011/relationships/chartColorStyle" Target="colors7.xml"/><Relationship Id="rId1" Type="http://schemas.microsoft.com/office/2011/relationships/chartStyle" Target="style7.xml"/></Relationships>
</file>

<file path=xl/charts/_rels/chart8.xml.rels><?xml version="1.0" encoding="UTF-8" standalone="yes"?>
<Relationships xmlns="http://schemas.openxmlformats.org/package/2006/relationships"><Relationship Id="rId2" Type="http://schemas.microsoft.com/office/2011/relationships/chartColorStyle" Target="colors8.xml"/><Relationship Id="rId1" Type="http://schemas.microsoft.com/office/2011/relationships/chartStyle" Target="style8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altLang="zh-CN"/>
              <a:t>LDV-P</a:t>
            </a:r>
            <a:endParaRPr lang="zh-CN" alt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zh-CN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参数输入!$AT$2</c:f>
              <c:strCache>
                <c:ptCount val="1"/>
                <c:pt idx="0">
                  <c:v>纯电动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numRef>
              <c:f>参数输入!$AS$3:$AS$11</c:f>
              <c:numCache>
                <c:formatCode>General</c:formatCode>
                <c:ptCount val="9"/>
                <c:pt idx="0">
                  <c:v>2020</c:v>
                </c:pt>
                <c:pt idx="1">
                  <c:v>2025</c:v>
                </c:pt>
                <c:pt idx="2">
                  <c:v>2030</c:v>
                </c:pt>
                <c:pt idx="3">
                  <c:v>2035</c:v>
                </c:pt>
                <c:pt idx="4">
                  <c:v>2040</c:v>
                </c:pt>
                <c:pt idx="5">
                  <c:v>2045</c:v>
                </c:pt>
                <c:pt idx="6">
                  <c:v>2050</c:v>
                </c:pt>
                <c:pt idx="7">
                  <c:v>2055</c:v>
                </c:pt>
                <c:pt idx="8">
                  <c:v>2060</c:v>
                </c:pt>
              </c:numCache>
            </c:numRef>
          </c:cat>
          <c:val>
            <c:numRef>
              <c:f>参数输入!$AT$3:$AT$11</c:f>
              <c:numCache>
                <c:formatCode>0.00_);[Red]\(0.00\)</c:formatCode>
                <c:ptCount val="9"/>
                <c:pt idx="0">
                  <c:v>12</c:v>
                </c:pt>
                <c:pt idx="1">
                  <c:v>11</c:v>
                </c:pt>
                <c:pt idx="2">
                  <c:v>10.5</c:v>
                </c:pt>
                <c:pt idx="3">
                  <c:v>10</c:v>
                </c:pt>
                <c:pt idx="4">
                  <c:v>10</c:v>
                </c:pt>
                <c:pt idx="5">
                  <c:v>10</c:v>
                </c:pt>
                <c:pt idx="6">
                  <c:v>10</c:v>
                </c:pt>
                <c:pt idx="7">
                  <c:v>10</c:v>
                </c:pt>
                <c:pt idx="8">
                  <c:v>10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22EE-4DDF-BC5C-1CDC17E1D48C}"/>
            </c:ext>
          </c:extLst>
        </c:ser>
        <c:ser>
          <c:idx val="1"/>
          <c:order val="1"/>
          <c:tx>
            <c:strRef>
              <c:f>参数输入!$AU$2</c:f>
              <c:strCache>
                <c:ptCount val="1"/>
                <c:pt idx="0">
                  <c:v>天然气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numRef>
              <c:f>参数输入!$AS$3:$AS$11</c:f>
              <c:numCache>
                <c:formatCode>General</c:formatCode>
                <c:ptCount val="9"/>
                <c:pt idx="0">
                  <c:v>2020</c:v>
                </c:pt>
                <c:pt idx="1">
                  <c:v>2025</c:v>
                </c:pt>
                <c:pt idx="2">
                  <c:v>2030</c:v>
                </c:pt>
                <c:pt idx="3">
                  <c:v>2035</c:v>
                </c:pt>
                <c:pt idx="4">
                  <c:v>2040</c:v>
                </c:pt>
                <c:pt idx="5">
                  <c:v>2045</c:v>
                </c:pt>
                <c:pt idx="6">
                  <c:v>2050</c:v>
                </c:pt>
                <c:pt idx="7">
                  <c:v>2055</c:v>
                </c:pt>
                <c:pt idx="8">
                  <c:v>2060</c:v>
                </c:pt>
              </c:numCache>
            </c:numRef>
          </c:cat>
          <c:val>
            <c:numRef>
              <c:f>参数输入!$AU$3:$AU$11</c:f>
              <c:numCache>
                <c:formatCode>0.00_);[Red]\(0.00\)</c:formatCode>
                <c:ptCount val="9"/>
                <c:pt idx="0">
                  <c:v>5.82</c:v>
                </c:pt>
                <c:pt idx="1">
                  <c:v>5.82</c:v>
                </c:pt>
                <c:pt idx="2">
                  <c:v>5.82</c:v>
                </c:pt>
                <c:pt idx="3">
                  <c:v>5.82</c:v>
                </c:pt>
                <c:pt idx="4">
                  <c:v>5.82</c:v>
                </c:pt>
                <c:pt idx="5">
                  <c:v>5.82</c:v>
                </c:pt>
                <c:pt idx="6">
                  <c:v>5.82</c:v>
                </c:pt>
                <c:pt idx="7">
                  <c:v>5.82</c:v>
                </c:pt>
                <c:pt idx="8">
                  <c:v>5.82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22EE-4DDF-BC5C-1CDC17E1D48C}"/>
            </c:ext>
          </c:extLst>
        </c:ser>
        <c:ser>
          <c:idx val="2"/>
          <c:order val="2"/>
          <c:tx>
            <c:strRef>
              <c:f>参数输入!$AV$2</c:f>
              <c:strCache>
                <c:ptCount val="1"/>
                <c:pt idx="0">
                  <c:v>汽油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numRef>
              <c:f>参数输入!$AS$3:$AS$11</c:f>
              <c:numCache>
                <c:formatCode>General</c:formatCode>
                <c:ptCount val="9"/>
                <c:pt idx="0">
                  <c:v>2020</c:v>
                </c:pt>
                <c:pt idx="1">
                  <c:v>2025</c:v>
                </c:pt>
                <c:pt idx="2">
                  <c:v>2030</c:v>
                </c:pt>
                <c:pt idx="3">
                  <c:v>2035</c:v>
                </c:pt>
                <c:pt idx="4">
                  <c:v>2040</c:v>
                </c:pt>
                <c:pt idx="5">
                  <c:v>2045</c:v>
                </c:pt>
                <c:pt idx="6">
                  <c:v>2050</c:v>
                </c:pt>
                <c:pt idx="7">
                  <c:v>2055</c:v>
                </c:pt>
                <c:pt idx="8">
                  <c:v>2060</c:v>
                </c:pt>
              </c:numCache>
            </c:numRef>
          </c:cat>
          <c:val>
            <c:numRef>
              <c:f>参数输入!$AV$3:$AV$11</c:f>
              <c:numCache>
                <c:formatCode>0.00_);[Red]\(0.00\)</c:formatCode>
                <c:ptCount val="9"/>
                <c:pt idx="0">
                  <c:v>6.62</c:v>
                </c:pt>
                <c:pt idx="1">
                  <c:v>5.6</c:v>
                </c:pt>
                <c:pt idx="2">
                  <c:v>4.8</c:v>
                </c:pt>
                <c:pt idx="3">
                  <c:v>4</c:v>
                </c:pt>
                <c:pt idx="4">
                  <c:v>4</c:v>
                </c:pt>
                <c:pt idx="5">
                  <c:v>4</c:v>
                </c:pt>
                <c:pt idx="6">
                  <c:v>4</c:v>
                </c:pt>
                <c:pt idx="7">
                  <c:v>4</c:v>
                </c:pt>
                <c:pt idx="8">
                  <c:v>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22EE-4DDF-BC5C-1CDC17E1D48C}"/>
            </c:ext>
          </c:extLst>
        </c:ser>
        <c:ser>
          <c:idx val="3"/>
          <c:order val="3"/>
          <c:tx>
            <c:strRef>
              <c:f>参数输入!$AW$2</c:f>
              <c:strCache>
                <c:ptCount val="1"/>
                <c:pt idx="0">
                  <c:v>柴油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cat>
            <c:numRef>
              <c:f>参数输入!$AS$3:$AS$11</c:f>
              <c:numCache>
                <c:formatCode>General</c:formatCode>
                <c:ptCount val="9"/>
                <c:pt idx="0">
                  <c:v>2020</c:v>
                </c:pt>
                <c:pt idx="1">
                  <c:v>2025</c:v>
                </c:pt>
                <c:pt idx="2">
                  <c:v>2030</c:v>
                </c:pt>
                <c:pt idx="3">
                  <c:v>2035</c:v>
                </c:pt>
                <c:pt idx="4">
                  <c:v>2040</c:v>
                </c:pt>
                <c:pt idx="5">
                  <c:v>2045</c:v>
                </c:pt>
                <c:pt idx="6">
                  <c:v>2050</c:v>
                </c:pt>
                <c:pt idx="7">
                  <c:v>2055</c:v>
                </c:pt>
                <c:pt idx="8">
                  <c:v>2060</c:v>
                </c:pt>
              </c:numCache>
            </c:numRef>
          </c:cat>
          <c:val>
            <c:numRef>
              <c:f>参数输入!$AW$3:$AW$11</c:f>
              <c:numCache>
                <c:formatCode>0.00_);[Red]\(0.00\)</c:formatCode>
                <c:ptCount val="9"/>
                <c:pt idx="0">
                  <c:v>5.5166666666666666</c:v>
                </c:pt>
                <c:pt idx="1">
                  <c:v>4.666666666666667</c:v>
                </c:pt>
                <c:pt idx="2">
                  <c:v>4</c:v>
                </c:pt>
                <c:pt idx="3">
                  <c:v>3.3333333333333335</c:v>
                </c:pt>
                <c:pt idx="4">
                  <c:v>3.3333333333333335</c:v>
                </c:pt>
                <c:pt idx="5">
                  <c:v>3.3333333333333335</c:v>
                </c:pt>
                <c:pt idx="6">
                  <c:v>3.3333333333333335</c:v>
                </c:pt>
                <c:pt idx="7">
                  <c:v>3.3333333333333335</c:v>
                </c:pt>
                <c:pt idx="8">
                  <c:v>3.3333333333333335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22EE-4DDF-BC5C-1CDC17E1D48C}"/>
            </c:ext>
          </c:extLst>
        </c:ser>
        <c:ser>
          <c:idx val="4"/>
          <c:order val="4"/>
          <c:tx>
            <c:strRef>
              <c:f>参数输入!$AX$2</c:f>
              <c:strCache>
                <c:ptCount val="1"/>
                <c:pt idx="0">
                  <c:v>混动</c:v>
                </c:pt>
              </c:strCache>
            </c:strRef>
          </c:tx>
          <c:spPr>
            <a:ln w="28575" cap="rnd">
              <a:solidFill>
                <a:schemeClr val="accent5"/>
              </a:solidFill>
              <a:round/>
            </a:ln>
            <a:effectLst/>
          </c:spPr>
          <c:marker>
            <c:symbol val="none"/>
          </c:marker>
          <c:cat>
            <c:numRef>
              <c:f>参数输入!$AS$3:$AS$11</c:f>
              <c:numCache>
                <c:formatCode>General</c:formatCode>
                <c:ptCount val="9"/>
                <c:pt idx="0">
                  <c:v>2020</c:v>
                </c:pt>
                <c:pt idx="1">
                  <c:v>2025</c:v>
                </c:pt>
                <c:pt idx="2">
                  <c:v>2030</c:v>
                </c:pt>
                <c:pt idx="3">
                  <c:v>2035</c:v>
                </c:pt>
                <c:pt idx="4">
                  <c:v>2040</c:v>
                </c:pt>
                <c:pt idx="5">
                  <c:v>2045</c:v>
                </c:pt>
                <c:pt idx="6">
                  <c:v>2050</c:v>
                </c:pt>
                <c:pt idx="7">
                  <c:v>2055</c:v>
                </c:pt>
                <c:pt idx="8">
                  <c:v>2060</c:v>
                </c:pt>
              </c:numCache>
            </c:numRef>
          </c:cat>
          <c:val>
            <c:numRef>
              <c:f>参数输入!$AX$3:$AX$11</c:f>
              <c:numCache>
                <c:formatCode>0.00_);[Red]\(0.00\)</c:formatCode>
                <c:ptCount val="9"/>
                <c:pt idx="0">
                  <c:v>5</c:v>
                </c:pt>
                <c:pt idx="1">
                  <c:v>4.3</c:v>
                </c:pt>
                <c:pt idx="2">
                  <c:v>4</c:v>
                </c:pt>
                <c:pt idx="3">
                  <c:v>3.8</c:v>
                </c:pt>
                <c:pt idx="4">
                  <c:v>3.8</c:v>
                </c:pt>
                <c:pt idx="5">
                  <c:v>3.8</c:v>
                </c:pt>
                <c:pt idx="6">
                  <c:v>3.8</c:v>
                </c:pt>
                <c:pt idx="7">
                  <c:v>3.8</c:v>
                </c:pt>
                <c:pt idx="8">
                  <c:v>3.8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22EE-4DDF-BC5C-1CDC17E1D48C}"/>
            </c:ext>
          </c:extLst>
        </c:ser>
        <c:ser>
          <c:idx val="5"/>
          <c:order val="5"/>
          <c:tx>
            <c:strRef>
              <c:f>参数输入!$AY$2</c:f>
              <c:strCache>
                <c:ptCount val="1"/>
                <c:pt idx="0">
                  <c:v>液化石油气</c:v>
                </c:pt>
              </c:strCache>
            </c:strRef>
          </c:tx>
          <c:spPr>
            <a:ln w="28575" cap="rnd">
              <a:solidFill>
                <a:schemeClr val="accent6"/>
              </a:solidFill>
              <a:round/>
            </a:ln>
            <a:effectLst/>
          </c:spPr>
          <c:marker>
            <c:symbol val="none"/>
          </c:marker>
          <c:cat>
            <c:numRef>
              <c:f>参数输入!$AS$3:$AS$11</c:f>
              <c:numCache>
                <c:formatCode>General</c:formatCode>
                <c:ptCount val="9"/>
                <c:pt idx="0">
                  <c:v>2020</c:v>
                </c:pt>
                <c:pt idx="1">
                  <c:v>2025</c:v>
                </c:pt>
                <c:pt idx="2">
                  <c:v>2030</c:v>
                </c:pt>
                <c:pt idx="3">
                  <c:v>2035</c:v>
                </c:pt>
                <c:pt idx="4">
                  <c:v>2040</c:v>
                </c:pt>
                <c:pt idx="5">
                  <c:v>2045</c:v>
                </c:pt>
                <c:pt idx="6">
                  <c:v>2050</c:v>
                </c:pt>
                <c:pt idx="7">
                  <c:v>2055</c:v>
                </c:pt>
                <c:pt idx="8">
                  <c:v>2060</c:v>
                </c:pt>
              </c:numCache>
            </c:numRef>
          </c:cat>
          <c:val>
            <c:numRef>
              <c:f>参数输入!$AY$3:$AY$11</c:f>
              <c:numCache>
                <c:formatCode>0.00_);[Red]\(0.00\)</c:formatCode>
                <c:ptCount val="9"/>
                <c:pt idx="0">
                  <c:v>12.5</c:v>
                </c:pt>
                <c:pt idx="1">
                  <c:v>12.5</c:v>
                </c:pt>
                <c:pt idx="2">
                  <c:v>12.5</c:v>
                </c:pt>
                <c:pt idx="3">
                  <c:v>12.5</c:v>
                </c:pt>
                <c:pt idx="4">
                  <c:v>12.5</c:v>
                </c:pt>
                <c:pt idx="5">
                  <c:v>12.5</c:v>
                </c:pt>
                <c:pt idx="6">
                  <c:v>12.5</c:v>
                </c:pt>
                <c:pt idx="7">
                  <c:v>12.5</c:v>
                </c:pt>
                <c:pt idx="8">
                  <c:v>12.5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5-22EE-4DDF-BC5C-1CDC17E1D48C}"/>
            </c:ext>
          </c:extLst>
        </c:ser>
        <c:ser>
          <c:idx val="6"/>
          <c:order val="6"/>
          <c:tx>
            <c:strRef>
              <c:f>参数输入!$AZ$2</c:f>
              <c:strCache>
                <c:ptCount val="1"/>
                <c:pt idx="0">
                  <c:v>氢能</c:v>
                </c:pt>
              </c:strCache>
            </c:strRef>
          </c:tx>
          <c:spPr>
            <a:ln w="28575" cap="rnd">
              <a:solidFill>
                <a:schemeClr val="accent1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cat>
            <c:numRef>
              <c:f>参数输入!$AS$3:$AS$11</c:f>
              <c:numCache>
                <c:formatCode>General</c:formatCode>
                <c:ptCount val="9"/>
                <c:pt idx="0">
                  <c:v>2020</c:v>
                </c:pt>
                <c:pt idx="1">
                  <c:v>2025</c:v>
                </c:pt>
                <c:pt idx="2">
                  <c:v>2030</c:v>
                </c:pt>
                <c:pt idx="3">
                  <c:v>2035</c:v>
                </c:pt>
                <c:pt idx="4">
                  <c:v>2040</c:v>
                </c:pt>
                <c:pt idx="5">
                  <c:v>2045</c:v>
                </c:pt>
                <c:pt idx="6">
                  <c:v>2050</c:v>
                </c:pt>
                <c:pt idx="7">
                  <c:v>2055</c:v>
                </c:pt>
                <c:pt idx="8">
                  <c:v>2060</c:v>
                </c:pt>
              </c:numCache>
            </c:numRef>
          </c:cat>
          <c:val>
            <c:numRef>
              <c:f>参数输入!$AZ$3:$AZ$11</c:f>
              <c:numCache>
                <c:formatCode>0.00_);[Red]\(0.00\)</c:formatCode>
                <c:ptCount val="9"/>
                <c:pt idx="0">
                  <c:v>1.2</c:v>
                </c:pt>
                <c:pt idx="1">
                  <c:v>1</c:v>
                </c:pt>
                <c:pt idx="2">
                  <c:v>0.8</c:v>
                </c:pt>
                <c:pt idx="3">
                  <c:v>0.8</c:v>
                </c:pt>
                <c:pt idx="4">
                  <c:v>0.8</c:v>
                </c:pt>
                <c:pt idx="5">
                  <c:v>0.8</c:v>
                </c:pt>
                <c:pt idx="6">
                  <c:v>0.8</c:v>
                </c:pt>
                <c:pt idx="7">
                  <c:v>0.8</c:v>
                </c:pt>
                <c:pt idx="8">
                  <c:v>0.8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6-22EE-4DDF-BC5C-1CDC17E1D48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575635295"/>
        <c:axId val="575639455"/>
      </c:lineChart>
      <c:catAx>
        <c:axId val="575635295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575639455"/>
        <c:crosses val="autoZero"/>
        <c:auto val="1"/>
        <c:lblAlgn val="ctr"/>
        <c:lblOffset val="100"/>
        <c:noMultiLvlLbl val="0"/>
      </c:catAx>
      <c:valAx>
        <c:axId val="575639455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0_);[Red]\(0.00\)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575635295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zh-CN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zh-CN"/>
    </a:p>
  </c:txPr>
  <c:printSettings>
    <c:headerFooter/>
    <c:pageMargins b="0.75" l="0.7" r="0.7" t="0.75" header="0.3" footer="0.3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altLang="zh-CN"/>
              <a:t>LDV-F</a:t>
            </a:r>
            <a:endParaRPr lang="zh-CN" alt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zh-CN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参数输入!$BA$2</c:f>
              <c:strCache>
                <c:ptCount val="1"/>
                <c:pt idx="0">
                  <c:v>纯电动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numRef>
              <c:f>参数输入!$AS$3:$AS$11</c:f>
              <c:numCache>
                <c:formatCode>General</c:formatCode>
                <c:ptCount val="9"/>
                <c:pt idx="0">
                  <c:v>2020</c:v>
                </c:pt>
                <c:pt idx="1">
                  <c:v>2025</c:v>
                </c:pt>
                <c:pt idx="2">
                  <c:v>2030</c:v>
                </c:pt>
                <c:pt idx="3">
                  <c:v>2035</c:v>
                </c:pt>
                <c:pt idx="4">
                  <c:v>2040</c:v>
                </c:pt>
                <c:pt idx="5">
                  <c:v>2045</c:v>
                </c:pt>
                <c:pt idx="6">
                  <c:v>2050</c:v>
                </c:pt>
                <c:pt idx="7">
                  <c:v>2055</c:v>
                </c:pt>
                <c:pt idx="8">
                  <c:v>2060</c:v>
                </c:pt>
              </c:numCache>
            </c:numRef>
          </c:cat>
          <c:val>
            <c:numRef>
              <c:f>参数输入!$BA$3:$BA$11</c:f>
              <c:numCache>
                <c:formatCode>0.00_);[Red]\(0.00\)</c:formatCode>
                <c:ptCount val="9"/>
                <c:pt idx="0">
                  <c:v>30</c:v>
                </c:pt>
                <c:pt idx="1">
                  <c:v>27.857142857142858</c:v>
                </c:pt>
                <c:pt idx="2">
                  <c:v>25.714285714285712</c:v>
                </c:pt>
                <c:pt idx="3">
                  <c:v>23.571428571428569</c:v>
                </c:pt>
                <c:pt idx="4">
                  <c:v>23.57</c:v>
                </c:pt>
                <c:pt idx="5">
                  <c:v>23.57</c:v>
                </c:pt>
                <c:pt idx="6">
                  <c:v>23.57</c:v>
                </c:pt>
                <c:pt idx="7">
                  <c:v>23.57</c:v>
                </c:pt>
                <c:pt idx="8">
                  <c:v>23.57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472E-4575-A995-70E0A3DCE74C}"/>
            </c:ext>
          </c:extLst>
        </c:ser>
        <c:ser>
          <c:idx val="1"/>
          <c:order val="1"/>
          <c:tx>
            <c:strRef>
              <c:f>参数输入!$BB$2</c:f>
              <c:strCache>
                <c:ptCount val="1"/>
                <c:pt idx="0">
                  <c:v>天然气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numRef>
              <c:f>参数输入!$AS$3:$AS$11</c:f>
              <c:numCache>
                <c:formatCode>General</c:formatCode>
                <c:ptCount val="9"/>
                <c:pt idx="0">
                  <c:v>2020</c:v>
                </c:pt>
                <c:pt idx="1">
                  <c:v>2025</c:v>
                </c:pt>
                <c:pt idx="2">
                  <c:v>2030</c:v>
                </c:pt>
                <c:pt idx="3">
                  <c:v>2035</c:v>
                </c:pt>
                <c:pt idx="4">
                  <c:v>2040</c:v>
                </c:pt>
                <c:pt idx="5">
                  <c:v>2045</c:v>
                </c:pt>
                <c:pt idx="6">
                  <c:v>2050</c:v>
                </c:pt>
                <c:pt idx="7">
                  <c:v>2055</c:v>
                </c:pt>
                <c:pt idx="8">
                  <c:v>2060</c:v>
                </c:pt>
              </c:numCache>
            </c:numRef>
          </c:cat>
          <c:val>
            <c:numRef>
              <c:f>参数输入!$BB$3:$BB$11</c:f>
              <c:numCache>
                <c:formatCode>0.00_);[Red]\(0.00\)</c:formatCode>
                <c:ptCount val="9"/>
                <c:pt idx="0">
                  <c:v>19.5</c:v>
                </c:pt>
                <c:pt idx="1">
                  <c:v>19.5</c:v>
                </c:pt>
                <c:pt idx="2">
                  <c:v>19.5</c:v>
                </c:pt>
                <c:pt idx="3">
                  <c:v>19.5</c:v>
                </c:pt>
                <c:pt idx="4">
                  <c:v>19.5</c:v>
                </c:pt>
                <c:pt idx="5">
                  <c:v>19.5</c:v>
                </c:pt>
                <c:pt idx="6">
                  <c:v>19.5</c:v>
                </c:pt>
                <c:pt idx="7">
                  <c:v>19.5</c:v>
                </c:pt>
                <c:pt idx="8">
                  <c:v>19.5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472E-4575-A995-70E0A3DCE74C}"/>
            </c:ext>
          </c:extLst>
        </c:ser>
        <c:ser>
          <c:idx val="2"/>
          <c:order val="2"/>
          <c:tx>
            <c:strRef>
              <c:f>参数输入!$BC$2</c:f>
              <c:strCache>
                <c:ptCount val="1"/>
                <c:pt idx="0">
                  <c:v>汽油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numRef>
              <c:f>参数输入!$AS$3:$AS$11</c:f>
              <c:numCache>
                <c:formatCode>General</c:formatCode>
                <c:ptCount val="9"/>
                <c:pt idx="0">
                  <c:v>2020</c:v>
                </c:pt>
                <c:pt idx="1">
                  <c:v>2025</c:v>
                </c:pt>
                <c:pt idx="2">
                  <c:v>2030</c:v>
                </c:pt>
                <c:pt idx="3">
                  <c:v>2035</c:v>
                </c:pt>
                <c:pt idx="4">
                  <c:v>2040</c:v>
                </c:pt>
                <c:pt idx="5">
                  <c:v>2045</c:v>
                </c:pt>
                <c:pt idx="6">
                  <c:v>2050</c:v>
                </c:pt>
                <c:pt idx="7">
                  <c:v>2055</c:v>
                </c:pt>
                <c:pt idx="8">
                  <c:v>2060</c:v>
                </c:pt>
              </c:numCache>
            </c:numRef>
          </c:cat>
          <c:val>
            <c:numRef>
              <c:f>参数输入!$BC$3:$BC$11</c:f>
              <c:numCache>
                <c:formatCode>0.00_);[Red]\(0.00\)</c:formatCode>
                <c:ptCount val="9"/>
                <c:pt idx="0">
                  <c:v>11.52</c:v>
                </c:pt>
                <c:pt idx="1">
                  <c:v>10.4832</c:v>
                </c:pt>
                <c:pt idx="2">
                  <c:v>10.08</c:v>
                </c:pt>
                <c:pt idx="3">
                  <c:v>9.5039999999999978</c:v>
                </c:pt>
                <c:pt idx="4">
                  <c:v>9.5039999999999996</c:v>
                </c:pt>
                <c:pt idx="5">
                  <c:v>9.5039999999999996</c:v>
                </c:pt>
                <c:pt idx="6">
                  <c:v>9.5039999999999996</c:v>
                </c:pt>
                <c:pt idx="7">
                  <c:v>9.5039999999999996</c:v>
                </c:pt>
                <c:pt idx="8">
                  <c:v>9.5039999999999996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472E-4575-A995-70E0A3DCE74C}"/>
            </c:ext>
          </c:extLst>
        </c:ser>
        <c:ser>
          <c:idx val="3"/>
          <c:order val="3"/>
          <c:tx>
            <c:strRef>
              <c:f>参数输入!$BD$2</c:f>
              <c:strCache>
                <c:ptCount val="1"/>
                <c:pt idx="0">
                  <c:v>柴油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cat>
            <c:numRef>
              <c:f>参数输入!$AS$3:$AS$11</c:f>
              <c:numCache>
                <c:formatCode>General</c:formatCode>
                <c:ptCount val="9"/>
                <c:pt idx="0">
                  <c:v>2020</c:v>
                </c:pt>
                <c:pt idx="1">
                  <c:v>2025</c:v>
                </c:pt>
                <c:pt idx="2">
                  <c:v>2030</c:v>
                </c:pt>
                <c:pt idx="3">
                  <c:v>2035</c:v>
                </c:pt>
                <c:pt idx="4">
                  <c:v>2040</c:v>
                </c:pt>
                <c:pt idx="5">
                  <c:v>2045</c:v>
                </c:pt>
                <c:pt idx="6">
                  <c:v>2050</c:v>
                </c:pt>
                <c:pt idx="7">
                  <c:v>2055</c:v>
                </c:pt>
                <c:pt idx="8">
                  <c:v>2060</c:v>
                </c:pt>
              </c:numCache>
            </c:numRef>
          </c:cat>
          <c:val>
            <c:numRef>
              <c:f>参数输入!$BD$3:$BD$11</c:f>
              <c:numCache>
                <c:formatCode>0.00_);[Red]\(0.00\)</c:formatCode>
                <c:ptCount val="9"/>
                <c:pt idx="0">
                  <c:v>9.6</c:v>
                </c:pt>
                <c:pt idx="1">
                  <c:v>8.7360000000000007</c:v>
                </c:pt>
                <c:pt idx="2">
                  <c:v>8.4</c:v>
                </c:pt>
                <c:pt idx="3">
                  <c:v>7.919999999999999</c:v>
                </c:pt>
                <c:pt idx="4">
                  <c:v>7.92</c:v>
                </c:pt>
                <c:pt idx="5">
                  <c:v>7.92</c:v>
                </c:pt>
                <c:pt idx="6">
                  <c:v>7.92</c:v>
                </c:pt>
                <c:pt idx="7">
                  <c:v>7.92</c:v>
                </c:pt>
                <c:pt idx="8">
                  <c:v>7.92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472E-4575-A995-70E0A3DCE74C}"/>
            </c:ext>
          </c:extLst>
        </c:ser>
        <c:ser>
          <c:idx val="4"/>
          <c:order val="4"/>
          <c:tx>
            <c:strRef>
              <c:f>参数输入!$BE$2</c:f>
              <c:strCache>
                <c:ptCount val="1"/>
                <c:pt idx="0">
                  <c:v>混动</c:v>
                </c:pt>
              </c:strCache>
            </c:strRef>
          </c:tx>
          <c:spPr>
            <a:ln w="28575" cap="rnd">
              <a:solidFill>
                <a:schemeClr val="accent5"/>
              </a:solidFill>
              <a:round/>
            </a:ln>
            <a:effectLst/>
          </c:spPr>
          <c:marker>
            <c:symbol val="none"/>
          </c:marker>
          <c:cat>
            <c:numRef>
              <c:f>参数输入!$AS$3:$AS$11</c:f>
              <c:numCache>
                <c:formatCode>General</c:formatCode>
                <c:ptCount val="9"/>
                <c:pt idx="0">
                  <c:v>2020</c:v>
                </c:pt>
                <c:pt idx="1">
                  <c:v>2025</c:v>
                </c:pt>
                <c:pt idx="2">
                  <c:v>2030</c:v>
                </c:pt>
                <c:pt idx="3">
                  <c:v>2035</c:v>
                </c:pt>
                <c:pt idx="4">
                  <c:v>2040</c:v>
                </c:pt>
                <c:pt idx="5">
                  <c:v>2045</c:v>
                </c:pt>
                <c:pt idx="6">
                  <c:v>2050</c:v>
                </c:pt>
                <c:pt idx="7">
                  <c:v>2055</c:v>
                </c:pt>
                <c:pt idx="8">
                  <c:v>2060</c:v>
                </c:pt>
              </c:numCache>
            </c:numRef>
          </c:cat>
          <c:val>
            <c:numRef>
              <c:f>参数输入!$BE$3:$BE$11</c:f>
              <c:numCache>
                <c:formatCode>0.00_);[Red]\(0.00\)</c:formatCode>
                <c:ptCount val="9"/>
                <c:pt idx="0">
                  <c:v>9</c:v>
                </c:pt>
                <c:pt idx="1">
                  <c:v>7.74</c:v>
                </c:pt>
                <c:pt idx="2">
                  <c:v>7.2</c:v>
                </c:pt>
                <c:pt idx="3">
                  <c:v>6.84</c:v>
                </c:pt>
                <c:pt idx="4">
                  <c:v>6.84</c:v>
                </c:pt>
                <c:pt idx="5">
                  <c:v>6.84</c:v>
                </c:pt>
                <c:pt idx="6">
                  <c:v>6.84</c:v>
                </c:pt>
                <c:pt idx="7">
                  <c:v>6.84</c:v>
                </c:pt>
                <c:pt idx="8">
                  <c:v>6.84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472E-4575-A995-70E0A3DCE74C}"/>
            </c:ext>
          </c:extLst>
        </c:ser>
        <c:ser>
          <c:idx val="5"/>
          <c:order val="5"/>
          <c:tx>
            <c:strRef>
              <c:f>参数输入!$BF$2</c:f>
              <c:strCache>
                <c:ptCount val="1"/>
                <c:pt idx="0">
                  <c:v>液化石油气</c:v>
                </c:pt>
              </c:strCache>
            </c:strRef>
          </c:tx>
          <c:spPr>
            <a:ln w="28575" cap="rnd">
              <a:solidFill>
                <a:schemeClr val="accent6"/>
              </a:solidFill>
              <a:round/>
            </a:ln>
            <a:effectLst/>
          </c:spPr>
          <c:marker>
            <c:symbol val="none"/>
          </c:marker>
          <c:cat>
            <c:numRef>
              <c:f>参数输入!$AS$3:$AS$11</c:f>
              <c:numCache>
                <c:formatCode>General</c:formatCode>
                <c:ptCount val="9"/>
                <c:pt idx="0">
                  <c:v>2020</c:v>
                </c:pt>
                <c:pt idx="1">
                  <c:v>2025</c:v>
                </c:pt>
                <c:pt idx="2">
                  <c:v>2030</c:v>
                </c:pt>
                <c:pt idx="3">
                  <c:v>2035</c:v>
                </c:pt>
                <c:pt idx="4">
                  <c:v>2040</c:v>
                </c:pt>
                <c:pt idx="5">
                  <c:v>2045</c:v>
                </c:pt>
                <c:pt idx="6">
                  <c:v>2050</c:v>
                </c:pt>
                <c:pt idx="7">
                  <c:v>2055</c:v>
                </c:pt>
                <c:pt idx="8">
                  <c:v>2060</c:v>
                </c:pt>
              </c:numCache>
            </c:numRef>
          </c:cat>
          <c:val>
            <c:numRef>
              <c:f>参数输入!$BF$3:$BF$11</c:f>
              <c:numCache>
                <c:formatCode>0.00_);[Red]\(0.00\)</c:formatCode>
                <c:ptCount val="9"/>
                <c:pt idx="0">
                  <c:v>40</c:v>
                </c:pt>
                <c:pt idx="1">
                  <c:v>40</c:v>
                </c:pt>
                <c:pt idx="2">
                  <c:v>40</c:v>
                </c:pt>
                <c:pt idx="3">
                  <c:v>40</c:v>
                </c:pt>
                <c:pt idx="4">
                  <c:v>40</c:v>
                </c:pt>
                <c:pt idx="5">
                  <c:v>40</c:v>
                </c:pt>
                <c:pt idx="6">
                  <c:v>40</c:v>
                </c:pt>
                <c:pt idx="7">
                  <c:v>40</c:v>
                </c:pt>
                <c:pt idx="8">
                  <c:v>40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5-472E-4575-A995-70E0A3DCE74C}"/>
            </c:ext>
          </c:extLst>
        </c:ser>
        <c:ser>
          <c:idx val="6"/>
          <c:order val="6"/>
          <c:tx>
            <c:strRef>
              <c:f>参数输入!$BG$2</c:f>
              <c:strCache>
                <c:ptCount val="1"/>
                <c:pt idx="0">
                  <c:v>氢能</c:v>
                </c:pt>
              </c:strCache>
            </c:strRef>
          </c:tx>
          <c:spPr>
            <a:ln w="28575" cap="rnd">
              <a:solidFill>
                <a:schemeClr val="accent1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cat>
            <c:numRef>
              <c:f>参数输入!$AS$3:$AS$11</c:f>
              <c:numCache>
                <c:formatCode>General</c:formatCode>
                <c:ptCount val="9"/>
                <c:pt idx="0">
                  <c:v>2020</c:v>
                </c:pt>
                <c:pt idx="1">
                  <c:v>2025</c:v>
                </c:pt>
                <c:pt idx="2">
                  <c:v>2030</c:v>
                </c:pt>
                <c:pt idx="3">
                  <c:v>2035</c:v>
                </c:pt>
                <c:pt idx="4">
                  <c:v>2040</c:v>
                </c:pt>
                <c:pt idx="5">
                  <c:v>2045</c:v>
                </c:pt>
                <c:pt idx="6">
                  <c:v>2050</c:v>
                </c:pt>
                <c:pt idx="7">
                  <c:v>2055</c:v>
                </c:pt>
                <c:pt idx="8">
                  <c:v>2060</c:v>
                </c:pt>
              </c:numCache>
            </c:numRef>
          </c:cat>
          <c:val>
            <c:numRef>
              <c:f>参数输入!$BG$3:$BG$11</c:f>
              <c:numCache>
                <c:formatCode>0.00_);[Red]\(0.00\)</c:formatCode>
                <c:ptCount val="9"/>
                <c:pt idx="0">
                  <c:v>3</c:v>
                </c:pt>
                <c:pt idx="1">
                  <c:v>2.5</c:v>
                </c:pt>
                <c:pt idx="2">
                  <c:v>2.5</c:v>
                </c:pt>
                <c:pt idx="3">
                  <c:v>2.5</c:v>
                </c:pt>
                <c:pt idx="4">
                  <c:v>2.5</c:v>
                </c:pt>
                <c:pt idx="5">
                  <c:v>2.5</c:v>
                </c:pt>
                <c:pt idx="6">
                  <c:v>2.5</c:v>
                </c:pt>
                <c:pt idx="7">
                  <c:v>2.5</c:v>
                </c:pt>
                <c:pt idx="8">
                  <c:v>2.5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6-472E-4575-A995-70E0A3DCE74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575584127"/>
        <c:axId val="575584543"/>
      </c:lineChart>
      <c:catAx>
        <c:axId val="575584127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575584543"/>
        <c:crosses val="autoZero"/>
        <c:auto val="1"/>
        <c:lblAlgn val="ctr"/>
        <c:lblOffset val="100"/>
        <c:noMultiLvlLbl val="0"/>
      </c:catAx>
      <c:valAx>
        <c:axId val="575584543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0_);[Red]\(0.00\)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575584127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zh-CN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zh-CN"/>
    </a:p>
  </c:txPr>
  <c:printSettings>
    <c:headerFooter/>
    <c:pageMargins b="0.75" l="0.7" r="0.7" t="0.75" header="0.3" footer="0.3"/>
    <c:pageSetup/>
  </c:printSettings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altLang="zh-CN"/>
              <a:t>HDV-P</a:t>
            </a:r>
            <a:endParaRPr lang="zh-CN" alt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zh-CN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参数输入!$BH$2</c:f>
              <c:strCache>
                <c:ptCount val="1"/>
                <c:pt idx="0">
                  <c:v>纯电动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numRef>
              <c:f>参数输入!$AS$3:$AS$11</c:f>
              <c:numCache>
                <c:formatCode>General</c:formatCode>
                <c:ptCount val="9"/>
                <c:pt idx="0">
                  <c:v>2020</c:v>
                </c:pt>
                <c:pt idx="1">
                  <c:v>2025</c:v>
                </c:pt>
                <c:pt idx="2">
                  <c:v>2030</c:v>
                </c:pt>
                <c:pt idx="3">
                  <c:v>2035</c:v>
                </c:pt>
                <c:pt idx="4">
                  <c:v>2040</c:v>
                </c:pt>
                <c:pt idx="5">
                  <c:v>2045</c:v>
                </c:pt>
                <c:pt idx="6">
                  <c:v>2050</c:v>
                </c:pt>
                <c:pt idx="7">
                  <c:v>2055</c:v>
                </c:pt>
                <c:pt idx="8">
                  <c:v>2060</c:v>
                </c:pt>
              </c:numCache>
            </c:numRef>
          </c:cat>
          <c:val>
            <c:numRef>
              <c:f>参数输入!$BH$3:$BH$11</c:f>
              <c:numCache>
                <c:formatCode>0.00_);[Red]\(0.00\)</c:formatCode>
                <c:ptCount val="9"/>
                <c:pt idx="0">
                  <c:v>70</c:v>
                </c:pt>
                <c:pt idx="1">
                  <c:v>65</c:v>
                </c:pt>
                <c:pt idx="2">
                  <c:v>60</c:v>
                </c:pt>
                <c:pt idx="3">
                  <c:v>55</c:v>
                </c:pt>
                <c:pt idx="4">
                  <c:v>55</c:v>
                </c:pt>
                <c:pt idx="5">
                  <c:v>55</c:v>
                </c:pt>
                <c:pt idx="6">
                  <c:v>55</c:v>
                </c:pt>
                <c:pt idx="7">
                  <c:v>55</c:v>
                </c:pt>
                <c:pt idx="8">
                  <c:v>55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0187-4B7D-B707-67AF2B070F15}"/>
            </c:ext>
          </c:extLst>
        </c:ser>
        <c:ser>
          <c:idx val="1"/>
          <c:order val="1"/>
          <c:tx>
            <c:strRef>
              <c:f>参数输入!$BI$2</c:f>
              <c:strCache>
                <c:ptCount val="1"/>
                <c:pt idx="0">
                  <c:v>天然气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numRef>
              <c:f>参数输入!$AS$3:$AS$11</c:f>
              <c:numCache>
                <c:formatCode>General</c:formatCode>
                <c:ptCount val="9"/>
                <c:pt idx="0">
                  <c:v>2020</c:v>
                </c:pt>
                <c:pt idx="1">
                  <c:v>2025</c:v>
                </c:pt>
                <c:pt idx="2">
                  <c:v>2030</c:v>
                </c:pt>
                <c:pt idx="3">
                  <c:v>2035</c:v>
                </c:pt>
                <c:pt idx="4">
                  <c:v>2040</c:v>
                </c:pt>
                <c:pt idx="5">
                  <c:v>2045</c:v>
                </c:pt>
                <c:pt idx="6">
                  <c:v>2050</c:v>
                </c:pt>
                <c:pt idx="7">
                  <c:v>2055</c:v>
                </c:pt>
                <c:pt idx="8">
                  <c:v>2060</c:v>
                </c:pt>
              </c:numCache>
            </c:numRef>
          </c:cat>
          <c:val>
            <c:numRef>
              <c:f>参数输入!$BI$3:$BI$11</c:f>
              <c:numCache>
                <c:formatCode>0.00_);[Red]\(0.00\)</c:formatCode>
                <c:ptCount val="9"/>
                <c:pt idx="0">
                  <c:v>34</c:v>
                </c:pt>
                <c:pt idx="1">
                  <c:v>34</c:v>
                </c:pt>
                <c:pt idx="2">
                  <c:v>34</c:v>
                </c:pt>
                <c:pt idx="3">
                  <c:v>34</c:v>
                </c:pt>
                <c:pt idx="4">
                  <c:v>34</c:v>
                </c:pt>
                <c:pt idx="5">
                  <c:v>34</c:v>
                </c:pt>
                <c:pt idx="6">
                  <c:v>34</c:v>
                </c:pt>
                <c:pt idx="7">
                  <c:v>34</c:v>
                </c:pt>
                <c:pt idx="8">
                  <c:v>34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0187-4B7D-B707-67AF2B070F15}"/>
            </c:ext>
          </c:extLst>
        </c:ser>
        <c:ser>
          <c:idx val="2"/>
          <c:order val="2"/>
          <c:tx>
            <c:strRef>
              <c:f>参数输入!$BJ$2</c:f>
              <c:strCache>
                <c:ptCount val="1"/>
                <c:pt idx="0">
                  <c:v>汽油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numRef>
              <c:f>参数输入!$AS$3:$AS$11</c:f>
              <c:numCache>
                <c:formatCode>General</c:formatCode>
                <c:ptCount val="9"/>
                <c:pt idx="0">
                  <c:v>2020</c:v>
                </c:pt>
                <c:pt idx="1">
                  <c:v>2025</c:v>
                </c:pt>
                <c:pt idx="2">
                  <c:v>2030</c:v>
                </c:pt>
                <c:pt idx="3">
                  <c:v>2035</c:v>
                </c:pt>
                <c:pt idx="4">
                  <c:v>2040</c:v>
                </c:pt>
                <c:pt idx="5">
                  <c:v>2045</c:v>
                </c:pt>
                <c:pt idx="6">
                  <c:v>2050</c:v>
                </c:pt>
                <c:pt idx="7">
                  <c:v>2055</c:v>
                </c:pt>
                <c:pt idx="8">
                  <c:v>2060</c:v>
                </c:pt>
              </c:numCache>
            </c:numRef>
          </c:cat>
          <c:val>
            <c:numRef>
              <c:f>参数输入!$BJ$3:$BJ$11</c:f>
              <c:numCache>
                <c:formatCode>0.00_);[Red]\(0.00\)</c:formatCode>
                <c:ptCount val="9"/>
                <c:pt idx="0">
                  <c:v>23.279999999999998</c:v>
                </c:pt>
                <c:pt idx="1">
                  <c:v>20.369999999999997</c:v>
                </c:pt>
                <c:pt idx="2">
                  <c:v>19.206</c:v>
                </c:pt>
                <c:pt idx="3">
                  <c:v>18.041999999999998</c:v>
                </c:pt>
                <c:pt idx="4">
                  <c:v>18.047999999999998</c:v>
                </c:pt>
                <c:pt idx="5">
                  <c:v>18.047999999999998</c:v>
                </c:pt>
                <c:pt idx="6">
                  <c:v>18.047999999999998</c:v>
                </c:pt>
                <c:pt idx="7">
                  <c:v>18.047999999999998</c:v>
                </c:pt>
                <c:pt idx="8">
                  <c:v>18.047999999999998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0187-4B7D-B707-67AF2B070F15}"/>
            </c:ext>
          </c:extLst>
        </c:ser>
        <c:ser>
          <c:idx val="3"/>
          <c:order val="3"/>
          <c:tx>
            <c:strRef>
              <c:f>参数输入!$BK$2</c:f>
              <c:strCache>
                <c:ptCount val="1"/>
                <c:pt idx="0">
                  <c:v>柴油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cat>
            <c:numRef>
              <c:f>参数输入!$AS$3:$AS$11</c:f>
              <c:numCache>
                <c:formatCode>General</c:formatCode>
                <c:ptCount val="9"/>
                <c:pt idx="0">
                  <c:v>2020</c:v>
                </c:pt>
                <c:pt idx="1">
                  <c:v>2025</c:v>
                </c:pt>
                <c:pt idx="2">
                  <c:v>2030</c:v>
                </c:pt>
                <c:pt idx="3">
                  <c:v>2035</c:v>
                </c:pt>
                <c:pt idx="4">
                  <c:v>2040</c:v>
                </c:pt>
                <c:pt idx="5">
                  <c:v>2045</c:v>
                </c:pt>
                <c:pt idx="6">
                  <c:v>2050</c:v>
                </c:pt>
                <c:pt idx="7">
                  <c:v>2055</c:v>
                </c:pt>
                <c:pt idx="8">
                  <c:v>2060</c:v>
                </c:pt>
              </c:numCache>
            </c:numRef>
          </c:cat>
          <c:val>
            <c:numRef>
              <c:f>参数输入!$BK$3:$BK$11</c:f>
              <c:numCache>
                <c:formatCode>0.00_);[Red]\(0.00\)</c:formatCode>
                <c:ptCount val="9"/>
                <c:pt idx="0">
                  <c:v>19.399999999999999</c:v>
                </c:pt>
                <c:pt idx="1">
                  <c:v>16.974999999999998</c:v>
                </c:pt>
                <c:pt idx="2">
                  <c:v>16.004999999999999</c:v>
                </c:pt>
                <c:pt idx="3">
                  <c:v>15.035</c:v>
                </c:pt>
                <c:pt idx="4">
                  <c:v>15.04</c:v>
                </c:pt>
                <c:pt idx="5">
                  <c:v>15.04</c:v>
                </c:pt>
                <c:pt idx="6">
                  <c:v>15.04</c:v>
                </c:pt>
                <c:pt idx="7">
                  <c:v>15.04</c:v>
                </c:pt>
                <c:pt idx="8">
                  <c:v>15.04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0187-4B7D-B707-67AF2B070F15}"/>
            </c:ext>
          </c:extLst>
        </c:ser>
        <c:ser>
          <c:idx val="4"/>
          <c:order val="4"/>
          <c:tx>
            <c:strRef>
              <c:f>参数输入!$BL$2</c:f>
              <c:strCache>
                <c:ptCount val="1"/>
                <c:pt idx="0">
                  <c:v>混动</c:v>
                </c:pt>
              </c:strCache>
            </c:strRef>
          </c:tx>
          <c:spPr>
            <a:ln w="28575" cap="rnd">
              <a:solidFill>
                <a:schemeClr val="accent5"/>
              </a:solidFill>
              <a:round/>
            </a:ln>
            <a:effectLst/>
          </c:spPr>
          <c:marker>
            <c:symbol val="none"/>
          </c:marker>
          <c:cat>
            <c:numRef>
              <c:f>参数输入!$AS$3:$AS$11</c:f>
              <c:numCache>
                <c:formatCode>General</c:formatCode>
                <c:ptCount val="9"/>
                <c:pt idx="0">
                  <c:v>2020</c:v>
                </c:pt>
                <c:pt idx="1">
                  <c:v>2025</c:v>
                </c:pt>
                <c:pt idx="2">
                  <c:v>2030</c:v>
                </c:pt>
                <c:pt idx="3">
                  <c:v>2035</c:v>
                </c:pt>
                <c:pt idx="4">
                  <c:v>2040</c:v>
                </c:pt>
                <c:pt idx="5">
                  <c:v>2045</c:v>
                </c:pt>
                <c:pt idx="6">
                  <c:v>2050</c:v>
                </c:pt>
                <c:pt idx="7">
                  <c:v>2055</c:v>
                </c:pt>
                <c:pt idx="8">
                  <c:v>2060</c:v>
                </c:pt>
              </c:numCache>
            </c:numRef>
          </c:cat>
          <c:val>
            <c:numRef>
              <c:f>参数输入!$BL$3:$BL$11</c:f>
              <c:numCache>
                <c:formatCode>0.00_);[Red]\(0.00\)</c:formatCode>
                <c:ptCount val="9"/>
                <c:pt idx="0">
                  <c:v>20</c:v>
                </c:pt>
                <c:pt idx="1">
                  <c:v>17.2</c:v>
                </c:pt>
                <c:pt idx="2">
                  <c:v>16</c:v>
                </c:pt>
                <c:pt idx="3">
                  <c:v>15.2</c:v>
                </c:pt>
                <c:pt idx="4">
                  <c:v>15.2</c:v>
                </c:pt>
                <c:pt idx="5">
                  <c:v>15.2</c:v>
                </c:pt>
                <c:pt idx="6">
                  <c:v>15.2</c:v>
                </c:pt>
                <c:pt idx="7">
                  <c:v>15.2</c:v>
                </c:pt>
                <c:pt idx="8">
                  <c:v>15.2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0187-4B7D-B707-67AF2B070F15}"/>
            </c:ext>
          </c:extLst>
        </c:ser>
        <c:ser>
          <c:idx val="5"/>
          <c:order val="5"/>
          <c:tx>
            <c:strRef>
              <c:f>参数输入!$BM$2</c:f>
              <c:strCache>
                <c:ptCount val="1"/>
                <c:pt idx="0">
                  <c:v>液化石油气</c:v>
                </c:pt>
              </c:strCache>
            </c:strRef>
          </c:tx>
          <c:spPr>
            <a:ln w="28575" cap="rnd">
              <a:solidFill>
                <a:schemeClr val="accent6"/>
              </a:solidFill>
              <a:round/>
            </a:ln>
            <a:effectLst/>
          </c:spPr>
          <c:marker>
            <c:symbol val="none"/>
          </c:marker>
          <c:cat>
            <c:numRef>
              <c:f>参数输入!$AS$3:$AS$11</c:f>
              <c:numCache>
                <c:formatCode>General</c:formatCode>
                <c:ptCount val="9"/>
                <c:pt idx="0">
                  <c:v>2020</c:v>
                </c:pt>
                <c:pt idx="1">
                  <c:v>2025</c:v>
                </c:pt>
                <c:pt idx="2">
                  <c:v>2030</c:v>
                </c:pt>
                <c:pt idx="3">
                  <c:v>2035</c:v>
                </c:pt>
                <c:pt idx="4">
                  <c:v>2040</c:v>
                </c:pt>
                <c:pt idx="5">
                  <c:v>2045</c:v>
                </c:pt>
                <c:pt idx="6">
                  <c:v>2050</c:v>
                </c:pt>
                <c:pt idx="7">
                  <c:v>2055</c:v>
                </c:pt>
                <c:pt idx="8">
                  <c:v>2060</c:v>
                </c:pt>
              </c:numCache>
            </c:numRef>
          </c:cat>
          <c:val>
            <c:numRef>
              <c:f>参数输入!$BM$3:$BM$11</c:f>
              <c:numCache>
                <c:formatCode>0.00_);[Red]\(0.00\)</c:formatCode>
                <c:ptCount val="9"/>
                <c:pt idx="0">
                  <c:v>60</c:v>
                </c:pt>
                <c:pt idx="1">
                  <c:v>60</c:v>
                </c:pt>
                <c:pt idx="2">
                  <c:v>60</c:v>
                </c:pt>
                <c:pt idx="3">
                  <c:v>60</c:v>
                </c:pt>
                <c:pt idx="4">
                  <c:v>60</c:v>
                </c:pt>
                <c:pt idx="5">
                  <c:v>60</c:v>
                </c:pt>
                <c:pt idx="6">
                  <c:v>60</c:v>
                </c:pt>
                <c:pt idx="7">
                  <c:v>60</c:v>
                </c:pt>
                <c:pt idx="8">
                  <c:v>60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5-0187-4B7D-B707-67AF2B070F15}"/>
            </c:ext>
          </c:extLst>
        </c:ser>
        <c:ser>
          <c:idx val="6"/>
          <c:order val="6"/>
          <c:tx>
            <c:strRef>
              <c:f>参数输入!$BN$2</c:f>
              <c:strCache>
                <c:ptCount val="1"/>
                <c:pt idx="0">
                  <c:v>氢能</c:v>
                </c:pt>
              </c:strCache>
            </c:strRef>
          </c:tx>
          <c:spPr>
            <a:ln w="28575" cap="rnd">
              <a:solidFill>
                <a:schemeClr val="accent1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cat>
            <c:numRef>
              <c:f>参数输入!$AS$3:$AS$11</c:f>
              <c:numCache>
                <c:formatCode>General</c:formatCode>
                <c:ptCount val="9"/>
                <c:pt idx="0">
                  <c:v>2020</c:v>
                </c:pt>
                <c:pt idx="1">
                  <c:v>2025</c:v>
                </c:pt>
                <c:pt idx="2">
                  <c:v>2030</c:v>
                </c:pt>
                <c:pt idx="3">
                  <c:v>2035</c:v>
                </c:pt>
                <c:pt idx="4">
                  <c:v>2040</c:v>
                </c:pt>
                <c:pt idx="5">
                  <c:v>2045</c:v>
                </c:pt>
                <c:pt idx="6">
                  <c:v>2050</c:v>
                </c:pt>
                <c:pt idx="7">
                  <c:v>2055</c:v>
                </c:pt>
                <c:pt idx="8">
                  <c:v>2060</c:v>
                </c:pt>
              </c:numCache>
            </c:numRef>
          </c:cat>
          <c:val>
            <c:numRef>
              <c:f>参数输入!$BN$3:$BN$11</c:f>
              <c:numCache>
                <c:formatCode>0.00_);[Red]\(0.00\)</c:formatCode>
                <c:ptCount val="9"/>
                <c:pt idx="0">
                  <c:v>6</c:v>
                </c:pt>
                <c:pt idx="1">
                  <c:v>5.5</c:v>
                </c:pt>
                <c:pt idx="2">
                  <c:v>5.5</c:v>
                </c:pt>
                <c:pt idx="3">
                  <c:v>5.5</c:v>
                </c:pt>
                <c:pt idx="4">
                  <c:v>5.5</c:v>
                </c:pt>
                <c:pt idx="5">
                  <c:v>5.5</c:v>
                </c:pt>
                <c:pt idx="6">
                  <c:v>5.5</c:v>
                </c:pt>
                <c:pt idx="7">
                  <c:v>5.5</c:v>
                </c:pt>
                <c:pt idx="8">
                  <c:v>5.5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6-0187-4B7D-B707-67AF2B070F1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575589535"/>
        <c:axId val="575586623"/>
      </c:lineChart>
      <c:catAx>
        <c:axId val="575589535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575586623"/>
        <c:crosses val="autoZero"/>
        <c:auto val="1"/>
        <c:lblAlgn val="ctr"/>
        <c:lblOffset val="100"/>
        <c:noMultiLvlLbl val="0"/>
      </c:catAx>
      <c:valAx>
        <c:axId val="575586623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0_);[Red]\(0.00\)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575589535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zh-CN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zh-CN"/>
    </a:p>
  </c:txPr>
  <c:printSettings>
    <c:headerFooter/>
    <c:pageMargins b="0.75" l="0.7" r="0.7" t="0.75" header="0.3" footer="0.3"/>
    <c:pageSetup/>
  </c:printSettings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altLang="zh-CN"/>
              <a:t>HDV-F</a:t>
            </a:r>
            <a:endParaRPr lang="zh-CN" alt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zh-CN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参数输入!$BO$2</c:f>
              <c:strCache>
                <c:ptCount val="1"/>
                <c:pt idx="0">
                  <c:v>纯电动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numRef>
              <c:f>参数输入!$AS$3:$AS$11</c:f>
              <c:numCache>
                <c:formatCode>General</c:formatCode>
                <c:ptCount val="9"/>
                <c:pt idx="0">
                  <c:v>2020</c:v>
                </c:pt>
                <c:pt idx="1">
                  <c:v>2025</c:v>
                </c:pt>
                <c:pt idx="2">
                  <c:v>2030</c:v>
                </c:pt>
                <c:pt idx="3">
                  <c:v>2035</c:v>
                </c:pt>
                <c:pt idx="4">
                  <c:v>2040</c:v>
                </c:pt>
                <c:pt idx="5">
                  <c:v>2045</c:v>
                </c:pt>
                <c:pt idx="6">
                  <c:v>2050</c:v>
                </c:pt>
                <c:pt idx="7">
                  <c:v>2055</c:v>
                </c:pt>
                <c:pt idx="8">
                  <c:v>2060</c:v>
                </c:pt>
              </c:numCache>
            </c:numRef>
          </c:cat>
          <c:val>
            <c:numRef>
              <c:f>参数输入!$BO$3:$BO$11</c:f>
              <c:numCache>
                <c:formatCode>0.00_);[Red]\(0.00\)</c:formatCode>
                <c:ptCount val="9"/>
                <c:pt idx="0">
                  <c:v>130</c:v>
                </c:pt>
                <c:pt idx="1">
                  <c:v>120.71428571428572</c:v>
                </c:pt>
                <c:pt idx="2">
                  <c:v>111.42857142857142</c:v>
                </c:pt>
                <c:pt idx="3">
                  <c:v>102.14285714285714</c:v>
                </c:pt>
                <c:pt idx="4">
                  <c:v>102.14</c:v>
                </c:pt>
                <c:pt idx="5">
                  <c:v>102.14</c:v>
                </c:pt>
                <c:pt idx="6">
                  <c:v>102.14</c:v>
                </c:pt>
                <c:pt idx="7">
                  <c:v>102.14</c:v>
                </c:pt>
                <c:pt idx="8">
                  <c:v>102.14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D1D2-4192-889C-FFCF61EBB395}"/>
            </c:ext>
          </c:extLst>
        </c:ser>
        <c:ser>
          <c:idx val="1"/>
          <c:order val="1"/>
          <c:tx>
            <c:strRef>
              <c:f>参数输入!$BP$2</c:f>
              <c:strCache>
                <c:ptCount val="1"/>
                <c:pt idx="0">
                  <c:v>天然气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numRef>
              <c:f>参数输入!$AS$3:$AS$11</c:f>
              <c:numCache>
                <c:formatCode>General</c:formatCode>
                <c:ptCount val="9"/>
                <c:pt idx="0">
                  <c:v>2020</c:v>
                </c:pt>
                <c:pt idx="1">
                  <c:v>2025</c:v>
                </c:pt>
                <c:pt idx="2">
                  <c:v>2030</c:v>
                </c:pt>
                <c:pt idx="3">
                  <c:v>2035</c:v>
                </c:pt>
                <c:pt idx="4">
                  <c:v>2040</c:v>
                </c:pt>
                <c:pt idx="5">
                  <c:v>2045</c:v>
                </c:pt>
                <c:pt idx="6">
                  <c:v>2050</c:v>
                </c:pt>
                <c:pt idx="7">
                  <c:v>2055</c:v>
                </c:pt>
                <c:pt idx="8">
                  <c:v>2060</c:v>
                </c:pt>
              </c:numCache>
            </c:numRef>
          </c:cat>
          <c:val>
            <c:numRef>
              <c:f>参数输入!$BP$3:$BP$11</c:f>
              <c:numCache>
                <c:formatCode>0.00_);[Red]\(0.00\)</c:formatCode>
                <c:ptCount val="9"/>
                <c:pt idx="0">
                  <c:v>36.241984945637022</c:v>
                </c:pt>
                <c:pt idx="1">
                  <c:v>36.24</c:v>
                </c:pt>
                <c:pt idx="2">
                  <c:v>36.24</c:v>
                </c:pt>
                <c:pt idx="3">
                  <c:v>36.24</c:v>
                </c:pt>
                <c:pt idx="4">
                  <c:v>36.24</c:v>
                </c:pt>
                <c:pt idx="5">
                  <c:v>36.24</c:v>
                </c:pt>
                <c:pt idx="6">
                  <c:v>36.24</c:v>
                </c:pt>
                <c:pt idx="7">
                  <c:v>36.24</c:v>
                </c:pt>
                <c:pt idx="8">
                  <c:v>36.24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D1D2-4192-889C-FFCF61EBB395}"/>
            </c:ext>
          </c:extLst>
        </c:ser>
        <c:ser>
          <c:idx val="2"/>
          <c:order val="2"/>
          <c:tx>
            <c:strRef>
              <c:f>参数输入!$BQ$2</c:f>
              <c:strCache>
                <c:ptCount val="1"/>
                <c:pt idx="0">
                  <c:v>汽油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numRef>
              <c:f>参数输入!$AS$3:$AS$11</c:f>
              <c:numCache>
                <c:formatCode>General</c:formatCode>
                <c:ptCount val="9"/>
                <c:pt idx="0">
                  <c:v>2020</c:v>
                </c:pt>
                <c:pt idx="1">
                  <c:v>2025</c:v>
                </c:pt>
                <c:pt idx="2">
                  <c:v>2030</c:v>
                </c:pt>
                <c:pt idx="3">
                  <c:v>2035</c:v>
                </c:pt>
                <c:pt idx="4">
                  <c:v>2040</c:v>
                </c:pt>
                <c:pt idx="5">
                  <c:v>2045</c:v>
                </c:pt>
                <c:pt idx="6">
                  <c:v>2050</c:v>
                </c:pt>
                <c:pt idx="7">
                  <c:v>2055</c:v>
                </c:pt>
                <c:pt idx="8">
                  <c:v>2060</c:v>
                </c:pt>
              </c:numCache>
            </c:numRef>
          </c:cat>
          <c:val>
            <c:numRef>
              <c:f>参数输入!$BQ$3:$BQ$11</c:f>
              <c:numCache>
                <c:formatCode>0.00_);[Red]\(0.00\)</c:formatCode>
                <c:ptCount val="9"/>
                <c:pt idx="0">
                  <c:v>35.04</c:v>
                </c:pt>
                <c:pt idx="1">
                  <c:v>31.886399999999998</c:v>
                </c:pt>
                <c:pt idx="2">
                  <c:v>30.66</c:v>
                </c:pt>
                <c:pt idx="3">
                  <c:v>28.907999999999998</c:v>
                </c:pt>
                <c:pt idx="4">
                  <c:v>28.907999999999998</c:v>
                </c:pt>
                <c:pt idx="5">
                  <c:v>28.907999999999998</c:v>
                </c:pt>
                <c:pt idx="6">
                  <c:v>28.907999999999998</c:v>
                </c:pt>
                <c:pt idx="7">
                  <c:v>28.907999999999998</c:v>
                </c:pt>
                <c:pt idx="8">
                  <c:v>28.907999999999998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D1D2-4192-889C-FFCF61EBB395}"/>
            </c:ext>
          </c:extLst>
        </c:ser>
        <c:ser>
          <c:idx val="3"/>
          <c:order val="3"/>
          <c:tx>
            <c:strRef>
              <c:f>参数输入!$BR$2</c:f>
              <c:strCache>
                <c:ptCount val="1"/>
                <c:pt idx="0">
                  <c:v>柴油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cat>
            <c:numRef>
              <c:f>参数输入!$AS$3:$AS$11</c:f>
              <c:numCache>
                <c:formatCode>General</c:formatCode>
                <c:ptCount val="9"/>
                <c:pt idx="0">
                  <c:v>2020</c:v>
                </c:pt>
                <c:pt idx="1">
                  <c:v>2025</c:v>
                </c:pt>
                <c:pt idx="2">
                  <c:v>2030</c:v>
                </c:pt>
                <c:pt idx="3">
                  <c:v>2035</c:v>
                </c:pt>
                <c:pt idx="4">
                  <c:v>2040</c:v>
                </c:pt>
                <c:pt idx="5">
                  <c:v>2045</c:v>
                </c:pt>
                <c:pt idx="6">
                  <c:v>2050</c:v>
                </c:pt>
                <c:pt idx="7">
                  <c:v>2055</c:v>
                </c:pt>
                <c:pt idx="8">
                  <c:v>2060</c:v>
                </c:pt>
              </c:numCache>
            </c:numRef>
          </c:cat>
          <c:val>
            <c:numRef>
              <c:f>参数输入!$BR$3:$BR$11</c:f>
              <c:numCache>
                <c:formatCode>0.00_);[Red]\(0.00\)</c:formatCode>
                <c:ptCount val="9"/>
                <c:pt idx="0">
                  <c:v>29.2</c:v>
                </c:pt>
                <c:pt idx="1">
                  <c:v>26.571999999999999</c:v>
                </c:pt>
                <c:pt idx="2">
                  <c:v>25.55</c:v>
                </c:pt>
                <c:pt idx="3">
                  <c:v>24.09</c:v>
                </c:pt>
                <c:pt idx="4">
                  <c:v>24.09</c:v>
                </c:pt>
                <c:pt idx="5">
                  <c:v>24.09</c:v>
                </c:pt>
                <c:pt idx="6">
                  <c:v>24.09</c:v>
                </c:pt>
                <c:pt idx="7">
                  <c:v>24.09</c:v>
                </c:pt>
                <c:pt idx="8">
                  <c:v>24.09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D1D2-4192-889C-FFCF61EBB395}"/>
            </c:ext>
          </c:extLst>
        </c:ser>
        <c:ser>
          <c:idx val="4"/>
          <c:order val="4"/>
          <c:tx>
            <c:strRef>
              <c:f>参数输入!$BS$2</c:f>
              <c:strCache>
                <c:ptCount val="1"/>
                <c:pt idx="0">
                  <c:v>混动</c:v>
                </c:pt>
              </c:strCache>
            </c:strRef>
          </c:tx>
          <c:spPr>
            <a:ln w="28575" cap="rnd">
              <a:solidFill>
                <a:schemeClr val="accent5"/>
              </a:solidFill>
              <a:round/>
            </a:ln>
            <a:effectLst/>
          </c:spPr>
          <c:marker>
            <c:symbol val="none"/>
          </c:marker>
          <c:cat>
            <c:numRef>
              <c:f>参数输入!$AS$3:$AS$11</c:f>
              <c:numCache>
                <c:formatCode>General</c:formatCode>
                <c:ptCount val="9"/>
                <c:pt idx="0">
                  <c:v>2020</c:v>
                </c:pt>
                <c:pt idx="1">
                  <c:v>2025</c:v>
                </c:pt>
                <c:pt idx="2">
                  <c:v>2030</c:v>
                </c:pt>
                <c:pt idx="3">
                  <c:v>2035</c:v>
                </c:pt>
                <c:pt idx="4">
                  <c:v>2040</c:v>
                </c:pt>
                <c:pt idx="5">
                  <c:v>2045</c:v>
                </c:pt>
                <c:pt idx="6">
                  <c:v>2050</c:v>
                </c:pt>
                <c:pt idx="7">
                  <c:v>2055</c:v>
                </c:pt>
                <c:pt idx="8">
                  <c:v>2060</c:v>
                </c:pt>
              </c:numCache>
            </c:numRef>
          </c:cat>
          <c:val>
            <c:numRef>
              <c:f>参数输入!$BS$3:$BS$11</c:f>
              <c:numCache>
                <c:formatCode>0.00_);[Red]\(0.00\)</c:formatCode>
                <c:ptCount val="9"/>
                <c:pt idx="0">
                  <c:v>24.82</c:v>
                </c:pt>
                <c:pt idx="1">
                  <c:v>21.345199999999998</c:v>
                </c:pt>
                <c:pt idx="2">
                  <c:v>19.856000000000002</c:v>
                </c:pt>
                <c:pt idx="3">
                  <c:v>18.863199999999999</c:v>
                </c:pt>
                <c:pt idx="4">
                  <c:v>18.86</c:v>
                </c:pt>
                <c:pt idx="5">
                  <c:v>18.86</c:v>
                </c:pt>
                <c:pt idx="6">
                  <c:v>18.86</c:v>
                </c:pt>
                <c:pt idx="7">
                  <c:v>18.86</c:v>
                </c:pt>
                <c:pt idx="8">
                  <c:v>18.86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D1D2-4192-889C-FFCF61EBB395}"/>
            </c:ext>
          </c:extLst>
        </c:ser>
        <c:ser>
          <c:idx val="5"/>
          <c:order val="5"/>
          <c:tx>
            <c:strRef>
              <c:f>参数输入!$BT$2</c:f>
              <c:strCache>
                <c:ptCount val="1"/>
                <c:pt idx="0">
                  <c:v>液化石油气</c:v>
                </c:pt>
              </c:strCache>
            </c:strRef>
          </c:tx>
          <c:spPr>
            <a:ln w="28575" cap="rnd">
              <a:solidFill>
                <a:schemeClr val="accent6"/>
              </a:solidFill>
              <a:round/>
            </a:ln>
            <a:effectLst/>
          </c:spPr>
          <c:marker>
            <c:symbol val="none"/>
          </c:marker>
          <c:cat>
            <c:numRef>
              <c:f>参数输入!$AS$3:$AS$11</c:f>
              <c:numCache>
                <c:formatCode>General</c:formatCode>
                <c:ptCount val="9"/>
                <c:pt idx="0">
                  <c:v>2020</c:v>
                </c:pt>
                <c:pt idx="1">
                  <c:v>2025</c:v>
                </c:pt>
                <c:pt idx="2">
                  <c:v>2030</c:v>
                </c:pt>
                <c:pt idx="3">
                  <c:v>2035</c:v>
                </c:pt>
                <c:pt idx="4">
                  <c:v>2040</c:v>
                </c:pt>
                <c:pt idx="5">
                  <c:v>2045</c:v>
                </c:pt>
                <c:pt idx="6">
                  <c:v>2050</c:v>
                </c:pt>
                <c:pt idx="7">
                  <c:v>2055</c:v>
                </c:pt>
                <c:pt idx="8">
                  <c:v>2060</c:v>
                </c:pt>
              </c:numCache>
            </c:numRef>
          </c:cat>
          <c:val>
            <c:numRef>
              <c:f>参数输入!$BT$3:$BT$11</c:f>
              <c:numCache>
                <c:formatCode>0.00_);[Red]\(0.00\)</c:formatCode>
                <c:ptCount val="9"/>
                <c:pt idx="0">
                  <c:v>58.5</c:v>
                </c:pt>
                <c:pt idx="1">
                  <c:v>58.5</c:v>
                </c:pt>
                <c:pt idx="2">
                  <c:v>58.5</c:v>
                </c:pt>
                <c:pt idx="3">
                  <c:v>58.5</c:v>
                </c:pt>
                <c:pt idx="4">
                  <c:v>58.5</c:v>
                </c:pt>
                <c:pt idx="5">
                  <c:v>58.5</c:v>
                </c:pt>
                <c:pt idx="6">
                  <c:v>58.5</c:v>
                </c:pt>
                <c:pt idx="7">
                  <c:v>58.5</c:v>
                </c:pt>
                <c:pt idx="8">
                  <c:v>58.5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5-D1D2-4192-889C-FFCF61EBB395}"/>
            </c:ext>
          </c:extLst>
        </c:ser>
        <c:ser>
          <c:idx val="6"/>
          <c:order val="6"/>
          <c:tx>
            <c:strRef>
              <c:f>参数输入!$BU$2</c:f>
              <c:strCache>
                <c:ptCount val="1"/>
                <c:pt idx="0">
                  <c:v>氢能</c:v>
                </c:pt>
              </c:strCache>
            </c:strRef>
          </c:tx>
          <c:spPr>
            <a:ln w="28575" cap="rnd">
              <a:solidFill>
                <a:schemeClr val="accent1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cat>
            <c:numRef>
              <c:f>参数输入!$AS$3:$AS$11</c:f>
              <c:numCache>
                <c:formatCode>General</c:formatCode>
                <c:ptCount val="9"/>
                <c:pt idx="0">
                  <c:v>2020</c:v>
                </c:pt>
                <c:pt idx="1">
                  <c:v>2025</c:v>
                </c:pt>
                <c:pt idx="2">
                  <c:v>2030</c:v>
                </c:pt>
                <c:pt idx="3">
                  <c:v>2035</c:v>
                </c:pt>
                <c:pt idx="4">
                  <c:v>2040</c:v>
                </c:pt>
                <c:pt idx="5">
                  <c:v>2045</c:v>
                </c:pt>
                <c:pt idx="6">
                  <c:v>2050</c:v>
                </c:pt>
                <c:pt idx="7">
                  <c:v>2055</c:v>
                </c:pt>
                <c:pt idx="8">
                  <c:v>2060</c:v>
                </c:pt>
              </c:numCache>
            </c:numRef>
          </c:cat>
          <c:val>
            <c:numRef>
              <c:f>参数输入!$BU$3:$BU$11</c:f>
              <c:numCache>
                <c:formatCode>0.00_);[Red]\(0.00\)</c:formatCode>
                <c:ptCount val="9"/>
                <c:pt idx="0">
                  <c:v>12</c:v>
                </c:pt>
                <c:pt idx="1">
                  <c:v>11</c:v>
                </c:pt>
                <c:pt idx="2">
                  <c:v>10.5</c:v>
                </c:pt>
                <c:pt idx="3">
                  <c:v>10</c:v>
                </c:pt>
                <c:pt idx="4">
                  <c:v>10</c:v>
                </c:pt>
                <c:pt idx="5">
                  <c:v>10</c:v>
                </c:pt>
                <c:pt idx="6">
                  <c:v>10</c:v>
                </c:pt>
                <c:pt idx="7">
                  <c:v>10</c:v>
                </c:pt>
                <c:pt idx="8">
                  <c:v>10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6-D1D2-4192-889C-FFCF61EBB39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575704351"/>
        <c:axId val="575699775"/>
      </c:lineChart>
      <c:catAx>
        <c:axId val="575704351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575699775"/>
        <c:crosses val="autoZero"/>
        <c:auto val="1"/>
        <c:lblAlgn val="ctr"/>
        <c:lblOffset val="100"/>
        <c:noMultiLvlLbl val="0"/>
      </c:catAx>
      <c:valAx>
        <c:axId val="575699775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0_);[Red]\(0.00\)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575704351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zh-CN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zh-CN"/>
    </a:p>
  </c:txPr>
  <c:printSettings>
    <c:headerFooter/>
    <c:pageMargins b="0.75" l="0.7" r="0.7" t="0.75" header="0.3" footer="0.3"/>
    <c:pageSetup/>
  </c:printSettings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altLang="zh-CN" sz="1800" b="0" i="0" baseline="0">
                <a:effectLst/>
              </a:rPr>
              <a:t>US EPS vs Shandong EPS New Vehicle Fuel Economy</a:t>
            </a:r>
            <a:endParaRPr lang="zh-CN" altLang="zh-CN">
              <a:effectLst/>
            </a:endParaRP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zh-CN"/>
        </a:p>
      </c:txPr>
    </c:title>
    <c:autoTitleDeleted val="0"/>
    <c:plotArea>
      <c:layout>
        <c:manualLayout>
          <c:layoutTarget val="inner"/>
          <c:xMode val="edge"/>
          <c:yMode val="edge"/>
          <c:x val="3.6747511238155367E-2"/>
          <c:y val="0.12369853768278966"/>
          <c:w val="0.954343802793025"/>
          <c:h val="0.62163504561929761"/>
        </c:manualLayout>
      </c:layout>
      <c:barChart>
        <c:barDir val="col"/>
        <c:grouping val="clustered"/>
        <c:varyColors val="0"/>
        <c:ser>
          <c:idx val="0"/>
          <c:order val="0"/>
          <c:tx>
            <c:strRef>
              <c:f>'Shandong vs US'!$B$66</c:f>
              <c:strCache>
                <c:ptCount val="1"/>
                <c:pt idx="0">
                  <c:v>battery electric vehicle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multiLvlStrRef>
              <c:f>'Shandong vs US'!$C$63:$R$65</c:f>
              <c:multiLvlStrCache>
                <c:ptCount val="16"/>
                <c:lvl>
                  <c:pt idx="0">
                    <c:v>US</c:v>
                  </c:pt>
                  <c:pt idx="1">
                    <c:v>CHN</c:v>
                  </c:pt>
                  <c:pt idx="2">
                    <c:v>US</c:v>
                  </c:pt>
                  <c:pt idx="3">
                    <c:v>CHN</c:v>
                  </c:pt>
                  <c:pt idx="4">
                    <c:v>US</c:v>
                  </c:pt>
                  <c:pt idx="5">
                    <c:v>CHN</c:v>
                  </c:pt>
                  <c:pt idx="6">
                    <c:v>US</c:v>
                  </c:pt>
                  <c:pt idx="7">
                    <c:v>CHN</c:v>
                  </c:pt>
                  <c:pt idx="8">
                    <c:v>US</c:v>
                  </c:pt>
                  <c:pt idx="9">
                    <c:v>CHN</c:v>
                  </c:pt>
                  <c:pt idx="10">
                    <c:v>US</c:v>
                  </c:pt>
                  <c:pt idx="11">
                    <c:v>CHN</c:v>
                  </c:pt>
                  <c:pt idx="12">
                    <c:v>US</c:v>
                  </c:pt>
                  <c:pt idx="13">
                    <c:v>CHN</c:v>
                  </c:pt>
                  <c:pt idx="14">
                    <c:v>US</c:v>
                  </c:pt>
                  <c:pt idx="15">
                    <c:v>CHN</c:v>
                  </c:pt>
                </c:lvl>
                <c:lvl>
                  <c:pt idx="0">
                    <c:v>LDV-P</c:v>
                  </c:pt>
                  <c:pt idx="2">
                    <c:v>LDV-F</c:v>
                  </c:pt>
                  <c:pt idx="4">
                    <c:v>HDV-P</c:v>
                  </c:pt>
                  <c:pt idx="6">
                    <c:v>HDV-F</c:v>
                  </c:pt>
                  <c:pt idx="8">
                    <c:v>LDV-P</c:v>
                  </c:pt>
                  <c:pt idx="10">
                    <c:v>LDV-F</c:v>
                  </c:pt>
                  <c:pt idx="12">
                    <c:v>HDV-P</c:v>
                  </c:pt>
                  <c:pt idx="14">
                    <c:v>HDV-F</c:v>
                  </c:pt>
                </c:lvl>
                <c:lvl>
                  <c:pt idx="0">
                    <c:v>2020</c:v>
                  </c:pt>
                  <c:pt idx="8">
                    <c:v>2050</c:v>
                  </c:pt>
                </c:lvl>
              </c:multiLvlStrCache>
            </c:multiLvlStrRef>
          </c:cat>
          <c:val>
            <c:numRef>
              <c:f>'Shandong vs US'!$C$66:$R$66</c:f>
              <c:numCache>
                <c:formatCode>0_ </c:formatCode>
                <c:ptCount val="16"/>
                <c:pt idx="0">
                  <c:v>779.40208509034892</c:v>
                </c:pt>
                <c:pt idx="1">
                  <c:v>1363.3015130842755</c:v>
                </c:pt>
                <c:pt idx="2">
                  <c:v>111.82273499513327</c:v>
                </c:pt>
                <c:pt idx="3">
                  <c:v>545.32060523371024</c:v>
                </c:pt>
                <c:pt idx="4">
                  <c:v>149.35602429721416</c:v>
                </c:pt>
                <c:pt idx="5">
                  <c:v>233.66624794740386</c:v>
                </c:pt>
                <c:pt idx="6">
                  <c:v>62.553056210365554</c:v>
                </c:pt>
                <c:pt idx="7">
                  <c:v>128.09041688868746</c:v>
                </c:pt>
                <c:pt idx="8">
                  <c:v>743.8231919602689</c:v>
                </c:pt>
                <c:pt idx="9">
                  <c:v>1635.9618157011305</c:v>
                </c:pt>
                <c:pt idx="10">
                  <c:v>167.349199334231</c:v>
                </c:pt>
                <c:pt idx="11">
                  <c:v>694.08647250790432</c:v>
                </c:pt>
                <c:pt idx="12">
                  <c:v>244.09643752532179</c:v>
                </c:pt>
                <c:pt idx="13">
                  <c:v>297.39340647851401</c:v>
                </c:pt>
                <c:pt idx="14">
                  <c:v>102.23208771871576</c:v>
                </c:pt>
                <c:pt idx="15">
                  <c:v>163.02872719335585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53B8-4B35-B834-1FE311EFE37B}"/>
            </c:ext>
          </c:extLst>
        </c:ser>
        <c:ser>
          <c:idx val="1"/>
          <c:order val="1"/>
          <c:tx>
            <c:strRef>
              <c:f>'Shandong vs US'!$B$67</c:f>
              <c:strCache>
                <c:ptCount val="1"/>
                <c:pt idx="0">
                  <c:v>natural gas vehicle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multiLvlStrRef>
              <c:f>'Shandong vs US'!$C$63:$R$65</c:f>
              <c:multiLvlStrCache>
                <c:ptCount val="16"/>
                <c:lvl>
                  <c:pt idx="0">
                    <c:v>US</c:v>
                  </c:pt>
                  <c:pt idx="1">
                    <c:v>CHN</c:v>
                  </c:pt>
                  <c:pt idx="2">
                    <c:v>US</c:v>
                  </c:pt>
                  <c:pt idx="3">
                    <c:v>CHN</c:v>
                  </c:pt>
                  <c:pt idx="4">
                    <c:v>US</c:v>
                  </c:pt>
                  <c:pt idx="5">
                    <c:v>CHN</c:v>
                  </c:pt>
                  <c:pt idx="6">
                    <c:v>US</c:v>
                  </c:pt>
                  <c:pt idx="7">
                    <c:v>CHN</c:v>
                  </c:pt>
                  <c:pt idx="8">
                    <c:v>US</c:v>
                  </c:pt>
                  <c:pt idx="9">
                    <c:v>CHN</c:v>
                  </c:pt>
                  <c:pt idx="10">
                    <c:v>US</c:v>
                  </c:pt>
                  <c:pt idx="11">
                    <c:v>CHN</c:v>
                  </c:pt>
                  <c:pt idx="12">
                    <c:v>US</c:v>
                  </c:pt>
                  <c:pt idx="13">
                    <c:v>CHN</c:v>
                  </c:pt>
                  <c:pt idx="14">
                    <c:v>US</c:v>
                  </c:pt>
                  <c:pt idx="15">
                    <c:v>CHN</c:v>
                  </c:pt>
                </c:lvl>
                <c:lvl>
                  <c:pt idx="0">
                    <c:v>LDV-P</c:v>
                  </c:pt>
                  <c:pt idx="2">
                    <c:v>LDV-F</c:v>
                  </c:pt>
                  <c:pt idx="4">
                    <c:v>HDV-P</c:v>
                  </c:pt>
                  <c:pt idx="6">
                    <c:v>HDV-F</c:v>
                  </c:pt>
                  <c:pt idx="8">
                    <c:v>LDV-P</c:v>
                  </c:pt>
                  <c:pt idx="10">
                    <c:v>LDV-F</c:v>
                  </c:pt>
                  <c:pt idx="12">
                    <c:v>HDV-P</c:v>
                  </c:pt>
                  <c:pt idx="14">
                    <c:v>HDV-F</c:v>
                  </c:pt>
                </c:lvl>
                <c:lvl>
                  <c:pt idx="0">
                    <c:v>2020</c:v>
                  </c:pt>
                  <c:pt idx="8">
                    <c:v>2050</c:v>
                  </c:pt>
                </c:lvl>
              </c:multiLvlStrCache>
            </c:multiLvlStrRef>
          </c:cat>
          <c:val>
            <c:numRef>
              <c:f>'Shandong vs US'!$C$67:$R$67</c:f>
              <c:numCache>
                <c:formatCode>0_ </c:formatCode>
                <c:ptCount val="16"/>
                <c:pt idx="0">
                  <c:v>227.72173536226904</c:v>
                </c:pt>
                <c:pt idx="1">
                  <c:v>437.20977638339446</c:v>
                </c:pt>
                <c:pt idx="2">
                  <c:v>63.338573890841957</c:v>
                </c:pt>
                <c:pt idx="3">
                  <c:v>130.49030248981313</c:v>
                </c:pt>
                <c:pt idx="4">
                  <c:v>39.82582109775614</c:v>
                </c:pt>
                <c:pt idx="5">
                  <c:v>74.826390217129301</c:v>
                </c:pt>
                <c:pt idx="6">
                  <c:v>31.225964926286728</c:v>
                </c:pt>
                <c:pt idx="7">
                  <c:v>71.464062741334033</c:v>
                </c:pt>
                <c:pt idx="8">
                  <c:v>246.11430975111375</c:v>
                </c:pt>
                <c:pt idx="9">
                  <c:v>437.20977638339446</c:v>
                </c:pt>
                <c:pt idx="10">
                  <c:v>58.437840391940234</c:v>
                </c:pt>
                <c:pt idx="11">
                  <c:v>130.49030248981313</c:v>
                </c:pt>
                <c:pt idx="12">
                  <c:v>50.037060590596333</c:v>
                </c:pt>
                <c:pt idx="13">
                  <c:v>74.826390217129301</c:v>
                </c:pt>
                <c:pt idx="14">
                  <c:v>39.232223114276891</c:v>
                </c:pt>
                <c:pt idx="15">
                  <c:v>71.467976987458272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53B8-4B35-B834-1FE311EFE37B}"/>
            </c:ext>
          </c:extLst>
        </c:ser>
        <c:ser>
          <c:idx val="2"/>
          <c:order val="2"/>
          <c:tx>
            <c:strRef>
              <c:f>'Shandong vs US'!$B$68</c:f>
              <c:strCache>
                <c:ptCount val="1"/>
                <c:pt idx="0">
                  <c:v>gasoline vehicle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multiLvlStrRef>
              <c:f>'Shandong vs US'!$C$63:$R$65</c:f>
              <c:multiLvlStrCache>
                <c:ptCount val="16"/>
                <c:lvl>
                  <c:pt idx="0">
                    <c:v>US</c:v>
                  </c:pt>
                  <c:pt idx="1">
                    <c:v>CHN</c:v>
                  </c:pt>
                  <c:pt idx="2">
                    <c:v>US</c:v>
                  </c:pt>
                  <c:pt idx="3">
                    <c:v>CHN</c:v>
                  </c:pt>
                  <c:pt idx="4">
                    <c:v>US</c:v>
                  </c:pt>
                  <c:pt idx="5">
                    <c:v>CHN</c:v>
                  </c:pt>
                  <c:pt idx="6">
                    <c:v>US</c:v>
                  </c:pt>
                  <c:pt idx="7">
                    <c:v>CHN</c:v>
                  </c:pt>
                  <c:pt idx="8">
                    <c:v>US</c:v>
                  </c:pt>
                  <c:pt idx="9">
                    <c:v>CHN</c:v>
                  </c:pt>
                  <c:pt idx="10">
                    <c:v>US</c:v>
                  </c:pt>
                  <c:pt idx="11">
                    <c:v>CHN</c:v>
                  </c:pt>
                  <c:pt idx="12">
                    <c:v>US</c:v>
                  </c:pt>
                  <c:pt idx="13">
                    <c:v>CHN</c:v>
                  </c:pt>
                  <c:pt idx="14">
                    <c:v>US</c:v>
                  </c:pt>
                  <c:pt idx="15">
                    <c:v>CHN</c:v>
                  </c:pt>
                </c:lvl>
                <c:lvl>
                  <c:pt idx="0">
                    <c:v>LDV-P</c:v>
                  </c:pt>
                  <c:pt idx="2">
                    <c:v>LDV-F</c:v>
                  </c:pt>
                  <c:pt idx="4">
                    <c:v>HDV-P</c:v>
                  </c:pt>
                  <c:pt idx="6">
                    <c:v>HDV-F</c:v>
                  </c:pt>
                  <c:pt idx="8">
                    <c:v>LDV-P</c:v>
                  </c:pt>
                  <c:pt idx="10">
                    <c:v>LDV-F</c:v>
                  </c:pt>
                  <c:pt idx="12">
                    <c:v>HDV-P</c:v>
                  </c:pt>
                  <c:pt idx="14">
                    <c:v>HDV-F</c:v>
                  </c:pt>
                </c:lvl>
                <c:lvl>
                  <c:pt idx="0">
                    <c:v>2020</c:v>
                  </c:pt>
                  <c:pt idx="8">
                    <c:v>2050</c:v>
                  </c:pt>
                </c:lvl>
              </c:multiLvlStrCache>
            </c:multiLvlStrRef>
          </c:cat>
          <c:val>
            <c:numRef>
              <c:f>'Shandong vs US'!$C$68:$R$68</c:f>
              <c:numCache>
                <c:formatCode>0_ </c:formatCode>
                <c:ptCount val="16"/>
                <c:pt idx="0">
                  <c:v>240.14584892258458</c:v>
                </c:pt>
                <c:pt idx="1">
                  <c:v>282.95667417504285</c:v>
                </c:pt>
                <c:pt idx="2">
                  <c:v>96.488632652635914</c:v>
                </c:pt>
                <c:pt idx="3">
                  <c:v>162.60183880544997</c:v>
                </c:pt>
                <c:pt idx="4">
                  <c:v>46.467389329702911</c:v>
                </c:pt>
                <c:pt idx="5">
                  <c:v>80.448104893622258</c:v>
                </c:pt>
                <c:pt idx="6">
                  <c:v>447.35516673153194</c:v>
                </c:pt>
                <c:pt idx="7">
                  <c:v>54.412748406520443</c:v>
                </c:pt>
                <c:pt idx="8">
                  <c:v>262.93204596133484</c:v>
                </c:pt>
                <c:pt idx="9">
                  <c:v>468.29329575969592</c:v>
                </c:pt>
                <c:pt idx="10">
                  <c:v>89.022959757648849</c:v>
                </c:pt>
                <c:pt idx="11">
                  <c:v>197.09313794599998</c:v>
                </c:pt>
                <c:pt idx="12">
                  <c:v>58.38151006780307</c:v>
                </c:pt>
                <c:pt idx="13">
                  <c:v>103.76949700374148</c:v>
                </c:pt>
                <c:pt idx="14">
                  <c:v>562.05589655810411</c:v>
                </c:pt>
                <c:pt idx="15">
                  <c:v>65.954846553358124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53B8-4B35-B834-1FE311EFE37B}"/>
            </c:ext>
          </c:extLst>
        </c:ser>
        <c:ser>
          <c:idx val="3"/>
          <c:order val="3"/>
          <c:tx>
            <c:strRef>
              <c:f>'Shandong vs US'!$B$69</c:f>
              <c:strCache>
                <c:ptCount val="1"/>
                <c:pt idx="0">
                  <c:v>diesel vehicle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multiLvlStrRef>
              <c:f>'Shandong vs US'!$C$63:$R$65</c:f>
              <c:multiLvlStrCache>
                <c:ptCount val="16"/>
                <c:lvl>
                  <c:pt idx="0">
                    <c:v>US</c:v>
                  </c:pt>
                  <c:pt idx="1">
                    <c:v>CHN</c:v>
                  </c:pt>
                  <c:pt idx="2">
                    <c:v>US</c:v>
                  </c:pt>
                  <c:pt idx="3">
                    <c:v>CHN</c:v>
                  </c:pt>
                  <c:pt idx="4">
                    <c:v>US</c:v>
                  </c:pt>
                  <c:pt idx="5">
                    <c:v>CHN</c:v>
                  </c:pt>
                  <c:pt idx="6">
                    <c:v>US</c:v>
                  </c:pt>
                  <c:pt idx="7">
                    <c:v>CHN</c:v>
                  </c:pt>
                  <c:pt idx="8">
                    <c:v>US</c:v>
                  </c:pt>
                  <c:pt idx="9">
                    <c:v>CHN</c:v>
                  </c:pt>
                  <c:pt idx="10">
                    <c:v>US</c:v>
                  </c:pt>
                  <c:pt idx="11">
                    <c:v>CHN</c:v>
                  </c:pt>
                  <c:pt idx="12">
                    <c:v>US</c:v>
                  </c:pt>
                  <c:pt idx="13">
                    <c:v>CHN</c:v>
                  </c:pt>
                  <c:pt idx="14">
                    <c:v>US</c:v>
                  </c:pt>
                  <c:pt idx="15">
                    <c:v>CHN</c:v>
                  </c:pt>
                </c:lvl>
                <c:lvl>
                  <c:pt idx="0">
                    <c:v>LDV-P</c:v>
                  </c:pt>
                  <c:pt idx="2">
                    <c:v>LDV-F</c:v>
                  </c:pt>
                  <c:pt idx="4">
                    <c:v>HDV-P</c:v>
                  </c:pt>
                  <c:pt idx="6">
                    <c:v>HDV-F</c:v>
                  </c:pt>
                  <c:pt idx="8">
                    <c:v>LDV-P</c:v>
                  </c:pt>
                  <c:pt idx="10">
                    <c:v>LDV-F</c:v>
                  </c:pt>
                  <c:pt idx="12">
                    <c:v>HDV-P</c:v>
                  </c:pt>
                  <c:pt idx="14">
                    <c:v>HDV-F</c:v>
                  </c:pt>
                </c:lvl>
                <c:lvl>
                  <c:pt idx="0">
                    <c:v>2020</c:v>
                  </c:pt>
                  <c:pt idx="8">
                    <c:v>2050</c:v>
                  </c:pt>
                </c:lvl>
              </c:multiLvlStrCache>
            </c:multiLvlStrRef>
          </c:cat>
          <c:val>
            <c:numRef>
              <c:f>'Shandong vs US'!$C$69:$R$69</c:f>
              <c:numCache>
                <c:formatCode>0_ </c:formatCode>
                <c:ptCount val="16"/>
                <c:pt idx="0">
                  <c:v>252.48405263906199</c:v>
                </c:pt>
                <c:pt idx="1">
                  <c:v>297.97527794392289</c:v>
                </c:pt>
                <c:pt idx="2">
                  <c:v>68.346262395861203</c:v>
                </c:pt>
                <c:pt idx="3">
                  <c:v>171.23232117958068</c:v>
                </c:pt>
                <c:pt idx="4">
                  <c:v>46.478046665870416</c:v>
                </c:pt>
                <c:pt idx="5">
                  <c:v>84.718080906300386</c:v>
                </c:pt>
                <c:pt idx="6">
                  <c:v>45.580058443806543</c:v>
                </c:pt>
                <c:pt idx="7">
                  <c:v>57.300835463225631</c:v>
                </c:pt>
                <c:pt idx="8">
                  <c:v>259.48914622014593</c:v>
                </c:pt>
                <c:pt idx="9">
                  <c:v>493.14908499719223</c:v>
                </c:pt>
                <c:pt idx="10">
                  <c:v>63.058066008216379</c:v>
                </c:pt>
                <c:pt idx="11">
                  <c:v>207.55432870252199</c:v>
                </c:pt>
                <c:pt idx="12">
                  <c:v>58.394899917926644</c:v>
                </c:pt>
                <c:pt idx="13">
                  <c:v>109.27731180732894</c:v>
                </c:pt>
                <c:pt idx="14">
                  <c:v>57.266669793888262</c:v>
                </c:pt>
                <c:pt idx="15">
                  <c:v>69.455558137243187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53B8-4B35-B834-1FE311EFE37B}"/>
            </c:ext>
          </c:extLst>
        </c:ser>
        <c:ser>
          <c:idx val="4"/>
          <c:order val="4"/>
          <c:tx>
            <c:strRef>
              <c:f>'Shandong vs US'!$B$70</c:f>
              <c:strCache>
                <c:ptCount val="1"/>
                <c:pt idx="0">
                  <c:v>plugin hybrid vehicle</c:v>
                </c:pt>
              </c:strCache>
            </c:strRef>
          </c:tx>
          <c:spPr>
            <a:solidFill>
              <a:schemeClr val="accent5"/>
            </a:solidFill>
            <a:ln>
              <a:noFill/>
            </a:ln>
            <a:effectLst/>
          </c:spPr>
          <c:invertIfNegative val="0"/>
          <c:cat>
            <c:multiLvlStrRef>
              <c:f>'Shandong vs US'!$C$63:$R$65</c:f>
              <c:multiLvlStrCache>
                <c:ptCount val="16"/>
                <c:lvl>
                  <c:pt idx="0">
                    <c:v>US</c:v>
                  </c:pt>
                  <c:pt idx="1">
                    <c:v>CHN</c:v>
                  </c:pt>
                  <c:pt idx="2">
                    <c:v>US</c:v>
                  </c:pt>
                  <c:pt idx="3">
                    <c:v>CHN</c:v>
                  </c:pt>
                  <c:pt idx="4">
                    <c:v>US</c:v>
                  </c:pt>
                  <c:pt idx="5">
                    <c:v>CHN</c:v>
                  </c:pt>
                  <c:pt idx="6">
                    <c:v>US</c:v>
                  </c:pt>
                  <c:pt idx="7">
                    <c:v>CHN</c:v>
                  </c:pt>
                  <c:pt idx="8">
                    <c:v>US</c:v>
                  </c:pt>
                  <c:pt idx="9">
                    <c:v>CHN</c:v>
                  </c:pt>
                  <c:pt idx="10">
                    <c:v>US</c:v>
                  </c:pt>
                  <c:pt idx="11">
                    <c:v>CHN</c:v>
                  </c:pt>
                  <c:pt idx="12">
                    <c:v>US</c:v>
                  </c:pt>
                  <c:pt idx="13">
                    <c:v>CHN</c:v>
                  </c:pt>
                  <c:pt idx="14">
                    <c:v>US</c:v>
                  </c:pt>
                  <c:pt idx="15">
                    <c:v>CHN</c:v>
                  </c:pt>
                </c:lvl>
                <c:lvl>
                  <c:pt idx="0">
                    <c:v>LDV-P</c:v>
                  </c:pt>
                  <c:pt idx="2">
                    <c:v>LDV-F</c:v>
                  </c:pt>
                  <c:pt idx="4">
                    <c:v>HDV-P</c:v>
                  </c:pt>
                  <c:pt idx="6">
                    <c:v>HDV-F</c:v>
                  </c:pt>
                  <c:pt idx="8">
                    <c:v>LDV-P</c:v>
                  </c:pt>
                  <c:pt idx="10">
                    <c:v>LDV-F</c:v>
                  </c:pt>
                  <c:pt idx="12">
                    <c:v>HDV-P</c:v>
                  </c:pt>
                  <c:pt idx="14">
                    <c:v>HDV-F</c:v>
                  </c:pt>
                </c:lvl>
                <c:lvl>
                  <c:pt idx="0">
                    <c:v>2020</c:v>
                  </c:pt>
                  <c:pt idx="8">
                    <c:v>2050</c:v>
                  </c:pt>
                </c:lvl>
              </c:multiLvlStrCache>
            </c:multiLvlStrRef>
          </c:cat>
          <c:val>
            <c:numRef>
              <c:f>'Shandong vs US'!$C$70:$R$70</c:f>
              <c:numCache>
                <c:formatCode>0_ </c:formatCode>
                <c:ptCount val="16"/>
                <c:pt idx="0">
                  <c:v>393.64262615957233</c:v>
                </c:pt>
                <c:pt idx="1">
                  <c:v>374.63463660775682</c:v>
                </c:pt>
                <c:pt idx="2">
                  <c:v>104.92238894100947</c:v>
                </c:pt>
                <c:pt idx="3">
                  <c:v>208.13035367097595</c:v>
                </c:pt>
                <c:pt idx="4">
                  <c:v>103.06093436310948</c:v>
                </c:pt>
                <c:pt idx="5">
                  <c:v>93.641594096176306</c:v>
                </c:pt>
                <c:pt idx="6">
                  <c:v>71.662554261290921</c:v>
                </c:pt>
                <c:pt idx="7">
                  <c:v>76.817997750381807</c:v>
                </c:pt>
                <c:pt idx="8">
                  <c:v>435.53438507914484</c:v>
                </c:pt>
                <c:pt idx="9">
                  <c:v>492.94031132599571</c:v>
                </c:pt>
                <c:pt idx="10">
                  <c:v>132.10239152476905</c:v>
                </c:pt>
                <c:pt idx="11">
                  <c:v>273.85572851444203</c:v>
                </c:pt>
                <c:pt idx="12">
                  <c:v>129.48549647205959</c:v>
                </c:pt>
                <c:pt idx="13">
                  <c:v>123.21262381075829</c:v>
                </c:pt>
                <c:pt idx="14">
                  <c:v>90.036651368655399</c:v>
                </c:pt>
                <c:pt idx="15">
                  <c:v>101.09346257499872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4-53B8-4B35-B834-1FE311EFE37B}"/>
            </c:ext>
          </c:extLst>
        </c:ser>
        <c:ser>
          <c:idx val="5"/>
          <c:order val="5"/>
          <c:tx>
            <c:strRef>
              <c:f>'Shandong vs US'!$B$71</c:f>
              <c:strCache>
                <c:ptCount val="1"/>
                <c:pt idx="0">
                  <c:v>LPG vehicle</c:v>
                </c:pt>
              </c:strCache>
            </c:strRef>
          </c:tx>
          <c:spPr>
            <a:solidFill>
              <a:schemeClr val="accent6"/>
            </a:solidFill>
            <a:ln>
              <a:noFill/>
            </a:ln>
            <a:effectLst/>
          </c:spPr>
          <c:invertIfNegative val="0"/>
          <c:cat>
            <c:multiLvlStrRef>
              <c:f>'Shandong vs US'!$C$63:$R$65</c:f>
              <c:multiLvlStrCache>
                <c:ptCount val="16"/>
                <c:lvl>
                  <c:pt idx="0">
                    <c:v>US</c:v>
                  </c:pt>
                  <c:pt idx="1">
                    <c:v>CHN</c:v>
                  </c:pt>
                  <c:pt idx="2">
                    <c:v>US</c:v>
                  </c:pt>
                  <c:pt idx="3">
                    <c:v>CHN</c:v>
                  </c:pt>
                  <c:pt idx="4">
                    <c:v>US</c:v>
                  </c:pt>
                  <c:pt idx="5">
                    <c:v>CHN</c:v>
                  </c:pt>
                  <c:pt idx="6">
                    <c:v>US</c:v>
                  </c:pt>
                  <c:pt idx="7">
                    <c:v>CHN</c:v>
                  </c:pt>
                  <c:pt idx="8">
                    <c:v>US</c:v>
                  </c:pt>
                  <c:pt idx="9">
                    <c:v>CHN</c:v>
                  </c:pt>
                  <c:pt idx="10">
                    <c:v>US</c:v>
                  </c:pt>
                  <c:pt idx="11">
                    <c:v>CHN</c:v>
                  </c:pt>
                  <c:pt idx="12">
                    <c:v>US</c:v>
                  </c:pt>
                  <c:pt idx="13">
                    <c:v>CHN</c:v>
                  </c:pt>
                  <c:pt idx="14">
                    <c:v>US</c:v>
                  </c:pt>
                  <c:pt idx="15">
                    <c:v>CHN</c:v>
                  </c:pt>
                </c:lvl>
                <c:lvl>
                  <c:pt idx="0">
                    <c:v>LDV-P</c:v>
                  </c:pt>
                  <c:pt idx="2">
                    <c:v>LDV-F</c:v>
                  </c:pt>
                  <c:pt idx="4">
                    <c:v>HDV-P</c:v>
                  </c:pt>
                  <c:pt idx="6">
                    <c:v>HDV-F</c:v>
                  </c:pt>
                  <c:pt idx="8">
                    <c:v>LDV-P</c:v>
                  </c:pt>
                  <c:pt idx="10">
                    <c:v>LDV-F</c:v>
                  </c:pt>
                  <c:pt idx="12">
                    <c:v>HDV-P</c:v>
                  </c:pt>
                  <c:pt idx="14">
                    <c:v>HDV-F</c:v>
                  </c:pt>
                </c:lvl>
                <c:lvl>
                  <c:pt idx="0">
                    <c:v>2020</c:v>
                  </c:pt>
                  <c:pt idx="8">
                    <c:v>2050</c:v>
                  </c:pt>
                </c:lvl>
              </c:multiLvlStrCache>
            </c:multiLvlStrRef>
          </c:cat>
          <c:val>
            <c:numRef>
              <c:f>'Shandong vs US'!$C$71:$R$71</c:f>
              <c:numCache>
                <c:formatCode>0_ </c:formatCode>
                <c:ptCount val="16"/>
                <c:pt idx="0">
                  <c:v>217.77437827576938</c:v>
                </c:pt>
                <c:pt idx="1">
                  <c:v>203.5648718841085</c:v>
                </c:pt>
                <c:pt idx="2">
                  <c:v>37.153090875932371</c:v>
                </c:pt>
                <c:pt idx="3">
                  <c:v>63.614022463783897</c:v>
                </c:pt>
                <c:pt idx="4">
                  <c:v>46.478046665870416</c:v>
                </c:pt>
                <c:pt idx="5">
                  <c:v>42.401621123039938</c:v>
                </c:pt>
                <c:pt idx="6">
                  <c:v>193.25369978658838</c:v>
                </c:pt>
                <c:pt idx="7">
                  <c:v>44.273495487615179</c:v>
                </c:pt>
                <c:pt idx="8">
                  <c:v>232.55782710990798</c:v>
                </c:pt>
                <c:pt idx="9">
                  <c:v>203.5648718841085</c:v>
                </c:pt>
                <c:pt idx="10">
                  <c:v>34.278422473116507</c:v>
                </c:pt>
                <c:pt idx="11">
                  <c:v>63.614022463783897</c:v>
                </c:pt>
                <c:pt idx="12">
                  <c:v>58.394899917926644</c:v>
                </c:pt>
                <c:pt idx="13">
                  <c:v>42.401621123039938</c:v>
                </c:pt>
                <c:pt idx="14">
                  <c:v>242.80345813443256</c:v>
                </c:pt>
                <c:pt idx="15">
                  <c:v>44.273495487615179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5-53B8-4B35-B834-1FE311EFE37B}"/>
            </c:ext>
          </c:extLst>
        </c:ser>
        <c:ser>
          <c:idx val="6"/>
          <c:order val="6"/>
          <c:tx>
            <c:strRef>
              <c:f>'Shandong vs US'!$B$72</c:f>
              <c:strCache>
                <c:ptCount val="1"/>
                <c:pt idx="0">
                  <c:v>hydrogen vehicle</c:v>
                </c:pt>
              </c:strCache>
            </c:strRef>
          </c:tx>
          <c:spPr>
            <a:solidFill>
              <a:schemeClr val="accent1">
                <a:lumMod val="60000"/>
              </a:schemeClr>
            </a:solidFill>
            <a:ln>
              <a:noFill/>
            </a:ln>
            <a:effectLst/>
          </c:spPr>
          <c:invertIfNegative val="0"/>
          <c:cat>
            <c:multiLvlStrRef>
              <c:f>'Shandong vs US'!$C$63:$R$65</c:f>
              <c:multiLvlStrCache>
                <c:ptCount val="16"/>
                <c:lvl>
                  <c:pt idx="0">
                    <c:v>US</c:v>
                  </c:pt>
                  <c:pt idx="1">
                    <c:v>CHN</c:v>
                  </c:pt>
                  <c:pt idx="2">
                    <c:v>US</c:v>
                  </c:pt>
                  <c:pt idx="3">
                    <c:v>CHN</c:v>
                  </c:pt>
                  <c:pt idx="4">
                    <c:v>US</c:v>
                  </c:pt>
                  <c:pt idx="5">
                    <c:v>CHN</c:v>
                  </c:pt>
                  <c:pt idx="6">
                    <c:v>US</c:v>
                  </c:pt>
                  <c:pt idx="7">
                    <c:v>CHN</c:v>
                  </c:pt>
                  <c:pt idx="8">
                    <c:v>US</c:v>
                  </c:pt>
                  <c:pt idx="9">
                    <c:v>CHN</c:v>
                  </c:pt>
                  <c:pt idx="10">
                    <c:v>US</c:v>
                  </c:pt>
                  <c:pt idx="11">
                    <c:v>CHN</c:v>
                  </c:pt>
                  <c:pt idx="12">
                    <c:v>US</c:v>
                  </c:pt>
                  <c:pt idx="13">
                    <c:v>CHN</c:v>
                  </c:pt>
                  <c:pt idx="14">
                    <c:v>US</c:v>
                  </c:pt>
                  <c:pt idx="15">
                    <c:v>CHN</c:v>
                  </c:pt>
                </c:lvl>
                <c:lvl>
                  <c:pt idx="0">
                    <c:v>LDV-P</c:v>
                  </c:pt>
                  <c:pt idx="2">
                    <c:v>LDV-F</c:v>
                  </c:pt>
                  <c:pt idx="4">
                    <c:v>HDV-P</c:v>
                  </c:pt>
                  <c:pt idx="6">
                    <c:v>HDV-F</c:v>
                  </c:pt>
                  <c:pt idx="8">
                    <c:v>LDV-P</c:v>
                  </c:pt>
                  <c:pt idx="10">
                    <c:v>LDV-F</c:v>
                  </c:pt>
                  <c:pt idx="12">
                    <c:v>HDV-P</c:v>
                  </c:pt>
                  <c:pt idx="14">
                    <c:v>HDV-F</c:v>
                  </c:pt>
                </c:lvl>
                <c:lvl>
                  <c:pt idx="0">
                    <c:v>2020</c:v>
                  </c:pt>
                  <c:pt idx="8">
                    <c:v>2050</c:v>
                  </c:pt>
                </c:lvl>
              </c:multiLvlStrCache>
            </c:multiLvlStrRef>
          </c:cat>
          <c:val>
            <c:numRef>
              <c:f>'Shandong vs US'!$C$72:$R$72</c:f>
              <c:numCache>
                <c:formatCode>0_ </c:formatCode>
                <c:ptCount val="16"/>
                <c:pt idx="0">
                  <c:v>352.06236665831591</c:v>
                </c:pt>
                <c:pt idx="1">
                  <c:v>345.62573571150642</c:v>
                </c:pt>
                <c:pt idx="2">
                  <c:v>205.03878718758355</c:v>
                </c:pt>
                <c:pt idx="3">
                  <c:v>138.25029428460257</c:v>
                </c:pt>
                <c:pt idx="4">
                  <c:v>139.4341399976112</c:v>
                </c:pt>
                <c:pt idx="5">
                  <c:v>69.11255220979551</c:v>
                </c:pt>
                <c:pt idx="6">
                  <c:v>182.03995958115252</c:v>
                </c:pt>
                <c:pt idx="7">
                  <c:v>35.17976238492119</c:v>
                </c:pt>
                <c:pt idx="8">
                  <c:v>345.12291857712313</c:v>
                </c:pt>
                <c:pt idx="9">
                  <c:v>518.43860356725963</c:v>
                </c:pt>
                <c:pt idx="10">
                  <c:v>189.17419802464917</c:v>
                </c:pt>
                <c:pt idx="11">
                  <c:v>165.90035314152311</c:v>
                </c:pt>
                <c:pt idx="12">
                  <c:v>175.18469975377988</c:v>
                </c:pt>
                <c:pt idx="13">
                  <c:v>75.395511501595109</c:v>
                </c:pt>
                <c:pt idx="14">
                  <c:v>228.71454338916413</c:v>
                </c:pt>
                <c:pt idx="15">
                  <c:v>42.215714861905433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6-53B8-4B35-B834-1FE311EFE37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1009701503"/>
        <c:axId val="1009704415"/>
        <c:extLst>
          <c:ext xmlns:c15="http://schemas.microsoft.com/office/drawing/2012/chart" uri="{02D57815-91ED-43cb-92C2-25804820EDAC}">
            <c15:filteredBarSeries>
              <c15:ser>
                <c:idx val="7"/>
                <c:order val="7"/>
                <c:tx>
                  <c:strRef>
                    <c:extLst>
                      <c:ext uri="{02D57815-91ED-43cb-92C2-25804820EDAC}">
                        <c15:formulaRef>
                          <c15:sqref>'Shandong vs US'!$B$73</c15:sqref>
                        </c15:formulaRef>
                      </c:ext>
                    </c:extLst>
                    <c:strCache>
                      <c:ptCount val="1"/>
                    </c:strCache>
                  </c:strRef>
                </c:tx>
                <c:spPr>
                  <a:solidFill>
                    <a:schemeClr val="accent2">
                      <a:lumMod val="60000"/>
                    </a:schemeClr>
                  </a:solidFill>
                  <a:ln>
                    <a:noFill/>
                  </a:ln>
                  <a:effectLst/>
                </c:spPr>
                <c:invertIfNegative val="0"/>
                <c:cat>
                  <c:multiLvlStrRef>
                    <c:extLst>
                      <c:ext uri="{02D57815-91ED-43cb-92C2-25804820EDAC}">
                        <c15:formulaRef>
                          <c15:sqref>'Shandong vs US'!$C$63:$R$65</c15:sqref>
                        </c15:formulaRef>
                      </c:ext>
                    </c:extLst>
                    <c:multiLvlStrCache>
                      <c:ptCount val="16"/>
                      <c:lvl>
                        <c:pt idx="0">
                          <c:v>US</c:v>
                        </c:pt>
                        <c:pt idx="1">
                          <c:v>CHN</c:v>
                        </c:pt>
                        <c:pt idx="2">
                          <c:v>US</c:v>
                        </c:pt>
                        <c:pt idx="3">
                          <c:v>CHN</c:v>
                        </c:pt>
                        <c:pt idx="4">
                          <c:v>US</c:v>
                        </c:pt>
                        <c:pt idx="5">
                          <c:v>CHN</c:v>
                        </c:pt>
                        <c:pt idx="6">
                          <c:v>US</c:v>
                        </c:pt>
                        <c:pt idx="7">
                          <c:v>CHN</c:v>
                        </c:pt>
                        <c:pt idx="8">
                          <c:v>US</c:v>
                        </c:pt>
                        <c:pt idx="9">
                          <c:v>CHN</c:v>
                        </c:pt>
                        <c:pt idx="10">
                          <c:v>US</c:v>
                        </c:pt>
                        <c:pt idx="11">
                          <c:v>CHN</c:v>
                        </c:pt>
                        <c:pt idx="12">
                          <c:v>US</c:v>
                        </c:pt>
                        <c:pt idx="13">
                          <c:v>CHN</c:v>
                        </c:pt>
                        <c:pt idx="14">
                          <c:v>US</c:v>
                        </c:pt>
                        <c:pt idx="15">
                          <c:v>CHN</c:v>
                        </c:pt>
                      </c:lvl>
                      <c:lvl>
                        <c:pt idx="0">
                          <c:v>LDV-P</c:v>
                        </c:pt>
                        <c:pt idx="2">
                          <c:v>LDV-F</c:v>
                        </c:pt>
                        <c:pt idx="4">
                          <c:v>HDV-P</c:v>
                        </c:pt>
                        <c:pt idx="6">
                          <c:v>HDV-F</c:v>
                        </c:pt>
                        <c:pt idx="8">
                          <c:v>LDV-P</c:v>
                        </c:pt>
                        <c:pt idx="10">
                          <c:v>LDV-F</c:v>
                        </c:pt>
                        <c:pt idx="12">
                          <c:v>HDV-P</c:v>
                        </c:pt>
                        <c:pt idx="14">
                          <c:v>HDV-F</c:v>
                        </c:pt>
                      </c:lvl>
                      <c:lvl>
                        <c:pt idx="0">
                          <c:v>2020</c:v>
                        </c:pt>
                        <c:pt idx="8">
                          <c:v>2050</c:v>
                        </c:pt>
                      </c:lvl>
                    </c:multiLvlStrCache>
                  </c:multiLvlStrRef>
                </c:cat>
                <c:val>
                  <c:numRef>
                    <c:extLst>
                      <c:ext uri="{02D57815-91ED-43cb-92C2-25804820EDAC}">
                        <c15:formulaRef>
                          <c15:sqref>'Shandong vs US'!$C$73:$R$73</c15:sqref>
                        </c15:formulaRef>
                      </c:ext>
                    </c:extLst>
                    <c:numCache>
                      <c:formatCode>General</c:formatCode>
                      <c:ptCount val="16"/>
                    </c:numCache>
                  </c:numRef>
                </c:val>
                <c:extLst>
                  <c:ext xmlns:c16="http://schemas.microsoft.com/office/drawing/2014/chart" uri="{C3380CC4-5D6E-409C-BE32-E72D297353CC}">
                    <c16:uniqueId val="{00000007-53B8-4B35-B834-1FE311EFE37B}"/>
                  </c:ext>
                </c:extLst>
              </c15:ser>
            </c15:filteredBarSeries>
            <c15:filteredBarSeries>
              <c15:ser>
                <c:idx val="8"/>
                <c:order val="8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'Shandong vs US'!$B$74</c15:sqref>
                        </c15:formulaRef>
                      </c:ext>
                    </c:extLst>
                    <c:strCache>
                      <c:ptCount val="1"/>
                    </c:strCache>
                  </c:strRef>
                </c:tx>
                <c:spPr>
                  <a:solidFill>
                    <a:schemeClr val="accent3">
                      <a:lumMod val="60000"/>
                    </a:schemeClr>
                  </a:solidFill>
                  <a:ln>
                    <a:noFill/>
                  </a:ln>
                  <a:effectLst/>
                </c:spPr>
                <c:invertIfNegative val="0"/>
                <c:cat>
                  <c:multiLvl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'Shandong vs US'!$C$63:$R$65</c15:sqref>
                        </c15:formulaRef>
                      </c:ext>
                    </c:extLst>
                    <c:multiLvlStrCache>
                      <c:ptCount val="16"/>
                      <c:lvl>
                        <c:pt idx="0">
                          <c:v>US</c:v>
                        </c:pt>
                        <c:pt idx="1">
                          <c:v>CHN</c:v>
                        </c:pt>
                        <c:pt idx="2">
                          <c:v>US</c:v>
                        </c:pt>
                        <c:pt idx="3">
                          <c:v>CHN</c:v>
                        </c:pt>
                        <c:pt idx="4">
                          <c:v>US</c:v>
                        </c:pt>
                        <c:pt idx="5">
                          <c:v>CHN</c:v>
                        </c:pt>
                        <c:pt idx="6">
                          <c:v>US</c:v>
                        </c:pt>
                        <c:pt idx="7">
                          <c:v>CHN</c:v>
                        </c:pt>
                        <c:pt idx="8">
                          <c:v>US</c:v>
                        </c:pt>
                        <c:pt idx="9">
                          <c:v>CHN</c:v>
                        </c:pt>
                        <c:pt idx="10">
                          <c:v>US</c:v>
                        </c:pt>
                        <c:pt idx="11">
                          <c:v>CHN</c:v>
                        </c:pt>
                        <c:pt idx="12">
                          <c:v>US</c:v>
                        </c:pt>
                        <c:pt idx="13">
                          <c:v>CHN</c:v>
                        </c:pt>
                        <c:pt idx="14">
                          <c:v>US</c:v>
                        </c:pt>
                        <c:pt idx="15">
                          <c:v>CHN</c:v>
                        </c:pt>
                      </c:lvl>
                      <c:lvl>
                        <c:pt idx="0">
                          <c:v>LDV-P</c:v>
                        </c:pt>
                        <c:pt idx="2">
                          <c:v>LDV-F</c:v>
                        </c:pt>
                        <c:pt idx="4">
                          <c:v>HDV-P</c:v>
                        </c:pt>
                        <c:pt idx="6">
                          <c:v>HDV-F</c:v>
                        </c:pt>
                        <c:pt idx="8">
                          <c:v>LDV-P</c:v>
                        </c:pt>
                        <c:pt idx="10">
                          <c:v>LDV-F</c:v>
                        </c:pt>
                        <c:pt idx="12">
                          <c:v>HDV-P</c:v>
                        </c:pt>
                        <c:pt idx="14">
                          <c:v>HDV-F</c:v>
                        </c:pt>
                      </c:lvl>
                      <c:lvl>
                        <c:pt idx="0">
                          <c:v>2020</c:v>
                        </c:pt>
                        <c:pt idx="8">
                          <c:v>2050</c:v>
                        </c:pt>
                      </c:lvl>
                    </c:multiLvlStrCache>
                  </c:multiLvlStr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'Shandong vs US'!$C$74:$R$74</c15:sqref>
                        </c15:formulaRef>
                      </c:ext>
                    </c:extLst>
                    <c:numCache>
                      <c:formatCode>General</c:formatCode>
                      <c:ptCount val="16"/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8-53B8-4B35-B834-1FE311EFE37B}"/>
                  </c:ext>
                </c:extLst>
              </c15:ser>
            </c15:filteredBarSeries>
          </c:ext>
        </c:extLst>
      </c:barChart>
      <c:catAx>
        <c:axId val="1009701503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1009704415"/>
        <c:crosses val="autoZero"/>
        <c:auto val="1"/>
        <c:lblAlgn val="ctr"/>
        <c:lblOffset val="100"/>
        <c:noMultiLvlLbl val="0"/>
      </c:catAx>
      <c:valAx>
        <c:axId val="1009704415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altLang="zh-CN"/>
                  <a:t>Miles per million BTU</a:t>
                </a:r>
              </a:p>
            </c:rich>
          </c:tx>
          <c:layout>
            <c:manualLayout>
              <c:xMode val="edge"/>
              <c:yMode val="edge"/>
              <c:x val="3.0721966205837174E-3"/>
              <c:y val="4.6341457317835226E-2"/>
            </c:manualLayout>
          </c:layout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zh-CN"/>
            </a:p>
          </c:txPr>
        </c:title>
        <c:numFmt formatCode="0_ 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1009701503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zh-CN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zh-CN"/>
    </a:p>
  </c:txPr>
  <c:printSettings>
    <c:headerFooter/>
    <c:pageMargins b="0.75" l="0.7" r="0.7" t="0.75" header="0.3" footer="0.3"/>
    <c:pageSetup/>
  </c:printSettings>
</c:chartSpace>
</file>

<file path=xl/charts/chart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lang="en-US" altLang="zh-CN" sz="1200" b="0" i="0" u="none" strike="noStrike" kern="1200" spc="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r>
              <a:rPr lang="en-US" altLang="zh-CN"/>
              <a:t>US EPS</a:t>
            </a:r>
            <a:r>
              <a:rPr lang="en-US" altLang="zh-CN" baseline="0"/>
              <a:t> vs Shandong EPS New Vehicle Fuel Economy</a:t>
            </a:r>
            <a:endParaRPr lang="zh-CN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lang="en-US" altLang="zh-CN" sz="1200" b="0" i="0" u="none" strike="noStrike" kern="1200" spc="0" baseline="0">
              <a:solidFill>
                <a:schemeClr val="tx1"/>
              </a:solidFill>
              <a:latin typeface="+mn-lt"/>
              <a:ea typeface="+mn-ea"/>
              <a:cs typeface="+mn-cs"/>
            </a:defRPr>
          </a:pPr>
          <a:endParaRPr lang="zh-CN"/>
        </a:p>
      </c:txPr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'Shandong vs US'!$B$112</c:f>
              <c:strCache>
                <c:ptCount val="1"/>
                <c:pt idx="0">
                  <c:v>battery electric vehicle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multiLvlStrRef>
              <c:f>'Shandong vs US'!$C$109:$R$111</c:f>
              <c:multiLvlStrCache>
                <c:ptCount val="16"/>
                <c:lvl>
                  <c:pt idx="0">
                    <c:v>US</c:v>
                  </c:pt>
                  <c:pt idx="1">
                    <c:v>CHN</c:v>
                  </c:pt>
                  <c:pt idx="2">
                    <c:v>US</c:v>
                  </c:pt>
                  <c:pt idx="3">
                    <c:v>CHN</c:v>
                  </c:pt>
                  <c:pt idx="4">
                    <c:v>US</c:v>
                  </c:pt>
                  <c:pt idx="5">
                    <c:v>CHN</c:v>
                  </c:pt>
                  <c:pt idx="6">
                    <c:v>US</c:v>
                  </c:pt>
                  <c:pt idx="7">
                    <c:v>CHN</c:v>
                  </c:pt>
                  <c:pt idx="8">
                    <c:v>US</c:v>
                  </c:pt>
                  <c:pt idx="9">
                    <c:v>CHN</c:v>
                  </c:pt>
                  <c:pt idx="10">
                    <c:v>US</c:v>
                  </c:pt>
                  <c:pt idx="11">
                    <c:v>CHN</c:v>
                  </c:pt>
                  <c:pt idx="12">
                    <c:v>US</c:v>
                  </c:pt>
                  <c:pt idx="13">
                    <c:v>CHN</c:v>
                  </c:pt>
                  <c:pt idx="14">
                    <c:v>US</c:v>
                  </c:pt>
                  <c:pt idx="15">
                    <c:v>CHN</c:v>
                  </c:pt>
                </c:lvl>
                <c:lvl>
                  <c:pt idx="0">
                    <c:v>LDV-P</c:v>
                  </c:pt>
                  <c:pt idx="2">
                    <c:v>LDV-F</c:v>
                  </c:pt>
                  <c:pt idx="4">
                    <c:v>HDV-P</c:v>
                  </c:pt>
                  <c:pt idx="6">
                    <c:v>HDV-F</c:v>
                  </c:pt>
                  <c:pt idx="8">
                    <c:v>LDV-P</c:v>
                  </c:pt>
                  <c:pt idx="10">
                    <c:v>LDV-F</c:v>
                  </c:pt>
                  <c:pt idx="12">
                    <c:v>HDV-P</c:v>
                  </c:pt>
                  <c:pt idx="14">
                    <c:v>HDV-F</c:v>
                  </c:pt>
                </c:lvl>
                <c:lvl>
                  <c:pt idx="0">
                    <c:v>2020</c:v>
                  </c:pt>
                  <c:pt idx="8">
                    <c:v>2050</c:v>
                  </c:pt>
                </c:lvl>
              </c:multiLvlStrCache>
            </c:multiLvlStrRef>
          </c:cat>
          <c:val>
            <c:numRef>
              <c:f>'Shandong vs US'!$C$112:$R$112</c:f>
              <c:numCache>
                <c:formatCode>0_ </c:formatCode>
                <c:ptCount val="16"/>
                <c:pt idx="0">
                  <c:v>47.403645874199043</c:v>
                </c:pt>
                <c:pt idx="1">
                  <c:v>82.916717035104298</c:v>
                </c:pt>
                <c:pt idx="2">
                  <c:v>6.8011177180507918</c:v>
                </c:pt>
                <c:pt idx="3">
                  <c:v>33.166686814041718</c:v>
                </c:pt>
                <c:pt idx="4">
                  <c:v>9.0839121685730255</c:v>
                </c:pt>
                <c:pt idx="5">
                  <c:v>14.21170443644311</c:v>
                </c:pt>
                <c:pt idx="6">
                  <c:v>3.8045098693844306</c:v>
                </c:pt>
                <c:pt idx="7">
                  <c:v>7.7905267104411191</c:v>
                </c:pt>
                <c:pt idx="8">
                  <c:v>45.239718829612322</c:v>
                </c:pt>
                <c:pt idx="9">
                  <c:v>99.500060442125132</c:v>
                </c:pt>
                <c:pt idx="10">
                  <c:v>10.178266563979026</c:v>
                </c:pt>
                <c:pt idx="11">
                  <c:v>42.214705321224066</c:v>
                </c:pt>
                <c:pt idx="12">
                  <c:v>14.846074067485434</c:v>
                </c:pt>
                <c:pt idx="13">
                  <c:v>18.087623828200321</c:v>
                </c:pt>
                <c:pt idx="14">
                  <c:v>6.217809492562858</c:v>
                </c:pt>
                <c:pt idx="15">
                  <c:v>9.9154931697409943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A842-4F4C-90C1-30054F89A3E6}"/>
            </c:ext>
          </c:extLst>
        </c:ser>
        <c:ser>
          <c:idx val="1"/>
          <c:order val="1"/>
          <c:tx>
            <c:strRef>
              <c:f>'Shandong vs US'!$B$113</c:f>
              <c:strCache>
                <c:ptCount val="1"/>
                <c:pt idx="0">
                  <c:v>natural gas vehicle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multiLvlStrRef>
              <c:f>'Shandong vs US'!$C$109:$R$111</c:f>
              <c:multiLvlStrCache>
                <c:ptCount val="16"/>
                <c:lvl>
                  <c:pt idx="0">
                    <c:v>US</c:v>
                  </c:pt>
                  <c:pt idx="1">
                    <c:v>CHN</c:v>
                  </c:pt>
                  <c:pt idx="2">
                    <c:v>US</c:v>
                  </c:pt>
                  <c:pt idx="3">
                    <c:v>CHN</c:v>
                  </c:pt>
                  <c:pt idx="4">
                    <c:v>US</c:v>
                  </c:pt>
                  <c:pt idx="5">
                    <c:v>CHN</c:v>
                  </c:pt>
                  <c:pt idx="6">
                    <c:v>US</c:v>
                  </c:pt>
                  <c:pt idx="7">
                    <c:v>CHN</c:v>
                  </c:pt>
                  <c:pt idx="8">
                    <c:v>US</c:v>
                  </c:pt>
                  <c:pt idx="9">
                    <c:v>CHN</c:v>
                  </c:pt>
                  <c:pt idx="10">
                    <c:v>US</c:v>
                  </c:pt>
                  <c:pt idx="11">
                    <c:v>CHN</c:v>
                  </c:pt>
                  <c:pt idx="12">
                    <c:v>US</c:v>
                  </c:pt>
                  <c:pt idx="13">
                    <c:v>CHN</c:v>
                  </c:pt>
                  <c:pt idx="14">
                    <c:v>US</c:v>
                  </c:pt>
                  <c:pt idx="15">
                    <c:v>CHN</c:v>
                  </c:pt>
                </c:lvl>
                <c:lvl>
                  <c:pt idx="0">
                    <c:v>LDV-P</c:v>
                  </c:pt>
                  <c:pt idx="2">
                    <c:v>LDV-F</c:v>
                  </c:pt>
                  <c:pt idx="4">
                    <c:v>HDV-P</c:v>
                  </c:pt>
                  <c:pt idx="6">
                    <c:v>HDV-F</c:v>
                  </c:pt>
                  <c:pt idx="8">
                    <c:v>LDV-P</c:v>
                  </c:pt>
                  <c:pt idx="10">
                    <c:v>LDV-F</c:v>
                  </c:pt>
                  <c:pt idx="12">
                    <c:v>HDV-P</c:v>
                  </c:pt>
                  <c:pt idx="14">
                    <c:v>HDV-F</c:v>
                  </c:pt>
                </c:lvl>
                <c:lvl>
                  <c:pt idx="0">
                    <c:v>2020</c:v>
                  </c:pt>
                  <c:pt idx="8">
                    <c:v>2050</c:v>
                  </c:pt>
                </c:lvl>
              </c:multiLvlStrCache>
            </c:multiLvlStrRef>
          </c:cat>
          <c:val>
            <c:numRef>
              <c:f>'Shandong vs US'!$C$113:$R$113</c:f>
              <c:numCache>
                <c:formatCode>0_ </c:formatCode>
                <c:ptCount val="16"/>
                <c:pt idx="0">
                  <c:v>13.850156045861393</c:v>
                </c:pt>
                <c:pt idx="1">
                  <c:v>26.591329185389188</c:v>
                </c:pt>
                <c:pt idx="2">
                  <c:v>3.8522854689953929</c:v>
                </c:pt>
                <c:pt idx="3">
                  <c:v>7.9364890184084675</c:v>
                </c:pt>
                <c:pt idx="4">
                  <c:v>2.4222274434233664</c:v>
                </c:pt>
                <c:pt idx="5">
                  <c:v>4.5509805166690738</c:v>
                </c:pt>
                <c:pt idx="6">
                  <c:v>1.899179655484585</c:v>
                </c:pt>
                <c:pt idx="7">
                  <c:v>4.3464819862895814</c:v>
                </c:pt>
                <c:pt idx="8">
                  <c:v>14.968802120489984</c:v>
                </c:pt>
                <c:pt idx="9">
                  <c:v>26.591329185389188</c:v>
                </c:pt>
                <c:pt idx="10">
                  <c:v>3.5542202729306016</c:v>
                </c:pt>
                <c:pt idx="11">
                  <c:v>7.9364890184084675</c:v>
                </c:pt>
                <c:pt idx="12">
                  <c:v>3.0432804148163299</c:v>
                </c:pt>
                <c:pt idx="13">
                  <c:v>4.5509805166690738</c:v>
                </c:pt>
                <c:pt idx="14">
                  <c:v>2.3861245010027967</c:v>
                </c:pt>
                <c:pt idx="15">
                  <c:v>4.3467200528032421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A842-4F4C-90C1-30054F89A3E6}"/>
            </c:ext>
          </c:extLst>
        </c:ser>
        <c:ser>
          <c:idx val="2"/>
          <c:order val="2"/>
          <c:tx>
            <c:strRef>
              <c:f>'Shandong vs US'!$B$114</c:f>
              <c:strCache>
                <c:ptCount val="1"/>
                <c:pt idx="0">
                  <c:v>gasoline vehicle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multiLvlStrRef>
              <c:f>'Shandong vs US'!$C$109:$R$111</c:f>
              <c:multiLvlStrCache>
                <c:ptCount val="16"/>
                <c:lvl>
                  <c:pt idx="0">
                    <c:v>US</c:v>
                  </c:pt>
                  <c:pt idx="1">
                    <c:v>CHN</c:v>
                  </c:pt>
                  <c:pt idx="2">
                    <c:v>US</c:v>
                  </c:pt>
                  <c:pt idx="3">
                    <c:v>CHN</c:v>
                  </c:pt>
                  <c:pt idx="4">
                    <c:v>US</c:v>
                  </c:pt>
                  <c:pt idx="5">
                    <c:v>CHN</c:v>
                  </c:pt>
                  <c:pt idx="6">
                    <c:v>US</c:v>
                  </c:pt>
                  <c:pt idx="7">
                    <c:v>CHN</c:v>
                  </c:pt>
                  <c:pt idx="8">
                    <c:v>US</c:v>
                  </c:pt>
                  <c:pt idx="9">
                    <c:v>CHN</c:v>
                  </c:pt>
                  <c:pt idx="10">
                    <c:v>US</c:v>
                  </c:pt>
                  <c:pt idx="11">
                    <c:v>CHN</c:v>
                  </c:pt>
                  <c:pt idx="12">
                    <c:v>US</c:v>
                  </c:pt>
                  <c:pt idx="13">
                    <c:v>CHN</c:v>
                  </c:pt>
                  <c:pt idx="14">
                    <c:v>US</c:v>
                  </c:pt>
                  <c:pt idx="15">
                    <c:v>CHN</c:v>
                  </c:pt>
                </c:lvl>
                <c:lvl>
                  <c:pt idx="0">
                    <c:v>LDV-P</c:v>
                  </c:pt>
                  <c:pt idx="2">
                    <c:v>LDV-F</c:v>
                  </c:pt>
                  <c:pt idx="4">
                    <c:v>HDV-P</c:v>
                  </c:pt>
                  <c:pt idx="6">
                    <c:v>HDV-F</c:v>
                  </c:pt>
                  <c:pt idx="8">
                    <c:v>LDV-P</c:v>
                  </c:pt>
                  <c:pt idx="10">
                    <c:v>LDV-F</c:v>
                  </c:pt>
                  <c:pt idx="12">
                    <c:v>HDV-P</c:v>
                  </c:pt>
                  <c:pt idx="14">
                    <c:v>HDV-F</c:v>
                  </c:pt>
                </c:lvl>
                <c:lvl>
                  <c:pt idx="0">
                    <c:v>2020</c:v>
                  </c:pt>
                  <c:pt idx="8">
                    <c:v>2050</c:v>
                  </c:pt>
                </c:lvl>
              </c:multiLvlStrCache>
            </c:multiLvlStrRef>
          </c:cat>
          <c:val>
            <c:numRef>
              <c:f>'Shandong vs US'!$C$114:$R$114</c:f>
              <c:numCache>
                <c:formatCode>0_ </c:formatCode>
                <c:ptCount val="16"/>
                <c:pt idx="0">
                  <c:v>14.605797185114646</c:v>
                </c:pt>
                <c:pt idx="1">
                  <c:v>17.209574155527164</c:v>
                </c:pt>
                <c:pt idx="2">
                  <c:v>5.8684895263284043</c:v>
                </c:pt>
                <c:pt idx="3">
                  <c:v>9.8895295928463405</c:v>
                </c:pt>
                <c:pt idx="4">
                  <c:v>2.8261711260734321</c:v>
                </c:pt>
                <c:pt idx="5">
                  <c:v>4.8928961682026042</c:v>
                </c:pt>
                <c:pt idx="6">
                  <c:v>27.208377177072297</c:v>
                </c:pt>
                <c:pt idx="7">
                  <c:v>3.3094120555317503</c:v>
                </c:pt>
                <c:pt idx="8">
                  <c:v>15.991665706520292</c:v>
                </c:pt>
                <c:pt idx="9">
                  <c:v>28.481845227397461</c:v>
                </c:pt>
                <c:pt idx="10">
                  <c:v>5.4144233634369492</c:v>
                </c:pt>
                <c:pt idx="11">
                  <c:v>11.987308597389505</c:v>
                </c:pt>
                <c:pt idx="12">
                  <c:v>3.5507942329077973</c:v>
                </c:pt>
                <c:pt idx="13">
                  <c:v>6.3113155361124029</c:v>
                </c:pt>
                <c:pt idx="14">
                  <c:v>34.184536058634336</c:v>
                </c:pt>
                <c:pt idx="15">
                  <c:v>4.0114085521596978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A842-4F4C-90C1-30054F89A3E6}"/>
            </c:ext>
          </c:extLst>
        </c:ser>
        <c:ser>
          <c:idx val="3"/>
          <c:order val="3"/>
          <c:tx>
            <c:strRef>
              <c:f>'Shandong vs US'!$B$115</c:f>
              <c:strCache>
                <c:ptCount val="1"/>
                <c:pt idx="0">
                  <c:v>diesel vehicle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multiLvlStrRef>
              <c:f>'Shandong vs US'!$C$109:$R$111</c:f>
              <c:multiLvlStrCache>
                <c:ptCount val="16"/>
                <c:lvl>
                  <c:pt idx="0">
                    <c:v>US</c:v>
                  </c:pt>
                  <c:pt idx="1">
                    <c:v>CHN</c:v>
                  </c:pt>
                  <c:pt idx="2">
                    <c:v>US</c:v>
                  </c:pt>
                  <c:pt idx="3">
                    <c:v>CHN</c:v>
                  </c:pt>
                  <c:pt idx="4">
                    <c:v>US</c:v>
                  </c:pt>
                  <c:pt idx="5">
                    <c:v>CHN</c:v>
                  </c:pt>
                  <c:pt idx="6">
                    <c:v>US</c:v>
                  </c:pt>
                  <c:pt idx="7">
                    <c:v>CHN</c:v>
                  </c:pt>
                  <c:pt idx="8">
                    <c:v>US</c:v>
                  </c:pt>
                  <c:pt idx="9">
                    <c:v>CHN</c:v>
                  </c:pt>
                  <c:pt idx="10">
                    <c:v>US</c:v>
                  </c:pt>
                  <c:pt idx="11">
                    <c:v>CHN</c:v>
                  </c:pt>
                  <c:pt idx="12">
                    <c:v>US</c:v>
                  </c:pt>
                  <c:pt idx="13">
                    <c:v>CHN</c:v>
                  </c:pt>
                  <c:pt idx="14">
                    <c:v>US</c:v>
                  </c:pt>
                  <c:pt idx="15">
                    <c:v>CHN</c:v>
                  </c:pt>
                </c:lvl>
                <c:lvl>
                  <c:pt idx="0">
                    <c:v>LDV-P</c:v>
                  </c:pt>
                  <c:pt idx="2">
                    <c:v>LDV-F</c:v>
                  </c:pt>
                  <c:pt idx="4">
                    <c:v>HDV-P</c:v>
                  </c:pt>
                  <c:pt idx="6">
                    <c:v>HDV-F</c:v>
                  </c:pt>
                  <c:pt idx="8">
                    <c:v>LDV-P</c:v>
                  </c:pt>
                  <c:pt idx="10">
                    <c:v>LDV-F</c:v>
                  </c:pt>
                  <c:pt idx="12">
                    <c:v>HDV-P</c:v>
                  </c:pt>
                  <c:pt idx="14">
                    <c:v>HDV-F</c:v>
                  </c:pt>
                </c:lvl>
                <c:lvl>
                  <c:pt idx="0">
                    <c:v>2020</c:v>
                  </c:pt>
                  <c:pt idx="8">
                    <c:v>2050</c:v>
                  </c:pt>
                </c:lvl>
              </c:multiLvlStrCache>
            </c:multiLvlStrRef>
          </c:cat>
          <c:val>
            <c:numRef>
              <c:f>'Shandong vs US'!$C$115:$R$115</c:f>
              <c:numCache>
                <c:formatCode>0_ </c:formatCode>
                <c:ptCount val="16"/>
                <c:pt idx="0">
                  <c:v>15.356213242356555</c:v>
                </c:pt>
                <c:pt idx="1">
                  <c:v>18.123013557607251</c:v>
                </c:pt>
                <c:pt idx="2">
                  <c:v>4.1568557249406437</c:v>
                </c:pt>
                <c:pt idx="3">
                  <c:v>10.414440082583333</c:v>
                </c:pt>
                <c:pt idx="4">
                  <c:v>2.8268193108798507</c:v>
                </c:pt>
                <c:pt idx="5">
                  <c:v>5.152598361291882</c:v>
                </c:pt>
                <c:pt idx="6">
                  <c:v>2.7722031936122367</c:v>
                </c:pt>
                <c:pt idx="7">
                  <c:v>3.4850670335063607</c:v>
                </c:pt>
                <c:pt idx="8">
                  <c:v>15.782266728465505</c:v>
                </c:pt>
                <c:pt idx="9">
                  <c:v>29.993587437839995</c:v>
                </c:pt>
                <c:pt idx="10">
                  <c:v>3.8352248316334041</c:v>
                </c:pt>
                <c:pt idx="11">
                  <c:v>12.623563736464643</c:v>
                </c:pt>
                <c:pt idx="12">
                  <c:v>3.5516086106541604</c:v>
                </c:pt>
                <c:pt idx="13">
                  <c:v>6.6463037373046872</c:v>
                </c:pt>
                <c:pt idx="14">
                  <c:v>3.4829890594781845</c:v>
                </c:pt>
                <c:pt idx="15">
                  <c:v>4.2243236769774066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A842-4F4C-90C1-30054F89A3E6}"/>
            </c:ext>
          </c:extLst>
        </c:ser>
        <c:ser>
          <c:idx val="4"/>
          <c:order val="4"/>
          <c:tx>
            <c:strRef>
              <c:f>'Shandong vs US'!$B$116</c:f>
              <c:strCache>
                <c:ptCount val="1"/>
                <c:pt idx="0">
                  <c:v>plugin hybrid vehicle</c:v>
                </c:pt>
              </c:strCache>
            </c:strRef>
          </c:tx>
          <c:spPr>
            <a:solidFill>
              <a:schemeClr val="accent5"/>
            </a:solidFill>
            <a:ln>
              <a:noFill/>
            </a:ln>
            <a:effectLst/>
          </c:spPr>
          <c:invertIfNegative val="0"/>
          <c:cat>
            <c:multiLvlStrRef>
              <c:f>'Shandong vs US'!$C$109:$R$111</c:f>
              <c:multiLvlStrCache>
                <c:ptCount val="16"/>
                <c:lvl>
                  <c:pt idx="0">
                    <c:v>US</c:v>
                  </c:pt>
                  <c:pt idx="1">
                    <c:v>CHN</c:v>
                  </c:pt>
                  <c:pt idx="2">
                    <c:v>US</c:v>
                  </c:pt>
                  <c:pt idx="3">
                    <c:v>CHN</c:v>
                  </c:pt>
                  <c:pt idx="4">
                    <c:v>US</c:v>
                  </c:pt>
                  <c:pt idx="5">
                    <c:v>CHN</c:v>
                  </c:pt>
                  <c:pt idx="6">
                    <c:v>US</c:v>
                  </c:pt>
                  <c:pt idx="7">
                    <c:v>CHN</c:v>
                  </c:pt>
                  <c:pt idx="8">
                    <c:v>US</c:v>
                  </c:pt>
                  <c:pt idx="9">
                    <c:v>CHN</c:v>
                  </c:pt>
                  <c:pt idx="10">
                    <c:v>US</c:v>
                  </c:pt>
                  <c:pt idx="11">
                    <c:v>CHN</c:v>
                  </c:pt>
                  <c:pt idx="12">
                    <c:v>US</c:v>
                  </c:pt>
                  <c:pt idx="13">
                    <c:v>CHN</c:v>
                  </c:pt>
                  <c:pt idx="14">
                    <c:v>US</c:v>
                  </c:pt>
                  <c:pt idx="15">
                    <c:v>CHN</c:v>
                  </c:pt>
                </c:lvl>
                <c:lvl>
                  <c:pt idx="0">
                    <c:v>LDV-P</c:v>
                  </c:pt>
                  <c:pt idx="2">
                    <c:v>LDV-F</c:v>
                  </c:pt>
                  <c:pt idx="4">
                    <c:v>HDV-P</c:v>
                  </c:pt>
                  <c:pt idx="6">
                    <c:v>HDV-F</c:v>
                  </c:pt>
                  <c:pt idx="8">
                    <c:v>LDV-P</c:v>
                  </c:pt>
                  <c:pt idx="10">
                    <c:v>LDV-F</c:v>
                  </c:pt>
                  <c:pt idx="12">
                    <c:v>HDV-P</c:v>
                  </c:pt>
                  <c:pt idx="14">
                    <c:v>HDV-F</c:v>
                  </c:pt>
                </c:lvl>
                <c:lvl>
                  <c:pt idx="0">
                    <c:v>2020</c:v>
                  </c:pt>
                  <c:pt idx="8">
                    <c:v>2050</c:v>
                  </c:pt>
                </c:lvl>
              </c:multiLvlStrCache>
            </c:multiLvlStrRef>
          </c:cat>
          <c:val>
            <c:numRef>
              <c:f>'Shandong vs US'!$C$116:$R$116</c:f>
              <c:numCache>
                <c:formatCode>0_ </c:formatCode>
                <c:ptCount val="16"/>
                <c:pt idx="0">
                  <c:v>23.941552131330255</c:v>
                </c:pt>
                <c:pt idx="1">
                  <c:v>22.785476181917971</c:v>
                </c:pt>
                <c:pt idx="2">
                  <c:v>6.3814350317757178</c:v>
                </c:pt>
                <c:pt idx="3">
                  <c:v>12.658597878843315</c:v>
                </c:pt>
                <c:pt idx="4">
                  <c:v>6.2682203826110969</c:v>
                </c:pt>
                <c:pt idx="5">
                  <c:v>5.6953311397878323</c:v>
                </c:pt>
                <c:pt idx="6">
                  <c:v>4.3585543452183835</c:v>
                </c:pt>
                <c:pt idx="7">
                  <c:v>4.672111137221294</c:v>
                </c:pt>
                <c:pt idx="8">
                  <c:v>26.489431002658318</c:v>
                </c:pt>
                <c:pt idx="9">
                  <c:v>29.980889713049962</c:v>
                </c:pt>
                <c:pt idx="10">
                  <c:v>8.0345371237350918</c:v>
                </c:pt>
                <c:pt idx="11">
                  <c:v>16.656049840583311</c:v>
                </c:pt>
                <c:pt idx="12">
                  <c:v>7.8753761864709819</c:v>
                </c:pt>
                <c:pt idx="13">
                  <c:v>7.4938567628787265</c:v>
                </c:pt>
                <c:pt idx="14">
                  <c:v>5.4760766218423722</c:v>
                </c:pt>
                <c:pt idx="15">
                  <c:v>6.148557710807661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4-A842-4F4C-90C1-30054F89A3E6}"/>
            </c:ext>
          </c:extLst>
        </c:ser>
        <c:ser>
          <c:idx val="5"/>
          <c:order val="5"/>
          <c:tx>
            <c:strRef>
              <c:f>'Shandong vs US'!$B$117</c:f>
              <c:strCache>
                <c:ptCount val="1"/>
                <c:pt idx="0">
                  <c:v>LPG vehicle</c:v>
                </c:pt>
              </c:strCache>
            </c:strRef>
          </c:tx>
          <c:spPr>
            <a:solidFill>
              <a:schemeClr val="accent6"/>
            </a:solidFill>
            <a:ln>
              <a:noFill/>
            </a:ln>
            <a:effectLst/>
          </c:spPr>
          <c:invertIfNegative val="0"/>
          <c:cat>
            <c:multiLvlStrRef>
              <c:f>'Shandong vs US'!$C$109:$R$111</c:f>
              <c:multiLvlStrCache>
                <c:ptCount val="16"/>
                <c:lvl>
                  <c:pt idx="0">
                    <c:v>US</c:v>
                  </c:pt>
                  <c:pt idx="1">
                    <c:v>CHN</c:v>
                  </c:pt>
                  <c:pt idx="2">
                    <c:v>US</c:v>
                  </c:pt>
                  <c:pt idx="3">
                    <c:v>CHN</c:v>
                  </c:pt>
                  <c:pt idx="4">
                    <c:v>US</c:v>
                  </c:pt>
                  <c:pt idx="5">
                    <c:v>CHN</c:v>
                  </c:pt>
                  <c:pt idx="6">
                    <c:v>US</c:v>
                  </c:pt>
                  <c:pt idx="7">
                    <c:v>CHN</c:v>
                  </c:pt>
                  <c:pt idx="8">
                    <c:v>US</c:v>
                  </c:pt>
                  <c:pt idx="9">
                    <c:v>CHN</c:v>
                  </c:pt>
                  <c:pt idx="10">
                    <c:v>US</c:v>
                  </c:pt>
                  <c:pt idx="11">
                    <c:v>CHN</c:v>
                  </c:pt>
                  <c:pt idx="12">
                    <c:v>US</c:v>
                  </c:pt>
                  <c:pt idx="13">
                    <c:v>CHN</c:v>
                  </c:pt>
                  <c:pt idx="14">
                    <c:v>US</c:v>
                  </c:pt>
                  <c:pt idx="15">
                    <c:v>CHN</c:v>
                  </c:pt>
                </c:lvl>
                <c:lvl>
                  <c:pt idx="0">
                    <c:v>LDV-P</c:v>
                  </c:pt>
                  <c:pt idx="2">
                    <c:v>LDV-F</c:v>
                  </c:pt>
                  <c:pt idx="4">
                    <c:v>HDV-P</c:v>
                  </c:pt>
                  <c:pt idx="6">
                    <c:v>HDV-F</c:v>
                  </c:pt>
                  <c:pt idx="8">
                    <c:v>LDV-P</c:v>
                  </c:pt>
                  <c:pt idx="10">
                    <c:v>LDV-F</c:v>
                  </c:pt>
                  <c:pt idx="12">
                    <c:v>HDV-P</c:v>
                  </c:pt>
                  <c:pt idx="14">
                    <c:v>HDV-F</c:v>
                  </c:pt>
                </c:lvl>
                <c:lvl>
                  <c:pt idx="0">
                    <c:v>2020</c:v>
                  </c:pt>
                  <c:pt idx="8">
                    <c:v>2050</c:v>
                  </c:pt>
                </c:lvl>
              </c:multiLvlStrCache>
            </c:multiLvlStrRef>
          </c:cat>
          <c:val>
            <c:numRef>
              <c:f>'Shandong vs US'!$C$117:$R$117</c:f>
              <c:numCache>
                <c:formatCode>0_ </c:formatCode>
                <c:ptCount val="16"/>
                <c:pt idx="0">
                  <c:v>13.245152541594436</c:v>
                </c:pt>
                <c:pt idx="1">
                  <c:v>12.38092286871721</c:v>
                </c:pt>
                <c:pt idx="2">
                  <c:v>2.2596705817260871</c:v>
                </c:pt>
                <c:pt idx="3">
                  <c:v>3.8690383964741275</c:v>
                </c:pt>
                <c:pt idx="4">
                  <c:v>2.8268193108798507</c:v>
                </c:pt>
                <c:pt idx="5">
                  <c:v>2.5788889594458082</c:v>
                </c:pt>
                <c:pt idx="6">
                  <c:v>11.753791943602858</c:v>
                </c:pt>
                <c:pt idx="7">
                  <c:v>2.6927373455314449</c:v>
                </c:pt>
                <c:pt idx="8">
                  <c:v>14.144289696522128</c:v>
                </c:pt>
                <c:pt idx="9">
                  <c:v>12.38092286871721</c:v>
                </c:pt>
                <c:pt idx="10">
                  <c:v>2.0848317333580639</c:v>
                </c:pt>
                <c:pt idx="11">
                  <c:v>3.8690383964741275</c:v>
                </c:pt>
                <c:pt idx="12">
                  <c:v>3.5516086106541604</c:v>
                </c:pt>
                <c:pt idx="13">
                  <c:v>2.5788889594458082</c:v>
                </c:pt>
                <c:pt idx="14">
                  <c:v>14.767434379010332</c:v>
                </c:pt>
                <c:pt idx="15">
                  <c:v>2.6927373455314449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5-A842-4F4C-90C1-30054F89A3E6}"/>
            </c:ext>
          </c:extLst>
        </c:ser>
        <c:ser>
          <c:idx val="6"/>
          <c:order val="6"/>
          <c:tx>
            <c:strRef>
              <c:f>'Shandong vs US'!$B$118</c:f>
              <c:strCache>
                <c:ptCount val="1"/>
                <c:pt idx="0">
                  <c:v>hydrogen vehicle</c:v>
                </c:pt>
              </c:strCache>
            </c:strRef>
          </c:tx>
          <c:spPr>
            <a:solidFill>
              <a:schemeClr val="accent1">
                <a:lumMod val="60000"/>
              </a:schemeClr>
            </a:solidFill>
            <a:ln>
              <a:noFill/>
            </a:ln>
            <a:effectLst/>
          </c:spPr>
          <c:invertIfNegative val="0"/>
          <c:cat>
            <c:multiLvlStrRef>
              <c:f>'Shandong vs US'!$C$109:$R$111</c:f>
              <c:multiLvlStrCache>
                <c:ptCount val="16"/>
                <c:lvl>
                  <c:pt idx="0">
                    <c:v>US</c:v>
                  </c:pt>
                  <c:pt idx="1">
                    <c:v>CHN</c:v>
                  </c:pt>
                  <c:pt idx="2">
                    <c:v>US</c:v>
                  </c:pt>
                  <c:pt idx="3">
                    <c:v>CHN</c:v>
                  </c:pt>
                  <c:pt idx="4">
                    <c:v>US</c:v>
                  </c:pt>
                  <c:pt idx="5">
                    <c:v>CHN</c:v>
                  </c:pt>
                  <c:pt idx="6">
                    <c:v>US</c:v>
                  </c:pt>
                  <c:pt idx="7">
                    <c:v>CHN</c:v>
                  </c:pt>
                  <c:pt idx="8">
                    <c:v>US</c:v>
                  </c:pt>
                  <c:pt idx="9">
                    <c:v>CHN</c:v>
                  </c:pt>
                  <c:pt idx="10">
                    <c:v>US</c:v>
                  </c:pt>
                  <c:pt idx="11">
                    <c:v>CHN</c:v>
                  </c:pt>
                  <c:pt idx="12">
                    <c:v>US</c:v>
                  </c:pt>
                  <c:pt idx="13">
                    <c:v>CHN</c:v>
                  </c:pt>
                  <c:pt idx="14">
                    <c:v>US</c:v>
                  </c:pt>
                  <c:pt idx="15">
                    <c:v>CHN</c:v>
                  </c:pt>
                </c:lvl>
                <c:lvl>
                  <c:pt idx="0">
                    <c:v>LDV-P</c:v>
                  </c:pt>
                  <c:pt idx="2">
                    <c:v>LDV-F</c:v>
                  </c:pt>
                  <c:pt idx="4">
                    <c:v>HDV-P</c:v>
                  </c:pt>
                  <c:pt idx="6">
                    <c:v>HDV-F</c:v>
                  </c:pt>
                  <c:pt idx="8">
                    <c:v>LDV-P</c:v>
                  </c:pt>
                  <c:pt idx="10">
                    <c:v>LDV-F</c:v>
                  </c:pt>
                  <c:pt idx="12">
                    <c:v>HDV-P</c:v>
                  </c:pt>
                  <c:pt idx="14">
                    <c:v>HDV-F</c:v>
                  </c:pt>
                </c:lvl>
                <c:lvl>
                  <c:pt idx="0">
                    <c:v>2020</c:v>
                  </c:pt>
                  <c:pt idx="8">
                    <c:v>2050</c:v>
                  </c:pt>
                </c:lvl>
              </c:multiLvlStrCache>
            </c:multiLvlStrRef>
          </c:cat>
          <c:val>
            <c:numRef>
              <c:f>'Shandong vs US'!$C$118:$R$118</c:f>
              <c:numCache>
                <c:formatCode>0_ </c:formatCode>
                <c:ptCount val="16"/>
                <c:pt idx="0">
                  <c:v>21.412618818909909</c:v>
                </c:pt>
                <c:pt idx="1">
                  <c:v>21.021139530026435</c:v>
                </c:pt>
                <c:pt idx="2">
                  <c:v>12.470567174821927</c:v>
                </c:pt>
                <c:pt idx="3">
                  <c:v>8.4084558120105743</c:v>
                </c:pt>
                <c:pt idx="4">
                  <c:v>8.4804579326395491</c:v>
                </c:pt>
                <c:pt idx="5">
                  <c:v>4.2034618755676805</c:v>
                </c:pt>
                <c:pt idx="6">
                  <c:v>11.071766350147934</c:v>
                </c:pt>
                <c:pt idx="7">
                  <c:v>2.1396517021634054</c:v>
                </c:pt>
                <c:pt idx="8">
                  <c:v>20.990557926725977</c:v>
                </c:pt>
                <c:pt idx="9">
                  <c:v>31.531709295039654</c:v>
                </c:pt>
                <c:pt idx="10">
                  <c:v>11.505674494900216</c:v>
                </c:pt>
                <c:pt idx="11">
                  <c:v>10.09014697441269</c:v>
                </c:pt>
                <c:pt idx="12">
                  <c:v>10.654825831962476</c:v>
                </c:pt>
                <c:pt idx="13">
                  <c:v>4.5855947733465614</c:v>
                </c:pt>
                <c:pt idx="14">
                  <c:v>13.910539153667093</c:v>
                </c:pt>
                <c:pt idx="15">
                  <c:v>2.5675820425960865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6-A842-4F4C-90C1-30054F89A3E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1268230271"/>
        <c:axId val="1268229023"/>
      </c:barChart>
      <c:catAx>
        <c:axId val="1268230271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lang="en-US" altLang="zh-CN" sz="1000" b="0" i="0" u="none" strike="noStrike" kern="120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1268229023"/>
        <c:crosses val="autoZero"/>
        <c:auto val="1"/>
        <c:lblAlgn val="ctr"/>
        <c:lblOffset val="100"/>
        <c:noMultiLvlLbl val="0"/>
      </c:catAx>
      <c:valAx>
        <c:axId val="1268229023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_ 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lang="en-US" altLang="zh-CN" sz="1000" b="0" i="0" u="none" strike="noStrike" kern="120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1268230271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lang="en-US" altLang="zh-CN" sz="1000" b="0" i="0" u="none" strike="noStrike" kern="1200" baseline="0">
              <a:solidFill>
                <a:schemeClr val="tx1"/>
              </a:solidFill>
              <a:latin typeface="+mn-lt"/>
              <a:ea typeface="+mn-ea"/>
              <a:cs typeface="+mn-cs"/>
            </a:defRPr>
          </a:pPr>
          <a:endParaRPr lang="zh-CN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en-US" altLang="zh-CN" sz="1000" b="0" i="0" u="none" strike="noStrike" kern="1200" baseline="0">
          <a:solidFill>
            <a:schemeClr val="tx1"/>
          </a:solidFill>
          <a:latin typeface="+mn-lt"/>
          <a:ea typeface="+mn-ea"/>
          <a:cs typeface="+mn-cs"/>
        </a:defRPr>
      </a:pPr>
      <a:endParaRPr lang="zh-CN"/>
    </a:p>
  </c:txPr>
  <c:printSettings>
    <c:headerFooter/>
    <c:pageMargins b="0.75" l="0.7" r="0.7" t="0.75" header="0.3" footer="0.3"/>
    <c:pageSetup/>
  </c:printSettings>
</c:chartSpace>
</file>

<file path=xl/charts/chart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altLang="zh-CN" sz="1800" b="0" i="0" baseline="0">
                <a:effectLst/>
              </a:rPr>
              <a:t>US EPS vs Shandong EPS New Vehicle Fuel Economy</a:t>
            </a:r>
            <a:endParaRPr lang="zh-CN" altLang="zh-CN">
              <a:effectLst/>
            </a:endParaRP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zh-CN"/>
        </a:p>
      </c:txPr>
    </c:title>
    <c:autoTitleDeleted val="0"/>
    <c:plotArea>
      <c:layout>
        <c:manualLayout>
          <c:layoutTarget val="inner"/>
          <c:xMode val="edge"/>
          <c:yMode val="edge"/>
          <c:x val="3.6747511238155367E-2"/>
          <c:y val="0.12369853768278966"/>
          <c:w val="0.954343802793025"/>
          <c:h val="0.62163504561929761"/>
        </c:manualLayout>
      </c:layout>
      <c:barChart>
        <c:barDir val="col"/>
        <c:grouping val="clustered"/>
        <c:varyColors val="0"/>
        <c:ser>
          <c:idx val="0"/>
          <c:order val="0"/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multiLvlStrRef>
              <c:f>'Shandong vs US'!$AU$63:$BJ$65</c:f>
              <c:multiLvlStrCache>
                <c:ptCount val="16"/>
                <c:lvl>
                  <c:pt idx="0">
                    <c:v>US</c:v>
                  </c:pt>
                  <c:pt idx="1">
                    <c:v>CHN</c:v>
                  </c:pt>
                  <c:pt idx="2">
                    <c:v>US</c:v>
                  </c:pt>
                  <c:pt idx="3">
                    <c:v>CHN</c:v>
                  </c:pt>
                  <c:pt idx="4">
                    <c:v>US</c:v>
                  </c:pt>
                  <c:pt idx="5">
                    <c:v>CHN</c:v>
                  </c:pt>
                  <c:pt idx="6">
                    <c:v>US</c:v>
                  </c:pt>
                  <c:pt idx="7">
                    <c:v>CHN</c:v>
                  </c:pt>
                  <c:pt idx="8">
                    <c:v>US</c:v>
                  </c:pt>
                  <c:pt idx="9">
                    <c:v>CHN</c:v>
                  </c:pt>
                  <c:pt idx="10">
                    <c:v>US</c:v>
                  </c:pt>
                  <c:pt idx="11">
                    <c:v>CHN</c:v>
                  </c:pt>
                  <c:pt idx="12">
                    <c:v>US</c:v>
                  </c:pt>
                  <c:pt idx="13">
                    <c:v>CHN</c:v>
                  </c:pt>
                  <c:pt idx="14">
                    <c:v>US</c:v>
                  </c:pt>
                  <c:pt idx="15">
                    <c:v>CHN</c:v>
                  </c:pt>
                </c:lvl>
                <c:lvl>
                  <c:pt idx="0">
                    <c:v>LDV-P</c:v>
                  </c:pt>
                  <c:pt idx="2">
                    <c:v>LDV-F</c:v>
                  </c:pt>
                  <c:pt idx="4">
                    <c:v>HDV-P</c:v>
                  </c:pt>
                  <c:pt idx="6">
                    <c:v>HDV-F</c:v>
                  </c:pt>
                  <c:pt idx="8">
                    <c:v>LDV-P</c:v>
                  </c:pt>
                  <c:pt idx="10">
                    <c:v>LDV-F</c:v>
                  </c:pt>
                  <c:pt idx="12">
                    <c:v>HDV-P</c:v>
                  </c:pt>
                  <c:pt idx="14">
                    <c:v>HDV-F</c:v>
                  </c:pt>
                </c:lvl>
                <c:lvl>
                  <c:pt idx="0">
                    <c:v>2020</c:v>
                  </c:pt>
                  <c:pt idx="8">
                    <c:v>2050</c:v>
                  </c:pt>
                </c:lvl>
              </c:multiLvlStrCache>
            </c:multiLvlStrRef>
          </c:cat>
          <c:val>
            <c:numRef>
              <c:f>'Shandong vs US'!$AU$66:$BJ$66</c:f>
              <c:numCache>
                <c:formatCode>0_ </c:formatCode>
                <c:ptCount val="16"/>
                <c:pt idx="0">
                  <c:v>780.51064110631353</c:v>
                </c:pt>
                <c:pt idx="1">
                  <c:v>1363.3015130842755</c:v>
                </c:pt>
                <c:pt idx="2">
                  <c:v>100.8237507921223</c:v>
                </c:pt>
                <c:pt idx="3">
                  <c:v>545.32060523371024</c:v>
                </c:pt>
                <c:pt idx="4">
                  <c:v>135.47853480050944</c:v>
                </c:pt>
                <c:pt idx="5">
                  <c:v>442.2968264718715</c:v>
                </c:pt>
                <c:pt idx="6">
                  <c:v>138.82166907275951</c:v>
                </c:pt>
                <c:pt idx="7">
                  <c:v>128.09041688868746</c:v>
                </c:pt>
                <c:pt idx="8">
                  <c:v>780.51064110631353</c:v>
                </c:pt>
                <c:pt idx="9">
                  <c:v>1635.9618157011305</c:v>
                </c:pt>
                <c:pt idx="10">
                  <c:v>100.8237507921223</c:v>
                </c:pt>
                <c:pt idx="11">
                  <c:v>694.08647250790432</c:v>
                </c:pt>
                <c:pt idx="12">
                  <c:v>135.47853480050921</c:v>
                </c:pt>
                <c:pt idx="13">
                  <c:v>562.92323369147289</c:v>
                </c:pt>
                <c:pt idx="14">
                  <c:v>138.82166907275951</c:v>
                </c:pt>
                <c:pt idx="15">
                  <c:v>163.0286601691401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4DF6-4510-9288-09B038767386}"/>
            </c:ext>
          </c:extLst>
        </c:ser>
        <c:ser>
          <c:idx val="1"/>
          <c:order val="1"/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multiLvlStrRef>
              <c:f>'Shandong vs US'!$AU$63:$BJ$65</c:f>
              <c:multiLvlStrCache>
                <c:ptCount val="16"/>
                <c:lvl>
                  <c:pt idx="0">
                    <c:v>US</c:v>
                  </c:pt>
                  <c:pt idx="1">
                    <c:v>CHN</c:v>
                  </c:pt>
                  <c:pt idx="2">
                    <c:v>US</c:v>
                  </c:pt>
                  <c:pt idx="3">
                    <c:v>CHN</c:v>
                  </c:pt>
                  <c:pt idx="4">
                    <c:v>US</c:v>
                  </c:pt>
                  <c:pt idx="5">
                    <c:v>CHN</c:v>
                  </c:pt>
                  <c:pt idx="6">
                    <c:v>US</c:v>
                  </c:pt>
                  <c:pt idx="7">
                    <c:v>CHN</c:v>
                  </c:pt>
                  <c:pt idx="8">
                    <c:v>US</c:v>
                  </c:pt>
                  <c:pt idx="9">
                    <c:v>CHN</c:v>
                  </c:pt>
                  <c:pt idx="10">
                    <c:v>US</c:v>
                  </c:pt>
                  <c:pt idx="11">
                    <c:v>CHN</c:v>
                  </c:pt>
                  <c:pt idx="12">
                    <c:v>US</c:v>
                  </c:pt>
                  <c:pt idx="13">
                    <c:v>CHN</c:v>
                  </c:pt>
                  <c:pt idx="14">
                    <c:v>US</c:v>
                  </c:pt>
                  <c:pt idx="15">
                    <c:v>CHN</c:v>
                  </c:pt>
                </c:lvl>
                <c:lvl>
                  <c:pt idx="0">
                    <c:v>LDV-P</c:v>
                  </c:pt>
                  <c:pt idx="2">
                    <c:v>LDV-F</c:v>
                  </c:pt>
                  <c:pt idx="4">
                    <c:v>HDV-P</c:v>
                  </c:pt>
                  <c:pt idx="6">
                    <c:v>HDV-F</c:v>
                  </c:pt>
                  <c:pt idx="8">
                    <c:v>LDV-P</c:v>
                  </c:pt>
                  <c:pt idx="10">
                    <c:v>LDV-F</c:v>
                  </c:pt>
                  <c:pt idx="12">
                    <c:v>HDV-P</c:v>
                  </c:pt>
                  <c:pt idx="14">
                    <c:v>HDV-F</c:v>
                  </c:pt>
                </c:lvl>
                <c:lvl>
                  <c:pt idx="0">
                    <c:v>2020</c:v>
                  </c:pt>
                  <c:pt idx="8">
                    <c:v>2050</c:v>
                  </c:pt>
                </c:lvl>
              </c:multiLvlStrCache>
            </c:multiLvlStrRef>
          </c:cat>
          <c:val>
            <c:numRef>
              <c:f>'Shandong vs US'!$AU$67:$BJ$67</c:f>
              <c:numCache>
                <c:formatCode>0_ </c:formatCode>
                <c:ptCount val="16"/>
                <c:pt idx="0">
                  <c:v>178.43827851052694</c:v>
                </c:pt>
                <c:pt idx="1">
                  <c:v>437.20977638339446</c:v>
                </c:pt>
                <c:pt idx="2">
                  <c:v>57.108535127285208</c:v>
                </c:pt>
                <c:pt idx="3">
                  <c:v>130.49030248981313</c:v>
                </c:pt>
                <c:pt idx="4">
                  <c:v>36.125385065246796</c:v>
                </c:pt>
                <c:pt idx="5">
                  <c:v>141.63566719670902</c:v>
                </c:pt>
                <c:pt idx="6">
                  <c:v>29.595342789520103</c:v>
                </c:pt>
                <c:pt idx="7">
                  <c:v>71.464062741334018</c:v>
                </c:pt>
                <c:pt idx="8">
                  <c:v>247.47095031021169</c:v>
                </c:pt>
                <c:pt idx="9">
                  <c:v>437.20977638339457</c:v>
                </c:pt>
                <c:pt idx="10">
                  <c:v>57.108535127285208</c:v>
                </c:pt>
                <c:pt idx="11">
                  <c:v>130.49030248981313</c:v>
                </c:pt>
                <c:pt idx="12">
                  <c:v>36.125385065246732</c:v>
                </c:pt>
                <c:pt idx="13">
                  <c:v>141.63566719670902</c:v>
                </c:pt>
                <c:pt idx="14">
                  <c:v>29.595342789520103</c:v>
                </c:pt>
                <c:pt idx="15">
                  <c:v>71.467976987458286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4DF6-4510-9288-09B038767386}"/>
            </c:ext>
          </c:extLst>
        </c:ser>
        <c:ser>
          <c:idx val="2"/>
          <c:order val="2"/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multiLvlStrRef>
              <c:f>'Shandong vs US'!$AU$63:$BJ$65</c:f>
              <c:multiLvlStrCache>
                <c:ptCount val="16"/>
                <c:lvl>
                  <c:pt idx="0">
                    <c:v>US</c:v>
                  </c:pt>
                  <c:pt idx="1">
                    <c:v>CHN</c:v>
                  </c:pt>
                  <c:pt idx="2">
                    <c:v>US</c:v>
                  </c:pt>
                  <c:pt idx="3">
                    <c:v>CHN</c:v>
                  </c:pt>
                  <c:pt idx="4">
                    <c:v>US</c:v>
                  </c:pt>
                  <c:pt idx="5">
                    <c:v>CHN</c:v>
                  </c:pt>
                  <c:pt idx="6">
                    <c:v>US</c:v>
                  </c:pt>
                  <c:pt idx="7">
                    <c:v>CHN</c:v>
                  </c:pt>
                  <c:pt idx="8">
                    <c:v>US</c:v>
                  </c:pt>
                  <c:pt idx="9">
                    <c:v>CHN</c:v>
                  </c:pt>
                  <c:pt idx="10">
                    <c:v>US</c:v>
                  </c:pt>
                  <c:pt idx="11">
                    <c:v>CHN</c:v>
                  </c:pt>
                  <c:pt idx="12">
                    <c:v>US</c:v>
                  </c:pt>
                  <c:pt idx="13">
                    <c:v>CHN</c:v>
                  </c:pt>
                  <c:pt idx="14">
                    <c:v>US</c:v>
                  </c:pt>
                  <c:pt idx="15">
                    <c:v>CHN</c:v>
                  </c:pt>
                </c:lvl>
                <c:lvl>
                  <c:pt idx="0">
                    <c:v>LDV-P</c:v>
                  </c:pt>
                  <c:pt idx="2">
                    <c:v>LDV-F</c:v>
                  </c:pt>
                  <c:pt idx="4">
                    <c:v>HDV-P</c:v>
                  </c:pt>
                  <c:pt idx="6">
                    <c:v>HDV-F</c:v>
                  </c:pt>
                  <c:pt idx="8">
                    <c:v>LDV-P</c:v>
                  </c:pt>
                  <c:pt idx="10">
                    <c:v>LDV-F</c:v>
                  </c:pt>
                  <c:pt idx="12">
                    <c:v>HDV-P</c:v>
                  </c:pt>
                  <c:pt idx="14">
                    <c:v>HDV-F</c:v>
                  </c:pt>
                </c:lvl>
                <c:lvl>
                  <c:pt idx="0">
                    <c:v>2020</c:v>
                  </c:pt>
                  <c:pt idx="8">
                    <c:v>2050</c:v>
                  </c:pt>
                </c:lvl>
              </c:multiLvlStrCache>
            </c:multiLvlStrRef>
          </c:cat>
          <c:val>
            <c:numRef>
              <c:f>'Shandong vs US'!$AU$68:$BJ$68</c:f>
              <c:numCache>
                <c:formatCode>0_ </c:formatCode>
                <c:ptCount val="16"/>
                <c:pt idx="0">
                  <c:v>188.17356983963612</c:v>
                </c:pt>
                <c:pt idx="1">
                  <c:v>252.10942907331454</c:v>
                </c:pt>
                <c:pt idx="2">
                  <c:v>86.997924467375924</c:v>
                </c:pt>
                <c:pt idx="3">
                  <c:v>142.96319100216732</c:v>
                </c:pt>
                <c:pt idx="4">
                  <c:v>42.149848672092695</c:v>
                </c:pt>
                <c:pt idx="5">
                  <c:v>131.81713022422647</c:v>
                </c:pt>
                <c:pt idx="6">
                  <c:v>423.9942477145737</c:v>
                </c:pt>
                <c:pt idx="7">
                  <c:v>45.410899705026708</c:v>
                </c:pt>
                <c:pt idx="8">
                  <c:v>264.38138987879529</c:v>
                </c:pt>
                <c:pt idx="9">
                  <c:v>468.29329575969592</c:v>
                </c:pt>
                <c:pt idx="10">
                  <c:v>86.997924467375924</c:v>
                </c:pt>
                <c:pt idx="11">
                  <c:v>197.09313794599998</c:v>
                </c:pt>
                <c:pt idx="12">
                  <c:v>42.149848672092624</c:v>
                </c:pt>
                <c:pt idx="13">
                  <c:v>160.29133681811953</c:v>
                </c:pt>
                <c:pt idx="14">
                  <c:v>423.9942477145737</c:v>
                </c:pt>
                <c:pt idx="15">
                  <c:v>54.412748406520443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4DF6-4510-9288-09B038767386}"/>
            </c:ext>
          </c:extLst>
        </c:ser>
        <c:ser>
          <c:idx val="3"/>
          <c:order val="3"/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multiLvlStrRef>
              <c:f>'Shandong vs US'!$AU$63:$BJ$65</c:f>
              <c:multiLvlStrCache>
                <c:ptCount val="16"/>
                <c:lvl>
                  <c:pt idx="0">
                    <c:v>US</c:v>
                  </c:pt>
                  <c:pt idx="1">
                    <c:v>CHN</c:v>
                  </c:pt>
                  <c:pt idx="2">
                    <c:v>US</c:v>
                  </c:pt>
                  <c:pt idx="3">
                    <c:v>CHN</c:v>
                  </c:pt>
                  <c:pt idx="4">
                    <c:v>US</c:v>
                  </c:pt>
                  <c:pt idx="5">
                    <c:v>CHN</c:v>
                  </c:pt>
                  <c:pt idx="6">
                    <c:v>US</c:v>
                  </c:pt>
                  <c:pt idx="7">
                    <c:v>CHN</c:v>
                  </c:pt>
                  <c:pt idx="8">
                    <c:v>US</c:v>
                  </c:pt>
                  <c:pt idx="9">
                    <c:v>CHN</c:v>
                  </c:pt>
                  <c:pt idx="10">
                    <c:v>US</c:v>
                  </c:pt>
                  <c:pt idx="11">
                    <c:v>CHN</c:v>
                  </c:pt>
                  <c:pt idx="12">
                    <c:v>US</c:v>
                  </c:pt>
                  <c:pt idx="13">
                    <c:v>CHN</c:v>
                  </c:pt>
                  <c:pt idx="14">
                    <c:v>US</c:v>
                  </c:pt>
                  <c:pt idx="15">
                    <c:v>CHN</c:v>
                  </c:pt>
                </c:lvl>
                <c:lvl>
                  <c:pt idx="0">
                    <c:v>LDV-P</c:v>
                  </c:pt>
                  <c:pt idx="2">
                    <c:v>LDV-F</c:v>
                  </c:pt>
                  <c:pt idx="4">
                    <c:v>HDV-P</c:v>
                  </c:pt>
                  <c:pt idx="6">
                    <c:v>HDV-F</c:v>
                  </c:pt>
                  <c:pt idx="8">
                    <c:v>LDV-P</c:v>
                  </c:pt>
                  <c:pt idx="10">
                    <c:v>LDV-F</c:v>
                  </c:pt>
                  <c:pt idx="12">
                    <c:v>HDV-P</c:v>
                  </c:pt>
                  <c:pt idx="14">
                    <c:v>HDV-F</c:v>
                  </c:pt>
                </c:lvl>
                <c:lvl>
                  <c:pt idx="0">
                    <c:v>2020</c:v>
                  </c:pt>
                  <c:pt idx="8">
                    <c:v>2050</c:v>
                  </c:pt>
                </c:lvl>
              </c:multiLvlStrCache>
            </c:multiLvlStrRef>
          </c:cat>
          <c:val>
            <c:numRef>
              <c:f>'Shandong vs US'!$AU$69:$BJ$69</c:f>
              <c:numCache>
                <c:formatCode>0_ </c:formatCode>
                <c:ptCount val="16"/>
                <c:pt idx="0">
                  <c:v>197.84154390270925</c:v>
                </c:pt>
                <c:pt idx="1">
                  <c:v>262.23650221804303</c:v>
                </c:pt>
                <c:pt idx="2">
                  <c:v>61.623662913210033</c:v>
                </c:pt>
                <c:pt idx="3">
                  <c:v>148.72935220207174</c:v>
                </c:pt>
                <c:pt idx="4">
                  <c:v>42.159515776554294</c:v>
                </c:pt>
                <c:pt idx="5">
                  <c:v>139.14824472400065</c:v>
                </c:pt>
                <c:pt idx="6">
                  <c:v>43.199864510038942</c:v>
                </c:pt>
                <c:pt idx="7">
                  <c:v>49.030639162694918</c:v>
                </c:pt>
                <c:pt idx="8">
                  <c:v>260.91951205610218</c:v>
                </c:pt>
                <c:pt idx="9">
                  <c:v>493.14908499719218</c:v>
                </c:pt>
                <c:pt idx="10">
                  <c:v>61.623662913210033</c:v>
                </c:pt>
                <c:pt idx="11">
                  <c:v>207.55432870252199</c:v>
                </c:pt>
                <c:pt idx="12">
                  <c:v>42.159515776554223</c:v>
                </c:pt>
                <c:pt idx="13">
                  <c:v>178.17691619182222</c:v>
                </c:pt>
                <c:pt idx="14">
                  <c:v>43.199864510038942</c:v>
                </c:pt>
                <c:pt idx="15">
                  <c:v>69.455558137243187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4DF6-4510-9288-09B038767386}"/>
            </c:ext>
          </c:extLst>
        </c:ser>
        <c:ser>
          <c:idx val="4"/>
          <c:order val="4"/>
          <c:spPr>
            <a:solidFill>
              <a:schemeClr val="accent5"/>
            </a:solidFill>
            <a:ln>
              <a:noFill/>
            </a:ln>
            <a:effectLst/>
          </c:spPr>
          <c:invertIfNegative val="0"/>
          <c:cat>
            <c:multiLvlStrRef>
              <c:f>'Shandong vs US'!$AU$63:$BJ$65</c:f>
              <c:multiLvlStrCache>
                <c:ptCount val="16"/>
                <c:lvl>
                  <c:pt idx="0">
                    <c:v>US</c:v>
                  </c:pt>
                  <c:pt idx="1">
                    <c:v>CHN</c:v>
                  </c:pt>
                  <c:pt idx="2">
                    <c:v>US</c:v>
                  </c:pt>
                  <c:pt idx="3">
                    <c:v>CHN</c:v>
                  </c:pt>
                  <c:pt idx="4">
                    <c:v>US</c:v>
                  </c:pt>
                  <c:pt idx="5">
                    <c:v>CHN</c:v>
                  </c:pt>
                  <c:pt idx="6">
                    <c:v>US</c:v>
                  </c:pt>
                  <c:pt idx="7">
                    <c:v>CHN</c:v>
                  </c:pt>
                  <c:pt idx="8">
                    <c:v>US</c:v>
                  </c:pt>
                  <c:pt idx="9">
                    <c:v>CHN</c:v>
                  </c:pt>
                  <c:pt idx="10">
                    <c:v>US</c:v>
                  </c:pt>
                  <c:pt idx="11">
                    <c:v>CHN</c:v>
                  </c:pt>
                  <c:pt idx="12">
                    <c:v>US</c:v>
                  </c:pt>
                  <c:pt idx="13">
                    <c:v>CHN</c:v>
                  </c:pt>
                  <c:pt idx="14">
                    <c:v>US</c:v>
                  </c:pt>
                  <c:pt idx="15">
                    <c:v>CHN</c:v>
                  </c:pt>
                </c:lvl>
                <c:lvl>
                  <c:pt idx="0">
                    <c:v>LDV-P</c:v>
                  </c:pt>
                  <c:pt idx="2">
                    <c:v>LDV-F</c:v>
                  </c:pt>
                  <c:pt idx="4">
                    <c:v>HDV-P</c:v>
                  </c:pt>
                  <c:pt idx="6">
                    <c:v>HDV-F</c:v>
                  </c:pt>
                  <c:pt idx="8">
                    <c:v>LDV-P</c:v>
                  </c:pt>
                  <c:pt idx="10">
                    <c:v>LDV-F</c:v>
                  </c:pt>
                  <c:pt idx="12">
                    <c:v>HDV-P</c:v>
                  </c:pt>
                  <c:pt idx="14">
                    <c:v>HDV-F</c:v>
                  </c:pt>
                </c:lvl>
                <c:lvl>
                  <c:pt idx="0">
                    <c:v>2020</c:v>
                  </c:pt>
                  <c:pt idx="8">
                    <c:v>2050</c:v>
                  </c:pt>
                </c:lvl>
              </c:multiLvlStrCache>
            </c:multiLvlStrRef>
          </c:cat>
          <c:val>
            <c:numRef>
              <c:f>'Shandong vs US'!$AU$70:$BJ$70</c:f>
              <c:numCache>
                <c:formatCode>0_ </c:formatCode>
                <c:ptCount val="16"/>
                <c:pt idx="0">
                  <c:v>308.45062922313883</c:v>
                </c:pt>
                <c:pt idx="1">
                  <c:v>317.486980176065</c:v>
                </c:pt>
                <c:pt idx="2">
                  <c:v>192.91015923530475</c:v>
                </c:pt>
                <c:pt idx="3">
                  <c:v>208.13035367097595</c:v>
                </c:pt>
                <c:pt idx="4">
                  <c:v>93.484976239729605</c:v>
                </c:pt>
                <c:pt idx="5">
                  <c:v>177.25016025347657</c:v>
                </c:pt>
                <c:pt idx="6">
                  <c:v>67.920330517955776</c:v>
                </c:pt>
                <c:pt idx="7">
                  <c:v>76.817997750381807</c:v>
                </c:pt>
                <c:pt idx="8">
                  <c:v>437.93515410504051</c:v>
                </c:pt>
                <c:pt idx="9">
                  <c:v>492.94031132599571</c:v>
                </c:pt>
                <c:pt idx="10">
                  <c:v>192.91015923530475</c:v>
                </c:pt>
                <c:pt idx="11">
                  <c:v>273.85572851444203</c:v>
                </c:pt>
                <c:pt idx="12">
                  <c:v>93.484976239729448</c:v>
                </c:pt>
                <c:pt idx="13">
                  <c:v>177.25016025347657</c:v>
                </c:pt>
                <c:pt idx="14">
                  <c:v>67.920330517955776</c:v>
                </c:pt>
                <c:pt idx="15">
                  <c:v>101.09316728964225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4-4DF6-4510-9288-09B038767386}"/>
            </c:ext>
          </c:extLst>
        </c:ser>
        <c:ser>
          <c:idx val="5"/>
          <c:order val="5"/>
          <c:spPr>
            <a:solidFill>
              <a:schemeClr val="accent6"/>
            </a:solidFill>
            <a:ln>
              <a:noFill/>
            </a:ln>
            <a:effectLst/>
          </c:spPr>
          <c:invertIfNegative val="0"/>
          <c:cat>
            <c:multiLvlStrRef>
              <c:f>'Shandong vs US'!$AU$63:$BJ$65</c:f>
              <c:multiLvlStrCache>
                <c:ptCount val="16"/>
                <c:lvl>
                  <c:pt idx="0">
                    <c:v>US</c:v>
                  </c:pt>
                  <c:pt idx="1">
                    <c:v>CHN</c:v>
                  </c:pt>
                  <c:pt idx="2">
                    <c:v>US</c:v>
                  </c:pt>
                  <c:pt idx="3">
                    <c:v>CHN</c:v>
                  </c:pt>
                  <c:pt idx="4">
                    <c:v>US</c:v>
                  </c:pt>
                  <c:pt idx="5">
                    <c:v>CHN</c:v>
                  </c:pt>
                  <c:pt idx="6">
                    <c:v>US</c:v>
                  </c:pt>
                  <c:pt idx="7">
                    <c:v>CHN</c:v>
                  </c:pt>
                  <c:pt idx="8">
                    <c:v>US</c:v>
                  </c:pt>
                  <c:pt idx="9">
                    <c:v>CHN</c:v>
                  </c:pt>
                  <c:pt idx="10">
                    <c:v>US</c:v>
                  </c:pt>
                  <c:pt idx="11">
                    <c:v>CHN</c:v>
                  </c:pt>
                  <c:pt idx="12">
                    <c:v>US</c:v>
                  </c:pt>
                  <c:pt idx="13">
                    <c:v>CHN</c:v>
                  </c:pt>
                  <c:pt idx="14">
                    <c:v>US</c:v>
                  </c:pt>
                  <c:pt idx="15">
                    <c:v>CHN</c:v>
                  </c:pt>
                </c:lvl>
                <c:lvl>
                  <c:pt idx="0">
                    <c:v>LDV-P</c:v>
                  </c:pt>
                  <c:pt idx="2">
                    <c:v>LDV-F</c:v>
                  </c:pt>
                  <c:pt idx="4">
                    <c:v>HDV-P</c:v>
                  </c:pt>
                  <c:pt idx="6">
                    <c:v>HDV-F</c:v>
                  </c:pt>
                  <c:pt idx="8">
                    <c:v>LDV-P</c:v>
                  </c:pt>
                  <c:pt idx="10">
                    <c:v>LDV-F</c:v>
                  </c:pt>
                  <c:pt idx="12">
                    <c:v>HDV-P</c:v>
                  </c:pt>
                  <c:pt idx="14">
                    <c:v>HDV-F</c:v>
                  </c:pt>
                </c:lvl>
                <c:lvl>
                  <c:pt idx="0">
                    <c:v>2020</c:v>
                  </c:pt>
                  <c:pt idx="8">
                    <c:v>2050</c:v>
                  </c:pt>
                </c:lvl>
              </c:multiLvlStrCache>
            </c:multiLvlStrRef>
          </c:cat>
          <c:val>
            <c:numRef>
              <c:f>'Shandong vs US'!$AU$71:$BJ$71</c:f>
              <c:numCache>
                <c:formatCode>0_ </c:formatCode>
                <c:ptCount val="16"/>
                <c:pt idx="0">
                  <c:v>170.64372490140056</c:v>
                </c:pt>
                <c:pt idx="1">
                  <c:v>203.5648718841085</c:v>
                </c:pt>
                <c:pt idx="2">
                  <c:v>33.498679636078542</c:v>
                </c:pt>
                <c:pt idx="3">
                  <c:v>63.614022463783897</c:v>
                </c:pt>
                <c:pt idx="4">
                  <c:v>42.159515776554287</c:v>
                </c:pt>
                <c:pt idx="5">
                  <c:v>80.260211411468461</c:v>
                </c:pt>
                <c:pt idx="6">
                  <c:v>183.16197766917884</c:v>
                </c:pt>
                <c:pt idx="7">
                  <c:v>44.273495487615179</c:v>
                </c:pt>
                <c:pt idx="8">
                  <c:v>233.83974111528232</c:v>
                </c:pt>
                <c:pt idx="9">
                  <c:v>203.56487188410853</c:v>
                </c:pt>
                <c:pt idx="10">
                  <c:v>33.498679636078542</c:v>
                </c:pt>
                <c:pt idx="11">
                  <c:v>63.614022463783897</c:v>
                </c:pt>
                <c:pt idx="12">
                  <c:v>42.159515776554215</c:v>
                </c:pt>
                <c:pt idx="13">
                  <c:v>80.260211411468461</c:v>
                </c:pt>
                <c:pt idx="14">
                  <c:v>183.16197766917884</c:v>
                </c:pt>
                <c:pt idx="15">
                  <c:v>44.273495487615179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5-4DF6-4510-9288-09B038767386}"/>
            </c:ext>
          </c:extLst>
        </c:ser>
        <c:ser>
          <c:idx val="6"/>
          <c:order val="6"/>
          <c:spPr>
            <a:solidFill>
              <a:schemeClr val="accent1">
                <a:lumMod val="60000"/>
              </a:schemeClr>
            </a:solidFill>
            <a:ln>
              <a:noFill/>
            </a:ln>
            <a:effectLst/>
          </c:spPr>
          <c:invertIfNegative val="0"/>
          <c:cat>
            <c:multiLvlStrRef>
              <c:f>'Shandong vs US'!$AU$63:$BJ$65</c:f>
              <c:multiLvlStrCache>
                <c:ptCount val="16"/>
                <c:lvl>
                  <c:pt idx="0">
                    <c:v>US</c:v>
                  </c:pt>
                  <c:pt idx="1">
                    <c:v>CHN</c:v>
                  </c:pt>
                  <c:pt idx="2">
                    <c:v>US</c:v>
                  </c:pt>
                  <c:pt idx="3">
                    <c:v>CHN</c:v>
                  </c:pt>
                  <c:pt idx="4">
                    <c:v>US</c:v>
                  </c:pt>
                  <c:pt idx="5">
                    <c:v>CHN</c:v>
                  </c:pt>
                  <c:pt idx="6">
                    <c:v>US</c:v>
                  </c:pt>
                  <c:pt idx="7">
                    <c:v>CHN</c:v>
                  </c:pt>
                  <c:pt idx="8">
                    <c:v>US</c:v>
                  </c:pt>
                  <c:pt idx="9">
                    <c:v>CHN</c:v>
                  </c:pt>
                  <c:pt idx="10">
                    <c:v>US</c:v>
                  </c:pt>
                  <c:pt idx="11">
                    <c:v>CHN</c:v>
                  </c:pt>
                  <c:pt idx="12">
                    <c:v>US</c:v>
                  </c:pt>
                  <c:pt idx="13">
                    <c:v>CHN</c:v>
                  </c:pt>
                  <c:pt idx="14">
                    <c:v>US</c:v>
                  </c:pt>
                  <c:pt idx="15">
                    <c:v>CHN</c:v>
                  </c:pt>
                </c:lvl>
                <c:lvl>
                  <c:pt idx="0">
                    <c:v>LDV-P</c:v>
                  </c:pt>
                  <c:pt idx="2">
                    <c:v>LDV-F</c:v>
                  </c:pt>
                  <c:pt idx="4">
                    <c:v>HDV-P</c:v>
                  </c:pt>
                  <c:pt idx="6">
                    <c:v>HDV-F</c:v>
                  </c:pt>
                  <c:pt idx="8">
                    <c:v>LDV-P</c:v>
                  </c:pt>
                  <c:pt idx="10">
                    <c:v>LDV-F</c:v>
                  </c:pt>
                  <c:pt idx="12">
                    <c:v>HDV-P</c:v>
                  </c:pt>
                  <c:pt idx="14">
                    <c:v>HDV-F</c:v>
                  </c:pt>
                </c:lvl>
                <c:lvl>
                  <c:pt idx="0">
                    <c:v>2020</c:v>
                  </c:pt>
                  <c:pt idx="8">
                    <c:v>2050</c:v>
                  </c:pt>
                </c:lvl>
              </c:multiLvlStrCache>
            </c:multiLvlStrRef>
          </c:cat>
          <c:val>
            <c:numRef>
              <c:f>'Shandong vs US'!$AU$72:$BJ$72</c:f>
              <c:numCache>
                <c:formatCode>0_ </c:formatCode>
                <c:ptCount val="16"/>
                <c:pt idx="0">
                  <c:v>351.69103457298922</c:v>
                </c:pt>
                <c:pt idx="1">
                  <c:v>345.62573571150637</c:v>
                </c:pt>
                <c:pt idx="2">
                  <c:v>1727.9945804015574</c:v>
                </c:pt>
                <c:pt idx="3">
                  <c:v>165.90035314152311</c:v>
                </c:pt>
                <c:pt idx="4">
                  <c:v>126.47854732966285</c:v>
                </c:pt>
                <c:pt idx="5">
                  <c:v>130.82018811139864</c:v>
                </c:pt>
                <c:pt idx="6">
                  <c:v>172.53381978467681</c:v>
                </c:pt>
                <c:pt idx="7">
                  <c:v>35.17976238492119</c:v>
                </c:pt>
                <c:pt idx="8">
                  <c:v>351.69103457298922</c:v>
                </c:pt>
                <c:pt idx="9">
                  <c:v>518.43860356725975</c:v>
                </c:pt>
                <c:pt idx="10">
                  <c:v>1727.9945804015574</c:v>
                </c:pt>
                <c:pt idx="11">
                  <c:v>165.90035314152311</c:v>
                </c:pt>
                <c:pt idx="12">
                  <c:v>126.47854732966263</c:v>
                </c:pt>
                <c:pt idx="13">
                  <c:v>130.82018811139864</c:v>
                </c:pt>
                <c:pt idx="14">
                  <c:v>172.53381978467681</c:v>
                </c:pt>
                <c:pt idx="15">
                  <c:v>42.215714861905433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6-4DF6-4510-9288-09B038767386}"/>
            </c:ext>
          </c:extLst>
        </c:ser>
        <c:ser>
          <c:idx val="7"/>
          <c:order val="7"/>
          <c:spPr>
            <a:solidFill>
              <a:schemeClr val="accent2">
                <a:lumMod val="60000"/>
              </a:schemeClr>
            </a:solidFill>
            <a:ln>
              <a:noFill/>
            </a:ln>
            <a:effectLst/>
          </c:spPr>
          <c:invertIfNegative val="0"/>
          <c:cat>
            <c:multiLvlStrRef>
              <c:f>'Shandong vs US'!$AU$63:$BJ$65</c:f>
              <c:multiLvlStrCache>
                <c:ptCount val="16"/>
                <c:lvl>
                  <c:pt idx="0">
                    <c:v>US</c:v>
                  </c:pt>
                  <c:pt idx="1">
                    <c:v>CHN</c:v>
                  </c:pt>
                  <c:pt idx="2">
                    <c:v>US</c:v>
                  </c:pt>
                  <c:pt idx="3">
                    <c:v>CHN</c:v>
                  </c:pt>
                  <c:pt idx="4">
                    <c:v>US</c:v>
                  </c:pt>
                  <c:pt idx="5">
                    <c:v>CHN</c:v>
                  </c:pt>
                  <c:pt idx="6">
                    <c:v>US</c:v>
                  </c:pt>
                  <c:pt idx="7">
                    <c:v>CHN</c:v>
                  </c:pt>
                  <c:pt idx="8">
                    <c:v>US</c:v>
                  </c:pt>
                  <c:pt idx="9">
                    <c:v>CHN</c:v>
                  </c:pt>
                  <c:pt idx="10">
                    <c:v>US</c:v>
                  </c:pt>
                  <c:pt idx="11">
                    <c:v>CHN</c:v>
                  </c:pt>
                  <c:pt idx="12">
                    <c:v>US</c:v>
                  </c:pt>
                  <c:pt idx="13">
                    <c:v>CHN</c:v>
                  </c:pt>
                  <c:pt idx="14">
                    <c:v>US</c:v>
                  </c:pt>
                  <c:pt idx="15">
                    <c:v>CHN</c:v>
                  </c:pt>
                </c:lvl>
                <c:lvl>
                  <c:pt idx="0">
                    <c:v>LDV-P</c:v>
                  </c:pt>
                  <c:pt idx="2">
                    <c:v>LDV-F</c:v>
                  </c:pt>
                  <c:pt idx="4">
                    <c:v>HDV-P</c:v>
                  </c:pt>
                  <c:pt idx="6">
                    <c:v>HDV-F</c:v>
                  </c:pt>
                  <c:pt idx="8">
                    <c:v>LDV-P</c:v>
                  </c:pt>
                  <c:pt idx="10">
                    <c:v>LDV-F</c:v>
                  </c:pt>
                  <c:pt idx="12">
                    <c:v>HDV-P</c:v>
                  </c:pt>
                  <c:pt idx="14">
                    <c:v>HDV-F</c:v>
                  </c:pt>
                </c:lvl>
                <c:lvl>
                  <c:pt idx="0">
                    <c:v>2020</c:v>
                  </c:pt>
                  <c:pt idx="8">
                    <c:v>2050</c:v>
                  </c:pt>
                </c:lvl>
              </c:multiLvlStrCache>
            </c:multiLvlStrRef>
          </c:cat>
          <c:val>
            <c:numRef>
              <c:f>'Shandong vs US'!$AU$73:$BJ$73</c:f>
              <c:numCache>
                <c:formatCode>General</c:formatCode>
                <c:ptCount val="16"/>
              </c:numCache>
            </c:numRef>
          </c:val>
          <c:extLst xmlns:c15="http://schemas.microsoft.com/office/drawing/2012/chart">
            <c:ext xmlns:c16="http://schemas.microsoft.com/office/drawing/2014/chart" uri="{C3380CC4-5D6E-409C-BE32-E72D297353CC}">
              <c16:uniqueId val="{00000007-4DF6-4510-9288-09B038767386}"/>
            </c:ext>
          </c:extLst>
        </c:ser>
        <c:ser>
          <c:idx val="8"/>
          <c:order val="8"/>
          <c:spPr>
            <a:solidFill>
              <a:schemeClr val="accent3">
                <a:lumMod val="60000"/>
              </a:schemeClr>
            </a:solidFill>
            <a:ln>
              <a:noFill/>
            </a:ln>
            <a:effectLst/>
          </c:spPr>
          <c:invertIfNegative val="0"/>
          <c:cat>
            <c:multiLvlStrRef>
              <c:f>'Shandong vs US'!$AU$63:$BJ$65</c:f>
              <c:multiLvlStrCache>
                <c:ptCount val="16"/>
                <c:lvl>
                  <c:pt idx="0">
                    <c:v>US</c:v>
                  </c:pt>
                  <c:pt idx="1">
                    <c:v>CHN</c:v>
                  </c:pt>
                  <c:pt idx="2">
                    <c:v>US</c:v>
                  </c:pt>
                  <c:pt idx="3">
                    <c:v>CHN</c:v>
                  </c:pt>
                  <c:pt idx="4">
                    <c:v>US</c:v>
                  </c:pt>
                  <c:pt idx="5">
                    <c:v>CHN</c:v>
                  </c:pt>
                  <c:pt idx="6">
                    <c:v>US</c:v>
                  </c:pt>
                  <c:pt idx="7">
                    <c:v>CHN</c:v>
                  </c:pt>
                  <c:pt idx="8">
                    <c:v>US</c:v>
                  </c:pt>
                  <c:pt idx="9">
                    <c:v>CHN</c:v>
                  </c:pt>
                  <c:pt idx="10">
                    <c:v>US</c:v>
                  </c:pt>
                  <c:pt idx="11">
                    <c:v>CHN</c:v>
                  </c:pt>
                  <c:pt idx="12">
                    <c:v>US</c:v>
                  </c:pt>
                  <c:pt idx="13">
                    <c:v>CHN</c:v>
                  </c:pt>
                  <c:pt idx="14">
                    <c:v>US</c:v>
                  </c:pt>
                  <c:pt idx="15">
                    <c:v>CHN</c:v>
                  </c:pt>
                </c:lvl>
                <c:lvl>
                  <c:pt idx="0">
                    <c:v>LDV-P</c:v>
                  </c:pt>
                  <c:pt idx="2">
                    <c:v>LDV-F</c:v>
                  </c:pt>
                  <c:pt idx="4">
                    <c:v>HDV-P</c:v>
                  </c:pt>
                  <c:pt idx="6">
                    <c:v>HDV-F</c:v>
                  </c:pt>
                  <c:pt idx="8">
                    <c:v>LDV-P</c:v>
                  </c:pt>
                  <c:pt idx="10">
                    <c:v>LDV-F</c:v>
                  </c:pt>
                  <c:pt idx="12">
                    <c:v>HDV-P</c:v>
                  </c:pt>
                  <c:pt idx="14">
                    <c:v>HDV-F</c:v>
                  </c:pt>
                </c:lvl>
                <c:lvl>
                  <c:pt idx="0">
                    <c:v>2020</c:v>
                  </c:pt>
                  <c:pt idx="8">
                    <c:v>2050</c:v>
                  </c:pt>
                </c:lvl>
              </c:multiLvlStrCache>
            </c:multiLvlStrRef>
          </c:cat>
          <c:val>
            <c:numRef>
              <c:f>'Shandong vs US'!$AU$74:$BJ$74</c:f>
              <c:numCache>
                <c:formatCode>General</c:formatCode>
                <c:ptCount val="16"/>
              </c:numCache>
            </c:numRef>
          </c:val>
          <c:extLst xmlns:c15="http://schemas.microsoft.com/office/drawing/2012/chart">
            <c:ext xmlns:c16="http://schemas.microsoft.com/office/drawing/2014/chart" uri="{C3380CC4-5D6E-409C-BE32-E72D297353CC}">
              <c16:uniqueId val="{00000008-4DF6-4510-9288-09B03876738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1009701503"/>
        <c:axId val="1009704415"/>
        <c:extLst/>
      </c:barChart>
      <c:catAx>
        <c:axId val="1009701503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1009704415"/>
        <c:crosses val="autoZero"/>
        <c:auto val="1"/>
        <c:lblAlgn val="ctr"/>
        <c:lblOffset val="100"/>
        <c:noMultiLvlLbl val="0"/>
      </c:catAx>
      <c:valAx>
        <c:axId val="1009704415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altLang="zh-CN"/>
                  <a:t>Miles per million BTU</a:t>
                </a:r>
              </a:p>
            </c:rich>
          </c:tx>
          <c:layout>
            <c:manualLayout>
              <c:xMode val="edge"/>
              <c:yMode val="edge"/>
              <c:x val="3.0721966205837174E-3"/>
              <c:y val="4.6341457317835226E-2"/>
            </c:manualLayout>
          </c:layout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zh-CN"/>
            </a:p>
          </c:txPr>
        </c:title>
        <c:numFmt formatCode="0_ 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1009701503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zh-CN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zh-CN"/>
    </a:p>
  </c:txPr>
  <c:printSettings>
    <c:headerFooter/>
    <c:pageMargins b="0.75" l="0.7" r="0.7" t="0.75" header="0.3" footer="0.3"/>
    <c:pageSetup/>
  </c:printSettings>
</c:chartSpace>
</file>

<file path=xl/charts/chart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lang="en-US" altLang="zh-CN" sz="1200" b="0" i="0" u="none" strike="noStrike" kern="1200" spc="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r>
              <a:rPr lang="en-US" altLang="zh-CN"/>
              <a:t>US EPS</a:t>
            </a:r>
            <a:r>
              <a:rPr lang="en-US" altLang="zh-CN" baseline="0"/>
              <a:t> vs Shandong EPS New Vehicle Fuel Economy</a:t>
            </a:r>
            <a:endParaRPr lang="zh-CN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lang="en-US" altLang="zh-CN" sz="1200" b="0" i="0" u="none" strike="noStrike" kern="1200" spc="0" baseline="0">
              <a:solidFill>
                <a:schemeClr val="tx1"/>
              </a:solidFill>
              <a:latin typeface="+mn-lt"/>
              <a:ea typeface="+mn-ea"/>
              <a:cs typeface="+mn-cs"/>
            </a:defRPr>
          </a:pPr>
          <a:endParaRPr lang="zh-CN"/>
        </a:p>
      </c:txPr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'Shandong vs US'!$B$112</c:f>
              <c:strCache>
                <c:ptCount val="1"/>
                <c:pt idx="0">
                  <c:v>battery electric vehicle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multiLvlStrRef>
              <c:f>'Shandong vs US'!$C$109:$R$111</c:f>
              <c:multiLvlStrCache>
                <c:ptCount val="16"/>
                <c:lvl>
                  <c:pt idx="0">
                    <c:v>US</c:v>
                  </c:pt>
                  <c:pt idx="1">
                    <c:v>CHN</c:v>
                  </c:pt>
                  <c:pt idx="2">
                    <c:v>US</c:v>
                  </c:pt>
                  <c:pt idx="3">
                    <c:v>CHN</c:v>
                  </c:pt>
                  <c:pt idx="4">
                    <c:v>US</c:v>
                  </c:pt>
                  <c:pt idx="5">
                    <c:v>CHN</c:v>
                  </c:pt>
                  <c:pt idx="6">
                    <c:v>US</c:v>
                  </c:pt>
                  <c:pt idx="7">
                    <c:v>CHN</c:v>
                  </c:pt>
                  <c:pt idx="8">
                    <c:v>US</c:v>
                  </c:pt>
                  <c:pt idx="9">
                    <c:v>CHN</c:v>
                  </c:pt>
                  <c:pt idx="10">
                    <c:v>US</c:v>
                  </c:pt>
                  <c:pt idx="11">
                    <c:v>CHN</c:v>
                  </c:pt>
                  <c:pt idx="12">
                    <c:v>US</c:v>
                  </c:pt>
                  <c:pt idx="13">
                    <c:v>CHN</c:v>
                  </c:pt>
                  <c:pt idx="14">
                    <c:v>US</c:v>
                  </c:pt>
                  <c:pt idx="15">
                    <c:v>CHN</c:v>
                  </c:pt>
                </c:lvl>
                <c:lvl>
                  <c:pt idx="0">
                    <c:v>LDV-P</c:v>
                  </c:pt>
                  <c:pt idx="2">
                    <c:v>LDV-F</c:v>
                  </c:pt>
                  <c:pt idx="4">
                    <c:v>HDV-P</c:v>
                  </c:pt>
                  <c:pt idx="6">
                    <c:v>HDV-F</c:v>
                  </c:pt>
                  <c:pt idx="8">
                    <c:v>LDV-P</c:v>
                  </c:pt>
                  <c:pt idx="10">
                    <c:v>LDV-F</c:v>
                  </c:pt>
                  <c:pt idx="12">
                    <c:v>HDV-P</c:v>
                  </c:pt>
                  <c:pt idx="14">
                    <c:v>HDV-F</c:v>
                  </c:pt>
                </c:lvl>
                <c:lvl>
                  <c:pt idx="0">
                    <c:v>2020</c:v>
                  </c:pt>
                  <c:pt idx="8">
                    <c:v>2050</c:v>
                  </c:pt>
                </c:lvl>
              </c:multiLvlStrCache>
            </c:multiLvlStrRef>
          </c:cat>
          <c:val>
            <c:numRef>
              <c:f>'Shandong vs US'!$C$112:$R$112</c:f>
              <c:numCache>
                <c:formatCode>0_ </c:formatCode>
                <c:ptCount val="16"/>
                <c:pt idx="0">
                  <c:v>47.403645874199043</c:v>
                </c:pt>
                <c:pt idx="1">
                  <c:v>82.916717035104298</c:v>
                </c:pt>
                <c:pt idx="2">
                  <c:v>6.8011177180507918</c:v>
                </c:pt>
                <c:pt idx="3">
                  <c:v>33.166686814041718</c:v>
                </c:pt>
                <c:pt idx="4">
                  <c:v>9.0839121685730255</c:v>
                </c:pt>
                <c:pt idx="5">
                  <c:v>14.21170443644311</c:v>
                </c:pt>
                <c:pt idx="6">
                  <c:v>3.8045098693844306</c:v>
                </c:pt>
                <c:pt idx="7">
                  <c:v>7.7905267104411191</c:v>
                </c:pt>
                <c:pt idx="8">
                  <c:v>45.239718829612322</c:v>
                </c:pt>
                <c:pt idx="9">
                  <c:v>99.500060442125132</c:v>
                </c:pt>
                <c:pt idx="10">
                  <c:v>10.178266563979026</c:v>
                </c:pt>
                <c:pt idx="11">
                  <c:v>42.214705321224066</c:v>
                </c:pt>
                <c:pt idx="12">
                  <c:v>14.846074067485434</c:v>
                </c:pt>
                <c:pt idx="13">
                  <c:v>18.087623828200321</c:v>
                </c:pt>
                <c:pt idx="14">
                  <c:v>6.217809492562858</c:v>
                </c:pt>
                <c:pt idx="15">
                  <c:v>9.9154931697409943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B148-4007-BEF1-34AD6EE87915}"/>
            </c:ext>
          </c:extLst>
        </c:ser>
        <c:ser>
          <c:idx val="1"/>
          <c:order val="1"/>
          <c:tx>
            <c:strRef>
              <c:f>'Shandong vs US'!$B$113</c:f>
              <c:strCache>
                <c:ptCount val="1"/>
                <c:pt idx="0">
                  <c:v>natural gas vehicle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multiLvlStrRef>
              <c:f>'Shandong vs US'!$C$109:$R$111</c:f>
              <c:multiLvlStrCache>
                <c:ptCount val="16"/>
                <c:lvl>
                  <c:pt idx="0">
                    <c:v>US</c:v>
                  </c:pt>
                  <c:pt idx="1">
                    <c:v>CHN</c:v>
                  </c:pt>
                  <c:pt idx="2">
                    <c:v>US</c:v>
                  </c:pt>
                  <c:pt idx="3">
                    <c:v>CHN</c:v>
                  </c:pt>
                  <c:pt idx="4">
                    <c:v>US</c:v>
                  </c:pt>
                  <c:pt idx="5">
                    <c:v>CHN</c:v>
                  </c:pt>
                  <c:pt idx="6">
                    <c:v>US</c:v>
                  </c:pt>
                  <c:pt idx="7">
                    <c:v>CHN</c:v>
                  </c:pt>
                  <c:pt idx="8">
                    <c:v>US</c:v>
                  </c:pt>
                  <c:pt idx="9">
                    <c:v>CHN</c:v>
                  </c:pt>
                  <c:pt idx="10">
                    <c:v>US</c:v>
                  </c:pt>
                  <c:pt idx="11">
                    <c:v>CHN</c:v>
                  </c:pt>
                  <c:pt idx="12">
                    <c:v>US</c:v>
                  </c:pt>
                  <c:pt idx="13">
                    <c:v>CHN</c:v>
                  </c:pt>
                  <c:pt idx="14">
                    <c:v>US</c:v>
                  </c:pt>
                  <c:pt idx="15">
                    <c:v>CHN</c:v>
                  </c:pt>
                </c:lvl>
                <c:lvl>
                  <c:pt idx="0">
                    <c:v>LDV-P</c:v>
                  </c:pt>
                  <c:pt idx="2">
                    <c:v>LDV-F</c:v>
                  </c:pt>
                  <c:pt idx="4">
                    <c:v>HDV-P</c:v>
                  </c:pt>
                  <c:pt idx="6">
                    <c:v>HDV-F</c:v>
                  </c:pt>
                  <c:pt idx="8">
                    <c:v>LDV-P</c:v>
                  </c:pt>
                  <c:pt idx="10">
                    <c:v>LDV-F</c:v>
                  </c:pt>
                  <c:pt idx="12">
                    <c:v>HDV-P</c:v>
                  </c:pt>
                  <c:pt idx="14">
                    <c:v>HDV-F</c:v>
                  </c:pt>
                </c:lvl>
                <c:lvl>
                  <c:pt idx="0">
                    <c:v>2020</c:v>
                  </c:pt>
                  <c:pt idx="8">
                    <c:v>2050</c:v>
                  </c:pt>
                </c:lvl>
              </c:multiLvlStrCache>
            </c:multiLvlStrRef>
          </c:cat>
          <c:val>
            <c:numRef>
              <c:f>'Shandong vs US'!$C$113:$R$113</c:f>
              <c:numCache>
                <c:formatCode>0_ </c:formatCode>
                <c:ptCount val="16"/>
                <c:pt idx="0">
                  <c:v>13.850156045861393</c:v>
                </c:pt>
                <c:pt idx="1">
                  <c:v>26.591329185389188</c:v>
                </c:pt>
                <c:pt idx="2">
                  <c:v>3.8522854689953929</c:v>
                </c:pt>
                <c:pt idx="3">
                  <c:v>7.9364890184084675</c:v>
                </c:pt>
                <c:pt idx="4">
                  <c:v>2.4222274434233664</c:v>
                </c:pt>
                <c:pt idx="5">
                  <c:v>4.5509805166690738</c:v>
                </c:pt>
                <c:pt idx="6">
                  <c:v>1.899179655484585</c:v>
                </c:pt>
                <c:pt idx="7">
                  <c:v>4.3464819862895814</c:v>
                </c:pt>
                <c:pt idx="8">
                  <c:v>14.968802120489984</c:v>
                </c:pt>
                <c:pt idx="9">
                  <c:v>26.591329185389188</c:v>
                </c:pt>
                <c:pt idx="10">
                  <c:v>3.5542202729306016</c:v>
                </c:pt>
                <c:pt idx="11">
                  <c:v>7.9364890184084675</c:v>
                </c:pt>
                <c:pt idx="12">
                  <c:v>3.0432804148163299</c:v>
                </c:pt>
                <c:pt idx="13">
                  <c:v>4.5509805166690738</c:v>
                </c:pt>
                <c:pt idx="14">
                  <c:v>2.3861245010027967</c:v>
                </c:pt>
                <c:pt idx="15">
                  <c:v>4.3467200528032421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B148-4007-BEF1-34AD6EE87915}"/>
            </c:ext>
          </c:extLst>
        </c:ser>
        <c:ser>
          <c:idx val="2"/>
          <c:order val="2"/>
          <c:tx>
            <c:strRef>
              <c:f>'Shandong vs US'!$B$114</c:f>
              <c:strCache>
                <c:ptCount val="1"/>
                <c:pt idx="0">
                  <c:v>gasoline vehicle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multiLvlStrRef>
              <c:f>'Shandong vs US'!$C$109:$R$111</c:f>
              <c:multiLvlStrCache>
                <c:ptCount val="16"/>
                <c:lvl>
                  <c:pt idx="0">
                    <c:v>US</c:v>
                  </c:pt>
                  <c:pt idx="1">
                    <c:v>CHN</c:v>
                  </c:pt>
                  <c:pt idx="2">
                    <c:v>US</c:v>
                  </c:pt>
                  <c:pt idx="3">
                    <c:v>CHN</c:v>
                  </c:pt>
                  <c:pt idx="4">
                    <c:v>US</c:v>
                  </c:pt>
                  <c:pt idx="5">
                    <c:v>CHN</c:v>
                  </c:pt>
                  <c:pt idx="6">
                    <c:v>US</c:v>
                  </c:pt>
                  <c:pt idx="7">
                    <c:v>CHN</c:v>
                  </c:pt>
                  <c:pt idx="8">
                    <c:v>US</c:v>
                  </c:pt>
                  <c:pt idx="9">
                    <c:v>CHN</c:v>
                  </c:pt>
                  <c:pt idx="10">
                    <c:v>US</c:v>
                  </c:pt>
                  <c:pt idx="11">
                    <c:v>CHN</c:v>
                  </c:pt>
                  <c:pt idx="12">
                    <c:v>US</c:v>
                  </c:pt>
                  <c:pt idx="13">
                    <c:v>CHN</c:v>
                  </c:pt>
                  <c:pt idx="14">
                    <c:v>US</c:v>
                  </c:pt>
                  <c:pt idx="15">
                    <c:v>CHN</c:v>
                  </c:pt>
                </c:lvl>
                <c:lvl>
                  <c:pt idx="0">
                    <c:v>LDV-P</c:v>
                  </c:pt>
                  <c:pt idx="2">
                    <c:v>LDV-F</c:v>
                  </c:pt>
                  <c:pt idx="4">
                    <c:v>HDV-P</c:v>
                  </c:pt>
                  <c:pt idx="6">
                    <c:v>HDV-F</c:v>
                  </c:pt>
                  <c:pt idx="8">
                    <c:v>LDV-P</c:v>
                  </c:pt>
                  <c:pt idx="10">
                    <c:v>LDV-F</c:v>
                  </c:pt>
                  <c:pt idx="12">
                    <c:v>HDV-P</c:v>
                  </c:pt>
                  <c:pt idx="14">
                    <c:v>HDV-F</c:v>
                  </c:pt>
                </c:lvl>
                <c:lvl>
                  <c:pt idx="0">
                    <c:v>2020</c:v>
                  </c:pt>
                  <c:pt idx="8">
                    <c:v>2050</c:v>
                  </c:pt>
                </c:lvl>
              </c:multiLvlStrCache>
            </c:multiLvlStrRef>
          </c:cat>
          <c:val>
            <c:numRef>
              <c:f>'Shandong vs US'!$C$114:$R$114</c:f>
              <c:numCache>
                <c:formatCode>0_ </c:formatCode>
                <c:ptCount val="16"/>
                <c:pt idx="0">
                  <c:v>14.605797185114646</c:v>
                </c:pt>
                <c:pt idx="1">
                  <c:v>17.209574155527164</c:v>
                </c:pt>
                <c:pt idx="2">
                  <c:v>5.8684895263284043</c:v>
                </c:pt>
                <c:pt idx="3">
                  <c:v>9.8895295928463405</c:v>
                </c:pt>
                <c:pt idx="4">
                  <c:v>2.8261711260734321</c:v>
                </c:pt>
                <c:pt idx="5">
                  <c:v>4.8928961682026042</c:v>
                </c:pt>
                <c:pt idx="6">
                  <c:v>27.208377177072297</c:v>
                </c:pt>
                <c:pt idx="7">
                  <c:v>3.3094120555317503</c:v>
                </c:pt>
                <c:pt idx="8">
                  <c:v>15.991665706520292</c:v>
                </c:pt>
                <c:pt idx="9">
                  <c:v>28.481845227397461</c:v>
                </c:pt>
                <c:pt idx="10">
                  <c:v>5.4144233634369492</c:v>
                </c:pt>
                <c:pt idx="11">
                  <c:v>11.987308597389505</c:v>
                </c:pt>
                <c:pt idx="12">
                  <c:v>3.5507942329077973</c:v>
                </c:pt>
                <c:pt idx="13">
                  <c:v>6.3113155361124029</c:v>
                </c:pt>
                <c:pt idx="14">
                  <c:v>34.184536058634336</c:v>
                </c:pt>
                <c:pt idx="15">
                  <c:v>4.0114085521596978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B148-4007-BEF1-34AD6EE87915}"/>
            </c:ext>
          </c:extLst>
        </c:ser>
        <c:ser>
          <c:idx val="3"/>
          <c:order val="3"/>
          <c:tx>
            <c:strRef>
              <c:f>'Shandong vs US'!$B$115</c:f>
              <c:strCache>
                <c:ptCount val="1"/>
                <c:pt idx="0">
                  <c:v>diesel vehicle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multiLvlStrRef>
              <c:f>'Shandong vs US'!$C$109:$R$111</c:f>
              <c:multiLvlStrCache>
                <c:ptCount val="16"/>
                <c:lvl>
                  <c:pt idx="0">
                    <c:v>US</c:v>
                  </c:pt>
                  <c:pt idx="1">
                    <c:v>CHN</c:v>
                  </c:pt>
                  <c:pt idx="2">
                    <c:v>US</c:v>
                  </c:pt>
                  <c:pt idx="3">
                    <c:v>CHN</c:v>
                  </c:pt>
                  <c:pt idx="4">
                    <c:v>US</c:v>
                  </c:pt>
                  <c:pt idx="5">
                    <c:v>CHN</c:v>
                  </c:pt>
                  <c:pt idx="6">
                    <c:v>US</c:v>
                  </c:pt>
                  <c:pt idx="7">
                    <c:v>CHN</c:v>
                  </c:pt>
                  <c:pt idx="8">
                    <c:v>US</c:v>
                  </c:pt>
                  <c:pt idx="9">
                    <c:v>CHN</c:v>
                  </c:pt>
                  <c:pt idx="10">
                    <c:v>US</c:v>
                  </c:pt>
                  <c:pt idx="11">
                    <c:v>CHN</c:v>
                  </c:pt>
                  <c:pt idx="12">
                    <c:v>US</c:v>
                  </c:pt>
                  <c:pt idx="13">
                    <c:v>CHN</c:v>
                  </c:pt>
                  <c:pt idx="14">
                    <c:v>US</c:v>
                  </c:pt>
                  <c:pt idx="15">
                    <c:v>CHN</c:v>
                  </c:pt>
                </c:lvl>
                <c:lvl>
                  <c:pt idx="0">
                    <c:v>LDV-P</c:v>
                  </c:pt>
                  <c:pt idx="2">
                    <c:v>LDV-F</c:v>
                  </c:pt>
                  <c:pt idx="4">
                    <c:v>HDV-P</c:v>
                  </c:pt>
                  <c:pt idx="6">
                    <c:v>HDV-F</c:v>
                  </c:pt>
                  <c:pt idx="8">
                    <c:v>LDV-P</c:v>
                  </c:pt>
                  <c:pt idx="10">
                    <c:v>LDV-F</c:v>
                  </c:pt>
                  <c:pt idx="12">
                    <c:v>HDV-P</c:v>
                  </c:pt>
                  <c:pt idx="14">
                    <c:v>HDV-F</c:v>
                  </c:pt>
                </c:lvl>
                <c:lvl>
                  <c:pt idx="0">
                    <c:v>2020</c:v>
                  </c:pt>
                  <c:pt idx="8">
                    <c:v>2050</c:v>
                  </c:pt>
                </c:lvl>
              </c:multiLvlStrCache>
            </c:multiLvlStrRef>
          </c:cat>
          <c:val>
            <c:numRef>
              <c:f>'Shandong vs US'!$C$115:$R$115</c:f>
              <c:numCache>
                <c:formatCode>0_ </c:formatCode>
                <c:ptCount val="16"/>
                <c:pt idx="0">
                  <c:v>15.356213242356555</c:v>
                </c:pt>
                <c:pt idx="1">
                  <c:v>18.123013557607251</c:v>
                </c:pt>
                <c:pt idx="2">
                  <c:v>4.1568557249406437</c:v>
                </c:pt>
                <c:pt idx="3">
                  <c:v>10.414440082583333</c:v>
                </c:pt>
                <c:pt idx="4">
                  <c:v>2.8268193108798507</c:v>
                </c:pt>
                <c:pt idx="5">
                  <c:v>5.152598361291882</c:v>
                </c:pt>
                <c:pt idx="6">
                  <c:v>2.7722031936122367</c:v>
                </c:pt>
                <c:pt idx="7">
                  <c:v>3.4850670335063607</c:v>
                </c:pt>
                <c:pt idx="8">
                  <c:v>15.782266728465505</c:v>
                </c:pt>
                <c:pt idx="9">
                  <c:v>29.993587437839995</c:v>
                </c:pt>
                <c:pt idx="10">
                  <c:v>3.8352248316334041</c:v>
                </c:pt>
                <c:pt idx="11">
                  <c:v>12.623563736464643</c:v>
                </c:pt>
                <c:pt idx="12">
                  <c:v>3.5516086106541604</c:v>
                </c:pt>
                <c:pt idx="13">
                  <c:v>6.6463037373046872</c:v>
                </c:pt>
                <c:pt idx="14">
                  <c:v>3.4829890594781845</c:v>
                </c:pt>
                <c:pt idx="15">
                  <c:v>4.2243236769774066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B148-4007-BEF1-34AD6EE87915}"/>
            </c:ext>
          </c:extLst>
        </c:ser>
        <c:ser>
          <c:idx val="4"/>
          <c:order val="4"/>
          <c:tx>
            <c:strRef>
              <c:f>'Shandong vs US'!$B$116</c:f>
              <c:strCache>
                <c:ptCount val="1"/>
                <c:pt idx="0">
                  <c:v>plugin hybrid vehicle</c:v>
                </c:pt>
              </c:strCache>
            </c:strRef>
          </c:tx>
          <c:spPr>
            <a:solidFill>
              <a:schemeClr val="accent5"/>
            </a:solidFill>
            <a:ln>
              <a:noFill/>
            </a:ln>
            <a:effectLst/>
          </c:spPr>
          <c:invertIfNegative val="0"/>
          <c:cat>
            <c:multiLvlStrRef>
              <c:f>'Shandong vs US'!$C$109:$R$111</c:f>
              <c:multiLvlStrCache>
                <c:ptCount val="16"/>
                <c:lvl>
                  <c:pt idx="0">
                    <c:v>US</c:v>
                  </c:pt>
                  <c:pt idx="1">
                    <c:v>CHN</c:v>
                  </c:pt>
                  <c:pt idx="2">
                    <c:v>US</c:v>
                  </c:pt>
                  <c:pt idx="3">
                    <c:v>CHN</c:v>
                  </c:pt>
                  <c:pt idx="4">
                    <c:v>US</c:v>
                  </c:pt>
                  <c:pt idx="5">
                    <c:v>CHN</c:v>
                  </c:pt>
                  <c:pt idx="6">
                    <c:v>US</c:v>
                  </c:pt>
                  <c:pt idx="7">
                    <c:v>CHN</c:v>
                  </c:pt>
                  <c:pt idx="8">
                    <c:v>US</c:v>
                  </c:pt>
                  <c:pt idx="9">
                    <c:v>CHN</c:v>
                  </c:pt>
                  <c:pt idx="10">
                    <c:v>US</c:v>
                  </c:pt>
                  <c:pt idx="11">
                    <c:v>CHN</c:v>
                  </c:pt>
                  <c:pt idx="12">
                    <c:v>US</c:v>
                  </c:pt>
                  <c:pt idx="13">
                    <c:v>CHN</c:v>
                  </c:pt>
                  <c:pt idx="14">
                    <c:v>US</c:v>
                  </c:pt>
                  <c:pt idx="15">
                    <c:v>CHN</c:v>
                  </c:pt>
                </c:lvl>
                <c:lvl>
                  <c:pt idx="0">
                    <c:v>LDV-P</c:v>
                  </c:pt>
                  <c:pt idx="2">
                    <c:v>LDV-F</c:v>
                  </c:pt>
                  <c:pt idx="4">
                    <c:v>HDV-P</c:v>
                  </c:pt>
                  <c:pt idx="6">
                    <c:v>HDV-F</c:v>
                  </c:pt>
                  <c:pt idx="8">
                    <c:v>LDV-P</c:v>
                  </c:pt>
                  <c:pt idx="10">
                    <c:v>LDV-F</c:v>
                  </c:pt>
                  <c:pt idx="12">
                    <c:v>HDV-P</c:v>
                  </c:pt>
                  <c:pt idx="14">
                    <c:v>HDV-F</c:v>
                  </c:pt>
                </c:lvl>
                <c:lvl>
                  <c:pt idx="0">
                    <c:v>2020</c:v>
                  </c:pt>
                  <c:pt idx="8">
                    <c:v>2050</c:v>
                  </c:pt>
                </c:lvl>
              </c:multiLvlStrCache>
            </c:multiLvlStrRef>
          </c:cat>
          <c:val>
            <c:numRef>
              <c:f>'Shandong vs US'!$C$116:$R$116</c:f>
              <c:numCache>
                <c:formatCode>0_ </c:formatCode>
                <c:ptCount val="16"/>
                <c:pt idx="0">
                  <c:v>23.941552131330255</c:v>
                </c:pt>
                <c:pt idx="1">
                  <c:v>22.785476181917971</c:v>
                </c:pt>
                <c:pt idx="2">
                  <c:v>6.3814350317757178</c:v>
                </c:pt>
                <c:pt idx="3">
                  <c:v>12.658597878843315</c:v>
                </c:pt>
                <c:pt idx="4">
                  <c:v>6.2682203826110969</c:v>
                </c:pt>
                <c:pt idx="5">
                  <c:v>5.6953311397878323</c:v>
                </c:pt>
                <c:pt idx="6">
                  <c:v>4.3585543452183835</c:v>
                </c:pt>
                <c:pt idx="7">
                  <c:v>4.672111137221294</c:v>
                </c:pt>
                <c:pt idx="8">
                  <c:v>26.489431002658318</c:v>
                </c:pt>
                <c:pt idx="9">
                  <c:v>29.980889713049962</c:v>
                </c:pt>
                <c:pt idx="10">
                  <c:v>8.0345371237350918</c:v>
                </c:pt>
                <c:pt idx="11">
                  <c:v>16.656049840583311</c:v>
                </c:pt>
                <c:pt idx="12">
                  <c:v>7.8753761864709819</c:v>
                </c:pt>
                <c:pt idx="13">
                  <c:v>7.4938567628787265</c:v>
                </c:pt>
                <c:pt idx="14">
                  <c:v>5.4760766218423722</c:v>
                </c:pt>
                <c:pt idx="15">
                  <c:v>6.148557710807661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4-B148-4007-BEF1-34AD6EE87915}"/>
            </c:ext>
          </c:extLst>
        </c:ser>
        <c:ser>
          <c:idx val="5"/>
          <c:order val="5"/>
          <c:tx>
            <c:strRef>
              <c:f>'Shandong vs US'!$B$117</c:f>
              <c:strCache>
                <c:ptCount val="1"/>
                <c:pt idx="0">
                  <c:v>LPG vehicle</c:v>
                </c:pt>
              </c:strCache>
            </c:strRef>
          </c:tx>
          <c:spPr>
            <a:solidFill>
              <a:schemeClr val="accent6"/>
            </a:solidFill>
            <a:ln>
              <a:noFill/>
            </a:ln>
            <a:effectLst/>
          </c:spPr>
          <c:invertIfNegative val="0"/>
          <c:cat>
            <c:multiLvlStrRef>
              <c:f>'Shandong vs US'!$C$109:$R$111</c:f>
              <c:multiLvlStrCache>
                <c:ptCount val="16"/>
                <c:lvl>
                  <c:pt idx="0">
                    <c:v>US</c:v>
                  </c:pt>
                  <c:pt idx="1">
                    <c:v>CHN</c:v>
                  </c:pt>
                  <c:pt idx="2">
                    <c:v>US</c:v>
                  </c:pt>
                  <c:pt idx="3">
                    <c:v>CHN</c:v>
                  </c:pt>
                  <c:pt idx="4">
                    <c:v>US</c:v>
                  </c:pt>
                  <c:pt idx="5">
                    <c:v>CHN</c:v>
                  </c:pt>
                  <c:pt idx="6">
                    <c:v>US</c:v>
                  </c:pt>
                  <c:pt idx="7">
                    <c:v>CHN</c:v>
                  </c:pt>
                  <c:pt idx="8">
                    <c:v>US</c:v>
                  </c:pt>
                  <c:pt idx="9">
                    <c:v>CHN</c:v>
                  </c:pt>
                  <c:pt idx="10">
                    <c:v>US</c:v>
                  </c:pt>
                  <c:pt idx="11">
                    <c:v>CHN</c:v>
                  </c:pt>
                  <c:pt idx="12">
                    <c:v>US</c:v>
                  </c:pt>
                  <c:pt idx="13">
                    <c:v>CHN</c:v>
                  </c:pt>
                  <c:pt idx="14">
                    <c:v>US</c:v>
                  </c:pt>
                  <c:pt idx="15">
                    <c:v>CHN</c:v>
                  </c:pt>
                </c:lvl>
                <c:lvl>
                  <c:pt idx="0">
                    <c:v>LDV-P</c:v>
                  </c:pt>
                  <c:pt idx="2">
                    <c:v>LDV-F</c:v>
                  </c:pt>
                  <c:pt idx="4">
                    <c:v>HDV-P</c:v>
                  </c:pt>
                  <c:pt idx="6">
                    <c:v>HDV-F</c:v>
                  </c:pt>
                  <c:pt idx="8">
                    <c:v>LDV-P</c:v>
                  </c:pt>
                  <c:pt idx="10">
                    <c:v>LDV-F</c:v>
                  </c:pt>
                  <c:pt idx="12">
                    <c:v>HDV-P</c:v>
                  </c:pt>
                  <c:pt idx="14">
                    <c:v>HDV-F</c:v>
                  </c:pt>
                </c:lvl>
                <c:lvl>
                  <c:pt idx="0">
                    <c:v>2020</c:v>
                  </c:pt>
                  <c:pt idx="8">
                    <c:v>2050</c:v>
                  </c:pt>
                </c:lvl>
              </c:multiLvlStrCache>
            </c:multiLvlStrRef>
          </c:cat>
          <c:val>
            <c:numRef>
              <c:f>'Shandong vs US'!$C$117:$R$117</c:f>
              <c:numCache>
                <c:formatCode>0_ </c:formatCode>
                <c:ptCount val="16"/>
                <c:pt idx="0">
                  <c:v>13.245152541594436</c:v>
                </c:pt>
                <c:pt idx="1">
                  <c:v>12.38092286871721</c:v>
                </c:pt>
                <c:pt idx="2">
                  <c:v>2.2596705817260871</c:v>
                </c:pt>
                <c:pt idx="3">
                  <c:v>3.8690383964741275</c:v>
                </c:pt>
                <c:pt idx="4">
                  <c:v>2.8268193108798507</c:v>
                </c:pt>
                <c:pt idx="5">
                  <c:v>2.5788889594458082</c:v>
                </c:pt>
                <c:pt idx="6">
                  <c:v>11.753791943602858</c:v>
                </c:pt>
                <c:pt idx="7">
                  <c:v>2.6927373455314449</c:v>
                </c:pt>
                <c:pt idx="8">
                  <c:v>14.144289696522128</c:v>
                </c:pt>
                <c:pt idx="9">
                  <c:v>12.38092286871721</c:v>
                </c:pt>
                <c:pt idx="10">
                  <c:v>2.0848317333580639</c:v>
                </c:pt>
                <c:pt idx="11">
                  <c:v>3.8690383964741275</c:v>
                </c:pt>
                <c:pt idx="12">
                  <c:v>3.5516086106541604</c:v>
                </c:pt>
                <c:pt idx="13">
                  <c:v>2.5788889594458082</c:v>
                </c:pt>
                <c:pt idx="14">
                  <c:v>14.767434379010332</c:v>
                </c:pt>
                <c:pt idx="15">
                  <c:v>2.6927373455314449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5-B148-4007-BEF1-34AD6EE87915}"/>
            </c:ext>
          </c:extLst>
        </c:ser>
        <c:ser>
          <c:idx val="6"/>
          <c:order val="6"/>
          <c:tx>
            <c:strRef>
              <c:f>'Shandong vs US'!$B$118</c:f>
              <c:strCache>
                <c:ptCount val="1"/>
                <c:pt idx="0">
                  <c:v>hydrogen vehicle</c:v>
                </c:pt>
              </c:strCache>
            </c:strRef>
          </c:tx>
          <c:spPr>
            <a:solidFill>
              <a:schemeClr val="accent1">
                <a:lumMod val="60000"/>
              </a:schemeClr>
            </a:solidFill>
            <a:ln>
              <a:noFill/>
            </a:ln>
            <a:effectLst/>
          </c:spPr>
          <c:invertIfNegative val="0"/>
          <c:cat>
            <c:multiLvlStrRef>
              <c:f>'Shandong vs US'!$C$109:$R$111</c:f>
              <c:multiLvlStrCache>
                <c:ptCount val="16"/>
                <c:lvl>
                  <c:pt idx="0">
                    <c:v>US</c:v>
                  </c:pt>
                  <c:pt idx="1">
                    <c:v>CHN</c:v>
                  </c:pt>
                  <c:pt idx="2">
                    <c:v>US</c:v>
                  </c:pt>
                  <c:pt idx="3">
                    <c:v>CHN</c:v>
                  </c:pt>
                  <c:pt idx="4">
                    <c:v>US</c:v>
                  </c:pt>
                  <c:pt idx="5">
                    <c:v>CHN</c:v>
                  </c:pt>
                  <c:pt idx="6">
                    <c:v>US</c:v>
                  </c:pt>
                  <c:pt idx="7">
                    <c:v>CHN</c:v>
                  </c:pt>
                  <c:pt idx="8">
                    <c:v>US</c:v>
                  </c:pt>
                  <c:pt idx="9">
                    <c:v>CHN</c:v>
                  </c:pt>
                  <c:pt idx="10">
                    <c:v>US</c:v>
                  </c:pt>
                  <c:pt idx="11">
                    <c:v>CHN</c:v>
                  </c:pt>
                  <c:pt idx="12">
                    <c:v>US</c:v>
                  </c:pt>
                  <c:pt idx="13">
                    <c:v>CHN</c:v>
                  </c:pt>
                  <c:pt idx="14">
                    <c:v>US</c:v>
                  </c:pt>
                  <c:pt idx="15">
                    <c:v>CHN</c:v>
                  </c:pt>
                </c:lvl>
                <c:lvl>
                  <c:pt idx="0">
                    <c:v>LDV-P</c:v>
                  </c:pt>
                  <c:pt idx="2">
                    <c:v>LDV-F</c:v>
                  </c:pt>
                  <c:pt idx="4">
                    <c:v>HDV-P</c:v>
                  </c:pt>
                  <c:pt idx="6">
                    <c:v>HDV-F</c:v>
                  </c:pt>
                  <c:pt idx="8">
                    <c:v>LDV-P</c:v>
                  </c:pt>
                  <c:pt idx="10">
                    <c:v>LDV-F</c:v>
                  </c:pt>
                  <c:pt idx="12">
                    <c:v>HDV-P</c:v>
                  </c:pt>
                  <c:pt idx="14">
                    <c:v>HDV-F</c:v>
                  </c:pt>
                </c:lvl>
                <c:lvl>
                  <c:pt idx="0">
                    <c:v>2020</c:v>
                  </c:pt>
                  <c:pt idx="8">
                    <c:v>2050</c:v>
                  </c:pt>
                </c:lvl>
              </c:multiLvlStrCache>
            </c:multiLvlStrRef>
          </c:cat>
          <c:val>
            <c:numRef>
              <c:f>'Shandong vs US'!$C$118:$R$118</c:f>
              <c:numCache>
                <c:formatCode>0_ </c:formatCode>
                <c:ptCount val="16"/>
                <c:pt idx="0">
                  <c:v>21.412618818909909</c:v>
                </c:pt>
                <c:pt idx="1">
                  <c:v>21.021139530026435</c:v>
                </c:pt>
                <c:pt idx="2">
                  <c:v>12.470567174821927</c:v>
                </c:pt>
                <c:pt idx="3">
                  <c:v>8.4084558120105743</c:v>
                </c:pt>
                <c:pt idx="4">
                  <c:v>8.4804579326395491</c:v>
                </c:pt>
                <c:pt idx="5">
                  <c:v>4.2034618755676805</c:v>
                </c:pt>
                <c:pt idx="6">
                  <c:v>11.071766350147934</c:v>
                </c:pt>
                <c:pt idx="7">
                  <c:v>2.1396517021634054</c:v>
                </c:pt>
                <c:pt idx="8">
                  <c:v>20.990557926725977</c:v>
                </c:pt>
                <c:pt idx="9">
                  <c:v>31.531709295039654</c:v>
                </c:pt>
                <c:pt idx="10">
                  <c:v>11.505674494900216</c:v>
                </c:pt>
                <c:pt idx="11">
                  <c:v>10.09014697441269</c:v>
                </c:pt>
                <c:pt idx="12">
                  <c:v>10.654825831962476</c:v>
                </c:pt>
                <c:pt idx="13">
                  <c:v>4.5855947733465614</c:v>
                </c:pt>
                <c:pt idx="14">
                  <c:v>13.910539153667093</c:v>
                </c:pt>
                <c:pt idx="15">
                  <c:v>2.5675820425960865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6-B148-4007-BEF1-34AD6EE8791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1268230271"/>
        <c:axId val="1268229023"/>
      </c:barChart>
      <c:catAx>
        <c:axId val="1268230271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lang="en-US" altLang="zh-CN" sz="1000" b="0" i="0" u="none" strike="noStrike" kern="120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1268229023"/>
        <c:crosses val="autoZero"/>
        <c:auto val="1"/>
        <c:lblAlgn val="ctr"/>
        <c:lblOffset val="100"/>
        <c:noMultiLvlLbl val="0"/>
      </c:catAx>
      <c:valAx>
        <c:axId val="1268229023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_ 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lang="en-US" altLang="zh-CN" sz="1000" b="0" i="0" u="none" strike="noStrike" kern="120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1268230271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lang="en-US" altLang="zh-CN" sz="1000" b="0" i="0" u="none" strike="noStrike" kern="1200" baseline="0">
              <a:solidFill>
                <a:schemeClr val="tx1"/>
              </a:solidFill>
              <a:latin typeface="+mn-lt"/>
              <a:ea typeface="+mn-ea"/>
              <a:cs typeface="+mn-cs"/>
            </a:defRPr>
          </a:pPr>
          <a:endParaRPr lang="zh-CN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en-US" altLang="zh-CN" sz="1000" b="0" i="0" u="none" strike="noStrike" kern="1200" baseline="0">
          <a:solidFill>
            <a:schemeClr val="tx1"/>
          </a:solidFill>
          <a:latin typeface="+mn-lt"/>
          <a:ea typeface="+mn-ea"/>
          <a:cs typeface="+mn-cs"/>
        </a:defRPr>
      </a:pPr>
      <a:endParaRPr lang="zh-CN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6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7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8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2.xml.rels><?xml version="1.0" encoding="UTF-8" standalone="yes"?>
<Relationships xmlns="http://schemas.openxmlformats.org/package/2006/relationships"><Relationship Id="rId3" Type="http://schemas.openxmlformats.org/officeDocument/2006/relationships/chart" Target="../charts/chart3.xml"/><Relationship Id="rId2" Type="http://schemas.openxmlformats.org/officeDocument/2006/relationships/chart" Target="../charts/chart2.xml"/><Relationship Id="rId1" Type="http://schemas.openxmlformats.org/officeDocument/2006/relationships/chart" Target="../charts/chart1.xml"/><Relationship Id="rId4" Type="http://schemas.openxmlformats.org/officeDocument/2006/relationships/chart" Target="../charts/chart4.xml"/></Relationships>
</file>

<file path=xl/drawings/_rels/drawing7.xml.rels><?xml version="1.0" encoding="UTF-8" standalone="yes"?>
<Relationships xmlns="http://schemas.openxmlformats.org/package/2006/relationships"><Relationship Id="rId3" Type="http://schemas.openxmlformats.org/officeDocument/2006/relationships/chart" Target="../charts/chart7.xml"/><Relationship Id="rId2" Type="http://schemas.openxmlformats.org/officeDocument/2006/relationships/chart" Target="../charts/chart6.xml"/><Relationship Id="rId1" Type="http://schemas.openxmlformats.org/officeDocument/2006/relationships/chart" Target="../charts/chart5.xml"/><Relationship Id="rId4" Type="http://schemas.openxmlformats.org/officeDocument/2006/relationships/chart" Target="../charts/chart8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601980</xdr:colOff>
      <xdr:row>1</xdr:row>
      <xdr:rowOff>167640</xdr:rowOff>
    </xdr:from>
    <xdr:to>
      <xdr:col>7</xdr:col>
      <xdr:colOff>7620</xdr:colOff>
      <xdr:row>1</xdr:row>
      <xdr:rowOff>167640</xdr:rowOff>
    </xdr:to>
    <xdr:cxnSp macro="">
      <xdr:nvCxnSpPr>
        <xdr:cNvPr id="3" name="直接箭头连接符 2">
          <a:extLst>
            <a:ext uri="{FF2B5EF4-FFF2-40B4-BE49-F238E27FC236}">
              <a16:creationId xmlns:a16="http://schemas.microsoft.com/office/drawing/2014/main" id="{8BA57F34-3A29-45DC-8FFA-E87C60EB6A45}"/>
            </a:ext>
          </a:extLst>
        </xdr:cNvPr>
        <xdr:cNvCxnSpPr/>
      </xdr:nvCxnSpPr>
      <xdr:spPr>
        <a:xfrm>
          <a:off x="2979420" y="342900"/>
          <a:ext cx="1234440" cy="0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5</xdr:col>
      <xdr:colOff>99060</xdr:colOff>
      <xdr:row>6</xdr:row>
      <xdr:rowOff>45720</xdr:rowOff>
    </xdr:from>
    <xdr:to>
      <xdr:col>6</xdr:col>
      <xdr:colOff>548640</xdr:colOff>
      <xdr:row>6</xdr:row>
      <xdr:rowOff>91439</xdr:rowOff>
    </xdr:to>
    <xdr:sp macro="" textlink="">
      <xdr:nvSpPr>
        <xdr:cNvPr id="2" name="箭头: 右 1">
          <a:extLst>
            <a:ext uri="{FF2B5EF4-FFF2-40B4-BE49-F238E27FC236}">
              <a16:creationId xmlns:a16="http://schemas.microsoft.com/office/drawing/2014/main" id="{F309EB5C-B50B-4B18-A80B-A48589914CBA}"/>
            </a:ext>
          </a:extLst>
        </xdr:cNvPr>
        <xdr:cNvSpPr/>
      </xdr:nvSpPr>
      <xdr:spPr>
        <a:xfrm>
          <a:off x="3870960" y="396240"/>
          <a:ext cx="1059180" cy="45719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zh-CN" altLang="en-US" sz="1100"/>
        </a:p>
      </xdr:txBody>
    </xdr:sp>
    <xdr:clientData/>
  </xdr:twoCellAnchor>
  <xdr:twoCellAnchor>
    <xdr:from>
      <xdr:col>44</xdr:col>
      <xdr:colOff>251460</xdr:colOff>
      <xdr:row>11</xdr:row>
      <xdr:rowOff>80010</xdr:rowOff>
    </xdr:from>
    <xdr:to>
      <xdr:col>51</xdr:col>
      <xdr:colOff>350520</xdr:colOff>
      <xdr:row>27</xdr:row>
      <xdr:rowOff>19050</xdr:rowOff>
    </xdr:to>
    <xdr:graphicFrame macro="">
      <xdr:nvGraphicFramePr>
        <xdr:cNvPr id="4" name="图表 3">
          <a:extLst>
            <a:ext uri="{FF2B5EF4-FFF2-40B4-BE49-F238E27FC236}">
              <a16:creationId xmlns:a16="http://schemas.microsoft.com/office/drawing/2014/main" id="{A8AF938F-C8AF-4FCC-8BAC-B8346972874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51</xdr:col>
      <xdr:colOff>403860</xdr:colOff>
      <xdr:row>11</xdr:row>
      <xdr:rowOff>87630</xdr:rowOff>
    </xdr:from>
    <xdr:to>
      <xdr:col>59</xdr:col>
      <xdr:colOff>99060</xdr:colOff>
      <xdr:row>27</xdr:row>
      <xdr:rowOff>26670</xdr:rowOff>
    </xdr:to>
    <xdr:graphicFrame macro="">
      <xdr:nvGraphicFramePr>
        <xdr:cNvPr id="5" name="图表 4">
          <a:extLst>
            <a:ext uri="{FF2B5EF4-FFF2-40B4-BE49-F238E27FC236}">
              <a16:creationId xmlns:a16="http://schemas.microsoft.com/office/drawing/2014/main" id="{AF49CED4-ED7D-4DA9-815F-34A0B6F25049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59</xdr:col>
      <xdr:colOff>137160</xdr:colOff>
      <xdr:row>11</xdr:row>
      <xdr:rowOff>72390</xdr:rowOff>
    </xdr:from>
    <xdr:to>
      <xdr:col>66</xdr:col>
      <xdr:colOff>441960</xdr:colOff>
      <xdr:row>27</xdr:row>
      <xdr:rowOff>11430</xdr:rowOff>
    </xdr:to>
    <xdr:graphicFrame macro="">
      <xdr:nvGraphicFramePr>
        <xdr:cNvPr id="6" name="图表 5">
          <a:extLst>
            <a:ext uri="{FF2B5EF4-FFF2-40B4-BE49-F238E27FC236}">
              <a16:creationId xmlns:a16="http://schemas.microsoft.com/office/drawing/2014/main" id="{8A2FC8CD-55DD-4D20-9E9D-390B7DCEAD49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66</xdr:col>
      <xdr:colOff>472440</xdr:colOff>
      <xdr:row>11</xdr:row>
      <xdr:rowOff>41910</xdr:rowOff>
    </xdr:from>
    <xdr:to>
      <xdr:col>74</xdr:col>
      <xdr:colOff>167640</xdr:colOff>
      <xdr:row>26</xdr:row>
      <xdr:rowOff>156210</xdr:rowOff>
    </xdr:to>
    <xdr:graphicFrame macro="">
      <xdr:nvGraphicFramePr>
        <xdr:cNvPr id="7" name="图表 6">
          <a:extLst>
            <a:ext uri="{FF2B5EF4-FFF2-40B4-BE49-F238E27FC236}">
              <a16:creationId xmlns:a16="http://schemas.microsoft.com/office/drawing/2014/main" id="{D5FA0C38-593F-42E6-B67F-110C9387CA5F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65</xdr:col>
      <xdr:colOff>106680</xdr:colOff>
      <xdr:row>64</xdr:row>
      <xdr:rowOff>91440</xdr:rowOff>
    </xdr:from>
    <xdr:to>
      <xdr:col>66</xdr:col>
      <xdr:colOff>579120</xdr:colOff>
      <xdr:row>64</xdr:row>
      <xdr:rowOff>137159</xdr:rowOff>
    </xdr:to>
    <xdr:sp macro="" textlink="">
      <xdr:nvSpPr>
        <xdr:cNvPr id="2" name="箭头: 右 1">
          <a:extLst>
            <a:ext uri="{FF2B5EF4-FFF2-40B4-BE49-F238E27FC236}">
              <a16:creationId xmlns:a16="http://schemas.microsoft.com/office/drawing/2014/main" id="{E97D62BE-B3D9-4940-9B8B-26B30090DB3A}"/>
            </a:ext>
          </a:extLst>
        </xdr:cNvPr>
        <xdr:cNvSpPr/>
      </xdr:nvSpPr>
      <xdr:spPr>
        <a:xfrm>
          <a:off x="41048940" y="11338560"/>
          <a:ext cx="1082040" cy="45719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zh-CN" altLang="en-US" sz="1100"/>
        </a:p>
      </xdr:txBody>
    </xdr:sp>
    <xdr:clientData/>
  </xdr:twoCellAnchor>
  <xdr:twoCellAnchor>
    <xdr:from>
      <xdr:col>65</xdr:col>
      <xdr:colOff>106680</xdr:colOff>
      <xdr:row>128</xdr:row>
      <xdr:rowOff>91440</xdr:rowOff>
    </xdr:from>
    <xdr:to>
      <xdr:col>66</xdr:col>
      <xdr:colOff>579120</xdr:colOff>
      <xdr:row>128</xdr:row>
      <xdr:rowOff>137159</xdr:rowOff>
    </xdr:to>
    <xdr:sp macro="" textlink="">
      <xdr:nvSpPr>
        <xdr:cNvPr id="3" name="箭头: 右 2">
          <a:extLst>
            <a:ext uri="{FF2B5EF4-FFF2-40B4-BE49-F238E27FC236}">
              <a16:creationId xmlns:a16="http://schemas.microsoft.com/office/drawing/2014/main" id="{42EAE6FC-9387-41C0-85DA-1ECC64F5C589}"/>
            </a:ext>
          </a:extLst>
        </xdr:cNvPr>
        <xdr:cNvSpPr/>
      </xdr:nvSpPr>
      <xdr:spPr>
        <a:xfrm>
          <a:off x="41095654" y="11150379"/>
          <a:ext cx="1082040" cy="45719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zh-CN" altLang="en-US" sz="1100"/>
        </a:p>
      </xdr:txBody>
    </xdr:sp>
    <xdr:clientData/>
  </xdr:twoCellAnchor>
  <xdr:twoCellAnchor>
    <xdr:from>
      <xdr:col>65</xdr:col>
      <xdr:colOff>106680</xdr:colOff>
      <xdr:row>192</xdr:row>
      <xdr:rowOff>91440</xdr:rowOff>
    </xdr:from>
    <xdr:to>
      <xdr:col>66</xdr:col>
      <xdr:colOff>579120</xdr:colOff>
      <xdr:row>192</xdr:row>
      <xdr:rowOff>137159</xdr:rowOff>
    </xdr:to>
    <xdr:sp macro="" textlink="">
      <xdr:nvSpPr>
        <xdr:cNvPr id="4" name="箭头: 右 3">
          <a:extLst>
            <a:ext uri="{FF2B5EF4-FFF2-40B4-BE49-F238E27FC236}">
              <a16:creationId xmlns:a16="http://schemas.microsoft.com/office/drawing/2014/main" id="{F17CBC21-EF53-44B6-940E-5A7A6E4A5BF8}"/>
            </a:ext>
          </a:extLst>
        </xdr:cNvPr>
        <xdr:cNvSpPr/>
      </xdr:nvSpPr>
      <xdr:spPr>
        <a:xfrm>
          <a:off x="41095654" y="22176188"/>
          <a:ext cx="1082040" cy="45719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zh-CN" altLang="en-US" sz="1100"/>
        </a:p>
      </xdr:txBody>
    </xdr:sp>
    <xdr:clientData/>
  </xdr:twoCellAnchor>
  <xdr:twoCellAnchor>
    <xdr:from>
      <xdr:col>65</xdr:col>
      <xdr:colOff>106680</xdr:colOff>
      <xdr:row>256</xdr:row>
      <xdr:rowOff>91440</xdr:rowOff>
    </xdr:from>
    <xdr:to>
      <xdr:col>66</xdr:col>
      <xdr:colOff>579120</xdr:colOff>
      <xdr:row>256</xdr:row>
      <xdr:rowOff>137159</xdr:rowOff>
    </xdr:to>
    <xdr:sp macro="" textlink="">
      <xdr:nvSpPr>
        <xdr:cNvPr id="5" name="箭头: 右 4">
          <a:extLst>
            <a:ext uri="{FF2B5EF4-FFF2-40B4-BE49-F238E27FC236}">
              <a16:creationId xmlns:a16="http://schemas.microsoft.com/office/drawing/2014/main" id="{95A0F335-0A7A-4B38-910B-DB6087012677}"/>
            </a:ext>
          </a:extLst>
        </xdr:cNvPr>
        <xdr:cNvSpPr/>
      </xdr:nvSpPr>
      <xdr:spPr>
        <a:xfrm>
          <a:off x="41095654" y="33201997"/>
          <a:ext cx="1082040" cy="45719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zh-CN" altLang="en-US" sz="1100"/>
        </a:p>
      </xdr:txBody>
    </xdr:sp>
    <xdr:clientData/>
  </xdr:twoCellAnchor>
  <xdr:twoCellAnchor>
    <xdr:from>
      <xdr:col>65</xdr:col>
      <xdr:colOff>106680</xdr:colOff>
      <xdr:row>320</xdr:row>
      <xdr:rowOff>91440</xdr:rowOff>
    </xdr:from>
    <xdr:to>
      <xdr:col>66</xdr:col>
      <xdr:colOff>579120</xdr:colOff>
      <xdr:row>320</xdr:row>
      <xdr:rowOff>137159</xdr:rowOff>
    </xdr:to>
    <xdr:sp macro="" textlink="">
      <xdr:nvSpPr>
        <xdr:cNvPr id="6" name="箭头: 右 5">
          <a:extLst>
            <a:ext uri="{FF2B5EF4-FFF2-40B4-BE49-F238E27FC236}">
              <a16:creationId xmlns:a16="http://schemas.microsoft.com/office/drawing/2014/main" id="{BE77AEB2-FB3F-423E-92A8-8EF58EE237A4}"/>
            </a:ext>
          </a:extLst>
        </xdr:cNvPr>
        <xdr:cNvSpPr/>
      </xdr:nvSpPr>
      <xdr:spPr>
        <a:xfrm>
          <a:off x="41095654" y="44227805"/>
          <a:ext cx="1082040" cy="45719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zh-CN" altLang="en-US" sz="1100"/>
        </a:p>
      </xdr:txBody>
    </xdr:sp>
    <xdr:clientData/>
  </xdr:twoCellAnchor>
  <xdr:twoCellAnchor>
    <xdr:from>
      <xdr:col>65</xdr:col>
      <xdr:colOff>106680</xdr:colOff>
      <xdr:row>384</xdr:row>
      <xdr:rowOff>91440</xdr:rowOff>
    </xdr:from>
    <xdr:to>
      <xdr:col>66</xdr:col>
      <xdr:colOff>579120</xdr:colOff>
      <xdr:row>384</xdr:row>
      <xdr:rowOff>137159</xdr:rowOff>
    </xdr:to>
    <xdr:sp macro="" textlink="">
      <xdr:nvSpPr>
        <xdr:cNvPr id="7" name="箭头: 右 6">
          <a:extLst>
            <a:ext uri="{FF2B5EF4-FFF2-40B4-BE49-F238E27FC236}">
              <a16:creationId xmlns:a16="http://schemas.microsoft.com/office/drawing/2014/main" id="{FFBA61C8-16AE-413B-A4A4-8DA3CF7A8748}"/>
            </a:ext>
          </a:extLst>
        </xdr:cNvPr>
        <xdr:cNvSpPr/>
      </xdr:nvSpPr>
      <xdr:spPr>
        <a:xfrm>
          <a:off x="41095654" y="55253614"/>
          <a:ext cx="1082040" cy="45719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zh-CN" altLang="en-US" sz="1100"/>
        </a:p>
      </xdr:txBody>
    </xdr:sp>
    <xdr:clientData/>
  </xdr:twoCellAnchor>
  <xdr:twoCellAnchor>
    <xdr:from>
      <xdr:col>65</xdr:col>
      <xdr:colOff>106680</xdr:colOff>
      <xdr:row>448</xdr:row>
      <xdr:rowOff>91440</xdr:rowOff>
    </xdr:from>
    <xdr:to>
      <xdr:col>66</xdr:col>
      <xdr:colOff>579120</xdr:colOff>
      <xdr:row>448</xdr:row>
      <xdr:rowOff>137159</xdr:rowOff>
    </xdr:to>
    <xdr:sp macro="" textlink="">
      <xdr:nvSpPr>
        <xdr:cNvPr id="8" name="箭头: 右 7">
          <a:extLst>
            <a:ext uri="{FF2B5EF4-FFF2-40B4-BE49-F238E27FC236}">
              <a16:creationId xmlns:a16="http://schemas.microsoft.com/office/drawing/2014/main" id="{04F9BDED-78EB-4FE5-AB2A-3B81F0DBAB31}"/>
            </a:ext>
          </a:extLst>
        </xdr:cNvPr>
        <xdr:cNvSpPr/>
      </xdr:nvSpPr>
      <xdr:spPr>
        <a:xfrm>
          <a:off x="41095654" y="66279423"/>
          <a:ext cx="1082040" cy="45719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zh-CN" altLang="en-US" sz="1100"/>
        </a:p>
      </xdr:txBody>
    </xdr:sp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65</xdr:col>
      <xdr:colOff>106680</xdr:colOff>
      <xdr:row>64</xdr:row>
      <xdr:rowOff>91440</xdr:rowOff>
    </xdr:from>
    <xdr:to>
      <xdr:col>66</xdr:col>
      <xdr:colOff>579120</xdr:colOff>
      <xdr:row>64</xdr:row>
      <xdr:rowOff>137159</xdr:rowOff>
    </xdr:to>
    <xdr:sp macro="" textlink="">
      <xdr:nvSpPr>
        <xdr:cNvPr id="2" name="箭头: 右 1">
          <a:extLst>
            <a:ext uri="{FF2B5EF4-FFF2-40B4-BE49-F238E27FC236}">
              <a16:creationId xmlns:a16="http://schemas.microsoft.com/office/drawing/2014/main" id="{65691945-4BB0-4A15-BA79-1493971F1305}"/>
            </a:ext>
          </a:extLst>
        </xdr:cNvPr>
        <xdr:cNvSpPr/>
      </xdr:nvSpPr>
      <xdr:spPr>
        <a:xfrm>
          <a:off x="41323260" y="11338560"/>
          <a:ext cx="1082040" cy="45719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zh-CN" altLang="en-US" sz="1100"/>
        </a:p>
      </xdr:txBody>
    </xdr:sp>
    <xdr:clientData/>
  </xdr:twoCellAnchor>
  <xdr:twoCellAnchor>
    <xdr:from>
      <xdr:col>65</xdr:col>
      <xdr:colOff>106680</xdr:colOff>
      <xdr:row>128</xdr:row>
      <xdr:rowOff>91440</xdr:rowOff>
    </xdr:from>
    <xdr:to>
      <xdr:col>66</xdr:col>
      <xdr:colOff>579120</xdr:colOff>
      <xdr:row>128</xdr:row>
      <xdr:rowOff>137159</xdr:rowOff>
    </xdr:to>
    <xdr:sp macro="" textlink="">
      <xdr:nvSpPr>
        <xdr:cNvPr id="3" name="箭头: 右 2">
          <a:extLst>
            <a:ext uri="{FF2B5EF4-FFF2-40B4-BE49-F238E27FC236}">
              <a16:creationId xmlns:a16="http://schemas.microsoft.com/office/drawing/2014/main" id="{EF5F46CE-9F79-4B91-BFB6-66E0A7ABB641}"/>
            </a:ext>
          </a:extLst>
        </xdr:cNvPr>
        <xdr:cNvSpPr/>
      </xdr:nvSpPr>
      <xdr:spPr>
        <a:xfrm>
          <a:off x="41323260" y="22555200"/>
          <a:ext cx="1082040" cy="45719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zh-CN" altLang="en-US" sz="1100"/>
        </a:p>
      </xdr:txBody>
    </xdr:sp>
    <xdr:clientData/>
  </xdr:twoCellAnchor>
  <xdr:twoCellAnchor>
    <xdr:from>
      <xdr:col>65</xdr:col>
      <xdr:colOff>106680</xdr:colOff>
      <xdr:row>192</xdr:row>
      <xdr:rowOff>91440</xdr:rowOff>
    </xdr:from>
    <xdr:to>
      <xdr:col>66</xdr:col>
      <xdr:colOff>579120</xdr:colOff>
      <xdr:row>192</xdr:row>
      <xdr:rowOff>137159</xdr:rowOff>
    </xdr:to>
    <xdr:sp macro="" textlink="">
      <xdr:nvSpPr>
        <xdr:cNvPr id="4" name="箭头: 右 3">
          <a:extLst>
            <a:ext uri="{FF2B5EF4-FFF2-40B4-BE49-F238E27FC236}">
              <a16:creationId xmlns:a16="http://schemas.microsoft.com/office/drawing/2014/main" id="{0A91C2AE-1FE4-4F8D-9523-351DF3F3626E}"/>
            </a:ext>
          </a:extLst>
        </xdr:cNvPr>
        <xdr:cNvSpPr/>
      </xdr:nvSpPr>
      <xdr:spPr>
        <a:xfrm>
          <a:off x="41323260" y="33771840"/>
          <a:ext cx="1082040" cy="45719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zh-CN" altLang="en-US" sz="1100"/>
        </a:p>
      </xdr:txBody>
    </xdr:sp>
    <xdr:clientData/>
  </xdr:twoCellAnchor>
  <xdr:twoCellAnchor>
    <xdr:from>
      <xdr:col>65</xdr:col>
      <xdr:colOff>106680</xdr:colOff>
      <xdr:row>256</xdr:row>
      <xdr:rowOff>91440</xdr:rowOff>
    </xdr:from>
    <xdr:to>
      <xdr:col>66</xdr:col>
      <xdr:colOff>579120</xdr:colOff>
      <xdr:row>256</xdr:row>
      <xdr:rowOff>137159</xdr:rowOff>
    </xdr:to>
    <xdr:sp macro="" textlink="">
      <xdr:nvSpPr>
        <xdr:cNvPr id="5" name="箭头: 右 4">
          <a:extLst>
            <a:ext uri="{FF2B5EF4-FFF2-40B4-BE49-F238E27FC236}">
              <a16:creationId xmlns:a16="http://schemas.microsoft.com/office/drawing/2014/main" id="{45DFE92C-0BD9-4009-9133-A524322B3493}"/>
            </a:ext>
          </a:extLst>
        </xdr:cNvPr>
        <xdr:cNvSpPr/>
      </xdr:nvSpPr>
      <xdr:spPr>
        <a:xfrm>
          <a:off x="41323260" y="44988480"/>
          <a:ext cx="1082040" cy="45719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zh-CN" altLang="en-US" sz="1100"/>
        </a:p>
      </xdr:txBody>
    </xdr:sp>
    <xdr:clientData/>
  </xdr:twoCellAnchor>
  <xdr:twoCellAnchor>
    <xdr:from>
      <xdr:col>65</xdr:col>
      <xdr:colOff>106680</xdr:colOff>
      <xdr:row>320</xdr:row>
      <xdr:rowOff>91440</xdr:rowOff>
    </xdr:from>
    <xdr:to>
      <xdr:col>66</xdr:col>
      <xdr:colOff>579120</xdr:colOff>
      <xdr:row>320</xdr:row>
      <xdr:rowOff>137159</xdr:rowOff>
    </xdr:to>
    <xdr:sp macro="" textlink="">
      <xdr:nvSpPr>
        <xdr:cNvPr id="6" name="箭头: 右 5">
          <a:extLst>
            <a:ext uri="{FF2B5EF4-FFF2-40B4-BE49-F238E27FC236}">
              <a16:creationId xmlns:a16="http://schemas.microsoft.com/office/drawing/2014/main" id="{B63163FD-4465-433D-9167-233C56FA12C7}"/>
            </a:ext>
          </a:extLst>
        </xdr:cNvPr>
        <xdr:cNvSpPr/>
      </xdr:nvSpPr>
      <xdr:spPr>
        <a:xfrm>
          <a:off x="41323260" y="56205120"/>
          <a:ext cx="1082040" cy="45719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zh-CN" altLang="en-US" sz="1100"/>
        </a:p>
      </xdr:txBody>
    </xdr:sp>
    <xdr:clientData/>
  </xdr:twoCellAnchor>
  <xdr:twoCellAnchor>
    <xdr:from>
      <xdr:col>65</xdr:col>
      <xdr:colOff>106680</xdr:colOff>
      <xdr:row>384</xdr:row>
      <xdr:rowOff>91440</xdr:rowOff>
    </xdr:from>
    <xdr:to>
      <xdr:col>66</xdr:col>
      <xdr:colOff>579120</xdr:colOff>
      <xdr:row>384</xdr:row>
      <xdr:rowOff>137159</xdr:rowOff>
    </xdr:to>
    <xdr:sp macro="" textlink="">
      <xdr:nvSpPr>
        <xdr:cNvPr id="7" name="箭头: 右 6">
          <a:extLst>
            <a:ext uri="{FF2B5EF4-FFF2-40B4-BE49-F238E27FC236}">
              <a16:creationId xmlns:a16="http://schemas.microsoft.com/office/drawing/2014/main" id="{22E410F7-D8BB-4D47-A286-4E861576FF54}"/>
            </a:ext>
          </a:extLst>
        </xdr:cNvPr>
        <xdr:cNvSpPr/>
      </xdr:nvSpPr>
      <xdr:spPr>
        <a:xfrm>
          <a:off x="41323260" y="67421760"/>
          <a:ext cx="1082040" cy="45719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zh-CN" altLang="en-US" sz="1100"/>
        </a:p>
      </xdr:txBody>
    </xdr:sp>
    <xdr:clientData/>
  </xdr:twoCellAnchor>
  <xdr:twoCellAnchor>
    <xdr:from>
      <xdr:col>65</xdr:col>
      <xdr:colOff>106680</xdr:colOff>
      <xdr:row>448</xdr:row>
      <xdr:rowOff>91440</xdr:rowOff>
    </xdr:from>
    <xdr:to>
      <xdr:col>66</xdr:col>
      <xdr:colOff>579120</xdr:colOff>
      <xdr:row>448</xdr:row>
      <xdr:rowOff>137159</xdr:rowOff>
    </xdr:to>
    <xdr:sp macro="" textlink="">
      <xdr:nvSpPr>
        <xdr:cNvPr id="8" name="箭头: 右 7">
          <a:extLst>
            <a:ext uri="{FF2B5EF4-FFF2-40B4-BE49-F238E27FC236}">
              <a16:creationId xmlns:a16="http://schemas.microsoft.com/office/drawing/2014/main" id="{04248FEE-6169-45FB-ACE9-F6574DBF3D2C}"/>
            </a:ext>
          </a:extLst>
        </xdr:cNvPr>
        <xdr:cNvSpPr/>
      </xdr:nvSpPr>
      <xdr:spPr>
        <a:xfrm>
          <a:off x="41323260" y="78638400"/>
          <a:ext cx="1082040" cy="45719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zh-CN" altLang="en-US" sz="1100"/>
        </a:p>
      </xdr:txBody>
    </xdr:sp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>
    <xdr:from>
      <xdr:col>65</xdr:col>
      <xdr:colOff>106680</xdr:colOff>
      <xdr:row>64</xdr:row>
      <xdr:rowOff>91440</xdr:rowOff>
    </xdr:from>
    <xdr:to>
      <xdr:col>66</xdr:col>
      <xdr:colOff>579120</xdr:colOff>
      <xdr:row>64</xdr:row>
      <xdr:rowOff>137159</xdr:rowOff>
    </xdr:to>
    <xdr:sp macro="" textlink="">
      <xdr:nvSpPr>
        <xdr:cNvPr id="2" name="箭头: 右 1">
          <a:extLst>
            <a:ext uri="{FF2B5EF4-FFF2-40B4-BE49-F238E27FC236}">
              <a16:creationId xmlns:a16="http://schemas.microsoft.com/office/drawing/2014/main" id="{4E6F3EC7-9CB7-4E10-AF36-45893F87CDA1}"/>
            </a:ext>
          </a:extLst>
        </xdr:cNvPr>
        <xdr:cNvSpPr/>
      </xdr:nvSpPr>
      <xdr:spPr>
        <a:xfrm>
          <a:off x="41323260" y="11338560"/>
          <a:ext cx="1082040" cy="45719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zh-CN" altLang="en-US" sz="1100"/>
        </a:p>
      </xdr:txBody>
    </xdr:sp>
    <xdr:clientData/>
  </xdr:twoCellAnchor>
  <xdr:twoCellAnchor>
    <xdr:from>
      <xdr:col>65</xdr:col>
      <xdr:colOff>106680</xdr:colOff>
      <xdr:row>128</xdr:row>
      <xdr:rowOff>91440</xdr:rowOff>
    </xdr:from>
    <xdr:to>
      <xdr:col>66</xdr:col>
      <xdr:colOff>579120</xdr:colOff>
      <xdr:row>128</xdr:row>
      <xdr:rowOff>137159</xdr:rowOff>
    </xdr:to>
    <xdr:sp macro="" textlink="">
      <xdr:nvSpPr>
        <xdr:cNvPr id="3" name="箭头: 右 2">
          <a:extLst>
            <a:ext uri="{FF2B5EF4-FFF2-40B4-BE49-F238E27FC236}">
              <a16:creationId xmlns:a16="http://schemas.microsoft.com/office/drawing/2014/main" id="{47A11D3F-0E88-4091-AE58-6AD102716E96}"/>
            </a:ext>
          </a:extLst>
        </xdr:cNvPr>
        <xdr:cNvSpPr/>
      </xdr:nvSpPr>
      <xdr:spPr>
        <a:xfrm>
          <a:off x="41323260" y="22555200"/>
          <a:ext cx="1082040" cy="45719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zh-CN" altLang="en-US" sz="1100"/>
        </a:p>
      </xdr:txBody>
    </xdr:sp>
    <xdr:clientData/>
  </xdr:twoCellAnchor>
  <xdr:twoCellAnchor>
    <xdr:from>
      <xdr:col>65</xdr:col>
      <xdr:colOff>106680</xdr:colOff>
      <xdr:row>192</xdr:row>
      <xdr:rowOff>91440</xdr:rowOff>
    </xdr:from>
    <xdr:to>
      <xdr:col>66</xdr:col>
      <xdr:colOff>579120</xdr:colOff>
      <xdr:row>192</xdr:row>
      <xdr:rowOff>137159</xdr:rowOff>
    </xdr:to>
    <xdr:sp macro="" textlink="">
      <xdr:nvSpPr>
        <xdr:cNvPr id="4" name="箭头: 右 3">
          <a:extLst>
            <a:ext uri="{FF2B5EF4-FFF2-40B4-BE49-F238E27FC236}">
              <a16:creationId xmlns:a16="http://schemas.microsoft.com/office/drawing/2014/main" id="{C0B18B8C-5DB3-4812-A2CE-54121F93CAC1}"/>
            </a:ext>
          </a:extLst>
        </xdr:cNvPr>
        <xdr:cNvSpPr/>
      </xdr:nvSpPr>
      <xdr:spPr>
        <a:xfrm>
          <a:off x="41323260" y="33771840"/>
          <a:ext cx="1082040" cy="45719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zh-CN" altLang="en-US" sz="1100"/>
        </a:p>
      </xdr:txBody>
    </xdr:sp>
    <xdr:clientData/>
  </xdr:twoCellAnchor>
  <xdr:twoCellAnchor>
    <xdr:from>
      <xdr:col>65</xdr:col>
      <xdr:colOff>106680</xdr:colOff>
      <xdr:row>256</xdr:row>
      <xdr:rowOff>91440</xdr:rowOff>
    </xdr:from>
    <xdr:to>
      <xdr:col>66</xdr:col>
      <xdr:colOff>579120</xdr:colOff>
      <xdr:row>256</xdr:row>
      <xdr:rowOff>137159</xdr:rowOff>
    </xdr:to>
    <xdr:sp macro="" textlink="">
      <xdr:nvSpPr>
        <xdr:cNvPr id="5" name="箭头: 右 4">
          <a:extLst>
            <a:ext uri="{FF2B5EF4-FFF2-40B4-BE49-F238E27FC236}">
              <a16:creationId xmlns:a16="http://schemas.microsoft.com/office/drawing/2014/main" id="{EE62973F-B305-4C80-A771-58865C410CE6}"/>
            </a:ext>
          </a:extLst>
        </xdr:cNvPr>
        <xdr:cNvSpPr/>
      </xdr:nvSpPr>
      <xdr:spPr>
        <a:xfrm>
          <a:off x="41323260" y="44988480"/>
          <a:ext cx="1082040" cy="45719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zh-CN" altLang="en-US" sz="1100"/>
        </a:p>
      </xdr:txBody>
    </xdr:sp>
    <xdr:clientData/>
  </xdr:twoCellAnchor>
  <xdr:twoCellAnchor>
    <xdr:from>
      <xdr:col>65</xdr:col>
      <xdr:colOff>106680</xdr:colOff>
      <xdr:row>320</xdr:row>
      <xdr:rowOff>91440</xdr:rowOff>
    </xdr:from>
    <xdr:to>
      <xdr:col>66</xdr:col>
      <xdr:colOff>579120</xdr:colOff>
      <xdr:row>320</xdr:row>
      <xdr:rowOff>137159</xdr:rowOff>
    </xdr:to>
    <xdr:sp macro="" textlink="">
      <xdr:nvSpPr>
        <xdr:cNvPr id="6" name="箭头: 右 5">
          <a:extLst>
            <a:ext uri="{FF2B5EF4-FFF2-40B4-BE49-F238E27FC236}">
              <a16:creationId xmlns:a16="http://schemas.microsoft.com/office/drawing/2014/main" id="{10BA0FCA-422E-417C-A242-DFA3D1E6D40D}"/>
            </a:ext>
          </a:extLst>
        </xdr:cNvPr>
        <xdr:cNvSpPr/>
      </xdr:nvSpPr>
      <xdr:spPr>
        <a:xfrm>
          <a:off x="41323260" y="56205120"/>
          <a:ext cx="1082040" cy="45719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zh-CN" altLang="en-US" sz="1100"/>
        </a:p>
      </xdr:txBody>
    </xdr:sp>
    <xdr:clientData/>
  </xdr:twoCellAnchor>
  <xdr:twoCellAnchor>
    <xdr:from>
      <xdr:col>65</xdr:col>
      <xdr:colOff>106680</xdr:colOff>
      <xdr:row>384</xdr:row>
      <xdr:rowOff>91440</xdr:rowOff>
    </xdr:from>
    <xdr:to>
      <xdr:col>66</xdr:col>
      <xdr:colOff>579120</xdr:colOff>
      <xdr:row>384</xdr:row>
      <xdr:rowOff>137159</xdr:rowOff>
    </xdr:to>
    <xdr:sp macro="" textlink="">
      <xdr:nvSpPr>
        <xdr:cNvPr id="7" name="箭头: 右 6">
          <a:extLst>
            <a:ext uri="{FF2B5EF4-FFF2-40B4-BE49-F238E27FC236}">
              <a16:creationId xmlns:a16="http://schemas.microsoft.com/office/drawing/2014/main" id="{EC07C981-901A-41B7-9C97-91C7BE45DA33}"/>
            </a:ext>
          </a:extLst>
        </xdr:cNvPr>
        <xdr:cNvSpPr/>
      </xdr:nvSpPr>
      <xdr:spPr>
        <a:xfrm>
          <a:off x="41323260" y="67421760"/>
          <a:ext cx="1082040" cy="45719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zh-CN" altLang="en-US" sz="1100"/>
        </a:p>
      </xdr:txBody>
    </xdr:sp>
    <xdr:clientData/>
  </xdr:twoCellAnchor>
  <xdr:twoCellAnchor>
    <xdr:from>
      <xdr:col>65</xdr:col>
      <xdr:colOff>106680</xdr:colOff>
      <xdr:row>448</xdr:row>
      <xdr:rowOff>91440</xdr:rowOff>
    </xdr:from>
    <xdr:to>
      <xdr:col>66</xdr:col>
      <xdr:colOff>579120</xdr:colOff>
      <xdr:row>448</xdr:row>
      <xdr:rowOff>137159</xdr:rowOff>
    </xdr:to>
    <xdr:sp macro="" textlink="">
      <xdr:nvSpPr>
        <xdr:cNvPr id="8" name="箭头: 右 7">
          <a:extLst>
            <a:ext uri="{FF2B5EF4-FFF2-40B4-BE49-F238E27FC236}">
              <a16:creationId xmlns:a16="http://schemas.microsoft.com/office/drawing/2014/main" id="{5278081C-62C5-4B97-A60C-896C6E155298}"/>
            </a:ext>
          </a:extLst>
        </xdr:cNvPr>
        <xdr:cNvSpPr/>
      </xdr:nvSpPr>
      <xdr:spPr>
        <a:xfrm>
          <a:off x="41323260" y="78638400"/>
          <a:ext cx="1082040" cy="45719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zh-CN" altLang="en-US" sz="1100"/>
        </a:p>
      </xdr:txBody>
    </xdr:sp>
    <xdr:clientData/>
  </xdr:twoCellAnchor>
</xdr:wsDr>
</file>

<file path=xl/drawings/drawing6.xml><?xml version="1.0" encoding="utf-8"?>
<xdr:wsDr xmlns:xdr="http://schemas.openxmlformats.org/drawingml/2006/spreadsheetDrawing" xmlns:a="http://schemas.openxmlformats.org/drawingml/2006/main">
  <xdr:twoCellAnchor>
    <xdr:from>
      <xdr:col>65</xdr:col>
      <xdr:colOff>106680</xdr:colOff>
      <xdr:row>64</xdr:row>
      <xdr:rowOff>91440</xdr:rowOff>
    </xdr:from>
    <xdr:to>
      <xdr:col>66</xdr:col>
      <xdr:colOff>579120</xdr:colOff>
      <xdr:row>64</xdr:row>
      <xdr:rowOff>137159</xdr:rowOff>
    </xdr:to>
    <xdr:sp macro="" textlink="">
      <xdr:nvSpPr>
        <xdr:cNvPr id="2" name="箭头: 右 1">
          <a:extLst>
            <a:ext uri="{FF2B5EF4-FFF2-40B4-BE49-F238E27FC236}">
              <a16:creationId xmlns:a16="http://schemas.microsoft.com/office/drawing/2014/main" id="{F9B04162-2BFA-4505-91DC-9284A6B4D00F}"/>
            </a:ext>
          </a:extLst>
        </xdr:cNvPr>
        <xdr:cNvSpPr/>
      </xdr:nvSpPr>
      <xdr:spPr>
        <a:xfrm>
          <a:off x="41323260" y="11338560"/>
          <a:ext cx="1082040" cy="45719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zh-CN" altLang="en-US" sz="1100"/>
        </a:p>
      </xdr:txBody>
    </xdr:sp>
    <xdr:clientData/>
  </xdr:twoCellAnchor>
  <xdr:twoCellAnchor>
    <xdr:from>
      <xdr:col>65</xdr:col>
      <xdr:colOff>106680</xdr:colOff>
      <xdr:row>128</xdr:row>
      <xdr:rowOff>91440</xdr:rowOff>
    </xdr:from>
    <xdr:to>
      <xdr:col>66</xdr:col>
      <xdr:colOff>579120</xdr:colOff>
      <xdr:row>128</xdr:row>
      <xdr:rowOff>137159</xdr:rowOff>
    </xdr:to>
    <xdr:sp macro="" textlink="">
      <xdr:nvSpPr>
        <xdr:cNvPr id="3" name="箭头: 右 2">
          <a:extLst>
            <a:ext uri="{FF2B5EF4-FFF2-40B4-BE49-F238E27FC236}">
              <a16:creationId xmlns:a16="http://schemas.microsoft.com/office/drawing/2014/main" id="{A2252D6F-8A52-4E07-B452-58F0EBDDD122}"/>
            </a:ext>
          </a:extLst>
        </xdr:cNvPr>
        <xdr:cNvSpPr/>
      </xdr:nvSpPr>
      <xdr:spPr>
        <a:xfrm>
          <a:off x="41323260" y="22555200"/>
          <a:ext cx="1082040" cy="45719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zh-CN" altLang="en-US" sz="1100"/>
        </a:p>
      </xdr:txBody>
    </xdr:sp>
    <xdr:clientData/>
  </xdr:twoCellAnchor>
  <xdr:twoCellAnchor>
    <xdr:from>
      <xdr:col>65</xdr:col>
      <xdr:colOff>106680</xdr:colOff>
      <xdr:row>192</xdr:row>
      <xdr:rowOff>91440</xdr:rowOff>
    </xdr:from>
    <xdr:to>
      <xdr:col>66</xdr:col>
      <xdr:colOff>579120</xdr:colOff>
      <xdr:row>192</xdr:row>
      <xdr:rowOff>137159</xdr:rowOff>
    </xdr:to>
    <xdr:sp macro="" textlink="">
      <xdr:nvSpPr>
        <xdr:cNvPr id="4" name="箭头: 右 3">
          <a:extLst>
            <a:ext uri="{FF2B5EF4-FFF2-40B4-BE49-F238E27FC236}">
              <a16:creationId xmlns:a16="http://schemas.microsoft.com/office/drawing/2014/main" id="{68734764-9DBE-4700-B842-23D7B4BAB12E}"/>
            </a:ext>
          </a:extLst>
        </xdr:cNvPr>
        <xdr:cNvSpPr/>
      </xdr:nvSpPr>
      <xdr:spPr>
        <a:xfrm>
          <a:off x="41323260" y="33771840"/>
          <a:ext cx="1082040" cy="45719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zh-CN" altLang="en-US" sz="1100"/>
        </a:p>
      </xdr:txBody>
    </xdr:sp>
    <xdr:clientData/>
  </xdr:twoCellAnchor>
  <xdr:twoCellAnchor>
    <xdr:from>
      <xdr:col>65</xdr:col>
      <xdr:colOff>106680</xdr:colOff>
      <xdr:row>256</xdr:row>
      <xdr:rowOff>91440</xdr:rowOff>
    </xdr:from>
    <xdr:to>
      <xdr:col>66</xdr:col>
      <xdr:colOff>579120</xdr:colOff>
      <xdr:row>256</xdr:row>
      <xdr:rowOff>137159</xdr:rowOff>
    </xdr:to>
    <xdr:sp macro="" textlink="">
      <xdr:nvSpPr>
        <xdr:cNvPr id="5" name="箭头: 右 4">
          <a:extLst>
            <a:ext uri="{FF2B5EF4-FFF2-40B4-BE49-F238E27FC236}">
              <a16:creationId xmlns:a16="http://schemas.microsoft.com/office/drawing/2014/main" id="{B9FB035A-1C4E-4E2D-AECA-29B694F66839}"/>
            </a:ext>
          </a:extLst>
        </xdr:cNvPr>
        <xdr:cNvSpPr/>
      </xdr:nvSpPr>
      <xdr:spPr>
        <a:xfrm>
          <a:off x="41323260" y="44988480"/>
          <a:ext cx="1082040" cy="45719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zh-CN" altLang="en-US" sz="1100"/>
        </a:p>
      </xdr:txBody>
    </xdr:sp>
    <xdr:clientData/>
  </xdr:twoCellAnchor>
  <xdr:twoCellAnchor>
    <xdr:from>
      <xdr:col>65</xdr:col>
      <xdr:colOff>106680</xdr:colOff>
      <xdr:row>320</xdr:row>
      <xdr:rowOff>91440</xdr:rowOff>
    </xdr:from>
    <xdr:to>
      <xdr:col>66</xdr:col>
      <xdr:colOff>579120</xdr:colOff>
      <xdr:row>320</xdr:row>
      <xdr:rowOff>137159</xdr:rowOff>
    </xdr:to>
    <xdr:sp macro="" textlink="">
      <xdr:nvSpPr>
        <xdr:cNvPr id="6" name="箭头: 右 5">
          <a:extLst>
            <a:ext uri="{FF2B5EF4-FFF2-40B4-BE49-F238E27FC236}">
              <a16:creationId xmlns:a16="http://schemas.microsoft.com/office/drawing/2014/main" id="{243C0DE3-8EF2-4972-81A6-F246E63CF991}"/>
            </a:ext>
          </a:extLst>
        </xdr:cNvPr>
        <xdr:cNvSpPr/>
      </xdr:nvSpPr>
      <xdr:spPr>
        <a:xfrm>
          <a:off x="41323260" y="56205120"/>
          <a:ext cx="1082040" cy="45719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zh-CN" altLang="en-US" sz="1100"/>
        </a:p>
      </xdr:txBody>
    </xdr:sp>
    <xdr:clientData/>
  </xdr:twoCellAnchor>
  <xdr:twoCellAnchor>
    <xdr:from>
      <xdr:col>65</xdr:col>
      <xdr:colOff>106680</xdr:colOff>
      <xdr:row>384</xdr:row>
      <xdr:rowOff>91440</xdr:rowOff>
    </xdr:from>
    <xdr:to>
      <xdr:col>66</xdr:col>
      <xdr:colOff>579120</xdr:colOff>
      <xdr:row>384</xdr:row>
      <xdr:rowOff>137159</xdr:rowOff>
    </xdr:to>
    <xdr:sp macro="" textlink="">
      <xdr:nvSpPr>
        <xdr:cNvPr id="7" name="箭头: 右 6">
          <a:extLst>
            <a:ext uri="{FF2B5EF4-FFF2-40B4-BE49-F238E27FC236}">
              <a16:creationId xmlns:a16="http://schemas.microsoft.com/office/drawing/2014/main" id="{FB71B7EB-A2C7-40B3-BC6B-928EEB92CDDF}"/>
            </a:ext>
          </a:extLst>
        </xdr:cNvPr>
        <xdr:cNvSpPr/>
      </xdr:nvSpPr>
      <xdr:spPr>
        <a:xfrm>
          <a:off x="41323260" y="67421760"/>
          <a:ext cx="1082040" cy="45719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zh-CN" altLang="en-US" sz="1100"/>
        </a:p>
      </xdr:txBody>
    </xdr:sp>
    <xdr:clientData/>
  </xdr:twoCellAnchor>
  <xdr:twoCellAnchor>
    <xdr:from>
      <xdr:col>65</xdr:col>
      <xdr:colOff>106680</xdr:colOff>
      <xdr:row>448</xdr:row>
      <xdr:rowOff>91440</xdr:rowOff>
    </xdr:from>
    <xdr:to>
      <xdr:col>66</xdr:col>
      <xdr:colOff>579120</xdr:colOff>
      <xdr:row>448</xdr:row>
      <xdr:rowOff>137159</xdr:rowOff>
    </xdr:to>
    <xdr:sp macro="" textlink="">
      <xdr:nvSpPr>
        <xdr:cNvPr id="8" name="箭头: 右 7">
          <a:extLst>
            <a:ext uri="{FF2B5EF4-FFF2-40B4-BE49-F238E27FC236}">
              <a16:creationId xmlns:a16="http://schemas.microsoft.com/office/drawing/2014/main" id="{4C39CC8B-9A76-4D17-8FEA-6294E4F6C395}"/>
            </a:ext>
          </a:extLst>
        </xdr:cNvPr>
        <xdr:cNvSpPr/>
      </xdr:nvSpPr>
      <xdr:spPr>
        <a:xfrm>
          <a:off x="41323260" y="78638400"/>
          <a:ext cx="1082040" cy="45719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zh-CN" altLang="en-US" sz="1100"/>
        </a:p>
      </xdr:txBody>
    </xdr:sp>
    <xdr:clientData/>
  </xdr:twoCellAnchor>
</xdr:wsDr>
</file>

<file path=xl/drawings/drawing7.xml><?xml version="1.0" encoding="utf-8"?>
<xdr:wsDr xmlns:xdr="http://schemas.openxmlformats.org/drawingml/2006/spreadsheetDrawing" xmlns:a="http://schemas.openxmlformats.org/drawingml/2006/main">
  <xdr:twoCellAnchor>
    <xdr:from>
      <xdr:col>1</xdr:col>
      <xdr:colOff>1</xdr:colOff>
      <xdr:row>73</xdr:row>
      <xdr:rowOff>0</xdr:rowOff>
    </xdr:from>
    <xdr:to>
      <xdr:col>18</xdr:col>
      <xdr:colOff>9526</xdr:colOff>
      <xdr:row>95</xdr:row>
      <xdr:rowOff>19050</xdr:rowOff>
    </xdr:to>
    <xdr:graphicFrame macro="">
      <xdr:nvGraphicFramePr>
        <xdr:cNvPr id="2" name="图表 1">
          <a:extLst>
            <a:ext uri="{FF2B5EF4-FFF2-40B4-BE49-F238E27FC236}">
              <a16:creationId xmlns:a16="http://schemas.microsoft.com/office/drawing/2014/main" id="{2229604E-D3EF-4E2C-89B2-9F5D4B5EEBC2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1</xdr:col>
      <xdr:colOff>0</xdr:colOff>
      <xdr:row>119</xdr:row>
      <xdr:rowOff>0</xdr:rowOff>
    </xdr:from>
    <xdr:to>
      <xdr:col>18</xdr:col>
      <xdr:colOff>19050</xdr:colOff>
      <xdr:row>141</xdr:row>
      <xdr:rowOff>38100</xdr:rowOff>
    </xdr:to>
    <xdr:graphicFrame macro="">
      <xdr:nvGraphicFramePr>
        <xdr:cNvPr id="3" name="图表 2">
          <a:extLst>
            <a:ext uri="{FF2B5EF4-FFF2-40B4-BE49-F238E27FC236}">
              <a16:creationId xmlns:a16="http://schemas.microsoft.com/office/drawing/2014/main" id="{31D163FC-A0B0-4D31-9F86-3DE151E21E24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45</xdr:col>
      <xdr:colOff>1</xdr:colOff>
      <xdr:row>73</xdr:row>
      <xdr:rowOff>0</xdr:rowOff>
    </xdr:from>
    <xdr:to>
      <xdr:col>62</xdr:col>
      <xdr:colOff>9526</xdr:colOff>
      <xdr:row>95</xdr:row>
      <xdr:rowOff>19050</xdr:rowOff>
    </xdr:to>
    <xdr:graphicFrame macro="">
      <xdr:nvGraphicFramePr>
        <xdr:cNvPr id="4" name="图表 3">
          <a:extLst>
            <a:ext uri="{FF2B5EF4-FFF2-40B4-BE49-F238E27FC236}">
              <a16:creationId xmlns:a16="http://schemas.microsoft.com/office/drawing/2014/main" id="{5290A778-AFA5-414B-8592-2A4644EA0AD2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45</xdr:col>
      <xdr:colOff>0</xdr:colOff>
      <xdr:row>119</xdr:row>
      <xdr:rowOff>0</xdr:rowOff>
    </xdr:from>
    <xdr:to>
      <xdr:col>62</xdr:col>
      <xdr:colOff>0</xdr:colOff>
      <xdr:row>141</xdr:row>
      <xdr:rowOff>38100</xdr:rowOff>
    </xdr:to>
    <xdr:graphicFrame macro="">
      <xdr:nvGraphicFramePr>
        <xdr:cNvPr id="6" name="图表 5">
          <a:extLst>
            <a:ext uri="{FF2B5EF4-FFF2-40B4-BE49-F238E27FC236}">
              <a16:creationId xmlns:a16="http://schemas.microsoft.com/office/drawing/2014/main" id="{97DF17DA-73BC-498F-B8D9-587C70DC2542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</xdr:wsDr>
</file>

<file path=xl/externalLinks/_rels/externalLink1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C:\Users\olivia\Documents\EPS_Models%20by%20Region\RMI\Colorado\CO_Model\InputData\trans\SYFAFE\Start%20Year%20Fleet%20Avg%20Fuel%20Economy_v2.xlsx" TargetMode="External"/></Relationships>
</file>

<file path=xl/externalLinks/_rels/externalLink2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D:\WINDOWS\TEMP\USFreight97-93.xls" TargetMode="External"/></Relationships>
</file>

<file path=xl/externalLinks/externalLink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About"/>
      <sheetName val="AEO 7"/>
      <sheetName val="AEO 36"/>
      <sheetName val="AEO 44"/>
      <sheetName val="AEO 47"/>
      <sheetName val="AEO 50"/>
      <sheetName val="AEO 37"/>
      <sheetName val="AEO 48"/>
      <sheetName val="AEO 49"/>
      <sheetName val="NTS 1-40"/>
      <sheetName val="NRBS 40"/>
      <sheetName val="Calculations Etc"/>
      <sheetName val="Calibration Adjustments"/>
      <sheetName val="SYFAFE-psgr"/>
      <sheetName val="SYFAFE-frgt"/>
    </sheetNames>
    <sheetDataSet>
      <sheetData sheetId="0">
        <row r="109">
          <cell r="A109">
            <v>1000000000</v>
          </cell>
        </row>
        <row r="110">
          <cell r="A110">
            <v>1000000000000</v>
          </cell>
        </row>
      </sheetData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</sheetDataSet>
  </externalBook>
</externalLink>
</file>

<file path=xl/externalLinks/externalLink2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Rail shipments 93-97"/>
      <sheetName val="Waterborne Flows 93-97"/>
      <sheetName val="Air and vessel 93-97"/>
      <sheetName val="Figure 2 compare"/>
      <sheetName val="Factors Comparisons"/>
      <sheetName val="1997  Table 1a Modified"/>
      <sheetName val="Figure 1"/>
      <sheetName val="1993-97 Table 1  US Highlights"/>
      <sheetName val="93-97 US Freight Table 1"/>
      <sheetName val="93-97 US Freight Table 1 (b)"/>
      <sheetName val="93-97 Percents Tab 2&amp;3"/>
      <sheetName val="Integrated View 93-97"/>
      <sheetName val="Figure 3 modal shares"/>
      <sheetName val="1993-97 Percents"/>
      <sheetName val="BTS &amp; ORNL estimates"/>
      <sheetName val="Oil Pipeline (2)"/>
      <sheetName val="1997 Table 2"/>
      <sheetName val="Table 4 Distance"/>
      <sheetName val="Distance percent change"/>
      <sheetName val="Distance 93-97"/>
      <sheetName val="Distance Fig value per ton"/>
      <sheetName val="Distance Bar"/>
      <sheetName val="Table 5 Size 93-97"/>
      <sheetName val="Size percent change"/>
      <sheetName val="Size Fig value per ton"/>
      <sheetName val="Size Bar "/>
      <sheetName val="BTS Mode"/>
      <sheetName val="Ton-miles data"/>
      <sheetName val="Ton-miles figure"/>
      <sheetName val="table 3 commodities"/>
      <sheetName val="Commodities ranked by value"/>
      <sheetName val="Commod ranked by tons"/>
      <sheetName val="Commod ranked by ton-miles"/>
      <sheetName val="Commod ranked by miles per ton "/>
      <sheetName val="Commod ranked by val per ton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/>
      <sheetData sheetId="19"/>
      <sheetData sheetId="20"/>
      <sheetData sheetId="21" refreshError="1"/>
      <sheetData sheetId="22"/>
      <sheetData sheetId="23"/>
      <sheetData sheetId="24"/>
      <sheetData sheetId="25" refreshError="1"/>
      <sheetData sheetId="26"/>
      <sheetData sheetId="27"/>
      <sheetData sheetId="28"/>
      <sheetData sheetId="29"/>
      <sheetData sheetId="30"/>
      <sheetData sheetId="31"/>
      <sheetData sheetId="32"/>
      <sheetData sheetId="33"/>
      <sheetData sheetId="34"/>
    </sheetDataSet>
  </externalBook>
</externalLink>
</file>

<file path=xl/theme/theme1.xml><?xml version="1.0" encoding="utf-8"?>
<a:theme xmlns:a="http://schemas.openxmlformats.org/drawingml/2006/main" name="Office 主题​​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3.xml.rels><?xml version="1.0" encoding="UTF-8" standalone="yes"?>
<Relationships xmlns="http://schemas.openxmlformats.org/package/2006/relationships"><Relationship Id="rId8" Type="http://schemas.openxmlformats.org/officeDocument/2006/relationships/hyperlink" Target="https://baijiahao.baidu.com/s?id=1714317609815988899&amp;wfr=spider&amp;for=pc" TargetMode="External"/><Relationship Id="rId13" Type="http://schemas.openxmlformats.org/officeDocument/2006/relationships/hyperlink" Target="https://wen.baidu.com/question/2147676282586616508.html" TargetMode="External"/><Relationship Id="rId18" Type="http://schemas.openxmlformats.org/officeDocument/2006/relationships/printerSettings" Target="../printerSettings/printerSettings1.bin"/><Relationship Id="rId3" Type="http://schemas.openxmlformats.org/officeDocument/2006/relationships/hyperlink" Target="https://www.gg-fc.com/art-39586.html" TargetMode="External"/><Relationship Id="rId21" Type="http://schemas.openxmlformats.org/officeDocument/2006/relationships/comments" Target="../comments1.xml"/><Relationship Id="rId7" Type="http://schemas.openxmlformats.org/officeDocument/2006/relationships/hyperlink" Target="https://zhidao.baidu.com/question/400308174770243445.html" TargetMode="External"/><Relationship Id="rId12" Type="http://schemas.openxmlformats.org/officeDocument/2006/relationships/hyperlink" Target="http://energy.cngold.org/c/2013-09-18/c2148105.html" TargetMode="External"/><Relationship Id="rId17" Type="http://schemas.openxmlformats.org/officeDocument/2006/relationships/hyperlink" Target="https://ishare.iask.sina.com.cn/f/jbo85YI08G.html" TargetMode="External"/><Relationship Id="rId2" Type="http://schemas.openxmlformats.org/officeDocument/2006/relationships/hyperlink" Target="https://baijiahao.baidu.com/s?id=1708955719021358479&amp;wfr=spider&amp;for=pc" TargetMode="External"/><Relationship Id="rId16" Type="http://schemas.openxmlformats.org/officeDocument/2006/relationships/hyperlink" Target="https://wenku.baidu.com/view/f8477297970590c69ec3d5bbfd0a79563c1ed4c4.html" TargetMode="External"/><Relationship Id="rId20" Type="http://schemas.openxmlformats.org/officeDocument/2006/relationships/vmlDrawing" Target="../drawings/vmlDrawing1.vml"/><Relationship Id="rId1" Type="http://schemas.openxmlformats.org/officeDocument/2006/relationships/hyperlink" Target="https://3g.163.com/dy/article/GQMMP3K90530Q0OP.html" TargetMode="External"/><Relationship Id="rId6" Type="http://schemas.openxmlformats.org/officeDocument/2006/relationships/hyperlink" Target="https://baijiahao.baidu.com/s?id=1600186951542322201&amp;wfr=spider&amp;for=pc" TargetMode="External"/><Relationship Id="rId11" Type="http://schemas.openxmlformats.org/officeDocument/2006/relationships/hyperlink" Target="https://www.chinanews.com.cn/sh/2013/09-25/5318742.shtml" TargetMode="External"/><Relationship Id="rId5" Type="http://schemas.openxmlformats.org/officeDocument/2006/relationships/hyperlink" Target="https://baijiahao.baidu.com/s?id=1704049651822493691&amp;wfr=spider&amp;for=pc" TargetMode="External"/><Relationship Id="rId15" Type="http://schemas.openxmlformats.org/officeDocument/2006/relationships/hyperlink" Target="https://wenku.baidu.com/view/e4b3f259383567ec102de2bd960590c69ec3d8af.html" TargetMode="External"/><Relationship Id="rId10" Type="http://schemas.openxmlformats.org/officeDocument/2006/relationships/hyperlink" Target="https://max.book118.com/html/2021/1028/5230333210004042.shtm" TargetMode="External"/><Relationship Id="rId19" Type="http://schemas.openxmlformats.org/officeDocument/2006/relationships/drawing" Target="../drawings/drawing2.xml"/><Relationship Id="rId4" Type="http://schemas.openxmlformats.org/officeDocument/2006/relationships/hyperlink" Target="https://baijiahao.baidu.com/s?id=1692727929776491489&amp;wfr=spider&amp;for=pc" TargetMode="External"/><Relationship Id="rId9" Type="http://schemas.openxmlformats.org/officeDocument/2006/relationships/hyperlink" Target="http://www.clzqjsxs.com/news/itemid-55552.shtml" TargetMode="External"/><Relationship Id="rId14" Type="http://schemas.openxmlformats.org/officeDocument/2006/relationships/hyperlink" Target="https://wenku.baidu.com/view/e4b3f259383567ec102de2bd960590c69ec3d8af.html" TargetMode="Externa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.xm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.xml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5.xml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6.xml"/></Relationships>
</file>

<file path=xl/worksheets/_rels/sheet1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7.xml"/></Relationships>
</file>

<file path=xl/worksheets/_rels/sheet1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1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.bin"/></Relationships>
</file>

<file path=xl/worksheets/_rels/sheet1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.bin"/></Relationships>
</file>

<file path=xl/worksheets/_rels/sheet1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.bin"/></Relationships>
</file>

<file path=xl/worksheets/_rels/sheet2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.bin"/></Relationships>
</file>

<file path=xl/worksheets/_rels/sheet2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7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DAD6AB5-396F-44BC-B1BE-A981D3A5673E}">
  <dimension ref="A1:L22"/>
  <sheetViews>
    <sheetView workbookViewId="0">
      <selection activeCell="I40" sqref="I40"/>
    </sheetView>
  </sheetViews>
  <sheetFormatPr defaultRowHeight="14.25"/>
  <cols>
    <col min="2" max="2" width="8" bestFit="1" customWidth="1"/>
  </cols>
  <sheetData>
    <row r="1" spans="1:12">
      <c r="A1" t="s">
        <v>35</v>
      </c>
      <c r="B1" t="s">
        <v>36</v>
      </c>
      <c r="C1" t="s">
        <v>37</v>
      </c>
      <c r="D1" t="s">
        <v>38</v>
      </c>
      <c r="E1" t="s">
        <v>39</v>
      </c>
      <c r="H1" t="s">
        <v>35</v>
      </c>
      <c r="I1" t="s">
        <v>36</v>
      </c>
      <c r="J1" t="s">
        <v>37</v>
      </c>
      <c r="K1" t="s">
        <v>38</v>
      </c>
      <c r="L1" t="s">
        <v>39</v>
      </c>
    </row>
    <row r="2" spans="1:12">
      <c r="A2">
        <v>0</v>
      </c>
      <c r="B2" s="14">
        <v>1</v>
      </c>
      <c r="C2" s="14">
        <v>1</v>
      </c>
      <c r="D2" s="14">
        <v>1</v>
      </c>
      <c r="E2" s="14">
        <v>1</v>
      </c>
      <c r="F2" s="113" t="s">
        <v>44</v>
      </c>
      <c r="G2" s="113"/>
      <c r="H2">
        <v>0</v>
      </c>
      <c r="I2" s="14">
        <f>1-B2</f>
        <v>0</v>
      </c>
      <c r="J2" s="14">
        <f t="shared" ref="J2:L2" si="0">1-C2</f>
        <v>0</v>
      </c>
      <c r="K2" s="14">
        <f t="shared" si="0"/>
        <v>0</v>
      </c>
      <c r="L2" s="14">
        <f t="shared" si="0"/>
        <v>0</v>
      </c>
    </row>
    <row r="3" spans="1:12">
      <c r="A3">
        <v>1</v>
      </c>
      <c r="B3" s="14">
        <f>B2-$B$2/15</f>
        <v>0.93333333333333335</v>
      </c>
      <c r="C3" s="14">
        <f>C2-$C$2/8</f>
        <v>0.875</v>
      </c>
      <c r="D3" s="14">
        <f>D2-$D$2/13</f>
        <v>0.92307692307692313</v>
      </c>
      <c r="E3" s="14">
        <f>E2-$E$2/11</f>
        <v>0.90909090909090906</v>
      </c>
      <c r="H3">
        <v>1</v>
      </c>
      <c r="I3" s="14">
        <f t="shared" ref="I3:I22" si="1">1-B3</f>
        <v>6.6666666666666652E-2</v>
      </c>
      <c r="J3" s="14">
        <f t="shared" ref="J3:J22" si="2">1-C3</f>
        <v>0.125</v>
      </c>
      <c r="K3" s="14">
        <f t="shared" ref="K3:K22" si="3">1-D3</f>
        <v>7.6923076923076872E-2</v>
      </c>
      <c r="L3" s="14">
        <f t="shared" ref="L3:L22" si="4">1-E3</f>
        <v>9.0909090909090939E-2</v>
      </c>
    </row>
    <row r="4" spans="1:12">
      <c r="A4">
        <v>2</v>
      </c>
      <c r="B4" s="14">
        <f t="shared" ref="B4:B17" si="5">B3-$B$2/15</f>
        <v>0.8666666666666667</v>
      </c>
      <c r="C4" s="14">
        <f t="shared" ref="C4:C10" si="6">C3-$C$2/8</f>
        <v>0.75</v>
      </c>
      <c r="D4" s="14">
        <f t="shared" ref="D4:D15" si="7">D3-$D$2/13</f>
        <v>0.84615384615384626</v>
      </c>
      <c r="E4" s="14">
        <f t="shared" ref="E4:E13" si="8">E3-$E$2/11</f>
        <v>0.81818181818181812</v>
      </c>
      <c r="H4">
        <v>2</v>
      </c>
      <c r="I4" s="14">
        <f t="shared" si="1"/>
        <v>0.1333333333333333</v>
      </c>
      <c r="J4" s="14">
        <f t="shared" si="2"/>
        <v>0.25</v>
      </c>
      <c r="K4" s="14">
        <f t="shared" si="3"/>
        <v>0.15384615384615374</v>
      </c>
      <c r="L4" s="14">
        <f t="shared" si="4"/>
        <v>0.18181818181818188</v>
      </c>
    </row>
    <row r="5" spans="1:12">
      <c r="A5">
        <v>3</v>
      </c>
      <c r="B5" s="14">
        <f t="shared" si="5"/>
        <v>0.8</v>
      </c>
      <c r="C5" s="14">
        <f t="shared" si="6"/>
        <v>0.625</v>
      </c>
      <c r="D5" s="14">
        <f t="shared" si="7"/>
        <v>0.76923076923076938</v>
      </c>
      <c r="E5" s="14">
        <f t="shared" si="8"/>
        <v>0.72727272727272718</v>
      </c>
      <c r="H5">
        <v>3</v>
      </c>
      <c r="I5" s="14">
        <f t="shared" si="1"/>
        <v>0.19999999999999996</v>
      </c>
      <c r="J5" s="14">
        <f t="shared" si="2"/>
        <v>0.375</v>
      </c>
      <c r="K5" s="14">
        <f t="shared" si="3"/>
        <v>0.23076923076923062</v>
      </c>
      <c r="L5" s="14">
        <f t="shared" si="4"/>
        <v>0.27272727272727282</v>
      </c>
    </row>
    <row r="6" spans="1:12">
      <c r="A6">
        <v>4</v>
      </c>
      <c r="B6" s="14">
        <f t="shared" si="5"/>
        <v>0.73333333333333339</v>
      </c>
      <c r="C6" s="14">
        <f t="shared" si="6"/>
        <v>0.5</v>
      </c>
      <c r="D6" s="14">
        <f t="shared" si="7"/>
        <v>0.69230769230769251</v>
      </c>
      <c r="E6" s="14">
        <f t="shared" si="8"/>
        <v>0.63636363636363624</v>
      </c>
      <c r="H6">
        <v>4</v>
      </c>
      <c r="I6" s="14">
        <f t="shared" si="1"/>
        <v>0.26666666666666661</v>
      </c>
      <c r="J6" s="14">
        <f t="shared" si="2"/>
        <v>0.5</v>
      </c>
      <c r="K6" s="14">
        <f t="shared" si="3"/>
        <v>0.30769230769230749</v>
      </c>
      <c r="L6" s="14">
        <f t="shared" si="4"/>
        <v>0.36363636363636376</v>
      </c>
    </row>
    <row r="7" spans="1:12">
      <c r="A7">
        <v>5</v>
      </c>
      <c r="B7" s="14">
        <f t="shared" si="5"/>
        <v>0.66666666666666674</v>
      </c>
      <c r="C7" s="14">
        <f t="shared" si="6"/>
        <v>0.375</v>
      </c>
      <c r="D7" s="14">
        <f t="shared" si="7"/>
        <v>0.61538461538461564</v>
      </c>
      <c r="E7" s="14">
        <f t="shared" si="8"/>
        <v>0.5454545454545453</v>
      </c>
      <c r="H7">
        <v>5</v>
      </c>
      <c r="I7" s="14">
        <f t="shared" si="1"/>
        <v>0.33333333333333326</v>
      </c>
      <c r="J7" s="14">
        <f t="shared" si="2"/>
        <v>0.625</v>
      </c>
      <c r="K7" s="14">
        <f t="shared" si="3"/>
        <v>0.38461538461538436</v>
      </c>
      <c r="L7" s="14">
        <f t="shared" si="4"/>
        <v>0.4545454545454547</v>
      </c>
    </row>
    <row r="8" spans="1:12">
      <c r="A8">
        <v>6</v>
      </c>
      <c r="B8" s="14">
        <f t="shared" si="5"/>
        <v>0.60000000000000009</v>
      </c>
      <c r="C8" s="14">
        <f t="shared" si="6"/>
        <v>0.25</v>
      </c>
      <c r="D8" s="14">
        <f t="shared" si="7"/>
        <v>0.53846153846153877</v>
      </c>
      <c r="E8" s="14">
        <f t="shared" si="8"/>
        <v>0.45454545454545436</v>
      </c>
      <c r="H8">
        <v>6</v>
      </c>
      <c r="I8" s="14">
        <f t="shared" si="1"/>
        <v>0.39999999999999991</v>
      </c>
      <c r="J8" s="14">
        <f t="shared" si="2"/>
        <v>0.75</v>
      </c>
      <c r="K8" s="14">
        <f t="shared" si="3"/>
        <v>0.46153846153846123</v>
      </c>
      <c r="L8" s="14">
        <f t="shared" si="4"/>
        <v>0.54545454545454564</v>
      </c>
    </row>
    <row r="9" spans="1:12">
      <c r="A9">
        <v>7</v>
      </c>
      <c r="B9" s="14">
        <f t="shared" si="5"/>
        <v>0.53333333333333344</v>
      </c>
      <c r="C9" s="14">
        <f t="shared" si="6"/>
        <v>0.125</v>
      </c>
      <c r="D9" s="14">
        <f t="shared" si="7"/>
        <v>0.46153846153846184</v>
      </c>
      <c r="E9" s="14">
        <f t="shared" si="8"/>
        <v>0.36363636363636342</v>
      </c>
      <c r="H9">
        <v>7</v>
      </c>
      <c r="I9" s="14">
        <f t="shared" si="1"/>
        <v>0.46666666666666656</v>
      </c>
      <c r="J9" s="14">
        <f t="shared" si="2"/>
        <v>0.875</v>
      </c>
      <c r="K9" s="14">
        <f t="shared" si="3"/>
        <v>0.5384615384615381</v>
      </c>
      <c r="L9" s="14">
        <f t="shared" si="4"/>
        <v>0.63636363636363658</v>
      </c>
    </row>
    <row r="10" spans="1:12">
      <c r="A10">
        <v>8</v>
      </c>
      <c r="B10" s="16">
        <f t="shared" si="5"/>
        <v>0.46666666666666679</v>
      </c>
      <c r="C10" s="16">
        <f t="shared" si="6"/>
        <v>0</v>
      </c>
      <c r="D10" s="16">
        <f t="shared" si="7"/>
        <v>0.38461538461538491</v>
      </c>
      <c r="E10" s="16">
        <f t="shared" si="8"/>
        <v>0.27272727272727249</v>
      </c>
      <c r="H10">
        <v>8</v>
      </c>
      <c r="I10" s="14">
        <f t="shared" si="1"/>
        <v>0.53333333333333321</v>
      </c>
      <c r="J10" s="14">
        <f t="shared" si="2"/>
        <v>1</v>
      </c>
      <c r="K10" s="14">
        <f t="shared" si="3"/>
        <v>0.61538461538461509</v>
      </c>
      <c r="L10" s="14">
        <f t="shared" si="4"/>
        <v>0.72727272727272751</v>
      </c>
    </row>
    <row r="11" spans="1:12">
      <c r="A11">
        <v>9</v>
      </c>
      <c r="B11" s="16">
        <f t="shared" si="5"/>
        <v>0.40000000000000013</v>
      </c>
      <c r="C11" s="16">
        <v>0</v>
      </c>
      <c r="D11" s="16">
        <f t="shared" si="7"/>
        <v>0.30769230769230799</v>
      </c>
      <c r="E11" s="16">
        <f t="shared" si="8"/>
        <v>0.18181818181818157</v>
      </c>
      <c r="H11">
        <v>9</v>
      </c>
      <c r="I11" s="14">
        <f t="shared" si="1"/>
        <v>0.59999999999999987</v>
      </c>
      <c r="J11" s="14">
        <f t="shared" si="2"/>
        <v>1</v>
      </c>
      <c r="K11" s="14">
        <f t="shared" si="3"/>
        <v>0.69230769230769207</v>
      </c>
      <c r="L11" s="14">
        <f t="shared" si="4"/>
        <v>0.81818181818181845</v>
      </c>
    </row>
    <row r="12" spans="1:12">
      <c r="A12">
        <v>10</v>
      </c>
      <c r="B12" s="16">
        <f t="shared" si="5"/>
        <v>0.33333333333333348</v>
      </c>
      <c r="C12" s="16">
        <v>0</v>
      </c>
      <c r="D12" s="16">
        <f t="shared" si="7"/>
        <v>0.23076923076923106</v>
      </c>
      <c r="E12" s="16">
        <f t="shared" si="8"/>
        <v>9.0909090909090662E-2</v>
      </c>
      <c r="H12">
        <v>10</v>
      </c>
      <c r="I12" s="14">
        <f t="shared" si="1"/>
        <v>0.66666666666666652</v>
      </c>
      <c r="J12" s="14">
        <f t="shared" si="2"/>
        <v>1</v>
      </c>
      <c r="K12" s="14">
        <f t="shared" si="3"/>
        <v>0.76923076923076894</v>
      </c>
      <c r="L12" s="14">
        <f t="shared" si="4"/>
        <v>0.90909090909090939</v>
      </c>
    </row>
    <row r="13" spans="1:12">
      <c r="A13">
        <v>11</v>
      </c>
      <c r="B13" s="16">
        <f t="shared" si="5"/>
        <v>0.26666666666666683</v>
      </c>
      <c r="C13" s="16">
        <v>0</v>
      </c>
      <c r="D13" s="16">
        <f t="shared" si="7"/>
        <v>0.15384615384615413</v>
      </c>
      <c r="E13" s="16">
        <f t="shared" si="8"/>
        <v>-2.4980018054066022E-16</v>
      </c>
      <c r="H13">
        <v>11</v>
      </c>
      <c r="I13" s="14">
        <f t="shared" si="1"/>
        <v>0.73333333333333317</v>
      </c>
      <c r="J13" s="14">
        <f t="shared" si="2"/>
        <v>1</v>
      </c>
      <c r="K13" s="14">
        <f t="shared" si="3"/>
        <v>0.84615384615384581</v>
      </c>
      <c r="L13" s="14">
        <f t="shared" si="4"/>
        <v>1.0000000000000002</v>
      </c>
    </row>
    <row r="14" spans="1:12">
      <c r="A14">
        <v>12</v>
      </c>
      <c r="B14" s="16">
        <f t="shared" si="5"/>
        <v>0.20000000000000018</v>
      </c>
      <c r="C14" s="16">
        <v>0</v>
      </c>
      <c r="D14" s="16">
        <f t="shared" si="7"/>
        <v>7.6923076923077205E-2</v>
      </c>
      <c r="E14" s="16">
        <v>0</v>
      </c>
      <c r="H14">
        <v>12</v>
      </c>
      <c r="I14" s="14">
        <f t="shared" si="1"/>
        <v>0.79999999999999982</v>
      </c>
      <c r="J14" s="14">
        <f t="shared" si="2"/>
        <v>1</v>
      </c>
      <c r="K14" s="14">
        <f t="shared" si="3"/>
        <v>0.9230769230769228</v>
      </c>
      <c r="L14" s="14">
        <f t="shared" si="4"/>
        <v>1</v>
      </c>
    </row>
    <row r="15" spans="1:12" ht="14.45" customHeight="1">
      <c r="A15">
        <v>13</v>
      </c>
      <c r="B15" s="16">
        <f t="shared" si="5"/>
        <v>0.13333333333333353</v>
      </c>
      <c r="C15" s="16">
        <v>0</v>
      </c>
      <c r="D15" s="16">
        <f t="shared" si="7"/>
        <v>2.7755575615628914E-16</v>
      </c>
      <c r="E15" s="16">
        <v>0</v>
      </c>
      <c r="H15">
        <v>13</v>
      </c>
      <c r="I15" s="14">
        <f t="shared" si="1"/>
        <v>0.86666666666666647</v>
      </c>
      <c r="J15" s="14">
        <f t="shared" si="2"/>
        <v>1</v>
      </c>
      <c r="K15" s="14">
        <f t="shared" si="3"/>
        <v>0.99999999999999978</v>
      </c>
      <c r="L15" s="14">
        <f t="shared" si="4"/>
        <v>1</v>
      </c>
    </row>
    <row r="16" spans="1:12">
      <c r="A16">
        <v>14</v>
      </c>
      <c r="B16" s="16">
        <f t="shared" si="5"/>
        <v>6.666666666666686E-2</v>
      </c>
      <c r="C16" s="16">
        <v>0</v>
      </c>
      <c r="D16" s="16">
        <v>0</v>
      </c>
      <c r="E16" s="16">
        <v>0</v>
      </c>
      <c r="H16">
        <v>14</v>
      </c>
      <c r="I16" s="14">
        <f t="shared" si="1"/>
        <v>0.93333333333333313</v>
      </c>
      <c r="J16" s="14">
        <f t="shared" si="2"/>
        <v>1</v>
      </c>
      <c r="K16" s="14">
        <f t="shared" si="3"/>
        <v>1</v>
      </c>
      <c r="L16" s="14">
        <f t="shared" si="4"/>
        <v>1</v>
      </c>
    </row>
    <row r="17" spans="1:12">
      <c r="A17">
        <v>15</v>
      </c>
      <c r="B17" s="16">
        <f t="shared" si="5"/>
        <v>1.9428902930940239E-16</v>
      </c>
      <c r="C17" s="16">
        <v>0</v>
      </c>
      <c r="D17" s="16">
        <v>0</v>
      </c>
      <c r="E17" s="16">
        <v>0</v>
      </c>
      <c r="H17">
        <v>15</v>
      </c>
      <c r="I17" s="14">
        <f t="shared" si="1"/>
        <v>0.99999999999999978</v>
      </c>
      <c r="J17" s="14">
        <f t="shared" si="2"/>
        <v>1</v>
      </c>
      <c r="K17" s="14">
        <f t="shared" si="3"/>
        <v>1</v>
      </c>
      <c r="L17" s="14">
        <f t="shared" si="4"/>
        <v>1</v>
      </c>
    </row>
    <row r="18" spans="1:12">
      <c r="A18">
        <v>16</v>
      </c>
      <c r="B18" s="16">
        <v>0</v>
      </c>
      <c r="C18" s="16">
        <v>0</v>
      </c>
      <c r="D18" s="16">
        <v>0</v>
      </c>
      <c r="E18" s="16">
        <v>0</v>
      </c>
      <c r="H18">
        <v>16</v>
      </c>
      <c r="I18" s="14">
        <f t="shared" si="1"/>
        <v>1</v>
      </c>
      <c r="J18" s="14">
        <f t="shared" si="2"/>
        <v>1</v>
      </c>
      <c r="K18" s="14">
        <f t="shared" si="3"/>
        <v>1</v>
      </c>
      <c r="L18" s="14">
        <f t="shared" si="4"/>
        <v>1</v>
      </c>
    </row>
    <row r="19" spans="1:12">
      <c r="A19">
        <v>17</v>
      </c>
      <c r="B19" s="16">
        <v>0</v>
      </c>
      <c r="C19" s="16">
        <v>0</v>
      </c>
      <c r="D19" s="16">
        <v>0</v>
      </c>
      <c r="E19" s="16">
        <v>0</v>
      </c>
      <c r="H19">
        <v>17</v>
      </c>
      <c r="I19" s="14">
        <f t="shared" si="1"/>
        <v>1</v>
      </c>
      <c r="J19" s="14">
        <f t="shared" si="2"/>
        <v>1</v>
      </c>
      <c r="K19" s="14">
        <f t="shared" si="3"/>
        <v>1</v>
      </c>
      <c r="L19" s="14">
        <f t="shared" si="4"/>
        <v>1</v>
      </c>
    </row>
    <row r="20" spans="1:12">
      <c r="A20">
        <v>18</v>
      </c>
      <c r="B20" s="16">
        <v>0</v>
      </c>
      <c r="C20" s="16">
        <v>0</v>
      </c>
      <c r="D20" s="16">
        <v>0</v>
      </c>
      <c r="E20" s="16">
        <v>0</v>
      </c>
      <c r="H20">
        <v>18</v>
      </c>
      <c r="I20" s="14">
        <f t="shared" si="1"/>
        <v>1</v>
      </c>
      <c r="J20" s="14">
        <f t="shared" si="2"/>
        <v>1</v>
      </c>
      <c r="K20" s="14">
        <f t="shared" si="3"/>
        <v>1</v>
      </c>
      <c r="L20" s="14">
        <f t="shared" si="4"/>
        <v>1</v>
      </c>
    </row>
    <row r="21" spans="1:12">
      <c r="A21">
        <v>19</v>
      </c>
      <c r="B21" s="16">
        <v>0</v>
      </c>
      <c r="C21" s="16">
        <v>0</v>
      </c>
      <c r="D21" s="16">
        <v>0</v>
      </c>
      <c r="E21" s="16">
        <v>0</v>
      </c>
      <c r="H21">
        <v>19</v>
      </c>
      <c r="I21" s="14">
        <f t="shared" si="1"/>
        <v>1</v>
      </c>
      <c r="J21" s="14">
        <f t="shared" si="2"/>
        <v>1</v>
      </c>
      <c r="K21" s="14">
        <f t="shared" si="3"/>
        <v>1</v>
      </c>
      <c r="L21" s="14">
        <f t="shared" si="4"/>
        <v>1</v>
      </c>
    </row>
    <row r="22" spans="1:12">
      <c r="A22">
        <v>20</v>
      </c>
      <c r="B22" s="16">
        <v>0</v>
      </c>
      <c r="C22" s="16">
        <v>0</v>
      </c>
      <c r="D22" s="16">
        <v>0</v>
      </c>
      <c r="E22" s="16">
        <v>0</v>
      </c>
      <c r="H22">
        <v>20</v>
      </c>
      <c r="I22" s="14">
        <f t="shared" si="1"/>
        <v>1</v>
      </c>
      <c r="J22" s="14">
        <f t="shared" si="2"/>
        <v>1</v>
      </c>
      <c r="K22" s="14">
        <f t="shared" si="3"/>
        <v>1</v>
      </c>
      <c r="L22" s="14">
        <f t="shared" si="4"/>
        <v>1</v>
      </c>
    </row>
  </sheetData>
  <mergeCells count="1">
    <mergeCell ref="F2:G2"/>
  </mergeCells>
  <phoneticPr fontId="4" type="noConversion"/>
  <pageMargins left="0.7" right="0.7" top="0.75" bottom="0.75" header="0.3" footer="0.3"/>
  <drawing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0E68C84-EE00-4369-9297-635F96D97616}">
  <dimension ref="A1:AJ29"/>
  <sheetViews>
    <sheetView workbookViewId="0">
      <selection activeCell="L40" sqref="L40:L41"/>
    </sheetView>
  </sheetViews>
  <sheetFormatPr defaultRowHeight="14.25"/>
  <cols>
    <col min="5" max="5" width="11.625" bestFit="1" customWidth="1"/>
  </cols>
  <sheetData>
    <row r="1" spans="1:36">
      <c r="A1" s="3" t="s">
        <v>22</v>
      </c>
      <c r="B1" s="1" t="s">
        <v>23</v>
      </c>
      <c r="C1" s="1" t="s">
        <v>24</v>
      </c>
      <c r="D1" s="1" t="s">
        <v>25</v>
      </c>
      <c r="E1" s="1" t="s">
        <v>26</v>
      </c>
      <c r="F1">
        <v>2020</v>
      </c>
      <c r="G1">
        <v>2021</v>
      </c>
      <c r="H1">
        <v>2022</v>
      </c>
      <c r="I1">
        <v>2023</v>
      </c>
      <c r="J1">
        <v>2024</v>
      </c>
      <c r="K1">
        <v>2025</v>
      </c>
      <c r="L1">
        <v>2026</v>
      </c>
      <c r="M1">
        <v>2027</v>
      </c>
      <c r="N1">
        <v>2028</v>
      </c>
      <c r="O1">
        <v>2029</v>
      </c>
      <c r="P1">
        <v>2030</v>
      </c>
      <c r="Q1">
        <v>2031</v>
      </c>
      <c r="R1">
        <v>2032</v>
      </c>
      <c r="S1">
        <v>2033</v>
      </c>
      <c r="T1">
        <v>2034</v>
      </c>
      <c r="U1">
        <v>2035</v>
      </c>
      <c r="V1">
        <v>2036</v>
      </c>
      <c r="W1">
        <v>2037</v>
      </c>
      <c r="X1">
        <v>2038</v>
      </c>
      <c r="Y1">
        <v>2039</v>
      </c>
      <c r="Z1">
        <v>2040</v>
      </c>
      <c r="AA1">
        <v>2041</v>
      </c>
      <c r="AB1">
        <v>2042</v>
      </c>
      <c r="AC1">
        <v>2043</v>
      </c>
      <c r="AD1">
        <v>2044</v>
      </c>
      <c r="AE1">
        <v>2045</v>
      </c>
      <c r="AF1">
        <v>2046</v>
      </c>
      <c r="AG1">
        <v>2047</v>
      </c>
      <c r="AH1">
        <v>2048</v>
      </c>
      <c r="AI1">
        <v>2049</v>
      </c>
      <c r="AJ1">
        <v>2050</v>
      </c>
    </row>
    <row r="2" spans="1:36">
      <c r="A2" s="40" t="s">
        <v>7</v>
      </c>
      <c r="B2" s="40" t="s">
        <v>0</v>
      </c>
      <c r="C2" s="40" t="s">
        <v>11</v>
      </c>
      <c r="D2" s="40" t="s">
        <v>12</v>
      </c>
      <c r="E2" s="40" t="s">
        <v>13</v>
      </c>
      <c r="F2">
        <v>107589</v>
      </c>
      <c r="G2">
        <v>181038</v>
      </c>
      <c r="H2">
        <v>236775</v>
      </c>
      <c r="I2">
        <v>320592</v>
      </c>
      <c r="J2">
        <v>383703</v>
      </c>
      <c r="K2">
        <v>475830</v>
      </c>
      <c r="L2">
        <v>571734</v>
      </c>
      <c r="M2">
        <v>670842</v>
      </c>
      <c r="N2">
        <v>772566</v>
      </c>
      <c r="O2">
        <v>966024</v>
      </c>
      <c r="P2" s="41">
        <v>1189470</v>
      </c>
      <c r="Q2" s="41">
        <v>1406480</v>
      </c>
      <c r="R2" s="41">
        <v>1576500</v>
      </c>
      <c r="S2" s="41">
        <v>1724680</v>
      </c>
      <c r="T2" s="41">
        <v>1839540</v>
      </c>
      <c r="U2" s="41">
        <v>1933070</v>
      </c>
      <c r="V2" s="41">
        <v>1989820</v>
      </c>
      <c r="W2" s="41">
        <v>2035260</v>
      </c>
      <c r="X2" s="41">
        <v>2070130</v>
      </c>
      <c r="Y2" s="41">
        <v>2091950</v>
      </c>
      <c r="Z2" s="41">
        <v>2101400</v>
      </c>
      <c r="AA2" s="41">
        <v>2105700</v>
      </c>
      <c r="AB2" s="41">
        <v>2103630</v>
      </c>
      <c r="AC2" s="41">
        <v>2091270</v>
      </c>
      <c r="AD2" s="41">
        <v>2075500</v>
      </c>
      <c r="AE2" s="41">
        <v>2054150</v>
      </c>
      <c r="AF2" s="41">
        <v>2030240</v>
      </c>
      <c r="AG2" s="41">
        <v>1998990</v>
      </c>
      <c r="AH2" s="41">
        <v>1961520</v>
      </c>
      <c r="AI2" s="41">
        <v>1919150</v>
      </c>
      <c r="AJ2" s="41">
        <v>1872950</v>
      </c>
    </row>
    <row r="3" spans="1:36">
      <c r="A3" s="40" t="s">
        <v>7</v>
      </c>
      <c r="B3" s="40" t="s">
        <v>1</v>
      </c>
      <c r="C3" s="40" t="s">
        <v>11</v>
      </c>
      <c r="D3" s="40" t="s">
        <v>12</v>
      </c>
      <c r="E3" s="40" t="s">
        <v>14</v>
      </c>
      <c r="F3">
        <v>501</v>
      </c>
      <c r="G3">
        <v>588</v>
      </c>
      <c r="H3">
        <v>642</v>
      </c>
      <c r="I3">
        <v>672</v>
      </c>
      <c r="J3">
        <v>693</v>
      </c>
      <c r="K3">
        <v>705</v>
      </c>
      <c r="L3">
        <v>717</v>
      </c>
      <c r="M3">
        <v>720</v>
      </c>
      <c r="N3">
        <v>738</v>
      </c>
      <c r="O3">
        <v>738</v>
      </c>
      <c r="P3">
        <v>729</v>
      </c>
      <c r="Q3">
        <v>723</v>
      </c>
      <c r="R3">
        <v>720</v>
      </c>
      <c r="S3">
        <v>729</v>
      </c>
      <c r="T3">
        <v>747</v>
      </c>
      <c r="U3">
        <v>774</v>
      </c>
      <c r="V3">
        <v>801</v>
      </c>
      <c r="W3">
        <v>831</v>
      </c>
      <c r="X3">
        <v>861</v>
      </c>
      <c r="Y3">
        <v>885</v>
      </c>
      <c r="Z3">
        <v>903</v>
      </c>
      <c r="AA3">
        <v>918</v>
      </c>
      <c r="AB3">
        <v>924</v>
      </c>
      <c r="AC3">
        <v>924</v>
      </c>
      <c r="AD3">
        <v>921</v>
      </c>
      <c r="AE3">
        <v>915</v>
      </c>
      <c r="AF3">
        <v>903</v>
      </c>
      <c r="AG3">
        <v>888</v>
      </c>
      <c r="AH3">
        <v>870</v>
      </c>
      <c r="AI3">
        <v>849</v>
      </c>
      <c r="AJ3">
        <v>825</v>
      </c>
    </row>
    <row r="4" spans="1:36">
      <c r="A4" s="40" t="s">
        <v>7</v>
      </c>
      <c r="B4" s="40" t="s">
        <v>2</v>
      </c>
      <c r="C4" s="40" t="s">
        <v>11</v>
      </c>
      <c r="D4" s="40" t="s">
        <v>12</v>
      </c>
      <c r="E4" s="40" t="s">
        <v>15</v>
      </c>
      <c r="F4" s="41">
        <v>2035340</v>
      </c>
      <c r="G4" s="41">
        <v>2071490</v>
      </c>
      <c r="H4" s="41">
        <v>2118730</v>
      </c>
      <c r="I4" s="41">
        <v>2131680</v>
      </c>
      <c r="J4" s="41">
        <v>2158520</v>
      </c>
      <c r="K4" s="41">
        <v>2149940</v>
      </c>
      <c r="L4" s="41">
        <v>2130720</v>
      </c>
      <c r="M4" s="41">
        <v>2101540</v>
      </c>
      <c r="N4" s="41">
        <v>2062730</v>
      </c>
      <c r="O4" s="41">
        <v>1926620</v>
      </c>
      <c r="P4" s="41">
        <v>1754510</v>
      </c>
      <c r="Q4" s="41">
        <v>1582250</v>
      </c>
      <c r="R4" s="41">
        <v>1450490</v>
      </c>
      <c r="S4" s="41">
        <v>1333870</v>
      </c>
      <c r="T4" s="41">
        <v>1243740</v>
      </c>
      <c r="U4" s="41">
        <v>1168340</v>
      </c>
      <c r="V4" s="41">
        <v>1123210</v>
      </c>
      <c r="W4" s="41">
        <v>1083050</v>
      </c>
      <c r="X4" s="41">
        <v>1047280</v>
      </c>
      <c r="Y4" s="41">
        <v>1018560</v>
      </c>
      <c r="Z4">
        <v>996162</v>
      </c>
      <c r="AA4">
        <v>973074</v>
      </c>
      <c r="AB4">
        <v>950349</v>
      </c>
      <c r="AC4">
        <v>931914</v>
      </c>
      <c r="AD4">
        <v>910842</v>
      </c>
      <c r="AE4">
        <v>889224</v>
      </c>
      <c r="AF4">
        <v>864087</v>
      </c>
      <c r="AG4">
        <v>840057</v>
      </c>
      <c r="AH4">
        <v>816090</v>
      </c>
      <c r="AI4">
        <v>790743</v>
      </c>
      <c r="AJ4">
        <v>763008</v>
      </c>
    </row>
    <row r="5" spans="1:36">
      <c r="A5" s="40" t="s">
        <v>7</v>
      </c>
      <c r="B5" s="40" t="s">
        <v>3</v>
      </c>
      <c r="C5" s="40" t="s">
        <v>11</v>
      </c>
      <c r="D5" s="40" t="s">
        <v>12</v>
      </c>
      <c r="E5" s="40" t="s">
        <v>16</v>
      </c>
      <c r="F5">
        <v>4626</v>
      </c>
      <c r="G5">
        <v>4215</v>
      </c>
      <c r="H5">
        <v>5145</v>
      </c>
      <c r="I5">
        <v>5826</v>
      </c>
      <c r="J5">
        <v>6564</v>
      </c>
      <c r="K5">
        <v>7236</v>
      </c>
      <c r="L5">
        <v>7914</v>
      </c>
      <c r="M5">
        <v>8577</v>
      </c>
      <c r="N5">
        <v>9180</v>
      </c>
      <c r="O5">
        <v>9297</v>
      </c>
      <c r="P5">
        <v>9174</v>
      </c>
      <c r="Q5">
        <v>8889</v>
      </c>
      <c r="R5">
        <v>8670</v>
      </c>
      <c r="S5">
        <v>8460</v>
      </c>
      <c r="T5">
        <v>8415</v>
      </c>
      <c r="U5">
        <v>8394</v>
      </c>
      <c r="V5">
        <v>8508</v>
      </c>
      <c r="W5">
        <v>8658</v>
      </c>
      <c r="X5">
        <v>8817</v>
      </c>
      <c r="Y5">
        <v>8994</v>
      </c>
      <c r="Z5">
        <v>9228</v>
      </c>
      <c r="AA5">
        <v>9381</v>
      </c>
      <c r="AB5">
        <v>9576</v>
      </c>
      <c r="AC5">
        <v>9756</v>
      </c>
      <c r="AD5">
        <v>9909</v>
      </c>
      <c r="AE5">
        <v>10053</v>
      </c>
      <c r="AF5">
        <v>10128</v>
      </c>
      <c r="AG5">
        <v>10206</v>
      </c>
      <c r="AH5">
        <v>10242</v>
      </c>
      <c r="AI5">
        <v>10278</v>
      </c>
      <c r="AJ5">
        <v>10248</v>
      </c>
    </row>
    <row r="6" spans="1:36">
      <c r="A6" s="40" t="s">
        <v>7</v>
      </c>
      <c r="B6" s="40" t="s">
        <v>4</v>
      </c>
      <c r="C6" s="40" t="s">
        <v>11</v>
      </c>
      <c r="D6" s="40" t="s">
        <v>12</v>
      </c>
      <c r="E6" s="40" t="s">
        <v>17</v>
      </c>
      <c r="F6">
        <v>3273</v>
      </c>
      <c r="G6">
        <v>5169</v>
      </c>
      <c r="H6">
        <v>5931</v>
      </c>
      <c r="I6">
        <v>6759</v>
      </c>
      <c r="J6">
        <v>7932</v>
      </c>
      <c r="K6">
        <v>9165</v>
      </c>
      <c r="L6">
        <v>10812</v>
      </c>
      <c r="M6">
        <v>12816</v>
      </c>
      <c r="N6">
        <v>15435</v>
      </c>
      <c r="O6">
        <v>17742</v>
      </c>
      <c r="P6">
        <v>19893</v>
      </c>
      <c r="Q6">
        <v>22353</v>
      </c>
      <c r="R6">
        <v>24798</v>
      </c>
      <c r="S6">
        <v>27480</v>
      </c>
      <c r="T6">
        <v>30393</v>
      </c>
      <c r="U6">
        <v>33423</v>
      </c>
      <c r="V6">
        <v>36405</v>
      </c>
      <c r="W6">
        <v>39246</v>
      </c>
      <c r="X6">
        <v>41820</v>
      </c>
      <c r="Y6">
        <v>43956</v>
      </c>
      <c r="Z6">
        <v>45642</v>
      </c>
      <c r="AA6">
        <v>46836</v>
      </c>
      <c r="AB6">
        <v>47571</v>
      </c>
      <c r="AC6">
        <v>47892</v>
      </c>
      <c r="AD6">
        <v>47874</v>
      </c>
      <c r="AE6">
        <v>47553</v>
      </c>
      <c r="AF6">
        <v>46962</v>
      </c>
      <c r="AG6">
        <v>46164</v>
      </c>
      <c r="AH6">
        <v>45153</v>
      </c>
      <c r="AI6">
        <v>43995</v>
      </c>
      <c r="AJ6">
        <v>42687</v>
      </c>
    </row>
    <row r="7" spans="1:36">
      <c r="A7" s="40" t="s">
        <v>7</v>
      </c>
      <c r="B7" s="40" t="s">
        <v>5</v>
      </c>
      <c r="C7" s="40" t="s">
        <v>11</v>
      </c>
      <c r="D7" s="40" t="s">
        <v>12</v>
      </c>
      <c r="E7" s="40" t="s">
        <v>18</v>
      </c>
      <c r="F7">
        <v>432</v>
      </c>
      <c r="G7">
        <v>474</v>
      </c>
      <c r="H7">
        <v>516</v>
      </c>
      <c r="I7">
        <v>546</v>
      </c>
      <c r="J7">
        <v>579</v>
      </c>
      <c r="K7">
        <v>600</v>
      </c>
      <c r="L7">
        <v>621</v>
      </c>
      <c r="M7">
        <v>639</v>
      </c>
      <c r="N7">
        <v>663</v>
      </c>
      <c r="O7">
        <v>648</v>
      </c>
      <c r="P7">
        <v>615</v>
      </c>
      <c r="Q7">
        <v>585</v>
      </c>
      <c r="R7">
        <v>555</v>
      </c>
      <c r="S7">
        <v>528</v>
      </c>
      <c r="T7">
        <v>513</v>
      </c>
      <c r="U7">
        <v>504</v>
      </c>
      <c r="V7">
        <v>495</v>
      </c>
      <c r="W7">
        <v>492</v>
      </c>
      <c r="X7">
        <v>492</v>
      </c>
      <c r="Y7">
        <v>492</v>
      </c>
      <c r="Z7">
        <v>495</v>
      </c>
      <c r="AA7">
        <v>498</v>
      </c>
      <c r="AB7">
        <v>501</v>
      </c>
      <c r="AC7">
        <v>504</v>
      </c>
      <c r="AD7">
        <v>507</v>
      </c>
      <c r="AE7">
        <v>507</v>
      </c>
      <c r="AF7">
        <v>507</v>
      </c>
      <c r="AG7">
        <v>507</v>
      </c>
      <c r="AH7">
        <v>504</v>
      </c>
      <c r="AI7">
        <v>498</v>
      </c>
      <c r="AJ7">
        <v>492</v>
      </c>
    </row>
    <row r="8" spans="1:36">
      <c r="A8" s="40" t="s">
        <v>7</v>
      </c>
      <c r="B8" s="40" t="s">
        <v>6</v>
      </c>
      <c r="C8" s="40" t="s">
        <v>11</v>
      </c>
      <c r="D8" s="40" t="s">
        <v>12</v>
      </c>
      <c r="E8" s="40" t="s">
        <v>19</v>
      </c>
      <c r="F8">
        <v>9</v>
      </c>
      <c r="G8">
        <v>12</v>
      </c>
      <c r="H8">
        <v>15</v>
      </c>
      <c r="I8">
        <v>15</v>
      </c>
      <c r="J8">
        <v>18</v>
      </c>
      <c r="K8">
        <v>21</v>
      </c>
      <c r="L8">
        <v>27</v>
      </c>
      <c r="M8">
        <v>30</v>
      </c>
      <c r="N8">
        <v>36</v>
      </c>
      <c r="O8">
        <v>42</v>
      </c>
      <c r="P8">
        <v>48</v>
      </c>
      <c r="Q8">
        <v>54</v>
      </c>
      <c r="R8">
        <v>60</v>
      </c>
      <c r="S8">
        <v>69</v>
      </c>
      <c r="T8">
        <v>78</v>
      </c>
      <c r="U8">
        <v>87</v>
      </c>
      <c r="V8">
        <v>99</v>
      </c>
      <c r="W8">
        <v>111</v>
      </c>
      <c r="X8">
        <v>120</v>
      </c>
      <c r="Y8">
        <v>132</v>
      </c>
      <c r="Z8">
        <v>141</v>
      </c>
      <c r="AA8">
        <v>150</v>
      </c>
      <c r="AB8">
        <v>156</v>
      </c>
      <c r="AC8">
        <v>162</v>
      </c>
      <c r="AD8">
        <v>168</v>
      </c>
      <c r="AE8">
        <v>171</v>
      </c>
      <c r="AF8">
        <v>174</v>
      </c>
      <c r="AG8">
        <v>177</v>
      </c>
      <c r="AH8">
        <v>177</v>
      </c>
      <c r="AI8">
        <v>177</v>
      </c>
      <c r="AJ8">
        <v>177</v>
      </c>
    </row>
    <row r="9" spans="1:36">
      <c r="A9" s="4" t="s">
        <v>8</v>
      </c>
      <c r="B9" s="34" t="s">
        <v>0</v>
      </c>
      <c r="C9" s="4" t="s">
        <v>11</v>
      </c>
      <c r="D9" s="34" t="s">
        <v>20</v>
      </c>
      <c r="E9" s="4" t="s">
        <v>13</v>
      </c>
      <c r="F9">
        <v>0</v>
      </c>
      <c r="G9">
        <v>3294</v>
      </c>
      <c r="H9">
        <v>6840</v>
      </c>
      <c r="I9">
        <v>10620</v>
      </c>
      <c r="J9">
        <v>14619</v>
      </c>
      <c r="K9">
        <v>18825</v>
      </c>
      <c r="L9">
        <v>27093</v>
      </c>
      <c r="M9">
        <v>35739</v>
      </c>
      <c r="N9">
        <v>42705</v>
      </c>
      <c r="O9">
        <v>51981</v>
      </c>
      <c r="P9">
        <v>61551</v>
      </c>
      <c r="Q9">
        <v>71388</v>
      </c>
      <c r="R9">
        <v>79263</v>
      </c>
      <c r="S9">
        <v>89517</v>
      </c>
      <c r="T9">
        <v>99954</v>
      </c>
      <c r="U9">
        <v>110547</v>
      </c>
      <c r="V9">
        <v>111939</v>
      </c>
      <c r="W9">
        <v>113217</v>
      </c>
      <c r="X9">
        <v>114381</v>
      </c>
      <c r="Y9">
        <v>118245</v>
      </c>
      <c r="Z9">
        <v>123579</v>
      </c>
      <c r="AA9">
        <v>129120</v>
      </c>
      <c r="AB9">
        <v>133962</v>
      </c>
      <c r="AC9">
        <v>136965</v>
      </c>
      <c r="AD9">
        <v>139947</v>
      </c>
      <c r="AE9">
        <v>142596</v>
      </c>
      <c r="AF9">
        <v>145449</v>
      </c>
      <c r="AG9">
        <v>147699</v>
      </c>
      <c r="AH9">
        <v>149016</v>
      </c>
      <c r="AI9">
        <v>150243</v>
      </c>
      <c r="AJ9">
        <v>151422</v>
      </c>
    </row>
    <row r="10" spans="1:36">
      <c r="A10" s="4" t="s">
        <v>8</v>
      </c>
      <c r="B10" s="34" t="s">
        <v>1</v>
      </c>
      <c r="C10" s="4" t="s">
        <v>11</v>
      </c>
      <c r="D10" s="34" t="s">
        <v>20</v>
      </c>
      <c r="E10" s="4" t="s">
        <v>14</v>
      </c>
      <c r="F10">
        <v>63</v>
      </c>
      <c r="G10">
        <v>81</v>
      </c>
      <c r="H10">
        <v>99</v>
      </c>
      <c r="I10">
        <v>114</v>
      </c>
      <c r="J10">
        <v>120</v>
      </c>
      <c r="K10">
        <v>120</v>
      </c>
      <c r="L10">
        <v>114</v>
      </c>
      <c r="M10">
        <v>102</v>
      </c>
      <c r="N10">
        <v>96</v>
      </c>
      <c r="O10">
        <v>96</v>
      </c>
      <c r="P10">
        <v>96</v>
      </c>
      <c r="Q10">
        <v>96</v>
      </c>
      <c r="R10">
        <v>93</v>
      </c>
      <c r="S10">
        <v>93</v>
      </c>
      <c r="T10">
        <v>90</v>
      </c>
      <c r="U10">
        <v>87</v>
      </c>
      <c r="V10">
        <v>87</v>
      </c>
      <c r="W10">
        <v>90</v>
      </c>
      <c r="X10">
        <v>93</v>
      </c>
      <c r="Y10">
        <v>93</v>
      </c>
      <c r="Z10">
        <v>90</v>
      </c>
      <c r="AA10">
        <v>90</v>
      </c>
      <c r="AB10">
        <v>90</v>
      </c>
      <c r="AC10">
        <v>87</v>
      </c>
      <c r="AD10">
        <v>87</v>
      </c>
      <c r="AE10">
        <v>87</v>
      </c>
      <c r="AF10">
        <v>87</v>
      </c>
      <c r="AG10">
        <v>87</v>
      </c>
      <c r="AH10">
        <v>84</v>
      </c>
      <c r="AI10">
        <v>84</v>
      </c>
      <c r="AJ10">
        <v>84</v>
      </c>
    </row>
    <row r="11" spans="1:36">
      <c r="A11" s="4" t="s">
        <v>8</v>
      </c>
      <c r="B11" s="34" t="s">
        <v>2</v>
      </c>
      <c r="C11" s="4" t="s">
        <v>11</v>
      </c>
      <c r="D11" s="34" t="s">
        <v>20</v>
      </c>
      <c r="E11" s="4" t="s">
        <v>15</v>
      </c>
      <c r="F11">
        <v>104415</v>
      </c>
      <c r="G11">
        <v>102795</v>
      </c>
      <c r="H11">
        <v>101091</v>
      </c>
      <c r="I11">
        <v>104250</v>
      </c>
      <c r="J11">
        <v>109542</v>
      </c>
      <c r="K11">
        <v>111360</v>
      </c>
      <c r="L11">
        <v>110271</v>
      </c>
      <c r="M11">
        <v>107796</v>
      </c>
      <c r="N11">
        <v>106206</v>
      </c>
      <c r="O11">
        <v>102933</v>
      </c>
      <c r="P11">
        <v>99036</v>
      </c>
      <c r="Q11">
        <v>93963</v>
      </c>
      <c r="R11">
        <v>91500</v>
      </c>
      <c r="S11">
        <v>86853</v>
      </c>
      <c r="T11">
        <v>81645</v>
      </c>
      <c r="U11">
        <v>75780</v>
      </c>
      <c r="V11">
        <v>76569</v>
      </c>
      <c r="W11">
        <v>76602</v>
      </c>
      <c r="X11">
        <v>76743</v>
      </c>
      <c r="Y11">
        <v>75300</v>
      </c>
      <c r="Z11">
        <v>72645</v>
      </c>
      <c r="AA11">
        <v>70551</v>
      </c>
      <c r="AB11">
        <v>67737</v>
      </c>
      <c r="AC11">
        <v>66663</v>
      </c>
      <c r="AD11">
        <v>65313</v>
      </c>
      <c r="AE11">
        <v>64044</v>
      </c>
      <c r="AF11">
        <v>62451</v>
      </c>
      <c r="AG11">
        <v>60906</v>
      </c>
      <c r="AH11">
        <v>60141</v>
      </c>
      <c r="AI11">
        <v>59148</v>
      </c>
      <c r="AJ11">
        <v>57936</v>
      </c>
    </row>
    <row r="12" spans="1:36">
      <c r="A12" s="4" t="s">
        <v>8</v>
      </c>
      <c r="B12" s="34" t="s">
        <v>3</v>
      </c>
      <c r="C12" s="4" t="s">
        <v>11</v>
      </c>
      <c r="D12" s="34" t="s">
        <v>20</v>
      </c>
      <c r="E12" s="4" t="s">
        <v>16</v>
      </c>
      <c r="F12">
        <v>53838</v>
      </c>
      <c r="G12">
        <v>58521</v>
      </c>
      <c r="H12">
        <v>62850</v>
      </c>
      <c r="I12">
        <v>61833</v>
      </c>
      <c r="J12">
        <v>58212</v>
      </c>
      <c r="K12">
        <v>57624</v>
      </c>
      <c r="L12">
        <v>55623</v>
      </c>
      <c r="M12">
        <v>54378</v>
      </c>
      <c r="N12">
        <v>53628</v>
      </c>
      <c r="O12">
        <v>51987</v>
      </c>
      <c r="P12">
        <v>50406</v>
      </c>
      <c r="Q12">
        <v>49410</v>
      </c>
      <c r="R12">
        <v>47526</v>
      </c>
      <c r="S12">
        <v>45183</v>
      </c>
      <c r="T12">
        <v>43011</v>
      </c>
      <c r="U12">
        <v>41106</v>
      </c>
      <c r="V12">
        <v>41403</v>
      </c>
      <c r="W12">
        <v>42285</v>
      </c>
      <c r="X12">
        <v>42909</v>
      </c>
      <c r="Y12">
        <v>42369</v>
      </c>
      <c r="Z12">
        <v>41499</v>
      </c>
      <c r="AA12">
        <v>39630</v>
      </c>
      <c r="AB12">
        <v>38973</v>
      </c>
      <c r="AC12">
        <v>38190</v>
      </c>
      <c r="AD12">
        <v>37506</v>
      </c>
      <c r="AE12">
        <v>36861</v>
      </c>
      <c r="AF12">
        <v>36105</v>
      </c>
      <c r="AG12">
        <v>35658</v>
      </c>
      <c r="AH12">
        <v>35160</v>
      </c>
      <c r="AI12">
        <v>34758</v>
      </c>
      <c r="AJ12">
        <v>34359</v>
      </c>
    </row>
    <row r="13" spans="1:36">
      <c r="A13" s="4" t="s">
        <v>8</v>
      </c>
      <c r="B13" s="34" t="s">
        <v>4</v>
      </c>
      <c r="C13" s="4" t="s">
        <v>11</v>
      </c>
      <c r="D13" s="34" t="s">
        <v>20</v>
      </c>
      <c r="E13" s="4" t="s">
        <v>17</v>
      </c>
      <c r="F13">
        <v>0</v>
      </c>
      <c r="G13">
        <v>78</v>
      </c>
      <c r="H13">
        <v>111</v>
      </c>
      <c r="I13">
        <v>156</v>
      </c>
      <c r="J13">
        <v>225</v>
      </c>
      <c r="K13">
        <v>300</v>
      </c>
      <c r="L13">
        <v>396</v>
      </c>
      <c r="M13">
        <v>513</v>
      </c>
      <c r="N13">
        <v>693</v>
      </c>
      <c r="O13">
        <v>891</v>
      </c>
      <c r="P13">
        <v>1122</v>
      </c>
      <c r="Q13">
        <v>1437</v>
      </c>
      <c r="R13">
        <v>1758</v>
      </c>
      <c r="S13">
        <v>2106</v>
      </c>
      <c r="T13">
        <v>2427</v>
      </c>
      <c r="U13">
        <v>2742</v>
      </c>
      <c r="V13">
        <v>3159</v>
      </c>
      <c r="W13">
        <v>3624</v>
      </c>
      <c r="X13">
        <v>4113</v>
      </c>
      <c r="Y13">
        <v>4416</v>
      </c>
      <c r="Z13">
        <v>4557</v>
      </c>
      <c r="AA13">
        <v>4695</v>
      </c>
      <c r="AB13">
        <v>4800</v>
      </c>
      <c r="AC13">
        <v>4893</v>
      </c>
      <c r="AD13">
        <v>4947</v>
      </c>
      <c r="AE13">
        <v>4977</v>
      </c>
      <c r="AF13">
        <v>4998</v>
      </c>
      <c r="AG13">
        <v>5028</v>
      </c>
      <c r="AH13">
        <v>5031</v>
      </c>
      <c r="AI13">
        <v>5013</v>
      </c>
      <c r="AJ13">
        <v>5022</v>
      </c>
    </row>
    <row r="14" spans="1:36">
      <c r="A14" s="4" t="s">
        <v>8</v>
      </c>
      <c r="B14" s="34" t="s">
        <v>5</v>
      </c>
      <c r="C14" s="4" t="s">
        <v>11</v>
      </c>
      <c r="D14" s="34" t="s">
        <v>20</v>
      </c>
      <c r="E14" s="4" t="s">
        <v>18</v>
      </c>
      <c r="F14">
        <v>21</v>
      </c>
      <c r="G14">
        <v>21</v>
      </c>
      <c r="H14">
        <v>21</v>
      </c>
      <c r="I14">
        <v>21</v>
      </c>
      <c r="J14">
        <v>24</v>
      </c>
      <c r="K14">
        <v>24</v>
      </c>
      <c r="L14">
        <v>24</v>
      </c>
      <c r="M14">
        <v>24</v>
      </c>
      <c r="N14">
        <v>24</v>
      </c>
      <c r="O14">
        <v>24</v>
      </c>
      <c r="P14">
        <v>24</v>
      </c>
      <c r="Q14">
        <v>24</v>
      </c>
      <c r="R14">
        <v>24</v>
      </c>
      <c r="S14">
        <v>24</v>
      </c>
      <c r="T14">
        <v>24</v>
      </c>
      <c r="U14">
        <v>21</v>
      </c>
      <c r="V14">
        <v>21</v>
      </c>
      <c r="W14">
        <v>24</v>
      </c>
      <c r="X14">
        <v>24</v>
      </c>
      <c r="Y14">
        <v>24</v>
      </c>
      <c r="Z14">
        <v>24</v>
      </c>
      <c r="AA14">
        <v>21</v>
      </c>
      <c r="AB14">
        <v>21</v>
      </c>
      <c r="AC14">
        <v>21</v>
      </c>
      <c r="AD14">
        <v>21</v>
      </c>
      <c r="AE14">
        <v>21</v>
      </c>
      <c r="AF14">
        <v>21</v>
      </c>
      <c r="AG14">
        <v>21</v>
      </c>
      <c r="AH14">
        <v>21</v>
      </c>
      <c r="AI14">
        <v>21</v>
      </c>
      <c r="AJ14">
        <v>21</v>
      </c>
    </row>
    <row r="15" spans="1:36">
      <c r="A15" s="4" t="s">
        <v>8</v>
      </c>
      <c r="B15" s="34" t="s">
        <v>6</v>
      </c>
      <c r="C15" s="4" t="s">
        <v>11</v>
      </c>
      <c r="D15" s="34" t="s">
        <v>20</v>
      </c>
      <c r="E15" s="4" t="s">
        <v>19</v>
      </c>
      <c r="F15">
        <v>0</v>
      </c>
      <c r="G15">
        <v>0</v>
      </c>
      <c r="H15">
        <v>0</v>
      </c>
      <c r="I15">
        <v>0</v>
      </c>
      <c r="J15">
        <v>0</v>
      </c>
      <c r="K15">
        <v>0</v>
      </c>
      <c r="L15">
        <v>0</v>
      </c>
      <c r="M15">
        <v>0</v>
      </c>
      <c r="N15">
        <v>0</v>
      </c>
      <c r="O15">
        <v>3</v>
      </c>
      <c r="P15">
        <v>3</v>
      </c>
      <c r="Q15">
        <v>6</v>
      </c>
      <c r="R15">
        <v>6</v>
      </c>
      <c r="S15">
        <v>9</v>
      </c>
      <c r="T15">
        <v>12</v>
      </c>
      <c r="U15">
        <v>15</v>
      </c>
      <c r="V15">
        <v>18</v>
      </c>
      <c r="W15">
        <v>21</v>
      </c>
      <c r="X15">
        <v>24</v>
      </c>
      <c r="Y15">
        <v>27</v>
      </c>
      <c r="Z15">
        <v>30</v>
      </c>
      <c r="AA15">
        <v>33</v>
      </c>
      <c r="AB15">
        <v>36</v>
      </c>
      <c r="AC15">
        <v>36</v>
      </c>
      <c r="AD15">
        <v>39</v>
      </c>
      <c r="AE15">
        <v>42</v>
      </c>
      <c r="AF15">
        <v>42</v>
      </c>
      <c r="AG15">
        <v>45</v>
      </c>
      <c r="AH15">
        <v>48</v>
      </c>
      <c r="AI15">
        <v>48</v>
      </c>
      <c r="AJ15">
        <v>51</v>
      </c>
    </row>
    <row r="16" spans="1:36">
      <c r="A16" s="9" t="s">
        <v>9</v>
      </c>
      <c r="B16" s="10" t="s">
        <v>0</v>
      </c>
      <c r="C16" s="9" t="s">
        <v>21</v>
      </c>
      <c r="D16" s="9" t="s">
        <v>12</v>
      </c>
      <c r="E16" s="9" t="s">
        <v>13</v>
      </c>
      <c r="F16">
        <v>3</v>
      </c>
      <c r="G16">
        <v>18</v>
      </c>
      <c r="H16">
        <v>36</v>
      </c>
      <c r="I16">
        <v>54</v>
      </c>
      <c r="J16">
        <v>72</v>
      </c>
      <c r="K16">
        <v>93</v>
      </c>
      <c r="L16">
        <v>96</v>
      </c>
      <c r="M16">
        <v>99</v>
      </c>
      <c r="N16">
        <v>102</v>
      </c>
      <c r="O16">
        <v>102</v>
      </c>
      <c r="P16">
        <v>105</v>
      </c>
      <c r="Q16">
        <v>105</v>
      </c>
      <c r="R16">
        <v>108</v>
      </c>
      <c r="S16">
        <v>108</v>
      </c>
      <c r="T16">
        <v>111</v>
      </c>
      <c r="U16">
        <v>111</v>
      </c>
      <c r="V16">
        <v>111</v>
      </c>
      <c r="W16">
        <v>111</v>
      </c>
      <c r="X16">
        <v>111</v>
      </c>
      <c r="Y16">
        <v>111</v>
      </c>
      <c r="Z16">
        <v>111</v>
      </c>
      <c r="AA16">
        <v>111</v>
      </c>
      <c r="AB16">
        <v>111</v>
      </c>
      <c r="AC16">
        <v>108</v>
      </c>
      <c r="AD16">
        <v>108</v>
      </c>
      <c r="AE16">
        <v>105</v>
      </c>
      <c r="AF16">
        <v>105</v>
      </c>
      <c r="AG16">
        <v>102</v>
      </c>
      <c r="AH16">
        <v>99</v>
      </c>
      <c r="AI16">
        <v>96</v>
      </c>
      <c r="AJ16">
        <v>96</v>
      </c>
    </row>
    <row r="17" spans="1:36">
      <c r="A17" s="9" t="s">
        <v>9</v>
      </c>
      <c r="B17" s="10" t="s">
        <v>1</v>
      </c>
      <c r="C17" s="9" t="s">
        <v>21</v>
      </c>
      <c r="D17" s="9" t="s">
        <v>12</v>
      </c>
      <c r="E17" s="9" t="s">
        <v>14</v>
      </c>
      <c r="F17">
        <v>3</v>
      </c>
      <c r="G17">
        <v>3</v>
      </c>
      <c r="H17">
        <v>3</v>
      </c>
      <c r="I17">
        <v>0</v>
      </c>
      <c r="J17">
        <v>0</v>
      </c>
      <c r="K17">
        <v>0</v>
      </c>
      <c r="L17">
        <v>0</v>
      </c>
      <c r="M17">
        <v>0</v>
      </c>
      <c r="N17">
        <v>0</v>
      </c>
      <c r="O17">
        <v>0</v>
      </c>
      <c r="P17">
        <v>0</v>
      </c>
      <c r="Q17">
        <v>0</v>
      </c>
      <c r="R17">
        <v>0</v>
      </c>
      <c r="S17">
        <v>0</v>
      </c>
      <c r="T17">
        <v>0</v>
      </c>
      <c r="U17">
        <v>0</v>
      </c>
      <c r="V17">
        <v>0</v>
      </c>
      <c r="W17">
        <v>0</v>
      </c>
      <c r="X17">
        <v>0</v>
      </c>
      <c r="Y17">
        <v>0</v>
      </c>
      <c r="Z17">
        <v>0</v>
      </c>
      <c r="AA17">
        <v>0</v>
      </c>
      <c r="AB17">
        <v>0</v>
      </c>
      <c r="AC17">
        <v>0</v>
      </c>
      <c r="AD17">
        <v>0</v>
      </c>
      <c r="AE17">
        <v>0</v>
      </c>
      <c r="AF17">
        <v>0</v>
      </c>
      <c r="AG17">
        <v>0</v>
      </c>
      <c r="AH17">
        <v>0</v>
      </c>
      <c r="AI17">
        <v>0</v>
      </c>
      <c r="AJ17">
        <v>0</v>
      </c>
    </row>
    <row r="18" spans="1:36">
      <c r="A18" s="9" t="s">
        <v>9</v>
      </c>
      <c r="B18" s="10" t="s">
        <v>2</v>
      </c>
      <c r="C18" s="9" t="s">
        <v>21</v>
      </c>
      <c r="D18" s="9" t="s">
        <v>12</v>
      </c>
      <c r="E18" s="9" t="s">
        <v>15</v>
      </c>
      <c r="F18">
        <v>6</v>
      </c>
      <c r="G18">
        <v>3</v>
      </c>
      <c r="H18">
        <v>3</v>
      </c>
      <c r="I18">
        <v>0</v>
      </c>
      <c r="J18">
        <v>0</v>
      </c>
      <c r="K18">
        <v>0</v>
      </c>
      <c r="L18">
        <v>0</v>
      </c>
      <c r="M18">
        <v>0</v>
      </c>
      <c r="N18">
        <v>0</v>
      </c>
      <c r="O18">
        <v>0</v>
      </c>
      <c r="P18">
        <v>0</v>
      </c>
      <c r="Q18">
        <v>0</v>
      </c>
      <c r="R18">
        <v>0</v>
      </c>
      <c r="S18">
        <v>0</v>
      </c>
      <c r="T18">
        <v>0</v>
      </c>
      <c r="U18">
        <v>0</v>
      </c>
      <c r="V18">
        <v>0</v>
      </c>
      <c r="W18">
        <v>0</v>
      </c>
      <c r="X18">
        <v>0</v>
      </c>
      <c r="Y18">
        <v>0</v>
      </c>
      <c r="Z18">
        <v>0</v>
      </c>
      <c r="AA18">
        <v>0</v>
      </c>
      <c r="AB18">
        <v>0</v>
      </c>
      <c r="AC18">
        <v>0</v>
      </c>
      <c r="AD18">
        <v>0</v>
      </c>
      <c r="AE18">
        <v>0</v>
      </c>
      <c r="AF18">
        <v>0</v>
      </c>
      <c r="AG18">
        <v>0</v>
      </c>
      <c r="AH18">
        <v>0</v>
      </c>
      <c r="AI18">
        <v>0</v>
      </c>
      <c r="AJ18">
        <v>0</v>
      </c>
    </row>
    <row r="19" spans="1:36">
      <c r="A19" s="9" t="s">
        <v>9</v>
      </c>
      <c r="B19" s="10" t="s">
        <v>3</v>
      </c>
      <c r="C19" s="9" t="s">
        <v>21</v>
      </c>
      <c r="D19" s="9" t="s">
        <v>12</v>
      </c>
      <c r="E19" s="9" t="s">
        <v>16</v>
      </c>
      <c r="F19">
        <v>60</v>
      </c>
      <c r="G19">
        <v>51</v>
      </c>
      <c r="H19">
        <v>39</v>
      </c>
      <c r="I19">
        <v>27</v>
      </c>
      <c r="J19">
        <v>12</v>
      </c>
      <c r="K19">
        <v>0</v>
      </c>
      <c r="L19">
        <v>0</v>
      </c>
      <c r="M19">
        <v>0</v>
      </c>
      <c r="N19">
        <v>0</v>
      </c>
      <c r="O19">
        <v>0</v>
      </c>
      <c r="P19">
        <v>0</v>
      </c>
      <c r="Q19">
        <v>0</v>
      </c>
      <c r="R19">
        <v>0</v>
      </c>
      <c r="S19">
        <v>0</v>
      </c>
      <c r="T19">
        <v>0</v>
      </c>
      <c r="U19">
        <v>0</v>
      </c>
      <c r="V19">
        <v>0</v>
      </c>
      <c r="W19">
        <v>0</v>
      </c>
      <c r="X19">
        <v>0</v>
      </c>
      <c r="Y19">
        <v>0</v>
      </c>
      <c r="Z19">
        <v>0</v>
      </c>
      <c r="AA19">
        <v>0</v>
      </c>
      <c r="AB19">
        <v>0</v>
      </c>
      <c r="AC19">
        <v>0</v>
      </c>
      <c r="AD19">
        <v>0</v>
      </c>
      <c r="AE19">
        <v>0</v>
      </c>
      <c r="AF19">
        <v>0</v>
      </c>
      <c r="AG19">
        <v>0</v>
      </c>
      <c r="AH19">
        <v>0</v>
      </c>
      <c r="AI19">
        <v>0</v>
      </c>
      <c r="AJ19">
        <v>0</v>
      </c>
    </row>
    <row r="20" spans="1:36">
      <c r="A20" s="9" t="s">
        <v>9</v>
      </c>
      <c r="B20" s="10" t="s">
        <v>4</v>
      </c>
      <c r="C20" s="9" t="s">
        <v>21</v>
      </c>
      <c r="D20" s="9" t="s">
        <v>12</v>
      </c>
      <c r="E20" s="9" t="s">
        <v>17</v>
      </c>
      <c r="F20">
        <v>0</v>
      </c>
      <c r="G20">
        <v>0</v>
      </c>
      <c r="H20">
        <v>0</v>
      </c>
      <c r="I20">
        <v>0</v>
      </c>
      <c r="J20">
        <v>0</v>
      </c>
      <c r="K20">
        <v>0</v>
      </c>
      <c r="L20">
        <v>0</v>
      </c>
      <c r="M20">
        <v>0</v>
      </c>
      <c r="N20">
        <v>0</v>
      </c>
      <c r="O20">
        <v>0</v>
      </c>
      <c r="P20">
        <v>0</v>
      </c>
      <c r="Q20">
        <v>0</v>
      </c>
      <c r="R20">
        <v>0</v>
      </c>
      <c r="S20">
        <v>0</v>
      </c>
      <c r="T20">
        <v>0</v>
      </c>
      <c r="U20">
        <v>0</v>
      </c>
      <c r="V20">
        <v>0</v>
      </c>
      <c r="W20">
        <v>0</v>
      </c>
      <c r="X20">
        <v>0</v>
      </c>
      <c r="Y20">
        <v>0</v>
      </c>
      <c r="Z20">
        <v>0</v>
      </c>
      <c r="AA20">
        <v>0</v>
      </c>
      <c r="AB20">
        <v>0</v>
      </c>
      <c r="AC20">
        <v>0</v>
      </c>
      <c r="AD20">
        <v>0</v>
      </c>
      <c r="AE20">
        <v>0</v>
      </c>
      <c r="AF20">
        <v>0</v>
      </c>
      <c r="AG20">
        <v>0</v>
      </c>
      <c r="AH20">
        <v>0</v>
      </c>
      <c r="AI20">
        <v>0</v>
      </c>
      <c r="AJ20">
        <v>0</v>
      </c>
    </row>
    <row r="21" spans="1:36">
      <c r="A21" s="9" t="s">
        <v>9</v>
      </c>
      <c r="B21" s="10" t="s">
        <v>5</v>
      </c>
      <c r="C21" s="9" t="s">
        <v>21</v>
      </c>
      <c r="D21" s="9" t="s">
        <v>12</v>
      </c>
      <c r="E21" s="9" t="s">
        <v>18</v>
      </c>
      <c r="F21">
        <v>0</v>
      </c>
      <c r="G21">
        <v>0</v>
      </c>
      <c r="H21">
        <v>0</v>
      </c>
      <c r="I21">
        <v>0</v>
      </c>
      <c r="J21">
        <v>0</v>
      </c>
      <c r="K21">
        <v>0</v>
      </c>
      <c r="L21">
        <v>0</v>
      </c>
      <c r="M21">
        <v>0</v>
      </c>
      <c r="N21">
        <v>0</v>
      </c>
      <c r="O21">
        <v>0</v>
      </c>
      <c r="P21">
        <v>0</v>
      </c>
      <c r="Q21">
        <v>0</v>
      </c>
      <c r="R21">
        <v>0</v>
      </c>
      <c r="S21">
        <v>0</v>
      </c>
      <c r="T21">
        <v>0</v>
      </c>
      <c r="U21">
        <v>0</v>
      </c>
      <c r="V21">
        <v>0</v>
      </c>
      <c r="W21">
        <v>0</v>
      </c>
      <c r="X21">
        <v>0</v>
      </c>
      <c r="Y21">
        <v>0</v>
      </c>
      <c r="Z21">
        <v>0</v>
      </c>
      <c r="AA21">
        <v>0</v>
      </c>
      <c r="AB21">
        <v>0</v>
      </c>
      <c r="AC21">
        <v>0</v>
      </c>
      <c r="AD21">
        <v>0</v>
      </c>
      <c r="AE21">
        <v>0</v>
      </c>
      <c r="AF21">
        <v>0</v>
      </c>
      <c r="AG21">
        <v>0</v>
      </c>
      <c r="AH21">
        <v>0</v>
      </c>
      <c r="AI21">
        <v>0</v>
      </c>
      <c r="AJ21">
        <v>0</v>
      </c>
    </row>
    <row r="22" spans="1:36">
      <c r="A22" s="9" t="s">
        <v>9</v>
      </c>
      <c r="B22" s="10" t="s">
        <v>6</v>
      </c>
      <c r="C22" s="9" t="s">
        <v>21</v>
      </c>
      <c r="D22" s="9" t="s">
        <v>12</v>
      </c>
      <c r="E22" s="9" t="s">
        <v>19</v>
      </c>
      <c r="F22">
        <v>0</v>
      </c>
      <c r="G22">
        <v>0</v>
      </c>
      <c r="H22">
        <v>0</v>
      </c>
      <c r="I22">
        <v>0</v>
      </c>
      <c r="J22">
        <v>0</v>
      </c>
      <c r="K22">
        <v>0</v>
      </c>
      <c r="L22">
        <v>0</v>
      </c>
      <c r="M22">
        <v>0</v>
      </c>
      <c r="N22">
        <v>0</v>
      </c>
      <c r="O22">
        <v>0</v>
      </c>
      <c r="P22">
        <v>0</v>
      </c>
      <c r="Q22">
        <v>0</v>
      </c>
      <c r="R22">
        <v>0</v>
      </c>
      <c r="S22">
        <v>0</v>
      </c>
      <c r="T22">
        <v>0</v>
      </c>
      <c r="U22">
        <v>0</v>
      </c>
      <c r="V22">
        <v>0</v>
      </c>
      <c r="W22">
        <v>0</v>
      </c>
      <c r="X22">
        <v>0</v>
      </c>
      <c r="Y22">
        <v>0</v>
      </c>
      <c r="Z22">
        <v>0</v>
      </c>
      <c r="AA22">
        <v>0</v>
      </c>
      <c r="AB22">
        <v>0</v>
      </c>
      <c r="AC22">
        <v>0</v>
      </c>
      <c r="AD22">
        <v>0</v>
      </c>
      <c r="AE22">
        <v>0</v>
      </c>
      <c r="AF22">
        <v>0</v>
      </c>
      <c r="AG22">
        <v>0</v>
      </c>
      <c r="AH22">
        <v>0</v>
      </c>
      <c r="AI22">
        <v>0</v>
      </c>
      <c r="AJ22">
        <v>0</v>
      </c>
    </row>
    <row r="23" spans="1:36">
      <c r="A23" s="42" t="s">
        <v>10</v>
      </c>
      <c r="B23" s="43" t="s">
        <v>0</v>
      </c>
      <c r="C23" s="42" t="s">
        <v>21</v>
      </c>
      <c r="D23" s="43" t="s">
        <v>20</v>
      </c>
      <c r="E23" s="42" t="s">
        <v>13</v>
      </c>
      <c r="F23">
        <v>24</v>
      </c>
      <c r="G23">
        <v>54</v>
      </c>
      <c r="H23">
        <v>63</v>
      </c>
      <c r="I23">
        <v>420</v>
      </c>
      <c r="J23">
        <v>432</v>
      </c>
      <c r="K23">
        <v>447</v>
      </c>
      <c r="L23">
        <v>459</v>
      </c>
      <c r="M23">
        <v>471</v>
      </c>
      <c r="N23">
        <v>966</v>
      </c>
      <c r="O23">
        <v>987</v>
      </c>
      <c r="P23">
        <v>1008</v>
      </c>
      <c r="Q23">
        <v>1029</v>
      </c>
      <c r="R23">
        <v>1047</v>
      </c>
      <c r="S23">
        <v>1596</v>
      </c>
      <c r="T23">
        <v>1620</v>
      </c>
      <c r="U23">
        <v>1644</v>
      </c>
      <c r="V23">
        <v>1665</v>
      </c>
      <c r="W23">
        <v>1683</v>
      </c>
      <c r="X23">
        <v>2268</v>
      </c>
      <c r="Y23">
        <v>2289</v>
      </c>
      <c r="Z23">
        <v>2307</v>
      </c>
      <c r="AA23">
        <v>2322</v>
      </c>
      <c r="AB23">
        <v>2337</v>
      </c>
      <c r="AC23">
        <v>2937</v>
      </c>
      <c r="AD23">
        <v>2949</v>
      </c>
      <c r="AE23">
        <v>2958</v>
      </c>
      <c r="AF23">
        <v>2964</v>
      </c>
      <c r="AG23">
        <v>2967</v>
      </c>
      <c r="AH23">
        <v>3561</v>
      </c>
      <c r="AI23">
        <v>3558</v>
      </c>
      <c r="AJ23">
        <v>3552</v>
      </c>
    </row>
    <row r="24" spans="1:36">
      <c r="A24" s="42" t="s">
        <v>10</v>
      </c>
      <c r="B24" s="43" t="s">
        <v>1</v>
      </c>
      <c r="C24" s="42" t="s">
        <v>21</v>
      </c>
      <c r="D24" s="43" t="s">
        <v>20</v>
      </c>
      <c r="E24" s="42" t="s">
        <v>14</v>
      </c>
      <c r="F24">
        <v>99</v>
      </c>
      <c r="G24">
        <v>141</v>
      </c>
      <c r="H24">
        <v>180</v>
      </c>
      <c r="I24">
        <v>231</v>
      </c>
      <c r="J24">
        <v>282</v>
      </c>
      <c r="K24">
        <v>309</v>
      </c>
      <c r="L24">
        <v>339</v>
      </c>
      <c r="M24">
        <v>339</v>
      </c>
      <c r="N24">
        <v>360</v>
      </c>
      <c r="O24">
        <v>429</v>
      </c>
      <c r="P24">
        <v>510</v>
      </c>
      <c r="Q24">
        <v>600</v>
      </c>
      <c r="R24">
        <v>723</v>
      </c>
      <c r="S24">
        <v>861</v>
      </c>
      <c r="T24">
        <v>1014</v>
      </c>
      <c r="U24">
        <v>1179</v>
      </c>
      <c r="V24">
        <v>1317</v>
      </c>
      <c r="W24">
        <v>1467</v>
      </c>
      <c r="X24">
        <v>1623</v>
      </c>
      <c r="Y24">
        <v>1782</v>
      </c>
      <c r="Z24">
        <v>1881</v>
      </c>
      <c r="AA24">
        <v>2037</v>
      </c>
      <c r="AB24">
        <v>2136</v>
      </c>
      <c r="AC24">
        <v>2202</v>
      </c>
      <c r="AD24">
        <v>2289</v>
      </c>
      <c r="AE24">
        <v>2355</v>
      </c>
      <c r="AF24">
        <v>2427</v>
      </c>
      <c r="AG24">
        <v>2487</v>
      </c>
      <c r="AH24">
        <v>2502</v>
      </c>
      <c r="AI24">
        <v>2532</v>
      </c>
      <c r="AJ24">
        <v>2565</v>
      </c>
    </row>
    <row r="25" spans="1:36">
      <c r="A25" s="42" t="s">
        <v>10</v>
      </c>
      <c r="B25" s="43" t="s">
        <v>2</v>
      </c>
      <c r="C25" s="42" t="s">
        <v>21</v>
      </c>
      <c r="D25" s="43" t="s">
        <v>20</v>
      </c>
      <c r="E25" s="42" t="s">
        <v>15</v>
      </c>
      <c r="F25">
        <v>0</v>
      </c>
      <c r="G25">
        <v>0</v>
      </c>
      <c r="H25">
        <v>0</v>
      </c>
      <c r="I25">
        <v>0</v>
      </c>
      <c r="J25">
        <v>0</v>
      </c>
      <c r="K25">
        <v>0</v>
      </c>
      <c r="L25">
        <v>0</v>
      </c>
      <c r="M25">
        <v>0</v>
      </c>
      <c r="N25">
        <v>0</v>
      </c>
      <c r="O25">
        <v>0</v>
      </c>
      <c r="P25">
        <v>0</v>
      </c>
      <c r="Q25">
        <v>0</v>
      </c>
      <c r="R25">
        <v>0</v>
      </c>
      <c r="S25">
        <v>0</v>
      </c>
      <c r="T25">
        <v>0</v>
      </c>
      <c r="U25">
        <v>0</v>
      </c>
      <c r="V25">
        <v>0</v>
      </c>
      <c r="W25">
        <v>0</v>
      </c>
      <c r="X25">
        <v>0</v>
      </c>
      <c r="Y25">
        <v>0</v>
      </c>
      <c r="Z25">
        <v>0</v>
      </c>
      <c r="AA25">
        <v>0</v>
      </c>
      <c r="AB25">
        <v>0</v>
      </c>
      <c r="AC25">
        <v>0</v>
      </c>
      <c r="AD25">
        <v>0</v>
      </c>
      <c r="AE25">
        <v>0</v>
      </c>
      <c r="AF25">
        <v>0</v>
      </c>
      <c r="AG25">
        <v>0</v>
      </c>
      <c r="AH25">
        <v>0</v>
      </c>
      <c r="AI25">
        <v>0</v>
      </c>
      <c r="AJ25">
        <v>0</v>
      </c>
    </row>
    <row r="26" spans="1:36">
      <c r="A26" s="42" t="s">
        <v>10</v>
      </c>
      <c r="B26" s="43" t="s">
        <v>3</v>
      </c>
      <c r="C26" s="42" t="s">
        <v>21</v>
      </c>
      <c r="D26" s="43" t="s">
        <v>20</v>
      </c>
      <c r="E26" s="42" t="s">
        <v>16</v>
      </c>
      <c r="F26">
        <v>37500</v>
      </c>
      <c r="G26">
        <v>38940</v>
      </c>
      <c r="H26">
        <v>40359</v>
      </c>
      <c r="I26">
        <v>41355</v>
      </c>
      <c r="J26">
        <v>42624</v>
      </c>
      <c r="K26">
        <v>43869</v>
      </c>
      <c r="L26">
        <v>45051</v>
      </c>
      <c r="M26">
        <v>46206</v>
      </c>
      <c r="N26">
        <v>46788</v>
      </c>
      <c r="O26">
        <v>47733</v>
      </c>
      <c r="P26">
        <v>48603</v>
      </c>
      <c r="Q26">
        <v>49386</v>
      </c>
      <c r="R26">
        <v>50085</v>
      </c>
      <c r="S26">
        <v>50166</v>
      </c>
      <c r="T26">
        <v>50694</v>
      </c>
      <c r="U26">
        <v>51150</v>
      </c>
      <c r="V26">
        <v>51600</v>
      </c>
      <c r="W26">
        <v>51981</v>
      </c>
      <c r="X26">
        <v>51729</v>
      </c>
      <c r="Y26">
        <v>51987</v>
      </c>
      <c r="Z26">
        <v>52278</v>
      </c>
      <c r="AA26">
        <v>52431</v>
      </c>
      <c r="AB26">
        <v>52614</v>
      </c>
      <c r="AC26">
        <v>52215</v>
      </c>
      <c r="AD26">
        <v>52314</v>
      </c>
      <c r="AE26">
        <v>52386</v>
      </c>
      <c r="AF26">
        <v>52395</v>
      </c>
      <c r="AG26">
        <v>52374</v>
      </c>
      <c r="AH26">
        <v>51774</v>
      </c>
      <c r="AI26">
        <v>51699</v>
      </c>
      <c r="AJ26">
        <v>51558</v>
      </c>
    </row>
    <row r="27" spans="1:36">
      <c r="A27" s="42" t="s">
        <v>10</v>
      </c>
      <c r="B27" s="43" t="s">
        <v>4</v>
      </c>
      <c r="C27" s="42" t="s">
        <v>21</v>
      </c>
      <c r="D27" s="43" t="s">
        <v>20</v>
      </c>
      <c r="E27" s="42" t="s">
        <v>17</v>
      </c>
      <c r="F27">
        <v>21</v>
      </c>
      <c r="G27">
        <v>33</v>
      </c>
      <c r="H27">
        <v>36</v>
      </c>
      <c r="I27">
        <v>45</v>
      </c>
      <c r="J27">
        <v>57</v>
      </c>
      <c r="K27">
        <v>66</v>
      </c>
      <c r="L27">
        <v>81</v>
      </c>
      <c r="M27">
        <v>96</v>
      </c>
      <c r="N27">
        <v>117</v>
      </c>
      <c r="O27">
        <v>144</v>
      </c>
      <c r="P27">
        <v>177</v>
      </c>
      <c r="Q27">
        <v>222</v>
      </c>
      <c r="R27">
        <v>267</v>
      </c>
      <c r="S27">
        <v>321</v>
      </c>
      <c r="T27">
        <v>378</v>
      </c>
      <c r="U27">
        <v>438</v>
      </c>
      <c r="V27">
        <v>486</v>
      </c>
      <c r="W27">
        <v>531</v>
      </c>
      <c r="X27">
        <v>576</v>
      </c>
      <c r="Y27">
        <v>612</v>
      </c>
      <c r="Z27">
        <v>633</v>
      </c>
      <c r="AA27">
        <v>663</v>
      </c>
      <c r="AB27">
        <v>675</v>
      </c>
      <c r="AC27">
        <v>672</v>
      </c>
      <c r="AD27">
        <v>669</v>
      </c>
      <c r="AE27">
        <v>663</v>
      </c>
      <c r="AF27">
        <v>660</v>
      </c>
      <c r="AG27">
        <v>645</v>
      </c>
      <c r="AH27">
        <v>621</v>
      </c>
      <c r="AI27">
        <v>597</v>
      </c>
      <c r="AJ27">
        <v>573</v>
      </c>
    </row>
    <row r="28" spans="1:36">
      <c r="A28" s="42" t="s">
        <v>10</v>
      </c>
      <c r="B28" s="43" t="s">
        <v>5</v>
      </c>
      <c r="C28" s="42" t="s">
        <v>21</v>
      </c>
      <c r="D28" s="43" t="s">
        <v>20</v>
      </c>
      <c r="E28" s="42" t="s">
        <v>18</v>
      </c>
      <c r="F28">
        <v>33</v>
      </c>
      <c r="G28">
        <v>48</v>
      </c>
      <c r="H28">
        <v>57</v>
      </c>
      <c r="I28">
        <v>72</v>
      </c>
      <c r="J28">
        <v>93</v>
      </c>
      <c r="K28">
        <v>108</v>
      </c>
      <c r="L28">
        <v>120</v>
      </c>
      <c r="M28">
        <v>132</v>
      </c>
      <c r="N28">
        <v>153</v>
      </c>
      <c r="O28">
        <v>168</v>
      </c>
      <c r="P28">
        <v>183</v>
      </c>
      <c r="Q28">
        <v>204</v>
      </c>
      <c r="R28">
        <v>222</v>
      </c>
      <c r="S28">
        <v>240</v>
      </c>
      <c r="T28">
        <v>261</v>
      </c>
      <c r="U28">
        <v>279</v>
      </c>
      <c r="V28">
        <v>291</v>
      </c>
      <c r="W28">
        <v>306</v>
      </c>
      <c r="X28">
        <v>324</v>
      </c>
      <c r="Y28">
        <v>342</v>
      </c>
      <c r="Z28">
        <v>354</v>
      </c>
      <c r="AA28">
        <v>381</v>
      </c>
      <c r="AB28">
        <v>399</v>
      </c>
      <c r="AC28">
        <v>414</v>
      </c>
      <c r="AD28">
        <v>435</v>
      </c>
      <c r="AE28">
        <v>456</v>
      </c>
      <c r="AF28">
        <v>480</v>
      </c>
      <c r="AG28">
        <v>501</v>
      </c>
      <c r="AH28">
        <v>516</v>
      </c>
      <c r="AI28">
        <v>531</v>
      </c>
      <c r="AJ28">
        <v>549</v>
      </c>
    </row>
    <row r="29" spans="1:36">
      <c r="A29" s="42" t="s">
        <v>10</v>
      </c>
      <c r="B29" s="43" t="s">
        <v>6</v>
      </c>
      <c r="C29" s="42" t="s">
        <v>21</v>
      </c>
      <c r="D29" s="43" t="s">
        <v>20</v>
      </c>
      <c r="E29" s="42" t="s">
        <v>19</v>
      </c>
      <c r="F29">
        <v>0</v>
      </c>
      <c r="G29">
        <v>0</v>
      </c>
      <c r="H29">
        <v>0</v>
      </c>
      <c r="I29">
        <v>0</v>
      </c>
      <c r="J29">
        <v>3</v>
      </c>
      <c r="K29">
        <v>3</v>
      </c>
      <c r="L29">
        <v>6</v>
      </c>
      <c r="M29">
        <v>9</v>
      </c>
      <c r="N29">
        <v>15</v>
      </c>
      <c r="O29">
        <v>21</v>
      </c>
      <c r="P29">
        <v>30</v>
      </c>
      <c r="Q29">
        <v>42</v>
      </c>
      <c r="R29">
        <v>57</v>
      </c>
      <c r="S29">
        <v>75</v>
      </c>
      <c r="T29">
        <v>96</v>
      </c>
      <c r="U29">
        <v>120</v>
      </c>
      <c r="V29">
        <v>141</v>
      </c>
      <c r="W29">
        <v>165</v>
      </c>
      <c r="X29">
        <v>192</v>
      </c>
      <c r="Y29">
        <v>222</v>
      </c>
      <c r="Z29">
        <v>243</v>
      </c>
      <c r="AA29">
        <v>270</v>
      </c>
      <c r="AB29">
        <v>294</v>
      </c>
      <c r="AC29">
        <v>312</v>
      </c>
      <c r="AD29">
        <v>333</v>
      </c>
      <c r="AE29">
        <v>354</v>
      </c>
      <c r="AF29">
        <v>375</v>
      </c>
      <c r="AG29">
        <v>393</v>
      </c>
      <c r="AH29">
        <v>408</v>
      </c>
      <c r="AI29">
        <v>420</v>
      </c>
      <c r="AJ29">
        <v>435</v>
      </c>
    </row>
  </sheetData>
  <phoneticPr fontId="4" type="noConversion"/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F93298F-906F-44B6-99C8-5F98DD2D3B15}">
  <sheetPr>
    <tabColor rgb="FF00B050"/>
  </sheetPr>
  <dimension ref="A1:CZ117"/>
  <sheetViews>
    <sheetView workbookViewId="0">
      <selection activeCell="I41" sqref="I41"/>
    </sheetView>
  </sheetViews>
  <sheetFormatPr defaultRowHeight="14.25"/>
  <cols>
    <col min="1" max="1" width="27.125" bestFit="1" customWidth="1"/>
    <col min="2" max="2" width="40" customWidth="1"/>
    <col min="3" max="3" width="16.125" bestFit="1" customWidth="1"/>
    <col min="4" max="5" width="21.5" bestFit="1" customWidth="1"/>
    <col min="14" max="19" width="8.875" style="46"/>
    <col min="20" max="20" width="11.625" style="46" bestFit="1" customWidth="1"/>
    <col min="21" max="33" width="8.875" style="46"/>
    <col min="34" max="34" width="11.625" style="46" bestFit="1" customWidth="1"/>
    <col min="35" max="40" width="8.875" style="46"/>
    <col min="41" max="41" width="11.625" style="46" bestFit="1" customWidth="1"/>
    <col min="42" max="42" width="8.875" style="46"/>
    <col min="49" max="49" width="9.125" bestFit="1" customWidth="1"/>
    <col min="51" max="51" width="11.625" bestFit="1" customWidth="1"/>
    <col min="75" max="75" width="17.375" bestFit="1" customWidth="1"/>
    <col min="76" max="81" width="8.875" style="46"/>
    <col min="82" max="82" width="11.625" style="46" bestFit="1" customWidth="1"/>
    <col min="83" max="88" width="8.875" style="46"/>
    <col min="89" max="89" width="11.625" style="46" bestFit="1" customWidth="1"/>
    <col min="90" max="95" width="8.875" style="46"/>
    <col min="96" max="96" width="11.625" style="46" bestFit="1" customWidth="1"/>
    <col min="97" max="104" width="8.875" style="46"/>
  </cols>
  <sheetData>
    <row r="1" spans="1:104">
      <c r="A1" s="26" t="s">
        <v>50</v>
      </c>
      <c r="M1" s="26" t="s">
        <v>52</v>
      </c>
      <c r="N1" s="116" t="s">
        <v>36</v>
      </c>
      <c r="O1" s="116"/>
      <c r="P1" s="116"/>
      <c r="Q1" s="116"/>
      <c r="R1" s="116"/>
      <c r="S1" s="116"/>
      <c r="T1" s="116"/>
      <c r="U1" s="116"/>
      <c r="V1" s="117" t="s">
        <v>37</v>
      </c>
      <c r="W1" s="117"/>
      <c r="X1" s="117"/>
      <c r="Y1" s="117"/>
      <c r="Z1" s="117"/>
      <c r="AA1" s="117"/>
      <c r="AB1" s="117"/>
      <c r="AC1" s="118" t="s">
        <v>38</v>
      </c>
      <c r="AD1" s="118"/>
      <c r="AE1" s="118"/>
      <c r="AF1" s="118"/>
      <c r="AG1" s="118"/>
      <c r="AH1" s="118"/>
      <c r="AI1" s="118"/>
      <c r="AJ1" s="119" t="s">
        <v>39</v>
      </c>
      <c r="AK1" s="119"/>
      <c r="AL1" s="119"/>
      <c r="AM1" s="119"/>
      <c r="AN1" s="119"/>
      <c r="AO1" s="119"/>
      <c r="AP1" s="119"/>
      <c r="AR1" s="26" t="s">
        <v>54</v>
      </c>
      <c r="AS1" s="116" t="s">
        <v>36</v>
      </c>
      <c r="AT1" s="116"/>
      <c r="AU1" s="116"/>
      <c r="AV1" s="116"/>
      <c r="AW1" s="116"/>
      <c r="AX1" s="116"/>
      <c r="AY1" s="116"/>
      <c r="AZ1" s="116"/>
      <c r="BA1" s="117" t="s">
        <v>37</v>
      </c>
      <c r="BB1" s="117"/>
      <c r="BC1" s="117"/>
      <c r="BD1" s="117"/>
      <c r="BE1" s="117"/>
      <c r="BF1" s="117"/>
      <c r="BG1" s="117"/>
      <c r="BH1" s="118" t="s">
        <v>38</v>
      </c>
      <c r="BI1" s="118"/>
      <c r="BJ1" s="118"/>
      <c r="BK1" s="118"/>
      <c r="BL1" s="118"/>
      <c r="BM1" s="118"/>
      <c r="BN1" s="118"/>
      <c r="BO1" s="119" t="s">
        <v>39</v>
      </c>
      <c r="BP1" s="119"/>
      <c r="BQ1" s="119"/>
      <c r="BR1" s="119"/>
      <c r="BS1" s="119"/>
      <c r="BT1" s="119"/>
      <c r="BU1" s="119"/>
      <c r="BW1" s="38" t="s">
        <v>136</v>
      </c>
      <c r="BX1" s="116" t="s">
        <v>36</v>
      </c>
      <c r="BY1" s="116"/>
      <c r="BZ1" s="116"/>
      <c r="CA1" s="116"/>
      <c r="CB1" s="116"/>
      <c r="CC1" s="116"/>
      <c r="CD1" s="116"/>
      <c r="CE1" s="116"/>
      <c r="CF1" s="117" t="s">
        <v>37</v>
      </c>
      <c r="CG1" s="117"/>
      <c r="CH1" s="117"/>
      <c r="CI1" s="117"/>
      <c r="CJ1" s="117"/>
      <c r="CK1" s="117"/>
      <c r="CL1" s="117"/>
      <c r="CM1" s="118" t="s">
        <v>38</v>
      </c>
      <c r="CN1" s="118"/>
      <c r="CO1" s="118"/>
      <c r="CP1" s="118"/>
      <c r="CQ1" s="118"/>
      <c r="CR1" s="118"/>
      <c r="CS1" s="118"/>
      <c r="CT1" s="119" t="s">
        <v>39</v>
      </c>
      <c r="CU1" s="119"/>
      <c r="CV1" s="119"/>
      <c r="CW1" s="119"/>
      <c r="CX1" s="119"/>
      <c r="CY1" s="119"/>
      <c r="CZ1" s="119"/>
    </row>
    <row r="2" spans="1:104">
      <c r="A2" s="32" t="s">
        <v>24</v>
      </c>
      <c r="B2" s="31" t="s">
        <v>36</v>
      </c>
      <c r="C2" s="31" t="s">
        <v>37</v>
      </c>
      <c r="D2" s="31" t="s">
        <v>38</v>
      </c>
      <c r="E2" s="31" t="s">
        <v>39</v>
      </c>
      <c r="N2" s="38" t="s">
        <v>42</v>
      </c>
      <c r="O2" s="38" t="s">
        <v>13</v>
      </c>
      <c r="P2" s="38" t="s">
        <v>14</v>
      </c>
      <c r="Q2" s="38" t="s">
        <v>15</v>
      </c>
      <c r="R2" s="38" t="s">
        <v>16</v>
      </c>
      <c r="S2" s="38" t="s">
        <v>17</v>
      </c>
      <c r="T2" s="38" t="s">
        <v>18</v>
      </c>
      <c r="U2" s="38" t="s">
        <v>19</v>
      </c>
      <c r="V2" s="38" t="s">
        <v>13</v>
      </c>
      <c r="W2" s="38" t="s">
        <v>14</v>
      </c>
      <c r="X2" s="38" t="s">
        <v>15</v>
      </c>
      <c r="Y2" s="38" t="s">
        <v>16</v>
      </c>
      <c r="Z2" s="38" t="s">
        <v>17</v>
      </c>
      <c r="AA2" s="38" t="s">
        <v>18</v>
      </c>
      <c r="AB2" s="38" t="s">
        <v>19</v>
      </c>
      <c r="AC2" s="38" t="s">
        <v>13</v>
      </c>
      <c r="AD2" s="38" t="s">
        <v>14</v>
      </c>
      <c r="AE2" s="38" t="s">
        <v>15</v>
      </c>
      <c r="AF2" s="38" t="s">
        <v>16</v>
      </c>
      <c r="AG2" s="38" t="s">
        <v>17</v>
      </c>
      <c r="AH2" s="38" t="s">
        <v>18</v>
      </c>
      <c r="AI2" s="38" t="s">
        <v>19</v>
      </c>
      <c r="AJ2" s="38" t="s">
        <v>13</v>
      </c>
      <c r="AK2" s="38" t="s">
        <v>14</v>
      </c>
      <c r="AL2" s="38" t="s">
        <v>15</v>
      </c>
      <c r="AM2" s="38" t="s">
        <v>16</v>
      </c>
      <c r="AN2" s="38" t="s">
        <v>17</v>
      </c>
      <c r="AO2" s="38" t="s">
        <v>18</v>
      </c>
      <c r="AP2" s="38" t="s">
        <v>19</v>
      </c>
      <c r="AS2" s="38" t="s">
        <v>42</v>
      </c>
      <c r="AT2" s="38" t="s">
        <v>13</v>
      </c>
      <c r="AU2" s="38" t="s">
        <v>14</v>
      </c>
      <c r="AV2" s="38" t="s">
        <v>15</v>
      </c>
      <c r="AW2" s="38" t="s">
        <v>16</v>
      </c>
      <c r="AX2" s="38" t="s">
        <v>17</v>
      </c>
      <c r="AY2" s="38" t="s">
        <v>18</v>
      </c>
      <c r="AZ2" s="38" t="s">
        <v>19</v>
      </c>
      <c r="BA2" s="38" t="s">
        <v>13</v>
      </c>
      <c r="BB2" s="38" t="s">
        <v>14</v>
      </c>
      <c r="BC2" s="38" t="s">
        <v>15</v>
      </c>
      <c r="BD2" s="38" t="s">
        <v>16</v>
      </c>
      <c r="BE2" s="38" t="s">
        <v>17</v>
      </c>
      <c r="BF2" s="38" t="s">
        <v>18</v>
      </c>
      <c r="BG2" s="38" t="s">
        <v>19</v>
      </c>
      <c r="BH2" s="38" t="s">
        <v>13</v>
      </c>
      <c r="BI2" s="38" t="s">
        <v>14</v>
      </c>
      <c r="BJ2" s="38" t="s">
        <v>15</v>
      </c>
      <c r="BK2" s="38" t="s">
        <v>16</v>
      </c>
      <c r="BL2" s="38" t="s">
        <v>17</v>
      </c>
      <c r="BM2" s="38" t="s">
        <v>18</v>
      </c>
      <c r="BN2" s="38" t="s">
        <v>19</v>
      </c>
      <c r="BO2" s="38" t="s">
        <v>13</v>
      </c>
      <c r="BP2" s="38" t="s">
        <v>14</v>
      </c>
      <c r="BQ2" s="38" t="s">
        <v>15</v>
      </c>
      <c r="BR2" s="38" t="s">
        <v>16</v>
      </c>
      <c r="BS2" s="38" t="s">
        <v>17</v>
      </c>
      <c r="BT2" s="38" t="s">
        <v>18</v>
      </c>
      <c r="BU2" s="38" t="s">
        <v>19</v>
      </c>
      <c r="BW2" s="38" t="s">
        <v>137</v>
      </c>
      <c r="BX2" s="38" t="s">
        <v>42</v>
      </c>
      <c r="BY2" s="38" t="s">
        <v>13</v>
      </c>
      <c r="BZ2" s="38" t="s">
        <v>14</v>
      </c>
      <c r="CA2" s="38" t="s">
        <v>15</v>
      </c>
      <c r="CB2" s="38" t="s">
        <v>16</v>
      </c>
      <c r="CC2" s="38" t="s">
        <v>17</v>
      </c>
      <c r="CD2" s="38" t="s">
        <v>18</v>
      </c>
      <c r="CE2" s="38" t="s">
        <v>19</v>
      </c>
      <c r="CF2" s="38" t="s">
        <v>13</v>
      </c>
      <c r="CG2" s="38" t="s">
        <v>14</v>
      </c>
      <c r="CH2" s="38" t="s">
        <v>15</v>
      </c>
      <c r="CI2" s="38" t="s">
        <v>16</v>
      </c>
      <c r="CJ2" s="38" t="s">
        <v>17</v>
      </c>
      <c r="CK2" s="38" t="s">
        <v>18</v>
      </c>
      <c r="CL2" s="38" t="s">
        <v>19</v>
      </c>
      <c r="CM2" s="38" t="s">
        <v>13</v>
      </c>
      <c r="CN2" s="38" t="s">
        <v>14</v>
      </c>
      <c r="CO2" s="38" t="s">
        <v>15</v>
      </c>
      <c r="CP2" s="38" t="s">
        <v>16</v>
      </c>
      <c r="CQ2" s="38" t="s">
        <v>17</v>
      </c>
      <c r="CR2" s="38" t="s">
        <v>18</v>
      </c>
      <c r="CS2" s="38" t="s">
        <v>19</v>
      </c>
      <c r="CT2" s="38" t="s">
        <v>13</v>
      </c>
      <c r="CU2" s="38" t="s">
        <v>14</v>
      </c>
      <c r="CV2" s="38" t="s">
        <v>15</v>
      </c>
      <c r="CW2" s="38" t="s">
        <v>16</v>
      </c>
      <c r="CX2" s="38" t="s">
        <v>17</v>
      </c>
      <c r="CY2" s="38" t="s">
        <v>18</v>
      </c>
      <c r="CZ2" s="38" t="s">
        <v>19</v>
      </c>
    </row>
    <row r="3" spans="1:104">
      <c r="A3" s="27" t="s">
        <v>51</v>
      </c>
      <c r="B3" s="27">
        <v>15</v>
      </c>
      <c r="C3" s="27">
        <v>8</v>
      </c>
      <c r="D3" s="27">
        <v>13</v>
      </c>
      <c r="E3" s="27">
        <v>11</v>
      </c>
      <c r="N3" s="36">
        <v>2000</v>
      </c>
      <c r="O3" s="36">
        <v>0</v>
      </c>
      <c r="P3" s="36">
        <v>0</v>
      </c>
      <c r="Q3" s="36">
        <v>0</v>
      </c>
      <c r="R3" s="36">
        <v>0</v>
      </c>
      <c r="S3" s="36">
        <v>0</v>
      </c>
      <c r="T3" s="36">
        <v>0</v>
      </c>
      <c r="U3" s="36">
        <v>0</v>
      </c>
      <c r="V3" s="36">
        <v>0</v>
      </c>
      <c r="W3" s="36">
        <v>0</v>
      </c>
      <c r="X3" s="36">
        <v>0</v>
      </c>
      <c r="Y3" s="36">
        <v>0</v>
      </c>
      <c r="Z3" s="36">
        <v>0</v>
      </c>
      <c r="AA3" s="36">
        <v>0</v>
      </c>
      <c r="AB3" s="36">
        <v>0</v>
      </c>
      <c r="AC3" s="36">
        <v>0</v>
      </c>
      <c r="AD3" s="36">
        <v>0</v>
      </c>
      <c r="AE3" s="36">
        <v>0</v>
      </c>
      <c r="AF3" s="36">
        <v>0</v>
      </c>
      <c r="AG3" s="36">
        <v>0</v>
      </c>
      <c r="AH3" s="36">
        <v>0</v>
      </c>
      <c r="AI3" s="36">
        <v>0</v>
      </c>
      <c r="AJ3" s="36">
        <v>0</v>
      </c>
      <c r="AK3" s="36">
        <v>0</v>
      </c>
      <c r="AL3" s="36">
        <v>0</v>
      </c>
      <c r="AM3" s="36">
        <v>0</v>
      </c>
      <c r="AN3" s="36">
        <v>0</v>
      </c>
      <c r="AO3" s="36">
        <v>0</v>
      </c>
      <c r="AP3" s="36">
        <v>0</v>
      </c>
      <c r="AS3" s="46">
        <v>2020</v>
      </c>
      <c r="AT3" s="21">
        <v>12</v>
      </c>
      <c r="AU3" s="21">
        <v>5.82</v>
      </c>
      <c r="AV3" s="21">
        <v>6.62</v>
      </c>
      <c r="AW3" s="53">
        <f>AV3/1.2</f>
        <v>5.5166666666666666</v>
      </c>
      <c r="AX3" s="21">
        <v>5</v>
      </c>
      <c r="AY3" s="21">
        <v>12.5</v>
      </c>
      <c r="AZ3" s="21">
        <v>1.2</v>
      </c>
      <c r="BA3" s="21">
        <v>30</v>
      </c>
      <c r="BB3" s="21">
        <v>19.5</v>
      </c>
      <c r="BC3" s="21">
        <f>BD3*1.2</f>
        <v>11.52</v>
      </c>
      <c r="BD3" s="21">
        <v>9.6</v>
      </c>
      <c r="BE3" s="21">
        <v>9</v>
      </c>
      <c r="BF3" s="21">
        <v>40</v>
      </c>
      <c r="BG3" s="21">
        <v>3</v>
      </c>
      <c r="BH3" s="21">
        <v>70</v>
      </c>
      <c r="BI3" s="21">
        <v>34</v>
      </c>
      <c r="BJ3" s="21">
        <f>BK3*1.2</f>
        <v>23.279999999999998</v>
      </c>
      <c r="BK3" s="21">
        <v>19.399999999999999</v>
      </c>
      <c r="BL3" s="21">
        <v>20</v>
      </c>
      <c r="BM3" s="21">
        <v>60</v>
      </c>
      <c r="BN3" s="21">
        <v>6</v>
      </c>
      <c r="BO3" s="21">
        <v>130</v>
      </c>
      <c r="BP3" s="21">
        <v>36.241984945637022</v>
      </c>
      <c r="BQ3" s="21">
        <f>BR3*1.2</f>
        <v>35.04</v>
      </c>
      <c r="BR3" s="21">
        <v>29.2</v>
      </c>
      <c r="BS3" s="21">
        <v>24.82</v>
      </c>
      <c r="BT3" s="21">
        <v>58.5</v>
      </c>
      <c r="BU3" s="21">
        <v>12</v>
      </c>
      <c r="BV3" s="21"/>
      <c r="BX3" s="46">
        <v>2000</v>
      </c>
      <c r="BY3" s="21">
        <v>12</v>
      </c>
      <c r="BZ3" s="21">
        <v>5.82</v>
      </c>
      <c r="CA3" s="21">
        <v>9.5</v>
      </c>
      <c r="CB3" s="21">
        <f>CA3/1.2</f>
        <v>7.916666666666667</v>
      </c>
      <c r="CC3" s="21">
        <v>5.9</v>
      </c>
      <c r="CD3" s="21">
        <v>12.5</v>
      </c>
      <c r="CE3" s="21">
        <v>1.2</v>
      </c>
      <c r="CF3" s="21">
        <v>30</v>
      </c>
      <c r="CG3" s="21">
        <v>19.5</v>
      </c>
      <c r="CH3" s="21">
        <v>15.5</v>
      </c>
      <c r="CI3" s="21">
        <v>12</v>
      </c>
      <c r="CJ3" s="21">
        <v>9</v>
      </c>
      <c r="CK3" s="21">
        <v>40</v>
      </c>
      <c r="CL3" s="21">
        <v>3</v>
      </c>
      <c r="CM3" s="21">
        <v>70</v>
      </c>
      <c r="CN3" s="21">
        <v>34</v>
      </c>
      <c r="CO3" s="21">
        <f>CP3*1.2</f>
        <v>27</v>
      </c>
      <c r="CP3" s="21">
        <v>22.5</v>
      </c>
      <c r="CQ3" s="21">
        <v>20</v>
      </c>
      <c r="CR3" s="21">
        <v>60</v>
      </c>
      <c r="CS3" s="21">
        <v>6</v>
      </c>
      <c r="CT3" s="21">
        <v>130</v>
      </c>
      <c r="CU3" s="21">
        <v>36.241984945637022</v>
      </c>
      <c r="CV3" s="21">
        <f>CW3*1.2</f>
        <v>42</v>
      </c>
      <c r="CW3" s="21">
        <v>35</v>
      </c>
      <c r="CX3" s="21">
        <v>24.82</v>
      </c>
      <c r="CY3" s="21">
        <v>58.5</v>
      </c>
      <c r="CZ3" s="21">
        <v>12</v>
      </c>
    </row>
    <row r="4" spans="1:104">
      <c r="N4" s="36">
        <v>2001</v>
      </c>
      <c r="O4" s="36">
        <v>0</v>
      </c>
      <c r="P4" s="36">
        <v>0</v>
      </c>
      <c r="Q4" s="36">
        <v>0</v>
      </c>
      <c r="R4" s="36">
        <v>0</v>
      </c>
      <c r="S4" s="36">
        <v>0</v>
      </c>
      <c r="T4" s="36">
        <v>0</v>
      </c>
      <c r="U4" s="36">
        <v>0</v>
      </c>
      <c r="V4" s="36">
        <v>0</v>
      </c>
      <c r="W4" s="36">
        <v>0</v>
      </c>
      <c r="X4" s="36">
        <v>0</v>
      </c>
      <c r="Y4" s="36">
        <v>0</v>
      </c>
      <c r="Z4" s="36">
        <v>0</v>
      </c>
      <c r="AA4" s="36">
        <v>0</v>
      </c>
      <c r="AB4" s="36">
        <v>0</v>
      </c>
      <c r="AC4" s="36">
        <v>0</v>
      </c>
      <c r="AD4" s="36">
        <v>0</v>
      </c>
      <c r="AE4" s="36">
        <v>0</v>
      </c>
      <c r="AF4" s="36">
        <v>0</v>
      </c>
      <c r="AG4" s="36">
        <v>0</v>
      </c>
      <c r="AH4" s="36">
        <v>0</v>
      </c>
      <c r="AI4" s="36">
        <v>0</v>
      </c>
      <c r="AJ4" s="36">
        <v>0</v>
      </c>
      <c r="AK4" s="36">
        <v>0</v>
      </c>
      <c r="AL4" s="36">
        <v>0</v>
      </c>
      <c r="AM4" s="36">
        <v>0</v>
      </c>
      <c r="AN4" s="36">
        <v>0</v>
      </c>
      <c r="AO4" s="36">
        <v>0</v>
      </c>
      <c r="AP4" s="36">
        <v>0</v>
      </c>
      <c r="AS4" s="46">
        <v>2025</v>
      </c>
      <c r="AT4" s="21">
        <v>11</v>
      </c>
      <c r="AU4" s="21">
        <v>5.82</v>
      </c>
      <c r="AV4" s="21">
        <v>5.6</v>
      </c>
      <c r="AW4" s="53">
        <f t="shared" ref="AW4:AW11" si="0">AV4/1.2</f>
        <v>4.666666666666667</v>
      </c>
      <c r="AX4" s="21">
        <v>4.3</v>
      </c>
      <c r="AY4" s="21">
        <v>12.5</v>
      </c>
      <c r="AZ4" s="21">
        <v>1</v>
      </c>
      <c r="BA4" s="21">
        <v>27.857142857142858</v>
      </c>
      <c r="BB4" s="21">
        <v>19.5</v>
      </c>
      <c r="BC4" s="21">
        <f t="shared" ref="BC4:BC11" si="1">BD4*1.2</f>
        <v>10.4832</v>
      </c>
      <c r="BD4" s="21">
        <v>8.7360000000000007</v>
      </c>
      <c r="BE4" s="21">
        <v>7.74</v>
      </c>
      <c r="BF4" s="21">
        <v>40</v>
      </c>
      <c r="BG4" s="21">
        <v>2.5</v>
      </c>
      <c r="BH4" s="21">
        <v>65</v>
      </c>
      <c r="BI4" s="21">
        <v>34</v>
      </c>
      <c r="BJ4" s="21">
        <f t="shared" ref="BJ4:BJ11" si="2">BK4*1.2</f>
        <v>20.369999999999997</v>
      </c>
      <c r="BK4" s="21">
        <v>16.974999999999998</v>
      </c>
      <c r="BL4" s="21">
        <v>17.2</v>
      </c>
      <c r="BM4" s="21">
        <v>60</v>
      </c>
      <c r="BN4" s="21">
        <v>5.5</v>
      </c>
      <c r="BO4" s="21">
        <v>120.71428571428572</v>
      </c>
      <c r="BP4" s="21">
        <v>36.24</v>
      </c>
      <c r="BQ4" s="21">
        <f t="shared" ref="BQ4:BQ11" si="3">BR4*1.2</f>
        <v>31.886399999999998</v>
      </c>
      <c r="BR4" s="21">
        <v>26.571999999999999</v>
      </c>
      <c r="BS4" s="21">
        <v>21.345199999999998</v>
      </c>
      <c r="BT4" s="21">
        <v>58.5</v>
      </c>
      <c r="BU4" s="21">
        <v>11</v>
      </c>
      <c r="BV4" s="21"/>
      <c r="BX4" s="46">
        <v>2001</v>
      </c>
      <c r="BY4" s="21">
        <v>12</v>
      </c>
      <c r="BZ4" s="21">
        <v>5.82</v>
      </c>
      <c r="CA4" s="21">
        <f>CA3-($CA$3-$CA$11)/8</f>
        <v>9.3874999999999993</v>
      </c>
      <c r="CB4" s="21">
        <f t="shared" ref="CB4:CB22" si="4">CA4/1.2</f>
        <v>7.8229166666666661</v>
      </c>
      <c r="CC4" s="21">
        <v>5.9</v>
      </c>
      <c r="CD4" s="21">
        <v>12.5</v>
      </c>
      <c r="CE4" s="21">
        <v>1.2</v>
      </c>
      <c r="CF4" s="21">
        <v>30</v>
      </c>
      <c r="CG4" s="21">
        <v>19.5</v>
      </c>
      <c r="CH4" s="21">
        <v>15.5</v>
      </c>
      <c r="CI4" s="21">
        <v>12</v>
      </c>
      <c r="CJ4" s="21">
        <v>9</v>
      </c>
      <c r="CK4" s="21">
        <v>40</v>
      </c>
      <c r="CL4" s="21">
        <v>3</v>
      </c>
      <c r="CM4" s="21">
        <v>70</v>
      </c>
      <c r="CN4" s="21">
        <v>34</v>
      </c>
      <c r="CO4" s="21">
        <f t="shared" ref="CO4:CO62" si="5">CP4*1.2</f>
        <v>27</v>
      </c>
      <c r="CP4" s="21">
        <v>22.5</v>
      </c>
      <c r="CQ4" s="21">
        <v>20</v>
      </c>
      <c r="CR4" s="21">
        <v>60</v>
      </c>
      <c r="CS4" s="21">
        <v>6</v>
      </c>
      <c r="CT4" s="21">
        <v>130</v>
      </c>
      <c r="CU4" s="21">
        <v>36.241984945637022</v>
      </c>
      <c r="CV4" s="21">
        <f t="shared" ref="CV4:CV62" si="6">CW4*1.2</f>
        <v>42</v>
      </c>
      <c r="CW4" s="21">
        <v>35</v>
      </c>
      <c r="CX4" s="21">
        <v>24.82</v>
      </c>
      <c r="CY4" s="21">
        <v>58.5</v>
      </c>
      <c r="CZ4" s="21">
        <v>12</v>
      </c>
    </row>
    <row r="5" spans="1:104">
      <c r="A5" s="28" t="s">
        <v>35</v>
      </c>
      <c r="B5" s="28" t="s">
        <v>36</v>
      </c>
      <c r="C5" s="28" t="s">
        <v>37</v>
      </c>
      <c r="D5" s="28" t="s">
        <v>38</v>
      </c>
      <c r="E5" s="28" t="s">
        <v>39</v>
      </c>
      <c r="H5" s="28" t="s">
        <v>35</v>
      </c>
      <c r="I5" s="28" t="s">
        <v>36</v>
      </c>
      <c r="J5" s="28" t="s">
        <v>37</v>
      </c>
      <c r="K5" s="28" t="s">
        <v>38</v>
      </c>
      <c r="L5" s="28" t="s">
        <v>39</v>
      </c>
      <c r="N5" s="36">
        <v>2002</v>
      </c>
      <c r="O5" s="36">
        <v>0</v>
      </c>
      <c r="P5" s="36">
        <v>0</v>
      </c>
      <c r="Q5" s="36">
        <v>0</v>
      </c>
      <c r="R5" s="36">
        <v>0</v>
      </c>
      <c r="S5" s="36">
        <v>0</v>
      </c>
      <c r="T5" s="36">
        <v>0</v>
      </c>
      <c r="U5" s="36">
        <v>0</v>
      </c>
      <c r="V5" s="36">
        <v>0</v>
      </c>
      <c r="W5" s="36">
        <v>0</v>
      </c>
      <c r="X5" s="36">
        <v>0</v>
      </c>
      <c r="Y5" s="36">
        <v>0</v>
      </c>
      <c r="Z5" s="36">
        <v>0</v>
      </c>
      <c r="AA5" s="36">
        <v>0</v>
      </c>
      <c r="AB5" s="36">
        <v>0</v>
      </c>
      <c r="AC5" s="36">
        <v>0</v>
      </c>
      <c r="AD5" s="36">
        <v>0</v>
      </c>
      <c r="AE5" s="36">
        <v>0</v>
      </c>
      <c r="AF5" s="36">
        <v>0</v>
      </c>
      <c r="AG5" s="36">
        <v>0</v>
      </c>
      <c r="AH5" s="36">
        <v>0</v>
      </c>
      <c r="AI5" s="36">
        <v>0</v>
      </c>
      <c r="AJ5" s="36">
        <v>0</v>
      </c>
      <c r="AK5" s="36">
        <v>0</v>
      </c>
      <c r="AL5" s="36">
        <v>0</v>
      </c>
      <c r="AM5" s="36">
        <v>0</v>
      </c>
      <c r="AN5" s="36">
        <v>0</v>
      </c>
      <c r="AO5" s="36">
        <v>0</v>
      </c>
      <c r="AP5" s="36">
        <v>0</v>
      </c>
      <c r="AS5" s="46">
        <v>2030</v>
      </c>
      <c r="AT5" s="21">
        <v>10.5</v>
      </c>
      <c r="AU5" s="21">
        <v>5.82</v>
      </c>
      <c r="AV5" s="21">
        <v>4.8</v>
      </c>
      <c r="AW5" s="53">
        <f t="shared" si="0"/>
        <v>4</v>
      </c>
      <c r="AX5" s="21">
        <v>4</v>
      </c>
      <c r="AY5" s="21">
        <v>12.5</v>
      </c>
      <c r="AZ5" s="21">
        <v>0.8</v>
      </c>
      <c r="BA5" s="21">
        <v>25.714285714285712</v>
      </c>
      <c r="BB5" s="21">
        <v>19.5</v>
      </c>
      <c r="BC5" s="21">
        <f t="shared" si="1"/>
        <v>10.08</v>
      </c>
      <c r="BD5" s="21">
        <v>8.4</v>
      </c>
      <c r="BE5" s="21">
        <v>7.2</v>
      </c>
      <c r="BF5" s="21">
        <v>40</v>
      </c>
      <c r="BG5" s="21">
        <v>2.5</v>
      </c>
      <c r="BH5" s="21">
        <v>60</v>
      </c>
      <c r="BI5" s="21">
        <v>34</v>
      </c>
      <c r="BJ5" s="21">
        <f t="shared" si="2"/>
        <v>19.206</v>
      </c>
      <c r="BK5" s="21">
        <v>16.004999999999999</v>
      </c>
      <c r="BL5" s="21">
        <v>16</v>
      </c>
      <c r="BM5" s="21">
        <v>60</v>
      </c>
      <c r="BN5" s="21">
        <v>5.5</v>
      </c>
      <c r="BO5" s="21">
        <v>111.42857142857142</v>
      </c>
      <c r="BP5" s="21">
        <v>36.24</v>
      </c>
      <c r="BQ5" s="21">
        <f t="shared" si="3"/>
        <v>30.66</v>
      </c>
      <c r="BR5" s="21">
        <v>25.55</v>
      </c>
      <c r="BS5" s="21">
        <v>19.856000000000002</v>
      </c>
      <c r="BT5" s="21">
        <v>58.5</v>
      </c>
      <c r="BU5" s="21">
        <v>10.5</v>
      </c>
      <c r="BV5" s="21"/>
      <c r="BX5" s="46">
        <v>2002</v>
      </c>
      <c r="BY5" s="21">
        <v>12</v>
      </c>
      <c r="BZ5" s="21">
        <v>5.82</v>
      </c>
      <c r="CA5" s="21">
        <f t="shared" ref="CA5:CA10" si="7">CA4-($CA$3-$CA$11)/8</f>
        <v>9.2749999999999986</v>
      </c>
      <c r="CB5" s="21">
        <f t="shared" si="4"/>
        <v>7.7291666666666661</v>
      </c>
      <c r="CC5" s="21">
        <v>5.9</v>
      </c>
      <c r="CD5" s="21">
        <v>12.5</v>
      </c>
      <c r="CE5" s="21">
        <v>1.2</v>
      </c>
      <c r="CF5" s="21">
        <v>30</v>
      </c>
      <c r="CG5" s="21">
        <v>19.5</v>
      </c>
      <c r="CH5" s="21">
        <v>15.5</v>
      </c>
      <c r="CI5" s="21">
        <v>12</v>
      </c>
      <c r="CJ5" s="21">
        <v>9</v>
      </c>
      <c r="CK5" s="21">
        <v>40</v>
      </c>
      <c r="CL5" s="21">
        <v>3</v>
      </c>
      <c r="CM5" s="21">
        <v>70</v>
      </c>
      <c r="CN5" s="21">
        <v>34</v>
      </c>
      <c r="CO5" s="21">
        <f t="shared" si="5"/>
        <v>27</v>
      </c>
      <c r="CP5" s="21">
        <v>22.5</v>
      </c>
      <c r="CQ5" s="21">
        <v>20</v>
      </c>
      <c r="CR5" s="21">
        <v>60</v>
      </c>
      <c r="CS5" s="21">
        <v>6</v>
      </c>
      <c r="CT5" s="21">
        <v>130</v>
      </c>
      <c r="CU5" s="21">
        <v>36.241984945637022</v>
      </c>
      <c r="CV5" s="21">
        <f t="shared" si="6"/>
        <v>42</v>
      </c>
      <c r="CW5" s="21">
        <v>35</v>
      </c>
      <c r="CX5" s="21">
        <v>24.82</v>
      </c>
      <c r="CY5" s="21">
        <v>58.5</v>
      </c>
      <c r="CZ5" s="21">
        <v>12</v>
      </c>
    </row>
    <row r="6" spans="1:104" ht="15">
      <c r="A6" s="30">
        <v>0</v>
      </c>
      <c r="B6" s="29">
        <v>1</v>
      </c>
      <c r="C6" s="29">
        <v>1</v>
      </c>
      <c r="D6" s="29">
        <v>1</v>
      </c>
      <c r="E6" s="29">
        <v>1</v>
      </c>
      <c r="F6" s="114" t="s">
        <v>44</v>
      </c>
      <c r="G6" s="115"/>
      <c r="H6" s="30">
        <v>0</v>
      </c>
      <c r="I6" s="29">
        <f>1-B6</f>
        <v>0</v>
      </c>
      <c r="J6" s="29">
        <f t="shared" ref="J6:L21" si="8">1-C6</f>
        <v>0</v>
      </c>
      <c r="K6" s="29">
        <f t="shared" si="8"/>
        <v>0</v>
      </c>
      <c r="L6" s="29">
        <f t="shared" si="8"/>
        <v>0</v>
      </c>
      <c r="N6" s="36">
        <v>2003</v>
      </c>
      <c r="O6" s="36">
        <v>0</v>
      </c>
      <c r="P6" s="36">
        <v>0</v>
      </c>
      <c r="Q6" s="36">
        <v>0</v>
      </c>
      <c r="R6" s="36">
        <v>0</v>
      </c>
      <c r="S6" s="36">
        <v>0</v>
      </c>
      <c r="T6" s="36">
        <v>0</v>
      </c>
      <c r="U6" s="36">
        <v>0</v>
      </c>
      <c r="V6" s="36">
        <v>0</v>
      </c>
      <c r="W6" s="36">
        <v>0</v>
      </c>
      <c r="X6" s="36">
        <v>0</v>
      </c>
      <c r="Y6" s="36">
        <v>0</v>
      </c>
      <c r="Z6" s="36">
        <v>0</v>
      </c>
      <c r="AA6" s="36">
        <v>0</v>
      </c>
      <c r="AB6" s="36">
        <v>0</v>
      </c>
      <c r="AC6" s="36">
        <v>0</v>
      </c>
      <c r="AD6" s="36">
        <v>0</v>
      </c>
      <c r="AE6" s="36">
        <v>0</v>
      </c>
      <c r="AF6" s="36">
        <v>0</v>
      </c>
      <c r="AG6" s="36">
        <v>0</v>
      </c>
      <c r="AH6" s="36">
        <v>0</v>
      </c>
      <c r="AI6" s="36">
        <v>0</v>
      </c>
      <c r="AJ6" s="36">
        <v>0</v>
      </c>
      <c r="AK6" s="36">
        <v>0</v>
      </c>
      <c r="AL6" s="36">
        <v>0</v>
      </c>
      <c r="AM6" s="36">
        <v>0</v>
      </c>
      <c r="AN6" s="36">
        <v>0</v>
      </c>
      <c r="AO6" s="36">
        <v>0</v>
      </c>
      <c r="AP6" s="36">
        <v>0</v>
      </c>
      <c r="AS6" s="46">
        <v>2035</v>
      </c>
      <c r="AT6" s="21">
        <v>10</v>
      </c>
      <c r="AU6" s="21">
        <v>5.82</v>
      </c>
      <c r="AV6" s="21">
        <v>4</v>
      </c>
      <c r="AW6" s="53">
        <f t="shared" si="0"/>
        <v>3.3333333333333335</v>
      </c>
      <c r="AX6" s="21">
        <v>3.8</v>
      </c>
      <c r="AY6" s="21">
        <v>12.5</v>
      </c>
      <c r="AZ6" s="21">
        <v>0.8</v>
      </c>
      <c r="BA6" s="21">
        <v>23.571428571428569</v>
      </c>
      <c r="BB6" s="21">
        <v>19.5</v>
      </c>
      <c r="BC6" s="21">
        <f t="shared" si="1"/>
        <v>9.5039999999999978</v>
      </c>
      <c r="BD6" s="21">
        <v>7.919999999999999</v>
      </c>
      <c r="BE6" s="21">
        <v>6.84</v>
      </c>
      <c r="BF6" s="21">
        <v>40</v>
      </c>
      <c r="BG6" s="21">
        <v>2.5</v>
      </c>
      <c r="BH6" s="21">
        <v>55</v>
      </c>
      <c r="BI6" s="21">
        <v>34</v>
      </c>
      <c r="BJ6" s="21">
        <f t="shared" si="2"/>
        <v>18.041999999999998</v>
      </c>
      <c r="BK6" s="21">
        <v>15.035</v>
      </c>
      <c r="BL6" s="21">
        <v>15.2</v>
      </c>
      <c r="BM6" s="21">
        <v>60</v>
      </c>
      <c r="BN6" s="21">
        <v>5.5</v>
      </c>
      <c r="BO6" s="21">
        <v>102.14285714285714</v>
      </c>
      <c r="BP6" s="21">
        <v>36.24</v>
      </c>
      <c r="BQ6" s="21">
        <f t="shared" si="3"/>
        <v>28.907999999999998</v>
      </c>
      <c r="BR6" s="21">
        <v>24.09</v>
      </c>
      <c r="BS6" s="21">
        <v>18.863199999999999</v>
      </c>
      <c r="BT6" s="21">
        <v>58.5</v>
      </c>
      <c r="BU6" s="21">
        <v>10</v>
      </c>
      <c r="BV6" s="21"/>
      <c r="BX6" s="46">
        <v>2003</v>
      </c>
      <c r="BY6" s="21">
        <v>12</v>
      </c>
      <c r="BZ6" s="21">
        <v>5.82</v>
      </c>
      <c r="CA6" s="21">
        <f t="shared" si="7"/>
        <v>9.1624999999999979</v>
      </c>
      <c r="CB6" s="21">
        <f t="shared" si="4"/>
        <v>7.6354166666666652</v>
      </c>
      <c r="CC6" s="21">
        <v>5.9</v>
      </c>
      <c r="CD6" s="21">
        <v>12.5</v>
      </c>
      <c r="CE6" s="21">
        <v>1.2</v>
      </c>
      <c r="CF6" s="21">
        <v>30</v>
      </c>
      <c r="CG6" s="21">
        <v>19.5</v>
      </c>
      <c r="CH6" s="21">
        <v>15.5</v>
      </c>
      <c r="CI6" s="21">
        <v>12</v>
      </c>
      <c r="CJ6" s="21">
        <v>9</v>
      </c>
      <c r="CK6" s="21">
        <v>40</v>
      </c>
      <c r="CL6" s="21">
        <v>3</v>
      </c>
      <c r="CM6" s="21">
        <v>70</v>
      </c>
      <c r="CN6" s="21">
        <v>34</v>
      </c>
      <c r="CO6" s="21">
        <f t="shared" si="5"/>
        <v>27</v>
      </c>
      <c r="CP6" s="21">
        <v>22.5</v>
      </c>
      <c r="CQ6" s="21">
        <v>20</v>
      </c>
      <c r="CR6" s="21">
        <v>60</v>
      </c>
      <c r="CS6" s="21">
        <v>6</v>
      </c>
      <c r="CT6" s="21">
        <v>130</v>
      </c>
      <c r="CU6" s="21">
        <v>36.241984945637022</v>
      </c>
      <c r="CV6" s="21">
        <f t="shared" si="6"/>
        <v>42</v>
      </c>
      <c r="CW6" s="21">
        <v>35</v>
      </c>
      <c r="CX6" s="21">
        <v>24.82</v>
      </c>
      <c r="CY6" s="21">
        <v>58.5</v>
      </c>
      <c r="CZ6" s="21">
        <v>12</v>
      </c>
    </row>
    <row r="7" spans="1:104" ht="15">
      <c r="A7" s="30">
        <v>1</v>
      </c>
      <c r="B7" s="29">
        <f>IF((B6-$B$6/$B$3)&lt;0,0,(B6-$B$6/$B$3))</f>
        <v>0.93333333333333335</v>
      </c>
      <c r="C7" s="29">
        <f>IF((C6-$C$6/$C$3)&lt;0,0,(C6-$C$6/$C$3))</f>
        <v>0.875</v>
      </c>
      <c r="D7" s="29">
        <f>IF((D6-$D$6/$D$3)&lt;0,0,(D6-$D$6/$D$3))</f>
        <v>0.92307692307692313</v>
      </c>
      <c r="E7" s="29">
        <f>IF((E6-$E$6/$E$3)&lt;0,0,(E6-$E$6/$E$3))</f>
        <v>0.90909090909090906</v>
      </c>
      <c r="H7" s="30">
        <v>1</v>
      </c>
      <c r="I7" s="29">
        <f t="shared" ref="I7:L26" si="9">1-B7</f>
        <v>6.6666666666666652E-2</v>
      </c>
      <c r="J7" s="29">
        <f t="shared" si="8"/>
        <v>0.125</v>
      </c>
      <c r="K7" s="29">
        <f t="shared" si="8"/>
        <v>7.6923076923076872E-2</v>
      </c>
      <c r="L7" s="29">
        <f t="shared" si="8"/>
        <v>9.0909090909090939E-2</v>
      </c>
      <c r="N7" s="36">
        <v>2004</v>
      </c>
      <c r="O7" s="36">
        <v>0</v>
      </c>
      <c r="P7" s="36">
        <v>0</v>
      </c>
      <c r="Q7" s="36">
        <v>0</v>
      </c>
      <c r="R7" s="36">
        <v>0</v>
      </c>
      <c r="S7" s="36">
        <v>0</v>
      </c>
      <c r="T7" s="36">
        <v>0</v>
      </c>
      <c r="U7" s="36">
        <v>0</v>
      </c>
      <c r="V7" s="36">
        <v>0</v>
      </c>
      <c r="W7" s="36">
        <v>0</v>
      </c>
      <c r="X7" s="36">
        <v>0</v>
      </c>
      <c r="Y7" s="36">
        <v>0</v>
      </c>
      <c r="Z7" s="36">
        <v>0</v>
      </c>
      <c r="AA7" s="36">
        <v>0</v>
      </c>
      <c r="AB7" s="36">
        <v>0</v>
      </c>
      <c r="AC7" s="36">
        <v>0</v>
      </c>
      <c r="AD7" s="36">
        <v>0</v>
      </c>
      <c r="AE7" s="36">
        <v>0</v>
      </c>
      <c r="AF7" s="36">
        <v>0</v>
      </c>
      <c r="AG7" s="36">
        <v>0</v>
      </c>
      <c r="AH7" s="36">
        <v>0</v>
      </c>
      <c r="AI7" s="36">
        <v>0</v>
      </c>
      <c r="AJ7" s="36">
        <v>0</v>
      </c>
      <c r="AK7" s="36">
        <v>0</v>
      </c>
      <c r="AL7" s="36">
        <v>0</v>
      </c>
      <c r="AM7" s="36">
        <v>0</v>
      </c>
      <c r="AN7" s="36">
        <v>0</v>
      </c>
      <c r="AO7" s="36">
        <v>0</v>
      </c>
      <c r="AP7" s="36">
        <v>0</v>
      </c>
      <c r="AS7" s="46">
        <v>2040</v>
      </c>
      <c r="AT7" s="21">
        <v>10</v>
      </c>
      <c r="AU7" s="21">
        <v>5.82</v>
      </c>
      <c r="AV7" s="21">
        <v>4</v>
      </c>
      <c r="AW7" s="53">
        <f t="shared" si="0"/>
        <v>3.3333333333333335</v>
      </c>
      <c r="AX7" s="21">
        <v>3.8</v>
      </c>
      <c r="AY7" s="21">
        <v>12.5</v>
      </c>
      <c r="AZ7" s="21">
        <v>0.8</v>
      </c>
      <c r="BA7" s="21">
        <v>23.57</v>
      </c>
      <c r="BB7" s="21">
        <v>19.5</v>
      </c>
      <c r="BC7" s="21">
        <f t="shared" si="1"/>
        <v>9.5039999999999996</v>
      </c>
      <c r="BD7" s="21">
        <v>7.92</v>
      </c>
      <c r="BE7" s="21">
        <v>6.84</v>
      </c>
      <c r="BF7" s="21">
        <v>40</v>
      </c>
      <c r="BG7" s="21">
        <v>2.5</v>
      </c>
      <c r="BH7" s="21">
        <v>55</v>
      </c>
      <c r="BI7" s="21">
        <v>34</v>
      </c>
      <c r="BJ7" s="21">
        <f t="shared" si="2"/>
        <v>18.047999999999998</v>
      </c>
      <c r="BK7" s="21">
        <v>15.04</v>
      </c>
      <c r="BL7" s="21">
        <v>15.2</v>
      </c>
      <c r="BM7" s="21">
        <v>60</v>
      </c>
      <c r="BN7" s="21">
        <v>5.5</v>
      </c>
      <c r="BO7" s="21">
        <v>102.14</v>
      </c>
      <c r="BP7" s="21">
        <v>36.24</v>
      </c>
      <c r="BQ7" s="21">
        <f t="shared" si="3"/>
        <v>28.907999999999998</v>
      </c>
      <c r="BR7" s="21">
        <v>24.09</v>
      </c>
      <c r="BS7" s="21">
        <v>18.86</v>
      </c>
      <c r="BT7" s="21">
        <v>58.5</v>
      </c>
      <c r="BU7" s="21">
        <v>10</v>
      </c>
      <c r="BV7" s="21"/>
      <c r="BX7" s="46">
        <v>2004</v>
      </c>
      <c r="BY7" s="21">
        <v>12</v>
      </c>
      <c r="BZ7" s="21">
        <v>5.82</v>
      </c>
      <c r="CA7" s="21">
        <f t="shared" si="7"/>
        <v>9.0499999999999972</v>
      </c>
      <c r="CB7" s="21">
        <f t="shared" si="4"/>
        <v>7.5416666666666643</v>
      </c>
      <c r="CC7" s="21">
        <v>5.9</v>
      </c>
      <c r="CD7" s="21">
        <v>12.5</v>
      </c>
      <c r="CE7" s="21">
        <v>1.2</v>
      </c>
      <c r="CF7" s="21">
        <v>30</v>
      </c>
      <c r="CG7" s="21">
        <v>19.5</v>
      </c>
      <c r="CH7" s="21">
        <v>15.5</v>
      </c>
      <c r="CI7" s="21">
        <v>12</v>
      </c>
      <c r="CJ7" s="21">
        <v>9</v>
      </c>
      <c r="CK7" s="21">
        <v>40</v>
      </c>
      <c r="CL7" s="21">
        <v>3</v>
      </c>
      <c r="CM7" s="21">
        <v>70</v>
      </c>
      <c r="CN7" s="21">
        <v>34</v>
      </c>
      <c r="CO7" s="21">
        <f t="shared" si="5"/>
        <v>27</v>
      </c>
      <c r="CP7" s="21">
        <v>22.5</v>
      </c>
      <c r="CQ7" s="21">
        <v>20</v>
      </c>
      <c r="CR7" s="21">
        <v>60</v>
      </c>
      <c r="CS7" s="21">
        <v>6</v>
      </c>
      <c r="CT7" s="21">
        <v>130</v>
      </c>
      <c r="CU7" s="21">
        <v>36.241984945637022</v>
      </c>
      <c r="CV7" s="21">
        <f t="shared" si="6"/>
        <v>42</v>
      </c>
      <c r="CW7" s="21">
        <v>35</v>
      </c>
      <c r="CX7" s="21">
        <v>24.82</v>
      </c>
      <c r="CY7" s="21">
        <v>58.5</v>
      </c>
      <c r="CZ7" s="21">
        <v>12</v>
      </c>
    </row>
    <row r="8" spans="1:104" ht="15">
      <c r="A8" s="30">
        <v>2</v>
      </c>
      <c r="B8" s="29">
        <f t="shared" ref="B8:B26" si="10">IF((B7-$B$6/$B$3)&lt;0,0,(B7-$B$6/$B$3))</f>
        <v>0.8666666666666667</v>
      </c>
      <c r="C8" s="29">
        <f t="shared" ref="C8:C26" si="11">IF((C7-$C$6/$C$3)&lt;0,0,(C7-$C$6/$C$3))</f>
        <v>0.75</v>
      </c>
      <c r="D8" s="29">
        <f t="shared" ref="D8:D26" si="12">IF((D7-$D$6/$D$3)&lt;0,0,(D7-$D$6/$D$3))</f>
        <v>0.84615384615384626</v>
      </c>
      <c r="E8" s="29">
        <f t="shared" ref="E8:E26" si="13">IF((E7-$E$6/$E$3)&lt;0,0,(E7-$E$6/$E$3))</f>
        <v>0.81818181818181812</v>
      </c>
      <c r="H8" s="30">
        <v>2</v>
      </c>
      <c r="I8" s="29">
        <f t="shared" si="9"/>
        <v>0.1333333333333333</v>
      </c>
      <c r="J8" s="29">
        <f t="shared" si="8"/>
        <v>0.25</v>
      </c>
      <c r="K8" s="29">
        <f t="shared" si="8"/>
        <v>0.15384615384615374</v>
      </c>
      <c r="L8" s="29">
        <f t="shared" si="8"/>
        <v>0.18181818181818188</v>
      </c>
      <c r="N8" s="36">
        <v>2005</v>
      </c>
      <c r="O8" s="36">
        <v>0</v>
      </c>
      <c r="P8" s="36">
        <v>2364</v>
      </c>
      <c r="Q8" s="36">
        <v>330665</v>
      </c>
      <c r="R8" s="36">
        <v>3790</v>
      </c>
      <c r="S8" s="36">
        <v>18</v>
      </c>
      <c r="T8" s="36">
        <v>1</v>
      </c>
      <c r="U8" s="36">
        <v>0</v>
      </c>
      <c r="V8" s="36">
        <v>0</v>
      </c>
      <c r="W8" s="36">
        <v>0</v>
      </c>
      <c r="X8" s="36">
        <v>15150</v>
      </c>
      <c r="Y8" s="36">
        <v>29613</v>
      </c>
      <c r="Z8" s="36">
        <v>0</v>
      </c>
      <c r="AA8" s="36">
        <v>0</v>
      </c>
      <c r="AB8" s="36">
        <v>0</v>
      </c>
      <c r="AC8" s="37">
        <v>0</v>
      </c>
      <c r="AD8" s="37">
        <v>0</v>
      </c>
      <c r="AE8" s="37">
        <v>1406</v>
      </c>
      <c r="AF8" s="37">
        <v>5205</v>
      </c>
      <c r="AG8" s="37">
        <v>0</v>
      </c>
      <c r="AH8" s="37">
        <v>0</v>
      </c>
      <c r="AI8" s="37">
        <v>0</v>
      </c>
      <c r="AJ8" s="36">
        <v>0</v>
      </c>
      <c r="AK8" s="36">
        <v>0</v>
      </c>
      <c r="AL8" s="36">
        <v>765</v>
      </c>
      <c r="AM8" s="36">
        <v>14892</v>
      </c>
      <c r="AN8" s="36">
        <v>0</v>
      </c>
      <c r="AO8" s="36">
        <v>0</v>
      </c>
      <c r="AP8" s="36">
        <v>0</v>
      </c>
      <c r="AS8" s="46">
        <v>2045</v>
      </c>
      <c r="AT8" s="21">
        <v>10</v>
      </c>
      <c r="AU8" s="21">
        <v>5.82</v>
      </c>
      <c r="AV8" s="21">
        <v>4</v>
      </c>
      <c r="AW8" s="53">
        <f t="shared" si="0"/>
        <v>3.3333333333333335</v>
      </c>
      <c r="AX8" s="21">
        <v>3.8</v>
      </c>
      <c r="AY8" s="21">
        <v>12.5</v>
      </c>
      <c r="AZ8" s="21">
        <v>0.8</v>
      </c>
      <c r="BA8" s="21">
        <v>23.57</v>
      </c>
      <c r="BB8" s="21">
        <v>19.5</v>
      </c>
      <c r="BC8" s="21">
        <f t="shared" si="1"/>
        <v>9.5039999999999996</v>
      </c>
      <c r="BD8" s="21">
        <v>7.92</v>
      </c>
      <c r="BE8" s="21">
        <v>6.84</v>
      </c>
      <c r="BF8" s="21">
        <v>40</v>
      </c>
      <c r="BG8" s="21">
        <v>2.5</v>
      </c>
      <c r="BH8" s="21">
        <v>55</v>
      </c>
      <c r="BI8" s="21">
        <v>34</v>
      </c>
      <c r="BJ8" s="21">
        <f t="shared" si="2"/>
        <v>18.047999999999998</v>
      </c>
      <c r="BK8" s="21">
        <v>15.04</v>
      </c>
      <c r="BL8" s="21">
        <v>15.2</v>
      </c>
      <c r="BM8" s="21">
        <v>60</v>
      </c>
      <c r="BN8" s="21">
        <v>5.5</v>
      </c>
      <c r="BO8" s="21">
        <v>102.14</v>
      </c>
      <c r="BP8" s="21">
        <v>36.24</v>
      </c>
      <c r="BQ8" s="21">
        <f t="shared" si="3"/>
        <v>28.907999999999998</v>
      </c>
      <c r="BR8" s="21">
        <v>24.09</v>
      </c>
      <c r="BS8" s="21">
        <v>18.86</v>
      </c>
      <c r="BT8" s="21">
        <v>58.5</v>
      </c>
      <c r="BU8" s="21">
        <v>10</v>
      </c>
      <c r="BV8" s="21"/>
      <c r="BX8" s="46">
        <v>2005</v>
      </c>
      <c r="BY8" s="21">
        <v>12</v>
      </c>
      <c r="BZ8" s="21">
        <v>5.82</v>
      </c>
      <c r="CA8" s="21">
        <f t="shared" si="7"/>
        <v>8.9374999999999964</v>
      </c>
      <c r="CB8" s="21">
        <f t="shared" si="4"/>
        <v>7.4479166666666643</v>
      </c>
      <c r="CC8" s="21">
        <v>5.9</v>
      </c>
      <c r="CD8" s="21">
        <v>12.5</v>
      </c>
      <c r="CE8" s="21">
        <v>1.2</v>
      </c>
      <c r="CF8" s="21">
        <v>30</v>
      </c>
      <c r="CG8" s="21">
        <v>19.5</v>
      </c>
      <c r="CH8" s="21">
        <v>15.5</v>
      </c>
      <c r="CI8" s="21">
        <v>12</v>
      </c>
      <c r="CJ8" s="21">
        <v>9</v>
      </c>
      <c r="CK8" s="21">
        <v>40</v>
      </c>
      <c r="CL8" s="21">
        <v>3</v>
      </c>
      <c r="CM8" s="21">
        <v>70</v>
      </c>
      <c r="CN8" s="21">
        <v>34</v>
      </c>
      <c r="CO8" s="21">
        <f t="shared" si="5"/>
        <v>27</v>
      </c>
      <c r="CP8" s="21">
        <v>22.5</v>
      </c>
      <c r="CQ8" s="21">
        <v>20</v>
      </c>
      <c r="CR8" s="21">
        <v>60</v>
      </c>
      <c r="CS8" s="21">
        <v>6</v>
      </c>
      <c r="CT8" s="21">
        <v>130</v>
      </c>
      <c r="CU8" s="21">
        <v>36.241984945637022</v>
      </c>
      <c r="CV8" s="21">
        <f t="shared" si="6"/>
        <v>42</v>
      </c>
      <c r="CW8" s="21">
        <v>35</v>
      </c>
      <c r="CX8" s="21">
        <v>24.82</v>
      </c>
      <c r="CY8" s="21">
        <v>58.5</v>
      </c>
      <c r="CZ8" s="21">
        <v>12</v>
      </c>
    </row>
    <row r="9" spans="1:104" ht="15">
      <c r="A9" s="30">
        <v>3</v>
      </c>
      <c r="B9" s="29">
        <f t="shared" si="10"/>
        <v>0.8</v>
      </c>
      <c r="C9" s="29">
        <f t="shared" si="11"/>
        <v>0.625</v>
      </c>
      <c r="D9" s="29">
        <f t="shared" si="12"/>
        <v>0.76923076923076938</v>
      </c>
      <c r="E9" s="29">
        <f t="shared" si="13"/>
        <v>0.72727272727272718</v>
      </c>
      <c r="H9" s="30">
        <v>3</v>
      </c>
      <c r="I9" s="29">
        <f t="shared" si="9"/>
        <v>0.19999999999999996</v>
      </c>
      <c r="J9" s="29">
        <f t="shared" si="8"/>
        <v>0.375</v>
      </c>
      <c r="K9" s="29">
        <f t="shared" si="8"/>
        <v>0.23076923076923062</v>
      </c>
      <c r="L9" s="29">
        <f t="shared" si="8"/>
        <v>0.27272727272727282</v>
      </c>
      <c r="N9" s="36">
        <v>2006</v>
      </c>
      <c r="O9" s="36">
        <v>0</v>
      </c>
      <c r="P9" s="36">
        <v>6144</v>
      </c>
      <c r="Q9" s="36">
        <v>414587</v>
      </c>
      <c r="R9" s="36">
        <v>5791</v>
      </c>
      <c r="S9" s="36">
        <v>21</v>
      </c>
      <c r="T9" s="36">
        <v>1</v>
      </c>
      <c r="U9" s="36">
        <v>0</v>
      </c>
      <c r="V9" s="36">
        <v>0</v>
      </c>
      <c r="W9" s="36">
        <v>2</v>
      </c>
      <c r="X9" s="36">
        <v>14364</v>
      </c>
      <c r="Y9" s="36">
        <v>43155</v>
      </c>
      <c r="Z9" s="36">
        <v>1</v>
      </c>
      <c r="AA9" s="36">
        <v>0</v>
      </c>
      <c r="AB9" s="36">
        <v>0</v>
      </c>
      <c r="AC9" s="37">
        <v>48</v>
      </c>
      <c r="AD9" s="37">
        <v>21</v>
      </c>
      <c r="AE9" s="37">
        <v>1698</v>
      </c>
      <c r="AF9" s="37">
        <v>5264</v>
      </c>
      <c r="AG9" s="37">
        <v>0</v>
      </c>
      <c r="AH9" s="37">
        <v>0</v>
      </c>
      <c r="AI9" s="37">
        <v>0</v>
      </c>
      <c r="AJ9" s="36">
        <v>0</v>
      </c>
      <c r="AK9" s="36">
        <v>2</v>
      </c>
      <c r="AL9" s="36">
        <v>969</v>
      </c>
      <c r="AM9" s="36">
        <v>30613</v>
      </c>
      <c r="AN9" s="36">
        <v>0</v>
      </c>
      <c r="AO9" s="36">
        <v>0</v>
      </c>
      <c r="AP9" s="36">
        <v>0</v>
      </c>
      <c r="AS9" s="46">
        <v>2050</v>
      </c>
      <c r="AT9" s="21">
        <v>10</v>
      </c>
      <c r="AU9" s="21">
        <v>5.82</v>
      </c>
      <c r="AV9" s="21">
        <v>4</v>
      </c>
      <c r="AW9" s="53">
        <f t="shared" si="0"/>
        <v>3.3333333333333335</v>
      </c>
      <c r="AX9" s="21">
        <v>3.8</v>
      </c>
      <c r="AY9" s="21">
        <v>12.5</v>
      </c>
      <c r="AZ9" s="21">
        <v>0.8</v>
      </c>
      <c r="BA9" s="21">
        <v>23.57</v>
      </c>
      <c r="BB9" s="21">
        <v>19.5</v>
      </c>
      <c r="BC9" s="21">
        <f t="shared" si="1"/>
        <v>9.5039999999999996</v>
      </c>
      <c r="BD9" s="21">
        <v>7.92</v>
      </c>
      <c r="BE9" s="21">
        <v>6.84</v>
      </c>
      <c r="BF9" s="21">
        <v>40</v>
      </c>
      <c r="BG9" s="21">
        <v>2.5</v>
      </c>
      <c r="BH9" s="21">
        <v>55</v>
      </c>
      <c r="BI9" s="21">
        <v>34</v>
      </c>
      <c r="BJ9" s="21">
        <f t="shared" si="2"/>
        <v>18.047999999999998</v>
      </c>
      <c r="BK9" s="21">
        <v>15.04</v>
      </c>
      <c r="BL9" s="21">
        <v>15.2</v>
      </c>
      <c r="BM9" s="21">
        <v>60</v>
      </c>
      <c r="BN9" s="21">
        <v>5.5</v>
      </c>
      <c r="BO9" s="21">
        <v>102.14</v>
      </c>
      <c r="BP9" s="21">
        <v>36.24</v>
      </c>
      <c r="BQ9" s="21">
        <f t="shared" si="3"/>
        <v>28.907999999999998</v>
      </c>
      <c r="BR9" s="21">
        <v>24.09</v>
      </c>
      <c r="BS9" s="21">
        <v>18.86</v>
      </c>
      <c r="BT9" s="21">
        <v>58.5</v>
      </c>
      <c r="BU9" s="21">
        <v>10</v>
      </c>
      <c r="BV9" s="21"/>
      <c r="BX9" s="46">
        <v>2006</v>
      </c>
      <c r="BY9" s="21">
        <v>12</v>
      </c>
      <c r="BZ9" s="21">
        <v>5.82</v>
      </c>
      <c r="CA9" s="21">
        <f t="shared" si="7"/>
        <v>8.8249999999999957</v>
      </c>
      <c r="CB9" s="21">
        <f t="shared" si="4"/>
        <v>7.3541666666666634</v>
      </c>
      <c r="CC9" s="21">
        <v>5.9</v>
      </c>
      <c r="CD9" s="21">
        <v>12.5</v>
      </c>
      <c r="CE9" s="21">
        <v>1.2</v>
      </c>
      <c r="CF9" s="21">
        <v>30</v>
      </c>
      <c r="CG9" s="21">
        <v>19.5</v>
      </c>
      <c r="CH9" s="21">
        <v>15.5</v>
      </c>
      <c r="CI9" s="21">
        <v>12</v>
      </c>
      <c r="CJ9" s="21">
        <v>9</v>
      </c>
      <c r="CK9" s="21">
        <v>40</v>
      </c>
      <c r="CL9" s="21">
        <v>3</v>
      </c>
      <c r="CM9" s="21">
        <v>70</v>
      </c>
      <c r="CN9" s="21">
        <v>34</v>
      </c>
      <c r="CO9" s="21">
        <f t="shared" si="5"/>
        <v>27</v>
      </c>
      <c r="CP9" s="21">
        <v>22.5</v>
      </c>
      <c r="CQ9" s="21">
        <v>20</v>
      </c>
      <c r="CR9" s="21">
        <v>60</v>
      </c>
      <c r="CS9" s="21">
        <v>6</v>
      </c>
      <c r="CT9" s="21">
        <v>130</v>
      </c>
      <c r="CU9" s="21">
        <v>36.241984945637022</v>
      </c>
      <c r="CV9" s="21">
        <f t="shared" si="6"/>
        <v>42</v>
      </c>
      <c r="CW9" s="21">
        <v>35</v>
      </c>
      <c r="CX9" s="21">
        <v>24.82</v>
      </c>
      <c r="CY9" s="21">
        <v>58.5</v>
      </c>
      <c r="CZ9" s="21">
        <v>12</v>
      </c>
    </row>
    <row r="10" spans="1:104" ht="15">
      <c r="A10" s="30">
        <v>4</v>
      </c>
      <c r="B10" s="29">
        <f t="shared" si="10"/>
        <v>0.73333333333333339</v>
      </c>
      <c r="C10" s="29">
        <f t="shared" si="11"/>
        <v>0.5</v>
      </c>
      <c r="D10" s="29">
        <f t="shared" si="12"/>
        <v>0.69230769230769251</v>
      </c>
      <c r="E10" s="29">
        <f t="shared" si="13"/>
        <v>0.63636363636363624</v>
      </c>
      <c r="H10" s="30">
        <v>4</v>
      </c>
      <c r="I10" s="29">
        <f t="shared" si="9"/>
        <v>0.26666666666666661</v>
      </c>
      <c r="J10" s="29">
        <f t="shared" si="8"/>
        <v>0.5</v>
      </c>
      <c r="K10" s="29">
        <f t="shared" si="8"/>
        <v>0.30769230769230749</v>
      </c>
      <c r="L10" s="29">
        <f t="shared" si="8"/>
        <v>0.36363636363636376</v>
      </c>
      <c r="N10" s="36">
        <v>2007</v>
      </c>
      <c r="O10" s="36">
        <v>0</v>
      </c>
      <c r="P10" s="36">
        <v>7857</v>
      </c>
      <c r="Q10" s="36">
        <v>512118</v>
      </c>
      <c r="R10" s="36">
        <v>6741</v>
      </c>
      <c r="S10" s="36">
        <v>140</v>
      </c>
      <c r="T10" s="36">
        <v>0</v>
      </c>
      <c r="U10" s="36">
        <v>0</v>
      </c>
      <c r="V10" s="36">
        <v>0</v>
      </c>
      <c r="W10" s="36">
        <v>8</v>
      </c>
      <c r="X10" s="36">
        <v>11239</v>
      </c>
      <c r="Y10" s="36">
        <v>44032</v>
      </c>
      <c r="Z10" s="36">
        <v>0</v>
      </c>
      <c r="AA10" s="36">
        <v>0</v>
      </c>
      <c r="AB10" s="36">
        <v>0</v>
      </c>
      <c r="AC10" s="37">
        <v>0</v>
      </c>
      <c r="AD10" s="37">
        <v>189</v>
      </c>
      <c r="AE10" s="37">
        <v>1425</v>
      </c>
      <c r="AF10" s="37">
        <v>9711</v>
      </c>
      <c r="AG10" s="37">
        <v>0</v>
      </c>
      <c r="AH10" s="37">
        <v>0</v>
      </c>
      <c r="AI10" s="37">
        <v>0</v>
      </c>
      <c r="AJ10" s="36">
        <v>0</v>
      </c>
      <c r="AK10" s="36">
        <v>1</v>
      </c>
      <c r="AL10" s="36">
        <v>324</v>
      </c>
      <c r="AM10" s="36">
        <v>41262</v>
      </c>
      <c r="AN10" s="36">
        <v>0</v>
      </c>
      <c r="AO10" s="36">
        <v>0</v>
      </c>
      <c r="AP10" s="36">
        <v>0</v>
      </c>
      <c r="AS10" s="46">
        <v>2055</v>
      </c>
      <c r="AT10" s="21">
        <v>10</v>
      </c>
      <c r="AU10" s="21">
        <v>5.82</v>
      </c>
      <c r="AV10" s="21">
        <v>4</v>
      </c>
      <c r="AW10" s="53">
        <f t="shared" si="0"/>
        <v>3.3333333333333335</v>
      </c>
      <c r="AX10" s="21">
        <v>3.8</v>
      </c>
      <c r="AY10" s="21">
        <v>12.5</v>
      </c>
      <c r="AZ10" s="21">
        <v>0.8</v>
      </c>
      <c r="BA10" s="21">
        <v>23.57</v>
      </c>
      <c r="BB10" s="21">
        <v>19.5</v>
      </c>
      <c r="BC10" s="21">
        <f t="shared" si="1"/>
        <v>9.5039999999999996</v>
      </c>
      <c r="BD10" s="21">
        <v>7.92</v>
      </c>
      <c r="BE10" s="21">
        <v>6.84</v>
      </c>
      <c r="BF10" s="21">
        <v>40</v>
      </c>
      <c r="BG10" s="21">
        <v>2.5</v>
      </c>
      <c r="BH10" s="21">
        <v>55</v>
      </c>
      <c r="BI10" s="21">
        <v>34</v>
      </c>
      <c r="BJ10" s="21">
        <f t="shared" si="2"/>
        <v>18.047999999999998</v>
      </c>
      <c r="BK10" s="21">
        <v>15.04</v>
      </c>
      <c r="BL10" s="21">
        <v>15.2</v>
      </c>
      <c r="BM10" s="21">
        <v>60</v>
      </c>
      <c r="BN10" s="21">
        <v>5.5</v>
      </c>
      <c r="BO10" s="21">
        <v>102.14</v>
      </c>
      <c r="BP10" s="21">
        <v>36.24</v>
      </c>
      <c r="BQ10" s="21">
        <f t="shared" si="3"/>
        <v>28.907999999999998</v>
      </c>
      <c r="BR10" s="21">
        <v>24.09</v>
      </c>
      <c r="BS10" s="21">
        <v>18.86</v>
      </c>
      <c r="BT10" s="21">
        <v>58.5</v>
      </c>
      <c r="BU10" s="21">
        <v>10</v>
      </c>
      <c r="BV10" s="21"/>
      <c r="BX10" s="46">
        <v>2007</v>
      </c>
      <c r="BY10" s="21">
        <v>12</v>
      </c>
      <c r="BZ10" s="21">
        <v>5.82</v>
      </c>
      <c r="CA10" s="21">
        <f t="shared" si="7"/>
        <v>8.712499999999995</v>
      </c>
      <c r="CB10" s="21">
        <f t="shared" si="4"/>
        <v>7.2604166666666625</v>
      </c>
      <c r="CC10" s="21">
        <v>5.9</v>
      </c>
      <c r="CD10" s="21">
        <v>12.5</v>
      </c>
      <c r="CE10" s="21">
        <v>1.2</v>
      </c>
      <c r="CF10" s="21">
        <v>30</v>
      </c>
      <c r="CG10" s="21">
        <v>19.5</v>
      </c>
      <c r="CH10" s="21">
        <v>15.5</v>
      </c>
      <c r="CI10" s="21">
        <v>12</v>
      </c>
      <c r="CJ10" s="21">
        <v>9</v>
      </c>
      <c r="CK10" s="21">
        <v>40</v>
      </c>
      <c r="CL10" s="21">
        <v>3</v>
      </c>
      <c r="CM10" s="21">
        <v>70</v>
      </c>
      <c r="CN10" s="21">
        <v>34</v>
      </c>
      <c r="CO10" s="21">
        <f t="shared" si="5"/>
        <v>27</v>
      </c>
      <c r="CP10" s="21">
        <v>22.5</v>
      </c>
      <c r="CQ10" s="21">
        <v>20</v>
      </c>
      <c r="CR10" s="21">
        <v>60</v>
      </c>
      <c r="CS10" s="21">
        <v>6</v>
      </c>
      <c r="CT10" s="21">
        <v>130</v>
      </c>
      <c r="CU10" s="21">
        <v>36.241984945637022</v>
      </c>
      <c r="CV10" s="21">
        <f t="shared" si="6"/>
        <v>42</v>
      </c>
      <c r="CW10" s="21">
        <v>35</v>
      </c>
      <c r="CX10" s="21">
        <v>24.82</v>
      </c>
      <c r="CY10" s="21">
        <v>58.5</v>
      </c>
      <c r="CZ10" s="21">
        <v>12</v>
      </c>
    </row>
    <row r="11" spans="1:104" ht="15">
      <c r="A11" s="30">
        <v>5</v>
      </c>
      <c r="B11" s="29">
        <f t="shared" si="10"/>
        <v>0.66666666666666674</v>
      </c>
      <c r="C11" s="29">
        <f t="shared" si="11"/>
        <v>0.375</v>
      </c>
      <c r="D11" s="29">
        <f t="shared" si="12"/>
        <v>0.61538461538461564</v>
      </c>
      <c r="E11" s="29">
        <f t="shared" si="13"/>
        <v>0.5454545454545453</v>
      </c>
      <c r="H11" s="30">
        <v>5</v>
      </c>
      <c r="I11" s="29">
        <f t="shared" si="9"/>
        <v>0.33333333333333326</v>
      </c>
      <c r="J11" s="29">
        <f t="shared" si="8"/>
        <v>0.625</v>
      </c>
      <c r="K11" s="29">
        <f t="shared" si="8"/>
        <v>0.38461538461538436</v>
      </c>
      <c r="L11" s="29">
        <f t="shared" si="8"/>
        <v>0.4545454545454547</v>
      </c>
      <c r="N11" s="36">
        <v>2008</v>
      </c>
      <c r="O11" s="36">
        <v>0</v>
      </c>
      <c r="P11" s="36">
        <v>9187</v>
      </c>
      <c r="Q11" s="36">
        <v>612438</v>
      </c>
      <c r="R11" s="36">
        <v>6525</v>
      </c>
      <c r="S11" s="36">
        <v>155</v>
      </c>
      <c r="T11" s="36">
        <v>0</v>
      </c>
      <c r="U11" s="36">
        <v>0</v>
      </c>
      <c r="V11" s="36">
        <v>0</v>
      </c>
      <c r="W11" s="36">
        <v>18</v>
      </c>
      <c r="X11" s="36">
        <v>22223</v>
      </c>
      <c r="Y11" s="36">
        <v>48261</v>
      </c>
      <c r="Z11" s="36">
        <v>0</v>
      </c>
      <c r="AA11" s="36">
        <v>0</v>
      </c>
      <c r="AB11" s="36">
        <v>0</v>
      </c>
      <c r="AC11" s="37">
        <v>10</v>
      </c>
      <c r="AD11" s="37">
        <v>1037</v>
      </c>
      <c r="AE11" s="37">
        <v>1410</v>
      </c>
      <c r="AF11" s="37">
        <v>12500</v>
      </c>
      <c r="AG11" s="37">
        <v>0</v>
      </c>
      <c r="AH11" s="37">
        <v>0</v>
      </c>
      <c r="AI11" s="37">
        <v>0</v>
      </c>
      <c r="AJ11" s="36">
        <v>4</v>
      </c>
      <c r="AK11" s="36">
        <v>20</v>
      </c>
      <c r="AL11" s="36">
        <v>256</v>
      </c>
      <c r="AM11" s="36">
        <v>48103</v>
      </c>
      <c r="AN11" s="36">
        <v>0</v>
      </c>
      <c r="AO11" s="36">
        <v>0</v>
      </c>
      <c r="AP11" s="36">
        <v>0</v>
      </c>
      <c r="AS11" s="46">
        <v>2060</v>
      </c>
      <c r="AT11" s="21">
        <v>10</v>
      </c>
      <c r="AU11" s="21">
        <v>5.82</v>
      </c>
      <c r="AV11" s="21">
        <v>4</v>
      </c>
      <c r="AW11" s="53">
        <f t="shared" si="0"/>
        <v>3.3333333333333335</v>
      </c>
      <c r="AX11" s="21">
        <v>3.8</v>
      </c>
      <c r="AY11" s="21">
        <v>12.5</v>
      </c>
      <c r="AZ11" s="21">
        <v>0.8</v>
      </c>
      <c r="BA11" s="21">
        <v>23.57</v>
      </c>
      <c r="BB11" s="21">
        <v>19.5</v>
      </c>
      <c r="BC11" s="21">
        <f t="shared" si="1"/>
        <v>9.5039999999999996</v>
      </c>
      <c r="BD11" s="21">
        <v>7.92</v>
      </c>
      <c r="BE11" s="21">
        <v>6.84</v>
      </c>
      <c r="BF11" s="21">
        <v>40</v>
      </c>
      <c r="BG11" s="21">
        <v>2.5</v>
      </c>
      <c r="BH11" s="21">
        <v>55</v>
      </c>
      <c r="BI11" s="21">
        <v>34</v>
      </c>
      <c r="BJ11" s="21">
        <f t="shared" si="2"/>
        <v>18.047999999999998</v>
      </c>
      <c r="BK11" s="21">
        <v>15.04</v>
      </c>
      <c r="BL11" s="21">
        <v>15.2</v>
      </c>
      <c r="BM11" s="21">
        <v>60</v>
      </c>
      <c r="BN11" s="21">
        <v>5.5</v>
      </c>
      <c r="BO11" s="21">
        <v>102.14</v>
      </c>
      <c r="BP11" s="21">
        <v>36.24</v>
      </c>
      <c r="BQ11" s="21">
        <f t="shared" si="3"/>
        <v>28.907999999999998</v>
      </c>
      <c r="BR11" s="21">
        <v>24.09</v>
      </c>
      <c r="BS11" s="21">
        <v>18.86</v>
      </c>
      <c r="BT11" s="21">
        <v>58.5</v>
      </c>
      <c r="BU11" s="21">
        <v>10</v>
      </c>
      <c r="BV11" s="21"/>
      <c r="BX11" s="46">
        <v>2008</v>
      </c>
      <c r="BY11" s="21">
        <v>12</v>
      </c>
      <c r="BZ11" s="21">
        <v>5.82</v>
      </c>
      <c r="CA11" s="21">
        <v>8.6</v>
      </c>
      <c r="CB11" s="21">
        <f t="shared" si="4"/>
        <v>7.166666666666667</v>
      </c>
      <c r="CC11" s="21">
        <v>5.9</v>
      </c>
      <c r="CD11" s="21">
        <v>12.5</v>
      </c>
      <c r="CE11" s="21">
        <v>1.2</v>
      </c>
      <c r="CF11" s="21">
        <v>30</v>
      </c>
      <c r="CG11" s="21">
        <v>19.5</v>
      </c>
      <c r="CH11" s="21">
        <v>14</v>
      </c>
      <c r="CI11" s="21">
        <v>11.5</v>
      </c>
      <c r="CJ11" s="21">
        <v>9</v>
      </c>
      <c r="CK11" s="21">
        <v>40</v>
      </c>
      <c r="CL11" s="21">
        <v>3</v>
      </c>
      <c r="CM11" s="21">
        <v>70</v>
      </c>
      <c r="CN11" s="21">
        <v>34</v>
      </c>
      <c r="CO11" s="21">
        <f t="shared" si="5"/>
        <v>27</v>
      </c>
      <c r="CP11" s="21">
        <v>22.5</v>
      </c>
      <c r="CQ11" s="21">
        <v>20</v>
      </c>
      <c r="CR11" s="21">
        <v>60</v>
      </c>
      <c r="CS11" s="21">
        <v>6</v>
      </c>
      <c r="CT11" s="21">
        <v>130</v>
      </c>
      <c r="CU11" s="21">
        <v>36.241984945637022</v>
      </c>
      <c r="CV11" s="21">
        <f t="shared" si="6"/>
        <v>42</v>
      </c>
      <c r="CW11" s="21">
        <v>35</v>
      </c>
      <c r="CX11" s="21">
        <v>24.82</v>
      </c>
      <c r="CY11" s="21">
        <v>58.5</v>
      </c>
      <c r="CZ11" s="21">
        <v>12</v>
      </c>
    </row>
    <row r="12" spans="1:104" ht="15">
      <c r="A12" s="30">
        <v>6</v>
      </c>
      <c r="B12" s="29">
        <f t="shared" si="10"/>
        <v>0.60000000000000009</v>
      </c>
      <c r="C12" s="29">
        <f t="shared" si="11"/>
        <v>0.25</v>
      </c>
      <c r="D12" s="29">
        <f t="shared" si="12"/>
        <v>0.53846153846153877</v>
      </c>
      <c r="E12" s="29">
        <f t="shared" si="13"/>
        <v>0.45454545454545436</v>
      </c>
      <c r="H12" s="30">
        <v>6</v>
      </c>
      <c r="I12" s="29">
        <f t="shared" si="9"/>
        <v>0.39999999999999991</v>
      </c>
      <c r="J12" s="29">
        <f t="shared" si="8"/>
        <v>0.75</v>
      </c>
      <c r="K12" s="29">
        <f t="shared" si="8"/>
        <v>0.46153846153846123</v>
      </c>
      <c r="L12" s="29">
        <f t="shared" si="8"/>
        <v>0.54545454545454564</v>
      </c>
      <c r="N12" s="36">
        <v>2009</v>
      </c>
      <c r="O12" s="36">
        <v>6</v>
      </c>
      <c r="P12" s="36">
        <v>14900</v>
      </c>
      <c r="Q12" s="36">
        <v>947380</v>
      </c>
      <c r="R12" s="36">
        <v>5525</v>
      </c>
      <c r="S12" s="36">
        <v>141</v>
      </c>
      <c r="T12" s="36">
        <v>0</v>
      </c>
      <c r="U12" s="36">
        <v>0</v>
      </c>
      <c r="V12" s="36">
        <v>2</v>
      </c>
      <c r="W12" s="36">
        <v>51</v>
      </c>
      <c r="X12" s="36">
        <v>26599</v>
      </c>
      <c r="Y12" s="36">
        <v>87774</v>
      </c>
      <c r="Z12" s="36">
        <v>0</v>
      </c>
      <c r="AA12" s="36">
        <v>0</v>
      </c>
      <c r="AB12" s="36">
        <v>0</v>
      </c>
      <c r="AC12" s="37">
        <v>0</v>
      </c>
      <c r="AD12" s="37">
        <v>514</v>
      </c>
      <c r="AE12" s="37">
        <v>1435</v>
      </c>
      <c r="AF12" s="37">
        <v>7508</v>
      </c>
      <c r="AG12" s="37">
        <v>80</v>
      </c>
      <c r="AH12" s="37">
        <v>0</v>
      </c>
      <c r="AI12" s="37">
        <v>0</v>
      </c>
      <c r="AJ12" s="36">
        <v>3</v>
      </c>
      <c r="AK12" s="36">
        <v>28</v>
      </c>
      <c r="AL12" s="36">
        <v>350</v>
      </c>
      <c r="AM12" s="36">
        <v>78529</v>
      </c>
      <c r="AN12" s="36">
        <v>0</v>
      </c>
      <c r="AO12" s="36">
        <v>0</v>
      </c>
      <c r="AP12" s="36">
        <v>0</v>
      </c>
      <c r="AS12" s="46"/>
      <c r="AT12" s="21"/>
      <c r="AU12" s="21"/>
      <c r="AV12" s="21"/>
      <c r="AW12" s="21"/>
      <c r="AX12" s="21"/>
      <c r="AY12" s="21"/>
      <c r="AZ12" s="21"/>
      <c r="BA12" s="21"/>
      <c r="BB12" s="21"/>
      <c r="BC12" s="21"/>
      <c r="BD12" s="21"/>
      <c r="BE12" s="21"/>
      <c r="BF12" s="21"/>
      <c r="BG12" s="21"/>
      <c r="BH12" s="21"/>
      <c r="BI12" s="21"/>
      <c r="BJ12" s="21"/>
      <c r="BK12" s="21"/>
      <c r="BL12" s="21"/>
      <c r="BM12" s="21"/>
      <c r="BN12" s="21"/>
      <c r="BO12" s="21"/>
      <c r="BP12" s="21"/>
      <c r="BQ12" s="21"/>
      <c r="BR12" s="21"/>
      <c r="BS12" s="21"/>
      <c r="BT12" s="21"/>
      <c r="BU12" s="21"/>
      <c r="BV12" s="21"/>
      <c r="BX12" s="46">
        <v>2009</v>
      </c>
      <c r="BY12" s="21">
        <v>12</v>
      </c>
      <c r="BZ12" s="21">
        <v>5.82</v>
      </c>
      <c r="CA12" s="21">
        <f>CA11-($CA$11-$CA$18)/7</f>
        <v>8.3714285714285719</v>
      </c>
      <c r="CB12" s="21">
        <f t="shared" si="4"/>
        <v>6.9761904761904772</v>
      </c>
      <c r="CC12" s="21">
        <v>5.9</v>
      </c>
      <c r="CD12" s="21">
        <v>12.5</v>
      </c>
      <c r="CE12" s="21">
        <v>1.2</v>
      </c>
      <c r="CF12" s="21">
        <v>30</v>
      </c>
      <c r="CG12" s="21">
        <v>19.5</v>
      </c>
      <c r="CH12" s="21">
        <v>14</v>
      </c>
      <c r="CI12" s="21">
        <v>11.5</v>
      </c>
      <c r="CJ12" s="21">
        <v>9</v>
      </c>
      <c r="CK12" s="21">
        <v>40</v>
      </c>
      <c r="CL12" s="21">
        <v>3</v>
      </c>
      <c r="CM12" s="21">
        <v>70</v>
      </c>
      <c r="CN12" s="21">
        <v>34</v>
      </c>
      <c r="CO12" s="21">
        <f t="shared" si="5"/>
        <v>27</v>
      </c>
      <c r="CP12" s="21">
        <v>22.5</v>
      </c>
      <c r="CQ12" s="21">
        <v>20</v>
      </c>
      <c r="CR12" s="21">
        <v>60</v>
      </c>
      <c r="CS12" s="21">
        <v>6</v>
      </c>
      <c r="CT12" s="21">
        <v>130</v>
      </c>
      <c r="CU12" s="21">
        <v>36.241984945637022</v>
      </c>
      <c r="CV12" s="21">
        <f t="shared" si="6"/>
        <v>42</v>
      </c>
      <c r="CW12" s="21">
        <v>35</v>
      </c>
      <c r="CX12" s="21">
        <v>24.82</v>
      </c>
      <c r="CY12" s="21">
        <v>58.5</v>
      </c>
      <c r="CZ12" s="21">
        <v>12</v>
      </c>
    </row>
    <row r="13" spans="1:104" ht="15">
      <c r="A13" s="30">
        <v>7</v>
      </c>
      <c r="B13" s="29">
        <f t="shared" si="10"/>
        <v>0.53333333333333344</v>
      </c>
      <c r="C13" s="29">
        <f t="shared" si="11"/>
        <v>0.125</v>
      </c>
      <c r="D13" s="29">
        <f t="shared" si="12"/>
        <v>0.46153846153846184</v>
      </c>
      <c r="E13" s="29">
        <f t="shared" si="13"/>
        <v>0.36363636363636342</v>
      </c>
      <c r="H13" s="30">
        <v>7</v>
      </c>
      <c r="I13" s="29">
        <f t="shared" si="9"/>
        <v>0.46666666666666656</v>
      </c>
      <c r="J13" s="29">
        <f t="shared" si="8"/>
        <v>0.875</v>
      </c>
      <c r="K13" s="29">
        <f t="shared" si="8"/>
        <v>0.5384615384615381</v>
      </c>
      <c r="L13" s="29">
        <f t="shared" si="8"/>
        <v>0.63636363636363658</v>
      </c>
      <c r="N13" s="36">
        <v>2010</v>
      </c>
      <c r="O13" s="36">
        <v>5</v>
      </c>
      <c r="P13" s="36">
        <v>8104</v>
      </c>
      <c r="Q13" s="36">
        <v>1214603</v>
      </c>
      <c r="R13" s="36">
        <v>10278</v>
      </c>
      <c r="S13" s="36">
        <v>214</v>
      </c>
      <c r="T13" s="36">
        <v>0</v>
      </c>
      <c r="U13" s="36">
        <v>0</v>
      </c>
      <c r="V13" s="36">
        <v>1</v>
      </c>
      <c r="W13" s="36">
        <v>6</v>
      </c>
      <c r="X13" s="36">
        <v>29890</v>
      </c>
      <c r="Y13" s="36">
        <v>129039</v>
      </c>
      <c r="Z13" s="36">
        <v>0</v>
      </c>
      <c r="AA13" s="36">
        <v>0</v>
      </c>
      <c r="AB13" s="36">
        <v>0</v>
      </c>
      <c r="AC13" s="37">
        <v>0</v>
      </c>
      <c r="AD13" s="37">
        <v>1173</v>
      </c>
      <c r="AE13" s="37">
        <v>1516</v>
      </c>
      <c r="AF13" s="37">
        <v>9111</v>
      </c>
      <c r="AG13" s="37">
        <v>0</v>
      </c>
      <c r="AH13" s="37">
        <v>0</v>
      </c>
      <c r="AI13" s="37">
        <v>0</v>
      </c>
      <c r="AJ13" s="36">
        <v>0</v>
      </c>
      <c r="AK13" s="36">
        <v>75</v>
      </c>
      <c r="AL13" s="36">
        <v>385</v>
      </c>
      <c r="AM13" s="36">
        <v>104058</v>
      </c>
      <c r="AN13" s="36">
        <v>0</v>
      </c>
      <c r="AO13" s="36">
        <v>0</v>
      </c>
      <c r="AP13" s="36">
        <v>0</v>
      </c>
      <c r="AS13" s="46"/>
      <c r="AT13" s="21"/>
      <c r="AU13" s="21"/>
      <c r="AV13" s="21"/>
      <c r="AW13" s="21"/>
      <c r="AX13" s="21"/>
      <c r="AY13" s="21"/>
      <c r="AZ13" s="21"/>
      <c r="BA13" s="21"/>
      <c r="BB13" s="21"/>
      <c r="BC13" s="21"/>
      <c r="BD13" s="21"/>
      <c r="BE13" s="21"/>
      <c r="BF13" s="21"/>
      <c r="BG13" s="21"/>
      <c r="BH13" s="21"/>
      <c r="BI13" s="21"/>
      <c r="BJ13" s="21"/>
      <c r="BK13" s="21"/>
      <c r="BL13" s="21"/>
      <c r="BM13" s="21"/>
      <c r="BN13" s="21"/>
      <c r="BO13" s="21"/>
      <c r="BP13" s="21"/>
      <c r="BQ13" s="21"/>
      <c r="BR13" s="21"/>
      <c r="BS13" s="21"/>
      <c r="BT13" s="21"/>
      <c r="BU13" s="21"/>
      <c r="BV13" s="21"/>
      <c r="BX13" s="46">
        <v>2010</v>
      </c>
      <c r="BY13" s="21">
        <v>12</v>
      </c>
      <c r="BZ13" s="21">
        <v>5.82</v>
      </c>
      <c r="CA13" s="21">
        <f t="shared" ref="CA13:CA17" si="14">CA12-($CA$11-$CA$18)/7</f>
        <v>8.1428571428571441</v>
      </c>
      <c r="CB13" s="21">
        <f t="shared" si="4"/>
        <v>6.7857142857142874</v>
      </c>
      <c r="CC13" s="21">
        <v>5.9</v>
      </c>
      <c r="CD13" s="21">
        <v>12.5</v>
      </c>
      <c r="CE13" s="21">
        <v>1.2</v>
      </c>
      <c r="CF13" s="21">
        <v>30</v>
      </c>
      <c r="CG13" s="21">
        <v>19.5</v>
      </c>
      <c r="CH13" s="21">
        <v>14</v>
      </c>
      <c r="CI13" s="21">
        <v>11.5</v>
      </c>
      <c r="CJ13" s="21">
        <v>9</v>
      </c>
      <c r="CK13" s="21">
        <v>40</v>
      </c>
      <c r="CL13" s="21">
        <v>3</v>
      </c>
      <c r="CM13" s="21">
        <v>70</v>
      </c>
      <c r="CN13" s="21">
        <v>34</v>
      </c>
      <c r="CO13" s="21">
        <f t="shared" si="5"/>
        <v>27</v>
      </c>
      <c r="CP13" s="21">
        <v>22.5</v>
      </c>
      <c r="CQ13" s="21">
        <v>20</v>
      </c>
      <c r="CR13" s="21">
        <v>60</v>
      </c>
      <c r="CS13" s="21">
        <v>6</v>
      </c>
      <c r="CT13" s="21">
        <v>130</v>
      </c>
      <c r="CU13" s="21">
        <v>36.241984945637022</v>
      </c>
      <c r="CV13" s="21">
        <f t="shared" si="6"/>
        <v>42</v>
      </c>
      <c r="CW13" s="21">
        <v>35</v>
      </c>
      <c r="CX13" s="21">
        <v>24.82</v>
      </c>
      <c r="CY13" s="21">
        <v>58.5</v>
      </c>
      <c r="CZ13" s="21">
        <v>12</v>
      </c>
    </row>
    <row r="14" spans="1:104" ht="15">
      <c r="A14" s="30">
        <v>8</v>
      </c>
      <c r="B14" s="29">
        <f t="shared" si="10"/>
        <v>0.46666666666666679</v>
      </c>
      <c r="C14" s="29">
        <f t="shared" si="11"/>
        <v>0</v>
      </c>
      <c r="D14" s="29">
        <f t="shared" si="12"/>
        <v>0.38461538461538491</v>
      </c>
      <c r="E14" s="29">
        <f t="shared" si="13"/>
        <v>0.27272727272727249</v>
      </c>
      <c r="H14" s="30">
        <v>8</v>
      </c>
      <c r="I14" s="29">
        <f t="shared" si="9"/>
        <v>0.53333333333333321</v>
      </c>
      <c r="J14" s="29">
        <f t="shared" si="8"/>
        <v>1</v>
      </c>
      <c r="K14" s="29">
        <f t="shared" si="8"/>
        <v>0.61538461538461509</v>
      </c>
      <c r="L14" s="29">
        <f t="shared" si="8"/>
        <v>0.72727272727272751</v>
      </c>
      <c r="N14" s="36">
        <v>2011</v>
      </c>
      <c r="O14" s="36">
        <v>74</v>
      </c>
      <c r="P14" s="36">
        <v>5057</v>
      </c>
      <c r="Q14" s="36">
        <v>1262575</v>
      </c>
      <c r="R14" s="36">
        <v>12903</v>
      </c>
      <c r="S14" s="36">
        <v>280</v>
      </c>
      <c r="T14" s="36">
        <v>0</v>
      </c>
      <c r="U14" s="36">
        <v>0</v>
      </c>
      <c r="V14" s="36">
        <v>1</v>
      </c>
      <c r="W14" s="36">
        <v>48</v>
      </c>
      <c r="X14" s="36">
        <v>24984</v>
      </c>
      <c r="Y14" s="36">
        <v>86569</v>
      </c>
      <c r="Z14" s="36">
        <v>0</v>
      </c>
      <c r="AA14" s="36">
        <v>0</v>
      </c>
      <c r="AB14" s="36">
        <v>0</v>
      </c>
      <c r="AC14" s="37">
        <v>34</v>
      </c>
      <c r="AD14" s="37">
        <v>2523</v>
      </c>
      <c r="AE14" s="37">
        <v>1586</v>
      </c>
      <c r="AF14" s="37">
        <v>12920</v>
      </c>
      <c r="AG14" s="37">
        <v>124</v>
      </c>
      <c r="AH14" s="37">
        <v>8</v>
      </c>
      <c r="AI14" s="37">
        <v>0</v>
      </c>
      <c r="AJ14" s="36">
        <v>37</v>
      </c>
      <c r="AK14" s="36">
        <v>461</v>
      </c>
      <c r="AL14" s="36">
        <v>331</v>
      </c>
      <c r="AM14" s="36">
        <v>83168</v>
      </c>
      <c r="AN14" s="36">
        <v>0</v>
      </c>
      <c r="AO14" s="36">
        <v>0</v>
      </c>
      <c r="AP14" s="36">
        <v>0</v>
      </c>
      <c r="AS14" s="46"/>
      <c r="AT14" s="21"/>
      <c r="AU14" s="21"/>
      <c r="AV14" s="21"/>
      <c r="AW14" s="21"/>
      <c r="AX14" s="21"/>
      <c r="AY14" s="21"/>
      <c r="AZ14" s="21"/>
      <c r="BA14" s="21"/>
      <c r="BB14" s="21"/>
      <c r="BC14" s="21"/>
      <c r="BD14" s="21"/>
      <c r="BE14" s="21"/>
      <c r="BF14" s="21"/>
      <c r="BG14" s="21"/>
      <c r="BH14" s="21"/>
      <c r="BI14" s="21"/>
      <c r="BJ14" s="21"/>
      <c r="BK14" s="21"/>
      <c r="BL14" s="21"/>
      <c r="BM14" s="21"/>
      <c r="BN14" s="21"/>
      <c r="BO14" s="21"/>
      <c r="BP14" s="21"/>
      <c r="BQ14" s="21"/>
      <c r="BR14" s="21"/>
      <c r="BS14" s="21"/>
      <c r="BT14" s="21"/>
      <c r="BU14" s="21"/>
      <c r="BV14" s="21"/>
      <c r="BX14" s="46">
        <v>2011</v>
      </c>
      <c r="BY14" s="21">
        <v>12</v>
      </c>
      <c r="BZ14" s="21">
        <v>5.82</v>
      </c>
      <c r="CA14" s="21">
        <f t="shared" si="14"/>
        <v>7.9142857142857155</v>
      </c>
      <c r="CB14" s="21">
        <f t="shared" si="4"/>
        <v>6.5952380952380967</v>
      </c>
      <c r="CC14" s="21">
        <v>5.9</v>
      </c>
      <c r="CD14" s="21">
        <v>12.5</v>
      </c>
      <c r="CE14" s="21">
        <v>1.2</v>
      </c>
      <c r="CF14" s="21">
        <v>30</v>
      </c>
      <c r="CG14" s="21">
        <v>19.5</v>
      </c>
      <c r="CH14" s="21">
        <v>14</v>
      </c>
      <c r="CI14" s="21">
        <v>11.5</v>
      </c>
      <c r="CJ14" s="21">
        <v>9</v>
      </c>
      <c r="CK14" s="21">
        <v>40</v>
      </c>
      <c r="CL14" s="21">
        <v>3</v>
      </c>
      <c r="CM14" s="21">
        <v>70</v>
      </c>
      <c r="CN14" s="21">
        <v>34</v>
      </c>
      <c r="CO14" s="21">
        <f t="shared" si="5"/>
        <v>27</v>
      </c>
      <c r="CP14" s="21">
        <v>22.5</v>
      </c>
      <c r="CQ14" s="21">
        <v>20</v>
      </c>
      <c r="CR14" s="21">
        <v>60</v>
      </c>
      <c r="CS14" s="21">
        <v>6</v>
      </c>
      <c r="CT14" s="21">
        <v>130</v>
      </c>
      <c r="CU14" s="21">
        <v>36.241984945637022</v>
      </c>
      <c r="CV14" s="21">
        <f t="shared" si="6"/>
        <v>42</v>
      </c>
      <c r="CW14" s="21">
        <v>35</v>
      </c>
      <c r="CX14" s="21">
        <v>24.82</v>
      </c>
      <c r="CY14" s="21">
        <v>58.5</v>
      </c>
      <c r="CZ14" s="21">
        <v>12</v>
      </c>
    </row>
    <row r="15" spans="1:104" ht="15">
      <c r="A15" s="30">
        <v>9</v>
      </c>
      <c r="B15" s="29">
        <f>IF((B14-$B$6/$B$3)&lt;0,0,(B14-$B$6/$B$3))</f>
        <v>0.40000000000000013</v>
      </c>
      <c r="C15" s="29">
        <f t="shared" si="11"/>
        <v>0</v>
      </c>
      <c r="D15" s="29">
        <f t="shared" si="12"/>
        <v>0.30769230769230799</v>
      </c>
      <c r="E15" s="29">
        <f t="shared" si="13"/>
        <v>0.18181818181818157</v>
      </c>
      <c r="H15" s="30">
        <v>9</v>
      </c>
      <c r="I15" s="29">
        <f t="shared" si="9"/>
        <v>0.59999999999999987</v>
      </c>
      <c r="J15" s="29">
        <f t="shared" si="8"/>
        <v>1</v>
      </c>
      <c r="K15" s="29">
        <f t="shared" si="8"/>
        <v>0.69230769230769207</v>
      </c>
      <c r="L15" s="29">
        <f t="shared" si="8"/>
        <v>0.81818181818181845</v>
      </c>
      <c r="N15" s="36">
        <v>2012</v>
      </c>
      <c r="O15" s="36">
        <v>45</v>
      </c>
      <c r="P15" s="36">
        <v>5555</v>
      </c>
      <c r="Q15" s="36">
        <v>1363363</v>
      </c>
      <c r="R15" s="36">
        <v>11650</v>
      </c>
      <c r="S15" s="36">
        <v>829</v>
      </c>
      <c r="T15" s="36">
        <v>0</v>
      </c>
      <c r="U15" s="36">
        <v>0</v>
      </c>
      <c r="V15" s="36">
        <v>4</v>
      </c>
      <c r="W15" s="36">
        <v>333</v>
      </c>
      <c r="X15" s="36">
        <v>28614</v>
      </c>
      <c r="Y15" s="36">
        <v>109945</v>
      </c>
      <c r="Z15" s="36">
        <v>5</v>
      </c>
      <c r="AA15" s="36">
        <v>0</v>
      </c>
      <c r="AB15" s="36">
        <v>0</v>
      </c>
      <c r="AC15" s="37">
        <v>384</v>
      </c>
      <c r="AD15" s="37">
        <v>4168</v>
      </c>
      <c r="AE15" s="37">
        <v>1274</v>
      </c>
      <c r="AF15" s="37">
        <v>10942</v>
      </c>
      <c r="AG15" s="37">
        <v>241</v>
      </c>
      <c r="AH15" s="37">
        <v>0</v>
      </c>
      <c r="AI15" s="37">
        <v>0</v>
      </c>
      <c r="AJ15" s="36">
        <v>1</v>
      </c>
      <c r="AK15" s="36">
        <v>2672</v>
      </c>
      <c r="AL15" s="36">
        <v>256</v>
      </c>
      <c r="AM15" s="36">
        <v>57162</v>
      </c>
      <c r="AN15" s="36">
        <v>0</v>
      </c>
      <c r="AO15" s="36">
        <v>0</v>
      </c>
      <c r="AP15" s="36">
        <v>0</v>
      </c>
      <c r="AS15" s="46"/>
      <c r="AT15" s="21"/>
      <c r="AU15" s="21"/>
      <c r="AV15" s="21"/>
      <c r="AW15" s="21"/>
      <c r="AX15" s="21"/>
      <c r="AY15" s="21"/>
      <c r="AZ15" s="21"/>
      <c r="BA15" s="21"/>
      <c r="BB15" s="21"/>
      <c r="BC15" s="21"/>
      <c r="BD15" s="21"/>
      <c r="BE15" s="21"/>
      <c r="BF15" s="21"/>
      <c r="BG15" s="21"/>
      <c r="BH15" s="21"/>
      <c r="BI15" s="21"/>
      <c r="BJ15" s="21"/>
      <c r="BK15" s="21"/>
      <c r="BL15" s="21"/>
      <c r="BM15" s="21"/>
      <c r="BN15" s="21"/>
      <c r="BO15" s="21"/>
      <c r="BP15" s="21"/>
      <c r="BQ15" s="21"/>
      <c r="BR15" s="21"/>
      <c r="BS15" s="21"/>
      <c r="BT15" s="21"/>
      <c r="BU15" s="21"/>
      <c r="BV15" s="21"/>
      <c r="BX15" s="46">
        <v>2012</v>
      </c>
      <c r="BY15" s="21">
        <v>12</v>
      </c>
      <c r="BZ15" s="21">
        <v>5.82</v>
      </c>
      <c r="CA15" s="21">
        <f t="shared" si="14"/>
        <v>7.6857142857142868</v>
      </c>
      <c r="CB15" s="21">
        <f t="shared" si="4"/>
        <v>6.404761904761906</v>
      </c>
      <c r="CC15" s="21">
        <v>5.9</v>
      </c>
      <c r="CD15" s="21">
        <v>12.5</v>
      </c>
      <c r="CE15" s="21">
        <v>1.2</v>
      </c>
      <c r="CF15" s="21">
        <v>30</v>
      </c>
      <c r="CG15" s="21">
        <v>19.5</v>
      </c>
      <c r="CH15" s="21">
        <v>14</v>
      </c>
      <c r="CI15" s="21">
        <v>11.5</v>
      </c>
      <c r="CJ15" s="21">
        <v>9</v>
      </c>
      <c r="CK15" s="21">
        <v>40</v>
      </c>
      <c r="CL15" s="21">
        <v>3</v>
      </c>
      <c r="CM15" s="21">
        <v>70</v>
      </c>
      <c r="CN15" s="21">
        <v>34</v>
      </c>
      <c r="CO15" s="21">
        <f t="shared" si="5"/>
        <v>27</v>
      </c>
      <c r="CP15" s="21">
        <v>22.5</v>
      </c>
      <c r="CQ15" s="21">
        <v>20</v>
      </c>
      <c r="CR15" s="21">
        <v>60</v>
      </c>
      <c r="CS15" s="21">
        <v>6</v>
      </c>
      <c r="CT15" s="21">
        <v>130</v>
      </c>
      <c r="CU15" s="21">
        <v>36.241984945637022</v>
      </c>
      <c r="CV15" s="21">
        <f t="shared" si="6"/>
        <v>42</v>
      </c>
      <c r="CW15" s="21">
        <v>35</v>
      </c>
      <c r="CX15" s="21">
        <v>24.82</v>
      </c>
      <c r="CY15" s="21">
        <v>58.5</v>
      </c>
      <c r="CZ15" s="21">
        <v>12</v>
      </c>
    </row>
    <row r="16" spans="1:104" ht="15">
      <c r="A16" s="30">
        <v>10</v>
      </c>
      <c r="B16" s="29">
        <f t="shared" si="10"/>
        <v>0.33333333333333348</v>
      </c>
      <c r="C16" s="29">
        <f t="shared" si="11"/>
        <v>0</v>
      </c>
      <c r="D16" s="29">
        <f t="shared" si="12"/>
        <v>0.23076923076923106</v>
      </c>
      <c r="E16" s="29">
        <f t="shared" si="13"/>
        <v>9.0909090909090662E-2</v>
      </c>
      <c r="H16" s="30">
        <v>10</v>
      </c>
      <c r="I16" s="29">
        <f t="shared" si="9"/>
        <v>0.66666666666666652</v>
      </c>
      <c r="J16" s="29">
        <f t="shared" si="8"/>
        <v>1</v>
      </c>
      <c r="K16" s="29">
        <f t="shared" si="8"/>
        <v>0.76923076923076894</v>
      </c>
      <c r="L16" s="29">
        <f t="shared" si="8"/>
        <v>0.90909090909090939</v>
      </c>
      <c r="N16" s="36">
        <v>2013</v>
      </c>
      <c r="O16" s="36">
        <v>20</v>
      </c>
      <c r="P16" s="36">
        <v>4508</v>
      </c>
      <c r="Q16" s="36">
        <v>1505264</v>
      </c>
      <c r="R16" s="36">
        <v>11206</v>
      </c>
      <c r="S16" s="36">
        <v>756</v>
      </c>
      <c r="T16" s="36">
        <v>0</v>
      </c>
      <c r="U16" s="36">
        <v>0</v>
      </c>
      <c r="V16" s="36">
        <v>7</v>
      </c>
      <c r="W16" s="36">
        <v>2417</v>
      </c>
      <c r="X16" s="36">
        <v>36087</v>
      </c>
      <c r="Y16" s="36">
        <v>127825</v>
      </c>
      <c r="Z16" s="36">
        <v>2</v>
      </c>
      <c r="AA16" s="36">
        <v>0</v>
      </c>
      <c r="AB16" s="36">
        <v>0</v>
      </c>
      <c r="AC16" s="37">
        <v>113</v>
      </c>
      <c r="AD16" s="37">
        <v>5034</v>
      </c>
      <c r="AE16" s="37">
        <v>1236</v>
      </c>
      <c r="AF16" s="37">
        <v>9686</v>
      </c>
      <c r="AG16" s="37">
        <v>681</v>
      </c>
      <c r="AH16" s="37">
        <v>0</v>
      </c>
      <c r="AI16" s="37">
        <v>0</v>
      </c>
      <c r="AJ16" s="36">
        <v>8</v>
      </c>
      <c r="AK16" s="36">
        <v>5205</v>
      </c>
      <c r="AL16" s="36">
        <v>109</v>
      </c>
      <c r="AM16" s="36">
        <v>75584</v>
      </c>
      <c r="AN16" s="36">
        <v>0</v>
      </c>
      <c r="AO16" s="36">
        <v>0</v>
      </c>
      <c r="AP16" s="36">
        <v>0</v>
      </c>
      <c r="BX16" s="46">
        <v>2013</v>
      </c>
      <c r="BY16" s="21">
        <v>12</v>
      </c>
      <c r="BZ16" s="21">
        <v>5.82</v>
      </c>
      <c r="CA16" s="21">
        <f t="shared" si="14"/>
        <v>7.4571428571428582</v>
      </c>
      <c r="CB16" s="21">
        <f t="shared" si="4"/>
        <v>6.2142857142857153</v>
      </c>
      <c r="CC16" s="21">
        <v>5.9</v>
      </c>
      <c r="CD16" s="21">
        <v>12.5</v>
      </c>
      <c r="CE16" s="21">
        <v>1.2</v>
      </c>
      <c r="CF16" s="21">
        <v>30</v>
      </c>
      <c r="CG16" s="21">
        <v>19.5</v>
      </c>
      <c r="CH16" s="21">
        <v>14</v>
      </c>
      <c r="CI16" s="21">
        <v>11.5</v>
      </c>
      <c r="CJ16" s="21">
        <v>9</v>
      </c>
      <c r="CK16" s="21">
        <v>40</v>
      </c>
      <c r="CL16" s="21">
        <v>3</v>
      </c>
      <c r="CM16" s="21">
        <v>70</v>
      </c>
      <c r="CN16" s="21">
        <v>34</v>
      </c>
      <c r="CO16" s="21">
        <f t="shared" si="5"/>
        <v>27</v>
      </c>
      <c r="CP16" s="21">
        <v>22.5</v>
      </c>
      <c r="CQ16" s="21">
        <v>20</v>
      </c>
      <c r="CR16" s="21">
        <v>60</v>
      </c>
      <c r="CS16" s="21">
        <v>6</v>
      </c>
      <c r="CT16" s="21">
        <v>130</v>
      </c>
      <c r="CU16" s="21">
        <v>36.241984945637022</v>
      </c>
      <c r="CV16" s="21">
        <f t="shared" si="6"/>
        <v>42</v>
      </c>
      <c r="CW16" s="21">
        <v>35</v>
      </c>
      <c r="CX16" s="21">
        <v>24.82</v>
      </c>
      <c r="CY16" s="21">
        <v>58.5</v>
      </c>
      <c r="CZ16" s="21">
        <v>12</v>
      </c>
    </row>
    <row r="17" spans="1:104" ht="15">
      <c r="A17" s="30">
        <v>11</v>
      </c>
      <c r="B17" s="29">
        <f t="shared" si="10"/>
        <v>0.26666666666666683</v>
      </c>
      <c r="C17" s="29">
        <f t="shared" si="11"/>
        <v>0</v>
      </c>
      <c r="D17" s="29">
        <f t="shared" si="12"/>
        <v>0.15384615384615413</v>
      </c>
      <c r="E17" s="29">
        <f t="shared" si="13"/>
        <v>0</v>
      </c>
      <c r="H17" s="30">
        <v>11</v>
      </c>
      <c r="I17" s="29">
        <f t="shared" si="9"/>
        <v>0.73333333333333317</v>
      </c>
      <c r="J17" s="29">
        <f t="shared" si="8"/>
        <v>1</v>
      </c>
      <c r="K17" s="29">
        <f t="shared" si="8"/>
        <v>0.84615384615384581</v>
      </c>
      <c r="L17" s="29">
        <f t="shared" si="8"/>
        <v>1</v>
      </c>
      <c r="N17" s="36">
        <v>2014</v>
      </c>
      <c r="O17" s="36">
        <v>887</v>
      </c>
      <c r="P17" s="36">
        <v>5824</v>
      </c>
      <c r="Q17" s="36">
        <v>1737966</v>
      </c>
      <c r="R17" s="36">
        <v>11830</v>
      </c>
      <c r="S17" s="36">
        <v>799</v>
      </c>
      <c r="T17" s="36">
        <v>0</v>
      </c>
      <c r="U17" s="36">
        <v>0</v>
      </c>
      <c r="V17" s="36">
        <v>13</v>
      </c>
      <c r="W17" s="36">
        <v>7284</v>
      </c>
      <c r="X17" s="36">
        <v>43184</v>
      </c>
      <c r="Y17" s="36">
        <v>124736</v>
      </c>
      <c r="Z17" s="36">
        <v>2</v>
      </c>
      <c r="AA17" s="36">
        <v>0</v>
      </c>
      <c r="AB17" s="36">
        <v>0</v>
      </c>
      <c r="AC17" s="37">
        <v>546</v>
      </c>
      <c r="AD17" s="37">
        <v>5129</v>
      </c>
      <c r="AE17" s="37">
        <v>933</v>
      </c>
      <c r="AF17" s="37">
        <v>8220</v>
      </c>
      <c r="AG17" s="37">
        <v>803</v>
      </c>
      <c r="AH17" s="37">
        <v>0</v>
      </c>
      <c r="AI17" s="37">
        <v>0</v>
      </c>
      <c r="AJ17" s="36">
        <v>5</v>
      </c>
      <c r="AK17" s="36">
        <v>2706</v>
      </c>
      <c r="AL17" s="36">
        <v>39</v>
      </c>
      <c r="AM17" s="36">
        <v>78685</v>
      </c>
      <c r="AN17" s="36">
        <v>2</v>
      </c>
      <c r="AO17" s="36">
        <v>0</v>
      </c>
      <c r="AP17" s="36">
        <v>0</v>
      </c>
      <c r="BX17" s="46">
        <v>2014</v>
      </c>
      <c r="BY17" s="21">
        <v>12</v>
      </c>
      <c r="BZ17" s="21">
        <v>5.82</v>
      </c>
      <c r="CA17" s="21">
        <f t="shared" si="14"/>
        <v>7.2285714285714295</v>
      </c>
      <c r="CB17" s="21">
        <f t="shared" si="4"/>
        <v>6.0238095238095246</v>
      </c>
      <c r="CC17" s="21">
        <v>5.9</v>
      </c>
      <c r="CD17" s="21">
        <v>12.5</v>
      </c>
      <c r="CE17" s="21">
        <v>1.2</v>
      </c>
      <c r="CF17" s="21">
        <v>30</v>
      </c>
      <c r="CG17" s="21">
        <v>19.5</v>
      </c>
      <c r="CH17" s="21">
        <v>14</v>
      </c>
      <c r="CI17" s="21">
        <v>11.5</v>
      </c>
      <c r="CJ17" s="21">
        <v>9</v>
      </c>
      <c r="CK17" s="21">
        <v>40</v>
      </c>
      <c r="CL17" s="21">
        <v>3</v>
      </c>
      <c r="CM17" s="21">
        <v>70</v>
      </c>
      <c r="CN17" s="21">
        <v>34</v>
      </c>
      <c r="CO17" s="21">
        <f t="shared" si="5"/>
        <v>27</v>
      </c>
      <c r="CP17" s="21">
        <v>22.5</v>
      </c>
      <c r="CQ17" s="21">
        <v>20</v>
      </c>
      <c r="CR17" s="21">
        <v>60</v>
      </c>
      <c r="CS17" s="21">
        <v>6</v>
      </c>
      <c r="CT17" s="21">
        <v>130</v>
      </c>
      <c r="CU17" s="21">
        <v>36.241984945637022</v>
      </c>
      <c r="CV17" s="21">
        <f t="shared" si="6"/>
        <v>42</v>
      </c>
      <c r="CW17" s="21">
        <v>35</v>
      </c>
      <c r="CX17" s="21">
        <v>24.82</v>
      </c>
      <c r="CY17" s="21">
        <v>58.5</v>
      </c>
      <c r="CZ17" s="21">
        <v>12</v>
      </c>
    </row>
    <row r="18" spans="1:104" ht="15">
      <c r="A18" s="30">
        <v>12</v>
      </c>
      <c r="B18" s="29">
        <f t="shared" si="10"/>
        <v>0.20000000000000018</v>
      </c>
      <c r="C18" s="29">
        <f t="shared" si="11"/>
        <v>0</v>
      </c>
      <c r="D18" s="29">
        <f t="shared" si="12"/>
        <v>7.6923076923077205E-2</v>
      </c>
      <c r="E18" s="29">
        <f t="shared" si="13"/>
        <v>0</v>
      </c>
      <c r="H18" s="30">
        <v>12</v>
      </c>
      <c r="I18" s="29">
        <f t="shared" si="9"/>
        <v>0.79999999999999982</v>
      </c>
      <c r="J18" s="29">
        <f t="shared" si="8"/>
        <v>1</v>
      </c>
      <c r="K18" s="29">
        <f t="shared" si="8"/>
        <v>0.9230769230769228</v>
      </c>
      <c r="L18" s="29">
        <f t="shared" si="8"/>
        <v>1</v>
      </c>
      <c r="N18" s="36">
        <v>2015</v>
      </c>
      <c r="O18" s="36">
        <v>17290</v>
      </c>
      <c r="P18" s="36">
        <v>213110</v>
      </c>
      <c r="Q18" s="36">
        <v>1770398</v>
      </c>
      <c r="R18" s="36">
        <v>16599</v>
      </c>
      <c r="S18" s="36">
        <v>1654</v>
      </c>
      <c r="T18" s="36">
        <v>0</v>
      </c>
      <c r="U18" s="36">
        <v>0</v>
      </c>
      <c r="V18" s="36">
        <v>79</v>
      </c>
      <c r="W18" s="36">
        <v>7783</v>
      </c>
      <c r="X18" s="36">
        <v>58610</v>
      </c>
      <c r="Y18" s="36">
        <v>77184</v>
      </c>
      <c r="Z18" s="36">
        <v>79</v>
      </c>
      <c r="AA18" s="36">
        <v>0</v>
      </c>
      <c r="AB18" s="36">
        <v>0</v>
      </c>
      <c r="AC18" s="37">
        <v>9826</v>
      </c>
      <c r="AD18" s="37">
        <v>1676</v>
      </c>
      <c r="AE18" s="37">
        <v>946</v>
      </c>
      <c r="AF18" s="37">
        <v>8255</v>
      </c>
      <c r="AG18" s="37">
        <v>2706</v>
      </c>
      <c r="AH18" s="37">
        <v>0</v>
      </c>
      <c r="AI18" s="37">
        <v>0</v>
      </c>
      <c r="AJ18" s="36">
        <v>36</v>
      </c>
      <c r="AK18" s="36">
        <v>1241</v>
      </c>
      <c r="AL18" s="36">
        <v>14</v>
      </c>
      <c r="AM18" s="36">
        <v>91687</v>
      </c>
      <c r="AN18" s="36">
        <v>0</v>
      </c>
      <c r="AO18" s="36">
        <v>0</v>
      </c>
      <c r="AP18" s="36">
        <v>0</v>
      </c>
      <c r="BX18" s="46">
        <v>2015</v>
      </c>
      <c r="BY18" s="21">
        <v>12</v>
      </c>
      <c r="BZ18" s="21">
        <v>5.82</v>
      </c>
      <c r="CA18" s="21">
        <v>7</v>
      </c>
      <c r="CB18" s="21">
        <f t="shared" si="4"/>
        <v>5.8333333333333339</v>
      </c>
      <c r="CC18" s="44">
        <v>5.9</v>
      </c>
      <c r="CD18" s="21">
        <v>12.5</v>
      </c>
      <c r="CE18" s="21">
        <v>1.2</v>
      </c>
      <c r="CF18" s="21">
        <v>30</v>
      </c>
      <c r="CG18" s="21">
        <v>19.5</v>
      </c>
      <c r="CH18" s="21">
        <v>14</v>
      </c>
      <c r="CI18" s="21">
        <v>11.5</v>
      </c>
      <c r="CJ18" s="21">
        <v>9</v>
      </c>
      <c r="CK18" s="21">
        <v>40</v>
      </c>
      <c r="CL18" s="21">
        <v>3</v>
      </c>
      <c r="CM18" s="21">
        <v>70</v>
      </c>
      <c r="CN18" s="21">
        <v>34</v>
      </c>
      <c r="CO18" s="21">
        <f t="shared" si="5"/>
        <v>27</v>
      </c>
      <c r="CP18" s="21">
        <v>22.5</v>
      </c>
      <c r="CQ18" s="21">
        <v>20</v>
      </c>
      <c r="CR18" s="21">
        <v>60</v>
      </c>
      <c r="CS18" s="21">
        <v>6</v>
      </c>
      <c r="CT18" s="21">
        <v>130</v>
      </c>
      <c r="CU18" s="21">
        <v>36.241984945637022</v>
      </c>
      <c r="CV18" s="21">
        <f t="shared" si="6"/>
        <v>42</v>
      </c>
      <c r="CW18" s="21">
        <v>35</v>
      </c>
      <c r="CX18" s="21">
        <v>24.82</v>
      </c>
      <c r="CY18" s="21">
        <v>58.5</v>
      </c>
      <c r="CZ18" s="21">
        <v>12</v>
      </c>
    </row>
    <row r="19" spans="1:104" ht="15">
      <c r="A19" s="30">
        <v>13</v>
      </c>
      <c r="B19" s="29">
        <f t="shared" si="10"/>
        <v>0.13333333333333353</v>
      </c>
      <c r="C19" s="29">
        <f t="shared" si="11"/>
        <v>0</v>
      </c>
      <c r="D19" s="29">
        <f t="shared" si="12"/>
        <v>2.7755575615628914E-16</v>
      </c>
      <c r="E19" s="29">
        <f t="shared" si="13"/>
        <v>0</v>
      </c>
      <c r="H19" s="30">
        <v>13</v>
      </c>
      <c r="I19" s="29">
        <f t="shared" si="9"/>
        <v>0.86666666666666647</v>
      </c>
      <c r="J19" s="29">
        <f t="shared" si="8"/>
        <v>1</v>
      </c>
      <c r="K19" s="29">
        <f t="shared" si="8"/>
        <v>0.99999999999999978</v>
      </c>
      <c r="L19" s="29">
        <f t="shared" si="8"/>
        <v>1</v>
      </c>
      <c r="N19" s="36">
        <v>2016</v>
      </c>
      <c r="O19" s="36">
        <v>31255</v>
      </c>
      <c r="P19" s="36">
        <v>4139</v>
      </c>
      <c r="Q19" s="36">
        <v>1900452</v>
      </c>
      <c r="R19" s="36">
        <v>10612</v>
      </c>
      <c r="S19" s="36">
        <v>4559</v>
      </c>
      <c r="T19" s="36">
        <v>0</v>
      </c>
      <c r="U19" s="36">
        <v>0</v>
      </c>
      <c r="V19" s="36">
        <v>184</v>
      </c>
      <c r="W19" s="36">
        <v>3208</v>
      </c>
      <c r="X19" s="36">
        <v>59568</v>
      </c>
      <c r="Y19" s="36">
        <v>78090</v>
      </c>
      <c r="Z19" s="36">
        <v>184</v>
      </c>
      <c r="AA19" s="36">
        <v>0</v>
      </c>
      <c r="AB19" s="36">
        <v>0</v>
      </c>
      <c r="AC19" s="37">
        <v>10210</v>
      </c>
      <c r="AD19" s="37">
        <v>581</v>
      </c>
      <c r="AE19" s="37">
        <v>1110</v>
      </c>
      <c r="AF19" s="37">
        <v>5484</v>
      </c>
      <c r="AG19" s="37">
        <v>1388</v>
      </c>
      <c r="AH19" s="37">
        <v>0</v>
      </c>
      <c r="AI19" s="37">
        <v>0</v>
      </c>
      <c r="AJ19" s="36">
        <v>0</v>
      </c>
      <c r="AK19" s="36">
        <v>937</v>
      </c>
      <c r="AL19" s="36">
        <v>0</v>
      </c>
      <c r="AM19" s="36">
        <v>81873</v>
      </c>
      <c r="AN19" s="36">
        <v>0</v>
      </c>
      <c r="AO19" s="36">
        <v>0</v>
      </c>
      <c r="AP19" s="36">
        <v>0</v>
      </c>
      <c r="BX19" s="46">
        <v>2016</v>
      </c>
      <c r="BY19" s="21">
        <v>12</v>
      </c>
      <c r="BZ19" s="21">
        <v>5.82</v>
      </c>
      <c r="CA19" s="21">
        <f>CA18-($CA$18-$CA$23)/5</f>
        <v>6.9240000000000004</v>
      </c>
      <c r="CB19" s="21">
        <f t="shared" si="4"/>
        <v>5.7700000000000005</v>
      </c>
      <c r="CC19" s="21">
        <v>5.9</v>
      </c>
      <c r="CD19" s="21">
        <v>12.5</v>
      </c>
      <c r="CE19" s="21">
        <v>1.2</v>
      </c>
      <c r="CF19" s="21">
        <v>30</v>
      </c>
      <c r="CG19" s="21">
        <v>19.5</v>
      </c>
      <c r="CH19" s="21">
        <v>14</v>
      </c>
      <c r="CI19" s="21">
        <v>11.5</v>
      </c>
      <c r="CJ19" s="21">
        <v>9</v>
      </c>
      <c r="CK19" s="21">
        <v>40</v>
      </c>
      <c r="CL19" s="21">
        <v>3</v>
      </c>
      <c r="CM19" s="21">
        <v>70</v>
      </c>
      <c r="CN19" s="21">
        <v>34</v>
      </c>
      <c r="CO19" s="21">
        <f t="shared" si="5"/>
        <v>27</v>
      </c>
      <c r="CP19" s="21">
        <v>22.5</v>
      </c>
      <c r="CQ19" s="21">
        <v>20</v>
      </c>
      <c r="CR19" s="21">
        <v>60</v>
      </c>
      <c r="CS19" s="21">
        <v>6</v>
      </c>
      <c r="CT19" s="21">
        <v>130</v>
      </c>
      <c r="CU19" s="21">
        <v>36.241984945637022</v>
      </c>
      <c r="CV19" s="21">
        <f t="shared" si="6"/>
        <v>42</v>
      </c>
      <c r="CW19" s="21">
        <v>35</v>
      </c>
      <c r="CX19" s="21">
        <v>24.82</v>
      </c>
      <c r="CY19" s="21">
        <v>58.5</v>
      </c>
      <c r="CZ19" s="21">
        <v>12</v>
      </c>
    </row>
    <row r="20" spans="1:104" ht="15">
      <c r="A20" s="30">
        <v>14</v>
      </c>
      <c r="B20" s="29">
        <f t="shared" si="10"/>
        <v>6.666666666666686E-2</v>
      </c>
      <c r="C20" s="29">
        <f t="shared" si="11"/>
        <v>0</v>
      </c>
      <c r="D20" s="29">
        <f t="shared" si="12"/>
        <v>0</v>
      </c>
      <c r="E20" s="29">
        <f t="shared" si="13"/>
        <v>0</v>
      </c>
      <c r="H20" s="30">
        <v>14</v>
      </c>
      <c r="I20" s="29">
        <f t="shared" si="9"/>
        <v>0.93333333333333313</v>
      </c>
      <c r="J20" s="29">
        <f t="shared" si="8"/>
        <v>1</v>
      </c>
      <c r="K20" s="29">
        <f t="shared" si="8"/>
        <v>1</v>
      </c>
      <c r="L20" s="29">
        <f t="shared" si="8"/>
        <v>1</v>
      </c>
      <c r="N20" s="36">
        <v>2017</v>
      </c>
      <c r="O20" s="36">
        <v>57066</v>
      </c>
      <c r="P20" s="36">
        <v>3562</v>
      </c>
      <c r="Q20" s="36">
        <v>1764392</v>
      </c>
      <c r="R20" s="36">
        <v>10490</v>
      </c>
      <c r="S20" s="36">
        <v>9051</v>
      </c>
      <c r="T20" s="36">
        <v>0</v>
      </c>
      <c r="U20" s="36">
        <v>0</v>
      </c>
      <c r="V20" s="36">
        <v>1297</v>
      </c>
      <c r="W20" s="36">
        <v>3429</v>
      </c>
      <c r="X20" s="36">
        <v>68146</v>
      </c>
      <c r="Y20" s="36">
        <v>83986</v>
      </c>
      <c r="Z20" s="36">
        <v>1297</v>
      </c>
      <c r="AA20" s="36">
        <v>0</v>
      </c>
      <c r="AB20" s="36">
        <v>0</v>
      </c>
      <c r="AC20" s="37">
        <v>2994</v>
      </c>
      <c r="AD20" s="37">
        <v>336</v>
      </c>
      <c r="AE20" s="37">
        <v>958</v>
      </c>
      <c r="AF20" s="37">
        <v>4955</v>
      </c>
      <c r="AG20" s="37">
        <v>2263</v>
      </c>
      <c r="AH20" s="37">
        <v>0</v>
      </c>
      <c r="AI20" s="37">
        <v>0</v>
      </c>
      <c r="AJ20" s="36">
        <v>1106</v>
      </c>
      <c r="AK20" s="36">
        <v>3247</v>
      </c>
      <c r="AL20" s="36">
        <v>4</v>
      </c>
      <c r="AM20" s="36">
        <v>104047</v>
      </c>
      <c r="AN20" s="36">
        <v>62</v>
      </c>
      <c r="AO20" s="36">
        <v>0</v>
      </c>
      <c r="AP20" s="36">
        <v>0</v>
      </c>
      <c r="BX20" s="46">
        <v>2017</v>
      </c>
      <c r="BY20" s="21">
        <v>12</v>
      </c>
      <c r="BZ20" s="21">
        <v>5.82</v>
      </c>
      <c r="CA20" s="21">
        <f t="shared" ref="CA20:CA22" si="15">CA19-($CA$18-$CA$23)/5</f>
        <v>6.8480000000000008</v>
      </c>
      <c r="CB20" s="21">
        <f t="shared" si="4"/>
        <v>5.7066666666666679</v>
      </c>
      <c r="CC20" s="21">
        <v>5.9</v>
      </c>
      <c r="CD20" s="21">
        <v>12.5</v>
      </c>
      <c r="CE20" s="21">
        <v>1.2</v>
      </c>
      <c r="CF20" s="21">
        <v>30</v>
      </c>
      <c r="CG20" s="21">
        <v>19.5</v>
      </c>
      <c r="CH20" s="21">
        <v>14</v>
      </c>
      <c r="CI20" s="21">
        <v>11.5</v>
      </c>
      <c r="CJ20" s="21">
        <v>9</v>
      </c>
      <c r="CK20" s="21">
        <v>40</v>
      </c>
      <c r="CL20" s="21">
        <v>3</v>
      </c>
      <c r="CM20" s="21">
        <v>70</v>
      </c>
      <c r="CN20" s="21">
        <v>34</v>
      </c>
      <c r="CO20" s="21">
        <f t="shared" si="5"/>
        <v>27</v>
      </c>
      <c r="CP20" s="21">
        <v>22.5</v>
      </c>
      <c r="CQ20" s="21">
        <v>20</v>
      </c>
      <c r="CR20" s="21">
        <v>60</v>
      </c>
      <c r="CS20" s="21">
        <v>6</v>
      </c>
      <c r="CT20" s="21">
        <v>130</v>
      </c>
      <c r="CU20" s="21">
        <v>36.241984945637022</v>
      </c>
      <c r="CV20" s="21">
        <f t="shared" si="6"/>
        <v>42</v>
      </c>
      <c r="CW20" s="21">
        <v>35</v>
      </c>
      <c r="CX20" s="21">
        <v>24.82</v>
      </c>
      <c r="CY20" s="21">
        <v>58.5</v>
      </c>
      <c r="CZ20" s="21">
        <v>12</v>
      </c>
    </row>
    <row r="21" spans="1:104" ht="15">
      <c r="A21" s="30">
        <v>15</v>
      </c>
      <c r="B21" s="29">
        <f t="shared" si="10"/>
        <v>1.9428902930940239E-16</v>
      </c>
      <c r="C21" s="29">
        <f t="shared" si="11"/>
        <v>0</v>
      </c>
      <c r="D21" s="29">
        <f t="shared" si="12"/>
        <v>0</v>
      </c>
      <c r="E21" s="29">
        <f t="shared" si="13"/>
        <v>0</v>
      </c>
      <c r="H21" s="30">
        <v>15</v>
      </c>
      <c r="I21" s="29">
        <f t="shared" si="9"/>
        <v>0.99999999999999978</v>
      </c>
      <c r="J21" s="29">
        <f t="shared" si="8"/>
        <v>1</v>
      </c>
      <c r="K21" s="29">
        <f t="shared" si="8"/>
        <v>1</v>
      </c>
      <c r="L21" s="29">
        <f t="shared" si="8"/>
        <v>1</v>
      </c>
      <c r="N21" s="36">
        <v>2018</v>
      </c>
      <c r="O21" s="36">
        <v>80047</v>
      </c>
      <c r="P21" s="36">
        <v>6077</v>
      </c>
      <c r="Q21" s="36">
        <v>1520393</v>
      </c>
      <c r="R21" s="36">
        <v>12759</v>
      </c>
      <c r="S21" s="36">
        <v>19920</v>
      </c>
      <c r="T21" s="36">
        <v>0</v>
      </c>
      <c r="U21" s="36">
        <v>0</v>
      </c>
      <c r="V21" s="36">
        <v>395</v>
      </c>
      <c r="W21" s="36">
        <v>3613</v>
      </c>
      <c r="X21" s="36">
        <v>78543</v>
      </c>
      <c r="Y21" s="36">
        <v>84491</v>
      </c>
      <c r="Z21" s="36">
        <v>395</v>
      </c>
      <c r="AA21" s="36">
        <v>0</v>
      </c>
      <c r="AB21" s="36">
        <v>0</v>
      </c>
      <c r="AC21" s="37">
        <v>5400</v>
      </c>
      <c r="AD21" s="37">
        <v>333</v>
      </c>
      <c r="AE21" s="37">
        <v>603</v>
      </c>
      <c r="AF21" s="37">
        <v>4293</v>
      </c>
      <c r="AG21" s="37">
        <v>1022</v>
      </c>
      <c r="AH21" s="37">
        <v>0</v>
      </c>
      <c r="AI21" s="37">
        <v>0</v>
      </c>
      <c r="AJ21" s="36">
        <v>9</v>
      </c>
      <c r="AK21" s="36">
        <v>3882</v>
      </c>
      <c r="AL21" s="36">
        <v>2</v>
      </c>
      <c r="AM21" s="36">
        <v>119217</v>
      </c>
      <c r="AN21" s="36">
        <v>0</v>
      </c>
      <c r="AO21" s="36">
        <v>0</v>
      </c>
      <c r="AP21" s="36">
        <v>0</v>
      </c>
      <c r="BX21" s="46">
        <v>2018</v>
      </c>
      <c r="BY21" s="21">
        <v>12</v>
      </c>
      <c r="BZ21" s="21">
        <v>5.82</v>
      </c>
      <c r="CA21" s="21">
        <f t="shared" si="15"/>
        <v>6.7720000000000011</v>
      </c>
      <c r="CB21" s="21">
        <f t="shared" si="4"/>
        <v>5.6433333333333344</v>
      </c>
      <c r="CC21" s="21">
        <v>5.9</v>
      </c>
      <c r="CD21" s="21">
        <v>12.5</v>
      </c>
      <c r="CE21" s="21">
        <v>1.2</v>
      </c>
      <c r="CF21" s="21">
        <v>30</v>
      </c>
      <c r="CG21" s="21">
        <v>19.5</v>
      </c>
      <c r="CH21" s="21">
        <f t="shared" ref="CH21:CH62" si="16">CI21*1.2</f>
        <v>11.52</v>
      </c>
      <c r="CI21" s="21">
        <v>9.6</v>
      </c>
      <c r="CJ21" s="21">
        <v>9</v>
      </c>
      <c r="CK21" s="21">
        <v>40</v>
      </c>
      <c r="CL21" s="21">
        <v>3</v>
      </c>
      <c r="CM21" s="21">
        <v>70</v>
      </c>
      <c r="CN21" s="21">
        <v>34</v>
      </c>
      <c r="CO21" s="21">
        <f t="shared" si="5"/>
        <v>27</v>
      </c>
      <c r="CP21" s="21">
        <v>22.5</v>
      </c>
      <c r="CQ21" s="21">
        <v>20</v>
      </c>
      <c r="CR21" s="21">
        <v>60</v>
      </c>
      <c r="CS21" s="21">
        <v>6</v>
      </c>
      <c r="CT21" s="21">
        <v>130</v>
      </c>
      <c r="CU21" s="21">
        <v>36.241984945637022</v>
      </c>
      <c r="CV21" s="21">
        <f t="shared" si="6"/>
        <v>42</v>
      </c>
      <c r="CW21" s="21">
        <v>35</v>
      </c>
      <c r="CX21" s="21">
        <v>24.82</v>
      </c>
      <c r="CY21" s="21">
        <v>58.5</v>
      </c>
      <c r="CZ21" s="21">
        <v>12</v>
      </c>
    </row>
    <row r="22" spans="1:104" ht="15">
      <c r="A22" s="30">
        <v>16</v>
      </c>
      <c r="B22" s="29">
        <f t="shared" si="10"/>
        <v>0</v>
      </c>
      <c r="C22" s="29">
        <f t="shared" si="11"/>
        <v>0</v>
      </c>
      <c r="D22" s="29">
        <f t="shared" si="12"/>
        <v>0</v>
      </c>
      <c r="E22" s="29">
        <f t="shared" si="13"/>
        <v>0</v>
      </c>
      <c r="H22" s="30">
        <v>16</v>
      </c>
      <c r="I22" s="29">
        <f t="shared" si="9"/>
        <v>1</v>
      </c>
      <c r="J22" s="29">
        <f t="shared" si="9"/>
        <v>1</v>
      </c>
      <c r="K22" s="29">
        <f t="shared" si="9"/>
        <v>1</v>
      </c>
      <c r="L22" s="29">
        <f t="shared" si="9"/>
        <v>1</v>
      </c>
      <c r="N22" s="36">
        <v>2019</v>
      </c>
      <c r="O22" s="36">
        <v>49824</v>
      </c>
      <c r="P22" s="36">
        <v>3323</v>
      </c>
      <c r="Q22" s="36">
        <v>1510293</v>
      </c>
      <c r="R22" s="36">
        <v>12269</v>
      </c>
      <c r="S22" s="36">
        <v>31440</v>
      </c>
      <c r="T22" s="36">
        <v>0</v>
      </c>
      <c r="U22" s="36">
        <v>0</v>
      </c>
      <c r="V22" s="36">
        <v>584</v>
      </c>
      <c r="W22" s="36">
        <v>2658</v>
      </c>
      <c r="X22" s="36">
        <v>88319</v>
      </c>
      <c r="Y22" s="36">
        <v>100910</v>
      </c>
      <c r="Z22" s="36">
        <v>584</v>
      </c>
      <c r="AA22" s="36">
        <v>0</v>
      </c>
      <c r="AB22" s="36">
        <v>0</v>
      </c>
      <c r="AC22" s="37">
        <v>3037</v>
      </c>
      <c r="AD22" s="37">
        <v>157</v>
      </c>
      <c r="AE22" s="37">
        <v>426</v>
      </c>
      <c r="AF22" s="37">
        <v>5001</v>
      </c>
      <c r="AG22" s="37">
        <v>196</v>
      </c>
      <c r="AH22" s="37">
        <v>0</v>
      </c>
      <c r="AI22" s="37">
        <v>79</v>
      </c>
      <c r="AJ22" s="36">
        <v>41</v>
      </c>
      <c r="AK22" s="36">
        <v>7808</v>
      </c>
      <c r="AL22" s="36">
        <v>3</v>
      </c>
      <c r="AM22" s="36">
        <v>155222</v>
      </c>
      <c r="AN22" s="36">
        <v>0</v>
      </c>
      <c r="AO22" s="36">
        <v>0</v>
      </c>
      <c r="AP22" s="36">
        <v>10</v>
      </c>
      <c r="BX22" s="46">
        <v>2019</v>
      </c>
      <c r="BY22" s="21">
        <v>12</v>
      </c>
      <c r="BZ22" s="21">
        <v>5.82</v>
      </c>
      <c r="CA22" s="21">
        <f t="shared" si="15"/>
        <v>6.6960000000000015</v>
      </c>
      <c r="CB22" s="21">
        <f t="shared" si="4"/>
        <v>5.5800000000000018</v>
      </c>
      <c r="CC22" s="21">
        <v>5.9</v>
      </c>
      <c r="CD22" s="21">
        <v>12.5</v>
      </c>
      <c r="CE22" s="21">
        <v>1.2</v>
      </c>
      <c r="CF22" s="21">
        <v>30</v>
      </c>
      <c r="CG22" s="21">
        <v>19.5</v>
      </c>
      <c r="CH22" s="21">
        <f t="shared" si="16"/>
        <v>11.52</v>
      </c>
      <c r="CI22" s="21">
        <v>9.6</v>
      </c>
      <c r="CJ22" s="21">
        <v>9</v>
      </c>
      <c r="CK22" s="21">
        <v>40</v>
      </c>
      <c r="CL22" s="21">
        <v>3</v>
      </c>
      <c r="CM22" s="21">
        <v>70</v>
      </c>
      <c r="CN22" s="21">
        <v>34</v>
      </c>
      <c r="CO22" s="21">
        <f t="shared" si="5"/>
        <v>23.279999999999998</v>
      </c>
      <c r="CP22" s="21">
        <v>19.399999999999999</v>
      </c>
      <c r="CQ22" s="21">
        <v>20</v>
      </c>
      <c r="CR22" s="21">
        <v>60</v>
      </c>
      <c r="CS22" s="21">
        <v>6</v>
      </c>
      <c r="CT22" s="21">
        <v>130</v>
      </c>
      <c r="CU22" s="21">
        <v>36.241984945637022</v>
      </c>
      <c r="CV22" s="21">
        <f t="shared" si="6"/>
        <v>35.04</v>
      </c>
      <c r="CW22" s="21">
        <v>29.2</v>
      </c>
      <c r="CX22" s="21">
        <v>24.82</v>
      </c>
      <c r="CY22" s="21">
        <v>58.5</v>
      </c>
      <c r="CZ22" s="21">
        <v>12</v>
      </c>
    </row>
    <row r="23" spans="1:104" ht="15">
      <c r="A23" s="30">
        <v>17</v>
      </c>
      <c r="B23" s="29">
        <f t="shared" si="10"/>
        <v>0</v>
      </c>
      <c r="C23" s="29">
        <f t="shared" si="11"/>
        <v>0</v>
      </c>
      <c r="D23" s="29">
        <f t="shared" si="12"/>
        <v>0</v>
      </c>
      <c r="E23" s="29">
        <f t="shared" si="13"/>
        <v>0</v>
      </c>
      <c r="H23" s="30">
        <v>17</v>
      </c>
      <c r="I23" s="29">
        <f t="shared" si="9"/>
        <v>1</v>
      </c>
      <c r="J23" s="29">
        <f t="shared" si="9"/>
        <v>1</v>
      </c>
      <c r="K23" s="29">
        <f t="shared" si="9"/>
        <v>1</v>
      </c>
      <c r="L23" s="29">
        <f t="shared" si="9"/>
        <v>1</v>
      </c>
      <c r="N23" s="33">
        <v>2020</v>
      </c>
      <c r="O23" s="33">
        <f>HLOOKUP(N23,EPS新车销量!$F$1:$AJ$29,2,0)</f>
        <v>107589</v>
      </c>
      <c r="P23" s="33">
        <f>HLOOKUP(N23,EPS新车销量!$F$1:$AJ$29,3,0)</f>
        <v>501</v>
      </c>
      <c r="Q23" s="33">
        <f>HLOOKUP(N23,EPS新车销量!$F$1:$AJ$29,4,0)</f>
        <v>2035340</v>
      </c>
      <c r="R23" s="33">
        <f>HLOOKUP(N23,EPS新车销量!$F$1:$AJ$29,5,0)</f>
        <v>4626</v>
      </c>
      <c r="S23" s="33">
        <f>HLOOKUP(N23,EPS新车销量!$F$1:$AJ$29,6,0)</f>
        <v>3273</v>
      </c>
      <c r="T23" s="33">
        <f>HLOOKUP(N23,EPS新车销量!$F$1:$AJ$29,7,0)</f>
        <v>432</v>
      </c>
      <c r="U23" s="33">
        <f>HLOOKUP(N23,EPS新车销量!$F$1:$AJ$29,8,0)</f>
        <v>9</v>
      </c>
      <c r="V23" s="33">
        <f>HLOOKUP(N23,EPS新车销量!$F$1:$AJ$29,9,0)</f>
        <v>0</v>
      </c>
      <c r="W23" s="33">
        <f>HLOOKUP(N23,EPS新车销量!$F$1:$AJ$29,10,0)</f>
        <v>63</v>
      </c>
      <c r="X23" s="33">
        <f>HLOOKUP(N23,EPS新车销量!$F$1:$AJ$29,11,0)</f>
        <v>104415</v>
      </c>
      <c r="Y23" s="33">
        <f>HLOOKUP(N23,EPS新车销量!$F$1:$AJ$29,12,0)</f>
        <v>53838</v>
      </c>
      <c r="Z23" s="33">
        <f>HLOOKUP(N23,EPS新车销量!$F$1:$AJ$29,13,0)</f>
        <v>0</v>
      </c>
      <c r="AA23" s="33">
        <f>HLOOKUP(N23,EPS新车销量!$F$1:$AJ$29,14,0)</f>
        <v>21</v>
      </c>
      <c r="AB23" s="33">
        <f>HLOOKUP(N23,EPS新车销量!$F$1:$AJ$29,15,0)</f>
        <v>0</v>
      </c>
      <c r="AC23" s="35">
        <f>HLOOKUP(N23,EPS新车销量!$F$1:$AJ$29,16,0)</f>
        <v>3</v>
      </c>
      <c r="AD23" s="35">
        <f>HLOOKUP(N23,EPS新车销量!$F$1:$AJ$29,17,0)</f>
        <v>3</v>
      </c>
      <c r="AE23" s="35">
        <f>HLOOKUP(N23,EPS新车销量!$F$1:$AJ$29,18,0)</f>
        <v>6</v>
      </c>
      <c r="AF23" s="35">
        <f>HLOOKUP(N23,EPS新车销量!$F$1:$AJ$29,19,0)</f>
        <v>60</v>
      </c>
      <c r="AG23" s="35">
        <f>HLOOKUP(N23,EPS新车销量!$F$1:$AJ$29,20,0)</f>
        <v>0</v>
      </c>
      <c r="AH23" s="35">
        <f>HLOOKUP(N23,EPS新车销量!$F$1:$AJ$29,21,0)</f>
        <v>0</v>
      </c>
      <c r="AI23" s="35">
        <f>HLOOKUP(N23,EPS新车销量!$F$1:$AJ$29,22,0)</f>
        <v>0</v>
      </c>
      <c r="AJ23" s="33">
        <f>HLOOKUP(N23,EPS新车销量!$F$1:$AJ$29,23,0)</f>
        <v>24</v>
      </c>
      <c r="AK23" s="33">
        <f>HLOOKUP(N23,EPS新车销量!$F$1:$AJ$29,24,0)</f>
        <v>99</v>
      </c>
      <c r="AL23" s="33">
        <f>HLOOKUP(N23,EPS新车销量!$F$1:$AJ$29,25,0)</f>
        <v>0</v>
      </c>
      <c r="AM23" s="33">
        <f>HLOOKUP(N23,EPS新车销量!$F$1:$AJ$29,26,0)</f>
        <v>37500</v>
      </c>
      <c r="AN23" s="33">
        <f>HLOOKUP(N23,EPS新车销量!$F$1:$AJ$29,27,0)</f>
        <v>21</v>
      </c>
      <c r="AO23" s="33">
        <f>HLOOKUP(N23,EPS新车销量!$F$1:$AJ$29,28,0)</f>
        <v>33</v>
      </c>
      <c r="AP23" s="33">
        <f>HLOOKUP(N23,EPS新车销量!$F$1:$AJ$29,29,0)</f>
        <v>0</v>
      </c>
      <c r="BX23" s="49">
        <v>2020</v>
      </c>
      <c r="BY23" s="45">
        <f>AT3</f>
        <v>12</v>
      </c>
      <c r="BZ23" s="45">
        <f t="shared" ref="BZ23:CZ23" si="17">AU3</f>
        <v>5.82</v>
      </c>
      <c r="CA23" s="45">
        <f t="shared" si="17"/>
        <v>6.62</v>
      </c>
      <c r="CB23" s="45">
        <f t="shared" si="17"/>
        <v>5.5166666666666666</v>
      </c>
      <c r="CC23" s="45">
        <f t="shared" si="17"/>
        <v>5</v>
      </c>
      <c r="CD23" s="45">
        <f t="shared" si="17"/>
        <v>12.5</v>
      </c>
      <c r="CE23" s="45">
        <f t="shared" si="17"/>
        <v>1.2</v>
      </c>
      <c r="CF23" s="45">
        <f t="shared" si="17"/>
        <v>30</v>
      </c>
      <c r="CG23" s="45">
        <f t="shared" si="17"/>
        <v>19.5</v>
      </c>
      <c r="CH23" s="45">
        <f>BC3</f>
        <v>11.52</v>
      </c>
      <c r="CI23" s="45">
        <f t="shared" si="17"/>
        <v>9.6</v>
      </c>
      <c r="CJ23" s="45">
        <f t="shared" si="17"/>
        <v>9</v>
      </c>
      <c r="CK23" s="45">
        <f t="shared" si="17"/>
        <v>40</v>
      </c>
      <c r="CL23" s="45">
        <f t="shared" si="17"/>
        <v>3</v>
      </c>
      <c r="CM23" s="45">
        <f t="shared" si="17"/>
        <v>70</v>
      </c>
      <c r="CN23" s="45">
        <f t="shared" si="17"/>
        <v>34</v>
      </c>
      <c r="CO23" s="45">
        <f t="shared" si="17"/>
        <v>23.279999999999998</v>
      </c>
      <c r="CP23" s="45">
        <f t="shared" si="17"/>
        <v>19.399999999999999</v>
      </c>
      <c r="CQ23" s="45">
        <f t="shared" si="17"/>
        <v>20</v>
      </c>
      <c r="CR23" s="45">
        <f t="shared" si="17"/>
        <v>60</v>
      </c>
      <c r="CS23" s="45">
        <f t="shared" si="17"/>
        <v>6</v>
      </c>
      <c r="CT23" s="45">
        <f t="shared" si="17"/>
        <v>130</v>
      </c>
      <c r="CU23" s="45">
        <f t="shared" si="17"/>
        <v>36.241984945637022</v>
      </c>
      <c r="CV23" s="45">
        <f t="shared" si="17"/>
        <v>35.04</v>
      </c>
      <c r="CW23" s="45">
        <f t="shared" si="17"/>
        <v>29.2</v>
      </c>
      <c r="CX23" s="45">
        <f t="shared" si="17"/>
        <v>24.82</v>
      </c>
      <c r="CY23" s="45">
        <f t="shared" si="17"/>
        <v>58.5</v>
      </c>
      <c r="CZ23" s="45">
        <f t="shared" si="17"/>
        <v>12</v>
      </c>
    </row>
    <row r="24" spans="1:104" ht="15">
      <c r="A24" s="30">
        <v>18</v>
      </c>
      <c r="B24" s="29">
        <f t="shared" si="10"/>
        <v>0</v>
      </c>
      <c r="C24" s="29">
        <f t="shared" si="11"/>
        <v>0</v>
      </c>
      <c r="D24" s="29">
        <f t="shared" si="12"/>
        <v>0</v>
      </c>
      <c r="E24" s="29">
        <f t="shared" si="13"/>
        <v>0</v>
      </c>
      <c r="H24" s="30">
        <v>18</v>
      </c>
      <c r="I24" s="29">
        <f t="shared" si="9"/>
        <v>1</v>
      </c>
      <c r="J24" s="29">
        <f t="shared" si="9"/>
        <v>1</v>
      </c>
      <c r="K24" s="29">
        <f t="shared" si="9"/>
        <v>1</v>
      </c>
      <c r="L24" s="29">
        <f t="shared" si="9"/>
        <v>1</v>
      </c>
      <c r="N24" s="59">
        <v>2021</v>
      </c>
      <c r="O24" s="59">
        <f>HLOOKUP(N24,EPS新车销量!$F$1:$AJ$29,2,0)</f>
        <v>181038</v>
      </c>
      <c r="P24" s="59">
        <f>HLOOKUP(N24,EPS新车销量!$F$1:$AJ$29,3,0)</f>
        <v>588</v>
      </c>
      <c r="Q24" s="59">
        <f>HLOOKUP(N24,EPS新车销量!$F$1:$AJ$29,4,0)</f>
        <v>2071490</v>
      </c>
      <c r="R24" s="59">
        <f>HLOOKUP(N24,EPS新车销量!$F$1:$AJ$29,5,0)</f>
        <v>4215</v>
      </c>
      <c r="S24" s="59">
        <f>HLOOKUP(N24,EPS新车销量!$F$1:$AJ$29,6,0)</f>
        <v>5169</v>
      </c>
      <c r="T24" s="59">
        <f>HLOOKUP(N24,EPS新车销量!$F$1:$AJ$29,7,0)</f>
        <v>474</v>
      </c>
      <c r="U24" s="59">
        <f>HLOOKUP(N24,EPS新车销量!$F$1:$AJ$29,8,0)</f>
        <v>12</v>
      </c>
      <c r="V24" s="59">
        <f>HLOOKUP(N24,EPS新车销量!$F$1:$AJ$29,9,0)</f>
        <v>3294</v>
      </c>
      <c r="W24" s="59">
        <f>HLOOKUP(N24,EPS新车销量!$F$1:$AJ$29,10,0)</f>
        <v>81</v>
      </c>
      <c r="X24" s="59">
        <f>HLOOKUP(N24,EPS新车销量!$F$1:$AJ$29,11,0)</f>
        <v>102795</v>
      </c>
      <c r="Y24" s="59">
        <f>HLOOKUP(N24,EPS新车销量!$F$1:$AJ$29,12,0)</f>
        <v>58521</v>
      </c>
      <c r="Z24" s="59">
        <f>HLOOKUP(N24,EPS新车销量!$F$1:$AJ$29,13,0)</f>
        <v>78</v>
      </c>
      <c r="AA24" s="59">
        <f>HLOOKUP(N24,EPS新车销量!$F$1:$AJ$29,14,0)</f>
        <v>21</v>
      </c>
      <c r="AB24" s="59">
        <f>HLOOKUP(N24,EPS新车销量!$F$1:$AJ$29,15,0)</f>
        <v>0</v>
      </c>
      <c r="AC24" s="60">
        <f>HLOOKUP(N24,EPS新车销量!$F$1:$AJ$29,16,0)</f>
        <v>18</v>
      </c>
      <c r="AD24" s="60">
        <f>HLOOKUP(N24,EPS新车销量!$F$1:$AJ$29,17,0)</f>
        <v>3</v>
      </c>
      <c r="AE24" s="60">
        <f>HLOOKUP(N24,EPS新车销量!$F$1:$AJ$29,18,0)</f>
        <v>3</v>
      </c>
      <c r="AF24" s="60">
        <f>HLOOKUP(N24,EPS新车销量!$F$1:$AJ$29,19,0)</f>
        <v>51</v>
      </c>
      <c r="AG24" s="60">
        <f>HLOOKUP(N24,EPS新车销量!$F$1:$AJ$29,20,0)</f>
        <v>0</v>
      </c>
      <c r="AH24" s="60">
        <f>HLOOKUP(N24,EPS新车销量!$F$1:$AJ$29,21,0)</f>
        <v>0</v>
      </c>
      <c r="AI24" s="60">
        <f>HLOOKUP(N24,EPS新车销量!$F$1:$AJ$29,22,0)</f>
        <v>0</v>
      </c>
      <c r="AJ24" s="59">
        <f>HLOOKUP(N24,EPS新车销量!$F$1:$AJ$29,23,0)</f>
        <v>54</v>
      </c>
      <c r="AK24" s="59">
        <f>HLOOKUP(N24,EPS新车销量!$F$1:$AJ$29,24,0)</f>
        <v>141</v>
      </c>
      <c r="AL24" s="59">
        <f>HLOOKUP(N24,EPS新车销量!$F$1:$AJ$29,25,0)</f>
        <v>0</v>
      </c>
      <c r="AM24" s="59">
        <f>HLOOKUP(N24,EPS新车销量!$F$1:$AJ$29,26,0)</f>
        <v>38940</v>
      </c>
      <c r="AN24" s="59">
        <f>HLOOKUP(N24,EPS新车销量!$F$1:$AJ$29,27,0)</f>
        <v>33</v>
      </c>
      <c r="AO24" s="59">
        <f>HLOOKUP(N24,EPS新车销量!$F$1:$AJ$29,28,0)</f>
        <v>48</v>
      </c>
      <c r="AP24" s="59">
        <f>HLOOKUP(N24,EPS新车销量!$F$1:$AJ$29,29,0)</f>
        <v>0</v>
      </c>
      <c r="BX24" s="46">
        <v>2021</v>
      </c>
      <c r="BY24" s="21">
        <f>BY23-(BY23-BY28)/5</f>
        <v>11.8</v>
      </c>
      <c r="BZ24" s="21">
        <f>BZ23-(BZ$23-BZ$28)/5</f>
        <v>5.82</v>
      </c>
      <c r="CA24" s="21">
        <f>CA23-($CA$23-$CA$28)/5</f>
        <v>6.4160000000000004</v>
      </c>
      <c r="CB24" s="55">
        <f>CA24/1.2</f>
        <v>5.3466666666666676</v>
      </c>
      <c r="CC24" s="21">
        <f>CC23-(CC$23-CC$28)/5</f>
        <v>4.8600000000000003</v>
      </c>
      <c r="CD24" s="21">
        <f t="shared" ref="CD24:CG24" si="18">CD23-(CD$23-CD$28)/5</f>
        <v>12.5</v>
      </c>
      <c r="CE24" s="21">
        <f t="shared" si="18"/>
        <v>1.1599999999999999</v>
      </c>
      <c r="CF24" s="21">
        <f t="shared" si="18"/>
        <v>29.571428571428573</v>
      </c>
      <c r="CG24" s="21">
        <f t="shared" si="18"/>
        <v>19.5</v>
      </c>
      <c r="CH24" s="21">
        <f t="shared" si="16"/>
        <v>11.312639999999998</v>
      </c>
      <c r="CI24" s="21">
        <f>CI23-(CI$23-CI$28)/5</f>
        <v>9.4271999999999991</v>
      </c>
      <c r="CJ24" s="21">
        <f t="shared" ref="CJ24:CN24" si="19">CJ23-(CJ$23-CJ$28)/5</f>
        <v>8.7479999999999993</v>
      </c>
      <c r="CK24" s="21">
        <f t="shared" si="19"/>
        <v>40</v>
      </c>
      <c r="CL24" s="21">
        <f t="shared" si="19"/>
        <v>2.9</v>
      </c>
      <c r="CM24" s="21">
        <f t="shared" si="19"/>
        <v>69</v>
      </c>
      <c r="CN24" s="21">
        <f t="shared" si="19"/>
        <v>34</v>
      </c>
      <c r="CO24" s="21">
        <f t="shared" si="5"/>
        <v>22.697999999999997</v>
      </c>
      <c r="CP24" s="21">
        <f>CP23-(CP$23-CP$28)/5</f>
        <v>18.914999999999999</v>
      </c>
      <c r="CQ24" s="21">
        <f t="shared" ref="CQ24:CU24" si="20">CQ23-(CQ$23-CQ$28)/5</f>
        <v>19.440000000000001</v>
      </c>
      <c r="CR24" s="21">
        <f t="shared" si="20"/>
        <v>60</v>
      </c>
      <c r="CS24" s="21">
        <f t="shared" si="20"/>
        <v>5.9</v>
      </c>
      <c r="CT24" s="21">
        <f t="shared" si="20"/>
        <v>128.14285714285714</v>
      </c>
      <c r="CU24" s="21">
        <f t="shared" si="20"/>
        <v>36.241587956509619</v>
      </c>
      <c r="CV24" s="21">
        <f t="shared" si="6"/>
        <v>34.409279999999995</v>
      </c>
      <c r="CW24" s="21">
        <f>CW23-(CW$23-CW$28)/5</f>
        <v>28.674399999999999</v>
      </c>
      <c r="CX24" s="21">
        <f t="shared" ref="CX24:CZ24" si="21">CX23-(CX$23-CX$28)/5</f>
        <v>24.125039999999998</v>
      </c>
      <c r="CY24" s="21">
        <f t="shared" si="21"/>
        <v>58.5</v>
      </c>
      <c r="CZ24" s="21">
        <f t="shared" si="21"/>
        <v>11.8</v>
      </c>
    </row>
    <row r="25" spans="1:104" ht="15">
      <c r="A25" s="30">
        <v>19</v>
      </c>
      <c r="B25" s="29">
        <f t="shared" si="10"/>
        <v>0</v>
      </c>
      <c r="C25" s="29">
        <f t="shared" si="11"/>
        <v>0</v>
      </c>
      <c r="D25" s="29">
        <f t="shared" si="12"/>
        <v>0</v>
      </c>
      <c r="E25" s="29">
        <f t="shared" si="13"/>
        <v>0</v>
      </c>
      <c r="H25" s="30">
        <v>19</v>
      </c>
      <c r="I25" s="29">
        <f t="shared" si="9"/>
        <v>1</v>
      </c>
      <c r="J25" s="29">
        <f t="shared" si="9"/>
        <v>1</v>
      </c>
      <c r="K25" s="29">
        <f t="shared" si="9"/>
        <v>1</v>
      </c>
      <c r="L25" s="29">
        <f t="shared" si="9"/>
        <v>1</v>
      </c>
      <c r="N25" s="59">
        <v>2022</v>
      </c>
      <c r="O25" s="59">
        <f>HLOOKUP(N25,EPS新车销量!$F$1:$AJ$29,2,0)</f>
        <v>236775</v>
      </c>
      <c r="P25" s="59">
        <f>HLOOKUP(N25,EPS新车销量!$F$1:$AJ$29,3,0)</f>
        <v>642</v>
      </c>
      <c r="Q25" s="59">
        <f>HLOOKUP(N25,EPS新车销量!$F$1:$AJ$29,4,0)</f>
        <v>2118730</v>
      </c>
      <c r="R25" s="59">
        <f>HLOOKUP(N25,EPS新车销量!$F$1:$AJ$29,5,0)</f>
        <v>5145</v>
      </c>
      <c r="S25" s="59">
        <f>HLOOKUP(N25,EPS新车销量!$F$1:$AJ$29,6,0)</f>
        <v>5931</v>
      </c>
      <c r="T25" s="59">
        <f>HLOOKUP(N25,EPS新车销量!$F$1:$AJ$29,7,0)</f>
        <v>516</v>
      </c>
      <c r="U25" s="59">
        <f>HLOOKUP(N25,EPS新车销量!$F$1:$AJ$29,8,0)</f>
        <v>15</v>
      </c>
      <c r="V25" s="59">
        <f>HLOOKUP(N25,EPS新车销量!$F$1:$AJ$29,9,0)</f>
        <v>6840</v>
      </c>
      <c r="W25" s="59">
        <f>HLOOKUP(N25,EPS新车销量!$F$1:$AJ$29,10,0)</f>
        <v>99</v>
      </c>
      <c r="X25" s="59">
        <f>HLOOKUP(N25,EPS新车销量!$F$1:$AJ$29,11,0)</f>
        <v>101091</v>
      </c>
      <c r="Y25" s="59">
        <f>HLOOKUP(N25,EPS新车销量!$F$1:$AJ$29,12,0)</f>
        <v>62850</v>
      </c>
      <c r="Z25" s="59">
        <f>HLOOKUP(N25,EPS新车销量!$F$1:$AJ$29,13,0)</f>
        <v>111</v>
      </c>
      <c r="AA25" s="59">
        <f>HLOOKUP(N25,EPS新车销量!$F$1:$AJ$29,14,0)</f>
        <v>21</v>
      </c>
      <c r="AB25" s="59">
        <f>HLOOKUP(N25,EPS新车销量!$F$1:$AJ$29,15,0)</f>
        <v>0</v>
      </c>
      <c r="AC25" s="60">
        <f>HLOOKUP(N25,EPS新车销量!$F$1:$AJ$29,16,0)</f>
        <v>36</v>
      </c>
      <c r="AD25" s="60">
        <f>HLOOKUP(N25,EPS新车销量!$F$1:$AJ$29,17,0)</f>
        <v>3</v>
      </c>
      <c r="AE25" s="60">
        <f>HLOOKUP(N25,EPS新车销量!$F$1:$AJ$29,18,0)</f>
        <v>3</v>
      </c>
      <c r="AF25" s="60">
        <f>HLOOKUP(N25,EPS新车销量!$F$1:$AJ$29,19,0)</f>
        <v>39</v>
      </c>
      <c r="AG25" s="60">
        <f>HLOOKUP(N25,EPS新车销量!$F$1:$AJ$29,20,0)</f>
        <v>0</v>
      </c>
      <c r="AH25" s="60">
        <f>HLOOKUP(N25,EPS新车销量!$F$1:$AJ$29,21,0)</f>
        <v>0</v>
      </c>
      <c r="AI25" s="60">
        <f>HLOOKUP(N25,EPS新车销量!$F$1:$AJ$29,22,0)</f>
        <v>0</v>
      </c>
      <c r="AJ25" s="59">
        <f>HLOOKUP(N25,EPS新车销量!$F$1:$AJ$29,23,0)</f>
        <v>63</v>
      </c>
      <c r="AK25" s="59">
        <f>HLOOKUP(N25,EPS新车销量!$F$1:$AJ$29,24,0)</f>
        <v>180</v>
      </c>
      <c r="AL25" s="59">
        <f>HLOOKUP(N25,EPS新车销量!$F$1:$AJ$29,25,0)</f>
        <v>0</v>
      </c>
      <c r="AM25" s="59">
        <f>HLOOKUP(N25,EPS新车销量!$F$1:$AJ$29,26,0)</f>
        <v>40359</v>
      </c>
      <c r="AN25" s="59">
        <f>HLOOKUP(N25,EPS新车销量!$F$1:$AJ$29,27,0)</f>
        <v>36</v>
      </c>
      <c r="AO25" s="59">
        <f>HLOOKUP(N25,EPS新车销量!$F$1:$AJ$29,28,0)</f>
        <v>57</v>
      </c>
      <c r="AP25" s="59">
        <f>HLOOKUP(N25,EPS新车销量!$F$1:$AJ$29,29,0)</f>
        <v>0</v>
      </c>
      <c r="BX25" s="46">
        <v>2022</v>
      </c>
      <c r="BY25" s="21">
        <f t="shared" ref="BY25:BY27" si="22">BY24-(BY$23-BY$28)/5</f>
        <v>11.600000000000001</v>
      </c>
      <c r="BZ25" s="21">
        <f t="shared" ref="BZ25:BZ27" si="23">BZ24-(BZ$23-BZ$28)/5</f>
        <v>5.82</v>
      </c>
      <c r="CA25" s="21">
        <f t="shared" ref="CA25:CA27" si="24">CA24-($CA$23-$CA$28)/5</f>
        <v>6.2120000000000006</v>
      </c>
      <c r="CB25" s="55">
        <f t="shared" ref="CB25:CB27" si="25">CA25/1.2</f>
        <v>5.1766666666666676</v>
      </c>
      <c r="CC25" s="21">
        <f t="shared" ref="CC25:CC27" si="26">CC24-(CC$23-CC$28)/5</f>
        <v>4.7200000000000006</v>
      </c>
      <c r="CD25" s="21">
        <f t="shared" ref="CD25:CD27" si="27">CD24-(CD$23-CD$28)/5</f>
        <v>12.5</v>
      </c>
      <c r="CE25" s="21">
        <f t="shared" ref="CE25:CE27" si="28">CE24-(CE$23-CE$28)/5</f>
        <v>1.1199999999999999</v>
      </c>
      <c r="CF25" s="21">
        <f t="shared" ref="CF25:CF27" si="29">CF24-(CF$23-CF$28)/5</f>
        <v>29.142857142857146</v>
      </c>
      <c r="CG25" s="21">
        <f t="shared" ref="CG25:CG27" si="30">CG24-(CG$23-CG$28)/5</f>
        <v>19.5</v>
      </c>
      <c r="CH25" s="21">
        <f t="shared" si="16"/>
        <v>11.105279999999999</v>
      </c>
      <c r="CI25" s="21">
        <f t="shared" ref="CI25:CI27" si="31">CI24-(CI$23-CI$28)/5</f>
        <v>9.2543999999999986</v>
      </c>
      <c r="CJ25" s="21">
        <f t="shared" ref="CJ25:CJ27" si="32">CJ24-(CJ$23-CJ$28)/5</f>
        <v>8.4959999999999987</v>
      </c>
      <c r="CK25" s="21">
        <f t="shared" ref="CK25:CK27" si="33">CK24-(CK$23-CK$28)/5</f>
        <v>40</v>
      </c>
      <c r="CL25" s="21">
        <f t="shared" ref="CL25:CL27" si="34">CL24-(CL$23-CL$28)/5</f>
        <v>2.8</v>
      </c>
      <c r="CM25" s="21">
        <f t="shared" ref="CM25:CM27" si="35">CM24-(CM$23-CM$28)/5</f>
        <v>68</v>
      </c>
      <c r="CN25" s="21">
        <f t="shared" ref="CN25:CN27" si="36">CN24-(CN$23-CN$28)/5</f>
        <v>34</v>
      </c>
      <c r="CO25" s="21">
        <f>CP25*1.2</f>
        <v>22.116</v>
      </c>
      <c r="CP25" s="21">
        <f t="shared" ref="CP25:CP27" si="37">CP24-(CP$23-CP$28)/5</f>
        <v>18.43</v>
      </c>
      <c r="CQ25" s="21">
        <f t="shared" ref="CQ25:CQ27" si="38">CQ24-(CQ$23-CQ$28)/5</f>
        <v>18.880000000000003</v>
      </c>
      <c r="CR25" s="21">
        <f t="shared" ref="CR25:CR27" si="39">CR24-(CR$23-CR$28)/5</f>
        <v>60</v>
      </c>
      <c r="CS25" s="21">
        <f t="shared" ref="CS25:CS27" si="40">CS24-(CS$23-CS$28)/5</f>
        <v>5.8000000000000007</v>
      </c>
      <c r="CT25" s="21">
        <f t="shared" ref="CT25:CT27" si="41">CT24-(CT$23-CT$28)/5</f>
        <v>126.28571428571428</v>
      </c>
      <c r="CU25" s="21">
        <f t="shared" ref="CU25:CU27" si="42">CU24-(CU$23-CU$28)/5</f>
        <v>36.241190967382217</v>
      </c>
      <c r="CV25" s="21">
        <f t="shared" si="6"/>
        <v>33.778559999999999</v>
      </c>
      <c r="CW25" s="21">
        <f t="shared" ref="CW25:CW27" si="43">CW24-(CW$23-CW$28)/5</f>
        <v>28.148799999999998</v>
      </c>
      <c r="CX25" s="21">
        <f t="shared" ref="CX25:CX27" si="44">CX24-(CX$23-CX$28)/5</f>
        <v>23.430079999999997</v>
      </c>
      <c r="CY25" s="21">
        <f t="shared" ref="CY25:CY27" si="45">CY24-(CY$23-CY$28)/5</f>
        <v>58.5</v>
      </c>
      <c r="CZ25" s="21">
        <f t="shared" ref="CZ25:CZ27" si="46">CZ24-(CZ$23-CZ$28)/5</f>
        <v>11.600000000000001</v>
      </c>
    </row>
    <row r="26" spans="1:104" ht="15">
      <c r="A26" s="30">
        <v>20</v>
      </c>
      <c r="B26" s="29">
        <f t="shared" si="10"/>
        <v>0</v>
      </c>
      <c r="C26" s="29">
        <f t="shared" si="11"/>
        <v>0</v>
      </c>
      <c r="D26" s="29">
        <f t="shared" si="12"/>
        <v>0</v>
      </c>
      <c r="E26" s="29">
        <f t="shared" si="13"/>
        <v>0</v>
      </c>
      <c r="H26" s="30">
        <v>20</v>
      </c>
      <c r="I26" s="29">
        <f t="shared" si="9"/>
        <v>1</v>
      </c>
      <c r="J26" s="29">
        <f t="shared" si="9"/>
        <v>1</v>
      </c>
      <c r="K26" s="29">
        <f t="shared" si="9"/>
        <v>1</v>
      </c>
      <c r="L26" s="29">
        <f t="shared" si="9"/>
        <v>1</v>
      </c>
      <c r="N26" s="59">
        <v>2023</v>
      </c>
      <c r="O26" s="59">
        <f>HLOOKUP(N26,EPS新车销量!$F$1:$AJ$29,2,0)</f>
        <v>320592</v>
      </c>
      <c r="P26" s="59">
        <f>HLOOKUP(N26,EPS新车销量!$F$1:$AJ$29,3,0)</f>
        <v>672</v>
      </c>
      <c r="Q26" s="59">
        <f>HLOOKUP(N26,EPS新车销量!$F$1:$AJ$29,4,0)</f>
        <v>2131680</v>
      </c>
      <c r="R26" s="59">
        <f>HLOOKUP(N26,EPS新车销量!$F$1:$AJ$29,5,0)</f>
        <v>5826</v>
      </c>
      <c r="S26" s="59">
        <f>HLOOKUP(N26,EPS新车销量!$F$1:$AJ$29,6,0)</f>
        <v>6759</v>
      </c>
      <c r="T26" s="59">
        <f>HLOOKUP(N26,EPS新车销量!$F$1:$AJ$29,7,0)</f>
        <v>546</v>
      </c>
      <c r="U26" s="59">
        <f>HLOOKUP(N26,EPS新车销量!$F$1:$AJ$29,8,0)</f>
        <v>15</v>
      </c>
      <c r="V26" s="59">
        <f>HLOOKUP(N26,EPS新车销量!$F$1:$AJ$29,9,0)</f>
        <v>10620</v>
      </c>
      <c r="W26" s="59">
        <f>HLOOKUP(N26,EPS新车销量!$F$1:$AJ$29,10,0)</f>
        <v>114</v>
      </c>
      <c r="X26" s="59">
        <f>HLOOKUP(N26,EPS新车销量!$F$1:$AJ$29,11,0)</f>
        <v>104250</v>
      </c>
      <c r="Y26" s="59">
        <f>HLOOKUP(N26,EPS新车销量!$F$1:$AJ$29,12,0)</f>
        <v>61833</v>
      </c>
      <c r="Z26" s="59">
        <f>HLOOKUP(N26,EPS新车销量!$F$1:$AJ$29,13,0)</f>
        <v>156</v>
      </c>
      <c r="AA26" s="59">
        <f>HLOOKUP(N26,EPS新车销量!$F$1:$AJ$29,14,0)</f>
        <v>21</v>
      </c>
      <c r="AB26" s="59">
        <f>HLOOKUP(N26,EPS新车销量!$F$1:$AJ$29,15,0)</f>
        <v>0</v>
      </c>
      <c r="AC26" s="60">
        <f>HLOOKUP(N26,EPS新车销量!$F$1:$AJ$29,16,0)</f>
        <v>54</v>
      </c>
      <c r="AD26" s="60">
        <f>HLOOKUP(N26,EPS新车销量!$F$1:$AJ$29,17,0)</f>
        <v>0</v>
      </c>
      <c r="AE26" s="60">
        <f>HLOOKUP(N26,EPS新车销量!$F$1:$AJ$29,18,0)</f>
        <v>0</v>
      </c>
      <c r="AF26" s="60">
        <f>HLOOKUP(N26,EPS新车销量!$F$1:$AJ$29,19,0)</f>
        <v>27</v>
      </c>
      <c r="AG26" s="60">
        <f>HLOOKUP(N26,EPS新车销量!$F$1:$AJ$29,20,0)</f>
        <v>0</v>
      </c>
      <c r="AH26" s="60">
        <f>HLOOKUP(N26,EPS新车销量!$F$1:$AJ$29,21,0)</f>
        <v>0</v>
      </c>
      <c r="AI26" s="60">
        <f>HLOOKUP(N26,EPS新车销量!$F$1:$AJ$29,22,0)</f>
        <v>0</v>
      </c>
      <c r="AJ26" s="59">
        <f>HLOOKUP(N26,EPS新车销量!$F$1:$AJ$29,23,0)</f>
        <v>420</v>
      </c>
      <c r="AK26" s="59">
        <f>HLOOKUP(N26,EPS新车销量!$F$1:$AJ$29,24,0)</f>
        <v>231</v>
      </c>
      <c r="AL26" s="59">
        <f>HLOOKUP(N26,EPS新车销量!$F$1:$AJ$29,25,0)</f>
        <v>0</v>
      </c>
      <c r="AM26" s="59">
        <f>HLOOKUP(N26,EPS新车销量!$F$1:$AJ$29,26,0)</f>
        <v>41355</v>
      </c>
      <c r="AN26" s="59">
        <f>HLOOKUP(N26,EPS新车销量!$F$1:$AJ$29,27,0)</f>
        <v>45</v>
      </c>
      <c r="AO26" s="59">
        <f>HLOOKUP(N26,EPS新车销量!$F$1:$AJ$29,28,0)</f>
        <v>72</v>
      </c>
      <c r="AP26" s="59">
        <f>HLOOKUP(N26,EPS新车销量!$F$1:$AJ$29,29,0)</f>
        <v>0</v>
      </c>
      <c r="BX26" s="46">
        <v>2023</v>
      </c>
      <c r="BY26" s="21">
        <f t="shared" si="22"/>
        <v>11.400000000000002</v>
      </c>
      <c r="BZ26" s="21">
        <f t="shared" si="23"/>
        <v>5.82</v>
      </c>
      <c r="CA26" s="21">
        <f t="shared" si="24"/>
        <v>6.0080000000000009</v>
      </c>
      <c r="CB26" s="55">
        <f t="shared" si="25"/>
        <v>5.0066666666666677</v>
      </c>
      <c r="CC26" s="21">
        <f t="shared" si="26"/>
        <v>4.580000000000001</v>
      </c>
      <c r="CD26" s="21">
        <f t="shared" si="27"/>
        <v>12.5</v>
      </c>
      <c r="CE26" s="21">
        <f t="shared" si="28"/>
        <v>1.0799999999999998</v>
      </c>
      <c r="CF26" s="21">
        <f t="shared" si="29"/>
        <v>28.714285714285719</v>
      </c>
      <c r="CG26" s="21">
        <f t="shared" si="30"/>
        <v>19.5</v>
      </c>
      <c r="CH26" s="21">
        <f>CI26*1.2</f>
        <v>10.897919999999997</v>
      </c>
      <c r="CI26" s="21">
        <f t="shared" si="31"/>
        <v>9.0815999999999981</v>
      </c>
      <c r="CJ26" s="21">
        <f t="shared" si="32"/>
        <v>8.243999999999998</v>
      </c>
      <c r="CK26" s="21">
        <f t="shared" si="33"/>
        <v>40</v>
      </c>
      <c r="CL26" s="21">
        <f t="shared" si="34"/>
        <v>2.6999999999999997</v>
      </c>
      <c r="CM26" s="21">
        <f t="shared" si="35"/>
        <v>67</v>
      </c>
      <c r="CN26" s="21">
        <f t="shared" si="36"/>
        <v>34</v>
      </c>
      <c r="CO26" s="21">
        <f t="shared" si="5"/>
        <v>21.533999999999999</v>
      </c>
      <c r="CP26" s="21">
        <f t="shared" si="37"/>
        <v>17.945</v>
      </c>
      <c r="CQ26" s="21">
        <f t="shared" si="38"/>
        <v>18.320000000000004</v>
      </c>
      <c r="CR26" s="21">
        <f t="shared" si="39"/>
        <v>60</v>
      </c>
      <c r="CS26" s="21">
        <f t="shared" si="40"/>
        <v>5.7000000000000011</v>
      </c>
      <c r="CT26" s="21">
        <f t="shared" si="41"/>
        <v>124.42857142857142</v>
      </c>
      <c r="CU26" s="21">
        <f t="shared" si="42"/>
        <v>36.240793978254814</v>
      </c>
      <c r="CV26" s="21">
        <f t="shared" si="6"/>
        <v>33.147839999999995</v>
      </c>
      <c r="CW26" s="21">
        <f t="shared" si="43"/>
        <v>27.623199999999997</v>
      </c>
      <c r="CX26" s="21">
        <f t="shared" si="44"/>
        <v>22.735119999999995</v>
      </c>
      <c r="CY26" s="21">
        <f t="shared" si="45"/>
        <v>58.5</v>
      </c>
      <c r="CZ26" s="21">
        <f t="shared" si="46"/>
        <v>11.400000000000002</v>
      </c>
    </row>
    <row r="27" spans="1:104" ht="15">
      <c r="A27" s="56"/>
      <c r="B27" s="57"/>
      <c r="C27" s="57"/>
      <c r="D27" s="57"/>
      <c r="E27" s="57"/>
      <c r="H27" s="56"/>
      <c r="I27" s="57"/>
      <c r="J27" s="57"/>
      <c r="K27" s="57"/>
      <c r="L27" s="57"/>
      <c r="N27" s="59">
        <v>2024</v>
      </c>
      <c r="O27" s="59">
        <f>HLOOKUP(N27,EPS新车销量!$F$1:$AJ$29,2,0)</f>
        <v>383703</v>
      </c>
      <c r="P27" s="59">
        <f>HLOOKUP(N27,EPS新车销量!$F$1:$AJ$29,3,0)</f>
        <v>693</v>
      </c>
      <c r="Q27" s="59">
        <f>HLOOKUP(N27,EPS新车销量!$F$1:$AJ$29,4,0)</f>
        <v>2158520</v>
      </c>
      <c r="R27" s="59">
        <f>HLOOKUP(N27,EPS新车销量!$F$1:$AJ$29,5,0)</f>
        <v>6564</v>
      </c>
      <c r="S27" s="59">
        <f>HLOOKUP(N27,EPS新车销量!$F$1:$AJ$29,6,0)</f>
        <v>7932</v>
      </c>
      <c r="T27" s="59">
        <f>HLOOKUP(N27,EPS新车销量!$F$1:$AJ$29,7,0)</f>
        <v>579</v>
      </c>
      <c r="U27" s="59">
        <f>HLOOKUP(N27,EPS新车销量!$F$1:$AJ$29,8,0)</f>
        <v>18</v>
      </c>
      <c r="V27" s="59">
        <f>HLOOKUP(N27,EPS新车销量!$F$1:$AJ$29,9,0)</f>
        <v>14619</v>
      </c>
      <c r="W27" s="59">
        <f>HLOOKUP(N27,EPS新车销量!$F$1:$AJ$29,10,0)</f>
        <v>120</v>
      </c>
      <c r="X27" s="59">
        <f>HLOOKUP(N27,EPS新车销量!$F$1:$AJ$29,11,0)</f>
        <v>109542</v>
      </c>
      <c r="Y27" s="59">
        <f>HLOOKUP(N27,EPS新车销量!$F$1:$AJ$29,12,0)</f>
        <v>58212</v>
      </c>
      <c r="Z27" s="59">
        <f>HLOOKUP(N27,EPS新车销量!$F$1:$AJ$29,13,0)</f>
        <v>225</v>
      </c>
      <c r="AA27" s="59">
        <f>HLOOKUP(N27,EPS新车销量!$F$1:$AJ$29,14,0)</f>
        <v>24</v>
      </c>
      <c r="AB27" s="59">
        <f>HLOOKUP(N27,EPS新车销量!$F$1:$AJ$29,15,0)</f>
        <v>0</v>
      </c>
      <c r="AC27" s="60">
        <f>HLOOKUP(N27,EPS新车销量!$F$1:$AJ$29,16,0)</f>
        <v>72</v>
      </c>
      <c r="AD27" s="60">
        <f>HLOOKUP(N27,EPS新车销量!$F$1:$AJ$29,17,0)</f>
        <v>0</v>
      </c>
      <c r="AE27" s="60">
        <f>HLOOKUP(N27,EPS新车销量!$F$1:$AJ$29,18,0)</f>
        <v>0</v>
      </c>
      <c r="AF27" s="60">
        <f>HLOOKUP(N27,EPS新车销量!$F$1:$AJ$29,19,0)</f>
        <v>12</v>
      </c>
      <c r="AG27" s="60">
        <f>HLOOKUP(N27,EPS新车销量!$F$1:$AJ$29,20,0)</f>
        <v>0</v>
      </c>
      <c r="AH27" s="60">
        <f>HLOOKUP(N27,EPS新车销量!$F$1:$AJ$29,21,0)</f>
        <v>0</v>
      </c>
      <c r="AI27" s="60">
        <f>HLOOKUP(N27,EPS新车销量!$F$1:$AJ$29,22,0)</f>
        <v>0</v>
      </c>
      <c r="AJ27" s="59">
        <f>HLOOKUP(N27,EPS新车销量!$F$1:$AJ$29,23,0)</f>
        <v>432</v>
      </c>
      <c r="AK27" s="59">
        <f>HLOOKUP(N27,EPS新车销量!$F$1:$AJ$29,24,0)</f>
        <v>282</v>
      </c>
      <c r="AL27" s="59">
        <f>HLOOKUP(N27,EPS新车销量!$F$1:$AJ$29,25,0)</f>
        <v>0</v>
      </c>
      <c r="AM27" s="59">
        <f>HLOOKUP(N27,EPS新车销量!$F$1:$AJ$29,26,0)</f>
        <v>42624</v>
      </c>
      <c r="AN27" s="59">
        <f>HLOOKUP(N27,EPS新车销量!$F$1:$AJ$29,27,0)</f>
        <v>57</v>
      </c>
      <c r="AO27" s="59">
        <f>HLOOKUP(N27,EPS新车销量!$F$1:$AJ$29,28,0)</f>
        <v>93</v>
      </c>
      <c r="AP27" s="59">
        <f>HLOOKUP(N27,EPS新车销量!$F$1:$AJ$29,29,0)</f>
        <v>3</v>
      </c>
      <c r="BX27" s="46">
        <v>2024</v>
      </c>
      <c r="BY27" s="21">
        <f t="shared" si="22"/>
        <v>11.200000000000003</v>
      </c>
      <c r="BZ27" s="21">
        <f t="shared" si="23"/>
        <v>5.82</v>
      </c>
      <c r="CA27" s="21">
        <f t="shared" si="24"/>
        <v>5.8040000000000012</v>
      </c>
      <c r="CB27" s="55">
        <f t="shared" si="25"/>
        <v>4.8366666666666678</v>
      </c>
      <c r="CC27" s="21">
        <f t="shared" si="26"/>
        <v>4.4400000000000013</v>
      </c>
      <c r="CD27" s="21">
        <f t="shared" si="27"/>
        <v>12.5</v>
      </c>
      <c r="CE27" s="21">
        <f t="shared" si="28"/>
        <v>1.0399999999999998</v>
      </c>
      <c r="CF27" s="21">
        <f t="shared" si="29"/>
        <v>28.285714285714292</v>
      </c>
      <c r="CG27" s="21">
        <f t="shared" si="30"/>
        <v>19.5</v>
      </c>
      <c r="CH27" s="21">
        <f t="shared" si="16"/>
        <v>10.690559999999996</v>
      </c>
      <c r="CI27" s="21">
        <f t="shared" si="31"/>
        <v>8.9087999999999976</v>
      </c>
      <c r="CJ27" s="21">
        <f t="shared" si="32"/>
        <v>7.9919999999999982</v>
      </c>
      <c r="CK27" s="21">
        <f t="shared" si="33"/>
        <v>40</v>
      </c>
      <c r="CL27" s="21">
        <f t="shared" si="34"/>
        <v>2.5999999999999996</v>
      </c>
      <c r="CM27" s="21">
        <f t="shared" si="35"/>
        <v>66</v>
      </c>
      <c r="CN27" s="21">
        <f t="shared" si="36"/>
        <v>34</v>
      </c>
      <c r="CO27" s="21">
        <f t="shared" si="5"/>
        <v>20.952000000000002</v>
      </c>
      <c r="CP27" s="21">
        <f t="shared" si="37"/>
        <v>17.46</v>
      </c>
      <c r="CQ27" s="21">
        <f t="shared" si="38"/>
        <v>17.760000000000005</v>
      </c>
      <c r="CR27" s="21">
        <f t="shared" si="39"/>
        <v>60</v>
      </c>
      <c r="CS27" s="21">
        <f t="shared" si="40"/>
        <v>5.6000000000000014</v>
      </c>
      <c r="CT27" s="21">
        <f t="shared" si="41"/>
        <v>122.57142857142856</v>
      </c>
      <c r="CU27" s="21">
        <f t="shared" si="42"/>
        <v>36.240396989127412</v>
      </c>
      <c r="CV27" s="21">
        <f t="shared" si="6"/>
        <v>32.517119999999991</v>
      </c>
      <c r="CW27" s="21">
        <f t="shared" si="43"/>
        <v>27.097599999999996</v>
      </c>
      <c r="CX27" s="21">
        <f t="shared" si="44"/>
        <v>22.040159999999993</v>
      </c>
      <c r="CY27" s="21">
        <f t="shared" si="45"/>
        <v>58.5</v>
      </c>
      <c r="CZ27" s="21">
        <f t="shared" si="46"/>
        <v>11.200000000000003</v>
      </c>
    </row>
    <row r="28" spans="1:104" ht="15">
      <c r="A28" s="56"/>
      <c r="B28" s="57"/>
      <c r="C28" s="57"/>
      <c r="D28" s="57"/>
      <c r="E28" s="57"/>
      <c r="H28" s="56"/>
      <c r="I28" s="57"/>
      <c r="J28" s="57"/>
      <c r="K28" s="57"/>
      <c r="L28" s="57"/>
      <c r="N28" s="59">
        <v>2025</v>
      </c>
      <c r="O28" s="59">
        <f>HLOOKUP(N28,EPS新车销量!$F$1:$AJ$29,2,0)</f>
        <v>475830</v>
      </c>
      <c r="P28" s="59">
        <f>HLOOKUP(N28,EPS新车销量!$F$1:$AJ$29,3,0)</f>
        <v>705</v>
      </c>
      <c r="Q28" s="59">
        <f>HLOOKUP(N28,EPS新车销量!$F$1:$AJ$29,4,0)</f>
        <v>2149940</v>
      </c>
      <c r="R28" s="59">
        <f>HLOOKUP(N28,EPS新车销量!$F$1:$AJ$29,5,0)</f>
        <v>7236</v>
      </c>
      <c r="S28" s="59">
        <f>HLOOKUP(N28,EPS新车销量!$F$1:$AJ$29,6,0)</f>
        <v>9165</v>
      </c>
      <c r="T28" s="59">
        <f>HLOOKUP(N28,EPS新车销量!$F$1:$AJ$29,7,0)</f>
        <v>600</v>
      </c>
      <c r="U28" s="59">
        <f>HLOOKUP(N28,EPS新车销量!$F$1:$AJ$29,8,0)</f>
        <v>21</v>
      </c>
      <c r="V28" s="59">
        <f>HLOOKUP(N28,EPS新车销量!$F$1:$AJ$29,9,0)</f>
        <v>18825</v>
      </c>
      <c r="W28" s="59">
        <f>HLOOKUP(N28,EPS新车销量!$F$1:$AJ$29,10,0)</f>
        <v>120</v>
      </c>
      <c r="X28" s="59">
        <f>HLOOKUP(N28,EPS新车销量!$F$1:$AJ$29,11,0)</f>
        <v>111360</v>
      </c>
      <c r="Y28" s="59">
        <f>HLOOKUP(N28,EPS新车销量!$F$1:$AJ$29,12,0)</f>
        <v>57624</v>
      </c>
      <c r="Z28" s="59">
        <f>HLOOKUP(N28,EPS新车销量!$F$1:$AJ$29,13,0)</f>
        <v>300</v>
      </c>
      <c r="AA28" s="59">
        <f>HLOOKUP(N28,EPS新车销量!$F$1:$AJ$29,14,0)</f>
        <v>24</v>
      </c>
      <c r="AB28" s="59">
        <f>HLOOKUP(N28,EPS新车销量!$F$1:$AJ$29,15,0)</f>
        <v>0</v>
      </c>
      <c r="AC28" s="60">
        <f>HLOOKUP(N28,EPS新车销量!$F$1:$AJ$29,16,0)</f>
        <v>93</v>
      </c>
      <c r="AD28" s="60">
        <f>HLOOKUP(N28,EPS新车销量!$F$1:$AJ$29,17,0)</f>
        <v>0</v>
      </c>
      <c r="AE28" s="60">
        <f>HLOOKUP(N28,EPS新车销量!$F$1:$AJ$29,18,0)</f>
        <v>0</v>
      </c>
      <c r="AF28" s="60">
        <f>HLOOKUP(N28,EPS新车销量!$F$1:$AJ$29,19,0)</f>
        <v>0</v>
      </c>
      <c r="AG28" s="60">
        <f>HLOOKUP(N28,EPS新车销量!$F$1:$AJ$29,20,0)</f>
        <v>0</v>
      </c>
      <c r="AH28" s="60">
        <f>HLOOKUP(N28,EPS新车销量!$F$1:$AJ$29,21,0)</f>
        <v>0</v>
      </c>
      <c r="AI28" s="60">
        <f>HLOOKUP(N28,EPS新车销量!$F$1:$AJ$29,22,0)</f>
        <v>0</v>
      </c>
      <c r="AJ28" s="59">
        <f>HLOOKUP(N28,EPS新车销量!$F$1:$AJ$29,23,0)</f>
        <v>447</v>
      </c>
      <c r="AK28" s="59">
        <f>HLOOKUP(N28,EPS新车销量!$F$1:$AJ$29,24,0)</f>
        <v>309</v>
      </c>
      <c r="AL28" s="59">
        <f>HLOOKUP(N28,EPS新车销量!$F$1:$AJ$29,25,0)</f>
        <v>0</v>
      </c>
      <c r="AM28" s="59">
        <f>HLOOKUP(N28,EPS新车销量!$F$1:$AJ$29,26,0)</f>
        <v>43869</v>
      </c>
      <c r="AN28" s="59">
        <f>HLOOKUP(N28,EPS新车销量!$F$1:$AJ$29,27,0)</f>
        <v>66</v>
      </c>
      <c r="AO28" s="59">
        <f>HLOOKUP(N28,EPS新车销量!$F$1:$AJ$29,28,0)</f>
        <v>108</v>
      </c>
      <c r="AP28" s="59">
        <f>HLOOKUP(N28,EPS新车销量!$F$1:$AJ$29,29,0)</f>
        <v>3</v>
      </c>
      <c r="BX28" s="48">
        <v>2025</v>
      </c>
      <c r="BY28" s="44">
        <f>AT4</f>
        <v>11</v>
      </c>
      <c r="BZ28" s="44">
        <f t="shared" ref="BZ28:CZ28" si="47">AU4</f>
        <v>5.82</v>
      </c>
      <c r="CA28" s="44">
        <f t="shared" si="47"/>
        <v>5.6</v>
      </c>
      <c r="CB28" s="44">
        <f t="shared" si="47"/>
        <v>4.666666666666667</v>
      </c>
      <c r="CC28" s="44">
        <f t="shared" si="47"/>
        <v>4.3</v>
      </c>
      <c r="CD28" s="44">
        <f t="shared" si="47"/>
        <v>12.5</v>
      </c>
      <c r="CE28" s="44">
        <f t="shared" si="47"/>
        <v>1</v>
      </c>
      <c r="CF28" s="44">
        <f t="shared" si="47"/>
        <v>27.857142857142858</v>
      </c>
      <c r="CG28" s="44">
        <f t="shared" si="47"/>
        <v>19.5</v>
      </c>
      <c r="CH28" s="44">
        <f>BC4</f>
        <v>10.4832</v>
      </c>
      <c r="CI28" s="44">
        <f t="shared" si="47"/>
        <v>8.7360000000000007</v>
      </c>
      <c r="CJ28" s="44">
        <f t="shared" si="47"/>
        <v>7.74</v>
      </c>
      <c r="CK28" s="44">
        <f t="shared" si="47"/>
        <v>40</v>
      </c>
      <c r="CL28" s="44">
        <f t="shared" si="47"/>
        <v>2.5</v>
      </c>
      <c r="CM28" s="44">
        <f t="shared" si="47"/>
        <v>65</v>
      </c>
      <c r="CN28" s="44">
        <f t="shared" si="47"/>
        <v>34</v>
      </c>
      <c r="CO28" s="44">
        <f t="shared" si="47"/>
        <v>20.369999999999997</v>
      </c>
      <c r="CP28" s="44">
        <f t="shared" si="47"/>
        <v>16.974999999999998</v>
      </c>
      <c r="CQ28" s="44">
        <f t="shared" si="47"/>
        <v>17.2</v>
      </c>
      <c r="CR28" s="44">
        <f t="shared" si="47"/>
        <v>60</v>
      </c>
      <c r="CS28" s="44">
        <f t="shared" si="47"/>
        <v>5.5</v>
      </c>
      <c r="CT28" s="44">
        <f t="shared" si="47"/>
        <v>120.71428571428572</v>
      </c>
      <c r="CU28" s="44">
        <f t="shared" si="47"/>
        <v>36.24</v>
      </c>
      <c r="CV28" s="44">
        <f t="shared" si="47"/>
        <v>31.886399999999998</v>
      </c>
      <c r="CW28" s="44">
        <f t="shared" si="47"/>
        <v>26.571999999999999</v>
      </c>
      <c r="CX28" s="44">
        <f t="shared" si="47"/>
        <v>21.345199999999998</v>
      </c>
      <c r="CY28" s="44">
        <f t="shared" si="47"/>
        <v>58.5</v>
      </c>
      <c r="CZ28" s="44">
        <f t="shared" si="47"/>
        <v>11</v>
      </c>
    </row>
    <row r="29" spans="1:104" ht="15">
      <c r="A29" s="56"/>
      <c r="B29" s="57"/>
      <c r="C29" s="57"/>
      <c r="D29" s="57"/>
      <c r="E29" s="57"/>
      <c r="H29" s="56"/>
      <c r="I29" s="57"/>
      <c r="J29" s="57"/>
      <c r="K29" s="57"/>
      <c r="L29" s="57"/>
      <c r="N29" s="59">
        <v>2026</v>
      </c>
      <c r="O29" s="59">
        <f>HLOOKUP(N29,EPS新车销量!$F$1:$AJ$29,2,0)</f>
        <v>571734</v>
      </c>
      <c r="P29" s="59">
        <f>HLOOKUP(N29,EPS新车销量!$F$1:$AJ$29,3,0)</f>
        <v>717</v>
      </c>
      <c r="Q29" s="59">
        <f>HLOOKUP(N29,EPS新车销量!$F$1:$AJ$29,4,0)</f>
        <v>2130720</v>
      </c>
      <c r="R29" s="59">
        <f>HLOOKUP(N29,EPS新车销量!$F$1:$AJ$29,5,0)</f>
        <v>7914</v>
      </c>
      <c r="S29" s="59">
        <f>HLOOKUP(N29,EPS新车销量!$F$1:$AJ$29,6,0)</f>
        <v>10812</v>
      </c>
      <c r="T29" s="59">
        <f>HLOOKUP(N29,EPS新车销量!$F$1:$AJ$29,7,0)</f>
        <v>621</v>
      </c>
      <c r="U29" s="59">
        <f>HLOOKUP(N29,EPS新车销量!$F$1:$AJ$29,8,0)</f>
        <v>27</v>
      </c>
      <c r="V29" s="59">
        <f>HLOOKUP(N29,EPS新车销量!$F$1:$AJ$29,9,0)</f>
        <v>27093</v>
      </c>
      <c r="W29" s="59">
        <f>HLOOKUP(N29,EPS新车销量!$F$1:$AJ$29,10,0)</f>
        <v>114</v>
      </c>
      <c r="X29" s="59">
        <f>HLOOKUP(N29,EPS新车销量!$F$1:$AJ$29,11,0)</f>
        <v>110271</v>
      </c>
      <c r="Y29" s="59">
        <f>HLOOKUP(N29,EPS新车销量!$F$1:$AJ$29,12,0)</f>
        <v>55623</v>
      </c>
      <c r="Z29" s="59">
        <f>HLOOKUP(N29,EPS新车销量!$F$1:$AJ$29,13,0)</f>
        <v>396</v>
      </c>
      <c r="AA29" s="59">
        <f>HLOOKUP(N29,EPS新车销量!$F$1:$AJ$29,14,0)</f>
        <v>24</v>
      </c>
      <c r="AB29" s="59">
        <f>HLOOKUP(N29,EPS新车销量!$F$1:$AJ$29,15,0)</f>
        <v>0</v>
      </c>
      <c r="AC29" s="60">
        <f>HLOOKUP(N29,EPS新车销量!$F$1:$AJ$29,16,0)</f>
        <v>96</v>
      </c>
      <c r="AD29" s="60">
        <f>HLOOKUP(N29,EPS新车销量!$F$1:$AJ$29,17,0)</f>
        <v>0</v>
      </c>
      <c r="AE29" s="60">
        <f>HLOOKUP(N29,EPS新车销量!$F$1:$AJ$29,18,0)</f>
        <v>0</v>
      </c>
      <c r="AF29" s="60">
        <f>HLOOKUP(N29,EPS新车销量!$F$1:$AJ$29,19,0)</f>
        <v>0</v>
      </c>
      <c r="AG29" s="60">
        <f>HLOOKUP(N29,EPS新车销量!$F$1:$AJ$29,20,0)</f>
        <v>0</v>
      </c>
      <c r="AH29" s="60">
        <f>HLOOKUP(N29,EPS新车销量!$F$1:$AJ$29,21,0)</f>
        <v>0</v>
      </c>
      <c r="AI29" s="60">
        <f>HLOOKUP(N29,EPS新车销量!$F$1:$AJ$29,22,0)</f>
        <v>0</v>
      </c>
      <c r="AJ29" s="59">
        <f>HLOOKUP(N29,EPS新车销量!$F$1:$AJ$29,23,0)</f>
        <v>459</v>
      </c>
      <c r="AK29" s="59">
        <f>HLOOKUP(N29,EPS新车销量!$F$1:$AJ$29,24,0)</f>
        <v>339</v>
      </c>
      <c r="AL29" s="59">
        <f>HLOOKUP(N29,EPS新车销量!$F$1:$AJ$29,25,0)</f>
        <v>0</v>
      </c>
      <c r="AM29" s="59">
        <f>HLOOKUP(N29,EPS新车销量!$F$1:$AJ$29,26,0)</f>
        <v>45051</v>
      </c>
      <c r="AN29" s="59">
        <f>HLOOKUP(N29,EPS新车销量!$F$1:$AJ$29,27,0)</f>
        <v>81</v>
      </c>
      <c r="AO29" s="59">
        <f>HLOOKUP(N29,EPS新车销量!$F$1:$AJ$29,28,0)</f>
        <v>120</v>
      </c>
      <c r="AP29" s="59">
        <f>HLOOKUP(N29,EPS新车销量!$F$1:$AJ$29,29,0)</f>
        <v>6</v>
      </c>
      <c r="BW29" s="51"/>
      <c r="BX29" s="46">
        <v>2026</v>
      </c>
      <c r="BY29" s="21">
        <f>BY28-($BY$28-$BY$33)/5</f>
        <v>10.9</v>
      </c>
      <c r="BZ29" s="21">
        <f>BZ28-($BZ$28-$BZ$33)/5</f>
        <v>5.82</v>
      </c>
      <c r="CA29" s="21">
        <f>CA28-($CA$28-$CA$33)/5</f>
        <v>5.4399999999999995</v>
      </c>
      <c r="CB29" s="55">
        <f>CA29/1.2</f>
        <v>4.5333333333333332</v>
      </c>
      <c r="CC29" s="21">
        <f>CC28-(CC$28-CC$33)/5</f>
        <v>4.24</v>
      </c>
      <c r="CD29" s="21">
        <f t="shared" ref="CD29:CG29" si="48">CD28-(CD$28-CD$33)/5</f>
        <v>12.5</v>
      </c>
      <c r="CE29" s="21">
        <f t="shared" si="48"/>
        <v>0.96</v>
      </c>
      <c r="CF29" s="21">
        <f t="shared" si="48"/>
        <v>27.428571428571427</v>
      </c>
      <c r="CG29" s="21">
        <f t="shared" si="48"/>
        <v>19.5</v>
      </c>
      <c r="CH29" s="21">
        <f t="shared" si="16"/>
        <v>10.402560000000001</v>
      </c>
      <c r="CI29" s="21">
        <f>CI28-(CI$28-CI$33)/5</f>
        <v>8.6688000000000009</v>
      </c>
      <c r="CJ29" s="21">
        <f t="shared" ref="CJ29:CN29" si="49">CJ28-(CJ$28-CJ$33)/5</f>
        <v>7.6320000000000006</v>
      </c>
      <c r="CK29" s="21">
        <f t="shared" si="49"/>
        <v>40</v>
      </c>
      <c r="CL29" s="21">
        <f t="shared" si="49"/>
        <v>2.5</v>
      </c>
      <c r="CM29" s="21">
        <f t="shared" si="49"/>
        <v>64</v>
      </c>
      <c r="CN29" s="21">
        <f t="shared" si="49"/>
        <v>34</v>
      </c>
      <c r="CO29" s="21">
        <f t="shared" si="5"/>
        <v>20.137199999999996</v>
      </c>
      <c r="CP29" s="21">
        <f>CP28-(CP$28-CP$33)/5</f>
        <v>16.780999999999999</v>
      </c>
      <c r="CQ29" s="21">
        <f t="shared" ref="CQ29:CU29" si="50">CQ28-(CQ$28-CQ$33)/5</f>
        <v>16.96</v>
      </c>
      <c r="CR29" s="21">
        <f t="shared" si="50"/>
        <v>60</v>
      </c>
      <c r="CS29" s="21">
        <f t="shared" si="50"/>
        <v>5.5</v>
      </c>
      <c r="CT29" s="21">
        <f t="shared" si="50"/>
        <v>118.85714285714286</v>
      </c>
      <c r="CU29" s="21">
        <f t="shared" si="50"/>
        <v>36.24</v>
      </c>
      <c r="CV29" s="21">
        <f t="shared" si="6"/>
        <v>31.641119999999997</v>
      </c>
      <c r="CW29" s="21">
        <f>CW28-(CW$28-CW$33)/5</f>
        <v>26.367599999999999</v>
      </c>
      <c r="CX29" s="21">
        <f t="shared" ref="CX29:CZ29" si="51">CX28-(CX$28-CX$33)/5</f>
        <v>21.047359999999998</v>
      </c>
      <c r="CY29" s="21">
        <f t="shared" si="51"/>
        <v>58.5</v>
      </c>
      <c r="CZ29" s="21">
        <f t="shared" si="51"/>
        <v>10.9</v>
      </c>
    </row>
    <row r="30" spans="1:104" ht="15">
      <c r="A30" s="56"/>
      <c r="B30" s="57"/>
      <c r="C30" s="57"/>
      <c r="D30" s="57"/>
      <c r="E30" s="57"/>
      <c r="H30" s="56"/>
      <c r="I30" s="57"/>
      <c r="J30" s="57"/>
      <c r="K30" s="57"/>
      <c r="L30" s="57"/>
      <c r="N30" s="59">
        <v>2027</v>
      </c>
      <c r="O30" s="59">
        <f>HLOOKUP(N30,EPS新车销量!$F$1:$AJ$29,2,0)</f>
        <v>670842</v>
      </c>
      <c r="P30" s="59">
        <f>HLOOKUP(N30,EPS新车销量!$F$1:$AJ$29,3,0)</f>
        <v>720</v>
      </c>
      <c r="Q30" s="59">
        <f>HLOOKUP(N30,EPS新车销量!$F$1:$AJ$29,4,0)</f>
        <v>2101540</v>
      </c>
      <c r="R30" s="59">
        <f>HLOOKUP(N30,EPS新车销量!$F$1:$AJ$29,5,0)</f>
        <v>8577</v>
      </c>
      <c r="S30" s="59">
        <f>HLOOKUP(N30,EPS新车销量!$F$1:$AJ$29,6,0)</f>
        <v>12816</v>
      </c>
      <c r="T30" s="59">
        <f>HLOOKUP(N30,EPS新车销量!$F$1:$AJ$29,7,0)</f>
        <v>639</v>
      </c>
      <c r="U30" s="59">
        <f>HLOOKUP(N30,EPS新车销量!$F$1:$AJ$29,8,0)</f>
        <v>30</v>
      </c>
      <c r="V30" s="59">
        <f>HLOOKUP(N30,EPS新车销量!$F$1:$AJ$29,9,0)</f>
        <v>35739</v>
      </c>
      <c r="W30" s="59">
        <f>HLOOKUP(N30,EPS新车销量!$F$1:$AJ$29,10,0)</f>
        <v>102</v>
      </c>
      <c r="X30" s="59">
        <f>HLOOKUP(N30,EPS新车销量!$F$1:$AJ$29,11,0)</f>
        <v>107796</v>
      </c>
      <c r="Y30" s="59">
        <f>HLOOKUP(N30,EPS新车销量!$F$1:$AJ$29,12,0)</f>
        <v>54378</v>
      </c>
      <c r="Z30" s="59">
        <f>HLOOKUP(N30,EPS新车销量!$F$1:$AJ$29,13,0)</f>
        <v>513</v>
      </c>
      <c r="AA30" s="59">
        <f>HLOOKUP(N30,EPS新车销量!$F$1:$AJ$29,14,0)</f>
        <v>24</v>
      </c>
      <c r="AB30" s="59">
        <f>HLOOKUP(N30,EPS新车销量!$F$1:$AJ$29,15,0)</f>
        <v>0</v>
      </c>
      <c r="AC30" s="60">
        <f>HLOOKUP(N30,EPS新车销量!$F$1:$AJ$29,16,0)</f>
        <v>99</v>
      </c>
      <c r="AD30" s="60">
        <f>HLOOKUP(N30,EPS新车销量!$F$1:$AJ$29,17,0)</f>
        <v>0</v>
      </c>
      <c r="AE30" s="60">
        <f>HLOOKUP(N30,EPS新车销量!$F$1:$AJ$29,18,0)</f>
        <v>0</v>
      </c>
      <c r="AF30" s="60">
        <f>HLOOKUP(N30,EPS新车销量!$F$1:$AJ$29,19,0)</f>
        <v>0</v>
      </c>
      <c r="AG30" s="60">
        <f>HLOOKUP(N30,EPS新车销量!$F$1:$AJ$29,20,0)</f>
        <v>0</v>
      </c>
      <c r="AH30" s="60">
        <f>HLOOKUP(N30,EPS新车销量!$F$1:$AJ$29,21,0)</f>
        <v>0</v>
      </c>
      <c r="AI30" s="60">
        <f>HLOOKUP(N30,EPS新车销量!$F$1:$AJ$29,22,0)</f>
        <v>0</v>
      </c>
      <c r="AJ30" s="59">
        <f>HLOOKUP(N30,EPS新车销量!$F$1:$AJ$29,23,0)</f>
        <v>471</v>
      </c>
      <c r="AK30" s="59">
        <f>HLOOKUP(N30,EPS新车销量!$F$1:$AJ$29,24,0)</f>
        <v>339</v>
      </c>
      <c r="AL30" s="59">
        <f>HLOOKUP(N30,EPS新车销量!$F$1:$AJ$29,25,0)</f>
        <v>0</v>
      </c>
      <c r="AM30" s="59">
        <f>HLOOKUP(N30,EPS新车销量!$F$1:$AJ$29,26,0)</f>
        <v>46206</v>
      </c>
      <c r="AN30" s="59">
        <f>HLOOKUP(N30,EPS新车销量!$F$1:$AJ$29,27,0)</f>
        <v>96</v>
      </c>
      <c r="AO30" s="59">
        <f>HLOOKUP(N30,EPS新车销量!$F$1:$AJ$29,28,0)</f>
        <v>132</v>
      </c>
      <c r="AP30" s="59">
        <f>HLOOKUP(N30,EPS新车销量!$F$1:$AJ$29,29,0)</f>
        <v>9</v>
      </c>
      <c r="BX30" s="46">
        <v>2027</v>
      </c>
      <c r="BY30" s="21">
        <f t="shared" ref="BY30:BY32" si="52">BY29-($BY$28-$BY$33)/5</f>
        <v>10.8</v>
      </c>
      <c r="BZ30" s="21">
        <f t="shared" ref="BZ30:BZ32" si="53">BZ29-($BZ$28-$BZ$33)/5</f>
        <v>5.82</v>
      </c>
      <c r="CA30" s="21">
        <f t="shared" ref="CA30:CA32" si="54">CA29-($CA$28-$CA$33)/5</f>
        <v>5.2799999999999994</v>
      </c>
      <c r="CB30" s="55">
        <f t="shared" ref="CB30:CB32" si="55">CA30/1.2</f>
        <v>4.3999999999999995</v>
      </c>
      <c r="CC30" s="21">
        <f t="shared" ref="CC30:CC32" si="56">CC29-(CC$28-CC$33)/5</f>
        <v>4.1800000000000006</v>
      </c>
      <c r="CD30" s="21">
        <f t="shared" ref="CD30:CD32" si="57">CD29-(CD$28-CD$33)/5</f>
        <v>12.5</v>
      </c>
      <c r="CE30" s="21">
        <f t="shared" ref="CE30:CE32" si="58">CE29-(CE$28-CE$33)/5</f>
        <v>0.91999999999999993</v>
      </c>
      <c r="CF30" s="21">
        <f t="shared" ref="CF30:CF32" si="59">CF29-(CF$28-CF$33)/5</f>
        <v>26.999999999999996</v>
      </c>
      <c r="CG30" s="21">
        <f t="shared" ref="CG30:CG32" si="60">CG29-(CG$28-CG$33)/5</f>
        <v>19.5</v>
      </c>
      <c r="CH30" s="21">
        <f>CI30*1.2</f>
        <v>10.32192</v>
      </c>
      <c r="CI30" s="21">
        <f t="shared" ref="CI30:CI32" si="61">CI29-(CI$28-CI$33)/5</f>
        <v>8.6016000000000012</v>
      </c>
      <c r="CJ30" s="21">
        <f t="shared" ref="CJ30:CJ32" si="62">CJ29-(CJ$28-CJ$33)/5</f>
        <v>7.5240000000000009</v>
      </c>
      <c r="CK30" s="21">
        <f t="shared" ref="CK30:CK32" si="63">CK29-(CK$28-CK$33)/5</f>
        <v>40</v>
      </c>
      <c r="CL30" s="21">
        <f t="shared" ref="CL30:CL32" si="64">CL29-(CL$28-CL$33)/5</f>
        <v>2.5</v>
      </c>
      <c r="CM30" s="21">
        <f t="shared" ref="CM30:CM32" si="65">CM29-(CM$28-CM$33)/5</f>
        <v>63</v>
      </c>
      <c r="CN30" s="21">
        <f t="shared" ref="CN30:CN32" si="66">CN29-(CN$28-CN$33)/5</f>
        <v>34</v>
      </c>
      <c r="CO30" s="21">
        <f t="shared" si="5"/>
        <v>19.904399999999999</v>
      </c>
      <c r="CP30" s="21">
        <f t="shared" ref="CP30:CP32" si="67">CP29-(CP$28-CP$33)/5</f>
        <v>16.587</v>
      </c>
      <c r="CQ30" s="21">
        <f t="shared" ref="CQ30:CQ32" si="68">CQ29-(CQ$28-CQ$33)/5</f>
        <v>16.720000000000002</v>
      </c>
      <c r="CR30" s="21">
        <f t="shared" ref="CR30:CR32" si="69">CR29-(CR$28-CR$33)/5</f>
        <v>60</v>
      </c>
      <c r="CS30" s="21">
        <f t="shared" ref="CS30:CS32" si="70">CS29-(CS$28-CS$33)/5</f>
        <v>5.5</v>
      </c>
      <c r="CT30" s="21">
        <f t="shared" ref="CT30:CT32" si="71">CT29-(CT$28-CT$33)/5</f>
        <v>117</v>
      </c>
      <c r="CU30" s="21">
        <f t="shared" ref="CU30:CU32" si="72">CU29-(CU$28-CU$33)/5</f>
        <v>36.24</v>
      </c>
      <c r="CV30" s="21">
        <f t="shared" si="6"/>
        <v>31.39584</v>
      </c>
      <c r="CW30" s="21">
        <f t="shared" ref="CW30:CW32" si="73">CW29-(CW$28-CW$33)/5</f>
        <v>26.1632</v>
      </c>
      <c r="CX30" s="21">
        <f t="shared" ref="CX30:CX32" si="74">CX29-(CX$28-CX$33)/5</f>
        <v>20.749519999999997</v>
      </c>
      <c r="CY30" s="21">
        <f t="shared" ref="CY30:CY32" si="75">CY29-(CY$28-CY$33)/5</f>
        <v>58.5</v>
      </c>
      <c r="CZ30" s="21">
        <f t="shared" ref="CZ30:CZ32" si="76">CZ29-(CZ$28-CZ$33)/5</f>
        <v>10.8</v>
      </c>
    </row>
    <row r="31" spans="1:104" ht="15">
      <c r="A31" s="56"/>
      <c r="B31" s="57"/>
      <c r="C31" s="57"/>
      <c r="D31" s="57"/>
      <c r="E31" s="57"/>
      <c r="H31" s="56"/>
      <c r="I31" s="57"/>
      <c r="J31" s="57"/>
      <c r="K31" s="57"/>
      <c r="L31" s="57"/>
      <c r="N31" s="59">
        <v>2028</v>
      </c>
      <c r="O31" s="59">
        <f>HLOOKUP(N31,EPS新车销量!$F$1:$AJ$29,2,0)</f>
        <v>772566</v>
      </c>
      <c r="P31" s="59">
        <f>HLOOKUP(N31,EPS新车销量!$F$1:$AJ$29,3,0)</f>
        <v>738</v>
      </c>
      <c r="Q31" s="59">
        <f>HLOOKUP(N31,EPS新车销量!$F$1:$AJ$29,4,0)</f>
        <v>2062730</v>
      </c>
      <c r="R31" s="59">
        <f>HLOOKUP(N31,EPS新车销量!$F$1:$AJ$29,5,0)</f>
        <v>9180</v>
      </c>
      <c r="S31" s="59">
        <f>HLOOKUP(N31,EPS新车销量!$F$1:$AJ$29,6,0)</f>
        <v>15435</v>
      </c>
      <c r="T31" s="59">
        <f>HLOOKUP(N31,EPS新车销量!$F$1:$AJ$29,7,0)</f>
        <v>663</v>
      </c>
      <c r="U31" s="59">
        <f>HLOOKUP(N31,EPS新车销量!$F$1:$AJ$29,8,0)</f>
        <v>36</v>
      </c>
      <c r="V31" s="59">
        <f>HLOOKUP(N31,EPS新车销量!$F$1:$AJ$29,9,0)</f>
        <v>42705</v>
      </c>
      <c r="W31" s="59">
        <f>HLOOKUP(N31,EPS新车销量!$F$1:$AJ$29,10,0)</f>
        <v>96</v>
      </c>
      <c r="X31" s="59">
        <f>HLOOKUP(N31,EPS新车销量!$F$1:$AJ$29,11,0)</f>
        <v>106206</v>
      </c>
      <c r="Y31" s="59">
        <f>HLOOKUP(N31,EPS新车销量!$F$1:$AJ$29,12,0)</f>
        <v>53628</v>
      </c>
      <c r="Z31" s="59">
        <f>HLOOKUP(N31,EPS新车销量!$F$1:$AJ$29,13,0)</f>
        <v>693</v>
      </c>
      <c r="AA31" s="59">
        <f>HLOOKUP(N31,EPS新车销量!$F$1:$AJ$29,14,0)</f>
        <v>24</v>
      </c>
      <c r="AB31" s="59">
        <f>HLOOKUP(N31,EPS新车销量!$F$1:$AJ$29,15,0)</f>
        <v>0</v>
      </c>
      <c r="AC31" s="60">
        <f>HLOOKUP(N31,EPS新车销量!$F$1:$AJ$29,16,0)</f>
        <v>102</v>
      </c>
      <c r="AD31" s="60">
        <f>HLOOKUP(N31,EPS新车销量!$F$1:$AJ$29,17,0)</f>
        <v>0</v>
      </c>
      <c r="AE31" s="60">
        <f>HLOOKUP(N31,EPS新车销量!$F$1:$AJ$29,18,0)</f>
        <v>0</v>
      </c>
      <c r="AF31" s="60">
        <f>HLOOKUP(N31,EPS新车销量!$F$1:$AJ$29,19,0)</f>
        <v>0</v>
      </c>
      <c r="AG31" s="60">
        <f>HLOOKUP(N31,EPS新车销量!$F$1:$AJ$29,20,0)</f>
        <v>0</v>
      </c>
      <c r="AH31" s="60">
        <f>HLOOKUP(N31,EPS新车销量!$F$1:$AJ$29,21,0)</f>
        <v>0</v>
      </c>
      <c r="AI31" s="60">
        <f>HLOOKUP(N31,EPS新车销量!$F$1:$AJ$29,22,0)</f>
        <v>0</v>
      </c>
      <c r="AJ31" s="59">
        <f>HLOOKUP(N31,EPS新车销量!$F$1:$AJ$29,23,0)</f>
        <v>966</v>
      </c>
      <c r="AK31" s="59">
        <f>HLOOKUP(N31,EPS新车销量!$F$1:$AJ$29,24,0)</f>
        <v>360</v>
      </c>
      <c r="AL31" s="59">
        <f>HLOOKUP(N31,EPS新车销量!$F$1:$AJ$29,25,0)</f>
        <v>0</v>
      </c>
      <c r="AM31" s="59">
        <f>HLOOKUP(N31,EPS新车销量!$F$1:$AJ$29,26,0)</f>
        <v>46788</v>
      </c>
      <c r="AN31" s="59">
        <f>HLOOKUP(N31,EPS新车销量!$F$1:$AJ$29,27,0)</f>
        <v>117</v>
      </c>
      <c r="AO31" s="59">
        <f>HLOOKUP(N31,EPS新车销量!$F$1:$AJ$29,28,0)</f>
        <v>153</v>
      </c>
      <c r="AP31" s="59">
        <f>HLOOKUP(N31,EPS新车销量!$F$1:$AJ$29,29,0)</f>
        <v>15</v>
      </c>
      <c r="BX31" s="46">
        <v>2028</v>
      </c>
      <c r="BY31" s="21">
        <f t="shared" si="52"/>
        <v>10.700000000000001</v>
      </c>
      <c r="BZ31" s="21">
        <f t="shared" si="53"/>
        <v>5.82</v>
      </c>
      <c r="CA31" s="21">
        <f t="shared" si="54"/>
        <v>5.1199999999999992</v>
      </c>
      <c r="CB31" s="55">
        <f t="shared" si="55"/>
        <v>4.2666666666666666</v>
      </c>
      <c r="CC31" s="21">
        <f t="shared" si="56"/>
        <v>4.120000000000001</v>
      </c>
      <c r="CD31" s="21">
        <f t="shared" si="57"/>
        <v>12.5</v>
      </c>
      <c r="CE31" s="21">
        <f t="shared" si="58"/>
        <v>0.87999999999999989</v>
      </c>
      <c r="CF31" s="21">
        <f t="shared" si="59"/>
        <v>26.571428571428566</v>
      </c>
      <c r="CG31" s="21">
        <f t="shared" si="60"/>
        <v>19.5</v>
      </c>
      <c r="CH31" s="21">
        <f t="shared" si="16"/>
        <v>10.241280000000001</v>
      </c>
      <c r="CI31" s="21">
        <f t="shared" si="61"/>
        <v>8.5344000000000015</v>
      </c>
      <c r="CJ31" s="21">
        <f t="shared" si="62"/>
        <v>7.4160000000000013</v>
      </c>
      <c r="CK31" s="21">
        <f t="shared" si="63"/>
        <v>40</v>
      </c>
      <c r="CL31" s="21">
        <f t="shared" si="64"/>
        <v>2.5</v>
      </c>
      <c r="CM31" s="21">
        <f t="shared" si="65"/>
        <v>62</v>
      </c>
      <c r="CN31" s="21">
        <f t="shared" si="66"/>
        <v>34</v>
      </c>
      <c r="CO31" s="21">
        <f t="shared" si="5"/>
        <v>19.671600000000002</v>
      </c>
      <c r="CP31" s="21">
        <f t="shared" si="67"/>
        <v>16.393000000000001</v>
      </c>
      <c r="CQ31" s="21">
        <f t="shared" si="68"/>
        <v>16.480000000000004</v>
      </c>
      <c r="CR31" s="21">
        <f t="shared" si="69"/>
        <v>60</v>
      </c>
      <c r="CS31" s="21">
        <f t="shared" si="70"/>
        <v>5.5</v>
      </c>
      <c r="CT31" s="21">
        <f t="shared" si="71"/>
        <v>115.14285714285714</v>
      </c>
      <c r="CU31" s="21">
        <f t="shared" si="72"/>
        <v>36.24</v>
      </c>
      <c r="CV31" s="21">
        <f t="shared" si="6"/>
        <v>31.150559999999999</v>
      </c>
      <c r="CW31" s="21">
        <f t="shared" si="73"/>
        <v>25.9588</v>
      </c>
      <c r="CX31" s="21">
        <f t="shared" si="74"/>
        <v>20.451679999999996</v>
      </c>
      <c r="CY31" s="21">
        <f t="shared" si="75"/>
        <v>58.5</v>
      </c>
      <c r="CZ31" s="21">
        <f t="shared" si="76"/>
        <v>10.700000000000001</v>
      </c>
    </row>
    <row r="32" spans="1:104" ht="15">
      <c r="A32" s="56"/>
      <c r="B32" s="57"/>
      <c r="C32" s="57"/>
      <c r="D32" s="57"/>
      <c r="E32" s="57"/>
      <c r="H32" s="56"/>
      <c r="I32" s="57"/>
      <c r="J32" s="57"/>
      <c r="K32" s="57"/>
      <c r="L32" s="57"/>
      <c r="N32" s="59">
        <v>2029</v>
      </c>
      <c r="O32" s="59">
        <f>HLOOKUP(N32,EPS新车销量!$F$1:$AJ$29,2,0)</f>
        <v>966024</v>
      </c>
      <c r="P32" s="59">
        <f>HLOOKUP(N32,EPS新车销量!$F$1:$AJ$29,3,0)</f>
        <v>738</v>
      </c>
      <c r="Q32" s="59">
        <f>HLOOKUP(N32,EPS新车销量!$F$1:$AJ$29,4,0)</f>
        <v>1926620</v>
      </c>
      <c r="R32" s="59">
        <f>HLOOKUP(N32,EPS新车销量!$F$1:$AJ$29,5,0)</f>
        <v>9297</v>
      </c>
      <c r="S32" s="59">
        <f>HLOOKUP(N32,EPS新车销量!$F$1:$AJ$29,6,0)</f>
        <v>17742</v>
      </c>
      <c r="T32" s="59">
        <f>HLOOKUP(N32,EPS新车销量!$F$1:$AJ$29,7,0)</f>
        <v>648</v>
      </c>
      <c r="U32" s="59">
        <f>HLOOKUP(N32,EPS新车销量!$F$1:$AJ$29,8,0)</f>
        <v>42</v>
      </c>
      <c r="V32" s="59">
        <f>HLOOKUP(N32,EPS新车销量!$F$1:$AJ$29,9,0)</f>
        <v>51981</v>
      </c>
      <c r="W32" s="59">
        <f>HLOOKUP(N32,EPS新车销量!$F$1:$AJ$29,10,0)</f>
        <v>96</v>
      </c>
      <c r="X32" s="59">
        <f>HLOOKUP(N32,EPS新车销量!$F$1:$AJ$29,11,0)</f>
        <v>102933</v>
      </c>
      <c r="Y32" s="59">
        <f>HLOOKUP(N32,EPS新车销量!$F$1:$AJ$29,12,0)</f>
        <v>51987</v>
      </c>
      <c r="Z32" s="59">
        <f>HLOOKUP(N32,EPS新车销量!$F$1:$AJ$29,13,0)</f>
        <v>891</v>
      </c>
      <c r="AA32" s="59">
        <f>HLOOKUP(N32,EPS新车销量!$F$1:$AJ$29,14,0)</f>
        <v>24</v>
      </c>
      <c r="AB32" s="59">
        <f>HLOOKUP(N32,EPS新车销量!$F$1:$AJ$29,15,0)</f>
        <v>3</v>
      </c>
      <c r="AC32" s="60">
        <f>HLOOKUP(N32,EPS新车销量!$F$1:$AJ$29,16,0)</f>
        <v>102</v>
      </c>
      <c r="AD32" s="60">
        <f>HLOOKUP(N32,EPS新车销量!$F$1:$AJ$29,17,0)</f>
        <v>0</v>
      </c>
      <c r="AE32" s="60">
        <f>HLOOKUP(N32,EPS新车销量!$F$1:$AJ$29,18,0)</f>
        <v>0</v>
      </c>
      <c r="AF32" s="60">
        <f>HLOOKUP(N32,EPS新车销量!$F$1:$AJ$29,19,0)</f>
        <v>0</v>
      </c>
      <c r="AG32" s="60">
        <f>HLOOKUP(N32,EPS新车销量!$F$1:$AJ$29,20,0)</f>
        <v>0</v>
      </c>
      <c r="AH32" s="60">
        <f>HLOOKUP(N32,EPS新车销量!$F$1:$AJ$29,21,0)</f>
        <v>0</v>
      </c>
      <c r="AI32" s="60">
        <f>HLOOKUP(N32,EPS新车销量!$F$1:$AJ$29,22,0)</f>
        <v>0</v>
      </c>
      <c r="AJ32" s="59">
        <f>HLOOKUP(N32,EPS新车销量!$F$1:$AJ$29,23,0)</f>
        <v>987</v>
      </c>
      <c r="AK32" s="59">
        <f>HLOOKUP(N32,EPS新车销量!$F$1:$AJ$29,24,0)</f>
        <v>429</v>
      </c>
      <c r="AL32" s="59">
        <f>HLOOKUP(N32,EPS新车销量!$F$1:$AJ$29,25,0)</f>
        <v>0</v>
      </c>
      <c r="AM32" s="59">
        <f>HLOOKUP(N32,EPS新车销量!$F$1:$AJ$29,26,0)</f>
        <v>47733</v>
      </c>
      <c r="AN32" s="59">
        <f>HLOOKUP(N32,EPS新车销量!$F$1:$AJ$29,27,0)</f>
        <v>144</v>
      </c>
      <c r="AO32" s="59">
        <f>HLOOKUP(N32,EPS新车销量!$F$1:$AJ$29,28,0)</f>
        <v>168</v>
      </c>
      <c r="AP32" s="59">
        <f>HLOOKUP(N32,EPS新车销量!$F$1:$AJ$29,29,0)</f>
        <v>21</v>
      </c>
      <c r="BX32" s="46">
        <v>2029</v>
      </c>
      <c r="BY32" s="21">
        <f t="shared" si="52"/>
        <v>10.600000000000001</v>
      </c>
      <c r="BZ32" s="21">
        <f t="shared" si="53"/>
        <v>5.82</v>
      </c>
      <c r="CA32" s="21">
        <f t="shared" si="54"/>
        <v>4.9599999999999991</v>
      </c>
      <c r="CB32" s="55">
        <f t="shared" si="55"/>
        <v>4.1333333333333329</v>
      </c>
      <c r="CC32" s="21">
        <f t="shared" si="56"/>
        <v>4.0600000000000014</v>
      </c>
      <c r="CD32" s="21">
        <f t="shared" si="57"/>
        <v>12.5</v>
      </c>
      <c r="CE32" s="21">
        <f t="shared" si="58"/>
        <v>0.83999999999999986</v>
      </c>
      <c r="CF32" s="21">
        <f t="shared" si="59"/>
        <v>26.142857142857135</v>
      </c>
      <c r="CG32" s="21">
        <f t="shared" si="60"/>
        <v>19.5</v>
      </c>
      <c r="CH32" s="21">
        <f t="shared" si="16"/>
        <v>10.160640000000003</v>
      </c>
      <c r="CI32" s="21">
        <f t="shared" si="61"/>
        <v>8.4672000000000018</v>
      </c>
      <c r="CJ32" s="21">
        <f t="shared" si="62"/>
        <v>7.3080000000000016</v>
      </c>
      <c r="CK32" s="21">
        <f t="shared" si="63"/>
        <v>40</v>
      </c>
      <c r="CL32" s="21">
        <f t="shared" si="64"/>
        <v>2.5</v>
      </c>
      <c r="CM32" s="21">
        <f t="shared" si="65"/>
        <v>61</v>
      </c>
      <c r="CN32" s="21">
        <f t="shared" si="66"/>
        <v>34</v>
      </c>
      <c r="CO32" s="21">
        <f t="shared" si="5"/>
        <v>19.438800000000001</v>
      </c>
      <c r="CP32" s="21">
        <f t="shared" si="67"/>
        <v>16.199000000000002</v>
      </c>
      <c r="CQ32" s="21">
        <f t="shared" si="68"/>
        <v>16.240000000000006</v>
      </c>
      <c r="CR32" s="21">
        <f t="shared" si="69"/>
        <v>60</v>
      </c>
      <c r="CS32" s="21">
        <f t="shared" si="70"/>
        <v>5.5</v>
      </c>
      <c r="CT32" s="21">
        <f t="shared" si="71"/>
        <v>113.28571428571428</v>
      </c>
      <c r="CU32" s="21">
        <f t="shared" si="72"/>
        <v>36.24</v>
      </c>
      <c r="CV32" s="21">
        <f t="shared" si="6"/>
        <v>30.905279999999998</v>
      </c>
      <c r="CW32" s="21">
        <f t="shared" si="73"/>
        <v>25.7544</v>
      </c>
      <c r="CX32" s="21">
        <f t="shared" si="74"/>
        <v>20.153839999999995</v>
      </c>
      <c r="CY32" s="21">
        <f t="shared" si="75"/>
        <v>58.5</v>
      </c>
      <c r="CZ32" s="21">
        <f t="shared" si="76"/>
        <v>10.600000000000001</v>
      </c>
    </row>
    <row r="33" spans="1:104" ht="15">
      <c r="A33" s="56"/>
      <c r="B33" s="57"/>
      <c r="C33" s="57"/>
      <c r="D33" s="57"/>
      <c r="E33" s="57"/>
      <c r="H33" s="56"/>
      <c r="I33" s="57"/>
      <c r="J33" s="57"/>
      <c r="K33" s="57"/>
      <c r="L33" s="57"/>
      <c r="N33" s="59">
        <v>2030</v>
      </c>
      <c r="O33" s="59">
        <f>HLOOKUP(N33,EPS新车销量!$F$1:$AJ$29,2,0)</f>
        <v>1189470</v>
      </c>
      <c r="P33" s="59">
        <f>HLOOKUP(N33,EPS新车销量!$F$1:$AJ$29,3,0)</f>
        <v>729</v>
      </c>
      <c r="Q33" s="59">
        <f>HLOOKUP(N33,EPS新车销量!$F$1:$AJ$29,4,0)</f>
        <v>1754510</v>
      </c>
      <c r="R33" s="59">
        <f>HLOOKUP(N33,EPS新车销量!$F$1:$AJ$29,5,0)</f>
        <v>9174</v>
      </c>
      <c r="S33" s="59">
        <f>HLOOKUP(N33,EPS新车销量!$F$1:$AJ$29,6,0)</f>
        <v>19893</v>
      </c>
      <c r="T33" s="59">
        <f>HLOOKUP(N33,EPS新车销量!$F$1:$AJ$29,7,0)</f>
        <v>615</v>
      </c>
      <c r="U33" s="59">
        <f>HLOOKUP(N33,EPS新车销量!$F$1:$AJ$29,8,0)</f>
        <v>48</v>
      </c>
      <c r="V33" s="59">
        <f>HLOOKUP(N33,EPS新车销量!$F$1:$AJ$29,9,0)</f>
        <v>61551</v>
      </c>
      <c r="W33" s="59">
        <f>HLOOKUP(N33,EPS新车销量!$F$1:$AJ$29,10,0)</f>
        <v>96</v>
      </c>
      <c r="X33" s="59">
        <f>HLOOKUP(N33,EPS新车销量!$F$1:$AJ$29,11,0)</f>
        <v>99036</v>
      </c>
      <c r="Y33" s="59">
        <f>HLOOKUP(N33,EPS新车销量!$F$1:$AJ$29,12,0)</f>
        <v>50406</v>
      </c>
      <c r="Z33" s="59">
        <f>HLOOKUP(N33,EPS新车销量!$F$1:$AJ$29,13,0)</f>
        <v>1122</v>
      </c>
      <c r="AA33" s="59">
        <f>HLOOKUP(N33,EPS新车销量!$F$1:$AJ$29,14,0)</f>
        <v>24</v>
      </c>
      <c r="AB33" s="59">
        <f>HLOOKUP(N33,EPS新车销量!$F$1:$AJ$29,15,0)</f>
        <v>3</v>
      </c>
      <c r="AC33" s="60">
        <f>HLOOKUP(N33,EPS新车销量!$F$1:$AJ$29,16,0)</f>
        <v>105</v>
      </c>
      <c r="AD33" s="60">
        <f>HLOOKUP(N33,EPS新车销量!$F$1:$AJ$29,17,0)</f>
        <v>0</v>
      </c>
      <c r="AE33" s="60">
        <f>HLOOKUP(N33,EPS新车销量!$F$1:$AJ$29,18,0)</f>
        <v>0</v>
      </c>
      <c r="AF33" s="60">
        <f>HLOOKUP(N33,EPS新车销量!$F$1:$AJ$29,19,0)</f>
        <v>0</v>
      </c>
      <c r="AG33" s="60">
        <f>HLOOKUP(N33,EPS新车销量!$F$1:$AJ$29,20,0)</f>
        <v>0</v>
      </c>
      <c r="AH33" s="60">
        <f>HLOOKUP(N33,EPS新车销量!$F$1:$AJ$29,21,0)</f>
        <v>0</v>
      </c>
      <c r="AI33" s="60">
        <f>HLOOKUP(N33,EPS新车销量!$F$1:$AJ$29,22,0)</f>
        <v>0</v>
      </c>
      <c r="AJ33" s="59">
        <f>HLOOKUP(N33,EPS新车销量!$F$1:$AJ$29,23,0)</f>
        <v>1008</v>
      </c>
      <c r="AK33" s="59">
        <f>HLOOKUP(N33,EPS新车销量!$F$1:$AJ$29,24,0)</f>
        <v>510</v>
      </c>
      <c r="AL33" s="59">
        <f>HLOOKUP(N33,EPS新车销量!$F$1:$AJ$29,25,0)</f>
        <v>0</v>
      </c>
      <c r="AM33" s="59">
        <f>HLOOKUP(N33,EPS新车销量!$F$1:$AJ$29,26,0)</f>
        <v>48603</v>
      </c>
      <c r="AN33" s="59">
        <f>HLOOKUP(N33,EPS新车销量!$F$1:$AJ$29,27,0)</f>
        <v>177</v>
      </c>
      <c r="AO33" s="59">
        <f>HLOOKUP(N33,EPS新车销量!$F$1:$AJ$29,28,0)</f>
        <v>183</v>
      </c>
      <c r="AP33" s="59">
        <f>HLOOKUP(N33,EPS新车销量!$F$1:$AJ$29,29,0)</f>
        <v>30</v>
      </c>
      <c r="BX33" s="48">
        <v>2030</v>
      </c>
      <c r="BY33" s="44">
        <f>AT5</f>
        <v>10.5</v>
      </c>
      <c r="BZ33" s="44">
        <f t="shared" ref="BZ33:CZ33" si="77">AU5</f>
        <v>5.82</v>
      </c>
      <c r="CA33" s="44">
        <f t="shared" si="77"/>
        <v>4.8</v>
      </c>
      <c r="CB33" s="44">
        <f t="shared" si="77"/>
        <v>4</v>
      </c>
      <c r="CC33" s="44">
        <f t="shared" si="77"/>
        <v>4</v>
      </c>
      <c r="CD33" s="44">
        <f t="shared" si="77"/>
        <v>12.5</v>
      </c>
      <c r="CE33" s="44">
        <f t="shared" si="77"/>
        <v>0.8</v>
      </c>
      <c r="CF33" s="44">
        <f t="shared" si="77"/>
        <v>25.714285714285712</v>
      </c>
      <c r="CG33" s="44">
        <f t="shared" si="77"/>
        <v>19.5</v>
      </c>
      <c r="CH33" s="44">
        <f>BC5</f>
        <v>10.08</v>
      </c>
      <c r="CI33" s="44">
        <f t="shared" si="77"/>
        <v>8.4</v>
      </c>
      <c r="CJ33" s="44">
        <f t="shared" si="77"/>
        <v>7.2</v>
      </c>
      <c r="CK33" s="44">
        <f t="shared" si="77"/>
        <v>40</v>
      </c>
      <c r="CL33" s="44">
        <f t="shared" si="77"/>
        <v>2.5</v>
      </c>
      <c r="CM33" s="44">
        <f t="shared" si="77"/>
        <v>60</v>
      </c>
      <c r="CN33" s="44">
        <f t="shared" si="77"/>
        <v>34</v>
      </c>
      <c r="CO33" s="44">
        <f t="shared" si="77"/>
        <v>19.206</v>
      </c>
      <c r="CP33" s="44">
        <f t="shared" si="77"/>
        <v>16.004999999999999</v>
      </c>
      <c r="CQ33" s="44">
        <f t="shared" si="77"/>
        <v>16</v>
      </c>
      <c r="CR33" s="44">
        <f t="shared" si="77"/>
        <v>60</v>
      </c>
      <c r="CS33" s="44">
        <f t="shared" si="77"/>
        <v>5.5</v>
      </c>
      <c r="CT33" s="44">
        <f t="shared" si="77"/>
        <v>111.42857142857142</v>
      </c>
      <c r="CU33" s="44">
        <f t="shared" si="77"/>
        <v>36.24</v>
      </c>
      <c r="CV33" s="44">
        <f t="shared" si="77"/>
        <v>30.66</v>
      </c>
      <c r="CW33" s="44">
        <f t="shared" si="77"/>
        <v>25.55</v>
      </c>
      <c r="CX33" s="44">
        <f t="shared" si="77"/>
        <v>19.856000000000002</v>
      </c>
      <c r="CY33" s="44">
        <f t="shared" si="77"/>
        <v>58.5</v>
      </c>
      <c r="CZ33" s="44">
        <f t="shared" si="77"/>
        <v>10.5</v>
      </c>
    </row>
    <row r="34" spans="1:104" ht="15">
      <c r="A34" s="56"/>
      <c r="B34" s="57"/>
      <c r="C34" s="57"/>
      <c r="D34" s="57"/>
      <c r="E34" s="57"/>
      <c r="H34" s="56"/>
      <c r="I34" s="57"/>
      <c r="J34" s="57"/>
      <c r="K34" s="57"/>
      <c r="L34" s="57"/>
      <c r="N34" s="59">
        <v>2031</v>
      </c>
      <c r="O34" s="59">
        <f>HLOOKUP(N34,EPS新车销量!$F$1:$AJ$29,2,0)</f>
        <v>1406480</v>
      </c>
      <c r="P34" s="59">
        <f>HLOOKUP(N34,EPS新车销量!$F$1:$AJ$29,3,0)</f>
        <v>723</v>
      </c>
      <c r="Q34" s="59">
        <f>HLOOKUP(N34,EPS新车销量!$F$1:$AJ$29,4,0)</f>
        <v>1582250</v>
      </c>
      <c r="R34" s="59">
        <f>HLOOKUP(N34,EPS新车销量!$F$1:$AJ$29,5,0)</f>
        <v>8889</v>
      </c>
      <c r="S34" s="59">
        <f>HLOOKUP(N34,EPS新车销量!$F$1:$AJ$29,6,0)</f>
        <v>22353</v>
      </c>
      <c r="T34" s="59">
        <f>HLOOKUP(N34,EPS新车销量!$F$1:$AJ$29,7,0)</f>
        <v>585</v>
      </c>
      <c r="U34" s="59">
        <f>HLOOKUP(N34,EPS新车销量!$F$1:$AJ$29,8,0)</f>
        <v>54</v>
      </c>
      <c r="V34" s="59">
        <f>HLOOKUP(N34,EPS新车销量!$F$1:$AJ$29,9,0)</f>
        <v>71388</v>
      </c>
      <c r="W34" s="59">
        <f>HLOOKUP(N34,EPS新车销量!$F$1:$AJ$29,10,0)</f>
        <v>96</v>
      </c>
      <c r="X34" s="59">
        <f>HLOOKUP(N34,EPS新车销量!$F$1:$AJ$29,11,0)</f>
        <v>93963</v>
      </c>
      <c r="Y34" s="59">
        <f>HLOOKUP(N34,EPS新车销量!$F$1:$AJ$29,12,0)</f>
        <v>49410</v>
      </c>
      <c r="Z34" s="59">
        <f>HLOOKUP(N34,EPS新车销量!$F$1:$AJ$29,13,0)</f>
        <v>1437</v>
      </c>
      <c r="AA34" s="59">
        <f>HLOOKUP(N34,EPS新车销量!$F$1:$AJ$29,14,0)</f>
        <v>24</v>
      </c>
      <c r="AB34" s="59">
        <f>HLOOKUP(N34,EPS新车销量!$F$1:$AJ$29,15,0)</f>
        <v>6</v>
      </c>
      <c r="AC34" s="60">
        <f>HLOOKUP(N34,EPS新车销量!$F$1:$AJ$29,16,0)</f>
        <v>105</v>
      </c>
      <c r="AD34" s="60">
        <f>HLOOKUP(N34,EPS新车销量!$F$1:$AJ$29,17,0)</f>
        <v>0</v>
      </c>
      <c r="AE34" s="60">
        <f>HLOOKUP(N34,EPS新车销量!$F$1:$AJ$29,18,0)</f>
        <v>0</v>
      </c>
      <c r="AF34" s="60">
        <f>HLOOKUP(N34,EPS新车销量!$F$1:$AJ$29,19,0)</f>
        <v>0</v>
      </c>
      <c r="AG34" s="60">
        <f>HLOOKUP(N34,EPS新车销量!$F$1:$AJ$29,20,0)</f>
        <v>0</v>
      </c>
      <c r="AH34" s="60">
        <f>HLOOKUP(N34,EPS新车销量!$F$1:$AJ$29,21,0)</f>
        <v>0</v>
      </c>
      <c r="AI34" s="60">
        <f>HLOOKUP(N34,EPS新车销量!$F$1:$AJ$29,22,0)</f>
        <v>0</v>
      </c>
      <c r="AJ34" s="59">
        <f>HLOOKUP(N34,EPS新车销量!$F$1:$AJ$29,23,0)</f>
        <v>1029</v>
      </c>
      <c r="AK34" s="59">
        <f>HLOOKUP(N34,EPS新车销量!$F$1:$AJ$29,24,0)</f>
        <v>600</v>
      </c>
      <c r="AL34" s="59">
        <f>HLOOKUP(N34,EPS新车销量!$F$1:$AJ$29,25,0)</f>
        <v>0</v>
      </c>
      <c r="AM34" s="59">
        <f>HLOOKUP(N34,EPS新车销量!$F$1:$AJ$29,26,0)</f>
        <v>49386</v>
      </c>
      <c r="AN34" s="59">
        <f>HLOOKUP(N34,EPS新车销量!$F$1:$AJ$29,27,0)</f>
        <v>222</v>
      </c>
      <c r="AO34" s="59">
        <f>HLOOKUP(N34,EPS新车销量!$F$1:$AJ$29,28,0)</f>
        <v>204</v>
      </c>
      <c r="AP34" s="59">
        <f>HLOOKUP(N34,EPS新车销量!$F$1:$AJ$29,29,0)</f>
        <v>42</v>
      </c>
      <c r="BX34" s="46">
        <v>2031</v>
      </c>
      <c r="BY34" s="21">
        <f>BY33-(BY$33-BY$38)/5</f>
        <v>10.4</v>
      </c>
      <c r="BZ34" s="21">
        <f t="shared" ref="BZ34:CA34" si="78">BZ33-(BZ$33-BZ$38)/5</f>
        <v>5.82</v>
      </c>
      <c r="CA34" s="21">
        <f t="shared" si="78"/>
        <v>4.6399999999999997</v>
      </c>
      <c r="CB34" s="55">
        <f>CA34/1.2</f>
        <v>3.8666666666666667</v>
      </c>
      <c r="CC34" s="21">
        <f>CC33-(CC$33-CC$38)/5</f>
        <v>3.96</v>
      </c>
      <c r="CD34" s="21">
        <f t="shared" ref="CD34:CG34" si="79">CD33-(CD$33-CD$38)/5</f>
        <v>12.5</v>
      </c>
      <c r="CE34" s="21">
        <f t="shared" si="79"/>
        <v>0.8</v>
      </c>
      <c r="CF34" s="21">
        <f t="shared" si="79"/>
        <v>25.285714285714285</v>
      </c>
      <c r="CG34" s="21">
        <f t="shared" si="79"/>
        <v>19.5</v>
      </c>
      <c r="CH34" s="21">
        <f t="shared" si="16"/>
        <v>9.9648000000000003</v>
      </c>
      <c r="CI34" s="21">
        <f>CI33-(CI$33-CI$38)/5</f>
        <v>8.3040000000000003</v>
      </c>
      <c r="CJ34" s="21">
        <f t="shared" ref="CJ34:CN34" si="80">CJ33-(CJ$33-CJ$38)/5</f>
        <v>7.1280000000000001</v>
      </c>
      <c r="CK34" s="21">
        <f t="shared" si="80"/>
        <v>40</v>
      </c>
      <c r="CL34" s="21">
        <f t="shared" si="80"/>
        <v>2.5</v>
      </c>
      <c r="CM34" s="21">
        <f t="shared" si="80"/>
        <v>59</v>
      </c>
      <c r="CN34" s="21">
        <f t="shared" si="80"/>
        <v>34</v>
      </c>
      <c r="CO34" s="21">
        <f t="shared" si="5"/>
        <v>18.973199999999999</v>
      </c>
      <c r="CP34" s="21">
        <f>CP33-(CP$33-CP$38)/5</f>
        <v>15.811</v>
      </c>
      <c r="CQ34" s="21">
        <f t="shared" ref="CQ34:CU34" si="81">CQ33-(CQ$33-CQ$38)/5</f>
        <v>15.84</v>
      </c>
      <c r="CR34" s="21">
        <f t="shared" si="81"/>
        <v>60</v>
      </c>
      <c r="CS34" s="21">
        <f t="shared" si="81"/>
        <v>5.5</v>
      </c>
      <c r="CT34" s="21">
        <f t="shared" si="81"/>
        <v>109.57142857142856</v>
      </c>
      <c r="CU34" s="21">
        <f t="shared" si="81"/>
        <v>36.24</v>
      </c>
      <c r="CV34" s="21">
        <f t="shared" si="6"/>
        <v>30.309599999999996</v>
      </c>
      <c r="CW34" s="21">
        <f>CW33-(CW$33-CW$38)/5</f>
        <v>25.257999999999999</v>
      </c>
      <c r="CX34" s="21">
        <f t="shared" ref="CX34:CZ34" si="82">CX33-(CX$33-CX$38)/5</f>
        <v>19.657440000000001</v>
      </c>
      <c r="CY34" s="21">
        <f t="shared" si="82"/>
        <v>58.5</v>
      </c>
      <c r="CZ34" s="21">
        <f t="shared" si="82"/>
        <v>10.4</v>
      </c>
    </row>
    <row r="35" spans="1:104" ht="15">
      <c r="A35" s="56"/>
      <c r="B35" s="57"/>
      <c r="C35" s="57"/>
      <c r="D35" s="57"/>
      <c r="E35" s="57"/>
      <c r="H35" s="56"/>
      <c r="I35" s="57"/>
      <c r="J35" s="57"/>
      <c r="K35" s="57"/>
      <c r="L35" s="57"/>
      <c r="N35" s="59">
        <v>2032</v>
      </c>
      <c r="O35" s="59">
        <f>HLOOKUP(N35,EPS新车销量!$F$1:$AJ$29,2,0)</f>
        <v>1576500</v>
      </c>
      <c r="P35" s="59">
        <f>HLOOKUP(N35,EPS新车销量!$F$1:$AJ$29,3,0)</f>
        <v>720</v>
      </c>
      <c r="Q35" s="59">
        <f>HLOOKUP(N35,EPS新车销量!$F$1:$AJ$29,4,0)</f>
        <v>1450490</v>
      </c>
      <c r="R35" s="59">
        <f>HLOOKUP(N35,EPS新车销量!$F$1:$AJ$29,5,0)</f>
        <v>8670</v>
      </c>
      <c r="S35" s="59">
        <f>HLOOKUP(N35,EPS新车销量!$F$1:$AJ$29,6,0)</f>
        <v>24798</v>
      </c>
      <c r="T35" s="59">
        <f>HLOOKUP(N35,EPS新车销量!$F$1:$AJ$29,7,0)</f>
        <v>555</v>
      </c>
      <c r="U35" s="59">
        <f>HLOOKUP(N35,EPS新车销量!$F$1:$AJ$29,8,0)</f>
        <v>60</v>
      </c>
      <c r="V35" s="59">
        <f>HLOOKUP(N35,EPS新车销量!$F$1:$AJ$29,9,0)</f>
        <v>79263</v>
      </c>
      <c r="W35" s="59">
        <f>HLOOKUP(N35,EPS新车销量!$F$1:$AJ$29,10,0)</f>
        <v>93</v>
      </c>
      <c r="X35" s="59">
        <f>HLOOKUP(N35,EPS新车销量!$F$1:$AJ$29,11,0)</f>
        <v>91500</v>
      </c>
      <c r="Y35" s="59">
        <f>HLOOKUP(N35,EPS新车销量!$F$1:$AJ$29,12,0)</f>
        <v>47526</v>
      </c>
      <c r="Z35" s="59">
        <f>HLOOKUP(N35,EPS新车销量!$F$1:$AJ$29,13,0)</f>
        <v>1758</v>
      </c>
      <c r="AA35" s="59">
        <f>HLOOKUP(N35,EPS新车销量!$F$1:$AJ$29,14,0)</f>
        <v>24</v>
      </c>
      <c r="AB35" s="59">
        <f>HLOOKUP(N35,EPS新车销量!$F$1:$AJ$29,15,0)</f>
        <v>6</v>
      </c>
      <c r="AC35" s="60">
        <f>HLOOKUP(N35,EPS新车销量!$F$1:$AJ$29,16,0)</f>
        <v>108</v>
      </c>
      <c r="AD35" s="60">
        <f>HLOOKUP(N35,EPS新车销量!$F$1:$AJ$29,17,0)</f>
        <v>0</v>
      </c>
      <c r="AE35" s="60">
        <f>HLOOKUP(N35,EPS新车销量!$F$1:$AJ$29,18,0)</f>
        <v>0</v>
      </c>
      <c r="AF35" s="60">
        <f>HLOOKUP(N35,EPS新车销量!$F$1:$AJ$29,19,0)</f>
        <v>0</v>
      </c>
      <c r="AG35" s="60">
        <f>HLOOKUP(N35,EPS新车销量!$F$1:$AJ$29,20,0)</f>
        <v>0</v>
      </c>
      <c r="AH35" s="60">
        <f>HLOOKUP(N35,EPS新车销量!$F$1:$AJ$29,21,0)</f>
        <v>0</v>
      </c>
      <c r="AI35" s="60">
        <f>HLOOKUP(N35,EPS新车销量!$F$1:$AJ$29,22,0)</f>
        <v>0</v>
      </c>
      <c r="AJ35" s="59">
        <f>HLOOKUP(N35,EPS新车销量!$F$1:$AJ$29,23,0)</f>
        <v>1047</v>
      </c>
      <c r="AK35" s="59">
        <f>HLOOKUP(N35,EPS新车销量!$F$1:$AJ$29,24,0)</f>
        <v>723</v>
      </c>
      <c r="AL35" s="59">
        <f>HLOOKUP(N35,EPS新车销量!$F$1:$AJ$29,25,0)</f>
        <v>0</v>
      </c>
      <c r="AM35" s="59">
        <f>HLOOKUP(N35,EPS新车销量!$F$1:$AJ$29,26,0)</f>
        <v>50085</v>
      </c>
      <c r="AN35" s="59">
        <f>HLOOKUP(N35,EPS新车销量!$F$1:$AJ$29,27,0)</f>
        <v>267</v>
      </c>
      <c r="AO35" s="59">
        <f>HLOOKUP(N35,EPS新车销量!$F$1:$AJ$29,28,0)</f>
        <v>222</v>
      </c>
      <c r="AP35" s="59">
        <f>HLOOKUP(N35,EPS新车销量!$F$1:$AJ$29,29,0)</f>
        <v>57</v>
      </c>
      <c r="BX35" s="46">
        <v>2032</v>
      </c>
      <c r="BY35" s="21">
        <f t="shared" ref="BY35:BY37" si="83">BY34-(BY$33-BY$38)/5</f>
        <v>10.3</v>
      </c>
      <c r="BZ35" s="21">
        <f t="shared" ref="BZ35:BZ37" si="84">BZ34-(BZ$33-BZ$38)/5</f>
        <v>5.82</v>
      </c>
      <c r="CA35" s="21">
        <f t="shared" ref="CA35:CA37" si="85">CA34-(CA$33-CA$38)/5</f>
        <v>4.4799999999999995</v>
      </c>
      <c r="CB35" s="55">
        <f t="shared" ref="CB35:CB37" si="86">CA35/1.2</f>
        <v>3.7333333333333329</v>
      </c>
      <c r="CC35" s="21">
        <f t="shared" ref="CC35:CC37" si="87">CC34-(CC$33-CC$38)/5</f>
        <v>3.92</v>
      </c>
      <c r="CD35" s="21">
        <f t="shared" ref="CD35:CD37" si="88">CD34-(CD$33-CD$38)/5</f>
        <v>12.5</v>
      </c>
      <c r="CE35" s="21">
        <f t="shared" ref="CE35:CE37" si="89">CE34-(CE$33-CE$38)/5</f>
        <v>0.8</v>
      </c>
      <c r="CF35" s="21">
        <f t="shared" ref="CF35:CF37" si="90">CF34-(CF$33-CF$38)/5</f>
        <v>24.857142857142858</v>
      </c>
      <c r="CG35" s="21">
        <f t="shared" ref="CG35:CG37" si="91">CG34-(CG$33-CG$38)/5</f>
        <v>19.5</v>
      </c>
      <c r="CH35" s="21">
        <f t="shared" si="16"/>
        <v>9.8496000000000006</v>
      </c>
      <c r="CI35" s="21">
        <f t="shared" ref="CI35:CI37" si="92">CI34-(CI$33-CI$38)/5</f>
        <v>8.2080000000000002</v>
      </c>
      <c r="CJ35" s="21">
        <f t="shared" ref="CJ35:CJ37" si="93">CJ34-(CJ$33-CJ$38)/5</f>
        <v>7.056</v>
      </c>
      <c r="CK35" s="21">
        <f t="shared" ref="CK35:CK37" si="94">CK34-(CK$33-CK$38)/5</f>
        <v>40</v>
      </c>
      <c r="CL35" s="21">
        <f t="shared" ref="CL35:CL37" si="95">CL34-(CL$33-CL$38)/5</f>
        <v>2.5</v>
      </c>
      <c r="CM35" s="21">
        <f t="shared" ref="CM35:CM37" si="96">CM34-(CM$33-CM$38)/5</f>
        <v>58</v>
      </c>
      <c r="CN35" s="21">
        <f t="shared" ref="CN35:CN37" si="97">CN34-(CN$33-CN$38)/5</f>
        <v>34</v>
      </c>
      <c r="CO35" s="21">
        <f t="shared" si="5"/>
        <v>18.740400000000001</v>
      </c>
      <c r="CP35" s="21">
        <f t="shared" ref="CP35:CP37" si="98">CP34-(CP$33-CP$38)/5</f>
        <v>15.617000000000001</v>
      </c>
      <c r="CQ35" s="21">
        <f t="shared" ref="CQ35:CQ37" si="99">CQ34-(CQ$33-CQ$38)/5</f>
        <v>15.68</v>
      </c>
      <c r="CR35" s="21">
        <f t="shared" ref="CR35:CR37" si="100">CR34-(CR$33-CR$38)/5</f>
        <v>60</v>
      </c>
      <c r="CS35" s="21">
        <f t="shared" ref="CS35:CS37" si="101">CS34-(CS$33-CS$38)/5</f>
        <v>5.5</v>
      </c>
      <c r="CT35" s="21">
        <f t="shared" ref="CT35:CT37" si="102">CT34-(CT$33-CT$38)/5</f>
        <v>107.71428571428569</v>
      </c>
      <c r="CU35" s="21">
        <f t="shared" ref="CU35:CU37" si="103">CU34-(CU$33-CU$38)/5</f>
        <v>36.24</v>
      </c>
      <c r="CV35" s="21">
        <f t="shared" si="6"/>
        <v>29.959199999999996</v>
      </c>
      <c r="CW35" s="21">
        <f t="shared" ref="CW35:CW37" si="104">CW34-(CW$33-CW$38)/5</f>
        <v>24.965999999999998</v>
      </c>
      <c r="CX35" s="21">
        <f t="shared" ref="CX35:CX37" si="105">CX34-(CX$33-CX$38)/5</f>
        <v>19.458880000000001</v>
      </c>
      <c r="CY35" s="21">
        <f t="shared" ref="CY35:CY37" si="106">CY34-(CY$33-CY$38)/5</f>
        <v>58.5</v>
      </c>
      <c r="CZ35" s="21">
        <f t="shared" ref="CZ35:CZ37" si="107">CZ34-(CZ$33-CZ$38)/5</f>
        <v>10.3</v>
      </c>
    </row>
    <row r="36" spans="1:104" ht="15">
      <c r="A36" s="56"/>
      <c r="B36" s="57"/>
      <c r="C36" s="57"/>
      <c r="D36" s="57"/>
      <c r="E36" s="57"/>
      <c r="H36" s="56"/>
      <c r="I36" s="57"/>
      <c r="J36" s="57"/>
      <c r="K36" s="57"/>
      <c r="L36" s="57"/>
      <c r="N36" s="59">
        <v>2033</v>
      </c>
      <c r="O36" s="59">
        <f>HLOOKUP(N36,EPS新车销量!$F$1:$AJ$29,2,0)</f>
        <v>1724680</v>
      </c>
      <c r="P36" s="59">
        <f>HLOOKUP(N36,EPS新车销量!$F$1:$AJ$29,3,0)</f>
        <v>729</v>
      </c>
      <c r="Q36" s="59">
        <f>HLOOKUP(N36,EPS新车销量!$F$1:$AJ$29,4,0)</f>
        <v>1333870</v>
      </c>
      <c r="R36" s="59">
        <f>HLOOKUP(N36,EPS新车销量!$F$1:$AJ$29,5,0)</f>
        <v>8460</v>
      </c>
      <c r="S36" s="59">
        <f>HLOOKUP(N36,EPS新车销量!$F$1:$AJ$29,6,0)</f>
        <v>27480</v>
      </c>
      <c r="T36" s="59">
        <f>HLOOKUP(N36,EPS新车销量!$F$1:$AJ$29,7,0)</f>
        <v>528</v>
      </c>
      <c r="U36" s="59">
        <f>HLOOKUP(N36,EPS新车销量!$F$1:$AJ$29,8,0)</f>
        <v>69</v>
      </c>
      <c r="V36" s="59">
        <f>HLOOKUP(N36,EPS新车销量!$F$1:$AJ$29,9,0)</f>
        <v>89517</v>
      </c>
      <c r="W36" s="59">
        <f>HLOOKUP(N36,EPS新车销量!$F$1:$AJ$29,10,0)</f>
        <v>93</v>
      </c>
      <c r="X36" s="59">
        <f>HLOOKUP(N36,EPS新车销量!$F$1:$AJ$29,11,0)</f>
        <v>86853</v>
      </c>
      <c r="Y36" s="59">
        <f>HLOOKUP(N36,EPS新车销量!$F$1:$AJ$29,12,0)</f>
        <v>45183</v>
      </c>
      <c r="Z36" s="59">
        <f>HLOOKUP(N36,EPS新车销量!$F$1:$AJ$29,13,0)</f>
        <v>2106</v>
      </c>
      <c r="AA36" s="59">
        <f>HLOOKUP(N36,EPS新车销量!$F$1:$AJ$29,14,0)</f>
        <v>24</v>
      </c>
      <c r="AB36" s="59">
        <f>HLOOKUP(N36,EPS新车销量!$F$1:$AJ$29,15,0)</f>
        <v>9</v>
      </c>
      <c r="AC36" s="60">
        <f>HLOOKUP(N36,EPS新车销量!$F$1:$AJ$29,16,0)</f>
        <v>108</v>
      </c>
      <c r="AD36" s="60">
        <f>HLOOKUP(N36,EPS新车销量!$F$1:$AJ$29,17,0)</f>
        <v>0</v>
      </c>
      <c r="AE36" s="60">
        <f>HLOOKUP(N36,EPS新车销量!$F$1:$AJ$29,18,0)</f>
        <v>0</v>
      </c>
      <c r="AF36" s="60">
        <f>HLOOKUP(N36,EPS新车销量!$F$1:$AJ$29,19,0)</f>
        <v>0</v>
      </c>
      <c r="AG36" s="60">
        <f>HLOOKUP(N36,EPS新车销量!$F$1:$AJ$29,20,0)</f>
        <v>0</v>
      </c>
      <c r="AH36" s="60">
        <f>HLOOKUP(N36,EPS新车销量!$F$1:$AJ$29,21,0)</f>
        <v>0</v>
      </c>
      <c r="AI36" s="60">
        <f>HLOOKUP(N36,EPS新车销量!$F$1:$AJ$29,22,0)</f>
        <v>0</v>
      </c>
      <c r="AJ36" s="59">
        <f>HLOOKUP(N36,EPS新车销量!$F$1:$AJ$29,23,0)</f>
        <v>1596</v>
      </c>
      <c r="AK36" s="59">
        <f>HLOOKUP(N36,EPS新车销量!$F$1:$AJ$29,24,0)</f>
        <v>861</v>
      </c>
      <c r="AL36" s="59">
        <f>HLOOKUP(N36,EPS新车销量!$F$1:$AJ$29,25,0)</f>
        <v>0</v>
      </c>
      <c r="AM36" s="59">
        <f>HLOOKUP(N36,EPS新车销量!$F$1:$AJ$29,26,0)</f>
        <v>50166</v>
      </c>
      <c r="AN36" s="59">
        <f>HLOOKUP(N36,EPS新车销量!$F$1:$AJ$29,27,0)</f>
        <v>321</v>
      </c>
      <c r="AO36" s="59">
        <f>HLOOKUP(N36,EPS新车销量!$F$1:$AJ$29,28,0)</f>
        <v>240</v>
      </c>
      <c r="AP36" s="59">
        <f>HLOOKUP(N36,EPS新车销量!$F$1:$AJ$29,29,0)</f>
        <v>75</v>
      </c>
      <c r="BX36" s="46">
        <v>2033</v>
      </c>
      <c r="BY36" s="21">
        <f t="shared" si="83"/>
        <v>10.200000000000001</v>
      </c>
      <c r="BZ36" s="21">
        <f t="shared" si="84"/>
        <v>5.82</v>
      </c>
      <c r="CA36" s="21">
        <f t="shared" si="85"/>
        <v>4.3199999999999994</v>
      </c>
      <c r="CB36" s="55">
        <f t="shared" si="86"/>
        <v>3.5999999999999996</v>
      </c>
      <c r="CC36" s="21">
        <f t="shared" si="87"/>
        <v>3.88</v>
      </c>
      <c r="CD36" s="21">
        <f t="shared" si="88"/>
        <v>12.5</v>
      </c>
      <c r="CE36" s="21">
        <f t="shared" si="89"/>
        <v>0.8</v>
      </c>
      <c r="CF36" s="21">
        <f t="shared" si="90"/>
        <v>24.428571428571431</v>
      </c>
      <c r="CG36" s="21">
        <f t="shared" si="91"/>
        <v>19.5</v>
      </c>
      <c r="CH36" s="21">
        <f t="shared" si="16"/>
        <v>9.7343999999999991</v>
      </c>
      <c r="CI36" s="21">
        <f t="shared" si="92"/>
        <v>8.1120000000000001</v>
      </c>
      <c r="CJ36" s="21">
        <f t="shared" si="93"/>
        <v>6.984</v>
      </c>
      <c r="CK36" s="21">
        <f t="shared" si="94"/>
        <v>40</v>
      </c>
      <c r="CL36" s="21">
        <f t="shared" si="95"/>
        <v>2.5</v>
      </c>
      <c r="CM36" s="21">
        <f t="shared" si="96"/>
        <v>57</v>
      </c>
      <c r="CN36" s="21">
        <f t="shared" si="97"/>
        <v>34</v>
      </c>
      <c r="CO36" s="21">
        <f t="shared" si="5"/>
        <v>18.5076</v>
      </c>
      <c r="CP36" s="21">
        <f t="shared" si="98"/>
        <v>15.423000000000002</v>
      </c>
      <c r="CQ36" s="21">
        <f t="shared" si="99"/>
        <v>15.52</v>
      </c>
      <c r="CR36" s="21">
        <f t="shared" si="100"/>
        <v>60</v>
      </c>
      <c r="CS36" s="21">
        <f t="shared" si="101"/>
        <v>5.5</v>
      </c>
      <c r="CT36" s="21">
        <f t="shared" si="102"/>
        <v>105.85714285714283</v>
      </c>
      <c r="CU36" s="21">
        <f t="shared" si="103"/>
        <v>36.24</v>
      </c>
      <c r="CV36" s="21">
        <f t="shared" si="6"/>
        <v>29.608799999999995</v>
      </c>
      <c r="CW36" s="21">
        <f t="shared" si="104"/>
        <v>24.673999999999996</v>
      </c>
      <c r="CX36" s="21">
        <f t="shared" si="105"/>
        <v>19.26032</v>
      </c>
      <c r="CY36" s="21">
        <f t="shared" si="106"/>
        <v>58.5</v>
      </c>
      <c r="CZ36" s="21">
        <f t="shared" si="107"/>
        <v>10.200000000000001</v>
      </c>
    </row>
    <row r="37" spans="1:104" ht="15">
      <c r="A37" s="56"/>
      <c r="B37" s="57"/>
      <c r="C37" s="57"/>
      <c r="D37" s="57"/>
      <c r="E37" s="57"/>
      <c r="H37" s="56"/>
      <c r="I37" s="57"/>
      <c r="J37" s="57"/>
      <c r="K37" s="57"/>
      <c r="L37" s="57"/>
      <c r="N37" s="59">
        <v>2034</v>
      </c>
      <c r="O37" s="59">
        <f>HLOOKUP(N37,EPS新车销量!$F$1:$AJ$29,2,0)</f>
        <v>1839540</v>
      </c>
      <c r="P37" s="59">
        <f>HLOOKUP(N37,EPS新车销量!$F$1:$AJ$29,3,0)</f>
        <v>747</v>
      </c>
      <c r="Q37" s="59">
        <f>HLOOKUP(N37,EPS新车销量!$F$1:$AJ$29,4,0)</f>
        <v>1243740</v>
      </c>
      <c r="R37" s="59">
        <f>HLOOKUP(N37,EPS新车销量!$F$1:$AJ$29,5,0)</f>
        <v>8415</v>
      </c>
      <c r="S37" s="59">
        <f>HLOOKUP(N37,EPS新车销量!$F$1:$AJ$29,6,0)</f>
        <v>30393</v>
      </c>
      <c r="T37" s="59">
        <f>HLOOKUP(N37,EPS新车销量!$F$1:$AJ$29,7,0)</f>
        <v>513</v>
      </c>
      <c r="U37" s="59">
        <f>HLOOKUP(N37,EPS新车销量!$F$1:$AJ$29,8,0)</f>
        <v>78</v>
      </c>
      <c r="V37" s="59">
        <f>HLOOKUP(N37,EPS新车销量!$F$1:$AJ$29,9,0)</f>
        <v>99954</v>
      </c>
      <c r="W37" s="59">
        <f>HLOOKUP(N37,EPS新车销量!$F$1:$AJ$29,10,0)</f>
        <v>90</v>
      </c>
      <c r="X37" s="59">
        <f>HLOOKUP(N37,EPS新车销量!$F$1:$AJ$29,11,0)</f>
        <v>81645</v>
      </c>
      <c r="Y37" s="59">
        <f>HLOOKUP(N37,EPS新车销量!$F$1:$AJ$29,12,0)</f>
        <v>43011</v>
      </c>
      <c r="Z37" s="59">
        <f>HLOOKUP(N37,EPS新车销量!$F$1:$AJ$29,13,0)</f>
        <v>2427</v>
      </c>
      <c r="AA37" s="59">
        <f>HLOOKUP(N37,EPS新车销量!$F$1:$AJ$29,14,0)</f>
        <v>24</v>
      </c>
      <c r="AB37" s="59">
        <f>HLOOKUP(N37,EPS新车销量!$F$1:$AJ$29,15,0)</f>
        <v>12</v>
      </c>
      <c r="AC37" s="60">
        <f>HLOOKUP(N37,EPS新车销量!$F$1:$AJ$29,16,0)</f>
        <v>111</v>
      </c>
      <c r="AD37" s="60">
        <f>HLOOKUP(N37,EPS新车销量!$F$1:$AJ$29,17,0)</f>
        <v>0</v>
      </c>
      <c r="AE37" s="60">
        <f>HLOOKUP(N37,EPS新车销量!$F$1:$AJ$29,18,0)</f>
        <v>0</v>
      </c>
      <c r="AF37" s="60">
        <f>HLOOKUP(N37,EPS新车销量!$F$1:$AJ$29,19,0)</f>
        <v>0</v>
      </c>
      <c r="AG37" s="60">
        <f>HLOOKUP(N37,EPS新车销量!$F$1:$AJ$29,20,0)</f>
        <v>0</v>
      </c>
      <c r="AH37" s="60">
        <f>HLOOKUP(N37,EPS新车销量!$F$1:$AJ$29,21,0)</f>
        <v>0</v>
      </c>
      <c r="AI37" s="60">
        <f>HLOOKUP(N37,EPS新车销量!$F$1:$AJ$29,22,0)</f>
        <v>0</v>
      </c>
      <c r="AJ37" s="59">
        <f>HLOOKUP(N37,EPS新车销量!$F$1:$AJ$29,23,0)</f>
        <v>1620</v>
      </c>
      <c r="AK37" s="59">
        <f>HLOOKUP(N37,EPS新车销量!$F$1:$AJ$29,24,0)</f>
        <v>1014</v>
      </c>
      <c r="AL37" s="59">
        <f>HLOOKUP(N37,EPS新车销量!$F$1:$AJ$29,25,0)</f>
        <v>0</v>
      </c>
      <c r="AM37" s="59">
        <f>HLOOKUP(N37,EPS新车销量!$F$1:$AJ$29,26,0)</f>
        <v>50694</v>
      </c>
      <c r="AN37" s="59">
        <f>HLOOKUP(N37,EPS新车销量!$F$1:$AJ$29,27,0)</f>
        <v>378</v>
      </c>
      <c r="AO37" s="59">
        <f>HLOOKUP(N37,EPS新车销量!$F$1:$AJ$29,28,0)</f>
        <v>261</v>
      </c>
      <c r="AP37" s="59">
        <f>HLOOKUP(N37,EPS新车销量!$F$1:$AJ$29,29,0)</f>
        <v>96</v>
      </c>
      <c r="BX37" s="46">
        <v>2034</v>
      </c>
      <c r="BY37" s="21">
        <f t="shared" si="83"/>
        <v>10.100000000000001</v>
      </c>
      <c r="BZ37" s="21">
        <f t="shared" si="84"/>
        <v>5.82</v>
      </c>
      <c r="CA37" s="21">
        <f t="shared" si="85"/>
        <v>4.1599999999999993</v>
      </c>
      <c r="CB37" s="55">
        <f t="shared" si="86"/>
        <v>3.4666666666666663</v>
      </c>
      <c r="CC37" s="21">
        <f t="shared" si="87"/>
        <v>3.84</v>
      </c>
      <c r="CD37" s="21">
        <f t="shared" si="88"/>
        <v>12.5</v>
      </c>
      <c r="CE37" s="21">
        <f t="shared" si="89"/>
        <v>0.8</v>
      </c>
      <c r="CF37" s="21">
        <f t="shared" si="90"/>
        <v>24.000000000000004</v>
      </c>
      <c r="CG37" s="21">
        <f t="shared" si="91"/>
        <v>19.5</v>
      </c>
      <c r="CH37" s="21">
        <f t="shared" si="16"/>
        <v>9.6191999999999993</v>
      </c>
      <c r="CI37" s="21">
        <f t="shared" si="92"/>
        <v>8.016</v>
      </c>
      <c r="CJ37" s="21">
        <f t="shared" si="93"/>
        <v>6.9119999999999999</v>
      </c>
      <c r="CK37" s="21">
        <f t="shared" si="94"/>
        <v>40</v>
      </c>
      <c r="CL37" s="21">
        <f t="shared" si="95"/>
        <v>2.5</v>
      </c>
      <c r="CM37" s="21">
        <f t="shared" si="96"/>
        <v>56</v>
      </c>
      <c r="CN37" s="21">
        <f t="shared" si="97"/>
        <v>34</v>
      </c>
      <c r="CO37" s="21">
        <f t="shared" si="5"/>
        <v>18.274800000000003</v>
      </c>
      <c r="CP37" s="21">
        <f t="shared" si="98"/>
        <v>15.229000000000003</v>
      </c>
      <c r="CQ37" s="21">
        <f t="shared" si="99"/>
        <v>15.36</v>
      </c>
      <c r="CR37" s="21">
        <f t="shared" si="100"/>
        <v>60</v>
      </c>
      <c r="CS37" s="21">
        <f t="shared" si="101"/>
        <v>5.5</v>
      </c>
      <c r="CT37" s="21">
        <f t="shared" si="102"/>
        <v>103.99999999999997</v>
      </c>
      <c r="CU37" s="21">
        <f t="shared" si="103"/>
        <v>36.24</v>
      </c>
      <c r="CV37" s="21">
        <f t="shared" si="6"/>
        <v>29.258399999999991</v>
      </c>
      <c r="CW37" s="21">
        <f t="shared" si="104"/>
        <v>24.381999999999994</v>
      </c>
      <c r="CX37" s="21">
        <f t="shared" si="105"/>
        <v>19.06176</v>
      </c>
      <c r="CY37" s="21">
        <f t="shared" si="106"/>
        <v>58.5</v>
      </c>
      <c r="CZ37" s="21">
        <f t="shared" si="107"/>
        <v>10.100000000000001</v>
      </c>
    </row>
    <row r="38" spans="1:104" ht="15">
      <c r="A38" s="56"/>
      <c r="B38" s="57"/>
      <c r="C38" s="57"/>
      <c r="D38" s="57"/>
      <c r="E38" s="57"/>
      <c r="H38" s="56"/>
      <c r="I38" s="57"/>
      <c r="J38" s="57"/>
      <c r="K38" s="57"/>
      <c r="L38" s="57"/>
      <c r="N38" s="59">
        <v>2035</v>
      </c>
      <c r="O38" s="59">
        <f>HLOOKUP(N38,EPS新车销量!$F$1:$AJ$29,2,0)</f>
        <v>1933070</v>
      </c>
      <c r="P38" s="59">
        <f>HLOOKUP(N38,EPS新车销量!$F$1:$AJ$29,3,0)</f>
        <v>774</v>
      </c>
      <c r="Q38" s="59">
        <f>HLOOKUP(N38,EPS新车销量!$F$1:$AJ$29,4,0)</f>
        <v>1168340</v>
      </c>
      <c r="R38" s="59">
        <f>HLOOKUP(N38,EPS新车销量!$F$1:$AJ$29,5,0)</f>
        <v>8394</v>
      </c>
      <c r="S38" s="59">
        <f>HLOOKUP(N38,EPS新车销量!$F$1:$AJ$29,6,0)</f>
        <v>33423</v>
      </c>
      <c r="T38" s="59">
        <f>HLOOKUP(N38,EPS新车销量!$F$1:$AJ$29,7,0)</f>
        <v>504</v>
      </c>
      <c r="U38" s="59">
        <f>HLOOKUP(N38,EPS新车销量!$F$1:$AJ$29,8,0)</f>
        <v>87</v>
      </c>
      <c r="V38" s="59">
        <f>HLOOKUP(N38,EPS新车销量!$F$1:$AJ$29,9,0)</f>
        <v>110547</v>
      </c>
      <c r="W38" s="59">
        <f>HLOOKUP(N38,EPS新车销量!$F$1:$AJ$29,10,0)</f>
        <v>87</v>
      </c>
      <c r="X38" s="59">
        <f>HLOOKUP(N38,EPS新车销量!$F$1:$AJ$29,11,0)</f>
        <v>75780</v>
      </c>
      <c r="Y38" s="59">
        <f>HLOOKUP(N38,EPS新车销量!$F$1:$AJ$29,12,0)</f>
        <v>41106</v>
      </c>
      <c r="Z38" s="59">
        <f>HLOOKUP(N38,EPS新车销量!$F$1:$AJ$29,13,0)</f>
        <v>2742</v>
      </c>
      <c r="AA38" s="59">
        <f>HLOOKUP(N38,EPS新车销量!$F$1:$AJ$29,14,0)</f>
        <v>21</v>
      </c>
      <c r="AB38" s="59">
        <f>HLOOKUP(N38,EPS新车销量!$F$1:$AJ$29,15,0)</f>
        <v>15</v>
      </c>
      <c r="AC38" s="60">
        <f>HLOOKUP(N38,EPS新车销量!$F$1:$AJ$29,16,0)</f>
        <v>111</v>
      </c>
      <c r="AD38" s="60">
        <f>HLOOKUP(N38,EPS新车销量!$F$1:$AJ$29,17,0)</f>
        <v>0</v>
      </c>
      <c r="AE38" s="60">
        <f>HLOOKUP(N38,EPS新车销量!$F$1:$AJ$29,18,0)</f>
        <v>0</v>
      </c>
      <c r="AF38" s="60">
        <f>HLOOKUP(N38,EPS新车销量!$F$1:$AJ$29,19,0)</f>
        <v>0</v>
      </c>
      <c r="AG38" s="60">
        <f>HLOOKUP(N38,EPS新车销量!$F$1:$AJ$29,20,0)</f>
        <v>0</v>
      </c>
      <c r="AH38" s="60">
        <f>HLOOKUP(N38,EPS新车销量!$F$1:$AJ$29,21,0)</f>
        <v>0</v>
      </c>
      <c r="AI38" s="60">
        <f>HLOOKUP(N38,EPS新车销量!$F$1:$AJ$29,22,0)</f>
        <v>0</v>
      </c>
      <c r="AJ38" s="59">
        <f>HLOOKUP(N38,EPS新车销量!$F$1:$AJ$29,23,0)</f>
        <v>1644</v>
      </c>
      <c r="AK38" s="59">
        <f>HLOOKUP(N38,EPS新车销量!$F$1:$AJ$29,24,0)</f>
        <v>1179</v>
      </c>
      <c r="AL38" s="59">
        <f>HLOOKUP(N38,EPS新车销量!$F$1:$AJ$29,25,0)</f>
        <v>0</v>
      </c>
      <c r="AM38" s="59">
        <f>HLOOKUP(N38,EPS新车销量!$F$1:$AJ$29,26,0)</f>
        <v>51150</v>
      </c>
      <c r="AN38" s="59">
        <f>HLOOKUP(N38,EPS新车销量!$F$1:$AJ$29,27,0)</f>
        <v>438</v>
      </c>
      <c r="AO38" s="59">
        <f>HLOOKUP(N38,EPS新车销量!$F$1:$AJ$29,28,0)</f>
        <v>279</v>
      </c>
      <c r="AP38" s="59">
        <f>HLOOKUP(N38,EPS新车销量!$F$1:$AJ$29,29,0)</f>
        <v>120</v>
      </c>
      <c r="BX38" s="48">
        <v>2035</v>
      </c>
      <c r="BY38" s="44">
        <f>AT6</f>
        <v>10</v>
      </c>
      <c r="BZ38" s="44">
        <f t="shared" ref="BZ38:CZ38" si="108">AU6</f>
        <v>5.82</v>
      </c>
      <c r="CA38" s="44">
        <f t="shared" si="108"/>
        <v>4</v>
      </c>
      <c r="CB38" s="44">
        <f t="shared" si="108"/>
        <v>3.3333333333333335</v>
      </c>
      <c r="CC38" s="44">
        <f t="shared" si="108"/>
        <v>3.8</v>
      </c>
      <c r="CD38" s="44">
        <f t="shared" si="108"/>
        <v>12.5</v>
      </c>
      <c r="CE38" s="44">
        <f t="shared" si="108"/>
        <v>0.8</v>
      </c>
      <c r="CF38" s="44">
        <f t="shared" si="108"/>
        <v>23.571428571428569</v>
      </c>
      <c r="CG38" s="44">
        <f t="shared" si="108"/>
        <v>19.5</v>
      </c>
      <c r="CH38" s="44">
        <f>BC6</f>
        <v>9.5039999999999978</v>
      </c>
      <c r="CI38" s="44">
        <f t="shared" si="108"/>
        <v>7.919999999999999</v>
      </c>
      <c r="CJ38" s="44">
        <f t="shared" si="108"/>
        <v>6.84</v>
      </c>
      <c r="CK38" s="44">
        <f t="shared" si="108"/>
        <v>40</v>
      </c>
      <c r="CL38" s="44">
        <f t="shared" si="108"/>
        <v>2.5</v>
      </c>
      <c r="CM38" s="44">
        <f t="shared" si="108"/>
        <v>55</v>
      </c>
      <c r="CN38" s="44">
        <f t="shared" si="108"/>
        <v>34</v>
      </c>
      <c r="CO38" s="44">
        <f t="shared" si="108"/>
        <v>18.041999999999998</v>
      </c>
      <c r="CP38" s="44">
        <f t="shared" si="108"/>
        <v>15.035</v>
      </c>
      <c r="CQ38" s="44">
        <f t="shared" si="108"/>
        <v>15.2</v>
      </c>
      <c r="CR38" s="44">
        <f t="shared" si="108"/>
        <v>60</v>
      </c>
      <c r="CS38" s="44">
        <f t="shared" si="108"/>
        <v>5.5</v>
      </c>
      <c r="CT38" s="44">
        <f t="shared" si="108"/>
        <v>102.14285714285714</v>
      </c>
      <c r="CU38" s="44">
        <f t="shared" si="108"/>
        <v>36.24</v>
      </c>
      <c r="CV38" s="44">
        <f t="shared" si="108"/>
        <v>28.907999999999998</v>
      </c>
      <c r="CW38" s="44">
        <f t="shared" si="108"/>
        <v>24.09</v>
      </c>
      <c r="CX38" s="44">
        <f t="shared" si="108"/>
        <v>18.863199999999999</v>
      </c>
      <c r="CY38" s="44">
        <f t="shared" si="108"/>
        <v>58.5</v>
      </c>
      <c r="CZ38" s="44">
        <f t="shared" si="108"/>
        <v>10</v>
      </c>
    </row>
    <row r="39" spans="1:104" ht="15">
      <c r="A39" s="56"/>
      <c r="B39" s="57"/>
      <c r="C39" s="57"/>
      <c r="D39" s="57"/>
      <c r="E39" s="57"/>
      <c r="H39" s="56"/>
      <c r="I39" s="57"/>
      <c r="J39" s="57"/>
      <c r="K39" s="57"/>
      <c r="L39" s="57"/>
      <c r="N39" s="59">
        <v>2036</v>
      </c>
      <c r="O39" s="59">
        <f>HLOOKUP(N39,EPS新车销量!$F$1:$AJ$29,2,0)</f>
        <v>1989820</v>
      </c>
      <c r="P39" s="59">
        <f>HLOOKUP(N39,EPS新车销量!$F$1:$AJ$29,3,0)</f>
        <v>801</v>
      </c>
      <c r="Q39" s="59">
        <f>HLOOKUP(N39,EPS新车销量!$F$1:$AJ$29,4,0)</f>
        <v>1123210</v>
      </c>
      <c r="R39" s="59">
        <f>HLOOKUP(N39,EPS新车销量!$F$1:$AJ$29,5,0)</f>
        <v>8508</v>
      </c>
      <c r="S39" s="59">
        <f>HLOOKUP(N39,EPS新车销量!$F$1:$AJ$29,6,0)</f>
        <v>36405</v>
      </c>
      <c r="T39" s="59">
        <f>HLOOKUP(N39,EPS新车销量!$F$1:$AJ$29,7,0)</f>
        <v>495</v>
      </c>
      <c r="U39" s="59">
        <f>HLOOKUP(N39,EPS新车销量!$F$1:$AJ$29,8,0)</f>
        <v>99</v>
      </c>
      <c r="V39" s="59">
        <f>HLOOKUP(N39,EPS新车销量!$F$1:$AJ$29,9,0)</f>
        <v>111939</v>
      </c>
      <c r="W39" s="59">
        <f>HLOOKUP(N39,EPS新车销量!$F$1:$AJ$29,10,0)</f>
        <v>87</v>
      </c>
      <c r="X39" s="59">
        <f>HLOOKUP(N39,EPS新车销量!$F$1:$AJ$29,11,0)</f>
        <v>76569</v>
      </c>
      <c r="Y39" s="59">
        <f>HLOOKUP(N39,EPS新车销量!$F$1:$AJ$29,12,0)</f>
        <v>41403</v>
      </c>
      <c r="Z39" s="59">
        <f>HLOOKUP(N39,EPS新车销量!$F$1:$AJ$29,13,0)</f>
        <v>3159</v>
      </c>
      <c r="AA39" s="59">
        <f>HLOOKUP(N39,EPS新车销量!$F$1:$AJ$29,14,0)</f>
        <v>21</v>
      </c>
      <c r="AB39" s="59">
        <f>HLOOKUP(N39,EPS新车销量!$F$1:$AJ$29,15,0)</f>
        <v>18</v>
      </c>
      <c r="AC39" s="60">
        <f>HLOOKUP(N39,EPS新车销量!$F$1:$AJ$29,16,0)</f>
        <v>111</v>
      </c>
      <c r="AD39" s="60">
        <f>HLOOKUP(N39,EPS新车销量!$F$1:$AJ$29,17,0)</f>
        <v>0</v>
      </c>
      <c r="AE39" s="60">
        <f>HLOOKUP(N39,EPS新车销量!$F$1:$AJ$29,18,0)</f>
        <v>0</v>
      </c>
      <c r="AF39" s="60">
        <f>HLOOKUP(N39,EPS新车销量!$F$1:$AJ$29,19,0)</f>
        <v>0</v>
      </c>
      <c r="AG39" s="60">
        <f>HLOOKUP(N39,EPS新车销量!$F$1:$AJ$29,20,0)</f>
        <v>0</v>
      </c>
      <c r="AH39" s="60">
        <f>HLOOKUP(N39,EPS新车销量!$F$1:$AJ$29,21,0)</f>
        <v>0</v>
      </c>
      <c r="AI39" s="60">
        <f>HLOOKUP(N39,EPS新车销量!$F$1:$AJ$29,22,0)</f>
        <v>0</v>
      </c>
      <c r="AJ39" s="59">
        <f>HLOOKUP(N39,EPS新车销量!$F$1:$AJ$29,23,0)</f>
        <v>1665</v>
      </c>
      <c r="AK39" s="59">
        <f>HLOOKUP(N39,EPS新车销量!$F$1:$AJ$29,24,0)</f>
        <v>1317</v>
      </c>
      <c r="AL39" s="59">
        <f>HLOOKUP(N39,EPS新车销量!$F$1:$AJ$29,25,0)</f>
        <v>0</v>
      </c>
      <c r="AM39" s="59">
        <f>HLOOKUP(N39,EPS新车销量!$F$1:$AJ$29,26,0)</f>
        <v>51600</v>
      </c>
      <c r="AN39" s="59">
        <f>HLOOKUP(N39,EPS新车销量!$F$1:$AJ$29,27,0)</f>
        <v>486</v>
      </c>
      <c r="AO39" s="59">
        <f>HLOOKUP(N39,EPS新车销量!$F$1:$AJ$29,28,0)</f>
        <v>291</v>
      </c>
      <c r="AP39" s="59">
        <f>HLOOKUP(N39,EPS新车销量!$F$1:$AJ$29,29,0)</f>
        <v>141</v>
      </c>
      <c r="BX39" s="46">
        <v>2036</v>
      </c>
      <c r="BY39" s="21">
        <f>BY38-(BY$38-BY$43)/5</f>
        <v>10</v>
      </c>
      <c r="BZ39" s="21">
        <f t="shared" ref="BZ39:CA39" si="109">BZ38-(BZ$38-BZ$43)/5</f>
        <v>5.82</v>
      </c>
      <c r="CA39" s="21">
        <f t="shared" si="109"/>
        <v>4</v>
      </c>
      <c r="CB39" s="55">
        <f>CA39/1.2</f>
        <v>3.3333333333333335</v>
      </c>
      <c r="CC39" s="21">
        <f>CC38-(CC$38-CC$43)/5</f>
        <v>3.8</v>
      </c>
      <c r="CD39" s="21">
        <f t="shared" ref="CD39:CG39" si="110">CD38-(CD$38-CD$43)/5</f>
        <v>12.5</v>
      </c>
      <c r="CE39" s="21">
        <f t="shared" si="110"/>
        <v>0.8</v>
      </c>
      <c r="CF39" s="21">
        <f t="shared" si="110"/>
        <v>23.571142857142856</v>
      </c>
      <c r="CG39" s="21">
        <f t="shared" si="110"/>
        <v>19.5</v>
      </c>
      <c r="CH39" s="21">
        <f t="shared" si="16"/>
        <v>9.5039999999999978</v>
      </c>
      <c r="CI39" s="21">
        <f>CI38-(CI$38-CI$43)/5</f>
        <v>7.919999999999999</v>
      </c>
      <c r="CJ39" s="21">
        <f t="shared" ref="CJ39:CN39" si="111">CJ38-(CJ$38-CJ$43)/5</f>
        <v>6.84</v>
      </c>
      <c r="CK39" s="21">
        <f t="shared" si="111"/>
        <v>40</v>
      </c>
      <c r="CL39" s="21">
        <f t="shared" si="111"/>
        <v>2.5</v>
      </c>
      <c r="CM39" s="21">
        <f t="shared" si="111"/>
        <v>55</v>
      </c>
      <c r="CN39" s="21">
        <f t="shared" si="111"/>
        <v>34</v>
      </c>
      <c r="CO39" s="21">
        <f t="shared" si="5"/>
        <v>18.043199999999999</v>
      </c>
      <c r="CP39" s="21">
        <f>CP38-(CP$38-CP$43)/5</f>
        <v>15.036</v>
      </c>
      <c r="CQ39" s="21">
        <f t="shared" ref="CQ39:CU39" si="112">CQ38-(CQ$38-CQ$43)/5</f>
        <v>15.2</v>
      </c>
      <c r="CR39" s="21">
        <f t="shared" si="112"/>
        <v>60</v>
      </c>
      <c r="CS39" s="21">
        <f t="shared" si="112"/>
        <v>5.5</v>
      </c>
      <c r="CT39" s="21">
        <f t="shared" si="112"/>
        <v>102.14228571428571</v>
      </c>
      <c r="CU39" s="21">
        <f t="shared" si="112"/>
        <v>36.24</v>
      </c>
      <c r="CV39" s="21">
        <f t="shared" si="6"/>
        <v>28.907999999999998</v>
      </c>
      <c r="CW39" s="21">
        <f>CW38-(CW$38-CW$43)/5</f>
        <v>24.09</v>
      </c>
      <c r="CX39" s="21">
        <f t="shared" ref="CX39:CZ39" si="113">CX38-(CX$38-CX$43)/5</f>
        <v>18.862559999999998</v>
      </c>
      <c r="CY39" s="21">
        <f t="shared" si="113"/>
        <v>58.5</v>
      </c>
      <c r="CZ39" s="21">
        <f t="shared" si="113"/>
        <v>10</v>
      </c>
    </row>
    <row r="40" spans="1:104" ht="15">
      <c r="A40" s="56"/>
      <c r="B40" s="57"/>
      <c r="C40" s="57"/>
      <c r="D40" s="57"/>
      <c r="E40" s="57"/>
      <c r="H40" s="56"/>
      <c r="I40" s="57"/>
      <c r="J40" s="57"/>
      <c r="K40" s="57"/>
      <c r="L40" s="57"/>
      <c r="N40" s="59">
        <v>2037</v>
      </c>
      <c r="O40" s="59">
        <f>HLOOKUP(N40,EPS新车销量!$F$1:$AJ$29,2,0)</f>
        <v>2035260</v>
      </c>
      <c r="P40" s="59">
        <f>HLOOKUP(N40,EPS新车销量!$F$1:$AJ$29,3,0)</f>
        <v>831</v>
      </c>
      <c r="Q40" s="59">
        <f>HLOOKUP(N40,EPS新车销量!$F$1:$AJ$29,4,0)</f>
        <v>1083050</v>
      </c>
      <c r="R40" s="59">
        <f>HLOOKUP(N40,EPS新车销量!$F$1:$AJ$29,5,0)</f>
        <v>8658</v>
      </c>
      <c r="S40" s="59">
        <f>HLOOKUP(N40,EPS新车销量!$F$1:$AJ$29,6,0)</f>
        <v>39246</v>
      </c>
      <c r="T40" s="59">
        <f>HLOOKUP(N40,EPS新车销量!$F$1:$AJ$29,7,0)</f>
        <v>492</v>
      </c>
      <c r="U40" s="59">
        <f>HLOOKUP(N40,EPS新车销量!$F$1:$AJ$29,8,0)</f>
        <v>111</v>
      </c>
      <c r="V40" s="59">
        <f>HLOOKUP(N40,EPS新车销量!$F$1:$AJ$29,9,0)</f>
        <v>113217</v>
      </c>
      <c r="W40" s="59">
        <f>HLOOKUP(N40,EPS新车销量!$F$1:$AJ$29,10,0)</f>
        <v>90</v>
      </c>
      <c r="X40" s="59">
        <f>HLOOKUP(N40,EPS新车销量!$F$1:$AJ$29,11,0)</f>
        <v>76602</v>
      </c>
      <c r="Y40" s="59">
        <f>HLOOKUP(N40,EPS新车销量!$F$1:$AJ$29,12,0)</f>
        <v>42285</v>
      </c>
      <c r="Z40" s="59">
        <f>HLOOKUP(N40,EPS新车销量!$F$1:$AJ$29,13,0)</f>
        <v>3624</v>
      </c>
      <c r="AA40" s="59">
        <f>HLOOKUP(N40,EPS新车销量!$F$1:$AJ$29,14,0)</f>
        <v>24</v>
      </c>
      <c r="AB40" s="59">
        <f>HLOOKUP(N40,EPS新车销量!$F$1:$AJ$29,15,0)</f>
        <v>21</v>
      </c>
      <c r="AC40" s="60">
        <f>HLOOKUP(N40,EPS新车销量!$F$1:$AJ$29,16,0)</f>
        <v>111</v>
      </c>
      <c r="AD40" s="60">
        <f>HLOOKUP(N40,EPS新车销量!$F$1:$AJ$29,17,0)</f>
        <v>0</v>
      </c>
      <c r="AE40" s="60">
        <f>HLOOKUP(N40,EPS新车销量!$F$1:$AJ$29,18,0)</f>
        <v>0</v>
      </c>
      <c r="AF40" s="60">
        <f>HLOOKUP(N40,EPS新车销量!$F$1:$AJ$29,19,0)</f>
        <v>0</v>
      </c>
      <c r="AG40" s="60">
        <f>HLOOKUP(N40,EPS新车销量!$F$1:$AJ$29,20,0)</f>
        <v>0</v>
      </c>
      <c r="AH40" s="60">
        <f>HLOOKUP(N40,EPS新车销量!$F$1:$AJ$29,21,0)</f>
        <v>0</v>
      </c>
      <c r="AI40" s="60">
        <f>HLOOKUP(N40,EPS新车销量!$F$1:$AJ$29,22,0)</f>
        <v>0</v>
      </c>
      <c r="AJ40" s="59">
        <f>HLOOKUP(N40,EPS新车销量!$F$1:$AJ$29,23,0)</f>
        <v>1683</v>
      </c>
      <c r="AK40" s="59">
        <f>HLOOKUP(N40,EPS新车销量!$F$1:$AJ$29,24,0)</f>
        <v>1467</v>
      </c>
      <c r="AL40" s="59">
        <f>HLOOKUP(N40,EPS新车销量!$F$1:$AJ$29,25,0)</f>
        <v>0</v>
      </c>
      <c r="AM40" s="59">
        <f>HLOOKUP(N40,EPS新车销量!$F$1:$AJ$29,26,0)</f>
        <v>51981</v>
      </c>
      <c r="AN40" s="59">
        <f>HLOOKUP(N40,EPS新车销量!$F$1:$AJ$29,27,0)</f>
        <v>531</v>
      </c>
      <c r="AO40" s="59">
        <f>HLOOKUP(N40,EPS新车销量!$F$1:$AJ$29,28,0)</f>
        <v>306</v>
      </c>
      <c r="AP40" s="59">
        <f>HLOOKUP(N40,EPS新车销量!$F$1:$AJ$29,29,0)</f>
        <v>165</v>
      </c>
      <c r="BX40" s="46">
        <v>2037</v>
      </c>
      <c r="BY40" s="21">
        <f t="shared" ref="BY40:BY42" si="114">BY39-(BY$38-BY$43)/5</f>
        <v>10</v>
      </c>
      <c r="BZ40" s="21">
        <f t="shared" ref="BZ40:BZ42" si="115">BZ39-(BZ$38-BZ$43)/5</f>
        <v>5.82</v>
      </c>
      <c r="CA40" s="21">
        <f t="shared" ref="CA40:CA42" si="116">CA39-(CA$38-CA$43)/5</f>
        <v>4</v>
      </c>
      <c r="CB40" s="55">
        <f t="shared" ref="CB40:CB42" si="117">CA40/1.2</f>
        <v>3.3333333333333335</v>
      </c>
      <c r="CC40" s="21">
        <f t="shared" ref="CC40:CC42" si="118">CC39-(CC$38-CC$43)/5</f>
        <v>3.8</v>
      </c>
      <c r="CD40" s="21">
        <f t="shared" ref="CD40:CD42" si="119">CD39-(CD$38-CD$43)/5</f>
        <v>12.5</v>
      </c>
      <c r="CE40" s="21">
        <f t="shared" ref="CE40:CE42" si="120">CE39-(CE$38-CE$43)/5</f>
        <v>0.8</v>
      </c>
      <c r="CF40" s="21">
        <f t="shared" ref="CF40:CF42" si="121">CF39-(CF$38-CF$43)/5</f>
        <v>23.570857142857143</v>
      </c>
      <c r="CG40" s="21">
        <f t="shared" ref="CG40:CG42" si="122">CG39-(CG$38-CG$43)/5</f>
        <v>19.5</v>
      </c>
      <c r="CH40" s="21">
        <f t="shared" si="16"/>
        <v>9.5039999999999978</v>
      </c>
      <c r="CI40" s="21">
        <f t="shared" ref="CI40:CI42" si="123">CI39-(CI$38-CI$43)/5</f>
        <v>7.919999999999999</v>
      </c>
      <c r="CJ40" s="21">
        <f t="shared" ref="CJ40:CJ42" si="124">CJ39-(CJ$38-CJ$43)/5</f>
        <v>6.84</v>
      </c>
      <c r="CK40" s="21">
        <f t="shared" ref="CK40:CK42" si="125">CK39-(CK$38-CK$43)/5</f>
        <v>40</v>
      </c>
      <c r="CL40" s="21">
        <f t="shared" ref="CL40:CL42" si="126">CL39-(CL$38-CL$43)/5</f>
        <v>2.5</v>
      </c>
      <c r="CM40" s="21">
        <f t="shared" ref="CM40:CM42" si="127">CM39-(CM$38-CM$43)/5</f>
        <v>55</v>
      </c>
      <c r="CN40" s="21">
        <f t="shared" ref="CN40:CN42" si="128">CN39-(CN$38-CN$43)/5</f>
        <v>34</v>
      </c>
      <c r="CO40" s="21">
        <f t="shared" si="5"/>
        <v>18.0444</v>
      </c>
      <c r="CP40" s="21">
        <f t="shared" ref="CP40:CP42" si="129">CP39-(CP$38-CP$43)/5</f>
        <v>15.036999999999999</v>
      </c>
      <c r="CQ40" s="21">
        <f t="shared" ref="CQ40:CQ42" si="130">CQ39-(CQ$38-CQ$43)/5</f>
        <v>15.2</v>
      </c>
      <c r="CR40" s="21">
        <f t="shared" ref="CR40:CR42" si="131">CR39-(CR$38-CR$43)/5</f>
        <v>60</v>
      </c>
      <c r="CS40" s="21">
        <f t="shared" ref="CS40:CS42" si="132">CS39-(CS$38-CS$43)/5</f>
        <v>5.5</v>
      </c>
      <c r="CT40" s="21">
        <f t="shared" ref="CT40:CT42" si="133">CT39-(CT$38-CT$43)/5</f>
        <v>102.14171428571427</v>
      </c>
      <c r="CU40" s="21">
        <f t="shared" ref="CU40:CU42" si="134">CU39-(CU$38-CU$43)/5</f>
        <v>36.24</v>
      </c>
      <c r="CV40" s="21">
        <f t="shared" si="6"/>
        <v>28.907999999999998</v>
      </c>
      <c r="CW40" s="21">
        <f t="shared" ref="CW40:CW42" si="135">CW39-(CW$38-CW$43)/5</f>
        <v>24.09</v>
      </c>
      <c r="CX40" s="21">
        <f t="shared" ref="CX40:CX42" si="136">CX39-(CX$38-CX$43)/5</f>
        <v>18.861919999999998</v>
      </c>
      <c r="CY40" s="21">
        <f t="shared" ref="CY40:CY42" si="137">CY39-(CY$38-CY$43)/5</f>
        <v>58.5</v>
      </c>
      <c r="CZ40" s="21">
        <f t="shared" ref="CZ40:CZ42" si="138">CZ39-(CZ$38-CZ$43)/5</f>
        <v>10</v>
      </c>
    </row>
    <row r="41" spans="1:104" ht="15">
      <c r="A41" s="56"/>
      <c r="B41" s="57"/>
      <c r="C41" s="57"/>
      <c r="D41" s="57"/>
      <c r="E41" s="57"/>
      <c r="H41" s="56"/>
      <c r="I41" s="57"/>
      <c r="J41" s="57"/>
      <c r="K41" s="57"/>
      <c r="L41" s="57"/>
      <c r="N41" s="59">
        <v>2038</v>
      </c>
      <c r="O41" s="59">
        <f>HLOOKUP(N41,EPS新车销量!$F$1:$AJ$29,2,0)</f>
        <v>2070130</v>
      </c>
      <c r="P41" s="59">
        <f>HLOOKUP(N41,EPS新车销量!$F$1:$AJ$29,3,0)</f>
        <v>861</v>
      </c>
      <c r="Q41" s="59">
        <f>HLOOKUP(N41,EPS新车销量!$F$1:$AJ$29,4,0)</f>
        <v>1047280</v>
      </c>
      <c r="R41" s="59">
        <f>HLOOKUP(N41,EPS新车销量!$F$1:$AJ$29,5,0)</f>
        <v>8817</v>
      </c>
      <c r="S41" s="59">
        <f>HLOOKUP(N41,EPS新车销量!$F$1:$AJ$29,6,0)</f>
        <v>41820</v>
      </c>
      <c r="T41" s="59">
        <f>HLOOKUP(N41,EPS新车销量!$F$1:$AJ$29,7,0)</f>
        <v>492</v>
      </c>
      <c r="U41" s="59">
        <f>HLOOKUP(N41,EPS新车销量!$F$1:$AJ$29,8,0)</f>
        <v>120</v>
      </c>
      <c r="V41" s="59">
        <f>HLOOKUP(N41,EPS新车销量!$F$1:$AJ$29,9,0)</f>
        <v>114381</v>
      </c>
      <c r="W41" s="59">
        <f>HLOOKUP(N41,EPS新车销量!$F$1:$AJ$29,10,0)</f>
        <v>93</v>
      </c>
      <c r="X41" s="59">
        <f>HLOOKUP(N41,EPS新车销量!$F$1:$AJ$29,11,0)</f>
        <v>76743</v>
      </c>
      <c r="Y41" s="59">
        <f>HLOOKUP(N41,EPS新车销量!$F$1:$AJ$29,12,0)</f>
        <v>42909</v>
      </c>
      <c r="Z41" s="59">
        <f>HLOOKUP(N41,EPS新车销量!$F$1:$AJ$29,13,0)</f>
        <v>4113</v>
      </c>
      <c r="AA41" s="59">
        <f>HLOOKUP(N41,EPS新车销量!$F$1:$AJ$29,14,0)</f>
        <v>24</v>
      </c>
      <c r="AB41" s="59">
        <f>HLOOKUP(N41,EPS新车销量!$F$1:$AJ$29,15,0)</f>
        <v>24</v>
      </c>
      <c r="AC41" s="60">
        <f>HLOOKUP(N41,EPS新车销量!$F$1:$AJ$29,16,0)</f>
        <v>111</v>
      </c>
      <c r="AD41" s="60">
        <f>HLOOKUP(N41,EPS新车销量!$F$1:$AJ$29,17,0)</f>
        <v>0</v>
      </c>
      <c r="AE41" s="60">
        <f>HLOOKUP(N41,EPS新车销量!$F$1:$AJ$29,18,0)</f>
        <v>0</v>
      </c>
      <c r="AF41" s="60">
        <f>HLOOKUP(N41,EPS新车销量!$F$1:$AJ$29,19,0)</f>
        <v>0</v>
      </c>
      <c r="AG41" s="60">
        <f>HLOOKUP(N41,EPS新车销量!$F$1:$AJ$29,20,0)</f>
        <v>0</v>
      </c>
      <c r="AH41" s="60">
        <f>HLOOKUP(N41,EPS新车销量!$F$1:$AJ$29,21,0)</f>
        <v>0</v>
      </c>
      <c r="AI41" s="60">
        <f>HLOOKUP(N41,EPS新车销量!$F$1:$AJ$29,22,0)</f>
        <v>0</v>
      </c>
      <c r="AJ41" s="59">
        <f>HLOOKUP(N41,EPS新车销量!$F$1:$AJ$29,23,0)</f>
        <v>2268</v>
      </c>
      <c r="AK41" s="59">
        <f>HLOOKUP(N41,EPS新车销量!$F$1:$AJ$29,24,0)</f>
        <v>1623</v>
      </c>
      <c r="AL41" s="59">
        <f>HLOOKUP(N41,EPS新车销量!$F$1:$AJ$29,25,0)</f>
        <v>0</v>
      </c>
      <c r="AM41" s="59">
        <f>HLOOKUP(N41,EPS新车销量!$F$1:$AJ$29,26,0)</f>
        <v>51729</v>
      </c>
      <c r="AN41" s="59">
        <f>HLOOKUP(N41,EPS新车销量!$F$1:$AJ$29,27,0)</f>
        <v>576</v>
      </c>
      <c r="AO41" s="59">
        <f>HLOOKUP(N41,EPS新车销量!$F$1:$AJ$29,28,0)</f>
        <v>324</v>
      </c>
      <c r="AP41" s="59">
        <f>HLOOKUP(N41,EPS新车销量!$F$1:$AJ$29,29,0)</f>
        <v>192</v>
      </c>
      <c r="BX41" s="46">
        <v>2038</v>
      </c>
      <c r="BY41" s="21">
        <f t="shared" si="114"/>
        <v>10</v>
      </c>
      <c r="BZ41" s="21">
        <f t="shared" si="115"/>
        <v>5.82</v>
      </c>
      <c r="CA41" s="21">
        <f t="shared" si="116"/>
        <v>4</v>
      </c>
      <c r="CB41" s="55">
        <f t="shared" si="117"/>
        <v>3.3333333333333335</v>
      </c>
      <c r="CC41" s="21">
        <f t="shared" si="118"/>
        <v>3.8</v>
      </c>
      <c r="CD41" s="21">
        <f t="shared" si="119"/>
        <v>12.5</v>
      </c>
      <c r="CE41" s="21">
        <f t="shared" si="120"/>
        <v>0.8</v>
      </c>
      <c r="CF41" s="21">
        <f t="shared" si="121"/>
        <v>23.57057142857143</v>
      </c>
      <c r="CG41" s="21">
        <f t="shared" si="122"/>
        <v>19.5</v>
      </c>
      <c r="CH41" s="21">
        <f t="shared" si="16"/>
        <v>9.5039999999999978</v>
      </c>
      <c r="CI41" s="21">
        <f t="shared" si="123"/>
        <v>7.919999999999999</v>
      </c>
      <c r="CJ41" s="21">
        <f t="shared" si="124"/>
        <v>6.84</v>
      </c>
      <c r="CK41" s="21">
        <f t="shared" si="125"/>
        <v>40</v>
      </c>
      <c r="CL41" s="21">
        <f t="shared" si="126"/>
        <v>2.5</v>
      </c>
      <c r="CM41" s="21">
        <f t="shared" si="127"/>
        <v>55</v>
      </c>
      <c r="CN41" s="21">
        <f t="shared" si="128"/>
        <v>34</v>
      </c>
      <c r="CO41" s="21">
        <f t="shared" si="5"/>
        <v>18.045599999999997</v>
      </c>
      <c r="CP41" s="21">
        <f t="shared" si="129"/>
        <v>15.037999999999998</v>
      </c>
      <c r="CQ41" s="21">
        <f t="shared" si="130"/>
        <v>15.2</v>
      </c>
      <c r="CR41" s="21">
        <f t="shared" si="131"/>
        <v>60</v>
      </c>
      <c r="CS41" s="21">
        <f t="shared" si="132"/>
        <v>5.5</v>
      </c>
      <c r="CT41" s="21">
        <f t="shared" si="133"/>
        <v>102.14114285714284</v>
      </c>
      <c r="CU41" s="21">
        <f t="shared" si="134"/>
        <v>36.24</v>
      </c>
      <c r="CV41" s="21">
        <f t="shared" si="6"/>
        <v>28.907999999999998</v>
      </c>
      <c r="CW41" s="21">
        <f t="shared" si="135"/>
        <v>24.09</v>
      </c>
      <c r="CX41" s="21">
        <f t="shared" si="136"/>
        <v>18.861279999999997</v>
      </c>
      <c r="CY41" s="21">
        <f t="shared" si="137"/>
        <v>58.5</v>
      </c>
      <c r="CZ41" s="21">
        <f t="shared" si="138"/>
        <v>10</v>
      </c>
    </row>
    <row r="42" spans="1:104" ht="15">
      <c r="A42" s="56"/>
      <c r="B42" s="57"/>
      <c r="C42" s="57"/>
      <c r="D42" s="57"/>
      <c r="E42" s="57"/>
      <c r="H42" s="56"/>
      <c r="I42" s="57"/>
      <c r="J42" s="57"/>
      <c r="K42" s="57"/>
      <c r="L42" s="57"/>
      <c r="N42" s="59">
        <v>2039</v>
      </c>
      <c r="O42" s="59">
        <f>HLOOKUP(N42,EPS新车销量!$F$1:$AJ$29,2,0)</f>
        <v>2091950</v>
      </c>
      <c r="P42" s="59">
        <f>HLOOKUP(N42,EPS新车销量!$F$1:$AJ$29,3,0)</f>
        <v>885</v>
      </c>
      <c r="Q42" s="59">
        <f>HLOOKUP(N42,EPS新车销量!$F$1:$AJ$29,4,0)</f>
        <v>1018560</v>
      </c>
      <c r="R42" s="59">
        <f>HLOOKUP(N42,EPS新车销量!$F$1:$AJ$29,5,0)</f>
        <v>8994</v>
      </c>
      <c r="S42" s="59">
        <f>HLOOKUP(N42,EPS新车销量!$F$1:$AJ$29,6,0)</f>
        <v>43956</v>
      </c>
      <c r="T42" s="59">
        <f>HLOOKUP(N42,EPS新车销量!$F$1:$AJ$29,7,0)</f>
        <v>492</v>
      </c>
      <c r="U42" s="59">
        <f>HLOOKUP(N42,EPS新车销量!$F$1:$AJ$29,8,0)</f>
        <v>132</v>
      </c>
      <c r="V42" s="59">
        <f>HLOOKUP(N42,EPS新车销量!$F$1:$AJ$29,9,0)</f>
        <v>118245</v>
      </c>
      <c r="W42" s="59">
        <f>HLOOKUP(N42,EPS新车销量!$F$1:$AJ$29,10,0)</f>
        <v>93</v>
      </c>
      <c r="X42" s="59">
        <f>HLOOKUP(N42,EPS新车销量!$F$1:$AJ$29,11,0)</f>
        <v>75300</v>
      </c>
      <c r="Y42" s="59">
        <f>HLOOKUP(N42,EPS新车销量!$F$1:$AJ$29,12,0)</f>
        <v>42369</v>
      </c>
      <c r="Z42" s="59">
        <f>HLOOKUP(N42,EPS新车销量!$F$1:$AJ$29,13,0)</f>
        <v>4416</v>
      </c>
      <c r="AA42" s="59">
        <f>HLOOKUP(N42,EPS新车销量!$F$1:$AJ$29,14,0)</f>
        <v>24</v>
      </c>
      <c r="AB42" s="59">
        <f>HLOOKUP(N42,EPS新车销量!$F$1:$AJ$29,15,0)</f>
        <v>27</v>
      </c>
      <c r="AC42" s="60">
        <f>HLOOKUP(N42,EPS新车销量!$F$1:$AJ$29,16,0)</f>
        <v>111</v>
      </c>
      <c r="AD42" s="60">
        <f>HLOOKUP(N42,EPS新车销量!$F$1:$AJ$29,17,0)</f>
        <v>0</v>
      </c>
      <c r="AE42" s="60">
        <f>HLOOKUP(N42,EPS新车销量!$F$1:$AJ$29,18,0)</f>
        <v>0</v>
      </c>
      <c r="AF42" s="60">
        <f>HLOOKUP(N42,EPS新车销量!$F$1:$AJ$29,19,0)</f>
        <v>0</v>
      </c>
      <c r="AG42" s="60">
        <f>HLOOKUP(N42,EPS新车销量!$F$1:$AJ$29,20,0)</f>
        <v>0</v>
      </c>
      <c r="AH42" s="60">
        <f>HLOOKUP(N42,EPS新车销量!$F$1:$AJ$29,21,0)</f>
        <v>0</v>
      </c>
      <c r="AI42" s="60">
        <f>HLOOKUP(N42,EPS新车销量!$F$1:$AJ$29,22,0)</f>
        <v>0</v>
      </c>
      <c r="AJ42" s="59">
        <f>HLOOKUP(N42,EPS新车销量!$F$1:$AJ$29,23,0)</f>
        <v>2289</v>
      </c>
      <c r="AK42" s="59">
        <f>HLOOKUP(N42,EPS新车销量!$F$1:$AJ$29,24,0)</f>
        <v>1782</v>
      </c>
      <c r="AL42" s="59">
        <f>HLOOKUP(N42,EPS新车销量!$F$1:$AJ$29,25,0)</f>
        <v>0</v>
      </c>
      <c r="AM42" s="59">
        <f>HLOOKUP(N42,EPS新车销量!$F$1:$AJ$29,26,0)</f>
        <v>51987</v>
      </c>
      <c r="AN42" s="59">
        <f>HLOOKUP(N42,EPS新车销量!$F$1:$AJ$29,27,0)</f>
        <v>612</v>
      </c>
      <c r="AO42" s="59">
        <f>HLOOKUP(N42,EPS新车销量!$F$1:$AJ$29,28,0)</f>
        <v>342</v>
      </c>
      <c r="AP42" s="59">
        <f>HLOOKUP(N42,EPS新车销量!$F$1:$AJ$29,29,0)</f>
        <v>222</v>
      </c>
      <c r="BX42" s="46">
        <v>2039</v>
      </c>
      <c r="BY42" s="21">
        <f t="shared" si="114"/>
        <v>10</v>
      </c>
      <c r="BZ42" s="21">
        <f t="shared" si="115"/>
        <v>5.82</v>
      </c>
      <c r="CA42" s="21">
        <f t="shared" si="116"/>
        <v>4</v>
      </c>
      <c r="CB42" s="55">
        <f t="shared" si="117"/>
        <v>3.3333333333333335</v>
      </c>
      <c r="CC42" s="21">
        <f t="shared" si="118"/>
        <v>3.8</v>
      </c>
      <c r="CD42" s="21">
        <f t="shared" si="119"/>
        <v>12.5</v>
      </c>
      <c r="CE42" s="21">
        <f t="shared" si="120"/>
        <v>0.8</v>
      </c>
      <c r="CF42" s="21">
        <f t="shared" si="121"/>
        <v>23.570285714285717</v>
      </c>
      <c r="CG42" s="21">
        <f t="shared" si="122"/>
        <v>19.5</v>
      </c>
      <c r="CH42" s="21">
        <f t="shared" si="16"/>
        <v>9.5039999999999978</v>
      </c>
      <c r="CI42" s="21">
        <f t="shared" si="123"/>
        <v>7.919999999999999</v>
      </c>
      <c r="CJ42" s="21">
        <f t="shared" si="124"/>
        <v>6.84</v>
      </c>
      <c r="CK42" s="21">
        <f t="shared" si="125"/>
        <v>40</v>
      </c>
      <c r="CL42" s="21">
        <f t="shared" si="126"/>
        <v>2.5</v>
      </c>
      <c r="CM42" s="21">
        <f t="shared" si="127"/>
        <v>55</v>
      </c>
      <c r="CN42" s="21">
        <f t="shared" si="128"/>
        <v>34</v>
      </c>
      <c r="CO42" s="21">
        <f t="shared" si="5"/>
        <v>18.046799999999998</v>
      </c>
      <c r="CP42" s="21">
        <f t="shared" si="129"/>
        <v>15.038999999999998</v>
      </c>
      <c r="CQ42" s="21">
        <f t="shared" si="130"/>
        <v>15.2</v>
      </c>
      <c r="CR42" s="21">
        <f t="shared" si="131"/>
        <v>60</v>
      </c>
      <c r="CS42" s="21">
        <f t="shared" si="132"/>
        <v>5.5</v>
      </c>
      <c r="CT42" s="21">
        <f t="shared" si="133"/>
        <v>102.14057142857141</v>
      </c>
      <c r="CU42" s="21">
        <f t="shared" si="134"/>
        <v>36.24</v>
      </c>
      <c r="CV42" s="21">
        <f t="shared" si="6"/>
        <v>28.907999999999998</v>
      </c>
      <c r="CW42" s="21">
        <f t="shared" si="135"/>
        <v>24.09</v>
      </c>
      <c r="CX42" s="21">
        <f t="shared" si="136"/>
        <v>18.860639999999997</v>
      </c>
      <c r="CY42" s="21">
        <f t="shared" si="137"/>
        <v>58.5</v>
      </c>
      <c r="CZ42" s="21">
        <f t="shared" si="138"/>
        <v>10</v>
      </c>
    </row>
    <row r="43" spans="1:104">
      <c r="N43" s="59">
        <v>2040</v>
      </c>
      <c r="O43" s="59">
        <f>HLOOKUP(N43,EPS新车销量!$F$1:$AJ$29,2,0)</f>
        <v>2101400</v>
      </c>
      <c r="P43" s="59">
        <f>HLOOKUP(N43,EPS新车销量!$F$1:$AJ$29,3,0)</f>
        <v>903</v>
      </c>
      <c r="Q43" s="59">
        <f>HLOOKUP(N43,EPS新车销量!$F$1:$AJ$29,4,0)</f>
        <v>996162</v>
      </c>
      <c r="R43" s="59">
        <f>HLOOKUP(N43,EPS新车销量!$F$1:$AJ$29,5,0)</f>
        <v>9228</v>
      </c>
      <c r="S43" s="59">
        <f>HLOOKUP(N43,EPS新车销量!$F$1:$AJ$29,6,0)</f>
        <v>45642</v>
      </c>
      <c r="T43" s="59">
        <f>HLOOKUP(N43,EPS新车销量!$F$1:$AJ$29,7,0)</f>
        <v>495</v>
      </c>
      <c r="U43" s="59">
        <f>HLOOKUP(N43,EPS新车销量!$F$1:$AJ$29,8,0)</f>
        <v>141</v>
      </c>
      <c r="V43" s="59">
        <f>HLOOKUP(N43,EPS新车销量!$F$1:$AJ$29,9,0)</f>
        <v>123579</v>
      </c>
      <c r="W43" s="59">
        <f>HLOOKUP(N43,EPS新车销量!$F$1:$AJ$29,10,0)</f>
        <v>90</v>
      </c>
      <c r="X43" s="59">
        <f>HLOOKUP(N43,EPS新车销量!$F$1:$AJ$29,11,0)</f>
        <v>72645</v>
      </c>
      <c r="Y43" s="59">
        <f>HLOOKUP(N43,EPS新车销量!$F$1:$AJ$29,12,0)</f>
        <v>41499</v>
      </c>
      <c r="Z43" s="59">
        <f>HLOOKUP(N43,EPS新车销量!$F$1:$AJ$29,13,0)</f>
        <v>4557</v>
      </c>
      <c r="AA43" s="59">
        <f>HLOOKUP(N43,EPS新车销量!$F$1:$AJ$29,14,0)</f>
        <v>24</v>
      </c>
      <c r="AB43" s="59">
        <f>HLOOKUP(N43,EPS新车销量!$F$1:$AJ$29,15,0)</f>
        <v>30</v>
      </c>
      <c r="AC43" s="60">
        <f>HLOOKUP(N43,EPS新车销量!$F$1:$AJ$29,16,0)</f>
        <v>111</v>
      </c>
      <c r="AD43" s="60">
        <f>HLOOKUP(N43,EPS新车销量!$F$1:$AJ$29,17,0)</f>
        <v>0</v>
      </c>
      <c r="AE43" s="60">
        <f>HLOOKUP(N43,EPS新车销量!$F$1:$AJ$29,18,0)</f>
        <v>0</v>
      </c>
      <c r="AF43" s="60">
        <f>HLOOKUP(N43,EPS新车销量!$F$1:$AJ$29,19,0)</f>
        <v>0</v>
      </c>
      <c r="AG43" s="60">
        <f>HLOOKUP(N43,EPS新车销量!$F$1:$AJ$29,20,0)</f>
        <v>0</v>
      </c>
      <c r="AH43" s="60">
        <f>HLOOKUP(N43,EPS新车销量!$F$1:$AJ$29,21,0)</f>
        <v>0</v>
      </c>
      <c r="AI43" s="60">
        <f>HLOOKUP(N43,EPS新车销量!$F$1:$AJ$29,22,0)</f>
        <v>0</v>
      </c>
      <c r="AJ43" s="59">
        <f>HLOOKUP(N43,EPS新车销量!$F$1:$AJ$29,23,0)</f>
        <v>2307</v>
      </c>
      <c r="AK43" s="59">
        <f>HLOOKUP(N43,EPS新车销量!$F$1:$AJ$29,24,0)</f>
        <v>1881</v>
      </c>
      <c r="AL43" s="59">
        <f>HLOOKUP(N43,EPS新车销量!$F$1:$AJ$29,25,0)</f>
        <v>0</v>
      </c>
      <c r="AM43" s="59">
        <f>HLOOKUP(N43,EPS新车销量!$F$1:$AJ$29,26,0)</f>
        <v>52278</v>
      </c>
      <c r="AN43" s="59">
        <f>HLOOKUP(N43,EPS新车销量!$F$1:$AJ$29,27,0)</f>
        <v>633</v>
      </c>
      <c r="AO43" s="59">
        <f>HLOOKUP(N43,EPS新车销量!$F$1:$AJ$29,28,0)</f>
        <v>354</v>
      </c>
      <c r="AP43" s="59">
        <f>HLOOKUP(N43,EPS新车销量!$F$1:$AJ$29,29,0)</f>
        <v>243</v>
      </c>
      <c r="BX43" s="48">
        <v>2040</v>
      </c>
      <c r="BY43" s="44">
        <f>AT7</f>
        <v>10</v>
      </c>
      <c r="BZ43" s="44">
        <f t="shared" ref="BZ43:CZ43" si="139">AU7</f>
        <v>5.82</v>
      </c>
      <c r="CA43" s="44">
        <f t="shared" si="139"/>
        <v>4</v>
      </c>
      <c r="CB43" s="44">
        <f t="shared" si="139"/>
        <v>3.3333333333333335</v>
      </c>
      <c r="CC43" s="44">
        <f t="shared" si="139"/>
        <v>3.8</v>
      </c>
      <c r="CD43" s="44">
        <f t="shared" si="139"/>
        <v>12.5</v>
      </c>
      <c r="CE43" s="44">
        <f t="shared" si="139"/>
        <v>0.8</v>
      </c>
      <c r="CF43" s="44">
        <f t="shared" si="139"/>
        <v>23.57</v>
      </c>
      <c r="CG43" s="44">
        <f t="shared" si="139"/>
        <v>19.5</v>
      </c>
      <c r="CH43" s="44">
        <f>BC7</f>
        <v>9.5039999999999996</v>
      </c>
      <c r="CI43" s="44">
        <f t="shared" si="139"/>
        <v>7.92</v>
      </c>
      <c r="CJ43" s="44">
        <f t="shared" si="139"/>
        <v>6.84</v>
      </c>
      <c r="CK43" s="44">
        <f t="shared" si="139"/>
        <v>40</v>
      </c>
      <c r="CL43" s="44">
        <f t="shared" si="139"/>
        <v>2.5</v>
      </c>
      <c r="CM43" s="44">
        <f t="shared" si="139"/>
        <v>55</v>
      </c>
      <c r="CN43" s="44">
        <f t="shared" si="139"/>
        <v>34</v>
      </c>
      <c r="CO43" s="44">
        <f t="shared" si="139"/>
        <v>18.047999999999998</v>
      </c>
      <c r="CP43" s="44">
        <f t="shared" si="139"/>
        <v>15.04</v>
      </c>
      <c r="CQ43" s="44">
        <f t="shared" si="139"/>
        <v>15.2</v>
      </c>
      <c r="CR43" s="44">
        <f t="shared" si="139"/>
        <v>60</v>
      </c>
      <c r="CS43" s="44">
        <f t="shared" si="139"/>
        <v>5.5</v>
      </c>
      <c r="CT43" s="44">
        <f t="shared" si="139"/>
        <v>102.14</v>
      </c>
      <c r="CU43" s="44">
        <f t="shared" si="139"/>
        <v>36.24</v>
      </c>
      <c r="CV43" s="44">
        <f t="shared" si="139"/>
        <v>28.907999999999998</v>
      </c>
      <c r="CW43" s="44">
        <f t="shared" si="139"/>
        <v>24.09</v>
      </c>
      <c r="CX43" s="44">
        <f t="shared" si="139"/>
        <v>18.86</v>
      </c>
      <c r="CY43" s="44">
        <f t="shared" si="139"/>
        <v>58.5</v>
      </c>
      <c r="CZ43" s="44">
        <f t="shared" si="139"/>
        <v>10</v>
      </c>
    </row>
    <row r="44" spans="1:104">
      <c r="N44" s="59">
        <v>2041</v>
      </c>
      <c r="O44" s="59">
        <f>HLOOKUP(N44,EPS新车销量!$F$1:$AJ$29,2,0)</f>
        <v>2105700</v>
      </c>
      <c r="P44" s="59">
        <f>HLOOKUP(N44,EPS新车销量!$F$1:$AJ$29,3,0)</f>
        <v>918</v>
      </c>
      <c r="Q44" s="59">
        <f>HLOOKUP(N44,EPS新车销量!$F$1:$AJ$29,4,0)</f>
        <v>973074</v>
      </c>
      <c r="R44" s="59">
        <f>HLOOKUP(N44,EPS新车销量!$F$1:$AJ$29,5,0)</f>
        <v>9381</v>
      </c>
      <c r="S44" s="59">
        <f>HLOOKUP(N44,EPS新车销量!$F$1:$AJ$29,6,0)</f>
        <v>46836</v>
      </c>
      <c r="T44" s="59">
        <f>HLOOKUP(N44,EPS新车销量!$F$1:$AJ$29,7,0)</f>
        <v>498</v>
      </c>
      <c r="U44" s="59">
        <f>HLOOKUP(N44,EPS新车销量!$F$1:$AJ$29,8,0)</f>
        <v>150</v>
      </c>
      <c r="V44" s="59">
        <f>HLOOKUP(N44,EPS新车销量!$F$1:$AJ$29,9,0)</f>
        <v>129120</v>
      </c>
      <c r="W44" s="59">
        <f>HLOOKUP(N44,EPS新车销量!$F$1:$AJ$29,10,0)</f>
        <v>90</v>
      </c>
      <c r="X44" s="59">
        <f>HLOOKUP(N44,EPS新车销量!$F$1:$AJ$29,11,0)</f>
        <v>70551</v>
      </c>
      <c r="Y44" s="59">
        <f>HLOOKUP(N44,EPS新车销量!$F$1:$AJ$29,12,0)</f>
        <v>39630</v>
      </c>
      <c r="Z44" s="59">
        <f>HLOOKUP(N44,EPS新车销量!$F$1:$AJ$29,13,0)</f>
        <v>4695</v>
      </c>
      <c r="AA44" s="59">
        <f>HLOOKUP(N44,EPS新车销量!$F$1:$AJ$29,14,0)</f>
        <v>21</v>
      </c>
      <c r="AB44" s="59">
        <f>HLOOKUP(N44,EPS新车销量!$F$1:$AJ$29,15,0)</f>
        <v>33</v>
      </c>
      <c r="AC44" s="60">
        <f>HLOOKUP(N44,EPS新车销量!$F$1:$AJ$29,16,0)</f>
        <v>111</v>
      </c>
      <c r="AD44" s="60">
        <f>HLOOKUP(N44,EPS新车销量!$F$1:$AJ$29,17,0)</f>
        <v>0</v>
      </c>
      <c r="AE44" s="60">
        <f>HLOOKUP(N44,EPS新车销量!$F$1:$AJ$29,18,0)</f>
        <v>0</v>
      </c>
      <c r="AF44" s="60">
        <f>HLOOKUP(N44,EPS新车销量!$F$1:$AJ$29,19,0)</f>
        <v>0</v>
      </c>
      <c r="AG44" s="60">
        <f>HLOOKUP(N44,EPS新车销量!$F$1:$AJ$29,20,0)</f>
        <v>0</v>
      </c>
      <c r="AH44" s="60">
        <f>HLOOKUP(N44,EPS新车销量!$F$1:$AJ$29,21,0)</f>
        <v>0</v>
      </c>
      <c r="AI44" s="60">
        <f>HLOOKUP(N44,EPS新车销量!$F$1:$AJ$29,22,0)</f>
        <v>0</v>
      </c>
      <c r="AJ44" s="59">
        <f>HLOOKUP(N44,EPS新车销量!$F$1:$AJ$29,23,0)</f>
        <v>2322</v>
      </c>
      <c r="AK44" s="59">
        <f>HLOOKUP(N44,EPS新车销量!$F$1:$AJ$29,24,0)</f>
        <v>2037</v>
      </c>
      <c r="AL44" s="59">
        <f>HLOOKUP(N44,EPS新车销量!$F$1:$AJ$29,25,0)</f>
        <v>0</v>
      </c>
      <c r="AM44" s="59">
        <f>HLOOKUP(N44,EPS新车销量!$F$1:$AJ$29,26,0)</f>
        <v>52431</v>
      </c>
      <c r="AN44" s="59">
        <f>HLOOKUP(N44,EPS新车销量!$F$1:$AJ$29,27,0)</f>
        <v>663</v>
      </c>
      <c r="AO44" s="59">
        <f>HLOOKUP(N44,EPS新车销量!$F$1:$AJ$29,28,0)</f>
        <v>381</v>
      </c>
      <c r="AP44" s="59">
        <f>HLOOKUP(N44,EPS新车销量!$F$1:$AJ$29,29,0)</f>
        <v>270</v>
      </c>
      <c r="BX44" s="46">
        <v>2041</v>
      </c>
      <c r="BY44" s="21">
        <f>BY43-(BY$43-BY$48)/5</f>
        <v>10</v>
      </c>
      <c r="BZ44" s="21">
        <f t="shared" ref="BZ44:CA44" si="140">BZ43-(BZ$43-BZ$48)/5</f>
        <v>5.82</v>
      </c>
      <c r="CA44" s="21">
        <f t="shared" si="140"/>
        <v>4</v>
      </c>
      <c r="CB44" s="55">
        <f>CA44/1.2</f>
        <v>3.3333333333333335</v>
      </c>
      <c r="CC44" s="21">
        <f>CC43-(CC$43-CC$48)/5</f>
        <v>3.8</v>
      </c>
      <c r="CD44" s="21">
        <f t="shared" ref="CD44:CF44" si="141">CD43-(CD$43-CD$48)/5</f>
        <v>12.5</v>
      </c>
      <c r="CE44" s="21">
        <f t="shared" si="141"/>
        <v>0.8</v>
      </c>
      <c r="CF44" s="21">
        <f t="shared" si="141"/>
        <v>23.57</v>
      </c>
      <c r="CG44" s="21">
        <f>CG43-(CG$43-CG$48)/5</f>
        <v>19.5</v>
      </c>
      <c r="CH44" s="21">
        <f t="shared" si="16"/>
        <v>9.5039999999999996</v>
      </c>
      <c r="CI44" s="21">
        <f>CI43-(CI$43-CI$48)/5</f>
        <v>7.92</v>
      </c>
      <c r="CJ44" s="21">
        <f t="shared" ref="CJ44:CN44" si="142">CJ43-(CJ$43-CJ$48)/5</f>
        <v>6.84</v>
      </c>
      <c r="CK44" s="21">
        <f t="shared" si="142"/>
        <v>40</v>
      </c>
      <c r="CL44" s="21">
        <f t="shared" si="142"/>
        <v>2.5</v>
      </c>
      <c r="CM44" s="21">
        <f t="shared" si="142"/>
        <v>55</v>
      </c>
      <c r="CN44" s="21">
        <f t="shared" si="142"/>
        <v>34</v>
      </c>
      <c r="CO44" s="21">
        <f t="shared" si="5"/>
        <v>18.047999999999998</v>
      </c>
      <c r="CP44" s="21">
        <f>CP43-(CP$43-CP$48)/5</f>
        <v>15.04</v>
      </c>
      <c r="CQ44" s="21">
        <f t="shared" ref="CQ44:CU44" si="143">CQ43-(CQ$43-CQ$48)/5</f>
        <v>15.2</v>
      </c>
      <c r="CR44" s="21">
        <f t="shared" si="143"/>
        <v>60</v>
      </c>
      <c r="CS44" s="21">
        <f t="shared" si="143"/>
        <v>5.5</v>
      </c>
      <c r="CT44" s="21">
        <f t="shared" si="143"/>
        <v>102.14</v>
      </c>
      <c r="CU44" s="21">
        <f t="shared" si="143"/>
        <v>36.24</v>
      </c>
      <c r="CV44" s="21">
        <f t="shared" si="6"/>
        <v>28.907999999999998</v>
      </c>
      <c r="CW44" s="21">
        <f>CW43-(CW$43-CW$48)/5</f>
        <v>24.09</v>
      </c>
      <c r="CX44" s="21">
        <f t="shared" ref="CX44:CZ44" si="144">CX43-(CX$43-CX$48)/5</f>
        <v>18.86</v>
      </c>
      <c r="CY44" s="21">
        <f t="shared" si="144"/>
        <v>58.5</v>
      </c>
      <c r="CZ44" s="21">
        <f t="shared" si="144"/>
        <v>10</v>
      </c>
    </row>
    <row r="45" spans="1:104">
      <c r="A45" s="52" t="s">
        <v>142</v>
      </c>
      <c r="N45" s="59">
        <v>2042</v>
      </c>
      <c r="O45" s="59">
        <f>HLOOKUP(N45,EPS新车销量!$F$1:$AJ$29,2,0)</f>
        <v>2103630</v>
      </c>
      <c r="P45" s="59">
        <f>HLOOKUP(N45,EPS新车销量!$F$1:$AJ$29,3,0)</f>
        <v>924</v>
      </c>
      <c r="Q45" s="59">
        <f>HLOOKUP(N45,EPS新车销量!$F$1:$AJ$29,4,0)</f>
        <v>950349</v>
      </c>
      <c r="R45" s="59">
        <f>HLOOKUP(N45,EPS新车销量!$F$1:$AJ$29,5,0)</f>
        <v>9576</v>
      </c>
      <c r="S45" s="59">
        <f>HLOOKUP(N45,EPS新车销量!$F$1:$AJ$29,6,0)</f>
        <v>47571</v>
      </c>
      <c r="T45" s="59">
        <f>HLOOKUP(N45,EPS新车销量!$F$1:$AJ$29,7,0)</f>
        <v>501</v>
      </c>
      <c r="U45" s="59">
        <f>HLOOKUP(N45,EPS新车销量!$F$1:$AJ$29,8,0)</f>
        <v>156</v>
      </c>
      <c r="V45" s="59">
        <f>HLOOKUP(N45,EPS新车销量!$F$1:$AJ$29,9,0)</f>
        <v>133962</v>
      </c>
      <c r="W45" s="59">
        <f>HLOOKUP(N45,EPS新车销量!$F$1:$AJ$29,10,0)</f>
        <v>90</v>
      </c>
      <c r="X45" s="59">
        <f>HLOOKUP(N45,EPS新车销量!$F$1:$AJ$29,11,0)</f>
        <v>67737</v>
      </c>
      <c r="Y45" s="59">
        <f>HLOOKUP(N45,EPS新车销量!$F$1:$AJ$29,12,0)</f>
        <v>38973</v>
      </c>
      <c r="Z45" s="59">
        <f>HLOOKUP(N45,EPS新车销量!$F$1:$AJ$29,13,0)</f>
        <v>4800</v>
      </c>
      <c r="AA45" s="59">
        <f>HLOOKUP(N45,EPS新车销量!$F$1:$AJ$29,14,0)</f>
        <v>21</v>
      </c>
      <c r="AB45" s="59">
        <f>HLOOKUP(N45,EPS新车销量!$F$1:$AJ$29,15,0)</f>
        <v>36</v>
      </c>
      <c r="AC45" s="60">
        <f>HLOOKUP(N45,EPS新车销量!$F$1:$AJ$29,16,0)</f>
        <v>111</v>
      </c>
      <c r="AD45" s="60">
        <f>HLOOKUP(N45,EPS新车销量!$F$1:$AJ$29,17,0)</f>
        <v>0</v>
      </c>
      <c r="AE45" s="60">
        <f>HLOOKUP(N45,EPS新车销量!$F$1:$AJ$29,18,0)</f>
        <v>0</v>
      </c>
      <c r="AF45" s="60">
        <f>HLOOKUP(N45,EPS新车销量!$F$1:$AJ$29,19,0)</f>
        <v>0</v>
      </c>
      <c r="AG45" s="60">
        <f>HLOOKUP(N45,EPS新车销量!$F$1:$AJ$29,20,0)</f>
        <v>0</v>
      </c>
      <c r="AH45" s="60">
        <f>HLOOKUP(N45,EPS新车销量!$F$1:$AJ$29,21,0)</f>
        <v>0</v>
      </c>
      <c r="AI45" s="60">
        <f>HLOOKUP(N45,EPS新车销量!$F$1:$AJ$29,22,0)</f>
        <v>0</v>
      </c>
      <c r="AJ45" s="59">
        <f>HLOOKUP(N45,EPS新车销量!$F$1:$AJ$29,23,0)</f>
        <v>2337</v>
      </c>
      <c r="AK45" s="59">
        <f>HLOOKUP(N45,EPS新车销量!$F$1:$AJ$29,24,0)</f>
        <v>2136</v>
      </c>
      <c r="AL45" s="59">
        <f>HLOOKUP(N45,EPS新车销量!$F$1:$AJ$29,25,0)</f>
        <v>0</v>
      </c>
      <c r="AM45" s="59">
        <f>HLOOKUP(N45,EPS新车销量!$F$1:$AJ$29,26,0)</f>
        <v>52614</v>
      </c>
      <c r="AN45" s="59">
        <f>HLOOKUP(N45,EPS新车销量!$F$1:$AJ$29,27,0)</f>
        <v>675</v>
      </c>
      <c r="AO45" s="59">
        <f>HLOOKUP(N45,EPS新车销量!$F$1:$AJ$29,28,0)</f>
        <v>399</v>
      </c>
      <c r="AP45" s="59">
        <f>HLOOKUP(N45,EPS新车销量!$F$1:$AJ$29,29,0)</f>
        <v>294</v>
      </c>
      <c r="BX45" s="46">
        <v>2042</v>
      </c>
      <c r="BY45" s="21">
        <f t="shared" ref="BY45:BY47" si="145">BY44-(BY$43-BY$48)/5</f>
        <v>10</v>
      </c>
      <c r="BZ45" s="21">
        <f t="shared" ref="BZ45:BZ47" si="146">BZ44-(BZ$43-BZ$48)/5</f>
        <v>5.82</v>
      </c>
      <c r="CA45" s="21">
        <f t="shared" ref="CA45:CA47" si="147">CA44-(CA$43-CA$48)/5</f>
        <v>4</v>
      </c>
      <c r="CB45" s="55">
        <f t="shared" ref="CB45:CB47" si="148">CA45/1.2</f>
        <v>3.3333333333333335</v>
      </c>
      <c r="CC45" s="21">
        <f t="shared" ref="CC45:CC47" si="149">CC44-(CC$43-CC$48)/5</f>
        <v>3.8</v>
      </c>
      <c r="CD45" s="21">
        <f t="shared" ref="CD45:CD47" si="150">CD44-(CD$43-CD$48)/5</f>
        <v>12.5</v>
      </c>
      <c r="CE45" s="21">
        <f t="shared" ref="CE45:CE47" si="151">CE44-(CE$43-CE$48)/5</f>
        <v>0.8</v>
      </c>
      <c r="CF45" s="21">
        <f t="shared" ref="CF45:CF47" si="152">CF44-(CF$43-CF$48)/5</f>
        <v>23.57</v>
      </c>
      <c r="CG45" s="21">
        <f t="shared" ref="CG45:CG47" si="153">CG44-(CG$43-CG$48)/5</f>
        <v>19.5</v>
      </c>
      <c r="CH45" s="21">
        <f t="shared" si="16"/>
        <v>9.5039999999999996</v>
      </c>
      <c r="CI45" s="21">
        <f t="shared" ref="CI45:CI47" si="154">CI44-(CI$43-CI$48)/5</f>
        <v>7.92</v>
      </c>
      <c r="CJ45" s="21">
        <f t="shared" ref="CJ45:CJ47" si="155">CJ44-(CJ$43-CJ$48)/5</f>
        <v>6.84</v>
      </c>
      <c r="CK45" s="21">
        <f t="shared" ref="CK45:CK47" si="156">CK44-(CK$43-CK$48)/5</f>
        <v>40</v>
      </c>
      <c r="CL45" s="21">
        <f t="shared" ref="CL45:CL47" si="157">CL44-(CL$43-CL$48)/5</f>
        <v>2.5</v>
      </c>
      <c r="CM45" s="21">
        <f t="shared" ref="CM45:CM47" si="158">CM44-(CM$43-CM$48)/5</f>
        <v>55</v>
      </c>
      <c r="CN45" s="21">
        <f t="shared" ref="CN45:CN47" si="159">CN44-(CN$43-CN$48)/5</f>
        <v>34</v>
      </c>
      <c r="CO45" s="21">
        <f t="shared" si="5"/>
        <v>18.047999999999998</v>
      </c>
      <c r="CP45" s="21">
        <f t="shared" ref="CP45:CP47" si="160">CP44-(CP$43-CP$48)/5</f>
        <v>15.04</v>
      </c>
      <c r="CQ45" s="21">
        <f t="shared" ref="CQ45:CQ47" si="161">CQ44-(CQ$43-CQ$48)/5</f>
        <v>15.2</v>
      </c>
      <c r="CR45" s="21">
        <f t="shared" ref="CR45:CR47" si="162">CR44-(CR$43-CR$48)/5</f>
        <v>60</v>
      </c>
      <c r="CS45" s="21">
        <f t="shared" ref="CS45:CS47" si="163">CS44-(CS$43-CS$48)/5</f>
        <v>5.5</v>
      </c>
      <c r="CT45" s="21">
        <f t="shared" ref="CT45:CT47" si="164">CT44-(CT$43-CT$48)/5</f>
        <v>102.14</v>
      </c>
      <c r="CU45" s="21">
        <f t="shared" ref="CU45:CU47" si="165">CU44-(CU$43-CU$48)/5</f>
        <v>36.24</v>
      </c>
      <c r="CV45" s="21">
        <f t="shared" si="6"/>
        <v>28.907999999999998</v>
      </c>
      <c r="CW45" s="21">
        <f t="shared" ref="CW45:CW47" si="166">CW44-(CW$43-CW$48)/5</f>
        <v>24.09</v>
      </c>
      <c r="CX45" s="21">
        <f t="shared" ref="CX45:CX47" si="167">CX44-(CX$43-CX$48)/5</f>
        <v>18.86</v>
      </c>
      <c r="CY45" s="21">
        <f t="shared" ref="CY45:CY47" si="168">CY44-(CY$43-CY$48)/5</f>
        <v>58.5</v>
      </c>
      <c r="CZ45" s="21">
        <f t="shared" ref="CZ45:CZ47" si="169">CZ44-(CZ$43-CZ$48)/5</f>
        <v>10</v>
      </c>
    </row>
    <row r="46" spans="1:104">
      <c r="A46" t="s">
        <v>82</v>
      </c>
      <c r="B46" t="s">
        <v>110</v>
      </c>
      <c r="D46" t="s">
        <v>89</v>
      </c>
      <c r="E46" t="s">
        <v>111</v>
      </c>
      <c r="N46" s="59">
        <v>2043</v>
      </c>
      <c r="O46" s="59">
        <f>HLOOKUP(N46,EPS新车销量!$F$1:$AJ$29,2,0)</f>
        <v>2091270</v>
      </c>
      <c r="P46" s="59">
        <f>HLOOKUP(N46,EPS新车销量!$F$1:$AJ$29,3,0)</f>
        <v>924</v>
      </c>
      <c r="Q46" s="59">
        <f>HLOOKUP(N46,EPS新车销量!$F$1:$AJ$29,4,0)</f>
        <v>931914</v>
      </c>
      <c r="R46" s="59">
        <f>HLOOKUP(N46,EPS新车销量!$F$1:$AJ$29,5,0)</f>
        <v>9756</v>
      </c>
      <c r="S46" s="59">
        <f>HLOOKUP(N46,EPS新车销量!$F$1:$AJ$29,6,0)</f>
        <v>47892</v>
      </c>
      <c r="T46" s="59">
        <f>HLOOKUP(N46,EPS新车销量!$F$1:$AJ$29,7,0)</f>
        <v>504</v>
      </c>
      <c r="U46" s="59">
        <f>HLOOKUP(N46,EPS新车销量!$F$1:$AJ$29,8,0)</f>
        <v>162</v>
      </c>
      <c r="V46" s="59">
        <f>HLOOKUP(N46,EPS新车销量!$F$1:$AJ$29,9,0)</f>
        <v>136965</v>
      </c>
      <c r="W46" s="59">
        <f>HLOOKUP(N46,EPS新车销量!$F$1:$AJ$29,10,0)</f>
        <v>87</v>
      </c>
      <c r="X46" s="59">
        <f>HLOOKUP(N46,EPS新车销量!$F$1:$AJ$29,11,0)</f>
        <v>66663</v>
      </c>
      <c r="Y46" s="59">
        <f>HLOOKUP(N46,EPS新车销量!$F$1:$AJ$29,12,0)</f>
        <v>38190</v>
      </c>
      <c r="Z46" s="59">
        <f>HLOOKUP(N46,EPS新车销量!$F$1:$AJ$29,13,0)</f>
        <v>4893</v>
      </c>
      <c r="AA46" s="59">
        <f>HLOOKUP(N46,EPS新车销量!$F$1:$AJ$29,14,0)</f>
        <v>21</v>
      </c>
      <c r="AB46" s="59">
        <f>HLOOKUP(N46,EPS新车销量!$F$1:$AJ$29,15,0)</f>
        <v>36</v>
      </c>
      <c r="AC46" s="60">
        <f>HLOOKUP(N46,EPS新车销量!$F$1:$AJ$29,16,0)</f>
        <v>108</v>
      </c>
      <c r="AD46" s="60">
        <f>HLOOKUP(N46,EPS新车销量!$F$1:$AJ$29,17,0)</f>
        <v>0</v>
      </c>
      <c r="AE46" s="60">
        <f>HLOOKUP(N46,EPS新车销量!$F$1:$AJ$29,18,0)</f>
        <v>0</v>
      </c>
      <c r="AF46" s="60">
        <f>HLOOKUP(N46,EPS新车销量!$F$1:$AJ$29,19,0)</f>
        <v>0</v>
      </c>
      <c r="AG46" s="60">
        <f>HLOOKUP(N46,EPS新车销量!$F$1:$AJ$29,20,0)</f>
        <v>0</v>
      </c>
      <c r="AH46" s="60">
        <f>HLOOKUP(N46,EPS新车销量!$F$1:$AJ$29,21,0)</f>
        <v>0</v>
      </c>
      <c r="AI46" s="60">
        <f>HLOOKUP(N46,EPS新车销量!$F$1:$AJ$29,22,0)</f>
        <v>0</v>
      </c>
      <c r="AJ46" s="59">
        <f>HLOOKUP(N46,EPS新车销量!$F$1:$AJ$29,23,0)</f>
        <v>2937</v>
      </c>
      <c r="AK46" s="59">
        <f>HLOOKUP(N46,EPS新车销量!$F$1:$AJ$29,24,0)</f>
        <v>2202</v>
      </c>
      <c r="AL46" s="59">
        <f>HLOOKUP(N46,EPS新车销量!$F$1:$AJ$29,25,0)</f>
        <v>0</v>
      </c>
      <c r="AM46" s="59">
        <f>HLOOKUP(N46,EPS新车销量!$F$1:$AJ$29,26,0)</f>
        <v>52215</v>
      </c>
      <c r="AN46" s="59">
        <f>HLOOKUP(N46,EPS新车销量!$F$1:$AJ$29,27,0)</f>
        <v>672</v>
      </c>
      <c r="AO46" s="59">
        <f>HLOOKUP(N46,EPS新车销量!$F$1:$AJ$29,28,0)</f>
        <v>414</v>
      </c>
      <c r="AP46" s="59">
        <f>HLOOKUP(N46,EPS新车销量!$F$1:$AJ$29,29,0)</f>
        <v>312</v>
      </c>
      <c r="BX46" s="46">
        <v>2043</v>
      </c>
      <c r="BY46" s="21">
        <f t="shared" si="145"/>
        <v>10</v>
      </c>
      <c r="BZ46" s="21">
        <f t="shared" si="146"/>
        <v>5.82</v>
      </c>
      <c r="CA46" s="21">
        <f t="shared" si="147"/>
        <v>4</v>
      </c>
      <c r="CB46" s="55">
        <f t="shared" si="148"/>
        <v>3.3333333333333335</v>
      </c>
      <c r="CC46" s="21">
        <f t="shared" si="149"/>
        <v>3.8</v>
      </c>
      <c r="CD46" s="21">
        <f t="shared" si="150"/>
        <v>12.5</v>
      </c>
      <c r="CE46" s="21">
        <f t="shared" si="151"/>
        <v>0.8</v>
      </c>
      <c r="CF46" s="21">
        <f t="shared" si="152"/>
        <v>23.57</v>
      </c>
      <c r="CG46" s="21">
        <f t="shared" si="153"/>
        <v>19.5</v>
      </c>
      <c r="CH46" s="21">
        <f t="shared" si="16"/>
        <v>9.5039999999999996</v>
      </c>
      <c r="CI46" s="21">
        <f t="shared" si="154"/>
        <v>7.92</v>
      </c>
      <c r="CJ46" s="21">
        <f t="shared" si="155"/>
        <v>6.84</v>
      </c>
      <c r="CK46" s="21">
        <f t="shared" si="156"/>
        <v>40</v>
      </c>
      <c r="CL46" s="21">
        <f t="shared" si="157"/>
        <v>2.5</v>
      </c>
      <c r="CM46" s="21">
        <f t="shared" si="158"/>
        <v>55</v>
      </c>
      <c r="CN46" s="21">
        <f t="shared" si="159"/>
        <v>34</v>
      </c>
      <c r="CO46" s="21">
        <f t="shared" si="5"/>
        <v>18.047999999999998</v>
      </c>
      <c r="CP46" s="21">
        <f t="shared" si="160"/>
        <v>15.04</v>
      </c>
      <c r="CQ46" s="21">
        <f t="shared" si="161"/>
        <v>15.2</v>
      </c>
      <c r="CR46" s="21">
        <f t="shared" si="162"/>
        <v>60</v>
      </c>
      <c r="CS46" s="21">
        <f t="shared" si="163"/>
        <v>5.5</v>
      </c>
      <c r="CT46" s="21">
        <f t="shared" si="164"/>
        <v>102.14</v>
      </c>
      <c r="CU46" s="21">
        <f t="shared" si="165"/>
        <v>36.24</v>
      </c>
      <c r="CV46" s="21">
        <f t="shared" si="6"/>
        <v>28.907999999999998</v>
      </c>
      <c r="CW46" s="21">
        <f t="shared" si="166"/>
        <v>24.09</v>
      </c>
      <c r="CX46" s="21">
        <f t="shared" si="167"/>
        <v>18.86</v>
      </c>
      <c r="CY46" s="21">
        <f t="shared" si="168"/>
        <v>58.5</v>
      </c>
      <c r="CZ46" s="21">
        <f t="shared" si="169"/>
        <v>10</v>
      </c>
    </row>
    <row r="47" spans="1:104">
      <c r="A47" t="s">
        <v>83</v>
      </c>
      <c r="B47" t="s">
        <v>123</v>
      </c>
      <c r="D47" t="s">
        <v>90</v>
      </c>
      <c r="E47" t="s">
        <v>112</v>
      </c>
      <c r="N47" s="59">
        <v>2044</v>
      </c>
      <c r="O47" s="59">
        <f>HLOOKUP(N47,EPS新车销量!$F$1:$AJ$29,2,0)</f>
        <v>2075500</v>
      </c>
      <c r="P47" s="59">
        <f>HLOOKUP(N47,EPS新车销量!$F$1:$AJ$29,3,0)</f>
        <v>921</v>
      </c>
      <c r="Q47" s="59">
        <f>HLOOKUP(N47,EPS新车销量!$F$1:$AJ$29,4,0)</f>
        <v>910842</v>
      </c>
      <c r="R47" s="59">
        <f>HLOOKUP(N47,EPS新车销量!$F$1:$AJ$29,5,0)</f>
        <v>9909</v>
      </c>
      <c r="S47" s="59">
        <f>HLOOKUP(N47,EPS新车销量!$F$1:$AJ$29,6,0)</f>
        <v>47874</v>
      </c>
      <c r="T47" s="59">
        <f>HLOOKUP(N47,EPS新车销量!$F$1:$AJ$29,7,0)</f>
        <v>507</v>
      </c>
      <c r="U47" s="59">
        <f>HLOOKUP(N47,EPS新车销量!$F$1:$AJ$29,8,0)</f>
        <v>168</v>
      </c>
      <c r="V47" s="59">
        <f>HLOOKUP(N47,EPS新车销量!$F$1:$AJ$29,9,0)</f>
        <v>139947</v>
      </c>
      <c r="W47" s="59">
        <f>HLOOKUP(N47,EPS新车销量!$F$1:$AJ$29,10,0)</f>
        <v>87</v>
      </c>
      <c r="X47" s="59">
        <f>HLOOKUP(N47,EPS新车销量!$F$1:$AJ$29,11,0)</f>
        <v>65313</v>
      </c>
      <c r="Y47" s="59">
        <f>HLOOKUP(N47,EPS新车销量!$F$1:$AJ$29,12,0)</f>
        <v>37506</v>
      </c>
      <c r="Z47" s="59">
        <f>HLOOKUP(N47,EPS新车销量!$F$1:$AJ$29,13,0)</f>
        <v>4947</v>
      </c>
      <c r="AA47" s="59">
        <f>HLOOKUP(N47,EPS新车销量!$F$1:$AJ$29,14,0)</f>
        <v>21</v>
      </c>
      <c r="AB47" s="59">
        <f>HLOOKUP(N47,EPS新车销量!$F$1:$AJ$29,15,0)</f>
        <v>39</v>
      </c>
      <c r="AC47" s="60">
        <f>HLOOKUP(N47,EPS新车销量!$F$1:$AJ$29,16,0)</f>
        <v>108</v>
      </c>
      <c r="AD47" s="60">
        <f>HLOOKUP(N47,EPS新车销量!$F$1:$AJ$29,17,0)</f>
        <v>0</v>
      </c>
      <c r="AE47" s="60">
        <f>HLOOKUP(N47,EPS新车销量!$F$1:$AJ$29,18,0)</f>
        <v>0</v>
      </c>
      <c r="AF47" s="60">
        <f>HLOOKUP(N47,EPS新车销量!$F$1:$AJ$29,19,0)</f>
        <v>0</v>
      </c>
      <c r="AG47" s="60">
        <f>HLOOKUP(N47,EPS新车销量!$F$1:$AJ$29,20,0)</f>
        <v>0</v>
      </c>
      <c r="AH47" s="60">
        <f>HLOOKUP(N47,EPS新车销量!$F$1:$AJ$29,21,0)</f>
        <v>0</v>
      </c>
      <c r="AI47" s="60">
        <f>HLOOKUP(N47,EPS新车销量!$F$1:$AJ$29,22,0)</f>
        <v>0</v>
      </c>
      <c r="AJ47" s="59">
        <f>HLOOKUP(N47,EPS新车销量!$F$1:$AJ$29,23,0)</f>
        <v>2949</v>
      </c>
      <c r="AK47" s="59">
        <f>HLOOKUP(N47,EPS新车销量!$F$1:$AJ$29,24,0)</f>
        <v>2289</v>
      </c>
      <c r="AL47" s="59">
        <f>HLOOKUP(N47,EPS新车销量!$F$1:$AJ$29,25,0)</f>
        <v>0</v>
      </c>
      <c r="AM47" s="59">
        <f>HLOOKUP(N47,EPS新车销量!$F$1:$AJ$29,26,0)</f>
        <v>52314</v>
      </c>
      <c r="AN47" s="59">
        <f>HLOOKUP(N47,EPS新车销量!$F$1:$AJ$29,27,0)</f>
        <v>669</v>
      </c>
      <c r="AO47" s="59">
        <f>HLOOKUP(N47,EPS新车销量!$F$1:$AJ$29,28,0)</f>
        <v>435</v>
      </c>
      <c r="AP47" s="59">
        <f>HLOOKUP(N47,EPS新车销量!$F$1:$AJ$29,29,0)</f>
        <v>333</v>
      </c>
      <c r="BX47" s="46">
        <v>2044</v>
      </c>
      <c r="BY47" s="21">
        <f t="shared" si="145"/>
        <v>10</v>
      </c>
      <c r="BZ47" s="21">
        <f t="shared" si="146"/>
        <v>5.82</v>
      </c>
      <c r="CA47" s="21">
        <f t="shared" si="147"/>
        <v>4</v>
      </c>
      <c r="CB47" s="55">
        <f t="shared" si="148"/>
        <v>3.3333333333333335</v>
      </c>
      <c r="CC47" s="21">
        <f t="shared" si="149"/>
        <v>3.8</v>
      </c>
      <c r="CD47" s="21">
        <f t="shared" si="150"/>
        <v>12.5</v>
      </c>
      <c r="CE47" s="21">
        <f t="shared" si="151"/>
        <v>0.8</v>
      </c>
      <c r="CF47" s="21">
        <f t="shared" si="152"/>
        <v>23.57</v>
      </c>
      <c r="CG47" s="21">
        <f t="shared" si="153"/>
        <v>19.5</v>
      </c>
      <c r="CH47" s="21">
        <f t="shared" si="16"/>
        <v>9.5039999999999996</v>
      </c>
      <c r="CI47" s="21">
        <f t="shared" si="154"/>
        <v>7.92</v>
      </c>
      <c r="CJ47" s="21">
        <f t="shared" si="155"/>
        <v>6.84</v>
      </c>
      <c r="CK47" s="21">
        <f t="shared" si="156"/>
        <v>40</v>
      </c>
      <c r="CL47" s="21">
        <f t="shared" si="157"/>
        <v>2.5</v>
      </c>
      <c r="CM47" s="21">
        <f t="shared" si="158"/>
        <v>55</v>
      </c>
      <c r="CN47" s="21">
        <f t="shared" si="159"/>
        <v>34</v>
      </c>
      <c r="CO47" s="21">
        <f t="shared" si="5"/>
        <v>18.047999999999998</v>
      </c>
      <c r="CP47" s="21">
        <f t="shared" si="160"/>
        <v>15.04</v>
      </c>
      <c r="CQ47" s="21">
        <f t="shared" si="161"/>
        <v>15.2</v>
      </c>
      <c r="CR47" s="21">
        <f t="shared" si="162"/>
        <v>60</v>
      </c>
      <c r="CS47" s="21">
        <f t="shared" si="163"/>
        <v>5.5</v>
      </c>
      <c r="CT47" s="21">
        <f t="shared" si="164"/>
        <v>102.14</v>
      </c>
      <c r="CU47" s="21">
        <f t="shared" si="165"/>
        <v>36.24</v>
      </c>
      <c r="CV47" s="21">
        <f t="shared" si="6"/>
        <v>28.907999999999998</v>
      </c>
      <c r="CW47" s="21">
        <f t="shared" si="166"/>
        <v>24.09</v>
      </c>
      <c r="CX47" s="21">
        <f t="shared" si="167"/>
        <v>18.86</v>
      </c>
      <c r="CY47" s="21">
        <f t="shared" si="168"/>
        <v>58.5</v>
      </c>
      <c r="CZ47" s="21">
        <f t="shared" si="169"/>
        <v>10</v>
      </c>
    </row>
    <row r="48" spans="1:104">
      <c r="A48" t="s">
        <v>84</v>
      </c>
      <c r="B48" t="s">
        <v>120</v>
      </c>
      <c r="D48" t="s">
        <v>91</v>
      </c>
      <c r="E48" t="s">
        <v>139</v>
      </c>
      <c r="N48" s="59">
        <v>2045</v>
      </c>
      <c r="O48" s="59">
        <f>HLOOKUP(N48,EPS新车销量!$F$1:$AJ$29,2,0)</f>
        <v>2054150</v>
      </c>
      <c r="P48" s="59">
        <f>HLOOKUP(N48,EPS新车销量!$F$1:$AJ$29,3,0)</f>
        <v>915</v>
      </c>
      <c r="Q48" s="59">
        <f>HLOOKUP(N48,EPS新车销量!$F$1:$AJ$29,4,0)</f>
        <v>889224</v>
      </c>
      <c r="R48" s="59">
        <f>HLOOKUP(N48,EPS新车销量!$F$1:$AJ$29,5,0)</f>
        <v>10053</v>
      </c>
      <c r="S48" s="59">
        <f>HLOOKUP(N48,EPS新车销量!$F$1:$AJ$29,6,0)</f>
        <v>47553</v>
      </c>
      <c r="T48" s="59">
        <f>HLOOKUP(N48,EPS新车销量!$F$1:$AJ$29,7,0)</f>
        <v>507</v>
      </c>
      <c r="U48" s="59">
        <f>HLOOKUP(N48,EPS新车销量!$F$1:$AJ$29,8,0)</f>
        <v>171</v>
      </c>
      <c r="V48" s="59">
        <f>HLOOKUP(N48,EPS新车销量!$F$1:$AJ$29,9,0)</f>
        <v>142596</v>
      </c>
      <c r="W48" s="59">
        <f>HLOOKUP(N48,EPS新车销量!$F$1:$AJ$29,10,0)</f>
        <v>87</v>
      </c>
      <c r="X48" s="59">
        <f>HLOOKUP(N48,EPS新车销量!$F$1:$AJ$29,11,0)</f>
        <v>64044</v>
      </c>
      <c r="Y48" s="59">
        <f>HLOOKUP(N48,EPS新车销量!$F$1:$AJ$29,12,0)</f>
        <v>36861</v>
      </c>
      <c r="Z48" s="59">
        <f>HLOOKUP(N48,EPS新车销量!$F$1:$AJ$29,13,0)</f>
        <v>4977</v>
      </c>
      <c r="AA48" s="59">
        <f>HLOOKUP(N48,EPS新车销量!$F$1:$AJ$29,14,0)</f>
        <v>21</v>
      </c>
      <c r="AB48" s="59">
        <f>HLOOKUP(N48,EPS新车销量!$F$1:$AJ$29,15,0)</f>
        <v>42</v>
      </c>
      <c r="AC48" s="60">
        <f>HLOOKUP(N48,EPS新车销量!$F$1:$AJ$29,16,0)</f>
        <v>105</v>
      </c>
      <c r="AD48" s="60">
        <f>HLOOKUP(N48,EPS新车销量!$F$1:$AJ$29,17,0)</f>
        <v>0</v>
      </c>
      <c r="AE48" s="60">
        <f>HLOOKUP(N48,EPS新车销量!$F$1:$AJ$29,18,0)</f>
        <v>0</v>
      </c>
      <c r="AF48" s="60">
        <f>HLOOKUP(N48,EPS新车销量!$F$1:$AJ$29,19,0)</f>
        <v>0</v>
      </c>
      <c r="AG48" s="60">
        <f>HLOOKUP(N48,EPS新车销量!$F$1:$AJ$29,20,0)</f>
        <v>0</v>
      </c>
      <c r="AH48" s="60">
        <f>HLOOKUP(N48,EPS新车销量!$F$1:$AJ$29,21,0)</f>
        <v>0</v>
      </c>
      <c r="AI48" s="60">
        <f>HLOOKUP(N48,EPS新车销量!$F$1:$AJ$29,22,0)</f>
        <v>0</v>
      </c>
      <c r="AJ48" s="59">
        <f>HLOOKUP(N48,EPS新车销量!$F$1:$AJ$29,23,0)</f>
        <v>2958</v>
      </c>
      <c r="AK48" s="59">
        <f>HLOOKUP(N48,EPS新车销量!$F$1:$AJ$29,24,0)</f>
        <v>2355</v>
      </c>
      <c r="AL48" s="59">
        <f>HLOOKUP(N48,EPS新车销量!$F$1:$AJ$29,25,0)</f>
        <v>0</v>
      </c>
      <c r="AM48" s="59">
        <f>HLOOKUP(N48,EPS新车销量!$F$1:$AJ$29,26,0)</f>
        <v>52386</v>
      </c>
      <c r="AN48" s="59">
        <f>HLOOKUP(N48,EPS新车销量!$F$1:$AJ$29,27,0)</f>
        <v>663</v>
      </c>
      <c r="AO48" s="59">
        <f>HLOOKUP(N48,EPS新车销量!$F$1:$AJ$29,28,0)</f>
        <v>456</v>
      </c>
      <c r="AP48" s="59">
        <f>HLOOKUP(N48,EPS新车销量!$F$1:$AJ$29,29,0)</f>
        <v>354</v>
      </c>
      <c r="BX48" s="48">
        <v>2045</v>
      </c>
      <c r="BY48" s="44">
        <f>AT8</f>
        <v>10</v>
      </c>
      <c r="BZ48" s="44">
        <f t="shared" ref="BZ48:CZ48" si="170">AU8</f>
        <v>5.82</v>
      </c>
      <c r="CA48" s="44">
        <f t="shared" si="170"/>
        <v>4</v>
      </c>
      <c r="CB48" s="44">
        <f t="shared" si="170"/>
        <v>3.3333333333333335</v>
      </c>
      <c r="CC48" s="44">
        <f t="shared" si="170"/>
        <v>3.8</v>
      </c>
      <c r="CD48" s="44">
        <f t="shared" si="170"/>
        <v>12.5</v>
      </c>
      <c r="CE48" s="44">
        <f t="shared" si="170"/>
        <v>0.8</v>
      </c>
      <c r="CF48" s="44">
        <f t="shared" si="170"/>
        <v>23.57</v>
      </c>
      <c r="CG48" s="44">
        <f t="shared" si="170"/>
        <v>19.5</v>
      </c>
      <c r="CH48" s="44">
        <f>BC8</f>
        <v>9.5039999999999996</v>
      </c>
      <c r="CI48" s="44">
        <f t="shared" si="170"/>
        <v>7.92</v>
      </c>
      <c r="CJ48" s="44">
        <f t="shared" si="170"/>
        <v>6.84</v>
      </c>
      <c r="CK48" s="44">
        <f t="shared" si="170"/>
        <v>40</v>
      </c>
      <c r="CL48" s="44">
        <f t="shared" si="170"/>
        <v>2.5</v>
      </c>
      <c r="CM48" s="44">
        <f t="shared" si="170"/>
        <v>55</v>
      </c>
      <c r="CN48" s="44">
        <f t="shared" si="170"/>
        <v>34</v>
      </c>
      <c r="CO48" s="44">
        <f t="shared" si="170"/>
        <v>18.047999999999998</v>
      </c>
      <c r="CP48" s="44">
        <f t="shared" si="170"/>
        <v>15.04</v>
      </c>
      <c r="CQ48" s="44">
        <f t="shared" si="170"/>
        <v>15.2</v>
      </c>
      <c r="CR48" s="44">
        <f t="shared" si="170"/>
        <v>60</v>
      </c>
      <c r="CS48" s="44">
        <f t="shared" si="170"/>
        <v>5.5</v>
      </c>
      <c r="CT48" s="44">
        <f t="shared" si="170"/>
        <v>102.14</v>
      </c>
      <c r="CU48" s="44">
        <f t="shared" si="170"/>
        <v>36.24</v>
      </c>
      <c r="CV48" s="44">
        <f t="shared" si="170"/>
        <v>28.907999999999998</v>
      </c>
      <c r="CW48" s="44">
        <f t="shared" si="170"/>
        <v>24.09</v>
      </c>
      <c r="CX48" s="44">
        <f t="shared" si="170"/>
        <v>18.86</v>
      </c>
      <c r="CY48" s="44">
        <f t="shared" si="170"/>
        <v>58.5</v>
      </c>
      <c r="CZ48" s="44">
        <f t="shared" si="170"/>
        <v>10</v>
      </c>
    </row>
    <row r="49" spans="1:104">
      <c r="A49" t="s">
        <v>85</v>
      </c>
      <c r="B49" t="s">
        <v>138</v>
      </c>
      <c r="D49" t="s">
        <v>92</v>
      </c>
      <c r="E49" t="s">
        <v>120</v>
      </c>
      <c r="N49" s="59">
        <v>2046</v>
      </c>
      <c r="O49" s="59">
        <f>HLOOKUP(N49,EPS新车销量!$F$1:$AJ$29,2,0)</f>
        <v>2030240</v>
      </c>
      <c r="P49" s="59">
        <f>HLOOKUP(N49,EPS新车销量!$F$1:$AJ$29,3,0)</f>
        <v>903</v>
      </c>
      <c r="Q49" s="59">
        <f>HLOOKUP(N49,EPS新车销量!$F$1:$AJ$29,4,0)</f>
        <v>864087</v>
      </c>
      <c r="R49" s="59">
        <f>HLOOKUP(N49,EPS新车销量!$F$1:$AJ$29,5,0)</f>
        <v>10128</v>
      </c>
      <c r="S49" s="59">
        <f>HLOOKUP(N49,EPS新车销量!$F$1:$AJ$29,6,0)</f>
        <v>46962</v>
      </c>
      <c r="T49" s="59">
        <f>HLOOKUP(N49,EPS新车销量!$F$1:$AJ$29,7,0)</f>
        <v>507</v>
      </c>
      <c r="U49" s="59">
        <f>HLOOKUP(N49,EPS新车销量!$F$1:$AJ$29,8,0)</f>
        <v>174</v>
      </c>
      <c r="V49" s="59">
        <f>HLOOKUP(N49,EPS新车销量!$F$1:$AJ$29,9,0)</f>
        <v>145449</v>
      </c>
      <c r="W49" s="59">
        <f>HLOOKUP(N49,EPS新车销量!$F$1:$AJ$29,10,0)</f>
        <v>87</v>
      </c>
      <c r="X49" s="59">
        <f>HLOOKUP(N49,EPS新车销量!$F$1:$AJ$29,11,0)</f>
        <v>62451</v>
      </c>
      <c r="Y49" s="59">
        <f>HLOOKUP(N49,EPS新车销量!$F$1:$AJ$29,12,0)</f>
        <v>36105</v>
      </c>
      <c r="Z49" s="59">
        <f>HLOOKUP(N49,EPS新车销量!$F$1:$AJ$29,13,0)</f>
        <v>4998</v>
      </c>
      <c r="AA49" s="59">
        <f>HLOOKUP(N49,EPS新车销量!$F$1:$AJ$29,14,0)</f>
        <v>21</v>
      </c>
      <c r="AB49" s="59">
        <f>HLOOKUP(N49,EPS新车销量!$F$1:$AJ$29,15,0)</f>
        <v>42</v>
      </c>
      <c r="AC49" s="60">
        <f>HLOOKUP(N49,EPS新车销量!$F$1:$AJ$29,16,0)</f>
        <v>105</v>
      </c>
      <c r="AD49" s="60">
        <f>HLOOKUP(N49,EPS新车销量!$F$1:$AJ$29,17,0)</f>
        <v>0</v>
      </c>
      <c r="AE49" s="60">
        <f>HLOOKUP(N49,EPS新车销量!$F$1:$AJ$29,18,0)</f>
        <v>0</v>
      </c>
      <c r="AF49" s="60">
        <f>HLOOKUP(N49,EPS新车销量!$F$1:$AJ$29,19,0)</f>
        <v>0</v>
      </c>
      <c r="AG49" s="60">
        <f>HLOOKUP(N49,EPS新车销量!$F$1:$AJ$29,20,0)</f>
        <v>0</v>
      </c>
      <c r="AH49" s="60">
        <f>HLOOKUP(N49,EPS新车销量!$F$1:$AJ$29,21,0)</f>
        <v>0</v>
      </c>
      <c r="AI49" s="60">
        <f>HLOOKUP(N49,EPS新车销量!$F$1:$AJ$29,22,0)</f>
        <v>0</v>
      </c>
      <c r="AJ49" s="59">
        <f>HLOOKUP(N49,EPS新车销量!$F$1:$AJ$29,23,0)</f>
        <v>2964</v>
      </c>
      <c r="AK49" s="59">
        <f>HLOOKUP(N49,EPS新车销量!$F$1:$AJ$29,24,0)</f>
        <v>2427</v>
      </c>
      <c r="AL49" s="59">
        <f>HLOOKUP(N49,EPS新车销量!$F$1:$AJ$29,25,0)</f>
        <v>0</v>
      </c>
      <c r="AM49" s="59">
        <f>HLOOKUP(N49,EPS新车销量!$F$1:$AJ$29,26,0)</f>
        <v>52395</v>
      </c>
      <c r="AN49" s="59">
        <f>HLOOKUP(N49,EPS新车销量!$F$1:$AJ$29,27,0)</f>
        <v>660</v>
      </c>
      <c r="AO49" s="59">
        <f>HLOOKUP(N49,EPS新车销量!$F$1:$AJ$29,28,0)</f>
        <v>480</v>
      </c>
      <c r="AP49" s="59">
        <f>HLOOKUP(N49,EPS新车销量!$F$1:$AJ$29,29,0)</f>
        <v>375</v>
      </c>
      <c r="BX49" s="46">
        <v>2046</v>
      </c>
      <c r="BY49" s="21">
        <f>BY48-(BY$48-BY$53)/5</f>
        <v>10</v>
      </c>
      <c r="BZ49" s="21">
        <f t="shared" ref="BZ49:CA49" si="171">BZ48-(BZ$48-BZ$53)/5</f>
        <v>5.82</v>
      </c>
      <c r="CA49" s="21">
        <f t="shared" si="171"/>
        <v>4</v>
      </c>
      <c r="CB49" s="55">
        <f>CA49/1.2</f>
        <v>3.3333333333333335</v>
      </c>
      <c r="CC49" s="21">
        <f>CC48-(CC$48-CC$53)/5</f>
        <v>3.8</v>
      </c>
      <c r="CD49" s="21">
        <f t="shared" ref="CD49:CG49" si="172">CD48-(CD$48-CD$53)/5</f>
        <v>12.5</v>
      </c>
      <c r="CE49" s="21">
        <f t="shared" si="172"/>
        <v>0.8</v>
      </c>
      <c r="CF49" s="21">
        <f t="shared" si="172"/>
        <v>23.57</v>
      </c>
      <c r="CG49" s="21">
        <f t="shared" si="172"/>
        <v>19.5</v>
      </c>
      <c r="CH49" s="21">
        <f t="shared" si="16"/>
        <v>9.5039999999999996</v>
      </c>
      <c r="CI49" s="21">
        <f>CI48-(CI$48-CI$53)/5</f>
        <v>7.92</v>
      </c>
      <c r="CJ49" s="21">
        <f t="shared" ref="CJ49:CN49" si="173">CJ48-(CJ$48-CJ$53)/5</f>
        <v>6.84</v>
      </c>
      <c r="CK49" s="21">
        <f t="shared" si="173"/>
        <v>40</v>
      </c>
      <c r="CL49" s="21">
        <f t="shared" si="173"/>
        <v>2.5</v>
      </c>
      <c r="CM49" s="21">
        <f t="shared" si="173"/>
        <v>55</v>
      </c>
      <c r="CN49" s="21">
        <f t="shared" si="173"/>
        <v>34</v>
      </c>
      <c r="CO49" s="21">
        <f t="shared" si="5"/>
        <v>18.047999999999998</v>
      </c>
      <c r="CP49" s="21">
        <f>CP48-(CP$48-CP$53)/5</f>
        <v>15.04</v>
      </c>
      <c r="CQ49" s="21">
        <f t="shared" ref="CQ49:CU49" si="174">CQ48-(CQ$48-CQ$53)/5</f>
        <v>15.2</v>
      </c>
      <c r="CR49" s="21">
        <f t="shared" si="174"/>
        <v>60</v>
      </c>
      <c r="CS49" s="21">
        <f t="shared" si="174"/>
        <v>5.5</v>
      </c>
      <c r="CT49" s="21">
        <f t="shared" si="174"/>
        <v>102.14</v>
      </c>
      <c r="CU49" s="21">
        <f t="shared" si="174"/>
        <v>36.24</v>
      </c>
      <c r="CV49" s="21">
        <f t="shared" si="6"/>
        <v>28.907999999999998</v>
      </c>
      <c r="CW49" s="21">
        <f>CW48-(CW$48-CW$53)/5</f>
        <v>24.09</v>
      </c>
      <c r="CX49" s="21">
        <f t="shared" ref="CX49:CZ49" si="175">CX48-(CX$48-CX$53)/5</f>
        <v>18.86</v>
      </c>
      <c r="CY49" s="21">
        <f t="shared" si="175"/>
        <v>58.5</v>
      </c>
      <c r="CZ49" s="21">
        <f t="shared" si="175"/>
        <v>10</v>
      </c>
    </row>
    <row r="50" spans="1:104">
      <c r="A50" t="s">
        <v>86</v>
      </c>
      <c r="B50" t="s">
        <v>110</v>
      </c>
      <c r="D50" t="s">
        <v>93</v>
      </c>
      <c r="E50" t="s">
        <v>129</v>
      </c>
      <c r="N50" s="59">
        <v>2047</v>
      </c>
      <c r="O50" s="59">
        <f>HLOOKUP(N50,EPS新车销量!$F$1:$AJ$29,2,0)</f>
        <v>1998990</v>
      </c>
      <c r="P50" s="59">
        <f>HLOOKUP(N50,EPS新车销量!$F$1:$AJ$29,3,0)</f>
        <v>888</v>
      </c>
      <c r="Q50" s="59">
        <f>HLOOKUP(N50,EPS新车销量!$F$1:$AJ$29,4,0)</f>
        <v>840057</v>
      </c>
      <c r="R50" s="59">
        <f>HLOOKUP(N50,EPS新车销量!$F$1:$AJ$29,5,0)</f>
        <v>10206</v>
      </c>
      <c r="S50" s="59">
        <f>HLOOKUP(N50,EPS新车销量!$F$1:$AJ$29,6,0)</f>
        <v>46164</v>
      </c>
      <c r="T50" s="59">
        <f>HLOOKUP(N50,EPS新车销量!$F$1:$AJ$29,7,0)</f>
        <v>507</v>
      </c>
      <c r="U50" s="59">
        <f>HLOOKUP(N50,EPS新车销量!$F$1:$AJ$29,8,0)</f>
        <v>177</v>
      </c>
      <c r="V50" s="59">
        <f>HLOOKUP(N50,EPS新车销量!$F$1:$AJ$29,9,0)</f>
        <v>147699</v>
      </c>
      <c r="W50" s="59">
        <f>HLOOKUP(N50,EPS新车销量!$F$1:$AJ$29,10,0)</f>
        <v>87</v>
      </c>
      <c r="X50" s="59">
        <f>HLOOKUP(N50,EPS新车销量!$F$1:$AJ$29,11,0)</f>
        <v>60906</v>
      </c>
      <c r="Y50" s="59">
        <f>HLOOKUP(N50,EPS新车销量!$F$1:$AJ$29,12,0)</f>
        <v>35658</v>
      </c>
      <c r="Z50" s="59">
        <f>HLOOKUP(N50,EPS新车销量!$F$1:$AJ$29,13,0)</f>
        <v>5028</v>
      </c>
      <c r="AA50" s="59">
        <f>HLOOKUP(N50,EPS新车销量!$F$1:$AJ$29,14,0)</f>
        <v>21</v>
      </c>
      <c r="AB50" s="59">
        <f>HLOOKUP(N50,EPS新车销量!$F$1:$AJ$29,15,0)</f>
        <v>45</v>
      </c>
      <c r="AC50" s="60">
        <f>HLOOKUP(N50,EPS新车销量!$F$1:$AJ$29,16,0)</f>
        <v>102</v>
      </c>
      <c r="AD50" s="60">
        <f>HLOOKUP(N50,EPS新车销量!$F$1:$AJ$29,17,0)</f>
        <v>0</v>
      </c>
      <c r="AE50" s="60">
        <f>HLOOKUP(N50,EPS新车销量!$F$1:$AJ$29,18,0)</f>
        <v>0</v>
      </c>
      <c r="AF50" s="60">
        <f>HLOOKUP(N50,EPS新车销量!$F$1:$AJ$29,19,0)</f>
        <v>0</v>
      </c>
      <c r="AG50" s="60">
        <f>HLOOKUP(N50,EPS新车销量!$F$1:$AJ$29,20,0)</f>
        <v>0</v>
      </c>
      <c r="AH50" s="60">
        <f>HLOOKUP(N50,EPS新车销量!$F$1:$AJ$29,21,0)</f>
        <v>0</v>
      </c>
      <c r="AI50" s="60">
        <f>HLOOKUP(N50,EPS新车销量!$F$1:$AJ$29,22,0)</f>
        <v>0</v>
      </c>
      <c r="AJ50" s="59">
        <f>HLOOKUP(N50,EPS新车销量!$F$1:$AJ$29,23,0)</f>
        <v>2967</v>
      </c>
      <c r="AK50" s="59">
        <f>HLOOKUP(N50,EPS新车销量!$F$1:$AJ$29,24,0)</f>
        <v>2487</v>
      </c>
      <c r="AL50" s="59">
        <f>HLOOKUP(N50,EPS新车销量!$F$1:$AJ$29,25,0)</f>
        <v>0</v>
      </c>
      <c r="AM50" s="59">
        <f>HLOOKUP(N50,EPS新车销量!$F$1:$AJ$29,26,0)</f>
        <v>52374</v>
      </c>
      <c r="AN50" s="59">
        <f>HLOOKUP(N50,EPS新车销量!$F$1:$AJ$29,27,0)</f>
        <v>645</v>
      </c>
      <c r="AO50" s="59">
        <f>HLOOKUP(N50,EPS新车销量!$F$1:$AJ$29,28,0)</f>
        <v>501</v>
      </c>
      <c r="AP50" s="59">
        <f>HLOOKUP(N50,EPS新车销量!$F$1:$AJ$29,29,0)</f>
        <v>393</v>
      </c>
      <c r="BX50" s="46">
        <v>2047</v>
      </c>
      <c r="BY50" s="21">
        <f t="shared" ref="BY50:BY52" si="176">BY49-(BY$48-BY$53)/5</f>
        <v>10</v>
      </c>
      <c r="BZ50" s="21">
        <f t="shared" ref="BZ50:BZ52" si="177">BZ49-(BZ$48-BZ$53)/5</f>
        <v>5.82</v>
      </c>
      <c r="CA50" s="21">
        <f t="shared" ref="CA50:CA52" si="178">CA49-(CA$48-CA$53)/5</f>
        <v>4</v>
      </c>
      <c r="CB50" s="55">
        <f t="shared" ref="CB50:CB52" si="179">CA50/1.2</f>
        <v>3.3333333333333335</v>
      </c>
      <c r="CC50" s="21">
        <f t="shared" ref="CC50:CC52" si="180">CC49-(CC$48-CC$53)/5</f>
        <v>3.8</v>
      </c>
      <c r="CD50" s="21">
        <f t="shared" ref="CD50:CD52" si="181">CD49-(CD$48-CD$53)/5</f>
        <v>12.5</v>
      </c>
      <c r="CE50" s="21">
        <f t="shared" ref="CE50:CE52" si="182">CE49-(CE$48-CE$53)/5</f>
        <v>0.8</v>
      </c>
      <c r="CF50" s="21">
        <f t="shared" ref="CF50:CF52" si="183">CF49-(CF$48-CF$53)/5</f>
        <v>23.57</v>
      </c>
      <c r="CG50" s="21">
        <f t="shared" ref="CG50:CG52" si="184">CG49-(CG$48-CG$53)/5</f>
        <v>19.5</v>
      </c>
      <c r="CH50" s="21">
        <f>CI50*1.2</f>
        <v>9.5039999999999996</v>
      </c>
      <c r="CI50" s="21">
        <f t="shared" ref="CI50:CI52" si="185">CI49-(CI$48-CI$53)/5</f>
        <v>7.92</v>
      </c>
      <c r="CJ50" s="21">
        <f t="shared" ref="CJ50:CJ52" si="186">CJ49-(CJ$48-CJ$53)/5</f>
        <v>6.84</v>
      </c>
      <c r="CK50" s="21">
        <f t="shared" ref="CK50:CK52" si="187">CK49-(CK$48-CK$53)/5</f>
        <v>40</v>
      </c>
      <c r="CL50" s="21">
        <f t="shared" ref="CL50:CL52" si="188">CL49-(CL$48-CL$53)/5</f>
        <v>2.5</v>
      </c>
      <c r="CM50" s="21">
        <f t="shared" ref="CM50:CM52" si="189">CM49-(CM$48-CM$53)/5</f>
        <v>55</v>
      </c>
      <c r="CN50" s="21">
        <f t="shared" ref="CN50:CN52" si="190">CN49-(CN$48-CN$53)/5</f>
        <v>34</v>
      </c>
      <c r="CO50" s="21">
        <f t="shared" si="5"/>
        <v>18.047999999999998</v>
      </c>
      <c r="CP50" s="21">
        <f t="shared" ref="CP50:CP52" si="191">CP49-(CP$48-CP$53)/5</f>
        <v>15.04</v>
      </c>
      <c r="CQ50" s="21">
        <f t="shared" ref="CQ50:CQ52" si="192">CQ49-(CQ$48-CQ$53)/5</f>
        <v>15.2</v>
      </c>
      <c r="CR50" s="21">
        <f t="shared" ref="CR50:CR52" si="193">CR49-(CR$48-CR$53)/5</f>
        <v>60</v>
      </c>
      <c r="CS50" s="21">
        <f t="shared" ref="CS50:CS52" si="194">CS49-(CS$48-CS$53)/5</f>
        <v>5.5</v>
      </c>
      <c r="CT50" s="21">
        <f t="shared" ref="CT50:CT52" si="195">CT49-(CT$48-CT$53)/5</f>
        <v>102.14</v>
      </c>
      <c r="CU50" s="21">
        <f t="shared" ref="CU50:CU52" si="196">CU49-(CU$48-CU$53)/5</f>
        <v>36.24</v>
      </c>
      <c r="CV50" s="21">
        <f t="shared" si="6"/>
        <v>28.907999999999998</v>
      </c>
      <c r="CW50" s="21">
        <f t="shared" ref="CW50:CW52" si="197">CW49-(CW$48-CW$53)/5</f>
        <v>24.09</v>
      </c>
      <c r="CX50" s="21">
        <f t="shared" ref="CX50:CX52" si="198">CX49-(CX$48-CX$53)/5</f>
        <v>18.86</v>
      </c>
      <c r="CY50" s="21">
        <f t="shared" ref="CY50:CY52" si="199">CY49-(CY$48-CY$53)/5</f>
        <v>58.5</v>
      </c>
      <c r="CZ50" s="21">
        <f t="shared" ref="CZ50:CZ52" si="200">CZ49-(CZ$48-CZ$53)/5</f>
        <v>10</v>
      </c>
    </row>
    <row r="51" spans="1:104">
      <c r="A51" t="s">
        <v>87</v>
      </c>
      <c r="B51" t="s">
        <v>112</v>
      </c>
      <c r="D51" t="s">
        <v>94</v>
      </c>
      <c r="E51" t="s">
        <v>129</v>
      </c>
      <c r="N51" s="59">
        <v>2048</v>
      </c>
      <c r="O51" s="59">
        <f>HLOOKUP(N51,EPS新车销量!$F$1:$AJ$29,2,0)</f>
        <v>1961520</v>
      </c>
      <c r="P51" s="59">
        <f>HLOOKUP(N51,EPS新车销量!$F$1:$AJ$29,3,0)</f>
        <v>870</v>
      </c>
      <c r="Q51" s="59">
        <f>HLOOKUP(N51,EPS新车销量!$F$1:$AJ$29,4,0)</f>
        <v>816090</v>
      </c>
      <c r="R51" s="59">
        <f>HLOOKUP(N51,EPS新车销量!$F$1:$AJ$29,5,0)</f>
        <v>10242</v>
      </c>
      <c r="S51" s="59">
        <f>HLOOKUP(N51,EPS新车销量!$F$1:$AJ$29,6,0)</f>
        <v>45153</v>
      </c>
      <c r="T51" s="59">
        <f>HLOOKUP(N51,EPS新车销量!$F$1:$AJ$29,7,0)</f>
        <v>504</v>
      </c>
      <c r="U51" s="59">
        <f>HLOOKUP(N51,EPS新车销量!$F$1:$AJ$29,8,0)</f>
        <v>177</v>
      </c>
      <c r="V51" s="59">
        <f>HLOOKUP(N51,EPS新车销量!$F$1:$AJ$29,9,0)</f>
        <v>149016</v>
      </c>
      <c r="W51" s="59">
        <f>HLOOKUP(N51,EPS新车销量!$F$1:$AJ$29,10,0)</f>
        <v>84</v>
      </c>
      <c r="X51" s="59">
        <f>HLOOKUP(N51,EPS新车销量!$F$1:$AJ$29,11,0)</f>
        <v>60141</v>
      </c>
      <c r="Y51" s="59">
        <f>HLOOKUP(N51,EPS新车销量!$F$1:$AJ$29,12,0)</f>
        <v>35160</v>
      </c>
      <c r="Z51" s="59">
        <f>HLOOKUP(N51,EPS新车销量!$F$1:$AJ$29,13,0)</f>
        <v>5031</v>
      </c>
      <c r="AA51" s="59">
        <f>HLOOKUP(N51,EPS新车销量!$F$1:$AJ$29,14,0)</f>
        <v>21</v>
      </c>
      <c r="AB51" s="59">
        <f>HLOOKUP(N51,EPS新车销量!$F$1:$AJ$29,15,0)</f>
        <v>48</v>
      </c>
      <c r="AC51" s="60">
        <f>HLOOKUP(N51,EPS新车销量!$F$1:$AJ$29,16,0)</f>
        <v>99</v>
      </c>
      <c r="AD51" s="60">
        <f>HLOOKUP(N51,EPS新车销量!$F$1:$AJ$29,17,0)</f>
        <v>0</v>
      </c>
      <c r="AE51" s="60">
        <f>HLOOKUP(N51,EPS新车销量!$F$1:$AJ$29,18,0)</f>
        <v>0</v>
      </c>
      <c r="AF51" s="60">
        <f>HLOOKUP(N51,EPS新车销量!$F$1:$AJ$29,19,0)</f>
        <v>0</v>
      </c>
      <c r="AG51" s="60">
        <f>HLOOKUP(N51,EPS新车销量!$F$1:$AJ$29,20,0)</f>
        <v>0</v>
      </c>
      <c r="AH51" s="60">
        <f>HLOOKUP(N51,EPS新车销量!$F$1:$AJ$29,21,0)</f>
        <v>0</v>
      </c>
      <c r="AI51" s="60">
        <f>HLOOKUP(N51,EPS新车销量!$F$1:$AJ$29,22,0)</f>
        <v>0</v>
      </c>
      <c r="AJ51" s="59">
        <f>HLOOKUP(N51,EPS新车销量!$F$1:$AJ$29,23,0)</f>
        <v>3561</v>
      </c>
      <c r="AK51" s="59">
        <f>HLOOKUP(N51,EPS新车销量!$F$1:$AJ$29,24,0)</f>
        <v>2502</v>
      </c>
      <c r="AL51" s="59">
        <f>HLOOKUP(N51,EPS新车销量!$F$1:$AJ$29,25,0)</f>
        <v>0</v>
      </c>
      <c r="AM51" s="59">
        <f>HLOOKUP(N51,EPS新车销量!$F$1:$AJ$29,26,0)</f>
        <v>51774</v>
      </c>
      <c r="AN51" s="59">
        <f>HLOOKUP(N51,EPS新车销量!$F$1:$AJ$29,27,0)</f>
        <v>621</v>
      </c>
      <c r="AO51" s="59">
        <f>HLOOKUP(N51,EPS新车销量!$F$1:$AJ$29,28,0)</f>
        <v>516</v>
      </c>
      <c r="AP51" s="59">
        <f>HLOOKUP(N51,EPS新车销量!$F$1:$AJ$29,29,0)</f>
        <v>408</v>
      </c>
      <c r="BX51" s="46">
        <v>2048</v>
      </c>
      <c r="BY51" s="21">
        <f t="shared" si="176"/>
        <v>10</v>
      </c>
      <c r="BZ51" s="21">
        <f t="shared" si="177"/>
        <v>5.82</v>
      </c>
      <c r="CA51" s="21">
        <f t="shared" si="178"/>
        <v>4</v>
      </c>
      <c r="CB51" s="55">
        <f t="shared" si="179"/>
        <v>3.3333333333333335</v>
      </c>
      <c r="CC51" s="21">
        <f t="shared" si="180"/>
        <v>3.8</v>
      </c>
      <c r="CD51" s="21">
        <f t="shared" si="181"/>
        <v>12.5</v>
      </c>
      <c r="CE51" s="21">
        <f t="shared" si="182"/>
        <v>0.8</v>
      </c>
      <c r="CF51" s="21">
        <f t="shared" si="183"/>
        <v>23.57</v>
      </c>
      <c r="CG51" s="21">
        <f t="shared" si="184"/>
        <v>19.5</v>
      </c>
      <c r="CH51" s="21">
        <f t="shared" si="16"/>
        <v>9.5039999999999996</v>
      </c>
      <c r="CI51" s="21">
        <f t="shared" si="185"/>
        <v>7.92</v>
      </c>
      <c r="CJ51" s="21">
        <f t="shared" si="186"/>
        <v>6.84</v>
      </c>
      <c r="CK51" s="21">
        <f t="shared" si="187"/>
        <v>40</v>
      </c>
      <c r="CL51" s="21">
        <f t="shared" si="188"/>
        <v>2.5</v>
      </c>
      <c r="CM51" s="21">
        <f t="shared" si="189"/>
        <v>55</v>
      </c>
      <c r="CN51" s="21">
        <f t="shared" si="190"/>
        <v>34</v>
      </c>
      <c r="CO51" s="21">
        <f t="shared" si="5"/>
        <v>18.047999999999998</v>
      </c>
      <c r="CP51" s="21">
        <f t="shared" si="191"/>
        <v>15.04</v>
      </c>
      <c r="CQ51" s="21">
        <f t="shared" si="192"/>
        <v>15.2</v>
      </c>
      <c r="CR51" s="21">
        <f t="shared" si="193"/>
        <v>60</v>
      </c>
      <c r="CS51" s="21">
        <f t="shared" si="194"/>
        <v>5.5</v>
      </c>
      <c r="CT51" s="21">
        <f t="shared" si="195"/>
        <v>102.14</v>
      </c>
      <c r="CU51" s="21">
        <f t="shared" si="196"/>
        <v>36.24</v>
      </c>
      <c r="CV51" s="21">
        <f t="shared" si="6"/>
        <v>28.907999999999998</v>
      </c>
      <c r="CW51" s="21">
        <f t="shared" si="197"/>
        <v>24.09</v>
      </c>
      <c r="CX51" s="21">
        <f t="shared" si="198"/>
        <v>18.86</v>
      </c>
      <c r="CY51" s="21">
        <f t="shared" si="199"/>
        <v>58.5</v>
      </c>
      <c r="CZ51" s="21">
        <f t="shared" si="200"/>
        <v>10</v>
      </c>
    </row>
    <row r="52" spans="1:104">
      <c r="A52" t="s">
        <v>88</v>
      </c>
      <c r="B52" t="s">
        <v>110</v>
      </c>
      <c r="D52" t="s">
        <v>95</v>
      </c>
      <c r="E52" t="s">
        <v>129</v>
      </c>
      <c r="N52" s="59">
        <v>2049</v>
      </c>
      <c r="O52" s="59">
        <f>HLOOKUP(N52,EPS新车销量!$F$1:$AJ$29,2,0)</f>
        <v>1919150</v>
      </c>
      <c r="P52" s="59">
        <f>HLOOKUP(N52,EPS新车销量!$F$1:$AJ$29,3,0)</f>
        <v>849</v>
      </c>
      <c r="Q52" s="59">
        <f>HLOOKUP(N52,EPS新车销量!$F$1:$AJ$29,4,0)</f>
        <v>790743</v>
      </c>
      <c r="R52" s="59">
        <f>HLOOKUP(N52,EPS新车销量!$F$1:$AJ$29,5,0)</f>
        <v>10278</v>
      </c>
      <c r="S52" s="59">
        <f>HLOOKUP(N52,EPS新车销量!$F$1:$AJ$29,6,0)</f>
        <v>43995</v>
      </c>
      <c r="T52" s="59">
        <f>HLOOKUP(N52,EPS新车销量!$F$1:$AJ$29,7,0)</f>
        <v>498</v>
      </c>
      <c r="U52" s="59">
        <f>HLOOKUP(N52,EPS新车销量!$F$1:$AJ$29,8,0)</f>
        <v>177</v>
      </c>
      <c r="V52" s="59">
        <f>HLOOKUP(N52,EPS新车销量!$F$1:$AJ$29,9,0)</f>
        <v>150243</v>
      </c>
      <c r="W52" s="59">
        <f>HLOOKUP(N52,EPS新车销量!$F$1:$AJ$29,10,0)</f>
        <v>84</v>
      </c>
      <c r="X52" s="59">
        <f>HLOOKUP(N52,EPS新车销量!$F$1:$AJ$29,11,0)</f>
        <v>59148</v>
      </c>
      <c r="Y52" s="59">
        <f>HLOOKUP(N52,EPS新车销量!$F$1:$AJ$29,12,0)</f>
        <v>34758</v>
      </c>
      <c r="Z52" s="59">
        <f>HLOOKUP(N52,EPS新车销量!$F$1:$AJ$29,13,0)</f>
        <v>5013</v>
      </c>
      <c r="AA52" s="59">
        <f>HLOOKUP(N52,EPS新车销量!$F$1:$AJ$29,14,0)</f>
        <v>21</v>
      </c>
      <c r="AB52" s="59">
        <f>HLOOKUP(N52,EPS新车销量!$F$1:$AJ$29,15,0)</f>
        <v>48</v>
      </c>
      <c r="AC52" s="60">
        <f>HLOOKUP(N52,EPS新车销量!$F$1:$AJ$29,16,0)</f>
        <v>96</v>
      </c>
      <c r="AD52" s="60">
        <f>HLOOKUP(N52,EPS新车销量!$F$1:$AJ$29,17,0)</f>
        <v>0</v>
      </c>
      <c r="AE52" s="60">
        <f>HLOOKUP(N52,EPS新车销量!$F$1:$AJ$29,18,0)</f>
        <v>0</v>
      </c>
      <c r="AF52" s="60">
        <f>HLOOKUP(N52,EPS新车销量!$F$1:$AJ$29,19,0)</f>
        <v>0</v>
      </c>
      <c r="AG52" s="60">
        <f>HLOOKUP(N52,EPS新车销量!$F$1:$AJ$29,20,0)</f>
        <v>0</v>
      </c>
      <c r="AH52" s="60">
        <f>HLOOKUP(N52,EPS新车销量!$F$1:$AJ$29,21,0)</f>
        <v>0</v>
      </c>
      <c r="AI52" s="60">
        <f>HLOOKUP(N52,EPS新车销量!$F$1:$AJ$29,22,0)</f>
        <v>0</v>
      </c>
      <c r="AJ52" s="59">
        <f>HLOOKUP(N52,EPS新车销量!$F$1:$AJ$29,23,0)</f>
        <v>3558</v>
      </c>
      <c r="AK52" s="59">
        <f>HLOOKUP(N52,EPS新车销量!$F$1:$AJ$29,24,0)</f>
        <v>2532</v>
      </c>
      <c r="AL52" s="59">
        <f>HLOOKUP(N52,EPS新车销量!$F$1:$AJ$29,25,0)</f>
        <v>0</v>
      </c>
      <c r="AM52" s="59">
        <f>HLOOKUP(N52,EPS新车销量!$F$1:$AJ$29,26,0)</f>
        <v>51699</v>
      </c>
      <c r="AN52" s="59">
        <f>HLOOKUP(N52,EPS新车销量!$F$1:$AJ$29,27,0)</f>
        <v>597</v>
      </c>
      <c r="AO52" s="59">
        <f>HLOOKUP(N52,EPS新车销量!$F$1:$AJ$29,28,0)</f>
        <v>531</v>
      </c>
      <c r="AP52" s="59">
        <f>HLOOKUP(N52,EPS新车销量!$F$1:$AJ$29,29,0)</f>
        <v>420</v>
      </c>
      <c r="BX52" s="46">
        <v>2049</v>
      </c>
      <c r="BY52" s="21">
        <f t="shared" si="176"/>
        <v>10</v>
      </c>
      <c r="BZ52" s="21">
        <f t="shared" si="177"/>
        <v>5.82</v>
      </c>
      <c r="CA52" s="21">
        <f t="shared" si="178"/>
        <v>4</v>
      </c>
      <c r="CB52" s="55">
        <f t="shared" si="179"/>
        <v>3.3333333333333335</v>
      </c>
      <c r="CC52" s="21">
        <f t="shared" si="180"/>
        <v>3.8</v>
      </c>
      <c r="CD52" s="21">
        <f t="shared" si="181"/>
        <v>12.5</v>
      </c>
      <c r="CE52" s="21">
        <f t="shared" si="182"/>
        <v>0.8</v>
      </c>
      <c r="CF52" s="21">
        <f t="shared" si="183"/>
        <v>23.57</v>
      </c>
      <c r="CG52" s="21">
        <f t="shared" si="184"/>
        <v>19.5</v>
      </c>
      <c r="CH52" s="21">
        <f t="shared" si="16"/>
        <v>9.5039999999999996</v>
      </c>
      <c r="CI52" s="21">
        <f t="shared" si="185"/>
        <v>7.92</v>
      </c>
      <c r="CJ52" s="21">
        <f t="shared" si="186"/>
        <v>6.84</v>
      </c>
      <c r="CK52" s="21">
        <f t="shared" si="187"/>
        <v>40</v>
      </c>
      <c r="CL52" s="21">
        <f t="shared" si="188"/>
        <v>2.5</v>
      </c>
      <c r="CM52" s="21">
        <f t="shared" si="189"/>
        <v>55</v>
      </c>
      <c r="CN52" s="21">
        <f t="shared" si="190"/>
        <v>34</v>
      </c>
      <c r="CO52" s="21">
        <f t="shared" si="5"/>
        <v>18.047999999999998</v>
      </c>
      <c r="CP52" s="21">
        <f t="shared" si="191"/>
        <v>15.04</v>
      </c>
      <c r="CQ52" s="21">
        <f t="shared" si="192"/>
        <v>15.2</v>
      </c>
      <c r="CR52" s="21">
        <f t="shared" si="193"/>
        <v>60</v>
      </c>
      <c r="CS52" s="21">
        <f t="shared" si="194"/>
        <v>5.5</v>
      </c>
      <c r="CT52" s="21">
        <f t="shared" si="195"/>
        <v>102.14</v>
      </c>
      <c r="CU52" s="21">
        <f t="shared" si="196"/>
        <v>36.24</v>
      </c>
      <c r="CV52" s="21">
        <f t="shared" si="6"/>
        <v>28.907999999999998</v>
      </c>
      <c r="CW52" s="21">
        <f t="shared" si="197"/>
        <v>24.09</v>
      </c>
      <c r="CX52" s="21">
        <f t="shared" si="198"/>
        <v>18.86</v>
      </c>
      <c r="CY52" s="21">
        <f t="shared" si="199"/>
        <v>58.5</v>
      </c>
      <c r="CZ52" s="21">
        <f t="shared" si="200"/>
        <v>10</v>
      </c>
    </row>
    <row r="53" spans="1:104">
      <c r="N53" s="59">
        <v>2050</v>
      </c>
      <c r="O53" s="59">
        <f>HLOOKUP(N53,EPS新车销量!$F$1:$AJ$29,2,0)</f>
        <v>1872950</v>
      </c>
      <c r="P53" s="59">
        <f>HLOOKUP(N53,EPS新车销量!$F$1:$AJ$29,3,0)</f>
        <v>825</v>
      </c>
      <c r="Q53" s="59">
        <f>HLOOKUP(N53,EPS新车销量!$F$1:$AJ$29,4,0)</f>
        <v>763008</v>
      </c>
      <c r="R53" s="59">
        <f>HLOOKUP(N53,EPS新车销量!$F$1:$AJ$29,5,0)</f>
        <v>10248</v>
      </c>
      <c r="S53" s="59">
        <f>HLOOKUP(N53,EPS新车销量!$F$1:$AJ$29,6,0)</f>
        <v>42687</v>
      </c>
      <c r="T53" s="59">
        <f>HLOOKUP(N53,EPS新车销量!$F$1:$AJ$29,7,0)</f>
        <v>492</v>
      </c>
      <c r="U53" s="59">
        <f>HLOOKUP(N53,EPS新车销量!$F$1:$AJ$29,8,0)</f>
        <v>177</v>
      </c>
      <c r="V53" s="59">
        <f>HLOOKUP(N53,EPS新车销量!$F$1:$AJ$29,9,0)</f>
        <v>151422</v>
      </c>
      <c r="W53" s="59">
        <f>HLOOKUP(N53,EPS新车销量!$F$1:$AJ$29,10,0)</f>
        <v>84</v>
      </c>
      <c r="X53" s="59">
        <f>HLOOKUP(N53,EPS新车销量!$F$1:$AJ$29,11,0)</f>
        <v>57936</v>
      </c>
      <c r="Y53" s="59">
        <f>HLOOKUP(N53,EPS新车销量!$F$1:$AJ$29,12,0)</f>
        <v>34359</v>
      </c>
      <c r="Z53" s="59">
        <f>HLOOKUP(N53,EPS新车销量!$F$1:$AJ$29,13,0)</f>
        <v>5022</v>
      </c>
      <c r="AA53" s="59">
        <f>HLOOKUP(N53,EPS新车销量!$F$1:$AJ$29,14,0)</f>
        <v>21</v>
      </c>
      <c r="AB53" s="59">
        <f>HLOOKUP(N53,EPS新车销量!$F$1:$AJ$29,15,0)</f>
        <v>51</v>
      </c>
      <c r="AC53" s="60">
        <f>HLOOKUP(N53,EPS新车销量!$F$1:$AJ$29,16,0)</f>
        <v>96</v>
      </c>
      <c r="AD53" s="60">
        <f>HLOOKUP(N53,EPS新车销量!$F$1:$AJ$29,17,0)</f>
        <v>0</v>
      </c>
      <c r="AE53" s="60">
        <f>HLOOKUP(N53,EPS新车销量!$F$1:$AJ$29,18,0)</f>
        <v>0</v>
      </c>
      <c r="AF53" s="60">
        <f>HLOOKUP(N53,EPS新车销量!$F$1:$AJ$29,19,0)</f>
        <v>0</v>
      </c>
      <c r="AG53" s="60">
        <f>HLOOKUP(N53,EPS新车销量!$F$1:$AJ$29,20,0)</f>
        <v>0</v>
      </c>
      <c r="AH53" s="60">
        <f>HLOOKUP(N53,EPS新车销量!$F$1:$AJ$29,21,0)</f>
        <v>0</v>
      </c>
      <c r="AI53" s="60">
        <f>HLOOKUP(N53,EPS新车销量!$F$1:$AJ$29,22,0)</f>
        <v>0</v>
      </c>
      <c r="AJ53" s="59">
        <f>HLOOKUP(N53,EPS新车销量!$F$1:$AJ$29,23,0)</f>
        <v>3552</v>
      </c>
      <c r="AK53" s="59">
        <f>HLOOKUP(N53,EPS新车销量!$F$1:$AJ$29,24,0)</f>
        <v>2565</v>
      </c>
      <c r="AL53" s="59">
        <f>HLOOKUP(N53,EPS新车销量!$F$1:$AJ$29,25,0)</f>
        <v>0</v>
      </c>
      <c r="AM53" s="59">
        <f>HLOOKUP(N53,EPS新车销量!$F$1:$AJ$29,26,0)</f>
        <v>51558</v>
      </c>
      <c r="AN53" s="59">
        <f>HLOOKUP(N53,EPS新车销量!$F$1:$AJ$29,27,0)</f>
        <v>573</v>
      </c>
      <c r="AO53" s="59">
        <f>HLOOKUP(N53,EPS新车销量!$F$1:$AJ$29,28,0)</f>
        <v>549</v>
      </c>
      <c r="AP53" s="59">
        <f>HLOOKUP(N53,EPS新车销量!$F$1:$AJ$29,29,0)</f>
        <v>435</v>
      </c>
      <c r="BX53" s="48">
        <v>2050</v>
      </c>
      <c r="BY53" s="44">
        <f>AT9</f>
        <v>10</v>
      </c>
      <c r="BZ53" s="44">
        <f t="shared" ref="BZ53:CZ53" si="201">AU9</f>
        <v>5.82</v>
      </c>
      <c r="CA53" s="44">
        <f t="shared" si="201"/>
        <v>4</v>
      </c>
      <c r="CB53" s="44">
        <f t="shared" si="201"/>
        <v>3.3333333333333335</v>
      </c>
      <c r="CC53" s="44">
        <f t="shared" si="201"/>
        <v>3.8</v>
      </c>
      <c r="CD53" s="44">
        <f t="shared" si="201"/>
        <v>12.5</v>
      </c>
      <c r="CE53" s="44">
        <f t="shared" si="201"/>
        <v>0.8</v>
      </c>
      <c r="CF53" s="44">
        <f t="shared" si="201"/>
        <v>23.57</v>
      </c>
      <c r="CG53" s="44">
        <f t="shared" si="201"/>
        <v>19.5</v>
      </c>
      <c r="CH53" s="44">
        <f>BC9</f>
        <v>9.5039999999999996</v>
      </c>
      <c r="CI53" s="44">
        <f t="shared" si="201"/>
        <v>7.92</v>
      </c>
      <c r="CJ53" s="44">
        <f t="shared" si="201"/>
        <v>6.84</v>
      </c>
      <c r="CK53" s="44">
        <f t="shared" si="201"/>
        <v>40</v>
      </c>
      <c r="CL53" s="44">
        <f t="shared" si="201"/>
        <v>2.5</v>
      </c>
      <c r="CM53" s="44">
        <f t="shared" si="201"/>
        <v>55</v>
      </c>
      <c r="CN53" s="44">
        <f t="shared" si="201"/>
        <v>34</v>
      </c>
      <c r="CO53" s="44">
        <f t="shared" si="201"/>
        <v>18.047999999999998</v>
      </c>
      <c r="CP53" s="44">
        <f t="shared" si="201"/>
        <v>15.04</v>
      </c>
      <c r="CQ53" s="44">
        <f t="shared" si="201"/>
        <v>15.2</v>
      </c>
      <c r="CR53" s="44">
        <f t="shared" si="201"/>
        <v>60</v>
      </c>
      <c r="CS53" s="44">
        <f t="shared" si="201"/>
        <v>5.5</v>
      </c>
      <c r="CT53" s="44">
        <f t="shared" si="201"/>
        <v>102.14</v>
      </c>
      <c r="CU53" s="44">
        <f t="shared" si="201"/>
        <v>36.24</v>
      </c>
      <c r="CV53" s="44">
        <f t="shared" si="201"/>
        <v>28.907999999999998</v>
      </c>
      <c r="CW53" s="44">
        <f t="shared" si="201"/>
        <v>24.09</v>
      </c>
      <c r="CX53" s="44">
        <f t="shared" si="201"/>
        <v>18.86</v>
      </c>
      <c r="CY53" s="44">
        <f t="shared" si="201"/>
        <v>58.5</v>
      </c>
      <c r="CZ53" s="44">
        <f t="shared" si="201"/>
        <v>10</v>
      </c>
    </row>
    <row r="54" spans="1:104">
      <c r="N54" s="59">
        <v>2051</v>
      </c>
      <c r="O54" s="59" t="e">
        <f>HLOOKUP(N54,EPS新车销量!$F$1:$AJ$29,2,0)</f>
        <v>#N/A</v>
      </c>
      <c r="P54" s="59" t="e">
        <f>HLOOKUP(N54,EPS新车销量!$F$1:$AJ$29,3,0)</f>
        <v>#N/A</v>
      </c>
      <c r="Q54" s="59" t="e">
        <f>HLOOKUP(N54,EPS新车销量!$F$1:$AJ$29,4,0)</f>
        <v>#N/A</v>
      </c>
      <c r="R54" s="59" t="e">
        <f>HLOOKUP(N54,EPS新车销量!$F$1:$AJ$29,5,0)</f>
        <v>#N/A</v>
      </c>
      <c r="S54" s="59" t="e">
        <f>HLOOKUP(N54,EPS新车销量!$F$1:$AJ$29,6,0)</f>
        <v>#N/A</v>
      </c>
      <c r="T54" s="59" t="e">
        <f>HLOOKUP(N54,EPS新车销量!$F$1:$AJ$29,7,0)</f>
        <v>#N/A</v>
      </c>
      <c r="U54" s="59" t="e">
        <f>HLOOKUP(N54,EPS新车销量!$F$1:$AJ$29,8,0)</f>
        <v>#N/A</v>
      </c>
      <c r="V54" s="59" t="e">
        <f>HLOOKUP(N54,EPS新车销量!$F$1:$AJ$29,9,0)</f>
        <v>#N/A</v>
      </c>
      <c r="W54" s="59" t="e">
        <f>HLOOKUP(N54,EPS新车销量!$F$1:$AJ$29,10,0)</f>
        <v>#N/A</v>
      </c>
      <c r="X54" s="59" t="e">
        <f>HLOOKUP(N54,EPS新车销量!$F$1:$AJ$29,11,0)</f>
        <v>#N/A</v>
      </c>
      <c r="Y54" s="59" t="e">
        <f>HLOOKUP(N54,EPS新车销量!$F$1:$AJ$29,12,0)</f>
        <v>#N/A</v>
      </c>
      <c r="Z54" s="59" t="e">
        <f>HLOOKUP(N54,EPS新车销量!$F$1:$AJ$29,13,0)</f>
        <v>#N/A</v>
      </c>
      <c r="AA54" s="59" t="e">
        <f>HLOOKUP(N54,EPS新车销量!$F$1:$AJ$29,14,0)</f>
        <v>#N/A</v>
      </c>
      <c r="AB54" s="59" t="e">
        <f>HLOOKUP(N54,EPS新车销量!$F$1:$AJ$29,15,0)</f>
        <v>#N/A</v>
      </c>
      <c r="AC54" s="60" t="e">
        <f>HLOOKUP(N54,EPS新车销量!$F$1:$AJ$29,16,0)</f>
        <v>#N/A</v>
      </c>
      <c r="AD54" s="60" t="e">
        <f>HLOOKUP(N54,EPS新车销量!$F$1:$AJ$29,17,0)</f>
        <v>#N/A</v>
      </c>
      <c r="AE54" s="60" t="e">
        <f>HLOOKUP(N54,EPS新车销量!$F$1:$AJ$29,18,0)</f>
        <v>#N/A</v>
      </c>
      <c r="AF54" s="60" t="e">
        <f>HLOOKUP(N54,EPS新车销量!$F$1:$AJ$29,19,0)</f>
        <v>#N/A</v>
      </c>
      <c r="AG54" s="60" t="e">
        <f>HLOOKUP(N54,EPS新车销量!$F$1:$AJ$29,20,0)</f>
        <v>#N/A</v>
      </c>
      <c r="AH54" s="60" t="e">
        <f>HLOOKUP(N54,EPS新车销量!$F$1:$AJ$29,21,0)</f>
        <v>#N/A</v>
      </c>
      <c r="AI54" s="60" t="e">
        <f>HLOOKUP(N54,EPS新车销量!$F$1:$AJ$29,22,0)</f>
        <v>#N/A</v>
      </c>
      <c r="AJ54" s="59" t="e">
        <f>HLOOKUP(N54,EPS新车销量!$F$1:$AJ$29,23,0)</f>
        <v>#N/A</v>
      </c>
      <c r="AK54" s="59" t="e">
        <f>HLOOKUP(N54,EPS新车销量!$F$1:$AJ$29,24,0)</f>
        <v>#N/A</v>
      </c>
      <c r="AL54" s="59" t="e">
        <f>HLOOKUP(N54,EPS新车销量!$F$1:$AJ$29,25,0)</f>
        <v>#N/A</v>
      </c>
      <c r="AM54" s="59" t="e">
        <f>HLOOKUP(N54,EPS新车销量!$F$1:$AJ$29,26,0)</f>
        <v>#N/A</v>
      </c>
      <c r="AN54" s="59" t="e">
        <f>HLOOKUP(N54,EPS新车销量!$F$1:$AJ$29,27,0)</f>
        <v>#N/A</v>
      </c>
      <c r="AO54" s="59" t="e">
        <f>HLOOKUP(N54,EPS新车销量!$F$1:$AJ$29,28,0)</f>
        <v>#N/A</v>
      </c>
      <c r="AP54" s="59" t="e">
        <f>HLOOKUP(N54,EPS新车销量!$F$1:$AJ$29,29,0)</f>
        <v>#N/A</v>
      </c>
      <c r="BX54" s="46">
        <v>2051</v>
      </c>
      <c r="BY54" s="21">
        <f>BY53-(BY$53-BY$58)/5</f>
        <v>10</v>
      </c>
      <c r="BZ54" s="21">
        <f t="shared" ref="BZ54:CA54" si="202">BZ53-(BZ$53-BZ$58)/5</f>
        <v>5.82</v>
      </c>
      <c r="CA54" s="21">
        <f t="shared" si="202"/>
        <v>4</v>
      </c>
      <c r="CB54" s="55">
        <f>CA54/1.2</f>
        <v>3.3333333333333335</v>
      </c>
      <c r="CC54" s="21">
        <f>CC53-(CC$53-CC$58)/5</f>
        <v>3.8</v>
      </c>
      <c r="CD54" s="21">
        <f t="shared" ref="CD54:CG54" si="203">CD53-(CD$53-CD$58)/5</f>
        <v>12.5</v>
      </c>
      <c r="CE54" s="21">
        <f t="shared" si="203"/>
        <v>0.8</v>
      </c>
      <c r="CF54" s="21">
        <f t="shared" si="203"/>
        <v>23.57</v>
      </c>
      <c r="CG54" s="21">
        <f t="shared" si="203"/>
        <v>19.5</v>
      </c>
      <c r="CH54" s="21">
        <f t="shared" si="16"/>
        <v>9.5039999999999996</v>
      </c>
      <c r="CI54" s="21">
        <f>CI53-(CI$53-CI$58)/5</f>
        <v>7.92</v>
      </c>
      <c r="CJ54" s="21">
        <f t="shared" ref="CJ54:CN54" si="204">CJ53-(CJ$53-CJ$58)/5</f>
        <v>6.84</v>
      </c>
      <c r="CK54" s="21">
        <f t="shared" si="204"/>
        <v>40</v>
      </c>
      <c r="CL54" s="21">
        <f t="shared" si="204"/>
        <v>2.5</v>
      </c>
      <c r="CM54" s="21">
        <f t="shared" si="204"/>
        <v>55</v>
      </c>
      <c r="CN54" s="21">
        <f t="shared" si="204"/>
        <v>34</v>
      </c>
      <c r="CO54" s="21">
        <f t="shared" si="5"/>
        <v>18.047999999999998</v>
      </c>
      <c r="CP54" s="21">
        <f>CP53-(CP$53-CP$58)/5</f>
        <v>15.04</v>
      </c>
      <c r="CQ54" s="21">
        <f t="shared" ref="CQ54:CU54" si="205">CQ53-(CQ$53-CQ$58)/5</f>
        <v>15.2</v>
      </c>
      <c r="CR54" s="21">
        <f t="shared" si="205"/>
        <v>60</v>
      </c>
      <c r="CS54" s="21">
        <f t="shared" si="205"/>
        <v>5.5</v>
      </c>
      <c r="CT54" s="21">
        <f t="shared" si="205"/>
        <v>102.14</v>
      </c>
      <c r="CU54" s="21">
        <f t="shared" si="205"/>
        <v>36.24</v>
      </c>
      <c r="CV54" s="21">
        <f t="shared" si="6"/>
        <v>28.907999999999998</v>
      </c>
      <c r="CW54" s="21">
        <f>CW53-(CW$53-CW$58)/5</f>
        <v>24.09</v>
      </c>
      <c r="CX54" s="21">
        <f t="shared" ref="CX54:CZ54" si="206">CX53-(CX$53-CX$58)/5</f>
        <v>18.86</v>
      </c>
      <c r="CY54" s="21">
        <f t="shared" si="206"/>
        <v>58.5</v>
      </c>
      <c r="CZ54" s="21">
        <f t="shared" si="206"/>
        <v>10</v>
      </c>
    </row>
    <row r="55" spans="1:104">
      <c r="A55" t="s">
        <v>68</v>
      </c>
      <c r="B55" s="54" t="s">
        <v>112</v>
      </c>
      <c r="D55" t="s">
        <v>75</v>
      </c>
      <c r="E55" s="54" t="s">
        <v>112</v>
      </c>
      <c r="N55" s="59">
        <v>2052</v>
      </c>
      <c r="O55" s="59" t="e">
        <f>HLOOKUP(N55,EPS新车销量!$F$1:$AJ$29,2,0)</f>
        <v>#N/A</v>
      </c>
      <c r="P55" s="59" t="e">
        <f>HLOOKUP(N55,EPS新车销量!$F$1:$AJ$29,3,0)</f>
        <v>#N/A</v>
      </c>
      <c r="Q55" s="59" t="e">
        <f>HLOOKUP(N55,EPS新车销量!$F$1:$AJ$29,4,0)</f>
        <v>#N/A</v>
      </c>
      <c r="R55" s="59" t="e">
        <f>HLOOKUP(N55,EPS新车销量!$F$1:$AJ$29,5,0)</f>
        <v>#N/A</v>
      </c>
      <c r="S55" s="59" t="e">
        <f>HLOOKUP(N55,EPS新车销量!$F$1:$AJ$29,6,0)</f>
        <v>#N/A</v>
      </c>
      <c r="T55" s="59" t="e">
        <f>HLOOKUP(N55,EPS新车销量!$F$1:$AJ$29,7,0)</f>
        <v>#N/A</v>
      </c>
      <c r="U55" s="59" t="e">
        <f>HLOOKUP(N55,EPS新车销量!$F$1:$AJ$29,8,0)</f>
        <v>#N/A</v>
      </c>
      <c r="V55" s="59" t="e">
        <f>HLOOKUP(N55,EPS新车销量!$F$1:$AJ$29,9,0)</f>
        <v>#N/A</v>
      </c>
      <c r="W55" s="59" t="e">
        <f>HLOOKUP(N55,EPS新车销量!$F$1:$AJ$29,10,0)</f>
        <v>#N/A</v>
      </c>
      <c r="X55" s="59" t="e">
        <f>HLOOKUP(N55,EPS新车销量!$F$1:$AJ$29,11,0)</f>
        <v>#N/A</v>
      </c>
      <c r="Y55" s="59" t="e">
        <f>HLOOKUP(N55,EPS新车销量!$F$1:$AJ$29,12,0)</f>
        <v>#N/A</v>
      </c>
      <c r="Z55" s="59" t="e">
        <f>HLOOKUP(N55,EPS新车销量!$F$1:$AJ$29,13,0)</f>
        <v>#N/A</v>
      </c>
      <c r="AA55" s="59" t="e">
        <f>HLOOKUP(N55,EPS新车销量!$F$1:$AJ$29,14,0)</f>
        <v>#N/A</v>
      </c>
      <c r="AB55" s="59" t="e">
        <f>HLOOKUP(N55,EPS新车销量!$F$1:$AJ$29,15,0)</f>
        <v>#N/A</v>
      </c>
      <c r="AC55" s="60" t="e">
        <f>HLOOKUP(N55,EPS新车销量!$F$1:$AJ$29,16,0)</f>
        <v>#N/A</v>
      </c>
      <c r="AD55" s="60" t="e">
        <f>HLOOKUP(N55,EPS新车销量!$F$1:$AJ$29,17,0)</f>
        <v>#N/A</v>
      </c>
      <c r="AE55" s="60" t="e">
        <f>HLOOKUP(N55,EPS新车销量!$F$1:$AJ$29,18,0)</f>
        <v>#N/A</v>
      </c>
      <c r="AF55" s="60" t="e">
        <f>HLOOKUP(N55,EPS新车销量!$F$1:$AJ$29,19,0)</f>
        <v>#N/A</v>
      </c>
      <c r="AG55" s="60" t="e">
        <f>HLOOKUP(N55,EPS新车销量!$F$1:$AJ$29,20,0)</f>
        <v>#N/A</v>
      </c>
      <c r="AH55" s="60" t="e">
        <f>HLOOKUP(N55,EPS新车销量!$F$1:$AJ$29,21,0)</f>
        <v>#N/A</v>
      </c>
      <c r="AI55" s="60" t="e">
        <f>HLOOKUP(N55,EPS新车销量!$F$1:$AJ$29,22,0)</f>
        <v>#N/A</v>
      </c>
      <c r="AJ55" s="59" t="e">
        <f>HLOOKUP(N55,EPS新车销量!$F$1:$AJ$29,23,0)</f>
        <v>#N/A</v>
      </c>
      <c r="AK55" s="59" t="e">
        <f>HLOOKUP(N55,EPS新车销量!$F$1:$AJ$29,24,0)</f>
        <v>#N/A</v>
      </c>
      <c r="AL55" s="59" t="e">
        <f>HLOOKUP(N55,EPS新车销量!$F$1:$AJ$29,25,0)</f>
        <v>#N/A</v>
      </c>
      <c r="AM55" s="59" t="e">
        <f>HLOOKUP(N55,EPS新车销量!$F$1:$AJ$29,26,0)</f>
        <v>#N/A</v>
      </c>
      <c r="AN55" s="59" t="e">
        <f>HLOOKUP(N55,EPS新车销量!$F$1:$AJ$29,27,0)</f>
        <v>#N/A</v>
      </c>
      <c r="AO55" s="59" t="e">
        <f>HLOOKUP(N55,EPS新车销量!$F$1:$AJ$29,28,0)</f>
        <v>#N/A</v>
      </c>
      <c r="AP55" s="59" t="e">
        <f>HLOOKUP(N55,EPS新车销量!$F$1:$AJ$29,29,0)</f>
        <v>#N/A</v>
      </c>
      <c r="BX55" s="46">
        <v>2052</v>
      </c>
      <c r="BY55" s="21">
        <f t="shared" ref="BY55:BY57" si="207">BY54-(BY$53-BY$58)/5</f>
        <v>10</v>
      </c>
      <c r="BZ55" s="21">
        <f t="shared" ref="BZ55:BZ57" si="208">BZ54-(BZ$53-BZ$58)/5</f>
        <v>5.82</v>
      </c>
      <c r="CA55" s="21">
        <f t="shared" ref="CA55:CA57" si="209">CA54-(CA$53-CA$58)/5</f>
        <v>4</v>
      </c>
      <c r="CB55" s="55">
        <f t="shared" ref="CB55:CB57" si="210">CA55/1.2</f>
        <v>3.3333333333333335</v>
      </c>
      <c r="CC55" s="21">
        <f t="shared" ref="CC55:CC57" si="211">CC54-(CC$53-CC$58)/5</f>
        <v>3.8</v>
      </c>
      <c r="CD55" s="21">
        <f t="shared" ref="CD55:CD57" si="212">CD54-(CD$53-CD$58)/5</f>
        <v>12.5</v>
      </c>
      <c r="CE55" s="21">
        <f t="shared" ref="CE55:CE57" si="213">CE54-(CE$53-CE$58)/5</f>
        <v>0.8</v>
      </c>
      <c r="CF55" s="21">
        <f t="shared" ref="CF55:CF57" si="214">CF54-(CF$53-CF$58)/5</f>
        <v>23.57</v>
      </c>
      <c r="CG55" s="21">
        <f t="shared" ref="CG55:CG57" si="215">CG54-(CG$53-CG$58)/5</f>
        <v>19.5</v>
      </c>
      <c r="CH55" s="21">
        <f t="shared" si="16"/>
        <v>9.5039999999999996</v>
      </c>
      <c r="CI55" s="21">
        <f t="shared" ref="CI55:CI57" si="216">CI54-(CI$53-CI$58)/5</f>
        <v>7.92</v>
      </c>
      <c r="CJ55" s="21">
        <f t="shared" ref="CJ55:CJ57" si="217">CJ54-(CJ$53-CJ$58)/5</f>
        <v>6.84</v>
      </c>
      <c r="CK55" s="21">
        <f t="shared" ref="CK55:CK57" si="218">CK54-(CK$53-CK$58)/5</f>
        <v>40</v>
      </c>
      <c r="CL55" s="21">
        <f t="shared" ref="CL55:CL57" si="219">CL54-(CL$53-CL$58)/5</f>
        <v>2.5</v>
      </c>
      <c r="CM55" s="21">
        <f t="shared" ref="CM55:CM57" si="220">CM54-(CM$53-CM$58)/5</f>
        <v>55</v>
      </c>
      <c r="CN55" s="21">
        <f t="shared" ref="CN55:CN57" si="221">CN54-(CN$53-CN$58)/5</f>
        <v>34</v>
      </c>
      <c r="CO55" s="21">
        <f t="shared" si="5"/>
        <v>18.047999999999998</v>
      </c>
      <c r="CP55" s="21">
        <f t="shared" ref="CP55:CP57" si="222">CP54-(CP$53-CP$58)/5</f>
        <v>15.04</v>
      </c>
      <c r="CQ55" s="21">
        <f t="shared" ref="CQ55:CQ57" si="223">CQ54-(CQ$53-CQ$58)/5</f>
        <v>15.2</v>
      </c>
      <c r="CR55" s="21">
        <f t="shared" ref="CR55:CR57" si="224">CR54-(CR$53-CR$58)/5</f>
        <v>60</v>
      </c>
      <c r="CS55" s="21">
        <f t="shared" ref="CS55:CS57" si="225">CS54-(CS$53-CS$58)/5</f>
        <v>5.5</v>
      </c>
      <c r="CT55" s="21">
        <f t="shared" ref="CT55:CT57" si="226">CT54-(CT$53-CT$58)/5</f>
        <v>102.14</v>
      </c>
      <c r="CU55" s="21">
        <f t="shared" ref="CU55:CU57" si="227">CU54-(CU$53-CU$58)/5</f>
        <v>36.24</v>
      </c>
      <c r="CV55" s="21">
        <f t="shared" si="6"/>
        <v>28.907999999999998</v>
      </c>
      <c r="CW55" s="21">
        <f t="shared" ref="CW55:CW57" si="228">CW54-(CW$53-CW$58)/5</f>
        <v>24.09</v>
      </c>
      <c r="CX55" s="21">
        <f t="shared" ref="CX55:CX57" si="229">CX54-(CX$53-CX$58)/5</f>
        <v>18.86</v>
      </c>
      <c r="CY55" s="21">
        <f t="shared" ref="CY55:CY57" si="230">CY54-(CY$53-CY$58)/5</f>
        <v>58.5</v>
      </c>
      <c r="CZ55" s="21">
        <f t="shared" ref="CZ55:CZ57" si="231">CZ54-(CZ$53-CZ$58)/5</f>
        <v>10</v>
      </c>
    </row>
    <row r="56" spans="1:104">
      <c r="A56" t="s">
        <v>69</v>
      </c>
      <c r="B56" t="s">
        <v>120</v>
      </c>
      <c r="D56" t="s">
        <v>76</v>
      </c>
      <c r="E56" t="s">
        <v>120</v>
      </c>
      <c r="N56" s="59">
        <v>2053</v>
      </c>
      <c r="O56" s="59" t="e">
        <f>HLOOKUP(N56,EPS新车销量!$F$1:$AJ$29,2,0)</f>
        <v>#N/A</v>
      </c>
      <c r="P56" s="59" t="e">
        <f>HLOOKUP(N56,EPS新车销量!$F$1:$AJ$29,3,0)</f>
        <v>#N/A</v>
      </c>
      <c r="Q56" s="59" t="e">
        <f>HLOOKUP(N56,EPS新车销量!$F$1:$AJ$29,4,0)</f>
        <v>#N/A</v>
      </c>
      <c r="R56" s="59" t="e">
        <f>HLOOKUP(N56,EPS新车销量!$F$1:$AJ$29,5,0)</f>
        <v>#N/A</v>
      </c>
      <c r="S56" s="59" t="e">
        <f>HLOOKUP(N56,EPS新车销量!$F$1:$AJ$29,6,0)</f>
        <v>#N/A</v>
      </c>
      <c r="T56" s="59" t="e">
        <f>HLOOKUP(N56,EPS新车销量!$F$1:$AJ$29,7,0)</f>
        <v>#N/A</v>
      </c>
      <c r="U56" s="59" t="e">
        <f>HLOOKUP(N56,EPS新车销量!$F$1:$AJ$29,8,0)</f>
        <v>#N/A</v>
      </c>
      <c r="V56" s="59" t="e">
        <f>HLOOKUP(N56,EPS新车销量!$F$1:$AJ$29,9,0)</f>
        <v>#N/A</v>
      </c>
      <c r="W56" s="59" t="e">
        <f>HLOOKUP(N56,EPS新车销量!$F$1:$AJ$29,10,0)</f>
        <v>#N/A</v>
      </c>
      <c r="X56" s="59" t="e">
        <f>HLOOKUP(N56,EPS新车销量!$F$1:$AJ$29,11,0)</f>
        <v>#N/A</v>
      </c>
      <c r="Y56" s="59" t="e">
        <f>HLOOKUP(N56,EPS新车销量!$F$1:$AJ$29,12,0)</f>
        <v>#N/A</v>
      </c>
      <c r="Z56" s="59" t="e">
        <f>HLOOKUP(N56,EPS新车销量!$F$1:$AJ$29,13,0)</f>
        <v>#N/A</v>
      </c>
      <c r="AA56" s="59" t="e">
        <f>HLOOKUP(N56,EPS新车销量!$F$1:$AJ$29,14,0)</f>
        <v>#N/A</v>
      </c>
      <c r="AB56" s="59" t="e">
        <f>HLOOKUP(N56,EPS新车销量!$F$1:$AJ$29,15,0)</f>
        <v>#N/A</v>
      </c>
      <c r="AC56" s="60" t="e">
        <f>HLOOKUP(N56,EPS新车销量!$F$1:$AJ$29,16,0)</f>
        <v>#N/A</v>
      </c>
      <c r="AD56" s="60" t="e">
        <f>HLOOKUP(N56,EPS新车销量!$F$1:$AJ$29,17,0)</f>
        <v>#N/A</v>
      </c>
      <c r="AE56" s="60" t="e">
        <f>HLOOKUP(N56,EPS新车销量!$F$1:$AJ$29,18,0)</f>
        <v>#N/A</v>
      </c>
      <c r="AF56" s="60" t="e">
        <f>HLOOKUP(N56,EPS新车销量!$F$1:$AJ$29,19,0)</f>
        <v>#N/A</v>
      </c>
      <c r="AG56" s="60" t="e">
        <f>HLOOKUP(N56,EPS新车销量!$F$1:$AJ$29,20,0)</f>
        <v>#N/A</v>
      </c>
      <c r="AH56" s="60" t="e">
        <f>HLOOKUP(N56,EPS新车销量!$F$1:$AJ$29,21,0)</f>
        <v>#N/A</v>
      </c>
      <c r="AI56" s="60" t="e">
        <f>HLOOKUP(N56,EPS新车销量!$F$1:$AJ$29,22,0)</f>
        <v>#N/A</v>
      </c>
      <c r="AJ56" s="59" t="e">
        <f>HLOOKUP(N56,EPS新车销量!$F$1:$AJ$29,23,0)</f>
        <v>#N/A</v>
      </c>
      <c r="AK56" s="59" t="e">
        <f>HLOOKUP(N56,EPS新车销量!$F$1:$AJ$29,24,0)</f>
        <v>#N/A</v>
      </c>
      <c r="AL56" s="59" t="e">
        <f>HLOOKUP(N56,EPS新车销量!$F$1:$AJ$29,25,0)</f>
        <v>#N/A</v>
      </c>
      <c r="AM56" s="59" t="e">
        <f>HLOOKUP(N56,EPS新车销量!$F$1:$AJ$29,26,0)</f>
        <v>#N/A</v>
      </c>
      <c r="AN56" s="59" t="e">
        <f>HLOOKUP(N56,EPS新车销量!$F$1:$AJ$29,27,0)</f>
        <v>#N/A</v>
      </c>
      <c r="AO56" s="59" t="e">
        <f>HLOOKUP(N56,EPS新车销量!$F$1:$AJ$29,28,0)</f>
        <v>#N/A</v>
      </c>
      <c r="AP56" s="59" t="e">
        <f>HLOOKUP(N56,EPS新车销量!$F$1:$AJ$29,29,0)</f>
        <v>#N/A</v>
      </c>
      <c r="BX56" s="46">
        <v>2053</v>
      </c>
      <c r="BY56" s="21">
        <f t="shared" si="207"/>
        <v>10</v>
      </c>
      <c r="BZ56" s="21">
        <f t="shared" si="208"/>
        <v>5.82</v>
      </c>
      <c r="CA56" s="21">
        <f t="shared" si="209"/>
        <v>4</v>
      </c>
      <c r="CB56" s="55">
        <f t="shared" si="210"/>
        <v>3.3333333333333335</v>
      </c>
      <c r="CC56" s="21">
        <f t="shared" si="211"/>
        <v>3.8</v>
      </c>
      <c r="CD56" s="21">
        <f t="shared" si="212"/>
        <v>12.5</v>
      </c>
      <c r="CE56" s="21">
        <f t="shared" si="213"/>
        <v>0.8</v>
      </c>
      <c r="CF56" s="21">
        <f t="shared" si="214"/>
        <v>23.57</v>
      </c>
      <c r="CG56" s="21">
        <f t="shared" si="215"/>
        <v>19.5</v>
      </c>
      <c r="CH56" s="21">
        <f t="shared" si="16"/>
        <v>9.5039999999999996</v>
      </c>
      <c r="CI56" s="21">
        <f t="shared" si="216"/>
        <v>7.92</v>
      </c>
      <c r="CJ56" s="21">
        <f t="shared" si="217"/>
        <v>6.84</v>
      </c>
      <c r="CK56" s="21">
        <f t="shared" si="218"/>
        <v>40</v>
      </c>
      <c r="CL56" s="21">
        <f t="shared" si="219"/>
        <v>2.5</v>
      </c>
      <c r="CM56" s="21">
        <f t="shared" si="220"/>
        <v>55</v>
      </c>
      <c r="CN56" s="21">
        <f t="shared" si="221"/>
        <v>34</v>
      </c>
      <c r="CO56" s="21">
        <f t="shared" si="5"/>
        <v>18.047999999999998</v>
      </c>
      <c r="CP56" s="21">
        <f t="shared" si="222"/>
        <v>15.04</v>
      </c>
      <c r="CQ56" s="21">
        <f t="shared" si="223"/>
        <v>15.2</v>
      </c>
      <c r="CR56" s="21">
        <f t="shared" si="224"/>
        <v>60</v>
      </c>
      <c r="CS56" s="21">
        <f t="shared" si="225"/>
        <v>5.5</v>
      </c>
      <c r="CT56" s="21">
        <f t="shared" si="226"/>
        <v>102.14</v>
      </c>
      <c r="CU56" s="21">
        <f t="shared" si="227"/>
        <v>36.24</v>
      </c>
      <c r="CV56" s="21">
        <f t="shared" si="6"/>
        <v>28.907999999999998</v>
      </c>
      <c r="CW56" s="21">
        <f t="shared" si="228"/>
        <v>24.09</v>
      </c>
      <c r="CX56" s="21">
        <f t="shared" si="229"/>
        <v>18.86</v>
      </c>
      <c r="CY56" s="21">
        <f t="shared" si="230"/>
        <v>58.5</v>
      </c>
      <c r="CZ56" s="21">
        <f t="shared" si="231"/>
        <v>10</v>
      </c>
    </row>
    <row r="57" spans="1:104">
      <c r="A57" t="s">
        <v>70</v>
      </c>
      <c r="B57" t="s">
        <v>120</v>
      </c>
      <c r="D57" t="s">
        <v>77</v>
      </c>
      <c r="E57" t="s">
        <v>140</v>
      </c>
      <c r="N57" s="59">
        <v>2054</v>
      </c>
      <c r="O57" s="59" t="e">
        <f>HLOOKUP(N57,EPS新车销量!$F$1:$AJ$29,2,0)</f>
        <v>#N/A</v>
      </c>
      <c r="P57" s="59" t="e">
        <f>HLOOKUP(N57,EPS新车销量!$F$1:$AJ$29,3,0)</f>
        <v>#N/A</v>
      </c>
      <c r="Q57" s="59" t="e">
        <f>HLOOKUP(N57,EPS新车销量!$F$1:$AJ$29,4,0)</f>
        <v>#N/A</v>
      </c>
      <c r="R57" s="59" t="e">
        <f>HLOOKUP(N57,EPS新车销量!$F$1:$AJ$29,5,0)</f>
        <v>#N/A</v>
      </c>
      <c r="S57" s="59" t="e">
        <f>HLOOKUP(N57,EPS新车销量!$F$1:$AJ$29,6,0)</f>
        <v>#N/A</v>
      </c>
      <c r="T57" s="59" t="e">
        <f>HLOOKUP(N57,EPS新车销量!$F$1:$AJ$29,7,0)</f>
        <v>#N/A</v>
      </c>
      <c r="U57" s="59" t="e">
        <f>HLOOKUP(N57,EPS新车销量!$F$1:$AJ$29,8,0)</f>
        <v>#N/A</v>
      </c>
      <c r="V57" s="59" t="e">
        <f>HLOOKUP(N57,EPS新车销量!$F$1:$AJ$29,9,0)</f>
        <v>#N/A</v>
      </c>
      <c r="W57" s="59" t="e">
        <f>HLOOKUP(N57,EPS新车销量!$F$1:$AJ$29,10,0)</f>
        <v>#N/A</v>
      </c>
      <c r="X57" s="59" t="e">
        <f>HLOOKUP(N57,EPS新车销量!$F$1:$AJ$29,11,0)</f>
        <v>#N/A</v>
      </c>
      <c r="Y57" s="59" t="e">
        <f>HLOOKUP(N57,EPS新车销量!$F$1:$AJ$29,12,0)</f>
        <v>#N/A</v>
      </c>
      <c r="Z57" s="59" t="e">
        <f>HLOOKUP(N57,EPS新车销量!$F$1:$AJ$29,13,0)</f>
        <v>#N/A</v>
      </c>
      <c r="AA57" s="59" t="e">
        <f>HLOOKUP(N57,EPS新车销量!$F$1:$AJ$29,14,0)</f>
        <v>#N/A</v>
      </c>
      <c r="AB57" s="59" t="e">
        <f>HLOOKUP(N57,EPS新车销量!$F$1:$AJ$29,15,0)</f>
        <v>#N/A</v>
      </c>
      <c r="AC57" s="60" t="e">
        <f>HLOOKUP(N57,EPS新车销量!$F$1:$AJ$29,16,0)</f>
        <v>#N/A</v>
      </c>
      <c r="AD57" s="60" t="e">
        <f>HLOOKUP(N57,EPS新车销量!$F$1:$AJ$29,17,0)</f>
        <v>#N/A</v>
      </c>
      <c r="AE57" s="60" t="e">
        <f>HLOOKUP(N57,EPS新车销量!$F$1:$AJ$29,18,0)</f>
        <v>#N/A</v>
      </c>
      <c r="AF57" s="60" t="e">
        <f>HLOOKUP(N57,EPS新车销量!$F$1:$AJ$29,19,0)</f>
        <v>#N/A</v>
      </c>
      <c r="AG57" s="60" t="e">
        <f>HLOOKUP(N57,EPS新车销量!$F$1:$AJ$29,20,0)</f>
        <v>#N/A</v>
      </c>
      <c r="AH57" s="60" t="e">
        <f>HLOOKUP(N57,EPS新车销量!$F$1:$AJ$29,21,0)</f>
        <v>#N/A</v>
      </c>
      <c r="AI57" s="60" t="e">
        <f>HLOOKUP(N57,EPS新车销量!$F$1:$AJ$29,22,0)</f>
        <v>#N/A</v>
      </c>
      <c r="AJ57" s="59" t="e">
        <f>HLOOKUP(N57,EPS新车销量!$F$1:$AJ$29,23,0)</f>
        <v>#N/A</v>
      </c>
      <c r="AK57" s="59" t="e">
        <f>HLOOKUP(N57,EPS新车销量!$F$1:$AJ$29,24,0)</f>
        <v>#N/A</v>
      </c>
      <c r="AL57" s="59" t="e">
        <f>HLOOKUP(N57,EPS新车销量!$F$1:$AJ$29,25,0)</f>
        <v>#N/A</v>
      </c>
      <c r="AM57" s="59" t="e">
        <f>HLOOKUP(N57,EPS新车销量!$F$1:$AJ$29,26,0)</f>
        <v>#N/A</v>
      </c>
      <c r="AN57" s="59" t="e">
        <f>HLOOKUP(N57,EPS新车销量!$F$1:$AJ$29,27,0)</f>
        <v>#N/A</v>
      </c>
      <c r="AO57" s="59" t="e">
        <f>HLOOKUP(N57,EPS新车销量!$F$1:$AJ$29,28,0)</f>
        <v>#N/A</v>
      </c>
      <c r="AP57" s="59" t="e">
        <f>HLOOKUP(N57,EPS新车销量!$F$1:$AJ$29,29,0)</f>
        <v>#N/A</v>
      </c>
      <c r="BX57" s="46">
        <v>2054</v>
      </c>
      <c r="BY57" s="21">
        <f t="shared" si="207"/>
        <v>10</v>
      </c>
      <c r="BZ57" s="21">
        <f t="shared" si="208"/>
        <v>5.82</v>
      </c>
      <c r="CA57" s="21">
        <f t="shared" si="209"/>
        <v>4</v>
      </c>
      <c r="CB57" s="55">
        <f t="shared" si="210"/>
        <v>3.3333333333333335</v>
      </c>
      <c r="CC57" s="21">
        <f t="shared" si="211"/>
        <v>3.8</v>
      </c>
      <c r="CD57" s="21">
        <f t="shared" si="212"/>
        <v>12.5</v>
      </c>
      <c r="CE57" s="21">
        <f t="shared" si="213"/>
        <v>0.8</v>
      </c>
      <c r="CF57" s="21">
        <f t="shared" si="214"/>
        <v>23.57</v>
      </c>
      <c r="CG57" s="21">
        <f t="shared" si="215"/>
        <v>19.5</v>
      </c>
      <c r="CH57" s="21">
        <f t="shared" si="16"/>
        <v>9.5039999999999996</v>
      </c>
      <c r="CI57" s="21">
        <f t="shared" si="216"/>
        <v>7.92</v>
      </c>
      <c r="CJ57" s="21">
        <f t="shared" si="217"/>
        <v>6.84</v>
      </c>
      <c r="CK57" s="21">
        <f t="shared" si="218"/>
        <v>40</v>
      </c>
      <c r="CL57" s="21">
        <f t="shared" si="219"/>
        <v>2.5</v>
      </c>
      <c r="CM57" s="21">
        <f t="shared" si="220"/>
        <v>55</v>
      </c>
      <c r="CN57" s="21">
        <f t="shared" si="221"/>
        <v>34</v>
      </c>
      <c r="CO57" s="21">
        <f t="shared" si="5"/>
        <v>18.047999999999998</v>
      </c>
      <c r="CP57" s="21">
        <f t="shared" si="222"/>
        <v>15.04</v>
      </c>
      <c r="CQ57" s="21">
        <f t="shared" si="223"/>
        <v>15.2</v>
      </c>
      <c r="CR57" s="21">
        <f t="shared" si="224"/>
        <v>60</v>
      </c>
      <c r="CS57" s="21">
        <f t="shared" si="225"/>
        <v>5.5</v>
      </c>
      <c r="CT57" s="21">
        <f t="shared" si="226"/>
        <v>102.14</v>
      </c>
      <c r="CU57" s="21">
        <f t="shared" si="227"/>
        <v>36.24</v>
      </c>
      <c r="CV57" s="21">
        <f t="shared" si="6"/>
        <v>28.907999999999998</v>
      </c>
      <c r="CW57" s="21">
        <f t="shared" si="228"/>
        <v>24.09</v>
      </c>
      <c r="CX57" s="21">
        <f t="shared" si="229"/>
        <v>18.86</v>
      </c>
      <c r="CY57" s="21">
        <f t="shared" si="230"/>
        <v>58.5</v>
      </c>
      <c r="CZ57" s="21">
        <f t="shared" si="231"/>
        <v>10</v>
      </c>
    </row>
    <row r="58" spans="1:104">
      <c r="A58" t="s">
        <v>71</v>
      </c>
      <c r="B58" t="s">
        <v>120</v>
      </c>
      <c r="D58" t="s">
        <v>78</v>
      </c>
      <c r="E58" t="s">
        <v>120</v>
      </c>
      <c r="N58" s="59">
        <v>2055</v>
      </c>
      <c r="O58" s="59" t="e">
        <f>HLOOKUP(N58,EPS新车销量!$F$1:$AJ$29,2,0)</f>
        <v>#N/A</v>
      </c>
      <c r="P58" s="59" t="e">
        <f>HLOOKUP(N58,EPS新车销量!$F$1:$AJ$29,3,0)</f>
        <v>#N/A</v>
      </c>
      <c r="Q58" s="59" t="e">
        <f>HLOOKUP(N58,EPS新车销量!$F$1:$AJ$29,4,0)</f>
        <v>#N/A</v>
      </c>
      <c r="R58" s="59" t="e">
        <f>HLOOKUP(N58,EPS新车销量!$F$1:$AJ$29,5,0)</f>
        <v>#N/A</v>
      </c>
      <c r="S58" s="59" t="e">
        <f>HLOOKUP(N58,EPS新车销量!$F$1:$AJ$29,6,0)</f>
        <v>#N/A</v>
      </c>
      <c r="T58" s="59" t="e">
        <f>HLOOKUP(N58,EPS新车销量!$F$1:$AJ$29,7,0)</f>
        <v>#N/A</v>
      </c>
      <c r="U58" s="59" t="e">
        <f>HLOOKUP(N58,EPS新车销量!$F$1:$AJ$29,8,0)</f>
        <v>#N/A</v>
      </c>
      <c r="V58" s="59" t="e">
        <f>HLOOKUP(N58,EPS新车销量!$F$1:$AJ$29,9,0)</f>
        <v>#N/A</v>
      </c>
      <c r="W58" s="59" t="e">
        <f>HLOOKUP(N58,EPS新车销量!$F$1:$AJ$29,10,0)</f>
        <v>#N/A</v>
      </c>
      <c r="X58" s="59" t="e">
        <f>HLOOKUP(N58,EPS新车销量!$F$1:$AJ$29,11,0)</f>
        <v>#N/A</v>
      </c>
      <c r="Y58" s="59" t="e">
        <f>HLOOKUP(N58,EPS新车销量!$F$1:$AJ$29,12,0)</f>
        <v>#N/A</v>
      </c>
      <c r="Z58" s="59" t="e">
        <f>HLOOKUP(N58,EPS新车销量!$F$1:$AJ$29,13,0)</f>
        <v>#N/A</v>
      </c>
      <c r="AA58" s="59" t="e">
        <f>HLOOKUP(N58,EPS新车销量!$F$1:$AJ$29,14,0)</f>
        <v>#N/A</v>
      </c>
      <c r="AB58" s="59" t="e">
        <f>HLOOKUP(N58,EPS新车销量!$F$1:$AJ$29,15,0)</f>
        <v>#N/A</v>
      </c>
      <c r="AC58" s="60" t="e">
        <f>HLOOKUP(N58,EPS新车销量!$F$1:$AJ$29,16,0)</f>
        <v>#N/A</v>
      </c>
      <c r="AD58" s="60" t="e">
        <f>HLOOKUP(N58,EPS新车销量!$F$1:$AJ$29,17,0)</f>
        <v>#N/A</v>
      </c>
      <c r="AE58" s="60" t="e">
        <f>HLOOKUP(N58,EPS新车销量!$F$1:$AJ$29,18,0)</f>
        <v>#N/A</v>
      </c>
      <c r="AF58" s="60" t="e">
        <f>HLOOKUP(N58,EPS新车销量!$F$1:$AJ$29,19,0)</f>
        <v>#N/A</v>
      </c>
      <c r="AG58" s="60" t="e">
        <f>HLOOKUP(N58,EPS新车销量!$F$1:$AJ$29,20,0)</f>
        <v>#N/A</v>
      </c>
      <c r="AH58" s="60" t="e">
        <f>HLOOKUP(N58,EPS新车销量!$F$1:$AJ$29,21,0)</f>
        <v>#N/A</v>
      </c>
      <c r="AI58" s="60" t="e">
        <f>HLOOKUP(N58,EPS新车销量!$F$1:$AJ$29,22,0)</f>
        <v>#N/A</v>
      </c>
      <c r="AJ58" s="59" t="e">
        <f>HLOOKUP(N58,EPS新车销量!$F$1:$AJ$29,23,0)</f>
        <v>#N/A</v>
      </c>
      <c r="AK58" s="59" t="e">
        <f>HLOOKUP(N58,EPS新车销量!$F$1:$AJ$29,24,0)</f>
        <v>#N/A</v>
      </c>
      <c r="AL58" s="59" t="e">
        <f>HLOOKUP(N58,EPS新车销量!$F$1:$AJ$29,25,0)</f>
        <v>#N/A</v>
      </c>
      <c r="AM58" s="59" t="e">
        <f>HLOOKUP(N58,EPS新车销量!$F$1:$AJ$29,26,0)</f>
        <v>#N/A</v>
      </c>
      <c r="AN58" s="59" t="e">
        <f>HLOOKUP(N58,EPS新车销量!$F$1:$AJ$29,27,0)</f>
        <v>#N/A</v>
      </c>
      <c r="AO58" s="59" t="e">
        <f>HLOOKUP(N58,EPS新车销量!$F$1:$AJ$29,28,0)</f>
        <v>#N/A</v>
      </c>
      <c r="AP58" s="59" t="e">
        <f>HLOOKUP(N58,EPS新车销量!$F$1:$AJ$29,29,0)</f>
        <v>#N/A</v>
      </c>
      <c r="BX58" s="48">
        <v>2055</v>
      </c>
      <c r="BY58" s="44">
        <f>AT10</f>
        <v>10</v>
      </c>
      <c r="BZ58" s="44">
        <f t="shared" ref="BZ58:CZ58" si="232">AU10</f>
        <v>5.82</v>
      </c>
      <c r="CA58" s="44">
        <f t="shared" si="232"/>
        <v>4</v>
      </c>
      <c r="CB58" s="44">
        <f t="shared" si="232"/>
        <v>3.3333333333333335</v>
      </c>
      <c r="CC58" s="44">
        <f t="shared" si="232"/>
        <v>3.8</v>
      </c>
      <c r="CD58" s="44">
        <f t="shared" si="232"/>
        <v>12.5</v>
      </c>
      <c r="CE58" s="44">
        <f t="shared" si="232"/>
        <v>0.8</v>
      </c>
      <c r="CF58" s="44">
        <f t="shared" si="232"/>
        <v>23.57</v>
      </c>
      <c r="CG58" s="44">
        <f t="shared" si="232"/>
        <v>19.5</v>
      </c>
      <c r="CH58" s="44">
        <f>BC10</f>
        <v>9.5039999999999996</v>
      </c>
      <c r="CI58" s="44">
        <f t="shared" si="232"/>
        <v>7.92</v>
      </c>
      <c r="CJ58" s="44">
        <f t="shared" si="232"/>
        <v>6.84</v>
      </c>
      <c r="CK58" s="44">
        <f t="shared" si="232"/>
        <v>40</v>
      </c>
      <c r="CL58" s="44">
        <f t="shared" si="232"/>
        <v>2.5</v>
      </c>
      <c r="CM58" s="44">
        <f t="shared" si="232"/>
        <v>55</v>
      </c>
      <c r="CN58" s="44">
        <f t="shared" si="232"/>
        <v>34</v>
      </c>
      <c r="CO58" s="44">
        <f t="shared" si="232"/>
        <v>18.047999999999998</v>
      </c>
      <c r="CP58" s="44">
        <f t="shared" si="232"/>
        <v>15.04</v>
      </c>
      <c r="CQ58" s="44">
        <f t="shared" si="232"/>
        <v>15.2</v>
      </c>
      <c r="CR58" s="44">
        <f t="shared" si="232"/>
        <v>60</v>
      </c>
      <c r="CS58" s="44">
        <f t="shared" si="232"/>
        <v>5.5</v>
      </c>
      <c r="CT58" s="44">
        <f t="shared" si="232"/>
        <v>102.14</v>
      </c>
      <c r="CU58" s="44">
        <f t="shared" si="232"/>
        <v>36.24</v>
      </c>
      <c r="CV58" s="44">
        <f t="shared" si="232"/>
        <v>28.907999999999998</v>
      </c>
      <c r="CW58" s="44">
        <f t="shared" si="232"/>
        <v>24.09</v>
      </c>
      <c r="CX58" s="44">
        <f t="shared" si="232"/>
        <v>18.86</v>
      </c>
      <c r="CY58" s="44">
        <f t="shared" si="232"/>
        <v>58.5</v>
      </c>
      <c r="CZ58" s="44">
        <f t="shared" si="232"/>
        <v>10</v>
      </c>
    </row>
    <row r="59" spans="1:104">
      <c r="A59" t="s">
        <v>72</v>
      </c>
      <c r="B59" s="54" t="s">
        <v>112</v>
      </c>
      <c r="D59" t="s">
        <v>79</v>
      </c>
      <c r="E59" t="s">
        <v>113</v>
      </c>
      <c r="N59" s="59">
        <v>2056</v>
      </c>
      <c r="O59" s="59" t="e">
        <f>HLOOKUP(N59,EPS新车销量!$F$1:$AJ$29,2,0)</f>
        <v>#N/A</v>
      </c>
      <c r="P59" s="59" t="e">
        <f>HLOOKUP(N59,EPS新车销量!$F$1:$AJ$29,3,0)</f>
        <v>#N/A</v>
      </c>
      <c r="Q59" s="59" t="e">
        <f>HLOOKUP(N59,EPS新车销量!$F$1:$AJ$29,4,0)</f>
        <v>#N/A</v>
      </c>
      <c r="R59" s="59" t="e">
        <f>HLOOKUP(N59,EPS新车销量!$F$1:$AJ$29,5,0)</f>
        <v>#N/A</v>
      </c>
      <c r="S59" s="59" t="e">
        <f>HLOOKUP(N59,EPS新车销量!$F$1:$AJ$29,6,0)</f>
        <v>#N/A</v>
      </c>
      <c r="T59" s="59" t="e">
        <f>HLOOKUP(N59,EPS新车销量!$F$1:$AJ$29,7,0)</f>
        <v>#N/A</v>
      </c>
      <c r="U59" s="59" t="e">
        <f>HLOOKUP(N59,EPS新车销量!$F$1:$AJ$29,8,0)</f>
        <v>#N/A</v>
      </c>
      <c r="V59" s="59" t="e">
        <f>HLOOKUP(N59,EPS新车销量!$F$1:$AJ$29,9,0)</f>
        <v>#N/A</v>
      </c>
      <c r="W59" s="59" t="e">
        <f>HLOOKUP(N59,EPS新车销量!$F$1:$AJ$29,10,0)</f>
        <v>#N/A</v>
      </c>
      <c r="X59" s="59" t="e">
        <f>HLOOKUP(N59,EPS新车销量!$F$1:$AJ$29,11,0)</f>
        <v>#N/A</v>
      </c>
      <c r="Y59" s="59" t="e">
        <f>HLOOKUP(N59,EPS新车销量!$F$1:$AJ$29,12,0)</f>
        <v>#N/A</v>
      </c>
      <c r="Z59" s="59" t="e">
        <f>HLOOKUP(N59,EPS新车销量!$F$1:$AJ$29,13,0)</f>
        <v>#N/A</v>
      </c>
      <c r="AA59" s="59" t="e">
        <f>HLOOKUP(N59,EPS新车销量!$F$1:$AJ$29,14,0)</f>
        <v>#N/A</v>
      </c>
      <c r="AB59" s="59" t="e">
        <f>HLOOKUP(N59,EPS新车销量!$F$1:$AJ$29,15,0)</f>
        <v>#N/A</v>
      </c>
      <c r="AC59" s="60" t="e">
        <f>HLOOKUP(N59,EPS新车销量!$F$1:$AJ$29,16,0)</f>
        <v>#N/A</v>
      </c>
      <c r="AD59" s="60" t="e">
        <f>HLOOKUP(N59,EPS新车销量!$F$1:$AJ$29,17,0)</f>
        <v>#N/A</v>
      </c>
      <c r="AE59" s="60" t="e">
        <f>HLOOKUP(N59,EPS新车销量!$F$1:$AJ$29,18,0)</f>
        <v>#N/A</v>
      </c>
      <c r="AF59" s="60" t="e">
        <f>HLOOKUP(N59,EPS新车销量!$F$1:$AJ$29,19,0)</f>
        <v>#N/A</v>
      </c>
      <c r="AG59" s="60" t="e">
        <f>HLOOKUP(N59,EPS新车销量!$F$1:$AJ$29,20,0)</f>
        <v>#N/A</v>
      </c>
      <c r="AH59" s="60" t="e">
        <f>HLOOKUP(N59,EPS新车销量!$F$1:$AJ$29,21,0)</f>
        <v>#N/A</v>
      </c>
      <c r="AI59" s="60" t="e">
        <f>HLOOKUP(N59,EPS新车销量!$F$1:$AJ$29,22,0)</f>
        <v>#N/A</v>
      </c>
      <c r="AJ59" s="59" t="e">
        <f>HLOOKUP(N59,EPS新车销量!$F$1:$AJ$29,23,0)</f>
        <v>#N/A</v>
      </c>
      <c r="AK59" s="59" t="e">
        <f>HLOOKUP(N59,EPS新车销量!$F$1:$AJ$29,24,0)</f>
        <v>#N/A</v>
      </c>
      <c r="AL59" s="59" t="e">
        <f>HLOOKUP(N59,EPS新车销量!$F$1:$AJ$29,25,0)</f>
        <v>#N/A</v>
      </c>
      <c r="AM59" s="59" t="e">
        <f>HLOOKUP(N59,EPS新车销量!$F$1:$AJ$29,26,0)</f>
        <v>#N/A</v>
      </c>
      <c r="AN59" s="59" t="e">
        <f>HLOOKUP(N59,EPS新车销量!$F$1:$AJ$29,27,0)</f>
        <v>#N/A</v>
      </c>
      <c r="AO59" s="59" t="e">
        <f>HLOOKUP(N59,EPS新车销量!$F$1:$AJ$29,28,0)</f>
        <v>#N/A</v>
      </c>
      <c r="AP59" s="59" t="e">
        <f>HLOOKUP(N59,EPS新车销量!$F$1:$AJ$29,29,0)</f>
        <v>#N/A</v>
      </c>
      <c r="BX59" s="46">
        <v>2056</v>
      </c>
      <c r="BY59" s="21">
        <f>BY58-(BY$58-BY$63)/5</f>
        <v>10</v>
      </c>
      <c r="BZ59" s="21">
        <f t="shared" ref="BZ59:CA59" si="233">BZ58-(BZ$58-BZ$63)/5</f>
        <v>5.82</v>
      </c>
      <c r="CA59" s="21">
        <f t="shared" si="233"/>
        <v>4</v>
      </c>
      <c r="CB59" s="55">
        <f>CA59/1.2</f>
        <v>3.3333333333333335</v>
      </c>
      <c r="CC59" s="21">
        <f>CC58-(CC$58-CC$63)/5</f>
        <v>3.8</v>
      </c>
      <c r="CD59" s="21">
        <f t="shared" ref="CD59:CG59" si="234">CD58-(CD$58-CD$63)/5</f>
        <v>12.5</v>
      </c>
      <c r="CE59" s="21">
        <f t="shared" si="234"/>
        <v>0.8</v>
      </c>
      <c r="CF59" s="21">
        <f t="shared" si="234"/>
        <v>23.57</v>
      </c>
      <c r="CG59" s="21">
        <f t="shared" si="234"/>
        <v>19.5</v>
      </c>
      <c r="CH59" s="21">
        <f t="shared" si="16"/>
        <v>9.5039999999999996</v>
      </c>
      <c r="CI59" s="21">
        <f>CI58-(CI$58-CI$63)/5</f>
        <v>7.92</v>
      </c>
      <c r="CJ59" s="21">
        <f t="shared" ref="CJ59:CN59" si="235">CJ58-(CJ$58-CJ$63)/5</f>
        <v>6.84</v>
      </c>
      <c r="CK59" s="21">
        <f t="shared" si="235"/>
        <v>40</v>
      </c>
      <c r="CL59" s="21">
        <f t="shared" si="235"/>
        <v>2.5</v>
      </c>
      <c r="CM59" s="21">
        <f t="shared" si="235"/>
        <v>55</v>
      </c>
      <c r="CN59" s="21">
        <f t="shared" si="235"/>
        <v>34</v>
      </c>
      <c r="CO59" s="21">
        <f t="shared" si="5"/>
        <v>18.047999999999998</v>
      </c>
      <c r="CP59" s="21">
        <f>CP58-(CP$58-CP$63)/5</f>
        <v>15.04</v>
      </c>
      <c r="CQ59" s="21">
        <f t="shared" ref="CQ59:CU59" si="236">CQ58-(CQ$58-CQ$63)/5</f>
        <v>15.2</v>
      </c>
      <c r="CR59" s="21">
        <f t="shared" si="236"/>
        <v>60</v>
      </c>
      <c r="CS59" s="21">
        <f t="shared" si="236"/>
        <v>5.5</v>
      </c>
      <c r="CT59" s="21">
        <f t="shared" si="236"/>
        <v>102.14</v>
      </c>
      <c r="CU59" s="21">
        <f t="shared" si="236"/>
        <v>36.24</v>
      </c>
      <c r="CV59" s="21">
        <f t="shared" si="6"/>
        <v>28.907999999999998</v>
      </c>
      <c r="CW59" s="21">
        <f>CW58-(CW$58-CW$63)/5</f>
        <v>24.09</v>
      </c>
      <c r="CX59" s="21">
        <f t="shared" ref="CX59:CZ59" si="237">CX58-(CX$58-CX$63)/5</f>
        <v>18.86</v>
      </c>
      <c r="CY59" s="21">
        <f t="shared" si="237"/>
        <v>58.5</v>
      </c>
      <c r="CZ59" s="21">
        <f t="shared" si="237"/>
        <v>10</v>
      </c>
    </row>
    <row r="60" spans="1:104">
      <c r="A60" t="s">
        <v>73</v>
      </c>
      <c r="B60" s="58" t="s">
        <v>135</v>
      </c>
      <c r="D60" t="s">
        <v>80</v>
      </c>
      <c r="E60" t="s">
        <v>112</v>
      </c>
      <c r="N60" s="59">
        <v>2057</v>
      </c>
      <c r="O60" s="59" t="e">
        <f>HLOOKUP(N60,EPS新车销量!$F$1:$AJ$29,2,0)</f>
        <v>#N/A</v>
      </c>
      <c r="P60" s="59" t="e">
        <f>HLOOKUP(N60,EPS新车销量!$F$1:$AJ$29,3,0)</f>
        <v>#N/A</v>
      </c>
      <c r="Q60" s="59" t="e">
        <f>HLOOKUP(N60,EPS新车销量!$F$1:$AJ$29,4,0)</f>
        <v>#N/A</v>
      </c>
      <c r="R60" s="59" t="e">
        <f>HLOOKUP(N60,EPS新车销量!$F$1:$AJ$29,5,0)</f>
        <v>#N/A</v>
      </c>
      <c r="S60" s="59" t="e">
        <f>HLOOKUP(N60,EPS新车销量!$F$1:$AJ$29,6,0)</f>
        <v>#N/A</v>
      </c>
      <c r="T60" s="59" t="e">
        <f>HLOOKUP(N60,EPS新车销量!$F$1:$AJ$29,7,0)</f>
        <v>#N/A</v>
      </c>
      <c r="U60" s="59" t="e">
        <f>HLOOKUP(N60,EPS新车销量!$F$1:$AJ$29,8,0)</f>
        <v>#N/A</v>
      </c>
      <c r="V60" s="59" t="e">
        <f>HLOOKUP(N60,EPS新车销量!$F$1:$AJ$29,9,0)</f>
        <v>#N/A</v>
      </c>
      <c r="W60" s="59" t="e">
        <f>HLOOKUP(N60,EPS新车销量!$F$1:$AJ$29,10,0)</f>
        <v>#N/A</v>
      </c>
      <c r="X60" s="59" t="e">
        <f>HLOOKUP(N60,EPS新车销量!$F$1:$AJ$29,11,0)</f>
        <v>#N/A</v>
      </c>
      <c r="Y60" s="59" t="e">
        <f>HLOOKUP(N60,EPS新车销量!$F$1:$AJ$29,12,0)</f>
        <v>#N/A</v>
      </c>
      <c r="Z60" s="59" t="e">
        <f>HLOOKUP(N60,EPS新车销量!$F$1:$AJ$29,13,0)</f>
        <v>#N/A</v>
      </c>
      <c r="AA60" s="59" t="e">
        <f>HLOOKUP(N60,EPS新车销量!$F$1:$AJ$29,14,0)</f>
        <v>#N/A</v>
      </c>
      <c r="AB60" s="59" t="e">
        <f>HLOOKUP(N60,EPS新车销量!$F$1:$AJ$29,15,0)</f>
        <v>#N/A</v>
      </c>
      <c r="AC60" s="60" t="e">
        <f>HLOOKUP(N60,EPS新车销量!$F$1:$AJ$29,16,0)</f>
        <v>#N/A</v>
      </c>
      <c r="AD60" s="60" t="e">
        <f>HLOOKUP(N60,EPS新车销量!$F$1:$AJ$29,17,0)</f>
        <v>#N/A</v>
      </c>
      <c r="AE60" s="60" t="e">
        <f>HLOOKUP(N60,EPS新车销量!$F$1:$AJ$29,18,0)</f>
        <v>#N/A</v>
      </c>
      <c r="AF60" s="60" t="e">
        <f>HLOOKUP(N60,EPS新车销量!$F$1:$AJ$29,19,0)</f>
        <v>#N/A</v>
      </c>
      <c r="AG60" s="60" t="e">
        <f>HLOOKUP(N60,EPS新车销量!$F$1:$AJ$29,20,0)</f>
        <v>#N/A</v>
      </c>
      <c r="AH60" s="60" t="e">
        <f>HLOOKUP(N60,EPS新车销量!$F$1:$AJ$29,21,0)</f>
        <v>#N/A</v>
      </c>
      <c r="AI60" s="60" t="e">
        <f>HLOOKUP(N60,EPS新车销量!$F$1:$AJ$29,22,0)</f>
        <v>#N/A</v>
      </c>
      <c r="AJ60" s="59" t="e">
        <f>HLOOKUP(N60,EPS新车销量!$F$1:$AJ$29,23,0)</f>
        <v>#N/A</v>
      </c>
      <c r="AK60" s="59" t="e">
        <f>HLOOKUP(N60,EPS新车销量!$F$1:$AJ$29,24,0)</f>
        <v>#N/A</v>
      </c>
      <c r="AL60" s="59" t="e">
        <f>HLOOKUP(N60,EPS新车销量!$F$1:$AJ$29,25,0)</f>
        <v>#N/A</v>
      </c>
      <c r="AM60" s="59" t="e">
        <f>HLOOKUP(N60,EPS新车销量!$F$1:$AJ$29,26,0)</f>
        <v>#N/A</v>
      </c>
      <c r="AN60" s="59" t="e">
        <f>HLOOKUP(N60,EPS新车销量!$F$1:$AJ$29,27,0)</f>
        <v>#N/A</v>
      </c>
      <c r="AO60" s="59" t="e">
        <f>HLOOKUP(N60,EPS新车销量!$F$1:$AJ$29,28,0)</f>
        <v>#N/A</v>
      </c>
      <c r="AP60" s="59" t="e">
        <f>HLOOKUP(N60,EPS新车销量!$F$1:$AJ$29,29,0)</f>
        <v>#N/A</v>
      </c>
      <c r="BX60" s="46">
        <v>2057</v>
      </c>
      <c r="BY60" s="21">
        <f t="shared" ref="BY60:BY62" si="238">BY59-(BY$58-BY$63)/5</f>
        <v>10</v>
      </c>
      <c r="BZ60" s="21">
        <f t="shared" ref="BZ60:BZ62" si="239">BZ59-(BZ$58-BZ$63)/5</f>
        <v>5.82</v>
      </c>
      <c r="CA60" s="21">
        <f t="shared" ref="CA60:CA62" si="240">CA59-(CA$58-CA$63)/5</f>
        <v>4</v>
      </c>
      <c r="CB60" s="55">
        <f t="shared" ref="CB60:CB62" si="241">CA60/1.2</f>
        <v>3.3333333333333335</v>
      </c>
      <c r="CC60" s="21">
        <f t="shared" ref="CC60:CC62" si="242">CC59-(CC$58-CC$63)/5</f>
        <v>3.8</v>
      </c>
      <c r="CD60" s="21">
        <f t="shared" ref="CD60:CD62" si="243">CD59-(CD$58-CD$63)/5</f>
        <v>12.5</v>
      </c>
      <c r="CE60" s="21">
        <f t="shared" ref="CE60:CE62" si="244">CE59-(CE$58-CE$63)/5</f>
        <v>0.8</v>
      </c>
      <c r="CF60" s="21">
        <f t="shared" ref="CF60:CF62" si="245">CF59-(CF$58-CF$63)/5</f>
        <v>23.57</v>
      </c>
      <c r="CG60" s="21">
        <f t="shared" ref="CG60:CG62" si="246">CG59-(CG$58-CG$63)/5</f>
        <v>19.5</v>
      </c>
      <c r="CH60" s="21">
        <f t="shared" si="16"/>
        <v>9.5039999999999996</v>
      </c>
      <c r="CI60" s="21">
        <f t="shared" ref="CI60:CI62" si="247">CI59-(CI$58-CI$63)/5</f>
        <v>7.92</v>
      </c>
      <c r="CJ60" s="21">
        <f t="shared" ref="CJ60:CJ62" si="248">CJ59-(CJ$58-CJ$63)/5</f>
        <v>6.84</v>
      </c>
      <c r="CK60" s="21">
        <f t="shared" ref="CK60:CK62" si="249">CK59-(CK$58-CK$63)/5</f>
        <v>40</v>
      </c>
      <c r="CL60" s="21">
        <f t="shared" ref="CL60:CL62" si="250">CL59-(CL$58-CL$63)/5</f>
        <v>2.5</v>
      </c>
      <c r="CM60" s="21">
        <f t="shared" ref="CM60:CM62" si="251">CM59-(CM$58-CM$63)/5</f>
        <v>55</v>
      </c>
      <c r="CN60" s="21">
        <f t="shared" ref="CN60:CN62" si="252">CN59-(CN$58-CN$63)/5</f>
        <v>34</v>
      </c>
      <c r="CO60" s="21">
        <f t="shared" si="5"/>
        <v>18.047999999999998</v>
      </c>
      <c r="CP60" s="21">
        <f t="shared" ref="CP60:CP62" si="253">CP59-(CP$58-CP$63)/5</f>
        <v>15.04</v>
      </c>
      <c r="CQ60" s="21">
        <f t="shared" ref="CQ60:CQ62" si="254">CQ59-(CQ$58-CQ$63)/5</f>
        <v>15.2</v>
      </c>
      <c r="CR60" s="21">
        <f t="shared" ref="CR60:CR62" si="255">CR59-(CR$58-CR$63)/5</f>
        <v>60</v>
      </c>
      <c r="CS60" s="21">
        <f t="shared" ref="CS60:CS62" si="256">CS59-(CS$58-CS$63)/5</f>
        <v>5.5</v>
      </c>
      <c r="CT60" s="21">
        <f t="shared" ref="CT60:CT62" si="257">CT59-(CT$58-CT$63)/5</f>
        <v>102.14</v>
      </c>
      <c r="CU60" s="21">
        <f t="shared" ref="CU60:CU62" si="258">CU59-(CU$58-CU$63)/5</f>
        <v>36.24</v>
      </c>
      <c r="CV60" s="21">
        <f t="shared" si="6"/>
        <v>28.907999999999998</v>
      </c>
      <c r="CW60" s="21">
        <f t="shared" ref="CW60:CW62" si="259">CW59-(CW$58-CW$63)/5</f>
        <v>24.09</v>
      </c>
      <c r="CX60" s="21">
        <f t="shared" ref="CX60:CX62" si="260">CX59-(CX$58-CX$63)/5</f>
        <v>18.86</v>
      </c>
      <c r="CY60" s="21">
        <f t="shared" ref="CY60:CY62" si="261">CY59-(CY$58-CY$63)/5</f>
        <v>58.5</v>
      </c>
      <c r="CZ60" s="21">
        <f t="shared" ref="CZ60:CZ62" si="262">CZ59-(CZ$58-CZ$63)/5</f>
        <v>10</v>
      </c>
    </row>
    <row r="61" spans="1:104">
      <c r="A61" t="s">
        <v>74</v>
      </c>
      <c r="B61" s="54" t="s">
        <v>112</v>
      </c>
      <c r="D61" t="s">
        <v>81</v>
      </c>
      <c r="E61" s="54" t="s">
        <v>112</v>
      </c>
      <c r="N61" s="59">
        <v>2058</v>
      </c>
      <c r="O61" s="59" t="e">
        <f>HLOOKUP(N61,EPS新车销量!$F$1:$AJ$29,2,0)</f>
        <v>#N/A</v>
      </c>
      <c r="P61" s="59" t="e">
        <f>HLOOKUP(N61,EPS新车销量!$F$1:$AJ$29,3,0)</f>
        <v>#N/A</v>
      </c>
      <c r="Q61" s="59" t="e">
        <f>HLOOKUP(N61,EPS新车销量!$F$1:$AJ$29,4,0)</f>
        <v>#N/A</v>
      </c>
      <c r="R61" s="59" t="e">
        <f>HLOOKUP(N61,EPS新车销量!$F$1:$AJ$29,5,0)</f>
        <v>#N/A</v>
      </c>
      <c r="S61" s="59" t="e">
        <f>HLOOKUP(N61,EPS新车销量!$F$1:$AJ$29,6,0)</f>
        <v>#N/A</v>
      </c>
      <c r="T61" s="59" t="e">
        <f>HLOOKUP(N61,EPS新车销量!$F$1:$AJ$29,7,0)</f>
        <v>#N/A</v>
      </c>
      <c r="U61" s="59" t="e">
        <f>HLOOKUP(N61,EPS新车销量!$F$1:$AJ$29,8,0)</f>
        <v>#N/A</v>
      </c>
      <c r="V61" s="59" t="e">
        <f>HLOOKUP(N61,EPS新车销量!$F$1:$AJ$29,9,0)</f>
        <v>#N/A</v>
      </c>
      <c r="W61" s="59" t="e">
        <f>HLOOKUP(N61,EPS新车销量!$F$1:$AJ$29,10,0)</f>
        <v>#N/A</v>
      </c>
      <c r="X61" s="59" t="e">
        <f>HLOOKUP(N61,EPS新车销量!$F$1:$AJ$29,11,0)</f>
        <v>#N/A</v>
      </c>
      <c r="Y61" s="59" t="e">
        <f>HLOOKUP(N61,EPS新车销量!$F$1:$AJ$29,12,0)</f>
        <v>#N/A</v>
      </c>
      <c r="Z61" s="59" t="e">
        <f>HLOOKUP(N61,EPS新车销量!$F$1:$AJ$29,13,0)</f>
        <v>#N/A</v>
      </c>
      <c r="AA61" s="59" t="e">
        <f>HLOOKUP(N61,EPS新车销量!$F$1:$AJ$29,14,0)</f>
        <v>#N/A</v>
      </c>
      <c r="AB61" s="59" t="e">
        <f>HLOOKUP(N61,EPS新车销量!$F$1:$AJ$29,15,0)</f>
        <v>#N/A</v>
      </c>
      <c r="AC61" s="60" t="e">
        <f>HLOOKUP(N61,EPS新车销量!$F$1:$AJ$29,16,0)</f>
        <v>#N/A</v>
      </c>
      <c r="AD61" s="60" t="e">
        <f>HLOOKUP(N61,EPS新车销量!$F$1:$AJ$29,17,0)</f>
        <v>#N/A</v>
      </c>
      <c r="AE61" s="60" t="e">
        <f>HLOOKUP(N61,EPS新车销量!$F$1:$AJ$29,18,0)</f>
        <v>#N/A</v>
      </c>
      <c r="AF61" s="60" t="e">
        <f>HLOOKUP(N61,EPS新车销量!$F$1:$AJ$29,19,0)</f>
        <v>#N/A</v>
      </c>
      <c r="AG61" s="60" t="e">
        <f>HLOOKUP(N61,EPS新车销量!$F$1:$AJ$29,20,0)</f>
        <v>#N/A</v>
      </c>
      <c r="AH61" s="60" t="e">
        <f>HLOOKUP(N61,EPS新车销量!$F$1:$AJ$29,21,0)</f>
        <v>#N/A</v>
      </c>
      <c r="AI61" s="60" t="e">
        <f>HLOOKUP(N61,EPS新车销量!$F$1:$AJ$29,22,0)</f>
        <v>#N/A</v>
      </c>
      <c r="AJ61" s="59" t="e">
        <f>HLOOKUP(N61,EPS新车销量!$F$1:$AJ$29,23,0)</f>
        <v>#N/A</v>
      </c>
      <c r="AK61" s="59" t="e">
        <f>HLOOKUP(N61,EPS新车销量!$F$1:$AJ$29,24,0)</f>
        <v>#N/A</v>
      </c>
      <c r="AL61" s="59" t="e">
        <f>HLOOKUP(N61,EPS新车销量!$F$1:$AJ$29,25,0)</f>
        <v>#N/A</v>
      </c>
      <c r="AM61" s="59" t="e">
        <f>HLOOKUP(N61,EPS新车销量!$F$1:$AJ$29,26,0)</f>
        <v>#N/A</v>
      </c>
      <c r="AN61" s="59" t="e">
        <f>HLOOKUP(N61,EPS新车销量!$F$1:$AJ$29,27,0)</f>
        <v>#N/A</v>
      </c>
      <c r="AO61" s="59" t="e">
        <f>HLOOKUP(N61,EPS新车销量!$F$1:$AJ$29,28,0)</f>
        <v>#N/A</v>
      </c>
      <c r="AP61" s="59" t="e">
        <f>HLOOKUP(N61,EPS新车销量!$F$1:$AJ$29,29,0)</f>
        <v>#N/A</v>
      </c>
      <c r="BX61" s="46">
        <v>2058</v>
      </c>
      <c r="BY61" s="21">
        <f t="shared" si="238"/>
        <v>10</v>
      </c>
      <c r="BZ61" s="21">
        <f t="shared" si="239"/>
        <v>5.82</v>
      </c>
      <c r="CA61" s="21">
        <f t="shared" si="240"/>
        <v>4</v>
      </c>
      <c r="CB61" s="55">
        <f t="shared" si="241"/>
        <v>3.3333333333333335</v>
      </c>
      <c r="CC61" s="21">
        <f t="shared" si="242"/>
        <v>3.8</v>
      </c>
      <c r="CD61" s="21">
        <f t="shared" si="243"/>
        <v>12.5</v>
      </c>
      <c r="CE61" s="21">
        <f t="shared" si="244"/>
        <v>0.8</v>
      </c>
      <c r="CF61" s="21">
        <f t="shared" si="245"/>
        <v>23.57</v>
      </c>
      <c r="CG61" s="21">
        <f t="shared" si="246"/>
        <v>19.5</v>
      </c>
      <c r="CH61" s="21">
        <f t="shared" si="16"/>
        <v>9.5039999999999996</v>
      </c>
      <c r="CI61" s="21">
        <f t="shared" si="247"/>
        <v>7.92</v>
      </c>
      <c r="CJ61" s="21">
        <f t="shared" si="248"/>
        <v>6.84</v>
      </c>
      <c r="CK61" s="21">
        <f t="shared" si="249"/>
        <v>40</v>
      </c>
      <c r="CL61" s="21">
        <f t="shared" si="250"/>
        <v>2.5</v>
      </c>
      <c r="CM61" s="21">
        <f t="shared" si="251"/>
        <v>55</v>
      </c>
      <c r="CN61" s="21">
        <f t="shared" si="252"/>
        <v>34</v>
      </c>
      <c r="CO61" s="21">
        <f t="shared" si="5"/>
        <v>18.047999999999998</v>
      </c>
      <c r="CP61" s="21">
        <f t="shared" si="253"/>
        <v>15.04</v>
      </c>
      <c r="CQ61" s="21">
        <f t="shared" si="254"/>
        <v>15.2</v>
      </c>
      <c r="CR61" s="21">
        <f t="shared" si="255"/>
        <v>60</v>
      </c>
      <c r="CS61" s="21">
        <f t="shared" si="256"/>
        <v>5.5</v>
      </c>
      <c r="CT61" s="21">
        <f t="shared" si="257"/>
        <v>102.14</v>
      </c>
      <c r="CU61" s="21">
        <f t="shared" si="258"/>
        <v>36.24</v>
      </c>
      <c r="CV61" s="21">
        <f t="shared" si="6"/>
        <v>28.907999999999998</v>
      </c>
      <c r="CW61" s="21">
        <f t="shared" si="259"/>
        <v>24.09</v>
      </c>
      <c r="CX61" s="21">
        <f t="shared" si="260"/>
        <v>18.86</v>
      </c>
      <c r="CY61" s="21">
        <f t="shared" si="261"/>
        <v>58.5</v>
      </c>
      <c r="CZ61" s="21">
        <f t="shared" si="262"/>
        <v>10</v>
      </c>
    </row>
    <row r="62" spans="1:104">
      <c r="A62" s="46" t="s">
        <v>56</v>
      </c>
      <c r="B62" s="62" t="s">
        <v>55</v>
      </c>
      <c r="C62" s="63"/>
      <c r="D62" s="63"/>
      <c r="E62" s="63"/>
      <c r="N62" s="59">
        <v>2059</v>
      </c>
      <c r="O62" s="59" t="e">
        <f>HLOOKUP(N62,EPS新车销量!$F$1:$AJ$29,2,0)</f>
        <v>#N/A</v>
      </c>
      <c r="P62" s="59" t="e">
        <f>HLOOKUP(N62,EPS新车销量!$F$1:$AJ$29,3,0)</f>
        <v>#N/A</v>
      </c>
      <c r="Q62" s="59" t="e">
        <f>HLOOKUP(N62,EPS新车销量!$F$1:$AJ$29,4,0)</f>
        <v>#N/A</v>
      </c>
      <c r="R62" s="59" t="e">
        <f>HLOOKUP(N62,EPS新车销量!$F$1:$AJ$29,5,0)</f>
        <v>#N/A</v>
      </c>
      <c r="S62" s="59" t="e">
        <f>HLOOKUP(N62,EPS新车销量!$F$1:$AJ$29,6,0)</f>
        <v>#N/A</v>
      </c>
      <c r="T62" s="59" t="e">
        <f>HLOOKUP(N62,EPS新车销量!$F$1:$AJ$29,7,0)</f>
        <v>#N/A</v>
      </c>
      <c r="U62" s="59" t="e">
        <f>HLOOKUP(N62,EPS新车销量!$F$1:$AJ$29,8,0)</f>
        <v>#N/A</v>
      </c>
      <c r="V62" s="59" t="e">
        <f>HLOOKUP(N62,EPS新车销量!$F$1:$AJ$29,9,0)</f>
        <v>#N/A</v>
      </c>
      <c r="W62" s="59" t="e">
        <f>HLOOKUP(N62,EPS新车销量!$F$1:$AJ$29,10,0)</f>
        <v>#N/A</v>
      </c>
      <c r="X62" s="59" t="e">
        <f>HLOOKUP(N62,EPS新车销量!$F$1:$AJ$29,11,0)</f>
        <v>#N/A</v>
      </c>
      <c r="Y62" s="59" t="e">
        <f>HLOOKUP(N62,EPS新车销量!$F$1:$AJ$29,12,0)</f>
        <v>#N/A</v>
      </c>
      <c r="Z62" s="59" t="e">
        <f>HLOOKUP(N62,EPS新车销量!$F$1:$AJ$29,13,0)</f>
        <v>#N/A</v>
      </c>
      <c r="AA62" s="59" t="e">
        <f>HLOOKUP(N62,EPS新车销量!$F$1:$AJ$29,14,0)</f>
        <v>#N/A</v>
      </c>
      <c r="AB62" s="59" t="e">
        <f>HLOOKUP(N62,EPS新车销量!$F$1:$AJ$29,15,0)</f>
        <v>#N/A</v>
      </c>
      <c r="AC62" s="60" t="e">
        <f>HLOOKUP(N62,EPS新车销量!$F$1:$AJ$29,16,0)</f>
        <v>#N/A</v>
      </c>
      <c r="AD62" s="60" t="e">
        <f>HLOOKUP(N62,EPS新车销量!$F$1:$AJ$29,17,0)</f>
        <v>#N/A</v>
      </c>
      <c r="AE62" s="60" t="e">
        <f>HLOOKUP(N62,EPS新车销量!$F$1:$AJ$29,18,0)</f>
        <v>#N/A</v>
      </c>
      <c r="AF62" s="60" t="e">
        <f>HLOOKUP(N62,EPS新车销量!$F$1:$AJ$29,19,0)</f>
        <v>#N/A</v>
      </c>
      <c r="AG62" s="60" t="e">
        <f>HLOOKUP(N62,EPS新车销量!$F$1:$AJ$29,20,0)</f>
        <v>#N/A</v>
      </c>
      <c r="AH62" s="60" t="e">
        <f>HLOOKUP(N62,EPS新车销量!$F$1:$AJ$29,21,0)</f>
        <v>#N/A</v>
      </c>
      <c r="AI62" s="60" t="e">
        <f>HLOOKUP(N62,EPS新车销量!$F$1:$AJ$29,22,0)</f>
        <v>#N/A</v>
      </c>
      <c r="AJ62" s="59" t="e">
        <f>HLOOKUP(N62,EPS新车销量!$F$1:$AJ$29,23,0)</f>
        <v>#N/A</v>
      </c>
      <c r="AK62" s="59" t="e">
        <f>HLOOKUP(N62,EPS新车销量!$F$1:$AJ$29,24,0)</f>
        <v>#N/A</v>
      </c>
      <c r="AL62" s="59" t="e">
        <f>HLOOKUP(N62,EPS新车销量!$F$1:$AJ$29,25,0)</f>
        <v>#N/A</v>
      </c>
      <c r="AM62" s="59" t="e">
        <f>HLOOKUP(N62,EPS新车销量!$F$1:$AJ$29,26,0)</f>
        <v>#N/A</v>
      </c>
      <c r="AN62" s="59" t="e">
        <f>HLOOKUP(N62,EPS新车销量!$F$1:$AJ$29,27,0)</f>
        <v>#N/A</v>
      </c>
      <c r="AO62" s="59" t="e">
        <f>HLOOKUP(N62,EPS新车销量!$F$1:$AJ$29,28,0)</f>
        <v>#N/A</v>
      </c>
      <c r="AP62" s="59" t="e">
        <f>HLOOKUP(N62,EPS新车销量!$F$1:$AJ$29,29,0)</f>
        <v>#N/A</v>
      </c>
      <c r="BX62" s="46">
        <v>2059</v>
      </c>
      <c r="BY62" s="21">
        <f t="shared" si="238"/>
        <v>10</v>
      </c>
      <c r="BZ62" s="21">
        <f t="shared" si="239"/>
        <v>5.82</v>
      </c>
      <c r="CA62" s="21">
        <f t="shared" si="240"/>
        <v>4</v>
      </c>
      <c r="CB62" s="55">
        <f t="shared" si="241"/>
        <v>3.3333333333333335</v>
      </c>
      <c r="CC62" s="21">
        <f t="shared" si="242"/>
        <v>3.8</v>
      </c>
      <c r="CD62" s="21">
        <f t="shared" si="243"/>
        <v>12.5</v>
      </c>
      <c r="CE62" s="21">
        <f t="shared" si="244"/>
        <v>0.8</v>
      </c>
      <c r="CF62" s="21">
        <f t="shared" si="245"/>
        <v>23.57</v>
      </c>
      <c r="CG62" s="21">
        <f t="shared" si="246"/>
        <v>19.5</v>
      </c>
      <c r="CH62" s="21">
        <f t="shared" si="16"/>
        <v>9.5039999999999996</v>
      </c>
      <c r="CI62" s="21">
        <f t="shared" si="247"/>
        <v>7.92</v>
      </c>
      <c r="CJ62" s="21">
        <f t="shared" si="248"/>
        <v>6.84</v>
      </c>
      <c r="CK62" s="21">
        <f t="shared" si="249"/>
        <v>40</v>
      </c>
      <c r="CL62" s="21">
        <f t="shared" si="250"/>
        <v>2.5</v>
      </c>
      <c r="CM62" s="21">
        <f t="shared" si="251"/>
        <v>55</v>
      </c>
      <c r="CN62" s="21">
        <f t="shared" si="252"/>
        <v>34</v>
      </c>
      <c r="CO62" s="21">
        <f t="shared" si="5"/>
        <v>18.047999999999998</v>
      </c>
      <c r="CP62" s="21">
        <f t="shared" si="253"/>
        <v>15.04</v>
      </c>
      <c r="CQ62" s="21">
        <f t="shared" si="254"/>
        <v>15.2</v>
      </c>
      <c r="CR62" s="21">
        <f t="shared" si="255"/>
        <v>60</v>
      </c>
      <c r="CS62" s="21">
        <f t="shared" si="256"/>
        <v>5.5</v>
      </c>
      <c r="CT62" s="21">
        <f t="shared" si="257"/>
        <v>102.14</v>
      </c>
      <c r="CU62" s="21">
        <f t="shared" si="258"/>
        <v>36.24</v>
      </c>
      <c r="CV62" s="21">
        <f t="shared" si="6"/>
        <v>28.907999999999998</v>
      </c>
      <c r="CW62" s="21">
        <f t="shared" si="259"/>
        <v>24.09</v>
      </c>
      <c r="CX62" s="21">
        <f t="shared" si="260"/>
        <v>18.86</v>
      </c>
      <c r="CY62" s="21">
        <f t="shared" si="261"/>
        <v>58.5</v>
      </c>
      <c r="CZ62" s="21">
        <f t="shared" si="262"/>
        <v>10</v>
      </c>
    </row>
    <row r="63" spans="1:104">
      <c r="A63" s="113" t="s">
        <v>58</v>
      </c>
      <c r="B63" s="62" t="s">
        <v>57</v>
      </c>
      <c r="C63" s="63"/>
      <c r="D63" s="63"/>
      <c r="E63" s="63"/>
      <c r="N63" s="59">
        <v>2060</v>
      </c>
      <c r="O63" s="59" t="e">
        <f>HLOOKUP(N63,EPS新车销量!$F$1:$AJ$29,2,0)</f>
        <v>#N/A</v>
      </c>
      <c r="P63" s="59" t="e">
        <f>HLOOKUP(N63,EPS新车销量!$F$1:$AJ$29,3,0)</f>
        <v>#N/A</v>
      </c>
      <c r="Q63" s="59" t="e">
        <f>HLOOKUP(N63,EPS新车销量!$F$1:$AJ$29,4,0)</f>
        <v>#N/A</v>
      </c>
      <c r="R63" s="59" t="e">
        <f>HLOOKUP(N63,EPS新车销量!$F$1:$AJ$29,5,0)</f>
        <v>#N/A</v>
      </c>
      <c r="S63" s="59" t="e">
        <f>HLOOKUP(N63,EPS新车销量!$F$1:$AJ$29,6,0)</f>
        <v>#N/A</v>
      </c>
      <c r="T63" s="59" t="e">
        <f>HLOOKUP(N63,EPS新车销量!$F$1:$AJ$29,7,0)</f>
        <v>#N/A</v>
      </c>
      <c r="U63" s="59" t="e">
        <f>HLOOKUP(N63,EPS新车销量!$F$1:$AJ$29,8,0)</f>
        <v>#N/A</v>
      </c>
      <c r="V63" s="59" t="e">
        <f>HLOOKUP(N63,EPS新车销量!$F$1:$AJ$29,9,0)</f>
        <v>#N/A</v>
      </c>
      <c r="W63" s="59" t="e">
        <f>HLOOKUP(N63,EPS新车销量!$F$1:$AJ$29,10,0)</f>
        <v>#N/A</v>
      </c>
      <c r="X63" s="59" t="e">
        <f>HLOOKUP(N63,EPS新车销量!$F$1:$AJ$29,11,0)</f>
        <v>#N/A</v>
      </c>
      <c r="Y63" s="59" t="e">
        <f>HLOOKUP(N63,EPS新车销量!$F$1:$AJ$29,12,0)</f>
        <v>#N/A</v>
      </c>
      <c r="Z63" s="59" t="e">
        <f>HLOOKUP(N63,EPS新车销量!$F$1:$AJ$29,13,0)</f>
        <v>#N/A</v>
      </c>
      <c r="AA63" s="59" t="e">
        <f>HLOOKUP(N63,EPS新车销量!$F$1:$AJ$29,14,0)</f>
        <v>#N/A</v>
      </c>
      <c r="AB63" s="59" t="e">
        <f>HLOOKUP(N63,EPS新车销量!$F$1:$AJ$29,15,0)</f>
        <v>#N/A</v>
      </c>
      <c r="AC63" s="60" t="e">
        <f>HLOOKUP(N63,EPS新车销量!$F$1:$AJ$29,16,0)</f>
        <v>#N/A</v>
      </c>
      <c r="AD63" s="60" t="e">
        <f>HLOOKUP(N63,EPS新车销量!$F$1:$AJ$29,17,0)</f>
        <v>#N/A</v>
      </c>
      <c r="AE63" s="60" t="e">
        <f>HLOOKUP(N63,EPS新车销量!$F$1:$AJ$29,18,0)</f>
        <v>#N/A</v>
      </c>
      <c r="AF63" s="60" t="e">
        <f>HLOOKUP(N63,EPS新车销量!$F$1:$AJ$29,19,0)</f>
        <v>#N/A</v>
      </c>
      <c r="AG63" s="60" t="e">
        <f>HLOOKUP(N63,EPS新车销量!$F$1:$AJ$29,20,0)</f>
        <v>#N/A</v>
      </c>
      <c r="AH63" s="60" t="e">
        <f>HLOOKUP(N63,EPS新车销量!$F$1:$AJ$29,21,0)</f>
        <v>#N/A</v>
      </c>
      <c r="AI63" s="60" t="e">
        <f>HLOOKUP(N63,EPS新车销量!$F$1:$AJ$29,22,0)</f>
        <v>#N/A</v>
      </c>
      <c r="AJ63" s="59" t="e">
        <f>HLOOKUP(N63,EPS新车销量!$F$1:$AJ$29,23,0)</f>
        <v>#N/A</v>
      </c>
      <c r="AK63" s="59" t="e">
        <f>HLOOKUP(N63,EPS新车销量!$F$1:$AJ$29,24,0)</f>
        <v>#N/A</v>
      </c>
      <c r="AL63" s="59" t="e">
        <f>HLOOKUP(N63,EPS新车销量!$F$1:$AJ$29,25,0)</f>
        <v>#N/A</v>
      </c>
      <c r="AM63" s="59" t="e">
        <f>HLOOKUP(N63,EPS新车销量!$F$1:$AJ$29,26,0)</f>
        <v>#N/A</v>
      </c>
      <c r="AN63" s="59" t="e">
        <f>HLOOKUP(N63,EPS新车销量!$F$1:$AJ$29,27,0)</f>
        <v>#N/A</v>
      </c>
      <c r="AO63" s="59" t="e">
        <f>HLOOKUP(N63,EPS新车销量!$F$1:$AJ$29,28,0)</f>
        <v>#N/A</v>
      </c>
      <c r="AP63" s="59" t="e">
        <f>HLOOKUP(N63,EPS新车销量!$F$1:$AJ$29,29,0)</f>
        <v>#N/A</v>
      </c>
      <c r="BX63" s="48">
        <v>2060</v>
      </c>
      <c r="BY63" s="44">
        <f>AT11</f>
        <v>10</v>
      </c>
      <c r="BZ63" s="44">
        <f t="shared" ref="BZ63:CZ63" si="263">AU11</f>
        <v>5.82</v>
      </c>
      <c r="CA63" s="44">
        <f t="shared" si="263"/>
        <v>4</v>
      </c>
      <c r="CB63" s="44">
        <f t="shared" si="263"/>
        <v>3.3333333333333335</v>
      </c>
      <c r="CC63" s="44">
        <f t="shared" si="263"/>
        <v>3.8</v>
      </c>
      <c r="CD63" s="44">
        <f t="shared" si="263"/>
        <v>12.5</v>
      </c>
      <c r="CE63" s="44">
        <f t="shared" si="263"/>
        <v>0.8</v>
      </c>
      <c r="CF63" s="44">
        <f t="shared" si="263"/>
        <v>23.57</v>
      </c>
      <c r="CG63" s="44">
        <f t="shared" si="263"/>
        <v>19.5</v>
      </c>
      <c r="CH63" s="44">
        <f>BC11</f>
        <v>9.5039999999999996</v>
      </c>
      <c r="CI63" s="44">
        <f t="shared" si="263"/>
        <v>7.92</v>
      </c>
      <c r="CJ63" s="44">
        <f t="shared" si="263"/>
        <v>6.84</v>
      </c>
      <c r="CK63" s="44">
        <f t="shared" si="263"/>
        <v>40</v>
      </c>
      <c r="CL63" s="44">
        <f t="shared" si="263"/>
        <v>2.5</v>
      </c>
      <c r="CM63" s="44">
        <f t="shared" si="263"/>
        <v>55</v>
      </c>
      <c r="CN63" s="44">
        <f t="shared" si="263"/>
        <v>34</v>
      </c>
      <c r="CO63" s="44">
        <f t="shared" si="263"/>
        <v>18.047999999999998</v>
      </c>
      <c r="CP63" s="44">
        <f t="shared" si="263"/>
        <v>15.04</v>
      </c>
      <c r="CQ63" s="44">
        <f t="shared" si="263"/>
        <v>15.2</v>
      </c>
      <c r="CR63" s="44">
        <f t="shared" si="263"/>
        <v>60</v>
      </c>
      <c r="CS63" s="44">
        <f t="shared" si="263"/>
        <v>5.5</v>
      </c>
      <c r="CT63" s="44">
        <f t="shared" si="263"/>
        <v>102.14</v>
      </c>
      <c r="CU63" s="44">
        <f t="shared" si="263"/>
        <v>36.24</v>
      </c>
      <c r="CV63" s="44">
        <f t="shared" si="263"/>
        <v>28.907999999999998</v>
      </c>
      <c r="CW63" s="44">
        <f t="shared" si="263"/>
        <v>24.09</v>
      </c>
      <c r="CX63" s="44">
        <f t="shared" si="263"/>
        <v>18.86</v>
      </c>
      <c r="CY63" s="44">
        <f t="shared" si="263"/>
        <v>58.5</v>
      </c>
      <c r="CZ63" s="44">
        <f t="shared" si="263"/>
        <v>10</v>
      </c>
    </row>
    <row r="64" spans="1:104">
      <c r="A64" s="113"/>
      <c r="B64" s="62" t="s">
        <v>59</v>
      </c>
      <c r="C64" s="63"/>
      <c r="D64" s="63"/>
      <c r="E64" s="63"/>
    </row>
    <row r="65" spans="1:5">
      <c r="A65" s="46" t="s">
        <v>60</v>
      </c>
      <c r="B65" s="62" t="s">
        <v>61</v>
      </c>
      <c r="C65" s="63"/>
      <c r="D65" s="63"/>
      <c r="E65" s="63"/>
    </row>
    <row r="66" spans="1:5">
      <c r="A66" s="113" t="s">
        <v>63</v>
      </c>
      <c r="B66" s="62" t="s">
        <v>62</v>
      </c>
      <c r="C66" s="63"/>
      <c r="D66" s="63"/>
      <c r="E66" s="63"/>
    </row>
    <row r="67" spans="1:5">
      <c r="A67" s="113"/>
      <c r="B67" s="62" t="s">
        <v>64</v>
      </c>
      <c r="C67" s="63"/>
      <c r="D67" s="63"/>
      <c r="E67" s="63"/>
    </row>
    <row r="68" spans="1:5">
      <c r="A68" s="46" t="s">
        <v>66</v>
      </c>
      <c r="B68" s="62" t="s">
        <v>65</v>
      </c>
      <c r="C68" s="63"/>
      <c r="D68" s="63"/>
      <c r="E68" s="63"/>
    </row>
    <row r="69" spans="1:5">
      <c r="A69" s="46" t="s">
        <v>141</v>
      </c>
      <c r="B69" s="47" t="s">
        <v>109</v>
      </c>
    </row>
    <row r="70" spans="1:5">
      <c r="A70" s="46" t="s">
        <v>106</v>
      </c>
      <c r="B70" s="62" t="s">
        <v>105</v>
      </c>
      <c r="C70" s="63"/>
      <c r="D70" s="63"/>
      <c r="E70" s="63"/>
    </row>
    <row r="71" spans="1:5">
      <c r="A71" s="46" t="s">
        <v>122</v>
      </c>
      <c r="B71" s="62" t="s">
        <v>121</v>
      </c>
      <c r="C71" s="63"/>
      <c r="D71" s="63"/>
      <c r="E71" s="63"/>
    </row>
    <row r="72" spans="1:5">
      <c r="A72" s="113" t="s">
        <v>127</v>
      </c>
      <c r="B72" s="62" t="s">
        <v>124</v>
      </c>
      <c r="C72" s="63"/>
      <c r="D72" s="63"/>
      <c r="E72" s="63"/>
    </row>
    <row r="73" spans="1:5">
      <c r="A73" s="113"/>
      <c r="B73" s="62" t="s">
        <v>125</v>
      </c>
      <c r="C73" s="63"/>
      <c r="D73" s="63"/>
      <c r="E73" s="63"/>
    </row>
    <row r="74" spans="1:5">
      <c r="A74" s="113"/>
      <c r="B74" s="62" t="s">
        <v>126</v>
      </c>
      <c r="C74" s="63"/>
      <c r="D74" s="63"/>
      <c r="E74" s="63"/>
    </row>
    <row r="75" spans="1:5">
      <c r="A75" s="113"/>
      <c r="B75" s="62" t="s">
        <v>128</v>
      </c>
      <c r="C75" s="63"/>
      <c r="D75" s="63"/>
      <c r="E75" s="63"/>
    </row>
    <row r="76" spans="1:5">
      <c r="A76" s="46" t="s">
        <v>130</v>
      </c>
      <c r="B76" s="62" t="s">
        <v>128</v>
      </c>
      <c r="C76" s="63"/>
      <c r="D76" s="63"/>
      <c r="E76" s="63"/>
    </row>
    <row r="77" spans="1:5">
      <c r="A77" s="46" t="s">
        <v>131</v>
      </c>
      <c r="B77" s="62" t="s">
        <v>134</v>
      </c>
      <c r="C77" s="63"/>
      <c r="D77" s="63"/>
      <c r="E77" s="63"/>
    </row>
    <row r="78" spans="1:5">
      <c r="A78" s="46" t="s">
        <v>133</v>
      </c>
      <c r="B78" s="62" t="s">
        <v>132</v>
      </c>
      <c r="C78" s="63"/>
      <c r="D78" s="63"/>
      <c r="E78" s="63"/>
    </row>
    <row r="79" spans="1:5">
      <c r="A79" s="46"/>
      <c r="B79" s="62"/>
      <c r="C79" s="63"/>
      <c r="D79" s="63"/>
      <c r="E79" s="63"/>
    </row>
    <row r="80" spans="1:5">
      <c r="A80" s="50" t="s">
        <v>67</v>
      </c>
      <c r="B80" s="63"/>
      <c r="C80" s="63"/>
      <c r="D80" s="63"/>
      <c r="E80" s="63"/>
    </row>
    <row r="81" spans="1:6">
      <c r="A81" t="s">
        <v>82</v>
      </c>
      <c r="B81" t="s">
        <v>99</v>
      </c>
      <c r="E81" t="s">
        <v>89</v>
      </c>
      <c r="F81" t="s">
        <v>98</v>
      </c>
    </row>
    <row r="82" spans="1:6">
      <c r="A82" t="s">
        <v>83</v>
      </c>
      <c r="B82" t="s">
        <v>143</v>
      </c>
      <c r="E82" t="s">
        <v>90</v>
      </c>
      <c r="F82" t="s">
        <v>143</v>
      </c>
    </row>
    <row r="83" spans="1:6">
      <c r="A83" t="s">
        <v>84</v>
      </c>
      <c r="B83" t="s">
        <v>96</v>
      </c>
      <c r="E83" t="s">
        <v>91</v>
      </c>
      <c r="F83" t="s">
        <v>96</v>
      </c>
    </row>
    <row r="84" spans="1:6">
      <c r="A84" t="s">
        <v>85</v>
      </c>
      <c r="B84" t="s">
        <v>96</v>
      </c>
      <c r="E84" t="s">
        <v>92</v>
      </c>
      <c r="F84" t="s">
        <v>96</v>
      </c>
    </row>
    <row r="85" spans="1:6">
      <c r="A85" t="s">
        <v>86</v>
      </c>
      <c r="B85" t="s">
        <v>96</v>
      </c>
      <c r="E85" t="s">
        <v>93</v>
      </c>
      <c r="F85" t="s">
        <v>114</v>
      </c>
    </row>
    <row r="86" spans="1:6">
      <c r="A86" t="s">
        <v>87</v>
      </c>
      <c r="B86" t="s">
        <v>143</v>
      </c>
      <c r="E86" t="s">
        <v>94</v>
      </c>
      <c r="F86" t="s">
        <v>143</v>
      </c>
    </row>
    <row r="87" spans="1:6">
      <c r="A87" t="s">
        <v>88</v>
      </c>
      <c r="B87" t="s">
        <v>96</v>
      </c>
      <c r="E87" t="s">
        <v>95</v>
      </c>
      <c r="F87" t="s">
        <v>96</v>
      </c>
    </row>
    <row r="90" spans="1:6">
      <c r="A90" t="s">
        <v>68</v>
      </c>
      <c r="B90" t="s">
        <v>100</v>
      </c>
      <c r="E90" t="s">
        <v>75</v>
      </c>
      <c r="F90" t="s">
        <v>100</v>
      </c>
    </row>
    <row r="91" spans="1:6">
      <c r="A91" t="s">
        <v>69</v>
      </c>
      <c r="B91" t="s">
        <v>143</v>
      </c>
      <c r="E91" t="s">
        <v>76</v>
      </c>
      <c r="F91" t="s">
        <v>143</v>
      </c>
    </row>
    <row r="92" spans="1:6">
      <c r="A92" t="s">
        <v>70</v>
      </c>
      <c r="B92" t="s">
        <v>96</v>
      </c>
      <c r="E92" t="s">
        <v>77</v>
      </c>
      <c r="F92" t="s">
        <v>96</v>
      </c>
    </row>
    <row r="93" spans="1:6">
      <c r="A93" t="s">
        <v>71</v>
      </c>
      <c r="B93" t="s">
        <v>96</v>
      </c>
      <c r="E93" t="s">
        <v>78</v>
      </c>
      <c r="F93" t="s">
        <v>96</v>
      </c>
    </row>
    <row r="94" spans="1:6">
      <c r="A94" t="s">
        <v>72</v>
      </c>
      <c r="B94" t="s">
        <v>108</v>
      </c>
      <c r="E94" t="s">
        <v>79</v>
      </c>
      <c r="F94" t="s">
        <v>114</v>
      </c>
    </row>
    <row r="95" spans="1:6">
      <c r="A95" t="s">
        <v>73</v>
      </c>
      <c r="B95" t="s">
        <v>143</v>
      </c>
      <c r="E95" t="s">
        <v>80</v>
      </c>
      <c r="F95" t="s">
        <v>143</v>
      </c>
    </row>
    <row r="96" spans="1:6">
      <c r="A96" t="s">
        <v>74</v>
      </c>
      <c r="B96" t="s">
        <v>111</v>
      </c>
      <c r="E96" t="s">
        <v>81</v>
      </c>
      <c r="F96" t="s">
        <v>144</v>
      </c>
    </row>
    <row r="99" spans="1:10">
      <c r="A99" s="121" t="s">
        <v>13</v>
      </c>
      <c r="B99" s="122"/>
      <c r="C99" s="122"/>
      <c r="D99" s="122"/>
      <c r="E99" s="122"/>
      <c r="F99" s="122"/>
      <c r="G99" s="122"/>
      <c r="H99" s="122"/>
      <c r="I99" s="122"/>
      <c r="J99" s="123"/>
    </row>
    <row r="100" spans="1:10">
      <c r="A100" s="64"/>
      <c r="B100" s="64" t="s">
        <v>103</v>
      </c>
      <c r="C100" s="64" t="s">
        <v>102</v>
      </c>
      <c r="D100" s="64" t="s">
        <v>98</v>
      </c>
      <c r="E100" s="64"/>
      <c r="F100" s="64" t="s">
        <v>97</v>
      </c>
      <c r="G100" s="64" t="s">
        <v>101</v>
      </c>
      <c r="H100" s="64"/>
      <c r="I100" s="64"/>
      <c r="J100" s="64"/>
    </row>
    <row r="101" spans="1:10">
      <c r="A101" s="64">
        <v>2020</v>
      </c>
      <c r="B101" s="64">
        <v>12</v>
      </c>
      <c r="C101" s="64">
        <v>0</v>
      </c>
      <c r="D101" s="64">
        <v>70</v>
      </c>
      <c r="E101" s="64"/>
      <c r="F101" s="64">
        <v>30</v>
      </c>
      <c r="G101" s="64">
        <v>130</v>
      </c>
      <c r="H101" s="64"/>
      <c r="I101" s="64"/>
      <c r="J101" s="64"/>
    </row>
    <row r="102" spans="1:10">
      <c r="A102" s="64">
        <v>2025</v>
      </c>
      <c r="B102" s="64">
        <v>11</v>
      </c>
      <c r="C102" s="65">
        <f>B102/$B$101</f>
        <v>0.91666666666666663</v>
      </c>
      <c r="D102" s="64">
        <v>65</v>
      </c>
      <c r="E102" s="65">
        <f>D102/D101</f>
        <v>0.9285714285714286</v>
      </c>
      <c r="F102" s="64">
        <f>E102*$F$101</f>
        <v>27.857142857142858</v>
      </c>
      <c r="G102" s="64">
        <f>E102*$G$101</f>
        <v>120.71428571428572</v>
      </c>
      <c r="H102" s="64"/>
      <c r="I102" s="64"/>
      <c r="J102" s="64"/>
    </row>
    <row r="103" spans="1:10">
      <c r="A103" s="64">
        <v>2030</v>
      </c>
      <c r="B103" s="64">
        <v>10.5</v>
      </c>
      <c r="C103" s="65">
        <f>B103/$B$101</f>
        <v>0.875</v>
      </c>
      <c r="D103" s="64">
        <v>60</v>
      </c>
      <c r="E103" s="65">
        <f>D103/D101</f>
        <v>0.8571428571428571</v>
      </c>
      <c r="F103" s="64">
        <f>E103*$F$101</f>
        <v>25.714285714285712</v>
      </c>
      <c r="G103" s="64">
        <f>E103*$G$101</f>
        <v>111.42857142857142</v>
      </c>
      <c r="H103" s="64"/>
      <c r="I103" s="64"/>
      <c r="J103" s="64"/>
    </row>
    <row r="104" spans="1:10">
      <c r="A104" s="64">
        <v>2035</v>
      </c>
      <c r="B104" s="64">
        <v>10</v>
      </c>
      <c r="C104" s="65">
        <f>B104/$B$101</f>
        <v>0.83333333333333337</v>
      </c>
      <c r="D104" s="64">
        <v>55</v>
      </c>
      <c r="E104" s="65">
        <f>D104/D101</f>
        <v>0.7857142857142857</v>
      </c>
      <c r="F104" s="64">
        <f>E104*$F$101</f>
        <v>23.571428571428569</v>
      </c>
      <c r="G104" s="64">
        <f>E104*$G$101</f>
        <v>102.14285714285714</v>
      </c>
      <c r="H104" s="64"/>
      <c r="I104" s="64"/>
      <c r="J104" s="64"/>
    </row>
    <row r="105" spans="1:10">
      <c r="A105" s="64"/>
      <c r="B105" s="64"/>
      <c r="C105" s="64"/>
      <c r="D105" s="64"/>
      <c r="E105" s="64"/>
      <c r="F105" s="64"/>
      <c r="G105" s="64"/>
      <c r="H105" s="64"/>
      <c r="I105" s="64"/>
      <c r="J105" s="64"/>
    </row>
    <row r="106" spans="1:10">
      <c r="A106" s="124" t="s">
        <v>17</v>
      </c>
      <c r="B106" s="125"/>
      <c r="C106" s="125"/>
      <c r="D106" s="125"/>
      <c r="E106" s="125"/>
      <c r="F106" s="125"/>
      <c r="G106" s="125"/>
      <c r="H106" s="125"/>
      <c r="I106" s="125"/>
      <c r="J106" s="126"/>
    </row>
    <row r="107" spans="1:10">
      <c r="A107" s="64"/>
      <c r="B107" s="64" t="s">
        <v>104</v>
      </c>
      <c r="C107" s="64" t="s">
        <v>102</v>
      </c>
      <c r="D107" s="64" t="s">
        <v>107</v>
      </c>
      <c r="E107" s="64" t="s">
        <v>97</v>
      </c>
      <c r="F107" s="64" t="s">
        <v>101</v>
      </c>
      <c r="G107" s="64"/>
      <c r="H107" s="64"/>
      <c r="I107" s="64"/>
      <c r="J107" s="64"/>
    </row>
    <row r="108" spans="1:10">
      <c r="A108" s="64">
        <v>2020</v>
      </c>
      <c r="B108" s="64">
        <v>5</v>
      </c>
      <c r="C108" s="64"/>
      <c r="D108" s="64">
        <v>20</v>
      </c>
      <c r="E108" s="64">
        <v>9</v>
      </c>
      <c r="F108" s="64">
        <v>24.82</v>
      </c>
      <c r="G108" s="64"/>
      <c r="H108" s="64"/>
      <c r="I108" s="64"/>
      <c r="J108" s="64"/>
    </row>
    <row r="109" spans="1:10">
      <c r="A109" s="64">
        <v>2025</v>
      </c>
      <c r="B109" s="66">
        <v>4.3</v>
      </c>
      <c r="C109" s="65">
        <f>B109/$B$108</f>
        <v>0.86</v>
      </c>
      <c r="D109" s="66">
        <f>C109*$D$108</f>
        <v>17.2</v>
      </c>
      <c r="E109" s="64">
        <f>C109*$E$108</f>
        <v>7.74</v>
      </c>
      <c r="F109" s="64">
        <f>$F$108*C109</f>
        <v>21.345199999999998</v>
      </c>
      <c r="G109" s="64"/>
      <c r="H109" s="64"/>
      <c r="I109" s="64"/>
      <c r="J109" s="64"/>
    </row>
    <row r="110" spans="1:10">
      <c r="A110" s="64">
        <v>2030</v>
      </c>
      <c r="B110" s="66">
        <v>4</v>
      </c>
      <c r="C110" s="65">
        <f>B110/$B$108</f>
        <v>0.8</v>
      </c>
      <c r="D110" s="66">
        <f>C110*$D$108</f>
        <v>16</v>
      </c>
      <c r="E110" s="64">
        <f>C110*$E$108</f>
        <v>7.2</v>
      </c>
      <c r="F110" s="64">
        <f>$F$108*C110</f>
        <v>19.856000000000002</v>
      </c>
      <c r="G110" s="64"/>
      <c r="H110" s="64"/>
      <c r="I110" s="64"/>
      <c r="J110" s="64"/>
    </row>
    <row r="111" spans="1:10">
      <c r="A111" s="64">
        <v>2035</v>
      </c>
      <c r="B111" s="66">
        <v>3.8</v>
      </c>
      <c r="C111" s="65">
        <f>B111/$B$108</f>
        <v>0.76</v>
      </c>
      <c r="D111" s="66">
        <f>C111*$D$108</f>
        <v>15.2</v>
      </c>
      <c r="E111" s="64">
        <f>C111*$E$108</f>
        <v>6.84</v>
      </c>
      <c r="F111" s="64">
        <f>$F$108*C111</f>
        <v>18.863199999999999</v>
      </c>
      <c r="G111" s="64"/>
      <c r="H111" s="64"/>
      <c r="I111" s="64"/>
      <c r="J111" s="64"/>
    </row>
    <row r="112" spans="1:10">
      <c r="A112" s="127" t="s">
        <v>115</v>
      </c>
      <c r="B112" s="128"/>
      <c r="C112" s="128"/>
      <c r="D112" s="128"/>
      <c r="E112" s="128"/>
      <c r="F112" s="128"/>
      <c r="G112" s="128"/>
      <c r="H112" s="128"/>
      <c r="I112" s="128"/>
      <c r="J112" s="129"/>
    </row>
    <row r="113" spans="1:10">
      <c r="A113" s="64"/>
      <c r="B113" s="120" t="s">
        <v>116</v>
      </c>
      <c r="C113" s="120"/>
      <c r="D113" s="64"/>
      <c r="E113" s="120" t="s">
        <v>117</v>
      </c>
      <c r="F113" s="120"/>
      <c r="G113" s="64"/>
      <c r="H113" s="64" t="s">
        <v>37</v>
      </c>
      <c r="I113" s="64" t="s">
        <v>38</v>
      </c>
      <c r="J113" s="64" t="s">
        <v>39</v>
      </c>
    </row>
    <row r="114" spans="1:10">
      <c r="A114" s="64"/>
      <c r="B114" s="64" t="s">
        <v>118</v>
      </c>
      <c r="C114" s="64" t="s">
        <v>119</v>
      </c>
      <c r="D114" s="64" t="s">
        <v>145</v>
      </c>
      <c r="E114" s="64" t="s">
        <v>118</v>
      </c>
      <c r="F114" s="64" t="s">
        <v>119</v>
      </c>
      <c r="G114" s="64" t="s">
        <v>145</v>
      </c>
      <c r="H114" s="64">
        <v>9.6</v>
      </c>
      <c r="I114" s="64">
        <v>19.399999999999999</v>
      </c>
      <c r="J114" s="64">
        <v>29.2</v>
      </c>
    </row>
    <row r="115" spans="1:10">
      <c r="A115" s="64">
        <v>2025</v>
      </c>
      <c r="B115" s="65">
        <v>0.1</v>
      </c>
      <c r="C115" s="65">
        <v>0.15</v>
      </c>
      <c r="D115" s="65">
        <v>0.125</v>
      </c>
      <c r="E115" s="65">
        <v>0.08</v>
      </c>
      <c r="F115" s="65">
        <v>0.1</v>
      </c>
      <c r="G115" s="65">
        <v>0.09</v>
      </c>
      <c r="H115" s="64">
        <f>$H$114*(1-G115)</f>
        <v>8.7360000000000007</v>
      </c>
      <c r="I115" s="64">
        <f>$I$114*(1-D115)</f>
        <v>16.974999999999998</v>
      </c>
      <c r="J115" s="64">
        <f>$J$114*(1-G115)</f>
        <v>26.571999999999999</v>
      </c>
    </row>
    <row r="116" spans="1:10">
      <c r="A116" s="64">
        <v>2030</v>
      </c>
      <c r="B116" s="65">
        <v>0.15</v>
      </c>
      <c r="C116" s="65">
        <v>0.2</v>
      </c>
      <c r="D116" s="65">
        <v>0.17499999999999999</v>
      </c>
      <c r="E116" s="65">
        <v>0.1</v>
      </c>
      <c r="F116" s="65">
        <v>0.15</v>
      </c>
      <c r="G116" s="65">
        <v>0.125</v>
      </c>
      <c r="H116" s="64">
        <f>$H$114*(1-G116)</f>
        <v>8.4</v>
      </c>
      <c r="I116" s="64">
        <f>$I$114*(1-D116)</f>
        <v>16.004999999999999</v>
      </c>
      <c r="J116" s="64">
        <f>$J$114*(1-G116)</f>
        <v>25.55</v>
      </c>
    </row>
    <row r="117" spans="1:10">
      <c r="A117" s="64">
        <v>2035</v>
      </c>
      <c r="B117" s="65">
        <v>0.2</v>
      </c>
      <c r="C117" s="65">
        <v>0.25</v>
      </c>
      <c r="D117" s="65">
        <v>0.22500000000000001</v>
      </c>
      <c r="E117" s="65">
        <v>0.15</v>
      </c>
      <c r="F117" s="65">
        <v>0.2</v>
      </c>
      <c r="G117" s="65">
        <v>0.17499999999999999</v>
      </c>
      <c r="H117" s="64">
        <f>$H$114*(1-G117)</f>
        <v>7.919999999999999</v>
      </c>
      <c r="I117" s="64">
        <f>$I$114*(1-D117)</f>
        <v>15.035</v>
      </c>
      <c r="J117" s="64">
        <f>$J$114*(1-G117)</f>
        <v>24.09</v>
      </c>
    </row>
  </sheetData>
  <mergeCells count="21">
    <mergeCell ref="A63:A64"/>
    <mergeCell ref="A66:A67"/>
    <mergeCell ref="E113:F113"/>
    <mergeCell ref="A99:J99"/>
    <mergeCell ref="A106:J106"/>
    <mergeCell ref="A112:J112"/>
    <mergeCell ref="B113:C113"/>
    <mergeCell ref="A72:A75"/>
    <mergeCell ref="F6:G6"/>
    <mergeCell ref="N1:U1"/>
    <mergeCell ref="CF1:CL1"/>
    <mergeCell ref="CM1:CS1"/>
    <mergeCell ref="CT1:CZ1"/>
    <mergeCell ref="V1:AB1"/>
    <mergeCell ref="AC1:AI1"/>
    <mergeCell ref="AJ1:AP1"/>
    <mergeCell ref="BX1:CE1"/>
    <mergeCell ref="AS1:AZ1"/>
    <mergeCell ref="BA1:BG1"/>
    <mergeCell ref="BH1:BN1"/>
    <mergeCell ref="BO1:BU1"/>
  </mergeCells>
  <phoneticPr fontId="4" type="noConversion"/>
  <dataValidations disablePrompts="1" count="1">
    <dataValidation type="custom" allowBlank="1" showInputMessage="1" showErrorMessage="1" error="输入数据需在0-20范围内！" sqref="B3" xr:uid="{BC1108B0-415C-4BC2-A1E6-23FE018CDF91}">
      <formula1>"B3&gt;20"</formula1>
    </dataValidation>
  </dataValidations>
  <hyperlinks>
    <hyperlink ref="B62" r:id="rId1" display="https://3g.163.com/dy/article/GQMMP3K90530Q0OP.html" xr:uid="{08912B6E-92CB-4249-B76C-22CCD8EF5908}"/>
    <hyperlink ref="B63" r:id="rId2" display="https://baijiahao.baidu.com/s?id=1708955719021358479&amp;wfr=spider&amp;for=pc" xr:uid="{C7B26D8D-0251-4104-B8CA-36B8A27806F3}"/>
    <hyperlink ref="B64" r:id="rId3" display="https://www.gg-fc.com/art-39586.html" xr:uid="{F62B0C15-52FD-4FE7-9A19-2D4FE1EE9A46}"/>
    <hyperlink ref="B65" r:id="rId4" display="https://baijiahao.baidu.com/s?id=1692727929776491489&amp;wfr=spider&amp;for=pc" xr:uid="{193B62EF-66D2-4892-871A-A3302042C7CB}"/>
    <hyperlink ref="B66" r:id="rId5" display="https://baijiahao.baidu.com/s?id=1704049651822493691&amp;wfr=spider&amp;for=pc" xr:uid="{5596C8A0-7EDF-4D3A-AED1-D5F1D53F6E19}"/>
    <hyperlink ref="B67" r:id="rId6" display="https://baijiahao.baidu.com/s?id=1600186951542322201&amp;wfr=spider&amp;for=pc" xr:uid="{C7A1F6CA-045F-48D3-93A3-89CBD5B3FBE2}"/>
    <hyperlink ref="B68" r:id="rId7" display="https://zhidao.baidu.com/question/400308174770243445.html" xr:uid="{EE4A41F1-58A0-40AD-8401-19FD6B802EA7}"/>
    <hyperlink ref="B70" r:id="rId8" display="https://baijiahao.baidu.com/s?id=1714317609815988899&amp;wfr=spider&amp;for=pc" xr:uid="{ABDC3E8E-A48E-4B1B-B881-F1F53FF9AD73}"/>
    <hyperlink ref="B69" r:id="rId9" display="http://www.clzqjsxs.com/news/itemid-55552.shtml" xr:uid="{C6D1FA31-EBE9-45D3-9307-1A65B6D5B1FC}"/>
    <hyperlink ref="B71" r:id="rId10" display="https://max.book118.com/html/2021/1028/5230333210004042.shtm" xr:uid="{68D4D49E-5C39-4D9E-93FD-034D6A4FF792}"/>
    <hyperlink ref="B72" r:id="rId11" display="https://www.chinanews.com.cn/sh/2013/09-25/5318742.shtml" xr:uid="{2D402729-8C8D-4AA2-9EB7-2C4939D4FEA5}"/>
    <hyperlink ref="B73" r:id="rId12" display="http://energy.cngold.org/c/2013-09-18/c2148105.html" xr:uid="{59D760A2-4AE1-44EB-B78E-A8CF81A61FEB}"/>
    <hyperlink ref="B74" r:id="rId13" display="https://wen.baidu.com/question/2147676282586616508.html" xr:uid="{B9B9D17C-1993-4CFC-AF84-39852D943B42}"/>
    <hyperlink ref="B75" r:id="rId14" display="https://wenku.baidu.com/view/e4b3f259383567ec102de2bd960590c69ec3d8af.html" xr:uid="{6A205072-A39E-4717-96A3-4E921E93D607}"/>
    <hyperlink ref="B76" r:id="rId15" display="https://wenku.baidu.com/view/e4b3f259383567ec102de2bd960590c69ec3d8af.html" xr:uid="{171DB077-C0E0-41C1-959F-F4F00A2A4885}"/>
    <hyperlink ref="B78" r:id="rId16" display="https://wenku.baidu.com/view/f8477297970590c69ec3d5bbfd0a79563c1ed4c4.html" xr:uid="{3F25FC12-E356-4E26-B2A7-14277420E326}"/>
    <hyperlink ref="B77" r:id="rId17" display="https://ishare.iask.sina.com.cn/f/jbo85YI08G.html" xr:uid="{A4AD44CE-78C3-4AF1-9010-C89D925026C5}"/>
  </hyperlinks>
  <pageMargins left="0.7" right="0.7" top="0.75" bottom="0.75" header="0.3" footer="0.3"/>
  <pageSetup paperSize="9" orientation="portrait" r:id="rId18"/>
  <drawing r:id="rId19"/>
  <legacyDrawing r:id="rId20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A76F309-9109-4BEE-9D9C-24423570037E}">
  <sheetPr>
    <tabColor rgb="FFFFFF00"/>
  </sheetPr>
  <dimension ref="A1:DZ510"/>
  <sheetViews>
    <sheetView zoomScale="85" zoomScaleNormal="85" workbookViewId="0">
      <selection activeCell="X3" sqref="X3:AD43"/>
    </sheetView>
  </sheetViews>
  <sheetFormatPr defaultColWidth="8.875" defaultRowHeight="14.25"/>
  <cols>
    <col min="1" max="1" width="8.875" style="17"/>
    <col min="2" max="2" width="8" style="17" bestFit="1" customWidth="1"/>
    <col min="3" max="3" width="14.5" style="17" bestFit="1" customWidth="1"/>
    <col min="4" max="4" width="10.5" style="17" bestFit="1" customWidth="1"/>
    <col min="5" max="9" width="8.5" style="17" bestFit="1" customWidth="1"/>
    <col min="10" max="10" width="11.75" style="17" bestFit="1" customWidth="1"/>
    <col min="11" max="11" width="8.5" style="17" bestFit="1" customWidth="1"/>
    <col min="12" max="12" width="5.5" style="17" customWidth="1"/>
    <col min="13" max="13" width="8.5" style="17" bestFit="1" customWidth="1"/>
    <col min="14" max="14" width="8.5" style="20" bestFit="1" customWidth="1"/>
    <col min="15" max="17" width="8.625" style="20" bestFit="1" customWidth="1"/>
    <col min="18" max="18" width="8.5" style="20" bestFit="1" customWidth="1"/>
    <col min="19" max="19" width="11.75" style="20" bestFit="1" customWidth="1"/>
    <col min="20" max="20" width="8.625" style="20" bestFit="1" customWidth="1"/>
    <col min="21" max="21" width="9" style="17" bestFit="1" customWidth="1"/>
    <col min="22" max="22" width="8.5" style="17" bestFit="1" customWidth="1"/>
    <col min="23" max="23" width="8.5" style="20" bestFit="1" customWidth="1"/>
    <col min="24" max="26" width="8.625" style="20" bestFit="1" customWidth="1"/>
    <col min="27" max="27" width="8.5" style="20" bestFit="1" customWidth="1"/>
    <col min="28" max="28" width="11.75" style="20" bestFit="1" customWidth="1"/>
    <col min="29" max="29" width="12.125" style="20" bestFit="1" customWidth="1"/>
    <col min="30" max="30" width="9" style="17" bestFit="1" customWidth="1"/>
    <col min="31" max="31" width="8.5" style="17" bestFit="1" customWidth="1"/>
    <col min="32" max="32" width="8.625" style="20" bestFit="1" customWidth="1"/>
    <col min="33" max="35" width="9.625" style="20" bestFit="1" customWidth="1"/>
    <col min="36" max="36" width="8.625" style="20" bestFit="1" customWidth="1"/>
    <col min="37" max="37" width="11.875" style="20" bestFit="1" customWidth="1"/>
    <col min="38" max="38" width="9.625" style="20" bestFit="1" customWidth="1"/>
    <col min="39" max="39" width="9" style="17" bestFit="1" customWidth="1"/>
    <col min="40" max="40" width="8.5" style="17" bestFit="1" customWidth="1"/>
    <col min="41" max="44" width="9.625" style="20" bestFit="1" customWidth="1"/>
    <col min="45" max="45" width="8.625" style="20" bestFit="1" customWidth="1"/>
    <col min="46" max="46" width="11.875" style="20" bestFit="1" customWidth="1"/>
    <col min="47" max="47" width="9.625" style="20" bestFit="1" customWidth="1"/>
    <col min="48" max="64" width="9" style="17" bestFit="1" customWidth="1"/>
    <col min="65" max="74" width="8.875" style="17"/>
    <col min="75" max="75" width="9.5" style="17" bestFit="1" customWidth="1"/>
    <col min="76" max="88" width="8.875" style="17"/>
    <col min="89" max="89" width="9.5" style="17" bestFit="1" customWidth="1"/>
    <col min="90" max="16384" width="8.875" style="17"/>
  </cols>
  <sheetData>
    <row r="1" spans="1:47">
      <c r="A1" s="17" t="s">
        <v>34</v>
      </c>
      <c r="B1" s="19" t="s">
        <v>44</v>
      </c>
      <c r="D1" s="132" t="s">
        <v>40</v>
      </c>
      <c r="E1" s="132"/>
      <c r="F1" s="132"/>
      <c r="G1" s="132"/>
      <c r="H1" s="132"/>
      <c r="I1" s="132"/>
      <c r="J1" s="132"/>
      <c r="K1" s="132"/>
      <c r="M1" s="131" t="s">
        <v>53</v>
      </c>
      <c r="N1" s="131"/>
      <c r="O1" s="131"/>
      <c r="P1" s="131"/>
      <c r="Q1" s="131"/>
      <c r="R1" s="131"/>
      <c r="S1" s="131"/>
      <c r="T1" s="131"/>
      <c r="W1" s="24"/>
      <c r="X1" s="130" t="s">
        <v>45</v>
      </c>
      <c r="Y1" s="130"/>
      <c r="Z1" s="130"/>
      <c r="AA1" s="130"/>
      <c r="AB1" s="130"/>
      <c r="AC1" s="130"/>
      <c r="AD1" s="130"/>
      <c r="AF1" s="17"/>
      <c r="AG1" s="17"/>
      <c r="AH1" s="17"/>
      <c r="AI1" s="17"/>
      <c r="AJ1" s="17"/>
      <c r="AK1" s="17"/>
      <c r="AL1" s="17"/>
      <c r="AO1" s="17"/>
      <c r="AP1" s="17"/>
      <c r="AQ1" s="17"/>
      <c r="AR1" s="17"/>
      <c r="AS1" s="17"/>
      <c r="AT1" s="17"/>
      <c r="AU1" s="17"/>
    </row>
    <row r="2" spans="1:47">
      <c r="A2" s="17">
        <v>0</v>
      </c>
      <c r="B2" s="14">
        <f>参数输入!I6</f>
        <v>0</v>
      </c>
      <c r="D2" s="18" t="s">
        <v>42</v>
      </c>
      <c r="E2" s="18" t="s">
        <v>13</v>
      </c>
      <c r="F2" s="18" t="s">
        <v>14</v>
      </c>
      <c r="G2" s="18" t="s">
        <v>15</v>
      </c>
      <c r="H2" s="18" t="s">
        <v>16</v>
      </c>
      <c r="I2" s="18" t="s">
        <v>17</v>
      </c>
      <c r="J2" s="18" t="s">
        <v>18</v>
      </c>
      <c r="K2" s="18" t="s">
        <v>19</v>
      </c>
      <c r="M2" s="17" t="s">
        <v>42</v>
      </c>
      <c r="N2" s="20" t="s">
        <v>13</v>
      </c>
      <c r="O2" s="20" t="s">
        <v>14</v>
      </c>
      <c r="P2" s="20" t="s">
        <v>15</v>
      </c>
      <c r="Q2" s="20" t="s">
        <v>16</v>
      </c>
      <c r="R2" s="20" t="s">
        <v>17</v>
      </c>
      <c r="S2" s="20" t="s">
        <v>18</v>
      </c>
      <c r="T2" s="20" t="s">
        <v>19</v>
      </c>
      <c r="W2" s="17" t="s">
        <v>42</v>
      </c>
      <c r="X2" s="20" t="s">
        <v>13</v>
      </c>
      <c r="Y2" s="20" t="s">
        <v>14</v>
      </c>
      <c r="Z2" s="20" t="s">
        <v>15</v>
      </c>
      <c r="AA2" s="20" t="s">
        <v>16</v>
      </c>
      <c r="AB2" s="20" t="s">
        <v>17</v>
      </c>
      <c r="AC2" s="20" t="s">
        <v>18</v>
      </c>
      <c r="AD2" s="20" t="s">
        <v>19</v>
      </c>
      <c r="AF2" s="17"/>
      <c r="AG2" s="17"/>
      <c r="AH2" s="17"/>
      <c r="AI2" s="17"/>
      <c r="AJ2" s="17"/>
      <c r="AK2" s="17"/>
      <c r="AL2" s="17"/>
      <c r="AO2" s="17"/>
      <c r="AP2" s="17"/>
      <c r="AQ2" s="17"/>
      <c r="AR2" s="17"/>
      <c r="AS2" s="17"/>
      <c r="AT2" s="17"/>
      <c r="AU2" s="17"/>
    </row>
    <row r="3" spans="1:47">
      <c r="A3" s="17">
        <v>1</v>
      </c>
      <c r="B3" s="14">
        <f>参数输入!I7</f>
        <v>6.6666666666666652E-2</v>
      </c>
      <c r="D3" s="18">
        <v>2000</v>
      </c>
      <c r="E3" s="18">
        <f>参数输入!O3</f>
        <v>0</v>
      </c>
      <c r="F3" s="23">
        <f>参数输入!P3</f>
        <v>0</v>
      </c>
      <c r="G3" s="23">
        <f>参数输入!Q3</f>
        <v>0</v>
      </c>
      <c r="H3" s="23">
        <f>参数输入!R3</f>
        <v>0</v>
      </c>
      <c r="I3" s="23">
        <f>参数输入!S3</f>
        <v>0</v>
      </c>
      <c r="J3" s="23">
        <f>参数输入!T3</f>
        <v>0</v>
      </c>
      <c r="K3" s="23">
        <f>参数输入!U3</f>
        <v>0</v>
      </c>
      <c r="M3" s="17">
        <v>2000</v>
      </c>
      <c r="N3" s="20">
        <f>参数输入!BY3</f>
        <v>12</v>
      </c>
      <c r="O3" s="21">
        <f>参数输入!BZ3</f>
        <v>5.82</v>
      </c>
      <c r="P3" s="21">
        <f>参数输入!CA3</f>
        <v>9.5</v>
      </c>
      <c r="Q3" s="21">
        <f>参数输入!CB3</f>
        <v>7.916666666666667</v>
      </c>
      <c r="R3" s="21">
        <f>参数输入!CC3</f>
        <v>5.9</v>
      </c>
      <c r="S3" s="21">
        <f>参数输入!CD3</f>
        <v>12.5</v>
      </c>
      <c r="T3" s="21">
        <f>参数输入!CE3</f>
        <v>1.2</v>
      </c>
      <c r="W3" s="17">
        <v>2020</v>
      </c>
      <c r="X3" s="20">
        <f>(N3*INDEX($BP$65:$DY$126,$W3-2000+2,$W3-2000+2-20)+N4*INDEX($BP$65:$DY$126,$W3-2000+2,$W3-2000+2-19)+N5*INDEX($BP$65:$DY$126,$W3-2000+2,$W3-2000+2-18)+N6*INDEX($BP$65:$DY$126,$W3-2000+2,$W3-2000+2-17)+N7*INDEX($BP$65:$DY$126,$W3-2000+2,$W3-2000+2-16)+N8*INDEX($BP$65:$DY$126,$W3-2000+2,$W3-2000+2-15)+N9*INDEX($BP$65:$DY$126,$W3-2000+2,$W3-2000+2-14)+N10*INDEX($BP$65:$DY$126,$W3-2000+2,$W3-2000+2-13)+N11*INDEX($BP$65:$DY$126,$W3-2000+2,$W3-2000+2-12)+N12*INDEX($BP$65:$DY$126,$W3-2000+2,$W3-2000+2-11)+N13*INDEX($BP$65:$DY$126,$W3-2000+2,$W3-2000+2-10)+N14*INDEX($BP$65:$DY$126,$W3-2000+2,$W3-2000+2-9)+N15*INDEX($BP$65:$DY$126,$W3-2000+2,$W3-2000+2-8)+N16*INDEX($BP$65:$DY$126,$W3-2000+2,$W3-2000+2-7)+N17*INDEX($BP$65:$DY$126,$W3-2000+2,$W3-2000+2-6)+N18*INDEX($BP$65:$DY$126,$W3-2000+2,$W3-2000+2-5)+N19*INDEX($BP$65:$DY$126,$W3-2000+2,$W3-2000+2-4)+N20*INDEX($BP$65:$DY$126,$W3-2000+2,$W3-2000+2-3)+N21*INDEX($BP$65:$DY$126,$W3-2000+2,$W3-2000+2-2)+N22*INDEX($BP$65:$DY$126,$W3-2000+2,$W3-2000+2-1))</f>
        <v>12</v>
      </c>
      <c r="Y3" s="21">
        <f>(O3*INDEX($BP$129:$DY$190,$W3-2000+2,$W3-2000+2-20)+O4*INDEX($BP$129:$DY$190,$W3-2000+2,$W3-2000+2-19)+O5*INDEX($BP$129:$DY$190,$W3-2000+2,$W3-2000+2-18)+O6*INDEX($BP$129:$DY$190,$W3-2000+2,$W3-2000+2-17)+O7*INDEX($BP$129:$DY$190,$W3-2000+2,$W3-2000+2-16)+O8*INDEX($BP$129:$DY$190,$W3-2000+2,$W3-2000+2-15)+O9*INDEX($BP$129:$DY$190,$W3-2000+2,$W3-2000+2-14)+O10*INDEX($BP$129:$DY$190,$W3-2000+2,$W3-2000+2-13)+O11*INDEX($BP$129:$DY$190,$W3-2000+2,$W3-2000+2-12)+O12*INDEX($BP$129:$DY$190,$W3-2000+2,$W3-2000+2-11)+O13*INDEX($BP$129:$DY$190,$W3-2000+2,$W3-2000+2-10)+O14*INDEX($BP$129:$DY$190,$W3-2000+2,$W3-2000+2-9)+O15*INDEX($BP$129:$DY$190,$W3-2000+2,$W3-2000+2-8)+O16*INDEX($BP$129:$DY$190,$W3-2000+2,$W3-2000+2-7)+O17*INDEX($BP$129:$DY$190,$W3-2000+2,$W3-2000+2-6)+O18*INDEX($BP$129:$DY$190,$W3-2000+2,$W3-2000+2-5)+O19*INDEX($BP$129:$DY$190,$W3-2000+2,$W3-2000+2-4)+O20*INDEX($BP$129:$DY$190,$W3-2000+2,$W3-2000+2-3)+O21*INDEX($BP$129:$DY$190,$W3-2000+2,$W3-2000+2-2)+O22*INDEX($BP$129:$DY$190,$W3-2000+2,$W3-2000+2-1))</f>
        <v>5.82</v>
      </c>
      <c r="Z3" s="21">
        <f>(P3*INDEX($BP$193:$DY$254,$W3-2000+2,$W3-2000+2-20)+P4*INDEX($BP$193:$DY$254,$W3-2000+2,$W3-2000+2-19)+P5*INDEX($BP$193:$DY$254,$W3-2000+2,$W3-2000+2-18)+P6*INDEX($BP$193:$DY$254,$W3-2000+2,$W3-2000+2-17)+P7*INDEX($BP$193:$DY$254,$W3-2000+2,$W3-2000+2-16)+P8*INDEX($BP$193:$DY$254,$W3-2000+2,$W3-2000+2-15)+P9*INDEX($BP$193:$DY$254,$W3-2000+2,$W3-2000+2-14)+P10*INDEX($BP$193:$DY$254,$W3-2000+2,$W3-2000+2-13)+P11*INDEX($BP$193:$DY$254,$W3-2000+2,$W3-2000+2-12)+P12*INDEX($BP$193:$DY$254,$W3-2000+2,$W3-2000+2-11)+P13*INDEX($BP$193:$DY$254,$W3-2000+2,$W3-2000+2-10)+P14*INDEX($BP$193:$DY$254,$W3-2000+2,$W3-2000+2-9)+P15*INDEX($BP$193:$DY$254,$W3-2000+2,$W3-2000+2-8)+P16*INDEX($BP$193:$DY$254,$W3-2000+2,$W3-2000+2-7)+P17*INDEX($BP$193:$DY$254,$W3-2000+2,$W3-2000+2-6)+P18*INDEX($BP$193:$DY$254,$W3-2000+2,$W3-2000+2-5)+P19*INDEX($BP$193:$DY$254,$W3-2000+2,$W3-2000+2-4)+P20*INDEX($BP$193:$DY$254,$W3-2000+2,$W3-2000+2-3)+P21*INDEX($BP$193:$DY$254,$W3-2000+2,$W3-2000+2-2)+P22*INDEX($BP$193:$DY$254,$W3-2000+2,$W3-2000+2-1))</f>
        <v>7.4300004959118633</v>
      </c>
      <c r="AA3" s="21">
        <f>(Q3*INDEX($BP$257:$DY$318,$W3-2000+2,$W3-2000+2-20)+Q4*INDEX($BP$257:$DY$318,$W3-2000+2,$W3-2000+2-19)+Q5*INDEX($BP$257:$DY$318,$W3-2000+2,$W3-2000+2-18)+Q6*INDEX($BP$257:$DY$318,$W3-2000+2,$W3-2000+2-17)+Q7*INDEX($BP$257:$DY$318,$W3-2000+2,$W3-2000+2-16)+Q8*INDEX($BP$257:$DY$318,$W3-2000+2,$W3-2000+2-15)+Q9*INDEX($BP$257:$DY$318,$W3-2000+2,$W3-2000+2-14)+Q10*INDEX($BP$257:$DY$318,$W3-2000+2,$W3-2000+2-13)+Q11*INDEX($BP$257:$DY$318,$W3-2000+2,$W3-2000+2-12)+Q12*INDEX($BP$257:$DY$318,$W3-2000+2,$W3-2000+2-11)+Q13*INDEX($BP$257:$DY$318,$W3-2000+2,$W3-2000+2-10)+Q14*INDEX($BP$257:$DY$318,$W3-2000+2,$W3-2000+2-9)+Q15*INDEX($BP$257:$DY$318,$W3-2000+2,$W3-2000+2-8)+Q16*INDEX($BP$257:$DY$318,$W3-2000+2,$W3-2000+2-7)+Q17*INDEX($BP$257:$DY$318,$W3-2000+2,$W3-2000+2-6)+Q18*INDEX($BP$257:$DY$318,$W3-2000+2,$W3-2000+2-5)+Q19*INDEX($BP$257:$DY$318,$W3-2000+2,$W3-2000+2-4)+Q20*INDEX($BP$257:$DY$318,$W3-2000+2,$W3-2000+2-3)+Q21*INDEX($BP$257:$DY$318,$W3-2000+2,$W3-2000+2-2)+Q22*INDEX($BP$257:$DY$318,$W3-2000+2,$W3-2000+2-1))</f>
        <v>6.2685029331163475</v>
      </c>
      <c r="AB3" s="21">
        <f>(R3*INDEX($BP$321:$DY$382,$W3-2000+2,$W3-2000+2-20)+R4*INDEX($BP$321:$DY$382,$W3-2000+2,$W3-2000+2-19)+R5*INDEX($BP$321:$DY$382,$W3-2000+2,$W3-2000+2-18)+R6*INDEX($BP$321:$DY$382,$W3-2000+2,$W3-2000+2-17)+R7*INDEX($BP$321:$DY$382,$W3-2000+2,$W3-2000+2-16)+R8*INDEX($BP$321:$DY$382,$W3-2000+2,$W3-2000+2-15)+R9*INDEX($BP$321:$DY$382,$W3-2000+2,$W3-2000+2-14)+R10*INDEX($BP$321:$DY$382,$W3-2000+2,$W3-2000+2-13)+R11*INDEX($BP$321:$DY$382,$W3-2000+2,$W3-2000+2-12)+R12*INDEX($BP$321:$DY$382,$W3-2000+2,$W3-2000+2-11)+R13*INDEX($BP$321:$DY$382,$W3-2000+2,$W3-2000+2-10)+R14*INDEX($BP$321:$DY$382,$W3-2000+2,$W3-2000+2-9)+R15*INDEX($BP$321:$DY$382,$W3-2000+2,$W3-2000+2-8)+R16*INDEX($BP$321:$DY$382,$W3-2000+2,$W3-2000+2-7)+R17*INDEX($BP$321:$DY$382,$W3-2000+2,$W3-2000+2-6)+R18*INDEX($BP$321:$DY$382,$W3-2000+2,$W3-2000+2-5)+R19*INDEX($BP$321:$DY$382,$W3-2000+2,$W3-2000+2-4)+R20*INDEX($BP$321:$DY$382,$W3-2000+2,$W3-2000+2-3)+R21*INDEX($BP$321:$DY$382,$W3-2000+2,$W3-2000+2-2)+R22*INDEX($BP$321:$DY$382,$W3-2000+2,$W3-2000+2-1))</f>
        <v>5.8999999999999995</v>
      </c>
      <c r="AC3" s="21">
        <f>(S3*INDEX($BP$385:$DY$446,$W3-2000+2,$W3-2000+2-20)+S4*INDEX($BP$385:$DY$446,$W3-2000+2,$W3-2000+2-19)+S5*INDEX($BP$385:$DY$446,$W3-2000+2,$W3-2000+2-18)+S6*INDEX($BP$385:$DY$446,$W3-2000+2,$W3-2000+2-17)+S7*INDEX($BP$385:$DY$446,$W3-2000+2,$W3-2000+2-16)+S8*INDEX($BP$385:$DY$446,$W3-2000+2,$W3-2000+2-15)+S9*INDEX($BP$385:$DY$446,$W3-2000+2,$W3-2000+2-14)+S10*INDEX($BP$385:$DY$446,$W3-2000+2,$W3-2000+2-13)+S11*INDEX($BP$385:$DY$446,$W3-2000+2,$W3-2000+2-12)+S12*INDEX($BP$385:$DY$446,$W3-2000+2,$W3-2000+2-11)+S13*INDEX($BP$385:$DY$446,$W3-2000+2,$W3-2000+2-10)+S14*INDEX($BP$385:$DY$446,$W3-2000+2,$W3-2000+2-9)+S15*INDEX($BP$385:$DY$446,$W3-2000+2,$W3-2000+2-8)+S16*INDEX($BP$385:$DY$446,$W3-2000+2,$W3-2000+2-7)+S17*INDEX($BP$385:$DY$446,$W3-2000+2,$W3-2000+2-6)+S18*INDEX($BP$385:$DY$446,$W3-2000+2,$W3-2000+2-5)+S19*INDEX($BP$385:$DY$446,$W3-2000+2,$W3-2000+2-4)+S20*INDEX($BP$385:$DY$446,$W3-2000+2,$W3-2000+2-3)+S21*INDEX($BP$385:$DY$446,$W3-2000+2,$W3-2000+2-2)+S22*INDEX($BP$385:$DY$446,$W3-2000+2,$W3-2000+2-1))</f>
        <v>12.5</v>
      </c>
      <c r="AD3" s="21" t="e">
        <f>(T3*INDEX($BP$449:$DY$510,$W3-2000+2,$W3-2000+2-20)+T4*INDEX($BP$449:$DY$510,$W3-2000+2,$W3-2000+2-19)+T5*INDEX($BP$449:$DY$510,$W3-2000+2,$W3-2000+2-18)+T6*INDEX($BP$449:$DY$510,$W3-2000+2,$W3-2000+2-17)+T7*INDEX($BP$449:$DY$510,$W3-2000+2,$W3-2000+2-16)+T8*INDEX($BP$449:$DY$510,$W3-2000+2,$W3-2000+2-15)+T9*INDEX($BP$449:$DY$510,$W3-2000+2,$W3-2000+2-14)+T10*INDEX($BP$449:$DY$510,$W3-2000+2,$W3-2000+2-13)+T11*INDEX($BP$449:$DY$510,$W3-2000+2,$W3-2000+2-12)+T12*INDEX($BP$449:$DY$510,$W3-2000+2,$W3-2000+2-11)+T13*INDEX($BP$449:$DY$510,$W3-2000+2,$W3-2000+2-10)+T14*INDEX($BP$449:$DY$510,$W3-2000+2,$W3-2000+2-9)+T15*INDEX($BP$449:$DY$510,$W3-2000+2,$W3-2000+2-8)+T16*INDEX($BP$449:$DY$510,$W3-2000+2,$W3-2000+2-7)+T17*INDEX($BP$449:$DY$510,$W3-2000+2,$W3-2000+2-6)+T18*INDEX($BP$449:$DY$510,$W3-2000+2,$W3-2000+2-5)+T19*INDEX($BP$449:$DY$510,$W3-2000+2,$W3-2000+2-4)+T20*INDEX($BP$449:$DY$510,$W3-2000+2,$W3-2000+2-3)+T21*INDEX($BP$449:$DY$510,$W3-2000+2,$W3-2000+2-2)+T22*INDEX($BP$449:$DY$510,$W3-2000+2,$W3-2000+2-1))</f>
        <v>#DIV/0!</v>
      </c>
      <c r="AF3" s="17"/>
      <c r="AG3" s="17"/>
      <c r="AH3" s="17"/>
      <c r="AI3" s="17"/>
      <c r="AJ3" s="17"/>
      <c r="AK3" s="17"/>
      <c r="AL3" s="17"/>
      <c r="AO3" s="17"/>
      <c r="AP3" s="17"/>
      <c r="AQ3" s="17"/>
      <c r="AR3" s="17"/>
      <c r="AS3" s="17"/>
      <c r="AT3" s="17"/>
      <c r="AU3" s="17"/>
    </row>
    <row r="4" spans="1:47">
      <c r="A4" s="17">
        <v>2</v>
      </c>
      <c r="B4" s="14">
        <f>参数输入!I8</f>
        <v>0.1333333333333333</v>
      </c>
      <c r="D4" s="18">
        <v>2001</v>
      </c>
      <c r="E4" s="23">
        <f>参数输入!O4</f>
        <v>0</v>
      </c>
      <c r="F4" s="23">
        <f>参数输入!P4</f>
        <v>0</v>
      </c>
      <c r="G4" s="23">
        <f>参数输入!Q4</f>
        <v>0</v>
      </c>
      <c r="H4" s="23">
        <f>参数输入!R4</f>
        <v>0</v>
      </c>
      <c r="I4" s="23">
        <f>参数输入!S4</f>
        <v>0</v>
      </c>
      <c r="J4" s="23">
        <f>参数输入!T4</f>
        <v>0</v>
      </c>
      <c r="K4" s="23">
        <f>参数输入!U4</f>
        <v>0</v>
      </c>
      <c r="M4" s="17">
        <v>2001</v>
      </c>
      <c r="N4" s="21">
        <f>参数输入!BY4</f>
        <v>12</v>
      </c>
      <c r="O4" s="21">
        <f>参数输入!BZ4</f>
        <v>5.82</v>
      </c>
      <c r="P4" s="21">
        <f>参数输入!CA4</f>
        <v>9.3874999999999993</v>
      </c>
      <c r="Q4" s="21">
        <f>参数输入!CB4</f>
        <v>7.8229166666666661</v>
      </c>
      <c r="R4" s="21">
        <f>参数输入!CC4</f>
        <v>5.9</v>
      </c>
      <c r="S4" s="21">
        <f>参数输入!CD4</f>
        <v>12.5</v>
      </c>
      <c r="T4" s="21">
        <f>参数输入!CE4</f>
        <v>1.2</v>
      </c>
      <c r="W4" s="17">
        <v>2021</v>
      </c>
      <c r="X4" s="21">
        <f t="shared" ref="X4:X43" si="0">(N4*INDEX($BP$65:$DY$126,$W4-2000+2,$W4-2000+2-20)+N5*INDEX($BP$65:$DY$126,$W4-2000+2,$W4-2000+2-19)+N6*INDEX($BP$65:$DY$126,$W4-2000+2,$W4-2000+2-18)+N7*INDEX($BP$65:$DY$126,$W4-2000+2,$W4-2000+2-17)+N8*INDEX($BP$65:$DY$126,$W4-2000+2,$W4-2000+2-16)+N9*INDEX($BP$65:$DY$126,$W4-2000+2,$W4-2000+2-15)+N10*INDEX($BP$65:$DY$126,$W4-2000+2,$W4-2000+2-14)+N11*INDEX($BP$65:$DY$126,$W4-2000+2,$W4-2000+2-13)+N12*INDEX($BP$65:$DY$126,$W4-2000+2,$W4-2000+2-12)+N13*INDEX($BP$65:$DY$126,$W4-2000+2,$W4-2000+2-11)+N14*INDEX($BP$65:$DY$126,$W4-2000+2,$W4-2000+2-10)+N15*INDEX($BP$65:$DY$126,$W4-2000+2,$W4-2000+2-9)+N16*INDEX($BP$65:$DY$126,$W4-2000+2,$W4-2000+2-8)+N17*INDEX($BP$65:$DY$126,$W4-2000+2,$W4-2000+2-7)+N18*INDEX($BP$65:$DY$126,$W4-2000+2,$W4-2000+2-6)+N19*INDEX($BP$65:$DY$126,$W4-2000+2,$W4-2000+2-5)+N20*INDEX($BP$65:$DY$126,$W4-2000+2,$W4-2000+2-4)+N21*INDEX($BP$65:$DY$126,$W4-2000+2,$W4-2000+2-3)+N22*INDEX($BP$65:$DY$126,$W4-2000+2,$W4-2000+2-2)+N23*INDEX($BP$65:$DY$126,$W4-2000+2,$W4-2000+2-1))</f>
        <v>12</v>
      </c>
      <c r="Y4" s="21">
        <f t="shared" ref="Y4:Y43" si="1">(O4*INDEX($BP$129:$DY$190,$W4-2000+2,$W4-2000+2-20)+O5*INDEX($BP$129:$DY$190,$W4-2000+2,$W4-2000+2-19)+O6*INDEX($BP$129:$DY$190,$W4-2000+2,$W4-2000+2-18)+O7*INDEX($BP$129:$DY$190,$W4-2000+2,$W4-2000+2-17)+O8*INDEX($BP$129:$DY$190,$W4-2000+2,$W4-2000+2-16)+O9*INDEX($BP$129:$DY$190,$W4-2000+2,$W4-2000+2-15)+O10*INDEX($BP$129:$DY$190,$W4-2000+2,$W4-2000+2-14)+O11*INDEX($BP$129:$DY$190,$W4-2000+2,$W4-2000+2-13)+O12*INDEX($BP$129:$DY$190,$W4-2000+2,$W4-2000+2-12)+O13*INDEX($BP$129:$DY$190,$W4-2000+2,$W4-2000+2-11)+O14*INDEX($BP$129:$DY$190,$W4-2000+2,$W4-2000+2-10)+O15*INDEX($BP$129:$DY$190,$W4-2000+2,$W4-2000+2-9)+O16*INDEX($BP$129:$DY$190,$W4-2000+2,$W4-2000+2-8)+O17*INDEX($BP$129:$DY$190,$W4-2000+2,$W4-2000+2-7)+O18*INDEX($BP$129:$DY$190,$W4-2000+2,$W4-2000+2-6)+O19*INDEX($BP$129:$DY$190,$W4-2000+2,$W4-2000+2-5)+O20*INDEX($BP$129:$DY$190,$W4-2000+2,$W4-2000+2-4)+O21*INDEX($BP$129:$DY$190,$W4-2000+2,$W4-2000+2-3)+O22*INDEX($BP$129:$DY$190,$W4-2000+2,$W4-2000+2-2)+O23*INDEX($BP$129:$DY$190,$W4-2000+2,$W4-2000+2-1))</f>
        <v>5.82</v>
      </c>
      <c r="Z4" s="21">
        <f t="shared" ref="Z4:Z43" si="2">(P4*INDEX($BP$193:$DY$254,$W4-2000+2,$W4-2000+2-20)+P5*INDEX($BP$193:$DY$254,$W4-2000+2,$W4-2000+2-19)+P6*INDEX($BP$193:$DY$254,$W4-2000+2,$W4-2000+2-18)+P7*INDEX($BP$193:$DY$254,$W4-2000+2,$W4-2000+2-17)+P8*INDEX($BP$193:$DY$254,$W4-2000+2,$W4-2000+2-16)+P9*INDEX($BP$193:$DY$254,$W4-2000+2,$W4-2000+2-15)+P10*INDEX($BP$193:$DY$254,$W4-2000+2,$W4-2000+2-14)+P11*INDEX($BP$193:$DY$254,$W4-2000+2,$W4-2000+2-13)+P12*INDEX($BP$193:$DY$254,$W4-2000+2,$W4-2000+2-12)+P13*INDEX($BP$193:$DY$254,$W4-2000+2,$W4-2000+2-11)+P14*INDEX($BP$193:$DY$254,$W4-2000+2,$W4-2000+2-10)+P15*INDEX($BP$193:$DY$254,$W4-2000+2,$W4-2000+2-9)+P16*INDEX($BP$193:$DY$254,$W4-2000+2,$W4-2000+2-8)+P17*INDEX($BP$193:$DY$254,$W4-2000+2,$W4-2000+2-7)+P18*INDEX($BP$193:$DY$254,$W4-2000+2,$W4-2000+2-6)+P19*INDEX($BP$193:$DY$254,$W4-2000+2,$W4-2000+2-5)+P20*INDEX($BP$193:$DY$254,$W4-2000+2,$W4-2000+2-4)+P21*INDEX($BP$193:$DY$254,$W4-2000+2,$W4-2000+2-3)+P22*INDEX($BP$193:$DY$254,$W4-2000+2,$W4-2000+2-2)+P23*INDEX($BP$193:$DY$254,$W4-2000+2,$W4-2000+2-1))</f>
        <v>7.2195958182455948</v>
      </c>
      <c r="AA4" s="21">
        <f t="shared" ref="AA4:AA43" si="3">(Q4*INDEX($BP$257:$DY$318,$W4-2000+2,$W4-2000+2-20)+Q5*INDEX($BP$257:$DY$318,$W4-2000+2,$W4-2000+2-19)+Q6*INDEX($BP$257:$DY$318,$W4-2000+2,$W4-2000+2-18)+Q7*INDEX($BP$257:$DY$318,$W4-2000+2,$W4-2000+2-17)+Q8*INDEX($BP$257:$DY$318,$W4-2000+2,$W4-2000+2-16)+Q9*INDEX($BP$257:$DY$318,$W4-2000+2,$W4-2000+2-15)+Q10*INDEX($BP$257:$DY$318,$W4-2000+2,$W4-2000+2-14)+Q11*INDEX($BP$257:$DY$318,$W4-2000+2,$W4-2000+2-13)+Q12*INDEX($BP$257:$DY$318,$W4-2000+2,$W4-2000+2-12)+Q13*INDEX($BP$257:$DY$318,$W4-2000+2,$W4-2000+2-11)+Q14*INDEX($BP$257:$DY$318,$W4-2000+2,$W4-2000+2-10)+Q15*INDEX($BP$257:$DY$318,$W4-2000+2,$W4-2000+2-9)+Q16*INDEX($BP$257:$DY$318,$W4-2000+2,$W4-2000+2-8)+Q17*INDEX($BP$257:$DY$318,$W4-2000+2,$W4-2000+2-7)+Q18*INDEX($BP$257:$DY$318,$W4-2000+2,$W4-2000+2-6)+Q19*INDEX($BP$257:$DY$318,$W4-2000+2,$W4-2000+2-5)+Q20*INDEX($BP$257:$DY$318,$W4-2000+2,$W4-2000+2-4)+Q21*INDEX($BP$257:$DY$318,$W4-2000+2,$W4-2000+2-3)+Q22*INDEX($BP$257:$DY$318,$W4-2000+2,$W4-2000+2-2)+Q23*INDEX($BP$257:$DY$318,$W4-2000+2,$W4-2000+2-1))</f>
        <v>6.2154471227324359</v>
      </c>
      <c r="AB4" s="21">
        <f t="shared" ref="AB4:AB43" si="4">(R4*INDEX($BP$321:$DY$382,$W4-2000+2,$W4-2000+2-20)+R5*INDEX($BP$321:$DY$382,$W4-2000+2,$W4-2000+2-19)+R6*INDEX($BP$321:$DY$382,$W4-2000+2,$W4-2000+2-18)+R7*INDEX($BP$321:$DY$382,$W4-2000+2,$W4-2000+2-17)+R8*INDEX($BP$321:$DY$382,$W4-2000+2,$W4-2000+2-16)+R9*INDEX($BP$321:$DY$382,$W4-2000+2,$W4-2000+2-15)+R10*INDEX($BP$321:$DY$382,$W4-2000+2,$W4-2000+2-14)+R11*INDEX($BP$321:$DY$382,$W4-2000+2,$W4-2000+2-13)+R12*INDEX($BP$321:$DY$382,$W4-2000+2,$W4-2000+2-12)+R13*INDEX($BP$321:$DY$382,$W4-2000+2,$W4-2000+2-11)+R14*INDEX($BP$321:$DY$382,$W4-2000+2,$W4-2000+2-10)+R15*INDEX($BP$321:$DY$382,$W4-2000+2,$W4-2000+2-9)+R16*INDEX($BP$321:$DY$382,$W4-2000+2,$W4-2000+2-8)+R17*INDEX($BP$321:$DY$382,$W4-2000+2,$W4-2000+2-7)+R18*INDEX($BP$321:$DY$382,$W4-2000+2,$W4-2000+2-6)+R19*INDEX($BP$321:$DY$382,$W4-2000+2,$W4-2000+2-5)+R20*INDEX($BP$321:$DY$382,$W4-2000+2,$W4-2000+2-4)+R21*INDEX($BP$321:$DY$382,$W4-2000+2,$W4-2000+2-3)+R22*INDEX($BP$321:$DY$382,$W4-2000+2,$W4-2000+2-2)+R23*INDEX($BP$321:$DY$382,$W4-2000+2,$W4-2000+2-1))</f>
        <v>5.8597757810793096</v>
      </c>
      <c r="AC4" s="21">
        <f t="shared" ref="AC4:AC43" si="5">(S4*INDEX($BP$385:$DY$446,$W4-2000+2,$W4-2000+2-20)+S5*INDEX($BP$385:$DY$446,$W4-2000+2,$W4-2000+2-19)+S6*INDEX($BP$385:$DY$446,$W4-2000+2,$W4-2000+2-18)+S7*INDEX($BP$385:$DY$446,$W4-2000+2,$W4-2000+2-17)+S8*INDEX($BP$385:$DY$446,$W4-2000+2,$W4-2000+2-16)+S9*INDEX($BP$385:$DY$446,$W4-2000+2,$W4-2000+2-15)+S10*INDEX($BP$385:$DY$446,$W4-2000+2,$W4-2000+2-14)+S11*INDEX($BP$385:$DY$446,$W4-2000+2,$W4-2000+2-13)+S12*INDEX($BP$385:$DY$446,$W4-2000+2,$W4-2000+2-12)+S13*INDEX($BP$385:$DY$446,$W4-2000+2,$W4-2000+2-11)+S14*INDEX($BP$385:$DY$446,$W4-2000+2,$W4-2000+2-10)+S15*INDEX($BP$385:$DY$446,$W4-2000+2,$W4-2000+2-9)+S16*INDEX($BP$385:$DY$446,$W4-2000+2,$W4-2000+2-8)+S17*INDEX($BP$385:$DY$446,$W4-2000+2,$W4-2000+2-7)+S18*INDEX($BP$385:$DY$446,$W4-2000+2,$W4-2000+2-6)+S19*INDEX($BP$385:$DY$446,$W4-2000+2,$W4-2000+2-5)+S20*INDEX($BP$385:$DY$446,$W4-2000+2,$W4-2000+2-4)+S21*INDEX($BP$385:$DY$446,$W4-2000+2,$W4-2000+2-3)+S22*INDEX($BP$385:$DY$446,$W4-2000+2,$W4-2000+2-2)+S23*INDEX($BP$385:$DY$446,$W4-2000+2,$W4-2000+2-1))</f>
        <v>12.500000000000002</v>
      </c>
      <c r="AD4" s="21">
        <f t="shared" ref="AD4:AD43" si="6">(T4*INDEX($BP$449:$DY$510,$W4-2000+2,$W4-2000+2-20)+T5*INDEX($BP$449:$DY$510,$W4-2000+2,$W4-2000+2-19)+T6*INDEX($BP$449:$DY$510,$W4-2000+2,$W4-2000+2-18)+T7*INDEX($BP$449:$DY$510,$W4-2000+2,$W4-2000+2-17)+T8*INDEX($BP$449:$DY$510,$W4-2000+2,$W4-2000+2-16)+T9*INDEX($BP$449:$DY$510,$W4-2000+2,$W4-2000+2-15)+T10*INDEX($BP$449:$DY$510,$W4-2000+2,$W4-2000+2-14)+T11*INDEX($BP$449:$DY$510,$W4-2000+2,$W4-2000+2-13)+T12*INDEX($BP$449:$DY$510,$W4-2000+2,$W4-2000+2-12)+T13*INDEX($BP$449:$DY$510,$W4-2000+2,$W4-2000+2-11)+T14*INDEX($BP$449:$DY$510,$W4-2000+2,$W4-2000+2-10)+T15*INDEX($BP$449:$DY$510,$W4-2000+2,$W4-2000+2-9)+T16*INDEX($BP$449:$DY$510,$W4-2000+2,$W4-2000+2-8)+T17*INDEX($BP$449:$DY$510,$W4-2000+2,$W4-2000+2-7)+T18*INDEX($BP$449:$DY$510,$W4-2000+2,$W4-2000+2-6)+T19*INDEX($BP$449:$DY$510,$W4-2000+2,$W4-2000+2-5)+T20*INDEX($BP$449:$DY$510,$W4-2000+2,$W4-2000+2-4)+T21*INDEX($BP$449:$DY$510,$W4-2000+2,$W4-2000+2-3)+T22*INDEX($BP$449:$DY$510,$W4-2000+2,$W4-2000+2-2)+T23*INDEX($BP$449:$DY$510,$W4-2000+2,$W4-2000+2-1))</f>
        <v>1.2</v>
      </c>
      <c r="AF4" s="17"/>
      <c r="AG4" s="17"/>
      <c r="AH4" s="17"/>
      <c r="AI4" s="17"/>
      <c r="AJ4" s="17"/>
      <c r="AK4" s="17"/>
      <c r="AL4" s="17"/>
      <c r="AO4" s="17"/>
      <c r="AP4" s="17"/>
      <c r="AQ4" s="17"/>
      <c r="AR4" s="17"/>
      <c r="AS4" s="17"/>
      <c r="AT4" s="17"/>
      <c r="AU4" s="17"/>
    </row>
    <row r="5" spans="1:47">
      <c r="A5" s="17">
        <v>3</v>
      </c>
      <c r="B5" s="14">
        <f>参数输入!I9</f>
        <v>0.19999999999999996</v>
      </c>
      <c r="D5" s="18">
        <v>2002</v>
      </c>
      <c r="E5" s="23">
        <f>参数输入!O5</f>
        <v>0</v>
      </c>
      <c r="F5" s="23">
        <f>参数输入!P5</f>
        <v>0</v>
      </c>
      <c r="G5" s="23">
        <f>参数输入!Q5</f>
        <v>0</v>
      </c>
      <c r="H5" s="23">
        <f>参数输入!R5</f>
        <v>0</v>
      </c>
      <c r="I5" s="23">
        <f>参数输入!S5</f>
        <v>0</v>
      </c>
      <c r="J5" s="23">
        <f>参数输入!T5</f>
        <v>0</v>
      </c>
      <c r="K5" s="23">
        <f>参数输入!U5</f>
        <v>0</v>
      </c>
      <c r="M5" s="17">
        <v>2002</v>
      </c>
      <c r="N5" s="21">
        <f>参数输入!BY5</f>
        <v>12</v>
      </c>
      <c r="O5" s="21">
        <f>参数输入!BZ5</f>
        <v>5.82</v>
      </c>
      <c r="P5" s="21">
        <f>参数输入!CA5</f>
        <v>9.2749999999999986</v>
      </c>
      <c r="Q5" s="21">
        <f>参数输入!CB5</f>
        <v>7.7291666666666661</v>
      </c>
      <c r="R5" s="21">
        <f>参数输入!CC5</f>
        <v>5.9</v>
      </c>
      <c r="S5" s="21">
        <f>参数输入!CD5</f>
        <v>12.5</v>
      </c>
      <c r="T5" s="21">
        <f>参数输入!CE5</f>
        <v>1.2</v>
      </c>
      <c r="W5" s="17">
        <v>2022</v>
      </c>
      <c r="X5" s="21">
        <f t="shared" si="0"/>
        <v>11.931052316879498</v>
      </c>
      <c r="Y5" s="21">
        <f t="shared" si="1"/>
        <v>5.8199999999999994</v>
      </c>
      <c r="Z5" s="21">
        <f t="shared" si="2"/>
        <v>7.1123530652467712</v>
      </c>
      <c r="AA5" s="21">
        <f t="shared" si="3"/>
        <v>6.1462548344924253</v>
      </c>
      <c r="AB5" s="21">
        <f t="shared" si="4"/>
        <v>5.7938318448583832</v>
      </c>
      <c r="AC5" s="21">
        <f t="shared" si="5"/>
        <v>12.5</v>
      </c>
      <c r="AD5" s="21">
        <f t="shared" si="6"/>
        <v>1.177142857142857</v>
      </c>
      <c r="AF5" s="17"/>
      <c r="AG5" s="17"/>
      <c r="AH5" s="23"/>
      <c r="AI5" s="17"/>
      <c r="AJ5" s="17"/>
      <c r="AK5" s="17"/>
      <c r="AL5" s="17"/>
      <c r="AO5" s="17"/>
      <c r="AP5" s="17"/>
      <c r="AQ5" s="17"/>
      <c r="AR5" s="17"/>
      <c r="AS5" s="17"/>
      <c r="AT5" s="17"/>
      <c r="AU5" s="17"/>
    </row>
    <row r="6" spans="1:47">
      <c r="A6" s="17">
        <v>4</v>
      </c>
      <c r="B6" s="14">
        <f>参数输入!I10</f>
        <v>0.26666666666666661</v>
      </c>
      <c r="D6" s="18">
        <v>2003</v>
      </c>
      <c r="E6" s="23">
        <f>参数输入!O6</f>
        <v>0</v>
      </c>
      <c r="F6" s="23">
        <f>参数输入!P6</f>
        <v>0</v>
      </c>
      <c r="G6" s="23">
        <f>参数输入!Q6</f>
        <v>0</v>
      </c>
      <c r="H6" s="23">
        <f>参数输入!R6</f>
        <v>0</v>
      </c>
      <c r="I6" s="23">
        <f>参数输入!S6</f>
        <v>0</v>
      </c>
      <c r="J6" s="23">
        <f>参数输入!T6</f>
        <v>0</v>
      </c>
      <c r="K6" s="23">
        <f>参数输入!U6</f>
        <v>0</v>
      </c>
      <c r="M6" s="17">
        <v>2003</v>
      </c>
      <c r="N6" s="21">
        <f>参数输入!BY6</f>
        <v>12</v>
      </c>
      <c r="O6" s="21">
        <f>参数输入!BZ6</f>
        <v>5.82</v>
      </c>
      <c r="P6" s="21">
        <f>参数输入!CA6</f>
        <v>9.1624999999999979</v>
      </c>
      <c r="Q6" s="21">
        <f>参数输入!CB6</f>
        <v>7.6354166666666652</v>
      </c>
      <c r="R6" s="21">
        <f>参数输入!CC6</f>
        <v>5.9</v>
      </c>
      <c r="S6" s="21">
        <f>参数输入!CD6</f>
        <v>12.5</v>
      </c>
      <c r="T6" s="21">
        <f>参数输入!CE6</f>
        <v>1.2</v>
      </c>
      <c r="W6" s="17">
        <v>2023</v>
      </c>
      <c r="X6" s="21">
        <f t="shared" si="0"/>
        <v>11.828174312034974</v>
      </c>
      <c r="Y6" s="21">
        <f t="shared" si="1"/>
        <v>5.8199999999999985</v>
      </c>
      <c r="Z6" s="21">
        <f t="shared" si="2"/>
        <v>6.9954874085419627</v>
      </c>
      <c r="AA6" s="21">
        <f t="shared" si="3"/>
        <v>6.0610135772351397</v>
      </c>
      <c r="AB6" s="21">
        <f t="shared" si="4"/>
        <v>5.7179890936308242</v>
      </c>
      <c r="AC6" s="21">
        <f t="shared" si="5"/>
        <v>12.5</v>
      </c>
      <c r="AD6" s="21">
        <f t="shared" si="6"/>
        <v>1.1533333333333331</v>
      </c>
      <c r="AF6" s="17"/>
      <c r="AG6" s="17"/>
      <c r="AH6" s="17"/>
      <c r="AI6" s="17"/>
      <c r="AJ6" s="17"/>
      <c r="AK6" s="17"/>
      <c r="AL6" s="17"/>
      <c r="AO6" s="17"/>
      <c r="AP6" s="17"/>
      <c r="AQ6" s="17"/>
      <c r="AR6" s="17"/>
      <c r="AS6" s="17"/>
      <c r="AT6" s="17"/>
      <c r="AU6" s="17"/>
    </row>
    <row r="7" spans="1:47">
      <c r="A7" s="17">
        <v>5</v>
      </c>
      <c r="B7" s="14">
        <f>参数输入!I11</f>
        <v>0.33333333333333326</v>
      </c>
      <c r="D7" s="18">
        <v>2004</v>
      </c>
      <c r="E7" s="23">
        <f>参数输入!O7</f>
        <v>0</v>
      </c>
      <c r="F7" s="23">
        <f>参数输入!P7</f>
        <v>0</v>
      </c>
      <c r="G7" s="23">
        <f>参数输入!Q7</f>
        <v>0</v>
      </c>
      <c r="H7" s="23">
        <f>参数输入!R7</f>
        <v>0</v>
      </c>
      <c r="I7" s="23">
        <f>参数输入!S7</f>
        <v>0</v>
      </c>
      <c r="J7" s="23">
        <f>参数输入!T7</f>
        <v>0</v>
      </c>
      <c r="K7" s="23">
        <f>参数输入!U7</f>
        <v>0</v>
      </c>
      <c r="M7" s="17">
        <v>2004</v>
      </c>
      <c r="N7" s="21">
        <f>参数输入!BY7</f>
        <v>12</v>
      </c>
      <c r="O7" s="21">
        <f>参数输入!BZ7</f>
        <v>5.82</v>
      </c>
      <c r="P7" s="21">
        <f>参数输入!CA7</f>
        <v>9.0499999999999972</v>
      </c>
      <c r="Q7" s="21">
        <f>参数输入!CB7</f>
        <v>7.5416666666666643</v>
      </c>
      <c r="R7" s="21">
        <f>参数输入!CC7</f>
        <v>5.9</v>
      </c>
      <c r="S7" s="21">
        <f>参数输入!CD7</f>
        <v>12.5</v>
      </c>
      <c r="T7" s="21">
        <f>参数输入!CE7</f>
        <v>1.2</v>
      </c>
      <c r="W7" s="17">
        <v>2024</v>
      </c>
      <c r="X7" s="21">
        <f t="shared" si="0"/>
        <v>11.701368205277905</v>
      </c>
      <c r="Y7" s="21">
        <f t="shared" si="1"/>
        <v>5.82</v>
      </c>
      <c r="Z7" s="21">
        <f t="shared" si="2"/>
        <v>6.8712566202621446</v>
      </c>
      <c r="AA7" s="21">
        <f t="shared" si="3"/>
        <v>5.9694851942819191</v>
      </c>
      <c r="AB7" s="21">
        <f t="shared" si="4"/>
        <v>5.6329449738364099</v>
      </c>
      <c r="AC7" s="21">
        <f t="shared" si="5"/>
        <v>12.5</v>
      </c>
      <c r="AD7" s="21">
        <f t="shared" si="6"/>
        <v>1.1317647058823528</v>
      </c>
      <c r="AF7" s="17"/>
      <c r="AG7" s="39"/>
      <c r="AH7" s="17"/>
      <c r="AI7" s="17"/>
      <c r="AJ7" s="17"/>
      <c r="AK7" s="17"/>
      <c r="AL7" s="17"/>
      <c r="AO7" s="17"/>
      <c r="AP7" s="17"/>
      <c r="AQ7" s="17"/>
      <c r="AR7" s="17"/>
      <c r="AS7" s="17"/>
      <c r="AT7" s="17"/>
      <c r="AU7" s="17"/>
    </row>
    <row r="8" spans="1:47">
      <c r="A8" s="17">
        <v>6</v>
      </c>
      <c r="B8" s="14">
        <f>参数输入!I12</f>
        <v>0.39999999999999991</v>
      </c>
      <c r="D8" s="18">
        <v>2005</v>
      </c>
      <c r="E8" s="23">
        <f>参数输入!O8</f>
        <v>0</v>
      </c>
      <c r="F8" s="23">
        <f>参数输入!P8</f>
        <v>2364</v>
      </c>
      <c r="G8" s="23">
        <f>参数输入!Q8</f>
        <v>330665</v>
      </c>
      <c r="H8" s="23">
        <f>参数输入!R8</f>
        <v>3790</v>
      </c>
      <c r="I8" s="23">
        <f>参数输入!S8</f>
        <v>18</v>
      </c>
      <c r="J8" s="23">
        <f>参数输入!T8</f>
        <v>1</v>
      </c>
      <c r="K8" s="23">
        <f>参数输入!U8</f>
        <v>0</v>
      </c>
      <c r="M8" s="17">
        <v>2005</v>
      </c>
      <c r="N8" s="21">
        <f>参数输入!BY8</f>
        <v>12</v>
      </c>
      <c r="O8" s="21">
        <f>参数输入!BZ8</f>
        <v>5.82</v>
      </c>
      <c r="P8" s="21">
        <f>参数输入!CA8</f>
        <v>8.9374999999999964</v>
      </c>
      <c r="Q8" s="21">
        <f>参数输入!CB8</f>
        <v>7.4479166666666643</v>
      </c>
      <c r="R8" s="21">
        <f>参数输入!CC8</f>
        <v>5.9</v>
      </c>
      <c r="S8" s="21">
        <f>参数输入!CD8</f>
        <v>12.5</v>
      </c>
      <c r="T8" s="21">
        <f>参数输入!CE8</f>
        <v>1.2</v>
      </c>
      <c r="W8" s="17">
        <v>2025</v>
      </c>
      <c r="X8" s="21">
        <f t="shared" si="0"/>
        <v>11.570160345380266</v>
      </c>
      <c r="Y8" s="21">
        <f t="shared" si="1"/>
        <v>5.82</v>
      </c>
      <c r="Z8" s="21">
        <f t="shared" si="2"/>
        <v>6.7283499611826194</v>
      </c>
      <c r="AA8" s="21">
        <f t="shared" si="3"/>
        <v>5.881047481671275</v>
      </c>
      <c r="AB8" s="21">
        <f t="shared" si="4"/>
        <v>5.5365618976117537</v>
      </c>
      <c r="AC8" s="21">
        <f t="shared" si="5"/>
        <v>12.5</v>
      </c>
      <c r="AD8" s="21">
        <f t="shared" si="6"/>
        <v>1.1078260869565213</v>
      </c>
      <c r="AF8" s="17"/>
      <c r="AG8" s="17"/>
      <c r="AH8" s="17"/>
      <c r="AI8" s="17"/>
      <c r="AJ8" s="17"/>
      <c r="AK8" s="17"/>
      <c r="AL8" s="17"/>
      <c r="AO8" s="17"/>
      <c r="AP8" s="17"/>
      <c r="AQ8" s="17"/>
      <c r="AR8" s="17"/>
      <c r="AS8" s="17"/>
      <c r="AT8" s="17"/>
      <c r="AU8" s="17"/>
    </row>
    <row r="9" spans="1:47">
      <c r="A9" s="17">
        <v>7</v>
      </c>
      <c r="B9" s="14">
        <f>参数输入!I13</f>
        <v>0.46666666666666656</v>
      </c>
      <c r="D9" s="18">
        <v>2006</v>
      </c>
      <c r="E9" s="23">
        <f>参数输入!O9</f>
        <v>0</v>
      </c>
      <c r="F9" s="23">
        <f>参数输入!P9</f>
        <v>6144</v>
      </c>
      <c r="G9" s="23">
        <f>参数输入!Q9</f>
        <v>414587</v>
      </c>
      <c r="H9" s="23">
        <f>参数输入!R9</f>
        <v>5791</v>
      </c>
      <c r="I9" s="23">
        <f>参数输入!S9</f>
        <v>21</v>
      </c>
      <c r="J9" s="23">
        <f>参数输入!T9</f>
        <v>1</v>
      </c>
      <c r="K9" s="23">
        <f>参数输入!U9</f>
        <v>0</v>
      </c>
      <c r="M9" s="17">
        <v>2006</v>
      </c>
      <c r="N9" s="21">
        <f>参数输入!BY9</f>
        <v>12</v>
      </c>
      <c r="O9" s="21">
        <f>参数输入!BZ9</f>
        <v>5.82</v>
      </c>
      <c r="P9" s="21">
        <f>参数输入!CA9</f>
        <v>8.8249999999999957</v>
      </c>
      <c r="Q9" s="21">
        <f>参数输入!CB9</f>
        <v>7.3541666666666634</v>
      </c>
      <c r="R9" s="21">
        <f>参数输入!CC9</f>
        <v>5.9</v>
      </c>
      <c r="S9" s="21">
        <f>参数输入!CD9</f>
        <v>12.5</v>
      </c>
      <c r="T9" s="21">
        <f>参数输入!CE9</f>
        <v>1.2</v>
      </c>
      <c r="W9" s="17">
        <v>2026</v>
      </c>
      <c r="X9" s="21">
        <f t="shared" si="0"/>
        <v>11.430460728050731</v>
      </c>
      <c r="Y9" s="21">
        <f t="shared" si="1"/>
        <v>5.8199999999999994</v>
      </c>
      <c r="Z9" s="21">
        <f t="shared" si="2"/>
        <v>6.5748748791173215</v>
      </c>
      <c r="AA9" s="21">
        <f t="shared" si="3"/>
        <v>5.7553931706219652</v>
      </c>
      <c r="AB9" s="21">
        <f t="shared" si="4"/>
        <v>5.4304310946175969</v>
      </c>
      <c r="AC9" s="21">
        <f t="shared" si="5"/>
        <v>12.499999999999998</v>
      </c>
      <c r="AD9" s="21">
        <f t="shared" si="6"/>
        <v>1.0826666666666664</v>
      </c>
      <c r="AF9" s="17"/>
      <c r="AG9" s="17"/>
      <c r="AH9" s="17"/>
      <c r="AI9" s="17"/>
      <c r="AJ9" s="17"/>
      <c r="AK9" s="17"/>
      <c r="AL9" s="17"/>
      <c r="AO9" s="17"/>
      <c r="AP9" s="17"/>
      <c r="AQ9" s="17"/>
      <c r="AR9" s="17"/>
      <c r="AS9" s="17"/>
      <c r="AT9" s="17"/>
      <c r="AU9" s="17"/>
    </row>
    <row r="10" spans="1:47">
      <c r="A10" s="17">
        <v>8</v>
      </c>
      <c r="B10" s="14">
        <f>参数输入!I14</f>
        <v>0.53333333333333321</v>
      </c>
      <c r="D10" s="18">
        <v>2007</v>
      </c>
      <c r="E10" s="23">
        <f>参数输入!O10</f>
        <v>0</v>
      </c>
      <c r="F10" s="23">
        <f>参数输入!P10</f>
        <v>7857</v>
      </c>
      <c r="G10" s="23">
        <f>参数输入!Q10</f>
        <v>512118</v>
      </c>
      <c r="H10" s="23">
        <f>参数输入!R10</f>
        <v>6741</v>
      </c>
      <c r="I10" s="23">
        <f>参数输入!S10</f>
        <v>140</v>
      </c>
      <c r="J10" s="23">
        <f>参数输入!T10</f>
        <v>0</v>
      </c>
      <c r="K10" s="23">
        <f>参数输入!U10</f>
        <v>0</v>
      </c>
      <c r="M10" s="17">
        <v>2007</v>
      </c>
      <c r="N10" s="21">
        <f>参数输入!BY10</f>
        <v>12</v>
      </c>
      <c r="O10" s="21">
        <f>参数输入!BZ10</f>
        <v>5.82</v>
      </c>
      <c r="P10" s="21">
        <f>参数输入!CA10</f>
        <v>8.712499999999995</v>
      </c>
      <c r="Q10" s="21">
        <f>参数输入!CB10</f>
        <v>7.2604166666666625</v>
      </c>
      <c r="R10" s="21">
        <f>参数输入!CC10</f>
        <v>5.9</v>
      </c>
      <c r="S10" s="21">
        <f>参数输入!CD10</f>
        <v>12.5</v>
      </c>
      <c r="T10" s="21">
        <f>参数输入!CE10</f>
        <v>1.2</v>
      </c>
      <c r="W10" s="17">
        <v>2027</v>
      </c>
      <c r="X10" s="21">
        <f t="shared" si="0"/>
        <v>11.30979191986299</v>
      </c>
      <c r="Y10" s="21">
        <f t="shared" si="1"/>
        <v>5.82</v>
      </c>
      <c r="Z10" s="21">
        <f t="shared" si="2"/>
        <v>6.4274273231572439</v>
      </c>
      <c r="AA10" s="21">
        <f t="shared" si="3"/>
        <v>5.6077916662810985</v>
      </c>
      <c r="AB10" s="21">
        <f t="shared" si="4"/>
        <v>5.320286830045152</v>
      </c>
      <c r="AC10" s="21">
        <f t="shared" si="5"/>
        <v>12.499999999999998</v>
      </c>
      <c r="AD10" s="21">
        <f t="shared" si="6"/>
        <v>1.0543589743589741</v>
      </c>
      <c r="AF10" s="17"/>
      <c r="AG10" s="23"/>
      <c r="AH10" s="17"/>
      <c r="AI10" s="17"/>
      <c r="AJ10" s="17"/>
      <c r="AK10" s="17"/>
      <c r="AL10" s="17"/>
      <c r="AO10" s="17"/>
      <c r="AP10" s="17"/>
      <c r="AQ10" s="17"/>
      <c r="AR10" s="17"/>
      <c r="AS10" s="17"/>
      <c r="AT10" s="17"/>
      <c r="AU10" s="17"/>
    </row>
    <row r="11" spans="1:47" ht="16.149999999999999" customHeight="1">
      <c r="A11" s="17">
        <v>9</v>
      </c>
      <c r="B11" s="14">
        <f>参数输入!I15</f>
        <v>0.59999999999999987</v>
      </c>
      <c r="D11" s="18">
        <v>2008</v>
      </c>
      <c r="E11" s="23">
        <f>参数输入!O11</f>
        <v>0</v>
      </c>
      <c r="F11" s="23">
        <f>参数输入!P11</f>
        <v>9187</v>
      </c>
      <c r="G11" s="23">
        <f>参数输入!Q11</f>
        <v>612438</v>
      </c>
      <c r="H11" s="23">
        <f>参数输入!R11</f>
        <v>6525</v>
      </c>
      <c r="I11" s="23">
        <f>参数输入!S11</f>
        <v>155</v>
      </c>
      <c r="J11" s="23">
        <f>参数输入!T11</f>
        <v>0</v>
      </c>
      <c r="K11" s="23">
        <f>参数输入!U11</f>
        <v>0</v>
      </c>
      <c r="M11" s="17">
        <v>2008</v>
      </c>
      <c r="N11" s="21">
        <f>参数输入!BY11</f>
        <v>12</v>
      </c>
      <c r="O11" s="21">
        <f>参数输入!BZ11</f>
        <v>5.82</v>
      </c>
      <c r="P11" s="21">
        <f>参数输入!CA11</f>
        <v>8.6</v>
      </c>
      <c r="Q11" s="21">
        <f>参数输入!CB11</f>
        <v>7.166666666666667</v>
      </c>
      <c r="R11" s="21">
        <f>参数输入!CC11</f>
        <v>5.9</v>
      </c>
      <c r="S11" s="21">
        <f>参数输入!CD11</f>
        <v>12.5</v>
      </c>
      <c r="T11" s="21">
        <f>参数输入!CE11</f>
        <v>1.2</v>
      </c>
      <c r="W11" s="17">
        <v>2028</v>
      </c>
      <c r="X11" s="21">
        <f t="shared" si="0"/>
        <v>11.20238989452635</v>
      </c>
      <c r="Y11" s="21">
        <f t="shared" si="1"/>
        <v>5.8200000000000029</v>
      </c>
      <c r="Z11" s="21">
        <f t="shared" si="2"/>
        <v>6.2831672021328009</v>
      </c>
      <c r="AA11" s="21">
        <f t="shared" si="3"/>
        <v>5.4632106582439262</v>
      </c>
      <c r="AB11" s="21">
        <f t="shared" si="4"/>
        <v>5.2042074502445477</v>
      </c>
      <c r="AC11" s="21">
        <f t="shared" si="5"/>
        <v>12.499999999999998</v>
      </c>
      <c r="AD11" s="21">
        <f t="shared" si="6"/>
        <v>1.026938775510204</v>
      </c>
      <c r="AF11" s="17"/>
      <c r="AG11" s="17"/>
      <c r="AH11" s="17"/>
      <c r="AI11" s="17"/>
      <c r="AJ11" s="17"/>
      <c r="AK11" s="17"/>
      <c r="AL11" s="17"/>
      <c r="AO11" s="17"/>
      <c r="AP11" s="17"/>
      <c r="AQ11" s="17"/>
      <c r="AR11" s="17"/>
      <c r="AS11" s="17"/>
      <c r="AT11" s="17"/>
      <c r="AU11" s="17"/>
    </row>
    <row r="12" spans="1:47">
      <c r="A12" s="17">
        <v>10</v>
      </c>
      <c r="B12" s="14">
        <f>参数输入!I16</f>
        <v>0.66666666666666652</v>
      </c>
      <c r="D12" s="18">
        <v>2009</v>
      </c>
      <c r="E12" s="23">
        <f>参数输入!O12</f>
        <v>6</v>
      </c>
      <c r="F12" s="23">
        <f>参数输入!P12</f>
        <v>14900</v>
      </c>
      <c r="G12" s="23">
        <f>参数输入!Q12</f>
        <v>947380</v>
      </c>
      <c r="H12" s="23">
        <f>参数输入!R12</f>
        <v>5525</v>
      </c>
      <c r="I12" s="23">
        <f>参数输入!S12</f>
        <v>141</v>
      </c>
      <c r="J12" s="23">
        <f>参数输入!T12</f>
        <v>0</v>
      </c>
      <c r="K12" s="23">
        <f>参数输入!U12</f>
        <v>0</v>
      </c>
      <c r="M12" s="17">
        <v>2009</v>
      </c>
      <c r="N12" s="21">
        <f>参数输入!BY12</f>
        <v>12</v>
      </c>
      <c r="O12" s="21">
        <f>参数输入!BZ12</f>
        <v>5.82</v>
      </c>
      <c r="P12" s="21">
        <f>参数输入!CA12</f>
        <v>8.3714285714285719</v>
      </c>
      <c r="Q12" s="21">
        <f>参数输入!CB12</f>
        <v>6.9761904761904772</v>
      </c>
      <c r="R12" s="21">
        <f>参数输入!CC12</f>
        <v>5.9</v>
      </c>
      <c r="S12" s="21">
        <f>参数输入!CD12</f>
        <v>12.5</v>
      </c>
      <c r="T12" s="21">
        <f>参数输入!CE12</f>
        <v>1.2</v>
      </c>
      <c r="W12" s="17">
        <v>2029</v>
      </c>
      <c r="X12" s="21">
        <f t="shared" si="0"/>
        <v>11.104300034520772</v>
      </c>
      <c r="Y12" s="21">
        <f t="shared" si="1"/>
        <v>5.8200000000000021</v>
      </c>
      <c r="Z12" s="21">
        <f t="shared" si="2"/>
        <v>6.1403075209105893</v>
      </c>
      <c r="AA12" s="21">
        <f t="shared" si="3"/>
        <v>5.3182574976464805</v>
      </c>
      <c r="AB12" s="21">
        <f t="shared" si="4"/>
        <v>5.0849332826590201</v>
      </c>
      <c r="AC12" s="21">
        <f t="shared" si="5"/>
        <v>12.5</v>
      </c>
      <c r="AD12" s="21">
        <f t="shared" si="6"/>
        <v>0.99803278688524566</v>
      </c>
      <c r="AF12" s="17"/>
      <c r="AG12" s="17"/>
      <c r="AH12" s="17"/>
      <c r="AI12" s="17"/>
      <c r="AJ12" s="17"/>
      <c r="AK12" s="17"/>
      <c r="AL12" s="17"/>
      <c r="AO12" s="17"/>
      <c r="AP12" s="17"/>
      <c r="AQ12" s="17"/>
      <c r="AR12" s="17"/>
      <c r="AS12" s="17"/>
      <c r="AT12" s="17"/>
      <c r="AU12" s="17"/>
    </row>
    <row r="13" spans="1:47">
      <c r="A13" s="17">
        <v>11</v>
      </c>
      <c r="B13" s="14">
        <f>参数输入!I17</f>
        <v>0.73333333333333317</v>
      </c>
      <c r="D13" s="18">
        <v>2010</v>
      </c>
      <c r="E13" s="23">
        <f>参数输入!O13</f>
        <v>5</v>
      </c>
      <c r="F13" s="23">
        <f>参数输入!P13</f>
        <v>8104</v>
      </c>
      <c r="G13" s="23">
        <f>参数输入!Q13</f>
        <v>1214603</v>
      </c>
      <c r="H13" s="23">
        <f>参数输入!R13</f>
        <v>10278</v>
      </c>
      <c r="I13" s="23">
        <f>参数输入!S13</f>
        <v>214</v>
      </c>
      <c r="J13" s="23">
        <f>参数输入!T13</f>
        <v>0</v>
      </c>
      <c r="K13" s="23">
        <f>参数输入!U13</f>
        <v>0</v>
      </c>
      <c r="M13" s="17">
        <v>2010</v>
      </c>
      <c r="N13" s="21">
        <f>参数输入!BY13</f>
        <v>12</v>
      </c>
      <c r="O13" s="21">
        <f>参数输入!BZ13</f>
        <v>5.82</v>
      </c>
      <c r="P13" s="21">
        <f>参数输入!CA13</f>
        <v>8.1428571428571441</v>
      </c>
      <c r="Q13" s="21">
        <f>参数输入!CB13</f>
        <v>6.7857142857142874</v>
      </c>
      <c r="R13" s="21">
        <f>参数输入!CC13</f>
        <v>5.9</v>
      </c>
      <c r="S13" s="21">
        <f>参数输入!CD13</f>
        <v>12.5</v>
      </c>
      <c r="T13" s="21">
        <f>参数输入!CE13</f>
        <v>1.2</v>
      </c>
      <c r="W13" s="17">
        <v>2030</v>
      </c>
      <c r="X13" s="21">
        <f t="shared" si="0"/>
        <v>11.005164911852996</v>
      </c>
      <c r="Y13" s="21">
        <f t="shared" si="1"/>
        <v>5.8200000000000021</v>
      </c>
      <c r="Z13" s="21">
        <f t="shared" si="2"/>
        <v>5.9984025717367206</v>
      </c>
      <c r="AA13" s="21">
        <f t="shared" si="3"/>
        <v>5.1707967719907497</v>
      </c>
      <c r="AB13" s="21">
        <f t="shared" si="4"/>
        <v>4.9684181420034896</v>
      </c>
      <c r="AC13" s="21">
        <f t="shared" si="5"/>
        <v>12.5</v>
      </c>
      <c r="AD13" s="21">
        <f t="shared" si="6"/>
        <v>0.96853333333333325</v>
      </c>
      <c r="AF13" s="17"/>
      <c r="AG13" s="17"/>
      <c r="AH13" s="17"/>
      <c r="AI13" s="17"/>
      <c r="AJ13" s="17"/>
      <c r="AK13" s="17"/>
      <c r="AL13" s="17"/>
      <c r="AO13" s="17"/>
      <c r="AP13" s="17"/>
      <c r="AQ13" s="17"/>
      <c r="AR13" s="17"/>
      <c r="AS13" s="17"/>
      <c r="AT13" s="17"/>
      <c r="AU13" s="17"/>
    </row>
    <row r="14" spans="1:47">
      <c r="A14" s="17">
        <v>12</v>
      </c>
      <c r="B14" s="14">
        <f>参数输入!I18</f>
        <v>0.79999999999999982</v>
      </c>
      <c r="D14" s="18">
        <v>2011</v>
      </c>
      <c r="E14" s="23">
        <f>参数输入!O14</f>
        <v>74</v>
      </c>
      <c r="F14" s="23">
        <f>参数输入!P14</f>
        <v>5057</v>
      </c>
      <c r="G14" s="23">
        <f>参数输入!Q14</f>
        <v>1262575</v>
      </c>
      <c r="H14" s="23">
        <f>参数输入!R14</f>
        <v>12903</v>
      </c>
      <c r="I14" s="23">
        <f>参数输入!S14</f>
        <v>280</v>
      </c>
      <c r="J14" s="23">
        <f>参数输入!T14</f>
        <v>0</v>
      </c>
      <c r="K14" s="23">
        <f>参数输入!U14</f>
        <v>0</v>
      </c>
      <c r="M14" s="17">
        <v>2011</v>
      </c>
      <c r="N14" s="21">
        <f>参数输入!BY14</f>
        <v>12</v>
      </c>
      <c r="O14" s="21">
        <f>参数输入!BZ14</f>
        <v>5.82</v>
      </c>
      <c r="P14" s="21">
        <f>参数输入!CA14</f>
        <v>7.9142857142857155</v>
      </c>
      <c r="Q14" s="21">
        <f>参数输入!CB14</f>
        <v>6.5952380952380967</v>
      </c>
      <c r="R14" s="21">
        <f>参数输入!CC14</f>
        <v>5.9</v>
      </c>
      <c r="S14" s="21">
        <f>参数输入!CD14</f>
        <v>12.5</v>
      </c>
      <c r="T14" s="21">
        <f>参数输入!CE14</f>
        <v>1.2</v>
      </c>
      <c r="W14" s="17">
        <v>2031</v>
      </c>
      <c r="X14" s="21">
        <f t="shared" si="0"/>
        <v>10.903746598286448</v>
      </c>
      <c r="Y14" s="21">
        <f t="shared" si="1"/>
        <v>5.8200000000000012</v>
      </c>
      <c r="Z14" s="21">
        <f t="shared" si="2"/>
        <v>5.8662899105747455</v>
      </c>
      <c r="AA14" s="21">
        <f t="shared" si="3"/>
        <v>4.9953234746483268</v>
      </c>
      <c r="AB14" s="21">
        <f t="shared" si="4"/>
        <v>4.8527654157656883</v>
      </c>
      <c r="AC14" s="21">
        <f t="shared" si="5"/>
        <v>12.5</v>
      </c>
      <c r="AD14" s="21">
        <f t="shared" si="6"/>
        <v>0.93890109890109874</v>
      </c>
      <c r="AF14" s="17"/>
      <c r="AG14" s="17"/>
      <c r="AH14" s="17"/>
      <c r="AI14" s="17"/>
      <c r="AJ14" s="17"/>
      <c r="AK14" s="17"/>
      <c r="AL14" s="17"/>
      <c r="AO14" s="17"/>
      <c r="AP14" s="17"/>
      <c r="AQ14" s="17"/>
      <c r="AR14" s="17"/>
      <c r="AS14" s="17"/>
      <c r="AT14" s="17"/>
      <c r="AU14" s="17"/>
    </row>
    <row r="15" spans="1:47">
      <c r="A15" s="17">
        <v>13</v>
      </c>
      <c r="B15" s="14">
        <f>参数输入!I19</f>
        <v>0.86666666666666647</v>
      </c>
      <c r="D15" s="18">
        <v>2012</v>
      </c>
      <c r="E15" s="23">
        <f>参数输入!O15</f>
        <v>45</v>
      </c>
      <c r="F15" s="23">
        <f>参数输入!P15</f>
        <v>5555</v>
      </c>
      <c r="G15" s="23">
        <f>参数输入!Q15</f>
        <v>1363363</v>
      </c>
      <c r="H15" s="23">
        <f>参数输入!R15</f>
        <v>11650</v>
      </c>
      <c r="I15" s="23">
        <f>参数输入!S15</f>
        <v>829</v>
      </c>
      <c r="J15" s="23">
        <f>参数输入!T15</f>
        <v>0</v>
      </c>
      <c r="K15" s="23">
        <f>参数输入!U15</f>
        <v>0</v>
      </c>
      <c r="M15" s="17">
        <v>2012</v>
      </c>
      <c r="N15" s="21">
        <f>参数输入!BY15</f>
        <v>12</v>
      </c>
      <c r="O15" s="21">
        <f>参数输入!BZ15</f>
        <v>5.82</v>
      </c>
      <c r="P15" s="21">
        <f>参数输入!CA15</f>
        <v>7.6857142857142868</v>
      </c>
      <c r="Q15" s="21">
        <f>参数输入!CB15</f>
        <v>6.404761904761906</v>
      </c>
      <c r="R15" s="21">
        <f>参数输入!CC15</f>
        <v>5.9</v>
      </c>
      <c r="S15" s="21">
        <f>参数输入!CD15</f>
        <v>12.5</v>
      </c>
      <c r="T15" s="21">
        <f>参数输入!CE15</f>
        <v>1.2</v>
      </c>
      <c r="W15" s="17">
        <v>2032</v>
      </c>
      <c r="X15" s="21">
        <f t="shared" si="0"/>
        <v>10.804306882046914</v>
      </c>
      <c r="Y15" s="21">
        <f t="shared" si="1"/>
        <v>5.82</v>
      </c>
      <c r="Z15" s="21">
        <f t="shared" si="2"/>
        <v>5.7301582617105087</v>
      </c>
      <c r="AA15" s="21">
        <f t="shared" si="3"/>
        <v>4.845901829007075</v>
      </c>
      <c r="AB15" s="21">
        <f t="shared" si="4"/>
        <v>4.7276695448958224</v>
      </c>
      <c r="AC15" s="21">
        <f t="shared" si="5"/>
        <v>12.499999999999998</v>
      </c>
      <c r="AD15" s="21">
        <f t="shared" si="6"/>
        <v>0.91596330275229354</v>
      </c>
      <c r="AF15" s="17"/>
      <c r="AG15" s="17"/>
      <c r="AH15" s="17"/>
      <c r="AI15" s="17"/>
      <c r="AJ15" s="17"/>
      <c r="AK15" s="17"/>
      <c r="AL15" s="17"/>
      <c r="AO15" s="17"/>
      <c r="AP15" s="17"/>
      <c r="AQ15" s="17"/>
      <c r="AR15" s="17"/>
      <c r="AS15" s="17"/>
      <c r="AT15" s="17"/>
      <c r="AU15" s="17"/>
    </row>
    <row r="16" spans="1:47">
      <c r="A16" s="17">
        <v>14</v>
      </c>
      <c r="B16" s="14">
        <f>参数输入!I20</f>
        <v>0.93333333333333313</v>
      </c>
      <c r="D16" s="18">
        <v>2013</v>
      </c>
      <c r="E16" s="23">
        <f>参数输入!O16</f>
        <v>20</v>
      </c>
      <c r="F16" s="23">
        <f>参数输入!P16</f>
        <v>4508</v>
      </c>
      <c r="G16" s="23">
        <f>参数输入!Q16</f>
        <v>1505264</v>
      </c>
      <c r="H16" s="23">
        <f>参数输入!R16</f>
        <v>11206</v>
      </c>
      <c r="I16" s="23">
        <f>参数输入!S16</f>
        <v>756</v>
      </c>
      <c r="J16" s="23">
        <f>参数输入!T16</f>
        <v>0</v>
      </c>
      <c r="K16" s="23">
        <f>参数输入!U16</f>
        <v>0</v>
      </c>
      <c r="M16" s="17">
        <v>2013</v>
      </c>
      <c r="N16" s="21">
        <f>参数输入!BY16</f>
        <v>12</v>
      </c>
      <c r="O16" s="21">
        <f>参数输入!BZ16</f>
        <v>5.82</v>
      </c>
      <c r="P16" s="21">
        <f>参数输入!CA16</f>
        <v>7.4571428571428582</v>
      </c>
      <c r="Q16" s="21">
        <f>参数输入!CB16</f>
        <v>6.2142857142857153</v>
      </c>
      <c r="R16" s="21">
        <f>参数输入!CC16</f>
        <v>5.9</v>
      </c>
      <c r="S16" s="21">
        <f>参数输入!CD16</f>
        <v>12.5</v>
      </c>
      <c r="T16" s="21">
        <f>参数输入!CE16</f>
        <v>1.2</v>
      </c>
      <c r="W16" s="17">
        <v>2033</v>
      </c>
      <c r="X16" s="21">
        <f t="shared" si="0"/>
        <v>10.708270406520672</v>
      </c>
      <c r="Y16" s="21">
        <f t="shared" si="1"/>
        <v>5.8199999999999994</v>
      </c>
      <c r="Z16" s="21">
        <f t="shared" si="2"/>
        <v>5.5982780793448015</v>
      </c>
      <c r="AA16" s="21">
        <f t="shared" si="3"/>
        <v>4.690714552812425</v>
      </c>
      <c r="AB16" s="21">
        <f t="shared" si="4"/>
        <v>4.5841180108509283</v>
      </c>
      <c r="AC16" s="21">
        <f t="shared" si="5"/>
        <v>12.5</v>
      </c>
      <c r="AD16" s="21">
        <f t="shared" si="6"/>
        <v>0.89798449612403097</v>
      </c>
      <c r="AF16" s="17"/>
      <c r="AG16" s="17"/>
      <c r="AH16" s="17"/>
      <c r="AI16" s="17"/>
      <c r="AJ16" s="17"/>
      <c r="AK16" s="17"/>
      <c r="AL16" s="17"/>
      <c r="AO16" s="17"/>
      <c r="AP16" s="17"/>
      <c r="AQ16" s="17"/>
      <c r="AR16" s="17"/>
      <c r="AS16" s="17"/>
      <c r="AT16" s="17"/>
      <c r="AU16" s="17"/>
    </row>
    <row r="17" spans="1:47">
      <c r="A17" s="17">
        <v>15</v>
      </c>
      <c r="B17" s="14">
        <f>参数输入!I21</f>
        <v>0.99999999999999978</v>
      </c>
      <c r="D17" s="18">
        <v>2014</v>
      </c>
      <c r="E17" s="23">
        <f>参数输入!O17</f>
        <v>887</v>
      </c>
      <c r="F17" s="23">
        <f>参数输入!P17</f>
        <v>5824</v>
      </c>
      <c r="G17" s="23">
        <f>参数输入!Q17</f>
        <v>1737966</v>
      </c>
      <c r="H17" s="23">
        <f>参数输入!R17</f>
        <v>11830</v>
      </c>
      <c r="I17" s="23">
        <f>参数输入!S17</f>
        <v>799</v>
      </c>
      <c r="J17" s="23">
        <f>参数输入!T17</f>
        <v>0</v>
      </c>
      <c r="K17" s="23">
        <f>参数输入!U17</f>
        <v>0</v>
      </c>
      <c r="M17" s="17">
        <v>2014</v>
      </c>
      <c r="N17" s="21">
        <f>参数输入!BY17</f>
        <v>12</v>
      </c>
      <c r="O17" s="21">
        <f>参数输入!BZ17</f>
        <v>5.82</v>
      </c>
      <c r="P17" s="21">
        <f>参数输入!CA17</f>
        <v>7.2285714285714295</v>
      </c>
      <c r="Q17" s="21">
        <f>参数输入!CB17</f>
        <v>6.0238095238095246</v>
      </c>
      <c r="R17" s="21">
        <f>参数输入!CC17</f>
        <v>5.9</v>
      </c>
      <c r="S17" s="21">
        <f>参数输入!CD17</f>
        <v>12.5</v>
      </c>
      <c r="T17" s="21">
        <f>参数输入!CE17</f>
        <v>1.2</v>
      </c>
      <c r="W17" s="17">
        <v>2034</v>
      </c>
      <c r="X17" s="21">
        <f t="shared" si="0"/>
        <v>10.616109844534053</v>
      </c>
      <c r="Y17" s="21">
        <f t="shared" si="1"/>
        <v>5.8199999999999985</v>
      </c>
      <c r="Z17" s="21">
        <f t="shared" si="2"/>
        <v>5.4759172228013151</v>
      </c>
      <c r="AA17" s="21">
        <f t="shared" si="3"/>
        <v>4.5064544733803276</v>
      </c>
      <c r="AB17" s="21">
        <f t="shared" si="4"/>
        <v>4.3779553661119115</v>
      </c>
      <c r="AC17" s="21">
        <f t="shared" si="5"/>
        <v>12.500000000000002</v>
      </c>
      <c r="AD17" s="21">
        <f t="shared" si="6"/>
        <v>0.88315789473684214</v>
      </c>
      <c r="AF17" s="17"/>
      <c r="AG17" s="17"/>
      <c r="AH17" s="17"/>
      <c r="AI17" s="17"/>
      <c r="AJ17" s="17"/>
      <c r="AK17" s="17"/>
      <c r="AL17" s="17"/>
      <c r="AO17" s="17"/>
      <c r="AP17" s="17"/>
      <c r="AQ17" s="17"/>
      <c r="AR17" s="17"/>
      <c r="AS17" s="17"/>
      <c r="AT17" s="17"/>
      <c r="AU17" s="17"/>
    </row>
    <row r="18" spans="1:47">
      <c r="A18" s="17">
        <v>16</v>
      </c>
      <c r="B18" s="14">
        <f>参数输入!I22</f>
        <v>1</v>
      </c>
      <c r="D18" s="18">
        <v>2015</v>
      </c>
      <c r="E18" s="23">
        <f>参数输入!O18</f>
        <v>17290</v>
      </c>
      <c r="F18" s="23">
        <f>参数输入!P18</f>
        <v>213110</v>
      </c>
      <c r="G18" s="23">
        <f>参数输入!Q18</f>
        <v>1770398</v>
      </c>
      <c r="H18" s="23">
        <f>参数输入!R18</f>
        <v>16599</v>
      </c>
      <c r="I18" s="23">
        <f>参数输入!S18</f>
        <v>1654</v>
      </c>
      <c r="J18" s="23">
        <f>参数输入!T18</f>
        <v>0</v>
      </c>
      <c r="K18" s="23">
        <f>参数输入!U18</f>
        <v>0</v>
      </c>
      <c r="M18" s="17">
        <v>2015</v>
      </c>
      <c r="N18" s="21">
        <f>参数输入!BY18</f>
        <v>12</v>
      </c>
      <c r="O18" s="21">
        <f>参数输入!BZ18</f>
        <v>5.82</v>
      </c>
      <c r="P18" s="21">
        <f>参数输入!CA18</f>
        <v>7</v>
      </c>
      <c r="Q18" s="21">
        <f>参数输入!CB18</f>
        <v>5.8333333333333339</v>
      </c>
      <c r="R18" s="21">
        <f>参数输入!CC18</f>
        <v>5.9</v>
      </c>
      <c r="S18" s="21">
        <f>参数输入!CD18</f>
        <v>12.5</v>
      </c>
      <c r="T18" s="21">
        <f>参数输入!CE18</f>
        <v>1.2</v>
      </c>
      <c r="W18" s="17">
        <v>2035</v>
      </c>
      <c r="X18" s="21">
        <f t="shared" si="0"/>
        <v>10.534138831812289</v>
      </c>
      <c r="Y18" s="21">
        <f t="shared" si="1"/>
        <v>5.82</v>
      </c>
      <c r="Z18" s="21">
        <f t="shared" si="2"/>
        <v>5.3527641565231967</v>
      </c>
      <c r="AA18" s="21">
        <f t="shared" si="3"/>
        <v>4.3110579562876596</v>
      </c>
      <c r="AB18" s="21">
        <f t="shared" si="4"/>
        <v>4.0860578037835706</v>
      </c>
      <c r="AC18" s="21">
        <f t="shared" si="5"/>
        <v>12.499999999999998</v>
      </c>
      <c r="AD18" s="21">
        <f t="shared" si="6"/>
        <v>0.87101123595505625</v>
      </c>
      <c r="AF18" s="17"/>
      <c r="AG18" s="17"/>
      <c r="AH18" s="17"/>
      <c r="AI18" s="17"/>
      <c r="AJ18" s="17"/>
      <c r="AK18" s="17"/>
      <c r="AL18" s="17"/>
      <c r="AO18" s="17"/>
      <c r="AP18" s="17"/>
      <c r="AQ18" s="17"/>
      <c r="AR18" s="17"/>
      <c r="AS18" s="17"/>
      <c r="AT18" s="17"/>
      <c r="AU18" s="17"/>
    </row>
    <row r="19" spans="1:47">
      <c r="A19" s="17">
        <v>17</v>
      </c>
      <c r="B19" s="14">
        <f>参数输入!I23</f>
        <v>1</v>
      </c>
      <c r="D19" s="18">
        <v>2016</v>
      </c>
      <c r="E19" s="23">
        <f>参数输入!O19</f>
        <v>31255</v>
      </c>
      <c r="F19" s="23">
        <f>参数输入!P19</f>
        <v>4139</v>
      </c>
      <c r="G19" s="23">
        <f>参数输入!Q19</f>
        <v>1900452</v>
      </c>
      <c r="H19" s="23">
        <f>参数输入!R19</f>
        <v>10612</v>
      </c>
      <c r="I19" s="23">
        <f>参数输入!S19</f>
        <v>4559</v>
      </c>
      <c r="J19" s="23">
        <f>参数输入!T19</f>
        <v>0</v>
      </c>
      <c r="K19" s="23">
        <f>参数输入!U19</f>
        <v>0</v>
      </c>
      <c r="M19" s="17">
        <v>2016</v>
      </c>
      <c r="N19" s="21">
        <f>参数输入!BY19</f>
        <v>12</v>
      </c>
      <c r="O19" s="21">
        <f>参数输入!BZ19</f>
        <v>5.82</v>
      </c>
      <c r="P19" s="21">
        <f>参数输入!CA19</f>
        <v>6.9240000000000004</v>
      </c>
      <c r="Q19" s="21">
        <f>参数输入!CB19</f>
        <v>5.7700000000000005</v>
      </c>
      <c r="R19" s="21">
        <f>参数输入!CC19</f>
        <v>5.9</v>
      </c>
      <c r="S19" s="21">
        <f>参数输入!CD19</f>
        <v>12.5</v>
      </c>
      <c r="T19" s="21">
        <f>参数输入!CE19</f>
        <v>1.2</v>
      </c>
      <c r="W19" s="17">
        <v>2036</v>
      </c>
      <c r="X19" s="21">
        <f t="shared" si="0"/>
        <v>10.450606561486673</v>
      </c>
      <c r="Y19" s="21">
        <f t="shared" si="1"/>
        <v>5.8199999999999994</v>
      </c>
      <c r="Z19" s="21">
        <f t="shared" si="2"/>
        <v>5.276675621148236</v>
      </c>
      <c r="AA19" s="21">
        <f t="shared" si="3"/>
        <v>4.1921838455966052</v>
      </c>
      <c r="AB19" s="21">
        <f t="shared" si="4"/>
        <v>4.0358691088800125</v>
      </c>
      <c r="AC19" s="21">
        <f t="shared" si="5"/>
        <v>12.500000000000002</v>
      </c>
      <c r="AD19" s="21">
        <f t="shared" si="6"/>
        <v>0.85607843137254913</v>
      </c>
      <c r="AF19" s="17"/>
      <c r="AG19" s="17"/>
      <c r="AH19" s="17"/>
      <c r="AI19" s="17"/>
      <c r="AJ19" s="17"/>
      <c r="AK19" s="17"/>
      <c r="AL19" s="17"/>
      <c r="AO19" s="17"/>
      <c r="AP19" s="17"/>
      <c r="AQ19" s="17"/>
      <c r="AR19" s="17"/>
      <c r="AS19" s="17"/>
      <c r="AT19" s="17"/>
      <c r="AU19" s="17"/>
    </row>
    <row r="20" spans="1:47">
      <c r="A20" s="17">
        <v>18</v>
      </c>
      <c r="B20" s="14">
        <f>参数输入!I24</f>
        <v>1</v>
      </c>
      <c r="D20" s="18">
        <v>2017</v>
      </c>
      <c r="E20" s="23">
        <f>参数输入!O20</f>
        <v>57066</v>
      </c>
      <c r="F20" s="23">
        <f>参数输入!P20</f>
        <v>3562</v>
      </c>
      <c r="G20" s="23">
        <f>参数输入!Q20</f>
        <v>1764392</v>
      </c>
      <c r="H20" s="23">
        <f>参数输入!R20</f>
        <v>10490</v>
      </c>
      <c r="I20" s="23">
        <f>参数输入!S20</f>
        <v>9051</v>
      </c>
      <c r="J20" s="23">
        <f>参数输入!T20</f>
        <v>0</v>
      </c>
      <c r="K20" s="23">
        <f>参数输入!U20</f>
        <v>0</v>
      </c>
      <c r="M20" s="17">
        <v>2017</v>
      </c>
      <c r="N20" s="21">
        <f>参数输入!BY20</f>
        <v>12</v>
      </c>
      <c r="O20" s="21">
        <f>参数输入!BZ20</f>
        <v>5.82</v>
      </c>
      <c r="P20" s="21">
        <f>参数输入!CA20</f>
        <v>6.8480000000000008</v>
      </c>
      <c r="Q20" s="21">
        <f>参数输入!CB20</f>
        <v>5.7066666666666679</v>
      </c>
      <c r="R20" s="21">
        <f>参数输入!CC20</f>
        <v>5.9</v>
      </c>
      <c r="S20" s="21">
        <f>参数输入!CD20</f>
        <v>12.5</v>
      </c>
      <c r="T20" s="21">
        <f>参数输入!CE20</f>
        <v>1.2</v>
      </c>
      <c r="W20" s="17">
        <v>2037</v>
      </c>
      <c r="X20" s="21">
        <f t="shared" si="0"/>
        <v>10.379555122282708</v>
      </c>
      <c r="Y20" s="21">
        <f t="shared" si="1"/>
        <v>5.8200000000000012</v>
      </c>
      <c r="Z20" s="21">
        <f t="shared" si="2"/>
        <v>5.1331612409780423</v>
      </c>
      <c r="AA20" s="21">
        <f t="shared" si="3"/>
        <v>4.0909501950120166</v>
      </c>
      <c r="AB20" s="21">
        <f t="shared" si="4"/>
        <v>3.9902059096386195</v>
      </c>
      <c r="AC20" s="21">
        <f t="shared" si="5"/>
        <v>12.500000000000002</v>
      </c>
      <c r="AD20" s="21">
        <f t="shared" si="6"/>
        <v>0.84291845493562245</v>
      </c>
      <c r="AF20" s="17"/>
      <c r="AG20" s="17"/>
      <c r="AH20" s="17"/>
      <c r="AI20" s="17"/>
      <c r="AJ20" s="17"/>
      <c r="AK20" s="17"/>
      <c r="AL20" s="17"/>
      <c r="AO20" s="17"/>
      <c r="AP20" s="17"/>
      <c r="AQ20" s="17"/>
      <c r="AR20" s="17"/>
      <c r="AS20" s="17"/>
      <c r="AT20" s="17"/>
      <c r="AU20" s="17"/>
    </row>
    <row r="21" spans="1:47">
      <c r="A21" s="17">
        <v>19</v>
      </c>
      <c r="B21" s="14">
        <f>参数输入!I25</f>
        <v>1</v>
      </c>
      <c r="D21" s="18">
        <v>2018</v>
      </c>
      <c r="E21" s="23">
        <f>参数输入!O21</f>
        <v>80047</v>
      </c>
      <c r="F21" s="23">
        <f>参数输入!P21</f>
        <v>6077</v>
      </c>
      <c r="G21" s="23">
        <f>参数输入!Q21</f>
        <v>1520393</v>
      </c>
      <c r="H21" s="23">
        <f>参数输入!R21</f>
        <v>12759</v>
      </c>
      <c r="I21" s="23">
        <f>参数输入!S21</f>
        <v>19920</v>
      </c>
      <c r="J21" s="23">
        <f>参数输入!T21</f>
        <v>0</v>
      </c>
      <c r="K21" s="23">
        <f>参数输入!U21</f>
        <v>0</v>
      </c>
      <c r="M21" s="17">
        <v>2018</v>
      </c>
      <c r="N21" s="21">
        <f>参数输入!BY21</f>
        <v>12</v>
      </c>
      <c r="O21" s="21">
        <f>参数输入!BZ21</f>
        <v>5.82</v>
      </c>
      <c r="P21" s="21">
        <f>参数输入!CA21</f>
        <v>6.7720000000000011</v>
      </c>
      <c r="Q21" s="21">
        <f>参数输入!CB21</f>
        <v>5.6433333333333344</v>
      </c>
      <c r="R21" s="21">
        <f>参数输入!CC21</f>
        <v>5.9</v>
      </c>
      <c r="S21" s="21">
        <f>参数输入!CD21</f>
        <v>12.5</v>
      </c>
      <c r="T21" s="21">
        <f>参数输入!CE21</f>
        <v>1.2</v>
      </c>
      <c r="W21" s="17">
        <v>2038</v>
      </c>
      <c r="X21" s="21">
        <f t="shared" si="0"/>
        <v>10.320109692418466</v>
      </c>
      <c r="Y21" s="21">
        <f t="shared" si="1"/>
        <v>5.8200000000000012</v>
      </c>
      <c r="Z21" s="21">
        <f t="shared" si="2"/>
        <v>4.9948592338711428</v>
      </c>
      <c r="AA21" s="21">
        <f t="shared" si="3"/>
        <v>3.9928145957563701</v>
      </c>
      <c r="AB21" s="21">
        <f t="shared" si="4"/>
        <v>3.9527256778917668</v>
      </c>
      <c r="AC21" s="21">
        <f t="shared" si="5"/>
        <v>12.5</v>
      </c>
      <c r="AD21" s="21">
        <f t="shared" si="6"/>
        <v>0.83169811320754716</v>
      </c>
      <c r="AF21" s="17"/>
      <c r="AG21" s="17"/>
      <c r="AH21" s="17"/>
      <c r="AI21" s="17"/>
      <c r="AJ21" s="17"/>
      <c r="AK21" s="17"/>
      <c r="AL21" s="17"/>
      <c r="AO21" s="17"/>
      <c r="AP21" s="17"/>
      <c r="AQ21" s="17"/>
      <c r="AR21" s="17"/>
      <c r="AS21" s="17"/>
      <c r="AT21" s="17"/>
      <c r="AU21" s="17"/>
    </row>
    <row r="22" spans="1:47">
      <c r="A22" s="17">
        <v>20</v>
      </c>
      <c r="B22" s="14">
        <f>参数输入!I26</f>
        <v>1</v>
      </c>
      <c r="D22" s="18">
        <v>2019</v>
      </c>
      <c r="E22" s="23">
        <f>参数输入!O22</f>
        <v>49824</v>
      </c>
      <c r="F22" s="23">
        <f>参数输入!P22</f>
        <v>3323</v>
      </c>
      <c r="G22" s="23">
        <f>参数输入!Q22</f>
        <v>1510293</v>
      </c>
      <c r="H22" s="23">
        <f>参数输入!R22</f>
        <v>12269</v>
      </c>
      <c r="I22" s="23">
        <f>参数输入!S22</f>
        <v>31440</v>
      </c>
      <c r="J22" s="23">
        <f>参数输入!T22</f>
        <v>0</v>
      </c>
      <c r="K22" s="23">
        <f>参数输入!U22</f>
        <v>0</v>
      </c>
      <c r="M22" s="17">
        <v>2019</v>
      </c>
      <c r="N22" s="21">
        <f>参数输入!BY22</f>
        <v>12</v>
      </c>
      <c r="O22" s="21">
        <f>参数输入!BZ22</f>
        <v>5.82</v>
      </c>
      <c r="P22" s="21">
        <f>参数输入!CA22</f>
        <v>6.6960000000000015</v>
      </c>
      <c r="Q22" s="21">
        <f>参数输入!CB22</f>
        <v>5.5800000000000018</v>
      </c>
      <c r="R22" s="21">
        <f>参数输入!CC22</f>
        <v>5.9</v>
      </c>
      <c r="S22" s="21">
        <f>参数输入!CD22</f>
        <v>12.5</v>
      </c>
      <c r="T22" s="21">
        <f>参数输入!CE22</f>
        <v>1.2</v>
      </c>
      <c r="W22" s="17">
        <v>2039</v>
      </c>
      <c r="X22" s="21">
        <f t="shared" si="0"/>
        <v>10.268651417762301</v>
      </c>
      <c r="Y22" s="21">
        <f t="shared" si="1"/>
        <v>5.8199999999999994</v>
      </c>
      <c r="Z22" s="21">
        <f t="shared" si="2"/>
        <v>4.8631977171347724</v>
      </c>
      <c r="AA22" s="21">
        <f t="shared" si="3"/>
        <v>3.9003406625484214</v>
      </c>
      <c r="AB22" s="21">
        <f t="shared" si="4"/>
        <v>3.9223386605588013</v>
      </c>
      <c r="AC22" s="21">
        <f t="shared" si="5"/>
        <v>12.5</v>
      </c>
      <c r="AD22" s="21">
        <f t="shared" si="6"/>
        <v>0.82333333333333336</v>
      </c>
      <c r="AF22" s="17"/>
      <c r="AG22" s="17"/>
      <c r="AH22" s="17"/>
      <c r="AI22" s="17"/>
      <c r="AJ22" s="17"/>
      <c r="AK22" s="17"/>
      <c r="AL22" s="17"/>
      <c r="AO22" s="17"/>
      <c r="AP22" s="17"/>
      <c r="AQ22" s="17"/>
      <c r="AR22" s="17"/>
      <c r="AS22" s="17"/>
      <c r="AT22" s="17"/>
      <c r="AU22" s="17"/>
    </row>
    <row r="23" spans="1:47">
      <c r="D23" s="18">
        <v>2020</v>
      </c>
      <c r="E23" s="23">
        <f>参数输入!O23</f>
        <v>107589</v>
      </c>
      <c r="F23" s="23">
        <f>参数输入!P23</f>
        <v>501</v>
      </c>
      <c r="G23" s="23">
        <f>参数输入!Q23</f>
        <v>2035340</v>
      </c>
      <c r="H23" s="23">
        <f>参数输入!R23</f>
        <v>4626</v>
      </c>
      <c r="I23" s="23">
        <f>参数输入!S23</f>
        <v>3273</v>
      </c>
      <c r="J23" s="23">
        <f>参数输入!T23</f>
        <v>432</v>
      </c>
      <c r="K23" s="23">
        <f>参数输入!U23</f>
        <v>9</v>
      </c>
      <c r="M23" s="17">
        <v>2020</v>
      </c>
      <c r="N23" s="21">
        <f>参数输入!BY23</f>
        <v>12</v>
      </c>
      <c r="O23" s="21">
        <f>参数输入!BZ23</f>
        <v>5.82</v>
      </c>
      <c r="P23" s="21">
        <f>参数输入!CA28</f>
        <v>5.6</v>
      </c>
      <c r="Q23" s="21">
        <f>参数输入!CB23</f>
        <v>5.5166666666666666</v>
      </c>
      <c r="R23" s="21">
        <f>参数输入!CC23</f>
        <v>5</v>
      </c>
      <c r="S23" s="21">
        <f>参数输入!CD23</f>
        <v>12.5</v>
      </c>
      <c r="T23" s="21">
        <f>参数输入!CE23</f>
        <v>1.2</v>
      </c>
      <c r="W23" s="17">
        <v>2040</v>
      </c>
      <c r="X23" s="21">
        <f t="shared" si="0"/>
        <v>10.225516808377034</v>
      </c>
      <c r="Y23" s="21">
        <f t="shared" si="1"/>
        <v>5.8199999999999994</v>
      </c>
      <c r="Z23" s="21">
        <f t="shared" si="2"/>
        <v>4.737643156856949</v>
      </c>
      <c r="AA23" s="21">
        <f t="shared" si="3"/>
        <v>3.81328812614663</v>
      </c>
      <c r="AB23" s="21">
        <f t="shared" si="4"/>
        <v>3.897752976769147</v>
      </c>
      <c r="AC23" s="21">
        <f t="shared" si="5"/>
        <v>12.499999999999998</v>
      </c>
      <c r="AD23" s="21">
        <f t="shared" si="6"/>
        <v>0.81644970414201179</v>
      </c>
      <c r="AF23" s="17"/>
      <c r="AG23" s="17"/>
      <c r="AH23" s="17"/>
      <c r="AI23" s="17"/>
      <c r="AJ23" s="17"/>
      <c r="AK23" s="17"/>
      <c r="AL23" s="17"/>
      <c r="AO23" s="17"/>
      <c r="AP23" s="17"/>
      <c r="AQ23" s="17"/>
      <c r="AR23" s="17"/>
      <c r="AS23" s="17"/>
      <c r="AT23" s="17"/>
      <c r="AU23" s="17"/>
    </row>
    <row r="24" spans="1:47">
      <c r="D24" s="18">
        <v>2021</v>
      </c>
      <c r="E24" s="23">
        <f>参数输入!O24</f>
        <v>181038</v>
      </c>
      <c r="F24" s="23">
        <f>参数输入!P24</f>
        <v>588</v>
      </c>
      <c r="G24" s="23">
        <f>参数输入!Q24</f>
        <v>2071490</v>
      </c>
      <c r="H24" s="23">
        <f>参数输入!R24</f>
        <v>4215</v>
      </c>
      <c r="I24" s="23">
        <f>参数输入!S24</f>
        <v>5169</v>
      </c>
      <c r="J24" s="23">
        <f>参数输入!T24</f>
        <v>474</v>
      </c>
      <c r="K24" s="23">
        <f>参数输入!U24</f>
        <v>12</v>
      </c>
      <c r="M24" s="17">
        <v>2021</v>
      </c>
      <c r="N24" s="21">
        <f>参数输入!BY24</f>
        <v>11.8</v>
      </c>
      <c r="O24" s="21">
        <f>参数输入!BZ24</f>
        <v>5.82</v>
      </c>
      <c r="P24" s="21">
        <f>参数输入!CA24</f>
        <v>6.4160000000000004</v>
      </c>
      <c r="Q24" s="21">
        <f>参数输入!CB24</f>
        <v>5.3466666666666676</v>
      </c>
      <c r="R24" s="21">
        <f>参数输入!CC24</f>
        <v>4.8600000000000003</v>
      </c>
      <c r="S24" s="21">
        <f>参数输入!CD24</f>
        <v>12.5</v>
      </c>
      <c r="T24" s="21">
        <f>参数输入!CE24</f>
        <v>1.1599999999999999</v>
      </c>
      <c r="W24" s="17">
        <v>2041</v>
      </c>
      <c r="X24" s="21">
        <f t="shared" si="0"/>
        <v>10.18879305211377</v>
      </c>
      <c r="Y24" s="21">
        <f t="shared" si="1"/>
        <v>5.8199999999999985</v>
      </c>
      <c r="Z24" s="21">
        <f t="shared" si="2"/>
        <v>4.6200924557663887</v>
      </c>
      <c r="AA24" s="21">
        <f t="shared" si="3"/>
        <v>3.7324490184867534</v>
      </c>
      <c r="AB24" s="21">
        <f t="shared" si="4"/>
        <v>3.8784541488439519</v>
      </c>
      <c r="AC24" s="21">
        <f t="shared" si="5"/>
        <v>12.499999999999998</v>
      </c>
      <c r="AD24" s="21">
        <f t="shared" si="6"/>
        <v>0.81100529100529095</v>
      </c>
      <c r="AF24" s="17"/>
      <c r="AG24" s="17"/>
      <c r="AH24" s="17"/>
      <c r="AI24" s="17"/>
      <c r="AJ24" s="17"/>
      <c r="AK24" s="17"/>
      <c r="AL24" s="17"/>
      <c r="AO24" s="17"/>
      <c r="AP24" s="17"/>
      <c r="AQ24" s="17"/>
      <c r="AR24" s="17"/>
      <c r="AS24" s="17"/>
      <c r="AT24" s="17"/>
      <c r="AU24" s="17"/>
    </row>
    <row r="25" spans="1:47">
      <c r="D25" s="18">
        <v>2022</v>
      </c>
      <c r="E25" s="23">
        <f>参数输入!O25</f>
        <v>236775</v>
      </c>
      <c r="F25" s="23">
        <f>参数输入!P25</f>
        <v>642</v>
      </c>
      <c r="G25" s="23">
        <f>参数输入!Q25</f>
        <v>2118730</v>
      </c>
      <c r="H25" s="23">
        <f>参数输入!R25</f>
        <v>5145</v>
      </c>
      <c r="I25" s="23">
        <f>参数输入!S25</f>
        <v>5931</v>
      </c>
      <c r="J25" s="23">
        <f>参数输入!T25</f>
        <v>516</v>
      </c>
      <c r="K25" s="23">
        <f>参数输入!U25</f>
        <v>15</v>
      </c>
      <c r="M25" s="17">
        <v>2022</v>
      </c>
      <c r="N25" s="21">
        <f>参数输入!BY25</f>
        <v>11.600000000000001</v>
      </c>
      <c r="O25" s="21">
        <f>参数输入!BZ25</f>
        <v>5.82</v>
      </c>
      <c r="P25" s="21">
        <f>参数输入!CA25</f>
        <v>6.2120000000000006</v>
      </c>
      <c r="Q25" s="21">
        <f>参数输入!CB25</f>
        <v>5.1766666666666676</v>
      </c>
      <c r="R25" s="21">
        <f>参数输入!CC25</f>
        <v>4.7200000000000006</v>
      </c>
      <c r="S25" s="21">
        <f>参数输入!CD25</f>
        <v>12.5</v>
      </c>
      <c r="T25" s="21">
        <f>参数输入!CE25</f>
        <v>1.1199999999999999</v>
      </c>
      <c r="W25" s="17">
        <v>2042</v>
      </c>
      <c r="X25" s="21">
        <f t="shared" si="0"/>
        <v>10.155934451694396</v>
      </c>
      <c r="Y25" s="21">
        <f t="shared" si="1"/>
        <v>5.82</v>
      </c>
      <c r="Z25" s="21">
        <f t="shared" si="2"/>
        <v>4.5074472958280358</v>
      </c>
      <c r="AA25" s="21">
        <f t="shared" si="3"/>
        <v>3.6564376291069189</v>
      </c>
      <c r="AB25" s="21">
        <f t="shared" si="4"/>
        <v>3.8619048616657725</v>
      </c>
      <c r="AC25" s="21">
        <f t="shared" si="5"/>
        <v>12.499999999999998</v>
      </c>
      <c r="AD25" s="21">
        <f t="shared" si="6"/>
        <v>0.80649164677804275</v>
      </c>
      <c r="AF25" s="17"/>
      <c r="AG25" s="17"/>
      <c r="AH25" s="17"/>
      <c r="AI25" s="17"/>
      <c r="AJ25" s="17"/>
      <c r="AK25" s="17"/>
      <c r="AL25" s="17"/>
      <c r="AO25" s="17"/>
      <c r="AP25" s="17"/>
      <c r="AQ25" s="17"/>
      <c r="AR25" s="17"/>
      <c r="AS25" s="17"/>
      <c r="AT25" s="17"/>
      <c r="AU25" s="17"/>
    </row>
    <row r="26" spans="1:47">
      <c r="D26" s="18">
        <v>2023</v>
      </c>
      <c r="E26" s="23">
        <f>参数输入!O26</f>
        <v>320592</v>
      </c>
      <c r="F26" s="23">
        <f>参数输入!P26</f>
        <v>672</v>
      </c>
      <c r="G26" s="23">
        <f>参数输入!Q26</f>
        <v>2131680</v>
      </c>
      <c r="H26" s="23">
        <f>参数输入!R26</f>
        <v>5826</v>
      </c>
      <c r="I26" s="23">
        <f>参数输入!S26</f>
        <v>6759</v>
      </c>
      <c r="J26" s="23">
        <f>参数输入!T26</f>
        <v>546</v>
      </c>
      <c r="K26" s="23">
        <f>参数输入!U26</f>
        <v>15</v>
      </c>
      <c r="M26" s="17">
        <v>2023</v>
      </c>
      <c r="N26" s="21">
        <f>参数输入!BY26</f>
        <v>11.400000000000002</v>
      </c>
      <c r="O26" s="21">
        <f>参数输入!BZ26</f>
        <v>5.82</v>
      </c>
      <c r="P26" s="21">
        <f>参数输入!CA26</f>
        <v>6.0080000000000009</v>
      </c>
      <c r="Q26" s="21">
        <f>参数输入!CB26</f>
        <v>5.0066666666666677</v>
      </c>
      <c r="R26" s="21">
        <f>参数输入!CC26</f>
        <v>4.580000000000001</v>
      </c>
      <c r="S26" s="21">
        <f>参数输入!CD26</f>
        <v>12.5</v>
      </c>
      <c r="T26" s="21">
        <f>参数输入!CE26</f>
        <v>1.0799999999999998</v>
      </c>
      <c r="W26" s="17">
        <v>2043</v>
      </c>
      <c r="X26" s="21">
        <f t="shared" si="0"/>
        <v>10.126594215597645</v>
      </c>
      <c r="Y26" s="21">
        <f t="shared" si="1"/>
        <v>5.82</v>
      </c>
      <c r="Z26" s="21">
        <f t="shared" si="2"/>
        <v>4.4006309552462968</v>
      </c>
      <c r="AA26" s="21">
        <f t="shared" si="3"/>
        <v>3.5855643103538588</v>
      </c>
      <c r="AB26" s="21">
        <f t="shared" si="4"/>
        <v>3.8476620966220616</v>
      </c>
      <c r="AC26" s="21">
        <f t="shared" si="5"/>
        <v>12.499999999999998</v>
      </c>
      <c r="AD26" s="21">
        <f t="shared" si="6"/>
        <v>0.80329718004338402</v>
      </c>
      <c r="AF26" s="17"/>
      <c r="AG26" s="17"/>
      <c r="AH26" s="17"/>
      <c r="AI26" s="17"/>
      <c r="AJ26" s="17"/>
      <c r="AK26" s="17"/>
      <c r="AL26" s="17"/>
      <c r="AO26" s="17"/>
      <c r="AP26" s="17"/>
      <c r="AQ26" s="17"/>
      <c r="AR26" s="17"/>
      <c r="AS26" s="17"/>
      <c r="AT26" s="17"/>
      <c r="AU26" s="17"/>
    </row>
    <row r="27" spans="1:47">
      <c r="D27" s="18">
        <v>2024</v>
      </c>
      <c r="E27" s="23">
        <f>参数输入!O27</f>
        <v>383703</v>
      </c>
      <c r="F27" s="23">
        <f>参数输入!P27</f>
        <v>693</v>
      </c>
      <c r="G27" s="23">
        <f>参数输入!Q27</f>
        <v>2158520</v>
      </c>
      <c r="H27" s="23">
        <f>参数输入!R27</f>
        <v>6564</v>
      </c>
      <c r="I27" s="23">
        <f>参数输入!S27</f>
        <v>7932</v>
      </c>
      <c r="J27" s="23">
        <f>参数输入!T27</f>
        <v>579</v>
      </c>
      <c r="K27" s="23">
        <f>参数输入!U27</f>
        <v>18</v>
      </c>
      <c r="M27" s="17">
        <v>2024</v>
      </c>
      <c r="N27" s="21">
        <f>参数输入!BY27</f>
        <v>11.200000000000003</v>
      </c>
      <c r="O27" s="21">
        <f>参数输入!BZ27</f>
        <v>5.82</v>
      </c>
      <c r="P27" s="21">
        <f>参数输入!CA27</f>
        <v>5.8040000000000012</v>
      </c>
      <c r="Q27" s="21">
        <f>参数输入!CB27</f>
        <v>4.8366666666666678</v>
      </c>
      <c r="R27" s="21">
        <f>参数输入!CC27</f>
        <v>4.4400000000000013</v>
      </c>
      <c r="S27" s="21">
        <f>参数输入!CD27</f>
        <v>12.5</v>
      </c>
      <c r="T27" s="21">
        <f>参数输入!CE27</f>
        <v>1.0399999999999998</v>
      </c>
      <c r="W27" s="17">
        <v>2044</v>
      </c>
      <c r="X27" s="21">
        <f t="shared" si="0"/>
        <v>10.100598312046712</v>
      </c>
      <c r="Y27" s="21">
        <f t="shared" si="1"/>
        <v>5.82</v>
      </c>
      <c r="Z27" s="21">
        <f t="shared" si="2"/>
        <v>4.3006914497273065</v>
      </c>
      <c r="AA27" s="21">
        <f t="shared" si="3"/>
        <v>3.5206449257545609</v>
      </c>
      <c r="AB27" s="21">
        <f t="shared" si="4"/>
        <v>3.8353180702255223</v>
      </c>
      <c r="AC27" s="21">
        <f t="shared" si="5"/>
        <v>12.5</v>
      </c>
      <c r="AD27" s="21">
        <f t="shared" si="6"/>
        <v>0.80111332007952285</v>
      </c>
      <c r="AF27" s="17"/>
      <c r="AG27" s="17"/>
      <c r="AH27" s="17"/>
      <c r="AI27" s="17"/>
      <c r="AJ27" s="17"/>
      <c r="AK27" s="17"/>
      <c r="AL27" s="17"/>
      <c r="AO27" s="17"/>
      <c r="AP27" s="17"/>
      <c r="AQ27" s="17"/>
      <c r="AR27" s="17"/>
      <c r="AS27" s="17"/>
      <c r="AT27" s="17"/>
      <c r="AU27" s="17"/>
    </row>
    <row r="28" spans="1:47">
      <c r="D28" s="18">
        <v>2025</v>
      </c>
      <c r="E28" s="23">
        <f>参数输入!O28</f>
        <v>475830</v>
      </c>
      <c r="F28" s="23">
        <f>参数输入!P28</f>
        <v>705</v>
      </c>
      <c r="G28" s="23">
        <f>参数输入!Q28</f>
        <v>2149940</v>
      </c>
      <c r="H28" s="23">
        <f>参数输入!R28</f>
        <v>7236</v>
      </c>
      <c r="I28" s="23">
        <f>参数输入!S28</f>
        <v>9165</v>
      </c>
      <c r="J28" s="23">
        <f>参数输入!T28</f>
        <v>600</v>
      </c>
      <c r="K28" s="23">
        <f>参数输入!U28</f>
        <v>21</v>
      </c>
      <c r="M28" s="17">
        <v>2025</v>
      </c>
      <c r="N28" s="21">
        <f>参数输入!BY28</f>
        <v>11</v>
      </c>
      <c r="O28" s="21">
        <f>参数输入!BZ28</f>
        <v>5.82</v>
      </c>
      <c r="P28" s="21">
        <f>参数输入!CA28</f>
        <v>5.6</v>
      </c>
      <c r="Q28" s="21">
        <f>参数输入!CB28</f>
        <v>4.666666666666667</v>
      </c>
      <c r="R28" s="21">
        <f>参数输入!CC28</f>
        <v>4.3</v>
      </c>
      <c r="S28" s="21">
        <f>参数输入!CD28</f>
        <v>12.5</v>
      </c>
      <c r="T28" s="21">
        <f>参数输入!CE28</f>
        <v>1</v>
      </c>
      <c r="W28" s="17">
        <v>2045</v>
      </c>
      <c r="X28" s="21">
        <f t="shared" si="0"/>
        <v>10.076203025297874</v>
      </c>
      <c r="Y28" s="21">
        <f t="shared" si="1"/>
        <v>5.82</v>
      </c>
      <c r="Z28" s="21">
        <f t="shared" si="2"/>
        <v>4.2127957874366855</v>
      </c>
      <c r="AA28" s="21">
        <f t="shared" si="3"/>
        <v>3.4646314961914726</v>
      </c>
      <c r="AB28" s="21">
        <f t="shared" si="4"/>
        <v>3.8250997332526984</v>
      </c>
      <c r="AC28" s="21">
        <f t="shared" si="5"/>
        <v>12.5</v>
      </c>
      <c r="AD28" s="21">
        <f t="shared" si="6"/>
        <v>0.79999999999999993</v>
      </c>
      <c r="AF28" s="17"/>
      <c r="AG28" s="17"/>
      <c r="AH28" s="17"/>
      <c r="AI28" s="17"/>
      <c r="AJ28" s="17"/>
      <c r="AK28" s="17"/>
      <c r="AL28" s="17"/>
      <c r="AO28" s="17"/>
      <c r="AP28" s="17"/>
      <c r="AQ28" s="17"/>
      <c r="AR28" s="17"/>
      <c r="AS28" s="17"/>
      <c r="AT28" s="17"/>
      <c r="AU28" s="17"/>
    </row>
    <row r="29" spans="1:47">
      <c r="D29" s="18">
        <v>2026</v>
      </c>
      <c r="E29" s="23">
        <f>参数输入!O29</f>
        <v>571734</v>
      </c>
      <c r="F29" s="23">
        <f>参数输入!P29</f>
        <v>717</v>
      </c>
      <c r="G29" s="23">
        <f>参数输入!Q29</f>
        <v>2130720</v>
      </c>
      <c r="H29" s="23">
        <f>参数输入!R29</f>
        <v>7914</v>
      </c>
      <c r="I29" s="23">
        <f>参数输入!S29</f>
        <v>10812</v>
      </c>
      <c r="J29" s="23">
        <f>参数输入!T29</f>
        <v>621</v>
      </c>
      <c r="K29" s="23">
        <f>参数输入!U29</f>
        <v>27</v>
      </c>
      <c r="M29" s="17">
        <v>2026</v>
      </c>
      <c r="N29" s="21">
        <f>参数输入!BY29</f>
        <v>10.9</v>
      </c>
      <c r="O29" s="21">
        <f>参数输入!BZ29</f>
        <v>5.82</v>
      </c>
      <c r="P29" s="21">
        <f>参数输入!CA29</f>
        <v>5.4399999999999995</v>
      </c>
      <c r="Q29" s="21">
        <f>参数输入!CB29</f>
        <v>4.5333333333333332</v>
      </c>
      <c r="R29" s="21">
        <f>参数输入!CC29</f>
        <v>4.24</v>
      </c>
      <c r="S29" s="21">
        <f>参数输入!CD29</f>
        <v>12.5</v>
      </c>
      <c r="T29" s="21">
        <f>参数输入!CE29</f>
        <v>0.96</v>
      </c>
      <c r="W29" s="17">
        <v>2046</v>
      </c>
      <c r="X29" s="21">
        <f t="shared" si="0"/>
        <v>10.05357812643412</v>
      </c>
      <c r="Y29" s="21">
        <f t="shared" si="1"/>
        <v>5.82</v>
      </c>
      <c r="Z29" s="21">
        <f t="shared" si="2"/>
        <v>4.1397834018017221</v>
      </c>
      <c r="AA29" s="21">
        <f t="shared" si="3"/>
        <v>3.4187137088454622</v>
      </c>
      <c r="AB29" s="21">
        <f t="shared" si="4"/>
        <v>3.8170878640427146</v>
      </c>
      <c r="AC29" s="21">
        <f t="shared" si="5"/>
        <v>12.499999999999998</v>
      </c>
      <c r="AD29" s="21">
        <f t="shared" si="6"/>
        <v>0.8</v>
      </c>
      <c r="AF29" s="17"/>
      <c r="AG29" s="17"/>
      <c r="AH29" s="17"/>
      <c r="AI29" s="17"/>
      <c r="AJ29" s="17"/>
      <c r="AK29" s="17"/>
      <c r="AL29" s="17"/>
      <c r="AO29" s="17"/>
      <c r="AP29" s="17"/>
      <c r="AQ29" s="17"/>
      <c r="AR29" s="17"/>
      <c r="AS29" s="17"/>
      <c r="AT29" s="17"/>
      <c r="AU29" s="17"/>
    </row>
    <row r="30" spans="1:47">
      <c r="D30" s="18">
        <v>2027</v>
      </c>
      <c r="E30" s="23">
        <f>参数输入!O30</f>
        <v>670842</v>
      </c>
      <c r="F30" s="23">
        <f>参数输入!P30</f>
        <v>720</v>
      </c>
      <c r="G30" s="23">
        <f>参数输入!Q30</f>
        <v>2101540</v>
      </c>
      <c r="H30" s="23">
        <f>参数输入!R30</f>
        <v>8577</v>
      </c>
      <c r="I30" s="23">
        <f>参数输入!S30</f>
        <v>12816</v>
      </c>
      <c r="J30" s="23">
        <f>参数输入!T30</f>
        <v>639</v>
      </c>
      <c r="K30" s="23">
        <f>参数输入!U30</f>
        <v>30</v>
      </c>
      <c r="M30" s="17">
        <v>2027</v>
      </c>
      <c r="N30" s="21">
        <f>参数输入!BY30</f>
        <v>10.8</v>
      </c>
      <c r="O30" s="21">
        <f>参数输入!BZ30</f>
        <v>5.82</v>
      </c>
      <c r="P30" s="21">
        <f>参数输入!CA30</f>
        <v>5.2799999999999994</v>
      </c>
      <c r="Q30" s="21">
        <f>参数输入!CB30</f>
        <v>4.3999999999999995</v>
      </c>
      <c r="R30" s="21">
        <f>参数输入!CC30</f>
        <v>4.1800000000000006</v>
      </c>
      <c r="S30" s="21">
        <f>参数输入!CD30</f>
        <v>12.5</v>
      </c>
      <c r="T30" s="21">
        <f>参数输入!CE30</f>
        <v>0.91999999999999993</v>
      </c>
      <c r="W30" s="17">
        <v>2047</v>
      </c>
      <c r="X30" s="21">
        <f t="shared" si="0"/>
        <v>10.033593044793855</v>
      </c>
      <c r="Y30" s="21">
        <f t="shared" si="1"/>
        <v>5.8199999999999994</v>
      </c>
      <c r="Z30" s="21">
        <f t="shared" si="2"/>
        <v>4.0827112186840608</v>
      </c>
      <c r="AA30" s="21">
        <f t="shared" si="3"/>
        <v>3.3833234755051227</v>
      </c>
      <c r="AB30" s="21">
        <f t="shared" si="4"/>
        <v>3.8105122472448012</v>
      </c>
      <c r="AC30" s="21">
        <f t="shared" si="5"/>
        <v>12.5</v>
      </c>
      <c r="AD30" s="21">
        <f t="shared" si="6"/>
        <v>0.80000000000000027</v>
      </c>
      <c r="AF30" s="17"/>
      <c r="AG30" s="17"/>
      <c r="AH30" s="17"/>
      <c r="AI30" s="17"/>
      <c r="AJ30" s="17"/>
      <c r="AK30" s="17"/>
      <c r="AL30" s="17"/>
      <c r="AO30" s="17"/>
      <c r="AP30" s="17"/>
      <c r="AQ30" s="17"/>
      <c r="AR30" s="17"/>
      <c r="AS30" s="17"/>
      <c r="AT30" s="17"/>
      <c r="AU30" s="17"/>
    </row>
    <row r="31" spans="1:47">
      <c r="D31" s="18">
        <v>2028</v>
      </c>
      <c r="E31" s="23">
        <f>参数输入!O31</f>
        <v>772566</v>
      </c>
      <c r="F31" s="23">
        <f>参数输入!P31</f>
        <v>738</v>
      </c>
      <c r="G31" s="23">
        <f>参数输入!Q31</f>
        <v>2062730</v>
      </c>
      <c r="H31" s="23">
        <f>参数输入!R31</f>
        <v>9180</v>
      </c>
      <c r="I31" s="23">
        <f>参数输入!S31</f>
        <v>15435</v>
      </c>
      <c r="J31" s="23">
        <f>参数输入!T31</f>
        <v>663</v>
      </c>
      <c r="K31" s="23">
        <f>参数输入!U31</f>
        <v>36</v>
      </c>
      <c r="M31" s="17">
        <v>2028</v>
      </c>
      <c r="N31" s="21">
        <f>参数输入!BY31</f>
        <v>10.700000000000001</v>
      </c>
      <c r="O31" s="21">
        <f>参数输入!BZ31</f>
        <v>5.82</v>
      </c>
      <c r="P31" s="21">
        <f>参数输入!CA31</f>
        <v>5.1199999999999992</v>
      </c>
      <c r="Q31" s="21">
        <f>参数输入!CB31</f>
        <v>4.2666666666666666</v>
      </c>
      <c r="R31" s="21">
        <f>参数输入!CC31</f>
        <v>4.120000000000001</v>
      </c>
      <c r="S31" s="21">
        <f>参数输入!CD31</f>
        <v>12.5</v>
      </c>
      <c r="T31" s="21">
        <f>参数输入!CE31</f>
        <v>0.87999999999999989</v>
      </c>
      <c r="W31" s="17">
        <v>2048</v>
      </c>
      <c r="X31" s="21">
        <f t="shared" si="0"/>
        <v>10.01748666653662</v>
      </c>
      <c r="Y31" s="21">
        <f t="shared" si="1"/>
        <v>5.8199999999999994</v>
      </c>
      <c r="Z31" s="21">
        <f t="shared" si="2"/>
        <v>4.0407081182942965</v>
      </c>
      <c r="AA31" s="21">
        <f t="shared" si="3"/>
        <v>3.3577262191027062</v>
      </c>
      <c r="AB31" s="21">
        <f t="shared" si="4"/>
        <v>3.8054259818154943</v>
      </c>
      <c r="AC31" s="21">
        <f t="shared" si="5"/>
        <v>12.499999999999998</v>
      </c>
      <c r="AD31" s="21">
        <f t="shared" si="6"/>
        <v>0.80000000000000016</v>
      </c>
      <c r="AF31" s="17"/>
      <c r="AG31" s="17"/>
      <c r="AH31" s="17"/>
      <c r="AI31" s="17"/>
      <c r="AJ31" s="17"/>
      <c r="AK31" s="17"/>
      <c r="AL31" s="17"/>
      <c r="AO31" s="17"/>
      <c r="AP31" s="17"/>
      <c r="AQ31" s="17"/>
      <c r="AR31" s="17"/>
      <c r="AS31" s="17"/>
      <c r="AT31" s="17"/>
      <c r="AU31" s="17"/>
    </row>
    <row r="32" spans="1:47">
      <c r="D32" s="18">
        <v>2029</v>
      </c>
      <c r="E32" s="23">
        <f>参数输入!O32</f>
        <v>966024</v>
      </c>
      <c r="F32" s="23">
        <f>参数输入!P32</f>
        <v>738</v>
      </c>
      <c r="G32" s="23">
        <f>参数输入!Q32</f>
        <v>1926620</v>
      </c>
      <c r="H32" s="23">
        <f>参数输入!R32</f>
        <v>9297</v>
      </c>
      <c r="I32" s="23">
        <f>参数输入!S32</f>
        <v>17742</v>
      </c>
      <c r="J32" s="23">
        <f>参数输入!T32</f>
        <v>648</v>
      </c>
      <c r="K32" s="23">
        <f>参数输入!U32</f>
        <v>42</v>
      </c>
      <c r="M32" s="17">
        <v>2029</v>
      </c>
      <c r="N32" s="21">
        <f>参数输入!BY32</f>
        <v>10.600000000000001</v>
      </c>
      <c r="O32" s="21">
        <f>参数输入!BZ32</f>
        <v>5.82</v>
      </c>
      <c r="P32" s="21">
        <f>参数输入!CA32</f>
        <v>4.9599999999999991</v>
      </c>
      <c r="Q32" s="21">
        <f>参数输入!CB32</f>
        <v>4.1333333333333329</v>
      </c>
      <c r="R32" s="21">
        <f>参数输入!CC32</f>
        <v>4.0600000000000014</v>
      </c>
      <c r="S32" s="21">
        <f>参数输入!CD32</f>
        <v>12.5</v>
      </c>
      <c r="T32" s="21">
        <f>参数输入!CE32</f>
        <v>0.83999999999999986</v>
      </c>
      <c r="W32" s="17">
        <v>2049</v>
      </c>
      <c r="X32" s="21">
        <f t="shared" si="0"/>
        <v>10.006034806577091</v>
      </c>
      <c r="Y32" s="21">
        <f t="shared" si="1"/>
        <v>5.82</v>
      </c>
      <c r="Z32" s="21">
        <f t="shared" si="2"/>
        <v>4.0133951724083614</v>
      </c>
      <c r="AA32" s="21">
        <f t="shared" si="3"/>
        <v>3.341332477809861</v>
      </c>
      <c r="AB32" s="21">
        <f t="shared" si="4"/>
        <v>3.8018793303343692</v>
      </c>
      <c r="AC32" s="21">
        <f t="shared" si="5"/>
        <v>12.5</v>
      </c>
      <c r="AD32" s="21">
        <f t="shared" si="6"/>
        <v>0.79999999999999993</v>
      </c>
      <c r="AF32" s="17"/>
      <c r="AG32" s="17"/>
      <c r="AH32" s="17"/>
      <c r="AI32" s="17"/>
      <c r="AJ32" s="17"/>
      <c r="AK32" s="17"/>
      <c r="AL32" s="17"/>
      <c r="AO32" s="17"/>
      <c r="AP32" s="17"/>
      <c r="AQ32" s="17"/>
      <c r="AR32" s="17"/>
      <c r="AS32" s="17"/>
      <c r="AT32" s="17"/>
      <c r="AU32" s="17"/>
    </row>
    <row r="33" spans="4:47">
      <c r="D33" s="18">
        <v>2030</v>
      </c>
      <c r="E33" s="23">
        <f>参数输入!O33</f>
        <v>1189470</v>
      </c>
      <c r="F33" s="23">
        <f>参数输入!P33</f>
        <v>729</v>
      </c>
      <c r="G33" s="23">
        <f>参数输入!Q33</f>
        <v>1754510</v>
      </c>
      <c r="H33" s="23">
        <f>参数输入!R33</f>
        <v>9174</v>
      </c>
      <c r="I33" s="23">
        <f>参数输入!S33</f>
        <v>19893</v>
      </c>
      <c r="J33" s="23">
        <f>参数输入!T33</f>
        <v>615</v>
      </c>
      <c r="K33" s="23">
        <f>参数输入!U33</f>
        <v>48</v>
      </c>
      <c r="M33" s="17">
        <v>2030</v>
      </c>
      <c r="N33" s="21">
        <f>参数输入!BY33</f>
        <v>10.5</v>
      </c>
      <c r="O33" s="21">
        <f>参数输入!BZ33</f>
        <v>5.82</v>
      </c>
      <c r="P33" s="21">
        <f>参数输入!CA33</f>
        <v>4.8</v>
      </c>
      <c r="Q33" s="21">
        <f>参数输入!CB33</f>
        <v>4</v>
      </c>
      <c r="R33" s="21">
        <f>参数输入!CC33</f>
        <v>4</v>
      </c>
      <c r="S33" s="21">
        <f>参数输入!CD33</f>
        <v>12.5</v>
      </c>
      <c r="T33" s="21">
        <f>参数输入!CE33</f>
        <v>0.8</v>
      </c>
      <c r="W33" s="17">
        <v>2050</v>
      </c>
      <c r="X33" s="21">
        <f t="shared" si="0"/>
        <v>10</v>
      </c>
      <c r="Y33" s="21">
        <f t="shared" si="1"/>
        <v>5.8199999999999985</v>
      </c>
      <c r="Z33" s="21">
        <f t="shared" si="2"/>
        <v>4</v>
      </c>
      <c r="AA33" s="21">
        <f t="shared" si="3"/>
        <v>3.3333333333333344</v>
      </c>
      <c r="AB33" s="21">
        <f t="shared" si="4"/>
        <v>3.8</v>
      </c>
      <c r="AC33" s="21">
        <f t="shared" si="5"/>
        <v>12.499999999999998</v>
      </c>
      <c r="AD33" s="21">
        <f t="shared" si="6"/>
        <v>0.79999999999999982</v>
      </c>
      <c r="AF33" s="17"/>
      <c r="AG33" s="17"/>
      <c r="AH33" s="17"/>
      <c r="AI33" s="17"/>
      <c r="AJ33" s="17"/>
      <c r="AK33" s="17"/>
      <c r="AL33" s="17"/>
      <c r="AO33" s="17"/>
      <c r="AP33" s="17"/>
      <c r="AQ33" s="17"/>
      <c r="AR33" s="17"/>
      <c r="AS33" s="17"/>
      <c r="AT33" s="17"/>
      <c r="AU33" s="17"/>
    </row>
    <row r="34" spans="4:47">
      <c r="D34" s="18">
        <v>2031</v>
      </c>
      <c r="E34" s="23">
        <f>参数输入!O34</f>
        <v>1406480</v>
      </c>
      <c r="F34" s="23">
        <f>参数输入!P34</f>
        <v>723</v>
      </c>
      <c r="G34" s="23">
        <f>参数输入!Q34</f>
        <v>1582250</v>
      </c>
      <c r="H34" s="23">
        <f>参数输入!R34</f>
        <v>8889</v>
      </c>
      <c r="I34" s="23">
        <f>参数输入!S34</f>
        <v>22353</v>
      </c>
      <c r="J34" s="23">
        <f>参数输入!T34</f>
        <v>585</v>
      </c>
      <c r="K34" s="23">
        <f>参数输入!U34</f>
        <v>54</v>
      </c>
      <c r="M34" s="17">
        <v>2031</v>
      </c>
      <c r="N34" s="21">
        <f>参数输入!BY34</f>
        <v>10.4</v>
      </c>
      <c r="O34" s="21">
        <f>参数输入!BZ34</f>
        <v>5.82</v>
      </c>
      <c r="P34" s="21">
        <f>参数输入!CA34</f>
        <v>4.6399999999999997</v>
      </c>
      <c r="Q34" s="21">
        <f>参数输入!CB34</f>
        <v>3.8666666666666667</v>
      </c>
      <c r="R34" s="21">
        <f>参数输入!CC34</f>
        <v>3.96</v>
      </c>
      <c r="S34" s="21">
        <f>参数输入!CD34</f>
        <v>12.5</v>
      </c>
      <c r="T34" s="21">
        <f>参数输入!CE34</f>
        <v>0.8</v>
      </c>
      <c r="W34" s="17">
        <v>2051</v>
      </c>
      <c r="X34" s="21" t="e">
        <f t="shared" si="0"/>
        <v>#N/A</v>
      </c>
      <c r="Y34" s="21" t="e">
        <f t="shared" si="1"/>
        <v>#N/A</v>
      </c>
      <c r="Z34" s="21" t="e">
        <f t="shared" si="2"/>
        <v>#N/A</v>
      </c>
      <c r="AA34" s="21" t="e">
        <f t="shared" si="3"/>
        <v>#N/A</v>
      </c>
      <c r="AB34" s="21" t="e">
        <f t="shared" si="4"/>
        <v>#N/A</v>
      </c>
      <c r="AC34" s="21" t="e">
        <f t="shared" si="5"/>
        <v>#N/A</v>
      </c>
      <c r="AD34" s="21" t="e">
        <f t="shared" si="6"/>
        <v>#N/A</v>
      </c>
      <c r="AF34" s="17"/>
      <c r="AG34" s="17"/>
      <c r="AH34" s="17"/>
      <c r="AI34" s="17"/>
      <c r="AJ34" s="17"/>
      <c r="AK34" s="17"/>
      <c r="AL34" s="17"/>
      <c r="AO34" s="17"/>
      <c r="AP34" s="17"/>
      <c r="AQ34" s="17"/>
      <c r="AR34" s="17"/>
      <c r="AS34" s="17"/>
      <c r="AT34" s="17"/>
      <c r="AU34" s="17"/>
    </row>
    <row r="35" spans="4:47">
      <c r="D35" s="18">
        <v>2032</v>
      </c>
      <c r="E35" s="23">
        <f>参数输入!O35</f>
        <v>1576500</v>
      </c>
      <c r="F35" s="23">
        <f>参数输入!P35</f>
        <v>720</v>
      </c>
      <c r="G35" s="23">
        <f>参数输入!Q35</f>
        <v>1450490</v>
      </c>
      <c r="H35" s="23">
        <f>参数输入!R35</f>
        <v>8670</v>
      </c>
      <c r="I35" s="23">
        <f>参数输入!S35</f>
        <v>24798</v>
      </c>
      <c r="J35" s="23">
        <f>参数输入!T35</f>
        <v>555</v>
      </c>
      <c r="K35" s="23">
        <f>参数输入!U35</f>
        <v>60</v>
      </c>
      <c r="M35" s="17">
        <v>2032</v>
      </c>
      <c r="N35" s="21">
        <f>参数输入!BY35</f>
        <v>10.3</v>
      </c>
      <c r="O35" s="21">
        <f>参数输入!BZ35</f>
        <v>5.82</v>
      </c>
      <c r="P35" s="21">
        <f>参数输入!CA35</f>
        <v>4.4799999999999995</v>
      </c>
      <c r="Q35" s="21">
        <f>参数输入!CB35</f>
        <v>3.7333333333333329</v>
      </c>
      <c r="R35" s="21">
        <f>参数输入!CC35</f>
        <v>3.92</v>
      </c>
      <c r="S35" s="21">
        <f>参数输入!CD35</f>
        <v>12.5</v>
      </c>
      <c r="T35" s="21">
        <f>参数输入!CE35</f>
        <v>0.8</v>
      </c>
      <c r="W35" s="17">
        <v>2052</v>
      </c>
      <c r="X35" s="21" t="e">
        <f t="shared" si="0"/>
        <v>#N/A</v>
      </c>
      <c r="Y35" s="21" t="e">
        <f t="shared" si="1"/>
        <v>#N/A</v>
      </c>
      <c r="Z35" s="21" t="e">
        <f t="shared" si="2"/>
        <v>#N/A</v>
      </c>
      <c r="AA35" s="21" t="e">
        <f t="shared" si="3"/>
        <v>#N/A</v>
      </c>
      <c r="AB35" s="21" t="e">
        <f t="shared" si="4"/>
        <v>#N/A</v>
      </c>
      <c r="AC35" s="21" t="e">
        <f t="shared" si="5"/>
        <v>#N/A</v>
      </c>
      <c r="AD35" s="21" t="e">
        <f t="shared" si="6"/>
        <v>#N/A</v>
      </c>
      <c r="AF35" s="17"/>
      <c r="AG35" s="17"/>
      <c r="AH35" s="17"/>
      <c r="AI35" s="17"/>
      <c r="AJ35" s="17"/>
      <c r="AK35" s="17"/>
      <c r="AL35" s="17"/>
      <c r="AO35" s="17"/>
      <c r="AP35" s="17"/>
      <c r="AQ35" s="17"/>
      <c r="AR35" s="17"/>
      <c r="AS35" s="17"/>
      <c r="AT35" s="17"/>
      <c r="AU35" s="17"/>
    </row>
    <row r="36" spans="4:47">
      <c r="D36" s="18">
        <v>2033</v>
      </c>
      <c r="E36" s="23">
        <f>参数输入!O36</f>
        <v>1724680</v>
      </c>
      <c r="F36" s="23">
        <f>参数输入!P36</f>
        <v>729</v>
      </c>
      <c r="G36" s="23">
        <f>参数输入!Q36</f>
        <v>1333870</v>
      </c>
      <c r="H36" s="23">
        <f>参数输入!R36</f>
        <v>8460</v>
      </c>
      <c r="I36" s="23">
        <f>参数输入!S36</f>
        <v>27480</v>
      </c>
      <c r="J36" s="23">
        <f>参数输入!T36</f>
        <v>528</v>
      </c>
      <c r="K36" s="23">
        <f>参数输入!U36</f>
        <v>69</v>
      </c>
      <c r="M36" s="17">
        <v>2033</v>
      </c>
      <c r="N36" s="21">
        <f>参数输入!BY36</f>
        <v>10.200000000000001</v>
      </c>
      <c r="O36" s="21">
        <f>参数输入!BZ36</f>
        <v>5.82</v>
      </c>
      <c r="P36" s="21">
        <f>参数输入!CA36</f>
        <v>4.3199999999999994</v>
      </c>
      <c r="Q36" s="21">
        <f>参数输入!CB36</f>
        <v>3.5999999999999996</v>
      </c>
      <c r="R36" s="21">
        <f>参数输入!CC36</f>
        <v>3.88</v>
      </c>
      <c r="S36" s="21">
        <f>参数输入!CD36</f>
        <v>12.5</v>
      </c>
      <c r="T36" s="21">
        <f>参数输入!CE36</f>
        <v>0.8</v>
      </c>
      <c r="W36" s="17">
        <v>2053</v>
      </c>
      <c r="X36" s="21" t="e">
        <f t="shared" si="0"/>
        <v>#N/A</v>
      </c>
      <c r="Y36" s="21" t="e">
        <f t="shared" si="1"/>
        <v>#N/A</v>
      </c>
      <c r="Z36" s="21" t="e">
        <f t="shared" si="2"/>
        <v>#N/A</v>
      </c>
      <c r="AA36" s="21" t="e">
        <f t="shared" si="3"/>
        <v>#N/A</v>
      </c>
      <c r="AB36" s="21" t="e">
        <f t="shared" si="4"/>
        <v>#N/A</v>
      </c>
      <c r="AC36" s="21" t="e">
        <f t="shared" si="5"/>
        <v>#N/A</v>
      </c>
      <c r="AD36" s="21" t="e">
        <f t="shared" si="6"/>
        <v>#N/A</v>
      </c>
      <c r="AF36" s="17"/>
      <c r="AG36" s="17"/>
      <c r="AH36" s="17"/>
      <c r="AI36" s="17"/>
      <c r="AJ36" s="17"/>
      <c r="AK36" s="17"/>
      <c r="AL36" s="17"/>
      <c r="AO36" s="17"/>
      <c r="AP36" s="17"/>
      <c r="AQ36" s="17"/>
      <c r="AR36" s="17"/>
      <c r="AS36" s="17"/>
      <c r="AT36" s="17"/>
      <c r="AU36" s="17"/>
    </row>
    <row r="37" spans="4:47">
      <c r="D37" s="18">
        <v>2034</v>
      </c>
      <c r="E37" s="23">
        <f>参数输入!O37</f>
        <v>1839540</v>
      </c>
      <c r="F37" s="23">
        <f>参数输入!P37</f>
        <v>747</v>
      </c>
      <c r="G37" s="23">
        <f>参数输入!Q37</f>
        <v>1243740</v>
      </c>
      <c r="H37" s="23">
        <f>参数输入!R37</f>
        <v>8415</v>
      </c>
      <c r="I37" s="23">
        <f>参数输入!S37</f>
        <v>30393</v>
      </c>
      <c r="J37" s="23">
        <f>参数输入!T37</f>
        <v>513</v>
      </c>
      <c r="K37" s="23">
        <f>参数输入!U37</f>
        <v>78</v>
      </c>
      <c r="M37" s="17">
        <v>2034</v>
      </c>
      <c r="N37" s="21">
        <f>参数输入!BY37</f>
        <v>10.100000000000001</v>
      </c>
      <c r="O37" s="21">
        <f>参数输入!BZ37</f>
        <v>5.82</v>
      </c>
      <c r="P37" s="21">
        <f>参数输入!CA37</f>
        <v>4.1599999999999993</v>
      </c>
      <c r="Q37" s="21">
        <f>参数输入!CB37</f>
        <v>3.4666666666666663</v>
      </c>
      <c r="R37" s="21">
        <f>参数输入!CC37</f>
        <v>3.84</v>
      </c>
      <c r="S37" s="21">
        <f>参数输入!CD37</f>
        <v>12.5</v>
      </c>
      <c r="T37" s="21">
        <f>参数输入!CE37</f>
        <v>0.8</v>
      </c>
      <c r="W37" s="17">
        <v>2054</v>
      </c>
      <c r="X37" s="21" t="e">
        <f t="shared" si="0"/>
        <v>#N/A</v>
      </c>
      <c r="Y37" s="21" t="e">
        <f t="shared" si="1"/>
        <v>#N/A</v>
      </c>
      <c r="Z37" s="21" t="e">
        <f t="shared" si="2"/>
        <v>#N/A</v>
      </c>
      <c r="AA37" s="21" t="e">
        <f t="shared" si="3"/>
        <v>#N/A</v>
      </c>
      <c r="AB37" s="21" t="e">
        <f t="shared" si="4"/>
        <v>#N/A</v>
      </c>
      <c r="AC37" s="21" t="e">
        <f t="shared" si="5"/>
        <v>#N/A</v>
      </c>
      <c r="AD37" s="21" t="e">
        <f t="shared" si="6"/>
        <v>#N/A</v>
      </c>
      <c r="AF37" s="17"/>
      <c r="AG37" s="17"/>
      <c r="AH37" s="17"/>
      <c r="AI37" s="17"/>
      <c r="AJ37" s="17"/>
      <c r="AK37" s="17"/>
      <c r="AL37" s="17"/>
      <c r="AO37" s="17"/>
      <c r="AP37" s="17"/>
      <c r="AQ37" s="17"/>
      <c r="AR37" s="17"/>
      <c r="AS37" s="17"/>
      <c r="AT37" s="17"/>
      <c r="AU37" s="17"/>
    </row>
    <row r="38" spans="4:47">
      <c r="D38" s="18">
        <v>2035</v>
      </c>
      <c r="E38" s="23">
        <f>参数输入!O38</f>
        <v>1933070</v>
      </c>
      <c r="F38" s="23">
        <f>参数输入!P38</f>
        <v>774</v>
      </c>
      <c r="G38" s="23">
        <f>参数输入!Q38</f>
        <v>1168340</v>
      </c>
      <c r="H38" s="23">
        <f>参数输入!R38</f>
        <v>8394</v>
      </c>
      <c r="I38" s="23">
        <f>参数输入!S38</f>
        <v>33423</v>
      </c>
      <c r="J38" s="23">
        <f>参数输入!T38</f>
        <v>504</v>
      </c>
      <c r="K38" s="23">
        <f>参数输入!U38</f>
        <v>87</v>
      </c>
      <c r="M38" s="17">
        <v>2035</v>
      </c>
      <c r="N38" s="21">
        <f>参数输入!BY38</f>
        <v>10</v>
      </c>
      <c r="O38" s="21">
        <f>参数输入!BZ38</f>
        <v>5.82</v>
      </c>
      <c r="P38" s="21">
        <f>参数输入!CA38</f>
        <v>4</v>
      </c>
      <c r="Q38" s="21">
        <f>参数输入!CB38</f>
        <v>3.3333333333333335</v>
      </c>
      <c r="R38" s="21">
        <f>参数输入!CC38</f>
        <v>3.8</v>
      </c>
      <c r="S38" s="21">
        <f>参数输入!CD38</f>
        <v>12.5</v>
      </c>
      <c r="T38" s="21">
        <f>参数输入!CE38</f>
        <v>0.8</v>
      </c>
      <c r="W38" s="17">
        <v>2055</v>
      </c>
      <c r="X38" s="21" t="e">
        <f t="shared" si="0"/>
        <v>#N/A</v>
      </c>
      <c r="Y38" s="21" t="e">
        <f t="shared" si="1"/>
        <v>#N/A</v>
      </c>
      <c r="Z38" s="21" t="e">
        <f t="shared" si="2"/>
        <v>#N/A</v>
      </c>
      <c r="AA38" s="21" t="e">
        <f t="shared" si="3"/>
        <v>#N/A</v>
      </c>
      <c r="AB38" s="21" t="e">
        <f t="shared" si="4"/>
        <v>#N/A</v>
      </c>
      <c r="AC38" s="21" t="e">
        <f t="shared" si="5"/>
        <v>#N/A</v>
      </c>
      <c r="AD38" s="21" t="e">
        <f t="shared" si="6"/>
        <v>#N/A</v>
      </c>
      <c r="AF38" s="17"/>
      <c r="AG38" s="17"/>
      <c r="AH38" s="17"/>
      <c r="AI38" s="17"/>
      <c r="AJ38" s="17"/>
      <c r="AK38" s="17"/>
      <c r="AL38" s="17"/>
      <c r="AO38" s="17"/>
      <c r="AP38" s="17"/>
      <c r="AQ38" s="17"/>
      <c r="AR38" s="17"/>
      <c r="AS38" s="17"/>
      <c r="AT38" s="17"/>
      <c r="AU38" s="17"/>
    </row>
    <row r="39" spans="4:47">
      <c r="D39" s="18">
        <v>2036</v>
      </c>
      <c r="E39" s="23">
        <f>参数输入!O39</f>
        <v>1989820</v>
      </c>
      <c r="F39" s="23">
        <f>参数输入!P39</f>
        <v>801</v>
      </c>
      <c r="G39" s="23">
        <f>参数输入!Q39</f>
        <v>1123210</v>
      </c>
      <c r="H39" s="23">
        <f>参数输入!R39</f>
        <v>8508</v>
      </c>
      <c r="I39" s="23">
        <f>参数输入!S39</f>
        <v>36405</v>
      </c>
      <c r="J39" s="23">
        <f>参数输入!T39</f>
        <v>495</v>
      </c>
      <c r="K39" s="23">
        <f>参数输入!U39</f>
        <v>99</v>
      </c>
      <c r="M39" s="17">
        <v>2036</v>
      </c>
      <c r="N39" s="21">
        <f>参数输入!BY39</f>
        <v>10</v>
      </c>
      <c r="O39" s="21">
        <f>参数输入!BZ39</f>
        <v>5.82</v>
      </c>
      <c r="P39" s="21">
        <f>参数输入!CA39</f>
        <v>4</v>
      </c>
      <c r="Q39" s="21">
        <f>参数输入!CB39</f>
        <v>3.3333333333333335</v>
      </c>
      <c r="R39" s="21">
        <f>参数输入!CC39</f>
        <v>3.8</v>
      </c>
      <c r="S39" s="21">
        <f>参数输入!CD39</f>
        <v>12.5</v>
      </c>
      <c r="T39" s="21">
        <f>参数输入!CE39</f>
        <v>0.8</v>
      </c>
      <c r="W39" s="17">
        <v>2056</v>
      </c>
      <c r="X39" s="21" t="e">
        <f t="shared" si="0"/>
        <v>#N/A</v>
      </c>
      <c r="Y39" s="21" t="e">
        <f t="shared" si="1"/>
        <v>#N/A</v>
      </c>
      <c r="Z39" s="21" t="e">
        <f t="shared" si="2"/>
        <v>#N/A</v>
      </c>
      <c r="AA39" s="21" t="e">
        <f t="shared" si="3"/>
        <v>#N/A</v>
      </c>
      <c r="AB39" s="21" t="e">
        <f t="shared" si="4"/>
        <v>#N/A</v>
      </c>
      <c r="AC39" s="21" t="e">
        <f t="shared" si="5"/>
        <v>#N/A</v>
      </c>
      <c r="AD39" s="21" t="e">
        <f t="shared" si="6"/>
        <v>#N/A</v>
      </c>
      <c r="AF39" s="17"/>
      <c r="AG39" s="17"/>
      <c r="AH39" s="17"/>
      <c r="AI39" s="17"/>
      <c r="AJ39" s="17"/>
      <c r="AK39" s="17"/>
      <c r="AL39" s="17"/>
      <c r="AO39" s="17"/>
      <c r="AP39" s="17"/>
      <c r="AQ39" s="17"/>
      <c r="AR39" s="17"/>
      <c r="AS39" s="17"/>
      <c r="AT39" s="17"/>
      <c r="AU39" s="17"/>
    </row>
    <row r="40" spans="4:47">
      <c r="D40" s="18">
        <v>2037</v>
      </c>
      <c r="E40" s="23">
        <f>参数输入!O40</f>
        <v>2035260</v>
      </c>
      <c r="F40" s="23">
        <f>参数输入!P40</f>
        <v>831</v>
      </c>
      <c r="G40" s="23">
        <f>参数输入!Q40</f>
        <v>1083050</v>
      </c>
      <c r="H40" s="23">
        <f>参数输入!R40</f>
        <v>8658</v>
      </c>
      <c r="I40" s="23">
        <f>参数输入!S40</f>
        <v>39246</v>
      </c>
      <c r="J40" s="23">
        <f>参数输入!T40</f>
        <v>492</v>
      </c>
      <c r="K40" s="23">
        <f>参数输入!U40</f>
        <v>111</v>
      </c>
      <c r="M40" s="17">
        <v>2037</v>
      </c>
      <c r="N40" s="21">
        <f>参数输入!BY40</f>
        <v>10</v>
      </c>
      <c r="O40" s="21">
        <f>参数输入!BZ40</f>
        <v>5.82</v>
      </c>
      <c r="P40" s="21">
        <f>参数输入!CA40</f>
        <v>4</v>
      </c>
      <c r="Q40" s="21">
        <f>参数输入!CB40</f>
        <v>3.3333333333333335</v>
      </c>
      <c r="R40" s="21">
        <f>参数输入!CC40</f>
        <v>3.8</v>
      </c>
      <c r="S40" s="21">
        <f>参数输入!CD40</f>
        <v>12.5</v>
      </c>
      <c r="T40" s="21">
        <f>参数输入!CE40</f>
        <v>0.8</v>
      </c>
      <c r="W40" s="17">
        <v>2057</v>
      </c>
      <c r="X40" s="21" t="e">
        <f t="shared" si="0"/>
        <v>#N/A</v>
      </c>
      <c r="Y40" s="21" t="e">
        <f t="shared" si="1"/>
        <v>#N/A</v>
      </c>
      <c r="Z40" s="21" t="e">
        <f t="shared" si="2"/>
        <v>#N/A</v>
      </c>
      <c r="AA40" s="21" t="e">
        <f t="shared" si="3"/>
        <v>#N/A</v>
      </c>
      <c r="AB40" s="21" t="e">
        <f t="shared" si="4"/>
        <v>#N/A</v>
      </c>
      <c r="AC40" s="21" t="e">
        <f t="shared" si="5"/>
        <v>#N/A</v>
      </c>
      <c r="AD40" s="21" t="e">
        <f t="shared" si="6"/>
        <v>#N/A</v>
      </c>
      <c r="AF40" s="17"/>
      <c r="AG40" s="17"/>
      <c r="AH40" s="17"/>
      <c r="AI40" s="17"/>
      <c r="AJ40" s="17"/>
      <c r="AK40" s="17"/>
      <c r="AL40" s="17"/>
      <c r="AO40" s="17"/>
      <c r="AP40" s="17"/>
      <c r="AQ40" s="17"/>
      <c r="AR40" s="17"/>
      <c r="AS40" s="17"/>
      <c r="AT40" s="17"/>
      <c r="AU40" s="17"/>
    </row>
    <row r="41" spans="4:47">
      <c r="D41" s="18">
        <v>2038</v>
      </c>
      <c r="E41" s="23">
        <f>参数输入!O41</f>
        <v>2070130</v>
      </c>
      <c r="F41" s="23">
        <f>参数输入!P41</f>
        <v>861</v>
      </c>
      <c r="G41" s="23">
        <f>参数输入!Q41</f>
        <v>1047280</v>
      </c>
      <c r="H41" s="23">
        <f>参数输入!R41</f>
        <v>8817</v>
      </c>
      <c r="I41" s="23">
        <f>参数输入!S41</f>
        <v>41820</v>
      </c>
      <c r="J41" s="23">
        <f>参数输入!T41</f>
        <v>492</v>
      </c>
      <c r="K41" s="23">
        <f>参数输入!U41</f>
        <v>120</v>
      </c>
      <c r="M41" s="17">
        <v>2038</v>
      </c>
      <c r="N41" s="21">
        <f>参数输入!BY41</f>
        <v>10</v>
      </c>
      <c r="O41" s="21">
        <f>参数输入!BZ41</f>
        <v>5.82</v>
      </c>
      <c r="P41" s="21">
        <f>参数输入!CA41</f>
        <v>4</v>
      </c>
      <c r="Q41" s="21">
        <f>参数输入!CB41</f>
        <v>3.3333333333333335</v>
      </c>
      <c r="R41" s="21">
        <f>参数输入!CC41</f>
        <v>3.8</v>
      </c>
      <c r="S41" s="21">
        <f>参数输入!CD41</f>
        <v>12.5</v>
      </c>
      <c r="T41" s="21">
        <f>参数输入!CE41</f>
        <v>0.8</v>
      </c>
      <c r="W41" s="17">
        <v>2058</v>
      </c>
      <c r="X41" s="21" t="e">
        <f t="shared" si="0"/>
        <v>#N/A</v>
      </c>
      <c r="Y41" s="21" t="e">
        <f t="shared" si="1"/>
        <v>#N/A</v>
      </c>
      <c r="Z41" s="21" t="e">
        <f t="shared" si="2"/>
        <v>#N/A</v>
      </c>
      <c r="AA41" s="21" t="e">
        <f t="shared" si="3"/>
        <v>#N/A</v>
      </c>
      <c r="AB41" s="21" t="e">
        <f t="shared" si="4"/>
        <v>#N/A</v>
      </c>
      <c r="AC41" s="21" t="e">
        <f t="shared" si="5"/>
        <v>#N/A</v>
      </c>
      <c r="AD41" s="21" t="e">
        <f t="shared" si="6"/>
        <v>#N/A</v>
      </c>
      <c r="AF41" s="17"/>
      <c r="AG41" s="17"/>
      <c r="AH41" s="17"/>
      <c r="AI41" s="17"/>
      <c r="AJ41" s="17"/>
      <c r="AK41" s="17"/>
      <c r="AL41" s="17"/>
      <c r="AO41" s="17"/>
      <c r="AP41" s="17"/>
      <c r="AQ41" s="17"/>
      <c r="AR41" s="17"/>
      <c r="AS41" s="17"/>
      <c r="AT41" s="17"/>
      <c r="AU41" s="17"/>
    </row>
    <row r="42" spans="4:47">
      <c r="D42" s="18">
        <v>2039</v>
      </c>
      <c r="E42" s="23">
        <f>参数输入!O42</f>
        <v>2091950</v>
      </c>
      <c r="F42" s="23">
        <f>参数输入!P42</f>
        <v>885</v>
      </c>
      <c r="G42" s="23">
        <f>参数输入!Q42</f>
        <v>1018560</v>
      </c>
      <c r="H42" s="23">
        <f>参数输入!R42</f>
        <v>8994</v>
      </c>
      <c r="I42" s="23">
        <f>参数输入!S42</f>
        <v>43956</v>
      </c>
      <c r="J42" s="23">
        <f>参数输入!T42</f>
        <v>492</v>
      </c>
      <c r="K42" s="23">
        <f>参数输入!U42</f>
        <v>132</v>
      </c>
      <c r="M42" s="17">
        <v>2039</v>
      </c>
      <c r="N42" s="21">
        <f>参数输入!BY42</f>
        <v>10</v>
      </c>
      <c r="O42" s="21">
        <f>参数输入!BZ42</f>
        <v>5.82</v>
      </c>
      <c r="P42" s="21">
        <f>参数输入!CA42</f>
        <v>4</v>
      </c>
      <c r="Q42" s="21">
        <f>参数输入!CB42</f>
        <v>3.3333333333333335</v>
      </c>
      <c r="R42" s="21">
        <f>参数输入!CC42</f>
        <v>3.8</v>
      </c>
      <c r="S42" s="21">
        <f>参数输入!CD42</f>
        <v>12.5</v>
      </c>
      <c r="T42" s="21">
        <f>参数输入!CE42</f>
        <v>0.8</v>
      </c>
      <c r="W42" s="17">
        <v>2059</v>
      </c>
      <c r="X42" s="21" t="e">
        <f t="shared" si="0"/>
        <v>#N/A</v>
      </c>
      <c r="Y42" s="21" t="e">
        <f t="shared" si="1"/>
        <v>#N/A</v>
      </c>
      <c r="Z42" s="21" t="e">
        <f t="shared" si="2"/>
        <v>#N/A</v>
      </c>
      <c r="AA42" s="21" t="e">
        <f t="shared" si="3"/>
        <v>#N/A</v>
      </c>
      <c r="AB42" s="21" t="e">
        <f t="shared" si="4"/>
        <v>#N/A</v>
      </c>
      <c r="AC42" s="21" t="e">
        <f t="shared" si="5"/>
        <v>#N/A</v>
      </c>
      <c r="AD42" s="21" t="e">
        <f t="shared" si="6"/>
        <v>#N/A</v>
      </c>
      <c r="AF42" s="17"/>
      <c r="AG42" s="17"/>
      <c r="AH42" s="17"/>
      <c r="AI42" s="17"/>
      <c r="AJ42" s="17"/>
      <c r="AK42" s="17"/>
      <c r="AL42" s="17"/>
      <c r="AO42" s="17"/>
      <c r="AP42" s="17"/>
      <c r="AQ42" s="17"/>
      <c r="AR42" s="17"/>
      <c r="AS42" s="17"/>
      <c r="AT42" s="17"/>
      <c r="AU42" s="17"/>
    </row>
    <row r="43" spans="4:47">
      <c r="D43" s="18">
        <v>2040</v>
      </c>
      <c r="E43" s="23">
        <f>参数输入!O43</f>
        <v>2101400</v>
      </c>
      <c r="F43" s="23">
        <f>参数输入!P43</f>
        <v>903</v>
      </c>
      <c r="G43" s="23">
        <f>参数输入!Q43</f>
        <v>996162</v>
      </c>
      <c r="H43" s="23">
        <f>参数输入!R43</f>
        <v>9228</v>
      </c>
      <c r="I43" s="23">
        <f>参数输入!S43</f>
        <v>45642</v>
      </c>
      <c r="J43" s="23">
        <f>参数输入!T43</f>
        <v>495</v>
      </c>
      <c r="K43" s="23">
        <f>参数输入!U43</f>
        <v>141</v>
      </c>
      <c r="M43" s="17">
        <v>2040</v>
      </c>
      <c r="N43" s="21">
        <f>参数输入!BY43</f>
        <v>10</v>
      </c>
      <c r="O43" s="21">
        <f>参数输入!BZ43</f>
        <v>5.82</v>
      </c>
      <c r="P43" s="21">
        <f>参数输入!CA43</f>
        <v>4</v>
      </c>
      <c r="Q43" s="21">
        <f>参数输入!CB43</f>
        <v>3.3333333333333335</v>
      </c>
      <c r="R43" s="21">
        <f>参数输入!CC43</f>
        <v>3.8</v>
      </c>
      <c r="S43" s="21">
        <f>参数输入!CD43</f>
        <v>12.5</v>
      </c>
      <c r="T43" s="21">
        <f>参数输入!CE43</f>
        <v>0.8</v>
      </c>
      <c r="W43" s="17">
        <v>2060</v>
      </c>
      <c r="X43" s="21" t="e">
        <f t="shared" si="0"/>
        <v>#N/A</v>
      </c>
      <c r="Y43" s="21" t="e">
        <f t="shared" si="1"/>
        <v>#N/A</v>
      </c>
      <c r="Z43" s="21" t="e">
        <f t="shared" si="2"/>
        <v>#N/A</v>
      </c>
      <c r="AA43" s="21" t="e">
        <f t="shared" si="3"/>
        <v>#N/A</v>
      </c>
      <c r="AB43" s="21" t="e">
        <f t="shared" si="4"/>
        <v>#N/A</v>
      </c>
      <c r="AC43" s="21" t="e">
        <f t="shared" si="5"/>
        <v>#N/A</v>
      </c>
      <c r="AD43" s="21" t="e">
        <f t="shared" si="6"/>
        <v>#N/A</v>
      </c>
      <c r="AF43" s="17"/>
      <c r="AG43" s="17"/>
      <c r="AH43" s="17"/>
      <c r="AI43" s="17"/>
      <c r="AJ43" s="17"/>
      <c r="AK43" s="17"/>
      <c r="AL43" s="17"/>
      <c r="AO43" s="17"/>
      <c r="AP43" s="17"/>
      <c r="AQ43" s="17"/>
      <c r="AR43" s="17"/>
      <c r="AS43" s="17"/>
      <c r="AT43" s="17"/>
      <c r="AU43" s="17"/>
    </row>
    <row r="44" spans="4:47">
      <c r="D44" s="18">
        <v>2041</v>
      </c>
      <c r="E44" s="23">
        <f>参数输入!O44</f>
        <v>2105700</v>
      </c>
      <c r="F44" s="23">
        <f>参数输入!P44</f>
        <v>918</v>
      </c>
      <c r="G44" s="23">
        <f>参数输入!Q44</f>
        <v>973074</v>
      </c>
      <c r="H44" s="23">
        <f>参数输入!R44</f>
        <v>9381</v>
      </c>
      <c r="I44" s="23">
        <f>参数输入!S44</f>
        <v>46836</v>
      </c>
      <c r="J44" s="23">
        <f>参数输入!T44</f>
        <v>498</v>
      </c>
      <c r="K44" s="23">
        <f>参数输入!U44</f>
        <v>150</v>
      </c>
      <c r="M44" s="17">
        <v>2041</v>
      </c>
      <c r="N44" s="21">
        <f>参数输入!BY44</f>
        <v>10</v>
      </c>
      <c r="O44" s="21">
        <f>参数输入!BZ44</f>
        <v>5.82</v>
      </c>
      <c r="P44" s="21">
        <f>参数输入!CA44</f>
        <v>4</v>
      </c>
      <c r="Q44" s="21">
        <f>参数输入!CB44</f>
        <v>3.3333333333333335</v>
      </c>
      <c r="R44" s="21">
        <f>参数输入!CC44</f>
        <v>3.8</v>
      </c>
      <c r="S44" s="21">
        <f>参数输入!CD44</f>
        <v>12.5</v>
      </c>
      <c r="T44" s="21">
        <f>参数输入!CE44</f>
        <v>0.8</v>
      </c>
      <c r="W44" s="17"/>
      <c r="AD44" s="20"/>
      <c r="AF44" s="17"/>
      <c r="AG44" s="17"/>
      <c r="AH44" s="17"/>
      <c r="AI44" s="17"/>
      <c r="AJ44" s="17"/>
      <c r="AK44" s="17"/>
      <c r="AL44" s="17"/>
      <c r="AO44" s="17"/>
      <c r="AP44" s="17"/>
      <c r="AQ44" s="17"/>
      <c r="AR44" s="17"/>
      <c r="AS44" s="17"/>
      <c r="AT44" s="17"/>
      <c r="AU44" s="17"/>
    </row>
    <row r="45" spans="4:47">
      <c r="D45" s="18">
        <v>2042</v>
      </c>
      <c r="E45" s="23">
        <f>参数输入!O45</f>
        <v>2103630</v>
      </c>
      <c r="F45" s="23">
        <f>参数输入!P45</f>
        <v>924</v>
      </c>
      <c r="G45" s="23">
        <f>参数输入!Q45</f>
        <v>950349</v>
      </c>
      <c r="H45" s="23">
        <f>参数输入!R45</f>
        <v>9576</v>
      </c>
      <c r="I45" s="23">
        <f>参数输入!S45</f>
        <v>47571</v>
      </c>
      <c r="J45" s="23">
        <f>参数输入!T45</f>
        <v>501</v>
      </c>
      <c r="K45" s="23">
        <f>参数输入!U45</f>
        <v>156</v>
      </c>
      <c r="M45" s="17">
        <v>2042</v>
      </c>
      <c r="N45" s="21">
        <f>参数输入!BY45</f>
        <v>10</v>
      </c>
      <c r="O45" s="21">
        <f>参数输入!BZ45</f>
        <v>5.82</v>
      </c>
      <c r="P45" s="21">
        <f>参数输入!CA45</f>
        <v>4</v>
      </c>
      <c r="Q45" s="21">
        <f>参数输入!CB45</f>
        <v>3.3333333333333335</v>
      </c>
      <c r="R45" s="21">
        <f>参数输入!CC45</f>
        <v>3.8</v>
      </c>
      <c r="S45" s="21">
        <f>参数输入!CD45</f>
        <v>12.5</v>
      </c>
      <c r="T45" s="21">
        <f>参数输入!CE45</f>
        <v>0.8</v>
      </c>
      <c r="W45" s="17"/>
      <c r="AD45" s="20"/>
      <c r="AF45" s="17"/>
      <c r="AG45" s="17"/>
      <c r="AH45" s="17"/>
      <c r="AI45" s="17"/>
      <c r="AJ45" s="17"/>
      <c r="AK45" s="17"/>
      <c r="AL45" s="17"/>
      <c r="AO45" s="17"/>
      <c r="AP45" s="17"/>
      <c r="AQ45" s="17"/>
      <c r="AR45" s="17"/>
      <c r="AS45" s="17"/>
      <c r="AT45" s="17"/>
      <c r="AU45" s="17"/>
    </row>
    <row r="46" spans="4:47">
      <c r="D46" s="18">
        <v>2043</v>
      </c>
      <c r="E46" s="23">
        <f>参数输入!O46</f>
        <v>2091270</v>
      </c>
      <c r="F46" s="23">
        <f>参数输入!P46</f>
        <v>924</v>
      </c>
      <c r="G46" s="23">
        <f>参数输入!Q46</f>
        <v>931914</v>
      </c>
      <c r="H46" s="23">
        <f>参数输入!R46</f>
        <v>9756</v>
      </c>
      <c r="I46" s="23">
        <f>参数输入!S46</f>
        <v>47892</v>
      </c>
      <c r="J46" s="23">
        <f>参数输入!T46</f>
        <v>504</v>
      </c>
      <c r="K46" s="23">
        <f>参数输入!U46</f>
        <v>162</v>
      </c>
      <c r="M46" s="17">
        <v>2043</v>
      </c>
      <c r="N46" s="21">
        <f>参数输入!BY46</f>
        <v>10</v>
      </c>
      <c r="O46" s="21">
        <f>参数输入!BZ46</f>
        <v>5.82</v>
      </c>
      <c r="P46" s="21">
        <f>参数输入!CA46</f>
        <v>4</v>
      </c>
      <c r="Q46" s="21">
        <f>参数输入!CB46</f>
        <v>3.3333333333333335</v>
      </c>
      <c r="R46" s="21">
        <f>参数输入!CC46</f>
        <v>3.8</v>
      </c>
      <c r="S46" s="21">
        <f>参数输入!CD46</f>
        <v>12.5</v>
      </c>
      <c r="T46" s="21">
        <f>参数输入!CE46</f>
        <v>0.8</v>
      </c>
      <c r="W46" s="17"/>
      <c r="AD46" s="20"/>
      <c r="AF46" s="17"/>
      <c r="AG46" s="17"/>
      <c r="AH46" s="17"/>
      <c r="AI46" s="17"/>
      <c r="AJ46" s="17"/>
      <c r="AK46" s="17"/>
      <c r="AL46" s="17"/>
      <c r="AO46" s="17"/>
      <c r="AP46" s="17"/>
      <c r="AQ46" s="17"/>
      <c r="AR46" s="17"/>
      <c r="AS46" s="17"/>
      <c r="AT46" s="17"/>
      <c r="AU46" s="17"/>
    </row>
    <row r="47" spans="4:47">
      <c r="D47" s="18">
        <v>2044</v>
      </c>
      <c r="E47" s="23">
        <f>参数输入!O47</f>
        <v>2075500</v>
      </c>
      <c r="F47" s="23">
        <f>参数输入!P47</f>
        <v>921</v>
      </c>
      <c r="G47" s="23">
        <f>参数输入!Q47</f>
        <v>910842</v>
      </c>
      <c r="H47" s="23">
        <f>参数输入!R47</f>
        <v>9909</v>
      </c>
      <c r="I47" s="23">
        <f>参数输入!S47</f>
        <v>47874</v>
      </c>
      <c r="J47" s="23">
        <f>参数输入!T47</f>
        <v>507</v>
      </c>
      <c r="K47" s="23">
        <f>参数输入!U47</f>
        <v>168</v>
      </c>
      <c r="M47" s="17">
        <v>2044</v>
      </c>
      <c r="N47" s="21">
        <f>参数输入!BY47</f>
        <v>10</v>
      </c>
      <c r="O47" s="21">
        <f>参数输入!BZ47</f>
        <v>5.82</v>
      </c>
      <c r="P47" s="21">
        <f>参数输入!CA47</f>
        <v>4</v>
      </c>
      <c r="Q47" s="21">
        <f>参数输入!CB47</f>
        <v>3.3333333333333335</v>
      </c>
      <c r="R47" s="21">
        <f>参数输入!CC47</f>
        <v>3.8</v>
      </c>
      <c r="S47" s="21">
        <f>参数输入!CD47</f>
        <v>12.5</v>
      </c>
      <c r="T47" s="21">
        <f>参数输入!CE47</f>
        <v>0.8</v>
      </c>
      <c r="W47" s="17"/>
      <c r="AD47" s="20"/>
      <c r="AF47" s="17"/>
      <c r="AG47" s="17"/>
      <c r="AH47" s="17"/>
      <c r="AI47" s="17"/>
      <c r="AJ47" s="17"/>
      <c r="AK47" s="17"/>
      <c r="AL47" s="17"/>
      <c r="AO47" s="17"/>
      <c r="AP47" s="17"/>
      <c r="AQ47" s="17"/>
      <c r="AR47" s="17"/>
      <c r="AS47" s="17"/>
      <c r="AT47" s="17"/>
      <c r="AU47" s="17"/>
    </row>
    <row r="48" spans="4:47">
      <c r="D48" s="18">
        <v>2045</v>
      </c>
      <c r="E48" s="23">
        <f>参数输入!O48</f>
        <v>2054150</v>
      </c>
      <c r="F48" s="23">
        <f>参数输入!P48</f>
        <v>915</v>
      </c>
      <c r="G48" s="23">
        <f>参数输入!Q48</f>
        <v>889224</v>
      </c>
      <c r="H48" s="23">
        <f>参数输入!R48</f>
        <v>10053</v>
      </c>
      <c r="I48" s="23">
        <f>参数输入!S48</f>
        <v>47553</v>
      </c>
      <c r="J48" s="23">
        <f>参数输入!T48</f>
        <v>507</v>
      </c>
      <c r="K48" s="23">
        <f>参数输入!U48</f>
        <v>171</v>
      </c>
      <c r="M48" s="17">
        <v>2045</v>
      </c>
      <c r="N48" s="21">
        <f>参数输入!BY48</f>
        <v>10</v>
      </c>
      <c r="O48" s="21">
        <f>参数输入!BZ48</f>
        <v>5.82</v>
      </c>
      <c r="P48" s="21">
        <f>参数输入!CA48</f>
        <v>4</v>
      </c>
      <c r="Q48" s="21">
        <f>参数输入!CB48</f>
        <v>3.3333333333333335</v>
      </c>
      <c r="R48" s="21">
        <f>参数输入!CC48</f>
        <v>3.8</v>
      </c>
      <c r="S48" s="21">
        <f>参数输入!CD48</f>
        <v>12.5</v>
      </c>
      <c r="T48" s="21">
        <f>参数输入!CE48</f>
        <v>0.8</v>
      </c>
      <c r="W48" s="17"/>
      <c r="AD48" s="20"/>
      <c r="AF48" s="17"/>
      <c r="AG48" s="17"/>
      <c r="AH48" s="17"/>
      <c r="AI48" s="17"/>
      <c r="AJ48" s="17"/>
      <c r="AK48" s="17"/>
      <c r="AL48" s="17"/>
      <c r="AO48" s="17"/>
      <c r="AP48" s="17"/>
      <c r="AQ48" s="17"/>
      <c r="AR48" s="17"/>
      <c r="AS48" s="17"/>
      <c r="AT48" s="17"/>
      <c r="AU48" s="17"/>
    </row>
    <row r="49" spans="2:67">
      <c r="D49" s="18">
        <v>2046</v>
      </c>
      <c r="E49" s="23">
        <f>参数输入!O49</f>
        <v>2030240</v>
      </c>
      <c r="F49" s="23">
        <f>参数输入!P49</f>
        <v>903</v>
      </c>
      <c r="G49" s="23">
        <f>参数输入!Q49</f>
        <v>864087</v>
      </c>
      <c r="H49" s="23">
        <f>参数输入!R49</f>
        <v>10128</v>
      </c>
      <c r="I49" s="23">
        <f>参数输入!S49</f>
        <v>46962</v>
      </c>
      <c r="J49" s="23">
        <f>参数输入!T49</f>
        <v>507</v>
      </c>
      <c r="K49" s="23">
        <f>参数输入!U49</f>
        <v>174</v>
      </c>
      <c r="M49" s="17">
        <v>2046</v>
      </c>
      <c r="N49" s="21">
        <f>参数输入!BY49</f>
        <v>10</v>
      </c>
      <c r="O49" s="21">
        <f>参数输入!BZ49</f>
        <v>5.82</v>
      </c>
      <c r="P49" s="21">
        <f>参数输入!CA49</f>
        <v>4</v>
      </c>
      <c r="Q49" s="21">
        <f>参数输入!CB49</f>
        <v>3.3333333333333335</v>
      </c>
      <c r="R49" s="21">
        <f>参数输入!CC49</f>
        <v>3.8</v>
      </c>
      <c r="S49" s="21">
        <f>参数输入!CD49</f>
        <v>12.5</v>
      </c>
      <c r="T49" s="21">
        <f>参数输入!CE49</f>
        <v>0.8</v>
      </c>
      <c r="W49" s="17"/>
      <c r="AD49" s="20"/>
      <c r="AF49" s="17"/>
      <c r="AG49" s="17"/>
      <c r="AH49" s="17"/>
      <c r="AI49" s="17"/>
      <c r="AJ49" s="17"/>
      <c r="AK49" s="17"/>
      <c r="AL49" s="17"/>
      <c r="AO49" s="17"/>
      <c r="AP49" s="17"/>
      <c r="AQ49" s="17"/>
      <c r="AR49" s="17"/>
      <c r="AS49" s="17"/>
      <c r="AT49" s="17"/>
      <c r="AU49" s="17"/>
    </row>
    <row r="50" spans="2:67">
      <c r="D50" s="18">
        <v>2047</v>
      </c>
      <c r="E50" s="23">
        <f>参数输入!O50</f>
        <v>1998990</v>
      </c>
      <c r="F50" s="23">
        <f>参数输入!P50</f>
        <v>888</v>
      </c>
      <c r="G50" s="23">
        <f>参数输入!Q50</f>
        <v>840057</v>
      </c>
      <c r="H50" s="23">
        <f>参数输入!R50</f>
        <v>10206</v>
      </c>
      <c r="I50" s="23">
        <f>参数输入!S50</f>
        <v>46164</v>
      </c>
      <c r="J50" s="23">
        <f>参数输入!T50</f>
        <v>507</v>
      </c>
      <c r="K50" s="23">
        <f>参数输入!U50</f>
        <v>177</v>
      </c>
      <c r="M50" s="17">
        <v>2047</v>
      </c>
      <c r="N50" s="21">
        <f>参数输入!BY50</f>
        <v>10</v>
      </c>
      <c r="O50" s="21">
        <f>参数输入!BZ50</f>
        <v>5.82</v>
      </c>
      <c r="P50" s="21">
        <f>参数输入!CA50</f>
        <v>4</v>
      </c>
      <c r="Q50" s="21">
        <f>参数输入!CB50</f>
        <v>3.3333333333333335</v>
      </c>
      <c r="R50" s="21">
        <f>参数输入!CC50</f>
        <v>3.8</v>
      </c>
      <c r="S50" s="21">
        <f>参数输入!CD50</f>
        <v>12.5</v>
      </c>
      <c r="T50" s="21">
        <f>参数输入!CE50</f>
        <v>0.8</v>
      </c>
      <c r="W50" s="17"/>
      <c r="AD50" s="20"/>
      <c r="AF50" s="17"/>
      <c r="AG50" s="17"/>
      <c r="AH50" s="17"/>
      <c r="AI50" s="17"/>
      <c r="AJ50" s="17"/>
      <c r="AK50" s="17"/>
      <c r="AL50" s="17"/>
      <c r="AO50" s="17"/>
      <c r="AP50" s="17"/>
      <c r="AQ50" s="17"/>
      <c r="AR50" s="17"/>
      <c r="AS50" s="17"/>
      <c r="AT50" s="17"/>
      <c r="AU50" s="17"/>
    </row>
    <row r="51" spans="2:67">
      <c r="D51" s="18">
        <v>2048</v>
      </c>
      <c r="E51" s="23">
        <f>参数输入!O51</f>
        <v>1961520</v>
      </c>
      <c r="F51" s="23">
        <f>参数输入!P51</f>
        <v>870</v>
      </c>
      <c r="G51" s="23">
        <f>参数输入!Q51</f>
        <v>816090</v>
      </c>
      <c r="H51" s="23">
        <f>参数输入!R51</f>
        <v>10242</v>
      </c>
      <c r="I51" s="23">
        <f>参数输入!S51</f>
        <v>45153</v>
      </c>
      <c r="J51" s="23">
        <f>参数输入!T51</f>
        <v>504</v>
      </c>
      <c r="K51" s="23">
        <f>参数输入!U51</f>
        <v>177</v>
      </c>
      <c r="M51" s="17">
        <v>2048</v>
      </c>
      <c r="N51" s="21">
        <f>参数输入!BY51</f>
        <v>10</v>
      </c>
      <c r="O51" s="21">
        <f>参数输入!BZ51</f>
        <v>5.82</v>
      </c>
      <c r="P51" s="21">
        <f>参数输入!CA51</f>
        <v>4</v>
      </c>
      <c r="Q51" s="21">
        <f>参数输入!CB51</f>
        <v>3.3333333333333335</v>
      </c>
      <c r="R51" s="21">
        <f>参数输入!CC51</f>
        <v>3.8</v>
      </c>
      <c r="S51" s="21">
        <f>参数输入!CD51</f>
        <v>12.5</v>
      </c>
      <c r="T51" s="21">
        <f>参数输入!CE51</f>
        <v>0.8</v>
      </c>
      <c r="W51" s="17"/>
      <c r="AD51" s="20"/>
      <c r="AF51" s="17"/>
      <c r="AG51" s="17"/>
      <c r="AH51" s="17"/>
      <c r="AI51" s="17"/>
      <c r="AJ51" s="17"/>
      <c r="AK51" s="17"/>
      <c r="AL51" s="17"/>
      <c r="AO51" s="17"/>
      <c r="AP51" s="17"/>
      <c r="AQ51" s="17"/>
      <c r="AR51" s="17"/>
      <c r="AS51" s="17"/>
      <c r="AT51" s="17"/>
      <c r="AU51" s="17"/>
    </row>
    <row r="52" spans="2:67">
      <c r="D52" s="18">
        <v>2049</v>
      </c>
      <c r="E52" s="23">
        <f>参数输入!O52</f>
        <v>1919150</v>
      </c>
      <c r="F52" s="23">
        <f>参数输入!P52</f>
        <v>849</v>
      </c>
      <c r="G52" s="23">
        <f>参数输入!Q52</f>
        <v>790743</v>
      </c>
      <c r="H52" s="23">
        <f>参数输入!R52</f>
        <v>10278</v>
      </c>
      <c r="I52" s="23">
        <f>参数输入!S52</f>
        <v>43995</v>
      </c>
      <c r="J52" s="23">
        <f>参数输入!T52</f>
        <v>498</v>
      </c>
      <c r="K52" s="23">
        <f>参数输入!U52</f>
        <v>177</v>
      </c>
      <c r="M52" s="17">
        <v>2049</v>
      </c>
      <c r="N52" s="21">
        <f>参数输入!BY52</f>
        <v>10</v>
      </c>
      <c r="O52" s="21">
        <f>参数输入!BZ52</f>
        <v>5.82</v>
      </c>
      <c r="P52" s="21">
        <f>参数输入!CA52</f>
        <v>4</v>
      </c>
      <c r="Q52" s="21">
        <f>参数输入!CB52</f>
        <v>3.3333333333333335</v>
      </c>
      <c r="R52" s="21">
        <f>参数输入!CC52</f>
        <v>3.8</v>
      </c>
      <c r="S52" s="21">
        <f>参数输入!CD52</f>
        <v>12.5</v>
      </c>
      <c r="T52" s="21">
        <f>参数输入!CE52</f>
        <v>0.8</v>
      </c>
      <c r="W52" s="17"/>
      <c r="AD52" s="20"/>
      <c r="AF52" s="17"/>
      <c r="AG52" s="17"/>
      <c r="AH52" s="17"/>
      <c r="AI52" s="17"/>
      <c r="AJ52" s="17"/>
      <c r="AK52" s="17"/>
      <c r="AL52" s="17"/>
      <c r="AO52" s="17"/>
      <c r="AP52" s="17"/>
      <c r="AQ52" s="17"/>
      <c r="AR52" s="17"/>
      <c r="AS52" s="17"/>
      <c r="AT52" s="17"/>
      <c r="AU52" s="17"/>
    </row>
    <row r="53" spans="2:67">
      <c r="D53" s="18">
        <v>2050</v>
      </c>
      <c r="E53" s="23">
        <f>参数输入!O53</f>
        <v>1872950</v>
      </c>
      <c r="F53" s="23">
        <f>参数输入!P53</f>
        <v>825</v>
      </c>
      <c r="G53" s="23">
        <f>参数输入!Q53</f>
        <v>763008</v>
      </c>
      <c r="H53" s="23">
        <f>参数输入!R53</f>
        <v>10248</v>
      </c>
      <c r="I53" s="23">
        <f>参数输入!S53</f>
        <v>42687</v>
      </c>
      <c r="J53" s="23">
        <f>参数输入!T53</f>
        <v>492</v>
      </c>
      <c r="K53" s="23">
        <f>参数输入!U53</f>
        <v>177</v>
      </c>
      <c r="M53" s="17">
        <v>2050</v>
      </c>
      <c r="N53" s="21">
        <f>参数输入!BY53</f>
        <v>10</v>
      </c>
      <c r="O53" s="21">
        <f>参数输入!BZ53</f>
        <v>5.82</v>
      </c>
      <c r="P53" s="21">
        <f>参数输入!CA53</f>
        <v>4</v>
      </c>
      <c r="Q53" s="21">
        <f>参数输入!CB53</f>
        <v>3.3333333333333335</v>
      </c>
      <c r="R53" s="21">
        <f>参数输入!CC53</f>
        <v>3.8</v>
      </c>
      <c r="S53" s="21">
        <f>参数输入!CD53</f>
        <v>12.5</v>
      </c>
      <c r="T53" s="21">
        <f>参数输入!CE53</f>
        <v>0.8</v>
      </c>
      <c r="W53" s="17"/>
      <c r="AD53" s="20"/>
      <c r="AF53" s="17"/>
      <c r="AG53" s="17"/>
      <c r="AH53" s="17"/>
      <c r="AI53" s="17"/>
      <c r="AJ53" s="17"/>
      <c r="AK53" s="17"/>
      <c r="AL53" s="17"/>
      <c r="AO53" s="17"/>
      <c r="AP53" s="17"/>
      <c r="AQ53" s="17"/>
      <c r="AR53" s="17"/>
      <c r="AS53" s="17"/>
      <c r="AT53" s="17"/>
      <c r="AU53" s="17"/>
    </row>
    <row r="54" spans="2:67">
      <c r="D54" s="18">
        <v>2051</v>
      </c>
      <c r="E54" s="23" t="e">
        <f>参数输入!O54</f>
        <v>#N/A</v>
      </c>
      <c r="F54" s="23" t="e">
        <f>参数输入!P54</f>
        <v>#N/A</v>
      </c>
      <c r="G54" s="23" t="e">
        <f>参数输入!Q54</f>
        <v>#N/A</v>
      </c>
      <c r="H54" s="23" t="e">
        <f>参数输入!R54</f>
        <v>#N/A</v>
      </c>
      <c r="I54" s="23" t="e">
        <f>参数输入!S54</f>
        <v>#N/A</v>
      </c>
      <c r="J54" s="23" t="e">
        <f>参数输入!T54</f>
        <v>#N/A</v>
      </c>
      <c r="K54" s="23" t="e">
        <f>参数输入!U54</f>
        <v>#N/A</v>
      </c>
      <c r="M54" s="17">
        <v>2051</v>
      </c>
      <c r="N54" s="21">
        <f>参数输入!BY54</f>
        <v>10</v>
      </c>
      <c r="O54" s="21">
        <f>参数输入!BZ54</f>
        <v>5.82</v>
      </c>
      <c r="P54" s="21">
        <f>参数输入!CA54</f>
        <v>4</v>
      </c>
      <c r="Q54" s="21">
        <f>参数输入!CB54</f>
        <v>3.3333333333333335</v>
      </c>
      <c r="R54" s="21">
        <f>参数输入!CC54</f>
        <v>3.8</v>
      </c>
      <c r="S54" s="21">
        <f>参数输入!CD54</f>
        <v>12.5</v>
      </c>
      <c r="T54" s="21">
        <f>参数输入!CE54</f>
        <v>0.8</v>
      </c>
      <c r="W54" s="17"/>
      <c r="AD54" s="20"/>
      <c r="AF54" s="17"/>
      <c r="AG54" s="17"/>
      <c r="AH54" s="17"/>
      <c r="AI54" s="17"/>
      <c r="AJ54" s="17"/>
      <c r="AK54" s="17"/>
      <c r="AL54" s="17"/>
      <c r="AO54" s="17"/>
      <c r="AP54" s="17"/>
      <c r="AQ54" s="17"/>
      <c r="AR54" s="17"/>
      <c r="AS54" s="17"/>
      <c r="AT54" s="17"/>
      <c r="AU54" s="17"/>
    </row>
    <row r="55" spans="2:67">
      <c r="D55" s="18">
        <v>2052</v>
      </c>
      <c r="E55" s="23" t="e">
        <f>参数输入!O55</f>
        <v>#N/A</v>
      </c>
      <c r="F55" s="23" t="e">
        <f>参数输入!P55</f>
        <v>#N/A</v>
      </c>
      <c r="G55" s="23" t="e">
        <f>参数输入!Q55</f>
        <v>#N/A</v>
      </c>
      <c r="H55" s="23" t="e">
        <f>参数输入!R55</f>
        <v>#N/A</v>
      </c>
      <c r="I55" s="23" t="e">
        <f>参数输入!S55</f>
        <v>#N/A</v>
      </c>
      <c r="J55" s="23" t="e">
        <f>参数输入!T55</f>
        <v>#N/A</v>
      </c>
      <c r="K55" s="23" t="e">
        <f>参数输入!U55</f>
        <v>#N/A</v>
      </c>
      <c r="M55" s="17">
        <v>2052</v>
      </c>
      <c r="N55" s="21">
        <f>参数输入!BY55</f>
        <v>10</v>
      </c>
      <c r="O55" s="21">
        <f>参数输入!BZ55</f>
        <v>5.82</v>
      </c>
      <c r="P55" s="21">
        <f>参数输入!CA55</f>
        <v>4</v>
      </c>
      <c r="Q55" s="21">
        <f>参数输入!CB55</f>
        <v>3.3333333333333335</v>
      </c>
      <c r="R55" s="21">
        <f>参数输入!CC55</f>
        <v>3.8</v>
      </c>
      <c r="S55" s="21">
        <f>参数输入!CD55</f>
        <v>12.5</v>
      </c>
      <c r="T55" s="21">
        <f>参数输入!CE55</f>
        <v>0.8</v>
      </c>
      <c r="W55" s="17"/>
      <c r="AD55" s="20"/>
      <c r="AF55" s="17"/>
      <c r="AG55" s="17"/>
      <c r="AH55" s="17"/>
      <c r="AI55" s="17"/>
      <c r="AJ55" s="17"/>
      <c r="AK55" s="17"/>
      <c r="AL55" s="17"/>
      <c r="AO55" s="17"/>
      <c r="AP55" s="17"/>
      <c r="AQ55" s="17"/>
      <c r="AR55" s="17"/>
      <c r="AS55" s="17"/>
      <c r="AT55" s="17"/>
      <c r="AU55" s="17"/>
    </row>
    <row r="56" spans="2:67">
      <c r="D56" s="18">
        <v>2053</v>
      </c>
      <c r="E56" s="23" t="e">
        <f>参数输入!O56</f>
        <v>#N/A</v>
      </c>
      <c r="F56" s="23" t="e">
        <f>参数输入!P56</f>
        <v>#N/A</v>
      </c>
      <c r="G56" s="23" t="e">
        <f>参数输入!Q56</f>
        <v>#N/A</v>
      </c>
      <c r="H56" s="23" t="e">
        <f>参数输入!R56</f>
        <v>#N/A</v>
      </c>
      <c r="I56" s="23" t="e">
        <f>参数输入!S56</f>
        <v>#N/A</v>
      </c>
      <c r="J56" s="23" t="e">
        <f>参数输入!T56</f>
        <v>#N/A</v>
      </c>
      <c r="K56" s="23" t="e">
        <f>参数输入!U56</f>
        <v>#N/A</v>
      </c>
      <c r="M56" s="17">
        <v>2053</v>
      </c>
      <c r="N56" s="21">
        <f>参数输入!BY56</f>
        <v>10</v>
      </c>
      <c r="O56" s="21">
        <f>参数输入!BZ56</f>
        <v>5.82</v>
      </c>
      <c r="P56" s="21">
        <f>参数输入!CA56</f>
        <v>4</v>
      </c>
      <c r="Q56" s="21">
        <f>参数输入!CB56</f>
        <v>3.3333333333333335</v>
      </c>
      <c r="R56" s="21">
        <f>参数输入!CC56</f>
        <v>3.8</v>
      </c>
      <c r="S56" s="21">
        <f>参数输入!CD56</f>
        <v>12.5</v>
      </c>
      <c r="T56" s="21">
        <f>参数输入!CE56</f>
        <v>0.8</v>
      </c>
      <c r="W56" s="17"/>
      <c r="AD56" s="20"/>
      <c r="AF56" s="17"/>
      <c r="AG56" s="17"/>
      <c r="AH56" s="17"/>
      <c r="AI56" s="17"/>
      <c r="AJ56" s="17"/>
      <c r="AK56" s="17"/>
      <c r="AL56" s="17"/>
      <c r="AO56" s="17"/>
      <c r="AP56" s="17"/>
      <c r="AQ56" s="17"/>
      <c r="AR56" s="17"/>
      <c r="AS56" s="17"/>
      <c r="AT56" s="17"/>
      <c r="AU56" s="17"/>
    </row>
    <row r="57" spans="2:67">
      <c r="D57" s="18">
        <v>2054</v>
      </c>
      <c r="E57" s="23" t="e">
        <f>参数输入!O57</f>
        <v>#N/A</v>
      </c>
      <c r="F57" s="23" t="e">
        <f>参数输入!P57</f>
        <v>#N/A</v>
      </c>
      <c r="G57" s="23" t="e">
        <f>参数输入!Q57</f>
        <v>#N/A</v>
      </c>
      <c r="H57" s="23" t="e">
        <f>参数输入!R57</f>
        <v>#N/A</v>
      </c>
      <c r="I57" s="23" t="e">
        <f>参数输入!S57</f>
        <v>#N/A</v>
      </c>
      <c r="J57" s="23" t="e">
        <f>参数输入!T57</f>
        <v>#N/A</v>
      </c>
      <c r="K57" s="23" t="e">
        <f>参数输入!U57</f>
        <v>#N/A</v>
      </c>
      <c r="M57" s="17">
        <v>2054</v>
      </c>
      <c r="N57" s="21">
        <f>参数输入!BY57</f>
        <v>10</v>
      </c>
      <c r="O57" s="21">
        <f>参数输入!BZ57</f>
        <v>5.82</v>
      </c>
      <c r="P57" s="21">
        <f>参数输入!CA57</f>
        <v>4</v>
      </c>
      <c r="Q57" s="21">
        <f>参数输入!CB57</f>
        <v>3.3333333333333335</v>
      </c>
      <c r="R57" s="21">
        <f>参数输入!CC57</f>
        <v>3.8</v>
      </c>
      <c r="S57" s="21">
        <f>参数输入!CD57</f>
        <v>12.5</v>
      </c>
      <c r="T57" s="21">
        <f>参数输入!CE57</f>
        <v>0.8</v>
      </c>
      <c r="W57" s="17"/>
      <c r="AD57" s="20"/>
      <c r="AF57" s="17"/>
      <c r="AG57" s="17"/>
      <c r="AH57" s="17"/>
      <c r="AI57" s="17"/>
      <c r="AJ57" s="17"/>
      <c r="AK57" s="17"/>
      <c r="AL57" s="17"/>
      <c r="AO57" s="17"/>
      <c r="AP57" s="17"/>
      <c r="AQ57" s="17"/>
      <c r="AR57" s="17"/>
      <c r="AS57" s="17"/>
      <c r="AT57" s="17"/>
      <c r="AU57" s="17"/>
    </row>
    <row r="58" spans="2:67">
      <c r="D58" s="18">
        <v>2055</v>
      </c>
      <c r="E58" s="23" t="e">
        <f>参数输入!O58</f>
        <v>#N/A</v>
      </c>
      <c r="F58" s="23" t="e">
        <f>参数输入!P58</f>
        <v>#N/A</v>
      </c>
      <c r="G58" s="23" t="e">
        <f>参数输入!Q58</f>
        <v>#N/A</v>
      </c>
      <c r="H58" s="23" t="e">
        <f>参数输入!R58</f>
        <v>#N/A</v>
      </c>
      <c r="I58" s="23" t="e">
        <f>参数输入!S58</f>
        <v>#N/A</v>
      </c>
      <c r="J58" s="23" t="e">
        <f>参数输入!T58</f>
        <v>#N/A</v>
      </c>
      <c r="K58" s="23" t="e">
        <f>参数输入!U58</f>
        <v>#N/A</v>
      </c>
      <c r="M58" s="17">
        <v>2055</v>
      </c>
      <c r="N58" s="21">
        <f>参数输入!BY58</f>
        <v>10</v>
      </c>
      <c r="O58" s="21">
        <f>参数输入!BZ58</f>
        <v>5.82</v>
      </c>
      <c r="P58" s="21">
        <f>参数输入!CA58</f>
        <v>4</v>
      </c>
      <c r="Q58" s="21">
        <f>参数输入!CB58</f>
        <v>3.3333333333333335</v>
      </c>
      <c r="R58" s="21">
        <f>参数输入!CC58</f>
        <v>3.8</v>
      </c>
      <c r="S58" s="21">
        <f>参数输入!CD58</f>
        <v>12.5</v>
      </c>
      <c r="T58" s="21">
        <f>参数输入!CE58</f>
        <v>0.8</v>
      </c>
      <c r="W58" s="17"/>
      <c r="AD58" s="20"/>
      <c r="AF58" s="17"/>
      <c r="AG58" s="17"/>
      <c r="AH58" s="17"/>
      <c r="AI58" s="17"/>
      <c r="AJ58" s="17"/>
      <c r="AK58" s="17"/>
      <c r="AL58" s="17"/>
      <c r="AO58" s="17"/>
      <c r="AP58" s="17"/>
      <c r="AQ58" s="17"/>
      <c r="AR58" s="17"/>
      <c r="AS58" s="17"/>
      <c r="AT58" s="17"/>
      <c r="AU58" s="17"/>
    </row>
    <row r="59" spans="2:67">
      <c r="D59" s="18">
        <v>2056</v>
      </c>
      <c r="E59" s="23" t="e">
        <f>参数输入!O59</f>
        <v>#N/A</v>
      </c>
      <c r="F59" s="23" t="e">
        <f>参数输入!P59</f>
        <v>#N/A</v>
      </c>
      <c r="G59" s="23" t="e">
        <f>参数输入!Q59</f>
        <v>#N/A</v>
      </c>
      <c r="H59" s="23" t="e">
        <f>参数输入!R59</f>
        <v>#N/A</v>
      </c>
      <c r="I59" s="23" t="e">
        <f>参数输入!S59</f>
        <v>#N/A</v>
      </c>
      <c r="J59" s="23" t="e">
        <f>参数输入!T59</f>
        <v>#N/A</v>
      </c>
      <c r="K59" s="23" t="e">
        <f>参数输入!U59</f>
        <v>#N/A</v>
      </c>
      <c r="M59" s="17">
        <v>2056</v>
      </c>
      <c r="N59" s="21">
        <f>参数输入!BY59</f>
        <v>10</v>
      </c>
      <c r="O59" s="21">
        <f>参数输入!BZ59</f>
        <v>5.82</v>
      </c>
      <c r="P59" s="21">
        <f>参数输入!CA59</f>
        <v>4</v>
      </c>
      <c r="Q59" s="21">
        <f>参数输入!CB59</f>
        <v>3.3333333333333335</v>
      </c>
      <c r="R59" s="21">
        <f>参数输入!CC59</f>
        <v>3.8</v>
      </c>
      <c r="S59" s="21">
        <f>参数输入!CD59</f>
        <v>12.5</v>
      </c>
      <c r="T59" s="21">
        <f>参数输入!CE59</f>
        <v>0.8</v>
      </c>
      <c r="W59" s="17"/>
      <c r="AD59" s="20"/>
      <c r="AF59" s="17"/>
      <c r="AG59" s="17"/>
      <c r="AH59" s="17"/>
      <c r="AI59" s="17"/>
      <c r="AJ59" s="17"/>
      <c r="AK59" s="17"/>
      <c r="AL59" s="17"/>
      <c r="AO59" s="17"/>
      <c r="AP59" s="17"/>
      <c r="AQ59" s="17"/>
      <c r="AR59" s="17"/>
      <c r="AS59" s="17"/>
      <c r="AT59" s="17"/>
      <c r="AU59" s="17"/>
    </row>
    <row r="60" spans="2:67">
      <c r="D60" s="18">
        <v>2057</v>
      </c>
      <c r="E60" s="23" t="e">
        <f>参数输入!O60</f>
        <v>#N/A</v>
      </c>
      <c r="F60" s="23" t="e">
        <f>参数输入!P60</f>
        <v>#N/A</v>
      </c>
      <c r="G60" s="23" t="e">
        <f>参数输入!Q60</f>
        <v>#N/A</v>
      </c>
      <c r="H60" s="23" t="e">
        <f>参数输入!R60</f>
        <v>#N/A</v>
      </c>
      <c r="I60" s="23" t="e">
        <f>参数输入!S60</f>
        <v>#N/A</v>
      </c>
      <c r="J60" s="23" t="e">
        <f>参数输入!T60</f>
        <v>#N/A</v>
      </c>
      <c r="K60" s="23" t="e">
        <f>参数输入!U60</f>
        <v>#N/A</v>
      </c>
      <c r="M60" s="17">
        <v>2057</v>
      </c>
      <c r="N60" s="21">
        <f>参数输入!BY60</f>
        <v>10</v>
      </c>
      <c r="O60" s="21">
        <f>参数输入!BZ60</f>
        <v>5.82</v>
      </c>
      <c r="P60" s="21">
        <f>参数输入!CA60</f>
        <v>4</v>
      </c>
      <c r="Q60" s="21">
        <f>参数输入!CB60</f>
        <v>3.3333333333333335</v>
      </c>
      <c r="R60" s="21">
        <f>参数输入!CC60</f>
        <v>3.8</v>
      </c>
      <c r="S60" s="21">
        <f>参数输入!CD60</f>
        <v>12.5</v>
      </c>
      <c r="T60" s="21">
        <f>参数输入!CE60</f>
        <v>0.8</v>
      </c>
      <c r="W60" s="17"/>
      <c r="AD60" s="20"/>
      <c r="AF60" s="17"/>
      <c r="AG60" s="17"/>
      <c r="AH60" s="17"/>
      <c r="AI60" s="17"/>
      <c r="AJ60" s="17"/>
      <c r="AK60" s="17"/>
      <c r="AL60" s="17"/>
      <c r="AO60" s="17"/>
      <c r="AP60" s="17"/>
      <c r="AQ60" s="17"/>
      <c r="AR60" s="17"/>
      <c r="AS60" s="17"/>
      <c r="AT60" s="17"/>
      <c r="AU60" s="17"/>
    </row>
    <row r="61" spans="2:67">
      <c r="D61" s="18">
        <v>2058</v>
      </c>
      <c r="E61" s="23" t="e">
        <f>参数输入!O61</f>
        <v>#N/A</v>
      </c>
      <c r="F61" s="23" t="e">
        <f>参数输入!P61</f>
        <v>#N/A</v>
      </c>
      <c r="G61" s="23" t="e">
        <f>参数输入!Q61</f>
        <v>#N/A</v>
      </c>
      <c r="H61" s="23" t="e">
        <f>参数输入!R61</f>
        <v>#N/A</v>
      </c>
      <c r="I61" s="23" t="e">
        <f>参数输入!S61</f>
        <v>#N/A</v>
      </c>
      <c r="J61" s="23" t="e">
        <f>参数输入!T61</f>
        <v>#N/A</v>
      </c>
      <c r="K61" s="23" t="e">
        <f>参数输入!U61</f>
        <v>#N/A</v>
      </c>
      <c r="M61" s="17">
        <v>2058</v>
      </c>
      <c r="N61" s="21">
        <f>参数输入!BY61</f>
        <v>10</v>
      </c>
      <c r="O61" s="21">
        <f>参数输入!BZ61</f>
        <v>5.82</v>
      </c>
      <c r="P61" s="21">
        <f>参数输入!CA61</f>
        <v>4</v>
      </c>
      <c r="Q61" s="21">
        <f>参数输入!CB61</f>
        <v>3.3333333333333335</v>
      </c>
      <c r="R61" s="21">
        <f>参数输入!CC61</f>
        <v>3.8</v>
      </c>
      <c r="S61" s="21">
        <f>参数输入!CD61</f>
        <v>12.5</v>
      </c>
      <c r="T61" s="21">
        <f>参数输入!CE61</f>
        <v>0.8</v>
      </c>
      <c r="W61" s="17"/>
      <c r="AD61" s="20"/>
      <c r="AF61" s="17"/>
      <c r="AG61" s="17"/>
      <c r="AH61" s="17"/>
      <c r="AI61" s="17"/>
      <c r="AJ61" s="17"/>
      <c r="AK61" s="17"/>
      <c r="AL61" s="17"/>
      <c r="AO61" s="17"/>
      <c r="AP61" s="17"/>
      <c r="AQ61" s="17"/>
      <c r="AR61" s="17"/>
      <c r="AS61" s="17"/>
      <c r="AT61" s="17"/>
      <c r="AU61" s="17"/>
    </row>
    <row r="62" spans="2:67">
      <c r="D62" s="18">
        <v>2059</v>
      </c>
      <c r="E62" s="23" t="e">
        <f>参数输入!O62</f>
        <v>#N/A</v>
      </c>
      <c r="F62" s="23" t="e">
        <f>参数输入!P62</f>
        <v>#N/A</v>
      </c>
      <c r="G62" s="23" t="e">
        <f>参数输入!Q62</f>
        <v>#N/A</v>
      </c>
      <c r="H62" s="23" t="e">
        <f>参数输入!R62</f>
        <v>#N/A</v>
      </c>
      <c r="I62" s="23" t="e">
        <f>参数输入!S62</f>
        <v>#N/A</v>
      </c>
      <c r="J62" s="23" t="e">
        <f>参数输入!T62</f>
        <v>#N/A</v>
      </c>
      <c r="K62" s="23" t="e">
        <f>参数输入!U62</f>
        <v>#N/A</v>
      </c>
      <c r="M62" s="17">
        <v>2059</v>
      </c>
      <c r="N62" s="21">
        <f>参数输入!BY62</f>
        <v>10</v>
      </c>
      <c r="O62" s="21">
        <f>参数输入!BZ62</f>
        <v>5.82</v>
      </c>
      <c r="P62" s="21">
        <f>参数输入!CA62</f>
        <v>4</v>
      </c>
      <c r="Q62" s="21">
        <f>参数输入!CB62</f>
        <v>3.3333333333333335</v>
      </c>
      <c r="R62" s="21">
        <f>参数输入!CC62</f>
        <v>3.8</v>
      </c>
      <c r="S62" s="21">
        <f>参数输入!CD62</f>
        <v>12.5</v>
      </c>
      <c r="T62" s="21">
        <f>参数输入!CE62</f>
        <v>0.8</v>
      </c>
      <c r="W62" s="17"/>
      <c r="AD62" s="20"/>
      <c r="AF62" s="17"/>
      <c r="AG62" s="17"/>
      <c r="AH62" s="17"/>
      <c r="AI62" s="17"/>
      <c r="AJ62" s="17"/>
      <c r="AK62" s="17"/>
      <c r="AL62" s="17"/>
      <c r="AO62" s="17"/>
      <c r="AP62" s="17"/>
      <c r="AQ62" s="17"/>
      <c r="AR62" s="17"/>
      <c r="AS62" s="17"/>
      <c r="AT62" s="17"/>
      <c r="AU62" s="17"/>
    </row>
    <row r="63" spans="2:67">
      <c r="D63" s="18">
        <v>2060</v>
      </c>
      <c r="E63" s="23" t="e">
        <f>参数输入!O63</f>
        <v>#N/A</v>
      </c>
      <c r="F63" s="23" t="e">
        <f>参数输入!P63</f>
        <v>#N/A</v>
      </c>
      <c r="G63" s="23" t="e">
        <f>参数输入!Q63</f>
        <v>#N/A</v>
      </c>
      <c r="H63" s="23" t="e">
        <f>参数输入!R63</f>
        <v>#N/A</v>
      </c>
      <c r="I63" s="23" t="e">
        <f>参数输入!S63</f>
        <v>#N/A</v>
      </c>
      <c r="J63" s="23" t="e">
        <f>参数输入!T63</f>
        <v>#N/A</v>
      </c>
      <c r="K63" s="23" t="e">
        <f>参数输入!U63</f>
        <v>#N/A</v>
      </c>
      <c r="M63" s="17">
        <v>2060</v>
      </c>
      <c r="N63" s="21">
        <f>参数输入!BY63</f>
        <v>10</v>
      </c>
      <c r="O63" s="21">
        <f>参数输入!BZ63</f>
        <v>5.82</v>
      </c>
      <c r="P63" s="21">
        <f>参数输入!CA63</f>
        <v>4</v>
      </c>
      <c r="Q63" s="21">
        <f>参数输入!CB63</f>
        <v>3.3333333333333335</v>
      </c>
      <c r="R63" s="21">
        <f>参数输入!CC63</f>
        <v>3.8</v>
      </c>
      <c r="S63" s="21">
        <f>参数输入!CD63</f>
        <v>12.5</v>
      </c>
      <c r="T63" s="21">
        <f>参数输入!CE63</f>
        <v>0.8</v>
      </c>
      <c r="W63" s="17"/>
      <c r="AD63" s="20"/>
      <c r="AF63" s="17"/>
      <c r="AG63" s="17"/>
      <c r="AH63" s="17"/>
      <c r="AI63" s="17"/>
      <c r="AJ63" s="17"/>
      <c r="AK63" s="17"/>
      <c r="AL63" s="17"/>
      <c r="AO63" s="17"/>
      <c r="AP63" s="17"/>
      <c r="AQ63" s="17"/>
      <c r="AR63" s="17"/>
      <c r="AS63" s="17"/>
      <c r="AT63" s="17"/>
      <c r="AU63" s="17"/>
    </row>
    <row r="64" spans="2:67">
      <c r="B64" s="19" t="s">
        <v>13</v>
      </c>
      <c r="C64" s="17" t="s">
        <v>47</v>
      </c>
      <c r="E64" s="23"/>
      <c r="F64" s="23"/>
      <c r="G64" s="23"/>
      <c r="H64" s="23"/>
      <c r="I64" s="23"/>
      <c r="J64" s="23"/>
      <c r="K64" s="23"/>
      <c r="N64" s="17"/>
      <c r="U64" s="20"/>
      <c r="W64" s="17"/>
      <c r="AD64" s="20"/>
      <c r="AF64" s="17"/>
      <c r="AM64" s="20"/>
      <c r="AO64" s="17"/>
      <c r="AV64" s="20"/>
      <c r="BN64" s="113" t="s">
        <v>48</v>
      </c>
      <c r="BO64" s="113"/>
    </row>
    <row r="65" spans="1:130" s="22" customFormat="1">
      <c r="A65" s="22" t="s">
        <v>34</v>
      </c>
      <c r="B65" s="22" t="s">
        <v>43</v>
      </c>
      <c r="C65" s="22" t="s">
        <v>41</v>
      </c>
      <c r="D65" s="22">
        <v>2000</v>
      </c>
      <c r="E65" s="22">
        <v>2001</v>
      </c>
      <c r="F65" s="22">
        <v>2002</v>
      </c>
      <c r="G65" s="22">
        <v>2003</v>
      </c>
      <c r="H65" s="22">
        <v>2004</v>
      </c>
      <c r="I65" s="22">
        <v>2005</v>
      </c>
      <c r="J65" s="22">
        <v>2006</v>
      </c>
      <c r="K65" s="22">
        <v>2007</v>
      </c>
      <c r="L65" s="22">
        <v>2008</v>
      </c>
      <c r="M65" s="22">
        <v>2009</v>
      </c>
      <c r="N65" s="22">
        <v>2010</v>
      </c>
      <c r="O65" s="22">
        <v>2011</v>
      </c>
      <c r="P65" s="22">
        <v>2012</v>
      </c>
      <c r="Q65" s="22">
        <v>2013</v>
      </c>
      <c r="R65" s="22">
        <v>2014</v>
      </c>
      <c r="S65" s="22">
        <v>2015</v>
      </c>
      <c r="T65" s="22">
        <v>2016</v>
      </c>
      <c r="U65" s="22">
        <v>2017</v>
      </c>
      <c r="V65" s="22">
        <v>2018</v>
      </c>
      <c r="W65" s="22">
        <v>2019</v>
      </c>
      <c r="X65" s="22">
        <v>2020</v>
      </c>
      <c r="Y65" s="22">
        <v>2021</v>
      </c>
      <c r="Z65" s="22">
        <v>2022</v>
      </c>
      <c r="AA65" s="22">
        <v>2023</v>
      </c>
      <c r="AB65" s="22">
        <v>2024</v>
      </c>
      <c r="AC65" s="22">
        <v>2025</v>
      </c>
      <c r="AD65" s="22">
        <v>2026</v>
      </c>
      <c r="AE65" s="22">
        <v>2027</v>
      </c>
      <c r="AF65" s="22">
        <v>2028</v>
      </c>
      <c r="AG65" s="22">
        <v>2029</v>
      </c>
      <c r="AH65" s="22">
        <v>2030</v>
      </c>
      <c r="AI65" s="22">
        <v>2031</v>
      </c>
      <c r="AJ65" s="22">
        <v>2032</v>
      </c>
      <c r="AK65" s="22">
        <v>2033</v>
      </c>
      <c r="AL65" s="22">
        <v>2034</v>
      </c>
      <c r="AM65" s="22">
        <v>2035</v>
      </c>
      <c r="AN65" s="22">
        <v>2036</v>
      </c>
      <c r="AO65" s="22">
        <v>2037</v>
      </c>
      <c r="AP65" s="22">
        <v>2038</v>
      </c>
      <c r="AQ65" s="22">
        <v>2039</v>
      </c>
      <c r="AR65" s="22">
        <v>2040</v>
      </c>
      <c r="AS65" s="22">
        <v>2041</v>
      </c>
      <c r="AT65" s="22">
        <v>2042</v>
      </c>
      <c r="AU65" s="22">
        <v>2043</v>
      </c>
      <c r="AV65" s="22">
        <v>2044</v>
      </c>
      <c r="AW65" s="22">
        <v>2045</v>
      </c>
      <c r="AX65" s="22">
        <v>2046</v>
      </c>
      <c r="AY65" s="22">
        <v>2047</v>
      </c>
      <c r="AZ65" s="22">
        <v>2048</v>
      </c>
      <c r="BA65" s="22">
        <v>2049</v>
      </c>
      <c r="BB65" s="22">
        <v>2050</v>
      </c>
      <c r="BC65" s="22">
        <v>2051</v>
      </c>
      <c r="BD65" s="22">
        <v>2052</v>
      </c>
      <c r="BE65" s="22">
        <v>2053</v>
      </c>
      <c r="BF65" s="22">
        <v>2054</v>
      </c>
      <c r="BG65" s="22">
        <v>2055</v>
      </c>
      <c r="BH65" s="22">
        <v>2056</v>
      </c>
      <c r="BI65" s="22">
        <v>2057</v>
      </c>
      <c r="BJ65" s="22">
        <v>2058</v>
      </c>
      <c r="BK65" s="22">
        <v>2059</v>
      </c>
      <c r="BL65" s="22">
        <v>2060</v>
      </c>
      <c r="BM65" s="22" t="s">
        <v>46</v>
      </c>
      <c r="BP65" s="22" t="s">
        <v>41</v>
      </c>
      <c r="BQ65" s="22">
        <v>2000</v>
      </c>
      <c r="BR65" s="22">
        <v>2001</v>
      </c>
      <c r="BS65" s="22">
        <v>2002</v>
      </c>
      <c r="BT65" s="22">
        <v>2003</v>
      </c>
      <c r="BU65" s="22">
        <v>2004</v>
      </c>
      <c r="BV65" s="22">
        <v>2005</v>
      </c>
      <c r="BW65" s="22">
        <v>2006</v>
      </c>
      <c r="BX65" s="22">
        <v>2007</v>
      </c>
      <c r="BY65" s="22">
        <v>2008</v>
      </c>
      <c r="BZ65" s="22">
        <v>2009</v>
      </c>
      <c r="CA65" s="22">
        <v>2010</v>
      </c>
      <c r="CB65" s="22">
        <v>2011</v>
      </c>
      <c r="CC65" s="22">
        <v>2012</v>
      </c>
      <c r="CD65" s="22">
        <v>2013</v>
      </c>
      <c r="CE65" s="22">
        <v>2014</v>
      </c>
      <c r="CF65" s="22">
        <v>2015</v>
      </c>
      <c r="CG65" s="22">
        <v>2016</v>
      </c>
      <c r="CH65" s="22">
        <v>2017</v>
      </c>
      <c r="CI65" s="22">
        <v>2018</v>
      </c>
      <c r="CJ65" s="22">
        <v>2019</v>
      </c>
      <c r="CK65" s="22">
        <v>2020</v>
      </c>
      <c r="CL65" s="22">
        <v>2021</v>
      </c>
      <c r="CM65" s="22">
        <v>2022</v>
      </c>
      <c r="CN65" s="22">
        <v>2023</v>
      </c>
      <c r="CO65" s="22">
        <v>2024</v>
      </c>
      <c r="CP65" s="22">
        <v>2025</v>
      </c>
      <c r="CQ65" s="22">
        <v>2026</v>
      </c>
      <c r="CR65" s="22">
        <v>2027</v>
      </c>
      <c r="CS65" s="22">
        <v>2028</v>
      </c>
      <c r="CT65" s="22">
        <v>2029</v>
      </c>
      <c r="CU65" s="22">
        <v>2030</v>
      </c>
      <c r="CV65" s="22">
        <v>2031</v>
      </c>
      <c r="CW65" s="22">
        <v>2032</v>
      </c>
      <c r="CX65" s="22">
        <v>2033</v>
      </c>
      <c r="CY65" s="22">
        <v>2034</v>
      </c>
      <c r="CZ65" s="22">
        <v>2035</v>
      </c>
      <c r="DA65" s="22">
        <v>2036</v>
      </c>
      <c r="DB65" s="22">
        <v>2037</v>
      </c>
      <c r="DC65" s="22">
        <v>2038</v>
      </c>
      <c r="DD65" s="22">
        <v>2039</v>
      </c>
      <c r="DE65" s="22">
        <v>2040</v>
      </c>
      <c r="DF65" s="22">
        <v>2041</v>
      </c>
      <c r="DG65" s="22">
        <v>2042</v>
      </c>
      <c r="DH65" s="22">
        <v>2043</v>
      </c>
      <c r="DI65" s="22">
        <v>2044</v>
      </c>
      <c r="DJ65" s="22">
        <v>2045</v>
      </c>
      <c r="DK65" s="22">
        <v>2046</v>
      </c>
      <c r="DL65" s="22">
        <v>2047</v>
      </c>
      <c r="DM65" s="22">
        <v>2048</v>
      </c>
      <c r="DN65" s="22">
        <v>2049</v>
      </c>
      <c r="DO65" s="22">
        <v>2050</v>
      </c>
      <c r="DP65" s="22">
        <v>2051</v>
      </c>
      <c r="DQ65" s="22">
        <v>2052</v>
      </c>
      <c r="DR65" s="22">
        <v>2053</v>
      </c>
      <c r="DS65" s="22">
        <v>2054</v>
      </c>
      <c r="DT65" s="22">
        <v>2055</v>
      </c>
      <c r="DU65" s="22">
        <v>2056</v>
      </c>
      <c r="DV65" s="22">
        <v>2057</v>
      </c>
      <c r="DW65" s="22">
        <v>2058</v>
      </c>
      <c r="DX65" s="22">
        <v>2059</v>
      </c>
      <c r="DY65" s="22">
        <v>2060</v>
      </c>
      <c r="DZ65" s="22" t="s">
        <v>49</v>
      </c>
    </row>
    <row r="66" spans="1:130">
      <c r="A66" s="17">
        <v>0</v>
      </c>
      <c r="B66" s="15">
        <f>B2</f>
        <v>0</v>
      </c>
      <c r="C66" s="17">
        <v>2000</v>
      </c>
      <c r="D66" s="25">
        <f>VLOOKUP($C$66,$D$3:$K$63,$A$68,0)*B66</f>
        <v>0</v>
      </c>
      <c r="E66" s="25"/>
      <c r="F66" s="25"/>
      <c r="G66" s="25"/>
      <c r="H66" s="25"/>
      <c r="I66" s="25"/>
      <c r="J66" s="25"/>
      <c r="K66" s="25"/>
      <c r="L66" s="25"/>
      <c r="M66" s="25"/>
      <c r="N66" s="25"/>
      <c r="O66" s="25"/>
      <c r="P66" s="25"/>
      <c r="Q66" s="25"/>
      <c r="R66" s="25"/>
      <c r="S66" s="25"/>
      <c r="T66" s="25"/>
      <c r="U66" s="25"/>
      <c r="V66" s="25"/>
      <c r="W66" s="25"/>
      <c r="X66" s="25"/>
      <c r="Y66" s="25"/>
      <c r="Z66" s="25"/>
      <c r="AA66" s="25"/>
      <c r="AB66" s="25"/>
      <c r="AC66" s="25"/>
      <c r="AD66" s="25"/>
      <c r="AE66" s="25"/>
      <c r="AF66" s="25"/>
      <c r="AG66" s="25"/>
      <c r="AH66" s="25"/>
      <c r="AI66" s="25"/>
      <c r="AJ66" s="25"/>
      <c r="AK66" s="25"/>
      <c r="AL66" s="25"/>
      <c r="AM66" s="25"/>
      <c r="AN66" s="25"/>
      <c r="AO66" s="25"/>
      <c r="AP66" s="25"/>
      <c r="AQ66" s="25"/>
      <c r="AR66" s="25"/>
      <c r="AS66" s="25"/>
      <c r="AT66" s="25"/>
      <c r="AU66" s="25"/>
      <c r="AV66" s="25"/>
      <c r="AW66" s="25"/>
      <c r="AX66" s="25"/>
      <c r="AY66" s="25"/>
      <c r="AZ66" s="25"/>
      <c r="BA66" s="25"/>
      <c r="BB66" s="25"/>
      <c r="BC66" s="25"/>
      <c r="BD66" s="25"/>
      <c r="BE66" s="25"/>
      <c r="BF66" s="25"/>
      <c r="BG66" s="25"/>
      <c r="BH66" s="25"/>
      <c r="BI66" s="25"/>
      <c r="BJ66" s="25"/>
      <c r="BK66" s="25"/>
      <c r="BL66" s="25"/>
      <c r="BM66" s="21">
        <f>SUM(D66:BL66)</f>
        <v>0</v>
      </c>
      <c r="BP66" s="18">
        <v>2000</v>
      </c>
      <c r="BQ66" s="14" t="e">
        <f>D66/$BM66</f>
        <v>#DIV/0!</v>
      </c>
      <c r="BR66" s="14" t="e">
        <f t="shared" ref="BR66:CL78" si="7">E66/$BM66</f>
        <v>#DIV/0!</v>
      </c>
      <c r="BS66" s="14" t="e">
        <f t="shared" si="7"/>
        <v>#DIV/0!</v>
      </c>
      <c r="BT66" s="14" t="e">
        <f t="shared" si="7"/>
        <v>#DIV/0!</v>
      </c>
      <c r="BU66" s="14" t="e">
        <f t="shared" si="7"/>
        <v>#DIV/0!</v>
      </c>
      <c r="BV66" s="14" t="e">
        <f t="shared" si="7"/>
        <v>#DIV/0!</v>
      </c>
      <c r="BW66" s="14" t="e">
        <f t="shared" si="7"/>
        <v>#DIV/0!</v>
      </c>
      <c r="BX66" s="14" t="e">
        <f t="shared" si="7"/>
        <v>#DIV/0!</v>
      </c>
      <c r="BY66" s="14" t="e">
        <f t="shared" si="7"/>
        <v>#DIV/0!</v>
      </c>
      <c r="BZ66" s="14" t="e">
        <f t="shared" si="7"/>
        <v>#DIV/0!</v>
      </c>
      <c r="CA66" s="14" t="e">
        <f t="shared" si="7"/>
        <v>#DIV/0!</v>
      </c>
      <c r="CB66" s="14" t="e">
        <f t="shared" si="7"/>
        <v>#DIV/0!</v>
      </c>
      <c r="CC66" s="14" t="e">
        <f t="shared" si="7"/>
        <v>#DIV/0!</v>
      </c>
      <c r="CD66" s="14" t="e">
        <f t="shared" si="7"/>
        <v>#DIV/0!</v>
      </c>
      <c r="CE66" s="14" t="e">
        <f t="shared" si="7"/>
        <v>#DIV/0!</v>
      </c>
      <c r="CF66" s="14" t="e">
        <f t="shared" si="7"/>
        <v>#DIV/0!</v>
      </c>
      <c r="CG66" s="14" t="e">
        <f t="shared" si="7"/>
        <v>#DIV/0!</v>
      </c>
      <c r="CH66" s="14" t="e">
        <f t="shared" si="7"/>
        <v>#DIV/0!</v>
      </c>
      <c r="CI66" s="14" t="e">
        <f t="shared" si="7"/>
        <v>#DIV/0!</v>
      </c>
      <c r="CJ66" s="14" t="e">
        <f t="shared" si="7"/>
        <v>#DIV/0!</v>
      </c>
      <c r="CK66" s="14" t="e">
        <f t="shared" si="7"/>
        <v>#DIV/0!</v>
      </c>
      <c r="CL66" s="14" t="e">
        <f t="shared" si="7"/>
        <v>#DIV/0!</v>
      </c>
      <c r="CM66" s="14" t="e">
        <f>Z66/$BM66</f>
        <v>#DIV/0!</v>
      </c>
      <c r="CN66" s="14" t="e">
        <f t="shared" ref="CN66:DC81" si="8">AA66/$BM66</f>
        <v>#DIV/0!</v>
      </c>
      <c r="CO66" s="14" t="e">
        <f t="shared" si="8"/>
        <v>#DIV/0!</v>
      </c>
      <c r="CP66" s="14" t="e">
        <f t="shared" si="8"/>
        <v>#DIV/0!</v>
      </c>
      <c r="CQ66" s="14" t="e">
        <f t="shared" si="8"/>
        <v>#DIV/0!</v>
      </c>
      <c r="CR66" s="14" t="e">
        <f t="shared" si="8"/>
        <v>#DIV/0!</v>
      </c>
      <c r="CS66" s="14" t="e">
        <f t="shared" si="8"/>
        <v>#DIV/0!</v>
      </c>
      <c r="CT66" s="14" t="e">
        <f t="shared" si="8"/>
        <v>#DIV/0!</v>
      </c>
      <c r="CU66" s="14" t="e">
        <f t="shared" si="8"/>
        <v>#DIV/0!</v>
      </c>
      <c r="CV66" s="14" t="e">
        <f t="shared" si="8"/>
        <v>#DIV/0!</v>
      </c>
      <c r="CW66" s="14" t="e">
        <f t="shared" si="8"/>
        <v>#DIV/0!</v>
      </c>
      <c r="CX66" s="14" t="e">
        <f t="shared" si="8"/>
        <v>#DIV/0!</v>
      </c>
      <c r="CY66" s="14" t="e">
        <f t="shared" si="8"/>
        <v>#DIV/0!</v>
      </c>
      <c r="CZ66" s="14" t="e">
        <f t="shared" si="8"/>
        <v>#DIV/0!</v>
      </c>
      <c r="DA66" s="14" t="e">
        <f t="shared" si="8"/>
        <v>#DIV/0!</v>
      </c>
      <c r="DB66" s="14" t="e">
        <f t="shared" si="8"/>
        <v>#DIV/0!</v>
      </c>
      <c r="DC66" s="14" t="e">
        <f t="shared" si="8"/>
        <v>#DIV/0!</v>
      </c>
      <c r="DD66" s="14" t="e">
        <f t="shared" ref="DD66:DG81" si="9">AQ66/$BM66</f>
        <v>#DIV/0!</v>
      </c>
      <c r="DE66" s="14" t="e">
        <f t="shared" si="9"/>
        <v>#DIV/0!</v>
      </c>
      <c r="DF66" s="14" t="e">
        <f t="shared" si="9"/>
        <v>#DIV/0!</v>
      </c>
      <c r="DG66" s="14" t="e">
        <f t="shared" si="9"/>
        <v>#DIV/0!</v>
      </c>
      <c r="DH66" s="14" t="e">
        <f t="shared" ref="DH66:DY69" si="10">AU66/$BM66</f>
        <v>#DIV/0!</v>
      </c>
      <c r="DI66" s="14" t="e">
        <f t="shared" si="10"/>
        <v>#DIV/0!</v>
      </c>
      <c r="DJ66" s="14" t="e">
        <f t="shared" si="10"/>
        <v>#DIV/0!</v>
      </c>
      <c r="DK66" s="14" t="e">
        <f t="shared" si="10"/>
        <v>#DIV/0!</v>
      </c>
      <c r="DL66" s="14" t="e">
        <f t="shared" si="10"/>
        <v>#DIV/0!</v>
      </c>
      <c r="DM66" s="14" t="e">
        <f t="shared" si="10"/>
        <v>#DIV/0!</v>
      </c>
      <c r="DN66" s="14" t="e">
        <f t="shared" si="10"/>
        <v>#DIV/0!</v>
      </c>
      <c r="DO66" s="14" t="e">
        <f t="shared" si="10"/>
        <v>#DIV/0!</v>
      </c>
      <c r="DP66" s="14" t="e">
        <f t="shared" si="10"/>
        <v>#DIV/0!</v>
      </c>
      <c r="DQ66" s="14" t="e">
        <f t="shared" si="10"/>
        <v>#DIV/0!</v>
      </c>
      <c r="DR66" s="14" t="e">
        <f t="shared" si="10"/>
        <v>#DIV/0!</v>
      </c>
      <c r="DS66" s="14" t="e">
        <f t="shared" si="10"/>
        <v>#DIV/0!</v>
      </c>
      <c r="DT66" s="14" t="e">
        <f t="shared" si="10"/>
        <v>#DIV/0!</v>
      </c>
      <c r="DU66" s="14" t="e">
        <f t="shared" si="10"/>
        <v>#DIV/0!</v>
      </c>
      <c r="DV66" s="14" t="e">
        <f t="shared" si="10"/>
        <v>#DIV/0!</v>
      </c>
      <c r="DW66" s="14" t="e">
        <f t="shared" si="10"/>
        <v>#DIV/0!</v>
      </c>
      <c r="DX66" s="14" t="e">
        <f t="shared" si="10"/>
        <v>#DIV/0!</v>
      </c>
      <c r="DY66" s="14" t="e">
        <f t="shared" si="10"/>
        <v>#DIV/0!</v>
      </c>
      <c r="DZ66" s="14" t="e">
        <f>SUM(BQ66:DY66)</f>
        <v>#DIV/0!</v>
      </c>
    </row>
    <row r="67" spans="1:130">
      <c r="A67" s="17">
        <v>1</v>
      </c>
      <c r="B67" s="15">
        <f t="shared" ref="B67:B86" si="11">B3</f>
        <v>6.6666666666666652E-2</v>
      </c>
      <c r="C67" s="17">
        <v>2001</v>
      </c>
      <c r="D67" s="25">
        <f>VLOOKUP($C$66,$D$3:$K$63,$A$68,0)*(B67-B66)</f>
        <v>0</v>
      </c>
      <c r="E67" s="25">
        <f>VLOOKUP($C$67,$D$3:$K$63,$A$68,0)*B66</f>
        <v>0</v>
      </c>
      <c r="F67" s="25"/>
      <c r="G67" s="25"/>
      <c r="H67" s="25"/>
      <c r="I67" s="25"/>
      <c r="J67" s="25"/>
      <c r="K67" s="25"/>
      <c r="L67" s="25"/>
      <c r="M67" s="25"/>
      <c r="N67" s="25"/>
      <c r="O67" s="25"/>
      <c r="P67" s="25"/>
      <c r="Q67" s="25"/>
      <c r="R67" s="25"/>
      <c r="S67" s="25"/>
      <c r="T67" s="25"/>
      <c r="U67" s="25"/>
      <c r="V67" s="25"/>
      <c r="W67" s="25"/>
      <c r="X67" s="25"/>
      <c r="Y67" s="25"/>
      <c r="Z67" s="25"/>
      <c r="AA67" s="25"/>
      <c r="AB67" s="25"/>
      <c r="AC67" s="25"/>
      <c r="AD67" s="25"/>
      <c r="AE67" s="25"/>
      <c r="AF67" s="25"/>
      <c r="AG67" s="25"/>
      <c r="AH67" s="25"/>
      <c r="AI67" s="25"/>
      <c r="AJ67" s="25"/>
      <c r="AK67" s="25"/>
      <c r="AL67" s="25"/>
      <c r="AM67" s="25"/>
      <c r="AN67" s="25"/>
      <c r="AO67" s="25"/>
      <c r="AP67" s="25"/>
      <c r="AQ67" s="25"/>
      <c r="AR67" s="25"/>
      <c r="AS67" s="25"/>
      <c r="AT67" s="25"/>
      <c r="AU67" s="25"/>
      <c r="AV67" s="25"/>
      <c r="AW67" s="25"/>
      <c r="AX67" s="25"/>
      <c r="AY67" s="25"/>
      <c r="AZ67" s="25"/>
      <c r="BA67" s="25"/>
      <c r="BB67" s="25"/>
      <c r="BC67" s="25"/>
      <c r="BD67" s="25"/>
      <c r="BE67" s="25"/>
      <c r="BF67" s="25"/>
      <c r="BG67" s="25"/>
      <c r="BH67" s="25"/>
      <c r="BI67" s="25"/>
      <c r="BJ67" s="25"/>
      <c r="BK67" s="25"/>
      <c r="BL67" s="25"/>
      <c r="BM67" s="21">
        <f t="shared" ref="BM67:BM126" si="12">SUM(D67:BL67)</f>
        <v>0</v>
      </c>
      <c r="BP67" s="18">
        <v>2001</v>
      </c>
      <c r="BQ67" s="14" t="e">
        <f t="shared" ref="BQ67:BQ126" si="13">D67/$BM67</f>
        <v>#DIV/0!</v>
      </c>
      <c r="BR67" s="14" t="e">
        <f t="shared" si="7"/>
        <v>#DIV/0!</v>
      </c>
      <c r="BS67" s="14" t="e">
        <f t="shared" si="7"/>
        <v>#DIV/0!</v>
      </c>
      <c r="BT67" s="14" t="e">
        <f t="shared" si="7"/>
        <v>#DIV/0!</v>
      </c>
      <c r="BU67" s="14" t="e">
        <f t="shared" si="7"/>
        <v>#DIV/0!</v>
      </c>
      <c r="BV67" s="14" t="e">
        <f t="shared" si="7"/>
        <v>#DIV/0!</v>
      </c>
      <c r="BW67" s="14" t="e">
        <f t="shared" si="7"/>
        <v>#DIV/0!</v>
      </c>
      <c r="BX67" s="14" t="e">
        <f t="shared" si="7"/>
        <v>#DIV/0!</v>
      </c>
      <c r="BY67" s="14" t="e">
        <f t="shared" si="7"/>
        <v>#DIV/0!</v>
      </c>
      <c r="BZ67" s="14" t="e">
        <f t="shared" si="7"/>
        <v>#DIV/0!</v>
      </c>
      <c r="CA67" s="14" t="e">
        <f t="shared" si="7"/>
        <v>#DIV/0!</v>
      </c>
      <c r="CB67" s="14" t="e">
        <f t="shared" si="7"/>
        <v>#DIV/0!</v>
      </c>
      <c r="CC67" s="14" t="e">
        <f t="shared" si="7"/>
        <v>#DIV/0!</v>
      </c>
      <c r="CD67" s="14" t="e">
        <f t="shared" si="7"/>
        <v>#DIV/0!</v>
      </c>
      <c r="CE67" s="14" t="e">
        <f t="shared" si="7"/>
        <v>#DIV/0!</v>
      </c>
      <c r="CF67" s="14" t="e">
        <f t="shared" si="7"/>
        <v>#DIV/0!</v>
      </c>
      <c r="CG67" s="14" t="e">
        <f t="shared" si="7"/>
        <v>#DIV/0!</v>
      </c>
      <c r="CH67" s="14" t="e">
        <f t="shared" si="7"/>
        <v>#DIV/0!</v>
      </c>
      <c r="CI67" s="14" t="e">
        <f t="shared" si="7"/>
        <v>#DIV/0!</v>
      </c>
      <c r="CJ67" s="14" t="e">
        <f t="shared" si="7"/>
        <v>#DIV/0!</v>
      </c>
      <c r="CK67" s="14" t="e">
        <f t="shared" si="7"/>
        <v>#DIV/0!</v>
      </c>
      <c r="CL67" s="14" t="e">
        <f t="shared" si="7"/>
        <v>#DIV/0!</v>
      </c>
      <c r="CM67" s="14" t="e">
        <f t="shared" ref="CM67:CM126" si="14">Z67/$BM67</f>
        <v>#DIV/0!</v>
      </c>
      <c r="CN67" s="14" t="e">
        <f t="shared" si="8"/>
        <v>#DIV/0!</v>
      </c>
      <c r="CO67" s="14" t="e">
        <f t="shared" si="8"/>
        <v>#DIV/0!</v>
      </c>
      <c r="CP67" s="14" t="e">
        <f t="shared" si="8"/>
        <v>#DIV/0!</v>
      </c>
      <c r="CQ67" s="14" t="e">
        <f t="shared" si="8"/>
        <v>#DIV/0!</v>
      </c>
      <c r="CR67" s="14" t="e">
        <f t="shared" si="8"/>
        <v>#DIV/0!</v>
      </c>
      <c r="CS67" s="14" t="e">
        <f t="shared" si="8"/>
        <v>#DIV/0!</v>
      </c>
      <c r="CT67" s="14" t="e">
        <f t="shared" si="8"/>
        <v>#DIV/0!</v>
      </c>
      <c r="CU67" s="14" t="e">
        <f t="shared" si="8"/>
        <v>#DIV/0!</v>
      </c>
      <c r="CV67" s="14" t="e">
        <f t="shared" si="8"/>
        <v>#DIV/0!</v>
      </c>
      <c r="CW67" s="14" t="e">
        <f t="shared" si="8"/>
        <v>#DIV/0!</v>
      </c>
      <c r="CX67" s="14" t="e">
        <f t="shared" si="8"/>
        <v>#DIV/0!</v>
      </c>
      <c r="CY67" s="14" t="e">
        <f t="shared" si="8"/>
        <v>#DIV/0!</v>
      </c>
      <c r="CZ67" s="14" t="e">
        <f t="shared" si="8"/>
        <v>#DIV/0!</v>
      </c>
      <c r="DA67" s="14" t="e">
        <f t="shared" si="8"/>
        <v>#DIV/0!</v>
      </c>
      <c r="DB67" s="14" t="e">
        <f t="shared" si="8"/>
        <v>#DIV/0!</v>
      </c>
      <c r="DC67" s="14" t="e">
        <f t="shared" si="8"/>
        <v>#DIV/0!</v>
      </c>
      <c r="DD67" s="14" t="e">
        <f t="shared" si="9"/>
        <v>#DIV/0!</v>
      </c>
      <c r="DE67" s="14" t="e">
        <f t="shared" si="9"/>
        <v>#DIV/0!</v>
      </c>
      <c r="DF67" s="14" t="e">
        <f t="shared" si="9"/>
        <v>#DIV/0!</v>
      </c>
      <c r="DG67" s="14" t="e">
        <f t="shared" si="9"/>
        <v>#DIV/0!</v>
      </c>
      <c r="DH67" s="14" t="e">
        <f t="shared" si="10"/>
        <v>#DIV/0!</v>
      </c>
      <c r="DI67" s="14" t="e">
        <f t="shared" si="10"/>
        <v>#DIV/0!</v>
      </c>
      <c r="DJ67" s="14" t="e">
        <f t="shared" si="10"/>
        <v>#DIV/0!</v>
      </c>
      <c r="DK67" s="14" t="e">
        <f t="shared" si="10"/>
        <v>#DIV/0!</v>
      </c>
      <c r="DL67" s="14" t="e">
        <f t="shared" si="10"/>
        <v>#DIV/0!</v>
      </c>
      <c r="DM67" s="14" t="e">
        <f t="shared" si="10"/>
        <v>#DIV/0!</v>
      </c>
      <c r="DN67" s="14" t="e">
        <f t="shared" si="10"/>
        <v>#DIV/0!</v>
      </c>
      <c r="DO67" s="14" t="e">
        <f t="shared" si="10"/>
        <v>#DIV/0!</v>
      </c>
      <c r="DP67" s="14" t="e">
        <f t="shared" si="10"/>
        <v>#DIV/0!</v>
      </c>
      <c r="DQ67" s="14" t="e">
        <f t="shared" si="10"/>
        <v>#DIV/0!</v>
      </c>
      <c r="DR67" s="14" t="e">
        <f t="shared" si="10"/>
        <v>#DIV/0!</v>
      </c>
      <c r="DS67" s="14" t="e">
        <f t="shared" si="10"/>
        <v>#DIV/0!</v>
      </c>
      <c r="DT67" s="14" t="e">
        <f t="shared" si="10"/>
        <v>#DIV/0!</v>
      </c>
      <c r="DU67" s="14" t="e">
        <f t="shared" si="10"/>
        <v>#DIV/0!</v>
      </c>
      <c r="DV67" s="14" t="e">
        <f t="shared" si="10"/>
        <v>#DIV/0!</v>
      </c>
      <c r="DW67" s="14" t="e">
        <f t="shared" si="10"/>
        <v>#DIV/0!</v>
      </c>
      <c r="DX67" s="14" t="e">
        <f t="shared" si="10"/>
        <v>#DIV/0!</v>
      </c>
      <c r="DY67" s="14" t="e">
        <f t="shared" si="10"/>
        <v>#DIV/0!</v>
      </c>
      <c r="DZ67" s="14" t="e">
        <f t="shared" ref="DZ67:DZ126" si="15">SUM(BQ67:DY67)</f>
        <v>#DIV/0!</v>
      </c>
    </row>
    <row r="68" spans="1:130">
      <c r="A68" s="17">
        <v>2</v>
      </c>
      <c r="B68" s="15">
        <f t="shared" si="11"/>
        <v>0.1333333333333333</v>
      </c>
      <c r="C68" s="17">
        <v>2002</v>
      </c>
      <c r="D68" s="25">
        <f t="shared" ref="D68:D86" si="16">VLOOKUP($C$66,$D$3:$K$63,$A$68,0)*(B68-B67)</f>
        <v>0</v>
      </c>
      <c r="E68" s="25">
        <f>VLOOKUP($C$67,$D$3:$K$63,$A$68,0)*(B67-B66)</f>
        <v>0</v>
      </c>
      <c r="F68" s="25">
        <f>VLOOKUP($C$68,$D$3:$K$63,$A$68,0)*B66</f>
        <v>0</v>
      </c>
      <c r="G68" s="25"/>
      <c r="H68" s="25"/>
      <c r="I68" s="25"/>
      <c r="J68" s="25"/>
      <c r="K68" s="25"/>
      <c r="L68" s="25"/>
      <c r="M68" s="25"/>
      <c r="N68" s="25"/>
      <c r="O68" s="25"/>
      <c r="P68" s="25"/>
      <c r="Q68" s="25"/>
      <c r="R68" s="25"/>
      <c r="S68" s="25"/>
      <c r="T68" s="25"/>
      <c r="U68" s="25"/>
      <c r="V68" s="25"/>
      <c r="W68" s="25"/>
      <c r="X68" s="25"/>
      <c r="Y68" s="25"/>
      <c r="Z68" s="25"/>
      <c r="AA68" s="25"/>
      <c r="AB68" s="25"/>
      <c r="AC68" s="25"/>
      <c r="AD68" s="25"/>
      <c r="AE68" s="25"/>
      <c r="AF68" s="25"/>
      <c r="AG68" s="25"/>
      <c r="AH68" s="25"/>
      <c r="AI68" s="25"/>
      <c r="AJ68" s="25"/>
      <c r="AK68" s="25"/>
      <c r="AL68" s="25"/>
      <c r="AM68" s="25"/>
      <c r="AN68" s="25"/>
      <c r="AO68" s="25"/>
      <c r="AP68" s="25"/>
      <c r="AQ68" s="25"/>
      <c r="AR68" s="25"/>
      <c r="AS68" s="25"/>
      <c r="AT68" s="25"/>
      <c r="AU68" s="25"/>
      <c r="AV68" s="25"/>
      <c r="AW68" s="25"/>
      <c r="AX68" s="25"/>
      <c r="AY68" s="25"/>
      <c r="AZ68" s="25"/>
      <c r="BA68" s="25"/>
      <c r="BB68" s="25"/>
      <c r="BC68" s="25"/>
      <c r="BD68" s="25"/>
      <c r="BE68" s="25"/>
      <c r="BF68" s="25"/>
      <c r="BG68" s="25"/>
      <c r="BH68" s="25"/>
      <c r="BI68" s="25"/>
      <c r="BJ68" s="25"/>
      <c r="BK68" s="25"/>
      <c r="BL68" s="25"/>
      <c r="BM68" s="21">
        <f t="shared" si="12"/>
        <v>0</v>
      </c>
      <c r="BP68" s="18">
        <v>2002</v>
      </c>
      <c r="BQ68" s="14" t="e">
        <f t="shared" si="13"/>
        <v>#DIV/0!</v>
      </c>
      <c r="BR68" s="14" t="e">
        <f t="shared" si="7"/>
        <v>#DIV/0!</v>
      </c>
      <c r="BS68" s="14" t="e">
        <f t="shared" si="7"/>
        <v>#DIV/0!</v>
      </c>
      <c r="BT68" s="14" t="e">
        <f t="shared" si="7"/>
        <v>#DIV/0!</v>
      </c>
      <c r="BU68" s="14" t="e">
        <f t="shared" si="7"/>
        <v>#DIV/0!</v>
      </c>
      <c r="BV68" s="14" t="e">
        <f t="shared" si="7"/>
        <v>#DIV/0!</v>
      </c>
      <c r="BW68" s="14" t="e">
        <f t="shared" si="7"/>
        <v>#DIV/0!</v>
      </c>
      <c r="BX68" s="14" t="e">
        <f t="shared" si="7"/>
        <v>#DIV/0!</v>
      </c>
      <c r="BY68" s="14" t="e">
        <f t="shared" si="7"/>
        <v>#DIV/0!</v>
      </c>
      <c r="BZ68" s="14" t="e">
        <f t="shared" si="7"/>
        <v>#DIV/0!</v>
      </c>
      <c r="CA68" s="14" t="e">
        <f t="shared" si="7"/>
        <v>#DIV/0!</v>
      </c>
      <c r="CB68" s="14" t="e">
        <f t="shared" si="7"/>
        <v>#DIV/0!</v>
      </c>
      <c r="CC68" s="14" t="e">
        <f t="shared" si="7"/>
        <v>#DIV/0!</v>
      </c>
      <c r="CD68" s="14" t="e">
        <f t="shared" si="7"/>
        <v>#DIV/0!</v>
      </c>
      <c r="CE68" s="14" t="e">
        <f t="shared" si="7"/>
        <v>#DIV/0!</v>
      </c>
      <c r="CF68" s="14" t="e">
        <f t="shared" si="7"/>
        <v>#DIV/0!</v>
      </c>
      <c r="CG68" s="14" t="e">
        <f t="shared" si="7"/>
        <v>#DIV/0!</v>
      </c>
      <c r="CH68" s="14" t="e">
        <f t="shared" si="7"/>
        <v>#DIV/0!</v>
      </c>
      <c r="CI68" s="14" t="e">
        <f t="shared" si="7"/>
        <v>#DIV/0!</v>
      </c>
      <c r="CJ68" s="14" t="e">
        <f t="shared" si="7"/>
        <v>#DIV/0!</v>
      </c>
      <c r="CK68" s="14" t="e">
        <f t="shared" si="7"/>
        <v>#DIV/0!</v>
      </c>
      <c r="CL68" s="14" t="e">
        <f t="shared" si="7"/>
        <v>#DIV/0!</v>
      </c>
      <c r="CM68" s="14" t="e">
        <f t="shared" si="14"/>
        <v>#DIV/0!</v>
      </c>
      <c r="CN68" s="14" t="e">
        <f t="shared" si="8"/>
        <v>#DIV/0!</v>
      </c>
      <c r="CO68" s="14" t="e">
        <f t="shared" si="8"/>
        <v>#DIV/0!</v>
      </c>
      <c r="CP68" s="14" t="e">
        <f t="shared" si="8"/>
        <v>#DIV/0!</v>
      </c>
      <c r="CQ68" s="14" t="e">
        <f t="shared" si="8"/>
        <v>#DIV/0!</v>
      </c>
      <c r="CR68" s="14" t="e">
        <f t="shared" si="8"/>
        <v>#DIV/0!</v>
      </c>
      <c r="CS68" s="14" t="e">
        <f t="shared" si="8"/>
        <v>#DIV/0!</v>
      </c>
      <c r="CT68" s="14" t="e">
        <f t="shared" si="8"/>
        <v>#DIV/0!</v>
      </c>
      <c r="CU68" s="14" t="e">
        <f t="shared" si="8"/>
        <v>#DIV/0!</v>
      </c>
      <c r="CV68" s="14" t="e">
        <f t="shared" si="8"/>
        <v>#DIV/0!</v>
      </c>
      <c r="CW68" s="14" t="e">
        <f t="shared" si="8"/>
        <v>#DIV/0!</v>
      </c>
      <c r="CX68" s="14" t="e">
        <f t="shared" si="8"/>
        <v>#DIV/0!</v>
      </c>
      <c r="CY68" s="14" t="e">
        <f t="shared" si="8"/>
        <v>#DIV/0!</v>
      </c>
      <c r="CZ68" s="14" t="e">
        <f t="shared" si="8"/>
        <v>#DIV/0!</v>
      </c>
      <c r="DA68" s="14" t="e">
        <f t="shared" si="8"/>
        <v>#DIV/0!</v>
      </c>
      <c r="DB68" s="14" t="e">
        <f t="shared" si="8"/>
        <v>#DIV/0!</v>
      </c>
      <c r="DC68" s="14" t="e">
        <f t="shared" si="8"/>
        <v>#DIV/0!</v>
      </c>
      <c r="DD68" s="14" t="e">
        <f t="shared" si="9"/>
        <v>#DIV/0!</v>
      </c>
      <c r="DE68" s="14" t="e">
        <f t="shared" si="9"/>
        <v>#DIV/0!</v>
      </c>
      <c r="DF68" s="14" t="e">
        <f t="shared" si="9"/>
        <v>#DIV/0!</v>
      </c>
      <c r="DG68" s="14" t="e">
        <f t="shared" si="9"/>
        <v>#DIV/0!</v>
      </c>
      <c r="DH68" s="14" t="e">
        <f t="shared" si="10"/>
        <v>#DIV/0!</v>
      </c>
      <c r="DI68" s="14" t="e">
        <f t="shared" si="10"/>
        <v>#DIV/0!</v>
      </c>
      <c r="DJ68" s="14" t="e">
        <f t="shared" si="10"/>
        <v>#DIV/0!</v>
      </c>
      <c r="DK68" s="14" t="e">
        <f t="shared" si="10"/>
        <v>#DIV/0!</v>
      </c>
      <c r="DL68" s="14" t="e">
        <f t="shared" si="10"/>
        <v>#DIV/0!</v>
      </c>
      <c r="DM68" s="14" t="e">
        <f t="shared" si="10"/>
        <v>#DIV/0!</v>
      </c>
      <c r="DN68" s="14" t="e">
        <f t="shared" si="10"/>
        <v>#DIV/0!</v>
      </c>
      <c r="DO68" s="14" t="e">
        <f t="shared" si="10"/>
        <v>#DIV/0!</v>
      </c>
      <c r="DP68" s="14" t="e">
        <f t="shared" si="10"/>
        <v>#DIV/0!</v>
      </c>
      <c r="DQ68" s="14" t="e">
        <f t="shared" si="10"/>
        <v>#DIV/0!</v>
      </c>
      <c r="DR68" s="14" t="e">
        <f t="shared" si="10"/>
        <v>#DIV/0!</v>
      </c>
      <c r="DS68" s="14" t="e">
        <f t="shared" si="10"/>
        <v>#DIV/0!</v>
      </c>
      <c r="DT68" s="14" t="e">
        <f t="shared" si="10"/>
        <v>#DIV/0!</v>
      </c>
      <c r="DU68" s="14" t="e">
        <f t="shared" si="10"/>
        <v>#DIV/0!</v>
      </c>
      <c r="DV68" s="14" t="e">
        <f t="shared" si="10"/>
        <v>#DIV/0!</v>
      </c>
      <c r="DW68" s="14" t="e">
        <f t="shared" si="10"/>
        <v>#DIV/0!</v>
      </c>
      <c r="DX68" s="14" t="e">
        <f t="shared" si="10"/>
        <v>#DIV/0!</v>
      </c>
      <c r="DY68" s="14" t="e">
        <f t="shared" si="10"/>
        <v>#DIV/0!</v>
      </c>
      <c r="DZ68" s="14" t="e">
        <f t="shared" si="15"/>
        <v>#DIV/0!</v>
      </c>
    </row>
    <row r="69" spans="1:130">
      <c r="A69" s="17">
        <v>3</v>
      </c>
      <c r="B69" s="15">
        <f t="shared" si="11"/>
        <v>0.19999999999999996</v>
      </c>
      <c r="C69" s="17">
        <v>2003</v>
      </c>
      <c r="D69" s="25">
        <f t="shared" si="16"/>
        <v>0</v>
      </c>
      <c r="E69" s="25">
        <f t="shared" ref="E69:E87" si="17">VLOOKUP($C$67,$D$3:$K$63,$A$68,0)*(B68-B67)</f>
        <v>0</v>
      </c>
      <c r="F69" s="25">
        <f>VLOOKUP($C$68,$D$3:$K$63,$A$68,0)*(B67-B66)</f>
        <v>0</v>
      </c>
      <c r="G69" s="25">
        <f>VLOOKUP($C$69,$D$3:$K$63,$A$68,0)*B66</f>
        <v>0</v>
      </c>
      <c r="H69" s="25"/>
      <c r="I69" s="25"/>
      <c r="J69" s="25"/>
      <c r="K69" s="25"/>
      <c r="L69" s="25"/>
      <c r="M69" s="25"/>
      <c r="N69" s="25"/>
      <c r="O69" s="25"/>
      <c r="P69" s="25"/>
      <c r="Q69" s="25"/>
      <c r="R69" s="25"/>
      <c r="S69" s="25"/>
      <c r="T69" s="25"/>
      <c r="U69" s="25"/>
      <c r="V69" s="25"/>
      <c r="W69" s="25"/>
      <c r="X69" s="25"/>
      <c r="Y69" s="25"/>
      <c r="Z69" s="25"/>
      <c r="AA69" s="25"/>
      <c r="AB69" s="25"/>
      <c r="AC69" s="25"/>
      <c r="AD69" s="25"/>
      <c r="AE69" s="25"/>
      <c r="AF69" s="25"/>
      <c r="AG69" s="25"/>
      <c r="AH69" s="25"/>
      <c r="AI69" s="25"/>
      <c r="AJ69" s="25"/>
      <c r="AK69" s="25"/>
      <c r="AL69" s="25"/>
      <c r="AM69" s="25"/>
      <c r="AN69" s="25"/>
      <c r="AO69" s="25"/>
      <c r="AP69" s="25"/>
      <c r="AQ69" s="25"/>
      <c r="AR69" s="25"/>
      <c r="AS69" s="25"/>
      <c r="AT69" s="25"/>
      <c r="AU69" s="25"/>
      <c r="AV69" s="25"/>
      <c r="AW69" s="25"/>
      <c r="AX69" s="25"/>
      <c r="AY69" s="25"/>
      <c r="AZ69" s="25"/>
      <c r="BA69" s="25"/>
      <c r="BB69" s="25"/>
      <c r="BC69" s="25"/>
      <c r="BD69" s="25"/>
      <c r="BE69" s="25"/>
      <c r="BF69" s="25"/>
      <c r="BG69" s="25"/>
      <c r="BH69" s="25"/>
      <c r="BI69" s="25"/>
      <c r="BJ69" s="25"/>
      <c r="BK69" s="25"/>
      <c r="BL69" s="25"/>
      <c r="BM69" s="21">
        <f t="shared" si="12"/>
        <v>0</v>
      </c>
      <c r="BP69" s="18">
        <v>2003</v>
      </c>
      <c r="BQ69" s="14" t="e">
        <f t="shared" si="13"/>
        <v>#DIV/0!</v>
      </c>
      <c r="BR69" s="14" t="e">
        <f t="shared" si="7"/>
        <v>#DIV/0!</v>
      </c>
      <c r="BS69" s="14" t="e">
        <f t="shared" si="7"/>
        <v>#DIV/0!</v>
      </c>
      <c r="BT69" s="14" t="e">
        <f t="shared" si="7"/>
        <v>#DIV/0!</v>
      </c>
      <c r="BU69" s="14" t="e">
        <f t="shared" si="7"/>
        <v>#DIV/0!</v>
      </c>
      <c r="BV69" s="14" t="e">
        <f t="shared" si="7"/>
        <v>#DIV/0!</v>
      </c>
      <c r="BW69" s="14" t="e">
        <f t="shared" si="7"/>
        <v>#DIV/0!</v>
      </c>
      <c r="BX69" s="14" t="e">
        <f t="shared" si="7"/>
        <v>#DIV/0!</v>
      </c>
      <c r="BY69" s="14" t="e">
        <f t="shared" si="7"/>
        <v>#DIV/0!</v>
      </c>
      <c r="BZ69" s="14" t="e">
        <f t="shared" si="7"/>
        <v>#DIV/0!</v>
      </c>
      <c r="CA69" s="14" t="e">
        <f t="shared" si="7"/>
        <v>#DIV/0!</v>
      </c>
      <c r="CB69" s="14" t="e">
        <f t="shared" si="7"/>
        <v>#DIV/0!</v>
      </c>
      <c r="CC69" s="14" t="e">
        <f t="shared" si="7"/>
        <v>#DIV/0!</v>
      </c>
      <c r="CD69" s="14" t="e">
        <f t="shared" si="7"/>
        <v>#DIV/0!</v>
      </c>
      <c r="CE69" s="14" t="e">
        <f t="shared" si="7"/>
        <v>#DIV/0!</v>
      </c>
      <c r="CF69" s="14" t="e">
        <f t="shared" si="7"/>
        <v>#DIV/0!</v>
      </c>
      <c r="CG69" s="14" t="e">
        <f t="shared" si="7"/>
        <v>#DIV/0!</v>
      </c>
      <c r="CH69" s="14" t="e">
        <f t="shared" si="7"/>
        <v>#DIV/0!</v>
      </c>
      <c r="CI69" s="14" t="e">
        <f t="shared" si="7"/>
        <v>#DIV/0!</v>
      </c>
      <c r="CJ69" s="14" t="e">
        <f t="shared" si="7"/>
        <v>#DIV/0!</v>
      </c>
      <c r="CK69" s="14" t="e">
        <f t="shared" si="7"/>
        <v>#DIV/0!</v>
      </c>
      <c r="CL69" s="14" t="e">
        <f t="shared" si="7"/>
        <v>#DIV/0!</v>
      </c>
      <c r="CM69" s="14" t="e">
        <f t="shared" si="14"/>
        <v>#DIV/0!</v>
      </c>
      <c r="CN69" s="14" t="e">
        <f t="shared" si="8"/>
        <v>#DIV/0!</v>
      </c>
      <c r="CO69" s="14" t="e">
        <f t="shared" si="8"/>
        <v>#DIV/0!</v>
      </c>
      <c r="CP69" s="14" t="e">
        <f t="shared" si="8"/>
        <v>#DIV/0!</v>
      </c>
      <c r="CQ69" s="14" t="e">
        <f t="shared" si="8"/>
        <v>#DIV/0!</v>
      </c>
      <c r="CR69" s="14" t="e">
        <f t="shared" si="8"/>
        <v>#DIV/0!</v>
      </c>
      <c r="CS69" s="14" t="e">
        <f t="shared" si="8"/>
        <v>#DIV/0!</v>
      </c>
      <c r="CT69" s="14" t="e">
        <f t="shared" si="8"/>
        <v>#DIV/0!</v>
      </c>
      <c r="CU69" s="14" t="e">
        <f t="shared" si="8"/>
        <v>#DIV/0!</v>
      </c>
      <c r="CV69" s="14" t="e">
        <f t="shared" si="8"/>
        <v>#DIV/0!</v>
      </c>
      <c r="CW69" s="14" t="e">
        <f t="shared" si="8"/>
        <v>#DIV/0!</v>
      </c>
      <c r="CX69" s="14" t="e">
        <f t="shared" si="8"/>
        <v>#DIV/0!</v>
      </c>
      <c r="CY69" s="14" t="e">
        <f t="shared" si="8"/>
        <v>#DIV/0!</v>
      </c>
      <c r="CZ69" s="14" t="e">
        <f t="shared" si="8"/>
        <v>#DIV/0!</v>
      </c>
      <c r="DA69" s="14" t="e">
        <f t="shared" si="8"/>
        <v>#DIV/0!</v>
      </c>
      <c r="DB69" s="14" t="e">
        <f t="shared" si="8"/>
        <v>#DIV/0!</v>
      </c>
      <c r="DC69" s="14" t="e">
        <f t="shared" si="8"/>
        <v>#DIV/0!</v>
      </c>
      <c r="DD69" s="14" t="e">
        <f t="shared" si="9"/>
        <v>#DIV/0!</v>
      </c>
      <c r="DE69" s="14" t="e">
        <f t="shared" si="9"/>
        <v>#DIV/0!</v>
      </c>
      <c r="DF69" s="14" t="e">
        <f t="shared" si="9"/>
        <v>#DIV/0!</v>
      </c>
      <c r="DG69" s="14" t="e">
        <f t="shared" si="9"/>
        <v>#DIV/0!</v>
      </c>
      <c r="DH69" s="14" t="e">
        <f t="shared" si="10"/>
        <v>#DIV/0!</v>
      </c>
      <c r="DI69" s="14" t="e">
        <f t="shared" si="10"/>
        <v>#DIV/0!</v>
      </c>
      <c r="DJ69" s="14" t="e">
        <f t="shared" si="10"/>
        <v>#DIV/0!</v>
      </c>
      <c r="DK69" s="14" t="e">
        <f t="shared" si="10"/>
        <v>#DIV/0!</v>
      </c>
      <c r="DL69" s="14" t="e">
        <f t="shared" si="10"/>
        <v>#DIV/0!</v>
      </c>
      <c r="DM69" s="14" t="e">
        <f t="shared" si="10"/>
        <v>#DIV/0!</v>
      </c>
      <c r="DN69" s="14" t="e">
        <f t="shared" si="10"/>
        <v>#DIV/0!</v>
      </c>
      <c r="DO69" s="14" t="e">
        <f t="shared" si="10"/>
        <v>#DIV/0!</v>
      </c>
      <c r="DP69" s="14" t="e">
        <f t="shared" si="10"/>
        <v>#DIV/0!</v>
      </c>
      <c r="DQ69" s="14" t="e">
        <f t="shared" si="10"/>
        <v>#DIV/0!</v>
      </c>
      <c r="DR69" s="14" t="e">
        <f t="shared" si="10"/>
        <v>#DIV/0!</v>
      </c>
      <c r="DS69" s="14" t="e">
        <f t="shared" si="10"/>
        <v>#DIV/0!</v>
      </c>
      <c r="DT69" s="14" t="e">
        <f t="shared" si="10"/>
        <v>#DIV/0!</v>
      </c>
      <c r="DU69" s="14" t="e">
        <f t="shared" si="10"/>
        <v>#DIV/0!</v>
      </c>
      <c r="DV69" s="14" t="e">
        <f t="shared" si="10"/>
        <v>#DIV/0!</v>
      </c>
      <c r="DW69" s="14" t="e">
        <f t="shared" si="10"/>
        <v>#DIV/0!</v>
      </c>
      <c r="DX69" s="14" t="e">
        <f t="shared" si="10"/>
        <v>#DIV/0!</v>
      </c>
      <c r="DY69" s="14" t="e">
        <f t="shared" si="10"/>
        <v>#DIV/0!</v>
      </c>
      <c r="DZ69" s="14" t="e">
        <f t="shared" si="15"/>
        <v>#DIV/0!</v>
      </c>
    </row>
    <row r="70" spans="1:130">
      <c r="A70" s="17">
        <v>4</v>
      </c>
      <c r="B70" s="15">
        <f t="shared" si="11"/>
        <v>0.26666666666666661</v>
      </c>
      <c r="C70" s="17">
        <v>2004</v>
      </c>
      <c r="D70" s="25">
        <f t="shared" si="16"/>
        <v>0</v>
      </c>
      <c r="E70" s="25">
        <f t="shared" si="17"/>
        <v>0</v>
      </c>
      <c r="F70" s="25">
        <f t="shared" ref="F70:F88" si="18">VLOOKUP($C$68,$D$3:$K$63,$A$68,0)*(B68-B67)</f>
        <v>0</v>
      </c>
      <c r="G70" s="25">
        <f>VLOOKUP($C$69,$D$3:$K$63,$A$68,0)*(B67-B66)</f>
        <v>0</v>
      </c>
      <c r="H70" s="25">
        <f>VLOOKUP($C$70,$D$3:$K$63,$A$68,0)*B66</f>
        <v>0</v>
      </c>
      <c r="I70" s="25"/>
      <c r="J70" s="25"/>
      <c r="K70" s="25"/>
      <c r="L70" s="25"/>
      <c r="M70" s="25"/>
      <c r="N70" s="25"/>
      <c r="O70" s="25"/>
      <c r="P70" s="25"/>
      <c r="Q70" s="25"/>
      <c r="R70" s="25"/>
      <c r="S70" s="25"/>
      <c r="T70" s="25"/>
      <c r="U70" s="25"/>
      <c r="V70" s="25"/>
      <c r="W70" s="25"/>
      <c r="X70" s="25"/>
      <c r="Y70" s="25"/>
      <c r="Z70" s="25"/>
      <c r="AA70" s="25"/>
      <c r="AB70" s="25"/>
      <c r="AC70" s="25"/>
      <c r="AD70" s="25"/>
      <c r="AE70" s="25"/>
      <c r="AF70" s="25"/>
      <c r="AG70" s="25"/>
      <c r="AH70" s="25"/>
      <c r="AI70" s="25"/>
      <c r="AJ70" s="25"/>
      <c r="AK70" s="25"/>
      <c r="AL70" s="25"/>
      <c r="AM70" s="25"/>
      <c r="AN70" s="25"/>
      <c r="AO70" s="25"/>
      <c r="AP70" s="25"/>
      <c r="AQ70" s="25"/>
      <c r="AR70" s="25"/>
      <c r="AS70" s="25"/>
      <c r="AT70" s="25"/>
      <c r="AU70" s="25"/>
      <c r="AV70" s="25"/>
      <c r="AW70" s="25"/>
      <c r="AX70" s="25"/>
      <c r="AY70" s="25"/>
      <c r="AZ70" s="25"/>
      <c r="BA70" s="25"/>
      <c r="BB70" s="25"/>
      <c r="BC70" s="25"/>
      <c r="BD70" s="25"/>
      <c r="BE70" s="25"/>
      <c r="BF70" s="25"/>
      <c r="BG70" s="25"/>
      <c r="BH70" s="25"/>
      <c r="BI70" s="25"/>
      <c r="BJ70" s="25"/>
      <c r="BK70" s="25"/>
      <c r="BL70" s="25"/>
      <c r="BM70" s="21">
        <f t="shared" si="12"/>
        <v>0</v>
      </c>
      <c r="BP70" s="18">
        <v>2004</v>
      </c>
      <c r="BQ70" s="14" t="e">
        <f t="shared" si="13"/>
        <v>#DIV/0!</v>
      </c>
      <c r="BR70" s="14" t="e">
        <f t="shared" si="7"/>
        <v>#DIV/0!</v>
      </c>
      <c r="BS70" s="14" t="e">
        <f t="shared" si="7"/>
        <v>#DIV/0!</v>
      </c>
      <c r="BT70" s="14" t="e">
        <f t="shared" si="7"/>
        <v>#DIV/0!</v>
      </c>
      <c r="BU70" s="14" t="e">
        <f t="shared" si="7"/>
        <v>#DIV/0!</v>
      </c>
      <c r="BV70" s="14" t="e">
        <f t="shared" si="7"/>
        <v>#DIV/0!</v>
      </c>
      <c r="BW70" s="14" t="e">
        <f t="shared" si="7"/>
        <v>#DIV/0!</v>
      </c>
      <c r="BX70" s="14" t="e">
        <f t="shared" si="7"/>
        <v>#DIV/0!</v>
      </c>
      <c r="BY70" s="14" t="e">
        <f t="shared" si="7"/>
        <v>#DIV/0!</v>
      </c>
      <c r="BZ70" s="14" t="e">
        <f t="shared" si="7"/>
        <v>#DIV/0!</v>
      </c>
      <c r="CA70" s="14" t="e">
        <f t="shared" si="7"/>
        <v>#DIV/0!</v>
      </c>
      <c r="CB70" s="14" t="e">
        <f t="shared" si="7"/>
        <v>#DIV/0!</v>
      </c>
      <c r="CC70" s="14" t="e">
        <f t="shared" si="7"/>
        <v>#DIV/0!</v>
      </c>
      <c r="CD70" s="14" t="e">
        <f t="shared" si="7"/>
        <v>#DIV/0!</v>
      </c>
      <c r="CE70" s="14" t="e">
        <f t="shared" si="7"/>
        <v>#DIV/0!</v>
      </c>
      <c r="CF70" s="14" t="e">
        <f t="shared" si="7"/>
        <v>#DIV/0!</v>
      </c>
      <c r="CG70" s="14" t="e">
        <f t="shared" si="7"/>
        <v>#DIV/0!</v>
      </c>
      <c r="CH70" s="14" t="e">
        <f t="shared" si="7"/>
        <v>#DIV/0!</v>
      </c>
      <c r="CI70" s="14" t="e">
        <f t="shared" si="7"/>
        <v>#DIV/0!</v>
      </c>
      <c r="CJ70" s="14" t="e">
        <f t="shared" si="7"/>
        <v>#DIV/0!</v>
      </c>
      <c r="CK70" s="14" t="e">
        <f t="shared" si="7"/>
        <v>#DIV/0!</v>
      </c>
      <c r="CL70" s="14" t="e">
        <f t="shared" si="7"/>
        <v>#DIV/0!</v>
      </c>
      <c r="CM70" s="14" t="e">
        <f t="shared" si="14"/>
        <v>#DIV/0!</v>
      </c>
      <c r="CN70" s="14" t="e">
        <f t="shared" si="8"/>
        <v>#DIV/0!</v>
      </c>
      <c r="CO70" s="14" t="e">
        <f t="shared" si="8"/>
        <v>#DIV/0!</v>
      </c>
      <c r="CP70" s="14" t="e">
        <f t="shared" si="8"/>
        <v>#DIV/0!</v>
      </c>
      <c r="CQ70" s="14" t="e">
        <f t="shared" si="8"/>
        <v>#DIV/0!</v>
      </c>
      <c r="CR70" s="14" t="e">
        <f t="shared" si="8"/>
        <v>#DIV/0!</v>
      </c>
      <c r="CS70" s="14" t="e">
        <f t="shared" si="8"/>
        <v>#DIV/0!</v>
      </c>
      <c r="CT70" s="14" t="e">
        <f t="shared" si="8"/>
        <v>#DIV/0!</v>
      </c>
      <c r="CU70" s="14" t="e">
        <f t="shared" si="8"/>
        <v>#DIV/0!</v>
      </c>
      <c r="CV70" s="14" t="e">
        <f t="shared" si="8"/>
        <v>#DIV/0!</v>
      </c>
      <c r="CW70" s="14" t="e">
        <f t="shared" si="8"/>
        <v>#DIV/0!</v>
      </c>
      <c r="CX70" s="14" t="e">
        <f t="shared" si="8"/>
        <v>#DIV/0!</v>
      </c>
      <c r="CY70" s="14" t="e">
        <f t="shared" si="8"/>
        <v>#DIV/0!</v>
      </c>
      <c r="CZ70" s="14" t="e">
        <f t="shared" si="8"/>
        <v>#DIV/0!</v>
      </c>
      <c r="DA70" s="14" t="e">
        <f t="shared" si="8"/>
        <v>#DIV/0!</v>
      </c>
      <c r="DB70" s="14" t="e">
        <f t="shared" si="8"/>
        <v>#DIV/0!</v>
      </c>
      <c r="DC70" s="14" t="e">
        <f t="shared" si="8"/>
        <v>#DIV/0!</v>
      </c>
      <c r="DD70" s="14" t="e">
        <f t="shared" si="9"/>
        <v>#DIV/0!</v>
      </c>
      <c r="DE70" s="14" t="e">
        <f t="shared" si="9"/>
        <v>#DIV/0!</v>
      </c>
      <c r="DF70" s="14" t="e">
        <f t="shared" si="9"/>
        <v>#DIV/0!</v>
      </c>
      <c r="DG70" s="14" t="e">
        <f t="shared" si="9"/>
        <v>#DIV/0!</v>
      </c>
      <c r="DH70" s="14" t="e">
        <f t="shared" ref="DH70:DH126" si="19">AU70/$BM70</f>
        <v>#DIV/0!</v>
      </c>
      <c r="DI70" s="14" t="e">
        <f t="shared" ref="DI70:DI126" si="20">AV70/$BM70</f>
        <v>#DIV/0!</v>
      </c>
      <c r="DJ70" s="14" t="e">
        <f t="shared" ref="DJ70:DJ126" si="21">AW70/$BM70</f>
        <v>#DIV/0!</v>
      </c>
      <c r="DK70" s="14" t="e">
        <f t="shared" ref="DK70:DK126" si="22">AX70/$BM70</f>
        <v>#DIV/0!</v>
      </c>
      <c r="DL70" s="14" t="e">
        <f t="shared" ref="DL70:DL126" si="23">AY70/$BM70</f>
        <v>#DIV/0!</v>
      </c>
      <c r="DM70" s="14" t="e">
        <f t="shared" ref="DM70:DM126" si="24">AZ70/$BM70</f>
        <v>#DIV/0!</v>
      </c>
      <c r="DN70" s="14" t="e">
        <f t="shared" ref="DN70:DN126" si="25">BA70/$BM70</f>
        <v>#DIV/0!</v>
      </c>
      <c r="DO70" s="14" t="e">
        <f t="shared" ref="DO70:DO126" si="26">BB70/$BM70</f>
        <v>#DIV/0!</v>
      </c>
      <c r="DP70" s="14" t="e">
        <f t="shared" ref="DP70:DP126" si="27">BC70/$BM70</f>
        <v>#DIV/0!</v>
      </c>
      <c r="DQ70" s="14" t="e">
        <f t="shared" ref="DQ70:DQ126" si="28">BD70/$BM70</f>
        <v>#DIV/0!</v>
      </c>
      <c r="DR70" s="14" t="e">
        <f t="shared" ref="DR70:DR126" si="29">BE70/$BM70</f>
        <v>#DIV/0!</v>
      </c>
      <c r="DS70" s="14" t="e">
        <f t="shared" ref="DS70:DS126" si="30">BF70/$BM70</f>
        <v>#DIV/0!</v>
      </c>
      <c r="DT70" s="14" t="e">
        <f t="shared" ref="DT70:DT126" si="31">BG70/$BM70</f>
        <v>#DIV/0!</v>
      </c>
      <c r="DU70" s="14" t="e">
        <f t="shared" ref="DU70:DU126" si="32">BH70/$BM70</f>
        <v>#DIV/0!</v>
      </c>
      <c r="DV70" s="14" t="e">
        <f t="shared" ref="DV70:DV126" si="33">BI70/$BM70</f>
        <v>#DIV/0!</v>
      </c>
      <c r="DW70" s="14" t="e">
        <f t="shared" ref="DW70:DW126" si="34">BJ70/$BM70</f>
        <v>#DIV/0!</v>
      </c>
      <c r="DX70" s="14" t="e">
        <f t="shared" ref="DX70:DX126" si="35">BK70/$BM70</f>
        <v>#DIV/0!</v>
      </c>
      <c r="DY70" s="14" t="e">
        <f t="shared" ref="DY70:DY126" si="36">BL70/$BM70</f>
        <v>#DIV/0!</v>
      </c>
      <c r="DZ70" s="14" t="e">
        <f t="shared" si="15"/>
        <v>#DIV/0!</v>
      </c>
    </row>
    <row r="71" spans="1:130">
      <c r="A71" s="17">
        <v>5</v>
      </c>
      <c r="B71" s="15">
        <f t="shared" si="11"/>
        <v>0.33333333333333326</v>
      </c>
      <c r="C71" s="17">
        <v>2005</v>
      </c>
      <c r="D71" s="25">
        <f t="shared" si="16"/>
        <v>0</v>
      </c>
      <c r="E71" s="25">
        <f t="shared" si="17"/>
        <v>0</v>
      </c>
      <c r="F71" s="25">
        <f t="shared" si="18"/>
        <v>0</v>
      </c>
      <c r="G71" s="25">
        <f t="shared" ref="G71:G89" si="37">VLOOKUP($C$69,$D$3:$K$63,$A$68,0)*(B68-B67)</f>
        <v>0</v>
      </c>
      <c r="H71" s="25">
        <f>VLOOKUP($C$70,$D$3:$K$63,$A$68,0)*(B67-B66)</f>
        <v>0</v>
      </c>
      <c r="I71" s="25">
        <f>VLOOKUP($C$71,$D$3:$K$63,$A$68,0)*B66</f>
        <v>0</v>
      </c>
      <c r="J71" s="25"/>
      <c r="K71" s="25"/>
      <c r="L71" s="25"/>
      <c r="M71" s="25"/>
      <c r="N71" s="25"/>
      <c r="O71" s="25"/>
      <c r="P71" s="25"/>
      <c r="Q71" s="25"/>
      <c r="R71" s="25"/>
      <c r="S71" s="25"/>
      <c r="T71" s="25"/>
      <c r="U71" s="25"/>
      <c r="V71" s="25"/>
      <c r="W71" s="25"/>
      <c r="X71" s="25"/>
      <c r="Y71" s="25"/>
      <c r="Z71" s="25"/>
      <c r="AA71" s="25"/>
      <c r="AB71" s="25"/>
      <c r="AC71" s="25"/>
      <c r="AD71" s="25"/>
      <c r="AE71" s="25"/>
      <c r="AF71" s="25"/>
      <c r="AG71" s="25"/>
      <c r="AH71" s="25"/>
      <c r="AI71" s="25"/>
      <c r="AJ71" s="25"/>
      <c r="AK71" s="25"/>
      <c r="AL71" s="25"/>
      <c r="AM71" s="25"/>
      <c r="AN71" s="25"/>
      <c r="AO71" s="25"/>
      <c r="AP71" s="25"/>
      <c r="AQ71" s="25"/>
      <c r="AR71" s="25"/>
      <c r="AS71" s="25"/>
      <c r="AT71" s="25"/>
      <c r="AU71" s="25"/>
      <c r="AV71" s="25"/>
      <c r="AW71" s="25"/>
      <c r="AX71" s="25"/>
      <c r="AY71" s="25"/>
      <c r="AZ71" s="25"/>
      <c r="BA71" s="25"/>
      <c r="BB71" s="25"/>
      <c r="BC71" s="25"/>
      <c r="BD71" s="25"/>
      <c r="BE71" s="25"/>
      <c r="BF71" s="25"/>
      <c r="BG71" s="25"/>
      <c r="BH71" s="25"/>
      <c r="BI71" s="25"/>
      <c r="BJ71" s="25"/>
      <c r="BK71" s="25"/>
      <c r="BL71" s="25"/>
      <c r="BM71" s="21">
        <f t="shared" si="12"/>
        <v>0</v>
      </c>
      <c r="BP71" s="18">
        <v>2005</v>
      </c>
      <c r="BQ71" s="14" t="e">
        <f t="shared" si="13"/>
        <v>#DIV/0!</v>
      </c>
      <c r="BR71" s="14" t="e">
        <f t="shared" si="7"/>
        <v>#DIV/0!</v>
      </c>
      <c r="BS71" s="14" t="e">
        <f t="shared" si="7"/>
        <v>#DIV/0!</v>
      </c>
      <c r="BT71" s="14" t="e">
        <f t="shared" si="7"/>
        <v>#DIV/0!</v>
      </c>
      <c r="BU71" s="14" t="e">
        <f t="shared" si="7"/>
        <v>#DIV/0!</v>
      </c>
      <c r="BV71" s="14" t="e">
        <f t="shared" si="7"/>
        <v>#DIV/0!</v>
      </c>
      <c r="BW71" s="14" t="e">
        <f t="shared" si="7"/>
        <v>#DIV/0!</v>
      </c>
      <c r="BX71" s="14" t="e">
        <f t="shared" si="7"/>
        <v>#DIV/0!</v>
      </c>
      <c r="BY71" s="14" t="e">
        <f t="shared" si="7"/>
        <v>#DIV/0!</v>
      </c>
      <c r="BZ71" s="14" t="e">
        <f t="shared" si="7"/>
        <v>#DIV/0!</v>
      </c>
      <c r="CA71" s="14" t="e">
        <f t="shared" si="7"/>
        <v>#DIV/0!</v>
      </c>
      <c r="CB71" s="14" t="e">
        <f t="shared" si="7"/>
        <v>#DIV/0!</v>
      </c>
      <c r="CC71" s="14" t="e">
        <f t="shared" si="7"/>
        <v>#DIV/0!</v>
      </c>
      <c r="CD71" s="14" t="e">
        <f t="shared" si="7"/>
        <v>#DIV/0!</v>
      </c>
      <c r="CE71" s="14" t="e">
        <f t="shared" si="7"/>
        <v>#DIV/0!</v>
      </c>
      <c r="CF71" s="14" t="e">
        <f t="shared" si="7"/>
        <v>#DIV/0!</v>
      </c>
      <c r="CG71" s="14" t="e">
        <f t="shared" si="7"/>
        <v>#DIV/0!</v>
      </c>
      <c r="CH71" s="14" t="e">
        <f t="shared" si="7"/>
        <v>#DIV/0!</v>
      </c>
      <c r="CI71" s="14" t="e">
        <f t="shared" si="7"/>
        <v>#DIV/0!</v>
      </c>
      <c r="CJ71" s="14" t="e">
        <f t="shared" si="7"/>
        <v>#DIV/0!</v>
      </c>
      <c r="CK71" s="14" t="e">
        <f t="shared" si="7"/>
        <v>#DIV/0!</v>
      </c>
      <c r="CL71" s="14" t="e">
        <f t="shared" si="7"/>
        <v>#DIV/0!</v>
      </c>
      <c r="CM71" s="14" t="e">
        <f t="shared" si="14"/>
        <v>#DIV/0!</v>
      </c>
      <c r="CN71" s="14" t="e">
        <f t="shared" si="8"/>
        <v>#DIV/0!</v>
      </c>
      <c r="CO71" s="14" t="e">
        <f t="shared" si="8"/>
        <v>#DIV/0!</v>
      </c>
      <c r="CP71" s="14" t="e">
        <f t="shared" si="8"/>
        <v>#DIV/0!</v>
      </c>
      <c r="CQ71" s="14" t="e">
        <f t="shared" si="8"/>
        <v>#DIV/0!</v>
      </c>
      <c r="CR71" s="14" t="e">
        <f t="shared" si="8"/>
        <v>#DIV/0!</v>
      </c>
      <c r="CS71" s="14" t="e">
        <f t="shared" si="8"/>
        <v>#DIV/0!</v>
      </c>
      <c r="CT71" s="14" t="e">
        <f t="shared" si="8"/>
        <v>#DIV/0!</v>
      </c>
      <c r="CU71" s="14" t="e">
        <f t="shared" si="8"/>
        <v>#DIV/0!</v>
      </c>
      <c r="CV71" s="14" t="e">
        <f t="shared" si="8"/>
        <v>#DIV/0!</v>
      </c>
      <c r="CW71" s="14" t="e">
        <f t="shared" si="8"/>
        <v>#DIV/0!</v>
      </c>
      <c r="CX71" s="14" t="e">
        <f t="shared" si="8"/>
        <v>#DIV/0!</v>
      </c>
      <c r="CY71" s="14" t="e">
        <f t="shared" si="8"/>
        <v>#DIV/0!</v>
      </c>
      <c r="CZ71" s="14" t="e">
        <f t="shared" si="8"/>
        <v>#DIV/0!</v>
      </c>
      <c r="DA71" s="14" t="e">
        <f t="shared" si="8"/>
        <v>#DIV/0!</v>
      </c>
      <c r="DB71" s="14" t="e">
        <f t="shared" si="8"/>
        <v>#DIV/0!</v>
      </c>
      <c r="DC71" s="14" t="e">
        <f t="shared" si="8"/>
        <v>#DIV/0!</v>
      </c>
      <c r="DD71" s="14" t="e">
        <f t="shared" si="9"/>
        <v>#DIV/0!</v>
      </c>
      <c r="DE71" s="14" t="e">
        <f t="shared" si="9"/>
        <v>#DIV/0!</v>
      </c>
      <c r="DF71" s="14" t="e">
        <f t="shared" si="9"/>
        <v>#DIV/0!</v>
      </c>
      <c r="DG71" s="14" t="e">
        <f t="shared" si="9"/>
        <v>#DIV/0!</v>
      </c>
      <c r="DH71" s="14" t="e">
        <f t="shared" si="19"/>
        <v>#DIV/0!</v>
      </c>
      <c r="DI71" s="14" t="e">
        <f t="shared" si="20"/>
        <v>#DIV/0!</v>
      </c>
      <c r="DJ71" s="14" t="e">
        <f t="shared" si="21"/>
        <v>#DIV/0!</v>
      </c>
      <c r="DK71" s="14" t="e">
        <f t="shared" si="22"/>
        <v>#DIV/0!</v>
      </c>
      <c r="DL71" s="14" t="e">
        <f t="shared" si="23"/>
        <v>#DIV/0!</v>
      </c>
      <c r="DM71" s="14" t="e">
        <f t="shared" si="24"/>
        <v>#DIV/0!</v>
      </c>
      <c r="DN71" s="14" t="e">
        <f t="shared" si="25"/>
        <v>#DIV/0!</v>
      </c>
      <c r="DO71" s="14" t="e">
        <f t="shared" si="26"/>
        <v>#DIV/0!</v>
      </c>
      <c r="DP71" s="14" t="e">
        <f t="shared" si="27"/>
        <v>#DIV/0!</v>
      </c>
      <c r="DQ71" s="14" t="e">
        <f t="shared" si="28"/>
        <v>#DIV/0!</v>
      </c>
      <c r="DR71" s="14" t="e">
        <f t="shared" si="29"/>
        <v>#DIV/0!</v>
      </c>
      <c r="DS71" s="14" t="e">
        <f t="shared" si="30"/>
        <v>#DIV/0!</v>
      </c>
      <c r="DT71" s="14" t="e">
        <f t="shared" si="31"/>
        <v>#DIV/0!</v>
      </c>
      <c r="DU71" s="14" t="e">
        <f t="shared" si="32"/>
        <v>#DIV/0!</v>
      </c>
      <c r="DV71" s="14" t="e">
        <f t="shared" si="33"/>
        <v>#DIV/0!</v>
      </c>
      <c r="DW71" s="14" t="e">
        <f t="shared" si="34"/>
        <v>#DIV/0!</v>
      </c>
      <c r="DX71" s="14" t="e">
        <f t="shared" si="35"/>
        <v>#DIV/0!</v>
      </c>
      <c r="DY71" s="14" t="e">
        <f t="shared" si="36"/>
        <v>#DIV/0!</v>
      </c>
      <c r="DZ71" s="14" t="e">
        <f t="shared" si="15"/>
        <v>#DIV/0!</v>
      </c>
    </row>
    <row r="72" spans="1:130">
      <c r="A72" s="17">
        <v>6</v>
      </c>
      <c r="B72" s="15">
        <f t="shared" si="11"/>
        <v>0.39999999999999991</v>
      </c>
      <c r="C72" s="17">
        <v>2006</v>
      </c>
      <c r="D72" s="25">
        <f t="shared" si="16"/>
        <v>0</v>
      </c>
      <c r="E72" s="25">
        <f t="shared" si="17"/>
        <v>0</v>
      </c>
      <c r="F72" s="25">
        <f t="shared" si="18"/>
        <v>0</v>
      </c>
      <c r="G72" s="25">
        <f t="shared" si="37"/>
        <v>0</v>
      </c>
      <c r="H72" s="25">
        <f t="shared" ref="H72:H90" si="38">VLOOKUP($C$70,$D$3:$K$63,$A$68,0)*(B68-B67)</f>
        <v>0</v>
      </c>
      <c r="I72" s="25">
        <f>VLOOKUP($C$71,$D$3:$K$63,$A$68,0)*(B67-B66)</f>
        <v>0</v>
      </c>
      <c r="J72" s="25">
        <f>VLOOKUP($C$72,$D$3:$K$63,$A$68,0)*B66</f>
        <v>0</v>
      </c>
      <c r="K72" s="25"/>
      <c r="L72" s="25"/>
      <c r="M72" s="25"/>
      <c r="N72" s="25"/>
      <c r="O72" s="25"/>
      <c r="P72" s="25"/>
      <c r="Q72" s="25"/>
      <c r="R72" s="25"/>
      <c r="S72" s="25"/>
      <c r="T72" s="25"/>
      <c r="U72" s="25"/>
      <c r="V72" s="25"/>
      <c r="W72" s="25"/>
      <c r="X72" s="25"/>
      <c r="Y72" s="25"/>
      <c r="Z72" s="25"/>
      <c r="AA72" s="25"/>
      <c r="AB72" s="25"/>
      <c r="AC72" s="25"/>
      <c r="AD72" s="25"/>
      <c r="AE72" s="25"/>
      <c r="AF72" s="25"/>
      <c r="AG72" s="25"/>
      <c r="AH72" s="25"/>
      <c r="AI72" s="25"/>
      <c r="AJ72" s="25"/>
      <c r="AK72" s="25"/>
      <c r="AL72" s="25"/>
      <c r="AM72" s="25"/>
      <c r="AN72" s="25"/>
      <c r="AO72" s="25"/>
      <c r="AP72" s="25"/>
      <c r="AQ72" s="25"/>
      <c r="AR72" s="25"/>
      <c r="AS72" s="25"/>
      <c r="AT72" s="25"/>
      <c r="AU72" s="25"/>
      <c r="AV72" s="25"/>
      <c r="AW72" s="25"/>
      <c r="AX72" s="25"/>
      <c r="AY72" s="25"/>
      <c r="AZ72" s="25"/>
      <c r="BA72" s="25"/>
      <c r="BB72" s="25"/>
      <c r="BC72" s="25"/>
      <c r="BD72" s="25"/>
      <c r="BE72" s="25"/>
      <c r="BF72" s="25"/>
      <c r="BG72" s="25"/>
      <c r="BH72" s="25"/>
      <c r="BI72" s="25"/>
      <c r="BJ72" s="25"/>
      <c r="BK72" s="25"/>
      <c r="BL72" s="25"/>
      <c r="BM72" s="21">
        <f t="shared" si="12"/>
        <v>0</v>
      </c>
      <c r="BP72" s="18">
        <v>2006</v>
      </c>
      <c r="BQ72" s="14" t="e">
        <f t="shared" si="13"/>
        <v>#DIV/0!</v>
      </c>
      <c r="BR72" s="14" t="e">
        <f t="shared" si="7"/>
        <v>#DIV/0!</v>
      </c>
      <c r="BS72" s="14" t="e">
        <f t="shared" si="7"/>
        <v>#DIV/0!</v>
      </c>
      <c r="BT72" s="14" t="e">
        <f t="shared" si="7"/>
        <v>#DIV/0!</v>
      </c>
      <c r="BU72" s="14" t="e">
        <f t="shared" si="7"/>
        <v>#DIV/0!</v>
      </c>
      <c r="BV72" s="14" t="e">
        <f t="shared" si="7"/>
        <v>#DIV/0!</v>
      </c>
      <c r="BW72" s="14" t="e">
        <f t="shared" si="7"/>
        <v>#DIV/0!</v>
      </c>
      <c r="BX72" s="14" t="e">
        <f t="shared" si="7"/>
        <v>#DIV/0!</v>
      </c>
      <c r="BY72" s="14" t="e">
        <f t="shared" si="7"/>
        <v>#DIV/0!</v>
      </c>
      <c r="BZ72" s="14" t="e">
        <f t="shared" si="7"/>
        <v>#DIV/0!</v>
      </c>
      <c r="CA72" s="14" t="e">
        <f t="shared" si="7"/>
        <v>#DIV/0!</v>
      </c>
      <c r="CB72" s="14" t="e">
        <f t="shared" si="7"/>
        <v>#DIV/0!</v>
      </c>
      <c r="CC72" s="14" t="e">
        <f t="shared" si="7"/>
        <v>#DIV/0!</v>
      </c>
      <c r="CD72" s="14" t="e">
        <f t="shared" si="7"/>
        <v>#DIV/0!</v>
      </c>
      <c r="CE72" s="14" t="e">
        <f t="shared" si="7"/>
        <v>#DIV/0!</v>
      </c>
      <c r="CF72" s="14" t="e">
        <f t="shared" si="7"/>
        <v>#DIV/0!</v>
      </c>
      <c r="CG72" s="14" t="e">
        <f t="shared" si="7"/>
        <v>#DIV/0!</v>
      </c>
      <c r="CH72" s="14" t="e">
        <f t="shared" si="7"/>
        <v>#DIV/0!</v>
      </c>
      <c r="CI72" s="14" t="e">
        <f t="shared" si="7"/>
        <v>#DIV/0!</v>
      </c>
      <c r="CJ72" s="14" t="e">
        <f t="shared" si="7"/>
        <v>#DIV/0!</v>
      </c>
      <c r="CK72" s="14" t="e">
        <f t="shared" si="7"/>
        <v>#DIV/0!</v>
      </c>
      <c r="CL72" s="14" t="e">
        <f t="shared" si="7"/>
        <v>#DIV/0!</v>
      </c>
      <c r="CM72" s="14" t="e">
        <f t="shared" si="14"/>
        <v>#DIV/0!</v>
      </c>
      <c r="CN72" s="14" t="e">
        <f t="shared" si="8"/>
        <v>#DIV/0!</v>
      </c>
      <c r="CO72" s="14" t="e">
        <f t="shared" si="8"/>
        <v>#DIV/0!</v>
      </c>
      <c r="CP72" s="14" t="e">
        <f t="shared" si="8"/>
        <v>#DIV/0!</v>
      </c>
      <c r="CQ72" s="14" t="e">
        <f t="shared" si="8"/>
        <v>#DIV/0!</v>
      </c>
      <c r="CR72" s="14" t="e">
        <f t="shared" si="8"/>
        <v>#DIV/0!</v>
      </c>
      <c r="CS72" s="14" t="e">
        <f t="shared" si="8"/>
        <v>#DIV/0!</v>
      </c>
      <c r="CT72" s="14" t="e">
        <f t="shared" si="8"/>
        <v>#DIV/0!</v>
      </c>
      <c r="CU72" s="14" t="e">
        <f t="shared" si="8"/>
        <v>#DIV/0!</v>
      </c>
      <c r="CV72" s="14" t="e">
        <f t="shared" si="8"/>
        <v>#DIV/0!</v>
      </c>
      <c r="CW72" s="14" t="e">
        <f t="shared" si="8"/>
        <v>#DIV/0!</v>
      </c>
      <c r="CX72" s="14" t="e">
        <f t="shared" si="8"/>
        <v>#DIV/0!</v>
      </c>
      <c r="CY72" s="14" t="e">
        <f t="shared" si="8"/>
        <v>#DIV/0!</v>
      </c>
      <c r="CZ72" s="14" t="e">
        <f t="shared" si="8"/>
        <v>#DIV/0!</v>
      </c>
      <c r="DA72" s="14" t="e">
        <f t="shared" si="8"/>
        <v>#DIV/0!</v>
      </c>
      <c r="DB72" s="14" t="e">
        <f t="shared" si="8"/>
        <v>#DIV/0!</v>
      </c>
      <c r="DC72" s="14" t="e">
        <f t="shared" si="8"/>
        <v>#DIV/0!</v>
      </c>
      <c r="DD72" s="14" t="e">
        <f t="shared" si="9"/>
        <v>#DIV/0!</v>
      </c>
      <c r="DE72" s="14" t="e">
        <f t="shared" si="9"/>
        <v>#DIV/0!</v>
      </c>
      <c r="DF72" s="14" t="e">
        <f t="shared" si="9"/>
        <v>#DIV/0!</v>
      </c>
      <c r="DG72" s="14" t="e">
        <f t="shared" si="9"/>
        <v>#DIV/0!</v>
      </c>
      <c r="DH72" s="14" t="e">
        <f t="shared" si="19"/>
        <v>#DIV/0!</v>
      </c>
      <c r="DI72" s="14" t="e">
        <f t="shared" si="20"/>
        <v>#DIV/0!</v>
      </c>
      <c r="DJ72" s="14" t="e">
        <f t="shared" si="21"/>
        <v>#DIV/0!</v>
      </c>
      <c r="DK72" s="14" t="e">
        <f t="shared" si="22"/>
        <v>#DIV/0!</v>
      </c>
      <c r="DL72" s="14" t="e">
        <f t="shared" si="23"/>
        <v>#DIV/0!</v>
      </c>
      <c r="DM72" s="14" t="e">
        <f t="shared" si="24"/>
        <v>#DIV/0!</v>
      </c>
      <c r="DN72" s="14" t="e">
        <f t="shared" si="25"/>
        <v>#DIV/0!</v>
      </c>
      <c r="DO72" s="14" t="e">
        <f t="shared" si="26"/>
        <v>#DIV/0!</v>
      </c>
      <c r="DP72" s="14" t="e">
        <f t="shared" si="27"/>
        <v>#DIV/0!</v>
      </c>
      <c r="DQ72" s="14" t="e">
        <f t="shared" si="28"/>
        <v>#DIV/0!</v>
      </c>
      <c r="DR72" s="14" t="e">
        <f t="shared" si="29"/>
        <v>#DIV/0!</v>
      </c>
      <c r="DS72" s="14" t="e">
        <f t="shared" si="30"/>
        <v>#DIV/0!</v>
      </c>
      <c r="DT72" s="14" t="e">
        <f t="shared" si="31"/>
        <v>#DIV/0!</v>
      </c>
      <c r="DU72" s="14" t="e">
        <f t="shared" si="32"/>
        <v>#DIV/0!</v>
      </c>
      <c r="DV72" s="14" t="e">
        <f t="shared" si="33"/>
        <v>#DIV/0!</v>
      </c>
      <c r="DW72" s="14" t="e">
        <f t="shared" si="34"/>
        <v>#DIV/0!</v>
      </c>
      <c r="DX72" s="14" t="e">
        <f t="shared" si="35"/>
        <v>#DIV/0!</v>
      </c>
      <c r="DY72" s="14" t="e">
        <f t="shared" si="36"/>
        <v>#DIV/0!</v>
      </c>
      <c r="DZ72" s="14" t="e">
        <f t="shared" si="15"/>
        <v>#DIV/0!</v>
      </c>
    </row>
    <row r="73" spans="1:130">
      <c r="A73" s="17">
        <v>7</v>
      </c>
      <c r="B73" s="15">
        <f t="shared" si="11"/>
        <v>0.46666666666666656</v>
      </c>
      <c r="C73" s="17">
        <v>2007</v>
      </c>
      <c r="D73" s="25">
        <f t="shared" si="16"/>
        <v>0</v>
      </c>
      <c r="E73" s="25">
        <f t="shared" si="17"/>
        <v>0</v>
      </c>
      <c r="F73" s="25">
        <f t="shared" si="18"/>
        <v>0</v>
      </c>
      <c r="G73" s="25">
        <f t="shared" si="37"/>
        <v>0</v>
      </c>
      <c r="H73" s="25">
        <f t="shared" si="38"/>
        <v>0</v>
      </c>
      <c r="I73" s="25">
        <f t="shared" ref="I73:I91" si="39">VLOOKUP($C$71,$D$3:$K$63,$A$68,0)*(B68-B67)</f>
        <v>0</v>
      </c>
      <c r="J73" s="25">
        <f>VLOOKUP($C$72,$D$3:$K$63,$A$68,0)*(B67-B66)</f>
        <v>0</v>
      </c>
      <c r="K73" s="25">
        <f>VLOOKUP($C$73,$D$3:$K$63,$A$68,0)*B66</f>
        <v>0</v>
      </c>
      <c r="L73" s="25"/>
      <c r="M73" s="25"/>
      <c r="N73" s="25"/>
      <c r="O73" s="25"/>
      <c r="P73" s="25"/>
      <c r="Q73" s="25"/>
      <c r="R73" s="25"/>
      <c r="S73" s="25"/>
      <c r="T73" s="25"/>
      <c r="U73" s="25"/>
      <c r="V73" s="25"/>
      <c r="W73" s="25"/>
      <c r="X73" s="25"/>
      <c r="Y73" s="25"/>
      <c r="Z73" s="25"/>
      <c r="AA73" s="25"/>
      <c r="AB73" s="25"/>
      <c r="AC73" s="25"/>
      <c r="AD73" s="25"/>
      <c r="AE73" s="25"/>
      <c r="AF73" s="25"/>
      <c r="AG73" s="25"/>
      <c r="AH73" s="25"/>
      <c r="AI73" s="25"/>
      <c r="AJ73" s="25"/>
      <c r="AK73" s="25"/>
      <c r="AL73" s="25"/>
      <c r="AM73" s="25"/>
      <c r="AN73" s="25"/>
      <c r="AO73" s="25"/>
      <c r="AP73" s="25"/>
      <c r="AQ73" s="25"/>
      <c r="AR73" s="25"/>
      <c r="AS73" s="25"/>
      <c r="AT73" s="25"/>
      <c r="AU73" s="25"/>
      <c r="AV73" s="25"/>
      <c r="AW73" s="25"/>
      <c r="AX73" s="25"/>
      <c r="AY73" s="25"/>
      <c r="AZ73" s="25"/>
      <c r="BA73" s="25"/>
      <c r="BB73" s="25"/>
      <c r="BC73" s="25"/>
      <c r="BD73" s="25"/>
      <c r="BE73" s="25"/>
      <c r="BF73" s="25"/>
      <c r="BG73" s="25"/>
      <c r="BH73" s="25"/>
      <c r="BI73" s="25"/>
      <c r="BJ73" s="25"/>
      <c r="BK73" s="25"/>
      <c r="BL73" s="25"/>
      <c r="BM73" s="21">
        <f t="shared" si="12"/>
        <v>0</v>
      </c>
      <c r="BP73" s="18">
        <v>2007</v>
      </c>
      <c r="BQ73" s="14" t="e">
        <f t="shared" si="13"/>
        <v>#DIV/0!</v>
      </c>
      <c r="BR73" s="14" t="e">
        <f t="shared" si="7"/>
        <v>#DIV/0!</v>
      </c>
      <c r="BS73" s="14" t="e">
        <f t="shared" si="7"/>
        <v>#DIV/0!</v>
      </c>
      <c r="BT73" s="14" t="e">
        <f t="shared" si="7"/>
        <v>#DIV/0!</v>
      </c>
      <c r="BU73" s="14" t="e">
        <f t="shared" si="7"/>
        <v>#DIV/0!</v>
      </c>
      <c r="BV73" s="14" t="e">
        <f t="shared" si="7"/>
        <v>#DIV/0!</v>
      </c>
      <c r="BW73" s="14" t="e">
        <f t="shared" si="7"/>
        <v>#DIV/0!</v>
      </c>
      <c r="BX73" s="14" t="e">
        <f t="shared" si="7"/>
        <v>#DIV/0!</v>
      </c>
      <c r="BY73" s="14" t="e">
        <f t="shared" si="7"/>
        <v>#DIV/0!</v>
      </c>
      <c r="BZ73" s="14" t="e">
        <f t="shared" si="7"/>
        <v>#DIV/0!</v>
      </c>
      <c r="CA73" s="14" t="e">
        <f t="shared" si="7"/>
        <v>#DIV/0!</v>
      </c>
      <c r="CB73" s="14" t="e">
        <f t="shared" si="7"/>
        <v>#DIV/0!</v>
      </c>
      <c r="CC73" s="14" t="e">
        <f t="shared" si="7"/>
        <v>#DIV/0!</v>
      </c>
      <c r="CD73" s="14" t="e">
        <f t="shared" si="7"/>
        <v>#DIV/0!</v>
      </c>
      <c r="CE73" s="14" t="e">
        <f t="shared" si="7"/>
        <v>#DIV/0!</v>
      </c>
      <c r="CF73" s="14" t="e">
        <f t="shared" si="7"/>
        <v>#DIV/0!</v>
      </c>
      <c r="CG73" s="14" t="e">
        <f t="shared" si="7"/>
        <v>#DIV/0!</v>
      </c>
      <c r="CH73" s="14" t="e">
        <f t="shared" si="7"/>
        <v>#DIV/0!</v>
      </c>
      <c r="CI73" s="14" t="e">
        <f t="shared" si="7"/>
        <v>#DIV/0!</v>
      </c>
      <c r="CJ73" s="14" t="e">
        <f t="shared" si="7"/>
        <v>#DIV/0!</v>
      </c>
      <c r="CK73" s="14" t="e">
        <f t="shared" si="7"/>
        <v>#DIV/0!</v>
      </c>
      <c r="CL73" s="14" t="e">
        <f t="shared" si="7"/>
        <v>#DIV/0!</v>
      </c>
      <c r="CM73" s="14" t="e">
        <f t="shared" si="14"/>
        <v>#DIV/0!</v>
      </c>
      <c r="CN73" s="14" t="e">
        <f t="shared" si="8"/>
        <v>#DIV/0!</v>
      </c>
      <c r="CO73" s="14" t="e">
        <f t="shared" si="8"/>
        <v>#DIV/0!</v>
      </c>
      <c r="CP73" s="14" t="e">
        <f t="shared" si="8"/>
        <v>#DIV/0!</v>
      </c>
      <c r="CQ73" s="14" t="e">
        <f t="shared" si="8"/>
        <v>#DIV/0!</v>
      </c>
      <c r="CR73" s="14" t="e">
        <f t="shared" si="8"/>
        <v>#DIV/0!</v>
      </c>
      <c r="CS73" s="14" t="e">
        <f t="shared" si="8"/>
        <v>#DIV/0!</v>
      </c>
      <c r="CT73" s="14" t="e">
        <f t="shared" si="8"/>
        <v>#DIV/0!</v>
      </c>
      <c r="CU73" s="14" t="e">
        <f t="shared" si="8"/>
        <v>#DIV/0!</v>
      </c>
      <c r="CV73" s="14" t="e">
        <f t="shared" si="8"/>
        <v>#DIV/0!</v>
      </c>
      <c r="CW73" s="14" t="e">
        <f t="shared" si="8"/>
        <v>#DIV/0!</v>
      </c>
      <c r="CX73" s="14" t="e">
        <f t="shared" si="8"/>
        <v>#DIV/0!</v>
      </c>
      <c r="CY73" s="14" t="e">
        <f t="shared" si="8"/>
        <v>#DIV/0!</v>
      </c>
      <c r="CZ73" s="14" t="e">
        <f t="shared" si="8"/>
        <v>#DIV/0!</v>
      </c>
      <c r="DA73" s="14" t="e">
        <f t="shared" si="8"/>
        <v>#DIV/0!</v>
      </c>
      <c r="DB73" s="14" t="e">
        <f t="shared" si="8"/>
        <v>#DIV/0!</v>
      </c>
      <c r="DC73" s="14" t="e">
        <f t="shared" si="8"/>
        <v>#DIV/0!</v>
      </c>
      <c r="DD73" s="14" t="e">
        <f t="shared" si="9"/>
        <v>#DIV/0!</v>
      </c>
      <c r="DE73" s="14" t="e">
        <f t="shared" si="9"/>
        <v>#DIV/0!</v>
      </c>
      <c r="DF73" s="14" t="e">
        <f t="shared" si="9"/>
        <v>#DIV/0!</v>
      </c>
      <c r="DG73" s="14" t="e">
        <f t="shared" si="9"/>
        <v>#DIV/0!</v>
      </c>
      <c r="DH73" s="14" t="e">
        <f t="shared" si="19"/>
        <v>#DIV/0!</v>
      </c>
      <c r="DI73" s="14" t="e">
        <f t="shared" si="20"/>
        <v>#DIV/0!</v>
      </c>
      <c r="DJ73" s="14" t="e">
        <f t="shared" si="21"/>
        <v>#DIV/0!</v>
      </c>
      <c r="DK73" s="14" t="e">
        <f t="shared" si="22"/>
        <v>#DIV/0!</v>
      </c>
      <c r="DL73" s="14" t="e">
        <f t="shared" si="23"/>
        <v>#DIV/0!</v>
      </c>
      <c r="DM73" s="14" t="e">
        <f t="shared" si="24"/>
        <v>#DIV/0!</v>
      </c>
      <c r="DN73" s="14" t="e">
        <f t="shared" si="25"/>
        <v>#DIV/0!</v>
      </c>
      <c r="DO73" s="14" t="e">
        <f t="shared" si="26"/>
        <v>#DIV/0!</v>
      </c>
      <c r="DP73" s="14" t="e">
        <f t="shared" si="27"/>
        <v>#DIV/0!</v>
      </c>
      <c r="DQ73" s="14" t="e">
        <f t="shared" si="28"/>
        <v>#DIV/0!</v>
      </c>
      <c r="DR73" s="14" t="e">
        <f t="shared" si="29"/>
        <v>#DIV/0!</v>
      </c>
      <c r="DS73" s="14" t="e">
        <f t="shared" si="30"/>
        <v>#DIV/0!</v>
      </c>
      <c r="DT73" s="14" t="e">
        <f t="shared" si="31"/>
        <v>#DIV/0!</v>
      </c>
      <c r="DU73" s="14" t="e">
        <f t="shared" si="32"/>
        <v>#DIV/0!</v>
      </c>
      <c r="DV73" s="14" t="e">
        <f t="shared" si="33"/>
        <v>#DIV/0!</v>
      </c>
      <c r="DW73" s="14" t="e">
        <f t="shared" si="34"/>
        <v>#DIV/0!</v>
      </c>
      <c r="DX73" s="14" t="e">
        <f t="shared" si="35"/>
        <v>#DIV/0!</v>
      </c>
      <c r="DY73" s="14" t="e">
        <f t="shared" si="36"/>
        <v>#DIV/0!</v>
      </c>
      <c r="DZ73" s="14" t="e">
        <f t="shared" si="15"/>
        <v>#DIV/0!</v>
      </c>
    </row>
    <row r="74" spans="1:130">
      <c r="A74" s="17">
        <v>8</v>
      </c>
      <c r="B74" s="15">
        <f t="shared" si="11"/>
        <v>0.53333333333333321</v>
      </c>
      <c r="C74" s="17">
        <v>2008</v>
      </c>
      <c r="D74" s="25">
        <f t="shared" si="16"/>
        <v>0</v>
      </c>
      <c r="E74" s="25">
        <f t="shared" si="17"/>
        <v>0</v>
      </c>
      <c r="F74" s="25">
        <f t="shared" si="18"/>
        <v>0</v>
      </c>
      <c r="G74" s="25">
        <f t="shared" si="37"/>
        <v>0</v>
      </c>
      <c r="H74" s="25">
        <f t="shared" si="38"/>
        <v>0</v>
      </c>
      <c r="I74" s="25">
        <f t="shared" si="39"/>
        <v>0</v>
      </c>
      <c r="J74" s="25">
        <f t="shared" ref="J74:J92" si="40">VLOOKUP($C$72,$D$3:$K$63,$A$68,0)*(B68-B67)</f>
        <v>0</v>
      </c>
      <c r="K74" s="25">
        <f>VLOOKUP($C$73,$D$3:$K$63,$A$68,0)*(B67-B66)</f>
        <v>0</v>
      </c>
      <c r="L74" s="25">
        <f>VLOOKUP($C$74,$D$3:$K$63,$A$68,0)*B66</f>
        <v>0</v>
      </c>
      <c r="M74" s="25"/>
      <c r="N74" s="25"/>
      <c r="O74" s="25"/>
      <c r="P74" s="25"/>
      <c r="Q74" s="25"/>
      <c r="R74" s="25"/>
      <c r="S74" s="25"/>
      <c r="T74" s="25"/>
      <c r="U74" s="25"/>
      <c r="V74" s="25"/>
      <c r="W74" s="25"/>
      <c r="X74" s="25"/>
      <c r="Y74" s="25"/>
      <c r="Z74" s="25"/>
      <c r="AA74" s="25"/>
      <c r="AB74" s="25"/>
      <c r="AC74" s="25"/>
      <c r="AD74" s="25"/>
      <c r="AE74" s="25"/>
      <c r="AF74" s="25"/>
      <c r="AG74" s="25"/>
      <c r="AH74" s="25"/>
      <c r="AI74" s="25"/>
      <c r="AJ74" s="25"/>
      <c r="AK74" s="25"/>
      <c r="AL74" s="25"/>
      <c r="AM74" s="25"/>
      <c r="AN74" s="25"/>
      <c r="AO74" s="25"/>
      <c r="AP74" s="25"/>
      <c r="AQ74" s="25"/>
      <c r="AR74" s="25"/>
      <c r="AS74" s="25"/>
      <c r="AT74" s="25"/>
      <c r="AU74" s="25"/>
      <c r="AV74" s="25"/>
      <c r="AW74" s="25"/>
      <c r="AX74" s="25"/>
      <c r="AY74" s="25"/>
      <c r="AZ74" s="25"/>
      <c r="BA74" s="25"/>
      <c r="BB74" s="25"/>
      <c r="BC74" s="25"/>
      <c r="BD74" s="25"/>
      <c r="BE74" s="25"/>
      <c r="BF74" s="25"/>
      <c r="BG74" s="25"/>
      <c r="BH74" s="25"/>
      <c r="BI74" s="25"/>
      <c r="BJ74" s="25"/>
      <c r="BK74" s="25"/>
      <c r="BL74" s="25"/>
      <c r="BM74" s="21">
        <f t="shared" si="12"/>
        <v>0</v>
      </c>
      <c r="BP74" s="18">
        <v>2008</v>
      </c>
      <c r="BQ74" s="14" t="e">
        <f t="shared" si="13"/>
        <v>#DIV/0!</v>
      </c>
      <c r="BR74" s="14" t="e">
        <f t="shared" si="7"/>
        <v>#DIV/0!</v>
      </c>
      <c r="BS74" s="14" t="e">
        <f t="shared" si="7"/>
        <v>#DIV/0!</v>
      </c>
      <c r="BT74" s="14" t="e">
        <f t="shared" si="7"/>
        <v>#DIV/0!</v>
      </c>
      <c r="BU74" s="14" t="e">
        <f t="shared" si="7"/>
        <v>#DIV/0!</v>
      </c>
      <c r="BV74" s="14" t="e">
        <f t="shared" si="7"/>
        <v>#DIV/0!</v>
      </c>
      <c r="BW74" s="14" t="e">
        <f t="shared" si="7"/>
        <v>#DIV/0!</v>
      </c>
      <c r="BX74" s="14" t="e">
        <f t="shared" si="7"/>
        <v>#DIV/0!</v>
      </c>
      <c r="BY74" s="14" t="e">
        <f t="shared" si="7"/>
        <v>#DIV/0!</v>
      </c>
      <c r="BZ74" s="14" t="e">
        <f t="shared" si="7"/>
        <v>#DIV/0!</v>
      </c>
      <c r="CA74" s="14" t="e">
        <f t="shared" si="7"/>
        <v>#DIV/0!</v>
      </c>
      <c r="CB74" s="14" t="e">
        <f t="shared" si="7"/>
        <v>#DIV/0!</v>
      </c>
      <c r="CC74" s="14" t="e">
        <f t="shared" si="7"/>
        <v>#DIV/0!</v>
      </c>
      <c r="CD74" s="14" t="e">
        <f t="shared" si="7"/>
        <v>#DIV/0!</v>
      </c>
      <c r="CE74" s="14" t="e">
        <f t="shared" si="7"/>
        <v>#DIV/0!</v>
      </c>
      <c r="CF74" s="14" t="e">
        <f t="shared" si="7"/>
        <v>#DIV/0!</v>
      </c>
      <c r="CG74" s="14" t="e">
        <f t="shared" si="7"/>
        <v>#DIV/0!</v>
      </c>
      <c r="CH74" s="14" t="e">
        <f t="shared" si="7"/>
        <v>#DIV/0!</v>
      </c>
      <c r="CI74" s="14" t="e">
        <f t="shared" si="7"/>
        <v>#DIV/0!</v>
      </c>
      <c r="CJ74" s="14" t="e">
        <f t="shared" si="7"/>
        <v>#DIV/0!</v>
      </c>
      <c r="CK74" s="14" t="e">
        <f t="shared" si="7"/>
        <v>#DIV/0!</v>
      </c>
      <c r="CL74" s="14" t="e">
        <f t="shared" si="7"/>
        <v>#DIV/0!</v>
      </c>
      <c r="CM74" s="14" t="e">
        <f t="shared" si="14"/>
        <v>#DIV/0!</v>
      </c>
      <c r="CN74" s="14" t="e">
        <f t="shared" si="8"/>
        <v>#DIV/0!</v>
      </c>
      <c r="CO74" s="14" t="e">
        <f t="shared" si="8"/>
        <v>#DIV/0!</v>
      </c>
      <c r="CP74" s="14" t="e">
        <f t="shared" si="8"/>
        <v>#DIV/0!</v>
      </c>
      <c r="CQ74" s="14" t="e">
        <f t="shared" si="8"/>
        <v>#DIV/0!</v>
      </c>
      <c r="CR74" s="14" t="e">
        <f t="shared" si="8"/>
        <v>#DIV/0!</v>
      </c>
      <c r="CS74" s="14" t="e">
        <f t="shared" si="8"/>
        <v>#DIV/0!</v>
      </c>
      <c r="CT74" s="14" t="e">
        <f t="shared" si="8"/>
        <v>#DIV/0!</v>
      </c>
      <c r="CU74" s="14" t="e">
        <f t="shared" si="8"/>
        <v>#DIV/0!</v>
      </c>
      <c r="CV74" s="14" t="e">
        <f t="shared" si="8"/>
        <v>#DIV/0!</v>
      </c>
      <c r="CW74" s="14" t="e">
        <f t="shared" si="8"/>
        <v>#DIV/0!</v>
      </c>
      <c r="CX74" s="14" t="e">
        <f t="shared" si="8"/>
        <v>#DIV/0!</v>
      </c>
      <c r="CY74" s="14" t="e">
        <f t="shared" si="8"/>
        <v>#DIV/0!</v>
      </c>
      <c r="CZ74" s="14" t="e">
        <f t="shared" si="8"/>
        <v>#DIV/0!</v>
      </c>
      <c r="DA74" s="14" t="e">
        <f t="shared" si="8"/>
        <v>#DIV/0!</v>
      </c>
      <c r="DB74" s="14" t="e">
        <f t="shared" si="8"/>
        <v>#DIV/0!</v>
      </c>
      <c r="DC74" s="14" t="e">
        <f t="shared" si="8"/>
        <v>#DIV/0!</v>
      </c>
      <c r="DD74" s="14" t="e">
        <f t="shared" si="9"/>
        <v>#DIV/0!</v>
      </c>
      <c r="DE74" s="14" t="e">
        <f t="shared" si="9"/>
        <v>#DIV/0!</v>
      </c>
      <c r="DF74" s="14" t="e">
        <f t="shared" si="9"/>
        <v>#DIV/0!</v>
      </c>
      <c r="DG74" s="14" t="e">
        <f t="shared" si="9"/>
        <v>#DIV/0!</v>
      </c>
      <c r="DH74" s="14" t="e">
        <f t="shared" si="19"/>
        <v>#DIV/0!</v>
      </c>
      <c r="DI74" s="14" t="e">
        <f t="shared" si="20"/>
        <v>#DIV/0!</v>
      </c>
      <c r="DJ74" s="14" t="e">
        <f t="shared" si="21"/>
        <v>#DIV/0!</v>
      </c>
      <c r="DK74" s="14" t="e">
        <f t="shared" si="22"/>
        <v>#DIV/0!</v>
      </c>
      <c r="DL74" s="14" t="e">
        <f t="shared" si="23"/>
        <v>#DIV/0!</v>
      </c>
      <c r="DM74" s="14" t="e">
        <f t="shared" si="24"/>
        <v>#DIV/0!</v>
      </c>
      <c r="DN74" s="14" t="e">
        <f t="shared" si="25"/>
        <v>#DIV/0!</v>
      </c>
      <c r="DO74" s="14" t="e">
        <f t="shared" si="26"/>
        <v>#DIV/0!</v>
      </c>
      <c r="DP74" s="14" t="e">
        <f t="shared" si="27"/>
        <v>#DIV/0!</v>
      </c>
      <c r="DQ74" s="14" t="e">
        <f t="shared" si="28"/>
        <v>#DIV/0!</v>
      </c>
      <c r="DR74" s="14" t="e">
        <f t="shared" si="29"/>
        <v>#DIV/0!</v>
      </c>
      <c r="DS74" s="14" t="e">
        <f t="shared" si="30"/>
        <v>#DIV/0!</v>
      </c>
      <c r="DT74" s="14" t="e">
        <f t="shared" si="31"/>
        <v>#DIV/0!</v>
      </c>
      <c r="DU74" s="14" t="e">
        <f t="shared" si="32"/>
        <v>#DIV/0!</v>
      </c>
      <c r="DV74" s="14" t="e">
        <f t="shared" si="33"/>
        <v>#DIV/0!</v>
      </c>
      <c r="DW74" s="14" t="e">
        <f t="shared" si="34"/>
        <v>#DIV/0!</v>
      </c>
      <c r="DX74" s="14" t="e">
        <f t="shared" si="35"/>
        <v>#DIV/0!</v>
      </c>
      <c r="DY74" s="14" t="e">
        <f t="shared" si="36"/>
        <v>#DIV/0!</v>
      </c>
      <c r="DZ74" s="14" t="e">
        <f t="shared" si="15"/>
        <v>#DIV/0!</v>
      </c>
    </row>
    <row r="75" spans="1:130">
      <c r="A75" s="17">
        <v>9</v>
      </c>
      <c r="B75" s="15">
        <f t="shared" si="11"/>
        <v>0.59999999999999987</v>
      </c>
      <c r="C75" s="17">
        <v>2009</v>
      </c>
      <c r="D75" s="25">
        <f t="shared" si="16"/>
        <v>0</v>
      </c>
      <c r="E75" s="25">
        <f t="shared" si="17"/>
        <v>0</v>
      </c>
      <c r="F75" s="25">
        <f t="shared" si="18"/>
        <v>0</v>
      </c>
      <c r="G75" s="25">
        <f t="shared" si="37"/>
        <v>0</v>
      </c>
      <c r="H75" s="25">
        <f t="shared" si="38"/>
        <v>0</v>
      </c>
      <c r="I75" s="25">
        <f t="shared" si="39"/>
        <v>0</v>
      </c>
      <c r="J75" s="25">
        <f t="shared" si="40"/>
        <v>0</v>
      </c>
      <c r="K75" s="25">
        <f t="shared" ref="K75:K93" si="41">VLOOKUP($C$73,$D$3:$K$63,$A$68,0)*(B68-B67)</f>
        <v>0</v>
      </c>
      <c r="L75" s="25">
        <f>VLOOKUP($C$74,$D$3:$K$63,$A$68,0)*(B67-B66)</f>
        <v>0</v>
      </c>
      <c r="M75" s="25">
        <f>VLOOKUP($C$75,$D$3:$K$63,$A$68,0)*B66</f>
        <v>0</v>
      </c>
      <c r="N75" s="25"/>
      <c r="O75" s="25"/>
      <c r="P75" s="25"/>
      <c r="Q75" s="25"/>
      <c r="R75" s="25"/>
      <c r="S75" s="25"/>
      <c r="T75" s="25"/>
      <c r="U75" s="25"/>
      <c r="V75" s="25"/>
      <c r="W75" s="25"/>
      <c r="X75" s="25"/>
      <c r="Y75" s="25"/>
      <c r="Z75" s="25"/>
      <c r="AA75" s="25"/>
      <c r="AB75" s="25"/>
      <c r="AC75" s="25"/>
      <c r="AD75" s="25"/>
      <c r="AE75" s="25"/>
      <c r="AF75" s="25"/>
      <c r="AG75" s="25"/>
      <c r="AH75" s="25"/>
      <c r="AI75" s="25"/>
      <c r="AJ75" s="25"/>
      <c r="AK75" s="25"/>
      <c r="AL75" s="25"/>
      <c r="AM75" s="25"/>
      <c r="AN75" s="25"/>
      <c r="AO75" s="25"/>
      <c r="AP75" s="25"/>
      <c r="AQ75" s="25"/>
      <c r="AR75" s="25"/>
      <c r="AS75" s="25"/>
      <c r="AT75" s="25"/>
      <c r="AU75" s="25"/>
      <c r="AV75" s="25"/>
      <c r="AW75" s="25"/>
      <c r="AX75" s="25"/>
      <c r="AY75" s="25"/>
      <c r="AZ75" s="25"/>
      <c r="BA75" s="25"/>
      <c r="BB75" s="25"/>
      <c r="BC75" s="25"/>
      <c r="BD75" s="25"/>
      <c r="BE75" s="25"/>
      <c r="BF75" s="25"/>
      <c r="BG75" s="25"/>
      <c r="BH75" s="25"/>
      <c r="BI75" s="25"/>
      <c r="BJ75" s="25"/>
      <c r="BK75" s="25"/>
      <c r="BL75" s="25"/>
      <c r="BM75" s="21">
        <f t="shared" si="12"/>
        <v>0</v>
      </c>
      <c r="BP75" s="18">
        <v>2009</v>
      </c>
      <c r="BQ75" s="14" t="e">
        <f t="shared" si="13"/>
        <v>#DIV/0!</v>
      </c>
      <c r="BR75" s="14" t="e">
        <f t="shared" si="7"/>
        <v>#DIV/0!</v>
      </c>
      <c r="BS75" s="14" t="e">
        <f t="shared" si="7"/>
        <v>#DIV/0!</v>
      </c>
      <c r="BT75" s="14" t="e">
        <f t="shared" si="7"/>
        <v>#DIV/0!</v>
      </c>
      <c r="BU75" s="14" t="e">
        <f t="shared" si="7"/>
        <v>#DIV/0!</v>
      </c>
      <c r="BV75" s="14" t="e">
        <f t="shared" si="7"/>
        <v>#DIV/0!</v>
      </c>
      <c r="BW75" s="14" t="e">
        <f t="shared" si="7"/>
        <v>#DIV/0!</v>
      </c>
      <c r="BX75" s="14" t="e">
        <f t="shared" si="7"/>
        <v>#DIV/0!</v>
      </c>
      <c r="BY75" s="14" t="e">
        <f t="shared" si="7"/>
        <v>#DIV/0!</v>
      </c>
      <c r="BZ75" s="14" t="e">
        <f t="shared" si="7"/>
        <v>#DIV/0!</v>
      </c>
      <c r="CA75" s="14" t="e">
        <f t="shared" si="7"/>
        <v>#DIV/0!</v>
      </c>
      <c r="CB75" s="14" t="e">
        <f t="shared" si="7"/>
        <v>#DIV/0!</v>
      </c>
      <c r="CC75" s="14" t="e">
        <f t="shared" si="7"/>
        <v>#DIV/0!</v>
      </c>
      <c r="CD75" s="14" t="e">
        <f t="shared" si="7"/>
        <v>#DIV/0!</v>
      </c>
      <c r="CE75" s="14" t="e">
        <f t="shared" si="7"/>
        <v>#DIV/0!</v>
      </c>
      <c r="CF75" s="14" t="e">
        <f t="shared" si="7"/>
        <v>#DIV/0!</v>
      </c>
      <c r="CG75" s="14" t="e">
        <f t="shared" si="7"/>
        <v>#DIV/0!</v>
      </c>
      <c r="CH75" s="14" t="e">
        <f t="shared" si="7"/>
        <v>#DIV/0!</v>
      </c>
      <c r="CI75" s="14" t="e">
        <f t="shared" si="7"/>
        <v>#DIV/0!</v>
      </c>
      <c r="CJ75" s="14" t="e">
        <f t="shared" si="7"/>
        <v>#DIV/0!</v>
      </c>
      <c r="CK75" s="14" t="e">
        <f t="shared" si="7"/>
        <v>#DIV/0!</v>
      </c>
      <c r="CL75" s="14" t="e">
        <f t="shared" si="7"/>
        <v>#DIV/0!</v>
      </c>
      <c r="CM75" s="14" t="e">
        <f t="shared" si="14"/>
        <v>#DIV/0!</v>
      </c>
      <c r="CN75" s="14" t="e">
        <f t="shared" si="8"/>
        <v>#DIV/0!</v>
      </c>
      <c r="CO75" s="14" t="e">
        <f t="shared" si="8"/>
        <v>#DIV/0!</v>
      </c>
      <c r="CP75" s="14" t="e">
        <f t="shared" si="8"/>
        <v>#DIV/0!</v>
      </c>
      <c r="CQ75" s="14" t="e">
        <f t="shared" si="8"/>
        <v>#DIV/0!</v>
      </c>
      <c r="CR75" s="14" t="e">
        <f t="shared" si="8"/>
        <v>#DIV/0!</v>
      </c>
      <c r="CS75" s="14" t="e">
        <f t="shared" si="8"/>
        <v>#DIV/0!</v>
      </c>
      <c r="CT75" s="14" t="e">
        <f t="shared" si="8"/>
        <v>#DIV/0!</v>
      </c>
      <c r="CU75" s="14" t="e">
        <f t="shared" si="8"/>
        <v>#DIV/0!</v>
      </c>
      <c r="CV75" s="14" t="e">
        <f t="shared" si="8"/>
        <v>#DIV/0!</v>
      </c>
      <c r="CW75" s="14" t="e">
        <f t="shared" si="8"/>
        <v>#DIV/0!</v>
      </c>
      <c r="CX75" s="14" t="e">
        <f t="shared" si="8"/>
        <v>#DIV/0!</v>
      </c>
      <c r="CY75" s="14" t="e">
        <f t="shared" si="8"/>
        <v>#DIV/0!</v>
      </c>
      <c r="CZ75" s="14" t="e">
        <f t="shared" si="8"/>
        <v>#DIV/0!</v>
      </c>
      <c r="DA75" s="14" t="e">
        <f t="shared" si="8"/>
        <v>#DIV/0!</v>
      </c>
      <c r="DB75" s="14" t="e">
        <f t="shared" si="8"/>
        <v>#DIV/0!</v>
      </c>
      <c r="DC75" s="14" t="e">
        <f t="shared" si="8"/>
        <v>#DIV/0!</v>
      </c>
      <c r="DD75" s="14" t="e">
        <f t="shared" si="9"/>
        <v>#DIV/0!</v>
      </c>
      <c r="DE75" s="14" t="e">
        <f t="shared" si="9"/>
        <v>#DIV/0!</v>
      </c>
      <c r="DF75" s="14" t="e">
        <f t="shared" si="9"/>
        <v>#DIV/0!</v>
      </c>
      <c r="DG75" s="14" t="e">
        <f t="shared" si="9"/>
        <v>#DIV/0!</v>
      </c>
      <c r="DH75" s="14" t="e">
        <f t="shared" si="19"/>
        <v>#DIV/0!</v>
      </c>
      <c r="DI75" s="14" t="e">
        <f t="shared" si="20"/>
        <v>#DIV/0!</v>
      </c>
      <c r="DJ75" s="14" t="e">
        <f t="shared" si="21"/>
        <v>#DIV/0!</v>
      </c>
      <c r="DK75" s="14" t="e">
        <f t="shared" si="22"/>
        <v>#DIV/0!</v>
      </c>
      <c r="DL75" s="14" t="e">
        <f t="shared" si="23"/>
        <v>#DIV/0!</v>
      </c>
      <c r="DM75" s="14" t="e">
        <f t="shared" si="24"/>
        <v>#DIV/0!</v>
      </c>
      <c r="DN75" s="14" t="e">
        <f t="shared" si="25"/>
        <v>#DIV/0!</v>
      </c>
      <c r="DO75" s="14" t="e">
        <f t="shared" si="26"/>
        <v>#DIV/0!</v>
      </c>
      <c r="DP75" s="14" t="e">
        <f t="shared" si="27"/>
        <v>#DIV/0!</v>
      </c>
      <c r="DQ75" s="14" t="e">
        <f t="shared" si="28"/>
        <v>#DIV/0!</v>
      </c>
      <c r="DR75" s="14" t="e">
        <f t="shared" si="29"/>
        <v>#DIV/0!</v>
      </c>
      <c r="DS75" s="14" t="e">
        <f t="shared" si="30"/>
        <v>#DIV/0!</v>
      </c>
      <c r="DT75" s="14" t="e">
        <f t="shared" si="31"/>
        <v>#DIV/0!</v>
      </c>
      <c r="DU75" s="14" t="e">
        <f t="shared" si="32"/>
        <v>#DIV/0!</v>
      </c>
      <c r="DV75" s="14" t="e">
        <f t="shared" si="33"/>
        <v>#DIV/0!</v>
      </c>
      <c r="DW75" s="14" t="e">
        <f t="shared" si="34"/>
        <v>#DIV/0!</v>
      </c>
      <c r="DX75" s="14" t="e">
        <f t="shared" si="35"/>
        <v>#DIV/0!</v>
      </c>
      <c r="DY75" s="14" t="e">
        <f t="shared" si="36"/>
        <v>#DIV/0!</v>
      </c>
      <c r="DZ75" s="14" t="e">
        <f t="shared" si="15"/>
        <v>#DIV/0!</v>
      </c>
    </row>
    <row r="76" spans="1:130">
      <c r="A76" s="17">
        <v>10</v>
      </c>
      <c r="B76" s="15">
        <f t="shared" si="11"/>
        <v>0.66666666666666652</v>
      </c>
      <c r="C76" s="17">
        <v>2010</v>
      </c>
      <c r="D76" s="25">
        <f t="shared" si="16"/>
        <v>0</v>
      </c>
      <c r="E76" s="25">
        <f t="shared" si="17"/>
        <v>0</v>
      </c>
      <c r="F76" s="25">
        <f t="shared" si="18"/>
        <v>0</v>
      </c>
      <c r="G76" s="25">
        <f t="shared" si="37"/>
        <v>0</v>
      </c>
      <c r="H76" s="25">
        <f t="shared" si="38"/>
        <v>0</v>
      </c>
      <c r="I76" s="25">
        <f t="shared" si="39"/>
        <v>0</v>
      </c>
      <c r="J76" s="25">
        <f t="shared" si="40"/>
        <v>0</v>
      </c>
      <c r="K76" s="25">
        <f t="shared" si="41"/>
        <v>0</v>
      </c>
      <c r="L76" s="25">
        <f t="shared" ref="L76:L94" si="42">VLOOKUP($C$74,$D$3:$K$63,$A$68,0)*(B68-B67)</f>
        <v>0</v>
      </c>
      <c r="M76" s="25">
        <f>VLOOKUP($C$75,$D$3:$K$63,$A$68,0)*(B67-B66)</f>
        <v>0.39999999999999991</v>
      </c>
      <c r="N76" s="25">
        <f>VLOOKUP($C$76,$D$3:$K$63,$A$68,0)*B66</f>
        <v>0</v>
      </c>
      <c r="O76" s="25"/>
      <c r="P76" s="25"/>
      <c r="Q76" s="25"/>
      <c r="R76" s="25"/>
      <c r="S76" s="25"/>
      <c r="T76" s="25"/>
      <c r="U76" s="25"/>
      <c r="V76" s="25"/>
      <c r="W76" s="25"/>
      <c r="X76" s="25"/>
      <c r="Y76" s="25"/>
      <c r="Z76" s="25"/>
      <c r="AA76" s="25"/>
      <c r="AB76" s="25"/>
      <c r="AC76" s="25"/>
      <c r="AD76" s="25"/>
      <c r="AE76" s="25"/>
      <c r="AF76" s="25"/>
      <c r="AG76" s="25"/>
      <c r="AH76" s="25"/>
      <c r="AI76" s="25"/>
      <c r="AJ76" s="25"/>
      <c r="AK76" s="25"/>
      <c r="AL76" s="25"/>
      <c r="AM76" s="25"/>
      <c r="AN76" s="25"/>
      <c r="AO76" s="25"/>
      <c r="AP76" s="25"/>
      <c r="AQ76" s="25"/>
      <c r="AR76" s="25"/>
      <c r="AS76" s="25"/>
      <c r="AT76" s="25"/>
      <c r="AU76" s="25"/>
      <c r="AV76" s="25"/>
      <c r="AW76" s="25"/>
      <c r="AX76" s="25"/>
      <c r="AY76" s="25"/>
      <c r="AZ76" s="25"/>
      <c r="BA76" s="25"/>
      <c r="BB76" s="25"/>
      <c r="BC76" s="25"/>
      <c r="BD76" s="25"/>
      <c r="BE76" s="25"/>
      <c r="BF76" s="25"/>
      <c r="BG76" s="25"/>
      <c r="BH76" s="25"/>
      <c r="BI76" s="25"/>
      <c r="BJ76" s="25"/>
      <c r="BK76" s="25"/>
      <c r="BL76" s="25"/>
      <c r="BM76" s="21">
        <f t="shared" si="12"/>
        <v>0.39999999999999991</v>
      </c>
      <c r="BP76" s="18">
        <v>2010</v>
      </c>
      <c r="BQ76" s="14">
        <f t="shared" si="13"/>
        <v>0</v>
      </c>
      <c r="BR76" s="14">
        <f t="shared" si="7"/>
        <v>0</v>
      </c>
      <c r="BS76" s="14">
        <f t="shared" si="7"/>
        <v>0</v>
      </c>
      <c r="BT76" s="14">
        <f t="shared" si="7"/>
        <v>0</v>
      </c>
      <c r="BU76" s="14">
        <f t="shared" si="7"/>
        <v>0</v>
      </c>
      <c r="BV76" s="14">
        <f t="shared" si="7"/>
        <v>0</v>
      </c>
      <c r="BW76" s="14">
        <f t="shared" si="7"/>
        <v>0</v>
      </c>
      <c r="BX76" s="14">
        <f t="shared" si="7"/>
        <v>0</v>
      </c>
      <c r="BY76" s="14">
        <f t="shared" si="7"/>
        <v>0</v>
      </c>
      <c r="BZ76" s="14">
        <f t="shared" si="7"/>
        <v>1</v>
      </c>
      <c r="CA76" s="14">
        <f t="shared" si="7"/>
        <v>0</v>
      </c>
      <c r="CB76" s="14">
        <f t="shared" si="7"/>
        <v>0</v>
      </c>
      <c r="CC76" s="14">
        <f t="shared" si="7"/>
        <v>0</v>
      </c>
      <c r="CD76" s="14">
        <f t="shared" si="7"/>
        <v>0</v>
      </c>
      <c r="CE76" s="14">
        <f t="shared" si="7"/>
        <v>0</v>
      </c>
      <c r="CF76" s="14">
        <f t="shared" si="7"/>
        <v>0</v>
      </c>
      <c r="CG76" s="14">
        <f t="shared" si="7"/>
        <v>0</v>
      </c>
      <c r="CH76" s="14">
        <f t="shared" si="7"/>
        <v>0</v>
      </c>
      <c r="CI76" s="14">
        <f t="shared" si="7"/>
        <v>0</v>
      </c>
      <c r="CJ76" s="14">
        <f t="shared" si="7"/>
        <v>0</v>
      </c>
      <c r="CK76" s="14">
        <f t="shared" si="7"/>
        <v>0</v>
      </c>
      <c r="CL76" s="14">
        <f t="shared" si="7"/>
        <v>0</v>
      </c>
      <c r="CM76" s="14">
        <f t="shared" si="14"/>
        <v>0</v>
      </c>
      <c r="CN76" s="14">
        <f t="shared" si="8"/>
        <v>0</v>
      </c>
      <c r="CO76" s="14">
        <f t="shared" si="8"/>
        <v>0</v>
      </c>
      <c r="CP76" s="14">
        <f t="shared" si="8"/>
        <v>0</v>
      </c>
      <c r="CQ76" s="14">
        <f t="shared" si="8"/>
        <v>0</v>
      </c>
      <c r="CR76" s="14">
        <f t="shared" si="8"/>
        <v>0</v>
      </c>
      <c r="CS76" s="14">
        <f t="shared" si="8"/>
        <v>0</v>
      </c>
      <c r="CT76" s="14">
        <f t="shared" si="8"/>
        <v>0</v>
      </c>
      <c r="CU76" s="14">
        <f t="shared" si="8"/>
        <v>0</v>
      </c>
      <c r="CV76" s="14">
        <f t="shared" si="8"/>
        <v>0</v>
      </c>
      <c r="CW76" s="14">
        <f t="shared" si="8"/>
        <v>0</v>
      </c>
      <c r="CX76" s="14">
        <f t="shared" si="8"/>
        <v>0</v>
      </c>
      <c r="CY76" s="14">
        <f t="shared" si="8"/>
        <v>0</v>
      </c>
      <c r="CZ76" s="14">
        <f t="shared" si="8"/>
        <v>0</v>
      </c>
      <c r="DA76" s="14">
        <f t="shared" si="8"/>
        <v>0</v>
      </c>
      <c r="DB76" s="14">
        <f t="shared" si="8"/>
        <v>0</v>
      </c>
      <c r="DC76" s="14">
        <f t="shared" si="8"/>
        <v>0</v>
      </c>
      <c r="DD76" s="14">
        <f t="shared" si="9"/>
        <v>0</v>
      </c>
      <c r="DE76" s="14">
        <f t="shared" si="9"/>
        <v>0</v>
      </c>
      <c r="DF76" s="14">
        <f t="shared" si="9"/>
        <v>0</v>
      </c>
      <c r="DG76" s="14">
        <f t="shared" si="9"/>
        <v>0</v>
      </c>
      <c r="DH76" s="14">
        <f t="shared" si="19"/>
        <v>0</v>
      </c>
      <c r="DI76" s="14">
        <f t="shared" si="20"/>
        <v>0</v>
      </c>
      <c r="DJ76" s="14">
        <f t="shared" si="21"/>
        <v>0</v>
      </c>
      <c r="DK76" s="14">
        <f t="shared" si="22"/>
        <v>0</v>
      </c>
      <c r="DL76" s="14">
        <f t="shared" si="23"/>
        <v>0</v>
      </c>
      <c r="DM76" s="14">
        <f t="shared" si="24"/>
        <v>0</v>
      </c>
      <c r="DN76" s="14">
        <f t="shared" si="25"/>
        <v>0</v>
      </c>
      <c r="DO76" s="14">
        <f t="shared" si="26"/>
        <v>0</v>
      </c>
      <c r="DP76" s="14">
        <f t="shared" si="27"/>
        <v>0</v>
      </c>
      <c r="DQ76" s="14">
        <f t="shared" si="28"/>
        <v>0</v>
      </c>
      <c r="DR76" s="14">
        <f t="shared" si="29"/>
        <v>0</v>
      </c>
      <c r="DS76" s="14">
        <f t="shared" si="30"/>
        <v>0</v>
      </c>
      <c r="DT76" s="14">
        <f t="shared" si="31"/>
        <v>0</v>
      </c>
      <c r="DU76" s="14">
        <f t="shared" si="32"/>
        <v>0</v>
      </c>
      <c r="DV76" s="14">
        <f t="shared" si="33"/>
        <v>0</v>
      </c>
      <c r="DW76" s="14">
        <f t="shared" si="34"/>
        <v>0</v>
      </c>
      <c r="DX76" s="14">
        <f t="shared" si="35"/>
        <v>0</v>
      </c>
      <c r="DY76" s="14">
        <f t="shared" si="36"/>
        <v>0</v>
      </c>
      <c r="DZ76" s="14">
        <f t="shared" si="15"/>
        <v>1</v>
      </c>
    </row>
    <row r="77" spans="1:130">
      <c r="A77" s="17">
        <v>11</v>
      </c>
      <c r="B77" s="15">
        <f t="shared" si="11"/>
        <v>0.73333333333333317</v>
      </c>
      <c r="C77" s="17">
        <v>2011</v>
      </c>
      <c r="D77" s="25">
        <f t="shared" si="16"/>
        <v>0</v>
      </c>
      <c r="E77" s="25">
        <f t="shared" si="17"/>
        <v>0</v>
      </c>
      <c r="F77" s="25">
        <f t="shared" si="18"/>
        <v>0</v>
      </c>
      <c r="G77" s="25">
        <f t="shared" si="37"/>
        <v>0</v>
      </c>
      <c r="H77" s="25">
        <f t="shared" si="38"/>
        <v>0</v>
      </c>
      <c r="I77" s="25">
        <f t="shared" si="39"/>
        <v>0</v>
      </c>
      <c r="J77" s="25">
        <f t="shared" si="40"/>
        <v>0</v>
      </c>
      <c r="K77" s="25">
        <f t="shared" si="41"/>
        <v>0</v>
      </c>
      <c r="L77" s="25">
        <f t="shared" si="42"/>
        <v>0</v>
      </c>
      <c r="M77" s="25">
        <f t="shared" ref="M77:M95" si="43">VLOOKUP($C$75,$D$3:$K$63,$A$68,0)*(B68-B67)</f>
        <v>0.39999999999999991</v>
      </c>
      <c r="N77" s="25">
        <f>VLOOKUP($C$76,$D$3:$K$63,$A$68,0)*(B67-B66)</f>
        <v>0.33333333333333326</v>
      </c>
      <c r="O77" s="25">
        <f>VLOOKUP($C$77,$D$3:$K$63,$A$68,0)*B66</f>
        <v>0</v>
      </c>
      <c r="P77" s="25"/>
      <c r="Q77" s="25"/>
      <c r="R77" s="25"/>
      <c r="S77" s="25"/>
      <c r="T77" s="25"/>
      <c r="U77" s="25"/>
      <c r="V77" s="25"/>
      <c r="W77" s="25"/>
      <c r="X77" s="25"/>
      <c r="Y77" s="25"/>
      <c r="Z77" s="25"/>
      <c r="AA77" s="25"/>
      <c r="AB77" s="25"/>
      <c r="AC77" s="25"/>
      <c r="AD77" s="25"/>
      <c r="AE77" s="25"/>
      <c r="AF77" s="25"/>
      <c r="AG77" s="25"/>
      <c r="AH77" s="25"/>
      <c r="AI77" s="25"/>
      <c r="AJ77" s="25"/>
      <c r="AK77" s="25"/>
      <c r="AL77" s="25"/>
      <c r="AM77" s="25"/>
      <c r="AN77" s="25"/>
      <c r="AO77" s="25"/>
      <c r="AP77" s="25"/>
      <c r="AQ77" s="25"/>
      <c r="AR77" s="25"/>
      <c r="AS77" s="25"/>
      <c r="AT77" s="25"/>
      <c r="AU77" s="25"/>
      <c r="AV77" s="25"/>
      <c r="AW77" s="25"/>
      <c r="AX77" s="25"/>
      <c r="AY77" s="25"/>
      <c r="AZ77" s="25"/>
      <c r="BA77" s="25"/>
      <c r="BB77" s="25"/>
      <c r="BC77" s="25"/>
      <c r="BD77" s="25"/>
      <c r="BE77" s="25"/>
      <c r="BF77" s="25"/>
      <c r="BG77" s="25"/>
      <c r="BH77" s="25"/>
      <c r="BI77" s="25"/>
      <c r="BJ77" s="25"/>
      <c r="BK77" s="25"/>
      <c r="BL77" s="25"/>
      <c r="BM77" s="21">
        <f t="shared" si="12"/>
        <v>0.73333333333333317</v>
      </c>
      <c r="BP77" s="18">
        <v>2011</v>
      </c>
      <c r="BQ77" s="14">
        <f t="shared" si="13"/>
        <v>0</v>
      </c>
      <c r="BR77" s="14">
        <f t="shared" si="7"/>
        <v>0</v>
      </c>
      <c r="BS77" s="14">
        <f t="shared" si="7"/>
        <v>0</v>
      </c>
      <c r="BT77" s="14">
        <f t="shared" si="7"/>
        <v>0</v>
      </c>
      <c r="BU77" s="14">
        <f t="shared" si="7"/>
        <v>0</v>
      </c>
      <c r="BV77" s="14">
        <f t="shared" si="7"/>
        <v>0</v>
      </c>
      <c r="BW77" s="14">
        <f t="shared" si="7"/>
        <v>0</v>
      </c>
      <c r="BX77" s="14">
        <f t="shared" si="7"/>
        <v>0</v>
      </c>
      <c r="BY77" s="14">
        <f t="shared" si="7"/>
        <v>0</v>
      </c>
      <c r="BZ77" s="14">
        <f t="shared" si="7"/>
        <v>0.54545454545454541</v>
      </c>
      <c r="CA77" s="14">
        <f t="shared" si="7"/>
        <v>0.45454545454545453</v>
      </c>
      <c r="CB77" s="14">
        <f t="shared" si="7"/>
        <v>0</v>
      </c>
      <c r="CC77" s="14">
        <f t="shared" si="7"/>
        <v>0</v>
      </c>
      <c r="CD77" s="14">
        <f t="shared" si="7"/>
        <v>0</v>
      </c>
      <c r="CE77" s="14">
        <f t="shared" si="7"/>
        <v>0</v>
      </c>
      <c r="CF77" s="14">
        <f t="shared" si="7"/>
        <v>0</v>
      </c>
      <c r="CG77" s="14">
        <f t="shared" si="7"/>
        <v>0</v>
      </c>
      <c r="CH77" s="14">
        <f t="shared" si="7"/>
        <v>0</v>
      </c>
      <c r="CI77" s="14">
        <f t="shared" si="7"/>
        <v>0</v>
      </c>
      <c r="CJ77" s="14">
        <f t="shared" si="7"/>
        <v>0</v>
      </c>
      <c r="CK77" s="14">
        <f t="shared" si="7"/>
        <v>0</v>
      </c>
      <c r="CL77" s="14">
        <f t="shared" si="7"/>
        <v>0</v>
      </c>
      <c r="CM77" s="14">
        <f t="shared" si="14"/>
        <v>0</v>
      </c>
      <c r="CN77" s="14">
        <f t="shared" si="8"/>
        <v>0</v>
      </c>
      <c r="CO77" s="14">
        <f t="shared" si="8"/>
        <v>0</v>
      </c>
      <c r="CP77" s="14">
        <f t="shared" si="8"/>
        <v>0</v>
      </c>
      <c r="CQ77" s="14">
        <f t="shared" si="8"/>
        <v>0</v>
      </c>
      <c r="CR77" s="14">
        <f t="shared" si="8"/>
        <v>0</v>
      </c>
      <c r="CS77" s="14">
        <f t="shared" si="8"/>
        <v>0</v>
      </c>
      <c r="CT77" s="14">
        <f t="shared" si="8"/>
        <v>0</v>
      </c>
      <c r="CU77" s="14">
        <f t="shared" si="8"/>
        <v>0</v>
      </c>
      <c r="CV77" s="14">
        <f t="shared" si="8"/>
        <v>0</v>
      </c>
      <c r="CW77" s="14">
        <f t="shared" si="8"/>
        <v>0</v>
      </c>
      <c r="CX77" s="14">
        <f t="shared" si="8"/>
        <v>0</v>
      </c>
      <c r="CY77" s="14">
        <f t="shared" si="8"/>
        <v>0</v>
      </c>
      <c r="CZ77" s="14">
        <f t="shared" si="8"/>
        <v>0</v>
      </c>
      <c r="DA77" s="14">
        <f t="shared" si="8"/>
        <v>0</v>
      </c>
      <c r="DB77" s="14">
        <f t="shared" si="8"/>
        <v>0</v>
      </c>
      <c r="DC77" s="14">
        <f t="shared" si="8"/>
        <v>0</v>
      </c>
      <c r="DD77" s="14">
        <f t="shared" si="9"/>
        <v>0</v>
      </c>
      <c r="DE77" s="14">
        <f t="shared" si="9"/>
        <v>0</v>
      </c>
      <c r="DF77" s="14">
        <f t="shared" si="9"/>
        <v>0</v>
      </c>
      <c r="DG77" s="14">
        <f t="shared" si="9"/>
        <v>0</v>
      </c>
      <c r="DH77" s="14">
        <f t="shared" si="19"/>
        <v>0</v>
      </c>
      <c r="DI77" s="14">
        <f t="shared" si="20"/>
        <v>0</v>
      </c>
      <c r="DJ77" s="14">
        <f t="shared" si="21"/>
        <v>0</v>
      </c>
      <c r="DK77" s="14">
        <f t="shared" si="22"/>
        <v>0</v>
      </c>
      <c r="DL77" s="14">
        <f t="shared" si="23"/>
        <v>0</v>
      </c>
      <c r="DM77" s="14">
        <f t="shared" si="24"/>
        <v>0</v>
      </c>
      <c r="DN77" s="14">
        <f t="shared" si="25"/>
        <v>0</v>
      </c>
      <c r="DO77" s="14">
        <f t="shared" si="26"/>
        <v>0</v>
      </c>
      <c r="DP77" s="14">
        <f t="shared" si="27"/>
        <v>0</v>
      </c>
      <c r="DQ77" s="14">
        <f t="shared" si="28"/>
        <v>0</v>
      </c>
      <c r="DR77" s="14">
        <f t="shared" si="29"/>
        <v>0</v>
      </c>
      <c r="DS77" s="14">
        <f t="shared" si="30"/>
        <v>0</v>
      </c>
      <c r="DT77" s="14">
        <f t="shared" si="31"/>
        <v>0</v>
      </c>
      <c r="DU77" s="14">
        <f t="shared" si="32"/>
        <v>0</v>
      </c>
      <c r="DV77" s="14">
        <f t="shared" si="33"/>
        <v>0</v>
      </c>
      <c r="DW77" s="14">
        <f t="shared" si="34"/>
        <v>0</v>
      </c>
      <c r="DX77" s="14">
        <f t="shared" si="35"/>
        <v>0</v>
      </c>
      <c r="DY77" s="14">
        <f t="shared" si="36"/>
        <v>0</v>
      </c>
      <c r="DZ77" s="14">
        <f t="shared" si="15"/>
        <v>1</v>
      </c>
    </row>
    <row r="78" spans="1:130">
      <c r="A78" s="17">
        <v>12</v>
      </c>
      <c r="B78" s="15">
        <f t="shared" si="11"/>
        <v>0.79999999999999982</v>
      </c>
      <c r="C78" s="17">
        <v>2012</v>
      </c>
      <c r="D78" s="25">
        <f t="shared" si="16"/>
        <v>0</v>
      </c>
      <c r="E78" s="25">
        <f t="shared" si="17"/>
        <v>0</v>
      </c>
      <c r="F78" s="25">
        <f t="shared" si="18"/>
        <v>0</v>
      </c>
      <c r="G78" s="25">
        <f t="shared" si="37"/>
        <v>0</v>
      </c>
      <c r="H78" s="25">
        <f t="shared" si="38"/>
        <v>0</v>
      </c>
      <c r="I78" s="25">
        <f t="shared" si="39"/>
        <v>0</v>
      </c>
      <c r="J78" s="25">
        <f t="shared" si="40"/>
        <v>0</v>
      </c>
      <c r="K78" s="25">
        <f t="shared" si="41"/>
        <v>0</v>
      </c>
      <c r="L78" s="25">
        <f t="shared" si="42"/>
        <v>0</v>
      </c>
      <c r="M78" s="25">
        <f t="shared" si="43"/>
        <v>0.39999999999999991</v>
      </c>
      <c r="N78" s="25">
        <f t="shared" ref="N78:N96" si="44">VLOOKUP($C$76,$D$3:$K$63,$A$68,0)*(B68-B67)</f>
        <v>0.33333333333333326</v>
      </c>
      <c r="O78" s="25">
        <f>VLOOKUP($C$77,$D$3:$K$63,$A$68,0)*(B67-B66)</f>
        <v>4.9333333333333318</v>
      </c>
      <c r="P78" s="25">
        <f>VLOOKUP($C$78,$D$3:$K$63,$A$68,0)*B66</f>
        <v>0</v>
      </c>
      <c r="Q78" s="25"/>
      <c r="R78" s="25"/>
      <c r="S78" s="25"/>
      <c r="T78" s="25"/>
      <c r="U78" s="25"/>
      <c r="V78" s="25"/>
      <c r="W78" s="25"/>
      <c r="X78" s="25"/>
      <c r="Y78" s="25"/>
      <c r="Z78" s="25"/>
      <c r="AA78" s="25"/>
      <c r="AB78" s="25"/>
      <c r="AC78" s="25"/>
      <c r="AD78" s="25"/>
      <c r="AE78" s="25"/>
      <c r="AF78" s="25"/>
      <c r="AG78" s="25"/>
      <c r="AH78" s="25"/>
      <c r="AI78" s="25"/>
      <c r="AJ78" s="25"/>
      <c r="AK78" s="25"/>
      <c r="AL78" s="25"/>
      <c r="AM78" s="25"/>
      <c r="AN78" s="25"/>
      <c r="AO78" s="25"/>
      <c r="AP78" s="25"/>
      <c r="AQ78" s="25"/>
      <c r="AR78" s="25"/>
      <c r="AS78" s="25"/>
      <c r="AT78" s="25"/>
      <c r="AU78" s="25"/>
      <c r="AV78" s="25"/>
      <c r="AW78" s="25"/>
      <c r="AX78" s="25"/>
      <c r="AY78" s="25"/>
      <c r="AZ78" s="25"/>
      <c r="BA78" s="25"/>
      <c r="BB78" s="25"/>
      <c r="BC78" s="25"/>
      <c r="BD78" s="25"/>
      <c r="BE78" s="25"/>
      <c r="BF78" s="25"/>
      <c r="BG78" s="25"/>
      <c r="BH78" s="25"/>
      <c r="BI78" s="25"/>
      <c r="BJ78" s="25"/>
      <c r="BK78" s="25"/>
      <c r="BL78" s="25"/>
      <c r="BM78" s="21">
        <f t="shared" si="12"/>
        <v>5.6666666666666652</v>
      </c>
      <c r="BP78" s="18">
        <v>2012</v>
      </c>
      <c r="BQ78" s="14">
        <f t="shared" si="13"/>
        <v>0</v>
      </c>
      <c r="BR78" s="14">
        <f t="shared" si="7"/>
        <v>0</v>
      </c>
      <c r="BS78" s="14">
        <f t="shared" si="7"/>
        <v>0</v>
      </c>
      <c r="BT78" s="14">
        <f t="shared" si="7"/>
        <v>0</v>
      </c>
      <c r="BU78" s="14">
        <f t="shared" ref="BU78:BU126" si="45">H78/$BM78</f>
        <v>0</v>
      </c>
      <c r="BV78" s="14">
        <f t="shared" ref="BV78:BV126" si="46">I78/$BM78</f>
        <v>0</v>
      </c>
      <c r="BW78" s="14">
        <f t="shared" ref="BW78:BW126" si="47">J78/$BM78</f>
        <v>0</v>
      </c>
      <c r="BX78" s="14">
        <f t="shared" ref="BX78:BX126" si="48">K78/$BM78</f>
        <v>0</v>
      </c>
      <c r="BY78" s="14">
        <f t="shared" ref="BY78:BY126" si="49">L78/$BM78</f>
        <v>0</v>
      </c>
      <c r="BZ78" s="14">
        <f t="shared" ref="BZ78:BZ126" si="50">M78/$BM78</f>
        <v>7.0588235294117646E-2</v>
      </c>
      <c r="CA78" s="14">
        <f t="shared" ref="CA78:CA126" si="51">N78/$BM78</f>
        <v>5.8823529411764705E-2</v>
      </c>
      <c r="CB78" s="14">
        <f t="shared" ref="CB78:CB126" si="52">O78/$BM78</f>
        <v>0.87058823529411755</v>
      </c>
      <c r="CC78" s="14">
        <f t="shared" ref="CC78:CC126" si="53">P78/$BM78</f>
        <v>0</v>
      </c>
      <c r="CD78" s="14">
        <f t="shared" ref="CD78:CD126" si="54">Q78/$BM78</f>
        <v>0</v>
      </c>
      <c r="CE78" s="14">
        <f t="shared" ref="CE78:CE126" si="55">R78/$BM78</f>
        <v>0</v>
      </c>
      <c r="CF78" s="14">
        <f t="shared" ref="CF78:CF126" si="56">S78/$BM78</f>
        <v>0</v>
      </c>
      <c r="CG78" s="14">
        <f t="shared" ref="CG78:CG126" si="57">T78/$BM78</f>
        <v>0</v>
      </c>
      <c r="CH78" s="14">
        <f t="shared" ref="CH78:CH126" si="58">U78/$BM78</f>
        <v>0</v>
      </c>
      <c r="CI78" s="14">
        <f t="shared" ref="CI78:CI126" si="59">V78/$BM78</f>
        <v>0</v>
      </c>
      <c r="CJ78" s="14">
        <f t="shared" ref="CJ78:CJ126" si="60">W78/$BM78</f>
        <v>0</v>
      </c>
      <c r="CK78" s="14">
        <f t="shared" ref="CK78:CK126" si="61">X78/$BM78</f>
        <v>0</v>
      </c>
      <c r="CL78" s="14">
        <f t="shared" ref="CL78:CL126" si="62">Y78/$BM78</f>
        <v>0</v>
      </c>
      <c r="CM78" s="14">
        <f t="shared" si="14"/>
        <v>0</v>
      </c>
      <c r="CN78" s="14">
        <f t="shared" si="8"/>
        <v>0</v>
      </c>
      <c r="CO78" s="14">
        <f t="shared" si="8"/>
        <v>0</v>
      </c>
      <c r="CP78" s="14">
        <f t="shared" si="8"/>
        <v>0</v>
      </c>
      <c r="CQ78" s="14">
        <f t="shared" si="8"/>
        <v>0</v>
      </c>
      <c r="CR78" s="14">
        <f t="shared" si="8"/>
        <v>0</v>
      </c>
      <c r="CS78" s="14">
        <f t="shared" si="8"/>
        <v>0</v>
      </c>
      <c r="CT78" s="14">
        <f t="shared" si="8"/>
        <v>0</v>
      </c>
      <c r="CU78" s="14">
        <f t="shared" si="8"/>
        <v>0</v>
      </c>
      <c r="CV78" s="14">
        <f t="shared" si="8"/>
        <v>0</v>
      </c>
      <c r="CW78" s="14">
        <f t="shared" si="8"/>
        <v>0</v>
      </c>
      <c r="CX78" s="14">
        <f t="shared" si="8"/>
        <v>0</v>
      </c>
      <c r="CY78" s="14">
        <f t="shared" si="8"/>
        <v>0</v>
      </c>
      <c r="CZ78" s="14">
        <f t="shared" si="8"/>
        <v>0</v>
      </c>
      <c r="DA78" s="14">
        <f t="shared" si="8"/>
        <v>0</v>
      </c>
      <c r="DB78" s="14">
        <f t="shared" si="8"/>
        <v>0</v>
      </c>
      <c r="DC78" s="14">
        <f t="shared" si="8"/>
        <v>0</v>
      </c>
      <c r="DD78" s="14">
        <f t="shared" si="9"/>
        <v>0</v>
      </c>
      <c r="DE78" s="14">
        <f t="shared" si="9"/>
        <v>0</v>
      </c>
      <c r="DF78" s="14">
        <f t="shared" si="9"/>
        <v>0</v>
      </c>
      <c r="DG78" s="14">
        <f t="shared" si="9"/>
        <v>0</v>
      </c>
      <c r="DH78" s="14">
        <f t="shared" si="19"/>
        <v>0</v>
      </c>
      <c r="DI78" s="14">
        <f t="shared" si="20"/>
        <v>0</v>
      </c>
      <c r="DJ78" s="14">
        <f t="shared" si="21"/>
        <v>0</v>
      </c>
      <c r="DK78" s="14">
        <f t="shared" si="22"/>
        <v>0</v>
      </c>
      <c r="DL78" s="14">
        <f t="shared" si="23"/>
        <v>0</v>
      </c>
      <c r="DM78" s="14">
        <f t="shared" si="24"/>
        <v>0</v>
      </c>
      <c r="DN78" s="14">
        <f t="shared" si="25"/>
        <v>0</v>
      </c>
      <c r="DO78" s="14">
        <f t="shared" si="26"/>
        <v>0</v>
      </c>
      <c r="DP78" s="14">
        <f t="shared" si="27"/>
        <v>0</v>
      </c>
      <c r="DQ78" s="14">
        <f t="shared" si="28"/>
        <v>0</v>
      </c>
      <c r="DR78" s="14">
        <f t="shared" si="29"/>
        <v>0</v>
      </c>
      <c r="DS78" s="14">
        <f t="shared" si="30"/>
        <v>0</v>
      </c>
      <c r="DT78" s="14">
        <f t="shared" si="31"/>
        <v>0</v>
      </c>
      <c r="DU78" s="14">
        <f t="shared" si="32"/>
        <v>0</v>
      </c>
      <c r="DV78" s="14">
        <f t="shared" si="33"/>
        <v>0</v>
      </c>
      <c r="DW78" s="14">
        <f t="shared" si="34"/>
        <v>0</v>
      </c>
      <c r="DX78" s="14">
        <f t="shared" si="35"/>
        <v>0</v>
      </c>
      <c r="DY78" s="14">
        <f t="shared" si="36"/>
        <v>0</v>
      </c>
      <c r="DZ78" s="14">
        <f t="shared" si="15"/>
        <v>0.99999999999999989</v>
      </c>
    </row>
    <row r="79" spans="1:130">
      <c r="A79" s="17">
        <v>13</v>
      </c>
      <c r="B79" s="15">
        <f t="shared" si="11"/>
        <v>0.86666666666666647</v>
      </c>
      <c r="C79" s="17">
        <v>2013</v>
      </c>
      <c r="D79" s="25">
        <f t="shared" si="16"/>
        <v>0</v>
      </c>
      <c r="E79" s="25">
        <f t="shared" si="17"/>
        <v>0</v>
      </c>
      <c r="F79" s="25">
        <f t="shared" si="18"/>
        <v>0</v>
      </c>
      <c r="G79" s="25">
        <f t="shared" si="37"/>
        <v>0</v>
      </c>
      <c r="H79" s="25">
        <f t="shared" si="38"/>
        <v>0</v>
      </c>
      <c r="I79" s="25">
        <f t="shared" si="39"/>
        <v>0</v>
      </c>
      <c r="J79" s="25">
        <f t="shared" si="40"/>
        <v>0</v>
      </c>
      <c r="K79" s="25">
        <f t="shared" si="41"/>
        <v>0</v>
      </c>
      <c r="L79" s="25">
        <f t="shared" si="42"/>
        <v>0</v>
      </c>
      <c r="M79" s="25">
        <f t="shared" si="43"/>
        <v>0.39999999999999991</v>
      </c>
      <c r="N79" s="25">
        <f t="shared" si="44"/>
        <v>0.33333333333333326</v>
      </c>
      <c r="O79" s="25">
        <f t="shared" ref="O79:O97" si="63">VLOOKUP($C$77,$D$3:$K$63,$A$68,0)*(B68-B67)</f>
        <v>4.9333333333333318</v>
      </c>
      <c r="P79" s="25">
        <f>VLOOKUP($C$78,$D$3:$K$63,$A$68,0)*(B67-B66)</f>
        <v>2.9999999999999991</v>
      </c>
      <c r="Q79" s="25">
        <f>VLOOKUP($C$79,$D$3:$K$63,$A$68,0)*B66</f>
        <v>0</v>
      </c>
      <c r="R79" s="25"/>
      <c r="S79" s="25"/>
      <c r="T79" s="25"/>
      <c r="U79" s="25"/>
      <c r="V79" s="25"/>
      <c r="W79" s="25"/>
      <c r="X79" s="25"/>
      <c r="Y79" s="25"/>
      <c r="Z79" s="25"/>
      <c r="AA79" s="25"/>
      <c r="AB79" s="25"/>
      <c r="AC79" s="25"/>
      <c r="AD79" s="25"/>
      <c r="AE79" s="25"/>
      <c r="AF79" s="25"/>
      <c r="AG79" s="25"/>
      <c r="AH79" s="25"/>
      <c r="AI79" s="25"/>
      <c r="AJ79" s="25"/>
      <c r="AK79" s="25"/>
      <c r="AL79" s="25"/>
      <c r="AM79" s="25"/>
      <c r="AN79" s="25"/>
      <c r="AO79" s="25"/>
      <c r="AP79" s="25"/>
      <c r="AQ79" s="25"/>
      <c r="AR79" s="25"/>
      <c r="AS79" s="25"/>
      <c r="AT79" s="25"/>
      <c r="AU79" s="25"/>
      <c r="AV79" s="25"/>
      <c r="AW79" s="25"/>
      <c r="AX79" s="25"/>
      <c r="AY79" s="25"/>
      <c r="AZ79" s="25"/>
      <c r="BA79" s="25"/>
      <c r="BB79" s="25"/>
      <c r="BC79" s="25"/>
      <c r="BD79" s="25"/>
      <c r="BE79" s="25"/>
      <c r="BF79" s="25"/>
      <c r="BG79" s="25"/>
      <c r="BH79" s="25"/>
      <c r="BI79" s="25"/>
      <c r="BJ79" s="25"/>
      <c r="BK79" s="25"/>
      <c r="BL79" s="25"/>
      <c r="BM79" s="21">
        <f t="shared" si="12"/>
        <v>8.6666666666666643</v>
      </c>
      <c r="BP79" s="18">
        <v>2013</v>
      </c>
      <c r="BQ79" s="14">
        <f t="shared" si="13"/>
        <v>0</v>
      </c>
      <c r="BR79" s="14">
        <f t="shared" ref="BR79:BR126" si="64">E79/$BM79</f>
        <v>0</v>
      </c>
      <c r="BS79" s="14">
        <f t="shared" ref="BS79:BS126" si="65">F79/$BM79</f>
        <v>0</v>
      </c>
      <c r="BT79" s="14">
        <f t="shared" ref="BT79:BT126" si="66">G79/$BM79</f>
        <v>0</v>
      </c>
      <c r="BU79" s="14">
        <f t="shared" si="45"/>
        <v>0</v>
      </c>
      <c r="BV79" s="14">
        <f t="shared" si="46"/>
        <v>0</v>
      </c>
      <c r="BW79" s="14">
        <f t="shared" si="47"/>
        <v>0</v>
      </c>
      <c r="BX79" s="14">
        <f t="shared" si="48"/>
        <v>0</v>
      </c>
      <c r="BY79" s="14">
        <f t="shared" si="49"/>
        <v>0</v>
      </c>
      <c r="BZ79" s="14">
        <f t="shared" si="50"/>
        <v>4.6153846153846156E-2</v>
      </c>
      <c r="CA79" s="14">
        <f t="shared" si="51"/>
        <v>3.8461538461538464E-2</v>
      </c>
      <c r="CB79" s="14">
        <f t="shared" si="52"/>
        <v>0.56923076923076921</v>
      </c>
      <c r="CC79" s="14">
        <f t="shared" si="53"/>
        <v>0.34615384615384615</v>
      </c>
      <c r="CD79" s="14">
        <f t="shared" si="54"/>
        <v>0</v>
      </c>
      <c r="CE79" s="14">
        <f t="shared" si="55"/>
        <v>0</v>
      </c>
      <c r="CF79" s="14">
        <f t="shared" si="56"/>
        <v>0</v>
      </c>
      <c r="CG79" s="14">
        <f t="shared" si="57"/>
        <v>0</v>
      </c>
      <c r="CH79" s="14">
        <f t="shared" si="58"/>
        <v>0</v>
      </c>
      <c r="CI79" s="14">
        <f t="shared" si="59"/>
        <v>0</v>
      </c>
      <c r="CJ79" s="14">
        <f t="shared" si="60"/>
        <v>0</v>
      </c>
      <c r="CK79" s="14">
        <f t="shared" si="61"/>
        <v>0</v>
      </c>
      <c r="CL79" s="14">
        <f t="shared" si="62"/>
        <v>0</v>
      </c>
      <c r="CM79" s="14">
        <f t="shared" si="14"/>
        <v>0</v>
      </c>
      <c r="CN79" s="14">
        <f t="shared" si="8"/>
        <v>0</v>
      </c>
      <c r="CO79" s="14">
        <f t="shared" si="8"/>
        <v>0</v>
      </c>
      <c r="CP79" s="14">
        <f t="shared" si="8"/>
        <v>0</v>
      </c>
      <c r="CQ79" s="14">
        <f t="shared" si="8"/>
        <v>0</v>
      </c>
      <c r="CR79" s="14">
        <f t="shared" si="8"/>
        <v>0</v>
      </c>
      <c r="CS79" s="14">
        <f t="shared" si="8"/>
        <v>0</v>
      </c>
      <c r="CT79" s="14">
        <f t="shared" si="8"/>
        <v>0</v>
      </c>
      <c r="CU79" s="14">
        <f t="shared" si="8"/>
        <v>0</v>
      </c>
      <c r="CV79" s="14">
        <f t="shared" si="8"/>
        <v>0</v>
      </c>
      <c r="CW79" s="14">
        <f t="shared" si="8"/>
        <v>0</v>
      </c>
      <c r="CX79" s="14">
        <f t="shared" si="8"/>
        <v>0</v>
      </c>
      <c r="CY79" s="14">
        <f t="shared" si="8"/>
        <v>0</v>
      </c>
      <c r="CZ79" s="14">
        <f t="shared" si="8"/>
        <v>0</v>
      </c>
      <c r="DA79" s="14">
        <f t="shared" si="8"/>
        <v>0</v>
      </c>
      <c r="DB79" s="14">
        <f t="shared" si="8"/>
        <v>0</v>
      </c>
      <c r="DC79" s="14">
        <f t="shared" si="8"/>
        <v>0</v>
      </c>
      <c r="DD79" s="14">
        <f t="shared" si="9"/>
        <v>0</v>
      </c>
      <c r="DE79" s="14">
        <f t="shared" si="9"/>
        <v>0</v>
      </c>
      <c r="DF79" s="14">
        <f t="shared" si="9"/>
        <v>0</v>
      </c>
      <c r="DG79" s="14">
        <f t="shared" si="9"/>
        <v>0</v>
      </c>
      <c r="DH79" s="14">
        <f t="shared" si="19"/>
        <v>0</v>
      </c>
      <c r="DI79" s="14">
        <f t="shared" si="20"/>
        <v>0</v>
      </c>
      <c r="DJ79" s="14">
        <f t="shared" si="21"/>
        <v>0</v>
      </c>
      <c r="DK79" s="14">
        <f t="shared" si="22"/>
        <v>0</v>
      </c>
      <c r="DL79" s="14">
        <f t="shared" si="23"/>
        <v>0</v>
      </c>
      <c r="DM79" s="14">
        <f t="shared" si="24"/>
        <v>0</v>
      </c>
      <c r="DN79" s="14">
        <f t="shared" si="25"/>
        <v>0</v>
      </c>
      <c r="DO79" s="14">
        <f t="shared" si="26"/>
        <v>0</v>
      </c>
      <c r="DP79" s="14">
        <f t="shared" si="27"/>
        <v>0</v>
      </c>
      <c r="DQ79" s="14">
        <f t="shared" si="28"/>
        <v>0</v>
      </c>
      <c r="DR79" s="14">
        <f t="shared" si="29"/>
        <v>0</v>
      </c>
      <c r="DS79" s="14">
        <f t="shared" si="30"/>
        <v>0</v>
      </c>
      <c r="DT79" s="14">
        <f t="shared" si="31"/>
        <v>0</v>
      </c>
      <c r="DU79" s="14">
        <f t="shared" si="32"/>
        <v>0</v>
      </c>
      <c r="DV79" s="14">
        <f t="shared" si="33"/>
        <v>0</v>
      </c>
      <c r="DW79" s="14">
        <f t="shared" si="34"/>
        <v>0</v>
      </c>
      <c r="DX79" s="14">
        <f t="shared" si="35"/>
        <v>0</v>
      </c>
      <c r="DY79" s="14">
        <f t="shared" si="36"/>
        <v>0</v>
      </c>
      <c r="DZ79" s="14">
        <f t="shared" si="15"/>
        <v>1</v>
      </c>
    </row>
    <row r="80" spans="1:130">
      <c r="A80" s="17">
        <v>14</v>
      </c>
      <c r="B80" s="15">
        <f t="shared" si="11"/>
        <v>0.93333333333333313</v>
      </c>
      <c r="C80" s="17">
        <v>2014</v>
      </c>
      <c r="D80" s="25">
        <f t="shared" si="16"/>
        <v>0</v>
      </c>
      <c r="E80" s="25">
        <f t="shared" si="17"/>
        <v>0</v>
      </c>
      <c r="F80" s="25">
        <f t="shared" si="18"/>
        <v>0</v>
      </c>
      <c r="G80" s="25">
        <f t="shared" si="37"/>
        <v>0</v>
      </c>
      <c r="H80" s="25">
        <f t="shared" si="38"/>
        <v>0</v>
      </c>
      <c r="I80" s="25">
        <f t="shared" si="39"/>
        <v>0</v>
      </c>
      <c r="J80" s="25">
        <f t="shared" si="40"/>
        <v>0</v>
      </c>
      <c r="K80" s="25">
        <f t="shared" si="41"/>
        <v>0</v>
      </c>
      <c r="L80" s="25">
        <f t="shared" si="42"/>
        <v>0</v>
      </c>
      <c r="M80" s="25">
        <f t="shared" si="43"/>
        <v>0.39999999999999991</v>
      </c>
      <c r="N80" s="25">
        <f t="shared" si="44"/>
        <v>0.33333333333333326</v>
      </c>
      <c r="O80" s="25">
        <f t="shared" si="63"/>
        <v>4.9333333333333318</v>
      </c>
      <c r="P80" s="25">
        <f t="shared" ref="P80:P98" si="67">VLOOKUP($C$78,$D$3:$K$63,$A$68,0)*(B68-B67)</f>
        <v>2.9999999999999991</v>
      </c>
      <c r="Q80" s="25">
        <f>VLOOKUP($C$79,$D$3:$K$63,$A$68,0)*(B67-B66)</f>
        <v>1.333333333333333</v>
      </c>
      <c r="R80" s="25">
        <f>VLOOKUP($C$80,$D$3:$K$63,$A$68,0)*B66</f>
        <v>0</v>
      </c>
      <c r="S80" s="25"/>
      <c r="T80" s="25"/>
      <c r="U80" s="25"/>
      <c r="V80" s="25"/>
      <c r="W80" s="25"/>
      <c r="X80" s="25"/>
      <c r="Y80" s="25"/>
      <c r="Z80" s="25"/>
      <c r="AA80" s="25"/>
      <c r="AB80" s="25"/>
      <c r="AC80" s="25"/>
      <c r="AD80" s="25"/>
      <c r="AE80" s="25"/>
      <c r="AF80" s="25"/>
      <c r="AG80" s="25"/>
      <c r="AH80" s="25"/>
      <c r="AI80" s="25"/>
      <c r="AJ80" s="25"/>
      <c r="AK80" s="25"/>
      <c r="AL80" s="25"/>
      <c r="AM80" s="25"/>
      <c r="AN80" s="25"/>
      <c r="AO80" s="25"/>
      <c r="AP80" s="25"/>
      <c r="AQ80" s="25"/>
      <c r="AR80" s="25"/>
      <c r="AS80" s="25"/>
      <c r="AT80" s="25"/>
      <c r="AU80" s="25"/>
      <c r="AV80" s="25"/>
      <c r="AW80" s="25"/>
      <c r="AX80" s="25"/>
      <c r="AY80" s="25"/>
      <c r="AZ80" s="25"/>
      <c r="BA80" s="25"/>
      <c r="BB80" s="25"/>
      <c r="BC80" s="25"/>
      <c r="BD80" s="25"/>
      <c r="BE80" s="25"/>
      <c r="BF80" s="25"/>
      <c r="BG80" s="25"/>
      <c r="BH80" s="25"/>
      <c r="BI80" s="25"/>
      <c r="BJ80" s="25"/>
      <c r="BK80" s="25"/>
      <c r="BL80" s="25"/>
      <c r="BM80" s="21">
        <f t="shared" si="12"/>
        <v>9.9999999999999964</v>
      </c>
      <c r="BP80" s="18">
        <v>2014</v>
      </c>
      <c r="BQ80" s="14">
        <f t="shared" si="13"/>
        <v>0</v>
      </c>
      <c r="BR80" s="14">
        <f t="shared" si="64"/>
        <v>0</v>
      </c>
      <c r="BS80" s="14">
        <f t="shared" si="65"/>
        <v>0</v>
      </c>
      <c r="BT80" s="14">
        <f t="shared" si="66"/>
        <v>0</v>
      </c>
      <c r="BU80" s="14">
        <f t="shared" si="45"/>
        <v>0</v>
      </c>
      <c r="BV80" s="14">
        <f t="shared" si="46"/>
        <v>0</v>
      </c>
      <c r="BW80" s="14">
        <f t="shared" si="47"/>
        <v>0</v>
      </c>
      <c r="BX80" s="14">
        <f t="shared" si="48"/>
        <v>0</v>
      </c>
      <c r="BY80" s="14">
        <f t="shared" si="49"/>
        <v>0</v>
      </c>
      <c r="BZ80" s="14">
        <f t="shared" si="50"/>
        <v>4.0000000000000008E-2</v>
      </c>
      <c r="CA80" s="14">
        <f t="shared" si="51"/>
        <v>3.333333333333334E-2</v>
      </c>
      <c r="CB80" s="14">
        <f t="shared" si="52"/>
        <v>0.49333333333333335</v>
      </c>
      <c r="CC80" s="14">
        <f t="shared" si="53"/>
        <v>0.30000000000000004</v>
      </c>
      <c r="CD80" s="14">
        <f t="shared" si="54"/>
        <v>0.13333333333333336</v>
      </c>
      <c r="CE80" s="14">
        <f t="shared" si="55"/>
        <v>0</v>
      </c>
      <c r="CF80" s="14">
        <f t="shared" si="56"/>
        <v>0</v>
      </c>
      <c r="CG80" s="14">
        <f t="shared" si="57"/>
        <v>0</v>
      </c>
      <c r="CH80" s="14">
        <f t="shared" si="58"/>
        <v>0</v>
      </c>
      <c r="CI80" s="14">
        <f t="shared" si="59"/>
        <v>0</v>
      </c>
      <c r="CJ80" s="14">
        <f t="shared" si="60"/>
        <v>0</v>
      </c>
      <c r="CK80" s="14">
        <f t="shared" si="61"/>
        <v>0</v>
      </c>
      <c r="CL80" s="14">
        <f t="shared" si="62"/>
        <v>0</v>
      </c>
      <c r="CM80" s="14">
        <f t="shared" si="14"/>
        <v>0</v>
      </c>
      <c r="CN80" s="14">
        <f t="shared" si="8"/>
        <v>0</v>
      </c>
      <c r="CO80" s="14">
        <f t="shared" si="8"/>
        <v>0</v>
      </c>
      <c r="CP80" s="14">
        <f t="shared" si="8"/>
        <v>0</v>
      </c>
      <c r="CQ80" s="14">
        <f t="shared" si="8"/>
        <v>0</v>
      </c>
      <c r="CR80" s="14">
        <f t="shared" si="8"/>
        <v>0</v>
      </c>
      <c r="CS80" s="14">
        <f t="shared" si="8"/>
        <v>0</v>
      </c>
      <c r="CT80" s="14">
        <f t="shared" si="8"/>
        <v>0</v>
      </c>
      <c r="CU80" s="14">
        <f t="shared" si="8"/>
        <v>0</v>
      </c>
      <c r="CV80" s="14">
        <f t="shared" si="8"/>
        <v>0</v>
      </c>
      <c r="CW80" s="14">
        <f t="shared" si="8"/>
        <v>0</v>
      </c>
      <c r="CX80" s="14">
        <f t="shared" si="8"/>
        <v>0</v>
      </c>
      <c r="CY80" s="14">
        <f t="shared" si="8"/>
        <v>0</v>
      </c>
      <c r="CZ80" s="14">
        <f t="shared" si="8"/>
        <v>0</v>
      </c>
      <c r="DA80" s="14">
        <f t="shared" si="8"/>
        <v>0</v>
      </c>
      <c r="DB80" s="14">
        <f t="shared" si="8"/>
        <v>0</v>
      </c>
      <c r="DC80" s="14">
        <f t="shared" si="8"/>
        <v>0</v>
      </c>
      <c r="DD80" s="14">
        <f t="shared" si="9"/>
        <v>0</v>
      </c>
      <c r="DE80" s="14">
        <f t="shared" si="9"/>
        <v>0</v>
      </c>
      <c r="DF80" s="14">
        <f t="shared" si="9"/>
        <v>0</v>
      </c>
      <c r="DG80" s="14">
        <f t="shared" si="9"/>
        <v>0</v>
      </c>
      <c r="DH80" s="14">
        <f t="shared" si="19"/>
        <v>0</v>
      </c>
      <c r="DI80" s="14">
        <f t="shared" si="20"/>
        <v>0</v>
      </c>
      <c r="DJ80" s="14">
        <f t="shared" si="21"/>
        <v>0</v>
      </c>
      <c r="DK80" s="14">
        <f t="shared" si="22"/>
        <v>0</v>
      </c>
      <c r="DL80" s="14">
        <f t="shared" si="23"/>
        <v>0</v>
      </c>
      <c r="DM80" s="14">
        <f t="shared" si="24"/>
        <v>0</v>
      </c>
      <c r="DN80" s="14">
        <f t="shared" si="25"/>
        <v>0</v>
      </c>
      <c r="DO80" s="14">
        <f t="shared" si="26"/>
        <v>0</v>
      </c>
      <c r="DP80" s="14">
        <f t="shared" si="27"/>
        <v>0</v>
      </c>
      <c r="DQ80" s="14">
        <f t="shared" si="28"/>
        <v>0</v>
      </c>
      <c r="DR80" s="14">
        <f t="shared" si="29"/>
        <v>0</v>
      </c>
      <c r="DS80" s="14">
        <f t="shared" si="30"/>
        <v>0</v>
      </c>
      <c r="DT80" s="14">
        <f t="shared" si="31"/>
        <v>0</v>
      </c>
      <c r="DU80" s="14">
        <f t="shared" si="32"/>
        <v>0</v>
      </c>
      <c r="DV80" s="14">
        <f t="shared" si="33"/>
        <v>0</v>
      </c>
      <c r="DW80" s="14">
        <f t="shared" si="34"/>
        <v>0</v>
      </c>
      <c r="DX80" s="14">
        <f t="shared" si="35"/>
        <v>0</v>
      </c>
      <c r="DY80" s="14">
        <f t="shared" si="36"/>
        <v>0</v>
      </c>
      <c r="DZ80" s="14">
        <f t="shared" si="15"/>
        <v>1</v>
      </c>
    </row>
    <row r="81" spans="1:130">
      <c r="A81" s="17">
        <v>15</v>
      </c>
      <c r="B81" s="15">
        <f t="shared" si="11"/>
        <v>0.99999999999999978</v>
      </c>
      <c r="C81" s="17">
        <v>2015</v>
      </c>
      <c r="D81" s="25">
        <f t="shared" si="16"/>
        <v>0</v>
      </c>
      <c r="E81" s="25">
        <f t="shared" si="17"/>
        <v>0</v>
      </c>
      <c r="F81" s="25">
        <f t="shared" si="18"/>
        <v>0</v>
      </c>
      <c r="G81" s="25">
        <f t="shared" si="37"/>
        <v>0</v>
      </c>
      <c r="H81" s="25">
        <f t="shared" si="38"/>
        <v>0</v>
      </c>
      <c r="I81" s="25">
        <f t="shared" si="39"/>
        <v>0</v>
      </c>
      <c r="J81" s="25">
        <f t="shared" si="40"/>
        <v>0</v>
      </c>
      <c r="K81" s="25">
        <f t="shared" si="41"/>
        <v>0</v>
      </c>
      <c r="L81" s="25">
        <f t="shared" si="42"/>
        <v>0</v>
      </c>
      <c r="M81" s="25">
        <f t="shared" si="43"/>
        <v>0.39999999999999991</v>
      </c>
      <c r="N81" s="25">
        <f t="shared" si="44"/>
        <v>0.33333333333333326</v>
      </c>
      <c r="O81" s="25">
        <f t="shared" si="63"/>
        <v>4.9333333333333318</v>
      </c>
      <c r="P81" s="25">
        <f t="shared" si="67"/>
        <v>2.9999999999999991</v>
      </c>
      <c r="Q81" s="25">
        <f t="shared" ref="Q81:Q99" si="68">VLOOKUP($C$79,$D$3:$K$63,$A$68,0)*(B68-B67)</f>
        <v>1.333333333333333</v>
      </c>
      <c r="R81" s="25">
        <f>VLOOKUP($C$80,$D$3:$K$63,$A$68,0)*(B67-B66)</f>
        <v>59.133333333333319</v>
      </c>
      <c r="S81" s="25">
        <f>VLOOKUP($C$81,$D$3:$K$63,$A$68,0)*B66</f>
        <v>0</v>
      </c>
      <c r="T81" s="25"/>
      <c r="U81" s="25"/>
      <c r="V81" s="25"/>
      <c r="W81" s="25"/>
      <c r="X81" s="25"/>
      <c r="Y81" s="25"/>
      <c r="Z81" s="25"/>
      <c r="AA81" s="25"/>
      <c r="AB81" s="25"/>
      <c r="AC81" s="25"/>
      <c r="AD81" s="25"/>
      <c r="AE81" s="25"/>
      <c r="AF81" s="25"/>
      <c r="AG81" s="25"/>
      <c r="AH81" s="25"/>
      <c r="AI81" s="25"/>
      <c r="AJ81" s="25"/>
      <c r="AK81" s="25"/>
      <c r="AL81" s="25"/>
      <c r="AM81" s="25"/>
      <c r="AN81" s="25"/>
      <c r="AO81" s="25"/>
      <c r="AP81" s="25"/>
      <c r="AQ81" s="25"/>
      <c r="AR81" s="25"/>
      <c r="AS81" s="25"/>
      <c r="AT81" s="25"/>
      <c r="AU81" s="25"/>
      <c r="AV81" s="25"/>
      <c r="AW81" s="25"/>
      <c r="AX81" s="25"/>
      <c r="AY81" s="25"/>
      <c r="AZ81" s="25"/>
      <c r="BA81" s="25"/>
      <c r="BB81" s="25"/>
      <c r="BC81" s="25"/>
      <c r="BD81" s="25"/>
      <c r="BE81" s="25"/>
      <c r="BF81" s="25"/>
      <c r="BG81" s="25"/>
      <c r="BH81" s="25"/>
      <c r="BI81" s="25"/>
      <c r="BJ81" s="25"/>
      <c r="BK81" s="25"/>
      <c r="BL81" s="25"/>
      <c r="BM81" s="21">
        <f t="shared" si="12"/>
        <v>69.133333333333312</v>
      </c>
      <c r="BP81" s="18">
        <v>2015</v>
      </c>
      <c r="BQ81" s="14">
        <f t="shared" si="13"/>
        <v>0</v>
      </c>
      <c r="BR81" s="14">
        <f t="shared" si="64"/>
        <v>0</v>
      </c>
      <c r="BS81" s="14">
        <f t="shared" si="65"/>
        <v>0</v>
      </c>
      <c r="BT81" s="14">
        <f t="shared" si="66"/>
        <v>0</v>
      </c>
      <c r="BU81" s="14">
        <f t="shared" si="45"/>
        <v>0</v>
      </c>
      <c r="BV81" s="14">
        <f t="shared" si="46"/>
        <v>0</v>
      </c>
      <c r="BW81" s="14">
        <f t="shared" si="47"/>
        <v>0</v>
      </c>
      <c r="BX81" s="14">
        <f t="shared" si="48"/>
        <v>0</v>
      </c>
      <c r="BY81" s="14">
        <f t="shared" si="49"/>
        <v>0</v>
      </c>
      <c r="BZ81" s="14">
        <f t="shared" si="50"/>
        <v>5.7859209257473485E-3</v>
      </c>
      <c r="CA81" s="14">
        <f t="shared" si="51"/>
        <v>4.8216007714561235E-3</v>
      </c>
      <c r="CB81" s="14">
        <f t="shared" si="52"/>
        <v>7.1359691417550622E-2</v>
      </c>
      <c r="CC81" s="14">
        <f t="shared" si="53"/>
        <v>4.3394406943105111E-2</v>
      </c>
      <c r="CD81" s="14">
        <f t="shared" si="54"/>
        <v>1.9286403085824494E-2</v>
      </c>
      <c r="CE81" s="14">
        <f t="shared" si="55"/>
        <v>0.85535197685631636</v>
      </c>
      <c r="CF81" s="14">
        <f t="shared" si="56"/>
        <v>0</v>
      </c>
      <c r="CG81" s="14">
        <f t="shared" si="57"/>
        <v>0</v>
      </c>
      <c r="CH81" s="14">
        <f t="shared" si="58"/>
        <v>0</v>
      </c>
      <c r="CI81" s="14">
        <f t="shared" si="59"/>
        <v>0</v>
      </c>
      <c r="CJ81" s="14">
        <f t="shared" si="60"/>
        <v>0</v>
      </c>
      <c r="CK81" s="14">
        <f t="shared" si="61"/>
        <v>0</v>
      </c>
      <c r="CL81" s="14">
        <f t="shared" si="62"/>
        <v>0</v>
      </c>
      <c r="CM81" s="14">
        <f t="shared" si="14"/>
        <v>0</v>
      </c>
      <c r="CN81" s="14">
        <f t="shared" si="8"/>
        <v>0</v>
      </c>
      <c r="CO81" s="14">
        <f t="shared" si="8"/>
        <v>0</v>
      </c>
      <c r="CP81" s="14">
        <f t="shared" si="8"/>
        <v>0</v>
      </c>
      <c r="CQ81" s="14">
        <f t="shared" si="8"/>
        <v>0</v>
      </c>
      <c r="CR81" s="14">
        <f t="shared" si="8"/>
        <v>0</v>
      </c>
      <c r="CS81" s="14">
        <f t="shared" si="8"/>
        <v>0</v>
      </c>
      <c r="CT81" s="14">
        <f t="shared" si="8"/>
        <v>0</v>
      </c>
      <c r="CU81" s="14">
        <f t="shared" si="8"/>
        <v>0</v>
      </c>
      <c r="CV81" s="14">
        <f t="shared" si="8"/>
        <v>0</v>
      </c>
      <c r="CW81" s="14">
        <f t="shared" si="8"/>
        <v>0</v>
      </c>
      <c r="CX81" s="14">
        <f t="shared" si="8"/>
        <v>0</v>
      </c>
      <c r="CY81" s="14">
        <f t="shared" si="8"/>
        <v>0</v>
      </c>
      <c r="CZ81" s="14">
        <f t="shared" si="8"/>
        <v>0</v>
      </c>
      <c r="DA81" s="14">
        <f t="shared" si="8"/>
        <v>0</v>
      </c>
      <c r="DB81" s="14">
        <f t="shared" si="8"/>
        <v>0</v>
      </c>
      <c r="DC81" s="14">
        <f t="shared" ref="DC81:DC126" si="69">AP81/$BM81</f>
        <v>0</v>
      </c>
      <c r="DD81" s="14">
        <f t="shared" si="9"/>
        <v>0</v>
      </c>
      <c r="DE81" s="14">
        <f t="shared" si="9"/>
        <v>0</v>
      </c>
      <c r="DF81" s="14">
        <f t="shared" si="9"/>
        <v>0</v>
      </c>
      <c r="DG81" s="14">
        <f t="shared" si="9"/>
        <v>0</v>
      </c>
      <c r="DH81" s="14">
        <f t="shared" si="19"/>
        <v>0</v>
      </c>
      <c r="DI81" s="14">
        <f t="shared" si="20"/>
        <v>0</v>
      </c>
      <c r="DJ81" s="14">
        <f t="shared" si="21"/>
        <v>0</v>
      </c>
      <c r="DK81" s="14">
        <f t="shared" si="22"/>
        <v>0</v>
      </c>
      <c r="DL81" s="14">
        <f t="shared" si="23"/>
        <v>0</v>
      </c>
      <c r="DM81" s="14">
        <f t="shared" si="24"/>
        <v>0</v>
      </c>
      <c r="DN81" s="14">
        <f t="shared" si="25"/>
        <v>0</v>
      </c>
      <c r="DO81" s="14">
        <f t="shared" si="26"/>
        <v>0</v>
      </c>
      <c r="DP81" s="14">
        <f t="shared" si="27"/>
        <v>0</v>
      </c>
      <c r="DQ81" s="14">
        <f t="shared" si="28"/>
        <v>0</v>
      </c>
      <c r="DR81" s="14">
        <f t="shared" si="29"/>
        <v>0</v>
      </c>
      <c r="DS81" s="14">
        <f t="shared" si="30"/>
        <v>0</v>
      </c>
      <c r="DT81" s="14">
        <f t="shared" si="31"/>
        <v>0</v>
      </c>
      <c r="DU81" s="14">
        <f t="shared" si="32"/>
        <v>0</v>
      </c>
      <c r="DV81" s="14">
        <f t="shared" si="33"/>
        <v>0</v>
      </c>
      <c r="DW81" s="14">
        <f t="shared" si="34"/>
        <v>0</v>
      </c>
      <c r="DX81" s="14">
        <f t="shared" si="35"/>
        <v>0</v>
      </c>
      <c r="DY81" s="14">
        <f t="shared" si="36"/>
        <v>0</v>
      </c>
      <c r="DZ81" s="14">
        <f t="shared" si="15"/>
        <v>1</v>
      </c>
    </row>
    <row r="82" spans="1:130">
      <c r="A82" s="17">
        <v>16</v>
      </c>
      <c r="B82" s="15">
        <f t="shared" si="11"/>
        <v>1</v>
      </c>
      <c r="C82" s="17">
        <v>2016</v>
      </c>
      <c r="D82" s="25">
        <f t="shared" si="16"/>
        <v>0</v>
      </c>
      <c r="E82" s="25">
        <f t="shared" si="17"/>
        <v>0</v>
      </c>
      <c r="F82" s="25">
        <f t="shared" si="18"/>
        <v>0</v>
      </c>
      <c r="G82" s="25">
        <f t="shared" si="37"/>
        <v>0</v>
      </c>
      <c r="H82" s="25">
        <f t="shared" si="38"/>
        <v>0</v>
      </c>
      <c r="I82" s="25">
        <f t="shared" si="39"/>
        <v>0</v>
      </c>
      <c r="J82" s="25">
        <f t="shared" si="40"/>
        <v>0</v>
      </c>
      <c r="K82" s="25">
        <f t="shared" si="41"/>
        <v>0</v>
      </c>
      <c r="L82" s="25">
        <f t="shared" si="42"/>
        <v>0</v>
      </c>
      <c r="M82" s="25">
        <f t="shared" si="43"/>
        <v>0.39999999999999991</v>
      </c>
      <c r="N82" s="25">
        <f t="shared" si="44"/>
        <v>0.33333333333333326</v>
      </c>
      <c r="O82" s="25">
        <f t="shared" si="63"/>
        <v>4.9333333333333318</v>
      </c>
      <c r="P82" s="25">
        <f t="shared" si="67"/>
        <v>2.9999999999999991</v>
      </c>
      <c r="Q82" s="25">
        <f t="shared" si="68"/>
        <v>1.333333333333333</v>
      </c>
      <c r="R82" s="25">
        <f t="shared" ref="R82:R100" si="70">VLOOKUP($C$80,$D$3:$K$63,$A$68,0)*(B68-B67)</f>
        <v>59.133333333333319</v>
      </c>
      <c r="S82" s="25">
        <f>VLOOKUP($C$81,$D$3:$K$63,$A$68,0)*(B67-B66)</f>
        <v>1152.6666666666665</v>
      </c>
      <c r="T82" s="25">
        <f>VLOOKUP($C$82,$D$3:$K$63,$A$68,0)*B66</f>
        <v>0</v>
      </c>
      <c r="U82" s="25"/>
      <c r="V82" s="25"/>
      <c r="W82" s="25"/>
      <c r="X82" s="25"/>
      <c r="Y82" s="25"/>
      <c r="Z82" s="25"/>
      <c r="AA82" s="25"/>
      <c r="AB82" s="25"/>
      <c r="AC82" s="25"/>
      <c r="AD82" s="25"/>
      <c r="AE82" s="25"/>
      <c r="AF82" s="25"/>
      <c r="AG82" s="25"/>
      <c r="AH82" s="25"/>
      <c r="AI82" s="25"/>
      <c r="AJ82" s="25"/>
      <c r="AK82" s="25"/>
      <c r="AL82" s="25"/>
      <c r="AM82" s="25"/>
      <c r="AN82" s="25"/>
      <c r="AO82" s="25"/>
      <c r="AP82" s="25"/>
      <c r="AQ82" s="25"/>
      <c r="AR82" s="25"/>
      <c r="AS82" s="25"/>
      <c r="AT82" s="25"/>
      <c r="AU82" s="25"/>
      <c r="AV82" s="25"/>
      <c r="AW82" s="25"/>
      <c r="AX82" s="25"/>
      <c r="AY82" s="25"/>
      <c r="AZ82" s="25"/>
      <c r="BA82" s="25"/>
      <c r="BB82" s="25"/>
      <c r="BC82" s="25"/>
      <c r="BD82" s="25"/>
      <c r="BE82" s="25"/>
      <c r="BF82" s="25"/>
      <c r="BG82" s="25"/>
      <c r="BH82" s="25"/>
      <c r="BI82" s="25"/>
      <c r="BJ82" s="25"/>
      <c r="BK82" s="25"/>
      <c r="BL82" s="25"/>
      <c r="BM82" s="21">
        <f t="shared" si="12"/>
        <v>1221.7999999999997</v>
      </c>
      <c r="BP82" s="18">
        <v>2016</v>
      </c>
      <c r="BQ82" s="14">
        <f t="shared" si="13"/>
        <v>0</v>
      </c>
      <c r="BR82" s="14">
        <f t="shared" si="64"/>
        <v>0</v>
      </c>
      <c r="BS82" s="14">
        <f t="shared" si="65"/>
        <v>0</v>
      </c>
      <c r="BT82" s="14">
        <f t="shared" si="66"/>
        <v>0</v>
      </c>
      <c r="BU82" s="14">
        <f t="shared" si="45"/>
        <v>0</v>
      </c>
      <c r="BV82" s="14">
        <f t="shared" si="46"/>
        <v>0</v>
      </c>
      <c r="BW82" s="14">
        <f t="shared" si="47"/>
        <v>0</v>
      </c>
      <c r="BX82" s="14">
        <f t="shared" si="48"/>
        <v>0</v>
      </c>
      <c r="BY82" s="14">
        <f t="shared" si="49"/>
        <v>0</v>
      </c>
      <c r="BZ82" s="14">
        <f t="shared" si="50"/>
        <v>3.273858241938124E-4</v>
      </c>
      <c r="CA82" s="14">
        <f t="shared" si="51"/>
        <v>2.7282152016151035E-4</v>
      </c>
      <c r="CB82" s="14">
        <f t="shared" si="52"/>
        <v>4.0377584983903531E-3</v>
      </c>
      <c r="CC82" s="14">
        <f t="shared" si="53"/>
        <v>2.4553936814535929E-3</v>
      </c>
      <c r="CD82" s="14">
        <f t="shared" si="54"/>
        <v>1.0912860806460414E-3</v>
      </c>
      <c r="CE82" s="14">
        <f t="shared" si="55"/>
        <v>4.8398537676651934E-2</v>
      </c>
      <c r="CF82" s="14">
        <f t="shared" si="56"/>
        <v>0.94341681671850286</v>
      </c>
      <c r="CG82" s="14">
        <f t="shared" si="57"/>
        <v>0</v>
      </c>
      <c r="CH82" s="14">
        <f t="shared" si="58"/>
        <v>0</v>
      </c>
      <c r="CI82" s="14">
        <f t="shared" si="59"/>
        <v>0</v>
      </c>
      <c r="CJ82" s="14">
        <f t="shared" si="60"/>
        <v>0</v>
      </c>
      <c r="CK82" s="14">
        <f t="shared" si="61"/>
        <v>0</v>
      </c>
      <c r="CL82" s="14">
        <f t="shared" si="62"/>
        <v>0</v>
      </c>
      <c r="CM82" s="14">
        <f t="shared" si="14"/>
        <v>0</v>
      </c>
      <c r="CN82" s="14">
        <f t="shared" ref="CN82:CN126" si="71">AA82/$BM82</f>
        <v>0</v>
      </c>
      <c r="CO82" s="14">
        <f t="shared" ref="CO82:CO126" si="72">AB82/$BM82</f>
        <v>0</v>
      </c>
      <c r="CP82" s="14">
        <f t="shared" ref="CP82:CP126" si="73">AC82/$BM82</f>
        <v>0</v>
      </c>
      <c r="CQ82" s="14">
        <f t="shared" ref="CQ82:CQ126" si="74">AD82/$BM82</f>
        <v>0</v>
      </c>
      <c r="CR82" s="14">
        <f t="shared" ref="CR82:CR126" si="75">AE82/$BM82</f>
        <v>0</v>
      </c>
      <c r="CS82" s="14">
        <f t="shared" ref="CS82:CS126" si="76">AF82/$BM82</f>
        <v>0</v>
      </c>
      <c r="CT82" s="14">
        <f t="shared" ref="CT82:CT126" si="77">AG82/$BM82</f>
        <v>0</v>
      </c>
      <c r="CU82" s="14">
        <f t="shared" ref="CU82:CU126" si="78">AH82/$BM82</f>
        <v>0</v>
      </c>
      <c r="CV82" s="14">
        <f t="shared" ref="CV82:CV126" si="79">AI82/$BM82</f>
        <v>0</v>
      </c>
      <c r="CW82" s="14">
        <f t="shared" ref="CW82:CW126" si="80">AJ82/$BM82</f>
        <v>0</v>
      </c>
      <c r="CX82" s="14">
        <f t="shared" ref="CX82:CX126" si="81">AK82/$BM82</f>
        <v>0</v>
      </c>
      <c r="CY82" s="14">
        <f t="shared" ref="CY82:CY126" si="82">AL82/$BM82</f>
        <v>0</v>
      </c>
      <c r="CZ82" s="14">
        <f t="shared" ref="CZ82:CZ126" si="83">AM82/$BM82</f>
        <v>0</v>
      </c>
      <c r="DA82" s="14">
        <f t="shared" ref="DA82:DA126" si="84">AN82/$BM82</f>
        <v>0</v>
      </c>
      <c r="DB82" s="14">
        <f t="shared" ref="DB82:DB126" si="85">AO82/$BM82</f>
        <v>0</v>
      </c>
      <c r="DC82" s="14">
        <f t="shared" si="69"/>
        <v>0</v>
      </c>
      <c r="DD82" s="14">
        <f t="shared" ref="DD82:DD126" si="86">AQ82/$BM82</f>
        <v>0</v>
      </c>
      <c r="DE82" s="14">
        <f t="shared" ref="DE82:DE126" si="87">AR82/$BM82</f>
        <v>0</v>
      </c>
      <c r="DF82" s="14">
        <f t="shared" ref="DF82:DF126" si="88">AS82/$BM82</f>
        <v>0</v>
      </c>
      <c r="DG82" s="14">
        <f t="shared" ref="DG82:DG126" si="89">AT82/$BM82</f>
        <v>0</v>
      </c>
      <c r="DH82" s="14">
        <f t="shared" si="19"/>
        <v>0</v>
      </c>
      <c r="DI82" s="14">
        <f t="shared" si="20"/>
        <v>0</v>
      </c>
      <c r="DJ82" s="14">
        <f t="shared" si="21"/>
        <v>0</v>
      </c>
      <c r="DK82" s="14">
        <f t="shared" si="22"/>
        <v>0</v>
      </c>
      <c r="DL82" s="14">
        <f t="shared" si="23"/>
        <v>0</v>
      </c>
      <c r="DM82" s="14">
        <f t="shared" si="24"/>
        <v>0</v>
      </c>
      <c r="DN82" s="14">
        <f t="shared" si="25"/>
        <v>0</v>
      </c>
      <c r="DO82" s="14">
        <f t="shared" si="26"/>
        <v>0</v>
      </c>
      <c r="DP82" s="14">
        <f t="shared" si="27"/>
        <v>0</v>
      </c>
      <c r="DQ82" s="14">
        <f t="shared" si="28"/>
        <v>0</v>
      </c>
      <c r="DR82" s="14">
        <f t="shared" si="29"/>
        <v>0</v>
      </c>
      <c r="DS82" s="14">
        <f t="shared" si="30"/>
        <v>0</v>
      </c>
      <c r="DT82" s="14">
        <f t="shared" si="31"/>
        <v>0</v>
      </c>
      <c r="DU82" s="14">
        <f t="shared" si="32"/>
        <v>0</v>
      </c>
      <c r="DV82" s="14">
        <f t="shared" si="33"/>
        <v>0</v>
      </c>
      <c r="DW82" s="14">
        <f t="shared" si="34"/>
        <v>0</v>
      </c>
      <c r="DX82" s="14">
        <f t="shared" si="35"/>
        <v>0</v>
      </c>
      <c r="DY82" s="14">
        <f t="shared" si="36"/>
        <v>0</v>
      </c>
      <c r="DZ82" s="14">
        <f t="shared" si="15"/>
        <v>1</v>
      </c>
    </row>
    <row r="83" spans="1:130">
      <c r="A83" s="17">
        <v>17</v>
      </c>
      <c r="B83" s="15">
        <f t="shared" si="11"/>
        <v>1</v>
      </c>
      <c r="C83" s="17">
        <v>2017</v>
      </c>
      <c r="D83" s="25">
        <f t="shared" si="16"/>
        <v>0</v>
      </c>
      <c r="E83" s="25">
        <f t="shared" si="17"/>
        <v>0</v>
      </c>
      <c r="F83" s="25">
        <f t="shared" si="18"/>
        <v>0</v>
      </c>
      <c r="G83" s="25">
        <f t="shared" si="37"/>
        <v>0</v>
      </c>
      <c r="H83" s="25">
        <f t="shared" si="38"/>
        <v>0</v>
      </c>
      <c r="I83" s="25">
        <f t="shared" si="39"/>
        <v>0</v>
      </c>
      <c r="J83" s="25">
        <f t="shared" si="40"/>
        <v>0</v>
      </c>
      <c r="K83" s="25">
        <f t="shared" si="41"/>
        <v>0</v>
      </c>
      <c r="L83" s="25">
        <f t="shared" si="42"/>
        <v>0</v>
      </c>
      <c r="M83" s="25">
        <f t="shared" si="43"/>
        <v>0.39999999999999991</v>
      </c>
      <c r="N83" s="25">
        <f t="shared" si="44"/>
        <v>0.33333333333333326</v>
      </c>
      <c r="O83" s="25">
        <f t="shared" si="63"/>
        <v>4.9333333333333318</v>
      </c>
      <c r="P83" s="25">
        <f t="shared" si="67"/>
        <v>2.9999999999999991</v>
      </c>
      <c r="Q83" s="25">
        <f t="shared" si="68"/>
        <v>1.333333333333333</v>
      </c>
      <c r="R83" s="25">
        <f t="shared" si="70"/>
        <v>59.133333333333319</v>
      </c>
      <c r="S83" s="25">
        <f t="shared" ref="S83:S101" si="90">VLOOKUP($C$81,$D$3:$K$63,$A$68,0)*(B68-B67)</f>
        <v>1152.6666666666665</v>
      </c>
      <c r="T83" s="25">
        <f>VLOOKUP($C$82,$D$3:$K$63,$A$68,0)*(B67-B66)</f>
        <v>2083.6666666666661</v>
      </c>
      <c r="U83" s="25">
        <f>VLOOKUP($C$83,$D$3:$K$63,$A$68,0)*B66</f>
        <v>0</v>
      </c>
      <c r="V83" s="25"/>
      <c r="W83" s="25"/>
      <c r="X83" s="25"/>
      <c r="Y83" s="25"/>
      <c r="Z83" s="25"/>
      <c r="AA83" s="25"/>
      <c r="AB83" s="25"/>
      <c r="AC83" s="25"/>
      <c r="AD83" s="25"/>
      <c r="AE83" s="25"/>
      <c r="AF83" s="25"/>
      <c r="AG83" s="25"/>
      <c r="AH83" s="25"/>
      <c r="AI83" s="25"/>
      <c r="AJ83" s="25"/>
      <c r="AK83" s="25"/>
      <c r="AL83" s="25"/>
      <c r="AM83" s="25"/>
      <c r="AN83" s="25"/>
      <c r="AO83" s="25"/>
      <c r="AP83" s="25"/>
      <c r="AQ83" s="25"/>
      <c r="AR83" s="25"/>
      <c r="AS83" s="25"/>
      <c r="AT83" s="25"/>
      <c r="AU83" s="25"/>
      <c r="AV83" s="25"/>
      <c r="AW83" s="25"/>
      <c r="AX83" s="25"/>
      <c r="AY83" s="25"/>
      <c r="AZ83" s="25"/>
      <c r="BA83" s="25"/>
      <c r="BB83" s="25"/>
      <c r="BC83" s="25"/>
      <c r="BD83" s="25"/>
      <c r="BE83" s="25"/>
      <c r="BF83" s="25"/>
      <c r="BG83" s="25"/>
      <c r="BH83" s="25"/>
      <c r="BI83" s="25"/>
      <c r="BJ83" s="25"/>
      <c r="BK83" s="25"/>
      <c r="BL83" s="25"/>
      <c r="BM83" s="21">
        <f t="shared" si="12"/>
        <v>3305.4666666666658</v>
      </c>
      <c r="BP83" s="18">
        <v>2017</v>
      </c>
      <c r="BQ83" s="14">
        <f t="shared" si="13"/>
        <v>0</v>
      </c>
      <c r="BR83" s="14">
        <f t="shared" si="64"/>
        <v>0</v>
      </c>
      <c r="BS83" s="14">
        <f t="shared" si="65"/>
        <v>0</v>
      </c>
      <c r="BT83" s="14">
        <f t="shared" si="66"/>
        <v>0</v>
      </c>
      <c r="BU83" s="14">
        <f t="shared" si="45"/>
        <v>0</v>
      </c>
      <c r="BV83" s="14">
        <f t="shared" si="46"/>
        <v>0</v>
      </c>
      <c r="BW83" s="14">
        <f t="shared" si="47"/>
        <v>0</v>
      </c>
      <c r="BX83" s="14">
        <f t="shared" si="48"/>
        <v>0</v>
      </c>
      <c r="BY83" s="14">
        <f t="shared" si="49"/>
        <v>0</v>
      </c>
      <c r="BZ83" s="14">
        <f t="shared" si="50"/>
        <v>1.2101165745633496E-4</v>
      </c>
      <c r="CA83" s="14">
        <f t="shared" si="51"/>
        <v>1.0084304788027914E-4</v>
      </c>
      <c r="CB83" s="14">
        <f t="shared" si="52"/>
        <v>1.4924771086281311E-3</v>
      </c>
      <c r="CC83" s="14">
        <f t="shared" si="53"/>
        <v>9.0758743092251215E-4</v>
      </c>
      <c r="CD83" s="14">
        <f t="shared" si="54"/>
        <v>4.0337219152111655E-4</v>
      </c>
      <c r="CE83" s="14">
        <f t="shared" si="55"/>
        <v>1.7889556693961518E-2</v>
      </c>
      <c r="CF83" s="14">
        <f t="shared" si="56"/>
        <v>0.34871525957000526</v>
      </c>
      <c r="CG83" s="14">
        <f t="shared" si="57"/>
        <v>0.63036989229962481</v>
      </c>
      <c r="CH83" s="14">
        <f t="shared" si="58"/>
        <v>0</v>
      </c>
      <c r="CI83" s="14">
        <f t="shared" si="59"/>
        <v>0</v>
      </c>
      <c r="CJ83" s="14">
        <f t="shared" si="60"/>
        <v>0</v>
      </c>
      <c r="CK83" s="14">
        <f t="shared" si="61"/>
        <v>0</v>
      </c>
      <c r="CL83" s="14">
        <f t="shared" si="62"/>
        <v>0</v>
      </c>
      <c r="CM83" s="14">
        <f t="shared" si="14"/>
        <v>0</v>
      </c>
      <c r="CN83" s="14">
        <f t="shared" si="71"/>
        <v>0</v>
      </c>
      <c r="CO83" s="14">
        <f t="shared" si="72"/>
        <v>0</v>
      </c>
      <c r="CP83" s="14">
        <f t="shared" si="73"/>
        <v>0</v>
      </c>
      <c r="CQ83" s="14">
        <f t="shared" si="74"/>
        <v>0</v>
      </c>
      <c r="CR83" s="14">
        <f t="shared" si="75"/>
        <v>0</v>
      </c>
      <c r="CS83" s="14">
        <f t="shared" si="76"/>
        <v>0</v>
      </c>
      <c r="CT83" s="14">
        <f t="shared" si="77"/>
        <v>0</v>
      </c>
      <c r="CU83" s="14">
        <f t="shared" si="78"/>
        <v>0</v>
      </c>
      <c r="CV83" s="14">
        <f t="shared" si="79"/>
        <v>0</v>
      </c>
      <c r="CW83" s="14">
        <f t="shared" si="80"/>
        <v>0</v>
      </c>
      <c r="CX83" s="14">
        <f t="shared" si="81"/>
        <v>0</v>
      </c>
      <c r="CY83" s="14">
        <f t="shared" si="82"/>
        <v>0</v>
      </c>
      <c r="CZ83" s="14">
        <f t="shared" si="83"/>
        <v>0</v>
      </c>
      <c r="DA83" s="14">
        <f t="shared" si="84"/>
        <v>0</v>
      </c>
      <c r="DB83" s="14">
        <f t="shared" si="85"/>
        <v>0</v>
      </c>
      <c r="DC83" s="14">
        <f t="shared" si="69"/>
        <v>0</v>
      </c>
      <c r="DD83" s="14">
        <f t="shared" si="86"/>
        <v>0</v>
      </c>
      <c r="DE83" s="14">
        <f t="shared" si="87"/>
        <v>0</v>
      </c>
      <c r="DF83" s="14">
        <f t="shared" si="88"/>
        <v>0</v>
      </c>
      <c r="DG83" s="14">
        <f t="shared" si="89"/>
        <v>0</v>
      </c>
      <c r="DH83" s="14">
        <f t="shared" si="19"/>
        <v>0</v>
      </c>
      <c r="DI83" s="14">
        <f t="shared" si="20"/>
        <v>0</v>
      </c>
      <c r="DJ83" s="14">
        <f t="shared" si="21"/>
        <v>0</v>
      </c>
      <c r="DK83" s="14">
        <f t="shared" si="22"/>
        <v>0</v>
      </c>
      <c r="DL83" s="14">
        <f t="shared" si="23"/>
        <v>0</v>
      </c>
      <c r="DM83" s="14">
        <f t="shared" si="24"/>
        <v>0</v>
      </c>
      <c r="DN83" s="14">
        <f t="shared" si="25"/>
        <v>0</v>
      </c>
      <c r="DO83" s="14">
        <f t="shared" si="26"/>
        <v>0</v>
      </c>
      <c r="DP83" s="14">
        <f t="shared" si="27"/>
        <v>0</v>
      </c>
      <c r="DQ83" s="14">
        <f t="shared" si="28"/>
        <v>0</v>
      </c>
      <c r="DR83" s="14">
        <f t="shared" si="29"/>
        <v>0</v>
      </c>
      <c r="DS83" s="14">
        <f t="shared" si="30"/>
        <v>0</v>
      </c>
      <c r="DT83" s="14">
        <f t="shared" si="31"/>
        <v>0</v>
      </c>
      <c r="DU83" s="14">
        <f t="shared" si="32"/>
        <v>0</v>
      </c>
      <c r="DV83" s="14">
        <f t="shared" si="33"/>
        <v>0</v>
      </c>
      <c r="DW83" s="14">
        <f t="shared" si="34"/>
        <v>0</v>
      </c>
      <c r="DX83" s="14">
        <f t="shared" si="35"/>
        <v>0</v>
      </c>
      <c r="DY83" s="14">
        <f t="shared" si="36"/>
        <v>0</v>
      </c>
      <c r="DZ83" s="14">
        <f t="shared" si="15"/>
        <v>1</v>
      </c>
    </row>
    <row r="84" spans="1:130">
      <c r="A84" s="17">
        <v>18</v>
      </c>
      <c r="B84" s="15">
        <f t="shared" si="11"/>
        <v>1</v>
      </c>
      <c r="C84" s="17">
        <v>2018</v>
      </c>
      <c r="D84" s="25">
        <f t="shared" si="16"/>
        <v>0</v>
      </c>
      <c r="E84" s="25">
        <f t="shared" si="17"/>
        <v>0</v>
      </c>
      <c r="F84" s="25">
        <f t="shared" si="18"/>
        <v>0</v>
      </c>
      <c r="G84" s="25">
        <f t="shared" si="37"/>
        <v>0</v>
      </c>
      <c r="H84" s="25">
        <f t="shared" si="38"/>
        <v>0</v>
      </c>
      <c r="I84" s="25">
        <f t="shared" si="39"/>
        <v>0</v>
      </c>
      <c r="J84" s="25">
        <f t="shared" si="40"/>
        <v>0</v>
      </c>
      <c r="K84" s="25">
        <f t="shared" si="41"/>
        <v>0</v>
      </c>
      <c r="L84" s="25">
        <f t="shared" si="42"/>
        <v>0</v>
      </c>
      <c r="M84" s="25">
        <f t="shared" si="43"/>
        <v>0.39999999999999991</v>
      </c>
      <c r="N84" s="25">
        <f t="shared" si="44"/>
        <v>0.33333333333333326</v>
      </c>
      <c r="O84" s="25">
        <f t="shared" si="63"/>
        <v>4.9333333333333318</v>
      </c>
      <c r="P84" s="25">
        <f t="shared" si="67"/>
        <v>2.9999999999999991</v>
      </c>
      <c r="Q84" s="25">
        <f t="shared" si="68"/>
        <v>1.333333333333333</v>
      </c>
      <c r="R84" s="25">
        <f t="shared" si="70"/>
        <v>59.133333333333319</v>
      </c>
      <c r="S84" s="25">
        <f t="shared" si="90"/>
        <v>1152.6666666666665</v>
      </c>
      <c r="T84" s="25">
        <f t="shared" ref="T84:T102" si="91">VLOOKUP($C$82,$D$3:$K$63,$A$68,0)*(B68-B67)</f>
        <v>2083.6666666666661</v>
      </c>
      <c r="U84" s="25">
        <f>VLOOKUP($C$83,$D$3:$K$63,$A$68,0)*(B67-B66)</f>
        <v>3804.3999999999992</v>
      </c>
      <c r="V84" s="25">
        <f>VLOOKUP($C$84,$D$3:$K$63,$A$68,0)*B66</f>
        <v>0</v>
      </c>
      <c r="W84" s="25"/>
      <c r="X84" s="25"/>
      <c r="Y84" s="25"/>
      <c r="Z84" s="25"/>
      <c r="AA84" s="25"/>
      <c r="AB84" s="25"/>
      <c r="AC84" s="25"/>
      <c r="AD84" s="25"/>
      <c r="AE84" s="25"/>
      <c r="AF84" s="25"/>
      <c r="AG84" s="25"/>
      <c r="AH84" s="25"/>
      <c r="AI84" s="25"/>
      <c r="AJ84" s="25"/>
      <c r="AK84" s="25"/>
      <c r="AL84" s="25"/>
      <c r="AM84" s="25"/>
      <c r="AN84" s="25"/>
      <c r="AO84" s="25"/>
      <c r="AP84" s="25"/>
      <c r="AQ84" s="25"/>
      <c r="AR84" s="25"/>
      <c r="AS84" s="25"/>
      <c r="AT84" s="25"/>
      <c r="AU84" s="25"/>
      <c r="AV84" s="25"/>
      <c r="AW84" s="25"/>
      <c r="AX84" s="25"/>
      <c r="AY84" s="25"/>
      <c r="AZ84" s="25"/>
      <c r="BA84" s="25"/>
      <c r="BB84" s="25"/>
      <c r="BC84" s="25"/>
      <c r="BD84" s="25"/>
      <c r="BE84" s="25"/>
      <c r="BF84" s="25"/>
      <c r="BG84" s="25"/>
      <c r="BH84" s="25"/>
      <c r="BI84" s="25"/>
      <c r="BJ84" s="25"/>
      <c r="BK84" s="25"/>
      <c r="BL84" s="25"/>
      <c r="BM84" s="21">
        <f t="shared" si="12"/>
        <v>7109.866666666665</v>
      </c>
      <c r="BP84" s="18">
        <v>2018</v>
      </c>
      <c r="BQ84" s="14">
        <f t="shared" si="13"/>
        <v>0</v>
      </c>
      <c r="BR84" s="14">
        <f t="shared" si="64"/>
        <v>0</v>
      </c>
      <c r="BS84" s="14">
        <f t="shared" si="65"/>
        <v>0</v>
      </c>
      <c r="BT84" s="14">
        <f t="shared" si="66"/>
        <v>0</v>
      </c>
      <c r="BU84" s="14">
        <f t="shared" si="45"/>
        <v>0</v>
      </c>
      <c r="BV84" s="14">
        <f t="shared" si="46"/>
        <v>0</v>
      </c>
      <c r="BW84" s="14">
        <f t="shared" si="47"/>
        <v>0</v>
      </c>
      <c r="BX84" s="14">
        <f t="shared" si="48"/>
        <v>0</v>
      </c>
      <c r="BY84" s="14">
        <f t="shared" si="49"/>
        <v>0</v>
      </c>
      <c r="BZ84" s="14">
        <f t="shared" si="50"/>
        <v>5.6259845472957769E-5</v>
      </c>
      <c r="CA84" s="14">
        <f t="shared" si="51"/>
        <v>4.6883204560798142E-5</v>
      </c>
      <c r="CB84" s="14">
        <f t="shared" si="52"/>
        <v>6.9387142749981244E-4</v>
      </c>
      <c r="CC84" s="14">
        <f t="shared" si="53"/>
        <v>4.2194884104718324E-4</v>
      </c>
      <c r="CD84" s="14">
        <f t="shared" si="54"/>
        <v>1.8753281824319257E-4</v>
      </c>
      <c r="CE84" s="14">
        <f t="shared" si="55"/>
        <v>8.3170804890855907E-3</v>
      </c>
      <c r="CF84" s="14">
        <f t="shared" si="56"/>
        <v>0.16212212137123999</v>
      </c>
      <c r="CG84" s="14">
        <f t="shared" si="57"/>
        <v>0.29306691170954918</v>
      </c>
      <c r="CH84" s="14">
        <f t="shared" si="58"/>
        <v>0.53508739029330132</v>
      </c>
      <c r="CI84" s="14">
        <f t="shared" si="59"/>
        <v>0</v>
      </c>
      <c r="CJ84" s="14">
        <f t="shared" si="60"/>
        <v>0</v>
      </c>
      <c r="CK84" s="14">
        <f t="shared" si="61"/>
        <v>0</v>
      </c>
      <c r="CL84" s="14">
        <f t="shared" si="62"/>
        <v>0</v>
      </c>
      <c r="CM84" s="14">
        <f t="shared" si="14"/>
        <v>0</v>
      </c>
      <c r="CN84" s="14">
        <f t="shared" si="71"/>
        <v>0</v>
      </c>
      <c r="CO84" s="14">
        <f t="shared" si="72"/>
        <v>0</v>
      </c>
      <c r="CP84" s="14">
        <f t="shared" si="73"/>
        <v>0</v>
      </c>
      <c r="CQ84" s="14">
        <f t="shared" si="74"/>
        <v>0</v>
      </c>
      <c r="CR84" s="14">
        <f t="shared" si="75"/>
        <v>0</v>
      </c>
      <c r="CS84" s="14">
        <f t="shared" si="76"/>
        <v>0</v>
      </c>
      <c r="CT84" s="14">
        <f t="shared" si="77"/>
        <v>0</v>
      </c>
      <c r="CU84" s="14">
        <f t="shared" si="78"/>
        <v>0</v>
      </c>
      <c r="CV84" s="14">
        <f t="shared" si="79"/>
        <v>0</v>
      </c>
      <c r="CW84" s="14">
        <f t="shared" si="80"/>
        <v>0</v>
      </c>
      <c r="CX84" s="14">
        <f t="shared" si="81"/>
        <v>0</v>
      </c>
      <c r="CY84" s="14">
        <f t="shared" si="82"/>
        <v>0</v>
      </c>
      <c r="CZ84" s="14">
        <f t="shared" si="83"/>
        <v>0</v>
      </c>
      <c r="DA84" s="14">
        <f t="shared" si="84"/>
        <v>0</v>
      </c>
      <c r="DB84" s="14">
        <f t="shared" si="85"/>
        <v>0</v>
      </c>
      <c r="DC84" s="14">
        <f t="shared" si="69"/>
        <v>0</v>
      </c>
      <c r="DD84" s="14">
        <f t="shared" si="86"/>
        <v>0</v>
      </c>
      <c r="DE84" s="14">
        <f t="shared" si="87"/>
        <v>0</v>
      </c>
      <c r="DF84" s="14">
        <f t="shared" si="88"/>
        <v>0</v>
      </c>
      <c r="DG84" s="14">
        <f t="shared" si="89"/>
        <v>0</v>
      </c>
      <c r="DH84" s="14">
        <f t="shared" si="19"/>
        <v>0</v>
      </c>
      <c r="DI84" s="14">
        <f t="shared" si="20"/>
        <v>0</v>
      </c>
      <c r="DJ84" s="14">
        <f t="shared" si="21"/>
        <v>0</v>
      </c>
      <c r="DK84" s="14">
        <f t="shared" si="22"/>
        <v>0</v>
      </c>
      <c r="DL84" s="14">
        <f t="shared" si="23"/>
        <v>0</v>
      </c>
      <c r="DM84" s="14">
        <f t="shared" si="24"/>
        <v>0</v>
      </c>
      <c r="DN84" s="14">
        <f t="shared" si="25"/>
        <v>0</v>
      </c>
      <c r="DO84" s="14">
        <f t="shared" si="26"/>
        <v>0</v>
      </c>
      <c r="DP84" s="14">
        <f t="shared" si="27"/>
        <v>0</v>
      </c>
      <c r="DQ84" s="14">
        <f t="shared" si="28"/>
        <v>0</v>
      </c>
      <c r="DR84" s="14">
        <f t="shared" si="29"/>
        <v>0</v>
      </c>
      <c r="DS84" s="14">
        <f t="shared" si="30"/>
        <v>0</v>
      </c>
      <c r="DT84" s="14">
        <f t="shared" si="31"/>
        <v>0</v>
      </c>
      <c r="DU84" s="14">
        <f t="shared" si="32"/>
        <v>0</v>
      </c>
      <c r="DV84" s="14">
        <f t="shared" si="33"/>
        <v>0</v>
      </c>
      <c r="DW84" s="14">
        <f t="shared" si="34"/>
        <v>0</v>
      </c>
      <c r="DX84" s="14">
        <f t="shared" si="35"/>
        <v>0</v>
      </c>
      <c r="DY84" s="14">
        <f t="shared" si="36"/>
        <v>0</v>
      </c>
      <c r="DZ84" s="14">
        <f t="shared" si="15"/>
        <v>1</v>
      </c>
    </row>
    <row r="85" spans="1:130">
      <c r="A85" s="17">
        <v>19</v>
      </c>
      <c r="B85" s="15">
        <f t="shared" si="11"/>
        <v>1</v>
      </c>
      <c r="C85" s="17">
        <v>2019</v>
      </c>
      <c r="D85" s="25">
        <f t="shared" si="16"/>
        <v>0</v>
      </c>
      <c r="E85" s="25">
        <f t="shared" si="17"/>
        <v>0</v>
      </c>
      <c r="F85" s="25">
        <f t="shared" si="18"/>
        <v>0</v>
      </c>
      <c r="G85" s="25">
        <f t="shared" si="37"/>
        <v>0</v>
      </c>
      <c r="H85" s="25">
        <f t="shared" si="38"/>
        <v>0</v>
      </c>
      <c r="I85" s="25">
        <f t="shared" si="39"/>
        <v>0</v>
      </c>
      <c r="J85" s="25">
        <f t="shared" si="40"/>
        <v>0</v>
      </c>
      <c r="K85" s="25">
        <f t="shared" si="41"/>
        <v>0</v>
      </c>
      <c r="L85" s="25">
        <f t="shared" si="42"/>
        <v>0</v>
      </c>
      <c r="M85" s="25">
        <f t="shared" si="43"/>
        <v>0.39999999999999991</v>
      </c>
      <c r="N85" s="25">
        <f t="shared" si="44"/>
        <v>0.33333333333333326</v>
      </c>
      <c r="O85" s="25">
        <f t="shared" si="63"/>
        <v>4.9333333333333318</v>
      </c>
      <c r="P85" s="25">
        <f t="shared" si="67"/>
        <v>2.9999999999999991</v>
      </c>
      <c r="Q85" s="25">
        <f t="shared" si="68"/>
        <v>1.333333333333333</v>
      </c>
      <c r="R85" s="25">
        <f t="shared" si="70"/>
        <v>59.133333333333319</v>
      </c>
      <c r="S85" s="25">
        <f t="shared" si="90"/>
        <v>1152.6666666666665</v>
      </c>
      <c r="T85" s="25">
        <f t="shared" si="91"/>
        <v>2083.6666666666661</v>
      </c>
      <c r="U85" s="25">
        <f t="shared" ref="U85:U103" si="92">VLOOKUP($C$83,$D$3:$K$63,$A$68,0)*(B68-B67)</f>
        <v>3804.3999999999992</v>
      </c>
      <c r="V85" s="25">
        <f>VLOOKUP($C$84,$D$3:$K$63,$A$68,0)*(B67-B66)</f>
        <v>5336.4666666666653</v>
      </c>
      <c r="W85" s="25">
        <f>VLOOKUP($C$85,$D$3:$K$63,$A$68,0)*B66</f>
        <v>0</v>
      </c>
      <c r="X85" s="25"/>
      <c r="Y85" s="25"/>
      <c r="Z85" s="25"/>
      <c r="AA85" s="25"/>
      <c r="AB85" s="25"/>
      <c r="AC85" s="25"/>
      <c r="AD85" s="25"/>
      <c r="AE85" s="25"/>
      <c r="AF85" s="25"/>
      <c r="AG85" s="25"/>
      <c r="AH85" s="25"/>
      <c r="AI85" s="25"/>
      <c r="AJ85" s="25"/>
      <c r="AK85" s="25"/>
      <c r="AL85" s="25"/>
      <c r="AM85" s="25"/>
      <c r="AN85" s="25"/>
      <c r="AO85" s="25"/>
      <c r="AP85" s="25"/>
      <c r="AQ85" s="25"/>
      <c r="AR85" s="25"/>
      <c r="AS85" s="25"/>
      <c r="AT85" s="25"/>
      <c r="AU85" s="25"/>
      <c r="AV85" s="25"/>
      <c r="AW85" s="25"/>
      <c r="AX85" s="25"/>
      <c r="AY85" s="25"/>
      <c r="AZ85" s="25"/>
      <c r="BA85" s="25"/>
      <c r="BB85" s="25"/>
      <c r="BC85" s="25"/>
      <c r="BD85" s="25"/>
      <c r="BE85" s="25"/>
      <c r="BF85" s="25"/>
      <c r="BG85" s="25"/>
      <c r="BH85" s="25"/>
      <c r="BI85" s="25"/>
      <c r="BJ85" s="25"/>
      <c r="BK85" s="25"/>
      <c r="BL85" s="25"/>
      <c r="BM85" s="21">
        <f t="shared" si="12"/>
        <v>12446.33333333333</v>
      </c>
      <c r="BP85" s="18">
        <v>2019</v>
      </c>
      <c r="BQ85" s="14">
        <f t="shared" si="13"/>
        <v>0</v>
      </c>
      <c r="BR85" s="14">
        <f t="shared" si="64"/>
        <v>0</v>
      </c>
      <c r="BS85" s="14">
        <f t="shared" si="65"/>
        <v>0</v>
      </c>
      <c r="BT85" s="14">
        <f t="shared" si="66"/>
        <v>0</v>
      </c>
      <c r="BU85" s="14">
        <f t="shared" si="45"/>
        <v>0</v>
      </c>
      <c r="BV85" s="14">
        <f t="shared" si="46"/>
        <v>0</v>
      </c>
      <c r="BW85" s="14">
        <f t="shared" si="47"/>
        <v>0</v>
      </c>
      <c r="BX85" s="14">
        <f t="shared" si="48"/>
        <v>0</v>
      </c>
      <c r="BY85" s="14">
        <f t="shared" si="49"/>
        <v>0</v>
      </c>
      <c r="BZ85" s="14">
        <f t="shared" si="50"/>
        <v>3.2137979056750319E-5</v>
      </c>
      <c r="CA85" s="14">
        <f t="shared" si="51"/>
        <v>2.6781649213958597E-5</v>
      </c>
      <c r="CB85" s="14">
        <f t="shared" si="52"/>
        <v>3.9636840836658721E-4</v>
      </c>
      <c r="CC85" s="14">
        <f t="shared" si="53"/>
        <v>2.4103484292562735E-4</v>
      </c>
      <c r="CD85" s="14">
        <f t="shared" si="54"/>
        <v>1.0712659685583439E-4</v>
      </c>
      <c r="CE85" s="14">
        <f t="shared" si="55"/>
        <v>4.7510645705562552E-3</v>
      </c>
      <c r="CF85" s="14">
        <f t="shared" si="56"/>
        <v>9.2610942981868838E-2</v>
      </c>
      <c r="CG85" s="14">
        <f t="shared" si="57"/>
        <v>0.16741208923645517</v>
      </c>
      <c r="CH85" s="14">
        <f t="shared" si="58"/>
        <v>0.30566431880875228</v>
      </c>
      <c r="CI85" s="14">
        <f t="shared" si="59"/>
        <v>0.42875813492594872</v>
      </c>
      <c r="CJ85" s="14">
        <f t="shared" si="60"/>
        <v>0</v>
      </c>
      <c r="CK85" s="14">
        <f t="shared" si="61"/>
        <v>0</v>
      </c>
      <c r="CL85" s="14">
        <f t="shared" si="62"/>
        <v>0</v>
      </c>
      <c r="CM85" s="14">
        <f t="shared" si="14"/>
        <v>0</v>
      </c>
      <c r="CN85" s="14">
        <f t="shared" si="71"/>
        <v>0</v>
      </c>
      <c r="CO85" s="14">
        <f t="shared" si="72"/>
        <v>0</v>
      </c>
      <c r="CP85" s="14">
        <f t="shared" si="73"/>
        <v>0</v>
      </c>
      <c r="CQ85" s="14">
        <f t="shared" si="74"/>
        <v>0</v>
      </c>
      <c r="CR85" s="14">
        <f t="shared" si="75"/>
        <v>0</v>
      </c>
      <c r="CS85" s="14">
        <f t="shared" si="76"/>
        <v>0</v>
      </c>
      <c r="CT85" s="14">
        <f t="shared" si="77"/>
        <v>0</v>
      </c>
      <c r="CU85" s="14">
        <f t="shared" si="78"/>
        <v>0</v>
      </c>
      <c r="CV85" s="14">
        <f t="shared" si="79"/>
        <v>0</v>
      </c>
      <c r="CW85" s="14">
        <f t="shared" si="80"/>
        <v>0</v>
      </c>
      <c r="CX85" s="14">
        <f t="shared" si="81"/>
        <v>0</v>
      </c>
      <c r="CY85" s="14">
        <f t="shared" si="82"/>
        <v>0</v>
      </c>
      <c r="CZ85" s="14">
        <f t="shared" si="83"/>
        <v>0</v>
      </c>
      <c r="DA85" s="14">
        <f t="shared" si="84"/>
        <v>0</v>
      </c>
      <c r="DB85" s="14">
        <f t="shared" si="85"/>
        <v>0</v>
      </c>
      <c r="DC85" s="14">
        <f t="shared" si="69"/>
        <v>0</v>
      </c>
      <c r="DD85" s="14">
        <f t="shared" si="86"/>
        <v>0</v>
      </c>
      <c r="DE85" s="14">
        <f t="shared" si="87"/>
        <v>0</v>
      </c>
      <c r="DF85" s="14">
        <f t="shared" si="88"/>
        <v>0</v>
      </c>
      <c r="DG85" s="14">
        <f t="shared" si="89"/>
        <v>0</v>
      </c>
      <c r="DH85" s="14">
        <f t="shared" si="19"/>
        <v>0</v>
      </c>
      <c r="DI85" s="14">
        <f t="shared" si="20"/>
        <v>0</v>
      </c>
      <c r="DJ85" s="14">
        <f t="shared" si="21"/>
        <v>0</v>
      </c>
      <c r="DK85" s="14">
        <f t="shared" si="22"/>
        <v>0</v>
      </c>
      <c r="DL85" s="14">
        <f t="shared" si="23"/>
        <v>0</v>
      </c>
      <c r="DM85" s="14">
        <f t="shared" si="24"/>
        <v>0</v>
      </c>
      <c r="DN85" s="14">
        <f t="shared" si="25"/>
        <v>0</v>
      </c>
      <c r="DO85" s="14">
        <f t="shared" si="26"/>
        <v>0</v>
      </c>
      <c r="DP85" s="14">
        <f t="shared" si="27"/>
        <v>0</v>
      </c>
      <c r="DQ85" s="14">
        <f t="shared" si="28"/>
        <v>0</v>
      </c>
      <c r="DR85" s="14">
        <f t="shared" si="29"/>
        <v>0</v>
      </c>
      <c r="DS85" s="14">
        <f t="shared" si="30"/>
        <v>0</v>
      </c>
      <c r="DT85" s="14">
        <f t="shared" si="31"/>
        <v>0</v>
      </c>
      <c r="DU85" s="14">
        <f t="shared" si="32"/>
        <v>0</v>
      </c>
      <c r="DV85" s="14">
        <f t="shared" si="33"/>
        <v>0</v>
      </c>
      <c r="DW85" s="14">
        <f t="shared" si="34"/>
        <v>0</v>
      </c>
      <c r="DX85" s="14">
        <f t="shared" si="35"/>
        <v>0</v>
      </c>
      <c r="DY85" s="14">
        <f t="shared" si="36"/>
        <v>0</v>
      </c>
      <c r="DZ85" s="14">
        <f t="shared" si="15"/>
        <v>1</v>
      </c>
    </row>
    <row r="86" spans="1:130">
      <c r="A86" s="17">
        <v>20</v>
      </c>
      <c r="B86" s="15">
        <f t="shared" si="11"/>
        <v>1</v>
      </c>
      <c r="C86" s="17">
        <v>2020</v>
      </c>
      <c r="D86" s="25">
        <f t="shared" si="16"/>
        <v>0</v>
      </c>
      <c r="E86" s="25">
        <f t="shared" si="17"/>
        <v>0</v>
      </c>
      <c r="F86" s="25">
        <f t="shared" si="18"/>
        <v>0</v>
      </c>
      <c r="G86" s="25">
        <f t="shared" si="37"/>
        <v>0</v>
      </c>
      <c r="H86" s="25">
        <f t="shared" si="38"/>
        <v>0</v>
      </c>
      <c r="I86" s="25">
        <f t="shared" si="39"/>
        <v>0</v>
      </c>
      <c r="J86" s="25">
        <f t="shared" si="40"/>
        <v>0</v>
      </c>
      <c r="K86" s="25">
        <f t="shared" si="41"/>
        <v>0</v>
      </c>
      <c r="L86" s="25">
        <f t="shared" si="42"/>
        <v>0</v>
      </c>
      <c r="M86" s="25">
        <f t="shared" si="43"/>
        <v>0.39999999999999991</v>
      </c>
      <c r="N86" s="25">
        <f t="shared" si="44"/>
        <v>0.33333333333333326</v>
      </c>
      <c r="O86" s="25">
        <f t="shared" si="63"/>
        <v>4.9333333333333318</v>
      </c>
      <c r="P86" s="25">
        <f t="shared" si="67"/>
        <v>2.9999999999999991</v>
      </c>
      <c r="Q86" s="25">
        <f t="shared" si="68"/>
        <v>1.333333333333333</v>
      </c>
      <c r="R86" s="25">
        <f t="shared" si="70"/>
        <v>59.133333333333319</v>
      </c>
      <c r="S86" s="25">
        <f t="shared" si="90"/>
        <v>1152.6666666666665</v>
      </c>
      <c r="T86" s="25">
        <f t="shared" si="91"/>
        <v>2083.6666666666661</v>
      </c>
      <c r="U86" s="25">
        <f t="shared" si="92"/>
        <v>3804.3999999999992</v>
      </c>
      <c r="V86" s="25">
        <f t="shared" ref="V86:V104" si="93">VLOOKUP($C$84,$D$3:$K$63,$A$68,0)*(B68-B67)</f>
        <v>5336.4666666666653</v>
      </c>
      <c r="W86" s="25">
        <f>VLOOKUP($C$85,$D$3:$K$63,$A$68,0)*(B67-B66)</f>
        <v>3321.5999999999995</v>
      </c>
      <c r="X86" s="25">
        <f>VLOOKUP($C$86,$D$3:$K$63,$A$68,0)*B66</f>
        <v>0</v>
      </c>
      <c r="Y86" s="25"/>
      <c r="Z86" s="25"/>
      <c r="AA86" s="25"/>
      <c r="AB86" s="25"/>
      <c r="AC86" s="25"/>
      <c r="AD86" s="25"/>
      <c r="AE86" s="25"/>
      <c r="AF86" s="25"/>
      <c r="AG86" s="25"/>
      <c r="AH86" s="25"/>
      <c r="AI86" s="25"/>
      <c r="AJ86" s="25"/>
      <c r="AK86" s="25"/>
      <c r="AL86" s="25"/>
      <c r="AM86" s="25"/>
      <c r="AN86" s="25"/>
      <c r="AO86" s="25"/>
      <c r="AP86" s="25"/>
      <c r="AQ86" s="25"/>
      <c r="AR86" s="25"/>
      <c r="AS86" s="25"/>
      <c r="AT86" s="25"/>
      <c r="AU86" s="25"/>
      <c r="AV86" s="25"/>
      <c r="AW86" s="25"/>
      <c r="AX86" s="25"/>
      <c r="AY86" s="25"/>
      <c r="AZ86" s="25"/>
      <c r="BA86" s="25"/>
      <c r="BB86" s="25"/>
      <c r="BC86" s="25"/>
      <c r="BD86" s="25"/>
      <c r="BE86" s="25"/>
      <c r="BF86" s="25"/>
      <c r="BG86" s="25"/>
      <c r="BH86" s="25"/>
      <c r="BI86" s="25"/>
      <c r="BJ86" s="25"/>
      <c r="BK86" s="25"/>
      <c r="BL86" s="25"/>
      <c r="BM86" s="21">
        <f t="shared" si="12"/>
        <v>15767.933333333331</v>
      </c>
      <c r="BP86" s="18">
        <v>2020</v>
      </c>
      <c r="BQ86" s="14">
        <f t="shared" si="13"/>
        <v>0</v>
      </c>
      <c r="BR86" s="14">
        <f t="shared" si="64"/>
        <v>0</v>
      </c>
      <c r="BS86" s="14">
        <f t="shared" si="65"/>
        <v>0</v>
      </c>
      <c r="BT86" s="14">
        <f t="shared" si="66"/>
        <v>0</v>
      </c>
      <c r="BU86" s="14">
        <f t="shared" si="45"/>
        <v>0</v>
      </c>
      <c r="BV86" s="14">
        <f t="shared" si="46"/>
        <v>0</v>
      </c>
      <c r="BW86" s="14">
        <f t="shared" si="47"/>
        <v>0</v>
      </c>
      <c r="BX86" s="14">
        <f t="shared" si="48"/>
        <v>0</v>
      </c>
      <c r="BY86" s="14">
        <f t="shared" si="49"/>
        <v>0</v>
      </c>
      <c r="BZ86" s="14">
        <f t="shared" si="50"/>
        <v>2.5367940841961955E-5</v>
      </c>
      <c r="CA86" s="14">
        <f t="shared" si="51"/>
        <v>2.1139950701634962E-5</v>
      </c>
      <c r="CB86" s="14">
        <f t="shared" si="52"/>
        <v>3.1287127038419739E-4</v>
      </c>
      <c r="CC86" s="14">
        <f t="shared" si="53"/>
        <v>1.9025955631471464E-4</v>
      </c>
      <c r="CD86" s="14">
        <f t="shared" si="54"/>
        <v>8.4559802806539848E-5</v>
      </c>
      <c r="CE86" s="14">
        <f t="shared" si="55"/>
        <v>3.7502272544700423E-3</v>
      </c>
      <c r="CF86" s="14">
        <f t="shared" si="56"/>
        <v>7.3101949526253707E-2</v>
      </c>
      <c r="CG86" s="14">
        <f t="shared" si="57"/>
        <v>0.13214583183592013</v>
      </c>
      <c r="CH86" s="14">
        <f t="shared" si="58"/>
        <v>0.24127448534790016</v>
      </c>
      <c r="CI86" s="14">
        <f t="shared" si="59"/>
        <v>0.33843792676275475</v>
      </c>
      <c r="CJ86" s="14">
        <f t="shared" si="60"/>
        <v>0.21065538075165208</v>
      </c>
      <c r="CK86" s="14">
        <f t="shared" si="61"/>
        <v>0</v>
      </c>
      <c r="CL86" s="14">
        <f t="shared" si="62"/>
        <v>0</v>
      </c>
      <c r="CM86" s="14">
        <f t="shared" si="14"/>
        <v>0</v>
      </c>
      <c r="CN86" s="14">
        <f t="shared" si="71"/>
        <v>0</v>
      </c>
      <c r="CO86" s="14">
        <f t="shared" si="72"/>
        <v>0</v>
      </c>
      <c r="CP86" s="14">
        <f t="shared" si="73"/>
        <v>0</v>
      </c>
      <c r="CQ86" s="14">
        <f t="shared" si="74"/>
        <v>0</v>
      </c>
      <c r="CR86" s="14">
        <f t="shared" si="75"/>
        <v>0</v>
      </c>
      <c r="CS86" s="14">
        <f t="shared" si="76"/>
        <v>0</v>
      </c>
      <c r="CT86" s="14">
        <f t="shared" si="77"/>
        <v>0</v>
      </c>
      <c r="CU86" s="14">
        <f t="shared" si="78"/>
        <v>0</v>
      </c>
      <c r="CV86" s="14">
        <f t="shared" si="79"/>
        <v>0</v>
      </c>
      <c r="CW86" s="14">
        <f t="shared" si="80"/>
        <v>0</v>
      </c>
      <c r="CX86" s="14">
        <f t="shared" si="81"/>
        <v>0</v>
      </c>
      <c r="CY86" s="14">
        <f t="shared" si="82"/>
        <v>0</v>
      </c>
      <c r="CZ86" s="14">
        <f t="shared" si="83"/>
        <v>0</v>
      </c>
      <c r="DA86" s="14">
        <f t="shared" si="84"/>
        <v>0</v>
      </c>
      <c r="DB86" s="14">
        <f t="shared" si="85"/>
        <v>0</v>
      </c>
      <c r="DC86" s="14">
        <f t="shared" si="69"/>
        <v>0</v>
      </c>
      <c r="DD86" s="14">
        <f t="shared" si="86"/>
        <v>0</v>
      </c>
      <c r="DE86" s="14">
        <f t="shared" si="87"/>
        <v>0</v>
      </c>
      <c r="DF86" s="14">
        <f t="shared" si="88"/>
        <v>0</v>
      </c>
      <c r="DG86" s="14">
        <f t="shared" si="89"/>
        <v>0</v>
      </c>
      <c r="DH86" s="14">
        <f t="shared" si="19"/>
        <v>0</v>
      </c>
      <c r="DI86" s="14">
        <f t="shared" si="20"/>
        <v>0</v>
      </c>
      <c r="DJ86" s="14">
        <f t="shared" si="21"/>
        <v>0</v>
      </c>
      <c r="DK86" s="14">
        <f t="shared" si="22"/>
        <v>0</v>
      </c>
      <c r="DL86" s="14">
        <f t="shared" si="23"/>
        <v>0</v>
      </c>
      <c r="DM86" s="14">
        <f t="shared" si="24"/>
        <v>0</v>
      </c>
      <c r="DN86" s="14">
        <f t="shared" si="25"/>
        <v>0</v>
      </c>
      <c r="DO86" s="14">
        <f t="shared" si="26"/>
        <v>0</v>
      </c>
      <c r="DP86" s="14">
        <f t="shared" si="27"/>
        <v>0</v>
      </c>
      <c r="DQ86" s="14">
        <f t="shared" si="28"/>
        <v>0</v>
      </c>
      <c r="DR86" s="14">
        <f t="shared" si="29"/>
        <v>0</v>
      </c>
      <c r="DS86" s="14">
        <f t="shared" si="30"/>
        <v>0</v>
      </c>
      <c r="DT86" s="14">
        <f t="shared" si="31"/>
        <v>0</v>
      </c>
      <c r="DU86" s="14">
        <f t="shared" si="32"/>
        <v>0</v>
      </c>
      <c r="DV86" s="14">
        <f t="shared" si="33"/>
        <v>0</v>
      </c>
      <c r="DW86" s="14">
        <f t="shared" si="34"/>
        <v>0</v>
      </c>
      <c r="DX86" s="14">
        <f t="shared" si="35"/>
        <v>0</v>
      </c>
      <c r="DY86" s="14">
        <f t="shared" si="36"/>
        <v>0</v>
      </c>
      <c r="DZ86" s="14">
        <f t="shared" si="15"/>
        <v>1</v>
      </c>
    </row>
    <row r="87" spans="1:130">
      <c r="B87" s="15"/>
      <c r="C87" s="17">
        <v>2021</v>
      </c>
      <c r="D87" s="25"/>
      <c r="E87" s="25">
        <f t="shared" si="17"/>
        <v>0</v>
      </c>
      <c r="F87" s="25">
        <f t="shared" si="18"/>
        <v>0</v>
      </c>
      <c r="G87" s="25">
        <f t="shared" si="37"/>
        <v>0</v>
      </c>
      <c r="H87" s="25">
        <f t="shared" si="38"/>
        <v>0</v>
      </c>
      <c r="I87" s="25">
        <f t="shared" si="39"/>
        <v>0</v>
      </c>
      <c r="J87" s="25">
        <f t="shared" si="40"/>
        <v>0</v>
      </c>
      <c r="K87" s="25">
        <f t="shared" si="41"/>
        <v>0</v>
      </c>
      <c r="L87" s="25">
        <f t="shared" si="42"/>
        <v>0</v>
      </c>
      <c r="M87" s="25">
        <f t="shared" si="43"/>
        <v>0.39999999999999991</v>
      </c>
      <c r="N87" s="25">
        <f t="shared" si="44"/>
        <v>0.33333333333333326</v>
      </c>
      <c r="O87" s="25">
        <f t="shared" si="63"/>
        <v>4.9333333333333318</v>
      </c>
      <c r="P87" s="25">
        <f t="shared" si="67"/>
        <v>2.9999999999999991</v>
      </c>
      <c r="Q87" s="25">
        <f t="shared" si="68"/>
        <v>1.333333333333333</v>
      </c>
      <c r="R87" s="25">
        <f t="shared" si="70"/>
        <v>59.133333333333319</v>
      </c>
      <c r="S87" s="25">
        <f t="shared" si="90"/>
        <v>1152.6666666666665</v>
      </c>
      <c r="T87" s="25">
        <f t="shared" si="91"/>
        <v>2083.6666666666661</v>
      </c>
      <c r="U87" s="25">
        <f t="shared" si="92"/>
        <v>3804.3999999999992</v>
      </c>
      <c r="V87" s="25">
        <f t="shared" si="93"/>
        <v>5336.4666666666653</v>
      </c>
      <c r="W87" s="25">
        <f t="shared" ref="W87:W105" si="94">VLOOKUP($C$85,$D$3:$K$63,$A$68,0)*(B68-B67)</f>
        <v>3321.5999999999995</v>
      </c>
      <c r="X87" s="25">
        <f>VLOOKUP($C$86,$D$3:$K$63,$A$68,0)*(B67-B66)</f>
        <v>7172.5999999999985</v>
      </c>
      <c r="Y87" s="25">
        <f>VLOOKUP($C$87,$D$3:$K$63,$A$68,0)*B66</f>
        <v>0</v>
      </c>
      <c r="Z87" s="25"/>
      <c r="AA87" s="25"/>
      <c r="AB87" s="25"/>
      <c r="AC87" s="25"/>
      <c r="AD87" s="25"/>
      <c r="AE87" s="25"/>
      <c r="AF87" s="25"/>
      <c r="AG87" s="25"/>
      <c r="AH87" s="25"/>
      <c r="AI87" s="25"/>
      <c r="AJ87" s="25"/>
      <c r="AK87" s="25"/>
      <c r="AL87" s="25"/>
      <c r="AM87" s="25"/>
      <c r="AN87" s="25"/>
      <c r="AO87" s="25"/>
      <c r="AP87" s="25"/>
      <c r="AQ87" s="25"/>
      <c r="AR87" s="25"/>
      <c r="AS87" s="25"/>
      <c r="AT87" s="25"/>
      <c r="AU87" s="25"/>
      <c r="AV87" s="25"/>
      <c r="AW87" s="25"/>
      <c r="AX87" s="25"/>
      <c r="AY87" s="25"/>
      <c r="AZ87" s="25"/>
      <c r="BA87" s="25"/>
      <c r="BB87" s="25"/>
      <c r="BC87" s="25"/>
      <c r="BD87" s="25"/>
      <c r="BE87" s="25"/>
      <c r="BF87" s="25"/>
      <c r="BG87" s="25"/>
      <c r="BH87" s="25"/>
      <c r="BI87" s="25"/>
      <c r="BJ87" s="25"/>
      <c r="BK87" s="25"/>
      <c r="BL87" s="25"/>
      <c r="BM87" s="21">
        <f t="shared" si="12"/>
        <v>22940.533333333329</v>
      </c>
      <c r="BP87" s="18">
        <v>2021</v>
      </c>
      <c r="BQ87" s="14">
        <f t="shared" si="13"/>
        <v>0</v>
      </c>
      <c r="BR87" s="14">
        <f t="shared" si="64"/>
        <v>0</v>
      </c>
      <c r="BS87" s="14">
        <f t="shared" si="65"/>
        <v>0</v>
      </c>
      <c r="BT87" s="14">
        <f t="shared" si="66"/>
        <v>0</v>
      </c>
      <c r="BU87" s="14">
        <f t="shared" si="45"/>
        <v>0</v>
      </c>
      <c r="BV87" s="14">
        <f t="shared" si="46"/>
        <v>0</v>
      </c>
      <c r="BW87" s="14">
        <f t="shared" si="47"/>
        <v>0</v>
      </c>
      <c r="BX87" s="14">
        <f t="shared" si="48"/>
        <v>0</v>
      </c>
      <c r="BY87" s="14">
        <f t="shared" si="49"/>
        <v>0</v>
      </c>
      <c r="BZ87" s="14">
        <f t="shared" si="50"/>
        <v>1.7436386250828227E-5</v>
      </c>
      <c r="CA87" s="14">
        <f t="shared" si="51"/>
        <v>1.4530321875690189E-5</v>
      </c>
      <c r="CB87" s="14">
        <f t="shared" si="52"/>
        <v>2.1504876376021479E-4</v>
      </c>
      <c r="CC87" s="14">
        <f t="shared" si="53"/>
        <v>1.3077289688121169E-4</v>
      </c>
      <c r="CD87" s="14">
        <f t="shared" si="54"/>
        <v>5.8121287502760756E-5</v>
      </c>
      <c r="CE87" s="14">
        <f t="shared" si="55"/>
        <v>2.5776791007474397E-3</v>
      </c>
      <c r="CF87" s="14">
        <f t="shared" si="56"/>
        <v>5.0245853046136678E-2</v>
      </c>
      <c r="CG87" s="14">
        <f t="shared" si="57"/>
        <v>9.082904204493937E-2</v>
      </c>
      <c r="CH87" s="14">
        <f t="shared" si="58"/>
        <v>0.16583746963162727</v>
      </c>
      <c r="CI87" s="14">
        <f t="shared" si="59"/>
        <v>0.23262173503667452</v>
      </c>
      <c r="CJ87" s="14">
        <f t="shared" si="60"/>
        <v>0.14479175142687761</v>
      </c>
      <c r="CK87" s="14">
        <f t="shared" si="61"/>
        <v>0.31266056005672638</v>
      </c>
      <c r="CL87" s="14">
        <f t="shared" si="62"/>
        <v>0</v>
      </c>
      <c r="CM87" s="14">
        <f t="shared" si="14"/>
        <v>0</v>
      </c>
      <c r="CN87" s="14">
        <f t="shared" si="71"/>
        <v>0</v>
      </c>
      <c r="CO87" s="14">
        <f t="shared" si="72"/>
        <v>0</v>
      </c>
      <c r="CP87" s="14">
        <f t="shared" si="73"/>
        <v>0</v>
      </c>
      <c r="CQ87" s="14">
        <f t="shared" si="74"/>
        <v>0</v>
      </c>
      <c r="CR87" s="14">
        <f t="shared" si="75"/>
        <v>0</v>
      </c>
      <c r="CS87" s="14">
        <f t="shared" si="76"/>
        <v>0</v>
      </c>
      <c r="CT87" s="14">
        <f t="shared" si="77"/>
        <v>0</v>
      </c>
      <c r="CU87" s="14">
        <f t="shared" si="78"/>
        <v>0</v>
      </c>
      <c r="CV87" s="14">
        <f t="shared" si="79"/>
        <v>0</v>
      </c>
      <c r="CW87" s="14">
        <f t="shared" si="80"/>
        <v>0</v>
      </c>
      <c r="CX87" s="14">
        <f t="shared" si="81"/>
        <v>0</v>
      </c>
      <c r="CY87" s="14">
        <f t="shared" si="82"/>
        <v>0</v>
      </c>
      <c r="CZ87" s="14">
        <f t="shared" si="83"/>
        <v>0</v>
      </c>
      <c r="DA87" s="14">
        <f t="shared" si="84"/>
        <v>0</v>
      </c>
      <c r="DB87" s="14">
        <f t="shared" si="85"/>
        <v>0</v>
      </c>
      <c r="DC87" s="14">
        <f t="shared" si="69"/>
        <v>0</v>
      </c>
      <c r="DD87" s="14">
        <f t="shared" si="86"/>
        <v>0</v>
      </c>
      <c r="DE87" s="14">
        <f t="shared" si="87"/>
        <v>0</v>
      </c>
      <c r="DF87" s="14">
        <f t="shared" si="88"/>
        <v>0</v>
      </c>
      <c r="DG87" s="14">
        <f t="shared" si="89"/>
        <v>0</v>
      </c>
      <c r="DH87" s="14">
        <f t="shared" si="19"/>
        <v>0</v>
      </c>
      <c r="DI87" s="14">
        <f t="shared" si="20"/>
        <v>0</v>
      </c>
      <c r="DJ87" s="14">
        <f t="shared" si="21"/>
        <v>0</v>
      </c>
      <c r="DK87" s="14">
        <f t="shared" si="22"/>
        <v>0</v>
      </c>
      <c r="DL87" s="14">
        <f t="shared" si="23"/>
        <v>0</v>
      </c>
      <c r="DM87" s="14">
        <f t="shared" si="24"/>
        <v>0</v>
      </c>
      <c r="DN87" s="14">
        <f t="shared" si="25"/>
        <v>0</v>
      </c>
      <c r="DO87" s="14">
        <f t="shared" si="26"/>
        <v>0</v>
      </c>
      <c r="DP87" s="14">
        <f t="shared" si="27"/>
        <v>0</v>
      </c>
      <c r="DQ87" s="14">
        <f t="shared" si="28"/>
        <v>0</v>
      </c>
      <c r="DR87" s="14">
        <f t="shared" si="29"/>
        <v>0</v>
      </c>
      <c r="DS87" s="14">
        <f t="shared" si="30"/>
        <v>0</v>
      </c>
      <c r="DT87" s="14">
        <f t="shared" si="31"/>
        <v>0</v>
      </c>
      <c r="DU87" s="14">
        <f t="shared" si="32"/>
        <v>0</v>
      </c>
      <c r="DV87" s="14">
        <f t="shared" si="33"/>
        <v>0</v>
      </c>
      <c r="DW87" s="14">
        <f t="shared" si="34"/>
        <v>0</v>
      </c>
      <c r="DX87" s="14">
        <f t="shared" si="35"/>
        <v>0</v>
      </c>
      <c r="DY87" s="14">
        <f t="shared" si="36"/>
        <v>0</v>
      </c>
      <c r="DZ87" s="14">
        <f t="shared" si="15"/>
        <v>1</v>
      </c>
    </row>
    <row r="88" spans="1:130">
      <c r="B88" s="15"/>
      <c r="C88" s="17">
        <v>2022</v>
      </c>
      <c r="D88" s="25"/>
      <c r="E88" s="25"/>
      <c r="F88" s="25">
        <f t="shared" si="18"/>
        <v>0</v>
      </c>
      <c r="G88" s="25">
        <f t="shared" si="37"/>
        <v>0</v>
      </c>
      <c r="H88" s="25">
        <f t="shared" si="38"/>
        <v>0</v>
      </c>
      <c r="I88" s="25">
        <f t="shared" si="39"/>
        <v>0</v>
      </c>
      <c r="J88" s="25">
        <f t="shared" si="40"/>
        <v>0</v>
      </c>
      <c r="K88" s="25">
        <f t="shared" si="41"/>
        <v>0</v>
      </c>
      <c r="L88" s="25">
        <f t="shared" si="42"/>
        <v>0</v>
      </c>
      <c r="M88" s="25">
        <f t="shared" si="43"/>
        <v>0.39999999999999991</v>
      </c>
      <c r="N88" s="25">
        <f t="shared" si="44"/>
        <v>0.33333333333333326</v>
      </c>
      <c r="O88" s="25">
        <f t="shared" si="63"/>
        <v>4.9333333333333318</v>
      </c>
      <c r="P88" s="25">
        <f t="shared" si="67"/>
        <v>2.9999999999999991</v>
      </c>
      <c r="Q88" s="25">
        <f t="shared" si="68"/>
        <v>1.333333333333333</v>
      </c>
      <c r="R88" s="25">
        <f t="shared" si="70"/>
        <v>59.133333333333319</v>
      </c>
      <c r="S88" s="25">
        <f t="shared" si="90"/>
        <v>1152.6666666666665</v>
      </c>
      <c r="T88" s="25">
        <f t="shared" si="91"/>
        <v>2083.6666666666661</v>
      </c>
      <c r="U88" s="25">
        <f t="shared" si="92"/>
        <v>3804.3999999999992</v>
      </c>
      <c r="V88" s="25">
        <f t="shared" si="93"/>
        <v>5336.4666666666653</v>
      </c>
      <c r="W88" s="25">
        <f t="shared" si="94"/>
        <v>3321.5999999999995</v>
      </c>
      <c r="X88" s="25">
        <f t="shared" ref="X88:X106" si="95">VLOOKUP($C$86,$D$3:$K$63,$A$68,0)*(B68-B67)</f>
        <v>7172.5999999999985</v>
      </c>
      <c r="Y88" s="25">
        <f>VLOOKUP($C$87,$D$3:$K$63,$A$68,0)*(B67-B66)</f>
        <v>12069.199999999997</v>
      </c>
      <c r="Z88" s="25">
        <f>VLOOKUP($C$88,$D$3:$K$63,$A$68,0)*B66</f>
        <v>0</v>
      </c>
      <c r="AA88" s="25"/>
      <c r="AB88" s="25"/>
      <c r="AC88" s="25"/>
      <c r="AD88" s="25"/>
      <c r="AE88" s="25"/>
      <c r="AF88" s="25"/>
      <c r="AG88" s="25"/>
      <c r="AH88" s="25"/>
      <c r="AI88" s="25"/>
      <c r="AJ88" s="25"/>
      <c r="AK88" s="25"/>
      <c r="AL88" s="25"/>
      <c r="AM88" s="25"/>
      <c r="AN88" s="25"/>
      <c r="AO88" s="25"/>
      <c r="AP88" s="25"/>
      <c r="AQ88" s="25"/>
      <c r="AR88" s="25"/>
      <c r="AS88" s="25"/>
      <c r="AT88" s="25"/>
      <c r="AU88" s="25"/>
      <c r="AV88" s="25"/>
      <c r="AW88" s="25"/>
      <c r="AX88" s="25"/>
      <c r="AY88" s="25"/>
      <c r="AZ88" s="25"/>
      <c r="BA88" s="25"/>
      <c r="BB88" s="25"/>
      <c r="BC88" s="25"/>
      <c r="BD88" s="25"/>
      <c r="BE88" s="25"/>
      <c r="BF88" s="25"/>
      <c r="BG88" s="25"/>
      <c r="BH88" s="25"/>
      <c r="BI88" s="25"/>
      <c r="BJ88" s="25"/>
      <c r="BK88" s="25"/>
      <c r="BL88" s="25"/>
      <c r="BM88" s="21">
        <f t="shared" si="12"/>
        <v>35009.733333333323</v>
      </c>
      <c r="BP88" s="18">
        <v>2022</v>
      </c>
      <c r="BQ88" s="14">
        <f t="shared" si="13"/>
        <v>0</v>
      </c>
      <c r="BR88" s="14">
        <f t="shared" si="64"/>
        <v>0</v>
      </c>
      <c r="BS88" s="14">
        <f t="shared" si="65"/>
        <v>0</v>
      </c>
      <c r="BT88" s="14">
        <f t="shared" si="66"/>
        <v>0</v>
      </c>
      <c r="BU88" s="14">
        <f t="shared" si="45"/>
        <v>0</v>
      </c>
      <c r="BV88" s="14">
        <f t="shared" si="46"/>
        <v>0</v>
      </c>
      <c r="BW88" s="14">
        <f t="shared" si="47"/>
        <v>0</v>
      </c>
      <c r="BX88" s="14">
        <f t="shared" si="48"/>
        <v>0</v>
      </c>
      <c r="BY88" s="14">
        <f t="shared" si="49"/>
        <v>0</v>
      </c>
      <c r="BZ88" s="14">
        <f t="shared" si="50"/>
        <v>1.1425394080884175E-5</v>
      </c>
      <c r="CA88" s="14">
        <f t="shared" si="51"/>
        <v>9.5211617340701444E-6</v>
      </c>
      <c r="CB88" s="14">
        <f t="shared" si="52"/>
        <v>1.4091319366423813E-4</v>
      </c>
      <c r="CC88" s="14">
        <f t="shared" si="53"/>
        <v>8.5690455606631294E-5</v>
      </c>
      <c r="CD88" s="14">
        <f t="shared" si="54"/>
        <v>3.8084646936280578E-5</v>
      </c>
      <c r="CE88" s="14">
        <f t="shared" si="55"/>
        <v>1.6890540916240438E-3</v>
      </c>
      <c r="CF88" s="14">
        <f t="shared" si="56"/>
        <v>3.2924177276414564E-2</v>
      </c>
      <c r="CG88" s="14">
        <f t="shared" si="57"/>
        <v>5.9516781999672475E-2</v>
      </c>
      <c r="CH88" s="14">
        <f t="shared" si="58"/>
        <v>0.10866692310328938</v>
      </c>
      <c r="CI88" s="14">
        <f t="shared" si="59"/>
        <v>0.15242808666542257</v>
      </c>
      <c r="CJ88" s="14">
        <f t="shared" si="60"/>
        <v>9.4876472447662188E-2</v>
      </c>
      <c r="CK88" s="14">
        <f t="shared" si="61"/>
        <v>0.20487445396137458</v>
      </c>
      <c r="CL88" s="14">
        <f t="shared" si="62"/>
        <v>0.34473841560251817</v>
      </c>
      <c r="CM88" s="14">
        <f t="shared" si="14"/>
        <v>0</v>
      </c>
      <c r="CN88" s="14">
        <f t="shared" si="71"/>
        <v>0</v>
      </c>
      <c r="CO88" s="14">
        <f t="shared" si="72"/>
        <v>0</v>
      </c>
      <c r="CP88" s="14">
        <f t="shared" si="73"/>
        <v>0</v>
      </c>
      <c r="CQ88" s="14">
        <f t="shared" si="74"/>
        <v>0</v>
      </c>
      <c r="CR88" s="14">
        <f t="shared" si="75"/>
        <v>0</v>
      </c>
      <c r="CS88" s="14">
        <f t="shared" si="76"/>
        <v>0</v>
      </c>
      <c r="CT88" s="14">
        <f t="shared" si="77"/>
        <v>0</v>
      </c>
      <c r="CU88" s="14">
        <f t="shared" si="78"/>
        <v>0</v>
      </c>
      <c r="CV88" s="14">
        <f t="shared" si="79"/>
        <v>0</v>
      </c>
      <c r="CW88" s="14">
        <f t="shared" si="80"/>
        <v>0</v>
      </c>
      <c r="CX88" s="14">
        <f t="shared" si="81"/>
        <v>0</v>
      </c>
      <c r="CY88" s="14">
        <f t="shared" si="82"/>
        <v>0</v>
      </c>
      <c r="CZ88" s="14">
        <f t="shared" si="83"/>
        <v>0</v>
      </c>
      <c r="DA88" s="14">
        <f t="shared" si="84"/>
        <v>0</v>
      </c>
      <c r="DB88" s="14">
        <f t="shared" si="85"/>
        <v>0</v>
      </c>
      <c r="DC88" s="14">
        <f t="shared" si="69"/>
        <v>0</v>
      </c>
      <c r="DD88" s="14">
        <f t="shared" si="86"/>
        <v>0</v>
      </c>
      <c r="DE88" s="14">
        <f t="shared" si="87"/>
        <v>0</v>
      </c>
      <c r="DF88" s="14">
        <f t="shared" si="88"/>
        <v>0</v>
      </c>
      <c r="DG88" s="14">
        <f t="shared" si="89"/>
        <v>0</v>
      </c>
      <c r="DH88" s="14">
        <f t="shared" si="19"/>
        <v>0</v>
      </c>
      <c r="DI88" s="14">
        <f t="shared" si="20"/>
        <v>0</v>
      </c>
      <c r="DJ88" s="14">
        <f t="shared" si="21"/>
        <v>0</v>
      </c>
      <c r="DK88" s="14">
        <f t="shared" si="22"/>
        <v>0</v>
      </c>
      <c r="DL88" s="14">
        <f t="shared" si="23"/>
        <v>0</v>
      </c>
      <c r="DM88" s="14">
        <f t="shared" si="24"/>
        <v>0</v>
      </c>
      <c r="DN88" s="14">
        <f t="shared" si="25"/>
        <v>0</v>
      </c>
      <c r="DO88" s="14">
        <f t="shared" si="26"/>
        <v>0</v>
      </c>
      <c r="DP88" s="14">
        <f t="shared" si="27"/>
        <v>0</v>
      </c>
      <c r="DQ88" s="14">
        <f t="shared" si="28"/>
        <v>0</v>
      </c>
      <c r="DR88" s="14">
        <f t="shared" si="29"/>
        <v>0</v>
      </c>
      <c r="DS88" s="14">
        <f t="shared" si="30"/>
        <v>0</v>
      </c>
      <c r="DT88" s="14">
        <f t="shared" si="31"/>
        <v>0</v>
      </c>
      <c r="DU88" s="14">
        <f t="shared" si="32"/>
        <v>0</v>
      </c>
      <c r="DV88" s="14">
        <f t="shared" si="33"/>
        <v>0</v>
      </c>
      <c r="DW88" s="14">
        <f t="shared" si="34"/>
        <v>0</v>
      </c>
      <c r="DX88" s="14">
        <f t="shared" si="35"/>
        <v>0</v>
      </c>
      <c r="DY88" s="14">
        <f t="shared" si="36"/>
        <v>0</v>
      </c>
      <c r="DZ88" s="14">
        <f t="shared" si="15"/>
        <v>1</v>
      </c>
    </row>
    <row r="89" spans="1:130">
      <c r="B89" s="15"/>
      <c r="C89" s="17">
        <v>2023</v>
      </c>
      <c r="D89" s="25"/>
      <c r="E89" s="25"/>
      <c r="F89" s="25"/>
      <c r="G89" s="25">
        <f t="shared" si="37"/>
        <v>0</v>
      </c>
      <c r="H89" s="25">
        <f t="shared" si="38"/>
        <v>0</v>
      </c>
      <c r="I89" s="25">
        <f t="shared" si="39"/>
        <v>0</v>
      </c>
      <c r="J89" s="25">
        <f t="shared" si="40"/>
        <v>0</v>
      </c>
      <c r="K89" s="25">
        <f t="shared" si="41"/>
        <v>0</v>
      </c>
      <c r="L89" s="25">
        <f t="shared" si="42"/>
        <v>0</v>
      </c>
      <c r="M89" s="25">
        <f t="shared" si="43"/>
        <v>0.39999999999999991</v>
      </c>
      <c r="N89" s="25">
        <f t="shared" si="44"/>
        <v>0.33333333333333326</v>
      </c>
      <c r="O89" s="25">
        <f t="shared" si="63"/>
        <v>4.9333333333333318</v>
      </c>
      <c r="P89" s="25">
        <f t="shared" si="67"/>
        <v>2.9999999999999991</v>
      </c>
      <c r="Q89" s="25">
        <f t="shared" si="68"/>
        <v>1.333333333333333</v>
      </c>
      <c r="R89" s="25">
        <f t="shared" si="70"/>
        <v>59.133333333333319</v>
      </c>
      <c r="S89" s="25">
        <f t="shared" si="90"/>
        <v>1152.6666666666665</v>
      </c>
      <c r="T89" s="25">
        <f t="shared" si="91"/>
        <v>2083.6666666666661</v>
      </c>
      <c r="U89" s="25">
        <f t="shared" si="92"/>
        <v>3804.3999999999992</v>
      </c>
      <c r="V89" s="25">
        <f t="shared" si="93"/>
        <v>5336.4666666666653</v>
      </c>
      <c r="W89" s="25">
        <f t="shared" si="94"/>
        <v>3321.5999999999995</v>
      </c>
      <c r="X89" s="25">
        <f t="shared" si="95"/>
        <v>7172.5999999999985</v>
      </c>
      <c r="Y89" s="25">
        <f t="shared" ref="Y89:Y107" si="96">VLOOKUP($C$87,$D$3:$K$63,$A$68,0)*(B68-B67)</f>
        <v>12069.199999999997</v>
      </c>
      <c r="Z89" s="25">
        <f>VLOOKUP($C$88,$D$3:$K$63,$A$68,0)*(B67-B66)</f>
        <v>15784.999999999996</v>
      </c>
      <c r="AA89" s="25">
        <f>VLOOKUP($C$89,$D$3:$K$63,$A$68,0)*B66</f>
        <v>0</v>
      </c>
      <c r="AB89" s="25"/>
      <c r="AC89" s="25"/>
      <c r="AD89" s="25"/>
      <c r="AE89" s="25"/>
      <c r="AF89" s="25"/>
      <c r="AG89" s="25"/>
      <c r="AH89" s="25"/>
      <c r="AI89" s="25"/>
      <c r="AJ89" s="25"/>
      <c r="AK89" s="25"/>
      <c r="AL89" s="25"/>
      <c r="AM89" s="25"/>
      <c r="AN89" s="25"/>
      <c r="AO89" s="25"/>
      <c r="AP89" s="25"/>
      <c r="AQ89" s="25"/>
      <c r="AR89" s="25"/>
      <c r="AS89" s="25"/>
      <c r="AT89" s="25"/>
      <c r="AU89" s="25"/>
      <c r="AV89" s="25"/>
      <c r="AW89" s="25"/>
      <c r="AX89" s="25"/>
      <c r="AY89" s="25"/>
      <c r="AZ89" s="25"/>
      <c r="BA89" s="25"/>
      <c r="BB89" s="25"/>
      <c r="BC89" s="25"/>
      <c r="BD89" s="25"/>
      <c r="BE89" s="25"/>
      <c r="BF89" s="25"/>
      <c r="BG89" s="25"/>
      <c r="BH89" s="25"/>
      <c r="BI89" s="25"/>
      <c r="BJ89" s="25"/>
      <c r="BK89" s="25"/>
      <c r="BL89" s="25"/>
      <c r="BM89" s="21">
        <f t="shared" si="12"/>
        <v>50794.733333333323</v>
      </c>
      <c r="BP89" s="18">
        <v>2023</v>
      </c>
      <c r="BQ89" s="14">
        <f t="shared" si="13"/>
        <v>0</v>
      </c>
      <c r="BR89" s="14">
        <f t="shared" si="64"/>
        <v>0</v>
      </c>
      <c r="BS89" s="14">
        <f t="shared" si="65"/>
        <v>0</v>
      </c>
      <c r="BT89" s="14">
        <f t="shared" si="66"/>
        <v>0</v>
      </c>
      <c r="BU89" s="14">
        <f t="shared" si="45"/>
        <v>0</v>
      </c>
      <c r="BV89" s="14">
        <f t="shared" si="46"/>
        <v>0</v>
      </c>
      <c r="BW89" s="14">
        <f t="shared" si="47"/>
        <v>0</v>
      </c>
      <c r="BX89" s="14">
        <f t="shared" si="48"/>
        <v>0</v>
      </c>
      <c r="BY89" s="14">
        <f t="shared" si="49"/>
        <v>0</v>
      </c>
      <c r="BZ89" s="14">
        <f t="shared" si="50"/>
        <v>7.8748321676394267E-6</v>
      </c>
      <c r="CA89" s="14">
        <f t="shared" si="51"/>
        <v>6.5623601396995226E-6</v>
      </c>
      <c r="CB89" s="14">
        <f t="shared" si="52"/>
        <v>9.7122930067552931E-5</v>
      </c>
      <c r="CC89" s="14">
        <f t="shared" si="53"/>
        <v>5.9061241257295699E-5</v>
      </c>
      <c r="CD89" s="14">
        <f t="shared" si="54"/>
        <v>2.624944055879809E-5</v>
      </c>
      <c r="CE89" s="14">
        <f t="shared" si="55"/>
        <v>1.1641626887826952E-3</v>
      </c>
      <c r="CF89" s="14">
        <f t="shared" si="56"/>
        <v>2.269264136308095E-2</v>
      </c>
      <c r="CG89" s="14">
        <f t="shared" si="57"/>
        <v>4.1021313233261712E-2</v>
      </c>
      <c r="CH89" s="14">
        <f t="shared" si="58"/>
        <v>7.4897528746418598E-2</v>
      </c>
      <c r="CI89" s="14">
        <f t="shared" si="59"/>
        <v>0.10505944842050553</v>
      </c>
      <c r="CJ89" s="14">
        <f t="shared" si="60"/>
        <v>6.5392606320077803E-2</v>
      </c>
      <c r="CK89" s="14">
        <f t="shared" si="61"/>
        <v>0.14120755301402638</v>
      </c>
      <c r="CL89" s="14">
        <f t="shared" si="62"/>
        <v>0.23760731099418442</v>
      </c>
      <c r="CM89" s="14">
        <f t="shared" si="14"/>
        <v>0.3107605644154709</v>
      </c>
      <c r="CN89" s="14">
        <f t="shared" si="71"/>
        <v>0</v>
      </c>
      <c r="CO89" s="14">
        <f t="shared" si="72"/>
        <v>0</v>
      </c>
      <c r="CP89" s="14">
        <f t="shared" si="73"/>
        <v>0</v>
      </c>
      <c r="CQ89" s="14">
        <f t="shared" si="74"/>
        <v>0</v>
      </c>
      <c r="CR89" s="14">
        <f t="shared" si="75"/>
        <v>0</v>
      </c>
      <c r="CS89" s="14">
        <f t="shared" si="76"/>
        <v>0</v>
      </c>
      <c r="CT89" s="14">
        <f t="shared" si="77"/>
        <v>0</v>
      </c>
      <c r="CU89" s="14">
        <f t="shared" si="78"/>
        <v>0</v>
      </c>
      <c r="CV89" s="14">
        <f t="shared" si="79"/>
        <v>0</v>
      </c>
      <c r="CW89" s="14">
        <f t="shared" si="80"/>
        <v>0</v>
      </c>
      <c r="CX89" s="14">
        <f t="shared" si="81"/>
        <v>0</v>
      </c>
      <c r="CY89" s="14">
        <f t="shared" si="82"/>
        <v>0</v>
      </c>
      <c r="CZ89" s="14">
        <f t="shared" si="83"/>
        <v>0</v>
      </c>
      <c r="DA89" s="14">
        <f t="shared" si="84"/>
        <v>0</v>
      </c>
      <c r="DB89" s="14">
        <f t="shared" si="85"/>
        <v>0</v>
      </c>
      <c r="DC89" s="14">
        <f t="shared" si="69"/>
        <v>0</v>
      </c>
      <c r="DD89" s="14">
        <f t="shared" si="86"/>
        <v>0</v>
      </c>
      <c r="DE89" s="14">
        <f t="shared" si="87"/>
        <v>0</v>
      </c>
      <c r="DF89" s="14">
        <f t="shared" si="88"/>
        <v>0</v>
      </c>
      <c r="DG89" s="14">
        <f t="shared" si="89"/>
        <v>0</v>
      </c>
      <c r="DH89" s="14">
        <f t="shared" si="19"/>
        <v>0</v>
      </c>
      <c r="DI89" s="14">
        <f t="shared" si="20"/>
        <v>0</v>
      </c>
      <c r="DJ89" s="14">
        <f t="shared" si="21"/>
        <v>0</v>
      </c>
      <c r="DK89" s="14">
        <f t="shared" si="22"/>
        <v>0</v>
      </c>
      <c r="DL89" s="14">
        <f t="shared" si="23"/>
        <v>0</v>
      </c>
      <c r="DM89" s="14">
        <f t="shared" si="24"/>
        <v>0</v>
      </c>
      <c r="DN89" s="14">
        <f t="shared" si="25"/>
        <v>0</v>
      </c>
      <c r="DO89" s="14">
        <f t="shared" si="26"/>
        <v>0</v>
      </c>
      <c r="DP89" s="14">
        <f t="shared" si="27"/>
        <v>0</v>
      </c>
      <c r="DQ89" s="14">
        <f t="shared" si="28"/>
        <v>0</v>
      </c>
      <c r="DR89" s="14">
        <f t="shared" si="29"/>
        <v>0</v>
      </c>
      <c r="DS89" s="14">
        <f t="shared" si="30"/>
        <v>0</v>
      </c>
      <c r="DT89" s="14">
        <f t="shared" si="31"/>
        <v>0</v>
      </c>
      <c r="DU89" s="14">
        <f t="shared" si="32"/>
        <v>0</v>
      </c>
      <c r="DV89" s="14">
        <f t="shared" si="33"/>
        <v>0</v>
      </c>
      <c r="DW89" s="14">
        <f t="shared" si="34"/>
        <v>0</v>
      </c>
      <c r="DX89" s="14">
        <f t="shared" si="35"/>
        <v>0</v>
      </c>
      <c r="DY89" s="14">
        <f t="shared" si="36"/>
        <v>0</v>
      </c>
      <c r="DZ89" s="14">
        <f t="shared" si="15"/>
        <v>1</v>
      </c>
    </row>
    <row r="90" spans="1:130">
      <c r="B90" s="15"/>
      <c r="C90" s="17">
        <v>2024</v>
      </c>
      <c r="D90" s="25"/>
      <c r="E90" s="25"/>
      <c r="F90" s="25"/>
      <c r="G90" s="25"/>
      <c r="H90" s="25">
        <f t="shared" si="38"/>
        <v>0</v>
      </c>
      <c r="I90" s="25">
        <f t="shared" si="39"/>
        <v>0</v>
      </c>
      <c r="J90" s="25">
        <f t="shared" si="40"/>
        <v>0</v>
      </c>
      <c r="K90" s="25">
        <f t="shared" si="41"/>
        <v>0</v>
      </c>
      <c r="L90" s="25">
        <f t="shared" si="42"/>
        <v>0</v>
      </c>
      <c r="M90" s="25">
        <f t="shared" si="43"/>
        <v>0.39999999999999991</v>
      </c>
      <c r="N90" s="25">
        <f t="shared" si="44"/>
        <v>0.33333333333333326</v>
      </c>
      <c r="O90" s="25">
        <f t="shared" si="63"/>
        <v>4.9333333333333318</v>
      </c>
      <c r="P90" s="25">
        <f t="shared" si="67"/>
        <v>2.9999999999999991</v>
      </c>
      <c r="Q90" s="25">
        <f t="shared" si="68"/>
        <v>1.333333333333333</v>
      </c>
      <c r="R90" s="25">
        <f t="shared" si="70"/>
        <v>59.133333333333319</v>
      </c>
      <c r="S90" s="25">
        <f t="shared" si="90"/>
        <v>1152.6666666666665</v>
      </c>
      <c r="T90" s="25">
        <f t="shared" si="91"/>
        <v>2083.6666666666661</v>
      </c>
      <c r="U90" s="25">
        <f t="shared" si="92"/>
        <v>3804.3999999999992</v>
      </c>
      <c r="V90" s="25">
        <f t="shared" si="93"/>
        <v>5336.4666666666653</v>
      </c>
      <c r="W90" s="25">
        <f t="shared" si="94"/>
        <v>3321.5999999999995</v>
      </c>
      <c r="X90" s="25">
        <f t="shared" si="95"/>
        <v>7172.5999999999985</v>
      </c>
      <c r="Y90" s="25">
        <f t="shared" si="96"/>
        <v>12069.199999999997</v>
      </c>
      <c r="Z90" s="25">
        <f t="shared" ref="Z90:Z108" si="97">VLOOKUP($C$88,$D$3:$K$63,$A$68,0)*(B68-B67)</f>
        <v>15784.999999999996</v>
      </c>
      <c r="AA90" s="25">
        <f>VLOOKUP($C$89,$D$3:$K$63,$A$68,0)*(B67-B66)</f>
        <v>21372.799999999996</v>
      </c>
      <c r="AB90" s="25">
        <f>VLOOKUP($C$90,$D$3:$K$63,$A$68,0)*B66</f>
        <v>0</v>
      </c>
      <c r="AC90" s="25"/>
      <c r="AD90" s="25"/>
      <c r="AE90" s="25"/>
      <c r="AF90" s="25"/>
      <c r="AG90" s="25"/>
      <c r="AH90" s="25"/>
      <c r="AI90" s="25"/>
      <c r="AJ90" s="25"/>
      <c r="AK90" s="25"/>
      <c r="AL90" s="25"/>
      <c r="AM90" s="25"/>
      <c r="AN90" s="25"/>
      <c r="AO90" s="25"/>
      <c r="AP90" s="25"/>
      <c r="AQ90" s="25"/>
      <c r="AR90" s="25"/>
      <c r="AS90" s="25"/>
      <c r="AT90" s="25"/>
      <c r="AU90" s="25"/>
      <c r="AV90" s="25"/>
      <c r="AW90" s="25"/>
      <c r="AX90" s="25"/>
      <c r="AY90" s="25"/>
      <c r="AZ90" s="25"/>
      <c r="BA90" s="25"/>
      <c r="BB90" s="25"/>
      <c r="BC90" s="25"/>
      <c r="BD90" s="25"/>
      <c r="BE90" s="25"/>
      <c r="BF90" s="25"/>
      <c r="BG90" s="25"/>
      <c r="BH90" s="25"/>
      <c r="BI90" s="25"/>
      <c r="BJ90" s="25"/>
      <c r="BK90" s="25"/>
      <c r="BL90" s="25"/>
      <c r="BM90" s="21">
        <f t="shared" si="12"/>
        <v>72167.533333333326</v>
      </c>
      <c r="BP90" s="18">
        <v>2024</v>
      </c>
      <c r="BQ90" s="14">
        <f t="shared" si="13"/>
        <v>0</v>
      </c>
      <c r="BR90" s="14">
        <f t="shared" si="64"/>
        <v>0</v>
      </c>
      <c r="BS90" s="14">
        <f t="shared" si="65"/>
        <v>0</v>
      </c>
      <c r="BT90" s="14">
        <f t="shared" si="66"/>
        <v>0</v>
      </c>
      <c r="BU90" s="14">
        <f t="shared" si="45"/>
        <v>0</v>
      </c>
      <c r="BV90" s="14">
        <f t="shared" si="46"/>
        <v>0</v>
      </c>
      <c r="BW90" s="14">
        <f t="shared" si="47"/>
        <v>0</v>
      </c>
      <c r="BX90" s="14">
        <f t="shared" si="48"/>
        <v>0</v>
      </c>
      <c r="BY90" s="14">
        <f t="shared" si="49"/>
        <v>0</v>
      </c>
      <c r="BZ90" s="14">
        <f t="shared" si="50"/>
        <v>5.5426586101044509E-6</v>
      </c>
      <c r="CA90" s="14">
        <f t="shared" si="51"/>
        <v>4.6188821750870421E-6</v>
      </c>
      <c r="CB90" s="14">
        <f t="shared" si="52"/>
        <v>6.8359456191288223E-5</v>
      </c>
      <c r="CC90" s="14">
        <f t="shared" si="53"/>
        <v>4.1569939575783375E-5</v>
      </c>
      <c r="CD90" s="14">
        <f t="shared" si="54"/>
        <v>1.8475528700348169E-5</v>
      </c>
      <c r="CE90" s="14">
        <f t="shared" si="55"/>
        <v>8.1938969786044132E-4</v>
      </c>
      <c r="CF90" s="14">
        <f t="shared" si="56"/>
        <v>1.5972094561450993E-2</v>
      </c>
      <c r="CG90" s="14">
        <f t="shared" si="57"/>
        <v>2.8872632476469099E-2</v>
      </c>
      <c r="CH90" s="14">
        <f t="shared" si="58"/>
        <v>5.2716226040703432E-2</v>
      </c>
      <c r="CI90" s="14">
        <f t="shared" si="59"/>
        <v>7.394553229383849E-2</v>
      </c>
      <c r="CJ90" s="14">
        <f t="shared" si="60"/>
        <v>4.602623709830736E-2</v>
      </c>
      <c r="CK90" s="14">
        <f t="shared" si="61"/>
        <v>9.9388182867087962E-2</v>
      </c>
      <c r="CL90" s="14">
        <f t="shared" si="62"/>
        <v>0.16723863824268159</v>
      </c>
      <c r="CM90" s="14">
        <f t="shared" si="14"/>
        <v>0.2187271654012469</v>
      </c>
      <c r="CN90" s="14">
        <f t="shared" si="71"/>
        <v>0.29615533485510104</v>
      </c>
      <c r="CO90" s="14">
        <f t="shared" si="72"/>
        <v>0</v>
      </c>
      <c r="CP90" s="14">
        <f t="shared" si="73"/>
        <v>0</v>
      </c>
      <c r="CQ90" s="14">
        <f t="shared" si="74"/>
        <v>0</v>
      </c>
      <c r="CR90" s="14">
        <f t="shared" si="75"/>
        <v>0</v>
      </c>
      <c r="CS90" s="14">
        <f t="shared" si="76"/>
        <v>0</v>
      </c>
      <c r="CT90" s="14">
        <f t="shared" si="77"/>
        <v>0</v>
      </c>
      <c r="CU90" s="14">
        <f t="shared" si="78"/>
        <v>0</v>
      </c>
      <c r="CV90" s="14">
        <f t="shared" si="79"/>
        <v>0</v>
      </c>
      <c r="CW90" s="14">
        <f t="shared" si="80"/>
        <v>0</v>
      </c>
      <c r="CX90" s="14">
        <f t="shared" si="81"/>
        <v>0</v>
      </c>
      <c r="CY90" s="14">
        <f t="shared" si="82"/>
        <v>0</v>
      </c>
      <c r="CZ90" s="14">
        <f t="shared" si="83"/>
        <v>0</v>
      </c>
      <c r="DA90" s="14">
        <f t="shared" si="84"/>
        <v>0</v>
      </c>
      <c r="DB90" s="14">
        <f t="shared" si="85"/>
        <v>0</v>
      </c>
      <c r="DC90" s="14">
        <f t="shared" si="69"/>
        <v>0</v>
      </c>
      <c r="DD90" s="14">
        <f t="shared" si="86"/>
        <v>0</v>
      </c>
      <c r="DE90" s="14">
        <f t="shared" si="87"/>
        <v>0</v>
      </c>
      <c r="DF90" s="14">
        <f t="shared" si="88"/>
        <v>0</v>
      </c>
      <c r="DG90" s="14">
        <f t="shared" si="89"/>
        <v>0</v>
      </c>
      <c r="DH90" s="14">
        <f t="shared" si="19"/>
        <v>0</v>
      </c>
      <c r="DI90" s="14">
        <f t="shared" si="20"/>
        <v>0</v>
      </c>
      <c r="DJ90" s="14">
        <f t="shared" si="21"/>
        <v>0</v>
      </c>
      <c r="DK90" s="14">
        <f t="shared" si="22"/>
        <v>0</v>
      </c>
      <c r="DL90" s="14">
        <f t="shared" si="23"/>
        <v>0</v>
      </c>
      <c r="DM90" s="14">
        <f t="shared" si="24"/>
        <v>0</v>
      </c>
      <c r="DN90" s="14">
        <f t="shared" si="25"/>
        <v>0</v>
      </c>
      <c r="DO90" s="14">
        <f t="shared" si="26"/>
        <v>0</v>
      </c>
      <c r="DP90" s="14">
        <f t="shared" si="27"/>
        <v>0</v>
      </c>
      <c r="DQ90" s="14">
        <f t="shared" si="28"/>
        <v>0</v>
      </c>
      <c r="DR90" s="14">
        <f t="shared" si="29"/>
        <v>0</v>
      </c>
      <c r="DS90" s="14">
        <f t="shared" si="30"/>
        <v>0</v>
      </c>
      <c r="DT90" s="14">
        <f t="shared" si="31"/>
        <v>0</v>
      </c>
      <c r="DU90" s="14">
        <f t="shared" si="32"/>
        <v>0</v>
      </c>
      <c r="DV90" s="14">
        <f t="shared" si="33"/>
        <v>0</v>
      </c>
      <c r="DW90" s="14">
        <f t="shared" si="34"/>
        <v>0</v>
      </c>
      <c r="DX90" s="14">
        <f t="shared" si="35"/>
        <v>0</v>
      </c>
      <c r="DY90" s="14">
        <f t="shared" si="36"/>
        <v>0</v>
      </c>
      <c r="DZ90" s="14">
        <f t="shared" si="15"/>
        <v>0.99999999999999989</v>
      </c>
    </row>
    <row r="91" spans="1:130">
      <c r="B91" s="15"/>
      <c r="C91" s="17">
        <v>2025</v>
      </c>
      <c r="D91" s="25"/>
      <c r="E91" s="25"/>
      <c r="F91" s="25"/>
      <c r="G91" s="25"/>
      <c r="H91" s="25"/>
      <c r="I91" s="25">
        <f t="shared" si="39"/>
        <v>0</v>
      </c>
      <c r="J91" s="25">
        <f t="shared" si="40"/>
        <v>0</v>
      </c>
      <c r="K91" s="25">
        <f t="shared" si="41"/>
        <v>0</v>
      </c>
      <c r="L91" s="25">
        <f t="shared" si="42"/>
        <v>0</v>
      </c>
      <c r="M91" s="25">
        <f t="shared" si="43"/>
        <v>1.3322676295501878E-15</v>
      </c>
      <c r="N91" s="25">
        <f t="shared" si="44"/>
        <v>0.33333333333333326</v>
      </c>
      <c r="O91" s="25">
        <f t="shared" si="63"/>
        <v>4.9333333333333318</v>
      </c>
      <c r="P91" s="25">
        <f t="shared" si="67"/>
        <v>2.9999999999999991</v>
      </c>
      <c r="Q91" s="25">
        <f t="shared" si="68"/>
        <v>1.333333333333333</v>
      </c>
      <c r="R91" s="25">
        <f t="shared" si="70"/>
        <v>59.133333333333319</v>
      </c>
      <c r="S91" s="25">
        <f t="shared" si="90"/>
        <v>1152.6666666666665</v>
      </c>
      <c r="T91" s="25">
        <f t="shared" si="91"/>
        <v>2083.6666666666661</v>
      </c>
      <c r="U91" s="25">
        <f t="shared" si="92"/>
        <v>3804.3999999999992</v>
      </c>
      <c r="V91" s="25">
        <f t="shared" si="93"/>
        <v>5336.4666666666653</v>
      </c>
      <c r="W91" s="25">
        <f t="shared" si="94"/>
        <v>3321.5999999999995</v>
      </c>
      <c r="X91" s="25">
        <f t="shared" si="95"/>
        <v>7172.5999999999985</v>
      </c>
      <c r="Y91" s="25">
        <f t="shared" si="96"/>
        <v>12069.199999999997</v>
      </c>
      <c r="Z91" s="25">
        <f t="shared" si="97"/>
        <v>15784.999999999996</v>
      </c>
      <c r="AA91" s="25">
        <f t="shared" ref="AA91:AA109" si="98">VLOOKUP($C$89,$D$3:$K$63,$A$68,0)*(B68-B67)</f>
        <v>21372.799999999996</v>
      </c>
      <c r="AB91" s="25">
        <f>VLOOKUP($C$90,$D$3:$K$63,$A$68,0)*(B67-B66)</f>
        <v>25580.199999999993</v>
      </c>
      <c r="AC91" s="25">
        <f>VLOOKUP($C$91,$D$3:$K$63,$A$68,0)*B66</f>
        <v>0</v>
      </c>
      <c r="AD91" s="25"/>
      <c r="AE91" s="25"/>
      <c r="AF91" s="25"/>
      <c r="AG91" s="25"/>
      <c r="AH91" s="25"/>
      <c r="AI91" s="25"/>
      <c r="AJ91" s="25"/>
      <c r="AK91" s="25"/>
      <c r="AL91" s="25"/>
      <c r="AM91" s="25"/>
      <c r="AN91" s="25"/>
      <c r="AO91" s="25"/>
      <c r="AP91" s="25"/>
      <c r="AQ91" s="25"/>
      <c r="AR91" s="25"/>
      <c r="AS91" s="25"/>
      <c r="AT91" s="25"/>
      <c r="AU91" s="25"/>
      <c r="AV91" s="25"/>
      <c r="AW91" s="25"/>
      <c r="AX91" s="25"/>
      <c r="AY91" s="25"/>
      <c r="AZ91" s="25"/>
      <c r="BA91" s="25"/>
      <c r="BB91" s="25"/>
      <c r="BC91" s="25"/>
      <c r="BD91" s="25"/>
      <c r="BE91" s="25"/>
      <c r="BF91" s="25"/>
      <c r="BG91" s="25"/>
      <c r="BH91" s="25"/>
      <c r="BI91" s="25"/>
      <c r="BJ91" s="25"/>
      <c r="BK91" s="25"/>
      <c r="BL91" s="25"/>
      <c r="BM91" s="21">
        <f t="shared" si="12"/>
        <v>97747.333333333328</v>
      </c>
      <c r="BP91" s="18">
        <v>2025</v>
      </c>
      <c r="BQ91" s="14">
        <f t="shared" si="13"/>
        <v>0</v>
      </c>
      <c r="BR91" s="14">
        <f t="shared" si="64"/>
        <v>0</v>
      </c>
      <c r="BS91" s="14">
        <f t="shared" si="65"/>
        <v>0</v>
      </c>
      <c r="BT91" s="14">
        <f t="shared" si="66"/>
        <v>0</v>
      </c>
      <c r="BU91" s="14">
        <f t="shared" si="45"/>
        <v>0</v>
      </c>
      <c r="BV91" s="14">
        <f t="shared" si="46"/>
        <v>0</v>
      </c>
      <c r="BW91" s="14">
        <f t="shared" si="47"/>
        <v>0</v>
      </c>
      <c r="BX91" s="14">
        <f t="shared" si="48"/>
        <v>0</v>
      </c>
      <c r="BY91" s="14">
        <f t="shared" si="49"/>
        <v>0</v>
      </c>
      <c r="BZ91" s="14">
        <f t="shared" si="50"/>
        <v>1.3629708188631108E-20</v>
      </c>
      <c r="CA91" s="14">
        <f t="shared" si="51"/>
        <v>3.4101527066382026E-6</v>
      </c>
      <c r="CB91" s="14">
        <f t="shared" si="52"/>
        <v>5.0470260058245395E-5</v>
      </c>
      <c r="CC91" s="14">
        <f t="shared" si="53"/>
        <v>3.0691374359743822E-5</v>
      </c>
      <c r="CD91" s="14">
        <f t="shared" si="54"/>
        <v>1.3640610826552811E-5</v>
      </c>
      <c r="CE91" s="14">
        <f t="shared" si="55"/>
        <v>6.0496109015761715E-4</v>
      </c>
      <c r="CF91" s="14">
        <f t="shared" si="56"/>
        <v>1.1792308059554906E-2</v>
      </c>
      <c r="CG91" s="14">
        <f t="shared" si="57"/>
        <v>2.1316864569195404E-2</v>
      </c>
      <c r="CH91" s="14">
        <f t="shared" si="58"/>
        <v>3.8920754871403132E-2</v>
      </c>
      <c r="CI91" s="14">
        <f t="shared" si="59"/>
        <v>5.459449874165364E-2</v>
      </c>
      <c r="CJ91" s="14">
        <f t="shared" si="60"/>
        <v>3.3981489691108362E-2</v>
      </c>
      <c r="CK91" s="14">
        <f t="shared" si="61"/>
        <v>7.3378983910899517E-2</v>
      </c>
      <c r="CL91" s="14">
        <f t="shared" si="62"/>
        <v>0.12347344514087338</v>
      </c>
      <c r="CM91" s="14">
        <f t="shared" si="14"/>
        <v>0.16148778142285208</v>
      </c>
      <c r="CN91" s="14">
        <f t="shared" si="71"/>
        <v>0.21865353530531093</v>
      </c>
      <c r="CO91" s="14">
        <f t="shared" si="72"/>
        <v>0.26169716479903965</v>
      </c>
      <c r="CP91" s="14">
        <f t="shared" si="73"/>
        <v>0</v>
      </c>
      <c r="CQ91" s="14">
        <f t="shared" si="74"/>
        <v>0</v>
      </c>
      <c r="CR91" s="14">
        <f t="shared" si="75"/>
        <v>0</v>
      </c>
      <c r="CS91" s="14">
        <f t="shared" si="76"/>
        <v>0</v>
      </c>
      <c r="CT91" s="14">
        <f t="shared" si="77"/>
        <v>0</v>
      </c>
      <c r="CU91" s="14">
        <f t="shared" si="78"/>
        <v>0</v>
      </c>
      <c r="CV91" s="14">
        <f t="shared" si="79"/>
        <v>0</v>
      </c>
      <c r="CW91" s="14">
        <f t="shared" si="80"/>
        <v>0</v>
      </c>
      <c r="CX91" s="14">
        <f t="shared" si="81"/>
        <v>0</v>
      </c>
      <c r="CY91" s="14">
        <f t="shared" si="82"/>
        <v>0</v>
      </c>
      <c r="CZ91" s="14">
        <f t="shared" si="83"/>
        <v>0</v>
      </c>
      <c r="DA91" s="14">
        <f t="shared" si="84"/>
        <v>0</v>
      </c>
      <c r="DB91" s="14">
        <f t="shared" si="85"/>
        <v>0</v>
      </c>
      <c r="DC91" s="14">
        <f t="shared" si="69"/>
        <v>0</v>
      </c>
      <c r="DD91" s="14">
        <f t="shared" si="86"/>
        <v>0</v>
      </c>
      <c r="DE91" s="14">
        <f t="shared" si="87"/>
        <v>0</v>
      </c>
      <c r="DF91" s="14">
        <f t="shared" si="88"/>
        <v>0</v>
      </c>
      <c r="DG91" s="14">
        <f t="shared" si="89"/>
        <v>0</v>
      </c>
      <c r="DH91" s="14">
        <f t="shared" si="19"/>
        <v>0</v>
      </c>
      <c r="DI91" s="14">
        <f t="shared" si="20"/>
        <v>0</v>
      </c>
      <c r="DJ91" s="14">
        <f t="shared" si="21"/>
        <v>0</v>
      </c>
      <c r="DK91" s="14">
        <f t="shared" si="22"/>
        <v>0</v>
      </c>
      <c r="DL91" s="14">
        <f t="shared" si="23"/>
        <v>0</v>
      </c>
      <c r="DM91" s="14">
        <f t="shared" si="24"/>
        <v>0</v>
      </c>
      <c r="DN91" s="14">
        <f t="shared" si="25"/>
        <v>0</v>
      </c>
      <c r="DO91" s="14">
        <f t="shared" si="26"/>
        <v>0</v>
      </c>
      <c r="DP91" s="14">
        <f t="shared" si="27"/>
        <v>0</v>
      </c>
      <c r="DQ91" s="14">
        <f t="shared" si="28"/>
        <v>0</v>
      </c>
      <c r="DR91" s="14">
        <f t="shared" si="29"/>
        <v>0</v>
      </c>
      <c r="DS91" s="14">
        <f t="shared" si="30"/>
        <v>0</v>
      </c>
      <c r="DT91" s="14">
        <f t="shared" si="31"/>
        <v>0</v>
      </c>
      <c r="DU91" s="14">
        <f t="shared" si="32"/>
        <v>0</v>
      </c>
      <c r="DV91" s="14">
        <f t="shared" si="33"/>
        <v>0</v>
      </c>
      <c r="DW91" s="14">
        <f t="shared" si="34"/>
        <v>0</v>
      </c>
      <c r="DX91" s="14">
        <f t="shared" si="35"/>
        <v>0</v>
      </c>
      <c r="DY91" s="14">
        <f t="shared" si="36"/>
        <v>0</v>
      </c>
      <c r="DZ91" s="14">
        <f t="shared" si="15"/>
        <v>0.99999999999999978</v>
      </c>
    </row>
    <row r="92" spans="1:130">
      <c r="B92" s="15"/>
      <c r="C92" s="17">
        <v>2026</v>
      </c>
      <c r="D92" s="25"/>
      <c r="E92" s="25"/>
      <c r="F92" s="25"/>
      <c r="G92" s="25"/>
      <c r="H92" s="25"/>
      <c r="I92" s="25"/>
      <c r="J92" s="25">
        <f t="shared" si="40"/>
        <v>0</v>
      </c>
      <c r="K92" s="25">
        <f t="shared" si="41"/>
        <v>0</v>
      </c>
      <c r="L92" s="25">
        <f t="shared" si="42"/>
        <v>0</v>
      </c>
      <c r="M92" s="25">
        <f t="shared" si="43"/>
        <v>0</v>
      </c>
      <c r="N92" s="25">
        <f t="shared" si="44"/>
        <v>1.1102230246251565E-15</v>
      </c>
      <c r="O92" s="25">
        <f t="shared" si="63"/>
        <v>4.9333333333333318</v>
      </c>
      <c r="P92" s="25">
        <f t="shared" si="67"/>
        <v>2.9999999999999991</v>
      </c>
      <c r="Q92" s="25">
        <f t="shared" si="68"/>
        <v>1.333333333333333</v>
      </c>
      <c r="R92" s="25">
        <f t="shared" si="70"/>
        <v>59.133333333333319</v>
      </c>
      <c r="S92" s="25">
        <f t="shared" si="90"/>
        <v>1152.6666666666665</v>
      </c>
      <c r="T92" s="25">
        <f t="shared" si="91"/>
        <v>2083.6666666666661</v>
      </c>
      <c r="U92" s="25">
        <f t="shared" si="92"/>
        <v>3804.3999999999992</v>
      </c>
      <c r="V92" s="25">
        <f t="shared" si="93"/>
        <v>5336.4666666666653</v>
      </c>
      <c r="W92" s="25">
        <f t="shared" si="94"/>
        <v>3321.5999999999995</v>
      </c>
      <c r="X92" s="25">
        <f t="shared" si="95"/>
        <v>7172.5999999999985</v>
      </c>
      <c r="Y92" s="25">
        <f t="shared" si="96"/>
        <v>12069.199999999997</v>
      </c>
      <c r="Z92" s="25">
        <f t="shared" si="97"/>
        <v>15784.999999999996</v>
      </c>
      <c r="AA92" s="25">
        <f t="shared" si="98"/>
        <v>21372.799999999996</v>
      </c>
      <c r="AB92" s="25">
        <f t="shared" ref="AB92:AB110" si="99">VLOOKUP($C$90,$D$3:$K$63,$A$68,0)*(B68-B67)</f>
        <v>25580.199999999993</v>
      </c>
      <c r="AC92" s="25">
        <f>VLOOKUP($C$91,$D$3:$K$63,$A$68,0)*(B67-B66)</f>
        <v>31721.999999999993</v>
      </c>
      <c r="AD92" s="25">
        <f>VLOOKUP($C$92,$D$3:$K$63,$A$68,0)*B66</f>
        <v>0</v>
      </c>
      <c r="AE92" s="25"/>
      <c r="AF92" s="25"/>
      <c r="AG92" s="25"/>
      <c r="AH92" s="25"/>
      <c r="AI92" s="25"/>
      <c r="AJ92" s="25"/>
      <c r="AK92" s="25"/>
      <c r="AL92" s="25"/>
      <c r="AM92" s="25"/>
      <c r="AN92" s="25"/>
      <c r="AO92" s="25"/>
      <c r="AP92" s="25"/>
      <c r="AQ92" s="25"/>
      <c r="AR92" s="25"/>
      <c r="AS92" s="25"/>
      <c r="AT92" s="25"/>
      <c r="AU92" s="25"/>
      <c r="AV92" s="25"/>
      <c r="AW92" s="25"/>
      <c r="AX92" s="25"/>
      <c r="AY92" s="25"/>
      <c r="AZ92" s="25"/>
      <c r="BA92" s="25"/>
      <c r="BB92" s="25"/>
      <c r="BC92" s="25"/>
      <c r="BD92" s="25"/>
      <c r="BE92" s="25"/>
      <c r="BF92" s="25"/>
      <c r="BG92" s="25"/>
      <c r="BH92" s="25"/>
      <c r="BI92" s="25"/>
      <c r="BJ92" s="25"/>
      <c r="BK92" s="25"/>
      <c r="BL92" s="25"/>
      <c r="BM92" s="21">
        <f t="shared" si="12"/>
        <v>129468.99999999997</v>
      </c>
      <c r="BP92" s="18">
        <v>2026</v>
      </c>
      <c r="BQ92" s="14">
        <f t="shared" si="13"/>
        <v>0</v>
      </c>
      <c r="BR92" s="14">
        <f t="shared" si="64"/>
        <v>0</v>
      </c>
      <c r="BS92" s="14">
        <f t="shared" si="65"/>
        <v>0</v>
      </c>
      <c r="BT92" s="14">
        <f t="shared" si="66"/>
        <v>0</v>
      </c>
      <c r="BU92" s="14">
        <f t="shared" si="45"/>
        <v>0</v>
      </c>
      <c r="BV92" s="14">
        <f t="shared" si="46"/>
        <v>0</v>
      </c>
      <c r="BW92" s="14">
        <f t="shared" si="47"/>
        <v>0</v>
      </c>
      <c r="BX92" s="14">
        <f t="shared" si="48"/>
        <v>0</v>
      </c>
      <c r="BY92" s="14">
        <f t="shared" si="49"/>
        <v>0</v>
      </c>
      <c r="BZ92" s="14">
        <f t="shared" si="50"/>
        <v>0</v>
      </c>
      <c r="CA92" s="14">
        <f t="shared" si="51"/>
        <v>8.5752035207281808E-21</v>
      </c>
      <c r="CB92" s="14">
        <f t="shared" si="52"/>
        <v>3.8104359602169886E-5</v>
      </c>
      <c r="CC92" s="14">
        <f t="shared" si="53"/>
        <v>2.3171570028346552E-5</v>
      </c>
      <c r="CD92" s="14">
        <f t="shared" si="54"/>
        <v>1.0298475568154024E-5</v>
      </c>
      <c r="CE92" s="14">
        <f t="shared" si="55"/>
        <v>4.5673739144763096E-4</v>
      </c>
      <c r="CF92" s="14">
        <f t="shared" si="56"/>
        <v>8.9030321286691552E-3</v>
      </c>
      <c r="CG92" s="14">
        <f t="shared" si="57"/>
        <v>1.6093942694132699E-2</v>
      </c>
      <c r="CH92" s="14">
        <f t="shared" si="58"/>
        <v>2.9384640338613877E-2</v>
      </c>
      <c r="CI92" s="14">
        <f t="shared" si="59"/>
        <v>4.1218103690201256E-2</v>
      </c>
      <c r="CJ92" s="14">
        <f t="shared" si="60"/>
        <v>2.5655562335385306E-2</v>
      </c>
      <c r="CK92" s="14">
        <f t="shared" si="61"/>
        <v>5.5400134395106167E-2</v>
      </c>
      <c r="CL92" s="14">
        <f t="shared" si="62"/>
        <v>9.3220770995373403E-2</v>
      </c>
      <c r="CM92" s="14">
        <f t="shared" si="14"/>
        <v>0.12192107763248346</v>
      </c>
      <c r="CN92" s="14">
        <f t="shared" si="71"/>
        <v>0.16508044396728175</v>
      </c>
      <c r="CO92" s="14">
        <f t="shared" si="72"/>
        <v>0.19757779854637017</v>
      </c>
      <c r="CP92" s="14">
        <f t="shared" si="73"/>
        <v>0.24501618147973647</v>
      </c>
      <c r="CQ92" s="14">
        <f t="shared" si="74"/>
        <v>0</v>
      </c>
      <c r="CR92" s="14">
        <f t="shared" si="75"/>
        <v>0</v>
      </c>
      <c r="CS92" s="14">
        <f t="shared" si="76"/>
        <v>0</v>
      </c>
      <c r="CT92" s="14">
        <f t="shared" si="77"/>
        <v>0</v>
      </c>
      <c r="CU92" s="14">
        <f t="shared" si="78"/>
        <v>0</v>
      </c>
      <c r="CV92" s="14">
        <f t="shared" si="79"/>
        <v>0</v>
      </c>
      <c r="CW92" s="14">
        <f t="shared" si="80"/>
        <v>0</v>
      </c>
      <c r="CX92" s="14">
        <f t="shared" si="81"/>
        <v>0</v>
      </c>
      <c r="CY92" s="14">
        <f t="shared" si="82"/>
        <v>0</v>
      </c>
      <c r="CZ92" s="14">
        <f t="shared" si="83"/>
        <v>0</v>
      </c>
      <c r="DA92" s="14">
        <f t="shared" si="84"/>
        <v>0</v>
      </c>
      <c r="DB92" s="14">
        <f t="shared" si="85"/>
        <v>0</v>
      </c>
      <c r="DC92" s="14">
        <f t="shared" si="69"/>
        <v>0</v>
      </c>
      <c r="DD92" s="14">
        <f t="shared" si="86"/>
        <v>0</v>
      </c>
      <c r="DE92" s="14">
        <f t="shared" si="87"/>
        <v>0</v>
      </c>
      <c r="DF92" s="14">
        <f t="shared" si="88"/>
        <v>0</v>
      </c>
      <c r="DG92" s="14">
        <f t="shared" si="89"/>
        <v>0</v>
      </c>
      <c r="DH92" s="14">
        <f t="shared" si="19"/>
        <v>0</v>
      </c>
      <c r="DI92" s="14">
        <f t="shared" si="20"/>
        <v>0</v>
      </c>
      <c r="DJ92" s="14">
        <f t="shared" si="21"/>
        <v>0</v>
      </c>
      <c r="DK92" s="14">
        <f t="shared" si="22"/>
        <v>0</v>
      </c>
      <c r="DL92" s="14">
        <f t="shared" si="23"/>
        <v>0</v>
      </c>
      <c r="DM92" s="14">
        <f t="shared" si="24"/>
        <v>0</v>
      </c>
      <c r="DN92" s="14">
        <f t="shared" si="25"/>
        <v>0</v>
      </c>
      <c r="DO92" s="14">
        <f t="shared" si="26"/>
        <v>0</v>
      </c>
      <c r="DP92" s="14">
        <f t="shared" si="27"/>
        <v>0</v>
      </c>
      <c r="DQ92" s="14">
        <f t="shared" si="28"/>
        <v>0</v>
      </c>
      <c r="DR92" s="14">
        <f t="shared" si="29"/>
        <v>0</v>
      </c>
      <c r="DS92" s="14">
        <f t="shared" si="30"/>
        <v>0</v>
      </c>
      <c r="DT92" s="14">
        <f t="shared" si="31"/>
        <v>0</v>
      </c>
      <c r="DU92" s="14">
        <f t="shared" si="32"/>
        <v>0</v>
      </c>
      <c r="DV92" s="14">
        <f t="shared" si="33"/>
        <v>0</v>
      </c>
      <c r="DW92" s="14">
        <f t="shared" si="34"/>
        <v>0</v>
      </c>
      <c r="DX92" s="14">
        <f t="shared" si="35"/>
        <v>0</v>
      </c>
      <c r="DY92" s="14">
        <f t="shared" si="36"/>
        <v>0</v>
      </c>
      <c r="DZ92" s="14">
        <f t="shared" si="15"/>
        <v>1</v>
      </c>
    </row>
    <row r="93" spans="1:130">
      <c r="B93" s="15"/>
      <c r="C93" s="17">
        <v>2027</v>
      </c>
      <c r="D93" s="25"/>
      <c r="E93" s="25"/>
      <c r="F93" s="25"/>
      <c r="G93" s="25"/>
      <c r="H93" s="25"/>
      <c r="I93" s="25"/>
      <c r="J93" s="25"/>
      <c r="K93" s="25">
        <f t="shared" si="41"/>
        <v>0</v>
      </c>
      <c r="L93" s="25">
        <f t="shared" si="42"/>
        <v>0</v>
      </c>
      <c r="M93" s="25">
        <f t="shared" si="43"/>
        <v>0</v>
      </c>
      <c r="N93" s="25">
        <f t="shared" si="44"/>
        <v>0</v>
      </c>
      <c r="O93" s="25">
        <f t="shared" si="63"/>
        <v>1.6431300764452317E-14</v>
      </c>
      <c r="P93" s="25">
        <f t="shared" si="67"/>
        <v>2.9999999999999991</v>
      </c>
      <c r="Q93" s="25">
        <f t="shared" si="68"/>
        <v>1.333333333333333</v>
      </c>
      <c r="R93" s="25">
        <f t="shared" si="70"/>
        <v>59.133333333333319</v>
      </c>
      <c r="S93" s="25">
        <f t="shared" si="90"/>
        <v>1152.6666666666665</v>
      </c>
      <c r="T93" s="25">
        <f t="shared" si="91"/>
        <v>2083.6666666666661</v>
      </c>
      <c r="U93" s="25">
        <f t="shared" si="92"/>
        <v>3804.3999999999992</v>
      </c>
      <c r="V93" s="25">
        <f t="shared" si="93"/>
        <v>5336.4666666666653</v>
      </c>
      <c r="W93" s="25">
        <f t="shared" si="94"/>
        <v>3321.5999999999995</v>
      </c>
      <c r="X93" s="25">
        <f t="shared" si="95"/>
        <v>7172.5999999999985</v>
      </c>
      <c r="Y93" s="25">
        <f t="shared" si="96"/>
        <v>12069.199999999997</v>
      </c>
      <c r="Z93" s="25">
        <f t="shared" si="97"/>
        <v>15784.999999999996</v>
      </c>
      <c r="AA93" s="25">
        <f t="shared" si="98"/>
        <v>21372.799999999996</v>
      </c>
      <c r="AB93" s="25">
        <f t="shared" si="99"/>
        <v>25580.199999999993</v>
      </c>
      <c r="AC93" s="25">
        <f t="shared" ref="AC93:AC111" si="100">VLOOKUP($C$91,$D$3:$K$63,$A$68,0)*(B68-B67)</f>
        <v>31721.999999999993</v>
      </c>
      <c r="AD93" s="25">
        <f>VLOOKUP($C$92,$D$3:$K$63,$A$68,0)*(B67-B66)</f>
        <v>38115.599999999991</v>
      </c>
      <c r="AE93" s="25">
        <f>VLOOKUP($C$93,$D$3:$K$63,$A$68,0)*B66</f>
        <v>0</v>
      </c>
      <c r="AF93" s="25"/>
      <c r="AG93" s="25"/>
      <c r="AH93" s="25"/>
      <c r="AI93" s="25"/>
      <c r="AJ93" s="25"/>
      <c r="AK93" s="25"/>
      <c r="AL93" s="25"/>
      <c r="AM93" s="25"/>
      <c r="AN93" s="25"/>
      <c r="AO93" s="25"/>
      <c r="AP93" s="25"/>
      <c r="AQ93" s="25"/>
      <c r="AR93" s="25"/>
      <c r="AS93" s="25"/>
      <c r="AT93" s="25"/>
      <c r="AU93" s="25"/>
      <c r="AV93" s="25"/>
      <c r="AW93" s="25"/>
      <c r="AX93" s="25"/>
      <c r="AY93" s="25"/>
      <c r="AZ93" s="25"/>
      <c r="BA93" s="25"/>
      <c r="BB93" s="25"/>
      <c r="BC93" s="25"/>
      <c r="BD93" s="25"/>
      <c r="BE93" s="25"/>
      <c r="BF93" s="25"/>
      <c r="BG93" s="25"/>
      <c r="BH93" s="25"/>
      <c r="BI93" s="25"/>
      <c r="BJ93" s="25"/>
      <c r="BK93" s="25"/>
      <c r="BL93" s="25"/>
      <c r="BM93" s="21">
        <f t="shared" si="12"/>
        <v>167579.66666666663</v>
      </c>
      <c r="BP93" s="18">
        <v>2027</v>
      </c>
      <c r="BQ93" s="14">
        <f t="shared" si="13"/>
        <v>0</v>
      </c>
      <c r="BR93" s="14">
        <f t="shared" si="64"/>
        <v>0</v>
      </c>
      <c r="BS93" s="14">
        <f t="shared" si="65"/>
        <v>0</v>
      </c>
      <c r="BT93" s="14">
        <f t="shared" si="66"/>
        <v>0</v>
      </c>
      <c r="BU93" s="14">
        <f t="shared" si="45"/>
        <v>0</v>
      </c>
      <c r="BV93" s="14">
        <f t="shared" si="46"/>
        <v>0</v>
      </c>
      <c r="BW93" s="14">
        <f t="shared" si="47"/>
        <v>0</v>
      </c>
      <c r="BX93" s="14">
        <f t="shared" si="48"/>
        <v>0</v>
      </c>
      <c r="BY93" s="14">
        <f t="shared" si="49"/>
        <v>0</v>
      </c>
      <c r="BZ93" s="14">
        <f t="shared" si="50"/>
        <v>0</v>
      </c>
      <c r="CA93" s="14">
        <f t="shared" si="51"/>
        <v>0</v>
      </c>
      <c r="CB93" s="14">
        <f t="shared" si="52"/>
        <v>9.8050682945538268E-20</v>
      </c>
      <c r="CC93" s="14">
        <f t="shared" si="53"/>
        <v>1.7901933209876298E-5</v>
      </c>
      <c r="CD93" s="14">
        <f t="shared" si="54"/>
        <v>7.9564147599450216E-6</v>
      </c>
      <c r="CE93" s="14">
        <f t="shared" si="55"/>
        <v>3.5286699460356169E-4</v>
      </c>
      <c r="CF93" s="14">
        <f t="shared" si="56"/>
        <v>6.8783205599724714E-3</v>
      </c>
      <c r="CG93" s="14">
        <f t="shared" si="57"/>
        <v>1.2433887166104081E-2</v>
      </c>
      <c r="CH93" s="14">
        <f t="shared" si="58"/>
        <v>2.2702038234551129E-2</v>
      </c>
      <c r="CI93" s="14">
        <f t="shared" si="59"/>
        <v>3.1844356614465955E-2</v>
      </c>
      <c r="CJ93" s="14">
        <f t="shared" si="60"/>
        <v>1.9821020449975038E-2</v>
      </c>
      <c r="CK93" s="14">
        <f t="shared" si="61"/>
        <v>4.2801135380386247E-2</v>
      </c>
      <c r="CL93" s="14">
        <f t="shared" si="62"/>
        <v>7.202067076554633E-2</v>
      </c>
      <c r="CM93" s="14">
        <f t="shared" si="14"/>
        <v>9.419400523929912E-2</v>
      </c>
      <c r="CN93" s="14">
        <f t="shared" si="71"/>
        <v>0.12753814603601471</v>
      </c>
      <c r="CO93" s="14">
        <f t="shared" si="72"/>
        <v>0.15264501063175923</v>
      </c>
      <c r="CP93" s="14">
        <f t="shared" si="73"/>
        <v>0.18929504176123196</v>
      </c>
      <c r="CQ93" s="14">
        <f t="shared" si="74"/>
        <v>0.22744764181812033</v>
      </c>
      <c r="CR93" s="14">
        <f t="shared" si="75"/>
        <v>0</v>
      </c>
      <c r="CS93" s="14">
        <f t="shared" si="76"/>
        <v>0</v>
      </c>
      <c r="CT93" s="14">
        <f t="shared" si="77"/>
        <v>0</v>
      </c>
      <c r="CU93" s="14">
        <f t="shared" si="78"/>
        <v>0</v>
      </c>
      <c r="CV93" s="14">
        <f t="shared" si="79"/>
        <v>0</v>
      </c>
      <c r="CW93" s="14">
        <f t="shared" si="80"/>
        <v>0</v>
      </c>
      <c r="CX93" s="14">
        <f t="shared" si="81"/>
        <v>0</v>
      </c>
      <c r="CY93" s="14">
        <f t="shared" si="82"/>
        <v>0</v>
      </c>
      <c r="CZ93" s="14">
        <f t="shared" si="83"/>
        <v>0</v>
      </c>
      <c r="DA93" s="14">
        <f t="shared" si="84"/>
        <v>0</v>
      </c>
      <c r="DB93" s="14">
        <f t="shared" si="85"/>
        <v>0</v>
      </c>
      <c r="DC93" s="14">
        <f t="shared" si="69"/>
        <v>0</v>
      </c>
      <c r="DD93" s="14">
        <f t="shared" si="86"/>
        <v>0</v>
      </c>
      <c r="DE93" s="14">
        <f t="shared" si="87"/>
        <v>0</v>
      </c>
      <c r="DF93" s="14">
        <f t="shared" si="88"/>
        <v>0</v>
      </c>
      <c r="DG93" s="14">
        <f t="shared" si="89"/>
        <v>0</v>
      </c>
      <c r="DH93" s="14">
        <f t="shared" si="19"/>
        <v>0</v>
      </c>
      <c r="DI93" s="14">
        <f t="shared" si="20"/>
        <v>0</v>
      </c>
      <c r="DJ93" s="14">
        <f t="shared" si="21"/>
        <v>0</v>
      </c>
      <c r="DK93" s="14">
        <f t="shared" si="22"/>
        <v>0</v>
      </c>
      <c r="DL93" s="14">
        <f t="shared" si="23"/>
        <v>0</v>
      </c>
      <c r="DM93" s="14">
        <f t="shared" si="24"/>
        <v>0</v>
      </c>
      <c r="DN93" s="14">
        <f t="shared" si="25"/>
        <v>0</v>
      </c>
      <c r="DO93" s="14">
        <f t="shared" si="26"/>
        <v>0</v>
      </c>
      <c r="DP93" s="14">
        <f t="shared" si="27"/>
        <v>0</v>
      </c>
      <c r="DQ93" s="14">
        <f t="shared" si="28"/>
        <v>0</v>
      </c>
      <c r="DR93" s="14">
        <f t="shared" si="29"/>
        <v>0</v>
      </c>
      <c r="DS93" s="14">
        <f t="shared" si="30"/>
        <v>0</v>
      </c>
      <c r="DT93" s="14">
        <f t="shared" si="31"/>
        <v>0</v>
      </c>
      <c r="DU93" s="14">
        <f t="shared" si="32"/>
        <v>0</v>
      </c>
      <c r="DV93" s="14">
        <f t="shared" si="33"/>
        <v>0</v>
      </c>
      <c r="DW93" s="14">
        <f t="shared" si="34"/>
        <v>0</v>
      </c>
      <c r="DX93" s="14">
        <f t="shared" si="35"/>
        <v>0</v>
      </c>
      <c r="DY93" s="14">
        <f t="shared" si="36"/>
        <v>0</v>
      </c>
      <c r="DZ93" s="14">
        <f t="shared" si="15"/>
        <v>1</v>
      </c>
    </row>
    <row r="94" spans="1:130">
      <c r="B94" s="15"/>
      <c r="C94" s="17">
        <v>2028</v>
      </c>
      <c r="D94" s="25"/>
      <c r="E94" s="25"/>
      <c r="F94" s="25"/>
      <c r="G94" s="25"/>
      <c r="H94" s="25"/>
      <c r="I94" s="25"/>
      <c r="J94" s="25"/>
      <c r="K94" s="25"/>
      <c r="L94" s="25">
        <f t="shared" si="42"/>
        <v>0</v>
      </c>
      <c r="M94" s="25">
        <f t="shared" si="43"/>
        <v>0</v>
      </c>
      <c r="N94" s="25">
        <f t="shared" si="44"/>
        <v>0</v>
      </c>
      <c r="O94" s="25">
        <f t="shared" si="63"/>
        <v>0</v>
      </c>
      <c r="P94" s="25">
        <f t="shared" si="67"/>
        <v>9.9920072216264089E-15</v>
      </c>
      <c r="Q94" s="25">
        <f t="shared" si="68"/>
        <v>1.333333333333333</v>
      </c>
      <c r="R94" s="25">
        <f t="shared" si="70"/>
        <v>59.133333333333319</v>
      </c>
      <c r="S94" s="25">
        <f t="shared" si="90"/>
        <v>1152.6666666666665</v>
      </c>
      <c r="T94" s="25">
        <f t="shared" si="91"/>
        <v>2083.6666666666661</v>
      </c>
      <c r="U94" s="25">
        <f t="shared" si="92"/>
        <v>3804.3999999999992</v>
      </c>
      <c r="V94" s="25">
        <f t="shared" si="93"/>
        <v>5336.4666666666653</v>
      </c>
      <c r="W94" s="25">
        <f t="shared" si="94"/>
        <v>3321.5999999999995</v>
      </c>
      <c r="X94" s="25">
        <f t="shared" si="95"/>
        <v>7172.5999999999985</v>
      </c>
      <c r="Y94" s="25">
        <f t="shared" si="96"/>
        <v>12069.199999999997</v>
      </c>
      <c r="Z94" s="25">
        <f t="shared" si="97"/>
        <v>15784.999999999996</v>
      </c>
      <c r="AA94" s="25">
        <f t="shared" si="98"/>
        <v>21372.799999999996</v>
      </c>
      <c r="AB94" s="25">
        <f t="shared" si="99"/>
        <v>25580.199999999993</v>
      </c>
      <c r="AC94" s="25">
        <f t="shared" si="100"/>
        <v>31721.999999999993</v>
      </c>
      <c r="AD94" s="25">
        <f t="shared" ref="AD94:AD112" si="101">VLOOKUP($C$92,$D$3:$K$63,$A$68,0)*(B68-B67)</f>
        <v>38115.599999999991</v>
      </c>
      <c r="AE94" s="25">
        <f>VLOOKUP($C$93,$D$3:$K$63,$A$68,0)*(B67-B66)</f>
        <v>44722.799999999988</v>
      </c>
      <c r="AF94" s="25">
        <f>VLOOKUP($C$94,$D$3:$K$63,$A$68,0)*B66</f>
        <v>0</v>
      </c>
      <c r="AG94" s="25"/>
      <c r="AH94" s="25"/>
      <c r="AI94" s="25"/>
      <c r="AJ94" s="25"/>
      <c r="AK94" s="25"/>
      <c r="AL94" s="25"/>
      <c r="AM94" s="25"/>
      <c r="AN94" s="25"/>
      <c r="AO94" s="25"/>
      <c r="AP94" s="25"/>
      <c r="AQ94" s="25"/>
      <c r="AR94" s="25"/>
      <c r="AS94" s="25"/>
      <c r="AT94" s="25"/>
      <c r="AU94" s="25"/>
      <c r="AV94" s="25"/>
      <c r="AW94" s="25"/>
      <c r="AX94" s="25"/>
      <c r="AY94" s="25"/>
      <c r="AZ94" s="25"/>
      <c r="BA94" s="25"/>
      <c r="BB94" s="25"/>
      <c r="BC94" s="25"/>
      <c r="BD94" s="25"/>
      <c r="BE94" s="25"/>
      <c r="BF94" s="25"/>
      <c r="BG94" s="25"/>
      <c r="BH94" s="25"/>
      <c r="BI94" s="25"/>
      <c r="BJ94" s="25"/>
      <c r="BK94" s="25"/>
      <c r="BL94" s="25"/>
      <c r="BM94" s="21">
        <f t="shared" si="12"/>
        <v>212299.46666666662</v>
      </c>
      <c r="BP94" s="18">
        <v>2028</v>
      </c>
      <c r="BQ94" s="14">
        <f t="shared" si="13"/>
        <v>0</v>
      </c>
      <c r="BR94" s="14">
        <f t="shared" si="64"/>
        <v>0</v>
      </c>
      <c r="BS94" s="14">
        <f t="shared" si="65"/>
        <v>0</v>
      </c>
      <c r="BT94" s="14">
        <f t="shared" si="66"/>
        <v>0</v>
      </c>
      <c r="BU94" s="14">
        <f t="shared" si="45"/>
        <v>0</v>
      </c>
      <c r="BV94" s="14">
        <f t="shared" si="46"/>
        <v>0</v>
      </c>
      <c r="BW94" s="14">
        <f t="shared" si="47"/>
        <v>0</v>
      </c>
      <c r="BX94" s="14">
        <f t="shared" si="48"/>
        <v>0</v>
      </c>
      <c r="BY94" s="14">
        <f t="shared" si="49"/>
        <v>0</v>
      </c>
      <c r="BZ94" s="14">
        <f t="shared" si="50"/>
        <v>0</v>
      </c>
      <c r="CA94" s="14">
        <f t="shared" si="51"/>
        <v>0</v>
      </c>
      <c r="CB94" s="14">
        <f t="shared" si="52"/>
        <v>0</v>
      </c>
      <c r="CC94" s="14">
        <f t="shared" si="53"/>
        <v>4.7065625639629857E-20</v>
      </c>
      <c r="CD94" s="14">
        <f t="shared" si="54"/>
        <v>6.2804365657065555E-6</v>
      </c>
      <c r="CE94" s="14">
        <f t="shared" si="55"/>
        <v>2.7853736168908572E-4</v>
      </c>
      <c r="CF94" s="14">
        <f t="shared" si="56"/>
        <v>5.4294374110533178E-3</v>
      </c>
      <c r="CG94" s="14">
        <f t="shared" si="57"/>
        <v>9.8147522430579188E-3</v>
      </c>
      <c r="CH94" s="14">
        <f t="shared" si="58"/>
        <v>1.7919969652930516E-2</v>
      </c>
      <c r="CI94" s="14">
        <f t="shared" si="59"/>
        <v>2.513650528875563E-2</v>
      </c>
      <c r="CJ94" s="14">
        <f t="shared" si="60"/>
        <v>1.5645823572488171E-2</v>
      </c>
      <c r="CK94" s="14">
        <f t="shared" si="61"/>
        <v>3.3785294483390134E-2</v>
      </c>
      <c r="CL94" s="14">
        <f t="shared" si="62"/>
        <v>5.6849883749119166E-2</v>
      </c>
      <c r="CM94" s="14">
        <f t="shared" si="14"/>
        <v>7.4352518392258482E-2</v>
      </c>
      <c r="CN94" s="14">
        <f t="shared" si="71"/>
        <v>0.1006728859736498</v>
      </c>
      <c r="CO94" s="14">
        <f t="shared" si="72"/>
        <v>0.12049111757856512</v>
      </c>
      <c r="CP94" s="14">
        <f t="shared" si="73"/>
        <v>0.14942100655300752</v>
      </c>
      <c r="CQ94" s="14">
        <f t="shared" si="74"/>
        <v>0.17953695597288358</v>
      </c>
      <c r="CR94" s="14">
        <f t="shared" si="75"/>
        <v>0.21065903133058583</v>
      </c>
      <c r="CS94" s="14">
        <f t="shared" si="76"/>
        <v>0</v>
      </c>
      <c r="CT94" s="14">
        <f t="shared" si="77"/>
        <v>0</v>
      </c>
      <c r="CU94" s="14">
        <f t="shared" si="78"/>
        <v>0</v>
      </c>
      <c r="CV94" s="14">
        <f t="shared" si="79"/>
        <v>0</v>
      </c>
      <c r="CW94" s="14">
        <f t="shared" si="80"/>
        <v>0</v>
      </c>
      <c r="CX94" s="14">
        <f t="shared" si="81"/>
        <v>0</v>
      </c>
      <c r="CY94" s="14">
        <f t="shared" si="82"/>
        <v>0</v>
      </c>
      <c r="CZ94" s="14">
        <f t="shared" si="83"/>
        <v>0</v>
      </c>
      <c r="DA94" s="14">
        <f t="shared" si="84"/>
        <v>0</v>
      </c>
      <c r="DB94" s="14">
        <f t="shared" si="85"/>
        <v>0</v>
      </c>
      <c r="DC94" s="14">
        <f t="shared" si="69"/>
        <v>0</v>
      </c>
      <c r="DD94" s="14">
        <f t="shared" si="86"/>
        <v>0</v>
      </c>
      <c r="DE94" s="14">
        <f t="shared" si="87"/>
        <v>0</v>
      </c>
      <c r="DF94" s="14">
        <f t="shared" si="88"/>
        <v>0</v>
      </c>
      <c r="DG94" s="14">
        <f t="shared" si="89"/>
        <v>0</v>
      </c>
      <c r="DH94" s="14">
        <f t="shared" si="19"/>
        <v>0</v>
      </c>
      <c r="DI94" s="14">
        <f t="shared" si="20"/>
        <v>0</v>
      </c>
      <c r="DJ94" s="14">
        <f t="shared" si="21"/>
        <v>0</v>
      </c>
      <c r="DK94" s="14">
        <f t="shared" si="22"/>
        <v>0</v>
      </c>
      <c r="DL94" s="14">
        <f t="shared" si="23"/>
        <v>0</v>
      </c>
      <c r="DM94" s="14">
        <f t="shared" si="24"/>
        <v>0</v>
      </c>
      <c r="DN94" s="14">
        <f t="shared" si="25"/>
        <v>0</v>
      </c>
      <c r="DO94" s="14">
        <f t="shared" si="26"/>
        <v>0</v>
      </c>
      <c r="DP94" s="14">
        <f t="shared" si="27"/>
        <v>0</v>
      </c>
      <c r="DQ94" s="14">
        <f t="shared" si="28"/>
        <v>0</v>
      </c>
      <c r="DR94" s="14">
        <f t="shared" si="29"/>
        <v>0</v>
      </c>
      <c r="DS94" s="14">
        <f t="shared" si="30"/>
        <v>0</v>
      </c>
      <c r="DT94" s="14">
        <f t="shared" si="31"/>
        <v>0</v>
      </c>
      <c r="DU94" s="14">
        <f t="shared" si="32"/>
        <v>0</v>
      </c>
      <c r="DV94" s="14">
        <f t="shared" si="33"/>
        <v>0</v>
      </c>
      <c r="DW94" s="14">
        <f t="shared" si="34"/>
        <v>0</v>
      </c>
      <c r="DX94" s="14">
        <f t="shared" si="35"/>
        <v>0</v>
      </c>
      <c r="DY94" s="14">
        <f t="shared" si="36"/>
        <v>0</v>
      </c>
      <c r="DZ94" s="14">
        <f t="shared" si="15"/>
        <v>1</v>
      </c>
    </row>
    <row r="95" spans="1:130">
      <c r="B95" s="15"/>
      <c r="C95" s="17">
        <v>2029</v>
      </c>
      <c r="D95" s="25"/>
      <c r="E95" s="25"/>
      <c r="F95" s="25"/>
      <c r="G95" s="25"/>
      <c r="H95" s="25"/>
      <c r="I95" s="25"/>
      <c r="J95" s="25"/>
      <c r="K95" s="25"/>
      <c r="L95" s="25"/>
      <c r="M95" s="25">
        <f t="shared" si="43"/>
        <v>0</v>
      </c>
      <c r="N95" s="25">
        <f t="shared" si="44"/>
        <v>0</v>
      </c>
      <c r="O95" s="25">
        <f t="shared" si="63"/>
        <v>0</v>
      </c>
      <c r="P95" s="25">
        <f t="shared" si="67"/>
        <v>0</v>
      </c>
      <c r="Q95" s="25">
        <f t="shared" si="68"/>
        <v>4.4408920985006262E-15</v>
      </c>
      <c r="R95" s="25">
        <f t="shared" si="70"/>
        <v>59.133333333333319</v>
      </c>
      <c r="S95" s="25">
        <f t="shared" si="90"/>
        <v>1152.6666666666665</v>
      </c>
      <c r="T95" s="25">
        <f t="shared" si="91"/>
        <v>2083.6666666666661</v>
      </c>
      <c r="U95" s="25">
        <f t="shared" si="92"/>
        <v>3804.3999999999992</v>
      </c>
      <c r="V95" s="25">
        <f t="shared" si="93"/>
        <v>5336.4666666666653</v>
      </c>
      <c r="W95" s="25">
        <f t="shared" si="94"/>
        <v>3321.5999999999995</v>
      </c>
      <c r="X95" s="25">
        <f t="shared" si="95"/>
        <v>7172.5999999999985</v>
      </c>
      <c r="Y95" s="25">
        <f t="shared" si="96"/>
        <v>12069.199999999997</v>
      </c>
      <c r="Z95" s="25">
        <f t="shared" si="97"/>
        <v>15784.999999999996</v>
      </c>
      <c r="AA95" s="25">
        <f t="shared" si="98"/>
        <v>21372.799999999996</v>
      </c>
      <c r="AB95" s="25">
        <f t="shared" si="99"/>
        <v>25580.199999999993</v>
      </c>
      <c r="AC95" s="25">
        <f t="shared" si="100"/>
        <v>31721.999999999993</v>
      </c>
      <c r="AD95" s="25">
        <f t="shared" si="101"/>
        <v>38115.599999999991</v>
      </c>
      <c r="AE95" s="25">
        <f t="shared" ref="AE95:AE113" si="102">VLOOKUP($C$93,$D$3:$K$63,$A$68,0)*(B68-B67)</f>
        <v>44722.799999999988</v>
      </c>
      <c r="AF95" s="25">
        <f>VLOOKUP($C$94,$D$3:$K$63,$A$68,0)*(B67-B66)</f>
        <v>51504.399999999987</v>
      </c>
      <c r="AG95" s="25">
        <f>VLOOKUP($C$95,$D$3:$K$63,$A$68,0)*B66</f>
        <v>0</v>
      </c>
      <c r="AH95" s="25"/>
      <c r="AI95" s="25"/>
      <c r="AJ95" s="25"/>
      <c r="AK95" s="25"/>
      <c r="AL95" s="25"/>
      <c r="AM95" s="25"/>
      <c r="AN95" s="25"/>
      <c r="AO95" s="25"/>
      <c r="AP95" s="25"/>
      <c r="AQ95" s="25"/>
      <c r="AR95" s="25"/>
      <c r="AS95" s="25"/>
      <c r="AT95" s="25"/>
      <c r="AU95" s="25"/>
      <c r="AV95" s="25"/>
      <c r="AW95" s="25"/>
      <c r="AX95" s="25"/>
      <c r="AY95" s="25"/>
      <c r="AZ95" s="25"/>
      <c r="BA95" s="25"/>
      <c r="BB95" s="25"/>
      <c r="BC95" s="25"/>
      <c r="BD95" s="25"/>
      <c r="BE95" s="25"/>
      <c r="BF95" s="25"/>
      <c r="BG95" s="25"/>
      <c r="BH95" s="25"/>
      <c r="BI95" s="25"/>
      <c r="BJ95" s="25"/>
      <c r="BK95" s="25"/>
      <c r="BL95" s="25"/>
      <c r="BM95" s="21">
        <f t="shared" si="12"/>
        <v>263802.53333333327</v>
      </c>
      <c r="BP95" s="18">
        <v>2029</v>
      </c>
      <c r="BQ95" s="14">
        <f t="shared" si="13"/>
        <v>0</v>
      </c>
      <c r="BR95" s="14">
        <f t="shared" si="64"/>
        <v>0</v>
      </c>
      <c r="BS95" s="14">
        <f t="shared" si="65"/>
        <v>0</v>
      </c>
      <c r="BT95" s="14">
        <f t="shared" si="66"/>
        <v>0</v>
      </c>
      <c r="BU95" s="14">
        <f t="shared" si="45"/>
        <v>0</v>
      </c>
      <c r="BV95" s="14">
        <f t="shared" si="46"/>
        <v>0</v>
      </c>
      <c r="BW95" s="14">
        <f t="shared" si="47"/>
        <v>0</v>
      </c>
      <c r="BX95" s="14">
        <f t="shared" si="48"/>
        <v>0</v>
      </c>
      <c r="BY95" s="14">
        <f t="shared" si="49"/>
        <v>0</v>
      </c>
      <c r="BZ95" s="14">
        <f t="shared" si="50"/>
        <v>0</v>
      </c>
      <c r="CA95" s="14">
        <f t="shared" si="51"/>
        <v>0</v>
      </c>
      <c r="CB95" s="14">
        <f t="shared" si="52"/>
        <v>0</v>
      </c>
      <c r="CC95" s="14">
        <f t="shared" si="53"/>
        <v>0</v>
      </c>
      <c r="CD95" s="14">
        <f t="shared" si="54"/>
        <v>1.6834152585218895E-20</v>
      </c>
      <c r="CE95" s="14">
        <f t="shared" si="55"/>
        <v>2.2415756431957439E-4</v>
      </c>
      <c r="CF95" s="14">
        <f t="shared" si="56"/>
        <v>4.3694298614266533E-3</v>
      </c>
      <c r="CG95" s="14">
        <f t="shared" si="57"/>
        <v>7.8985847495020266E-3</v>
      </c>
      <c r="CH95" s="14">
        <f t="shared" si="58"/>
        <v>1.4421392971207252E-2</v>
      </c>
      <c r="CI95" s="14">
        <f t="shared" si="59"/>
        <v>2.0229019787022514E-2</v>
      </c>
      <c r="CJ95" s="14">
        <f t="shared" si="60"/>
        <v>1.2591236172106512E-2</v>
      </c>
      <c r="CK95" s="14">
        <f t="shared" si="61"/>
        <v>2.7189276423425807E-2</v>
      </c>
      <c r="CL95" s="14">
        <f t="shared" si="62"/>
        <v>4.5750887406186144E-2</v>
      </c>
      <c r="CM95" s="14">
        <f t="shared" si="14"/>
        <v>5.9836423102330581E-2</v>
      </c>
      <c r="CN95" s="14">
        <f t="shared" si="71"/>
        <v>8.1018175716280713E-2</v>
      </c>
      <c r="CO95" s="14">
        <f t="shared" si="72"/>
        <v>9.6967226496182252E-2</v>
      </c>
      <c r="CP95" s="14">
        <f t="shared" si="73"/>
        <v>0.12024903475781633</v>
      </c>
      <c r="CQ95" s="14">
        <f t="shared" si="74"/>
        <v>0.14448534484632192</v>
      </c>
      <c r="CR95" s="14">
        <f t="shared" si="75"/>
        <v>0.16953135148057713</v>
      </c>
      <c r="CS95" s="14">
        <f t="shared" si="76"/>
        <v>0.1952384586652946</v>
      </c>
      <c r="CT95" s="14">
        <f t="shared" si="77"/>
        <v>0</v>
      </c>
      <c r="CU95" s="14">
        <f t="shared" si="78"/>
        <v>0</v>
      </c>
      <c r="CV95" s="14">
        <f t="shared" si="79"/>
        <v>0</v>
      </c>
      <c r="CW95" s="14">
        <f t="shared" si="80"/>
        <v>0</v>
      </c>
      <c r="CX95" s="14">
        <f t="shared" si="81"/>
        <v>0</v>
      </c>
      <c r="CY95" s="14">
        <f t="shared" si="82"/>
        <v>0</v>
      </c>
      <c r="CZ95" s="14">
        <f t="shared" si="83"/>
        <v>0</v>
      </c>
      <c r="DA95" s="14">
        <f t="shared" si="84"/>
        <v>0</v>
      </c>
      <c r="DB95" s="14">
        <f t="shared" si="85"/>
        <v>0</v>
      </c>
      <c r="DC95" s="14">
        <f t="shared" si="69"/>
        <v>0</v>
      </c>
      <c r="DD95" s="14">
        <f t="shared" si="86"/>
        <v>0</v>
      </c>
      <c r="DE95" s="14">
        <f t="shared" si="87"/>
        <v>0</v>
      </c>
      <c r="DF95" s="14">
        <f t="shared" si="88"/>
        <v>0</v>
      </c>
      <c r="DG95" s="14">
        <f t="shared" si="89"/>
        <v>0</v>
      </c>
      <c r="DH95" s="14">
        <f t="shared" si="19"/>
        <v>0</v>
      </c>
      <c r="DI95" s="14">
        <f t="shared" si="20"/>
        <v>0</v>
      </c>
      <c r="DJ95" s="14">
        <f t="shared" si="21"/>
        <v>0</v>
      </c>
      <c r="DK95" s="14">
        <f t="shared" si="22"/>
        <v>0</v>
      </c>
      <c r="DL95" s="14">
        <f t="shared" si="23"/>
        <v>0</v>
      </c>
      <c r="DM95" s="14">
        <f t="shared" si="24"/>
        <v>0</v>
      </c>
      <c r="DN95" s="14">
        <f t="shared" si="25"/>
        <v>0</v>
      </c>
      <c r="DO95" s="14">
        <f t="shared" si="26"/>
        <v>0</v>
      </c>
      <c r="DP95" s="14">
        <f t="shared" si="27"/>
        <v>0</v>
      </c>
      <c r="DQ95" s="14">
        <f t="shared" si="28"/>
        <v>0</v>
      </c>
      <c r="DR95" s="14">
        <f t="shared" si="29"/>
        <v>0</v>
      </c>
      <c r="DS95" s="14">
        <f t="shared" si="30"/>
        <v>0</v>
      </c>
      <c r="DT95" s="14">
        <f t="shared" si="31"/>
        <v>0</v>
      </c>
      <c r="DU95" s="14">
        <f t="shared" si="32"/>
        <v>0</v>
      </c>
      <c r="DV95" s="14">
        <f t="shared" si="33"/>
        <v>0</v>
      </c>
      <c r="DW95" s="14">
        <f t="shared" si="34"/>
        <v>0</v>
      </c>
      <c r="DX95" s="14">
        <f t="shared" si="35"/>
        <v>0</v>
      </c>
      <c r="DY95" s="14">
        <f t="shared" si="36"/>
        <v>0</v>
      </c>
      <c r="DZ95" s="14">
        <f t="shared" si="15"/>
        <v>1</v>
      </c>
    </row>
    <row r="96" spans="1:130">
      <c r="B96" s="15"/>
      <c r="C96" s="17">
        <v>2030</v>
      </c>
      <c r="D96" s="25"/>
      <c r="E96" s="25"/>
      <c r="F96" s="25"/>
      <c r="G96" s="25"/>
      <c r="H96" s="25"/>
      <c r="I96" s="25"/>
      <c r="J96" s="25"/>
      <c r="K96" s="25"/>
      <c r="L96" s="25"/>
      <c r="M96" s="25"/>
      <c r="N96" s="25">
        <f t="shared" si="44"/>
        <v>0</v>
      </c>
      <c r="O96" s="25">
        <f t="shared" si="63"/>
        <v>0</v>
      </c>
      <c r="P96" s="25">
        <f t="shared" si="67"/>
        <v>0</v>
      </c>
      <c r="Q96" s="25">
        <f t="shared" si="68"/>
        <v>0</v>
      </c>
      <c r="R96" s="25">
        <f t="shared" si="70"/>
        <v>1.9695356456850277E-13</v>
      </c>
      <c r="S96" s="25">
        <f t="shared" si="90"/>
        <v>1152.6666666666665</v>
      </c>
      <c r="T96" s="25">
        <f t="shared" si="91"/>
        <v>2083.6666666666661</v>
      </c>
      <c r="U96" s="25">
        <f t="shared" si="92"/>
        <v>3804.3999999999992</v>
      </c>
      <c r="V96" s="25">
        <f t="shared" si="93"/>
        <v>5336.4666666666653</v>
      </c>
      <c r="W96" s="25">
        <f t="shared" si="94"/>
        <v>3321.5999999999995</v>
      </c>
      <c r="X96" s="25">
        <f t="shared" si="95"/>
        <v>7172.5999999999985</v>
      </c>
      <c r="Y96" s="25">
        <f t="shared" si="96"/>
        <v>12069.199999999997</v>
      </c>
      <c r="Z96" s="25">
        <f t="shared" si="97"/>
        <v>15784.999999999996</v>
      </c>
      <c r="AA96" s="25">
        <f t="shared" si="98"/>
        <v>21372.799999999996</v>
      </c>
      <c r="AB96" s="25">
        <f t="shared" si="99"/>
        <v>25580.199999999993</v>
      </c>
      <c r="AC96" s="25">
        <f t="shared" si="100"/>
        <v>31721.999999999993</v>
      </c>
      <c r="AD96" s="25">
        <f t="shared" si="101"/>
        <v>38115.599999999991</v>
      </c>
      <c r="AE96" s="25">
        <f t="shared" si="102"/>
        <v>44722.799999999988</v>
      </c>
      <c r="AF96" s="25">
        <f t="shared" ref="AF96:AF114" si="103">VLOOKUP($C$94,$D$3:$K$63,$A$68,0)*(B68-B67)</f>
        <v>51504.399999999987</v>
      </c>
      <c r="AG96" s="25">
        <f>VLOOKUP($C$95,$D$3:$K$63,$A$68,0)*(B67-B66)</f>
        <v>64401.599999999984</v>
      </c>
      <c r="AH96" s="25">
        <f>VLOOKUP($C$96,$D$3:$K$63,$A$68,0)*B66</f>
        <v>0</v>
      </c>
      <c r="AI96" s="25"/>
      <c r="AJ96" s="25"/>
      <c r="AK96" s="25"/>
      <c r="AL96" s="25"/>
      <c r="AM96" s="25"/>
      <c r="AN96" s="25"/>
      <c r="AO96" s="25"/>
      <c r="AP96" s="25"/>
      <c r="AQ96" s="25"/>
      <c r="AR96" s="25"/>
      <c r="AS96" s="25"/>
      <c r="AT96" s="25"/>
      <c r="AU96" s="25"/>
      <c r="AV96" s="25"/>
      <c r="AW96" s="25"/>
      <c r="AX96" s="25"/>
      <c r="AY96" s="25"/>
      <c r="AZ96" s="25"/>
      <c r="BA96" s="25"/>
      <c r="BB96" s="25"/>
      <c r="BC96" s="25"/>
      <c r="BD96" s="25"/>
      <c r="BE96" s="25"/>
      <c r="BF96" s="25"/>
      <c r="BG96" s="25"/>
      <c r="BH96" s="25"/>
      <c r="BI96" s="25"/>
      <c r="BJ96" s="25"/>
      <c r="BK96" s="25"/>
      <c r="BL96" s="25"/>
      <c r="BM96" s="21">
        <f t="shared" si="12"/>
        <v>328144.99999999988</v>
      </c>
      <c r="BP96" s="18">
        <v>2030</v>
      </c>
      <c r="BQ96" s="14">
        <f t="shared" si="13"/>
        <v>0</v>
      </c>
      <c r="BR96" s="14">
        <f t="shared" si="64"/>
        <v>0</v>
      </c>
      <c r="BS96" s="14">
        <f t="shared" si="65"/>
        <v>0</v>
      </c>
      <c r="BT96" s="14">
        <f t="shared" si="66"/>
        <v>0</v>
      </c>
      <c r="BU96" s="14">
        <f t="shared" si="45"/>
        <v>0</v>
      </c>
      <c r="BV96" s="14">
        <f t="shared" si="46"/>
        <v>0</v>
      </c>
      <c r="BW96" s="14">
        <f t="shared" si="47"/>
        <v>0</v>
      </c>
      <c r="BX96" s="14">
        <f t="shared" si="48"/>
        <v>0</v>
      </c>
      <c r="BY96" s="14">
        <f t="shared" si="49"/>
        <v>0</v>
      </c>
      <c r="BZ96" s="14">
        <f t="shared" si="50"/>
        <v>0</v>
      </c>
      <c r="CA96" s="14">
        <f t="shared" si="51"/>
        <v>0</v>
      </c>
      <c r="CB96" s="14">
        <f t="shared" si="52"/>
        <v>0</v>
      </c>
      <c r="CC96" s="14">
        <f t="shared" si="53"/>
        <v>0</v>
      </c>
      <c r="CD96" s="14">
        <f t="shared" si="54"/>
        <v>0</v>
      </c>
      <c r="CE96" s="14">
        <f t="shared" si="55"/>
        <v>6.0020285108260935E-19</v>
      </c>
      <c r="CF96" s="14">
        <f t="shared" si="56"/>
        <v>3.5126747829973548E-3</v>
      </c>
      <c r="CG96" s="14">
        <f t="shared" si="57"/>
        <v>6.3498351846490633E-3</v>
      </c>
      <c r="CH96" s="14">
        <f t="shared" si="58"/>
        <v>1.1593655243870852E-2</v>
      </c>
      <c r="CI96" s="14">
        <f t="shared" si="59"/>
        <v>1.6262526220624015E-2</v>
      </c>
      <c r="CJ96" s="14">
        <f t="shared" si="60"/>
        <v>1.0122354446967043E-2</v>
      </c>
      <c r="CK96" s="14">
        <f t="shared" si="61"/>
        <v>2.1858020082585444E-2</v>
      </c>
      <c r="CL96" s="14">
        <f t="shared" si="62"/>
        <v>3.6780081975955753E-2</v>
      </c>
      <c r="CM96" s="14">
        <f t="shared" si="14"/>
        <v>4.8103734629508302E-2</v>
      </c>
      <c r="CN96" s="14">
        <f t="shared" si="71"/>
        <v>6.513218241935731E-2</v>
      </c>
      <c r="CO96" s="14">
        <f t="shared" si="72"/>
        <v>7.795395328284753E-2</v>
      </c>
      <c r="CP96" s="14">
        <f t="shared" si="73"/>
        <v>9.6670679120510764E-2</v>
      </c>
      <c r="CQ96" s="14">
        <f t="shared" si="74"/>
        <v>0.11615474866293865</v>
      </c>
      <c r="CR96" s="14">
        <f t="shared" si="75"/>
        <v>0.13628974995809781</v>
      </c>
      <c r="CS96" s="14">
        <f t="shared" si="76"/>
        <v>0.15695622362065551</v>
      </c>
      <c r="CT96" s="14">
        <f t="shared" si="77"/>
        <v>0.19625958036843472</v>
      </c>
      <c r="CU96" s="14">
        <f t="shared" si="78"/>
        <v>0</v>
      </c>
      <c r="CV96" s="14">
        <f t="shared" si="79"/>
        <v>0</v>
      </c>
      <c r="CW96" s="14">
        <f t="shared" si="80"/>
        <v>0</v>
      </c>
      <c r="CX96" s="14">
        <f t="shared" si="81"/>
        <v>0</v>
      </c>
      <c r="CY96" s="14">
        <f t="shared" si="82"/>
        <v>0</v>
      </c>
      <c r="CZ96" s="14">
        <f t="shared" si="83"/>
        <v>0</v>
      </c>
      <c r="DA96" s="14">
        <f t="shared" si="84"/>
        <v>0</v>
      </c>
      <c r="DB96" s="14">
        <f t="shared" si="85"/>
        <v>0</v>
      </c>
      <c r="DC96" s="14">
        <f t="shared" si="69"/>
        <v>0</v>
      </c>
      <c r="DD96" s="14">
        <f t="shared" si="86"/>
        <v>0</v>
      </c>
      <c r="DE96" s="14">
        <f t="shared" si="87"/>
        <v>0</v>
      </c>
      <c r="DF96" s="14">
        <f t="shared" si="88"/>
        <v>0</v>
      </c>
      <c r="DG96" s="14">
        <f t="shared" si="89"/>
        <v>0</v>
      </c>
      <c r="DH96" s="14">
        <f t="shared" si="19"/>
        <v>0</v>
      </c>
      <c r="DI96" s="14">
        <f t="shared" si="20"/>
        <v>0</v>
      </c>
      <c r="DJ96" s="14">
        <f t="shared" si="21"/>
        <v>0</v>
      </c>
      <c r="DK96" s="14">
        <f t="shared" si="22"/>
        <v>0</v>
      </c>
      <c r="DL96" s="14">
        <f t="shared" si="23"/>
        <v>0</v>
      </c>
      <c r="DM96" s="14">
        <f t="shared" si="24"/>
        <v>0</v>
      </c>
      <c r="DN96" s="14">
        <f t="shared" si="25"/>
        <v>0</v>
      </c>
      <c r="DO96" s="14">
        <f t="shared" si="26"/>
        <v>0</v>
      </c>
      <c r="DP96" s="14">
        <f t="shared" si="27"/>
        <v>0</v>
      </c>
      <c r="DQ96" s="14">
        <f t="shared" si="28"/>
        <v>0</v>
      </c>
      <c r="DR96" s="14">
        <f t="shared" si="29"/>
        <v>0</v>
      </c>
      <c r="DS96" s="14">
        <f t="shared" si="30"/>
        <v>0</v>
      </c>
      <c r="DT96" s="14">
        <f t="shared" si="31"/>
        <v>0</v>
      </c>
      <c r="DU96" s="14">
        <f t="shared" si="32"/>
        <v>0</v>
      </c>
      <c r="DV96" s="14">
        <f t="shared" si="33"/>
        <v>0</v>
      </c>
      <c r="DW96" s="14">
        <f t="shared" si="34"/>
        <v>0</v>
      </c>
      <c r="DX96" s="14">
        <f t="shared" si="35"/>
        <v>0</v>
      </c>
      <c r="DY96" s="14">
        <f t="shared" si="36"/>
        <v>0</v>
      </c>
      <c r="DZ96" s="14">
        <f t="shared" si="15"/>
        <v>1</v>
      </c>
    </row>
    <row r="97" spans="2:130">
      <c r="B97" s="15"/>
      <c r="C97" s="17">
        <v>2031</v>
      </c>
      <c r="D97" s="25"/>
      <c r="E97" s="25"/>
      <c r="F97" s="25"/>
      <c r="G97" s="25"/>
      <c r="H97" s="25"/>
      <c r="I97" s="25"/>
      <c r="J97" s="25"/>
      <c r="K97" s="25"/>
      <c r="L97" s="25"/>
      <c r="M97" s="25"/>
      <c r="N97" s="25"/>
      <c r="O97" s="25">
        <f t="shared" si="63"/>
        <v>0</v>
      </c>
      <c r="P97" s="25">
        <f t="shared" si="67"/>
        <v>0</v>
      </c>
      <c r="Q97" s="25">
        <f t="shared" si="68"/>
        <v>0</v>
      </c>
      <c r="R97" s="25">
        <f t="shared" si="70"/>
        <v>0</v>
      </c>
      <c r="S97" s="25">
        <f t="shared" si="90"/>
        <v>3.8391512191537913E-12</v>
      </c>
      <c r="T97" s="25">
        <f t="shared" si="91"/>
        <v>2083.6666666666661</v>
      </c>
      <c r="U97" s="25">
        <f t="shared" si="92"/>
        <v>3804.3999999999992</v>
      </c>
      <c r="V97" s="25">
        <f t="shared" si="93"/>
        <v>5336.4666666666653</v>
      </c>
      <c r="W97" s="25">
        <f t="shared" si="94"/>
        <v>3321.5999999999995</v>
      </c>
      <c r="X97" s="25">
        <f t="shared" si="95"/>
        <v>7172.5999999999985</v>
      </c>
      <c r="Y97" s="25">
        <f t="shared" si="96"/>
        <v>12069.199999999997</v>
      </c>
      <c r="Z97" s="25">
        <f t="shared" si="97"/>
        <v>15784.999999999996</v>
      </c>
      <c r="AA97" s="25">
        <f t="shared" si="98"/>
        <v>21372.799999999996</v>
      </c>
      <c r="AB97" s="25">
        <f t="shared" si="99"/>
        <v>25580.199999999993</v>
      </c>
      <c r="AC97" s="25">
        <f t="shared" si="100"/>
        <v>31721.999999999993</v>
      </c>
      <c r="AD97" s="25">
        <f t="shared" si="101"/>
        <v>38115.599999999991</v>
      </c>
      <c r="AE97" s="25">
        <f t="shared" si="102"/>
        <v>44722.799999999988</v>
      </c>
      <c r="AF97" s="25">
        <f t="shared" si="103"/>
        <v>51504.399999999987</v>
      </c>
      <c r="AG97" s="25">
        <f t="shared" ref="AG97:AG115" si="104">VLOOKUP($C$95,$D$3:$K$63,$A$68,0)*(B68-B67)</f>
        <v>64401.599999999984</v>
      </c>
      <c r="AH97" s="25">
        <f>VLOOKUP($C$96,$D$3:$K$63,$A$68,0)*(B67-B66)</f>
        <v>79297.999999999985</v>
      </c>
      <c r="AI97" s="25">
        <f>VLOOKUP($C$97,$D$3:$K$63,$A$68,0)*B66</f>
        <v>0</v>
      </c>
      <c r="AJ97" s="25"/>
      <c r="AK97" s="25"/>
      <c r="AL97" s="25"/>
      <c r="AM97" s="25"/>
      <c r="AN97" s="25"/>
      <c r="AO97" s="25"/>
      <c r="AP97" s="25"/>
      <c r="AQ97" s="25"/>
      <c r="AR97" s="25"/>
      <c r="AS97" s="25"/>
      <c r="AT97" s="25"/>
      <c r="AU97" s="25"/>
      <c r="AV97" s="25"/>
      <c r="AW97" s="25"/>
      <c r="AX97" s="25"/>
      <c r="AY97" s="25"/>
      <c r="AZ97" s="25"/>
      <c r="BA97" s="25"/>
      <c r="BB97" s="25"/>
      <c r="BC97" s="25"/>
      <c r="BD97" s="25"/>
      <c r="BE97" s="25"/>
      <c r="BF97" s="25"/>
      <c r="BG97" s="25"/>
      <c r="BH97" s="25"/>
      <c r="BI97" s="25"/>
      <c r="BJ97" s="25"/>
      <c r="BK97" s="25"/>
      <c r="BL97" s="25"/>
      <c r="BM97" s="21">
        <f t="shared" si="12"/>
        <v>406290.33333333326</v>
      </c>
      <c r="BP97" s="18">
        <v>2031</v>
      </c>
      <c r="BQ97" s="14">
        <f t="shared" si="13"/>
        <v>0</v>
      </c>
      <c r="BR97" s="14">
        <f t="shared" si="64"/>
        <v>0</v>
      </c>
      <c r="BS97" s="14">
        <f t="shared" si="65"/>
        <v>0</v>
      </c>
      <c r="BT97" s="14">
        <f t="shared" si="66"/>
        <v>0</v>
      </c>
      <c r="BU97" s="14">
        <f t="shared" si="45"/>
        <v>0</v>
      </c>
      <c r="BV97" s="14">
        <f t="shared" si="46"/>
        <v>0</v>
      </c>
      <c r="BW97" s="14">
        <f t="shared" si="47"/>
        <v>0</v>
      </c>
      <c r="BX97" s="14">
        <f t="shared" si="48"/>
        <v>0</v>
      </c>
      <c r="BY97" s="14">
        <f t="shared" si="49"/>
        <v>0</v>
      </c>
      <c r="BZ97" s="14">
        <f t="shared" si="50"/>
        <v>0</v>
      </c>
      <c r="CA97" s="14">
        <f t="shared" si="51"/>
        <v>0</v>
      </c>
      <c r="CB97" s="14">
        <f t="shared" si="52"/>
        <v>0</v>
      </c>
      <c r="CC97" s="14">
        <f t="shared" si="53"/>
        <v>0</v>
      </c>
      <c r="CD97" s="14">
        <f t="shared" si="54"/>
        <v>0</v>
      </c>
      <c r="CE97" s="14">
        <f t="shared" si="55"/>
        <v>0</v>
      </c>
      <c r="CF97" s="14">
        <f t="shared" si="56"/>
        <v>9.4492802416838009E-18</v>
      </c>
      <c r="CG97" s="14">
        <f t="shared" si="57"/>
        <v>5.1285164713903274E-3</v>
      </c>
      <c r="CH97" s="14">
        <f t="shared" si="58"/>
        <v>9.3637472710401681E-3</v>
      </c>
      <c r="CI97" s="14">
        <f t="shared" si="59"/>
        <v>1.313461391730544E-2</v>
      </c>
      <c r="CJ97" s="14">
        <f t="shared" si="60"/>
        <v>8.1754344799408636E-3</v>
      </c>
      <c r="CK97" s="14">
        <f t="shared" si="61"/>
        <v>1.7653878056004286E-2</v>
      </c>
      <c r="CL97" s="14">
        <f t="shared" si="62"/>
        <v>2.9705850742203235E-2</v>
      </c>
      <c r="CM97" s="14">
        <f t="shared" si="14"/>
        <v>3.8851527356053267E-2</v>
      </c>
      <c r="CN97" s="14">
        <f t="shared" si="71"/>
        <v>5.2604746523627191E-2</v>
      </c>
      <c r="CO97" s="14">
        <f t="shared" si="72"/>
        <v>6.2960395316649584E-2</v>
      </c>
      <c r="CP97" s="14">
        <f t="shared" si="73"/>
        <v>7.8077171415186677E-2</v>
      </c>
      <c r="CQ97" s="14">
        <f t="shared" si="74"/>
        <v>9.381370136790522E-2</v>
      </c>
      <c r="CR97" s="14">
        <f t="shared" si="75"/>
        <v>0.11007596374021532</v>
      </c>
      <c r="CS97" s="14">
        <f t="shared" si="76"/>
        <v>0.12676747580342793</v>
      </c>
      <c r="CT97" s="14">
        <f t="shared" si="77"/>
        <v>0.15851127805977827</v>
      </c>
      <c r="CU97" s="14">
        <f t="shared" si="78"/>
        <v>0.19517569947927221</v>
      </c>
      <c r="CV97" s="14">
        <f t="shared" si="79"/>
        <v>0</v>
      </c>
      <c r="CW97" s="14">
        <f t="shared" si="80"/>
        <v>0</v>
      </c>
      <c r="CX97" s="14">
        <f t="shared" si="81"/>
        <v>0</v>
      </c>
      <c r="CY97" s="14">
        <f t="shared" si="82"/>
        <v>0</v>
      </c>
      <c r="CZ97" s="14">
        <f t="shared" si="83"/>
        <v>0</v>
      </c>
      <c r="DA97" s="14">
        <f t="shared" si="84"/>
        <v>0</v>
      </c>
      <c r="DB97" s="14">
        <f t="shared" si="85"/>
        <v>0</v>
      </c>
      <c r="DC97" s="14">
        <f t="shared" si="69"/>
        <v>0</v>
      </c>
      <c r="DD97" s="14">
        <f t="shared" si="86"/>
        <v>0</v>
      </c>
      <c r="DE97" s="14">
        <f t="shared" si="87"/>
        <v>0</v>
      </c>
      <c r="DF97" s="14">
        <f t="shared" si="88"/>
        <v>0</v>
      </c>
      <c r="DG97" s="14">
        <f t="shared" si="89"/>
        <v>0</v>
      </c>
      <c r="DH97" s="14">
        <f t="shared" si="19"/>
        <v>0</v>
      </c>
      <c r="DI97" s="14">
        <f t="shared" si="20"/>
        <v>0</v>
      </c>
      <c r="DJ97" s="14">
        <f t="shared" si="21"/>
        <v>0</v>
      </c>
      <c r="DK97" s="14">
        <f t="shared" si="22"/>
        <v>0</v>
      </c>
      <c r="DL97" s="14">
        <f t="shared" si="23"/>
        <v>0</v>
      </c>
      <c r="DM97" s="14">
        <f t="shared" si="24"/>
        <v>0</v>
      </c>
      <c r="DN97" s="14">
        <f t="shared" si="25"/>
        <v>0</v>
      </c>
      <c r="DO97" s="14">
        <f t="shared" si="26"/>
        <v>0</v>
      </c>
      <c r="DP97" s="14">
        <f t="shared" si="27"/>
        <v>0</v>
      </c>
      <c r="DQ97" s="14">
        <f t="shared" si="28"/>
        <v>0</v>
      </c>
      <c r="DR97" s="14">
        <f t="shared" si="29"/>
        <v>0</v>
      </c>
      <c r="DS97" s="14">
        <f t="shared" si="30"/>
        <v>0</v>
      </c>
      <c r="DT97" s="14">
        <f t="shared" si="31"/>
        <v>0</v>
      </c>
      <c r="DU97" s="14">
        <f t="shared" si="32"/>
        <v>0</v>
      </c>
      <c r="DV97" s="14">
        <f t="shared" si="33"/>
        <v>0</v>
      </c>
      <c r="DW97" s="14">
        <f t="shared" si="34"/>
        <v>0</v>
      </c>
      <c r="DX97" s="14">
        <f t="shared" si="35"/>
        <v>0</v>
      </c>
      <c r="DY97" s="14">
        <f t="shared" si="36"/>
        <v>0</v>
      </c>
      <c r="DZ97" s="14">
        <f t="shared" si="15"/>
        <v>1</v>
      </c>
    </row>
    <row r="98" spans="2:130">
      <c r="B98" s="15"/>
      <c r="C98" s="17">
        <v>2032</v>
      </c>
      <c r="D98" s="25"/>
      <c r="E98" s="25"/>
      <c r="F98" s="25"/>
      <c r="G98" s="25"/>
      <c r="H98" s="25"/>
      <c r="I98" s="25"/>
      <c r="J98" s="25"/>
      <c r="K98" s="25"/>
      <c r="L98" s="25"/>
      <c r="M98" s="25"/>
      <c r="N98" s="25"/>
      <c r="O98" s="25"/>
      <c r="P98" s="25">
        <f t="shared" si="67"/>
        <v>0</v>
      </c>
      <c r="Q98" s="25">
        <f t="shared" si="68"/>
        <v>0</v>
      </c>
      <c r="R98" s="25">
        <f t="shared" si="70"/>
        <v>0</v>
      </c>
      <c r="S98" s="25">
        <f t="shared" si="90"/>
        <v>0</v>
      </c>
      <c r="T98" s="25">
        <f t="shared" si="91"/>
        <v>6.9400041269318535E-12</v>
      </c>
      <c r="U98" s="25">
        <f t="shared" si="92"/>
        <v>3804.3999999999992</v>
      </c>
      <c r="V98" s="25">
        <f t="shared" si="93"/>
        <v>5336.4666666666653</v>
      </c>
      <c r="W98" s="25">
        <f t="shared" si="94"/>
        <v>3321.5999999999995</v>
      </c>
      <c r="X98" s="25">
        <f t="shared" si="95"/>
        <v>7172.5999999999985</v>
      </c>
      <c r="Y98" s="25">
        <f t="shared" si="96"/>
        <v>12069.199999999997</v>
      </c>
      <c r="Z98" s="25">
        <f t="shared" si="97"/>
        <v>15784.999999999996</v>
      </c>
      <c r="AA98" s="25">
        <f t="shared" si="98"/>
        <v>21372.799999999996</v>
      </c>
      <c r="AB98" s="25">
        <f t="shared" si="99"/>
        <v>25580.199999999993</v>
      </c>
      <c r="AC98" s="25">
        <f t="shared" si="100"/>
        <v>31721.999999999993</v>
      </c>
      <c r="AD98" s="25">
        <f t="shared" si="101"/>
        <v>38115.599999999991</v>
      </c>
      <c r="AE98" s="25">
        <f t="shared" si="102"/>
        <v>44722.799999999988</v>
      </c>
      <c r="AF98" s="25">
        <f t="shared" si="103"/>
        <v>51504.399999999987</v>
      </c>
      <c r="AG98" s="25">
        <f t="shared" si="104"/>
        <v>64401.599999999984</v>
      </c>
      <c r="AH98" s="25">
        <f t="shared" ref="AH98:AH116" si="105">VLOOKUP($C$96,$D$3:$K$63,$A$68,0)*(B68-B67)</f>
        <v>79297.999999999985</v>
      </c>
      <c r="AI98" s="25">
        <f>VLOOKUP($C$97,$D$3:$K$63,$A$68,0)*(B67-B66)</f>
        <v>93765.333333333314</v>
      </c>
      <c r="AJ98" s="25">
        <f>VLOOKUP($C$98,$D$3:$K$63,$A$68,0)*B66</f>
        <v>0</v>
      </c>
      <c r="AK98" s="25"/>
      <c r="AL98" s="25"/>
      <c r="AM98" s="25"/>
      <c r="AN98" s="25"/>
      <c r="AO98" s="25"/>
      <c r="AP98" s="25"/>
      <c r="AQ98" s="25"/>
      <c r="AR98" s="25"/>
      <c r="AS98" s="25"/>
      <c r="AT98" s="25"/>
      <c r="AU98" s="25"/>
      <c r="AV98" s="25"/>
      <c r="AW98" s="25"/>
      <c r="AX98" s="25"/>
      <c r="AY98" s="25"/>
      <c r="AZ98" s="25"/>
      <c r="BA98" s="25"/>
      <c r="BB98" s="25"/>
      <c r="BC98" s="25"/>
      <c r="BD98" s="25"/>
      <c r="BE98" s="25"/>
      <c r="BF98" s="25"/>
      <c r="BG98" s="25"/>
      <c r="BH98" s="25"/>
      <c r="BI98" s="25"/>
      <c r="BJ98" s="25"/>
      <c r="BK98" s="25"/>
      <c r="BL98" s="25"/>
      <c r="BM98" s="21">
        <f t="shared" si="12"/>
        <v>497971.99999999994</v>
      </c>
      <c r="BP98" s="18">
        <v>2032</v>
      </c>
      <c r="BQ98" s="14">
        <f t="shared" si="13"/>
        <v>0</v>
      </c>
      <c r="BR98" s="14">
        <f t="shared" si="64"/>
        <v>0</v>
      </c>
      <c r="BS98" s="14">
        <f t="shared" si="65"/>
        <v>0</v>
      </c>
      <c r="BT98" s="14">
        <f t="shared" si="66"/>
        <v>0</v>
      </c>
      <c r="BU98" s="14">
        <f t="shared" si="45"/>
        <v>0</v>
      </c>
      <c r="BV98" s="14">
        <f t="shared" si="46"/>
        <v>0</v>
      </c>
      <c r="BW98" s="14">
        <f t="shared" si="47"/>
        <v>0</v>
      </c>
      <c r="BX98" s="14">
        <f t="shared" si="48"/>
        <v>0</v>
      </c>
      <c r="BY98" s="14">
        <f t="shared" si="49"/>
        <v>0</v>
      </c>
      <c r="BZ98" s="14">
        <f t="shared" si="50"/>
        <v>0</v>
      </c>
      <c r="CA98" s="14">
        <f t="shared" si="51"/>
        <v>0</v>
      </c>
      <c r="CB98" s="14">
        <f t="shared" si="52"/>
        <v>0</v>
      </c>
      <c r="CC98" s="14">
        <f t="shared" si="53"/>
        <v>0</v>
      </c>
      <c r="CD98" s="14">
        <f t="shared" si="54"/>
        <v>0</v>
      </c>
      <c r="CE98" s="14">
        <f t="shared" si="55"/>
        <v>0</v>
      </c>
      <c r="CF98" s="14">
        <f t="shared" si="56"/>
        <v>0</v>
      </c>
      <c r="CG98" s="14">
        <f t="shared" si="57"/>
        <v>1.3936534839171389E-17</v>
      </c>
      <c r="CH98" s="14">
        <f t="shared" si="58"/>
        <v>7.639786975974552E-3</v>
      </c>
      <c r="CI98" s="14">
        <f t="shared" si="59"/>
        <v>1.0716399047871498E-2</v>
      </c>
      <c r="CJ98" s="14">
        <f t="shared" si="60"/>
        <v>6.6702545524647966E-3</v>
      </c>
      <c r="CK98" s="14">
        <f t="shared" si="61"/>
        <v>1.4403621087129396E-2</v>
      </c>
      <c r="CL98" s="14">
        <f t="shared" si="62"/>
        <v>2.4236704071714871E-2</v>
      </c>
      <c r="CM98" s="14">
        <f t="shared" si="14"/>
        <v>3.1698569397476159E-2</v>
      </c>
      <c r="CN98" s="14">
        <f t="shared" si="71"/>
        <v>4.2919682231129457E-2</v>
      </c>
      <c r="CO98" s="14">
        <f t="shared" si="72"/>
        <v>5.1368751656719648E-2</v>
      </c>
      <c r="CP98" s="14">
        <f t="shared" si="73"/>
        <v>6.3702376840464925E-2</v>
      </c>
      <c r="CQ98" s="14">
        <f t="shared" si="74"/>
        <v>7.6541652944342245E-2</v>
      </c>
      <c r="CR98" s="14">
        <f t="shared" si="75"/>
        <v>8.9809868827966224E-2</v>
      </c>
      <c r="CS98" s="14">
        <f t="shared" si="76"/>
        <v>0.10342830520591517</v>
      </c>
      <c r="CT98" s="14">
        <f t="shared" si="77"/>
        <v>0.1293277533676592</v>
      </c>
      <c r="CU98" s="14">
        <f t="shared" si="78"/>
        <v>0.15924188508590845</v>
      </c>
      <c r="CV98" s="14">
        <f t="shared" si="79"/>
        <v>0.18829438870726331</v>
      </c>
      <c r="CW98" s="14">
        <f t="shared" si="80"/>
        <v>0</v>
      </c>
      <c r="CX98" s="14">
        <f t="shared" si="81"/>
        <v>0</v>
      </c>
      <c r="CY98" s="14">
        <f t="shared" si="82"/>
        <v>0</v>
      </c>
      <c r="CZ98" s="14">
        <f t="shared" si="83"/>
        <v>0</v>
      </c>
      <c r="DA98" s="14">
        <f t="shared" si="84"/>
        <v>0</v>
      </c>
      <c r="DB98" s="14">
        <f t="shared" si="85"/>
        <v>0</v>
      </c>
      <c r="DC98" s="14">
        <f t="shared" si="69"/>
        <v>0</v>
      </c>
      <c r="DD98" s="14">
        <f t="shared" si="86"/>
        <v>0</v>
      </c>
      <c r="DE98" s="14">
        <f t="shared" si="87"/>
        <v>0</v>
      </c>
      <c r="DF98" s="14">
        <f t="shared" si="88"/>
        <v>0</v>
      </c>
      <c r="DG98" s="14">
        <f t="shared" si="89"/>
        <v>0</v>
      </c>
      <c r="DH98" s="14">
        <f t="shared" si="19"/>
        <v>0</v>
      </c>
      <c r="DI98" s="14">
        <f t="shared" si="20"/>
        <v>0</v>
      </c>
      <c r="DJ98" s="14">
        <f t="shared" si="21"/>
        <v>0</v>
      </c>
      <c r="DK98" s="14">
        <f t="shared" si="22"/>
        <v>0</v>
      </c>
      <c r="DL98" s="14">
        <f t="shared" si="23"/>
        <v>0</v>
      </c>
      <c r="DM98" s="14">
        <f t="shared" si="24"/>
        <v>0</v>
      </c>
      <c r="DN98" s="14">
        <f t="shared" si="25"/>
        <v>0</v>
      </c>
      <c r="DO98" s="14">
        <f t="shared" si="26"/>
        <v>0</v>
      </c>
      <c r="DP98" s="14">
        <f t="shared" si="27"/>
        <v>0</v>
      </c>
      <c r="DQ98" s="14">
        <f t="shared" si="28"/>
        <v>0</v>
      </c>
      <c r="DR98" s="14">
        <f t="shared" si="29"/>
        <v>0</v>
      </c>
      <c r="DS98" s="14">
        <f t="shared" si="30"/>
        <v>0</v>
      </c>
      <c r="DT98" s="14">
        <f t="shared" si="31"/>
        <v>0</v>
      </c>
      <c r="DU98" s="14">
        <f t="shared" si="32"/>
        <v>0</v>
      </c>
      <c r="DV98" s="14">
        <f t="shared" si="33"/>
        <v>0</v>
      </c>
      <c r="DW98" s="14">
        <f t="shared" si="34"/>
        <v>0</v>
      </c>
      <c r="DX98" s="14">
        <f t="shared" si="35"/>
        <v>0</v>
      </c>
      <c r="DY98" s="14">
        <f t="shared" si="36"/>
        <v>0</v>
      </c>
      <c r="DZ98" s="14">
        <f t="shared" si="15"/>
        <v>0.99999999999999989</v>
      </c>
    </row>
    <row r="99" spans="2:130">
      <c r="B99" s="15"/>
      <c r="C99" s="17">
        <v>2033</v>
      </c>
      <c r="D99" s="25"/>
      <c r="E99" s="25"/>
      <c r="F99" s="25"/>
      <c r="G99" s="25"/>
      <c r="H99" s="25"/>
      <c r="I99" s="25"/>
      <c r="J99" s="25"/>
      <c r="K99" s="25"/>
      <c r="L99" s="25"/>
      <c r="M99" s="25"/>
      <c r="N99" s="25"/>
      <c r="O99" s="25"/>
      <c r="P99" s="25"/>
      <c r="Q99" s="25">
        <f t="shared" si="68"/>
        <v>0</v>
      </c>
      <c r="R99" s="25">
        <f t="shared" si="70"/>
        <v>0</v>
      </c>
      <c r="S99" s="25">
        <f t="shared" si="90"/>
        <v>0</v>
      </c>
      <c r="T99" s="25">
        <f t="shared" si="91"/>
        <v>0</v>
      </c>
      <c r="U99" s="25">
        <f t="shared" si="92"/>
        <v>1.2671197424651837E-11</v>
      </c>
      <c r="V99" s="25">
        <f t="shared" si="93"/>
        <v>5336.4666666666653</v>
      </c>
      <c r="W99" s="25">
        <f t="shared" si="94"/>
        <v>3321.5999999999995</v>
      </c>
      <c r="X99" s="25">
        <f t="shared" si="95"/>
        <v>7172.5999999999985</v>
      </c>
      <c r="Y99" s="25">
        <f t="shared" si="96"/>
        <v>12069.199999999997</v>
      </c>
      <c r="Z99" s="25">
        <f t="shared" si="97"/>
        <v>15784.999999999996</v>
      </c>
      <c r="AA99" s="25">
        <f t="shared" si="98"/>
        <v>21372.799999999996</v>
      </c>
      <c r="AB99" s="25">
        <f t="shared" si="99"/>
        <v>25580.199999999993</v>
      </c>
      <c r="AC99" s="25">
        <f t="shared" si="100"/>
        <v>31721.999999999993</v>
      </c>
      <c r="AD99" s="25">
        <f t="shared" si="101"/>
        <v>38115.599999999991</v>
      </c>
      <c r="AE99" s="25">
        <f t="shared" si="102"/>
        <v>44722.799999999988</v>
      </c>
      <c r="AF99" s="25">
        <f t="shared" si="103"/>
        <v>51504.399999999987</v>
      </c>
      <c r="AG99" s="25">
        <f t="shared" si="104"/>
        <v>64401.599999999984</v>
      </c>
      <c r="AH99" s="25">
        <f t="shared" si="105"/>
        <v>79297.999999999985</v>
      </c>
      <c r="AI99" s="25">
        <f t="shared" ref="AI99:AI117" si="106">VLOOKUP($C$97,$D$3:$K$63,$A$68,0)*(B68-B67)</f>
        <v>93765.333333333314</v>
      </c>
      <c r="AJ99" s="25">
        <f>VLOOKUP($C$98,$D$3:$K$63,$A$68,0)*(B67-B66)</f>
        <v>105099.99999999997</v>
      </c>
      <c r="AK99" s="25">
        <f>VLOOKUP($C$99,$D$3:$K$63,$A$68,0)*B66</f>
        <v>0</v>
      </c>
      <c r="AL99" s="25"/>
      <c r="AM99" s="25"/>
      <c r="AN99" s="25"/>
      <c r="AO99" s="25"/>
      <c r="AP99" s="25"/>
      <c r="AQ99" s="25"/>
      <c r="AR99" s="25"/>
      <c r="AS99" s="25"/>
      <c r="AT99" s="25"/>
      <c r="AU99" s="25"/>
      <c r="AV99" s="25"/>
      <c r="AW99" s="25"/>
      <c r="AX99" s="25"/>
      <c r="AY99" s="25"/>
      <c r="AZ99" s="25"/>
      <c r="BA99" s="25"/>
      <c r="BB99" s="25"/>
      <c r="BC99" s="25"/>
      <c r="BD99" s="25"/>
      <c r="BE99" s="25"/>
      <c r="BF99" s="25"/>
      <c r="BG99" s="25"/>
      <c r="BH99" s="25"/>
      <c r="BI99" s="25"/>
      <c r="BJ99" s="25"/>
      <c r="BK99" s="25"/>
      <c r="BL99" s="25"/>
      <c r="BM99" s="21">
        <f t="shared" si="12"/>
        <v>599267.59999999986</v>
      </c>
      <c r="BP99" s="18">
        <v>2033</v>
      </c>
      <c r="BQ99" s="14">
        <f t="shared" si="13"/>
        <v>0</v>
      </c>
      <c r="BR99" s="14">
        <f t="shared" si="64"/>
        <v>0</v>
      </c>
      <c r="BS99" s="14">
        <f t="shared" si="65"/>
        <v>0</v>
      </c>
      <c r="BT99" s="14">
        <f t="shared" si="66"/>
        <v>0</v>
      </c>
      <c r="BU99" s="14">
        <f t="shared" si="45"/>
        <v>0</v>
      </c>
      <c r="BV99" s="14">
        <f t="shared" si="46"/>
        <v>0</v>
      </c>
      <c r="BW99" s="14">
        <f t="shared" si="47"/>
        <v>0</v>
      </c>
      <c r="BX99" s="14">
        <f t="shared" si="48"/>
        <v>0</v>
      </c>
      <c r="BY99" s="14">
        <f t="shared" si="49"/>
        <v>0</v>
      </c>
      <c r="BZ99" s="14">
        <f t="shared" si="50"/>
        <v>0</v>
      </c>
      <c r="CA99" s="14">
        <f t="shared" si="51"/>
        <v>0</v>
      </c>
      <c r="CB99" s="14">
        <f t="shared" si="52"/>
        <v>0</v>
      </c>
      <c r="CC99" s="14">
        <f t="shared" si="53"/>
        <v>0</v>
      </c>
      <c r="CD99" s="14">
        <f t="shared" si="54"/>
        <v>0</v>
      </c>
      <c r="CE99" s="14">
        <f t="shared" si="55"/>
        <v>0</v>
      </c>
      <c r="CF99" s="14">
        <f t="shared" si="56"/>
        <v>0</v>
      </c>
      <c r="CG99" s="14">
        <f t="shared" si="57"/>
        <v>0</v>
      </c>
      <c r="CH99" s="14">
        <f t="shared" si="58"/>
        <v>2.114447272746239E-17</v>
      </c>
      <c r="CI99" s="14">
        <f t="shared" si="59"/>
        <v>8.9049811247373743E-3</v>
      </c>
      <c r="CJ99" s="14">
        <f t="shared" si="60"/>
        <v>5.5427658695380829E-3</v>
      </c>
      <c r="CK99" s="14">
        <f t="shared" si="61"/>
        <v>1.1968943423605749E-2</v>
      </c>
      <c r="CL99" s="14">
        <f t="shared" si="62"/>
        <v>2.0139917459245253E-2</v>
      </c>
      <c r="CM99" s="14">
        <f t="shared" si="14"/>
        <v>2.6340486286927575E-2</v>
      </c>
      <c r="CN99" s="14">
        <f t="shared" si="71"/>
        <v>3.5664868249176161E-2</v>
      </c>
      <c r="CO99" s="14">
        <f t="shared" si="72"/>
        <v>4.2685771765401635E-2</v>
      </c>
      <c r="CP99" s="14">
        <f t="shared" si="73"/>
        <v>5.2934615520678907E-2</v>
      </c>
      <c r="CQ99" s="14">
        <f t="shared" si="74"/>
        <v>6.3603638841812901E-2</v>
      </c>
      <c r="CR99" s="14">
        <f t="shared" si="75"/>
        <v>7.4629097251378174E-2</v>
      </c>
      <c r="CS99" s="14">
        <f t="shared" si="76"/>
        <v>8.5945577568351764E-2</v>
      </c>
      <c r="CT99" s="14">
        <f t="shared" si="77"/>
        <v>0.10746718160634748</v>
      </c>
      <c r="CU99" s="14">
        <f t="shared" si="78"/>
        <v>0.1323248578765146</v>
      </c>
      <c r="CV99" s="14">
        <f t="shared" si="79"/>
        <v>0.15646654905643712</v>
      </c>
      <c r="CW99" s="14">
        <f t="shared" si="80"/>
        <v>0.17538074809984722</v>
      </c>
      <c r="CX99" s="14">
        <f t="shared" si="81"/>
        <v>0</v>
      </c>
      <c r="CY99" s="14">
        <f t="shared" si="82"/>
        <v>0</v>
      </c>
      <c r="CZ99" s="14">
        <f t="shared" si="83"/>
        <v>0</v>
      </c>
      <c r="DA99" s="14">
        <f t="shared" si="84"/>
        <v>0</v>
      </c>
      <c r="DB99" s="14">
        <f t="shared" si="85"/>
        <v>0</v>
      </c>
      <c r="DC99" s="14">
        <f t="shared" si="69"/>
        <v>0</v>
      </c>
      <c r="DD99" s="14">
        <f t="shared" si="86"/>
        <v>0</v>
      </c>
      <c r="DE99" s="14">
        <f t="shared" si="87"/>
        <v>0</v>
      </c>
      <c r="DF99" s="14">
        <f t="shared" si="88"/>
        <v>0</v>
      </c>
      <c r="DG99" s="14">
        <f t="shared" si="89"/>
        <v>0</v>
      </c>
      <c r="DH99" s="14">
        <f t="shared" si="19"/>
        <v>0</v>
      </c>
      <c r="DI99" s="14">
        <f t="shared" si="20"/>
        <v>0</v>
      </c>
      <c r="DJ99" s="14">
        <f t="shared" si="21"/>
        <v>0</v>
      </c>
      <c r="DK99" s="14">
        <f t="shared" si="22"/>
        <v>0</v>
      </c>
      <c r="DL99" s="14">
        <f t="shared" si="23"/>
        <v>0</v>
      </c>
      <c r="DM99" s="14">
        <f t="shared" si="24"/>
        <v>0</v>
      </c>
      <c r="DN99" s="14">
        <f t="shared" si="25"/>
        <v>0</v>
      </c>
      <c r="DO99" s="14">
        <f t="shared" si="26"/>
        <v>0</v>
      </c>
      <c r="DP99" s="14">
        <f t="shared" si="27"/>
        <v>0</v>
      </c>
      <c r="DQ99" s="14">
        <f t="shared" si="28"/>
        <v>0</v>
      </c>
      <c r="DR99" s="14">
        <f t="shared" si="29"/>
        <v>0</v>
      </c>
      <c r="DS99" s="14">
        <f t="shared" si="30"/>
        <v>0</v>
      </c>
      <c r="DT99" s="14">
        <f t="shared" si="31"/>
        <v>0</v>
      </c>
      <c r="DU99" s="14">
        <f t="shared" si="32"/>
        <v>0</v>
      </c>
      <c r="DV99" s="14">
        <f t="shared" si="33"/>
        <v>0</v>
      </c>
      <c r="DW99" s="14">
        <f t="shared" si="34"/>
        <v>0</v>
      </c>
      <c r="DX99" s="14">
        <f t="shared" si="35"/>
        <v>0</v>
      </c>
      <c r="DY99" s="14">
        <f t="shared" si="36"/>
        <v>0</v>
      </c>
      <c r="DZ99" s="14">
        <f t="shared" si="15"/>
        <v>1</v>
      </c>
    </row>
    <row r="100" spans="2:130">
      <c r="B100" s="15"/>
      <c r="C100" s="17">
        <v>2034</v>
      </c>
      <c r="D100" s="25"/>
      <c r="E100" s="25"/>
      <c r="F100" s="25"/>
      <c r="G100" s="25"/>
      <c r="H100" s="25"/>
      <c r="I100" s="25"/>
      <c r="J100" s="25"/>
      <c r="K100" s="25"/>
      <c r="L100" s="25"/>
      <c r="M100" s="25"/>
      <c r="N100" s="25"/>
      <c r="O100" s="25"/>
      <c r="P100" s="25"/>
      <c r="Q100" s="25"/>
      <c r="R100" s="25">
        <f t="shared" si="70"/>
        <v>0</v>
      </c>
      <c r="S100" s="25">
        <f t="shared" si="90"/>
        <v>0</v>
      </c>
      <c r="T100" s="25">
        <f t="shared" si="91"/>
        <v>0</v>
      </c>
      <c r="U100" s="25">
        <f t="shared" si="92"/>
        <v>0</v>
      </c>
      <c r="V100" s="25">
        <f t="shared" si="93"/>
        <v>1.7774004490433981E-11</v>
      </c>
      <c r="W100" s="25">
        <f t="shared" si="94"/>
        <v>3321.5999999999995</v>
      </c>
      <c r="X100" s="25">
        <f t="shared" si="95"/>
        <v>7172.5999999999985</v>
      </c>
      <c r="Y100" s="25">
        <f t="shared" si="96"/>
        <v>12069.199999999997</v>
      </c>
      <c r="Z100" s="25">
        <f t="shared" si="97"/>
        <v>15784.999999999996</v>
      </c>
      <c r="AA100" s="25">
        <f t="shared" si="98"/>
        <v>21372.799999999996</v>
      </c>
      <c r="AB100" s="25">
        <f t="shared" si="99"/>
        <v>25580.199999999993</v>
      </c>
      <c r="AC100" s="25">
        <f t="shared" si="100"/>
        <v>31721.999999999993</v>
      </c>
      <c r="AD100" s="25">
        <f t="shared" si="101"/>
        <v>38115.599999999991</v>
      </c>
      <c r="AE100" s="25">
        <f t="shared" si="102"/>
        <v>44722.799999999988</v>
      </c>
      <c r="AF100" s="25">
        <f t="shared" si="103"/>
        <v>51504.399999999987</v>
      </c>
      <c r="AG100" s="25">
        <f t="shared" si="104"/>
        <v>64401.599999999984</v>
      </c>
      <c r="AH100" s="25">
        <f t="shared" si="105"/>
        <v>79297.999999999985</v>
      </c>
      <c r="AI100" s="25">
        <f t="shared" si="106"/>
        <v>93765.333333333314</v>
      </c>
      <c r="AJ100" s="25">
        <f t="shared" ref="AJ100:AJ118" si="107">VLOOKUP($C$98,$D$3:$K$63,$A$68,0)*(B68-B67)</f>
        <v>105099.99999999997</v>
      </c>
      <c r="AK100" s="25">
        <f>VLOOKUP($C$99,$D$3:$K$63,$A$68,0)*(B67-B66)</f>
        <v>114978.66666666664</v>
      </c>
      <c r="AL100" s="25">
        <f>VLOOKUP($C$100,$D$3:$K$63,$A$68,0)*B66</f>
        <v>0</v>
      </c>
      <c r="AM100" s="25"/>
      <c r="AN100" s="25"/>
      <c r="AO100" s="25"/>
      <c r="AP100" s="25"/>
      <c r="AQ100" s="25"/>
      <c r="AR100" s="25"/>
      <c r="AS100" s="25"/>
      <c r="AT100" s="25"/>
      <c r="AU100" s="25"/>
      <c r="AV100" s="25"/>
      <c r="AW100" s="25"/>
      <c r="AX100" s="25"/>
      <c r="AY100" s="25"/>
      <c r="AZ100" s="25"/>
      <c r="BA100" s="25"/>
      <c r="BB100" s="25"/>
      <c r="BC100" s="25"/>
      <c r="BD100" s="25"/>
      <c r="BE100" s="25"/>
      <c r="BF100" s="25"/>
      <c r="BG100" s="25"/>
      <c r="BH100" s="25"/>
      <c r="BI100" s="25"/>
      <c r="BJ100" s="25"/>
      <c r="BK100" s="25"/>
      <c r="BL100" s="25"/>
      <c r="BM100" s="21">
        <f t="shared" si="12"/>
        <v>708909.79999999993</v>
      </c>
      <c r="BP100" s="18">
        <v>2034</v>
      </c>
      <c r="BQ100" s="14">
        <f t="shared" si="13"/>
        <v>0</v>
      </c>
      <c r="BR100" s="14">
        <f t="shared" si="64"/>
        <v>0</v>
      </c>
      <c r="BS100" s="14">
        <f t="shared" si="65"/>
        <v>0</v>
      </c>
      <c r="BT100" s="14">
        <f t="shared" si="66"/>
        <v>0</v>
      </c>
      <c r="BU100" s="14">
        <f t="shared" si="45"/>
        <v>0</v>
      </c>
      <c r="BV100" s="14">
        <f t="shared" si="46"/>
        <v>0</v>
      </c>
      <c r="BW100" s="14">
        <f t="shared" si="47"/>
        <v>0</v>
      </c>
      <c r="BX100" s="14">
        <f t="shared" si="48"/>
        <v>0</v>
      </c>
      <c r="BY100" s="14">
        <f t="shared" si="49"/>
        <v>0</v>
      </c>
      <c r="BZ100" s="14">
        <f t="shared" si="50"/>
        <v>0</v>
      </c>
      <c r="CA100" s="14">
        <f t="shared" si="51"/>
        <v>0</v>
      </c>
      <c r="CB100" s="14">
        <f t="shared" si="52"/>
        <v>0</v>
      </c>
      <c r="CC100" s="14">
        <f t="shared" si="53"/>
        <v>0</v>
      </c>
      <c r="CD100" s="14">
        <f t="shared" si="54"/>
        <v>0</v>
      </c>
      <c r="CE100" s="14">
        <f t="shared" si="55"/>
        <v>0</v>
      </c>
      <c r="CF100" s="14">
        <f t="shared" si="56"/>
        <v>0</v>
      </c>
      <c r="CG100" s="14">
        <f t="shared" si="57"/>
        <v>0</v>
      </c>
      <c r="CH100" s="14">
        <f t="shared" si="58"/>
        <v>0</v>
      </c>
      <c r="CI100" s="14">
        <f t="shared" si="59"/>
        <v>2.5072307493046339E-17</v>
      </c>
      <c r="CJ100" s="14">
        <f t="shared" si="60"/>
        <v>4.6855044181925536E-3</v>
      </c>
      <c r="CK100" s="14">
        <f t="shared" si="61"/>
        <v>1.0117789315368471E-2</v>
      </c>
      <c r="CL100" s="14">
        <f t="shared" si="62"/>
        <v>1.7025015030120896E-2</v>
      </c>
      <c r="CM100" s="14">
        <f t="shared" si="14"/>
        <v>2.226658454996672E-2</v>
      </c>
      <c r="CN100" s="14">
        <f t="shared" si="71"/>
        <v>3.0148828525152278E-2</v>
      </c>
      <c r="CO100" s="14">
        <f t="shared" si="72"/>
        <v>3.6083857212864029E-2</v>
      </c>
      <c r="CP100" s="14">
        <f t="shared" si="73"/>
        <v>4.4747582837760175E-2</v>
      </c>
      <c r="CQ100" s="14">
        <f t="shared" si="74"/>
        <v>5.376650174676665E-2</v>
      </c>
      <c r="CR100" s="14">
        <f t="shared" si="75"/>
        <v>6.3086728382087523E-2</v>
      </c>
      <c r="CS100" s="14">
        <f t="shared" si="76"/>
        <v>7.2652966569230662E-2</v>
      </c>
      <c r="CT100" s="14">
        <f t="shared" si="77"/>
        <v>9.0845972223828744E-2</v>
      </c>
      <c r="CU100" s="14">
        <f t="shared" si="78"/>
        <v>0.11185908277752683</v>
      </c>
      <c r="CV100" s="14">
        <f t="shared" si="79"/>
        <v>0.13226694472742981</v>
      </c>
      <c r="CW100" s="14">
        <f t="shared" si="80"/>
        <v>0.14825581477361433</v>
      </c>
      <c r="CX100" s="14">
        <f t="shared" si="81"/>
        <v>0.16219082691009018</v>
      </c>
      <c r="CY100" s="14">
        <f t="shared" si="82"/>
        <v>0</v>
      </c>
      <c r="CZ100" s="14">
        <f t="shared" si="83"/>
        <v>0</v>
      </c>
      <c r="DA100" s="14">
        <f t="shared" si="84"/>
        <v>0</v>
      </c>
      <c r="DB100" s="14">
        <f t="shared" si="85"/>
        <v>0</v>
      </c>
      <c r="DC100" s="14">
        <f t="shared" si="69"/>
        <v>0</v>
      </c>
      <c r="DD100" s="14">
        <f t="shared" si="86"/>
        <v>0</v>
      </c>
      <c r="DE100" s="14">
        <f t="shared" si="87"/>
        <v>0</v>
      </c>
      <c r="DF100" s="14">
        <f t="shared" si="88"/>
        <v>0</v>
      </c>
      <c r="DG100" s="14">
        <f t="shared" si="89"/>
        <v>0</v>
      </c>
      <c r="DH100" s="14">
        <f t="shared" si="19"/>
        <v>0</v>
      </c>
      <c r="DI100" s="14">
        <f t="shared" si="20"/>
        <v>0</v>
      </c>
      <c r="DJ100" s="14">
        <f t="shared" si="21"/>
        <v>0</v>
      </c>
      <c r="DK100" s="14">
        <f t="shared" si="22"/>
        <v>0</v>
      </c>
      <c r="DL100" s="14">
        <f t="shared" si="23"/>
        <v>0</v>
      </c>
      <c r="DM100" s="14">
        <f t="shared" si="24"/>
        <v>0</v>
      </c>
      <c r="DN100" s="14">
        <f t="shared" si="25"/>
        <v>0</v>
      </c>
      <c r="DO100" s="14">
        <f t="shared" si="26"/>
        <v>0</v>
      </c>
      <c r="DP100" s="14">
        <f t="shared" si="27"/>
        <v>0</v>
      </c>
      <c r="DQ100" s="14">
        <f t="shared" si="28"/>
        <v>0</v>
      </c>
      <c r="DR100" s="14">
        <f t="shared" si="29"/>
        <v>0</v>
      </c>
      <c r="DS100" s="14">
        <f t="shared" si="30"/>
        <v>0</v>
      </c>
      <c r="DT100" s="14">
        <f t="shared" si="31"/>
        <v>0</v>
      </c>
      <c r="DU100" s="14">
        <f t="shared" si="32"/>
        <v>0</v>
      </c>
      <c r="DV100" s="14">
        <f t="shared" si="33"/>
        <v>0</v>
      </c>
      <c r="DW100" s="14">
        <f t="shared" si="34"/>
        <v>0</v>
      </c>
      <c r="DX100" s="14">
        <f t="shared" si="35"/>
        <v>0</v>
      </c>
      <c r="DY100" s="14">
        <f t="shared" si="36"/>
        <v>0</v>
      </c>
      <c r="DZ100" s="14">
        <f t="shared" si="15"/>
        <v>1</v>
      </c>
    </row>
    <row r="101" spans="2:130">
      <c r="B101" s="15"/>
      <c r="C101" s="17">
        <v>2035</v>
      </c>
      <c r="D101" s="25"/>
      <c r="E101" s="25"/>
      <c r="F101" s="25"/>
      <c r="G101" s="25"/>
      <c r="H101" s="25"/>
      <c r="I101" s="25"/>
      <c r="J101" s="25"/>
      <c r="K101" s="25"/>
      <c r="L101" s="25"/>
      <c r="M101" s="25"/>
      <c r="N101" s="25"/>
      <c r="O101" s="25"/>
      <c r="P101" s="25"/>
      <c r="Q101" s="25"/>
      <c r="R101" s="25"/>
      <c r="S101" s="25">
        <f t="shared" si="90"/>
        <v>0</v>
      </c>
      <c r="T101" s="25">
        <f t="shared" si="91"/>
        <v>0</v>
      </c>
      <c r="U101" s="25">
        <f t="shared" si="92"/>
        <v>0</v>
      </c>
      <c r="V101" s="25">
        <f t="shared" si="93"/>
        <v>0</v>
      </c>
      <c r="W101" s="25">
        <f t="shared" si="94"/>
        <v>1.106315039578476E-11</v>
      </c>
      <c r="X101" s="25">
        <f t="shared" si="95"/>
        <v>7172.5999999999985</v>
      </c>
      <c r="Y101" s="25">
        <f t="shared" si="96"/>
        <v>12069.199999999997</v>
      </c>
      <c r="Z101" s="25">
        <f t="shared" si="97"/>
        <v>15784.999999999996</v>
      </c>
      <c r="AA101" s="25">
        <f t="shared" si="98"/>
        <v>21372.799999999996</v>
      </c>
      <c r="AB101" s="25">
        <f t="shared" si="99"/>
        <v>25580.199999999993</v>
      </c>
      <c r="AC101" s="25">
        <f t="shared" si="100"/>
        <v>31721.999999999993</v>
      </c>
      <c r="AD101" s="25">
        <f t="shared" si="101"/>
        <v>38115.599999999991</v>
      </c>
      <c r="AE101" s="25">
        <f t="shared" si="102"/>
        <v>44722.799999999988</v>
      </c>
      <c r="AF101" s="25">
        <f t="shared" si="103"/>
        <v>51504.399999999987</v>
      </c>
      <c r="AG101" s="25">
        <f t="shared" si="104"/>
        <v>64401.599999999984</v>
      </c>
      <c r="AH101" s="25">
        <f t="shared" si="105"/>
        <v>79297.999999999985</v>
      </c>
      <c r="AI101" s="25">
        <f t="shared" si="106"/>
        <v>93765.333333333314</v>
      </c>
      <c r="AJ101" s="25">
        <f t="shared" si="107"/>
        <v>105099.99999999997</v>
      </c>
      <c r="AK101" s="25">
        <f t="shared" ref="AK101:AK119" si="108">VLOOKUP($C$99,$D$3:$K$63,$A$68,0)*(B68-B67)</f>
        <v>114978.66666666664</v>
      </c>
      <c r="AL101" s="25">
        <f>VLOOKUP($C$100,$D$3:$K$63,$A$68,0)*(B67-B66)</f>
        <v>122635.99999999997</v>
      </c>
      <c r="AM101" s="25">
        <f>VLOOKUP($C$101,$D$3:$K$63,$A$68,0)*B66</f>
        <v>0</v>
      </c>
      <c r="AN101" s="25"/>
      <c r="AO101" s="25"/>
      <c r="AP101" s="25"/>
      <c r="AQ101" s="25"/>
      <c r="AR101" s="25"/>
      <c r="AS101" s="25"/>
      <c r="AT101" s="25"/>
      <c r="AU101" s="25"/>
      <c r="AV101" s="25"/>
      <c r="AW101" s="25"/>
      <c r="AX101" s="25"/>
      <c r="AY101" s="25"/>
      <c r="AZ101" s="25"/>
      <c r="BA101" s="25"/>
      <c r="BB101" s="25"/>
      <c r="BC101" s="25"/>
      <c r="BD101" s="25"/>
      <c r="BE101" s="25"/>
      <c r="BF101" s="25"/>
      <c r="BG101" s="25"/>
      <c r="BH101" s="25"/>
      <c r="BI101" s="25"/>
      <c r="BJ101" s="25"/>
      <c r="BK101" s="25"/>
      <c r="BL101" s="25"/>
      <c r="BM101" s="21">
        <f t="shared" si="12"/>
        <v>828224.19999999984</v>
      </c>
      <c r="BP101" s="18">
        <v>2035</v>
      </c>
      <c r="BQ101" s="14">
        <f t="shared" si="13"/>
        <v>0</v>
      </c>
      <c r="BR101" s="14">
        <f t="shared" si="64"/>
        <v>0</v>
      </c>
      <c r="BS101" s="14">
        <f t="shared" si="65"/>
        <v>0</v>
      </c>
      <c r="BT101" s="14">
        <f t="shared" si="66"/>
        <v>0</v>
      </c>
      <c r="BU101" s="14">
        <f t="shared" si="45"/>
        <v>0</v>
      </c>
      <c r="BV101" s="14">
        <f t="shared" si="46"/>
        <v>0</v>
      </c>
      <c r="BW101" s="14">
        <f t="shared" si="47"/>
        <v>0</v>
      </c>
      <c r="BX101" s="14">
        <f t="shared" si="48"/>
        <v>0</v>
      </c>
      <c r="BY101" s="14">
        <f t="shared" si="49"/>
        <v>0</v>
      </c>
      <c r="BZ101" s="14">
        <f t="shared" si="50"/>
        <v>0</v>
      </c>
      <c r="CA101" s="14">
        <f t="shared" si="51"/>
        <v>0</v>
      </c>
      <c r="CB101" s="14">
        <f t="shared" si="52"/>
        <v>0</v>
      </c>
      <c r="CC101" s="14">
        <f t="shared" si="53"/>
        <v>0</v>
      </c>
      <c r="CD101" s="14">
        <f t="shared" si="54"/>
        <v>0</v>
      </c>
      <c r="CE101" s="14">
        <f t="shared" si="55"/>
        <v>0</v>
      </c>
      <c r="CF101" s="14">
        <f t="shared" si="56"/>
        <v>0</v>
      </c>
      <c r="CG101" s="14">
        <f t="shared" si="57"/>
        <v>0</v>
      </c>
      <c r="CH101" s="14">
        <f t="shared" si="58"/>
        <v>0</v>
      </c>
      <c r="CI101" s="14">
        <f t="shared" si="59"/>
        <v>0</v>
      </c>
      <c r="CJ101" s="14">
        <f t="shared" si="60"/>
        <v>1.3357675851278872E-17</v>
      </c>
      <c r="CK101" s="14">
        <f t="shared" si="61"/>
        <v>8.6602154344198098E-3</v>
      </c>
      <c r="CL101" s="14">
        <f t="shared" si="62"/>
        <v>1.4572382695410252E-2</v>
      </c>
      <c r="CM101" s="14">
        <f t="shared" si="14"/>
        <v>1.9058849041117126E-2</v>
      </c>
      <c r="CN101" s="14">
        <f t="shared" si="71"/>
        <v>2.580557293544429E-2</v>
      </c>
      <c r="CO101" s="14">
        <f t="shared" si="72"/>
        <v>3.0885598368171324E-2</v>
      </c>
      <c r="CP101" s="14">
        <f t="shared" si="73"/>
        <v>3.8301223267805988E-2</v>
      </c>
      <c r="CQ101" s="14">
        <f t="shared" si="74"/>
        <v>4.6020872126170669E-2</v>
      </c>
      <c r="CR101" s="14">
        <f t="shared" si="75"/>
        <v>5.3998422166365093E-2</v>
      </c>
      <c r="CS101" s="14">
        <f t="shared" si="76"/>
        <v>6.2186543208952352E-2</v>
      </c>
      <c r="CT101" s="14">
        <f t="shared" si="77"/>
        <v>7.7758655204713895E-2</v>
      </c>
      <c r="CU101" s="14">
        <f t="shared" si="78"/>
        <v>9.5744606351758382E-2</v>
      </c>
      <c r="CV101" s="14">
        <f t="shared" si="79"/>
        <v>0.11321250131707493</v>
      </c>
      <c r="CW101" s="14">
        <f t="shared" si="80"/>
        <v>0.12689800660256001</v>
      </c>
      <c r="CX101" s="14">
        <f t="shared" si="81"/>
        <v>0.1388255337946738</v>
      </c>
      <c r="CY101" s="14">
        <f t="shared" si="82"/>
        <v>0.14807101748536206</v>
      </c>
      <c r="CZ101" s="14">
        <f t="shared" si="83"/>
        <v>0</v>
      </c>
      <c r="DA101" s="14">
        <f t="shared" si="84"/>
        <v>0</v>
      </c>
      <c r="DB101" s="14">
        <f t="shared" si="85"/>
        <v>0</v>
      </c>
      <c r="DC101" s="14">
        <f t="shared" si="69"/>
        <v>0</v>
      </c>
      <c r="DD101" s="14">
        <f t="shared" si="86"/>
        <v>0</v>
      </c>
      <c r="DE101" s="14">
        <f t="shared" si="87"/>
        <v>0</v>
      </c>
      <c r="DF101" s="14">
        <f t="shared" si="88"/>
        <v>0</v>
      </c>
      <c r="DG101" s="14">
        <f t="shared" si="89"/>
        <v>0</v>
      </c>
      <c r="DH101" s="14">
        <f t="shared" si="19"/>
        <v>0</v>
      </c>
      <c r="DI101" s="14">
        <f t="shared" si="20"/>
        <v>0</v>
      </c>
      <c r="DJ101" s="14">
        <f t="shared" si="21"/>
        <v>0</v>
      </c>
      <c r="DK101" s="14">
        <f t="shared" si="22"/>
        <v>0</v>
      </c>
      <c r="DL101" s="14">
        <f t="shared" si="23"/>
        <v>0</v>
      </c>
      <c r="DM101" s="14">
        <f t="shared" si="24"/>
        <v>0</v>
      </c>
      <c r="DN101" s="14">
        <f t="shared" si="25"/>
        <v>0</v>
      </c>
      <c r="DO101" s="14">
        <f t="shared" si="26"/>
        <v>0</v>
      </c>
      <c r="DP101" s="14">
        <f t="shared" si="27"/>
        <v>0</v>
      </c>
      <c r="DQ101" s="14">
        <f t="shared" si="28"/>
        <v>0</v>
      </c>
      <c r="DR101" s="14">
        <f t="shared" si="29"/>
        <v>0</v>
      </c>
      <c r="DS101" s="14">
        <f t="shared" si="30"/>
        <v>0</v>
      </c>
      <c r="DT101" s="14">
        <f t="shared" si="31"/>
        <v>0</v>
      </c>
      <c r="DU101" s="14">
        <f t="shared" si="32"/>
        <v>0</v>
      </c>
      <c r="DV101" s="14">
        <f t="shared" si="33"/>
        <v>0</v>
      </c>
      <c r="DW101" s="14">
        <f t="shared" si="34"/>
        <v>0</v>
      </c>
      <c r="DX101" s="14">
        <f t="shared" si="35"/>
        <v>0</v>
      </c>
      <c r="DY101" s="14">
        <f t="shared" si="36"/>
        <v>0</v>
      </c>
      <c r="DZ101" s="14">
        <f t="shared" si="15"/>
        <v>1</v>
      </c>
    </row>
    <row r="102" spans="2:130">
      <c r="B102" s="15"/>
      <c r="C102" s="17">
        <v>2036</v>
      </c>
      <c r="D102" s="25"/>
      <c r="E102" s="25"/>
      <c r="F102" s="25"/>
      <c r="G102" s="25"/>
      <c r="H102" s="25"/>
      <c r="I102" s="25"/>
      <c r="J102" s="25"/>
      <c r="K102" s="25"/>
      <c r="L102" s="25"/>
      <c r="M102" s="25"/>
      <c r="N102" s="25"/>
      <c r="O102" s="25"/>
      <c r="P102" s="25"/>
      <c r="Q102" s="25"/>
      <c r="R102" s="25"/>
      <c r="S102" s="25"/>
      <c r="T102" s="25">
        <f t="shared" si="91"/>
        <v>0</v>
      </c>
      <c r="U102" s="25">
        <f t="shared" si="92"/>
        <v>0</v>
      </c>
      <c r="V102" s="25">
        <f t="shared" si="93"/>
        <v>0</v>
      </c>
      <c r="W102" s="25">
        <f t="shared" si="94"/>
        <v>0</v>
      </c>
      <c r="X102" s="25">
        <f t="shared" si="95"/>
        <v>2.3889556999279193E-11</v>
      </c>
      <c r="Y102" s="25">
        <f t="shared" si="96"/>
        <v>12069.199999999997</v>
      </c>
      <c r="Z102" s="25">
        <f t="shared" si="97"/>
        <v>15784.999999999996</v>
      </c>
      <c r="AA102" s="25">
        <f t="shared" si="98"/>
        <v>21372.799999999996</v>
      </c>
      <c r="AB102" s="25">
        <f t="shared" si="99"/>
        <v>25580.199999999993</v>
      </c>
      <c r="AC102" s="25">
        <f t="shared" si="100"/>
        <v>31721.999999999993</v>
      </c>
      <c r="AD102" s="25">
        <f t="shared" si="101"/>
        <v>38115.599999999991</v>
      </c>
      <c r="AE102" s="25">
        <f t="shared" si="102"/>
        <v>44722.799999999988</v>
      </c>
      <c r="AF102" s="25">
        <f t="shared" si="103"/>
        <v>51504.399999999987</v>
      </c>
      <c r="AG102" s="25">
        <f t="shared" si="104"/>
        <v>64401.599999999984</v>
      </c>
      <c r="AH102" s="25">
        <f t="shared" si="105"/>
        <v>79297.999999999985</v>
      </c>
      <c r="AI102" s="25">
        <f t="shared" si="106"/>
        <v>93765.333333333314</v>
      </c>
      <c r="AJ102" s="25">
        <f t="shared" si="107"/>
        <v>105099.99999999997</v>
      </c>
      <c r="AK102" s="25">
        <f t="shared" si="108"/>
        <v>114978.66666666664</v>
      </c>
      <c r="AL102" s="25">
        <f t="shared" ref="AL102:AL120" si="109">VLOOKUP($C$100,$D$3:$K$63,$A$68,0)*(B68-B67)</f>
        <v>122635.99999999997</v>
      </c>
      <c r="AM102" s="25">
        <f>VLOOKUP($C$101,$D$3:$K$63,$A$68,0)*(B67-B66)</f>
        <v>128871.3333333333</v>
      </c>
      <c r="AN102" s="25">
        <f>VLOOKUP($C$102,$D$3:$K$63,$A$68,0)*B66</f>
        <v>0</v>
      </c>
      <c r="AO102" s="25"/>
      <c r="AP102" s="25"/>
      <c r="AQ102" s="25"/>
      <c r="AR102" s="25"/>
      <c r="AS102" s="25"/>
      <c r="AT102" s="25"/>
      <c r="AU102" s="25"/>
      <c r="AV102" s="25"/>
      <c r="AW102" s="25"/>
      <c r="AX102" s="25"/>
      <c r="AY102" s="25"/>
      <c r="AZ102" s="25"/>
      <c r="BA102" s="25"/>
      <c r="BB102" s="25"/>
      <c r="BC102" s="25"/>
      <c r="BD102" s="25"/>
      <c r="BE102" s="25"/>
      <c r="BF102" s="25"/>
      <c r="BG102" s="25"/>
      <c r="BH102" s="25"/>
      <c r="BI102" s="25"/>
      <c r="BJ102" s="25"/>
      <c r="BK102" s="25"/>
      <c r="BL102" s="25"/>
      <c r="BM102" s="21">
        <f t="shared" si="12"/>
        <v>949922.93333333312</v>
      </c>
      <c r="BP102" s="18">
        <v>2036</v>
      </c>
      <c r="BQ102" s="14">
        <f t="shared" si="13"/>
        <v>0</v>
      </c>
      <c r="BR102" s="14">
        <f t="shared" si="64"/>
        <v>0</v>
      </c>
      <c r="BS102" s="14">
        <f t="shared" si="65"/>
        <v>0</v>
      </c>
      <c r="BT102" s="14">
        <f t="shared" si="66"/>
        <v>0</v>
      </c>
      <c r="BU102" s="14">
        <f t="shared" si="45"/>
        <v>0</v>
      </c>
      <c r="BV102" s="14">
        <f t="shared" si="46"/>
        <v>0</v>
      </c>
      <c r="BW102" s="14">
        <f t="shared" si="47"/>
        <v>0</v>
      </c>
      <c r="BX102" s="14">
        <f t="shared" si="48"/>
        <v>0</v>
      </c>
      <c r="BY102" s="14">
        <f t="shared" si="49"/>
        <v>0</v>
      </c>
      <c r="BZ102" s="14">
        <f t="shared" si="50"/>
        <v>0</v>
      </c>
      <c r="CA102" s="14">
        <f t="shared" si="51"/>
        <v>0</v>
      </c>
      <c r="CB102" s="14">
        <f t="shared" si="52"/>
        <v>0</v>
      </c>
      <c r="CC102" s="14">
        <f t="shared" si="53"/>
        <v>0</v>
      </c>
      <c r="CD102" s="14">
        <f t="shared" si="54"/>
        <v>0</v>
      </c>
      <c r="CE102" s="14">
        <f t="shared" si="55"/>
        <v>0</v>
      </c>
      <c r="CF102" s="14">
        <f t="shared" si="56"/>
        <v>0</v>
      </c>
      <c r="CG102" s="14">
        <f t="shared" si="57"/>
        <v>0</v>
      </c>
      <c r="CH102" s="14">
        <f t="shared" si="58"/>
        <v>0</v>
      </c>
      <c r="CI102" s="14">
        <f t="shared" si="59"/>
        <v>0</v>
      </c>
      <c r="CJ102" s="14">
        <f t="shared" si="60"/>
        <v>0</v>
      </c>
      <c r="CK102" s="14">
        <f t="shared" si="61"/>
        <v>2.5148942257293854E-17</v>
      </c>
      <c r="CL102" s="14">
        <f t="shared" si="62"/>
        <v>1.2705451754542333E-2</v>
      </c>
      <c r="CM102" s="14">
        <f t="shared" si="14"/>
        <v>1.6617137502523013E-2</v>
      </c>
      <c r="CN102" s="14">
        <f t="shared" si="71"/>
        <v>2.249950943388811E-2</v>
      </c>
      <c r="CO102" s="14">
        <f t="shared" si="72"/>
        <v>2.692871084840286E-2</v>
      </c>
      <c r="CP102" s="14">
        <f t="shared" si="73"/>
        <v>3.3394287985748179E-2</v>
      </c>
      <c r="CQ102" s="14">
        <f t="shared" si="74"/>
        <v>4.0124939258230352E-2</v>
      </c>
      <c r="CR102" s="14">
        <f t="shared" si="75"/>
        <v>4.7080450877278184E-2</v>
      </c>
      <c r="CS102" s="14">
        <f t="shared" si="76"/>
        <v>5.421955633734217E-2</v>
      </c>
      <c r="CT102" s="14">
        <f t="shared" si="77"/>
        <v>6.7796657749919928E-2</v>
      </c>
      <c r="CU102" s="14">
        <f t="shared" si="78"/>
        <v>8.347835094552232E-2</v>
      </c>
      <c r="CV102" s="14">
        <f t="shared" si="79"/>
        <v>9.870835837630057E-2</v>
      </c>
      <c r="CW102" s="14">
        <f t="shared" si="80"/>
        <v>0.11064055441971292</v>
      </c>
      <c r="CX102" s="14">
        <f t="shared" si="81"/>
        <v>0.12103999454271519</v>
      </c>
      <c r="CY102" s="14">
        <f t="shared" si="82"/>
        <v>0.12910099935124561</v>
      </c>
      <c r="CZ102" s="14">
        <f t="shared" si="83"/>
        <v>0.13566504061662826</v>
      </c>
      <c r="DA102" s="14">
        <f t="shared" si="84"/>
        <v>0</v>
      </c>
      <c r="DB102" s="14">
        <f t="shared" si="85"/>
        <v>0</v>
      </c>
      <c r="DC102" s="14">
        <f t="shared" si="69"/>
        <v>0</v>
      </c>
      <c r="DD102" s="14">
        <f t="shared" si="86"/>
        <v>0</v>
      </c>
      <c r="DE102" s="14">
        <f t="shared" si="87"/>
        <v>0</v>
      </c>
      <c r="DF102" s="14">
        <f t="shared" si="88"/>
        <v>0</v>
      </c>
      <c r="DG102" s="14">
        <f t="shared" si="89"/>
        <v>0</v>
      </c>
      <c r="DH102" s="14">
        <f t="shared" si="19"/>
        <v>0</v>
      </c>
      <c r="DI102" s="14">
        <f t="shared" si="20"/>
        <v>0</v>
      </c>
      <c r="DJ102" s="14">
        <f t="shared" si="21"/>
        <v>0</v>
      </c>
      <c r="DK102" s="14">
        <f t="shared" si="22"/>
        <v>0</v>
      </c>
      <c r="DL102" s="14">
        <f t="shared" si="23"/>
        <v>0</v>
      </c>
      <c r="DM102" s="14">
        <f t="shared" si="24"/>
        <v>0</v>
      </c>
      <c r="DN102" s="14">
        <f t="shared" si="25"/>
        <v>0</v>
      </c>
      <c r="DO102" s="14">
        <f t="shared" si="26"/>
        <v>0</v>
      </c>
      <c r="DP102" s="14">
        <f t="shared" si="27"/>
        <v>0</v>
      </c>
      <c r="DQ102" s="14">
        <f t="shared" si="28"/>
        <v>0</v>
      </c>
      <c r="DR102" s="14">
        <f t="shared" si="29"/>
        <v>0</v>
      </c>
      <c r="DS102" s="14">
        <f t="shared" si="30"/>
        <v>0</v>
      </c>
      <c r="DT102" s="14">
        <f t="shared" si="31"/>
        <v>0</v>
      </c>
      <c r="DU102" s="14">
        <f t="shared" si="32"/>
        <v>0</v>
      </c>
      <c r="DV102" s="14">
        <f t="shared" si="33"/>
        <v>0</v>
      </c>
      <c r="DW102" s="14">
        <f t="shared" si="34"/>
        <v>0</v>
      </c>
      <c r="DX102" s="14">
        <f t="shared" si="35"/>
        <v>0</v>
      </c>
      <c r="DY102" s="14">
        <f t="shared" si="36"/>
        <v>0</v>
      </c>
      <c r="DZ102" s="14">
        <f t="shared" si="15"/>
        <v>1</v>
      </c>
    </row>
    <row r="103" spans="2:130">
      <c r="B103" s="15"/>
      <c r="C103" s="17">
        <v>2037</v>
      </c>
      <c r="D103" s="25"/>
      <c r="E103" s="25"/>
      <c r="F103" s="25"/>
      <c r="G103" s="25"/>
      <c r="H103" s="25"/>
      <c r="I103" s="25"/>
      <c r="J103" s="25"/>
      <c r="K103" s="25"/>
      <c r="L103" s="25"/>
      <c r="M103" s="25"/>
      <c r="N103" s="25"/>
      <c r="O103" s="25"/>
      <c r="P103" s="25"/>
      <c r="Q103" s="25"/>
      <c r="R103" s="25"/>
      <c r="S103" s="25"/>
      <c r="T103" s="25"/>
      <c r="U103" s="25">
        <f t="shared" si="92"/>
        <v>0</v>
      </c>
      <c r="V103" s="25">
        <f t="shared" si="93"/>
        <v>0</v>
      </c>
      <c r="W103" s="25">
        <f t="shared" si="94"/>
        <v>0</v>
      </c>
      <c r="X103" s="25">
        <f t="shared" si="95"/>
        <v>0</v>
      </c>
      <c r="Y103" s="25">
        <f t="shared" si="96"/>
        <v>4.0198511186417818E-11</v>
      </c>
      <c r="Z103" s="25">
        <f t="shared" si="97"/>
        <v>15784.999999999996</v>
      </c>
      <c r="AA103" s="25">
        <f t="shared" si="98"/>
        <v>21372.799999999996</v>
      </c>
      <c r="AB103" s="25">
        <f t="shared" si="99"/>
        <v>25580.199999999993</v>
      </c>
      <c r="AC103" s="25">
        <f t="shared" si="100"/>
        <v>31721.999999999993</v>
      </c>
      <c r="AD103" s="25">
        <f t="shared" si="101"/>
        <v>38115.599999999991</v>
      </c>
      <c r="AE103" s="25">
        <f t="shared" si="102"/>
        <v>44722.799999999988</v>
      </c>
      <c r="AF103" s="25">
        <f t="shared" si="103"/>
        <v>51504.399999999987</v>
      </c>
      <c r="AG103" s="25">
        <f t="shared" si="104"/>
        <v>64401.599999999984</v>
      </c>
      <c r="AH103" s="25">
        <f t="shared" si="105"/>
        <v>79297.999999999985</v>
      </c>
      <c r="AI103" s="25">
        <f t="shared" si="106"/>
        <v>93765.333333333314</v>
      </c>
      <c r="AJ103" s="25">
        <f t="shared" si="107"/>
        <v>105099.99999999997</v>
      </c>
      <c r="AK103" s="25">
        <f t="shared" si="108"/>
        <v>114978.66666666664</v>
      </c>
      <c r="AL103" s="25">
        <f t="shared" si="109"/>
        <v>122635.99999999997</v>
      </c>
      <c r="AM103" s="25">
        <f t="shared" ref="AM103:AM121" si="110">VLOOKUP($C$101,$D$3:$K$63,$A$68,0)*(B68-B67)</f>
        <v>128871.3333333333</v>
      </c>
      <c r="AN103" s="25">
        <f>VLOOKUP($C$102,$D$3:$K$63,$A$68,0)*(B67-B66)</f>
        <v>132654.66666666663</v>
      </c>
      <c r="AO103" s="25">
        <f>VLOOKUP($C$103,$D$3:$K$63,$A$68,0)*B66</f>
        <v>0</v>
      </c>
      <c r="AP103" s="25"/>
      <c r="AQ103" s="25"/>
      <c r="AR103" s="25"/>
      <c r="AS103" s="25"/>
      <c r="AT103" s="25"/>
      <c r="AU103" s="25"/>
      <c r="AV103" s="25"/>
      <c r="AW103" s="25"/>
      <c r="AX103" s="25"/>
      <c r="AY103" s="25"/>
      <c r="AZ103" s="25"/>
      <c r="BA103" s="25"/>
      <c r="BB103" s="25"/>
      <c r="BC103" s="25"/>
      <c r="BD103" s="25"/>
      <c r="BE103" s="25"/>
      <c r="BF103" s="25"/>
      <c r="BG103" s="25"/>
      <c r="BH103" s="25"/>
      <c r="BI103" s="25"/>
      <c r="BJ103" s="25"/>
      <c r="BK103" s="25"/>
      <c r="BL103" s="25"/>
      <c r="BM103" s="21">
        <f t="shared" si="12"/>
        <v>1070508.3999999999</v>
      </c>
      <c r="BP103" s="18">
        <v>2037</v>
      </c>
      <c r="BQ103" s="14">
        <f t="shared" si="13"/>
        <v>0</v>
      </c>
      <c r="BR103" s="14">
        <f t="shared" si="64"/>
        <v>0</v>
      </c>
      <c r="BS103" s="14">
        <f t="shared" si="65"/>
        <v>0</v>
      </c>
      <c r="BT103" s="14">
        <f t="shared" si="66"/>
        <v>0</v>
      </c>
      <c r="BU103" s="14">
        <f t="shared" si="45"/>
        <v>0</v>
      </c>
      <c r="BV103" s="14">
        <f t="shared" si="46"/>
        <v>0</v>
      </c>
      <c r="BW103" s="14">
        <f t="shared" si="47"/>
        <v>0</v>
      </c>
      <c r="BX103" s="14">
        <f t="shared" si="48"/>
        <v>0</v>
      </c>
      <c r="BY103" s="14">
        <f t="shared" si="49"/>
        <v>0</v>
      </c>
      <c r="BZ103" s="14">
        <f t="shared" si="50"/>
        <v>0</v>
      </c>
      <c r="CA103" s="14">
        <f t="shared" si="51"/>
        <v>0</v>
      </c>
      <c r="CB103" s="14">
        <f t="shared" si="52"/>
        <v>0</v>
      </c>
      <c r="CC103" s="14">
        <f t="shared" si="53"/>
        <v>0</v>
      </c>
      <c r="CD103" s="14">
        <f t="shared" si="54"/>
        <v>0</v>
      </c>
      <c r="CE103" s="14">
        <f t="shared" si="55"/>
        <v>0</v>
      </c>
      <c r="CF103" s="14">
        <f t="shared" si="56"/>
        <v>0</v>
      </c>
      <c r="CG103" s="14">
        <f t="shared" si="57"/>
        <v>0</v>
      </c>
      <c r="CH103" s="14">
        <f t="shared" si="58"/>
        <v>0</v>
      </c>
      <c r="CI103" s="14">
        <f t="shared" si="59"/>
        <v>0</v>
      </c>
      <c r="CJ103" s="14">
        <f t="shared" si="60"/>
        <v>0</v>
      </c>
      <c r="CK103" s="14">
        <f t="shared" si="61"/>
        <v>0</v>
      </c>
      <c r="CL103" s="14">
        <f t="shared" si="62"/>
        <v>3.7550860120684546E-17</v>
      </c>
      <c r="CM103" s="14">
        <f t="shared" si="14"/>
        <v>1.4745330349579693E-2</v>
      </c>
      <c r="CN103" s="14">
        <f t="shared" si="71"/>
        <v>1.9965093221127453E-2</v>
      </c>
      <c r="CO103" s="14">
        <f t="shared" si="72"/>
        <v>2.3895375318867183E-2</v>
      </c>
      <c r="CP103" s="14">
        <f t="shared" si="73"/>
        <v>2.9632649309430915E-2</v>
      </c>
      <c r="CQ103" s="14">
        <f t="shared" si="74"/>
        <v>3.5605138642536567E-2</v>
      </c>
      <c r="CR103" s="14">
        <f t="shared" si="75"/>
        <v>4.1777159338497474E-2</v>
      </c>
      <c r="CS103" s="14">
        <f t="shared" si="76"/>
        <v>4.8112093282033093E-2</v>
      </c>
      <c r="CT103" s="14">
        <f t="shared" si="77"/>
        <v>6.0159826863572477E-2</v>
      </c>
      <c r="CU103" s="14">
        <f t="shared" si="78"/>
        <v>7.407508432442006E-2</v>
      </c>
      <c r="CV103" s="14">
        <f t="shared" si="79"/>
        <v>8.7589535339781852E-2</v>
      </c>
      <c r="CW103" s="14">
        <f t="shared" si="80"/>
        <v>9.8177650918012394E-2</v>
      </c>
      <c r="CX103" s="14">
        <f t="shared" si="81"/>
        <v>0.10740566507153672</v>
      </c>
      <c r="CY103" s="14">
        <f t="shared" si="82"/>
        <v>0.11455865269249638</v>
      </c>
      <c r="CZ103" s="14">
        <f t="shared" si="83"/>
        <v>0.1203832994989421</v>
      </c>
      <c r="DA103" s="14">
        <f t="shared" si="84"/>
        <v>0.1239174458291655</v>
      </c>
      <c r="DB103" s="14">
        <f t="shared" si="85"/>
        <v>0</v>
      </c>
      <c r="DC103" s="14">
        <f t="shared" si="69"/>
        <v>0</v>
      </c>
      <c r="DD103" s="14">
        <f t="shared" si="86"/>
        <v>0</v>
      </c>
      <c r="DE103" s="14">
        <f t="shared" si="87"/>
        <v>0</v>
      </c>
      <c r="DF103" s="14">
        <f t="shared" si="88"/>
        <v>0</v>
      </c>
      <c r="DG103" s="14">
        <f t="shared" si="89"/>
        <v>0</v>
      </c>
      <c r="DH103" s="14">
        <f t="shared" si="19"/>
        <v>0</v>
      </c>
      <c r="DI103" s="14">
        <f t="shared" si="20"/>
        <v>0</v>
      </c>
      <c r="DJ103" s="14">
        <f t="shared" si="21"/>
        <v>0</v>
      </c>
      <c r="DK103" s="14">
        <f t="shared" si="22"/>
        <v>0</v>
      </c>
      <c r="DL103" s="14">
        <f t="shared" si="23"/>
        <v>0</v>
      </c>
      <c r="DM103" s="14">
        <f t="shared" si="24"/>
        <v>0</v>
      </c>
      <c r="DN103" s="14">
        <f t="shared" si="25"/>
        <v>0</v>
      </c>
      <c r="DO103" s="14">
        <f t="shared" si="26"/>
        <v>0</v>
      </c>
      <c r="DP103" s="14">
        <f t="shared" si="27"/>
        <v>0</v>
      </c>
      <c r="DQ103" s="14">
        <f t="shared" si="28"/>
        <v>0</v>
      </c>
      <c r="DR103" s="14">
        <f t="shared" si="29"/>
        <v>0</v>
      </c>
      <c r="DS103" s="14">
        <f t="shared" si="30"/>
        <v>0</v>
      </c>
      <c r="DT103" s="14">
        <f t="shared" si="31"/>
        <v>0</v>
      </c>
      <c r="DU103" s="14">
        <f t="shared" si="32"/>
        <v>0</v>
      </c>
      <c r="DV103" s="14">
        <f t="shared" si="33"/>
        <v>0</v>
      </c>
      <c r="DW103" s="14">
        <f t="shared" si="34"/>
        <v>0</v>
      </c>
      <c r="DX103" s="14">
        <f t="shared" si="35"/>
        <v>0</v>
      </c>
      <c r="DY103" s="14">
        <f t="shared" si="36"/>
        <v>0</v>
      </c>
      <c r="DZ103" s="14">
        <f t="shared" si="15"/>
        <v>1</v>
      </c>
    </row>
    <row r="104" spans="2:130">
      <c r="B104" s="15"/>
      <c r="C104" s="17">
        <v>2038</v>
      </c>
      <c r="D104" s="25"/>
      <c r="E104" s="25"/>
      <c r="F104" s="25"/>
      <c r="G104" s="25"/>
      <c r="H104" s="25"/>
      <c r="I104" s="25"/>
      <c r="J104" s="25"/>
      <c r="K104" s="25"/>
      <c r="L104" s="25"/>
      <c r="M104" s="25"/>
      <c r="N104" s="25"/>
      <c r="O104" s="25"/>
      <c r="P104" s="25"/>
      <c r="Q104" s="25"/>
      <c r="R104" s="25"/>
      <c r="S104" s="25"/>
      <c r="T104" s="25"/>
      <c r="U104" s="25"/>
      <c r="V104" s="25">
        <f t="shared" si="93"/>
        <v>0</v>
      </c>
      <c r="W104" s="25">
        <f t="shared" si="94"/>
        <v>0</v>
      </c>
      <c r="X104" s="25">
        <f t="shared" si="95"/>
        <v>0</v>
      </c>
      <c r="Y104" s="25">
        <f t="shared" si="96"/>
        <v>0</v>
      </c>
      <c r="Z104" s="25">
        <f t="shared" si="97"/>
        <v>5.2574611331124288E-11</v>
      </c>
      <c r="AA104" s="25">
        <f t="shared" si="98"/>
        <v>21372.799999999996</v>
      </c>
      <c r="AB104" s="25">
        <f t="shared" si="99"/>
        <v>25580.199999999993</v>
      </c>
      <c r="AC104" s="25">
        <f t="shared" si="100"/>
        <v>31721.999999999993</v>
      </c>
      <c r="AD104" s="25">
        <f t="shared" si="101"/>
        <v>38115.599999999991</v>
      </c>
      <c r="AE104" s="25">
        <f t="shared" si="102"/>
        <v>44722.799999999988</v>
      </c>
      <c r="AF104" s="25">
        <f t="shared" si="103"/>
        <v>51504.399999999987</v>
      </c>
      <c r="AG104" s="25">
        <f t="shared" si="104"/>
        <v>64401.599999999984</v>
      </c>
      <c r="AH104" s="25">
        <f t="shared" si="105"/>
        <v>79297.999999999985</v>
      </c>
      <c r="AI104" s="25">
        <f t="shared" si="106"/>
        <v>93765.333333333314</v>
      </c>
      <c r="AJ104" s="25">
        <f t="shared" si="107"/>
        <v>105099.99999999997</v>
      </c>
      <c r="AK104" s="25">
        <f t="shared" si="108"/>
        <v>114978.66666666664</v>
      </c>
      <c r="AL104" s="25">
        <f t="shared" si="109"/>
        <v>122635.99999999997</v>
      </c>
      <c r="AM104" s="25">
        <f t="shared" si="110"/>
        <v>128871.3333333333</v>
      </c>
      <c r="AN104" s="25">
        <f t="shared" ref="AN104:AN122" si="111">VLOOKUP($C$102,$D$3:$K$63,$A$68,0)*(B68-B67)</f>
        <v>132654.66666666663</v>
      </c>
      <c r="AO104" s="25">
        <f>VLOOKUP($C$103,$D$3:$K$63,$A$68,0)*(B67-B66)</f>
        <v>135683.99999999997</v>
      </c>
      <c r="AP104" s="25">
        <f>VLOOKUP($C$104,$D$3:$K$63,$A$68,0)*B66</f>
        <v>0</v>
      </c>
      <c r="AQ104" s="25"/>
      <c r="AR104" s="25"/>
      <c r="AS104" s="25"/>
      <c r="AT104" s="25"/>
      <c r="AU104" s="25"/>
      <c r="AV104" s="25"/>
      <c r="AW104" s="25"/>
      <c r="AX104" s="25"/>
      <c r="AY104" s="25"/>
      <c r="AZ104" s="25"/>
      <c r="BA104" s="25"/>
      <c r="BB104" s="25"/>
      <c r="BC104" s="25"/>
      <c r="BD104" s="25"/>
      <c r="BE104" s="25"/>
      <c r="BF104" s="25"/>
      <c r="BG104" s="25"/>
      <c r="BH104" s="25"/>
      <c r="BI104" s="25"/>
      <c r="BJ104" s="25"/>
      <c r="BK104" s="25"/>
      <c r="BL104" s="25"/>
      <c r="BM104" s="21">
        <f t="shared" si="12"/>
        <v>1190407.3999999999</v>
      </c>
      <c r="BP104" s="18">
        <v>2038</v>
      </c>
      <c r="BQ104" s="14">
        <f t="shared" si="13"/>
        <v>0</v>
      </c>
      <c r="BR104" s="14">
        <f t="shared" si="64"/>
        <v>0</v>
      </c>
      <c r="BS104" s="14">
        <f t="shared" si="65"/>
        <v>0</v>
      </c>
      <c r="BT104" s="14">
        <f t="shared" si="66"/>
        <v>0</v>
      </c>
      <c r="BU104" s="14">
        <f t="shared" si="45"/>
        <v>0</v>
      </c>
      <c r="BV104" s="14">
        <f t="shared" si="46"/>
        <v>0</v>
      </c>
      <c r="BW104" s="14">
        <f t="shared" si="47"/>
        <v>0</v>
      </c>
      <c r="BX104" s="14">
        <f t="shared" si="48"/>
        <v>0</v>
      </c>
      <c r="BY104" s="14">
        <f t="shared" si="49"/>
        <v>0</v>
      </c>
      <c r="BZ104" s="14">
        <f t="shared" si="50"/>
        <v>0</v>
      </c>
      <c r="CA104" s="14">
        <f t="shared" si="51"/>
        <v>0</v>
      </c>
      <c r="CB104" s="14">
        <f t="shared" si="52"/>
        <v>0</v>
      </c>
      <c r="CC104" s="14">
        <f t="shared" si="53"/>
        <v>0</v>
      </c>
      <c r="CD104" s="14">
        <f t="shared" si="54"/>
        <v>0</v>
      </c>
      <c r="CE104" s="14">
        <f t="shared" si="55"/>
        <v>0</v>
      </c>
      <c r="CF104" s="14">
        <f t="shared" si="56"/>
        <v>0</v>
      </c>
      <c r="CG104" s="14">
        <f t="shared" si="57"/>
        <v>0</v>
      </c>
      <c r="CH104" s="14">
        <f t="shared" si="58"/>
        <v>0</v>
      </c>
      <c r="CI104" s="14">
        <f t="shared" si="59"/>
        <v>0</v>
      </c>
      <c r="CJ104" s="14">
        <f t="shared" si="60"/>
        <v>0</v>
      </c>
      <c r="CK104" s="14">
        <f t="shared" si="61"/>
        <v>0</v>
      </c>
      <c r="CL104" s="14">
        <f t="shared" si="62"/>
        <v>0</v>
      </c>
      <c r="CM104" s="14">
        <f t="shared" si="14"/>
        <v>4.4165225561538255E-17</v>
      </c>
      <c r="CN104" s="14">
        <f t="shared" si="71"/>
        <v>1.7954189464884036E-2</v>
      </c>
      <c r="CO104" s="14">
        <f t="shared" si="72"/>
        <v>2.1488609697822774E-2</v>
      </c>
      <c r="CP104" s="14">
        <f t="shared" si="73"/>
        <v>2.6648019829177805E-2</v>
      </c>
      <c r="CQ104" s="14">
        <f t="shared" si="74"/>
        <v>3.2018954183248523E-2</v>
      </c>
      <c r="CR104" s="14">
        <f t="shared" si="75"/>
        <v>3.7569322905754779E-2</v>
      </c>
      <c r="CS104" s="14">
        <f t="shared" si="76"/>
        <v>4.3266196093875081E-2</v>
      </c>
      <c r="CT104" s="14">
        <f t="shared" si="77"/>
        <v>5.4100470141566652E-2</v>
      </c>
      <c r="CU104" s="14">
        <f t="shared" si="78"/>
        <v>6.6614169233154968E-2</v>
      </c>
      <c r="CV104" s="14">
        <f t="shared" si="79"/>
        <v>7.8767431497261634E-2</v>
      </c>
      <c r="CW104" s="14">
        <f t="shared" si="80"/>
        <v>8.8289101697452466E-2</v>
      </c>
      <c r="CX104" s="14">
        <f t="shared" si="81"/>
        <v>9.6587661221416002E-2</v>
      </c>
      <c r="CY104" s="14">
        <f t="shared" si="82"/>
        <v>0.10302019291882761</v>
      </c>
      <c r="CZ104" s="14">
        <f t="shared" si="83"/>
        <v>0.1082581755904183</v>
      </c>
      <c r="DA104" s="14">
        <f t="shared" si="84"/>
        <v>0.11143635923858222</v>
      </c>
      <c r="DB104" s="14">
        <f t="shared" si="85"/>
        <v>0.11398114628655701</v>
      </c>
      <c r="DC104" s="14">
        <f t="shared" si="69"/>
        <v>0</v>
      </c>
      <c r="DD104" s="14">
        <f t="shared" si="86"/>
        <v>0</v>
      </c>
      <c r="DE104" s="14">
        <f t="shared" si="87"/>
        <v>0</v>
      </c>
      <c r="DF104" s="14">
        <f t="shared" si="88"/>
        <v>0</v>
      </c>
      <c r="DG104" s="14">
        <f t="shared" si="89"/>
        <v>0</v>
      </c>
      <c r="DH104" s="14">
        <f t="shared" si="19"/>
        <v>0</v>
      </c>
      <c r="DI104" s="14">
        <f t="shared" si="20"/>
        <v>0</v>
      </c>
      <c r="DJ104" s="14">
        <f t="shared" si="21"/>
        <v>0</v>
      </c>
      <c r="DK104" s="14">
        <f t="shared" si="22"/>
        <v>0</v>
      </c>
      <c r="DL104" s="14">
        <f t="shared" si="23"/>
        <v>0</v>
      </c>
      <c r="DM104" s="14">
        <f t="shared" si="24"/>
        <v>0</v>
      </c>
      <c r="DN104" s="14">
        <f t="shared" si="25"/>
        <v>0</v>
      </c>
      <c r="DO104" s="14">
        <f t="shared" si="26"/>
        <v>0</v>
      </c>
      <c r="DP104" s="14">
        <f t="shared" si="27"/>
        <v>0</v>
      </c>
      <c r="DQ104" s="14">
        <f t="shared" si="28"/>
        <v>0</v>
      </c>
      <c r="DR104" s="14">
        <f t="shared" si="29"/>
        <v>0</v>
      </c>
      <c r="DS104" s="14">
        <f t="shared" si="30"/>
        <v>0</v>
      </c>
      <c r="DT104" s="14">
        <f t="shared" si="31"/>
        <v>0</v>
      </c>
      <c r="DU104" s="14">
        <f t="shared" si="32"/>
        <v>0</v>
      </c>
      <c r="DV104" s="14">
        <f t="shared" si="33"/>
        <v>0</v>
      </c>
      <c r="DW104" s="14">
        <f t="shared" si="34"/>
        <v>0</v>
      </c>
      <c r="DX104" s="14">
        <f t="shared" si="35"/>
        <v>0</v>
      </c>
      <c r="DY104" s="14">
        <f t="shared" si="36"/>
        <v>0</v>
      </c>
      <c r="DZ104" s="14">
        <f t="shared" si="15"/>
        <v>0.99999999999999978</v>
      </c>
    </row>
    <row r="105" spans="2:130">
      <c r="B105" s="15"/>
      <c r="C105" s="17">
        <v>2039</v>
      </c>
      <c r="D105" s="25"/>
      <c r="E105" s="25"/>
      <c r="F105" s="25"/>
      <c r="G105" s="25"/>
      <c r="H105" s="25"/>
      <c r="I105" s="25"/>
      <c r="J105" s="25"/>
      <c r="K105" s="25"/>
      <c r="L105" s="25"/>
      <c r="M105" s="25"/>
      <c r="N105" s="25"/>
      <c r="O105" s="25"/>
      <c r="P105" s="25"/>
      <c r="Q105" s="25"/>
      <c r="R105" s="25"/>
      <c r="S105" s="25"/>
      <c r="T105" s="25"/>
      <c r="U105" s="25"/>
      <c r="V105" s="25"/>
      <c r="W105" s="25">
        <f t="shared" si="94"/>
        <v>0</v>
      </c>
      <c r="X105" s="25">
        <f t="shared" si="95"/>
        <v>0</v>
      </c>
      <c r="Y105" s="25">
        <f t="shared" si="96"/>
        <v>0</v>
      </c>
      <c r="Z105" s="25">
        <f t="shared" si="97"/>
        <v>0</v>
      </c>
      <c r="AA105" s="25">
        <f t="shared" si="98"/>
        <v>7.1185723982125637E-11</v>
      </c>
      <c r="AB105" s="25">
        <f t="shared" si="99"/>
        <v>25580.199999999993</v>
      </c>
      <c r="AC105" s="25">
        <f t="shared" si="100"/>
        <v>31721.999999999993</v>
      </c>
      <c r="AD105" s="25">
        <f t="shared" si="101"/>
        <v>38115.599999999991</v>
      </c>
      <c r="AE105" s="25">
        <f t="shared" si="102"/>
        <v>44722.799999999988</v>
      </c>
      <c r="AF105" s="25">
        <f t="shared" si="103"/>
        <v>51504.399999999987</v>
      </c>
      <c r="AG105" s="25">
        <f t="shared" si="104"/>
        <v>64401.599999999984</v>
      </c>
      <c r="AH105" s="25">
        <f t="shared" si="105"/>
        <v>79297.999999999985</v>
      </c>
      <c r="AI105" s="25">
        <f t="shared" si="106"/>
        <v>93765.333333333314</v>
      </c>
      <c r="AJ105" s="25">
        <f t="shared" si="107"/>
        <v>105099.99999999997</v>
      </c>
      <c r="AK105" s="25">
        <f t="shared" si="108"/>
        <v>114978.66666666664</v>
      </c>
      <c r="AL105" s="25">
        <f t="shared" si="109"/>
        <v>122635.99999999997</v>
      </c>
      <c r="AM105" s="25">
        <f t="shared" si="110"/>
        <v>128871.3333333333</v>
      </c>
      <c r="AN105" s="25">
        <f t="shared" si="111"/>
        <v>132654.66666666663</v>
      </c>
      <c r="AO105" s="25">
        <f t="shared" ref="AO105:AO123" si="112">VLOOKUP($C$103,$D$3:$K$63,$A$68,0)*(B68-B67)</f>
        <v>135683.99999999997</v>
      </c>
      <c r="AP105" s="25">
        <f>VLOOKUP($C$104,$D$3:$K$63,$A$68,0)*(B67-B66)</f>
        <v>138008.66666666663</v>
      </c>
      <c r="AQ105" s="25">
        <f>VLOOKUP($C$105,$D$3:$K$63,$A$68,0)*B66</f>
        <v>0</v>
      </c>
      <c r="AR105" s="25"/>
      <c r="AS105" s="25"/>
      <c r="AT105" s="25"/>
      <c r="AU105" s="25"/>
      <c r="AV105" s="25"/>
      <c r="AW105" s="25"/>
      <c r="AX105" s="25"/>
      <c r="AY105" s="25"/>
      <c r="AZ105" s="25"/>
      <c r="BA105" s="25"/>
      <c r="BB105" s="25"/>
      <c r="BC105" s="25"/>
      <c r="BD105" s="25"/>
      <c r="BE105" s="25"/>
      <c r="BF105" s="25"/>
      <c r="BG105" s="25"/>
      <c r="BH105" s="25"/>
      <c r="BI105" s="25"/>
      <c r="BJ105" s="25"/>
      <c r="BK105" s="25"/>
      <c r="BL105" s="25"/>
      <c r="BM105" s="21">
        <f t="shared" si="12"/>
        <v>1307043.2666666661</v>
      </c>
      <c r="BP105" s="18">
        <v>2039</v>
      </c>
      <c r="BQ105" s="14">
        <f t="shared" si="13"/>
        <v>0</v>
      </c>
      <c r="BR105" s="14">
        <f t="shared" si="64"/>
        <v>0</v>
      </c>
      <c r="BS105" s="14">
        <f t="shared" si="65"/>
        <v>0</v>
      </c>
      <c r="BT105" s="14">
        <f t="shared" si="66"/>
        <v>0</v>
      </c>
      <c r="BU105" s="14">
        <f t="shared" si="45"/>
        <v>0</v>
      </c>
      <c r="BV105" s="14">
        <f t="shared" si="46"/>
        <v>0</v>
      </c>
      <c r="BW105" s="14">
        <f t="shared" si="47"/>
        <v>0</v>
      </c>
      <c r="BX105" s="14">
        <f t="shared" si="48"/>
        <v>0</v>
      </c>
      <c r="BY105" s="14">
        <f t="shared" si="49"/>
        <v>0</v>
      </c>
      <c r="BZ105" s="14">
        <f t="shared" si="50"/>
        <v>0</v>
      </c>
      <c r="CA105" s="14">
        <f t="shared" si="51"/>
        <v>0</v>
      </c>
      <c r="CB105" s="14">
        <f t="shared" si="52"/>
        <v>0</v>
      </c>
      <c r="CC105" s="14">
        <f t="shared" si="53"/>
        <v>0</v>
      </c>
      <c r="CD105" s="14">
        <f t="shared" si="54"/>
        <v>0</v>
      </c>
      <c r="CE105" s="14">
        <f t="shared" si="55"/>
        <v>0</v>
      </c>
      <c r="CF105" s="14">
        <f t="shared" si="56"/>
        <v>0</v>
      </c>
      <c r="CG105" s="14">
        <f t="shared" si="57"/>
        <v>0</v>
      </c>
      <c r="CH105" s="14">
        <f t="shared" si="58"/>
        <v>0</v>
      </c>
      <c r="CI105" s="14">
        <f t="shared" si="59"/>
        <v>0</v>
      </c>
      <c r="CJ105" s="14">
        <f t="shared" si="60"/>
        <v>0</v>
      </c>
      <c r="CK105" s="14">
        <f t="shared" si="61"/>
        <v>0</v>
      </c>
      <c r="CL105" s="14">
        <f t="shared" si="62"/>
        <v>0</v>
      </c>
      <c r="CM105" s="14">
        <f t="shared" si="14"/>
        <v>0</v>
      </c>
      <c r="CN105" s="14">
        <f t="shared" si="71"/>
        <v>5.4463173329884924E-17</v>
      </c>
      <c r="CO105" s="14">
        <f t="shared" si="72"/>
        <v>1.9571043019284903E-2</v>
      </c>
      <c r="CP105" s="14">
        <f t="shared" si="73"/>
        <v>2.4270045842399814E-2</v>
      </c>
      <c r="CQ105" s="14">
        <f t="shared" si="74"/>
        <v>2.9161697223080964E-2</v>
      </c>
      <c r="CR105" s="14">
        <f t="shared" si="75"/>
        <v>3.4216770890879468E-2</v>
      </c>
      <c r="CS105" s="14">
        <f t="shared" si="76"/>
        <v>3.9405275489732584E-2</v>
      </c>
      <c r="CT105" s="14">
        <f t="shared" si="77"/>
        <v>4.9272737668617866E-2</v>
      </c>
      <c r="CU105" s="14">
        <f t="shared" si="78"/>
        <v>6.0669759006702621E-2</v>
      </c>
      <c r="CV105" s="14">
        <f t="shared" si="79"/>
        <v>7.173850761074016E-2</v>
      </c>
      <c r="CW105" s="14">
        <f t="shared" si="80"/>
        <v>8.0410498015138401E-2</v>
      </c>
      <c r="CX105" s="14">
        <f t="shared" si="81"/>
        <v>8.7968523765777934E-2</v>
      </c>
      <c r="CY105" s="14">
        <f t="shared" si="82"/>
        <v>9.3827039339529142E-2</v>
      </c>
      <c r="CZ105" s="14">
        <f t="shared" si="83"/>
        <v>9.8597603170392387E-2</v>
      </c>
      <c r="DA105" s="14">
        <f t="shared" si="84"/>
        <v>0.101492177076107</v>
      </c>
      <c r="DB105" s="14">
        <f t="shared" si="85"/>
        <v>0.1038098764289823</v>
      </c>
      <c r="DC105" s="14">
        <f>AP105/$BM105</f>
        <v>0.10558844545263461</v>
      </c>
      <c r="DD105" s="14">
        <f t="shared" si="86"/>
        <v>0</v>
      </c>
      <c r="DE105" s="14">
        <f t="shared" si="87"/>
        <v>0</v>
      </c>
      <c r="DF105" s="14">
        <f t="shared" si="88"/>
        <v>0</v>
      </c>
      <c r="DG105" s="14">
        <f t="shared" si="89"/>
        <v>0</v>
      </c>
      <c r="DH105" s="14">
        <f t="shared" si="19"/>
        <v>0</v>
      </c>
      <c r="DI105" s="14">
        <f t="shared" si="20"/>
        <v>0</v>
      </c>
      <c r="DJ105" s="14">
        <f t="shared" si="21"/>
        <v>0</v>
      </c>
      <c r="DK105" s="14">
        <f t="shared" si="22"/>
        <v>0</v>
      </c>
      <c r="DL105" s="14">
        <f t="shared" si="23"/>
        <v>0</v>
      </c>
      <c r="DM105" s="14">
        <f t="shared" si="24"/>
        <v>0</v>
      </c>
      <c r="DN105" s="14">
        <f t="shared" si="25"/>
        <v>0</v>
      </c>
      <c r="DO105" s="14">
        <f t="shared" si="26"/>
        <v>0</v>
      </c>
      <c r="DP105" s="14">
        <f t="shared" si="27"/>
        <v>0</v>
      </c>
      <c r="DQ105" s="14">
        <f t="shared" si="28"/>
        <v>0</v>
      </c>
      <c r="DR105" s="14">
        <f t="shared" si="29"/>
        <v>0</v>
      </c>
      <c r="DS105" s="14">
        <f t="shared" si="30"/>
        <v>0</v>
      </c>
      <c r="DT105" s="14">
        <f t="shared" si="31"/>
        <v>0</v>
      </c>
      <c r="DU105" s="14">
        <f t="shared" si="32"/>
        <v>0</v>
      </c>
      <c r="DV105" s="14">
        <f t="shared" si="33"/>
        <v>0</v>
      </c>
      <c r="DW105" s="14">
        <f t="shared" si="34"/>
        <v>0</v>
      </c>
      <c r="DX105" s="14">
        <f t="shared" si="35"/>
        <v>0</v>
      </c>
      <c r="DY105" s="14">
        <f t="shared" si="36"/>
        <v>0</v>
      </c>
      <c r="DZ105" s="14">
        <f>SUM(BQ105:DY105)</f>
        <v>1.0000000000000002</v>
      </c>
    </row>
    <row r="106" spans="2:130">
      <c r="B106" s="15"/>
      <c r="C106" s="17">
        <v>2040</v>
      </c>
      <c r="D106" s="25"/>
      <c r="E106" s="25"/>
      <c r="F106" s="25"/>
      <c r="G106" s="25"/>
      <c r="H106" s="25"/>
      <c r="I106" s="25"/>
      <c r="J106" s="25"/>
      <c r="K106" s="25"/>
      <c r="L106" s="25"/>
      <c r="M106" s="25"/>
      <c r="N106" s="25"/>
      <c r="O106" s="25"/>
      <c r="P106" s="25"/>
      <c r="Q106" s="25"/>
      <c r="R106" s="25"/>
      <c r="S106" s="25"/>
      <c r="T106" s="25"/>
      <c r="U106" s="25"/>
      <c r="V106" s="25"/>
      <c r="W106" s="25"/>
      <c r="X106" s="25">
        <f t="shared" si="95"/>
        <v>0</v>
      </c>
      <c r="Y106" s="25">
        <f t="shared" si="96"/>
        <v>0</v>
      </c>
      <c r="Z106" s="25">
        <f t="shared" si="97"/>
        <v>0</v>
      </c>
      <c r="AA106" s="25">
        <f t="shared" si="98"/>
        <v>0</v>
      </c>
      <c r="AB106" s="25">
        <f t="shared" si="99"/>
        <v>8.5199181043549288E-11</v>
      </c>
      <c r="AC106" s="25">
        <f t="shared" si="100"/>
        <v>31721.999999999993</v>
      </c>
      <c r="AD106" s="25">
        <f t="shared" si="101"/>
        <v>38115.599999999991</v>
      </c>
      <c r="AE106" s="25">
        <f t="shared" si="102"/>
        <v>44722.799999999988</v>
      </c>
      <c r="AF106" s="25">
        <f t="shared" si="103"/>
        <v>51504.399999999987</v>
      </c>
      <c r="AG106" s="25">
        <f t="shared" si="104"/>
        <v>64401.599999999984</v>
      </c>
      <c r="AH106" s="25">
        <f t="shared" si="105"/>
        <v>79297.999999999985</v>
      </c>
      <c r="AI106" s="25">
        <f t="shared" si="106"/>
        <v>93765.333333333314</v>
      </c>
      <c r="AJ106" s="25">
        <f t="shared" si="107"/>
        <v>105099.99999999997</v>
      </c>
      <c r="AK106" s="25">
        <f t="shared" si="108"/>
        <v>114978.66666666664</v>
      </c>
      <c r="AL106" s="25">
        <f t="shared" si="109"/>
        <v>122635.99999999997</v>
      </c>
      <c r="AM106" s="25">
        <f t="shared" si="110"/>
        <v>128871.3333333333</v>
      </c>
      <c r="AN106" s="25">
        <f t="shared" si="111"/>
        <v>132654.66666666663</v>
      </c>
      <c r="AO106" s="25">
        <f t="shared" si="112"/>
        <v>135683.99999999997</v>
      </c>
      <c r="AP106" s="25">
        <f t="shared" ref="AP106:AP124" si="113">VLOOKUP($C$104,$D$3:$K$63,$A$68,0)*(B68-B67)</f>
        <v>138008.66666666663</v>
      </c>
      <c r="AQ106" s="25">
        <f>VLOOKUP($C$105,$D$3:$K$63,$A$68,0)*(B67-B66)</f>
        <v>139463.33333333331</v>
      </c>
      <c r="AR106" s="25">
        <f>VLOOKUP($C$106,$D$3:$K$63,$A$68,0)*B66</f>
        <v>0</v>
      </c>
      <c r="AS106" s="25"/>
      <c r="AT106" s="25"/>
      <c r="AU106" s="25"/>
      <c r="AV106" s="25"/>
      <c r="AW106" s="25"/>
      <c r="AX106" s="25"/>
      <c r="AY106" s="25"/>
      <c r="AZ106" s="25"/>
      <c r="BA106" s="25"/>
      <c r="BB106" s="25"/>
      <c r="BC106" s="25"/>
      <c r="BD106" s="25"/>
      <c r="BE106" s="25"/>
      <c r="BF106" s="25"/>
      <c r="BG106" s="25"/>
      <c r="BH106" s="25"/>
      <c r="BI106" s="25"/>
      <c r="BJ106" s="25"/>
      <c r="BK106" s="25"/>
      <c r="BL106" s="25"/>
      <c r="BM106" s="21">
        <f t="shared" si="12"/>
        <v>1420926.3999999997</v>
      </c>
      <c r="BP106" s="18">
        <v>2040</v>
      </c>
      <c r="BQ106" s="14">
        <f t="shared" si="13"/>
        <v>0</v>
      </c>
      <c r="BR106" s="14">
        <f t="shared" si="64"/>
        <v>0</v>
      </c>
      <c r="BS106" s="14">
        <f t="shared" si="65"/>
        <v>0</v>
      </c>
      <c r="BT106" s="14">
        <f t="shared" si="66"/>
        <v>0</v>
      </c>
      <c r="BU106" s="14">
        <f t="shared" si="45"/>
        <v>0</v>
      </c>
      <c r="BV106" s="14">
        <f t="shared" si="46"/>
        <v>0</v>
      </c>
      <c r="BW106" s="14">
        <f t="shared" si="47"/>
        <v>0</v>
      </c>
      <c r="BX106" s="14">
        <f t="shared" si="48"/>
        <v>0</v>
      </c>
      <c r="BY106" s="14">
        <f t="shared" si="49"/>
        <v>0</v>
      </c>
      <c r="BZ106" s="14">
        <f t="shared" si="50"/>
        <v>0</v>
      </c>
      <c r="CA106" s="14">
        <f t="shared" si="51"/>
        <v>0</v>
      </c>
      <c r="CB106" s="14">
        <f t="shared" si="52"/>
        <v>0</v>
      </c>
      <c r="CC106" s="14">
        <f t="shared" si="53"/>
        <v>0</v>
      </c>
      <c r="CD106" s="14">
        <f t="shared" si="54"/>
        <v>0</v>
      </c>
      <c r="CE106" s="14">
        <f t="shared" si="55"/>
        <v>0</v>
      </c>
      <c r="CF106" s="14">
        <f t="shared" si="56"/>
        <v>0</v>
      </c>
      <c r="CG106" s="14">
        <f t="shared" si="57"/>
        <v>0</v>
      </c>
      <c r="CH106" s="14">
        <f t="shared" si="58"/>
        <v>0</v>
      </c>
      <c r="CI106" s="14">
        <f t="shared" si="59"/>
        <v>0</v>
      </c>
      <c r="CJ106" s="14">
        <f t="shared" si="60"/>
        <v>0</v>
      </c>
      <c r="CK106" s="14">
        <f t="shared" si="61"/>
        <v>0</v>
      </c>
      <c r="CL106" s="14">
        <f t="shared" si="62"/>
        <v>0</v>
      </c>
      <c r="CM106" s="14">
        <f t="shared" si="14"/>
        <v>0</v>
      </c>
      <c r="CN106" s="14">
        <f t="shared" si="71"/>
        <v>0</v>
      </c>
      <c r="CO106" s="14">
        <f t="shared" si="72"/>
        <v>5.9960305504598488E-17</v>
      </c>
      <c r="CP106" s="14">
        <f t="shared" si="73"/>
        <v>2.2324871999000091E-2</v>
      </c>
      <c r="CQ106" s="14">
        <f t="shared" si="74"/>
        <v>2.6824471696774724E-2</v>
      </c>
      <c r="CR106" s="14">
        <f t="shared" si="75"/>
        <v>3.1474395858926967E-2</v>
      </c>
      <c r="CS106" s="14">
        <f t="shared" si="76"/>
        <v>3.6247056849672159E-2</v>
      </c>
      <c r="CT106" s="14">
        <f t="shared" si="77"/>
        <v>4.5323670529311015E-2</v>
      </c>
      <c r="CU106" s="14">
        <f t="shared" si="78"/>
        <v>5.5807253633967248E-2</v>
      </c>
      <c r="CV106" s="14">
        <f t="shared" si="79"/>
        <v>6.5988874112926144E-2</v>
      </c>
      <c r="CW106" s="14">
        <f t="shared" si="80"/>
        <v>7.396582961650934E-2</v>
      </c>
      <c r="CX106" s="14">
        <f t="shared" si="81"/>
        <v>8.0918101505233958E-2</v>
      </c>
      <c r="CY106" s="14">
        <f t="shared" si="82"/>
        <v>8.6307074032828154E-2</v>
      </c>
      <c r="CZ106" s="14">
        <f t="shared" si="83"/>
        <v>9.0695290997009653E-2</v>
      </c>
      <c r="DA106" s="14">
        <f t="shared" si="84"/>
        <v>9.3357873192212254E-2</v>
      </c>
      <c r="DB106" s="14">
        <f t="shared" si="85"/>
        <v>9.5489815658291663E-2</v>
      </c>
      <c r="DC106" s="14">
        <f>AP105/$BM106</f>
        <v>9.7125837528718353E-2</v>
      </c>
      <c r="DD106" s="14">
        <f t="shared" si="86"/>
        <v>9.8149582788618295E-2</v>
      </c>
      <c r="DE106" s="14">
        <f t="shared" si="87"/>
        <v>0</v>
      </c>
      <c r="DF106" s="14">
        <f t="shared" si="88"/>
        <v>0</v>
      </c>
      <c r="DG106" s="14">
        <f t="shared" si="89"/>
        <v>0</v>
      </c>
      <c r="DH106" s="14">
        <f t="shared" si="19"/>
        <v>0</v>
      </c>
      <c r="DI106" s="14">
        <f t="shared" si="20"/>
        <v>0</v>
      </c>
      <c r="DJ106" s="14">
        <f t="shared" si="21"/>
        <v>0</v>
      </c>
      <c r="DK106" s="14">
        <f t="shared" si="22"/>
        <v>0</v>
      </c>
      <c r="DL106" s="14">
        <f t="shared" si="23"/>
        <v>0</v>
      </c>
      <c r="DM106" s="14">
        <f t="shared" si="24"/>
        <v>0</v>
      </c>
      <c r="DN106" s="14">
        <f t="shared" si="25"/>
        <v>0</v>
      </c>
      <c r="DO106" s="14">
        <f t="shared" si="26"/>
        <v>0</v>
      </c>
      <c r="DP106" s="14">
        <f t="shared" si="27"/>
        <v>0</v>
      </c>
      <c r="DQ106" s="14">
        <f t="shared" si="28"/>
        <v>0</v>
      </c>
      <c r="DR106" s="14">
        <f t="shared" si="29"/>
        <v>0</v>
      </c>
      <c r="DS106" s="14">
        <f t="shared" si="30"/>
        <v>0</v>
      </c>
      <c r="DT106" s="14">
        <f t="shared" si="31"/>
        <v>0</v>
      </c>
      <c r="DU106" s="14">
        <f t="shared" si="32"/>
        <v>0</v>
      </c>
      <c r="DV106" s="14">
        <f t="shared" si="33"/>
        <v>0</v>
      </c>
      <c r="DW106" s="14">
        <f t="shared" si="34"/>
        <v>0</v>
      </c>
      <c r="DX106" s="14">
        <f t="shared" si="35"/>
        <v>0</v>
      </c>
      <c r="DY106" s="14">
        <f t="shared" si="36"/>
        <v>0</v>
      </c>
      <c r="DZ106" s="14">
        <f t="shared" si="15"/>
        <v>1</v>
      </c>
    </row>
    <row r="107" spans="2:130">
      <c r="B107" s="15"/>
      <c r="C107" s="17">
        <v>2041</v>
      </c>
      <c r="D107" s="25"/>
      <c r="E107" s="25"/>
      <c r="F107" s="25"/>
      <c r="G107" s="25"/>
      <c r="H107" s="25"/>
      <c r="I107" s="25"/>
      <c r="J107" s="25"/>
      <c r="K107" s="25"/>
      <c r="L107" s="25"/>
      <c r="M107" s="25"/>
      <c r="N107" s="25"/>
      <c r="O107" s="25"/>
      <c r="P107" s="25"/>
      <c r="Q107" s="25"/>
      <c r="R107" s="25"/>
      <c r="S107" s="25"/>
      <c r="T107" s="25"/>
      <c r="U107" s="25"/>
      <c r="V107" s="25"/>
      <c r="W107" s="25"/>
      <c r="X107" s="25"/>
      <c r="Y107" s="25">
        <f t="shared" si="96"/>
        <v>0</v>
      </c>
      <c r="Z107" s="25">
        <f t="shared" si="97"/>
        <v>0</v>
      </c>
      <c r="AA107" s="25">
        <f t="shared" si="98"/>
        <v>0</v>
      </c>
      <c r="AB107" s="25">
        <f t="shared" si="99"/>
        <v>0</v>
      </c>
      <c r="AC107" s="25">
        <f t="shared" si="100"/>
        <v>1.0565548436147765E-10</v>
      </c>
      <c r="AD107" s="25">
        <f t="shared" si="101"/>
        <v>38115.599999999991</v>
      </c>
      <c r="AE107" s="25">
        <f t="shared" si="102"/>
        <v>44722.799999999988</v>
      </c>
      <c r="AF107" s="25">
        <f t="shared" si="103"/>
        <v>51504.399999999987</v>
      </c>
      <c r="AG107" s="25">
        <f t="shared" si="104"/>
        <v>64401.599999999984</v>
      </c>
      <c r="AH107" s="25">
        <f t="shared" si="105"/>
        <v>79297.999999999985</v>
      </c>
      <c r="AI107" s="25">
        <f t="shared" si="106"/>
        <v>93765.333333333314</v>
      </c>
      <c r="AJ107" s="25">
        <f t="shared" si="107"/>
        <v>105099.99999999997</v>
      </c>
      <c r="AK107" s="25">
        <f t="shared" si="108"/>
        <v>114978.66666666664</v>
      </c>
      <c r="AL107" s="25">
        <f t="shared" si="109"/>
        <v>122635.99999999997</v>
      </c>
      <c r="AM107" s="25">
        <f t="shared" si="110"/>
        <v>128871.3333333333</v>
      </c>
      <c r="AN107" s="25">
        <f t="shared" si="111"/>
        <v>132654.66666666663</v>
      </c>
      <c r="AO107" s="25">
        <f t="shared" si="112"/>
        <v>135683.99999999997</v>
      </c>
      <c r="AP107" s="25">
        <f t="shared" si="113"/>
        <v>138008.66666666663</v>
      </c>
      <c r="AQ107" s="25">
        <f t="shared" ref="AQ107:AQ125" si="114">VLOOKUP($C$105,$D$3:$K$63,$A$68,0)*(B68-B67)</f>
        <v>139463.33333333331</v>
      </c>
      <c r="AR107" s="25">
        <f>VLOOKUP($C$106,$D$3:$K$63,$A$68,0)*(B67-B66)</f>
        <v>140093.33333333331</v>
      </c>
      <c r="AS107" s="25">
        <f>VLOOKUP($C$107,$D$3:$K$63,$A$68,0)*B66</f>
        <v>0</v>
      </c>
      <c r="AT107" s="25"/>
      <c r="AU107" s="25"/>
      <c r="AV107" s="25"/>
      <c r="AW107" s="25"/>
      <c r="AX107" s="25"/>
      <c r="AY107" s="25"/>
      <c r="AZ107" s="25"/>
      <c r="BA107" s="25"/>
      <c r="BB107" s="25"/>
      <c r="BC107" s="25"/>
      <c r="BD107" s="25"/>
      <c r="BE107" s="25"/>
      <c r="BF107" s="25"/>
      <c r="BG107" s="25"/>
      <c r="BH107" s="25"/>
      <c r="BI107" s="25"/>
      <c r="BJ107" s="25"/>
      <c r="BK107" s="25"/>
      <c r="BL107" s="25"/>
      <c r="BM107" s="21">
        <f t="shared" si="12"/>
        <v>1529297.7333333329</v>
      </c>
      <c r="BP107" s="18">
        <v>2041</v>
      </c>
      <c r="BQ107" s="14">
        <f t="shared" si="13"/>
        <v>0</v>
      </c>
      <c r="BR107" s="14">
        <f t="shared" si="64"/>
        <v>0</v>
      </c>
      <c r="BS107" s="14">
        <f t="shared" si="65"/>
        <v>0</v>
      </c>
      <c r="BT107" s="14">
        <f t="shared" si="66"/>
        <v>0</v>
      </c>
      <c r="BU107" s="14">
        <f t="shared" si="45"/>
        <v>0</v>
      </c>
      <c r="BV107" s="14">
        <f t="shared" si="46"/>
        <v>0</v>
      </c>
      <c r="BW107" s="14">
        <f t="shared" si="47"/>
        <v>0</v>
      </c>
      <c r="BX107" s="14">
        <f t="shared" si="48"/>
        <v>0</v>
      </c>
      <c r="BY107" s="14">
        <f t="shared" si="49"/>
        <v>0</v>
      </c>
      <c r="BZ107" s="14">
        <f t="shared" si="50"/>
        <v>0</v>
      </c>
      <c r="CA107" s="14">
        <f t="shared" si="51"/>
        <v>0</v>
      </c>
      <c r="CB107" s="14">
        <f t="shared" si="52"/>
        <v>0</v>
      </c>
      <c r="CC107" s="14">
        <f t="shared" si="53"/>
        <v>0</v>
      </c>
      <c r="CD107" s="14">
        <f t="shared" si="54"/>
        <v>0</v>
      </c>
      <c r="CE107" s="14">
        <f t="shared" si="55"/>
        <v>0</v>
      </c>
      <c r="CF107" s="14">
        <f t="shared" si="56"/>
        <v>0</v>
      </c>
      <c r="CG107" s="14">
        <f t="shared" si="57"/>
        <v>0</v>
      </c>
      <c r="CH107" s="14">
        <f t="shared" si="58"/>
        <v>0</v>
      </c>
      <c r="CI107" s="14">
        <f t="shared" si="59"/>
        <v>0</v>
      </c>
      <c r="CJ107" s="14">
        <f t="shared" si="60"/>
        <v>0</v>
      </c>
      <c r="CK107" s="14">
        <f t="shared" si="61"/>
        <v>0</v>
      </c>
      <c r="CL107" s="14">
        <f t="shared" si="62"/>
        <v>0</v>
      </c>
      <c r="CM107" s="14">
        <f t="shared" si="14"/>
        <v>0</v>
      </c>
      <c r="CN107" s="14">
        <f t="shared" si="71"/>
        <v>0</v>
      </c>
      <c r="CO107" s="14">
        <f t="shared" si="72"/>
        <v>0</v>
      </c>
      <c r="CP107" s="14">
        <f t="shared" si="73"/>
        <v>6.9087583181847618E-17</v>
      </c>
      <c r="CQ107" s="14">
        <f t="shared" si="74"/>
        <v>2.4923596739348686E-2</v>
      </c>
      <c r="CR107" s="14">
        <f t="shared" si="75"/>
        <v>2.9244011172709947E-2</v>
      </c>
      <c r="CS107" s="14">
        <f t="shared" si="76"/>
        <v>3.3678464877953132E-2</v>
      </c>
      <c r="CT107" s="14">
        <f t="shared" si="77"/>
        <v>4.2111878279991348E-2</v>
      </c>
      <c r="CU107" s="14">
        <f t="shared" si="78"/>
        <v>5.1852558381263104E-2</v>
      </c>
      <c r="CV107" s="14">
        <f t="shared" si="79"/>
        <v>6.131267397418929E-2</v>
      </c>
      <c r="CW107" s="14">
        <f t="shared" si="80"/>
        <v>6.8724354786637146E-2</v>
      </c>
      <c r="CX107" s="14">
        <f t="shared" si="81"/>
        <v>7.5183964613648818E-2</v>
      </c>
      <c r="CY107" s="14">
        <f t="shared" si="82"/>
        <v>8.0191055885956541E-2</v>
      </c>
      <c r="CZ107" s="14">
        <f t="shared" si="83"/>
        <v>8.4268308599685801E-2</v>
      </c>
      <c r="DA107" s="14">
        <f t="shared" si="84"/>
        <v>8.6742211000029379E-2</v>
      </c>
      <c r="DB107" s="14">
        <f t="shared" si="85"/>
        <v>8.8723076640057796E-2</v>
      </c>
      <c r="DC107" s="14">
        <f t="shared" si="69"/>
        <v>9.0243164335211637E-2</v>
      </c>
      <c r="DD107" s="14">
        <f t="shared" si="86"/>
        <v>9.1194363460771075E-2</v>
      </c>
      <c r="DE107" s="14">
        <f t="shared" si="87"/>
        <v>9.1606317252546338E-2</v>
      </c>
      <c r="DF107" s="14">
        <f t="shared" si="88"/>
        <v>0</v>
      </c>
      <c r="DG107" s="14">
        <f t="shared" si="89"/>
        <v>0</v>
      </c>
      <c r="DH107" s="14">
        <f t="shared" si="19"/>
        <v>0</v>
      </c>
      <c r="DI107" s="14">
        <f t="shared" si="20"/>
        <v>0</v>
      </c>
      <c r="DJ107" s="14">
        <f t="shared" si="21"/>
        <v>0</v>
      </c>
      <c r="DK107" s="14">
        <f t="shared" si="22"/>
        <v>0</v>
      </c>
      <c r="DL107" s="14">
        <f t="shared" si="23"/>
        <v>0</v>
      </c>
      <c r="DM107" s="14">
        <f t="shared" si="24"/>
        <v>0</v>
      </c>
      <c r="DN107" s="14">
        <f t="shared" si="25"/>
        <v>0</v>
      </c>
      <c r="DO107" s="14">
        <f t="shared" si="26"/>
        <v>0</v>
      </c>
      <c r="DP107" s="14">
        <f t="shared" si="27"/>
        <v>0</v>
      </c>
      <c r="DQ107" s="14">
        <f t="shared" si="28"/>
        <v>0</v>
      </c>
      <c r="DR107" s="14">
        <f t="shared" si="29"/>
        <v>0</v>
      </c>
      <c r="DS107" s="14">
        <f t="shared" si="30"/>
        <v>0</v>
      </c>
      <c r="DT107" s="14">
        <f t="shared" si="31"/>
        <v>0</v>
      </c>
      <c r="DU107" s="14">
        <f t="shared" si="32"/>
        <v>0</v>
      </c>
      <c r="DV107" s="14">
        <f t="shared" si="33"/>
        <v>0</v>
      </c>
      <c r="DW107" s="14">
        <f t="shared" si="34"/>
        <v>0</v>
      </c>
      <c r="DX107" s="14">
        <f t="shared" si="35"/>
        <v>0</v>
      </c>
      <c r="DY107" s="14">
        <f t="shared" si="36"/>
        <v>0</v>
      </c>
      <c r="DZ107" s="14">
        <f t="shared" si="15"/>
        <v>0.99999999999999989</v>
      </c>
    </row>
    <row r="108" spans="2:130">
      <c r="B108" s="15"/>
      <c r="C108" s="17">
        <v>2042</v>
      </c>
      <c r="D108" s="25"/>
      <c r="E108" s="25"/>
      <c r="F108" s="25"/>
      <c r="G108" s="25"/>
      <c r="H108" s="25"/>
      <c r="I108" s="25"/>
      <c r="J108" s="25"/>
      <c r="K108" s="25"/>
      <c r="L108" s="25"/>
      <c r="M108" s="25"/>
      <c r="N108" s="25"/>
      <c r="O108" s="25"/>
      <c r="P108" s="25"/>
      <c r="Q108" s="25"/>
      <c r="R108" s="25"/>
      <c r="S108" s="25"/>
      <c r="T108" s="25"/>
      <c r="U108" s="25"/>
      <c r="V108" s="25"/>
      <c r="W108" s="25"/>
      <c r="X108" s="25"/>
      <c r="Y108" s="25"/>
      <c r="Z108" s="25">
        <f t="shared" si="97"/>
        <v>0</v>
      </c>
      <c r="AA108" s="25">
        <f t="shared" si="98"/>
        <v>0</v>
      </c>
      <c r="AB108" s="25">
        <f t="shared" si="99"/>
        <v>0</v>
      </c>
      <c r="AC108" s="25">
        <f t="shared" si="100"/>
        <v>0</v>
      </c>
      <c r="AD108" s="25">
        <f t="shared" si="101"/>
        <v>1.2695045015220785E-10</v>
      </c>
      <c r="AE108" s="25">
        <f t="shared" si="102"/>
        <v>44722.799999999988</v>
      </c>
      <c r="AF108" s="25">
        <f t="shared" si="103"/>
        <v>51504.399999999987</v>
      </c>
      <c r="AG108" s="25">
        <f t="shared" si="104"/>
        <v>64401.599999999984</v>
      </c>
      <c r="AH108" s="25">
        <f t="shared" si="105"/>
        <v>79297.999999999985</v>
      </c>
      <c r="AI108" s="25">
        <f t="shared" si="106"/>
        <v>93765.333333333314</v>
      </c>
      <c r="AJ108" s="25">
        <f t="shared" si="107"/>
        <v>105099.99999999997</v>
      </c>
      <c r="AK108" s="25">
        <f t="shared" si="108"/>
        <v>114978.66666666664</v>
      </c>
      <c r="AL108" s="25">
        <f t="shared" si="109"/>
        <v>122635.99999999997</v>
      </c>
      <c r="AM108" s="25">
        <f t="shared" si="110"/>
        <v>128871.3333333333</v>
      </c>
      <c r="AN108" s="25">
        <f t="shared" si="111"/>
        <v>132654.66666666663</v>
      </c>
      <c r="AO108" s="25">
        <f t="shared" si="112"/>
        <v>135683.99999999997</v>
      </c>
      <c r="AP108" s="25">
        <f t="shared" si="113"/>
        <v>138008.66666666663</v>
      </c>
      <c r="AQ108" s="25">
        <f t="shared" si="114"/>
        <v>139463.33333333331</v>
      </c>
      <c r="AR108" s="25">
        <f t="shared" ref="AR108:AR126" si="115">VLOOKUP($C$106,$D$3:$K$63,$A$68,0)*(B68-B67)</f>
        <v>140093.33333333331</v>
      </c>
      <c r="AS108" s="25">
        <f>VLOOKUP($C$107,$D$3:$K$63,$A$68,0)*(B67-B66)</f>
        <v>140379.99999999997</v>
      </c>
      <c r="AT108" s="25">
        <f>VLOOKUP($C$108,$D$3:$K$63,$A$68,0)*B66</f>
        <v>0</v>
      </c>
      <c r="AU108" s="25"/>
      <c r="AV108" s="25"/>
      <c r="AW108" s="25"/>
      <c r="AX108" s="25"/>
      <c r="AY108" s="25"/>
      <c r="AZ108" s="25"/>
      <c r="BA108" s="25"/>
      <c r="BB108" s="25"/>
      <c r="BC108" s="25"/>
      <c r="BD108" s="25"/>
      <c r="BE108" s="25"/>
      <c r="BF108" s="25"/>
      <c r="BG108" s="25"/>
      <c r="BH108" s="25"/>
      <c r="BI108" s="25"/>
      <c r="BJ108" s="25"/>
      <c r="BK108" s="25"/>
      <c r="BL108" s="25"/>
      <c r="BM108" s="21">
        <f t="shared" si="12"/>
        <v>1631562.1333333328</v>
      </c>
      <c r="BP108" s="18">
        <v>2042</v>
      </c>
      <c r="BQ108" s="14">
        <f t="shared" si="13"/>
        <v>0</v>
      </c>
      <c r="BR108" s="14">
        <f t="shared" si="64"/>
        <v>0</v>
      </c>
      <c r="BS108" s="14">
        <f t="shared" si="65"/>
        <v>0</v>
      </c>
      <c r="BT108" s="14">
        <f t="shared" si="66"/>
        <v>0</v>
      </c>
      <c r="BU108" s="14">
        <f t="shared" si="45"/>
        <v>0</v>
      </c>
      <c r="BV108" s="14">
        <f t="shared" si="46"/>
        <v>0</v>
      </c>
      <c r="BW108" s="14">
        <f t="shared" si="47"/>
        <v>0</v>
      </c>
      <c r="BX108" s="14">
        <f t="shared" si="48"/>
        <v>0</v>
      </c>
      <c r="BY108" s="14">
        <f t="shared" si="49"/>
        <v>0</v>
      </c>
      <c r="BZ108" s="14">
        <f t="shared" si="50"/>
        <v>0</v>
      </c>
      <c r="CA108" s="14">
        <f t="shared" si="51"/>
        <v>0</v>
      </c>
      <c r="CB108" s="14">
        <f t="shared" si="52"/>
        <v>0</v>
      </c>
      <c r="CC108" s="14">
        <f t="shared" si="53"/>
        <v>0</v>
      </c>
      <c r="CD108" s="14">
        <f t="shared" si="54"/>
        <v>0</v>
      </c>
      <c r="CE108" s="14">
        <f t="shared" si="55"/>
        <v>0</v>
      </c>
      <c r="CF108" s="14">
        <f t="shared" si="56"/>
        <v>0</v>
      </c>
      <c r="CG108" s="14">
        <f t="shared" si="57"/>
        <v>0</v>
      </c>
      <c r="CH108" s="14">
        <f t="shared" si="58"/>
        <v>0</v>
      </c>
      <c r="CI108" s="14">
        <f t="shared" si="59"/>
        <v>0</v>
      </c>
      <c r="CJ108" s="14">
        <f t="shared" si="60"/>
        <v>0</v>
      </c>
      <c r="CK108" s="14">
        <f t="shared" si="61"/>
        <v>0</v>
      </c>
      <c r="CL108" s="14">
        <f t="shared" si="62"/>
        <v>0</v>
      </c>
      <c r="CM108" s="14">
        <f t="shared" si="14"/>
        <v>0</v>
      </c>
      <c r="CN108" s="14">
        <f t="shared" si="71"/>
        <v>0</v>
      </c>
      <c r="CO108" s="14">
        <f t="shared" si="72"/>
        <v>0</v>
      </c>
      <c r="CP108" s="14">
        <f t="shared" si="73"/>
        <v>0</v>
      </c>
      <c r="CQ108" s="14">
        <f t="shared" si="74"/>
        <v>7.780914226836344E-17</v>
      </c>
      <c r="CR108" s="14">
        <f t="shared" si="75"/>
        <v>2.7411030868085849E-2</v>
      </c>
      <c r="CS108" s="14">
        <f t="shared" si="76"/>
        <v>3.1567538218587404E-2</v>
      </c>
      <c r="CT108" s="14">
        <f t="shared" si="77"/>
        <v>3.9472355164571933E-2</v>
      </c>
      <c r="CU108" s="14">
        <f t="shared" si="78"/>
        <v>4.8602500867062706E-2</v>
      </c>
      <c r="CV108" s="14">
        <f t="shared" si="79"/>
        <v>5.7469667515369326E-2</v>
      </c>
      <c r="CW108" s="14">
        <f t="shared" si="80"/>
        <v>6.4416792871551484E-2</v>
      </c>
      <c r="CX108" s="14">
        <f t="shared" si="81"/>
        <v>7.0471521934479808E-2</v>
      </c>
      <c r="CY108" s="14">
        <f t="shared" si="82"/>
        <v>7.5164774601290091E-2</v>
      </c>
      <c r="CZ108" s="14">
        <f t="shared" si="83"/>
        <v>7.8986469899276907E-2</v>
      </c>
      <c r="DA108" s="14">
        <f t="shared" si="84"/>
        <v>8.1305311000108196E-2</v>
      </c>
      <c r="DB108" s="14">
        <f t="shared" si="85"/>
        <v>8.3162018306218763E-2</v>
      </c>
      <c r="DC108" s="14">
        <f t="shared" si="69"/>
        <v>8.4586828688350699E-2</v>
      </c>
      <c r="DD108" s="14">
        <f t="shared" si="86"/>
        <v>8.5478407768881798E-2</v>
      </c>
      <c r="DE108" s="14">
        <f t="shared" si="87"/>
        <v>8.5864540780385856E-2</v>
      </c>
      <c r="DF108" s="14">
        <f t="shared" si="88"/>
        <v>8.6040241515779242E-2</v>
      </c>
      <c r="DG108" s="14">
        <f t="shared" si="89"/>
        <v>0</v>
      </c>
      <c r="DH108" s="14">
        <f t="shared" si="19"/>
        <v>0</v>
      </c>
      <c r="DI108" s="14">
        <f t="shared" si="20"/>
        <v>0</v>
      </c>
      <c r="DJ108" s="14">
        <f t="shared" si="21"/>
        <v>0</v>
      </c>
      <c r="DK108" s="14">
        <f t="shared" si="22"/>
        <v>0</v>
      </c>
      <c r="DL108" s="14">
        <f t="shared" si="23"/>
        <v>0</v>
      </c>
      <c r="DM108" s="14">
        <f t="shared" si="24"/>
        <v>0</v>
      </c>
      <c r="DN108" s="14">
        <f t="shared" si="25"/>
        <v>0</v>
      </c>
      <c r="DO108" s="14">
        <f t="shared" si="26"/>
        <v>0</v>
      </c>
      <c r="DP108" s="14">
        <f t="shared" si="27"/>
        <v>0</v>
      </c>
      <c r="DQ108" s="14">
        <f t="shared" si="28"/>
        <v>0</v>
      </c>
      <c r="DR108" s="14">
        <f t="shared" si="29"/>
        <v>0</v>
      </c>
      <c r="DS108" s="14">
        <f t="shared" si="30"/>
        <v>0</v>
      </c>
      <c r="DT108" s="14">
        <f t="shared" si="31"/>
        <v>0</v>
      </c>
      <c r="DU108" s="14">
        <f t="shared" si="32"/>
        <v>0</v>
      </c>
      <c r="DV108" s="14">
        <f t="shared" si="33"/>
        <v>0</v>
      </c>
      <c r="DW108" s="14">
        <f t="shared" si="34"/>
        <v>0</v>
      </c>
      <c r="DX108" s="14">
        <f t="shared" si="35"/>
        <v>0</v>
      </c>
      <c r="DY108" s="14">
        <f t="shared" si="36"/>
        <v>0</v>
      </c>
      <c r="DZ108" s="14">
        <f t="shared" si="15"/>
        <v>1</v>
      </c>
    </row>
    <row r="109" spans="2:130">
      <c r="B109" s="15"/>
      <c r="C109" s="17">
        <v>2043</v>
      </c>
      <c r="D109" s="25"/>
      <c r="E109" s="25"/>
      <c r="F109" s="25"/>
      <c r="G109" s="25"/>
      <c r="H109" s="25"/>
      <c r="I109" s="25"/>
      <c r="J109" s="25"/>
      <c r="K109" s="25"/>
      <c r="L109" s="25"/>
      <c r="M109" s="25"/>
      <c r="N109" s="25"/>
      <c r="O109" s="25"/>
      <c r="P109" s="25"/>
      <c r="Q109" s="25"/>
      <c r="R109" s="25"/>
      <c r="S109" s="25"/>
      <c r="T109" s="25"/>
      <c r="U109" s="25"/>
      <c r="V109" s="25"/>
      <c r="W109" s="25"/>
      <c r="X109" s="25"/>
      <c r="Y109" s="25"/>
      <c r="Z109" s="25"/>
      <c r="AA109" s="25">
        <f t="shared" si="98"/>
        <v>0</v>
      </c>
      <c r="AB109" s="25">
        <f t="shared" si="99"/>
        <v>0</v>
      </c>
      <c r="AC109" s="25">
        <f t="shared" si="100"/>
        <v>0</v>
      </c>
      <c r="AD109" s="25">
        <f t="shared" si="101"/>
        <v>0</v>
      </c>
      <c r="AE109" s="25">
        <f t="shared" si="102"/>
        <v>1.4895684685711785E-10</v>
      </c>
      <c r="AF109" s="25">
        <f t="shared" si="103"/>
        <v>51504.399999999987</v>
      </c>
      <c r="AG109" s="25">
        <f t="shared" si="104"/>
        <v>64401.599999999984</v>
      </c>
      <c r="AH109" s="25">
        <f t="shared" si="105"/>
        <v>79297.999999999985</v>
      </c>
      <c r="AI109" s="25">
        <f t="shared" si="106"/>
        <v>93765.333333333314</v>
      </c>
      <c r="AJ109" s="25">
        <f t="shared" si="107"/>
        <v>105099.99999999997</v>
      </c>
      <c r="AK109" s="25">
        <f t="shared" si="108"/>
        <v>114978.66666666664</v>
      </c>
      <c r="AL109" s="25">
        <f t="shared" si="109"/>
        <v>122635.99999999997</v>
      </c>
      <c r="AM109" s="25">
        <f t="shared" si="110"/>
        <v>128871.3333333333</v>
      </c>
      <c r="AN109" s="25">
        <f t="shared" si="111"/>
        <v>132654.66666666663</v>
      </c>
      <c r="AO109" s="25">
        <f t="shared" si="112"/>
        <v>135683.99999999997</v>
      </c>
      <c r="AP109" s="25">
        <f t="shared" si="113"/>
        <v>138008.66666666663</v>
      </c>
      <c r="AQ109" s="25">
        <f t="shared" si="114"/>
        <v>139463.33333333331</v>
      </c>
      <c r="AR109" s="25">
        <f t="shared" si="115"/>
        <v>140093.33333333331</v>
      </c>
      <c r="AS109" s="25">
        <f t="shared" ref="AS109:AS126" si="116">VLOOKUP($C$107,$D$3:$K$63,$A$68,0)*(B68-B67)</f>
        <v>140379.99999999997</v>
      </c>
      <c r="AT109" s="25">
        <f>VLOOKUP($C$108,$D$3:$K$63,$A$68,0)*(B67-B66)</f>
        <v>140241.99999999997</v>
      </c>
      <c r="AU109" s="25">
        <f>VLOOKUP($C$109,$D$3:$K$63,$A$68,0)*B66</f>
        <v>0</v>
      </c>
      <c r="AV109" s="25"/>
      <c r="AW109" s="25"/>
      <c r="AX109" s="25"/>
      <c r="AY109" s="25"/>
      <c r="AZ109" s="25"/>
      <c r="BA109" s="25"/>
      <c r="BB109" s="25"/>
      <c r="BC109" s="25"/>
      <c r="BD109" s="25"/>
      <c r="BE109" s="25"/>
      <c r="BF109" s="25"/>
      <c r="BG109" s="25"/>
      <c r="BH109" s="25"/>
      <c r="BI109" s="25"/>
      <c r="BJ109" s="25"/>
      <c r="BK109" s="25"/>
      <c r="BL109" s="25"/>
      <c r="BM109" s="21">
        <f t="shared" si="12"/>
        <v>1727081.333333333</v>
      </c>
      <c r="BP109" s="18">
        <v>2043</v>
      </c>
      <c r="BQ109" s="14">
        <f t="shared" si="13"/>
        <v>0</v>
      </c>
      <c r="BR109" s="14">
        <f t="shared" si="64"/>
        <v>0</v>
      </c>
      <c r="BS109" s="14">
        <f t="shared" si="65"/>
        <v>0</v>
      </c>
      <c r="BT109" s="14">
        <f t="shared" si="66"/>
        <v>0</v>
      </c>
      <c r="BU109" s="14">
        <f t="shared" si="45"/>
        <v>0</v>
      </c>
      <c r="BV109" s="14">
        <f t="shared" si="46"/>
        <v>0</v>
      </c>
      <c r="BW109" s="14">
        <f t="shared" si="47"/>
        <v>0</v>
      </c>
      <c r="BX109" s="14">
        <f t="shared" si="48"/>
        <v>0</v>
      </c>
      <c r="BY109" s="14">
        <f t="shared" si="49"/>
        <v>0</v>
      </c>
      <c r="BZ109" s="14">
        <f t="shared" si="50"/>
        <v>0</v>
      </c>
      <c r="CA109" s="14">
        <f t="shared" si="51"/>
        <v>0</v>
      </c>
      <c r="CB109" s="14">
        <f t="shared" si="52"/>
        <v>0</v>
      </c>
      <c r="CC109" s="14">
        <f t="shared" si="53"/>
        <v>0</v>
      </c>
      <c r="CD109" s="14">
        <f t="shared" si="54"/>
        <v>0</v>
      </c>
      <c r="CE109" s="14">
        <f t="shared" si="55"/>
        <v>0</v>
      </c>
      <c r="CF109" s="14">
        <f t="shared" si="56"/>
        <v>0</v>
      </c>
      <c r="CG109" s="14">
        <f t="shared" si="57"/>
        <v>0</v>
      </c>
      <c r="CH109" s="14">
        <f t="shared" si="58"/>
        <v>0</v>
      </c>
      <c r="CI109" s="14">
        <f t="shared" si="59"/>
        <v>0</v>
      </c>
      <c r="CJ109" s="14">
        <f t="shared" si="60"/>
        <v>0</v>
      </c>
      <c r="CK109" s="14">
        <f t="shared" si="61"/>
        <v>0</v>
      </c>
      <c r="CL109" s="14">
        <f t="shared" si="62"/>
        <v>0</v>
      </c>
      <c r="CM109" s="14">
        <f t="shared" si="14"/>
        <v>0</v>
      </c>
      <c r="CN109" s="14">
        <f t="shared" si="71"/>
        <v>0</v>
      </c>
      <c r="CO109" s="14">
        <f t="shared" si="72"/>
        <v>0</v>
      </c>
      <c r="CP109" s="14">
        <f t="shared" si="73"/>
        <v>0</v>
      </c>
      <c r="CQ109" s="14">
        <f t="shared" si="74"/>
        <v>0</v>
      </c>
      <c r="CR109" s="14">
        <f t="shared" si="75"/>
        <v>8.6247731350106965E-17</v>
      </c>
      <c r="CS109" s="14">
        <f t="shared" si="76"/>
        <v>2.9821641289234785E-2</v>
      </c>
      <c r="CT109" s="14">
        <f t="shared" si="77"/>
        <v>3.7289268754762364E-2</v>
      </c>
      <c r="CU109" s="14">
        <f t="shared" si="78"/>
        <v>4.5914456064991345E-2</v>
      </c>
      <c r="CV109" s="14">
        <f t="shared" si="79"/>
        <v>5.4291208829385373E-2</v>
      </c>
      <c r="CW109" s="14">
        <f t="shared" si="80"/>
        <v>6.0854111483651413E-2</v>
      </c>
      <c r="CX109" s="14">
        <f t="shared" si="81"/>
        <v>6.6573973354661545E-2</v>
      </c>
      <c r="CY109" s="14">
        <f t="shared" si="82"/>
        <v>7.1007657620447903E-2</v>
      </c>
      <c r="CZ109" s="14">
        <f t="shared" si="83"/>
        <v>7.4617987494895038E-2</v>
      </c>
      <c r="DA109" s="14">
        <f t="shared" si="84"/>
        <v>7.6808581105232629E-2</v>
      </c>
      <c r="DB109" s="14">
        <f t="shared" si="85"/>
        <v>7.8562600024241286E-2</v>
      </c>
      <c r="DC109" s="14">
        <f t="shared" si="69"/>
        <v>7.9908608820584398E-2</v>
      </c>
      <c r="DD109" s="14">
        <f t="shared" si="86"/>
        <v>8.0750877588471034E-2</v>
      </c>
      <c r="DE109" s="14">
        <f t="shared" si="87"/>
        <v>8.111565485045677E-2</v>
      </c>
      <c r="DF109" s="14">
        <f t="shared" si="88"/>
        <v>8.1281638154852384E-2</v>
      </c>
      <c r="DG109" s="14">
        <f t="shared" si="89"/>
        <v>8.1201734564131697E-2</v>
      </c>
      <c r="DH109" s="14">
        <f t="shared" si="19"/>
        <v>0</v>
      </c>
      <c r="DI109" s="14">
        <f t="shared" si="20"/>
        <v>0</v>
      </c>
      <c r="DJ109" s="14">
        <f t="shared" si="21"/>
        <v>0</v>
      </c>
      <c r="DK109" s="14">
        <f t="shared" si="22"/>
        <v>0</v>
      </c>
      <c r="DL109" s="14">
        <f t="shared" si="23"/>
        <v>0</v>
      </c>
      <c r="DM109" s="14">
        <f t="shared" si="24"/>
        <v>0</v>
      </c>
      <c r="DN109" s="14">
        <f t="shared" si="25"/>
        <v>0</v>
      </c>
      <c r="DO109" s="14">
        <f t="shared" si="26"/>
        <v>0</v>
      </c>
      <c r="DP109" s="14">
        <f t="shared" si="27"/>
        <v>0</v>
      </c>
      <c r="DQ109" s="14">
        <f t="shared" si="28"/>
        <v>0</v>
      </c>
      <c r="DR109" s="14">
        <f t="shared" si="29"/>
        <v>0</v>
      </c>
      <c r="DS109" s="14">
        <f t="shared" si="30"/>
        <v>0</v>
      </c>
      <c r="DT109" s="14">
        <f t="shared" si="31"/>
        <v>0</v>
      </c>
      <c r="DU109" s="14">
        <f t="shared" si="32"/>
        <v>0</v>
      </c>
      <c r="DV109" s="14">
        <f t="shared" si="33"/>
        <v>0</v>
      </c>
      <c r="DW109" s="14">
        <f t="shared" si="34"/>
        <v>0</v>
      </c>
      <c r="DX109" s="14">
        <f t="shared" si="35"/>
        <v>0</v>
      </c>
      <c r="DY109" s="14">
        <f t="shared" si="36"/>
        <v>0</v>
      </c>
      <c r="DZ109" s="14">
        <f t="shared" si="15"/>
        <v>1</v>
      </c>
    </row>
    <row r="110" spans="2:130">
      <c r="B110" s="15"/>
      <c r="C110" s="17">
        <v>2044</v>
      </c>
      <c r="D110" s="25"/>
      <c r="E110" s="25"/>
      <c r="F110" s="25"/>
      <c r="G110" s="25"/>
      <c r="H110" s="25"/>
      <c r="I110" s="25"/>
      <c r="J110" s="25"/>
      <c r="K110" s="25"/>
      <c r="L110" s="25"/>
      <c r="M110" s="25"/>
      <c r="N110" s="25"/>
      <c r="O110" s="25"/>
      <c r="P110" s="25"/>
      <c r="Q110" s="25"/>
      <c r="R110" s="25"/>
      <c r="S110" s="25"/>
      <c r="T110" s="25"/>
      <c r="U110" s="25"/>
      <c r="V110" s="25"/>
      <c r="W110" s="25"/>
      <c r="X110" s="25"/>
      <c r="Y110" s="25"/>
      <c r="Z110" s="25"/>
      <c r="AA110" s="25"/>
      <c r="AB110" s="25">
        <f t="shared" si="99"/>
        <v>0</v>
      </c>
      <c r="AC110" s="25">
        <f t="shared" si="100"/>
        <v>0</v>
      </c>
      <c r="AD110" s="25">
        <f t="shared" si="101"/>
        <v>0</v>
      </c>
      <c r="AE110" s="25">
        <f t="shared" si="102"/>
        <v>0</v>
      </c>
      <c r="AF110" s="25">
        <f t="shared" si="103"/>
        <v>1.7154411224851174E-10</v>
      </c>
      <c r="AG110" s="25">
        <f t="shared" si="104"/>
        <v>64401.599999999984</v>
      </c>
      <c r="AH110" s="25">
        <f t="shared" si="105"/>
        <v>79297.999999999985</v>
      </c>
      <c r="AI110" s="25">
        <f t="shared" si="106"/>
        <v>93765.333333333314</v>
      </c>
      <c r="AJ110" s="25">
        <f t="shared" si="107"/>
        <v>105099.99999999997</v>
      </c>
      <c r="AK110" s="25">
        <f t="shared" si="108"/>
        <v>114978.66666666664</v>
      </c>
      <c r="AL110" s="25">
        <f t="shared" si="109"/>
        <v>122635.99999999997</v>
      </c>
      <c r="AM110" s="25">
        <f t="shared" si="110"/>
        <v>128871.3333333333</v>
      </c>
      <c r="AN110" s="25">
        <f t="shared" si="111"/>
        <v>132654.66666666663</v>
      </c>
      <c r="AO110" s="25">
        <f t="shared" si="112"/>
        <v>135683.99999999997</v>
      </c>
      <c r="AP110" s="25">
        <f t="shared" si="113"/>
        <v>138008.66666666663</v>
      </c>
      <c r="AQ110" s="25">
        <f t="shared" si="114"/>
        <v>139463.33333333331</v>
      </c>
      <c r="AR110" s="25">
        <f t="shared" si="115"/>
        <v>140093.33333333331</v>
      </c>
      <c r="AS110" s="25">
        <f t="shared" si="116"/>
        <v>140379.99999999997</v>
      </c>
      <c r="AT110" s="25">
        <f t="shared" ref="AT110:AT126" si="117">VLOOKUP($C$108,$D$3:$K$63,$A$68,0)*(B68-B67)</f>
        <v>140241.99999999997</v>
      </c>
      <c r="AU110" s="25">
        <f>VLOOKUP($C$109,$D$3:$K$63,$A$68,0)*(B67-B66)</f>
        <v>139417.99999999997</v>
      </c>
      <c r="AV110" s="25">
        <f>VLOOKUP($C$110,$D$3:$K$63,$A$68,0)*B66</f>
        <v>0</v>
      </c>
      <c r="AW110" s="25"/>
      <c r="AX110" s="25"/>
      <c r="AY110" s="25"/>
      <c r="AZ110" s="25"/>
      <c r="BA110" s="25"/>
      <c r="BB110" s="25"/>
      <c r="BC110" s="25"/>
      <c r="BD110" s="25"/>
      <c r="BE110" s="25"/>
      <c r="BF110" s="25"/>
      <c r="BG110" s="25"/>
      <c r="BH110" s="25"/>
      <c r="BI110" s="25"/>
      <c r="BJ110" s="25"/>
      <c r="BK110" s="25"/>
      <c r="BL110" s="25"/>
      <c r="BM110" s="21">
        <f t="shared" si="12"/>
        <v>1814994.9333333331</v>
      </c>
      <c r="BP110" s="18">
        <v>2044</v>
      </c>
      <c r="BQ110" s="14">
        <f t="shared" si="13"/>
        <v>0</v>
      </c>
      <c r="BR110" s="14">
        <f t="shared" si="64"/>
        <v>0</v>
      </c>
      <c r="BS110" s="14">
        <f t="shared" si="65"/>
        <v>0</v>
      </c>
      <c r="BT110" s="14">
        <f t="shared" si="66"/>
        <v>0</v>
      </c>
      <c r="BU110" s="14">
        <f t="shared" si="45"/>
        <v>0</v>
      </c>
      <c r="BV110" s="14">
        <f t="shared" si="46"/>
        <v>0</v>
      </c>
      <c r="BW110" s="14">
        <f t="shared" si="47"/>
        <v>0</v>
      </c>
      <c r="BX110" s="14">
        <f t="shared" si="48"/>
        <v>0</v>
      </c>
      <c r="BY110" s="14">
        <f t="shared" si="49"/>
        <v>0</v>
      </c>
      <c r="BZ110" s="14">
        <f t="shared" si="50"/>
        <v>0</v>
      </c>
      <c r="CA110" s="14">
        <f t="shared" si="51"/>
        <v>0</v>
      </c>
      <c r="CB110" s="14">
        <f t="shared" si="52"/>
        <v>0</v>
      </c>
      <c r="CC110" s="14">
        <f t="shared" si="53"/>
        <v>0</v>
      </c>
      <c r="CD110" s="14">
        <f t="shared" si="54"/>
        <v>0</v>
      </c>
      <c r="CE110" s="14">
        <f t="shared" si="55"/>
        <v>0</v>
      </c>
      <c r="CF110" s="14">
        <f t="shared" si="56"/>
        <v>0</v>
      </c>
      <c r="CG110" s="14">
        <f t="shared" si="57"/>
        <v>0</v>
      </c>
      <c r="CH110" s="14">
        <f t="shared" si="58"/>
        <v>0</v>
      </c>
      <c r="CI110" s="14">
        <f t="shared" si="59"/>
        <v>0</v>
      </c>
      <c r="CJ110" s="14">
        <f t="shared" si="60"/>
        <v>0</v>
      </c>
      <c r="CK110" s="14">
        <f t="shared" si="61"/>
        <v>0</v>
      </c>
      <c r="CL110" s="14">
        <f t="shared" si="62"/>
        <v>0</v>
      </c>
      <c r="CM110" s="14">
        <f t="shared" si="14"/>
        <v>0</v>
      </c>
      <c r="CN110" s="14">
        <f t="shared" si="71"/>
        <v>0</v>
      </c>
      <c r="CO110" s="14">
        <f t="shared" si="72"/>
        <v>0</v>
      </c>
      <c r="CP110" s="14">
        <f t="shared" si="73"/>
        <v>0</v>
      </c>
      <c r="CQ110" s="14">
        <f t="shared" si="74"/>
        <v>0</v>
      </c>
      <c r="CR110" s="14">
        <f t="shared" si="75"/>
        <v>0</v>
      </c>
      <c r="CS110" s="14">
        <f t="shared" si="76"/>
        <v>9.4514926239194511E-17</v>
      </c>
      <c r="CT110" s="14">
        <f t="shared" si="77"/>
        <v>3.5483074259454309E-2</v>
      </c>
      <c r="CU110" s="14">
        <f t="shared" si="78"/>
        <v>4.3690480090963706E-2</v>
      </c>
      <c r="CV110" s="14">
        <f t="shared" si="79"/>
        <v>5.1661484895237905E-2</v>
      </c>
      <c r="CW110" s="14">
        <f t="shared" si="80"/>
        <v>5.7906497737147025E-2</v>
      </c>
      <c r="CX110" s="14">
        <f t="shared" si="81"/>
        <v>6.3349304482906904E-2</v>
      </c>
      <c r="CY110" s="14">
        <f t="shared" si="82"/>
        <v>6.756823269736216E-2</v>
      </c>
      <c r="CZ110" s="14">
        <f t="shared" si="83"/>
        <v>7.1003687650330993E-2</v>
      </c>
      <c r="DA110" s="14">
        <f t="shared" si="84"/>
        <v>7.3088174644674847E-2</v>
      </c>
      <c r="DB110" s="14">
        <f t="shared" si="85"/>
        <v>7.4757233482084282E-2</v>
      </c>
      <c r="DC110" s="14">
        <f t="shared" si="69"/>
        <v>7.6038045138344543E-2</v>
      </c>
      <c r="DD110" s="14">
        <f t="shared" si="86"/>
        <v>7.6839516613526629E-2</v>
      </c>
      <c r="DE110" s="14">
        <f t="shared" si="87"/>
        <v>7.7186625020514293E-2</v>
      </c>
      <c r="DF110" s="14">
        <f t="shared" si="88"/>
        <v>7.7344568528455754E-2</v>
      </c>
      <c r="DG110" s="14">
        <f t="shared" si="89"/>
        <v>7.7268535258353699E-2</v>
      </c>
      <c r="DH110" s="14">
        <f t="shared" si="19"/>
        <v>7.6814539500642862E-2</v>
      </c>
      <c r="DI110" s="14">
        <f t="shared" si="20"/>
        <v>0</v>
      </c>
      <c r="DJ110" s="14">
        <f t="shared" si="21"/>
        <v>0</v>
      </c>
      <c r="DK110" s="14">
        <f t="shared" si="22"/>
        <v>0</v>
      </c>
      <c r="DL110" s="14">
        <f t="shared" si="23"/>
        <v>0</v>
      </c>
      <c r="DM110" s="14">
        <f t="shared" si="24"/>
        <v>0</v>
      </c>
      <c r="DN110" s="14">
        <f t="shared" si="25"/>
        <v>0</v>
      </c>
      <c r="DO110" s="14">
        <f t="shared" si="26"/>
        <v>0</v>
      </c>
      <c r="DP110" s="14">
        <f t="shared" si="27"/>
        <v>0</v>
      </c>
      <c r="DQ110" s="14">
        <f t="shared" si="28"/>
        <v>0</v>
      </c>
      <c r="DR110" s="14">
        <f t="shared" si="29"/>
        <v>0</v>
      </c>
      <c r="DS110" s="14">
        <f t="shared" si="30"/>
        <v>0</v>
      </c>
      <c r="DT110" s="14">
        <f t="shared" si="31"/>
        <v>0</v>
      </c>
      <c r="DU110" s="14">
        <f t="shared" si="32"/>
        <v>0</v>
      </c>
      <c r="DV110" s="14">
        <f t="shared" si="33"/>
        <v>0</v>
      </c>
      <c r="DW110" s="14">
        <f t="shared" si="34"/>
        <v>0</v>
      </c>
      <c r="DX110" s="14">
        <f t="shared" si="35"/>
        <v>0</v>
      </c>
      <c r="DY110" s="14">
        <f t="shared" si="36"/>
        <v>0</v>
      </c>
      <c r="DZ110" s="14">
        <f t="shared" si="15"/>
        <v>1</v>
      </c>
    </row>
    <row r="111" spans="2:130">
      <c r="B111" s="15"/>
      <c r="C111" s="17">
        <v>2045</v>
      </c>
      <c r="D111" s="25"/>
      <c r="E111" s="25"/>
      <c r="F111" s="25"/>
      <c r="G111" s="25"/>
      <c r="H111" s="25"/>
      <c r="I111" s="25"/>
      <c r="J111" s="25"/>
      <c r="K111" s="25"/>
      <c r="L111" s="25"/>
      <c r="M111" s="25"/>
      <c r="N111" s="25"/>
      <c r="O111" s="25"/>
      <c r="P111" s="25"/>
      <c r="Q111" s="25"/>
      <c r="R111" s="25"/>
      <c r="S111" s="25"/>
      <c r="T111" s="25"/>
      <c r="U111" s="25"/>
      <c r="V111" s="25"/>
      <c r="W111" s="25"/>
      <c r="X111" s="25"/>
      <c r="Y111" s="25"/>
      <c r="Z111" s="25"/>
      <c r="AA111" s="25"/>
      <c r="AB111" s="25"/>
      <c r="AC111" s="25">
        <f t="shared" si="100"/>
        <v>0</v>
      </c>
      <c r="AD111" s="25">
        <f t="shared" si="101"/>
        <v>0</v>
      </c>
      <c r="AE111" s="25">
        <f t="shared" si="102"/>
        <v>0</v>
      </c>
      <c r="AF111" s="25">
        <f t="shared" si="103"/>
        <v>0</v>
      </c>
      <c r="AG111" s="25">
        <f t="shared" si="104"/>
        <v>2.1450041742809844E-10</v>
      </c>
      <c r="AH111" s="25">
        <f t="shared" si="105"/>
        <v>79297.999999999985</v>
      </c>
      <c r="AI111" s="25">
        <f t="shared" si="106"/>
        <v>93765.333333333314</v>
      </c>
      <c r="AJ111" s="25">
        <f t="shared" si="107"/>
        <v>105099.99999999997</v>
      </c>
      <c r="AK111" s="25">
        <f t="shared" si="108"/>
        <v>114978.66666666664</v>
      </c>
      <c r="AL111" s="25">
        <f t="shared" si="109"/>
        <v>122635.99999999997</v>
      </c>
      <c r="AM111" s="25">
        <f t="shared" si="110"/>
        <v>128871.3333333333</v>
      </c>
      <c r="AN111" s="25">
        <f t="shared" si="111"/>
        <v>132654.66666666663</v>
      </c>
      <c r="AO111" s="25">
        <f t="shared" si="112"/>
        <v>135683.99999999997</v>
      </c>
      <c r="AP111" s="25">
        <f t="shared" si="113"/>
        <v>138008.66666666663</v>
      </c>
      <c r="AQ111" s="25">
        <f t="shared" si="114"/>
        <v>139463.33333333331</v>
      </c>
      <c r="AR111" s="25">
        <f t="shared" si="115"/>
        <v>140093.33333333331</v>
      </c>
      <c r="AS111" s="25">
        <f t="shared" si="116"/>
        <v>140379.99999999997</v>
      </c>
      <c r="AT111" s="25">
        <f t="shared" si="117"/>
        <v>140241.99999999997</v>
      </c>
      <c r="AU111" s="25">
        <f t="shared" ref="AU111:AU126" si="118">VLOOKUP($C$109,$D$3:$K$63,$A$68,0)*(B68-B67)</f>
        <v>139417.99999999997</v>
      </c>
      <c r="AV111" s="25">
        <f>VLOOKUP($C$110,$D$3:$K$63,$A$68,0)*(B67-B66)</f>
        <v>138366.66666666663</v>
      </c>
      <c r="AW111" s="25">
        <f>VLOOKUP($C$111,$D$3:$K$63,$A$68,0)*B66</f>
        <v>0</v>
      </c>
      <c r="AX111" s="25"/>
      <c r="AY111" s="25"/>
      <c r="AZ111" s="25"/>
      <c r="BA111" s="25"/>
      <c r="BB111" s="25"/>
      <c r="BC111" s="25"/>
      <c r="BD111" s="25"/>
      <c r="BE111" s="25"/>
      <c r="BF111" s="25"/>
      <c r="BG111" s="25"/>
      <c r="BH111" s="25"/>
      <c r="BI111" s="25"/>
      <c r="BJ111" s="25"/>
      <c r="BK111" s="25"/>
      <c r="BL111" s="25"/>
      <c r="BM111" s="21">
        <f t="shared" si="12"/>
        <v>1888959.9999999995</v>
      </c>
      <c r="BP111" s="18">
        <v>2045</v>
      </c>
      <c r="BQ111" s="14">
        <f t="shared" si="13"/>
        <v>0</v>
      </c>
      <c r="BR111" s="14">
        <f t="shared" si="64"/>
        <v>0</v>
      </c>
      <c r="BS111" s="14">
        <f t="shared" si="65"/>
        <v>0</v>
      </c>
      <c r="BT111" s="14">
        <f t="shared" si="66"/>
        <v>0</v>
      </c>
      <c r="BU111" s="14">
        <f t="shared" si="45"/>
        <v>0</v>
      </c>
      <c r="BV111" s="14">
        <f t="shared" si="46"/>
        <v>0</v>
      </c>
      <c r="BW111" s="14">
        <f t="shared" si="47"/>
        <v>0</v>
      </c>
      <c r="BX111" s="14">
        <f t="shared" si="48"/>
        <v>0</v>
      </c>
      <c r="BY111" s="14">
        <f t="shared" si="49"/>
        <v>0</v>
      </c>
      <c r="BZ111" s="14">
        <f t="shared" si="50"/>
        <v>0</v>
      </c>
      <c r="CA111" s="14">
        <f t="shared" si="51"/>
        <v>0</v>
      </c>
      <c r="CB111" s="14">
        <f t="shared" si="52"/>
        <v>0</v>
      </c>
      <c r="CC111" s="14">
        <f t="shared" si="53"/>
        <v>0</v>
      </c>
      <c r="CD111" s="14">
        <f t="shared" si="54"/>
        <v>0</v>
      </c>
      <c r="CE111" s="14">
        <f t="shared" si="55"/>
        <v>0</v>
      </c>
      <c r="CF111" s="14">
        <f t="shared" si="56"/>
        <v>0</v>
      </c>
      <c r="CG111" s="14">
        <f t="shared" si="57"/>
        <v>0</v>
      </c>
      <c r="CH111" s="14">
        <f t="shared" si="58"/>
        <v>0</v>
      </c>
      <c r="CI111" s="14">
        <f t="shared" si="59"/>
        <v>0</v>
      </c>
      <c r="CJ111" s="14">
        <f t="shared" si="60"/>
        <v>0</v>
      </c>
      <c r="CK111" s="14">
        <f t="shared" si="61"/>
        <v>0</v>
      </c>
      <c r="CL111" s="14">
        <f t="shared" si="62"/>
        <v>0</v>
      </c>
      <c r="CM111" s="14">
        <f t="shared" si="14"/>
        <v>0</v>
      </c>
      <c r="CN111" s="14">
        <f t="shared" si="71"/>
        <v>0</v>
      </c>
      <c r="CO111" s="14">
        <f t="shared" si="72"/>
        <v>0</v>
      </c>
      <c r="CP111" s="14">
        <f t="shared" si="73"/>
        <v>0</v>
      </c>
      <c r="CQ111" s="14">
        <f t="shared" si="74"/>
        <v>0</v>
      </c>
      <c r="CR111" s="14">
        <f t="shared" si="75"/>
        <v>0</v>
      </c>
      <c r="CS111" s="14">
        <f t="shared" si="76"/>
        <v>0</v>
      </c>
      <c r="CT111" s="14">
        <f t="shared" si="77"/>
        <v>1.135547695176703E-16</v>
      </c>
      <c r="CU111" s="14">
        <f t="shared" si="78"/>
        <v>4.1979713704895817E-2</v>
      </c>
      <c r="CV111" s="14">
        <f t="shared" si="79"/>
        <v>4.9638601840871877E-2</v>
      </c>
      <c r="CW111" s="14">
        <f t="shared" si="80"/>
        <v>5.5639081822801965E-2</v>
      </c>
      <c r="CX111" s="14">
        <f t="shared" si="81"/>
        <v>6.0868767293466602E-2</v>
      </c>
      <c r="CY111" s="14">
        <f t="shared" si="82"/>
        <v>6.492249703540573E-2</v>
      </c>
      <c r="CZ111" s="14">
        <f t="shared" si="83"/>
        <v>6.8223431588457839E-2</v>
      </c>
      <c r="DA111" s="14">
        <f t="shared" si="84"/>
        <v>7.022629736292281E-2</v>
      </c>
      <c r="DB111" s="14">
        <f t="shared" si="85"/>
        <v>7.1830001694053874E-2</v>
      </c>
      <c r="DC111" s="14">
        <f t="shared" si="69"/>
        <v>7.3060661245694283E-2</v>
      </c>
      <c r="DD111" s="14">
        <f t="shared" si="86"/>
        <v>7.3830749901180201E-2</v>
      </c>
      <c r="DE111" s="14">
        <f t="shared" si="87"/>
        <v>7.416426675701622E-2</v>
      </c>
      <c r="DF111" s="14">
        <f t="shared" si="88"/>
        <v>7.4316025749618847E-2</v>
      </c>
      <c r="DG111" s="14">
        <f t="shared" si="89"/>
        <v>7.4242969676435719E-2</v>
      </c>
      <c r="DH111" s="14">
        <f t="shared" si="19"/>
        <v>7.3806750804675594E-2</v>
      </c>
      <c r="DI111" s="14">
        <f t="shared" si="20"/>
        <v>7.3250183522502677E-2</v>
      </c>
      <c r="DJ111" s="14">
        <f t="shared" si="21"/>
        <v>0</v>
      </c>
      <c r="DK111" s="14">
        <f t="shared" si="22"/>
        <v>0</v>
      </c>
      <c r="DL111" s="14">
        <f t="shared" si="23"/>
        <v>0</v>
      </c>
      <c r="DM111" s="14">
        <f t="shared" si="24"/>
        <v>0</v>
      </c>
      <c r="DN111" s="14">
        <f t="shared" si="25"/>
        <v>0</v>
      </c>
      <c r="DO111" s="14">
        <f t="shared" si="26"/>
        <v>0</v>
      </c>
      <c r="DP111" s="14">
        <f t="shared" si="27"/>
        <v>0</v>
      </c>
      <c r="DQ111" s="14">
        <f t="shared" si="28"/>
        <v>0</v>
      </c>
      <c r="DR111" s="14">
        <f t="shared" si="29"/>
        <v>0</v>
      </c>
      <c r="DS111" s="14">
        <f t="shared" si="30"/>
        <v>0</v>
      </c>
      <c r="DT111" s="14">
        <f t="shared" si="31"/>
        <v>0</v>
      </c>
      <c r="DU111" s="14">
        <f t="shared" si="32"/>
        <v>0</v>
      </c>
      <c r="DV111" s="14">
        <f t="shared" si="33"/>
        <v>0</v>
      </c>
      <c r="DW111" s="14">
        <f t="shared" si="34"/>
        <v>0</v>
      </c>
      <c r="DX111" s="14">
        <f t="shared" si="35"/>
        <v>0</v>
      </c>
      <c r="DY111" s="14">
        <f t="shared" si="36"/>
        <v>0</v>
      </c>
      <c r="DZ111" s="14">
        <f t="shared" si="15"/>
        <v>1.0000000000000002</v>
      </c>
    </row>
    <row r="112" spans="2:130">
      <c r="B112" s="15"/>
      <c r="C112" s="17">
        <v>2046</v>
      </c>
      <c r="D112" s="25"/>
      <c r="E112" s="25"/>
      <c r="F112" s="25"/>
      <c r="G112" s="25"/>
      <c r="H112" s="25"/>
      <c r="I112" s="25"/>
      <c r="J112" s="25"/>
      <c r="K112" s="25"/>
      <c r="L112" s="25"/>
      <c r="M112" s="25"/>
      <c r="N112" s="25"/>
      <c r="O112" s="25"/>
      <c r="P112" s="25"/>
      <c r="Q112" s="25"/>
      <c r="R112" s="25"/>
      <c r="S112" s="25"/>
      <c r="T112" s="25"/>
      <c r="U112" s="25"/>
      <c r="V112" s="25"/>
      <c r="W112" s="25"/>
      <c r="X112" s="25"/>
      <c r="Y112" s="25"/>
      <c r="Z112" s="25"/>
      <c r="AA112" s="25"/>
      <c r="AB112" s="25"/>
      <c r="AC112" s="25"/>
      <c r="AD112" s="25">
        <f t="shared" si="101"/>
        <v>0</v>
      </c>
      <c r="AE112" s="25">
        <f t="shared" si="102"/>
        <v>0</v>
      </c>
      <c r="AF112" s="25">
        <f t="shared" si="103"/>
        <v>0</v>
      </c>
      <c r="AG112" s="25">
        <f t="shared" si="104"/>
        <v>0</v>
      </c>
      <c r="AH112" s="25">
        <f t="shared" si="105"/>
        <v>2.6411539622017699E-10</v>
      </c>
      <c r="AI112" s="25">
        <f t="shared" si="106"/>
        <v>93765.333333333314</v>
      </c>
      <c r="AJ112" s="25">
        <f t="shared" si="107"/>
        <v>105099.99999999997</v>
      </c>
      <c r="AK112" s="25">
        <f t="shared" si="108"/>
        <v>114978.66666666664</v>
      </c>
      <c r="AL112" s="25">
        <f t="shared" si="109"/>
        <v>122635.99999999997</v>
      </c>
      <c r="AM112" s="25">
        <f t="shared" si="110"/>
        <v>128871.3333333333</v>
      </c>
      <c r="AN112" s="25">
        <f t="shared" si="111"/>
        <v>132654.66666666663</v>
      </c>
      <c r="AO112" s="25">
        <f t="shared" si="112"/>
        <v>135683.99999999997</v>
      </c>
      <c r="AP112" s="25">
        <f t="shared" si="113"/>
        <v>138008.66666666663</v>
      </c>
      <c r="AQ112" s="25">
        <f t="shared" si="114"/>
        <v>139463.33333333331</v>
      </c>
      <c r="AR112" s="25">
        <f t="shared" si="115"/>
        <v>140093.33333333331</v>
      </c>
      <c r="AS112" s="25">
        <f t="shared" si="116"/>
        <v>140379.99999999997</v>
      </c>
      <c r="AT112" s="25">
        <f t="shared" si="117"/>
        <v>140241.99999999997</v>
      </c>
      <c r="AU112" s="25">
        <f t="shared" si="118"/>
        <v>139417.99999999997</v>
      </c>
      <c r="AV112" s="25">
        <f t="shared" ref="AV112:AV126" si="119">VLOOKUP($C$110,$D$3:$K$63,$A$68,0)*(B68-B67)</f>
        <v>138366.66666666663</v>
      </c>
      <c r="AW112" s="25">
        <f>VLOOKUP($C$111,$D$3:$K$63,$A$68,0)*(B67-B66)</f>
        <v>136943.33333333331</v>
      </c>
      <c r="AX112" s="25">
        <f>VLOOKUP($C$112,$D$3:$K$63,$A$68,0)*B66</f>
        <v>0</v>
      </c>
      <c r="AY112" s="25"/>
      <c r="AZ112" s="25"/>
      <c r="BA112" s="25"/>
      <c r="BB112" s="25"/>
      <c r="BC112" s="25"/>
      <c r="BD112" s="25"/>
      <c r="BE112" s="25"/>
      <c r="BF112" s="25"/>
      <c r="BG112" s="25"/>
      <c r="BH112" s="25"/>
      <c r="BI112" s="25"/>
      <c r="BJ112" s="25"/>
      <c r="BK112" s="25"/>
      <c r="BL112" s="25"/>
      <c r="BM112" s="21">
        <f t="shared" si="12"/>
        <v>1946605.3333333333</v>
      </c>
      <c r="BP112" s="18">
        <v>2046</v>
      </c>
      <c r="BQ112" s="14">
        <f t="shared" si="13"/>
        <v>0</v>
      </c>
      <c r="BR112" s="14">
        <f t="shared" si="64"/>
        <v>0</v>
      </c>
      <c r="BS112" s="14">
        <f t="shared" si="65"/>
        <v>0</v>
      </c>
      <c r="BT112" s="14">
        <f t="shared" si="66"/>
        <v>0</v>
      </c>
      <c r="BU112" s="14">
        <f t="shared" si="45"/>
        <v>0</v>
      </c>
      <c r="BV112" s="14">
        <f t="shared" si="46"/>
        <v>0</v>
      </c>
      <c r="BW112" s="14">
        <f t="shared" si="47"/>
        <v>0</v>
      </c>
      <c r="BX112" s="14">
        <f t="shared" si="48"/>
        <v>0</v>
      </c>
      <c r="BY112" s="14">
        <f t="shared" si="49"/>
        <v>0</v>
      </c>
      <c r="BZ112" s="14">
        <f t="shared" si="50"/>
        <v>0</v>
      </c>
      <c r="CA112" s="14">
        <f t="shared" si="51"/>
        <v>0</v>
      </c>
      <c r="CB112" s="14">
        <f t="shared" si="52"/>
        <v>0</v>
      </c>
      <c r="CC112" s="14">
        <f t="shared" si="53"/>
        <v>0</v>
      </c>
      <c r="CD112" s="14">
        <f t="shared" si="54"/>
        <v>0</v>
      </c>
      <c r="CE112" s="14">
        <f t="shared" si="55"/>
        <v>0</v>
      </c>
      <c r="CF112" s="14">
        <f t="shared" si="56"/>
        <v>0</v>
      </c>
      <c r="CG112" s="14">
        <f t="shared" si="57"/>
        <v>0</v>
      </c>
      <c r="CH112" s="14">
        <f t="shared" si="58"/>
        <v>0</v>
      </c>
      <c r="CI112" s="14">
        <f t="shared" si="59"/>
        <v>0</v>
      </c>
      <c r="CJ112" s="14">
        <f t="shared" si="60"/>
        <v>0</v>
      </c>
      <c r="CK112" s="14">
        <f t="shared" si="61"/>
        <v>0</v>
      </c>
      <c r="CL112" s="14">
        <f t="shared" si="62"/>
        <v>0</v>
      </c>
      <c r="CM112" s="14">
        <f t="shared" si="14"/>
        <v>0</v>
      </c>
      <c r="CN112" s="14">
        <f t="shared" si="71"/>
        <v>0</v>
      </c>
      <c r="CO112" s="14">
        <f t="shared" si="72"/>
        <v>0</v>
      </c>
      <c r="CP112" s="14">
        <f t="shared" si="73"/>
        <v>0</v>
      </c>
      <c r="CQ112" s="14">
        <f t="shared" si="74"/>
        <v>0</v>
      </c>
      <c r="CR112" s="14">
        <f t="shared" si="75"/>
        <v>0</v>
      </c>
      <c r="CS112" s="14">
        <f t="shared" si="76"/>
        <v>0</v>
      </c>
      <c r="CT112" s="14">
        <f t="shared" si="77"/>
        <v>0</v>
      </c>
      <c r="CU112" s="14">
        <f t="shared" si="78"/>
        <v>1.35679992085458E-16</v>
      </c>
      <c r="CV112" s="14">
        <f t="shared" si="79"/>
        <v>4.8168640929782708E-2</v>
      </c>
      <c r="CW112" s="14">
        <f t="shared" si="80"/>
        <v>5.3991427127156051E-2</v>
      </c>
      <c r="CX112" s="14">
        <f t="shared" si="81"/>
        <v>5.9066244552910561E-2</v>
      </c>
      <c r="CY112" s="14">
        <f t="shared" si="82"/>
        <v>6.2999930134785054E-2</v>
      </c>
      <c r="CZ112" s="14">
        <f t="shared" si="83"/>
        <v>6.6203113248773579E-2</v>
      </c>
      <c r="DA112" s="14">
        <f t="shared" si="84"/>
        <v>6.8146667634733676E-2</v>
      </c>
      <c r="DB112" s="14">
        <f t="shared" si="85"/>
        <v>6.9702881049676896E-2</v>
      </c>
      <c r="DC112" s="14">
        <f t="shared" si="69"/>
        <v>7.0897096757843045E-2</v>
      </c>
      <c r="DD112" s="14">
        <f t="shared" si="86"/>
        <v>7.1644380576374317E-2</v>
      </c>
      <c r="DE112" s="14">
        <f t="shared" si="87"/>
        <v>7.1968020910247857E-2</v>
      </c>
      <c r="DF112" s="14">
        <f t="shared" si="88"/>
        <v>7.2115285824073894E-2</v>
      </c>
      <c r="DG112" s="14">
        <f t="shared" si="89"/>
        <v>7.2044393179511126E-2</v>
      </c>
      <c r="DH112" s="14">
        <f t="shared" si="19"/>
        <v>7.1621092171397172E-2</v>
      </c>
      <c r="DI112" s="14">
        <f t="shared" si="20"/>
        <v>7.1081006661853713E-2</v>
      </c>
      <c r="DJ112" s="14">
        <f t="shared" si="21"/>
        <v>7.0349819240880185E-2</v>
      </c>
      <c r="DK112" s="14">
        <f t="shared" si="22"/>
        <v>0</v>
      </c>
      <c r="DL112" s="14">
        <f t="shared" si="23"/>
        <v>0</v>
      </c>
      <c r="DM112" s="14">
        <f t="shared" si="24"/>
        <v>0</v>
      </c>
      <c r="DN112" s="14">
        <f t="shared" si="25"/>
        <v>0</v>
      </c>
      <c r="DO112" s="14">
        <f t="shared" si="26"/>
        <v>0</v>
      </c>
      <c r="DP112" s="14">
        <f t="shared" si="27"/>
        <v>0</v>
      </c>
      <c r="DQ112" s="14">
        <f t="shared" si="28"/>
        <v>0</v>
      </c>
      <c r="DR112" s="14">
        <f t="shared" si="29"/>
        <v>0</v>
      </c>
      <c r="DS112" s="14">
        <f t="shared" si="30"/>
        <v>0</v>
      </c>
      <c r="DT112" s="14">
        <f t="shared" si="31"/>
        <v>0</v>
      </c>
      <c r="DU112" s="14">
        <f t="shared" si="32"/>
        <v>0</v>
      </c>
      <c r="DV112" s="14">
        <f t="shared" si="33"/>
        <v>0</v>
      </c>
      <c r="DW112" s="14">
        <f t="shared" si="34"/>
        <v>0</v>
      </c>
      <c r="DX112" s="14">
        <f t="shared" si="35"/>
        <v>0</v>
      </c>
      <c r="DY112" s="14">
        <f t="shared" si="36"/>
        <v>0</v>
      </c>
      <c r="DZ112" s="14">
        <f t="shared" si="15"/>
        <v>1.0000000000000002</v>
      </c>
    </row>
    <row r="113" spans="1:130">
      <c r="B113" s="15"/>
      <c r="C113" s="17">
        <v>2047</v>
      </c>
      <c r="D113" s="25"/>
      <c r="E113" s="25"/>
      <c r="F113" s="25"/>
      <c r="G113" s="25"/>
      <c r="H113" s="25"/>
      <c r="I113" s="25"/>
      <c r="J113" s="25"/>
      <c r="K113" s="25"/>
      <c r="L113" s="25"/>
      <c r="M113" s="25"/>
      <c r="N113" s="25"/>
      <c r="O113" s="25"/>
      <c r="P113" s="25"/>
      <c r="Q113" s="25"/>
      <c r="R113" s="25"/>
      <c r="S113" s="25"/>
      <c r="T113" s="25"/>
      <c r="U113" s="25"/>
      <c r="V113" s="25"/>
      <c r="W113" s="25"/>
      <c r="X113" s="25"/>
      <c r="Y113" s="25"/>
      <c r="Z113" s="25"/>
      <c r="AA113" s="25"/>
      <c r="AB113" s="25"/>
      <c r="AC113" s="25"/>
      <c r="AD113" s="25"/>
      <c r="AE113" s="25">
        <f t="shared" si="102"/>
        <v>0</v>
      </c>
      <c r="AF113" s="25">
        <f t="shared" si="103"/>
        <v>0</v>
      </c>
      <c r="AG113" s="25">
        <f t="shared" si="104"/>
        <v>0</v>
      </c>
      <c r="AH113" s="25">
        <f t="shared" si="105"/>
        <v>0</v>
      </c>
      <c r="AI113" s="25">
        <f t="shared" si="106"/>
        <v>3.1230129593495803E-10</v>
      </c>
      <c r="AJ113" s="25">
        <f t="shared" si="107"/>
        <v>105099.99999999997</v>
      </c>
      <c r="AK113" s="25">
        <f t="shared" si="108"/>
        <v>114978.66666666664</v>
      </c>
      <c r="AL113" s="25">
        <f t="shared" si="109"/>
        <v>122635.99999999997</v>
      </c>
      <c r="AM113" s="25">
        <f t="shared" si="110"/>
        <v>128871.3333333333</v>
      </c>
      <c r="AN113" s="25">
        <f t="shared" si="111"/>
        <v>132654.66666666663</v>
      </c>
      <c r="AO113" s="25">
        <f t="shared" si="112"/>
        <v>135683.99999999997</v>
      </c>
      <c r="AP113" s="25">
        <f t="shared" si="113"/>
        <v>138008.66666666663</v>
      </c>
      <c r="AQ113" s="25">
        <f t="shared" si="114"/>
        <v>139463.33333333331</v>
      </c>
      <c r="AR113" s="25">
        <f t="shared" si="115"/>
        <v>140093.33333333331</v>
      </c>
      <c r="AS113" s="25">
        <f t="shared" si="116"/>
        <v>140379.99999999997</v>
      </c>
      <c r="AT113" s="25">
        <f t="shared" si="117"/>
        <v>140241.99999999997</v>
      </c>
      <c r="AU113" s="25">
        <f t="shared" si="118"/>
        <v>139417.99999999997</v>
      </c>
      <c r="AV113" s="25">
        <f t="shared" si="119"/>
        <v>138366.66666666663</v>
      </c>
      <c r="AW113" s="25">
        <f t="shared" ref="AW113:AW126" si="120">VLOOKUP($C$111,$D$3:$K$63,$A$68,0)*(B68-B67)</f>
        <v>136943.33333333331</v>
      </c>
      <c r="AX113" s="25">
        <f>VLOOKUP($C$112,$D$3:$K$63,$A$68,0)*(B67-B66)</f>
        <v>135349.33333333331</v>
      </c>
      <c r="AY113" s="25">
        <f>VLOOKUP($C$113,$D$3:$K$63,$A$68,0)*B66</f>
        <v>0</v>
      </c>
      <c r="AZ113" s="25"/>
      <c r="BA113" s="25"/>
      <c r="BB113" s="25"/>
      <c r="BC113" s="25"/>
      <c r="BD113" s="25"/>
      <c r="BE113" s="25"/>
      <c r="BF113" s="25"/>
      <c r="BG113" s="25"/>
      <c r="BH113" s="25"/>
      <c r="BI113" s="25"/>
      <c r="BJ113" s="25"/>
      <c r="BK113" s="25"/>
      <c r="BL113" s="25"/>
      <c r="BM113" s="21">
        <f t="shared" si="12"/>
        <v>1988189.333333333</v>
      </c>
      <c r="BP113" s="18">
        <v>2047</v>
      </c>
      <c r="BQ113" s="14">
        <f t="shared" si="13"/>
        <v>0</v>
      </c>
      <c r="BR113" s="14">
        <f t="shared" si="64"/>
        <v>0</v>
      </c>
      <c r="BS113" s="14">
        <f t="shared" si="65"/>
        <v>0</v>
      </c>
      <c r="BT113" s="14">
        <f t="shared" si="66"/>
        <v>0</v>
      </c>
      <c r="BU113" s="14">
        <f t="shared" si="45"/>
        <v>0</v>
      </c>
      <c r="BV113" s="14">
        <f t="shared" si="46"/>
        <v>0</v>
      </c>
      <c r="BW113" s="14">
        <f t="shared" si="47"/>
        <v>0</v>
      </c>
      <c r="BX113" s="14">
        <f t="shared" si="48"/>
        <v>0</v>
      </c>
      <c r="BY113" s="14">
        <f t="shared" si="49"/>
        <v>0</v>
      </c>
      <c r="BZ113" s="14">
        <f t="shared" si="50"/>
        <v>0</v>
      </c>
      <c r="CA113" s="14">
        <f t="shared" si="51"/>
        <v>0</v>
      </c>
      <c r="CB113" s="14">
        <f t="shared" si="52"/>
        <v>0</v>
      </c>
      <c r="CC113" s="14">
        <f t="shared" si="53"/>
        <v>0</v>
      </c>
      <c r="CD113" s="14">
        <f t="shared" si="54"/>
        <v>0</v>
      </c>
      <c r="CE113" s="14">
        <f t="shared" si="55"/>
        <v>0</v>
      </c>
      <c r="CF113" s="14">
        <f t="shared" si="56"/>
        <v>0</v>
      </c>
      <c r="CG113" s="14">
        <f t="shared" si="57"/>
        <v>0</v>
      </c>
      <c r="CH113" s="14">
        <f t="shared" si="58"/>
        <v>0</v>
      </c>
      <c r="CI113" s="14">
        <f t="shared" si="59"/>
        <v>0</v>
      </c>
      <c r="CJ113" s="14">
        <f t="shared" si="60"/>
        <v>0</v>
      </c>
      <c r="CK113" s="14">
        <f t="shared" si="61"/>
        <v>0</v>
      </c>
      <c r="CL113" s="14">
        <f t="shared" si="62"/>
        <v>0</v>
      </c>
      <c r="CM113" s="14">
        <f t="shared" si="14"/>
        <v>0</v>
      </c>
      <c r="CN113" s="14">
        <f t="shared" si="71"/>
        <v>0</v>
      </c>
      <c r="CO113" s="14">
        <f t="shared" si="72"/>
        <v>0</v>
      </c>
      <c r="CP113" s="14">
        <f t="shared" si="73"/>
        <v>0</v>
      </c>
      <c r="CQ113" s="14">
        <f t="shared" si="74"/>
        <v>0</v>
      </c>
      <c r="CR113" s="14">
        <f t="shared" si="75"/>
        <v>0</v>
      </c>
      <c r="CS113" s="14">
        <f t="shared" si="76"/>
        <v>0</v>
      </c>
      <c r="CT113" s="14">
        <f t="shared" si="77"/>
        <v>0</v>
      </c>
      <c r="CU113" s="14">
        <f t="shared" si="78"/>
        <v>0</v>
      </c>
      <c r="CV113" s="14">
        <f t="shared" si="79"/>
        <v>1.5707824737765993E-16</v>
      </c>
      <c r="CW113" s="14">
        <f t="shared" si="80"/>
        <v>5.2862168727056166E-2</v>
      </c>
      <c r="CX113" s="14">
        <f t="shared" si="81"/>
        <v>5.7830843742581184E-2</v>
      </c>
      <c r="CY113" s="14">
        <f t="shared" si="82"/>
        <v>6.1682254272228933E-2</v>
      </c>
      <c r="CZ113" s="14">
        <f t="shared" si="83"/>
        <v>6.4818441167910232E-2</v>
      </c>
      <c r="DA113" s="14">
        <f t="shared" si="84"/>
        <v>6.6721345116695779E-2</v>
      </c>
      <c r="DB113" s="14">
        <f t="shared" si="85"/>
        <v>6.8245009529608852E-2</v>
      </c>
      <c r="DC113" s="14">
        <f t="shared" si="69"/>
        <v>6.9414247603514612E-2</v>
      </c>
      <c r="DD113" s="14">
        <f t="shared" si="86"/>
        <v>7.0145901597567506E-2</v>
      </c>
      <c r="DE113" s="14">
        <f t="shared" si="87"/>
        <v>7.0462772827805803E-2</v>
      </c>
      <c r="DF113" s="14">
        <f t="shared" si="88"/>
        <v>7.0606957620401006E-2</v>
      </c>
      <c r="DG113" s="14">
        <f t="shared" si="89"/>
        <v>7.053754773187261E-2</v>
      </c>
      <c r="DH113" s="14">
        <f t="shared" si="19"/>
        <v>7.0123100281529183E-2</v>
      </c>
      <c r="DI113" s="14">
        <f t="shared" si="20"/>
        <v>6.9594310937523038E-2</v>
      </c>
      <c r="DJ113" s="14">
        <f t="shared" si="21"/>
        <v>6.8878416676614304E-2</v>
      </c>
      <c r="DK113" s="14">
        <f t="shared" si="22"/>
        <v>6.807668216709073E-2</v>
      </c>
      <c r="DL113" s="14">
        <f t="shared" si="23"/>
        <v>0</v>
      </c>
      <c r="DM113" s="14">
        <f t="shared" si="24"/>
        <v>0</v>
      </c>
      <c r="DN113" s="14">
        <f t="shared" si="25"/>
        <v>0</v>
      </c>
      <c r="DO113" s="14">
        <f t="shared" si="26"/>
        <v>0</v>
      </c>
      <c r="DP113" s="14">
        <f t="shared" si="27"/>
        <v>0</v>
      </c>
      <c r="DQ113" s="14">
        <f t="shared" si="28"/>
        <v>0</v>
      </c>
      <c r="DR113" s="14">
        <f t="shared" si="29"/>
        <v>0</v>
      </c>
      <c r="DS113" s="14">
        <f t="shared" si="30"/>
        <v>0</v>
      </c>
      <c r="DT113" s="14">
        <f t="shared" si="31"/>
        <v>0</v>
      </c>
      <c r="DU113" s="14">
        <f t="shared" si="32"/>
        <v>0</v>
      </c>
      <c r="DV113" s="14">
        <f t="shared" si="33"/>
        <v>0</v>
      </c>
      <c r="DW113" s="14">
        <f t="shared" si="34"/>
        <v>0</v>
      </c>
      <c r="DX113" s="14">
        <f t="shared" si="35"/>
        <v>0</v>
      </c>
      <c r="DY113" s="14">
        <f t="shared" si="36"/>
        <v>0</v>
      </c>
      <c r="DZ113" s="14">
        <f t="shared" si="15"/>
        <v>1</v>
      </c>
    </row>
    <row r="114" spans="1:130">
      <c r="B114" s="15"/>
      <c r="C114" s="17">
        <v>2048</v>
      </c>
      <c r="D114" s="25"/>
      <c r="E114" s="25"/>
      <c r="F114" s="25"/>
      <c r="G114" s="25"/>
      <c r="H114" s="25"/>
      <c r="I114" s="25"/>
      <c r="J114" s="25"/>
      <c r="K114" s="25"/>
      <c r="L114" s="25"/>
      <c r="M114" s="25"/>
      <c r="N114" s="25"/>
      <c r="O114" s="25"/>
      <c r="P114" s="25"/>
      <c r="Q114" s="25"/>
      <c r="R114" s="25"/>
      <c r="S114" s="25"/>
      <c r="T114" s="25"/>
      <c r="U114" s="25"/>
      <c r="V114" s="25"/>
      <c r="W114" s="25"/>
      <c r="X114" s="25"/>
      <c r="Y114" s="25"/>
      <c r="Z114" s="25"/>
      <c r="AA114" s="25"/>
      <c r="AB114" s="25"/>
      <c r="AC114" s="25"/>
      <c r="AD114" s="25"/>
      <c r="AE114" s="25"/>
      <c r="AF114" s="25">
        <f t="shared" si="103"/>
        <v>0</v>
      </c>
      <c r="AG114" s="25">
        <f t="shared" si="104"/>
        <v>0</v>
      </c>
      <c r="AH114" s="25">
        <f t="shared" si="105"/>
        <v>0</v>
      </c>
      <c r="AI114" s="25">
        <f t="shared" si="106"/>
        <v>0</v>
      </c>
      <c r="AJ114" s="25">
        <f t="shared" si="107"/>
        <v>3.5005331966431186E-10</v>
      </c>
      <c r="AK114" s="25">
        <f t="shared" si="108"/>
        <v>114978.66666666664</v>
      </c>
      <c r="AL114" s="25">
        <f t="shared" si="109"/>
        <v>122635.99999999997</v>
      </c>
      <c r="AM114" s="25">
        <f t="shared" si="110"/>
        <v>128871.3333333333</v>
      </c>
      <c r="AN114" s="25">
        <f t="shared" si="111"/>
        <v>132654.66666666663</v>
      </c>
      <c r="AO114" s="25">
        <f t="shared" si="112"/>
        <v>135683.99999999997</v>
      </c>
      <c r="AP114" s="25">
        <f t="shared" si="113"/>
        <v>138008.66666666663</v>
      </c>
      <c r="AQ114" s="25">
        <f t="shared" si="114"/>
        <v>139463.33333333331</v>
      </c>
      <c r="AR114" s="25">
        <f t="shared" si="115"/>
        <v>140093.33333333331</v>
      </c>
      <c r="AS114" s="25">
        <f t="shared" si="116"/>
        <v>140379.99999999997</v>
      </c>
      <c r="AT114" s="25">
        <f t="shared" si="117"/>
        <v>140241.99999999997</v>
      </c>
      <c r="AU114" s="25">
        <f t="shared" si="118"/>
        <v>139417.99999999997</v>
      </c>
      <c r="AV114" s="25">
        <f t="shared" si="119"/>
        <v>138366.66666666663</v>
      </c>
      <c r="AW114" s="25">
        <f t="shared" si="120"/>
        <v>136943.33333333331</v>
      </c>
      <c r="AX114" s="25">
        <f t="shared" ref="AX114:AX126" si="121">VLOOKUP($C$112,$D$3:$K$63,$A$68,0)*(B68-B67)</f>
        <v>135349.33333333331</v>
      </c>
      <c r="AY114" s="25">
        <f>VLOOKUP($C$113,$D$3:$K$63,$A$68,0)*(B67-B66)</f>
        <v>133265.99999999997</v>
      </c>
      <c r="AZ114" s="25">
        <f>VLOOKUP($C$114,$D$3:$K$63,$A$68,0)*B66</f>
        <v>0</v>
      </c>
      <c r="BA114" s="25"/>
      <c r="BB114" s="25"/>
      <c r="BC114" s="25"/>
      <c r="BD114" s="25"/>
      <c r="BE114" s="25"/>
      <c r="BF114" s="25"/>
      <c r="BG114" s="25"/>
      <c r="BH114" s="25"/>
      <c r="BI114" s="25"/>
      <c r="BJ114" s="25"/>
      <c r="BK114" s="25"/>
      <c r="BL114" s="25"/>
      <c r="BM114" s="21">
        <f t="shared" si="12"/>
        <v>2016355.333333333</v>
      </c>
      <c r="BP114" s="18">
        <v>2048</v>
      </c>
      <c r="BQ114" s="14">
        <f t="shared" si="13"/>
        <v>0</v>
      </c>
      <c r="BR114" s="14">
        <f t="shared" si="64"/>
        <v>0</v>
      </c>
      <c r="BS114" s="14">
        <f t="shared" si="65"/>
        <v>0</v>
      </c>
      <c r="BT114" s="14">
        <f t="shared" si="66"/>
        <v>0</v>
      </c>
      <c r="BU114" s="14">
        <f t="shared" si="45"/>
        <v>0</v>
      </c>
      <c r="BV114" s="14">
        <f t="shared" si="46"/>
        <v>0</v>
      </c>
      <c r="BW114" s="14">
        <f t="shared" si="47"/>
        <v>0</v>
      </c>
      <c r="BX114" s="14">
        <f t="shared" si="48"/>
        <v>0</v>
      </c>
      <c r="BY114" s="14">
        <f t="shared" si="49"/>
        <v>0</v>
      </c>
      <c r="BZ114" s="14">
        <f t="shared" si="50"/>
        <v>0</v>
      </c>
      <c r="CA114" s="14">
        <f t="shared" si="51"/>
        <v>0</v>
      </c>
      <c r="CB114" s="14">
        <f t="shared" si="52"/>
        <v>0</v>
      </c>
      <c r="CC114" s="14">
        <f t="shared" si="53"/>
        <v>0</v>
      </c>
      <c r="CD114" s="14">
        <f t="shared" si="54"/>
        <v>0</v>
      </c>
      <c r="CE114" s="14">
        <f t="shared" si="55"/>
        <v>0</v>
      </c>
      <c r="CF114" s="14">
        <f t="shared" si="56"/>
        <v>0</v>
      </c>
      <c r="CG114" s="14">
        <f t="shared" si="57"/>
        <v>0</v>
      </c>
      <c r="CH114" s="14">
        <f t="shared" si="58"/>
        <v>0</v>
      </c>
      <c r="CI114" s="14">
        <f t="shared" si="59"/>
        <v>0</v>
      </c>
      <c r="CJ114" s="14">
        <f t="shared" si="60"/>
        <v>0</v>
      </c>
      <c r="CK114" s="14">
        <f t="shared" si="61"/>
        <v>0</v>
      </c>
      <c r="CL114" s="14">
        <f t="shared" si="62"/>
        <v>0</v>
      </c>
      <c r="CM114" s="14">
        <f t="shared" si="14"/>
        <v>0</v>
      </c>
      <c r="CN114" s="14">
        <f t="shared" si="71"/>
        <v>0</v>
      </c>
      <c r="CO114" s="14">
        <f t="shared" si="72"/>
        <v>0</v>
      </c>
      <c r="CP114" s="14">
        <f t="shared" si="73"/>
        <v>0</v>
      </c>
      <c r="CQ114" s="14">
        <f t="shared" si="74"/>
        <v>0</v>
      </c>
      <c r="CR114" s="14">
        <f t="shared" si="75"/>
        <v>0</v>
      </c>
      <c r="CS114" s="14">
        <f t="shared" si="76"/>
        <v>0</v>
      </c>
      <c r="CT114" s="14">
        <f t="shared" si="77"/>
        <v>0</v>
      </c>
      <c r="CU114" s="14">
        <f t="shared" si="78"/>
        <v>0</v>
      </c>
      <c r="CV114" s="14">
        <f t="shared" si="79"/>
        <v>0</v>
      </c>
      <c r="CW114" s="14">
        <f t="shared" si="80"/>
        <v>1.7360695998240648E-16</v>
      </c>
      <c r="CX114" s="14">
        <f t="shared" si="81"/>
        <v>5.7023018098992469E-2</v>
      </c>
      <c r="CY114" s="14">
        <f t="shared" si="82"/>
        <v>6.0820629168205464E-2</v>
      </c>
      <c r="CZ114" s="14">
        <f t="shared" si="83"/>
        <v>6.3913007396513774E-2</v>
      </c>
      <c r="DA114" s="14">
        <f t="shared" si="84"/>
        <v>6.5789330121377401E-2</v>
      </c>
      <c r="DB114" s="14">
        <f t="shared" si="85"/>
        <v>6.7291710819488496E-2</v>
      </c>
      <c r="DC114" s="14">
        <f t="shared" si="69"/>
        <v>6.8444616077920115E-2</v>
      </c>
      <c r="DD114" s="14">
        <f t="shared" si="86"/>
        <v>6.9166049767021884E-2</v>
      </c>
      <c r="DE114" s="14">
        <f t="shared" si="87"/>
        <v>6.9478494696536622E-2</v>
      </c>
      <c r="DF114" s="14">
        <f t="shared" si="88"/>
        <v>6.9620665405204701E-2</v>
      </c>
      <c r="DG114" s="14">
        <f t="shared" si="89"/>
        <v>6.9552225087311001E-2</v>
      </c>
      <c r="DH114" s="14">
        <f t="shared" si="19"/>
        <v>6.9143566957279023E-2</v>
      </c>
      <c r="DI114" s="14">
        <f t="shared" si="20"/>
        <v>6.8622164148977705E-2</v>
      </c>
      <c r="DJ114" s="14">
        <f t="shared" si="21"/>
        <v>6.7916270048962932E-2</v>
      </c>
      <c r="DK114" s="14">
        <f t="shared" si="22"/>
        <v>6.7125734782857382E-2</v>
      </c>
      <c r="DL114" s="14">
        <f t="shared" si="23"/>
        <v>6.6092517423350969E-2</v>
      </c>
      <c r="DM114" s="14">
        <f t="shared" si="24"/>
        <v>0</v>
      </c>
      <c r="DN114" s="14">
        <f t="shared" si="25"/>
        <v>0</v>
      </c>
      <c r="DO114" s="14">
        <f t="shared" si="26"/>
        <v>0</v>
      </c>
      <c r="DP114" s="14">
        <f t="shared" si="27"/>
        <v>0</v>
      </c>
      <c r="DQ114" s="14">
        <f t="shared" si="28"/>
        <v>0</v>
      </c>
      <c r="DR114" s="14">
        <f t="shared" si="29"/>
        <v>0</v>
      </c>
      <c r="DS114" s="14">
        <f t="shared" si="30"/>
        <v>0</v>
      </c>
      <c r="DT114" s="14">
        <f t="shared" si="31"/>
        <v>0</v>
      </c>
      <c r="DU114" s="14">
        <f t="shared" si="32"/>
        <v>0</v>
      </c>
      <c r="DV114" s="14">
        <f t="shared" si="33"/>
        <v>0</v>
      </c>
      <c r="DW114" s="14">
        <f t="shared" si="34"/>
        <v>0</v>
      </c>
      <c r="DX114" s="14">
        <f t="shared" si="35"/>
        <v>0</v>
      </c>
      <c r="DY114" s="14">
        <f t="shared" si="36"/>
        <v>0</v>
      </c>
      <c r="DZ114" s="14">
        <f t="shared" si="15"/>
        <v>1</v>
      </c>
    </row>
    <row r="115" spans="1:130">
      <c r="B115" s="15"/>
      <c r="C115" s="17">
        <v>2049</v>
      </c>
      <c r="D115" s="25"/>
      <c r="E115" s="25"/>
      <c r="F115" s="25"/>
      <c r="G115" s="25"/>
      <c r="H115" s="25"/>
      <c r="I115" s="25"/>
      <c r="J115" s="25"/>
      <c r="K115" s="25"/>
      <c r="L115" s="25"/>
      <c r="M115" s="25"/>
      <c r="N115" s="25"/>
      <c r="O115" s="25"/>
      <c r="P115" s="25"/>
      <c r="Q115" s="25"/>
      <c r="R115" s="25"/>
      <c r="S115" s="25"/>
      <c r="T115" s="25"/>
      <c r="U115" s="25"/>
      <c r="V115" s="25"/>
      <c r="W115" s="25"/>
      <c r="X115" s="25"/>
      <c r="Y115" s="25"/>
      <c r="Z115" s="25"/>
      <c r="AA115" s="25"/>
      <c r="AB115" s="25"/>
      <c r="AC115" s="25"/>
      <c r="AD115" s="25"/>
      <c r="AE115" s="25"/>
      <c r="AF115" s="25"/>
      <c r="AG115" s="25">
        <f t="shared" si="104"/>
        <v>0</v>
      </c>
      <c r="AH115" s="25">
        <f t="shared" si="105"/>
        <v>0</v>
      </c>
      <c r="AI115" s="25">
        <f t="shared" si="106"/>
        <v>0</v>
      </c>
      <c r="AJ115" s="25">
        <f t="shared" si="107"/>
        <v>0</v>
      </c>
      <c r="AK115" s="25">
        <f t="shared" si="108"/>
        <v>3.82955889222103E-10</v>
      </c>
      <c r="AL115" s="25">
        <f t="shared" si="109"/>
        <v>122635.99999999997</v>
      </c>
      <c r="AM115" s="25">
        <f t="shared" si="110"/>
        <v>128871.3333333333</v>
      </c>
      <c r="AN115" s="25">
        <f t="shared" si="111"/>
        <v>132654.66666666663</v>
      </c>
      <c r="AO115" s="25">
        <f t="shared" si="112"/>
        <v>135683.99999999997</v>
      </c>
      <c r="AP115" s="25">
        <f t="shared" si="113"/>
        <v>138008.66666666663</v>
      </c>
      <c r="AQ115" s="25">
        <f t="shared" si="114"/>
        <v>139463.33333333331</v>
      </c>
      <c r="AR115" s="25">
        <f t="shared" si="115"/>
        <v>140093.33333333331</v>
      </c>
      <c r="AS115" s="25">
        <f t="shared" si="116"/>
        <v>140379.99999999997</v>
      </c>
      <c r="AT115" s="25">
        <f t="shared" si="117"/>
        <v>140241.99999999997</v>
      </c>
      <c r="AU115" s="25">
        <f t="shared" si="118"/>
        <v>139417.99999999997</v>
      </c>
      <c r="AV115" s="25">
        <f t="shared" si="119"/>
        <v>138366.66666666663</v>
      </c>
      <c r="AW115" s="25">
        <f t="shared" si="120"/>
        <v>136943.33333333331</v>
      </c>
      <c r="AX115" s="25">
        <f t="shared" si="121"/>
        <v>135349.33333333331</v>
      </c>
      <c r="AY115" s="25">
        <f t="shared" ref="AY115:AY126" si="122">VLOOKUP($C$113,$D$3:$K$63,$A$68,0)*(B68-B67)</f>
        <v>133265.99999999997</v>
      </c>
      <c r="AZ115" s="25">
        <f>VLOOKUP($C$114,$D$3:$K$63,$A$68,0)*(B67-B66)</f>
        <v>130767.99999999997</v>
      </c>
      <c r="BA115" s="25">
        <f>VLOOKUP($C$115,$D$3:$K$63,$A$68,0)*B66</f>
        <v>0</v>
      </c>
      <c r="BB115" s="25"/>
      <c r="BC115" s="25"/>
      <c r="BD115" s="25"/>
      <c r="BE115" s="25"/>
      <c r="BF115" s="25"/>
      <c r="BG115" s="25"/>
      <c r="BH115" s="25"/>
      <c r="BI115" s="25"/>
      <c r="BJ115" s="25"/>
      <c r="BK115" s="25"/>
      <c r="BL115" s="25"/>
      <c r="BM115" s="21">
        <f t="shared" si="12"/>
        <v>2032144.6666666665</v>
      </c>
      <c r="BP115" s="18">
        <v>2049</v>
      </c>
      <c r="BQ115" s="14">
        <f t="shared" si="13"/>
        <v>0</v>
      </c>
      <c r="BR115" s="14">
        <f t="shared" si="64"/>
        <v>0</v>
      </c>
      <c r="BS115" s="14">
        <f t="shared" si="65"/>
        <v>0</v>
      </c>
      <c r="BT115" s="14">
        <f t="shared" si="66"/>
        <v>0</v>
      </c>
      <c r="BU115" s="14">
        <f t="shared" si="45"/>
        <v>0</v>
      </c>
      <c r="BV115" s="14">
        <f t="shared" si="46"/>
        <v>0</v>
      </c>
      <c r="BW115" s="14">
        <f t="shared" si="47"/>
        <v>0</v>
      </c>
      <c r="BX115" s="14">
        <f t="shared" si="48"/>
        <v>0</v>
      </c>
      <c r="BY115" s="14">
        <f t="shared" si="49"/>
        <v>0</v>
      </c>
      <c r="BZ115" s="14">
        <f t="shared" si="50"/>
        <v>0</v>
      </c>
      <c r="CA115" s="14">
        <f t="shared" si="51"/>
        <v>0</v>
      </c>
      <c r="CB115" s="14">
        <f t="shared" si="52"/>
        <v>0</v>
      </c>
      <c r="CC115" s="14">
        <f t="shared" si="53"/>
        <v>0</v>
      </c>
      <c r="CD115" s="14">
        <f t="shared" si="54"/>
        <v>0</v>
      </c>
      <c r="CE115" s="14">
        <f t="shared" si="55"/>
        <v>0</v>
      </c>
      <c r="CF115" s="14">
        <f t="shared" si="56"/>
        <v>0</v>
      </c>
      <c r="CG115" s="14">
        <f t="shared" si="57"/>
        <v>0</v>
      </c>
      <c r="CH115" s="14">
        <f t="shared" si="58"/>
        <v>0</v>
      </c>
      <c r="CI115" s="14">
        <f t="shared" si="59"/>
        <v>0</v>
      </c>
      <c r="CJ115" s="14">
        <f t="shared" si="60"/>
        <v>0</v>
      </c>
      <c r="CK115" s="14">
        <f t="shared" si="61"/>
        <v>0</v>
      </c>
      <c r="CL115" s="14">
        <f t="shared" si="62"/>
        <v>0</v>
      </c>
      <c r="CM115" s="14">
        <f t="shared" si="14"/>
        <v>0</v>
      </c>
      <c r="CN115" s="14">
        <f t="shared" si="71"/>
        <v>0</v>
      </c>
      <c r="CO115" s="14">
        <f t="shared" si="72"/>
        <v>0</v>
      </c>
      <c r="CP115" s="14">
        <f t="shared" si="73"/>
        <v>0</v>
      </c>
      <c r="CQ115" s="14">
        <f t="shared" si="74"/>
        <v>0</v>
      </c>
      <c r="CR115" s="14">
        <f t="shared" si="75"/>
        <v>0</v>
      </c>
      <c r="CS115" s="14">
        <f t="shared" si="76"/>
        <v>0</v>
      </c>
      <c r="CT115" s="14">
        <f t="shared" si="77"/>
        <v>0</v>
      </c>
      <c r="CU115" s="14">
        <f t="shared" si="78"/>
        <v>0</v>
      </c>
      <c r="CV115" s="14">
        <f t="shared" si="79"/>
        <v>0</v>
      </c>
      <c r="CW115" s="14">
        <f t="shared" si="80"/>
        <v>0</v>
      </c>
      <c r="CX115" s="14">
        <f t="shared" si="81"/>
        <v>1.8844912741880074E-16</v>
      </c>
      <c r="CY115" s="14">
        <f t="shared" si="82"/>
        <v>6.0348065770908031E-2</v>
      </c>
      <c r="CZ115" s="14">
        <f t="shared" si="83"/>
        <v>6.3416416875832646E-2</v>
      </c>
      <c r="DA115" s="14">
        <f t="shared" si="84"/>
        <v>6.5278160970823257E-2</v>
      </c>
      <c r="DB115" s="14">
        <f t="shared" si="85"/>
        <v>6.6768868489349667E-2</v>
      </c>
      <c r="DC115" s="14">
        <f t="shared" si="69"/>
        <v>6.7912815918289265E-2</v>
      </c>
      <c r="DD115" s="14">
        <f t="shared" si="86"/>
        <v>6.8628644220539409E-2</v>
      </c>
      <c r="DE115" s="14">
        <f t="shared" si="87"/>
        <v>6.8938661519176617E-2</v>
      </c>
      <c r="DF115" s="14">
        <f t="shared" si="88"/>
        <v>6.9079727591572382E-2</v>
      </c>
      <c r="DG115" s="14">
        <f t="shared" si="89"/>
        <v>6.9011819040442318E-2</v>
      </c>
      <c r="DH115" s="14">
        <f t="shared" si="19"/>
        <v>6.8606336097462875E-2</v>
      </c>
      <c r="DI115" s="14">
        <f t="shared" si="20"/>
        <v>6.8088984478467229E-2</v>
      </c>
      <c r="DJ115" s="14">
        <f t="shared" si="21"/>
        <v>6.7388575025990605E-2</v>
      </c>
      <c r="DK115" s="14">
        <f t="shared" si="22"/>
        <v>6.6604182051343455E-2</v>
      </c>
      <c r="DL115" s="14">
        <f t="shared" si="23"/>
        <v>6.557899257172306E-2</v>
      </c>
      <c r="DM115" s="14">
        <f t="shared" si="24"/>
        <v>6.4349749378079038E-2</v>
      </c>
      <c r="DN115" s="14">
        <f t="shared" si="25"/>
        <v>0</v>
      </c>
      <c r="DO115" s="14">
        <f t="shared" si="26"/>
        <v>0</v>
      </c>
      <c r="DP115" s="14">
        <f t="shared" si="27"/>
        <v>0</v>
      </c>
      <c r="DQ115" s="14">
        <f t="shared" si="28"/>
        <v>0</v>
      </c>
      <c r="DR115" s="14">
        <f t="shared" si="29"/>
        <v>0</v>
      </c>
      <c r="DS115" s="14">
        <f t="shared" si="30"/>
        <v>0</v>
      </c>
      <c r="DT115" s="14">
        <f t="shared" si="31"/>
        <v>0</v>
      </c>
      <c r="DU115" s="14">
        <f t="shared" si="32"/>
        <v>0</v>
      </c>
      <c r="DV115" s="14">
        <f t="shared" si="33"/>
        <v>0</v>
      </c>
      <c r="DW115" s="14">
        <f t="shared" si="34"/>
        <v>0</v>
      </c>
      <c r="DX115" s="14">
        <f t="shared" si="35"/>
        <v>0</v>
      </c>
      <c r="DY115" s="14">
        <f t="shared" si="36"/>
        <v>0</v>
      </c>
      <c r="DZ115" s="14">
        <f t="shared" si="15"/>
        <v>0.99999999999999989</v>
      </c>
    </row>
    <row r="116" spans="1:130">
      <c r="B116" s="15"/>
      <c r="C116" s="17">
        <v>2050</v>
      </c>
      <c r="D116" s="25"/>
      <c r="E116" s="25"/>
      <c r="F116" s="25"/>
      <c r="G116" s="25"/>
      <c r="H116" s="25"/>
      <c r="I116" s="25"/>
      <c r="J116" s="25"/>
      <c r="K116" s="25"/>
      <c r="L116" s="25"/>
      <c r="M116" s="25"/>
      <c r="N116" s="25"/>
      <c r="O116" s="25"/>
      <c r="P116" s="25"/>
      <c r="Q116" s="25"/>
      <c r="R116" s="25"/>
      <c r="S116" s="25"/>
      <c r="T116" s="25"/>
      <c r="U116" s="25"/>
      <c r="V116" s="25"/>
      <c r="W116" s="25"/>
      <c r="X116" s="25"/>
      <c r="Y116" s="25"/>
      <c r="Z116" s="25"/>
      <c r="AA116" s="25"/>
      <c r="AB116" s="25"/>
      <c r="AC116" s="25"/>
      <c r="AD116" s="25"/>
      <c r="AE116" s="25"/>
      <c r="AF116" s="25"/>
      <c r="AG116" s="25"/>
      <c r="AH116" s="25">
        <f t="shared" si="105"/>
        <v>0</v>
      </c>
      <c r="AI116" s="25">
        <f t="shared" si="106"/>
        <v>0</v>
      </c>
      <c r="AJ116" s="25">
        <f t="shared" si="107"/>
        <v>0</v>
      </c>
      <c r="AK116" s="25">
        <f t="shared" si="108"/>
        <v>0</v>
      </c>
      <c r="AL116" s="25">
        <f t="shared" si="109"/>
        <v>4.0845993254379209E-10</v>
      </c>
      <c r="AM116" s="25">
        <f t="shared" si="110"/>
        <v>128871.3333333333</v>
      </c>
      <c r="AN116" s="25">
        <f t="shared" si="111"/>
        <v>132654.66666666663</v>
      </c>
      <c r="AO116" s="25">
        <f t="shared" si="112"/>
        <v>135683.99999999997</v>
      </c>
      <c r="AP116" s="25">
        <f t="shared" si="113"/>
        <v>138008.66666666663</v>
      </c>
      <c r="AQ116" s="25">
        <f t="shared" si="114"/>
        <v>139463.33333333331</v>
      </c>
      <c r="AR116" s="25">
        <f t="shared" si="115"/>
        <v>140093.33333333331</v>
      </c>
      <c r="AS116" s="25">
        <f t="shared" si="116"/>
        <v>140379.99999999997</v>
      </c>
      <c r="AT116" s="25">
        <f t="shared" si="117"/>
        <v>140241.99999999997</v>
      </c>
      <c r="AU116" s="25">
        <f t="shared" si="118"/>
        <v>139417.99999999997</v>
      </c>
      <c r="AV116" s="25">
        <f t="shared" si="119"/>
        <v>138366.66666666663</v>
      </c>
      <c r="AW116" s="25">
        <f t="shared" si="120"/>
        <v>136943.33333333331</v>
      </c>
      <c r="AX116" s="25">
        <f t="shared" si="121"/>
        <v>135349.33333333331</v>
      </c>
      <c r="AY116" s="25">
        <f t="shared" si="122"/>
        <v>133265.99999999997</v>
      </c>
      <c r="AZ116" s="25">
        <f t="shared" ref="AZ116:AZ126" si="123">VLOOKUP($C$114,$D$3:$K$63,$A$68,0)*(B68-B67)</f>
        <v>130767.99999999997</v>
      </c>
      <c r="BA116" s="25">
        <f>VLOOKUP($C$115,$D$3:$K$63,$A$68,0)*(B67-B66)</f>
        <v>127943.3333333333</v>
      </c>
      <c r="BB116" s="25">
        <f>VLOOKUP($C$116,$D$3:$K$63,$A$68,0)*B66</f>
        <v>0</v>
      </c>
      <c r="BC116" s="25"/>
      <c r="BD116" s="25"/>
      <c r="BE116" s="25"/>
      <c r="BF116" s="25"/>
      <c r="BG116" s="25"/>
      <c r="BH116" s="25"/>
      <c r="BI116" s="25"/>
      <c r="BJ116" s="25"/>
      <c r="BK116" s="25"/>
      <c r="BL116" s="25"/>
      <c r="BM116" s="21">
        <f t="shared" si="12"/>
        <v>2037451.9999999998</v>
      </c>
      <c r="BP116" s="18">
        <v>2050</v>
      </c>
      <c r="BQ116" s="14">
        <f t="shared" si="13"/>
        <v>0</v>
      </c>
      <c r="BR116" s="14">
        <f t="shared" si="64"/>
        <v>0</v>
      </c>
      <c r="BS116" s="14">
        <f t="shared" si="65"/>
        <v>0</v>
      </c>
      <c r="BT116" s="14">
        <f t="shared" si="66"/>
        <v>0</v>
      </c>
      <c r="BU116" s="14">
        <f t="shared" si="45"/>
        <v>0</v>
      </c>
      <c r="BV116" s="14">
        <f t="shared" si="46"/>
        <v>0</v>
      </c>
      <c r="BW116" s="14">
        <f t="shared" si="47"/>
        <v>0</v>
      </c>
      <c r="BX116" s="14">
        <f t="shared" si="48"/>
        <v>0</v>
      </c>
      <c r="BY116" s="14">
        <f t="shared" si="49"/>
        <v>0</v>
      </c>
      <c r="BZ116" s="14">
        <f t="shared" si="50"/>
        <v>0</v>
      </c>
      <c r="CA116" s="14">
        <f t="shared" si="51"/>
        <v>0</v>
      </c>
      <c r="CB116" s="14">
        <f t="shared" si="52"/>
        <v>0</v>
      </c>
      <c r="CC116" s="14">
        <f t="shared" si="53"/>
        <v>0</v>
      </c>
      <c r="CD116" s="14">
        <f t="shared" si="54"/>
        <v>0</v>
      </c>
      <c r="CE116" s="14">
        <f t="shared" si="55"/>
        <v>0</v>
      </c>
      <c r="CF116" s="14">
        <f t="shared" si="56"/>
        <v>0</v>
      </c>
      <c r="CG116" s="14">
        <f t="shared" si="57"/>
        <v>0</v>
      </c>
      <c r="CH116" s="14">
        <f t="shared" si="58"/>
        <v>0</v>
      </c>
      <c r="CI116" s="14">
        <f t="shared" si="59"/>
        <v>0</v>
      </c>
      <c r="CJ116" s="14">
        <f t="shared" si="60"/>
        <v>0</v>
      </c>
      <c r="CK116" s="14">
        <f t="shared" si="61"/>
        <v>0</v>
      </c>
      <c r="CL116" s="14">
        <f t="shared" si="62"/>
        <v>0</v>
      </c>
      <c r="CM116" s="14">
        <f t="shared" si="14"/>
        <v>0</v>
      </c>
      <c r="CN116" s="14">
        <f t="shared" si="71"/>
        <v>0</v>
      </c>
      <c r="CO116" s="14">
        <f t="shared" si="72"/>
        <v>0</v>
      </c>
      <c r="CP116" s="14">
        <f t="shared" si="73"/>
        <v>0</v>
      </c>
      <c r="CQ116" s="14">
        <f t="shared" si="74"/>
        <v>0</v>
      </c>
      <c r="CR116" s="14">
        <f t="shared" si="75"/>
        <v>0</v>
      </c>
      <c r="CS116" s="14">
        <f t="shared" si="76"/>
        <v>0</v>
      </c>
      <c r="CT116" s="14">
        <f t="shared" si="77"/>
        <v>0</v>
      </c>
      <c r="CU116" s="14">
        <f t="shared" si="78"/>
        <v>0</v>
      </c>
      <c r="CV116" s="14">
        <f t="shared" si="79"/>
        <v>0</v>
      </c>
      <c r="CW116" s="14">
        <f t="shared" si="80"/>
        <v>0</v>
      </c>
      <c r="CX116" s="14">
        <f t="shared" si="81"/>
        <v>0</v>
      </c>
      <c r="CY116" s="14">
        <f t="shared" si="82"/>
        <v>2.004758554036081E-16</v>
      </c>
      <c r="CZ116" s="14">
        <f t="shared" si="83"/>
        <v>6.3251224241519952E-2</v>
      </c>
      <c r="DA116" s="14">
        <f t="shared" si="84"/>
        <v>6.5108118702510112E-2</v>
      </c>
      <c r="DB116" s="14">
        <f t="shared" si="85"/>
        <v>6.6594943095591941E-2</v>
      </c>
      <c r="DC116" s="14">
        <f t="shared" si="69"/>
        <v>6.7735910670124563E-2</v>
      </c>
      <c r="DD116" s="14">
        <f t="shared" si="86"/>
        <v>6.8449874320147583E-2</v>
      </c>
      <c r="DE116" s="14">
        <f t="shared" si="87"/>
        <v>6.8759084058585593E-2</v>
      </c>
      <c r="DF116" s="14">
        <f t="shared" si="88"/>
        <v>6.8899782669726697E-2</v>
      </c>
      <c r="DG116" s="14">
        <f t="shared" si="89"/>
        <v>6.8832051012735512E-2</v>
      </c>
      <c r="DH116" s="14">
        <f t="shared" si="19"/>
        <v>6.8427624307222934E-2</v>
      </c>
      <c r="DI116" s="14">
        <f t="shared" si="20"/>
        <v>6.7911620331014735E-2</v>
      </c>
      <c r="DJ116" s="14">
        <f t="shared" si="21"/>
        <v>6.7213035366395543E-2</v>
      </c>
      <c r="DK116" s="14">
        <f t="shared" si="22"/>
        <v>6.6430685647236518E-2</v>
      </c>
      <c r="DL116" s="14">
        <f t="shared" si="23"/>
        <v>6.5408166670920337E-2</v>
      </c>
      <c r="DM116" s="14">
        <f t="shared" si="24"/>
        <v>6.4182125517558197E-2</v>
      </c>
      <c r="DN116" s="14">
        <f t="shared" si="25"/>
        <v>6.2795753388709685E-2</v>
      </c>
      <c r="DO116" s="14">
        <f t="shared" si="26"/>
        <v>0</v>
      </c>
      <c r="DP116" s="14">
        <f t="shared" si="27"/>
        <v>0</v>
      </c>
      <c r="DQ116" s="14">
        <f t="shared" si="28"/>
        <v>0</v>
      </c>
      <c r="DR116" s="14">
        <f t="shared" si="29"/>
        <v>0</v>
      </c>
      <c r="DS116" s="14">
        <f t="shared" si="30"/>
        <v>0</v>
      </c>
      <c r="DT116" s="14">
        <f t="shared" si="31"/>
        <v>0</v>
      </c>
      <c r="DU116" s="14">
        <f t="shared" si="32"/>
        <v>0</v>
      </c>
      <c r="DV116" s="14">
        <f t="shared" si="33"/>
        <v>0</v>
      </c>
      <c r="DW116" s="14">
        <f t="shared" si="34"/>
        <v>0</v>
      </c>
      <c r="DX116" s="14">
        <f t="shared" si="35"/>
        <v>0</v>
      </c>
      <c r="DY116" s="14">
        <f t="shared" si="36"/>
        <v>0</v>
      </c>
      <c r="DZ116" s="14">
        <f t="shared" si="15"/>
        <v>1</v>
      </c>
    </row>
    <row r="117" spans="1:130">
      <c r="B117" s="15"/>
      <c r="C117" s="17">
        <v>2051</v>
      </c>
      <c r="D117" s="25"/>
      <c r="E117" s="25"/>
      <c r="F117" s="25"/>
      <c r="G117" s="25"/>
      <c r="H117" s="25"/>
      <c r="I117" s="25"/>
      <c r="J117" s="25"/>
      <c r="K117" s="25"/>
      <c r="L117" s="25"/>
      <c r="M117" s="25"/>
      <c r="N117" s="25"/>
      <c r="O117" s="25"/>
      <c r="P117" s="25"/>
      <c r="Q117" s="25"/>
      <c r="R117" s="25"/>
      <c r="S117" s="25"/>
      <c r="T117" s="25"/>
      <c r="U117" s="25"/>
      <c r="V117" s="25"/>
      <c r="W117" s="25"/>
      <c r="X117" s="25"/>
      <c r="Y117" s="25"/>
      <c r="Z117" s="25"/>
      <c r="AA117" s="25"/>
      <c r="AB117" s="25"/>
      <c r="AC117" s="25"/>
      <c r="AD117" s="25"/>
      <c r="AE117" s="25"/>
      <c r="AF117" s="25"/>
      <c r="AG117" s="25"/>
      <c r="AH117" s="25"/>
      <c r="AI117" s="25">
        <f t="shared" si="106"/>
        <v>0</v>
      </c>
      <c r="AJ117" s="25">
        <f t="shared" si="107"/>
        <v>0</v>
      </c>
      <c r="AK117" s="25">
        <f t="shared" si="108"/>
        <v>0</v>
      </c>
      <c r="AL117" s="25">
        <f t="shared" si="109"/>
        <v>0</v>
      </c>
      <c r="AM117" s="25">
        <f t="shared" si="110"/>
        <v>4.2922776444243027E-10</v>
      </c>
      <c r="AN117" s="25">
        <f t="shared" si="111"/>
        <v>132654.66666666663</v>
      </c>
      <c r="AO117" s="25">
        <f t="shared" si="112"/>
        <v>135683.99999999997</v>
      </c>
      <c r="AP117" s="25">
        <f t="shared" si="113"/>
        <v>138008.66666666663</v>
      </c>
      <c r="AQ117" s="25">
        <f t="shared" si="114"/>
        <v>139463.33333333331</v>
      </c>
      <c r="AR117" s="25">
        <f t="shared" si="115"/>
        <v>140093.33333333331</v>
      </c>
      <c r="AS117" s="25">
        <f t="shared" si="116"/>
        <v>140379.99999999997</v>
      </c>
      <c r="AT117" s="25">
        <f t="shared" si="117"/>
        <v>140241.99999999997</v>
      </c>
      <c r="AU117" s="25">
        <f t="shared" si="118"/>
        <v>139417.99999999997</v>
      </c>
      <c r="AV117" s="25">
        <f t="shared" si="119"/>
        <v>138366.66666666663</v>
      </c>
      <c r="AW117" s="25">
        <f t="shared" si="120"/>
        <v>136943.33333333331</v>
      </c>
      <c r="AX117" s="25">
        <f t="shared" si="121"/>
        <v>135349.33333333331</v>
      </c>
      <c r="AY117" s="25">
        <f t="shared" si="122"/>
        <v>133265.99999999997</v>
      </c>
      <c r="AZ117" s="25">
        <f t="shared" si="123"/>
        <v>130767.99999999997</v>
      </c>
      <c r="BA117" s="25">
        <f t="shared" ref="BA117:BA126" si="124">VLOOKUP($C$115,$D$3:$K$63,$A$68,0)*(B68-B67)</f>
        <v>127943.3333333333</v>
      </c>
      <c r="BB117" s="25">
        <f>VLOOKUP($C$116,$D$3:$K$63,$A$68,0)*(B67-B66)</f>
        <v>124863.3333333333</v>
      </c>
      <c r="BC117" s="25" t="e">
        <f>VLOOKUP($C$117,$D$3:$K$63,$A$68,0)*B66</f>
        <v>#N/A</v>
      </c>
      <c r="BD117" s="25"/>
      <c r="BE117" s="25"/>
      <c r="BF117" s="25"/>
      <c r="BG117" s="25"/>
      <c r="BH117" s="25"/>
      <c r="BI117" s="25"/>
      <c r="BJ117" s="25"/>
      <c r="BK117" s="25"/>
      <c r="BL117" s="25"/>
      <c r="BM117" s="21" t="e">
        <f t="shared" si="12"/>
        <v>#N/A</v>
      </c>
      <c r="BP117" s="18">
        <v>2051</v>
      </c>
      <c r="BQ117" s="14" t="e">
        <f t="shared" si="13"/>
        <v>#N/A</v>
      </c>
      <c r="BR117" s="14" t="e">
        <f t="shared" si="64"/>
        <v>#N/A</v>
      </c>
      <c r="BS117" s="14" t="e">
        <f t="shared" si="65"/>
        <v>#N/A</v>
      </c>
      <c r="BT117" s="14" t="e">
        <f t="shared" si="66"/>
        <v>#N/A</v>
      </c>
      <c r="BU117" s="14" t="e">
        <f t="shared" si="45"/>
        <v>#N/A</v>
      </c>
      <c r="BV117" s="14" t="e">
        <f t="shared" si="46"/>
        <v>#N/A</v>
      </c>
      <c r="BW117" s="14" t="e">
        <f t="shared" si="47"/>
        <v>#N/A</v>
      </c>
      <c r="BX117" s="14" t="e">
        <f t="shared" si="48"/>
        <v>#N/A</v>
      </c>
      <c r="BY117" s="14" t="e">
        <f t="shared" si="49"/>
        <v>#N/A</v>
      </c>
      <c r="BZ117" s="14" t="e">
        <f t="shared" si="50"/>
        <v>#N/A</v>
      </c>
      <c r="CA117" s="14" t="e">
        <f t="shared" si="51"/>
        <v>#N/A</v>
      </c>
      <c r="CB117" s="14" t="e">
        <f t="shared" si="52"/>
        <v>#N/A</v>
      </c>
      <c r="CC117" s="14" t="e">
        <f t="shared" si="53"/>
        <v>#N/A</v>
      </c>
      <c r="CD117" s="14" t="e">
        <f t="shared" si="54"/>
        <v>#N/A</v>
      </c>
      <c r="CE117" s="14" t="e">
        <f t="shared" si="55"/>
        <v>#N/A</v>
      </c>
      <c r="CF117" s="14" t="e">
        <f t="shared" si="56"/>
        <v>#N/A</v>
      </c>
      <c r="CG117" s="14" t="e">
        <f t="shared" si="57"/>
        <v>#N/A</v>
      </c>
      <c r="CH117" s="14" t="e">
        <f t="shared" si="58"/>
        <v>#N/A</v>
      </c>
      <c r="CI117" s="14" t="e">
        <f t="shared" si="59"/>
        <v>#N/A</v>
      </c>
      <c r="CJ117" s="14" t="e">
        <f t="shared" si="60"/>
        <v>#N/A</v>
      </c>
      <c r="CK117" s="14" t="e">
        <f t="shared" si="61"/>
        <v>#N/A</v>
      </c>
      <c r="CL117" s="14" t="e">
        <f t="shared" si="62"/>
        <v>#N/A</v>
      </c>
      <c r="CM117" s="14" t="e">
        <f t="shared" si="14"/>
        <v>#N/A</v>
      </c>
      <c r="CN117" s="14" t="e">
        <f t="shared" si="71"/>
        <v>#N/A</v>
      </c>
      <c r="CO117" s="14" t="e">
        <f t="shared" si="72"/>
        <v>#N/A</v>
      </c>
      <c r="CP117" s="14" t="e">
        <f t="shared" si="73"/>
        <v>#N/A</v>
      </c>
      <c r="CQ117" s="14" t="e">
        <f t="shared" si="74"/>
        <v>#N/A</v>
      </c>
      <c r="CR117" s="14" t="e">
        <f t="shared" si="75"/>
        <v>#N/A</v>
      </c>
      <c r="CS117" s="14" t="e">
        <f t="shared" si="76"/>
        <v>#N/A</v>
      </c>
      <c r="CT117" s="14" t="e">
        <f t="shared" si="77"/>
        <v>#N/A</v>
      </c>
      <c r="CU117" s="14" t="e">
        <f t="shared" si="78"/>
        <v>#N/A</v>
      </c>
      <c r="CV117" s="14" t="e">
        <f t="shared" si="79"/>
        <v>#N/A</v>
      </c>
      <c r="CW117" s="14" t="e">
        <f t="shared" si="80"/>
        <v>#N/A</v>
      </c>
      <c r="CX117" s="14" t="e">
        <f t="shared" si="81"/>
        <v>#N/A</v>
      </c>
      <c r="CY117" s="14" t="e">
        <f t="shared" si="82"/>
        <v>#N/A</v>
      </c>
      <c r="CZ117" s="14" t="e">
        <f t="shared" si="83"/>
        <v>#N/A</v>
      </c>
      <c r="DA117" s="14" t="e">
        <f t="shared" si="84"/>
        <v>#N/A</v>
      </c>
      <c r="DB117" s="14" t="e">
        <f t="shared" si="85"/>
        <v>#N/A</v>
      </c>
      <c r="DC117" s="14" t="e">
        <f t="shared" si="69"/>
        <v>#N/A</v>
      </c>
      <c r="DD117" s="14" t="e">
        <f t="shared" si="86"/>
        <v>#N/A</v>
      </c>
      <c r="DE117" s="14" t="e">
        <f t="shared" si="87"/>
        <v>#N/A</v>
      </c>
      <c r="DF117" s="14" t="e">
        <f t="shared" si="88"/>
        <v>#N/A</v>
      </c>
      <c r="DG117" s="14" t="e">
        <f t="shared" si="89"/>
        <v>#N/A</v>
      </c>
      <c r="DH117" s="14" t="e">
        <f t="shared" si="19"/>
        <v>#N/A</v>
      </c>
      <c r="DI117" s="14" t="e">
        <f t="shared" si="20"/>
        <v>#N/A</v>
      </c>
      <c r="DJ117" s="14" t="e">
        <f t="shared" si="21"/>
        <v>#N/A</v>
      </c>
      <c r="DK117" s="14" t="e">
        <f t="shared" si="22"/>
        <v>#N/A</v>
      </c>
      <c r="DL117" s="14" t="e">
        <f t="shared" si="23"/>
        <v>#N/A</v>
      </c>
      <c r="DM117" s="14" t="e">
        <f t="shared" si="24"/>
        <v>#N/A</v>
      </c>
      <c r="DN117" s="14" t="e">
        <f t="shared" si="25"/>
        <v>#N/A</v>
      </c>
      <c r="DO117" s="14" t="e">
        <f t="shared" si="26"/>
        <v>#N/A</v>
      </c>
      <c r="DP117" s="14" t="e">
        <f t="shared" si="27"/>
        <v>#N/A</v>
      </c>
      <c r="DQ117" s="14" t="e">
        <f t="shared" si="28"/>
        <v>#N/A</v>
      </c>
      <c r="DR117" s="14" t="e">
        <f t="shared" si="29"/>
        <v>#N/A</v>
      </c>
      <c r="DS117" s="14" t="e">
        <f t="shared" si="30"/>
        <v>#N/A</v>
      </c>
      <c r="DT117" s="14" t="e">
        <f t="shared" si="31"/>
        <v>#N/A</v>
      </c>
      <c r="DU117" s="14" t="e">
        <f t="shared" si="32"/>
        <v>#N/A</v>
      </c>
      <c r="DV117" s="14" t="e">
        <f t="shared" si="33"/>
        <v>#N/A</v>
      </c>
      <c r="DW117" s="14" t="e">
        <f t="shared" si="34"/>
        <v>#N/A</v>
      </c>
      <c r="DX117" s="14" t="e">
        <f t="shared" si="35"/>
        <v>#N/A</v>
      </c>
      <c r="DY117" s="14" t="e">
        <f t="shared" si="36"/>
        <v>#N/A</v>
      </c>
      <c r="DZ117" s="14" t="e">
        <f t="shared" si="15"/>
        <v>#N/A</v>
      </c>
    </row>
    <row r="118" spans="1:130">
      <c r="B118" s="15"/>
      <c r="C118" s="17">
        <v>2052</v>
      </c>
      <c r="D118" s="25"/>
      <c r="E118" s="25"/>
      <c r="F118" s="25"/>
      <c r="G118" s="25"/>
      <c r="H118" s="25"/>
      <c r="I118" s="25"/>
      <c r="J118" s="25"/>
      <c r="K118" s="25"/>
      <c r="L118" s="25"/>
      <c r="M118" s="25"/>
      <c r="N118" s="25"/>
      <c r="O118" s="25"/>
      <c r="P118" s="25"/>
      <c r="Q118" s="25"/>
      <c r="R118" s="25"/>
      <c r="S118" s="25"/>
      <c r="T118" s="25"/>
      <c r="U118" s="25"/>
      <c r="V118" s="25"/>
      <c r="W118" s="25"/>
      <c r="X118" s="25"/>
      <c r="Y118" s="25"/>
      <c r="Z118" s="25"/>
      <c r="AA118" s="25"/>
      <c r="AB118" s="25"/>
      <c r="AC118" s="25"/>
      <c r="AD118" s="25"/>
      <c r="AE118" s="25"/>
      <c r="AF118" s="25"/>
      <c r="AG118" s="25"/>
      <c r="AH118" s="25"/>
      <c r="AI118" s="25"/>
      <c r="AJ118" s="25">
        <f t="shared" si="107"/>
        <v>0</v>
      </c>
      <c r="AK118" s="25">
        <f t="shared" si="108"/>
        <v>0</v>
      </c>
      <c r="AL118" s="25">
        <f t="shared" si="109"/>
        <v>0</v>
      </c>
      <c r="AM118" s="25">
        <f t="shared" si="110"/>
        <v>0</v>
      </c>
      <c r="AN118" s="25">
        <f t="shared" si="111"/>
        <v>4.418287957719258E-10</v>
      </c>
      <c r="AO118" s="25">
        <f t="shared" si="112"/>
        <v>135683.99999999997</v>
      </c>
      <c r="AP118" s="25">
        <f t="shared" si="113"/>
        <v>138008.66666666663</v>
      </c>
      <c r="AQ118" s="25">
        <f t="shared" si="114"/>
        <v>139463.33333333331</v>
      </c>
      <c r="AR118" s="25">
        <f t="shared" si="115"/>
        <v>140093.33333333331</v>
      </c>
      <c r="AS118" s="25">
        <f t="shared" si="116"/>
        <v>140379.99999999997</v>
      </c>
      <c r="AT118" s="25">
        <f t="shared" si="117"/>
        <v>140241.99999999997</v>
      </c>
      <c r="AU118" s="25">
        <f t="shared" si="118"/>
        <v>139417.99999999997</v>
      </c>
      <c r="AV118" s="25">
        <f t="shared" si="119"/>
        <v>138366.66666666663</v>
      </c>
      <c r="AW118" s="25">
        <f t="shared" si="120"/>
        <v>136943.33333333331</v>
      </c>
      <c r="AX118" s="25">
        <f t="shared" si="121"/>
        <v>135349.33333333331</v>
      </c>
      <c r="AY118" s="25">
        <f t="shared" si="122"/>
        <v>133265.99999999997</v>
      </c>
      <c r="AZ118" s="25">
        <f t="shared" si="123"/>
        <v>130767.99999999997</v>
      </c>
      <c r="BA118" s="25">
        <f t="shared" si="124"/>
        <v>127943.3333333333</v>
      </c>
      <c r="BB118" s="25">
        <f t="shared" ref="BB118:BB126" si="125">VLOOKUP($C$116,$D$3:$K$63,$A$68,0)*(B68-B67)</f>
        <v>124863.3333333333</v>
      </c>
      <c r="BC118" s="25" t="e">
        <f>VLOOKUP($C$117,$D$3:$K$63,$A$68,0)*(B67-B66)</f>
        <v>#N/A</v>
      </c>
      <c r="BD118" s="25" t="e">
        <f>VLOOKUP($C$118,$D$3:$K$63,$A$68,0)*B66</f>
        <v>#N/A</v>
      </c>
      <c r="BE118" s="25"/>
      <c r="BF118" s="25"/>
      <c r="BG118" s="25"/>
      <c r="BH118" s="25"/>
      <c r="BI118" s="25"/>
      <c r="BJ118" s="25"/>
      <c r="BK118" s="25"/>
      <c r="BL118" s="25"/>
      <c r="BM118" s="21" t="e">
        <f t="shared" si="12"/>
        <v>#N/A</v>
      </c>
      <c r="BP118" s="18">
        <v>2052</v>
      </c>
      <c r="BQ118" s="14" t="e">
        <f t="shared" si="13"/>
        <v>#N/A</v>
      </c>
      <c r="BR118" s="14" t="e">
        <f t="shared" si="64"/>
        <v>#N/A</v>
      </c>
      <c r="BS118" s="14" t="e">
        <f t="shared" si="65"/>
        <v>#N/A</v>
      </c>
      <c r="BT118" s="14" t="e">
        <f t="shared" si="66"/>
        <v>#N/A</v>
      </c>
      <c r="BU118" s="14" t="e">
        <f t="shared" si="45"/>
        <v>#N/A</v>
      </c>
      <c r="BV118" s="14" t="e">
        <f t="shared" si="46"/>
        <v>#N/A</v>
      </c>
      <c r="BW118" s="14" t="e">
        <f t="shared" si="47"/>
        <v>#N/A</v>
      </c>
      <c r="BX118" s="14" t="e">
        <f t="shared" si="48"/>
        <v>#N/A</v>
      </c>
      <c r="BY118" s="14" t="e">
        <f t="shared" si="49"/>
        <v>#N/A</v>
      </c>
      <c r="BZ118" s="14" t="e">
        <f t="shared" si="50"/>
        <v>#N/A</v>
      </c>
      <c r="CA118" s="14" t="e">
        <f t="shared" si="51"/>
        <v>#N/A</v>
      </c>
      <c r="CB118" s="14" t="e">
        <f t="shared" si="52"/>
        <v>#N/A</v>
      </c>
      <c r="CC118" s="14" t="e">
        <f t="shared" si="53"/>
        <v>#N/A</v>
      </c>
      <c r="CD118" s="14" t="e">
        <f t="shared" si="54"/>
        <v>#N/A</v>
      </c>
      <c r="CE118" s="14" t="e">
        <f t="shared" si="55"/>
        <v>#N/A</v>
      </c>
      <c r="CF118" s="14" t="e">
        <f t="shared" si="56"/>
        <v>#N/A</v>
      </c>
      <c r="CG118" s="14" t="e">
        <f t="shared" si="57"/>
        <v>#N/A</v>
      </c>
      <c r="CH118" s="14" t="e">
        <f t="shared" si="58"/>
        <v>#N/A</v>
      </c>
      <c r="CI118" s="14" t="e">
        <f t="shared" si="59"/>
        <v>#N/A</v>
      </c>
      <c r="CJ118" s="14" t="e">
        <f t="shared" si="60"/>
        <v>#N/A</v>
      </c>
      <c r="CK118" s="14" t="e">
        <f t="shared" si="61"/>
        <v>#N/A</v>
      </c>
      <c r="CL118" s="14" t="e">
        <f t="shared" si="62"/>
        <v>#N/A</v>
      </c>
      <c r="CM118" s="14" t="e">
        <f t="shared" si="14"/>
        <v>#N/A</v>
      </c>
      <c r="CN118" s="14" t="e">
        <f t="shared" si="71"/>
        <v>#N/A</v>
      </c>
      <c r="CO118" s="14" t="e">
        <f t="shared" si="72"/>
        <v>#N/A</v>
      </c>
      <c r="CP118" s="14" t="e">
        <f t="shared" si="73"/>
        <v>#N/A</v>
      </c>
      <c r="CQ118" s="14" t="e">
        <f t="shared" si="74"/>
        <v>#N/A</v>
      </c>
      <c r="CR118" s="14" t="e">
        <f t="shared" si="75"/>
        <v>#N/A</v>
      </c>
      <c r="CS118" s="14" t="e">
        <f t="shared" si="76"/>
        <v>#N/A</v>
      </c>
      <c r="CT118" s="14" t="e">
        <f t="shared" si="77"/>
        <v>#N/A</v>
      </c>
      <c r="CU118" s="14" t="e">
        <f t="shared" si="78"/>
        <v>#N/A</v>
      </c>
      <c r="CV118" s="14" t="e">
        <f t="shared" si="79"/>
        <v>#N/A</v>
      </c>
      <c r="CW118" s="14" t="e">
        <f t="shared" si="80"/>
        <v>#N/A</v>
      </c>
      <c r="CX118" s="14" t="e">
        <f t="shared" si="81"/>
        <v>#N/A</v>
      </c>
      <c r="CY118" s="14" t="e">
        <f t="shared" si="82"/>
        <v>#N/A</v>
      </c>
      <c r="CZ118" s="14" t="e">
        <f t="shared" si="83"/>
        <v>#N/A</v>
      </c>
      <c r="DA118" s="14" t="e">
        <f t="shared" si="84"/>
        <v>#N/A</v>
      </c>
      <c r="DB118" s="14" t="e">
        <f t="shared" si="85"/>
        <v>#N/A</v>
      </c>
      <c r="DC118" s="14" t="e">
        <f t="shared" si="69"/>
        <v>#N/A</v>
      </c>
      <c r="DD118" s="14" t="e">
        <f t="shared" si="86"/>
        <v>#N/A</v>
      </c>
      <c r="DE118" s="14" t="e">
        <f t="shared" si="87"/>
        <v>#N/A</v>
      </c>
      <c r="DF118" s="14" t="e">
        <f t="shared" si="88"/>
        <v>#N/A</v>
      </c>
      <c r="DG118" s="14" t="e">
        <f t="shared" si="89"/>
        <v>#N/A</v>
      </c>
      <c r="DH118" s="14" t="e">
        <f t="shared" si="19"/>
        <v>#N/A</v>
      </c>
      <c r="DI118" s="14" t="e">
        <f t="shared" si="20"/>
        <v>#N/A</v>
      </c>
      <c r="DJ118" s="14" t="e">
        <f t="shared" si="21"/>
        <v>#N/A</v>
      </c>
      <c r="DK118" s="14" t="e">
        <f t="shared" si="22"/>
        <v>#N/A</v>
      </c>
      <c r="DL118" s="14" t="e">
        <f t="shared" si="23"/>
        <v>#N/A</v>
      </c>
      <c r="DM118" s="14" t="e">
        <f t="shared" si="24"/>
        <v>#N/A</v>
      </c>
      <c r="DN118" s="14" t="e">
        <f t="shared" si="25"/>
        <v>#N/A</v>
      </c>
      <c r="DO118" s="14" t="e">
        <f t="shared" si="26"/>
        <v>#N/A</v>
      </c>
      <c r="DP118" s="14" t="e">
        <f t="shared" si="27"/>
        <v>#N/A</v>
      </c>
      <c r="DQ118" s="14" t="e">
        <f t="shared" si="28"/>
        <v>#N/A</v>
      </c>
      <c r="DR118" s="14" t="e">
        <f t="shared" si="29"/>
        <v>#N/A</v>
      </c>
      <c r="DS118" s="14" t="e">
        <f t="shared" si="30"/>
        <v>#N/A</v>
      </c>
      <c r="DT118" s="14" t="e">
        <f t="shared" si="31"/>
        <v>#N/A</v>
      </c>
      <c r="DU118" s="14" t="e">
        <f t="shared" si="32"/>
        <v>#N/A</v>
      </c>
      <c r="DV118" s="14" t="e">
        <f t="shared" si="33"/>
        <v>#N/A</v>
      </c>
      <c r="DW118" s="14" t="e">
        <f t="shared" si="34"/>
        <v>#N/A</v>
      </c>
      <c r="DX118" s="14" t="e">
        <f t="shared" si="35"/>
        <v>#N/A</v>
      </c>
      <c r="DY118" s="14" t="e">
        <f t="shared" si="36"/>
        <v>#N/A</v>
      </c>
      <c r="DZ118" s="14" t="e">
        <f t="shared" si="15"/>
        <v>#N/A</v>
      </c>
    </row>
    <row r="119" spans="1:130">
      <c r="B119" s="15"/>
      <c r="C119" s="17">
        <v>2053</v>
      </c>
      <c r="D119" s="25"/>
      <c r="E119" s="25"/>
      <c r="F119" s="25"/>
      <c r="G119" s="25"/>
      <c r="H119" s="25"/>
      <c r="I119" s="25"/>
      <c r="J119" s="25"/>
      <c r="K119" s="25"/>
      <c r="L119" s="25"/>
      <c r="M119" s="25"/>
      <c r="N119" s="25"/>
      <c r="O119" s="25"/>
      <c r="P119" s="25"/>
      <c r="Q119" s="25"/>
      <c r="R119" s="25"/>
      <c r="S119" s="25"/>
      <c r="T119" s="25"/>
      <c r="U119" s="25"/>
      <c r="V119" s="25"/>
      <c r="W119" s="25"/>
      <c r="X119" s="25"/>
      <c r="Y119" s="25"/>
      <c r="Z119" s="25"/>
      <c r="AA119" s="25"/>
      <c r="AB119" s="25"/>
      <c r="AC119" s="25"/>
      <c r="AD119" s="25"/>
      <c r="AE119" s="25"/>
      <c r="AF119" s="25"/>
      <c r="AG119" s="25"/>
      <c r="AH119" s="25"/>
      <c r="AI119" s="25"/>
      <c r="AJ119" s="25"/>
      <c r="AK119" s="25">
        <f t="shared" si="108"/>
        <v>0</v>
      </c>
      <c r="AL119" s="25">
        <f t="shared" si="109"/>
        <v>0</v>
      </c>
      <c r="AM119" s="25">
        <f t="shared" si="110"/>
        <v>0</v>
      </c>
      <c r="AN119" s="25">
        <f t="shared" si="111"/>
        <v>0</v>
      </c>
      <c r="AO119" s="25">
        <f t="shared" si="112"/>
        <v>4.5191850261971922E-10</v>
      </c>
      <c r="AP119" s="25">
        <f t="shared" si="113"/>
        <v>138008.66666666663</v>
      </c>
      <c r="AQ119" s="25">
        <f t="shared" si="114"/>
        <v>139463.33333333331</v>
      </c>
      <c r="AR119" s="25">
        <f t="shared" si="115"/>
        <v>140093.33333333331</v>
      </c>
      <c r="AS119" s="25">
        <f t="shared" si="116"/>
        <v>140379.99999999997</v>
      </c>
      <c r="AT119" s="25">
        <f t="shared" si="117"/>
        <v>140241.99999999997</v>
      </c>
      <c r="AU119" s="25">
        <f t="shared" si="118"/>
        <v>139417.99999999997</v>
      </c>
      <c r="AV119" s="25">
        <f t="shared" si="119"/>
        <v>138366.66666666663</v>
      </c>
      <c r="AW119" s="25">
        <f t="shared" si="120"/>
        <v>136943.33333333331</v>
      </c>
      <c r="AX119" s="25">
        <f t="shared" si="121"/>
        <v>135349.33333333331</v>
      </c>
      <c r="AY119" s="25">
        <f t="shared" si="122"/>
        <v>133265.99999999997</v>
      </c>
      <c r="AZ119" s="25">
        <f t="shared" si="123"/>
        <v>130767.99999999997</v>
      </c>
      <c r="BA119" s="25">
        <f t="shared" si="124"/>
        <v>127943.3333333333</v>
      </c>
      <c r="BB119" s="25">
        <f t="shared" si="125"/>
        <v>124863.3333333333</v>
      </c>
      <c r="BC119" s="25" t="e">
        <f t="shared" ref="BC119:BC126" si="126">VLOOKUP($C$117,$D$3:$K$63,$A$68,0)*(B68-B67)</f>
        <v>#N/A</v>
      </c>
      <c r="BD119" s="25" t="e">
        <f>VLOOKUP($C$118,$D$3:$K$63,$A$68,0)*(B67-B66)</f>
        <v>#N/A</v>
      </c>
      <c r="BE119" s="25" t="e">
        <f>VLOOKUP($C$119,$D$3:$K$63,$A$68,0)*B66</f>
        <v>#N/A</v>
      </c>
      <c r="BF119" s="25"/>
      <c r="BG119" s="25"/>
      <c r="BH119" s="25"/>
      <c r="BI119" s="25"/>
      <c r="BJ119" s="25"/>
      <c r="BK119" s="25"/>
      <c r="BL119" s="25"/>
      <c r="BM119" s="21" t="e">
        <f t="shared" si="12"/>
        <v>#N/A</v>
      </c>
      <c r="BP119" s="18">
        <v>2053</v>
      </c>
      <c r="BQ119" s="14" t="e">
        <f t="shared" si="13"/>
        <v>#N/A</v>
      </c>
      <c r="BR119" s="14" t="e">
        <f t="shared" si="64"/>
        <v>#N/A</v>
      </c>
      <c r="BS119" s="14" t="e">
        <f t="shared" si="65"/>
        <v>#N/A</v>
      </c>
      <c r="BT119" s="14" t="e">
        <f t="shared" si="66"/>
        <v>#N/A</v>
      </c>
      <c r="BU119" s="14" t="e">
        <f t="shared" si="45"/>
        <v>#N/A</v>
      </c>
      <c r="BV119" s="14" t="e">
        <f t="shared" si="46"/>
        <v>#N/A</v>
      </c>
      <c r="BW119" s="14" t="e">
        <f t="shared" si="47"/>
        <v>#N/A</v>
      </c>
      <c r="BX119" s="14" t="e">
        <f t="shared" si="48"/>
        <v>#N/A</v>
      </c>
      <c r="BY119" s="14" t="e">
        <f t="shared" si="49"/>
        <v>#N/A</v>
      </c>
      <c r="BZ119" s="14" t="e">
        <f t="shared" si="50"/>
        <v>#N/A</v>
      </c>
      <c r="CA119" s="14" t="e">
        <f t="shared" si="51"/>
        <v>#N/A</v>
      </c>
      <c r="CB119" s="14" t="e">
        <f t="shared" si="52"/>
        <v>#N/A</v>
      </c>
      <c r="CC119" s="14" t="e">
        <f t="shared" si="53"/>
        <v>#N/A</v>
      </c>
      <c r="CD119" s="14" t="e">
        <f t="shared" si="54"/>
        <v>#N/A</v>
      </c>
      <c r="CE119" s="14" t="e">
        <f t="shared" si="55"/>
        <v>#N/A</v>
      </c>
      <c r="CF119" s="14" t="e">
        <f t="shared" si="56"/>
        <v>#N/A</v>
      </c>
      <c r="CG119" s="14" t="e">
        <f t="shared" si="57"/>
        <v>#N/A</v>
      </c>
      <c r="CH119" s="14" t="e">
        <f t="shared" si="58"/>
        <v>#N/A</v>
      </c>
      <c r="CI119" s="14" t="e">
        <f t="shared" si="59"/>
        <v>#N/A</v>
      </c>
      <c r="CJ119" s="14" t="e">
        <f t="shared" si="60"/>
        <v>#N/A</v>
      </c>
      <c r="CK119" s="14" t="e">
        <f t="shared" si="61"/>
        <v>#N/A</v>
      </c>
      <c r="CL119" s="14" t="e">
        <f t="shared" si="62"/>
        <v>#N/A</v>
      </c>
      <c r="CM119" s="14" t="e">
        <f t="shared" si="14"/>
        <v>#N/A</v>
      </c>
      <c r="CN119" s="14" t="e">
        <f t="shared" si="71"/>
        <v>#N/A</v>
      </c>
      <c r="CO119" s="14" t="e">
        <f t="shared" si="72"/>
        <v>#N/A</v>
      </c>
      <c r="CP119" s="14" t="e">
        <f t="shared" si="73"/>
        <v>#N/A</v>
      </c>
      <c r="CQ119" s="14" t="e">
        <f t="shared" si="74"/>
        <v>#N/A</v>
      </c>
      <c r="CR119" s="14" t="e">
        <f t="shared" si="75"/>
        <v>#N/A</v>
      </c>
      <c r="CS119" s="14" t="e">
        <f t="shared" si="76"/>
        <v>#N/A</v>
      </c>
      <c r="CT119" s="14" t="e">
        <f t="shared" si="77"/>
        <v>#N/A</v>
      </c>
      <c r="CU119" s="14" t="e">
        <f t="shared" si="78"/>
        <v>#N/A</v>
      </c>
      <c r="CV119" s="14" t="e">
        <f t="shared" si="79"/>
        <v>#N/A</v>
      </c>
      <c r="CW119" s="14" t="e">
        <f t="shared" si="80"/>
        <v>#N/A</v>
      </c>
      <c r="CX119" s="14" t="e">
        <f t="shared" si="81"/>
        <v>#N/A</v>
      </c>
      <c r="CY119" s="14" t="e">
        <f t="shared" si="82"/>
        <v>#N/A</v>
      </c>
      <c r="CZ119" s="14" t="e">
        <f t="shared" si="83"/>
        <v>#N/A</v>
      </c>
      <c r="DA119" s="14" t="e">
        <f t="shared" si="84"/>
        <v>#N/A</v>
      </c>
      <c r="DB119" s="14" t="e">
        <f t="shared" si="85"/>
        <v>#N/A</v>
      </c>
      <c r="DC119" s="14" t="e">
        <f t="shared" si="69"/>
        <v>#N/A</v>
      </c>
      <c r="DD119" s="14" t="e">
        <f t="shared" si="86"/>
        <v>#N/A</v>
      </c>
      <c r="DE119" s="14" t="e">
        <f t="shared" si="87"/>
        <v>#N/A</v>
      </c>
      <c r="DF119" s="14" t="e">
        <f t="shared" si="88"/>
        <v>#N/A</v>
      </c>
      <c r="DG119" s="14" t="e">
        <f t="shared" si="89"/>
        <v>#N/A</v>
      </c>
      <c r="DH119" s="14" t="e">
        <f t="shared" si="19"/>
        <v>#N/A</v>
      </c>
      <c r="DI119" s="14" t="e">
        <f t="shared" si="20"/>
        <v>#N/A</v>
      </c>
      <c r="DJ119" s="14" t="e">
        <f t="shared" si="21"/>
        <v>#N/A</v>
      </c>
      <c r="DK119" s="14" t="e">
        <f t="shared" si="22"/>
        <v>#N/A</v>
      </c>
      <c r="DL119" s="14" t="e">
        <f t="shared" si="23"/>
        <v>#N/A</v>
      </c>
      <c r="DM119" s="14" t="e">
        <f t="shared" si="24"/>
        <v>#N/A</v>
      </c>
      <c r="DN119" s="14" t="e">
        <f t="shared" si="25"/>
        <v>#N/A</v>
      </c>
      <c r="DO119" s="14" t="e">
        <f t="shared" si="26"/>
        <v>#N/A</v>
      </c>
      <c r="DP119" s="14" t="e">
        <f t="shared" si="27"/>
        <v>#N/A</v>
      </c>
      <c r="DQ119" s="14" t="e">
        <f t="shared" si="28"/>
        <v>#N/A</v>
      </c>
      <c r="DR119" s="14" t="e">
        <f t="shared" si="29"/>
        <v>#N/A</v>
      </c>
      <c r="DS119" s="14" t="e">
        <f t="shared" si="30"/>
        <v>#N/A</v>
      </c>
      <c r="DT119" s="14" t="e">
        <f t="shared" si="31"/>
        <v>#N/A</v>
      </c>
      <c r="DU119" s="14" t="e">
        <f t="shared" si="32"/>
        <v>#N/A</v>
      </c>
      <c r="DV119" s="14" t="e">
        <f t="shared" si="33"/>
        <v>#N/A</v>
      </c>
      <c r="DW119" s="14" t="e">
        <f t="shared" si="34"/>
        <v>#N/A</v>
      </c>
      <c r="DX119" s="14" t="e">
        <f t="shared" si="35"/>
        <v>#N/A</v>
      </c>
      <c r="DY119" s="14" t="e">
        <f t="shared" si="36"/>
        <v>#N/A</v>
      </c>
      <c r="DZ119" s="14" t="e">
        <f t="shared" si="15"/>
        <v>#N/A</v>
      </c>
    </row>
    <row r="120" spans="1:130">
      <c r="B120" s="15"/>
      <c r="C120" s="17">
        <v>2054</v>
      </c>
      <c r="D120" s="25"/>
      <c r="E120" s="25"/>
      <c r="F120" s="25"/>
      <c r="G120" s="25"/>
      <c r="H120" s="25"/>
      <c r="I120" s="25"/>
      <c r="J120" s="25"/>
      <c r="K120" s="25"/>
      <c r="L120" s="25"/>
      <c r="M120" s="25"/>
      <c r="N120" s="25"/>
      <c r="O120" s="25"/>
      <c r="P120" s="25"/>
      <c r="Q120" s="25"/>
      <c r="R120" s="25"/>
      <c r="S120" s="25"/>
      <c r="T120" s="25"/>
      <c r="U120" s="25"/>
      <c r="V120" s="25"/>
      <c r="W120" s="25"/>
      <c r="X120" s="25"/>
      <c r="Y120" s="25"/>
      <c r="Z120" s="25"/>
      <c r="AA120" s="25"/>
      <c r="AB120" s="25"/>
      <c r="AC120" s="25"/>
      <c r="AD120" s="25"/>
      <c r="AE120" s="25"/>
      <c r="AF120" s="25"/>
      <c r="AG120" s="25"/>
      <c r="AH120" s="25"/>
      <c r="AI120" s="25"/>
      <c r="AJ120" s="25"/>
      <c r="AK120" s="25"/>
      <c r="AL120" s="25">
        <f t="shared" si="109"/>
        <v>0</v>
      </c>
      <c r="AM120" s="25">
        <f t="shared" si="110"/>
        <v>0</v>
      </c>
      <c r="AN120" s="25">
        <f t="shared" si="111"/>
        <v>0</v>
      </c>
      <c r="AO120" s="25">
        <f t="shared" si="112"/>
        <v>0</v>
      </c>
      <c r="AP120" s="25">
        <f t="shared" si="113"/>
        <v>4.5966119799345506E-10</v>
      </c>
      <c r="AQ120" s="25">
        <f t="shared" si="114"/>
        <v>139463.33333333331</v>
      </c>
      <c r="AR120" s="25">
        <f t="shared" si="115"/>
        <v>140093.33333333331</v>
      </c>
      <c r="AS120" s="25">
        <f t="shared" si="116"/>
        <v>140379.99999999997</v>
      </c>
      <c r="AT120" s="25">
        <f t="shared" si="117"/>
        <v>140241.99999999997</v>
      </c>
      <c r="AU120" s="25">
        <f t="shared" si="118"/>
        <v>139417.99999999997</v>
      </c>
      <c r="AV120" s="25">
        <f t="shared" si="119"/>
        <v>138366.66666666663</v>
      </c>
      <c r="AW120" s="25">
        <f t="shared" si="120"/>
        <v>136943.33333333331</v>
      </c>
      <c r="AX120" s="25">
        <f t="shared" si="121"/>
        <v>135349.33333333331</v>
      </c>
      <c r="AY120" s="25">
        <f t="shared" si="122"/>
        <v>133265.99999999997</v>
      </c>
      <c r="AZ120" s="25">
        <f t="shared" si="123"/>
        <v>130767.99999999997</v>
      </c>
      <c r="BA120" s="25">
        <f t="shared" si="124"/>
        <v>127943.3333333333</v>
      </c>
      <c r="BB120" s="25">
        <f t="shared" si="125"/>
        <v>124863.3333333333</v>
      </c>
      <c r="BC120" s="25" t="e">
        <f t="shared" si="126"/>
        <v>#N/A</v>
      </c>
      <c r="BD120" s="25" t="e">
        <f t="shared" ref="BD120:BD126" si="127">VLOOKUP($C$118,$D$3:$K$63,$A$68,0)*(B68-B67)</f>
        <v>#N/A</v>
      </c>
      <c r="BE120" s="25" t="e">
        <f>VLOOKUP($C$119,$D$3:$K$63,$A$68,0)*(B67-B66)</f>
        <v>#N/A</v>
      </c>
      <c r="BF120" s="25" t="e">
        <f>VLOOKUP($C$120,$D$3:$K$63,$A$68,0)*B66</f>
        <v>#N/A</v>
      </c>
      <c r="BG120" s="25"/>
      <c r="BH120" s="25"/>
      <c r="BI120" s="25"/>
      <c r="BJ120" s="25"/>
      <c r="BK120" s="25"/>
      <c r="BL120" s="25"/>
      <c r="BM120" s="21" t="e">
        <f t="shared" si="12"/>
        <v>#N/A</v>
      </c>
      <c r="BP120" s="18">
        <v>2054</v>
      </c>
      <c r="BQ120" s="14" t="e">
        <f t="shared" si="13"/>
        <v>#N/A</v>
      </c>
      <c r="BR120" s="14" t="e">
        <f t="shared" si="64"/>
        <v>#N/A</v>
      </c>
      <c r="BS120" s="14" t="e">
        <f t="shared" si="65"/>
        <v>#N/A</v>
      </c>
      <c r="BT120" s="14" t="e">
        <f t="shared" si="66"/>
        <v>#N/A</v>
      </c>
      <c r="BU120" s="14" t="e">
        <f t="shared" si="45"/>
        <v>#N/A</v>
      </c>
      <c r="BV120" s="14" t="e">
        <f t="shared" si="46"/>
        <v>#N/A</v>
      </c>
      <c r="BW120" s="14" t="e">
        <f t="shared" si="47"/>
        <v>#N/A</v>
      </c>
      <c r="BX120" s="14" t="e">
        <f t="shared" si="48"/>
        <v>#N/A</v>
      </c>
      <c r="BY120" s="14" t="e">
        <f t="shared" si="49"/>
        <v>#N/A</v>
      </c>
      <c r="BZ120" s="14" t="e">
        <f t="shared" si="50"/>
        <v>#N/A</v>
      </c>
      <c r="CA120" s="14" t="e">
        <f t="shared" si="51"/>
        <v>#N/A</v>
      </c>
      <c r="CB120" s="14" t="e">
        <f t="shared" si="52"/>
        <v>#N/A</v>
      </c>
      <c r="CC120" s="14" t="e">
        <f t="shared" si="53"/>
        <v>#N/A</v>
      </c>
      <c r="CD120" s="14" t="e">
        <f t="shared" si="54"/>
        <v>#N/A</v>
      </c>
      <c r="CE120" s="14" t="e">
        <f t="shared" si="55"/>
        <v>#N/A</v>
      </c>
      <c r="CF120" s="14" t="e">
        <f t="shared" si="56"/>
        <v>#N/A</v>
      </c>
      <c r="CG120" s="14" t="e">
        <f t="shared" si="57"/>
        <v>#N/A</v>
      </c>
      <c r="CH120" s="14" t="e">
        <f t="shared" si="58"/>
        <v>#N/A</v>
      </c>
      <c r="CI120" s="14" t="e">
        <f t="shared" si="59"/>
        <v>#N/A</v>
      </c>
      <c r="CJ120" s="14" t="e">
        <f t="shared" si="60"/>
        <v>#N/A</v>
      </c>
      <c r="CK120" s="14" t="e">
        <f t="shared" si="61"/>
        <v>#N/A</v>
      </c>
      <c r="CL120" s="14" t="e">
        <f t="shared" si="62"/>
        <v>#N/A</v>
      </c>
      <c r="CM120" s="14" t="e">
        <f t="shared" si="14"/>
        <v>#N/A</v>
      </c>
      <c r="CN120" s="14" t="e">
        <f t="shared" si="71"/>
        <v>#N/A</v>
      </c>
      <c r="CO120" s="14" t="e">
        <f t="shared" si="72"/>
        <v>#N/A</v>
      </c>
      <c r="CP120" s="14" t="e">
        <f t="shared" si="73"/>
        <v>#N/A</v>
      </c>
      <c r="CQ120" s="14" t="e">
        <f t="shared" si="74"/>
        <v>#N/A</v>
      </c>
      <c r="CR120" s="14" t="e">
        <f t="shared" si="75"/>
        <v>#N/A</v>
      </c>
      <c r="CS120" s="14" t="e">
        <f t="shared" si="76"/>
        <v>#N/A</v>
      </c>
      <c r="CT120" s="14" t="e">
        <f t="shared" si="77"/>
        <v>#N/A</v>
      </c>
      <c r="CU120" s="14" t="e">
        <f t="shared" si="78"/>
        <v>#N/A</v>
      </c>
      <c r="CV120" s="14" t="e">
        <f t="shared" si="79"/>
        <v>#N/A</v>
      </c>
      <c r="CW120" s="14" t="e">
        <f t="shared" si="80"/>
        <v>#N/A</v>
      </c>
      <c r="CX120" s="14" t="e">
        <f t="shared" si="81"/>
        <v>#N/A</v>
      </c>
      <c r="CY120" s="14" t="e">
        <f t="shared" si="82"/>
        <v>#N/A</v>
      </c>
      <c r="CZ120" s="14" t="e">
        <f t="shared" si="83"/>
        <v>#N/A</v>
      </c>
      <c r="DA120" s="14" t="e">
        <f t="shared" si="84"/>
        <v>#N/A</v>
      </c>
      <c r="DB120" s="14" t="e">
        <f t="shared" si="85"/>
        <v>#N/A</v>
      </c>
      <c r="DC120" s="14" t="e">
        <f t="shared" si="69"/>
        <v>#N/A</v>
      </c>
      <c r="DD120" s="14" t="e">
        <f t="shared" si="86"/>
        <v>#N/A</v>
      </c>
      <c r="DE120" s="14" t="e">
        <f t="shared" si="87"/>
        <v>#N/A</v>
      </c>
      <c r="DF120" s="14" t="e">
        <f t="shared" si="88"/>
        <v>#N/A</v>
      </c>
      <c r="DG120" s="14" t="e">
        <f t="shared" si="89"/>
        <v>#N/A</v>
      </c>
      <c r="DH120" s="14" t="e">
        <f t="shared" si="19"/>
        <v>#N/A</v>
      </c>
      <c r="DI120" s="14" t="e">
        <f t="shared" si="20"/>
        <v>#N/A</v>
      </c>
      <c r="DJ120" s="14" t="e">
        <f t="shared" si="21"/>
        <v>#N/A</v>
      </c>
      <c r="DK120" s="14" t="e">
        <f t="shared" si="22"/>
        <v>#N/A</v>
      </c>
      <c r="DL120" s="14" t="e">
        <f t="shared" si="23"/>
        <v>#N/A</v>
      </c>
      <c r="DM120" s="14" t="e">
        <f t="shared" si="24"/>
        <v>#N/A</v>
      </c>
      <c r="DN120" s="14" t="e">
        <f t="shared" si="25"/>
        <v>#N/A</v>
      </c>
      <c r="DO120" s="14" t="e">
        <f t="shared" si="26"/>
        <v>#N/A</v>
      </c>
      <c r="DP120" s="14" t="e">
        <f t="shared" si="27"/>
        <v>#N/A</v>
      </c>
      <c r="DQ120" s="14" t="e">
        <f t="shared" si="28"/>
        <v>#N/A</v>
      </c>
      <c r="DR120" s="14" t="e">
        <f t="shared" si="29"/>
        <v>#N/A</v>
      </c>
      <c r="DS120" s="14" t="e">
        <f t="shared" si="30"/>
        <v>#N/A</v>
      </c>
      <c r="DT120" s="14" t="e">
        <f t="shared" si="31"/>
        <v>#N/A</v>
      </c>
      <c r="DU120" s="14" t="e">
        <f t="shared" si="32"/>
        <v>#N/A</v>
      </c>
      <c r="DV120" s="14" t="e">
        <f t="shared" si="33"/>
        <v>#N/A</v>
      </c>
      <c r="DW120" s="14" t="e">
        <f t="shared" si="34"/>
        <v>#N/A</v>
      </c>
      <c r="DX120" s="14" t="e">
        <f t="shared" si="35"/>
        <v>#N/A</v>
      </c>
      <c r="DY120" s="14" t="e">
        <f t="shared" si="36"/>
        <v>#N/A</v>
      </c>
      <c r="DZ120" s="14" t="e">
        <f t="shared" si="15"/>
        <v>#N/A</v>
      </c>
    </row>
    <row r="121" spans="1:130">
      <c r="B121" s="15"/>
      <c r="C121" s="17">
        <v>2055</v>
      </c>
      <c r="D121" s="25"/>
      <c r="E121" s="25"/>
      <c r="F121" s="25"/>
      <c r="G121" s="25"/>
      <c r="H121" s="25"/>
      <c r="I121" s="25"/>
      <c r="J121" s="25"/>
      <c r="K121" s="25"/>
      <c r="L121" s="25"/>
      <c r="M121" s="25"/>
      <c r="N121" s="25"/>
      <c r="O121" s="25"/>
      <c r="P121" s="25"/>
      <c r="Q121" s="25"/>
      <c r="R121" s="25"/>
      <c r="S121" s="25"/>
      <c r="T121" s="25"/>
      <c r="U121" s="25"/>
      <c r="V121" s="25"/>
      <c r="W121" s="25"/>
      <c r="X121" s="25"/>
      <c r="Y121" s="25"/>
      <c r="Z121" s="25"/>
      <c r="AA121" s="25"/>
      <c r="AB121" s="25"/>
      <c r="AC121" s="25"/>
      <c r="AD121" s="25"/>
      <c r="AE121" s="25"/>
      <c r="AF121" s="25"/>
      <c r="AG121" s="25"/>
      <c r="AH121" s="25"/>
      <c r="AI121" s="25"/>
      <c r="AJ121" s="25"/>
      <c r="AK121" s="25"/>
      <c r="AL121" s="25"/>
      <c r="AM121" s="25">
        <f t="shared" si="110"/>
        <v>0</v>
      </c>
      <c r="AN121" s="25">
        <f t="shared" si="111"/>
        <v>0</v>
      </c>
      <c r="AO121" s="25">
        <f t="shared" si="112"/>
        <v>0</v>
      </c>
      <c r="AP121" s="25">
        <f t="shared" si="113"/>
        <v>0</v>
      </c>
      <c r="AQ121" s="25">
        <f t="shared" si="114"/>
        <v>4.6450621127291924E-10</v>
      </c>
      <c r="AR121" s="25">
        <f t="shared" si="115"/>
        <v>140093.33333333331</v>
      </c>
      <c r="AS121" s="25">
        <f t="shared" si="116"/>
        <v>140379.99999999997</v>
      </c>
      <c r="AT121" s="25">
        <f t="shared" si="117"/>
        <v>140241.99999999997</v>
      </c>
      <c r="AU121" s="25">
        <f t="shared" si="118"/>
        <v>139417.99999999997</v>
      </c>
      <c r="AV121" s="25">
        <f t="shared" si="119"/>
        <v>138366.66666666663</v>
      </c>
      <c r="AW121" s="25">
        <f t="shared" si="120"/>
        <v>136943.33333333331</v>
      </c>
      <c r="AX121" s="25">
        <f t="shared" si="121"/>
        <v>135349.33333333331</v>
      </c>
      <c r="AY121" s="25">
        <f t="shared" si="122"/>
        <v>133265.99999999997</v>
      </c>
      <c r="AZ121" s="25">
        <f t="shared" si="123"/>
        <v>130767.99999999997</v>
      </c>
      <c r="BA121" s="25">
        <f t="shared" si="124"/>
        <v>127943.3333333333</v>
      </c>
      <c r="BB121" s="25">
        <f t="shared" si="125"/>
        <v>124863.3333333333</v>
      </c>
      <c r="BC121" s="25" t="e">
        <f t="shared" si="126"/>
        <v>#N/A</v>
      </c>
      <c r="BD121" s="25" t="e">
        <f t="shared" si="127"/>
        <v>#N/A</v>
      </c>
      <c r="BE121" s="25" t="e">
        <f t="shared" ref="BE121:BE126" si="128">VLOOKUP($C$119,$D$3:$K$63,$A$68,0)*(B68-B67)</f>
        <v>#N/A</v>
      </c>
      <c r="BF121" s="25" t="e">
        <f>VLOOKUP($C$120,$D$3:$K$63,$A$68,0)*(B67-B66)</f>
        <v>#N/A</v>
      </c>
      <c r="BG121" s="25" t="e">
        <f>VLOOKUP($C$121,$D$3:$K$63,$A$68,0)*B66</f>
        <v>#N/A</v>
      </c>
      <c r="BH121" s="25"/>
      <c r="BI121" s="25"/>
      <c r="BJ121" s="25"/>
      <c r="BK121" s="25"/>
      <c r="BL121" s="25"/>
      <c r="BM121" s="21" t="e">
        <f t="shared" si="12"/>
        <v>#N/A</v>
      </c>
      <c r="BP121" s="18">
        <v>2055</v>
      </c>
      <c r="BQ121" s="14" t="e">
        <f t="shared" si="13"/>
        <v>#N/A</v>
      </c>
      <c r="BR121" s="14" t="e">
        <f t="shared" si="64"/>
        <v>#N/A</v>
      </c>
      <c r="BS121" s="14" t="e">
        <f t="shared" si="65"/>
        <v>#N/A</v>
      </c>
      <c r="BT121" s="14" t="e">
        <f t="shared" si="66"/>
        <v>#N/A</v>
      </c>
      <c r="BU121" s="14" t="e">
        <f t="shared" si="45"/>
        <v>#N/A</v>
      </c>
      <c r="BV121" s="14" t="e">
        <f t="shared" si="46"/>
        <v>#N/A</v>
      </c>
      <c r="BW121" s="14" t="e">
        <f t="shared" si="47"/>
        <v>#N/A</v>
      </c>
      <c r="BX121" s="14" t="e">
        <f t="shared" si="48"/>
        <v>#N/A</v>
      </c>
      <c r="BY121" s="14" t="e">
        <f t="shared" si="49"/>
        <v>#N/A</v>
      </c>
      <c r="BZ121" s="14" t="e">
        <f t="shared" si="50"/>
        <v>#N/A</v>
      </c>
      <c r="CA121" s="14" t="e">
        <f t="shared" si="51"/>
        <v>#N/A</v>
      </c>
      <c r="CB121" s="14" t="e">
        <f t="shared" si="52"/>
        <v>#N/A</v>
      </c>
      <c r="CC121" s="14" t="e">
        <f t="shared" si="53"/>
        <v>#N/A</v>
      </c>
      <c r="CD121" s="14" t="e">
        <f t="shared" si="54"/>
        <v>#N/A</v>
      </c>
      <c r="CE121" s="14" t="e">
        <f t="shared" si="55"/>
        <v>#N/A</v>
      </c>
      <c r="CF121" s="14" t="e">
        <f t="shared" si="56"/>
        <v>#N/A</v>
      </c>
      <c r="CG121" s="14" t="e">
        <f t="shared" si="57"/>
        <v>#N/A</v>
      </c>
      <c r="CH121" s="14" t="e">
        <f t="shared" si="58"/>
        <v>#N/A</v>
      </c>
      <c r="CI121" s="14" t="e">
        <f t="shared" si="59"/>
        <v>#N/A</v>
      </c>
      <c r="CJ121" s="14" t="e">
        <f t="shared" si="60"/>
        <v>#N/A</v>
      </c>
      <c r="CK121" s="14" t="e">
        <f t="shared" si="61"/>
        <v>#N/A</v>
      </c>
      <c r="CL121" s="14" t="e">
        <f t="shared" si="62"/>
        <v>#N/A</v>
      </c>
      <c r="CM121" s="14" t="e">
        <f t="shared" si="14"/>
        <v>#N/A</v>
      </c>
      <c r="CN121" s="14" t="e">
        <f t="shared" si="71"/>
        <v>#N/A</v>
      </c>
      <c r="CO121" s="14" t="e">
        <f t="shared" si="72"/>
        <v>#N/A</v>
      </c>
      <c r="CP121" s="14" t="e">
        <f t="shared" si="73"/>
        <v>#N/A</v>
      </c>
      <c r="CQ121" s="14" t="e">
        <f t="shared" si="74"/>
        <v>#N/A</v>
      </c>
      <c r="CR121" s="14" t="e">
        <f t="shared" si="75"/>
        <v>#N/A</v>
      </c>
      <c r="CS121" s="14" t="e">
        <f t="shared" si="76"/>
        <v>#N/A</v>
      </c>
      <c r="CT121" s="14" t="e">
        <f t="shared" si="77"/>
        <v>#N/A</v>
      </c>
      <c r="CU121" s="14" t="e">
        <f t="shared" si="78"/>
        <v>#N/A</v>
      </c>
      <c r="CV121" s="14" t="e">
        <f t="shared" si="79"/>
        <v>#N/A</v>
      </c>
      <c r="CW121" s="14" t="e">
        <f t="shared" si="80"/>
        <v>#N/A</v>
      </c>
      <c r="CX121" s="14" t="e">
        <f t="shared" si="81"/>
        <v>#N/A</v>
      </c>
      <c r="CY121" s="14" t="e">
        <f t="shared" si="82"/>
        <v>#N/A</v>
      </c>
      <c r="CZ121" s="14" t="e">
        <f t="shared" si="83"/>
        <v>#N/A</v>
      </c>
      <c r="DA121" s="14" t="e">
        <f t="shared" si="84"/>
        <v>#N/A</v>
      </c>
      <c r="DB121" s="14" t="e">
        <f t="shared" si="85"/>
        <v>#N/A</v>
      </c>
      <c r="DC121" s="14" t="e">
        <f t="shared" si="69"/>
        <v>#N/A</v>
      </c>
      <c r="DD121" s="14" t="e">
        <f t="shared" si="86"/>
        <v>#N/A</v>
      </c>
      <c r="DE121" s="14" t="e">
        <f t="shared" si="87"/>
        <v>#N/A</v>
      </c>
      <c r="DF121" s="14" t="e">
        <f t="shared" si="88"/>
        <v>#N/A</v>
      </c>
      <c r="DG121" s="14" t="e">
        <f t="shared" si="89"/>
        <v>#N/A</v>
      </c>
      <c r="DH121" s="14" t="e">
        <f t="shared" si="19"/>
        <v>#N/A</v>
      </c>
      <c r="DI121" s="14" t="e">
        <f t="shared" si="20"/>
        <v>#N/A</v>
      </c>
      <c r="DJ121" s="14" t="e">
        <f t="shared" si="21"/>
        <v>#N/A</v>
      </c>
      <c r="DK121" s="14" t="e">
        <f t="shared" si="22"/>
        <v>#N/A</v>
      </c>
      <c r="DL121" s="14" t="e">
        <f t="shared" si="23"/>
        <v>#N/A</v>
      </c>
      <c r="DM121" s="14" t="e">
        <f t="shared" si="24"/>
        <v>#N/A</v>
      </c>
      <c r="DN121" s="14" t="e">
        <f t="shared" si="25"/>
        <v>#N/A</v>
      </c>
      <c r="DO121" s="14" t="e">
        <f t="shared" si="26"/>
        <v>#N/A</v>
      </c>
      <c r="DP121" s="14" t="e">
        <f t="shared" si="27"/>
        <v>#N/A</v>
      </c>
      <c r="DQ121" s="14" t="e">
        <f t="shared" si="28"/>
        <v>#N/A</v>
      </c>
      <c r="DR121" s="14" t="e">
        <f t="shared" si="29"/>
        <v>#N/A</v>
      </c>
      <c r="DS121" s="14" t="e">
        <f t="shared" si="30"/>
        <v>#N/A</v>
      </c>
      <c r="DT121" s="14" t="e">
        <f t="shared" si="31"/>
        <v>#N/A</v>
      </c>
      <c r="DU121" s="14" t="e">
        <f t="shared" si="32"/>
        <v>#N/A</v>
      </c>
      <c r="DV121" s="14" t="e">
        <f t="shared" si="33"/>
        <v>#N/A</v>
      </c>
      <c r="DW121" s="14" t="e">
        <f t="shared" si="34"/>
        <v>#N/A</v>
      </c>
      <c r="DX121" s="14" t="e">
        <f t="shared" si="35"/>
        <v>#N/A</v>
      </c>
      <c r="DY121" s="14" t="e">
        <f t="shared" si="36"/>
        <v>#N/A</v>
      </c>
      <c r="DZ121" s="14" t="e">
        <f t="shared" si="15"/>
        <v>#N/A</v>
      </c>
    </row>
    <row r="122" spans="1:130">
      <c r="B122" s="15"/>
      <c r="C122" s="17">
        <v>2056</v>
      </c>
      <c r="D122" s="25"/>
      <c r="E122" s="25"/>
      <c r="F122" s="25"/>
      <c r="G122" s="25"/>
      <c r="H122" s="25"/>
      <c r="I122" s="25"/>
      <c r="J122" s="25"/>
      <c r="K122" s="25"/>
      <c r="L122" s="25"/>
      <c r="M122" s="25"/>
      <c r="N122" s="25"/>
      <c r="O122" s="25"/>
      <c r="P122" s="25"/>
      <c r="Q122" s="25"/>
      <c r="R122" s="25"/>
      <c r="S122" s="25"/>
      <c r="T122" s="25"/>
      <c r="U122" s="25"/>
      <c r="V122" s="25"/>
      <c r="W122" s="25"/>
      <c r="X122" s="25"/>
      <c r="Y122" s="25"/>
      <c r="Z122" s="25"/>
      <c r="AA122" s="25"/>
      <c r="AB122" s="25"/>
      <c r="AC122" s="25"/>
      <c r="AD122" s="25"/>
      <c r="AE122" s="25"/>
      <c r="AF122" s="25"/>
      <c r="AG122" s="25"/>
      <c r="AH122" s="25"/>
      <c r="AI122" s="25"/>
      <c r="AJ122" s="25"/>
      <c r="AK122" s="25"/>
      <c r="AL122" s="25"/>
      <c r="AM122" s="25"/>
      <c r="AN122" s="25">
        <f t="shared" si="111"/>
        <v>0</v>
      </c>
      <c r="AO122" s="25">
        <f t="shared" si="112"/>
        <v>0</v>
      </c>
      <c r="AP122" s="25">
        <f t="shared" si="113"/>
        <v>0</v>
      </c>
      <c r="AQ122" s="25">
        <f t="shared" si="114"/>
        <v>0</v>
      </c>
      <c r="AR122" s="25">
        <f t="shared" si="115"/>
        <v>4.6660453278946079E-10</v>
      </c>
      <c r="AS122" s="25">
        <f t="shared" si="116"/>
        <v>140379.99999999997</v>
      </c>
      <c r="AT122" s="25">
        <f t="shared" si="117"/>
        <v>140241.99999999997</v>
      </c>
      <c r="AU122" s="25">
        <f t="shared" si="118"/>
        <v>139417.99999999997</v>
      </c>
      <c r="AV122" s="25">
        <f t="shared" si="119"/>
        <v>138366.66666666663</v>
      </c>
      <c r="AW122" s="25">
        <f t="shared" si="120"/>
        <v>136943.33333333331</v>
      </c>
      <c r="AX122" s="25">
        <f t="shared" si="121"/>
        <v>135349.33333333331</v>
      </c>
      <c r="AY122" s="25">
        <f t="shared" si="122"/>
        <v>133265.99999999997</v>
      </c>
      <c r="AZ122" s="25">
        <f t="shared" si="123"/>
        <v>130767.99999999997</v>
      </c>
      <c r="BA122" s="25">
        <f t="shared" si="124"/>
        <v>127943.3333333333</v>
      </c>
      <c r="BB122" s="25">
        <f t="shared" si="125"/>
        <v>124863.3333333333</v>
      </c>
      <c r="BC122" s="25" t="e">
        <f t="shared" si="126"/>
        <v>#N/A</v>
      </c>
      <c r="BD122" s="25" t="e">
        <f t="shared" si="127"/>
        <v>#N/A</v>
      </c>
      <c r="BE122" s="25" t="e">
        <f t="shared" si="128"/>
        <v>#N/A</v>
      </c>
      <c r="BF122" s="25" t="e">
        <f t="shared" ref="BF122:BF126" si="129">VLOOKUP($C$120,$D$3:$K$63,$A$68,0)*(B68-B67)</f>
        <v>#N/A</v>
      </c>
      <c r="BG122" s="25" t="e">
        <f>VLOOKUP($C$121,$D$3:$K$63,$A$68,0)*(B67-B66)</f>
        <v>#N/A</v>
      </c>
      <c r="BH122" s="25" t="e">
        <f>VLOOKUP($C$122,$D$3:$K$63,$A$68,0)*B66</f>
        <v>#N/A</v>
      </c>
      <c r="BI122" s="25"/>
      <c r="BJ122" s="25"/>
      <c r="BK122" s="25"/>
      <c r="BL122" s="25"/>
      <c r="BM122" s="21" t="e">
        <f t="shared" si="12"/>
        <v>#N/A</v>
      </c>
      <c r="BP122" s="18">
        <v>2056</v>
      </c>
      <c r="BQ122" s="14" t="e">
        <f t="shared" si="13"/>
        <v>#N/A</v>
      </c>
      <c r="BR122" s="14" t="e">
        <f t="shared" si="64"/>
        <v>#N/A</v>
      </c>
      <c r="BS122" s="14" t="e">
        <f t="shared" si="65"/>
        <v>#N/A</v>
      </c>
      <c r="BT122" s="14" t="e">
        <f t="shared" si="66"/>
        <v>#N/A</v>
      </c>
      <c r="BU122" s="14" t="e">
        <f t="shared" si="45"/>
        <v>#N/A</v>
      </c>
      <c r="BV122" s="14" t="e">
        <f t="shared" si="46"/>
        <v>#N/A</v>
      </c>
      <c r="BW122" s="14" t="e">
        <f t="shared" si="47"/>
        <v>#N/A</v>
      </c>
      <c r="BX122" s="14" t="e">
        <f t="shared" si="48"/>
        <v>#N/A</v>
      </c>
      <c r="BY122" s="14" t="e">
        <f t="shared" si="49"/>
        <v>#N/A</v>
      </c>
      <c r="BZ122" s="14" t="e">
        <f t="shared" si="50"/>
        <v>#N/A</v>
      </c>
      <c r="CA122" s="14" t="e">
        <f t="shared" si="51"/>
        <v>#N/A</v>
      </c>
      <c r="CB122" s="14" t="e">
        <f t="shared" si="52"/>
        <v>#N/A</v>
      </c>
      <c r="CC122" s="14" t="e">
        <f t="shared" si="53"/>
        <v>#N/A</v>
      </c>
      <c r="CD122" s="14" t="e">
        <f t="shared" si="54"/>
        <v>#N/A</v>
      </c>
      <c r="CE122" s="14" t="e">
        <f t="shared" si="55"/>
        <v>#N/A</v>
      </c>
      <c r="CF122" s="14" t="e">
        <f t="shared" si="56"/>
        <v>#N/A</v>
      </c>
      <c r="CG122" s="14" t="e">
        <f t="shared" si="57"/>
        <v>#N/A</v>
      </c>
      <c r="CH122" s="14" t="e">
        <f t="shared" si="58"/>
        <v>#N/A</v>
      </c>
      <c r="CI122" s="14" t="e">
        <f t="shared" si="59"/>
        <v>#N/A</v>
      </c>
      <c r="CJ122" s="14" t="e">
        <f t="shared" si="60"/>
        <v>#N/A</v>
      </c>
      <c r="CK122" s="14" t="e">
        <f t="shared" si="61"/>
        <v>#N/A</v>
      </c>
      <c r="CL122" s="14" t="e">
        <f t="shared" si="62"/>
        <v>#N/A</v>
      </c>
      <c r="CM122" s="14" t="e">
        <f t="shared" si="14"/>
        <v>#N/A</v>
      </c>
      <c r="CN122" s="14" t="e">
        <f t="shared" si="71"/>
        <v>#N/A</v>
      </c>
      <c r="CO122" s="14" t="e">
        <f t="shared" si="72"/>
        <v>#N/A</v>
      </c>
      <c r="CP122" s="14" t="e">
        <f t="shared" si="73"/>
        <v>#N/A</v>
      </c>
      <c r="CQ122" s="14" t="e">
        <f t="shared" si="74"/>
        <v>#N/A</v>
      </c>
      <c r="CR122" s="14" t="e">
        <f t="shared" si="75"/>
        <v>#N/A</v>
      </c>
      <c r="CS122" s="14" t="e">
        <f t="shared" si="76"/>
        <v>#N/A</v>
      </c>
      <c r="CT122" s="14" t="e">
        <f t="shared" si="77"/>
        <v>#N/A</v>
      </c>
      <c r="CU122" s="14" t="e">
        <f t="shared" si="78"/>
        <v>#N/A</v>
      </c>
      <c r="CV122" s="14" t="e">
        <f t="shared" si="79"/>
        <v>#N/A</v>
      </c>
      <c r="CW122" s="14" t="e">
        <f t="shared" si="80"/>
        <v>#N/A</v>
      </c>
      <c r="CX122" s="14" t="e">
        <f t="shared" si="81"/>
        <v>#N/A</v>
      </c>
      <c r="CY122" s="14" t="e">
        <f t="shared" si="82"/>
        <v>#N/A</v>
      </c>
      <c r="CZ122" s="14" t="e">
        <f t="shared" si="83"/>
        <v>#N/A</v>
      </c>
      <c r="DA122" s="14" t="e">
        <f t="shared" si="84"/>
        <v>#N/A</v>
      </c>
      <c r="DB122" s="14" t="e">
        <f t="shared" si="85"/>
        <v>#N/A</v>
      </c>
      <c r="DC122" s="14" t="e">
        <f t="shared" si="69"/>
        <v>#N/A</v>
      </c>
      <c r="DD122" s="14" t="e">
        <f t="shared" si="86"/>
        <v>#N/A</v>
      </c>
      <c r="DE122" s="14" t="e">
        <f t="shared" si="87"/>
        <v>#N/A</v>
      </c>
      <c r="DF122" s="14" t="e">
        <f t="shared" si="88"/>
        <v>#N/A</v>
      </c>
      <c r="DG122" s="14" t="e">
        <f t="shared" si="89"/>
        <v>#N/A</v>
      </c>
      <c r="DH122" s="14" t="e">
        <f t="shared" si="19"/>
        <v>#N/A</v>
      </c>
      <c r="DI122" s="14" t="e">
        <f t="shared" si="20"/>
        <v>#N/A</v>
      </c>
      <c r="DJ122" s="14" t="e">
        <f t="shared" si="21"/>
        <v>#N/A</v>
      </c>
      <c r="DK122" s="14" t="e">
        <f t="shared" si="22"/>
        <v>#N/A</v>
      </c>
      <c r="DL122" s="14" t="e">
        <f t="shared" si="23"/>
        <v>#N/A</v>
      </c>
      <c r="DM122" s="14" t="e">
        <f t="shared" si="24"/>
        <v>#N/A</v>
      </c>
      <c r="DN122" s="14" t="e">
        <f t="shared" si="25"/>
        <v>#N/A</v>
      </c>
      <c r="DO122" s="14" t="e">
        <f t="shared" si="26"/>
        <v>#N/A</v>
      </c>
      <c r="DP122" s="14" t="e">
        <f t="shared" si="27"/>
        <v>#N/A</v>
      </c>
      <c r="DQ122" s="14" t="e">
        <f t="shared" si="28"/>
        <v>#N/A</v>
      </c>
      <c r="DR122" s="14" t="e">
        <f t="shared" si="29"/>
        <v>#N/A</v>
      </c>
      <c r="DS122" s="14" t="e">
        <f t="shared" si="30"/>
        <v>#N/A</v>
      </c>
      <c r="DT122" s="14" t="e">
        <f t="shared" si="31"/>
        <v>#N/A</v>
      </c>
      <c r="DU122" s="14" t="e">
        <f t="shared" si="32"/>
        <v>#N/A</v>
      </c>
      <c r="DV122" s="14" t="e">
        <f t="shared" si="33"/>
        <v>#N/A</v>
      </c>
      <c r="DW122" s="14" t="e">
        <f t="shared" si="34"/>
        <v>#N/A</v>
      </c>
      <c r="DX122" s="14" t="e">
        <f t="shared" si="35"/>
        <v>#N/A</v>
      </c>
      <c r="DY122" s="14" t="e">
        <f t="shared" si="36"/>
        <v>#N/A</v>
      </c>
      <c r="DZ122" s="14" t="e">
        <f t="shared" si="15"/>
        <v>#N/A</v>
      </c>
    </row>
    <row r="123" spans="1:130">
      <c r="B123" s="15"/>
      <c r="C123" s="17">
        <v>2057</v>
      </c>
      <c r="D123" s="25"/>
      <c r="E123" s="25"/>
      <c r="F123" s="25"/>
      <c r="G123" s="25"/>
      <c r="H123" s="25"/>
      <c r="I123" s="25"/>
      <c r="J123" s="25"/>
      <c r="K123" s="25"/>
      <c r="L123" s="25"/>
      <c r="M123" s="25"/>
      <c r="N123" s="25"/>
      <c r="O123" s="25"/>
      <c r="P123" s="25"/>
      <c r="Q123" s="25"/>
      <c r="R123" s="25"/>
      <c r="S123" s="25"/>
      <c r="T123" s="25"/>
      <c r="U123" s="25"/>
      <c r="V123" s="25"/>
      <c r="W123" s="25"/>
      <c r="X123" s="25"/>
      <c r="Y123" s="25"/>
      <c r="Z123" s="25"/>
      <c r="AA123" s="25"/>
      <c r="AB123" s="25"/>
      <c r="AC123" s="25"/>
      <c r="AD123" s="25"/>
      <c r="AE123" s="25"/>
      <c r="AF123" s="25"/>
      <c r="AG123" s="25"/>
      <c r="AH123" s="25"/>
      <c r="AI123" s="25"/>
      <c r="AJ123" s="25"/>
      <c r="AK123" s="25"/>
      <c r="AL123" s="25"/>
      <c r="AM123" s="25"/>
      <c r="AN123" s="25"/>
      <c r="AO123" s="25">
        <f t="shared" si="112"/>
        <v>0</v>
      </c>
      <c r="AP123" s="25">
        <f t="shared" si="113"/>
        <v>0</v>
      </c>
      <c r="AQ123" s="25">
        <f t="shared" si="114"/>
        <v>0</v>
      </c>
      <c r="AR123" s="25">
        <f t="shared" si="115"/>
        <v>0</v>
      </c>
      <c r="AS123" s="25">
        <f t="shared" si="116"/>
        <v>4.6755932459063843E-10</v>
      </c>
      <c r="AT123" s="25">
        <f t="shared" si="117"/>
        <v>140241.99999999997</v>
      </c>
      <c r="AU123" s="25">
        <f t="shared" si="118"/>
        <v>139417.99999999997</v>
      </c>
      <c r="AV123" s="25">
        <f t="shared" si="119"/>
        <v>138366.66666666663</v>
      </c>
      <c r="AW123" s="25">
        <f t="shared" si="120"/>
        <v>136943.33333333331</v>
      </c>
      <c r="AX123" s="25">
        <f t="shared" si="121"/>
        <v>135349.33333333331</v>
      </c>
      <c r="AY123" s="25">
        <f t="shared" si="122"/>
        <v>133265.99999999997</v>
      </c>
      <c r="AZ123" s="25">
        <f t="shared" si="123"/>
        <v>130767.99999999997</v>
      </c>
      <c r="BA123" s="25">
        <f t="shared" si="124"/>
        <v>127943.3333333333</v>
      </c>
      <c r="BB123" s="25">
        <f t="shared" si="125"/>
        <v>124863.3333333333</v>
      </c>
      <c r="BC123" s="25" t="e">
        <f t="shared" si="126"/>
        <v>#N/A</v>
      </c>
      <c r="BD123" s="25" t="e">
        <f t="shared" si="127"/>
        <v>#N/A</v>
      </c>
      <c r="BE123" s="25" t="e">
        <f t="shared" si="128"/>
        <v>#N/A</v>
      </c>
      <c r="BF123" s="25" t="e">
        <f t="shared" si="129"/>
        <v>#N/A</v>
      </c>
      <c r="BG123" s="25" t="e">
        <f t="shared" ref="BG123:BG126" si="130">VLOOKUP($C$121,$D$3:$K$63,$A$68,0)*(B68-B67)</f>
        <v>#N/A</v>
      </c>
      <c r="BH123" s="25" t="e">
        <f>VLOOKUP($C$122,$D$3:$K$63,$A$68,0)*(B67-B66)</f>
        <v>#N/A</v>
      </c>
      <c r="BI123" s="25" t="e">
        <f>VLOOKUP($C$123,$D$3:$K$63,$A$68,0)*B66</f>
        <v>#N/A</v>
      </c>
      <c r="BJ123" s="25"/>
      <c r="BK123" s="25"/>
      <c r="BL123" s="25"/>
      <c r="BM123" s="21" t="e">
        <f t="shared" si="12"/>
        <v>#N/A</v>
      </c>
      <c r="BP123" s="18">
        <v>2057</v>
      </c>
      <c r="BQ123" s="14" t="e">
        <f t="shared" si="13"/>
        <v>#N/A</v>
      </c>
      <c r="BR123" s="14" t="e">
        <f t="shared" si="64"/>
        <v>#N/A</v>
      </c>
      <c r="BS123" s="14" t="e">
        <f t="shared" si="65"/>
        <v>#N/A</v>
      </c>
      <c r="BT123" s="14" t="e">
        <f t="shared" si="66"/>
        <v>#N/A</v>
      </c>
      <c r="BU123" s="14" t="e">
        <f t="shared" si="45"/>
        <v>#N/A</v>
      </c>
      <c r="BV123" s="14" t="e">
        <f t="shared" si="46"/>
        <v>#N/A</v>
      </c>
      <c r="BW123" s="14" t="e">
        <f t="shared" si="47"/>
        <v>#N/A</v>
      </c>
      <c r="BX123" s="14" t="e">
        <f t="shared" si="48"/>
        <v>#N/A</v>
      </c>
      <c r="BY123" s="14" t="e">
        <f t="shared" si="49"/>
        <v>#N/A</v>
      </c>
      <c r="BZ123" s="14" t="e">
        <f t="shared" si="50"/>
        <v>#N/A</v>
      </c>
      <c r="CA123" s="14" t="e">
        <f t="shared" si="51"/>
        <v>#N/A</v>
      </c>
      <c r="CB123" s="14" t="e">
        <f t="shared" si="52"/>
        <v>#N/A</v>
      </c>
      <c r="CC123" s="14" t="e">
        <f t="shared" si="53"/>
        <v>#N/A</v>
      </c>
      <c r="CD123" s="14" t="e">
        <f t="shared" si="54"/>
        <v>#N/A</v>
      </c>
      <c r="CE123" s="14" t="e">
        <f t="shared" si="55"/>
        <v>#N/A</v>
      </c>
      <c r="CF123" s="14" t="e">
        <f t="shared" si="56"/>
        <v>#N/A</v>
      </c>
      <c r="CG123" s="14" t="e">
        <f t="shared" si="57"/>
        <v>#N/A</v>
      </c>
      <c r="CH123" s="14" t="e">
        <f t="shared" si="58"/>
        <v>#N/A</v>
      </c>
      <c r="CI123" s="14" t="e">
        <f t="shared" si="59"/>
        <v>#N/A</v>
      </c>
      <c r="CJ123" s="14" t="e">
        <f t="shared" si="60"/>
        <v>#N/A</v>
      </c>
      <c r="CK123" s="14" t="e">
        <f t="shared" si="61"/>
        <v>#N/A</v>
      </c>
      <c r="CL123" s="14" t="e">
        <f t="shared" si="62"/>
        <v>#N/A</v>
      </c>
      <c r="CM123" s="14" t="e">
        <f t="shared" si="14"/>
        <v>#N/A</v>
      </c>
      <c r="CN123" s="14" t="e">
        <f t="shared" si="71"/>
        <v>#N/A</v>
      </c>
      <c r="CO123" s="14" t="e">
        <f t="shared" si="72"/>
        <v>#N/A</v>
      </c>
      <c r="CP123" s="14" t="e">
        <f t="shared" si="73"/>
        <v>#N/A</v>
      </c>
      <c r="CQ123" s="14" t="e">
        <f t="shared" si="74"/>
        <v>#N/A</v>
      </c>
      <c r="CR123" s="14" t="e">
        <f t="shared" si="75"/>
        <v>#N/A</v>
      </c>
      <c r="CS123" s="14" t="e">
        <f t="shared" si="76"/>
        <v>#N/A</v>
      </c>
      <c r="CT123" s="14" t="e">
        <f t="shared" si="77"/>
        <v>#N/A</v>
      </c>
      <c r="CU123" s="14" t="e">
        <f t="shared" si="78"/>
        <v>#N/A</v>
      </c>
      <c r="CV123" s="14" t="e">
        <f t="shared" si="79"/>
        <v>#N/A</v>
      </c>
      <c r="CW123" s="14" t="e">
        <f t="shared" si="80"/>
        <v>#N/A</v>
      </c>
      <c r="CX123" s="14" t="e">
        <f t="shared" si="81"/>
        <v>#N/A</v>
      </c>
      <c r="CY123" s="14" t="e">
        <f t="shared" si="82"/>
        <v>#N/A</v>
      </c>
      <c r="CZ123" s="14" t="e">
        <f t="shared" si="83"/>
        <v>#N/A</v>
      </c>
      <c r="DA123" s="14" t="e">
        <f t="shared" si="84"/>
        <v>#N/A</v>
      </c>
      <c r="DB123" s="14" t="e">
        <f t="shared" si="85"/>
        <v>#N/A</v>
      </c>
      <c r="DC123" s="14" t="e">
        <f t="shared" si="69"/>
        <v>#N/A</v>
      </c>
      <c r="DD123" s="14" t="e">
        <f t="shared" si="86"/>
        <v>#N/A</v>
      </c>
      <c r="DE123" s="14" t="e">
        <f t="shared" si="87"/>
        <v>#N/A</v>
      </c>
      <c r="DF123" s="14" t="e">
        <f t="shared" si="88"/>
        <v>#N/A</v>
      </c>
      <c r="DG123" s="14" t="e">
        <f t="shared" si="89"/>
        <v>#N/A</v>
      </c>
      <c r="DH123" s="14" t="e">
        <f t="shared" si="19"/>
        <v>#N/A</v>
      </c>
      <c r="DI123" s="14" t="e">
        <f t="shared" si="20"/>
        <v>#N/A</v>
      </c>
      <c r="DJ123" s="14" t="e">
        <f t="shared" si="21"/>
        <v>#N/A</v>
      </c>
      <c r="DK123" s="14" t="e">
        <f t="shared" si="22"/>
        <v>#N/A</v>
      </c>
      <c r="DL123" s="14" t="e">
        <f t="shared" si="23"/>
        <v>#N/A</v>
      </c>
      <c r="DM123" s="14" t="e">
        <f t="shared" si="24"/>
        <v>#N/A</v>
      </c>
      <c r="DN123" s="14" t="e">
        <f t="shared" si="25"/>
        <v>#N/A</v>
      </c>
      <c r="DO123" s="14" t="e">
        <f t="shared" si="26"/>
        <v>#N/A</v>
      </c>
      <c r="DP123" s="14" t="e">
        <f t="shared" si="27"/>
        <v>#N/A</v>
      </c>
      <c r="DQ123" s="14" t="e">
        <f t="shared" si="28"/>
        <v>#N/A</v>
      </c>
      <c r="DR123" s="14" t="e">
        <f t="shared" si="29"/>
        <v>#N/A</v>
      </c>
      <c r="DS123" s="14" t="e">
        <f t="shared" si="30"/>
        <v>#N/A</v>
      </c>
      <c r="DT123" s="14" t="e">
        <f t="shared" si="31"/>
        <v>#N/A</v>
      </c>
      <c r="DU123" s="14" t="e">
        <f t="shared" si="32"/>
        <v>#N/A</v>
      </c>
      <c r="DV123" s="14" t="e">
        <f t="shared" si="33"/>
        <v>#N/A</v>
      </c>
      <c r="DW123" s="14" t="e">
        <f t="shared" si="34"/>
        <v>#N/A</v>
      </c>
      <c r="DX123" s="14" t="e">
        <f t="shared" si="35"/>
        <v>#N/A</v>
      </c>
      <c r="DY123" s="14" t="e">
        <f t="shared" si="36"/>
        <v>#N/A</v>
      </c>
      <c r="DZ123" s="14" t="e">
        <f t="shared" si="15"/>
        <v>#N/A</v>
      </c>
    </row>
    <row r="124" spans="1:130">
      <c r="B124" s="15"/>
      <c r="C124" s="17">
        <v>2058</v>
      </c>
      <c r="D124" s="25"/>
      <c r="E124" s="25"/>
      <c r="F124" s="25"/>
      <c r="G124" s="25"/>
      <c r="H124" s="25"/>
      <c r="I124" s="25"/>
      <c r="J124" s="25"/>
      <c r="K124" s="25"/>
      <c r="L124" s="25"/>
      <c r="M124" s="25"/>
      <c r="N124" s="25"/>
      <c r="O124" s="25"/>
      <c r="P124" s="25"/>
      <c r="Q124" s="25"/>
      <c r="R124" s="25"/>
      <c r="S124" s="25"/>
      <c r="T124" s="25"/>
      <c r="U124" s="25"/>
      <c r="V124" s="25"/>
      <c r="W124" s="25"/>
      <c r="X124" s="25"/>
      <c r="Y124" s="25"/>
      <c r="Z124" s="25"/>
      <c r="AA124" s="25"/>
      <c r="AB124" s="25"/>
      <c r="AC124" s="25"/>
      <c r="AD124" s="25"/>
      <c r="AE124" s="25"/>
      <c r="AF124" s="25"/>
      <c r="AG124" s="25"/>
      <c r="AH124" s="25"/>
      <c r="AI124" s="25"/>
      <c r="AJ124" s="25"/>
      <c r="AK124" s="25"/>
      <c r="AL124" s="25"/>
      <c r="AM124" s="25"/>
      <c r="AN124" s="25"/>
      <c r="AO124" s="25"/>
      <c r="AP124" s="25">
        <f t="shared" si="113"/>
        <v>0</v>
      </c>
      <c r="AQ124" s="25">
        <f t="shared" si="114"/>
        <v>0</v>
      </c>
      <c r="AR124" s="25">
        <f t="shared" si="115"/>
        <v>0</v>
      </c>
      <c r="AS124" s="25">
        <f t="shared" si="116"/>
        <v>0</v>
      </c>
      <c r="AT124" s="25">
        <f t="shared" si="117"/>
        <v>4.6709969225844361E-10</v>
      </c>
      <c r="AU124" s="25">
        <f t="shared" si="118"/>
        <v>139417.99999999997</v>
      </c>
      <c r="AV124" s="25">
        <f t="shared" si="119"/>
        <v>138366.66666666663</v>
      </c>
      <c r="AW124" s="25">
        <f t="shared" si="120"/>
        <v>136943.33333333331</v>
      </c>
      <c r="AX124" s="25">
        <f t="shared" si="121"/>
        <v>135349.33333333331</v>
      </c>
      <c r="AY124" s="25">
        <f t="shared" si="122"/>
        <v>133265.99999999997</v>
      </c>
      <c r="AZ124" s="25">
        <f t="shared" si="123"/>
        <v>130767.99999999997</v>
      </c>
      <c r="BA124" s="25">
        <f t="shared" si="124"/>
        <v>127943.3333333333</v>
      </c>
      <c r="BB124" s="25">
        <f t="shared" si="125"/>
        <v>124863.3333333333</v>
      </c>
      <c r="BC124" s="25" t="e">
        <f t="shared" si="126"/>
        <v>#N/A</v>
      </c>
      <c r="BD124" s="25" t="e">
        <f t="shared" si="127"/>
        <v>#N/A</v>
      </c>
      <c r="BE124" s="25" t="e">
        <f t="shared" si="128"/>
        <v>#N/A</v>
      </c>
      <c r="BF124" s="25" t="e">
        <f t="shared" si="129"/>
        <v>#N/A</v>
      </c>
      <c r="BG124" s="25" t="e">
        <f t="shared" si="130"/>
        <v>#N/A</v>
      </c>
      <c r="BH124" s="25" t="e">
        <f t="shared" ref="BH124:BH126" si="131">VLOOKUP($C$122,$D$3:$K$63,$A$68,0)*(B68-B67)</f>
        <v>#N/A</v>
      </c>
      <c r="BI124" s="25" t="e">
        <f>VLOOKUP($C$123,$D$3:$K$63,$A$68,0)*(B67-B66)</f>
        <v>#N/A</v>
      </c>
      <c r="BJ124" s="25" t="e">
        <f>VLOOKUP($C$124,$D$3:$K$63,$A$68,0)*B66</f>
        <v>#N/A</v>
      </c>
      <c r="BK124" s="25"/>
      <c r="BL124" s="25"/>
      <c r="BM124" s="21" t="e">
        <f t="shared" si="12"/>
        <v>#N/A</v>
      </c>
      <c r="BP124" s="18">
        <v>2058</v>
      </c>
      <c r="BQ124" s="14" t="e">
        <f t="shared" si="13"/>
        <v>#N/A</v>
      </c>
      <c r="BR124" s="14" t="e">
        <f t="shared" si="64"/>
        <v>#N/A</v>
      </c>
      <c r="BS124" s="14" t="e">
        <f t="shared" si="65"/>
        <v>#N/A</v>
      </c>
      <c r="BT124" s="14" t="e">
        <f t="shared" si="66"/>
        <v>#N/A</v>
      </c>
      <c r="BU124" s="14" t="e">
        <f t="shared" si="45"/>
        <v>#N/A</v>
      </c>
      <c r="BV124" s="14" t="e">
        <f t="shared" si="46"/>
        <v>#N/A</v>
      </c>
      <c r="BW124" s="14" t="e">
        <f t="shared" si="47"/>
        <v>#N/A</v>
      </c>
      <c r="BX124" s="14" t="e">
        <f t="shared" si="48"/>
        <v>#N/A</v>
      </c>
      <c r="BY124" s="14" t="e">
        <f t="shared" si="49"/>
        <v>#N/A</v>
      </c>
      <c r="BZ124" s="14" t="e">
        <f t="shared" si="50"/>
        <v>#N/A</v>
      </c>
      <c r="CA124" s="14" t="e">
        <f t="shared" si="51"/>
        <v>#N/A</v>
      </c>
      <c r="CB124" s="14" t="e">
        <f t="shared" si="52"/>
        <v>#N/A</v>
      </c>
      <c r="CC124" s="14" t="e">
        <f t="shared" si="53"/>
        <v>#N/A</v>
      </c>
      <c r="CD124" s="14" t="e">
        <f t="shared" si="54"/>
        <v>#N/A</v>
      </c>
      <c r="CE124" s="14" t="e">
        <f t="shared" si="55"/>
        <v>#N/A</v>
      </c>
      <c r="CF124" s="14" t="e">
        <f t="shared" si="56"/>
        <v>#N/A</v>
      </c>
      <c r="CG124" s="14" t="e">
        <f t="shared" si="57"/>
        <v>#N/A</v>
      </c>
      <c r="CH124" s="14" t="e">
        <f t="shared" si="58"/>
        <v>#N/A</v>
      </c>
      <c r="CI124" s="14" t="e">
        <f t="shared" si="59"/>
        <v>#N/A</v>
      </c>
      <c r="CJ124" s="14" t="e">
        <f t="shared" si="60"/>
        <v>#N/A</v>
      </c>
      <c r="CK124" s="14" t="e">
        <f t="shared" si="61"/>
        <v>#N/A</v>
      </c>
      <c r="CL124" s="14" t="e">
        <f t="shared" si="62"/>
        <v>#N/A</v>
      </c>
      <c r="CM124" s="14" t="e">
        <f t="shared" si="14"/>
        <v>#N/A</v>
      </c>
      <c r="CN124" s="14" t="e">
        <f t="shared" si="71"/>
        <v>#N/A</v>
      </c>
      <c r="CO124" s="14" t="e">
        <f t="shared" si="72"/>
        <v>#N/A</v>
      </c>
      <c r="CP124" s="14" t="e">
        <f t="shared" si="73"/>
        <v>#N/A</v>
      </c>
      <c r="CQ124" s="14" t="e">
        <f t="shared" si="74"/>
        <v>#N/A</v>
      </c>
      <c r="CR124" s="14" t="e">
        <f t="shared" si="75"/>
        <v>#N/A</v>
      </c>
      <c r="CS124" s="14" t="e">
        <f t="shared" si="76"/>
        <v>#N/A</v>
      </c>
      <c r="CT124" s="14" t="e">
        <f t="shared" si="77"/>
        <v>#N/A</v>
      </c>
      <c r="CU124" s="14" t="e">
        <f t="shared" si="78"/>
        <v>#N/A</v>
      </c>
      <c r="CV124" s="14" t="e">
        <f t="shared" si="79"/>
        <v>#N/A</v>
      </c>
      <c r="CW124" s="14" t="e">
        <f t="shared" si="80"/>
        <v>#N/A</v>
      </c>
      <c r="CX124" s="14" t="e">
        <f t="shared" si="81"/>
        <v>#N/A</v>
      </c>
      <c r="CY124" s="14" t="e">
        <f t="shared" si="82"/>
        <v>#N/A</v>
      </c>
      <c r="CZ124" s="14" t="e">
        <f t="shared" si="83"/>
        <v>#N/A</v>
      </c>
      <c r="DA124" s="14" t="e">
        <f t="shared" si="84"/>
        <v>#N/A</v>
      </c>
      <c r="DB124" s="14" t="e">
        <f t="shared" si="85"/>
        <v>#N/A</v>
      </c>
      <c r="DC124" s="14" t="e">
        <f t="shared" si="69"/>
        <v>#N/A</v>
      </c>
      <c r="DD124" s="14" t="e">
        <f t="shared" si="86"/>
        <v>#N/A</v>
      </c>
      <c r="DE124" s="14" t="e">
        <f t="shared" si="87"/>
        <v>#N/A</v>
      </c>
      <c r="DF124" s="14" t="e">
        <f t="shared" si="88"/>
        <v>#N/A</v>
      </c>
      <c r="DG124" s="14" t="e">
        <f t="shared" si="89"/>
        <v>#N/A</v>
      </c>
      <c r="DH124" s="14" t="e">
        <f t="shared" si="19"/>
        <v>#N/A</v>
      </c>
      <c r="DI124" s="14" t="e">
        <f t="shared" si="20"/>
        <v>#N/A</v>
      </c>
      <c r="DJ124" s="14" t="e">
        <f t="shared" si="21"/>
        <v>#N/A</v>
      </c>
      <c r="DK124" s="14" t="e">
        <f t="shared" si="22"/>
        <v>#N/A</v>
      </c>
      <c r="DL124" s="14" t="e">
        <f t="shared" si="23"/>
        <v>#N/A</v>
      </c>
      <c r="DM124" s="14" t="e">
        <f t="shared" si="24"/>
        <v>#N/A</v>
      </c>
      <c r="DN124" s="14" t="e">
        <f t="shared" si="25"/>
        <v>#N/A</v>
      </c>
      <c r="DO124" s="14" t="e">
        <f t="shared" si="26"/>
        <v>#N/A</v>
      </c>
      <c r="DP124" s="14" t="e">
        <f t="shared" si="27"/>
        <v>#N/A</v>
      </c>
      <c r="DQ124" s="14" t="e">
        <f t="shared" si="28"/>
        <v>#N/A</v>
      </c>
      <c r="DR124" s="14" t="e">
        <f t="shared" si="29"/>
        <v>#N/A</v>
      </c>
      <c r="DS124" s="14" t="e">
        <f t="shared" si="30"/>
        <v>#N/A</v>
      </c>
      <c r="DT124" s="14" t="e">
        <f t="shared" si="31"/>
        <v>#N/A</v>
      </c>
      <c r="DU124" s="14" t="e">
        <f t="shared" si="32"/>
        <v>#N/A</v>
      </c>
      <c r="DV124" s="14" t="e">
        <f t="shared" si="33"/>
        <v>#N/A</v>
      </c>
      <c r="DW124" s="14" t="e">
        <f t="shared" si="34"/>
        <v>#N/A</v>
      </c>
      <c r="DX124" s="14" t="e">
        <f t="shared" si="35"/>
        <v>#N/A</v>
      </c>
      <c r="DY124" s="14" t="e">
        <f t="shared" si="36"/>
        <v>#N/A</v>
      </c>
      <c r="DZ124" s="14" t="e">
        <f t="shared" si="15"/>
        <v>#N/A</v>
      </c>
    </row>
    <row r="125" spans="1:130">
      <c r="B125" s="15"/>
      <c r="C125" s="17">
        <v>2059</v>
      </c>
      <c r="D125" s="25"/>
      <c r="E125" s="25"/>
      <c r="F125" s="25"/>
      <c r="G125" s="25"/>
      <c r="H125" s="25"/>
      <c r="I125" s="25"/>
      <c r="J125" s="25"/>
      <c r="K125" s="25"/>
      <c r="L125" s="25"/>
      <c r="M125" s="25"/>
      <c r="N125" s="25"/>
      <c r="O125" s="25"/>
      <c r="P125" s="25"/>
      <c r="Q125" s="25"/>
      <c r="R125" s="25"/>
      <c r="S125" s="25"/>
      <c r="T125" s="25"/>
      <c r="U125" s="25"/>
      <c r="V125" s="25"/>
      <c r="W125" s="25"/>
      <c r="X125" s="25"/>
      <c r="Y125" s="25"/>
      <c r="Z125" s="25"/>
      <c r="AA125" s="25"/>
      <c r="AB125" s="25"/>
      <c r="AC125" s="25"/>
      <c r="AD125" s="25"/>
      <c r="AE125" s="25"/>
      <c r="AF125" s="25"/>
      <c r="AG125" s="25"/>
      <c r="AH125" s="25"/>
      <c r="AI125" s="25"/>
      <c r="AJ125" s="25"/>
      <c r="AK125" s="25"/>
      <c r="AL125" s="25"/>
      <c r="AM125" s="25"/>
      <c r="AN125" s="25"/>
      <c r="AO125" s="25"/>
      <c r="AP125" s="25"/>
      <c r="AQ125" s="25">
        <f t="shared" si="114"/>
        <v>0</v>
      </c>
      <c r="AR125" s="25">
        <f t="shared" si="115"/>
        <v>0</v>
      </c>
      <c r="AS125" s="25">
        <f t="shared" si="116"/>
        <v>0</v>
      </c>
      <c r="AT125" s="25">
        <f t="shared" si="117"/>
        <v>0</v>
      </c>
      <c r="AU125" s="25">
        <f t="shared" si="118"/>
        <v>4.6435522094157022E-10</v>
      </c>
      <c r="AV125" s="25">
        <f t="shared" si="119"/>
        <v>138366.66666666663</v>
      </c>
      <c r="AW125" s="25">
        <f t="shared" si="120"/>
        <v>136943.33333333331</v>
      </c>
      <c r="AX125" s="25">
        <f t="shared" si="121"/>
        <v>135349.33333333331</v>
      </c>
      <c r="AY125" s="25">
        <f t="shared" si="122"/>
        <v>133265.99999999997</v>
      </c>
      <c r="AZ125" s="25">
        <f t="shared" si="123"/>
        <v>130767.99999999997</v>
      </c>
      <c r="BA125" s="25">
        <f t="shared" si="124"/>
        <v>127943.3333333333</v>
      </c>
      <c r="BB125" s="25">
        <f t="shared" si="125"/>
        <v>124863.3333333333</v>
      </c>
      <c r="BC125" s="25" t="e">
        <f t="shared" si="126"/>
        <v>#N/A</v>
      </c>
      <c r="BD125" s="25" t="e">
        <f t="shared" si="127"/>
        <v>#N/A</v>
      </c>
      <c r="BE125" s="25" t="e">
        <f t="shared" si="128"/>
        <v>#N/A</v>
      </c>
      <c r="BF125" s="25" t="e">
        <f t="shared" si="129"/>
        <v>#N/A</v>
      </c>
      <c r="BG125" s="25" t="e">
        <f t="shared" si="130"/>
        <v>#N/A</v>
      </c>
      <c r="BH125" s="25" t="e">
        <f t="shared" si="131"/>
        <v>#N/A</v>
      </c>
      <c r="BI125" s="25" t="e">
        <f t="shared" ref="BI125:BI126" si="132">VLOOKUP($C$123,$D$3:$K$63,$A$68,0)*(B68-B67)</f>
        <v>#N/A</v>
      </c>
      <c r="BJ125" s="25" t="e">
        <f>VLOOKUP($C$124,$D$3:$K$63,$A$68,0)*(B67-B66)</f>
        <v>#N/A</v>
      </c>
      <c r="BK125" s="25" t="e">
        <f>VLOOKUP($C$125,$D$3:$K$63,$A$68,0)*B66</f>
        <v>#N/A</v>
      </c>
      <c r="BL125" s="25"/>
      <c r="BM125" s="21" t="e">
        <f t="shared" si="12"/>
        <v>#N/A</v>
      </c>
      <c r="BP125" s="18">
        <v>2059</v>
      </c>
      <c r="BQ125" s="14" t="e">
        <f t="shared" si="13"/>
        <v>#N/A</v>
      </c>
      <c r="BR125" s="14" t="e">
        <f t="shared" si="64"/>
        <v>#N/A</v>
      </c>
      <c r="BS125" s="14" t="e">
        <f t="shared" si="65"/>
        <v>#N/A</v>
      </c>
      <c r="BT125" s="14" t="e">
        <f t="shared" si="66"/>
        <v>#N/A</v>
      </c>
      <c r="BU125" s="14" t="e">
        <f t="shared" si="45"/>
        <v>#N/A</v>
      </c>
      <c r="BV125" s="14" t="e">
        <f t="shared" si="46"/>
        <v>#N/A</v>
      </c>
      <c r="BW125" s="14" t="e">
        <f t="shared" si="47"/>
        <v>#N/A</v>
      </c>
      <c r="BX125" s="14" t="e">
        <f t="shared" si="48"/>
        <v>#N/A</v>
      </c>
      <c r="BY125" s="14" t="e">
        <f t="shared" si="49"/>
        <v>#N/A</v>
      </c>
      <c r="BZ125" s="14" t="e">
        <f t="shared" si="50"/>
        <v>#N/A</v>
      </c>
      <c r="CA125" s="14" t="e">
        <f t="shared" si="51"/>
        <v>#N/A</v>
      </c>
      <c r="CB125" s="14" t="e">
        <f t="shared" si="52"/>
        <v>#N/A</v>
      </c>
      <c r="CC125" s="14" t="e">
        <f t="shared" si="53"/>
        <v>#N/A</v>
      </c>
      <c r="CD125" s="14" t="e">
        <f t="shared" si="54"/>
        <v>#N/A</v>
      </c>
      <c r="CE125" s="14" t="e">
        <f t="shared" si="55"/>
        <v>#N/A</v>
      </c>
      <c r="CF125" s="14" t="e">
        <f t="shared" si="56"/>
        <v>#N/A</v>
      </c>
      <c r="CG125" s="14" t="e">
        <f t="shared" si="57"/>
        <v>#N/A</v>
      </c>
      <c r="CH125" s="14" t="e">
        <f t="shared" si="58"/>
        <v>#N/A</v>
      </c>
      <c r="CI125" s="14" t="e">
        <f t="shared" si="59"/>
        <v>#N/A</v>
      </c>
      <c r="CJ125" s="14" t="e">
        <f t="shared" si="60"/>
        <v>#N/A</v>
      </c>
      <c r="CK125" s="14" t="e">
        <f t="shared" si="61"/>
        <v>#N/A</v>
      </c>
      <c r="CL125" s="14" t="e">
        <f t="shared" si="62"/>
        <v>#N/A</v>
      </c>
      <c r="CM125" s="14" t="e">
        <f t="shared" si="14"/>
        <v>#N/A</v>
      </c>
      <c r="CN125" s="14" t="e">
        <f t="shared" si="71"/>
        <v>#N/A</v>
      </c>
      <c r="CO125" s="14" t="e">
        <f t="shared" si="72"/>
        <v>#N/A</v>
      </c>
      <c r="CP125" s="14" t="e">
        <f t="shared" si="73"/>
        <v>#N/A</v>
      </c>
      <c r="CQ125" s="14" t="e">
        <f t="shared" si="74"/>
        <v>#N/A</v>
      </c>
      <c r="CR125" s="14" t="e">
        <f t="shared" si="75"/>
        <v>#N/A</v>
      </c>
      <c r="CS125" s="14" t="e">
        <f t="shared" si="76"/>
        <v>#N/A</v>
      </c>
      <c r="CT125" s="14" t="e">
        <f t="shared" si="77"/>
        <v>#N/A</v>
      </c>
      <c r="CU125" s="14" t="e">
        <f t="shared" si="78"/>
        <v>#N/A</v>
      </c>
      <c r="CV125" s="14" t="e">
        <f t="shared" si="79"/>
        <v>#N/A</v>
      </c>
      <c r="CW125" s="14" t="e">
        <f t="shared" si="80"/>
        <v>#N/A</v>
      </c>
      <c r="CX125" s="14" t="e">
        <f t="shared" si="81"/>
        <v>#N/A</v>
      </c>
      <c r="CY125" s="14" t="e">
        <f t="shared" si="82"/>
        <v>#N/A</v>
      </c>
      <c r="CZ125" s="14" t="e">
        <f t="shared" si="83"/>
        <v>#N/A</v>
      </c>
      <c r="DA125" s="14" t="e">
        <f t="shared" si="84"/>
        <v>#N/A</v>
      </c>
      <c r="DB125" s="14" t="e">
        <f t="shared" si="85"/>
        <v>#N/A</v>
      </c>
      <c r="DC125" s="14" t="e">
        <f t="shared" si="69"/>
        <v>#N/A</v>
      </c>
      <c r="DD125" s="14" t="e">
        <f t="shared" si="86"/>
        <v>#N/A</v>
      </c>
      <c r="DE125" s="14" t="e">
        <f t="shared" si="87"/>
        <v>#N/A</v>
      </c>
      <c r="DF125" s="14" t="e">
        <f t="shared" si="88"/>
        <v>#N/A</v>
      </c>
      <c r="DG125" s="14" t="e">
        <f t="shared" si="89"/>
        <v>#N/A</v>
      </c>
      <c r="DH125" s="14" t="e">
        <f t="shared" si="19"/>
        <v>#N/A</v>
      </c>
      <c r="DI125" s="14" t="e">
        <f t="shared" si="20"/>
        <v>#N/A</v>
      </c>
      <c r="DJ125" s="14" t="e">
        <f t="shared" si="21"/>
        <v>#N/A</v>
      </c>
      <c r="DK125" s="14" t="e">
        <f t="shared" si="22"/>
        <v>#N/A</v>
      </c>
      <c r="DL125" s="14" t="e">
        <f t="shared" si="23"/>
        <v>#N/A</v>
      </c>
      <c r="DM125" s="14" t="e">
        <f t="shared" si="24"/>
        <v>#N/A</v>
      </c>
      <c r="DN125" s="14" t="e">
        <f t="shared" si="25"/>
        <v>#N/A</v>
      </c>
      <c r="DO125" s="14" t="e">
        <f t="shared" si="26"/>
        <v>#N/A</v>
      </c>
      <c r="DP125" s="14" t="e">
        <f t="shared" si="27"/>
        <v>#N/A</v>
      </c>
      <c r="DQ125" s="14" t="e">
        <f t="shared" si="28"/>
        <v>#N/A</v>
      </c>
      <c r="DR125" s="14" t="e">
        <f t="shared" si="29"/>
        <v>#N/A</v>
      </c>
      <c r="DS125" s="14" t="e">
        <f t="shared" si="30"/>
        <v>#N/A</v>
      </c>
      <c r="DT125" s="14" t="e">
        <f t="shared" si="31"/>
        <v>#N/A</v>
      </c>
      <c r="DU125" s="14" t="e">
        <f t="shared" si="32"/>
        <v>#N/A</v>
      </c>
      <c r="DV125" s="14" t="e">
        <f t="shared" si="33"/>
        <v>#N/A</v>
      </c>
      <c r="DW125" s="14" t="e">
        <f t="shared" si="34"/>
        <v>#N/A</v>
      </c>
      <c r="DX125" s="14" t="e">
        <f t="shared" si="35"/>
        <v>#N/A</v>
      </c>
      <c r="DY125" s="14" t="e">
        <f t="shared" si="36"/>
        <v>#N/A</v>
      </c>
      <c r="DZ125" s="14" t="e">
        <f t="shared" si="15"/>
        <v>#N/A</v>
      </c>
    </row>
    <row r="126" spans="1:130">
      <c r="B126" s="15"/>
      <c r="C126" s="17">
        <v>2060</v>
      </c>
      <c r="D126" s="25"/>
      <c r="E126" s="25"/>
      <c r="F126" s="25"/>
      <c r="G126" s="25"/>
      <c r="H126" s="25"/>
      <c r="I126" s="25"/>
      <c r="J126" s="25"/>
      <c r="K126" s="25"/>
      <c r="L126" s="25"/>
      <c r="M126" s="25"/>
      <c r="N126" s="25"/>
      <c r="O126" s="25"/>
      <c r="P126" s="25"/>
      <c r="Q126" s="25"/>
      <c r="R126" s="25"/>
      <c r="S126" s="25"/>
      <c r="T126" s="25"/>
      <c r="U126" s="25"/>
      <c r="V126" s="25"/>
      <c r="W126" s="25"/>
      <c r="X126" s="25"/>
      <c r="Y126" s="25"/>
      <c r="Z126" s="25"/>
      <c r="AA126" s="25"/>
      <c r="AB126" s="25"/>
      <c r="AC126" s="25"/>
      <c r="AD126" s="25"/>
      <c r="AE126" s="25"/>
      <c r="AF126" s="25"/>
      <c r="AG126" s="25"/>
      <c r="AH126" s="25"/>
      <c r="AI126" s="25"/>
      <c r="AJ126" s="25"/>
      <c r="AK126" s="25"/>
      <c r="AL126" s="25"/>
      <c r="AM126" s="25"/>
      <c r="AN126" s="25"/>
      <c r="AO126" s="25"/>
      <c r="AP126" s="25"/>
      <c r="AQ126" s="25"/>
      <c r="AR126" s="25">
        <f t="shared" si="115"/>
        <v>0</v>
      </c>
      <c r="AS126" s="25">
        <f t="shared" si="116"/>
        <v>0</v>
      </c>
      <c r="AT126" s="25">
        <f t="shared" si="117"/>
        <v>0</v>
      </c>
      <c r="AU126" s="25">
        <f t="shared" si="118"/>
        <v>0</v>
      </c>
      <c r="AV126" s="25">
        <f t="shared" si="119"/>
        <v>4.6085357752190248E-10</v>
      </c>
      <c r="AW126" s="25">
        <f t="shared" si="120"/>
        <v>136943.33333333331</v>
      </c>
      <c r="AX126" s="25">
        <f t="shared" si="121"/>
        <v>135349.33333333331</v>
      </c>
      <c r="AY126" s="25">
        <f t="shared" si="122"/>
        <v>133265.99999999997</v>
      </c>
      <c r="AZ126" s="25">
        <f t="shared" si="123"/>
        <v>130767.99999999997</v>
      </c>
      <c r="BA126" s="25">
        <f t="shared" si="124"/>
        <v>127943.3333333333</v>
      </c>
      <c r="BB126" s="25">
        <f t="shared" si="125"/>
        <v>124863.3333333333</v>
      </c>
      <c r="BC126" s="25" t="e">
        <f t="shared" si="126"/>
        <v>#N/A</v>
      </c>
      <c r="BD126" s="25" t="e">
        <f t="shared" si="127"/>
        <v>#N/A</v>
      </c>
      <c r="BE126" s="25" t="e">
        <f t="shared" si="128"/>
        <v>#N/A</v>
      </c>
      <c r="BF126" s="25" t="e">
        <f t="shared" si="129"/>
        <v>#N/A</v>
      </c>
      <c r="BG126" s="25" t="e">
        <f t="shared" si="130"/>
        <v>#N/A</v>
      </c>
      <c r="BH126" s="25" t="e">
        <f t="shared" si="131"/>
        <v>#N/A</v>
      </c>
      <c r="BI126" s="25" t="e">
        <f t="shared" si="132"/>
        <v>#N/A</v>
      </c>
      <c r="BJ126" s="25" t="e">
        <f>VLOOKUP($C$124,$D$3:$K$63,$A$68,0)*(B68-B67)</f>
        <v>#N/A</v>
      </c>
      <c r="BK126" s="25" t="e">
        <f>VLOOKUP($C$125,$D$3:$K$63,$A$68,0)*(B67-B66)</f>
        <v>#N/A</v>
      </c>
      <c r="BL126" s="25" t="e">
        <f>VLOOKUP($C$126,$D$3:$K$63,$A$68,0)*B66</f>
        <v>#N/A</v>
      </c>
      <c r="BM126" s="21" t="e">
        <f t="shared" si="12"/>
        <v>#N/A</v>
      </c>
      <c r="BP126" s="18">
        <v>2060</v>
      </c>
      <c r="BQ126" s="14" t="e">
        <f t="shared" si="13"/>
        <v>#N/A</v>
      </c>
      <c r="BR126" s="14" t="e">
        <f t="shared" si="64"/>
        <v>#N/A</v>
      </c>
      <c r="BS126" s="14" t="e">
        <f t="shared" si="65"/>
        <v>#N/A</v>
      </c>
      <c r="BT126" s="14" t="e">
        <f t="shared" si="66"/>
        <v>#N/A</v>
      </c>
      <c r="BU126" s="14" t="e">
        <f t="shared" si="45"/>
        <v>#N/A</v>
      </c>
      <c r="BV126" s="14" t="e">
        <f t="shared" si="46"/>
        <v>#N/A</v>
      </c>
      <c r="BW126" s="14" t="e">
        <f t="shared" si="47"/>
        <v>#N/A</v>
      </c>
      <c r="BX126" s="14" t="e">
        <f t="shared" si="48"/>
        <v>#N/A</v>
      </c>
      <c r="BY126" s="14" t="e">
        <f t="shared" si="49"/>
        <v>#N/A</v>
      </c>
      <c r="BZ126" s="14" t="e">
        <f t="shared" si="50"/>
        <v>#N/A</v>
      </c>
      <c r="CA126" s="14" t="e">
        <f t="shared" si="51"/>
        <v>#N/A</v>
      </c>
      <c r="CB126" s="14" t="e">
        <f t="shared" si="52"/>
        <v>#N/A</v>
      </c>
      <c r="CC126" s="14" t="e">
        <f t="shared" si="53"/>
        <v>#N/A</v>
      </c>
      <c r="CD126" s="14" t="e">
        <f t="shared" si="54"/>
        <v>#N/A</v>
      </c>
      <c r="CE126" s="14" t="e">
        <f t="shared" si="55"/>
        <v>#N/A</v>
      </c>
      <c r="CF126" s="14" t="e">
        <f t="shared" si="56"/>
        <v>#N/A</v>
      </c>
      <c r="CG126" s="14" t="e">
        <f t="shared" si="57"/>
        <v>#N/A</v>
      </c>
      <c r="CH126" s="14" t="e">
        <f t="shared" si="58"/>
        <v>#N/A</v>
      </c>
      <c r="CI126" s="14" t="e">
        <f t="shared" si="59"/>
        <v>#N/A</v>
      </c>
      <c r="CJ126" s="14" t="e">
        <f t="shared" si="60"/>
        <v>#N/A</v>
      </c>
      <c r="CK126" s="14" t="e">
        <f t="shared" si="61"/>
        <v>#N/A</v>
      </c>
      <c r="CL126" s="14" t="e">
        <f t="shared" si="62"/>
        <v>#N/A</v>
      </c>
      <c r="CM126" s="14" t="e">
        <f t="shared" si="14"/>
        <v>#N/A</v>
      </c>
      <c r="CN126" s="14" t="e">
        <f t="shared" si="71"/>
        <v>#N/A</v>
      </c>
      <c r="CO126" s="14" t="e">
        <f t="shared" si="72"/>
        <v>#N/A</v>
      </c>
      <c r="CP126" s="14" t="e">
        <f t="shared" si="73"/>
        <v>#N/A</v>
      </c>
      <c r="CQ126" s="14" t="e">
        <f t="shared" si="74"/>
        <v>#N/A</v>
      </c>
      <c r="CR126" s="14" t="e">
        <f t="shared" si="75"/>
        <v>#N/A</v>
      </c>
      <c r="CS126" s="14" t="e">
        <f t="shared" si="76"/>
        <v>#N/A</v>
      </c>
      <c r="CT126" s="14" t="e">
        <f t="shared" si="77"/>
        <v>#N/A</v>
      </c>
      <c r="CU126" s="14" t="e">
        <f t="shared" si="78"/>
        <v>#N/A</v>
      </c>
      <c r="CV126" s="14" t="e">
        <f t="shared" si="79"/>
        <v>#N/A</v>
      </c>
      <c r="CW126" s="14" t="e">
        <f t="shared" si="80"/>
        <v>#N/A</v>
      </c>
      <c r="CX126" s="14" t="e">
        <f t="shared" si="81"/>
        <v>#N/A</v>
      </c>
      <c r="CY126" s="14" t="e">
        <f t="shared" si="82"/>
        <v>#N/A</v>
      </c>
      <c r="CZ126" s="14" t="e">
        <f t="shared" si="83"/>
        <v>#N/A</v>
      </c>
      <c r="DA126" s="14" t="e">
        <f t="shared" si="84"/>
        <v>#N/A</v>
      </c>
      <c r="DB126" s="14" t="e">
        <f t="shared" si="85"/>
        <v>#N/A</v>
      </c>
      <c r="DC126" s="14" t="e">
        <f t="shared" si="69"/>
        <v>#N/A</v>
      </c>
      <c r="DD126" s="14" t="e">
        <f t="shared" si="86"/>
        <v>#N/A</v>
      </c>
      <c r="DE126" s="14" t="e">
        <f t="shared" si="87"/>
        <v>#N/A</v>
      </c>
      <c r="DF126" s="14" t="e">
        <f t="shared" si="88"/>
        <v>#N/A</v>
      </c>
      <c r="DG126" s="14" t="e">
        <f t="shared" si="89"/>
        <v>#N/A</v>
      </c>
      <c r="DH126" s="14" t="e">
        <f t="shared" si="19"/>
        <v>#N/A</v>
      </c>
      <c r="DI126" s="14" t="e">
        <f t="shared" si="20"/>
        <v>#N/A</v>
      </c>
      <c r="DJ126" s="14" t="e">
        <f t="shared" si="21"/>
        <v>#N/A</v>
      </c>
      <c r="DK126" s="14" t="e">
        <f t="shared" si="22"/>
        <v>#N/A</v>
      </c>
      <c r="DL126" s="14" t="e">
        <f t="shared" si="23"/>
        <v>#N/A</v>
      </c>
      <c r="DM126" s="14" t="e">
        <f t="shared" si="24"/>
        <v>#N/A</v>
      </c>
      <c r="DN126" s="14" t="e">
        <f t="shared" si="25"/>
        <v>#N/A</v>
      </c>
      <c r="DO126" s="14" t="e">
        <f t="shared" si="26"/>
        <v>#N/A</v>
      </c>
      <c r="DP126" s="14" t="e">
        <f t="shared" si="27"/>
        <v>#N/A</v>
      </c>
      <c r="DQ126" s="14" t="e">
        <f t="shared" si="28"/>
        <v>#N/A</v>
      </c>
      <c r="DR126" s="14" t="e">
        <f t="shared" si="29"/>
        <v>#N/A</v>
      </c>
      <c r="DS126" s="14" t="e">
        <f t="shared" si="30"/>
        <v>#N/A</v>
      </c>
      <c r="DT126" s="14" t="e">
        <f t="shared" si="31"/>
        <v>#N/A</v>
      </c>
      <c r="DU126" s="14" t="e">
        <f t="shared" si="32"/>
        <v>#N/A</v>
      </c>
      <c r="DV126" s="14" t="e">
        <f t="shared" si="33"/>
        <v>#N/A</v>
      </c>
      <c r="DW126" s="14" t="e">
        <f t="shared" si="34"/>
        <v>#N/A</v>
      </c>
      <c r="DX126" s="14" t="e">
        <f t="shared" si="35"/>
        <v>#N/A</v>
      </c>
      <c r="DY126" s="14" t="e">
        <f t="shared" si="36"/>
        <v>#N/A</v>
      </c>
      <c r="DZ126" s="14" t="e">
        <f t="shared" si="15"/>
        <v>#N/A</v>
      </c>
    </row>
    <row r="127" spans="1:130">
      <c r="N127" s="17"/>
      <c r="U127" s="20"/>
      <c r="W127" s="17"/>
      <c r="AD127" s="20"/>
      <c r="AF127" s="17"/>
      <c r="AM127" s="20"/>
      <c r="AO127" s="17"/>
      <c r="AV127" s="20"/>
    </row>
    <row r="128" spans="1:130">
      <c r="A128" s="18"/>
      <c r="B128" s="19" t="s">
        <v>14</v>
      </c>
      <c r="C128" s="18" t="s">
        <v>47</v>
      </c>
      <c r="D128" s="18"/>
      <c r="E128" s="18"/>
      <c r="F128" s="18"/>
      <c r="G128" s="18"/>
      <c r="H128" s="18"/>
      <c r="I128" s="18"/>
      <c r="J128" s="18"/>
      <c r="K128" s="18"/>
      <c r="L128" s="18"/>
      <c r="M128" s="18"/>
      <c r="N128" s="18"/>
      <c r="O128" s="21"/>
      <c r="P128" s="21"/>
      <c r="Q128" s="21"/>
      <c r="R128" s="21"/>
      <c r="S128" s="21"/>
      <c r="T128" s="21"/>
      <c r="U128" s="21"/>
      <c r="V128" s="18"/>
      <c r="W128" s="18"/>
      <c r="X128" s="21"/>
      <c r="Y128" s="21"/>
      <c r="Z128" s="21"/>
      <c r="AA128" s="21"/>
      <c r="AB128" s="21"/>
      <c r="AC128" s="21"/>
      <c r="AD128" s="21"/>
      <c r="AE128" s="18"/>
      <c r="AF128" s="18"/>
      <c r="AG128" s="21"/>
      <c r="AH128" s="21"/>
      <c r="AI128" s="21"/>
      <c r="AJ128" s="21"/>
      <c r="AK128" s="21"/>
      <c r="AL128" s="21"/>
      <c r="AM128" s="21"/>
      <c r="AN128" s="18"/>
      <c r="AO128" s="18"/>
      <c r="AP128" s="21"/>
      <c r="AQ128" s="21"/>
      <c r="AR128" s="21"/>
      <c r="AS128" s="21"/>
      <c r="AT128" s="21"/>
      <c r="AU128" s="21"/>
      <c r="AV128" s="21"/>
      <c r="AW128" s="18"/>
      <c r="AX128" s="18"/>
      <c r="AY128" s="18"/>
      <c r="AZ128" s="18"/>
      <c r="BA128" s="18"/>
      <c r="BB128" s="18"/>
      <c r="BC128" s="18"/>
      <c r="BD128" s="18"/>
      <c r="BE128" s="18"/>
      <c r="BF128" s="18"/>
      <c r="BG128" s="18"/>
      <c r="BH128" s="18"/>
      <c r="BI128" s="18"/>
      <c r="BJ128" s="18"/>
      <c r="BK128" s="18"/>
      <c r="BL128" s="18"/>
      <c r="BM128" s="18"/>
      <c r="BN128" s="113" t="s">
        <v>48</v>
      </c>
      <c r="BO128" s="113"/>
      <c r="BP128" s="18"/>
      <c r="BQ128" s="18"/>
      <c r="BR128" s="18"/>
      <c r="BS128" s="18"/>
      <c r="BT128" s="18"/>
      <c r="BU128" s="18"/>
      <c r="BV128" s="18"/>
      <c r="BW128" s="18"/>
      <c r="BX128" s="18"/>
      <c r="BY128" s="18"/>
      <c r="BZ128" s="18"/>
      <c r="CA128" s="18"/>
      <c r="CB128" s="18"/>
      <c r="CC128" s="18"/>
      <c r="CD128" s="18"/>
      <c r="CE128" s="18"/>
      <c r="CF128" s="18"/>
      <c r="CG128" s="18"/>
      <c r="CH128" s="18"/>
      <c r="CI128" s="18"/>
      <c r="CJ128" s="18"/>
      <c r="CK128" s="18"/>
      <c r="CL128" s="18"/>
      <c r="CM128" s="18"/>
      <c r="CN128" s="18"/>
      <c r="CO128" s="18"/>
      <c r="CP128" s="18"/>
      <c r="CQ128" s="18"/>
      <c r="CR128" s="18"/>
      <c r="CS128" s="18"/>
      <c r="CT128" s="18"/>
      <c r="CU128" s="18"/>
      <c r="CV128" s="18"/>
      <c r="CW128" s="18"/>
      <c r="CX128" s="18"/>
      <c r="CY128" s="18"/>
      <c r="CZ128" s="18"/>
      <c r="DA128" s="18"/>
      <c r="DB128" s="18"/>
      <c r="DC128" s="18"/>
      <c r="DD128" s="18"/>
      <c r="DE128" s="18"/>
      <c r="DF128" s="18"/>
      <c r="DG128" s="18"/>
      <c r="DH128" s="18"/>
      <c r="DI128" s="18"/>
      <c r="DJ128" s="18"/>
      <c r="DK128" s="18"/>
      <c r="DL128" s="18"/>
      <c r="DM128" s="18"/>
      <c r="DN128" s="18"/>
      <c r="DO128" s="18"/>
      <c r="DP128" s="18"/>
      <c r="DQ128" s="18"/>
      <c r="DR128" s="18"/>
      <c r="DS128" s="18"/>
      <c r="DT128" s="18"/>
      <c r="DU128" s="18"/>
      <c r="DV128" s="18"/>
      <c r="DW128" s="18"/>
      <c r="DX128" s="18"/>
      <c r="DY128" s="18"/>
      <c r="DZ128" s="18"/>
    </row>
    <row r="129" spans="1:130">
      <c r="A129" s="22" t="s">
        <v>34</v>
      </c>
      <c r="B129" s="22" t="s">
        <v>43</v>
      </c>
      <c r="C129" s="22" t="s">
        <v>41</v>
      </c>
      <c r="D129" s="22">
        <v>2000</v>
      </c>
      <c r="E129" s="22">
        <v>2001</v>
      </c>
      <c r="F129" s="22">
        <v>2002</v>
      </c>
      <c r="G129" s="22">
        <v>2003</v>
      </c>
      <c r="H129" s="22">
        <v>2004</v>
      </c>
      <c r="I129" s="22">
        <v>2005</v>
      </c>
      <c r="J129" s="22">
        <v>2006</v>
      </c>
      <c r="K129" s="22">
        <v>2007</v>
      </c>
      <c r="L129" s="22">
        <v>2008</v>
      </c>
      <c r="M129" s="22">
        <v>2009</v>
      </c>
      <c r="N129" s="22">
        <v>2010</v>
      </c>
      <c r="O129" s="22">
        <v>2011</v>
      </c>
      <c r="P129" s="22">
        <v>2012</v>
      </c>
      <c r="Q129" s="22">
        <v>2013</v>
      </c>
      <c r="R129" s="22">
        <v>2014</v>
      </c>
      <c r="S129" s="22">
        <v>2015</v>
      </c>
      <c r="T129" s="22">
        <v>2016</v>
      </c>
      <c r="U129" s="22">
        <v>2017</v>
      </c>
      <c r="V129" s="22">
        <v>2018</v>
      </c>
      <c r="W129" s="22">
        <v>2019</v>
      </c>
      <c r="X129" s="22">
        <v>2020</v>
      </c>
      <c r="Y129" s="22">
        <v>2021</v>
      </c>
      <c r="Z129" s="22">
        <v>2022</v>
      </c>
      <c r="AA129" s="22">
        <v>2023</v>
      </c>
      <c r="AB129" s="22">
        <v>2024</v>
      </c>
      <c r="AC129" s="22">
        <v>2025</v>
      </c>
      <c r="AD129" s="22">
        <v>2026</v>
      </c>
      <c r="AE129" s="22">
        <v>2027</v>
      </c>
      <c r="AF129" s="22">
        <v>2028</v>
      </c>
      <c r="AG129" s="22">
        <v>2029</v>
      </c>
      <c r="AH129" s="22">
        <v>2030</v>
      </c>
      <c r="AI129" s="22">
        <v>2031</v>
      </c>
      <c r="AJ129" s="22">
        <v>2032</v>
      </c>
      <c r="AK129" s="22">
        <v>2033</v>
      </c>
      <c r="AL129" s="22">
        <v>2034</v>
      </c>
      <c r="AM129" s="22">
        <v>2035</v>
      </c>
      <c r="AN129" s="22">
        <v>2036</v>
      </c>
      <c r="AO129" s="22">
        <v>2037</v>
      </c>
      <c r="AP129" s="22">
        <v>2038</v>
      </c>
      <c r="AQ129" s="22">
        <v>2039</v>
      </c>
      <c r="AR129" s="22">
        <v>2040</v>
      </c>
      <c r="AS129" s="22">
        <v>2041</v>
      </c>
      <c r="AT129" s="22">
        <v>2042</v>
      </c>
      <c r="AU129" s="22">
        <v>2043</v>
      </c>
      <c r="AV129" s="22">
        <v>2044</v>
      </c>
      <c r="AW129" s="22">
        <v>2045</v>
      </c>
      <c r="AX129" s="22">
        <v>2046</v>
      </c>
      <c r="AY129" s="22">
        <v>2047</v>
      </c>
      <c r="AZ129" s="22">
        <v>2048</v>
      </c>
      <c r="BA129" s="22">
        <v>2049</v>
      </c>
      <c r="BB129" s="22">
        <v>2050</v>
      </c>
      <c r="BC129" s="22">
        <v>2051</v>
      </c>
      <c r="BD129" s="22">
        <v>2052</v>
      </c>
      <c r="BE129" s="22">
        <v>2053</v>
      </c>
      <c r="BF129" s="22">
        <v>2054</v>
      </c>
      <c r="BG129" s="22">
        <v>2055</v>
      </c>
      <c r="BH129" s="22">
        <v>2056</v>
      </c>
      <c r="BI129" s="22">
        <v>2057</v>
      </c>
      <c r="BJ129" s="22">
        <v>2058</v>
      </c>
      <c r="BK129" s="22">
        <v>2059</v>
      </c>
      <c r="BL129" s="22">
        <v>2060</v>
      </c>
      <c r="BM129" s="22" t="s">
        <v>46</v>
      </c>
      <c r="BN129" s="22"/>
      <c r="BO129" s="22"/>
      <c r="BP129" s="22" t="s">
        <v>41</v>
      </c>
      <c r="BQ129" s="22">
        <v>2000</v>
      </c>
      <c r="BR129" s="22">
        <v>2001</v>
      </c>
      <c r="BS129" s="22">
        <v>2002</v>
      </c>
      <c r="BT129" s="22">
        <v>2003</v>
      </c>
      <c r="BU129" s="22">
        <v>2004</v>
      </c>
      <c r="BV129" s="22">
        <v>2005</v>
      </c>
      <c r="BW129" s="22">
        <v>2006</v>
      </c>
      <c r="BX129" s="22">
        <v>2007</v>
      </c>
      <c r="BY129" s="22">
        <v>2008</v>
      </c>
      <c r="BZ129" s="22">
        <v>2009</v>
      </c>
      <c r="CA129" s="22">
        <v>2010</v>
      </c>
      <c r="CB129" s="22">
        <v>2011</v>
      </c>
      <c r="CC129" s="22">
        <v>2012</v>
      </c>
      <c r="CD129" s="22">
        <v>2013</v>
      </c>
      <c r="CE129" s="22">
        <v>2014</v>
      </c>
      <c r="CF129" s="22">
        <v>2015</v>
      </c>
      <c r="CG129" s="22">
        <v>2016</v>
      </c>
      <c r="CH129" s="22">
        <v>2017</v>
      </c>
      <c r="CI129" s="22">
        <v>2018</v>
      </c>
      <c r="CJ129" s="22">
        <v>2019</v>
      </c>
      <c r="CK129" s="22">
        <v>2020</v>
      </c>
      <c r="CL129" s="22">
        <v>2021</v>
      </c>
      <c r="CM129" s="22">
        <v>2022</v>
      </c>
      <c r="CN129" s="22">
        <v>2023</v>
      </c>
      <c r="CO129" s="22">
        <v>2024</v>
      </c>
      <c r="CP129" s="22">
        <v>2025</v>
      </c>
      <c r="CQ129" s="22">
        <v>2026</v>
      </c>
      <c r="CR129" s="22">
        <v>2027</v>
      </c>
      <c r="CS129" s="22">
        <v>2028</v>
      </c>
      <c r="CT129" s="22">
        <v>2029</v>
      </c>
      <c r="CU129" s="22">
        <v>2030</v>
      </c>
      <c r="CV129" s="22">
        <v>2031</v>
      </c>
      <c r="CW129" s="22">
        <v>2032</v>
      </c>
      <c r="CX129" s="22">
        <v>2033</v>
      </c>
      <c r="CY129" s="22">
        <v>2034</v>
      </c>
      <c r="CZ129" s="22">
        <v>2035</v>
      </c>
      <c r="DA129" s="22">
        <v>2036</v>
      </c>
      <c r="DB129" s="22">
        <v>2037</v>
      </c>
      <c r="DC129" s="22">
        <v>2038</v>
      </c>
      <c r="DD129" s="22">
        <v>2039</v>
      </c>
      <c r="DE129" s="22">
        <v>2040</v>
      </c>
      <c r="DF129" s="22">
        <v>2041</v>
      </c>
      <c r="DG129" s="22">
        <v>2042</v>
      </c>
      <c r="DH129" s="22">
        <v>2043</v>
      </c>
      <c r="DI129" s="22">
        <v>2044</v>
      </c>
      <c r="DJ129" s="22">
        <v>2045</v>
      </c>
      <c r="DK129" s="22">
        <v>2046</v>
      </c>
      <c r="DL129" s="22">
        <v>2047</v>
      </c>
      <c r="DM129" s="22">
        <v>2048</v>
      </c>
      <c r="DN129" s="22">
        <v>2049</v>
      </c>
      <c r="DO129" s="22">
        <v>2050</v>
      </c>
      <c r="DP129" s="22">
        <v>2051</v>
      </c>
      <c r="DQ129" s="22">
        <v>2052</v>
      </c>
      <c r="DR129" s="22">
        <v>2053</v>
      </c>
      <c r="DS129" s="22">
        <v>2054</v>
      </c>
      <c r="DT129" s="22">
        <v>2055</v>
      </c>
      <c r="DU129" s="22">
        <v>2056</v>
      </c>
      <c r="DV129" s="22">
        <v>2057</v>
      </c>
      <c r="DW129" s="22">
        <v>2058</v>
      </c>
      <c r="DX129" s="22">
        <v>2059</v>
      </c>
      <c r="DY129" s="22">
        <v>2060</v>
      </c>
      <c r="DZ129" s="22" t="s">
        <v>49</v>
      </c>
    </row>
    <row r="130" spans="1:130">
      <c r="A130" s="18">
        <v>0</v>
      </c>
      <c r="B130" s="15">
        <f>B66</f>
        <v>0</v>
      </c>
      <c r="C130" s="18">
        <v>2000</v>
      </c>
      <c r="D130" s="25">
        <f>VLOOKUP($C$66,$D$3:$K$63,$A$69,0)*B130</f>
        <v>0</v>
      </c>
      <c r="E130" s="25"/>
      <c r="F130" s="25"/>
      <c r="G130" s="25"/>
      <c r="H130" s="25"/>
      <c r="I130" s="25"/>
      <c r="J130" s="25"/>
      <c r="K130" s="25"/>
      <c r="L130" s="25"/>
      <c r="M130" s="25"/>
      <c r="N130" s="25"/>
      <c r="O130" s="25"/>
      <c r="P130" s="25"/>
      <c r="Q130" s="25"/>
      <c r="R130" s="25"/>
      <c r="S130" s="25"/>
      <c r="T130" s="25"/>
      <c r="U130" s="25"/>
      <c r="V130" s="25"/>
      <c r="W130" s="25"/>
      <c r="X130" s="25"/>
      <c r="Y130" s="25"/>
      <c r="Z130" s="25"/>
      <c r="AA130" s="25"/>
      <c r="AB130" s="25"/>
      <c r="AC130" s="25"/>
      <c r="AD130" s="25"/>
      <c r="AE130" s="25"/>
      <c r="AF130" s="25"/>
      <c r="AG130" s="25"/>
      <c r="AH130" s="25"/>
      <c r="AI130" s="25"/>
      <c r="AJ130" s="25"/>
      <c r="AK130" s="25"/>
      <c r="AL130" s="25"/>
      <c r="AM130" s="25"/>
      <c r="AN130" s="25"/>
      <c r="AO130" s="25"/>
      <c r="AP130" s="25"/>
      <c r="AQ130" s="25"/>
      <c r="AR130" s="25"/>
      <c r="AS130" s="25"/>
      <c r="AT130" s="25"/>
      <c r="AU130" s="25"/>
      <c r="AV130" s="25"/>
      <c r="AW130" s="25"/>
      <c r="AX130" s="25"/>
      <c r="AY130" s="25"/>
      <c r="AZ130" s="25"/>
      <c r="BA130" s="25"/>
      <c r="BB130" s="25"/>
      <c r="BC130" s="25"/>
      <c r="BD130" s="25"/>
      <c r="BE130" s="25"/>
      <c r="BF130" s="25"/>
      <c r="BG130" s="25"/>
      <c r="BH130" s="25"/>
      <c r="BI130" s="25"/>
      <c r="BJ130" s="25"/>
      <c r="BK130" s="25"/>
      <c r="BL130" s="25"/>
      <c r="BM130" s="21">
        <f>SUM(D130:BL130)</f>
        <v>0</v>
      </c>
      <c r="BN130" s="18"/>
      <c r="BO130" s="18"/>
      <c r="BP130" s="18">
        <v>2000</v>
      </c>
      <c r="BQ130" s="14" t="e">
        <f>D130/$BM130</f>
        <v>#DIV/0!</v>
      </c>
      <c r="BR130" s="14" t="e">
        <f t="shared" ref="BR130:CG145" si="133">E130/$BM130</f>
        <v>#DIV/0!</v>
      </c>
      <c r="BS130" s="14" t="e">
        <f t="shared" si="133"/>
        <v>#DIV/0!</v>
      </c>
      <c r="BT130" s="14" t="e">
        <f t="shared" si="133"/>
        <v>#DIV/0!</v>
      </c>
      <c r="BU130" s="14" t="e">
        <f t="shared" si="133"/>
        <v>#DIV/0!</v>
      </c>
      <c r="BV130" s="14" t="e">
        <f t="shared" si="133"/>
        <v>#DIV/0!</v>
      </c>
      <c r="BW130" s="14" t="e">
        <f t="shared" si="133"/>
        <v>#DIV/0!</v>
      </c>
      <c r="BX130" s="14" t="e">
        <f t="shared" si="133"/>
        <v>#DIV/0!</v>
      </c>
      <c r="BY130" s="14" t="e">
        <f t="shared" si="133"/>
        <v>#DIV/0!</v>
      </c>
      <c r="BZ130" s="14" t="e">
        <f t="shared" si="133"/>
        <v>#DIV/0!</v>
      </c>
      <c r="CA130" s="14" t="e">
        <f t="shared" si="133"/>
        <v>#DIV/0!</v>
      </c>
      <c r="CB130" s="14" t="e">
        <f t="shared" si="133"/>
        <v>#DIV/0!</v>
      </c>
      <c r="CC130" s="14" t="e">
        <f t="shared" si="133"/>
        <v>#DIV/0!</v>
      </c>
      <c r="CD130" s="14" t="e">
        <f t="shared" si="133"/>
        <v>#DIV/0!</v>
      </c>
      <c r="CE130" s="14" t="e">
        <f t="shared" si="133"/>
        <v>#DIV/0!</v>
      </c>
      <c r="CF130" s="14" t="e">
        <f t="shared" si="133"/>
        <v>#DIV/0!</v>
      </c>
      <c r="CG130" s="14" t="e">
        <f t="shared" si="133"/>
        <v>#DIV/0!</v>
      </c>
      <c r="CH130" s="14" t="e">
        <f t="shared" ref="CH130:CL145" si="134">U130/$BM130</f>
        <v>#DIV/0!</v>
      </c>
      <c r="CI130" s="14" t="e">
        <f t="shared" si="134"/>
        <v>#DIV/0!</v>
      </c>
      <c r="CJ130" s="14" t="e">
        <f t="shared" si="134"/>
        <v>#DIV/0!</v>
      </c>
      <c r="CK130" s="14" t="e">
        <f t="shared" si="134"/>
        <v>#DIV/0!</v>
      </c>
      <c r="CL130" s="14" t="e">
        <f t="shared" si="134"/>
        <v>#DIV/0!</v>
      </c>
      <c r="CM130" s="14" t="e">
        <f>Z130/$BM130</f>
        <v>#DIV/0!</v>
      </c>
      <c r="CN130" s="14" t="e">
        <f t="shared" ref="CN130:DC145" si="135">AA130/$BM130</f>
        <v>#DIV/0!</v>
      </c>
      <c r="CO130" s="14" t="e">
        <f t="shared" si="135"/>
        <v>#DIV/0!</v>
      </c>
      <c r="CP130" s="14" t="e">
        <f t="shared" si="135"/>
        <v>#DIV/0!</v>
      </c>
      <c r="CQ130" s="14" t="e">
        <f t="shared" si="135"/>
        <v>#DIV/0!</v>
      </c>
      <c r="CR130" s="14" t="e">
        <f t="shared" si="135"/>
        <v>#DIV/0!</v>
      </c>
      <c r="CS130" s="14" t="e">
        <f t="shared" si="135"/>
        <v>#DIV/0!</v>
      </c>
      <c r="CT130" s="14" t="e">
        <f t="shared" si="135"/>
        <v>#DIV/0!</v>
      </c>
      <c r="CU130" s="14" t="e">
        <f t="shared" si="135"/>
        <v>#DIV/0!</v>
      </c>
      <c r="CV130" s="14" t="e">
        <f t="shared" si="135"/>
        <v>#DIV/0!</v>
      </c>
      <c r="CW130" s="14" t="e">
        <f t="shared" si="135"/>
        <v>#DIV/0!</v>
      </c>
      <c r="CX130" s="14" t="e">
        <f t="shared" si="135"/>
        <v>#DIV/0!</v>
      </c>
      <c r="CY130" s="14" t="e">
        <f t="shared" si="135"/>
        <v>#DIV/0!</v>
      </c>
      <c r="CZ130" s="14" t="e">
        <f t="shared" si="135"/>
        <v>#DIV/0!</v>
      </c>
      <c r="DA130" s="14" t="e">
        <f t="shared" si="135"/>
        <v>#DIV/0!</v>
      </c>
      <c r="DB130" s="14" t="e">
        <f t="shared" si="135"/>
        <v>#DIV/0!</v>
      </c>
      <c r="DC130" s="14" t="e">
        <f t="shared" si="135"/>
        <v>#DIV/0!</v>
      </c>
      <c r="DD130" s="14" t="e">
        <f t="shared" ref="DD130:DD190" si="136">AQ130/$BM130</f>
        <v>#DIV/0!</v>
      </c>
      <c r="DE130" s="14" t="e">
        <f t="shared" ref="DE130:DE190" si="137">AR130/$BM130</f>
        <v>#DIV/0!</v>
      </c>
      <c r="DF130" s="14" t="e">
        <f t="shared" ref="DF130:DF190" si="138">AS130/$BM130</f>
        <v>#DIV/0!</v>
      </c>
      <c r="DG130" s="14" t="e">
        <f t="shared" ref="DG130:DG190" si="139">AT130/$BM130</f>
        <v>#DIV/0!</v>
      </c>
      <c r="DH130" s="14" t="e">
        <f t="shared" ref="DH130:DH190" si="140">AU130/$BM130</f>
        <v>#DIV/0!</v>
      </c>
      <c r="DI130" s="14" t="e">
        <f t="shared" ref="DI130:DI190" si="141">AV130/$BM130</f>
        <v>#DIV/0!</v>
      </c>
      <c r="DJ130" s="14" t="e">
        <f t="shared" ref="DJ130:DJ190" si="142">AW130/$BM130</f>
        <v>#DIV/0!</v>
      </c>
      <c r="DK130" s="14" t="e">
        <f t="shared" ref="DK130:DK190" si="143">AX130/$BM130</f>
        <v>#DIV/0!</v>
      </c>
      <c r="DL130" s="14" t="e">
        <f t="shared" ref="DL130:DL190" si="144">AY130/$BM130</f>
        <v>#DIV/0!</v>
      </c>
      <c r="DM130" s="14" t="e">
        <f t="shared" ref="DM130:DM190" si="145">AZ130/$BM130</f>
        <v>#DIV/0!</v>
      </c>
      <c r="DN130" s="14" t="e">
        <f t="shared" ref="DN130:DN190" si="146">BA130/$BM130</f>
        <v>#DIV/0!</v>
      </c>
      <c r="DO130" s="14" t="e">
        <f t="shared" ref="DO130:DO190" si="147">BB130/$BM130</f>
        <v>#DIV/0!</v>
      </c>
      <c r="DP130" s="14" t="e">
        <f t="shared" ref="DP130:DP190" si="148">BC130/$BM130</f>
        <v>#DIV/0!</v>
      </c>
      <c r="DQ130" s="14" t="e">
        <f t="shared" ref="DQ130:DQ190" si="149">BD130/$BM130</f>
        <v>#DIV/0!</v>
      </c>
      <c r="DR130" s="14" t="e">
        <f t="shared" ref="DR130:DR190" si="150">BE130/$BM130</f>
        <v>#DIV/0!</v>
      </c>
      <c r="DS130" s="14" t="e">
        <f t="shared" ref="DS130:DS190" si="151">BF130/$BM130</f>
        <v>#DIV/0!</v>
      </c>
      <c r="DT130" s="14" t="e">
        <f t="shared" ref="DT130:DT190" si="152">BG130/$BM130</f>
        <v>#DIV/0!</v>
      </c>
      <c r="DU130" s="14" t="e">
        <f t="shared" ref="DU130:DU190" si="153">BH130/$BM130</f>
        <v>#DIV/0!</v>
      </c>
      <c r="DV130" s="14" t="e">
        <f t="shared" ref="DV130:DV190" si="154">BI130/$BM130</f>
        <v>#DIV/0!</v>
      </c>
      <c r="DW130" s="14" t="e">
        <f t="shared" ref="DW130:DW190" si="155">BJ130/$BM130</f>
        <v>#DIV/0!</v>
      </c>
      <c r="DX130" s="14" t="e">
        <f t="shared" ref="DX130:DX190" si="156">BK130/$BM130</f>
        <v>#DIV/0!</v>
      </c>
      <c r="DY130" s="14" t="e">
        <f t="shared" ref="DY130:DY190" si="157">BL130/$BM130</f>
        <v>#DIV/0!</v>
      </c>
      <c r="DZ130" s="14" t="e">
        <f>SUM(BQ130:DY130)</f>
        <v>#DIV/0!</v>
      </c>
    </row>
    <row r="131" spans="1:130">
      <c r="A131" s="18">
        <v>1</v>
      </c>
      <c r="B131" s="15">
        <f t="shared" ref="B131:B150" si="158">B67</f>
        <v>6.6666666666666652E-2</v>
      </c>
      <c r="C131" s="18">
        <v>2001</v>
      </c>
      <c r="D131" s="25">
        <f>VLOOKUP($C$66,$D$3:$K$63,$A$69,0)*(B131-B130)</f>
        <v>0</v>
      </c>
      <c r="E131" s="25">
        <f>VLOOKUP($C$67,$D$3:$K$63,$A$69,0)*B130</f>
        <v>0</v>
      </c>
      <c r="F131" s="25"/>
      <c r="G131" s="25"/>
      <c r="H131" s="25"/>
      <c r="I131" s="25"/>
      <c r="J131" s="25"/>
      <c r="K131" s="25"/>
      <c r="L131" s="25"/>
      <c r="M131" s="25"/>
      <c r="N131" s="25"/>
      <c r="O131" s="25"/>
      <c r="P131" s="25"/>
      <c r="Q131" s="25"/>
      <c r="R131" s="25"/>
      <c r="S131" s="25"/>
      <c r="T131" s="25"/>
      <c r="U131" s="25"/>
      <c r="V131" s="25"/>
      <c r="W131" s="25"/>
      <c r="X131" s="25"/>
      <c r="Y131" s="25"/>
      <c r="Z131" s="25"/>
      <c r="AA131" s="25"/>
      <c r="AB131" s="25"/>
      <c r="AC131" s="25"/>
      <c r="AD131" s="25"/>
      <c r="AE131" s="25"/>
      <c r="AF131" s="25"/>
      <c r="AG131" s="25"/>
      <c r="AH131" s="25"/>
      <c r="AI131" s="25"/>
      <c r="AJ131" s="25"/>
      <c r="AK131" s="25"/>
      <c r="AL131" s="25"/>
      <c r="AM131" s="25"/>
      <c r="AN131" s="25"/>
      <c r="AO131" s="25"/>
      <c r="AP131" s="25"/>
      <c r="AQ131" s="25"/>
      <c r="AR131" s="25"/>
      <c r="AS131" s="25"/>
      <c r="AT131" s="25"/>
      <c r="AU131" s="25"/>
      <c r="AV131" s="25"/>
      <c r="AW131" s="25"/>
      <c r="AX131" s="25"/>
      <c r="AY131" s="25"/>
      <c r="AZ131" s="25"/>
      <c r="BA131" s="25"/>
      <c r="BB131" s="25"/>
      <c r="BC131" s="25"/>
      <c r="BD131" s="25"/>
      <c r="BE131" s="25"/>
      <c r="BF131" s="25"/>
      <c r="BG131" s="25"/>
      <c r="BH131" s="25"/>
      <c r="BI131" s="25"/>
      <c r="BJ131" s="25"/>
      <c r="BK131" s="25"/>
      <c r="BL131" s="25"/>
      <c r="BM131" s="21">
        <f t="shared" ref="BM131:BM190" si="159">SUM(D131:BL131)</f>
        <v>0</v>
      </c>
      <c r="BN131" s="18"/>
      <c r="BO131" s="18"/>
      <c r="BP131" s="18">
        <v>2001</v>
      </c>
      <c r="BQ131" s="14" t="e">
        <f t="shared" ref="BQ131:BQ190" si="160">D131/$BM131</f>
        <v>#DIV/0!</v>
      </c>
      <c r="BR131" s="14" t="e">
        <f t="shared" si="133"/>
        <v>#DIV/0!</v>
      </c>
      <c r="BS131" s="14" t="e">
        <f t="shared" si="133"/>
        <v>#DIV/0!</v>
      </c>
      <c r="BT131" s="14" t="e">
        <f t="shared" si="133"/>
        <v>#DIV/0!</v>
      </c>
      <c r="BU131" s="14" t="e">
        <f t="shared" si="133"/>
        <v>#DIV/0!</v>
      </c>
      <c r="BV131" s="14" t="e">
        <f t="shared" si="133"/>
        <v>#DIV/0!</v>
      </c>
      <c r="BW131" s="14" t="e">
        <f t="shared" si="133"/>
        <v>#DIV/0!</v>
      </c>
      <c r="BX131" s="14" t="e">
        <f t="shared" si="133"/>
        <v>#DIV/0!</v>
      </c>
      <c r="BY131" s="14" t="e">
        <f t="shared" si="133"/>
        <v>#DIV/0!</v>
      </c>
      <c r="BZ131" s="14" t="e">
        <f t="shared" si="133"/>
        <v>#DIV/0!</v>
      </c>
      <c r="CA131" s="14" t="e">
        <f t="shared" si="133"/>
        <v>#DIV/0!</v>
      </c>
      <c r="CB131" s="14" t="e">
        <f t="shared" si="133"/>
        <v>#DIV/0!</v>
      </c>
      <c r="CC131" s="14" t="e">
        <f t="shared" si="133"/>
        <v>#DIV/0!</v>
      </c>
      <c r="CD131" s="14" t="e">
        <f t="shared" si="133"/>
        <v>#DIV/0!</v>
      </c>
      <c r="CE131" s="14" t="e">
        <f t="shared" si="133"/>
        <v>#DIV/0!</v>
      </c>
      <c r="CF131" s="14" t="e">
        <f t="shared" si="133"/>
        <v>#DIV/0!</v>
      </c>
      <c r="CG131" s="14" t="e">
        <f t="shared" si="133"/>
        <v>#DIV/0!</v>
      </c>
      <c r="CH131" s="14" t="e">
        <f t="shared" si="134"/>
        <v>#DIV/0!</v>
      </c>
      <c r="CI131" s="14" t="e">
        <f t="shared" si="134"/>
        <v>#DIV/0!</v>
      </c>
      <c r="CJ131" s="14" t="e">
        <f t="shared" si="134"/>
        <v>#DIV/0!</v>
      </c>
      <c r="CK131" s="14" t="e">
        <f t="shared" si="134"/>
        <v>#DIV/0!</v>
      </c>
      <c r="CL131" s="14" t="e">
        <f t="shared" si="134"/>
        <v>#DIV/0!</v>
      </c>
      <c r="CM131" s="14" t="e">
        <f t="shared" ref="CM131:CM190" si="161">Z131/$BM131</f>
        <v>#DIV/0!</v>
      </c>
      <c r="CN131" s="14" t="e">
        <f t="shared" si="135"/>
        <v>#DIV/0!</v>
      </c>
      <c r="CO131" s="14" t="e">
        <f t="shared" si="135"/>
        <v>#DIV/0!</v>
      </c>
      <c r="CP131" s="14" t="e">
        <f t="shared" si="135"/>
        <v>#DIV/0!</v>
      </c>
      <c r="CQ131" s="14" t="e">
        <f t="shared" si="135"/>
        <v>#DIV/0!</v>
      </c>
      <c r="CR131" s="14" t="e">
        <f t="shared" si="135"/>
        <v>#DIV/0!</v>
      </c>
      <c r="CS131" s="14" t="e">
        <f t="shared" si="135"/>
        <v>#DIV/0!</v>
      </c>
      <c r="CT131" s="14" t="e">
        <f t="shared" si="135"/>
        <v>#DIV/0!</v>
      </c>
      <c r="CU131" s="14" t="e">
        <f t="shared" si="135"/>
        <v>#DIV/0!</v>
      </c>
      <c r="CV131" s="14" t="e">
        <f t="shared" si="135"/>
        <v>#DIV/0!</v>
      </c>
      <c r="CW131" s="14" t="e">
        <f t="shared" si="135"/>
        <v>#DIV/0!</v>
      </c>
      <c r="CX131" s="14" t="e">
        <f t="shared" si="135"/>
        <v>#DIV/0!</v>
      </c>
      <c r="CY131" s="14" t="e">
        <f t="shared" si="135"/>
        <v>#DIV/0!</v>
      </c>
      <c r="CZ131" s="14" t="e">
        <f t="shared" si="135"/>
        <v>#DIV/0!</v>
      </c>
      <c r="DA131" s="14" t="e">
        <f t="shared" si="135"/>
        <v>#DIV/0!</v>
      </c>
      <c r="DB131" s="14" t="e">
        <f t="shared" si="135"/>
        <v>#DIV/0!</v>
      </c>
      <c r="DC131" s="14" t="e">
        <f t="shared" si="135"/>
        <v>#DIV/0!</v>
      </c>
      <c r="DD131" s="14" t="e">
        <f t="shared" si="136"/>
        <v>#DIV/0!</v>
      </c>
      <c r="DE131" s="14" t="e">
        <f t="shared" si="137"/>
        <v>#DIV/0!</v>
      </c>
      <c r="DF131" s="14" t="e">
        <f t="shared" si="138"/>
        <v>#DIV/0!</v>
      </c>
      <c r="DG131" s="14" t="e">
        <f t="shared" si="139"/>
        <v>#DIV/0!</v>
      </c>
      <c r="DH131" s="14" t="e">
        <f t="shared" si="140"/>
        <v>#DIV/0!</v>
      </c>
      <c r="DI131" s="14" t="e">
        <f t="shared" si="141"/>
        <v>#DIV/0!</v>
      </c>
      <c r="DJ131" s="14" t="e">
        <f t="shared" si="142"/>
        <v>#DIV/0!</v>
      </c>
      <c r="DK131" s="14" t="e">
        <f t="shared" si="143"/>
        <v>#DIV/0!</v>
      </c>
      <c r="DL131" s="14" t="e">
        <f t="shared" si="144"/>
        <v>#DIV/0!</v>
      </c>
      <c r="DM131" s="14" t="e">
        <f t="shared" si="145"/>
        <v>#DIV/0!</v>
      </c>
      <c r="DN131" s="14" t="e">
        <f t="shared" si="146"/>
        <v>#DIV/0!</v>
      </c>
      <c r="DO131" s="14" t="e">
        <f t="shared" si="147"/>
        <v>#DIV/0!</v>
      </c>
      <c r="DP131" s="14" t="e">
        <f t="shared" si="148"/>
        <v>#DIV/0!</v>
      </c>
      <c r="DQ131" s="14" t="e">
        <f t="shared" si="149"/>
        <v>#DIV/0!</v>
      </c>
      <c r="DR131" s="14" t="e">
        <f t="shared" si="150"/>
        <v>#DIV/0!</v>
      </c>
      <c r="DS131" s="14" t="e">
        <f t="shared" si="151"/>
        <v>#DIV/0!</v>
      </c>
      <c r="DT131" s="14" t="e">
        <f t="shared" si="152"/>
        <v>#DIV/0!</v>
      </c>
      <c r="DU131" s="14" t="e">
        <f t="shared" si="153"/>
        <v>#DIV/0!</v>
      </c>
      <c r="DV131" s="14" t="e">
        <f t="shared" si="154"/>
        <v>#DIV/0!</v>
      </c>
      <c r="DW131" s="14" t="e">
        <f t="shared" si="155"/>
        <v>#DIV/0!</v>
      </c>
      <c r="DX131" s="14" t="e">
        <f t="shared" si="156"/>
        <v>#DIV/0!</v>
      </c>
      <c r="DY131" s="14" t="e">
        <f t="shared" si="157"/>
        <v>#DIV/0!</v>
      </c>
      <c r="DZ131" s="14" t="e">
        <f t="shared" ref="DZ131:DZ168" si="162">SUM(BQ131:DY131)</f>
        <v>#DIV/0!</v>
      </c>
    </row>
    <row r="132" spans="1:130">
      <c r="A132" s="18">
        <v>2</v>
      </c>
      <c r="B132" s="15">
        <f t="shared" si="158"/>
        <v>0.1333333333333333</v>
      </c>
      <c r="C132" s="18">
        <v>2002</v>
      </c>
      <c r="D132" s="25">
        <f t="shared" ref="D132:D150" si="163">VLOOKUP($C$66,$D$3:$K$63,$A$69,0)*(B132-B131)</f>
        <v>0</v>
      </c>
      <c r="E132" s="25">
        <f>VLOOKUP($C$67,$D$3:$K$63,$A$69,0)*(B131-B130)</f>
        <v>0</v>
      </c>
      <c r="F132" s="25">
        <f>VLOOKUP($C$68,$D$3:$K$63,$A$69,0)*B130</f>
        <v>0</v>
      </c>
      <c r="G132" s="25"/>
      <c r="H132" s="25"/>
      <c r="I132" s="25"/>
      <c r="J132" s="25"/>
      <c r="K132" s="25"/>
      <c r="L132" s="25"/>
      <c r="M132" s="25"/>
      <c r="N132" s="25"/>
      <c r="O132" s="25"/>
      <c r="P132" s="25"/>
      <c r="Q132" s="25"/>
      <c r="R132" s="25"/>
      <c r="S132" s="25"/>
      <c r="T132" s="25"/>
      <c r="U132" s="25"/>
      <c r="V132" s="25"/>
      <c r="W132" s="25"/>
      <c r="X132" s="25"/>
      <c r="Y132" s="25"/>
      <c r="Z132" s="25"/>
      <c r="AA132" s="25"/>
      <c r="AB132" s="25"/>
      <c r="AC132" s="25"/>
      <c r="AD132" s="25"/>
      <c r="AE132" s="25"/>
      <c r="AF132" s="25"/>
      <c r="AG132" s="25"/>
      <c r="AH132" s="25"/>
      <c r="AI132" s="25"/>
      <c r="AJ132" s="25"/>
      <c r="AK132" s="25"/>
      <c r="AL132" s="25"/>
      <c r="AM132" s="25"/>
      <c r="AN132" s="25"/>
      <c r="AO132" s="25"/>
      <c r="AP132" s="25"/>
      <c r="AQ132" s="25"/>
      <c r="AR132" s="25"/>
      <c r="AS132" s="25"/>
      <c r="AT132" s="25"/>
      <c r="AU132" s="25"/>
      <c r="AV132" s="25"/>
      <c r="AW132" s="25"/>
      <c r="AX132" s="25"/>
      <c r="AY132" s="25"/>
      <c r="AZ132" s="25"/>
      <c r="BA132" s="25"/>
      <c r="BB132" s="25"/>
      <c r="BC132" s="25"/>
      <c r="BD132" s="25"/>
      <c r="BE132" s="25"/>
      <c r="BF132" s="25"/>
      <c r="BG132" s="25"/>
      <c r="BH132" s="25"/>
      <c r="BI132" s="25"/>
      <c r="BJ132" s="25"/>
      <c r="BK132" s="25"/>
      <c r="BL132" s="25"/>
      <c r="BM132" s="21">
        <f t="shared" si="159"/>
        <v>0</v>
      </c>
      <c r="BN132" s="18"/>
      <c r="BO132" s="18"/>
      <c r="BP132" s="18">
        <v>2002</v>
      </c>
      <c r="BQ132" s="14" t="e">
        <f t="shared" si="160"/>
        <v>#DIV/0!</v>
      </c>
      <c r="BR132" s="14" t="e">
        <f t="shared" si="133"/>
        <v>#DIV/0!</v>
      </c>
      <c r="BS132" s="14" t="e">
        <f t="shared" si="133"/>
        <v>#DIV/0!</v>
      </c>
      <c r="BT132" s="14" t="e">
        <f t="shared" si="133"/>
        <v>#DIV/0!</v>
      </c>
      <c r="BU132" s="14" t="e">
        <f t="shared" si="133"/>
        <v>#DIV/0!</v>
      </c>
      <c r="BV132" s="14" t="e">
        <f t="shared" si="133"/>
        <v>#DIV/0!</v>
      </c>
      <c r="BW132" s="14" t="e">
        <f t="shared" si="133"/>
        <v>#DIV/0!</v>
      </c>
      <c r="BX132" s="14" t="e">
        <f t="shared" si="133"/>
        <v>#DIV/0!</v>
      </c>
      <c r="BY132" s="14" t="e">
        <f t="shared" si="133"/>
        <v>#DIV/0!</v>
      </c>
      <c r="BZ132" s="14" t="e">
        <f t="shared" si="133"/>
        <v>#DIV/0!</v>
      </c>
      <c r="CA132" s="14" t="e">
        <f t="shared" si="133"/>
        <v>#DIV/0!</v>
      </c>
      <c r="CB132" s="14" t="e">
        <f t="shared" si="133"/>
        <v>#DIV/0!</v>
      </c>
      <c r="CC132" s="14" t="e">
        <f t="shared" si="133"/>
        <v>#DIV/0!</v>
      </c>
      <c r="CD132" s="14" t="e">
        <f t="shared" si="133"/>
        <v>#DIV/0!</v>
      </c>
      <c r="CE132" s="14" t="e">
        <f t="shared" si="133"/>
        <v>#DIV/0!</v>
      </c>
      <c r="CF132" s="14" t="e">
        <f t="shared" si="133"/>
        <v>#DIV/0!</v>
      </c>
      <c r="CG132" s="14" t="e">
        <f t="shared" si="133"/>
        <v>#DIV/0!</v>
      </c>
      <c r="CH132" s="14" t="e">
        <f t="shared" si="134"/>
        <v>#DIV/0!</v>
      </c>
      <c r="CI132" s="14" t="e">
        <f t="shared" si="134"/>
        <v>#DIV/0!</v>
      </c>
      <c r="CJ132" s="14" t="e">
        <f t="shared" si="134"/>
        <v>#DIV/0!</v>
      </c>
      <c r="CK132" s="14" t="e">
        <f t="shared" si="134"/>
        <v>#DIV/0!</v>
      </c>
      <c r="CL132" s="14" t="e">
        <f t="shared" si="134"/>
        <v>#DIV/0!</v>
      </c>
      <c r="CM132" s="14" t="e">
        <f t="shared" si="161"/>
        <v>#DIV/0!</v>
      </c>
      <c r="CN132" s="14" t="e">
        <f t="shared" si="135"/>
        <v>#DIV/0!</v>
      </c>
      <c r="CO132" s="14" t="e">
        <f t="shared" si="135"/>
        <v>#DIV/0!</v>
      </c>
      <c r="CP132" s="14" t="e">
        <f t="shared" si="135"/>
        <v>#DIV/0!</v>
      </c>
      <c r="CQ132" s="14" t="e">
        <f t="shared" si="135"/>
        <v>#DIV/0!</v>
      </c>
      <c r="CR132" s="14" t="e">
        <f t="shared" si="135"/>
        <v>#DIV/0!</v>
      </c>
      <c r="CS132" s="14" t="e">
        <f t="shared" si="135"/>
        <v>#DIV/0!</v>
      </c>
      <c r="CT132" s="14" t="e">
        <f t="shared" si="135"/>
        <v>#DIV/0!</v>
      </c>
      <c r="CU132" s="14" t="e">
        <f t="shared" si="135"/>
        <v>#DIV/0!</v>
      </c>
      <c r="CV132" s="14" t="e">
        <f t="shared" si="135"/>
        <v>#DIV/0!</v>
      </c>
      <c r="CW132" s="14" t="e">
        <f t="shared" si="135"/>
        <v>#DIV/0!</v>
      </c>
      <c r="CX132" s="14" t="e">
        <f t="shared" si="135"/>
        <v>#DIV/0!</v>
      </c>
      <c r="CY132" s="14" t="e">
        <f t="shared" si="135"/>
        <v>#DIV/0!</v>
      </c>
      <c r="CZ132" s="14" t="e">
        <f t="shared" si="135"/>
        <v>#DIV/0!</v>
      </c>
      <c r="DA132" s="14" t="e">
        <f t="shared" si="135"/>
        <v>#DIV/0!</v>
      </c>
      <c r="DB132" s="14" t="e">
        <f t="shared" si="135"/>
        <v>#DIV/0!</v>
      </c>
      <c r="DC132" s="14" t="e">
        <f t="shared" si="135"/>
        <v>#DIV/0!</v>
      </c>
      <c r="DD132" s="14" t="e">
        <f t="shared" si="136"/>
        <v>#DIV/0!</v>
      </c>
      <c r="DE132" s="14" t="e">
        <f t="shared" si="137"/>
        <v>#DIV/0!</v>
      </c>
      <c r="DF132" s="14" t="e">
        <f t="shared" si="138"/>
        <v>#DIV/0!</v>
      </c>
      <c r="DG132" s="14" t="e">
        <f t="shared" si="139"/>
        <v>#DIV/0!</v>
      </c>
      <c r="DH132" s="14" t="e">
        <f t="shared" si="140"/>
        <v>#DIV/0!</v>
      </c>
      <c r="DI132" s="14" t="e">
        <f t="shared" si="141"/>
        <v>#DIV/0!</v>
      </c>
      <c r="DJ132" s="14" t="e">
        <f t="shared" si="142"/>
        <v>#DIV/0!</v>
      </c>
      <c r="DK132" s="14" t="e">
        <f t="shared" si="143"/>
        <v>#DIV/0!</v>
      </c>
      <c r="DL132" s="14" t="e">
        <f t="shared" si="144"/>
        <v>#DIV/0!</v>
      </c>
      <c r="DM132" s="14" t="e">
        <f t="shared" si="145"/>
        <v>#DIV/0!</v>
      </c>
      <c r="DN132" s="14" t="e">
        <f t="shared" si="146"/>
        <v>#DIV/0!</v>
      </c>
      <c r="DO132" s="14" t="e">
        <f t="shared" si="147"/>
        <v>#DIV/0!</v>
      </c>
      <c r="DP132" s="14" t="e">
        <f t="shared" si="148"/>
        <v>#DIV/0!</v>
      </c>
      <c r="DQ132" s="14" t="e">
        <f t="shared" si="149"/>
        <v>#DIV/0!</v>
      </c>
      <c r="DR132" s="14" t="e">
        <f t="shared" si="150"/>
        <v>#DIV/0!</v>
      </c>
      <c r="DS132" s="14" t="e">
        <f t="shared" si="151"/>
        <v>#DIV/0!</v>
      </c>
      <c r="DT132" s="14" t="e">
        <f t="shared" si="152"/>
        <v>#DIV/0!</v>
      </c>
      <c r="DU132" s="14" t="e">
        <f t="shared" si="153"/>
        <v>#DIV/0!</v>
      </c>
      <c r="DV132" s="14" t="e">
        <f t="shared" si="154"/>
        <v>#DIV/0!</v>
      </c>
      <c r="DW132" s="14" t="e">
        <f t="shared" si="155"/>
        <v>#DIV/0!</v>
      </c>
      <c r="DX132" s="14" t="e">
        <f t="shared" si="156"/>
        <v>#DIV/0!</v>
      </c>
      <c r="DY132" s="14" t="e">
        <f t="shared" si="157"/>
        <v>#DIV/0!</v>
      </c>
      <c r="DZ132" s="14" t="e">
        <f t="shared" si="162"/>
        <v>#DIV/0!</v>
      </c>
    </row>
    <row r="133" spans="1:130">
      <c r="A133" s="18">
        <v>3</v>
      </c>
      <c r="B133" s="15">
        <f t="shared" si="158"/>
        <v>0.19999999999999996</v>
      </c>
      <c r="C133" s="18">
        <v>2003</v>
      </c>
      <c r="D133" s="25">
        <f t="shared" si="163"/>
        <v>0</v>
      </c>
      <c r="E133" s="25">
        <f t="shared" ref="E133:E151" si="164">VLOOKUP($C$67,$D$3:$K$63,$A$69,0)*(B132-B131)</f>
        <v>0</v>
      </c>
      <c r="F133" s="25">
        <f>VLOOKUP($C$68,$D$3:$K$63,$A$69,0)*(B131-B130)</f>
        <v>0</v>
      </c>
      <c r="G133" s="25">
        <f>VLOOKUP($C$69,$D$3:$K$63,$A$69,0)*B130</f>
        <v>0</v>
      </c>
      <c r="H133" s="25"/>
      <c r="I133" s="25"/>
      <c r="J133" s="25"/>
      <c r="K133" s="25"/>
      <c r="L133" s="25"/>
      <c r="M133" s="25"/>
      <c r="N133" s="25"/>
      <c r="O133" s="25"/>
      <c r="P133" s="25"/>
      <c r="Q133" s="25"/>
      <c r="R133" s="25"/>
      <c r="S133" s="25"/>
      <c r="T133" s="25"/>
      <c r="U133" s="25"/>
      <c r="V133" s="25"/>
      <c r="W133" s="25"/>
      <c r="X133" s="25"/>
      <c r="Y133" s="25"/>
      <c r="Z133" s="25"/>
      <c r="AA133" s="25"/>
      <c r="AB133" s="25"/>
      <c r="AC133" s="25"/>
      <c r="AD133" s="25"/>
      <c r="AE133" s="25"/>
      <c r="AF133" s="25"/>
      <c r="AG133" s="25"/>
      <c r="AH133" s="25"/>
      <c r="AI133" s="25"/>
      <c r="AJ133" s="25"/>
      <c r="AK133" s="25"/>
      <c r="AL133" s="25"/>
      <c r="AM133" s="25"/>
      <c r="AN133" s="25"/>
      <c r="AO133" s="25"/>
      <c r="AP133" s="25"/>
      <c r="AQ133" s="25"/>
      <c r="AR133" s="25"/>
      <c r="AS133" s="25"/>
      <c r="AT133" s="25"/>
      <c r="AU133" s="25"/>
      <c r="AV133" s="25"/>
      <c r="AW133" s="25"/>
      <c r="AX133" s="25"/>
      <c r="AY133" s="25"/>
      <c r="AZ133" s="25"/>
      <c r="BA133" s="25"/>
      <c r="BB133" s="25"/>
      <c r="BC133" s="25"/>
      <c r="BD133" s="25"/>
      <c r="BE133" s="25"/>
      <c r="BF133" s="25"/>
      <c r="BG133" s="25"/>
      <c r="BH133" s="25"/>
      <c r="BI133" s="25"/>
      <c r="BJ133" s="25"/>
      <c r="BK133" s="25"/>
      <c r="BL133" s="25"/>
      <c r="BM133" s="21">
        <f t="shared" si="159"/>
        <v>0</v>
      </c>
      <c r="BN133" s="18"/>
      <c r="BO133" s="18"/>
      <c r="BP133" s="18">
        <v>2003</v>
      </c>
      <c r="BQ133" s="14" t="e">
        <f t="shared" si="160"/>
        <v>#DIV/0!</v>
      </c>
      <c r="BR133" s="14" t="e">
        <f t="shared" si="133"/>
        <v>#DIV/0!</v>
      </c>
      <c r="BS133" s="14" t="e">
        <f t="shared" si="133"/>
        <v>#DIV/0!</v>
      </c>
      <c r="BT133" s="14" t="e">
        <f t="shared" si="133"/>
        <v>#DIV/0!</v>
      </c>
      <c r="BU133" s="14" t="e">
        <f t="shared" si="133"/>
        <v>#DIV/0!</v>
      </c>
      <c r="BV133" s="14" t="e">
        <f t="shared" si="133"/>
        <v>#DIV/0!</v>
      </c>
      <c r="BW133" s="14" t="e">
        <f t="shared" si="133"/>
        <v>#DIV/0!</v>
      </c>
      <c r="BX133" s="14" t="e">
        <f t="shared" si="133"/>
        <v>#DIV/0!</v>
      </c>
      <c r="BY133" s="14" t="e">
        <f t="shared" si="133"/>
        <v>#DIV/0!</v>
      </c>
      <c r="BZ133" s="14" t="e">
        <f t="shared" si="133"/>
        <v>#DIV/0!</v>
      </c>
      <c r="CA133" s="14" t="e">
        <f t="shared" si="133"/>
        <v>#DIV/0!</v>
      </c>
      <c r="CB133" s="14" t="e">
        <f t="shared" si="133"/>
        <v>#DIV/0!</v>
      </c>
      <c r="CC133" s="14" t="e">
        <f t="shared" si="133"/>
        <v>#DIV/0!</v>
      </c>
      <c r="CD133" s="14" t="e">
        <f t="shared" si="133"/>
        <v>#DIV/0!</v>
      </c>
      <c r="CE133" s="14" t="e">
        <f t="shared" si="133"/>
        <v>#DIV/0!</v>
      </c>
      <c r="CF133" s="14" t="e">
        <f t="shared" si="133"/>
        <v>#DIV/0!</v>
      </c>
      <c r="CG133" s="14" t="e">
        <f t="shared" si="133"/>
        <v>#DIV/0!</v>
      </c>
      <c r="CH133" s="14" t="e">
        <f t="shared" si="134"/>
        <v>#DIV/0!</v>
      </c>
      <c r="CI133" s="14" t="e">
        <f t="shared" si="134"/>
        <v>#DIV/0!</v>
      </c>
      <c r="CJ133" s="14" t="e">
        <f t="shared" si="134"/>
        <v>#DIV/0!</v>
      </c>
      <c r="CK133" s="14" t="e">
        <f t="shared" si="134"/>
        <v>#DIV/0!</v>
      </c>
      <c r="CL133" s="14" t="e">
        <f t="shared" si="134"/>
        <v>#DIV/0!</v>
      </c>
      <c r="CM133" s="14" t="e">
        <f t="shared" si="161"/>
        <v>#DIV/0!</v>
      </c>
      <c r="CN133" s="14" t="e">
        <f t="shared" si="135"/>
        <v>#DIV/0!</v>
      </c>
      <c r="CO133" s="14" t="e">
        <f t="shared" si="135"/>
        <v>#DIV/0!</v>
      </c>
      <c r="CP133" s="14" t="e">
        <f t="shared" si="135"/>
        <v>#DIV/0!</v>
      </c>
      <c r="CQ133" s="14" t="e">
        <f t="shared" si="135"/>
        <v>#DIV/0!</v>
      </c>
      <c r="CR133" s="14" t="e">
        <f t="shared" si="135"/>
        <v>#DIV/0!</v>
      </c>
      <c r="CS133" s="14" t="e">
        <f t="shared" si="135"/>
        <v>#DIV/0!</v>
      </c>
      <c r="CT133" s="14" t="e">
        <f t="shared" si="135"/>
        <v>#DIV/0!</v>
      </c>
      <c r="CU133" s="14" t="e">
        <f t="shared" si="135"/>
        <v>#DIV/0!</v>
      </c>
      <c r="CV133" s="14" t="e">
        <f t="shared" si="135"/>
        <v>#DIV/0!</v>
      </c>
      <c r="CW133" s="14" t="e">
        <f t="shared" si="135"/>
        <v>#DIV/0!</v>
      </c>
      <c r="CX133" s="14" t="e">
        <f t="shared" si="135"/>
        <v>#DIV/0!</v>
      </c>
      <c r="CY133" s="14" t="e">
        <f t="shared" si="135"/>
        <v>#DIV/0!</v>
      </c>
      <c r="CZ133" s="14" t="e">
        <f t="shared" si="135"/>
        <v>#DIV/0!</v>
      </c>
      <c r="DA133" s="14" t="e">
        <f t="shared" si="135"/>
        <v>#DIV/0!</v>
      </c>
      <c r="DB133" s="14" t="e">
        <f t="shared" si="135"/>
        <v>#DIV/0!</v>
      </c>
      <c r="DC133" s="14" t="e">
        <f t="shared" si="135"/>
        <v>#DIV/0!</v>
      </c>
      <c r="DD133" s="14" t="e">
        <f t="shared" si="136"/>
        <v>#DIV/0!</v>
      </c>
      <c r="DE133" s="14" t="e">
        <f t="shared" si="137"/>
        <v>#DIV/0!</v>
      </c>
      <c r="DF133" s="14" t="e">
        <f t="shared" si="138"/>
        <v>#DIV/0!</v>
      </c>
      <c r="DG133" s="14" t="e">
        <f t="shared" si="139"/>
        <v>#DIV/0!</v>
      </c>
      <c r="DH133" s="14" t="e">
        <f t="shared" si="140"/>
        <v>#DIV/0!</v>
      </c>
      <c r="DI133" s="14" t="e">
        <f t="shared" si="141"/>
        <v>#DIV/0!</v>
      </c>
      <c r="DJ133" s="14" t="e">
        <f t="shared" si="142"/>
        <v>#DIV/0!</v>
      </c>
      <c r="DK133" s="14" t="e">
        <f t="shared" si="143"/>
        <v>#DIV/0!</v>
      </c>
      <c r="DL133" s="14" t="e">
        <f t="shared" si="144"/>
        <v>#DIV/0!</v>
      </c>
      <c r="DM133" s="14" t="e">
        <f t="shared" si="145"/>
        <v>#DIV/0!</v>
      </c>
      <c r="DN133" s="14" t="e">
        <f t="shared" si="146"/>
        <v>#DIV/0!</v>
      </c>
      <c r="DO133" s="14" t="e">
        <f t="shared" si="147"/>
        <v>#DIV/0!</v>
      </c>
      <c r="DP133" s="14" t="e">
        <f t="shared" si="148"/>
        <v>#DIV/0!</v>
      </c>
      <c r="DQ133" s="14" t="e">
        <f t="shared" si="149"/>
        <v>#DIV/0!</v>
      </c>
      <c r="DR133" s="14" t="e">
        <f t="shared" si="150"/>
        <v>#DIV/0!</v>
      </c>
      <c r="DS133" s="14" t="e">
        <f t="shared" si="151"/>
        <v>#DIV/0!</v>
      </c>
      <c r="DT133" s="14" t="e">
        <f t="shared" si="152"/>
        <v>#DIV/0!</v>
      </c>
      <c r="DU133" s="14" t="e">
        <f t="shared" si="153"/>
        <v>#DIV/0!</v>
      </c>
      <c r="DV133" s="14" t="e">
        <f t="shared" si="154"/>
        <v>#DIV/0!</v>
      </c>
      <c r="DW133" s="14" t="e">
        <f t="shared" si="155"/>
        <v>#DIV/0!</v>
      </c>
      <c r="DX133" s="14" t="e">
        <f t="shared" si="156"/>
        <v>#DIV/0!</v>
      </c>
      <c r="DY133" s="14" t="e">
        <f t="shared" si="157"/>
        <v>#DIV/0!</v>
      </c>
      <c r="DZ133" s="14" t="e">
        <f t="shared" si="162"/>
        <v>#DIV/0!</v>
      </c>
    </row>
    <row r="134" spans="1:130">
      <c r="A134" s="18">
        <v>4</v>
      </c>
      <c r="B134" s="15">
        <f t="shared" si="158"/>
        <v>0.26666666666666661</v>
      </c>
      <c r="C134" s="18">
        <v>2004</v>
      </c>
      <c r="D134" s="25">
        <f t="shared" si="163"/>
        <v>0</v>
      </c>
      <c r="E134" s="25">
        <f t="shared" si="164"/>
        <v>0</v>
      </c>
      <c r="F134" s="25">
        <f t="shared" ref="F134:F152" si="165">VLOOKUP($C$68,$D$3:$K$63,$A$69,0)*(B132-B131)</f>
        <v>0</v>
      </c>
      <c r="G134" s="25">
        <f>VLOOKUP($C$69,$D$3:$K$63,$A$69,0)*(B131-B130)</f>
        <v>0</v>
      </c>
      <c r="H134" s="25">
        <f>VLOOKUP($C$70,$D$3:$K$63,$A$69,0)*B130</f>
        <v>0</v>
      </c>
      <c r="I134" s="25"/>
      <c r="J134" s="25"/>
      <c r="K134" s="25"/>
      <c r="L134" s="25"/>
      <c r="M134" s="25"/>
      <c r="N134" s="25"/>
      <c r="O134" s="25"/>
      <c r="P134" s="25"/>
      <c r="Q134" s="25"/>
      <c r="R134" s="25"/>
      <c r="S134" s="25"/>
      <c r="T134" s="25"/>
      <c r="U134" s="25"/>
      <c r="V134" s="25"/>
      <c r="W134" s="25"/>
      <c r="X134" s="25"/>
      <c r="Y134" s="25"/>
      <c r="Z134" s="25"/>
      <c r="AA134" s="25"/>
      <c r="AB134" s="25"/>
      <c r="AC134" s="25"/>
      <c r="AD134" s="25"/>
      <c r="AE134" s="25"/>
      <c r="AF134" s="25"/>
      <c r="AG134" s="25"/>
      <c r="AH134" s="25"/>
      <c r="AI134" s="25"/>
      <c r="AJ134" s="25"/>
      <c r="AK134" s="25"/>
      <c r="AL134" s="25"/>
      <c r="AM134" s="25"/>
      <c r="AN134" s="25"/>
      <c r="AO134" s="25"/>
      <c r="AP134" s="25"/>
      <c r="AQ134" s="25"/>
      <c r="AR134" s="25"/>
      <c r="AS134" s="25"/>
      <c r="AT134" s="25"/>
      <c r="AU134" s="25"/>
      <c r="AV134" s="25"/>
      <c r="AW134" s="25"/>
      <c r="AX134" s="25"/>
      <c r="AY134" s="25"/>
      <c r="AZ134" s="25"/>
      <c r="BA134" s="25"/>
      <c r="BB134" s="25"/>
      <c r="BC134" s="25"/>
      <c r="BD134" s="25"/>
      <c r="BE134" s="25"/>
      <c r="BF134" s="25"/>
      <c r="BG134" s="25"/>
      <c r="BH134" s="25"/>
      <c r="BI134" s="25"/>
      <c r="BJ134" s="25"/>
      <c r="BK134" s="25"/>
      <c r="BL134" s="25"/>
      <c r="BM134" s="21">
        <f t="shared" si="159"/>
        <v>0</v>
      </c>
      <c r="BN134" s="18"/>
      <c r="BO134" s="18"/>
      <c r="BP134" s="18">
        <v>2004</v>
      </c>
      <c r="BQ134" s="14" t="e">
        <f t="shared" si="160"/>
        <v>#DIV/0!</v>
      </c>
      <c r="BR134" s="14" t="e">
        <f t="shared" si="133"/>
        <v>#DIV/0!</v>
      </c>
      <c r="BS134" s="14" t="e">
        <f t="shared" si="133"/>
        <v>#DIV/0!</v>
      </c>
      <c r="BT134" s="14" t="e">
        <f t="shared" si="133"/>
        <v>#DIV/0!</v>
      </c>
      <c r="BU134" s="14" t="e">
        <f t="shared" si="133"/>
        <v>#DIV/0!</v>
      </c>
      <c r="BV134" s="14" t="e">
        <f t="shared" si="133"/>
        <v>#DIV/0!</v>
      </c>
      <c r="BW134" s="14" t="e">
        <f t="shared" si="133"/>
        <v>#DIV/0!</v>
      </c>
      <c r="BX134" s="14" t="e">
        <f t="shared" si="133"/>
        <v>#DIV/0!</v>
      </c>
      <c r="BY134" s="14" t="e">
        <f t="shared" si="133"/>
        <v>#DIV/0!</v>
      </c>
      <c r="BZ134" s="14" t="e">
        <f t="shared" si="133"/>
        <v>#DIV/0!</v>
      </c>
      <c r="CA134" s="14" t="e">
        <f t="shared" si="133"/>
        <v>#DIV/0!</v>
      </c>
      <c r="CB134" s="14" t="e">
        <f t="shared" si="133"/>
        <v>#DIV/0!</v>
      </c>
      <c r="CC134" s="14" t="e">
        <f t="shared" si="133"/>
        <v>#DIV/0!</v>
      </c>
      <c r="CD134" s="14" t="e">
        <f t="shared" si="133"/>
        <v>#DIV/0!</v>
      </c>
      <c r="CE134" s="14" t="e">
        <f t="shared" si="133"/>
        <v>#DIV/0!</v>
      </c>
      <c r="CF134" s="14" t="e">
        <f t="shared" si="133"/>
        <v>#DIV/0!</v>
      </c>
      <c r="CG134" s="14" t="e">
        <f t="shared" si="133"/>
        <v>#DIV/0!</v>
      </c>
      <c r="CH134" s="14" t="e">
        <f t="shared" si="134"/>
        <v>#DIV/0!</v>
      </c>
      <c r="CI134" s="14" t="e">
        <f t="shared" si="134"/>
        <v>#DIV/0!</v>
      </c>
      <c r="CJ134" s="14" t="e">
        <f t="shared" si="134"/>
        <v>#DIV/0!</v>
      </c>
      <c r="CK134" s="14" t="e">
        <f t="shared" si="134"/>
        <v>#DIV/0!</v>
      </c>
      <c r="CL134" s="14" t="e">
        <f t="shared" si="134"/>
        <v>#DIV/0!</v>
      </c>
      <c r="CM134" s="14" t="e">
        <f t="shared" si="161"/>
        <v>#DIV/0!</v>
      </c>
      <c r="CN134" s="14" t="e">
        <f t="shared" si="135"/>
        <v>#DIV/0!</v>
      </c>
      <c r="CO134" s="14" t="e">
        <f t="shared" si="135"/>
        <v>#DIV/0!</v>
      </c>
      <c r="CP134" s="14" t="e">
        <f t="shared" si="135"/>
        <v>#DIV/0!</v>
      </c>
      <c r="CQ134" s="14" t="e">
        <f t="shared" si="135"/>
        <v>#DIV/0!</v>
      </c>
      <c r="CR134" s="14" t="e">
        <f t="shared" si="135"/>
        <v>#DIV/0!</v>
      </c>
      <c r="CS134" s="14" t="e">
        <f t="shared" si="135"/>
        <v>#DIV/0!</v>
      </c>
      <c r="CT134" s="14" t="e">
        <f t="shared" si="135"/>
        <v>#DIV/0!</v>
      </c>
      <c r="CU134" s="14" t="e">
        <f t="shared" si="135"/>
        <v>#DIV/0!</v>
      </c>
      <c r="CV134" s="14" t="e">
        <f t="shared" si="135"/>
        <v>#DIV/0!</v>
      </c>
      <c r="CW134" s="14" t="e">
        <f t="shared" si="135"/>
        <v>#DIV/0!</v>
      </c>
      <c r="CX134" s="14" t="e">
        <f t="shared" si="135"/>
        <v>#DIV/0!</v>
      </c>
      <c r="CY134" s="14" t="e">
        <f t="shared" si="135"/>
        <v>#DIV/0!</v>
      </c>
      <c r="CZ134" s="14" t="e">
        <f t="shared" si="135"/>
        <v>#DIV/0!</v>
      </c>
      <c r="DA134" s="14" t="e">
        <f t="shared" si="135"/>
        <v>#DIV/0!</v>
      </c>
      <c r="DB134" s="14" t="e">
        <f t="shared" si="135"/>
        <v>#DIV/0!</v>
      </c>
      <c r="DC134" s="14" t="e">
        <f t="shared" si="135"/>
        <v>#DIV/0!</v>
      </c>
      <c r="DD134" s="14" t="e">
        <f t="shared" si="136"/>
        <v>#DIV/0!</v>
      </c>
      <c r="DE134" s="14" t="e">
        <f t="shared" si="137"/>
        <v>#DIV/0!</v>
      </c>
      <c r="DF134" s="14" t="e">
        <f t="shared" si="138"/>
        <v>#DIV/0!</v>
      </c>
      <c r="DG134" s="14" t="e">
        <f t="shared" si="139"/>
        <v>#DIV/0!</v>
      </c>
      <c r="DH134" s="14" t="e">
        <f t="shared" si="140"/>
        <v>#DIV/0!</v>
      </c>
      <c r="DI134" s="14" t="e">
        <f t="shared" si="141"/>
        <v>#DIV/0!</v>
      </c>
      <c r="DJ134" s="14" t="e">
        <f t="shared" si="142"/>
        <v>#DIV/0!</v>
      </c>
      <c r="DK134" s="14" t="e">
        <f t="shared" si="143"/>
        <v>#DIV/0!</v>
      </c>
      <c r="DL134" s="14" t="e">
        <f t="shared" si="144"/>
        <v>#DIV/0!</v>
      </c>
      <c r="DM134" s="14" t="e">
        <f t="shared" si="145"/>
        <v>#DIV/0!</v>
      </c>
      <c r="DN134" s="14" t="e">
        <f t="shared" si="146"/>
        <v>#DIV/0!</v>
      </c>
      <c r="DO134" s="14" t="e">
        <f t="shared" si="147"/>
        <v>#DIV/0!</v>
      </c>
      <c r="DP134" s="14" t="e">
        <f t="shared" si="148"/>
        <v>#DIV/0!</v>
      </c>
      <c r="DQ134" s="14" t="e">
        <f t="shared" si="149"/>
        <v>#DIV/0!</v>
      </c>
      <c r="DR134" s="14" t="e">
        <f t="shared" si="150"/>
        <v>#DIV/0!</v>
      </c>
      <c r="DS134" s="14" t="e">
        <f t="shared" si="151"/>
        <v>#DIV/0!</v>
      </c>
      <c r="DT134" s="14" t="e">
        <f t="shared" si="152"/>
        <v>#DIV/0!</v>
      </c>
      <c r="DU134" s="14" t="e">
        <f t="shared" si="153"/>
        <v>#DIV/0!</v>
      </c>
      <c r="DV134" s="14" t="e">
        <f t="shared" si="154"/>
        <v>#DIV/0!</v>
      </c>
      <c r="DW134" s="14" t="e">
        <f t="shared" si="155"/>
        <v>#DIV/0!</v>
      </c>
      <c r="DX134" s="14" t="e">
        <f t="shared" si="156"/>
        <v>#DIV/0!</v>
      </c>
      <c r="DY134" s="14" t="e">
        <f t="shared" si="157"/>
        <v>#DIV/0!</v>
      </c>
      <c r="DZ134" s="14" t="e">
        <f t="shared" si="162"/>
        <v>#DIV/0!</v>
      </c>
    </row>
    <row r="135" spans="1:130">
      <c r="A135" s="18">
        <v>5</v>
      </c>
      <c r="B135" s="15">
        <f t="shared" si="158"/>
        <v>0.33333333333333326</v>
      </c>
      <c r="C135" s="18">
        <v>2005</v>
      </c>
      <c r="D135" s="25">
        <f t="shared" si="163"/>
        <v>0</v>
      </c>
      <c r="E135" s="25">
        <f t="shared" si="164"/>
        <v>0</v>
      </c>
      <c r="F135" s="25">
        <f t="shared" si="165"/>
        <v>0</v>
      </c>
      <c r="G135" s="25">
        <f t="shared" ref="G135:G153" si="166">VLOOKUP($C$69,$D$3:$K$63,$A$69,0)*(B132-B131)</f>
        <v>0</v>
      </c>
      <c r="H135" s="25">
        <f>VLOOKUP($C$70,$D$3:$K$63,$A$69,0)*(B131-B130)</f>
        <v>0</v>
      </c>
      <c r="I135" s="25">
        <f>VLOOKUP($C$71,$D$3:$K$63,$A$69,0)*B130</f>
        <v>0</v>
      </c>
      <c r="J135" s="25"/>
      <c r="K135" s="25"/>
      <c r="L135" s="25"/>
      <c r="M135" s="25"/>
      <c r="N135" s="25"/>
      <c r="O135" s="25"/>
      <c r="P135" s="25"/>
      <c r="Q135" s="25"/>
      <c r="R135" s="25"/>
      <c r="S135" s="25"/>
      <c r="T135" s="25"/>
      <c r="U135" s="25"/>
      <c r="V135" s="25"/>
      <c r="W135" s="25"/>
      <c r="X135" s="25"/>
      <c r="Y135" s="25"/>
      <c r="Z135" s="25"/>
      <c r="AA135" s="25"/>
      <c r="AB135" s="25"/>
      <c r="AC135" s="25"/>
      <c r="AD135" s="25"/>
      <c r="AE135" s="25"/>
      <c r="AF135" s="25"/>
      <c r="AG135" s="25"/>
      <c r="AH135" s="25"/>
      <c r="AI135" s="25"/>
      <c r="AJ135" s="25"/>
      <c r="AK135" s="25"/>
      <c r="AL135" s="25"/>
      <c r="AM135" s="25"/>
      <c r="AN135" s="25"/>
      <c r="AO135" s="25"/>
      <c r="AP135" s="25"/>
      <c r="AQ135" s="25"/>
      <c r="AR135" s="25"/>
      <c r="AS135" s="25"/>
      <c r="AT135" s="25"/>
      <c r="AU135" s="25"/>
      <c r="AV135" s="25"/>
      <c r="AW135" s="25"/>
      <c r="AX135" s="25"/>
      <c r="AY135" s="25"/>
      <c r="AZ135" s="25"/>
      <c r="BA135" s="25"/>
      <c r="BB135" s="25"/>
      <c r="BC135" s="25"/>
      <c r="BD135" s="25"/>
      <c r="BE135" s="25"/>
      <c r="BF135" s="25"/>
      <c r="BG135" s="25"/>
      <c r="BH135" s="25"/>
      <c r="BI135" s="25"/>
      <c r="BJ135" s="25"/>
      <c r="BK135" s="25"/>
      <c r="BL135" s="25"/>
      <c r="BM135" s="21">
        <f t="shared" si="159"/>
        <v>0</v>
      </c>
      <c r="BN135" s="18"/>
      <c r="BO135" s="18"/>
      <c r="BP135" s="18">
        <v>2005</v>
      </c>
      <c r="BQ135" s="14" t="e">
        <f t="shared" si="160"/>
        <v>#DIV/0!</v>
      </c>
      <c r="BR135" s="14" t="e">
        <f t="shared" si="133"/>
        <v>#DIV/0!</v>
      </c>
      <c r="BS135" s="14" t="e">
        <f t="shared" si="133"/>
        <v>#DIV/0!</v>
      </c>
      <c r="BT135" s="14" t="e">
        <f t="shared" si="133"/>
        <v>#DIV/0!</v>
      </c>
      <c r="BU135" s="14" t="e">
        <f t="shared" si="133"/>
        <v>#DIV/0!</v>
      </c>
      <c r="BV135" s="14" t="e">
        <f t="shared" si="133"/>
        <v>#DIV/0!</v>
      </c>
      <c r="BW135" s="14" t="e">
        <f t="shared" si="133"/>
        <v>#DIV/0!</v>
      </c>
      <c r="BX135" s="14" t="e">
        <f t="shared" si="133"/>
        <v>#DIV/0!</v>
      </c>
      <c r="BY135" s="14" t="e">
        <f t="shared" si="133"/>
        <v>#DIV/0!</v>
      </c>
      <c r="BZ135" s="14" t="e">
        <f t="shared" si="133"/>
        <v>#DIV/0!</v>
      </c>
      <c r="CA135" s="14" t="e">
        <f t="shared" si="133"/>
        <v>#DIV/0!</v>
      </c>
      <c r="CB135" s="14" t="e">
        <f t="shared" si="133"/>
        <v>#DIV/0!</v>
      </c>
      <c r="CC135" s="14" t="e">
        <f t="shared" si="133"/>
        <v>#DIV/0!</v>
      </c>
      <c r="CD135" s="14" t="e">
        <f t="shared" si="133"/>
        <v>#DIV/0!</v>
      </c>
      <c r="CE135" s="14" t="e">
        <f t="shared" si="133"/>
        <v>#DIV/0!</v>
      </c>
      <c r="CF135" s="14" t="e">
        <f t="shared" si="133"/>
        <v>#DIV/0!</v>
      </c>
      <c r="CG135" s="14" t="e">
        <f t="shared" si="133"/>
        <v>#DIV/0!</v>
      </c>
      <c r="CH135" s="14" t="e">
        <f t="shared" si="134"/>
        <v>#DIV/0!</v>
      </c>
      <c r="CI135" s="14" t="e">
        <f t="shared" si="134"/>
        <v>#DIV/0!</v>
      </c>
      <c r="CJ135" s="14" t="e">
        <f t="shared" si="134"/>
        <v>#DIV/0!</v>
      </c>
      <c r="CK135" s="14" t="e">
        <f t="shared" si="134"/>
        <v>#DIV/0!</v>
      </c>
      <c r="CL135" s="14" t="e">
        <f t="shared" si="134"/>
        <v>#DIV/0!</v>
      </c>
      <c r="CM135" s="14" t="e">
        <f t="shared" si="161"/>
        <v>#DIV/0!</v>
      </c>
      <c r="CN135" s="14" t="e">
        <f t="shared" si="135"/>
        <v>#DIV/0!</v>
      </c>
      <c r="CO135" s="14" t="e">
        <f t="shared" si="135"/>
        <v>#DIV/0!</v>
      </c>
      <c r="CP135" s="14" t="e">
        <f t="shared" si="135"/>
        <v>#DIV/0!</v>
      </c>
      <c r="CQ135" s="14" t="e">
        <f t="shared" si="135"/>
        <v>#DIV/0!</v>
      </c>
      <c r="CR135" s="14" t="e">
        <f t="shared" si="135"/>
        <v>#DIV/0!</v>
      </c>
      <c r="CS135" s="14" t="e">
        <f t="shared" si="135"/>
        <v>#DIV/0!</v>
      </c>
      <c r="CT135" s="14" t="e">
        <f t="shared" si="135"/>
        <v>#DIV/0!</v>
      </c>
      <c r="CU135" s="14" t="e">
        <f t="shared" si="135"/>
        <v>#DIV/0!</v>
      </c>
      <c r="CV135" s="14" t="e">
        <f t="shared" si="135"/>
        <v>#DIV/0!</v>
      </c>
      <c r="CW135" s="14" t="e">
        <f t="shared" si="135"/>
        <v>#DIV/0!</v>
      </c>
      <c r="CX135" s="14" t="e">
        <f t="shared" si="135"/>
        <v>#DIV/0!</v>
      </c>
      <c r="CY135" s="14" t="e">
        <f t="shared" si="135"/>
        <v>#DIV/0!</v>
      </c>
      <c r="CZ135" s="14" t="e">
        <f t="shared" si="135"/>
        <v>#DIV/0!</v>
      </c>
      <c r="DA135" s="14" t="e">
        <f t="shared" si="135"/>
        <v>#DIV/0!</v>
      </c>
      <c r="DB135" s="14" t="e">
        <f t="shared" si="135"/>
        <v>#DIV/0!</v>
      </c>
      <c r="DC135" s="14" t="e">
        <f t="shared" si="135"/>
        <v>#DIV/0!</v>
      </c>
      <c r="DD135" s="14" t="e">
        <f t="shared" si="136"/>
        <v>#DIV/0!</v>
      </c>
      <c r="DE135" s="14" t="e">
        <f t="shared" si="137"/>
        <v>#DIV/0!</v>
      </c>
      <c r="DF135" s="14" t="e">
        <f t="shared" si="138"/>
        <v>#DIV/0!</v>
      </c>
      <c r="DG135" s="14" t="e">
        <f t="shared" si="139"/>
        <v>#DIV/0!</v>
      </c>
      <c r="DH135" s="14" t="e">
        <f t="shared" si="140"/>
        <v>#DIV/0!</v>
      </c>
      <c r="DI135" s="14" t="e">
        <f t="shared" si="141"/>
        <v>#DIV/0!</v>
      </c>
      <c r="DJ135" s="14" t="e">
        <f t="shared" si="142"/>
        <v>#DIV/0!</v>
      </c>
      <c r="DK135" s="14" t="e">
        <f t="shared" si="143"/>
        <v>#DIV/0!</v>
      </c>
      <c r="DL135" s="14" t="e">
        <f t="shared" si="144"/>
        <v>#DIV/0!</v>
      </c>
      <c r="DM135" s="14" t="e">
        <f t="shared" si="145"/>
        <v>#DIV/0!</v>
      </c>
      <c r="DN135" s="14" t="e">
        <f t="shared" si="146"/>
        <v>#DIV/0!</v>
      </c>
      <c r="DO135" s="14" t="e">
        <f t="shared" si="147"/>
        <v>#DIV/0!</v>
      </c>
      <c r="DP135" s="14" t="e">
        <f t="shared" si="148"/>
        <v>#DIV/0!</v>
      </c>
      <c r="DQ135" s="14" t="e">
        <f t="shared" si="149"/>
        <v>#DIV/0!</v>
      </c>
      <c r="DR135" s="14" t="e">
        <f t="shared" si="150"/>
        <v>#DIV/0!</v>
      </c>
      <c r="DS135" s="14" t="e">
        <f t="shared" si="151"/>
        <v>#DIV/0!</v>
      </c>
      <c r="DT135" s="14" t="e">
        <f t="shared" si="152"/>
        <v>#DIV/0!</v>
      </c>
      <c r="DU135" s="14" t="e">
        <f t="shared" si="153"/>
        <v>#DIV/0!</v>
      </c>
      <c r="DV135" s="14" t="e">
        <f t="shared" si="154"/>
        <v>#DIV/0!</v>
      </c>
      <c r="DW135" s="14" t="e">
        <f t="shared" si="155"/>
        <v>#DIV/0!</v>
      </c>
      <c r="DX135" s="14" t="e">
        <f t="shared" si="156"/>
        <v>#DIV/0!</v>
      </c>
      <c r="DY135" s="14" t="e">
        <f t="shared" si="157"/>
        <v>#DIV/0!</v>
      </c>
      <c r="DZ135" s="14" t="e">
        <f t="shared" si="162"/>
        <v>#DIV/0!</v>
      </c>
    </row>
    <row r="136" spans="1:130">
      <c r="A136" s="18">
        <v>6</v>
      </c>
      <c r="B136" s="15">
        <f t="shared" si="158"/>
        <v>0.39999999999999991</v>
      </c>
      <c r="C136" s="18">
        <v>2006</v>
      </c>
      <c r="D136" s="25">
        <f t="shared" si="163"/>
        <v>0</v>
      </c>
      <c r="E136" s="25">
        <f t="shared" si="164"/>
        <v>0</v>
      </c>
      <c r="F136" s="25">
        <f t="shared" si="165"/>
        <v>0</v>
      </c>
      <c r="G136" s="25">
        <f t="shared" si="166"/>
        <v>0</v>
      </c>
      <c r="H136" s="25">
        <f t="shared" ref="H136:H154" si="167">VLOOKUP($C$70,$D$3:$K$63,$A$69,0)*(B132-B131)</f>
        <v>0</v>
      </c>
      <c r="I136" s="25">
        <f>VLOOKUP($C$71,$D$3:$K$63,$A$69,0)*(B131-B130)</f>
        <v>157.59999999999997</v>
      </c>
      <c r="J136" s="25">
        <f>VLOOKUP($C$72,$D$3:$K$63,$A$69,0)*B130</f>
        <v>0</v>
      </c>
      <c r="K136" s="25"/>
      <c r="L136" s="25"/>
      <c r="M136" s="25"/>
      <c r="N136" s="25"/>
      <c r="O136" s="25"/>
      <c r="P136" s="25"/>
      <c r="Q136" s="25"/>
      <c r="R136" s="25"/>
      <c r="S136" s="25"/>
      <c r="T136" s="25"/>
      <c r="U136" s="25"/>
      <c r="V136" s="25"/>
      <c r="W136" s="25"/>
      <c r="X136" s="25"/>
      <c r="Y136" s="25"/>
      <c r="Z136" s="25"/>
      <c r="AA136" s="25"/>
      <c r="AB136" s="25"/>
      <c r="AC136" s="25"/>
      <c r="AD136" s="25"/>
      <c r="AE136" s="25"/>
      <c r="AF136" s="25"/>
      <c r="AG136" s="25"/>
      <c r="AH136" s="25"/>
      <c r="AI136" s="25"/>
      <c r="AJ136" s="25"/>
      <c r="AK136" s="25"/>
      <c r="AL136" s="25"/>
      <c r="AM136" s="25"/>
      <c r="AN136" s="25"/>
      <c r="AO136" s="25"/>
      <c r="AP136" s="25"/>
      <c r="AQ136" s="25"/>
      <c r="AR136" s="25"/>
      <c r="AS136" s="25"/>
      <c r="AT136" s="25"/>
      <c r="AU136" s="25"/>
      <c r="AV136" s="25"/>
      <c r="AW136" s="25"/>
      <c r="AX136" s="25"/>
      <c r="AY136" s="25"/>
      <c r="AZ136" s="25"/>
      <c r="BA136" s="25"/>
      <c r="BB136" s="25"/>
      <c r="BC136" s="25"/>
      <c r="BD136" s="25"/>
      <c r="BE136" s="25"/>
      <c r="BF136" s="25"/>
      <c r="BG136" s="25"/>
      <c r="BH136" s="25"/>
      <c r="BI136" s="25"/>
      <c r="BJ136" s="25"/>
      <c r="BK136" s="25"/>
      <c r="BL136" s="25"/>
      <c r="BM136" s="21">
        <f t="shared" si="159"/>
        <v>157.59999999999997</v>
      </c>
      <c r="BN136" s="18"/>
      <c r="BO136" s="18"/>
      <c r="BP136" s="18">
        <v>2006</v>
      </c>
      <c r="BQ136" s="14">
        <f t="shared" si="160"/>
        <v>0</v>
      </c>
      <c r="BR136" s="14">
        <f t="shared" si="133"/>
        <v>0</v>
      </c>
      <c r="BS136" s="14">
        <f t="shared" si="133"/>
        <v>0</v>
      </c>
      <c r="BT136" s="14">
        <f t="shared" si="133"/>
        <v>0</v>
      </c>
      <c r="BU136" s="14">
        <f t="shared" si="133"/>
        <v>0</v>
      </c>
      <c r="BV136" s="14">
        <f t="shared" si="133"/>
        <v>1</v>
      </c>
      <c r="BW136" s="14">
        <f t="shared" si="133"/>
        <v>0</v>
      </c>
      <c r="BX136" s="14">
        <f t="shared" si="133"/>
        <v>0</v>
      </c>
      <c r="BY136" s="14">
        <f t="shared" si="133"/>
        <v>0</v>
      </c>
      <c r="BZ136" s="14">
        <f t="shared" si="133"/>
        <v>0</v>
      </c>
      <c r="CA136" s="14">
        <f t="shared" si="133"/>
        <v>0</v>
      </c>
      <c r="CB136" s="14">
        <f t="shared" si="133"/>
        <v>0</v>
      </c>
      <c r="CC136" s="14">
        <f t="shared" si="133"/>
        <v>0</v>
      </c>
      <c r="CD136" s="14">
        <f t="shared" si="133"/>
        <v>0</v>
      </c>
      <c r="CE136" s="14">
        <f t="shared" si="133"/>
        <v>0</v>
      </c>
      <c r="CF136" s="14">
        <f t="shared" si="133"/>
        <v>0</v>
      </c>
      <c r="CG136" s="14">
        <f t="shared" si="133"/>
        <v>0</v>
      </c>
      <c r="CH136" s="14">
        <f t="shared" si="134"/>
        <v>0</v>
      </c>
      <c r="CI136" s="14">
        <f t="shared" si="134"/>
        <v>0</v>
      </c>
      <c r="CJ136" s="14">
        <f t="shared" si="134"/>
        <v>0</v>
      </c>
      <c r="CK136" s="14">
        <f t="shared" si="134"/>
        <v>0</v>
      </c>
      <c r="CL136" s="14">
        <f t="shared" si="134"/>
        <v>0</v>
      </c>
      <c r="CM136" s="14">
        <f t="shared" si="161"/>
        <v>0</v>
      </c>
      <c r="CN136" s="14">
        <f t="shared" si="135"/>
        <v>0</v>
      </c>
      <c r="CO136" s="14">
        <f t="shared" si="135"/>
        <v>0</v>
      </c>
      <c r="CP136" s="14">
        <f t="shared" si="135"/>
        <v>0</v>
      </c>
      <c r="CQ136" s="14">
        <f t="shared" si="135"/>
        <v>0</v>
      </c>
      <c r="CR136" s="14">
        <f t="shared" si="135"/>
        <v>0</v>
      </c>
      <c r="CS136" s="14">
        <f t="shared" si="135"/>
        <v>0</v>
      </c>
      <c r="CT136" s="14">
        <f t="shared" si="135"/>
        <v>0</v>
      </c>
      <c r="CU136" s="14">
        <f t="shared" si="135"/>
        <v>0</v>
      </c>
      <c r="CV136" s="14">
        <f t="shared" si="135"/>
        <v>0</v>
      </c>
      <c r="CW136" s="14">
        <f t="shared" si="135"/>
        <v>0</v>
      </c>
      <c r="CX136" s="14">
        <f t="shared" si="135"/>
        <v>0</v>
      </c>
      <c r="CY136" s="14">
        <f t="shared" si="135"/>
        <v>0</v>
      </c>
      <c r="CZ136" s="14">
        <f t="shared" si="135"/>
        <v>0</v>
      </c>
      <c r="DA136" s="14">
        <f t="shared" si="135"/>
        <v>0</v>
      </c>
      <c r="DB136" s="14">
        <f t="shared" si="135"/>
        <v>0</v>
      </c>
      <c r="DC136" s="14">
        <f t="shared" si="135"/>
        <v>0</v>
      </c>
      <c r="DD136" s="14">
        <f t="shared" si="136"/>
        <v>0</v>
      </c>
      <c r="DE136" s="14">
        <f t="shared" si="137"/>
        <v>0</v>
      </c>
      <c r="DF136" s="14">
        <f t="shared" si="138"/>
        <v>0</v>
      </c>
      <c r="DG136" s="14">
        <f t="shared" si="139"/>
        <v>0</v>
      </c>
      <c r="DH136" s="14">
        <f t="shared" si="140"/>
        <v>0</v>
      </c>
      <c r="DI136" s="14">
        <f t="shared" si="141"/>
        <v>0</v>
      </c>
      <c r="DJ136" s="14">
        <f t="shared" si="142"/>
        <v>0</v>
      </c>
      <c r="DK136" s="14">
        <f t="shared" si="143"/>
        <v>0</v>
      </c>
      <c r="DL136" s="14">
        <f t="shared" si="144"/>
        <v>0</v>
      </c>
      <c r="DM136" s="14">
        <f t="shared" si="145"/>
        <v>0</v>
      </c>
      <c r="DN136" s="14">
        <f t="shared" si="146"/>
        <v>0</v>
      </c>
      <c r="DO136" s="14">
        <f t="shared" si="147"/>
        <v>0</v>
      </c>
      <c r="DP136" s="14">
        <f t="shared" si="148"/>
        <v>0</v>
      </c>
      <c r="DQ136" s="14">
        <f t="shared" si="149"/>
        <v>0</v>
      </c>
      <c r="DR136" s="14">
        <f t="shared" si="150"/>
        <v>0</v>
      </c>
      <c r="DS136" s="14">
        <f t="shared" si="151"/>
        <v>0</v>
      </c>
      <c r="DT136" s="14">
        <f t="shared" si="152"/>
        <v>0</v>
      </c>
      <c r="DU136" s="14">
        <f t="shared" si="153"/>
        <v>0</v>
      </c>
      <c r="DV136" s="14">
        <f t="shared" si="154"/>
        <v>0</v>
      </c>
      <c r="DW136" s="14">
        <f t="shared" si="155"/>
        <v>0</v>
      </c>
      <c r="DX136" s="14">
        <f t="shared" si="156"/>
        <v>0</v>
      </c>
      <c r="DY136" s="14">
        <f t="shared" si="157"/>
        <v>0</v>
      </c>
      <c r="DZ136" s="14">
        <f t="shared" si="162"/>
        <v>1</v>
      </c>
    </row>
    <row r="137" spans="1:130">
      <c r="A137" s="18">
        <v>7</v>
      </c>
      <c r="B137" s="15">
        <f t="shared" si="158"/>
        <v>0.46666666666666656</v>
      </c>
      <c r="C137" s="18">
        <v>2007</v>
      </c>
      <c r="D137" s="25">
        <f t="shared" si="163"/>
        <v>0</v>
      </c>
      <c r="E137" s="25">
        <f t="shared" si="164"/>
        <v>0</v>
      </c>
      <c r="F137" s="25">
        <f t="shared" si="165"/>
        <v>0</v>
      </c>
      <c r="G137" s="25">
        <f t="shared" si="166"/>
        <v>0</v>
      </c>
      <c r="H137" s="25">
        <f t="shared" si="167"/>
        <v>0</v>
      </c>
      <c r="I137" s="25">
        <f t="shared" ref="I137:I155" si="168">VLOOKUP($C$71,$D$3:$K$63,$A$69,0)*(B132-B131)</f>
        <v>157.59999999999997</v>
      </c>
      <c r="J137" s="25">
        <f>VLOOKUP($C$72,$D$3:$K$63,$A$69,0)*(B131-B130)</f>
        <v>409.59999999999991</v>
      </c>
      <c r="K137" s="25">
        <f>VLOOKUP($C$73,$D$3:$K$63,$A$69,0)*B130</f>
        <v>0</v>
      </c>
      <c r="L137" s="25"/>
      <c r="M137" s="25"/>
      <c r="N137" s="25"/>
      <c r="O137" s="25"/>
      <c r="P137" s="25"/>
      <c r="Q137" s="25"/>
      <c r="R137" s="25"/>
      <c r="S137" s="25"/>
      <c r="T137" s="25"/>
      <c r="U137" s="25"/>
      <c r="V137" s="25"/>
      <c r="W137" s="25"/>
      <c r="X137" s="25"/>
      <c r="Y137" s="25"/>
      <c r="Z137" s="25"/>
      <c r="AA137" s="25"/>
      <c r="AB137" s="25"/>
      <c r="AC137" s="25"/>
      <c r="AD137" s="25"/>
      <c r="AE137" s="25"/>
      <c r="AF137" s="25"/>
      <c r="AG137" s="25"/>
      <c r="AH137" s="25"/>
      <c r="AI137" s="25"/>
      <c r="AJ137" s="25"/>
      <c r="AK137" s="25"/>
      <c r="AL137" s="25"/>
      <c r="AM137" s="25"/>
      <c r="AN137" s="25"/>
      <c r="AO137" s="25"/>
      <c r="AP137" s="25"/>
      <c r="AQ137" s="25"/>
      <c r="AR137" s="25"/>
      <c r="AS137" s="25"/>
      <c r="AT137" s="25"/>
      <c r="AU137" s="25"/>
      <c r="AV137" s="25"/>
      <c r="AW137" s="25"/>
      <c r="AX137" s="25"/>
      <c r="AY137" s="25"/>
      <c r="AZ137" s="25"/>
      <c r="BA137" s="25"/>
      <c r="BB137" s="25"/>
      <c r="BC137" s="25"/>
      <c r="BD137" s="25"/>
      <c r="BE137" s="25"/>
      <c r="BF137" s="25"/>
      <c r="BG137" s="25"/>
      <c r="BH137" s="25"/>
      <c r="BI137" s="25"/>
      <c r="BJ137" s="25"/>
      <c r="BK137" s="25"/>
      <c r="BL137" s="25"/>
      <c r="BM137" s="21">
        <f t="shared" si="159"/>
        <v>567.19999999999982</v>
      </c>
      <c r="BN137" s="18"/>
      <c r="BO137" s="18"/>
      <c r="BP137" s="18">
        <v>2007</v>
      </c>
      <c r="BQ137" s="14">
        <f t="shared" si="160"/>
        <v>0</v>
      </c>
      <c r="BR137" s="14">
        <f t="shared" si="133"/>
        <v>0</v>
      </c>
      <c r="BS137" s="14">
        <f t="shared" si="133"/>
        <v>0</v>
      </c>
      <c r="BT137" s="14">
        <f t="shared" si="133"/>
        <v>0</v>
      </c>
      <c r="BU137" s="14">
        <f t="shared" si="133"/>
        <v>0</v>
      </c>
      <c r="BV137" s="14">
        <f t="shared" si="133"/>
        <v>0.27785613540197462</v>
      </c>
      <c r="BW137" s="14">
        <f t="shared" si="133"/>
        <v>0.72214386459802549</v>
      </c>
      <c r="BX137" s="14">
        <f t="shared" si="133"/>
        <v>0</v>
      </c>
      <c r="BY137" s="14">
        <f t="shared" si="133"/>
        <v>0</v>
      </c>
      <c r="BZ137" s="14">
        <f t="shared" si="133"/>
        <v>0</v>
      </c>
      <c r="CA137" s="14">
        <f t="shared" si="133"/>
        <v>0</v>
      </c>
      <c r="CB137" s="14">
        <f t="shared" si="133"/>
        <v>0</v>
      </c>
      <c r="CC137" s="14">
        <f t="shared" si="133"/>
        <v>0</v>
      </c>
      <c r="CD137" s="14">
        <f t="shared" si="133"/>
        <v>0</v>
      </c>
      <c r="CE137" s="14">
        <f t="shared" si="133"/>
        <v>0</v>
      </c>
      <c r="CF137" s="14">
        <f t="shared" si="133"/>
        <v>0</v>
      </c>
      <c r="CG137" s="14">
        <f t="shared" si="133"/>
        <v>0</v>
      </c>
      <c r="CH137" s="14">
        <f t="shared" si="134"/>
        <v>0</v>
      </c>
      <c r="CI137" s="14">
        <f t="shared" si="134"/>
        <v>0</v>
      </c>
      <c r="CJ137" s="14">
        <f t="shared" si="134"/>
        <v>0</v>
      </c>
      <c r="CK137" s="14">
        <f t="shared" si="134"/>
        <v>0</v>
      </c>
      <c r="CL137" s="14">
        <f t="shared" si="134"/>
        <v>0</v>
      </c>
      <c r="CM137" s="14">
        <f t="shared" si="161"/>
        <v>0</v>
      </c>
      <c r="CN137" s="14">
        <f t="shared" si="135"/>
        <v>0</v>
      </c>
      <c r="CO137" s="14">
        <f t="shared" si="135"/>
        <v>0</v>
      </c>
      <c r="CP137" s="14">
        <f t="shared" si="135"/>
        <v>0</v>
      </c>
      <c r="CQ137" s="14">
        <f t="shared" si="135"/>
        <v>0</v>
      </c>
      <c r="CR137" s="14">
        <f t="shared" si="135"/>
        <v>0</v>
      </c>
      <c r="CS137" s="14">
        <f t="shared" si="135"/>
        <v>0</v>
      </c>
      <c r="CT137" s="14">
        <f t="shared" si="135"/>
        <v>0</v>
      </c>
      <c r="CU137" s="14">
        <f t="shared" si="135"/>
        <v>0</v>
      </c>
      <c r="CV137" s="14">
        <f t="shared" si="135"/>
        <v>0</v>
      </c>
      <c r="CW137" s="14">
        <f t="shared" si="135"/>
        <v>0</v>
      </c>
      <c r="CX137" s="14">
        <f t="shared" si="135"/>
        <v>0</v>
      </c>
      <c r="CY137" s="14">
        <f t="shared" si="135"/>
        <v>0</v>
      </c>
      <c r="CZ137" s="14">
        <f t="shared" si="135"/>
        <v>0</v>
      </c>
      <c r="DA137" s="14">
        <f t="shared" si="135"/>
        <v>0</v>
      </c>
      <c r="DB137" s="14">
        <f t="shared" si="135"/>
        <v>0</v>
      </c>
      <c r="DC137" s="14">
        <f t="shared" si="135"/>
        <v>0</v>
      </c>
      <c r="DD137" s="14">
        <f t="shared" si="136"/>
        <v>0</v>
      </c>
      <c r="DE137" s="14">
        <f t="shared" si="137"/>
        <v>0</v>
      </c>
      <c r="DF137" s="14">
        <f t="shared" si="138"/>
        <v>0</v>
      </c>
      <c r="DG137" s="14">
        <f t="shared" si="139"/>
        <v>0</v>
      </c>
      <c r="DH137" s="14">
        <f t="shared" si="140"/>
        <v>0</v>
      </c>
      <c r="DI137" s="14">
        <f t="shared" si="141"/>
        <v>0</v>
      </c>
      <c r="DJ137" s="14">
        <f t="shared" si="142"/>
        <v>0</v>
      </c>
      <c r="DK137" s="14">
        <f t="shared" si="143"/>
        <v>0</v>
      </c>
      <c r="DL137" s="14">
        <f t="shared" si="144"/>
        <v>0</v>
      </c>
      <c r="DM137" s="14">
        <f t="shared" si="145"/>
        <v>0</v>
      </c>
      <c r="DN137" s="14">
        <f t="shared" si="146"/>
        <v>0</v>
      </c>
      <c r="DO137" s="14">
        <f t="shared" si="147"/>
        <v>0</v>
      </c>
      <c r="DP137" s="14">
        <f t="shared" si="148"/>
        <v>0</v>
      </c>
      <c r="DQ137" s="14">
        <f t="shared" si="149"/>
        <v>0</v>
      </c>
      <c r="DR137" s="14">
        <f t="shared" si="150"/>
        <v>0</v>
      </c>
      <c r="DS137" s="14">
        <f t="shared" si="151"/>
        <v>0</v>
      </c>
      <c r="DT137" s="14">
        <f t="shared" si="152"/>
        <v>0</v>
      </c>
      <c r="DU137" s="14">
        <f t="shared" si="153"/>
        <v>0</v>
      </c>
      <c r="DV137" s="14">
        <f t="shared" si="154"/>
        <v>0</v>
      </c>
      <c r="DW137" s="14">
        <f t="shared" si="155"/>
        <v>0</v>
      </c>
      <c r="DX137" s="14">
        <f t="shared" si="156"/>
        <v>0</v>
      </c>
      <c r="DY137" s="14">
        <f t="shared" si="157"/>
        <v>0</v>
      </c>
      <c r="DZ137" s="14">
        <f t="shared" si="162"/>
        <v>1</v>
      </c>
    </row>
    <row r="138" spans="1:130">
      <c r="A138" s="18">
        <v>8</v>
      </c>
      <c r="B138" s="15">
        <f t="shared" si="158"/>
        <v>0.53333333333333321</v>
      </c>
      <c r="C138" s="18">
        <v>2008</v>
      </c>
      <c r="D138" s="25">
        <f t="shared" si="163"/>
        <v>0</v>
      </c>
      <c r="E138" s="25">
        <f t="shared" si="164"/>
        <v>0</v>
      </c>
      <c r="F138" s="25">
        <f t="shared" si="165"/>
        <v>0</v>
      </c>
      <c r="G138" s="25">
        <f t="shared" si="166"/>
        <v>0</v>
      </c>
      <c r="H138" s="25">
        <f t="shared" si="167"/>
        <v>0</v>
      </c>
      <c r="I138" s="25">
        <f t="shared" si="168"/>
        <v>157.59999999999997</v>
      </c>
      <c r="J138" s="25">
        <f t="shared" ref="J138:J156" si="169">VLOOKUP($C$72,$D$3:$K$63,$A$69,0)*(B132-B131)</f>
        <v>409.59999999999991</v>
      </c>
      <c r="K138" s="25">
        <f>VLOOKUP($C$73,$D$3:$K$63,$A$69,0)*(B131-B130)</f>
        <v>523.79999999999984</v>
      </c>
      <c r="L138" s="25">
        <f>VLOOKUP($C$74,$D$3:$K$63,$A$69,0)*B130</f>
        <v>0</v>
      </c>
      <c r="M138" s="25"/>
      <c r="N138" s="25"/>
      <c r="O138" s="25"/>
      <c r="P138" s="25"/>
      <c r="Q138" s="25"/>
      <c r="R138" s="25"/>
      <c r="S138" s="25"/>
      <c r="T138" s="25"/>
      <c r="U138" s="25"/>
      <c r="V138" s="25"/>
      <c r="W138" s="25"/>
      <c r="X138" s="25"/>
      <c r="Y138" s="25"/>
      <c r="Z138" s="25"/>
      <c r="AA138" s="25"/>
      <c r="AB138" s="25"/>
      <c r="AC138" s="25"/>
      <c r="AD138" s="25"/>
      <c r="AE138" s="25"/>
      <c r="AF138" s="25"/>
      <c r="AG138" s="25"/>
      <c r="AH138" s="25"/>
      <c r="AI138" s="25"/>
      <c r="AJ138" s="25"/>
      <c r="AK138" s="25"/>
      <c r="AL138" s="25"/>
      <c r="AM138" s="25"/>
      <c r="AN138" s="25"/>
      <c r="AO138" s="25"/>
      <c r="AP138" s="25"/>
      <c r="AQ138" s="25"/>
      <c r="AR138" s="25"/>
      <c r="AS138" s="25"/>
      <c r="AT138" s="25"/>
      <c r="AU138" s="25"/>
      <c r="AV138" s="25"/>
      <c r="AW138" s="25"/>
      <c r="AX138" s="25"/>
      <c r="AY138" s="25"/>
      <c r="AZ138" s="25"/>
      <c r="BA138" s="25"/>
      <c r="BB138" s="25"/>
      <c r="BC138" s="25"/>
      <c r="BD138" s="25"/>
      <c r="BE138" s="25"/>
      <c r="BF138" s="25"/>
      <c r="BG138" s="25"/>
      <c r="BH138" s="25"/>
      <c r="BI138" s="25"/>
      <c r="BJ138" s="25"/>
      <c r="BK138" s="25"/>
      <c r="BL138" s="25"/>
      <c r="BM138" s="21">
        <f t="shared" si="159"/>
        <v>1090.9999999999995</v>
      </c>
      <c r="BN138" s="18"/>
      <c r="BO138" s="18"/>
      <c r="BP138" s="18">
        <v>2008</v>
      </c>
      <c r="BQ138" s="14">
        <f t="shared" si="160"/>
        <v>0</v>
      </c>
      <c r="BR138" s="14">
        <f t="shared" si="133"/>
        <v>0</v>
      </c>
      <c r="BS138" s="14">
        <f t="shared" si="133"/>
        <v>0</v>
      </c>
      <c r="BT138" s="14">
        <f t="shared" si="133"/>
        <v>0</v>
      </c>
      <c r="BU138" s="14">
        <f t="shared" si="133"/>
        <v>0</v>
      </c>
      <c r="BV138" s="14">
        <f t="shared" si="133"/>
        <v>0.14445462878093496</v>
      </c>
      <c r="BW138" s="14">
        <f t="shared" si="133"/>
        <v>0.37543538038496799</v>
      </c>
      <c r="BX138" s="14">
        <f t="shared" si="133"/>
        <v>0.48010999083409722</v>
      </c>
      <c r="BY138" s="14">
        <f t="shared" si="133"/>
        <v>0</v>
      </c>
      <c r="BZ138" s="14">
        <f t="shared" si="133"/>
        <v>0</v>
      </c>
      <c r="CA138" s="14">
        <f t="shared" si="133"/>
        <v>0</v>
      </c>
      <c r="CB138" s="14">
        <f t="shared" si="133"/>
        <v>0</v>
      </c>
      <c r="CC138" s="14">
        <f t="shared" si="133"/>
        <v>0</v>
      </c>
      <c r="CD138" s="14">
        <f t="shared" si="133"/>
        <v>0</v>
      </c>
      <c r="CE138" s="14">
        <f t="shared" si="133"/>
        <v>0</v>
      </c>
      <c r="CF138" s="14">
        <f t="shared" si="133"/>
        <v>0</v>
      </c>
      <c r="CG138" s="14">
        <f t="shared" si="133"/>
        <v>0</v>
      </c>
      <c r="CH138" s="14">
        <f t="shared" si="134"/>
        <v>0</v>
      </c>
      <c r="CI138" s="14">
        <f t="shared" si="134"/>
        <v>0</v>
      </c>
      <c r="CJ138" s="14">
        <f t="shared" si="134"/>
        <v>0</v>
      </c>
      <c r="CK138" s="14">
        <f t="shared" si="134"/>
        <v>0</v>
      </c>
      <c r="CL138" s="14">
        <f t="shared" si="134"/>
        <v>0</v>
      </c>
      <c r="CM138" s="14">
        <f t="shared" si="161"/>
        <v>0</v>
      </c>
      <c r="CN138" s="14">
        <f t="shared" si="135"/>
        <v>0</v>
      </c>
      <c r="CO138" s="14">
        <f t="shared" si="135"/>
        <v>0</v>
      </c>
      <c r="CP138" s="14">
        <f t="shared" si="135"/>
        <v>0</v>
      </c>
      <c r="CQ138" s="14">
        <f t="shared" si="135"/>
        <v>0</v>
      </c>
      <c r="CR138" s="14">
        <f t="shared" si="135"/>
        <v>0</v>
      </c>
      <c r="CS138" s="14">
        <f t="shared" si="135"/>
        <v>0</v>
      </c>
      <c r="CT138" s="14">
        <f t="shared" si="135"/>
        <v>0</v>
      </c>
      <c r="CU138" s="14">
        <f t="shared" si="135"/>
        <v>0</v>
      </c>
      <c r="CV138" s="14">
        <f t="shared" si="135"/>
        <v>0</v>
      </c>
      <c r="CW138" s="14">
        <f t="shared" si="135"/>
        <v>0</v>
      </c>
      <c r="CX138" s="14">
        <f t="shared" si="135"/>
        <v>0</v>
      </c>
      <c r="CY138" s="14">
        <f t="shared" si="135"/>
        <v>0</v>
      </c>
      <c r="CZ138" s="14">
        <f t="shared" si="135"/>
        <v>0</v>
      </c>
      <c r="DA138" s="14">
        <f t="shared" si="135"/>
        <v>0</v>
      </c>
      <c r="DB138" s="14">
        <f t="shared" si="135"/>
        <v>0</v>
      </c>
      <c r="DC138" s="14">
        <f t="shared" si="135"/>
        <v>0</v>
      </c>
      <c r="DD138" s="14">
        <f t="shared" si="136"/>
        <v>0</v>
      </c>
      <c r="DE138" s="14">
        <f t="shared" si="137"/>
        <v>0</v>
      </c>
      <c r="DF138" s="14">
        <f t="shared" si="138"/>
        <v>0</v>
      </c>
      <c r="DG138" s="14">
        <f t="shared" si="139"/>
        <v>0</v>
      </c>
      <c r="DH138" s="14">
        <f t="shared" si="140"/>
        <v>0</v>
      </c>
      <c r="DI138" s="14">
        <f t="shared" si="141"/>
        <v>0</v>
      </c>
      <c r="DJ138" s="14">
        <f t="shared" si="142"/>
        <v>0</v>
      </c>
      <c r="DK138" s="14">
        <f t="shared" si="143"/>
        <v>0</v>
      </c>
      <c r="DL138" s="14">
        <f t="shared" si="144"/>
        <v>0</v>
      </c>
      <c r="DM138" s="14">
        <f t="shared" si="145"/>
        <v>0</v>
      </c>
      <c r="DN138" s="14">
        <f t="shared" si="146"/>
        <v>0</v>
      </c>
      <c r="DO138" s="14">
        <f t="shared" si="147"/>
        <v>0</v>
      </c>
      <c r="DP138" s="14">
        <f t="shared" si="148"/>
        <v>0</v>
      </c>
      <c r="DQ138" s="14">
        <f t="shared" si="149"/>
        <v>0</v>
      </c>
      <c r="DR138" s="14">
        <f t="shared" si="150"/>
        <v>0</v>
      </c>
      <c r="DS138" s="14">
        <f t="shared" si="151"/>
        <v>0</v>
      </c>
      <c r="DT138" s="14">
        <f t="shared" si="152"/>
        <v>0</v>
      </c>
      <c r="DU138" s="14">
        <f t="shared" si="153"/>
        <v>0</v>
      </c>
      <c r="DV138" s="14">
        <f t="shared" si="154"/>
        <v>0</v>
      </c>
      <c r="DW138" s="14">
        <f t="shared" si="155"/>
        <v>0</v>
      </c>
      <c r="DX138" s="14">
        <f t="shared" si="156"/>
        <v>0</v>
      </c>
      <c r="DY138" s="14">
        <f t="shared" si="157"/>
        <v>0</v>
      </c>
      <c r="DZ138" s="14">
        <f t="shared" si="162"/>
        <v>1</v>
      </c>
    </row>
    <row r="139" spans="1:130">
      <c r="A139" s="18">
        <v>9</v>
      </c>
      <c r="B139" s="15">
        <f t="shared" si="158"/>
        <v>0.59999999999999987</v>
      </c>
      <c r="C139" s="18">
        <v>2009</v>
      </c>
      <c r="D139" s="25">
        <f t="shared" si="163"/>
        <v>0</v>
      </c>
      <c r="E139" s="25">
        <f t="shared" si="164"/>
        <v>0</v>
      </c>
      <c r="F139" s="25">
        <f t="shared" si="165"/>
        <v>0</v>
      </c>
      <c r="G139" s="25">
        <f t="shared" si="166"/>
        <v>0</v>
      </c>
      <c r="H139" s="25">
        <f t="shared" si="167"/>
        <v>0</v>
      </c>
      <c r="I139" s="25">
        <f t="shared" si="168"/>
        <v>157.59999999999997</v>
      </c>
      <c r="J139" s="25">
        <f t="shared" si="169"/>
        <v>409.59999999999991</v>
      </c>
      <c r="K139" s="25">
        <f t="shared" ref="K139:K157" si="170">VLOOKUP($C$73,$D$3:$K$63,$A$69,0)*(B132-B131)</f>
        <v>523.79999999999984</v>
      </c>
      <c r="L139" s="25">
        <f>VLOOKUP($C$74,$D$3:$K$63,$A$69,0)*(B131-B130)</f>
        <v>612.46666666666658</v>
      </c>
      <c r="M139" s="25">
        <f>VLOOKUP($C$75,$D$3:$K$63,$A$69,0)*B130</f>
        <v>0</v>
      </c>
      <c r="N139" s="25"/>
      <c r="O139" s="25"/>
      <c r="P139" s="25"/>
      <c r="Q139" s="25"/>
      <c r="R139" s="25"/>
      <c r="S139" s="25"/>
      <c r="T139" s="25"/>
      <c r="U139" s="25"/>
      <c r="V139" s="25"/>
      <c r="W139" s="25"/>
      <c r="X139" s="25"/>
      <c r="Y139" s="25"/>
      <c r="Z139" s="25"/>
      <c r="AA139" s="25"/>
      <c r="AB139" s="25"/>
      <c r="AC139" s="25"/>
      <c r="AD139" s="25"/>
      <c r="AE139" s="25"/>
      <c r="AF139" s="25"/>
      <c r="AG139" s="25"/>
      <c r="AH139" s="25"/>
      <c r="AI139" s="25"/>
      <c r="AJ139" s="25"/>
      <c r="AK139" s="25"/>
      <c r="AL139" s="25"/>
      <c r="AM139" s="25"/>
      <c r="AN139" s="25"/>
      <c r="AO139" s="25"/>
      <c r="AP139" s="25"/>
      <c r="AQ139" s="25"/>
      <c r="AR139" s="25"/>
      <c r="AS139" s="25"/>
      <c r="AT139" s="25"/>
      <c r="AU139" s="25"/>
      <c r="AV139" s="25"/>
      <c r="AW139" s="25"/>
      <c r="AX139" s="25"/>
      <c r="AY139" s="25"/>
      <c r="AZ139" s="25"/>
      <c r="BA139" s="25"/>
      <c r="BB139" s="25"/>
      <c r="BC139" s="25"/>
      <c r="BD139" s="25"/>
      <c r="BE139" s="25"/>
      <c r="BF139" s="25"/>
      <c r="BG139" s="25"/>
      <c r="BH139" s="25"/>
      <c r="BI139" s="25"/>
      <c r="BJ139" s="25"/>
      <c r="BK139" s="25"/>
      <c r="BL139" s="25"/>
      <c r="BM139" s="21">
        <f t="shared" si="159"/>
        <v>1703.4666666666662</v>
      </c>
      <c r="BN139" s="18"/>
      <c r="BO139" s="18"/>
      <c r="BP139" s="18">
        <v>2009</v>
      </c>
      <c r="BQ139" s="14">
        <f t="shared" si="160"/>
        <v>0</v>
      </c>
      <c r="BR139" s="14">
        <f t="shared" si="133"/>
        <v>0</v>
      </c>
      <c r="BS139" s="14">
        <f t="shared" si="133"/>
        <v>0</v>
      </c>
      <c r="BT139" s="14">
        <f t="shared" si="133"/>
        <v>0</v>
      </c>
      <c r="BU139" s="14">
        <f t="shared" si="133"/>
        <v>0</v>
      </c>
      <c r="BV139" s="14">
        <f t="shared" si="133"/>
        <v>9.2517219787100813E-2</v>
      </c>
      <c r="BW139" s="14">
        <f t="shared" si="133"/>
        <v>0.24045084533500313</v>
      </c>
      <c r="BX139" s="14">
        <f t="shared" si="133"/>
        <v>0.30749060738885409</v>
      </c>
      <c r="BY139" s="14">
        <f t="shared" si="133"/>
        <v>0.359541327489042</v>
      </c>
      <c r="BZ139" s="14">
        <f t="shared" si="133"/>
        <v>0</v>
      </c>
      <c r="CA139" s="14">
        <f t="shared" si="133"/>
        <v>0</v>
      </c>
      <c r="CB139" s="14">
        <f t="shared" si="133"/>
        <v>0</v>
      </c>
      <c r="CC139" s="14">
        <f t="shared" si="133"/>
        <v>0</v>
      </c>
      <c r="CD139" s="14">
        <f t="shared" si="133"/>
        <v>0</v>
      </c>
      <c r="CE139" s="14">
        <f t="shared" si="133"/>
        <v>0</v>
      </c>
      <c r="CF139" s="14">
        <f t="shared" si="133"/>
        <v>0</v>
      </c>
      <c r="CG139" s="14">
        <f t="shared" si="133"/>
        <v>0</v>
      </c>
      <c r="CH139" s="14">
        <f t="shared" si="134"/>
        <v>0</v>
      </c>
      <c r="CI139" s="14">
        <f t="shared" si="134"/>
        <v>0</v>
      </c>
      <c r="CJ139" s="14">
        <f t="shared" si="134"/>
        <v>0</v>
      </c>
      <c r="CK139" s="14">
        <f t="shared" si="134"/>
        <v>0</v>
      </c>
      <c r="CL139" s="14">
        <f t="shared" si="134"/>
        <v>0</v>
      </c>
      <c r="CM139" s="14">
        <f t="shared" si="161"/>
        <v>0</v>
      </c>
      <c r="CN139" s="14">
        <f t="shared" si="135"/>
        <v>0</v>
      </c>
      <c r="CO139" s="14">
        <f t="shared" si="135"/>
        <v>0</v>
      </c>
      <c r="CP139" s="14">
        <f t="shared" si="135"/>
        <v>0</v>
      </c>
      <c r="CQ139" s="14">
        <f t="shared" si="135"/>
        <v>0</v>
      </c>
      <c r="CR139" s="14">
        <f t="shared" si="135"/>
        <v>0</v>
      </c>
      <c r="CS139" s="14">
        <f t="shared" si="135"/>
        <v>0</v>
      </c>
      <c r="CT139" s="14">
        <f t="shared" si="135"/>
        <v>0</v>
      </c>
      <c r="CU139" s="14">
        <f t="shared" si="135"/>
        <v>0</v>
      </c>
      <c r="CV139" s="14">
        <f t="shared" si="135"/>
        <v>0</v>
      </c>
      <c r="CW139" s="14">
        <f t="shared" si="135"/>
        <v>0</v>
      </c>
      <c r="CX139" s="14">
        <f t="shared" si="135"/>
        <v>0</v>
      </c>
      <c r="CY139" s="14">
        <f t="shared" si="135"/>
        <v>0</v>
      </c>
      <c r="CZ139" s="14">
        <f t="shared" si="135"/>
        <v>0</v>
      </c>
      <c r="DA139" s="14">
        <f t="shared" si="135"/>
        <v>0</v>
      </c>
      <c r="DB139" s="14">
        <f t="shared" si="135"/>
        <v>0</v>
      </c>
      <c r="DC139" s="14">
        <f t="shared" si="135"/>
        <v>0</v>
      </c>
      <c r="DD139" s="14">
        <f t="shared" si="136"/>
        <v>0</v>
      </c>
      <c r="DE139" s="14">
        <f t="shared" si="137"/>
        <v>0</v>
      </c>
      <c r="DF139" s="14">
        <f t="shared" si="138"/>
        <v>0</v>
      </c>
      <c r="DG139" s="14">
        <f t="shared" si="139"/>
        <v>0</v>
      </c>
      <c r="DH139" s="14">
        <f t="shared" si="140"/>
        <v>0</v>
      </c>
      <c r="DI139" s="14">
        <f t="shared" si="141"/>
        <v>0</v>
      </c>
      <c r="DJ139" s="14">
        <f t="shared" si="142"/>
        <v>0</v>
      </c>
      <c r="DK139" s="14">
        <f t="shared" si="143"/>
        <v>0</v>
      </c>
      <c r="DL139" s="14">
        <f t="shared" si="144"/>
        <v>0</v>
      </c>
      <c r="DM139" s="14">
        <f t="shared" si="145"/>
        <v>0</v>
      </c>
      <c r="DN139" s="14">
        <f t="shared" si="146"/>
        <v>0</v>
      </c>
      <c r="DO139" s="14">
        <f t="shared" si="147"/>
        <v>0</v>
      </c>
      <c r="DP139" s="14">
        <f t="shared" si="148"/>
        <v>0</v>
      </c>
      <c r="DQ139" s="14">
        <f t="shared" si="149"/>
        <v>0</v>
      </c>
      <c r="DR139" s="14">
        <f t="shared" si="150"/>
        <v>0</v>
      </c>
      <c r="DS139" s="14">
        <f t="shared" si="151"/>
        <v>0</v>
      </c>
      <c r="DT139" s="14">
        <f t="shared" si="152"/>
        <v>0</v>
      </c>
      <c r="DU139" s="14">
        <f t="shared" si="153"/>
        <v>0</v>
      </c>
      <c r="DV139" s="14">
        <f t="shared" si="154"/>
        <v>0</v>
      </c>
      <c r="DW139" s="14">
        <f t="shared" si="155"/>
        <v>0</v>
      </c>
      <c r="DX139" s="14">
        <f t="shared" si="156"/>
        <v>0</v>
      </c>
      <c r="DY139" s="14">
        <f t="shared" si="157"/>
        <v>0</v>
      </c>
      <c r="DZ139" s="14">
        <f t="shared" si="162"/>
        <v>1</v>
      </c>
    </row>
    <row r="140" spans="1:130">
      <c r="A140" s="18">
        <v>10</v>
      </c>
      <c r="B140" s="15">
        <f t="shared" si="158"/>
        <v>0.66666666666666652</v>
      </c>
      <c r="C140" s="18">
        <v>2010</v>
      </c>
      <c r="D140" s="25">
        <f t="shared" si="163"/>
        <v>0</v>
      </c>
      <c r="E140" s="25">
        <f t="shared" si="164"/>
        <v>0</v>
      </c>
      <c r="F140" s="25">
        <f t="shared" si="165"/>
        <v>0</v>
      </c>
      <c r="G140" s="25">
        <f t="shared" si="166"/>
        <v>0</v>
      </c>
      <c r="H140" s="25">
        <f t="shared" si="167"/>
        <v>0</v>
      </c>
      <c r="I140" s="25">
        <f t="shared" si="168"/>
        <v>157.59999999999997</v>
      </c>
      <c r="J140" s="25">
        <f t="shared" si="169"/>
        <v>409.59999999999991</v>
      </c>
      <c r="K140" s="25">
        <f t="shared" si="170"/>
        <v>523.79999999999984</v>
      </c>
      <c r="L140" s="25">
        <f t="shared" ref="L140:L158" si="171">VLOOKUP($C$74,$D$3:$K$63,$A$69,0)*(B132-B131)</f>
        <v>612.46666666666658</v>
      </c>
      <c r="M140" s="25">
        <f>VLOOKUP($C$75,$D$3:$K$63,$A$69,0)*(B131-B130)</f>
        <v>993.33333333333314</v>
      </c>
      <c r="N140" s="25">
        <f>VLOOKUP($C$76,$D$3:$K$63,$A$69,0)*B130</f>
        <v>0</v>
      </c>
      <c r="O140" s="25"/>
      <c r="P140" s="25"/>
      <c r="Q140" s="25"/>
      <c r="R140" s="25"/>
      <c r="S140" s="25"/>
      <c r="T140" s="25"/>
      <c r="U140" s="25"/>
      <c r="V140" s="25"/>
      <c r="W140" s="25"/>
      <c r="X140" s="25"/>
      <c r="Y140" s="25"/>
      <c r="Z140" s="25"/>
      <c r="AA140" s="25"/>
      <c r="AB140" s="25"/>
      <c r="AC140" s="25"/>
      <c r="AD140" s="25"/>
      <c r="AE140" s="25"/>
      <c r="AF140" s="25"/>
      <c r="AG140" s="25"/>
      <c r="AH140" s="25"/>
      <c r="AI140" s="25"/>
      <c r="AJ140" s="25"/>
      <c r="AK140" s="25"/>
      <c r="AL140" s="25"/>
      <c r="AM140" s="25"/>
      <c r="AN140" s="25"/>
      <c r="AO140" s="25"/>
      <c r="AP140" s="25"/>
      <c r="AQ140" s="25"/>
      <c r="AR140" s="25"/>
      <c r="AS140" s="25"/>
      <c r="AT140" s="25"/>
      <c r="AU140" s="25"/>
      <c r="AV140" s="25"/>
      <c r="AW140" s="25"/>
      <c r="AX140" s="25"/>
      <c r="AY140" s="25"/>
      <c r="AZ140" s="25"/>
      <c r="BA140" s="25"/>
      <c r="BB140" s="25"/>
      <c r="BC140" s="25"/>
      <c r="BD140" s="25"/>
      <c r="BE140" s="25"/>
      <c r="BF140" s="25"/>
      <c r="BG140" s="25"/>
      <c r="BH140" s="25"/>
      <c r="BI140" s="25"/>
      <c r="BJ140" s="25"/>
      <c r="BK140" s="25"/>
      <c r="BL140" s="25"/>
      <c r="BM140" s="21">
        <f t="shared" si="159"/>
        <v>2696.7999999999993</v>
      </c>
      <c r="BN140" s="18"/>
      <c r="BO140" s="18"/>
      <c r="BP140" s="18">
        <v>2010</v>
      </c>
      <c r="BQ140" s="14">
        <f t="shared" si="160"/>
        <v>0</v>
      </c>
      <c r="BR140" s="14">
        <f t="shared" si="133"/>
        <v>0</v>
      </c>
      <c r="BS140" s="14">
        <f t="shared" si="133"/>
        <v>0</v>
      </c>
      <c r="BT140" s="14">
        <f t="shared" si="133"/>
        <v>0</v>
      </c>
      <c r="BU140" s="14">
        <f t="shared" si="133"/>
        <v>0</v>
      </c>
      <c r="BV140" s="14">
        <f t="shared" si="133"/>
        <v>5.8439632156630082E-2</v>
      </c>
      <c r="BW140" s="14">
        <f t="shared" si="133"/>
        <v>0.15188371403144468</v>
      </c>
      <c r="BX140" s="14">
        <f t="shared" si="133"/>
        <v>0.1942301987540789</v>
      </c>
      <c r="BY140" s="14">
        <f t="shared" si="133"/>
        <v>0.2271086720063285</v>
      </c>
      <c r="BZ140" s="14">
        <f t="shared" si="133"/>
        <v>0.36833778305151788</v>
      </c>
      <c r="CA140" s="14">
        <f t="shared" si="133"/>
        <v>0</v>
      </c>
      <c r="CB140" s="14">
        <f t="shared" si="133"/>
        <v>0</v>
      </c>
      <c r="CC140" s="14">
        <f t="shared" si="133"/>
        <v>0</v>
      </c>
      <c r="CD140" s="14">
        <f t="shared" si="133"/>
        <v>0</v>
      </c>
      <c r="CE140" s="14">
        <f t="shared" si="133"/>
        <v>0</v>
      </c>
      <c r="CF140" s="14">
        <f t="shared" si="133"/>
        <v>0</v>
      </c>
      <c r="CG140" s="14">
        <f t="shared" si="133"/>
        <v>0</v>
      </c>
      <c r="CH140" s="14">
        <f t="shared" si="134"/>
        <v>0</v>
      </c>
      <c r="CI140" s="14">
        <f t="shared" si="134"/>
        <v>0</v>
      </c>
      <c r="CJ140" s="14">
        <f t="shared" si="134"/>
        <v>0</v>
      </c>
      <c r="CK140" s="14">
        <f t="shared" si="134"/>
        <v>0</v>
      </c>
      <c r="CL140" s="14">
        <f t="shared" si="134"/>
        <v>0</v>
      </c>
      <c r="CM140" s="14">
        <f t="shared" si="161"/>
        <v>0</v>
      </c>
      <c r="CN140" s="14">
        <f t="shared" si="135"/>
        <v>0</v>
      </c>
      <c r="CO140" s="14">
        <f t="shared" si="135"/>
        <v>0</v>
      </c>
      <c r="CP140" s="14">
        <f t="shared" si="135"/>
        <v>0</v>
      </c>
      <c r="CQ140" s="14">
        <f t="shared" si="135"/>
        <v>0</v>
      </c>
      <c r="CR140" s="14">
        <f t="shared" si="135"/>
        <v>0</v>
      </c>
      <c r="CS140" s="14">
        <f t="shared" si="135"/>
        <v>0</v>
      </c>
      <c r="CT140" s="14">
        <f t="shared" si="135"/>
        <v>0</v>
      </c>
      <c r="CU140" s="14">
        <f t="shared" si="135"/>
        <v>0</v>
      </c>
      <c r="CV140" s="14">
        <f t="shared" si="135"/>
        <v>0</v>
      </c>
      <c r="CW140" s="14">
        <f t="shared" si="135"/>
        <v>0</v>
      </c>
      <c r="CX140" s="14">
        <f t="shared" si="135"/>
        <v>0</v>
      </c>
      <c r="CY140" s="14">
        <f t="shared" si="135"/>
        <v>0</v>
      </c>
      <c r="CZ140" s="14">
        <f t="shared" si="135"/>
        <v>0</v>
      </c>
      <c r="DA140" s="14">
        <f t="shared" si="135"/>
        <v>0</v>
      </c>
      <c r="DB140" s="14">
        <f t="shared" si="135"/>
        <v>0</v>
      </c>
      <c r="DC140" s="14">
        <f t="shared" si="135"/>
        <v>0</v>
      </c>
      <c r="DD140" s="14">
        <f t="shared" si="136"/>
        <v>0</v>
      </c>
      <c r="DE140" s="14">
        <f t="shared" si="137"/>
        <v>0</v>
      </c>
      <c r="DF140" s="14">
        <f t="shared" si="138"/>
        <v>0</v>
      </c>
      <c r="DG140" s="14">
        <f t="shared" si="139"/>
        <v>0</v>
      </c>
      <c r="DH140" s="14">
        <f t="shared" si="140"/>
        <v>0</v>
      </c>
      <c r="DI140" s="14">
        <f t="shared" si="141"/>
        <v>0</v>
      </c>
      <c r="DJ140" s="14">
        <f t="shared" si="142"/>
        <v>0</v>
      </c>
      <c r="DK140" s="14">
        <f t="shared" si="143"/>
        <v>0</v>
      </c>
      <c r="DL140" s="14">
        <f t="shared" si="144"/>
        <v>0</v>
      </c>
      <c r="DM140" s="14">
        <f t="shared" si="145"/>
        <v>0</v>
      </c>
      <c r="DN140" s="14">
        <f t="shared" si="146"/>
        <v>0</v>
      </c>
      <c r="DO140" s="14">
        <f t="shared" si="147"/>
        <v>0</v>
      </c>
      <c r="DP140" s="14">
        <f t="shared" si="148"/>
        <v>0</v>
      </c>
      <c r="DQ140" s="14">
        <f t="shared" si="149"/>
        <v>0</v>
      </c>
      <c r="DR140" s="14">
        <f t="shared" si="150"/>
        <v>0</v>
      </c>
      <c r="DS140" s="14">
        <f t="shared" si="151"/>
        <v>0</v>
      </c>
      <c r="DT140" s="14">
        <f t="shared" si="152"/>
        <v>0</v>
      </c>
      <c r="DU140" s="14">
        <f t="shared" si="153"/>
        <v>0</v>
      </c>
      <c r="DV140" s="14">
        <f t="shared" si="154"/>
        <v>0</v>
      </c>
      <c r="DW140" s="14">
        <f t="shared" si="155"/>
        <v>0</v>
      </c>
      <c r="DX140" s="14">
        <f t="shared" si="156"/>
        <v>0</v>
      </c>
      <c r="DY140" s="14">
        <f t="shared" si="157"/>
        <v>0</v>
      </c>
      <c r="DZ140" s="14">
        <f t="shared" si="162"/>
        <v>1</v>
      </c>
    </row>
    <row r="141" spans="1:130">
      <c r="A141" s="18">
        <v>11</v>
      </c>
      <c r="B141" s="15">
        <f t="shared" si="158"/>
        <v>0.73333333333333317</v>
      </c>
      <c r="C141" s="18">
        <v>2011</v>
      </c>
      <c r="D141" s="25">
        <f t="shared" si="163"/>
        <v>0</v>
      </c>
      <c r="E141" s="25">
        <f t="shared" si="164"/>
        <v>0</v>
      </c>
      <c r="F141" s="25">
        <f t="shared" si="165"/>
        <v>0</v>
      </c>
      <c r="G141" s="25">
        <f t="shared" si="166"/>
        <v>0</v>
      </c>
      <c r="H141" s="25">
        <f t="shared" si="167"/>
        <v>0</v>
      </c>
      <c r="I141" s="25">
        <f t="shared" si="168"/>
        <v>157.59999999999997</v>
      </c>
      <c r="J141" s="25">
        <f t="shared" si="169"/>
        <v>409.59999999999991</v>
      </c>
      <c r="K141" s="25">
        <f t="shared" si="170"/>
        <v>523.79999999999984</v>
      </c>
      <c r="L141" s="25">
        <f t="shared" si="171"/>
        <v>612.46666666666658</v>
      </c>
      <c r="M141" s="25">
        <f t="shared" ref="M141:M159" si="172">VLOOKUP($C$75,$D$3:$K$63,$A$69,0)*(B132-B131)</f>
        <v>993.33333333333314</v>
      </c>
      <c r="N141" s="25">
        <f>VLOOKUP($C$76,$D$3:$K$63,$A$69,0)*(B131-B130)</f>
        <v>540.26666666666654</v>
      </c>
      <c r="O141" s="25">
        <f>VLOOKUP($C$77,$D$3:$K$63,$A$69,0)*B130</f>
        <v>0</v>
      </c>
      <c r="P141" s="25"/>
      <c r="Q141" s="25"/>
      <c r="R141" s="25"/>
      <c r="S141" s="25"/>
      <c r="T141" s="25"/>
      <c r="U141" s="25"/>
      <c r="V141" s="25"/>
      <c r="W141" s="25"/>
      <c r="X141" s="25"/>
      <c r="Y141" s="25"/>
      <c r="Z141" s="25"/>
      <c r="AA141" s="25"/>
      <c r="AB141" s="25"/>
      <c r="AC141" s="25"/>
      <c r="AD141" s="25"/>
      <c r="AE141" s="25"/>
      <c r="AF141" s="25"/>
      <c r="AG141" s="25"/>
      <c r="AH141" s="25"/>
      <c r="AI141" s="25"/>
      <c r="AJ141" s="25"/>
      <c r="AK141" s="25"/>
      <c r="AL141" s="25"/>
      <c r="AM141" s="25"/>
      <c r="AN141" s="25"/>
      <c r="AO141" s="25"/>
      <c r="AP141" s="25"/>
      <c r="AQ141" s="25"/>
      <c r="AR141" s="25"/>
      <c r="AS141" s="25"/>
      <c r="AT141" s="25"/>
      <c r="AU141" s="25"/>
      <c r="AV141" s="25"/>
      <c r="AW141" s="25"/>
      <c r="AX141" s="25"/>
      <c r="AY141" s="25"/>
      <c r="AZ141" s="25"/>
      <c r="BA141" s="25"/>
      <c r="BB141" s="25"/>
      <c r="BC141" s="25"/>
      <c r="BD141" s="25"/>
      <c r="BE141" s="25"/>
      <c r="BF141" s="25"/>
      <c r="BG141" s="25"/>
      <c r="BH141" s="25"/>
      <c r="BI141" s="25"/>
      <c r="BJ141" s="25"/>
      <c r="BK141" s="25"/>
      <c r="BL141" s="25"/>
      <c r="BM141" s="21">
        <f t="shared" si="159"/>
        <v>3237.0666666666657</v>
      </c>
      <c r="BN141" s="18"/>
      <c r="BO141" s="18"/>
      <c r="BP141" s="18">
        <v>2011</v>
      </c>
      <c r="BQ141" s="14">
        <f t="shared" si="160"/>
        <v>0</v>
      </c>
      <c r="BR141" s="14">
        <f t="shared" si="133"/>
        <v>0</v>
      </c>
      <c r="BS141" s="14">
        <f t="shared" si="133"/>
        <v>0</v>
      </c>
      <c r="BT141" s="14">
        <f t="shared" si="133"/>
        <v>0</v>
      </c>
      <c r="BU141" s="14">
        <f t="shared" si="133"/>
        <v>0</v>
      </c>
      <c r="BV141" s="14">
        <f t="shared" si="133"/>
        <v>4.8686053216904196E-2</v>
      </c>
      <c r="BW141" s="14">
        <f t="shared" si="133"/>
        <v>0.12653431089875608</v>
      </c>
      <c r="BX141" s="14">
        <f t="shared" si="133"/>
        <v>0.16181316418156355</v>
      </c>
      <c r="BY141" s="14">
        <f t="shared" si="133"/>
        <v>0.18920421781036331</v>
      </c>
      <c r="BZ141" s="14">
        <f t="shared" si="133"/>
        <v>0.3068621797512151</v>
      </c>
      <c r="CA141" s="14">
        <f t="shared" si="133"/>
        <v>0.16690007414119781</v>
      </c>
      <c r="CB141" s="14">
        <f t="shared" si="133"/>
        <v>0</v>
      </c>
      <c r="CC141" s="14">
        <f t="shared" si="133"/>
        <v>0</v>
      </c>
      <c r="CD141" s="14">
        <f t="shared" si="133"/>
        <v>0</v>
      </c>
      <c r="CE141" s="14">
        <f t="shared" si="133"/>
        <v>0</v>
      </c>
      <c r="CF141" s="14">
        <f t="shared" si="133"/>
        <v>0</v>
      </c>
      <c r="CG141" s="14">
        <f t="shared" si="133"/>
        <v>0</v>
      </c>
      <c r="CH141" s="14">
        <f t="shared" si="134"/>
        <v>0</v>
      </c>
      <c r="CI141" s="14">
        <f t="shared" si="134"/>
        <v>0</v>
      </c>
      <c r="CJ141" s="14">
        <f t="shared" si="134"/>
        <v>0</v>
      </c>
      <c r="CK141" s="14">
        <f t="shared" si="134"/>
        <v>0</v>
      </c>
      <c r="CL141" s="14">
        <f t="shared" si="134"/>
        <v>0</v>
      </c>
      <c r="CM141" s="14">
        <f t="shared" si="161"/>
        <v>0</v>
      </c>
      <c r="CN141" s="14">
        <f t="shared" si="135"/>
        <v>0</v>
      </c>
      <c r="CO141" s="14">
        <f t="shared" si="135"/>
        <v>0</v>
      </c>
      <c r="CP141" s="14">
        <f t="shared" si="135"/>
        <v>0</v>
      </c>
      <c r="CQ141" s="14">
        <f t="shared" si="135"/>
        <v>0</v>
      </c>
      <c r="CR141" s="14">
        <f t="shared" si="135"/>
        <v>0</v>
      </c>
      <c r="CS141" s="14">
        <f t="shared" si="135"/>
        <v>0</v>
      </c>
      <c r="CT141" s="14">
        <f t="shared" si="135"/>
        <v>0</v>
      </c>
      <c r="CU141" s="14">
        <f t="shared" si="135"/>
        <v>0</v>
      </c>
      <c r="CV141" s="14">
        <f t="shared" si="135"/>
        <v>0</v>
      </c>
      <c r="CW141" s="14">
        <f t="shared" si="135"/>
        <v>0</v>
      </c>
      <c r="CX141" s="14">
        <f t="shared" si="135"/>
        <v>0</v>
      </c>
      <c r="CY141" s="14">
        <f t="shared" si="135"/>
        <v>0</v>
      </c>
      <c r="CZ141" s="14">
        <f t="shared" si="135"/>
        <v>0</v>
      </c>
      <c r="DA141" s="14">
        <f t="shared" si="135"/>
        <v>0</v>
      </c>
      <c r="DB141" s="14">
        <f t="shared" si="135"/>
        <v>0</v>
      </c>
      <c r="DC141" s="14">
        <f t="shared" si="135"/>
        <v>0</v>
      </c>
      <c r="DD141" s="14">
        <f t="shared" si="136"/>
        <v>0</v>
      </c>
      <c r="DE141" s="14">
        <f t="shared" si="137"/>
        <v>0</v>
      </c>
      <c r="DF141" s="14">
        <f t="shared" si="138"/>
        <v>0</v>
      </c>
      <c r="DG141" s="14">
        <f t="shared" si="139"/>
        <v>0</v>
      </c>
      <c r="DH141" s="14">
        <f t="shared" si="140"/>
        <v>0</v>
      </c>
      <c r="DI141" s="14">
        <f t="shared" si="141"/>
        <v>0</v>
      </c>
      <c r="DJ141" s="14">
        <f t="shared" si="142"/>
        <v>0</v>
      </c>
      <c r="DK141" s="14">
        <f t="shared" si="143"/>
        <v>0</v>
      </c>
      <c r="DL141" s="14">
        <f t="shared" si="144"/>
        <v>0</v>
      </c>
      <c r="DM141" s="14">
        <f t="shared" si="145"/>
        <v>0</v>
      </c>
      <c r="DN141" s="14">
        <f t="shared" si="146"/>
        <v>0</v>
      </c>
      <c r="DO141" s="14">
        <f t="shared" si="147"/>
        <v>0</v>
      </c>
      <c r="DP141" s="14">
        <f t="shared" si="148"/>
        <v>0</v>
      </c>
      <c r="DQ141" s="14">
        <f t="shared" si="149"/>
        <v>0</v>
      </c>
      <c r="DR141" s="14">
        <f t="shared" si="150"/>
        <v>0</v>
      </c>
      <c r="DS141" s="14">
        <f t="shared" si="151"/>
        <v>0</v>
      </c>
      <c r="DT141" s="14">
        <f t="shared" si="152"/>
        <v>0</v>
      </c>
      <c r="DU141" s="14">
        <f t="shared" si="153"/>
        <v>0</v>
      </c>
      <c r="DV141" s="14">
        <f t="shared" si="154"/>
        <v>0</v>
      </c>
      <c r="DW141" s="14">
        <f t="shared" si="155"/>
        <v>0</v>
      </c>
      <c r="DX141" s="14">
        <f t="shared" si="156"/>
        <v>0</v>
      </c>
      <c r="DY141" s="14">
        <f t="shared" si="157"/>
        <v>0</v>
      </c>
      <c r="DZ141" s="14">
        <f t="shared" si="162"/>
        <v>1</v>
      </c>
    </row>
    <row r="142" spans="1:130">
      <c r="A142" s="18">
        <v>12</v>
      </c>
      <c r="B142" s="15">
        <f t="shared" si="158"/>
        <v>0.79999999999999982</v>
      </c>
      <c r="C142" s="18">
        <v>2012</v>
      </c>
      <c r="D142" s="25">
        <f t="shared" si="163"/>
        <v>0</v>
      </c>
      <c r="E142" s="25">
        <f t="shared" si="164"/>
        <v>0</v>
      </c>
      <c r="F142" s="25">
        <f t="shared" si="165"/>
        <v>0</v>
      </c>
      <c r="G142" s="25">
        <f t="shared" si="166"/>
        <v>0</v>
      </c>
      <c r="H142" s="25">
        <f t="shared" si="167"/>
        <v>0</v>
      </c>
      <c r="I142" s="25">
        <f t="shared" si="168"/>
        <v>157.59999999999997</v>
      </c>
      <c r="J142" s="25">
        <f t="shared" si="169"/>
        <v>409.59999999999991</v>
      </c>
      <c r="K142" s="25">
        <f t="shared" si="170"/>
        <v>523.79999999999984</v>
      </c>
      <c r="L142" s="25">
        <f t="shared" si="171"/>
        <v>612.46666666666658</v>
      </c>
      <c r="M142" s="25">
        <f t="shared" si="172"/>
        <v>993.33333333333314</v>
      </c>
      <c r="N142" s="25">
        <f t="shared" ref="N142:N160" si="173">VLOOKUP($C$76,$D$3:$K$63,$A$69,0)*(B132-B131)</f>
        <v>540.26666666666654</v>
      </c>
      <c r="O142" s="25">
        <f>VLOOKUP($C$77,$D$3:$K$63,$A$69,0)*(B131-B130)</f>
        <v>337.13333333333327</v>
      </c>
      <c r="P142" s="25">
        <f>VLOOKUP($C$78,$D$3:$K$63,$A$69,0)*B130</f>
        <v>0</v>
      </c>
      <c r="Q142" s="25"/>
      <c r="R142" s="25"/>
      <c r="S142" s="25"/>
      <c r="T142" s="25"/>
      <c r="U142" s="25"/>
      <c r="V142" s="25"/>
      <c r="W142" s="25"/>
      <c r="X142" s="25"/>
      <c r="Y142" s="25"/>
      <c r="Z142" s="25"/>
      <c r="AA142" s="25"/>
      <c r="AB142" s="25"/>
      <c r="AC142" s="25"/>
      <c r="AD142" s="25"/>
      <c r="AE142" s="25"/>
      <c r="AF142" s="25"/>
      <c r="AG142" s="25"/>
      <c r="AH142" s="25"/>
      <c r="AI142" s="25"/>
      <c r="AJ142" s="25"/>
      <c r="AK142" s="25"/>
      <c r="AL142" s="25"/>
      <c r="AM142" s="25"/>
      <c r="AN142" s="25"/>
      <c r="AO142" s="25"/>
      <c r="AP142" s="25"/>
      <c r="AQ142" s="25"/>
      <c r="AR142" s="25"/>
      <c r="AS142" s="25"/>
      <c r="AT142" s="25"/>
      <c r="AU142" s="25"/>
      <c r="AV142" s="25"/>
      <c r="AW142" s="25"/>
      <c r="AX142" s="25"/>
      <c r="AY142" s="25"/>
      <c r="AZ142" s="25"/>
      <c r="BA142" s="25"/>
      <c r="BB142" s="25"/>
      <c r="BC142" s="25"/>
      <c r="BD142" s="25"/>
      <c r="BE142" s="25"/>
      <c r="BF142" s="25"/>
      <c r="BG142" s="25"/>
      <c r="BH142" s="25"/>
      <c r="BI142" s="25"/>
      <c r="BJ142" s="25"/>
      <c r="BK142" s="25"/>
      <c r="BL142" s="25"/>
      <c r="BM142" s="21">
        <f t="shared" si="159"/>
        <v>3574.1999999999989</v>
      </c>
      <c r="BN142" s="18"/>
      <c r="BO142" s="18"/>
      <c r="BP142" s="18">
        <v>2012</v>
      </c>
      <c r="BQ142" s="14">
        <f t="shared" si="160"/>
        <v>0</v>
      </c>
      <c r="BR142" s="14">
        <f t="shared" si="133"/>
        <v>0</v>
      </c>
      <c r="BS142" s="14">
        <f t="shared" si="133"/>
        <v>0</v>
      </c>
      <c r="BT142" s="14">
        <f t="shared" si="133"/>
        <v>0</v>
      </c>
      <c r="BU142" s="14">
        <f t="shared" si="133"/>
        <v>0</v>
      </c>
      <c r="BV142" s="14">
        <f t="shared" si="133"/>
        <v>4.409378322421801E-2</v>
      </c>
      <c r="BW142" s="14">
        <f t="shared" si="133"/>
        <v>0.11459907112081026</v>
      </c>
      <c r="BX142" s="14">
        <f t="shared" si="133"/>
        <v>0.1465502769850596</v>
      </c>
      <c r="BY142" s="14">
        <f t="shared" si="133"/>
        <v>0.17135769309682355</v>
      </c>
      <c r="BZ142" s="14">
        <f t="shared" si="133"/>
        <v>0.27791766922201711</v>
      </c>
      <c r="CA142" s="14">
        <f t="shared" si="133"/>
        <v>0.1511573685486729</v>
      </c>
      <c r="CB142" s="14">
        <f t="shared" si="133"/>
        <v>9.4324137802398678E-2</v>
      </c>
      <c r="CC142" s="14">
        <f t="shared" si="133"/>
        <v>0</v>
      </c>
      <c r="CD142" s="14">
        <f t="shared" si="133"/>
        <v>0</v>
      </c>
      <c r="CE142" s="14">
        <f t="shared" si="133"/>
        <v>0</v>
      </c>
      <c r="CF142" s="14">
        <f t="shared" si="133"/>
        <v>0</v>
      </c>
      <c r="CG142" s="14">
        <f t="shared" si="133"/>
        <v>0</v>
      </c>
      <c r="CH142" s="14">
        <f t="shared" si="134"/>
        <v>0</v>
      </c>
      <c r="CI142" s="14">
        <f t="shared" si="134"/>
        <v>0</v>
      </c>
      <c r="CJ142" s="14">
        <f t="shared" si="134"/>
        <v>0</v>
      </c>
      <c r="CK142" s="14">
        <f t="shared" si="134"/>
        <v>0</v>
      </c>
      <c r="CL142" s="14">
        <f t="shared" si="134"/>
        <v>0</v>
      </c>
      <c r="CM142" s="14">
        <f t="shared" si="161"/>
        <v>0</v>
      </c>
      <c r="CN142" s="14">
        <f t="shared" si="135"/>
        <v>0</v>
      </c>
      <c r="CO142" s="14">
        <f t="shared" si="135"/>
        <v>0</v>
      </c>
      <c r="CP142" s="14">
        <f t="shared" si="135"/>
        <v>0</v>
      </c>
      <c r="CQ142" s="14">
        <f t="shared" si="135"/>
        <v>0</v>
      </c>
      <c r="CR142" s="14">
        <f t="shared" si="135"/>
        <v>0</v>
      </c>
      <c r="CS142" s="14">
        <f t="shared" si="135"/>
        <v>0</v>
      </c>
      <c r="CT142" s="14">
        <f t="shared" si="135"/>
        <v>0</v>
      </c>
      <c r="CU142" s="14">
        <f t="shared" si="135"/>
        <v>0</v>
      </c>
      <c r="CV142" s="14">
        <f t="shared" si="135"/>
        <v>0</v>
      </c>
      <c r="CW142" s="14">
        <f t="shared" si="135"/>
        <v>0</v>
      </c>
      <c r="CX142" s="14">
        <f t="shared" si="135"/>
        <v>0</v>
      </c>
      <c r="CY142" s="14">
        <f t="shared" si="135"/>
        <v>0</v>
      </c>
      <c r="CZ142" s="14">
        <f t="shared" si="135"/>
        <v>0</v>
      </c>
      <c r="DA142" s="14">
        <f t="shared" si="135"/>
        <v>0</v>
      </c>
      <c r="DB142" s="14">
        <f t="shared" si="135"/>
        <v>0</v>
      </c>
      <c r="DC142" s="14">
        <f t="shared" si="135"/>
        <v>0</v>
      </c>
      <c r="DD142" s="14">
        <f t="shared" si="136"/>
        <v>0</v>
      </c>
      <c r="DE142" s="14">
        <f t="shared" si="137"/>
        <v>0</v>
      </c>
      <c r="DF142" s="14">
        <f t="shared" si="138"/>
        <v>0</v>
      </c>
      <c r="DG142" s="14">
        <f t="shared" si="139"/>
        <v>0</v>
      </c>
      <c r="DH142" s="14">
        <f t="shared" si="140"/>
        <v>0</v>
      </c>
      <c r="DI142" s="14">
        <f t="shared" si="141"/>
        <v>0</v>
      </c>
      <c r="DJ142" s="14">
        <f t="shared" si="142"/>
        <v>0</v>
      </c>
      <c r="DK142" s="14">
        <f t="shared" si="143"/>
        <v>0</v>
      </c>
      <c r="DL142" s="14">
        <f t="shared" si="144"/>
        <v>0</v>
      </c>
      <c r="DM142" s="14">
        <f t="shared" si="145"/>
        <v>0</v>
      </c>
      <c r="DN142" s="14">
        <f t="shared" si="146"/>
        <v>0</v>
      </c>
      <c r="DO142" s="14">
        <f t="shared" si="147"/>
        <v>0</v>
      </c>
      <c r="DP142" s="14">
        <f t="shared" si="148"/>
        <v>0</v>
      </c>
      <c r="DQ142" s="14">
        <f t="shared" si="149"/>
        <v>0</v>
      </c>
      <c r="DR142" s="14">
        <f t="shared" si="150"/>
        <v>0</v>
      </c>
      <c r="DS142" s="14">
        <f t="shared" si="151"/>
        <v>0</v>
      </c>
      <c r="DT142" s="14">
        <f t="shared" si="152"/>
        <v>0</v>
      </c>
      <c r="DU142" s="14">
        <f t="shared" si="153"/>
        <v>0</v>
      </c>
      <c r="DV142" s="14">
        <f t="shared" si="154"/>
        <v>0</v>
      </c>
      <c r="DW142" s="14">
        <f t="shared" si="155"/>
        <v>0</v>
      </c>
      <c r="DX142" s="14">
        <f t="shared" si="156"/>
        <v>0</v>
      </c>
      <c r="DY142" s="14">
        <f t="shared" si="157"/>
        <v>0</v>
      </c>
      <c r="DZ142" s="14">
        <f t="shared" si="162"/>
        <v>1</v>
      </c>
    </row>
    <row r="143" spans="1:130">
      <c r="A143" s="18">
        <v>13</v>
      </c>
      <c r="B143" s="15">
        <f t="shared" si="158"/>
        <v>0.86666666666666647</v>
      </c>
      <c r="C143" s="18">
        <v>2013</v>
      </c>
      <c r="D143" s="25">
        <f t="shared" si="163"/>
        <v>0</v>
      </c>
      <c r="E143" s="25">
        <f t="shared" si="164"/>
        <v>0</v>
      </c>
      <c r="F143" s="25">
        <f t="shared" si="165"/>
        <v>0</v>
      </c>
      <c r="G143" s="25">
        <f t="shared" si="166"/>
        <v>0</v>
      </c>
      <c r="H143" s="25">
        <f t="shared" si="167"/>
        <v>0</v>
      </c>
      <c r="I143" s="25">
        <f t="shared" si="168"/>
        <v>157.59999999999997</v>
      </c>
      <c r="J143" s="25">
        <f t="shared" si="169"/>
        <v>409.59999999999991</v>
      </c>
      <c r="K143" s="25">
        <f t="shared" si="170"/>
        <v>523.79999999999984</v>
      </c>
      <c r="L143" s="25">
        <f t="shared" si="171"/>
        <v>612.46666666666658</v>
      </c>
      <c r="M143" s="25">
        <f t="shared" si="172"/>
        <v>993.33333333333314</v>
      </c>
      <c r="N143" s="25">
        <f t="shared" si="173"/>
        <v>540.26666666666654</v>
      </c>
      <c r="O143" s="25">
        <f t="shared" ref="O143:O161" si="174">VLOOKUP($C$77,$D$3:$K$63,$A$69,0)*(B132-B131)</f>
        <v>337.13333333333327</v>
      </c>
      <c r="P143" s="25">
        <f>VLOOKUP($C$78,$D$3:$K$63,$A$69,0)*(B131-B130)</f>
        <v>370.33333333333326</v>
      </c>
      <c r="Q143" s="25">
        <f>VLOOKUP($C$79,$D$3:$K$63,$A$69,0)*B130</f>
        <v>0</v>
      </c>
      <c r="R143" s="25"/>
      <c r="S143" s="25"/>
      <c r="T143" s="25"/>
      <c r="U143" s="25"/>
      <c r="V143" s="25"/>
      <c r="W143" s="25"/>
      <c r="X143" s="25"/>
      <c r="Y143" s="25"/>
      <c r="Z143" s="25"/>
      <c r="AA143" s="25"/>
      <c r="AB143" s="25"/>
      <c r="AC143" s="25"/>
      <c r="AD143" s="25"/>
      <c r="AE143" s="25"/>
      <c r="AF143" s="25"/>
      <c r="AG143" s="25"/>
      <c r="AH143" s="25"/>
      <c r="AI143" s="25"/>
      <c r="AJ143" s="25"/>
      <c r="AK143" s="25"/>
      <c r="AL143" s="25"/>
      <c r="AM143" s="25"/>
      <c r="AN143" s="25"/>
      <c r="AO143" s="25"/>
      <c r="AP143" s="25"/>
      <c r="AQ143" s="25"/>
      <c r="AR143" s="25"/>
      <c r="AS143" s="25"/>
      <c r="AT143" s="25"/>
      <c r="AU143" s="25"/>
      <c r="AV143" s="25"/>
      <c r="AW143" s="25"/>
      <c r="AX143" s="25"/>
      <c r="AY143" s="25"/>
      <c r="AZ143" s="25"/>
      <c r="BA143" s="25"/>
      <c r="BB143" s="25"/>
      <c r="BC143" s="25"/>
      <c r="BD143" s="25"/>
      <c r="BE143" s="25"/>
      <c r="BF143" s="25"/>
      <c r="BG143" s="25"/>
      <c r="BH143" s="25"/>
      <c r="BI143" s="25"/>
      <c r="BJ143" s="25"/>
      <c r="BK143" s="25"/>
      <c r="BL143" s="25"/>
      <c r="BM143" s="21">
        <f t="shared" si="159"/>
        <v>3944.5333333333319</v>
      </c>
      <c r="BN143" s="18"/>
      <c r="BO143" s="18"/>
      <c r="BP143" s="18">
        <v>2013</v>
      </c>
      <c r="BQ143" s="14">
        <f t="shared" si="160"/>
        <v>0</v>
      </c>
      <c r="BR143" s="14">
        <f t="shared" si="133"/>
        <v>0</v>
      </c>
      <c r="BS143" s="14">
        <f t="shared" si="133"/>
        <v>0</v>
      </c>
      <c r="BT143" s="14">
        <f t="shared" si="133"/>
        <v>0</v>
      </c>
      <c r="BU143" s="14">
        <f t="shared" si="133"/>
        <v>0</v>
      </c>
      <c r="BV143" s="14">
        <f t="shared" si="133"/>
        <v>3.995402920497567E-2</v>
      </c>
      <c r="BW143" s="14">
        <f t="shared" si="133"/>
        <v>0.10383991346673879</v>
      </c>
      <c r="BX143" s="14">
        <f t="shared" si="133"/>
        <v>0.13279137371552191</v>
      </c>
      <c r="BY143" s="14">
        <f t="shared" si="133"/>
        <v>0.15526974040021638</v>
      </c>
      <c r="BZ143" s="14">
        <f t="shared" si="133"/>
        <v>0.25182531097890754</v>
      </c>
      <c r="CA143" s="14">
        <f t="shared" si="133"/>
        <v>0.13696592752839373</v>
      </c>
      <c r="CB143" s="14">
        <f t="shared" si="133"/>
        <v>8.5468496484586279E-2</v>
      </c>
      <c r="CC143" s="14">
        <f t="shared" si="133"/>
        <v>9.3885208220659835E-2</v>
      </c>
      <c r="CD143" s="14">
        <f t="shared" si="133"/>
        <v>0</v>
      </c>
      <c r="CE143" s="14">
        <f t="shared" si="133"/>
        <v>0</v>
      </c>
      <c r="CF143" s="14">
        <f t="shared" si="133"/>
        <v>0</v>
      </c>
      <c r="CG143" s="14">
        <f t="shared" si="133"/>
        <v>0</v>
      </c>
      <c r="CH143" s="14">
        <f t="shared" si="134"/>
        <v>0</v>
      </c>
      <c r="CI143" s="14">
        <f t="shared" si="134"/>
        <v>0</v>
      </c>
      <c r="CJ143" s="14">
        <f t="shared" si="134"/>
        <v>0</v>
      </c>
      <c r="CK143" s="14">
        <f t="shared" si="134"/>
        <v>0</v>
      </c>
      <c r="CL143" s="14">
        <f t="shared" si="134"/>
        <v>0</v>
      </c>
      <c r="CM143" s="14">
        <f t="shared" si="161"/>
        <v>0</v>
      </c>
      <c r="CN143" s="14">
        <f t="shared" si="135"/>
        <v>0</v>
      </c>
      <c r="CO143" s="14">
        <f t="shared" si="135"/>
        <v>0</v>
      </c>
      <c r="CP143" s="14">
        <f t="shared" si="135"/>
        <v>0</v>
      </c>
      <c r="CQ143" s="14">
        <f t="shared" si="135"/>
        <v>0</v>
      </c>
      <c r="CR143" s="14">
        <f t="shared" si="135"/>
        <v>0</v>
      </c>
      <c r="CS143" s="14">
        <f t="shared" si="135"/>
        <v>0</v>
      </c>
      <c r="CT143" s="14">
        <f t="shared" si="135"/>
        <v>0</v>
      </c>
      <c r="CU143" s="14">
        <f t="shared" si="135"/>
        <v>0</v>
      </c>
      <c r="CV143" s="14">
        <f t="shared" si="135"/>
        <v>0</v>
      </c>
      <c r="CW143" s="14">
        <f t="shared" si="135"/>
        <v>0</v>
      </c>
      <c r="CX143" s="14">
        <f t="shared" si="135"/>
        <v>0</v>
      </c>
      <c r="CY143" s="14">
        <f t="shared" si="135"/>
        <v>0</v>
      </c>
      <c r="CZ143" s="14">
        <f t="shared" si="135"/>
        <v>0</v>
      </c>
      <c r="DA143" s="14">
        <f t="shared" si="135"/>
        <v>0</v>
      </c>
      <c r="DB143" s="14">
        <f t="shared" si="135"/>
        <v>0</v>
      </c>
      <c r="DC143" s="14">
        <f t="shared" si="135"/>
        <v>0</v>
      </c>
      <c r="DD143" s="14">
        <f t="shared" si="136"/>
        <v>0</v>
      </c>
      <c r="DE143" s="14">
        <f t="shared" si="137"/>
        <v>0</v>
      </c>
      <c r="DF143" s="14">
        <f t="shared" si="138"/>
        <v>0</v>
      </c>
      <c r="DG143" s="14">
        <f t="shared" si="139"/>
        <v>0</v>
      </c>
      <c r="DH143" s="14">
        <f t="shared" si="140"/>
        <v>0</v>
      </c>
      <c r="DI143" s="14">
        <f t="shared" si="141"/>
        <v>0</v>
      </c>
      <c r="DJ143" s="14">
        <f t="shared" si="142"/>
        <v>0</v>
      </c>
      <c r="DK143" s="14">
        <f t="shared" si="143"/>
        <v>0</v>
      </c>
      <c r="DL143" s="14">
        <f t="shared" si="144"/>
        <v>0</v>
      </c>
      <c r="DM143" s="14">
        <f t="shared" si="145"/>
        <v>0</v>
      </c>
      <c r="DN143" s="14">
        <f t="shared" si="146"/>
        <v>0</v>
      </c>
      <c r="DO143" s="14">
        <f t="shared" si="147"/>
        <v>0</v>
      </c>
      <c r="DP143" s="14">
        <f t="shared" si="148"/>
        <v>0</v>
      </c>
      <c r="DQ143" s="14">
        <f t="shared" si="149"/>
        <v>0</v>
      </c>
      <c r="DR143" s="14">
        <f t="shared" si="150"/>
        <v>0</v>
      </c>
      <c r="DS143" s="14">
        <f t="shared" si="151"/>
        <v>0</v>
      </c>
      <c r="DT143" s="14">
        <f t="shared" si="152"/>
        <v>0</v>
      </c>
      <c r="DU143" s="14">
        <f t="shared" si="153"/>
        <v>0</v>
      </c>
      <c r="DV143" s="14">
        <f t="shared" si="154"/>
        <v>0</v>
      </c>
      <c r="DW143" s="14">
        <f t="shared" si="155"/>
        <v>0</v>
      </c>
      <c r="DX143" s="14">
        <f t="shared" si="156"/>
        <v>0</v>
      </c>
      <c r="DY143" s="14">
        <f t="shared" si="157"/>
        <v>0</v>
      </c>
      <c r="DZ143" s="14">
        <f t="shared" si="162"/>
        <v>1.0000000000000002</v>
      </c>
    </row>
    <row r="144" spans="1:130">
      <c r="A144" s="18">
        <v>14</v>
      </c>
      <c r="B144" s="15">
        <f t="shared" si="158"/>
        <v>0.93333333333333313</v>
      </c>
      <c r="C144" s="18">
        <v>2014</v>
      </c>
      <c r="D144" s="25">
        <f t="shared" si="163"/>
        <v>0</v>
      </c>
      <c r="E144" s="25">
        <f t="shared" si="164"/>
        <v>0</v>
      </c>
      <c r="F144" s="25">
        <f t="shared" si="165"/>
        <v>0</v>
      </c>
      <c r="G144" s="25">
        <f t="shared" si="166"/>
        <v>0</v>
      </c>
      <c r="H144" s="25">
        <f t="shared" si="167"/>
        <v>0</v>
      </c>
      <c r="I144" s="25">
        <f t="shared" si="168"/>
        <v>157.59999999999997</v>
      </c>
      <c r="J144" s="25">
        <f t="shared" si="169"/>
        <v>409.59999999999991</v>
      </c>
      <c r="K144" s="25">
        <f t="shared" si="170"/>
        <v>523.79999999999984</v>
      </c>
      <c r="L144" s="25">
        <f t="shared" si="171"/>
        <v>612.46666666666658</v>
      </c>
      <c r="M144" s="25">
        <f t="shared" si="172"/>
        <v>993.33333333333314</v>
      </c>
      <c r="N144" s="25">
        <f t="shared" si="173"/>
        <v>540.26666666666654</v>
      </c>
      <c r="O144" s="25">
        <f t="shared" si="174"/>
        <v>337.13333333333327</v>
      </c>
      <c r="P144" s="25">
        <f t="shared" ref="P144:P162" si="175">VLOOKUP($C$78,$D$3:$K$63,$A$69,0)*(B132-B131)</f>
        <v>370.33333333333326</v>
      </c>
      <c r="Q144" s="25">
        <f>VLOOKUP($C$79,$D$3:$K$63,$A$69,0)*(B131-B130)</f>
        <v>300.53333333333325</v>
      </c>
      <c r="R144" s="25">
        <f>VLOOKUP($C$80,$D$3:$K$63,$A$69,0)*B130</f>
        <v>0</v>
      </c>
      <c r="S144" s="25"/>
      <c r="T144" s="25"/>
      <c r="U144" s="25"/>
      <c r="V144" s="25"/>
      <c r="W144" s="25"/>
      <c r="X144" s="25"/>
      <c r="Y144" s="25"/>
      <c r="Z144" s="25"/>
      <c r="AA144" s="25"/>
      <c r="AB144" s="25"/>
      <c r="AC144" s="25"/>
      <c r="AD144" s="25"/>
      <c r="AE144" s="25"/>
      <c r="AF144" s="25"/>
      <c r="AG144" s="25"/>
      <c r="AH144" s="25"/>
      <c r="AI144" s="25"/>
      <c r="AJ144" s="25"/>
      <c r="AK144" s="25"/>
      <c r="AL144" s="25"/>
      <c r="AM144" s="25"/>
      <c r="AN144" s="25"/>
      <c r="AO144" s="25"/>
      <c r="AP144" s="25"/>
      <c r="AQ144" s="25"/>
      <c r="AR144" s="25"/>
      <c r="AS144" s="25"/>
      <c r="AT144" s="25"/>
      <c r="AU144" s="25"/>
      <c r="AV144" s="25"/>
      <c r="AW144" s="25"/>
      <c r="AX144" s="25"/>
      <c r="AY144" s="25"/>
      <c r="AZ144" s="25"/>
      <c r="BA144" s="25"/>
      <c r="BB144" s="25"/>
      <c r="BC144" s="25"/>
      <c r="BD144" s="25"/>
      <c r="BE144" s="25"/>
      <c r="BF144" s="25"/>
      <c r="BG144" s="25"/>
      <c r="BH144" s="25"/>
      <c r="BI144" s="25"/>
      <c r="BJ144" s="25"/>
      <c r="BK144" s="25"/>
      <c r="BL144" s="25"/>
      <c r="BM144" s="21">
        <f t="shared" si="159"/>
        <v>4245.0666666666648</v>
      </c>
      <c r="BN144" s="18"/>
      <c r="BO144" s="18"/>
      <c r="BP144" s="18">
        <v>2014</v>
      </c>
      <c r="BQ144" s="14">
        <f t="shared" si="160"/>
        <v>0</v>
      </c>
      <c r="BR144" s="14">
        <f t="shared" si="133"/>
        <v>0</v>
      </c>
      <c r="BS144" s="14">
        <f t="shared" si="133"/>
        <v>0</v>
      </c>
      <c r="BT144" s="14">
        <f t="shared" si="133"/>
        <v>0</v>
      </c>
      <c r="BU144" s="14">
        <f t="shared" si="133"/>
        <v>0</v>
      </c>
      <c r="BV144" s="14">
        <f t="shared" si="133"/>
        <v>3.7125447578365486E-2</v>
      </c>
      <c r="BW144" s="14">
        <f t="shared" si="133"/>
        <v>9.6488472894026026E-2</v>
      </c>
      <c r="BX144" s="14">
        <f t="shared" si="133"/>
        <v>0.12339028833469441</v>
      </c>
      <c r="BY144" s="14">
        <f t="shared" si="133"/>
        <v>0.14427727872353796</v>
      </c>
      <c r="BZ144" s="14">
        <f t="shared" si="133"/>
        <v>0.23399711037125454</v>
      </c>
      <c r="CA144" s="14">
        <f t="shared" si="133"/>
        <v>0.12726930083547963</v>
      </c>
      <c r="CB144" s="14">
        <f t="shared" si="133"/>
        <v>7.9417676989760683E-2</v>
      </c>
      <c r="CC144" s="14">
        <f t="shared" si="133"/>
        <v>8.7238520007538178E-2</v>
      </c>
      <c r="CD144" s="14">
        <f t="shared" si="133"/>
        <v>7.079590426534331E-2</v>
      </c>
      <c r="CE144" s="14">
        <f t="shared" si="133"/>
        <v>0</v>
      </c>
      <c r="CF144" s="14">
        <f t="shared" si="133"/>
        <v>0</v>
      </c>
      <c r="CG144" s="14">
        <f t="shared" si="133"/>
        <v>0</v>
      </c>
      <c r="CH144" s="14">
        <f t="shared" si="134"/>
        <v>0</v>
      </c>
      <c r="CI144" s="14">
        <f t="shared" si="134"/>
        <v>0</v>
      </c>
      <c r="CJ144" s="14">
        <f t="shared" si="134"/>
        <v>0</v>
      </c>
      <c r="CK144" s="14">
        <f t="shared" si="134"/>
        <v>0</v>
      </c>
      <c r="CL144" s="14">
        <f t="shared" si="134"/>
        <v>0</v>
      </c>
      <c r="CM144" s="14">
        <f t="shared" si="161"/>
        <v>0</v>
      </c>
      <c r="CN144" s="14">
        <f t="shared" si="135"/>
        <v>0</v>
      </c>
      <c r="CO144" s="14">
        <f t="shared" si="135"/>
        <v>0</v>
      </c>
      <c r="CP144" s="14">
        <f t="shared" si="135"/>
        <v>0</v>
      </c>
      <c r="CQ144" s="14">
        <f t="shared" si="135"/>
        <v>0</v>
      </c>
      <c r="CR144" s="14">
        <f t="shared" si="135"/>
        <v>0</v>
      </c>
      <c r="CS144" s="14">
        <f t="shared" si="135"/>
        <v>0</v>
      </c>
      <c r="CT144" s="14">
        <f t="shared" si="135"/>
        <v>0</v>
      </c>
      <c r="CU144" s="14">
        <f t="shared" si="135"/>
        <v>0</v>
      </c>
      <c r="CV144" s="14">
        <f t="shared" si="135"/>
        <v>0</v>
      </c>
      <c r="CW144" s="14">
        <f t="shared" si="135"/>
        <v>0</v>
      </c>
      <c r="CX144" s="14">
        <f t="shared" si="135"/>
        <v>0</v>
      </c>
      <c r="CY144" s="14">
        <f t="shared" si="135"/>
        <v>0</v>
      </c>
      <c r="CZ144" s="14">
        <f t="shared" si="135"/>
        <v>0</v>
      </c>
      <c r="DA144" s="14">
        <f t="shared" si="135"/>
        <v>0</v>
      </c>
      <c r="DB144" s="14">
        <f t="shared" si="135"/>
        <v>0</v>
      </c>
      <c r="DC144" s="14">
        <f t="shared" si="135"/>
        <v>0</v>
      </c>
      <c r="DD144" s="14">
        <f t="shared" si="136"/>
        <v>0</v>
      </c>
      <c r="DE144" s="14">
        <f t="shared" si="137"/>
        <v>0</v>
      </c>
      <c r="DF144" s="14">
        <f t="shared" si="138"/>
        <v>0</v>
      </c>
      <c r="DG144" s="14">
        <f t="shared" si="139"/>
        <v>0</v>
      </c>
      <c r="DH144" s="14">
        <f t="shared" si="140"/>
        <v>0</v>
      </c>
      <c r="DI144" s="14">
        <f t="shared" si="141"/>
        <v>0</v>
      </c>
      <c r="DJ144" s="14">
        <f t="shared" si="142"/>
        <v>0</v>
      </c>
      <c r="DK144" s="14">
        <f t="shared" si="143"/>
        <v>0</v>
      </c>
      <c r="DL144" s="14">
        <f t="shared" si="144"/>
        <v>0</v>
      </c>
      <c r="DM144" s="14">
        <f t="shared" si="145"/>
        <v>0</v>
      </c>
      <c r="DN144" s="14">
        <f t="shared" si="146"/>
        <v>0</v>
      </c>
      <c r="DO144" s="14">
        <f t="shared" si="147"/>
        <v>0</v>
      </c>
      <c r="DP144" s="14">
        <f t="shared" si="148"/>
        <v>0</v>
      </c>
      <c r="DQ144" s="14">
        <f t="shared" si="149"/>
        <v>0</v>
      </c>
      <c r="DR144" s="14">
        <f t="shared" si="150"/>
        <v>0</v>
      </c>
      <c r="DS144" s="14">
        <f t="shared" si="151"/>
        <v>0</v>
      </c>
      <c r="DT144" s="14">
        <f t="shared" si="152"/>
        <v>0</v>
      </c>
      <c r="DU144" s="14">
        <f t="shared" si="153"/>
        <v>0</v>
      </c>
      <c r="DV144" s="14">
        <f t="shared" si="154"/>
        <v>0</v>
      </c>
      <c r="DW144" s="14">
        <f t="shared" si="155"/>
        <v>0</v>
      </c>
      <c r="DX144" s="14">
        <f t="shared" si="156"/>
        <v>0</v>
      </c>
      <c r="DY144" s="14">
        <f t="shared" si="157"/>
        <v>0</v>
      </c>
      <c r="DZ144" s="14">
        <f t="shared" si="162"/>
        <v>1.0000000000000002</v>
      </c>
    </row>
    <row r="145" spans="1:130">
      <c r="A145" s="18">
        <v>15</v>
      </c>
      <c r="B145" s="15">
        <f t="shared" si="158"/>
        <v>0.99999999999999978</v>
      </c>
      <c r="C145" s="18">
        <v>2015</v>
      </c>
      <c r="D145" s="25">
        <f t="shared" si="163"/>
        <v>0</v>
      </c>
      <c r="E145" s="25">
        <f t="shared" si="164"/>
        <v>0</v>
      </c>
      <c r="F145" s="25">
        <f t="shared" si="165"/>
        <v>0</v>
      </c>
      <c r="G145" s="25">
        <f t="shared" si="166"/>
        <v>0</v>
      </c>
      <c r="H145" s="25">
        <f t="shared" si="167"/>
        <v>0</v>
      </c>
      <c r="I145" s="25">
        <f t="shared" si="168"/>
        <v>157.59999999999997</v>
      </c>
      <c r="J145" s="25">
        <f t="shared" si="169"/>
        <v>409.59999999999991</v>
      </c>
      <c r="K145" s="25">
        <f t="shared" si="170"/>
        <v>523.79999999999984</v>
      </c>
      <c r="L145" s="25">
        <f t="shared" si="171"/>
        <v>612.46666666666658</v>
      </c>
      <c r="M145" s="25">
        <f t="shared" si="172"/>
        <v>993.33333333333314</v>
      </c>
      <c r="N145" s="25">
        <f t="shared" si="173"/>
        <v>540.26666666666654</v>
      </c>
      <c r="O145" s="25">
        <f t="shared" si="174"/>
        <v>337.13333333333327</v>
      </c>
      <c r="P145" s="25">
        <f t="shared" si="175"/>
        <v>370.33333333333326</v>
      </c>
      <c r="Q145" s="25">
        <f t="shared" ref="Q145:Q163" si="176">VLOOKUP($C$79,$D$3:$K$63,$A$69,0)*(B132-B131)</f>
        <v>300.53333333333325</v>
      </c>
      <c r="R145" s="25">
        <f>VLOOKUP($C$80,$D$3:$K$63,$A$69,0)*(B131-B130)</f>
        <v>388.26666666666659</v>
      </c>
      <c r="S145" s="25">
        <f>VLOOKUP($C$81,$D$3:$K$63,$A$69,0)*B130</f>
        <v>0</v>
      </c>
      <c r="T145" s="25"/>
      <c r="U145" s="25"/>
      <c r="V145" s="25"/>
      <c r="W145" s="25"/>
      <c r="X145" s="25"/>
      <c r="Y145" s="25"/>
      <c r="Z145" s="25"/>
      <c r="AA145" s="25"/>
      <c r="AB145" s="25"/>
      <c r="AC145" s="25"/>
      <c r="AD145" s="25"/>
      <c r="AE145" s="25"/>
      <c r="AF145" s="25"/>
      <c r="AG145" s="25"/>
      <c r="AH145" s="25"/>
      <c r="AI145" s="25"/>
      <c r="AJ145" s="25"/>
      <c r="AK145" s="25"/>
      <c r="AL145" s="25"/>
      <c r="AM145" s="25"/>
      <c r="AN145" s="25"/>
      <c r="AO145" s="25"/>
      <c r="AP145" s="25"/>
      <c r="AQ145" s="25"/>
      <c r="AR145" s="25"/>
      <c r="AS145" s="25"/>
      <c r="AT145" s="25"/>
      <c r="AU145" s="25"/>
      <c r="AV145" s="25"/>
      <c r="AW145" s="25"/>
      <c r="AX145" s="25"/>
      <c r="AY145" s="25"/>
      <c r="AZ145" s="25"/>
      <c r="BA145" s="25"/>
      <c r="BB145" s="25"/>
      <c r="BC145" s="25"/>
      <c r="BD145" s="25"/>
      <c r="BE145" s="25"/>
      <c r="BF145" s="25"/>
      <c r="BG145" s="25"/>
      <c r="BH145" s="25"/>
      <c r="BI145" s="25"/>
      <c r="BJ145" s="25"/>
      <c r="BK145" s="25"/>
      <c r="BL145" s="25"/>
      <c r="BM145" s="21">
        <f t="shared" si="159"/>
        <v>4633.3333333333312</v>
      </c>
      <c r="BN145" s="18"/>
      <c r="BO145" s="18"/>
      <c r="BP145" s="18">
        <v>2015</v>
      </c>
      <c r="BQ145" s="14">
        <f t="shared" si="160"/>
        <v>0</v>
      </c>
      <c r="BR145" s="14">
        <f t="shared" si="133"/>
        <v>0</v>
      </c>
      <c r="BS145" s="14">
        <f t="shared" si="133"/>
        <v>0</v>
      </c>
      <c r="BT145" s="14">
        <f t="shared" si="133"/>
        <v>0</v>
      </c>
      <c r="BU145" s="14">
        <f t="shared" si="133"/>
        <v>0</v>
      </c>
      <c r="BV145" s="14">
        <f t="shared" si="133"/>
        <v>3.4014388489208638E-2</v>
      </c>
      <c r="BW145" s="14">
        <f t="shared" si="133"/>
        <v>8.8402877697841747E-2</v>
      </c>
      <c r="BX145" s="14">
        <f t="shared" si="133"/>
        <v>0.11305035971223024</v>
      </c>
      <c r="BY145" s="14">
        <f t="shared" si="133"/>
        <v>0.13218705035971226</v>
      </c>
      <c r="BZ145" s="14">
        <f t="shared" si="133"/>
        <v>0.21438848920863315</v>
      </c>
      <c r="CA145" s="14">
        <f t="shared" si="133"/>
        <v>0.11660431654676262</v>
      </c>
      <c r="CB145" s="14">
        <f t="shared" si="133"/>
        <v>7.2762589928057578E-2</v>
      </c>
      <c r="CC145" s="14">
        <f t="shared" si="133"/>
        <v>7.9928057553956849E-2</v>
      </c>
      <c r="CD145" s="14">
        <f t="shared" si="133"/>
        <v>6.4863309352517995E-2</v>
      </c>
      <c r="CE145" s="14">
        <f t="shared" si="133"/>
        <v>8.3798561151079157E-2</v>
      </c>
      <c r="CF145" s="14">
        <f t="shared" si="133"/>
        <v>0</v>
      </c>
      <c r="CG145" s="14">
        <f t="shared" ref="CG145:CG190" si="177">T145/$BM145</f>
        <v>0</v>
      </c>
      <c r="CH145" s="14">
        <f t="shared" si="134"/>
        <v>0</v>
      </c>
      <c r="CI145" s="14">
        <f t="shared" si="134"/>
        <v>0</v>
      </c>
      <c r="CJ145" s="14">
        <f t="shared" si="134"/>
        <v>0</v>
      </c>
      <c r="CK145" s="14">
        <f t="shared" si="134"/>
        <v>0</v>
      </c>
      <c r="CL145" s="14">
        <f t="shared" si="134"/>
        <v>0</v>
      </c>
      <c r="CM145" s="14">
        <f t="shared" si="161"/>
        <v>0</v>
      </c>
      <c r="CN145" s="14">
        <f t="shared" si="135"/>
        <v>0</v>
      </c>
      <c r="CO145" s="14">
        <f t="shared" si="135"/>
        <v>0</v>
      </c>
      <c r="CP145" s="14">
        <f t="shared" si="135"/>
        <v>0</v>
      </c>
      <c r="CQ145" s="14">
        <f t="shared" si="135"/>
        <v>0</v>
      </c>
      <c r="CR145" s="14">
        <f t="shared" si="135"/>
        <v>0</v>
      </c>
      <c r="CS145" s="14">
        <f t="shared" si="135"/>
        <v>0</v>
      </c>
      <c r="CT145" s="14">
        <f t="shared" si="135"/>
        <v>0</v>
      </c>
      <c r="CU145" s="14">
        <f t="shared" si="135"/>
        <v>0</v>
      </c>
      <c r="CV145" s="14">
        <f t="shared" si="135"/>
        <v>0</v>
      </c>
      <c r="CW145" s="14">
        <f t="shared" si="135"/>
        <v>0</v>
      </c>
      <c r="CX145" s="14">
        <f t="shared" si="135"/>
        <v>0</v>
      </c>
      <c r="CY145" s="14">
        <f t="shared" si="135"/>
        <v>0</v>
      </c>
      <c r="CZ145" s="14">
        <f t="shared" si="135"/>
        <v>0</v>
      </c>
      <c r="DA145" s="14">
        <f t="shared" si="135"/>
        <v>0</v>
      </c>
      <c r="DB145" s="14">
        <f t="shared" si="135"/>
        <v>0</v>
      </c>
      <c r="DC145" s="14">
        <f t="shared" ref="DC145:DC168" si="178">AP145/$BM145</f>
        <v>0</v>
      </c>
      <c r="DD145" s="14">
        <f t="shared" si="136"/>
        <v>0</v>
      </c>
      <c r="DE145" s="14">
        <f t="shared" si="137"/>
        <v>0</v>
      </c>
      <c r="DF145" s="14">
        <f t="shared" si="138"/>
        <v>0</v>
      </c>
      <c r="DG145" s="14">
        <f t="shared" si="139"/>
        <v>0</v>
      </c>
      <c r="DH145" s="14">
        <f t="shared" si="140"/>
        <v>0</v>
      </c>
      <c r="DI145" s="14">
        <f t="shared" si="141"/>
        <v>0</v>
      </c>
      <c r="DJ145" s="14">
        <f t="shared" si="142"/>
        <v>0</v>
      </c>
      <c r="DK145" s="14">
        <f t="shared" si="143"/>
        <v>0</v>
      </c>
      <c r="DL145" s="14">
        <f t="shared" si="144"/>
        <v>0</v>
      </c>
      <c r="DM145" s="14">
        <f t="shared" si="145"/>
        <v>0</v>
      </c>
      <c r="DN145" s="14">
        <f t="shared" si="146"/>
        <v>0</v>
      </c>
      <c r="DO145" s="14">
        <f t="shared" si="147"/>
        <v>0</v>
      </c>
      <c r="DP145" s="14">
        <f t="shared" si="148"/>
        <v>0</v>
      </c>
      <c r="DQ145" s="14">
        <f t="shared" si="149"/>
        <v>0</v>
      </c>
      <c r="DR145" s="14">
        <f t="shared" si="150"/>
        <v>0</v>
      </c>
      <c r="DS145" s="14">
        <f t="shared" si="151"/>
        <v>0</v>
      </c>
      <c r="DT145" s="14">
        <f t="shared" si="152"/>
        <v>0</v>
      </c>
      <c r="DU145" s="14">
        <f t="shared" si="153"/>
        <v>0</v>
      </c>
      <c r="DV145" s="14">
        <f t="shared" si="154"/>
        <v>0</v>
      </c>
      <c r="DW145" s="14">
        <f t="shared" si="155"/>
        <v>0</v>
      </c>
      <c r="DX145" s="14">
        <f t="shared" si="156"/>
        <v>0</v>
      </c>
      <c r="DY145" s="14">
        <f t="shared" si="157"/>
        <v>0</v>
      </c>
      <c r="DZ145" s="14">
        <f t="shared" si="162"/>
        <v>1.0000000000000002</v>
      </c>
    </row>
    <row r="146" spans="1:130">
      <c r="A146" s="18">
        <v>16</v>
      </c>
      <c r="B146" s="15">
        <f t="shared" si="158"/>
        <v>1</v>
      </c>
      <c r="C146" s="18">
        <v>2016</v>
      </c>
      <c r="D146" s="25">
        <f t="shared" si="163"/>
        <v>0</v>
      </c>
      <c r="E146" s="25">
        <f t="shared" si="164"/>
        <v>0</v>
      </c>
      <c r="F146" s="25">
        <f t="shared" si="165"/>
        <v>0</v>
      </c>
      <c r="G146" s="25">
        <f t="shared" si="166"/>
        <v>0</v>
      </c>
      <c r="H146" s="25">
        <f t="shared" si="167"/>
        <v>0</v>
      </c>
      <c r="I146" s="25">
        <f t="shared" si="168"/>
        <v>157.59999999999997</v>
      </c>
      <c r="J146" s="25">
        <f t="shared" si="169"/>
        <v>409.59999999999991</v>
      </c>
      <c r="K146" s="25">
        <f t="shared" si="170"/>
        <v>523.79999999999984</v>
      </c>
      <c r="L146" s="25">
        <f t="shared" si="171"/>
        <v>612.46666666666658</v>
      </c>
      <c r="M146" s="25">
        <f t="shared" si="172"/>
        <v>993.33333333333314</v>
      </c>
      <c r="N146" s="25">
        <f t="shared" si="173"/>
        <v>540.26666666666654</v>
      </c>
      <c r="O146" s="25">
        <f t="shared" si="174"/>
        <v>337.13333333333327</v>
      </c>
      <c r="P146" s="25">
        <f t="shared" si="175"/>
        <v>370.33333333333326</v>
      </c>
      <c r="Q146" s="25">
        <f t="shared" si="176"/>
        <v>300.53333333333325</v>
      </c>
      <c r="R146" s="25">
        <f t="shared" ref="R146:R164" si="179">VLOOKUP($C$80,$D$3:$K$63,$A$69,0)*(B132-B131)</f>
        <v>388.26666666666659</v>
      </c>
      <c r="S146" s="25">
        <f>VLOOKUP($C$81,$D$3:$K$63,$A$69,0)*(B131-B130)</f>
        <v>14207.33333333333</v>
      </c>
      <c r="T146" s="25">
        <f>VLOOKUP($C$82,$D$3:$K$63,$A$69,0)*B130</f>
        <v>0</v>
      </c>
      <c r="U146" s="25"/>
      <c r="V146" s="25"/>
      <c r="W146" s="25"/>
      <c r="X146" s="25"/>
      <c r="Y146" s="25"/>
      <c r="Z146" s="25"/>
      <c r="AA146" s="25"/>
      <c r="AB146" s="25"/>
      <c r="AC146" s="25"/>
      <c r="AD146" s="25"/>
      <c r="AE146" s="25"/>
      <c r="AF146" s="25"/>
      <c r="AG146" s="25"/>
      <c r="AH146" s="25"/>
      <c r="AI146" s="25"/>
      <c r="AJ146" s="25"/>
      <c r="AK146" s="25"/>
      <c r="AL146" s="25"/>
      <c r="AM146" s="25"/>
      <c r="AN146" s="25"/>
      <c r="AO146" s="25"/>
      <c r="AP146" s="25"/>
      <c r="AQ146" s="25"/>
      <c r="AR146" s="25"/>
      <c r="AS146" s="25"/>
      <c r="AT146" s="25"/>
      <c r="AU146" s="25"/>
      <c r="AV146" s="25"/>
      <c r="AW146" s="25"/>
      <c r="AX146" s="25"/>
      <c r="AY146" s="25"/>
      <c r="AZ146" s="25"/>
      <c r="BA146" s="25"/>
      <c r="BB146" s="25"/>
      <c r="BC146" s="25"/>
      <c r="BD146" s="25"/>
      <c r="BE146" s="25"/>
      <c r="BF146" s="25"/>
      <c r="BG146" s="25"/>
      <c r="BH146" s="25"/>
      <c r="BI146" s="25"/>
      <c r="BJ146" s="25"/>
      <c r="BK146" s="25"/>
      <c r="BL146" s="25"/>
      <c r="BM146" s="21">
        <f t="shared" si="159"/>
        <v>18840.666666666661</v>
      </c>
      <c r="BN146" s="18"/>
      <c r="BO146" s="18"/>
      <c r="BP146" s="18">
        <v>2016</v>
      </c>
      <c r="BQ146" s="14">
        <f t="shared" si="160"/>
        <v>0</v>
      </c>
      <c r="BR146" s="14">
        <f t="shared" ref="BR146:BR190" si="180">E146/$BM146</f>
        <v>0</v>
      </c>
      <c r="BS146" s="14">
        <f t="shared" ref="BS146:BS190" si="181">F146/$BM146</f>
        <v>0</v>
      </c>
      <c r="BT146" s="14">
        <f t="shared" ref="BT146:BT190" si="182">G146/$BM146</f>
        <v>0</v>
      </c>
      <c r="BU146" s="14">
        <f t="shared" ref="BU146:BU190" si="183">H146/$BM146</f>
        <v>0</v>
      </c>
      <c r="BV146" s="14">
        <f t="shared" ref="BV146:BV190" si="184">I146/$BM146</f>
        <v>8.3648844697639859E-3</v>
      </c>
      <c r="BW146" s="14">
        <f t="shared" ref="BW146:BW190" si="185">J146/$BM146</f>
        <v>2.1740207352889142E-2</v>
      </c>
      <c r="BX146" s="14">
        <f t="shared" ref="BX146:BX190" si="186">K146/$BM146</f>
        <v>2.7801563992781574E-2</v>
      </c>
      <c r="BY146" s="14">
        <f t="shared" ref="BY146:BY190" si="187">L146/$BM146</f>
        <v>3.2507696118325616E-2</v>
      </c>
      <c r="BZ146" s="14">
        <f t="shared" ref="BZ146:BZ190" si="188">M146/$BM146</f>
        <v>5.2722833586921911E-2</v>
      </c>
      <c r="CA146" s="14">
        <f t="shared" ref="CA146:CA190" si="189">N146/$BM146</f>
        <v>2.8675559958954037E-2</v>
      </c>
      <c r="CB146" s="14">
        <f t="shared" ref="CB146:CB190" si="190">O146/$BM146</f>
        <v>1.7893917412688868E-2</v>
      </c>
      <c r="CC146" s="14">
        <f t="shared" ref="CC146:CC190" si="191">P146/$BM146</f>
        <v>1.9656063125862499E-2</v>
      </c>
      <c r="CD146" s="14">
        <f t="shared" ref="CD146:CD190" si="192">Q146/$BM146</f>
        <v>1.5951310993949259E-2</v>
      </c>
      <c r="CE146" s="14">
        <f t="shared" ref="CE146:CE190" si="193">R146/$BM146</f>
        <v>2.0607904886592834E-2</v>
      </c>
      <c r="CF146" s="14">
        <f t="shared" ref="CF146:CF190" si="194">S146/$BM146</f>
        <v>0.75407805810127038</v>
      </c>
      <c r="CG146" s="14">
        <f t="shared" si="177"/>
        <v>0</v>
      </c>
      <c r="CH146" s="14">
        <f t="shared" ref="CH146:CH190" si="195">U146/$BM146</f>
        <v>0</v>
      </c>
      <c r="CI146" s="14">
        <f t="shared" ref="CI146:CI190" si="196">V146/$BM146</f>
        <v>0</v>
      </c>
      <c r="CJ146" s="14">
        <f t="shared" ref="CJ146:CJ190" si="197">W146/$BM146</f>
        <v>0</v>
      </c>
      <c r="CK146" s="14">
        <f t="shared" ref="CK146:CK190" si="198">X146/$BM146</f>
        <v>0</v>
      </c>
      <c r="CL146" s="14">
        <f t="shared" ref="CL146:CL190" si="199">Y146/$BM146</f>
        <v>0</v>
      </c>
      <c r="CM146" s="14">
        <f t="shared" si="161"/>
        <v>0</v>
      </c>
      <c r="CN146" s="14">
        <f t="shared" ref="CN146:CN190" si="200">AA146/$BM146</f>
        <v>0</v>
      </c>
      <c r="CO146" s="14">
        <f t="shared" ref="CO146:CO190" si="201">AB146/$BM146</f>
        <v>0</v>
      </c>
      <c r="CP146" s="14">
        <f t="shared" ref="CP146:CP190" si="202">AC146/$BM146</f>
        <v>0</v>
      </c>
      <c r="CQ146" s="14">
        <f t="shared" ref="CQ146:CQ190" si="203">AD146/$BM146</f>
        <v>0</v>
      </c>
      <c r="CR146" s="14">
        <f t="shared" ref="CR146:CR190" si="204">AE146/$BM146</f>
        <v>0</v>
      </c>
      <c r="CS146" s="14">
        <f t="shared" ref="CS146:CS190" si="205">AF146/$BM146</f>
        <v>0</v>
      </c>
      <c r="CT146" s="14">
        <f t="shared" ref="CT146:CT190" si="206">AG146/$BM146</f>
        <v>0</v>
      </c>
      <c r="CU146" s="14">
        <f t="shared" ref="CU146:CU190" si="207">AH146/$BM146</f>
        <v>0</v>
      </c>
      <c r="CV146" s="14">
        <f t="shared" ref="CV146:CV190" si="208">AI146/$BM146</f>
        <v>0</v>
      </c>
      <c r="CW146" s="14">
        <f t="shared" ref="CW146:CW190" si="209">AJ146/$BM146</f>
        <v>0</v>
      </c>
      <c r="CX146" s="14">
        <f t="shared" ref="CX146:CX190" si="210">AK146/$BM146</f>
        <v>0</v>
      </c>
      <c r="CY146" s="14">
        <f t="shared" ref="CY146:CY190" si="211">AL146/$BM146</f>
        <v>0</v>
      </c>
      <c r="CZ146" s="14">
        <f t="shared" ref="CZ146:CZ190" si="212">AM146/$BM146</f>
        <v>0</v>
      </c>
      <c r="DA146" s="14">
        <f t="shared" ref="DA146:DA190" si="213">AN146/$BM146</f>
        <v>0</v>
      </c>
      <c r="DB146" s="14">
        <f t="shared" ref="DB146:DB190" si="214">AO146/$BM146</f>
        <v>0</v>
      </c>
      <c r="DC146" s="14">
        <f t="shared" si="178"/>
        <v>0</v>
      </c>
      <c r="DD146" s="14">
        <f t="shared" si="136"/>
        <v>0</v>
      </c>
      <c r="DE146" s="14">
        <f t="shared" si="137"/>
        <v>0</v>
      </c>
      <c r="DF146" s="14">
        <f t="shared" si="138"/>
        <v>0</v>
      </c>
      <c r="DG146" s="14">
        <f t="shared" si="139"/>
        <v>0</v>
      </c>
      <c r="DH146" s="14">
        <f t="shared" si="140"/>
        <v>0</v>
      </c>
      <c r="DI146" s="14">
        <f t="shared" si="141"/>
        <v>0</v>
      </c>
      <c r="DJ146" s="14">
        <f t="shared" si="142"/>
        <v>0</v>
      </c>
      <c r="DK146" s="14">
        <f t="shared" si="143"/>
        <v>0</v>
      </c>
      <c r="DL146" s="14">
        <f t="shared" si="144"/>
        <v>0</v>
      </c>
      <c r="DM146" s="14">
        <f t="shared" si="145"/>
        <v>0</v>
      </c>
      <c r="DN146" s="14">
        <f t="shared" si="146"/>
        <v>0</v>
      </c>
      <c r="DO146" s="14">
        <f t="shared" si="147"/>
        <v>0</v>
      </c>
      <c r="DP146" s="14">
        <f t="shared" si="148"/>
        <v>0</v>
      </c>
      <c r="DQ146" s="14">
        <f t="shared" si="149"/>
        <v>0</v>
      </c>
      <c r="DR146" s="14">
        <f t="shared" si="150"/>
        <v>0</v>
      </c>
      <c r="DS146" s="14">
        <f t="shared" si="151"/>
        <v>0</v>
      </c>
      <c r="DT146" s="14">
        <f t="shared" si="152"/>
        <v>0</v>
      </c>
      <c r="DU146" s="14">
        <f t="shared" si="153"/>
        <v>0</v>
      </c>
      <c r="DV146" s="14">
        <f t="shared" si="154"/>
        <v>0</v>
      </c>
      <c r="DW146" s="14">
        <f t="shared" si="155"/>
        <v>0</v>
      </c>
      <c r="DX146" s="14">
        <f t="shared" si="156"/>
        <v>0</v>
      </c>
      <c r="DY146" s="14">
        <f t="shared" si="157"/>
        <v>0</v>
      </c>
      <c r="DZ146" s="14">
        <f t="shared" si="162"/>
        <v>1</v>
      </c>
    </row>
    <row r="147" spans="1:130">
      <c r="A147" s="18">
        <v>17</v>
      </c>
      <c r="B147" s="15">
        <f t="shared" si="158"/>
        <v>1</v>
      </c>
      <c r="C147" s="18">
        <v>2017</v>
      </c>
      <c r="D147" s="25">
        <f t="shared" si="163"/>
        <v>0</v>
      </c>
      <c r="E147" s="25">
        <f t="shared" si="164"/>
        <v>0</v>
      </c>
      <c r="F147" s="25">
        <f t="shared" si="165"/>
        <v>0</v>
      </c>
      <c r="G147" s="25">
        <f t="shared" si="166"/>
        <v>0</v>
      </c>
      <c r="H147" s="25">
        <f t="shared" si="167"/>
        <v>0</v>
      </c>
      <c r="I147" s="25">
        <f t="shared" si="168"/>
        <v>157.59999999999997</v>
      </c>
      <c r="J147" s="25">
        <f t="shared" si="169"/>
        <v>409.59999999999991</v>
      </c>
      <c r="K147" s="25">
        <f t="shared" si="170"/>
        <v>523.79999999999984</v>
      </c>
      <c r="L147" s="25">
        <f t="shared" si="171"/>
        <v>612.46666666666658</v>
      </c>
      <c r="M147" s="25">
        <f t="shared" si="172"/>
        <v>993.33333333333314</v>
      </c>
      <c r="N147" s="25">
        <f t="shared" si="173"/>
        <v>540.26666666666654</v>
      </c>
      <c r="O147" s="25">
        <f t="shared" si="174"/>
        <v>337.13333333333327</v>
      </c>
      <c r="P147" s="25">
        <f t="shared" si="175"/>
        <v>370.33333333333326</v>
      </c>
      <c r="Q147" s="25">
        <f t="shared" si="176"/>
        <v>300.53333333333325</v>
      </c>
      <c r="R147" s="25">
        <f t="shared" si="179"/>
        <v>388.26666666666659</v>
      </c>
      <c r="S147" s="25">
        <f t="shared" ref="S147:S165" si="215">VLOOKUP($C$81,$D$3:$K$63,$A$69,0)*(B132-B131)</f>
        <v>14207.33333333333</v>
      </c>
      <c r="T147" s="25">
        <f>VLOOKUP($C$82,$D$3:$K$63,$A$69,0)*(B131-B130)</f>
        <v>275.93333333333328</v>
      </c>
      <c r="U147" s="25">
        <f>VLOOKUP($C$83,$D$3:$K$63,$A$69,0)*B130</f>
        <v>0</v>
      </c>
      <c r="V147" s="25"/>
      <c r="W147" s="25"/>
      <c r="X147" s="25"/>
      <c r="Y147" s="25"/>
      <c r="Z147" s="25"/>
      <c r="AA147" s="25"/>
      <c r="AB147" s="25"/>
      <c r="AC147" s="25"/>
      <c r="AD147" s="25"/>
      <c r="AE147" s="25"/>
      <c r="AF147" s="25"/>
      <c r="AG147" s="25"/>
      <c r="AH147" s="25"/>
      <c r="AI147" s="25"/>
      <c r="AJ147" s="25"/>
      <c r="AK147" s="25"/>
      <c r="AL147" s="25"/>
      <c r="AM147" s="25"/>
      <c r="AN147" s="25"/>
      <c r="AO147" s="25"/>
      <c r="AP147" s="25"/>
      <c r="AQ147" s="25"/>
      <c r="AR147" s="25"/>
      <c r="AS147" s="25"/>
      <c r="AT147" s="25"/>
      <c r="AU147" s="25"/>
      <c r="AV147" s="25"/>
      <c r="AW147" s="25"/>
      <c r="AX147" s="25"/>
      <c r="AY147" s="25"/>
      <c r="AZ147" s="25"/>
      <c r="BA147" s="25"/>
      <c r="BB147" s="25"/>
      <c r="BC147" s="25"/>
      <c r="BD147" s="25"/>
      <c r="BE147" s="25"/>
      <c r="BF147" s="25"/>
      <c r="BG147" s="25"/>
      <c r="BH147" s="25"/>
      <c r="BI147" s="25"/>
      <c r="BJ147" s="25"/>
      <c r="BK147" s="25"/>
      <c r="BL147" s="25"/>
      <c r="BM147" s="21">
        <f t="shared" si="159"/>
        <v>19116.599999999995</v>
      </c>
      <c r="BN147" s="18"/>
      <c r="BO147" s="18"/>
      <c r="BP147" s="18">
        <v>2017</v>
      </c>
      <c r="BQ147" s="14">
        <f t="shared" si="160"/>
        <v>0</v>
      </c>
      <c r="BR147" s="14">
        <f t="shared" si="180"/>
        <v>0</v>
      </c>
      <c r="BS147" s="14">
        <f t="shared" si="181"/>
        <v>0</v>
      </c>
      <c r="BT147" s="14">
        <f t="shared" si="182"/>
        <v>0</v>
      </c>
      <c r="BU147" s="14">
        <f t="shared" si="183"/>
        <v>0</v>
      </c>
      <c r="BV147" s="14">
        <f t="shared" si="184"/>
        <v>8.2441438331083989E-3</v>
      </c>
      <c r="BW147" s="14">
        <f t="shared" si="185"/>
        <v>2.1426404276911167E-2</v>
      </c>
      <c r="BX147" s="14">
        <f t="shared" si="186"/>
        <v>2.7400269922475753E-2</v>
      </c>
      <c r="BY147" s="14">
        <f t="shared" si="187"/>
        <v>3.2038472671221174E-2</v>
      </c>
      <c r="BZ147" s="14">
        <f t="shared" si="188"/>
        <v>5.1961820267899805E-2</v>
      </c>
      <c r="CA147" s="14">
        <f t="shared" si="189"/>
        <v>2.8261650432957048E-2</v>
      </c>
      <c r="CB147" s="14">
        <f t="shared" si="190"/>
        <v>1.7635632556695927E-2</v>
      </c>
      <c r="CC147" s="14">
        <f t="shared" si="191"/>
        <v>1.9372343059609626E-2</v>
      </c>
      <c r="CD147" s="14">
        <f t="shared" si="192"/>
        <v>1.5721066158905523E-2</v>
      </c>
      <c r="CE147" s="14">
        <f t="shared" si="193"/>
        <v>2.0310445720822044E-2</v>
      </c>
      <c r="CF147" s="14">
        <f t="shared" si="194"/>
        <v>0.74319352465047839</v>
      </c>
      <c r="CG147" s="14">
        <f t="shared" si="177"/>
        <v>1.4434226448915255E-2</v>
      </c>
      <c r="CH147" s="14">
        <f t="shared" si="195"/>
        <v>0</v>
      </c>
      <c r="CI147" s="14">
        <f t="shared" si="196"/>
        <v>0</v>
      </c>
      <c r="CJ147" s="14">
        <f t="shared" si="197"/>
        <v>0</v>
      </c>
      <c r="CK147" s="14">
        <f t="shared" si="198"/>
        <v>0</v>
      </c>
      <c r="CL147" s="14">
        <f t="shared" si="199"/>
        <v>0</v>
      </c>
      <c r="CM147" s="14">
        <f t="shared" si="161"/>
        <v>0</v>
      </c>
      <c r="CN147" s="14">
        <f t="shared" si="200"/>
        <v>0</v>
      </c>
      <c r="CO147" s="14">
        <f t="shared" si="201"/>
        <v>0</v>
      </c>
      <c r="CP147" s="14">
        <f t="shared" si="202"/>
        <v>0</v>
      </c>
      <c r="CQ147" s="14">
        <f t="shared" si="203"/>
        <v>0</v>
      </c>
      <c r="CR147" s="14">
        <f t="shared" si="204"/>
        <v>0</v>
      </c>
      <c r="CS147" s="14">
        <f t="shared" si="205"/>
        <v>0</v>
      </c>
      <c r="CT147" s="14">
        <f t="shared" si="206"/>
        <v>0</v>
      </c>
      <c r="CU147" s="14">
        <f t="shared" si="207"/>
        <v>0</v>
      </c>
      <c r="CV147" s="14">
        <f t="shared" si="208"/>
        <v>0</v>
      </c>
      <c r="CW147" s="14">
        <f t="shared" si="209"/>
        <v>0</v>
      </c>
      <c r="CX147" s="14">
        <f t="shared" si="210"/>
        <v>0</v>
      </c>
      <c r="CY147" s="14">
        <f t="shared" si="211"/>
        <v>0</v>
      </c>
      <c r="CZ147" s="14">
        <f t="shared" si="212"/>
        <v>0</v>
      </c>
      <c r="DA147" s="14">
        <f t="shared" si="213"/>
        <v>0</v>
      </c>
      <c r="DB147" s="14">
        <f t="shared" si="214"/>
        <v>0</v>
      </c>
      <c r="DC147" s="14">
        <f t="shared" si="178"/>
        <v>0</v>
      </c>
      <c r="DD147" s="14">
        <f t="shared" si="136"/>
        <v>0</v>
      </c>
      <c r="DE147" s="14">
        <f t="shared" si="137"/>
        <v>0</v>
      </c>
      <c r="DF147" s="14">
        <f t="shared" si="138"/>
        <v>0</v>
      </c>
      <c r="DG147" s="14">
        <f t="shared" si="139"/>
        <v>0</v>
      </c>
      <c r="DH147" s="14">
        <f t="shared" si="140"/>
        <v>0</v>
      </c>
      <c r="DI147" s="14">
        <f t="shared" si="141"/>
        <v>0</v>
      </c>
      <c r="DJ147" s="14">
        <f t="shared" si="142"/>
        <v>0</v>
      </c>
      <c r="DK147" s="14">
        <f t="shared" si="143"/>
        <v>0</v>
      </c>
      <c r="DL147" s="14">
        <f t="shared" si="144"/>
        <v>0</v>
      </c>
      <c r="DM147" s="14">
        <f t="shared" si="145"/>
        <v>0</v>
      </c>
      <c r="DN147" s="14">
        <f t="shared" si="146"/>
        <v>0</v>
      </c>
      <c r="DO147" s="14">
        <f t="shared" si="147"/>
        <v>0</v>
      </c>
      <c r="DP147" s="14">
        <f t="shared" si="148"/>
        <v>0</v>
      </c>
      <c r="DQ147" s="14">
        <f t="shared" si="149"/>
        <v>0</v>
      </c>
      <c r="DR147" s="14">
        <f t="shared" si="150"/>
        <v>0</v>
      </c>
      <c r="DS147" s="14">
        <f t="shared" si="151"/>
        <v>0</v>
      </c>
      <c r="DT147" s="14">
        <f t="shared" si="152"/>
        <v>0</v>
      </c>
      <c r="DU147" s="14">
        <f t="shared" si="153"/>
        <v>0</v>
      </c>
      <c r="DV147" s="14">
        <f t="shared" si="154"/>
        <v>0</v>
      </c>
      <c r="DW147" s="14">
        <f t="shared" si="155"/>
        <v>0</v>
      </c>
      <c r="DX147" s="14">
        <f t="shared" si="156"/>
        <v>0</v>
      </c>
      <c r="DY147" s="14">
        <f t="shared" si="157"/>
        <v>0</v>
      </c>
      <c r="DZ147" s="14">
        <f t="shared" si="162"/>
        <v>1.0000000000000002</v>
      </c>
    </row>
    <row r="148" spans="1:130">
      <c r="A148" s="18">
        <v>18</v>
      </c>
      <c r="B148" s="15">
        <f t="shared" si="158"/>
        <v>1</v>
      </c>
      <c r="C148" s="18">
        <v>2018</v>
      </c>
      <c r="D148" s="25">
        <f t="shared" si="163"/>
        <v>0</v>
      </c>
      <c r="E148" s="25">
        <f t="shared" si="164"/>
        <v>0</v>
      </c>
      <c r="F148" s="25">
        <f t="shared" si="165"/>
        <v>0</v>
      </c>
      <c r="G148" s="25">
        <f t="shared" si="166"/>
        <v>0</v>
      </c>
      <c r="H148" s="25">
        <f t="shared" si="167"/>
        <v>0</v>
      </c>
      <c r="I148" s="25">
        <f t="shared" si="168"/>
        <v>157.59999999999997</v>
      </c>
      <c r="J148" s="25">
        <f t="shared" si="169"/>
        <v>409.59999999999991</v>
      </c>
      <c r="K148" s="25">
        <f t="shared" si="170"/>
        <v>523.79999999999984</v>
      </c>
      <c r="L148" s="25">
        <f t="shared" si="171"/>
        <v>612.46666666666658</v>
      </c>
      <c r="M148" s="25">
        <f t="shared" si="172"/>
        <v>993.33333333333314</v>
      </c>
      <c r="N148" s="25">
        <f t="shared" si="173"/>
        <v>540.26666666666654</v>
      </c>
      <c r="O148" s="25">
        <f t="shared" si="174"/>
        <v>337.13333333333327</v>
      </c>
      <c r="P148" s="25">
        <f t="shared" si="175"/>
        <v>370.33333333333326</v>
      </c>
      <c r="Q148" s="25">
        <f t="shared" si="176"/>
        <v>300.53333333333325</v>
      </c>
      <c r="R148" s="25">
        <f t="shared" si="179"/>
        <v>388.26666666666659</v>
      </c>
      <c r="S148" s="25">
        <f t="shared" si="215"/>
        <v>14207.33333333333</v>
      </c>
      <c r="T148" s="25">
        <f t="shared" ref="T148:T166" si="216">VLOOKUP($C$82,$D$3:$K$63,$A$69,0)*(B132-B131)</f>
        <v>275.93333333333328</v>
      </c>
      <c r="U148" s="25">
        <f>VLOOKUP($C$83,$D$3:$K$63,$A$69,0)*(B131-B130)</f>
        <v>237.46666666666661</v>
      </c>
      <c r="V148" s="25">
        <f>VLOOKUP($C$84,$D$3:$K$63,$A$69,0)*B130</f>
        <v>0</v>
      </c>
      <c r="W148" s="25"/>
      <c r="X148" s="25"/>
      <c r="Y148" s="25"/>
      <c r="Z148" s="25"/>
      <c r="AA148" s="25"/>
      <c r="AB148" s="25"/>
      <c r="AC148" s="25"/>
      <c r="AD148" s="25"/>
      <c r="AE148" s="25"/>
      <c r="AF148" s="25"/>
      <c r="AG148" s="25"/>
      <c r="AH148" s="25"/>
      <c r="AI148" s="25"/>
      <c r="AJ148" s="25"/>
      <c r="AK148" s="25"/>
      <c r="AL148" s="25"/>
      <c r="AM148" s="25"/>
      <c r="AN148" s="25"/>
      <c r="AO148" s="25"/>
      <c r="AP148" s="25"/>
      <c r="AQ148" s="25"/>
      <c r="AR148" s="25"/>
      <c r="AS148" s="25"/>
      <c r="AT148" s="25"/>
      <c r="AU148" s="25"/>
      <c r="AV148" s="25"/>
      <c r="AW148" s="25"/>
      <c r="AX148" s="25"/>
      <c r="AY148" s="25"/>
      <c r="AZ148" s="25"/>
      <c r="BA148" s="25"/>
      <c r="BB148" s="25"/>
      <c r="BC148" s="25"/>
      <c r="BD148" s="25"/>
      <c r="BE148" s="25"/>
      <c r="BF148" s="25"/>
      <c r="BG148" s="25"/>
      <c r="BH148" s="25"/>
      <c r="BI148" s="25"/>
      <c r="BJ148" s="25"/>
      <c r="BK148" s="25"/>
      <c r="BL148" s="25"/>
      <c r="BM148" s="21">
        <f t="shared" si="159"/>
        <v>19354.066666666662</v>
      </c>
      <c r="BN148" s="18"/>
      <c r="BO148" s="18"/>
      <c r="BP148" s="18">
        <v>2018</v>
      </c>
      <c r="BQ148" s="14">
        <f t="shared" si="160"/>
        <v>0</v>
      </c>
      <c r="BR148" s="14">
        <f t="shared" si="180"/>
        <v>0</v>
      </c>
      <c r="BS148" s="14">
        <f t="shared" si="181"/>
        <v>0</v>
      </c>
      <c r="BT148" s="14">
        <f t="shared" si="182"/>
        <v>0</v>
      </c>
      <c r="BU148" s="14">
        <f t="shared" si="183"/>
        <v>0</v>
      </c>
      <c r="BV148" s="14">
        <f t="shared" si="184"/>
        <v>8.1429914815490979E-3</v>
      </c>
      <c r="BW148" s="14">
        <f t="shared" si="185"/>
        <v>2.1163510855599685E-2</v>
      </c>
      <c r="BX148" s="14">
        <f t="shared" si="186"/>
        <v>2.7064079556062291E-2</v>
      </c>
      <c r="BY148" s="14">
        <f t="shared" si="187"/>
        <v>3.1645373409894907E-2</v>
      </c>
      <c r="BZ148" s="14">
        <f t="shared" si="188"/>
        <v>5.1324269490305226E-2</v>
      </c>
      <c r="CA148" s="14">
        <f t="shared" si="189"/>
        <v>2.7914891271774062E-2</v>
      </c>
      <c r="CB148" s="14">
        <f t="shared" si="190"/>
        <v>1.7419250390098895E-2</v>
      </c>
      <c r="CC148" s="14">
        <f t="shared" si="191"/>
        <v>1.9134652148902385E-2</v>
      </c>
      <c r="CD148" s="14">
        <f t="shared" si="192"/>
        <v>1.5528174957201071E-2</v>
      </c>
      <c r="CE148" s="14">
        <f t="shared" si="193"/>
        <v>2.006124466520387E-2</v>
      </c>
      <c r="CF148" s="14">
        <f t="shared" si="194"/>
        <v>0.73407483698516418</v>
      </c>
      <c r="CG148" s="14">
        <f t="shared" si="177"/>
        <v>1.4257124256400895E-2</v>
      </c>
      <c r="CH148" s="14">
        <f t="shared" si="195"/>
        <v>1.2269600531843438E-2</v>
      </c>
      <c r="CI148" s="14">
        <f t="shared" si="196"/>
        <v>0</v>
      </c>
      <c r="CJ148" s="14">
        <f t="shared" si="197"/>
        <v>0</v>
      </c>
      <c r="CK148" s="14">
        <f t="shared" si="198"/>
        <v>0</v>
      </c>
      <c r="CL148" s="14">
        <f t="shared" si="199"/>
        <v>0</v>
      </c>
      <c r="CM148" s="14">
        <f t="shared" si="161"/>
        <v>0</v>
      </c>
      <c r="CN148" s="14">
        <f t="shared" si="200"/>
        <v>0</v>
      </c>
      <c r="CO148" s="14">
        <f t="shared" si="201"/>
        <v>0</v>
      </c>
      <c r="CP148" s="14">
        <f t="shared" si="202"/>
        <v>0</v>
      </c>
      <c r="CQ148" s="14">
        <f t="shared" si="203"/>
        <v>0</v>
      </c>
      <c r="CR148" s="14">
        <f t="shared" si="204"/>
        <v>0</v>
      </c>
      <c r="CS148" s="14">
        <f t="shared" si="205"/>
        <v>0</v>
      </c>
      <c r="CT148" s="14">
        <f t="shared" si="206"/>
        <v>0</v>
      </c>
      <c r="CU148" s="14">
        <f t="shared" si="207"/>
        <v>0</v>
      </c>
      <c r="CV148" s="14">
        <f t="shared" si="208"/>
        <v>0</v>
      </c>
      <c r="CW148" s="14">
        <f t="shared" si="209"/>
        <v>0</v>
      </c>
      <c r="CX148" s="14">
        <f t="shared" si="210"/>
        <v>0</v>
      </c>
      <c r="CY148" s="14">
        <f t="shared" si="211"/>
        <v>0</v>
      </c>
      <c r="CZ148" s="14">
        <f t="shared" si="212"/>
        <v>0</v>
      </c>
      <c r="DA148" s="14">
        <f t="shared" si="213"/>
        <v>0</v>
      </c>
      <c r="DB148" s="14">
        <f t="shared" si="214"/>
        <v>0</v>
      </c>
      <c r="DC148" s="14">
        <f t="shared" si="178"/>
        <v>0</v>
      </c>
      <c r="DD148" s="14">
        <f t="shared" si="136"/>
        <v>0</v>
      </c>
      <c r="DE148" s="14">
        <f t="shared" si="137"/>
        <v>0</v>
      </c>
      <c r="DF148" s="14">
        <f t="shared" si="138"/>
        <v>0</v>
      </c>
      <c r="DG148" s="14">
        <f t="shared" si="139"/>
        <v>0</v>
      </c>
      <c r="DH148" s="14">
        <f t="shared" si="140"/>
        <v>0</v>
      </c>
      <c r="DI148" s="14">
        <f t="shared" si="141"/>
        <v>0</v>
      </c>
      <c r="DJ148" s="14">
        <f t="shared" si="142"/>
        <v>0</v>
      </c>
      <c r="DK148" s="14">
        <f t="shared" si="143"/>
        <v>0</v>
      </c>
      <c r="DL148" s="14">
        <f t="shared" si="144"/>
        <v>0</v>
      </c>
      <c r="DM148" s="14">
        <f t="shared" si="145"/>
        <v>0</v>
      </c>
      <c r="DN148" s="14">
        <f t="shared" si="146"/>
        <v>0</v>
      </c>
      <c r="DO148" s="14">
        <f t="shared" si="147"/>
        <v>0</v>
      </c>
      <c r="DP148" s="14">
        <f t="shared" si="148"/>
        <v>0</v>
      </c>
      <c r="DQ148" s="14">
        <f t="shared" si="149"/>
        <v>0</v>
      </c>
      <c r="DR148" s="14">
        <f t="shared" si="150"/>
        <v>0</v>
      </c>
      <c r="DS148" s="14">
        <f t="shared" si="151"/>
        <v>0</v>
      </c>
      <c r="DT148" s="14">
        <f t="shared" si="152"/>
        <v>0</v>
      </c>
      <c r="DU148" s="14">
        <f t="shared" si="153"/>
        <v>0</v>
      </c>
      <c r="DV148" s="14">
        <f t="shared" si="154"/>
        <v>0</v>
      </c>
      <c r="DW148" s="14">
        <f t="shared" si="155"/>
        <v>0</v>
      </c>
      <c r="DX148" s="14">
        <f t="shared" si="156"/>
        <v>0</v>
      </c>
      <c r="DY148" s="14">
        <f t="shared" si="157"/>
        <v>0</v>
      </c>
      <c r="DZ148" s="14">
        <f t="shared" si="162"/>
        <v>1</v>
      </c>
    </row>
    <row r="149" spans="1:130">
      <c r="A149" s="18">
        <v>19</v>
      </c>
      <c r="B149" s="15">
        <f t="shared" si="158"/>
        <v>1</v>
      </c>
      <c r="C149" s="18">
        <v>2019</v>
      </c>
      <c r="D149" s="25">
        <f t="shared" si="163"/>
        <v>0</v>
      </c>
      <c r="E149" s="25">
        <f t="shared" si="164"/>
        <v>0</v>
      </c>
      <c r="F149" s="25">
        <f t="shared" si="165"/>
        <v>0</v>
      </c>
      <c r="G149" s="25">
        <f t="shared" si="166"/>
        <v>0</v>
      </c>
      <c r="H149" s="25">
        <f t="shared" si="167"/>
        <v>0</v>
      </c>
      <c r="I149" s="25">
        <f t="shared" si="168"/>
        <v>157.59999999999997</v>
      </c>
      <c r="J149" s="25">
        <f t="shared" si="169"/>
        <v>409.59999999999991</v>
      </c>
      <c r="K149" s="25">
        <f t="shared" si="170"/>
        <v>523.79999999999984</v>
      </c>
      <c r="L149" s="25">
        <f t="shared" si="171"/>
        <v>612.46666666666658</v>
      </c>
      <c r="M149" s="25">
        <f t="shared" si="172"/>
        <v>993.33333333333314</v>
      </c>
      <c r="N149" s="25">
        <f t="shared" si="173"/>
        <v>540.26666666666654</v>
      </c>
      <c r="O149" s="25">
        <f t="shared" si="174"/>
        <v>337.13333333333327</v>
      </c>
      <c r="P149" s="25">
        <f t="shared" si="175"/>
        <v>370.33333333333326</v>
      </c>
      <c r="Q149" s="25">
        <f t="shared" si="176"/>
        <v>300.53333333333325</v>
      </c>
      <c r="R149" s="25">
        <f t="shared" si="179"/>
        <v>388.26666666666659</v>
      </c>
      <c r="S149" s="25">
        <f t="shared" si="215"/>
        <v>14207.33333333333</v>
      </c>
      <c r="T149" s="25">
        <f t="shared" si="216"/>
        <v>275.93333333333328</v>
      </c>
      <c r="U149" s="25">
        <f t="shared" ref="U149:U167" si="217">VLOOKUP($C$83,$D$3:$K$63,$A$69,0)*(B132-B131)</f>
        <v>237.46666666666661</v>
      </c>
      <c r="V149" s="25">
        <f>VLOOKUP($C$84,$D$3:$K$63,$A$69,0)*(B131-B130)</f>
        <v>405.13333333333327</v>
      </c>
      <c r="W149" s="25">
        <f>VLOOKUP($C$85,$D$3:$K$63,$A$69,0)*B130</f>
        <v>0</v>
      </c>
      <c r="X149" s="25"/>
      <c r="Y149" s="25"/>
      <c r="Z149" s="25"/>
      <c r="AA149" s="25"/>
      <c r="AB149" s="25"/>
      <c r="AC149" s="25"/>
      <c r="AD149" s="25"/>
      <c r="AE149" s="25"/>
      <c r="AF149" s="25"/>
      <c r="AG149" s="25"/>
      <c r="AH149" s="25"/>
      <c r="AI149" s="25"/>
      <c r="AJ149" s="25"/>
      <c r="AK149" s="25"/>
      <c r="AL149" s="25"/>
      <c r="AM149" s="25"/>
      <c r="AN149" s="25"/>
      <c r="AO149" s="25"/>
      <c r="AP149" s="25"/>
      <c r="AQ149" s="25"/>
      <c r="AR149" s="25"/>
      <c r="AS149" s="25"/>
      <c r="AT149" s="25"/>
      <c r="AU149" s="25"/>
      <c r="AV149" s="25"/>
      <c r="AW149" s="25"/>
      <c r="AX149" s="25"/>
      <c r="AY149" s="25"/>
      <c r="AZ149" s="25"/>
      <c r="BA149" s="25"/>
      <c r="BB149" s="25"/>
      <c r="BC149" s="25"/>
      <c r="BD149" s="25"/>
      <c r="BE149" s="25"/>
      <c r="BF149" s="25"/>
      <c r="BG149" s="25"/>
      <c r="BH149" s="25"/>
      <c r="BI149" s="25"/>
      <c r="BJ149" s="25"/>
      <c r="BK149" s="25"/>
      <c r="BL149" s="25"/>
      <c r="BM149" s="21">
        <f t="shared" si="159"/>
        <v>19759.199999999997</v>
      </c>
      <c r="BN149" s="18"/>
      <c r="BO149" s="18"/>
      <c r="BP149" s="18">
        <v>2019</v>
      </c>
      <c r="BQ149" s="14">
        <f t="shared" si="160"/>
        <v>0</v>
      </c>
      <c r="BR149" s="14">
        <f t="shared" si="180"/>
        <v>0</v>
      </c>
      <c r="BS149" s="14">
        <f t="shared" si="181"/>
        <v>0</v>
      </c>
      <c r="BT149" s="14">
        <f t="shared" si="182"/>
        <v>0</v>
      </c>
      <c r="BU149" s="14">
        <f t="shared" si="183"/>
        <v>0</v>
      </c>
      <c r="BV149" s="14">
        <f t="shared" si="184"/>
        <v>7.9760314182760438E-3</v>
      </c>
      <c r="BW149" s="14">
        <f t="shared" si="185"/>
        <v>2.0729584193692051E-2</v>
      </c>
      <c r="BX149" s="14">
        <f t="shared" si="186"/>
        <v>2.6509170411757557E-2</v>
      </c>
      <c r="BY149" s="14">
        <f t="shared" si="187"/>
        <v>3.0996531573478009E-2</v>
      </c>
      <c r="BZ149" s="14">
        <f t="shared" si="188"/>
        <v>5.027194083431178E-2</v>
      </c>
      <c r="CA149" s="14">
        <f t="shared" si="189"/>
        <v>2.7342537484648499E-2</v>
      </c>
      <c r="CB149" s="14">
        <f t="shared" si="190"/>
        <v>1.7062094281819776E-2</v>
      </c>
      <c r="CC149" s="14">
        <f t="shared" si="191"/>
        <v>1.8742324250644423E-2</v>
      </c>
      <c r="CD149" s="14">
        <f t="shared" si="192"/>
        <v>1.5209792569199831E-2</v>
      </c>
      <c r="CE149" s="14">
        <f t="shared" si="193"/>
        <v>1.9649918350270589E-2</v>
      </c>
      <c r="CF149" s="14">
        <f t="shared" si="194"/>
        <v>0.71902371216108607</v>
      </c>
      <c r="CG149" s="14">
        <f t="shared" si="177"/>
        <v>1.396480289350446E-2</v>
      </c>
      <c r="CH149" s="14">
        <f t="shared" si="195"/>
        <v>1.2018030419585138E-2</v>
      </c>
      <c r="CI149" s="14">
        <f t="shared" si="196"/>
        <v>2.0503529157725683E-2</v>
      </c>
      <c r="CJ149" s="14">
        <f t="shared" si="197"/>
        <v>0</v>
      </c>
      <c r="CK149" s="14">
        <f t="shared" si="198"/>
        <v>0</v>
      </c>
      <c r="CL149" s="14">
        <f t="shared" si="199"/>
        <v>0</v>
      </c>
      <c r="CM149" s="14">
        <f t="shared" si="161"/>
        <v>0</v>
      </c>
      <c r="CN149" s="14">
        <f t="shared" si="200"/>
        <v>0</v>
      </c>
      <c r="CO149" s="14">
        <f t="shared" si="201"/>
        <v>0</v>
      </c>
      <c r="CP149" s="14">
        <f t="shared" si="202"/>
        <v>0</v>
      </c>
      <c r="CQ149" s="14">
        <f t="shared" si="203"/>
        <v>0</v>
      </c>
      <c r="CR149" s="14">
        <f t="shared" si="204"/>
        <v>0</v>
      </c>
      <c r="CS149" s="14">
        <f t="shared" si="205"/>
        <v>0</v>
      </c>
      <c r="CT149" s="14">
        <f t="shared" si="206"/>
        <v>0</v>
      </c>
      <c r="CU149" s="14">
        <f t="shared" si="207"/>
        <v>0</v>
      </c>
      <c r="CV149" s="14">
        <f t="shared" si="208"/>
        <v>0</v>
      </c>
      <c r="CW149" s="14">
        <f t="shared" si="209"/>
        <v>0</v>
      </c>
      <c r="CX149" s="14">
        <f t="shared" si="210"/>
        <v>0</v>
      </c>
      <c r="CY149" s="14">
        <f t="shared" si="211"/>
        <v>0</v>
      </c>
      <c r="CZ149" s="14">
        <f t="shared" si="212"/>
        <v>0</v>
      </c>
      <c r="DA149" s="14">
        <f t="shared" si="213"/>
        <v>0</v>
      </c>
      <c r="DB149" s="14">
        <f t="shared" si="214"/>
        <v>0</v>
      </c>
      <c r="DC149" s="14">
        <f t="shared" si="178"/>
        <v>0</v>
      </c>
      <c r="DD149" s="14">
        <f t="shared" si="136"/>
        <v>0</v>
      </c>
      <c r="DE149" s="14">
        <f t="shared" si="137"/>
        <v>0</v>
      </c>
      <c r="DF149" s="14">
        <f t="shared" si="138"/>
        <v>0</v>
      </c>
      <c r="DG149" s="14">
        <f t="shared" si="139"/>
        <v>0</v>
      </c>
      <c r="DH149" s="14">
        <f t="shared" si="140"/>
        <v>0</v>
      </c>
      <c r="DI149" s="14">
        <f t="shared" si="141"/>
        <v>0</v>
      </c>
      <c r="DJ149" s="14">
        <f t="shared" si="142"/>
        <v>0</v>
      </c>
      <c r="DK149" s="14">
        <f t="shared" si="143"/>
        <v>0</v>
      </c>
      <c r="DL149" s="14">
        <f t="shared" si="144"/>
        <v>0</v>
      </c>
      <c r="DM149" s="14">
        <f t="shared" si="145"/>
        <v>0</v>
      </c>
      <c r="DN149" s="14">
        <f t="shared" si="146"/>
        <v>0</v>
      </c>
      <c r="DO149" s="14">
        <f t="shared" si="147"/>
        <v>0</v>
      </c>
      <c r="DP149" s="14">
        <f t="shared" si="148"/>
        <v>0</v>
      </c>
      <c r="DQ149" s="14">
        <f t="shared" si="149"/>
        <v>0</v>
      </c>
      <c r="DR149" s="14">
        <f t="shared" si="150"/>
        <v>0</v>
      </c>
      <c r="DS149" s="14">
        <f t="shared" si="151"/>
        <v>0</v>
      </c>
      <c r="DT149" s="14">
        <f t="shared" si="152"/>
        <v>0</v>
      </c>
      <c r="DU149" s="14">
        <f t="shared" si="153"/>
        <v>0</v>
      </c>
      <c r="DV149" s="14">
        <f t="shared" si="154"/>
        <v>0</v>
      </c>
      <c r="DW149" s="14">
        <f t="shared" si="155"/>
        <v>0</v>
      </c>
      <c r="DX149" s="14">
        <f t="shared" si="156"/>
        <v>0</v>
      </c>
      <c r="DY149" s="14">
        <f t="shared" si="157"/>
        <v>0</v>
      </c>
      <c r="DZ149" s="14">
        <f t="shared" si="162"/>
        <v>0.99999999999999989</v>
      </c>
    </row>
    <row r="150" spans="1:130">
      <c r="A150" s="18">
        <v>20</v>
      </c>
      <c r="B150" s="15">
        <f t="shared" si="158"/>
        <v>1</v>
      </c>
      <c r="C150" s="18">
        <v>2020</v>
      </c>
      <c r="D150" s="25">
        <f t="shared" si="163"/>
        <v>0</v>
      </c>
      <c r="E150" s="25">
        <f t="shared" si="164"/>
        <v>0</v>
      </c>
      <c r="F150" s="25">
        <f t="shared" si="165"/>
        <v>0</v>
      </c>
      <c r="G150" s="25">
        <f t="shared" si="166"/>
        <v>0</v>
      </c>
      <c r="H150" s="25">
        <f t="shared" si="167"/>
        <v>0</v>
      </c>
      <c r="I150" s="25">
        <f t="shared" si="168"/>
        <v>157.59999999999997</v>
      </c>
      <c r="J150" s="25">
        <f t="shared" si="169"/>
        <v>409.59999999999991</v>
      </c>
      <c r="K150" s="25">
        <f t="shared" si="170"/>
        <v>523.79999999999984</v>
      </c>
      <c r="L150" s="25">
        <f t="shared" si="171"/>
        <v>612.46666666666658</v>
      </c>
      <c r="M150" s="25">
        <f t="shared" si="172"/>
        <v>993.33333333333314</v>
      </c>
      <c r="N150" s="25">
        <f t="shared" si="173"/>
        <v>540.26666666666654</v>
      </c>
      <c r="O150" s="25">
        <f t="shared" si="174"/>
        <v>337.13333333333327</v>
      </c>
      <c r="P150" s="25">
        <f t="shared" si="175"/>
        <v>370.33333333333326</v>
      </c>
      <c r="Q150" s="25">
        <f t="shared" si="176"/>
        <v>300.53333333333325</v>
      </c>
      <c r="R150" s="25">
        <f t="shared" si="179"/>
        <v>388.26666666666659</v>
      </c>
      <c r="S150" s="25">
        <f t="shared" si="215"/>
        <v>14207.33333333333</v>
      </c>
      <c r="T150" s="25">
        <f t="shared" si="216"/>
        <v>275.93333333333328</v>
      </c>
      <c r="U150" s="25">
        <f t="shared" si="217"/>
        <v>237.46666666666661</v>
      </c>
      <c r="V150" s="25">
        <f t="shared" ref="V150:V168" si="218">VLOOKUP($C$84,$D$3:$K$63,$A$69,0)*(B132-B131)</f>
        <v>405.13333333333327</v>
      </c>
      <c r="W150" s="25">
        <f>VLOOKUP($C$85,$D$3:$K$63,$A$69,0)*(B131-B130)</f>
        <v>221.53333333333327</v>
      </c>
      <c r="X150" s="25">
        <f>VLOOKUP($C$86,$D$3:$K$63,$A$69,0)*B130</f>
        <v>0</v>
      </c>
      <c r="Y150" s="25"/>
      <c r="Z150" s="25"/>
      <c r="AA150" s="25"/>
      <c r="AB150" s="25"/>
      <c r="AC150" s="25"/>
      <c r="AD150" s="25"/>
      <c r="AE150" s="25"/>
      <c r="AF150" s="25"/>
      <c r="AG150" s="25"/>
      <c r="AH150" s="25"/>
      <c r="AI150" s="25"/>
      <c r="AJ150" s="25"/>
      <c r="AK150" s="25"/>
      <c r="AL150" s="25"/>
      <c r="AM150" s="25"/>
      <c r="AN150" s="25"/>
      <c r="AO150" s="25"/>
      <c r="AP150" s="25"/>
      <c r="AQ150" s="25"/>
      <c r="AR150" s="25"/>
      <c r="AS150" s="25"/>
      <c r="AT150" s="25"/>
      <c r="AU150" s="25"/>
      <c r="AV150" s="25"/>
      <c r="AW150" s="25"/>
      <c r="AX150" s="25"/>
      <c r="AY150" s="25"/>
      <c r="AZ150" s="25"/>
      <c r="BA150" s="25"/>
      <c r="BB150" s="25"/>
      <c r="BC150" s="25"/>
      <c r="BD150" s="25"/>
      <c r="BE150" s="25"/>
      <c r="BF150" s="25"/>
      <c r="BG150" s="25"/>
      <c r="BH150" s="25"/>
      <c r="BI150" s="25"/>
      <c r="BJ150" s="25"/>
      <c r="BK150" s="25"/>
      <c r="BL150" s="25"/>
      <c r="BM150" s="21">
        <f t="shared" si="159"/>
        <v>19980.73333333333</v>
      </c>
      <c r="BN150" s="18"/>
      <c r="BO150" s="18"/>
      <c r="BP150" s="18">
        <v>2020</v>
      </c>
      <c r="BQ150" s="14">
        <f t="shared" si="160"/>
        <v>0</v>
      </c>
      <c r="BR150" s="14">
        <f t="shared" si="180"/>
        <v>0</v>
      </c>
      <c r="BS150" s="14">
        <f t="shared" si="181"/>
        <v>0</v>
      </c>
      <c r="BT150" s="14">
        <f t="shared" si="182"/>
        <v>0</v>
      </c>
      <c r="BU150" s="14">
        <f t="shared" si="183"/>
        <v>0</v>
      </c>
      <c r="BV150" s="14">
        <f t="shared" si="184"/>
        <v>7.887598386445609E-3</v>
      </c>
      <c r="BW150" s="14">
        <f t="shared" si="185"/>
        <v>2.0499748090660668E-2</v>
      </c>
      <c r="BX150" s="14">
        <f t="shared" si="186"/>
        <v>2.6215254028047016E-2</v>
      </c>
      <c r="BY150" s="14">
        <f t="shared" si="187"/>
        <v>3.0652862257307876E-2</v>
      </c>
      <c r="BZ150" s="14">
        <f t="shared" si="188"/>
        <v>4.9714558357884762E-2</v>
      </c>
      <c r="CA150" s="14">
        <f t="shared" si="189"/>
        <v>2.7039381270624031E-2</v>
      </c>
      <c r="CB150" s="14">
        <f t="shared" si="190"/>
        <v>1.6872920913813639E-2</v>
      </c>
      <c r="CC150" s="14">
        <f t="shared" si="191"/>
        <v>1.853452158913086E-2</v>
      </c>
      <c r="CD150" s="14">
        <f t="shared" si="192"/>
        <v>1.5041156313915737E-2</v>
      </c>
      <c r="CE150" s="14">
        <f t="shared" si="193"/>
        <v>1.9432052877605428E-2</v>
      </c>
      <c r="CF150" s="14">
        <f t="shared" si="194"/>
        <v>0.71105164641938401</v>
      </c>
      <c r="CG150" s="14">
        <f t="shared" si="177"/>
        <v>1.3809970271361412E-2</v>
      </c>
      <c r="CH150" s="14">
        <f t="shared" si="195"/>
        <v>1.1884782340321176E-2</v>
      </c>
      <c r="CI150" s="14">
        <f t="shared" si="196"/>
        <v>2.0276199405427228E-2</v>
      </c>
      <c r="CJ150" s="14">
        <f t="shared" si="197"/>
        <v>1.1087347478070541E-2</v>
      </c>
      <c r="CK150" s="14">
        <f t="shared" si="198"/>
        <v>0</v>
      </c>
      <c r="CL150" s="14">
        <f t="shared" si="199"/>
        <v>0</v>
      </c>
      <c r="CM150" s="14">
        <f t="shared" si="161"/>
        <v>0</v>
      </c>
      <c r="CN150" s="14">
        <f t="shared" si="200"/>
        <v>0</v>
      </c>
      <c r="CO150" s="14">
        <f t="shared" si="201"/>
        <v>0</v>
      </c>
      <c r="CP150" s="14">
        <f t="shared" si="202"/>
        <v>0</v>
      </c>
      <c r="CQ150" s="14">
        <f t="shared" si="203"/>
        <v>0</v>
      </c>
      <c r="CR150" s="14">
        <f t="shared" si="204"/>
        <v>0</v>
      </c>
      <c r="CS150" s="14">
        <f t="shared" si="205"/>
        <v>0</v>
      </c>
      <c r="CT150" s="14">
        <f t="shared" si="206"/>
        <v>0</v>
      </c>
      <c r="CU150" s="14">
        <f t="shared" si="207"/>
        <v>0</v>
      </c>
      <c r="CV150" s="14">
        <f t="shared" si="208"/>
        <v>0</v>
      </c>
      <c r="CW150" s="14">
        <f t="shared" si="209"/>
        <v>0</v>
      </c>
      <c r="CX150" s="14">
        <f t="shared" si="210"/>
        <v>0</v>
      </c>
      <c r="CY150" s="14">
        <f t="shared" si="211"/>
        <v>0</v>
      </c>
      <c r="CZ150" s="14">
        <f t="shared" si="212"/>
        <v>0</v>
      </c>
      <c r="DA150" s="14">
        <f t="shared" si="213"/>
        <v>0</v>
      </c>
      <c r="DB150" s="14">
        <f t="shared" si="214"/>
        <v>0</v>
      </c>
      <c r="DC150" s="14">
        <f t="shared" si="178"/>
        <v>0</v>
      </c>
      <c r="DD150" s="14">
        <f t="shared" si="136"/>
        <v>0</v>
      </c>
      <c r="DE150" s="14">
        <f t="shared" si="137"/>
        <v>0</v>
      </c>
      <c r="DF150" s="14">
        <f t="shared" si="138"/>
        <v>0</v>
      </c>
      <c r="DG150" s="14">
        <f t="shared" si="139"/>
        <v>0</v>
      </c>
      <c r="DH150" s="14">
        <f t="shared" si="140"/>
        <v>0</v>
      </c>
      <c r="DI150" s="14">
        <f t="shared" si="141"/>
        <v>0</v>
      </c>
      <c r="DJ150" s="14">
        <f t="shared" si="142"/>
        <v>0</v>
      </c>
      <c r="DK150" s="14">
        <f t="shared" si="143"/>
        <v>0</v>
      </c>
      <c r="DL150" s="14">
        <f t="shared" si="144"/>
        <v>0</v>
      </c>
      <c r="DM150" s="14">
        <f t="shared" si="145"/>
        <v>0</v>
      </c>
      <c r="DN150" s="14">
        <f t="shared" si="146"/>
        <v>0</v>
      </c>
      <c r="DO150" s="14">
        <f t="shared" si="147"/>
        <v>0</v>
      </c>
      <c r="DP150" s="14">
        <f t="shared" si="148"/>
        <v>0</v>
      </c>
      <c r="DQ150" s="14">
        <f t="shared" si="149"/>
        <v>0</v>
      </c>
      <c r="DR150" s="14">
        <f t="shared" si="150"/>
        <v>0</v>
      </c>
      <c r="DS150" s="14">
        <f t="shared" si="151"/>
        <v>0</v>
      </c>
      <c r="DT150" s="14">
        <f t="shared" si="152"/>
        <v>0</v>
      </c>
      <c r="DU150" s="14">
        <f t="shared" si="153"/>
        <v>0</v>
      </c>
      <c r="DV150" s="14">
        <f t="shared" si="154"/>
        <v>0</v>
      </c>
      <c r="DW150" s="14">
        <f t="shared" si="155"/>
        <v>0</v>
      </c>
      <c r="DX150" s="14">
        <f t="shared" si="156"/>
        <v>0</v>
      </c>
      <c r="DY150" s="14">
        <f t="shared" si="157"/>
        <v>0</v>
      </c>
      <c r="DZ150" s="14">
        <f t="shared" si="162"/>
        <v>1</v>
      </c>
    </row>
    <row r="151" spans="1:130">
      <c r="A151" s="18"/>
      <c r="B151" s="18"/>
      <c r="C151" s="18">
        <v>2021</v>
      </c>
      <c r="D151" s="25"/>
      <c r="E151" s="25">
        <f t="shared" si="164"/>
        <v>0</v>
      </c>
      <c r="F151" s="25">
        <f t="shared" si="165"/>
        <v>0</v>
      </c>
      <c r="G151" s="25">
        <f t="shared" si="166"/>
        <v>0</v>
      </c>
      <c r="H151" s="25">
        <f t="shared" si="167"/>
        <v>0</v>
      </c>
      <c r="I151" s="25">
        <f t="shared" si="168"/>
        <v>5.2491344604277401E-13</v>
      </c>
      <c r="J151" s="25">
        <f t="shared" si="169"/>
        <v>409.59999999999991</v>
      </c>
      <c r="K151" s="25">
        <f t="shared" si="170"/>
        <v>523.79999999999984</v>
      </c>
      <c r="L151" s="25">
        <f t="shared" si="171"/>
        <v>612.46666666666658</v>
      </c>
      <c r="M151" s="25">
        <f t="shared" si="172"/>
        <v>993.33333333333314</v>
      </c>
      <c r="N151" s="25">
        <f t="shared" si="173"/>
        <v>540.26666666666654</v>
      </c>
      <c r="O151" s="25">
        <f t="shared" si="174"/>
        <v>337.13333333333327</v>
      </c>
      <c r="P151" s="25">
        <f t="shared" si="175"/>
        <v>370.33333333333326</v>
      </c>
      <c r="Q151" s="25">
        <f t="shared" si="176"/>
        <v>300.53333333333325</v>
      </c>
      <c r="R151" s="25">
        <f t="shared" si="179"/>
        <v>388.26666666666659</v>
      </c>
      <c r="S151" s="25">
        <f t="shared" si="215"/>
        <v>14207.33333333333</v>
      </c>
      <c r="T151" s="25">
        <f t="shared" si="216"/>
        <v>275.93333333333328</v>
      </c>
      <c r="U151" s="25">
        <f t="shared" si="217"/>
        <v>237.46666666666661</v>
      </c>
      <c r="V151" s="25">
        <f t="shared" si="218"/>
        <v>405.13333333333327</v>
      </c>
      <c r="W151" s="25">
        <f t="shared" ref="W151:W169" si="219">VLOOKUP($C$85,$D$3:$K$63,$A$69,0)*(B132-B131)</f>
        <v>221.53333333333327</v>
      </c>
      <c r="X151" s="25">
        <f>VLOOKUP($C$86,$D$3:$K$63,$A$69,0)*(B131-B130)</f>
        <v>33.399999999999991</v>
      </c>
      <c r="Y151" s="25">
        <f>VLOOKUP($C$87,$D$3:$K$63,$A$69,0)*B130</f>
        <v>0</v>
      </c>
      <c r="Z151" s="25"/>
      <c r="AA151" s="25"/>
      <c r="AB151" s="25"/>
      <c r="AC151" s="25"/>
      <c r="AD151" s="25"/>
      <c r="AE151" s="25"/>
      <c r="AF151" s="25"/>
      <c r="AG151" s="25"/>
      <c r="AH151" s="25"/>
      <c r="AI151" s="25"/>
      <c r="AJ151" s="25"/>
      <c r="AK151" s="25"/>
      <c r="AL151" s="25"/>
      <c r="AM151" s="25"/>
      <c r="AN151" s="25"/>
      <c r="AO151" s="25"/>
      <c r="AP151" s="25"/>
      <c r="AQ151" s="25"/>
      <c r="AR151" s="25"/>
      <c r="AS151" s="25"/>
      <c r="AT151" s="25"/>
      <c r="AU151" s="25"/>
      <c r="AV151" s="25"/>
      <c r="AW151" s="25"/>
      <c r="AX151" s="25"/>
      <c r="AY151" s="25"/>
      <c r="AZ151" s="25"/>
      <c r="BA151" s="25"/>
      <c r="BB151" s="25"/>
      <c r="BC151" s="25"/>
      <c r="BD151" s="25"/>
      <c r="BE151" s="25"/>
      <c r="BF151" s="25"/>
      <c r="BG151" s="25"/>
      <c r="BH151" s="25"/>
      <c r="BI151" s="25"/>
      <c r="BJ151" s="25"/>
      <c r="BK151" s="25"/>
      <c r="BL151" s="25"/>
      <c r="BM151" s="21">
        <f t="shared" si="159"/>
        <v>19856.533333333333</v>
      </c>
      <c r="BN151" s="18"/>
      <c r="BO151" s="18"/>
      <c r="BP151" s="18">
        <v>2021</v>
      </c>
      <c r="BQ151" s="14">
        <f t="shared" si="160"/>
        <v>0</v>
      </c>
      <c r="BR151" s="14">
        <f t="shared" si="180"/>
        <v>0</v>
      </c>
      <c r="BS151" s="14">
        <f t="shared" si="181"/>
        <v>0</v>
      </c>
      <c r="BT151" s="14">
        <f t="shared" si="182"/>
        <v>0</v>
      </c>
      <c r="BU151" s="14">
        <f t="shared" si="183"/>
        <v>0</v>
      </c>
      <c r="BV151" s="14">
        <f t="shared" si="184"/>
        <v>2.6435301531793432E-17</v>
      </c>
      <c r="BW151" s="14">
        <f t="shared" si="185"/>
        <v>2.0627971314227386E-2</v>
      </c>
      <c r="BX151" s="14">
        <f t="shared" si="186"/>
        <v>2.6379226988262464E-2</v>
      </c>
      <c r="BY151" s="14">
        <f t="shared" si="187"/>
        <v>3.0844591872364425E-2</v>
      </c>
      <c r="BZ151" s="14">
        <f t="shared" si="188"/>
        <v>5.0025516370766292E-2</v>
      </c>
      <c r="CA151" s="14">
        <f t="shared" si="189"/>
        <v>2.7208509038167114E-2</v>
      </c>
      <c r="CB151" s="14">
        <f t="shared" si="190"/>
        <v>1.6978458811205712E-2</v>
      </c>
      <c r="CC151" s="14">
        <f t="shared" si="191"/>
        <v>1.8650452579839379E-2</v>
      </c>
      <c r="CD151" s="14">
        <f t="shared" si="192"/>
        <v>1.513523676506137E-2</v>
      </c>
      <c r="CE151" s="14">
        <f t="shared" si="193"/>
        <v>1.9553597808278044E-2</v>
      </c>
      <c r="CF151" s="14">
        <f t="shared" si="194"/>
        <v>0.71549918079020158</v>
      </c>
      <c r="CG151" s="14">
        <f t="shared" si="177"/>
        <v>1.3896349816013535E-2</v>
      </c>
      <c r="CH151" s="14">
        <f t="shared" si="195"/>
        <v>1.1959120088098626E-2</v>
      </c>
      <c r="CI151" s="14">
        <f t="shared" si="196"/>
        <v>2.0403024361419244E-2</v>
      </c>
      <c r="CJ151" s="14">
        <f t="shared" si="197"/>
        <v>1.115669737584271E-2</v>
      </c>
      <c r="CK151" s="14">
        <f t="shared" si="198"/>
        <v>1.6820660202519402E-3</v>
      </c>
      <c r="CL151" s="14">
        <f t="shared" si="199"/>
        <v>0</v>
      </c>
      <c r="CM151" s="14">
        <f t="shared" si="161"/>
        <v>0</v>
      </c>
      <c r="CN151" s="14">
        <f t="shared" si="200"/>
        <v>0</v>
      </c>
      <c r="CO151" s="14">
        <f t="shared" si="201"/>
        <v>0</v>
      </c>
      <c r="CP151" s="14">
        <f t="shared" si="202"/>
        <v>0</v>
      </c>
      <c r="CQ151" s="14">
        <f t="shared" si="203"/>
        <v>0</v>
      </c>
      <c r="CR151" s="14">
        <f t="shared" si="204"/>
        <v>0</v>
      </c>
      <c r="CS151" s="14">
        <f t="shared" si="205"/>
        <v>0</v>
      </c>
      <c r="CT151" s="14">
        <f t="shared" si="206"/>
        <v>0</v>
      </c>
      <c r="CU151" s="14">
        <f t="shared" si="207"/>
        <v>0</v>
      </c>
      <c r="CV151" s="14">
        <f t="shared" si="208"/>
        <v>0</v>
      </c>
      <c r="CW151" s="14">
        <f t="shared" si="209"/>
        <v>0</v>
      </c>
      <c r="CX151" s="14">
        <f t="shared" si="210"/>
        <v>0</v>
      </c>
      <c r="CY151" s="14">
        <f t="shared" si="211"/>
        <v>0</v>
      </c>
      <c r="CZ151" s="14">
        <f t="shared" si="212"/>
        <v>0</v>
      </c>
      <c r="DA151" s="14">
        <f t="shared" si="213"/>
        <v>0</v>
      </c>
      <c r="DB151" s="14">
        <f t="shared" si="214"/>
        <v>0</v>
      </c>
      <c r="DC151" s="14">
        <f t="shared" si="178"/>
        <v>0</v>
      </c>
      <c r="DD151" s="14">
        <f t="shared" si="136"/>
        <v>0</v>
      </c>
      <c r="DE151" s="14">
        <f t="shared" si="137"/>
        <v>0</v>
      </c>
      <c r="DF151" s="14">
        <f t="shared" si="138"/>
        <v>0</v>
      </c>
      <c r="DG151" s="14">
        <f t="shared" si="139"/>
        <v>0</v>
      </c>
      <c r="DH151" s="14">
        <f t="shared" si="140"/>
        <v>0</v>
      </c>
      <c r="DI151" s="14">
        <f t="shared" si="141"/>
        <v>0</v>
      </c>
      <c r="DJ151" s="14">
        <f t="shared" si="142"/>
        <v>0</v>
      </c>
      <c r="DK151" s="14">
        <f t="shared" si="143"/>
        <v>0</v>
      </c>
      <c r="DL151" s="14">
        <f t="shared" si="144"/>
        <v>0</v>
      </c>
      <c r="DM151" s="14">
        <f t="shared" si="145"/>
        <v>0</v>
      </c>
      <c r="DN151" s="14">
        <f t="shared" si="146"/>
        <v>0</v>
      </c>
      <c r="DO151" s="14">
        <f t="shared" si="147"/>
        <v>0</v>
      </c>
      <c r="DP151" s="14">
        <f t="shared" si="148"/>
        <v>0</v>
      </c>
      <c r="DQ151" s="14">
        <f t="shared" si="149"/>
        <v>0</v>
      </c>
      <c r="DR151" s="14">
        <f t="shared" si="150"/>
        <v>0</v>
      </c>
      <c r="DS151" s="14">
        <f t="shared" si="151"/>
        <v>0</v>
      </c>
      <c r="DT151" s="14">
        <f t="shared" si="152"/>
        <v>0</v>
      </c>
      <c r="DU151" s="14">
        <f t="shared" si="153"/>
        <v>0</v>
      </c>
      <c r="DV151" s="14">
        <f t="shared" si="154"/>
        <v>0</v>
      </c>
      <c r="DW151" s="14">
        <f t="shared" si="155"/>
        <v>0</v>
      </c>
      <c r="DX151" s="14">
        <f t="shared" si="156"/>
        <v>0</v>
      </c>
      <c r="DY151" s="14">
        <f t="shared" si="157"/>
        <v>0</v>
      </c>
      <c r="DZ151" s="14">
        <f t="shared" si="162"/>
        <v>0.99999999999999978</v>
      </c>
    </row>
    <row r="152" spans="1:130">
      <c r="A152" s="18"/>
      <c r="B152" s="18"/>
      <c r="C152" s="18">
        <v>2022</v>
      </c>
      <c r="D152" s="25"/>
      <c r="E152" s="25"/>
      <c r="F152" s="25">
        <f t="shared" si="165"/>
        <v>0</v>
      </c>
      <c r="G152" s="25">
        <f t="shared" si="166"/>
        <v>0</v>
      </c>
      <c r="H152" s="25">
        <f t="shared" si="167"/>
        <v>0</v>
      </c>
      <c r="I152" s="25">
        <f t="shared" si="168"/>
        <v>0</v>
      </c>
      <c r="J152" s="25">
        <f t="shared" si="169"/>
        <v>1.3642420526593924E-12</v>
      </c>
      <c r="K152" s="25">
        <f t="shared" si="170"/>
        <v>523.79999999999984</v>
      </c>
      <c r="L152" s="25">
        <f t="shared" si="171"/>
        <v>612.46666666666658</v>
      </c>
      <c r="M152" s="25">
        <f t="shared" si="172"/>
        <v>993.33333333333314</v>
      </c>
      <c r="N152" s="25">
        <f t="shared" si="173"/>
        <v>540.26666666666654</v>
      </c>
      <c r="O152" s="25">
        <f t="shared" si="174"/>
        <v>337.13333333333327</v>
      </c>
      <c r="P152" s="25">
        <f t="shared" si="175"/>
        <v>370.33333333333326</v>
      </c>
      <c r="Q152" s="25">
        <f t="shared" si="176"/>
        <v>300.53333333333325</v>
      </c>
      <c r="R152" s="25">
        <f t="shared" si="179"/>
        <v>388.26666666666659</v>
      </c>
      <c r="S152" s="25">
        <f t="shared" si="215"/>
        <v>14207.33333333333</v>
      </c>
      <c r="T152" s="25">
        <f t="shared" si="216"/>
        <v>275.93333333333328</v>
      </c>
      <c r="U152" s="25">
        <f t="shared" si="217"/>
        <v>237.46666666666661</v>
      </c>
      <c r="V152" s="25">
        <f t="shared" si="218"/>
        <v>405.13333333333327</v>
      </c>
      <c r="W152" s="25">
        <f t="shared" si="219"/>
        <v>221.53333333333327</v>
      </c>
      <c r="X152" s="25">
        <f t="shared" ref="X152:X170" si="220">VLOOKUP($C$86,$D$3:$K$63,$A$69,0)*(B132-B131)</f>
        <v>33.399999999999991</v>
      </c>
      <c r="Y152" s="25">
        <f>VLOOKUP($C$87,$D$3:$K$63,$A$69,0)*(B131-B130)</f>
        <v>39.199999999999989</v>
      </c>
      <c r="Z152" s="25">
        <f>VLOOKUP($C$88,$D$3:$K$63,$A$69,0)*B130</f>
        <v>0</v>
      </c>
      <c r="AA152" s="25"/>
      <c r="AB152" s="25"/>
      <c r="AC152" s="25"/>
      <c r="AD152" s="25"/>
      <c r="AE152" s="25"/>
      <c r="AF152" s="25"/>
      <c r="AG152" s="25"/>
      <c r="AH152" s="25"/>
      <c r="AI152" s="25"/>
      <c r="AJ152" s="25"/>
      <c r="AK152" s="25"/>
      <c r="AL152" s="25"/>
      <c r="AM152" s="25"/>
      <c r="AN152" s="25"/>
      <c r="AO152" s="25"/>
      <c r="AP152" s="25"/>
      <c r="AQ152" s="25"/>
      <c r="AR152" s="25"/>
      <c r="AS152" s="25"/>
      <c r="AT152" s="25"/>
      <c r="AU152" s="25"/>
      <c r="AV152" s="25"/>
      <c r="AW152" s="25"/>
      <c r="AX152" s="25"/>
      <c r="AY152" s="25"/>
      <c r="AZ152" s="25"/>
      <c r="BA152" s="25"/>
      <c r="BB152" s="25"/>
      <c r="BC152" s="25"/>
      <c r="BD152" s="25"/>
      <c r="BE152" s="25"/>
      <c r="BF152" s="25"/>
      <c r="BG152" s="25"/>
      <c r="BH152" s="25"/>
      <c r="BI152" s="25"/>
      <c r="BJ152" s="25"/>
      <c r="BK152" s="25"/>
      <c r="BL152" s="25"/>
      <c r="BM152" s="21">
        <f t="shared" si="159"/>
        <v>19486.133333333335</v>
      </c>
      <c r="BN152" s="18"/>
      <c r="BO152" s="18"/>
      <c r="BP152" s="18">
        <v>2022</v>
      </c>
      <c r="BQ152" s="14">
        <f t="shared" si="160"/>
        <v>0</v>
      </c>
      <c r="BR152" s="14">
        <f t="shared" si="180"/>
        <v>0</v>
      </c>
      <c r="BS152" s="14">
        <f t="shared" si="181"/>
        <v>0</v>
      </c>
      <c r="BT152" s="14">
        <f t="shared" si="182"/>
        <v>0</v>
      </c>
      <c r="BU152" s="14">
        <f t="shared" si="183"/>
        <v>0</v>
      </c>
      <c r="BV152" s="14">
        <f t="shared" si="184"/>
        <v>0</v>
      </c>
      <c r="BW152" s="14">
        <f t="shared" si="185"/>
        <v>7.0010916446193822E-17</v>
      </c>
      <c r="BX152" s="14">
        <f t="shared" si="186"/>
        <v>2.6880653592982348E-2</v>
      </c>
      <c r="BY152" s="14">
        <f t="shared" si="187"/>
        <v>3.1430897869254029E-2</v>
      </c>
      <c r="BZ152" s="14">
        <f t="shared" si="188"/>
        <v>5.0976420839434523E-2</v>
      </c>
      <c r="CA152" s="14">
        <f t="shared" si="189"/>
        <v>2.7725698958575663E-2</v>
      </c>
      <c r="CB152" s="14">
        <f t="shared" si="190"/>
        <v>1.73011919587262E-2</v>
      </c>
      <c r="CC152" s="14">
        <f t="shared" si="191"/>
        <v>1.9004967635104616E-2</v>
      </c>
      <c r="CD152" s="14">
        <f t="shared" si="192"/>
        <v>1.5422933231152403E-2</v>
      </c>
      <c r="CE152" s="14">
        <f t="shared" si="193"/>
        <v>1.9925280199252795E-2</v>
      </c>
      <c r="CF152" s="14">
        <f t="shared" si="194"/>
        <v>0.72909966745583166</v>
      </c>
      <c r="CG152" s="14">
        <f t="shared" si="177"/>
        <v>1.4160497037209362E-2</v>
      </c>
      <c r="CH152" s="14">
        <f t="shared" si="195"/>
        <v>1.2186443693293005E-2</v>
      </c>
      <c r="CI152" s="14">
        <f t="shared" si="196"/>
        <v>2.0790852982633799E-2</v>
      </c>
      <c r="CJ152" s="14">
        <f t="shared" si="197"/>
        <v>1.1368768218083282E-2</v>
      </c>
      <c r="CK152" s="14">
        <f t="shared" si="198"/>
        <v>1.7140393852722615E-3</v>
      </c>
      <c r="CL152" s="14">
        <f t="shared" si="199"/>
        <v>2.0116869431937917E-3</v>
      </c>
      <c r="CM152" s="14">
        <f t="shared" si="161"/>
        <v>0</v>
      </c>
      <c r="CN152" s="14">
        <f t="shared" si="200"/>
        <v>0</v>
      </c>
      <c r="CO152" s="14">
        <f t="shared" si="201"/>
        <v>0</v>
      </c>
      <c r="CP152" s="14">
        <f t="shared" si="202"/>
        <v>0</v>
      </c>
      <c r="CQ152" s="14">
        <f t="shared" si="203"/>
        <v>0</v>
      </c>
      <c r="CR152" s="14">
        <f t="shared" si="204"/>
        <v>0</v>
      </c>
      <c r="CS152" s="14">
        <f t="shared" si="205"/>
        <v>0</v>
      </c>
      <c r="CT152" s="14">
        <f t="shared" si="206"/>
        <v>0</v>
      </c>
      <c r="CU152" s="14">
        <f t="shared" si="207"/>
        <v>0</v>
      </c>
      <c r="CV152" s="14">
        <f t="shared" si="208"/>
        <v>0</v>
      </c>
      <c r="CW152" s="14">
        <f t="shared" si="209"/>
        <v>0</v>
      </c>
      <c r="CX152" s="14">
        <f t="shared" si="210"/>
        <v>0</v>
      </c>
      <c r="CY152" s="14">
        <f t="shared" si="211"/>
        <v>0</v>
      </c>
      <c r="CZ152" s="14">
        <f t="shared" si="212"/>
        <v>0</v>
      </c>
      <c r="DA152" s="14">
        <f t="shared" si="213"/>
        <v>0</v>
      </c>
      <c r="DB152" s="14">
        <f t="shared" si="214"/>
        <v>0</v>
      </c>
      <c r="DC152" s="14">
        <f t="shared" si="178"/>
        <v>0</v>
      </c>
      <c r="DD152" s="14">
        <f t="shared" si="136"/>
        <v>0</v>
      </c>
      <c r="DE152" s="14">
        <f t="shared" si="137"/>
        <v>0</v>
      </c>
      <c r="DF152" s="14">
        <f t="shared" si="138"/>
        <v>0</v>
      </c>
      <c r="DG152" s="14">
        <f t="shared" si="139"/>
        <v>0</v>
      </c>
      <c r="DH152" s="14">
        <f t="shared" si="140"/>
        <v>0</v>
      </c>
      <c r="DI152" s="14">
        <f t="shared" si="141"/>
        <v>0</v>
      </c>
      <c r="DJ152" s="14">
        <f t="shared" si="142"/>
        <v>0</v>
      </c>
      <c r="DK152" s="14">
        <f t="shared" si="143"/>
        <v>0</v>
      </c>
      <c r="DL152" s="14">
        <f t="shared" si="144"/>
        <v>0</v>
      </c>
      <c r="DM152" s="14">
        <f t="shared" si="145"/>
        <v>0</v>
      </c>
      <c r="DN152" s="14">
        <f t="shared" si="146"/>
        <v>0</v>
      </c>
      <c r="DO152" s="14">
        <f t="shared" si="147"/>
        <v>0</v>
      </c>
      <c r="DP152" s="14">
        <f t="shared" si="148"/>
        <v>0</v>
      </c>
      <c r="DQ152" s="14">
        <f t="shared" si="149"/>
        <v>0</v>
      </c>
      <c r="DR152" s="14">
        <f t="shared" si="150"/>
        <v>0</v>
      </c>
      <c r="DS152" s="14">
        <f t="shared" si="151"/>
        <v>0</v>
      </c>
      <c r="DT152" s="14">
        <f t="shared" si="152"/>
        <v>0</v>
      </c>
      <c r="DU152" s="14">
        <f t="shared" si="153"/>
        <v>0</v>
      </c>
      <c r="DV152" s="14">
        <f t="shared" si="154"/>
        <v>0</v>
      </c>
      <c r="DW152" s="14">
        <f t="shared" si="155"/>
        <v>0</v>
      </c>
      <c r="DX152" s="14">
        <f t="shared" si="156"/>
        <v>0</v>
      </c>
      <c r="DY152" s="14">
        <f t="shared" si="157"/>
        <v>0</v>
      </c>
      <c r="DZ152" s="14">
        <f t="shared" si="162"/>
        <v>0.99999999999999978</v>
      </c>
    </row>
    <row r="153" spans="1:130">
      <c r="A153" s="18"/>
      <c r="B153" s="18"/>
      <c r="C153" s="18">
        <v>2023</v>
      </c>
      <c r="D153" s="25"/>
      <c r="E153" s="25"/>
      <c r="F153" s="25"/>
      <c r="G153" s="25">
        <f t="shared" si="166"/>
        <v>0</v>
      </c>
      <c r="H153" s="25">
        <f t="shared" si="167"/>
        <v>0</v>
      </c>
      <c r="I153" s="25">
        <f t="shared" si="168"/>
        <v>0</v>
      </c>
      <c r="J153" s="25">
        <f t="shared" si="169"/>
        <v>0</v>
      </c>
      <c r="K153" s="25">
        <f t="shared" si="170"/>
        <v>1.744604460895971E-12</v>
      </c>
      <c r="L153" s="25">
        <f t="shared" si="171"/>
        <v>612.46666666666658</v>
      </c>
      <c r="M153" s="25">
        <f t="shared" si="172"/>
        <v>993.33333333333314</v>
      </c>
      <c r="N153" s="25">
        <f t="shared" si="173"/>
        <v>540.26666666666654</v>
      </c>
      <c r="O153" s="25">
        <f t="shared" si="174"/>
        <v>337.13333333333327</v>
      </c>
      <c r="P153" s="25">
        <f t="shared" si="175"/>
        <v>370.33333333333326</v>
      </c>
      <c r="Q153" s="25">
        <f t="shared" si="176"/>
        <v>300.53333333333325</v>
      </c>
      <c r="R153" s="25">
        <f t="shared" si="179"/>
        <v>388.26666666666659</v>
      </c>
      <c r="S153" s="25">
        <f t="shared" si="215"/>
        <v>14207.33333333333</v>
      </c>
      <c r="T153" s="25">
        <f t="shared" si="216"/>
        <v>275.93333333333328</v>
      </c>
      <c r="U153" s="25">
        <f t="shared" si="217"/>
        <v>237.46666666666661</v>
      </c>
      <c r="V153" s="25">
        <f t="shared" si="218"/>
        <v>405.13333333333327</v>
      </c>
      <c r="W153" s="25">
        <f t="shared" si="219"/>
        <v>221.53333333333327</v>
      </c>
      <c r="X153" s="25">
        <f t="shared" si="220"/>
        <v>33.399999999999991</v>
      </c>
      <c r="Y153" s="25">
        <f t="shared" ref="Y153:Y171" si="221">VLOOKUP($C$87,$D$3:$K$63,$A$69,0)*(B132-B131)</f>
        <v>39.199999999999989</v>
      </c>
      <c r="Z153" s="25">
        <f>VLOOKUP($C$88,$D$3:$K$63,$A$69,0)*(B131-B130)</f>
        <v>42.79999999999999</v>
      </c>
      <c r="AA153" s="25">
        <f>VLOOKUP($C$89,$D$3:$K$63,$A$69,0)*B130</f>
        <v>0</v>
      </c>
      <c r="AB153" s="25"/>
      <c r="AC153" s="25"/>
      <c r="AD153" s="25"/>
      <c r="AE153" s="25"/>
      <c r="AF153" s="25"/>
      <c r="AG153" s="25"/>
      <c r="AH153" s="25"/>
      <c r="AI153" s="25"/>
      <c r="AJ153" s="25"/>
      <c r="AK153" s="25"/>
      <c r="AL153" s="25"/>
      <c r="AM153" s="25"/>
      <c r="AN153" s="25"/>
      <c r="AO153" s="25"/>
      <c r="AP153" s="25"/>
      <c r="AQ153" s="25"/>
      <c r="AR153" s="25"/>
      <c r="AS153" s="25"/>
      <c r="AT153" s="25"/>
      <c r="AU153" s="25"/>
      <c r="AV153" s="25"/>
      <c r="AW153" s="25"/>
      <c r="AX153" s="25"/>
      <c r="AY153" s="25"/>
      <c r="AZ153" s="25"/>
      <c r="BA153" s="25"/>
      <c r="BB153" s="25"/>
      <c r="BC153" s="25"/>
      <c r="BD153" s="25"/>
      <c r="BE153" s="25"/>
      <c r="BF153" s="25"/>
      <c r="BG153" s="25"/>
      <c r="BH153" s="25"/>
      <c r="BI153" s="25"/>
      <c r="BJ153" s="25"/>
      <c r="BK153" s="25"/>
      <c r="BL153" s="25"/>
      <c r="BM153" s="21">
        <f t="shared" si="159"/>
        <v>19005.133333333335</v>
      </c>
      <c r="BN153" s="18"/>
      <c r="BO153" s="18"/>
      <c r="BP153" s="18">
        <v>2023</v>
      </c>
      <c r="BQ153" s="14">
        <f t="shared" si="160"/>
        <v>0</v>
      </c>
      <c r="BR153" s="14">
        <f t="shared" si="180"/>
        <v>0</v>
      </c>
      <c r="BS153" s="14">
        <f t="shared" si="181"/>
        <v>0</v>
      </c>
      <c r="BT153" s="14">
        <f t="shared" si="182"/>
        <v>0</v>
      </c>
      <c r="BU153" s="14">
        <f t="shared" si="183"/>
        <v>0</v>
      </c>
      <c r="BV153" s="14">
        <f t="shared" si="184"/>
        <v>0</v>
      </c>
      <c r="BW153" s="14">
        <f t="shared" si="185"/>
        <v>0</v>
      </c>
      <c r="BX153" s="14">
        <f t="shared" si="186"/>
        <v>9.1796486259640594E-17</v>
      </c>
      <c r="BY153" s="14">
        <f t="shared" si="187"/>
        <v>3.2226380942692666E-2</v>
      </c>
      <c r="BZ153" s="14">
        <f t="shared" si="188"/>
        <v>5.2266580608046231E-2</v>
      </c>
      <c r="CA153" s="14">
        <f t="shared" si="189"/>
        <v>2.8427407332054136E-2</v>
      </c>
      <c r="CB153" s="14">
        <f t="shared" si="190"/>
        <v>1.7739066988918778E-2</v>
      </c>
      <c r="CC153" s="14">
        <f t="shared" si="191"/>
        <v>1.9485963441456162E-2</v>
      </c>
      <c r="CD153" s="14">
        <f t="shared" si="192"/>
        <v>1.5813271502085394E-2</v>
      </c>
      <c r="CE153" s="14">
        <f t="shared" si="193"/>
        <v>2.0429568151762501E-2</v>
      </c>
      <c r="CF153" s="14">
        <f t="shared" si="194"/>
        <v>0.74755241566313635</v>
      </c>
      <c r="CG153" s="14">
        <f t="shared" si="177"/>
        <v>1.4518884371590829E-2</v>
      </c>
      <c r="CH153" s="14">
        <f t="shared" si="195"/>
        <v>1.2494869807104743E-2</v>
      </c>
      <c r="CI153" s="14">
        <f t="shared" si="196"/>
        <v>2.1317047674838722E-2</v>
      </c>
      <c r="CJ153" s="14">
        <f t="shared" si="197"/>
        <v>1.1656499822854874E-2</v>
      </c>
      <c r="CK153" s="14">
        <f t="shared" si="198"/>
        <v>1.7574199251430308E-3</v>
      </c>
      <c r="CL153" s="14">
        <f t="shared" si="199"/>
        <v>2.0626006307067906E-3</v>
      </c>
      <c r="CM153" s="14">
        <f t="shared" si="161"/>
        <v>2.2520231376084348E-3</v>
      </c>
      <c r="CN153" s="14">
        <f t="shared" si="200"/>
        <v>0</v>
      </c>
      <c r="CO153" s="14">
        <f t="shared" si="201"/>
        <v>0</v>
      </c>
      <c r="CP153" s="14">
        <f t="shared" si="202"/>
        <v>0</v>
      </c>
      <c r="CQ153" s="14">
        <f t="shared" si="203"/>
        <v>0</v>
      </c>
      <c r="CR153" s="14">
        <f t="shared" si="204"/>
        <v>0</v>
      </c>
      <c r="CS153" s="14">
        <f t="shared" si="205"/>
        <v>0</v>
      </c>
      <c r="CT153" s="14">
        <f t="shared" si="206"/>
        <v>0</v>
      </c>
      <c r="CU153" s="14">
        <f t="shared" si="207"/>
        <v>0</v>
      </c>
      <c r="CV153" s="14">
        <f t="shared" si="208"/>
        <v>0</v>
      </c>
      <c r="CW153" s="14">
        <f t="shared" si="209"/>
        <v>0</v>
      </c>
      <c r="CX153" s="14">
        <f t="shared" si="210"/>
        <v>0</v>
      </c>
      <c r="CY153" s="14">
        <f t="shared" si="211"/>
        <v>0</v>
      </c>
      <c r="CZ153" s="14">
        <f t="shared" si="212"/>
        <v>0</v>
      </c>
      <c r="DA153" s="14">
        <f t="shared" si="213"/>
        <v>0</v>
      </c>
      <c r="DB153" s="14">
        <f t="shared" si="214"/>
        <v>0</v>
      </c>
      <c r="DC153" s="14">
        <f t="shared" si="178"/>
        <v>0</v>
      </c>
      <c r="DD153" s="14">
        <f t="shared" si="136"/>
        <v>0</v>
      </c>
      <c r="DE153" s="14">
        <f t="shared" si="137"/>
        <v>0</v>
      </c>
      <c r="DF153" s="14">
        <f t="shared" si="138"/>
        <v>0</v>
      </c>
      <c r="DG153" s="14">
        <f t="shared" si="139"/>
        <v>0</v>
      </c>
      <c r="DH153" s="14">
        <f t="shared" si="140"/>
        <v>0</v>
      </c>
      <c r="DI153" s="14">
        <f t="shared" si="141"/>
        <v>0</v>
      </c>
      <c r="DJ153" s="14">
        <f t="shared" si="142"/>
        <v>0</v>
      </c>
      <c r="DK153" s="14">
        <f t="shared" si="143"/>
        <v>0</v>
      </c>
      <c r="DL153" s="14">
        <f t="shared" si="144"/>
        <v>0</v>
      </c>
      <c r="DM153" s="14">
        <f t="shared" si="145"/>
        <v>0</v>
      </c>
      <c r="DN153" s="14">
        <f t="shared" si="146"/>
        <v>0</v>
      </c>
      <c r="DO153" s="14">
        <f t="shared" si="147"/>
        <v>0</v>
      </c>
      <c r="DP153" s="14">
        <f t="shared" si="148"/>
        <v>0</v>
      </c>
      <c r="DQ153" s="14">
        <f t="shared" si="149"/>
        <v>0</v>
      </c>
      <c r="DR153" s="14">
        <f t="shared" si="150"/>
        <v>0</v>
      </c>
      <c r="DS153" s="14">
        <f t="shared" si="151"/>
        <v>0</v>
      </c>
      <c r="DT153" s="14">
        <f t="shared" si="152"/>
        <v>0</v>
      </c>
      <c r="DU153" s="14">
        <f t="shared" si="153"/>
        <v>0</v>
      </c>
      <c r="DV153" s="14">
        <f t="shared" si="154"/>
        <v>0</v>
      </c>
      <c r="DW153" s="14">
        <f t="shared" si="155"/>
        <v>0</v>
      </c>
      <c r="DX153" s="14">
        <f t="shared" si="156"/>
        <v>0</v>
      </c>
      <c r="DY153" s="14">
        <f t="shared" si="157"/>
        <v>0</v>
      </c>
      <c r="DZ153" s="14">
        <f t="shared" si="162"/>
        <v>0.99999999999999989</v>
      </c>
    </row>
    <row r="154" spans="1:130">
      <c r="A154" s="18"/>
      <c r="B154" s="18"/>
      <c r="C154" s="18">
        <v>2024</v>
      </c>
      <c r="D154" s="25"/>
      <c r="E154" s="25"/>
      <c r="F154" s="25"/>
      <c r="G154" s="25"/>
      <c r="H154" s="25">
        <f t="shared" si="167"/>
        <v>0</v>
      </c>
      <c r="I154" s="25">
        <f t="shared" si="168"/>
        <v>0</v>
      </c>
      <c r="J154" s="25">
        <f t="shared" si="169"/>
        <v>0</v>
      </c>
      <c r="K154" s="25">
        <f t="shared" si="170"/>
        <v>0</v>
      </c>
      <c r="L154" s="25">
        <f t="shared" si="171"/>
        <v>2.0399237854462626E-12</v>
      </c>
      <c r="M154" s="25">
        <f t="shared" si="172"/>
        <v>993.33333333333314</v>
      </c>
      <c r="N154" s="25">
        <f t="shared" si="173"/>
        <v>540.26666666666654</v>
      </c>
      <c r="O154" s="25">
        <f t="shared" si="174"/>
        <v>337.13333333333327</v>
      </c>
      <c r="P154" s="25">
        <f t="shared" si="175"/>
        <v>370.33333333333326</v>
      </c>
      <c r="Q154" s="25">
        <f t="shared" si="176"/>
        <v>300.53333333333325</v>
      </c>
      <c r="R154" s="25">
        <f t="shared" si="179"/>
        <v>388.26666666666659</v>
      </c>
      <c r="S154" s="25">
        <f t="shared" si="215"/>
        <v>14207.33333333333</v>
      </c>
      <c r="T154" s="25">
        <f t="shared" si="216"/>
        <v>275.93333333333328</v>
      </c>
      <c r="U154" s="25">
        <f t="shared" si="217"/>
        <v>237.46666666666661</v>
      </c>
      <c r="V154" s="25">
        <f t="shared" si="218"/>
        <v>405.13333333333327</v>
      </c>
      <c r="W154" s="25">
        <f t="shared" si="219"/>
        <v>221.53333333333327</v>
      </c>
      <c r="X154" s="25">
        <f t="shared" si="220"/>
        <v>33.399999999999991</v>
      </c>
      <c r="Y154" s="25">
        <f t="shared" si="221"/>
        <v>39.199999999999989</v>
      </c>
      <c r="Z154" s="25">
        <f t="shared" ref="Z154:Z172" si="222">VLOOKUP($C$88,$D$3:$K$63,$A$69,0)*(B132-B131)</f>
        <v>42.79999999999999</v>
      </c>
      <c r="AA154" s="25">
        <f>VLOOKUP($C$89,$D$3:$K$63,$A$69,0)*(B131-B130)</f>
        <v>44.79999999999999</v>
      </c>
      <c r="AB154" s="25">
        <f>VLOOKUP($C$90,$D$3:$K$63,$A$69,0)*B130</f>
        <v>0</v>
      </c>
      <c r="AC154" s="25"/>
      <c r="AD154" s="25"/>
      <c r="AE154" s="25"/>
      <c r="AF154" s="25"/>
      <c r="AG154" s="25"/>
      <c r="AH154" s="25"/>
      <c r="AI154" s="25"/>
      <c r="AJ154" s="25"/>
      <c r="AK154" s="25"/>
      <c r="AL154" s="25"/>
      <c r="AM154" s="25"/>
      <c r="AN154" s="25"/>
      <c r="AO154" s="25"/>
      <c r="AP154" s="25"/>
      <c r="AQ154" s="25"/>
      <c r="AR154" s="25"/>
      <c r="AS154" s="25"/>
      <c r="AT154" s="25"/>
      <c r="AU154" s="25"/>
      <c r="AV154" s="25"/>
      <c r="AW154" s="25"/>
      <c r="AX154" s="25"/>
      <c r="AY154" s="25"/>
      <c r="AZ154" s="25"/>
      <c r="BA154" s="25"/>
      <c r="BB154" s="25"/>
      <c r="BC154" s="25"/>
      <c r="BD154" s="25"/>
      <c r="BE154" s="25"/>
      <c r="BF154" s="25"/>
      <c r="BG154" s="25"/>
      <c r="BH154" s="25"/>
      <c r="BI154" s="25"/>
      <c r="BJ154" s="25"/>
      <c r="BK154" s="25"/>
      <c r="BL154" s="25"/>
      <c r="BM154" s="21">
        <f t="shared" si="159"/>
        <v>18437.466666666667</v>
      </c>
      <c r="BN154" s="18"/>
      <c r="BO154" s="18"/>
      <c r="BP154" s="18">
        <v>2024</v>
      </c>
      <c r="BQ154" s="14">
        <f t="shared" si="160"/>
        <v>0</v>
      </c>
      <c r="BR154" s="14">
        <f t="shared" si="180"/>
        <v>0</v>
      </c>
      <c r="BS154" s="14">
        <f t="shared" si="181"/>
        <v>0</v>
      </c>
      <c r="BT154" s="14">
        <f t="shared" si="182"/>
        <v>0</v>
      </c>
      <c r="BU154" s="14">
        <f t="shared" si="183"/>
        <v>0</v>
      </c>
      <c r="BV154" s="14">
        <f t="shared" si="184"/>
        <v>0</v>
      </c>
      <c r="BW154" s="14">
        <f t="shared" si="185"/>
        <v>0</v>
      </c>
      <c r="BX154" s="14">
        <f t="shared" si="186"/>
        <v>0</v>
      </c>
      <c r="BY154" s="14">
        <f t="shared" si="187"/>
        <v>1.1064013415326017E-16</v>
      </c>
      <c r="BZ154" s="14">
        <f t="shared" si="188"/>
        <v>5.3875803617272067E-2</v>
      </c>
      <c r="CA154" s="14">
        <f t="shared" si="189"/>
        <v>2.9302651846602201E-2</v>
      </c>
      <c r="CB154" s="14">
        <f t="shared" si="190"/>
        <v>1.828523079815737E-2</v>
      </c>
      <c r="CC154" s="14">
        <f t="shared" si="191"/>
        <v>2.0085912019727939E-2</v>
      </c>
      <c r="CD154" s="14">
        <f t="shared" si="192"/>
        <v>1.6300142463534392E-2</v>
      </c>
      <c r="CE154" s="14">
        <f t="shared" si="193"/>
        <v>2.1058569145435739E-2</v>
      </c>
      <c r="CF154" s="14">
        <f t="shared" si="194"/>
        <v>0.77056862475683552</v>
      </c>
      <c r="CG154" s="14">
        <f t="shared" si="177"/>
        <v>1.4965902763214032E-2</v>
      </c>
      <c r="CH154" s="14">
        <f t="shared" si="195"/>
        <v>1.2879571307699535E-2</v>
      </c>
      <c r="CI154" s="14">
        <f t="shared" si="196"/>
        <v>2.1973373059205527E-2</v>
      </c>
      <c r="CJ154" s="14">
        <f t="shared" si="197"/>
        <v>1.2015388954375508E-2</v>
      </c>
      <c r="CK154" s="14">
        <f t="shared" si="198"/>
        <v>1.8115286988089464E-3</v>
      </c>
      <c r="CL154" s="14">
        <f t="shared" si="199"/>
        <v>2.1261055387218771E-3</v>
      </c>
      <c r="CM154" s="14">
        <f t="shared" si="161"/>
        <v>2.3213601290126618E-3</v>
      </c>
      <c r="CN154" s="14">
        <f t="shared" si="200"/>
        <v>2.4298349013964311E-3</v>
      </c>
      <c r="CO154" s="14">
        <f t="shared" si="201"/>
        <v>0</v>
      </c>
      <c r="CP154" s="14">
        <f t="shared" si="202"/>
        <v>0</v>
      </c>
      <c r="CQ154" s="14">
        <f t="shared" si="203"/>
        <v>0</v>
      </c>
      <c r="CR154" s="14">
        <f t="shared" si="204"/>
        <v>0</v>
      </c>
      <c r="CS154" s="14">
        <f t="shared" si="205"/>
        <v>0</v>
      </c>
      <c r="CT154" s="14">
        <f t="shared" si="206"/>
        <v>0</v>
      </c>
      <c r="CU154" s="14">
        <f t="shared" si="207"/>
        <v>0</v>
      </c>
      <c r="CV154" s="14">
        <f t="shared" si="208"/>
        <v>0</v>
      </c>
      <c r="CW154" s="14">
        <f t="shared" si="209"/>
        <v>0</v>
      </c>
      <c r="CX154" s="14">
        <f t="shared" si="210"/>
        <v>0</v>
      </c>
      <c r="CY154" s="14">
        <f t="shared" si="211"/>
        <v>0</v>
      </c>
      <c r="CZ154" s="14">
        <f t="shared" si="212"/>
        <v>0</v>
      </c>
      <c r="DA154" s="14">
        <f t="shared" si="213"/>
        <v>0</v>
      </c>
      <c r="DB154" s="14">
        <f t="shared" si="214"/>
        <v>0</v>
      </c>
      <c r="DC154" s="14">
        <f t="shared" si="178"/>
        <v>0</v>
      </c>
      <c r="DD154" s="14">
        <f t="shared" si="136"/>
        <v>0</v>
      </c>
      <c r="DE154" s="14">
        <f t="shared" si="137"/>
        <v>0</v>
      </c>
      <c r="DF154" s="14">
        <f t="shared" si="138"/>
        <v>0</v>
      </c>
      <c r="DG154" s="14">
        <f t="shared" si="139"/>
        <v>0</v>
      </c>
      <c r="DH154" s="14">
        <f t="shared" si="140"/>
        <v>0</v>
      </c>
      <c r="DI154" s="14">
        <f t="shared" si="141"/>
        <v>0</v>
      </c>
      <c r="DJ154" s="14">
        <f t="shared" si="142"/>
        <v>0</v>
      </c>
      <c r="DK154" s="14">
        <f t="shared" si="143"/>
        <v>0</v>
      </c>
      <c r="DL154" s="14">
        <f t="shared" si="144"/>
        <v>0</v>
      </c>
      <c r="DM154" s="14">
        <f t="shared" si="145"/>
        <v>0</v>
      </c>
      <c r="DN154" s="14">
        <f t="shared" si="146"/>
        <v>0</v>
      </c>
      <c r="DO154" s="14">
        <f t="shared" si="147"/>
        <v>0</v>
      </c>
      <c r="DP154" s="14">
        <f t="shared" si="148"/>
        <v>0</v>
      </c>
      <c r="DQ154" s="14">
        <f t="shared" si="149"/>
        <v>0</v>
      </c>
      <c r="DR154" s="14">
        <f t="shared" si="150"/>
        <v>0</v>
      </c>
      <c r="DS154" s="14">
        <f t="shared" si="151"/>
        <v>0</v>
      </c>
      <c r="DT154" s="14">
        <f t="shared" si="152"/>
        <v>0</v>
      </c>
      <c r="DU154" s="14">
        <f t="shared" si="153"/>
        <v>0</v>
      </c>
      <c r="DV154" s="14">
        <f t="shared" si="154"/>
        <v>0</v>
      </c>
      <c r="DW154" s="14">
        <f t="shared" si="155"/>
        <v>0</v>
      </c>
      <c r="DX154" s="14">
        <f t="shared" si="156"/>
        <v>0</v>
      </c>
      <c r="DY154" s="14">
        <f t="shared" si="157"/>
        <v>0</v>
      </c>
      <c r="DZ154" s="14">
        <f t="shared" si="162"/>
        <v>0.99999999999999989</v>
      </c>
    </row>
    <row r="155" spans="1:130">
      <c r="A155" s="18"/>
      <c r="B155" s="18"/>
      <c r="C155" s="18">
        <v>2025</v>
      </c>
      <c r="D155" s="25"/>
      <c r="E155" s="25"/>
      <c r="F155" s="25"/>
      <c r="G155" s="25"/>
      <c r="H155" s="25"/>
      <c r="I155" s="25">
        <f t="shared" si="168"/>
        <v>0</v>
      </c>
      <c r="J155" s="25">
        <f t="shared" si="169"/>
        <v>0</v>
      </c>
      <c r="K155" s="25">
        <f t="shared" si="170"/>
        <v>0</v>
      </c>
      <c r="L155" s="25">
        <f t="shared" si="171"/>
        <v>0</v>
      </c>
      <c r="M155" s="25">
        <f t="shared" si="172"/>
        <v>3.3084646133829665E-12</v>
      </c>
      <c r="N155" s="25">
        <f t="shared" si="173"/>
        <v>540.26666666666654</v>
      </c>
      <c r="O155" s="25">
        <f t="shared" si="174"/>
        <v>337.13333333333327</v>
      </c>
      <c r="P155" s="25">
        <f t="shared" si="175"/>
        <v>370.33333333333326</v>
      </c>
      <c r="Q155" s="25">
        <f t="shared" si="176"/>
        <v>300.53333333333325</v>
      </c>
      <c r="R155" s="25">
        <f t="shared" si="179"/>
        <v>388.26666666666659</v>
      </c>
      <c r="S155" s="25">
        <f t="shared" si="215"/>
        <v>14207.33333333333</v>
      </c>
      <c r="T155" s="25">
        <f t="shared" si="216"/>
        <v>275.93333333333328</v>
      </c>
      <c r="U155" s="25">
        <f t="shared" si="217"/>
        <v>237.46666666666661</v>
      </c>
      <c r="V155" s="25">
        <f t="shared" si="218"/>
        <v>405.13333333333327</v>
      </c>
      <c r="W155" s="25">
        <f t="shared" si="219"/>
        <v>221.53333333333327</v>
      </c>
      <c r="X155" s="25">
        <f t="shared" si="220"/>
        <v>33.399999999999991</v>
      </c>
      <c r="Y155" s="25">
        <f t="shared" si="221"/>
        <v>39.199999999999989</v>
      </c>
      <c r="Z155" s="25">
        <f t="shared" si="222"/>
        <v>42.79999999999999</v>
      </c>
      <c r="AA155" s="25">
        <f t="shared" ref="AA155:AA173" si="223">VLOOKUP($C$89,$D$3:$K$63,$A$69,0)*(B132-B131)</f>
        <v>44.79999999999999</v>
      </c>
      <c r="AB155" s="25">
        <f>VLOOKUP($C$90,$D$3:$K$63,$A$69,0)*(B131-B130)</f>
        <v>46.199999999999989</v>
      </c>
      <c r="AC155" s="25">
        <f>VLOOKUP($C$91,$D$3:$K$63,$A$69,0)*B130</f>
        <v>0</v>
      </c>
      <c r="AD155" s="25"/>
      <c r="AE155" s="25"/>
      <c r="AF155" s="25"/>
      <c r="AG155" s="25"/>
      <c r="AH155" s="25"/>
      <c r="AI155" s="25"/>
      <c r="AJ155" s="25"/>
      <c r="AK155" s="25"/>
      <c r="AL155" s="25"/>
      <c r="AM155" s="25"/>
      <c r="AN155" s="25"/>
      <c r="AO155" s="25"/>
      <c r="AP155" s="25"/>
      <c r="AQ155" s="25"/>
      <c r="AR155" s="25"/>
      <c r="AS155" s="25"/>
      <c r="AT155" s="25"/>
      <c r="AU155" s="25"/>
      <c r="AV155" s="25"/>
      <c r="AW155" s="25"/>
      <c r="AX155" s="25"/>
      <c r="AY155" s="25"/>
      <c r="AZ155" s="25"/>
      <c r="BA155" s="25"/>
      <c r="BB155" s="25"/>
      <c r="BC155" s="25"/>
      <c r="BD155" s="25"/>
      <c r="BE155" s="25"/>
      <c r="BF155" s="25"/>
      <c r="BG155" s="25"/>
      <c r="BH155" s="25"/>
      <c r="BI155" s="25"/>
      <c r="BJ155" s="25"/>
      <c r="BK155" s="25"/>
      <c r="BL155" s="25"/>
      <c r="BM155" s="21">
        <f t="shared" si="159"/>
        <v>17490.333333333336</v>
      </c>
      <c r="BN155" s="18"/>
      <c r="BO155" s="18"/>
      <c r="BP155" s="18">
        <v>2025</v>
      </c>
      <c r="BQ155" s="14">
        <f t="shared" si="160"/>
        <v>0</v>
      </c>
      <c r="BR155" s="14">
        <f t="shared" si="180"/>
        <v>0</v>
      </c>
      <c r="BS155" s="14">
        <f t="shared" si="181"/>
        <v>0</v>
      </c>
      <c r="BT155" s="14">
        <f t="shared" si="182"/>
        <v>0</v>
      </c>
      <c r="BU155" s="14">
        <f t="shared" si="183"/>
        <v>0</v>
      </c>
      <c r="BV155" s="14">
        <f t="shared" si="184"/>
        <v>0</v>
      </c>
      <c r="BW155" s="14">
        <f t="shared" si="185"/>
        <v>0</v>
      </c>
      <c r="BX155" s="14">
        <f t="shared" si="186"/>
        <v>0</v>
      </c>
      <c r="BY155" s="14">
        <f t="shared" si="187"/>
        <v>0</v>
      </c>
      <c r="BZ155" s="14">
        <f t="shared" si="188"/>
        <v>1.891596089296735E-16</v>
      </c>
      <c r="CA155" s="14">
        <f t="shared" si="189"/>
        <v>3.0889443692706436E-2</v>
      </c>
      <c r="CB155" s="14">
        <f t="shared" si="190"/>
        <v>1.9275409273694033E-2</v>
      </c>
      <c r="CC155" s="14">
        <f t="shared" si="191"/>
        <v>2.1173600655600228E-2</v>
      </c>
      <c r="CD155" s="14">
        <f t="shared" si="192"/>
        <v>1.7182824798460096E-2</v>
      </c>
      <c r="CE155" s="14">
        <f t="shared" si="193"/>
        <v>2.2198928932172051E-2</v>
      </c>
      <c r="CF155" s="14">
        <f t="shared" si="194"/>
        <v>0.81229631606029973</v>
      </c>
      <c r="CG155" s="14">
        <f t="shared" si="177"/>
        <v>1.5776333593794663E-2</v>
      </c>
      <c r="CH155" s="14">
        <f t="shared" si="195"/>
        <v>1.3577023498694512E-2</v>
      </c>
      <c r="CI155" s="14">
        <f t="shared" si="196"/>
        <v>2.3163271140248892E-2</v>
      </c>
      <c r="CJ155" s="14">
        <f t="shared" si="197"/>
        <v>1.2666044100550776E-2</v>
      </c>
      <c r="CK155" s="14">
        <f t="shared" si="198"/>
        <v>1.9096262697490035E-3</v>
      </c>
      <c r="CL155" s="14">
        <f t="shared" si="199"/>
        <v>2.241238017190447E-3</v>
      </c>
      <c r="CM155" s="14">
        <f t="shared" si="161"/>
        <v>2.4470659983609985E-3</v>
      </c>
      <c r="CN155" s="14">
        <f t="shared" si="200"/>
        <v>2.5614148767890824E-3</v>
      </c>
      <c r="CO155" s="14">
        <f t="shared" si="201"/>
        <v>2.6414590916887413E-3</v>
      </c>
      <c r="CP155" s="14">
        <f t="shared" si="202"/>
        <v>0</v>
      </c>
      <c r="CQ155" s="14">
        <f t="shared" si="203"/>
        <v>0</v>
      </c>
      <c r="CR155" s="14">
        <f t="shared" si="204"/>
        <v>0</v>
      </c>
      <c r="CS155" s="14">
        <f t="shared" si="205"/>
        <v>0</v>
      </c>
      <c r="CT155" s="14">
        <f t="shared" si="206"/>
        <v>0</v>
      </c>
      <c r="CU155" s="14">
        <f t="shared" si="207"/>
        <v>0</v>
      </c>
      <c r="CV155" s="14">
        <f t="shared" si="208"/>
        <v>0</v>
      </c>
      <c r="CW155" s="14">
        <f t="shared" si="209"/>
        <v>0</v>
      </c>
      <c r="CX155" s="14">
        <f t="shared" si="210"/>
        <v>0</v>
      </c>
      <c r="CY155" s="14">
        <f t="shared" si="211"/>
        <v>0</v>
      </c>
      <c r="CZ155" s="14">
        <f t="shared" si="212"/>
        <v>0</v>
      </c>
      <c r="DA155" s="14">
        <f t="shared" si="213"/>
        <v>0</v>
      </c>
      <c r="DB155" s="14">
        <f t="shared" si="214"/>
        <v>0</v>
      </c>
      <c r="DC155" s="14">
        <f t="shared" si="178"/>
        <v>0</v>
      </c>
      <c r="DD155" s="14">
        <f t="shared" si="136"/>
        <v>0</v>
      </c>
      <c r="DE155" s="14">
        <f t="shared" si="137"/>
        <v>0</v>
      </c>
      <c r="DF155" s="14">
        <f t="shared" si="138"/>
        <v>0</v>
      </c>
      <c r="DG155" s="14">
        <f t="shared" si="139"/>
        <v>0</v>
      </c>
      <c r="DH155" s="14">
        <f t="shared" si="140"/>
        <v>0</v>
      </c>
      <c r="DI155" s="14">
        <f t="shared" si="141"/>
        <v>0</v>
      </c>
      <c r="DJ155" s="14">
        <f t="shared" si="142"/>
        <v>0</v>
      </c>
      <c r="DK155" s="14">
        <f t="shared" si="143"/>
        <v>0</v>
      </c>
      <c r="DL155" s="14">
        <f t="shared" si="144"/>
        <v>0</v>
      </c>
      <c r="DM155" s="14">
        <f t="shared" si="145"/>
        <v>0</v>
      </c>
      <c r="DN155" s="14">
        <f t="shared" si="146"/>
        <v>0</v>
      </c>
      <c r="DO155" s="14">
        <f t="shared" si="147"/>
        <v>0</v>
      </c>
      <c r="DP155" s="14">
        <f t="shared" si="148"/>
        <v>0</v>
      </c>
      <c r="DQ155" s="14">
        <f t="shared" si="149"/>
        <v>0</v>
      </c>
      <c r="DR155" s="14">
        <f t="shared" si="150"/>
        <v>0</v>
      </c>
      <c r="DS155" s="14">
        <f t="shared" si="151"/>
        <v>0</v>
      </c>
      <c r="DT155" s="14">
        <f t="shared" si="152"/>
        <v>0</v>
      </c>
      <c r="DU155" s="14">
        <f t="shared" si="153"/>
        <v>0</v>
      </c>
      <c r="DV155" s="14">
        <f t="shared" si="154"/>
        <v>0</v>
      </c>
      <c r="DW155" s="14">
        <f t="shared" si="155"/>
        <v>0</v>
      </c>
      <c r="DX155" s="14">
        <f t="shared" si="156"/>
        <v>0</v>
      </c>
      <c r="DY155" s="14">
        <f t="shared" si="157"/>
        <v>0</v>
      </c>
      <c r="DZ155" s="14">
        <f t="shared" si="162"/>
        <v>0.99999999999999978</v>
      </c>
    </row>
    <row r="156" spans="1:130">
      <c r="A156" s="18"/>
      <c r="B156" s="18"/>
      <c r="C156" s="18">
        <v>2026</v>
      </c>
      <c r="D156" s="25"/>
      <c r="E156" s="25"/>
      <c r="F156" s="25"/>
      <c r="G156" s="25"/>
      <c r="H156" s="25"/>
      <c r="I156" s="25"/>
      <c r="J156" s="25">
        <f t="shared" si="169"/>
        <v>0</v>
      </c>
      <c r="K156" s="25">
        <f t="shared" si="170"/>
        <v>0</v>
      </c>
      <c r="L156" s="25">
        <f t="shared" si="171"/>
        <v>0</v>
      </c>
      <c r="M156" s="25">
        <f t="shared" si="172"/>
        <v>0</v>
      </c>
      <c r="N156" s="25">
        <f t="shared" si="173"/>
        <v>1.7994494783124537E-12</v>
      </c>
      <c r="O156" s="25">
        <f t="shared" si="174"/>
        <v>337.13333333333327</v>
      </c>
      <c r="P156" s="25">
        <f t="shared" si="175"/>
        <v>370.33333333333326</v>
      </c>
      <c r="Q156" s="25">
        <f t="shared" si="176"/>
        <v>300.53333333333325</v>
      </c>
      <c r="R156" s="25">
        <f t="shared" si="179"/>
        <v>388.26666666666659</v>
      </c>
      <c r="S156" s="25">
        <f t="shared" si="215"/>
        <v>14207.33333333333</v>
      </c>
      <c r="T156" s="25">
        <f t="shared" si="216"/>
        <v>275.93333333333328</v>
      </c>
      <c r="U156" s="25">
        <f t="shared" si="217"/>
        <v>237.46666666666661</v>
      </c>
      <c r="V156" s="25">
        <f t="shared" si="218"/>
        <v>405.13333333333327</v>
      </c>
      <c r="W156" s="25">
        <f t="shared" si="219"/>
        <v>221.53333333333327</v>
      </c>
      <c r="X156" s="25">
        <f t="shared" si="220"/>
        <v>33.399999999999991</v>
      </c>
      <c r="Y156" s="25">
        <f t="shared" si="221"/>
        <v>39.199999999999989</v>
      </c>
      <c r="Z156" s="25">
        <f t="shared" si="222"/>
        <v>42.79999999999999</v>
      </c>
      <c r="AA156" s="25">
        <f t="shared" si="223"/>
        <v>44.79999999999999</v>
      </c>
      <c r="AB156" s="25">
        <f t="shared" ref="AB156:AB174" si="224">VLOOKUP($C$90,$D$3:$K$63,$A$69,0)*(B132-B131)</f>
        <v>46.199999999999989</v>
      </c>
      <c r="AC156" s="25">
        <f>VLOOKUP($C$91,$D$3:$K$63,$A$69,0)*(B131-B130)</f>
        <v>46.999999999999993</v>
      </c>
      <c r="AD156" s="25">
        <f>VLOOKUP($C$92,$D$3:$K$63,$A$69,0)*B130</f>
        <v>0</v>
      </c>
      <c r="AE156" s="25"/>
      <c r="AF156" s="25"/>
      <c r="AG156" s="25"/>
      <c r="AH156" s="25"/>
      <c r="AI156" s="25"/>
      <c r="AJ156" s="25"/>
      <c r="AK156" s="25"/>
      <c r="AL156" s="25"/>
      <c r="AM156" s="25"/>
      <c r="AN156" s="25"/>
      <c r="AO156" s="25"/>
      <c r="AP156" s="25"/>
      <c r="AQ156" s="25"/>
      <c r="AR156" s="25"/>
      <c r="AS156" s="25"/>
      <c r="AT156" s="25"/>
      <c r="AU156" s="25"/>
      <c r="AV156" s="25"/>
      <c r="AW156" s="25"/>
      <c r="AX156" s="25"/>
      <c r="AY156" s="25"/>
      <c r="AZ156" s="25"/>
      <c r="BA156" s="25"/>
      <c r="BB156" s="25"/>
      <c r="BC156" s="25"/>
      <c r="BD156" s="25"/>
      <c r="BE156" s="25"/>
      <c r="BF156" s="25"/>
      <c r="BG156" s="25"/>
      <c r="BH156" s="25"/>
      <c r="BI156" s="25"/>
      <c r="BJ156" s="25"/>
      <c r="BK156" s="25"/>
      <c r="BL156" s="25"/>
      <c r="BM156" s="21">
        <f t="shared" si="159"/>
        <v>16997.066666666666</v>
      </c>
      <c r="BN156" s="18"/>
      <c r="BO156" s="18"/>
      <c r="BP156" s="18">
        <v>2026</v>
      </c>
      <c r="BQ156" s="14">
        <f t="shared" si="160"/>
        <v>0</v>
      </c>
      <c r="BR156" s="14">
        <f t="shared" si="180"/>
        <v>0</v>
      </c>
      <c r="BS156" s="14">
        <f t="shared" si="181"/>
        <v>0</v>
      </c>
      <c r="BT156" s="14">
        <f t="shared" si="182"/>
        <v>0</v>
      </c>
      <c r="BU156" s="14">
        <f t="shared" si="183"/>
        <v>0</v>
      </c>
      <c r="BV156" s="14">
        <f t="shared" si="184"/>
        <v>0</v>
      </c>
      <c r="BW156" s="14">
        <f t="shared" si="185"/>
        <v>0</v>
      </c>
      <c r="BX156" s="14">
        <f t="shared" si="186"/>
        <v>0</v>
      </c>
      <c r="BY156" s="14">
        <f t="shared" si="187"/>
        <v>0</v>
      </c>
      <c r="BZ156" s="14">
        <f t="shared" si="188"/>
        <v>0</v>
      </c>
      <c r="CA156" s="14">
        <f t="shared" si="189"/>
        <v>1.0586823677296007E-16</v>
      </c>
      <c r="CB156" s="14">
        <f t="shared" si="190"/>
        <v>1.9834795023455025E-2</v>
      </c>
      <c r="CC156" s="14">
        <f t="shared" si="191"/>
        <v>2.1788073236166237E-2</v>
      </c>
      <c r="CD156" s="14">
        <f t="shared" si="192"/>
        <v>1.768148229498423E-2</v>
      </c>
      <c r="CE156" s="14">
        <f t="shared" si="193"/>
        <v>2.2843157250662858E-2</v>
      </c>
      <c r="CF156" s="14">
        <f t="shared" si="194"/>
        <v>0.83586971869655924</v>
      </c>
      <c r="CG156" s="14">
        <f t="shared" si="177"/>
        <v>1.6234173739782549E-2</v>
      </c>
      <c r="CH156" s="14">
        <f t="shared" si="195"/>
        <v>1.3971038139914335E-2</v>
      </c>
      <c r="CI156" s="14">
        <f t="shared" si="196"/>
        <v>2.3835485338646666E-2</v>
      </c>
      <c r="CJ156" s="14">
        <f t="shared" si="197"/>
        <v>1.3033621487629236E-2</v>
      </c>
      <c r="CK156" s="14">
        <f t="shared" si="198"/>
        <v>1.9650449489323645E-3</v>
      </c>
      <c r="CL156" s="14">
        <f t="shared" si="199"/>
        <v>2.3062802993457691E-3</v>
      </c>
      <c r="CM156" s="14">
        <f t="shared" si="161"/>
        <v>2.5180815513265028E-3</v>
      </c>
      <c r="CN156" s="14">
        <f t="shared" si="200"/>
        <v>2.635748913538022E-3</v>
      </c>
      <c r="CO156" s="14">
        <f t="shared" si="201"/>
        <v>2.718116067086085E-3</v>
      </c>
      <c r="CP156" s="14">
        <f t="shared" si="202"/>
        <v>2.7651830119706927E-3</v>
      </c>
      <c r="CQ156" s="14">
        <f t="shared" si="203"/>
        <v>0</v>
      </c>
      <c r="CR156" s="14">
        <f t="shared" si="204"/>
        <v>0</v>
      </c>
      <c r="CS156" s="14">
        <f t="shared" si="205"/>
        <v>0</v>
      </c>
      <c r="CT156" s="14">
        <f t="shared" si="206"/>
        <v>0</v>
      </c>
      <c r="CU156" s="14">
        <f t="shared" si="207"/>
        <v>0</v>
      </c>
      <c r="CV156" s="14">
        <f t="shared" si="208"/>
        <v>0</v>
      </c>
      <c r="CW156" s="14">
        <f t="shared" si="209"/>
        <v>0</v>
      </c>
      <c r="CX156" s="14">
        <f t="shared" si="210"/>
        <v>0</v>
      </c>
      <c r="CY156" s="14">
        <f t="shared" si="211"/>
        <v>0</v>
      </c>
      <c r="CZ156" s="14">
        <f t="shared" si="212"/>
        <v>0</v>
      </c>
      <c r="DA156" s="14">
        <f t="shared" si="213"/>
        <v>0</v>
      </c>
      <c r="DB156" s="14">
        <f t="shared" si="214"/>
        <v>0</v>
      </c>
      <c r="DC156" s="14">
        <f t="shared" si="178"/>
        <v>0</v>
      </c>
      <c r="DD156" s="14">
        <f t="shared" si="136"/>
        <v>0</v>
      </c>
      <c r="DE156" s="14">
        <f t="shared" si="137"/>
        <v>0</v>
      </c>
      <c r="DF156" s="14">
        <f t="shared" si="138"/>
        <v>0</v>
      </c>
      <c r="DG156" s="14">
        <f t="shared" si="139"/>
        <v>0</v>
      </c>
      <c r="DH156" s="14">
        <f t="shared" si="140"/>
        <v>0</v>
      </c>
      <c r="DI156" s="14">
        <f t="shared" si="141"/>
        <v>0</v>
      </c>
      <c r="DJ156" s="14">
        <f t="shared" si="142"/>
        <v>0</v>
      </c>
      <c r="DK156" s="14">
        <f t="shared" si="143"/>
        <v>0</v>
      </c>
      <c r="DL156" s="14">
        <f t="shared" si="144"/>
        <v>0</v>
      </c>
      <c r="DM156" s="14">
        <f t="shared" si="145"/>
        <v>0</v>
      </c>
      <c r="DN156" s="14">
        <f t="shared" si="146"/>
        <v>0</v>
      </c>
      <c r="DO156" s="14">
        <f t="shared" si="147"/>
        <v>0</v>
      </c>
      <c r="DP156" s="14">
        <f t="shared" si="148"/>
        <v>0</v>
      </c>
      <c r="DQ156" s="14">
        <f t="shared" si="149"/>
        <v>0</v>
      </c>
      <c r="DR156" s="14">
        <f t="shared" si="150"/>
        <v>0</v>
      </c>
      <c r="DS156" s="14">
        <f t="shared" si="151"/>
        <v>0</v>
      </c>
      <c r="DT156" s="14">
        <f t="shared" si="152"/>
        <v>0</v>
      </c>
      <c r="DU156" s="14">
        <f t="shared" si="153"/>
        <v>0</v>
      </c>
      <c r="DV156" s="14">
        <f t="shared" si="154"/>
        <v>0</v>
      </c>
      <c r="DW156" s="14">
        <f t="shared" si="155"/>
        <v>0</v>
      </c>
      <c r="DX156" s="14">
        <f t="shared" si="156"/>
        <v>0</v>
      </c>
      <c r="DY156" s="14">
        <f t="shared" si="157"/>
        <v>0</v>
      </c>
      <c r="DZ156" s="14">
        <f t="shared" si="162"/>
        <v>0.99999999999999978</v>
      </c>
    </row>
    <row r="157" spans="1:130">
      <c r="A157" s="18"/>
      <c r="B157" s="18"/>
      <c r="C157" s="18">
        <v>2027</v>
      </c>
      <c r="D157" s="25"/>
      <c r="E157" s="25"/>
      <c r="F157" s="25"/>
      <c r="G157" s="25"/>
      <c r="H157" s="25"/>
      <c r="I157" s="25"/>
      <c r="J157" s="25"/>
      <c r="K157" s="25">
        <f t="shared" si="170"/>
        <v>0</v>
      </c>
      <c r="L157" s="25">
        <f t="shared" si="171"/>
        <v>0</v>
      </c>
      <c r="M157" s="25">
        <f t="shared" si="172"/>
        <v>0</v>
      </c>
      <c r="N157" s="25">
        <f t="shared" si="173"/>
        <v>0</v>
      </c>
      <c r="O157" s="25">
        <f t="shared" si="174"/>
        <v>1.1228795671058833E-12</v>
      </c>
      <c r="P157" s="25">
        <f t="shared" si="175"/>
        <v>370.33333333333326</v>
      </c>
      <c r="Q157" s="25">
        <f t="shared" si="176"/>
        <v>300.53333333333325</v>
      </c>
      <c r="R157" s="25">
        <f t="shared" si="179"/>
        <v>388.26666666666659</v>
      </c>
      <c r="S157" s="25">
        <f t="shared" si="215"/>
        <v>14207.33333333333</v>
      </c>
      <c r="T157" s="25">
        <f t="shared" si="216"/>
        <v>275.93333333333328</v>
      </c>
      <c r="U157" s="25">
        <f t="shared" si="217"/>
        <v>237.46666666666661</v>
      </c>
      <c r="V157" s="25">
        <f t="shared" si="218"/>
        <v>405.13333333333327</v>
      </c>
      <c r="W157" s="25">
        <f t="shared" si="219"/>
        <v>221.53333333333327</v>
      </c>
      <c r="X157" s="25">
        <f t="shared" si="220"/>
        <v>33.399999999999991</v>
      </c>
      <c r="Y157" s="25">
        <f t="shared" si="221"/>
        <v>39.199999999999989</v>
      </c>
      <c r="Z157" s="25">
        <f t="shared" si="222"/>
        <v>42.79999999999999</v>
      </c>
      <c r="AA157" s="25">
        <f t="shared" si="223"/>
        <v>44.79999999999999</v>
      </c>
      <c r="AB157" s="25">
        <f t="shared" si="224"/>
        <v>46.199999999999989</v>
      </c>
      <c r="AC157" s="25">
        <f t="shared" ref="AC157:AC175" si="225">VLOOKUP($C$91,$D$3:$K$63,$A$69,0)*(B132-B131)</f>
        <v>46.999999999999993</v>
      </c>
      <c r="AD157" s="25">
        <f>VLOOKUP($C$92,$D$3:$K$63,$A$69,0)*(B131-B130)</f>
        <v>47.79999999999999</v>
      </c>
      <c r="AE157" s="25">
        <f>VLOOKUP($C$93,$D$3:$K$63,$A$69,0)*B130</f>
        <v>0</v>
      </c>
      <c r="AF157" s="25"/>
      <c r="AG157" s="25"/>
      <c r="AH157" s="25"/>
      <c r="AI157" s="25"/>
      <c r="AJ157" s="25"/>
      <c r="AK157" s="25"/>
      <c r="AL157" s="25"/>
      <c r="AM157" s="25"/>
      <c r="AN157" s="25"/>
      <c r="AO157" s="25"/>
      <c r="AP157" s="25"/>
      <c r="AQ157" s="25"/>
      <c r="AR157" s="25"/>
      <c r="AS157" s="25"/>
      <c r="AT157" s="25"/>
      <c r="AU157" s="25"/>
      <c r="AV157" s="25"/>
      <c r="AW157" s="25"/>
      <c r="AX157" s="25"/>
      <c r="AY157" s="25"/>
      <c r="AZ157" s="25"/>
      <c r="BA157" s="25"/>
      <c r="BB157" s="25"/>
      <c r="BC157" s="25"/>
      <c r="BD157" s="25"/>
      <c r="BE157" s="25"/>
      <c r="BF157" s="25"/>
      <c r="BG157" s="25"/>
      <c r="BH157" s="25"/>
      <c r="BI157" s="25"/>
      <c r="BJ157" s="25"/>
      <c r="BK157" s="25"/>
      <c r="BL157" s="25"/>
      <c r="BM157" s="21">
        <f t="shared" si="159"/>
        <v>16707.733333333334</v>
      </c>
      <c r="BN157" s="18"/>
      <c r="BO157" s="18"/>
      <c r="BP157" s="18">
        <v>2027</v>
      </c>
      <c r="BQ157" s="14">
        <f t="shared" si="160"/>
        <v>0</v>
      </c>
      <c r="BR157" s="14">
        <f t="shared" si="180"/>
        <v>0</v>
      </c>
      <c r="BS157" s="14">
        <f t="shared" si="181"/>
        <v>0</v>
      </c>
      <c r="BT157" s="14">
        <f t="shared" si="182"/>
        <v>0</v>
      </c>
      <c r="BU157" s="14">
        <f t="shared" si="183"/>
        <v>0</v>
      </c>
      <c r="BV157" s="14">
        <f t="shared" si="184"/>
        <v>0</v>
      </c>
      <c r="BW157" s="14">
        <f t="shared" si="185"/>
        <v>0</v>
      </c>
      <c r="BX157" s="14">
        <f t="shared" si="186"/>
        <v>0</v>
      </c>
      <c r="BY157" s="14">
        <f t="shared" si="187"/>
        <v>0</v>
      </c>
      <c r="BZ157" s="14">
        <f t="shared" si="188"/>
        <v>0</v>
      </c>
      <c r="CA157" s="14">
        <f t="shared" si="189"/>
        <v>0</v>
      </c>
      <c r="CB157" s="14">
        <f t="shared" si="190"/>
        <v>6.7207175545808129E-17</v>
      </c>
      <c r="CC157" s="14">
        <f t="shared" si="191"/>
        <v>2.2165384492610202E-2</v>
      </c>
      <c r="CD157" s="14">
        <f t="shared" si="192"/>
        <v>1.7987678360519673E-2</v>
      </c>
      <c r="CE157" s="14">
        <f t="shared" si="193"/>
        <v>2.3238739745267654E-2</v>
      </c>
      <c r="CF157" s="14">
        <f t="shared" si="194"/>
        <v>0.85034475053468239</v>
      </c>
      <c r="CG157" s="14">
        <f t="shared" si="177"/>
        <v>1.6515306285312985E-2</v>
      </c>
      <c r="CH157" s="14">
        <f t="shared" si="195"/>
        <v>1.4212979219203878E-2</v>
      </c>
      <c r="CI157" s="14">
        <f t="shared" si="196"/>
        <v>2.424825230631723E-2</v>
      </c>
      <c r="CJ157" s="14">
        <f t="shared" si="197"/>
        <v>1.3259329013311198E-2</v>
      </c>
      <c r="CK157" s="14">
        <f t="shared" si="198"/>
        <v>1.9990742809716851E-3</v>
      </c>
      <c r="CL157" s="14">
        <f t="shared" si="199"/>
        <v>2.3462189165895228E-3</v>
      </c>
      <c r="CM157" s="14">
        <f t="shared" si="161"/>
        <v>2.5616880007661115E-3</v>
      </c>
      <c r="CN157" s="14">
        <f t="shared" si="200"/>
        <v>2.6813930475308831E-3</v>
      </c>
      <c r="CO157" s="14">
        <f t="shared" si="201"/>
        <v>2.7651865802662233E-3</v>
      </c>
      <c r="CP157" s="14">
        <f t="shared" si="202"/>
        <v>2.813068598972132E-3</v>
      </c>
      <c r="CQ157" s="14">
        <f t="shared" si="203"/>
        <v>2.8609506176780408E-3</v>
      </c>
      <c r="CR157" s="14">
        <f t="shared" si="204"/>
        <v>0</v>
      </c>
      <c r="CS157" s="14">
        <f t="shared" si="205"/>
        <v>0</v>
      </c>
      <c r="CT157" s="14">
        <f t="shared" si="206"/>
        <v>0</v>
      </c>
      <c r="CU157" s="14">
        <f t="shared" si="207"/>
        <v>0</v>
      </c>
      <c r="CV157" s="14">
        <f t="shared" si="208"/>
        <v>0</v>
      </c>
      <c r="CW157" s="14">
        <f t="shared" si="209"/>
        <v>0</v>
      </c>
      <c r="CX157" s="14">
        <f t="shared" si="210"/>
        <v>0</v>
      </c>
      <c r="CY157" s="14">
        <f t="shared" si="211"/>
        <v>0</v>
      </c>
      <c r="CZ157" s="14">
        <f t="shared" si="212"/>
        <v>0</v>
      </c>
      <c r="DA157" s="14">
        <f t="shared" si="213"/>
        <v>0</v>
      </c>
      <c r="DB157" s="14">
        <f t="shared" si="214"/>
        <v>0</v>
      </c>
      <c r="DC157" s="14">
        <f t="shared" si="178"/>
        <v>0</v>
      </c>
      <c r="DD157" s="14">
        <f t="shared" si="136"/>
        <v>0</v>
      </c>
      <c r="DE157" s="14">
        <f t="shared" si="137"/>
        <v>0</v>
      </c>
      <c r="DF157" s="14">
        <f t="shared" si="138"/>
        <v>0</v>
      </c>
      <c r="DG157" s="14">
        <f t="shared" si="139"/>
        <v>0</v>
      </c>
      <c r="DH157" s="14">
        <f t="shared" si="140"/>
        <v>0</v>
      </c>
      <c r="DI157" s="14">
        <f t="shared" si="141"/>
        <v>0</v>
      </c>
      <c r="DJ157" s="14">
        <f t="shared" si="142"/>
        <v>0</v>
      </c>
      <c r="DK157" s="14">
        <f t="shared" si="143"/>
        <v>0</v>
      </c>
      <c r="DL157" s="14">
        <f t="shared" si="144"/>
        <v>0</v>
      </c>
      <c r="DM157" s="14">
        <f t="shared" si="145"/>
        <v>0</v>
      </c>
      <c r="DN157" s="14">
        <f t="shared" si="146"/>
        <v>0</v>
      </c>
      <c r="DO157" s="14">
        <f t="shared" si="147"/>
        <v>0</v>
      </c>
      <c r="DP157" s="14">
        <f t="shared" si="148"/>
        <v>0</v>
      </c>
      <c r="DQ157" s="14">
        <f t="shared" si="149"/>
        <v>0</v>
      </c>
      <c r="DR157" s="14">
        <f t="shared" si="150"/>
        <v>0</v>
      </c>
      <c r="DS157" s="14">
        <f t="shared" si="151"/>
        <v>0</v>
      </c>
      <c r="DT157" s="14">
        <f t="shared" si="152"/>
        <v>0</v>
      </c>
      <c r="DU157" s="14">
        <f t="shared" si="153"/>
        <v>0</v>
      </c>
      <c r="DV157" s="14">
        <f t="shared" si="154"/>
        <v>0</v>
      </c>
      <c r="DW157" s="14">
        <f t="shared" si="155"/>
        <v>0</v>
      </c>
      <c r="DX157" s="14">
        <f t="shared" si="156"/>
        <v>0</v>
      </c>
      <c r="DY157" s="14">
        <f t="shared" si="157"/>
        <v>0</v>
      </c>
      <c r="DZ157" s="14">
        <f t="shared" si="162"/>
        <v>0.99999999999999967</v>
      </c>
    </row>
    <row r="158" spans="1:130">
      <c r="A158" s="18"/>
      <c r="B158" s="18"/>
      <c r="C158" s="18">
        <v>2028</v>
      </c>
      <c r="D158" s="25"/>
      <c r="E158" s="25"/>
      <c r="F158" s="25"/>
      <c r="G158" s="25"/>
      <c r="H158" s="25"/>
      <c r="I158" s="25"/>
      <c r="J158" s="25"/>
      <c r="K158" s="25"/>
      <c r="L158" s="25">
        <f t="shared" si="171"/>
        <v>0</v>
      </c>
      <c r="M158" s="25">
        <f t="shared" si="172"/>
        <v>0</v>
      </c>
      <c r="N158" s="25">
        <f t="shared" si="173"/>
        <v>0</v>
      </c>
      <c r="O158" s="25">
        <f t="shared" si="174"/>
        <v>0</v>
      </c>
      <c r="P158" s="25">
        <f t="shared" si="175"/>
        <v>1.2334577803585489E-12</v>
      </c>
      <c r="Q158" s="25">
        <f t="shared" si="176"/>
        <v>300.53333333333325</v>
      </c>
      <c r="R158" s="25">
        <f t="shared" si="179"/>
        <v>388.26666666666659</v>
      </c>
      <c r="S158" s="25">
        <f t="shared" si="215"/>
        <v>14207.33333333333</v>
      </c>
      <c r="T158" s="25">
        <f t="shared" si="216"/>
        <v>275.93333333333328</v>
      </c>
      <c r="U158" s="25">
        <f t="shared" si="217"/>
        <v>237.46666666666661</v>
      </c>
      <c r="V158" s="25">
        <f t="shared" si="218"/>
        <v>405.13333333333327</v>
      </c>
      <c r="W158" s="25">
        <f t="shared" si="219"/>
        <v>221.53333333333327</v>
      </c>
      <c r="X158" s="25">
        <f t="shared" si="220"/>
        <v>33.399999999999991</v>
      </c>
      <c r="Y158" s="25">
        <f t="shared" si="221"/>
        <v>39.199999999999989</v>
      </c>
      <c r="Z158" s="25">
        <f t="shared" si="222"/>
        <v>42.79999999999999</v>
      </c>
      <c r="AA158" s="25">
        <f t="shared" si="223"/>
        <v>44.79999999999999</v>
      </c>
      <c r="AB158" s="25">
        <f t="shared" si="224"/>
        <v>46.199999999999989</v>
      </c>
      <c r="AC158" s="25">
        <f t="shared" si="225"/>
        <v>46.999999999999993</v>
      </c>
      <c r="AD158" s="25">
        <f t="shared" ref="AD158:AD176" si="226">VLOOKUP($C$92,$D$3:$K$63,$A$69,0)*(B132-B131)</f>
        <v>47.79999999999999</v>
      </c>
      <c r="AE158" s="25">
        <f>VLOOKUP($C$93,$D$3:$K$63,$A$69,0)*(B131-B130)</f>
        <v>47.999999999999986</v>
      </c>
      <c r="AF158" s="25">
        <f>VLOOKUP($C$94,$D$3:$K$63,$A$69,0)*B130</f>
        <v>0</v>
      </c>
      <c r="AG158" s="25"/>
      <c r="AH158" s="25"/>
      <c r="AI158" s="25"/>
      <c r="AJ158" s="25"/>
      <c r="AK158" s="25"/>
      <c r="AL158" s="25"/>
      <c r="AM158" s="25"/>
      <c r="AN158" s="25"/>
      <c r="AO158" s="25"/>
      <c r="AP158" s="25"/>
      <c r="AQ158" s="25"/>
      <c r="AR158" s="25"/>
      <c r="AS158" s="25"/>
      <c r="AT158" s="25"/>
      <c r="AU158" s="25"/>
      <c r="AV158" s="25"/>
      <c r="AW158" s="25"/>
      <c r="AX158" s="25"/>
      <c r="AY158" s="25"/>
      <c r="AZ158" s="25"/>
      <c r="BA158" s="25"/>
      <c r="BB158" s="25"/>
      <c r="BC158" s="25"/>
      <c r="BD158" s="25"/>
      <c r="BE158" s="25"/>
      <c r="BF158" s="25"/>
      <c r="BG158" s="25"/>
      <c r="BH158" s="25"/>
      <c r="BI158" s="25"/>
      <c r="BJ158" s="25"/>
      <c r="BK158" s="25"/>
      <c r="BL158" s="25"/>
      <c r="BM158" s="21">
        <f t="shared" si="159"/>
        <v>16385.399999999994</v>
      </c>
      <c r="BN158" s="18"/>
      <c r="BO158" s="18"/>
      <c r="BP158" s="18">
        <v>2028</v>
      </c>
      <c r="BQ158" s="14">
        <f t="shared" si="160"/>
        <v>0</v>
      </c>
      <c r="BR158" s="14">
        <f t="shared" si="180"/>
        <v>0</v>
      </c>
      <c r="BS158" s="14">
        <f t="shared" si="181"/>
        <v>0</v>
      </c>
      <c r="BT158" s="14">
        <f t="shared" si="182"/>
        <v>0</v>
      </c>
      <c r="BU158" s="14">
        <f t="shared" si="183"/>
        <v>0</v>
      </c>
      <c r="BV158" s="14">
        <f t="shared" si="184"/>
        <v>0</v>
      </c>
      <c r="BW158" s="14">
        <f t="shared" si="185"/>
        <v>0</v>
      </c>
      <c r="BX158" s="14">
        <f t="shared" si="186"/>
        <v>0</v>
      </c>
      <c r="BY158" s="14">
        <f t="shared" si="187"/>
        <v>0</v>
      </c>
      <c r="BZ158" s="14">
        <f t="shared" si="188"/>
        <v>0</v>
      </c>
      <c r="CA158" s="14">
        <f t="shared" si="189"/>
        <v>0</v>
      </c>
      <c r="CB158" s="14">
        <f t="shared" si="190"/>
        <v>0</v>
      </c>
      <c r="CC158" s="14">
        <f t="shared" si="191"/>
        <v>7.5277855917984879E-17</v>
      </c>
      <c r="CD158" s="14">
        <f t="shared" si="192"/>
        <v>1.834153168877985E-2</v>
      </c>
      <c r="CE158" s="14">
        <f t="shared" si="193"/>
        <v>2.3695891871218691E-2</v>
      </c>
      <c r="CF158" s="14">
        <f t="shared" si="194"/>
        <v>0.86707271920937756</v>
      </c>
      <c r="CG158" s="14">
        <f t="shared" si="177"/>
        <v>1.684019513306562E-2</v>
      </c>
      <c r="CH158" s="14">
        <f t="shared" si="195"/>
        <v>1.449257672480786E-2</v>
      </c>
      <c r="CI158" s="14">
        <f t="shared" si="196"/>
        <v>2.4725263547629807E-2</v>
      </c>
      <c r="CJ158" s="14">
        <f t="shared" si="197"/>
        <v>1.3520166326933328E-2</v>
      </c>
      <c r="CK158" s="14">
        <f t="shared" si="198"/>
        <v>2.0384000390591627E-3</v>
      </c>
      <c r="CL158" s="14">
        <f t="shared" si="199"/>
        <v>2.3923736985365022E-3</v>
      </c>
      <c r="CM158" s="14">
        <f t="shared" si="161"/>
        <v>2.6120814871776095E-3</v>
      </c>
      <c r="CN158" s="14">
        <f t="shared" si="200"/>
        <v>2.7341413697560026E-3</v>
      </c>
      <c r="CO158" s="14">
        <f t="shared" si="201"/>
        <v>2.8195832875608775E-3</v>
      </c>
      <c r="CP158" s="14">
        <f t="shared" si="202"/>
        <v>2.8684072405922353E-3</v>
      </c>
      <c r="CQ158" s="14">
        <f t="shared" si="203"/>
        <v>2.9172311936235922E-3</v>
      </c>
      <c r="CR158" s="14">
        <f t="shared" si="204"/>
        <v>2.9294371818814314E-3</v>
      </c>
      <c r="CS158" s="14">
        <f t="shared" si="205"/>
        <v>0</v>
      </c>
      <c r="CT158" s="14">
        <f t="shared" si="206"/>
        <v>0</v>
      </c>
      <c r="CU158" s="14">
        <f t="shared" si="207"/>
        <v>0</v>
      </c>
      <c r="CV158" s="14">
        <f t="shared" si="208"/>
        <v>0</v>
      </c>
      <c r="CW158" s="14">
        <f t="shared" si="209"/>
        <v>0</v>
      </c>
      <c r="CX158" s="14">
        <f t="shared" si="210"/>
        <v>0</v>
      </c>
      <c r="CY158" s="14">
        <f t="shared" si="211"/>
        <v>0</v>
      </c>
      <c r="CZ158" s="14">
        <f t="shared" si="212"/>
        <v>0</v>
      </c>
      <c r="DA158" s="14">
        <f t="shared" si="213"/>
        <v>0</v>
      </c>
      <c r="DB158" s="14">
        <f t="shared" si="214"/>
        <v>0</v>
      </c>
      <c r="DC158" s="14">
        <f t="shared" si="178"/>
        <v>0</v>
      </c>
      <c r="DD158" s="14">
        <f t="shared" si="136"/>
        <v>0</v>
      </c>
      <c r="DE158" s="14">
        <f t="shared" si="137"/>
        <v>0</v>
      </c>
      <c r="DF158" s="14">
        <f t="shared" si="138"/>
        <v>0</v>
      </c>
      <c r="DG158" s="14">
        <f t="shared" si="139"/>
        <v>0</v>
      </c>
      <c r="DH158" s="14">
        <f t="shared" si="140"/>
        <v>0</v>
      </c>
      <c r="DI158" s="14">
        <f t="shared" si="141"/>
        <v>0</v>
      </c>
      <c r="DJ158" s="14">
        <f t="shared" si="142"/>
        <v>0</v>
      </c>
      <c r="DK158" s="14">
        <f t="shared" si="143"/>
        <v>0</v>
      </c>
      <c r="DL158" s="14">
        <f t="shared" si="144"/>
        <v>0</v>
      </c>
      <c r="DM158" s="14">
        <f t="shared" si="145"/>
        <v>0</v>
      </c>
      <c r="DN158" s="14">
        <f t="shared" si="146"/>
        <v>0</v>
      </c>
      <c r="DO158" s="14">
        <f t="shared" si="147"/>
        <v>0</v>
      </c>
      <c r="DP158" s="14">
        <f t="shared" si="148"/>
        <v>0</v>
      </c>
      <c r="DQ158" s="14">
        <f t="shared" si="149"/>
        <v>0</v>
      </c>
      <c r="DR158" s="14">
        <f t="shared" si="150"/>
        <v>0</v>
      </c>
      <c r="DS158" s="14">
        <f t="shared" si="151"/>
        <v>0</v>
      </c>
      <c r="DT158" s="14">
        <f t="shared" si="152"/>
        <v>0</v>
      </c>
      <c r="DU158" s="14">
        <f t="shared" si="153"/>
        <v>0</v>
      </c>
      <c r="DV158" s="14">
        <f t="shared" si="154"/>
        <v>0</v>
      </c>
      <c r="DW158" s="14">
        <f t="shared" si="155"/>
        <v>0</v>
      </c>
      <c r="DX158" s="14">
        <f t="shared" si="156"/>
        <v>0</v>
      </c>
      <c r="DY158" s="14">
        <f t="shared" si="157"/>
        <v>0</v>
      </c>
      <c r="DZ158" s="14">
        <f t="shared" si="162"/>
        <v>1.0000000000000002</v>
      </c>
    </row>
    <row r="159" spans="1:130">
      <c r="A159" s="18"/>
      <c r="B159" s="18"/>
      <c r="C159" s="18">
        <v>2029</v>
      </c>
      <c r="D159" s="25"/>
      <c r="E159" s="25"/>
      <c r="F159" s="25"/>
      <c r="G159" s="25"/>
      <c r="H159" s="25"/>
      <c r="I159" s="25"/>
      <c r="J159" s="25"/>
      <c r="K159" s="25"/>
      <c r="L159" s="25"/>
      <c r="M159" s="25">
        <f t="shared" si="172"/>
        <v>0</v>
      </c>
      <c r="N159" s="25">
        <f t="shared" si="173"/>
        <v>0</v>
      </c>
      <c r="O159" s="25">
        <f t="shared" si="174"/>
        <v>0</v>
      </c>
      <c r="P159" s="25">
        <f t="shared" si="175"/>
        <v>0</v>
      </c>
      <c r="Q159" s="25">
        <f t="shared" si="176"/>
        <v>1.0009770790020411E-12</v>
      </c>
      <c r="R159" s="25">
        <f t="shared" si="179"/>
        <v>388.26666666666659</v>
      </c>
      <c r="S159" s="25">
        <f t="shared" si="215"/>
        <v>14207.33333333333</v>
      </c>
      <c r="T159" s="25">
        <f t="shared" si="216"/>
        <v>275.93333333333328</v>
      </c>
      <c r="U159" s="25">
        <f t="shared" si="217"/>
        <v>237.46666666666661</v>
      </c>
      <c r="V159" s="25">
        <f t="shared" si="218"/>
        <v>405.13333333333327</v>
      </c>
      <c r="W159" s="25">
        <f t="shared" si="219"/>
        <v>221.53333333333327</v>
      </c>
      <c r="X159" s="25">
        <f t="shared" si="220"/>
        <v>33.399999999999991</v>
      </c>
      <c r="Y159" s="25">
        <f t="shared" si="221"/>
        <v>39.199999999999989</v>
      </c>
      <c r="Z159" s="25">
        <f t="shared" si="222"/>
        <v>42.79999999999999</v>
      </c>
      <c r="AA159" s="25">
        <f t="shared" si="223"/>
        <v>44.79999999999999</v>
      </c>
      <c r="AB159" s="25">
        <f t="shared" si="224"/>
        <v>46.199999999999989</v>
      </c>
      <c r="AC159" s="25">
        <f t="shared" si="225"/>
        <v>46.999999999999993</v>
      </c>
      <c r="AD159" s="25">
        <f t="shared" si="226"/>
        <v>47.79999999999999</v>
      </c>
      <c r="AE159" s="25">
        <f t="shared" ref="AE159:AE177" si="227">VLOOKUP($C$93,$D$3:$K$63,$A$69,0)*(B132-B131)</f>
        <v>47.999999999999986</v>
      </c>
      <c r="AF159" s="25">
        <f>VLOOKUP($C$94,$D$3:$K$63,$A$69,0)*(B131-B130)</f>
        <v>49.199999999999989</v>
      </c>
      <c r="AG159" s="25">
        <f>VLOOKUP($C$95,$D$3:$K$63,$A$69,0)*B130</f>
        <v>0</v>
      </c>
      <c r="AH159" s="25"/>
      <c r="AI159" s="25"/>
      <c r="AJ159" s="25"/>
      <c r="AK159" s="25"/>
      <c r="AL159" s="25"/>
      <c r="AM159" s="25"/>
      <c r="AN159" s="25"/>
      <c r="AO159" s="25"/>
      <c r="AP159" s="25"/>
      <c r="AQ159" s="25"/>
      <c r="AR159" s="25"/>
      <c r="AS159" s="25"/>
      <c r="AT159" s="25"/>
      <c r="AU159" s="25"/>
      <c r="AV159" s="25"/>
      <c r="AW159" s="25"/>
      <c r="AX159" s="25"/>
      <c r="AY159" s="25"/>
      <c r="AZ159" s="25"/>
      <c r="BA159" s="25"/>
      <c r="BB159" s="25"/>
      <c r="BC159" s="25"/>
      <c r="BD159" s="25"/>
      <c r="BE159" s="25"/>
      <c r="BF159" s="25"/>
      <c r="BG159" s="25"/>
      <c r="BH159" s="25"/>
      <c r="BI159" s="25"/>
      <c r="BJ159" s="25"/>
      <c r="BK159" s="25"/>
      <c r="BL159" s="25"/>
      <c r="BM159" s="21">
        <f t="shared" si="159"/>
        <v>16134.066666666664</v>
      </c>
      <c r="BN159" s="18"/>
      <c r="BO159" s="18"/>
      <c r="BP159" s="18">
        <v>2029</v>
      </c>
      <c r="BQ159" s="14">
        <f t="shared" si="160"/>
        <v>0</v>
      </c>
      <c r="BR159" s="14">
        <f t="shared" si="180"/>
        <v>0</v>
      </c>
      <c r="BS159" s="14">
        <f t="shared" si="181"/>
        <v>0</v>
      </c>
      <c r="BT159" s="14">
        <f t="shared" si="182"/>
        <v>0</v>
      </c>
      <c r="BU159" s="14">
        <f t="shared" si="183"/>
        <v>0</v>
      </c>
      <c r="BV159" s="14">
        <f t="shared" si="184"/>
        <v>0</v>
      </c>
      <c r="BW159" s="14">
        <f t="shared" si="185"/>
        <v>0</v>
      </c>
      <c r="BX159" s="14">
        <f t="shared" si="186"/>
        <v>0</v>
      </c>
      <c r="BY159" s="14">
        <f t="shared" si="187"/>
        <v>0</v>
      </c>
      <c r="BZ159" s="14">
        <f t="shared" si="188"/>
        <v>0</v>
      </c>
      <c r="CA159" s="14">
        <f t="shared" si="189"/>
        <v>0</v>
      </c>
      <c r="CB159" s="14">
        <f t="shared" si="190"/>
        <v>0</v>
      </c>
      <c r="CC159" s="14">
        <f t="shared" si="191"/>
        <v>0</v>
      </c>
      <c r="CD159" s="14">
        <f t="shared" si="192"/>
        <v>6.2041213767269333E-17</v>
      </c>
      <c r="CE159" s="14">
        <f t="shared" si="193"/>
        <v>2.4065021837850347E-2</v>
      </c>
      <c r="CF159" s="14">
        <f t="shared" si="194"/>
        <v>0.88057980835581851</v>
      </c>
      <c r="CG159" s="14">
        <f t="shared" si="177"/>
        <v>1.7102528397469535E-2</v>
      </c>
      <c r="CH159" s="14">
        <f t="shared" si="195"/>
        <v>1.4718339249042398E-2</v>
      </c>
      <c r="CI159" s="14">
        <f t="shared" si="196"/>
        <v>2.5110428864803667E-2</v>
      </c>
      <c r="CJ159" s="14">
        <f t="shared" si="197"/>
        <v>1.3730780832276218E-2</v>
      </c>
      <c r="CK159" s="14">
        <f t="shared" si="198"/>
        <v>2.0701538359826619E-3</v>
      </c>
      <c r="CL159" s="14">
        <f t="shared" si="199"/>
        <v>2.4296416278598906E-3</v>
      </c>
      <c r="CM159" s="14">
        <f t="shared" si="161"/>
        <v>2.6527719814388603E-3</v>
      </c>
      <c r="CN159" s="14">
        <f t="shared" si="200"/>
        <v>2.7767332889827323E-3</v>
      </c>
      <c r="CO159" s="14">
        <f t="shared" si="201"/>
        <v>2.8635062042634426E-3</v>
      </c>
      <c r="CP159" s="14">
        <f t="shared" si="202"/>
        <v>2.9130907272809916E-3</v>
      </c>
      <c r="CQ159" s="14">
        <f t="shared" si="203"/>
        <v>2.9626752502985403E-3</v>
      </c>
      <c r="CR159" s="14">
        <f t="shared" si="204"/>
        <v>2.9750713810529268E-3</v>
      </c>
      <c r="CS159" s="14">
        <f t="shared" si="205"/>
        <v>3.0494481655792501E-3</v>
      </c>
      <c r="CT159" s="14">
        <f t="shared" si="206"/>
        <v>0</v>
      </c>
      <c r="CU159" s="14">
        <f t="shared" si="207"/>
        <v>0</v>
      </c>
      <c r="CV159" s="14">
        <f t="shared" si="208"/>
        <v>0</v>
      </c>
      <c r="CW159" s="14">
        <f t="shared" si="209"/>
        <v>0</v>
      </c>
      <c r="CX159" s="14">
        <f t="shared" si="210"/>
        <v>0</v>
      </c>
      <c r="CY159" s="14">
        <f t="shared" si="211"/>
        <v>0</v>
      </c>
      <c r="CZ159" s="14">
        <f t="shared" si="212"/>
        <v>0</v>
      </c>
      <c r="DA159" s="14">
        <f t="shared" si="213"/>
        <v>0</v>
      </c>
      <c r="DB159" s="14">
        <f t="shared" si="214"/>
        <v>0</v>
      </c>
      <c r="DC159" s="14">
        <f t="shared" si="178"/>
        <v>0</v>
      </c>
      <c r="DD159" s="14">
        <f t="shared" si="136"/>
        <v>0</v>
      </c>
      <c r="DE159" s="14">
        <f t="shared" si="137"/>
        <v>0</v>
      </c>
      <c r="DF159" s="14">
        <f t="shared" si="138"/>
        <v>0</v>
      </c>
      <c r="DG159" s="14">
        <f t="shared" si="139"/>
        <v>0</v>
      </c>
      <c r="DH159" s="14">
        <f t="shared" si="140"/>
        <v>0</v>
      </c>
      <c r="DI159" s="14">
        <f t="shared" si="141"/>
        <v>0</v>
      </c>
      <c r="DJ159" s="14">
        <f t="shared" si="142"/>
        <v>0</v>
      </c>
      <c r="DK159" s="14">
        <f t="shared" si="143"/>
        <v>0</v>
      </c>
      <c r="DL159" s="14">
        <f t="shared" si="144"/>
        <v>0</v>
      </c>
      <c r="DM159" s="14">
        <f t="shared" si="145"/>
        <v>0</v>
      </c>
      <c r="DN159" s="14">
        <f t="shared" si="146"/>
        <v>0</v>
      </c>
      <c r="DO159" s="14">
        <f t="shared" si="147"/>
        <v>0</v>
      </c>
      <c r="DP159" s="14">
        <f t="shared" si="148"/>
        <v>0</v>
      </c>
      <c r="DQ159" s="14">
        <f t="shared" si="149"/>
        <v>0</v>
      </c>
      <c r="DR159" s="14">
        <f t="shared" si="150"/>
        <v>0</v>
      </c>
      <c r="DS159" s="14">
        <f t="shared" si="151"/>
        <v>0</v>
      </c>
      <c r="DT159" s="14">
        <f t="shared" si="152"/>
        <v>0</v>
      </c>
      <c r="DU159" s="14">
        <f t="shared" si="153"/>
        <v>0</v>
      </c>
      <c r="DV159" s="14">
        <f t="shared" si="154"/>
        <v>0</v>
      </c>
      <c r="DW159" s="14">
        <f t="shared" si="155"/>
        <v>0</v>
      </c>
      <c r="DX159" s="14">
        <f t="shared" si="156"/>
        <v>0</v>
      </c>
      <c r="DY159" s="14">
        <f t="shared" si="157"/>
        <v>0</v>
      </c>
      <c r="DZ159" s="14">
        <f t="shared" si="162"/>
        <v>1</v>
      </c>
    </row>
    <row r="160" spans="1:130">
      <c r="A160" s="18"/>
      <c r="B160" s="18"/>
      <c r="C160" s="18">
        <v>2030</v>
      </c>
      <c r="D160" s="25"/>
      <c r="E160" s="25"/>
      <c r="F160" s="25"/>
      <c r="G160" s="25"/>
      <c r="H160" s="25"/>
      <c r="I160" s="25"/>
      <c r="J160" s="25"/>
      <c r="K160" s="25"/>
      <c r="L160" s="25"/>
      <c r="M160" s="25"/>
      <c r="N160" s="25">
        <f t="shared" si="173"/>
        <v>0</v>
      </c>
      <c r="O160" s="25">
        <f t="shared" si="174"/>
        <v>0</v>
      </c>
      <c r="P160" s="25">
        <f t="shared" si="175"/>
        <v>0</v>
      </c>
      <c r="Q160" s="25">
        <f t="shared" si="176"/>
        <v>0</v>
      </c>
      <c r="R160" s="25">
        <f t="shared" si="179"/>
        <v>1.2931877790833823E-12</v>
      </c>
      <c r="S160" s="25">
        <f t="shared" si="215"/>
        <v>14207.33333333333</v>
      </c>
      <c r="T160" s="25">
        <f t="shared" si="216"/>
        <v>275.93333333333328</v>
      </c>
      <c r="U160" s="25">
        <f t="shared" si="217"/>
        <v>237.46666666666661</v>
      </c>
      <c r="V160" s="25">
        <f t="shared" si="218"/>
        <v>405.13333333333327</v>
      </c>
      <c r="W160" s="25">
        <f t="shared" si="219"/>
        <v>221.53333333333327</v>
      </c>
      <c r="X160" s="25">
        <f t="shared" si="220"/>
        <v>33.399999999999991</v>
      </c>
      <c r="Y160" s="25">
        <f t="shared" si="221"/>
        <v>39.199999999999989</v>
      </c>
      <c r="Z160" s="25">
        <f t="shared" si="222"/>
        <v>42.79999999999999</v>
      </c>
      <c r="AA160" s="25">
        <f t="shared" si="223"/>
        <v>44.79999999999999</v>
      </c>
      <c r="AB160" s="25">
        <f t="shared" si="224"/>
        <v>46.199999999999989</v>
      </c>
      <c r="AC160" s="25">
        <f t="shared" si="225"/>
        <v>46.999999999999993</v>
      </c>
      <c r="AD160" s="25">
        <f t="shared" si="226"/>
        <v>47.79999999999999</v>
      </c>
      <c r="AE160" s="25">
        <f t="shared" si="227"/>
        <v>47.999999999999986</v>
      </c>
      <c r="AF160" s="25">
        <f t="shared" ref="AF160:AF178" si="228">VLOOKUP($C$94,$D$3:$K$63,$A$69,0)*(B132-B131)</f>
        <v>49.199999999999989</v>
      </c>
      <c r="AG160" s="25">
        <f>VLOOKUP($C$95,$D$3:$K$63,$A$69,0)*(B131-B130)</f>
        <v>49.199999999999989</v>
      </c>
      <c r="AH160" s="25">
        <f>VLOOKUP($C$96,$D$3:$K$63,$A$69,0)*B130</f>
        <v>0</v>
      </c>
      <c r="AI160" s="25"/>
      <c r="AJ160" s="25"/>
      <c r="AK160" s="25"/>
      <c r="AL160" s="25"/>
      <c r="AM160" s="25"/>
      <c r="AN160" s="25"/>
      <c r="AO160" s="25"/>
      <c r="AP160" s="25"/>
      <c r="AQ160" s="25"/>
      <c r="AR160" s="25"/>
      <c r="AS160" s="25"/>
      <c r="AT160" s="25"/>
      <c r="AU160" s="25"/>
      <c r="AV160" s="25"/>
      <c r="AW160" s="25"/>
      <c r="AX160" s="25"/>
      <c r="AY160" s="25"/>
      <c r="AZ160" s="25"/>
      <c r="BA160" s="25"/>
      <c r="BB160" s="25"/>
      <c r="BC160" s="25"/>
      <c r="BD160" s="25"/>
      <c r="BE160" s="25"/>
      <c r="BF160" s="25"/>
      <c r="BG160" s="25"/>
      <c r="BH160" s="25"/>
      <c r="BI160" s="25"/>
      <c r="BJ160" s="25"/>
      <c r="BK160" s="25"/>
      <c r="BL160" s="25"/>
      <c r="BM160" s="21">
        <f t="shared" si="159"/>
        <v>15794.999999999998</v>
      </c>
      <c r="BN160" s="18"/>
      <c r="BO160" s="18"/>
      <c r="BP160" s="18">
        <v>2030</v>
      </c>
      <c r="BQ160" s="14">
        <f t="shared" si="160"/>
        <v>0</v>
      </c>
      <c r="BR160" s="14">
        <f t="shared" si="180"/>
        <v>0</v>
      </c>
      <c r="BS160" s="14">
        <f t="shared" si="181"/>
        <v>0</v>
      </c>
      <c r="BT160" s="14">
        <f t="shared" si="182"/>
        <v>0</v>
      </c>
      <c r="BU160" s="14">
        <f t="shared" si="183"/>
        <v>0</v>
      </c>
      <c r="BV160" s="14">
        <f t="shared" si="184"/>
        <v>0</v>
      </c>
      <c r="BW160" s="14">
        <f t="shared" si="185"/>
        <v>0</v>
      </c>
      <c r="BX160" s="14">
        <f t="shared" si="186"/>
        <v>0</v>
      </c>
      <c r="BY160" s="14">
        <f t="shared" si="187"/>
        <v>0</v>
      </c>
      <c r="BZ160" s="14">
        <f t="shared" si="188"/>
        <v>0</v>
      </c>
      <c r="CA160" s="14">
        <f t="shared" si="189"/>
        <v>0</v>
      </c>
      <c r="CB160" s="14">
        <f t="shared" si="190"/>
        <v>0</v>
      </c>
      <c r="CC160" s="14">
        <f t="shared" si="191"/>
        <v>0</v>
      </c>
      <c r="CD160" s="14">
        <f t="shared" si="192"/>
        <v>0</v>
      </c>
      <c r="CE160" s="14">
        <f t="shared" si="193"/>
        <v>8.1873237042316075E-17</v>
      </c>
      <c r="CF160" s="14">
        <f t="shared" si="194"/>
        <v>0.89948295874221795</v>
      </c>
      <c r="CG160" s="14">
        <f t="shared" si="177"/>
        <v>1.7469663395589322E-2</v>
      </c>
      <c r="CH160" s="14">
        <f t="shared" si="195"/>
        <v>1.5034293552812069E-2</v>
      </c>
      <c r="CI160" s="14">
        <f t="shared" si="196"/>
        <v>2.5649467130948612E-2</v>
      </c>
      <c r="CJ160" s="14">
        <f t="shared" si="197"/>
        <v>1.4025535507016986E-2</v>
      </c>
      <c r="CK160" s="14">
        <f t="shared" si="198"/>
        <v>2.1145932257043364E-3</v>
      </c>
      <c r="CL160" s="14">
        <f t="shared" si="199"/>
        <v>2.4817980373535923E-3</v>
      </c>
      <c r="CM160" s="14">
        <f t="shared" si="161"/>
        <v>2.7097182652738206E-3</v>
      </c>
      <c r="CN160" s="14">
        <f t="shared" si="200"/>
        <v>2.8363406141183917E-3</v>
      </c>
      <c r="CO160" s="14">
        <f t="shared" si="201"/>
        <v>2.9249762583095913E-3</v>
      </c>
      <c r="CP160" s="14">
        <f t="shared" si="202"/>
        <v>2.9756251978474198E-3</v>
      </c>
      <c r="CQ160" s="14">
        <f t="shared" si="203"/>
        <v>3.0262741373852484E-3</v>
      </c>
      <c r="CR160" s="14">
        <f t="shared" si="204"/>
        <v>3.038936372269705E-3</v>
      </c>
      <c r="CS160" s="14">
        <f t="shared" si="205"/>
        <v>3.114909781576448E-3</v>
      </c>
      <c r="CT160" s="14">
        <f t="shared" si="206"/>
        <v>3.114909781576448E-3</v>
      </c>
      <c r="CU160" s="14">
        <f t="shared" si="207"/>
        <v>0</v>
      </c>
      <c r="CV160" s="14">
        <f t="shared" si="208"/>
        <v>0</v>
      </c>
      <c r="CW160" s="14">
        <f t="shared" si="209"/>
        <v>0</v>
      </c>
      <c r="CX160" s="14">
        <f t="shared" si="210"/>
        <v>0</v>
      </c>
      <c r="CY160" s="14">
        <f t="shared" si="211"/>
        <v>0</v>
      </c>
      <c r="CZ160" s="14">
        <f t="shared" si="212"/>
        <v>0</v>
      </c>
      <c r="DA160" s="14">
        <f t="shared" si="213"/>
        <v>0</v>
      </c>
      <c r="DB160" s="14">
        <f t="shared" si="214"/>
        <v>0</v>
      </c>
      <c r="DC160" s="14">
        <f t="shared" si="178"/>
        <v>0</v>
      </c>
      <c r="DD160" s="14">
        <f t="shared" si="136"/>
        <v>0</v>
      </c>
      <c r="DE160" s="14">
        <f t="shared" si="137"/>
        <v>0</v>
      </c>
      <c r="DF160" s="14">
        <f t="shared" si="138"/>
        <v>0</v>
      </c>
      <c r="DG160" s="14">
        <f t="shared" si="139"/>
        <v>0</v>
      </c>
      <c r="DH160" s="14">
        <f t="shared" si="140"/>
        <v>0</v>
      </c>
      <c r="DI160" s="14">
        <f t="shared" si="141"/>
        <v>0</v>
      </c>
      <c r="DJ160" s="14">
        <f t="shared" si="142"/>
        <v>0</v>
      </c>
      <c r="DK160" s="14">
        <f t="shared" si="143"/>
        <v>0</v>
      </c>
      <c r="DL160" s="14">
        <f t="shared" si="144"/>
        <v>0</v>
      </c>
      <c r="DM160" s="14">
        <f t="shared" si="145"/>
        <v>0</v>
      </c>
      <c r="DN160" s="14">
        <f t="shared" si="146"/>
        <v>0</v>
      </c>
      <c r="DO160" s="14">
        <f t="shared" si="147"/>
        <v>0</v>
      </c>
      <c r="DP160" s="14">
        <f t="shared" si="148"/>
        <v>0</v>
      </c>
      <c r="DQ160" s="14">
        <f t="shared" si="149"/>
        <v>0</v>
      </c>
      <c r="DR160" s="14">
        <f t="shared" si="150"/>
        <v>0</v>
      </c>
      <c r="DS160" s="14">
        <f t="shared" si="151"/>
        <v>0</v>
      </c>
      <c r="DT160" s="14">
        <f t="shared" si="152"/>
        <v>0</v>
      </c>
      <c r="DU160" s="14">
        <f t="shared" si="153"/>
        <v>0</v>
      </c>
      <c r="DV160" s="14">
        <f t="shared" si="154"/>
        <v>0</v>
      </c>
      <c r="DW160" s="14">
        <f t="shared" si="155"/>
        <v>0</v>
      </c>
      <c r="DX160" s="14">
        <f t="shared" si="156"/>
        <v>0</v>
      </c>
      <c r="DY160" s="14">
        <f t="shared" si="157"/>
        <v>0</v>
      </c>
      <c r="DZ160" s="14">
        <f t="shared" si="162"/>
        <v>1</v>
      </c>
    </row>
    <row r="161" spans="1:130">
      <c r="A161" s="18"/>
      <c r="B161" s="18"/>
      <c r="C161" s="18">
        <v>2031</v>
      </c>
      <c r="D161" s="25"/>
      <c r="E161" s="25"/>
      <c r="F161" s="25"/>
      <c r="G161" s="25"/>
      <c r="H161" s="25"/>
      <c r="I161" s="25"/>
      <c r="J161" s="25"/>
      <c r="K161" s="25"/>
      <c r="L161" s="25"/>
      <c r="M161" s="25"/>
      <c r="N161" s="25"/>
      <c r="O161" s="25">
        <f t="shared" si="174"/>
        <v>0</v>
      </c>
      <c r="P161" s="25">
        <f t="shared" si="175"/>
        <v>0</v>
      </c>
      <c r="Q161" s="25">
        <f t="shared" si="176"/>
        <v>0</v>
      </c>
      <c r="R161" s="25">
        <f t="shared" si="179"/>
        <v>0</v>
      </c>
      <c r="S161" s="25">
        <f t="shared" si="215"/>
        <v>4.7319925755573422E-11</v>
      </c>
      <c r="T161" s="25">
        <f t="shared" si="216"/>
        <v>275.93333333333328</v>
      </c>
      <c r="U161" s="25">
        <f t="shared" si="217"/>
        <v>237.46666666666661</v>
      </c>
      <c r="V161" s="25">
        <f t="shared" si="218"/>
        <v>405.13333333333327</v>
      </c>
      <c r="W161" s="25">
        <f t="shared" si="219"/>
        <v>221.53333333333327</v>
      </c>
      <c r="X161" s="25">
        <f t="shared" si="220"/>
        <v>33.399999999999991</v>
      </c>
      <c r="Y161" s="25">
        <f t="shared" si="221"/>
        <v>39.199999999999989</v>
      </c>
      <c r="Z161" s="25">
        <f t="shared" si="222"/>
        <v>42.79999999999999</v>
      </c>
      <c r="AA161" s="25">
        <f t="shared" si="223"/>
        <v>44.79999999999999</v>
      </c>
      <c r="AB161" s="25">
        <f t="shared" si="224"/>
        <v>46.199999999999989</v>
      </c>
      <c r="AC161" s="25">
        <f t="shared" si="225"/>
        <v>46.999999999999993</v>
      </c>
      <c r="AD161" s="25">
        <f t="shared" si="226"/>
        <v>47.79999999999999</v>
      </c>
      <c r="AE161" s="25">
        <f t="shared" si="227"/>
        <v>47.999999999999986</v>
      </c>
      <c r="AF161" s="25">
        <f t="shared" si="228"/>
        <v>49.199999999999989</v>
      </c>
      <c r="AG161" s="25">
        <f t="shared" ref="AG161:AG179" si="229">VLOOKUP($C$95,$D$3:$K$63,$A$69,0)*(B132-B131)</f>
        <v>49.199999999999989</v>
      </c>
      <c r="AH161" s="25">
        <f>VLOOKUP($C$96,$D$3:$K$63,$A$69,0)*(B131-B130)</f>
        <v>48.599999999999987</v>
      </c>
      <c r="AI161" s="25">
        <f>VLOOKUP($C$97,$D$3:$K$63,$A$69,0)*B130</f>
        <v>0</v>
      </c>
      <c r="AJ161" s="25"/>
      <c r="AK161" s="25"/>
      <c r="AL161" s="25"/>
      <c r="AM161" s="25"/>
      <c r="AN161" s="25"/>
      <c r="AO161" s="25"/>
      <c r="AP161" s="25"/>
      <c r="AQ161" s="25"/>
      <c r="AR161" s="25"/>
      <c r="AS161" s="25"/>
      <c r="AT161" s="25"/>
      <c r="AU161" s="25"/>
      <c r="AV161" s="25"/>
      <c r="AW161" s="25"/>
      <c r="AX161" s="25"/>
      <c r="AY161" s="25"/>
      <c r="AZ161" s="25"/>
      <c r="BA161" s="25"/>
      <c r="BB161" s="25"/>
      <c r="BC161" s="25"/>
      <c r="BD161" s="25"/>
      <c r="BE161" s="25"/>
      <c r="BF161" s="25"/>
      <c r="BG161" s="25"/>
      <c r="BH161" s="25"/>
      <c r="BI161" s="25"/>
      <c r="BJ161" s="25"/>
      <c r="BK161" s="25"/>
      <c r="BL161" s="25"/>
      <c r="BM161" s="21">
        <f t="shared" si="159"/>
        <v>1636.2666666667137</v>
      </c>
      <c r="BN161" s="18"/>
      <c r="BO161" s="18"/>
      <c r="BP161" s="18">
        <v>2031</v>
      </c>
      <c r="BQ161" s="14">
        <f t="shared" si="160"/>
        <v>0</v>
      </c>
      <c r="BR161" s="14">
        <f t="shared" si="180"/>
        <v>0</v>
      </c>
      <c r="BS161" s="14">
        <f t="shared" si="181"/>
        <v>0</v>
      </c>
      <c r="BT161" s="14">
        <f t="shared" si="182"/>
        <v>0</v>
      </c>
      <c r="BU161" s="14">
        <f t="shared" si="183"/>
        <v>0</v>
      </c>
      <c r="BV161" s="14">
        <f t="shared" si="184"/>
        <v>0</v>
      </c>
      <c r="BW161" s="14">
        <f t="shared" si="185"/>
        <v>0</v>
      </c>
      <c r="BX161" s="14">
        <f t="shared" si="186"/>
        <v>0</v>
      </c>
      <c r="BY161" s="14">
        <f t="shared" si="187"/>
        <v>0</v>
      </c>
      <c r="BZ161" s="14">
        <f t="shared" si="188"/>
        <v>0</v>
      </c>
      <c r="CA161" s="14">
        <f t="shared" si="189"/>
        <v>0</v>
      </c>
      <c r="CB161" s="14">
        <f t="shared" si="190"/>
        <v>0</v>
      </c>
      <c r="CC161" s="14">
        <f t="shared" si="191"/>
        <v>0</v>
      </c>
      <c r="CD161" s="14">
        <f t="shared" si="192"/>
        <v>0</v>
      </c>
      <c r="CE161" s="14">
        <f t="shared" si="193"/>
        <v>0</v>
      </c>
      <c r="CF161" s="14">
        <f t="shared" si="194"/>
        <v>2.8919446151140029E-14</v>
      </c>
      <c r="CG161" s="14">
        <f t="shared" si="177"/>
        <v>0.1686359191655753</v>
      </c>
      <c r="CH161" s="14">
        <f t="shared" si="195"/>
        <v>0.14512711864406358</v>
      </c>
      <c r="CI161" s="14">
        <f t="shared" si="196"/>
        <v>0.24759615384614669</v>
      </c>
      <c r="CJ161" s="14">
        <f t="shared" si="197"/>
        <v>0.13538950456322946</v>
      </c>
      <c r="CK161" s="14">
        <f t="shared" si="198"/>
        <v>2.0412320730116749E-2</v>
      </c>
      <c r="CL161" s="14">
        <f t="shared" si="199"/>
        <v>2.3956975228160975E-2</v>
      </c>
      <c r="CM161" s="14">
        <f t="shared" si="161"/>
        <v>2.6157105606257391E-2</v>
      </c>
      <c r="CN161" s="14">
        <f t="shared" si="200"/>
        <v>2.7379400260755398E-2</v>
      </c>
      <c r="CO161" s="14">
        <f t="shared" si="201"/>
        <v>2.8235006518904007E-2</v>
      </c>
      <c r="CP161" s="14">
        <f t="shared" si="202"/>
        <v>2.872392438070321E-2</v>
      </c>
      <c r="CQ161" s="14">
        <f t="shared" si="203"/>
        <v>2.9212842242502413E-2</v>
      </c>
      <c r="CR161" s="14">
        <f t="shared" si="204"/>
        <v>2.9335071707952212E-2</v>
      </c>
      <c r="CS161" s="14">
        <f t="shared" si="205"/>
        <v>3.0068448500651018E-2</v>
      </c>
      <c r="CT161" s="14">
        <f t="shared" si="206"/>
        <v>3.0068448500651018E-2</v>
      </c>
      <c r="CU161" s="14">
        <f t="shared" si="207"/>
        <v>2.9701760104301617E-2</v>
      </c>
      <c r="CV161" s="14">
        <f t="shared" si="208"/>
        <v>0</v>
      </c>
      <c r="CW161" s="14">
        <f t="shared" si="209"/>
        <v>0</v>
      </c>
      <c r="CX161" s="14">
        <f t="shared" si="210"/>
        <v>0</v>
      </c>
      <c r="CY161" s="14">
        <f t="shared" si="211"/>
        <v>0</v>
      </c>
      <c r="CZ161" s="14">
        <f t="shared" si="212"/>
        <v>0</v>
      </c>
      <c r="DA161" s="14">
        <f t="shared" si="213"/>
        <v>0</v>
      </c>
      <c r="DB161" s="14">
        <f t="shared" si="214"/>
        <v>0</v>
      </c>
      <c r="DC161" s="14">
        <f t="shared" si="178"/>
        <v>0</v>
      </c>
      <c r="DD161" s="14">
        <f t="shared" si="136"/>
        <v>0</v>
      </c>
      <c r="DE161" s="14">
        <f t="shared" si="137"/>
        <v>0</v>
      </c>
      <c r="DF161" s="14">
        <f t="shared" si="138"/>
        <v>0</v>
      </c>
      <c r="DG161" s="14">
        <f t="shared" si="139"/>
        <v>0</v>
      </c>
      <c r="DH161" s="14">
        <f t="shared" si="140"/>
        <v>0</v>
      </c>
      <c r="DI161" s="14">
        <f t="shared" si="141"/>
        <v>0</v>
      </c>
      <c r="DJ161" s="14">
        <f t="shared" si="142"/>
        <v>0</v>
      </c>
      <c r="DK161" s="14">
        <f t="shared" si="143"/>
        <v>0</v>
      </c>
      <c r="DL161" s="14">
        <f t="shared" si="144"/>
        <v>0</v>
      </c>
      <c r="DM161" s="14">
        <f t="shared" si="145"/>
        <v>0</v>
      </c>
      <c r="DN161" s="14">
        <f t="shared" si="146"/>
        <v>0</v>
      </c>
      <c r="DO161" s="14">
        <f t="shared" si="147"/>
        <v>0</v>
      </c>
      <c r="DP161" s="14">
        <f t="shared" si="148"/>
        <v>0</v>
      </c>
      <c r="DQ161" s="14">
        <f t="shared" si="149"/>
        <v>0</v>
      </c>
      <c r="DR161" s="14">
        <f t="shared" si="150"/>
        <v>0</v>
      </c>
      <c r="DS161" s="14">
        <f t="shared" si="151"/>
        <v>0</v>
      </c>
      <c r="DT161" s="14">
        <f t="shared" si="152"/>
        <v>0</v>
      </c>
      <c r="DU161" s="14">
        <f t="shared" si="153"/>
        <v>0</v>
      </c>
      <c r="DV161" s="14">
        <f t="shared" si="154"/>
        <v>0</v>
      </c>
      <c r="DW161" s="14">
        <f t="shared" si="155"/>
        <v>0</v>
      </c>
      <c r="DX161" s="14">
        <f t="shared" si="156"/>
        <v>0</v>
      </c>
      <c r="DY161" s="14">
        <f t="shared" si="157"/>
        <v>0</v>
      </c>
      <c r="DZ161" s="14">
        <f t="shared" si="162"/>
        <v>1</v>
      </c>
    </row>
    <row r="162" spans="1:130">
      <c r="A162" s="18"/>
      <c r="B162" s="18"/>
      <c r="C162" s="18">
        <v>2032</v>
      </c>
      <c r="D162" s="25"/>
      <c r="E162" s="25"/>
      <c r="F162" s="25"/>
      <c r="G162" s="25"/>
      <c r="H162" s="25"/>
      <c r="I162" s="25"/>
      <c r="J162" s="25"/>
      <c r="K162" s="25"/>
      <c r="L162" s="25"/>
      <c r="M162" s="25"/>
      <c r="N162" s="25"/>
      <c r="O162" s="25"/>
      <c r="P162" s="25">
        <f t="shared" si="175"/>
        <v>0</v>
      </c>
      <c r="Q162" s="25">
        <f t="shared" si="176"/>
        <v>0</v>
      </c>
      <c r="R162" s="25">
        <f t="shared" si="179"/>
        <v>0</v>
      </c>
      <c r="S162" s="25">
        <f t="shared" si="215"/>
        <v>0</v>
      </c>
      <c r="T162" s="25">
        <f t="shared" si="216"/>
        <v>9.1904261978470458E-13</v>
      </c>
      <c r="U162" s="25">
        <f t="shared" si="217"/>
        <v>237.46666666666661</v>
      </c>
      <c r="V162" s="25">
        <f t="shared" si="218"/>
        <v>405.13333333333327</v>
      </c>
      <c r="W162" s="25">
        <f t="shared" si="219"/>
        <v>221.53333333333327</v>
      </c>
      <c r="X162" s="25">
        <f t="shared" si="220"/>
        <v>33.399999999999991</v>
      </c>
      <c r="Y162" s="25">
        <f t="shared" si="221"/>
        <v>39.199999999999989</v>
      </c>
      <c r="Z162" s="25">
        <f t="shared" si="222"/>
        <v>42.79999999999999</v>
      </c>
      <c r="AA162" s="25">
        <f t="shared" si="223"/>
        <v>44.79999999999999</v>
      </c>
      <c r="AB162" s="25">
        <f t="shared" si="224"/>
        <v>46.199999999999989</v>
      </c>
      <c r="AC162" s="25">
        <f t="shared" si="225"/>
        <v>46.999999999999993</v>
      </c>
      <c r="AD162" s="25">
        <f t="shared" si="226"/>
        <v>47.79999999999999</v>
      </c>
      <c r="AE162" s="25">
        <f t="shared" si="227"/>
        <v>47.999999999999986</v>
      </c>
      <c r="AF162" s="25">
        <f t="shared" si="228"/>
        <v>49.199999999999989</v>
      </c>
      <c r="AG162" s="25">
        <f t="shared" si="229"/>
        <v>49.199999999999989</v>
      </c>
      <c r="AH162" s="25">
        <f t="shared" ref="AH162:AH180" si="230">VLOOKUP($C$96,$D$3:$K$63,$A$69,0)*(B132-B131)</f>
        <v>48.599999999999987</v>
      </c>
      <c r="AI162" s="25">
        <f>VLOOKUP($C$97,$D$3:$K$63,$A$69,0)*(B131-B130)</f>
        <v>48.199999999999989</v>
      </c>
      <c r="AJ162" s="25">
        <f>VLOOKUP($C$98,$D$3:$K$63,$A$69,0)*B130</f>
        <v>0</v>
      </c>
      <c r="AK162" s="25"/>
      <c r="AL162" s="25"/>
      <c r="AM162" s="25"/>
      <c r="AN162" s="25"/>
      <c r="AO162" s="25"/>
      <c r="AP162" s="25"/>
      <c r="AQ162" s="25"/>
      <c r="AR162" s="25"/>
      <c r="AS162" s="25"/>
      <c r="AT162" s="25"/>
      <c r="AU162" s="25"/>
      <c r="AV162" s="25"/>
      <c r="AW162" s="25"/>
      <c r="AX162" s="25"/>
      <c r="AY162" s="25"/>
      <c r="AZ162" s="25"/>
      <c r="BA162" s="25"/>
      <c r="BB162" s="25"/>
      <c r="BC162" s="25"/>
      <c r="BD162" s="25"/>
      <c r="BE162" s="25"/>
      <c r="BF162" s="25"/>
      <c r="BG162" s="25"/>
      <c r="BH162" s="25"/>
      <c r="BI162" s="25"/>
      <c r="BJ162" s="25"/>
      <c r="BK162" s="25"/>
      <c r="BL162" s="25"/>
      <c r="BM162" s="21">
        <f t="shared" si="159"/>
        <v>1408.533333333334</v>
      </c>
      <c r="BN162" s="18"/>
      <c r="BO162" s="18"/>
      <c r="BP162" s="18">
        <v>2032</v>
      </c>
      <c r="BQ162" s="14">
        <f t="shared" si="160"/>
        <v>0</v>
      </c>
      <c r="BR162" s="14">
        <f t="shared" si="180"/>
        <v>0</v>
      </c>
      <c r="BS162" s="14">
        <f t="shared" si="181"/>
        <v>0</v>
      </c>
      <c r="BT162" s="14">
        <f t="shared" si="182"/>
        <v>0</v>
      </c>
      <c r="BU162" s="14">
        <f t="shared" si="183"/>
        <v>0</v>
      </c>
      <c r="BV162" s="14">
        <f t="shared" si="184"/>
        <v>0</v>
      </c>
      <c r="BW162" s="14">
        <f t="shared" si="185"/>
        <v>0</v>
      </c>
      <c r="BX162" s="14">
        <f t="shared" si="186"/>
        <v>0</v>
      </c>
      <c r="BY162" s="14">
        <f t="shared" si="187"/>
        <v>0</v>
      </c>
      <c r="BZ162" s="14">
        <f t="shared" si="188"/>
        <v>0</v>
      </c>
      <c r="CA162" s="14">
        <f t="shared" si="189"/>
        <v>0</v>
      </c>
      <c r="CB162" s="14">
        <f t="shared" si="190"/>
        <v>0</v>
      </c>
      <c r="CC162" s="14">
        <f t="shared" si="191"/>
        <v>0</v>
      </c>
      <c r="CD162" s="14">
        <f t="shared" si="192"/>
        <v>0</v>
      </c>
      <c r="CE162" s="14">
        <f t="shared" si="193"/>
        <v>0</v>
      </c>
      <c r="CF162" s="14">
        <f t="shared" si="194"/>
        <v>0</v>
      </c>
      <c r="CG162" s="14">
        <f t="shared" si="177"/>
        <v>6.5248198110424852E-16</v>
      </c>
      <c r="CH162" s="14">
        <f t="shared" si="195"/>
        <v>0.16859144263536527</v>
      </c>
      <c r="CI162" s="14">
        <f t="shared" si="196"/>
        <v>0.28762779250283965</v>
      </c>
      <c r="CJ162" s="14">
        <f t="shared" si="197"/>
        <v>0.15727943960620966</v>
      </c>
      <c r="CK162" s="14">
        <f t="shared" si="198"/>
        <v>2.371260886028018E-2</v>
      </c>
      <c r="CL162" s="14">
        <f t="shared" si="199"/>
        <v>2.7830367285119253E-2</v>
      </c>
      <c r="CM162" s="14">
        <f t="shared" si="161"/>
        <v>3.0386217341915919E-2</v>
      </c>
      <c r="CN162" s="14">
        <f t="shared" si="200"/>
        <v>3.180613404013629E-2</v>
      </c>
      <c r="CO162" s="14">
        <f t="shared" si="201"/>
        <v>3.280007572889055E-2</v>
      </c>
      <c r="CP162" s="14">
        <f t="shared" si="202"/>
        <v>3.33680424081787E-2</v>
      </c>
      <c r="CQ162" s="14">
        <f t="shared" si="203"/>
        <v>3.3936009087466842E-2</v>
      </c>
      <c r="CR162" s="14">
        <f t="shared" si="204"/>
        <v>3.4078000757288882E-2</v>
      </c>
      <c r="CS162" s="14">
        <f t="shared" si="205"/>
        <v>3.4929950776221103E-2</v>
      </c>
      <c r="CT162" s="14">
        <f t="shared" si="206"/>
        <v>3.4929950776221103E-2</v>
      </c>
      <c r="CU162" s="14">
        <f t="shared" si="207"/>
        <v>3.4503975766754992E-2</v>
      </c>
      <c r="CV162" s="14">
        <f t="shared" si="208"/>
        <v>3.4219992427110921E-2</v>
      </c>
      <c r="CW162" s="14">
        <f t="shared" si="209"/>
        <v>0</v>
      </c>
      <c r="CX162" s="14">
        <f t="shared" si="210"/>
        <v>0</v>
      </c>
      <c r="CY162" s="14">
        <f t="shared" si="211"/>
        <v>0</v>
      </c>
      <c r="CZ162" s="14">
        <f t="shared" si="212"/>
        <v>0</v>
      </c>
      <c r="DA162" s="14">
        <f t="shared" si="213"/>
        <v>0</v>
      </c>
      <c r="DB162" s="14">
        <f t="shared" si="214"/>
        <v>0</v>
      </c>
      <c r="DC162" s="14">
        <f t="shared" si="178"/>
        <v>0</v>
      </c>
      <c r="DD162" s="14">
        <f t="shared" si="136"/>
        <v>0</v>
      </c>
      <c r="DE162" s="14">
        <f t="shared" si="137"/>
        <v>0</v>
      </c>
      <c r="DF162" s="14">
        <f t="shared" si="138"/>
        <v>0</v>
      </c>
      <c r="DG162" s="14">
        <f t="shared" si="139"/>
        <v>0</v>
      </c>
      <c r="DH162" s="14">
        <f t="shared" si="140"/>
        <v>0</v>
      </c>
      <c r="DI162" s="14">
        <f t="shared" si="141"/>
        <v>0</v>
      </c>
      <c r="DJ162" s="14">
        <f t="shared" si="142"/>
        <v>0</v>
      </c>
      <c r="DK162" s="14">
        <f t="shared" si="143"/>
        <v>0</v>
      </c>
      <c r="DL162" s="14">
        <f t="shared" si="144"/>
        <v>0</v>
      </c>
      <c r="DM162" s="14">
        <f t="shared" si="145"/>
        <v>0</v>
      </c>
      <c r="DN162" s="14">
        <f t="shared" si="146"/>
        <v>0</v>
      </c>
      <c r="DO162" s="14">
        <f t="shared" si="147"/>
        <v>0</v>
      </c>
      <c r="DP162" s="14">
        <f t="shared" si="148"/>
        <v>0</v>
      </c>
      <c r="DQ162" s="14">
        <f t="shared" si="149"/>
        <v>0</v>
      </c>
      <c r="DR162" s="14">
        <f t="shared" si="150"/>
        <v>0</v>
      </c>
      <c r="DS162" s="14">
        <f t="shared" si="151"/>
        <v>0</v>
      </c>
      <c r="DT162" s="14">
        <f t="shared" si="152"/>
        <v>0</v>
      </c>
      <c r="DU162" s="14">
        <f t="shared" si="153"/>
        <v>0</v>
      </c>
      <c r="DV162" s="14">
        <f t="shared" si="154"/>
        <v>0</v>
      </c>
      <c r="DW162" s="14">
        <f t="shared" si="155"/>
        <v>0</v>
      </c>
      <c r="DX162" s="14">
        <f t="shared" si="156"/>
        <v>0</v>
      </c>
      <c r="DY162" s="14">
        <f t="shared" si="157"/>
        <v>0</v>
      </c>
      <c r="DZ162" s="14">
        <f t="shared" si="162"/>
        <v>1</v>
      </c>
    </row>
    <row r="163" spans="1:130">
      <c r="A163" s="18"/>
      <c r="B163" s="18"/>
      <c r="C163" s="18">
        <v>2033</v>
      </c>
      <c r="D163" s="25"/>
      <c r="E163" s="25"/>
      <c r="F163" s="25"/>
      <c r="G163" s="25"/>
      <c r="H163" s="25"/>
      <c r="I163" s="25"/>
      <c r="J163" s="25"/>
      <c r="K163" s="25"/>
      <c r="L163" s="25"/>
      <c r="M163" s="25"/>
      <c r="N163" s="25"/>
      <c r="O163" s="25"/>
      <c r="P163" s="25"/>
      <c r="Q163" s="25">
        <f t="shared" si="176"/>
        <v>0</v>
      </c>
      <c r="R163" s="25">
        <f t="shared" si="179"/>
        <v>0</v>
      </c>
      <c r="S163" s="25">
        <f t="shared" si="215"/>
        <v>0</v>
      </c>
      <c r="T163" s="25">
        <f t="shared" si="216"/>
        <v>0</v>
      </c>
      <c r="U163" s="25">
        <f t="shared" si="217"/>
        <v>7.9092288274296152E-13</v>
      </c>
      <c r="V163" s="25">
        <f t="shared" si="218"/>
        <v>405.13333333333327</v>
      </c>
      <c r="W163" s="25">
        <f t="shared" si="219"/>
        <v>221.53333333333327</v>
      </c>
      <c r="X163" s="25">
        <f t="shared" si="220"/>
        <v>33.399999999999991</v>
      </c>
      <c r="Y163" s="25">
        <f t="shared" si="221"/>
        <v>39.199999999999989</v>
      </c>
      <c r="Z163" s="25">
        <f t="shared" si="222"/>
        <v>42.79999999999999</v>
      </c>
      <c r="AA163" s="25">
        <f t="shared" si="223"/>
        <v>44.79999999999999</v>
      </c>
      <c r="AB163" s="25">
        <f t="shared" si="224"/>
        <v>46.199999999999989</v>
      </c>
      <c r="AC163" s="25">
        <f t="shared" si="225"/>
        <v>46.999999999999993</v>
      </c>
      <c r="AD163" s="25">
        <f t="shared" si="226"/>
        <v>47.79999999999999</v>
      </c>
      <c r="AE163" s="25">
        <f t="shared" si="227"/>
        <v>47.999999999999986</v>
      </c>
      <c r="AF163" s="25">
        <f t="shared" si="228"/>
        <v>49.199999999999989</v>
      </c>
      <c r="AG163" s="25">
        <f t="shared" si="229"/>
        <v>49.199999999999989</v>
      </c>
      <c r="AH163" s="25">
        <f t="shared" si="230"/>
        <v>48.599999999999987</v>
      </c>
      <c r="AI163" s="25">
        <f t="shared" ref="AI163:AI181" si="231">VLOOKUP($C$97,$D$3:$K$63,$A$69,0)*(B132-B131)</f>
        <v>48.199999999999989</v>
      </c>
      <c r="AJ163" s="25">
        <f>VLOOKUP($C$98,$D$3:$K$63,$A$69,0)*(B131-B130)</f>
        <v>47.999999999999986</v>
      </c>
      <c r="AK163" s="25">
        <f>VLOOKUP($C$99,$D$3:$K$63,$A$69,0)*B130</f>
        <v>0</v>
      </c>
      <c r="AL163" s="25"/>
      <c r="AM163" s="25"/>
      <c r="AN163" s="25"/>
      <c r="AO163" s="25"/>
      <c r="AP163" s="25"/>
      <c r="AQ163" s="25"/>
      <c r="AR163" s="25"/>
      <c r="AS163" s="25"/>
      <c r="AT163" s="25"/>
      <c r="AU163" s="25"/>
      <c r="AV163" s="25"/>
      <c r="AW163" s="25"/>
      <c r="AX163" s="25"/>
      <c r="AY163" s="25"/>
      <c r="AZ163" s="25"/>
      <c r="BA163" s="25"/>
      <c r="BB163" s="25"/>
      <c r="BC163" s="25"/>
      <c r="BD163" s="25"/>
      <c r="BE163" s="25"/>
      <c r="BF163" s="25"/>
      <c r="BG163" s="25"/>
      <c r="BH163" s="25"/>
      <c r="BI163" s="25"/>
      <c r="BJ163" s="25"/>
      <c r="BK163" s="25"/>
      <c r="BL163" s="25"/>
      <c r="BM163" s="21">
        <f t="shared" si="159"/>
        <v>1219.0666666666673</v>
      </c>
      <c r="BN163" s="18"/>
      <c r="BO163" s="18"/>
      <c r="BP163" s="18">
        <v>2033</v>
      </c>
      <c r="BQ163" s="14">
        <f t="shared" si="160"/>
        <v>0</v>
      </c>
      <c r="BR163" s="14">
        <f t="shared" si="180"/>
        <v>0</v>
      </c>
      <c r="BS163" s="14">
        <f t="shared" si="181"/>
        <v>0</v>
      </c>
      <c r="BT163" s="14">
        <f t="shared" si="182"/>
        <v>0</v>
      </c>
      <c r="BU163" s="14">
        <f t="shared" si="183"/>
        <v>0</v>
      </c>
      <c r="BV163" s="14">
        <f t="shared" si="184"/>
        <v>0</v>
      </c>
      <c r="BW163" s="14">
        <f t="shared" si="185"/>
        <v>0</v>
      </c>
      <c r="BX163" s="14">
        <f t="shared" si="186"/>
        <v>0</v>
      </c>
      <c r="BY163" s="14">
        <f t="shared" si="187"/>
        <v>0</v>
      </c>
      <c r="BZ163" s="14">
        <f t="shared" si="188"/>
        <v>0</v>
      </c>
      <c r="CA163" s="14">
        <f t="shared" si="189"/>
        <v>0</v>
      </c>
      <c r="CB163" s="14">
        <f t="shared" si="190"/>
        <v>0</v>
      </c>
      <c r="CC163" s="14">
        <f t="shared" si="191"/>
        <v>0</v>
      </c>
      <c r="CD163" s="14">
        <f t="shared" si="192"/>
        <v>0</v>
      </c>
      <c r="CE163" s="14">
        <f t="shared" si="193"/>
        <v>0</v>
      </c>
      <c r="CF163" s="14">
        <f t="shared" si="194"/>
        <v>0</v>
      </c>
      <c r="CG163" s="14">
        <f t="shared" si="177"/>
        <v>0</v>
      </c>
      <c r="CH163" s="14">
        <f t="shared" si="195"/>
        <v>6.487937898471189E-16</v>
      </c>
      <c r="CI163" s="14">
        <f t="shared" si="196"/>
        <v>0.33233074483211178</v>
      </c>
      <c r="CJ163" s="14">
        <f t="shared" si="197"/>
        <v>0.18172372306682694</v>
      </c>
      <c r="CK163" s="14">
        <f t="shared" si="198"/>
        <v>2.739800940610301E-2</v>
      </c>
      <c r="CL163" s="14">
        <f t="shared" si="199"/>
        <v>3.2155747566444251E-2</v>
      </c>
      <c r="CM163" s="14">
        <f t="shared" si="161"/>
        <v>3.510882642458709E-2</v>
      </c>
      <c r="CN163" s="14">
        <f t="shared" si="200"/>
        <v>3.6749425790222001E-2</v>
      </c>
      <c r="CO163" s="14">
        <f t="shared" si="201"/>
        <v>3.7897845346166435E-2</v>
      </c>
      <c r="CP163" s="14">
        <f t="shared" si="202"/>
        <v>3.8554085092420406E-2</v>
      </c>
      <c r="CQ163" s="14">
        <f t="shared" si="203"/>
        <v>3.9210324838674371E-2</v>
      </c>
      <c r="CR163" s="14">
        <f t="shared" si="204"/>
        <v>3.9374384775237858E-2</v>
      </c>
      <c r="CS163" s="14">
        <f t="shared" si="205"/>
        <v>4.0358744394618805E-2</v>
      </c>
      <c r="CT163" s="14">
        <f t="shared" si="206"/>
        <v>4.0358744394618805E-2</v>
      </c>
      <c r="CU163" s="14">
        <f t="shared" si="207"/>
        <v>3.9866564584928328E-2</v>
      </c>
      <c r="CV163" s="14">
        <f t="shared" si="208"/>
        <v>3.9538444711801346E-2</v>
      </c>
      <c r="CW163" s="14">
        <f t="shared" si="209"/>
        <v>3.9374384775237858E-2</v>
      </c>
      <c r="CX163" s="14">
        <f t="shared" si="210"/>
        <v>0</v>
      </c>
      <c r="CY163" s="14">
        <f t="shared" si="211"/>
        <v>0</v>
      </c>
      <c r="CZ163" s="14">
        <f t="shared" si="212"/>
        <v>0</v>
      </c>
      <c r="DA163" s="14">
        <f t="shared" si="213"/>
        <v>0</v>
      </c>
      <c r="DB163" s="14">
        <f t="shared" si="214"/>
        <v>0</v>
      </c>
      <c r="DC163" s="14">
        <f t="shared" si="178"/>
        <v>0</v>
      </c>
      <c r="DD163" s="14">
        <f t="shared" si="136"/>
        <v>0</v>
      </c>
      <c r="DE163" s="14">
        <f t="shared" si="137"/>
        <v>0</v>
      </c>
      <c r="DF163" s="14">
        <f t="shared" si="138"/>
        <v>0</v>
      </c>
      <c r="DG163" s="14">
        <f t="shared" si="139"/>
        <v>0</v>
      </c>
      <c r="DH163" s="14">
        <f t="shared" si="140"/>
        <v>0</v>
      </c>
      <c r="DI163" s="14">
        <f t="shared" si="141"/>
        <v>0</v>
      </c>
      <c r="DJ163" s="14">
        <f t="shared" si="142"/>
        <v>0</v>
      </c>
      <c r="DK163" s="14">
        <f t="shared" si="143"/>
        <v>0</v>
      </c>
      <c r="DL163" s="14">
        <f t="shared" si="144"/>
        <v>0</v>
      </c>
      <c r="DM163" s="14">
        <f t="shared" si="145"/>
        <v>0</v>
      </c>
      <c r="DN163" s="14">
        <f t="shared" si="146"/>
        <v>0</v>
      </c>
      <c r="DO163" s="14">
        <f t="shared" si="147"/>
        <v>0</v>
      </c>
      <c r="DP163" s="14">
        <f t="shared" si="148"/>
        <v>0</v>
      </c>
      <c r="DQ163" s="14">
        <f t="shared" si="149"/>
        <v>0</v>
      </c>
      <c r="DR163" s="14">
        <f t="shared" si="150"/>
        <v>0</v>
      </c>
      <c r="DS163" s="14">
        <f t="shared" si="151"/>
        <v>0</v>
      </c>
      <c r="DT163" s="14">
        <f t="shared" si="152"/>
        <v>0</v>
      </c>
      <c r="DU163" s="14">
        <f t="shared" si="153"/>
        <v>0</v>
      </c>
      <c r="DV163" s="14">
        <f t="shared" si="154"/>
        <v>0</v>
      </c>
      <c r="DW163" s="14">
        <f t="shared" si="155"/>
        <v>0</v>
      </c>
      <c r="DX163" s="14">
        <f t="shared" si="156"/>
        <v>0</v>
      </c>
      <c r="DY163" s="14">
        <f t="shared" si="157"/>
        <v>0</v>
      </c>
      <c r="DZ163" s="14">
        <f t="shared" si="162"/>
        <v>1</v>
      </c>
    </row>
    <row r="164" spans="1:130">
      <c r="A164" s="18"/>
      <c r="B164" s="18"/>
      <c r="C164" s="18">
        <v>2034</v>
      </c>
      <c r="D164" s="25"/>
      <c r="E164" s="25"/>
      <c r="F164" s="25"/>
      <c r="G164" s="25"/>
      <c r="H164" s="25"/>
      <c r="I164" s="25"/>
      <c r="J164" s="25"/>
      <c r="K164" s="25"/>
      <c r="L164" s="25"/>
      <c r="M164" s="25"/>
      <c r="N164" s="25"/>
      <c r="O164" s="25"/>
      <c r="P164" s="25"/>
      <c r="Q164" s="25"/>
      <c r="R164" s="25">
        <f t="shared" si="179"/>
        <v>0</v>
      </c>
      <c r="S164" s="25">
        <f t="shared" si="215"/>
        <v>0</v>
      </c>
      <c r="T164" s="25">
        <f t="shared" si="216"/>
        <v>0</v>
      </c>
      <c r="U164" s="25">
        <f t="shared" si="217"/>
        <v>0</v>
      </c>
      <c r="V164" s="25">
        <f t="shared" si="218"/>
        <v>1.3493650641294153E-12</v>
      </c>
      <c r="W164" s="25">
        <f t="shared" si="219"/>
        <v>221.53333333333327</v>
      </c>
      <c r="X164" s="25">
        <f t="shared" si="220"/>
        <v>33.399999999999991</v>
      </c>
      <c r="Y164" s="25">
        <f t="shared" si="221"/>
        <v>39.199999999999989</v>
      </c>
      <c r="Z164" s="25">
        <f t="shared" si="222"/>
        <v>42.79999999999999</v>
      </c>
      <c r="AA164" s="25">
        <f t="shared" si="223"/>
        <v>44.79999999999999</v>
      </c>
      <c r="AB164" s="25">
        <f t="shared" si="224"/>
        <v>46.199999999999989</v>
      </c>
      <c r="AC164" s="25">
        <f t="shared" si="225"/>
        <v>46.999999999999993</v>
      </c>
      <c r="AD164" s="25">
        <f t="shared" si="226"/>
        <v>47.79999999999999</v>
      </c>
      <c r="AE164" s="25">
        <f t="shared" si="227"/>
        <v>47.999999999999986</v>
      </c>
      <c r="AF164" s="25">
        <f t="shared" si="228"/>
        <v>49.199999999999989</v>
      </c>
      <c r="AG164" s="25">
        <f t="shared" si="229"/>
        <v>49.199999999999989</v>
      </c>
      <c r="AH164" s="25">
        <f t="shared" si="230"/>
        <v>48.599999999999987</v>
      </c>
      <c r="AI164" s="25">
        <f t="shared" si="231"/>
        <v>48.199999999999989</v>
      </c>
      <c r="AJ164" s="25">
        <f t="shared" ref="AJ164:AJ182" si="232">VLOOKUP($C$98,$D$3:$K$63,$A$69,0)*(B132-B131)</f>
        <v>47.999999999999986</v>
      </c>
      <c r="AK164" s="25">
        <f>VLOOKUP($C$99,$D$3:$K$63,$A$69,0)*(B131-B130)</f>
        <v>48.599999999999987</v>
      </c>
      <c r="AL164" s="25">
        <f>VLOOKUP($C$100,$D$3:$K$63,$A$69,0)*B130</f>
        <v>0</v>
      </c>
      <c r="AM164" s="25"/>
      <c r="AN164" s="25"/>
      <c r="AO164" s="25"/>
      <c r="AP164" s="25"/>
      <c r="AQ164" s="25"/>
      <c r="AR164" s="25"/>
      <c r="AS164" s="25"/>
      <c r="AT164" s="25"/>
      <c r="AU164" s="25"/>
      <c r="AV164" s="25"/>
      <c r="AW164" s="25"/>
      <c r="AX164" s="25"/>
      <c r="AY164" s="25"/>
      <c r="AZ164" s="25"/>
      <c r="BA164" s="25"/>
      <c r="BB164" s="25"/>
      <c r="BC164" s="25"/>
      <c r="BD164" s="25"/>
      <c r="BE164" s="25"/>
      <c r="BF164" s="25"/>
      <c r="BG164" s="25"/>
      <c r="BH164" s="25"/>
      <c r="BI164" s="25"/>
      <c r="BJ164" s="25"/>
      <c r="BK164" s="25"/>
      <c r="BL164" s="25"/>
      <c r="BM164" s="21">
        <f t="shared" si="159"/>
        <v>862.53333333333455</v>
      </c>
      <c r="BN164" s="18"/>
      <c r="BO164" s="18"/>
      <c r="BP164" s="18">
        <v>2034</v>
      </c>
      <c r="BQ164" s="14">
        <f t="shared" si="160"/>
        <v>0</v>
      </c>
      <c r="BR164" s="14">
        <f t="shared" si="180"/>
        <v>0</v>
      </c>
      <c r="BS164" s="14">
        <f t="shared" si="181"/>
        <v>0</v>
      </c>
      <c r="BT164" s="14">
        <f t="shared" si="182"/>
        <v>0</v>
      </c>
      <c r="BU164" s="14">
        <f t="shared" si="183"/>
        <v>0</v>
      </c>
      <c r="BV164" s="14">
        <f t="shared" si="184"/>
        <v>0</v>
      </c>
      <c r="BW164" s="14">
        <f t="shared" si="185"/>
        <v>0</v>
      </c>
      <c r="BX164" s="14">
        <f t="shared" si="186"/>
        <v>0</v>
      </c>
      <c r="BY164" s="14">
        <f t="shared" si="187"/>
        <v>0</v>
      </c>
      <c r="BZ164" s="14">
        <f t="shared" si="188"/>
        <v>0</v>
      </c>
      <c r="CA164" s="14">
        <f t="shared" si="189"/>
        <v>0</v>
      </c>
      <c r="CB164" s="14">
        <f t="shared" si="190"/>
        <v>0</v>
      </c>
      <c r="CC164" s="14">
        <f t="shared" si="191"/>
        <v>0</v>
      </c>
      <c r="CD164" s="14">
        <f t="shared" si="192"/>
        <v>0</v>
      </c>
      <c r="CE164" s="14">
        <f t="shared" si="193"/>
        <v>0</v>
      </c>
      <c r="CF164" s="14">
        <f t="shared" si="194"/>
        <v>0</v>
      </c>
      <c r="CG164" s="14">
        <f t="shared" si="177"/>
        <v>0</v>
      </c>
      <c r="CH164" s="14">
        <f t="shared" si="195"/>
        <v>0</v>
      </c>
      <c r="CI164" s="14">
        <f t="shared" si="196"/>
        <v>1.5644207730670274E-15</v>
      </c>
      <c r="CJ164" s="14">
        <f t="shared" si="197"/>
        <v>0.25684031535013097</v>
      </c>
      <c r="CK164" s="14">
        <f t="shared" si="198"/>
        <v>3.8723141134642078E-2</v>
      </c>
      <c r="CL164" s="14">
        <f t="shared" si="199"/>
        <v>4.5447518936466147E-2</v>
      </c>
      <c r="CM164" s="14">
        <f t="shared" si="161"/>
        <v>4.9621270675529364E-2</v>
      </c>
      <c r="CN164" s="14">
        <f t="shared" si="200"/>
        <v>5.1940021641675597E-2</v>
      </c>
      <c r="CO164" s="14">
        <f t="shared" si="201"/>
        <v>5.3563147317977962E-2</v>
      </c>
      <c r="CP164" s="14">
        <f t="shared" si="202"/>
        <v>5.4490647704436457E-2</v>
      </c>
      <c r="CQ164" s="14">
        <f t="shared" si="203"/>
        <v>5.5418148090894945E-2</v>
      </c>
      <c r="CR164" s="14">
        <f t="shared" si="204"/>
        <v>5.5650023187509563E-2</v>
      </c>
      <c r="CS164" s="14">
        <f t="shared" si="205"/>
        <v>5.7041273767197309E-2</v>
      </c>
      <c r="CT164" s="14">
        <f t="shared" si="206"/>
        <v>5.7041273767197309E-2</v>
      </c>
      <c r="CU164" s="14">
        <f t="shared" si="207"/>
        <v>5.634564847735344E-2</v>
      </c>
      <c r="CV164" s="14">
        <f t="shared" si="208"/>
        <v>5.5881898284124196E-2</v>
      </c>
      <c r="CW164" s="14">
        <f t="shared" si="209"/>
        <v>5.5650023187509563E-2</v>
      </c>
      <c r="CX164" s="14">
        <f t="shared" si="210"/>
        <v>5.634564847735344E-2</v>
      </c>
      <c r="CY164" s="14">
        <f t="shared" si="211"/>
        <v>0</v>
      </c>
      <c r="CZ164" s="14">
        <f t="shared" si="212"/>
        <v>0</v>
      </c>
      <c r="DA164" s="14">
        <f t="shared" si="213"/>
        <v>0</v>
      </c>
      <c r="DB164" s="14">
        <f t="shared" si="214"/>
        <v>0</v>
      </c>
      <c r="DC164" s="14">
        <f t="shared" si="178"/>
        <v>0</v>
      </c>
      <c r="DD164" s="14">
        <f t="shared" si="136"/>
        <v>0</v>
      </c>
      <c r="DE164" s="14">
        <f t="shared" si="137"/>
        <v>0</v>
      </c>
      <c r="DF164" s="14">
        <f t="shared" si="138"/>
        <v>0</v>
      </c>
      <c r="DG164" s="14">
        <f t="shared" si="139"/>
        <v>0</v>
      </c>
      <c r="DH164" s="14">
        <f t="shared" si="140"/>
        <v>0</v>
      </c>
      <c r="DI164" s="14">
        <f t="shared" si="141"/>
        <v>0</v>
      </c>
      <c r="DJ164" s="14">
        <f t="shared" si="142"/>
        <v>0</v>
      </c>
      <c r="DK164" s="14">
        <f t="shared" si="143"/>
        <v>0</v>
      </c>
      <c r="DL164" s="14">
        <f t="shared" si="144"/>
        <v>0</v>
      </c>
      <c r="DM164" s="14">
        <f t="shared" si="145"/>
        <v>0</v>
      </c>
      <c r="DN164" s="14">
        <f t="shared" si="146"/>
        <v>0</v>
      </c>
      <c r="DO164" s="14">
        <f t="shared" si="147"/>
        <v>0</v>
      </c>
      <c r="DP164" s="14">
        <f t="shared" si="148"/>
        <v>0</v>
      </c>
      <c r="DQ164" s="14">
        <f t="shared" si="149"/>
        <v>0</v>
      </c>
      <c r="DR164" s="14">
        <f t="shared" si="150"/>
        <v>0</v>
      </c>
      <c r="DS164" s="14">
        <f t="shared" si="151"/>
        <v>0</v>
      </c>
      <c r="DT164" s="14">
        <f t="shared" si="152"/>
        <v>0</v>
      </c>
      <c r="DU164" s="14">
        <f t="shared" si="153"/>
        <v>0</v>
      </c>
      <c r="DV164" s="14">
        <f t="shared" si="154"/>
        <v>0</v>
      </c>
      <c r="DW164" s="14">
        <f t="shared" si="155"/>
        <v>0</v>
      </c>
      <c r="DX164" s="14">
        <f t="shared" si="156"/>
        <v>0</v>
      </c>
      <c r="DY164" s="14">
        <f t="shared" si="157"/>
        <v>0</v>
      </c>
      <c r="DZ164" s="14">
        <f t="shared" si="162"/>
        <v>0.99999999999999978</v>
      </c>
    </row>
    <row r="165" spans="1:130">
      <c r="A165" s="18"/>
      <c r="B165" s="18"/>
      <c r="C165" s="18">
        <v>2035</v>
      </c>
      <c r="D165" s="25"/>
      <c r="E165" s="25"/>
      <c r="F165" s="25"/>
      <c r="G165" s="25"/>
      <c r="H165" s="25"/>
      <c r="I165" s="25"/>
      <c r="J165" s="25"/>
      <c r="K165" s="25"/>
      <c r="L165" s="25"/>
      <c r="M165" s="25"/>
      <c r="N165" s="25"/>
      <c r="O165" s="25"/>
      <c r="P165" s="25"/>
      <c r="Q165" s="25"/>
      <c r="R165" s="25"/>
      <c r="S165" s="25">
        <f t="shared" si="215"/>
        <v>0</v>
      </c>
      <c r="T165" s="25">
        <f t="shared" si="216"/>
        <v>0</v>
      </c>
      <c r="U165" s="25">
        <f t="shared" si="217"/>
        <v>0</v>
      </c>
      <c r="V165" s="25">
        <f t="shared" si="218"/>
        <v>0</v>
      </c>
      <c r="W165" s="25">
        <f t="shared" si="219"/>
        <v>7.3785422216587904E-13</v>
      </c>
      <c r="X165" s="25">
        <f t="shared" si="220"/>
        <v>33.399999999999991</v>
      </c>
      <c r="Y165" s="25">
        <f t="shared" si="221"/>
        <v>39.199999999999989</v>
      </c>
      <c r="Z165" s="25">
        <f t="shared" si="222"/>
        <v>42.79999999999999</v>
      </c>
      <c r="AA165" s="25">
        <f t="shared" si="223"/>
        <v>44.79999999999999</v>
      </c>
      <c r="AB165" s="25">
        <f t="shared" si="224"/>
        <v>46.199999999999989</v>
      </c>
      <c r="AC165" s="25">
        <f t="shared" si="225"/>
        <v>46.999999999999993</v>
      </c>
      <c r="AD165" s="25">
        <f t="shared" si="226"/>
        <v>47.79999999999999</v>
      </c>
      <c r="AE165" s="25">
        <f t="shared" si="227"/>
        <v>47.999999999999986</v>
      </c>
      <c r="AF165" s="25">
        <f t="shared" si="228"/>
        <v>49.199999999999989</v>
      </c>
      <c r="AG165" s="25">
        <f t="shared" si="229"/>
        <v>49.199999999999989</v>
      </c>
      <c r="AH165" s="25">
        <f t="shared" si="230"/>
        <v>48.599999999999987</v>
      </c>
      <c r="AI165" s="25">
        <f t="shared" si="231"/>
        <v>48.199999999999989</v>
      </c>
      <c r="AJ165" s="25">
        <f t="shared" si="232"/>
        <v>47.999999999999986</v>
      </c>
      <c r="AK165" s="25">
        <f t="shared" ref="AK165:AK183" si="233">VLOOKUP($C$99,$D$3:$K$63,$A$69,0)*(B132-B131)</f>
        <v>48.599999999999987</v>
      </c>
      <c r="AL165" s="25">
        <f>VLOOKUP($C$100,$D$3:$K$63,$A$69,0)*(B131-B130)</f>
        <v>49.79999999999999</v>
      </c>
      <c r="AM165" s="25">
        <f>VLOOKUP($C$101,$D$3:$K$63,$A$69,0)*B130</f>
        <v>0</v>
      </c>
      <c r="AN165" s="25"/>
      <c r="AO165" s="25"/>
      <c r="AP165" s="25"/>
      <c r="AQ165" s="25"/>
      <c r="AR165" s="25"/>
      <c r="AS165" s="25"/>
      <c r="AT165" s="25"/>
      <c r="AU165" s="25"/>
      <c r="AV165" s="25"/>
      <c r="AW165" s="25"/>
      <c r="AX165" s="25"/>
      <c r="AY165" s="25"/>
      <c r="AZ165" s="25"/>
      <c r="BA165" s="25"/>
      <c r="BB165" s="25"/>
      <c r="BC165" s="25"/>
      <c r="BD165" s="25"/>
      <c r="BE165" s="25"/>
      <c r="BF165" s="25"/>
      <c r="BG165" s="25"/>
      <c r="BH165" s="25"/>
      <c r="BI165" s="25"/>
      <c r="BJ165" s="25"/>
      <c r="BK165" s="25"/>
      <c r="BL165" s="25"/>
      <c r="BM165" s="21">
        <f t="shared" si="159"/>
        <v>690.80000000000052</v>
      </c>
      <c r="BN165" s="18"/>
      <c r="BO165" s="18"/>
      <c r="BP165" s="18">
        <v>2035</v>
      </c>
      <c r="BQ165" s="14">
        <f t="shared" si="160"/>
        <v>0</v>
      </c>
      <c r="BR165" s="14">
        <f t="shared" si="180"/>
        <v>0</v>
      </c>
      <c r="BS165" s="14">
        <f t="shared" si="181"/>
        <v>0</v>
      </c>
      <c r="BT165" s="14">
        <f t="shared" si="182"/>
        <v>0</v>
      </c>
      <c r="BU165" s="14">
        <f t="shared" si="183"/>
        <v>0</v>
      </c>
      <c r="BV165" s="14">
        <f t="shared" si="184"/>
        <v>0</v>
      </c>
      <c r="BW165" s="14">
        <f t="shared" si="185"/>
        <v>0</v>
      </c>
      <c r="BX165" s="14">
        <f t="shared" si="186"/>
        <v>0</v>
      </c>
      <c r="BY165" s="14">
        <f t="shared" si="187"/>
        <v>0</v>
      </c>
      <c r="BZ165" s="14">
        <f t="shared" si="188"/>
        <v>0</v>
      </c>
      <c r="CA165" s="14">
        <f t="shared" si="189"/>
        <v>0</v>
      </c>
      <c r="CB165" s="14">
        <f t="shared" si="190"/>
        <v>0</v>
      </c>
      <c r="CC165" s="14">
        <f t="shared" si="191"/>
        <v>0</v>
      </c>
      <c r="CD165" s="14">
        <f t="shared" si="192"/>
        <v>0</v>
      </c>
      <c r="CE165" s="14">
        <f t="shared" si="193"/>
        <v>0</v>
      </c>
      <c r="CF165" s="14">
        <f t="shared" si="194"/>
        <v>0</v>
      </c>
      <c r="CG165" s="14">
        <f t="shared" si="177"/>
        <v>0</v>
      </c>
      <c r="CH165" s="14">
        <f t="shared" si="195"/>
        <v>0</v>
      </c>
      <c r="CI165" s="14">
        <f t="shared" si="196"/>
        <v>0</v>
      </c>
      <c r="CJ165" s="14">
        <f t="shared" si="197"/>
        <v>1.068115550326981E-15</v>
      </c>
      <c r="CK165" s="14">
        <f t="shared" si="198"/>
        <v>4.8349739432541929E-2</v>
      </c>
      <c r="CL165" s="14">
        <f t="shared" si="199"/>
        <v>5.6745801968731843E-2</v>
      </c>
      <c r="CM165" s="14">
        <f t="shared" si="161"/>
        <v>6.1957151129125587E-2</v>
      </c>
      <c r="CN165" s="14">
        <f t="shared" si="200"/>
        <v>6.4852345107122109E-2</v>
      </c>
      <c r="CO165" s="14">
        <f t="shared" si="201"/>
        <v>6.6878980891719675E-2</v>
      </c>
      <c r="CP165" s="14">
        <f t="shared" si="202"/>
        <v>6.80370584829183E-2</v>
      </c>
      <c r="CQ165" s="14">
        <f t="shared" si="203"/>
        <v>6.9195136074116897E-2</v>
      </c>
      <c r="CR165" s="14">
        <f t="shared" si="204"/>
        <v>6.948465547191654E-2</v>
      </c>
      <c r="CS165" s="14">
        <f t="shared" si="205"/>
        <v>7.1221771858714464E-2</v>
      </c>
      <c r="CT165" s="14">
        <f t="shared" si="206"/>
        <v>7.1221771858714464E-2</v>
      </c>
      <c r="CU165" s="14">
        <f t="shared" si="207"/>
        <v>7.0353213665315509E-2</v>
      </c>
      <c r="CV165" s="14">
        <f t="shared" si="208"/>
        <v>6.9774174869716196E-2</v>
      </c>
      <c r="CW165" s="14">
        <f t="shared" si="209"/>
        <v>6.948465547191654E-2</v>
      </c>
      <c r="CX165" s="14">
        <f t="shared" si="210"/>
        <v>7.0353213665315509E-2</v>
      </c>
      <c r="CY165" s="14">
        <f t="shared" si="211"/>
        <v>7.2090330052113419E-2</v>
      </c>
      <c r="CZ165" s="14">
        <f t="shared" si="212"/>
        <v>0</v>
      </c>
      <c r="DA165" s="14">
        <f t="shared" si="213"/>
        <v>0</v>
      </c>
      <c r="DB165" s="14">
        <f t="shared" si="214"/>
        <v>0</v>
      </c>
      <c r="DC165" s="14">
        <f t="shared" si="178"/>
        <v>0</v>
      </c>
      <c r="DD165" s="14">
        <f t="shared" si="136"/>
        <v>0</v>
      </c>
      <c r="DE165" s="14">
        <f t="shared" si="137"/>
        <v>0</v>
      </c>
      <c r="DF165" s="14">
        <f t="shared" si="138"/>
        <v>0</v>
      </c>
      <c r="DG165" s="14">
        <f t="shared" si="139"/>
        <v>0</v>
      </c>
      <c r="DH165" s="14">
        <f t="shared" si="140"/>
        <v>0</v>
      </c>
      <c r="DI165" s="14">
        <f t="shared" si="141"/>
        <v>0</v>
      </c>
      <c r="DJ165" s="14">
        <f t="shared" si="142"/>
        <v>0</v>
      </c>
      <c r="DK165" s="14">
        <f t="shared" si="143"/>
        <v>0</v>
      </c>
      <c r="DL165" s="14">
        <f t="shared" si="144"/>
        <v>0</v>
      </c>
      <c r="DM165" s="14">
        <f t="shared" si="145"/>
        <v>0</v>
      </c>
      <c r="DN165" s="14">
        <f t="shared" si="146"/>
        <v>0</v>
      </c>
      <c r="DO165" s="14">
        <f t="shared" si="147"/>
        <v>0</v>
      </c>
      <c r="DP165" s="14">
        <f t="shared" si="148"/>
        <v>0</v>
      </c>
      <c r="DQ165" s="14">
        <f t="shared" si="149"/>
        <v>0</v>
      </c>
      <c r="DR165" s="14">
        <f t="shared" si="150"/>
        <v>0</v>
      </c>
      <c r="DS165" s="14">
        <f t="shared" si="151"/>
        <v>0</v>
      </c>
      <c r="DT165" s="14">
        <f t="shared" si="152"/>
        <v>0</v>
      </c>
      <c r="DU165" s="14">
        <f t="shared" si="153"/>
        <v>0</v>
      </c>
      <c r="DV165" s="14">
        <f t="shared" si="154"/>
        <v>0</v>
      </c>
      <c r="DW165" s="14">
        <f t="shared" si="155"/>
        <v>0</v>
      </c>
      <c r="DX165" s="14">
        <f t="shared" si="156"/>
        <v>0</v>
      </c>
      <c r="DY165" s="14">
        <f t="shared" si="157"/>
        <v>0</v>
      </c>
      <c r="DZ165" s="14">
        <f t="shared" si="162"/>
        <v>1</v>
      </c>
    </row>
    <row r="166" spans="1:130">
      <c r="A166" s="18"/>
      <c r="B166" s="18"/>
      <c r="C166" s="18">
        <v>2036</v>
      </c>
      <c r="D166" s="25"/>
      <c r="E166" s="25"/>
      <c r="F166" s="25"/>
      <c r="G166" s="25"/>
      <c r="H166" s="25"/>
      <c r="I166" s="25"/>
      <c r="J166" s="25"/>
      <c r="K166" s="25"/>
      <c r="L166" s="25"/>
      <c r="M166" s="25"/>
      <c r="N166" s="25"/>
      <c r="O166" s="25"/>
      <c r="P166" s="25"/>
      <c r="Q166" s="25"/>
      <c r="R166" s="25"/>
      <c r="S166" s="25"/>
      <c r="T166" s="25">
        <f t="shared" si="216"/>
        <v>0</v>
      </c>
      <c r="U166" s="25">
        <f t="shared" si="217"/>
        <v>0</v>
      </c>
      <c r="V166" s="25">
        <f t="shared" si="218"/>
        <v>0</v>
      </c>
      <c r="W166" s="25">
        <f t="shared" si="219"/>
        <v>0</v>
      </c>
      <c r="X166" s="25">
        <f t="shared" si="220"/>
        <v>1.1124434706744069E-13</v>
      </c>
      <c r="Y166" s="25">
        <f t="shared" si="221"/>
        <v>39.199999999999989</v>
      </c>
      <c r="Z166" s="25">
        <f t="shared" si="222"/>
        <v>42.79999999999999</v>
      </c>
      <c r="AA166" s="25">
        <f t="shared" si="223"/>
        <v>44.79999999999999</v>
      </c>
      <c r="AB166" s="25">
        <f t="shared" si="224"/>
        <v>46.199999999999989</v>
      </c>
      <c r="AC166" s="25">
        <f t="shared" si="225"/>
        <v>46.999999999999993</v>
      </c>
      <c r="AD166" s="25">
        <f t="shared" si="226"/>
        <v>47.79999999999999</v>
      </c>
      <c r="AE166" s="25">
        <f t="shared" si="227"/>
        <v>47.999999999999986</v>
      </c>
      <c r="AF166" s="25">
        <f t="shared" si="228"/>
        <v>49.199999999999989</v>
      </c>
      <c r="AG166" s="25">
        <f t="shared" si="229"/>
        <v>49.199999999999989</v>
      </c>
      <c r="AH166" s="25">
        <f t="shared" si="230"/>
        <v>48.599999999999987</v>
      </c>
      <c r="AI166" s="25">
        <f t="shared" si="231"/>
        <v>48.199999999999989</v>
      </c>
      <c r="AJ166" s="25">
        <f t="shared" si="232"/>
        <v>47.999999999999986</v>
      </c>
      <c r="AK166" s="25">
        <f t="shared" si="233"/>
        <v>48.599999999999987</v>
      </c>
      <c r="AL166" s="25">
        <f t="shared" ref="AL166:AL184" si="234">VLOOKUP($C$100,$D$3:$K$63,$A$69,0)*(B132-B131)</f>
        <v>49.79999999999999</v>
      </c>
      <c r="AM166" s="25">
        <f>VLOOKUP($C$101,$D$3:$K$63,$A$69,0)*(B131-B130)</f>
        <v>51.599999999999987</v>
      </c>
      <c r="AN166" s="25">
        <f>VLOOKUP($C$102,$D$3:$K$63,$A$69,0)*B130</f>
        <v>0</v>
      </c>
      <c r="AO166" s="25"/>
      <c r="AP166" s="25"/>
      <c r="AQ166" s="25"/>
      <c r="AR166" s="25"/>
      <c r="AS166" s="25"/>
      <c r="AT166" s="25"/>
      <c r="AU166" s="25"/>
      <c r="AV166" s="25"/>
      <c r="AW166" s="25"/>
      <c r="AX166" s="25"/>
      <c r="AY166" s="25"/>
      <c r="AZ166" s="25"/>
      <c r="BA166" s="25"/>
      <c r="BB166" s="25"/>
      <c r="BC166" s="25"/>
      <c r="BD166" s="25"/>
      <c r="BE166" s="25"/>
      <c r="BF166" s="25"/>
      <c r="BG166" s="25"/>
      <c r="BH166" s="25"/>
      <c r="BI166" s="25"/>
      <c r="BJ166" s="25"/>
      <c r="BK166" s="25"/>
      <c r="BL166" s="25"/>
      <c r="BM166" s="21">
        <f t="shared" si="159"/>
        <v>709</v>
      </c>
      <c r="BN166" s="18"/>
      <c r="BO166" s="18"/>
      <c r="BP166" s="18">
        <v>2036</v>
      </c>
      <c r="BQ166" s="14">
        <f t="shared" si="160"/>
        <v>0</v>
      </c>
      <c r="BR166" s="14">
        <f t="shared" si="180"/>
        <v>0</v>
      </c>
      <c r="BS166" s="14">
        <f t="shared" si="181"/>
        <v>0</v>
      </c>
      <c r="BT166" s="14">
        <f t="shared" si="182"/>
        <v>0</v>
      </c>
      <c r="BU166" s="14">
        <f t="shared" si="183"/>
        <v>0</v>
      </c>
      <c r="BV166" s="14">
        <f t="shared" si="184"/>
        <v>0</v>
      </c>
      <c r="BW166" s="14">
        <f t="shared" si="185"/>
        <v>0</v>
      </c>
      <c r="BX166" s="14">
        <f t="shared" si="186"/>
        <v>0</v>
      </c>
      <c r="BY166" s="14">
        <f t="shared" si="187"/>
        <v>0</v>
      </c>
      <c r="BZ166" s="14">
        <f t="shared" si="188"/>
        <v>0</v>
      </c>
      <c r="CA166" s="14">
        <f t="shared" si="189"/>
        <v>0</v>
      </c>
      <c r="CB166" s="14">
        <f t="shared" si="190"/>
        <v>0</v>
      </c>
      <c r="CC166" s="14">
        <f t="shared" si="191"/>
        <v>0</v>
      </c>
      <c r="CD166" s="14">
        <f t="shared" si="192"/>
        <v>0</v>
      </c>
      <c r="CE166" s="14">
        <f t="shared" si="193"/>
        <v>0</v>
      </c>
      <c r="CF166" s="14">
        <f t="shared" si="194"/>
        <v>0</v>
      </c>
      <c r="CG166" s="14">
        <f t="shared" si="177"/>
        <v>0</v>
      </c>
      <c r="CH166" s="14">
        <f t="shared" si="195"/>
        <v>0</v>
      </c>
      <c r="CI166" s="14">
        <f t="shared" si="196"/>
        <v>0</v>
      </c>
      <c r="CJ166" s="14">
        <f t="shared" si="197"/>
        <v>0</v>
      </c>
      <c r="CK166" s="14">
        <f t="shared" si="198"/>
        <v>1.5690316934758912E-16</v>
      </c>
      <c r="CL166" s="14">
        <f t="shared" si="199"/>
        <v>5.5289139633286299E-2</v>
      </c>
      <c r="CM166" s="14">
        <f t="shared" si="161"/>
        <v>6.036671368124117E-2</v>
      </c>
      <c r="CN166" s="14">
        <f t="shared" si="200"/>
        <v>6.3187588152327209E-2</v>
      </c>
      <c r="CO166" s="14">
        <f t="shared" si="201"/>
        <v>6.5162200282087426E-2</v>
      </c>
      <c r="CP166" s="14">
        <f t="shared" si="202"/>
        <v>6.6290550070521856E-2</v>
      </c>
      <c r="CQ166" s="14">
        <f t="shared" si="203"/>
        <v>6.7418899858956258E-2</v>
      </c>
      <c r="CR166" s="14">
        <f t="shared" si="204"/>
        <v>6.7700987306064858E-2</v>
      </c>
      <c r="CS166" s="14">
        <f t="shared" si="205"/>
        <v>6.9393511988716489E-2</v>
      </c>
      <c r="CT166" s="14">
        <f t="shared" si="206"/>
        <v>6.9393511988716489E-2</v>
      </c>
      <c r="CU166" s="14">
        <f t="shared" si="207"/>
        <v>6.8547249647390673E-2</v>
      </c>
      <c r="CV166" s="14">
        <f t="shared" si="208"/>
        <v>6.7983074753173472E-2</v>
      </c>
      <c r="CW166" s="14">
        <f t="shared" si="209"/>
        <v>6.7700987306064858E-2</v>
      </c>
      <c r="CX166" s="14">
        <f t="shared" si="210"/>
        <v>6.8547249647390673E-2</v>
      </c>
      <c r="CY166" s="14">
        <f t="shared" si="211"/>
        <v>7.0239774330042304E-2</v>
      </c>
      <c r="CZ166" s="14">
        <f t="shared" si="212"/>
        <v>7.2778561354019722E-2</v>
      </c>
      <c r="DA166" s="14">
        <f t="shared" si="213"/>
        <v>0</v>
      </c>
      <c r="DB166" s="14">
        <f t="shared" si="214"/>
        <v>0</v>
      </c>
      <c r="DC166" s="14">
        <f t="shared" si="178"/>
        <v>0</v>
      </c>
      <c r="DD166" s="14">
        <f t="shared" si="136"/>
        <v>0</v>
      </c>
      <c r="DE166" s="14">
        <f t="shared" si="137"/>
        <v>0</v>
      </c>
      <c r="DF166" s="14">
        <f t="shared" si="138"/>
        <v>0</v>
      </c>
      <c r="DG166" s="14">
        <f t="shared" si="139"/>
        <v>0</v>
      </c>
      <c r="DH166" s="14">
        <f t="shared" si="140"/>
        <v>0</v>
      </c>
      <c r="DI166" s="14">
        <f t="shared" si="141"/>
        <v>0</v>
      </c>
      <c r="DJ166" s="14">
        <f t="shared" si="142"/>
        <v>0</v>
      </c>
      <c r="DK166" s="14">
        <f t="shared" si="143"/>
        <v>0</v>
      </c>
      <c r="DL166" s="14">
        <f t="shared" si="144"/>
        <v>0</v>
      </c>
      <c r="DM166" s="14">
        <f t="shared" si="145"/>
        <v>0</v>
      </c>
      <c r="DN166" s="14">
        <f t="shared" si="146"/>
        <v>0</v>
      </c>
      <c r="DO166" s="14">
        <f t="shared" si="147"/>
        <v>0</v>
      </c>
      <c r="DP166" s="14">
        <f t="shared" si="148"/>
        <v>0</v>
      </c>
      <c r="DQ166" s="14">
        <f t="shared" si="149"/>
        <v>0</v>
      </c>
      <c r="DR166" s="14">
        <f t="shared" si="150"/>
        <v>0</v>
      </c>
      <c r="DS166" s="14">
        <f t="shared" si="151"/>
        <v>0</v>
      </c>
      <c r="DT166" s="14">
        <f t="shared" si="152"/>
        <v>0</v>
      </c>
      <c r="DU166" s="14">
        <f t="shared" si="153"/>
        <v>0</v>
      </c>
      <c r="DV166" s="14">
        <f t="shared" si="154"/>
        <v>0</v>
      </c>
      <c r="DW166" s="14">
        <f t="shared" si="155"/>
        <v>0</v>
      </c>
      <c r="DX166" s="14">
        <f t="shared" si="156"/>
        <v>0</v>
      </c>
      <c r="DY166" s="14">
        <f t="shared" si="157"/>
        <v>0</v>
      </c>
      <c r="DZ166" s="14">
        <f t="shared" si="162"/>
        <v>0.99999999999999978</v>
      </c>
    </row>
    <row r="167" spans="1:130">
      <c r="A167" s="18"/>
      <c r="B167" s="18"/>
      <c r="C167" s="18">
        <v>2037</v>
      </c>
      <c r="D167" s="25"/>
      <c r="E167" s="25"/>
      <c r="F167" s="25"/>
      <c r="G167" s="25"/>
      <c r="H167" s="25"/>
      <c r="I167" s="25"/>
      <c r="J167" s="25"/>
      <c r="K167" s="25"/>
      <c r="L167" s="25"/>
      <c r="M167" s="25"/>
      <c r="N167" s="25"/>
      <c r="O167" s="25"/>
      <c r="P167" s="25"/>
      <c r="Q167" s="25"/>
      <c r="R167" s="25"/>
      <c r="S167" s="25"/>
      <c r="T167" s="25"/>
      <c r="U167" s="25">
        <f t="shared" si="217"/>
        <v>0</v>
      </c>
      <c r="V167" s="25">
        <f t="shared" si="218"/>
        <v>0</v>
      </c>
      <c r="W167" s="25">
        <f t="shared" si="219"/>
        <v>0</v>
      </c>
      <c r="X167" s="25">
        <f t="shared" si="220"/>
        <v>0</v>
      </c>
      <c r="Y167" s="25">
        <f t="shared" si="221"/>
        <v>1.3056222769591841E-13</v>
      </c>
      <c r="Z167" s="25">
        <f t="shared" si="222"/>
        <v>42.79999999999999</v>
      </c>
      <c r="AA167" s="25">
        <f t="shared" si="223"/>
        <v>44.79999999999999</v>
      </c>
      <c r="AB167" s="25">
        <f t="shared" si="224"/>
        <v>46.199999999999989</v>
      </c>
      <c r="AC167" s="25">
        <f t="shared" si="225"/>
        <v>46.999999999999993</v>
      </c>
      <c r="AD167" s="25">
        <f t="shared" si="226"/>
        <v>47.79999999999999</v>
      </c>
      <c r="AE167" s="25">
        <f t="shared" si="227"/>
        <v>47.999999999999986</v>
      </c>
      <c r="AF167" s="25">
        <f t="shared" si="228"/>
        <v>49.199999999999989</v>
      </c>
      <c r="AG167" s="25">
        <f t="shared" si="229"/>
        <v>49.199999999999989</v>
      </c>
      <c r="AH167" s="25">
        <f t="shared" si="230"/>
        <v>48.599999999999987</v>
      </c>
      <c r="AI167" s="25">
        <f t="shared" si="231"/>
        <v>48.199999999999989</v>
      </c>
      <c r="AJ167" s="25">
        <f t="shared" si="232"/>
        <v>47.999999999999986</v>
      </c>
      <c r="AK167" s="25">
        <f t="shared" si="233"/>
        <v>48.599999999999987</v>
      </c>
      <c r="AL167" s="25">
        <f t="shared" si="234"/>
        <v>49.79999999999999</v>
      </c>
      <c r="AM167" s="25">
        <f t="shared" ref="AM167:AM185" si="235">VLOOKUP($C$101,$D$3:$K$63,$A$69,0)*(B132-B131)</f>
        <v>51.599999999999987</v>
      </c>
      <c r="AN167" s="25">
        <f>VLOOKUP($C$102,$D$3:$K$63,$A$69,0)*(B131-B130)</f>
        <v>53.399999999999991</v>
      </c>
      <c r="AO167" s="25">
        <f>VLOOKUP($C$103,$D$3:$K$63,$A$69,0)*B130</f>
        <v>0</v>
      </c>
      <c r="AP167" s="25"/>
      <c r="AQ167" s="25"/>
      <c r="AR167" s="25"/>
      <c r="AS167" s="25"/>
      <c r="AT167" s="25"/>
      <c r="AU167" s="25"/>
      <c r="AV167" s="25"/>
      <c r="AW167" s="25"/>
      <c r="AX167" s="25"/>
      <c r="AY167" s="25"/>
      <c r="AZ167" s="25"/>
      <c r="BA167" s="25"/>
      <c r="BB167" s="25"/>
      <c r="BC167" s="25"/>
      <c r="BD167" s="25"/>
      <c r="BE167" s="25"/>
      <c r="BF167" s="25"/>
      <c r="BG167" s="25"/>
      <c r="BH167" s="25"/>
      <c r="BI167" s="25"/>
      <c r="BJ167" s="25"/>
      <c r="BK167" s="25"/>
      <c r="BL167" s="25"/>
      <c r="BM167" s="21">
        <f t="shared" si="159"/>
        <v>723.19999999999993</v>
      </c>
      <c r="BN167" s="18"/>
      <c r="BO167" s="18"/>
      <c r="BP167" s="18">
        <v>2037</v>
      </c>
      <c r="BQ167" s="14">
        <f t="shared" si="160"/>
        <v>0</v>
      </c>
      <c r="BR167" s="14">
        <f t="shared" si="180"/>
        <v>0</v>
      </c>
      <c r="BS167" s="14">
        <f t="shared" si="181"/>
        <v>0</v>
      </c>
      <c r="BT167" s="14">
        <f t="shared" si="182"/>
        <v>0</v>
      </c>
      <c r="BU167" s="14">
        <f t="shared" si="183"/>
        <v>0</v>
      </c>
      <c r="BV167" s="14">
        <f t="shared" si="184"/>
        <v>0</v>
      </c>
      <c r="BW167" s="14">
        <f t="shared" si="185"/>
        <v>0</v>
      </c>
      <c r="BX167" s="14">
        <f t="shared" si="186"/>
        <v>0</v>
      </c>
      <c r="BY167" s="14">
        <f t="shared" si="187"/>
        <v>0</v>
      </c>
      <c r="BZ167" s="14">
        <f t="shared" si="188"/>
        <v>0</v>
      </c>
      <c r="CA167" s="14">
        <f t="shared" si="189"/>
        <v>0</v>
      </c>
      <c r="CB167" s="14">
        <f t="shared" si="190"/>
        <v>0</v>
      </c>
      <c r="CC167" s="14">
        <f t="shared" si="191"/>
        <v>0</v>
      </c>
      <c r="CD167" s="14">
        <f t="shared" si="192"/>
        <v>0</v>
      </c>
      <c r="CE167" s="14">
        <f t="shared" si="193"/>
        <v>0</v>
      </c>
      <c r="CF167" s="14">
        <f t="shared" si="194"/>
        <v>0</v>
      </c>
      <c r="CG167" s="14">
        <f t="shared" si="177"/>
        <v>0</v>
      </c>
      <c r="CH167" s="14">
        <f t="shared" si="195"/>
        <v>0</v>
      </c>
      <c r="CI167" s="14">
        <f t="shared" si="196"/>
        <v>0</v>
      </c>
      <c r="CJ167" s="14">
        <f t="shared" si="197"/>
        <v>0</v>
      </c>
      <c r="CK167" s="14">
        <f t="shared" si="198"/>
        <v>0</v>
      </c>
      <c r="CL167" s="14">
        <f t="shared" si="199"/>
        <v>1.8053405378307305E-16</v>
      </c>
      <c r="CM167" s="14">
        <f t="shared" si="161"/>
        <v>5.9181415929203535E-2</v>
      </c>
      <c r="CN167" s="14">
        <f t="shared" si="200"/>
        <v>6.1946902654867249E-2</v>
      </c>
      <c r="CO167" s="14">
        <f t="shared" si="201"/>
        <v>6.3882743362831854E-2</v>
      </c>
      <c r="CP167" s="14">
        <f t="shared" si="202"/>
        <v>6.4988938053097342E-2</v>
      </c>
      <c r="CQ167" s="14">
        <f t="shared" si="203"/>
        <v>6.6095132743362831E-2</v>
      </c>
      <c r="CR167" s="14">
        <f t="shared" si="204"/>
        <v>6.6371681415929196E-2</v>
      </c>
      <c r="CS167" s="14">
        <f t="shared" si="205"/>
        <v>6.8030973451327428E-2</v>
      </c>
      <c r="CT167" s="14">
        <f t="shared" si="206"/>
        <v>6.8030973451327428E-2</v>
      </c>
      <c r="CU167" s="14">
        <f t="shared" si="207"/>
        <v>6.7201327433628305E-2</v>
      </c>
      <c r="CV167" s="14">
        <f t="shared" si="208"/>
        <v>6.6648230088495561E-2</v>
      </c>
      <c r="CW167" s="14">
        <f t="shared" si="209"/>
        <v>6.6371681415929196E-2</v>
      </c>
      <c r="CX167" s="14">
        <f t="shared" si="210"/>
        <v>6.7201327433628305E-2</v>
      </c>
      <c r="CY167" s="14">
        <f t="shared" si="211"/>
        <v>6.8860619469026538E-2</v>
      </c>
      <c r="CZ167" s="14">
        <f t="shared" si="212"/>
        <v>7.134955752212388E-2</v>
      </c>
      <c r="DA167" s="14">
        <f t="shared" si="213"/>
        <v>7.3838495575221236E-2</v>
      </c>
      <c r="DB167" s="14">
        <f t="shared" si="214"/>
        <v>0</v>
      </c>
      <c r="DC167" s="14">
        <f t="shared" si="178"/>
        <v>0</v>
      </c>
      <c r="DD167" s="14">
        <f t="shared" si="136"/>
        <v>0</v>
      </c>
      <c r="DE167" s="14">
        <f t="shared" si="137"/>
        <v>0</v>
      </c>
      <c r="DF167" s="14">
        <f t="shared" si="138"/>
        <v>0</v>
      </c>
      <c r="DG167" s="14">
        <f t="shared" si="139"/>
        <v>0</v>
      </c>
      <c r="DH167" s="14">
        <f t="shared" si="140"/>
        <v>0</v>
      </c>
      <c r="DI167" s="14">
        <f t="shared" si="141"/>
        <v>0</v>
      </c>
      <c r="DJ167" s="14">
        <f t="shared" si="142"/>
        <v>0</v>
      </c>
      <c r="DK167" s="14">
        <f t="shared" si="143"/>
        <v>0</v>
      </c>
      <c r="DL167" s="14">
        <f t="shared" si="144"/>
        <v>0</v>
      </c>
      <c r="DM167" s="14">
        <f t="shared" si="145"/>
        <v>0</v>
      </c>
      <c r="DN167" s="14">
        <f t="shared" si="146"/>
        <v>0</v>
      </c>
      <c r="DO167" s="14">
        <f t="shared" si="147"/>
        <v>0</v>
      </c>
      <c r="DP167" s="14">
        <f t="shared" si="148"/>
        <v>0</v>
      </c>
      <c r="DQ167" s="14">
        <f t="shared" si="149"/>
        <v>0</v>
      </c>
      <c r="DR167" s="14">
        <f t="shared" si="150"/>
        <v>0</v>
      </c>
      <c r="DS167" s="14">
        <f t="shared" si="151"/>
        <v>0</v>
      </c>
      <c r="DT167" s="14">
        <f t="shared" si="152"/>
        <v>0</v>
      </c>
      <c r="DU167" s="14">
        <f t="shared" si="153"/>
        <v>0</v>
      </c>
      <c r="DV167" s="14">
        <f t="shared" si="154"/>
        <v>0</v>
      </c>
      <c r="DW167" s="14">
        <f t="shared" si="155"/>
        <v>0</v>
      </c>
      <c r="DX167" s="14">
        <f t="shared" si="156"/>
        <v>0</v>
      </c>
      <c r="DY167" s="14">
        <f t="shared" si="157"/>
        <v>0</v>
      </c>
      <c r="DZ167" s="14">
        <f t="shared" si="162"/>
        <v>1</v>
      </c>
    </row>
    <row r="168" spans="1:130">
      <c r="A168" s="18"/>
      <c r="B168" s="18"/>
      <c r="C168" s="18">
        <v>2038</v>
      </c>
      <c r="D168" s="25"/>
      <c r="E168" s="25"/>
      <c r="F168" s="25"/>
      <c r="G168" s="25"/>
      <c r="H168" s="25"/>
      <c r="I168" s="25"/>
      <c r="J168" s="25"/>
      <c r="K168" s="25"/>
      <c r="L168" s="25"/>
      <c r="M168" s="25"/>
      <c r="N168" s="25"/>
      <c r="O168" s="25"/>
      <c r="P168" s="25"/>
      <c r="Q168" s="25"/>
      <c r="R168" s="25"/>
      <c r="S168" s="25"/>
      <c r="T168" s="25"/>
      <c r="U168" s="25"/>
      <c r="V168" s="25">
        <f t="shared" si="218"/>
        <v>0</v>
      </c>
      <c r="W168" s="25">
        <f t="shared" si="219"/>
        <v>0</v>
      </c>
      <c r="X168" s="25">
        <f t="shared" si="220"/>
        <v>0</v>
      </c>
      <c r="Y168" s="25">
        <f t="shared" si="221"/>
        <v>0</v>
      </c>
      <c r="Z168" s="25">
        <f t="shared" si="222"/>
        <v>1.425526363618701E-13</v>
      </c>
      <c r="AA168" s="25">
        <f t="shared" si="223"/>
        <v>44.79999999999999</v>
      </c>
      <c r="AB168" s="25">
        <f t="shared" si="224"/>
        <v>46.199999999999989</v>
      </c>
      <c r="AC168" s="25">
        <f t="shared" si="225"/>
        <v>46.999999999999993</v>
      </c>
      <c r="AD168" s="25">
        <f t="shared" si="226"/>
        <v>47.79999999999999</v>
      </c>
      <c r="AE168" s="25">
        <f t="shared" si="227"/>
        <v>47.999999999999986</v>
      </c>
      <c r="AF168" s="25">
        <f t="shared" si="228"/>
        <v>49.199999999999989</v>
      </c>
      <c r="AG168" s="25">
        <f t="shared" si="229"/>
        <v>49.199999999999989</v>
      </c>
      <c r="AH168" s="25">
        <f t="shared" si="230"/>
        <v>48.599999999999987</v>
      </c>
      <c r="AI168" s="25">
        <f t="shared" si="231"/>
        <v>48.199999999999989</v>
      </c>
      <c r="AJ168" s="25">
        <f t="shared" si="232"/>
        <v>47.999999999999986</v>
      </c>
      <c r="AK168" s="25">
        <f t="shared" si="233"/>
        <v>48.599999999999987</v>
      </c>
      <c r="AL168" s="25">
        <f t="shared" si="234"/>
        <v>49.79999999999999</v>
      </c>
      <c r="AM168" s="25">
        <f t="shared" si="235"/>
        <v>51.599999999999987</v>
      </c>
      <c r="AN168" s="25">
        <f t="shared" ref="AN168:AN186" si="236">VLOOKUP($C$102,$D$3:$K$63,$A$69,0)*(B132-B131)</f>
        <v>53.399999999999991</v>
      </c>
      <c r="AO168" s="25">
        <f>VLOOKUP($C$103,$D$3:$K$63,$A$69,0)*(B131-B130)</f>
        <v>55.399999999999984</v>
      </c>
      <c r="AP168" s="25">
        <f>VLOOKUP($C$104,$D$3:$K$63,$A$69,0)*B130</f>
        <v>0</v>
      </c>
      <c r="AQ168" s="25"/>
      <c r="AR168" s="25"/>
      <c r="AS168" s="25"/>
      <c r="AT168" s="25"/>
      <c r="AU168" s="25"/>
      <c r="AV168" s="25"/>
      <c r="AW168" s="25"/>
      <c r="AX168" s="25"/>
      <c r="AY168" s="25"/>
      <c r="AZ168" s="25"/>
      <c r="BA168" s="25"/>
      <c r="BB168" s="25"/>
      <c r="BC168" s="25"/>
      <c r="BD168" s="25"/>
      <c r="BE168" s="25"/>
      <c r="BF168" s="25"/>
      <c r="BG168" s="25"/>
      <c r="BH168" s="25"/>
      <c r="BI168" s="25"/>
      <c r="BJ168" s="25"/>
      <c r="BK168" s="25"/>
      <c r="BL168" s="25"/>
      <c r="BM168" s="21">
        <f t="shared" si="159"/>
        <v>735.8</v>
      </c>
      <c r="BN168" s="18"/>
      <c r="BO168" s="18"/>
      <c r="BP168" s="18">
        <v>2038</v>
      </c>
      <c r="BQ168" s="14">
        <f t="shared" si="160"/>
        <v>0</v>
      </c>
      <c r="BR168" s="14">
        <f t="shared" si="180"/>
        <v>0</v>
      </c>
      <c r="BS168" s="14">
        <f t="shared" si="181"/>
        <v>0</v>
      </c>
      <c r="BT168" s="14">
        <f t="shared" si="182"/>
        <v>0</v>
      </c>
      <c r="BU168" s="14">
        <f t="shared" si="183"/>
        <v>0</v>
      </c>
      <c r="BV168" s="14">
        <f t="shared" si="184"/>
        <v>0</v>
      </c>
      <c r="BW168" s="14">
        <f t="shared" si="185"/>
        <v>0</v>
      </c>
      <c r="BX168" s="14">
        <f t="shared" si="186"/>
        <v>0</v>
      </c>
      <c r="BY168" s="14">
        <f t="shared" si="187"/>
        <v>0</v>
      </c>
      <c r="BZ168" s="14">
        <f t="shared" si="188"/>
        <v>0</v>
      </c>
      <c r="CA168" s="14">
        <f t="shared" si="189"/>
        <v>0</v>
      </c>
      <c r="CB168" s="14">
        <f t="shared" si="190"/>
        <v>0</v>
      </c>
      <c r="CC168" s="14">
        <f t="shared" si="191"/>
        <v>0</v>
      </c>
      <c r="CD168" s="14">
        <f t="shared" si="192"/>
        <v>0</v>
      </c>
      <c r="CE168" s="14">
        <f t="shared" si="193"/>
        <v>0</v>
      </c>
      <c r="CF168" s="14">
        <f t="shared" si="194"/>
        <v>0</v>
      </c>
      <c r="CG168" s="14">
        <f t="shared" si="177"/>
        <v>0</v>
      </c>
      <c r="CH168" s="14">
        <f t="shared" si="195"/>
        <v>0</v>
      </c>
      <c r="CI168" s="14">
        <f t="shared" si="196"/>
        <v>0</v>
      </c>
      <c r="CJ168" s="14">
        <f t="shared" si="197"/>
        <v>0</v>
      </c>
      <c r="CK168" s="14">
        <f t="shared" si="198"/>
        <v>0</v>
      </c>
      <c r="CL168" s="14">
        <f t="shared" si="199"/>
        <v>0</v>
      </c>
      <c r="CM168" s="14">
        <f t="shared" si="161"/>
        <v>1.9373829350621107E-16</v>
      </c>
      <c r="CN168" s="14">
        <f t="shared" si="200"/>
        <v>6.088611035607501E-2</v>
      </c>
      <c r="CO168" s="14">
        <f t="shared" si="201"/>
        <v>6.2788801304702352E-2</v>
      </c>
      <c r="CP168" s="14">
        <f t="shared" si="202"/>
        <v>6.3876053275346553E-2</v>
      </c>
      <c r="CQ168" s="14">
        <f t="shared" si="203"/>
        <v>6.4963305245990755E-2</v>
      </c>
      <c r="CR168" s="14">
        <f t="shared" si="204"/>
        <v>6.5235118238651787E-2</v>
      </c>
      <c r="CS168" s="14">
        <f t="shared" si="205"/>
        <v>6.6865996194618096E-2</v>
      </c>
      <c r="CT168" s="14">
        <f t="shared" si="206"/>
        <v>6.6865996194618096E-2</v>
      </c>
      <c r="CU168" s="14">
        <f t="shared" si="207"/>
        <v>6.6050557216634942E-2</v>
      </c>
      <c r="CV168" s="14">
        <f t="shared" si="208"/>
        <v>6.5506931231312848E-2</v>
      </c>
      <c r="CW168" s="14">
        <f t="shared" si="209"/>
        <v>6.5235118238651787E-2</v>
      </c>
      <c r="CX168" s="14">
        <f t="shared" si="210"/>
        <v>6.6050557216634942E-2</v>
      </c>
      <c r="CY168" s="14">
        <f t="shared" si="211"/>
        <v>6.7681435172601237E-2</v>
      </c>
      <c r="CZ168" s="14">
        <f t="shared" si="212"/>
        <v>7.0127752106550686E-2</v>
      </c>
      <c r="DA168" s="14">
        <f t="shared" si="213"/>
        <v>7.2574069040500122E-2</v>
      </c>
      <c r="DB168" s="14">
        <f t="shared" si="214"/>
        <v>7.5292198967110605E-2</v>
      </c>
      <c r="DC168" s="14">
        <f t="shared" si="178"/>
        <v>0</v>
      </c>
      <c r="DD168" s="14">
        <f t="shared" si="136"/>
        <v>0</v>
      </c>
      <c r="DE168" s="14">
        <f t="shared" si="137"/>
        <v>0</v>
      </c>
      <c r="DF168" s="14">
        <f t="shared" si="138"/>
        <v>0</v>
      </c>
      <c r="DG168" s="14">
        <f t="shared" si="139"/>
        <v>0</v>
      </c>
      <c r="DH168" s="14">
        <f t="shared" si="140"/>
        <v>0</v>
      </c>
      <c r="DI168" s="14">
        <f t="shared" si="141"/>
        <v>0</v>
      </c>
      <c r="DJ168" s="14">
        <f t="shared" si="142"/>
        <v>0</v>
      </c>
      <c r="DK168" s="14">
        <f t="shared" si="143"/>
        <v>0</v>
      </c>
      <c r="DL168" s="14">
        <f t="shared" si="144"/>
        <v>0</v>
      </c>
      <c r="DM168" s="14">
        <f t="shared" si="145"/>
        <v>0</v>
      </c>
      <c r="DN168" s="14">
        <f t="shared" si="146"/>
        <v>0</v>
      </c>
      <c r="DO168" s="14">
        <f t="shared" si="147"/>
        <v>0</v>
      </c>
      <c r="DP168" s="14">
        <f t="shared" si="148"/>
        <v>0</v>
      </c>
      <c r="DQ168" s="14">
        <f t="shared" si="149"/>
        <v>0</v>
      </c>
      <c r="DR168" s="14">
        <f t="shared" si="150"/>
        <v>0</v>
      </c>
      <c r="DS168" s="14">
        <f t="shared" si="151"/>
        <v>0</v>
      </c>
      <c r="DT168" s="14">
        <f t="shared" si="152"/>
        <v>0</v>
      </c>
      <c r="DU168" s="14">
        <f t="shared" si="153"/>
        <v>0</v>
      </c>
      <c r="DV168" s="14">
        <f t="shared" si="154"/>
        <v>0</v>
      </c>
      <c r="DW168" s="14">
        <f t="shared" si="155"/>
        <v>0</v>
      </c>
      <c r="DX168" s="14">
        <f t="shared" si="156"/>
        <v>0</v>
      </c>
      <c r="DY168" s="14">
        <f t="shared" si="157"/>
        <v>0</v>
      </c>
      <c r="DZ168" s="14">
        <f t="shared" si="162"/>
        <v>1</v>
      </c>
    </row>
    <row r="169" spans="1:130">
      <c r="A169" s="18"/>
      <c r="B169" s="18"/>
      <c r="C169" s="18">
        <v>2039</v>
      </c>
      <c r="D169" s="25"/>
      <c r="E169" s="25"/>
      <c r="F169" s="25"/>
      <c r="G169" s="25"/>
      <c r="H169" s="25"/>
      <c r="I169" s="25"/>
      <c r="J169" s="25"/>
      <c r="K169" s="25"/>
      <c r="L169" s="25"/>
      <c r="M169" s="25"/>
      <c r="N169" s="25"/>
      <c r="O169" s="25"/>
      <c r="P169" s="25"/>
      <c r="Q169" s="25"/>
      <c r="R169" s="25"/>
      <c r="S169" s="25"/>
      <c r="T169" s="25"/>
      <c r="U169" s="25"/>
      <c r="V169" s="25"/>
      <c r="W169" s="25">
        <f t="shared" si="219"/>
        <v>0</v>
      </c>
      <c r="X169" s="25">
        <f t="shared" si="220"/>
        <v>0</v>
      </c>
      <c r="Y169" s="25">
        <f t="shared" si="221"/>
        <v>0</v>
      </c>
      <c r="Z169" s="25">
        <f t="shared" si="222"/>
        <v>0</v>
      </c>
      <c r="AA169" s="25">
        <f t="shared" si="223"/>
        <v>1.4921397450962104E-13</v>
      </c>
      <c r="AB169" s="25">
        <f t="shared" si="224"/>
        <v>46.199999999999989</v>
      </c>
      <c r="AC169" s="25">
        <f t="shared" si="225"/>
        <v>46.999999999999993</v>
      </c>
      <c r="AD169" s="25">
        <f t="shared" si="226"/>
        <v>47.79999999999999</v>
      </c>
      <c r="AE169" s="25">
        <f t="shared" si="227"/>
        <v>47.999999999999986</v>
      </c>
      <c r="AF169" s="25">
        <f t="shared" si="228"/>
        <v>49.199999999999989</v>
      </c>
      <c r="AG169" s="25">
        <f t="shared" si="229"/>
        <v>49.199999999999989</v>
      </c>
      <c r="AH169" s="25">
        <f t="shared" si="230"/>
        <v>48.599999999999987</v>
      </c>
      <c r="AI169" s="25">
        <f t="shared" si="231"/>
        <v>48.199999999999989</v>
      </c>
      <c r="AJ169" s="25">
        <f t="shared" si="232"/>
        <v>47.999999999999986</v>
      </c>
      <c r="AK169" s="25">
        <f t="shared" si="233"/>
        <v>48.599999999999987</v>
      </c>
      <c r="AL169" s="25">
        <f t="shared" si="234"/>
        <v>49.79999999999999</v>
      </c>
      <c r="AM169" s="25">
        <f t="shared" si="235"/>
        <v>51.599999999999987</v>
      </c>
      <c r="AN169" s="25">
        <f t="shared" si="236"/>
        <v>53.399999999999991</v>
      </c>
      <c r="AO169" s="25">
        <f t="shared" ref="AO169:AO187" si="237">VLOOKUP($C$103,$D$3:$K$63,$A$69,0)*(B132-B131)</f>
        <v>55.399999999999984</v>
      </c>
      <c r="AP169" s="25">
        <f>VLOOKUP($C$104,$D$3:$K$63,$A$69,0)*(B131-B130)</f>
        <v>57.399999999999984</v>
      </c>
      <c r="AQ169" s="25">
        <f>VLOOKUP($C$105,$D$3:$K$63,$A$69,0)*B130</f>
        <v>0</v>
      </c>
      <c r="AR169" s="25"/>
      <c r="AS169" s="25"/>
      <c r="AT169" s="25"/>
      <c r="AU169" s="25"/>
      <c r="AV169" s="25"/>
      <c r="AW169" s="25"/>
      <c r="AX169" s="25"/>
      <c r="AY169" s="25"/>
      <c r="AZ169" s="25"/>
      <c r="BA169" s="25"/>
      <c r="BB169" s="25"/>
      <c r="BC169" s="25"/>
      <c r="BD169" s="25"/>
      <c r="BE169" s="25"/>
      <c r="BF169" s="25"/>
      <c r="BG169" s="25"/>
      <c r="BH169" s="25"/>
      <c r="BI169" s="25"/>
      <c r="BJ169" s="25"/>
      <c r="BK169" s="25"/>
      <c r="BL169" s="25"/>
      <c r="BM169" s="21">
        <f t="shared" si="159"/>
        <v>748.4</v>
      </c>
      <c r="BN169" s="18"/>
      <c r="BO169" s="18"/>
      <c r="BP169" s="18">
        <v>2039</v>
      </c>
      <c r="BQ169" s="14">
        <f t="shared" si="160"/>
        <v>0</v>
      </c>
      <c r="BR169" s="14">
        <f t="shared" si="180"/>
        <v>0</v>
      </c>
      <c r="BS169" s="14">
        <f t="shared" si="181"/>
        <v>0</v>
      </c>
      <c r="BT169" s="14">
        <f t="shared" si="182"/>
        <v>0</v>
      </c>
      <c r="BU169" s="14">
        <f t="shared" si="183"/>
        <v>0</v>
      </c>
      <c r="BV169" s="14">
        <f t="shared" si="184"/>
        <v>0</v>
      </c>
      <c r="BW169" s="14">
        <f t="shared" si="185"/>
        <v>0</v>
      </c>
      <c r="BX169" s="14">
        <f t="shared" si="186"/>
        <v>0</v>
      </c>
      <c r="BY169" s="14">
        <f t="shared" si="187"/>
        <v>0</v>
      </c>
      <c r="BZ169" s="14">
        <f t="shared" si="188"/>
        <v>0</v>
      </c>
      <c r="CA169" s="14">
        <f t="shared" si="189"/>
        <v>0</v>
      </c>
      <c r="CB169" s="14">
        <f t="shared" si="190"/>
        <v>0</v>
      </c>
      <c r="CC169" s="14">
        <f t="shared" si="191"/>
        <v>0</v>
      </c>
      <c r="CD169" s="14">
        <f t="shared" si="192"/>
        <v>0</v>
      </c>
      <c r="CE169" s="14">
        <f t="shared" si="193"/>
        <v>0</v>
      </c>
      <c r="CF169" s="14">
        <f t="shared" si="194"/>
        <v>0</v>
      </c>
      <c r="CG169" s="14">
        <f t="shared" si="177"/>
        <v>0</v>
      </c>
      <c r="CH169" s="14">
        <f t="shared" si="195"/>
        <v>0</v>
      </c>
      <c r="CI169" s="14">
        <f t="shared" si="196"/>
        <v>0</v>
      </c>
      <c r="CJ169" s="14">
        <f t="shared" si="197"/>
        <v>0</v>
      </c>
      <c r="CK169" s="14">
        <f t="shared" si="198"/>
        <v>0</v>
      </c>
      <c r="CL169" s="14">
        <f t="shared" si="199"/>
        <v>0</v>
      </c>
      <c r="CM169" s="14">
        <f t="shared" si="161"/>
        <v>0</v>
      </c>
      <c r="CN169" s="14">
        <f t="shared" si="200"/>
        <v>1.9937730426192016E-16</v>
      </c>
      <c r="CO169" s="14">
        <f t="shared" si="201"/>
        <v>6.1731694281133072E-2</v>
      </c>
      <c r="CP169" s="14">
        <f t="shared" si="202"/>
        <v>6.2800641368252266E-2</v>
      </c>
      <c r="CQ169" s="14">
        <f t="shared" si="203"/>
        <v>6.3869588455371454E-2</v>
      </c>
      <c r="CR169" s="14">
        <f t="shared" si="204"/>
        <v>6.4136825227151237E-2</v>
      </c>
      <c r="CS169" s="14">
        <f t="shared" si="205"/>
        <v>6.5740245857830018E-2</v>
      </c>
      <c r="CT169" s="14">
        <f t="shared" si="206"/>
        <v>6.5740245857830018E-2</v>
      </c>
      <c r="CU169" s="14">
        <f t="shared" si="207"/>
        <v>6.4938535542490627E-2</v>
      </c>
      <c r="CV169" s="14">
        <f t="shared" si="208"/>
        <v>6.4404061998931034E-2</v>
      </c>
      <c r="CW169" s="14">
        <f t="shared" si="209"/>
        <v>6.4136825227151237E-2</v>
      </c>
      <c r="CX169" s="14">
        <f t="shared" si="210"/>
        <v>6.4938535542490627E-2</v>
      </c>
      <c r="CY169" s="14">
        <f t="shared" si="211"/>
        <v>6.6541956173169423E-2</v>
      </c>
      <c r="CZ169" s="14">
        <f t="shared" si="212"/>
        <v>6.8947087119187581E-2</v>
      </c>
      <c r="DA169" s="14">
        <f t="shared" si="213"/>
        <v>7.1352218065205766E-2</v>
      </c>
      <c r="DB169" s="14">
        <f t="shared" si="214"/>
        <v>7.4024585783003721E-2</v>
      </c>
      <c r="DC169" s="14">
        <f>AP169/$BM169</f>
        <v>7.669695350080169E-2</v>
      </c>
      <c r="DD169" s="14">
        <f t="shared" si="136"/>
        <v>0</v>
      </c>
      <c r="DE169" s="14">
        <f t="shared" si="137"/>
        <v>0</v>
      </c>
      <c r="DF169" s="14">
        <f t="shared" si="138"/>
        <v>0</v>
      </c>
      <c r="DG169" s="14">
        <f t="shared" si="139"/>
        <v>0</v>
      </c>
      <c r="DH169" s="14">
        <f t="shared" si="140"/>
        <v>0</v>
      </c>
      <c r="DI169" s="14">
        <f t="shared" si="141"/>
        <v>0</v>
      </c>
      <c r="DJ169" s="14">
        <f t="shared" si="142"/>
        <v>0</v>
      </c>
      <c r="DK169" s="14">
        <f t="shared" si="143"/>
        <v>0</v>
      </c>
      <c r="DL169" s="14">
        <f t="shared" si="144"/>
        <v>0</v>
      </c>
      <c r="DM169" s="14">
        <f t="shared" si="145"/>
        <v>0</v>
      </c>
      <c r="DN169" s="14">
        <f t="shared" si="146"/>
        <v>0</v>
      </c>
      <c r="DO169" s="14">
        <f t="shared" si="147"/>
        <v>0</v>
      </c>
      <c r="DP169" s="14">
        <f t="shared" si="148"/>
        <v>0</v>
      </c>
      <c r="DQ169" s="14">
        <f t="shared" si="149"/>
        <v>0</v>
      </c>
      <c r="DR169" s="14">
        <f t="shared" si="150"/>
        <v>0</v>
      </c>
      <c r="DS169" s="14">
        <f t="shared" si="151"/>
        <v>0</v>
      </c>
      <c r="DT169" s="14">
        <f t="shared" si="152"/>
        <v>0</v>
      </c>
      <c r="DU169" s="14">
        <f t="shared" si="153"/>
        <v>0</v>
      </c>
      <c r="DV169" s="14">
        <f t="shared" si="154"/>
        <v>0</v>
      </c>
      <c r="DW169" s="14">
        <f t="shared" si="155"/>
        <v>0</v>
      </c>
      <c r="DX169" s="14">
        <f t="shared" si="156"/>
        <v>0</v>
      </c>
      <c r="DY169" s="14">
        <f t="shared" si="157"/>
        <v>0</v>
      </c>
      <c r="DZ169" s="14">
        <f>SUM(BQ169:DY169)</f>
        <v>1</v>
      </c>
    </row>
    <row r="170" spans="1:130">
      <c r="A170" s="18"/>
      <c r="B170" s="18"/>
      <c r="C170" s="18">
        <v>2040</v>
      </c>
      <c r="D170" s="25"/>
      <c r="E170" s="25"/>
      <c r="F170" s="25"/>
      <c r="G170" s="25"/>
      <c r="H170" s="25"/>
      <c r="I170" s="25"/>
      <c r="J170" s="25"/>
      <c r="K170" s="25"/>
      <c r="L170" s="25"/>
      <c r="M170" s="25"/>
      <c r="N170" s="25"/>
      <c r="O170" s="25"/>
      <c r="P170" s="25"/>
      <c r="Q170" s="25"/>
      <c r="R170" s="25"/>
      <c r="S170" s="25"/>
      <c r="T170" s="25"/>
      <c r="U170" s="25"/>
      <c r="V170" s="25"/>
      <c r="W170" s="25"/>
      <c r="X170" s="25">
        <f t="shared" si="220"/>
        <v>0</v>
      </c>
      <c r="Y170" s="25">
        <f t="shared" si="221"/>
        <v>0</v>
      </c>
      <c r="Z170" s="25">
        <f t="shared" si="222"/>
        <v>0</v>
      </c>
      <c r="AA170" s="25">
        <f t="shared" si="223"/>
        <v>0</v>
      </c>
      <c r="AB170" s="25">
        <f t="shared" si="224"/>
        <v>1.538769112130467E-13</v>
      </c>
      <c r="AC170" s="25">
        <f t="shared" si="225"/>
        <v>46.999999999999993</v>
      </c>
      <c r="AD170" s="25">
        <f t="shared" si="226"/>
        <v>47.79999999999999</v>
      </c>
      <c r="AE170" s="25">
        <f t="shared" si="227"/>
        <v>47.999999999999986</v>
      </c>
      <c r="AF170" s="25">
        <f t="shared" si="228"/>
        <v>49.199999999999989</v>
      </c>
      <c r="AG170" s="25">
        <f t="shared" si="229"/>
        <v>49.199999999999989</v>
      </c>
      <c r="AH170" s="25">
        <f t="shared" si="230"/>
        <v>48.599999999999987</v>
      </c>
      <c r="AI170" s="25">
        <f t="shared" si="231"/>
        <v>48.199999999999989</v>
      </c>
      <c r="AJ170" s="25">
        <f t="shared" si="232"/>
        <v>47.999999999999986</v>
      </c>
      <c r="AK170" s="25">
        <f t="shared" si="233"/>
        <v>48.599999999999987</v>
      </c>
      <c r="AL170" s="25">
        <f t="shared" si="234"/>
        <v>49.79999999999999</v>
      </c>
      <c r="AM170" s="25">
        <f t="shared" si="235"/>
        <v>51.599999999999987</v>
      </c>
      <c r="AN170" s="25">
        <f t="shared" si="236"/>
        <v>53.399999999999991</v>
      </c>
      <c r="AO170" s="25">
        <f t="shared" si="237"/>
        <v>55.399999999999984</v>
      </c>
      <c r="AP170" s="25">
        <f t="shared" ref="AP170:AP188" si="238">VLOOKUP($C$104,$D$3:$K$63,$A$69,0)*(B132-B131)</f>
        <v>57.399999999999984</v>
      </c>
      <c r="AQ170" s="25">
        <f>VLOOKUP($C$105,$D$3:$K$63,$A$69,0)*(B131-B130)</f>
        <v>58.999999999999986</v>
      </c>
      <c r="AR170" s="25">
        <f>VLOOKUP($C$106,$D$3:$K$63,$A$69,0)*B130</f>
        <v>0</v>
      </c>
      <c r="AS170" s="25"/>
      <c r="AT170" s="25"/>
      <c r="AU170" s="25"/>
      <c r="AV170" s="25"/>
      <c r="AW170" s="25"/>
      <c r="AX170" s="25"/>
      <c r="AY170" s="25"/>
      <c r="AZ170" s="25"/>
      <c r="BA170" s="25"/>
      <c r="BB170" s="25"/>
      <c r="BC170" s="25"/>
      <c r="BD170" s="25"/>
      <c r="BE170" s="25"/>
      <c r="BF170" s="25"/>
      <c r="BG170" s="25"/>
      <c r="BH170" s="25"/>
      <c r="BI170" s="25"/>
      <c r="BJ170" s="25"/>
      <c r="BK170" s="25"/>
      <c r="BL170" s="25"/>
      <c r="BM170" s="21">
        <f t="shared" si="159"/>
        <v>761.19999999999993</v>
      </c>
      <c r="BN170" s="18"/>
      <c r="BO170" s="18"/>
      <c r="BP170" s="18">
        <v>2040</v>
      </c>
      <c r="BQ170" s="14">
        <f t="shared" si="160"/>
        <v>0</v>
      </c>
      <c r="BR170" s="14">
        <f t="shared" si="180"/>
        <v>0</v>
      </c>
      <c r="BS170" s="14">
        <f t="shared" si="181"/>
        <v>0</v>
      </c>
      <c r="BT170" s="14">
        <f t="shared" si="182"/>
        <v>0</v>
      </c>
      <c r="BU170" s="14">
        <f t="shared" si="183"/>
        <v>0</v>
      </c>
      <c r="BV170" s="14">
        <f t="shared" si="184"/>
        <v>0</v>
      </c>
      <c r="BW170" s="14">
        <f t="shared" si="185"/>
        <v>0</v>
      </c>
      <c r="BX170" s="14">
        <f t="shared" si="186"/>
        <v>0</v>
      </c>
      <c r="BY170" s="14">
        <f t="shared" si="187"/>
        <v>0</v>
      </c>
      <c r="BZ170" s="14">
        <f t="shared" si="188"/>
        <v>0</v>
      </c>
      <c r="CA170" s="14">
        <f t="shared" si="189"/>
        <v>0</v>
      </c>
      <c r="CB170" s="14">
        <f t="shared" si="190"/>
        <v>0</v>
      </c>
      <c r="CC170" s="14">
        <f t="shared" si="191"/>
        <v>0</v>
      </c>
      <c r="CD170" s="14">
        <f t="shared" si="192"/>
        <v>0</v>
      </c>
      <c r="CE170" s="14">
        <f t="shared" si="193"/>
        <v>0</v>
      </c>
      <c r="CF170" s="14">
        <f t="shared" si="194"/>
        <v>0</v>
      </c>
      <c r="CG170" s="14">
        <f t="shared" si="177"/>
        <v>0</v>
      </c>
      <c r="CH170" s="14">
        <f t="shared" si="195"/>
        <v>0</v>
      </c>
      <c r="CI170" s="14">
        <f t="shared" si="196"/>
        <v>0</v>
      </c>
      <c r="CJ170" s="14">
        <f t="shared" si="197"/>
        <v>0</v>
      </c>
      <c r="CK170" s="14">
        <f t="shared" si="198"/>
        <v>0</v>
      </c>
      <c r="CL170" s="14">
        <f t="shared" si="199"/>
        <v>0</v>
      </c>
      <c r="CM170" s="14">
        <f t="shared" si="161"/>
        <v>0</v>
      </c>
      <c r="CN170" s="14">
        <f t="shared" si="200"/>
        <v>0</v>
      </c>
      <c r="CO170" s="14">
        <f t="shared" si="201"/>
        <v>2.0215043511960944E-16</v>
      </c>
      <c r="CP170" s="14">
        <f t="shared" si="202"/>
        <v>6.174461376773515E-2</v>
      </c>
      <c r="CQ170" s="14">
        <f t="shared" si="203"/>
        <v>6.2795585916973193E-2</v>
      </c>
      <c r="CR170" s="14">
        <f t="shared" si="204"/>
        <v>6.3058328954282705E-2</v>
      </c>
      <c r="CS170" s="14">
        <f t="shared" si="205"/>
        <v>6.4634787178139766E-2</v>
      </c>
      <c r="CT170" s="14">
        <f t="shared" si="206"/>
        <v>6.4634787178139766E-2</v>
      </c>
      <c r="CU170" s="14">
        <f t="shared" si="207"/>
        <v>6.3846558066211229E-2</v>
      </c>
      <c r="CV170" s="14">
        <f t="shared" si="208"/>
        <v>6.3321071991592218E-2</v>
      </c>
      <c r="CW170" s="14">
        <f t="shared" si="209"/>
        <v>6.3058328954282705E-2</v>
      </c>
      <c r="CX170" s="14">
        <f t="shared" si="210"/>
        <v>6.3846558066211229E-2</v>
      </c>
      <c r="CY170" s="14">
        <f t="shared" si="211"/>
        <v>6.5423016290068303E-2</v>
      </c>
      <c r="CZ170" s="14">
        <f t="shared" si="212"/>
        <v>6.7787703625853901E-2</v>
      </c>
      <c r="DA170" s="14">
        <f t="shared" si="213"/>
        <v>7.0152390961639513E-2</v>
      </c>
      <c r="DB170" s="14">
        <f t="shared" si="214"/>
        <v>7.277982133473461E-2</v>
      </c>
      <c r="DC170" s="14">
        <f>AP169/$BM170</f>
        <v>7.5407251707829734E-2</v>
      </c>
      <c r="DD170" s="14">
        <f t="shared" si="136"/>
        <v>7.7509196006305819E-2</v>
      </c>
      <c r="DE170" s="14">
        <f t="shared" si="137"/>
        <v>0</v>
      </c>
      <c r="DF170" s="14">
        <f t="shared" si="138"/>
        <v>0</v>
      </c>
      <c r="DG170" s="14">
        <f t="shared" si="139"/>
        <v>0</v>
      </c>
      <c r="DH170" s="14">
        <f t="shared" si="140"/>
        <v>0</v>
      </c>
      <c r="DI170" s="14">
        <f t="shared" si="141"/>
        <v>0</v>
      </c>
      <c r="DJ170" s="14">
        <f t="shared" si="142"/>
        <v>0</v>
      </c>
      <c r="DK170" s="14">
        <f t="shared" si="143"/>
        <v>0</v>
      </c>
      <c r="DL170" s="14">
        <f t="shared" si="144"/>
        <v>0</v>
      </c>
      <c r="DM170" s="14">
        <f t="shared" si="145"/>
        <v>0</v>
      </c>
      <c r="DN170" s="14">
        <f t="shared" si="146"/>
        <v>0</v>
      </c>
      <c r="DO170" s="14">
        <f t="shared" si="147"/>
        <v>0</v>
      </c>
      <c r="DP170" s="14">
        <f t="shared" si="148"/>
        <v>0</v>
      </c>
      <c r="DQ170" s="14">
        <f t="shared" si="149"/>
        <v>0</v>
      </c>
      <c r="DR170" s="14">
        <f t="shared" si="150"/>
        <v>0</v>
      </c>
      <c r="DS170" s="14">
        <f t="shared" si="151"/>
        <v>0</v>
      </c>
      <c r="DT170" s="14">
        <f t="shared" si="152"/>
        <v>0</v>
      </c>
      <c r="DU170" s="14">
        <f t="shared" si="153"/>
        <v>0</v>
      </c>
      <c r="DV170" s="14">
        <f t="shared" si="154"/>
        <v>0</v>
      </c>
      <c r="DW170" s="14">
        <f t="shared" si="155"/>
        <v>0</v>
      </c>
      <c r="DX170" s="14">
        <f t="shared" si="156"/>
        <v>0</v>
      </c>
      <c r="DY170" s="14">
        <f t="shared" si="157"/>
        <v>0</v>
      </c>
      <c r="DZ170" s="14">
        <f t="shared" ref="DZ170:DZ190" si="239">SUM(BQ170:DY170)</f>
        <v>0.99999999999999989</v>
      </c>
    </row>
    <row r="171" spans="1:130">
      <c r="A171" s="18"/>
      <c r="B171" s="18"/>
      <c r="C171" s="18">
        <v>2041</v>
      </c>
      <c r="D171" s="25"/>
      <c r="E171" s="25"/>
      <c r="F171" s="25"/>
      <c r="G171" s="25"/>
      <c r="H171" s="25"/>
      <c r="I171" s="25"/>
      <c r="J171" s="25"/>
      <c r="K171" s="25"/>
      <c r="L171" s="25"/>
      <c r="M171" s="25"/>
      <c r="N171" s="25"/>
      <c r="O171" s="25"/>
      <c r="P171" s="25"/>
      <c r="Q171" s="25"/>
      <c r="R171" s="25"/>
      <c r="S171" s="25"/>
      <c r="T171" s="25"/>
      <c r="U171" s="25"/>
      <c r="V171" s="25"/>
      <c r="W171" s="25"/>
      <c r="X171" s="25"/>
      <c r="Y171" s="25">
        <f t="shared" si="221"/>
        <v>0</v>
      </c>
      <c r="Z171" s="25">
        <f t="shared" si="222"/>
        <v>0</v>
      </c>
      <c r="AA171" s="25">
        <f t="shared" si="223"/>
        <v>0</v>
      </c>
      <c r="AB171" s="25">
        <f t="shared" si="224"/>
        <v>0</v>
      </c>
      <c r="AC171" s="25">
        <f t="shared" si="225"/>
        <v>1.5654144647214707E-13</v>
      </c>
      <c r="AD171" s="25">
        <f t="shared" si="226"/>
        <v>47.79999999999999</v>
      </c>
      <c r="AE171" s="25">
        <f t="shared" si="227"/>
        <v>47.999999999999986</v>
      </c>
      <c r="AF171" s="25">
        <f t="shared" si="228"/>
        <v>49.199999999999989</v>
      </c>
      <c r="AG171" s="25">
        <f t="shared" si="229"/>
        <v>49.199999999999989</v>
      </c>
      <c r="AH171" s="25">
        <f t="shared" si="230"/>
        <v>48.599999999999987</v>
      </c>
      <c r="AI171" s="25">
        <f t="shared" si="231"/>
        <v>48.199999999999989</v>
      </c>
      <c r="AJ171" s="25">
        <f t="shared" si="232"/>
        <v>47.999999999999986</v>
      </c>
      <c r="AK171" s="25">
        <f t="shared" si="233"/>
        <v>48.599999999999987</v>
      </c>
      <c r="AL171" s="25">
        <f t="shared" si="234"/>
        <v>49.79999999999999</v>
      </c>
      <c r="AM171" s="25">
        <f t="shared" si="235"/>
        <v>51.599999999999987</v>
      </c>
      <c r="AN171" s="25">
        <f t="shared" si="236"/>
        <v>53.399999999999991</v>
      </c>
      <c r="AO171" s="25">
        <f t="shared" si="237"/>
        <v>55.399999999999984</v>
      </c>
      <c r="AP171" s="25">
        <f t="shared" si="238"/>
        <v>57.399999999999984</v>
      </c>
      <c r="AQ171" s="25">
        <f t="shared" ref="AQ171:AQ189" si="240">VLOOKUP($C$105,$D$3:$K$63,$A$69,0)*(B132-B131)</f>
        <v>58.999999999999986</v>
      </c>
      <c r="AR171" s="25">
        <f>VLOOKUP($C$106,$D$3:$K$63,$A$69,0)*(B131-B130)</f>
        <v>60.199999999999989</v>
      </c>
      <c r="AS171" s="25">
        <f>VLOOKUP($C$107,$D$3:$K$63,$A$69,0)*B130</f>
        <v>0</v>
      </c>
      <c r="AT171" s="25"/>
      <c r="AU171" s="25"/>
      <c r="AV171" s="25"/>
      <c r="AW171" s="25"/>
      <c r="AX171" s="25"/>
      <c r="AY171" s="25"/>
      <c r="AZ171" s="25"/>
      <c r="BA171" s="25"/>
      <c r="BB171" s="25"/>
      <c r="BC171" s="25"/>
      <c r="BD171" s="25"/>
      <c r="BE171" s="25"/>
      <c r="BF171" s="25"/>
      <c r="BG171" s="25"/>
      <c r="BH171" s="25"/>
      <c r="BI171" s="25"/>
      <c r="BJ171" s="25"/>
      <c r="BK171" s="25"/>
      <c r="BL171" s="25"/>
      <c r="BM171" s="21">
        <f t="shared" si="159"/>
        <v>774.40000000000009</v>
      </c>
      <c r="BN171" s="18"/>
      <c r="BO171" s="18"/>
      <c r="BP171" s="18">
        <v>2041</v>
      </c>
      <c r="BQ171" s="14">
        <f t="shared" si="160"/>
        <v>0</v>
      </c>
      <c r="BR171" s="14">
        <f t="shared" si="180"/>
        <v>0</v>
      </c>
      <c r="BS171" s="14">
        <f t="shared" si="181"/>
        <v>0</v>
      </c>
      <c r="BT171" s="14">
        <f t="shared" si="182"/>
        <v>0</v>
      </c>
      <c r="BU171" s="14">
        <f t="shared" si="183"/>
        <v>0</v>
      </c>
      <c r="BV171" s="14">
        <f t="shared" si="184"/>
        <v>0</v>
      </c>
      <c r="BW171" s="14">
        <f t="shared" si="185"/>
        <v>0</v>
      </c>
      <c r="BX171" s="14">
        <f t="shared" si="186"/>
        <v>0</v>
      </c>
      <c r="BY171" s="14">
        <f t="shared" si="187"/>
        <v>0</v>
      </c>
      <c r="BZ171" s="14">
        <f t="shared" si="188"/>
        <v>0</v>
      </c>
      <c r="CA171" s="14">
        <f t="shared" si="189"/>
        <v>0</v>
      </c>
      <c r="CB171" s="14">
        <f t="shared" si="190"/>
        <v>0</v>
      </c>
      <c r="CC171" s="14">
        <f t="shared" si="191"/>
        <v>0</v>
      </c>
      <c r="CD171" s="14">
        <f t="shared" si="192"/>
        <v>0</v>
      </c>
      <c r="CE171" s="14">
        <f t="shared" si="193"/>
        <v>0</v>
      </c>
      <c r="CF171" s="14">
        <f t="shared" si="194"/>
        <v>0</v>
      </c>
      <c r="CG171" s="14">
        <f t="shared" si="177"/>
        <v>0</v>
      </c>
      <c r="CH171" s="14">
        <f t="shared" si="195"/>
        <v>0</v>
      </c>
      <c r="CI171" s="14">
        <f t="shared" si="196"/>
        <v>0</v>
      </c>
      <c r="CJ171" s="14">
        <f t="shared" si="197"/>
        <v>0</v>
      </c>
      <c r="CK171" s="14">
        <f t="shared" si="198"/>
        <v>0</v>
      </c>
      <c r="CL171" s="14">
        <f t="shared" si="199"/>
        <v>0</v>
      </c>
      <c r="CM171" s="14">
        <f t="shared" si="161"/>
        <v>0</v>
      </c>
      <c r="CN171" s="14">
        <f t="shared" si="200"/>
        <v>0</v>
      </c>
      <c r="CO171" s="14">
        <f t="shared" si="201"/>
        <v>0</v>
      </c>
      <c r="CP171" s="14">
        <f t="shared" si="202"/>
        <v>2.0214546290308245E-16</v>
      </c>
      <c r="CQ171" s="14">
        <f t="shared" si="203"/>
        <v>6.172520661157023E-2</v>
      </c>
      <c r="CR171" s="14">
        <f t="shared" si="204"/>
        <v>6.1983471074380139E-2</v>
      </c>
      <c r="CS171" s="14">
        <f t="shared" si="205"/>
        <v>6.3533057851239652E-2</v>
      </c>
      <c r="CT171" s="14">
        <f t="shared" si="206"/>
        <v>6.3533057851239652E-2</v>
      </c>
      <c r="CU171" s="14">
        <f t="shared" si="207"/>
        <v>6.2758264462809896E-2</v>
      </c>
      <c r="CV171" s="14">
        <f t="shared" si="208"/>
        <v>6.2241735537190063E-2</v>
      </c>
      <c r="CW171" s="14">
        <f t="shared" si="209"/>
        <v>6.1983471074380139E-2</v>
      </c>
      <c r="CX171" s="14">
        <f t="shared" si="210"/>
        <v>6.2758264462809896E-2</v>
      </c>
      <c r="CY171" s="14">
        <f t="shared" si="211"/>
        <v>6.4307851239669395E-2</v>
      </c>
      <c r="CZ171" s="14">
        <f t="shared" si="212"/>
        <v>6.663223140495865E-2</v>
      </c>
      <c r="DA171" s="14">
        <f t="shared" si="213"/>
        <v>6.8956611570247919E-2</v>
      </c>
      <c r="DB171" s="14">
        <f t="shared" si="214"/>
        <v>7.1539256198347084E-2</v>
      </c>
      <c r="DC171" s="14">
        <f t="shared" ref="DC171:DC190" si="241">AP171/$BM171</f>
        <v>7.4121900826446249E-2</v>
      </c>
      <c r="DD171" s="14">
        <f t="shared" si="136"/>
        <v>7.6188016528925595E-2</v>
      </c>
      <c r="DE171" s="14">
        <f t="shared" si="137"/>
        <v>7.7737603305785094E-2</v>
      </c>
      <c r="DF171" s="14">
        <f t="shared" si="138"/>
        <v>0</v>
      </c>
      <c r="DG171" s="14">
        <f t="shared" si="139"/>
        <v>0</v>
      </c>
      <c r="DH171" s="14">
        <f t="shared" si="140"/>
        <v>0</v>
      </c>
      <c r="DI171" s="14">
        <f t="shared" si="141"/>
        <v>0</v>
      </c>
      <c r="DJ171" s="14">
        <f t="shared" si="142"/>
        <v>0</v>
      </c>
      <c r="DK171" s="14">
        <f t="shared" si="143"/>
        <v>0</v>
      </c>
      <c r="DL171" s="14">
        <f t="shared" si="144"/>
        <v>0</v>
      </c>
      <c r="DM171" s="14">
        <f t="shared" si="145"/>
        <v>0</v>
      </c>
      <c r="DN171" s="14">
        <f t="shared" si="146"/>
        <v>0</v>
      </c>
      <c r="DO171" s="14">
        <f t="shared" si="147"/>
        <v>0</v>
      </c>
      <c r="DP171" s="14">
        <f t="shared" si="148"/>
        <v>0</v>
      </c>
      <c r="DQ171" s="14">
        <f t="shared" si="149"/>
        <v>0</v>
      </c>
      <c r="DR171" s="14">
        <f t="shared" si="150"/>
        <v>0</v>
      </c>
      <c r="DS171" s="14">
        <f t="shared" si="151"/>
        <v>0</v>
      </c>
      <c r="DT171" s="14">
        <f t="shared" si="152"/>
        <v>0</v>
      </c>
      <c r="DU171" s="14">
        <f t="shared" si="153"/>
        <v>0</v>
      </c>
      <c r="DV171" s="14">
        <f t="shared" si="154"/>
        <v>0</v>
      </c>
      <c r="DW171" s="14">
        <f t="shared" si="155"/>
        <v>0</v>
      </c>
      <c r="DX171" s="14">
        <f t="shared" si="156"/>
        <v>0</v>
      </c>
      <c r="DY171" s="14">
        <f t="shared" si="157"/>
        <v>0</v>
      </c>
      <c r="DZ171" s="14">
        <f t="shared" si="239"/>
        <v>0.99999999999999978</v>
      </c>
    </row>
    <row r="172" spans="1:130">
      <c r="A172" s="18"/>
      <c r="B172" s="18"/>
      <c r="C172" s="18">
        <v>2042</v>
      </c>
      <c r="D172" s="25"/>
      <c r="E172" s="25"/>
      <c r="F172" s="25"/>
      <c r="G172" s="25"/>
      <c r="H172" s="25"/>
      <c r="I172" s="25"/>
      <c r="J172" s="25"/>
      <c r="K172" s="25"/>
      <c r="L172" s="25"/>
      <c r="M172" s="25"/>
      <c r="N172" s="25"/>
      <c r="O172" s="25"/>
      <c r="P172" s="25"/>
      <c r="Q172" s="25"/>
      <c r="R172" s="25"/>
      <c r="S172" s="25"/>
      <c r="T172" s="25"/>
      <c r="U172" s="25"/>
      <c r="V172" s="25"/>
      <c r="W172" s="25"/>
      <c r="X172" s="25"/>
      <c r="Y172" s="25"/>
      <c r="Z172" s="25">
        <f t="shared" si="222"/>
        <v>0</v>
      </c>
      <c r="AA172" s="25">
        <f t="shared" si="223"/>
        <v>0</v>
      </c>
      <c r="AB172" s="25">
        <f t="shared" si="224"/>
        <v>0</v>
      </c>
      <c r="AC172" s="25">
        <f t="shared" si="225"/>
        <v>0</v>
      </c>
      <c r="AD172" s="25">
        <f t="shared" si="226"/>
        <v>1.5920598173124745E-13</v>
      </c>
      <c r="AE172" s="25">
        <f t="shared" si="227"/>
        <v>47.999999999999986</v>
      </c>
      <c r="AF172" s="25">
        <f t="shared" si="228"/>
        <v>49.199999999999989</v>
      </c>
      <c r="AG172" s="25">
        <f t="shared" si="229"/>
        <v>49.199999999999989</v>
      </c>
      <c r="AH172" s="25">
        <f t="shared" si="230"/>
        <v>48.599999999999987</v>
      </c>
      <c r="AI172" s="25">
        <f t="shared" si="231"/>
        <v>48.199999999999989</v>
      </c>
      <c r="AJ172" s="25">
        <f t="shared" si="232"/>
        <v>47.999999999999986</v>
      </c>
      <c r="AK172" s="25">
        <f t="shared" si="233"/>
        <v>48.599999999999987</v>
      </c>
      <c r="AL172" s="25">
        <f t="shared" si="234"/>
        <v>49.79999999999999</v>
      </c>
      <c r="AM172" s="25">
        <f t="shared" si="235"/>
        <v>51.599999999999987</v>
      </c>
      <c r="AN172" s="25">
        <f t="shared" si="236"/>
        <v>53.399999999999991</v>
      </c>
      <c r="AO172" s="25">
        <f t="shared" si="237"/>
        <v>55.399999999999984</v>
      </c>
      <c r="AP172" s="25">
        <f t="shared" si="238"/>
        <v>57.399999999999984</v>
      </c>
      <c r="AQ172" s="25">
        <f t="shared" si="240"/>
        <v>58.999999999999986</v>
      </c>
      <c r="AR172" s="25">
        <f t="shared" ref="AR172:AR190" si="242">VLOOKUP($C$106,$D$3:$K$63,$A$69,0)*(B132-B131)</f>
        <v>60.199999999999989</v>
      </c>
      <c r="AS172" s="25">
        <f>VLOOKUP($C$107,$D$3:$K$63,$A$69,0)*(B131-B130)</f>
        <v>61.199999999999989</v>
      </c>
      <c r="AT172" s="25">
        <f>VLOOKUP($C$108,$D$3:$K$63,$A$69,0)*B130</f>
        <v>0</v>
      </c>
      <c r="AU172" s="25"/>
      <c r="AV172" s="25"/>
      <c r="AW172" s="25"/>
      <c r="AX172" s="25"/>
      <c r="AY172" s="25"/>
      <c r="AZ172" s="25"/>
      <c r="BA172" s="25"/>
      <c r="BB172" s="25"/>
      <c r="BC172" s="25"/>
      <c r="BD172" s="25"/>
      <c r="BE172" s="25"/>
      <c r="BF172" s="25"/>
      <c r="BG172" s="25"/>
      <c r="BH172" s="25"/>
      <c r="BI172" s="25"/>
      <c r="BJ172" s="25"/>
      <c r="BK172" s="25"/>
      <c r="BL172" s="25"/>
      <c r="BM172" s="21">
        <f t="shared" si="159"/>
        <v>787.8</v>
      </c>
      <c r="BN172" s="18"/>
      <c r="BO172" s="18"/>
      <c r="BP172" s="18">
        <v>2042</v>
      </c>
      <c r="BQ172" s="14">
        <f t="shared" si="160"/>
        <v>0</v>
      </c>
      <c r="BR172" s="14">
        <f t="shared" si="180"/>
        <v>0</v>
      </c>
      <c r="BS172" s="14">
        <f t="shared" si="181"/>
        <v>0</v>
      </c>
      <c r="BT172" s="14">
        <f t="shared" si="182"/>
        <v>0</v>
      </c>
      <c r="BU172" s="14">
        <f t="shared" si="183"/>
        <v>0</v>
      </c>
      <c r="BV172" s="14">
        <f t="shared" si="184"/>
        <v>0</v>
      </c>
      <c r="BW172" s="14">
        <f t="shared" si="185"/>
        <v>0</v>
      </c>
      <c r="BX172" s="14">
        <f t="shared" si="186"/>
        <v>0</v>
      </c>
      <c r="BY172" s="14">
        <f t="shared" si="187"/>
        <v>0</v>
      </c>
      <c r="BZ172" s="14">
        <f t="shared" si="188"/>
        <v>0</v>
      </c>
      <c r="CA172" s="14">
        <f t="shared" si="189"/>
        <v>0</v>
      </c>
      <c r="CB172" s="14">
        <f t="shared" si="190"/>
        <v>0</v>
      </c>
      <c r="CC172" s="14">
        <f t="shared" si="191"/>
        <v>0</v>
      </c>
      <c r="CD172" s="14">
        <f t="shared" si="192"/>
        <v>0</v>
      </c>
      <c r="CE172" s="14">
        <f t="shared" si="193"/>
        <v>0</v>
      </c>
      <c r="CF172" s="14">
        <f t="shared" si="194"/>
        <v>0</v>
      </c>
      <c r="CG172" s="14">
        <f t="shared" si="177"/>
        <v>0</v>
      </c>
      <c r="CH172" s="14">
        <f t="shared" si="195"/>
        <v>0</v>
      </c>
      <c r="CI172" s="14">
        <f t="shared" si="196"/>
        <v>0</v>
      </c>
      <c r="CJ172" s="14">
        <f t="shared" si="197"/>
        <v>0</v>
      </c>
      <c r="CK172" s="14">
        <f t="shared" si="198"/>
        <v>0</v>
      </c>
      <c r="CL172" s="14">
        <f t="shared" si="199"/>
        <v>0</v>
      </c>
      <c r="CM172" s="14">
        <f t="shared" si="161"/>
        <v>0</v>
      </c>
      <c r="CN172" s="14">
        <f t="shared" si="200"/>
        <v>0</v>
      </c>
      <c r="CO172" s="14">
        <f t="shared" si="201"/>
        <v>0</v>
      </c>
      <c r="CP172" s="14">
        <f t="shared" si="202"/>
        <v>0</v>
      </c>
      <c r="CQ172" s="14">
        <f t="shared" si="203"/>
        <v>2.0208933959285029E-16</v>
      </c>
      <c r="CR172" s="14">
        <f t="shared" si="204"/>
        <v>6.0929169840060915E-2</v>
      </c>
      <c r="CS172" s="14">
        <f t="shared" si="205"/>
        <v>6.2452399086062441E-2</v>
      </c>
      <c r="CT172" s="14">
        <f t="shared" si="206"/>
        <v>6.2452399086062441E-2</v>
      </c>
      <c r="CU172" s="14">
        <f t="shared" si="207"/>
        <v>6.1690784463061678E-2</v>
      </c>
      <c r="CV172" s="14">
        <f t="shared" si="208"/>
        <v>6.1183041381061169E-2</v>
      </c>
      <c r="CW172" s="14">
        <f t="shared" si="209"/>
        <v>6.0929169840060915E-2</v>
      </c>
      <c r="CX172" s="14">
        <f t="shared" si="210"/>
        <v>6.1690784463061678E-2</v>
      </c>
      <c r="CY172" s="14">
        <f t="shared" si="211"/>
        <v>6.321401370906321E-2</v>
      </c>
      <c r="CZ172" s="14">
        <f t="shared" si="212"/>
        <v>6.5498857578065492E-2</v>
      </c>
      <c r="DA172" s="14">
        <f t="shared" si="213"/>
        <v>6.7783701447067773E-2</v>
      </c>
      <c r="DB172" s="14">
        <f t="shared" si="214"/>
        <v>7.0322416857070302E-2</v>
      </c>
      <c r="DC172" s="14">
        <f t="shared" si="241"/>
        <v>7.2861132267072845E-2</v>
      </c>
      <c r="DD172" s="14">
        <f t="shared" si="136"/>
        <v>7.4892104595074879E-2</v>
      </c>
      <c r="DE172" s="14">
        <f t="shared" si="137"/>
        <v>7.6415333841076405E-2</v>
      </c>
      <c r="DF172" s="14">
        <f t="shared" si="138"/>
        <v>7.7684691546077669E-2</v>
      </c>
      <c r="DG172" s="14">
        <f t="shared" si="139"/>
        <v>0</v>
      </c>
      <c r="DH172" s="14">
        <f t="shared" si="140"/>
        <v>0</v>
      </c>
      <c r="DI172" s="14">
        <f t="shared" si="141"/>
        <v>0</v>
      </c>
      <c r="DJ172" s="14">
        <f t="shared" si="142"/>
        <v>0</v>
      </c>
      <c r="DK172" s="14">
        <f t="shared" si="143"/>
        <v>0</v>
      </c>
      <c r="DL172" s="14">
        <f t="shared" si="144"/>
        <v>0</v>
      </c>
      <c r="DM172" s="14">
        <f t="shared" si="145"/>
        <v>0</v>
      </c>
      <c r="DN172" s="14">
        <f t="shared" si="146"/>
        <v>0</v>
      </c>
      <c r="DO172" s="14">
        <f t="shared" si="147"/>
        <v>0</v>
      </c>
      <c r="DP172" s="14">
        <f t="shared" si="148"/>
        <v>0</v>
      </c>
      <c r="DQ172" s="14">
        <f t="shared" si="149"/>
        <v>0</v>
      </c>
      <c r="DR172" s="14">
        <f t="shared" si="150"/>
        <v>0</v>
      </c>
      <c r="DS172" s="14">
        <f t="shared" si="151"/>
        <v>0</v>
      </c>
      <c r="DT172" s="14">
        <f t="shared" si="152"/>
        <v>0</v>
      </c>
      <c r="DU172" s="14">
        <f t="shared" si="153"/>
        <v>0</v>
      </c>
      <c r="DV172" s="14">
        <f t="shared" si="154"/>
        <v>0</v>
      </c>
      <c r="DW172" s="14">
        <f t="shared" si="155"/>
        <v>0</v>
      </c>
      <c r="DX172" s="14">
        <f t="shared" si="156"/>
        <v>0</v>
      </c>
      <c r="DY172" s="14">
        <f t="shared" si="157"/>
        <v>0</v>
      </c>
      <c r="DZ172" s="14">
        <f t="shared" si="239"/>
        <v>1</v>
      </c>
    </row>
    <row r="173" spans="1:130">
      <c r="A173" s="18"/>
      <c r="B173" s="18"/>
      <c r="C173" s="18">
        <v>2043</v>
      </c>
      <c r="D173" s="25"/>
      <c r="E173" s="25"/>
      <c r="F173" s="25"/>
      <c r="G173" s="25"/>
      <c r="H173" s="25"/>
      <c r="I173" s="25"/>
      <c r="J173" s="25"/>
      <c r="K173" s="25"/>
      <c r="L173" s="25"/>
      <c r="M173" s="25"/>
      <c r="N173" s="25"/>
      <c r="O173" s="25"/>
      <c r="P173" s="25"/>
      <c r="Q173" s="25"/>
      <c r="R173" s="25"/>
      <c r="S173" s="25"/>
      <c r="T173" s="25"/>
      <c r="U173" s="25"/>
      <c r="V173" s="25"/>
      <c r="W173" s="25"/>
      <c r="X173" s="25"/>
      <c r="Y173" s="25"/>
      <c r="Z173" s="25"/>
      <c r="AA173" s="25">
        <f t="shared" si="223"/>
        <v>0</v>
      </c>
      <c r="AB173" s="25">
        <f t="shared" si="224"/>
        <v>0</v>
      </c>
      <c r="AC173" s="25">
        <f t="shared" si="225"/>
        <v>0</v>
      </c>
      <c r="AD173" s="25">
        <f t="shared" si="226"/>
        <v>0</v>
      </c>
      <c r="AE173" s="25">
        <f t="shared" si="227"/>
        <v>1.5987211554602254E-13</v>
      </c>
      <c r="AF173" s="25">
        <f t="shared" si="228"/>
        <v>49.199999999999989</v>
      </c>
      <c r="AG173" s="25">
        <f t="shared" si="229"/>
        <v>49.199999999999989</v>
      </c>
      <c r="AH173" s="25">
        <f t="shared" si="230"/>
        <v>48.599999999999987</v>
      </c>
      <c r="AI173" s="25">
        <f t="shared" si="231"/>
        <v>48.199999999999989</v>
      </c>
      <c r="AJ173" s="25">
        <f t="shared" si="232"/>
        <v>47.999999999999986</v>
      </c>
      <c r="AK173" s="25">
        <f t="shared" si="233"/>
        <v>48.599999999999987</v>
      </c>
      <c r="AL173" s="25">
        <f t="shared" si="234"/>
        <v>49.79999999999999</v>
      </c>
      <c r="AM173" s="25">
        <f t="shared" si="235"/>
        <v>51.599999999999987</v>
      </c>
      <c r="AN173" s="25">
        <f t="shared" si="236"/>
        <v>53.399999999999991</v>
      </c>
      <c r="AO173" s="25">
        <f t="shared" si="237"/>
        <v>55.399999999999984</v>
      </c>
      <c r="AP173" s="25">
        <f t="shared" si="238"/>
        <v>57.399999999999984</v>
      </c>
      <c r="AQ173" s="25">
        <f t="shared" si="240"/>
        <v>58.999999999999986</v>
      </c>
      <c r="AR173" s="25">
        <f t="shared" si="242"/>
        <v>60.199999999999989</v>
      </c>
      <c r="AS173" s="25">
        <f t="shared" ref="AS173:AS190" si="243">VLOOKUP($C$107,$D$3:$K$63,$A$69,0)*(B132-B131)</f>
        <v>61.199999999999989</v>
      </c>
      <c r="AT173" s="25">
        <f>VLOOKUP($C$108,$D$3:$K$63,$A$69,0)*(B131-B130)</f>
        <v>61.599999999999987</v>
      </c>
      <c r="AU173" s="25">
        <f>VLOOKUP($C$109,$D$3:$K$63,$A$69,0)*B130</f>
        <v>0</v>
      </c>
      <c r="AV173" s="25"/>
      <c r="AW173" s="25"/>
      <c r="AX173" s="25"/>
      <c r="AY173" s="25"/>
      <c r="AZ173" s="25"/>
      <c r="BA173" s="25"/>
      <c r="BB173" s="25"/>
      <c r="BC173" s="25"/>
      <c r="BD173" s="25"/>
      <c r="BE173" s="25"/>
      <c r="BF173" s="25"/>
      <c r="BG173" s="25"/>
      <c r="BH173" s="25"/>
      <c r="BI173" s="25"/>
      <c r="BJ173" s="25"/>
      <c r="BK173" s="25"/>
      <c r="BL173" s="25"/>
      <c r="BM173" s="21">
        <f t="shared" si="159"/>
        <v>801.4</v>
      </c>
      <c r="BN173" s="18"/>
      <c r="BO173" s="18"/>
      <c r="BP173" s="18">
        <v>2043</v>
      </c>
      <c r="BQ173" s="14">
        <f t="shared" si="160"/>
        <v>0</v>
      </c>
      <c r="BR173" s="14">
        <f t="shared" si="180"/>
        <v>0</v>
      </c>
      <c r="BS173" s="14">
        <f t="shared" si="181"/>
        <v>0</v>
      </c>
      <c r="BT173" s="14">
        <f t="shared" si="182"/>
        <v>0</v>
      </c>
      <c r="BU173" s="14">
        <f t="shared" si="183"/>
        <v>0</v>
      </c>
      <c r="BV173" s="14">
        <f t="shared" si="184"/>
        <v>0</v>
      </c>
      <c r="BW173" s="14">
        <f t="shared" si="185"/>
        <v>0</v>
      </c>
      <c r="BX173" s="14">
        <f t="shared" si="186"/>
        <v>0</v>
      </c>
      <c r="BY173" s="14">
        <f t="shared" si="187"/>
        <v>0</v>
      </c>
      <c r="BZ173" s="14">
        <f t="shared" si="188"/>
        <v>0</v>
      </c>
      <c r="CA173" s="14">
        <f t="shared" si="189"/>
        <v>0</v>
      </c>
      <c r="CB173" s="14">
        <f t="shared" si="190"/>
        <v>0</v>
      </c>
      <c r="CC173" s="14">
        <f t="shared" si="191"/>
        <v>0</v>
      </c>
      <c r="CD173" s="14">
        <f t="shared" si="192"/>
        <v>0</v>
      </c>
      <c r="CE173" s="14">
        <f t="shared" si="193"/>
        <v>0</v>
      </c>
      <c r="CF173" s="14">
        <f t="shared" si="194"/>
        <v>0</v>
      </c>
      <c r="CG173" s="14">
        <f t="shared" si="177"/>
        <v>0</v>
      </c>
      <c r="CH173" s="14">
        <f t="shared" si="195"/>
        <v>0</v>
      </c>
      <c r="CI173" s="14">
        <f t="shared" si="196"/>
        <v>0</v>
      </c>
      <c r="CJ173" s="14">
        <f t="shared" si="197"/>
        <v>0</v>
      </c>
      <c r="CK173" s="14">
        <f t="shared" si="198"/>
        <v>0</v>
      </c>
      <c r="CL173" s="14">
        <f t="shared" si="199"/>
        <v>0</v>
      </c>
      <c r="CM173" s="14">
        <f t="shared" si="161"/>
        <v>0</v>
      </c>
      <c r="CN173" s="14">
        <f t="shared" si="200"/>
        <v>0</v>
      </c>
      <c r="CO173" s="14">
        <f t="shared" si="201"/>
        <v>0</v>
      </c>
      <c r="CP173" s="14">
        <f t="shared" si="202"/>
        <v>0</v>
      </c>
      <c r="CQ173" s="14">
        <f t="shared" si="203"/>
        <v>0</v>
      </c>
      <c r="CR173" s="14">
        <f t="shared" si="204"/>
        <v>1.9949103512106631E-16</v>
      </c>
      <c r="CS173" s="14">
        <f t="shared" si="205"/>
        <v>6.1392563014724219E-2</v>
      </c>
      <c r="CT173" s="14">
        <f t="shared" si="206"/>
        <v>6.1392563014724219E-2</v>
      </c>
      <c r="CU173" s="14">
        <f t="shared" si="207"/>
        <v>6.0643873221861724E-2</v>
      </c>
      <c r="CV173" s="14">
        <f t="shared" si="208"/>
        <v>6.0144746693286733E-2</v>
      </c>
      <c r="CW173" s="14">
        <f t="shared" si="209"/>
        <v>5.9895183428999237E-2</v>
      </c>
      <c r="CX173" s="14">
        <f t="shared" si="210"/>
        <v>6.0643873221861724E-2</v>
      </c>
      <c r="CY173" s="14">
        <f t="shared" si="211"/>
        <v>6.2141252807586714E-2</v>
      </c>
      <c r="CZ173" s="14">
        <f t="shared" si="212"/>
        <v>6.4387322186174184E-2</v>
      </c>
      <c r="DA173" s="14">
        <f t="shared" si="213"/>
        <v>6.6633391564761654E-2</v>
      </c>
      <c r="DB173" s="14">
        <f t="shared" si="214"/>
        <v>6.9129024207636613E-2</v>
      </c>
      <c r="DC173" s="14">
        <f t="shared" si="241"/>
        <v>7.1624656850511587E-2</v>
      </c>
      <c r="DD173" s="14">
        <f t="shared" si="136"/>
        <v>7.3621162964811568E-2</v>
      </c>
      <c r="DE173" s="14">
        <f t="shared" si="137"/>
        <v>7.5118542550536543E-2</v>
      </c>
      <c r="DF173" s="14">
        <f t="shared" si="138"/>
        <v>7.636635887197403E-2</v>
      </c>
      <c r="DG173" s="14">
        <f t="shared" si="139"/>
        <v>7.6865485400549022E-2</v>
      </c>
      <c r="DH173" s="14">
        <f t="shared" si="140"/>
        <v>0</v>
      </c>
      <c r="DI173" s="14">
        <f t="shared" si="141"/>
        <v>0</v>
      </c>
      <c r="DJ173" s="14">
        <f t="shared" si="142"/>
        <v>0</v>
      </c>
      <c r="DK173" s="14">
        <f t="shared" si="143"/>
        <v>0</v>
      </c>
      <c r="DL173" s="14">
        <f t="shared" si="144"/>
        <v>0</v>
      </c>
      <c r="DM173" s="14">
        <f t="shared" si="145"/>
        <v>0</v>
      </c>
      <c r="DN173" s="14">
        <f t="shared" si="146"/>
        <v>0</v>
      </c>
      <c r="DO173" s="14">
        <f t="shared" si="147"/>
        <v>0</v>
      </c>
      <c r="DP173" s="14">
        <f t="shared" si="148"/>
        <v>0</v>
      </c>
      <c r="DQ173" s="14">
        <f t="shared" si="149"/>
        <v>0</v>
      </c>
      <c r="DR173" s="14">
        <f t="shared" si="150"/>
        <v>0</v>
      </c>
      <c r="DS173" s="14">
        <f t="shared" si="151"/>
        <v>0</v>
      </c>
      <c r="DT173" s="14">
        <f t="shared" si="152"/>
        <v>0</v>
      </c>
      <c r="DU173" s="14">
        <f t="shared" si="153"/>
        <v>0</v>
      </c>
      <c r="DV173" s="14">
        <f t="shared" si="154"/>
        <v>0</v>
      </c>
      <c r="DW173" s="14">
        <f t="shared" si="155"/>
        <v>0</v>
      </c>
      <c r="DX173" s="14">
        <f t="shared" si="156"/>
        <v>0</v>
      </c>
      <c r="DY173" s="14">
        <f t="shared" si="157"/>
        <v>0</v>
      </c>
      <c r="DZ173" s="14">
        <f t="shared" si="239"/>
        <v>0.99999999999999989</v>
      </c>
    </row>
    <row r="174" spans="1:130">
      <c r="A174" s="18"/>
      <c r="B174" s="18"/>
      <c r="C174" s="18">
        <v>2044</v>
      </c>
      <c r="D174" s="25"/>
      <c r="E174" s="25"/>
      <c r="F174" s="25"/>
      <c r="G174" s="25"/>
      <c r="H174" s="25"/>
      <c r="I174" s="25"/>
      <c r="J174" s="25"/>
      <c r="K174" s="25"/>
      <c r="L174" s="25"/>
      <c r="M174" s="25"/>
      <c r="N174" s="25"/>
      <c r="O174" s="25"/>
      <c r="P174" s="25"/>
      <c r="Q174" s="25"/>
      <c r="R174" s="25"/>
      <c r="S174" s="25"/>
      <c r="T174" s="25"/>
      <c r="U174" s="25"/>
      <c r="V174" s="25"/>
      <c r="W174" s="25"/>
      <c r="X174" s="25"/>
      <c r="Y174" s="25"/>
      <c r="Z174" s="25"/>
      <c r="AA174" s="25"/>
      <c r="AB174" s="25">
        <f t="shared" si="224"/>
        <v>0</v>
      </c>
      <c r="AC174" s="25">
        <f t="shared" si="225"/>
        <v>0</v>
      </c>
      <c r="AD174" s="25">
        <f t="shared" si="226"/>
        <v>0</v>
      </c>
      <c r="AE174" s="25">
        <f t="shared" si="227"/>
        <v>0</v>
      </c>
      <c r="AF174" s="25">
        <f t="shared" si="228"/>
        <v>1.6386891843467311E-13</v>
      </c>
      <c r="AG174" s="25">
        <f t="shared" si="229"/>
        <v>49.199999999999989</v>
      </c>
      <c r="AH174" s="25">
        <f t="shared" si="230"/>
        <v>48.599999999999987</v>
      </c>
      <c r="AI174" s="25">
        <f t="shared" si="231"/>
        <v>48.199999999999989</v>
      </c>
      <c r="AJ174" s="25">
        <f t="shared" si="232"/>
        <v>47.999999999999986</v>
      </c>
      <c r="AK174" s="25">
        <f t="shared" si="233"/>
        <v>48.599999999999987</v>
      </c>
      <c r="AL174" s="25">
        <f t="shared" si="234"/>
        <v>49.79999999999999</v>
      </c>
      <c r="AM174" s="25">
        <f t="shared" si="235"/>
        <v>51.599999999999987</v>
      </c>
      <c r="AN174" s="25">
        <f t="shared" si="236"/>
        <v>53.399999999999991</v>
      </c>
      <c r="AO174" s="25">
        <f t="shared" si="237"/>
        <v>55.399999999999984</v>
      </c>
      <c r="AP174" s="25">
        <f t="shared" si="238"/>
        <v>57.399999999999984</v>
      </c>
      <c r="AQ174" s="25">
        <f t="shared" si="240"/>
        <v>58.999999999999986</v>
      </c>
      <c r="AR174" s="25">
        <f t="shared" si="242"/>
        <v>60.199999999999989</v>
      </c>
      <c r="AS174" s="25">
        <f t="shared" si="243"/>
        <v>61.199999999999989</v>
      </c>
      <c r="AT174" s="25">
        <f t="shared" ref="AT174:AT190" si="244">VLOOKUP($C$108,$D$3:$K$63,$A$69,0)*(B132-B131)</f>
        <v>61.599999999999987</v>
      </c>
      <c r="AU174" s="25">
        <f>VLOOKUP($C$109,$D$3:$K$63,$A$69,0)*(B131-B130)</f>
        <v>61.599999999999987</v>
      </c>
      <c r="AV174" s="25">
        <f>VLOOKUP($C$110,$D$3:$K$63,$A$69,0)*B130</f>
        <v>0</v>
      </c>
      <c r="AW174" s="25"/>
      <c r="AX174" s="25"/>
      <c r="AY174" s="25"/>
      <c r="AZ174" s="25"/>
      <c r="BA174" s="25"/>
      <c r="BB174" s="25"/>
      <c r="BC174" s="25"/>
      <c r="BD174" s="25"/>
      <c r="BE174" s="25"/>
      <c r="BF174" s="25"/>
      <c r="BG174" s="25"/>
      <c r="BH174" s="25"/>
      <c r="BI174" s="25"/>
      <c r="BJ174" s="25"/>
      <c r="BK174" s="25"/>
      <c r="BL174" s="25"/>
      <c r="BM174" s="21">
        <f t="shared" si="159"/>
        <v>813.8</v>
      </c>
      <c r="BN174" s="18"/>
      <c r="BO174" s="18"/>
      <c r="BP174" s="18">
        <v>2044</v>
      </c>
      <c r="BQ174" s="14">
        <f t="shared" si="160"/>
        <v>0</v>
      </c>
      <c r="BR174" s="14">
        <f t="shared" si="180"/>
        <v>0</v>
      </c>
      <c r="BS174" s="14">
        <f t="shared" si="181"/>
        <v>0</v>
      </c>
      <c r="BT174" s="14">
        <f t="shared" si="182"/>
        <v>0</v>
      </c>
      <c r="BU174" s="14">
        <f t="shared" si="183"/>
        <v>0</v>
      </c>
      <c r="BV174" s="14">
        <f t="shared" si="184"/>
        <v>0</v>
      </c>
      <c r="BW174" s="14">
        <f t="shared" si="185"/>
        <v>0</v>
      </c>
      <c r="BX174" s="14">
        <f t="shared" si="186"/>
        <v>0</v>
      </c>
      <c r="BY174" s="14">
        <f t="shared" si="187"/>
        <v>0</v>
      </c>
      <c r="BZ174" s="14">
        <f t="shared" si="188"/>
        <v>0</v>
      </c>
      <c r="CA174" s="14">
        <f t="shared" si="189"/>
        <v>0</v>
      </c>
      <c r="CB174" s="14">
        <f t="shared" si="190"/>
        <v>0</v>
      </c>
      <c r="CC174" s="14">
        <f t="shared" si="191"/>
        <v>0</v>
      </c>
      <c r="CD174" s="14">
        <f t="shared" si="192"/>
        <v>0</v>
      </c>
      <c r="CE174" s="14">
        <f t="shared" si="193"/>
        <v>0</v>
      </c>
      <c r="CF174" s="14">
        <f t="shared" si="194"/>
        <v>0</v>
      </c>
      <c r="CG174" s="14">
        <f t="shared" si="177"/>
        <v>0</v>
      </c>
      <c r="CH174" s="14">
        <f t="shared" si="195"/>
        <v>0</v>
      </c>
      <c r="CI174" s="14">
        <f t="shared" si="196"/>
        <v>0</v>
      </c>
      <c r="CJ174" s="14">
        <f t="shared" si="197"/>
        <v>0</v>
      </c>
      <c r="CK174" s="14">
        <f t="shared" si="198"/>
        <v>0</v>
      </c>
      <c r="CL174" s="14">
        <f t="shared" si="199"/>
        <v>0</v>
      </c>
      <c r="CM174" s="14">
        <f t="shared" si="161"/>
        <v>0</v>
      </c>
      <c r="CN174" s="14">
        <f t="shared" si="200"/>
        <v>0</v>
      </c>
      <c r="CO174" s="14">
        <f t="shared" si="201"/>
        <v>0</v>
      </c>
      <c r="CP174" s="14">
        <f t="shared" si="202"/>
        <v>0</v>
      </c>
      <c r="CQ174" s="14">
        <f t="shared" si="203"/>
        <v>0</v>
      </c>
      <c r="CR174" s="14">
        <f t="shared" si="204"/>
        <v>0</v>
      </c>
      <c r="CS174" s="14">
        <f t="shared" si="205"/>
        <v>2.0136264246089101E-16</v>
      </c>
      <c r="CT174" s="14">
        <f t="shared" si="206"/>
        <v>6.0457114770213802E-2</v>
      </c>
      <c r="CU174" s="14">
        <f t="shared" si="207"/>
        <v>5.9719832882772168E-2</v>
      </c>
      <c r="CV174" s="14">
        <f t="shared" si="208"/>
        <v>5.9228311624477746E-2</v>
      </c>
      <c r="CW174" s="14">
        <f t="shared" si="209"/>
        <v>5.8982550995330535E-2</v>
      </c>
      <c r="CX174" s="14">
        <f t="shared" si="210"/>
        <v>5.9719832882772168E-2</v>
      </c>
      <c r="CY174" s="14">
        <f t="shared" si="211"/>
        <v>6.1194396657655435E-2</v>
      </c>
      <c r="CZ174" s="14">
        <f t="shared" si="212"/>
        <v>6.3406242319980322E-2</v>
      </c>
      <c r="DA174" s="14">
        <f t="shared" si="213"/>
        <v>6.5618087982305229E-2</v>
      </c>
      <c r="DB174" s="14">
        <f t="shared" si="214"/>
        <v>6.8075694273777326E-2</v>
      </c>
      <c r="DC174" s="14">
        <f t="shared" si="241"/>
        <v>7.0533300565249438E-2</v>
      </c>
      <c r="DD174" s="14">
        <f t="shared" si="136"/>
        <v>7.2499385598427113E-2</v>
      </c>
      <c r="DE174" s="14">
        <f t="shared" si="137"/>
        <v>7.397394937331038E-2</v>
      </c>
      <c r="DF174" s="14">
        <f t="shared" si="138"/>
        <v>7.5202752519046442E-2</v>
      </c>
      <c r="DG174" s="14">
        <f t="shared" si="139"/>
        <v>7.5694273777340865E-2</v>
      </c>
      <c r="DH174" s="14">
        <f t="shared" si="140"/>
        <v>7.5694273777340865E-2</v>
      </c>
      <c r="DI174" s="14">
        <f t="shared" si="141"/>
        <v>0</v>
      </c>
      <c r="DJ174" s="14">
        <f t="shared" si="142"/>
        <v>0</v>
      </c>
      <c r="DK174" s="14">
        <f t="shared" si="143"/>
        <v>0</v>
      </c>
      <c r="DL174" s="14">
        <f t="shared" si="144"/>
        <v>0</v>
      </c>
      <c r="DM174" s="14">
        <f t="shared" si="145"/>
        <v>0</v>
      </c>
      <c r="DN174" s="14">
        <f t="shared" si="146"/>
        <v>0</v>
      </c>
      <c r="DO174" s="14">
        <f t="shared" si="147"/>
        <v>0</v>
      </c>
      <c r="DP174" s="14">
        <f t="shared" si="148"/>
        <v>0</v>
      </c>
      <c r="DQ174" s="14">
        <f t="shared" si="149"/>
        <v>0</v>
      </c>
      <c r="DR174" s="14">
        <f t="shared" si="150"/>
        <v>0</v>
      </c>
      <c r="DS174" s="14">
        <f t="shared" si="151"/>
        <v>0</v>
      </c>
      <c r="DT174" s="14">
        <f t="shared" si="152"/>
        <v>0</v>
      </c>
      <c r="DU174" s="14">
        <f t="shared" si="153"/>
        <v>0</v>
      </c>
      <c r="DV174" s="14">
        <f t="shared" si="154"/>
        <v>0</v>
      </c>
      <c r="DW174" s="14">
        <f t="shared" si="155"/>
        <v>0</v>
      </c>
      <c r="DX174" s="14">
        <f t="shared" si="156"/>
        <v>0</v>
      </c>
      <c r="DY174" s="14">
        <f t="shared" si="157"/>
        <v>0</v>
      </c>
      <c r="DZ174" s="14">
        <f t="shared" si="239"/>
        <v>0.99999999999999989</v>
      </c>
    </row>
    <row r="175" spans="1:130">
      <c r="A175" s="18"/>
      <c r="B175" s="18"/>
      <c r="C175" s="18">
        <v>2045</v>
      </c>
      <c r="D175" s="25"/>
      <c r="E175" s="25"/>
      <c r="F175" s="25"/>
      <c r="G175" s="25"/>
      <c r="H175" s="25"/>
      <c r="I175" s="25"/>
      <c r="J175" s="25"/>
      <c r="K175" s="25"/>
      <c r="L175" s="25"/>
      <c r="M175" s="25"/>
      <c r="N175" s="25"/>
      <c r="O175" s="25"/>
      <c r="P175" s="25"/>
      <c r="Q175" s="25"/>
      <c r="R175" s="25"/>
      <c r="S175" s="25"/>
      <c r="T175" s="25"/>
      <c r="U175" s="25"/>
      <c r="V175" s="25"/>
      <c r="W175" s="25"/>
      <c r="X175" s="25"/>
      <c r="Y175" s="25"/>
      <c r="Z175" s="25"/>
      <c r="AA175" s="25"/>
      <c r="AB175" s="25"/>
      <c r="AC175" s="25">
        <f t="shared" si="225"/>
        <v>0</v>
      </c>
      <c r="AD175" s="25">
        <f t="shared" si="226"/>
        <v>0</v>
      </c>
      <c r="AE175" s="25">
        <f t="shared" si="227"/>
        <v>0</v>
      </c>
      <c r="AF175" s="25">
        <f t="shared" si="228"/>
        <v>0</v>
      </c>
      <c r="AG175" s="25">
        <f t="shared" si="229"/>
        <v>1.6386891843467311E-13</v>
      </c>
      <c r="AH175" s="25">
        <f t="shared" si="230"/>
        <v>48.599999999999987</v>
      </c>
      <c r="AI175" s="25">
        <f t="shared" si="231"/>
        <v>48.199999999999989</v>
      </c>
      <c r="AJ175" s="25">
        <f t="shared" si="232"/>
        <v>47.999999999999986</v>
      </c>
      <c r="AK175" s="25">
        <f t="shared" si="233"/>
        <v>48.599999999999987</v>
      </c>
      <c r="AL175" s="25">
        <f t="shared" si="234"/>
        <v>49.79999999999999</v>
      </c>
      <c r="AM175" s="25">
        <f t="shared" si="235"/>
        <v>51.599999999999987</v>
      </c>
      <c r="AN175" s="25">
        <f t="shared" si="236"/>
        <v>53.399999999999991</v>
      </c>
      <c r="AO175" s="25">
        <f t="shared" si="237"/>
        <v>55.399999999999984</v>
      </c>
      <c r="AP175" s="25">
        <f t="shared" si="238"/>
        <v>57.399999999999984</v>
      </c>
      <c r="AQ175" s="25">
        <f t="shared" si="240"/>
        <v>58.999999999999986</v>
      </c>
      <c r="AR175" s="25">
        <f t="shared" si="242"/>
        <v>60.199999999999989</v>
      </c>
      <c r="AS175" s="25">
        <f t="shared" si="243"/>
        <v>61.199999999999989</v>
      </c>
      <c r="AT175" s="25">
        <f t="shared" si="244"/>
        <v>61.599999999999987</v>
      </c>
      <c r="AU175" s="25">
        <f t="shared" ref="AU175:AU190" si="245">VLOOKUP($C$109,$D$3:$K$63,$A$69,0)*(B132-B131)</f>
        <v>61.599999999999987</v>
      </c>
      <c r="AV175" s="25">
        <f>VLOOKUP($C$110,$D$3:$K$63,$A$69,0)*(B131-B130)</f>
        <v>61.399999999999984</v>
      </c>
      <c r="AW175" s="25">
        <f>VLOOKUP($C$111,$D$3:$K$63,$A$69,0)*B130</f>
        <v>0</v>
      </c>
      <c r="AX175" s="25"/>
      <c r="AY175" s="25"/>
      <c r="AZ175" s="25"/>
      <c r="BA175" s="25"/>
      <c r="BB175" s="25"/>
      <c r="BC175" s="25"/>
      <c r="BD175" s="25"/>
      <c r="BE175" s="25"/>
      <c r="BF175" s="25"/>
      <c r="BG175" s="25"/>
      <c r="BH175" s="25"/>
      <c r="BI175" s="25"/>
      <c r="BJ175" s="25"/>
      <c r="BK175" s="25"/>
      <c r="BL175" s="25"/>
      <c r="BM175" s="21">
        <f t="shared" si="159"/>
        <v>826.00000000000011</v>
      </c>
      <c r="BN175" s="18"/>
      <c r="BO175" s="18"/>
      <c r="BP175" s="18">
        <v>2045</v>
      </c>
      <c r="BQ175" s="14">
        <f t="shared" si="160"/>
        <v>0</v>
      </c>
      <c r="BR175" s="14">
        <f t="shared" si="180"/>
        <v>0</v>
      </c>
      <c r="BS175" s="14">
        <f t="shared" si="181"/>
        <v>0</v>
      </c>
      <c r="BT175" s="14">
        <f t="shared" si="182"/>
        <v>0</v>
      </c>
      <c r="BU175" s="14">
        <f t="shared" si="183"/>
        <v>0</v>
      </c>
      <c r="BV175" s="14">
        <f t="shared" si="184"/>
        <v>0</v>
      </c>
      <c r="BW175" s="14">
        <f t="shared" si="185"/>
        <v>0</v>
      </c>
      <c r="BX175" s="14">
        <f t="shared" si="186"/>
        <v>0</v>
      </c>
      <c r="BY175" s="14">
        <f t="shared" si="187"/>
        <v>0</v>
      </c>
      <c r="BZ175" s="14">
        <f t="shared" si="188"/>
        <v>0</v>
      </c>
      <c r="CA175" s="14">
        <f t="shared" si="189"/>
        <v>0</v>
      </c>
      <c r="CB175" s="14">
        <f t="shared" si="190"/>
        <v>0</v>
      </c>
      <c r="CC175" s="14">
        <f t="shared" si="191"/>
        <v>0</v>
      </c>
      <c r="CD175" s="14">
        <f t="shared" si="192"/>
        <v>0</v>
      </c>
      <c r="CE175" s="14">
        <f t="shared" si="193"/>
        <v>0</v>
      </c>
      <c r="CF175" s="14">
        <f t="shared" si="194"/>
        <v>0</v>
      </c>
      <c r="CG175" s="14">
        <f t="shared" si="177"/>
        <v>0</v>
      </c>
      <c r="CH175" s="14">
        <f t="shared" si="195"/>
        <v>0</v>
      </c>
      <c r="CI175" s="14">
        <f t="shared" si="196"/>
        <v>0</v>
      </c>
      <c r="CJ175" s="14">
        <f t="shared" si="197"/>
        <v>0</v>
      </c>
      <c r="CK175" s="14">
        <f t="shared" si="198"/>
        <v>0</v>
      </c>
      <c r="CL175" s="14">
        <f t="shared" si="199"/>
        <v>0</v>
      </c>
      <c r="CM175" s="14">
        <f t="shared" si="161"/>
        <v>0</v>
      </c>
      <c r="CN175" s="14">
        <f t="shared" si="200"/>
        <v>0</v>
      </c>
      <c r="CO175" s="14">
        <f t="shared" si="201"/>
        <v>0</v>
      </c>
      <c r="CP175" s="14">
        <f t="shared" si="202"/>
        <v>0</v>
      </c>
      <c r="CQ175" s="14">
        <f t="shared" si="203"/>
        <v>0</v>
      </c>
      <c r="CR175" s="14">
        <f t="shared" si="204"/>
        <v>0</v>
      </c>
      <c r="CS175" s="14">
        <f t="shared" si="205"/>
        <v>0</v>
      </c>
      <c r="CT175" s="14">
        <f t="shared" si="206"/>
        <v>1.983885211073524E-16</v>
      </c>
      <c r="CU175" s="14">
        <f t="shared" si="207"/>
        <v>5.8837772397094409E-2</v>
      </c>
      <c r="CV175" s="14">
        <f t="shared" si="208"/>
        <v>5.8353510895883753E-2</v>
      </c>
      <c r="CW175" s="14">
        <f t="shared" si="209"/>
        <v>5.8111380145278425E-2</v>
      </c>
      <c r="CX175" s="14">
        <f t="shared" si="210"/>
        <v>5.8837772397094409E-2</v>
      </c>
      <c r="CY175" s="14">
        <f t="shared" si="211"/>
        <v>6.0290556900726371E-2</v>
      </c>
      <c r="CZ175" s="14">
        <f t="shared" si="212"/>
        <v>6.2469733656174309E-2</v>
      </c>
      <c r="DA175" s="14">
        <f t="shared" si="213"/>
        <v>6.4648910411622254E-2</v>
      </c>
      <c r="DB175" s="14">
        <f t="shared" si="214"/>
        <v>6.707021791767552E-2</v>
      </c>
      <c r="DC175" s="14">
        <f t="shared" si="241"/>
        <v>6.9491525423728787E-2</v>
      </c>
      <c r="DD175" s="14">
        <f t="shared" si="136"/>
        <v>7.1428571428571397E-2</v>
      </c>
      <c r="DE175" s="14">
        <f t="shared" si="137"/>
        <v>7.2881355932203365E-2</v>
      </c>
      <c r="DF175" s="14">
        <f t="shared" si="138"/>
        <v>7.4092009685229998E-2</v>
      </c>
      <c r="DG175" s="14">
        <f t="shared" si="139"/>
        <v>7.4576271186440654E-2</v>
      </c>
      <c r="DH175" s="14">
        <f t="shared" si="140"/>
        <v>7.4576271186440654E-2</v>
      </c>
      <c r="DI175" s="14">
        <f t="shared" si="141"/>
        <v>7.4334140435835319E-2</v>
      </c>
      <c r="DJ175" s="14">
        <f t="shared" si="142"/>
        <v>0</v>
      </c>
      <c r="DK175" s="14">
        <f t="shared" si="143"/>
        <v>0</v>
      </c>
      <c r="DL175" s="14">
        <f t="shared" si="144"/>
        <v>0</v>
      </c>
      <c r="DM175" s="14">
        <f t="shared" si="145"/>
        <v>0</v>
      </c>
      <c r="DN175" s="14">
        <f t="shared" si="146"/>
        <v>0</v>
      </c>
      <c r="DO175" s="14">
        <f t="shared" si="147"/>
        <v>0</v>
      </c>
      <c r="DP175" s="14">
        <f t="shared" si="148"/>
        <v>0</v>
      </c>
      <c r="DQ175" s="14">
        <f t="shared" si="149"/>
        <v>0</v>
      </c>
      <c r="DR175" s="14">
        <f t="shared" si="150"/>
        <v>0</v>
      </c>
      <c r="DS175" s="14">
        <f t="shared" si="151"/>
        <v>0</v>
      </c>
      <c r="DT175" s="14">
        <f t="shared" si="152"/>
        <v>0</v>
      </c>
      <c r="DU175" s="14">
        <f t="shared" si="153"/>
        <v>0</v>
      </c>
      <c r="DV175" s="14">
        <f t="shared" si="154"/>
        <v>0</v>
      </c>
      <c r="DW175" s="14">
        <f t="shared" si="155"/>
        <v>0</v>
      </c>
      <c r="DX175" s="14">
        <f t="shared" si="156"/>
        <v>0</v>
      </c>
      <c r="DY175" s="14">
        <f t="shared" si="157"/>
        <v>0</v>
      </c>
      <c r="DZ175" s="14">
        <f t="shared" si="239"/>
        <v>0.99999999999999978</v>
      </c>
    </row>
    <row r="176" spans="1:130">
      <c r="A176" s="18"/>
      <c r="B176" s="18"/>
      <c r="C176" s="18">
        <v>2046</v>
      </c>
      <c r="D176" s="25"/>
      <c r="E176" s="25"/>
      <c r="F176" s="25"/>
      <c r="G176" s="25"/>
      <c r="H176" s="25"/>
      <c r="I176" s="25"/>
      <c r="J176" s="25"/>
      <c r="K176" s="25"/>
      <c r="L176" s="25"/>
      <c r="M176" s="25"/>
      <c r="N176" s="25"/>
      <c r="O176" s="25"/>
      <c r="P176" s="25"/>
      <c r="Q176" s="25"/>
      <c r="R176" s="25"/>
      <c r="S176" s="25"/>
      <c r="T176" s="25"/>
      <c r="U176" s="25"/>
      <c r="V176" s="25"/>
      <c r="W176" s="25"/>
      <c r="X176" s="25"/>
      <c r="Y176" s="25"/>
      <c r="Z176" s="25"/>
      <c r="AA176" s="25"/>
      <c r="AB176" s="25"/>
      <c r="AC176" s="25"/>
      <c r="AD176" s="25">
        <f t="shared" si="226"/>
        <v>0</v>
      </c>
      <c r="AE176" s="25">
        <f t="shared" si="227"/>
        <v>0</v>
      </c>
      <c r="AF176" s="25">
        <f t="shared" si="228"/>
        <v>0</v>
      </c>
      <c r="AG176" s="25">
        <f t="shared" si="229"/>
        <v>0</v>
      </c>
      <c r="AH176" s="25">
        <f t="shared" si="230"/>
        <v>1.6187051699034782E-13</v>
      </c>
      <c r="AI176" s="25">
        <f t="shared" si="231"/>
        <v>48.199999999999989</v>
      </c>
      <c r="AJ176" s="25">
        <f t="shared" si="232"/>
        <v>47.999999999999986</v>
      </c>
      <c r="AK176" s="25">
        <f t="shared" si="233"/>
        <v>48.599999999999987</v>
      </c>
      <c r="AL176" s="25">
        <f t="shared" si="234"/>
        <v>49.79999999999999</v>
      </c>
      <c r="AM176" s="25">
        <f t="shared" si="235"/>
        <v>51.599999999999987</v>
      </c>
      <c r="AN176" s="25">
        <f t="shared" si="236"/>
        <v>53.399999999999991</v>
      </c>
      <c r="AO176" s="25">
        <f t="shared" si="237"/>
        <v>55.399999999999984</v>
      </c>
      <c r="AP176" s="25">
        <f t="shared" si="238"/>
        <v>57.399999999999984</v>
      </c>
      <c r="AQ176" s="25">
        <f t="shared" si="240"/>
        <v>58.999999999999986</v>
      </c>
      <c r="AR176" s="25">
        <f t="shared" si="242"/>
        <v>60.199999999999989</v>
      </c>
      <c r="AS176" s="25">
        <f t="shared" si="243"/>
        <v>61.199999999999989</v>
      </c>
      <c r="AT176" s="25">
        <f t="shared" si="244"/>
        <v>61.599999999999987</v>
      </c>
      <c r="AU176" s="25">
        <f t="shared" si="245"/>
        <v>61.599999999999987</v>
      </c>
      <c r="AV176" s="25">
        <f t="shared" ref="AV176:AV190" si="246">VLOOKUP($C$110,$D$3:$K$63,$A$69,0)*(B132-B131)</f>
        <v>61.399999999999984</v>
      </c>
      <c r="AW176" s="25">
        <f>VLOOKUP($C$111,$D$3:$K$63,$A$69,0)*(B131-B130)</f>
        <v>60.999999999999986</v>
      </c>
      <c r="AX176" s="25">
        <f>VLOOKUP($C$112,$D$3:$K$63,$A$69,0)*B130</f>
        <v>0</v>
      </c>
      <c r="AY176" s="25"/>
      <c r="AZ176" s="25"/>
      <c r="BA176" s="25"/>
      <c r="BB176" s="25"/>
      <c r="BC176" s="25"/>
      <c r="BD176" s="25"/>
      <c r="BE176" s="25"/>
      <c r="BF176" s="25"/>
      <c r="BG176" s="25"/>
      <c r="BH176" s="25"/>
      <c r="BI176" s="25"/>
      <c r="BJ176" s="25"/>
      <c r="BK176" s="25"/>
      <c r="BL176" s="25"/>
      <c r="BM176" s="21">
        <f t="shared" si="159"/>
        <v>838.4</v>
      </c>
      <c r="BN176" s="18"/>
      <c r="BO176" s="18"/>
      <c r="BP176" s="18">
        <v>2046</v>
      </c>
      <c r="BQ176" s="14">
        <f t="shared" si="160"/>
        <v>0</v>
      </c>
      <c r="BR176" s="14">
        <f t="shared" si="180"/>
        <v>0</v>
      </c>
      <c r="BS176" s="14">
        <f t="shared" si="181"/>
        <v>0</v>
      </c>
      <c r="BT176" s="14">
        <f t="shared" si="182"/>
        <v>0</v>
      </c>
      <c r="BU176" s="14">
        <f t="shared" si="183"/>
        <v>0</v>
      </c>
      <c r="BV176" s="14">
        <f t="shared" si="184"/>
        <v>0</v>
      </c>
      <c r="BW176" s="14">
        <f t="shared" si="185"/>
        <v>0</v>
      </c>
      <c r="BX176" s="14">
        <f t="shared" si="186"/>
        <v>0</v>
      </c>
      <c r="BY176" s="14">
        <f t="shared" si="187"/>
        <v>0</v>
      </c>
      <c r="BZ176" s="14">
        <f t="shared" si="188"/>
        <v>0</v>
      </c>
      <c r="CA176" s="14">
        <f t="shared" si="189"/>
        <v>0</v>
      </c>
      <c r="CB176" s="14">
        <f t="shared" si="190"/>
        <v>0</v>
      </c>
      <c r="CC176" s="14">
        <f t="shared" si="191"/>
        <v>0</v>
      </c>
      <c r="CD176" s="14">
        <f t="shared" si="192"/>
        <v>0</v>
      </c>
      <c r="CE176" s="14">
        <f t="shared" si="193"/>
        <v>0</v>
      </c>
      <c r="CF176" s="14">
        <f t="shared" si="194"/>
        <v>0</v>
      </c>
      <c r="CG176" s="14">
        <f t="shared" si="177"/>
        <v>0</v>
      </c>
      <c r="CH176" s="14">
        <f t="shared" si="195"/>
        <v>0</v>
      </c>
      <c r="CI176" s="14">
        <f t="shared" si="196"/>
        <v>0</v>
      </c>
      <c r="CJ176" s="14">
        <f t="shared" si="197"/>
        <v>0</v>
      </c>
      <c r="CK176" s="14">
        <f t="shared" si="198"/>
        <v>0</v>
      </c>
      <c r="CL176" s="14">
        <f t="shared" si="199"/>
        <v>0</v>
      </c>
      <c r="CM176" s="14">
        <f t="shared" si="161"/>
        <v>0</v>
      </c>
      <c r="CN176" s="14">
        <f t="shared" si="200"/>
        <v>0</v>
      </c>
      <c r="CO176" s="14">
        <f t="shared" si="201"/>
        <v>0</v>
      </c>
      <c r="CP176" s="14">
        <f t="shared" si="202"/>
        <v>0</v>
      </c>
      <c r="CQ176" s="14">
        <f t="shared" si="203"/>
        <v>0</v>
      </c>
      <c r="CR176" s="14">
        <f t="shared" si="204"/>
        <v>0</v>
      </c>
      <c r="CS176" s="14">
        <f t="shared" si="205"/>
        <v>0</v>
      </c>
      <c r="CT176" s="14">
        <f t="shared" si="206"/>
        <v>0</v>
      </c>
      <c r="CU176" s="14">
        <f t="shared" si="207"/>
        <v>1.9307075022703702E-16</v>
      </c>
      <c r="CV176" s="14">
        <f t="shared" si="208"/>
        <v>5.7490458015267164E-2</v>
      </c>
      <c r="CW176" s="14">
        <f t="shared" si="209"/>
        <v>5.7251908396946549E-2</v>
      </c>
      <c r="CX176" s="14">
        <f t="shared" si="210"/>
        <v>5.7967557251908386E-2</v>
      </c>
      <c r="CY176" s="14">
        <f t="shared" si="211"/>
        <v>5.9398854961832052E-2</v>
      </c>
      <c r="CZ176" s="14">
        <f t="shared" si="212"/>
        <v>6.1545801526717542E-2</v>
      </c>
      <c r="DA176" s="14">
        <f t="shared" si="213"/>
        <v>6.3692748091603038E-2</v>
      </c>
      <c r="DB176" s="14">
        <f t="shared" si="214"/>
        <v>6.6078244274809142E-2</v>
      </c>
      <c r="DC176" s="14">
        <f t="shared" si="241"/>
        <v>6.8463740458015246E-2</v>
      </c>
      <c r="DD176" s="14">
        <f t="shared" si="136"/>
        <v>7.0372137404580135E-2</v>
      </c>
      <c r="DE176" s="14">
        <f t="shared" si="137"/>
        <v>7.1803435114503808E-2</v>
      </c>
      <c r="DF176" s="14">
        <f t="shared" si="138"/>
        <v>7.299618320610686E-2</v>
      </c>
      <c r="DG176" s="14">
        <f t="shared" si="139"/>
        <v>7.3473282442748075E-2</v>
      </c>
      <c r="DH176" s="14">
        <f t="shared" si="140"/>
        <v>7.3473282442748075E-2</v>
      </c>
      <c r="DI176" s="14">
        <f t="shared" si="141"/>
        <v>7.3234732824427468E-2</v>
      </c>
      <c r="DJ176" s="14">
        <f t="shared" si="142"/>
        <v>7.2757633587786238E-2</v>
      </c>
      <c r="DK176" s="14">
        <f t="shared" si="143"/>
        <v>0</v>
      </c>
      <c r="DL176" s="14">
        <f t="shared" si="144"/>
        <v>0</v>
      </c>
      <c r="DM176" s="14">
        <f t="shared" si="145"/>
        <v>0</v>
      </c>
      <c r="DN176" s="14">
        <f t="shared" si="146"/>
        <v>0</v>
      </c>
      <c r="DO176" s="14">
        <f t="shared" si="147"/>
        <v>0</v>
      </c>
      <c r="DP176" s="14">
        <f t="shared" si="148"/>
        <v>0</v>
      </c>
      <c r="DQ176" s="14">
        <f t="shared" si="149"/>
        <v>0</v>
      </c>
      <c r="DR176" s="14">
        <f t="shared" si="150"/>
        <v>0</v>
      </c>
      <c r="DS176" s="14">
        <f t="shared" si="151"/>
        <v>0</v>
      </c>
      <c r="DT176" s="14">
        <f t="shared" si="152"/>
        <v>0</v>
      </c>
      <c r="DU176" s="14">
        <f t="shared" si="153"/>
        <v>0</v>
      </c>
      <c r="DV176" s="14">
        <f t="shared" si="154"/>
        <v>0</v>
      </c>
      <c r="DW176" s="14">
        <f t="shared" si="155"/>
        <v>0</v>
      </c>
      <c r="DX176" s="14">
        <f t="shared" si="156"/>
        <v>0</v>
      </c>
      <c r="DY176" s="14">
        <f t="shared" si="157"/>
        <v>0</v>
      </c>
      <c r="DZ176" s="14">
        <f t="shared" si="239"/>
        <v>1</v>
      </c>
    </row>
    <row r="177" spans="1:130">
      <c r="A177" s="18"/>
      <c r="B177" s="18"/>
      <c r="C177" s="18">
        <v>2047</v>
      </c>
      <c r="D177" s="25"/>
      <c r="E177" s="25"/>
      <c r="F177" s="25"/>
      <c r="G177" s="25"/>
      <c r="H177" s="25"/>
      <c r="I177" s="25"/>
      <c r="J177" s="25"/>
      <c r="K177" s="25"/>
      <c r="L177" s="25"/>
      <c r="M177" s="25"/>
      <c r="N177" s="25"/>
      <c r="O177" s="25"/>
      <c r="P177" s="25"/>
      <c r="Q177" s="25"/>
      <c r="R177" s="25"/>
      <c r="S177" s="25"/>
      <c r="T177" s="25"/>
      <c r="U177" s="25"/>
      <c r="V177" s="25"/>
      <c r="W177" s="25"/>
      <c r="X177" s="25"/>
      <c r="Y177" s="25"/>
      <c r="Z177" s="25"/>
      <c r="AA177" s="25"/>
      <c r="AB177" s="25"/>
      <c r="AC177" s="25"/>
      <c r="AD177" s="25"/>
      <c r="AE177" s="25">
        <f t="shared" si="227"/>
        <v>0</v>
      </c>
      <c r="AF177" s="25">
        <f t="shared" si="228"/>
        <v>0</v>
      </c>
      <c r="AG177" s="25">
        <f t="shared" si="229"/>
        <v>0</v>
      </c>
      <c r="AH177" s="25">
        <f t="shared" si="230"/>
        <v>0</v>
      </c>
      <c r="AI177" s="25">
        <f t="shared" si="231"/>
        <v>1.6053824936079764E-13</v>
      </c>
      <c r="AJ177" s="25">
        <f t="shared" si="232"/>
        <v>47.999999999999986</v>
      </c>
      <c r="AK177" s="25">
        <f t="shared" si="233"/>
        <v>48.599999999999987</v>
      </c>
      <c r="AL177" s="25">
        <f t="shared" si="234"/>
        <v>49.79999999999999</v>
      </c>
      <c r="AM177" s="25">
        <f t="shared" si="235"/>
        <v>51.599999999999987</v>
      </c>
      <c r="AN177" s="25">
        <f t="shared" si="236"/>
        <v>53.399999999999991</v>
      </c>
      <c r="AO177" s="25">
        <f t="shared" si="237"/>
        <v>55.399999999999984</v>
      </c>
      <c r="AP177" s="25">
        <f t="shared" si="238"/>
        <v>57.399999999999984</v>
      </c>
      <c r="AQ177" s="25">
        <f t="shared" si="240"/>
        <v>58.999999999999986</v>
      </c>
      <c r="AR177" s="25">
        <f t="shared" si="242"/>
        <v>60.199999999999989</v>
      </c>
      <c r="AS177" s="25">
        <f t="shared" si="243"/>
        <v>61.199999999999989</v>
      </c>
      <c r="AT177" s="25">
        <f t="shared" si="244"/>
        <v>61.599999999999987</v>
      </c>
      <c r="AU177" s="25">
        <f t="shared" si="245"/>
        <v>61.599999999999987</v>
      </c>
      <c r="AV177" s="25">
        <f t="shared" si="246"/>
        <v>61.399999999999984</v>
      </c>
      <c r="AW177" s="25">
        <f t="shared" ref="AW177:AW190" si="247">VLOOKUP($C$111,$D$3:$K$63,$A$69,0)*(B132-B131)</f>
        <v>60.999999999999986</v>
      </c>
      <c r="AX177" s="25">
        <f>VLOOKUP($C$112,$D$3:$K$63,$A$69,0)*(B131-B130)</f>
        <v>60.199999999999989</v>
      </c>
      <c r="AY177" s="25">
        <f>VLOOKUP($C$113,$D$3:$K$63,$A$69,0)*B130</f>
        <v>0</v>
      </c>
      <c r="AZ177" s="25"/>
      <c r="BA177" s="25"/>
      <c r="BB177" s="25"/>
      <c r="BC177" s="25"/>
      <c r="BD177" s="25"/>
      <c r="BE177" s="25"/>
      <c r="BF177" s="25"/>
      <c r="BG177" s="25"/>
      <c r="BH177" s="25"/>
      <c r="BI177" s="25"/>
      <c r="BJ177" s="25"/>
      <c r="BK177" s="25"/>
      <c r="BL177" s="25"/>
      <c r="BM177" s="21">
        <f t="shared" si="159"/>
        <v>850.40000000000009</v>
      </c>
      <c r="BN177" s="18"/>
      <c r="BO177" s="18"/>
      <c r="BP177" s="18">
        <v>2047</v>
      </c>
      <c r="BQ177" s="14">
        <f t="shared" si="160"/>
        <v>0</v>
      </c>
      <c r="BR177" s="14">
        <f t="shared" si="180"/>
        <v>0</v>
      </c>
      <c r="BS177" s="14">
        <f t="shared" si="181"/>
        <v>0</v>
      </c>
      <c r="BT177" s="14">
        <f t="shared" si="182"/>
        <v>0</v>
      </c>
      <c r="BU177" s="14">
        <f t="shared" si="183"/>
        <v>0</v>
      </c>
      <c r="BV177" s="14">
        <f t="shared" si="184"/>
        <v>0</v>
      </c>
      <c r="BW177" s="14">
        <f t="shared" si="185"/>
        <v>0</v>
      </c>
      <c r="BX177" s="14">
        <f t="shared" si="186"/>
        <v>0</v>
      </c>
      <c r="BY177" s="14">
        <f t="shared" si="187"/>
        <v>0</v>
      </c>
      <c r="BZ177" s="14">
        <f t="shared" si="188"/>
        <v>0</v>
      </c>
      <c r="CA177" s="14">
        <f t="shared" si="189"/>
        <v>0</v>
      </c>
      <c r="CB177" s="14">
        <f t="shared" si="190"/>
        <v>0</v>
      </c>
      <c r="CC177" s="14">
        <f t="shared" si="191"/>
        <v>0</v>
      </c>
      <c r="CD177" s="14">
        <f t="shared" si="192"/>
        <v>0</v>
      </c>
      <c r="CE177" s="14">
        <f t="shared" si="193"/>
        <v>0</v>
      </c>
      <c r="CF177" s="14">
        <f t="shared" si="194"/>
        <v>0</v>
      </c>
      <c r="CG177" s="14">
        <f t="shared" si="177"/>
        <v>0</v>
      </c>
      <c r="CH177" s="14">
        <f t="shared" si="195"/>
        <v>0</v>
      </c>
      <c r="CI177" s="14">
        <f t="shared" si="196"/>
        <v>0</v>
      </c>
      <c r="CJ177" s="14">
        <f t="shared" si="197"/>
        <v>0</v>
      </c>
      <c r="CK177" s="14">
        <f t="shared" si="198"/>
        <v>0</v>
      </c>
      <c r="CL177" s="14">
        <f t="shared" si="199"/>
        <v>0</v>
      </c>
      <c r="CM177" s="14">
        <f t="shared" si="161"/>
        <v>0</v>
      </c>
      <c r="CN177" s="14">
        <f t="shared" si="200"/>
        <v>0</v>
      </c>
      <c r="CO177" s="14">
        <f t="shared" si="201"/>
        <v>0</v>
      </c>
      <c r="CP177" s="14">
        <f t="shared" si="202"/>
        <v>0</v>
      </c>
      <c r="CQ177" s="14">
        <f t="shared" si="203"/>
        <v>0</v>
      </c>
      <c r="CR177" s="14">
        <f t="shared" si="204"/>
        <v>0</v>
      </c>
      <c r="CS177" s="14">
        <f t="shared" si="205"/>
        <v>0</v>
      </c>
      <c r="CT177" s="14">
        <f t="shared" si="206"/>
        <v>0</v>
      </c>
      <c r="CU177" s="14">
        <f t="shared" si="207"/>
        <v>0</v>
      </c>
      <c r="CV177" s="14">
        <f t="shared" si="208"/>
        <v>1.8877969115804048E-16</v>
      </c>
      <c r="CW177" s="14">
        <f t="shared" si="209"/>
        <v>5.64440263405456E-2</v>
      </c>
      <c r="CX177" s="14">
        <f t="shared" si="210"/>
        <v>5.7149576669802422E-2</v>
      </c>
      <c r="CY177" s="14">
        <f t="shared" si="211"/>
        <v>5.8560677328316067E-2</v>
      </c>
      <c r="CZ177" s="14">
        <f t="shared" si="212"/>
        <v>6.0677328316086528E-2</v>
      </c>
      <c r="DA177" s="14">
        <f t="shared" si="213"/>
        <v>6.2793979303856995E-2</v>
      </c>
      <c r="DB177" s="14">
        <f t="shared" si="214"/>
        <v>6.5145813734713051E-2</v>
      </c>
      <c r="DC177" s="14">
        <f t="shared" si="241"/>
        <v>6.7497648165569121E-2</v>
      </c>
      <c r="DD177" s="14">
        <f t="shared" si="136"/>
        <v>6.9379115710253972E-2</v>
      </c>
      <c r="DE177" s="14">
        <f t="shared" si="137"/>
        <v>7.0790216368767617E-2</v>
      </c>
      <c r="DF177" s="14">
        <f t="shared" si="138"/>
        <v>7.1966133584195652E-2</v>
      </c>
      <c r="DG177" s="14">
        <f t="shared" si="139"/>
        <v>7.2436500470366857E-2</v>
      </c>
      <c r="DH177" s="14">
        <f t="shared" si="140"/>
        <v>7.2436500470366857E-2</v>
      </c>
      <c r="DI177" s="14">
        <f t="shared" si="141"/>
        <v>7.2201317027281248E-2</v>
      </c>
      <c r="DJ177" s="14">
        <f t="shared" si="142"/>
        <v>7.1730950141110042E-2</v>
      </c>
      <c r="DK177" s="14">
        <f t="shared" si="143"/>
        <v>7.0790216368767617E-2</v>
      </c>
      <c r="DL177" s="14">
        <f t="shared" si="144"/>
        <v>0</v>
      </c>
      <c r="DM177" s="14">
        <f t="shared" si="145"/>
        <v>0</v>
      </c>
      <c r="DN177" s="14">
        <f t="shared" si="146"/>
        <v>0</v>
      </c>
      <c r="DO177" s="14">
        <f t="shared" si="147"/>
        <v>0</v>
      </c>
      <c r="DP177" s="14">
        <f t="shared" si="148"/>
        <v>0</v>
      </c>
      <c r="DQ177" s="14">
        <f t="shared" si="149"/>
        <v>0</v>
      </c>
      <c r="DR177" s="14">
        <f t="shared" si="150"/>
        <v>0</v>
      </c>
      <c r="DS177" s="14">
        <f t="shared" si="151"/>
        <v>0</v>
      </c>
      <c r="DT177" s="14">
        <f t="shared" si="152"/>
        <v>0</v>
      </c>
      <c r="DU177" s="14">
        <f t="shared" si="153"/>
        <v>0</v>
      </c>
      <c r="DV177" s="14">
        <f t="shared" si="154"/>
        <v>0</v>
      </c>
      <c r="DW177" s="14">
        <f t="shared" si="155"/>
        <v>0</v>
      </c>
      <c r="DX177" s="14">
        <f t="shared" si="156"/>
        <v>0</v>
      </c>
      <c r="DY177" s="14">
        <f t="shared" si="157"/>
        <v>0</v>
      </c>
      <c r="DZ177" s="14">
        <f t="shared" si="239"/>
        <v>1</v>
      </c>
    </row>
    <row r="178" spans="1:130">
      <c r="A178" s="18"/>
      <c r="B178" s="18"/>
      <c r="C178" s="18">
        <v>2048</v>
      </c>
      <c r="D178" s="25"/>
      <c r="E178" s="25"/>
      <c r="F178" s="25"/>
      <c r="G178" s="25"/>
      <c r="H178" s="25"/>
      <c r="I178" s="25"/>
      <c r="J178" s="25"/>
      <c r="K178" s="25"/>
      <c r="L178" s="25"/>
      <c r="M178" s="25"/>
      <c r="N178" s="25"/>
      <c r="O178" s="25"/>
      <c r="P178" s="25"/>
      <c r="Q178" s="25"/>
      <c r="R178" s="25"/>
      <c r="S178" s="25"/>
      <c r="T178" s="25"/>
      <c r="U178" s="25"/>
      <c r="V178" s="25"/>
      <c r="W178" s="25"/>
      <c r="X178" s="25"/>
      <c r="Y178" s="25"/>
      <c r="Z178" s="25"/>
      <c r="AA178" s="25"/>
      <c r="AB178" s="25"/>
      <c r="AC178" s="25"/>
      <c r="AD178" s="25"/>
      <c r="AE178" s="25"/>
      <c r="AF178" s="25">
        <f t="shared" si="228"/>
        <v>0</v>
      </c>
      <c r="AG178" s="25">
        <f t="shared" si="229"/>
        <v>0</v>
      </c>
      <c r="AH178" s="25">
        <f t="shared" si="230"/>
        <v>0</v>
      </c>
      <c r="AI178" s="25">
        <f t="shared" si="231"/>
        <v>0</v>
      </c>
      <c r="AJ178" s="25">
        <f t="shared" si="232"/>
        <v>1.5987211554602254E-13</v>
      </c>
      <c r="AK178" s="25">
        <f t="shared" si="233"/>
        <v>48.599999999999987</v>
      </c>
      <c r="AL178" s="25">
        <f t="shared" si="234"/>
        <v>49.79999999999999</v>
      </c>
      <c r="AM178" s="25">
        <f t="shared" si="235"/>
        <v>51.599999999999987</v>
      </c>
      <c r="AN178" s="25">
        <f t="shared" si="236"/>
        <v>53.399999999999991</v>
      </c>
      <c r="AO178" s="25">
        <f t="shared" si="237"/>
        <v>55.399999999999984</v>
      </c>
      <c r="AP178" s="25">
        <f t="shared" si="238"/>
        <v>57.399999999999984</v>
      </c>
      <c r="AQ178" s="25">
        <f t="shared" si="240"/>
        <v>58.999999999999986</v>
      </c>
      <c r="AR178" s="25">
        <f t="shared" si="242"/>
        <v>60.199999999999989</v>
      </c>
      <c r="AS178" s="25">
        <f t="shared" si="243"/>
        <v>61.199999999999989</v>
      </c>
      <c r="AT178" s="25">
        <f t="shared" si="244"/>
        <v>61.599999999999987</v>
      </c>
      <c r="AU178" s="25">
        <f t="shared" si="245"/>
        <v>61.599999999999987</v>
      </c>
      <c r="AV178" s="25">
        <f t="shared" si="246"/>
        <v>61.399999999999984</v>
      </c>
      <c r="AW178" s="25">
        <f t="shared" si="247"/>
        <v>60.999999999999986</v>
      </c>
      <c r="AX178" s="25">
        <f t="shared" ref="AX178:AX190" si="248">VLOOKUP($C$112,$D$3:$K$63,$A$69,0)*(B132-B131)</f>
        <v>60.199999999999989</v>
      </c>
      <c r="AY178" s="25">
        <f>VLOOKUP($C$113,$D$3:$K$63,$A$69,0)*(B131-B130)</f>
        <v>59.199999999999989</v>
      </c>
      <c r="AZ178" s="25">
        <f>VLOOKUP($C$114,$D$3:$K$63,$A$69,0)*B130</f>
        <v>0</v>
      </c>
      <c r="BA178" s="25"/>
      <c r="BB178" s="25"/>
      <c r="BC178" s="25"/>
      <c r="BD178" s="25"/>
      <c r="BE178" s="25"/>
      <c r="BF178" s="25"/>
      <c r="BG178" s="25"/>
      <c r="BH178" s="25"/>
      <c r="BI178" s="25"/>
      <c r="BJ178" s="25"/>
      <c r="BK178" s="25"/>
      <c r="BL178" s="25"/>
      <c r="BM178" s="21">
        <f t="shared" si="159"/>
        <v>861.60000000000014</v>
      </c>
      <c r="BN178" s="18"/>
      <c r="BO178" s="18"/>
      <c r="BP178" s="18">
        <v>2048</v>
      </c>
      <c r="BQ178" s="14">
        <f t="shared" si="160"/>
        <v>0</v>
      </c>
      <c r="BR178" s="14">
        <f t="shared" si="180"/>
        <v>0</v>
      </c>
      <c r="BS178" s="14">
        <f t="shared" si="181"/>
        <v>0</v>
      </c>
      <c r="BT178" s="14">
        <f t="shared" si="182"/>
        <v>0</v>
      </c>
      <c r="BU178" s="14">
        <f t="shared" si="183"/>
        <v>0</v>
      </c>
      <c r="BV178" s="14">
        <f t="shared" si="184"/>
        <v>0</v>
      </c>
      <c r="BW178" s="14">
        <f t="shared" si="185"/>
        <v>0</v>
      </c>
      <c r="BX178" s="14">
        <f t="shared" si="186"/>
        <v>0</v>
      </c>
      <c r="BY178" s="14">
        <f t="shared" si="187"/>
        <v>0</v>
      </c>
      <c r="BZ178" s="14">
        <f t="shared" si="188"/>
        <v>0</v>
      </c>
      <c r="CA178" s="14">
        <f t="shared" si="189"/>
        <v>0</v>
      </c>
      <c r="CB178" s="14">
        <f t="shared" si="190"/>
        <v>0</v>
      </c>
      <c r="CC178" s="14">
        <f t="shared" si="191"/>
        <v>0</v>
      </c>
      <c r="CD178" s="14">
        <f t="shared" si="192"/>
        <v>0</v>
      </c>
      <c r="CE178" s="14">
        <f t="shared" si="193"/>
        <v>0</v>
      </c>
      <c r="CF178" s="14">
        <f t="shared" si="194"/>
        <v>0</v>
      </c>
      <c r="CG178" s="14">
        <f t="shared" si="177"/>
        <v>0</v>
      </c>
      <c r="CH178" s="14">
        <f t="shared" si="195"/>
        <v>0</v>
      </c>
      <c r="CI178" s="14">
        <f t="shared" si="196"/>
        <v>0</v>
      </c>
      <c r="CJ178" s="14">
        <f t="shared" si="197"/>
        <v>0</v>
      </c>
      <c r="CK178" s="14">
        <f t="shared" si="198"/>
        <v>0</v>
      </c>
      <c r="CL178" s="14">
        <f t="shared" si="199"/>
        <v>0</v>
      </c>
      <c r="CM178" s="14">
        <f t="shared" si="161"/>
        <v>0</v>
      </c>
      <c r="CN178" s="14">
        <f t="shared" si="200"/>
        <v>0</v>
      </c>
      <c r="CO178" s="14">
        <f t="shared" si="201"/>
        <v>0</v>
      </c>
      <c r="CP178" s="14">
        <f t="shared" si="202"/>
        <v>0</v>
      </c>
      <c r="CQ178" s="14">
        <f t="shared" si="203"/>
        <v>0</v>
      </c>
      <c r="CR178" s="14">
        <f t="shared" si="204"/>
        <v>0</v>
      </c>
      <c r="CS178" s="14">
        <f t="shared" si="205"/>
        <v>0</v>
      </c>
      <c r="CT178" s="14">
        <f t="shared" si="206"/>
        <v>0</v>
      </c>
      <c r="CU178" s="14">
        <f t="shared" si="207"/>
        <v>0</v>
      </c>
      <c r="CV178" s="14">
        <f t="shared" si="208"/>
        <v>0</v>
      </c>
      <c r="CW178" s="14">
        <f t="shared" si="209"/>
        <v>1.8555259464487292E-16</v>
      </c>
      <c r="CX178" s="14">
        <f t="shared" si="210"/>
        <v>5.6406685236768776E-2</v>
      </c>
      <c r="CY178" s="14">
        <f t="shared" si="211"/>
        <v>5.7799442896935914E-2</v>
      </c>
      <c r="CZ178" s="14">
        <f t="shared" si="212"/>
        <v>5.9888579387186607E-2</v>
      </c>
      <c r="DA178" s="14">
        <f t="shared" si="213"/>
        <v>6.1977715877437306E-2</v>
      </c>
      <c r="DB178" s="14">
        <f t="shared" si="214"/>
        <v>6.4298978644382512E-2</v>
      </c>
      <c r="DC178" s="14">
        <f t="shared" si="241"/>
        <v>6.6620241411327732E-2</v>
      </c>
      <c r="DD178" s="14">
        <f t="shared" si="136"/>
        <v>6.8477251624883911E-2</v>
      </c>
      <c r="DE178" s="14">
        <f t="shared" si="137"/>
        <v>6.9870009285051049E-2</v>
      </c>
      <c r="DF178" s="14">
        <f t="shared" si="138"/>
        <v>7.1030640668523659E-2</v>
      </c>
      <c r="DG178" s="14">
        <f t="shared" si="139"/>
        <v>7.14948932219127E-2</v>
      </c>
      <c r="DH178" s="14">
        <f t="shared" si="140"/>
        <v>7.14948932219127E-2</v>
      </c>
      <c r="DI178" s="14">
        <f t="shared" si="141"/>
        <v>7.1262766945218173E-2</v>
      </c>
      <c r="DJ178" s="14">
        <f t="shared" si="142"/>
        <v>7.0798514391829132E-2</v>
      </c>
      <c r="DK178" s="14">
        <f t="shared" si="143"/>
        <v>6.9870009285051049E-2</v>
      </c>
      <c r="DL178" s="14">
        <f t="shared" si="144"/>
        <v>6.8709377901578439E-2</v>
      </c>
      <c r="DM178" s="14">
        <f t="shared" si="145"/>
        <v>0</v>
      </c>
      <c r="DN178" s="14">
        <f t="shared" si="146"/>
        <v>0</v>
      </c>
      <c r="DO178" s="14">
        <f t="shared" si="147"/>
        <v>0</v>
      </c>
      <c r="DP178" s="14">
        <f t="shared" si="148"/>
        <v>0</v>
      </c>
      <c r="DQ178" s="14">
        <f t="shared" si="149"/>
        <v>0</v>
      </c>
      <c r="DR178" s="14">
        <f t="shared" si="150"/>
        <v>0</v>
      </c>
      <c r="DS178" s="14">
        <f t="shared" si="151"/>
        <v>0</v>
      </c>
      <c r="DT178" s="14">
        <f t="shared" si="152"/>
        <v>0</v>
      </c>
      <c r="DU178" s="14">
        <f t="shared" si="153"/>
        <v>0</v>
      </c>
      <c r="DV178" s="14">
        <f t="shared" si="154"/>
        <v>0</v>
      </c>
      <c r="DW178" s="14">
        <f t="shared" si="155"/>
        <v>0</v>
      </c>
      <c r="DX178" s="14">
        <f t="shared" si="156"/>
        <v>0</v>
      </c>
      <c r="DY178" s="14">
        <f t="shared" si="157"/>
        <v>0</v>
      </c>
      <c r="DZ178" s="14">
        <f t="shared" si="239"/>
        <v>1</v>
      </c>
    </row>
    <row r="179" spans="1:130">
      <c r="A179" s="18"/>
      <c r="B179" s="18"/>
      <c r="C179" s="18">
        <v>2049</v>
      </c>
      <c r="D179" s="25"/>
      <c r="E179" s="25"/>
      <c r="F179" s="25"/>
      <c r="G179" s="25"/>
      <c r="H179" s="25"/>
      <c r="I179" s="25"/>
      <c r="J179" s="25"/>
      <c r="K179" s="25"/>
      <c r="L179" s="25"/>
      <c r="M179" s="25"/>
      <c r="N179" s="25"/>
      <c r="O179" s="25"/>
      <c r="P179" s="25"/>
      <c r="Q179" s="25"/>
      <c r="R179" s="25"/>
      <c r="S179" s="25"/>
      <c r="T179" s="25"/>
      <c r="U179" s="25"/>
      <c r="V179" s="25"/>
      <c r="W179" s="25"/>
      <c r="X179" s="25"/>
      <c r="Y179" s="25"/>
      <c r="Z179" s="25"/>
      <c r="AA179" s="25"/>
      <c r="AB179" s="25"/>
      <c r="AC179" s="25"/>
      <c r="AD179" s="25"/>
      <c r="AE179" s="25"/>
      <c r="AF179" s="25"/>
      <c r="AG179" s="25">
        <f t="shared" si="229"/>
        <v>0</v>
      </c>
      <c r="AH179" s="25">
        <f t="shared" si="230"/>
        <v>0</v>
      </c>
      <c r="AI179" s="25">
        <f t="shared" si="231"/>
        <v>0</v>
      </c>
      <c r="AJ179" s="25">
        <f t="shared" si="232"/>
        <v>0</v>
      </c>
      <c r="AK179" s="25">
        <f t="shared" si="233"/>
        <v>1.6187051699034782E-13</v>
      </c>
      <c r="AL179" s="25">
        <f t="shared" si="234"/>
        <v>49.79999999999999</v>
      </c>
      <c r="AM179" s="25">
        <f t="shared" si="235"/>
        <v>51.599999999999987</v>
      </c>
      <c r="AN179" s="25">
        <f t="shared" si="236"/>
        <v>53.399999999999991</v>
      </c>
      <c r="AO179" s="25">
        <f t="shared" si="237"/>
        <v>55.399999999999984</v>
      </c>
      <c r="AP179" s="25">
        <f t="shared" si="238"/>
        <v>57.399999999999984</v>
      </c>
      <c r="AQ179" s="25">
        <f t="shared" si="240"/>
        <v>58.999999999999986</v>
      </c>
      <c r="AR179" s="25">
        <f t="shared" si="242"/>
        <v>60.199999999999989</v>
      </c>
      <c r="AS179" s="25">
        <f t="shared" si="243"/>
        <v>61.199999999999989</v>
      </c>
      <c r="AT179" s="25">
        <f t="shared" si="244"/>
        <v>61.599999999999987</v>
      </c>
      <c r="AU179" s="25">
        <f t="shared" si="245"/>
        <v>61.599999999999987</v>
      </c>
      <c r="AV179" s="25">
        <f t="shared" si="246"/>
        <v>61.399999999999984</v>
      </c>
      <c r="AW179" s="25">
        <f t="shared" si="247"/>
        <v>60.999999999999986</v>
      </c>
      <c r="AX179" s="25">
        <f t="shared" si="248"/>
        <v>60.199999999999989</v>
      </c>
      <c r="AY179" s="25">
        <f t="shared" ref="AY179:AY190" si="249">VLOOKUP($C$113,$D$3:$K$63,$A$69,0)*(B132-B131)</f>
        <v>59.199999999999989</v>
      </c>
      <c r="AZ179" s="25">
        <f>VLOOKUP($C$114,$D$3:$K$63,$A$69,0)*(B131-B130)</f>
        <v>57.999999999999986</v>
      </c>
      <c r="BA179" s="25">
        <f>VLOOKUP($C$115,$D$3:$K$63,$A$69,0)*B130</f>
        <v>0</v>
      </c>
      <c r="BB179" s="25"/>
      <c r="BC179" s="25"/>
      <c r="BD179" s="25"/>
      <c r="BE179" s="25"/>
      <c r="BF179" s="25"/>
      <c r="BG179" s="25"/>
      <c r="BH179" s="25"/>
      <c r="BI179" s="25"/>
      <c r="BJ179" s="25"/>
      <c r="BK179" s="25"/>
      <c r="BL179" s="25"/>
      <c r="BM179" s="21">
        <f t="shared" si="159"/>
        <v>871</v>
      </c>
      <c r="BN179" s="18"/>
      <c r="BO179" s="18"/>
      <c r="BP179" s="18">
        <v>2049</v>
      </c>
      <c r="BQ179" s="14">
        <f t="shared" si="160"/>
        <v>0</v>
      </c>
      <c r="BR179" s="14">
        <f t="shared" si="180"/>
        <v>0</v>
      </c>
      <c r="BS179" s="14">
        <f t="shared" si="181"/>
        <v>0</v>
      </c>
      <c r="BT179" s="14">
        <f t="shared" si="182"/>
        <v>0</v>
      </c>
      <c r="BU179" s="14">
        <f t="shared" si="183"/>
        <v>0</v>
      </c>
      <c r="BV179" s="14">
        <f t="shared" si="184"/>
        <v>0</v>
      </c>
      <c r="BW179" s="14">
        <f t="shared" si="185"/>
        <v>0</v>
      </c>
      <c r="BX179" s="14">
        <f t="shared" si="186"/>
        <v>0</v>
      </c>
      <c r="BY179" s="14">
        <f t="shared" si="187"/>
        <v>0</v>
      </c>
      <c r="BZ179" s="14">
        <f t="shared" si="188"/>
        <v>0</v>
      </c>
      <c r="CA179" s="14">
        <f t="shared" si="189"/>
        <v>0</v>
      </c>
      <c r="CB179" s="14">
        <f t="shared" si="190"/>
        <v>0</v>
      </c>
      <c r="CC179" s="14">
        <f t="shared" si="191"/>
        <v>0</v>
      </c>
      <c r="CD179" s="14">
        <f t="shared" si="192"/>
        <v>0</v>
      </c>
      <c r="CE179" s="14">
        <f t="shared" si="193"/>
        <v>0</v>
      </c>
      <c r="CF179" s="14">
        <f t="shared" si="194"/>
        <v>0</v>
      </c>
      <c r="CG179" s="14">
        <f t="shared" si="177"/>
        <v>0</v>
      </c>
      <c r="CH179" s="14">
        <f t="shared" si="195"/>
        <v>0</v>
      </c>
      <c r="CI179" s="14">
        <f t="shared" si="196"/>
        <v>0</v>
      </c>
      <c r="CJ179" s="14">
        <f t="shared" si="197"/>
        <v>0</v>
      </c>
      <c r="CK179" s="14">
        <f t="shared" si="198"/>
        <v>0</v>
      </c>
      <c r="CL179" s="14">
        <f t="shared" si="199"/>
        <v>0</v>
      </c>
      <c r="CM179" s="14">
        <f t="shared" si="161"/>
        <v>0</v>
      </c>
      <c r="CN179" s="14">
        <f t="shared" si="200"/>
        <v>0</v>
      </c>
      <c r="CO179" s="14">
        <f t="shared" si="201"/>
        <v>0</v>
      </c>
      <c r="CP179" s="14">
        <f t="shared" si="202"/>
        <v>0</v>
      </c>
      <c r="CQ179" s="14">
        <f t="shared" si="203"/>
        <v>0</v>
      </c>
      <c r="CR179" s="14">
        <f t="shared" si="204"/>
        <v>0</v>
      </c>
      <c r="CS179" s="14">
        <f t="shared" si="205"/>
        <v>0</v>
      </c>
      <c r="CT179" s="14">
        <f t="shared" si="206"/>
        <v>0</v>
      </c>
      <c r="CU179" s="14">
        <f t="shared" si="207"/>
        <v>0</v>
      </c>
      <c r="CV179" s="14">
        <f t="shared" si="208"/>
        <v>0</v>
      </c>
      <c r="CW179" s="14">
        <f t="shared" si="209"/>
        <v>0</v>
      </c>
      <c r="CX179" s="14">
        <f t="shared" si="210"/>
        <v>1.8584445119442918E-16</v>
      </c>
      <c r="CY179" s="14">
        <f t="shared" si="211"/>
        <v>5.7175660160734776E-2</v>
      </c>
      <c r="CZ179" s="14">
        <f t="shared" si="212"/>
        <v>5.9242250287026392E-2</v>
      </c>
      <c r="DA179" s="14">
        <f t="shared" si="213"/>
        <v>6.1308840413318015E-2</v>
      </c>
      <c r="DB179" s="14">
        <f t="shared" si="214"/>
        <v>6.3605051664753137E-2</v>
      </c>
      <c r="DC179" s="14">
        <f t="shared" si="241"/>
        <v>6.5901262916188266E-2</v>
      </c>
      <c r="DD179" s="14">
        <f t="shared" si="136"/>
        <v>6.7738231917336383E-2</v>
      </c>
      <c r="DE179" s="14">
        <f t="shared" si="137"/>
        <v>6.9115958668197461E-2</v>
      </c>
      <c r="DF179" s="14">
        <f t="shared" si="138"/>
        <v>7.0264064293915032E-2</v>
      </c>
      <c r="DG179" s="14">
        <f t="shared" si="139"/>
        <v>7.0723306544202058E-2</v>
      </c>
      <c r="DH179" s="14">
        <f t="shared" si="140"/>
        <v>7.0723306544202058E-2</v>
      </c>
      <c r="DI179" s="14">
        <f t="shared" si="141"/>
        <v>7.0493685419058538E-2</v>
      </c>
      <c r="DJ179" s="14">
        <f t="shared" si="142"/>
        <v>7.0034443168771512E-2</v>
      </c>
      <c r="DK179" s="14">
        <f t="shared" si="143"/>
        <v>6.9115958668197461E-2</v>
      </c>
      <c r="DL179" s="14">
        <f t="shared" si="144"/>
        <v>6.7967853042479889E-2</v>
      </c>
      <c r="DM179" s="14">
        <f t="shared" si="145"/>
        <v>6.6590126291618812E-2</v>
      </c>
      <c r="DN179" s="14">
        <f t="shared" si="146"/>
        <v>0</v>
      </c>
      <c r="DO179" s="14">
        <f t="shared" si="147"/>
        <v>0</v>
      </c>
      <c r="DP179" s="14">
        <f t="shared" si="148"/>
        <v>0</v>
      </c>
      <c r="DQ179" s="14">
        <f t="shared" si="149"/>
        <v>0</v>
      </c>
      <c r="DR179" s="14">
        <f t="shared" si="150"/>
        <v>0</v>
      </c>
      <c r="DS179" s="14">
        <f t="shared" si="151"/>
        <v>0</v>
      </c>
      <c r="DT179" s="14">
        <f t="shared" si="152"/>
        <v>0</v>
      </c>
      <c r="DU179" s="14">
        <f t="shared" si="153"/>
        <v>0</v>
      </c>
      <c r="DV179" s="14">
        <f t="shared" si="154"/>
        <v>0</v>
      </c>
      <c r="DW179" s="14">
        <f t="shared" si="155"/>
        <v>0</v>
      </c>
      <c r="DX179" s="14">
        <f t="shared" si="156"/>
        <v>0</v>
      </c>
      <c r="DY179" s="14">
        <f t="shared" si="157"/>
        <v>0</v>
      </c>
      <c r="DZ179" s="14">
        <f t="shared" si="239"/>
        <v>1</v>
      </c>
    </row>
    <row r="180" spans="1:130">
      <c r="A180" s="18"/>
      <c r="B180" s="18"/>
      <c r="C180" s="18">
        <v>2050</v>
      </c>
      <c r="D180" s="25"/>
      <c r="E180" s="25"/>
      <c r="F180" s="25"/>
      <c r="G180" s="25"/>
      <c r="H180" s="25"/>
      <c r="I180" s="25"/>
      <c r="J180" s="25"/>
      <c r="K180" s="25"/>
      <c r="L180" s="25"/>
      <c r="M180" s="25"/>
      <c r="N180" s="25"/>
      <c r="O180" s="25"/>
      <c r="P180" s="25"/>
      <c r="Q180" s="25"/>
      <c r="R180" s="25"/>
      <c r="S180" s="25"/>
      <c r="T180" s="25"/>
      <c r="U180" s="25"/>
      <c r="V180" s="25"/>
      <c r="W180" s="25"/>
      <c r="X180" s="25"/>
      <c r="Y180" s="25"/>
      <c r="Z180" s="25"/>
      <c r="AA180" s="25"/>
      <c r="AB180" s="25"/>
      <c r="AC180" s="25"/>
      <c r="AD180" s="25"/>
      <c r="AE180" s="25"/>
      <c r="AF180" s="25"/>
      <c r="AG180" s="25"/>
      <c r="AH180" s="25">
        <f t="shared" si="230"/>
        <v>0</v>
      </c>
      <c r="AI180" s="25">
        <f t="shared" si="231"/>
        <v>0</v>
      </c>
      <c r="AJ180" s="25">
        <f t="shared" si="232"/>
        <v>0</v>
      </c>
      <c r="AK180" s="25">
        <f t="shared" si="233"/>
        <v>0</v>
      </c>
      <c r="AL180" s="25">
        <f t="shared" si="234"/>
        <v>1.6586731987899839E-13</v>
      </c>
      <c r="AM180" s="25">
        <f t="shared" si="235"/>
        <v>51.599999999999987</v>
      </c>
      <c r="AN180" s="25">
        <f t="shared" si="236"/>
        <v>53.399999999999991</v>
      </c>
      <c r="AO180" s="25">
        <f t="shared" si="237"/>
        <v>55.399999999999984</v>
      </c>
      <c r="AP180" s="25">
        <f t="shared" si="238"/>
        <v>57.399999999999984</v>
      </c>
      <c r="AQ180" s="25">
        <f t="shared" si="240"/>
        <v>58.999999999999986</v>
      </c>
      <c r="AR180" s="25">
        <f t="shared" si="242"/>
        <v>60.199999999999989</v>
      </c>
      <c r="AS180" s="25">
        <f t="shared" si="243"/>
        <v>61.199999999999989</v>
      </c>
      <c r="AT180" s="25">
        <f t="shared" si="244"/>
        <v>61.599999999999987</v>
      </c>
      <c r="AU180" s="25">
        <f t="shared" si="245"/>
        <v>61.599999999999987</v>
      </c>
      <c r="AV180" s="25">
        <f t="shared" si="246"/>
        <v>61.399999999999984</v>
      </c>
      <c r="AW180" s="25">
        <f t="shared" si="247"/>
        <v>60.999999999999986</v>
      </c>
      <c r="AX180" s="25">
        <f t="shared" si="248"/>
        <v>60.199999999999989</v>
      </c>
      <c r="AY180" s="25">
        <f t="shared" si="249"/>
        <v>59.199999999999989</v>
      </c>
      <c r="AZ180" s="25">
        <f t="shared" ref="AZ180:AZ190" si="250">VLOOKUP($C$114,$D$3:$K$63,$A$69,0)*(B132-B131)</f>
        <v>57.999999999999986</v>
      </c>
      <c r="BA180" s="25">
        <f>VLOOKUP($C$115,$D$3:$K$63,$A$69,0)*(B131-B130)</f>
        <v>56.599999999999987</v>
      </c>
      <c r="BB180" s="25">
        <f>VLOOKUP($C$116,$D$3:$K$63,$A$69,0)*B130</f>
        <v>0</v>
      </c>
      <c r="BC180" s="25"/>
      <c r="BD180" s="25"/>
      <c r="BE180" s="25"/>
      <c r="BF180" s="25"/>
      <c r="BG180" s="25"/>
      <c r="BH180" s="25"/>
      <c r="BI180" s="25"/>
      <c r="BJ180" s="25"/>
      <c r="BK180" s="25"/>
      <c r="BL180" s="25"/>
      <c r="BM180" s="21">
        <f t="shared" si="159"/>
        <v>877.80000000000007</v>
      </c>
      <c r="BN180" s="18"/>
      <c r="BO180" s="18"/>
      <c r="BP180" s="18">
        <v>2050</v>
      </c>
      <c r="BQ180" s="14">
        <f t="shared" si="160"/>
        <v>0</v>
      </c>
      <c r="BR180" s="14">
        <f t="shared" si="180"/>
        <v>0</v>
      </c>
      <c r="BS180" s="14">
        <f t="shared" si="181"/>
        <v>0</v>
      </c>
      <c r="BT180" s="14">
        <f t="shared" si="182"/>
        <v>0</v>
      </c>
      <c r="BU180" s="14">
        <f t="shared" si="183"/>
        <v>0</v>
      </c>
      <c r="BV180" s="14">
        <f t="shared" si="184"/>
        <v>0</v>
      </c>
      <c r="BW180" s="14">
        <f t="shared" si="185"/>
        <v>0</v>
      </c>
      <c r="BX180" s="14">
        <f t="shared" si="186"/>
        <v>0</v>
      </c>
      <c r="BY180" s="14">
        <f t="shared" si="187"/>
        <v>0</v>
      </c>
      <c r="BZ180" s="14">
        <f t="shared" si="188"/>
        <v>0</v>
      </c>
      <c r="CA180" s="14">
        <f t="shared" si="189"/>
        <v>0</v>
      </c>
      <c r="CB180" s="14">
        <f t="shared" si="190"/>
        <v>0</v>
      </c>
      <c r="CC180" s="14">
        <f t="shared" si="191"/>
        <v>0</v>
      </c>
      <c r="CD180" s="14">
        <f t="shared" si="192"/>
        <v>0</v>
      </c>
      <c r="CE180" s="14">
        <f t="shared" si="193"/>
        <v>0</v>
      </c>
      <c r="CF180" s="14">
        <f t="shared" si="194"/>
        <v>0</v>
      </c>
      <c r="CG180" s="14">
        <f t="shared" si="177"/>
        <v>0</v>
      </c>
      <c r="CH180" s="14">
        <f t="shared" si="195"/>
        <v>0</v>
      </c>
      <c r="CI180" s="14">
        <f t="shared" si="196"/>
        <v>0</v>
      </c>
      <c r="CJ180" s="14">
        <f t="shared" si="197"/>
        <v>0</v>
      </c>
      <c r="CK180" s="14">
        <f t="shared" si="198"/>
        <v>0</v>
      </c>
      <c r="CL180" s="14">
        <f t="shared" si="199"/>
        <v>0</v>
      </c>
      <c r="CM180" s="14">
        <f t="shared" si="161"/>
        <v>0</v>
      </c>
      <c r="CN180" s="14">
        <f t="shared" si="200"/>
        <v>0</v>
      </c>
      <c r="CO180" s="14">
        <f t="shared" si="201"/>
        <v>0</v>
      </c>
      <c r="CP180" s="14">
        <f t="shared" si="202"/>
        <v>0</v>
      </c>
      <c r="CQ180" s="14">
        <f t="shared" si="203"/>
        <v>0</v>
      </c>
      <c r="CR180" s="14">
        <f t="shared" si="204"/>
        <v>0</v>
      </c>
      <c r="CS180" s="14">
        <f t="shared" si="205"/>
        <v>0</v>
      </c>
      <c r="CT180" s="14">
        <f t="shared" si="206"/>
        <v>0</v>
      </c>
      <c r="CU180" s="14">
        <f t="shared" si="207"/>
        <v>0</v>
      </c>
      <c r="CV180" s="14">
        <f t="shared" si="208"/>
        <v>0</v>
      </c>
      <c r="CW180" s="14">
        <f t="shared" si="209"/>
        <v>0</v>
      </c>
      <c r="CX180" s="14">
        <f t="shared" si="210"/>
        <v>0</v>
      </c>
      <c r="CY180" s="14">
        <f t="shared" si="211"/>
        <v>1.8895798573592889E-16</v>
      </c>
      <c r="CZ180" s="14">
        <f t="shared" si="212"/>
        <v>5.878332194121666E-2</v>
      </c>
      <c r="DA180" s="14">
        <f t="shared" si="213"/>
        <v>6.083390293916608E-2</v>
      </c>
      <c r="DB180" s="14">
        <f t="shared" si="214"/>
        <v>6.3112326270220981E-2</v>
      </c>
      <c r="DC180" s="14">
        <f t="shared" si="241"/>
        <v>6.5390749601275888E-2</v>
      </c>
      <c r="DD180" s="14">
        <f t="shared" si="136"/>
        <v>6.7213488266119822E-2</v>
      </c>
      <c r="DE180" s="14">
        <f t="shared" si="137"/>
        <v>6.858054226475277E-2</v>
      </c>
      <c r="DF180" s="14">
        <f t="shared" si="138"/>
        <v>6.9719753930280223E-2</v>
      </c>
      <c r="DG180" s="14">
        <f t="shared" si="139"/>
        <v>7.017543859649121E-2</v>
      </c>
      <c r="DH180" s="14">
        <f t="shared" si="140"/>
        <v>7.017543859649121E-2</v>
      </c>
      <c r="DI180" s="14">
        <f t="shared" si="141"/>
        <v>6.9947596263385717E-2</v>
      </c>
      <c r="DJ180" s="14">
        <f t="shared" si="142"/>
        <v>6.949191159717473E-2</v>
      </c>
      <c r="DK180" s="14">
        <f t="shared" si="143"/>
        <v>6.858054226475277E-2</v>
      </c>
      <c r="DL180" s="14">
        <f t="shared" si="144"/>
        <v>6.7441330599225316E-2</v>
      </c>
      <c r="DM180" s="14">
        <f t="shared" si="145"/>
        <v>6.6074276600592369E-2</v>
      </c>
      <c r="DN180" s="14">
        <f t="shared" si="146"/>
        <v>6.4479380268853928E-2</v>
      </c>
      <c r="DO180" s="14">
        <f t="shared" si="147"/>
        <v>0</v>
      </c>
      <c r="DP180" s="14">
        <f t="shared" si="148"/>
        <v>0</v>
      </c>
      <c r="DQ180" s="14">
        <f t="shared" si="149"/>
        <v>0</v>
      </c>
      <c r="DR180" s="14">
        <f t="shared" si="150"/>
        <v>0</v>
      </c>
      <c r="DS180" s="14">
        <f t="shared" si="151"/>
        <v>0</v>
      </c>
      <c r="DT180" s="14">
        <f t="shared" si="152"/>
        <v>0</v>
      </c>
      <c r="DU180" s="14">
        <f t="shared" si="153"/>
        <v>0</v>
      </c>
      <c r="DV180" s="14">
        <f t="shared" si="154"/>
        <v>0</v>
      </c>
      <c r="DW180" s="14">
        <f t="shared" si="155"/>
        <v>0</v>
      </c>
      <c r="DX180" s="14">
        <f t="shared" si="156"/>
        <v>0</v>
      </c>
      <c r="DY180" s="14">
        <f t="shared" si="157"/>
        <v>0</v>
      </c>
      <c r="DZ180" s="14">
        <f t="shared" si="239"/>
        <v>0.99999999999999989</v>
      </c>
    </row>
    <row r="181" spans="1:130">
      <c r="A181" s="18"/>
      <c r="B181" s="18"/>
      <c r="C181" s="18">
        <v>2051</v>
      </c>
      <c r="D181" s="25"/>
      <c r="E181" s="25"/>
      <c r="F181" s="25"/>
      <c r="G181" s="25"/>
      <c r="H181" s="25"/>
      <c r="I181" s="25"/>
      <c r="J181" s="25"/>
      <c r="K181" s="25"/>
      <c r="L181" s="25"/>
      <c r="M181" s="25"/>
      <c r="N181" s="25"/>
      <c r="O181" s="25"/>
      <c r="P181" s="25"/>
      <c r="Q181" s="25"/>
      <c r="R181" s="25"/>
      <c r="S181" s="25"/>
      <c r="T181" s="25"/>
      <c r="U181" s="25"/>
      <c r="V181" s="25"/>
      <c r="W181" s="25"/>
      <c r="X181" s="25"/>
      <c r="Y181" s="25"/>
      <c r="Z181" s="25"/>
      <c r="AA181" s="25"/>
      <c r="AB181" s="25"/>
      <c r="AC181" s="25"/>
      <c r="AD181" s="25"/>
      <c r="AE181" s="25"/>
      <c r="AF181" s="25"/>
      <c r="AG181" s="25"/>
      <c r="AH181" s="25"/>
      <c r="AI181" s="25">
        <f t="shared" si="231"/>
        <v>0</v>
      </c>
      <c r="AJ181" s="25">
        <f t="shared" si="232"/>
        <v>0</v>
      </c>
      <c r="AK181" s="25">
        <f t="shared" si="233"/>
        <v>0</v>
      </c>
      <c r="AL181" s="25">
        <f t="shared" si="234"/>
        <v>0</v>
      </c>
      <c r="AM181" s="25">
        <f t="shared" si="235"/>
        <v>1.7186252421197423E-13</v>
      </c>
      <c r="AN181" s="25">
        <f t="shared" si="236"/>
        <v>53.399999999999991</v>
      </c>
      <c r="AO181" s="25">
        <f t="shared" si="237"/>
        <v>55.399999999999984</v>
      </c>
      <c r="AP181" s="25">
        <f t="shared" si="238"/>
        <v>57.399999999999984</v>
      </c>
      <c r="AQ181" s="25">
        <f t="shared" si="240"/>
        <v>58.999999999999986</v>
      </c>
      <c r="AR181" s="25">
        <f t="shared" si="242"/>
        <v>60.199999999999989</v>
      </c>
      <c r="AS181" s="25">
        <f t="shared" si="243"/>
        <v>61.199999999999989</v>
      </c>
      <c r="AT181" s="25">
        <f t="shared" si="244"/>
        <v>61.599999999999987</v>
      </c>
      <c r="AU181" s="25">
        <f t="shared" si="245"/>
        <v>61.599999999999987</v>
      </c>
      <c r="AV181" s="25">
        <f t="shared" si="246"/>
        <v>61.399999999999984</v>
      </c>
      <c r="AW181" s="25">
        <f t="shared" si="247"/>
        <v>60.999999999999986</v>
      </c>
      <c r="AX181" s="25">
        <f t="shared" si="248"/>
        <v>60.199999999999989</v>
      </c>
      <c r="AY181" s="25">
        <f t="shared" si="249"/>
        <v>59.199999999999989</v>
      </c>
      <c r="AZ181" s="25">
        <f t="shared" si="250"/>
        <v>57.999999999999986</v>
      </c>
      <c r="BA181" s="25">
        <f t="shared" ref="BA181:BA190" si="251">VLOOKUP($C$115,$D$3:$K$63,$A$69,0)*(B132-B131)</f>
        <v>56.599999999999987</v>
      </c>
      <c r="BB181" s="25">
        <f>VLOOKUP($C$116,$D$3:$K$63,$A$69,0)*(B131-B130)</f>
        <v>54.999999999999986</v>
      </c>
      <c r="BC181" s="25" t="e">
        <f>VLOOKUP($C$117,$D$3:$K$63,$A$69,0)*B130</f>
        <v>#N/A</v>
      </c>
      <c r="BD181" s="25"/>
      <c r="BE181" s="25"/>
      <c r="BF181" s="25"/>
      <c r="BG181" s="25"/>
      <c r="BH181" s="25"/>
      <c r="BI181" s="25"/>
      <c r="BJ181" s="25"/>
      <c r="BK181" s="25"/>
      <c r="BL181" s="25"/>
      <c r="BM181" s="21" t="e">
        <f t="shared" si="159"/>
        <v>#N/A</v>
      </c>
      <c r="BN181" s="18"/>
      <c r="BO181" s="18"/>
      <c r="BP181" s="18">
        <v>2051</v>
      </c>
      <c r="BQ181" s="14" t="e">
        <f t="shared" si="160"/>
        <v>#N/A</v>
      </c>
      <c r="BR181" s="14" t="e">
        <f t="shared" si="180"/>
        <v>#N/A</v>
      </c>
      <c r="BS181" s="14" t="e">
        <f t="shared" si="181"/>
        <v>#N/A</v>
      </c>
      <c r="BT181" s="14" t="e">
        <f t="shared" si="182"/>
        <v>#N/A</v>
      </c>
      <c r="BU181" s="14" t="e">
        <f t="shared" si="183"/>
        <v>#N/A</v>
      </c>
      <c r="BV181" s="14" t="e">
        <f t="shared" si="184"/>
        <v>#N/A</v>
      </c>
      <c r="BW181" s="14" t="e">
        <f t="shared" si="185"/>
        <v>#N/A</v>
      </c>
      <c r="BX181" s="14" t="e">
        <f t="shared" si="186"/>
        <v>#N/A</v>
      </c>
      <c r="BY181" s="14" t="e">
        <f t="shared" si="187"/>
        <v>#N/A</v>
      </c>
      <c r="BZ181" s="14" t="e">
        <f t="shared" si="188"/>
        <v>#N/A</v>
      </c>
      <c r="CA181" s="14" t="e">
        <f t="shared" si="189"/>
        <v>#N/A</v>
      </c>
      <c r="CB181" s="14" t="e">
        <f t="shared" si="190"/>
        <v>#N/A</v>
      </c>
      <c r="CC181" s="14" t="e">
        <f t="shared" si="191"/>
        <v>#N/A</v>
      </c>
      <c r="CD181" s="14" t="e">
        <f t="shared" si="192"/>
        <v>#N/A</v>
      </c>
      <c r="CE181" s="14" t="e">
        <f t="shared" si="193"/>
        <v>#N/A</v>
      </c>
      <c r="CF181" s="14" t="e">
        <f t="shared" si="194"/>
        <v>#N/A</v>
      </c>
      <c r="CG181" s="14" t="e">
        <f t="shared" si="177"/>
        <v>#N/A</v>
      </c>
      <c r="CH181" s="14" t="e">
        <f t="shared" si="195"/>
        <v>#N/A</v>
      </c>
      <c r="CI181" s="14" t="e">
        <f t="shared" si="196"/>
        <v>#N/A</v>
      </c>
      <c r="CJ181" s="14" t="e">
        <f t="shared" si="197"/>
        <v>#N/A</v>
      </c>
      <c r="CK181" s="14" t="e">
        <f t="shared" si="198"/>
        <v>#N/A</v>
      </c>
      <c r="CL181" s="14" t="e">
        <f t="shared" si="199"/>
        <v>#N/A</v>
      </c>
      <c r="CM181" s="14" t="e">
        <f t="shared" si="161"/>
        <v>#N/A</v>
      </c>
      <c r="CN181" s="14" t="e">
        <f t="shared" si="200"/>
        <v>#N/A</v>
      </c>
      <c r="CO181" s="14" t="e">
        <f t="shared" si="201"/>
        <v>#N/A</v>
      </c>
      <c r="CP181" s="14" t="e">
        <f t="shared" si="202"/>
        <v>#N/A</v>
      </c>
      <c r="CQ181" s="14" t="e">
        <f t="shared" si="203"/>
        <v>#N/A</v>
      </c>
      <c r="CR181" s="14" t="e">
        <f t="shared" si="204"/>
        <v>#N/A</v>
      </c>
      <c r="CS181" s="14" t="e">
        <f t="shared" si="205"/>
        <v>#N/A</v>
      </c>
      <c r="CT181" s="14" t="e">
        <f t="shared" si="206"/>
        <v>#N/A</v>
      </c>
      <c r="CU181" s="14" t="e">
        <f t="shared" si="207"/>
        <v>#N/A</v>
      </c>
      <c r="CV181" s="14" t="e">
        <f t="shared" si="208"/>
        <v>#N/A</v>
      </c>
      <c r="CW181" s="14" t="e">
        <f t="shared" si="209"/>
        <v>#N/A</v>
      </c>
      <c r="CX181" s="14" t="e">
        <f t="shared" si="210"/>
        <v>#N/A</v>
      </c>
      <c r="CY181" s="14" t="e">
        <f t="shared" si="211"/>
        <v>#N/A</v>
      </c>
      <c r="CZ181" s="14" t="e">
        <f t="shared" si="212"/>
        <v>#N/A</v>
      </c>
      <c r="DA181" s="14" t="e">
        <f t="shared" si="213"/>
        <v>#N/A</v>
      </c>
      <c r="DB181" s="14" t="e">
        <f t="shared" si="214"/>
        <v>#N/A</v>
      </c>
      <c r="DC181" s="14" t="e">
        <f t="shared" si="241"/>
        <v>#N/A</v>
      </c>
      <c r="DD181" s="14" t="e">
        <f t="shared" si="136"/>
        <v>#N/A</v>
      </c>
      <c r="DE181" s="14" t="e">
        <f t="shared" si="137"/>
        <v>#N/A</v>
      </c>
      <c r="DF181" s="14" t="e">
        <f t="shared" si="138"/>
        <v>#N/A</v>
      </c>
      <c r="DG181" s="14" t="e">
        <f t="shared" si="139"/>
        <v>#N/A</v>
      </c>
      <c r="DH181" s="14" t="e">
        <f t="shared" si="140"/>
        <v>#N/A</v>
      </c>
      <c r="DI181" s="14" t="e">
        <f t="shared" si="141"/>
        <v>#N/A</v>
      </c>
      <c r="DJ181" s="14" t="e">
        <f t="shared" si="142"/>
        <v>#N/A</v>
      </c>
      <c r="DK181" s="14" t="e">
        <f t="shared" si="143"/>
        <v>#N/A</v>
      </c>
      <c r="DL181" s="14" t="e">
        <f t="shared" si="144"/>
        <v>#N/A</v>
      </c>
      <c r="DM181" s="14" t="e">
        <f t="shared" si="145"/>
        <v>#N/A</v>
      </c>
      <c r="DN181" s="14" t="e">
        <f t="shared" si="146"/>
        <v>#N/A</v>
      </c>
      <c r="DO181" s="14" t="e">
        <f t="shared" si="147"/>
        <v>#N/A</v>
      </c>
      <c r="DP181" s="14" t="e">
        <f t="shared" si="148"/>
        <v>#N/A</v>
      </c>
      <c r="DQ181" s="14" t="e">
        <f t="shared" si="149"/>
        <v>#N/A</v>
      </c>
      <c r="DR181" s="14" t="e">
        <f t="shared" si="150"/>
        <v>#N/A</v>
      </c>
      <c r="DS181" s="14" t="e">
        <f t="shared" si="151"/>
        <v>#N/A</v>
      </c>
      <c r="DT181" s="14" t="e">
        <f t="shared" si="152"/>
        <v>#N/A</v>
      </c>
      <c r="DU181" s="14" t="e">
        <f t="shared" si="153"/>
        <v>#N/A</v>
      </c>
      <c r="DV181" s="14" t="e">
        <f t="shared" si="154"/>
        <v>#N/A</v>
      </c>
      <c r="DW181" s="14" t="e">
        <f t="shared" si="155"/>
        <v>#N/A</v>
      </c>
      <c r="DX181" s="14" t="e">
        <f t="shared" si="156"/>
        <v>#N/A</v>
      </c>
      <c r="DY181" s="14" t="e">
        <f t="shared" si="157"/>
        <v>#N/A</v>
      </c>
      <c r="DZ181" s="14" t="e">
        <f t="shared" si="239"/>
        <v>#N/A</v>
      </c>
    </row>
    <row r="182" spans="1:130">
      <c r="A182" s="18"/>
      <c r="B182" s="18"/>
      <c r="C182" s="18">
        <v>2052</v>
      </c>
      <c r="D182" s="25"/>
      <c r="E182" s="25"/>
      <c r="F182" s="25"/>
      <c r="G182" s="25"/>
      <c r="H182" s="25"/>
      <c r="I182" s="25"/>
      <c r="J182" s="25"/>
      <c r="K182" s="25"/>
      <c r="L182" s="25"/>
      <c r="M182" s="25"/>
      <c r="N182" s="25"/>
      <c r="O182" s="25"/>
      <c r="P182" s="25"/>
      <c r="Q182" s="25"/>
      <c r="R182" s="25"/>
      <c r="S182" s="25"/>
      <c r="T182" s="25"/>
      <c r="U182" s="25"/>
      <c r="V182" s="25"/>
      <c r="W182" s="25"/>
      <c r="X182" s="25"/>
      <c r="Y182" s="25"/>
      <c r="Z182" s="25"/>
      <c r="AA182" s="25"/>
      <c r="AB182" s="25"/>
      <c r="AC182" s="25"/>
      <c r="AD182" s="25"/>
      <c r="AE182" s="25"/>
      <c r="AF182" s="25"/>
      <c r="AG182" s="25"/>
      <c r="AH182" s="25"/>
      <c r="AI182" s="25"/>
      <c r="AJ182" s="25">
        <f t="shared" si="232"/>
        <v>0</v>
      </c>
      <c r="AK182" s="25">
        <f t="shared" si="233"/>
        <v>0</v>
      </c>
      <c r="AL182" s="25">
        <f t="shared" si="234"/>
        <v>0</v>
      </c>
      <c r="AM182" s="25">
        <f t="shared" si="235"/>
        <v>0</v>
      </c>
      <c r="AN182" s="25">
        <f t="shared" si="236"/>
        <v>1.7785772854495008E-13</v>
      </c>
      <c r="AO182" s="25">
        <f t="shared" si="237"/>
        <v>55.399999999999984</v>
      </c>
      <c r="AP182" s="25">
        <f t="shared" si="238"/>
        <v>57.399999999999984</v>
      </c>
      <c r="AQ182" s="25">
        <f t="shared" si="240"/>
        <v>58.999999999999986</v>
      </c>
      <c r="AR182" s="25">
        <f t="shared" si="242"/>
        <v>60.199999999999989</v>
      </c>
      <c r="AS182" s="25">
        <f t="shared" si="243"/>
        <v>61.199999999999989</v>
      </c>
      <c r="AT182" s="25">
        <f t="shared" si="244"/>
        <v>61.599999999999987</v>
      </c>
      <c r="AU182" s="25">
        <f t="shared" si="245"/>
        <v>61.599999999999987</v>
      </c>
      <c r="AV182" s="25">
        <f t="shared" si="246"/>
        <v>61.399999999999984</v>
      </c>
      <c r="AW182" s="25">
        <f t="shared" si="247"/>
        <v>60.999999999999986</v>
      </c>
      <c r="AX182" s="25">
        <f t="shared" si="248"/>
        <v>60.199999999999989</v>
      </c>
      <c r="AY182" s="25">
        <f t="shared" si="249"/>
        <v>59.199999999999989</v>
      </c>
      <c r="AZ182" s="25">
        <f t="shared" si="250"/>
        <v>57.999999999999986</v>
      </c>
      <c r="BA182" s="25">
        <f t="shared" si="251"/>
        <v>56.599999999999987</v>
      </c>
      <c r="BB182" s="25">
        <f t="shared" ref="BB182:BB190" si="252">VLOOKUP($C$116,$D$3:$K$63,$A$69,0)*(B132-B131)</f>
        <v>54.999999999999986</v>
      </c>
      <c r="BC182" s="25" t="e">
        <f>VLOOKUP($C$117,$D$3:$K$63,$A$69,0)*(B131-B130)</f>
        <v>#N/A</v>
      </c>
      <c r="BD182" s="25" t="e">
        <f>VLOOKUP($C$118,$D$3:$K$63,$A$69,0)*B130</f>
        <v>#N/A</v>
      </c>
      <c r="BE182" s="25"/>
      <c r="BF182" s="25"/>
      <c r="BG182" s="25"/>
      <c r="BH182" s="25"/>
      <c r="BI182" s="25"/>
      <c r="BJ182" s="25"/>
      <c r="BK182" s="25"/>
      <c r="BL182" s="25"/>
      <c r="BM182" s="21" t="e">
        <f t="shared" si="159"/>
        <v>#N/A</v>
      </c>
      <c r="BN182" s="18"/>
      <c r="BO182" s="18"/>
      <c r="BP182" s="18">
        <v>2052</v>
      </c>
      <c r="BQ182" s="14" t="e">
        <f t="shared" si="160"/>
        <v>#N/A</v>
      </c>
      <c r="BR182" s="14" t="e">
        <f t="shared" si="180"/>
        <v>#N/A</v>
      </c>
      <c r="BS182" s="14" t="e">
        <f t="shared" si="181"/>
        <v>#N/A</v>
      </c>
      <c r="BT182" s="14" t="e">
        <f t="shared" si="182"/>
        <v>#N/A</v>
      </c>
      <c r="BU182" s="14" t="e">
        <f t="shared" si="183"/>
        <v>#N/A</v>
      </c>
      <c r="BV182" s="14" t="e">
        <f t="shared" si="184"/>
        <v>#N/A</v>
      </c>
      <c r="BW182" s="14" t="e">
        <f t="shared" si="185"/>
        <v>#N/A</v>
      </c>
      <c r="BX182" s="14" t="e">
        <f t="shared" si="186"/>
        <v>#N/A</v>
      </c>
      <c r="BY182" s="14" t="e">
        <f t="shared" si="187"/>
        <v>#N/A</v>
      </c>
      <c r="BZ182" s="14" t="e">
        <f t="shared" si="188"/>
        <v>#N/A</v>
      </c>
      <c r="CA182" s="14" t="e">
        <f t="shared" si="189"/>
        <v>#N/A</v>
      </c>
      <c r="CB182" s="14" t="e">
        <f t="shared" si="190"/>
        <v>#N/A</v>
      </c>
      <c r="CC182" s="14" t="e">
        <f t="shared" si="191"/>
        <v>#N/A</v>
      </c>
      <c r="CD182" s="14" t="e">
        <f t="shared" si="192"/>
        <v>#N/A</v>
      </c>
      <c r="CE182" s="14" t="e">
        <f t="shared" si="193"/>
        <v>#N/A</v>
      </c>
      <c r="CF182" s="14" t="e">
        <f t="shared" si="194"/>
        <v>#N/A</v>
      </c>
      <c r="CG182" s="14" t="e">
        <f t="shared" si="177"/>
        <v>#N/A</v>
      </c>
      <c r="CH182" s="14" t="e">
        <f t="shared" si="195"/>
        <v>#N/A</v>
      </c>
      <c r="CI182" s="14" t="e">
        <f t="shared" si="196"/>
        <v>#N/A</v>
      </c>
      <c r="CJ182" s="14" t="e">
        <f t="shared" si="197"/>
        <v>#N/A</v>
      </c>
      <c r="CK182" s="14" t="e">
        <f t="shared" si="198"/>
        <v>#N/A</v>
      </c>
      <c r="CL182" s="14" t="e">
        <f t="shared" si="199"/>
        <v>#N/A</v>
      </c>
      <c r="CM182" s="14" t="e">
        <f t="shared" si="161"/>
        <v>#N/A</v>
      </c>
      <c r="CN182" s="14" t="e">
        <f t="shared" si="200"/>
        <v>#N/A</v>
      </c>
      <c r="CO182" s="14" t="e">
        <f t="shared" si="201"/>
        <v>#N/A</v>
      </c>
      <c r="CP182" s="14" t="e">
        <f t="shared" si="202"/>
        <v>#N/A</v>
      </c>
      <c r="CQ182" s="14" t="e">
        <f t="shared" si="203"/>
        <v>#N/A</v>
      </c>
      <c r="CR182" s="14" t="e">
        <f t="shared" si="204"/>
        <v>#N/A</v>
      </c>
      <c r="CS182" s="14" t="e">
        <f t="shared" si="205"/>
        <v>#N/A</v>
      </c>
      <c r="CT182" s="14" t="e">
        <f t="shared" si="206"/>
        <v>#N/A</v>
      </c>
      <c r="CU182" s="14" t="e">
        <f t="shared" si="207"/>
        <v>#N/A</v>
      </c>
      <c r="CV182" s="14" t="e">
        <f t="shared" si="208"/>
        <v>#N/A</v>
      </c>
      <c r="CW182" s="14" t="e">
        <f t="shared" si="209"/>
        <v>#N/A</v>
      </c>
      <c r="CX182" s="14" t="e">
        <f t="shared" si="210"/>
        <v>#N/A</v>
      </c>
      <c r="CY182" s="14" t="e">
        <f t="shared" si="211"/>
        <v>#N/A</v>
      </c>
      <c r="CZ182" s="14" t="e">
        <f t="shared" si="212"/>
        <v>#N/A</v>
      </c>
      <c r="DA182" s="14" t="e">
        <f t="shared" si="213"/>
        <v>#N/A</v>
      </c>
      <c r="DB182" s="14" t="e">
        <f t="shared" si="214"/>
        <v>#N/A</v>
      </c>
      <c r="DC182" s="14" t="e">
        <f t="shared" si="241"/>
        <v>#N/A</v>
      </c>
      <c r="DD182" s="14" t="e">
        <f t="shared" si="136"/>
        <v>#N/A</v>
      </c>
      <c r="DE182" s="14" t="e">
        <f t="shared" si="137"/>
        <v>#N/A</v>
      </c>
      <c r="DF182" s="14" t="e">
        <f t="shared" si="138"/>
        <v>#N/A</v>
      </c>
      <c r="DG182" s="14" t="e">
        <f t="shared" si="139"/>
        <v>#N/A</v>
      </c>
      <c r="DH182" s="14" t="e">
        <f t="shared" si="140"/>
        <v>#N/A</v>
      </c>
      <c r="DI182" s="14" t="e">
        <f t="shared" si="141"/>
        <v>#N/A</v>
      </c>
      <c r="DJ182" s="14" t="e">
        <f t="shared" si="142"/>
        <v>#N/A</v>
      </c>
      <c r="DK182" s="14" t="e">
        <f t="shared" si="143"/>
        <v>#N/A</v>
      </c>
      <c r="DL182" s="14" t="e">
        <f t="shared" si="144"/>
        <v>#N/A</v>
      </c>
      <c r="DM182" s="14" t="e">
        <f t="shared" si="145"/>
        <v>#N/A</v>
      </c>
      <c r="DN182" s="14" t="e">
        <f t="shared" si="146"/>
        <v>#N/A</v>
      </c>
      <c r="DO182" s="14" t="e">
        <f t="shared" si="147"/>
        <v>#N/A</v>
      </c>
      <c r="DP182" s="14" t="e">
        <f t="shared" si="148"/>
        <v>#N/A</v>
      </c>
      <c r="DQ182" s="14" t="e">
        <f t="shared" si="149"/>
        <v>#N/A</v>
      </c>
      <c r="DR182" s="14" t="e">
        <f t="shared" si="150"/>
        <v>#N/A</v>
      </c>
      <c r="DS182" s="14" t="e">
        <f t="shared" si="151"/>
        <v>#N/A</v>
      </c>
      <c r="DT182" s="14" t="e">
        <f t="shared" si="152"/>
        <v>#N/A</v>
      </c>
      <c r="DU182" s="14" t="e">
        <f t="shared" si="153"/>
        <v>#N/A</v>
      </c>
      <c r="DV182" s="14" t="e">
        <f t="shared" si="154"/>
        <v>#N/A</v>
      </c>
      <c r="DW182" s="14" t="e">
        <f t="shared" si="155"/>
        <v>#N/A</v>
      </c>
      <c r="DX182" s="14" t="e">
        <f t="shared" si="156"/>
        <v>#N/A</v>
      </c>
      <c r="DY182" s="14" t="e">
        <f t="shared" si="157"/>
        <v>#N/A</v>
      </c>
      <c r="DZ182" s="14" t="e">
        <f t="shared" si="239"/>
        <v>#N/A</v>
      </c>
    </row>
    <row r="183" spans="1:130">
      <c r="A183" s="18"/>
      <c r="B183" s="18"/>
      <c r="C183" s="18">
        <v>2053</v>
      </c>
      <c r="D183" s="25"/>
      <c r="E183" s="25"/>
      <c r="F183" s="25"/>
      <c r="G183" s="25"/>
      <c r="H183" s="25"/>
      <c r="I183" s="25"/>
      <c r="J183" s="25"/>
      <c r="K183" s="25"/>
      <c r="L183" s="25"/>
      <c r="M183" s="25"/>
      <c r="N183" s="25"/>
      <c r="O183" s="25"/>
      <c r="P183" s="25"/>
      <c r="Q183" s="25"/>
      <c r="R183" s="25"/>
      <c r="S183" s="25"/>
      <c r="T183" s="25"/>
      <c r="U183" s="25"/>
      <c r="V183" s="25"/>
      <c r="W183" s="25"/>
      <c r="X183" s="25"/>
      <c r="Y183" s="25"/>
      <c r="Z183" s="25"/>
      <c r="AA183" s="25"/>
      <c r="AB183" s="25"/>
      <c r="AC183" s="25"/>
      <c r="AD183" s="25"/>
      <c r="AE183" s="25"/>
      <c r="AF183" s="25"/>
      <c r="AG183" s="25"/>
      <c r="AH183" s="25"/>
      <c r="AI183" s="25"/>
      <c r="AJ183" s="25"/>
      <c r="AK183" s="25">
        <f t="shared" si="233"/>
        <v>0</v>
      </c>
      <c r="AL183" s="25">
        <f t="shared" si="234"/>
        <v>0</v>
      </c>
      <c r="AM183" s="25">
        <f t="shared" si="235"/>
        <v>0</v>
      </c>
      <c r="AN183" s="25">
        <f t="shared" si="236"/>
        <v>0</v>
      </c>
      <c r="AO183" s="25">
        <f t="shared" si="237"/>
        <v>1.8451906669270102E-13</v>
      </c>
      <c r="AP183" s="25">
        <f t="shared" si="238"/>
        <v>57.399999999999984</v>
      </c>
      <c r="AQ183" s="25">
        <f t="shared" si="240"/>
        <v>58.999999999999986</v>
      </c>
      <c r="AR183" s="25">
        <f t="shared" si="242"/>
        <v>60.199999999999989</v>
      </c>
      <c r="AS183" s="25">
        <f t="shared" si="243"/>
        <v>61.199999999999989</v>
      </c>
      <c r="AT183" s="25">
        <f t="shared" si="244"/>
        <v>61.599999999999987</v>
      </c>
      <c r="AU183" s="25">
        <f t="shared" si="245"/>
        <v>61.599999999999987</v>
      </c>
      <c r="AV183" s="25">
        <f t="shared" si="246"/>
        <v>61.399999999999984</v>
      </c>
      <c r="AW183" s="25">
        <f t="shared" si="247"/>
        <v>60.999999999999986</v>
      </c>
      <c r="AX183" s="25">
        <f t="shared" si="248"/>
        <v>60.199999999999989</v>
      </c>
      <c r="AY183" s="25">
        <f t="shared" si="249"/>
        <v>59.199999999999989</v>
      </c>
      <c r="AZ183" s="25">
        <f t="shared" si="250"/>
        <v>57.999999999999986</v>
      </c>
      <c r="BA183" s="25">
        <f t="shared" si="251"/>
        <v>56.599999999999987</v>
      </c>
      <c r="BB183" s="25">
        <f t="shared" si="252"/>
        <v>54.999999999999986</v>
      </c>
      <c r="BC183" s="25" t="e">
        <f t="shared" ref="BC183:BC190" si="253">VLOOKUP($C$117,$D$3:$K$63,$A$69,0)*(B132-B131)</f>
        <v>#N/A</v>
      </c>
      <c r="BD183" s="25" t="e">
        <f>VLOOKUP($C$118,$D$3:$K$63,$A$69,0)*(B131-B130)</f>
        <v>#N/A</v>
      </c>
      <c r="BE183" s="25" t="e">
        <f>VLOOKUP($C$119,$D$3:$K$63,$A$69,0)*B130</f>
        <v>#N/A</v>
      </c>
      <c r="BF183" s="25"/>
      <c r="BG183" s="25"/>
      <c r="BH183" s="25"/>
      <c r="BI183" s="25"/>
      <c r="BJ183" s="25"/>
      <c r="BK183" s="25"/>
      <c r="BL183" s="25"/>
      <c r="BM183" s="21" t="e">
        <f t="shared" si="159"/>
        <v>#N/A</v>
      </c>
      <c r="BN183" s="18"/>
      <c r="BO183" s="18"/>
      <c r="BP183" s="18">
        <v>2053</v>
      </c>
      <c r="BQ183" s="14" t="e">
        <f t="shared" si="160"/>
        <v>#N/A</v>
      </c>
      <c r="BR183" s="14" t="e">
        <f t="shared" si="180"/>
        <v>#N/A</v>
      </c>
      <c r="BS183" s="14" t="e">
        <f t="shared" si="181"/>
        <v>#N/A</v>
      </c>
      <c r="BT183" s="14" t="e">
        <f t="shared" si="182"/>
        <v>#N/A</v>
      </c>
      <c r="BU183" s="14" t="e">
        <f t="shared" si="183"/>
        <v>#N/A</v>
      </c>
      <c r="BV183" s="14" t="e">
        <f t="shared" si="184"/>
        <v>#N/A</v>
      </c>
      <c r="BW183" s="14" t="e">
        <f t="shared" si="185"/>
        <v>#N/A</v>
      </c>
      <c r="BX183" s="14" t="e">
        <f t="shared" si="186"/>
        <v>#N/A</v>
      </c>
      <c r="BY183" s="14" t="e">
        <f t="shared" si="187"/>
        <v>#N/A</v>
      </c>
      <c r="BZ183" s="14" t="e">
        <f t="shared" si="188"/>
        <v>#N/A</v>
      </c>
      <c r="CA183" s="14" t="e">
        <f t="shared" si="189"/>
        <v>#N/A</v>
      </c>
      <c r="CB183" s="14" t="e">
        <f t="shared" si="190"/>
        <v>#N/A</v>
      </c>
      <c r="CC183" s="14" t="e">
        <f t="shared" si="191"/>
        <v>#N/A</v>
      </c>
      <c r="CD183" s="14" t="e">
        <f t="shared" si="192"/>
        <v>#N/A</v>
      </c>
      <c r="CE183" s="14" t="e">
        <f t="shared" si="193"/>
        <v>#N/A</v>
      </c>
      <c r="CF183" s="14" t="e">
        <f t="shared" si="194"/>
        <v>#N/A</v>
      </c>
      <c r="CG183" s="14" t="e">
        <f t="shared" si="177"/>
        <v>#N/A</v>
      </c>
      <c r="CH183" s="14" t="e">
        <f t="shared" si="195"/>
        <v>#N/A</v>
      </c>
      <c r="CI183" s="14" t="e">
        <f t="shared" si="196"/>
        <v>#N/A</v>
      </c>
      <c r="CJ183" s="14" t="e">
        <f t="shared" si="197"/>
        <v>#N/A</v>
      </c>
      <c r="CK183" s="14" t="e">
        <f t="shared" si="198"/>
        <v>#N/A</v>
      </c>
      <c r="CL183" s="14" t="e">
        <f t="shared" si="199"/>
        <v>#N/A</v>
      </c>
      <c r="CM183" s="14" t="e">
        <f t="shared" si="161"/>
        <v>#N/A</v>
      </c>
      <c r="CN183" s="14" t="e">
        <f t="shared" si="200"/>
        <v>#N/A</v>
      </c>
      <c r="CO183" s="14" t="e">
        <f t="shared" si="201"/>
        <v>#N/A</v>
      </c>
      <c r="CP183" s="14" t="e">
        <f t="shared" si="202"/>
        <v>#N/A</v>
      </c>
      <c r="CQ183" s="14" t="e">
        <f t="shared" si="203"/>
        <v>#N/A</v>
      </c>
      <c r="CR183" s="14" t="e">
        <f t="shared" si="204"/>
        <v>#N/A</v>
      </c>
      <c r="CS183" s="14" t="e">
        <f t="shared" si="205"/>
        <v>#N/A</v>
      </c>
      <c r="CT183" s="14" t="e">
        <f t="shared" si="206"/>
        <v>#N/A</v>
      </c>
      <c r="CU183" s="14" t="e">
        <f t="shared" si="207"/>
        <v>#N/A</v>
      </c>
      <c r="CV183" s="14" t="e">
        <f t="shared" si="208"/>
        <v>#N/A</v>
      </c>
      <c r="CW183" s="14" t="e">
        <f t="shared" si="209"/>
        <v>#N/A</v>
      </c>
      <c r="CX183" s="14" t="e">
        <f t="shared" si="210"/>
        <v>#N/A</v>
      </c>
      <c r="CY183" s="14" t="e">
        <f t="shared" si="211"/>
        <v>#N/A</v>
      </c>
      <c r="CZ183" s="14" t="e">
        <f t="shared" si="212"/>
        <v>#N/A</v>
      </c>
      <c r="DA183" s="14" t="e">
        <f t="shared" si="213"/>
        <v>#N/A</v>
      </c>
      <c r="DB183" s="14" t="e">
        <f t="shared" si="214"/>
        <v>#N/A</v>
      </c>
      <c r="DC183" s="14" t="e">
        <f t="shared" si="241"/>
        <v>#N/A</v>
      </c>
      <c r="DD183" s="14" t="e">
        <f t="shared" si="136"/>
        <v>#N/A</v>
      </c>
      <c r="DE183" s="14" t="e">
        <f t="shared" si="137"/>
        <v>#N/A</v>
      </c>
      <c r="DF183" s="14" t="e">
        <f t="shared" si="138"/>
        <v>#N/A</v>
      </c>
      <c r="DG183" s="14" t="e">
        <f t="shared" si="139"/>
        <v>#N/A</v>
      </c>
      <c r="DH183" s="14" t="e">
        <f t="shared" si="140"/>
        <v>#N/A</v>
      </c>
      <c r="DI183" s="14" t="e">
        <f t="shared" si="141"/>
        <v>#N/A</v>
      </c>
      <c r="DJ183" s="14" t="e">
        <f t="shared" si="142"/>
        <v>#N/A</v>
      </c>
      <c r="DK183" s="14" t="e">
        <f t="shared" si="143"/>
        <v>#N/A</v>
      </c>
      <c r="DL183" s="14" t="e">
        <f t="shared" si="144"/>
        <v>#N/A</v>
      </c>
      <c r="DM183" s="14" t="e">
        <f t="shared" si="145"/>
        <v>#N/A</v>
      </c>
      <c r="DN183" s="14" t="e">
        <f t="shared" si="146"/>
        <v>#N/A</v>
      </c>
      <c r="DO183" s="14" t="e">
        <f t="shared" si="147"/>
        <v>#N/A</v>
      </c>
      <c r="DP183" s="14" t="e">
        <f t="shared" si="148"/>
        <v>#N/A</v>
      </c>
      <c r="DQ183" s="14" t="e">
        <f t="shared" si="149"/>
        <v>#N/A</v>
      </c>
      <c r="DR183" s="14" t="e">
        <f t="shared" si="150"/>
        <v>#N/A</v>
      </c>
      <c r="DS183" s="14" t="e">
        <f t="shared" si="151"/>
        <v>#N/A</v>
      </c>
      <c r="DT183" s="14" t="e">
        <f t="shared" si="152"/>
        <v>#N/A</v>
      </c>
      <c r="DU183" s="14" t="e">
        <f t="shared" si="153"/>
        <v>#N/A</v>
      </c>
      <c r="DV183" s="14" t="e">
        <f t="shared" si="154"/>
        <v>#N/A</v>
      </c>
      <c r="DW183" s="14" t="e">
        <f t="shared" si="155"/>
        <v>#N/A</v>
      </c>
      <c r="DX183" s="14" t="e">
        <f t="shared" si="156"/>
        <v>#N/A</v>
      </c>
      <c r="DY183" s="14" t="e">
        <f t="shared" si="157"/>
        <v>#N/A</v>
      </c>
      <c r="DZ183" s="14" t="e">
        <f t="shared" si="239"/>
        <v>#N/A</v>
      </c>
    </row>
    <row r="184" spans="1:130">
      <c r="A184" s="18"/>
      <c r="B184" s="18"/>
      <c r="C184" s="18">
        <v>2054</v>
      </c>
      <c r="D184" s="25"/>
      <c r="E184" s="25"/>
      <c r="F184" s="25"/>
      <c r="G184" s="25"/>
      <c r="H184" s="25"/>
      <c r="I184" s="25"/>
      <c r="J184" s="25"/>
      <c r="K184" s="25"/>
      <c r="L184" s="25"/>
      <c r="M184" s="25"/>
      <c r="N184" s="25"/>
      <c r="O184" s="25"/>
      <c r="P184" s="25"/>
      <c r="Q184" s="25"/>
      <c r="R184" s="25"/>
      <c r="S184" s="25"/>
      <c r="T184" s="25"/>
      <c r="U184" s="25"/>
      <c r="V184" s="25"/>
      <c r="W184" s="25"/>
      <c r="X184" s="25"/>
      <c r="Y184" s="25"/>
      <c r="Z184" s="25"/>
      <c r="AA184" s="25"/>
      <c r="AB184" s="25"/>
      <c r="AC184" s="25"/>
      <c r="AD184" s="25"/>
      <c r="AE184" s="25"/>
      <c r="AF184" s="25"/>
      <c r="AG184" s="25"/>
      <c r="AH184" s="25"/>
      <c r="AI184" s="25"/>
      <c r="AJ184" s="25"/>
      <c r="AK184" s="25"/>
      <c r="AL184" s="25">
        <f t="shared" si="234"/>
        <v>0</v>
      </c>
      <c r="AM184" s="25">
        <f t="shared" si="235"/>
        <v>0</v>
      </c>
      <c r="AN184" s="25">
        <f t="shared" si="236"/>
        <v>0</v>
      </c>
      <c r="AO184" s="25">
        <f t="shared" si="237"/>
        <v>0</v>
      </c>
      <c r="AP184" s="25">
        <f t="shared" si="238"/>
        <v>1.9118040484045196E-13</v>
      </c>
      <c r="AQ184" s="25">
        <f t="shared" si="240"/>
        <v>58.999999999999986</v>
      </c>
      <c r="AR184" s="25">
        <f t="shared" si="242"/>
        <v>60.199999999999989</v>
      </c>
      <c r="AS184" s="25">
        <f t="shared" si="243"/>
        <v>61.199999999999989</v>
      </c>
      <c r="AT184" s="25">
        <f t="shared" si="244"/>
        <v>61.599999999999987</v>
      </c>
      <c r="AU184" s="25">
        <f t="shared" si="245"/>
        <v>61.599999999999987</v>
      </c>
      <c r="AV184" s="25">
        <f t="shared" si="246"/>
        <v>61.399999999999984</v>
      </c>
      <c r="AW184" s="25">
        <f t="shared" si="247"/>
        <v>60.999999999999986</v>
      </c>
      <c r="AX184" s="25">
        <f t="shared" si="248"/>
        <v>60.199999999999989</v>
      </c>
      <c r="AY184" s="25">
        <f t="shared" si="249"/>
        <v>59.199999999999989</v>
      </c>
      <c r="AZ184" s="25">
        <f t="shared" si="250"/>
        <v>57.999999999999986</v>
      </c>
      <c r="BA184" s="25">
        <f t="shared" si="251"/>
        <v>56.599999999999987</v>
      </c>
      <c r="BB184" s="25">
        <f t="shared" si="252"/>
        <v>54.999999999999986</v>
      </c>
      <c r="BC184" s="25" t="e">
        <f t="shared" si="253"/>
        <v>#N/A</v>
      </c>
      <c r="BD184" s="25" t="e">
        <f t="shared" ref="BD184:BD190" si="254">VLOOKUP($C$118,$D$3:$K$63,$A$69,0)*(B132-B131)</f>
        <v>#N/A</v>
      </c>
      <c r="BE184" s="25" t="e">
        <f>VLOOKUP($C$119,$D$3:$K$63,$A$69,0)*(B131-B130)</f>
        <v>#N/A</v>
      </c>
      <c r="BF184" s="25" t="e">
        <f>VLOOKUP($C$120,$D$3:$K$63,$A$69,0)*B130</f>
        <v>#N/A</v>
      </c>
      <c r="BG184" s="25"/>
      <c r="BH184" s="25"/>
      <c r="BI184" s="25"/>
      <c r="BJ184" s="25"/>
      <c r="BK184" s="25"/>
      <c r="BL184" s="25"/>
      <c r="BM184" s="21" t="e">
        <f t="shared" si="159"/>
        <v>#N/A</v>
      </c>
      <c r="BN184" s="18"/>
      <c r="BO184" s="18"/>
      <c r="BP184" s="18">
        <v>2054</v>
      </c>
      <c r="BQ184" s="14" t="e">
        <f t="shared" si="160"/>
        <v>#N/A</v>
      </c>
      <c r="BR184" s="14" t="e">
        <f t="shared" si="180"/>
        <v>#N/A</v>
      </c>
      <c r="BS184" s="14" t="e">
        <f t="shared" si="181"/>
        <v>#N/A</v>
      </c>
      <c r="BT184" s="14" t="e">
        <f t="shared" si="182"/>
        <v>#N/A</v>
      </c>
      <c r="BU184" s="14" t="e">
        <f t="shared" si="183"/>
        <v>#N/A</v>
      </c>
      <c r="BV184" s="14" t="e">
        <f t="shared" si="184"/>
        <v>#N/A</v>
      </c>
      <c r="BW184" s="14" t="e">
        <f t="shared" si="185"/>
        <v>#N/A</v>
      </c>
      <c r="BX184" s="14" t="e">
        <f t="shared" si="186"/>
        <v>#N/A</v>
      </c>
      <c r="BY184" s="14" t="e">
        <f t="shared" si="187"/>
        <v>#N/A</v>
      </c>
      <c r="BZ184" s="14" t="e">
        <f t="shared" si="188"/>
        <v>#N/A</v>
      </c>
      <c r="CA184" s="14" t="e">
        <f t="shared" si="189"/>
        <v>#N/A</v>
      </c>
      <c r="CB184" s="14" t="e">
        <f t="shared" si="190"/>
        <v>#N/A</v>
      </c>
      <c r="CC184" s="14" t="e">
        <f t="shared" si="191"/>
        <v>#N/A</v>
      </c>
      <c r="CD184" s="14" t="e">
        <f t="shared" si="192"/>
        <v>#N/A</v>
      </c>
      <c r="CE184" s="14" t="e">
        <f t="shared" si="193"/>
        <v>#N/A</v>
      </c>
      <c r="CF184" s="14" t="e">
        <f t="shared" si="194"/>
        <v>#N/A</v>
      </c>
      <c r="CG184" s="14" t="e">
        <f t="shared" si="177"/>
        <v>#N/A</v>
      </c>
      <c r="CH184" s="14" t="e">
        <f t="shared" si="195"/>
        <v>#N/A</v>
      </c>
      <c r="CI184" s="14" t="e">
        <f t="shared" si="196"/>
        <v>#N/A</v>
      </c>
      <c r="CJ184" s="14" t="e">
        <f t="shared" si="197"/>
        <v>#N/A</v>
      </c>
      <c r="CK184" s="14" t="e">
        <f t="shared" si="198"/>
        <v>#N/A</v>
      </c>
      <c r="CL184" s="14" t="e">
        <f t="shared" si="199"/>
        <v>#N/A</v>
      </c>
      <c r="CM184" s="14" t="e">
        <f t="shared" si="161"/>
        <v>#N/A</v>
      </c>
      <c r="CN184" s="14" t="e">
        <f t="shared" si="200"/>
        <v>#N/A</v>
      </c>
      <c r="CO184" s="14" t="e">
        <f t="shared" si="201"/>
        <v>#N/A</v>
      </c>
      <c r="CP184" s="14" t="e">
        <f t="shared" si="202"/>
        <v>#N/A</v>
      </c>
      <c r="CQ184" s="14" t="e">
        <f t="shared" si="203"/>
        <v>#N/A</v>
      </c>
      <c r="CR184" s="14" t="e">
        <f t="shared" si="204"/>
        <v>#N/A</v>
      </c>
      <c r="CS184" s="14" t="e">
        <f t="shared" si="205"/>
        <v>#N/A</v>
      </c>
      <c r="CT184" s="14" t="e">
        <f t="shared" si="206"/>
        <v>#N/A</v>
      </c>
      <c r="CU184" s="14" t="e">
        <f t="shared" si="207"/>
        <v>#N/A</v>
      </c>
      <c r="CV184" s="14" t="e">
        <f t="shared" si="208"/>
        <v>#N/A</v>
      </c>
      <c r="CW184" s="14" t="e">
        <f t="shared" si="209"/>
        <v>#N/A</v>
      </c>
      <c r="CX184" s="14" t="e">
        <f t="shared" si="210"/>
        <v>#N/A</v>
      </c>
      <c r="CY184" s="14" t="e">
        <f t="shared" si="211"/>
        <v>#N/A</v>
      </c>
      <c r="CZ184" s="14" t="e">
        <f t="shared" si="212"/>
        <v>#N/A</v>
      </c>
      <c r="DA184" s="14" t="e">
        <f t="shared" si="213"/>
        <v>#N/A</v>
      </c>
      <c r="DB184" s="14" t="e">
        <f t="shared" si="214"/>
        <v>#N/A</v>
      </c>
      <c r="DC184" s="14" t="e">
        <f t="shared" si="241"/>
        <v>#N/A</v>
      </c>
      <c r="DD184" s="14" t="e">
        <f t="shared" si="136"/>
        <v>#N/A</v>
      </c>
      <c r="DE184" s="14" t="e">
        <f t="shared" si="137"/>
        <v>#N/A</v>
      </c>
      <c r="DF184" s="14" t="e">
        <f t="shared" si="138"/>
        <v>#N/A</v>
      </c>
      <c r="DG184" s="14" t="e">
        <f t="shared" si="139"/>
        <v>#N/A</v>
      </c>
      <c r="DH184" s="14" t="e">
        <f t="shared" si="140"/>
        <v>#N/A</v>
      </c>
      <c r="DI184" s="14" t="e">
        <f t="shared" si="141"/>
        <v>#N/A</v>
      </c>
      <c r="DJ184" s="14" t="e">
        <f t="shared" si="142"/>
        <v>#N/A</v>
      </c>
      <c r="DK184" s="14" t="e">
        <f t="shared" si="143"/>
        <v>#N/A</v>
      </c>
      <c r="DL184" s="14" t="e">
        <f t="shared" si="144"/>
        <v>#N/A</v>
      </c>
      <c r="DM184" s="14" t="e">
        <f t="shared" si="145"/>
        <v>#N/A</v>
      </c>
      <c r="DN184" s="14" t="e">
        <f t="shared" si="146"/>
        <v>#N/A</v>
      </c>
      <c r="DO184" s="14" t="e">
        <f t="shared" si="147"/>
        <v>#N/A</v>
      </c>
      <c r="DP184" s="14" t="e">
        <f t="shared" si="148"/>
        <v>#N/A</v>
      </c>
      <c r="DQ184" s="14" t="e">
        <f t="shared" si="149"/>
        <v>#N/A</v>
      </c>
      <c r="DR184" s="14" t="e">
        <f t="shared" si="150"/>
        <v>#N/A</v>
      </c>
      <c r="DS184" s="14" t="e">
        <f t="shared" si="151"/>
        <v>#N/A</v>
      </c>
      <c r="DT184" s="14" t="e">
        <f t="shared" si="152"/>
        <v>#N/A</v>
      </c>
      <c r="DU184" s="14" t="e">
        <f t="shared" si="153"/>
        <v>#N/A</v>
      </c>
      <c r="DV184" s="14" t="e">
        <f t="shared" si="154"/>
        <v>#N/A</v>
      </c>
      <c r="DW184" s="14" t="e">
        <f t="shared" si="155"/>
        <v>#N/A</v>
      </c>
      <c r="DX184" s="14" t="e">
        <f t="shared" si="156"/>
        <v>#N/A</v>
      </c>
      <c r="DY184" s="14" t="e">
        <f t="shared" si="157"/>
        <v>#N/A</v>
      </c>
      <c r="DZ184" s="14" t="e">
        <f t="shared" si="239"/>
        <v>#N/A</v>
      </c>
    </row>
    <row r="185" spans="1:130">
      <c r="A185" s="18"/>
      <c r="B185" s="18"/>
      <c r="C185" s="18">
        <v>2055</v>
      </c>
      <c r="D185" s="25"/>
      <c r="E185" s="25"/>
      <c r="F185" s="25"/>
      <c r="G185" s="25"/>
      <c r="H185" s="25"/>
      <c r="I185" s="25"/>
      <c r="J185" s="25"/>
      <c r="K185" s="25"/>
      <c r="L185" s="25"/>
      <c r="M185" s="25"/>
      <c r="N185" s="25"/>
      <c r="O185" s="25"/>
      <c r="P185" s="25"/>
      <c r="Q185" s="25"/>
      <c r="R185" s="25"/>
      <c r="S185" s="25"/>
      <c r="T185" s="25"/>
      <c r="U185" s="25"/>
      <c r="V185" s="25"/>
      <c r="W185" s="25"/>
      <c r="X185" s="25"/>
      <c r="Y185" s="25"/>
      <c r="Z185" s="25"/>
      <c r="AA185" s="25"/>
      <c r="AB185" s="25"/>
      <c r="AC185" s="25"/>
      <c r="AD185" s="25"/>
      <c r="AE185" s="25"/>
      <c r="AF185" s="25"/>
      <c r="AG185" s="25"/>
      <c r="AH185" s="25"/>
      <c r="AI185" s="25"/>
      <c r="AJ185" s="25"/>
      <c r="AK185" s="25"/>
      <c r="AL185" s="25"/>
      <c r="AM185" s="25">
        <f t="shared" si="235"/>
        <v>0</v>
      </c>
      <c r="AN185" s="25">
        <f t="shared" si="236"/>
        <v>0</v>
      </c>
      <c r="AO185" s="25">
        <f t="shared" si="237"/>
        <v>0</v>
      </c>
      <c r="AP185" s="25">
        <f t="shared" si="238"/>
        <v>0</v>
      </c>
      <c r="AQ185" s="25">
        <f t="shared" si="240"/>
        <v>1.9650947535865271E-13</v>
      </c>
      <c r="AR185" s="25">
        <f t="shared" si="242"/>
        <v>60.199999999999989</v>
      </c>
      <c r="AS185" s="25">
        <f t="shared" si="243"/>
        <v>61.199999999999989</v>
      </c>
      <c r="AT185" s="25">
        <f t="shared" si="244"/>
        <v>61.599999999999987</v>
      </c>
      <c r="AU185" s="25">
        <f t="shared" si="245"/>
        <v>61.599999999999987</v>
      </c>
      <c r="AV185" s="25">
        <f t="shared" si="246"/>
        <v>61.399999999999984</v>
      </c>
      <c r="AW185" s="25">
        <f t="shared" si="247"/>
        <v>60.999999999999986</v>
      </c>
      <c r="AX185" s="25">
        <f t="shared" si="248"/>
        <v>60.199999999999989</v>
      </c>
      <c r="AY185" s="25">
        <f t="shared" si="249"/>
        <v>59.199999999999989</v>
      </c>
      <c r="AZ185" s="25">
        <f t="shared" si="250"/>
        <v>57.999999999999986</v>
      </c>
      <c r="BA185" s="25">
        <f t="shared" si="251"/>
        <v>56.599999999999987</v>
      </c>
      <c r="BB185" s="25">
        <f t="shared" si="252"/>
        <v>54.999999999999986</v>
      </c>
      <c r="BC185" s="25" t="e">
        <f t="shared" si="253"/>
        <v>#N/A</v>
      </c>
      <c r="BD185" s="25" t="e">
        <f t="shared" si="254"/>
        <v>#N/A</v>
      </c>
      <c r="BE185" s="25" t="e">
        <f t="shared" ref="BE185:BE190" si="255">VLOOKUP($C$119,$D$3:$K$63,$A$69,0)*(B132-B131)</f>
        <v>#N/A</v>
      </c>
      <c r="BF185" s="25" t="e">
        <f>VLOOKUP($C$120,$D$3:$K$63,$A$69,0)*(B131-B130)</f>
        <v>#N/A</v>
      </c>
      <c r="BG185" s="25" t="e">
        <f>VLOOKUP($C$121,$D$3:$K$63,$A$69,0)*B130</f>
        <v>#N/A</v>
      </c>
      <c r="BH185" s="25"/>
      <c r="BI185" s="25"/>
      <c r="BJ185" s="25"/>
      <c r="BK185" s="25"/>
      <c r="BL185" s="25"/>
      <c r="BM185" s="21" t="e">
        <f t="shared" si="159"/>
        <v>#N/A</v>
      </c>
      <c r="BN185" s="18"/>
      <c r="BO185" s="18"/>
      <c r="BP185" s="18">
        <v>2055</v>
      </c>
      <c r="BQ185" s="14" t="e">
        <f t="shared" si="160"/>
        <v>#N/A</v>
      </c>
      <c r="BR185" s="14" t="e">
        <f t="shared" si="180"/>
        <v>#N/A</v>
      </c>
      <c r="BS185" s="14" t="e">
        <f t="shared" si="181"/>
        <v>#N/A</v>
      </c>
      <c r="BT185" s="14" t="e">
        <f t="shared" si="182"/>
        <v>#N/A</v>
      </c>
      <c r="BU185" s="14" t="e">
        <f t="shared" si="183"/>
        <v>#N/A</v>
      </c>
      <c r="BV185" s="14" t="e">
        <f t="shared" si="184"/>
        <v>#N/A</v>
      </c>
      <c r="BW185" s="14" t="e">
        <f t="shared" si="185"/>
        <v>#N/A</v>
      </c>
      <c r="BX185" s="14" t="e">
        <f t="shared" si="186"/>
        <v>#N/A</v>
      </c>
      <c r="BY185" s="14" t="e">
        <f t="shared" si="187"/>
        <v>#N/A</v>
      </c>
      <c r="BZ185" s="14" t="e">
        <f t="shared" si="188"/>
        <v>#N/A</v>
      </c>
      <c r="CA185" s="14" t="e">
        <f t="shared" si="189"/>
        <v>#N/A</v>
      </c>
      <c r="CB185" s="14" t="e">
        <f t="shared" si="190"/>
        <v>#N/A</v>
      </c>
      <c r="CC185" s="14" t="e">
        <f t="shared" si="191"/>
        <v>#N/A</v>
      </c>
      <c r="CD185" s="14" t="e">
        <f t="shared" si="192"/>
        <v>#N/A</v>
      </c>
      <c r="CE185" s="14" t="e">
        <f t="shared" si="193"/>
        <v>#N/A</v>
      </c>
      <c r="CF185" s="14" t="e">
        <f t="shared" si="194"/>
        <v>#N/A</v>
      </c>
      <c r="CG185" s="14" t="e">
        <f t="shared" si="177"/>
        <v>#N/A</v>
      </c>
      <c r="CH185" s="14" t="e">
        <f t="shared" si="195"/>
        <v>#N/A</v>
      </c>
      <c r="CI185" s="14" t="e">
        <f t="shared" si="196"/>
        <v>#N/A</v>
      </c>
      <c r="CJ185" s="14" t="e">
        <f t="shared" si="197"/>
        <v>#N/A</v>
      </c>
      <c r="CK185" s="14" t="e">
        <f t="shared" si="198"/>
        <v>#N/A</v>
      </c>
      <c r="CL185" s="14" t="e">
        <f t="shared" si="199"/>
        <v>#N/A</v>
      </c>
      <c r="CM185" s="14" t="e">
        <f t="shared" si="161"/>
        <v>#N/A</v>
      </c>
      <c r="CN185" s="14" t="e">
        <f t="shared" si="200"/>
        <v>#N/A</v>
      </c>
      <c r="CO185" s="14" t="e">
        <f t="shared" si="201"/>
        <v>#N/A</v>
      </c>
      <c r="CP185" s="14" t="e">
        <f t="shared" si="202"/>
        <v>#N/A</v>
      </c>
      <c r="CQ185" s="14" t="e">
        <f t="shared" si="203"/>
        <v>#N/A</v>
      </c>
      <c r="CR185" s="14" t="e">
        <f t="shared" si="204"/>
        <v>#N/A</v>
      </c>
      <c r="CS185" s="14" t="e">
        <f t="shared" si="205"/>
        <v>#N/A</v>
      </c>
      <c r="CT185" s="14" t="e">
        <f t="shared" si="206"/>
        <v>#N/A</v>
      </c>
      <c r="CU185" s="14" t="e">
        <f t="shared" si="207"/>
        <v>#N/A</v>
      </c>
      <c r="CV185" s="14" t="e">
        <f t="shared" si="208"/>
        <v>#N/A</v>
      </c>
      <c r="CW185" s="14" t="e">
        <f t="shared" si="209"/>
        <v>#N/A</v>
      </c>
      <c r="CX185" s="14" t="e">
        <f t="shared" si="210"/>
        <v>#N/A</v>
      </c>
      <c r="CY185" s="14" t="e">
        <f t="shared" si="211"/>
        <v>#N/A</v>
      </c>
      <c r="CZ185" s="14" t="e">
        <f t="shared" si="212"/>
        <v>#N/A</v>
      </c>
      <c r="DA185" s="14" t="e">
        <f t="shared" si="213"/>
        <v>#N/A</v>
      </c>
      <c r="DB185" s="14" t="e">
        <f t="shared" si="214"/>
        <v>#N/A</v>
      </c>
      <c r="DC185" s="14" t="e">
        <f t="shared" si="241"/>
        <v>#N/A</v>
      </c>
      <c r="DD185" s="14" t="e">
        <f t="shared" si="136"/>
        <v>#N/A</v>
      </c>
      <c r="DE185" s="14" t="e">
        <f t="shared" si="137"/>
        <v>#N/A</v>
      </c>
      <c r="DF185" s="14" t="e">
        <f t="shared" si="138"/>
        <v>#N/A</v>
      </c>
      <c r="DG185" s="14" t="e">
        <f t="shared" si="139"/>
        <v>#N/A</v>
      </c>
      <c r="DH185" s="14" t="e">
        <f t="shared" si="140"/>
        <v>#N/A</v>
      </c>
      <c r="DI185" s="14" t="e">
        <f t="shared" si="141"/>
        <v>#N/A</v>
      </c>
      <c r="DJ185" s="14" t="e">
        <f t="shared" si="142"/>
        <v>#N/A</v>
      </c>
      <c r="DK185" s="14" t="e">
        <f t="shared" si="143"/>
        <v>#N/A</v>
      </c>
      <c r="DL185" s="14" t="e">
        <f t="shared" si="144"/>
        <v>#N/A</v>
      </c>
      <c r="DM185" s="14" t="e">
        <f t="shared" si="145"/>
        <v>#N/A</v>
      </c>
      <c r="DN185" s="14" t="e">
        <f t="shared" si="146"/>
        <v>#N/A</v>
      </c>
      <c r="DO185" s="14" t="e">
        <f t="shared" si="147"/>
        <v>#N/A</v>
      </c>
      <c r="DP185" s="14" t="e">
        <f t="shared" si="148"/>
        <v>#N/A</v>
      </c>
      <c r="DQ185" s="14" t="e">
        <f t="shared" si="149"/>
        <v>#N/A</v>
      </c>
      <c r="DR185" s="14" t="e">
        <f t="shared" si="150"/>
        <v>#N/A</v>
      </c>
      <c r="DS185" s="14" t="e">
        <f t="shared" si="151"/>
        <v>#N/A</v>
      </c>
      <c r="DT185" s="14" t="e">
        <f t="shared" si="152"/>
        <v>#N/A</v>
      </c>
      <c r="DU185" s="14" t="e">
        <f t="shared" si="153"/>
        <v>#N/A</v>
      </c>
      <c r="DV185" s="14" t="e">
        <f t="shared" si="154"/>
        <v>#N/A</v>
      </c>
      <c r="DW185" s="14" t="e">
        <f t="shared" si="155"/>
        <v>#N/A</v>
      </c>
      <c r="DX185" s="14" t="e">
        <f t="shared" si="156"/>
        <v>#N/A</v>
      </c>
      <c r="DY185" s="14" t="e">
        <f t="shared" si="157"/>
        <v>#N/A</v>
      </c>
      <c r="DZ185" s="14" t="e">
        <f t="shared" si="239"/>
        <v>#N/A</v>
      </c>
    </row>
    <row r="186" spans="1:130">
      <c r="A186" s="18"/>
      <c r="B186" s="18"/>
      <c r="C186" s="18">
        <v>2056</v>
      </c>
      <c r="D186" s="25"/>
      <c r="E186" s="25"/>
      <c r="F186" s="25"/>
      <c r="G186" s="25"/>
      <c r="H186" s="25"/>
      <c r="I186" s="25"/>
      <c r="J186" s="25"/>
      <c r="K186" s="25"/>
      <c r="L186" s="25"/>
      <c r="M186" s="25"/>
      <c r="N186" s="25"/>
      <c r="O186" s="25"/>
      <c r="P186" s="25"/>
      <c r="Q186" s="25"/>
      <c r="R186" s="25"/>
      <c r="S186" s="25"/>
      <c r="T186" s="25"/>
      <c r="U186" s="25"/>
      <c r="V186" s="25"/>
      <c r="W186" s="25"/>
      <c r="X186" s="25"/>
      <c r="Y186" s="25"/>
      <c r="Z186" s="25"/>
      <c r="AA186" s="25"/>
      <c r="AB186" s="25"/>
      <c r="AC186" s="25"/>
      <c r="AD186" s="25"/>
      <c r="AE186" s="25"/>
      <c r="AF186" s="25"/>
      <c r="AG186" s="25"/>
      <c r="AH186" s="25"/>
      <c r="AI186" s="25"/>
      <c r="AJ186" s="25"/>
      <c r="AK186" s="25"/>
      <c r="AL186" s="25"/>
      <c r="AM186" s="25"/>
      <c r="AN186" s="25">
        <f t="shared" si="236"/>
        <v>0</v>
      </c>
      <c r="AO186" s="25">
        <f t="shared" si="237"/>
        <v>0</v>
      </c>
      <c r="AP186" s="25">
        <f t="shared" si="238"/>
        <v>0</v>
      </c>
      <c r="AQ186" s="25">
        <f t="shared" si="240"/>
        <v>0</v>
      </c>
      <c r="AR186" s="25">
        <f t="shared" si="242"/>
        <v>2.0050627824730327E-13</v>
      </c>
      <c r="AS186" s="25">
        <f t="shared" si="243"/>
        <v>61.199999999999989</v>
      </c>
      <c r="AT186" s="25">
        <f t="shared" si="244"/>
        <v>61.599999999999987</v>
      </c>
      <c r="AU186" s="25">
        <f t="shared" si="245"/>
        <v>61.599999999999987</v>
      </c>
      <c r="AV186" s="25">
        <f t="shared" si="246"/>
        <v>61.399999999999984</v>
      </c>
      <c r="AW186" s="25">
        <f t="shared" si="247"/>
        <v>60.999999999999986</v>
      </c>
      <c r="AX186" s="25">
        <f t="shared" si="248"/>
        <v>60.199999999999989</v>
      </c>
      <c r="AY186" s="25">
        <f t="shared" si="249"/>
        <v>59.199999999999989</v>
      </c>
      <c r="AZ186" s="25">
        <f t="shared" si="250"/>
        <v>57.999999999999986</v>
      </c>
      <c r="BA186" s="25">
        <f t="shared" si="251"/>
        <v>56.599999999999987</v>
      </c>
      <c r="BB186" s="25">
        <f t="shared" si="252"/>
        <v>54.999999999999986</v>
      </c>
      <c r="BC186" s="25" t="e">
        <f t="shared" si="253"/>
        <v>#N/A</v>
      </c>
      <c r="BD186" s="25" t="e">
        <f t="shared" si="254"/>
        <v>#N/A</v>
      </c>
      <c r="BE186" s="25" t="e">
        <f t="shared" si="255"/>
        <v>#N/A</v>
      </c>
      <c r="BF186" s="25" t="e">
        <f t="shared" ref="BF186:BF190" si="256">VLOOKUP($C$120,$D$3:$K$63,$A$69,0)*(B132-B131)</f>
        <v>#N/A</v>
      </c>
      <c r="BG186" s="25" t="e">
        <f>VLOOKUP($C$121,$D$3:$K$63,$A$69,0)*(B131-B130)</f>
        <v>#N/A</v>
      </c>
      <c r="BH186" s="25" t="e">
        <f>VLOOKUP($C$122,$D$3:$K$63,$A$69,0)*B130</f>
        <v>#N/A</v>
      </c>
      <c r="BI186" s="25"/>
      <c r="BJ186" s="25"/>
      <c r="BK186" s="25"/>
      <c r="BL186" s="25"/>
      <c r="BM186" s="21" t="e">
        <f t="shared" si="159"/>
        <v>#N/A</v>
      </c>
      <c r="BN186" s="18"/>
      <c r="BO186" s="18"/>
      <c r="BP186" s="18">
        <v>2056</v>
      </c>
      <c r="BQ186" s="14" t="e">
        <f t="shared" si="160"/>
        <v>#N/A</v>
      </c>
      <c r="BR186" s="14" t="e">
        <f t="shared" si="180"/>
        <v>#N/A</v>
      </c>
      <c r="BS186" s="14" t="e">
        <f t="shared" si="181"/>
        <v>#N/A</v>
      </c>
      <c r="BT186" s="14" t="e">
        <f t="shared" si="182"/>
        <v>#N/A</v>
      </c>
      <c r="BU186" s="14" t="e">
        <f t="shared" si="183"/>
        <v>#N/A</v>
      </c>
      <c r="BV186" s="14" t="e">
        <f t="shared" si="184"/>
        <v>#N/A</v>
      </c>
      <c r="BW186" s="14" t="e">
        <f t="shared" si="185"/>
        <v>#N/A</v>
      </c>
      <c r="BX186" s="14" t="e">
        <f t="shared" si="186"/>
        <v>#N/A</v>
      </c>
      <c r="BY186" s="14" t="e">
        <f t="shared" si="187"/>
        <v>#N/A</v>
      </c>
      <c r="BZ186" s="14" t="e">
        <f t="shared" si="188"/>
        <v>#N/A</v>
      </c>
      <c r="CA186" s="14" t="e">
        <f t="shared" si="189"/>
        <v>#N/A</v>
      </c>
      <c r="CB186" s="14" t="e">
        <f t="shared" si="190"/>
        <v>#N/A</v>
      </c>
      <c r="CC186" s="14" t="e">
        <f t="shared" si="191"/>
        <v>#N/A</v>
      </c>
      <c r="CD186" s="14" t="e">
        <f t="shared" si="192"/>
        <v>#N/A</v>
      </c>
      <c r="CE186" s="14" t="e">
        <f t="shared" si="193"/>
        <v>#N/A</v>
      </c>
      <c r="CF186" s="14" t="e">
        <f t="shared" si="194"/>
        <v>#N/A</v>
      </c>
      <c r="CG186" s="14" t="e">
        <f t="shared" si="177"/>
        <v>#N/A</v>
      </c>
      <c r="CH186" s="14" t="e">
        <f t="shared" si="195"/>
        <v>#N/A</v>
      </c>
      <c r="CI186" s="14" t="e">
        <f t="shared" si="196"/>
        <v>#N/A</v>
      </c>
      <c r="CJ186" s="14" t="e">
        <f t="shared" si="197"/>
        <v>#N/A</v>
      </c>
      <c r="CK186" s="14" t="e">
        <f t="shared" si="198"/>
        <v>#N/A</v>
      </c>
      <c r="CL186" s="14" t="e">
        <f t="shared" si="199"/>
        <v>#N/A</v>
      </c>
      <c r="CM186" s="14" t="e">
        <f t="shared" si="161"/>
        <v>#N/A</v>
      </c>
      <c r="CN186" s="14" t="e">
        <f t="shared" si="200"/>
        <v>#N/A</v>
      </c>
      <c r="CO186" s="14" t="e">
        <f t="shared" si="201"/>
        <v>#N/A</v>
      </c>
      <c r="CP186" s="14" t="e">
        <f t="shared" si="202"/>
        <v>#N/A</v>
      </c>
      <c r="CQ186" s="14" t="e">
        <f t="shared" si="203"/>
        <v>#N/A</v>
      </c>
      <c r="CR186" s="14" t="e">
        <f t="shared" si="204"/>
        <v>#N/A</v>
      </c>
      <c r="CS186" s="14" t="e">
        <f t="shared" si="205"/>
        <v>#N/A</v>
      </c>
      <c r="CT186" s="14" t="e">
        <f t="shared" si="206"/>
        <v>#N/A</v>
      </c>
      <c r="CU186" s="14" t="e">
        <f t="shared" si="207"/>
        <v>#N/A</v>
      </c>
      <c r="CV186" s="14" t="e">
        <f t="shared" si="208"/>
        <v>#N/A</v>
      </c>
      <c r="CW186" s="14" t="e">
        <f t="shared" si="209"/>
        <v>#N/A</v>
      </c>
      <c r="CX186" s="14" t="e">
        <f t="shared" si="210"/>
        <v>#N/A</v>
      </c>
      <c r="CY186" s="14" t="e">
        <f t="shared" si="211"/>
        <v>#N/A</v>
      </c>
      <c r="CZ186" s="14" t="e">
        <f t="shared" si="212"/>
        <v>#N/A</v>
      </c>
      <c r="DA186" s="14" t="e">
        <f t="shared" si="213"/>
        <v>#N/A</v>
      </c>
      <c r="DB186" s="14" t="e">
        <f t="shared" si="214"/>
        <v>#N/A</v>
      </c>
      <c r="DC186" s="14" t="e">
        <f t="shared" si="241"/>
        <v>#N/A</v>
      </c>
      <c r="DD186" s="14" t="e">
        <f t="shared" si="136"/>
        <v>#N/A</v>
      </c>
      <c r="DE186" s="14" t="e">
        <f t="shared" si="137"/>
        <v>#N/A</v>
      </c>
      <c r="DF186" s="14" t="e">
        <f t="shared" si="138"/>
        <v>#N/A</v>
      </c>
      <c r="DG186" s="14" t="e">
        <f t="shared" si="139"/>
        <v>#N/A</v>
      </c>
      <c r="DH186" s="14" t="e">
        <f t="shared" si="140"/>
        <v>#N/A</v>
      </c>
      <c r="DI186" s="14" t="e">
        <f t="shared" si="141"/>
        <v>#N/A</v>
      </c>
      <c r="DJ186" s="14" t="e">
        <f t="shared" si="142"/>
        <v>#N/A</v>
      </c>
      <c r="DK186" s="14" t="e">
        <f t="shared" si="143"/>
        <v>#N/A</v>
      </c>
      <c r="DL186" s="14" t="e">
        <f t="shared" si="144"/>
        <v>#N/A</v>
      </c>
      <c r="DM186" s="14" t="e">
        <f t="shared" si="145"/>
        <v>#N/A</v>
      </c>
      <c r="DN186" s="14" t="e">
        <f t="shared" si="146"/>
        <v>#N/A</v>
      </c>
      <c r="DO186" s="14" t="e">
        <f t="shared" si="147"/>
        <v>#N/A</v>
      </c>
      <c r="DP186" s="14" t="e">
        <f t="shared" si="148"/>
        <v>#N/A</v>
      </c>
      <c r="DQ186" s="14" t="e">
        <f t="shared" si="149"/>
        <v>#N/A</v>
      </c>
      <c r="DR186" s="14" t="e">
        <f t="shared" si="150"/>
        <v>#N/A</v>
      </c>
      <c r="DS186" s="14" t="e">
        <f t="shared" si="151"/>
        <v>#N/A</v>
      </c>
      <c r="DT186" s="14" t="e">
        <f t="shared" si="152"/>
        <v>#N/A</v>
      </c>
      <c r="DU186" s="14" t="e">
        <f t="shared" si="153"/>
        <v>#N/A</v>
      </c>
      <c r="DV186" s="14" t="e">
        <f t="shared" si="154"/>
        <v>#N/A</v>
      </c>
      <c r="DW186" s="14" t="e">
        <f t="shared" si="155"/>
        <v>#N/A</v>
      </c>
      <c r="DX186" s="14" t="e">
        <f t="shared" si="156"/>
        <v>#N/A</v>
      </c>
      <c r="DY186" s="14" t="e">
        <f t="shared" si="157"/>
        <v>#N/A</v>
      </c>
      <c r="DZ186" s="14" t="e">
        <f t="shared" si="239"/>
        <v>#N/A</v>
      </c>
    </row>
    <row r="187" spans="1:130">
      <c r="A187" s="18"/>
      <c r="B187" s="18"/>
      <c r="C187" s="18">
        <v>2057</v>
      </c>
      <c r="D187" s="25"/>
      <c r="E187" s="25"/>
      <c r="F187" s="25"/>
      <c r="G187" s="25"/>
      <c r="H187" s="25"/>
      <c r="I187" s="25"/>
      <c r="J187" s="25"/>
      <c r="K187" s="25"/>
      <c r="L187" s="25"/>
      <c r="M187" s="25"/>
      <c r="N187" s="25"/>
      <c r="O187" s="25"/>
      <c r="P187" s="25"/>
      <c r="Q187" s="25"/>
      <c r="R187" s="25"/>
      <c r="S187" s="25"/>
      <c r="T187" s="25"/>
      <c r="U187" s="25"/>
      <c r="V187" s="25"/>
      <c r="W187" s="25"/>
      <c r="X187" s="25"/>
      <c r="Y187" s="25"/>
      <c r="Z187" s="25"/>
      <c r="AA187" s="25"/>
      <c r="AB187" s="25"/>
      <c r="AC187" s="25"/>
      <c r="AD187" s="25"/>
      <c r="AE187" s="25"/>
      <c r="AF187" s="25"/>
      <c r="AG187" s="25"/>
      <c r="AH187" s="25"/>
      <c r="AI187" s="25"/>
      <c r="AJ187" s="25"/>
      <c r="AK187" s="25"/>
      <c r="AL187" s="25"/>
      <c r="AM187" s="25"/>
      <c r="AN187" s="25"/>
      <c r="AO187" s="25">
        <f t="shared" si="237"/>
        <v>0</v>
      </c>
      <c r="AP187" s="25">
        <f t="shared" si="238"/>
        <v>0</v>
      </c>
      <c r="AQ187" s="25">
        <f t="shared" si="240"/>
        <v>0</v>
      </c>
      <c r="AR187" s="25">
        <f t="shared" si="242"/>
        <v>0</v>
      </c>
      <c r="AS187" s="25">
        <f t="shared" si="243"/>
        <v>2.0383694732117874E-13</v>
      </c>
      <c r="AT187" s="25">
        <f t="shared" si="244"/>
        <v>61.599999999999987</v>
      </c>
      <c r="AU187" s="25">
        <f t="shared" si="245"/>
        <v>61.599999999999987</v>
      </c>
      <c r="AV187" s="25">
        <f t="shared" si="246"/>
        <v>61.399999999999984</v>
      </c>
      <c r="AW187" s="25">
        <f t="shared" si="247"/>
        <v>60.999999999999986</v>
      </c>
      <c r="AX187" s="25">
        <f t="shared" si="248"/>
        <v>60.199999999999989</v>
      </c>
      <c r="AY187" s="25">
        <f t="shared" si="249"/>
        <v>59.199999999999989</v>
      </c>
      <c r="AZ187" s="25">
        <f t="shared" si="250"/>
        <v>57.999999999999986</v>
      </c>
      <c r="BA187" s="25">
        <f t="shared" si="251"/>
        <v>56.599999999999987</v>
      </c>
      <c r="BB187" s="25">
        <f t="shared" si="252"/>
        <v>54.999999999999986</v>
      </c>
      <c r="BC187" s="25" t="e">
        <f t="shared" si="253"/>
        <v>#N/A</v>
      </c>
      <c r="BD187" s="25" t="e">
        <f t="shared" si="254"/>
        <v>#N/A</v>
      </c>
      <c r="BE187" s="25" t="e">
        <f t="shared" si="255"/>
        <v>#N/A</v>
      </c>
      <c r="BF187" s="25" t="e">
        <f t="shared" si="256"/>
        <v>#N/A</v>
      </c>
      <c r="BG187" s="25" t="e">
        <f t="shared" ref="BG187:BG190" si="257">VLOOKUP($C$121,$D$3:$K$63,$A$69,0)*(B132-B131)</f>
        <v>#N/A</v>
      </c>
      <c r="BH187" s="25" t="e">
        <f>VLOOKUP($C$122,$D$3:$K$63,$A$69,0)*(B131-B130)</f>
        <v>#N/A</v>
      </c>
      <c r="BI187" s="25" t="e">
        <f>VLOOKUP($C$123,$D$3:$K$63,$A$69,0)*B130</f>
        <v>#N/A</v>
      </c>
      <c r="BJ187" s="25"/>
      <c r="BK187" s="25"/>
      <c r="BL187" s="25"/>
      <c r="BM187" s="21" t="e">
        <f t="shared" si="159"/>
        <v>#N/A</v>
      </c>
      <c r="BN187" s="18"/>
      <c r="BO187" s="18"/>
      <c r="BP187" s="18">
        <v>2057</v>
      </c>
      <c r="BQ187" s="14" t="e">
        <f t="shared" si="160"/>
        <v>#N/A</v>
      </c>
      <c r="BR187" s="14" t="e">
        <f t="shared" si="180"/>
        <v>#N/A</v>
      </c>
      <c r="BS187" s="14" t="e">
        <f t="shared" si="181"/>
        <v>#N/A</v>
      </c>
      <c r="BT187" s="14" t="e">
        <f t="shared" si="182"/>
        <v>#N/A</v>
      </c>
      <c r="BU187" s="14" t="e">
        <f t="shared" si="183"/>
        <v>#N/A</v>
      </c>
      <c r="BV187" s="14" t="e">
        <f t="shared" si="184"/>
        <v>#N/A</v>
      </c>
      <c r="BW187" s="14" t="e">
        <f t="shared" si="185"/>
        <v>#N/A</v>
      </c>
      <c r="BX187" s="14" t="e">
        <f t="shared" si="186"/>
        <v>#N/A</v>
      </c>
      <c r="BY187" s="14" t="e">
        <f t="shared" si="187"/>
        <v>#N/A</v>
      </c>
      <c r="BZ187" s="14" t="e">
        <f t="shared" si="188"/>
        <v>#N/A</v>
      </c>
      <c r="CA187" s="14" t="e">
        <f t="shared" si="189"/>
        <v>#N/A</v>
      </c>
      <c r="CB187" s="14" t="e">
        <f t="shared" si="190"/>
        <v>#N/A</v>
      </c>
      <c r="CC187" s="14" t="e">
        <f t="shared" si="191"/>
        <v>#N/A</v>
      </c>
      <c r="CD187" s="14" t="e">
        <f t="shared" si="192"/>
        <v>#N/A</v>
      </c>
      <c r="CE187" s="14" t="e">
        <f t="shared" si="193"/>
        <v>#N/A</v>
      </c>
      <c r="CF187" s="14" t="e">
        <f t="shared" si="194"/>
        <v>#N/A</v>
      </c>
      <c r="CG187" s="14" t="e">
        <f t="shared" si="177"/>
        <v>#N/A</v>
      </c>
      <c r="CH187" s="14" t="e">
        <f t="shared" si="195"/>
        <v>#N/A</v>
      </c>
      <c r="CI187" s="14" t="e">
        <f t="shared" si="196"/>
        <v>#N/A</v>
      </c>
      <c r="CJ187" s="14" t="e">
        <f t="shared" si="197"/>
        <v>#N/A</v>
      </c>
      <c r="CK187" s="14" t="e">
        <f t="shared" si="198"/>
        <v>#N/A</v>
      </c>
      <c r="CL187" s="14" t="e">
        <f t="shared" si="199"/>
        <v>#N/A</v>
      </c>
      <c r="CM187" s="14" t="e">
        <f t="shared" si="161"/>
        <v>#N/A</v>
      </c>
      <c r="CN187" s="14" t="e">
        <f t="shared" si="200"/>
        <v>#N/A</v>
      </c>
      <c r="CO187" s="14" t="e">
        <f t="shared" si="201"/>
        <v>#N/A</v>
      </c>
      <c r="CP187" s="14" t="e">
        <f t="shared" si="202"/>
        <v>#N/A</v>
      </c>
      <c r="CQ187" s="14" t="e">
        <f t="shared" si="203"/>
        <v>#N/A</v>
      </c>
      <c r="CR187" s="14" t="e">
        <f t="shared" si="204"/>
        <v>#N/A</v>
      </c>
      <c r="CS187" s="14" t="e">
        <f t="shared" si="205"/>
        <v>#N/A</v>
      </c>
      <c r="CT187" s="14" t="e">
        <f t="shared" si="206"/>
        <v>#N/A</v>
      </c>
      <c r="CU187" s="14" t="e">
        <f t="shared" si="207"/>
        <v>#N/A</v>
      </c>
      <c r="CV187" s="14" t="e">
        <f t="shared" si="208"/>
        <v>#N/A</v>
      </c>
      <c r="CW187" s="14" t="e">
        <f t="shared" si="209"/>
        <v>#N/A</v>
      </c>
      <c r="CX187" s="14" t="e">
        <f t="shared" si="210"/>
        <v>#N/A</v>
      </c>
      <c r="CY187" s="14" t="e">
        <f t="shared" si="211"/>
        <v>#N/A</v>
      </c>
      <c r="CZ187" s="14" t="e">
        <f t="shared" si="212"/>
        <v>#N/A</v>
      </c>
      <c r="DA187" s="14" t="e">
        <f t="shared" si="213"/>
        <v>#N/A</v>
      </c>
      <c r="DB187" s="14" t="e">
        <f t="shared" si="214"/>
        <v>#N/A</v>
      </c>
      <c r="DC187" s="14" t="e">
        <f t="shared" si="241"/>
        <v>#N/A</v>
      </c>
      <c r="DD187" s="14" t="e">
        <f t="shared" si="136"/>
        <v>#N/A</v>
      </c>
      <c r="DE187" s="14" t="e">
        <f t="shared" si="137"/>
        <v>#N/A</v>
      </c>
      <c r="DF187" s="14" t="e">
        <f t="shared" si="138"/>
        <v>#N/A</v>
      </c>
      <c r="DG187" s="14" t="e">
        <f t="shared" si="139"/>
        <v>#N/A</v>
      </c>
      <c r="DH187" s="14" t="e">
        <f t="shared" si="140"/>
        <v>#N/A</v>
      </c>
      <c r="DI187" s="14" t="e">
        <f t="shared" si="141"/>
        <v>#N/A</v>
      </c>
      <c r="DJ187" s="14" t="e">
        <f t="shared" si="142"/>
        <v>#N/A</v>
      </c>
      <c r="DK187" s="14" t="e">
        <f t="shared" si="143"/>
        <v>#N/A</v>
      </c>
      <c r="DL187" s="14" t="e">
        <f t="shared" si="144"/>
        <v>#N/A</v>
      </c>
      <c r="DM187" s="14" t="e">
        <f t="shared" si="145"/>
        <v>#N/A</v>
      </c>
      <c r="DN187" s="14" t="e">
        <f t="shared" si="146"/>
        <v>#N/A</v>
      </c>
      <c r="DO187" s="14" t="e">
        <f t="shared" si="147"/>
        <v>#N/A</v>
      </c>
      <c r="DP187" s="14" t="e">
        <f t="shared" si="148"/>
        <v>#N/A</v>
      </c>
      <c r="DQ187" s="14" t="e">
        <f t="shared" si="149"/>
        <v>#N/A</v>
      </c>
      <c r="DR187" s="14" t="e">
        <f t="shared" si="150"/>
        <v>#N/A</v>
      </c>
      <c r="DS187" s="14" t="e">
        <f t="shared" si="151"/>
        <v>#N/A</v>
      </c>
      <c r="DT187" s="14" t="e">
        <f t="shared" si="152"/>
        <v>#N/A</v>
      </c>
      <c r="DU187" s="14" t="e">
        <f t="shared" si="153"/>
        <v>#N/A</v>
      </c>
      <c r="DV187" s="14" t="e">
        <f t="shared" si="154"/>
        <v>#N/A</v>
      </c>
      <c r="DW187" s="14" t="e">
        <f t="shared" si="155"/>
        <v>#N/A</v>
      </c>
      <c r="DX187" s="14" t="e">
        <f t="shared" si="156"/>
        <v>#N/A</v>
      </c>
      <c r="DY187" s="14" t="e">
        <f t="shared" si="157"/>
        <v>#N/A</v>
      </c>
      <c r="DZ187" s="14" t="e">
        <f t="shared" si="239"/>
        <v>#N/A</v>
      </c>
    </row>
    <row r="188" spans="1:130">
      <c r="A188" s="18"/>
      <c r="B188" s="18"/>
      <c r="C188" s="18">
        <v>2058</v>
      </c>
      <c r="D188" s="25"/>
      <c r="E188" s="25"/>
      <c r="F188" s="25"/>
      <c r="G188" s="25"/>
      <c r="H188" s="25"/>
      <c r="I188" s="25"/>
      <c r="J188" s="25"/>
      <c r="K188" s="25"/>
      <c r="L188" s="25"/>
      <c r="M188" s="25"/>
      <c r="N188" s="25"/>
      <c r="O188" s="25"/>
      <c r="P188" s="25"/>
      <c r="Q188" s="25"/>
      <c r="R188" s="25"/>
      <c r="S188" s="25"/>
      <c r="T188" s="25"/>
      <c r="U188" s="25"/>
      <c r="V188" s="25"/>
      <c r="W188" s="25"/>
      <c r="X188" s="25"/>
      <c r="Y188" s="25"/>
      <c r="Z188" s="25"/>
      <c r="AA188" s="25"/>
      <c r="AB188" s="25"/>
      <c r="AC188" s="25"/>
      <c r="AD188" s="25"/>
      <c r="AE188" s="25"/>
      <c r="AF188" s="25"/>
      <c r="AG188" s="25"/>
      <c r="AH188" s="25"/>
      <c r="AI188" s="25"/>
      <c r="AJ188" s="25"/>
      <c r="AK188" s="25"/>
      <c r="AL188" s="25"/>
      <c r="AM188" s="25"/>
      <c r="AN188" s="25"/>
      <c r="AO188" s="25"/>
      <c r="AP188" s="25">
        <f t="shared" si="238"/>
        <v>0</v>
      </c>
      <c r="AQ188" s="25">
        <f t="shared" si="240"/>
        <v>0</v>
      </c>
      <c r="AR188" s="25">
        <f t="shared" si="242"/>
        <v>0</v>
      </c>
      <c r="AS188" s="25">
        <f t="shared" si="243"/>
        <v>0</v>
      </c>
      <c r="AT188" s="25">
        <f t="shared" si="244"/>
        <v>2.0516921495072893E-13</v>
      </c>
      <c r="AU188" s="25">
        <f t="shared" si="245"/>
        <v>61.599999999999987</v>
      </c>
      <c r="AV188" s="25">
        <f t="shared" si="246"/>
        <v>61.399999999999984</v>
      </c>
      <c r="AW188" s="25">
        <f t="shared" si="247"/>
        <v>60.999999999999986</v>
      </c>
      <c r="AX188" s="25">
        <f t="shared" si="248"/>
        <v>60.199999999999989</v>
      </c>
      <c r="AY188" s="25">
        <f t="shared" si="249"/>
        <v>59.199999999999989</v>
      </c>
      <c r="AZ188" s="25">
        <f t="shared" si="250"/>
        <v>57.999999999999986</v>
      </c>
      <c r="BA188" s="25">
        <f t="shared" si="251"/>
        <v>56.599999999999987</v>
      </c>
      <c r="BB188" s="25">
        <f t="shared" si="252"/>
        <v>54.999999999999986</v>
      </c>
      <c r="BC188" s="25" t="e">
        <f t="shared" si="253"/>
        <v>#N/A</v>
      </c>
      <c r="BD188" s="25" t="e">
        <f t="shared" si="254"/>
        <v>#N/A</v>
      </c>
      <c r="BE188" s="25" t="e">
        <f t="shared" si="255"/>
        <v>#N/A</v>
      </c>
      <c r="BF188" s="25" t="e">
        <f t="shared" si="256"/>
        <v>#N/A</v>
      </c>
      <c r="BG188" s="25" t="e">
        <f t="shared" si="257"/>
        <v>#N/A</v>
      </c>
      <c r="BH188" s="25" t="e">
        <f t="shared" ref="BH188:BH190" si="258">VLOOKUP($C$122,$D$3:$K$63,$A$69,0)*(B132-B131)</f>
        <v>#N/A</v>
      </c>
      <c r="BI188" s="25" t="e">
        <f>VLOOKUP($C$123,$D$3:$K$63,$A$69,0)*(B131-B130)</f>
        <v>#N/A</v>
      </c>
      <c r="BJ188" s="25" t="e">
        <f>VLOOKUP($C$124,$D$3:$K$63,$A$69,0)*B130</f>
        <v>#N/A</v>
      </c>
      <c r="BK188" s="25"/>
      <c r="BL188" s="25"/>
      <c r="BM188" s="21" t="e">
        <f t="shared" si="159"/>
        <v>#N/A</v>
      </c>
      <c r="BN188" s="18"/>
      <c r="BO188" s="18"/>
      <c r="BP188" s="18">
        <v>2058</v>
      </c>
      <c r="BQ188" s="14" t="e">
        <f t="shared" si="160"/>
        <v>#N/A</v>
      </c>
      <c r="BR188" s="14" t="e">
        <f t="shared" si="180"/>
        <v>#N/A</v>
      </c>
      <c r="BS188" s="14" t="e">
        <f t="shared" si="181"/>
        <v>#N/A</v>
      </c>
      <c r="BT188" s="14" t="e">
        <f t="shared" si="182"/>
        <v>#N/A</v>
      </c>
      <c r="BU188" s="14" t="e">
        <f t="shared" si="183"/>
        <v>#N/A</v>
      </c>
      <c r="BV188" s="14" t="e">
        <f t="shared" si="184"/>
        <v>#N/A</v>
      </c>
      <c r="BW188" s="14" t="e">
        <f t="shared" si="185"/>
        <v>#N/A</v>
      </c>
      <c r="BX188" s="14" t="e">
        <f t="shared" si="186"/>
        <v>#N/A</v>
      </c>
      <c r="BY188" s="14" t="e">
        <f t="shared" si="187"/>
        <v>#N/A</v>
      </c>
      <c r="BZ188" s="14" t="e">
        <f t="shared" si="188"/>
        <v>#N/A</v>
      </c>
      <c r="CA188" s="14" t="e">
        <f t="shared" si="189"/>
        <v>#N/A</v>
      </c>
      <c r="CB188" s="14" t="e">
        <f t="shared" si="190"/>
        <v>#N/A</v>
      </c>
      <c r="CC188" s="14" t="e">
        <f t="shared" si="191"/>
        <v>#N/A</v>
      </c>
      <c r="CD188" s="14" t="e">
        <f t="shared" si="192"/>
        <v>#N/A</v>
      </c>
      <c r="CE188" s="14" t="e">
        <f t="shared" si="193"/>
        <v>#N/A</v>
      </c>
      <c r="CF188" s="14" t="e">
        <f t="shared" si="194"/>
        <v>#N/A</v>
      </c>
      <c r="CG188" s="14" t="e">
        <f t="shared" si="177"/>
        <v>#N/A</v>
      </c>
      <c r="CH188" s="14" t="e">
        <f t="shared" si="195"/>
        <v>#N/A</v>
      </c>
      <c r="CI188" s="14" t="e">
        <f t="shared" si="196"/>
        <v>#N/A</v>
      </c>
      <c r="CJ188" s="14" t="e">
        <f t="shared" si="197"/>
        <v>#N/A</v>
      </c>
      <c r="CK188" s="14" t="e">
        <f t="shared" si="198"/>
        <v>#N/A</v>
      </c>
      <c r="CL188" s="14" t="e">
        <f t="shared" si="199"/>
        <v>#N/A</v>
      </c>
      <c r="CM188" s="14" t="e">
        <f t="shared" si="161"/>
        <v>#N/A</v>
      </c>
      <c r="CN188" s="14" t="e">
        <f t="shared" si="200"/>
        <v>#N/A</v>
      </c>
      <c r="CO188" s="14" t="e">
        <f t="shared" si="201"/>
        <v>#N/A</v>
      </c>
      <c r="CP188" s="14" t="e">
        <f t="shared" si="202"/>
        <v>#N/A</v>
      </c>
      <c r="CQ188" s="14" t="e">
        <f t="shared" si="203"/>
        <v>#N/A</v>
      </c>
      <c r="CR188" s="14" t="e">
        <f t="shared" si="204"/>
        <v>#N/A</v>
      </c>
      <c r="CS188" s="14" t="e">
        <f t="shared" si="205"/>
        <v>#N/A</v>
      </c>
      <c r="CT188" s="14" t="e">
        <f t="shared" si="206"/>
        <v>#N/A</v>
      </c>
      <c r="CU188" s="14" t="e">
        <f t="shared" si="207"/>
        <v>#N/A</v>
      </c>
      <c r="CV188" s="14" t="e">
        <f t="shared" si="208"/>
        <v>#N/A</v>
      </c>
      <c r="CW188" s="14" t="e">
        <f t="shared" si="209"/>
        <v>#N/A</v>
      </c>
      <c r="CX188" s="14" t="e">
        <f t="shared" si="210"/>
        <v>#N/A</v>
      </c>
      <c r="CY188" s="14" t="e">
        <f t="shared" si="211"/>
        <v>#N/A</v>
      </c>
      <c r="CZ188" s="14" t="e">
        <f t="shared" si="212"/>
        <v>#N/A</v>
      </c>
      <c r="DA188" s="14" t="e">
        <f t="shared" si="213"/>
        <v>#N/A</v>
      </c>
      <c r="DB188" s="14" t="e">
        <f t="shared" si="214"/>
        <v>#N/A</v>
      </c>
      <c r="DC188" s="14" t="e">
        <f t="shared" si="241"/>
        <v>#N/A</v>
      </c>
      <c r="DD188" s="14" t="e">
        <f t="shared" si="136"/>
        <v>#N/A</v>
      </c>
      <c r="DE188" s="14" t="e">
        <f t="shared" si="137"/>
        <v>#N/A</v>
      </c>
      <c r="DF188" s="14" t="e">
        <f t="shared" si="138"/>
        <v>#N/A</v>
      </c>
      <c r="DG188" s="14" t="e">
        <f t="shared" si="139"/>
        <v>#N/A</v>
      </c>
      <c r="DH188" s="14" t="e">
        <f t="shared" si="140"/>
        <v>#N/A</v>
      </c>
      <c r="DI188" s="14" t="e">
        <f t="shared" si="141"/>
        <v>#N/A</v>
      </c>
      <c r="DJ188" s="14" t="e">
        <f t="shared" si="142"/>
        <v>#N/A</v>
      </c>
      <c r="DK188" s="14" t="e">
        <f t="shared" si="143"/>
        <v>#N/A</v>
      </c>
      <c r="DL188" s="14" t="e">
        <f t="shared" si="144"/>
        <v>#N/A</v>
      </c>
      <c r="DM188" s="14" t="e">
        <f t="shared" si="145"/>
        <v>#N/A</v>
      </c>
      <c r="DN188" s="14" t="e">
        <f t="shared" si="146"/>
        <v>#N/A</v>
      </c>
      <c r="DO188" s="14" t="e">
        <f t="shared" si="147"/>
        <v>#N/A</v>
      </c>
      <c r="DP188" s="14" t="e">
        <f t="shared" si="148"/>
        <v>#N/A</v>
      </c>
      <c r="DQ188" s="14" t="e">
        <f t="shared" si="149"/>
        <v>#N/A</v>
      </c>
      <c r="DR188" s="14" t="e">
        <f t="shared" si="150"/>
        <v>#N/A</v>
      </c>
      <c r="DS188" s="14" t="e">
        <f t="shared" si="151"/>
        <v>#N/A</v>
      </c>
      <c r="DT188" s="14" t="e">
        <f t="shared" si="152"/>
        <v>#N/A</v>
      </c>
      <c r="DU188" s="14" t="e">
        <f t="shared" si="153"/>
        <v>#N/A</v>
      </c>
      <c r="DV188" s="14" t="e">
        <f t="shared" si="154"/>
        <v>#N/A</v>
      </c>
      <c r="DW188" s="14" t="e">
        <f t="shared" si="155"/>
        <v>#N/A</v>
      </c>
      <c r="DX188" s="14" t="e">
        <f t="shared" si="156"/>
        <v>#N/A</v>
      </c>
      <c r="DY188" s="14" t="e">
        <f t="shared" si="157"/>
        <v>#N/A</v>
      </c>
      <c r="DZ188" s="14" t="e">
        <f t="shared" si="239"/>
        <v>#N/A</v>
      </c>
    </row>
    <row r="189" spans="1:130">
      <c r="A189" s="18"/>
      <c r="B189" s="18"/>
      <c r="C189" s="18">
        <v>2059</v>
      </c>
      <c r="D189" s="25"/>
      <c r="E189" s="25"/>
      <c r="F189" s="25"/>
      <c r="G189" s="25"/>
      <c r="H189" s="25"/>
      <c r="I189" s="25"/>
      <c r="J189" s="25"/>
      <c r="K189" s="25"/>
      <c r="L189" s="25"/>
      <c r="M189" s="25"/>
      <c r="N189" s="25"/>
      <c r="O189" s="25"/>
      <c r="P189" s="25"/>
      <c r="Q189" s="25"/>
      <c r="R189" s="25"/>
      <c r="S189" s="25"/>
      <c r="T189" s="25"/>
      <c r="U189" s="25"/>
      <c r="V189" s="25"/>
      <c r="W189" s="25"/>
      <c r="X189" s="25"/>
      <c r="Y189" s="25"/>
      <c r="Z189" s="25"/>
      <c r="AA189" s="25"/>
      <c r="AB189" s="25"/>
      <c r="AC189" s="25"/>
      <c r="AD189" s="25"/>
      <c r="AE189" s="25"/>
      <c r="AF189" s="25"/>
      <c r="AG189" s="25"/>
      <c r="AH189" s="25"/>
      <c r="AI189" s="25"/>
      <c r="AJ189" s="25"/>
      <c r="AK189" s="25"/>
      <c r="AL189" s="25"/>
      <c r="AM189" s="25"/>
      <c r="AN189" s="25"/>
      <c r="AO189" s="25"/>
      <c r="AP189" s="25"/>
      <c r="AQ189" s="25">
        <f t="shared" si="240"/>
        <v>0</v>
      </c>
      <c r="AR189" s="25">
        <f t="shared" si="242"/>
        <v>0</v>
      </c>
      <c r="AS189" s="25">
        <f t="shared" si="243"/>
        <v>0</v>
      </c>
      <c r="AT189" s="25">
        <f t="shared" si="244"/>
        <v>0</v>
      </c>
      <c r="AU189" s="25">
        <f t="shared" si="245"/>
        <v>2.0516921495072893E-13</v>
      </c>
      <c r="AV189" s="25">
        <f t="shared" si="246"/>
        <v>61.399999999999984</v>
      </c>
      <c r="AW189" s="25">
        <f t="shared" si="247"/>
        <v>60.999999999999986</v>
      </c>
      <c r="AX189" s="25">
        <f t="shared" si="248"/>
        <v>60.199999999999989</v>
      </c>
      <c r="AY189" s="25">
        <f t="shared" si="249"/>
        <v>59.199999999999989</v>
      </c>
      <c r="AZ189" s="25">
        <f t="shared" si="250"/>
        <v>57.999999999999986</v>
      </c>
      <c r="BA189" s="25">
        <f t="shared" si="251"/>
        <v>56.599999999999987</v>
      </c>
      <c r="BB189" s="25">
        <f t="shared" si="252"/>
        <v>54.999999999999986</v>
      </c>
      <c r="BC189" s="25" t="e">
        <f t="shared" si="253"/>
        <v>#N/A</v>
      </c>
      <c r="BD189" s="25" t="e">
        <f t="shared" si="254"/>
        <v>#N/A</v>
      </c>
      <c r="BE189" s="25" t="e">
        <f t="shared" si="255"/>
        <v>#N/A</v>
      </c>
      <c r="BF189" s="25" t="e">
        <f t="shared" si="256"/>
        <v>#N/A</v>
      </c>
      <c r="BG189" s="25" t="e">
        <f t="shared" si="257"/>
        <v>#N/A</v>
      </c>
      <c r="BH189" s="25" t="e">
        <f t="shared" si="258"/>
        <v>#N/A</v>
      </c>
      <c r="BI189" s="25" t="e">
        <f t="shared" ref="BI189:BI190" si="259">VLOOKUP($C$123,$D$3:$K$63,$A$69,0)*(B132-B131)</f>
        <v>#N/A</v>
      </c>
      <c r="BJ189" s="25" t="e">
        <f>VLOOKUP($C$124,$D$3:$K$63,$A$69,0)*(B131-B130)</f>
        <v>#N/A</v>
      </c>
      <c r="BK189" s="25" t="e">
        <f>VLOOKUP($C$125,$D$3:$K$63,$A$69,0)*B130</f>
        <v>#N/A</v>
      </c>
      <c r="BL189" s="25"/>
      <c r="BM189" s="21" t="e">
        <f t="shared" si="159"/>
        <v>#N/A</v>
      </c>
      <c r="BN189" s="18"/>
      <c r="BO189" s="18"/>
      <c r="BP189" s="18">
        <v>2059</v>
      </c>
      <c r="BQ189" s="14" t="e">
        <f t="shared" si="160"/>
        <v>#N/A</v>
      </c>
      <c r="BR189" s="14" t="e">
        <f t="shared" si="180"/>
        <v>#N/A</v>
      </c>
      <c r="BS189" s="14" t="e">
        <f t="shared" si="181"/>
        <v>#N/A</v>
      </c>
      <c r="BT189" s="14" t="e">
        <f t="shared" si="182"/>
        <v>#N/A</v>
      </c>
      <c r="BU189" s="14" t="e">
        <f t="shared" si="183"/>
        <v>#N/A</v>
      </c>
      <c r="BV189" s="14" t="e">
        <f t="shared" si="184"/>
        <v>#N/A</v>
      </c>
      <c r="BW189" s="14" t="e">
        <f t="shared" si="185"/>
        <v>#N/A</v>
      </c>
      <c r="BX189" s="14" t="e">
        <f t="shared" si="186"/>
        <v>#N/A</v>
      </c>
      <c r="BY189" s="14" t="e">
        <f t="shared" si="187"/>
        <v>#N/A</v>
      </c>
      <c r="BZ189" s="14" t="e">
        <f t="shared" si="188"/>
        <v>#N/A</v>
      </c>
      <c r="CA189" s="14" t="e">
        <f t="shared" si="189"/>
        <v>#N/A</v>
      </c>
      <c r="CB189" s="14" t="e">
        <f t="shared" si="190"/>
        <v>#N/A</v>
      </c>
      <c r="CC189" s="14" t="e">
        <f t="shared" si="191"/>
        <v>#N/A</v>
      </c>
      <c r="CD189" s="14" t="e">
        <f t="shared" si="192"/>
        <v>#N/A</v>
      </c>
      <c r="CE189" s="14" t="e">
        <f t="shared" si="193"/>
        <v>#N/A</v>
      </c>
      <c r="CF189" s="14" t="e">
        <f t="shared" si="194"/>
        <v>#N/A</v>
      </c>
      <c r="CG189" s="14" t="e">
        <f t="shared" si="177"/>
        <v>#N/A</v>
      </c>
      <c r="CH189" s="14" t="e">
        <f t="shared" si="195"/>
        <v>#N/A</v>
      </c>
      <c r="CI189" s="14" t="e">
        <f t="shared" si="196"/>
        <v>#N/A</v>
      </c>
      <c r="CJ189" s="14" t="e">
        <f t="shared" si="197"/>
        <v>#N/A</v>
      </c>
      <c r="CK189" s="14" t="e">
        <f t="shared" si="198"/>
        <v>#N/A</v>
      </c>
      <c r="CL189" s="14" t="e">
        <f t="shared" si="199"/>
        <v>#N/A</v>
      </c>
      <c r="CM189" s="14" t="e">
        <f t="shared" si="161"/>
        <v>#N/A</v>
      </c>
      <c r="CN189" s="14" t="e">
        <f t="shared" si="200"/>
        <v>#N/A</v>
      </c>
      <c r="CO189" s="14" t="e">
        <f t="shared" si="201"/>
        <v>#N/A</v>
      </c>
      <c r="CP189" s="14" t="e">
        <f t="shared" si="202"/>
        <v>#N/A</v>
      </c>
      <c r="CQ189" s="14" t="e">
        <f t="shared" si="203"/>
        <v>#N/A</v>
      </c>
      <c r="CR189" s="14" t="e">
        <f t="shared" si="204"/>
        <v>#N/A</v>
      </c>
      <c r="CS189" s="14" t="e">
        <f t="shared" si="205"/>
        <v>#N/A</v>
      </c>
      <c r="CT189" s="14" t="e">
        <f t="shared" si="206"/>
        <v>#N/A</v>
      </c>
      <c r="CU189" s="14" t="e">
        <f t="shared" si="207"/>
        <v>#N/A</v>
      </c>
      <c r="CV189" s="14" t="e">
        <f t="shared" si="208"/>
        <v>#N/A</v>
      </c>
      <c r="CW189" s="14" t="e">
        <f t="shared" si="209"/>
        <v>#N/A</v>
      </c>
      <c r="CX189" s="14" t="e">
        <f t="shared" si="210"/>
        <v>#N/A</v>
      </c>
      <c r="CY189" s="14" t="e">
        <f t="shared" si="211"/>
        <v>#N/A</v>
      </c>
      <c r="CZ189" s="14" t="e">
        <f t="shared" si="212"/>
        <v>#N/A</v>
      </c>
      <c r="DA189" s="14" t="e">
        <f t="shared" si="213"/>
        <v>#N/A</v>
      </c>
      <c r="DB189" s="14" t="e">
        <f t="shared" si="214"/>
        <v>#N/A</v>
      </c>
      <c r="DC189" s="14" t="e">
        <f t="shared" si="241"/>
        <v>#N/A</v>
      </c>
      <c r="DD189" s="14" t="e">
        <f t="shared" si="136"/>
        <v>#N/A</v>
      </c>
      <c r="DE189" s="14" t="e">
        <f t="shared" si="137"/>
        <v>#N/A</v>
      </c>
      <c r="DF189" s="14" t="e">
        <f t="shared" si="138"/>
        <v>#N/A</v>
      </c>
      <c r="DG189" s="14" t="e">
        <f t="shared" si="139"/>
        <v>#N/A</v>
      </c>
      <c r="DH189" s="14" t="e">
        <f t="shared" si="140"/>
        <v>#N/A</v>
      </c>
      <c r="DI189" s="14" t="e">
        <f t="shared" si="141"/>
        <v>#N/A</v>
      </c>
      <c r="DJ189" s="14" t="e">
        <f t="shared" si="142"/>
        <v>#N/A</v>
      </c>
      <c r="DK189" s="14" t="e">
        <f t="shared" si="143"/>
        <v>#N/A</v>
      </c>
      <c r="DL189" s="14" t="e">
        <f t="shared" si="144"/>
        <v>#N/A</v>
      </c>
      <c r="DM189" s="14" t="e">
        <f t="shared" si="145"/>
        <v>#N/A</v>
      </c>
      <c r="DN189" s="14" t="e">
        <f t="shared" si="146"/>
        <v>#N/A</v>
      </c>
      <c r="DO189" s="14" t="e">
        <f t="shared" si="147"/>
        <v>#N/A</v>
      </c>
      <c r="DP189" s="14" t="e">
        <f t="shared" si="148"/>
        <v>#N/A</v>
      </c>
      <c r="DQ189" s="14" t="e">
        <f t="shared" si="149"/>
        <v>#N/A</v>
      </c>
      <c r="DR189" s="14" t="e">
        <f t="shared" si="150"/>
        <v>#N/A</v>
      </c>
      <c r="DS189" s="14" t="e">
        <f t="shared" si="151"/>
        <v>#N/A</v>
      </c>
      <c r="DT189" s="14" t="e">
        <f t="shared" si="152"/>
        <v>#N/A</v>
      </c>
      <c r="DU189" s="14" t="e">
        <f t="shared" si="153"/>
        <v>#N/A</v>
      </c>
      <c r="DV189" s="14" t="e">
        <f t="shared" si="154"/>
        <v>#N/A</v>
      </c>
      <c r="DW189" s="14" t="e">
        <f t="shared" si="155"/>
        <v>#N/A</v>
      </c>
      <c r="DX189" s="14" t="e">
        <f t="shared" si="156"/>
        <v>#N/A</v>
      </c>
      <c r="DY189" s="14" t="e">
        <f t="shared" si="157"/>
        <v>#N/A</v>
      </c>
      <c r="DZ189" s="14" t="e">
        <f t="shared" si="239"/>
        <v>#N/A</v>
      </c>
    </row>
    <row r="190" spans="1:130">
      <c r="A190" s="18"/>
      <c r="B190" s="18"/>
      <c r="C190" s="18">
        <v>2060</v>
      </c>
      <c r="D190" s="25"/>
      <c r="E190" s="25"/>
      <c r="F190" s="25"/>
      <c r="G190" s="25"/>
      <c r="H190" s="25"/>
      <c r="I190" s="25"/>
      <c r="J190" s="25"/>
      <c r="K190" s="25"/>
      <c r="L190" s="25"/>
      <c r="M190" s="25"/>
      <c r="N190" s="25"/>
      <c r="O190" s="25"/>
      <c r="P190" s="25"/>
      <c r="Q190" s="25"/>
      <c r="R190" s="25"/>
      <c r="S190" s="25"/>
      <c r="T190" s="25"/>
      <c r="U190" s="25"/>
      <c r="V190" s="25"/>
      <c r="W190" s="25"/>
      <c r="X190" s="25"/>
      <c r="Y190" s="25"/>
      <c r="Z190" s="25"/>
      <c r="AA190" s="25"/>
      <c r="AB190" s="25"/>
      <c r="AC190" s="25"/>
      <c r="AD190" s="25"/>
      <c r="AE190" s="25"/>
      <c r="AF190" s="25"/>
      <c r="AG190" s="25"/>
      <c r="AH190" s="25"/>
      <c r="AI190" s="25"/>
      <c r="AJ190" s="25"/>
      <c r="AK190" s="25"/>
      <c r="AL190" s="25"/>
      <c r="AM190" s="25"/>
      <c r="AN190" s="25"/>
      <c r="AO190" s="25"/>
      <c r="AP190" s="25"/>
      <c r="AQ190" s="25"/>
      <c r="AR190" s="25">
        <f t="shared" si="242"/>
        <v>0</v>
      </c>
      <c r="AS190" s="25">
        <f t="shared" si="243"/>
        <v>0</v>
      </c>
      <c r="AT190" s="25">
        <f t="shared" si="244"/>
        <v>0</v>
      </c>
      <c r="AU190" s="25">
        <f t="shared" si="245"/>
        <v>0</v>
      </c>
      <c r="AV190" s="25">
        <f t="shared" si="246"/>
        <v>2.0450308113595383E-13</v>
      </c>
      <c r="AW190" s="25">
        <f t="shared" si="247"/>
        <v>60.999999999999986</v>
      </c>
      <c r="AX190" s="25">
        <f t="shared" si="248"/>
        <v>60.199999999999989</v>
      </c>
      <c r="AY190" s="25">
        <f t="shared" si="249"/>
        <v>59.199999999999989</v>
      </c>
      <c r="AZ190" s="25">
        <f t="shared" si="250"/>
        <v>57.999999999999986</v>
      </c>
      <c r="BA190" s="25">
        <f t="shared" si="251"/>
        <v>56.599999999999987</v>
      </c>
      <c r="BB190" s="25">
        <f t="shared" si="252"/>
        <v>54.999999999999986</v>
      </c>
      <c r="BC190" s="25" t="e">
        <f t="shared" si="253"/>
        <v>#N/A</v>
      </c>
      <c r="BD190" s="25" t="e">
        <f t="shared" si="254"/>
        <v>#N/A</v>
      </c>
      <c r="BE190" s="25" t="e">
        <f t="shared" si="255"/>
        <v>#N/A</v>
      </c>
      <c r="BF190" s="25" t="e">
        <f t="shared" si="256"/>
        <v>#N/A</v>
      </c>
      <c r="BG190" s="25" t="e">
        <f t="shared" si="257"/>
        <v>#N/A</v>
      </c>
      <c r="BH190" s="25" t="e">
        <f t="shared" si="258"/>
        <v>#N/A</v>
      </c>
      <c r="BI190" s="25" t="e">
        <f t="shared" si="259"/>
        <v>#N/A</v>
      </c>
      <c r="BJ190" s="25" t="e">
        <f>VLOOKUP($C$124,$D$3:$K$63,$A$69,0)*(B132-B131)</f>
        <v>#N/A</v>
      </c>
      <c r="BK190" s="25" t="e">
        <f>VLOOKUP($C$125,$D$3:$K$63,$A$69,0)*(B131-B130)</f>
        <v>#N/A</v>
      </c>
      <c r="BL190" s="25" t="e">
        <f>VLOOKUP($C$126,$D$3:$K$63,$A$69,0)*B130</f>
        <v>#N/A</v>
      </c>
      <c r="BM190" s="21" t="e">
        <f t="shared" si="159"/>
        <v>#N/A</v>
      </c>
      <c r="BN190" s="18"/>
      <c r="BO190" s="18"/>
      <c r="BP190" s="18">
        <v>2060</v>
      </c>
      <c r="BQ190" s="14" t="e">
        <f t="shared" si="160"/>
        <v>#N/A</v>
      </c>
      <c r="BR190" s="14" t="e">
        <f t="shared" si="180"/>
        <v>#N/A</v>
      </c>
      <c r="BS190" s="14" t="e">
        <f t="shared" si="181"/>
        <v>#N/A</v>
      </c>
      <c r="BT190" s="14" t="e">
        <f t="shared" si="182"/>
        <v>#N/A</v>
      </c>
      <c r="BU190" s="14" t="e">
        <f t="shared" si="183"/>
        <v>#N/A</v>
      </c>
      <c r="BV190" s="14" t="e">
        <f t="shared" si="184"/>
        <v>#N/A</v>
      </c>
      <c r="BW190" s="14" t="e">
        <f t="shared" si="185"/>
        <v>#N/A</v>
      </c>
      <c r="BX190" s="14" t="e">
        <f t="shared" si="186"/>
        <v>#N/A</v>
      </c>
      <c r="BY190" s="14" t="e">
        <f t="shared" si="187"/>
        <v>#N/A</v>
      </c>
      <c r="BZ190" s="14" t="e">
        <f t="shared" si="188"/>
        <v>#N/A</v>
      </c>
      <c r="CA190" s="14" t="e">
        <f t="shared" si="189"/>
        <v>#N/A</v>
      </c>
      <c r="CB190" s="14" t="e">
        <f t="shared" si="190"/>
        <v>#N/A</v>
      </c>
      <c r="CC190" s="14" t="e">
        <f t="shared" si="191"/>
        <v>#N/A</v>
      </c>
      <c r="CD190" s="14" t="e">
        <f t="shared" si="192"/>
        <v>#N/A</v>
      </c>
      <c r="CE190" s="14" t="e">
        <f t="shared" si="193"/>
        <v>#N/A</v>
      </c>
      <c r="CF190" s="14" t="e">
        <f t="shared" si="194"/>
        <v>#N/A</v>
      </c>
      <c r="CG190" s="14" t="e">
        <f t="shared" si="177"/>
        <v>#N/A</v>
      </c>
      <c r="CH190" s="14" t="e">
        <f t="shared" si="195"/>
        <v>#N/A</v>
      </c>
      <c r="CI190" s="14" t="e">
        <f t="shared" si="196"/>
        <v>#N/A</v>
      </c>
      <c r="CJ190" s="14" t="e">
        <f t="shared" si="197"/>
        <v>#N/A</v>
      </c>
      <c r="CK190" s="14" t="e">
        <f t="shared" si="198"/>
        <v>#N/A</v>
      </c>
      <c r="CL190" s="14" t="e">
        <f t="shared" si="199"/>
        <v>#N/A</v>
      </c>
      <c r="CM190" s="14" t="e">
        <f t="shared" si="161"/>
        <v>#N/A</v>
      </c>
      <c r="CN190" s="14" t="e">
        <f t="shared" si="200"/>
        <v>#N/A</v>
      </c>
      <c r="CO190" s="14" t="e">
        <f t="shared" si="201"/>
        <v>#N/A</v>
      </c>
      <c r="CP190" s="14" t="e">
        <f t="shared" si="202"/>
        <v>#N/A</v>
      </c>
      <c r="CQ190" s="14" t="e">
        <f t="shared" si="203"/>
        <v>#N/A</v>
      </c>
      <c r="CR190" s="14" t="e">
        <f t="shared" si="204"/>
        <v>#N/A</v>
      </c>
      <c r="CS190" s="14" t="e">
        <f t="shared" si="205"/>
        <v>#N/A</v>
      </c>
      <c r="CT190" s="14" t="e">
        <f t="shared" si="206"/>
        <v>#N/A</v>
      </c>
      <c r="CU190" s="14" t="e">
        <f t="shared" si="207"/>
        <v>#N/A</v>
      </c>
      <c r="CV190" s="14" t="e">
        <f t="shared" si="208"/>
        <v>#N/A</v>
      </c>
      <c r="CW190" s="14" t="e">
        <f t="shared" si="209"/>
        <v>#N/A</v>
      </c>
      <c r="CX190" s="14" t="e">
        <f t="shared" si="210"/>
        <v>#N/A</v>
      </c>
      <c r="CY190" s="14" t="e">
        <f t="shared" si="211"/>
        <v>#N/A</v>
      </c>
      <c r="CZ190" s="14" t="e">
        <f t="shared" si="212"/>
        <v>#N/A</v>
      </c>
      <c r="DA190" s="14" t="e">
        <f t="shared" si="213"/>
        <v>#N/A</v>
      </c>
      <c r="DB190" s="14" t="e">
        <f t="shared" si="214"/>
        <v>#N/A</v>
      </c>
      <c r="DC190" s="14" t="e">
        <f t="shared" si="241"/>
        <v>#N/A</v>
      </c>
      <c r="DD190" s="14" t="e">
        <f t="shared" si="136"/>
        <v>#N/A</v>
      </c>
      <c r="DE190" s="14" t="e">
        <f t="shared" si="137"/>
        <v>#N/A</v>
      </c>
      <c r="DF190" s="14" t="e">
        <f t="shared" si="138"/>
        <v>#N/A</v>
      </c>
      <c r="DG190" s="14" t="e">
        <f t="shared" si="139"/>
        <v>#N/A</v>
      </c>
      <c r="DH190" s="14" t="e">
        <f t="shared" si="140"/>
        <v>#N/A</v>
      </c>
      <c r="DI190" s="14" t="e">
        <f t="shared" si="141"/>
        <v>#N/A</v>
      </c>
      <c r="DJ190" s="14" t="e">
        <f t="shared" si="142"/>
        <v>#N/A</v>
      </c>
      <c r="DK190" s="14" t="e">
        <f t="shared" si="143"/>
        <v>#N/A</v>
      </c>
      <c r="DL190" s="14" t="e">
        <f t="shared" si="144"/>
        <v>#N/A</v>
      </c>
      <c r="DM190" s="14" t="e">
        <f t="shared" si="145"/>
        <v>#N/A</v>
      </c>
      <c r="DN190" s="14" t="e">
        <f t="shared" si="146"/>
        <v>#N/A</v>
      </c>
      <c r="DO190" s="14" t="e">
        <f t="shared" si="147"/>
        <v>#N/A</v>
      </c>
      <c r="DP190" s="14" t="e">
        <f t="shared" si="148"/>
        <v>#N/A</v>
      </c>
      <c r="DQ190" s="14" t="e">
        <f t="shared" si="149"/>
        <v>#N/A</v>
      </c>
      <c r="DR190" s="14" t="e">
        <f t="shared" si="150"/>
        <v>#N/A</v>
      </c>
      <c r="DS190" s="14" t="e">
        <f t="shared" si="151"/>
        <v>#N/A</v>
      </c>
      <c r="DT190" s="14" t="e">
        <f t="shared" si="152"/>
        <v>#N/A</v>
      </c>
      <c r="DU190" s="14" t="e">
        <f t="shared" si="153"/>
        <v>#N/A</v>
      </c>
      <c r="DV190" s="14" t="e">
        <f t="shared" si="154"/>
        <v>#N/A</v>
      </c>
      <c r="DW190" s="14" t="e">
        <f t="shared" si="155"/>
        <v>#N/A</v>
      </c>
      <c r="DX190" s="14" t="e">
        <f t="shared" si="156"/>
        <v>#N/A</v>
      </c>
      <c r="DY190" s="14" t="e">
        <f t="shared" si="157"/>
        <v>#N/A</v>
      </c>
      <c r="DZ190" s="14" t="e">
        <f t="shared" si="239"/>
        <v>#N/A</v>
      </c>
    </row>
    <row r="192" spans="1:130">
      <c r="A192" s="18"/>
      <c r="B192" s="19" t="s">
        <v>15</v>
      </c>
      <c r="C192" s="18" t="s">
        <v>47</v>
      </c>
      <c r="D192" s="18"/>
      <c r="E192" s="18"/>
      <c r="F192" s="18"/>
      <c r="G192" s="18"/>
      <c r="H192" s="18"/>
      <c r="I192" s="18"/>
      <c r="J192" s="18"/>
      <c r="K192" s="18"/>
      <c r="L192" s="18"/>
      <c r="M192" s="18"/>
      <c r="N192" s="18"/>
      <c r="O192" s="21"/>
      <c r="P192" s="21"/>
      <c r="Q192" s="21"/>
      <c r="R192" s="21"/>
      <c r="S192" s="21"/>
      <c r="T192" s="21"/>
      <c r="U192" s="21"/>
      <c r="V192" s="18"/>
      <c r="W192" s="18"/>
      <c r="X192" s="21"/>
      <c r="Y192" s="21"/>
      <c r="Z192" s="21"/>
      <c r="AA192" s="21"/>
      <c r="AB192" s="21"/>
      <c r="AC192" s="21"/>
      <c r="AD192" s="21"/>
      <c r="AE192" s="18"/>
      <c r="AF192" s="18"/>
      <c r="AG192" s="21"/>
      <c r="AH192" s="21"/>
      <c r="AI192" s="21"/>
      <c r="AJ192" s="21"/>
      <c r="AK192" s="21"/>
      <c r="AL192" s="21"/>
      <c r="AM192" s="21"/>
      <c r="AN192" s="18"/>
      <c r="AO192" s="18"/>
      <c r="AP192" s="21"/>
      <c r="AQ192" s="21"/>
      <c r="AR192" s="21"/>
      <c r="AS192" s="21"/>
      <c r="AT192" s="21"/>
      <c r="AU192" s="21"/>
      <c r="AV192" s="21"/>
      <c r="AW192" s="18"/>
      <c r="AX192" s="18"/>
      <c r="AY192" s="18"/>
      <c r="AZ192" s="18"/>
      <c r="BA192" s="18"/>
      <c r="BB192" s="18"/>
      <c r="BC192" s="18"/>
      <c r="BD192" s="18"/>
      <c r="BE192" s="18"/>
      <c r="BF192" s="18"/>
      <c r="BG192" s="18"/>
      <c r="BH192" s="18"/>
      <c r="BI192" s="18"/>
      <c r="BJ192" s="18"/>
      <c r="BK192" s="18"/>
      <c r="BL192" s="18"/>
      <c r="BM192" s="18"/>
      <c r="BN192" s="113" t="s">
        <v>48</v>
      </c>
      <c r="BO192" s="113"/>
      <c r="BP192" s="18"/>
      <c r="BQ192" s="18"/>
      <c r="BR192" s="18"/>
      <c r="BS192" s="18"/>
      <c r="BT192" s="18"/>
      <c r="BU192" s="18"/>
      <c r="BV192" s="18"/>
      <c r="BW192" s="18"/>
      <c r="BX192" s="18"/>
      <c r="BY192" s="18"/>
      <c r="BZ192" s="18"/>
      <c r="CA192" s="18"/>
      <c r="CB192" s="18"/>
      <c r="CC192" s="18"/>
      <c r="CD192" s="18"/>
      <c r="CE192" s="18"/>
      <c r="CF192" s="18"/>
      <c r="CG192" s="18"/>
      <c r="CH192" s="18"/>
      <c r="CI192" s="18"/>
      <c r="CJ192" s="18"/>
      <c r="CK192" s="18"/>
      <c r="CL192" s="18"/>
      <c r="CM192" s="18"/>
      <c r="CN192" s="18"/>
      <c r="CO192" s="18"/>
      <c r="CP192" s="18"/>
      <c r="CQ192" s="18"/>
      <c r="CR192" s="18"/>
      <c r="CS192" s="18"/>
      <c r="CT192" s="18"/>
      <c r="CU192" s="18"/>
      <c r="CV192" s="18"/>
      <c r="CW192" s="18"/>
      <c r="CX192" s="18"/>
      <c r="CY192" s="18"/>
      <c r="CZ192" s="18"/>
      <c r="DA192" s="18"/>
      <c r="DB192" s="18"/>
      <c r="DC192" s="18"/>
      <c r="DD192" s="18"/>
      <c r="DE192" s="18"/>
      <c r="DF192" s="18"/>
      <c r="DG192" s="18"/>
      <c r="DH192" s="18"/>
      <c r="DI192" s="18"/>
      <c r="DJ192" s="18"/>
      <c r="DK192" s="18"/>
      <c r="DL192" s="18"/>
      <c r="DM192" s="18"/>
      <c r="DN192" s="18"/>
      <c r="DO192" s="18"/>
      <c r="DP192" s="18"/>
      <c r="DQ192" s="18"/>
      <c r="DR192" s="18"/>
      <c r="DS192" s="18"/>
      <c r="DT192" s="18"/>
      <c r="DU192" s="18"/>
      <c r="DV192" s="18"/>
      <c r="DW192" s="18"/>
      <c r="DX192" s="18"/>
      <c r="DY192" s="18"/>
      <c r="DZ192" s="18"/>
    </row>
    <row r="193" spans="1:130">
      <c r="A193" s="22" t="s">
        <v>34</v>
      </c>
      <c r="B193" s="22" t="s">
        <v>43</v>
      </c>
      <c r="C193" s="22" t="s">
        <v>41</v>
      </c>
      <c r="D193" s="22">
        <v>2000</v>
      </c>
      <c r="E193" s="22">
        <v>2001</v>
      </c>
      <c r="F193" s="22">
        <v>2002</v>
      </c>
      <c r="G193" s="22">
        <v>2003</v>
      </c>
      <c r="H193" s="22">
        <v>2004</v>
      </c>
      <c r="I193" s="22">
        <v>2005</v>
      </c>
      <c r="J193" s="22">
        <v>2006</v>
      </c>
      <c r="K193" s="22">
        <v>2007</v>
      </c>
      <c r="L193" s="22">
        <v>2008</v>
      </c>
      <c r="M193" s="22">
        <v>2009</v>
      </c>
      <c r="N193" s="22">
        <v>2010</v>
      </c>
      <c r="O193" s="22">
        <v>2011</v>
      </c>
      <c r="P193" s="22">
        <v>2012</v>
      </c>
      <c r="Q193" s="22">
        <v>2013</v>
      </c>
      <c r="R193" s="22">
        <v>2014</v>
      </c>
      <c r="S193" s="22">
        <v>2015</v>
      </c>
      <c r="T193" s="22">
        <v>2016</v>
      </c>
      <c r="U193" s="22">
        <v>2017</v>
      </c>
      <c r="V193" s="22">
        <v>2018</v>
      </c>
      <c r="W193" s="22">
        <v>2019</v>
      </c>
      <c r="X193" s="22">
        <v>2020</v>
      </c>
      <c r="Y193" s="22">
        <v>2021</v>
      </c>
      <c r="Z193" s="22">
        <v>2022</v>
      </c>
      <c r="AA193" s="22">
        <v>2023</v>
      </c>
      <c r="AB193" s="22">
        <v>2024</v>
      </c>
      <c r="AC193" s="22">
        <v>2025</v>
      </c>
      <c r="AD193" s="22">
        <v>2026</v>
      </c>
      <c r="AE193" s="22">
        <v>2027</v>
      </c>
      <c r="AF193" s="22">
        <v>2028</v>
      </c>
      <c r="AG193" s="22">
        <v>2029</v>
      </c>
      <c r="AH193" s="22">
        <v>2030</v>
      </c>
      <c r="AI193" s="22">
        <v>2031</v>
      </c>
      <c r="AJ193" s="22">
        <v>2032</v>
      </c>
      <c r="AK193" s="22">
        <v>2033</v>
      </c>
      <c r="AL193" s="22">
        <v>2034</v>
      </c>
      <c r="AM193" s="22">
        <v>2035</v>
      </c>
      <c r="AN193" s="22">
        <v>2036</v>
      </c>
      <c r="AO193" s="22">
        <v>2037</v>
      </c>
      <c r="AP193" s="22">
        <v>2038</v>
      </c>
      <c r="AQ193" s="22">
        <v>2039</v>
      </c>
      <c r="AR193" s="22">
        <v>2040</v>
      </c>
      <c r="AS193" s="22">
        <v>2041</v>
      </c>
      <c r="AT193" s="22">
        <v>2042</v>
      </c>
      <c r="AU193" s="22">
        <v>2043</v>
      </c>
      <c r="AV193" s="22">
        <v>2044</v>
      </c>
      <c r="AW193" s="22">
        <v>2045</v>
      </c>
      <c r="AX193" s="22">
        <v>2046</v>
      </c>
      <c r="AY193" s="22">
        <v>2047</v>
      </c>
      <c r="AZ193" s="22">
        <v>2048</v>
      </c>
      <c r="BA193" s="22">
        <v>2049</v>
      </c>
      <c r="BB193" s="22">
        <v>2050</v>
      </c>
      <c r="BC193" s="22">
        <v>2051</v>
      </c>
      <c r="BD193" s="22">
        <v>2052</v>
      </c>
      <c r="BE193" s="22">
        <v>2053</v>
      </c>
      <c r="BF193" s="22">
        <v>2054</v>
      </c>
      <c r="BG193" s="22">
        <v>2055</v>
      </c>
      <c r="BH193" s="22">
        <v>2056</v>
      </c>
      <c r="BI193" s="22">
        <v>2057</v>
      </c>
      <c r="BJ193" s="22">
        <v>2058</v>
      </c>
      <c r="BK193" s="22">
        <v>2059</v>
      </c>
      <c r="BL193" s="22">
        <v>2060</v>
      </c>
      <c r="BM193" s="22" t="s">
        <v>46</v>
      </c>
      <c r="BN193" s="22"/>
      <c r="BO193" s="22"/>
      <c r="BP193" s="22" t="s">
        <v>41</v>
      </c>
      <c r="BQ193" s="22">
        <v>2000</v>
      </c>
      <c r="BR193" s="22">
        <v>2001</v>
      </c>
      <c r="BS193" s="22">
        <v>2002</v>
      </c>
      <c r="BT193" s="22">
        <v>2003</v>
      </c>
      <c r="BU193" s="22">
        <v>2004</v>
      </c>
      <c r="BV193" s="22">
        <v>2005</v>
      </c>
      <c r="BW193" s="22">
        <v>2006</v>
      </c>
      <c r="BX193" s="22">
        <v>2007</v>
      </c>
      <c r="BY193" s="22">
        <v>2008</v>
      </c>
      <c r="BZ193" s="22">
        <v>2009</v>
      </c>
      <c r="CA193" s="22">
        <v>2010</v>
      </c>
      <c r="CB193" s="22">
        <v>2011</v>
      </c>
      <c r="CC193" s="22">
        <v>2012</v>
      </c>
      <c r="CD193" s="22">
        <v>2013</v>
      </c>
      <c r="CE193" s="22">
        <v>2014</v>
      </c>
      <c r="CF193" s="22">
        <v>2015</v>
      </c>
      <c r="CG193" s="22">
        <v>2016</v>
      </c>
      <c r="CH193" s="22">
        <v>2017</v>
      </c>
      <c r="CI193" s="22">
        <v>2018</v>
      </c>
      <c r="CJ193" s="22">
        <v>2019</v>
      </c>
      <c r="CK193" s="22">
        <v>2020</v>
      </c>
      <c r="CL193" s="22">
        <v>2021</v>
      </c>
      <c r="CM193" s="22">
        <v>2022</v>
      </c>
      <c r="CN193" s="22">
        <v>2023</v>
      </c>
      <c r="CO193" s="22">
        <v>2024</v>
      </c>
      <c r="CP193" s="22">
        <v>2025</v>
      </c>
      <c r="CQ193" s="22">
        <v>2026</v>
      </c>
      <c r="CR193" s="22">
        <v>2027</v>
      </c>
      <c r="CS193" s="22">
        <v>2028</v>
      </c>
      <c r="CT193" s="22">
        <v>2029</v>
      </c>
      <c r="CU193" s="22">
        <v>2030</v>
      </c>
      <c r="CV193" s="22">
        <v>2031</v>
      </c>
      <c r="CW193" s="22">
        <v>2032</v>
      </c>
      <c r="CX193" s="22">
        <v>2033</v>
      </c>
      <c r="CY193" s="22">
        <v>2034</v>
      </c>
      <c r="CZ193" s="22">
        <v>2035</v>
      </c>
      <c r="DA193" s="22">
        <v>2036</v>
      </c>
      <c r="DB193" s="22">
        <v>2037</v>
      </c>
      <c r="DC193" s="22">
        <v>2038</v>
      </c>
      <c r="DD193" s="22">
        <v>2039</v>
      </c>
      <c r="DE193" s="22">
        <v>2040</v>
      </c>
      <c r="DF193" s="22">
        <v>2041</v>
      </c>
      <c r="DG193" s="22">
        <v>2042</v>
      </c>
      <c r="DH193" s="22">
        <v>2043</v>
      </c>
      <c r="DI193" s="22">
        <v>2044</v>
      </c>
      <c r="DJ193" s="22">
        <v>2045</v>
      </c>
      <c r="DK193" s="22">
        <v>2046</v>
      </c>
      <c r="DL193" s="22">
        <v>2047</v>
      </c>
      <c r="DM193" s="22">
        <v>2048</v>
      </c>
      <c r="DN193" s="22">
        <v>2049</v>
      </c>
      <c r="DO193" s="22">
        <v>2050</v>
      </c>
      <c r="DP193" s="22">
        <v>2051</v>
      </c>
      <c r="DQ193" s="22">
        <v>2052</v>
      </c>
      <c r="DR193" s="22">
        <v>2053</v>
      </c>
      <c r="DS193" s="22">
        <v>2054</v>
      </c>
      <c r="DT193" s="22">
        <v>2055</v>
      </c>
      <c r="DU193" s="22">
        <v>2056</v>
      </c>
      <c r="DV193" s="22">
        <v>2057</v>
      </c>
      <c r="DW193" s="22">
        <v>2058</v>
      </c>
      <c r="DX193" s="22">
        <v>2059</v>
      </c>
      <c r="DY193" s="22">
        <v>2060</v>
      </c>
      <c r="DZ193" s="22" t="s">
        <v>49</v>
      </c>
    </row>
    <row r="194" spans="1:130">
      <c r="A194" s="18">
        <v>0</v>
      </c>
      <c r="B194" s="15">
        <f>B130</f>
        <v>0</v>
      </c>
      <c r="C194" s="18">
        <v>2000</v>
      </c>
      <c r="D194" s="25">
        <f>VLOOKUP($C$66,$D$3:$K$63,$A$70,0)*B194</f>
        <v>0</v>
      </c>
      <c r="E194" s="25"/>
      <c r="F194" s="25"/>
      <c r="G194" s="25"/>
      <c r="H194" s="25"/>
      <c r="I194" s="25"/>
      <c r="J194" s="25"/>
      <c r="K194" s="25"/>
      <c r="L194" s="25"/>
      <c r="M194" s="25"/>
      <c r="N194" s="25"/>
      <c r="O194" s="25"/>
      <c r="P194" s="25"/>
      <c r="Q194" s="25"/>
      <c r="R194" s="25"/>
      <c r="S194" s="25"/>
      <c r="T194" s="25"/>
      <c r="U194" s="25"/>
      <c r="V194" s="25"/>
      <c r="W194" s="25"/>
      <c r="X194" s="25"/>
      <c r="Y194" s="25"/>
      <c r="Z194" s="25"/>
      <c r="AA194" s="25"/>
      <c r="AB194" s="25"/>
      <c r="AC194" s="25"/>
      <c r="AD194" s="25"/>
      <c r="AE194" s="25"/>
      <c r="AF194" s="25"/>
      <c r="AG194" s="25"/>
      <c r="AH194" s="25"/>
      <c r="AI194" s="25"/>
      <c r="AJ194" s="25"/>
      <c r="AK194" s="25"/>
      <c r="AL194" s="25"/>
      <c r="AM194" s="25"/>
      <c r="AN194" s="25"/>
      <c r="AO194" s="25"/>
      <c r="AP194" s="25"/>
      <c r="AQ194" s="25"/>
      <c r="AR194" s="25"/>
      <c r="AS194" s="25"/>
      <c r="AT194" s="25"/>
      <c r="AU194" s="25"/>
      <c r="AV194" s="25"/>
      <c r="AW194" s="25"/>
      <c r="AX194" s="25"/>
      <c r="AY194" s="25"/>
      <c r="AZ194" s="25"/>
      <c r="BA194" s="25"/>
      <c r="BB194" s="25"/>
      <c r="BC194" s="25"/>
      <c r="BD194" s="25"/>
      <c r="BE194" s="25"/>
      <c r="BF194" s="25"/>
      <c r="BG194" s="25"/>
      <c r="BH194" s="25"/>
      <c r="BI194" s="25"/>
      <c r="BJ194" s="25"/>
      <c r="BK194" s="25"/>
      <c r="BL194" s="25"/>
      <c r="BM194" s="21">
        <f>SUM(D194:BL194)</f>
        <v>0</v>
      </c>
      <c r="BN194" s="18"/>
      <c r="BO194" s="18"/>
      <c r="BP194" s="18">
        <v>2000</v>
      </c>
      <c r="BQ194" s="14" t="e">
        <f>D194/$BM194</f>
        <v>#DIV/0!</v>
      </c>
      <c r="BR194" s="14" t="e">
        <f t="shared" ref="BR194:CG209" si="260">E194/$BM194</f>
        <v>#DIV/0!</v>
      </c>
      <c r="BS194" s="14" t="e">
        <f t="shared" si="260"/>
        <v>#DIV/0!</v>
      </c>
      <c r="BT194" s="14" t="e">
        <f t="shared" si="260"/>
        <v>#DIV/0!</v>
      </c>
      <c r="BU194" s="14" t="e">
        <f t="shared" si="260"/>
        <v>#DIV/0!</v>
      </c>
      <c r="BV194" s="14" t="e">
        <f t="shared" si="260"/>
        <v>#DIV/0!</v>
      </c>
      <c r="BW194" s="14" t="e">
        <f t="shared" si="260"/>
        <v>#DIV/0!</v>
      </c>
      <c r="BX194" s="14" t="e">
        <f t="shared" si="260"/>
        <v>#DIV/0!</v>
      </c>
      <c r="BY194" s="14" t="e">
        <f t="shared" si="260"/>
        <v>#DIV/0!</v>
      </c>
      <c r="BZ194" s="14" t="e">
        <f t="shared" si="260"/>
        <v>#DIV/0!</v>
      </c>
      <c r="CA194" s="14" t="e">
        <f t="shared" si="260"/>
        <v>#DIV/0!</v>
      </c>
      <c r="CB194" s="14" t="e">
        <f t="shared" si="260"/>
        <v>#DIV/0!</v>
      </c>
      <c r="CC194" s="14" t="e">
        <f t="shared" si="260"/>
        <v>#DIV/0!</v>
      </c>
      <c r="CD194" s="14" t="e">
        <f t="shared" si="260"/>
        <v>#DIV/0!</v>
      </c>
      <c r="CE194" s="14" t="e">
        <f t="shared" si="260"/>
        <v>#DIV/0!</v>
      </c>
      <c r="CF194" s="14" t="e">
        <f t="shared" si="260"/>
        <v>#DIV/0!</v>
      </c>
      <c r="CG194" s="14" t="e">
        <f t="shared" si="260"/>
        <v>#DIV/0!</v>
      </c>
      <c r="CH194" s="14" t="e">
        <f t="shared" ref="CH194:CH254" si="261">U194/$BM194</f>
        <v>#DIV/0!</v>
      </c>
      <c r="CI194" s="14" t="e">
        <f t="shared" ref="CI194:CI254" si="262">V194/$BM194</f>
        <v>#DIV/0!</v>
      </c>
      <c r="CJ194" s="14" t="e">
        <f t="shared" ref="CJ194:CJ254" si="263">W194/$BM194</f>
        <v>#DIV/0!</v>
      </c>
      <c r="CK194" s="14" t="e">
        <f t="shared" ref="CK194:CK254" si="264">X194/$BM194</f>
        <v>#DIV/0!</v>
      </c>
      <c r="CL194" s="14" t="e">
        <f t="shared" ref="CL194:CL254" si="265">Y194/$BM194</f>
        <v>#DIV/0!</v>
      </c>
      <c r="CM194" s="14" t="e">
        <f>Z194/$BM194</f>
        <v>#DIV/0!</v>
      </c>
      <c r="CN194" s="14" t="e">
        <f t="shared" ref="CN194:DC209" si="266">AA194/$BM194</f>
        <v>#DIV/0!</v>
      </c>
      <c r="CO194" s="14" t="e">
        <f t="shared" si="266"/>
        <v>#DIV/0!</v>
      </c>
      <c r="CP194" s="14" t="e">
        <f t="shared" si="266"/>
        <v>#DIV/0!</v>
      </c>
      <c r="CQ194" s="14" t="e">
        <f t="shared" si="266"/>
        <v>#DIV/0!</v>
      </c>
      <c r="CR194" s="14" t="e">
        <f t="shared" si="266"/>
        <v>#DIV/0!</v>
      </c>
      <c r="CS194" s="14" t="e">
        <f t="shared" si="266"/>
        <v>#DIV/0!</v>
      </c>
      <c r="CT194" s="14" t="e">
        <f t="shared" si="266"/>
        <v>#DIV/0!</v>
      </c>
      <c r="CU194" s="14" t="e">
        <f t="shared" si="266"/>
        <v>#DIV/0!</v>
      </c>
      <c r="CV194" s="14" t="e">
        <f t="shared" si="266"/>
        <v>#DIV/0!</v>
      </c>
      <c r="CW194" s="14" t="e">
        <f t="shared" si="266"/>
        <v>#DIV/0!</v>
      </c>
      <c r="CX194" s="14" t="e">
        <f t="shared" si="266"/>
        <v>#DIV/0!</v>
      </c>
      <c r="CY194" s="14" t="e">
        <f t="shared" si="266"/>
        <v>#DIV/0!</v>
      </c>
      <c r="CZ194" s="14" t="e">
        <f t="shared" si="266"/>
        <v>#DIV/0!</v>
      </c>
      <c r="DA194" s="14" t="e">
        <f t="shared" si="266"/>
        <v>#DIV/0!</v>
      </c>
      <c r="DB194" s="14" t="e">
        <f t="shared" si="266"/>
        <v>#DIV/0!</v>
      </c>
      <c r="DC194" s="14" t="e">
        <f t="shared" si="266"/>
        <v>#DIV/0!</v>
      </c>
      <c r="DD194" s="14" t="e">
        <f t="shared" ref="DD194:DD254" si="267">AQ194/$BM194</f>
        <v>#DIV/0!</v>
      </c>
      <c r="DE194" s="14" t="e">
        <f t="shared" ref="DE194:DE254" si="268">AR194/$BM194</f>
        <v>#DIV/0!</v>
      </c>
      <c r="DF194" s="14" t="e">
        <f t="shared" ref="DF194:DF254" si="269">AS194/$BM194</f>
        <v>#DIV/0!</v>
      </c>
      <c r="DG194" s="14" t="e">
        <f t="shared" ref="DG194:DG254" si="270">AT194/$BM194</f>
        <v>#DIV/0!</v>
      </c>
      <c r="DH194" s="14" t="e">
        <f t="shared" ref="DH194:DH254" si="271">AU194/$BM194</f>
        <v>#DIV/0!</v>
      </c>
      <c r="DI194" s="14" t="e">
        <f t="shared" ref="DI194:DI254" si="272">AV194/$BM194</f>
        <v>#DIV/0!</v>
      </c>
      <c r="DJ194" s="14" t="e">
        <f t="shared" ref="DJ194:DJ254" si="273">AW194/$BM194</f>
        <v>#DIV/0!</v>
      </c>
      <c r="DK194" s="14" t="e">
        <f t="shared" ref="DK194:DK254" si="274">AX194/$BM194</f>
        <v>#DIV/0!</v>
      </c>
      <c r="DL194" s="14" t="e">
        <f t="shared" ref="DL194:DL254" si="275">AY194/$BM194</f>
        <v>#DIV/0!</v>
      </c>
      <c r="DM194" s="14" t="e">
        <f t="shared" ref="DM194:DM254" si="276">AZ194/$BM194</f>
        <v>#DIV/0!</v>
      </c>
      <c r="DN194" s="14" t="e">
        <f t="shared" ref="DN194:DN254" si="277">BA194/$BM194</f>
        <v>#DIV/0!</v>
      </c>
      <c r="DO194" s="14" t="e">
        <f t="shared" ref="DO194:DO254" si="278">BB194/$BM194</f>
        <v>#DIV/0!</v>
      </c>
      <c r="DP194" s="14" t="e">
        <f t="shared" ref="DP194:DP254" si="279">BC194/$BM194</f>
        <v>#DIV/0!</v>
      </c>
      <c r="DQ194" s="14" t="e">
        <f t="shared" ref="DQ194:DQ254" si="280">BD194/$BM194</f>
        <v>#DIV/0!</v>
      </c>
      <c r="DR194" s="14" t="e">
        <f t="shared" ref="DR194:DR254" si="281">BE194/$BM194</f>
        <v>#DIV/0!</v>
      </c>
      <c r="DS194" s="14" t="e">
        <f t="shared" ref="DS194:DS254" si="282">BF194/$BM194</f>
        <v>#DIV/0!</v>
      </c>
      <c r="DT194" s="14" t="e">
        <f t="shared" ref="DT194:DT254" si="283">BG194/$BM194</f>
        <v>#DIV/0!</v>
      </c>
      <c r="DU194" s="14" t="e">
        <f t="shared" ref="DU194:DU254" si="284">BH194/$BM194</f>
        <v>#DIV/0!</v>
      </c>
      <c r="DV194" s="14" t="e">
        <f t="shared" ref="DV194:DV254" si="285">BI194/$BM194</f>
        <v>#DIV/0!</v>
      </c>
      <c r="DW194" s="14" t="e">
        <f t="shared" ref="DW194:DW254" si="286">BJ194/$BM194</f>
        <v>#DIV/0!</v>
      </c>
      <c r="DX194" s="14" t="e">
        <f t="shared" ref="DX194:DX254" si="287">BK194/$BM194</f>
        <v>#DIV/0!</v>
      </c>
      <c r="DY194" s="14" t="e">
        <f t="shared" ref="DY194:DY254" si="288">BL194/$BM194</f>
        <v>#DIV/0!</v>
      </c>
      <c r="DZ194" s="14" t="e">
        <f>SUM(BQ194:DY194)</f>
        <v>#DIV/0!</v>
      </c>
    </row>
    <row r="195" spans="1:130">
      <c r="A195" s="18">
        <v>1</v>
      </c>
      <c r="B195" s="15">
        <f t="shared" ref="B195:B214" si="289">B131</f>
        <v>6.6666666666666652E-2</v>
      </c>
      <c r="C195" s="18">
        <v>2001</v>
      </c>
      <c r="D195" s="25">
        <f>VLOOKUP($C$66,$D$3:$K$63,$A$70,0)*(B195-B194)</f>
        <v>0</v>
      </c>
      <c r="E195" s="25">
        <f>VLOOKUP($C$67,$D$3:$K$63,$A$70,0)*B194</f>
        <v>0</v>
      </c>
      <c r="F195" s="25"/>
      <c r="G195" s="25"/>
      <c r="H195" s="25"/>
      <c r="I195" s="25"/>
      <c r="J195" s="25"/>
      <c r="K195" s="25"/>
      <c r="L195" s="25"/>
      <c r="M195" s="25"/>
      <c r="N195" s="25"/>
      <c r="O195" s="25"/>
      <c r="P195" s="25"/>
      <c r="Q195" s="25"/>
      <c r="R195" s="25"/>
      <c r="S195" s="25"/>
      <c r="T195" s="25"/>
      <c r="U195" s="25"/>
      <c r="V195" s="25"/>
      <c r="W195" s="25"/>
      <c r="X195" s="25"/>
      <c r="Y195" s="25"/>
      <c r="Z195" s="25"/>
      <c r="AA195" s="25"/>
      <c r="AB195" s="25"/>
      <c r="AC195" s="25"/>
      <c r="AD195" s="25"/>
      <c r="AE195" s="25"/>
      <c r="AF195" s="25"/>
      <c r="AG195" s="25"/>
      <c r="AH195" s="25"/>
      <c r="AI195" s="25"/>
      <c r="AJ195" s="25"/>
      <c r="AK195" s="25"/>
      <c r="AL195" s="25"/>
      <c r="AM195" s="25"/>
      <c r="AN195" s="25"/>
      <c r="AO195" s="25"/>
      <c r="AP195" s="25"/>
      <c r="AQ195" s="25"/>
      <c r="AR195" s="25"/>
      <c r="AS195" s="25"/>
      <c r="AT195" s="25"/>
      <c r="AU195" s="25"/>
      <c r="AV195" s="25"/>
      <c r="AW195" s="25"/>
      <c r="AX195" s="25"/>
      <c r="AY195" s="25"/>
      <c r="AZ195" s="25"/>
      <c r="BA195" s="25"/>
      <c r="BB195" s="25"/>
      <c r="BC195" s="25"/>
      <c r="BD195" s="25"/>
      <c r="BE195" s="25"/>
      <c r="BF195" s="25"/>
      <c r="BG195" s="25"/>
      <c r="BH195" s="25"/>
      <c r="BI195" s="25"/>
      <c r="BJ195" s="25"/>
      <c r="BK195" s="25"/>
      <c r="BL195" s="25"/>
      <c r="BM195" s="21">
        <f t="shared" ref="BM195:BM254" si="290">SUM(D195:BL195)</f>
        <v>0</v>
      </c>
      <c r="BN195" s="18"/>
      <c r="BO195" s="18"/>
      <c r="BP195" s="18">
        <v>2001</v>
      </c>
      <c r="BQ195" s="14" t="e">
        <f t="shared" ref="BQ195:BQ254" si="291">D195/$BM195</f>
        <v>#DIV/0!</v>
      </c>
      <c r="BR195" s="14" t="e">
        <f t="shared" si="260"/>
        <v>#DIV/0!</v>
      </c>
      <c r="BS195" s="14" t="e">
        <f t="shared" si="260"/>
        <v>#DIV/0!</v>
      </c>
      <c r="BT195" s="14" t="e">
        <f t="shared" si="260"/>
        <v>#DIV/0!</v>
      </c>
      <c r="BU195" s="14" t="e">
        <f t="shared" si="260"/>
        <v>#DIV/0!</v>
      </c>
      <c r="BV195" s="14" t="e">
        <f t="shared" si="260"/>
        <v>#DIV/0!</v>
      </c>
      <c r="BW195" s="14" t="e">
        <f t="shared" si="260"/>
        <v>#DIV/0!</v>
      </c>
      <c r="BX195" s="14" t="e">
        <f t="shared" si="260"/>
        <v>#DIV/0!</v>
      </c>
      <c r="BY195" s="14" t="e">
        <f t="shared" si="260"/>
        <v>#DIV/0!</v>
      </c>
      <c r="BZ195" s="14" t="e">
        <f t="shared" si="260"/>
        <v>#DIV/0!</v>
      </c>
      <c r="CA195" s="14" t="e">
        <f t="shared" si="260"/>
        <v>#DIV/0!</v>
      </c>
      <c r="CB195" s="14" t="e">
        <f t="shared" si="260"/>
        <v>#DIV/0!</v>
      </c>
      <c r="CC195" s="14" t="e">
        <f t="shared" si="260"/>
        <v>#DIV/0!</v>
      </c>
      <c r="CD195" s="14" t="e">
        <f t="shared" si="260"/>
        <v>#DIV/0!</v>
      </c>
      <c r="CE195" s="14" t="e">
        <f t="shared" si="260"/>
        <v>#DIV/0!</v>
      </c>
      <c r="CF195" s="14" t="e">
        <f t="shared" si="260"/>
        <v>#DIV/0!</v>
      </c>
      <c r="CG195" s="14" t="e">
        <f t="shared" si="260"/>
        <v>#DIV/0!</v>
      </c>
      <c r="CH195" s="14" t="e">
        <f t="shared" si="261"/>
        <v>#DIV/0!</v>
      </c>
      <c r="CI195" s="14" t="e">
        <f t="shared" si="262"/>
        <v>#DIV/0!</v>
      </c>
      <c r="CJ195" s="14" t="e">
        <f t="shared" si="263"/>
        <v>#DIV/0!</v>
      </c>
      <c r="CK195" s="14" t="e">
        <f t="shared" si="264"/>
        <v>#DIV/0!</v>
      </c>
      <c r="CL195" s="14" t="e">
        <f t="shared" si="265"/>
        <v>#DIV/0!</v>
      </c>
      <c r="CM195" s="14" t="e">
        <f t="shared" ref="CM195:CM254" si="292">Z195/$BM195</f>
        <v>#DIV/0!</v>
      </c>
      <c r="CN195" s="14" t="e">
        <f t="shared" si="266"/>
        <v>#DIV/0!</v>
      </c>
      <c r="CO195" s="14" t="e">
        <f t="shared" si="266"/>
        <v>#DIV/0!</v>
      </c>
      <c r="CP195" s="14" t="e">
        <f t="shared" si="266"/>
        <v>#DIV/0!</v>
      </c>
      <c r="CQ195" s="14" t="e">
        <f t="shared" si="266"/>
        <v>#DIV/0!</v>
      </c>
      <c r="CR195" s="14" t="e">
        <f t="shared" si="266"/>
        <v>#DIV/0!</v>
      </c>
      <c r="CS195" s="14" t="e">
        <f t="shared" si="266"/>
        <v>#DIV/0!</v>
      </c>
      <c r="CT195" s="14" t="e">
        <f t="shared" si="266"/>
        <v>#DIV/0!</v>
      </c>
      <c r="CU195" s="14" t="e">
        <f t="shared" si="266"/>
        <v>#DIV/0!</v>
      </c>
      <c r="CV195" s="14" t="e">
        <f t="shared" si="266"/>
        <v>#DIV/0!</v>
      </c>
      <c r="CW195" s="14" t="e">
        <f t="shared" si="266"/>
        <v>#DIV/0!</v>
      </c>
      <c r="CX195" s="14" t="e">
        <f t="shared" si="266"/>
        <v>#DIV/0!</v>
      </c>
      <c r="CY195" s="14" t="e">
        <f t="shared" si="266"/>
        <v>#DIV/0!</v>
      </c>
      <c r="CZ195" s="14" t="e">
        <f t="shared" si="266"/>
        <v>#DIV/0!</v>
      </c>
      <c r="DA195" s="14" t="e">
        <f t="shared" si="266"/>
        <v>#DIV/0!</v>
      </c>
      <c r="DB195" s="14" t="e">
        <f t="shared" si="266"/>
        <v>#DIV/0!</v>
      </c>
      <c r="DC195" s="14" t="e">
        <f t="shared" si="266"/>
        <v>#DIV/0!</v>
      </c>
      <c r="DD195" s="14" t="e">
        <f t="shared" si="267"/>
        <v>#DIV/0!</v>
      </c>
      <c r="DE195" s="14" t="e">
        <f t="shared" si="268"/>
        <v>#DIV/0!</v>
      </c>
      <c r="DF195" s="14" t="e">
        <f t="shared" si="269"/>
        <v>#DIV/0!</v>
      </c>
      <c r="DG195" s="14" t="e">
        <f t="shared" si="270"/>
        <v>#DIV/0!</v>
      </c>
      <c r="DH195" s="14" t="e">
        <f t="shared" si="271"/>
        <v>#DIV/0!</v>
      </c>
      <c r="DI195" s="14" t="e">
        <f t="shared" si="272"/>
        <v>#DIV/0!</v>
      </c>
      <c r="DJ195" s="14" t="e">
        <f t="shared" si="273"/>
        <v>#DIV/0!</v>
      </c>
      <c r="DK195" s="14" t="e">
        <f t="shared" si="274"/>
        <v>#DIV/0!</v>
      </c>
      <c r="DL195" s="14" t="e">
        <f t="shared" si="275"/>
        <v>#DIV/0!</v>
      </c>
      <c r="DM195" s="14" t="e">
        <f t="shared" si="276"/>
        <v>#DIV/0!</v>
      </c>
      <c r="DN195" s="14" t="e">
        <f t="shared" si="277"/>
        <v>#DIV/0!</v>
      </c>
      <c r="DO195" s="14" t="e">
        <f t="shared" si="278"/>
        <v>#DIV/0!</v>
      </c>
      <c r="DP195" s="14" t="e">
        <f t="shared" si="279"/>
        <v>#DIV/0!</v>
      </c>
      <c r="DQ195" s="14" t="e">
        <f t="shared" si="280"/>
        <v>#DIV/0!</v>
      </c>
      <c r="DR195" s="14" t="e">
        <f t="shared" si="281"/>
        <v>#DIV/0!</v>
      </c>
      <c r="DS195" s="14" t="e">
        <f t="shared" si="282"/>
        <v>#DIV/0!</v>
      </c>
      <c r="DT195" s="14" t="e">
        <f t="shared" si="283"/>
        <v>#DIV/0!</v>
      </c>
      <c r="DU195" s="14" t="e">
        <f t="shared" si="284"/>
        <v>#DIV/0!</v>
      </c>
      <c r="DV195" s="14" t="e">
        <f t="shared" si="285"/>
        <v>#DIV/0!</v>
      </c>
      <c r="DW195" s="14" t="e">
        <f t="shared" si="286"/>
        <v>#DIV/0!</v>
      </c>
      <c r="DX195" s="14" t="e">
        <f t="shared" si="287"/>
        <v>#DIV/0!</v>
      </c>
      <c r="DY195" s="14" t="e">
        <f t="shared" si="288"/>
        <v>#DIV/0!</v>
      </c>
      <c r="DZ195" s="14" t="e">
        <f t="shared" ref="DZ195:DZ232" si="293">SUM(BQ195:DY195)</f>
        <v>#DIV/0!</v>
      </c>
    </row>
    <row r="196" spans="1:130">
      <c r="A196" s="18">
        <v>2</v>
      </c>
      <c r="B196" s="15">
        <f t="shared" si="289"/>
        <v>0.1333333333333333</v>
      </c>
      <c r="C196" s="18">
        <v>2002</v>
      </c>
      <c r="D196" s="25">
        <f t="shared" ref="D196:D214" si="294">VLOOKUP($C$66,$D$3:$K$63,$A$70,0)*(B196-B195)</f>
        <v>0</v>
      </c>
      <c r="E196" s="25">
        <f>VLOOKUP($C$67,$D$3:$K$63,$A$70,0)*(B195-B194)</f>
        <v>0</v>
      </c>
      <c r="F196" s="25">
        <f>VLOOKUP($C$68,$D$3:$K$63,$A$70,0)*B194</f>
        <v>0</v>
      </c>
      <c r="G196" s="25"/>
      <c r="H196" s="25"/>
      <c r="I196" s="25"/>
      <c r="J196" s="25"/>
      <c r="K196" s="25"/>
      <c r="L196" s="25"/>
      <c r="M196" s="25"/>
      <c r="N196" s="25"/>
      <c r="O196" s="25"/>
      <c r="P196" s="25"/>
      <c r="Q196" s="25"/>
      <c r="R196" s="25"/>
      <c r="S196" s="25"/>
      <c r="T196" s="25"/>
      <c r="U196" s="25"/>
      <c r="V196" s="25"/>
      <c r="W196" s="25"/>
      <c r="X196" s="25"/>
      <c r="Y196" s="25"/>
      <c r="Z196" s="25"/>
      <c r="AA196" s="25"/>
      <c r="AB196" s="25"/>
      <c r="AC196" s="25"/>
      <c r="AD196" s="25"/>
      <c r="AE196" s="25"/>
      <c r="AF196" s="25"/>
      <c r="AG196" s="25"/>
      <c r="AH196" s="25"/>
      <c r="AI196" s="25"/>
      <c r="AJ196" s="25"/>
      <c r="AK196" s="25"/>
      <c r="AL196" s="25"/>
      <c r="AM196" s="25"/>
      <c r="AN196" s="25"/>
      <c r="AO196" s="25"/>
      <c r="AP196" s="25"/>
      <c r="AQ196" s="25"/>
      <c r="AR196" s="25"/>
      <c r="AS196" s="25"/>
      <c r="AT196" s="25"/>
      <c r="AU196" s="25"/>
      <c r="AV196" s="25"/>
      <c r="AW196" s="25"/>
      <c r="AX196" s="25"/>
      <c r="AY196" s="25"/>
      <c r="AZ196" s="25"/>
      <c r="BA196" s="25"/>
      <c r="BB196" s="25"/>
      <c r="BC196" s="25"/>
      <c r="BD196" s="25"/>
      <c r="BE196" s="25"/>
      <c r="BF196" s="25"/>
      <c r="BG196" s="25"/>
      <c r="BH196" s="25"/>
      <c r="BI196" s="25"/>
      <c r="BJ196" s="25"/>
      <c r="BK196" s="25"/>
      <c r="BL196" s="25"/>
      <c r="BM196" s="21">
        <f t="shared" si="290"/>
        <v>0</v>
      </c>
      <c r="BN196" s="18"/>
      <c r="BO196" s="18"/>
      <c r="BP196" s="18">
        <v>2002</v>
      </c>
      <c r="BQ196" s="14" t="e">
        <f t="shared" si="291"/>
        <v>#DIV/0!</v>
      </c>
      <c r="BR196" s="14" t="e">
        <f t="shared" si="260"/>
        <v>#DIV/0!</v>
      </c>
      <c r="BS196" s="14" t="e">
        <f t="shared" si="260"/>
        <v>#DIV/0!</v>
      </c>
      <c r="BT196" s="14" t="e">
        <f t="shared" si="260"/>
        <v>#DIV/0!</v>
      </c>
      <c r="BU196" s="14" t="e">
        <f t="shared" si="260"/>
        <v>#DIV/0!</v>
      </c>
      <c r="BV196" s="14" t="e">
        <f t="shared" si="260"/>
        <v>#DIV/0!</v>
      </c>
      <c r="BW196" s="14" t="e">
        <f t="shared" si="260"/>
        <v>#DIV/0!</v>
      </c>
      <c r="BX196" s="14" t="e">
        <f t="shared" si="260"/>
        <v>#DIV/0!</v>
      </c>
      <c r="BY196" s="14" t="e">
        <f t="shared" si="260"/>
        <v>#DIV/0!</v>
      </c>
      <c r="BZ196" s="14" t="e">
        <f t="shared" si="260"/>
        <v>#DIV/0!</v>
      </c>
      <c r="CA196" s="14" t="e">
        <f t="shared" si="260"/>
        <v>#DIV/0!</v>
      </c>
      <c r="CB196" s="14" t="e">
        <f t="shared" si="260"/>
        <v>#DIV/0!</v>
      </c>
      <c r="CC196" s="14" t="e">
        <f t="shared" si="260"/>
        <v>#DIV/0!</v>
      </c>
      <c r="CD196" s="14" t="e">
        <f t="shared" si="260"/>
        <v>#DIV/0!</v>
      </c>
      <c r="CE196" s="14" t="e">
        <f t="shared" si="260"/>
        <v>#DIV/0!</v>
      </c>
      <c r="CF196" s="14" t="e">
        <f t="shared" si="260"/>
        <v>#DIV/0!</v>
      </c>
      <c r="CG196" s="14" t="e">
        <f t="shared" si="260"/>
        <v>#DIV/0!</v>
      </c>
      <c r="CH196" s="14" t="e">
        <f t="shared" si="261"/>
        <v>#DIV/0!</v>
      </c>
      <c r="CI196" s="14" t="e">
        <f t="shared" si="262"/>
        <v>#DIV/0!</v>
      </c>
      <c r="CJ196" s="14" t="e">
        <f t="shared" si="263"/>
        <v>#DIV/0!</v>
      </c>
      <c r="CK196" s="14" t="e">
        <f t="shared" si="264"/>
        <v>#DIV/0!</v>
      </c>
      <c r="CL196" s="14" t="e">
        <f t="shared" si="265"/>
        <v>#DIV/0!</v>
      </c>
      <c r="CM196" s="14" t="e">
        <f t="shared" si="292"/>
        <v>#DIV/0!</v>
      </c>
      <c r="CN196" s="14" t="e">
        <f t="shared" si="266"/>
        <v>#DIV/0!</v>
      </c>
      <c r="CO196" s="14" t="e">
        <f t="shared" si="266"/>
        <v>#DIV/0!</v>
      </c>
      <c r="CP196" s="14" t="e">
        <f t="shared" si="266"/>
        <v>#DIV/0!</v>
      </c>
      <c r="CQ196" s="14" t="e">
        <f t="shared" si="266"/>
        <v>#DIV/0!</v>
      </c>
      <c r="CR196" s="14" t="e">
        <f t="shared" si="266"/>
        <v>#DIV/0!</v>
      </c>
      <c r="CS196" s="14" t="e">
        <f t="shared" si="266"/>
        <v>#DIV/0!</v>
      </c>
      <c r="CT196" s="14" t="e">
        <f t="shared" si="266"/>
        <v>#DIV/0!</v>
      </c>
      <c r="CU196" s="14" t="e">
        <f t="shared" si="266"/>
        <v>#DIV/0!</v>
      </c>
      <c r="CV196" s="14" t="e">
        <f t="shared" si="266"/>
        <v>#DIV/0!</v>
      </c>
      <c r="CW196" s="14" t="e">
        <f t="shared" si="266"/>
        <v>#DIV/0!</v>
      </c>
      <c r="CX196" s="14" t="e">
        <f t="shared" si="266"/>
        <v>#DIV/0!</v>
      </c>
      <c r="CY196" s="14" t="e">
        <f t="shared" si="266"/>
        <v>#DIV/0!</v>
      </c>
      <c r="CZ196" s="14" t="e">
        <f t="shared" si="266"/>
        <v>#DIV/0!</v>
      </c>
      <c r="DA196" s="14" t="e">
        <f t="shared" si="266"/>
        <v>#DIV/0!</v>
      </c>
      <c r="DB196" s="14" t="e">
        <f t="shared" si="266"/>
        <v>#DIV/0!</v>
      </c>
      <c r="DC196" s="14" t="e">
        <f t="shared" si="266"/>
        <v>#DIV/0!</v>
      </c>
      <c r="DD196" s="14" t="e">
        <f t="shared" si="267"/>
        <v>#DIV/0!</v>
      </c>
      <c r="DE196" s="14" t="e">
        <f t="shared" si="268"/>
        <v>#DIV/0!</v>
      </c>
      <c r="DF196" s="14" t="e">
        <f t="shared" si="269"/>
        <v>#DIV/0!</v>
      </c>
      <c r="DG196" s="14" t="e">
        <f t="shared" si="270"/>
        <v>#DIV/0!</v>
      </c>
      <c r="DH196" s="14" t="e">
        <f t="shared" si="271"/>
        <v>#DIV/0!</v>
      </c>
      <c r="DI196" s="14" t="e">
        <f t="shared" si="272"/>
        <v>#DIV/0!</v>
      </c>
      <c r="DJ196" s="14" t="e">
        <f t="shared" si="273"/>
        <v>#DIV/0!</v>
      </c>
      <c r="DK196" s="14" t="e">
        <f t="shared" si="274"/>
        <v>#DIV/0!</v>
      </c>
      <c r="DL196" s="14" t="e">
        <f t="shared" si="275"/>
        <v>#DIV/0!</v>
      </c>
      <c r="DM196" s="14" t="e">
        <f t="shared" si="276"/>
        <v>#DIV/0!</v>
      </c>
      <c r="DN196" s="14" t="e">
        <f t="shared" si="277"/>
        <v>#DIV/0!</v>
      </c>
      <c r="DO196" s="14" t="e">
        <f t="shared" si="278"/>
        <v>#DIV/0!</v>
      </c>
      <c r="DP196" s="14" t="e">
        <f t="shared" si="279"/>
        <v>#DIV/0!</v>
      </c>
      <c r="DQ196" s="14" t="e">
        <f t="shared" si="280"/>
        <v>#DIV/0!</v>
      </c>
      <c r="DR196" s="14" t="e">
        <f t="shared" si="281"/>
        <v>#DIV/0!</v>
      </c>
      <c r="DS196" s="14" t="e">
        <f t="shared" si="282"/>
        <v>#DIV/0!</v>
      </c>
      <c r="DT196" s="14" t="e">
        <f t="shared" si="283"/>
        <v>#DIV/0!</v>
      </c>
      <c r="DU196" s="14" t="e">
        <f t="shared" si="284"/>
        <v>#DIV/0!</v>
      </c>
      <c r="DV196" s="14" t="e">
        <f t="shared" si="285"/>
        <v>#DIV/0!</v>
      </c>
      <c r="DW196" s="14" t="e">
        <f t="shared" si="286"/>
        <v>#DIV/0!</v>
      </c>
      <c r="DX196" s="14" t="e">
        <f t="shared" si="287"/>
        <v>#DIV/0!</v>
      </c>
      <c r="DY196" s="14" t="e">
        <f t="shared" si="288"/>
        <v>#DIV/0!</v>
      </c>
      <c r="DZ196" s="14" t="e">
        <f t="shared" si="293"/>
        <v>#DIV/0!</v>
      </c>
    </row>
    <row r="197" spans="1:130">
      <c r="A197" s="18">
        <v>3</v>
      </c>
      <c r="B197" s="15">
        <f t="shared" si="289"/>
        <v>0.19999999999999996</v>
      </c>
      <c r="C197" s="18">
        <v>2003</v>
      </c>
      <c r="D197" s="25">
        <f t="shared" si="294"/>
        <v>0</v>
      </c>
      <c r="E197" s="25">
        <f t="shared" ref="E197:E215" si="295">VLOOKUP($C$67,$D$3:$K$63,$A$70,0)*(B196-B195)</f>
        <v>0</v>
      </c>
      <c r="F197" s="25">
        <f>VLOOKUP($C$68,$D$3:$K$63,$A$70,0)*(B195-B194)</f>
        <v>0</v>
      </c>
      <c r="G197" s="25">
        <f>VLOOKUP($C$69,$D$3:$K$63,$A$70,0)*B194</f>
        <v>0</v>
      </c>
      <c r="H197" s="25"/>
      <c r="I197" s="25"/>
      <c r="J197" s="25"/>
      <c r="K197" s="25"/>
      <c r="L197" s="25"/>
      <c r="M197" s="25"/>
      <c r="N197" s="25"/>
      <c r="O197" s="25"/>
      <c r="P197" s="25"/>
      <c r="Q197" s="25"/>
      <c r="R197" s="25"/>
      <c r="S197" s="25"/>
      <c r="T197" s="25"/>
      <c r="U197" s="25"/>
      <c r="V197" s="25"/>
      <c r="W197" s="25"/>
      <c r="X197" s="25"/>
      <c r="Y197" s="25"/>
      <c r="Z197" s="25"/>
      <c r="AA197" s="25"/>
      <c r="AB197" s="25"/>
      <c r="AC197" s="25"/>
      <c r="AD197" s="25"/>
      <c r="AE197" s="25"/>
      <c r="AF197" s="25"/>
      <c r="AG197" s="25"/>
      <c r="AH197" s="25"/>
      <c r="AI197" s="25"/>
      <c r="AJ197" s="25"/>
      <c r="AK197" s="25"/>
      <c r="AL197" s="25"/>
      <c r="AM197" s="25"/>
      <c r="AN197" s="25"/>
      <c r="AO197" s="25"/>
      <c r="AP197" s="25"/>
      <c r="AQ197" s="25"/>
      <c r="AR197" s="25"/>
      <c r="AS197" s="25"/>
      <c r="AT197" s="25"/>
      <c r="AU197" s="25"/>
      <c r="AV197" s="25"/>
      <c r="AW197" s="25"/>
      <c r="AX197" s="25"/>
      <c r="AY197" s="25"/>
      <c r="AZ197" s="25"/>
      <c r="BA197" s="25"/>
      <c r="BB197" s="25"/>
      <c r="BC197" s="25"/>
      <c r="BD197" s="25"/>
      <c r="BE197" s="25"/>
      <c r="BF197" s="25"/>
      <c r="BG197" s="25"/>
      <c r="BH197" s="25"/>
      <c r="BI197" s="25"/>
      <c r="BJ197" s="25"/>
      <c r="BK197" s="25"/>
      <c r="BL197" s="25"/>
      <c r="BM197" s="21">
        <f t="shared" si="290"/>
        <v>0</v>
      </c>
      <c r="BN197" s="18"/>
      <c r="BO197" s="18"/>
      <c r="BP197" s="18">
        <v>2003</v>
      </c>
      <c r="BQ197" s="14" t="e">
        <f t="shared" si="291"/>
        <v>#DIV/0!</v>
      </c>
      <c r="BR197" s="14" t="e">
        <f t="shared" si="260"/>
        <v>#DIV/0!</v>
      </c>
      <c r="BS197" s="14" t="e">
        <f t="shared" si="260"/>
        <v>#DIV/0!</v>
      </c>
      <c r="BT197" s="14" t="e">
        <f t="shared" si="260"/>
        <v>#DIV/0!</v>
      </c>
      <c r="BU197" s="14" t="e">
        <f t="shared" si="260"/>
        <v>#DIV/0!</v>
      </c>
      <c r="BV197" s="14" t="e">
        <f t="shared" si="260"/>
        <v>#DIV/0!</v>
      </c>
      <c r="BW197" s="14" t="e">
        <f t="shared" si="260"/>
        <v>#DIV/0!</v>
      </c>
      <c r="BX197" s="14" t="e">
        <f t="shared" si="260"/>
        <v>#DIV/0!</v>
      </c>
      <c r="BY197" s="14" t="e">
        <f t="shared" si="260"/>
        <v>#DIV/0!</v>
      </c>
      <c r="BZ197" s="14" t="e">
        <f t="shared" si="260"/>
        <v>#DIV/0!</v>
      </c>
      <c r="CA197" s="14" t="e">
        <f t="shared" si="260"/>
        <v>#DIV/0!</v>
      </c>
      <c r="CB197" s="14" t="e">
        <f t="shared" si="260"/>
        <v>#DIV/0!</v>
      </c>
      <c r="CC197" s="14" t="e">
        <f t="shared" si="260"/>
        <v>#DIV/0!</v>
      </c>
      <c r="CD197" s="14" t="e">
        <f t="shared" si="260"/>
        <v>#DIV/0!</v>
      </c>
      <c r="CE197" s="14" t="e">
        <f t="shared" si="260"/>
        <v>#DIV/0!</v>
      </c>
      <c r="CF197" s="14" t="e">
        <f t="shared" si="260"/>
        <v>#DIV/0!</v>
      </c>
      <c r="CG197" s="14" t="e">
        <f t="shared" si="260"/>
        <v>#DIV/0!</v>
      </c>
      <c r="CH197" s="14" t="e">
        <f t="shared" si="261"/>
        <v>#DIV/0!</v>
      </c>
      <c r="CI197" s="14" t="e">
        <f t="shared" si="262"/>
        <v>#DIV/0!</v>
      </c>
      <c r="CJ197" s="14" t="e">
        <f t="shared" si="263"/>
        <v>#DIV/0!</v>
      </c>
      <c r="CK197" s="14" t="e">
        <f t="shared" si="264"/>
        <v>#DIV/0!</v>
      </c>
      <c r="CL197" s="14" t="e">
        <f t="shared" si="265"/>
        <v>#DIV/0!</v>
      </c>
      <c r="CM197" s="14" t="e">
        <f t="shared" si="292"/>
        <v>#DIV/0!</v>
      </c>
      <c r="CN197" s="14" t="e">
        <f t="shared" si="266"/>
        <v>#DIV/0!</v>
      </c>
      <c r="CO197" s="14" t="e">
        <f t="shared" si="266"/>
        <v>#DIV/0!</v>
      </c>
      <c r="CP197" s="14" t="e">
        <f t="shared" si="266"/>
        <v>#DIV/0!</v>
      </c>
      <c r="CQ197" s="14" t="e">
        <f t="shared" si="266"/>
        <v>#DIV/0!</v>
      </c>
      <c r="CR197" s="14" t="e">
        <f t="shared" si="266"/>
        <v>#DIV/0!</v>
      </c>
      <c r="CS197" s="14" t="e">
        <f t="shared" si="266"/>
        <v>#DIV/0!</v>
      </c>
      <c r="CT197" s="14" t="e">
        <f t="shared" si="266"/>
        <v>#DIV/0!</v>
      </c>
      <c r="CU197" s="14" t="e">
        <f t="shared" si="266"/>
        <v>#DIV/0!</v>
      </c>
      <c r="CV197" s="14" t="e">
        <f t="shared" si="266"/>
        <v>#DIV/0!</v>
      </c>
      <c r="CW197" s="14" t="e">
        <f t="shared" si="266"/>
        <v>#DIV/0!</v>
      </c>
      <c r="CX197" s="14" t="e">
        <f t="shared" si="266"/>
        <v>#DIV/0!</v>
      </c>
      <c r="CY197" s="14" t="e">
        <f t="shared" si="266"/>
        <v>#DIV/0!</v>
      </c>
      <c r="CZ197" s="14" t="e">
        <f t="shared" si="266"/>
        <v>#DIV/0!</v>
      </c>
      <c r="DA197" s="14" t="e">
        <f t="shared" si="266"/>
        <v>#DIV/0!</v>
      </c>
      <c r="DB197" s="14" t="e">
        <f t="shared" si="266"/>
        <v>#DIV/0!</v>
      </c>
      <c r="DC197" s="14" t="e">
        <f t="shared" si="266"/>
        <v>#DIV/0!</v>
      </c>
      <c r="DD197" s="14" t="e">
        <f t="shared" si="267"/>
        <v>#DIV/0!</v>
      </c>
      <c r="DE197" s="14" t="e">
        <f t="shared" si="268"/>
        <v>#DIV/0!</v>
      </c>
      <c r="DF197" s="14" t="e">
        <f t="shared" si="269"/>
        <v>#DIV/0!</v>
      </c>
      <c r="DG197" s="14" t="e">
        <f t="shared" si="270"/>
        <v>#DIV/0!</v>
      </c>
      <c r="DH197" s="14" t="e">
        <f t="shared" si="271"/>
        <v>#DIV/0!</v>
      </c>
      <c r="DI197" s="14" t="e">
        <f t="shared" si="272"/>
        <v>#DIV/0!</v>
      </c>
      <c r="DJ197" s="14" t="e">
        <f t="shared" si="273"/>
        <v>#DIV/0!</v>
      </c>
      <c r="DK197" s="14" t="e">
        <f t="shared" si="274"/>
        <v>#DIV/0!</v>
      </c>
      <c r="DL197" s="14" t="e">
        <f t="shared" si="275"/>
        <v>#DIV/0!</v>
      </c>
      <c r="DM197" s="14" t="e">
        <f t="shared" si="276"/>
        <v>#DIV/0!</v>
      </c>
      <c r="DN197" s="14" t="e">
        <f t="shared" si="277"/>
        <v>#DIV/0!</v>
      </c>
      <c r="DO197" s="14" t="e">
        <f t="shared" si="278"/>
        <v>#DIV/0!</v>
      </c>
      <c r="DP197" s="14" t="e">
        <f t="shared" si="279"/>
        <v>#DIV/0!</v>
      </c>
      <c r="DQ197" s="14" t="e">
        <f t="shared" si="280"/>
        <v>#DIV/0!</v>
      </c>
      <c r="DR197" s="14" t="e">
        <f t="shared" si="281"/>
        <v>#DIV/0!</v>
      </c>
      <c r="DS197" s="14" t="e">
        <f t="shared" si="282"/>
        <v>#DIV/0!</v>
      </c>
      <c r="DT197" s="14" t="e">
        <f t="shared" si="283"/>
        <v>#DIV/0!</v>
      </c>
      <c r="DU197" s="14" t="e">
        <f t="shared" si="284"/>
        <v>#DIV/0!</v>
      </c>
      <c r="DV197" s="14" t="e">
        <f t="shared" si="285"/>
        <v>#DIV/0!</v>
      </c>
      <c r="DW197" s="14" t="e">
        <f t="shared" si="286"/>
        <v>#DIV/0!</v>
      </c>
      <c r="DX197" s="14" t="e">
        <f t="shared" si="287"/>
        <v>#DIV/0!</v>
      </c>
      <c r="DY197" s="14" t="e">
        <f t="shared" si="288"/>
        <v>#DIV/0!</v>
      </c>
      <c r="DZ197" s="14" t="e">
        <f t="shared" si="293"/>
        <v>#DIV/0!</v>
      </c>
    </row>
    <row r="198" spans="1:130">
      <c r="A198" s="18">
        <v>4</v>
      </c>
      <c r="B198" s="15">
        <f t="shared" si="289"/>
        <v>0.26666666666666661</v>
      </c>
      <c r="C198" s="18">
        <v>2004</v>
      </c>
      <c r="D198" s="25">
        <f t="shared" si="294"/>
        <v>0</v>
      </c>
      <c r="E198" s="25">
        <f t="shared" si="295"/>
        <v>0</v>
      </c>
      <c r="F198" s="25">
        <f t="shared" ref="F198:F216" si="296">VLOOKUP($C$68,$D$3:$K$63,$A$70,0)*(B196-B195)</f>
        <v>0</v>
      </c>
      <c r="G198" s="25">
        <f>VLOOKUP($C$69,$D$3:$K$63,$A$70,0)*(B195-B194)</f>
        <v>0</v>
      </c>
      <c r="H198" s="25">
        <f>VLOOKUP($C$70,$D$3:$K$63,$A$70,0)*B194</f>
        <v>0</v>
      </c>
      <c r="I198" s="25"/>
      <c r="J198" s="25"/>
      <c r="K198" s="25"/>
      <c r="L198" s="25"/>
      <c r="M198" s="25"/>
      <c r="N198" s="25"/>
      <c r="O198" s="25"/>
      <c r="P198" s="25"/>
      <c r="Q198" s="25"/>
      <c r="R198" s="25"/>
      <c r="S198" s="25"/>
      <c r="T198" s="25"/>
      <c r="U198" s="25"/>
      <c r="V198" s="25"/>
      <c r="W198" s="25"/>
      <c r="X198" s="25"/>
      <c r="Y198" s="25"/>
      <c r="Z198" s="25"/>
      <c r="AA198" s="25"/>
      <c r="AB198" s="25"/>
      <c r="AC198" s="25"/>
      <c r="AD198" s="25"/>
      <c r="AE198" s="25"/>
      <c r="AF198" s="25"/>
      <c r="AG198" s="25"/>
      <c r="AH198" s="25"/>
      <c r="AI198" s="25"/>
      <c r="AJ198" s="25"/>
      <c r="AK198" s="25"/>
      <c r="AL198" s="25"/>
      <c r="AM198" s="25"/>
      <c r="AN198" s="25"/>
      <c r="AO198" s="25"/>
      <c r="AP198" s="25"/>
      <c r="AQ198" s="25"/>
      <c r="AR198" s="25"/>
      <c r="AS198" s="25"/>
      <c r="AT198" s="25"/>
      <c r="AU198" s="25"/>
      <c r="AV198" s="25"/>
      <c r="AW198" s="25"/>
      <c r="AX198" s="25"/>
      <c r="AY198" s="25"/>
      <c r="AZ198" s="25"/>
      <c r="BA198" s="25"/>
      <c r="BB198" s="25"/>
      <c r="BC198" s="25"/>
      <c r="BD198" s="25"/>
      <c r="BE198" s="25"/>
      <c r="BF198" s="25"/>
      <c r="BG198" s="25"/>
      <c r="BH198" s="25"/>
      <c r="BI198" s="25"/>
      <c r="BJ198" s="25"/>
      <c r="BK198" s="25"/>
      <c r="BL198" s="25"/>
      <c r="BM198" s="21">
        <f t="shared" si="290"/>
        <v>0</v>
      </c>
      <c r="BN198" s="18"/>
      <c r="BO198" s="18"/>
      <c r="BP198" s="18">
        <v>2004</v>
      </c>
      <c r="BQ198" s="14" t="e">
        <f t="shared" si="291"/>
        <v>#DIV/0!</v>
      </c>
      <c r="BR198" s="14" t="e">
        <f t="shared" si="260"/>
        <v>#DIV/0!</v>
      </c>
      <c r="BS198" s="14" t="e">
        <f t="shared" si="260"/>
        <v>#DIV/0!</v>
      </c>
      <c r="BT198" s="14" t="e">
        <f t="shared" si="260"/>
        <v>#DIV/0!</v>
      </c>
      <c r="BU198" s="14" t="e">
        <f t="shared" si="260"/>
        <v>#DIV/0!</v>
      </c>
      <c r="BV198" s="14" t="e">
        <f t="shared" si="260"/>
        <v>#DIV/0!</v>
      </c>
      <c r="BW198" s="14" t="e">
        <f t="shared" si="260"/>
        <v>#DIV/0!</v>
      </c>
      <c r="BX198" s="14" t="e">
        <f t="shared" si="260"/>
        <v>#DIV/0!</v>
      </c>
      <c r="BY198" s="14" t="e">
        <f t="shared" si="260"/>
        <v>#DIV/0!</v>
      </c>
      <c r="BZ198" s="14" t="e">
        <f t="shared" si="260"/>
        <v>#DIV/0!</v>
      </c>
      <c r="CA198" s="14" t="e">
        <f t="shared" si="260"/>
        <v>#DIV/0!</v>
      </c>
      <c r="CB198" s="14" t="e">
        <f t="shared" si="260"/>
        <v>#DIV/0!</v>
      </c>
      <c r="CC198" s="14" t="e">
        <f t="shared" si="260"/>
        <v>#DIV/0!</v>
      </c>
      <c r="CD198" s="14" t="e">
        <f t="shared" si="260"/>
        <v>#DIV/0!</v>
      </c>
      <c r="CE198" s="14" t="e">
        <f t="shared" si="260"/>
        <v>#DIV/0!</v>
      </c>
      <c r="CF198" s="14" t="e">
        <f t="shared" si="260"/>
        <v>#DIV/0!</v>
      </c>
      <c r="CG198" s="14" t="e">
        <f t="shared" si="260"/>
        <v>#DIV/0!</v>
      </c>
      <c r="CH198" s="14" t="e">
        <f t="shared" si="261"/>
        <v>#DIV/0!</v>
      </c>
      <c r="CI198" s="14" t="e">
        <f t="shared" si="262"/>
        <v>#DIV/0!</v>
      </c>
      <c r="CJ198" s="14" t="e">
        <f t="shared" si="263"/>
        <v>#DIV/0!</v>
      </c>
      <c r="CK198" s="14" t="e">
        <f t="shared" si="264"/>
        <v>#DIV/0!</v>
      </c>
      <c r="CL198" s="14" t="e">
        <f t="shared" si="265"/>
        <v>#DIV/0!</v>
      </c>
      <c r="CM198" s="14" t="e">
        <f t="shared" si="292"/>
        <v>#DIV/0!</v>
      </c>
      <c r="CN198" s="14" t="e">
        <f t="shared" si="266"/>
        <v>#DIV/0!</v>
      </c>
      <c r="CO198" s="14" t="e">
        <f t="shared" si="266"/>
        <v>#DIV/0!</v>
      </c>
      <c r="CP198" s="14" t="e">
        <f t="shared" si="266"/>
        <v>#DIV/0!</v>
      </c>
      <c r="CQ198" s="14" t="e">
        <f t="shared" si="266"/>
        <v>#DIV/0!</v>
      </c>
      <c r="CR198" s="14" t="e">
        <f t="shared" si="266"/>
        <v>#DIV/0!</v>
      </c>
      <c r="CS198" s="14" t="e">
        <f t="shared" si="266"/>
        <v>#DIV/0!</v>
      </c>
      <c r="CT198" s="14" t="e">
        <f t="shared" si="266"/>
        <v>#DIV/0!</v>
      </c>
      <c r="CU198" s="14" t="e">
        <f t="shared" si="266"/>
        <v>#DIV/0!</v>
      </c>
      <c r="CV198" s="14" t="e">
        <f t="shared" si="266"/>
        <v>#DIV/0!</v>
      </c>
      <c r="CW198" s="14" t="e">
        <f t="shared" si="266"/>
        <v>#DIV/0!</v>
      </c>
      <c r="CX198" s="14" t="e">
        <f t="shared" si="266"/>
        <v>#DIV/0!</v>
      </c>
      <c r="CY198" s="14" t="e">
        <f t="shared" si="266"/>
        <v>#DIV/0!</v>
      </c>
      <c r="CZ198" s="14" t="e">
        <f t="shared" si="266"/>
        <v>#DIV/0!</v>
      </c>
      <c r="DA198" s="14" t="e">
        <f t="shared" si="266"/>
        <v>#DIV/0!</v>
      </c>
      <c r="DB198" s="14" t="e">
        <f t="shared" si="266"/>
        <v>#DIV/0!</v>
      </c>
      <c r="DC198" s="14" t="e">
        <f t="shared" si="266"/>
        <v>#DIV/0!</v>
      </c>
      <c r="DD198" s="14" t="e">
        <f t="shared" si="267"/>
        <v>#DIV/0!</v>
      </c>
      <c r="DE198" s="14" t="e">
        <f t="shared" si="268"/>
        <v>#DIV/0!</v>
      </c>
      <c r="DF198" s="14" t="e">
        <f t="shared" si="269"/>
        <v>#DIV/0!</v>
      </c>
      <c r="DG198" s="14" t="e">
        <f t="shared" si="270"/>
        <v>#DIV/0!</v>
      </c>
      <c r="DH198" s="14" t="e">
        <f t="shared" si="271"/>
        <v>#DIV/0!</v>
      </c>
      <c r="DI198" s="14" t="e">
        <f t="shared" si="272"/>
        <v>#DIV/0!</v>
      </c>
      <c r="DJ198" s="14" t="e">
        <f t="shared" si="273"/>
        <v>#DIV/0!</v>
      </c>
      <c r="DK198" s="14" t="e">
        <f t="shared" si="274"/>
        <v>#DIV/0!</v>
      </c>
      <c r="DL198" s="14" t="e">
        <f t="shared" si="275"/>
        <v>#DIV/0!</v>
      </c>
      <c r="DM198" s="14" t="e">
        <f t="shared" si="276"/>
        <v>#DIV/0!</v>
      </c>
      <c r="DN198" s="14" t="e">
        <f t="shared" si="277"/>
        <v>#DIV/0!</v>
      </c>
      <c r="DO198" s="14" t="e">
        <f t="shared" si="278"/>
        <v>#DIV/0!</v>
      </c>
      <c r="DP198" s="14" t="e">
        <f t="shared" si="279"/>
        <v>#DIV/0!</v>
      </c>
      <c r="DQ198" s="14" t="e">
        <f t="shared" si="280"/>
        <v>#DIV/0!</v>
      </c>
      <c r="DR198" s="14" t="e">
        <f t="shared" si="281"/>
        <v>#DIV/0!</v>
      </c>
      <c r="DS198" s="14" t="e">
        <f t="shared" si="282"/>
        <v>#DIV/0!</v>
      </c>
      <c r="DT198" s="14" t="e">
        <f t="shared" si="283"/>
        <v>#DIV/0!</v>
      </c>
      <c r="DU198" s="14" t="e">
        <f t="shared" si="284"/>
        <v>#DIV/0!</v>
      </c>
      <c r="DV198" s="14" t="e">
        <f t="shared" si="285"/>
        <v>#DIV/0!</v>
      </c>
      <c r="DW198" s="14" t="e">
        <f t="shared" si="286"/>
        <v>#DIV/0!</v>
      </c>
      <c r="DX198" s="14" t="e">
        <f t="shared" si="287"/>
        <v>#DIV/0!</v>
      </c>
      <c r="DY198" s="14" t="e">
        <f t="shared" si="288"/>
        <v>#DIV/0!</v>
      </c>
      <c r="DZ198" s="14" t="e">
        <f t="shared" si="293"/>
        <v>#DIV/0!</v>
      </c>
    </row>
    <row r="199" spans="1:130">
      <c r="A199" s="18">
        <v>5</v>
      </c>
      <c r="B199" s="15">
        <f t="shared" si="289"/>
        <v>0.33333333333333326</v>
      </c>
      <c r="C199" s="18">
        <v>2005</v>
      </c>
      <c r="D199" s="25">
        <f t="shared" si="294"/>
        <v>0</v>
      </c>
      <c r="E199" s="25">
        <f t="shared" si="295"/>
        <v>0</v>
      </c>
      <c r="F199" s="25">
        <f t="shared" si="296"/>
        <v>0</v>
      </c>
      <c r="G199" s="25">
        <f t="shared" ref="G199:G217" si="297">VLOOKUP($C$69,$D$3:$K$63,$A$70,0)*(B196-B195)</f>
        <v>0</v>
      </c>
      <c r="H199" s="25">
        <f>VLOOKUP($C$70,$D$3:$K$63,$A$70,0)*(B195-B194)</f>
        <v>0</v>
      </c>
      <c r="I199" s="25">
        <f>VLOOKUP($C$71,$D$3:$K$63,$A$70,0)*B194</f>
        <v>0</v>
      </c>
      <c r="J199" s="25"/>
      <c r="K199" s="25"/>
      <c r="L199" s="25"/>
      <c r="M199" s="25"/>
      <c r="N199" s="25"/>
      <c r="O199" s="25"/>
      <c r="P199" s="25"/>
      <c r="Q199" s="25"/>
      <c r="R199" s="25"/>
      <c r="S199" s="25"/>
      <c r="T199" s="25"/>
      <c r="U199" s="25"/>
      <c r="V199" s="25"/>
      <c r="W199" s="25"/>
      <c r="X199" s="25"/>
      <c r="Y199" s="25"/>
      <c r="Z199" s="25"/>
      <c r="AA199" s="25"/>
      <c r="AB199" s="25"/>
      <c r="AC199" s="25"/>
      <c r="AD199" s="25"/>
      <c r="AE199" s="25"/>
      <c r="AF199" s="25"/>
      <c r="AG199" s="25"/>
      <c r="AH199" s="25"/>
      <c r="AI199" s="25"/>
      <c r="AJ199" s="25"/>
      <c r="AK199" s="25"/>
      <c r="AL199" s="25"/>
      <c r="AM199" s="25"/>
      <c r="AN199" s="25"/>
      <c r="AO199" s="25"/>
      <c r="AP199" s="25"/>
      <c r="AQ199" s="25"/>
      <c r="AR199" s="25"/>
      <c r="AS199" s="25"/>
      <c r="AT199" s="25"/>
      <c r="AU199" s="25"/>
      <c r="AV199" s="25"/>
      <c r="AW199" s="25"/>
      <c r="AX199" s="25"/>
      <c r="AY199" s="25"/>
      <c r="AZ199" s="25"/>
      <c r="BA199" s="25"/>
      <c r="BB199" s="25"/>
      <c r="BC199" s="25"/>
      <c r="BD199" s="25"/>
      <c r="BE199" s="25"/>
      <c r="BF199" s="25"/>
      <c r="BG199" s="25"/>
      <c r="BH199" s="25"/>
      <c r="BI199" s="25"/>
      <c r="BJ199" s="25"/>
      <c r="BK199" s="25"/>
      <c r="BL199" s="25"/>
      <c r="BM199" s="21">
        <f t="shared" si="290"/>
        <v>0</v>
      </c>
      <c r="BN199" s="18"/>
      <c r="BO199" s="18"/>
      <c r="BP199" s="18">
        <v>2005</v>
      </c>
      <c r="BQ199" s="14" t="e">
        <f t="shared" si="291"/>
        <v>#DIV/0!</v>
      </c>
      <c r="BR199" s="14" t="e">
        <f t="shared" si="260"/>
        <v>#DIV/0!</v>
      </c>
      <c r="BS199" s="14" t="e">
        <f t="shared" si="260"/>
        <v>#DIV/0!</v>
      </c>
      <c r="BT199" s="14" t="e">
        <f t="shared" si="260"/>
        <v>#DIV/0!</v>
      </c>
      <c r="BU199" s="14" t="e">
        <f t="shared" si="260"/>
        <v>#DIV/0!</v>
      </c>
      <c r="BV199" s="14" t="e">
        <f t="shared" si="260"/>
        <v>#DIV/0!</v>
      </c>
      <c r="BW199" s="14" t="e">
        <f t="shared" si="260"/>
        <v>#DIV/0!</v>
      </c>
      <c r="BX199" s="14" t="e">
        <f t="shared" si="260"/>
        <v>#DIV/0!</v>
      </c>
      <c r="BY199" s="14" t="e">
        <f t="shared" si="260"/>
        <v>#DIV/0!</v>
      </c>
      <c r="BZ199" s="14" t="e">
        <f t="shared" si="260"/>
        <v>#DIV/0!</v>
      </c>
      <c r="CA199" s="14" t="e">
        <f t="shared" si="260"/>
        <v>#DIV/0!</v>
      </c>
      <c r="CB199" s="14" t="e">
        <f t="shared" si="260"/>
        <v>#DIV/0!</v>
      </c>
      <c r="CC199" s="14" t="e">
        <f t="shared" si="260"/>
        <v>#DIV/0!</v>
      </c>
      <c r="CD199" s="14" t="e">
        <f t="shared" si="260"/>
        <v>#DIV/0!</v>
      </c>
      <c r="CE199" s="14" t="e">
        <f t="shared" si="260"/>
        <v>#DIV/0!</v>
      </c>
      <c r="CF199" s="14" t="e">
        <f t="shared" si="260"/>
        <v>#DIV/0!</v>
      </c>
      <c r="CG199" s="14" t="e">
        <f t="shared" si="260"/>
        <v>#DIV/0!</v>
      </c>
      <c r="CH199" s="14" t="e">
        <f t="shared" si="261"/>
        <v>#DIV/0!</v>
      </c>
      <c r="CI199" s="14" t="e">
        <f t="shared" si="262"/>
        <v>#DIV/0!</v>
      </c>
      <c r="CJ199" s="14" t="e">
        <f t="shared" si="263"/>
        <v>#DIV/0!</v>
      </c>
      <c r="CK199" s="14" t="e">
        <f t="shared" si="264"/>
        <v>#DIV/0!</v>
      </c>
      <c r="CL199" s="14" t="e">
        <f t="shared" si="265"/>
        <v>#DIV/0!</v>
      </c>
      <c r="CM199" s="14" t="e">
        <f t="shared" si="292"/>
        <v>#DIV/0!</v>
      </c>
      <c r="CN199" s="14" t="e">
        <f t="shared" si="266"/>
        <v>#DIV/0!</v>
      </c>
      <c r="CO199" s="14" t="e">
        <f t="shared" si="266"/>
        <v>#DIV/0!</v>
      </c>
      <c r="CP199" s="14" t="e">
        <f t="shared" si="266"/>
        <v>#DIV/0!</v>
      </c>
      <c r="CQ199" s="14" t="e">
        <f t="shared" si="266"/>
        <v>#DIV/0!</v>
      </c>
      <c r="CR199" s="14" t="e">
        <f t="shared" si="266"/>
        <v>#DIV/0!</v>
      </c>
      <c r="CS199" s="14" t="e">
        <f t="shared" si="266"/>
        <v>#DIV/0!</v>
      </c>
      <c r="CT199" s="14" t="e">
        <f t="shared" si="266"/>
        <v>#DIV/0!</v>
      </c>
      <c r="CU199" s="14" t="e">
        <f t="shared" si="266"/>
        <v>#DIV/0!</v>
      </c>
      <c r="CV199" s="14" t="e">
        <f t="shared" si="266"/>
        <v>#DIV/0!</v>
      </c>
      <c r="CW199" s="14" t="e">
        <f t="shared" si="266"/>
        <v>#DIV/0!</v>
      </c>
      <c r="CX199" s="14" t="e">
        <f t="shared" si="266"/>
        <v>#DIV/0!</v>
      </c>
      <c r="CY199" s="14" t="e">
        <f t="shared" si="266"/>
        <v>#DIV/0!</v>
      </c>
      <c r="CZ199" s="14" t="e">
        <f t="shared" si="266"/>
        <v>#DIV/0!</v>
      </c>
      <c r="DA199" s="14" t="e">
        <f t="shared" si="266"/>
        <v>#DIV/0!</v>
      </c>
      <c r="DB199" s="14" t="e">
        <f t="shared" si="266"/>
        <v>#DIV/0!</v>
      </c>
      <c r="DC199" s="14" t="e">
        <f t="shared" si="266"/>
        <v>#DIV/0!</v>
      </c>
      <c r="DD199" s="14" t="e">
        <f t="shared" si="267"/>
        <v>#DIV/0!</v>
      </c>
      <c r="DE199" s="14" t="e">
        <f t="shared" si="268"/>
        <v>#DIV/0!</v>
      </c>
      <c r="DF199" s="14" t="e">
        <f t="shared" si="269"/>
        <v>#DIV/0!</v>
      </c>
      <c r="DG199" s="14" t="e">
        <f t="shared" si="270"/>
        <v>#DIV/0!</v>
      </c>
      <c r="DH199" s="14" t="e">
        <f t="shared" si="271"/>
        <v>#DIV/0!</v>
      </c>
      <c r="DI199" s="14" t="e">
        <f t="shared" si="272"/>
        <v>#DIV/0!</v>
      </c>
      <c r="DJ199" s="14" t="e">
        <f t="shared" si="273"/>
        <v>#DIV/0!</v>
      </c>
      <c r="DK199" s="14" t="e">
        <f t="shared" si="274"/>
        <v>#DIV/0!</v>
      </c>
      <c r="DL199" s="14" t="e">
        <f t="shared" si="275"/>
        <v>#DIV/0!</v>
      </c>
      <c r="DM199" s="14" t="e">
        <f t="shared" si="276"/>
        <v>#DIV/0!</v>
      </c>
      <c r="DN199" s="14" t="e">
        <f t="shared" si="277"/>
        <v>#DIV/0!</v>
      </c>
      <c r="DO199" s="14" t="e">
        <f t="shared" si="278"/>
        <v>#DIV/0!</v>
      </c>
      <c r="DP199" s="14" t="e">
        <f t="shared" si="279"/>
        <v>#DIV/0!</v>
      </c>
      <c r="DQ199" s="14" t="e">
        <f t="shared" si="280"/>
        <v>#DIV/0!</v>
      </c>
      <c r="DR199" s="14" t="e">
        <f t="shared" si="281"/>
        <v>#DIV/0!</v>
      </c>
      <c r="DS199" s="14" t="e">
        <f t="shared" si="282"/>
        <v>#DIV/0!</v>
      </c>
      <c r="DT199" s="14" t="e">
        <f t="shared" si="283"/>
        <v>#DIV/0!</v>
      </c>
      <c r="DU199" s="14" t="e">
        <f t="shared" si="284"/>
        <v>#DIV/0!</v>
      </c>
      <c r="DV199" s="14" t="e">
        <f t="shared" si="285"/>
        <v>#DIV/0!</v>
      </c>
      <c r="DW199" s="14" t="e">
        <f t="shared" si="286"/>
        <v>#DIV/0!</v>
      </c>
      <c r="DX199" s="14" t="e">
        <f t="shared" si="287"/>
        <v>#DIV/0!</v>
      </c>
      <c r="DY199" s="14" t="e">
        <f t="shared" si="288"/>
        <v>#DIV/0!</v>
      </c>
      <c r="DZ199" s="14" t="e">
        <f t="shared" si="293"/>
        <v>#DIV/0!</v>
      </c>
    </row>
    <row r="200" spans="1:130">
      <c r="A200" s="18">
        <v>6</v>
      </c>
      <c r="B200" s="15">
        <f t="shared" si="289"/>
        <v>0.39999999999999991</v>
      </c>
      <c r="C200" s="18">
        <v>2006</v>
      </c>
      <c r="D200" s="25">
        <f t="shared" si="294"/>
        <v>0</v>
      </c>
      <c r="E200" s="25">
        <f t="shared" si="295"/>
        <v>0</v>
      </c>
      <c r="F200" s="25">
        <f t="shared" si="296"/>
        <v>0</v>
      </c>
      <c r="G200" s="25">
        <f t="shared" si="297"/>
        <v>0</v>
      </c>
      <c r="H200" s="25">
        <f t="shared" ref="H200:H218" si="298">VLOOKUP($C$70,$D$3:$K$63,$A$70,0)*(B196-B195)</f>
        <v>0</v>
      </c>
      <c r="I200" s="25">
        <f>VLOOKUP($C$71,$D$3:$K$63,$A$70,0)*(B195-B194)</f>
        <v>22044.333333333328</v>
      </c>
      <c r="J200" s="25">
        <f>VLOOKUP($C$72,$D$3:$K$63,$A$70,0)*B194</f>
        <v>0</v>
      </c>
      <c r="K200" s="25"/>
      <c r="L200" s="25"/>
      <c r="M200" s="25"/>
      <c r="N200" s="25"/>
      <c r="O200" s="25"/>
      <c r="P200" s="25"/>
      <c r="Q200" s="25"/>
      <c r="R200" s="25"/>
      <c r="S200" s="25"/>
      <c r="T200" s="25"/>
      <c r="U200" s="25"/>
      <c r="V200" s="25"/>
      <c r="W200" s="25"/>
      <c r="X200" s="25"/>
      <c r="Y200" s="25"/>
      <c r="Z200" s="25"/>
      <c r="AA200" s="25"/>
      <c r="AB200" s="25"/>
      <c r="AC200" s="25"/>
      <c r="AD200" s="25"/>
      <c r="AE200" s="25"/>
      <c r="AF200" s="25"/>
      <c r="AG200" s="25"/>
      <c r="AH200" s="25"/>
      <c r="AI200" s="25"/>
      <c r="AJ200" s="25"/>
      <c r="AK200" s="25"/>
      <c r="AL200" s="25"/>
      <c r="AM200" s="25"/>
      <c r="AN200" s="25"/>
      <c r="AO200" s="25"/>
      <c r="AP200" s="25"/>
      <c r="AQ200" s="25"/>
      <c r="AR200" s="25"/>
      <c r="AS200" s="25"/>
      <c r="AT200" s="25"/>
      <c r="AU200" s="25"/>
      <c r="AV200" s="25"/>
      <c r="AW200" s="25"/>
      <c r="AX200" s="25"/>
      <c r="AY200" s="25"/>
      <c r="AZ200" s="25"/>
      <c r="BA200" s="25"/>
      <c r="BB200" s="25"/>
      <c r="BC200" s="25"/>
      <c r="BD200" s="25"/>
      <c r="BE200" s="25"/>
      <c r="BF200" s="25"/>
      <c r="BG200" s="25"/>
      <c r="BH200" s="25"/>
      <c r="BI200" s="25"/>
      <c r="BJ200" s="25"/>
      <c r="BK200" s="25"/>
      <c r="BL200" s="25"/>
      <c r="BM200" s="21">
        <f t="shared" si="290"/>
        <v>22044.333333333328</v>
      </c>
      <c r="BN200" s="18"/>
      <c r="BO200" s="18"/>
      <c r="BP200" s="18">
        <v>2006</v>
      </c>
      <c r="BQ200" s="14">
        <f t="shared" si="291"/>
        <v>0</v>
      </c>
      <c r="BR200" s="14">
        <f t="shared" si="260"/>
        <v>0</v>
      </c>
      <c r="BS200" s="14">
        <f t="shared" si="260"/>
        <v>0</v>
      </c>
      <c r="BT200" s="14">
        <f t="shared" si="260"/>
        <v>0</v>
      </c>
      <c r="BU200" s="14">
        <f t="shared" si="260"/>
        <v>0</v>
      </c>
      <c r="BV200" s="14">
        <f t="shared" si="260"/>
        <v>1</v>
      </c>
      <c r="BW200" s="14">
        <f t="shared" si="260"/>
        <v>0</v>
      </c>
      <c r="BX200" s="14">
        <f t="shared" si="260"/>
        <v>0</v>
      </c>
      <c r="BY200" s="14">
        <f t="shared" si="260"/>
        <v>0</v>
      </c>
      <c r="BZ200" s="14">
        <f t="shared" si="260"/>
        <v>0</v>
      </c>
      <c r="CA200" s="14">
        <f t="shared" si="260"/>
        <v>0</v>
      </c>
      <c r="CB200" s="14">
        <f t="shared" si="260"/>
        <v>0</v>
      </c>
      <c r="CC200" s="14">
        <f t="shared" si="260"/>
        <v>0</v>
      </c>
      <c r="CD200" s="14">
        <f t="shared" si="260"/>
        <v>0</v>
      </c>
      <c r="CE200" s="14">
        <f t="shared" si="260"/>
        <v>0</v>
      </c>
      <c r="CF200" s="14">
        <f t="shared" si="260"/>
        <v>0</v>
      </c>
      <c r="CG200" s="14">
        <f t="shared" si="260"/>
        <v>0</v>
      </c>
      <c r="CH200" s="14">
        <f t="shared" si="261"/>
        <v>0</v>
      </c>
      <c r="CI200" s="14">
        <f t="shared" si="262"/>
        <v>0</v>
      </c>
      <c r="CJ200" s="14">
        <f t="shared" si="263"/>
        <v>0</v>
      </c>
      <c r="CK200" s="14">
        <f t="shared" si="264"/>
        <v>0</v>
      </c>
      <c r="CL200" s="14">
        <f t="shared" si="265"/>
        <v>0</v>
      </c>
      <c r="CM200" s="14">
        <f t="shared" si="292"/>
        <v>0</v>
      </c>
      <c r="CN200" s="14">
        <f t="shared" si="266"/>
        <v>0</v>
      </c>
      <c r="CO200" s="14">
        <f t="shared" si="266"/>
        <v>0</v>
      </c>
      <c r="CP200" s="14">
        <f t="shared" si="266"/>
        <v>0</v>
      </c>
      <c r="CQ200" s="14">
        <f t="shared" si="266"/>
        <v>0</v>
      </c>
      <c r="CR200" s="14">
        <f t="shared" si="266"/>
        <v>0</v>
      </c>
      <c r="CS200" s="14">
        <f t="shared" si="266"/>
        <v>0</v>
      </c>
      <c r="CT200" s="14">
        <f t="shared" si="266"/>
        <v>0</v>
      </c>
      <c r="CU200" s="14">
        <f t="shared" si="266"/>
        <v>0</v>
      </c>
      <c r="CV200" s="14">
        <f t="shared" si="266"/>
        <v>0</v>
      </c>
      <c r="CW200" s="14">
        <f t="shared" si="266"/>
        <v>0</v>
      </c>
      <c r="CX200" s="14">
        <f t="shared" si="266"/>
        <v>0</v>
      </c>
      <c r="CY200" s="14">
        <f t="shared" si="266"/>
        <v>0</v>
      </c>
      <c r="CZ200" s="14">
        <f t="shared" si="266"/>
        <v>0</v>
      </c>
      <c r="DA200" s="14">
        <f t="shared" si="266"/>
        <v>0</v>
      </c>
      <c r="DB200" s="14">
        <f t="shared" si="266"/>
        <v>0</v>
      </c>
      <c r="DC200" s="14">
        <f t="shared" si="266"/>
        <v>0</v>
      </c>
      <c r="DD200" s="14">
        <f t="shared" si="267"/>
        <v>0</v>
      </c>
      <c r="DE200" s="14">
        <f t="shared" si="268"/>
        <v>0</v>
      </c>
      <c r="DF200" s="14">
        <f t="shared" si="269"/>
        <v>0</v>
      </c>
      <c r="DG200" s="14">
        <f t="shared" si="270"/>
        <v>0</v>
      </c>
      <c r="DH200" s="14">
        <f t="shared" si="271"/>
        <v>0</v>
      </c>
      <c r="DI200" s="14">
        <f t="shared" si="272"/>
        <v>0</v>
      </c>
      <c r="DJ200" s="14">
        <f t="shared" si="273"/>
        <v>0</v>
      </c>
      <c r="DK200" s="14">
        <f t="shared" si="274"/>
        <v>0</v>
      </c>
      <c r="DL200" s="14">
        <f t="shared" si="275"/>
        <v>0</v>
      </c>
      <c r="DM200" s="14">
        <f t="shared" si="276"/>
        <v>0</v>
      </c>
      <c r="DN200" s="14">
        <f t="shared" si="277"/>
        <v>0</v>
      </c>
      <c r="DO200" s="14">
        <f t="shared" si="278"/>
        <v>0</v>
      </c>
      <c r="DP200" s="14">
        <f t="shared" si="279"/>
        <v>0</v>
      </c>
      <c r="DQ200" s="14">
        <f t="shared" si="280"/>
        <v>0</v>
      </c>
      <c r="DR200" s="14">
        <f t="shared" si="281"/>
        <v>0</v>
      </c>
      <c r="DS200" s="14">
        <f t="shared" si="282"/>
        <v>0</v>
      </c>
      <c r="DT200" s="14">
        <f t="shared" si="283"/>
        <v>0</v>
      </c>
      <c r="DU200" s="14">
        <f t="shared" si="284"/>
        <v>0</v>
      </c>
      <c r="DV200" s="14">
        <f t="shared" si="285"/>
        <v>0</v>
      </c>
      <c r="DW200" s="14">
        <f t="shared" si="286"/>
        <v>0</v>
      </c>
      <c r="DX200" s="14">
        <f t="shared" si="287"/>
        <v>0</v>
      </c>
      <c r="DY200" s="14">
        <f t="shared" si="288"/>
        <v>0</v>
      </c>
      <c r="DZ200" s="14">
        <f t="shared" si="293"/>
        <v>1</v>
      </c>
    </row>
    <row r="201" spans="1:130">
      <c r="A201" s="18">
        <v>7</v>
      </c>
      <c r="B201" s="15">
        <f t="shared" si="289"/>
        <v>0.46666666666666656</v>
      </c>
      <c r="C201" s="18">
        <v>2007</v>
      </c>
      <c r="D201" s="25">
        <f t="shared" si="294"/>
        <v>0</v>
      </c>
      <c r="E201" s="25">
        <f t="shared" si="295"/>
        <v>0</v>
      </c>
      <c r="F201" s="25">
        <f t="shared" si="296"/>
        <v>0</v>
      </c>
      <c r="G201" s="25">
        <f t="shared" si="297"/>
        <v>0</v>
      </c>
      <c r="H201" s="25">
        <f t="shared" si="298"/>
        <v>0</v>
      </c>
      <c r="I201" s="25">
        <f t="shared" ref="I201:I219" si="299">VLOOKUP($C$71,$D$3:$K$63,$A$70,0)*(B196-B195)</f>
        <v>22044.333333333328</v>
      </c>
      <c r="J201" s="25">
        <f>VLOOKUP($C$72,$D$3:$K$63,$A$70,0)*(B195-B194)</f>
        <v>27639.133333333328</v>
      </c>
      <c r="K201" s="25">
        <f>VLOOKUP($C$73,$D$3:$K$63,$A$70,0)*B194</f>
        <v>0</v>
      </c>
      <c r="L201" s="25"/>
      <c r="M201" s="25"/>
      <c r="N201" s="25"/>
      <c r="O201" s="25"/>
      <c r="P201" s="25"/>
      <c r="Q201" s="25"/>
      <c r="R201" s="25"/>
      <c r="S201" s="25"/>
      <c r="T201" s="25"/>
      <c r="U201" s="25"/>
      <c r="V201" s="25"/>
      <c r="W201" s="25"/>
      <c r="X201" s="25"/>
      <c r="Y201" s="25"/>
      <c r="Z201" s="25"/>
      <c r="AA201" s="25"/>
      <c r="AB201" s="25"/>
      <c r="AC201" s="25"/>
      <c r="AD201" s="25"/>
      <c r="AE201" s="25"/>
      <c r="AF201" s="25"/>
      <c r="AG201" s="25"/>
      <c r="AH201" s="25"/>
      <c r="AI201" s="25"/>
      <c r="AJ201" s="25"/>
      <c r="AK201" s="25"/>
      <c r="AL201" s="25"/>
      <c r="AM201" s="25"/>
      <c r="AN201" s="25"/>
      <c r="AO201" s="25"/>
      <c r="AP201" s="25"/>
      <c r="AQ201" s="25"/>
      <c r="AR201" s="25"/>
      <c r="AS201" s="25"/>
      <c r="AT201" s="25"/>
      <c r="AU201" s="25"/>
      <c r="AV201" s="25"/>
      <c r="AW201" s="25"/>
      <c r="AX201" s="25"/>
      <c r="AY201" s="25"/>
      <c r="AZ201" s="25"/>
      <c r="BA201" s="25"/>
      <c r="BB201" s="25"/>
      <c r="BC201" s="25"/>
      <c r="BD201" s="25"/>
      <c r="BE201" s="25"/>
      <c r="BF201" s="25"/>
      <c r="BG201" s="25"/>
      <c r="BH201" s="25"/>
      <c r="BI201" s="25"/>
      <c r="BJ201" s="25"/>
      <c r="BK201" s="25"/>
      <c r="BL201" s="25"/>
      <c r="BM201" s="21">
        <f t="shared" si="290"/>
        <v>49683.46666666666</v>
      </c>
      <c r="BN201" s="18"/>
      <c r="BO201" s="18"/>
      <c r="BP201" s="18">
        <v>2007</v>
      </c>
      <c r="BQ201" s="14">
        <f t="shared" si="291"/>
        <v>0</v>
      </c>
      <c r="BR201" s="14">
        <f t="shared" si="260"/>
        <v>0</v>
      </c>
      <c r="BS201" s="14">
        <f t="shared" si="260"/>
        <v>0</v>
      </c>
      <c r="BT201" s="14">
        <f t="shared" si="260"/>
        <v>0</v>
      </c>
      <c r="BU201" s="14">
        <f t="shared" si="260"/>
        <v>0</v>
      </c>
      <c r="BV201" s="14">
        <f t="shared" si="260"/>
        <v>0.44369555532893568</v>
      </c>
      <c r="BW201" s="14">
        <f t="shared" si="260"/>
        <v>0.55630444467106421</v>
      </c>
      <c r="BX201" s="14">
        <f t="shared" si="260"/>
        <v>0</v>
      </c>
      <c r="BY201" s="14">
        <f t="shared" si="260"/>
        <v>0</v>
      </c>
      <c r="BZ201" s="14">
        <f t="shared" si="260"/>
        <v>0</v>
      </c>
      <c r="CA201" s="14">
        <f t="shared" si="260"/>
        <v>0</v>
      </c>
      <c r="CB201" s="14">
        <f t="shared" si="260"/>
        <v>0</v>
      </c>
      <c r="CC201" s="14">
        <f t="shared" si="260"/>
        <v>0</v>
      </c>
      <c r="CD201" s="14">
        <f t="shared" si="260"/>
        <v>0</v>
      </c>
      <c r="CE201" s="14">
        <f t="shared" si="260"/>
        <v>0</v>
      </c>
      <c r="CF201" s="14">
        <f t="shared" si="260"/>
        <v>0</v>
      </c>
      <c r="CG201" s="14">
        <f t="shared" si="260"/>
        <v>0</v>
      </c>
      <c r="CH201" s="14">
        <f t="shared" si="261"/>
        <v>0</v>
      </c>
      <c r="CI201" s="14">
        <f t="shared" si="262"/>
        <v>0</v>
      </c>
      <c r="CJ201" s="14">
        <f t="shared" si="263"/>
        <v>0</v>
      </c>
      <c r="CK201" s="14">
        <f t="shared" si="264"/>
        <v>0</v>
      </c>
      <c r="CL201" s="14">
        <f t="shared" si="265"/>
        <v>0</v>
      </c>
      <c r="CM201" s="14">
        <f t="shared" si="292"/>
        <v>0</v>
      </c>
      <c r="CN201" s="14">
        <f t="shared" si="266"/>
        <v>0</v>
      </c>
      <c r="CO201" s="14">
        <f t="shared" si="266"/>
        <v>0</v>
      </c>
      <c r="CP201" s="14">
        <f t="shared" si="266"/>
        <v>0</v>
      </c>
      <c r="CQ201" s="14">
        <f t="shared" si="266"/>
        <v>0</v>
      </c>
      <c r="CR201" s="14">
        <f t="shared" si="266"/>
        <v>0</v>
      </c>
      <c r="CS201" s="14">
        <f t="shared" si="266"/>
        <v>0</v>
      </c>
      <c r="CT201" s="14">
        <f t="shared" si="266"/>
        <v>0</v>
      </c>
      <c r="CU201" s="14">
        <f t="shared" si="266"/>
        <v>0</v>
      </c>
      <c r="CV201" s="14">
        <f t="shared" si="266"/>
        <v>0</v>
      </c>
      <c r="CW201" s="14">
        <f t="shared" si="266"/>
        <v>0</v>
      </c>
      <c r="CX201" s="14">
        <f t="shared" si="266"/>
        <v>0</v>
      </c>
      <c r="CY201" s="14">
        <f t="shared" si="266"/>
        <v>0</v>
      </c>
      <c r="CZ201" s="14">
        <f t="shared" si="266"/>
        <v>0</v>
      </c>
      <c r="DA201" s="14">
        <f t="shared" si="266"/>
        <v>0</v>
      </c>
      <c r="DB201" s="14">
        <f t="shared" si="266"/>
        <v>0</v>
      </c>
      <c r="DC201" s="14">
        <f t="shared" si="266"/>
        <v>0</v>
      </c>
      <c r="DD201" s="14">
        <f t="shared" si="267"/>
        <v>0</v>
      </c>
      <c r="DE201" s="14">
        <f t="shared" si="268"/>
        <v>0</v>
      </c>
      <c r="DF201" s="14">
        <f t="shared" si="269"/>
        <v>0</v>
      </c>
      <c r="DG201" s="14">
        <f t="shared" si="270"/>
        <v>0</v>
      </c>
      <c r="DH201" s="14">
        <f t="shared" si="271"/>
        <v>0</v>
      </c>
      <c r="DI201" s="14">
        <f t="shared" si="272"/>
        <v>0</v>
      </c>
      <c r="DJ201" s="14">
        <f t="shared" si="273"/>
        <v>0</v>
      </c>
      <c r="DK201" s="14">
        <f t="shared" si="274"/>
        <v>0</v>
      </c>
      <c r="DL201" s="14">
        <f t="shared" si="275"/>
        <v>0</v>
      </c>
      <c r="DM201" s="14">
        <f t="shared" si="276"/>
        <v>0</v>
      </c>
      <c r="DN201" s="14">
        <f t="shared" si="277"/>
        <v>0</v>
      </c>
      <c r="DO201" s="14">
        <f t="shared" si="278"/>
        <v>0</v>
      </c>
      <c r="DP201" s="14">
        <f t="shared" si="279"/>
        <v>0</v>
      </c>
      <c r="DQ201" s="14">
        <f t="shared" si="280"/>
        <v>0</v>
      </c>
      <c r="DR201" s="14">
        <f t="shared" si="281"/>
        <v>0</v>
      </c>
      <c r="DS201" s="14">
        <f t="shared" si="282"/>
        <v>0</v>
      </c>
      <c r="DT201" s="14">
        <f t="shared" si="283"/>
        <v>0</v>
      </c>
      <c r="DU201" s="14">
        <f t="shared" si="284"/>
        <v>0</v>
      </c>
      <c r="DV201" s="14">
        <f t="shared" si="285"/>
        <v>0</v>
      </c>
      <c r="DW201" s="14">
        <f t="shared" si="286"/>
        <v>0</v>
      </c>
      <c r="DX201" s="14">
        <f t="shared" si="287"/>
        <v>0</v>
      </c>
      <c r="DY201" s="14">
        <f t="shared" si="288"/>
        <v>0</v>
      </c>
      <c r="DZ201" s="14">
        <f t="shared" si="293"/>
        <v>0.99999999999999989</v>
      </c>
    </row>
    <row r="202" spans="1:130">
      <c r="A202" s="18">
        <v>8</v>
      </c>
      <c r="B202" s="15">
        <f t="shared" si="289"/>
        <v>0.53333333333333321</v>
      </c>
      <c r="C202" s="18">
        <v>2008</v>
      </c>
      <c r="D202" s="25">
        <f t="shared" si="294"/>
        <v>0</v>
      </c>
      <c r="E202" s="25">
        <f t="shared" si="295"/>
        <v>0</v>
      </c>
      <c r="F202" s="25">
        <f t="shared" si="296"/>
        <v>0</v>
      </c>
      <c r="G202" s="25">
        <f t="shared" si="297"/>
        <v>0</v>
      </c>
      <c r="H202" s="25">
        <f t="shared" si="298"/>
        <v>0</v>
      </c>
      <c r="I202" s="25">
        <f t="shared" si="299"/>
        <v>22044.333333333328</v>
      </c>
      <c r="J202" s="25">
        <f t="shared" ref="J202:J220" si="300">VLOOKUP($C$72,$D$3:$K$63,$A$70,0)*(B196-B195)</f>
        <v>27639.133333333328</v>
      </c>
      <c r="K202" s="25">
        <f>VLOOKUP($C$73,$D$3:$K$63,$A$70,0)*(B195-B194)</f>
        <v>34141.19999999999</v>
      </c>
      <c r="L202" s="25">
        <f>VLOOKUP($C$74,$D$3:$K$63,$A$70,0)*B194</f>
        <v>0</v>
      </c>
      <c r="M202" s="25"/>
      <c r="N202" s="25"/>
      <c r="O202" s="25"/>
      <c r="P202" s="25"/>
      <c r="Q202" s="25"/>
      <c r="R202" s="25"/>
      <c r="S202" s="25"/>
      <c r="T202" s="25"/>
      <c r="U202" s="25"/>
      <c r="V202" s="25"/>
      <c r="W202" s="25"/>
      <c r="X202" s="25"/>
      <c r="Y202" s="25"/>
      <c r="Z202" s="25"/>
      <c r="AA202" s="25"/>
      <c r="AB202" s="25"/>
      <c r="AC202" s="25"/>
      <c r="AD202" s="25"/>
      <c r="AE202" s="25"/>
      <c r="AF202" s="25"/>
      <c r="AG202" s="25"/>
      <c r="AH202" s="25"/>
      <c r="AI202" s="25"/>
      <c r="AJ202" s="25"/>
      <c r="AK202" s="25"/>
      <c r="AL202" s="25"/>
      <c r="AM202" s="25"/>
      <c r="AN202" s="25"/>
      <c r="AO202" s="25"/>
      <c r="AP202" s="25"/>
      <c r="AQ202" s="25"/>
      <c r="AR202" s="25"/>
      <c r="AS202" s="25"/>
      <c r="AT202" s="25"/>
      <c r="AU202" s="25"/>
      <c r="AV202" s="25"/>
      <c r="AW202" s="25"/>
      <c r="AX202" s="25"/>
      <c r="AY202" s="25"/>
      <c r="AZ202" s="25"/>
      <c r="BA202" s="25"/>
      <c r="BB202" s="25"/>
      <c r="BC202" s="25"/>
      <c r="BD202" s="25"/>
      <c r="BE202" s="25"/>
      <c r="BF202" s="25"/>
      <c r="BG202" s="25"/>
      <c r="BH202" s="25"/>
      <c r="BI202" s="25"/>
      <c r="BJ202" s="25"/>
      <c r="BK202" s="25"/>
      <c r="BL202" s="25"/>
      <c r="BM202" s="21">
        <f t="shared" si="290"/>
        <v>83824.666666666657</v>
      </c>
      <c r="BN202" s="18"/>
      <c r="BO202" s="18"/>
      <c r="BP202" s="18">
        <v>2008</v>
      </c>
      <c r="BQ202" s="14">
        <f t="shared" si="291"/>
        <v>0</v>
      </c>
      <c r="BR202" s="14">
        <f t="shared" si="260"/>
        <v>0</v>
      </c>
      <c r="BS202" s="14">
        <f t="shared" si="260"/>
        <v>0</v>
      </c>
      <c r="BT202" s="14">
        <f t="shared" si="260"/>
        <v>0</v>
      </c>
      <c r="BU202" s="14">
        <f t="shared" si="260"/>
        <v>0</v>
      </c>
      <c r="BV202" s="14">
        <f t="shared" si="260"/>
        <v>0.26298146130415068</v>
      </c>
      <c r="BW202" s="14">
        <f t="shared" si="260"/>
        <v>0.32972553822661582</v>
      </c>
      <c r="BX202" s="14">
        <f t="shared" si="260"/>
        <v>0.40729300046923334</v>
      </c>
      <c r="BY202" s="14">
        <f t="shared" si="260"/>
        <v>0</v>
      </c>
      <c r="BZ202" s="14">
        <f t="shared" si="260"/>
        <v>0</v>
      </c>
      <c r="CA202" s="14">
        <f t="shared" si="260"/>
        <v>0</v>
      </c>
      <c r="CB202" s="14">
        <f t="shared" si="260"/>
        <v>0</v>
      </c>
      <c r="CC202" s="14">
        <f t="shared" si="260"/>
        <v>0</v>
      </c>
      <c r="CD202" s="14">
        <f t="shared" si="260"/>
        <v>0</v>
      </c>
      <c r="CE202" s="14">
        <f t="shared" si="260"/>
        <v>0</v>
      </c>
      <c r="CF202" s="14">
        <f t="shared" si="260"/>
        <v>0</v>
      </c>
      <c r="CG202" s="14">
        <f t="shared" si="260"/>
        <v>0</v>
      </c>
      <c r="CH202" s="14">
        <f t="shared" si="261"/>
        <v>0</v>
      </c>
      <c r="CI202" s="14">
        <f t="shared" si="262"/>
        <v>0</v>
      </c>
      <c r="CJ202" s="14">
        <f t="shared" si="263"/>
        <v>0</v>
      </c>
      <c r="CK202" s="14">
        <f t="shared" si="264"/>
        <v>0</v>
      </c>
      <c r="CL202" s="14">
        <f t="shared" si="265"/>
        <v>0</v>
      </c>
      <c r="CM202" s="14">
        <f t="shared" si="292"/>
        <v>0</v>
      </c>
      <c r="CN202" s="14">
        <f t="shared" si="266"/>
        <v>0</v>
      </c>
      <c r="CO202" s="14">
        <f t="shared" si="266"/>
        <v>0</v>
      </c>
      <c r="CP202" s="14">
        <f t="shared" si="266"/>
        <v>0</v>
      </c>
      <c r="CQ202" s="14">
        <f t="shared" si="266"/>
        <v>0</v>
      </c>
      <c r="CR202" s="14">
        <f t="shared" si="266"/>
        <v>0</v>
      </c>
      <c r="CS202" s="14">
        <f t="shared" si="266"/>
        <v>0</v>
      </c>
      <c r="CT202" s="14">
        <f t="shared" si="266"/>
        <v>0</v>
      </c>
      <c r="CU202" s="14">
        <f t="shared" si="266"/>
        <v>0</v>
      </c>
      <c r="CV202" s="14">
        <f t="shared" si="266"/>
        <v>0</v>
      </c>
      <c r="CW202" s="14">
        <f t="shared" si="266"/>
        <v>0</v>
      </c>
      <c r="CX202" s="14">
        <f t="shared" si="266"/>
        <v>0</v>
      </c>
      <c r="CY202" s="14">
        <f t="shared" si="266"/>
        <v>0</v>
      </c>
      <c r="CZ202" s="14">
        <f t="shared" si="266"/>
        <v>0</v>
      </c>
      <c r="DA202" s="14">
        <f t="shared" si="266"/>
        <v>0</v>
      </c>
      <c r="DB202" s="14">
        <f t="shared" si="266"/>
        <v>0</v>
      </c>
      <c r="DC202" s="14">
        <f t="shared" si="266"/>
        <v>0</v>
      </c>
      <c r="DD202" s="14">
        <f t="shared" si="267"/>
        <v>0</v>
      </c>
      <c r="DE202" s="14">
        <f t="shared" si="268"/>
        <v>0</v>
      </c>
      <c r="DF202" s="14">
        <f t="shared" si="269"/>
        <v>0</v>
      </c>
      <c r="DG202" s="14">
        <f t="shared" si="270"/>
        <v>0</v>
      </c>
      <c r="DH202" s="14">
        <f t="shared" si="271"/>
        <v>0</v>
      </c>
      <c r="DI202" s="14">
        <f t="shared" si="272"/>
        <v>0</v>
      </c>
      <c r="DJ202" s="14">
        <f t="shared" si="273"/>
        <v>0</v>
      </c>
      <c r="DK202" s="14">
        <f t="shared" si="274"/>
        <v>0</v>
      </c>
      <c r="DL202" s="14">
        <f t="shared" si="275"/>
        <v>0</v>
      </c>
      <c r="DM202" s="14">
        <f t="shared" si="276"/>
        <v>0</v>
      </c>
      <c r="DN202" s="14">
        <f t="shared" si="277"/>
        <v>0</v>
      </c>
      <c r="DO202" s="14">
        <f t="shared" si="278"/>
        <v>0</v>
      </c>
      <c r="DP202" s="14">
        <f t="shared" si="279"/>
        <v>0</v>
      </c>
      <c r="DQ202" s="14">
        <f t="shared" si="280"/>
        <v>0</v>
      </c>
      <c r="DR202" s="14">
        <f t="shared" si="281"/>
        <v>0</v>
      </c>
      <c r="DS202" s="14">
        <f t="shared" si="282"/>
        <v>0</v>
      </c>
      <c r="DT202" s="14">
        <f t="shared" si="283"/>
        <v>0</v>
      </c>
      <c r="DU202" s="14">
        <f t="shared" si="284"/>
        <v>0</v>
      </c>
      <c r="DV202" s="14">
        <f t="shared" si="285"/>
        <v>0</v>
      </c>
      <c r="DW202" s="14">
        <f t="shared" si="286"/>
        <v>0</v>
      </c>
      <c r="DX202" s="14">
        <f t="shared" si="287"/>
        <v>0</v>
      </c>
      <c r="DY202" s="14">
        <f t="shared" si="288"/>
        <v>0</v>
      </c>
      <c r="DZ202" s="14">
        <f t="shared" si="293"/>
        <v>0.99999999999999989</v>
      </c>
    </row>
    <row r="203" spans="1:130">
      <c r="A203" s="18">
        <v>9</v>
      </c>
      <c r="B203" s="15">
        <f t="shared" si="289"/>
        <v>0.59999999999999987</v>
      </c>
      <c r="C203" s="18">
        <v>2009</v>
      </c>
      <c r="D203" s="25">
        <f t="shared" si="294"/>
        <v>0</v>
      </c>
      <c r="E203" s="25">
        <f t="shared" si="295"/>
        <v>0</v>
      </c>
      <c r="F203" s="25">
        <f t="shared" si="296"/>
        <v>0</v>
      </c>
      <c r="G203" s="25">
        <f t="shared" si="297"/>
        <v>0</v>
      </c>
      <c r="H203" s="25">
        <f t="shared" si="298"/>
        <v>0</v>
      </c>
      <c r="I203" s="25">
        <f t="shared" si="299"/>
        <v>22044.333333333328</v>
      </c>
      <c r="J203" s="25">
        <f t="shared" si="300"/>
        <v>27639.133333333328</v>
      </c>
      <c r="K203" s="25">
        <f t="shared" ref="K203:K221" si="301">VLOOKUP($C$73,$D$3:$K$63,$A$70,0)*(B196-B195)</f>
        <v>34141.19999999999</v>
      </c>
      <c r="L203" s="25">
        <f>VLOOKUP($C$74,$D$3:$K$63,$A$70,0)*(B195-B194)</f>
        <v>40829.19999999999</v>
      </c>
      <c r="M203" s="25">
        <f>VLOOKUP($C$75,$D$3:$K$63,$A$70,0)*B194</f>
        <v>0</v>
      </c>
      <c r="N203" s="25"/>
      <c r="O203" s="25"/>
      <c r="P203" s="25"/>
      <c r="Q203" s="25"/>
      <c r="R203" s="25"/>
      <c r="S203" s="25"/>
      <c r="T203" s="25"/>
      <c r="U203" s="25"/>
      <c r="V203" s="25"/>
      <c r="W203" s="25"/>
      <c r="X203" s="25"/>
      <c r="Y203" s="25"/>
      <c r="Z203" s="25"/>
      <c r="AA203" s="25"/>
      <c r="AB203" s="25"/>
      <c r="AC203" s="25"/>
      <c r="AD203" s="25"/>
      <c r="AE203" s="25"/>
      <c r="AF203" s="25"/>
      <c r="AG203" s="25"/>
      <c r="AH203" s="25"/>
      <c r="AI203" s="25"/>
      <c r="AJ203" s="25"/>
      <c r="AK203" s="25"/>
      <c r="AL203" s="25"/>
      <c r="AM203" s="25"/>
      <c r="AN203" s="25"/>
      <c r="AO203" s="25"/>
      <c r="AP203" s="25"/>
      <c r="AQ203" s="25"/>
      <c r="AR203" s="25"/>
      <c r="AS203" s="25"/>
      <c r="AT203" s="25"/>
      <c r="AU203" s="25"/>
      <c r="AV203" s="25"/>
      <c r="AW203" s="25"/>
      <c r="AX203" s="25"/>
      <c r="AY203" s="25"/>
      <c r="AZ203" s="25"/>
      <c r="BA203" s="25"/>
      <c r="BB203" s="25"/>
      <c r="BC203" s="25"/>
      <c r="BD203" s="25"/>
      <c r="BE203" s="25"/>
      <c r="BF203" s="25"/>
      <c r="BG203" s="25"/>
      <c r="BH203" s="25"/>
      <c r="BI203" s="25"/>
      <c r="BJ203" s="25"/>
      <c r="BK203" s="25"/>
      <c r="BL203" s="25"/>
      <c r="BM203" s="21">
        <f t="shared" si="290"/>
        <v>124653.86666666664</v>
      </c>
      <c r="BN203" s="18"/>
      <c r="BO203" s="18"/>
      <c r="BP203" s="18">
        <v>2009</v>
      </c>
      <c r="BQ203" s="14">
        <f t="shared" si="291"/>
        <v>0</v>
      </c>
      <c r="BR203" s="14">
        <f t="shared" si="260"/>
        <v>0</v>
      </c>
      <c r="BS203" s="14">
        <f t="shared" si="260"/>
        <v>0</v>
      </c>
      <c r="BT203" s="14">
        <f t="shared" si="260"/>
        <v>0</v>
      </c>
      <c r="BU203" s="14">
        <f t="shared" si="260"/>
        <v>0</v>
      </c>
      <c r="BV203" s="14">
        <f t="shared" si="260"/>
        <v>0.17684436049048885</v>
      </c>
      <c r="BW203" s="14">
        <f t="shared" si="260"/>
        <v>0.22172704363228737</v>
      </c>
      <c r="BX203" s="14">
        <f t="shared" si="260"/>
        <v>0.27388801417043884</v>
      </c>
      <c r="BY203" s="14">
        <f t="shared" si="260"/>
        <v>0.32754058170678485</v>
      </c>
      <c r="BZ203" s="14">
        <f t="shared" si="260"/>
        <v>0</v>
      </c>
      <c r="CA203" s="14">
        <f t="shared" si="260"/>
        <v>0</v>
      </c>
      <c r="CB203" s="14">
        <f t="shared" si="260"/>
        <v>0</v>
      </c>
      <c r="CC203" s="14">
        <f t="shared" si="260"/>
        <v>0</v>
      </c>
      <c r="CD203" s="14">
        <f t="shared" si="260"/>
        <v>0</v>
      </c>
      <c r="CE203" s="14">
        <f t="shared" si="260"/>
        <v>0</v>
      </c>
      <c r="CF203" s="14">
        <f t="shared" si="260"/>
        <v>0</v>
      </c>
      <c r="CG203" s="14">
        <f t="shared" si="260"/>
        <v>0</v>
      </c>
      <c r="CH203" s="14">
        <f t="shared" si="261"/>
        <v>0</v>
      </c>
      <c r="CI203" s="14">
        <f t="shared" si="262"/>
        <v>0</v>
      </c>
      <c r="CJ203" s="14">
        <f t="shared" si="263"/>
        <v>0</v>
      </c>
      <c r="CK203" s="14">
        <f t="shared" si="264"/>
        <v>0</v>
      </c>
      <c r="CL203" s="14">
        <f t="shared" si="265"/>
        <v>0</v>
      </c>
      <c r="CM203" s="14">
        <f t="shared" si="292"/>
        <v>0</v>
      </c>
      <c r="CN203" s="14">
        <f t="shared" si="266"/>
        <v>0</v>
      </c>
      <c r="CO203" s="14">
        <f t="shared" si="266"/>
        <v>0</v>
      </c>
      <c r="CP203" s="14">
        <f t="shared" si="266"/>
        <v>0</v>
      </c>
      <c r="CQ203" s="14">
        <f t="shared" si="266"/>
        <v>0</v>
      </c>
      <c r="CR203" s="14">
        <f t="shared" si="266"/>
        <v>0</v>
      </c>
      <c r="CS203" s="14">
        <f t="shared" si="266"/>
        <v>0</v>
      </c>
      <c r="CT203" s="14">
        <f t="shared" si="266"/>
        <v>0</v>
      </c>
      <c r="CU203" s="14">
        <f t="shared" si="266"/>
        <v>0</v>
      </c>
      <c r="CV203" s="14">
        <f t="shared" si="266"/>
        <v>0</v>
      </c>
      <c r="CW203" s="14">
        <f t="shared" si="266"/>
        <v>0</v>
      </c>
      <c r="CX203" s="14">
        <f t="shared" si="266"/>
        <v>0</v>
      </c>
      <c r="CY203" s="14">
        <f t="shared" si="266"/>
        <v>0</v>
      </c>
      <c r="CZ203" s="14">
        <f t="shared" si="266"/>
        <v>0</v>
      </c>
      <c r="DA203" s="14">
        <f t="shared" si="266"/>
        <v>0</v>
      </c>
      <c r="DB203" s="14">
        <f t="shared" si="266"/>
        <v>0</v>
      </c>
      <c r="DC203" s="14">
        <f t="shared" si="266"/>
        <v>0</v>
      </c>
      <c r="DD203" s="14">
        <f t="shared" si="267"/>
        <v>0</v>
      </c>
      <c r="DE203" s="14">
        <f t="shared" si="268"/>
        <v>0</v>
      </c>
      <c r="DF203" s="14">
        <f t="shared" si="269"/>
        <v>0</v>
      </c>
      <c r="DG203" s="14">
        <f t="shared" si="270"/>
        <v>0</v>
      </c>
      <c r="DH203" s="14">
        <f t="shared" si="271"/>
        <v>0</v>
      </c>
      <c r="DI203" s="14">
        <f t="shared" si="272"/>
        <v>0</v>
      </c>
      <c r="DJ203" s="14">
        <f t="shared" si="273"/>
        <v>0</v>
      </c>
      <c r="DK203" s="14">
        <f t="shared" si="274"/>
        <v>0</v>
      </c>
      <c r="DL203" s="14">
        <f t="shared" si="275"/>
        <v>0</v>
      </c>
      <c r="DM203" s="14">
        <f t="shared" si="276"/>
        <v>0</v>
      </c>
      <c r="DN203" s="14">
        <f t="shared" si="277"/>
        <v>0</v>
      </c>
      <c r="DO203" s="14">
        <f t="shared" si="278"/>
        <v>0</v>
      </c>
      <c r="DP203" s="14">
        <f t="shared" si="279"/>
        <v>0</v>
      </c>
      <c r="DQ203" s="14">
        <f t="shared" si="280"/>
        <v>0</v>
      </c>
      <c r="DR203" s="14">
        <f t="shared" si="281"/>
        <v>0</v>
      </c>
      <c r="DS203" s="14">
        <f t="shared" si="282"/>
        <v>0</v>
      </c>
      <c r="DT203" s="14">
        <f t="shared" si="283"/>
        <v>0</v>
      </c>
      <c r="DU203" s="14">
        <f t="shared" si="284"/>
        <v>0</v>
      </c>
      <c r="DV203" s="14">
        <f t="shared" si="285"/>
        <v>0</v>
      </c>
      <c r="DW203" s="14">
        <f t="shared" si="286"/>
        <v>0</v>
      </c>
      <c r="DX203" s="14">
        <f t="shared" si="287"/>
        <v>0</v>
      </c>
      <c r="DY203" s="14">
        <f t="shared" si="288"/>
        <v>0</v>
      </c>
      <c r="DZ203" s="14">
        <f t="shared" si="293"/>
        <v>1</v>
      </c>
    </row>
    <row r="204" spans="1:130">
      <c r="A204" s="18">
        <v>10</v>
      </c>
      <c r="B204" s="15">
        <f t="shared" si="289"/>
        <v>0.66666666666666652</v>
      </c>
      <c r="C204" s="18">
        <v>2010</v>
      </c>
      <c r="D204" s="25">
        <f t="shared" si="294"/>
        <v>0</v>
      </c>
      <c r="E204" s="25">
        <f t="shared" si="295"/>
        <v>0</v>
      </c>
      <c r="F204" s="25">
        <f t="shared" si="296"/>
        <v>0</v>
      </c>
      <c r="G204" s="25">
        <f t="shared" si="297"/>
        <v>0</v>
      </c>
      <c r="H204" s="25">
        <f t="shared" si="298"/>
        <v>0</v>
      </c>
      <c r="I204" s="25">
        <f t="shared" si="299"/>
        <v>22044.333333333328</v>
      </c>
      <c r="J204" s="25">
        <f t="shared" si="300"/>
        <v>27639.133333333328</v>
      </c>
      <c r="K204" s="25">
        <f t="shared" si="301"/>
        <v>34141.19999999999</v>
      </c>
      <c r="L204" s="25">
        <f t="shared" ref="L204:L222" si="302">VLOOKUP($C$74,$D$3:$K$63,$A$70,0)*(B196-B195)</f>
        <v>40829.19999999999</v>
      </c>
      <c r="M204" s="25">
        <f>VLOOKUP($C$75,$D$3:$K$63,$A$70,0)*(B195-B194)</f>
        <v>63158.66666666665</v>
      </c>
      <c r="N204" s="25">
        <f>VLOOKUP($C$76,$D$3:$K$63,$A$70,0)*B194</f>
        <v>0</v>
      </c>
      <c r="O204" s="25"/>
      <c r="P204" s="25"/>
      <c r="Q204" s="25"/>
      <c r="R204" s="25"/>
      <c r="S204" s="25"/>
      <c r="T204" s="25"/>
      <c r="U204" s="25"/>
      <c r="V204" s="25"/>
      <c r="W204" s="25"/>
      <c r="X204" s="25"/>
      <c r="Y204" s="25"/>
      <c r="Z204" s="25"/>
      <c r="AA204" s="25"/>
      <c r="AB204" s="25"/>
      <c r="AC204" s="25"/>
      <c r="AD204" s="25"/>
      <c r="AE204" s="25"/>
      <c r="AF204" s="25"/>
      <c r="AG204" s="25"/>
      <c r="AH204" s="25"/>
      <c r="AI204" s="25"/>
      <c r="AJ204" s="25"/>
      <c r="AK204" s="25"/>
      <c r="AL204" s="25"/>
      <c r="AM204" s="25"/>
      <c r="AN204" s="25"/>
      <c r="AO204" s="25"/>
      <c r="AP204" s="25"/>
      <c r="AQ204" s="25"/>
      <c r="AR204" s="25"/>
      <c r="AS204" s="25"/>
      <c r="AT204" s="25"/>
      <c r="AU204" s="25"/>
      <c r="AV204" s="25"/>
      <c r="AW204" s="25"/>
      <c r="AX204" s="25"/>
      <c r="AY204" s="25"/>
      <c r="AZ204" s="25"/>
      <c r="BA204" s="25"/>
      <c r="BB204" s="25"/>
      <c r="BC204" s="25"/>
      <c r="BD204" s="25"/>
      <c r="BE204" s="25"/>
      <c r="BF204" s="25"/>
      <c r="BG204" s="25"/>
      <c r="BH204" s="25"/>
      <c r="BI204" s="25"/>
      <c r="BJ204" s="25"/>
      <c r="BK204" s="25"/>
      <c r="BL204" s="25"/>
      <c r="BM204" s="21">
        <f t="shared" si="290"/>
        <v>187812.5333333333</v>
      </c>
      <c r="BN204" s="18"/>
      <c r="BO204" s="18"/>
      <c r="BP204" s="18">
        <v>2010</v>
      </c>
      <c r="BQ204" s="14">
        <f t="shared" si="291"/>
        <v>0</v>
      </c>
      <c r="BR204" s="14">
        <f t="shared" si="260"/>
        <v>0</v>
      </c>
      <c r="BS204" s="14">
        <f t="shared" si="260"/>
        <v>0</v>
      </c>
      <c r="BT204" s="14">
        <f t="shared" si="260"/>
        <v>0</v>
      </c>
      <c r="BU204" s="14">
        <f t="shared" si="260"/>
        <v>0</v>
      </c>
      <c r="BV204" s="14">
        <f t="shared" si="260"/>
        <v>0.11737413335567239</v>
      </c>
      <c r="BW204" s="14">
        <f t="shared" si="260"/>
        <v>0.14716341259440263</v>
      </c>
      <c r="BX204" s="14">
        <f t="shared" si="260"/>
        <v>0.18178339535735633</v>
      </c>
      <c r="BY204" s="14">
        <f t="shared" si="260"/>
        <v>0.21739337239829218</v>
      </c>
      <c r="BZ204" s="14">
        <f t="shared" si="260"/>
        <v>0.33628568629427641</v>
      </c>
      <c r="CA204" s="14">
        <f t="shared" si="260"/>
        <v>0</v>
      </c>
      <c r="CB204" s="14">
        <f t="shared" si="260"/>
        <v>0</v>
      </c>
      <c r="CC204" s="14">
        <f t="shared" si="260"/>
        <v>0</v>
      </c>
      <c r="CD204" s="14">
        <f t="shared" si="260"/>
        <v>0</v>
      </c>
      <c r="CE204" s="14">
        <f t="shared" si="260"/>
        <v>0</v>
      </c>
      <c r="CF204" s="14">
        <f t="shared" si="260"/>
        <v>0</v>
      </c>
      <c r="CG204" s="14">
        <f t="shared" si="260"/>
        <v>0</v>
      </c>
      <c r="CH204" s="14">
        <f t="shared" si="261"/>
        <v>0</v>
      </c>
      <c r="CI204" s="14">
        <f t="shared" si="262"/>
        <v>0</v>
      </c>
      <c r="CJ204" s="14">
        <f t="shared" si="263"/>
        <v>0</v>
      </c>
      <c r="CK204" s="14">
        <f t="shared" si="264"/>
        <v>0</v>
      </c>
      <c r="CL204" s="14">
        <f t="shared" si="265"/>
        <v>0</v>
      </c>
      <c r="CM204" s="14">
        <f t="shared" si="292"/>
        <v>0</v>
      </c>
      <c r="CN204" s="14">
        <f t="shared" si="266"/>
        <v>0</v>
      </c>
      <c r="CO204" s="14">
        <f t="shared" si="266"/>
        <v>0</v>
      </c>
      <c r="CP204" s="14">
        <f t="shared" si="266"/>
        <v>0</v>
      </c>
      <c r="CQ204" s="14">
        <f t="shared" si="266"/>
        <v>0</v>
      </c>
      <c r="CR204" s="14">
        <f t="shared" si="266"/>
        <v>0</v>
      </c>
      <c r="CS204" s="14">
        <f t="shared" si="266"/>
        <v>0</v>
      </c>
      <c r="CT204" s="14">
        <f t="shared" si="266"/>
        <v>0</v>
      </c>
      <c r="CU204" s="14">
        <f t="shared" si="266"/>
        <v>0</v>
      </c>
      <c r="CV204" s="14">
        <f t="shared" si="266"/>
        <v>0</v>
      </c>
      <c r="CW204" s="14">
        <f t="shared" si="266"/>
        <v>0</v>
      </c>
      <c r="CX204" s="14">
        <f t="shared" si="266"/>
        <v>0</v>
      </c>
      <c r="CY204" s="14">
        <f t="shared" si="266"/>
        <v>0</v>
      </c>
      <c r="CZ204" s="14">
        <f t="shared" si="266"/>
        <v>0</v>
      </c>
      <c r="DA204" s="14">
        <f t="shared" si="266"/>
        <v>0</v>
      </c>
      <c r="DB204" s="14">
        <f t="shared" si="266"/>
        <v>0</v>
      </c>
      <c r="DC204" s="14">
        <f t="shared" si="266"/>
        <v>0</v>
      </c>
      <c r="DD204" s="14">
        <f t="shared" si="267"/>
        <v>0</v>
      </c>
      <c r="DE204" s="14">
        <f t="shared" si="268"/>
        <v>0</v>
      </c>
      <c r="DF204" s="14">
        <f t="shared" si="269"/>
        <v>0</v>
      </c>
      <c r="DG204" s="14">
        <f t="shared" si="270"/>
        <v>0</v>
      </c>
      <c r="DH204" s="14">
        <f t="shared" si="271"/>
        <v>0</v>
      </c>
      <c r="DI204" s="14">
        <f t="shared" si="272"/>
        <v>0</v>
      </c>
      <c r="DJ204" s="14">
        <f t="shared" si="273"/>
        <v>0</v>
      </c>
      <c r="DK204" s="14">
        <f t="shared" si="274"/>
        <v>0</v>
      </c>
      <c r="DL204" s="14">
        <f t="shared" si="275"/>
        <v>0</v>
      </c>
      <c r="DM204" s="14">
        <f t="shared" si="276"/>
        <v>0</v>
      </c>
      <c r="DN204" s="14">
        <f t="shared" si="277"/>
        <v>0</v>
      </c>
      <c r="DO204" s="14">
        <f t="shared" si="278"/>
        <v>0</v>
      </c>
      <c r="DP204" s="14">
        <f t="shared" si="279"/>
        <v>0</v>
      </c>
      <c r="DQ204" s="14">
        <f t="shared" si="280"/>
        <v>0</v>
      </c>
      <c r="DR204" s="14">
        <f t="shared" si="281"/>
        <v>0</v>
      </c>
      <c r="DS204" s="14">
        <f t="shared" si="282"/>
        <v>0</v>
      </c>
      <c r="DT204" s="14">
        <f t="shared" si="283"/>
        <v>0</v>
      </c>
      <c r="DU204" s="14">
        <f t="shared" si="284"/>
        <v>0</v>
      </c>
      <c r="DV204" s="14">
        <f t="shared" si="285"/>
        <v>0</v>
      </c>
      <c r="DW204" s="14">
        <f t="shared" si="286"/>
        <v>0</v>
      </c>
      <c r="DX204" s="14">
        <f t="shared" si="287"/>
        <v>0</v>
      </c>
      <c r="DY204" s="14">
        <f t="shared" si="288"/>
        <v>0</v>
      </c>
      <c r="DZ204" s="14">
        <f t="shared" si="293"/>
        <v>1</v>
      </c>
    </row>
    <row r="205" spans="1:130">
      <c r="A205" s="18">
        <v>11</v>
      </c>
      <c r="B205" s="15">
        <f t="shared" si="289"/>
        <v>0.73333333333333317</v>
      </c>
      <c r="C205" s="18">
        <v>2011</v>
      </c>
      <c r="D205" s="25">
        <f t="shared" si="294"/>
        <v>0</v>
      </c>
      <c r="E205" s="25">
        <f t="shared" si="295"/>
        <v>0</v>
      </c>
      <c r="F205" s="25">
        <f t="shared" si="296"/>
        <v>0</v>
      </c>
      <c r="G205" s="25">
        <f t="shared" si="297"/>
        <v>0</v>
      </c>
      <c r="H205" s="25">
        <f t="shared" si="298"/>
        <v>0</v>
      </c>
      <c r="I205" s="25">
        <f t="shared" si="299"/>
        <v>22044.333333333328</v>
      </c>
      <c r="J205" s="25">
        <f t="shared" si="300"/>
        <v>27639.133333333328</v>
      </c>
      <c r="K205" s="25">
        <f t="shared" si="301"/>
        <v>34141.19999999999</v>
      </c>
      <c r="L205" s="25">
        <f t="shared" si="302"/>
        <v>40829.19999999999</v>
      </c>
      <c r="M205" s="25">
        <f t="shared" ref="M205:M223" si="303">VLOOKUP($C$75,$D$3:$K$63,$A$70,0)*(B196-B195)</f>
        <v>63158.66666666665</v>
      </c>
      <c r="N205" s="25">
        <f>VLOOKUP($C$76,$D$3:$K$63,$A$70,0)*(B195-B194)</f>
        <v>80973.533333333311</v>
      </c>
      <c r="O205" s="25">
        <f>VLOOKUP($C$77,$D$3:$K$63,$A$70,0)*B194</f>
        <v>0</v>
      </c>
      <c r="P205" s="25"/>
      <c r="Q205" s="25"/>
      <c r="R205" s="25"/>
      <c r="S205" s="25"/>
      <c r="T205" s="25"/>
      <c r="U205" s="25"/>
      <c r="V205" s="25"/>
      <c r="W205" s="25"/>
      <c r="X205" s="25"/>
      <c r="Y205" s="25"/>
      <c r="Z205" s="25"/>
      <c r="AA205" s="25"/>
      <c r="AB205" s="25"/>
      <c r="AC205" s="25"/>
      <c r="AD205" s="25"/>
      <c r="AE205" s="25"/>
      <c r="AF205" s="25"/>
      <c r="AG205" s="25"/>
      <c r="AH205" s="25"/>
      <c r="AI205" s="25"/>
      <c r="AJ205" s="25"/>
      <c r="AK205" s="25"/>
      <c r="AL205" s="25"/>
      <c r="AM205" s="25"/>
      <c r="AN205" s="25"/>
      <c r="AO205" s="25"/>
      <c r="AP205" s="25"/>
      <c r="AQ205" s="25"/>
      <c r="AR205" s="25"/>
      <c r="AS205" s="25"/>
      <c r="AT205" s="25"/>
      <c r="AU205" s="25"/>
      <c r="AV205" s="25"/>
      <c r="AW205" s="25"/>
      <c r="AX205" s="25"/>
      <c r="AY205" s="25"/>
      <c r="AZ205" s="25"/>
      <c r="BA205" s="25"/>
      <c r="BB205" s="25"/>
      <c r="BC205" s="25"/>
      <c r="BD205" s="25"/>
      <c r="BE205" s="25"/>
      <c r="BF205" s="25"/>
      <c r="BG205" s="25"/>
      <c r="BH205" s="25"/>
      <c r="BI205" s="25"/>
      <c r="BJ205" s="25"/>
      <c r="BK205" s="25"/>
      <c r="BL205" s="25"/>
      <c r="BM205" s="21">
        <f t="shared" si="290"/>
        <v>268786.06666666659</v>
      </c>
      <c r="BN205" s="18"/>
      <c r="BO205" s="18"/>
      <c r="BP205" s="18">
        <v>2011</v>
      </c>
      <c r="BQ205" s="14">
        <f t="shared" si="291"/>
        <v>0</v>
      </c>
      <c r="BR205" s="14">
        <f t="shared" si="260"/>
        <v>0</v>
      </c>
      <c r="BS205" s="14">
        <f t="shared" si="260"/>
        <v>0</v>
      </c>
      <c r="BT205" s="14">
        <f t="shared" si="260"/>
        <v>0</v>
      </c>
      <c r="BU205" s="14">
        <f t="shared" si="260"/>
        <v>0</v>
      </c>
      <c r="BV205" s="14">
        <f t="shared" si="260"/>
        <v>8.2014419894285193E-2</v>
      </c>
      <c r="BW205" s="14">
        <f t="shared" si="260"/>
        <v>0.10282948694513183</v>
      </c>
      <c r="BX205" s="14">
        <f t="shared" si="260"/>
        <v>0.12701997697797332</v>
      </c>
      <c r="BY205" s="14">
        <f t="shared" si="260"/>
        <v>0.15190221913784718</v>
      </c>
      <c r="BZ205" s="14">
        <f t="shared" si="260"/>
        <v>0.23497745790890451</v>
      </c>
      <c r="CA205" s="14">
        <f t="shared" si="260"/>
        <v>0.30125643913585798</v>
      </c>
      <c r="CB205" s="14">
        <f t="shared" si="260"/>
        <v>0</v>
      </c>
      <c r="CC205" s="14">
        <f t="shared" si="260"/>
        <v>0</v>
      </c>
      <c r="CD205" s="14">
        <f t="shared" si="260"/>
        <v>0</v>
      </c>
      <c r="CE205" s="14">
        <f t="shared" si="260"/>
        <v>0</v>
      </c>
      <c r="CF205" s="14">
        <f t="shared" si="260"/>
        <v>0</v>
      </c>
      <c r="CG205" s="14">
        <f t="shared" si="260"/>
        <v>0</v>
      </c>
      <c r="CH205" s="14">
        <f t="shared" si="261"/>
        <v>0</v>
      </c>
      <c r="CI205" s="14">
        <f t="shared" si="262"/>
        <v>0</v>
      </c>
      <c r="CJ205" s="14">
        <f t="shared" si="263"/>
        <v>0</v>
      </c>
      <c r="CK205" s="14">
        <f t="shared" si="264"/>
        <v>0</v>
      </c>
      <c r="CL205" s="14">
        <f t="shared" si="265"/>
        <v>0</v>
      </c>
      <c r="CM205" s="14">
        <f t="shared" si="292"/>
        <v>0</v>
      </c>
      <c r="CN205" s="14">
        <f t="shared" si="266"/>
        <v>0</v>
      </c>
      <c r="CO205" s="14">
        <f t="shared" si="266"/>
        <v>0</v>
      </c>
      <c r="CP205" s="14">
        <f t="shared" si="266"/>
        <v>0</v>
      </c>
      <c r="CQ205" s="14">
        <f t="shared" si="266"/>
        <v>0</v>
      </c>
      <c r="CR205" s="14">
        <f t="shared" si="266"/>
        <v>0</v>
      </c>
      <c r="CS205" s="14">
        <f t="shared" si="266"/>
        <v>0</v>
      </c>
      <c r="CT205" s="14">
        <f t="shared" si="266"/>
        <v>0</v>
      </c>
      <c r="CU205" s="14">
        <f t="shared" si="266"/>
        <v>0</v>
      </c>
      <c r="CV205" s="14">
        <f t="shared" si="266"/>
        <v>0</v>
      </c>
      <c r="CW205" s="14">
        <f t="shared" si="266"/>
        <v>0</v>
      </c>
      <c r="CX205" s="14">
        <f t="shared" si="266"/>
        <v>0</v>
      </c>
      <c r="CY205" s="14">
        <f t="shared" si="266"/>
        <v>0</v>
      </c>
      <c r="CZ205" s="14">
        <f t="shared" si="266"/>
        <v>0</v>
      </c>
      <c r="DA205" s="14">
        <f t="shared" si="266"/>
        <v>0</v>
      </c>
      <c r="DB205" s="14">
        <f t="shared" si="266"/>
        <v>0</v>
      </c>
      <c r="DC205" s="14">
        <f t="shared" si="266"/>
        <v>0</v>
      </c>
      <c r="DD205" s="14">
        <f t="shared" si="267"/>
        <v>0</v>
      </c>
      <c r="DE205" s="14">
        <f t="shared" si="268"/>
        <v>0</v>
      </c>
      <c r="DF205" s="14">
        <f t="shared" si="269"/>
        <v>0</v>
      </c>
      <c r="DG205" s="14">
        <f t="shared" si="270"/>
        <v>0</v>
      </c>
      <c r="DH205" s="14">
        <f t="shared" si="271"/>
        <v>0</v>
      </c>
      <c r="DI205" s="14">
        <f t="shared" si="272"/>
        <v>0</v>
      </c>
      <c r="DJ205" s="14">
        <f t="shared" si="273"/>
        <v>0</v>
      </c>
      <c r="DK205" s="14">
        <f t="shared" si="274"/>
        <v>0</v>
      </c>
      <c r="DL205" s="14">
        <f t="shared" si="275"/>
        <v>0</v>
      </c>
      <c r="DM205" s="14">
        <f t="shared" si="276"/>
        <v>0</v>
      </c>
      <c r="DN205" s="14">
        <f t="shared" si="277"/>
        <v>0</v>
      </c>
      <c r="DO205" s="14">
        <f t="shared" si="278"/>
        <v>0</v>
      </c>
      <c r="DP205" s="14">
        <f t="shared" si="279"/>
        <v>0</v>
      </c>
      <c r="DQ205" s="14">
        <f t="shared" si="280"/>
        <v>0</v>
      </c>
      <c r="DR205" s="14">
        <f t="shared" si="281"/>
        <v>0</v>
      </c>
      <c r="DS205" s="14">
        <f t="shared" si="282"/>
        <v>0</v>
      </c>
      <c r="DT205" s="14">
        <f t="shared" si="283"/>
        <v>0</v>
      </c>
      <c r="DU205" s="14">
        <f t="shared" si="284"/>
        <v>0</v>
      </c>
      <c r="DV205" s="14">
        <f t="shared" si="285"/>
        <v>0</v>
      </c>
      <c r="DW205" s="14">
        <f t="shared" si="286"/>
        <v>0</v>
      </c>
      <c r="DX205" s="14">
        <f t="shared" si="287"/>
        <v>0</v>
      </c>
      <c r="DY205" s="14">
        <f t="shared" si="288"/>
        <v>0</v>
      </c>
      <c r="DZ205" s="14">
        <f t="shared" si="293"/>
        <v>1</v>
      </c>
    </row>
    <row r="206" spans="1:130">
      <c r="A206" s="18">
        <v>12</v>
      </c>
      <c r="B206" s="15">
        <f t="shared" si="289"/>
        <v>0.79999999999999982</v>
      </c>
      <c r="C206" s="18">
        <v>2012</v>
      </c>
      <c r="D206" s="25">
        <f t="shared" si="294"/>
        <v>0</v>
      </c>
      <c r="E206" s="25">
        <f t="shared" si="295"/>
        <v>0</v>
      </c>
      <c r="F206" s="25">
        <f t="shared" si="296"/>
        <v>0</v>
      </c>
      <c r="G206" s="25">
        <f t="shared" si="297"/>
        <v>0</v>
      </c>
      <c r="H206" s="25">
        <f t="shared" si="298"/>
        <v>0</v>
      </c>
      <c r="I206" s="25">
        <f t="shared" si="299"/>
        <v>22044.333333333328</v>
      </c>
      <c r="J206" s="25">
        <f t="shared" si="300"/>
        <v>27639.133333333328</v>
      </c>
      <c r="K206" s="25">
        <f t="shared" si="301"/>
        <v>34141.19999999999</v>
      </c>
      <c r="L206" s="25">
        <f t="shared" si="302"/>
        <v>40829.19999999999</v>
      </c>
      <c r="M206" s="25">
        <f t="shared" si="303"/>
        <v>63158.66666666665</v>
      </c>
      <c r="N206" s="25">
        <f t="shared" ref="N206:N224" si="304">VLOOKUP($C$76,$D$3:$K$63,$A$70,0)*(B196-B195)</f>
        <v>80973.533333333311</v>
      </c>
      <c r="O206" s="25">
        <f>VLOOKUP($C$77,$D$3:$K$63,$A$70,0)*(B195-B194)</f>
        <v>84171.666666666642</v>
      </c>
      <c r="P206" s="25">
        <f>VLOOKUP($C$78,$D$3:$K$63,$A$70,0)*B194</f>
        <v>0</v>
      </c>
      <c r="Q206" s="25"/>
      <c r="R206" s="25"/>
      <c r="S206" s="25"/>
      <c r="T206" s="25"/>
      <c r="U206" s="25"/>
      <c r="V206" s="25"/>
      <c r="W206" s="25"/>
      <c r="X206" s="25"/>
      <c r="Y206" s="25"/>
      <c r="Z206" s="25"/>
      <c r="AA206" s="25"/>
      <c r="AB206" s="25"/>
      <c r="AC206" s="25"/>
      <c r="AD206" s="25"/>
      <c r="AE206" s="25"/>
      <c r="AF206" s="25"/>
      <c r="AG206" s="25"/>
      <c r="AH206" s="25"/>
      <c r="AI206" s="25"/>
      <c r="AJ206" s="25"/>
      <c r="AK206" s="25"/>
      <c r="AL206" s="25"/>
      <c r="AM206" s="25"/>
      <c r="AN206" s="25"/>
      <c r="AO206" s="25"/>
      <c r="AP206" s="25"/>
      <c r="AQ206" s="25"/>
      <c r="AR206" s="25"/>
      <c r="AS206" s="25"/>
      <c r="AT206" s="25"/>
      <c r="AU206" s="25"/>
      <c r="AV206" s="25"/>
      <c r="AW206" s="25"/>
      <c r="AX206" s="25"/>
      <c r="AY206" s="25"/>
      <c r="AZ206" s="25"/>
      <c r="BA206" s="25"/>
      <c r="BB206" s="25"/>
      <c r="BC206" s="25"/>
      <c r="BD206" s="25"/>
      <c r="BE206" s="25"/>
      <c r="BF206" s="25"/>
      <c r="BG206" s="25"/>
      <c r="BH206" s="25"/>
      <c r="BI206" s="25"/>
      <c r="BJ206" s="25"/>
      <c r="BK206" s="25"/>
      <c r="BL206" s="25"/>
      <c r="BM206" s="21">
        <f t="shared" si="290"/>
        <v>352957.73333333322</v>
      </c>
      <c r="BN206" s="18"/>
      <c r="BO206" s="18"/>
      <c r="BP206" s="18">
        <v>2012</v>
      </c>
      <c r="BQ206" s="14">
        <f t="shared" si="291"/>
        <v>0</v>
      </c>
      <c r="BR206" s="14">
        <f t="shared" si="260"/>
        <v>0</v>
      </c>
      <c r="BS206" s="14">
        <f t="shared" si="260"/>
        <v>0</v>
      </c>
      <c r="BT206" s="14">
        <f t="shared" si="260"/>
        <v>0</v>
      </c>
      <c r="BU206" s="14">
        <f t="shared" si="260"/>
        <v>0</v>
      </c>
      <c r="BV206" s="14">
        <f t="shared" si="260"/>
        <v>6.2456014563405708E-2</v>
      </c>
      <c r="BW206" s="14">
        <f t="shared" si="260"/>
        <v>7.830720429981608E-2</v>
      </c>
      <c r="BX206" s="14">
        <f t="shared" si="260"/>
        <v>9.6728862341591046E-2</v>
      </c>
      <c r="BY206" s="14">
        <f t="shared" si="260"/>
        <v>0.11567730678234184</v>
      </c>
      <c r="BZ206" s="14">
        <f t="shared" si="260"/>
        <v>0.17894116122685891</v>
      </c>
      <c r="CA206" s="14">
        <f t="shared" si="260"/>
        <v>0.22941424903378421</v>
      </c>
      <c r="CB206" s="14">
        <f t="shared" si="260"/>
        <v>0.23847520175220224</v>
      </c>
      <c r="CC206" s="14">
        <f t="shared" si="260"/>
        <v>0</v>
      </c>
      <c r="CD206" s="14">
        <f t="shared" si="260"/>
        <v>0</v>
      </c>
      <c r="CE206" s="14">
        <f t="shared" si="260"/>
        <v>0</v>
      </c>
      <c r="CF206" s="14">
        <f t="shared" si="260"/>
        <v>0</v>
      </c>
      <c r="CG206" s="14">
        <f t="shared" si="260"/>
        <v>0</v>
      </c>
      <c r="CH206" s="14">
        <f t="shared" si="261"/>
        <v>0</v>
      </c>
      <c r="CI206" s="14">
        <f t="shared" si="262"/>
        <v>0</v>
      </c>
      <c r="CJ206" s="14">
        <f t="shared" si="263"/>
        <v>0</v>
      </c>
      <c r="CK206" s="14">
        <f t="shared" si="264"/>
        <v>0</v>
      </c>
      <c r="CL206" s="14">
        <f t="shared" si="265"/>
        <v>0</v>
      </c>
      <c r="CM206" s="14">
        <f t="shared" si="292"/>
        <v>0</v>
      </c>
      <c r="CN206" s="14">
        <f t="shared" si="266"/>
        <v>0</v>
      </c>
      <c r="CO206" s="14">
        <f t="shared" si="266"/>
        <v>0</v>
      </c>
      <c r="CP206" s="14">
        <f t="shared" si="266"/>
        <v>0</v>
      </c>
      <c r="CQ206" s="14">
        <f t="shared" si="266"/>
        <v>0</v>
      </c>
      <c r="CR206" s="14">
        <f t="shared" si="266"/>
        <v>0</v>
      </c>
      <c r="CS206" s="14">
        <f t="shared" si="266"/>
        <v>0</v>
      </c>
      <c r="CT206" s="14">
        <f t="shared" si="266"/>
        <v>0</v>
      </c>
      <c r="CU206" s="14">
        <f t="shared" si="266"/>
        <v>0</v>
      </c>
      <c r="CV206" s="14">
        <f t="shared" si="266"/>
        <v>0</v>
      </c>
      <c r="CW206" s="14">
        <f t="shared" si="266"/>
        <v>0</v>
      </c>
      <c r="CX206" s="14">
        <f t="shared" si="266"/>
        <v>0</v>
      </c>
      <c r="CY206" s="14">
        <f t="shared" si="266"/>
        <v>0</v>
      </c>
      <c r="CZ206" s="14">
        <f t="shared" si="266"/>
        <v>0</v>
      </c>
      <c r="DA206" s="14">
        <f t="shared" si="266"/>
        <v>0</v>
      </c>
      <c r="DB206" s="14">
        <f t="shared" si="266"/>
        <v>0</v>
      </c>
      <c r="DC206" s="14">
        <f t="shared" si="266"/>
        <v>0</v>
      </c>
      <c r="DD206" s="14">
        <f t="shared" si="267"/>
        <v>0</v>
      </c>
      <c r="DE206" s="14">
        <f t="shared" si="268"/>
        <v>0</v>
      </c>
      <c r="DF206" s="14">
        <f t="shared" si="269"/>
        <v>0</v>
      </c>
      <c r="DG206" s="14">
        <f t="shared" si="270"/>
        <v>0</v>
      </c>
      <c r="DH206" s="14">
        <f t="shared" si="271"/>
        <v>0</v>
      </c>
      <c r="DI206" s="14">
        <f t="shared" si="272"/>
        <v>0</v>
      </c>
      <c r="DJ206" s="14">
        <f t="shared" si="273"/>
        <v>0</v>
      </c>
      <c r="DK206" s="14">
        <f t="shared" si="274"/>
        <v>0</v>
      </c>
      <c r="DL206" s="14">
        <f t="shared" si="275"/>
        <v>0</v>
      </c>
      <c r="DM206" s="14">
        <f t="shared" si="276"/>
        <v>0</v>
      </c>
      <c r="DN206" s="14">
        <f t="shared" si="277"/>
        <v>0</v>
      </c>
      <c r="DO206" s="14">
        <f t="shared" si="278"/>
        <v>0</v>
      </c>
      <c r="DP206" s="14">
        <f t="shared" si="279"/>
        <v>0</v>
      </c>
      <c r="DQ206" s="14">
        <f t="shared" si="280"/>
        <v>0</v>
      </c>
      <c r="DR206" s="14">
        <f t="shared" si="281"/>
        <v>0</v>
      </c>
      <c r="DS206" s="14">
        <f t="shared" si="282"/>
        <v>0</v>
      </c>
      <c r="DT206" s="14">
        <f t="shared" si="283"/>
        <v>0</v>
      </c>
      <c r="DU206" s="14">
        <f t="shared" si="284"/>
        <v>0</v>
      </c>
      <c r="DV206" s="14">
        <f t="shared" si="285"/>
        <v>0</v>
      </c>
      <c r="DW206" s="14">
        <f t="shared" si="286"/>
        <v>0</v>
      </c>
      <c r="DX206" s="14">
        <f t="shared" si="287"/>
        <v>0</v>
      </c>
      <c r="DY206" s="14">
        <f t="shared" si="288"/>
        <v>0</v>
      </c>
      <c r="DZ206" s="14">
        <f t="shared" si="293"/>
        <v>1</v>
      </c>
    </row>
    <row r="207" spans="1:130">
      <c r="A207" s="18">
        <v>13</v>
      </c>
      <c r="B207" s="15">
        <f t="shared" si="289"/>
        <v>0.86666666666666647</v>
      </c>
      <c r="C207" s="18">
        <v>2013</v>
      </c>
      <c r="D207" s="25">
        <f t="shared" si="294"/>
        <v>0</v>
      </c>
      <c r="E207" s="25">
        <f t="shared" si="295"/>
        <v>0</v>
      </c>
      <c r="F207" s="25">
        <f t="shared" si="296"/>
        <v>0</v>
      </c>
      <c r="G207" s="25">
        <f t="shared" si="297"/>
        <v>0</v>
      </c>
      <c r="H207" s="25">
        <f t="shared" si="298"/>
        <v>0</v>
      </c>
      <c r="I207" s="25">
        <f t="shared" si="299"/>
        <v>22044.333333333328</v>
      </c>
      <c r="J207" s="25">
        <f t="shared" si="300"/>
        <v>27639.133333333328</v>
      </c>
      <c r="K207" s="25">
        <f t="shared" si="301"/>
        <v>34141.19999999999</v>
      </c>
      <c r="L207" s="25">
        <f t="shared" si="302"/>
        <v>40829.19999999999</v>
      </c>
      <c r="M207" s="25">
        <f t="shared" si="303"/>
        <v>63158.66666666665</v>
      </c>
      <c r="N207" s="25">
        <f t="shared" si="304"/>
        <v>80973.533333333311</v>
      </c>
      <c r="O207" s="25">
        <f t="shared" ref="O207:O225" si="305">VLOOKUP($C$77,$D$3:$K$63,$A$70,0)*(B196-B195)</f>
        <v>84171.666666666642</v>
      </c>
      <c r="P207" s="25">
        <f>VLOOKUP($C$78,$D$3:$K$63,$A$70,0)*(B195-B194)</f>
        <v>90890.86666666664</v>
      </c>
      <c r="Q207" s="25">
        <f>VLOOKUP($C$79,$D$3:$K$63,$A$70,0)*B194</f>
        <v>0</v>
      </c>
      <c r="R207" s="25"/>
      <c r="S207" s="25"/>
      <c r="T207" s="25"/>
      <c r="U207" s="25"/>
      <c r="V207" s="25"/>
      <c r="W207" s="25"/>
      <c r="X207" s="25"/>
      <c r="Y207" s="25"/>
      <c r="Z207" s="25"/>
      <c r="AA207" s="25"/>
      <c r="AB207" s="25"/>
      <c r="AC207" s="25"/>
      <c r="AD207" s="25"/>
      <c r="AE207" s="25"/>
      <c r="AF207" s="25"/>
      <c r="AG207" s="25"/>
      <c r="AH207" s="25"/>
      <c r="AI207" s="25"/>
      <c r="AJ207" s="25"/>
      <c r="AK207" s="25"/>
      <c r="AL207" s="25"/>
      <c r="AM207" s="25"/>
      <c r="AN207" s="25"/>
      <c r="AO207" s="25"/>
      <c r="AP207" s="25"/>
      <c r="AQ207" s="25"/>
      <c r="AR207" s="25"/>
      <c r="AS207" s="25"/>
      <c r="AT207" s="25"/>
      <c r="AU207" s="25"/>
      <c r="AV207" s="25"/>
      <c r="AW207" s="25"/>
      <c r="AX207" s="25"/>
      <c r="AY207" s="25"/>
      <c r="AZ207" s="25"/>
      <c r="BA207" s="25"/>
      <c r="BB207" s="25"/>
      <c r="BC207" s="25"/>
      <c r="BD207" s="25"/>
      <c r="BE207" s="25"/>
      <c r="BF207" s="25"/>
      <c r="BG207" s="25"/>
      <c r="BH207" s="25"/>
      <c r="BI207" s="25"/>
      <c r="BJ207" s="25"/>
      <c r="BK207" s="25"/>
      <c r="BL207" s="25"/>
      <c r="BM207" s="21">
        <f t="shared" si="290"/>
        <v>443848.59999999986</v>
      </c>
      <c r="BN207" s="18"/>
      <c r="BO207" s="18"/>
      <c r="BP207" s="18">
        <v>2013</v>
      </c>
      <c r="BQ207" s="14">
        <f t="shared" si="291"/>
        <v>0</v>
      </c>
      <c r="BR207" s="14">
        <f t="shared" si="260"/>
        <v>0</v>
      </c>
      <c r="BS207" s="14">
        <f t="shared" si="260"/>
        <v>0</v>
      </c>
      <c r="BT207" s="14">
        <f t="shared" si="260"/>
        <v>0</v>
      </c>
      <c r="BU207" s="14">
        <f t="shared" si="260"/>
        <v>0</v>
      </c>
      <c r="BV207" s="14">
        <f t="shared" si="260"/>
        <v>4.966633517224868E-2</v>
      </c>
      <c r="BW207" s="14">
        <f t="shared" si="260"/>
        <v>6.2271534332502876E-2</v>
      </c>
      <c r="BX207" s="14">
        <f t="shared" si="260"/>
        <v>7.692082390256498E-2</v>
      </c>
      <c r="BY207" s="14">
        <f t="shared" si="260"/>
        <v>9.1989025086482198E-2</v>
      </c>
      <c r="BZ207" s="14">
        <f t="shared" si="260"/>
        <v>0.14229777150737136</v>
      </c>
      <c r="CA207" s="14">
        <f t="shared" si="260"/>
        <v>0.18243503152501403</v>
      </c>
      <c r="CB207" s="14">
        <f t="shared" si="260"/>
        <v>0.18964049152496296</v>
      </c>
      <c r="CC207" s="14">
        <f t="shared" si="260"/>
        <v>0.20477898694885299</v>
      </c>
      <c r="CD207" s="14">
        <f t="shared" si="260"/>
        <v>0</v>
      </c>
      <c r="CE207" s="14">
        <f t="shared" si="260"/>
        <v>0</v>
      </c>
      <c r="CF207" s="14">
        <f t="shared" si="260"/>
        <v>0</v>
      </c>
      <c r="CG207" s="14">
        <f t="shared" si="260"/>
        <v>0</v>
      </c>
      <c r="CH207" s="14">
        <f t="shared" si="261"/>
        <v>0</v>
      </c>
      <c r="CI207" s="14">
        <f t="shared" si="262"/>
        <v>0</v>
      </c>
      <c r="CJ207" s="14">
        <f t="shared" si="263"/>
        <v>0</v>
      </c>
      <c r="CK207" s="14">
        <f t="shared" si="264"/>
        <v>0</v>
      </c>
      <c r="CL207" s="14">
        <f t="shared" si="265"/>
        <v>0</v>
      </c>
      <c r="CM207" s="14">
        <f t="shared" si="292"/>
        <v>0</v>
      </c>
      <c r="CN207" s="14">
        <f t="shared" si="266"/>
        <v>0</v>
      </c>
      <c r="CO207" s="14">
        <f t="shared" si="266"/>
        <v>0</v>
      </c>
      <c r="CP207" s="14">
        <f t="shared" si="266"/>
        <v>0</v>
      </c>
      <c r="CQ207" s="14">
        <f t="shared" si="266"/>
        <v>0</v>
      </c>
      <c r="CR207" s="14">
        <f t="shared" si="266"/>
        <v>0</v>
      </c>
      <c r="CS207" s="14">
        <f t="shared" si="266"/>
        <v>0</v>
      </c>
      <c r="CT207" s="14">
        <f t="shared" si="266"/>
        <v>0</v>
      </c>
      <c r="CU207" s="14">
        <f t="shared" si="266"/>
        <v>0</v>
      </c>
      <c r="CV207" s="14">
        <f t="shared" si="266"/>
        <v>0</v>
      </c>
      <c r="CW207" s="14">
        <f t="shared" si="266"/>
        <v>0</v>
      </c>
      <c r="CX207" s="14">
        <f t="shared" si="266"/>
        <v>0</v>
      </c>
      <c r="CY207" s="14">
        <f t="shared" si="266"/>
        <v>0</v>
      </c>
      <c r="CZ207" s="14">
        <f t="shared" si="266"/>
        <v>0</v>
      </c>
      <c r="DA207" s="14">
        <f t="shared" si="266"/>
        <v>0</v>
      </c>
      <c r="DB207" s="14">
        <f t="shared" si="266"/>
        <v>0</v>
      </c>
      <c r="DC207" s="14">
        <f t="shared" si="266"/>
        <v>0</v>
      </c>
      <c r="DD207" s="14">
        <f t="shared" si="267"/>
        <v>0</v>
      </c>
      <c r="DE207" s="14">
        <f t="shared" si="268"/>
        <v>0</v>
      </c>
      <c r="DF207" s="14">
        <f t="shared" si="269"/>
        <v>0</v>
      </c>
      <c r="DG207" s="14">
        <f t="shared" si="270"/>
        <v>0</v>
      </c>
      <c r="DH207" s="14">
        <f t="shared" si="271"/>
        <v>0</v>
      </c>
      <c r="DI207" s="14">
        <f t="shared" si="272"/>
        <v>0</v>
      </c>
      <c r="DJ207" s="14">
        <f t="shared" si="273"/>
        <v>0</v>
      </c>
      <c r="DK207" s="14">
        <f t="shared" si="274"/>
        <v>0</v>
      </c>
      <c r="DL207" s="14">
        <f t="shared" si="275"/>
        <v>0</v>
      </c>
      <c r="DM207" s="14">
        <f t="shared" si="276"/>
        <v>0</v>
      </c>
      <c r="DN207" s="14">
        <f t="shared" si="277"/>
        <v>0</v>
      </c>
      <c r="DO207" s="14">
        <f t="shared" si="278"/>
        <v>0</v>
      </c>
      <c r="DP207" s="14">
        <f t="shared" si="279"/>
        <v>0</v>
      </c>
      <c r="DQ207" s="14">
        <f t="shared" si="280"/>
        <v>0</v>
      </c>
      <c r="DR207" s="14">
        <f t="shared" si="281"/>
        <v>0</v>
      </c>
      <c r="DS207" s="14">
        <f t="shared" si="282"/>
        <v>0</v>
      </c>
      <c r="DT207" s="14">
        <f t="shared" si="283"/>
        <v>0</v>
      </c>
      <c r="DU207" s="14">
        <f t="shared" si="284"/>
        <v>0</v>
      </c>
      <c r="DV207" s="14">
        <f t="shared" si="285"/>
        <v>0</v>
      </c>
      <c r="DW207" s="14">
        <f t="shared" si="286"/>
        <v>0</v>
      </c>
      <c r="DX207" s="14">
        <f t="shared" si="287"/>
        <v>0</v>
      </c>
      <c r="DY207" s="14">
        <f t="shared" si="288"/>
        <v>0</v>
      </c>
      <c r="DZ207" s="14">
        <f t="shared" si="293"/>
        <v>1</v>
      </c>
    </row>
    <row r="208" spans="1:130">
      <c r="A208" s="18">
        <v>14</v>
      </c>
      <c r="B208" s="15">
        <f t="shared" si="289"/>
        <v>0.93333333333333313</v>
      </c>
      <c r="C208" s="18">
        <v>2014</v>
      </c>
      <c r="D208" s="25">
        <f t="shared" si="294"/>
        <v>0</v>
      </c>
      <c r="E208" s="25">
        <f t="shared" si="295"/>
        <v>0</v>
      </c>
      <c r="F208" s="25">
        <f t="shared" si="296"/>
        <v>0</v>
      </c>
      <c r="G208" s="25">
        <f t="shared" si="297"/>
        <v>0</v>
      </c>
      <c r="H208" s="25">
        <f t="shared" si="298"/>
        <v>0</v>
      </c>
      <c r="I208" s="25">
        <f t="shared" si="299"/>
        <v>22044.333333333328</v>
      </c>
      <c r="J208" s="25">
        <f t="shared" si="300"/>
        <v>27639.133333333328</v>
      </c>
      <c r="K208" s="25">
        <f t="shared" si="301"/>
        <v>34141.19999999999</v>
      </c>
      <c r="L208" s="25">
        <f t="shared" si="302"/>
        <v>40829.19999999999</v>
      </c>
      <c r="M208" s="25">
        <f t="shared" si="303"/>
        <v>63158.66666666665</v>
      </c>
      <c r="N208" s="25">
        <f t="shared" si="304"/>
        <v>80973.533333333311</v>
      </c>
      <c r="O208" s="25">
        <f t="shared" si="305"/>
        <v>84171.666666666642</v>
      </c>
      <c r="P208" s="25">
        <f t="shared" ref="P208:P226" si="306">VLOOKUP($C$78,$D$3:$K$63,$A$70,0)*(B196-B195)</f>
        <v>90890.86666666664</v>
      </c>
      <c r="Q208" s="25">
        <f>VLOOKUP($C$79,$D$3:$K$63,$A$70,0)*(B195-B194)</f>
        <v>100350.93333333331</v>
      </c>
      <c r="R208" s="25">
        <f>VLOOKUP($C$80,$D$3:$K$63,$A$70,0)*B194</f>
        <v>0</v>
      </c>
      <c r="S208" s="25"/>
      <c r="T208" s="25"/>
      <c r="U208" s="25"/>
      <c r="V208" s="25"/>
      <c r="W208" s="25"/>
      <c r="X208" s="25"/>
      <c r="Y208" s="25"/>
      <c r="Z208" s="25"/>
      <c r="AA208" s="25"/>
      <c r="AB208" s="25"/>
      <c r="AC208" s="25"/>
      <c r="AD208" s="25"/>
      <c r="AE208" s="25"/>
      <c r="AF208" s="25"/>
      <c r="AG208" s="25"/>
      <c r="AH208" s="25"/>
      <c r="AI208" s="25"/>
      <c r="AJ208" s="25"/>
      <c r="AK208" s="25"/>
      <c r="AL208" s="25"/>
      <c r="AM208" s="25"/>
      <c r="AN208" s="25"/>
      <c r="AO208" s="25"/>
      <c r="AP208" s="25"/>
      <c r="AQ208" s="25"/>
      <c r="AR208" s="25"/>
      <c r="AS208" s="25"/>
      <c r="AT208" s="25"/>
      <c r="AU208" s="25"/>
      <c r="AV208" s="25"/>
      <c r="AW208" s="25"/>
      <c r="AX208" s="25"/>
      <c r="AY208" s="25"/>
      <c r="AZ208" s="25"/>
      <c r="BA208" s="25"/>
      <c r="BB208" s="25"/>
      <c r="BC208" s="25"/>
      <c r="BD208" s="25"/>
      <c r="BE208" s="25"/>
      <c r="BF208" s="25"/>
      <c r="BG208" s="25"/>
      <c r="BH208" s="25"/>
      <c r="BI208" s="25"/>
      <c r="BJ208" s="25"/>
      <c r="BK208" s="25"/>
      <c r="BL208" s="25"/>
      <c r="BM208" s="21">
        <f t="shared" si="290"/>
        <v>544199.53333333321</v>
      </c>
      <c r="BN208" s="18"/>
      <c r="BO208" s="18"/>
      <c r="BP208" s="18">
        <v>2014</v>
      </c>
      <c r="BQ208" s="14">
        <f t="shared" si="291"/>
        <v>0</v>
      </c>
      <c r="BR208" s="14">
        <f t="shared" si="260"/>
        <v>0</v>
      </c>
      <c r="BS208" s="14">
        <f t="shared" si="260"/>
        <v>0</v>
      </c>
      <c r="BT208" s="14">
        <f t="shared" si="260"/>
        <v>0</v>
      </c>
      <c r="BU208" s="14">
        <f t="shared" si="260"/>
        <v>0</v>
      </c>
      <c r="BV208" s="14">
        <f t="shared" si="260"/>
        <v>4.0507813739396811E-2</v>
      </c>
      <c r="BW208" s="14">
        <f t="shared" si="260"/>
        <v>5.0788601680780567E-2</v>
      </c>
      <c r="BX208" s="14">
        <f t="shared" si="260"/>
        <v>6.2736547734391052E-2</v>
      </c>
      <c r="BY208" s="14">
        <f t="shared" si="260"/>
        <v>7.5026157685054981E-2</v>
      </c>
      <c r="BZ208" s="14">
        <f t="shared" si="260"/>
        <v>0.11605792140211317</v>
      </c>
      <c r="CA208" s="14">
        <f t="shared" si="260"/>
        <v>0.14879383089021392</v>
      </c>
      <c r="CB208" s="14">
        <f t="shared" si="260"/>
        <v>0.15467059692443691</v>
      </c>
      <c r="CC208" s="14">
        <f t="shared" si="260"/>
        <v>0.1670175387875501</v>
      </c>
      <c r="CD208" s="14">
        <f t="shared" si="260"/>
        <v>0.18440099115606248</v>
      </c>
      <c r="CE208" s="14">
        <f t="shared" si="260"/>
        <v>0</v>
      </c>
      <c r="CF208" s="14">
        <f t="shared" si="260"/>
        <v>0</v>
      </c>
      <c r="CG208" s="14">
        <f t="shared" si="260"/>
        <v>0</v>
      </c>
      <c r="CH208" s="14">
        <f t="shared" si="261"/>
        <v>0</v>
      </c>
      <c r="CI208" s="14">
        <f t="shared" si="262"/>
        <v>0</v>
      </c>
      <c r="CJ208" s="14">
        <f t="shared" si="263"/>
        <v>0</v>
      </c>
      <c r="CK208" s="14">
        <f t="shared" si="264"/>
        <v>0</v>
      </c>
      <c r="CL208" s="14">
        <f t="shared" si="265"/>
        <v>0</v>
      </c>
      <c r="CM208" s="14">
        <f t="shared" si="292"/>
        <v>0</v>
      </c>
      <c r="CN208" s="14">
        <f t="shared" si="266"/>
        <v>0</v>
      </c>
      <c r="CO208" s="14">
        <f t="shared" si="266"/>
        <v>0</v>
      </c>
      <c r="CP208" s="14">
        <f t="shared" si="266"/>
        <v>0</v>
      </c>
      <c r="CQ208" s="14">
        <f t="shared" si="266"/>
        <v>0</v>
      </c>
      <c r="CR208" s="14">
        <f t="shared" si="266"/>
        <v>0</v>
      </c>
      <c r="CS208" s="14">
        <f t="shared" si="266"/>
        <v>0</v>
      </c>
      <c r="CT208" s="14">
        <f t="shared" si="266"/>
        <v>0</v>
      </c>
      <c r="CU208" s="14">
        <f t="shared" si="266"/>
        <v>0</v>
      </c>
      <c r="CV208" s="14">
        <f t="shared" si="266"/>
        <v>0</v>
      </c>
      <c r="CW208" s="14">
        <f t="shared" si="266"/>
        <v>0</v>
      </c>
      <c r="CX208" s="14">
        <f t="shared" si="266"/>
        <v>0</v>
      </c>
      <c r="CY208" s="14">
        <f t="shared" si="266"/>
        <v>0</v>
      </c>
      <c r="CZ208" s="14">
        <f t="shared" si="266"/>
        <v>0</v>
      </c>
      <c r="DA208" s="14">
        <f t="shared" si="266"/>
        <v>0</v>
      </c>
      <c r="DB208" s="14">
        <f t="shared" si="266"/>
        <v>0</v>
      </c>
      <c r="DC208" s="14">
        <f t="shared" si="266"/>
        <v>0</v>
      </c>
      <c r="DD208" s="14">
        <f t="shared" si="267"/>
        <v>0</v>
      </c>
      <c r="DE208" s="14">
        <f t="shared" si="268"/>
        <v>0</v>
      </c>
      <c r="DF208" s="14">
        <f t="shared" si="269"/>
        <v>0</v>
      </c>
      <c r="DG208" s="14">
        <f t="shared" si="270"/>
        <v>0</v>
      </c>
      <c r="DH208" s="14">
        <f t="shared" si="271"/>
        <v>0</v>
      </c>
      <c r="DI208" s="14">
        <f t="shared" si="272"/>
        <v>0</v>
      </c>
      <c r="DJ208" s="14">
        <f t="shared" si="273"/>
        <v>0</v>
      </c>
      <c r="DK208" s="14">
        <f t="shared" si="274"/>
        <v>0</v>
      </c>
      <c r="DL208" s="14">
        <f t="shared" si="275"/>
        <v>0</v>
      </c>
      <c r="DM208" s="14">
        <f t="shared" si="276"/>
        <v>0</v>
      </c>
      <c r="DN208" s="14">
        <f t="shared" si="277"/>
        <v>0</v>
      </c>
      <c r="DO208" s="14">
        <f t="shared" si="278"/>
        <v>0</v>
      </c>
      <c r="DP208" s="14">
        <f t="shared" si="279"/>
        <v>0</v>
      </c>
      <c r="DQ208" s="14">
        <f t="shared" si="280"/>
        <v>0</v>
      </c>
      <c r="DR208" s="14">
        <f t="shared" si="281"/>
        <v>0</v>
      </c>
      <c r="DS208" s="14">
        <f t="shared" si="282"/>
        <v>0</v>
      </c>
      <c r="DT208" s="14">
        <f t="shared" si="283"/>
        <v>0</v>
      </c>
      <c r="DU208" s="14">
        <f t="shared" si="284"/>
        <v>0</v>
      </c>
      <c r="DV208" s="14">
        <f t="shared" si="285"/>
        <v>0</v>
      </c>
      <c r="DW208" s="14">
        <f t="shared" si="286"/>
        <v>0</v>
      </c>
      <c r="DX208" s="14">
        <f t="shared" si="287"/>
        <v>0</v>
      </c>
      <c r="DY208" s="14">
        <f t="shared" si="288"/>
        <v>0</v>
      </c>
      <c r="DZ208" s="14">
        <f t="shared" si="293"/>
        <v>1</v>
      </c>
    </row>
    <row r="209" spans="1:130">
      <c r="A209" s="18">
        <v>15</v>
      </c>
      <c r="B209" s="15">
        <f t="shared" si="289"/>
        <v>0.99999999999999978</v>
      </c>
      <c r="C209" s="18">
        <v>2015</v>
      </c>
      <c r="D209" s="25">
        <f t="shared" si="294"/>
        <v>0</v>
      </c>
      <c r="E209" s="25">
        <f t="shared" si="295"/>
        <v>0</v>
      </c>
      <c r="F209" s="25">
        <f t="shared" si="296"/>
        <v>0</v>
      </c>
      <c r="G209" s="25">
        <f t="shared" si="297"/>
        <v>0</v>
      </c>
      <c r="H209" s="25">
        <f t="shared" si="298"/>
        <v>0</v>
      </c>
      <c r="I209" s="25">
        <f t="shared" si="299"/>
        <v>22044.333333333328</v>
      </c>
      <c r="J209" s="25">
        <f t="shared" si="300"/>
        <v>27639.133333333328</v>
      </c>
      <c r="K209" s="25">
        <f t="shared" si="301"/>
        <v>34141.19999999999</v>
      </c>
      <c r="L209" s="25">
        <f t="shared" si="302"/>
        <v>40829.19999999999</v>
      </c>
      <c r="M209" s="25">
        <f t="shared" si="303"/>
        <v>63158.66666666665</v>
      </c>
      <c r="N209" s="25">
        <f t="shared" si="304"/>
        <v>80973.533333333311</v>
      </c>
      <c r="O209" s="25">
        <f t="shared" si="305"/>
        <v>84171.666666666642</v>
      </c>
      <c r="P209" s="25">
        <f t="shared" si="306"/>
        <v>90890.86666666664</v>
      </c>
      <c r="Q209" s="25">
        <f t="shared" ref="Q209:Q227" si="307">VLOOKUP($C$79,$D$3:$K$63,$A$70,0)*(B196-B195)</f>
        <v>100350.93333333331</v>
      </c>
      <c r="R209" s="25">
        <f>VLOOKUP($C$80,$D$3:$K$63,$A$70,0)*(B195-B194)</f>
        <v>115864.39999999998</v>
      </c>
      <c r="S209" s="25">
        <f>VLOOKUP($C$81,$D$3:$K$63,$A$70,0)*B194</f>
        <v>0</v>
      </c>
      <c r="T209" s="25"/>
      <c r="U209" s="25"/>
      <c r="V209" s="25"/>
      <c r="W209" s="25"/>
      <c r="X209" s="25"/>
      <c r="Y209" s="25"/>
      <c r="Z209" s="25"/>
      <c r="AA209" s="25"/>
      <c r="AB209" s="25"/>
      <c r="AC209" s="25"/>
      <c r="AD209" s="25"/>
      <c r="AE209" s="25"/>
      <c r="AF209" s="25"/>
      <c r="AG209" s="25"/>
      <c r="AH209" s="25"/>
      <c r="AI209" s="25"/>
      <c r="AJ209" s="25"/>
      <c r="AK209" s="25"/>
      <c r="AL209" s="25"/>
      <c r="AM209" s="25"/>
      <c r="AN209" s="25"/>
      <c r="AO209" s="25"/>
      <c r="AP209" s="25"/>
      <c r="AQ209" s="25"/>
      <c r="AR209" s="25"/>
      <c r="AS209" s="25"/>
      <c r="AT209" s="25"/>
      <c r="AU209" s="25"/>
      <c r="AV209" s="25"/>
      <c r="AW209" s="25"/>
      <c r="AX209" s="25"/>
      <c r="AY209" s="25"/>
      <c r="AZ209" s="25"/>
      <c r="BA209" s="25"/>
      <c r="BB209" s="25"/>
      <c r="BC209" s="25"/>
      <c r="BD209" s="25"/>
      <c r="BE209" s="25"/>
      <c r="BF209" s="25"/>
      <c r="BG209" s="25"/>
      <c r="BH209" s="25"/>
      <c r="BI209" s="25"/>
      <c r="BJ209" s="25"/>
      <c r="BK209" s="25"/>
      <c r="BL209" s="25"/>
      <c r="BM209" s="21">
        <f t="shared" si="290"/>
        <v>660063.93333333323</v>
      </c>
      <c r="BN209" s="18"/>
      <c r="BO209" s="18"/>
      <c r="BP209" s="18">
        <v>2015</v>
      </c>
      <c r="BQ209" s="14">
        <f t="shared" si="291"/>
        <v>0</v>
      </c>
      <c r="BR209" s="14">
        <f t="shared" si="260"/>
        <v>0</v>
      </c>
      <c r="BS209" s="14">
        <f t="shared" si="260"/>
        <v>0</v>
      </c>
      <c r="BT209" s="14">
        <f t="shared" si="260"/>
        <v>0</v>
      </c>
      <c r="BU209" s="14">
        <f t="shared" si="260"/>
        <v>0</v>
      </c>
      <c r="BV209" s="14">
        <f t="shared" si="260"/>
        <v>3.3397269900824755E-2</v>
      </c>
      <c r="BW209" s="14">
        <f t="shared" si="260"/>
        <v>4.1873418524407582E-2</v>
      </c>
      <c r="BX209" s="14">
        <f t="shared" si="260"/>
        <v>5.1724080465336733E-2</v>
      </c>
      <c r="BY209" s="14">
        <f t="shared" si="260"/>
        <v>6.1856432291053823E-2</v>
      </c>
      <c r="BZ209" s="14">
        <f t="shared" si="260"/>
        <v>9.568568054872259E-2</v>
      </c>
      <c r="CA209" s="14">
        <f t="shared" si="260"/>
        <v>0.12267528832308061</v>
      </c>
      <c r="CB209" s="14">
        <f t="shared" si="260"/>
        <v>0.12752047554181367</v>
      </c>
      <c r="CC209" s="14">
        <f t="shared" si="260"/>
        <v>0.13770009551599999</v>
      </c>
      <c r="CD209" s="14">
        <f t="shared" si="260"/>
        <v>0.15203214153295652</v>
      </c>
      <c r="CE209" s="14">
        <f t="shared" si="260"/>
        <v>0.1755351173558036</v>
      </c>
      <c r="CF209" s="14">
        <f t="shared" si="260"/>
        <v>0</v>
      </c>
      <c r="CG209" s="14">
        <f t="shared" ref="CG209:CG254" si="308">T209/$BM209</f>
        <v>0</v>
      </c>
      <c r="CH209" s="14">
        <f t="shared" si="261"/>
        <v>0</v>
      </c>
      <c r="CI209" s="14">
        <f t="shared" si="262"/>
        <v>0</v>
      </c>
      <c r="CJ209" s="14">
        <f t="shared" si="263"/>
        <v>0</v>
      </c>
      <c r="CK209" s="14">
        <f t="shared" si="264"/>
        <v>0</v>
      </c>
      <c r="CL209" s="14">
        <f t="shared" si="265"/>
        <v>0</v>
      </c>
      <c r="CM209" s="14">
        <f t="shared" si="292"/>
        <v>0</v>
      </c>
      <c r="CN209" s="14">
        <f t="shared" si="266"/>
        <v>0</v>
      </c>
      <c r="CO209" s="14">
        <f t="shared" si="266"/>
        <v>0</v>
      </c>
      <c r="CP209" s="14">
        <f t="shared" si="266"/>
        <v>0</v>
      </c>
      <c r="CQ209" s="14">
        <f t="shared" si="266"/>
        <v>0</v>
      </c>
      <c r="CR209" s="14">
        <f t="shared" si="266"/>
        <v>0</v>
      </c>
      <c r="CS209" s="14">
        <f t="shared" si="266"/>
        <v>0</v>
      </c>
      <c r="CT209" s="14">
        <f t="shared" si="266"/>
        <v>0</v>
      </c>
      <c r="CU209" s="14">
        <f t="shared" si="266"/>
        <v>0</v>
      </c>
      <c r="CV209" s="14">
        <f t="shared" si="266"/>
        <v>0</v>
      </c>
      <c r="CW209" s="14">
        <f t="shared" si="266"/>
        <v>0</v>
      </c>
      <c r="CX209" s="14">
        <f t="shared" si="266"/>
        <v>0</v>
      </c>
      <c r="CY209" s="14">
        <f t="shared" si="266"/>
        <v>0</v>
      </c>
      <c r="CZ209" s="14">
        <f t="shared" si="266"/>
        <v>0</v>
      </c>
      <c r="DA209" s="14">
        <f t="shared" si="266"/>
        <v>0</v>
      </c>
      <c r="DB209" s="14">
        <f t="shared" si="266"/>
        <v>0</v>
      </c>
      <c r="DC209" s="14">
        <f t="shared" ref="DC209:DC232" si="309">AP209/$BM209</f>
        <v>0</v>
      </c>
      <c r="DD209" s="14">
        <f t="shared" si="267"/>
        <v>0</v>
      </c>
      <c r="DE209" s="14">
        <f t="shared" si="268"/>
        <v>0</v>
      </c>
      <c r="DF209" s="14">
        <f t="shared" si="269"/>
        <v>0</v>
      </c>
      <c r="DG209" s="14">
        <f t="shared" si="270"/>
        <v>0</v>
      </c>
      <c r="DH209" s="14">
        <f t="shared" si="271"/>
        <v>0</v>
      </c>
      <c r="DI209" s="14">
        <f t="shared" si="272"/>
        <v>0</v>
      </c>
      <c r="DJ209" s="14">
        <f t="shared" si="273"/>
        <v>0</v>
      </c>
      <c r="DK209" s="14">
        <f t="shared" si="274"/>
        <v>0</v>
      </c>
      <c r="DL209" s="14">
        <f t="shared" si="275"/>
        <v>0</v>
      </c>
      <c r="DM209" s="14">
        <f t="shared" si="276"/>
        <v>0</v>
      </c>
      <c r="DN209" s="14">
        <f t="shared" si="277"/>
        <v>0</v>
      </c>
      <c r="DO209" s="14">
        <f t="shared" si="278"/>
        <v>0</v>
      </c>
      <c r="DP209" s="14">
        <f t="shared" si="279"/>
        <v>0</v>
      </c>
      <c r="DQ209" s="14">
        <f t="shared" si="280"/>
        <v>0</v>
      </c>
      <c r="DR209" s="14">
        <f t="shared" si="281"/>
        <v>0</v>
      </c>
      <c r="DS209" s="14">
        <f t="shared" si="282"/>
        <v>0</v>
      </c>
      <c r="DT209" s="14">
        <f t="shared" si="283"/>
        <v>0</v>
      </c>
      <c r="DU209" s="14">
        <f t="shared" si="284"/>
        <v>0</v>
      </c>
      <c r="DV209" s="14">
        <f t="shared" si="285"/>
        <v>0</v>
      </c>
      <c r="DW209" s="14">
        <f t="shared" si="286"/>
        <v>0</v>
      </c>
      <c r="DX209" s="14">
        <f t="shared" si="287"/>
        <v>0</v>
      </c>
      <c r="DY209" s="14">
        <f t="shared" si="288"/>
        <v>0</v>
      </c>
      <c r="DZ209" s="14">
        <f t="shared" si="293"/>
        <v>1</v>
      </c>
    </row>
    <row r="210" spans="1:130">
      <c r="A210" s="18">
        <v>16</v>
      </c>
      <c r="B210" s="15">
        <f t="shared" si="289"/>
        <v>1</v>
      </c>
      <c r="C210" s="18">
        <v>2016</v>
      </c>
      <c r="D210" s="25">
        <f t="shared" si="294"/>
        <v>0</v>
      </c>
      <c r="E210" s="25">
        <f t="shared" si="295"/>
        <v>0</v>
      </c>
      <c r="F210" s="25">
        <f t="shared" si="296"/>
        <v>0</v>
      </c>
      <c r="G210" s="25">
        <f t="shared" si="297"/>
        <v>0</v>
      </c>
      <c r="H210" s="25">
        <f t="shared" si="298"/>
        <v>0</v>
      </c>
      <c r="I210" s="25">
        <f t="shared" si="299"/>
        <v>22044.333333333328</v>
      </c>
      <c r="J210" s="25">
        <f t="shared" si="300"/>
        <v>27639.133333333328</v>
      </c>
      <c r="K210" s="25">
        <f t="shared" si="301"/>
        <v>34141.19999999999</v>
      </c>
      <c r="L210" s="25">
        <f t="shared" si="302"/>
        <v>40829.19999999999</v>
      </c>
      <c r="M210" s="25">
        <f t="shared" si="303"/>
        <v>63158.66666666665</v>
      </c>
      <c r="N210" s="25">
        <f t="shared" si="304"/>
        <v>80973.533333333311</v>
      </c>
      <c r="O210" s="25">
        <f t="shared" si="305"/>
        <v>84171.666666666642</v>
      </c>
      <c r="P210" s="25">
        <f t="shared" si="306"/>
        <v>90890.86666666664</v>
      </c>
      <c r="Q210" s="25">
        <f t="shared" si="307"/>
        <v>100350.93333333331</v>
      </c>
      <c r="R210" s="25">
        <f t="shared" ref="R210:R228" si="310">VLOOKUP($C$80,$D$3:$K$63,$A$70,0)*(B196-B195)</f>
        <v>115864.39999999998</v>
      </c>
      <c r="S210" s="25">
        <f>VLOOKUP($C$81,$D$3:$K$63,$A$70,0)*(B195-B194)</f>
        <v>118026.53333333331</v>
      </c>
      <c r="T210" s="25">
        <f>VLOOKUP($C$82,$D$3:$K$63,$A$70,0)*B194</f>
        <v>0</v>
      </c>
      <c r="U210" s="25"/>
      <c r="V210" s="25"/>
      <c r="W210" s="25"/>
      <c r="X210" s="25"/>
      <c r="Y210" s="25"/>
      <c r="Z210" s="25"/>
      <c r="AA210" s="25"/>
      <c r="AB210" s="25"/>
      <c r="AC210" s="25"/>
      <c r="AD210" s="25"/>
      <c r="AE210" s="25"/>
      <c r="AF210" s="25"/>
      <c r="AG210" s="25"/>
      <c r="AH210" s="25"/>
      <c r="AI210" s="25"/>
      <c r="AJ210" s="25"/>
      <c r="AK210" s="25"/>
      <c r="AL210" s="25"/>
      <c r="AM210" s="25"/>
      <c r="AN210" s="25"/>
      <c r="AO210" s="25"/>
      <c r="AP210" s="25"/>
      <c r="AQ210" s="25"/>
      <c r="AR210" s="25"/>
      <c r="AS210" s="25"/>
      <c r="AT210" s="25"/>
      <c r="AU210" s="25"/>
      <c r="AV210" s="25"/>
      <c r="AW210" s="25"/>
      <c r="AX210" s="25"/>
      <c r="AY210" s="25"/>
      <c r="AZ210" s="25"/>
      <c r="BA210" s="25"/>
      <c r="BB210" s="25"/>
      <c r="BC210" s="25"/>
      <c r="BD210" s="25"/>
      <c r="BE210" s="25"/>
      <c r="BF210" s="25"/>
      <c r="BG210" s="25"/>
      <c r="BH210" s="25"/>
      <c r="BI210" s="25"/>
      <c r="BJ210" s="25"/>
      <c r="BK210" s="25"/>
      <c r="BL210" s="25"/>
      <c r="BM210" s="21">
        <f t="shared" si="290"/>
        <v>778090.46666666656</v>
      </c>
      <c r="BN210" s="18"/>
      <c r="BO210" s="18"/>
      <c r="BP210" s="18">
        <v>2016</v>
      </c>
      <c r="BQ210" s="14">
        <f t="shared" si="291"/>
        <v>0</v>
      </c>
      <c r="BR210" s="14">
        <f t="shared" ref="BR210:BR254" si="311">E210/$BM210</f>
        <v>0</v>
      </c>
      <c r="BS210" s="14">
        <f t="shared" ref="BS210:BS254" si="312">F210/$BM210</f>
        <v>0</v>
      </c>
      <c r="BT210" s="14">
        <f t="shared" ref="BT210:BT254" si="313">G210/$BM210</f>
        <v>0</v>
      </c>
      <c r="BU210" s="14">
        <f t="shared" ref="BU210:BU254" si="314">H210/$BM210</f>
        <v>0</v>
      </c>
      <c r="BV210" s="14">
        <f t="shared" ref="BV210:BV254" si="315">I210/$BM210</f>
        <v>2.8331324283885753E-2</v>
      </c>
      <c r="BW210" s="14">
        <f t="shared" ref="BW210:BW254" si="316">J210/$BM210</f>
        <v>3.5521747813900301E-2</v>
      </c>
      <c r="BX210" s="14">
        <f t="shared" ref="BX210:BX254" si="317">K210/$BM210</f>
        <v>4.3878188286075037E-2</v>
      </c>
      <c r="BY210" s="14">
        <f t="shared" ref="BY210:BY254" si="318">L210/$BM210</f>
        <v>5.2473589831927847E-2</v>
      </c>
      <c r="BZ210" s="14">
        <f t="shared" ref="BZ210:BZ254" si="319">M210/$BM210</f>
        <v>8.1171366791367952E-2</v>
      </c>
      <c r="CA210" s="14">
        <f t="shared" ref="CA210:CA254" si="320">N210/$BM210</f>
        <v>0.10406699066783749</v>
      </c>
      <c r="CB210" s="14">
        <f t="shared" ref="CB210:CB254" si="321">O210/$BM210</f>
        <v>0.10817722395090817</v>
      </c>
      <c r="CC210" s="14">
        <f t="shared" ref="CC210:CC254" si="322">P210/$BM210</f>
        <v>0.11681272366186723</v>
      </c>
      <c r="CD210" s="14">
        <f t="shared" ref="CD210:CD254" si="323">Q210/$BM210</f>
        <v>0.12897077863353848</v>
      </c>
      <c r="CE210" s="14">
        <f t="shared" ref="CE210:CE254" si="324">R210/$BM210</f>
        <v>0.1489086487543822</v>
      </c>
      <c r="CF210" s="14">
        <f t="shared" ref="CF210:CF254" si="325">S210/$BM210</f>
        <v>0.1516874173243094</v>
      </c>
      <c r="CG210" s="14">
        <f t="shared" si="308"/>
        <v>0</v>
      </c>
      <c r="CH210" s="14">
        <f t="shared" si="261"/>
        <v>0</v>
      </c>
      <c r="CI210" s="14">
        <f t="shared" si="262"/>
        <v>0</v>
      </c>
      <c r="CJ210" s="14">
        <f t="shared" si="263"/>
        <v>0</v>
      </c>
      <c r="CK210" s="14">
        <f t="shared" si="264"/>
        <v>0</v>
      </c>
      <c r="CL210" s="14">
        <f t="shared" si="265"/>
        <v>0</v>
      </c>
      <c r="CM210" s="14">
        <f t="shared" si="292"/>
        <v>0</v>
      </c>
      <c r="CN210" s="14">
        <f t="shared" ref="CN210:CN254" si="326">AA210/$BM210</f>
        <v>0</v>
      </c>
      <c r="CO210" s="14">
        <f t="shared" ref="CO210:CO254" si="327">AB210/$BM210</f>
        <v>0</v>
      </c>
      <c r="CP210" s="14">
        <f t="shared" ref="CP210:CP254" si="328">AC210/$BM210</f>
        <v>0</v>
      </c>
      <c r="CQ210" s="14">
        <f t="shared" ref="CQ210:CQ254" si="329">AD210/$BM210</f>
        <v>0</v>
      </c>
      <c r="CR210" s="14">
        <f t="shared" ref="CR210:CR254" si="330">AE210/$BM210</f>
        <v>0</v>
      </c>
      <c r="CS210" s="14">
        <f t="shared" ref="CS210:CS254" si="331">AF210/$BM210</f>
        <v>0</v>
      </c>
      <c r="CT210" s="14">
        <f t="shared" ref="CT210:CT254" si="332">AG210/$BM210</f>
        <v>0</v>
      </c>
      <c r="CU210" s="14">
        <f t="shared" ref="CU210:CU254" si="333">AH210/$BM210</f>
        <v>0</v>
      </c>
      <c r="CV210" s="14">
        <f t="shared" ref="CV210:CV254" si="334">AI210/$BM210</f>
        <v>0</v>
      </c>
      <c r="CW210" s="14">
        <f t="shared" ref="CW210:CW254" si="335">AJ210/$BM210</f>
        <v>0</v>
      </c>
      <c r="CX210" s="14">
        <f t="shared" ref="CX210:CX254" si="336">AK210/$BM210</f>
        <v>0</v>
      </c>
      <c r="CY210" s="14">
        <f t="shared" ref="CY210:CY254" si="337">AL210/$BM210</f>
        <v>0</v>
      </c>
      <c r="CZ210" s="14">
        <f t="shared" ref="CZ210:CZ254" si="338">AM210/$BM210</f>
        <v>0</v>
      </c>
      <c r="DA210" s="14">
        <f t="shared" ref="DA210:DA254" si="339">AN210/$BM210</f>
        <v>0</v>
      </c>
      <c r="DB210" s="14">
        <f t="shared" ref="DB210:DB254" si="340">AO210/$BM210</f>
        <v>0</v>
      </c>
      <c r="DC210" s="14">
        <f t="shared" si="309"/>
        <v>0</v>
      </c>
      <c r="DD210" s="14">
        <f t="shared" si="267"/>
        <v>0</v>
      </c>
      <c r="DE210" s="14">
        <f t="shared" si="268"/>
        <v>0</v>
      </c>
      <c r="DF210" s="14">
        <f t="shared" si="269"/>
        <v>0</v>
      </c>
      <c r="DG210" s="14">
        <f t="shared" si="270"/>
        <v>0</v>
      </c>
      <c r="DH210" s="14">
        <f t="shared" si="271"/>
        <v>0</v>
      </c>
      <c r="DI210" s="14">
        <f t="shared" si="272"/>
        <v>0</v>
      </c>
      <c r="DJ210" s="14">
        <f t="shared" si="273"/>
        <v>0</v>
      </c>
      <c r="DK210" s="14">
        <f t="shared" si="274"/>
        <v>0</v>
      </c>
      <c r="DL210" s="14">
        <f t="shared" si="275"/>
        <v>0</v>
      </c>
      <c r="DM210" s="14">
        <f t="shared" si="276"/>
        <v>0</v>
      </c>
      <c r="DN210" s="14">
        <f t="shared" si="277"/>
        <v>0</v>
      </c>
      <c r="DO210" s="14">
        <f t="shared" si="278"/>
        <v>0</v>
      </c>
      <c r="DP210" s="14">
        <f t="shared" si="279"/>
        <v>0</v>
      </c>
      <c r="DQ210" s="14">
        <f t="shared" si="280"/>
        <v>0</v>
      </c>
      <c r="DR210" s="14">
        <f t="shared" si="281"/>
        <v>0</v>
      </c>
      <c r="DS210" s="14">
        <f t="shared" si="282"/>
        <v>0</v>
      </c>
      <c r="DT210" s="14">
        <f t="shared" si="283"/>
        <v>0</v>
      </c>
      <c r="DU210" s="14">
        <f t="shared" si="284"/>
        <v>0</v>
      </c>
      <c r="DV210" s="14">
        <f t="shared" si="285"/>
        <v>0</v>
      </c>
      <c r="DW210" s="14">
        <f t="shared" si="286"/>
        <v>0</v>
      </c>
      <c r="DX210" s="14">
        <f t="shared" si="287"/>
        <v>0</v>
      </c>
      <c r="DY210" s="14">
        <f t="shared" si="288"/>
        <v>0</v>
      </c>
      <c r="DZ210" s="14">
        <f t="shared" si="293"/>
        <v>0.99999999999999978</v>
      </c>
    </row>
    <row r="211" spans="1:130">
      <c r="A211" s="18">
        <v>17</v>
      </c>
      <c r="B211" s="15">
        <f t="shared" si="289"/>
        <v>1</v>
      </c>
      <c r="C211" s="18">
        <v>2017</v>
      </c>
      <c r="D211" s="25">
        <f t="shared" si="294"/>
        <v>0</v>
      </c>
      <c r="E211" s="25">
        <f t="shared" si="295"/>
        <v>0</v>
      </c>
      <c r="F211" s="25">
        <f t="shared" si="296"/>
        <v>0</v>
      </c>
      <c r="G211" s="25">
        <f t="shared" si="297"/>
        <v>0</v>
      </c>
      <c r="H211" s="25">
        <f t="shared" si="298"/>
        <v>0</v>
      </c>
      <c r="I211" s="25">
        <f t="shared" si="299"/>
        <v>22044.333333333328</v>
      </c>
      <c r="J211" s="25">
        <f t="shared" si="300"/>
        <v>27639.133333333328</v>
      </c>
      <c r="K211" s="25">
        <f t="shared" si="301"/>
        <v>34141.19999999999</v>
      </c>
      <c r="L211" s="25">
        <f t="shared" si="302"/>
        <v>40829.19999999999</v>
      </c>
      <c r="M211" s="25">
        <f t="shared" si="303"/>
        <v>63158.66666666665</v>
      </c>
      <c r="N211" s="25">
        <f t="shared" si="304"/>
        <v>80973.533333333311</v>
      </c>
      <c r="O211" s="25">
        <f t="shared" si="305"/>
        <v>84171.666666666642</v>
      </c>
      <c r="P211" s="25">
        <f t="shared" si="306"/>
        <v>90890.86666666664</v>
      </c>
      <c r="Q211" s="25">
        <f t="shared" si="307"/>
        <v>100350.93333333331</v>
      </c>
      <c r="R211" s="25">
        <f t="shared" si="310"/>
        <v>115864.39999999998</v>
      </c>
      <c r="S211" s="25">
        <f t="shared" ref="S211:S229" si="341">VLOOKUP($C$81,$D$3:$K$63,$A$70,0)*(B196-B195)</f>
        <v>118026.53333333331</v>
      </c>
      <c r="T211" s="25">
        <f>VLOOKUP($C$82,$D$3:$K$63,$A$70,0)*(B195-B194)</f>
        <v>126696.79999999997</v>
      </c>
      <c r="U211" s="25">
        <f>VLOOKUP($C$83,$D$3:$K$63,$A$70,0)*B194</f>
        <v>0</v>
      </c>
      <c r="V211" s="25"/>
      <c r="W211" s="25"/>
      <c r="X211" s="25"/>
      <c r="Y211" s="25"/>
      <c r="Z211" s="25"/>
      <c r="AA211" s="25"/>
      <c r="AB211" s="25"/>
      <c r="AC211" s="25"/>
      <c r="AD211" s="25"/>
      <c r="AE211" s="25"/>
      <c r="AF211" s="25"/>
      <c r="AG211" s="25"/>
      <c r="AH211" s="25"/>
      <c r="AI211" s="25"/>
      <c r="AJ211" s="25"/>
      <c r="AK211" s="25"/>
      <c r="AL211" s="25"/>
      <c r="AM211" s="25"/>
      <c r="AN211" s="25"/>
      <c r="AO211" s="25"/>
      <c r="AP211" s="25"/>
      <c r="AQ211" s="25"/>
      <c r="AR211" s="25"/>
      <c r="AS211" s="25"/>
      <c r="AT211" s="25"/>
      <c r="AU211" s="25"/>
      <c r="AV211" s="25"/>
      <c r="AW211" s="25"/>
      <c r="AX211" s="25"/>
      <c r="AY211" s="25"/>
      <c r="AZ211" s="25"/>
      <c r="BA211" s="25"/>
      <c r="BB211" s="25"/>
      <c r="BC211" s="25"/>
      <c r="BD211" s="25"/>
      <c r="BE211" s="25"/>
      <c r="BF211" s="25"/>
      <c r="BG211" s="25"/>
      <c r="BH211" s="25"/>
      <c r="BI211" s="25"/>
      <c r="BJ211" s="25"/>
      <c r="BK211" s="25"/>
      <c r="BL211" s="25"/>
      <c r="BM211" s="21">
        <f t="shared" si="290"/>
        <v>904787.26666666649</v>
      </c>
      <c r="BN211" s="18"/>
      <c r="BO211" s="18"/>
      <c r="BP211" s="18">
        <v>2017</v>
      </c>
      <c r="BQ211" s="14">
        <f t="shared" si="291"/>
        <v>0</v>
      </c>
      <c r="BR211" s="14">
        <f t="shared" si="311"/>
        <v>0</v>
      </c>
      <c r="BS211" s="14">
        <f t="shared" si="312"/>
        <v>0</v>
      </c>
      <c r="BT211" s="14">
        <f t="shared" si="313"/>
        <v>0</v>
      </c>
      <c r="BU211" s="14">
        <f t="shared" si="314"/>
        <v>0</v>
      </c>
      <c r="BV211" s="14">
        <f t="shared" si="315"/>
        <v>2.4364106509309112E-2</v>
      </c>
      <c r="BW211" s="14">
        <f t="shared" si="316"/>
        <v>3.0547659490345023E-2</v>
      </c>
      <c r="BX211" s="14">
        <f t="shared" si="317"/>
        <v>3.7733952784039321E-2</v>
      </c>
      <c r="BY211" s="14">
        <f t="shared" si="318"/>
        <v>4.5125745580415988E-2</v>
      </c>
      <c r="BZ211" s="14">
        <f t="shared" si="319"/>
        <v>6.9804990624315444E-2</v>
      </c>
      <c r="CA211" s="14">
        <f t="shared" si="320"/>
        <v>8.9494554484225344E-2</v>
      </c>
      <c r="CB211" s="14">
        <f t="shared" si="321"/>
        <v>9.3029234348936091E-2</v>
      </c>
      <c r="CC211" s="14">
        <f t="shared" si="322"/>
        <v>0.10045551038921929</v>
      </c>
      <c r="CD211" s="14">
        <f t="shared" si="323"/>
        <v>0.11091108046097613</v>
      </c>
      <c r="CE211" s="14">
        <f t="shared" si="324"/>
        <v>0.12805706298990799</v>
      </c>
      <c r="CF211" s="14">
        <f t="shared" si="325"/>
        <v>0.13044672231977328</v>
      </c>
      <c r="CG211" s="14">
        <f t="shared" si="308"/>
        <v>0.14002938001853696</v>
      </c>
      <c r="CH211" s="14">
        <f t="shared" si="261"/>
        <v>0</v>
      </c>
      <c r="CI211" s="14">
        <f t="shared" si="262"/>
        <v>0</v>
      </c>
      <c r="CJ211" s="14">
        <f t="shared" si="263"/>
        <v>0</v>
      </c>
      <c r="CK211" s="14">
        <f t="shared" si="264"/>
        <v>0</v>
      </c>
      <c r="CL211" s="14">
        <f t="shared" si="265"/>
        <v>0</v>
      </c>
      <c r="CM211" s="14">
        <f t="shared" si="292"/>
        <v>0</v>
      </c>
      <c r="CN211" s="14">
        <f t="shared" si="326"/>
        <v>0</v>
      </c>
      <c r="CO211" s="14">
        <f t="shared" si="327"/>
        <v>0</v>
      </c>
      <c r="CP211" s="14">
        <f t="shared" si="328"/>
        <v>0</v>
      </c>
      <c r="CQ211" s="14">
        <f t="shared" si="329"/>
        <v>0</v>
      </c>
      <c r="CR211" s="14">
        <f t="shared" si="330"/>
        <v>0</v>
      </c>
      <c r="CS211" s="14">
        <f t="shared" si="331"/>
        <v>0</v>
      </c>
      <c r="CT211" s="14">
        <f t="shared" si="332"/>
        <v>0</v>
      </c>
      <c r="CU211" s="14">
        <f t="shared" si="333"/>
        <v>0</v>
      </c>
      <c r="CV211" s="14">
        <f t="shared" si="334"/>
        <v>0</v>
      </c>
      <c r="CW211" s="14">
        <f t="shared" si="335"/>
        <v>0</v>
      </c>
      <c r="CX211" s="14">
        <f t="shared" si="336"/>
        <v>0</v>
      </c>
      <c r="CY211" s="14">
        <f t="shared" si="337"/>
        <v>0</v>
      </c>
      <c r="CZ211" s="14">
        <f t="shared" si="338"/>
        <v>0</v>
      </c>
      <c r="DA211" s="14">
        <f t="shared" si="339"/>
        <v>0</v>
      </c>
      <c r="DB211" s="14">
        <f t="shared" si="340"/>
        <v>0</v>
      </c>
      <c r="DC211" s="14">
        <f t="shared" si="309"/>
        <v>0</v>
      </c>
      <c r="DD211" s="14">
        <f t="shared" si="267"/>
        <v>0</v>
      </c>
      <c r="DE211" s="14">
        <f t="shared" si="268"/>
        <v>0</v>
      </c>
      <c r="DF211" s="14">
        <f t="shared" si="269"/>
        <v>0</v>
      </c>
      <c r="DG211" s="14">
        <f t="shared" si="270"/>
        <v>0</v>
      </c>
      <c r="DH211" s="14">
        <f t="shared" si="271"/>
        <v>0</v>
      </c>
      <c r="DI211" s="14">
        <f t="shared" si="272"/>
        <v>0</v>
      </c>
      <c r="DJ211" s="14">
        <f t="shared" si="273"/>
        <v>0</v>
      </c>
      <c r="DK211" s="14">
        <f t="shared" si="274"/>
        <v>0</v>
      </c>
      <c r="DL211" s="14">
        <f t="shared" si="275"/>
        <v>0</v>
      </c>
      <c r="DM211" s="14">
        <f t="shared" si="276"/>
        <v>0</v>
      </c>
      <c r="DN211" s="14">
        <f t="shared" si="277"/>
        <v>0</v>
      </c>
      <c r="DO211" s="14">
        <f t="shared" si="278"/>
        <v>0</v>
      </c>
      <c r="DP211" s="14">
        <f t="shared" si="279"/>
        <v>0</v>
      </c>
      <c r="DQ211" s="14">
        <f t="shared" si="280"/>
        <v>0</v>
      </c>
      <c r="DR211" s="14">
        <f t="shared" si="281"/>
        <v>0</v>
      </c>
      <c r="DS211" s="14">
        <f t="shared" si="282"/>
        <v>0</v>
      </c>
      <c r="DT211" s="14">
        <f t="shared" si="283"/>
        <v>0</v>
      </c>
      <c r="DU211" s="14">
        <f t="shared" si="284"/>
        <v>0</v>
      </c>
      <c r="DV211" s="14">
        <f t="shared" si="285"/>
        <v>0</v>
      </c>
      <c r="DW211" s="14">
        <f t="shared" si="286"/>
        <v>0</v>
      </c>
      <c r="DX211" s="14">
        <f t="shared" si="287"/>
        <v>0</v>
      </c>
      <c r="DY211" s="14">
        <f t="shared" si="288"/>
        <v>0</v>
      </c>
      <c r="DZ211" s="14">
        <f t="shared" si="293"/>
        <v>1</v>
      </c>
    </row>
    <row r="212" spans="1:130">
      <c r="A212" s="18">
        <v>18</v>
      </c>
      <c r="B212" s="15">
        <f t="shared" si="289"/>
        <v>1</v>
      </c>
      <c r="C212" s="18">
        <v>2018</v>
      </c>
      <c r="D212" s="25">
        <f t="shared" si="294"/>
        <v>0</v>
      </c>
      <c r="E212" s="25">
        <f t="shared" si="295"/>
        <v>0</v>
      </c>
      <c r="F212" s="25">
        <f t="shared" si="296"/>
        <v>0</v>
      </c>
      <c r="G212" s="25">
        <f t="shared" si="297"/>
        <v>0</v>
      </c>
      <c r="H212" s="25">
        <f t="shared" si="298"/>
        <v>0</v>
      </c>
      <c r="I212" s="25">
        <f t="shared" si="299"/>
        <v>22044.333333333328</v>
      </c>
      <c r="J212" s="25">
        <f t="shared" si="300"/>
        <v>27639.133333333328</v>
      </c>
      <c r="K212" s="25">
        <f t="shared" si="301"/>
        <v>34141.19999999999</v>
      </c>
      <c r="L212" s="25">
        <f t="shared" si="302"/>
        <v>40829.19999999999</v>
      </c>
      <c r="M212" s="25">
        <f t="shared" si="303"/>
        <v>63158.66666666665</v>
      </c>
      <c r="N212" s="25">
        <f t="shared" si="304"/>
        <v>80973.533333333311</v>
      </c>
      <c r="O212" s="25">
        <f t="shared" si="305"/>
        <v>84171.666666666642</v>
      </c>
      <c r="P212" s="25">
        <f t="shared" si="306"/>
        <v>90890.86666666664</v>
      </c>
      <c r="Q212" s="25">
        <f t="shared" si="307"/>
        <v>100350.93333333331</v>
      </c>
      <c r="R212" s="25">
        <f t="shared" si="310"/>
        <v>115864.39999999998</v>
      </c>
      <c r="S212" s="25">
        <f t="shared" si="341"/>
        <v>118026.53333333331</v>
      </c>
      <c r="T212" s="25">
        <f t="shared" ref="T212:T230" si="342">VLOOKUP($C$82,$D$3:$K$63,$A$70,0)*(B196-B195)</f>
        <v>126696.79999999997</v>
      </c>
      <c r="U212" s="25">
        <f>VLOOKUP($C$83,$D$3:$K$63,$A$70,0)*(B195-B194)</f>
        <v>117626.1333333333</v>
      </c>
      <c r="V212" s="25">
        <f>VLOOKUP($C$84,$D$3:$K$63,$A$70,0)*B194</f>
        <v>0</v>
      </c>
      <c r="W212" s="25"/>
      <c r="X212" s="25"/>
      <c r="Y212" s="25"/>
      <c r="Z212" s="25"/>
      <c r="AA212" s="25"/>
      <c r="AB212" s="25"/>
      <c r="AC212" s="25"/>
      <c r="AD212" s="25"/>
      <c r="AE212" s="25"/>
      <c r="AF212" s="25"/>
      <c r="AG212" s="25"/>
      <c r="AH212" s="25"/>
      <c r="AI212" s="25"/>
      <c r="AJ212" s="25"/>
      <c r="AK212" s="25"/>
      <c r="AL212" s="25"/>
      <c r="AM212" s="25"/>
      <c r="AN212" s="25"/>
      <c r="AO212" s="25"/>
      <c r="AP212" s="25"/>
      <c r="AQ212" s="25"/>
      <c r="AR212" s="25"/>
      <c r="AS212" s="25"/>
      <c r="AT212" s="25"/>
      <c r="AU212" s="25"/>
      <c r="AV212" s="25"/>
      <c r="AW212" s="25"/>
      <c r="AX212" s="25"/>
      <c r="AY212" s="25"/>
      <c r="AZ212" s="25"/>
      <c r="BA212" s="25"/>
      <c r="BB212" s="25"/>
      <c r="BC212" s="25"/>
      <c r="BD212" s="25"/>
      <c r="BE212" s="25"/>
      <c r="BF212" s="25"/>
      <c r="BG212" s="25"/>
      <c r="BH212" s="25"/>
      <c r="BI212" s="25"/>
      <c r="BJ212" s="25"/>
      <c r="BK212" s="25"/>
      <c r="BL212" s="25"/>
      <c r="BM212" s="21">
        <f t="shared" si="290"/>
        <v>1022413.3999999998</v>
      </c>
      <c r="BN212" s="18"/>
      <c r="BO212" s="18"/>
      <c r="BP212" s="18">
        <v>2018</v>
      </c>
      <c r="BQ212" s="14">
        <f t="shared" si="291"/>
        <v>0</v>
      </c>
      <c r="BR212" s="14">
        <f t="shared" si="311"/>
        <v>0</v>
      </c>
      <c r="BS212" s="14">
        <f t="shared" si="312"/>
        <v>0</v>
      </c>
      <c r="BT212" s="14">
        <f t="shared" si="313"/>
        <v>0</v>
      </c>
      <c r="BU212" s="14">
        <f t="shared" si="314"/>
        <v>0</v>
      </c>
      <c r="BV212" s="14">
        <f t="shared" si="315"/>
        <v>2.1561076305663965E-2</v>
      </c>
      <c r="BW212" s="14">
        <f t="shared" si="316"/>
        <v>2.7033226807603786E-2</v>
      </c>
      <c r="BX212" s="14">
        <f t="shared" si="317"/>
        <v>3.3392754828917535E-2</v>
      </c>
      <c r="BY212" s="14">
        <f t="shared" si="318"/>
        <v>3.993414014331189E-2</v>
      </c>
      <c r="BZ212" s="14">
        <f t="shared" si="319"/>
        <v>6.1774099074470915E-2</v>
      </c>
      <c r="CA212" s="14">
        <f t="shared" si="320"/>
        <v>7.9198427302824212E-2</v>
      </c>
      <c r="CB212" s="14">
        <f t="shared" si="321"/>
        <v>8.232645099004636E-2</v>
      </c>
      <c r="CC212" s="14">
        <f t="shared" si="322"/>
        <v>8.8898352336409775E-2</v>
      </c>
      <c r="CD212" s="14">
        <f t="shared" si="323"/>
        <v>9.8151034927098299E-2</v>
      </c>
      <c r="CE212" s="14">
        <f t="shared" si="324"/>
        <v>0.113324414566554</v>
      </c>
      <c r="CF212" s="14">
        <f t="shared" si="325"/>
        <v>0.11543914949993157</v>
      </c>
      <c r="CG212" s="14">
        <f t="shared" si="308"/>
        <v>0.12391934612750576</v>
      </c>
      <c r="CH212" s="14">
        <f t="shared" si="261"/>
        <v>0.1150475270896619</v>
      </c>
      <c r="CI212" s="14">
        <f t="shared" si="262"/>
        <v>0</v>
      </c>
      <c r="CJ212" s="14">
        <f t="shared" si="263"/>
        <v>0</v>
      </c>
      <c r="CK212" s="14">
        <f t="shared" si="264"/>
        <v>0</v>
      </c>
      <c r="CL212" s="14">
        <f t="shared" si="265"/>
        <v>0</v>
      </c>
      <c r="CM212" s="14">
        <f t="shared" si="292"/>
        <v>0</v>
      </c>
      <c r="CN212" s="14">
        <f t="shared" si="326"/>
        <v>0</v>
      </c>
      <c r="CO212" s="14">
        <f t="shared" si="327"/>
        <v>0</v>
      </c>
      <c r="CP212" s="14">
        <f t="shared" si="328"/>
        <v>0</v>
      </c>
      <c r="CQ212" s="14">
        <f t="shared" si="329"/>
        <v>0</v>
      </c>
      <c r="CR212" s="14">
        <f t="shared" si="330"/>
        <v>0</v>
      </c>
      <c r="CS212" s="14">
        <f t="shared" si="331"/>
        <v>0</v>
      </c>
      <c r="CT212" s="14">
        <f t="shared" si="332"/>
        <v>0</v>
      </c>
      <c r="CU212" s="14">
        <f t="shared" si="333"/>
        <v>0</v>
      </c>
      <c r="CV212" s="14">
        <f t="shared" si="334"/>
        <v>0</v>
      </c>
      <c r="CW212" s="14">
        <f t="shared" si="335"/>
        <v>0</v>
      </c>
      <c r="CX212" s="14">
        <f t="shared" si="336"/>
        <v>0</v>
      </c>
      <c r="CY212" s="14">
        <f t="shared" si="337"/>
        <v>0</v>
      </c>
      <c r="CZ212" s="14">
        <f t="shared" si="338"/>
        <v>0</v>
      </c>
      <c r="DA212" s="14">
        <f t="shared" si="339"/>
        <v>0</v>
      </c>
      <c r="DB212" s="14">
        <f t="shared" si="340"/>
        <v>0</v>
      </c>
      <c r="DC212" s="14">
        <f t="shared" si="309"/>
        <v>0</v>
      </c>
      <c r="DD212" s="14">
        <f t="shared" si="267"/>
        <v>0</v>
      </c>
      <c r="DE212" s="14">
        <f t="shared" si="268"/>
        <v>0</v>
      </c>
      <c r="DF212" s="14">
        <f t="shared" si="269"/>
        <v>0</v>
      </c>
      <c r="DG212" s="14">
        <f t="shared" si="270"/>
        <v>0</v>
      </c>
      <c r="DH212" s="14">
        <f t="shared" si="271"/>
        <v>0</v>
      </c>
      <c r="DI212" s="14">
        <f t="shared" si="272"/>
        <v>0</v>
      </c>
      <c r="DJ212" s="14">
        <f t="shared" si="273"/>
        <v>0</v>
      </c>
      <c r="DK212" s="14">
        <f t="shared" si="274"/>
        <v>0</v>
      </c>
      <c r="DL212" s="14">
        <f t="shared" si="275"/>
        <v>0</v>
      </c>
      <c r="DM212" s="14">
        <f t="shared" si="276"/>
        <v>0</v>
      </c>
      <c r="DN212" s="14">
        <f t="shared" si="277"/>
        <v>0</v>
      </c>
      <c r="DO212" s="14">
        <f t="shared" si="278"/>
        <v>0</v>
      </c>
      <c r="DP212" s="14">
        <f t="shared" si="279"/>
        <v>0</v>
      </c>
      <c r="DQ212" s="14">
        <f t="shared" si="280"/>
        <v>0</v>
      </c>
      <c r="DR212" s="14">
        <f t="shared" si="281"/>
        <v>0</v>
      </c>
      <c r="DS212" s="14">
        <f t="shared" si="282"/>
        <v>0</v>
      </c>
      <c r="DT212" s="14">
        <f t="shared" si="283"/>
        <v>0</v>
      </c>
      <c r="DU212" s="14">
        <f t="shared" si="284"/>
        <v>0</v>
      </c>
      <c r="DV212" s="14">
        <f t="shared" si="285"/>
        <v>0</v>
      </c>
      <c r="DW212" s="14">
        <f t="shared" si="286"/>
        <v>0</v>
      </c>
      <c r="DX212" s="14">
        <f t="shared" si="287"/>
        <v>0</v>
      </c>
      <c r="DY212" s="14">
        <f t="shared" si="288"/>
        <v>0</v>
      </c>
      <c r="DZ212" s="14">
        <f t="shared" si="293"/>
        <v>1</v>
      </c>
    </row>
    <row r="213" spans="1:130">
      <c r="A213" s="18">
        <v>19</v>
      </c>
      <c r="B213" s="15">
        <f t="shared" si="289"/>
        <v>1</v>
      </c>
      <c r="C213" s="18">
        <v>2019</v>
      </c>
      <c r="D213" s="25">
        <f t="shared" si="294"/>
        <v>0</v>
      </c>
      <c r="E213" s="25">
        <f t="shared" si="295"/>
        <v>0</v>
      </c>
      <c r="F213" s="25">
        <f t="shared" si="296"/>
        <v>0</v>
      </c>
      <c r="G213" s="25">
        <f t="shared" si="297"/>
        <v>0</v>
      </c>
      <c r="H213" s="25">
        <f t="shared" si="298"/>
        <v>0</v>
      </c>
      <c r="I213" s="25">
        <f t="shared" si="299"/>
        <v>22044.333333333328</v>
      </c>
      <c r="J213" s="25">
        <f t="shared" si="300"/>
        <v>27639.133333333328</v>
      </c>
      <c r="K213" s="25">
        <f t="shared" si="301"/>
        <v>34141.19999999999</v>
      </c>
      <c r="L213" s="25">
        <f t="shared" si="302"/>
        <v>40829.19999999999</v>
      </c>
      <c r="M213" s="25">
        <f t="shared" si="303"/>
        <v>63158.66666666665</v>
      </c>
      <c r="N213" s="25">
        <f t="shared" si="304"/>
        <v>80973.533333333311</v>
      </c>
      <c r="O213" s="25">
        <f t="shared" si="305"/>
        <v>84171.666666666642</v>
      </c>
      <c r="P213" s="25">
        <f t="shared" si="306"/>
        <v>90890.86666666664</v>
      </c>
      <c r="Q213" s="25">
        <f t="shared" si="307"/>
        <v>100350.93333333331</v>
      </c>
      <c r="R213" s="25">
        <f t="shared" si="310"/>
        <v>115864.39999999998</v>
      </c>
      <c r="S213" s="25">
        <f t="shared" si="341"/>
        <v>118026.53333333331</v>
      </c>
      <c r="T213" s="25">
        <f t="shared" si="342"/>
        <v>126696.79999999997</v>
      </c>
      <c r="U213" s="25">
        <f t="shared" ref="U213:U231" si="343">VLOOKUP($C$83,$D$3:$K$63,$A$70,0)*(B196-B195)</f>
        <v>117626.1333333333</v>
      </c>
      <c r="V213" s="25">
        <f>VLOOKUP($C$84,$D$3:$K$63,$A$70,0)*(B195-B194)</f>
        <v>101359.53333333331</v>
      </c>
      <c r="W213" s="25">
        <f>VLOOKUP($C$85,$D$3:$K$63,$A$70,0)*B194</f>
        <v>0</v>
      </c>
      <c r="X213" s="25"/>
      <c r="Y213" s="25"/>
      <c r="Z213" s="25"/>
      <c r="AA213" s="25"/>
      <c r="AB213" s="25"/>
      <c r="AC213" s="25"/>
      <c r="AD213" s="25"/>
      <c r="AE213" s="25"/>
      <c r="AF213" s="25"/>
      <c r="AG213" s="25"/>
      <c r="AH213" s="25"/>
      <c r="AI213" s="25"/>
      <c r="AJ213" s="25"/>
      <c r="AK213" s="25"/>
      <c r="AL213" s="25"/>
      <c r="AM213" s="25"/>
      <c r="AN213" s="25"/>
      <c r="AO213" s="25"/>
      <c r="AP213" s="25"/>
      <c r="AQ213" s="25"/>
      <c r="AR213" s="25"/>
      <c r="AS213" s="25"/>
      <c r="AT213" s="25"/>
      <c r="AU213" s="25"/>
      <c r="AV213" s="25"/>
      <c r="AW213" s="25"/>
      <c r="AX213" s="25"/>
      <c r="AY213" s="25"/>
      <c r="AZ213" s="25"/>
      <c r="BA213" s="25"/>
      <c r="BB213" s="25"/>
      <c r="BC213" s="25"/>
      <c r="BD213" s="25"/>
      <c r="BE213" s="25"/>
      <c r="BF213" s="25"/>
      <c r="BG213" s="25"/>
      <c r="BH213" s="25"/>
      <c r="BI213" s="25"/>
      <c r="BJ213" s="25"/>
      <c r="BK213" s="25"/>
      <c r="BL213" s="25"/>
      <c r="BM213" s="21">
        <f t="shared" si="290"/>
        <v>1123772.9333333331</v>
      </c>
      <c r="BN213" s="18"/>
      <c r="BO213" s="18"/>
      <c r="BP213" s="18">
        <v>2019</v>
      </c>
      <c r="BQ213" s="14">
        <f t="shared" si="291"/>
        <v>0</v>
      </c>
      <c r="BR213" s="14">
        <f t="shared" si="311"/>
        <v>0</v>
      </c>
      <c r="BS213" s="14">
        <f t="shared" si="312"/>
        <v>0</v>
      </c>
      <c r="BT213" s="14">
        <f t="shared" si="313"/>
        <v>0</v>
      </c>
      <c r="BU213" s="14">
        <f t="shared" si="314"/>
        <v>0</v>
      </c>
      <c r="BV213" s="14">
        <f t="shared" si="315"/>
        <v>1.9616359034333983E-2</v>
      </c>
      <c r="BW213" s="14">
        <f t="shared" si="316"/>
        <v>2.4594944862526794E-2</v>
      </c>
      <c r="BX213" s="14">
        <f t="shared" si="317"/>
        <v>3.0380870536479667E-2</v>
      </c>
      <c r="BY213" s="14">
        <f t="shared" si="318"/>
        <v>3.6332250750062557E-2</v>
      </c>
      <c r="BZ213" s="14">
        <f t="shared" si="319"/>
        <v>5.6202338384610792E-2</v>
      </c>
      <c r="CA213" s="14">
        <f t="shared" si="320"/>
        <v>7.2055066403094239E-2</v>
      </c>
      <c r="CB213" s="14">
        <f t="shared" si="321"/>
        <v>7.490095567348895E-2</v>
      </c>
      <c r="CC213" s="14">
        <f t="shared" si="322"/>
        <v>8.088009950290076E-2</v>
      </c>
      <c r="CD213" s="14">
        <f t="shared" si="323"/>
        <v>8.9298229523710415E-2</v>
      </c>
      <c r="CE213" s="14">
        <f t="shared" si="324"/>
        <v>0.10310303493101869</v>
      </c>
      <c r="CF213" s="14">
        <f t="shared" si="325"/>
        <v>0.10502702977837634</v>
      </c>
      <c r="CG213" s="14">
        <f t="shared" si="308"/>
        <v>0.1127423487805425</v>
      </c>
      <c r="CH213" s="14">
        <f t="shared" si="261"/>
        <v>0.10467073004190526</v>
      </c>
      <c r="CI213" s="14">
        <f t="shared" si="262"/>
        <v>9.0195741796949017E-2</v>
      </c>
      <c r="CJ213" s="14">
        <f t="shared" si="263"/>
        <v>0</v>
      </c>
      <c r="CK213" s="14">
        <f t="shared" si="264"/>
        <v>0</v>
      </c>
      <c r="CL213" s="14">
        <f t="shared" si="265"/>
        <v>0</v>
      </c>
      <c r="CM213" s="14">
        <f t="shared" si="292"/>
        <v>0</v>
      </c>
      <c r="CN213" s="14">
        <f t="shared" si="326"/>
        <v>0</v>
      </c>
      <c r="CO213" s="14">
        <f t="shared" si="327"/>
        <v>0</v>
      </c>
      <c r="CP213" s="14">
        <f t="shared" si="328"/>
        <v>0</v>
      </c>
      <c r="CQ213" s="14">
        <f t="shared" si="329"/>
        <v>0</v>
      </c>
      <c r="CR213" s="14">
        <f t="shared" si="330"/>
        <v>0</v>
      </c>
      <c r="CS213" s="14">
        <f t="shared" si="331"/>
        <v>0</v>
      </c>
      <c r="CT213" s="14">
        <f t="shared" si="332"/>
        <v>0</v>
      </c>
      <c r="CU213" s="14">
        <f t="shared" si="333"/>
        <v>0</v>
      </c>
      <c r="CV213" s="14">
        <f t="shared" si="334"/>
        <v>0</v>
      </c>
      <c r="CW213" s="14">
        <f t="shared" si="335"/>
        <v>0</v>
      </c>
      <c r="CX213" s="14">
        <f t="shared" si="336"/>
        <v>0</v>
      </c>
      <c r="CY213" s="14">
        <f t="shared" si="337"/>
        <v>0</v>
      </c>
      <c r="CZ213" s="14">
        <f t="shared" si="338"/>
        <v>0</v>
      </c>
      <c r="DA213" s="14">
        <f t="shared" si="339"/>
        <v>0</v>
      </c>
      <c r="DB213" s="14">
        <f t="shared" si="340"/>
        <v>0</v>
      </c>
      <c r="DC213" s="14">
        <f t="shared" si="309"/>
        <v>0</v>
      </c>
      <c r="DD213" s="14">
        <f t="shared" si="267"/>
        <v>0</v>
      </c>
      <c r="DE213" s="14">
        <f t="shared" si="268"/>
        <v>0</v>
      </c>
      <c r="DF213" s="14">
        <f t="shared" si="269"/>
        <v>0</v>
      </c>
      <c r="DG213" s="14">
        <f t="shared" si="270"/>
        <v>0</v>
      </c>
      <c r="DH213" s="14">
        <f t="shared" si="271"/>
        <v>0</v>
      </c>
      <c r="DI213" s="14">
        <f t="shared" si="272"/>
        <v>0</v>
      </c>
      <c r="DJ213" s="14">
        <f t="shared" si="273"/>
        <v>0</v>
      </c>
      <c r="DK213" s="14">
        <f t="shared" si="274"/>
        <v>0</v>
      </c>
      <c r="DL213" s="14">
        <f t="shared" si="275"/>
        <v>0</v>
      </c>
      <c r="DM213" s="14">
        <f t="shared" si="276"/>
        <v>0</v>
      </c>
      <c r="DN213" s="14">
        <f t="shared" si="277"/>
        <v>0</v>
      </c>
      <c r="DO213" s="14">
        <f t="shared" si="278"/>
        <v>0</v>
      </c>
      <c r="DP213" s="14">
        <f t="shared" si="279"/>
        <v>0</v>
      </c>
      <c r="DQ213" s="14">
        <f t="shared" si="280"/>
        <v>0</v>
      </c>
      <c r="DR213" s="14">
        <f t="shared" si="281"/>
        <v>0</v>
      </c>
      <c r="DS213" s="14">
        <f t="shared" si="282"/>
        <v>0</v>
      </c>
      <c r="DT213" s="14">
        <f t="shared" si="283"/>
        <v>0</v>
      </c>
      <c r="DU213" s="14">
        <f t="shared" si="284"/>
        <v>0</v>
      </c>
      <c r="DV213" s="14">
        <f t="shared" si="285"/>
        <v>0</v>
      </c>
      <c r="DW213" s="14">
        <f t="shared" si="286"/>
        <v>0</v>
      </c>
      <c r="DX213" s="14">
        <f t="shared" si="287"/>
        <v>0</v>
      </c>
      <c r="DY213" s="14">
        <f t="shared" si="288"/>
        <v>0</v>
      </c>
      <c r="DZ213" s="14">
        <f t="shared" si="293"/>
        <v>0.99999999999999989</v>
      </c>
    </row>
    <row r="214" spans="1:130">
      <c r="A214" s="18">
        <v>20</v>
      </c>
      <c r="B214" s="15">
        <f t="shared" si="289"/>
        <v>1</v>
      </c>
      <c r="C214" s="18">
        <v>2020</v>
      </c>
      <c r="D214" s="25">
        <f t="shared" si="294"/>
        <v>0</v>
      </c>
      <c r="E214" s="25">
        <f t="shared" si="295"/>
        <v>0</v>
      </c>
      <c r="F214" s="25">
        <f t="shared" si="296"/>
        <v>0</v>
      </c>
      <c r="G214" s="25">
        <f t="shared" si="297"/>
        <v>0</v>
      </c>
      <c r="H214" s="25">
        <f t="shared" si="298"/>
        <v>0</v>
      </c>
      <c r="I214" s="25">
        <f t="shared" si="299"/>
        <v>22044.333333333328</v>
      </c>
      <c r="J214" s="25">
        <f t="shared" si="300"/>
        <v>27639.133333333328</v>
      </c>
      <c r="K214" s="25">
        <f t="shared" si="301"/>
        <v>34141.19999999999</v>
      </c>
      <c r="L214" s="25">
        <f t="shared" si="302"/>
        <v>40829.19999999999</v>
      </c>
      <c r="M214" s="25">
        <f t="shared" si="303"/>
        <v>63158.66666666665</v>
      </c>
      <c r="N214" s="25">
        <f t="shared" si="304"/>
        <v>80973.533333333311</v>
      </c>
      <c r="O214" s="25">
        <f t="shared" si="305"/>
        <v>84171.666666666642</v>
      </c>
      <c r="P214" s="25">
        <f t="shared" si="306"/>
        <v>90890.86666666664</v>
      </c>
      <c r="Q214" s="25">
        <f t="shared" si="307"/>
        <v>100350.93333333331</v>
      </c>
      <c r="R214" s="25">
        <f t="shared" si="310"/>
        <v>115864.39999999998</v>
      </c>
      <c r="S214" s="25">
        <f t="shared" si="341"/>
        <v>118026.53333333331</v>
      </c>
      <c r="T214" s="25">
        <f t="shared" si="342"/>
        <v>126696.79999999997</v>
      </c>
      <c r="U214" s="25">
        <f t="shared" si="343"/>
        <v>117626.1333333333</v>
      </c>
      <c r="V214" s="25">
        <f t="shared" ref="V214:V232" si="344">VLOOKUP($C$84,$D$3:$K$63,$A$70,0)*(B196-B195)</f>
        <v>101359.53333333331</v>
      </c>
      <c r="W214" s="25">
        <f>VLOOKUP($C$85,$D$3:$K$63,$A$70,0)*(B195-B194)</f>
        <v>100686.19999999998</v>
      </c>
      <c r="X214" s="25">
        <f>VLOOKUP($C$86,$D$3:$K$63,$A$70,0)*B194</f>
        <v>0</v>
      </c>
      <c r="Y214" s="25"/>
      <c r="Z214" s="25"/>
      <c r="AA214" s="25"/>
      <c r="AB214" s="25"/>
      <c r="AC214" s="25"/>
      <c r="AD214" s="25"/>
      <c r="AE214" s="25"/>
      <c r="AF214" s="25"/>
      <c r="AG214" s="25"/>
      <c r="AH214" s="25"/>
      <c r="AI214" s="25"/>
      <c r="AJ214" s="25"/>
      <c r="AK214" s="25"/>
      <c r="AL214" s="25"/>
      <c r="AM214" s="25"/>
      <c r="AN214" s="25"/>
      <c r="AO214" s="25"/>
      <c r="AP214" s="25"/>
      <c r="AQ214" s="25"/>
      <c r="AR214" s="25"/>
      <c r="AS214" s="25"/>
      <c r="AT214" s="25"/>
      <c r="AU214" s="25"/>
      <c r="AV214" s="25"/>
      <c r="AW214" s="25"/>
      <c r="AX214" s="25"/>
      <c r="AY214" s="25"/>
      <c r="AZ214" s="25"/>
      <c r="BA214" s="25"/>
      <c r="BB214" s="25"/>
      <c r="BC214" s="25"/>
      <c r="BD214" s="25"/>
      <c r="BE214" s="25"/>
      <c r="BF214" s="25"/>
      <c r="BG214" s="25"/>
      <c r="BH214" s="25"/>
      <c r="BI214" s="25"/>
      <c r="BJ214" s="25"/>
      <c r="BK214" s="25"/>
      <c r="BL214" s="25"/>
      <c r="BM214" s="21">
        <f t="shared" si="290"/>
        <v>1224459.1333333331</v>
      </c>
      <c r="BN214" s="18"/>
      <c r="BO214" s="18"/>
      <c r="BP214" s="18">
        <v>2020</v>
      </c>
      <c r="BQ214" s="14">
        <f t="shared" si="291"/>
        <v>0</v>
      </c>
      <c r="BR214" s="14">
        <f t="shared" si="311"/>
        <v>0</v>
      </c>
      <c r="BS214" s="14">
        <f t="shared" si="312"/>
        <v>0</v>
      </c>
      <c r="BT214" s="14">
        <f t="shared" si="313"/>
        <v>0</v>
      </c>
      <c r="BU214" s="14">
        <f t="shared" si="314"/>
        <v>0</v>
      </c>
      <c r="BV214" s="14">
        <f t="shared" si="315"/>
        <v>1.8003323045434973E-2</v>
      </c>
      <c r="BW214" s="14">
        <f t="shared" si="316"/>
        <v>2.2572524129973685E-2</v>
      </c>
      <c r="BX214" s="14">
        <f t="shared" si="317"/>
        <v>2.7882678213243212E-2</v>
      </c>
      <c r="BY214" s="14">
        <f t="shared" si="318"/>
        <v>3.334468165454494E-2</v>
      </c>
      <c r="BZ214" s="14">
        <f t="shared" si="319"/>
        <v>5.1580869420060134E-2</v>
      </c>
      <c r="CA214" s="14">
        <f t="shared" si="320"/>
        <v>6.6130041525273173E-2</v>
      </c>
      <c r="CB214" s="14">
        <f t="shared" si="321"/>
        <v>6.8741915818396435E-2</v>
      </c>
      <c r="CC214" s="14">
        <f t="shared" si="322"/>
        <v>7.4229399897761658E-2</v>
      </c>
      <c r="CD214" s="14">
        <f t="shared" si="323"/>
        <v>8.195531447435811E-2</v>
      </c>
      <c r="CE214" s="14">
        <f t="shared" si="324"/>
        <v>9.4624962847541891E-2</v>
      </c>
      <c r="CF214" s="14">
        <f t="shared" si="325"/>
        <v>9.6390749287018532E-2</v>
      </c>
      <c r="CG214" s="14">
        <f t="shared" si="308"/>
        <v>0.10347164437827706</v>
      </c>
      <c r="CH214" s="14">
        <f t="shared" si="261"/>
        <v>9.6063747765203752E-2</v>
      </c>
      <c r="CI214" s="14">
        <f t="shared" si="262"/>
        <v>8.2779025100987447E-2</v>
      </c>
      <c r="CJ214" s="14">
        <f t="shared" si="263"/>
        <v>8.2229122441924971E-2</v>
      </c>
      <c r="CK214" s="14">
        <f t="shared" si="264"/>
        <v>0</v>
      </c>
      <c r="CL214" s="14">
        <f t="shared" si="265"/>
        <v>0</v>
      </c>
      <c r="CM214" s="14">
        <f t="shared" si="292"/>
        <v>0</v>
      </c>
      <c r="CN214" s="14">
        <f t="shared" si="326"/>
        <v>0</v>
      </c>
      <c r="CO214" s="14">
        <f t="shared" si="327"/>
        <v>0</v>
      </c>
      <c r="CP214" s="14">
        <f t="shared" si="328"/>
        <v>0</v>
      </c>
      <c r="CQ214" s="14">
        <f t="shared" si="329"/>
        <v>0</v>
      </c>
      <c r="CR214" s="14">
        <f t="shared" si="330"/>
        <v>0</v>
      </c>
      <c r="CS214" s="14">
        <f t="shared" si="331"/>
        <v>0</v>
      </c>
      <c r="CT214" s="14">
        <f t="shared" si="332"/>
        <v>0</v>
      </c>
      <c r="CU214" s="14">
        <f t="shared" si="333"/>
        <v>0</v>
      </c>
      <c r="CV214" s="14">
        <f t="shared" si="334"/>
        <v>0</v>
      </c>
      <c r="CW214" s="14">
        <f t="shared" si="335"/>
        <v>0</v>
      </c>
      <c r="CX214" s="14">
        <f t="shared" si="336"/>
        <v>0</v>
      </c>
      <c r="CY214" s="14">
        <f t="shared" si="337"/>
        <v>0</v>
      </c>
      <c r="CZ214" s="14">
        <f t="shared" si="338"/>
        <v>0</v>
      </c>
      <c r="DA214" s="14">
        <f t="shared" si="339"/>
        <v>0</v>
      </c>
      <c r="DB214" s="14">
        <f t="shared" si="340"/>
        <v>0</v>
      </c>
      <c r="DC214" s="14">
        <f t="shared" si="309"/>
        <v>0</v>
      </c>
      <c r="DD214" s="14">
        <f t="shared" si="267"/>
        <v>0</v>
      </c>
      <c r="DE214" s="14">
        <f t="shared" si="268"/>
        <v>0</v>
      </c>
      <c r="DF214" s="14">
        <f t="shared" si="269"/>
        <v>0</v>
      </c>
      <c r="DG214" s="14">
        <f t="shared" si="270"/>
        <v>0</v>
      </c>
      <c r="DH214" s="14">
        <f t="shared" si="271"/>
        <v>0</v>
      </c>
      <c r="DI214" s="14">
        <f t="shared" si="272"/>
        <v>0</v>
      </c>
      <c r="DJ214" s="14">
        <f t="shared" si="273"/>
        <v>0</v>
      </c>
      <c r="DK214" s="14">
        <f t="shared" si="274"/>
        <v>0</v>
      </c>
      <c r="DL214" s="14">
        <f t="shared" si="275"/>
        <v>0</v>
      </c>
      <c r="DM214" s="14">
        <f t="shared" si="276"/>
        <v>0</v>
      </c>
      <c r="DN214" s="14">
        <f t="shared" si="277"/>
        <v>0</v>
      </c>
      <c r="DO214" s="14">
        <f t="shared" si="278"/>
        <v>0</v>
      </c>
      <c r="DP214" s="14">
        <f t="shared" si="279"/>
        <v>0</v>
      </c>
      <c r="DQ214" s="14">
        <f t="shared" si="280"/>
        <v>0</v>
      </c>
      <c r="DR214" s="14">
        <f t="shared" si="281"/>
        <v>0</v>
      </c>
      <c r="DS214" s="14">
        <f t="shared" si="282"/>
        <v>0</v>
      </c>
      <c r="DT214" s="14">
        <f t="shared" si="283"/>
        <v>0</v>
      </c>
      <c r="DU214" s="14">
        <f t="shared" si="284"/>
        <v>0</v>
      </c>
      <c r="DV214" s="14">
        <f t="shared" si="285"/>
        <v>0</v>
      </c>
      <c r="DW214" s="14">
        <f t="shared" si="286"/>
        <v>0</v>
      </c>
      <c r="DX214" s="14">
        <f t="shared" si="287"/>
        <v>0</v>
      </c>
      <c r="DY214" s="14">
        <f t="shared" si="288"/>
        <v>0</v>
      </c>
      <c r="DZ214" s="14">
        <f t="shared" si="293"/>
        <v>0.99999999999999989</v>
      </c>
    </row>
    <row r="215" spans="1:130">
      <c r="A215" s="18"/>
      <c r="B215" s="18"/>
      <c r="C215" s="18">
        <v>2021</v>
      </c>
      <c r="D215" s="25"/>
      <c r="E215" s="25">
        <f t="shared" si="295"/>
        <v>0</v>
      </c>
      <c r="F215" s="25">
        <f t="shared" si="296"/>
        <v>0</v>
      </c>
      <c r="G215" s="25">
        <f t="shared" si="297"/>
        <v>0</v>
      </c>
      <c r="H215" s="25">
        <f t="shared" si="298"/>
        <v>0</v>
      </c>
      <c r="I215" s="25">
        <f t="shared" si="299"/>
        <v>7.3422379287535477E-11</v>
      </c>
      <c r="J215" s="25">
        <f t="shared" si="300"/>
        <v>27639.133333333328</v>
      </c>
      <c r="K215" s="25">
        <f t="shared" si="301"/>
        <v>34141.19999999999</v>
      </c>
      <c r="L215" s="25">
        <f t="shared" si="302"/>
        <v>40829.19999999999</v>
      </c>
      <c r="M215" s="25">
        <f t="shared" si="303"/>
        <v>63158.66666666665</v>
      </c>
      <c r="N215" s="25">
        <f t="shared" si="304"/>
        <v>80973.533333333311</v>
      </c>
      <c r="O215" s="25">
        <f t="shared" si="305"/>
        <v>84171.666666666642</v>
      </c>
      <c r="P215" s="25">
        <f t="shared" si="306"/>
        <v>90890.86666666664</v>
      </c>
      <c r="Q215" s="25">
        <f t="shared" si="307"/>
        <v>100350.93333333331</v>
      </c>
      <c r="R215" s="25">
        <f t="shared" si="310"/>
        <v>115864.39999999998</v>
      </c>
      <c r="S215" s="25">
        <f t="shared" si="341"/>
        <v>118026.53333333331</v>
      </c>
      <c r="T215" s="25">
        <f t="shared" si="342"/>
        <v>126696.79999999997</v>
      </c>
      <c r="U215" s="25">
        <f t="shared" si="343"/>
        <v>117626.1333333333</v>
      </c>
      <c r="V215" s="25">
        <f t="shared" si="344"/>
        <v>101359.53333333331</v>
      </c>
      <c r="W215" s="25">
        <f t="shared" ref="W215:W233" si="345">VLOOKUP($C$85,$D$3:$K$63,$A$70,0)*(B196-B195)</f>
        <v>100686.19999999998</v>
      </c>
      <c r="X215" s="25">
        <f>VLOOKUP($C$86,$D$3:$K$63,$A$70,0)*(B195-B194)</f>
        <v>135689.33333333331</v>
      </c>
      <c r="Y215" s="25">
        <f>VLOOKUP($C$87,$D$3:$K$63,$A$70,0)*B194</f>
        <v>0</v>
      </c>
      <c r="Z215" s="25"/>
      <c r="AA215" s="25"/>
      <c r="AB215" s="25"/>
      <c r="AC215" s="25"/>
      <c r="AD215" s="25"/>
      <c r="AE215" s="25"/>
      <c r="AF215" s="25"/>
      <c r="AG215" s="25"/>
      <c r="AH215" s="25"/>
      <c r="AI215" s="25"/>
      <c r="AJ215" s="25"/>
      <c r="AK215" s="25"/>
      <c r="AL215" s="25"/>
      <c r="AM215" s="25"/>
      <c r="AN215" s="25"/>
      <c r="AO215" s="25"/>
      <c r="AP215" s="25"/>
      <c r="AQ215" s="25"/>
      <c r="AR215" s="25"/>
      <c r="AS215" s="25"/>
      <c r="AT215" s="25"/>
      <c r="AU215" s="25"/>
      <c r="AV215" s="25"/>
      <c r="AW215" s="25"/>
      <c r="AX215" s="25"/>
      <c r="AY215" s="25"/>
      <c r="AZ215" s="25"/>
      <c r="BA215" s="25"/>
      <c r="BB215" s="25"/>
      <c r="BC215" s="25"/>
      <c r="BD215" s="25"/>
      <c r="BE215" s="25"/>
      <c r="BF215" s="25"/>
      <c r="BG215" s="25"/>
      <c r="BH215" s="25"/>
      <c r="BI215" s="25"/>
      <c r="BJ215" s="25"/>
      <c r="BK215" s="25"/>
      <c r="BL215" s="25"/>
      <c r="BM215" s="21">
        <f t="shared" si="290"/>
        <v>1338104.1333333328</v>
      </c>
      <c r="BN215" s="18"/>
      <c r="BO215" s="18"/>
      <c r="BP215" s="18">
        <v>2021</v>
      </c>
      <c r="BQ215" s="14">
        <f t="shared" si="291"/>
        <v>0</v>
      </c>
      <c r="BR215" s="14">
        <f t="shared" si="311"/>
        <v>0</v>
      </c>
      <c r="BS215" s="14">
        <f t="shared" si="312"/>
        <v>0</v>
      </c>
      <c r="BT215" s="14">
        <f t="shared" si="313"/>
        <v>0</v>
      </c>
      <c r="BU215" s="14">
        <f t="shared" si="314"/>
        <v>0</v>
      </c>
      <c r="BV215" s="14">
        <f t="shared" si="315"/>
        <v>5.4870452499562944E-17</v>
      </c>
      <c r="BW215" s="14">
        <f t="shared" si="316"/>
        <v>2.0655442760259518E-2</v>
      </c>
      <c r="BX215" s="14">
        <f t="shared" si="317"/>
        <v>2.5514606187600149E-2</v>
      </c>
      <c r="BY215" s="14">
        <f t="shared" si="318"/>
        <v>3.0512722427880803E-2</v>
      </c>
      <c r="BZ215" s="14">
        <f t="shared" si="319"/>
        <v>4.7200113274691827E-2</v>
      </c>
      <c r="CA215" s="14">
        <f t="shared" si="320"/>
        <v>6.0513626194114843E-2</v>
      </c>
      <c r="CB215" s="14">
        <f t="shared" si="321"/>
        <v>6.2903674362762604E-2</v>
      </c>
      <c r="CC215" s="14">
        <f t="shared" si="322"/>
        <v>6.7925107174020644E-2</v>
      </c>
      <c r="CD215" s="14">
        <f t="shared" si="323"/>
        <v>7.4994860888255743E-2</v>
      </c>
      <c r="CE215" s="14">
        <f t="shared" si="324"/>
        <v>8.6588477767699415E-2</v>
      </c>
      <c r="CF215" s="14">
        <f t="shared" si="325"/>
        <v>8.8204296207739105E-2</v>
      </c>
      <c r="CG215" s="14">
        <f t="shared" si="308"/>
        <v>9.4683811852809482E-2</v>
      </c>
      <c r="CH215" s="14">
        <f t="shared" si="261"/>
        <v>8.7905066880195976E-2</v>
      </c>
      <c r="CI215" s="14">
        <f t="shared" si="262"/>
        <v>7.574861388465931E-2</v>
      </c>
      <c r="CJ215" s="14">
        <f t="shared" si="263"/>
        <v>7.524541438279693E-2</v>
      </c>
      <c r="CK215" s="14">
        <f t="shared" si="264"/>
        <v>0.1014041657545138</v>
      </c>
      <c r="CL215" s="14">
        <f t="shared" si="265"/>
        <v>0</v>
      </c>
      <c r="CM215" s="14">
        <f t="shared" si="292"/>
        <v>0</v>
      </c>
      <c r="CN215" s="14">
        <f t="shared" si="326"/>
        <v>0</v>
      </c>
      <c r="CO215" s="14">
        <f t="shared" si="327"/>
        <v>0</v>
      </c>
      <c r="CP215" s="14">
        <f t="shared" si="328"/>
        <v>0</v>
      </c>
      <c r="CQ215" s="14">
        <f t="shared" si="329"/>
        <v>0</v>
      </c>
      <c r="CR215" s="14">
        <f t="shared" si="330"/>
        <v>0</v>
      </c>
      <c r="CS215" s="14">
        <f t="shared" si="331"/>
        <v>0</v>
      </c>
      <c r="CT215" s="14">
        <f t="shared" si="332"/>
        <v>0</v>
      </c>
      <c r="CU215" s="14">
        <f t="shared" si="333"/>
        <v>0</v>
      </c>
      <c r="CV215" s="14">
        <f t="shared" si="334"/>
        <v>0</v>
      </c>
      <c r="CW215" s="14">
        <f t="shared" si="335"/>
        <v>0</v>
      </c>
      <c r="CX215" s="14">
        <f t="shared" si="336"/>
        <v>0</v>
      </c>
      <c r="CY215" s="14">
        <f t="shared" si="337"/>
        <v>0</v>
      </c>
      <c r="CZ215" s="14">
        <f t="shared" si="338"/>
        <v>0</v>
      </c>
      <c r="DA215" s="14">
        <f t="shared" si="339"/>
        <v>0</v>
      </c>
      <c r="DB215" s="14">
        <f t="shared" si="340"/>
        <v>0</v>
      </c>
      <c r="DC215" s="14">
        <f t="shared" si="309"/>
        <v>0</v>
      </c>
      <c r="DD215" s="14">
        <f t="shared" si="267"/>
        <v>0</v>
      </c>
      <c r="DE215" s="14">
        <f t="shared" si="268"/>
        <v>0</v>
      </c>
      <c r="DF215" s="14">
        <f t="shared" si="269"/>
        <v>0</v>
      </c>
      <c r="DG215" s="14">
        <f t="shared" si="270"/>
        <v>0</v>
      </c>
      <c r="DH215" s="14">
        <f t="shared" si="271"/>
        <v>0</v>
      </c>
      <c r="DI215" s="14">
        <f t="shared" si="272"/>
        <v>0</v>
      </c>
      <c r="DJ215" s="14">
        <f t="shared" si="273"/>
        <v>0</v>
      </c>
      <c r="DK215" s="14">
        <f t="shared" si="274"/>
        <v>0</v>
      </c>
      <c r="DL215" s="14">
        <f t="shared" si="275"/>
        <v>0</v>
      </c>
      <c r="DM215" s="14">
        <f t="shared" si="276"/>
        <v>0</v>
      </c>
      <c r="DN215" s="14">
        <f t="shared" si="277"/>
        <v>0</v>
      </c>
      <c r="DO215" s="14">
        <f t="shared" si="278"/>
        <v>0</v>
      </c>
      <c r="DP215" s="14">
        <f t="shared" si="279"/>
        <v>0</v>
      </c>
      <c r="DQ215" s="14">
        <f t="shared" si="280"/>
        <v>0</v>
      </c>
      <c r="DR215" s="14">
        <f t="shared" si="281"/>
        <v>0</v>
      </c>
      <c r="DS215" s="14">
        <f t="shared" si="282"/>
        <v>0</v>
      </c>
      <c r="DT215" s="14">
        <f t="shared" si="283"/>
        <v>0</v>
      </c>
      <c r="DU215" s="14">
        <f t="shared" si="284"/>
        <v>0</v>
      </c>
      <c r="DV215" s="14">
        <f t="shared" si="285"/>
        <v>0</v>
      </c>
      <c r="DW215" s="14">
        <f t="shared" si="286"/>
        <v>0</v>
      </c>
      <c r="DX215" s="14">
        <f t="shared" si="287"/>
        <v>0</v>
      </c>
      <c r="DY215" s="14">
        <f t="shared" si="288"/>
        <v>0</v>
      </c>
      <c r="DZ215" s="14">
        <f t="shared" si="293"/>
        <v>1.0000000000000002</v>
      </c>
    </row>
    <row r="216" spans="1:130">
      <c r="A216" s="18"/>
      <c r="B216" s="18"/>
      <c r="C216" s="18">
        <v>2022</v>
      </c>
      <c r="D216" s="25"/>
      <c r="E216" s="25"/>
      <c r="F216" s="25">
        <f t="shared" si="296"/>
        <v>0</v>
      </c>
      <c r="G216" s="25">
        <f t="shared" si="297"/>
        <v>0</v>
      </c>
      <c r="H216" s="25">
        <f t="shared" si="298"/>
        <v>0</v>
      </c>
      <c r="I216" s="25">
        <f t="shared" si="299"/>
        <v>0</v>
      </c>
      <c r="J216" s="25">
        <f t="shared" si="300"/>
        <v>9.2056806622053955E-11</v>
      </c>
      <c r="K216" s="25">
        <f t="shared" si="301"/>
        <v>34141.19999999999</v>
      </c>
      <c r="L216" s="25">
        <f t="shared" si="302"/>
        <v>40829.19999999999</v>
      </c>
      <c r="M216" s="25">
        <f t="shared" si="303"/>
        <v>63158.66666666665</v>
      </c>
      <c r="N216" s="25">
        <f t="shared" si="304"/>
        <v>80973.533333333311</v>
      </c>
      <c r="O216" s="25">
        <f t="shared" si="305"/>
        <v>84171.666666666642</v>
      </c>
      <c r="P216" s="25">
        <f t="shared" si="306"/>
        <v>90890.86666666664</v>
      </c>
      <c r="Q216" s="25">
        <f t="shared" si="307"/>
        <v>100350.93333333331</v>
      </c>
      <c r="R216" s="25">
        <f t="shared" si="310"/>
        <v>115864.39999999998</v>
      </c>
      <c r="S216" s="25">
        <f t="shared" si="341"/>
        <v>118026.53333333331</v>
      </c>
      <c r="T216" s="25">
        <f t="shared" si="342"/>
        <v>126696.79999999997</v>
      </c>
      <c r="U216" s="25">
        <f t="shared" si="343"/>
        <v>117626.1333333333</v>
      </c>
      <c r="V216" s="25">
        <f t="shared" si="344"/>
        <v>101359.53333333331</v>
      </c>
      <c r="W216" s="25">
        <f t="shared" si="345"/>
        <v>100686.19999999998</v>
      </c>
      <c r="X216" s="25">
        <f t="shared" ref="X216:X234" si="346">VLOOKUP($C$86,$D$3:$K$63,$A$70,0)*(B196-B195)</f>
        <v>135689.33333333331</v>
      </c>
      <c r="Y216" s="25">
        <f>VLOOKUP($C$87,$D$3:$K$63,$A$70,0)*(B195-B194)</f>
        <v>138099.33333333331</v>
      </c>
      <c r="Z216" s="25">
        <f>VLOOKUP($C$88,$D$3:$K$63,$A$70,0)*B194</f>
        <v>0</v>
      </c>
      <c r="AA216" s="25"/>
      <c r="AB216" s="25"/>
      <c r="AC216" s="25"/>
      <c r="AD216" s="25"/>
      <c r="AE216" s="25"/>
      <c r="AF216" s="25"/>
      <c r="AG216" s="25"/>
      <c r="AH216" s="25"/>
      <c r="AI216" s="25"/>
      <c r="AJ216" s="25"/>
      <c r="AK216" s="25"/>
      <c r="AL216" s="25"/>
      <c r="AM216" s="25"/>
      <c r="AN216" s="25"/>
      <c r="AO216" s="25"/>
      <c r="AP216" s="25"/>
      <c r="AQ216" s="25"/>
      <c r="AR216" s="25"/>
      <c r="AS216" s="25"/>
      <c r="AT216" s="25"/>
      <c r="AU216" s="25"/>
      <c r="AV216" s="25"/>
      <c r="AW216" s="25"/>
      <c r="AX216" s="25"/>
      <c r="AY216" s="25"/>
      <c r="AZ216" s="25"/>
      <c r="BA216" s="25"/>
      <c r="BB216" s="25"/>
      <c r="BC216" s="25"/>
      <c r="BD216" s="25"/>
      <c r="BE216" s="25"/>
      <c r="BF216" s="25"/>
      <c r="BG216" s="25"/>
      <c r="BH216" s="25"/>
      <c r="BI216" s="25"/>
      <c r="BJ216" s="25"/>
      <c r="BK216" s="25"/>
      <c r="BL216" s="25"/>
      <c r="BM216" s="21">
        <f t="shared" si="290"/>
        <v>1448564.3333333328</v>
      </c>
      <c r="BN216" s="18"/>
      <c r="BO216" s="18"/>
      <c r="BP216" s="18">
        <v>2022</v>
      </c>
      <c r="BQ216" s="14">
        <f t="shared" si="291"/>
        <v>0</v>
      </c>
      <c r="BR216" s="14">
        <f t="shared" si="311"/>
        <v>0</v>
      </c>
      <c r="BS216" s="14">
        <f t="shared" si="312"/>
        <v>0</v>
      </c>
      <c r="BT216" s="14">
        <f t="shared" si="313"/>
        <v>0</v>
      </c>
      <c r="BU216" s="14">
        <f t="shared" si="314"/>
        <v>0</v>
      </c>
      <c r="BV216" s="14">
        <f t="shared" si="315"/>
        <v>0</v>
      </c>
      <c r="BW216" s="14">
        <f t="shared" si="316"/>
        <v>6.3550375018705185E-17</v>
      </c>
      <c r="BX216" s="14">
        <f t="shared" si="317"/>
        <v>2.3568991182764176E-2</v>
      </c>
      <c r="BY216" s="14">
        <f t="shared" si="318"/>
        <v>2.8185976321843262E-2</v>
      </c>
      <c r="BZ216" s="14">
        <f t="shared" si="319"/>
        <v>4.3600871023332759E-2</v>
      </c>
      <c r="CA216" s="14">
        <f t="shared" si="320"/>
        <v>5.5899162688206466E-2</v>
      </c>
      <c r="CB216" s="14">
        <f t="shared" si="321"/>
        <v>5.810695785459305E-2</v>
      </c>
      <c r="CC216" s="14">
        <f t="shared" si="322"/>
        <v>6.2745481560708499E-2</v>
      </c>
      <c r="CD216" s="14">
        <f t="shared" si="323"/>
        <v>6.9276131562906088E-2</v>
      </c>
      <c r="CE216" s="14">
        <f t="shared" si="324"/>
        <v>7.9985677773372413E-2</v>
      </c>
      <c r="CF216" s="14">
        <f t="shared" si="325"/>
        <v>8.1478282059961452E-2</v>
      </c>
      <c r="CG216" s="14">
        <f t="shared" si="308"/>
        <v>8.7463702567116469E-2</v>
      </c>
      <c r="CH216" s="14">
        <f t="shared" si="261"/>
        <v>8.1201870449661318E-2</v>
      </c>
      <c r="CI216" s="14">
        <f t="shared" si="262"/>
        <v>6.9972407162678094E-2</v>
      </c>
      <c r="CJ216" s="14">
        <f t="shared" si="263"/>
        <v>6.950757911338884E-2</v>
      </c>
      <c r="CK216" s="14">
        <f t="shared" si="264"/>
        <v>9.3671596221822404E-2</v>
      </c>
      <c r="CL216" s="14">
        <f t="shared" si="265"/>
        <v>9.5335312457644872E-2</v>
      </c>
      <c r="CM216" s="14">
        <f t="shared" si="292"/>
        <v>0</v>
      </c>
      <c r="CN216" s="14">
        <f t="shared" si="326"/>
        <v>0</v>
      </c>
      <c r="CO216" s="14">
        <f t="shared" si="327"/>
        <v>0</v>
      </c>
      <c r="CP216" s="14">
        <f t="shared" si="328"/>
        <v>0</v>
      </c>
      <c r="CQ216" s="14">
        <f t="shared" si="329"/>
        <v>0</v>
      </c>
      <c r="CR216" s="14">
        <f t="shared" si="330"/>
        <v>0</v>
      </c>
      <c r="CS216" s="14">
        <f t="shared" si="331"/>
        <v>0</v>
      </c>
      <c r="CT216" s="14">
        <f t="shared" si="332"/>
        <v>0</v>
      </c>
      <c r="CU216" s="14">
        <f t="shared" si="333"/>
        <v>0</v>
      </c>
      <c r="CV216" s="14">
        <f t="shared" si="334"/>
        <v>0</v>
      </c>
      <c r="CW216" s="14">
        <f t="shared" si="335"/>
        <v>0</v>
      </c>
      <c r="CX216" s="14">
        <f t="shared" si="336"/>
        <v>0</v>
      </c>
      <c r="CY216" s="14">
        <f t="shared" si="337"/>
        <v>0</v>
      </c>
      <c r="CZ216" s="14">
        <f t="shared" si="338"/>
        <v>0</v>
      </c>
      <c r="DA216" s="14">
        <f t="shared" si="339"/>
        <v>0</v>
      </c>
      <c r="DB216" s="14">
        <f t="shared" si="340"/>
        <v>0</v>
      </c>
      <c r="DC216" s="14">
        <f t="shared" si="309"/>
        <v>0</v>
      </c>
      <c r="DD216" s="14">
        <f t="shared" si="267"/>
        <v>0</v>
      </c>
      <c r="DE216" s="14">
        <f t="shared" si="268"/>
        <v>0</v>
      </c>
      <c r="DF216" s="14">
        <f t="shared" si="269"/>
        <v>0</v>
      </c>
      <c r="DG216" s="14">
        <f t="shared" si="270"/>
        <v>0</v>
      </c>
      <c r="DH216" s="14">
        <f t="shared" si="271"/>
        <v>0</v>
      </c>
      <c r="DI216" s="14">
        <f t="shared" si="272"/>
        <v>0</v>
      </c>
      <c r="DJ216" s="14">
        <f t="shared" si="273"/>
        <v>0</v>
      </c>
      <c r="DK216" s="14">
        <f t="shared" si="274"/>
        <v>0</v>
      </c>
      <c r="DL216" s="14">
        <f t="shared" si="275"/>
        <v>0</v>
      </c>
      <c r="DM216" s="14">
        <f t="shared" si="276"/>
        <v>0</v>
      </c>
      <c r="DN216" s="14">
        <f t="shared" si="277"/>
        <v>0</v>
      </c>
      <c r="DO216" s="14">
        <f t="shared" si="278"/>
        <v>0</v>
      </c>
      <c r="DP216" s="14">
        <f t="shared" si="279"/>
        <v>0</v>
      </c>
      <c r="DQ216" s="14">
        <f t="shared" si="280"/>
        <v>0</v>
      </c>
      <c r="DR216" s="14">
        <f t="shared" si="281"/>
        <v>0</v>
      </c>
      <c r="DS216" s="14">
        <f t="shared" si="282"/>
        <v>0</v>
      </c>
      <c r="DT216" s="14">
        <f t="shared" si="283"/>
        <v>0</v>
      </c>
      <c r="DU216" s="14">
        <f t="shared" si="284"/>
        <v>0</v>
      </c>
      <c r="DV216" s="14">
        <f t="shared" si="285"/>
        <v>0</v>
      </c>
      <c r="DW216" s="14">
        <f t="shared" si="286"/>
        <v>0</v>
      </c>
      <c r="DX216" s="14">
        <f t="shared" si="287"/>
        <v>0</v>
      </c>
      <c r="DY216" s="14">
        <f t="shared" si="288"/>
        <v>0</v>
      </c>
      <c r="DZ216" s="14">
        <f t="shared" si="293"/>
        <v>1</v>
      </c>
    </row>
    <row r="217" spans="1:130">
      <c r="A217" s="18"/>
      <c r="B217" s="18"/>
      <c r="C217" s="18">
        <v>2023</v>
      </c>
      <c r="D217" s="25"/>
      <c r="E217" s="25"/>
      <c r="F217" s="25"/>
      <c r="G217" s="25">
        <f t="shared" si="297"/>
        <v>0</v>
      </c>
      <c r="H217" s="25">
        <f t="shared" si="298"/>
        <v>0</v>
      </c>
      <c r="I217" s="25">
        <f t="shared" si="299"/>
        <v>0</v>
      </c>
      <c r="J217" s="25">
        <f t="shared" si="300"/>
        <v>0</v>
      </c>
      <c r="K217" s="25">
        <f t="shared" si="301"/>
        <v>1.1371303898499718E-10</v>
      </c>
      <c r="L217" s="25">
        <f t="shared" si="302"/>
        <v>40829.19999999999</v>
      </c>
      <c r="M217" s="25">
        <f t="shared" si="303"/>
        <v>63158.66666666665</v>
      </c>
      <c r="N217" s="25">
        <f t="shared" si="304"/>
        <v>80973.533333333311</v>
      </c>
      <c r="O217" s="25">
        <f t="shared" si="305"/>
        <v>84171.666666666642</v>
      </c>
      <c r="P217" s="25">
        <f t="shared" si="306"/>
        <v>90890.86666666664</v>
      </c>
      <c r="Q217" s="25">
        <f t="shared" si="307"/>
        <v>100350.93333333331</v>
      </c>
      <c r="R217" s="25">
        <f t="shared" si="310"/>
        <v>115864.39999999998</v>
      </c>
      <c r="S217" s="25">
        <f t="shared" si="341"/>
        <v>118026.53333333331</v>
      </c>
      <c r="T217" s="25">
        <f t="shared" si="342"/>
        <v>126696.79999999997</v>
      </c>
      <c r="U217" s="25">
        <f t="shared" si="343"/>
        <v>117626.1333333333</v>
      </c>
      <c r="V217" s="25">
        <f t="shared" si="344"/>
        <v>101359.53333333331</v>
      </c>
      <c r="W217" s="25">
        <f t="shared" si="345"/>
        <v>100686.19999999998</v>
      </c>
      <c r="X217" s="25">
        <f t="shared" si="346"/>
        <v>135689.33333333331</v>
      </c>
      <c r="Y217" s="25">
        <f t="shared" ref="Y217:Y235" si="347">VLOOKUP($C$87,$D$3:$K$63,$A$70,0)*(B196-B195)</f>
        <v>138099.33333333331</v>
      </c>
      <c r="Z217" s="25">
        <f>VLOOKUP($C$88,$D$3:$K$63,$A$70,0)*(B195-B194)</f>
        <v>141248.66666666663</v>
      </c>
      <c r="AA217" s="25">
        <f>VLOOKUP($C$89,$D$3:$K$63,$A$70,0)*B194</f>
        <v>0</v>
      </c>
      <c r="AB217" s="25"/>
      <c r="AC217" s="25"/>
      <c r="AD217" s="25"/>
      <c r="AE217" s="25"/>
      <c r="AF217" s="25"/>
      <c r="AG217" s="25"/>
      <c r="AH217" s="25"/>
      <c r="AI217" s="25"/>
      <c r="AJ217" s="25"/>
      <c r="AK217" s="25"/>
      <c r="AL217" s="25"/>
      <c r="AM217" s="25"/>
      <c r="AN217" s="25"/>
      <c r="AO217" s="25"/>
      <c r="AP217" s="25"/>
      <c r="AQ217" s="25"/>
      <c r="AR217" s="25"/>
      <c r="AS217" s="25"/>
      <c r="AT217" s="25"/>
      <c r="AU217" s="25"/>
      <c r="AV217" s="25"/>
      <c r="AW217" s="25"/>
      <c r="AX217" s="25"/>
      <c r="AY217" s="25"/>
      <c r="AZ217" s="25"/>
      <c r="BA217" s="25"/>
      <c r="BB217" s="25"/>
      <c r="BC217" s="25"/>
      <c r="BD217" s="25"/>
      <c r="BE217" s="25"/>
      <c r="BF217" s="25"/>
      <c r="BG217" s="25"/>
      <c r="BH217" s="25"/>
      <c r="BI217" s="25"/>
      <c r="BJ217" s="25"/>
      <c r="BK217" s="25"/>
      <c r="BL217" s="25"/>
      <c r="BM217" s="21">
        <f t="shared" si="290"/>
        <v>1555671.7999999998</v>
      </c>
      <c r="BN217" s="18"/>
      <c r="BO217" s="18"/>
      <c r="BP217" s="18">
        <v>2023</v>
      </c>
      <c r="BQ217" s="14">
        <f t="shared" si="291"/>
        <v>0</v>
      </c>
      <c r="BR217" s="14">
        <f t="shared" si="311"/>
        <v>0</v>
      </c>
      <c r="BS217" s="14">
        <f t="shared" si="312"/>
        <v>0</v>
      </c>
      <c r="BT217" s="14">
        <f t="shared" si="313"/>
        <v>0</v>
      </c>
      <c r="BU217" s="14">
        <f t="shared" si="314"/>
        <v>0</v>
      </c>
      <c r="BV217" s="14">
        <f t="shared" si="315"/>
        <v>0</v>
      </c>
      <c r="BW217" s="14">
        <f t="shared" si="316"/>
        <v>0</v>
      </c>
      <c r="BX217" s="14">
        <f t="shared" si="317"/>
        <v>7.309577700450519E-17</v>
      </c>
      <c r="BY217" s="14">
        <f t="shared" si="318"/>
        <v>2.6245381577270986E-2</v>
      </c>
      <c r="BZ217" s="14">
        <f t="shared" si="319"/>
        <v>4.0598966097262067E-2</v>
      </c>
      <c r="CA217" s="14">
        <f t="shared" si="320"/>
        <v>5.2050524624366989E-2</v>
      </c>
      <c r="CB217" s="14">
        <f t="shared" si="321"/>
        <v>5.4106313855317459E-2</v>
      </c>
      <c r="CC217" s="14">
        <f t="shared" si="322"/>
        <v>5.8425476804726199E-2</v>
      </c>
      <c r="CD217" s="14">
        <f t="shared" si="323"/>
        <v>6.4506493807584164E-2</v>
      </c>
      <c r="CE217" s="14">
        <f t="shared" si="324"/>
        <v>7.4478691456642709E-2</v>
      </c>
      <c r="CF217" s="14">
        <f t="shared" si="325"/>
        <v>7.586853045310285E-2</v>
      </c>
      <c r="CG217" s="14">
        <f t="shared" si="308"/>
        <v>8.1441856823527933E-2</v>
      </c>
      <c r="CH217" s="14">
        <f t="shared" si="261"/>
        <v>7.5611149686799828E-2</v>
      </c>
      <c r="CI217" s="14">
        <f t="shared" si="262"/>
        <v>6.5154831072552266E-2</v>
      </c>
      <c r="CJ217" s="14">
        <f t="shared" si="263"/>
        <v>6.4722006274073998E-2</v>
      </c>
      <c r="CK217" s="14">
        <f t="shared" si="264"/>
        <v>8.722233914205639E-2</v>
      </c>
      <c r="CL217" s="14">
        <f t="shared" si="265"/>
        <v>8.8771509089085071E-2</v>
      </c>
      <c r="CM217" s="14">
        <f t="shared" si="292"/>
        <v>9.0795929235630957E-2</v>
      </c>
      <c r="CN217" s="14">
        <f t="shared" si="326"/>
        <v>0</v>
      </c>
      <c r="CO217" s="14">
        <f t="shared" si="327"/>
        <v>0</v>
      </c>
      <c r="CP217" s="14">
        <f t="shared" si="328"/>
        <v>0</v>
      </c>
      <c r="CQ217" s="14">
        <f t="shared" si="329"/>
        <v>0</v>
      </c>
      <c r="CR217" s="14">
        <f t="shared" si="330"/>
        <v>0</v>
      </c>
      <c r="CS217" s="14">
        <f t="shared" si="331"/>
        <v>0</v>
      </c>
      <c r="CT217" s="14">
        <f t="shared" si="332"/>
        <v>0</v>
      </c>
      <c r="CU217" s="14">
        <f t="shared" si="333"/>
        <v>0</v>
      </c>
      <c r="CV217" s="14">
        <f t="shared" si="334"/>
        <v>0</v>
      </c>
      <c r="CW217" s="14">
        <f t="shared" si="335"/>
        <v>0</v>
      </c>
      <c r="CX217" s="14">
        <f t="shared" si="336"/>
        <v>0</v>
      </c>
      <c r="CY217" s="14">
        <f t="shared" si="337"/>
        <v>0</v>
      </c>
      <c r="CZ217" s="14">
        <f t="shared" si="338"/>
        <v>0</v>
      </c>
      <c r="DA217" s="14">
        <f t="shared" si="339"/>
        <v>0</v>
      </c>
      <c r="DB217" s="14">
        <f t="shared" si="340"/>
        <v>0</v>
      </c>
      <c r="DC217" s="14">
        <f t="shared" si="309"/>
        <v>0</v>
      </c>
      <c r="DD217" s="14">
        <f t="shared" si="267"/>
        <v>0</v>
      </c>
      <c r="DE217" s="14">
        <f t="shared" si="268"/>
        <v>0</v>
      </c>
      <c r="DF217" s="14">
        <f t="shared" si="269"/>
        <v>0</v>
      </c>
      <c r="DG217" s="14">
        <f t="shared" si="270"/>
        <v>0</v>
      </c>
      <c r="DH217" s="14">
        <f t="shared" si="271"/>
        <v>0</v>
      </c>
      <c r="DI217" s="14">
        <f t="shared" si="272"/>
        <v>0</v>
      </c>
      <c r="DJ217" s="14">
        <f t="shared" si="273"/>
        <v>0</v>
      </c>
      <c r="DK217" s="14">
        <f t="shared" si="274"/>
        <v>0</v>
      </c>
      <c r="DL217" s="14">
        <f t="shared" si="275"/>
        <v>0</v>
      </c>
      <c r="DM217" s="14">
        <f t="shared" si="276"/>
        <v>0</v>
      </c>
      <c r="DN217" s="14">
        <f t="shared" si="277"/>
        <v>0</v>
      </c>
      <c r="DO217" s="14">
        <f t="shared" si="278"/>
        <v>0</v>
      </c>
      <c r="DP217" s="14">
        <f t="shared" si="279"/>
        <v>0</v>
      </c>
      <c r="DQ217" s="14">
        <f t="shared" si="280"/>
        <v>0</v>
      </c>
      <c r="DR217" s="14">
        <f t="shared" si="281"/>
        <v>0</v>
      </c>
      <c r="DS217" s="14">
        <f t="shared" si="282"/>
        <v>0</v>
      </c>
      <c r="DT217" s="14">
        <f t="shared" si="283"/>
        <v>0</v>
      </c>
      <c r="DU217" s="14">
        <f t="shared" si="284"/>
        <v>0</v>
      </c>
      <c r="DV217" s="14">
        <f t="shared" si="285"/>
        <v>0</v>
      </c>
      <c r="DW217" s="14">
        <f t="shared" si="286"/>
        <v>0</v>
      </c>
      <c r="DX217" s="14">
        <f t="shared" si="287"/>
        <v>0</v>
      </c>
      <c r="DY217" s="14">
        <f t="shared" si="288"/>
        <v>0</v>
      </c>
      <c r="DZ217" s="14">
        <f t="shared" si="293"/>
        <v>0.99999999999999978</v>
      </c>
    </row>
    <row r="218" spans="1:130">
      <c r="A218" s="18"/>
      <c r="B218" s="18"/>
      <c r="C218" s="18">
        <v>2024</v>
      </c>
      <c r="D218" s="25"/>
      <c r="E218" s="25"/>
      <c r="F218" s="25"/>
      <c r="G218" s="25"/>
      <c r="H218" s="25">
        <f t="shared" si="298"/>
        <v>0</v>
      </c>
      <c r="I218" s="25">
        <f t="shared" si="299"/>
        <v>0</v>
      </c>
      <c r="J218" s="25">
        <f t="shared" si="300"/>
        <v>0</v>
      </c>
      <c r="K218" s="25">
        <f t="shared" si="301"/>
        <v>0</v>
      </c>
      <c r="L218" s="25">
        <f t="shared" si="302"/>
        <v>1.3598855375107632E-10</v>
      </c>
      <c r="M218" s="25">
        <f t="shared" si="303"/>
        <v>63158.66666666665</v>
      </c>
      <c r="N218" s="25">
        <f t="shared" si="304"/>
        <v>80973.533333333311</v>
      </c>
      <c r="O218" s="25">
        <f t="shared" si="305"/>
        <v>84171.666666666642</v>
      </c>
      <c r="P218" s="25">
        <f t="shared" si="306"/>
        <v>90890.86666666664</v>
      </c>
      <c r="Q218" s="25">
        <f t="shared" si="307"/>
        <v>100350.93333333331</v>
      </c>
      <c r="R218" s="25">
        <f t="shared" si="310"/>
        <v>115864.39999999998</v>
      </c>
      <c r="S218" s="25">
        <f t="shared" si="341"/>
        <v>118026.53333333331</v>
      </c>
      <c r="T218" s="25">
        <f t="shared" si="342"/>
        <v>126696.79999999997</v>
      </c>
      <c r="U218" s="25">
        <f t="shared" si="343"/>
        <v>117626.1333333333</v>
      </c>
      <c r="V218" s="25">
        <f t="shared" si="344"/>
        <v>101359.53333333331</v>
      </c>
      <c r="W218" s="25">
        <f t="shared" si="345"/>
        <v>100686.19999999998</v>
      </c>
      <c r="X218" s="25">
        <f t="shared" si="346"/>
        <v>135689.33333333331</v>
      </c>
      <c r="Y218" s="25">
        <f t="shared" si="347"/>
        <v>138099.33333333331</v>
      </c>
      <c r="Z218" s="25">
        <f t="shared" ref="Z218:Z236" si="348">VLOOKUP($C$88,$D$3:$K$63,$A$70,0)*(B196-B195)</f>
        <v>141248.66666666663</v>
      </c>
      <c r="AA218" s="25">
        <f>VLOOKUP($C$89,$D$3:$K$63,$A$70,0)*(B195-B194)</f>
        <v>142111.99999999997</v>
      </c>
      <c r="AB218" s="25">
        <f>VLOOKUP($C$90,$D$3:$K$63,$A$70,0)*B194</f>
        <v>0</v>
      </c>
      <c r="AC218" s="25"/>
      <c r="AD218" s="25"/>
      <c r="AE218" s="25"/>
      <c r="AF218" s="25"/>
      <c r="AG218" s="25"/>
      <c r="AH218" s="25"/>
      <c r="AI218" s="25"/>
      <c r="AJ218" s="25"/>
      <c r="AK218" s="25"/>
      <c r="AL218" s="25"/>
      <c r="AM218" s="25"/>
      <c r="AN218" s="25"/>
      <c r="AO218" s="25"/>
      <c r="AP218" s="25"/>
      <c r="AQ218" s="25"/>
      <c r="AR218" s="25"/>
      <c r="AS218" s="25"/>
      <c r="AT218" s="25"/>
      <c r="AU218" s="25"/>
      <c r="AV218" s="25"/>
      <c r="AW218" s="25"/>
      <c r="AX218" s="25"/>
      <c r="AY218" s="25"/>
      <c r="AZ218" s="25"/>
      <c r="BA218" s="25"/>
      <c r="BB218" s="25"/>
      <c r="BC218" s="25"/>
      <c r="BD218" s="25"/>
      <c r="BE218" s="25"/>
      <c r="BF218" s="25"/>
      <c r="BG218" s="25"/>
      <c r="BH218" s="25"/>
      <c r="BI218" s="25"/>
      <c r="BJ218" s="25"/>
      <c r="BK218" s="25"/>
      <c r="BL218" s="25"/>
      <c r="BM218" s="21">
        <f t="shared" si="290"/>
        <v>1656954.5999999996</v>
      </c>
      <c r="BN218" s="18"/>
      <c r="BO218" s="18"/>
      <c r="BP218" s="18">
        <v>2024</v>
      </c>
      <c r="BQ218" s="14">
        <f t="shared" si="291"/>
        <v>0</v>
      </c>
      <c r="BR218" s="14">
        <f t="shared" si="311"/>
        <v>0</v>
      </c>
      <c r="BS218" s="14">
        <f t="shared" si="312"/>
        <v>0</v>
      </c>
      <c r="BT218" s="14">
        <f t="shared" si="313"/>
        <v>0</v>
      </c>
      <c r="BU218" s="14">
        <f t="shared" si="314"/>
        <v>0</v>
      </c>
      <c r="BV218" s="14">
        <f t="shared" si="315"/>
        <v>0</v>
      </c>
      <c r="BW218" s="14">
        <f t="shared" si="316"/>
        <v>0</v>
      </c>
      <c r="BX218" s="14">
        <f t="shared" si="317"/>
        <v>0</v>
      </c>
      <c r="BY218" s="14">
        <f t="shared" si="318"/>
        <v>8.2071381890050794E-17</v>
      </c>
      <c r="BZ218" s="14">
        <f t="shared" si="319"/>
        <v>3.8117318764597813E-2</v>
      </c>
      <c r="CA218" s="14">
        <f t="shared" si="320"/>
        <v>4.8868890754962944E-2</v>
      </c>
      <c r="CB218" s="14">
        <f t="shared" si="321"/>
        <v>5.0799018070058564E-2</v>
      </c>
      <c r="CC218" s="14">
        <f t="shared" si="322"/>
        <v>5.4854168404292226E-2</v>
      </c>
      <c r="CD218" s="14">
        <f t="shared" si="323"/>
        <v>6.0563477921080834E-2</v>
      </c>
      <c r="CE218" s="14">
        <f t="shared" si="324"/>
        <v>6.9926116261724972E-2</v>
      </c>
      <c r="CF218" s="14">
        <f t="shared" si="325"/>
        <v>7.1231000133216288E-2</v>
      </c>
      <c r="CG218" s="14">
        <f t="shared" si="308"/>
        <v>7.6463652051782224E-2</v>
      </c>
      <c r="CH218" s="14">
        <f t="shared" si="261"/>
        <v>7.0989351991498945E-2</v>
      </c>
      <c r="CI218" s="14">
        <f t="shared" si="262"/>
        <v>6.1172185003338854E-2</v>
      </c>
      <c r="CJ218" s="14">
        <f t="shared" si="263"/>
        <v>6.076581699945189E-2</v>
      </c>
      <c r="CK218" s="14">
        <f t="shared" si="264"/>
        <v>8.1890797329832302E-2</v>
      </c>
      <c r="CL218" s="14">
        <f t="shared" si="265"/>
        <v>8.3345272908101009E-2</v>
      </c>
      <c r="CM218" s="14">
        <f t="shared" si="292"/>
        <v>8.5245948601528773E-2</v>
      </c>
      <c r="CN218" s="14">
        <f t="shared" si="326"/>
        <v>8.5766984804532362E-2</v>
      </c>
      <c r="CO218" s="14">
        <f t="shared" si="327"/>
        <v>0</v>
      </c>
      <c r="CP218" s="14">
        <f t="shared" si="328"/>
        <v>0</v>
      </c>
      <c r="CQ218" s="14">
        <f t="shared" si="329"/>
        <v>0</v>
      </c>
      <c r="CR218" s="14">
        <f t="shared" si="330"/>
        <v>0</v>
      </c>
      <c r="CS218" s="14">
        <f t="shared" si="331"/>
        <v>0</v>
      </c>
      <c r="CT218" s="14">
        <f t="shared" si="332"/>
        <v>0</v>
      </c>
      <c r="CU218" s="14">
        <f t="shared" si="333"/>
        <v>0</v>
      </c>
      <c r="CV218" s="14">
        <f t="shared" si="334"/>
        <v>0</v>
      </c>
      <c r="CW218" s="14">
        <f t="shared" si="335"/>
        <v>0</v>
      </c>
      <c r="CX218" s="14">
        <f t="shared" si="336"/>
        <v>0</v>
      </c>
      <c r="CY218" s="14">
        <f t="shared" si="337"/>
        <v>0</v>
      </c>
      <c r="CZ218" s="14">
        <f t="shared" si="338"/>
        <v>0</v>
      </c>
      <c r="DA218" s="14">
        <f t="shared" si="339"/>
        <v>0</v>
      </c>
      <c r="DB218" s="14">
        <f t="shared" si="340"/>
        <v>0</v>
      </c>
      <c r="DC218" s="14">
        <f t="shared" si="309"/>
        <v>0</v>
      </c>
      <c r="DD218" s="14">
        <f t="shared" si="267"/>
        <v>0</v>
      </c>
      <c r="DE218" s="14">
        <f t="shared" si="268"/>
        <v>0</v>
      </c>
      <c r="DF218" s="14">
        <f t="shared" si="269"/>
        <v>0</v>
      </c>
      <c r="DG218" s="14">
        <f t="shared" si="270"/>
        <v>0</v>
      </c>
      <c r="DH218" s="14">
        <f t="shared" si="271"/>
        <v>0</v>
      </c>
      <c r="DI218" s="14">
        <f t="shared" si="272"/>
        <v>0</v>
      </c>
      <c r="DJ218" s="14">
        <f t="shared" si="273"/>
        <v>0</v>
      </c>
      <c r="DK218" s="14">
        <f t="shared" si="274"/>
        <v>0</v>
      </c>
      <c r="DL218" s="14">
        <f t="shared" si="275"/>
        <v>0</v>
      </c>
      <c r="DM218" s="14">
        <f t="shared" si="276"/>
        <v>0</v>
      </c>
      <c r="DN218" s="14">
        <f t="shared" si="277"/>
        <v>0</v>
      </c>
      <c r="DO218" s="14">
        <f t="shared" si="278"/>
        <v>0</v>
      </c>
      <c r="DP218" s="14">
        <f t="shared" si="279"/>
        <v>0</v>
      </c>
      <c r="DQ218" s="14">
        <f t="shared" si="280"/>
        <v>0</v>
      </c>
      <c r="DR218" s="14">
        <f t="shared" si="281"/>
        <v>0</v>
      </c>
      <c r="DS218" s="14">
        <f t="shared" si="282"/>
        <v>0</v>
      </c>
      <c r="DT218" s="14">
        <f t="shared" si="283"/>
        <v>0</v>
      </c>
      <c r="DU218" s="14">
        <f t="shared" si="284"/>
        <v>0</v>
      </c>
      <c r="DV218" s="14">
        <f t="shared" si="285"/>
        <v>0</v>
      </c>
      <c r="DW218" s="14">
        <f t="shared" si="286"/>
        <v>0</v>
      </c>
      <c r="DX218" s="14">
        <f t="shared" si="287"/>
        <v>0</v>
      </c>
      <c r="DY218" s="14">
        <f t="shared" si="288"/>
        <v>0</v>
      </c>
      <c r="DZ218" s="14">
        <f t="shared" si="293"/>
        <v>1.0000000000000002</v>
      </c>
    </row>
    <row r="219" spans="1:130">
      <c r="A219" s="18"/>
      <c r="B219" s="18"/>
      <c r="C219" s="18">
        <v>2025</v>
      </c>
      <c r="D219" s="25"/>
      <c r="E219" s="25"/>
      <c r="F219" s="25"/>
      <c r="G219" s="25"/>
      <c r="H219" s="25"/>
      <c r="I219" s="25">
        <f t="shared" si="299"/>
        <v>0</v>
      </c>
      <c r="J219" s="25">
        <f t="shared" si="300"/>
        <v>0</v>
      </c>
      <c r="K219" s="25">
        <f t="shared" si="301"/>
        <v>0</v>
      </c>
      <c r="L219" s="25">
        <f t="shared" si="302"/>
        <v>0</v>
      </c>
      <c r="M219" s="25">
        <f t="shared" si="303"/>
        <v>2.1036061781387616E-10</v>
      </c>
      <c r="N219" s="25">
        <f t="shared" si="304"/>
        <v>80973.533333333311</v>
      </c>
      <c r="O219" s="25">
        <f t="shared" si="305"/>
        <v>84171.666666666642</v>
      </c>
      <c r="P219" s="25">
        <f t="shared" si="306"/>
        <v>90890.86666666664</v>
      </c>
      <c r="Q219" s="25">
        <f t="shared" si="307"/>
        <v>100350.93333333331</v>
      </c>
      <c r="R219" s="25">
        <f t="shared" si="310"/>
        <v>115864.39999999998</v>
      </c>
      <c r="S219" s="25">
        <f t="shared" si="341"/>
        <v>118026.53333333331</v>
      </c>
      <c r="T219" s="25">
        <f t="shared" si="342"/>
        <v>126696.79999999997</v>
      </c>
      <c r="U219" s="25">
        <f t="shared" si="343"/>
        <v>117626.1333333333</v>
      </c>
      <c r="V219" s="25">
        <f t="shared" si="344"/>
        <v>101359.53333333331</v>
      </c>
      <c r="W219" s="25">
        <f t="shared" si="345"/>
        <v>100686.19999999998</v>
      </c>
      <c r="X219" s="25">
        <f t="shared" si="346"/>
        <v>135689.33333333331</v>
      </c>
      <c r="Y219" s="25">
        <f t="shared" si="347"/>
        <v>138099.33333333331</v>
      </c>
      <c r="Z219" s="25">
        <f t="shared" si="348"/>
        <v>141248.66666666663</v>
      </c>
      <c r="AA219" s="25">
        <f t="shared" ref="AA219:AA237" si="349">VLOOKUP($C$89,$D$3:$K$63,$A$70,0)*(B196-B195)</f>
        <v>142111.99999999997</v>
      </c>
      <c r="AB219" s="25">
        <f>VLOOKUP($C$90,$D$3:$K$63,$A$70,0)*(B195-B194)</f>
        <v>143901.33333333331</v>
      </c>
      <c r="AC219" s="25">
        <f>VLOOKUP($C$91,$D$3:$K$63,$A$70,0)*B194</f>
        <v>0</v>
      </c>
      <c r="AD219" s="25"/>
      <c r="AE219" s="25"/>
      <c r="AF219" s="25"/>
      <c r="AG219" s="25"/>
      <c r="AH219" s="25"/>
      <c r="AI219" s="25"/>
      <c r="AJ219" s="25"/>
      <c r="AK219" s="25"/>
      <c r="AL219" s="25"/>
      <c r="AM219" s="25"/>
      <c r="AN219" s="25"/>
      <c r="AO219" s="25"/>
      <c r="AP219" s="25"/>
      <c r="AQ219" s="25"/>
      <c r="AR219" s="25"/>
      <c r="AS219" s="25"/>
      <c r="AT219" s="25"/>
      <c r="AU219" s="25"/>
      <c r="AV219" s="25"/>
      <c r="AW219" s="25"/>
      <c r="AX219" s="25"/>
      <c r="AY219" s="25"/>
      <c r="AZ219" s="25"/>
      <c r="BA219" s="25"/>
      <c r="BB219" s="25"/>
      <c r="BC219" s="25"/>
      <c r="BD219" s="25"/>
      <c r="BE219" s="25"/>
      <c r="BF219" s="25"/>
      <c r="BG219" s="25"/>
      <c r="BH219" s="25"/>
      <c r="BI219" s="25"/>
      <c r="BJ219" s="25"/>
      <c r="BK219" s="25"/>
      <c r="BL219" s="25"/>
      <c r="BM219" s="21">
        <f t="shared" si="290"/>
        <v>1737697.2666666664</v>
      </c>
      <c r="BN219" s="18"/>
      <c r="BO219" s="18"/>
      <c r="BP219" s="18">
        <v>2025</v>
      </c>
      <c r="BQ219" s="14">
        <f t="shared" si="291"/>
        <v>0</v>
      </c>
      <c r="BR219" s="14">
        <f t="shared" si="311"/>
        <v>0</v>
      </c>
      <c r="BS219" s="14">
        <f t="shared" si="312"/>
        <v>0</v>
      </c>
      <c r="BT219" s="14">
        <f t="shared" si="313"/>
        <v>0</v>
      </c>
      <c r="BU219" s="14">
        <f t="shared" si="314"/>
        <v>0</v>
      </c>
      <c r="BV219" s="14">
        <f t="shared" si="315"/>
        <v>0</v>
      </c>
      <c r="BW219" s="14">
        <f t="shared" si="316"/>
        <v>0</v>
      </c>
      <c r="BX219" s="14">
        <f t="shared" si="317"/>
        <v>0</v>
      </c>
      <c r="BY219" s="14">
        <f t="shared" si="318"/>
        <v>0</v>
      </c>
      <c r="BZ219" s="14">
        <f t="shared" si="319"/>
        <v>1.2105711498148345E-16</v>
      </c>
      <c r="CA219" s="14">
        <f t="shared" si="320"/>
        <v>4.6598181908095303E-2</v>
      </c>
      <c r="CB219" s="14">
        <f t="shared" si="321"/>
        <v>4.843862523195927E-2</v>
      </c>
      <c r="CC219" s="14">
        <f t="shared" si="322"/>
        <v>5.2305351691677472E-2</v>
      </c>
      <c r="CD219" s="14">
        <f t="shared" si="323"/>
        <v>5.7749376291436103E-2</v>
      </c>
      <c r="CE219" s="14">
        <f t="shared" si="324"/>
        <v>6.667697660724102E-2</v>
      </c>
      <c r="CF219" s="14">
        <f t="shared" si="325"/>
        <v>6.7921228626743158E-2</v>
      </c>
      <c r="CG219" s="14">
        <f t="shared" si="308"/>
        <v>7.2910743678060677E-2</v>
      </c>
      <c r="CH219" s="14">
        <f t="shared" si="261"/>
        <v>6.7690808744246544E-2</v>
      </c>
      <c r="CI219" s="14">
        <f t="shared" si="262"/>
        <v>5.8329799601840884E-2</v>
      </c>
      <c r="CJ219" s="14">
        <f t="shared" si="263"/>
        <v>5.7942313618954494E-2</v>
      </c>
      <c r="CK219" s="14">
        <f t="shared" si="264"/>
        <v>7.8085714891880473E-2</v>
      </c>
      <c r="CL219" s="14">
        <f t="shared" si="265"/>
        <v>7.9472607791023359E-2</v>
      </c>
      <c r="CM219" s="14">
        <f t="shared" si="292"/>
        <v>8.1284967972365257E-2</v>
      </c>
      <c r="CN219" s="14">
        <f t="shared" si="326"/>
        <v>8.178179405933346E-2</v>
      </c>
      <c r="CO219" s="14">
        <f t="shared" si="327"/>
        <v>8.2811509285142457E-2</v>
      </c>
      <c r="CP219" s="14">
        <f t="shared" si="328"/>
        <v>0</v>
      </c>
      <c r="CQ219" s="14">
        <f t="shared" si="329"/>
        <v>0</v>
      </c>
      <c r="CR219" s="14">
        <f t="shared" si="330"/>
        <v>0</v>
      </c>
      <c r="CS219" s="14">
        <f t="shared" si="331"/>
        <v>0</v>
      </c>
      <c r="CT219" s="14">
        <f t="shared" si="332"/>
        <v>0</v>
      </c>
      <c r="CU219" s="14">
        <f t="shared" si="333"/>
        <v>0</v>
      </c>
      <c r="CV219" s="14">
        <f t="shared" si="334"/>
        <v>0</v>
      </c>
      <c r="CW219" s="14">
        <f t="shared" si="335"/>
        <v>0</v>
      </c>
      <c r="CX219" s="14">
        <f t="shared" si="336"/>
        <v>0</v>
      </c>
      <c r="CY219" s="14">
        <f t="shared" si="337"/>
        <v>0</v>
      </c>
      <c r="CZ219" s="14">
        <f t="shared" si="338"/>
        <v>0</v>
      </c>
      <c r="DA219" s="14">
        <f t="shared" si="339"/>
        <v>0</v>
      </c>
      <c r="DB219" s="14">
        <f t="shared" si="340"/>
        <v>0</v>
      </c>
      <c r="DC219" s="14">
        <f t="shared" si="309"/>
        <v>0</v>
      </c>
      <c r="DD219" s="14">
        <f t="shared" si="267"/>
        <v>0</v>
      </c>
      <c r="DE219" s="14">
        <f t="shared" si="268"/>
        <v>0</v>
      </c>
      <c r="DF219" s="14">
        <f t="shared" si="269"/>
        <v>0</v>
      </c>
      <c r="DG219" s="14">
        <f t="shared" si="270"/>
        <v>0</v>
      </c>
      <c r="DH219" s="14">
        <f t="shared" si="271"/>
        <v>0</v>
      </c>
      <c r="DI219" s="14">
        <f t="shared" si="272"/>
        <v>0</v>
      </c>
      <c r="DJ219" s="14">
        <f t="shared" si="273"/>
        <v>0</v>
      </c>
      <c r="DK219" s="14">
        <f t="shared" si="274"/>
        <v>0</v>
      </c>
      <c r="DL219" s="14">
        <f t="shared" si="275"/>
        <v>0</v>
      </c>
      <c r="DM219" s="14">
        <f t="shared" si="276"/>
        <v>0</v>
      </c>
      <c r="DN219" s="14">
        <f t="shared" si="277"/>
        <v>0</v>
      </c>
      <c r="DO219" s="14">
        <f t="shared" si="278"/>
        <v>0</v>
      </c>
      <c r="DP219" s="14">
        <f t="shared" si="279"/>
        <v>0</v>
      </c>
      <c r="DQ219" s="14">
        <f t="shared" si="280"/>
        <v>0</v>
      </c>
      <c r="DR219" s="14">
        <f t="shared" si="281"/>
        <v>0</v>
      </c>
      <c r="DS219" s="14">
        <f t="shared" si="282"/>
        <v>0</v>
      </c>
      <c r="DT219" s="14">
        <f t="shared" si="283"/>
        <v>0</v>
      </c>
      <c r="DU219" s="14">
        <f t="shared" si="284"/>
        <v>0</v>
      </c>
      <c r="DV219" s="14">
        <f t="shared" si="285"/>
        <v>0</v>
      </c>
      <c r="DW219" s="14">
        <f t="shared" si="286"/>
        <v>0</v>
      </c>
      <c r="DX219" s="14">
        <f t="shared" si="287"/>
        <v>0</v>
      </c>
      <c r="DY219" s="14">
        <f t="shared" si="288"/>
        <v>0</v>
      </c>
      <c r="DZ219" s="14">
        <f t="shared" si="293"/>
        <v>1</v>
      </c>
    </row>
    <row r="220" spans="1:130">
      <c r="A220" s="18"/>
      <c r="B220" s="18"/>
      <c r="C220" s="18">
        <v>2026</v>
      </c>
      <c r="D220" s="25"/>
      <c r="E220" s="25"/>
      <c r="F220" s="25"/>
      <c r="G220" s="25"/>
      <c r="H220" s="25"/>
      <c r="I220" s="25"/>
      <c r="J220" s="25">
        <f t="shared" si="300"/>
        <v>0</v>
      </c>
      <c r="K220" s="25">
        <f t="shared" si="301"/>
        <v>0</v>
      </c>
      <c r="L220" s="25">
        <f t="shared" si="302"/>
        <v>0</v>
      </c>
      <c r="M220" s="25">
        <f t="shared" si="303"/>
        <v>0</v>
      </c>
      <c r="N220" s="25">
        <f t="shared" si="304"/>
        <v>2.696960432757578E-10</v>
      </c>
      <c r="O220" s="25">
        <f t="shared" si="305"/>
        <v>84171.666666666642</v>
      </c>
      <c r="P220" s="25">
        <f t="shared" si="306"/>
        <v>90890.86666666664</v>
      </c>
      <c r="Q220" s="25">
        <f t="shared" si="307"/>
        <v>100350.93333333331</v>
      </c>
      <c r="R220" s="25">
        <f t="shared" si="310"/>
        <v>115864.39999999998</v>
      </c>
      <c r="S220" s="25">
        <f t="shared" si="341"/>
        <v>118026.53333333331</v>
      </c>
      <c r="T220" s="25">
        <f t="shared" si="342"/>
        <v>126696.79999999997</v>
      </c>
      <c r="U220" s="25">
        <f t="shared" si="343"/>
        <v>117626.1333333333</v>
      </c>
      <c r="V220" s="25">
        <f t="shared" si="344"/>
        <v>101359.53333333331</v>
      </c>
      <c r="W220" s="25">
        <f t="shared" si="345"/>
        <v>100686.19999999998</v>
      </c>
      <c r="X220" s="25">
        <f t="shared" si="346"/>
        <v>135689.33333333331</v>
      </c>
      <c r="Y220" s="25">
        <f t="shared" si="347"/>
        <v>138099.33333333331</v>
      </c>
      <c r="Z220" s="25">
        <f t="shared" si="348"/>
        <v>141248.66666666663</v>
      </c>
      <c r="AA220" s="25">
        <f t="shared" si="349"/>
        <v>142111.99999999997</v>
      </c>
      <c r="AB220" s="25">
        <f t="shared" ref="AB220:AB238" si="350">VLOOKUP($C$90,$D$3:$K$63,$A$70,0)*(B196-B195)</f>
        <v>143901.33333333331</v>
      </c>
      <c r="AC220" s="25">
        <f>VLOOKUP($C$91,$D$3:$K$63,$A$70,0)*(B195-B194)</f>
        <v>143329.33333333331</v>
      </c>
      <c r="AD220" s="25">
        <f>VLOOKUP($C$92,$D$3:$K$63,$A$70,0)*B194</f>
        <v>0</v>
      </c>
      <c r="AE220" s="25"/>
      <c r="AF220" s="25"/>
      <c r="AG220" s="25"/>
      <c r="AH220" s="25"/>
      <c r="AI220" s="25"/>
      <c r="AJ220" s="25"/>
      <c r="AK220" s="25"/>
      <c r="AL220" s="25"/>
      <c r="AM220" s="25"/>
      <c r="AN220" s="25"/>
      <c r="AO220" s="25"/>
      <c r="AP220" s="25"/>
      <c r="AQ220" s="25"/>
      <c r="AR220" s="25"/>
      <c r="AS220" s="25"/>
      <c r="AT220" s="25"/>
      <c r="AU220" s="25"/>
      <c r="AV220" s="25"/>
      <c r="AW220" s="25"/>
      <c r="AX220" s="25"/>
      <c r="AY220" s="25"/>
      <c r="AZ220" s="25"/>
      <c r="BA220" s="25"/>
      <c r="BB220" s="25"/>
      <c r="BC220" s="25"/>
      <c r="BD220" s="25"/>
      <c r="BE220" s="25"/>
      <c r="BF220" s="25"/>
      <c r="BG220" s="25"/>
      <c r="BH220" s="25"/>
      <c r="BI220" s="25"/>
      <c r="BJ220" s="25"/>
      <c r="BK220" s="25"/>
      <c r="BL220" s="25"/>
      <c r="BM220" s="21">
        <f t="shared" si="290"/>
        <v>1800053.0666666664</v>
      </c>
      <c r="BN220" s="18"/>
      <c r="BO220" s="18"/>
      <c r="BP220" s="18">
        <v>2026</v>
      </c>
      <c r="BQ220" s="14">
        <f t="shared" si="291"/>
        <v>0</v>
      </c>
      <c r="BR220" s="14">
        <f t="shared" si="311"/>
        <v>0</v>
      </c>
      <c r="BS220" s="14">
        <f t="shared" si="312"/>
        <v>0</v>
      </c>
      <c r="BT220" s="14">
        <f t="shared" si="313"/>
        <v>0</v>
      </c>
      <c r="BU220" s="14">
        <f t="shared" si="314"/>
        <v>0</v>
      </c>
      <c r="BV220" s="14">
        <f t="shared" si="315"/>
        <v>0</v>
      </c>
      <c r="BW220" s="14">
        <f t="shared" si="316"/>
        <v>0</v>
      </c>
      <c r="BX220" s="14">
        <f t="shared" si="317"/>
        <v>0</v>
      </c>
      <c r="BY220" s="14">
        <f t="shared" si="318"/>
        <v>0</v>
      </c>
      <c r="BZ220" s="14">
        <f t="shared" si="319"/>
        <v>0</v>
      </c>
      <c r="CA220" s="14">
        <f t="shared" si="320"/>
        <v>1.4982671803958548E-16</v>
      </c>
      <c r="CB220" s="14">
        <f t="shared" si="321"/>
        <v>4.6760658463550472E-2</v>
      </c>
      <c r="CC220" s="14">
        <f t="shared" si="322"/>
        <v>5.0493437304589085E-2</v>
      </c>
      <c r="CD220" s="14">
        <f t="shared" si="323"/>
        <v>5.5748874959093787E-2</v>
      </c>
      <c r="CE220" s="14">
        <f t="shared" si="324"/>
        <v>6.4367213470299167E-2</v>
      </c>
      <c r="CF220" s="14">
        <f t="shared" si="325"/>
        <v>6.5568363243809547E-2</v>
      </c>
      <c r="CG220" s="14">
        <f t="shared" si="308"/>
        <v>7.0385036055974043E-2</v>
      </c>
      <c r="CH220" s="14">
        <f t="shared" si="261"/>
        <v>6.5345925357163534E-2</v>
      </c>
      <c r="CI220" s="14">
        <f t="shared" si="262"/>
        <v>5.6309191773457341E-2</v>
      </c>
      <c r="CJ220" s="14">
        <f t="shared" si="263"/>
        <v>5.5935128727316034E-2</v>
      </c>
      <c r="CK220" s="14">
        <f t="shared" si="264"/>
        <v>7.5380740627054105E-2</v>
      </c>
      <c r="CL220" s="14">
        <f t="shared" si="265"/>
        <v>7.6719590044678682E-2</v>
      </c>
      <c r="CM220" s="14">
        <f t="shared" si="292"/>
        <v>7.8469168094155439E-2</v>
      </c>
      <c r="CN220" s="14">
        <f t="shared" si="326"/>
        <v>7.8948783584009891E-2</v>
      </c>
      <c r="CO220" s="14">
        <f t="shared" si="327"/>
        <v>7.9942828352171549E-2</v>
      </c>
      <c r="CP220" s="14">
        <f t="shared" si="328"/>
        <v>7.962505994267724E-2</v>
      </c>
      <c r="CQ220" s="14">
        <f t="shared" si="329"/>
        <v>0</v>
      </c>
      <c r="CR220" s="14">
        <f t="shared" si="330"/>
        <v>0</v>
      </c>
      <c r="CS220" s="14">
        <f t="shared" si="331"/>
        <v>0</v>
      </c>
      <c r="CT220" s="14">
        <f t="shared" si="332"/>
        <v>0</v>
      </c>
      <c r="CU220" s="14">
        <f t="shared" si="333"/>
        <v>0</v>
      </c>
      <c r="CV220" s="14">
        <f t="shared" si="334"/>
        <v>0</v>
      </c>
      <c r="CW220" s="14">
        <f t="shared" si="335"/>
        <v>0</v>
      </c>
      <c r="CX220" s="14">
        <f t="shared" si="336"/>
        <v>0</v>
      </c>
      <c r="CY220" s="14">
        <f t="shared" si="337"/>
        <v>0</v>
      </c>
      <c r="CZ220" s="14">
        <f t="shared" si="338"/>
        <v>0</v>
      </c>
      <c r="DA220" s="14">
        <f t="shared" si="339"/>
        <v>0</v>
      </c>
      <c r="DB220" s="14">
        <f t="shared" si="340"/>
        <v>0</v>
      </c>
      <c r="DC220" s="14">
        <f t="shared" si="309"/>
        <v>0</v>
      </c>
      <c r="DD220" s="14">
        <f t="shared" si="267"/>
        <v>0</v>
      </c>
      <c r="DE220" s="14">
        <f t="shared" si="268"/>
        <v>0</v>
      </c>
      <c r="DF220" s="14">
        <f t="shared" si="269"/>
        <v>0</v>
      </c>
      <c r="DG220" s="14">
        <f t="shared" si="270"/>
        <v>0</v>
      </c>
      <c r="DH220" s="14">
        <f t="shared" si="271"/>
        <v>0</v>
      </c>
      <c r="DI220" s="14">
        <f t="shared" si="272"/>
        <v>0</v>
      </c>
      <c r="DJ220" s="14">
        <f t="shared" si="273"/>
        <v>0</v>
      </c>
      <c r="DK220" s="14">
        <f t="shared" si="274"/>
        <v>0</v>
      </c>
      <c r="DL220" s="14">
        <f t="shared" si="275"/>
        <v>0</v>
      </c>
      <c r="DM220" s="14">
        <f t="shared" si="276"/>
        <v>0</v>
      </c>
      <c r="DN220" s="14">
        <f t="shared" si="277"/>
        <v>0</v>
      </c>
      <c r="DO220" s="14">
        <f t="shared" si="278"/>
        <v>0</v>
      </c>
      <c r="DP220" s="14">
        <f t="shared" si="279"/>
        <v>0</v>
      </c>
      <c r="DQ220" s="14">
        <f t="shared" si="280"/>
        <v>0</v>
      </c>
      <c r="DR220" s="14">
        <f t="shared" si="281"/>
        <v>0</v>
      </c>
      <c r="DS220" s="14">
        <f t="shared" si="282"/>
        <v>0</v>
      </c>
      <c r="DT220" s="14">
        <f t="shared" si="283"/>
        <v>0</v>
      </c>
      <c r="DU220" s="14">
        <f t="shared" si="284"/>
        <v>0</v>
      </c>
      <c r="DV220" s="14">
        <f t="shared" si="285"/>
        <v>0</v>
      </c>
      <c r="DW220" s="14">
        <f t="shared" si="286"/>
        <v>0</v>
      </c>
      <c r="DX220" s="14">
        <f t="shared" si="287"/>
        <v>0</v>
      </c>
      <c r="DY220" s="14">
        <f t="shared" si="288"/>
        <v>0</v>
      </c>
      <c r="DZ220" s="14">
        <f t="shared" si="293"/>
        <v>1</v>
      </c>
    </row>
    <row r="221" spans="1:130">
      <c r="A221" s="18"/>
      <c r="B221" s="18"/>
      <c r="C221" s="18">
        <v>2027</v>
      </c>
      <c r="D221" s="25"/>
      <c r="E221" s="25"/>
      <c r="F221" s="25"/>
      <c r="G221" s="25"/>
      <c r="H221" s="25"/>
      <c r="I221" s="25"/>
      <c r="J221" s="25"/>
      <c r="K221" s="25">
        <f t="shared" si="301"/>
        <v>0</v>
      </c>
      <c r="L221" s="25">
        <f t="shared" si="302"/>
        <v>0</v>
      </c>
      <c r="M221" s="25">
        <f t="shared" si="303"/>
        <v>0</v>
      </c>
      <c r="N221" s="25">
        <f t="shared" si="304"/>
        <v>0</v>
      </c>
      <c r="O221" s="25">
        <f t="shared" si="305"/>
        <v>2.803479670632214E-10</v>
      </c>
      <c r="P221" s="25">
        <f t="shared" si="306"/>
        <v>90890.86666666664</v>
      </c>
      <c r="Q221" s="25">
        <f t="shared" si="307"/>
        <v>100350.93333333331</v>
      </c>
      <c r="R221" s="25">
        <f t="shared" si="310"/>
        <v>115864.39999999998</v>
      </c>
      <c r="S221" s="25">
        <f t="shared" si="341"/>
        <v>118026.53333333331</v>
      </c>
      <c r="T221" s="25">
        <f t="shared" si="342"/>
        <v>126696.79999999997</v>
      </c>
      <c r="U221" s="25">
        <f t="shared" si="343"/>
        <v>117626.1333333333</v>
      </c>
      <c r="V221" s="25">
        <f t="shared" si="344"/>
        <v>101359.53333333331</v>
      </c>
      <c r="W221" s="25">
        <f t="shared" si="345"/>
        <v>100686.19999999998</v>
      </c>
      <c r="X221" s="25">
        <f t="shared" si="346"/>
        <v>135689.33333333331</v>
      </c>
      <c r="Y221" s="25">
        <f t="shared" si="347"/>
        <v>138099.33333333331</v>
      </c>
      <c r="Z221" s="25">
        <f t="shared" si="348"/>
        <v>141248.66666666663</v>
      </c>
      <c r="AA221" s="25">
        <f t="shared" si="349"/>
        <v>142111.99999999997</v>
      </c>
      <c r="AB221" s="25">
        <f t="shared" si="350"/>
        <v>143901.33333333331</v>
      </c>
      <c r="AC221" s="25">
        <f t="shared" ref="AC221:AC239" si="351">VLOOKUP($C$91,$D$3:$K$63,$A$70,0)*(B196-B195)</f>
        <v>143329.33333333331</v>
      </c>
      <c r="AD221" s="25">
        <f>VLOOKUP($C$92,$D$3:$K$63,$A$70,0)*(B195-B194)</f>
        <v>142047.99999999997</v>
      </c>
      <c r="AE221" s="25">
        <f>VLOOKUP($C$93,$D$3:$K$63,$A$70,0)*B194</f>
        <v>0</v>
      </c>
      <c r="AF221" s="25"/>
      <c r="AG221" s="25"/>
      <c r="AH221" s="25"/>
      <c r="AI221" s="25"/>
      <c r="AJ221" s="25"/>
      <c r="AK221" s="25"/>
      <c r="AL221" s="25"/>
      <c r="AM221" s="25"/>
      <c r="AN221" s="25"/>
      <c r="AO221" s="25"/>
      <c r="AP221" s="25"/>
      <c r="AQ221" s="25"/>
      <c r="AR221" s="25"/>
      <c r="AS221" s="25"/>
      <c r="AT221" s="25"/>
      <c r="AU221" s="25"/>
      <c r="AV221" s="25"/>
      <c r="AW221" s="25"/>
      <c r="AX221" s="25"/>
      <c r="AY221" s="25"/>
      <c r="AZ221" s="25"/>
      <c r="BA221" s="25"/>
      <c r="BB221" s="25"/>
      <c r="BC221" s="25"/>
      <c r="BD221" s="25"/>
      <c r="BE221" s="25"/>
      <c r="BF221" s="25"/>
      <c r="BG221" s="25"/>
      <c r="BH221" s="25"/>
      <c r="BI221" s="25"/>
      <c r="BJ221" s="25"/>
      <c r="BK221" s="25"/>
      <c r="BL221" s="25"/>
      <c r="BM221" s="21">
        <f t="shared" si="290"/>
        <v>1857929.4</v>
      </c>
      <c r="BN221" s="18"/>
      <c r="BO221" s="18"/>
      <c r="BP221" s="18">
        <v>2027</v>
      </c>
      <c r="BQ221" s="14">
        <f t="shared" si="291"/>
        <v>0</v>
      </c>
      <c r="BR221" s="14">
        <f t="shared" si="311"/>
        <v>0</v>
      </c>
      <c r="BS221" s="14">
        <f t="shared" si="312"/>
        <v>0</v>
      </c>
      <c r="BT221" s="14">
        <f t="shared" si="313"/>
        <v>0</v>
      </c>
      <c r="BU221" s="14">
        <f t="shared" si="314"/>
        <v>0</v>
      </c>
      <c r="BV221" s="14">
        <f t="shared" si="315"/>
        <v>0</v>
      </c>
      <c r="BW221" s="14">
        <f t="shared" si="316"/>
        <v>0</v>
      </c>
      <c r="BX221" s="14">
        <f t="shared" si="317"/>
        <v>0</v>
      </c>
      <c r="BY221" s="14">
        <f t="shared" si="318"/>
        <v>0</v>
      </c>
      <c r="BZ221" s="14">
        <f t="shared" si="319"/>
        <v>0</v>
      </c>
      <c r="CA221" s="14">
        <f t="shared" si="320"/>
        <v>0</v>
      </c>
      <c r="CB221" s="14">
        <f t="shared" si="321"/>
        <v>1.5089269111260171E-16</v>
      </c>
      <c r="CC221" s="14">
        <f t="shared" si="322"/>
        <v>4.8920516929581201E-2</v>
      </c>
      <c r="CD221" s="14">
        <f t="shared" si="323"/>
        <v>5.401224251757538E-2</v>
      </c>
      <c r="CE221" s="14">
        <f t="shared" si="324"/>
        <v>6.2362111283668788E-2</v>
      </c>
      <c r="CF221" s="14">
        <f t="shared" si="325"/>
        <v>6.3525844057009548E-2</v>
      </c>
      <c r="CG221" s="14">
        <f t="shared" si="308"/>
        <v>6.8192472760267409E-2</v>
      </c>
      <c r="CH221" s="14">
        <f t="shared" si="261"/>
        <v>6.3310335329928746E-2</v>
      </c>
      <c r="CI221" s="14">
        <f t="shared" si="262"/>
        <v>5.4555104910516683E-2</v>
      </c>
      <c r="CJ221" s="14">
        <f t="shared" si="263"/>
        <v>5.4192694297210638E-2</v>
      </c>
      <c r="CK221" s="14">
        <f t="shared" si="264"/>
        <v>7.3032556206567012E-2</v>
      </c>
      <c r="CL221" s="14">
        <f t="shared" si="265"/>
        <v>7.432969914429112E-2</v>
      </c>
      <c r="CM221" s="14">
        <f t="shared" si="292"/>
        <v>7.6024776111873055E-2</v>
      </c>
      <c r="CN221" s="14">
        <f t="shared" si="326"/>
        <v>7.648945110616151E-2</v>
      </c>
      <c r="CO221" s="14">
        <f t="shared" si="327"/>
        <v>7.745253039934312E-2</v>
      </c>
      <c r="CP221" s="14">
        <f t="shared" si="328"/>
        <v>7.7144660789227687E-2</v>
      </c>
      <c r="CQ221" s="14">
        <f t="shared" si="329"/>
        <v>7.6455004156777959E-2</v>
      </c>
      <c r="CR221" s="14">
        <f t="shared" si="330"/>
        <v>0</v>
      </c>
      <c r="CS221" s="14">
        <f t="shared" si="331"/>
        <v>0</v>
      </c>
      <c r="CT221" s="14">
        <f t="shared" si="332"/>
        <v>0</v>
      </c>
      <c r="CU221" s="14">
        <f t="shared" si="333"/>
        <v>0</v>
      </c>
      <c r="CV221" s="14">
        <f t="shared" si="334"/>
        <v>0</v>
      </c>
      <c r="CW221" s="14">
        <f t="shared" si="335"/>
        <v>0</v>
      </c>
      <c r="CX221" s="14">
        <f t="shared" si="336"/>
        <v>0</v>
      </c>
      <c r="CY221" s="14">
        <f t="shared" si="337"/>
        <v>0</v>
      </c>
      <c r="CZ221" s="14">
        <f t="shared" si="338"/>
        <v>0</v>
      </c>
      <c r="DA221" s="14">
        <f t="shared" si="339"/>
        <v>0</v>
      </c>
      <c r="DB221" s="14">
        <f t="shared" si="340"/>
        <v>0</v>
      </c>
      <c r="DC221" s="14">
        <f t="shared" si="309"/>
        <v>0</v>
      </c>
      <c r="DD221" s="14">
        <f t="shared" si="267"/>
        <v>0</v>
      </c>
      <c r="DE221" s="14">
        <f t="shared" si="268"/>
        <v>0</v>
      </c>
      <c r="DF221" s="14">
        <f t="shared" si="269"/>
        <v>0</v>
      </c>
      <c r="DG221" s="14">
        <f t="shared" si="270"/>
        <v>0</v>
      </c>
      <c r="DH221" s="14">
        <f t="shared" si="271"/>
        <v>0</v>
      </c>
      <c r="DI221" s="14">
        <f t="shared" si="272"/>
        <v>0</v>
      </c>
      <c r="DJ221" s="14">
        <f t="shared" si="273"/>
        <v>0</v>
      </c>
      <c r="DK221" s="14">
        <f t="shared" si="274"/>
        <v>0</v>
      </c>
      <c r="DL221" s="14">
        <f t="shared" si="275"/>
        <v>0</v>
      </c>
      <c r="DM221" s="14">
        <f t="shared" si="276"/>
        <v>0</v>
      </c>
      <c r="DN221" s="14">
        <f t="shared" si="277"/>
        <v>0</v>
      </c>
      <c r="DO221" s="14">
        <f t="shared" si="278"/>
        <v>0</v>
      </c>
      <c r="DP221" s="14">
        <f t="shared" si="279"/>
        <v>0</v>
      </c>
      <c r="DQ221" s="14">
        <f t="shared" si="280"/>
        <v>0</v>
      </c>
      <c r="DR221" s="14">
        <f t="shared" si="281"/>
        <v>0</v>
      </c>
      <c r="DS221" s="14">
        <f t="shared" si="282"/>
        <v>0</v>
      </c>
      <c r="DT221" s="14">
        <f t="shared" si="283"/>
        <v>0</v>
      </c>
      <c r="DU221" s="14">
        <f t="shared" si="284"/>
        <v>0</v>
      </c>
      <c r="DV221" s="14">
        <f t="shared" si="285"/>
        <v>0</v>
      </c>
      <c r="DW221" s="14">
        <f t="shared" si="286"/>
        <v>0</v>
      </c>
      <c r="DX221" s="14">
        <f t="shared" si="287"/>
        <v>0</v>
      </c>
      <c r="DY221" s="14">
        <f t="shared" si="288"/>
        <v>0</v>
      </c>
      <c r="DZ221" s="14">
        <f t="shared" si="293"/>
        <v>0.99999999999999989</v>
      </c>
    </row>
    <row r="222" spans="1:130">
      <c r="A222" s="18"/>
      <c r="B222" s="18"/>
      <c r="C222" s="18">
        <v>2028</v>
      </c>
      <c r="D222" s="25"/>
      <c r="E222" s="25"/>
      <c r="F222" s="25"/>
      <c r="G222" s="25"/>
      <c r="H222" s="25"/>
      <c r="I222" s="25"/>
      <c r="J222" s="25"/>
      <c r="K222" s="25"/>
      <c r="L222" s="25">
        <f t="shared" si="302"/>
        <v>0</v>
      </c>
      <c r="M222" s="25">
        <f t="shared" si="303"/>
        <v>0</v>
      </c>
      <c r="N222" s="25">
        <f t="shared" si="304"/>
        <v>0</v>
      </c>
      <c r="O222" s="25">
        <f t="shared" si="305"/>
        <v>0</v>
      </c>
      <c r="P222" s="25">
        <f t="shared" si="306"/>
        <v>3.0272739870440546E-10</v>
      </c>
      <c r="Q222" s="25">
        <f t="shared" si="307"/>
        <v>100350.93333333331</v>
      </c>
      <c r="R222" s="25">
        <f t="shared" si="310"/>
        <v>115864.39999999998</v>
      </c>
      <c r="S222" s="25">
        <f t="shared" si="341"/>
        <v>118026.53333333331</v>
      </c>
      <c r="T222" s="25">
        <f t="shared" si="342"/>
        <v>126696.79999999997</v>
      </c>
      <c r="U222" s="25">
        <f t="shared" si="343"/>
        <v>117626.1333333333</v>
      </c>
      <c r="V222" s="25">
        <f t="shared" si="344"/>
        <v>101359.53333333331</v>
      </c>
      <c r="W222" s="25">
        <f t="shared" si="345"/>
        <v>100686.19999999998</v>
      </c>
      <c r="X222" s="25">
        <f t="shared" si="346"/>
        <v>135689.33333333331</v>
      </c>
      <c r="Y222" s="25">
        <f t="shared" si="347"/>
        <v>138099.33333333331</v>
      </c>
      <c r="Z222" s="25">
        <f t="shared" si="348"/>
        <v>141248.66666666663</v>
      </c>
      <c r="AA222" s="25">
        <f t="shared" si="349"/>
        <v>142111.99999999997</v>
      </c>
      <c r="AB222" s="25">
        <f t="shared" si="350"/>
        <v>143901.33333333331</v>
      </c>
      <c r="AC222" s="25">
        <f t="shared" si="351"/>
        <v>143329.33333333331</v>
      </c>
      <c r="AD222" s="25">
        <f t="shared" ref="AD222:AD240" si="352">VLOOKUP($C$92,$D$3:$K$63,$A$70,0)*(B196-B195)</f>
        <v>142047.99999999997</v>
      </c>
      <c r="AE222" s="25">
        <f>VLOOKUP($C$93,$D$3:$K$63,$A$70,0)*(B195-B194)</f>
        <v>140102.66666666663</v>
      </c>
      <c r="AF222" s="25">
        <f>VLOOKUP($C$94,$D$3:$K$63,$A$70,0)*B194</f>
        <v>0</v>
      </c>
      <c r="AG222" s="25"/>
      <c r="AH222" s="25"/>
      <c r="AI222" s="25"/>
      <c r="AJ222" s="25"/>
      <c r="AK222" s="25"/>
      <c r="AL222" s="25"/>
      <c r="AM222" s="25"/>
      <c r="AN222" s="25"/>
      <c r="AO222" s="25"/>
      <c r="AP222" s="25"/>
      <c r="AQ222" s="25"/>
      <c r="AR222" s="25"/>
      <c r="AS222" s="25"/>
      <c r="AT222" s="25"/>
      <c r="AU222" s="25"/>
      <c r="AV222" s="25"/>
      <c r="AW222" s="25"/>
      <c r="AX222" s="25"/>
      <c r="AY222" s="25"/>
      <c r="AZ222" s="25"/>
      <c r="BA222" s="25"/>
      <c r="BB222" s="25"/>
      <c r="BC222" s="25"/>
      <c r="BD222" s="25"/>
      <c r="BE222" s="25"/>
      <c r="BF222" s="25"/>
      <c r="BG222" s="25"/>
      <c r="BH222" s="25"/>
      <c r="BI222" s="25"/>
      <c r="BJ222" s="25"/>
      <c r="BK222" s="25"/>
      <c r="BL222" s="25"/>
      <c r="BM222" s="21">
        <f t="shared" si="290"/>
        <v>1907141.1999999997</v>
      </c>
      <c r="BN222" s="18"/>
      <c r="BO222" s="18"/>
      <c r="BP222" s="18">
        <v>2028</v>
      </c>
      <c r="BQ222" s="14">
        <f t="shared" si="291"/>
        <v>0</v>
      </c>
      <c r="BR222" s="14">
        <f t="shared" si="311"/>
        <v>0</v>
      </c>
      <c r="BS222" s="14">
        <f t="shared" si="312"/>
        <v>0</v>
      </c>
      <c r="BT222" s="14">
        <f t="shared" si="313"/>
        <v>0</v>
      </c>
      <c r="BU222" s="14">
        <f t="shared" si="314"/>
        <v>0</v>
      </c>
      <c r="BV222" s="14">
        <f t="shared" si="315"/>
        <v>0</v>
      </c>
      <c r="BW222" s="14">
        <f t="shared" si="316"/>
        <v>0</v>
      </c>
      <c r="BX222" s="14">
        <f t="shared" si="317"/>
        <v>0</v>
      </c>
      <c r="BY222" s="14">
        <f t="shared" si="318"/>
        <v>0</v>
      </c>
      <c r="BZ222" s="14">
        <f t="shared" si="319"/>
        <v>0</v>
      </c>
      <c r="CA222" s="14">
        <f t="shared" si="320"/>
        <v>0</v>
      </c>
      <c r="CB222" s="14">
        <f t="shared" si="321"/>
        <v>0</v>
      </c>
      <c r="CC222" s="14">
        <f t="shared" si="322"/>
        <v>1.5873360541128549E-16</v>
      </c>
      <c r="CD222" s="14">
        <f t="shared" si="323"/>
        <v>5.261851263730935E-2</v>
      </c>
      <c r="CE222" s="14">
        <f t="shared" si="324"/>
        <v>6.0752921702913236E-2</v>
      </c>
      <c r="CF222" s="14">
        <f t="shared" si="325"/>
        <v>6.1886625559414966E-2</v>
      </c>
      <c r="CG222" s="14">
        <f t="shared" si="308"/>
        <v>6.6432836750629679E-2</v>
      </c>
      <c r="CH222" s="14">
        <f t="shared" si="261"/>
        <v>6.1676677811445382E-2</v>
      </c>
      <c r="CI222" s="14">
        <f t="shared" si="262"/>
        <v>5.3147367029422535E-2</v>
      </c>
      <c r="CJ222" s="14">
        <f t="shared" si="263"/>
        <v>5.2794308045990508E-2</v>
      </c>
      <c r="CK222" s="14">
        <f t="shared" si="264"/>
        <v>7.1148026865201872E-2</v>
      </c>
      <c r="CL222" s="14">
        <f t="shared" si="265"/>
        <v>7.2411698375208583E-2</v>
      </c>
      <c r="CM222" s="14">
        <f t="shared" si="292"/>
        <v>7.4063035640290639E-2</v>
      </c>
      <c r="CN222" s="14">
        <f t="shared" si="326"/>
        <v>7.4515720178453482E-2</v>
      </c>
      <c r="CO222" s="14">
        <f t="shared" si="327"/>
        <v>7.5453948209672855E-2</v>
      </c>
      <c r="CP222" s="14">
        <f t="shared" si="328"/>
        <v>7.5154022855430602E-2</v>
      </c>
      <c r="CQ222" s="14">
        <f t="shared" si="329"/>
        <v>7.4482162096859941E-2</v>
      </c>
      <c r="CR222" s="14">
        <f t="shared" si="330"/>
        <v>7.3462136241756321E-2</v>
      </c>
      <c r="CS222" s="14">
        <f t="shared" si="331"/>
        <v>0</v>
      </c>
      <c r="CT222" s="14">
        <f t="shared" si="332"/>
        <v>0</v>
      </c>
      <c r="CU222" s="14">
        <f t="shared" si="333"/>
        <v>0</v>
      </c>
      <c r="CV222" s="14">
        <f t="shared" si="334"/>
        <v>0</v>
      </c>
      <c r="CW222" s="14">
        <f t="shared" si="335"/>
        <v>0</v>
      </c>
      <c r="CX222" s="14">
        <f t="shared" si="336"/>
        <v>0</v>
      </c>
      <c r="CY222" s="14">
        <f t="shared" si="337"/>
        <v>0</v>
      </c>
      <c r="CZ222" s="14">
        <f t="shared" si="338"/>
        <v>0</v>
      </c>
      <c r="DA222" s="14">
        <f t="shared" si="339"/>
        <v>0</v>
      </c>
      <c r="DB222" s="14">
        <f t="shared" si="340"/>
        <v>0</v>
      </c>
      <c r="DC222" s="14">
        <f t="shared" si="309"/>
        <v>0</v>
      </c>
      <c r="DD222" s="14">
        <f t="shared" si="267"/>
        <v>0</v>
      </c>
      <c r="DE222" s="14">
        <f t="shared" si="268"/>
        <v>0</v>
      </c>
      <c r="DF222" s="14">
        <f t="shared" si="269"/>
        <v>0</v>
      </c>
      <c r="DG222" s="14">
        <f t="shared" si="270"/>
        <v>0</v>
      </c>
      <c r="DH222" s="14">
        <f t="shared" si="271"/>
        <v>0</v>
      </c>
      <c r="DI222" s="14">
        <f t="shared" si="272"/>
        <v>0</v>
      </c>
      <c r="DJ222" s="14">
        <f t="shared" si="273"/>
        <v>0</v>
      </c>
      <c r="DK222" s="14">
        <f t="shared" si="274"/>
        <v>0</v>
      </c>
      <c r="DL222" s="14">
        <f t="shared" si="275"/>
        <v>0</v>
      </c>
      <c r="DM222" s="14">
        <f t="shared" si="276"/>
        <v>0</v>
      </c>
      <c r="DN222" s="14">
        <f t="shared" si="277"/>
        <v>0</v>
      </c>
      <c r="DO222" s="14">
        <f t="shared" si="278"/>
        <v>0</v>
      </c>
      <c r="DP222" s="14">
        <f t="shared" si="279"/>
        <v>0</v>
      </c>
      <c r="DQ222" s="14">
        <f t="shared" si="280"/>
        <v>0</v>
      </c>
      <c r="DR222" s="14">
        <f t="shared" si="281"/>
        <v>0</v>
      </c>
      <c r="DS222" s="14">
        <f t="shared" si="282"/>
        <v>0</v>
      </c>
      <c r="DT222" s="14">
        <f t="shared" si="283"/>
        <v>0</v>
      </c>
      <c r="DU222" s="14">
        <f t="shared" si="284"/>
        <v>0</v>
      </c>
      <c r="DV222" s="14">
        <f t="shared" si="285"/>
        <v>0</v>
      </c>
      <c r="DW222" s="14">
        <f t="shared" si="286"/>
        <v>0</v>
      </c>
      <c r="DX222" s="14">
        <f t="shared" si="287"/>
        <v>0</v>
      </c>
      <c r="DY222" s="14">
        <f t="shared" si="288"/>
        <v>0</v>
      </c>
      <c r="DZ222" s="14">
        <f t="shared" si="293"/>
        <v>1</v>
      </c>
    </row>
    <row r="223" spans="1:130">
      <c r="A223" s="18"/>
      <c r="B223" s="18"/>
      <c r="C223" s="18">
        <v>2029</v>
      </c>
      <c r="D223" s="25"/>
      <c r="E223" s="25"/>
      <c r="F223" s="25"/>
      <c r="G223" s="25"/>
      <c r="H223" s="25"/>
      <c r="I223" s="25"/>
      <c r="J223" s="25"/>
      <c r="K223" s="25"/>
      <c r="L223" s="25"/>
      <c r="M223" s="25">
        <f t="shared" si="303"/>
        <v>0</v>
      </c>
      <c r="N223" s="25">
        <f t="shared" si="304"/>
        <v>0</v>
      </c>
      <c r="O223" s="25">
        <f t="shared" si="305"/>
        <v>0</v>
      </c>
      <c r="P223" s="25">
        <f t="shared" si="306"/>
        <v>0</v>
      </c>
      <c r="Q223" s="25">
        <f t="shared" si="307"/>
        <v>3.3423575018787233E-10</v>
      </c>
      <c r="R223" s="25">
        <f t="shared" si="310"/>
        <v>115864.39999999998</v>
      </c>
      <c r="S223" s="25">
        <f t="shared" si="341"/>
        <v>118026.53333333331</v>
      </c>
      <c r="T223" s="25">
        <f t="shared" si="342"/>
        <v>126696.79999999997</v>
      </c>
      <c r="U223" s="25">
        <f t="shared" si="343"/>
        <v>117626.1333333333</v>
      </c>
      <c r="V223" s="25">
        <f t="shared" si="344"/>
        <v>101359.53333333331</v>
      </c>
      <c r="W223" s="25">
        <f t="shared" si="345"/>
        <v>100686.19999999998</v>
      </c>
      <c r="X223" s="25">
        <f t="shared" si="346"/>
        <v>135689.33333333331</v>
      </c>
      <c r="Y223" s="25">
        <f t="shared" si="347"/>
        <v>138099.33333333331</v>
      </c>
      <c r="Z223" s="25">
        <f t="shared" si="348"/>
        <v>141248.66666666663</v>
      </c>
      <c r="AA223" s="25">
        <f t="shared" si="349"/>
        <v>142111.99999999997</v>
      </c>
      <c r="AB223" s="25">
        <f t="shared" si="350"/>
        <v>143901.33333333331</v>
      </c>
      <c r="AC223" s="25">
        <f t="shared" si="351"/>
        <v>143329.33333333331</v>
      </c>
      <c r="AD223" s="25">
        <f t="shared" si="352"/>
        <v>142047.99999999997</v>
      </c>
      <c r="AE223" s="25">
        <f t="shared" ref="AE223:AE241" si="353">VLOOKUP($C$93,$D$3:$K$63,$A$70,0)*(B196-B195)</f>
        <v>140102.66666666663</v>
      </c>
      <c r="AF223" s="25">
        <f>VLOOKUP($C$94,$D$3:$K$63,$A$70,0)*(B195-B194)</f>
        <v>137515.33333333331</v>
      </c>
      <c r="AG223" s="25">
        <f>VLOOKUP($C$95,$D$3:$K$63,$A$70,0)*B194</f>
        <v>0</v>
      </c>
      <c r="AH223" s="25"/>
      <c r="AI223" s="25"/>
      <c r="AJ223" s="25"/>
      <c r="AK223" s="25"/>
      <c r="AL223" s="25"/>
      <c r="AM223" s="25"/>
      <c r="AN223" s="25"/>
      <c r="AO223" s="25"/>
      <c r="AP223" s="25"/>
      <c r="AQ223" s="25"/>
      <c r="AR223" s="25"/>
      <c r="AS223" s="25"/>
      <c r="AT223" s="25"/>
      <c r="AU223" s="25"/>
      <c r="AV223" s="25"/>
      <c r="AW223" s="25"/>
      <c r="AX223" s="25"/>
      <c r="AY223" s="25"/>
      <c r="AZ223" s="25"/>
      <c r="BA223" s="25"/>
      <c r="BB223" s="25"/>
      <c r="BC223" s="25"/>
      <c r="BD223" s="25"/>
      <c r="BE223" s="25"/>
      <c r="BF223" s="25"/>
      <c r="BG223" s="25"/>
      <c r="BH223" s="25"/>
      <c r="BI223" s="25"/>
      <c r="BJ223" s="25"/>
      <c r="BK223" s="25"/>
      <c r="BL223" s="25"/>
      <c r="BM223" s="21">
        <f t="shared" si="290"/>
        <v>1944305.5999999999</v>
      </c>
      <c r="BN223" s="18"/>
      <c r="BO223" s="18"/>
      <c r="BP223" s="18">
        <v>2029</v>
      </c>
      <c r="BQ223" s="14">
        <f t="shared" si="291"/>
        <v>0</v>
      </c>
      <c r="BR223" s="14">
        <f t="shared" si="311"/>
        <v>0</v>
      </c>
      <c r="BS223" s="14">
        <f t="shared" si="312"/>
        <v>0</v>
      </c>
      <c r="BT223" s="14">
        <f t="shared" si="313"/>
        <v>0</v>
      </c>
      <c r="BU223" s="14">
        <f t="shared" si="314"/>
        <v>0</v>
      </c>
      <c r="BV223" s="14">
        <f t="shared" si="315"/>
        <v>0</v>
      </c>
      <c r="BW223" s="14">
        <f t="shared" si="316"/>
        <v>0</v>
      </c>
      <c r="BX223" s="14">
        <f t="shared" si="317"/>
        <v>0</v>
      </c>
      <c r="BY223" s="14">
        <f t="shared" si="318"/>
        <v>0</v>
      </c>
      <c r="BZ223" s="14">
        <f t="shared" si="319"/>
        <v>0</v>
      </c>
      <c r="CA223" s="14">
        <f t="shared" si="320"/>
        <v>0</v>
      </c>
      <c r="CB223" s="14">
        <f t="shared" si="321"/>
        <v>0</v>
      </c>
      <c r="CC223" s="14">
        <f t="shared" si="322"/>
        <v>0</v>
      </c>
      <c r="CD223" s="14">
        <f t="shared" si="323"/>
        <v>1.7190494652068706E-16</v>
      </c>
      <c r="CE223" s="14">
        <f t="shared" si="324"/>
        <v>5.95916608993977E-2</v>
      </c>
      <c r="CF223" s="14">
        <f t="shared" si="325"/>
        <v>6.0703694590672021E-2</v>
      </c>
      <c r="CG223" s="14">
        <f t="shared" si="308"/>
        <v>6.5163007296795306E-2</v>
      </c>
      <c r="CH223" s="14">
        <f t="shared" si="261"/>
        <v>6.049775988575732E-2</v>
      </c>
      <c r="CI223" s="14">
        <f t="shared" si="262"/>
        <v>5.213148248574366E-2</v>
      </c>
      <c r="CJ223" s="14">
        <f t="shared" si="263"/>
        <v>5.1785172042913413E-2</v>
      </c>
      <c r="CK223" s="14">
        <f t="shared" si="264"/>
        <v>6.9788068981199936E-2</v>
      </c>
      <c r="CL223" s="14">
        <f t="shared" si="265"/>
        <v>7.1027586061230968E-2</v>
      </c>
      <c r="CM223" s="14">
        <f t="shared" si="292"/>
        <v>7.264735886512215E-2</v>
      </c>
      <c r="CN223" s="14">
        <f t="shared" si="326"/>
        <v>7.3091390571523321E-2</v>
      </c>
      <c r="CO223" s="14">
        <f t="shared" si="327"/>
        <v>7.4011684857222718E-2</v>
      </c>
      <c r="CP223" s="14">
        <f t="shared" si="328"/>
        <v>7.3717492421630282E-2</v>
      </c>
      <c r="CQ223" s="14">
        <f t="shared" si="329"/>
        <v>7.3058473935373111E-2</v>
      </c>
      <c r="CR223" s="14">
        <f t="shared" si="330"/>
        <v>7.2057945349057601E-2</v>
      </c>
      <c r="CS223" s="14">
        <f t="shared" si="331"/>
        <v>7.0727221756360384E-2</v>
      </c>
      <c r="CT223" s="14">
        <f t="shared" si="332"/>
        <v>0</v>
      </c>
      <c r="CU223" s="14">
        <f t="shared" si="333"/>
        <v>0</v>
      </c>
      <c r="CV223" s="14">
        <f t="shared" si="334"/>
        <v>0</v>
      </c>
      <c r="CW223" s="14">
        <f t="shared" si="335"/>
        <v>0</v>
      </c>
      <c r="CX223" s="14">
        <f t="shared" si="336"/>
        <v>0</v>
      </c>
      <c r="CY223" s="14">
        <f t="shared" si="337"/>
        <v>0</v>
      </c>
      <c r="CZ223" s="14">
        <f t="shared" si="338"/>
        <v>0</v>
      </c>
      <c r="DA223" s="14">
        <f t="shared" si="339"/>
        <v>0</v>
      </c>
      <c r="DB223" s="14">
        <f t="shared" si="340"/>
        <v>0</v>
      </c>
      <c r="DC223" s="14">
        <f t="shared" si="309"/>
        <v>0</v>
      </c>
      <c r="DD223" s="14">
        <f t="shared" si="267"/>
        <v>0</v>
      </c>
      <c r="DE223" s="14">
        <f t="shared" si="268"/>
        <v>0</v>
      </c>
      <c r="DF223" s="14">
        <f t="shared" si="269"/>
        <v>0</v>
      </c>
      <c r="DG223" s="14">
        <f t="shared" si="270"/>
        <v>0</v>
      </c>
      <c r="DH223" s="14">
        <f t="shared" si="271"/>
        <v>0</v>
      </c>
      <c r="DI223" s="14">
        <f t="shared" si="272"/>
        <v>0</v>
      </c>
      <c r="DJ223" s="14">
        <f t="shared" si="273"/>
        <v>0</v>
      </c>
      <c r="DK223" s="14">
        <f t="shared" si="274"/>
        <v>0</v>
      </c>
      <c r="DL223" s="14">
        <f t="shared" si="275"/>
        <v>0</v>
      </c>
      <c r="DM223" s="14">
        <f t="shared" si="276"/>
        <v>0</v>
      </c>
      <c r="DN223" s="14">
        <f t="shared" si="277"/>
        <v>0</v>
      </c>
      <c r="DO223" s="14">
        <f t="shared" si="278"/>
        <v>0</v>
      </c>
      <c r="DP223" s="14">
        <f t="shared" si="279"/>
        <v>0</v>
      </c>
      <c r="DQ223" s="14">
        <f t="shared" si="280"/>
        <v>0</v>
      </c>
      <c r="DR223" s="14">
        <f t="shared" si="281"/>
        <v>0</v>
      </c>
      <c r="DS223" s="14">
        <f t="shared" si="282"/>
        <v>0</v>
      </c>
      <c r="DT223" s="14">
        <f t="shared" si="283"/>
        <v>0</v>
      </c>
      <c r="DU223" s="14">
        <f t="shared" si="284"/>
        <v>0</v>
      </c>
      <c r="DV223" s="14">
        <f t="shared" si="285"/>
        <v>0</v>
      </c>
      <c r="DW223" s="14">
        <f t="shared" si="286"/>
        <v>0</v>
      </c>
      <c r="DX223" s="14">
        <f t="shared" si="287"/>
        <v>0</v>
      </c>
      <c r="DY223" s="14">
        <f t="shared" si="288"/>
        <v>0</v>
      </c>
      <c r="DZ223" s="14">
        <f t="shared" si="293"/>
        <v>1.0000000000000002</v>
      </c>
    </row>
    <row r="224" spans="1:130">
      <c r="A224" s="18"/>
      <c r="B224" s="18"/>
      <c r="C224" s="18">
        <v>2030</v>
      </c>
      <c r="D224" s="25"/>
      <c r="E224" s="25"/>
      <c r="F224" s="25"/>
      <c r="G224" s="25"/>
      <c r="H224" s="25"/>
      <c r="I224" s="25"/>
      <c r="J224" s="25"/>
      <c r="K224" s="25"/>
      <c r="L224" s="25"/>
      <c r="M224" s="25"/>
      <c r="N224" s="25">
        <f t="shared" si="304"/>
        <v>0</v>
      </c>
      <c r="O224" s="25">
        <f t="shared" si="305"/>
        <v>0</v>
      </c>
      <c r="P224" s="25">
        <f t="shared" si="306"/>
        <v>0</v>
      </c>
      <c r="Q224" s="25">
        <f t="shared" si="307"/>
        <v>0</v>
      </c>
      <c r="R224" s="25">
        <f t="shared" si="310"/>
        <v>3.8590597384313696E-10</v>
      </c>
      <c r="S224" s="25">
        <f t="shared" si="341"/>
        <v>118026.53333333331</v>
      </c>
      <c r="T224" s="25">
        <f t="shared" si="342"/>
        <v>126696.79999999997</v>
      </c>
      <c r="U224" s="25">
        <f t="shared" si="343"/>
        <v>117626.1333333333</v>
      </c>
      <c r="V224" s="25">
        <f t="shared" si="344"/>
        <v>101359.53333333331</v>
      </c>
      <c r="W224" s="25">
        <f t="shared" si="345"/>
        <v>100686.19999999998</v>
      </c>
      <c r="X224" s="25">
        <f t="shared" si="346"/>
        <v>135689.33333333331</v>
      </c>
      <c r="Y224" s="25">
        <f t="shared" si="347"/>
        <v>138099.33333333331</v>
      </c>
      <c r="Z224" s="25">
        <f t="shared" si="348"/>
        <v>141248.66666666663</v>
      </c>
      <c r="AA224" s="25">
        <f t="shared" si="349"/>
        <v>142111.99999999997</v>
      </c>
      <c r="AB224" s="25">
        <f t="shared" si="350"/>
        <v>143901.33333333331</v>
      </c>
      <c r="AC224" s="25">
        <f t="shared" si="351"/>
        <v>143329.33333333331</v>
      </c>
      <c r="AD224" s="25">
        <f t="shared" si="352"/>
        <v>142047.99999999997</v>
      </c>
      <c r="AE224" s="25">
        <f t="shared" si="353"/>
        <v>140102.66666666663</v>
      </c>
      <c r="AF224" s="25">
        <f t="shared" ref="AF224:AF242" si="354">VLOOKUP($C$94,$D$3:$K$63,$A$70,0)*(B196-B195)</f>
        <v>137515.33333333331</v>
      </c>
      <c r="AG224" s="25">
        <f>VLOOKUP($C$95,$D$3:$K$63,$A$70,0)*(B195-B194)</f>
        <v>128441.3333333333</v>
      </c>
      <c r="AH224" s="25">
        <f>VLOOKUP($C$96,$D$3:$K$63,$A$70,0)*B194</f>
        <v>0</v>
      </c>
      <c r="AI224" s="25"/>
      <c r="AJ224" s="25"/>
      <c r="AK224" s="25"/>
      <c r="AL224" s="25"/>
      <c r="AM224" s="25"/>
      <c r="AN224" s="25"/>
      <c r="AO224" s="25"/>
      <c r="AP224" s="25"/>
      <c r="AQ224" s="25"/>
      <c r="AR224" s="25"/>
      <c r="AS224" s="25"/>
      <c r="AT224" s="25"/>
      <c r="AU224" s="25"/>
      <c r="AV224" s="25"/>
      <c r="AW224" s="25"/>
      <c r="AX224" s="25"/>
      <c r="AY224" s="25"/>
      <c r="AZ224" s="25"/>
      <c r="BA224" s="25"/>
      <c r="BB224" s="25"/>
      <c r="BC224" s="25"/>
      <c r="BD224" s="25"/>
      <c r="BE224" s="25"/>
      <c r="BF224" s="25"/>
      <c r="BG224" s="25"/>
      <c r="BH224" s="25"/>
      <c r="BI224" s="25"/>
      <c r="BJ224" s="25"/>
      <c r="BK224" s="25"/>
      <c r="BL224" s="25"/>
      <c r="BM224" s="21">
        <f t="shared" si="290"/>
        <v>1956882.5333333332</v>
      </c>
      <c r="BN224" s="18"/>
      <c r="BO224" s="18"/>
      <c r="BP224" s="18">
        <v>2030</v>
      </c>
      <c r="BQ224" s="14">
        <f t="shared" si="291"/>
        <v>0</v>
      </c>
      <c r="BR224" s="14">
        <f t="shared" si="311"/>
        <v>0</v>
      </c>
      <c r="BS224" s="14">
        <f t="shared" si="312"/>
        <v>0</v>
      </c>
      <c r="BT224" s="14">
        <f t="shared" si="313"/>
        <v>0</v>
      </c>
      <c r="BU224" s="14">
        <f t="shared" si="314"/>
        <v>0</v>
      </c>
      <c r="BV224" s="14">
        <f t="shared" si="315"/>
        <v>0</v>
      </c>
      <c r="BW224" s="14">
        <f t="shared" si="316"/>
        <v>0</v>
      </c>
      <c r="BX224" s="14">
        <f t="shared" si="317"/>
        <v>0</v>
      </c>
      <c r="BY224" s="14">
        <f t="shared" si="318"/>
        <v>0</v>
      </c>
      <c r="BZ224" s="14">
        <f t="shared" si="319"/>
        <v>0</v>
      </c>
      <c r="CA224" s="14">
        <f t="shared" si="320"/>
        <v>0</v>
      </c>
      <c r="CB224" s="14">
        <f t="shared" si="321"/>
        <v>0</v>
      </c>
      <c r="CC224" s="14">
        <f t="shared" si="322"/>
        <v>0</v>
      </c>
      <c r="CD224" s="14">
        <f t="shared" si="323"/>
        <v>0</v>
      </c>
      <c r="CE224" s="14">
        <f t="shared" si="324"/>
        <v>1.9720446540334169E-16</v>
      </c>
      <c r="CF224" s="14">
        <f t="shared" si="325"/>
        <v>6.0313550416482155E-2</v>
      </c>
      <c r="CG224" s="14">
        <f t="shared" si="308"/>
        <v>6.4744203007518278E-2</v>
      </c>
      <c r="CH224" s="14">
        <f t="shared" si="261"/>
        <v>6.010893925910319E-2</v>
      </c>
      <c r="CI224" s="14">
        <f t="shared" si="262"/>
        <v>5.1796432134676239E-2</v>
      </c>
      <c r="CJ224" s="14">
        <f t="shared" si="263"/>
        <v>5.145234743778522E-2</v>
      </c>
      <c r="CK224" s="14">
        <f t="shared" si="264"/>
        <v>6.9339539303977293E-2</v>
      </c>
      <c r="CL224" s="14">
        <f t="shared" si="265"/>
        <v>7.0571089976512971E-2</v>
      </c>
      <c r="CM224" s="14">
        <f t="shared" si="292"/>
        <v>7.2180452459793348E-2</v>
      </c>
      <c r="CN224" s="14">
        <f t="shared" si="326"/>
        <v>7.2621630363232825E-2</v>
      </c>
      <c r="CO224" s="14">
        <f t="shared" si="327"/>
        <v>7.3536009894376891E-2</v>
      </c>
      <c r="CP224" s="14">
        <f t="shared" si="328"/>
        <v>7.3243708240978381E-2</v>
      </c>
      <c r="CQ224" s="14">
        <f t="shared" si="329"/>
        <v>7.2588925283132294E-2</v>
      </c>
      <c r="CR224" s="14">
        <f t="shared" si="330"/>
        <v>7.1594827119243185E-2</v>
      </c>
      <c r="CS224" s="14">
        <f t="shared" si="331"/>
        <v>7.027265612059562E-2</v>
      </c>
      <c r="CT224" s="14">
        <f t="shared" si="332"/>
        <v>6.5635688982591964E-2</v>
      </c>
      <c r="CU224" s="14">
        <f t="shared" si="333"/>
        <v>0</v>
      </c>
      <c r="CV224" s="14">
        <f t="shared" si="334"/>
        <v>0</v>
      </c>
      <c r="CW224" s="14">
        <f t="shared" si="335"/>
        <v>0</v>
      </c>
      <c r="CX224" s="14">
        <f t="shared" si="336"/>
        <v>0</v>
      </c>
      <c r="CY224" s="14">
        <f t="shared" si="337"/>
        <v>0</v>
      </c>
      <c r="CZ224" s="14">
        <f t="shared" si="338"/>
        <v>0</v>
      </c>
      <c r="DA224" s="14">
        <f t="shared" si="339"/>
        <v>0</v>
      </c>
      <c r="DB224" s="14">
        <f t="shared" si="340"/>
        <v>0</v>
      </c>
      <c r="DC224" s="14">
        <f t="shared" si="309"/>
        <v>0</v>
      </c>
      <c r="DD224" s="14">
        <f t="shared" si="267"/>
        <v>0</v>
      </c>
      <c r="DE224" s="14">
        <f t="shared" si="268"/>
        <v>0</v>
      </c>
      <c r="DF224" s="14">
        <f t="shared" si="269"/>
        <v>0</v>
      </c>
      <c r="DG224" s="14">
        <f t="shared" si="270"/>
        <v>0</v>
      </c>
      <c r="DH224" s="14">
        <f t="shared" si="271"/>
        <v>0</v>
      </c>
      <c r="DI224" s="14">
        <f t="shared" si="272"/>
        <v>0</v>
      </c>
      <c r="DJ224" s="14">
        <f t="shared" si="273"/>
        <v>0</v>
      </c>
      <c r="DK224" s="14">
        <f t="shared" si="274"/>
        <v>0</v>
      </c>
      <c r="DL224" s="14">
        <f t="shared" si="275"/>
        <v>0</v>
      </c>
      <c r="DM224" s="14">
        <f t="shared" si="276"/>
        <v>0</v>
      </c>
      <c r="DN224" s="14">
        <f t="shared" si="277"/>
        <v>0</v>
      </c>
      <c r="DO224" s="14">
        <f t="shared" si="278"/>
        <v>0</v>
      </c>
      <c r="DP224" s="14">
        <f t="shared" si="279"/>
        <v>0</v>
      </c>
      <c r="DQ224" s="14">
        <f t="shared" si="280"/>
        <v>0</v>
      </c>
      <c r="DR224" s="14">
        <f t="shared" si="281"/>
        <v>0</v>
      </c>
      <c r="DS224" s="14">
        <f t="shared" si="282"/>
        <v>0</v>
      </c>
      <c r="DT224" s="14">
        <f t="shared" si="283"/>
        <v>0</v>
      </c>
      <c r="DU224" s="14">
        <f t="shared" si="284"/>
        <v>0</v>
      </c>
      <c r="DV224" s="14">
        <f t="shared" si="285"/>
        <v>0</v>
      </c>
      <c r="DW224" s="14">
        <f t="shared" si="286"/>
        <v>0</v>
      </c>
      <c r="DX224" s="14">
        <f t="shared" si="287"/>
        <v>0</v>
      </c>
      <c r="DY224" s="14">
        <f t="shared" si="288"/>
        <v>0</v>
      </c>
      <c r="DZ224" s="14">
        <f t="shared" si="293"/>
        <v>1</v>
      </c>
    </row>
    <row r="225" spans="1:130">
      <c r="A225" s="18"/>
      <c r="B225" s="18"/>
      <c r="C225" s="18">
        <v>2031</v>
      </c>
      <c r="D225" s="25"/>
      <c r="E225" s="25"/>
      <c r="F225" s="25"/>
      <c r="G225" s="25"/>
      <c r="H225" s="25"/>
      <c r="I225" s="25"/>
      <c r="J225" s="25"/>
      <c r="K225" s="25"/>
      <c r="L225" s="25"/>
      <c r="M225" s="25"/>
      <c r="N225" s="25"/>
      <c r="O225" s="25">
        <f t="shared" si="305"/>
        <v>0</v>
      </c>
      <c r="P225" s="25">
        <f t="shared" si="306"/>
        <v>0</v>
      </c>
      <c r="Q225" s="25">
        <f t="shared" si="307"/>
        <v>0</v>
      </c>
      <c r="R225" s="25">
        <f t="shared" si="310"/>
        <v>0</v>
      </c>
      <c r="S225" s="25">
        <f t="shared" si="341"/>
        <v>3.9310732447006558E-10</v>
      </c>
      <c r="T225" s="25">
        <f t="shared" si="342"/>
        <v>126696.79999999997</v>
      </c>
      <c r="U225" s="25">
        <f t="shared" si="343"/>
        <v>117626.1333333333</v>
      </c>
      <c r="V225" s="25">
        <f t="shared" si="344"/>
        <v>101359.53333333331</v>
      </c>
      <c r="W225" s="25">
        <f t="shared" si="345"/>
        <v>100686.19999999998</v>
      </c>
      <c r="X225" s="25">
        <f t="shared" si="346"/>
        <v>135689.33333333331</v>
      </c>
      <c r="Y225" s="25">
        <f t="shared" si="347"/>
        <v>138099.33333333331</v>
      </c>
      <c r="Z225" s="25">
        <f t="shared" si="348"/>
        <v>141248.66666666663</v>
      </c>
      <c r="AA225" s="25">
        <f t="shared" si="349"/>
        <v>142111.99999999997</v>
      </c>
      <c r="AB225" s="25">
        <f t="shared" si="350"/>
        <v>143901.33333333331</v>
      </c>
      <c r="AC225" s="25">
        <f t="shared" si="351"/>
        <v>143329.33333333331</v>
      </c>
      <c r="AD225" s="25">
        <f t="shared" si="352"/>
        <v>142047.99999999997</v>
      </c>
      <c r="AE225" s="25">
        <f t="shared" si="353"/>
        <v>140102.66666666663</v>
      </c>
      <c r="AF225" s="25">
        <f t="shared" si="354"/>
        <v>137515.33333333331</v>
      </c>
      <c r="AG225" s="25">
        <f t="shared" ref="AG225:AG243" si="355">VLOOKUP($C$95,$D$3:$K$63,$A$70,0)*(B196-B195)</f>
        <v>128441.3333333333</v>
      </c>
      <c r="AH225" s="25">
        <f>VLOOKUP($C$96,$D$3:$K$63,$A$70,0)*(B195-B194)</f>
        <v>116967.33333333331</v>
      </c>
      <c r="AI225" s="25">
        <f>VLOOKUP($C$97,$D$3:$K$63,$A$70,0)*B194</f>
        <v>0</v>
      </c>
      <c r="AJ225" s="25"/>
      <c r="AK225" s="25"/>
      <c r="AL225" s="25"/>
      <c r="AM225" s="25"/>
      <c r="AN225" s="25"/>
      <c r="AO225" s="25"/>
      <c r="AP225" s="25"/>
      <c r="AQ225" s="25"/>
      <c r="AR225" s="25"/>
      <c r="AS225" s="25"/>
      <c r="AT225" s="25"/>
      <c r="AU225" s="25"/>
      <c r="AV225" s="25"/>
      <c r="AW225" s="25"/>
      <c r="AX225" s="25"/>
      <c r="AY225" s="25"/>
      <c r="AZ225" s="25"/>
      <c r="BA225" s="25"/>
      <c r="BB225" s="25"/>
      <c r="BC225" s="25"/>
      <c r="BD225" s="25"/>
      <c r="BE225" s="25"/>
      <c r="BF225" s="25"/>
      <c r="BG225" s="25"/>
      <c r="BH225" s="25"/>
      <c r="BI225" s="25"/>
      <c r="BJ225" s="25"/>
      <c r="BK225" s="25"/>
      <c r="BL225" s="25"/>
      <c r="BM225" s="21">
        <f t="shared" si="290"/>
        <v>1955823.3333333333</v>
      </c>
      <c r="BN225" s="18"/>
      <c r="BO225" s="18"/>
      <c r="BP225" s="18">
        <v>2031</v>
      </c>
      <c r="BQ225" s="14">
        <f t="shared" si="291"/>
        <v>0</v>
      </c>
      <c r="BR225" s="14">
        <f t="shared" si="311"/>
        <v>0</v>
      </c>
      <c r="BS225" s="14">
        <f t="shared" si="312"/>
        <v>0</v>
      </c>
      <c r="BT225" s="14">
        <f t="shared" si="313"/>
        <v>0</v>
      </c>
      <c r="BU225" s="14">
        <f t="shared" si="314"/>
        <v>0</v>
      </c>
      <c r="BV225" s="14">
        <f t="shared" si="315"/>
        <v>0</v>
      </c>
      <c r="BW225" s="14">
        <f t="shared" si="316"/>
        <v>0</v>
      </c>
      <c r="BX225" s="14">
        <f t="shared" si="317"/>
        <v>0</v>
      </c>
      <c r="BY225" s="14">
        <f t="shared" si="318"/>
        <v>0</v>
      </c>
      <c r="BZ225" s="14">
        <f t="shared" si="319"/>
        <v>0</v>
      </c>
      <c r="CA225" s="14">
        <f t="shared" si="320"/>
        <v>0</v>
      </c>
      <c r="CB225" s="14">
        <f t="shared" si="321"/>
        <v>0</v>
      </c>
      <c r="CC225" s="14">
        <f t="shared" si="322"/>
        <v>0</v>
      </c>
      <c r="CD225" s="14">
        <f t="shared" si="323"/>
        <v>0</v>
      </c>
      <c r="CE225" s="14">
        <f t="shared" si="324"/>
        <v>0</v>
      </c>
      <c r="CF225" s="14">
        <f t="shared" si="325"/>
        <v>2.0099326854848799E-16</v>
      </c>
      <c r="CG225" s="14">
        <f t="shared" si="308"/>
        <v>6.4779266020959625E-2</v>
      </c>
      <c r="CH225" s="14">
        <f t="shared" si="261"/>
        <v>6.0141491988881052E-2</v>
      </c>
      <c r="CI225" s="14">
        <f t="shared" si="262"/>
        <v>5.1824483124753934E-2</v>
      </c>
      <c r="CJ225" s="14">
        <f t="shared" si="263"/>
        <v>5.1480212084595224E-2</v>
      </c>
      <c r="CK225" s="14">
        <f t="shared" si="264"/>
        <v>6.9377090977883138E-2</v>
      </c>
      <c r="CL225" s="14">
        <f t="shared" si="265"/>
        <v>7.0609308611718505E-2</v>
      </c>
      <c r="CM225" s="14">
        <f t="shared" si="292"/>
        <v>7.2219542664896441E-2</v>
      </c>
      <c r="CN225" s="14">
        <f t="shared" si="326"/>
        <v>7.2660959493614785E-2</v>
      </c>
      <c r="CO225" s="14">
        <f t="shared" si="327"/>
        <v>7.3575834218155348E-2</v>
      </c>
      <c r="CP225" s="14">
        <f t="shared" si="328"/>
        <v>7.3283374265228449E-2</v>
      </c>
      <c r="CQ225" s="14">
        <f t="shared" si="329"/>
        <v>7.2628236701678908E-2</v>
      </c>
      <c r="CR225" s="14">
        <f t="shared" si="330"/>
        <v>7.163360017179464E-2</v>
      </c>
      <c r="CS225" s="14">
        <f t="shared" si="331"/>
        <v>7.0310713135303626E-2</v>
      </c>
      <c r="CT225" s="14">
        <f t="shared" si="332"/>
        <v>6.5671234791145061E-2</v>
      </c>
      <c r="CU225" s="14">
        <f t="shared" si="333"/>
        <v>5.9804651749391126E-2</v>
      </c>
      <c r="CV225" s="14">
        <f t="shared" si="334"/>
        <v>0</v>
      </c>
      <c r="CW225" s="14">
        <f t="shared" si="335"/>
        <v>0</v>
      </c>
      <c r="CX225" s="14">
        <f t="shared" si="336"/>
        <v>0</v>
      </c>
      <c r="CY225" s="14">
        <f t="shared" si="337"/>
        <v>0</v>
      </c>
      <c r="CZ225" s="14">
        <f t="shared" si="338"/>
        <v>0</v>
      </c>
      <c r="DA225" s="14">
        <f t="shared" si="339"/>
        <v>0</v>
      </c>
      <c r="DB225" s="14">
        <f t="shared" si="340"/>
        <v>0</v>
      </c>
      <c r="DC225" s="14">
        <f t="shared" si="309"/>
        <v>0</v>
      </c>
      <c r="DD225" s="14">
        <f t="shared" si="267"/>
        <v>0</v>
      </c>
      <c r="DE225" s="14">
        <f t="shared" si="268"/>
        <v>0</v>
      </c>
      <c r="DF225" s="14">
        <f t="shared" si="269"/>
        <v>0</v>
      </c>
      <c r="DG225" s="14">
        <f t="shared" si="270"/>
        <v>0</v>
      </c>
      <c r="DH225" s="14">
        <f t="shared" si="271"/>
        <v>0</v>
      </c>
      <c r="DI225" s="14">
        <f t="shared" si="272"/>
        <v>0</v>
      </c>
      <c r="DJ225" s="14">
        <f t="shared" si="273"/>
        <v>0</v>
      </c>
      <c r="DK225" s="14">
        <f t="shared" si="274"/>
        <v>0</v>
      </c>
      <c r="DL225" s="14">
        <f t="shared" si="275"/>
        <v>0</v>
      </c>
      <c r="DM225" s="14">
        <f t="shared" si="276"/>
        <v>0</v>
      </c>
      <c r="DN225" s="14">
        <f t="shared" si="277"/>
        <v>0</v>
      </c>
      <c r="DO225" s="14">
        <f t="shared" si="278"/>
        <v>0</v>
      </c>
      <c r="DP225" s="14">
        <f t="shared" si="279"/>
        <v>0</v>
      </c>
      <c r="DQ225" s="14">
        <f t="shared" si="280"/>
        <v>0</v>
      </c>
      <c r="DR225" s="14">
        <f t="shared" si="281"/>
        <v>0</v>
      </c>
      <c r="DS225" s="14">
        <f t="shared" si="282"/>
        <v>0</v>
      </c>
      <c r="DT225" s="14">
        <f t="shared" si="283"/>
        <v>0</v>
      </c>
      <c r="DU225" s="14">
        <f t="shared" si="284"/>
        <v>0</v>
      </c>
      <c r="DV225" s="14">
        <f t="shared" si="285"/>
        <v>0</v>
      </c>
      <c r="DW225" s="14">
        <f t="shared" si="286"/>
        <v>0</v>
      </c>
      <c r="DX225" s="14">
        <f t="shared" si="287"/>
        <v>0</v>
      </c>
      <c r="DY225" s="14">
        <f t="shared" si="288"/>
        <v>0</v>
      </c>
      <c r="DZ225" s="14">
        <f t="shared" si="293"/>
        <v>1</v>
      </c>
    </row>
    <row r="226" spans="1:130">
      <c r="A226" s="18"/>
      <c r="B226" s="18"/>
      <c r="C226" s="18">
        <v>2032</v>
      </c>
      <c r="D226" s="25"/>
      <c r="E226" s="25"/>
      <c r="F226" s="25"/>
      <c r="G226" s="25"/>
      <c r="H226" s="25"/>
      <c r="I226" s="25"/>
      <c r="J226" s="25"/>
      <c r="K226" s="25"/>
      <c r="L226" s="25"/>
      <c r="M226" s="25"/>
      <c r="N226" s="25"/>
      <c r="O226" s="25"/>
      <c r="P226" s="25">
        <f t="shared" si="306"/>
        <v>0</v>
      </c>
      <c r="Q226" s="25">
        <f t="shared" si="307"/>
        <v>0</v>
      </c>
      <c r="R226" s="25">
        <f t="shared" si="310"/>
        <v>0</v>
      </c>
      <c r="S226" s="25">
        <f t="shared" si="341"/>
        <v>0</v>
      </c>
      <c r="T226" s="25">
        <f t="shared" si="342"/>
        <v>4.219851135189856E-10</v>
      </c>
      <c r="U226" s="25">
        <f t="shared" si="343"/>
        <v>117626.1333333333</v>
      </c>
      <c r="V226" s="25">
        <f t="shared" si="344"/>
        <v>101359.53333333331</v>
      </c>
      <c r="W226" s="25">
        <f t="shared" si="345"/>
        <v>100686.19999999998</v>
      </c>
      <c r="X226" s="25">
        <f t="shared" si="346"/>
        <v>135689.33333333331</v>
      </c>
      <c r="Y226" s="25">
        <f t="shared" si="347"/>
        <v>138099.33333333331</v>
      </c>
      <c r="Z226" s="25">
        <f t="shared" si="348"/>
        <v>141248.66666666663</v>
      </c>
      <c r="AA226" s="25">
        <f t="shared" si="349"/>
        <v>142111.99999999997</v>
      </c>
      <c r="AB226" s="25">
        <f t="shared" si="350"/>
        <v>143901.33333333331</v>
      </c>
      <c r="AC226" s="25">
        <f t="shared" si="351"/>
        <v>143329.33333333331</v>
      </c>
      <c r="AD226" s="25">
        <f t="shared" si="352"/>
        <v>142047.99999999997</v>
      </c>
      <c r="AE226" s="25">
        <f t="shared" si="353"/>
        <v>140102.66666666663</v>
      </c>
      <c r="AF226" s="25">
        <f t="shared" si="354"/>
        <v>137515.33333333331</v>
      </c>
      <c r="AG226" s="25">
        <f t="shared" si="355"/>
        <v>128441.3333333333</v>
      </c>
      <c r="AH226" s="25">
        <f t="shared" ref="AH226:AH244" si="356">VLOOKUP($C$96,$D$3:$K$63,$A$70,0)*(B196-B195)</f>
        <v>116967.33333333331</v>
      </c>
      <c r="AI226" s="25">
        <f>VLOOKUP($C$97,$D$3:$K$63,$A$70,0)*(B195-B194)</f>
        <v>105483.33333333331</v>
      </c>
      <c r="AJ226" s="25">
        <f>VLOOKUP($C$98,$D$3:$K$63,$A$70,0)*B194</f>
        <v>0</v>
      </c>
      <c r="AK226" s="25"/>
      <c r="AL226" s="25"/>
      <c r="AM226" s="25"/>
      <c r="AN226" s="25"/>
      <c r="AO226" s="25"/>
      <c r="AP226" s="25"/>
      <c r="AQ226" s="25"/>
      <c r="AR226" s="25"/>
      <c r="AS226" s="25"/>
      <c r="AT226" s="25"/>
      <c r="AU226" s="25"/>
      <c r="AV226" s="25"/>
      <c r="AW226" s="25"/>
      <c r="AX226" s="25"/>
      <c r="AY226" s="25"/>
      <c r="AZ226" s="25"/>
      <c r="BA226" s="25"/>
      <c r="BB226" s="25"/>
      <c r="BC226" s="25"/>
      <c r="BD226" s="25"/>
      <c r="BE226" s="25"/>
      <c r="BF226" s="25"/>
      <c r="BG226" s="25"/>
      <c r="BH226" s="25"/>
      <c r="BI226" s="25"/>
      <c r="BJ226" s="25"/>
      <c r="BK226" s="25"/>
      <c r="BL226" s="25"/>
      <c r="BM226" s="21">
        <f t="shared" si="290"/>
        <v>1934609.8666666667</v>
      </c>
      <c r="BN226" s="18"/>
      <c r="BO226" s="18"/>
      <c r="BP226" s="18">
        <v>2032</v>
      </c>
      <c r="BQ226" s="14">
        <f t="shared" si="291"/>
        <v>0</v>
      </c>
      <c r="BR226" s="14">
        <f t="shared" si="311"/>
        <v>0</v>
      </c>
      <c r="BS226" s="14">
        <f t="shared" si="312"/>
        <v>0</v>
      </c>
      <c r="BT226" s="14">
        <f t="shared" si="313"/>
        <v>0</v>
      </c>
      <c r="BU226" s="14">
        <f t="shared" si="314"/>
        <v>0</v>
      </c>
      <c r="BV226" s="14">
        <f t="shared" si="315"/>
        <v>0</v>
      </c>
      <c r="BW226" s="14">
        <f t="shared" si="316"/>
        <v>0</v>
      </c>
      <c r="BX226" s="14">
        <f t="shared" si="317"/>
        <v>0</v>
      </c>
      <c r="BY226" s="14">
        <f t="shared" si="318"/>
        <v>0</v>
      </c>
      <c r="BZ226" s="14">
        <f t="shared" si="319"/>
        <v>0</v>
      </c>
      <c r="CA226" s="14">
        <f t="shared" si="320"/>
        <v>0</v>
      </c>
      <c r="CB226" s="14">
        <f t="shared" si="321"/>
        <v>0</v>
      </c>
      <c r="CC226" s="14">
        <f t="shared" si="322"/>
        <v>0</v>
      </c>
      <c r="CD226" s="14">
        <f t="shared" si="323"/>
        <v>0</v>
      </c>
      <c r="CE226" s="14">
        <f t="shared" si="324"/>
        <v>0</v>
      </c>
      <c r="CF226" s="14">
        <f t="shared" si="325"/>
        <v>0</v>
      </c>
      <c r="CG226" s="14">
        <f t="shared" si="308"/>
        <v>2.1812414006037614E-16</v>
      </c>
      <c r="CH226" s="14">
        <f t="shared" si="261"/>
        <v>6.0800958043289194E-2</v>
      </c>
      <c r="CI226" s="14">
        <f t="shared" si="262"/>
        <v>5.2392751158648755E-2</v>
      </c>
      <c r="CJ226" s="14">
        <f t="shared" si="263"/>
        <v>5.2044705102989232E-2</v>
      </c>
      <c r="CK226" s="14">
        <f t="shared" si="264"/>
        <v>7.0137827616441384E-2</v>
      </c>
      <c r="CL226" s="14">
        <f t="shared" si="265"/>
        <v>7.1383556815658389E-2</v>
      </c>
      <c r="CM226" s="14">
        <f t="shared" si="292"/>
        <v>7.3011447475990657E-2</v>
      </c>
      <c r="CN226" s="14">
        <f t="shared" si="326"/>
        <v>7.345770454735609E-2</v>
      </c>
      <c r="CO226" s="14">
        <f t="shared" si="327"/>
        <v>7.4382611095267157E-2</v>
      </c>
      <c r="CP226" s="14">
        <f t="shared" si="328"/>
        <v>7.4086944247984107E-2</v>
      </c>
      <c r="CQ226" s="14">
        <f t="shared" si="329"/>
        <v>7.3424622942065684E-2</v>
      </c>
      <c r="CR226" s="14">
        <f t="shared" si="330"/>
        <v>7.2419079981259252E-2</v>
      </c>
      <c r="CS226" s="14">
        <f t="shared" si="331"/>
        <v>7.1081687167383403E-2</v>
      </c>
      <c r="CT226" s="14">
        <f t="shared" si="332"/>
        <v>6.6391335817302402E-2</v>
      </c>
      <c r="CU226" s="14">
        <f t="shared" si="333"/>
        <v>6.0460424268831039E-2</v>
      </c>
      <c r="CV226" s="14">
        <f t="shared" si="334"/>
        <v>5.4524343719533033E-2</v>
      </c>
      <c r="CW226" s="14">
        <f t="shared" si="335"/>
        <v>0</v>
      </c>
      <c r="CX226" s="14">
        <f t="shared" si="336"/>
        <v>0</v>
      </c>
      <c r="CY226" s="14">
        <f t="shared" si="337"/>
        <v>0</v>
      </c>
      <c r="CZ226" s="14">
        <f t="shared" si="338"/>
        <v>0</v>
      </c>
      <c r="DA226" s="14">
        <f t="shared" si="339"/>
        <v>0</v>
      </c>
      <c r="DB226" s="14">
        <f t="shared" si="340"/>
        <v>0</v>
      </c>
      <c r="DC226" s="14">
        <f t="shared" si="309"/>
        <v>0</v>
      </c>
      <c r="DD226" s="14">
        <f t="shared" si="267"/>
        <v>0</v>
      </c>
      <c r="DE226" s="14">
        <f t="shared" si="268"/>
        <v>0</v>
      </c>
      <c r="DF226" s="14">
        <f t="shared" si="269"/>
        <v>0</v>
      </c>
      <c r="DG226" s="14">
        <f t="shared" si="270"/>
        <v>0</v>
      </c>
      <c r="DH226" s="14">
        <f t="shared" si="271"/>
        <v>0</v>
      </c>
      <c r="DI226" s="14">
        <f t="shared" si="272"/>
        <v>0</v>
      </c>
      <c r="DJ226" s="14">
        <f t="shared" si="273"/>
        <v>0</v>
      </c>
      <c r="DK226" s="14">
        <f t="shared" si="274"/>
        <v>0</v>
      </c>
      <c r="DL226" s="14">
        <f t="shared" si="275"/>
        <v>0</v>
      </c>
      <c r="DM226" s="14">
        <f t="shared" si="276"/>
        <v>0</v>
      </c>
      <c r="DN226" s="14">
        <f t="shared" si="277"/>
        <v>0</v>
      </c>
      <c r="DO226" s="14">
        <f t="shared" si="278"/>
        <v>0</v>
      </c>
      <c r="DP226" s="14">
        <f t="shared" si="279"/>
        <v>0</v>
      </c>
      <c r="DQ226" s="14">
        <f t="shared" si="280"/>
        <v>0</v>
      </c>
      <c r="DR226" s="14">
        <f t="shared" si="281"/>
        <v>0</v>
      </c>
      <c r="DS226" s="14">
        <f t="shared" si="282"/>
        <v>0</v>
      </c>
      <c r="DT226" s="14">
        <f t="shared" si="283"/>
        <v>0</v>
      </c>
      <c r="DU226" s="14">
        <f t="shared" si="284"/>
        <v>0</v>
      </c>
      <c r="DV226" s="14">
        <f t="shared" si="285"/>
        <v>0</v>
      </c>
      <c r="DW226" s="14">
        <f t="shared" si="286"/>
        <v>0</v>
      </c>
      <c r="DX226" s="14">
        <f t="shared" si="287"/>
        <v>0</v>
      </c>
      <c r="DY226" s="14">
        <f t="shared" si="288"/>
        <v>0</v>
      </c>
      <c r="DZ226" s="14">
        <f t="shared" si="293"/>
        <v>1</v>
      </c>
    </row>
    <row r="227" spans="1:130">
      <c r="A227" s="18"/>
      <c r="B227" s="18"/>
      <c r="C227" s="18">
        <v>2033</v>
      </c>
      <c r="D227" s="25"/>
      <c r="E227" s="25"/>
      <c r="F227" s="25"/>
      <c r="G227" s="25"/>
      <c r="H227" s="25"/>
      <c r="I227" s="25"/>
      <c r="J227" s="25"/>
      <c r="K227" s="25"/>
      <c r="L227" s="25"/>
      <c r="M227" s="25"/>
      <c r="N227" s="25"/>
      <c r="O227" s="25"/>
      <c r="P227" s="25"/>
      <c r="Q227" s="25">
        <f t="shared" si="307"/>
        <v>0</v>
      </c>
      <c r="R227" s="25">
        <f t="shared" si="310"/>
        <v>0</v>
      </c>
      <c r="S227" s="25">
        <f t="shared" si="341"/>
        <v>0</v>
      </c>
      <c r="T227" s="25">
        <f t="shared" si="342"/>
        <v>0</v>
      </c>
      <c r="U227" s="25">
        <f t="shared" si="343"/>
        <v>3.9177372457288584E-10</v>
      </c>
      <c r="V227" s="25">
        <f t="shared" si="344"/>
        <v>101359.53333333331</v>
      </c>
      <c r="W227" s="25">
        <f t="shared" si="345"/>
        <v>100686.19999999998</v>
      </c>
      <c r="X227" s="25">
        <f t="shared" si="346"/>
        <v>135689.33333333331</v>
      </c>
      <c r="Y227" s="25">
        <f t="shared" si="347"/>
        <v>138099.33333333331</v>
      </c>
      <c r="Z227" s="25">
        <f t="shared" si="348"/>
        <v>141248.66666666663</v>
      </c>
      <c r="AA227" s="25">
        <f t="shared" si="349"/>
        <v>142111.99999999997</v>
      </c>
      <c r="AB227" s="25">
        <f t="shared" si="350"/>
        <v>143901.33333333331</v>
      </c>
      <c r="AC227" s="25">
        <f t="shared" si="351"/>
        <v>143329.33333333331</v>
      </c>
      <c r="AD227" s="25">
        <f t="shared" si="352"/>
        <v>142047.99999999997</v>
      </c>
      <c r="AE227" s="25">
        <f t="shared" si="353"/>
        <v>140102.66666666663</v>
      </c>
      <c r="AF227" s="25">
        <f t="shared" si="354"/>
        <v>137515.33333333331</v>
      </c>
      <c r="AG227" s="25">
        <f t="shared" si="355"/>
        <v>128441.3333333333</v>
      </c>
      <c r="AH227" s="25">
        <f t="shared" si="356"/>
        <v>116967.33333333331</v>
      </c>
      <c r="AI227" s="25">
        <f t="shared" ref="AI227:AI245" si="357">VLOOKUP($C$97,$D$3:$K$63,$A$70,0)*(B196-B195)</f>
        <v>105483.33333333331</v>
      </c>
      <c r="AJ227" s="25">
        <f>VLOOKUP($C$98,$D$3:$K$63,$A$70,0)*(B195-B194)</f>
        <v>96699.333333333314</v>
      </c>
      <c r="AK227" s="25">
        <f>VLOOKUP($C$99,$D$3:$K$63,$A$70,0)*B194</f>
        <v>0</v>
      </c>
      <c r="AL227" s="25"/>
      <c r="AM227" s="25"/>
      <c r="AN227" s="25"/>
      <c r="AO227" s="25"/>
      <c r="AP227" s="25"/>
      <c r="AQ227" s="25"/>
      <c r="AR227" s="25"/>
      <c r="AS227" s="25"/>
      <c r="AT227" s="25"/>
      <c r="AU227" s="25"/>
      <c r="AV227" s="25"/>
      <c r="AW227" s="25"/>
      <c r="AX227" s="25"/>
      <c r="AY227" s="25"/>
      <c r="AZ227" s="25"/>
      <c r="BA227" s="25"/>
      <c r="BB227" s="25"/>
      <c r="BC227" s="25"/>
      <c r="BD227" s="25"/>
      <c r="BE227" s="25"/>
      <c r="BF227" s="25"/>
      <c r="BG227" s="25"/>
      <c r="BH227" s="25"/>
      <c r="BI227" s="25"/>
      <c r="BJ227" s="25"/>
      <c r="BK227" s="25"/>
      <c r="BL227" s="25"/>
      <c r="BM227" s="21">
        <f t="shared" si="290"/>
        <v>1913683.0666666662</v>
      </c>
      <c r="BN227" s="18"/>
      <c r="BO227" s="18"/>
      <c r="BP227" s="18">
        <v>2033</v>
      </c>
      <c r="BQ227" s="14">
        <f t="shared" si="291"/>
        <v>0</v>
      </c>
      <c r="BR227" s="14">
        <f t="shared" si="311"/>
        <v>0</v>
      </c>
      <c r="BS227" s="14">
        <f t="shared" si="312"/>
        <v>0</v>
      </c>
      <c r="BT227" s="14">
        <f t="shared" si="313"/>
        <v>0</v>
      </c>
      <c r="BU227" s="14">
        <f t="shared" si="314"/>
        <v>0</v>
      </c>
      <c r="BV227" s="14">
        <f t="shared" si="315"/>
        <v>0</v>
      </c>
      <c r="BW227" s="14">
        <f t="shared" si="316"/>
        <v>0</v>
      </c>
      <c r="BX227" s="14">
        <f t="shared" si="317"/>
        <v>0</v>
      </c>
      <c r="BY227" s="14">
        <f t="shared" si="318"/>
        <v>0</v>
      </c>
      <c r="BZ227" s="14">
        <f t="shared" si="319"/>
        <v>0</v>
      </c>
      <c r="CA227" s="14">
        <f t="shared" si="320"/>
        <v>0</v>
      </c>
      <c r="CB227" s="14">
        <f t="shared" si="321"/>
        <v>0</v>
      </c>
      <c r="CC227" s="14">
        <f t="shared" si="322"/>
        <v>0</v>
      </c>
      <c r="CD227" s="14">
        <f t="shared" si="323"/>
        <v>0</v>
      </c>
      <c r="CE227" s="14">
        <f t="shared" si="324"/>
        <v>0</v>
      </c>
      <c r="CF227" s="14">
        <f t="shared" si="325"/>
        <v>0</v>
      </c>
      <c r="CG227" s="14">
        <f t="shared" si="308"/>
        <v>0</v>
      </c>
      <c r="CH227" s="14">
        <f t="shared" si="261"/>
        <v>2.0472236568163496E-16</v>
      </c>
      <c r="CI227" s="14">
        <f t="shared" si="262"/>
        <v>5.2965684390929801E-2</v>
      </c>
      <c r="CJ227" s="14">
        <f t="shared" si="263"/>
        <v>5.2613832328766666E-2</v>
      </c>
      <c r="CK227" s="14">
        <f t="shared" si="264"/>
        <v>7.0904809525060342E-2</v>
      </c>
      <c r="CL227" s="14">
        <f t="shared" si="265"/>
        <v>7.2164161212901645E-2</v>
      </c>
      <c r="CM227" s="14">
        <f t="shared" si="292"/>
        <v>7.3809853432365638E-2</v>
      </c>
      <c r="CN227" s="14">
        <f t="shared" si="326"/>
        <v>7.4260990482366881E-2</v>
      </c>
      <c r="CO227" s="14">
        <f t="shared" si="327"/>
        <v>7.5196011209937033E-2</v>
      </c>
      <c r="CP227" s="14">
        <f t="shared" si="328"/>
        <v>7.4897111141287567E-2</v>
      </c>
      <c r="CQ227" s="14">
        <f t="shared" si="329"/>
        <v>7.422754711804247E-2</v>
      </c>
      <c r="CR227" s="14">
        <f t="shared" si="330"/>
        <v>7.3211008189931551E-2</v>
      </c>
      <c r="CS227" s="14">
        <f t="shared" si="331"/>
        <v>7.1858990513441343E-2</v>
      </c>
      <c r="CT227" s="14">
        <f t="shared" si="332"/>
        <v>6.7117348515320155E-2</v>
      </c>
      <c r="CU227" s="14">
        <f t="shared" si="333"/>
        <v>6.1121580355033366E-2</v>
      </c>
      <c r="CV227" s="14">
        <f t="shared" si="334"/>
        <v>5.5120586669070874E-2</v>
      </c>
      <c r="CW227" s="14">
        <f t="shared" si="335"/>
        <v>5.053048491554471E-2</v>
      </c>
      <c r="CX227" s="14">
        <f t="shared" si="336"/>
        <v>0</v>
      </c>
      <c r="CY227" s="14">
        <f t="shared" si="337"/>
        <v>0</v>
      </c>
      <c r="CZ227" s="14">
        <f t="shared" si="338"/>
        <v>0</v>
      </c>
      <c r="DA227" s="14">
        <f t="shared" si="339"/>
        <v>0</v>
      </c>
      <c r="DB227" s="14">
        <f t="shared" si="340"/>
        <v>0</v>
      </c>
      <c r="DC227" s="14">
        <f t="shared" si="309"/>
        <v>0</v>
      </c>
      <c r="DD227" s="14">
        <f t="shared" si="267"/>
        <v>0</v>
      </c>
      <c r="DE227" s="14">
        <f t="shared" si="268"/>
        <v>0</v>
      </c>
      <c r="DF227" s="14">
        <f t="shared" si="269"/>
        <v>0</v>
      </c>
      <c r="DG227" s="14">
        <f t="shared" si="270"/>
        <v>0</v>
      </c>
      <c r="DH227" s="14">
        <f t="shared" si="271"/>
        <v>0</v>
      </c>
      <c r="DI227" s="14">
        <f t="shared" si="272"/>
        <v>0</v>
      </c>
      <c r="DJ227" s="14">
        <f t="shared" si="273"/>
        <v>0</v>
      </c>
      <c r="DK227" s="14">
        <f t="shared" si="274"/>
        <v>0</v>
      </c>
      <c r="DL227" s="14">
        <f t="shared" si="275"/>
        <v>0</v>
      </c>
      <c r="DM227" s="14">
        <f t="shared" si="276"/>
        <v>0</v>
      </c>
      <c r="DN227" s="14">
        <f t="shared" si="277"/>
        <v>0</v>
      </c>
      <c r="DO227" s="14">
        <f t="shared" si="278"/>
        <v>0</v>
      </c>
      <c r="DP227" s="14">
        <f t="shared" si="279"/>
        <v>0</v>
      </c>
      <c r="DQ227" s="14">
        <f t="shared" si="280"/>
        <v>0</v>
      </c>
      <c r="DR227" s="14">
        <f t="shared" si="281"/>
        <v>0</v>
      </c>
      <c r="DS227" s="14">
        <f t="shared" si="282"/>
        <v>0</v>
      </c>
      <c r="DT227" s="14">
        <f t="shared" si="283"/>
        <v>0</v>
      </c>
      <c r="DU227" s="14">
        <f t="shared" si="284"/>
        <v>0</v>
      </c>
      <c r="DV227" s="14">
        <f t="shared" si="285"/>
        <v>0</v>
      </c>
      <c r="DW227" s="14">
        <f t="shared" si="286"/>
        <v>0</v>
      </c>
      <c r="DX227" s="14">
        <f t="shared" si="287"/>
        <v>0</v>
      </c>
      <c r="DY227" s="14">
        <f t="shared" si="288"/>
        <v>0</v>
      </c>
      <c r="DZ227" s="14">
        <f t="shared" si="293"/>
        <v>1.0000000000000002</v>
      </c>
    </row>
    <row r="228" spans="1:130">
      <c r="A228" s="18"/>
      <c r="B228" s="18"/>
      <c r="C228" s="18">
        <v>2034</v>
      </c>
      <c r="D228" s="25"/>
      <c r="E228" s="25"/>
      <c r="F228" s="25"/>
      <c r="G228" s="25"/>
      <c r="H228" s="25"/>
      <c r="I228" s="25"/>
      <c r="J228" s="25"/>
      <c r="K228" s="25"/>
      <c r="L228" s="25"/>
      <c r="M228" s="25"/>
      <c r="N228" s="25"/>
      <c r="O228" s="25"/>
      <c r="P228" s="25"/>
      <c r="Q228" s="25"/>
      <c r="R228" s="25">
        <f t="shared" si="310"/>
        <v>0</v>
      </c>
      <c r="S228" s="25">
        <f t="shared" si="341"/>
        <v>0</v>
      </c>
      <c r="T228" s="25">
        <f t="shared" si="342"/>
        <v>0</v>
      </c>
      <c r="U228" s="25">
        <f t="shared" si="343"/>
        <v>0</v>
      </c>
      <c r="V228" s="25">
        <f t="shared" si="344"/>
        <v>3.3759506301578313E-10</v>
      </c>
      <c r="W228" s="25">
        <f t="shared" si="345"/>
        <v>100686.19999999998</v>
      </c>
      <c r="X228" s="25">
        <f t="shared" si="346"/>
        <v>135689.33333333331</v>
      </c>
      <c r="Y228" s="25">
        <f t="shared" si="347"/>
        <v>138099.33333333331</v>
      </c>
      <c r="Z228" s="25">
        <f t="shared" si="348"/>
        <v>141248.66666666663</v>
      </c>
      <c r="AA228" s="25">
        <f t="shared" si="349"/>
        <v>142111.99999999997</v>
      </c>
      <c r="AB228" s="25">
        <f t="shared" si="350"/>
        <v>143901.33333333331</v>
      </c>
      <c r="AC228" s="25">
        <f t="shared" si="351"/>
        <v>143329.33333333331</v>
      </c>
      <c r="AD228" s="25">
        <f t="shared" si="352"/>
        <v>142047.99999999997</v>
      </c>
      <c r="AE228" s="25">
        <f t="shared" si="353"/>
        <v>140102.66666666663</v>
      </c>
      <c r="AF228" s="25">
        <f t="shared" si="354"/>
        <v>137515.33333333331</v>
      </c>
      <c r="AG228" s="25">
        <f t="shared" si="355"/>
        <v>128441.3333333333</v>
      </c>
      <c r="AH228" s="25">
        <f t="shared" si="356"/>
        <v>116967.33333333331</v>
      </c>
      <c r="AI228" s="25">
        <f t="shared" si="357"/>
        <v>105483.33333333331</v>
      </c>
      <c r="AJ228" s="25">
        <f t="shared" ref="AJ228:AJ246" si="358">VLOOKUP($C$98,$D$3:$K$63,$A$70,0)*(B196-B195)</f>
        <v>96699.333333333314</v>
      </c>
      <c r="AK228" s="25">
        <f>VLOOKUP($C$99,$D$3:$K$63,$A$70,0)*(B195-B194)</f>
        <v>88924.666666666642</v>
      </c>
      <c r="AL228" s="25">
        <f>VLOOKUP($C$100,$D$3:$K$63,$A$70,0)*B194</f>
        <v>0</v>
      </c>
      <c r="AM228" s="25"/>
      <c r="AN228" s="25"/>
      <c r="AO228" s="25"/>
      <c r="AP228" s="25"/>
      <c r="AQ228" s="25"/>
      <c r="AR228" s="25"/>
      <c r="AS228" s="25"/>
      <c r="AT228" s="25"/>
      <c r="AU228" s="25"/>
      <c r="AV228" s="25"/>
      <c r="AW228" s="25"/>
      <c r="AX228" s="25"/>
      <c r="AY228" s="25"/>
      <c r="AZ228" s="25"/>
      <c r="BA228" s="25"/>
      <c r="BB228" s="25"/>
      <c r="BC228" s="25"/>
      <c r="BD228" s="25"/>
      <c r="BE228" s="25"/>
      <c r="BF228" s="25"/>
      <c r="BG228" s="25"/>
      <c r="BH228" s="25"/>
      <c r="BI228" s="25"/>
      <c r="BJ228" s="25"/>
      <c r="BK228" s="25"/>
      <c r="BL228" s="25"/>
      <c r="BM228" s="21">
        <f t="shared" si="290"/>
        <v>1901248.1999999997</v>
      </c>
      <c r="BN228" s="18"/>
      <c r="BO228" s="18"/>
      <c r="BP228" s="18">
        <v>2034</v>
      </c>
      <c r="BQ228" s="14">
        <f t="shared" si="291"/>
        <v>0</v>
      </c>
      <c r="BR228" s="14">
        <f t="shared" si="311"/>
        <v>0</v>
      </c>
      <c r="BS228" s="14">
        <f t="shared" si="312"/>
        <v>0</v>
      </c>
      <c r="BT228" s="14">
        <f t="shared" si="313"/>
        <v>0</v>
      </c>
      <c r="BU228" s="14">
        <f t="shared" si="314"/>
        <v>0</v>
      </c>
      <c r="BV228" s="14">
        <f t="shared" si="315"/>
        <v>0</v>
      </c>
      <c r="BW228" s="14">
        <f t="shared" si="316"/>
        <v>0</v>
      </c>
      <c r="BX228" s="14">
        <f t="shared" si="317"/>
        <v>0</v>
      </c>
      <c r="BY228" s="14">
        <f t="shared" si="318"/>
        <v>0</v>
      </c>
      <c r="BZ228" s="14">
        <f t="shared" si="319"/>
        <v>0</v>
      </c>
      <c r="CA228" s="14">
        <f t="shared" si="320"/>
        <v>0</v>
      </c>
      <c r="CB228" s="14">
        <f t="shared" si="321"/>
        <v>0</v>
      </c>
      <c r="CC228" s="14">
        <f t="shared" si="322"/>
        <v>0</v>
      </c>
      <c r="CD228" s="14">
        <f t="shared" si="323"/>
        <v>0</v>
      </c>
      <c r="CE228" s="14">
        <f t="shared" si="324"/>
        <v>0</v>
      </c>
      <c r="CF228" s="14">
        <f t="shared" si="325"/>
        <v>0</v>
      </c>
      <c r="CG228" s="14">
        <f t="shared" si="308"/>
        <v>0</v>
      </c>
      <c r="CH228" s="14">
        <f t="shared" si="261"/>
        <v>0</v>
      </c>
      <c r="CI228" s="14">
        <f t="shared" si="262"/>
        <v>1.7756496127953371E-16</v>
      </c>
      <c r="CJ228" s="14">
        <f t="shared" si="263"/>
        <v>5.2957946258673644E-2</v>
      </c>
      <c r="CK228" s="14">
        <f t="shared" si="264"/>
        <v>7.136855321326975E-2</v>
      </c>
      <c r="CL228" s="14">
        <f t="shared" si="265"/>
        <v>7.2636141527094328E-2</v>
      </c>
      <c r="CM228" s="14">
        <f t="shared" si="292"/>
        <v>7.4292597182559678E-2</v>
      </c>
      <c r="CN228" s="14">
        <f t="shared" si="326"/>
        <v>7.4746684835783145E-2</v>
      </c>
      <c r="CO228" s="14">
        <f t="shared" si="327"/>
        <v>7.5687820944857875E-2</v>
      </c>
      <c r="CP228" s="14">
        <f t="shared" si="328"/>
        <v>7.5386965959170049E-2</v>
      </c>
      <c r="CQ228" s="14">
        <f t="shared" si="329"/>
        <v>7.471302273948241E-2</v>
      </c>
      <c r="CR228" s="14">
        <f t="shared" si="330"/>
        <v>7.3689835270674631E-2</v>
      </c>
      <c r="CS228" s="14">
        <f t="shared" si="331"/>
        <v>7.2328974898350107E-2</v>
      </c>
      <c r="CT228" s="14">
        <f t="shared" si="332"/>
        <v>6.7556320807211453E-2</v>
      </c>
      <c r="CU228" s="14">
        <f t="shared" si="333"/>
        <v>6.1521338104795223E-2</v>
      </c>
      <c r="CV228" s="14">
        <f t="shared" si="334"/>
        <v>5.5481095699831999E-2</v>
      </c>
      <c r="CW228" s="14">
        <f t="shared" si="335"/>
        <v>5.0860972982556055E-2</v>
      </c>
      <c r="CX228" s="14">
        <f t="shared" si="336"/>
        <v>4.6771729575689619E-2</v>
      </c>
      <c r="CY228" s="14">
        <f t="shared" si="337"/>
        <v>0</v>
      </c>
      <c r="CZ228" s="14">
        <f t="shared" si="338"/>
        <v>0</v>
      </c>
      <c r="DA228" s="14">
        <f t="shared" si="339"/>
        <v>0</v>
      </c>
      <c r="DB228" s="14">
        <f t="shared" si="340"/>
        <v>0</v>
      </c>
      <c r="DC228" s="14">
        <f t="shared" si="309"/>
        <v>0</v>
      </c>
      <c r="DD228" s="14">
        <f t="shared" si="267"/>
        <v>0</v>
      </c>
      <c r="DE228" s="14">
        <f t="shared" si="268"/>
        <v>0</v>
      </c>
      <c r="DF228" s="14">
        <f t="shared" si="269"/>
        <v>0</v>
      </c>
      <c r="DG228" s="14">
        <f t="shared" si="270"/>
        <v>0</v>
      </c>
      <c r="DH228" s="14">
        <f t="shared" si="271"/>
        <v>0</v>
      </c>
      <c r="DI228" s="14">
        <f t="shared" si="272"/>
        <v>0</v>
      </c>
      <c r="DJ228" s="14">
        <f t="shared" si="273"/>
        <v>0</v>
      </c>
      <c r="DK228" s="14">
        <f t="shared" si="274"/>
        <v>0</v>
      </c>
      <c r="DL228" s="14">
        <f t="shared" si="275"/>
        <v>0</v>
      </c>
      <c r="DM228" s="14">
        <f t="shared" si="276"/>
        <v>0</v>
      </c>
      <c r="DN228" s="14">
        <f t="shared" si="277"/>
        <v>0</v>
      </c>
      <c r="DO228" s="14">
        <f t="shared" si="278"/>
        <v>0</v>
      </c>
      <c r="DP228" s="14">
        <f t="shared" si="279"/>
        <v>0</v>
      </c>
      <c r="DQ228" s="14">
        <f t="shared" si="280"/>
        <v>0</v>
      </c>
      <c r="DR228" s="14">
        <f t="shared" si="281"/>
        <v>0</v>
      </c>
      <c r="DS228" s="14">
        <f t="shared" si="282"/>
        <v>0</v>
      </c>
      <c r="DT228" s="14">
        <f t="shared" si="283"/>
        <v>0</v>
      </c>
      <c r="DU228" s="14">
        <f t="shared" si="284"/>
        <v>0</v>
      </c>
      <c r="DV228" s="14">
        <f t="shared" si="285"/>
        <v>0</v>
      </c>
      <c r="DW228" s="14">
        <f t="shared" si="286"/>
        <v>0</v>
      </c>
      <c r="DX228" s="14">
        <f t="shared" si="287"/>
        <v>0</v>
      </c>
      <c r="DY228" s="14">
        <f t="shared" si="288"/>
        <v>0</v>
      </c>
      <c r="DZ228" s="14">
        <f t="shared" si="293"/>
        <v>1</v>
      </c>
    </row>
    <row r="229" spans="1:130">
      <c r="A229" s="18"/>
      <c r="B229" s="18"/>
      <c r="C229" s="18">
        <v>2035</v>
      </c>
      <c r="D229" s="25"/>
      <c r="E229" s="25"/>
      <c r="F229" s="25"/>
      <c r="G229" s="25"/>
      <c r="H229" s="25"/>
      <c r="I229" s="25"/>
      <c r="J229" s="25"/>
      <c r="K229" s="25"/>
      <c r="L229" s="25"/>
      <c r="M229" s="25"/>
      <c r="N229" s="25"/>
      <c r="O229" s="25"/>
      <c r="P229" s="25"/>
      <c r="Q229" s="25"/>
      <c r="R229" s="25"/>
      <c r="S229" s="25">
        <f t="shared" si="341"/>
        <v>0</v>
      </c>
      <c r="T229" s="25">
        <f t="shared" si="342"/>
        <v>0</v>
      </c>
      <c r="U229" s="25">
        <f t="shared" si="343"/>
        <v>0</v>
      </c>
      <c r="V229" s="25">
        <f t="shared" si="344"/>
        <v>0</v>
      </c>
      <c r="W229" s="25">
        <f t="shared" si="345"/>
        <v>3.3535241250604031E-10</v>
      </c>
      <c r="X229" s="25">
        <f t="shared" si="346"/>
        <v>135689.33333333331</v>
      </c>
      <c r="Y229" s="25">
        <f t="shared" si="347"/>
        <v>138099.33333333331</v>
      </c>
      <c r="Z229" s="25">
        <f t="shared" si="348"/>
        <v>141248.66666666663</v>
      </c>
      <c r="AA229" s="25">
        <f t="shared" si="349"/>
        <v>142111.99999999997</v>
      </c>
      <c r="AB229" s="25">
        <f t="shared" si="350"/>
        <v>143901.33333333331</v>
      </c>
      <c r="AC229" s="25">
        <f t="shared" si="351"/>
        <v>143329.33333333331</v>
      </c>
      <c r="AD229" s="25">
        <f t="shared" si="352"/>
        <v>142047.99999999997</v>
      </c>
      <c r="AE229" s="25">
        <f t="shared" si="353"/>
        <v>140102.66666666663</v>
      </c>
      <c r="AF229" s="25">
        <f t="shared" si="354"/>
        <v>137515.33333333331</v>
      </c>
      <c r="AG229" s="25">
        <f t="shared" si="355"/>
        <v>128441.3333333333</v>
      </c>
      <c r="AH229" s="25">
        <f t="shared" si="356"/>
        <v>116967.33333333331</v>
      </c>
      <c r="AI229" s="25">
        <f t="shared" si="357"/>
        <v>105483.33333333331</v>
      </c>
      <c r="AJ229" s="25">
        <f t="shared" si="358"/>
        <v>96699.333333333314</v>
      </c>
      <c r="AK229" s="25">
        <f t="shared" ref="AK229:AK247" si="359">VLOOKUP($C$99,$D$3:$K$63,$A$70,0)*(B196-B195)</f>
        <v>88924.666666666642</v>
      </c>
      <c r="AL229" s="25">
        <f>VLOOKUP($C$100,$D$3:$K$63,$A$70,0)*(B195-B194)</f>
        <v>82915.999999999985</v>
      </c>
      <c r="AM229" s="25">
        <f>VLOOKUP($C$101,$D$3:$K$63,$A$70,0)*B194</f>
        <v>0</v>
      </c>
      <c r="AN229" s="25"/>
      <c r="AO229" s="25"/>
      <c r="AP229" s="25"/>
      <c r="AQ229" s="25"/>
      <c r="AR229" s="25"/>
      <c r="AS229" s="25"/>
      <c r="AT229" s="25"/>
      <c r="AU229" s="25"/>
      <c r="AV229" s="25"/>
      <c r="AW229" s="25"/>
      <c r="AX229" s="25"/>
      <c r="AY229" s="25"/>
      <c r="AZ229" s="25"/>
      <c r="BA229" s="25"/>
      <c r="BB229" s="25"/>
      <c r="BC229" s="25"/>
      <c r="BD229" s="25"/>
      <c r="BE229" s="25"/>
      <c r="BF229" s="25"/>
      <c r="BG229" s="25"/>
      <c r="BH229" s="25"/>
      <c r="BI229" s="25"/>
      <c r="BJ229" s="25"/>
      <c r="BK229" s="25"/>
      <c r="BL229" s="25"/>
      <c r="BM229" s="21">
        <f t="shared" si="290"/>
        <v>1883478</v>
      </c>
      <c r="BN229" s="18"/>
      <c r="BO229" s="18"/>
      <c r="BP229" s="18">
        <v>2035</v>
      </c>
      <c r="BQ229" s="14">
        <f t="shared" si="291"/>
        <v>0</v>
      </c>
      <c r="BR229" s="14">
        <f t="shared" si="311"/>
        <v>0</v>
      </c>
      <c r="BS229" s="14">
        <f t="shared" si="312"/>
        <v>0</v>
      </c>
      <c r="BT229" s="14">
        <f t="shared" si="313"/>
        <v>0</v>
      </c>
      <c r="BU229" s="14">
        <f t="shared" si="314"/>
        <v>0</v>
      </c>
      <c r="BV229" s="14">
        <f t="shared" si="315"/>
        <v>0</v>
      </c>
      <c r="BW229" s="14">
        <f t="shared" si="316"/>
        <v>0</v>
      </c>
      <c r="BX229" s="14">
        <f t="shared" si="317"/>
        <v>0</v>
      </c>
      <c r="BY229" s="14">
        <f t="shared" si="318"/>
        <v>0</v>
      </c>
      <c r="BZ229" s="14">
        <f t="shared" si="319"/>
        <v>0</v>
      </c>
      <c r="CA229" s="14">
        <f t="shared" si="320"/>
        <v>0</v>
      </c>
      <c r="CB229" s="14">
        <f t="shared" si="321"/>
        <v>0</v>
      </c>
      <c r="CC229" s="14">
        <f t="shared" si="322"/>
        <v>0</v>
      </c>
      <c r="CD229" s="14">
        <f t="shared" si="323"/>
        <v>0</v>
      </c>
      <c r="CE229" s="14">
        <f t="shared" si="324"/>
        <v>0</v>
      </c>
      <c r="CF229" s="14">
        <f t="shared" si="325"/>
        <v>0</v>
      </c>
      <c r="CG229" s="14">
        <f t="shared" si="308"/>
        <v>0</v>
      </c>
      <c r="CH229" s="14">
        <f t="shared" si="261"/>
        <v>0</v>
      </c>
      <c r="CI229" s="14">
        <f t="shared" si="262"/>
        <v>0</v>
      </c>
      <c r="CJ229" s="14">
        <f t="shared" si="263"/>
        <v>1.7804955115272932E-16</v>
      </c>
      <c r="CK229" s="14">
        <f t="shared" si="264"/>
        <v>7.2041899790352373E-2</v>
      </c>
      <c r="CL229" s="14">
        <f t="shared" si="265"/>
        <v>7.3321447520668312E-2</v>
      </c>
      <c r="CM229" s="14">
        <f t="shared" si="292"/>
        <v>7.4993531470325975E-2</v>
      </c>
      <c r="CN229" s="14">
        <f t="shared" si="326"/>
        <v>7.5451903340522153E-2</v>
      </c>
      <c r="CO229" s="14">
        <f t="shared" si="327"/>
        <v>7.6401918861453824E-2</v>
      </c>
      <c r="CP229" s="14">
        <f t="shared" si="328"/>
        <v>7.6098225375254347E-2</v>
      </c>
      <c r="CQ229" s="14">
        <f t="shared" si="329"/>
        <v>7.5417923649758564E-2</v>
      </c>
      <c r="CR229" s="14">
        <f t="shared" si="330"/>
        <v>7.4385082632590679E-2</v>
      </c>
      <c r="CS229" s="14">
        <f t="shared" si="331"/>
        <v>7.3011382842450678E-2</v>
      </c>
      <c r="CT229" s="14">
        <f t="shared" si="332"/>
        <v>6.8193699811377309E-2</v>
      </c>
      <c r="CU229" s="14">
        <f t="shared" si="333"/>
        <v>6.2101778376669817E-2</v>
      </c>
      <c r="CV229" s="14">
        <f t="shared" si="334"/>
        <v>5.6004547615280516E-2</v>
      </c>
      <c r="CW229" s="14">
        <f t="shared" si="335"/>
        <v>5.1340835057979609E-2</v>
      </c>
      <c r="CX229" s="14">
        <f t="shared" si="336"/>
        <v>4.721301054042927E-2</v>
      </c>
      <c r="CY229" s="14">
        <f t="shared" si="337"/>
        <v>4.4022813114886386E-2</v>
      </c>
      <c r="CZ229" s="14">
        <f t="shared" si="338"/>
        <v>0</v>
      </c>
      <c r="DA229" s="14">
        <f t="shared" si="339"/>
        <v>0</v>
      </c>
      <c r="DB229" s="14">
        <f t="shared" si="340"/>
        <v>0</v>
      </c>
      <c r="DC229" s="14">
        <f t="shared" si="309"/>
        <v>0</v>
      </c>
      <c r="DD229" s="14">
        <f t="shared" si="267"/>
        <v>0</v>
      </c>
      <c r="DE229" s="14">
        <f t="shared" si="268"/>
        <v>0</v>
      </c>
      <c r="DF229" s="14">
        <f t="shared" si="269"/>
        <v>0</v>
      </c>
      <c r="DG229" s="14">
        <f t="shared" si="270"/>
        <v>0</v>
      </c>
      <c r="DH229" s="14">
        <f t="shared" si="271"/>
        <v>0</v>
      </c>
      <c r="DI229" s="14">
        <f t="shared" si="272"/>
        <v>0</v>
      </c>
      <c r="DJ229" s="14">
        <f t="shared" si="273"/>
        <v>0</v>
      </c>
      <c r="DK229" s="14">
        <f t="shared" si="274"/>
        <v>0</v>
      </c>
      <c r="DL229" s="14">
        <f t="shared" si="275"/>
        <v>0</v>
      </c>
      <c r="DM229" s="14">
        <f t="shared" si="276"/>
        <v>0</v>
      </c>
      <c r="DN229" s="14">
        <f t="shared" si="277"/>
        <v>0</v>
      </c>
      <c r="DO229" s="14">
        <f t="shared" si="278"/>
        <v>0</v>
      </c>
      <c r="DP229" s="14">
        <f t="shared" si="279"/>
        <v>0</v>
      </c>
      <c r="DQ229" s="14">
        <f t="shared" si="280"/>
        <v>0</v>
      </c>
      <c r="DR229" s="14">
        <f t="shared" si="281"/>
        <v>0</v>
      </c>
      <c r="DS229" s="14">
        <f t="shared" si="282"/>
        <v>0</v>
      </c>
      <c r="DT229" s="14">
        <f t="shared" si="283"/>
        <v>0</v>
      </c>
      <c r="DU229" s="14">
        <f t="shared" si="284"/>
        <v>0</v>
      </c>
      <c r="DV229" s="14">
        <f t="shared" si="285"/>
        <v>0</v>
      </c>
      <c r="DW229" s="14">
        <f t="shared" si="286"/>
        <v>0</v>
      </c>
      <c r="DX229" s="14">
        <f t="shared" si="287"/>
        <v>0</v>
      </c>
      <c r="DY229" s="14">
        <f t="shared" si="288"/>
        <v>0</v>
      </c>
      <c r="DZ229" s="14">
        <f t="shared" si="293"/>
        <v>1</v>
      </c>
    </row>
    <row r="230" spans="1:130">
      <c r="A230" s="18"/>
      <c r="B230" s="18"/>
      <c r="C230" s="18">
        <v>2036</v>
      </c>
      <c r="D230" s="25"/>
      <c r="E230" s="25"/>
      <c r="F230" s="25"/>
      <c r="G230" s="25"/>
      <c r="H230" s="25"/>
      <c r="I230" s="25"/>
      <c r="J230" s="25"/>
      <c r="K230" s="25"/>
      <c r="L230" s="25"/>
      <c r="M230" s="25"/>
      <c r="N230" s="25"/>
      <c r="O230" s="25"/>
      <c r="P230" s="25"/>
      <c r="Q230" s="25"/>
      <c r="R230" s="25"/>
      <c r="S230" s="25"/>
      <c r="T230" s="25">
        <f t="shared" si="342"/>
        <v>0</v>
      </c>
      <c r="U230" s="25">
        <f t="shared" si="343"/>
        <v>0</v>
      </c>
      <c r="V230" s="25">
        <f t="shared" si="344"/>
        <v>0</v>
      </c>
      <c r="W230" s="25">
        <f t="shared" si="345"/>
        <v>0</v>
      </c>
      <c r="X230" s="25">
        <f t="shared" si="346"/>
        <v>4.5193626618811322E-10</v>
      </c>
      <c r="Y230" s="25">
        <f t="shared" si="347"/>
        <v>138099.33333333331</v>
      </c>
      <c r="Z230" s="25">
        <f t="shared" si="348"/>
        <v>141248.66666666663</v>
      </c>
      <c r="AA230" s="25">
        <f t="shared" si="349"/>
        <v>142111.99999999997</v>
      </c>
      <c r="AB230" s="25">
        <f t="shared" si="350"/>
        <v>143901.33333333331</v>
      </c>
      <c r="AC230" s="25">
        <f t="shared" si="351"/>
        <v>143329.33333333331</v>
      </c>
      <c r="AD230" s="25">
        <f t="shared" si="352"/>
        <v>142047.99999999997</v>
      </c>
      <c r="AE230" s="25">
        <f t="shared" si="353"/>
        <v>140102.66666666663</v>
      </c>
      <c r="AF230" s="25">
        <f t="shared" si="354"/>
        <v>137515.33333333331</v>
      </c>
      <c r="AG230" s="25">
        <f t="shared" si="355"/>
        <v>128441.3333333333</v>
      </c>
      <c r="AH230" s="25">
        <f t="shared" si="356"/>
        <v>116967.33333333331</v>
      </c>
      <c r="AI230" s="25">
        <f t="shared" si="357"/>
        <v>105483.33333333331</v>
      </c>
      <c r="AJ230" s="25">
        <f t="shared" si="358"/>
        <v>96699.333333333314</v>
      </c>
      <c r="AK230" s="25">
        <f t="shared" si="359"/>
        <v>88924.666666666642</v>
      </c>
      <c r="AL230" s="25">
        <f t="shared" ref="AL230:AL248" si="360">VLOOKUP($C$100,$D$3:$K$63,$A$70,0)*(B196-B195)</f>
        <v>82915.999999999985</v>
      </c>
      <c r="AM230" s="25">
        <f>VLOOKUP($C$101,$D$3:$K$63,$A$70,0)*(B195-B194)</f>
        <v>77889.333333333314</v>
      </c>
      <c r="AN230" s="25">
        <f>VLOOKUP($C$102,$D$3:$K$63,$A$70,0)*B194</f>
        <v>0</v>
      </c>
      <c r="AO230" s="25"/>
      <c r="AP230" s="25"/>
      <c r="AQ230" s="25"/>
      <c r="AR230" s="25"/>
      <c r="AS230" s="25"/>
      <c r="AT230" s="25"/>
      <c r="AU230" s="25"/>
      <c r="AV230" s="25"/>
      <c r="AW230" s="25"/>
      <c r="AX230" s="25"/>
      <c r="AY230" s="25"/>
      <c r="AZ230" s="25"/>
      <c r="BA230" s="25"/>
      <c r="BB230" s="25"/>
      <c r="BC230" s="25"/>
      <c r="BD230" s="25"/>
      <c r="BE230" s="25"/>
      <c r="BF230" s="25"/>
      <c r="BG230" s="25"/>
      <c r="BH230" s="25"/>
      <c r="BI230" s="25"/>
      <c r="BJ230" s="25"/>
      <c r="BK230" s="25"/>
      <c r="BL230" s="25"/>
      <c r="BM230" s="21">
        <f t="shared" si="290"/>
        <v>1825678</v>
      </c>
      <c r="BN230" s="18"/>
      <c r="BO230" s="18"/>
      <c r="BP230" s="18">
        <v>2036</v>
      </c>
      <c r="BQ230" s="14">
        <f t="shared" si="291"/>
        <v>0</v>
      </c>
      <c r="BR230" s="14">
        <f t="shared" si="311"/>
        <v>0</v>
      </c>
      <c r="BS230" s="14">
        <f t="shared" si="312"/>
        <v>0</v>
      </c>
      <c r="BT230" s="14">
        <f t="shared" si="313"/>
        <v>0</v>
      </c>
      <c r="BU230" s="14">
        <f t="shared" si="314"/>
        <v>0</v>
      </c>
      <c r="BV230" s="14">
        <f t="shared" si="315"/>
        <v>0</v>
      </c>
      <c r="BW230" s="14">
        <f t="shared" si="316"/>
        <v>0</v>
      </c>
      <c r="BX230" s="14">
        <f t="shared" si="317"/>
        <v>0</v>
      </c>
      <c r="BY230" s="14">
        <f t="shared" si="318"/>
        <v>0</v>
      </c>
      <c r="BZ230" s="14">
        <f t="shared" si="319"/>
        <v>0</v>
      </c>
      <c r="CA230" s="14">
        <f t="shared" si="320"/>
        <v>0</v>
      </c>
      <c r="CB230" s="14">
        <f t="shared" si="321"/>
        <v>0</v>
      </c>
      <c r="CC230" s="14">
        <f t="shared" si="322"/>
        <v>0</v>
      </c>
      <c r="CD230" s="14">
        <f t="shared" si="323"/>
        <v>0</v>
      </c>
      <c r="CE230" s="14">
        <f t="shared" si="324"/>
        <v>0</v>
      </c>
      <c r="CF230" s="14">
        <f t="shared" si="325"/>
        <v>0</v>
      </c>
      <c r="CG230" s="14">
        <f t="shared" si="308"/>
        <v>0</v>
      </c>
      <c r="CH230" s="14">
        <f t="shared" si="261"/>
        <v>0</v>
      </c>
      <c r="CI230" s="14">
        <f t="shared" si="262"/>
        <v>0</v>
      </c>
      <c r="CJ230" s="14">
        <f t="shared" si="263"/>
        <v>0</v>
      </c>
      <c r="CK230" s="14">
        <f t="shared" si="264"/>
        <v>2.4754434582008065E-16</v>
      </c>
      <c r="CL230" s="14">
        <f t="shared" si="265"/>
        <v>7.5642765774322371E-2</v>
      </c>
      <c r="CM230" s="14">
        <f t="shared" si="292"/>
        <v>7.7367787017571896E-2</v>
      </c>
      <c r="CN230" s="14">
        <f t="shared" si="326"/>
        <v>7.7840670698775996E-2</v>
      </c>
      <c r="CO230" s="14">
        <f t="shared" si="327"/>
        <v>7.882076320870017E-2</v>
      </c>
      <c r="CP230" s="14">
        <f t="shared" si="328"/>
        <v>7.8507454947330968E-2</v>
      </c>
      <c r="CQ230" s="14">
        <f t="shared" si="329"/>
        <v>7.7805615228972447E-2</v>
      </c>
      <c r="CR230" s="14">
        <f t="shared" si="330"/>
        <v>7.6740075011402134E-2</v>
      </c>
      <c r="CS230" s="14">
        <f t="shared" si="331"/>
        <v>7.5322884612364999E-2</v>
      </c>
      <c r="CT230" s="14">
        <f t="shared" si="332"/>
        <v>7.0352676284280852E-2</v>
      </c>
      <c r="CU230" s="14">
        <f t="shared" si="333"/>
        <v>6.4067887838563709E-2</v>
      </c>
      <c r="CV230" s="14">
        <f t="shared" si="334"/>
        <v>5.7777621975689752E-2</v>
      </c>
      <c r="CW230" s="14">
        <f t="shared" si="335"/>
        <v>5.2966258745152935E-2</v>
      </c>
      <c r="CX230" s="14">
        <f t="shared" si="336"/>
        <v>4.870774948630955E-2</v>
      </c>
      <c r="CY230" s="14">
        <f t="shared" si="337"/>
        <v>4.5416552097357794E-2</v>
      </c>
      <c r="CZ230" s="14">
        <f t="shared" si="338"/>
        <v>4.2663237073204206E-2</v>
      </c>
      <c r="DA230" s="14">
        <f t="shared" si="339"/>
        <v>0</v>
      </c>
      <c r="DB230" s="14">
        <f t="shared" si="340"/>
        <v>0</v>
      </c>
      <c r="DC230" s="14">
        <f t="shared" si="309"/>
        <v>0</v>
      </c>
      <c r="DD230" s="14">
        <f t="shared" si="267"/>
        <v>0</v>
      </c>
      <c r="DE230" s="14">
        <f t="shared" si="268"/>
        <v>0</v>
      </c>
      <c r="DF230" s="14">
        <f t="shared" si="269"/>
        <v>0</v>
      </c>
      <c r="DG230" s="14">
        <f t="shared" si="270"/>
        <v>0</v>
      </c>
      <c r="DH230" s="14">
        <f t="shared" si="271"/>
        <v>0</v>
      </c>
      <c r="DI230" s="14">
        <f t="shared" si="272"/>
        <v>0</v>
      </c>
      <c r="DJ230" s="14">
        <f t="shared" si="273"/>
        <v>0</v>
      </c>
      <c r="DK230" s="14">
        <f t="shared" si="274"/>
        <v>0</v>
      </c>
      <c r="DL230" s="14">
        <f t="shared" si="275"/>
        <v>0</v>
      </c>
      <c r="DM230" s="14">
        <f t="shared" si="276"/>
        <v>0</v>
      </c>
      <c r="DN230" s="14">
        <f t="shared" si="277"/>
        <v>0</v>
      </c>
      <c r="DO230" s="14">
        <f t="shared" si="278"/>
        <v>0</v>
      </c>
      <c r="DP230" s="14">
        <f t="shared" si="279"/>
        <v>0</v>
      </c>
      <c r="DQ230" s="14">
        <f t="shared" si="280"/>
        <v>0</v>
      </c>
      <c r="DR230" s="14">
        <f t="shared" si="281"/>
        <v>0</v>
      </c>
      <c r="DS230" s="14">
        <f t="shared" si="282"/>
        <v>0</v>
      </c>
      <c r="DT230" s="14">
        <f t="shared" si="283"/>
        <v>0</v>
      </c>
      <c r="DU230" s="14">
        <f t="shared" si="284"/>
        <v>0</v>
      </c>
      <c r="DV230" s="14">
        <f t="shared" si="285"/>
        <v>0</v>
      </c>
      <c r="DW230" s="14">
        <f t="shared" si="286"/>
        <v>0</v>
      </c>
      <c r="DX230" s="14">
        <f t="shared" si="287"/>
        <v>0</v>
      </c>
      <c r="DY230" s="14">
        <f t="shared" si="288"/>
        <v>0</v>
      </c>
      <c r="DZ230" s="14">
        <f t="shared" si="293"/>
        <v>1.0000000000000002</v>
      </c>
    </row>
    <row r="231" spans="1:130">
      <c r="A231" s="18"/>
      <c r="B231" s="18"/>
      <c r="C231" s="18">
        <v>2037</v>
      </c>
      <c r="D231" s="25"/>
      <c r="E231" s="25"/>
      <c r="F231" s="25"/>
      <c r="G231" s="25"/>
      <c r="H231" s="25"/>
      <c r="I231" s="25"/>
      <c r="J231" s="25"/>
      <c r="K231" s="25"/>
      <c r="L231" s="25"/>
      <c r="M231" s="25"/>
      <c r="N231" s="25"/>
      <c r="O231" s="25"/>
      <c r="P231" s="25"/>
      <c r="Q231" s="25"/>
      <c r="R231" s="25"/>
      <c r="S231" s="25"/>
      <c r="T231" s="25"/>
      <c r="U231" s="25">
        <f t="shared" si="343"/>
        <v>0</v>
      </c>
      <c r="V231" s="25">
        <f t="shared" si="344"/>
        <v>0</v>
      </c>
      <c r="W231" s="25">
        <f t="shared" si="345"/>
        <v>0</v>
      </c>
      <c r="X231" s="25">
        <f t="shared" si="346"/>
        <v>0</v>
      </c>
      <c r="Y231" s="25">
        <f t="shared" si="347"/>
        <v>4.599631786561531E-10</v>
      </c>
      <c r="Z231" s="25">
        <f t="shared" si="348"/>
        <v>141248.66666666663</v>
      </c>
      <c r="AA231" s="25">
        <f t="shared" si="349"/>
        <v>142111.99999999997</v>
      </c>
      <c r="AB231" s="25">
        <f t="shared" si="350"/>
        <v>143901.33333333331</v>
      </c>
      <c r="AC231" s="25">
        <f t="shared" si="351"/>
        <v>143329.33333333331</v>
      </c>
      <c r="AD231" s="25">
        <f t="shared" si="352"/>
        <v>142047.99999999997</v>
      </c>
      <c r="AE231" s="25">
        <f t="shared" si="353"/>
        <v>140102.66666666663</v>
      </c>
      <c r="AF231" s="25">
        <f t="shared" si="354"/>
        <v>137515.33333333331</v>
      </c>
      <c r="AG231" s="25">
        <f t="shared" si="355"/>
        <v>128441.3333333333</v>
      </c>
      <c r="AH231" s="25">
        <f t="shared" si="356"/>
        <v>116967.33333333331</v>
      </c>
      <c r="AI231" s="25">
        <f t="shared" si="357"/>
        <v>105483.33333333331</v>
      </c>
      <c r="AJ231" s="25">
        <f t="shared" si="358"/>
        <v>96699.333333333314</v>
      </c>
      <c r="AK231" s="25">
        <f t="shared" si="359"/>
        <v>88924.666666666642</v>
      </c>
      <c r="AL231" s="25">
        <f t="shared" si="360"/>
        <v>82915.999999999985</v>
      </c>
      <c r="AM231" s="25">
        <f t="shared" ref="AM231:AM249" si="361">VLOOKUP($C$101,$D$3:$K$63,$A$70,0)*(B196-B195)</f>
        <v>77889.333333333314</v>
      </c>
      <c r="AN231" s="25">
        <f>VLOOKUP($C$102,$D$3:$K$63,$A$70,0)*(B195-B194)</f>
        <v>74880.666666666657</v>
      </c>
      <c r="AO231" s="25">
        <f>VLOOKUP($C$103,$D$3:$K$63,$A$70,0)*B194</f>
        <v>0</v>
      </c>
      <c r="AP231" s="25"/>
      <c r="AQ231" s="25"/>
      <c r="AR231" s="25"/>
      <c r="AS231" s="25"/>
      <c r="AT231" s="25"/>
      <c r="AU231" s="25"/>
      <c r="AV231" s="25"/>
      <c r="AW231" s="25"/>
      <c r="AX231" s="25"/>
      <c r="AY231" s="25"/>
      <c r="AZ231" s="25"/>
      <c r="BA231" s="25"/>
      <c r="BB231" s="25"/>
      <c r="BC231" s="25"/>
      <c r="BD231" s="25"/>
      <c r="BE231" s="25"/>
      <c r="BF231" s="25"/>
      <c r="BG231" s="25"/>
      <c r="BH231" s="25"/>
      <c r="BI231" s="25"/>
      <c r="BJ231" s="25"/>
      <c r="BK231" s="25"/>
      <c r="BL231" s="25"/>
      <c r="BM231" s="21">
        <f t="shared" si="290"/>
        <v>1762459.3333333335</v>
      </c>
      <c r="BN231" s="18"/>
      <c r="BO231" s="18"/>
      <c r="BP231" s="18">
        <v>2037</v>
      </c>
      <c r="BQ231" s="14">
        <f t="shared" si="291"/>
        <v>0</v>
      </c>
      <c r="BR231" s="14">
        <f t="shared" si="311"/>
        <v>0</v>
      </c>
      <c r="BS231" s="14">
        <f t="shared" si="312"/>
        <v>0</v>
      </c>
      <c r="BT231" s="14">
        <f t="shared" si="313"/>
        <v>0</v>
      </c>
      <c r="BU231" s="14">
        <f t="shared" si="314"/>
        <v>0</v>
      </c>
      <c r="BV231" s="14">
        <f t="shared" si="315"/>
        <v>0</v>
      </c>
      <c r="BW231" s="14">
        <f t="shared" si="316"/>
        <v>0</v>
      </c>
      <c r="BX231" s="14">
        <f t="shared" si="317"/>
        <v>0</v>
      </c>
      <c r="BY231" s="14">
        <f t="shared" si="318"/>
        <v>0</v>
      </c>
      <c r="BZ231" s="14">
        <f t="shared" si="319"/>
        <v>0</v>
      </c>
      <c r="CA231" s="14">
        <f t="shared" si="320"/>
        <v>0</v>
      </c>
      <c r="CB231" s="14">
        <f t="shared" si="321"/>
        <v>0</v>
      </c>
      <c r="CC231" s="14">
        <f t="shared" si="322"/>
        <v>0</v>
      </c>
      <c r="CD231" s="14">
        <f t="shared" si="323"/>
        <v>0</v>
      </c>
      <c r="CE231" s="14">
        <f t="shared" si="324"/>
        <v>0</v>
      </c>
      <c r="CF231" s="14">
        <f t="shared" si="325"/>
        <v>0</v>
      </c>
      <c r="CG231" s="14">
        <f t="shared" si="308"/>
        <v>0</v>
      </c>
      <c r="CH231" s="14">
        <f t="shared" si="261"/>
        <v>0</v>
      </c>
      <c r="CI231" s="14">
        <f t="shared" si="262"/>
        <v>0</v>
      </c>
      <c r="CJ231" s="14">
        <f t="shared" si="263"/>
        <v>0</v>
      </c>
      <c r="CK231" s="14">
        <f t="shared" si="264"/>
        <v>0</v>
      </c>
      <c r="CL231" s="14">
        <f t="shared" si="265"/>
        <v>2.6097803787973152E-16</v>
      </c>
      <c r="CM231" s="14">
        <f t="shared" si="292"/>
        <v>8.014293663135108E-2</v>
      </c>
      <c r="CN231" s="14">
        <f t="shared" si="326"/>
        <v>8.0632782449070198E-2</v>
      </c>
      <c r="CO231" s="14">
        <f t="shared" si="327"/>
        <v>8.1648030460466398E-2</v>
      </c>
      <c r="CP231" s="14">
        <f t="shared" si="328"/>
        <v>8.132348396502008E-2</v>
      </c>
      <c r="CQ231" s="14">
        <f t="shared" si="329"/>
        <v>8.0596469554474803E-2</v>
      </c>
      <c r="CR231" s="14">
        <f t="shared" si="330"/>
        <v>7.9492708862502329E-2</v>
      </c>
      <c r="CS231" s="14">
        <f t="shared" si="331"/>
        <v>7.8024684446619835E-2</v>
      </c>
      <c r="CT231" s="14">
        <f t="shared" si="332"/>
        <v>7.2876196859766762E-2</v>
      </c>
      <c r="CU231" s="14">
        <f t="shared" si="333"/>
        <v>6.636597572558646E-2</v>
      </c>
      <c r="CV231" s="14">
        <f t="shared" si="334"/>
        <v>5.9850080701625626E-2</v>
      </c>
      <c r="CW231" s="14">
        <f t="shared" si="335"/>
        <v>5.4866135918407936E-2</v>
      </c>
      <c r="CX231" s="14">
        <f t="shared" si="336"/>
        <v>5.0454875743705087E-2</v>
      </c>
      <c r="CY231" s="14">
        <f t="shared" si="337"/>
        <v>4.704562450424387E-2</v>
      </c>
      <c r="CZ231" s="14">
        <f t="shared" si="338"/>
        <v>4.4193549241230708E-2</v>
      </c>
      <c r="DA231" s="14">
        <f t="shared" si="339"/>
        <v>4.2486464935928538E-2</v>
      </c>
      <c r="DB231" s="14">
        <f t="shared" si="340"/>
        <v>0</v>
      </c>
      <c r="DC231" s="14">
        <f t="shared" si="309"/>
        <v>0</v>
      </c>
      <c r="DD231" s="14">
        <f t="shared" si="267"/>
        <v>0</v>
      </c>
      <c r="DE231" s="14">
        <f t="shared" si="268"/>
        <v>0</v>
      </c>
      <c r="DF231" s="14">
        <f t="shared" si="269"/>
        <v>0</v>
      </c>
      <c r="DG231" s="14">
        <f t="shared" si="270"/>
        <v>0</v>
      </c>
      <c r="DH231" s="14">
        <f t="shared" si="271"/>
        <v>0</v>
      </c>
      <c r="DI231" s="14">
        <f t="shared" si="272"/>
        <v>0</v>
      </c>
      <c r="DJ231" s="14">
        <f t="shared" si="273"/>
        <v>0</v>
      </c>
      <c r="DK231" s="14">
        <f t="shared" si="274"/>
        <v>0</v>
      </c>
      <c r="DL231" s="14">
        <f t="shared" si="275"/>
        <v>0</v>
      </c>
      <c r="DM231" s="14">
        <f t="shared" si="276"/>
        <v>0</v>
      </c>
      <c r="DN231" s="14">
        <f t="shared" si="277"/>
        <v>0</v>
      </c>
      <c r="DO231" s="14">
        <f t="shared" si="278"/>
        <v>0</v>
      </c>
      <c r="DP231" s="14">
        <f t="shared" si="279"/>
        <v>0</v>
      </c>
      <c r="DQ231" s="14">
        <f t="shared" si="280"/>
        <v>0</v>
      </c>
      <c r="DR231" s="14">
        <f t="shared" si="281"/>
        <v>0</v>
      </c>
      <c r="DS231" s="14">
        <f t="shared" si="282"/>
        <v>0</v>
      </c>
      <c r="DT231" s="14">
        <f t="shared" si="283"/>
        <v>0</v>
      </c>
      <c r="DU231" s="14">
        <f t="shared" si="284"/>
        <v>0</v>
      </c>
      <c r="DV231" s="14">
        <f t="shared" si="285"/>
        <v>0</v>
      </c>
      <c r="DW231" s="14">
        <f t="shared" si="286"/>
        <v>0</v>
      </c>
      <c r="DX231" s="14">
        <f t="shared" si="287"/>
        <v>0</v>
      </c>
      <c r="DY231" s="14">
        <f t="shared" si="288"/>
        <v>0</v>
      </c>
      <c r="DZ231" s="14">
        <f t="shared" si="293"/>
        <v>1</v>
      </c>
    </row>
    <row r="232" spans="1:130">
      <c r="A232" s="18"/>
      <c r="B232" s="18"/>
      <c r="C232" s="18">
        <v>2038</v>
      </c>
      <c r="D232" s="25"/>
      <c r="E232" s="25"/>
      <c r="F232" s="25"/>
      <c r="G232" s="25"/>
      <c r="H232" s="25"/>
      <c r="I232" s="25"/>
      <c r="J232" s="25"/>
      <c r="K232" s="25"/>
      <c r="L232" s="25"/>
      <c r="M232" s="25"/>
      <c r="N232" s="25"/>
      <c r="O232" s="25"/>
      <c r="P232" s="25"/>
      <c r="Q232" s="25"/>
      <c r="R232" s="25"/>
      <c r="S232" s="25"/>
      <c r="T232" s="25"/>
      <c r="U232" s="25"/>
      <c r="V232" s="25">
        <f t="shared" si="344"/>
        <v>0</v>
      </c>
      <c r="W232" s="25">
        <f t="shared" si="345"/>
        <v>0</v>
      </c>
      <c r="X232" s="25">
        <f t="shared" si="346"/>
        <v>0</v>
      </c>
      <c r="Y232" s="25">
        <f t="shared" si="347"/>
        <v>0</v>
      </c>
      <c r="Z232" s="25">
        <f t="shared" si="348"/>
        <v>4.7045256579281158E-10</v>
      </c>
      <c r="AA232" s="25">
        <f t="shared" si="349"/>
        <v>142111.99999999997</v>
      </c>
      <c r="AB232" s="25">
        <f t="shared" si="350"/>
        <v>143901.33333333331</v>
      </c>
      <c r="AC232" s="25">
        <f t="shared" si="351"/>
        <v>143329.33333333331</v>
      </c>
      <c r="AD232" s="25">
        <f t="shared" si="352"/>
        <v>142047.99999999997</v>
      </c>
      <c r="AE232" s="25">
        <f t="shared" si="353"/>
        <v>140102.66666666663</v>
      </c>
      <c r="AF232" s="25">
        <f t="shared" si="354"/>
        <v>137515.33333333331</v>
      </c>
      <c r="AG232" s="25">
        <f t="shared" si="355"/>
        <v>128441.3333333333</v>
      </c>
      <c r="AH232" s="25">
        <f t="shared" si="356"/>
        <v>116967.33333333331</v>
      </c>
      <c r="AI232" s="25">
        <f t="shared" si="357"/>
        <v>105483.33333333331</v>
      </c>
      <c r="AJ232" s="25">
        <f t="shared" si="358"/>
        <v>96699.333333333314</v>
      </c>
      <c r="AK232" s="25">
        <f t="shared" si="359"/>
        <v>88924.666666666642</v>
      </c>
      <c r="AL232" s="25">
        <f t="shared" si="360"/>
        <v>82915.999999999985</v>
      </c>
      <c r="AM232" s="25">
        <f t="shared" si="361"/>
        <v>77889.333333333314</v>
      </c>
      <c r="AN232" s="25">
        <f t="shared" ref="AN232:AN250" si="362">VLOOKUP($C$102,$D$3:$K$63,$A$70,0)*(B196-B195)</f>
        <v>74880.666666666657</v>
      </c>
      <c r="AO232" s="25">
        <f>VLOOKUP($C$103,$D$3:$K$63,$A$70,0)*(B195-B194)</f>
        <v>72203.333333333314</v>
      </c>
      <c r="AP232" s="25">
        <f>VLOOKUP($C$104,$D$3:$K$63,$A$70,0)*B194</f>
        <v>0</v>
      </c>
      <c r="AQ232" s="25"/>
      <c r="AR232" s="25"/>
      <c r="AS232" s="25"/>
      <c r="AT232" s="25"/>
      <c r="AU232" s="25"/>
      <c r="AV232" s="25"/>
      <c r="AW232" s="25"/>
      <c r="AX232" s="25"/>
      <c r="AY232" s="25"/>
      <c r="AZ232" s="25"/>
      <c r="BA232" s="25"/>
      <c r="BB232" s="25"/>
      <c r="BC232" s="25"/>
      <c r="BD232" s="25"/>
      <c r="BE232" s="25"/>
      <c r="BF232" s="25"/>
      <c r="BG232" s="25"/>
      <c r="BH232" s="25"/>
      <c r="BI232" s="25"/>
      <c r="BJ232" s="25"/>
      <c r="BK232" s="25"/>
      <c r="BL232" s="25"/>
      <c r="BM232" s="21">
        <f t="shared" si="290"/>
        <v>1693414</v>
      </c>
      <c r="BN232" s="18"/>
      <c r="BO232" s="18"/>
      <c r="BP232" s="18">
        <v>2038</v>
      </c>
      <c r="BQ232" s="14">
        <f t="shared" si="291"/>
        <v>0</v>
      </c>
      <c r="BR232" s="14">
        <f t="shared" si="311"/>
        <v>0</v>
      </c>
      <c r="BS232" s="14">
        <f t="shared" si="312"/>
        <v>0</v>
      </c>
      <c r="BT232" s="14">
        <f t="shared" si="313"/>
        <v>0</v>
      </c>
      <c r="BU232" s="14">
        <f t="shared" si="314"/>
        <v>0</v>
      </c>
      <c r="BV232" s="14">
        <f t="shared" si="315"/>
        <v>0</v>
      </c>
      <c r="BW232" s="14">
        <f t="shared" si="316"/>
        <v>0</v>
      </c>
      <c r="BX232" s="14">
        <f t="shared" si="317"/>
        <v>0</v>
      </c>
      <c r="BY232" s="14">
        <f t="shared" si="318"/>
        <v>0</v>
      </c>
      <c r="BZ232" s="14">
        <f t="shared" si="319"/>
        <v>0</v>
      </c>
      <c r="CA232" s="14">
        <f t="shared" si="320"/>
        <v>0</v>
      </c>
      <c r="CB232" s="14">
        <f t="shared" si="321"/>
        <v>0</v>
      </c>
      <c r="CC232" s="14">
        <f t="shared" si="322"/>
        <v>0</v>
      </c>
      <c r="CD232" s="14">
        <f t="shared" si="323"/>
        <v>0</v>
      </c>
      <c r="CE232" s="14">
        <f t="shared" si="324"/>
        <v>0</v>
      </c>
      <c r="CF232" s="14">
        <f t="shared" si="325"/>
        <v>0</v>
      </c>
      <c r="CG232" s="14">
        <f t="shared" si="308"/>
        <v>0</v>
      </c>
      <c r="CH232" s="14">
        <f t="shared" si="261"/>
        <v>0</v>
      </c>
      <c r="CI232" s="14">
        <f t="shared" si="262"/>
        <v>0</v>
      </c>
      <c r="CJ232" s="14">
        <f t="shared" si="263"/>
        <v>0</v>
      </c>
      <c r="CK232" s="14">
        <f t="shared" si="264"/>
        <v>0</v>
      </c>
      <c r="CL232" s="14">
        <f t="shared" si="265"/>
        <v>0</v>
      </c>
      <c r="CM232" s="14">
        <f t="shared" si="292"/>
        <v>2.7781308397876218E-16</v>
      </c>
      <c r="CN232" s="14">
        <f t="shared" si="326"/>
        <v>8.3920411665428518E-2</v>
      </c>
      <c r="CO232" s="14">
        <f t="shared" si="327"/>
        <v>8.4977054242691571E-2</v>
      </c>
      <c r="CP232" s="14">
        <f t="shared" si="328"/>
        <v>8.463927505815666E-2</v>
      </c>
      <c r="CQ232" s="14">
        <f t="shared" si="329"/>
        <v>8.3882618190235805E-2</v>
      </c>
      <c r="CR232" s="14">
        <f t="shared" si="330"/>
        <v>8.2733854017190495E-2</v>
      </c>
      <c r="CS232" s="14">
        <f t="shared" si="331"/>
        <v>8.1205974046118262E-2</v>
      </c>
      <c r="CT232" s="14">
        <f t="shared" si="332"/>
        <v>7.5847567891450821E-2</v>
      </c>
      <c r="CU232" s="14">
        <f t="shared" si="333"/>
        <v>6.9071906417056503E-2</v>
      </c>
      <c r="CV232" s="14">
        <f t="shared" si="334"/>
        <v>6.2290339712163308E-2</v>
      </c>
      <c r="CW232" s="14">
        <f t="shared" si="335"/>
        <v>5.7103185241962874E-2</v>
      </c>
      <c r="CX232" s="14">
        <f t="shared" si="336"/>
        <v>5.2512065370114241E-2</v>
      </c>
      <c r="CY232" s="14">
        <f t="shared" si="337"/>
        <v>4.8963809204364668E-2</v>
      </c>
      <c r="CZ232" s="14">
        <f t="shared" si="338"/>
        <v>4.5995446673603335E-2</v>
      </c>
      <c r="DA232" s="14">
        <f t="shared" si="339"/>
        <v>4.4218759657512374E-2</v>
      </c>
      <c r="DB232" s="14">
        <f t="shared" si="340"/>
        <v>4.2637732611950363E-2</v>
      </c>
      <c r="DC232" s="14">
        <f t="shared" si="309"/>
        <v>0</v>
      </c>
      <c r="DD232" s="14">
        <f t="shared" si="267"/>
        <v>0</v>
      </c>
      <c r="DE232" s="14">
        <f t="shared" si="268"/>
        <v>0</v>
      </c>
      <c r="DF232" s="14">
        <f t="shared" si="269"/>
        <v>0</v>
      </c>
      <c r="DG232" s="14">
        <f t="shared" si="270"/>
        <v>0</v>
      </c>
      <c r="DH232" s="14">
        <f t="shared" si="271"/>
        <v>0</v>
      </c>
      <c r="DI232" s="14">
        <f t="shared" si="272"/>
        <v>0</v>
      </c>
      <c r="DJ232" s="14">
        <f t="shared" si="273"/>
        <v>0</v>
      </c>
      <c r="DK232" s="14">
        <f t="shared" si="274"/>
        <v>0</v>
      </c>
      <c r="DL232" s="14">
        <f t="shared" si="275"/>
        <v>0</v>
      </c>
      <c r="DM232" s="14">
        <f t="shared" si="276"/>
        <v>0</v>
      </c>
      <c r="DN232" s="14">
        <f t="shared" si="277"/>
        <v>0</v>
      </c>
      <c r="DO232" s="14">
        <f t="shared" si="278"/>
        <v>0</v>
      </c>
      <c r="DP232" s="14">
        <f t="shared" si="279"/>
        <v>0</v>
      </c>
      <c r="DQ232" s="14">
        <f t="shared" si="280"/>
        <v>0</v>
      </c>
      <c r="DR232" s="14">
        <f t="shared" si="281"/>
        <v>0</v>
      </c>
      <c r="DS232" s="14">
        <f t="shared" si="282"/>
        <v>0</v>
      </c>
      <c r="DT232" s="14">
        <f t="shared" si="283"/>
        <v>0</v>
      </c>
      <c r="DU232" s="14">
        <f t="shared" si="284"/>
        <v>0</v>
      </c>
      <c r="DV232" s="14">
        <f t="shared" si="285"/>
        <v>0</v>
      </c>
      <c r="DW232" s="14">
        <f t="shared" si="286"/>
        <v>0</v>
      </c>
      <c r="DX232" s="14">
        <f t="shared" si="287"/>
        <v>0</v>
      </c>
      <c r="DY232" s="14">
        <f t="shared" si="288"/>
        <v>0</v>
      </c>
      <c r="DZ232" s="14">
        <f t="shared" si="293"/>
        <v>1.0000000000000004</v>
      </c>
    </row>
    <row r="233" spans="1:130">
      <c r="A233" s="18"/>
      <c r="B233" s="18"/>
      <c r="C233" s="18">
        <v>2039</v>
      </c>
      <c r="D233" s="25"/>
      <c r="E233" s="25"/>
      <c r="F233" s="25"/>
      <c r="G233" s="25"/>
      <c r="H233" s="25"/>
      <c r="I233" s="25"/>
      <c r="J233" s="25"/>
      <c r="K233" s="25"/>
      <c r="L233" s="25"/>
      <c r="M233" s="25"/>
      <c r="N233" s="25"/>
      <c r="O233" s="25"/>
      <c r="P233" s="25"/>
      <c r="Q233" s="25"/>
      <c r="R233" s="25"/>
      <c r="S233" s="25"/>
      <c r="T233" s="25"/>
      <c r="U233" s="25"/>
      <c r="V233" s="25"/>
      <c r="W233" s="25">
        <f t="shared" si="345"/>
        <v>0</v>
      </c>
      <c r="X233" s="25">
        <f t="shared" si="346"/>
        <v>0</v>
      </c>
      <c r="Y233" s="25">
        <f t="shared" si="347"/>
        <v>0</v>
      </c>
      <c r="Z233" s="25">
        <f t="shared" si="348"/>
        <v>0</v>
      </c>
      <c r="AA233" s="25">
        <f t="shared" si="349"/>
        <v>4.7332804342659074E-10</v>
      </c>
      <c r="AB233" s="25">
        <f t="shared" si="350"/>
        <v>143901.33333333331</v>
      </c>
      <c r="AC233" s="25">
        <f t="shared" si="351"/>
        <v>143329.33333333331</v>
      </c>
      <c r="AD233" s="25">
        <f t="shared" si="352"/>
        <v>142047.99999999997</v>
      </c>
      <c r="AE233" s="25">
        <f t="shared" si="353"/>
        <v>140102.66666666663</v>
      </c>
      <c r="AF233" s="25">
        <f t="shared" si="354"/>
        <v>137515.33333333331</v>
      </c>
      <c r="AG233" s="25">
        <f t="shared" si="355"/>
        <v>128441.3333333333</v>
      </c>
      <c r="AH233" s="25">
        <f t="shared" si="356"/>
        <v>116967.33333333331</v>
      </c>
      <c r="AI233" s="25">
        <f t="shared" si="357"/>
        <v>105483.33333333331</v>
      </c>
      <c r="AJ233" s="25">
        <f t="shared" si="358"/>
        <v>96699.333333333314</v>
      </c>
      <c r="AK233" s="25">
        <f t="shared" si="359"/>
        <v>88924.666666666642</v>
      </c>
      <c r="AL233" s="25">
        <f t="shared" si="360"/>
        <v>82915.999999999985</v>
      </c>
      <c r="AM233" s="25">
        <f t="shared" si="361"/>
        <v>77889.333333333314</v>
      </c>
      <c r="AN233" s="25">
        <f t="shared" si="362"/>
        <v>74880.666666666657</v>
      </c>
      <c r="AO233" s="25">
        <f t="shared" ref="AO233:AO251" si="363">VLOOKUP($C$103,$D$3:$K$63,$A$70,0)*(B196-B195)</f>
        <v>72203.333333333314</v>
      </c>
      <c r="AP233" s="25">
        <f>VLOOKUP($C$104,$D$3:$K$63,$A$70,0)*(B195-B194)</f>
        <v>69818.666666666657</v>
      </c>
      <c r="AQ233" s="25">
        <f>VLOOKUP($C$105,$D$3:$K$63,$A$70,0)*B194</f>
        <v>0</v>
      </c>
      <c r="AR233" s="25"/>
      <c r="AS233" s="25"/>
      <c r="AT233" s="25"/>
      <c r="AU233" s="25"/>
      <c r="AV233" s="25"/>
      <c r="AW233" s="25"/>
      <c r="AX233" s="25"/>
      <c r="AY233" s="25"/>
      <c r="AZ233" s="25"/>
      <c r="BA233" s="25"/>
      <c r="BB233" s="25"/>
      <c r="BC233" s="25"/>
      <c r="BD233" s="25"/>
      <c r="BE233" s="25"/>
      <c r="BF233" s="25"/>
      <c r="BG233" s="25"/>
      <c r="BH233" s="25"/>
      <c r="BI233" s="25"/>
      <c r="BJ233" s="25"/>
      <c r="BK233" s="25"/>
      <c r="BL233" s="25"/>
      <c r="BM233" s="21">
        <f t="shared" si="290"/>
        <v>1621120.6666666667</v>
      </c>
      <c r="BN233" s="18"/>
      <c r="BO233" s="18"/>
      <c r="BP233" s="18">
        <v>2039</v>
      </c>
      <c r="BQ233" s="14">
        <f t="shared" si="291"/>
        <v>0</v>
      </c>
      <c r="BR233" s="14">
        <f t="shared" si="311"/>
        <v>0</v>
      </c>
      <c r="BS233" s="14">
        <f t="shared" si="312"/>
        <v>0</v>
      </c>
      <c r="BT233" s="14">
        <f t="shared" si="313"/>
        <v>0</v>
      </c>
      <c r="BU233" s="14">
        <f t="shared" si="314"/>
        <v>0</v>
      </c>
      <c r="BV233" s="14">
        <f t="shared" si="315"/>
        <v>0</v>
      </c>
      <c r="BW233" s="14">
        <f t="shared" si="316"/>
        <v>0</v>
      </c>
      <c r="BX233" s="14">
        <f t="shared" si="317"/>
        <v>0</v>
      </c>
      <c r="BY233" s="14">
        <f t="shared" si="318"/>
        <v>0</v>
      </c>
      <c r="BZ233" s="14">
        <f t="shared" si="319"/>
        <v>0</v>
      </c>
      <c r="CA233" s="14">
        <f t="shared" si="320"/>
        <v>0</v>
      </c>
      <c r="CB233" s="14">
        <f t="shared" si="321"/>
        <v>0</v>
      </c>
      <c r="CC233" s="14">
        <f t="shared" si="322"/>
        <v>0</v>
      </c>
      <c r="CD233" s="14">
        <f t="shared" si="323"/>
        <v>0</v>
      </c>
      <c r="CE233" s="14">
        <f t="shared" si="324"/>
        <v>0</v>
      </c>
      <c r="CF233" s="14">
        <f t="shared" si="325"/>
        <v>0</v>
      </c>
      <c r="CG233" s="14">
        <f t="shared" si="308"/>
        <v>0</v>
      </c>
      <c r="CH233" s="14">
        <f t="shared" si="261"/>
        <v>0</v>
      </c>
      <c r="CI233" s="14">
        <f t="shared" si="262"/>
        <v>0</v>
      </c>
      <c r="CJ233" s="14">
        <f t="shared" si="263"/>
        <v>0</v>
      </c>
      <c r="CK233" s="14">
        <f t="shared" si="264"/>
        <v>0</v>
      </c>
      <c r="CL233" s="14">
        <f t="shared" si="265"/>
        <v>0</v>
      </c>
      <c r="CM233" s="14">
        <f t="shared" si="292"/>
        <v>0</v>
      </c>
      <c r="CN233" s="14">
        <f t="shared" si="326"/>
        <v>2.9197582460030161E-16</v>
      </c>
      <c r="CO233" s="14">
        <f t="shared" si="327"/>
        <v>8.8766577523943291E-2</v>
      </c>
      <c r="CP233" s="14">
        <f t="shared" si="328"/>
        <v>8.8413735189771997E-2</v>
      </c>
      <c r="CQ233" s="14">
        <f t="shared" si="329"/>
        <v>8.7623335462176141E-2</v>
      </c>
      <c r="CR233" s="14">
        <f t="shared" si="330"/>
        <v>8.6423342535472347E-2</v>
      </c>
      <c r="CS233" s="14">
        <f t="shared" si="331"/>
        <v>8.4827327268667221E-2</v>
      </c>
      <c r="CT233" s="14">
        <f t="shared" si="332"/>
        <v>7.9229964785677037E-2</v>
      </c>
      <c r="CU233" s="14">
        <f t="shared" si="333"/>
        <v>7.2152144956513606E-2</v>
      </c>
      <c r="CV233" s="14">
        <f t="shared" si="334"/>
        <v>6.5068156555074433E-2</v>
      </c>
      <c r="CW233" s="14">
        <f t="shared" si="335"/>
        <v>5.9649682668080212E-2</v>
      </c>
      <c r="CX233" s="14">
        <f t="shared" si="336"/>
        <v>5.4853823342782194E-2</v>
      </c>
      <c r="CY233" s="14">
        <f t="shared" si="337"/>
        <v>5.1147333881376697E-2</v>
      </c>
      <c r="CZ233" s="14">
        <f t="shared" si="338"/>
        <v>4.8046598217447091E-2</v>
      </c>
      <c r="DA233" s="14">
        <f t="shared" si="339"/>
        <v>4.6190680438758201E-2</v>
      </c>
      <c r="DB233" s="14">
        <f t="shared" si="340"/>
        <v>4.4539148021471554E-2</v>
      </c>
      <c r="DC233" s="14">
        <f>AP233/$BM233</f>
        <v>4.3068149152787713E-2</v>
      </c>
      <c r="DD233" s="14">
        <f t="shared" si="267"/>
        <v>0</v>
      </c>
      <c r="DE233" s="14">
        <f t="shared" si="268"/>
        <v>0</v>
      </c>
      <c r="DF233" s="14">
        <f t="shared" si="269"/>
        <v>0</v>
      </c>
      <c r="DG233" s="14">
        <f t="shared" si="270"/>
        <v>0</v>
      </c>
      <c r="DH233" s="14">
        <f t="shared" si="271"/>
        <v>0</v>
      </c>
      <c r="DI233" s="14">
        <f t="shared" si="272"/>
        <v>0</v>
      </c>
      <c r="DJ233" s="14">
        <f t="shared" si="273"/>
        <v>0</v>
      </c>
      <c r="DK233" s="14">
        <f t="shared" si="274"/>
        <v>0</v>
      </c>
      <c r="DL233" s="14">
        <f t="shared" si="275"/>
        <v>0</v>
      </c>
      <c r="DM233" s="14">
        <f t="shared" si="276"/>
        <v>0</v>
      </c>
      <c r="DN233" s="14">
        <f t="shared" si="277"/>
        <v>0</v>
      </c>
      <c r="DO233" s="14">
        <f t="shared" si="278"/>
        <v>0</v>
      </c>
      <c r="DP233" s="14">
        <f t="shared" si="279"/>
        <v>0</v>
      </c>
      <c r="DQ233" s="14">
        <f t="shared" si="280"/>
        <v>0</v>
      </c>
      <c r="DR233" s="14">
        <f t="shared" si="281"/>
        <v>0</v>
      </c>
      <c r="DS233" s="14">
        <f t="shared" si="282"/>
        <v>0</v>
      </c>
      <c r="DT233" s="14">
        <f t="shared" si="283"/>
        <v>0</v>
      </c>
      <c r="DU233" s="14">
        <f t="shared" si="284"/>
        <v>0</v>
      </c>
      <c r="DV233" s="14">
        <f t="shared" si="285"/>
        <v>0</v>
      </c>
      <c r="DW233" s="14">
        <f t="shared" si="286"/>
        <v>0</v>
      </c>
      <c r="DX233" s="14">
        <f t="shared" si="287"/>
        <v>0</v>
      </c>
      <c r="DY233" s="14">
        <f t="shared" si="288"/>
        <v>0</v>
      </c>
      <c r="DZ233" s="14">
        <f>SUM(BQ233:DY233)</f>
        <v>1</v>
      </c>
    </row>
    <row r="234" spans="1:130">
      <c r="A234" s="18"/>
      <c r="B234" s="18"/>
      <c r="C234" s="18">
        <v>2040</v>
      </c>
      <c r="D234" s="25"/>
      <c r="E234" s="25"/>
      <c r="F234" s="25"/>
      <c r="G234" s="25"/>
      <c r="H234" s="25"/>
      <c r="I234" s="25"/>
      <c r="J234" s="25"/>
      <c r="K234" s="25"/>
      <c r="L234" s="25"/>
      <c r="M234" s="25"/>
      <c r="N234" s="25"/>
      <c r="O234" s="25"/>
      <c r="P234" s="25"/>
      <c r="Q234" s="25"/>
      <c r="R234" s="25"/>
      <c r="S234" s="25"/>
      <c r="T234" s="25"/>
      <c r="U234" s="25"/>
      <c r="V234" s="25"/>
      <c r="W234" s="25"/>
      <c r="X234" s="25">
        <f t="shared" si="346"/>
        <v>0</v>
      </c>
      <c r="Y234" s="25">
        <f t="shared" si="347"/>
        <v>0</v>
      </c>
      <c r="Z234" s="25">
        <f t="shared" si="348"/>
        <v>0</v>
      </c>
      <c r="AA234" s="25">
        <f t="shared" si="349"/>
        <v>0</v>
      </c>
      <c r="AB234" s="25">
        <f t="shared" si="350"/>
        <v>4.7928772062277858E-10</v>
      </c>
      <c r="AC234" s="25">
        <f t="shared" si="351"/>
        <v>143329.33333333331</v>
      </c>
      <c r="AD234" s="25">
        <f t="shared" si="352"/>
        <v>142047.99999999997</v>
      </c>
      <c r="AE234" s="25">
        <f t="shared" si="353"/>
        <v>140102.66666666663</v>
      </c>
      <c r="AF234" s="25">
        <f t="shared" si="354"/>
        <v>137515.33333333331</v>
      </c>
      <c r="AG234" s="25">
        <f t="shared" si="355"/>
        <v>128441.3333333333</v>
      </c>
      <c r="AH234" s="25">
        <f t="shared" si="356"/>
        <v>116967.33333333331</v>
      </c>
      <c r="AI234" s="25">
        <f t="shared" si="357"/>
        <v>105483.33333333331</v>
      </c>
      <c r="AJ234" s="25">
        <f t="shared" si="358"/>
        <v>96699.333333333314</v>
      </c>
      <c r="AK234" s="25">
        <f t="shared" si="359"/>
        <v>88924.666666666642</v>
      </c>
      <c r="AL234" s="25">
        <f t="shared" si="360"/>
        <v>82915.999999999985</v>
      </c>
      <c r="AM234" s="25">
        <f t="shared" si="361"/>
        <v>77889.333333333314</v>
      </c>
      <c r="AN234" s="25">
        <f t="shared" si="362"/>
        <v>74880.666666666657</v>
      </c>
      <c r="AO234" s="25">
        <f t="shared" si="363"/>
        <v>72203.333333333314</v>
      </c>
      <c r="AP234" s="25">
        <f t="shared" ref="AP234:AP252" si="364">VLOOKUP($C$104,$D$3:$K$63,$A$70,0)*(B196-B195)</f>
        <v>69818.666666666657</v>
      </c>
      <c r="AQ234" s="25">
        <f>VLOOKUP($C$105,$D$3:$K$63,$A$70,0)*(B195-B194)</f>
        <v>67903.999999999985</v>
      </c>
      <c r="AR234" s="25">
        <f>VLOOKUP($C$106,$D$3:$K$63,$A$70,0)*B194</f>
        <v>0</v>
      </c>
      <c r="AS234" s="25"/>
      <c r="AT234" s="25"/>
      <c r="AU234" s="25"/>
      <c r="AV234" s="25"/>
      <c r="AW234" s="25"/>
      <c r="AX234" s="25"/>
      <c r="AY234" s="25"/>
      <c r="AZ234" s="25"/>
      <c r="BA234" s="25"/>
      <c r="BB234" s="25"/>
      <c r="BC234" s="25"/>
      <c r="BD234" s="25"/>
      <c r="BE234" s="25"/>
      <c r="BF234" s="25"/>
      <c r="BG234" s="25"/>
      <c r="BH234" s="25"/>
      <c r="BI234" s="25"/>
      <c r="BJ234" s="25"/>
      <c r="BK234" s="25"/>
      <c r="BL234" s="25"/>
      <c r="BM234" s="21">
        <f t="shared" si="290"/>
        <v>1545123.3333333335</v>
      </c>
      <c r="BN234" s="18"/>
      <c r="BO234" s="18"/>
      <c r="BP234" s="18">
        <v>2040</v>
      </c>
      <c r="BQ234" s="14">
        <f t="shared" si="291"/>
        <v>0</v>
      </c>
      <c r="BR234" s="14">
        <f t="shared" si="311"/>
        <v>0</v>
      </c>
      <c r="BS234" s="14">
        <f t="shared" si="312"/>
        <v>0</v>
      </c>
      <c r="BT234" s="14">
        <f t="shared" si="313"/>
        <v>0</v>
      </c>
      <c r="BU234" s="14">
        <f t="shared" si="314"/>
        <v>0</v>
      </c>
      <c r="BV234" s="14">
        <f t="shared" si="315"/>
        <v>0</v>
      </c>
      <c r="BW234" s="14">
        <f t="shared" si="316"/>
        <v>0</v>
      </c>
      <c r="BX234" s="14">
        <f t="shared" si="317"/>
        <v>0</v>
      </c>
      <c r="BY234" s="14">
        <f t="shared" si="318"/>
        <v>0</v>
      </c>
      <c r="BZ234" s="14">
        <f t="shared" si="319"/>
        <v>0</v>
      </c>
      <c r="CA234" s="14">
        <f t="shared" si="320"/>
        <v>0</v>
      </c>
      <c r="CB234" s="14">
        <f t="shared" si="321"/>
        <v>0</v>
      </c>
      <c r="CC234" s="14">
        <f t="shared" si="322"/>
        <v>0</v>
      </c>
      <c r="CD234" s="14">
        <f t="shared" si="323"/>
        <v>0</v>
      </c>
      <c r="CE234" s="14">
        <f t="shared" si="324"/>
        <v>0</v>
      </c>
      <c r="CF234" s="14">
        <f t="shared" si="325"/>
        <v>0</v>
      </c>
      <c r="CG234" s="14">
        <f t="shared" si="308"/>
        <v>0</v>
      </c>
      <c r="CH234" s="14">
        <f t="shared" si="261"/>
        <v>0</v>
      </c>
      <c r="CI234" s="14">
        <f t="shared" si="262"/>
        <v>0</v>
      </c>
      <c r="CJ234" s="14">
        <f t="shared" si="263"/>
        <v>0</v>
      </c>
      <c r="CK234" s="14">
        <f t="shared" si="264"/>
        <v>0</v>
      </c>
      <c r="CL234" s="14">
        <f t="shared" si="265"/>
        <v>0</v>
      </c>
      <c r="CM234" s="14">
        <f t="shared" si="292"/>
        <v>0</v>
      </c>
      <c r="CN234" s="14">
        <f t="shared" si="326"/>
        <v>0</v>
      </c>
      <c r="CO234" s="14">
        <f t="shared" si="327"/>
        <v>3.1019382743304969E-16</v>
      </c>
      <c r="CP234" s="14">
        <f t="shared" si="328"/>
        <v>9.2762390057320107E-2</v>
      </c>
      <c r="CQ234" s="14">
        <f t="shared" si="329"/>
        <v>9.1933114292925888E-2</v>
      </c>
      <c r="CR234" s="14">
        <f t="shared" si="330"/>
        <v>9.0674099370708236E-2</v>
      </c>
      <c r="CS234" s="14">
        <f t="shared" si="331"/>
        <v>8.8999583636257706E-2</v>
      </c>
      <c r="CT234" s="14">
        <f t="shared" si="332"/>
        <v>8.3126913277688702E-2</v>
      </c>
      <c r="CU234" s="14">
        <f t="shared" si="333"/>
        <v>7.5700968854697667E-2</v>
      </c>
      <c r="CV234" s="14">
        <f t="shared" si="334"/>
        <v>6.8268552456438189E-2</v>
      </c>
      <c r="CW234" s="14">
        <f t="shared" si="335"/>
        <v>6.2583569380653528E-2</v>
      </c>
      <c r="CX234" s="14">
        <f t="shared" si="336"/>
        <v>5.7551824341961891E-2</v>
      </c>
      <c r="CY234" s="14">
        <f t="shared" si="337"/>
        <v>5.366303013567416E-2</v>
      </c>
      <c r="CZ234" s="14">
        <f t="shared" si="338"/>
        <v>5.0409783900745769E-2</v>
      </c>
      <c r="DA234" s="14">
        <f t="shared" si="339"/>
        <v>4.8462582274985587E-2</v>
      </c>
      <c r="DB234" s="14">
        <f t="shared" si="340"/>
        <v>4.6729818763119213E-2</v>
      </c>
      <c r="DC234" s="14">
        <f>AP233/$BM234</f>
        <v>4.5186468394108767E-2</v>
      </c>
      <c r="DD234" s="14">
        <f t="shared" si="267"/>
        <v>4.3947300862714291E-2</v>
      </c>
      <c r="DE234" s="14">
        <f t="shared" si="268"/>
        <v>0</v>
      </c>
      <c r="DF234" s="14">
        <f t="shared" si="269"/>
        <v>0</v>
      </c>
      <c r="DG234" s="14">
        <f t="shared" si="270"/>
        <v>0</v>
      </c>
      <c r="DH234" s="14">
        <f t="shared" si="271"/>
        <v>0</v>
      </c>
      <c r="DI234" s="14">
        <f t="shared" si="272"/>
        <v>0</v>
      </c>
      <c r="DJ234" s="14">
        <f t="shared" si="273"/>
        <v>0</v>
      </c>
      <c r="DK234" s="14">
        <f t="shared" si="274"/>
        <v>0</v>
      </c>
      <c r="DL234" s="14">
        <f t="shared" si="275"/>
        <v>0</v>
      </c>
      <c r="DM234" s="14">
        <f t="shared" si="276"/>
        <v>0</v>
      </c>
      <c r="DN234" s="14">
        <f t="shared" si="277"/>
        <v>0</v>
      </c>
      <c r="DO234" s="14">
        <f t="shared" si="278"/>
        <v>0</v>
      </c>
      <c r="DP234" s="14">
        <f t="shared" si="279"/>
        <v>0</v>
      </c>
      <c r="DQ234" s="14">
        <f t="shared" si="280"/>
        <v>0</v>
      </c>
      <c r="DR234" s="14">
        <f t="shared" si="281"/>
        <v>0</v>
      </c>
      <c r="DS234" s="14">
        <f t="shared" si="282"/>
        <v>0</v>
      </c>
      <c r="DT234" s="14">
        <f t="shared" si="283"/>
        <v>0</v>
      </c>
      <c r="DU234" s="14">
        <f t="shared" si="284"/>
        <v>0</v>
      </c>
      <c r="DV234" s="14">
        <f t="shared" si="285"/>
        <v>0</v>
      </c>
      <c r="DW234" s="14">
        <f t="shared" si="286"/>
        <v>0</v>
      </c>
      <c r="DX234" s="14">
        <f t="shared" si="287"/>
        <v>0</v>
      </c>
      <c r="DY234" s="14">
        <f t="shared" si="288"/>
        <v>0</v>
      </c>
      <c r="DZ234" s="14">
        <f t="shared" ref="DZ234:DZ254" si="365">SUM(BQ234:DY234)</f>
        <v>1.0000000000000002</v>
      </c>
    </row>
    <row r="235" spans="1:130">
      <c r="A235" s="18"/>
      <c r="B235" s="18"/>
      <c r="C235" s="18">
        <v>2041</v>
      </c>
      <c r="D235" s="25"/>
      <c r="E235" s="25"/>
      <c r="F235" s="25"/>
      <c r="G235" s="25"/>
      <c r="H235" s="25"/>
      <c r="I235" s="25"/>
      <c r="J235" s="25"/>
      <c r="K235" s="25"/>
      <c r="L235" s="25"/>
      <c r="M235" s="25"/>
      <c r="N235" s="25"/>
      <c r="O235" s="25"/>
      <c r="P235" s="25"/>
      <c r="Q235" s="25"/>
      <c r="R235" s="25"/>
      <c r="S235" s="25"/>
      <c r="T235" s="25"/>
      <c r="U235" s="25"/>
      <c r="V235" s="25"/>
      <c r="W235" s="25"/>
      <c r="X235" s="25"/>
      <c r="Y235" s="25">
        <f t="shared" si="347"/>
        <v>0</v>
      </c>
      <c r="Z235" s="25">
        <f t="shared" si="348"/>
        <v>0</v>
      </c>
      <c r="AA235" s="25">
        <f t="shared" si="349"/>
        <v>0</v>
      </c>
      <c r="AB235" s="25">
        <f t="shared" si="350"/>
        <v>0</v>
      </c>
      <c r="AC235" s="25">
        <f t="shared" si="351"/>
        <v>4.7738257791252181E-10</v>
      </c>
      <c r="AD235" s="25">
        <f t="shared" si="352"/>
        <v>142047.99999999997</v>
      </c>
      <c r="AE235" s="25">
        <f t="shared" si="353"/>
        <v>140102.66666666663</v>
      </c>
      <c r="AF235" s="25">
        <f t="shared" si="354"/>
        <v>137515.33333333331</v>
      </c>
      <c r="AG235" s="25">
        <f t="shared" si="355"/>
        <v>128441.3333333333</v>
      </c>
      <c r="AH235" s="25">
        <f t="shared" si="356"/>
        <v>116967.33333333331</v>
      </c>
      <c r="AI235" s="25">
        <f t="shared" si="357"/>
        <v>105483.33333333331</v>
      </c>
      <c r="AJ235" s="25">
        <f t="shared" si="358"/>
        <v>96699.333333333314</v>
      </c>
      <c r="AK235" s="25">
        <f t="shared" si="359"/>
        <v>88924.666666666642</v>
      </c>
      <c r="AL235" s="25">
        <f t="shared" si="360"/>
        <v>82915.999999999985</v>
      </c>
      <c r="AM235" s="25">
        <f t="shared" si="361"/>
        <v>77889.333333333314</v>
      </c>
      <c r="AN235" s="25">
        <f t="shared" si="362"/>
        <v>74880.666666666657</v>
      </c>
      <c r="AO235" s="25">
        <f t="shared" si="363"/>
        <v>72203.333333333314</v>
      </c>
      <c r="AP235" s="25">
        <f t="shared" si="364"/>
        <v>69818.666666666657</v>
      </c>
      <c r="AQ235" s="25">
        <f t="shared" ref="AQ235:AQ253" si="366">VLOOKUP($C$105,$D$3:$K$63,$A$70,0)*(B196-B195)</f>
        <v>67903.999999999985</v>
      </c>
      <c r="AR235" s="25">
        <f>VLOOKUP($C$106,$D$3:$K$63,$A$70,0)*(B195-B194)</f>
        <v>66410.799999999988</v>
      </c>
      <c r="AS235" s="25">
        <f>VLOOKUP($C$107,$D$3:$K$63,$A$70,0)*B194</f>
        <v>0</v>
      </c>
      <c r="AT235" s="25"/>
      <c r="AU235" s="25"/>
      <c r="AV235" s="25"/>
      <c r="AW235" s="25"/>
      <c r="AX235" s="25"/>
      <c r="AY235" s="25"/>
      <c r="AZ235" s="25"/>
      <c r="BA235" s="25"/>
      <c r="BB235" s="25"/>
      <c r="BC235" s="25"/>
      <c r="BD235" s="25"/>
      <c r="BE235" s="25"/>
      <c r="BF235" s="25"/>
      <c r="BG235" s="25"/>
      <c r="BH235" s="25"/>
      <c r="BI235" s="25"/>
      <c r="BJ235" s="25"/>
      <c r="BK235" s="25"/>
      <c r="BL235" s="25"/>
      <c r="BM235" s="21">
        <f t="shared" si="290"/>
        <v>1468204.8000000003</v>
      </c>
      <c r="BN235" s="18"/>
      <c r="BO235" s="18"/>
      <c r="BP235" s="18">
        <v>2041</v>
      </c>
      <c r="BQ235" s="14">
        <f t="shared" si="291"/>
        <v>0</v>
      </c>
      <c r="BR235" s="14">
        <f t="shared" si="311"/>
        <v>0</v>
      </c>
      <c r="BS235" s="14">
        <f t="shared" si="312"/>
        <v>0</v>
      </c>
      <c r="BT235" s="14">
        <f t="shared" si="313"/>
        <v>0</v>
      </c>
      <c r="BU235" s="14">
        <f t="shared" si="314"/>
        <v>0</v>
      </c>
      <c r="BV235" s="14">
        <f t="shared" si="315"/>
        <v>0</v>
      </c>
      <c r="BW235" s="14">
        <f t="shared" si="316"/>
        <v>0</v>
      </c>
      <c r="BX235" s="14">
        <f t="shared" si="317"/>
        <v>0</v>
      </c>
      <c r="BY235" s="14">
        <f t="shared" si="318"/>
        <v>0</v>
      </c>
      <c r="BZ235" s="14">
        <f t="shared" si="319"/>
        <v>0</v>
      </c>
      <c r="CA235" s="14">
        <f t="shared" si="320"/>
        <v>0</v>
      </c>
      <c r="CB235" s="14">
        <f t="shared" si="321"/>
        <v>0</v>
      </c>
      <c r="CC235" s="14">
        <f t="shared" si="322"/>
        <v>0</v>
      </c>
      <c r="CD235" s="14">
        <f t="shared" si="323"/>
        <v>0</v>
      </c>
      <c r="CE235" s="14">
        <f t="shared" si="324"/>
        <v>0</v>
      </c>
      <c r="CF235" s="14">
        <f t="shared" si="325"/>
        <v>0</v>
      </c>
      <c r="CG235" s="14">
        <f t="shared" si="308"/>
        <v>0</v>
      </c>
      <c r="CH235" s="14">
        <f t="shared" si="261"/>
        <v>0</v>
      </c>
      <c r="CI235" s="14">
        <f t="shared" si="262"/>
        <v>0</v>
      </c>
      <c r="CJ235" s="14">
        <f t="shared" si="263"/>
        <v>0</v>
      </c>
      <c r="CK235" s="14">
        <f t="shared" si="264"/>
        <v>0</v>
      </c>
      <c r="CL235" s="14">
        <f t="shared" si="265"/>
        <v>0</v>
      </c>
      <c r="CM235" s="14">
        <f t="shared" si="292"/>
        <v>0</v>
      </c>
      <c r="CN235" s="14">
        <f t="shared" si="326"/>
        <v>0</v>
      </c>
      <c r="CO235" s="14">
        <f t="shared" si="327"/>
        <v>0</v>
      </c>
      <c r="CP235" s="14">
        <f t="shared" si="328"/>
        <v>3.2514713064044042E-16</v>
      </c>
      <c r="CQ235" s="14">
        <f t="shared" si="329"/>
        <v>9.674944530899228E-2</v>
      </c>
      <c r="CR235" s="14">
        <f t="shared" si="330"/>
        <v>9.5424471209102843E-2</v>
      </c>
      <c r="CS235" s="14">
        <f t="shared" si="331"/>
        <v>9.3662228412094345E-2</v>
      </c>
      <c r="CT235" s="14">
        <f t="shared" si="332"/>
        <v>8.7481891717921964E-2</v>
      </c>
      <c r="CU235" s="14">
        <f t="shared" si="333"/>
        <v>7.9666905688724962E-2</v>
      </c>
      <c r="CV235" s="14">
        <f t="shared" si="334"/>
        <v>7.1845108620632009E-2</v>
      </c>
      <c r="CW235" s="14">
        <f t="shared" si="335"/>
        <v>6.5862292054441787E-2</v>
      </c>
      <c r="CX235" s="14">
        <f t="shared" si="336"/>
        <v>6.0566936347481379E-2</v>
      </c>
      <c r="CY235" s="14">
        <f t="shared" si="337"/>
        <v>5.647441010954328E-2</v>
      </c>
      <c r="CZ235" s="14">
        <f t="shared" si="338"/>
        <v>5.3050727891186096E-2</v>
      </c>
      <c r="DA235" s="14">
        <f t="shared" si="339"/>
        <v>5.1001513322028812E-2</v>
      </c>
      <c r="DB235" s="14">
        <f t="shared" si="340"/>
        <v>4.9177971174956862E-2</v>
      </c>
      <c r="DC235" s="14">
        <f t="shared" ref="DC235:DC254" si="367">AP235/$BM235</f>
        <v>4.7553765432905987E-2</v>
      </c>
      <c r="DD235" s="14">
        <f t="shared" si="267"/>
        <v>4.6249678518964096E-2</v>
      </c>
      <c r="DE235" s="14">
        <f t="shared" si="268"/>
        <v>4.5232654191022924E-2</v>
      </c>
      <c r="DF235" s="14">
        <f t="shared" si="269"/>
        <v>0</v>
      </c>
      <c r="DG235" s="14">
        <f t="shared" si="270"/>
        <v>0</v>
      </c>
      <c r="DH235" s="14">
        <f t="shared" si="271"/>
        <v>0</v>
      </c>
      <c r="DI235" s="14">
        <f t="shared" si="272"/>
        <v>0</v>
      </c>
      <c r="DJ235" s="14">
        <f t="shared" si="273"/>
        <v>0</v>
      </c>
      <c r="DK235" s="14">
        <f t="shared" si="274"/>
        <v>0</v>
      </c>
      <c r="DL235" s="14">
        <f t="shared" si="275"/>
        <v>0</v>
      </c>
      <c r="DM235" s="14">
        <f t="shared" si="276"/>
        <v>0</v>
      </c>
      <c r="DN235" s="14">
        <f t="shared" si="277"/>
        <v>0</v>
      </c>
      <c r="DO235" s="14">
        <f t="shared" si="278"/>
        <v>0</v>
      </c>
      <c r="DP235" s="14">
        <f t="shared" si="279"/>
        <v>0</v>
      </c>
      <c r="DQ235" s="14">
        <f t="shared" si="280"/>
        <v>0</v>
      </c>
      <c r="DR235" s="14">
        <f t="shared" si="281"/>
        <v>0</v>
      </c>
      <c r="DS235" s="14">
        <f t="shared" si="282"/>
        <v>0</v>
      </c>
      <c r="DT235" s="14">
        <f t="shared" si="283"/>
        <v>0</v>
      </c>
      <c r="DU235" s="14">
        <f t="shared" si="284"/>
        <v>0</v>
      </c>
      <c r="DV235" s="14">
        <f t="shared" si="285"/>
        <v>0</v>
      </c>
      <c r="DW235" s="14">
        <f t="shared" si="286"/>
        <v>0</v>
      </c>
      <c r="DX235" s="14">
        <f t="shared" si="287"/>
        <v>0</v>
      </c>
      <c r="DY235" s="14">
        <f t="shared" si="288"/>
        <v>0</v>
      </c>
      <c r="DZ235" s="14">
        <f t="shared" si="365"/>
        <v>1</v>
      </c>
    </row>
    <row r="236" spans="1:130">
      <c r="A236" s="18"/>
      <c r="B236" s="18"/>
      <c r="C236" s="18">
        <v>2042</v>
      </c>
      <c r="D236" s="25"/>
      <c r="E236" s="25"/>
      <c r="F236" s="25"/>
      <c r="G236" s="25"/>
      <c r="H236" s="25"/>
      <c r="I236" s="25"/>
      <c r="J236" s="25"/>
      <c r="K236" s="25"/>
      <c r="L236" s="25"/>
      <c r="M236" s="25"/>
      <c r="N236" s="25"/>
      <c r="O236" s="25"/>
      <c r="P236" s="25"/>
      <c r="Q236" s="25"/>
      <c r="R236" s="25"/>
      <c r="S236" s="25"/>
      <c r="T236" s="25"/>
      <c r="U236" s="25"/>
      <c r="V236" s="25"/>
      <c r="W236" s="25"/>
      <c r="X236" s="25"/>
      <c r="Y236" s="25"/>
      <c r="Z236" s="25">
        <f t="shared" si="348"/>
        <v>0</v>
      </c>
      <c r="AA236" s="25">
        <f t="shared" si="349"/>
        <v>0</v>
      </c>
      <c r="AB236" s="25">
        <f t="shared" si="350"/>
        <v>0</v>
      </c>
      <c r="AC236" s="25">
        <f t="shared" si="351"/>
        <v>0</v>
      </c>
      <c r="AD236" s="25">
        <f t="shared" si="352"/>
        <v>4.7311488060586271E-10</v>
      </c>
      <c r="AE236" s="25">
        <f t="shared" si="353"/>
        <v>140102.66666666663</v>
      </c>
      <c r="AF236" s="25">
        <f t="shared" si="354"/>
        <v>137515.33333333331</v>
      </c>
      <c r="AG236" s="25">
        <f t="shared" si="355"/>
        <v>128441.3333333333</v>
      </c>
      <c r="AH236" s="25">
        <f t="shared" si="356"/>
        <v>116967.33333333331</v>
      </c>
      <c r="AI236" s="25">
        <f t="shared" si="357"/>
        <v>105483.33333333331</v>
      </c>
      <c r="AJ236" s="25">
        <f t="shared" si="358"/>
        <v>96699.333333333314</v>
      </c>
      <c r="AK236" s="25">
        <f t="shared" si="359"/>
        <v>88924.666666666642</v>
      </c>
      <c r="AL236" s="25">
        <f t="shared" si="360"/>
        <v>82915.999999999985</v>
      </c>
      <c r="AM236" s="25">
        <f t="shared" si="361"/>
        <v>77889.333333333314</v>
      </c>
      <c r="AN236" s="25">
        <f t="shared" si="362"/>
        <v>74880.666666666657</v>
      </c>
      <c r="AO236" s="25">
        <f t="shared" si="363"/>
        <v>72203.333333333314</v>
      </c>
      <c r="AP236" s="25">
        <f t="shared" si="364"/>
        <v>69818.666666666657</v>
      </c>
      <c r="AQ236" s="25">
        <f t="shared" si="366"/>
        <v>67903.999999999985</v>
      </c>
      <c r="AR236" s="25">
        <f t="shared" ref="AR236:AR254" si="368">VLOOKUP($C$106,$D$3:$K$63,$A$70,0)*(B196-B195)</f>
        <v>66410.799999999988</v>
      </c>
      <c r="AS236" s="25">
        <f>VLOOKUP($C$107,$D$3:$K$63,$A$70,0)*(B195-B194)</f>
        <v>64871.599999999984</v>
      </c>
      <c r="AT236" s="25">
        <f>VLOOKUP($C$108,$D$3:$K$63,$A$70,0)*B194</f>
        <v>0</v>
      </c>
      <c r="AU236" s="25"/>
      <c r="AV236" s="25"/>
      <c r="AW236" s="25"/>
      <c r="AX236" s="25"/>
      <c r="AY236" s="25"/>
      <c r="AZ236" s="25"/>
      <c r="BA236" s="25"/>
      <c r="BB236" s="25"/>
      <c r="BC236" s="25"/>
      <c r="BD236" s="25"/>
      <c r="BE236" s="25"/>
      <c r="BF236" s="25"/>
      <c r="BG236" s="25"/>
      <c r="BH236" s="25"/>
      <c r="BI236" s="25"/>
      <c r="BJ236" s="25"/>
      <c r="BK236" s="25"/>
      <c r="BL236" s="25"/>
      <c r="BM236" s="21">
        <f t="shared" si="290"/>
        <v>1391028.4000000006</v>
      </c>
      <c r="BN236" s="18"/>
      <c r="BO236" s="18"/>
      <c r="BP236" s="18">
        <v>2042</v>
      </c>
      <c r="BQ236" s="14">
        <f t="shared" si="291"/>
        <v>0</v>
      </c>
      <c r="BR236" s="14">
        <f t="shared" si="311"/>
        <v>0</v>
      </c>
      <c r="BS236" s="14">
        <f t="shared" si="312"/>
        <v>0</v>
      </c>
      <c r="BT236" s="14">
        <f t="shared" si="313"/>
        <v>0</v>
      </c>
      <c r="BU236" s="14">
        <f t="shared" si="314"/>
        <v>0</v>
      </c>
      <c r="BV236" s="14">
        <f t="shared" si="315"/>
        <v>0</v>
      </c>
      <c r="BW236" s="14">
        <f t="shared" si="316"/>
        <v>0</v>
      </c>
      <c r="BX236" s="14">
        <f t="shared" si="317"/>
        <v>0</v>
      </c>
      <c r="BY236" s="14">
        <f t="shared" si="318"/>
        <v>0</v>
      </c>
      <c r="BZ236" s="14">
        <f t="shared" si="319"/>
        <v>0</v>
      </c>
      <c r="CA236" s="14">
        <f t="shared" si="320"/>
        <v>0</v>
      </c>
      <c r="CB236" s="14">
        <f t="shared" si="321"/>
        <v>0</v>
      </c>
      <c r="CC236" s="14">
        <f t="shared" si="322"/>
        <v>0</v>
      </c>
      <c r="CD236" s="14">
        <f t="shared" si="323"/>
        <v>0</v>
      </c>
      <c r="CE236" s="14">
        <f t="shared" si="324"/>
        <v>0</v>
      </c>
      <c r="CF236" s="14">
        <f t="shared" si="325"/>
        <v>0</v>
      </c>
      <c r="CG236" s="14">
        <f t="shared" si="308"/>
        <v>0</v>
      </c>
      <c r="CH236" s="14">
        <f t="shared" si="261"/>
        <v>0</v>
      </c>
      <c r="CI236" s="14">
        <f t="shared" si="262"/>
        <v>0</v>
      </c>
      <c r="CJ236" s="14">
        <f t="shared" si="263"/>
        <v>0</v>
      </c>
      <c r="CK236" s="14">
        <f t="shared" si="264"/>
        <v>0</v>
      </c>
      <c r="CL236" s="14">
        <f t="shared" si="265"/>
        <v>0</v>
      </c>
      <c r="CM236" s="14">
        <f t="shared" si="292"/>
        <v>0</v>
      </c>
      <c r="CN236" s="14">
        <f t="shared" si="326"/>
        <v>0</v>
      </c>
      <c r="CO236" s="14">
        <f t="shared" si="327"/>
        <v>0</v>
      </c>
      <c r="CP236" s="14">
        <f t="shared" si="328"/>
        <v>0</v>
      </c>
      <c r="CQ236" s="14">
        <f t="shared" si="329"/>
        <v>3.4011877874374277E-16</v>
      </c>
      <c r="CR236" s="14">
        <f t="shared" si="330"/>
        <v>0.1007187679753099</v>
      </c>
      <c r="CS236" s="14">
        <f t="shared" si="331"/>
        <v>9.885875323130229E-2</v>
      </c>
      <c r="CT236" s="14">
        <f t="shared" si="332"/>
        <v>9.2335521929914038E-2</v>
      </c>
      <c r="CU236" s="14">
        <f t="shared" si="333"/>
        <v>8.4086948428467215E-2</v>
      </c>
      <c r="CV236" s="14">
        <f t="shared" si="334"/>
        <v>7.5831186001186796E-2</v>
      </c>
      <c r="CW236" s="14">
        <f t="shared" si="335"/>
        <v>6.9516433548972315E-2</v>
      </c>
      <c r="CX236" s="14">
        <f t="shared" si="336"/>
        <v>6.3927283344226912E-2</v>
      </c>
      <c r="CY236" s="14">
        <f t="shared" si="337"/>
        <v>5.9607697441691303E-2</v>
      </c>
      <c r="CZ236" s="14">
        <f t="shared" si="338"/>
        <v>5.5994064056013003E-2</v>
      </c>
      <c r="DA236" s="14">
        <f t="shared" si="339"/>
        <v>5.3831155903550656E-2</v>
      </c>
      <c r="DB236" s="14">
        <f t="shared" si="340"/>
        <v>5.190644082704083E-2</v>
      </c>
      <c r="DC236" s="14">
        <f t="shared" si="367"/>
        <v>5.0192121646593722E-2</v>
      </c>
      <c r="DD236" s="14">
        <f t="shared" si="267"/>
        <v>4.8815681980324738E-2</v>
      </c>
      <c r="DE236" s="14">
        <f t="shared" si="268"/>
        <v>4.7742231574854951E-2</v>
      </c>
      <c r="DF236" s="14">
        <f t="shared" si="269"/>
        <v>4.6635712110550696E-2</v>
      </c>
      <c r="DG236" s="14">
        <f t="shared" si="270"/>
        <v>0</v>
      </c>
      <c r="DH236" s="14">
        <f t="shared" si="271"/>
        <v>0</v>
      </c>
      <c r="DI236" s="14">
        <f t="shared" si="272"/>
        <v>0</v>
      </c>
      <c r="DJ236" s="14">
        <f t="shared" si="273"/>
        <v>0</v>
      </c>
      <c r="DK236" s="14">
        <f t="shared" si="274"/>
        <v>0</v>
      </c>
      <c r="DL236" s="14">
        <f t="shared" si="275"/>
        <v>0</v>
      </c>
      <c r="DM236" s="14">
        <f t="shared" si="276"/>
        <v>0</v>
      </c>
      <c r="DN236" s="14">
        <f t="shared" si="277"/>
        <v>0</v>
      </c>
      <c r="DO236" s="14">
        <f t="shared" si="278"/>
        <v>0</v>
      </c>
      <c r="DP236" s="14">
        <f t="shared" si="279"/>
        <v>0</v>
      </c>
      <c r="DQ236" s="14">
        <f t="shared" si="280"/>
        <v>0</v>
      </c>
      <c r="DR236" s="14">
        <f t="shared" si="281"/>
        <v>0</v>
      </c>
      <c r="DS236" s="14">
        <f t="shared" si="282"/>
        <v>0</v>
      </c>
      <c r="DT236" s="14">
        <f t="shared" si="283"/>
        <v>0</v>
      </c>
      <c r="DU236" s="14">
        <f t="shared" si="284"/>
        <v>0</v>
      </c>
      <c r="DV236" s="14">
        <f t="shared" si="285"/>
        <v>0</v>
      </c>
      <c r="DW236" s="14">
        <f t="shared" si="286"/>
        <v>0</v>
      </c>
      <c r="DX236" s="14">
        <f t="shared" si="287"/>
        <v>0</v>
      </c>
      <c r="DY236" s="14">
        <f t="shared" si="288"/>
        <v>0</v>
      </c>
      <c r="DZ236" s="14">
        <f t="shared" si="365"/>
        <v>0.99999999999999967</v>
      </c>
    </row>
    <row r="237" spans="1:130">
      <c r="A237" s="18"/>
      <c r="B237" s="18"/>
      <c r="C237" s="18">
        <v>2043</v>
      </c>
      <c r="D237" s="25"/>
      <c r="E237" s="25"/>
      <c r="F237" s="25"/>
      <c r="G237" s="25"/>
      <c r="H237" s="25"/>
      <c r="I237" s="25"/>
      <c r="J237" s="25"/>
      <c r="K237" s="25"/>
      <c r="L237" s="25"/>
      <c r="M237" s="25"/>
      <c r="N237" s="25"/>
      <c r="O237" s="25"/>
      <c r="P237" s="25"/>
      <c r="Q237" s="25"/>
      <c r="R237" s="25"/>
      <c r="S237" s="25"/>
      <c r="T237" s="25"/>
      <c r="U237" s="25"/>
      <c r="V237" s="25"/>
      <c r="W237" s="25"/>
      <c r="X237" s="25"/>
      <c r="Y237" s="25"/>
      <c r="Z237" s="25"/>
      <c r="AA237" s="25">
        <f t="shared" si="349"/>
        <v>0</v>
      </c>
      <c r="AB237" s="25">
        <f t="shared" si="350"/>
        <v>0</v>
      </c>
      <c r="AC237" s="25">
        <f t="shared" si="351"/>
        <v>0</v>
      </c>
      <c r="AD237" s="25">
        <f t="shared" si="352"/>
        <v>0</v>
      </c>
      <c r="AE237" s="25">
        <f t="shared" si="353"/>
        <v>4.666356190341503E-10</v>
      </c>
      <c r="AF237" s="25">
        <f t="shared" si="354"/>
        <v>137515.33333333331</v>
      </c>
      <c r="AG237" s="25">
        <f t="shared" si="355"/>
        <v>128441.3333333333</v>
      </c>
      <c r="AH237" s="25">
        <f t="shared" si="356"/>
        <v>116967.33333333331</v>
      </c>
      <c r="AI237" s="25">
        <f t="shared" si="357"/>
        <v>105483.33333333331</v>
      </c>
      <c r="AJ237" s="25">
        <f t="shared" si="358"/>
        <v>96699.333333333314</v>
      </c>
      <c r="AK237" s="25">
        <f t="shared" si="359"/>
        <v>88924.666666666642</v>
      </c>
      <c r="AL237" s="25">
        <f t="shared" si="360"/>
        <v>82915.999999999985</v>
      </c>
      <c r="AM237" s="25">
        <f t="shared" si="361"/>
        <v>77889.333333333314</v>
      </c>
      <c r="AN237" s="25">
        <f t="shared" si="362"/>
        <v>74880.666666666657</v>
      </c>
      <c r="AO237" s="25">
        <f t="shared" si="363"/>
        <v>72203.333333333314</v>
      </c>
      <c r="AP237" s="25">
        <f t="shared" si="364"/>
        <v>69818.666666666657</v>
      </c>
      <c r="AQ237" s="25">
        <f t="shared" si="366"/>
        <v>67903.999999999985</v>
      </c>
      <c r="AR237" s="25">
        <f t="shared" si="368"/>
        <v>66410.799999999988</v>
      </c>
      <c r="AS237" s="25">
        <f t="shared" ref="AS237:AS254" si="369">VLOOKUP($C$107,$D$3:$K$63,$A$70,0)*(B196-B195)</f>
        <v>64871.599999999984</v>
      </c>
      <c r="AT237" s="25">
        <f>VLOOKUP($C$108,$D$3:$K$63,$A$70,0)*(B195-B194)</f>
        <v>63356.599999999984</v>
      </c>
      <c r="AU237" s="25">
        <f>VLOOKUP($C$109,$D$3:$K$63,$A$70,0)*B194</f>
        <v>0</v>
      </c>
      <c r="AV237" s="25"/>
      <c r="AW237" s="25"/>
      <c r="AX237" s="25"/>
      <c r="AY237" s="25"/>
      <c r="AZ237" s="25"/>
      <c r="BA237" s="25"/>
      <c r="BB237" s="25"/>
      <c r="BC237" s="25"/>
      <c r="BD237" s="25"/>
      <c r="BE237" s="25"/>
      <c r="BF237" s="25"/>
      <c r="BG237" s="25"/>
      <c r="BH237" s="25"/>
      <c r="BI237" s="25"/>
      <c r="BJ237" s="25"/>
      <c r="BK237" s="25"/>
      <c r="BL237" s="25"/>
      <c r="BM237" s="21">
        <f t="shared" si="290"/>
        <v>1314282.333333334</v>
      </c>
      <c r="BN237" s="18"/>
      <c r="BO237" s="18"/>
      <c r="BP237" s="18">
        <v>2043</v>
      </c>
      <c r="BQ237" s="14">
        <f t="shared" si="291"/>
        <v>0</v>
      </c>
      <c r="BR237" s="14">
        <f t="shared" si="311"/>
        <v>0</v>
      </c>
      <c r="BS237" s="14">
        <f t="shared" si="312"/>
        <v>0</v>
      </c>
      <c r="BT237" s="14">
        <f t="shared" si="313"/>
        <v>0</v>
      </c>
      <c r="BU237" s="14">
        <f t="shared" si="314"/>
        <v>0</v>
      </c>
      <c r="BV237" s="14">
        <f t="shared" si="315"/>
        <v>0</v>
      </c>
      <c r="BW237" s="14">
        <f t="shared" si="316"/>
        <v>0</v>
      </c>
      <c r="BX237" s="14">
        <f t="shared" si="317"/>
        <v>0</v>
      </c>
      <c r="BY237" s="14">
        <f t="shared" si="318"/>
        <v>0</v>
      </c>
      <c r="BZ237" s="14">
        <f t="shared" si="319"/>
        <v>0</v>
      </c>
      <c r="CA237" s="14">
        <f t="shared" si="320"/>
        <v>0</v>
      </c>
      <c r="CB237" s="14">
        <f t="shared" si="321"/>
        <v>0</v>
      </c>
      <c r="CC237" s="14">
        <f t="shared" si="322"/>
        <v>0</v>
      </c>
      <c r="CD237" s="14">
        <f t="shared" si="323"/>
        <v>0</v>
      </c>
      <c r="CE237" s="14">
        <f t="shared" si="324"/>
        <v>0</v>
      </c>
      <c r="CF237" s="14">
        <f t="shared" si="325"/>
        <v>0</v>
      </c>
      <c r="CG237" s="14">
        <f t="shared" si="308"/>
        <v>0</v>
      </c>
      <c r="CH237" s="14">
        <f t="shared" si="261"/>
        <v>0</v>
      </c>
      <c r="CI237" s="14">
        <f t="shared" si="262"/>
        <v>0</v>
      </c>
      <c r="CJ237" s="14">
        <f t="shared" si="263"/>
        <v>0</v>
      </c>
      <c r="CK237" s="14">
        <f t="shared" si="264"/>
        <v>0</v>
      </c>
      <c r="CL237" s="14">
        <f t="shared" si="265"/>
        <v>0</v>
      </c>
      <c r="CM237" s="14">
        <f t="shared" si="292"/>
        <v>0</v>
      </c>
      <c r="CN237" s="14">
        <f t="shared" si="326"/>
        <v>0</v>
      </c>
      <c r="CO237" s="14">
        <f t="shared" si="327"/>
        <v>0</v>
      </c>
      <c r="CP237" s="14">
        <f t="shared" si="328"/>
        <v>0</v>
      </c>
      <c r="CQ237" s="14">
        <f t="shared" si="329"/>
        <v>0</v>
      </c>
      <c r="CR237" s="14">
        <f t="shared" si="330"/>
        <v>3.5504975392208987E-16</v>
      </c>
      <c r="CS237" s="14">
        <f t="shared" si="331"/>
        <v>0.10463150104480334</v>
      </c>
      <c r="CT237" s="14">
        <f t="shared" si="332"/>
        <v>9.772735284934965E-2</v>
      </c>
      <c r="CU237" s="14">
        <f t="shared" si="333"/>
        <v>8.8997112999819619E-2</v>
      </c>
      <c r="CV237" s="14">
        <f t="shared" si="334"/>
        <v>8.0259264435064259E-2</v>
      </c>
      <c r="CW237" s="14">
        <f t="shared" si="335"/>
        <v>7.357576898114479E-2</v>
      </c>
      <c r="CX237" s="14">
        <f t="shared" si="336"/>
        <v>6.7660246517300779E-2</v>
      </c>
      <c r="CY237" s="14">
        <f t="shared" si="337"/>
        <v>6.3088423162247956E-2</v>
      </c>
      <c r="CZ237" s="14">
        <f t="shared" si="338"/>
        <v>5.9263775642321354E-2</v>
      </c>
      <c r="DA237" s="14">
        <f t="shared" si="339"/>
        <v>5.6974566854863976E-2</v>
      </c>
      <c r="DB237" s="14">
        <f t="shared" si="340"/>
        <v>5.4937460165205454E-2</v>
      </c>
      <c r="DC237" s="14">
        <f t="shared" si="367"/>
        <v>5.312303520780793E-2</v>
      </c>
      <c r="DD237" s="14">
        <f t="shared" si="267"/>
        <v>5.1666219866000347E-2</v>
      </c>
      <c r="DE237" s="14">
        <f t="shared" si="268"/>
        <v>5.0530086508555838E-2</v>
      </c>
      <c r="DF237" s="14">
        <f t="shared" si="269"/>
        <v>4.9358953061074871E-2</v>
      </c>
      <c r="DG237" s="14">
        <f t="shared" si="270"/>
        <v>4.8206232704439168E-2</v>
      </c>
      <c r="DH237" s="14">
        <f t="shared" si="271"/>
        <v>0</v>
      </c>
      <c r="DI237" s="14">
        <f t="shared" si="272"/>
        <v>0</v>
      </c>
      <c r="DJ237" s="14">
        <f t="shared" si="273"/>
        <v>0</v>
      </c>
      <c r="DK237" s="14">
        <f t="shared" si="274"/>
        <v>0</v>
      </c>
      <c r="DL237" s="14">
        <f t="shared" si="275"/>
        <v>0</v>
      </c>
      <c r="DM237" s="14">
        <f t="shared" si="276"/>
        <v>0</v>
      </c>
      <c r="DN237" s="14">
        <f t="shared" si="277"/>
        <v>0</v>
      </c>
      <c r="DO237" s="14">
        <f t="shared" si="278"/>
        <v>0</v>
      </c>
      <c r="DP237" s="14">
        <f t="shared" si="279"/>
        <v>0</v>
      </c>
      <c r="DQ237" s="14">
        <f t="shared" si="280"/>
        <v>0</v>
      </c>
      <c r="DR237" s="14">
        <f t="shared" si="281"/>
        <v>0</v>
      </c>
      <c r="DS237" s="14">
        <f t="shared" si="282"/>
        <v>0</v>
      </c>
      <c r="DT237" s="14">
        <f t="shared" si="283"/>
        <v>0</v>
      </c>
      <c r="DU237" s="14">
        <f t="shared" si="284"/>
        <v>0</v>
      </c>
      <c r="DV237" s="14">
        <f t="shared" si="285"/>
        <v>0</v>
      </c>
      <c r="DW237" s="14">
        <f t="shared" si="286"/>
        <v>0</v>
      </c>
      <c r="DX237" s="14">
        <f t="shared" si="287"/>
        <v>0</v>
      </c>
      <c r="DY237" s="14">
        <f t="shared" si="288"/>
        <v>0</v>
      </c>
      <c r="DZ237" s="14">
        <f t="shared" si="365"/>
        <v>0.99999999999999956</v>
      </c>
    </row>
    <row r="238" spans="1:130">
      <c r="A238" s="18"/>
      <c r="B238" s="18"/>
      <c r="C238" s="18">
        <v>2044</v>
      </c>
      <c r="D238" s="25"/>
      <c r="E238" s="25"/>
      <c r="F238" s="25"/>
      <c r="G238" s="25"/>
      <c r="H238" s="25"/>
      <c r="I238" s="25"/>
      <c r="J238" s="25"/>
      <c r="K238" s="25"/>
      <c r="L238" s="25"/>
      <c r="M238" s="25"/>
      <c r="N238" s="25"/>
      <c r="O238" s="25"/>
      <c r="P238" s="25"/>
      <c r="Q238" s="25"/>
      <c r="R238" s="25"/>
      <c r="S238" s="25"/>
      <c r="T238" s="25"/>
      <c r="U238" s="25"/>
      <c r="V238" s="25"/>
      <c r="W238" s="25"/>
      <c r="X238" s="25"/>
      <c r="Y238" s="25"/>
      <c r="Z238" s="25"/>
      <c r="AA238" s="25"/>
      <c r="AB238" s="25">
        <f t="shared" si="350"/>
        <v>0</v>
      </c>
      <c r="AC238" s="25">
        <f t="shared" si="351"/>
        <v>0</v>
      </c>
      <c r="AD238" s="25">
        <f t="shared" si="352"/>
        <v>0</v>
      </c>
      <c r="AE238" s="25">
        <f t="shared" si="353"/>
        <v>0</v>
      </c>
      <c r="AF238" s="25">
        <f t="shared" si="354"/>
        <v>4.5801806791700983E-10</v>
      </c>
      <c r="AG238" s="25">
        <f t="shared" si="355"/>
        <v>128441.3333333333</v>
      </c>
      <c r="AH238" s="25">
        <f t="shared" si="356"/>
        <v>116967.33333333331</v>
      </c>
      <c r="AI238" s="25">
        <f t="shared" si="357"/>
        <v>105483.33333333331</v>
      </c>
      <c r="AJ238" s="25">
        <f t="shared" si="358"/>
        <v>96699.333333333314</v>
      </c>
      <c r="AK238" s="25">
        <f t="shared" si="359"/>
        <v>88924.666666666642</v>
      </c>
      <c r="AL238" s="25">
        <f t="shared" si="360"/>
        <v>82915.999999999985</v>
      </c>
      <c r="AM238" s="25">
        <f t="shared" si="361"/>
        <v>77889.333333333314</v>
      </c>
      <c r="AN238" s="25">
        <f t="shared" si="362"/>
        <v>74880.666666666657</v>
      </c>
      <c r="AO238" s="25">
        <f t="shared" si="363"/>
        <v>72203.333333333314</v>
      </c>
      <c r="AP238" s="25">
        <f t="shared" si="364"/>
        <v>69818.666666666657</v>
      </c>
      <c r="AQ238" s="25">
        <f t="shared" si="366"/>
        <v>67903.999999999985</v>
      </c>
      <c r="AR238" s="25">
        <f t="shared" si="368"/>
        <v>66410.799999999988</v>
      </c>
      <c r="AS238" s="25">
        <f t="shared" si="369"/>
        <v>64871.599999999984</v>
      </c>
      <c r="AT238" s="25">
        <f t="shared" ref="AT238:AT254" si="370">VLOOKUP($C$108,$D$3:$K$63,$A$70,0)*(B196-B195)</f>
        <v>63356.599999999984</v>
      </c>
      <c r="AU238" s="25">
        <f>VLOOKUP($C$109,$D$3:$K$63,$A$70,0)*(B195-B194)</f>
        <v>62127.599999999984</v>
      </c>
      <c r="AV238" s="25">
        <f>VLOOKUP($C$110,$D$3:$K$63,$A$70,0)*B194</f>
        <v>0</v>
      </c>
      <c r="AW238" s="25"/>
      <c r="AX238" s="25"/>
      <c r="AY238" s="25"/>
      <c r="AZ238" s="25"/>
      <c r="BA238" s="25"/>
      <c r="BB238" s="25"/>
      <c r="BC238" s="25"/>
      <c r="BD238" s="25"/>
      <c r="BE238" s="25"/>
      <c r="BF238" s="25"/>
      <c r="BG238" s="25"/>
      <c r="BH238" s="25"/>
      <c r="BI238" s="25"/>
      <c r="BJ238" s="25"/>
      <c r="BK238" s="25"/>
      <c r="BL238" s="25"/>
      <c r="BM238" s="21">
        <f t="shared" si="290"/>
        <v>1238894.6000000006</v>
      </c>
      <c r="BN238" s="18"/>
      <c r="BO238" s="18"/>
      <c r="BP238" s="18">
        <v>2044</v>
      </c>
      <c r="BQ238" s="14">
        <f t="shared" si="291"/>
        <v>0</v>
      </c>
      <c r="BR238" s="14">
        <f t="shared" si="311"/>
        <v>0</v>
      </c>
      <c r="BS238" s="14">
        <f t="shared" si="312"/>
        <v>0</v>
      </c>
      <c r="BT238" s="14">
        <f t="shared" si="313"/>
        <v>0</v>
      </c>
      <c r="BU238" s="14">
        <f t="shared" si="314"/>
        <v>0</v>
      </c>
      <c r="BV238" s="14">
        <f t="shared" si="315"/>
        <v>0</v>
      </c>
      <c r="BW238" s="14">
        <f t="shared" si="316"/>
        <v>0</v>
      </c>
      <c r="BX238" s="14">
        <f t="shared" si="317"/>
        <v>0</v>
      </c>
      <c r="BY238" s="14">
        <f t="shared" si="318"/>
        <v>0</v>
      </c>
      <c r="BZ238" s="14">
        <f t="shared" si="319"/>
        <v>0</v>
      </c>
      <c r="CA238" s="14">
        <f t="shared" si="320"/>
        <v>0</v>
      </c>
      <c r="CB238" s="14">
        <f t="shared" si="321"/>
        <v>0</v>
      </c>
      <c r="CC238" s="14">
        <f t="shared" si="322"/>
        <v>0</v>
      </c>
      <c r="CD238" s="14">
        <f t="shared" si="323"/>
        <v>0</v>
      </c>
      <c r="CE238" s="14">
        <f t="shared" si="324"/>
        <v>0</v>
      </c>
      <c r="CF238" s="14">
        <f t="shared" si="325"/>
        <v>0</v>
      </c>
      <c r="CG238" s="14">
        <f t="shared" si="308"/>
        <v>0</v>
      </c>
      <c r="CH238" s="14">
        <f t="shared" si="261"/>
        <v>0</v>
      </c>
      <c r="CI238" s="14">
        <f t="shared" si="262"/>
        <v>0</v>
      </c>
      <c r="CJ238" s="14">
        <f t="shared" si="263"/>
        <v>0</v>
      </c>
      <c r="CK238" s="14">
        <f t="shared" si="264"/>
        <v>0</v>
      </c>
      <c r="CL238" s="14">
        <f t="shared" si="265"/>
        <v>0</v>
      </c>
      <c r="CM238" s="14">
        <f t="shared" si="292"/>
        <v>0</v>
      </c>
      <c r="CN238" s="14">
        <f t="shared" si="326"/>
        <v>0</v>
      </c>
      <c r="CO238" s="14">
        <f t="shared" si="327"/>
        <v>0</v>
      </c>
      <c r="CP238" s="14">
        <f t="shared" si="328"/>
        <v>0</v>
      </c>
      <c r="CQ238" s="14">
        <f t="shared" si="329"/>
        <v>0</v>
      </c>
      <c r="CR238" s="14">
        <f t="shared" si="330"/>
        <v>0</v>
      </c>
      <c r="CS238" s="14">
        <f t="shared" si="331"/>
        <v>3.6969897836104026E-16</v>
      </c>
      <c r="CT238" s="14">
        <f t="shared" si="332"/>
        <v>0.10367414091023824</v>
      </c>
      <c r="CU238" s="14">
        <f t="shared" si="333"/>
        <v>9.441265894074706E-2</v>
      </c>
      <c r="CV238" s="14">
        <f t="shared" si="334"/>
        <v>8.514310525958646E-2</v>
      </c>
      <c r="CW238" s="14">
        <f t="shared" si="335"/>
        <v>7.8052913729168949E-2</v>
      </c>
      <c r="CX238" s="14">
        <f t="shared" si="336"/>
        <v>7.1777426963251442E-2</v>
      </c>
      <c r="CY238" s="14">
        <f t="shared" si="337"/>
        <v>6.6927404478153305E-2</v>
      </c>
      <c r="CZ238" s="14">
        <f t="shared" si="338"/>
        <v>6.2870024078992087E-2</v>
      </c>
      <c r="DA238" s="14">
        <f t="shared" si="339"/>
        <v>6.0441515094719615E-2</v>
      </c>
      <c r="DB238" s="14">
        <f t="shared" si="340"/>
        <v>5.8280448823760538E-2</v>
      </c>
      <c r="DC238" s="14">
        <f t="shared" si="367"/>
        <v>5.6355614647659799E-2</v>
      </c>
      <c r="DD238" s="14">
        <f t="shared" si="267"/>
        <v>5.4810150920021734E-2</v>
      </c>
      <c r="DE238" s="14">
        <f t="shared" si="268"/>
        <v>5.360488293354411E-2</v>
      </c>
      <c r="DF238" s="14">
        <f t="shared" si="269"/>
        <v>5.2362485073387158E-2</v>
      </c>
      <c r="DG238" s="14">
        <f t="shared" si="270"/>
        <v>5.1139620755470204E-2</v>
      </c>
      <c r="DH238" s="14">
        <f t="shared" si="271"/>
        <v>5.0147607391298629E-2</v>
      </c>
      <c r="DI238" s="14">
        <f t="shared" si="272"/>
        <v>0</v>
      </c>
      <c r="DJ238" s="14">
        <f t="shared" si="273"/>
        <v>0</v>
      </c>
      <c r="DK238" s="14">
        <f t="shared" si="274"/>
        <v>0</v>
      </c>
      <c r="DL238" s="14">
        <f t="shared" si="275"/>
        <v>0</v>
      </c>
      <c r="DM238" s="14">
        <f t="shared" si="276"/>
        <v>0</v>
      </c>
      <c r="DN238" s="14">
        <f t="shared" si="277"/>
        <v>0</v>
      </c>
      <c r="DO238" s="14">
        <f t="shared" si="278"/>
        <v>0</v>
      </c>
      <c r="DP238" s="14">
        <f t="shared" si="279"/>
        <v>0</v>
      </c>
      <c r="DQ238" s="14">
        <f t="shared" si="280"/>
        <v>0</v>
      </c>
      <c r="DR238" s="14">
        <f t="shared" si="281"/>
        <v>0</v>
      </c>
      <c r="DS238" s="14">
        <f t="shared" si="282"/>
        <v>0</v>
      </c>
      <c r="DT238" s="14">
        <f t="shared" si="283"/>
        <v>0</v>
      </c>
      <c r="DU238" s="14">
        <f t="shared" si="284"/>
        <v>0</v>
      </c>
      <c r="DV238" s="14">
        <f t="shared" si="285"/>
        <v>0</v>
      </c>
      <c r="DW238" s="14">
        <f t="shared" si="286"/>
        <v>0</v>
      </c>
      <c r="DX238" s="14">
        <f t="shared" si="287"/>
        <v>0</v>
      </c>
      <c r="DY238" s="14">
        <f t="shared" si="288"/>
        <v>0</v>
      </c>
      <c r="DZ238" s="14">
        <f t="shared" si="365"/>
        <v>0.99999999999999967</v>
      </c>
    </row>
    <row r="239" spans="1:130">
      <c r="A239" s="18"/>
      <c r="B239" s="18"/>
      <c r="C239" s="18">
        <v>2045</v>
      </c>
      <c r="D239" s="25"/>
      <c r="E239" s="25"/>
      <c r="F239" s="25"/>
      <c r="G239" s="25"/>
      <c r="H239" s="25"/>
      <c r="I239" s="25"/>
      <c r="J239" s="25"/>
      <c r="K239" s="25"/>
      <c r="L239" s="25"/>
      <c r="M239" s="25"/>
      <c r="N239" s="25"/>
      <c r="O239" s="25"/>
      <c r="P239" s="25"/>
      <c r="Q239" s="25"/>
      <c r="R239" s="25"/>
      <c r="S239" s="25"/>
      <c r="T239" s="25"/>
      <c r="U239" s="25"/>
      <c r="V239" s="25"/>
      <c r="W239" s="25"/>
      <c r="X239" s="25"/>
      <c r="Y239" s="25"/>
      <c r="Z239" s="25"/>
      <c r="AA239" s="25"/>
      <c r="AB239" s="25"/>
      <c r="AC239" s="25">
        <f t="shared" si="351"/>
        <v>0</v>
      </c>
      <c r="AD239" s="25">
        <f t="shared" si="352"/>
        <v>0</v>
      </c>
      <c r="AE239" s="25">
        <f t="shared" si="353"/>
        <v>0</v>
      </c>
      <c r="AF239" s="25">
        <f t="shared" si="354"/>
        <v>0</v>
      </c>
      <c r="AG239" s="25">
        <f t="shared" si="355"/>
        <v>4.2779557674066382E-10</v>
      </c>
      <c r="AH239" s="25">
        <f t="shared" si="356"/>
        <v>116967.33333333331</v>
      </c>
      <c r="AI239" s="25">
        <f t="shared" si="357"/>
        <v>105483.33333333331</v>
      </c>
      <c r="AJ239" s="25">
        <f t="shared" si="358"/>
        <v>96699.333333333314</v>
      </c>
      <c r="AK239" s="25">
        <f t="shared" si="359"/>
        <v>88924.666666666642</v>
      </c>
      <c r="AL239" s="25">
        <f t="shared" si="360"/>
        <v>82915.999999999985</v>
      </c>
      <c r="AM239" s="25">
        <f t="shared" si="361"/>
        <v>77889.333333333314</v>
      </c>
      <c r="AN239" s="25">
        <f t="shared" si="362"/>
        <v>74880.666666666657</v>
      </c>
      <c r="AO239" s="25">
        <f t="shared" si="363"/>
        <v>72203.333333333314</v>
      </c>
      <c r="AP239" s="25">
        <f t="shared" si="364"/>
        <v>69818.666666666657</v>
      </c>
      <c r="AQ239" s="25">
        <f t="shared" si="366"/>
        <v>67903.999999999985</v>
      </c>
      <c r="AR239" s="25">
        <f t="shared" si="368"/>
        <v>66410.799999999988</v>
      </c>
      <c r="AS239" s="25">
        <f t="shared" si="369"/>
        <v>64871.599999999984</v>
      </c>
      <c r="AT239" s="25">
        <f t="shared" si="370"/>
        <v>63356.599999999984</v>
      </c>
      <c r="AU239" s="25">
        <f t="shared" ref="AU239:AU254" si="371">VLOOKUP($C$109,$D$3:$K$63,$A$70,0)*(B196-B195)</f>
        <v>62127.599999999984</v>
      </c>
      <c r="AV239" s="25">
        <f>VLOOKUP($C$110,$D$3:$K$63,$A$70,0)*(B195-B194)</f>
        <v>60722.799999999988</v>
      </c>
      <c r="AW239" s="25">
        <f>VLOOKUP($C$111,$D$3:$K$63,$A$70,0)*B194</f>
        <v>0</v>
      </c>
      <c r="AX239" s="25"/>
      <c r="AY239" s="25"/>
      <c r="AZ239" s="25"/>
      <c r="BA239" s="25"/>
      <c r="BB239" s="25"/>
      <c r="BC239" s="25"/>
      <c r="BD239" s="25"/>
      <c r="BE239" s="25"/>
      <c r="BF239" s="25"/>
      <c r="BG239" s="25"/>
      <c r="BH239" s="25"/>
      <c r="BI239" s="25"/>
      <c r="BJ239" s="25"/>
      <c r="BK239" s="25"/>
      <c r="BL239" s="25"/>
      <c r="BM239" s="21">
        <f t="shared" si="290"/>
        <v>1171176.0666666669</v>
      </c>
      <c r="BN239" s="18"/>
      <c r="BO239" s="18"/>
      <c r="BP239" s="18">
        <v>2045</v>
      </c>
      <c r="BQ239" s="14">
        <f t="shared" si="291"/>
        <v>0</v>
      </c>
      <c r="BR239" s="14">
        <f t="shared" si="311"/>
        <v>0</v>
      </c>
      <c r="BS239" s="14">
        <f t="shared" si="312"/>
        <v>0</v>
      </c>
      <c r="BT239" s="14">
        <f t="shared" si="313"/>
        <v>0</v>
      </c>
      <c r="BU239" s="14">
        <f t="shared" si="314"/>
        <v>0</v>
      </c>
      <c r="BV239" s="14">
        <f t="shared" si="315"/>
        <v>0</v>
      </c>
      <c r="BW239" s="14">
        <f t="shared" si="316"/>
        <v>0</v>
      </c>
      <c r="BX239" s="14">
        <f t="shared" si="317"/>
        <v>0</v>
      </c>
      <c r="BY239" s="14">
        <f t="shared" si="318"/>
        <v>0</v>
      </c>
      <c r="BZ239" s="14">
        <f t="shared" si="319"/>
        <v>0</v>
      </c>
      <c r="CA239" s="14">
        <f t="shared" si="320"/>
        <v>0</v>
      </c>
      <c r="CB239" s="14">
        <f t="shared" si="321"/>
        <v>0</v>
      </c>
      <c r="CC239" s="14">
        <f t="shared" si="322"/>
        <v>0</v>
      </c>
      <c r="CD239" s="14">
        <f t="shared" si="323"/>
        <v>0</v>
      </c>
      <c r="CE239" s="14">
        <f t="shared" si="324"/>
        <v>0</v>
      </c>
      <c r="CF239" s="14">
        <f t="shared" si="325"/>
        <v>0</v>
      </c>
      <c r="CG239" s="14">
        <f t="shared" si="308"/>
        <v>0</v>
      </c>
      <c r="CH239" s="14">
        <f t="shared" si="261"/>
        <v>0</v>
      </c>
      <c r="CI239" s="14">
        <f t="shared" si="262"/>
        <v>0</v>
      </c>
      <c r="CJ239" s="14">
        <f t="shared" si="263"/>
        <v>0</v>
      </c>
      <c r="CK239" s="14">
        <f t="shared" si="264"/>
        <v>0</v>
      </c>
      <c r="CL239" s="14">
        <f t="shared" si="265"/>
        <v>0</v>
      </c>
      <c r="CM239" s="14">
        <f t="shared" si="292"/>
        <v>0</v>
      </c>
      <c r="CN239" s="14">
        <f t="shared" si="326"/>
        <v>0</v>
      </c>
      <c r="CO239" s="14">
        <f t="shared" si="327"/>
        <v>0</v>
      </c>
      <c r="CP239" s="14">
        <f t="shared" si="328"/>
        <v>0</v>
      </c>
      <c r="CQ239" s="14">
        <f t="shared" si="329"/>
        <v>0</v>
      </c>
      <c r="CR239" s="14">
        <f t="shared" si="330"/>
        <v>0</v>
      </c>
      <c r="CS239" s="14">
        <f t="shared" si="331"/>
        <v>0</v>
      </c>
      <c r="CT239" s="14">
        <f t="shared" si="332"/>
        <v>3.6527008100347431E-16</v>
      </c>
      <c r="CU239" s="14">
        <f t="shared" si="333"/>
        <v>9.9871690228642507E-2</v>
      </c>
      <c r="CV239" s="14">
        <f t="shared" si="334"/>
        <v>9.0066161984981324E-2</v>
      </c>
      <c r="CW239" s="14">
        <f t="shared" si="335"/>
        <v>8.2566008720237366E-2</v>
      </c>
      <c r="CX239" s="14">
        <f t="shared" si="336"/>
        <v>7.592766723773553E-2</v>
      </c>
      <c r="CY239" s="14">
        <f t="shared" si="337"/>
        <v>7.0797211759962508E-2</v>
      </c>
      <c r="CZ239" s="14">
        <f t="shared" si="338"/>
        <v>6.6505229700447518E-2</v>
      </c>
      <c r="DA239" s="14">
        <f t="shared" si="339"/>
        <v>6.3936301977026946E-2</v>
      </c>
      <c r="DB239" s="14">
        <f t="shared" si="340"/>
        <v>6.1650280763364845E-2</v>
      </c>
      <c r="DC239" s="14">
        <f t="shared" si="367"/>
        <v>5.9614150812849584E-2</v>
      </c>
      <c r="DD239" s="14">
        <f t="shared" si="267"/>
        <v>5.7979326877182859E-2</v>
      </c>
      <c r="DE239" s="14">
        <f t="shared" si="268"/>
        <v>5.6704369129583175E-2</v>
      </c>
      <c r="DF239" s="14">
        <f t="shared" si="269"/>
        <v>5.5390134623083405E-2</v>
      </c>
      <c r="DG239" s="14">
        <f t="shared" si="270"/>
        <v>5.4096563107135419E-2</v>
      </c>
      <c r="DH239" s="14">
        <f t="shared" si="271"/>
        <v>5.30471905704357E-2</v>
      </c>
      <c r="DI239" s="14">
        <f t="shared" si="272"/>
        <v>5.1847712507330931E-2</v>
      </c>
      <c r="DJ239" s="14">
        <f t="shared" si="273"/>
        <v>0</v>
      </c>
      <c r="DK239" s="14">
        <f t="shared" si="274"/>
        <v>0</v>
      </c>
      <c r="DL239" s="14">
        <f t="shared" si="275"/>
        <v>0</v>
      </c>
      <c r="DM239" s="14">
        <f t="shared" si="276"/>
        <v>0</v>
      </c>
      <c r="DN239" s="14">
        <f t="shared" si="277"/>
        <v>0</v>
      </c>
      <c r="DO239" s="14">
        <f t="shared" si="278"/>
        <v>0</v>
      </c>
      <c r="DP239" s="14">
        <f t="shared" si="279"/>
        <v>0</v>
      </c>
      <c r="DQ239" s="14">
        <f t="shared" si="280"/>
        <v>0</v>
      </c>
      <c r="DR239" s="14">
        <f t="shared" si="281"/>
        <v>0</v>
      </c>
      <c r="DS239" s="14">
        <f t="shared" si="282"/>
        <v>0</v>
      </c>
      <c r="DT239" s="14">
        <f t="shared" si="283"/>
        <v>0</v>
      </c>
      <c r="DU239" s="14">
        <f t="shared" si="284"/>
        <v>0</v>
      </c>
      <c r="DV239" s="14">
        <f t="shared" si="285"/>
        <v>0</v>
      </c>
      <c r="DW239" s="14">
        <f t="shared" si="286"/>
        <v>0</v>
      </c>
      <c r="DX239" s="14">
        <f t="shared" si="287"/>
        <v>0</v>
      </c>
      <c r="DY239" s="14">
        <f t="shared" si="288"/>
        <v>0</v>
      </c>
      <c r="DZ239" s="14">
        <f t="shared" si="365"/>
        <v>1.0000000000000002</v>
      </c>
    </row>
    <row r="240" spans="1:130">
      <c r="A240" s="18"/>
      <c r="B240" s="18"/>
      <c r="C240" s="18">
        <v>2046</v>
      </c>
      <c r="D240" s="25"/>
      <c r="E240" s="25"/>
      <c r="F240" s="25"/>
      <c r="G240" s="25"/>
      <c r="H240" s="25"/>
      <c r="I240" s="25"/>
      <c r="J240" s="25"/>
      <c r="K240" s="25"/>
      <c r="L240" s="25"/>
      <c r="M240" s="25"/>
      <c r="N240" s="25"/>
      <c r="O240" s="25"/>
      <c r="P240" s="25"/>
      <c r="Q240" s="25"/>
      <c r="R240" s="25"/>
      <c r="S240" s="25"/>
      <c r="T240" s="25"/>
      <c r="U240" s="25"/>
      <c r="V240" s="25"/>
      <c r="W240" s="25"/>
      <c r="X240" s="25"/>
      <c r="Y240" s="25"/>
      <c r="Z240" s="25"/>
      <c r="AA240" s="25"/>
      <c r="AB240" s="25"/>
      <c r="AC240" s="25"/>
      <c r="AD240" s="25">
        <f t="shared" si="352"/>
        <v>0</v>
      </c>
      <c r="AE240" s="25">
        <f t="shared" si="353"/>
        <v>0</v>
      </c>
      <c r="AF240" s="25">
        <f t="shared" si="354"/>
        <v>0</v>
      </c>
      <c r="AG240" s="25">
        <f t="shared" si="355"/>
        <v>0</v>
      </c>
      <c r="AH240" s="25">
        <f t="shared" si="356"/>
        <v>3.8957947978701668E-10</v>
      </c>
      <c r="AI240" s="25">
        <f t="shared" si="357"/>
        <v>105483.33333333331</v>
      </c>
      <c r="AJ240" s="25">
        <f t="shared" si="358"/>
        <v>96699.333333333314</v>
      </c>
      <c r="AK240" s="25">
        <f t="shared" si="359"/>
        <v>88924.666666666642</v>
      </c>
      <c r="AL240" s="25">
        <f t="shared" si="360"/>
        <v>82915.999999999985</v>
      </c>
      <c r="AM240" s="25">
        <f t="shared" si="361"/>
        <v>77889.333333333314</v>
      </c>
      <c r="AN240" s="25">
        <f t="shared" si="362"/>
        <v>74880.666666666657</v>
      </c>
      <c r="AO240" s="25">
        <f t="shared" si="363"/>
        <v>72203.333333333314</v>
      </c>
      <c r="AP240" s="25">
        <f t="shared" si="364"/>
        <v>69818.666666666657</v>
      </c>
      <c r="AQ240" s="25">
        <f t="shared" si="366"/>
        <v>67903.999999999985</v>
      </c>
      <c r="AR240" s="25">
        <f t="shared" si="368"/>
        <v>66410.799999999988</v>
      </c>
      <c r="AS240" s="25">
        <f t="shared" si="369"/>
        <v>64871.599999999984</v>
      </c>
      <c r="AT240" s="25">
        <f t="shared" si="370"/>
        <v>63356.599999999984</v>
      </c>
      <c r="AU240" s="25">
        <f t="shared" si="371"/>
        <v>62127.599999999984</v>
      </c>
      <c r="AV240" s="25">
        <f t="shared" ref="AV240:AV254" si="372">VLOOKUP($C$110,$D$3:$K$63,$A$70,0)*(B196-B195)</f>
        <v>60722.799999999988</v>
      </c>
      <c r="AW240" s="25">
        <f>VLOOKUP($C$111,$D$3:$K$63,$A$70,0)*(B195-B194)</f>
        <v>59281.599999999984</v>
      </c>
      <c r="AX240" s="25">
        <f>VLOOKUP($C$112,$D$3:$K$63,$A$70,0)*B194</f>
        <v>0</v>
      </c>
      <c r="AY240" s="25"/>
      <c r="AZ240" s="25"/>
      <c r="BA240" s="25"/>
      <c r="BB240" s="25"/>
      <c r="BC240" s="25"/>
      <c r="BD240" s="25"/>
      <c r="BE240" s="25"/>
      <c r="BF240" s="25"/>
      <c r="BG240" s="25"/>
      <c r="BH240" s="25"/>
      <c r="BI240" s="25"/>
      <c r="BJ240" s="25"/>
      <c r="BK240" s="25"/>
      <c r="BL240" s="25"/>
      <c r="BM240" s="21">
        <f t="shared" si="290"/>
        <v>1113490.3333333335</v>
      </c>
      <c r="BN240" s="18"/>
      <c r="BO240" s="18"/>
      <c r="BP240" s="18">
        <v>2046</v>
      </c>
      <c r="BQ240" s="14">
        <f t="shared" si="291"/>
        <v>0</v>
      </c>
      <c r="BR240" s="14">
        <f t="shared" si="311"/>
        <v>0</v>
      </c>
      <c r="BS240" s="14">
        <f t="shared" si="312"/>
        <v>0</v>
      </c>
      <c r="BT240" s="14">
        <f t="shared" si="313"/>
        <v>0</v>
      </c>
      <c r="BU240" s="14">
        <f t="shared" si="314"/>
        <v>0</v>
      </c>
      <c r="BV240" s="14">
        <f t="shared" si="315"/>
        <v>0</v>
      </c>
      <c r="BW240" s="14">
        <f t="shared" si="316"/>
        <v>0</v>
      </c>
      <c r="BX240" s="14">
        <f t="shared" si="317"/>
        <v>0</v>
      </c>
      <c r="BY240" s="14">
        <f t="shared" si="318"/>
        <v>0</v>
      </c>
      <c r="BZ240" s="14">
        <f t="shared" si="319"/>
        <v>0</v>
      </c>
      <c r="CA240" s="14">
        <f t="shared" si="320"/>
        <v>0</v>
      </c>
      <c r="CB240" s="14">
        <f t="shared" si="321"/>
        <v>0</v>
      </c>
      <c r="CC240" s="14">
        <f t="shared" si="322"/>
        <v>0</v>
      </c>
      <c r="CD240" s="14">
        <f t="shared" si="323"/>
        <v>0</v>
      </c>
      <c r="CE240" s="14">
        <f t="shared" si="324"/>
        <v>0</v>
      </c>
      <c r="CF240" s="14">
        <f t="shared" si="325"/>
        <v>0</v>
      </c>
      <c r="CG240" s="14">
        <f t="shared" si="308"/>
        <v>0</v>
      </c>
      <c r="CH240" s="14">
        <f t="shared" si="261"/>
        <v>0</v>
      </c>
      <c r="CI240" s="14">
        <f t="shared" si="262"/>
        <v>0</v>
      </c>
      <c r="CJ240" s="14">
        <f t="shared" si="263"/>
        <v>0</v>
      </c>
      <c r="CK240" s="14">
        <f t="shared" si="264"/>
        <v>0</v>
      </c>
      <c r="CL240" s="14">
        <f t="shared" si="265"/>
        <v>0</v>
      </c>
      <c r="CM240" s="14">
        <f t="shared" si="292"/>
        <v>0</v>
      </c>
      <c r="CN240" s="14">
        <f t="shared" si="326"/>
        <v>0</v>
      </c>
      <c r="CO240" s="14">
        <f t="shared" si="327"/>
        <v>0</v>
      </c>
      <c r="CP240" s="14">
        <f t="shared" si="328"/>
        <v>0</v>
      </c>
      <c r="CQ240" s="14">
        <f t="shared" si="329"/>
        <v>0</v>
      </c>
      <c r="CR240" s="14">
        <f t="shared" si="330"/>
        <v>0</v>
      </c>
      <c r="CS240" s="14">
        <f t="shared" si="331"/>
        <v>0</v>
      </c>
      <c r="CT240" s="14">
        <f t="shared" si="332"/>
        <v>0</v>
      </c>
      <c r="CU240" s="14">
        <f t="shared" si="333"/>
        <v>3.4987235014494957E-16</v>
      </c>
      <c r="CV240" s="14">
        <f t="shared" si="334"/>
        <v>9.4732150047104099E-2</v>
      </c>
      <c r="CW240" s="14">
        <f t="shared" si="335"/>
        <v>8.6843442137351262E-2</v>
      </c>
      <c r="CX240" s="14">
        <f t="shared" si="336"/>
        <v>7.9861193226943114E-2</v>
      </c>
      <c r="CY240" s="14">
        <f t="shared" si="337"/>
        <v>7.4464948206405604E-2</v>
      </c>
      <c r="CZ240" s="14">
        <f t="shared" si="338"/>
        <v>6.9950614748638715E-2</v>
      </c>
      <c r="DA240" s="14">
        <f t="shared" si="339"/>
        <v>6.7248600571596026E-2</v>
      </c>
      <c r="DB240" s="14">
        <f t="shared" si="340"/>
        <v>6.4844149223268185E-2</v>
      </c>
      <c r="DC240" s="14">
        <f t="shared" si="367"/>
        <v>6.2702535061672421E-2</v>
      </c>
      <c r="DD240" s="14">
        <f t="shared" si="267"/>
        <v>6.0983017065557497E-2</v>
      </c>
      <c r="DE240" s="14">
        <f t="shared" si="268"/>
        <v>5.9642008567055343E-2</v>
      </c>
      <c r="DF240" s="14">
        <f t="shared" si="269"/>
        <v>5.8259688528952934E-2</v>
      </c>
      <c r="DG240" s="14">
        <f t="shared" si="270"/>
        <v>5.6899101952988043E-2</v>
      </c>
      <c r="DH240" s="14">
        <f t="shared" si="271"/>
        <v>5.5795365384102999E-2</v>
      </c>
      <c r="DI240" s="14">
        <f t="shared" si="272"/>
        <v>5.4533746887789156E-2</v>
      </c>
      <c r="DJ240" s="14">
        <f t="shared" si="273"/>
        <v>5.323943839057424E-2</v>
      </c>
      <c r="DK240" s="14">
        <f t="shared" si="274"/>
        <v>0</v>
      </c>
      <c r="DL240" s="14">
        <f t="shared" si="275"/>
        <v>0</v>
      </c>
      <c r="DM240" s="14">
        <f t="shared" si="276"/>
        <v>0</v>
      </c>
      <c r="DN240" s="14">
        <f t="shared" si="277"/>
        <v>0</v>
      </c>
      <c r="DO240" s="14">
        <f t="shared" si="278"/>
        <v>0</v>
      </c>
      <c r="DP240" s="14">
        <f t="shared" si="279"/>
        <v>0</v>
      </c>
      <c r="DQ240" s="14">
        <f t="shared" si="280"/>
        <v>0</v>
      </c>
      <c r="DR240" s="14">
        <f t="shared" si="281"/>
        <v>0</v>
      </c>
      <c r="DS240" s="14">
        <f t="shared" si="282"/>
        <v>0</v>
      </c>
      <c r="DT240" s="14">
        <f t="shared" si="283"/>
        <v>0</v>
      </c>
      <c r="DU240" s="14">
        <f t="shared" si="284"/>
        <v>0</v>
      </c>
      <c r="DV240" s="14">
        <f t="shared" si="285"/>
        <v>0</v>
      </c>
      <c r="DW240" s="14">
        <f t="shared" si="286"/>
        <v>0</v>
      </c>
      <c r="DX240" s="14">
        <f t="shared" si="287"/>
        <v>0</v>
      </c>
      <c r="DY240" s="14">
        <f t="shared" si="288"/>
        <v>0</v>
      </c>
      <c r="DZ240" s="14">
        <f t="shared" si="365"/>
        <v>1</v>
      </c>
    </row>
    <row r="241" spans="1:130">
      <c r="A241" s="18"/>
      <c r="B241" s="18"/>
      <c r="C241" s="18">
        <v>2047</v>
      </c>
      <c r="D241" s="25"/>
      <c r="E241" s="25"/>
      <c r="F241" s="25"/>
      <c r="G241" s="25"/>
      <c r="H241" s="25"/>
      <c r="I241" s="25"/>
      <c r="J241" s="25"/>
      <c r="K241" s="25"/>
      <c r="L241" s="25"/>
      <c r="M241" s="25"/>
      <c r="N241" s="25"/>
      <c r="O241" s="25"/>
      <c r="P241" s="25"/>
      <c r="Q241" s="25"/>
      <c r="R241" s="25"/>
      <c r="S241" s="25"/>
      <c r="T241" s="25"/>
      <c r="U241" s="25"/>
      <c r="V241" s="25"/>
      <c r="W241" s="25"/>
      <c r="X241" s="25"/>
      <c r="Y241" s="25"/>
      <c r="Z241" s="25"/>
      <c r="AA241" s="25"/>
      <c r="AB241" s="25"/>
      <c r="AC241" s="25"/>
      <c r="AD241" s="25"/>
      <c r="AE241" s="25">
        <f t="shared" si="353"/>
        <v>0</v>
      </c>
      <c r="AF241" s="25">
        <f t="shared" si="354"/>
        <v>0</v>
      </c>
      <c r="AG241" s="25">
        <f t="shared" si="355"/>
        <v>0</v>
      </c>
      <c r="AH241" s="25">
        <f t="shared" si="356"/>
        <v>0</v>
      </c>
      <c r="AI241" s="25">
        <f t="shared" si="357"/>
        <v>3.5133007614263079E-10</v>
      </c>
      <c r="AJ241" s="25">
        <f t="shared" si="358"/>
        <v>96699.333333333314</v>
      </c>
      <c r="AK241" s="25">
        <f t="shared" si="359"/>
        <v>88924.666666666642</v>
      </c>
      <c r="AL241" s="25">
        <f t="shared" si="360"/>
        <v>82915.999999999985</v>
      </c>
      <c r="AM241" s="25">
        <f t="shared" si="361"/>
        <v>77889.333333333314</v>
      </c>
      <c r="AN241" s="25">
        <f t="shared" si="362"/>
        <v>74880.666666666657</v>
      </c>
      <c r="AO241" s="25">
        <f t="shared" si="363"/>
        <v>72203.333333333314</v>
      </c>
      <c r="AP241" s="25">
        <f t="shared" si="364"/>
        <v>69818.666666666657</v>
      </c>
      <c r="AQ241" s="25">
        <f t="shared" si="366"/>
        <v>67903.999999999985</v>
      </c>
      <c r="AR241" s="25">
        <f t="shared" si="368"/>
        <v>66410.799999999988</v>
      </c>
      <c r="AS241" s="25">
        <f t="shared" si="369"/>
        <v>64871.599999999984</v>
      </c>
      <c r="AT241" s="25">
        <f t="shared" si="370"/>
        <v>63356.599999999984</v>
      </c>
      <c r="AU241" s="25">
        <f t="shared" si="371"/>
        <v>62127.599999999984</v>
      </c>
      <c r="AV241" s="25">
        <f t="shared" si="372"/>
        <v>60722.799999999988</v>
      </c>
      <c r="AW241" s="25">
        <f t="shared" ref="AW241:AW254" si="373">VLOOKUP($C$111,$D$3:$K$63,$A$70,0)*(B196-B195)</f>
        <v>59281.599999999984</v>
      </c>
      <c r="AX241" s="25">
        <f>VLOOKUP($C$112,$D$3:$K$63,$A$70,0)*(B195-B194)</f>
        <v>57605.799999999988</v>
      </c>
      <c r="AY241" s="25">
        <f>VLOOKUP($C$113,$D$3:$K$63,$A$70,0)*B194</f>
        <v>0</v>
      </c>
      <c r="AZ241" s="25"/>
      <c r="BA241" s="25"/>
      <c r="BB241" s="25"/>
      <c r="BC241" s="25"/>
      <c r="BD241" s="25"/>
      <c r="BE241" s="25"/>
      <c r="BF241" s="25"/>
      <c r="BG241" s="25"/>
      <c r="BH241" s="25"/>
      <c r="BI241" s="25"/>
      <c r="BJ241" s="25"/>
      <c r="BK241" s="25"/>
      <c r="BL241" s="25"/>
      <c r="BM241" s="21">
        <f t="shared" si="290"/>
        <v>1065612.8</v>
      </c>
      <c r="BN241" s="18"/>
      <c r="BO241" s="18"/>
      <c r="BP241" s="18">
        <v>2047</v>
      </c>
      <c r="BQ241" s="14">
        <f t="shared" si="291"/>
        <v>0</v>
      </c>
      <c r="BR241" s="14">
        <f t="shared" si="311"/>
        <v>0</v>
      </c>
      <c r="BS241" s="14">
        <f t="shared" si="312"/>
        <v>0</v>
      </c>
      <c r="BT241" s="14">
        <f t="shared" si="313"/>
        <v>0</v>
      </c>
      <c r="BU241" s="14">
        <f t="shared" si="314"/>
        <v>0</v>
      </c>
      <c r="BV241" s="14">
        <f t="shared" si="315"/>
        <v>0</v>
      </c>
      <c r="BW241" s="14">
        <f t="shared" si="316"/>
        <v>0</v>
      </c>
      <c r="BX241" s="14">
        <f t="shared" si="317"/>
        <v>0</v>
      </c>
      <c r="BY241" s="14">
        <f t="shared" si="318"/>
        <v>0</v>
      </c>
      <c r="BZ241" s="14">
        <f t="shared" si="319"/>
        <v>0</v>
      </c>
      <c r="CA241" s="14">
        <f t="shared" si="320"/>
        <v>0</v>
      </c>
      <c r="CB241" s="14">
        <f t="shared" si="321"/>
        <v>0</v>
      </c>
      <c r="CC241" s="14">
        <f t="shared" si="322"/>
        <v>0</v>
      </c>
      <c r="CD241" s="14">
        <f t="shared" si="323"/>
        <v>0</v>
      </c>
      <c r="CE241" s="14">
        <f t="shared" si="324"/>
        <v>0</v>
      </c>
      <c r="CF241" s="14">
        <f t="shared" si="325"/>
        <v>0</v>
      </c>
      <c r="CG241" s="14">
        <f t="shared" si="308"/>
        <v>0</v>
      </c>
      <c r="CH241" s="14">
        <f t="shared" si="261"/>
        <v>0</v>
      </c>
      <c r="CI241" s="14">
        <f t="shared" si="262"/>
        <v>0</v>
      </c>
      <c r="CJ241" s="14">
        <f t="shared" si="263"/>
        <v>0</v>
      </c>
      <c r="CK241" s="14">
        <f t="shared" si="264"/>
        <v>0</v>
      </c>
      <c r="CL241" s="14">
        <f t="shared" si="265"/>
        <v>0</v>
      </c>
      <c r="CM241" s="14">
        <f t="shared" si="292"/>
        <v>0</v>
      </c>
      <c r="CN241" s="14">
        <f t="shared" si="326"/>
        <v>0</v>
      </c>
      <c r="CO241" s="14">
        <f t="shared" si="327"/>
        <v>0</v>
      </c>
      <c r="CP241" s="14">
        <f t="shared" si="328"/>
        <v>0</v>
      </c>
      <c r="CQ241" s="14">
        <f t="shared" si="329"/>
        <v>0</v>
      </c>
      <c r="CR241" s="14">
        <f t="shared" si="330"/>
        <v>0</v>
      </c>
      <c r="CS241" s="14">
        <f t="shared" si="331"/>
        <v>0</v>
      </c>
      <c r="CT241" s="14">
        <f t="shared" si="332"/>
        <v>0</v>
      </c>
      <c r="CU241" s="14">
        <f t="shared" si="333"/>
        <v>0</v>
      </c>
      <c r="CV241" s="14">
        <f t="shared" si="334"/>
        <v>3.2969768769916311E-16</v>
      </c>
      <c r="CW241" s="14">
        <f t="shared" si="335"/>
        <v>9.0745281337961878E-2</v>
      </c>
      <c r="CX241" s="14">
        <f t="shared" si="336"/>
        <v>8.3449322931055864E-2</v>
      </c>
      <c r="CY241" s="14">
        <f t="shared" si="337"/>
        <v>7.7810626899376567E-2</v>
      </c>
      <c r="CZ241" s="14">
        <f t="shared" si="338"/>
        <v>7.3093466344748587E-2</v>
      </c>
      <c r="DA241" s="14">
        <f t="shared" si="339"/>
        <v>7.0270051811189449E-2</v>
      </c>
      <c r="DB241" s="14">
        <f t="shared" si="340"/>
        <v>6.7757569478644877E-2</v>
      </c>
      <c r="DC241" s="14">
        <f t="shared" si="367"/>
        <v>6.5519733496694724E-2</v>
      </c>
      <c r="DD241" s="14">
        <f t="shared" si="267"/>
        <v>6.3722958282783376E-2</v>
      </c>
      <c r="DE241" s="14">
        <f t="shared" si="268"/>
        <v>6.2321698838452379E-2</v>
      </c>
      <c r="DF241" s="14">
        <f t="shared" si="269"/>
        <v>6.0877271744483534E-2</v>
      </c>
      <c r="DG241" s="14">
        <f t="shared" si="270"/>
        <v>5.9455554587932863E-2</v>
      </c>
      <c r="DH241" s="14">
        <f t="shared" si="271"/>
        <v>5.8302227600869644E-2</v>
      </c>
      <c r="DI241" s="14">
        <f t="shared" si="272"/>
        <v>5.6983925118016587E-2</v>
      </c>
      <c r="DJ241" s="14">
        <f t="shared" si="273"/>
        <v>5.5631463886319669E-2</v>
      </c>
      <c r="DK241" s="14">
        <f t="shared" si="274"/>
        <v>5.4058847641469759E-2</v>
      </c>
      <c r="DL241" s="14">
        <f t="shared" si="275"/>
        <v>0</v>
      </c>
      <c r="DM241" s="14">
        <f t="shared" si="276"/>
        <v>0</v>
      </c>
      <c r="DN241" s="14">
        <f t="shared" si="277"/>
        <v>0</v>
      </c>
      <c r="DO241" s="14">
        <f t="shared" si="278"/>
        <v>0</v>
      </c>
      <c r="DP241" s="14">
        <f t="shared" si="279"/>
        <v>0</v>
      </c>
      <c r="DQ241" s="14">
        <f t="shared" si="280"/>
        <v>0</v>
      </c>
      <c r="DR241" s="14">
        <f t="shared" si="281"/>
        <v>0</v>
      </c>
      <c r="DS241" s="14">
        <f t="shared" si="282"/>
        <v>0</v>
      </c>
      <c r="DT241" s="14">
        <f t="shared" si="283"/>
        <v>0</v>
      </c>
      <c r="DU241" s="14">
        <f t="shared" si="284"/>
        <v>0</v>
      </c>
      <c r="DV241" s="14">
        <f t="shared" si="285"/>
        <v>0</v>
      </c>
      <c r="DW241" s="14">
        <f t="shared" si="286"/>
        <v>0</v>
      </c>
      <c r="DX241" s="14">
        <f t="shared" si="287"/>
        <v>0</v>
      </c>
      <c r="DY241" s="14">
        <f t="shared" si="288"/>
        <v>0</v>
      </c>
      <c r="DZ241" s="14">
        <f t="shared" si="365"/>
        <v>1.0000000000000002</v>
      </c>
    </row>
    <row r="242" spans="1:130">
      <c r="A242" s="18"/>
      <c r="B242" s="18"/>
      <c r="C242" s="18">
        <v>2048</v>
      </c>
      <c r="D242" s="25"/>
      <c r="E242" s="25"/>
      <c r="F242" s="25"/>
      <c r="G242" s="25"/>
      <c r="H242" s="25"/>
      <c r="I242" s="25"/>
      <c r="J242" s="25"/>
      <c r="K242" s="25"/>
      <c r="L242" s="25"/>
      <c r="M242" s="25"/>
      <c r="N242" s="25"/>
      <c r="O242" s="25"/>
      <c r="P242" s="25"/>
      <c r="Q242" s="25"/>
      <c r="R242" s="25"/>
      <c r="S242" s="25"/>
      <c r="T242" s="25"/>
      <c r="U242" s="25"/>
      <c r="V242" s="25"/>
      <c r="W242" s="25"/>
      <c r="X242" s="25"/>
      <c r="Y242" s="25"/>
      <c r="Z242" s="25"/>
      <c r="AA242" s="25"/>
      <c r="AB242" s="25"/>
      <c r="AC242" s="25"/>
      <c r="AD242" s="25"/>
      <c r="AE242" s="25"/>
      <c r="AF242" s="25">
        <f t="shared" si="354"/>
        <v>0</v>
      </c>
      <c r="AG242" s="25">
        <f t="shared" si="355"/>
        <v>0</v>
      </c>
      <c r="AH242" s="25">
        <f t="shared" si="356"/>
        <v>0</v>
      </c>
      <c r="AI242" s="25">
        <f t="shared" si="357"/>
        <v>0</v>
      </c>
      <c r="AJ242" s="25">
        <f t="shared" si="358"/>
        <v>3.2207347899770866E-10</v>
      </c>
      <c r="AK242" s="25">
        <f t="shared" si="359"/>
        <v>88924.666666666642</v>
      </c>
      <c r="AL242" s="25">
        <f t="shared" si="360"/>
        <v>82915.999999999985</v>
      </c>
      <c r="AM242" s="25">
        <f t="shared" si="361"/>
        <v>77889.333333333314</v>
      </c>
      <c r="AN242" s="25">
        <f t="shared" si="362"/>
        <v>74880.666666666657</v>
      </c>
      <c r="AO242" s="25">
        <f t="shared" si="363"/>
        <v>72203.333333333314</v>
      </c>
      <c r="AP242" s="25">
        <f t="shared" si="364"/>
        <v>69818.666666666657</v>
      </c>
      <c r="AQ242" s="25">
        <f t="shared" si="366"/>
        <v>67903.999999999985</v>
      </c>
      <c r="AR242" s="25">
        <f t="shared" si="368"/>
        <v>66410.799999999988</v>
      </c>
      <c r="AS242" s="25">
        <f t="shared" si="369"/>
        <v>64871.599999999984</v>
      </c>
      <c r="AT242" s="25">
        <f t="shared" si="370"/>
        <v>63356.599999999984</v>
      </c>
      <c r="AU242" s="25">
        <f t="shared" si="371"/>
        <v>62127.599999999984</v>
      </c>
      <c r="AV242" s="25">
        <f t="shared" si="372"/>
        <v>60722.799999999988</v>
      </c>
      <c r="AW242" s="25">
        <f t="shared" si="373"/>
        <v>59281.599999999984</v>
      </c>
      <c r="AX242" s="25">
        <f t="shared" ref="AX242:AX254" si="374">VLOOKUP($C$112,$D$3:$K$63,$A$70,0)*(B196-B195)</f>
        <v>57605.799999999988</v>
      </c>
      <c r="AY242" s="25">
        <f>VLOOKUP($C$113,$D$3:$K$63,$A$70,0)*(B195-B194)</f>
        <v>56003.799999999988</v>
      </c>
      <c r="AZ242" s="25">
        <f>VLOOKUP($C$114,$D$3:$K$63,$A$70,0)*B194</f>
        <v>0</v>
      </c>
      <c r="BA242" s="25"/>
      <c r="BB242" s="25"/>
      <c r="BC242" s="25"/>
      <c r="BD242" s="25"/>
      <c r="BE242" s="25"/>
      <c r="BF242" s="25"/>
      <c r="BG242" s="25"/>
      <c r="BH242" s="25"/>
      <c r="BI242" s="25"/>
      <c r="BJ242" s="25"/>
      <c r="BK242" s="25"/>
      <c r="BL242" s="25"/>
      <c r="BM242" s="21">
        <f t="shared" si="290"/>
        <v>1024917.2666666666</v>
      </c>
      <c r="BN242" s="18"/>
      <c r="BO242" s="18"/>
      <c r="BP242" s="18">
        <v>2048</v>
      </c>
      <c r="BQ242" s="14">
        <f t="shared" si="291"/>
        <v>0</v>
      </c>
      <c r="BR242" s="14">
        <f t="shared" si="311"/>
        <v>0</v>
      </c>
      <c r="BS242" s="14">
        <f t="shared" si="312"/>
        <v>0</v>
      </c>
      <c r="BT242" s="14">
        <f t="shared" si="313"/>
        <v>0</v>
      </c>
      <c r="BU242" s="14">
        <f t="shared" si="314"/>
        <v>0</v>
      </c>
      <c r="BV242" s="14">
        <f t="shared" si="315"/>
        <v>0</v>
      </c>
      <c r="BW242" s="14">
        <f t="shared" si="316"/>
        <v>0</v>
      </c>
      <c r="BX242" s="14">
        <f t="shared" si="317"/>
        <v>0</v>
      </c>
      <c r="BY242" s="14">
        <f t="shared" si="318"/>
        <v>0</v>
      </c>
      <c r="BZ242" s="14">
        <f t="shared" si="319"/>
        <v>0</v>
      </c>
      <c r="CA242" s="14">
        <f t="shared" si="320"/>
        <v>0</v>
      </c>
      <c r="CB242" s="14">
        <f t="shared" si="321"/>
        <v>0</v>
      </c>
      <c r="CC242" s="14">
        <f t="shared" si="322"/>
        <v>0</v>
      </c>
      <c r="CD242" s="14">
        <f t="shared" si="323"/>
        <v>0</v>
      </c>
      <c r="CE242" s="14">
        <f t="shared" si="324"/>
        <v>0</v>
      </c>
      <c r="CF242" s="14">
        <f t="shared" si="325"/>
        <v>0</v>
      </c>
      <c r="CG242" s="14">
        <f t="shared" si="308"/>
        <v>0</v>
      </c>
      <c r="CH242" s="14">
        <f t="shared" si="261"/>
        <v>0</v>
      </c>
      <c r="CI242" s="14">
        <f t="shared" si="262"/>
        <v>0</v>
      </c>
      <c r="CJ242" s="14">
        <f t="shared" si="263"/>
        <v>0</v>
      </c>
      <c r="CK242" s="14">
        <f t="shared" si="264"/>
        <v>0</v>
      </c>
      <c r="CL242" s="14">
        <f t="shared" si="265"/>
        <v>0</v>
      </c>
      <c r="CM242" s="14">
        <f t="shared" si="292"/>
        <v>0</v>
      </c>
      <c r="CN242" s="14">
        <f t="shared" si="326"/>
        <v>0</v>
      </c>
      <c r="CO242" s="14">
        <f t="shared" si="327"/>
        <v>0</v>
      </c>
      <c r="CP242" s="14">
        <f t="shared" si="328"/>
        <v>0</v>
      </c>
      <c r="CQ242" s="14">
        <f t="shared" si="329"/>
        <v>0</v>
      </c>
      <c r="CR242" s="14">
        <f t="shared" si="330"/>
        <v>0</v>
      </c>
      <c r="CS242" s="14">
        <f t="shared" si="331"/>
        <v>0</v>
      </c>
      <c r="CT242" s="14">
        <f t="shared" si="332"/>
        <v>0</v>
      </c>
      <c r="CU242" s="14">
        <f t="shared" si="333"/>
        <v>0</v>
      </c>
      <c r="CV242" s="14">
        <f t="shared" si="334"/>
        <v>0</v>
      </c>
      <c r="CW242" s="14">
        <f t="shared" si="335"/>
        <v>3.1424339258639544E-16</v>
      </c>
      <c r="CX242" s="14">
        <f t="shared" si="336"/>
        <v>8.6762775453940691E-2</v>
      </c>
      <c r="CY242" s="14">
        <f t="shared" si="337"/>
        <v>8.0900188431469483E-2</v>
      </c>
      <c r="CZ242" s="14">
        <f t="shared" si="338"/>
        <v>7.5995727525063964E-2</v>
      </c>
      <c r="DA242" s="14">
        <f t="shared" si="339"/>
        <v>7.3060206030288358E-2</v>
      </c>
      <c r="DB242" s="14">
        <f t="shared" si="340"/>
        <v>7.0447962661571564E-2</v>
      </c>
      <c r="DC242" s="14">
        <f t="shared" si="367"/>
        <v>6.8121270796556652E-2</v>
      </c>
      <c r="DD242" s="14">
        <f t="shared" si="267"/>
        <v>6.6253152530880696E-2</v>
      </c>
      <c r="DE242" s="14">
        <f t="shared" si="268"/>
        <v>6.4796254448895668E-2</v>
      </c>
      <c r="DF242" s="14">
        <f t="shared" si="269"/>
        <v>6.3294474695485978E-2</v>
      </c>
      <c r="DG242" s="14">
        <f t="shared" si="270"/>
        <v>6.1816306603999699E-2</v>
      </c>
      <c r="DH242" s="14">
        <f t="shared" si="271"/>
        <v>6.0617185426153734E-2</v>
      </c>
      <c r="DI242" s="14">
        <f t="shared" si="272"/>
        <v>5.9246538208384811E-2</v>
      </c>
      <c r="DJ242" s="14">
        <f t="shared" si="273"/>
        <v>5.7840375928879841E-2</v>
      </c>
      <c r="DK242" s="14">
        <f t="shared" si="274"/>
        <v>5.6205317125109081E-2</v>
      </c>
      <c r="DL242" s="14">
        <f t="shared" si="275"/>
        <v>5.4642264133319629E-2</v>
      </c>
      <c r="DM242" s="14">
        <f t="shared" si="276"/>
        <v>0</v>
      </c>
      <c r="DN242" s="14">
        <f t="shared" si="277"/>
        <v>0</v>
      </c>
      <c r="DO242" s="14">
        <f t="shared" si="278"/>
        <v>0</v>
      </c>
      <c r="DP242" s="14">
        <f t="shared" si="279"/>
        <v>0</v>
      </c>
      <c r="DQ242" s="14">
        <f t="shared" si="280"/>
        <v>0</v>
      </c>
      <c r="DR242" s="14">
        <f t="shared" si="281"/>
        <v>0</v>
      </c>
      <c r="DS242" s="14">
        <f t="shared" si="282"/>
        <v>0</v>
      </c>
      <c r="DT242" s="14">
        <f t="shared" si="283"/>
        <v>0</v>
      </c>
      <c r="DU242" s="14">
        <f t="shared" si="284"/>
        <v>0</v>
      </c>
      <c r="DV242" s="14">
        <f t="shared" si="285"/>
        <v>0</v>
      </c>
      <c r="DW242" s="14">
        <f t="shared" si="286"/>
        <v>0</v>
      </c>
      <c r="DX242" s="14">
        <f t="shared" si="287"/>
        <v>0</v>
      </c>
      <c r="DY242" s="14">
        <f t="shared" si="288"/>
        <v>0</v>
      </c>
      <c r="DZ242" s="14">
        <f t="shared" si="365"/>
        <v>1</v>
      </c>
    </row>
    <row r="243" spans="1:130">
      <c r="A243" s="18"/>
      <c r="B243" s="18"/>
      <c r="C243" s="18">
        <v>2049</v>
      </c>
      <c r="D243" s="25"/>
      <c r="E243" s="25"/>
      <c r="F243" s="25"/>
      <c r="G243" s="25"/>
      <c r="H243" s="25"/>
      <c r="I243" s="25"/>
      <c r="J243" s="25"/>
      <c r="K243" s="25"/>
      <c r="L243" s="25"/>
      <c r="M243" s="25"/>
      <c r="N243" s="25"/>
      <c r="O243" s="25"/>
      <c r="P243" s="25"/>
      <c r="Q243" s="25"/>
      <c r="R243" s="25"/>
      <c r="S243" s="25"/>
      <c r="T243" s="25"/>
      <c r="U243" s="25"/>
      <c r="V243" s="25"/>
      <c r="W243" s="25"/>
      <c r="X243" s="25"/>
      <c r="Y243" s="25"/>
      <c r="Z243" s="25"/>
      <c r="AA243" s="25"/>
      <c r="AB243" s="25"/>
      <c r="AC243" s="25"/>
      <c r="AD243" s="25"/>
      <c r="AE243" s="25"/>
      <c r="AF243" s="25"/>
      <c r="AG243" s="25">
        <f t="shared" si="355"/>
        <v>0</v>
      </c>
      <c r="AH243" s="25">
        <f t="shared" si="356"/>
        <v>0</v>
      </c>
      <c r="AI243" s="25">
        <f t="shared" si="357"/>
        <v>0</v>
      </c>
      <c r="AJ243" s="25">
        <f t="shared" si="358"/>
        <v>0</v>
      </c>
      <c r="AK243" s="25">
        <f t="shared" si="359"/>
        <v>2.9617863717135151E-10</v>
      </c>
      <c r="AL243" s="25">
        <f t="shared" si="360"/>
        <v>82915.999999999985</v>
      </c>
      <c r="AM243" s="25">
        <f t="shared" si="361"/>
        <v>77889.333333333314</v>
      </c>
      <c r="AN243" s="25">
        <f t="shared" si="362"/>
        <v>74880.666666666657</v>
      </c>
      <c r="AO243" s="25">
        <f t="shared" si="363"/>
        <v>72203.333333333314</v>
      </c>
      <c r="AP243" s="25">
        <f t="shared" si="364"/>
        <v>69818.666666666657</v>
      </c>
      <c r="AQ243" s="25">
        <f t="shared" si="366"/>
        <v>67903.999999999985</v>
      </c>
      <c r="AR243" s="25">
        <f t="shared" si="368"/>
        <v>66410.799999999988</v>
      </c>
      <c r="AS243" s="25">
        <f t="shared" si="369"/>
        <v>64871.599999999984</v>
      </c>
      <c r="AT243" s="25">
        <f t="shared" si="370"/>
        <v>63356.599999999984</v>
      </c>
      <c r="AU243" s="25">
        <f t="shared" si="371"/>
        <v>62127.599999999984</v>
      </c>
      <c r="AV243" s="25">
        <f t="shared" si="372"/>
        <v>60722.799999999988</v>
      </c>
      <c r="AW243" s="25">
        <f t="shared" si="373"/>
        <v>59281.599999999984</v>
      </c>
      <c r="AX243" s="25">
        <f t="shared" si="374"/>
        <v>57605.799999999988</v>
      </c>
      <c r="AY243" s="25">
        <f t="shared" ref="AY243:AY254" si="375">VLOOKUP($C$113,$D$3:$K$63,$A$70,0)*(B196-B195)</f>
        <v>56003.799999999988</v>
      </c>
      <c r="AZ243" s="25">
        <f>VLOOKUP($C$114,$D$3:$K$63,$A$70,0)*(B195-B194)</f>
        <v>54405.999999999985</v>
      </c>
      <c r="BA243" s="25">
        <f>VLOOKUP($C$115,$D$3:$K$63,$A$70,0)*B194</f>
        <v>0</v>
      </c>
      <c r="BB243" s="25"/>
      <c r="BC243" s="25"/>
      <c r="BD243" s="25"/>
      <c r="BE243" s="25"/>
      <c r="BF243" s="25"/>
      <c r="BG243" s="25"/>
      <c r="BH243" s="25"/>
      <c r="BI243" s="25"/>
      <c r="BJ243" s="25"/>
      <c r="BK243" s="25"/>
      <c r="BL243" s="25"/>
      <c r="BM243" s="21">
        <f t="shared" si="290"/>
        <v>990398.60000000009</v>
      </c>
      <c r="BN243" s="18"/>
      <c r="BO243" s="18"/>
      <c r="BP243" s="18">
        <v>2049</v>
      </c>
      <c r="BQ243" s="14">
        <f t="shared" si="291"/>
        <v>0</v>
      </c>
      <c r="BR243" s="14">
        <f t="shared" si="311"/>
        <v>0</v>
      </c>
      <c r="BS243" s="14">
        <f t="shared" si="312"/>
        <v>0</v>
      </c>
      <c r="BT243" s="14">
        <f t="shared" si="313"/>
        <v>0</v>
      </c>
      <c r="BU243" s="14">
        <f t="shared" si="314"/>
        <v>0</v>
      </c>
      <c r="BV243" s="14">
        <f t="shared" si="315"/>
        <v>0</v>
      </c>
      <c r="BW243" s="14">
        <f t="shared" si="316"/>
        <v>0</v>
      </c>
      <c r="BX243" s="14">
        <f t="shared" si="317"/>
        <v>0</v>
      </c>
      <c r="BY243" s="14">
        <f t="shared" si="318"/>
        <v>0</v>
      </c>
      <c r="BZ243" s="14">
        <f t="shared" si="319"/>
        <v>0</v>
      </c>
      <c r="CA243" s="14">
        <f t="shared" si="320"/>
        <v>0</v>
      </c>
      <c r="CB243" s="14">
        <f t="shared" si="321"/>
        <v>0</v>
      </c>
      <c r="CC243" s="14">
        <f t="shared" si="322"/>
        <v>0</v>
      </c>
      <c r="CD243" s="14">
        <f t="shared" si="323"/>
        <v>0</v>
      </c>
      <c r="CE243" s="14">
        <f t="shared" si="324"/>
        <v>0</v>
      </c>
      <c r="CF243" s="14">
        <f t="shared" si="325"/>
        <v>0</v>
      </c>
      <c r="CG243" s="14">
        <f t="shared" si="308"/>
        <v>0</v>
      </c>
      <c r="CH243" s="14">
        <f t="shared" si="261"/>
        <v>0</v>
      </c>
      <c r="CI243" s="14">
        <f t="shared" si="262"/>
        <v>0</v>
      </c>
      <c r="CJ243" s="14">
        <f t="shared" si="263"/>
        <v>0</v>
      </c>
      <c r="CK243" s="14">
        <f t="shared" si="264"/>
        <v>0</v>
      </c>
      <c r="CL243" s="14">
        <f t="shared" si="265"/>
        <v>0</v>
      </c>
      <c r="CM243" s="14">
        <f t="shared" si="292"/>
        <v>0</v>
      </c>
      <c r="CN243" s="14">
        <f t="shared" si="326"/>
        <v>0</v>
      </c>
      <c r="CO243" s="14">
        <f t="shared" si="327"/>
        <v>0</v>
      </c>
      <c r="CP243" s="14">
        <f t="shared" si="328"/>
        <v>0</v>
      </c>
      <c r="CQ243" s="14">
        <f t="shared" si="329"/>
        <v>0</v>
      </c>
      <c r="CR243" s="14">
        <f t="shared" si="330"/>
        <v>0</v>
      </c>
      <c r="CS243" s="14">
        <f t="shared" si="331"/>
        <v>0</v>
      </c>
      <c r="CT243" s="14">
        <f t="shared" si="332"/>
        <v>0</v>
      </c>
      <c r="CU243" s="14">
        <f t="shared" si="333"/>
        <v>0</v>
      </c>
      <c r="CV243" s="14">
        <f t="shared" si="334"/>
        <v>0</v>
      </c>
      <c r="CW243" s="14">
        <f t="shared" si="335"/>
        <v>0</v>
      </c>
      <c r="CX243" s="14">
        <f t="shared" si="336"/>
        <v>2.990499352193667E-16</v>
      </c>
      <c r="CY243" s="14">
        <f t="shared" si="337"/>
        <v>8.3719827552260248E-2</v>
      </c>
      <c r="CZ243" s="14">
        <f t="shared" si="338"/>
        <v>7.86444299631818E-2</v>
      </c>
      <c r="DA243" s="14">
        <f t="shared" si="339"/>
        <v>7.5606595835925702E-2</v>
      </c>
      <c r="DB243" s="14">
        <f t="shared" si="340"/>
        <v>7.2903307146570381E-2</v>
      </c>
      <c r="DC243" s="14">
        <f t="shared" si="367"/>
        <v>7.049552237519989E-2</v>
      </c>
      <c r="DD243" s="14">
        <f t="shared" si="267"/>
        <v>6.8562294009704761E-2</v>
      </c>
      <c r="DE243" s="14">
        <f t="shared" si="268"/>
        <v>6.7054618211293895E-2</v>
      </c>
      <c r="DF243" s="14">
        <f t="shared" si="269"/>
        <v>6.5500496466776081E-2</v>
      </c>
      <c r="DG243" s="14">
        <f t="shared" si="270"/>
        <v>6.3970809328688441E-2</v>
      </c>
      <c r="DH243" s="14">
        <f t="shared" si="271"/>
        <v>6.2729894812048381E-2</v>
      </c>
      <c r="DI243" s="14">
        <f t="shared" si="272"/>
        <v>6.1311476005721316E-2</v>
      </c>
      <c r="DJ243" s="14">
        <f t="shared" si="273"/>
        <v>5.9856304320300917E-2</v>
      </c>
      <c r="DK243" s="14">
        <f t="shared" si="274"/>
        <v>5.8164258309735074E-2</v>
      </c>
      <c r="DL243" s="14">
        <f t="shared" si="275"/>
        <v>5.6546727751836466E-2</v>
      </c>
      <c r="DM243" s="14">
        <f t="shared" si="276"/>
        <v>5.4933437910756319E-2</v>
      </c>
      <c r="DN243" s="14">
        <f t="shared" si="277"/>
        <v>0</v>
      </c>
      <c r="DO243" s="14">
        <f t="shared" si="278"/>
        <v>0</v>
      </c>
      <c r="DP243" s="14">
        <f t="shared" si="279"/>
        <v>0</v>
      </c>
      <c r="DQ243" s="14">
        <f t="shared" si="280"/>
        <v>0</v>
      </c>
      <c r="DR243" s="14">
        <f t="shared" si="281"/>
        <v>0</v>
      </c>
      <c r="DS243" s="14">
        <f t="shared" si="282"/>
        <v>0</v>
      </c>
      <c r="DT243" s="14">
        <f t="shared" si="283"/>
        <v>0</v>
      </c>
      <c r="DU243" s="14">
        <f t="shared" si="284"/>
        <v>0</v>
      </c>
      <c r="DV243" s="14">
        <f t="shared" si="285"/>
        <v>0</v>
      </c>
      <c r="DW243" s="14">
        <f t="shared" si="286"/>
        <v>0</v>
      </c>
      <c r="DX243" s="14">
        <f t="shared" si="287"/>
        <v>0</v>
      </c>
      <c r="DY243" s="14">
        <f t="shared" si="288"/>
        <v>0</v>
      </c>
      <c r="DZ243" s="14">
        <f t="shared" si="365"/>
        <v>0.99999999999999989</v>
      </c>
    </row>
    <row r="244" spans="1:130">
      <c r="A244" s="18"/>
      <c r="B244" s="18"/>
      <c r="C244" s="18">
        <v>2050</v>
      </c>
      <c r="D244" s="25"/>
      <c r="E244" s="25"/>
      <c r="F244" s="25"/>
      <c r="G244" s="25"/>
      <c r="H244" s="25"/>
      <c r="I244" s="25"/>
      <c r="J244" s="25"/>
      <c r="K244" s="25"/>
      <c r="L244" s="25"/>
      <c r="M244" s="25"/>
      <c r="N244" s="25"/>
      <c r="O244" s="25"/>
      <c r="P244" s="25"/>
      <c r="Q244" s="25"/>
      <c r="R244" s="25"/>
      <c r="S244" s="25"/>
      <c r="T244" s="25"/>
      <c r="U244" s="25"/>
      <c r="V244" s="25"/>
      <c r="W244" s="25"/>
      <c r="X244" s="25"/>
      <c r="Y244" s="25"/>
      <c r="Z244" s="25"/>
      <c r="AA244" s="25"/>
      <c r="AB244" s="25"/>
      <c r="AC244" s="25"/>
      <c r="AD244" s="25"/>
      <c r="AE244" s="25"/>
      <c r="AF244" s="25"/>
      <c r="AG244" s="25"/>
      <c r="AH244" s="25">
        <f t="shared" si="356"/>
        <v>0</v>
      </c>
      <c r="AI244" s="25">
        <f t="shared" si="357"/>
        <v>0</v>
      </c>
      <c r="AJ244" s="25">
        <f t="shared" si="358"/>
        <v>0</v>
      </c>
      <c r="AK244" s="25">
        <f t="shared" si="359"/>
        <v>0</v>
      </c>
      <c r="AL244" s="25">
        <f t="shared" si="360"/>
        <v>2.7616575692945844E-10</v>
      </c>
      <c r="AM244" s="25">
        <f t="shared" si="361"/>
        <v>77889.333333333314</v>
      </c>
      <c r="AN244" s="25">
        <f t="shared" si="362"/>
        <v>74880.666666666657</v>
      </c>
      <c r="AO244" s="25">
        <f t="shared" si="363"/>
        <v>72203.333333333314</v>
      </c>
      <c r="AP244" s="25">
        <f t="shared" si="364"/>
        <v>69818.666666666657</v>
      </c>
      <c r="AQ244" s="25">
        <f t="shared" si="366"/>
        <v>67903.999999999985</v>
      </c>
      <c r="AR244" s="25">
        <f t="shared" si="368"/>
        <v>66410.799999999988</v>
      </c>
      <c r="AS244" s="25">
        <f t="shared" si="369"/>
        <v>64871.599999999984</v>
      </c>
      <c r="AT244" s="25">
        <f t="shared" si="370"/>
        <v>63356.599999999984</v>
      </c>
      <c r="AU244" s="25">
        <f t="shared" si="371"/>
        <v>62127.599999999984</v>
      </c>
      <c r="AV244" s="25">
        <f t="shared" si="372"/>
        <v>60722.799999999988</v>
      </c>
      <c r="AW244" s="25">
        <f t="shared" si="373"/>
        <v>59281.599999999984</v>
      </c>
      <c r="AX244" s="25">
        <f t="shared" si="374"/>
        <v>57605.799999999988</v>
      </c>
      <c r="AY244" s="25">
        <f t="shared" si="375"/>
        <v>56003.799999999988</v>
      </c>
      <c r="AZ244" s="25">
        <f t="shared" ref="AZ244:AZ254" si="376">VLOOKUP($C$114,$D$3:$K$63,$A$70,0)*(B196-B195)</f>
        <v>54405.999999999985</v>
      </c>
      <c r="BA244" s="25">
        <f>VLOOKUP($C$115,$D$3:$K$63,$A$70,0)*(B195-B194)</f>
        <v>52716.19999999999</v>
      </c>
      <c r="BB244" s="25">
        <f>VLOOKUP($C$116,$D$3:$K$63,$A$70,0)*B194</f>
        <v>0</v>
      </c>
      <c r="BC244" s="25"/>
      <c r="BD244" s="25"/>
      <c r="BE244" s="25"/>
      <c r="BF244" s="25"/>
      <c r="BG244" s="25"/>
      <c r="BH244" s="25"/>
      <c r="BI244" s="25"/>
      <c r="BJ244" s="25"/>
      <c r="BK244" s="25"/>
      <c r="BL244" s="25"/>
      <c r="BM244" s="21">
        <f t="shared" si="290"/>
        <v>960198.8</v>
      </c>
      <c r="BN244" s="18"/>
      <c r="BO244" s="18"/>
      <c r="BP244" s="18">
        <v>2050</v>
      </c>
      <c r="BQ244" s="14">
        <f t="shared" si="291"/>
        <v>0</v>
      </c>
      <c r="BR244" s="14">
        <f t="shared" si="311"/>
        <v>0</v>
      </c>
      <c r="BS244" s="14">
        <f t="shared" si="312"/>
        <v>0</v>
      </c>
      <c r="BT244" s="14">
        <f t="shared" si="313"/>
        <v>0</v>
      </c>
      <c r="BU244" s="14">
        <f t="shared" si="314"/>
        <v>0</v>
      </c>
      <c r="BV244" s="14">
        <f t="shared" si="315"/>
        <v>0</v>
      </c>
      <c r="BW244" s="14">
        <f t="shared" si="316"/>
        <v>0</v>
      </c>
      <c r="BX244" s="14">
        <f t="shared" si="317"/>
        <v>0</v>
      </c>
      <c r="BY244" s="14">
        <f t="shared" si="318"/>
        <v>0</v>
      </c>
      <c r="BZ244" s="14">
        <f t="shared" si="319"/>
        <v>0</v>
      </c>
      <c r="CA244" s="14">
        <f t="shared" si="320"/>
        <v>0</v>
      </c>
      <c r="CB244" s="14">
        <f t="shared" si="321"/>
        <v>0</v>
      </c>
      <c r="CC244" s="14">
        <f t="shared" si="322"/>
        <v>0</v>
      </c>
      <c r="CD244" s="14">
        <f t="shared" si="323"/>
        <v>0</v>
      </c>
      <c r="CE244" s="14">
        <f t="shared" si="324"/>
        <v>0</v>
      </c>
      <c r="CF244" s="14">
        <f t="shared" si="325"/>
        <v>0</v>
      </c>
      <c r="CG244" s="14">
        <f t="shared" si="308"/>
        <v>0</v>
      </c>
      <c r="CH244" s="14">
        <f t="shared" si="261"/>
        <v>0</v>
      </c>
      <c r="CI244" s="14">
        <f t="shared" si="262"/>
        <v>0</v>
      </c>
      <c r="CJ244" s="14">
        <f t="shared" si="263"/>
        <v>0</v>
      </c>
      <c r="CK244" s="14">
        <f t="shared" si="264"/>
        <v>0</v>
      </c>
      <c r="CL244" s="14">
        <f t="shared" si="265"/>
        <v>0</v>
      </c>
      <c r="CM244" s="14">
        <f t="shared" si="292"/>
        <v>0</v>
      </c>
      <c r="CN244" s="14">
        <f t="shared" si="326"/>
        <v>0</v>
      </c>
      <c r="CO244" s="14">
        <f t="shared" si="327"/>
        <v>0</v>
      </c>
      <c r="CP244" s="14">
        <f t="shared" si="328"/>
        <v>0</v>
      </c>
      <c r="CQ244" s="14">
        <f t="shared" si="329"/>
        <v>0</v>
      </c>
      <c r="CR244" s="14">
        <f t="shared" si="330"/>
        <v>0</v>
      </c>
      <c r="CS244" s="14">
        <f t="shared" si="331"/>
        <v>0</v>
      </c>
      <c r="CT244" s="14">
        <f t="shared" si="332"/>
        <v>0</v>
      </c>
      <c r="CU244" s="14">
        <f t="shared" si="333"/>
        <v>0</v>
      </c>
      <c r="CV244" s="14">
        <f t="shared" si="334"/>
        <v>0</v>
      </c>
      <c r="CW244" s="14">
        <f t="shared" si="335"/>
        <v>0</v>
      </c>
      <c r="CX244" s="14">
        <f t="shared" si="336"/>
        <v>0</v>
      </c>
      <c r="CY244" s="14">
        <f t="shared" si="337"/>
        <v>2.8761310358798452E-16</v>
      </c>
      <c r="CZ244" s="14">
        <f t="shared" si="338"/>
        <v>8.1117924052116402E-2</v>
      </c>
      <c r="DA244" s="14">
        <f t="shared" si="339"/>
        <v>7.7984545144887341E-2</v>
      </c>
      <c r="DB244" s="14">
        <f t="shared" si="340"/>
        <v>7.5196233668833282E-2</v>
      </c>
      <c r="DC244" s="14">
        <f t="shared" si="367"/>
        <v>7.2712720185306057E-2</v>
      </c>
      <c r="DD244" s="14">
        <f t="shared" si="267"/>
        <v>7.0718688671554245E-2</v>
      </c>
      <c r="DE244" s="14">
        <f t="shared" si="268"/>
        <v>6.916359403906773E-2</v>
      </c>
      <c r="DF244" s="14">
        <f t="shared" si="269"/>
        <v>6.7560592660603186E-2</v>
      </c>
      <c r="DG244" s="14">
        <f t="shared" si="270"/>
        <v>6.598279439632708E-2</v>
      </c>
      <c r="DH244" s="14">
        <f t="shared" si="271"/>
        <v>6.4702851117914309E-2</v>
      </c>
      <c r="DI244" s="14">
        <f t="shared" si="272"/>
        <v>6.323982075378555E-2</v>
      </c>
      <c r="DJ244" s="14">
        <f t="shared" si="273"/>
        <v>6.1738881573274181E-2</v>
      </c>
      <c r="DK244" s="14">
        <f t="shared" si="274"/>
        <v>5.9993617988274912E-2</v>
      </c>
      <c r="DL244" s="14">
        <f t="shared" si="275"/>
        <v>5.8325213487040374E-2</v>
      </c>
      <c r="DM244" s="14">
        <f t="shared" si="276"/>
        <v>5.6661183080003834E-2</v>
      </c>
      <c r="DN244" s="14">
        <f t="shared" si="277"/>
        <v>5.4901339181011255E-2</v>
      </c>
      <c r="DO244" s="14">
        <f t="shared" si="278"/>
        <v>0</v>
      </c>
      <c r="DP244" s="14">
        <f t="shared" si="279"/>
        <v>0</v>
      </c>
      <c r="DQ244" s="14">
        <f t="shared" si="280"/>
        <v>0</v>
      </c>
      <c r="DR244" s="14">
        <f t="shared" si="281"/>
        <v>0</v>
      </c>
      <c r="DS244" s="14">
        <f t="shared" si="282"/>
        <v>0</v>
      </c>
      <c r="DT244" s="14">
        <f t="shared" si="283"/>
        <v>0</v>
      </c>
      <c r="DU244" s="14">
        <f t="shared" si="284"/>
        <v>0</v>
      </c>
      <c r="DV244" s="14">
        <f t="shared" si="285"/>
        <v>0</v>
      </c>
      <c r="DW244" s="14">
        <f t="shared" si="286"/>
        <v>0</v>
      </c>
      <c r="DX244" s="14">
        <f t="shared" si="287"/>
        <v>0</v>
      </c>
      <c r="DY244" s="14">
        <f t="shared" si="288"/>
        <v>0</v>
      </c>
      <c r="DZ244" s="14">
        <f t="shared" si="365"/>
        <v>1</v>
      </c>
    </row>
    <row r="245" spans="1:130">
      <c r="A245" s="18"/>
      <c r="B245" s="18"/>
      <c r="C245" s="18">
        <v>2051</v>
      </c>
      <c r="D245" s="25"/>
      <c r="E245" s="25"/>
      <c r="F245" s="25"/>
      <c r="G245" s="25"/>
      <c r="H245" s="25"/>
      <c r="I245" s="25"/>
      <c r="J245" s="25"/>
      <c r="K245" s="25"/>
      <c r="L245" s="25"/>
      <c r="M245" s="25"/>
      <c r="N245" s="25"/>
      <c r="O245" s="25"/>
      <c r="P245" s="25"/>
      <c r="Q245" s="25"/>
      <c r="R245" s="25"/>
      <c r="S245" s="25"/>
      <c r="T245" s="25"/>
      <c r="U245" s="25"/>
      <c r="V245" s="25"/>
      <c r="W245" s="25"/>
      <c r="X245" s="25"/>
      <c r="Y245" s="25"/>
      <c r="Z245" s="25"/>
      <c r="AA245" s="25"/>
      <c r="AB245" s="25"/>
      <c r="AC245" s="25"/>
      <c r="AD245" s="25"/>
      <c r="AE245" s="25"/>
      <c r="AF245" s="25"/>
      <c r="AG245" s="25"/>
      <c r="AH245" s="25"/>
      <c r="AI245" s="25">
        <f t="shared" si="357"/>
        <v>0</v>
      </c>
      <c r="AJ245" s="25">
        <f t="shared" si="358"/>
        <v>0</v>
      </c>
      <c r="AK245" s="25">
        <f t="shared" si="359"/>
        <v>0</v>
      </c>
      <c r="AL245" s="25">
        <f t="shared" si="360"/>
        <v>0</v>
      </c>
      <c r="AM245" s="25">
        <f t="shared" si="361"/>
        <v>2.5942359371811108E-10</v>
      </c>
      <c r="AN245" s="25">
        <f t="shared" si="362"/>
        <v>74880.666666666657</v>
      </c>
      <c r="AO245" s="25">
        <f t="shared" si="363"/>
        <v>72203.333333333314</v>
      </c>
      <c r="AP245" s="25">
        <f t="shared" si="364"/>
        <v>69818.666666666657</v>
      </c>
      <c r="AQ245" s="25">
        <f t="shared" si="366"/>
        <v>67903.999999999985</v>
      </c>
      <c r="AR245" s="25">
        <f t="shared" si="368"/>
        <v>66410.799999999988</v>
      </c>
      <c r="AS245" s="25">
        <f t="shared" si="369"/>
        <v>64871.599999999984</v>
      </c>
      <c r="AT245" s="25">
        <f t="shared" si="370"/>
        <v>63356.599999999984</v>
      </c>
      <c r="AU245" s="25">
        <f t="shared" si="371"/>
        <v>62127.599999999984</v>
      </c>
      <c r="AV245" s="25">
        <f t="shared" si="372"/>
        <v>60722.799999999988</v>
      </c>
      <c r="AW245" s="25">
        <f t="shared" si="373"/>
        <v>59281.599999999984</v>
      </c>
      <c r="AX245" s="25">
        <f t="shared" si="374"/>
        <v>57605.799999999988</v>
      </c>
      <c r="AY245" s="25">
        <f t="shared" si="375"/>
        <v>56003.799999999988</v>
      </c>
      <c r="AZ245" s="25">
        <f t="shared" si="376"/>
        <v>54405.999999999985</v>
      </c>
      <c r="BA245" s="25">
        <f t="shared" ref="BA245:BA254" si="377">VLOOKUP($C$115,$D$3:$K$63,$A$70,0)*(B196-B195)</f>
        <v>52716.19999999999</v>
      </c>
      <c r="BB245" s="25">
        <f>VLOOKUP($C$116,$D$3:$K$63,$A$70,0)*(B195-B194)</f>
        <v>50867.19999999999</v>
      </c>
      <c r="BC245" s="25" t="e">
        <f>VLOOKUP($C$117,$D$3:$K$63,$A$70,0)*B194</f>
        <v>#N/A</v>
      </c>
      <c r="BD245" s="25"/>
      <c r="BE245" s="25"/>
      <c r="BF245" s="25"/>
      <c r="BG245" s="25"/>
      <c r="BH245" s="25"/>
      <c r="BI245" s="25"/>
      <c r="BJ245" s="25"/>
      <c r="BK245" s="25"/>
      <c r="BL245" s="25"/>
      <c r="BM245" s="21" t="e">
        <f t="shared" si="290"/>
        <v>#N/A</v>
      </c>
      <c r="BN245" s="18"/>
      <c r="BO245" s="18"/>
      <c r="BP245" s="18">
        <v>2051</v>
      </c>
      <c r="BQ245" s="14" t="e">
        <f t="shared" si="291"/>
        <v>#N/A</v>
      </c>
      <c r="BR245" s="14" t="e">
        <f t="shared" si="311"/>
        <v>#N/A</v>
      </c>
      <c r="BS245" s="14" t="e">
        <f t="shared" si="312"/>
        <v>#N/A</v>
      </c>
      <c r="BT245" s="14" t="e">
        <f t="shared" si="313"/>
        <v>#N/A</v>
      </c>
      <c r="BU245" s="14" t="e">
        <f t="shared" si="314"/>
        <v>#N/A</v>
      </c>
      <c r="BV245" s="14" t="e">
        <f t="shared" si="315"/>
        <v>#N/A</v>
      </c>
      <c r="BW245" s="14" t="e">
        <f t="shared" si="316"/>
        <v>#N/A</v>
      </c>
      <c r="BX245" s="14" t="e">
        <f t="shared" si="317"/>
        <v>#N/A</v>
      </c>
      <c r="BY245" s="14" t="e">
        <f t="shared" si="318"/>
        <v>#N/A</v>
      </c>
      <c r="BZ245" s="14" t="e">
        <f t="shared" si="319"/>
        <v>#N/A</v>
      </c>
      <c r="CA245" s="14" t="e">
        <f t="shared" si="320"/>
        <v>#N/A</v>
      </c>
      <c r="CB245" s="14" t="e">
        <f t="shared" si="321"/>
        <v>#N/A</v>
      </c>
      <c r="CC245" s="14" t="e">
        <f t="shared" si="322"/>
        <v>#N/A</v>
      </c>
      <c r="CD245" s="14" t="e">
        <f t="shared" si="323"/>
        <v>#N/A</v>
      </c>
      <c r="CE245" s="14" t="e">
        <f t="shared" si="324"/>
        <v>#N/A</v>
      </c>
      <c r="CF245" s="14" t="e">
        <f t="shared" si="325"/>
        <v>#N/A</v>
      </c>
      <c r="CG245" s="14" t="e">
        <f t="shared" si="308"/>
        <v>#N/A</v>
      </c>
      <c r="CH245" s="14" t="e">
        <f t="shared" si="261"/>
        <v>#N/A</v>
      </c>
      <c r="CI245" s="14" t="e">
        <f t="shared" si="262"/>
        <v>#N/A</v>
      </c>
      <c r="CJ245" s="14" t="e">
        <f t="shared" si="263"/>
        <v>#N/A</v>
      </c>
      <c r="CK245" s="14" t="e">
        <f t="shared" si="264"/>
        <v>#N/A</v>
      </c>
      <c r="CL245" s="14" t="e">
        <f t="shared" si="265"/>
        <v>#N/A</v>
      </c>
      <c r="CM245" s="14" t="e">
        <f t="shared" si="292"/>
        <v>#N/A</v>
      </c>
      <c r="CN245" s="14" t="e">
        <f t="shared" si="326"/>
        <v>#N/A</v>
      </c>
      <c r="CO245" s="14" t="e">
        <f t="shared" si="327"/>
        <v>#N/A</v>
      </c>
      <c r="CP245" s="14" t="e">
        <f t="shared" si="328"/>
        <v>#N/A</v>
      </c>
      <c r="CQ245" s="14" t="e">
        <f t="shared" si="329"/>
        <v>#N/A</v>
      </c>
      <c r="CR245" s="14" t="e">
        <f t="shared" si="330"/>
        <v>#N/A</v>
      </c>
      <c r="CS245" s="14" t="e">
        <f t="shared" si="331"/>
        <v>#N/A</v>
      </c>
      <c r="CT245" s="14" t="e">
        <f t="shared" si="332"/>
        <v>#N/A</v>
      </c>
      <c r="CU245" s="14" t="e">
        <f t="shared" si="333"/>
        <v>#N/A</v>
      </c>
      <c r="CV245" s="14" t="e">
        <f t="shared" si="334"/>
        <v>#N/A</v>
      </c>
      <c r="CW245" s="14" t="e">
        <f t="shared" si="335"/>
        <v>#N/A</v>
      </c>
      <c r="CX245" s="14" t="e">
        <f t="shared" si="336"/>
        <v>#N/A</v>
      </c>
      <c r="CY245" s="14" t="e">
        <f t="shared" si="337"/>
        <v>#N/A</v>
      </c>
      <c r="CZ245" s="14" t="e">
        <f t="shared" si="338"/>
        <v>#N/A</v>
      </c>
      <c r="DA245" s="14" t="e">
        <f t="shared" si="339"/>
        <v>#N/A</v>
      </c>
      <c r="DB245" s="14" t="e">
        <f t="shared" si="340"/>
        <v>#N/A</v>
      </c>
      <c r="DC245" s="14" t="e">
        <f t="shared" si="367"/>
        <v>#N/A</v>
      </c>
      <c r="DD245" s="14" t="e">
        <f t="shared" si="267"/>
        <v>#N/A</v>
      </c>
      <c r="DE245" s="14" t="e">
        <f t="shared" si="268"/>
        <v>#N/A</v>
      </c>
      <c r="DF245" s="14" t="e">
        <f t="shared" si="269"/>
        <v>#N/A</v>
      </c>
      <c r="DG245" s="14" t="e">
        <f t="shared" si="270"/>
        <v>#N/A</v>
      </c>
      <c r="DH245" s="14" t="e">
        <f t="shared" si="271"/>
        <v>#N/A</v>
      </c>
      <c r="DI245" s="14" t="e">
        <f t="shared" si="272"/>
        <v>#N/A</v>
      </c>
      <c r="DJ245" s="14" t="e">
        <f t="shared" si="273"/>
        <v>#N/A</v>
      </c>
      <c r="DK245" s="14" t="e">
        <f t="shared" si="274"/>
        <v>#N/A</v>
      </c>
      <c r="DL245" s="14" t="e">
        <f t="shared" si="275"/>
        <v>#N/A</v>
      </c>
      <c r="DM245" s="14" t="e">
        <f t="shared" si="276"/>
        <v>#N/A</v>
      </c>
      <c r="DN245" s="14" t="e">
        <f t="shared" si="277"/>
        <v>#N/A</v>
      </c>
      <c r="DO245" s="14" t="e">
        <f t="shared" si="278"/>
        <v>#N/A</v>
      </c>
      <c r="DP245" s="14" t="e">
        <f t="shared" si="279"/>
        <v>#N/A</v>
      </c>
      <c r="DQ245" s="14" t="e">
        <f t="shared" si="280"/>
        <v>#N/A</v>
      </c>
      <c r="DR245" s="14" t="e">
        <f t="shared" si="281"/>
        <v>#N/A</v>
      </c>
      <c r="DS245" s="14" t="e">
        <f t="shared" si="282"/>
        <v>#N/A</v>
      </c>
      <c r="DT245" s="14" t="e">
        <f t="shared" si="283"/>
        <v>#N/A</v>
      </c>
      <c r="DU245" s="14" t="e">
        <f t="shared" si="284"/>
        <v>#N/A</v>
      </c>
      <c r="DV245" s="14" t="e">
        <f t="shared" si="285"/>
        <v>#N/A</v>
      </c>
      <c r="DW245" s="14" t="e">
        <f t="shared" si="286"/>
        <v>#N/A</v>
      </c>
      <c r="DX245" s="14" t="e">
        <f t="shared" si="287"/>
        <v>#N/A</v>
      </c>
      <c r="DY245" s="14" t="e">
        <f t="shared" si="288"/>
        <v>#N/A</v>
      </c>
      <c r="DZ245" s="14" t="e">
        <f t="shared" si="365"/>
        <v>#N/A</v>
      </c>
    </row>
    <row r="246" spans="1:130">
      <c r="A246" s="18"/>
      <c r="B246" s="18"/>
      <c r="C246" s="18">
        <v>2052</v>
      </c>
      <c r="D246" s="25"/>
      <c r="E246" s="25"/>
      <c r="F246" s="25"/>
      <c r="G246" s="25"/>
      <c r="H246" s="25"/>
      <c r="I246" s="25"/>
      <c r="J246" s="25"/>
      <c r="K246" s="25"/>
      <c r="L246" s="25"/>
      <c r="M246" s="25"/>
      <c r="N246" s="25"/>
      <c r="O246" s="25"/>
      <c r="P246" s="25"/>
      <c r="Q246" s="25"/>
      <c r="R246" s="25"/>
      <c r="S246" s="25"/>
      <c r="T246" s="25"/>
      <c r="U246" s="25"/>
      <c r="V246" s="25"/>
      <c r="W246" s="25"/>
      <c r="X246" s="25"/>
      <c r="Y246" s="25"/>
      <c r="Z246" s="25"/>
      <c r="AA246" s="25"/>
      <c r="AB246" s="25"/>
      <c r="AC246" s="25"/>
      <c r="AD246" s="25"/>
      <c r="AE246" s="25"/>
      <c r="AF246" s="25"/>
      <c r="AG246" s="25"/>
      <c r="AH246" s="25"/>
      <c r="AI246" s="25"/>
      <c r="AJ246" s="25">
        <f t="shared" si="358"/>
        <v>0</v>
      </c>
      <c r="AK246" s="25">
        <f t="shared" si="359"/>
        <v>0</v>
      </c>
      <c r="AL246" s="25">
        <f t="shared" si="360"/>
        <v>0</v>
      </c>
      <c r="AM246" s="25">
        <f t="shared" si="361"/>
        <v>0</v>
      </c>
      <c r="AN246" s="25">
        <f t="shared" si="362"/>
        <v>2.4940272069784442E-10</v>
      </c>
      <c r="AO246" s="25">
        <f t="shared" si="363"/>
        <v>72203.333333333314</v>
      </c>
      <c r="AP246" s="25">
        <f t="shared" si="364"/>
        <v>69818.666666666657</v>
      </c>
      <c r="AQ246" s="25">
        <f t="shared" si="366"/>
        <v>67903.999999999985</v>
      </c>
      <c r="AR246" s="25">
        <f t="shared" si="368"/>
        <v>66410.799999999988</v>
      </c>
      <c r="AS246" s="25">
        <f t="shared" si="369"/>
        <v>64871.599999999984</v>
      </c>
      <c r="AT246" s="25">
        <f t="shared" si="370"/>
        <v>63356.599999999984</v>
      </c>
      <c r="AU246" s="25">
        <f t="shared" si="371"/>
        <v>62127.599999999984</v>
      </c>
      <c r="AV246" s="25">
        <f t="shared" si="372"/>
        <v>60722.799999999988</v>
      </c>
      <c r="AW246" s="25">
        <f t="shared" si="373"/>
        <v>59281.599999999984</v>
      </c>
      <c r="AX246" s="25">
        <f t="shared" si="374"/>
        <v>57605.799999999988</v>
      </c>
      <c r="AY246" s="25">
        <f t="shared" si="375"/>
        <v>56003.799999999988</v>
      </c>
      <c r="AZ246" s="25">
        <f t="shared" si="376"/>
        <v>54405.999999999985</v>
      </c>
      <c r="BA246" s="25">
        <f t="shared" si="377"/>
        <v>52716.19999999999</v>
      </c>
      <c r="BB246" s="25">
        <f t="shared" ref="BB246:BB254" si="378">VLOOKUP($C$116,$D$3:$K$63,$A$70,0)*(B196-B195)</f>
        <v>50867.19999999999</v>
      </c>
      <c r="BC246" s="25" t="e">
        <f>VLOOKUP($C$117,$D$3:$K$63,$A$70,0)*(B195-B194)</f>
        <v>#N/A</v>
      </c>
      <c r="BD246" s="25" t="e">
        <f>VLOOKUP($C$118,$D$3:$K$63,$A$70,0)*B194</f>
        <v>#N/A</v>
      </c>
      <c r="BE246" s="25"/>
      <c r="BF246" s="25"/>
      <c r="BG246" s="25"/>
      <c r="BH246" s="25"/>
      <c r="BI246" s="25"/>
      <c r="BJ246" s="25"/>
      <c r="BK246" s="25"/>
      <c r="BL246" s="25"/>
      <c r="BM246" s="21" t="e">
        <f t="shared" si="290"/>
        <v>#N/A</v>
      </c>
      <c r="BN246" s="18"/>
      <c r="BO246" s="18"/>
      <c r="BP246" s="18">
        <v>2052</v>
      </c>
      <c r="BQ246" s="14" t="e">
        <f t="shared" si="291"/>
        <v>#N/A</v>
      </c>
      <c r="BR246" s="14" t="e">
        <f t="shared" si="311"/>
        <v>#N/A</v>
      </c>
      <c r="BS246" s="14" t="e">
        <f t="shared" si="312"/>
        <v>#N/A</v>
      </c>
      <c r="BT246" s="14" t="e">
        <f t="shared" si="313"/>
        <v>#N/A</v>
      </c>
      <c r="BU246" s="14" t="e">
        <f t="shared" si="314"/>
        <v>#N/A</v>
      </c>
      <c r="BV246" s="14" t="e">
        <f t="shared" si="315"/>
        <v>#N/A</v>
      </c>
      <c r="BW246" s="14" t="e">
        <f t="shared" si="316"/>
        <v>#N/A</v>
      </c>
      <c r="BX246" s="14" t="e">
        <f t="shared" si="317"/>
        <v>#N/A</v>
      </c>
      <c r="BY246" s="14" t="e">
        <f t="shared" si="318"/>
        <v>#N/A</v>
      </c>
      <c r="BZ246" s="14" t="e">
        <f t="shared" si="319"/>
        <v>#N/A</v>
      </c>
      <c r="CA246" s="14" t="e">
        <f t="shared" si="320"/>
        <v>#N/A</v>
      </c>
      <c r="CB246" s="14" t="e">
        <f t="shared" si="321"/>
        <v>#N/A</v>
      </c>
      <c r="CC246" s="14" t="e">
        <f t="shared" si="322"/>
        <v>#N/A</v>
      </c>
      <c r="CD246" s="14" t="e">
        <f t="shared" si="323"/>
        <v>#N/A</v>
      </c>
      <c r="CE246" s="14" t="e">
        <f t="shared" si="324"/>
        <v>#N/A</v>
      </c>
      <c r="CF246" s="14" t="e">
        <f t="shared" si="325"/>
        <v>#N/A</v>
      </c>
      <c r="CG246" s="14" t="e">
        <f t="shared" si="308"/>
        <v>#N/A</v>
      </c>
      <c r="CH246" s="14" t="e">
        <f t="shared" si="261"/>
        <v>#N/A</v>
      </c>
      <c r="CI246" s="14" t="e">
        <f t="shared" si="262"/>
        <v>#N/A</v>
      </c>
      <c r="CJ246" s="14" t="e">
        <f t="shared" si="263"/>
        <v>#N/A</v>
      </c>
      <c r="CK246" s="14" t="e">
        <f t="shared" si="264"/>
        <v>#N/A</v>
      </c>
      <c r="CL246" s="14" t="e">
        <f t="shared" si="265"/>
        <v>#N/A</v>
      </c>
      <c r="CM246" s="14" t="e">
        <f t="shared" si="292"/>
        <v>#N/A</v>
      </c>
      <c r="CN246" s="14" t="e">
        <f t="shared" si="326"/>
        <v>#N/A</v>
      </c>
      <c r="CO246" s="14" t="e">
        <f t="shared" si="327"/>
        <v>#N/A</v>
      </c>
      <c r="CP246" s="14" t="e">
        <f t="shared" si="328"/>
        <v>#N/A</v>
      </c>
      <c r="CQ246" s="14" t="e">
        <f t="shared" si="329"/>
        <v>#N/A</v>
      </c>
      <c r="CR246" s="14" t="e">
        <f t="shared" si="330"/>
        <v>#N/A</v>
      </c>
      <c r="CS246" s="14" t="e">
        <f t="shared" si="331"/>
        <v>#N/A</v>
      </c>
      <c r="CT246" s="14" t="e">
        <f t="shared" si="332"/>
        <v>#N/A</v>
      </c>
      <c r="CU246" s="14" t="e">
        <f t="shared" si="333"/>
        <v>#N/A</v>
      </c>
      <c r="CV246" s="14" t="e">
        <f t="shared" si="334"/>
        <v>#N/A</v>
      </c>
      <c r="CW246" s="14" t="e">
        <f t="shared" si="335"/>
        <v>#N/A</v>
      </c>
      <c r="CX246" s="14" t="e">
        <f t="shared" si="336"/>
        <v>#N/A</v>
      </c>
      <c r="CY246" s="14" t="e">
        <f t="shared" si="337"/>
        <v>#N/A</v>
      </c>
      <c r="CZ246" s="14" t="e">
        <f t="shared" si="338"/>
        <v>#N/A</v>
      </c>
      <c r="DA246" s="14" t="e">
        <f t="shared" si="339"/>
        <v>#N/A</v>
      </c>
      <c r="DB246" s="14" t="e">
        <f t="shared" si="340"/>
        <v>#N/A</v>
      </c>
      <c r="DC246" s="14" t="e">
        <f t="shared" si="367"/>
        <v>#N/A</v>
      </c>
      <c r="DD246" s="14" t="e">
        <f t="shared" si="267"/>
        <v>#N/A</v>
      </c>
      <c r="DE246" s="14" t="e">
        <f t="shared" si="268"/>
        <v>#N/A</v>
      </c>
      <c r="DF246" s="14" t="e">
        <f t="shared" si="269"/>
        <v>#N/A</v>
      </c>
      <c r="DG246" s="14" t="e">
        <f t="shared" si="270"/>
        <v>#N/A</v>
      </c>
      <c r="DH246" s="14" t="e">
        <f t="shared" si="271"/>
        <v>#N/A</v>
      </c>
      <c r="DI246" s="14" t="e">
        <f t="shared" si="272"/>
        <v>#N/A</v>
      </c>
      <c r="DJ246" s="14" t="e">
        <f t="shared" si="273"/>
        <v>#N/A</v>
      </c>
      <c r="DK246" s="14" t="e">
        <f t="shared" si="274"/>
        <v>#N/A</v>
      </c>
      <c r="DL246" s="14" t="e">
        <f t="shared" si="275"/>
        <v>#N/A</v>
      </c>
      <c r="DM246" s="14" t="e">
        <f t="shared" si="276"/>
        <v>#N/A</v>
      </c>
      <c r="DN246" s="14" t="e">
        <f t="shared" si="277"/>
        <v>#N/A</v>
      </c>
      <c r="DO246" s="14" t="e">
        <f t="shared" si="278"/>
        <v>#N/A</v>
      </c>
      <c r="DP246" s="14" t="e">
        <f t="shared" si="279"/>
        <v>#N/A</v>
      </c>
      <c r="DQ246" s="14" t="e">
        <f t="shared" si="280"/>
        <v>#N/A</v>
      </c>
      <c r="DR246" s="14" t="e">
        <f t="shared" si="281"/>
        <v>#N/A</v>
      </c>
      <c r="DS246" s="14" t="e">
        <f t="shared" si="282"/>
        <v>#N/A</v>
      </c>
      <c r="DT246" s="14" t="e">
        <f t="shared" si="283"/>
        <v>#N/A</v>
      </c>
      <c r="DU246" s="14" t="e">
        <f t="shared" si="284"/>
        <v>#N/A</v>
      </c>
      <c r="DV246" s="14" t="e">
        <f t="shared" si="285"/>
        <v>#N/A</v>
      </c>
      <c r="DW246" s="14" t="e">
        <f t="shared" si="286"/>
        <v>#N/A</v>
      </c>
      <c r="DX246" s="14" t="e">
        <f t="shared" si="287"/>
        <v>#N/A</v>
      </c>
      <c r="DY246" s="14" t="e">
        <f t="shared" si="288"/>
        <v>#N/A</v>
      </c>
      <c r="DZ246" s="14" t="e">
        <f t="shared" si="365"/>
        <v>#N/A</v>
      </c>
    </row>
    <row r="247" spans="1:130">
      <c r="A247" s="18"/>
      <c r="B247" s="18"/>
      <c r="C247" s="18">
        <v>2053</v>
      </c>
      <c r="D247" s="25"/>
      <c r="E247" s="25"/>
      <c r="F247" s="25"/>
      <c r="G247" s="25"/>
      <c r="H247" s="25"/>
      <c r="I247" s="25"/>
      <c r="J247" s="25"/>
      <c r="K247" s="25"/>
      <c r="L247" s="25"/>
      <c r="M247" s="25"/>
      <c r="N247" s="25"/>
      <c r="O247" s="25"/>
      <c r="P247" s="25"/>
      <c r="Q247" s="25"/>
      <c r="R247" s="25"/>
      <c r="S247" s="25"/>
      <c r="T247" s="25"/>
      <c r="U247" s="25"/>
      <c r="V247" s="25"/>
      <c r="W247" s="25"/>
      <c r="X247" s="25"/>
      <c r="Y247" s="25"/>
      <c r="Z247" s="25"/>
      <c r="AA247" s="25"/>
      <c r="AB247" s="25"/>
      <c r="AC247" s="25"/>
      <c r="AD247" s="25"/>
      <c r="AE247" s="25"/>
      <c r="AF247" s="25"/>
      <c r="AG247" s="25"/>
      <c r="AH247" s="25"/>
      <c r="AI247" s="25"/>
      <c r="AJ247" s="25"/>
      <c r="AK247" s="25">
        <f t="shared" si="359"/>
        <v>0</v>
      </c>
      <c r="AL247" s="25">
        <f t="shared" si="360"/>
        <v>0</v>
      </c>
      <c r="AM247" s="25">
        <f t="shared" si="361"/>
        <v>0</v>
      </c>
      <c r="AN247" s="25">
        <f t="shared" si="362"/>
        <v>0</v>
      </c>
      <c r="AO247" s="25">
        <f t="shared" si="363"/>
        <v>2.4048540936405516E-10</v>
      </c>
      <c r="AP247" s="25">
        <f t="shared" si="364"/>
        <v>69818.666666666657</v>
      </c>
      <c r="AQ247" s="25">
        <f t="shared" si="366"/>
        <v>67903.999999999985</v>
      </c>
      <c r="AR247" s="25">
        <f t="shared" si="368"/>
        <v>66410.799999999988</v>
      </c>
      <c r="AS247" s="25">
        <f t="shared" si="369"/>
        <v>64871.599999999984</v>
      </c>
      <c r="AT247" s="25">
        <f t="shared" si="370"/>
        <v>63356.599999999984</v>
      </c>
      <c r="AU247" s="25">
        <f t="shared" si="371"/>
        <v>62127.599999999984</v>
      </c>
      <c r="AV247" s="25">
        <f t="shared" si="372"/>
        <v>60722.799999999988</v>
      </c>
      <c r="AW247" s="25">
        <f t="shared" si="373"/>
        <v>59281.599999999984</v>
      </c>
      <c r="AX247" s="25">
        <f t="shared" si="374"/>
        <v>57605.799999999988</v>
      </c>
      <c r="AY247" s="25">
        <f t="shared" si="375"/>
        <v>56003.799999999988</v>
      </c>
      <c r="AZ247" s="25">
        <f t="shared" si="376"/>
        <v>54405.999999999985</v>
      </c>
      <c r="BA247" s="25">
        <f t="shared" si="377"/>
        <v>52716.19999999999</v>
      </c>
      <c r="BB247" s="25">
        <f t="shared" si="378"/>
        <v>50867.19999999999</v>
      </c>
      <c r="BC247" s="25" t="e">
        <f t="shared" ref="BC247:BC254" si="379">VLOOKUP($C$117,$D$3:$K$63,$A$70,0)*(B196-B195)</f>
        <v>#N/A</v>
      </c>
      <c r="BD247" s="25" t="e">
        <f>VLOOKUP($C$118,$D$3:$K$63,$A$70,0)*(B195-B194)</f>
        <v>#N/A</v>
      </c>
      <c r="BE247" s="25" t="e">
        <f>VLOOKUP($C$119,$D$3:$K$63,$A$70,0)*B194</f>
        <v>#N/A</v>
      </c>
      <c r="BF247" s="25"/>
      <c r="BG247" s="25"/>
      <c r="BH247" s="25"/>
      <c r="BI247" s="25"/>
      <c r="BJ247" s="25"/>
      <c r="BK247" s="25"/>
      <c r="BL247" s="25"/>
      <c r="BM247" s="21" t="e">
        <f t="shared" si="290"/>
        <v>#N/A</v>
      </c>
      <c r="BN247" s="18"/>
      <c r="BO247" s="18"/>
      <c r="BP247" s="18">
        <v>2053</v>
      </c>
      <c r="BQ247" s="14" t="e">
        <f t="shared" si="291"/>
        <v>#N/A</v>
      </c>
      <c r="BR247" s="14" t="e">
        <f t="shared" si="311"/>
        <v>#N/A</v>
      </c>
      <c r="BS247" s="14" t="e">
        <f t="shared" si="312"/>
        <v>#N/A</v>
      </c>
      <c r="BT247" s="14" t="e">
        <f t="shared" si="313"/>
        <v>#N/A</v>
      </c>
      <c r="BU247" s="14" t="e">
        <f t="shared" si="314"/>
        <v>#N/A</v>
      </c>
      <c r="BV247" s="14" t="e">
        <f t="shared" si="315"/>
        <v>#N/A</v>
      </c>
      <c r="BW247" s="14" t="e">
        <f t="shared" si="316"/>
        <v>#N/A</v>
      </c>
      <c r="BX247" s="14" t="e">
        <f t="shared" si="317"/>
        <v>#N/A</v>
      </c>
      <c r="BY247" s="14" t="e">
        <f t="shared" si="318"/>
        <v>#N/A</v>
      </c>
      <c r="BZ247" s="14" t="e">
        <f t="shared" si="319"/>
        <v>#N/A</v>
      </c>
      <c r="CA247" s="14" t="e">
        <f t="shared" si="320"/>
        <v>#N/A</v>
      </c>
      <c r="CB247" s="14" t="e">
        <f t="shared" si="321"/>
        <v>#N/A</v>
      </c>
      <c r="CC247" s="14" t="e">
        <f t="shared" si="322"/>
        <v>#N/A</v>
      </c>
      <c r="CD247" s="14" t="e">
        <f t="shared" si="323"/>
        <v>#N/A</v>
      </c>
      <c r="CE247" s="14" t="e">
        <f t="shared" si="324"/>
        <v>#N/A</v>
      </c>
      <c r="CF247" s="14" t="e">
        <f t="shared" si="325"/>
        <v>#N/A</v>
      </c>
      <c r="CG247" s="14" t="e">
        <f t="shared" si="308"/>
        <v>#N/A</v>
      </c>
      <c r="CH247" s="14" t="e">
        <f t="shared" si="261"/>
        <v>#N/A</v>
      </c>
      <c r="CI247" s="14" t="e">
        <f t="shared" si="262"/>
        <v>#N/A</v>
      </c>
      <c r="CJ247" s="14" t="e">
        <f t="shared" si="263"/>
        <v>#N/A</v>
      </c>
      <c r="CK247" s="14" t="e">
        <f t="shared" si="264"/>
        <v>#N/A</v>
      </c>
      <c r="CL247" s="14" t="e">
        <f t="shared" si="265"/>
        <v>#N/A</v>
      </c>
      <c r="CM247" s="14" t="e">
        <f t="shared" si="292"/>
        <v>#N/A</v>
      </c>
      <c r="CN247" s="14" t="e">
        <f t="shared" si="326"/>
        <v>#N/A</v>
      </c>
      <c r="CO247" s="14" t="e">
        <f t="shared" si="327"/>
        <v>#N/A</v>
      </c>
      <c r="CP247" s="14" t="e">
        <f t="shared" si="328"/>
        <v>#N/A</v>
      </c>
      <c r="CQ247" s="14" t="e">
        <f t="shared" si="329"/>
        <v>#N/A</v>
      </c>
      <c r="CR247" s="14" t="e">
        <f t="shared" si="330"/>
        <v>#N/A</v>
      </c>
      <c r="CS247" s="14" t="e">
        <f t="shared" si="331"/>
        <v>#N/A</v>
      </c>
      <c r="CT247" s="14" t="e">
        <f t="shared" si="332"/>
        <v>#N/A</v>
      </c>
      <c r="CU247" s="14" t="e">
        <f t="shared" si="333"/>
        <v>#N/A</v>
      </c>
      <c r="CV247" s="14" t="e">
        <f t="shared" si="334"/>
        <v>#N/A</v>
      </c>
      <c r="CW247" s="14" t="e">
        <f t="shared" si="335"/>
        <v>#N/A</v>
      </c>
      <c r="CX247" s="14" t="e">
        <f t="shared" si="336"/>
        <v>#N/A</v>
      </c>
      <c r="CY247" s="14" t="e">
        <f t="shared" si="337"/>
        <v>#N/A</v>
      </c>
      <c r="CZ247" s="14" t="e">
        <f t="shared" si="338"/>
        <v>#N/A</v>
      </c>
      <c r="DA247" s="14" t="e">
        <f t="shared" si="339"/>
        <v>#N/A</v>
      </c>
      <c r="DB247" s="14" t="e">
        <f t="shared" si="340"/>
        <v>#N/A</v>
      </c>
      <c r="DC247" s="14" t="e">
        <f t="shared" si="367"/>
        <v>#N/A</v>
      </c>
      <c r="DD247" s="14" t="e">
        <f t="shared" si="267"/>
        <v>#N/A</v>
      </c>
      <c r="DE247" s="14" t="e">
        <f t="shared" si="268"/>
        <v>#N/A</v>
      </c>
      <c r="DF247" s="14" t="e">
        <f t="shared" si="269"/>
        <v>#N/A</v>
      </c>
      <c r="DG247" s="14" t="e">
        <f t="shared" si="270"/>
        <v>#N/A</v>
      </c>
      <c r="DH247" s="14" t="e">
        <f t="shared" si="271"/>
        <v>#N/A</v>
      </c>
      <c r="DI247" s="14" t="e">
        <f t="shared" si="272"/>
        <v>#N/A</v>
      </c>
      <c r="DJ247" s="14" t="e">
        <f t="shared" si="273"/>
        <v>#N/A</v>
      </c>
      <c r="DK247" s="14" t="e">
        <f t="shared" si="274"/>
        <v>#N/A</v>
      </c>
      <c r="DL247" s="14" t="e">
        <f t="shared" si="275"/>
        <v>#N/A</v>
      </c>
      <c r="DM247" s="14" t="e">
        <f t="shared" si="276"/>
        <v>#N/A</v>
      </c>
      <c r="DN247" s="14" t="e">
        <f t="shared" si="277"/>
        <v>#N/A</v>
      </c>
      <c r="DO247" s="14" t="e">
        <f t="shared" si="278"/>
        <v>#N/A</v>
      </c>
      <c r="DP247" s="14" t="e">
        <f t="shared" si="279"/>
        <v>#N/A</v>
      </c>
      <c r="DQ247" s="14" t="e">
        <f t="shared" si="280"/>
        <v>#N/A</v>
      </c>
      <c r="DR247" s="14" t="e">
        <f t="shared" si="281"/>
        <v>#N/A</v>
      </c>
      <c r="DS247" s="14" t="e">
        <f t="shared" si="282"/>
        <v>#N/A</v>
      </c>
      <c r="DT247" s="14" t="e">
        <f t="shared" si="283"/>
        <v>#N/A</v>
      </c>
      <c r="DU247" s="14" t="e">
        <f t="shared" si="284"/>
        <v>#N/A</v>
      </c>
      <c r="DV247" s="14" t="e">
        <f t="shared" si="285"/>
        <v>#N/A</v>
      </c>
      <c r="DW247" s="14" t="e">
        <f t="shared" si="286"/>
        <v>#N/A</v>
      </c>
      <c r="DX247" s="14" t="e">
        <f t="shared" si="287"/>
        <v>#N/A</v>
      </c>
      <c r="DY247" s="14" t="e">
        <f t="shared" si="288"/>
        <v>#N/A</v>
      </c>
      <c r="DZ247" s="14" t="e">
        <f t="shared" si="365"/>
        <v>#N/A</v>
      </c>
    </row>
    <row r="248" spans="1:130">
      <c r="A248" s="18"/>
      <c r="B248" s="18"/>
      <c r="C248" s="18">
        <v>2054</v>
      </c>
      <c r="D248" s="25"/>
      <c r="E248" s="25"/>
      <c r="F248" s="25"/>
      <c r="G248" s="25"/>
      <c r="H248" s="25"/>
      <c r="I248" s="25"/>
      <c r="J248" s="25"/>
      <c r="K248" s="25"/>
      <c r="L248" s="25"/>
      <c r="M248" s="25"/>
      <c r="N248" s="25"/>
      <c r="O248" s="25"/>
      <c r="P248" s="25"/>
      <c r="Q248" s="25"/>
      <c r="R248" s="25"/>
      <c r="S248" s="25"/>
      <c r="T248" s="25"/>
      <c r="U248" s="25"/>
      <c r="V248" s="25"/>
      <c r="W248" s="25"/>
      <c r="X248" s="25"/>
      <c r="Y248" s="25"/>
      <c r="Z248" s="25"/>
      <c r="AA248" s="25"/>
      <c r="AB248" s="25"/>
      <c r="AC248" s="25"/>
      <c r="AD248" s="25"/>
      <c r="AE248" s="25"/>
      <c r="AF248" s="25"/>
      <c r="AG248" s="25"/>
      <c r="AH248" s="25"/>
      <c r="AI248" s="25"/>
      <c r="AJ248" s="25"/>
      <c r="AK248" s="25"/>
      <c r="AL248" s="25">
        <f t="shared" si="360"/>
        <v>0</v>
      </c>
      <c r="AM248" s="25">
        <f t="shared" si="361"/>
        <v>0</v>
      </c>
      <c r="AN248" s="25">
        <f t="shared" si="362"/>
        <v>0</v>
      </c>
      <c r="AO248" s="25">
        <f t="shared" si="363"/>
        <v>0</v>
      </c>
      <c r="AP248" s="25">
        <f t="shared" si="364"/>
        <v>2.3254287384588679E-10</v>
      </c>
      <c r="AQ248" s="25">
        <f t="shared" si="366"/>
        <v>67903.999999999985</v>
      </c>
      <c r="AR248" s="25">
        <f t="shared" si="368"/>
        <v>66410.799999999988</v>
      </c>
      <c r="AS248" s="25">
        <f t="shared" si="369"/>
        <v>64871.599999999984</v>
      </c>
      <c r="AT248" s="25">
        <f t="shared" si="370"/>
        <v>63356.599999999984</v>
      </c>
      <c r="AU248" s="25">
        <f t="shared" si="371"/>
        <v>62127.599999999984</v>
      </c>
      <c r="AV248" s="25">
        <f t="shared" si="372"/>
        <v>60722.799999999988</v>
      </c>
      <c r="AW248" s="25">
        <f t="shared" si="373"/>
        <v>59281.599999999984</v>
      </c>
      <c r="AX248" s="25">
        <f t="shared" si="374"/>
        <v>57605.799999999988</v>
      </c>
      <c r="AY248" s="25">
        <f t="shared" si="375"/>
        <v>56003.799999999988</v>
      </c>
      <c r="AZ248" s="25">
        <f t="shared" si="376"/>
        <v>54405.999999999985</v>
      </c>
      <c r="BA248" s="25">
        <f t="shared" si="377"/>
        <v>52716.19999999999</v>
      </c>
      <c r="BB248" s="25">
        <f t="shared" si="378"/>
        <v>50867.19999999999</v>
      </c>
      <c r="BC248" s="25" t="e">
        <f t="shared" si="379"/>
        <v>#N/A</v>
      </c>
      <c r="BD248" s="25" t="e">
        <f t="shared" ref="BD248:BD254" si="380">VLOOKUP($C$118,$D$3:$K$63,$A$70,0)*(B196-B195)</f>
        <v>#N/A</v>
      </c>
      <c r="BE248" s="25" t="e">
        <f>VLOOKUP($C$119,$D$3:$K$63,$A$70,0)*(B195-B194)</f>
        <v>#N/A</v>
      </c>
      <c r="BF248" s="25" t="e">
        <f>VLOOKUP($C$120,$D$3:$K$63,$A$70,0)*B194</f>
        <v>#N/A</v>
      </c>
      <c r="BG248" s="25"/>
      <c r="BH248" s="25"/>
      <c r="BI248" s="25"/>
      <c r="BJ248" s="25"/>
      <c r="BK248" s="25"/>
      <c r="BL248" s="25"/>
      <c r="BM248" s="21" t="e">
        <f t="shared" si="290"/>
        <v>#N/A</v>
      </c>
      <c r="BN248" s="18"/>
      <c r="BO248" s="18"/>
      <c r="BP248" s="18">
        <v>2054</v>
      </c>
      <c r="BQ248" s="14" t="e">
        <f t="shared" si="291"/>
        <v>#N/A</v>
      </c>
      <c r="BR248" s="14" t="e">
        <f t="shared" si="311"/>
        <v>#N/A</v>
      </c>
      <c r="BS248" s="14" t="e">
        <f t="shared" si="312"/>
        <v>#N/A</v>
      </c>
      <c r="BT248" s="14" t="e">
        <f t="shared" si="313"/>
        <v>#N/A</v>
      </c>
      <c r="BU248" s="14" t="e">
        <f t="shared" si="314"/>
        <v>#N/A</v>
      </c>
      <c r="BV248" s="14" t="e">
        <f t="shared" si="315"/>
        <v>#N/A</v>
      </c>
      <c r="BW248" s="14" t="e">
        <f t="shared" si="316"/>
        <v>#N/A</v>
      </c>
      <c r="BX248" s="14" t="e">
        <f t="shared" si="317"/>
        <v>#N/A</v>
      </c>
      <c r="BY248" s="14" t="e">
        <f t="shared" si="318"/>
        <v>#N/A</v>
      </c>
      <c r="BZ248" s="14" t="e">
        <f t="shared" si="319"/>
        <v>#N/A</v>
      </c>
      <c r="CA248" s="14" t="e">
        <f t="shared" si="320"/>
        <v>#N/A</v>
      </c>
      <c r="CB248" s="14" t="e">
        <f t="shared" si="321"/>
        <v>#N/A</v>
      </c>
      <c r="CC248" s="14" t="e">
        <f t="shared" si="322"/>
        <v>#N/A</v>
      </c>
      <c r="CD248" s="14" t="e">
        <f t="shared" si="323"/>
        <v>#N/A</v>
      </c>
      <c r="CE248" s="14" t="e">
        <f t="shared" si="324"/>
        <v>#N/A</v>
      </c>
      <c r="CF248" s="14" t="e">
        <f t="shared" si="325"/>
        <v>#N/A</v>
      </c>
      <c r="CG248" s="14" t="e">
        <f t="shared" si="308"/>
        <v>#N/A</v>
      </c>
      <c r="CH248" s="14" t="e">
        <f t="shared" si="261"/>
        <v>#N/A</v>
      </c>
      <c r="CI248" s="14" t="e">
        <f t="shared" si="262"/>
        <v>#N/A</v>
      </c>
      <c r="CJ248" s="14" t="e">
        <f t="shared" si="263"/>
        <v>#N/A</v>
      </c>
      <c r="CK248" s="14" t="e">
        <f t="shared" si="264"/>
        <v>#N/A</v>
      </c>
      <c r="CL248" s="14" t="e">
        <f t="shared" si="265"/>
        <v>#N/A</v>
      </c>
      <c r="CM248" s="14" t="e">
        <f t="shared" si="292"/>
        <v>#N/A</v>
      </c>
      <c r="CN248" s="14" t="e">
        <f t="shared" si="326"/>
        <v>#N/A</v>
      </c>
      <c r="CO248" s="14" t="e">
        <f t="shared" si="327"/>
        <v>#N/A</v>
      </c>
      <c r="CP248" s="14" t="e">
        <f t="shared" si="328"/>
        <v>#N/A</v>
      </c>
      <c r="CQ248" s="14" t="e">
        <f t="shared" si="329"/>
        <v>#N/A</v>
      </c>
      <c r="CR248" s="14" t="e">
        <f t="shared" si="330"/>
        <v>#N/A</v>
      </c>
      <c r="CS248" s="14" t="e">
        <f t="shared" si="331"/>
        <v>#N/A</v>
      </c>
      <c r="CT248" s="14" t="e">
        <f t="shared" si="332"/>
        <v>#N/A</v>
      </c>
      <c r="CU248" s="14" t="e">
        <f t="shared" si="333"/>
        <v>#N/A</v>
      </c>
      <c r="CV248" s="14" t="e">
        <f t="shared" si="334"/>
        <v>#N/A</v>
      </c>
      <c r="CW248" s="14" t="e">
        <f t="shared" si="335"/>
        <v>#N/A</v>
      </c>
      <c r="CX248" s="14" t="e">
        <f t="shared" si="336"/>
        <v>#N/A</v>
      </c>
      <c r="CY248" s="14" t="e">
        <f t="shared" si="337"/>
        <v>#N/A</v>
      </c>
      <c r="CZ248" s="14" t="e">
        <f t="shared" si="338"/>
        <v>#N/A</v>
      </c>
      <c r="DA248" s="14" t="e">
        <f t="shared" si="339"/>
        <v>#N/A</v>
      </c>
      <c r="DB248" s="14" t="e">
        <f t="shared" si="340"/>
        <v>#N/A</v>
      </c>
      <c r="DC248" s="14" t="e">
        <f t="shared" si="367"/>
        <v>#N/A</v>
      </c>
      <c r="DD248" s="14" t="e">
        <f t="shared" si="267"/>
        <v>#N/A</v>
      </c>
      <c r="DE248" s="14" t="e">
        <f t="shared" si="268"/>
        <v>#N/A</v>
      </c>
      <c r="DF248" s="14" t="e">
        <f t="shared" si="269"/>
        <v>#N/A</v>
      </c>
      <c r="DG248" s="14" t="e">
        <f t="shared" si="270"/>
        <v>#N/A</v>
      </c>
      <c r="DH248" s="14" t="e">
        <f t="shared" si="271"/>
        <v>#N/A</v>
      </c>
      <c r="DI248" s="14" t="e">
        <f t="shared" si="272"/>
        <v>#N/A</v>
      </c>
      <c r="DJ248" s="14" t="e">
        <f t="shared" si="273"/>
        <v>#N/A</v>
      </c>
      <c r="DK248" s="14" t="e">
        <f t="shared" si="274"/>
        <v>#N/A</v>
      </c>
      <c r="DL248" s="14" t="e">
        <f t="shared" si="275"/>
        <v>#N/A</v>
      </c>
      <c r="DM248" s="14" t="e">
        <f t="shared" si="276"/>
        <v>#N/A</v>
      </c>
      <c r="DN248" s="14" t="e">
        <f t="shared" si="277"/>
        <v>#N/A</v>
      </c>
      <c r="DO248" s="14" t="e">
        <f t="shared" si="278"/>
        <v>#N/A</v>
      </c>
      <c r="DP248" s="14" t="e">
        <f t="shared" si="279"/>
        <v>#N/A</v>
      </c>
      <c r="DQ248" s="14" t="e">
        <f t="shared" si="280"/>
        <v>#N/A</v>
      </c>
      <c r="DR248" s="14" t="e">
        <f t="shared" si="281"/>
        <v>#N/A</v>
      </c>
      <c r="DS248" s="14" t="e">
        <f t="shared" si="282"/>
        <v>#N/A</v>
      </c>
      <c r="DT248" s="14" t="e">
        <f t="shared" si="283"/>
        <v>#N/A</v>
      </c>
      <c r="DU248" s="14" t="e">
        <f t="shared" si="284"/>
        <v>#N/A</v>
      </c>
      <c r="DV248" s="14" t="e">
        <f t="shared" si="285"/>
        <v>#N/A</v>
      </c>
      <c r="DW248" s="14" t="e">
        <f t="shared" si="286"/>
        <v>#N/A</v>
      </c>
      <c r="DX248" s="14" t="e">
        <f t="shared" si="287"/>
        <v>#N/A</v>
      </c>
      <c r="DY248" s="14" t="e">
        <f t="shared" si="288"/>
        <v>#N/A</v>
      </c>
      <c r="DZ248" s="14" t="e">
        <f t="shared" si="365"/>
        <v>#N/A</v>
      </c>
    </row>
    <row r="249" spans="1:130">
      <c r="A249" s="18"/>
      <c r="B249" s="18"/>
      <c r="C249" s="18">
        <v>2055</v>
      </c>
      <c r="D249" s="25"/>
      <c r="E249" s="25"/>
      <c r="F249" s="25"/>
      <c r="G249" s="25"/>
      <c r="H249" s="25"/>
      <c r="I249" s="25"/>
      <c r="J249" s="25"/>
      <c r="K249" s="25"/>
      <c r="L249" s="25"/>
      <c r="M249" s="25"/>
      <c r="N249" s="25"/>
      <c r="O249" s="25"/>
      <c r="P249" s="25"/>
      <c r="Q249" s="25"/>
      <c r="R249" s="25"/>
      <c r="S249" s="25"/>
      <c r="T249" s="25"/>
      <c r="U249" s="25"/>
      <c r="V249" s="25"/>
      <c r="W249" s="25"/>
      <c r="X249" s="25"/>
      <c r="Y249" s="25"/>
      <c r="Z249" s="25"/>
      <c r="AA249" s="25"/>
      <c r="AB249" s="25"/>
      <c r="AC249" s="25"/>
      <c r="AD249" s="25"/>
      <c r="AE249" s="25"/>
      <c r="AF249" s="25"/>
      <c r="AG249" s="25"/>
      <c r="AH249" s="25"/>
      <c r="AI249" s="25"/>
      <c r="AJ249" s="25"/>
      <c r="AK249" s="25"/>
      <c r="AL249" s="25"/>
      <c r="AM249" s="25">
        <f t="shared" si="361"/>
        <v>0</v>
      </c>
      <c r="AN249" s="25">
        <f t="shared" si="362"/>
        <v>0</v>
      </c>
      <c r="AO249" s="25">
        <f t="shared" si="363"/>
        <v>0</v>
      </c>
      <c r="AP249" s="25">
        <f t="shared" si="364"/>
        <v>0</v>
      </c>
      <c r="AQ249" s="25">
        <f t="shared" si="366"/>
        <v>2.2616575279243989E-10</v>
      </c>
      <c r="AR249" s="25">
        <f t="shared" si="368"/>
        <v>66410.799999999988</v>
      </c>
      <c r="AS249" s="25">
        <f t="shared" si="369"/>
        <v>64871.599999999984</v>
      </c>
      <c r="AT249" s="25">
        <f t="shared" si="370"/>
        <v>63356.599999999984</v>
      </c>
      <c r="AU249" s="25">
        <f t="shared" si="371"/>
        <v>62127.599999999984</v>
      </c>
      <c r="AV249" s="25">
        <f t="shared" si="372"/>
        <v>60722.799999999988</v>
      </c>
      <c r="AW249" s="25">
        <f t="shared" si="373"/>
        <v>59281.599999999984</v>
      </c>
      <c r="AX249" s="25">
        <f t="shared" si="374"/>
        <v>57605.799999999988</v>
      </c>
      <c r="AY249" s="25">
        <f t="shared" si="375"/>
        <v>56003.799999999988</v>
      </c>
      <c r="AZ249" s="25">
        <f t="shared" si="376"/>
        <v>54405.999999999985</v>
      </c>
      <c r="BA249" s="25">
        <f t="shared" si="377"/>
        <v>52716.19999999999</v>
      </c>
      <c r="BB249" s="25">
        <f t="shared" si="378"/>
        <v>50867.19999999999</v>
      </c>
      <c r="BC249" s="25" t="e">
        <f t="shared" si="379"/>
        <v>#N/A</v>
      </c>
      <c r="BD249" s="25" t="e">
        <f t="shared" si="380"/>
        <v>#N/A</v>
      </c>
      <c r="BE249" s="25" t="e">
        <f t="shared" ref="BE249:BE254" si="381">VLOOKUP($C$119,$D$3:$K$63,$A$70,0)*(B196-B195)</f>
        <v>#N/A</v>
      </c>
      <c r="BF249" s="25" t="e">
        <f>VLOOKUP($C$120,$D$3:$K$63,$A$70,0)*(B195-B194)</f>
        <v>#N/A</v>
      </c>
      <c r="BG249" s="25" t="e">
        <f>VLOOKUP($C$121,$D$3:$K$63,$A$70,0)*B194</f>
        <v>#N/A</v>
      </c>
      <c r="BH249" s="25"/>
      <c r="BI249" s="25"/>
      <c r="BJ249" s="25"/>
      <c r="BK249" s="25"/>
      <c r="BL249" s="25"/>
      <c r="BM249" s="21" t="e">
        <f t="shared" si="290"/>
        <v>#N/A</v>
      </c>
      <c r="BN249" s="18"/>
      <c r="BO249" s="18"/>
      <c r="BP249" s="18">
        <v>2055</v>
      </c>
      <c r="BQ249" s="14" t="e">
        <f t="shared" si="291"/>
        <v>#N/A</v>
      </c>
      <c r="BR249" s="14" t="e">
        <f t="shared" si="311"/>
        <v>#N/A</v>
      </c>
      <c r="BS249" s="14" t="e">
        <f t="shared" si="312"/>
        <v>#N/A</v>
      </c>
      <c r="BT249" s="14" t="e">
        <f t="shared" si="313"/>
        <v>#N/A</v>
      </c>
      <c r="BU249" s="14" t="e">
        <f t="shared" si="314"/>
        <v>#N/A</v>
      </c>
      <c r="BV249" s="14" t="e">
        <f t="shared" si="315"/>
        <v>#N/A</v>
      </c>
      <c r="BW249" s="14" t="e">
        <f t="shared" si="316"/>
        <v>#N/A</v>
      </c>
      <c r="BX249" s="14" t="e">
        <f t="shared" si="317"/>
        <v>#N/A</v>
      </c>
      <c r="BY249" s="14" t="e">
        <f t="shared" si="318"/>
        <v>#N/A</v>
      </c>
      <c r="BZ249" s="14" t="e">
        <f t="shared" si="319"/>
        <v>#N/A</v>
      </c>
      <c r="CA249" s="14" t="e">
        <f t="shared" si="320"/>
        <v>#N/A</v>
      </c>
      <c r="CB249" s="14" t="e">
        <f t="shared" si="321"/>
        <v>#N/A</v>
      </c>
      <c r="CC249" s="14" t="e">
        <f t="shared" si="322"/>
        <v>#N/A</v>
      </c>
      <c r="CD249" s="14" t="e">
        <f t="shared" si="323"/>
        <v>#N/A</v>
      </c>
      <c r="CE249" s="14" t="e">
        <f t="shared" si="324"/>
        <v>#N/A</v>
      </c>
      <c r="CF249" s="14" t="e">
        <f t="shared" si="325"/>
        <v>#N/A</v>
      </c>
      <c r="CG249" s="14" t="e">
        <f t="shared" si="308"/>
        <v>#N/A</v>
      </c>
      <c r="CH249" s="14" t="e">
        <f t="shared" si="261"/>
        <v>#N/A</v>
      </c>
      <c r="CI249" s="14" t="e">
        <f t="shared" si="262"/>
        <v>#N/A</v>
      </c>
      <c r="CJ249" s="14" t="e">
        <f t="shared" si="263"/>
        <v>#N/A</v>
      </c>
      <c r="CK249" s="14" t="e">
        <f t="shared" si="264"/>
        <v>#N/A</v>
      </c>
      <c r="CL249" s="14" t="e">
        <f t="shared" si="265"/>
        <v>#N/A</v>
      </c>
      <c r="CM249" s="14" t="e">
        <f t="shared" si="292"/>
        <v>#N/A</v>
      </c>
      <c r="CN249" s="14" t="e">
        <f t="shared" si="326"/>
        <v>#N/A</v>
      </c>
      <c r="CO249" s="14" t="e">
        <f t="shared" si="327"/>
        <v>#N/A</v>
      </c>
      <c r="CP249" s="14" t="e">
        <f t="shared" si="328"/>
        <v>#N/A</v>
      </c>
      <c r="CQ249" s="14" t="e">
        <f t="shared" si="329"/>
        <v>#N/A</v>
      </c>
      <c r="CR249" s="14" t="e">
        <f t="shared" si="330"/>
        <v>#N/A</v>
      </c>
      <c r="CS249" s="14" t="e">
        <f t="shared" si="331"/>
        <v>#N/A</v>
      </c>
      <c r="CT249" s="14" t="e">
        <f t="shared" si="332"/>
        <v>#N/A</v>
      </c>
      <c r="CU249" s="14" t="e">
        <f t="shared" si="333"/>
        <v>#N/A</v>
      </c>
      <c r="CV249" s="14" t="e">
        <f t="shared" si="334"/>
        <v>#N/A</v>
      </c>
      <c r="CW249" s="14" t="e">
        <f t="shared" si="335"/>
        <v>#N/A</v>
      </c>
      <c r="CX249" s="14" t="e">
        <f t="shared" si="336"/>
        <v>#N/A</v>
      </c>
      <c r="CY249" s="14" t="e">
        <f t="shared" si="337"/>
        <v>#N/A</v>
      </c>
      <c r="CZ249" s="14" t="e">
        <f t="shared" si="338"/>
        <v>#N/A</v>
      </c>
      <c r="DA249" s="14" t="e">
        <f t="shared" si="339"/>
        <v>#N/A</v>
      </c>
      <c r="DB249" s="14" t="e">
        <f t="shared" si="340"/>
        <v>#N/A</v>
      </c>
      <c r="DC249" s="14" t="e">
        <f t="shared" si="367"/>
        <v>#N/A</v>
      </c>
      <c r="DD249" s="14" t="e">
        <f t="shared" si="267"/>
        <v>#N/A</v>
      </c>
      <c r="DE249" s="14" t="e">
        <f t="shared" si="268"/>
        <v>#N/A</v>
      </c>
      <c r="DF249" s="14" t="e">
        <f t="shared" si="269"/>
        <v>#N/A</v>
      </c>
      <c r="DG249" s="14" t="e">
        <f t="shared" si="270"/>
        <v>#N/A</v>
      </c>
      <c r="DH249" s="14" t="e">
        <f t="shared" si="271"/>
        <v>#N/A</v>
      </c>
      <c r="DI249" s="14" t="e">
        <f t="shared" si="272"/>
        <v>#N/A</v>
      </c>
      <c r="DJ249" s="14" t="e">
        <f t="shared" si="273"/>
        <v>#N/A</v>
      </c>
      <c r="DK249" s="14" t="e">
        <f t="shared" si="274"/>
        <v>#N/A</v>
      </c>
      <c r="DL249" s="14" t="e">
        <f t="shared" si="275"/>
        <v>#N/A</v>
      </c>
      <c r="DM249" s="14" t="e">
        <f t="shared" si="276"/>
        <v>#N/A</v>
      </c>
      <c r="DN249" s="14" t="e">
        <f t="shared" si="277"/>
        <v>#N/A</v>
      </c>
      <c r="DO249" s="14" t="e">
        <f t="shared" si="278"/>
        <v>#N/A</v>
      </c>
      <c r="DP249" s="14" t="e">
        <f t="shared" si="279"/>
        <v>#N/A</v>
      </c>
      <c r="DQ249" s="14" t="e">
        <f t="shared" si="280"/>
        <v>#N/A</v>
      </c>
      <c r="DR249" s="14" t="e">
        <f t="shared" si="281"/>
        <v>#N/A</v>
      </c>
      <c r="DS249" s="14" t="e">
        <f t="shared" si="282"/>
        <v>#N/A</v>
      </c>
      <c r="DT249" s="14" t="e">
        <f t="shared" si="283"/>
        <v>#N/A</v>
      </c>
      <c r="DU249" s="14" t="e">
        <f t="shared" si="284"/>
        <v>#N/A</v>
      </c>
      <c r="DV249" s="14" t="e">
        <f t="shared" si="285"/>
        <v>#N/A</v>
      </c>
      <c r="DW249" s="14" t="e">
        <f t="shared" si="286"/>
        <v>#N/A</v>
      </c>
      <c r="DX249" s="14" t="e">
        <f t="shared" si="287"/>
        <v>#N/A</v>
      </c>
      <c r="DY249" s="14" t="e">
        <f t="shared" si="288"/>
        <v>#N/A</v>
      </c>
      <c r="DZ249" s="14" t="e">
        <f t="shared" si="365"/>
        <v>#N/A</v>
      </c>
    </row>
    <row r="250" spans="1:130">
      <c r="A250" s="18"/>
      <c r="B250" s="18"/>
      <c r="C250" s="18">
        <v>2056</v>
      </c>
      <c r="D250" s="25"/>
      <c r="E250" s="25"/>
      <c r="F250" s="25"/>
      <c r="G250" s="25"/>
      <c r="H250" s="25"/>
      <c r="I250" s="25"/>
      <c r="J250" s="25"/>
      <c r="K250" s="25"/>
      <c r="L250" s="25"/>
      <c r="M250" s="25"/>
      <c r="N250" s="25"/>
      <c r="O250" s="25"/>
      <c r="P250" s="25"/>
      <c r="Q250" s="25"/>
      <c r="R250" s="25"/>
      <c r="S250" s="25"/>
      <c r="T250" s="25"/>
      <c r="U250" s="25"/>
      <c r="V250" s="25"/>
      <c r="W250" s="25"/>
      <c r="X250" s="25"/>
      <c r="Y250" s="25"/>
      <c r="Z250" s="25"/>
      <c r="AA250" s="25"/>
      <c r="AB250" s="25"/>
      <c r="AC250" s="25"/>
      <c r="AD250" s="25"/>
      <c r="AE250" s="25"/>
      <c r="AF250" s="25"/>
      <c r="AG250" s="25"/>
      <c r="AH250" s="25"/>
      <c r="AI250" s="25"/>
      <c r="AJ250" s="25"/>
      <c r="AK250" s="25"/>
      <c r="AL250" s="25"/>
      <c r="AM250" s="25"/>
      <c r="AN250" s="25">
        <f t="shared" si="362"/>
        <v>0</v>
      </c>
      <c r="AO250" s="25">
        <f t="shared" si="363"/>
        <v>0</v>
      </c>
      <c r="AP250" s="25">
        <f t="shared" si="364"/>
        <v>0</v>
      </c>
      <c r="AQ250" s="25">
        <f t="shared" si="366"/>
        <v>0</v>
      </c>
      <c r="AR250" s="25">
        <f t="shared" si="368"/>
        <v>2.2119239773132904E-10</v>
      </c>
      <c r="AS250" s="25">
        <f t="shared" si="369"/>
        <v>64871.599999999984</v>
      </c>
      <c r="AT250" s="25">
        <f t="shared" si="370"/>
        <v>63356.599999999984</v>
      </c>
      <c r="AU250" s="25">
        <f t="shared" si="371"/>
        <v>62127.599999999984</v>
      </c>
      <c r="AV250" s="25">
        <f t="shared" si="372"/>
        <v>60722.799999999988</v>
      </c>
      <c r="AW250" s="25">
        <f t="shared" si="373"/>
        <v>59281.599999999984</v>
      </c>
      <c r="AX250" s="25">
        <f t="shared" si="374"/>
        <v>57605.799999999988</v>
      </c>
      <c r="AY250" s="25">
        <f t="shared" si="375"/>
        <v>56003.799999999988</v>
      </c>
      <c r="AZ250" s="25">
        <f t="shared" si="376"/>
        <v>54405.999999999985</v>
      </c>
      <c r="BA250" s="25">
        <f t="shared" si="377"/>
        <v>52716.19999999999</v>
      </c>
      <c r="BB250" s="25">
        <f t="shared" si="378"/>
        <v>50867.19999999999</v>
      </c>
      <c r="BC250" s="25" t="e">
        <f t="shared" si="379"/>
        <v>#N/A</v>
      </c>
      <c r="BD250" s="25" t="e">
        <f t="shared" si="380"/>
        <v>#N/A</v>
      </c>
      <c r="BE250" s="25" t="e">
        <f t="shared" si="381"/>
        <v>#N/A</v>
      </c>
      <c r="BF250" s="25" t="e">
        <f t="shared" ref="BF250:BF254" si="382">VLOOKUP($C$120,$D$3:$K$63,$A$70,0)*(B196-B195)</f>
        <v>#N/A</v>
      </c>
      <c r="BG250" s="25" t="e">
        <f>VLOOKUP($C$121,$D$3:$K$63,$A$70,0)*(B195-B194)</f>
        <v>#N/A</v>
      </c>
      <c r="BH250" s="25" t="e">
        <f>VLOOKUP($C$122,$D$3:$K$63,$A$70,0)*B194</f>
        <v>#N/A</v>
      </c>
      <c r="BI250" s="25"/>
      <c r="BJ250" s="25"/>
      <c r="BK250" s="25"/>
      <c r="BL250" s="25"/>
      <c r="BM250" s="21" t="e">
        <f t="shared" si="290"/>
        <v>#N/A</v>
      </c>
      <c r="BN250" s="18"/>
      <c r="BO250" s="18"/>
      <c r="BP250" s="18">
        <v>2056</v>
      </c>
      <c r="BQ250" s="14" t="e">
        <f t="shared" si="291"/>
        <v>#N/A</v>
      </c>
      <c r="BR250" s="14" t="e">
        <f t="shared" si="311"/>
        <v>#N/A</v>
      </c>
      <c r="BS250" s="14" t="e">
        <f t="shared" si="312"/>
        <v>#N/A</v>
      </c>
      <c r="BT250" s="14" t="e">
        <f t="shared" si="313"/>
        <v>#N/A</v>
      </c>
      <c r="BU250" s="14" t="e">
        <f t="shared" si="314"/>
        <v>#N/A</v>
      </c>
      <c r="BV250" s="14" t="e">
        <f t="shared" si="315"/>
        <v>#N/A</v>
      </c>
      <c r="BW250" s="14" t="e">
        <f t="shared" si="316"/>
        <v>#N/A</v>
      </c>
      <c r="BX250" s="14" t="e">
        <f t="shared" si="317"/>
        <v>#N/A</v>
      </c>
      <c r="BY250" s="14" t="e">
        <f t="shared" si="318"/>
        <v>#N/A</v>
      </c>
      <c r="BZ250" s="14" t="e">
        <f t="shared" si="319"/>
        <v>#N/A</v>
      </c>
      <c r="CA250" s="14" t="e">
        <f t="shared" si="320"/>
        <v>#N/A</v>
      </c>
      <c r="CB250" s="14" t="e">
        <f t="shared" si="321"/>
        <v>#N/A</v>
      </c>
      <c r="CC250" s="14" t="e">
        <f t="shared" si="322"/>
        <v>#N/A</v>
      </c>
      <c r="CD250" s="14" t="e">
        <f t="shared" si="323"/>
        <v>#N/A</v>
      </c>
      <c r="CE250" s="14" t="e">
        <f t="shared" si="324"/>
        <v>#N/A</v>
      </c>
      <c r="CF250" s="14" t="e">
        <f t="shared" si="325"/>
        <v>#N/A</v>
      </c>
      <c r="CG250" s="14" t="e">
        <f t="shared" si="308"/>
        <v>#N/A</v>
      </c>
      <c r="CH250" s="14" t="e">
        <f t="shared" si="261"/>
        <v>#N/A</v>
      </c>
      <c r="CI250" s="14" t="e">
        <f t="shared" si="262"/>
        <v>#N/A</v>
      </c>
      <c r="CJ250" s="14" t="e">
        <f t="shared" si="263"/>
        <v>#N/A</v>
      </c>
      <c r="CK250" s="14" t="e">
        <f t="shared" si="264"/>
        <v>#N/A</v>
      </c>
      <c r="CL250" s="14" t="e">
        <f t="shared" si="265"/>
        <v>#N/A</v>
      </c>
      <c r="CM250" s="14" t="e">
        <f t="shared" si="292"/>
        <v>#N/A</v>
      </c>
      <c r="CN250" s="14" t="e">
        <f t="shared" si="326"/>
        <v>#N/A</v>
      </c>
      <c r="CO250" s="14" t="e">
        <f t="shared" si="327"/>
        <v>#N/A</v>
      </c>
      <c r="CP250" s="14" t="e">
        <f t="shared" si="328"/>
        <v>#N/A</v>
      </c>
      <c r="CQ250" s="14" t="e">
        <f t="shared" si="329"/>
        <v>#N/A</v>
      </c>
      <c r="CR250" s="14" t="e">
        <f t="shared" si="330"/>
        <v>#N/A</v>
      </c>
      <c r="CS250" s="14" t="e">
        <f t="shared" si="331"/>
        <v>#N/A</v>
      </c>
      <c r="CT250" s="14" t="e">
        <f t="shared" si="332"/>
        <v>#N/A</v>
      </c>
      <c r="CU250" s="14" t="e">
        <f t="shared" si="333"/>
        <v>#N/A</v>
      </c>
      <c r="CV250" s="14" t="e">
        <f t="shared" si="334"/>
        <v>#N/A</v>
      </c>
      <c r="CW250" s="14" t="e">
        <f t="shared" si="335"/>
        <v>#N/A</v>
      </c>
      <c r="CX250" s="14" t="e">
        <f t="shared" si="336"/>
        <v>#N/A</v>
      </c>
      <c r="CY250" s="14" t="e">
        <f t="shared" si="337"/>
        <v>#N/A</v>
      </c>
      <c r="CZ250" s="14" t="e">
        <f t="shared" si="338"/>
        <v>#N/A</v>
      </c>
      <c r="DA250" s="14" t="e">
        <f t="shared" si="339"/>
        <v>#N/A</v>
      </c>
      <c r="DB250" s="14" t="e">
        <f t="shared" si="340"/>
        <v>#N/A</v>
      </c>
      <c r="DC250" s="14" t="e">
        <f t="shared" si="367"/>
        <v>#N/A</v>
      </c>
      <c r="DD250" s="14" t="e">
        <f t="shared" si="267"/>
        <v>#N/A</v>
      </c>
      <c r="DE250" s="14" t="e">
        <f t="shared" si="268"/>
        <v>#N/A</v>
      </c>
      <c r="DF250" s="14" t="e">
        <f t="shared" si="269"/>
        <v>#N/A</v>
      </c>
      <c r="DG250" s="14" t="e">
        <f t="shared" si="270"/>
        <v>#N/A</v>
      </c>
      <c r="DH250" s="14" t="e">
        <f t="shared" si="271"/>
        <v>#N/A</v>
      </c>
      <c r="DI250" s="14" t="e">
        <f t="shared" si="272"/>
        <v>#N/A</v>
      </c>
      <c r="DJ250" s="14" t="e">
        <f t="shared" si="273"/>
        <v>#N/A</v>
      </c>
      <c r="DK250" s="14" t="e">
        <f t="shared" si="274"/>
        <v>#N/A</v>
      </c>
      <c r="DL250" s="14" t="e">
        <f t="shared" si="275"/>
        <v>#N/A</v>
      </c>
      <c r="DM250" s="14" t="e">
        <f t="shared" si="276"/>
        <v>#N/A</v>
      </c>
      <c r="DN250" s="14" t="e">
        <f t="shared" si="277"/>
        <v>#N/A</v>
      </c>
      <c r="DO250" s="14" t="e">
        <f t="shared" si="278"/>
        <v>#N/A</v>
      </c>
      <c r="DP250" s="14" t="e">
        <f t="shared" si="279"/>
        <v>#N/A</v>
      </c>
      <c r="DQ250" s="14" t="e">
        <f t="shared" si="280"/>
        <v>#N/A</v>
      </c>
      <c r="DR250" s="14" t="e">
        <f t="shared" si="281"/>
        <v>#N/A</v>
      </c>
      <c r="DS250" s="14" t="e">
        <f t="shared" si="282"/>
        <v>#N/A</v>
      </c>
      <c r="DT250" s="14" t="e">
        <f t="shared" si="283"/>
        <v>#N/A</v>
      </c>
      <c r="DU250" s="14" t="e">
        <f t="shared" si="284"/>
        <v>#N/A</v>
      </c>
      <c r="DV250" s="14" t="e">
        <f t="shared" si="285"/>
        <v>#N/A</v>
      </c>
      <c r="DW250" s="14" t="e">
        <f t="shared" si="286"/>
        <v>#N/A</v>
      </c>
      <c r="DX250" s="14" t="e">
        <f t="shared" si="287"/>
        <v>#N/A</v>
      </c>
      <c r="DY250" s="14" t="e">
        <f t="shared" si="288"/>
        <v>#N/A</v>
      </c>
      <c r="DZ250" s="14" t="e">
        <f t="shared" si="365"/>
        <v>#N/A</v>
      </c>
    </row>
    <row r="251" spans="1:130">
      <c r="A251" s="18"/>
      <c r="B251" s="18"/>
      <c r="C251" s="18">
        <v>2057</v>
      </c>
      <c r="D251" s="25"/>
      <c r="E251" s="25"/>
      <c r="F251" s="25"/>
      <c r="G251" s="25"/>
      <c r="H251" s="25"/>
      <c r="I251" s="25"/>
      <c r="J251" s="25"/>
      <c r="K251" s="25"/>
      <c r="L251" s="25"/>
      <c r="M251" s="25"/>
      <c r="N251" s="25"/>
      <c r="O251" s="25"/>
      <c r="P251" s="25"/>
      <c r="Q251" s="25"/>
      <c r="R251" s="25"/>
      <c r="S251" s="25"/>
      <c r="T251" s="25"/>
      <c r="U251" s="25"/>
      <c r="V251" s="25"/>
      <c r="W251" s="25"/>
      <c r="X251" s="25"/>
      <c r="Y251" s="25"/>
      <c r="Z251" s="25"/>
      <c r="AA251" s="25"/>
      <c r="AB251" s="25"/>
      <c r="AC251" s="25"/>
      <c r="AD251" s="25"/>
      <c r="AE251" s="25"/>
      <c r="AF251" s="25"/>
      <c r="AG251" s="25"/>
      <c r="AH251" s="25"/>
      <c r="AI251" s="25"/>
      <c r="AJ251" s="25"/>
      <c r="AK251" s="25"/>
      <c r="AL251" s="25"/>
      <c r="AM251" s="25"/>
      <c r="AN251" s="25"/>
      <c r="AO251" s="25">
        <f t="shared" si="363"/>
        <v>0</v>
      </c>
      <c r="AP251" s="25">
        <f t="shared" si="364"/>
        <v>0</v>
      </c>
      <c r="AQ251" s="25">
        <f t="shared" si="366"/>
        <v>0</v>
      </c>
      <c r="AR251" s="25">
        <f t="shared" si="368"/>
        <v>0</v>
      </c>
      <c r="AS251" s="25">
        <f t="shared" si="369"/>
        <v>2.1606583189281992E-10</v>
      </c>
      <c r="AT251" s="25">
        <f t="shared" si="370"/>
        <v>63356.599999999984</v>
      </c>
      <c r="AU251" s="25">
        <f t="shared" si="371"/>
        <v>62127.599999999984</v>
      </c>
      <c r="AV251" s="25">
        <f t="shared" si="372"/>
        <v>60722.799999999988</v>
      </c>
      <c r="AW251" s="25">
        <f t="shared" si="373"/>
        <v>59281.599999999984</v>
      </c>
      <c r="AX251" s="25">
        <f t="shared" si="374"/>
        <v>57605.799999999988</v>
      </c>
      <c r="AY251" s="25">
        <f t="shared" si="375"/>
        <v>56003.799999999988</v>
      </c>
      <c r="AZ251" s="25">
        <f t="shared" si="376"/>
        <v>54405.999999999985</v>
      </c>
      <c r="BA251" s="25">
        <f t="shared" si="377"/>
        <v>52716.19999999999</v>
      </c>
      <c r="BB251" s="25">
        <f t="shared" si="378"/>
        <v>50867.19999999999</v>
      </c>
      <c r="BC251" s="25" t="e">
        <f t="shared" si="379"/>
        <v>#N/A</v>
      </c>
      <c r="BD251" s="25" t="e">
        <f t="shared" si="380"/>
        <v>#N/A</v>
      </c>
      <c r="BE251" s="25" t="e">
        <f t="shared" si="381"/>
        <v>#N/A</v>
      </c>
      <c r="BF251" s="25" t="e">
        <f t="shared" si="382"/>
        <v>#N/A</v>
      </c>
      <c r="BG251" s="25" t="e">
        <f t="shared" ref="BG251:BG254" si="383">VLOOKUP($C$121,$D$3:$K$63,$A$70,0)*(B196-B195)</f>
        <v>#N/A</v>
      </c>
      <c r="BH251" s="25" t="e">
        <f>VLOOKUP($C$122,$D$3:$K$63,$A$70,0)*(B195-B194)</f>
        <v>#N/A</v>
      </c>
      <c r="BI251" s="25" t="e">
        <f>VLOOKUP($C$123,$D$3:$K$63,$A$70,0)*B194</f>
        <v>#N/A</v>
      </c>
      <c r="BJ251" s="25"/>
      <c r="BK251" s="25"/>
      <c r="BL251" s="25"/>
      <c r="BM251" s="21" t="e">
        <f t="shared" si="290"/>
        <v>#N/A</v>
      </c>
      <c r="BN251" s="18"/>
      <c r="BO251" s="18"/>
      <c r="BP251" s="18">
        <v>2057</v>
      </c>
      <c r="BQ251" s="14" t="e">
        <f t="shared" si="291"/>
        <v>#N/A</v>
      </c>
      <c r="BR251" s="14" t="e">
        <f t="shared" si="311"/>
        <v>#N/A</v>
      </c>
      <c r="BS251" s="14" t="e">
        <f t="shared" si="312"/>
        <v>#N/A</v>
      </c>
      <c r="BT251" s="14" t="e">
        <f t="shared" si="313"/>
        <v>#N/A</v>
      </c>
      <c r="BU251" s="14" t="e">
        <f t="shared" si="314"/>
        <v>#N/A</v>
      </c>
      <c r="BV251" s="14" t="e">
        <f t="shared" si="315"/>
        <v>#N/A</v>
      </c>
      <c r="BW251" s="14" t="e">
        <f t="shared" si="316"/>
        <v>#N/A</v>
      </c>
      <c r="BX251" s="14" t="e">
        <f t="shared" si="317"/>
        <v>#N/A</v>
      </c>
      <c r="BY251" s="14" t="e">
        <f t="shared" si="318"/>
        <v>#N/A</v>
      </c>
      <c r="BZ251" s="14" t="e">
        <f t="shared" si="319"/>
        <v>#N/A</v>
      </c>
      <c r="CA251" s="14" t="e">
        <f t="shared" si="320"/>
        <v>#N/A</v>
      </c>
      <c r="CB251" s="14" t="e">
        <f t="shared" si="321"/>
        <v>#N/A</v>
      </c>
      <c r="CC251" s="14" t="e">
        <f t="shared" si="322"/>
        <v>#N/A</v>
      </c>
      <c r="CD251" s="14" t="e">
        <f t="shared" si="323"/>
        <v>#N/A</v>
      </c>
      <c r="CE251" s="14" t="e">
        <f t="shared" si="324"/>
        <v>#N/A</v>
      </c>
      <c r="CF251" s="14" t="e">
        <f t="shared" si="325"/>
        <v>#N/A</v>
      </c>
      <c r="CG251" s="14" t="e">
        <f t="shared" si="308"/>
        <v>#N/A</v>
      </c>
      <c r="CH251" s="14" t="e">
        <f t="shared" si="261"/>
        <v>#N/A</v>
      </c>
      <c r="CI251" s="14" t="e">
        <f t="shared" si="262"/>
        <v>#N/A</v>
      </c>
      <c r="CJ251" s="14" t="e">
        <f t="shared" si="263"/>
        <v>#N/A</v>
      </c>
      <c r="CK251" s="14" t="e">
        <f t="shared" si="264"/>
        <v>#N/A</v>
      </c>
      <c r="CL251" s="14" t="e">
        <f t="shared" si="265"/>
        <v>#N/A</v>
      </c>
      <c r="CM251" s="14" t="e">
        <f t="shared" si="292"/>
        <v>#N/A</v>
      </c>
      <c r="CN251" s="14" t="e">
        <f t="shared" si="326"/>
        <v>#N/A</v>
      </c>
      <c r="CO251" s="14" t="e">
        <f t="shared" si="327"/>
        <v>#N/A</v>
      </c>
      <c r="CP251" s="14" t="e">
        <f t="shared" si="328"/>
        <v>#N/A</v>
      </c>
      <c r="CQ251" s="14" t="e">
        <f t="shared" si="329"/>
        <v>#N/A</v>
      </c>
      <c r="CR251" s="14" t="e">
        <f t="shared" si="330"/>
        <v>#N/A</v>
      </c>
      <c r="CS251" s="14" t="e">
        <f t="shared" si="331"/>
        <v>#N/A</v>
      </c>
      <c r="CT251" s="14" t="e">
        <f t="shared" si="332"/>
        <v>#N/A</v>
      </c>
      <c r="CU251" s="14" t="e">
        <f t="shared" si="333"/>
        <v>#N/A</v>
      </c>
      <c r="CV251" s="14" t="e">
        <f t="shared" si="334"/>
        <v>#N/A</v>
      </c>
      <c r="CW251" s="14" t="e">
        <f t="shared" si="335"/>
        <v>#N/A</v>
      </c>
      <c r="CX251" s="14" t="e">
        <f t="shared" si="336"/>
        <v>#N/A</v>
      </c>
      <c r="CY251" s="14" t="e">
        <f t="shared" si="337"/>
        <v>#N/A</v>
      </c>
      <c r="CZ251" s="14" t="e">
        <f t="shared" si="338"/>
        <v>#N/A</v>
      </c>
      <c r="DA251" s="14" t="e">
        <f t="shared" si="339"/>
        <v>#N/A</v>
      </c>
      <c r="DB251" s="14" t="e">
        <f t="shared" si="340"/>
        <v>#N/A</v>
      </c>
      <c r="DC251" s="14" t="e">
        <f t="shared" si="367"/>
        <v>#N/A</v>
      </c>
      <c r="DD251" s="14" t="e">
        <f t="shared" si="267"/>
        <v>#N/A</v>
      </c>
      <c r="DE251" s="14" t="e">
        <f t="shared" si="268"/>
        <v>#N/A</v>
      </c>
      <c r="DF251" s="14" t="e">
        <f t="shared" si="269"/>
        <v>#N/A</v>
      </c>
      <c r="DG251" s="14" t="e">
        <f t="shared" si="270"/>
        <v>#N/A</v>
      </c>
      <c r="DH251" s="14" t="e">
        <f t="shared" si="271"/>
        <v>#N/A</v>
      </c>
      <c r="DI251" s="14" t="e">
        <f t="shared" si="272"/>
        <v>#N/A</v>
      </c>
      <c r="DJ251" s="14" t="e">
        <f t="shared" si="273"/>
        <v>#N/A</v>
      </c>
      <c r="DK251" s="14" t="e">
        <f t="shared" si="274"/>
        <v>#N/A</v>
      </c>
      <c r="DL251" s="14" t="e">
        <f t="shared" si="275"/>
        <v>#N/A</v>
      </c>
      <c r="DM251" s="14" t="e">
        <f t="shared" si="276"/>
        <v>#N/A</v>
      </c>
      <c r="DN251" s="14" t="e">
        <f t="shared" si="277"/>
        <v>#N/A</v>
      </c>
      <c r="DO251" s="14" t="e">
        <f t="shared" si="278"/>
        <v>#N/A</v>
      </c>
      <c r="DP251" s="14" t="e">
        <f t="shared" si="279"/>
        <v>#N/A</v>
      </c>
      <c r="DQ251" s="14" t="e">
        <f t="shared" si="280"/>
        <v>#N/A</v>
      </c>
      <c r="DR251" s="14" t="e">
        <f t="shared" si="281"/>
        <v>#N/A</v>
      </c>
      <c r="DS251" s="14" t="e">
        <f t="shared" si="282"/>
        <v>#N/A</v>
      </c>
      <c r="DT251" s="14" t="e">
        <f t="shared" si="283"/>
        <v>#N/A</v>
      </c>
      <c r="DU251" s="14" t="e">
        <f t="shared" si="284"/>
        <v>#N/A</v>
      </c>
      <c r="DV251" s="14" t="e">
        <f t="shared" si="285"/>
        <v>#N/A</v>
      </c>
      <c r="DW251" s="14" t="e">
        <f t="shared" si="286"/>
        <v>#N/A</v>
      </c>
      <c r="DX251" s="14" t="e">
        <f t="shared" si="287"/>
        <v>#N/A</v>
      </c>
      <c r="DY251" s="14" t="e">
        <f t="shared" si="288"/>
        <v>#N/A</v>
      </c>
      <c r="DZ251" s="14" t="e">
        <f t="shared" si="365"/>
        <v>#N/A</v>
      </c>
    </row>
    <row r="252" spans="1:130">
      <c r="A252" s="18"/>
      <c r="B252" s="18"/>
      <c r="C252" s="18">
        <v>2058</v>
      </c>
      <c r="D252" s="25"/>
      <c r="E252" s="25"/>
      <c r="F252" s="25"/>
      <c r="G252" s="25"/>
      <c r="H252" s="25"/>
      <c r="I252" s="25"/>
      <c r="J252" s="25"/>
      <c r="K252" s="25"/>
      <c r="L252" s="25"/>
      <c r="M252" s="25"/>
      <c r="N252" s="25"/>
      <c r="O252" s="25"/>
      <c r="P252" s="25"/>
      <c r="Q252" s="25"/>
      <c r="R252" s="25"/>
      <c r="S252" s="25"/>
      <c r="T252" s="25"/>
      <c r="U252" s="25"/>
      <c r="V252" s="25"/>
      <c r="W252" s="25"/>
      <c r="X252" s="25"/>
      <c r="Y252" s="25"/>
      <c r="Z252" s="25"/>
      <c r="AA252" s="25"/>
      <c r="AB252" s="25"/>
      <c r="AC252" s="25"/>
      <c r="AD252" s="25"/>
      <c r="AE252" s="25"/>
      <c r="AF252" s="25"/>
      <c r="AG252" s="25"/>
      <c r="AH252" s="25"/>
      <c r="AI252" s="25"/>
      <c r="AJ252" s="25"/>
      <c r="AK252" s="25"/>
      <c r="AL252" s="25"/>
      <c r="AM252" s="25"/>
      <c r="AN252" s="25"/>
      <c r="AO252" s="25"/>
      <c r="AP252" s="25">
        <f t="shared" si="364"/>
        <v>0</v>
      </c>
      <c r="AQ252" s="25">
        <f t="shared" si="366"/>
        <v>0</v>
      </c>
      <c r="AR252" s="25">
        <f t="shared" si="368"/>
        <v>0</v>
      </c>
      <c r="AS252" s="25">
        <f t="shared" si="369"/>
        <v>0</v>
      </c>
      <c r="AT252" s="25">
        <f t="shared" si="370"/>
        <v>2.1101986824589858E-10</v>
      </c>
      <c r="AU252" s="25">
        <f t="shared" si="371"/>
        <v>62127.599999999984</v>
      </c>
      <c r="AV252" s="25">
        <f t="shared" si="372"/>
        <v>60722.799999999988</v>
      </c>
      <c r="AW252" s="25">
        <f t="shared" si="373"/>
        <v>59281.599999999984</v>
      </c>
      <c r="AX252" s="25">
        <f t="shared" si="374"/>
        <v>57605.799999999988</v>
      </c>
      <c r="AY252" s="25">
        <f t="shared" si="375"/>
        <v>56003.799999999988</v>
      </c>
      <c r="AZ252" s="25">
        <f t="shared" si="376"/>
        <v>54405.999999999985</v>
      </c>
      <c r="BA252" s="25">
        <f t="shared" si="377"/>
        <v>52716.19999999999</v>
      </c>
      <c r="BB252" s="25">
        <f t="shared" si="378"/>
        <v>50867.19999999999</v>
      </c>
      <c r="BC252" s="25" t="e">
        <f t="shared" si="379"/>
        <v>#N/A</v>
      </c>
      <c r="BD252" s="25" t="e">
        <f t="shared" si="380"/>
        <v>#N/A</v>
      </c>
      <c r="BE252" s="25" t="e">
        <f t="shared" si="381"/>
        <v>#N/A</v>
      </c>
      <c r="BF252" s="25" t="e">
        <f t="shared" si="382"/>
        <v>#N/A</v>
      </c>
      <c r="BG252" s="25" t="e">
        <f t="shared" si="383"/>
        <v>#N/A</v>
      </c>
      <c r="BH252" s="25" t="e">
        <f t="shared" ref="BH252:BH254" si="384">VLOOKUP($C$122,$D$3:$K$63,$A$70,0)*(B196-B195)</f>
        <v>#N/A</v>
      </c>
      <c r="BI252" s="25" t="e">
        <f>VLOOKUP($C$123,$D$3:$K$63,$A$70,0)*(B195-B194)</f>
        <v>#N/A</v>
      </c>
      <c r="BJ252" s="25" t="e">
        <f>VLOOKUP($C$124,$D$3:$K$63,$A$70,0)*B194</f>
        <v>#N/A</v>
      </c>
      <c r="BK252" s="25"/>
      <c r="BL252" s="25"/>
      <c r="BM252" s="21" t="e">
        <f t="shared" si="290"/>
        <v>#N/A</v>
      </c>
      <c r="BN252" s="18"/>
      <c r="BO252" s="18"/>
      <c r="BP252" s="18">
        <v>2058</v>
      </c>
      <c r="BQ252" s="14" t="e">
        <f t="shared" si="291"/>
        <v>#N/A</v>
      </c>
      <c r="BR252" s="14" t="e">
        <f t="shared" si="311"/>
        <v>#N/A</v>
      </c>
      <c r="BS252" s="14" t="e">
        <f t="shared" si="312"/>
        <v>#N/A</v>
      </c>
      <c r="BT252" s="14" t="e">
        <f t="shared" si="313"/>
        <v>#N/A</v>
      </c>
      <c r="BU252" s="14" t="e">
        <f t="shared" si="314"/>
        <v>#N/A</v>
      </c>
      <c r="BV252" s="14" t="e">
        <f t="shared" si="315"/>
        <v>#N/A</v>
      </c>
      <c r="BW252" s="14" t="e">
        <f t="shared" si="316"/>
        <v>#N/A</v>
      </c>
      <c r="BX252" s="14" t="e">
        <f t="shared" si="317"/>
        <v>#N/A</v>
      </c>
      <c r="BY252" s="14" t="e">
        <f t="shared" si="318"/>
        <v>#N/A</v>
      </c>
      <c r="BZ252" s="14" t="e">
        <f t="shared" si="319"/>
        <v>#N/A</v>
      </c>
      <c r="CA252" s="14" t="e">
        <f t="shared" si="320"/>
        <v>#N/A</v>
      </c>
      <c r="CB252" s="14" t="e">
        <f t="shared" si="321"/>
        <v>#N/A</v>
      </c>
      <c r="CC252" s="14" t="e">
        <f t="shared" si="322"/>
        <v>#N/A</v>
      </c>
      <c r="CD252" s="14" t="e">
        <f t="shared" si="323"/>
        <v>#N/A</v>
      </c>
      <c r="CE252" s="14" t="e">
        <f t="shared" si="324"/>
        <v>#N/A</v>
      </c>
      <c r="CF252" s="14" t="e">
        <f t="shared" si="325"/>
        <v>#N/A</v>
      </c>
      <c r="CG252" s="14" t="e">
        <f t="shared" si="308"/>
        <v>#N/A</v>
      </c>
      <c r="CH252" s="14" t="e">
        <f t="shared" si="261"/>
        <v>#N/A</v>
      </c>
      <c r="CI252" s="14" t="e">
        <f t="shared" si="262"/>
        <v>#N/A</v>
      </c>
      <c r="CJ252" s="14" t="e">
        <f t="shared" si="263"/>
        <v>#N/A</v>
      </c>
      <c r="CK252" s="14" t="e">
        <f t="shared" si="264"/>
        <v>#N/A</v>
      </c>
      <c r="CL252" s="14" t="e">
        <f t="shared" si="265"/>
        <v>#N/A</v>
      </c>
      <c r="CM252" s="14" t="e">
        <f t="shared" si="292"/>
        <v>#N/A</v>
      </c>
      <c r="CN252" s="14" t="e">
        <f t="shared" si="326"/>
        <v>#N/A</v>
      </c>
      <c r="CO252" s="14" t="e">
        <f t="shared" si="327"/>
        <v>#N/A</v>
      </c>
      <c r="CP252" s="14" t="e">
        <f t="shared" si="328"/>
        <v>#N/A</v>
      </c>
      <c r="CQ252" s="14" t="e">
        <f t="shared" si="329"/>
        <v>#N/A</v>
      </c>
      <c r="CR252" s="14" t="e">
        <f t="shared" si="330"/>
        <v>#N/A</v>
      </c>
      <c r="CS252" s="14" t="e">
        <f t="shared" si="331"/>
        <v>#N/A</v>
      </c>
      <c r="CT252" s="14" t="e">
        <f t="shared" si="332"/>
        <v>#N/A</v>
      </c>
      <c r="CU252" s="14" t="e">
        <f t="shared" si="333"/>
        <v>#N/A</v>
      </c>
      <c r="CV252" s="14" t="e">
        <f t="shared" si="334"/>
        <v>#N/A</v>
      </c>
      <c r="CW252" s="14" t="e">
        <f t="shared" si="335"/>
        <v>#N/A</v>
      </c>
      <c r="CX252" s="14" t="e">
        <f t="shared" si="336"/>
        <v>#N/A</v>
      </c>
      <c r="CY252" s="14" t="e">
        <f t="shared" si="337"/>
        <v>#N/A</v>
      </c>
      <c r="CZ252" s="14" t="e">
        <f t="shared" si="338"/>
        <v>#N/A</v>
      </c>
      <c r="DA252" s="14" t="e">
        <f t="shared" si="339"/>
        <v>#N/A</v>
      </c>
      <c r="DB252" s="14" t="e">
        <f t="shared" si="340"/>
        <v>#N/A</v>
      </c>
      <c r="DC252" s="14" t="e">
        <f t="shared" si="367"/>
        <v>#N/A</v>
      </c>
      <c r="DD252" s="14" t="e">
        <f t="shared" si="267"/>
        <v>#N/A</v>
      </c>
      <c r="DE252" s="14" t="e">
        <f t="shared" si="268"/>
        <v>#N/A</v>
      </c>
      <c r="DF252" s="14" t="e">
        <f t="shared" si="269"/>
        <v>#N/A</v>
      </c>
      <c r="DG252" s="14" t="e">
        <f t="shared" si="270"/>
        <v>#N/A</v>
      </c>
      <c r="DH252" s="14" t="e">
        <f t="shared" si="271"/>
        <v>#N/A</v>
      </c>
      <c r="DI252" s="14" t="e">
        <f t="shared" si="272"/>
        <v>#N/A</v>
      </c>
      <c r="DJ252" s="14" t="e">
        <f t="shared" si="273"/>
        <v>#N/A</v>
      </c>
      <c r="DK252" s="14" t="e">
        <f t="shared" si="274"/>
        <v>#N/A</v>
      </c>
      <c r="DL252" s="14" t="e">
        <f t="shared" si="275"/>
        <v>#N/A</v>
      </c>
      <c r="DM252" s="14" t="e">
        <f t="shared" si="276"/>
        <v>#N/A</v>
      </c>
      <c r="DN252" s="14" t="e">
        <f t="shared" si="277"/>
        <v>#N/A</v>
      </c>
      <c r="DO252" s="14" t="e">
        <f t="shared" si="278"/>
        <v>#N/A</v>
      </c>
      <c r="DP252" s="14" t="e">
        <f t="shared" si="279"/>
        <v>#N/A</v>
      </c>
      <c r="DQ252" s="14" t="e">
        <f t="shared" si="280"/>
        <v>#N/A</v>
      </c>
      <c r="DR252" s="14" t="e">
        <f t="shared" si="281"/>
        <v>#N/A</v>
      </c>
      <c r="DS252" s="14" t="e">
        <f t="shared" si="282"/>
        <v>#N/A</v>
      </c>
      <c r="DT252" s="14" t="e">
        <f t="shared" si="283"/>
        <v>#N/A</v>
      </c>
      <c r="DU252" s="14" t="e">
        <f t="shared" si="284"/>
        <v>#N/A</v>
      </c>
      <c r="DV252" s="14" t="e">
        <f t="shared" si="285"/>
        <v>#N/A</v>
      </c>
      <c r="DW252" s="14" t="e">
        <f t="shared" si="286"/>
        <v>#N/A</v>
      </c>
      <c r="DX252" s="14" t="e">
        <f t="shared" si="287"/>
        <v>#N/A</v>
      </c>
      <c r="DY252" s="14" t="e">
        <f t="shared" si="288"/>
        <v>#N/A</v>
      </c>
      <c r="DZ252" s="14" t="e">
        <f t="shared" si="365"/>
        <v>#N/A</v>
      </c>
    </row>
    <row r="253" spans="1:130">
      <c r="A253" s="18"/>
      <c r="B253" s="18"/>
      <c r="C253" s="18">
        <v>2059</v>
      </c>
      <c r="D253" s="25"/>
      <c r="E253" s="25"/>
      <c r="F253" s="25"/>
      <c r="G253" s="25"/>
      <c r="H253" s="25"/>
      <c r="I253" s="25"/>
      <c r="J253" s="25"/>
      <c r="K253" s="25"/>
      <c r="L253" s="25"/>
      <c r="M253" s="25"/>
      <c r="N253" s="25"/>
      <c r="O253" s="25"/>
      <c r="P253" s="25"/>
      <c r="Q253" s="25"/>
      <c r="R253" s="25"/>
      <c r="S253" s="25"/>
      <c r="T253" s="25"/>
      <c r="U253" s="25"/>
      <c r="V253" s="25"/>
      <c r="W253" s="25"/>
      <c r="X253" s="25"/>
      <c r="Y253" s="25"/>
      <c r="Z253" s="25"/>
      <c r="AA253" s="25"/>
      <c r="AB253" s="25"/>
      <c r="AC253" s="25"/>
      <c r="AD253" s="25"/>
      <c r="AE253" s="25"/>
      <c r="AF253" s="25"/>
      <c r="AG253" s="25"/>
      <c r="AH253" s="25"/>
      <c r="AI253" s="25"/>
      <c r="AJ253" s="25"/>
      <c r="AK253" s="25"/>
      <c r="AL253" s="25"/>
      <c r="AM253" s="25"/>
      <c r="AN253" s="25"/>
      <c r="AO253" s="25"/>
      <c r="AP253" s="25"/>
      <c r="AQ253" s="25">
        <f t="shared" si="366"/>
        <v>0</v>
      </c>
      <c r="AR253" s="25">
        <f t="shared" si="368"/>
        <v>0</v>
      </c>
      <c r="AS253" s="25">
        <f t="shared" si="369"/>
        <v>0</v>
      </c>
      <c r="AT253" s="25">
        <f t="shared" si="370"/>
        <v>0</v>
      </c>
      <c r="AU253" s="25">
        <f t="shared" si="371"/>
        <v>2.0692647595410563E-10</v>
      </c>
      <c r="AV253" s="25">
        <f t="shared" si="372"/>
        <v>60722.799999999988</v>
      </c>
      <c r="AW253" s="25">
        <f t="shared" si="373"/>
        <v>59281.599999999984</v>
      </c>
      <c r="AX253" s="25">
        <f t="shared" si="374"/>
        <v>57605.799999999988</v>
      </c>
      <c r="AY253" s="25">
        <f t="shared" si="375"/>
        <v>56003.799999999988</v>
      </c>
      <c r="AZ253" s="25">
        <f t="shared" si="376"/>
        <v>54405.999999999985</v>
      </c>
      <c r="BA253" s="25">
        <f t="shared" si="377"/>
        <v>52716.19999999999</v>
      </c>
      <c r="BB253" s="25">
        <f t="shared" si="378"/>
        <v>50867.19999999999</v>
      </c>
      <c r="BC253" s="25" t="e">
        <f t="shared" si="379"/>
        <v>#N/A</v>
      </c>
      <c r="BD253" s="25" t="e">
        <f t="shared" si="380"/>
        <v>#N/A</v>
      </c>
      <c r="BE253" s="25" t="e">
        <f t="shared" si="381"/>
        <v>#N/A</v>
      </c>
      <c r="BF253" s="25" t="e">
        <f t="shared" si="382"/>
        <v>#N/A</v>
      </c>
      <c r="BG253" s="25" t="e">
        <f t="shared" si="383"/>
        <v>#N/A</v>
      </c>
      <c r="BH253" s="25" t="e">
        <f t="shared" si="384"/>
        <v>#N/A</v>
      </c>
      <c r="BI253" s="25" t="e">
        <f t="shared" ref="BI253:BI254" si="385">VLOOKUP($C$123,$D$3:$K$63,$A$70,0)*(B196-B195)</f>
        <v>#N/A</v>
      </c>
      <c r="BJ253" s="25" t="e">
        <f>VLOOKUP($C$124,$D$3:$K$63,$A$70,0)*(B195-B194)</f>
        <v>#N/A</v>
      </c>
      <c r="BK253" s="25" t="e">
        <f>VLOOKUP($C$125,$D$3:$K$63,$A$70,0)*B194</f>
        <v>#N/A</v>
      </c>
      <c r="BL253" s="25"/>
      <c r="BM253" s="21" t="e">
        <f t="shared" si="290"/>
        <v>#N/A</v>
      </c>
      <c r="BN253" s="18"/>
      <c r="BO253" s="18"/>
      <c r="BP253" s="18">
        <v>2059</v>
      </c>
      <c r="BQ253" s="14" t="e">
        <f t="shared" si="291"/>
        <v>#N/A</v>
      </c>
      <c r="BR253" s="14" t="e">
        <f t="shared" si="311"/>
        <v>#N/A</v>
      </c>
      <c r="BS253" s="14" t="e">
        <f t="shared" si="312"/>
        <v>#N/A</v>
      </c>
      <c r="BT253" s="14" t="e">
        <f t="shared" si="313"/>
        <v>#N/A</v>
      </c>
      <c r="BU253" s="14" t="e">
        <f t="shared" si="314"/>
        <v>#N/A</v>
      </c>
      <c r="BV253" s="14" t="e">
        <f t="shared" si="315"/>
        <v>#N/A</v>
      </c>
      <c r="BW253" s="14" t="e">
        <f t="shared" si="316"/>
        <v>#N/A</v>
      </c>
      <c r="BX253" s="14" t="e">
        <f t="shared" si="317"/>
        <v>#N/A</v>
      </c>
      <c r="BY253" s="14" t="e">
        <f t="shared" si="318"/>
        <v>#N/A</v>
      </c>
      <c r="BZ253" s="14" t="e">
        <f t="shared" si="319"/>
        <v>#N/A</v>
      </c>
      <c r="CA253" s="14" t="e">
        <f t="shared" si="320"/>
        <v>#N/A</v>
      </c>
      <c r="CB253" s="14" t="e">
        <f t="shared" si="321"/>
        <v>#N/A</v>
      </c>
      <c r="CC253" s="14" t="e">
        <f t="shared" si="322"/>
        <v>#N/A</v>
      </c>
      <c r="CD253" s="14" t="e">
        <f t="shared" si="323"/>
        <v>#N/A</v>
      </c>
      <c r="CE253" s="14" t="e">
        <f t="shared" si="324"/>
        <v>#N/A</v>
      </c>
      <c r="CF253" s="14" t="e">
        <f t="shared" si="325"/>
        <v>#N/A</v>
      </c>
      <c r="CG253" s="14" t="e">
        <f t="shared" si="308"/>
        <v>#N/A</v>
      </c>
      <c r="CH253" s="14" t="e">
        <f t="shared" si="261"/>
        <v>#N/A</v>
      </c>
      <c r="CI253" s="14" t="e">
        <f t="shared" si="262"/>
        <v>#N/A</v>
      </c>
      <c r="CJ253" s="14" t="e">
        <f t="shared" si="263"/>
        <v>#N/A</v>
      </c>
      <c r="CK253" s="14" t="e">
        <f t="shared" si="264"/>
        <v>#N/A</v>
      </c>
      <c r="CL253" s="14" t="e">
        <f t="shared" si="265"/>
        <v>#N/A</v>
      </c>
      <c r="CM253" s="14" t="e">
        <f t="shared" si="292"/>
        <v>#N/A</v>
      </c>
      <c r="CN253" s="14" t="e">
        <f t="shared" si="326"/>
        <v>#N/A</v>
      </c>
      <c r="CO253" s="14" t="e">
        <f t="shared" si="327"/>
        <v>#N/A</v>
      </c>
      <c r="CP253" s="14" t="e">
        <f t="shared" si="328"/>
        <v>#N/A</v>
      </c>
      <c r="CQ253" s="14" t="e">
        <f t="shared" si="329"/>
        <v>#N/A</v>
      </c>
      <c r="CR253" s="14" t="e">
        <f t="shared" si="330"/>
        <v>#N/A</v>
      </c>
      <c r="CS253" s="14" t="e">
        <f t="shared" si="331"/>
        <v>#N/A</v>
      </c>
      <c r="CT253" s="14" t="e">
        <f t="shared" si="332"/>
        <v>#N/A</v>
      </c>
      <c r="CU253" s="14" t="e">
        <f t="shared" si="333"/>
        <v>#N/A</v>
      </c>
      <c r="CV253" s="14" t="e">
        <f t="shared" si="334"/>
        <v>#N/A</v>
      </c>
      <c r="CW253" s="14" t="e">
        <f t="shared" si="335"/>
        <v>#N/A</v>
      </c>
      <c r="CX253" s="14" t="e">
        <f t="shared" si="336"/>
        <v>#N/A</v>
      </c>
      <c r="CY253" s="14" t="e">
        <f t="shared" si="337"/>
        <v>#N/A</v>
      </c>
      <c r="CZ253" s="14" t="e">
        <f t="shared" si="338"/>
        <v>#N/A</v>
      </c>
      <c r="DA253" s="14" t="e">
        <f t="shared" si="339"/>
        <v>#N/A</v>
      </c>
      <c r="DB253" s="14" t="e">
        <f t="shared" si="340"/>
        <v>#N/A</v>
      </c>
      <c r="DC253" s="14" t="e">
        <f t="shared" si="367"/>
        <v>#N/A</v>
      </c>
      <c r="DD253" s="14" t="e">
        <f t="shared" si="267"/>
        <v>#N/A</v>
      </c>
      <c r="DE253" s="14" t="e">
        <f t="shared" si="268"/>
        <v>#N/A</v>
      </c>
      <c r="DF253" s="14" t="e">
        <f t="shared" si="269"/>
        <v>#N/A</v>
      </c>
      <c r="DG253" s="14" t="e">
        <f t="shared" si="270"/>
        <v>#N/A</v>
      </c>
      <c r="DH253" s="14" t="e">
        <f t="shared" si="271"/>
        <v>#N/A</v>
      </c>
      <c r="DI253" s="14" t="e">
        <f t="shared" si="272"/>
        <v>#N/A</v>
      </c>
      <c r="DJ253" s="14" t="e">
        <f t="shared" si="273"/>
        <v>#N/A</v>
      </c>
      <c r="DK253" s="14" t="e">
        <f t="shared" si="274"/>
        <v>#N/A</v>
      </c>
      <c r="DL253" s="14" t="e">
        <f t="shared" si="275"/>
        <v>#N/A</v>
      </c>
      <c r="DM253" s="14" t="e">
        <f t="shared" si="276"/>
        <v>#N/A</v>
      </c>
      <c r="DN253" s="14" t="e">
        <f t="shared" si="277"/>
        <v>#N/A</v>
      </c>
      <c r="DO253" s="14" t="e">
        <f t="shared" si="278"/>
        <v>#N/A</v>
      </c>
      <c r="DP253" s="14" t="e">
        <f t="shared" si="279"/>
        <v>#N/A</v>
      </c>
      <c r="DQ253" s="14" t="e">
        <f t="shared" si="280"/>
        <v>#N/A</v>
      </c>
      <c r="DR253" s="14" t="e">
        <f t="shared" si="281"/>
        <v>#N/A</v>
      </c>
      <c r="DS253" s="14" t="e">
        <f t="shared" si="282"/>
        <v>#N/A</v>
      </c>
      <c r="DT253" s="14" t="e">
        <f t="shared" si="283"/>
        <v>#N/A</v>
      </c>
      <c r="DU253" s="14" t="e">
        <f t="shared" si="284"/>
        <v>#N/A</v>
      </c>
      <c r="DV253" s="14" t="e">
        <f t="shared" si="285"/>
        <v>#N/A</v>
      </c>
      <c r="DW253" s="14" t="e">
        <f t="shared" si="286"/>
        <v>#N/A</v>
      </c>
      <c r="DX253" s="14" t="e">
        <f t="shared" si="287"/>
        <v>#N/A</v>
      </c>
      <c r="DY253" s="14" t="e">
        <f t="shared" si="288"/>
        <v>#N/A</v>
      </c>
      <c r="DZ253" s="14" t="e">
        <f t="shared" si="365"/>
        <v>#N/A</v>
      </c>
    </row>
    <row r="254" spans="1:130">
      <c r="A254" s="18"/>
      <c r="B254" s="18"/>
      <c r="C254" s="18">
        <v>2060</v>
      </c>
      <c r="D254" s="25"/>
      <c r="E254" s="25"/>
      <c r="F254" s="25"/>
      <c r="G254" s="25"/>
      <c r="H254" s="25"/>
      <c r="I254" s="25"/>
      <c r="J254" s="25"/>
      <c r="K254" s="25"/>
      <c r="L254" s="25"/>
      <c r="M254" s="25"/>
      <c r="N254" s="25"/>
      <c r="O254" s="25"/>
      <c r="P254" s="25"/>
      <c r="Q254" s="25"/>
      <c r="R254" s="25"/>
      <c r="S254" s="25"/>
      <c r="T254" s="25"/>
      <c r="U254" s="25"/>
      <c r="V254" s="25"/>
      <c r="W254" s="25"/>
      <c r="X254" s="25"/>
      <c r="Y254" s="25"/>
      <c r="Z254" s="25"/>
      <c r="AA254" s="25"/>
      <c r="AB254" s="25"/>
      <c r="AC254" s="25"/>
      <c r="AD254" s="25"/>
      <c r="AE254" s="25"/>
      <c r="AF254" s="25"/>
      <c r="AG254" s="25"/>
      <c r="AH254" s="25"/>
      <c r="AI254" s="25"/>
      <c r="AJ254" s="25"/>
      <c r="AK254" s="25"/>
      <c r="AL254" s="25"/>
      <c r="AM254" s="25"/>
      <c r="AN254" s="25"/>
      <c r="AO254" s="25"/>
      <c r="AP254" s="25"/>
      <c r="AQ254" s="25"/>
      <c r="AR254" s="25">
        <f t="shared" si="368"/>
        <v>0</v>
      </c>
      <c r="AS254" s="25">
        <f t="shared" si="369"/>
        <v>0</v>
      </c>
      <c r="AT254" s="25">
        <f t="shared" si="370"/>
        <v>0</v>
      </c>
      <c r="AU254" s="25">
        <f t="shared" si="371"/>
        <v>0</v>
      </c>
      <c r="AV254" s="25">
        <f t="shared" si="372"/>
        <v>2.0224755203912537E-10</v>
      </c>
      <c r="AW254" s="25">
        <f t="shared" si="373"/>
        <v>59281.599999999984</v>
      </c>
      <c r="AX254" s="25">
        <f t="shared" si="374"/>
        <v>57605.799999999988</v>
      </c>
      <c r="AY254" s="25">
        <f t="shared" si="375"/>
        <v>56003.799999999988</v>
      </c>
      <c r="AZ254" s="25">
        <f t="shared" si="376"/>
        <v>54405.999999999985</v>
      </c>
      <c r="BA254" s="25">
        <f t="shared" si="377"/>
        <v>52716.19999999999</v>
      </c>
      <c r="BB254" s="25">
        <f t="shared" si="378"/>
        <v>50867.19999999999</v>
      </c>
      <c r="BC254" s="25" t="e">
        <f t="shared" si="379"/>
        <v>#N/A</v>
      </c>
      <c r="BD254" s="25" t="e">
        <f t="shared" si="380"/>
        <v>#N/A</v>
      </c>
      <c r="BE254" s="25" t="e">
        <f t="shared" si="381"/>
        <v>#N/A</v>
      </c>
      <c r="BF254" s="25" t="e">
        <f t="shared" si="382"/>
        <v>#N/A</v>
      </c>
      <c r="BG254" s="25" t="e">
        <f t="shared" si="383"/>
        <v>#N/A</v>
      </c>
      <c r="BH254" s="25" t="e">
        <f t="shared" si="384"/>
        <v>#N/A</v>
      </c>
      <c r="BI254" s="25" t="e">
        <f t="shared" si="385"/>
        <v>#N/A</v>
      </c>
      <c r="BJ254" s="25" t="e">
        <f>VLOOKUP($C$124,$D$3:$K$63,$A$70,0)*(B196-B195)</f>
        <v>#N/A</v>
      </c>
      <c r="BK254" s="25" t="e">
        <f>VLOOKUP($C$125,$D$3:$K$63,$A$70,0)*(B195-B194)</f>
        <v>#N/A</v>
      </c>
      <c r="BL254" s="25" t="e">
        <f>VLOOKUP($C$126,$D$3:$K$63,$A$70,0)*B194</f>
        <v>#N/A</v>
      </c>
      <c r="BM254" s="21" t="e">
        <f t="shared" si="290"/>
        <v>#N/A</v>
      </c>
      <c r="BN254" s="18"/>
      <c r="BO254" s="18"/>
      <c r="BP254" s="18">
        <v>2060</v>
      </c>
      <c r="BQ254" s="14" t="e">
        <f t="shared" si="291"/>
        <v>#N/A</v>
      </c>
      <c r="BR254" s="14" t="e">
        <f t="shared" si="311"/>
        <v>#N/A</v>
      </c>
      <c r="BS254" s="14" t="e">
        <f t="shared" si="312"/>
        <v>#N/A</v>
      </c>
      <c r="BT254" s="14" t="e">
        <f t="shared" si="313"/>
        <v>#N/A</v>
      </c>
      <c r="BU254" s="14" t="e">
        <f t="shared" si="314"/>
        <v>#N/A</v>
      </c>
      <c r="BV254" s="14" t="e">
        <f t="shared" si="315"/>
        <v>#N/A</v>
      </c>
      <c r="BW254" s="14" t="e">
        <f t="shared" si="316"/>
        <v>#N/A</v>
      </c>
      <c r="BX254" s="14" t="e">
        <f t="shared" si="317"/>
        <v>#N/A</v>
      </c>
      <c r="BY254" s="14" t="e">
        <f t="shared" si="318"/>
        <v>#N/A</v>
      </c>
      <c r="BZ254" s="14" t="e">
        <f t="shared" si="319"/>
        <v>#N/A</v>
      </c>
      <c r="CA254" s="14" t="e">
        <f t="shared" si="320"/>
        <v>#N/A</v>
      </c>
      <c r="CB254" s="14" t="e">
        <f t="shared" si="321"/>
        <v>#N/A</v>
      </c>
      <c r="CC254" s="14" t="e">
        <f t="shared" si="322"/>
        <v>#N/A</v>
      </c>
      <c r="CD254" s="14" t="e">
        <f t="shared" si="323"/>
        <v>#N/A</v>
      </c>
      <c r="CE254" s="14" t="e">
        <f t="shared" si="324"/>
        <v>#N/A</v>
      </c>
      <c r="CF254" s="14" t="e">
        <f t="shared" si="325"/>
        <v>#N/A</v>
      </c>
      <c r="CG254" s="14" t="e">
        <f t="shared" si="308"/>
        <v>#N/A</v>
      </c>
      <c r="CH254" s="14" t="e">
        <f t="shared" si="261"/>
        <v>#N/A</v>
      </c>
      <c r="CI254" s="14" t="e">
        <f t="shared" si="262"/>
        <v>#N/A</v>
      </c>
      <c r="CJ254" s="14" t="e">
        <f t="shared" si="263"/>
        <v>#N/A</v>
      </c>
      <c r="CK254" s="14" t="e">
        <f t="shared" si="264"/>
        <v>#N/A</v>
      </c>
      <c r="CL254" s="14" t="e">
        <f t="shared" si="265"/>
        <v>#N/A</v>
      </c>
      <c r="CM254" s="14" t="e">
        <f t="shared" si="292"/>
        <v>#N/A</v>
      </c>
      <c r="CN254" s="14" t="e">
        <f t="shared" si="326"/>
        <v>#N/A</v>
      </c>
      <c r="CO254" s="14" t="e">
        <f t="shared" si="327"/>
        <v>#N/A</v>
      </c>
      <c r="CP254" s="14" t="e">
        <f t="shared" si="328"/>
        <v>#N/A</v>
      </c>
      <c r="CQ254" s="14" t="e">
        <f t="shared" si="329"/>
        <v>#N/A</v>
      </c>
      <c r="CR254" s="14" t="e">
        <f t="shared" si="330"/>
        <v>#N/A</v>
      </c>
      <c r="CS254" s="14" t="e">
        <f t="shared" si="331"/>
        <v>#N/A</v>
      </c>
      <c r="CT254" s="14" t="e">
        <f t="shared" si="332"/>
        <v>#N/A</v>
      </c>
      <c r="CU254" s="14" t="e">
        <f t="shared" si="333"/>
        <v>#N/A</v>
      </c>
      <c r="CV254" s="14" t="e">
        <f t="shared" si="334"/>
        <v>#N/A</v>
      </c>
      <c r="CW254" s="14" t="e">
        <f t="shared" si="335"/>
        <v>#N/A</v>
      </c>
      <c r="CX254" s="14" t="e">
        <f t="shared" si="336"/>
        <v>#N/A</v>
      </c>
      <c r="CY254" s="14" t="e">
        <f t="shared" si="337"/>
        <v>#N/A</v>
      </c>
      <c r="CZ254" s="14" t="e">
        <f t="shared" si="338"/>
        <v>#N/A</v>
      </c>
      <c r="DA254" s="14" t="e">
        <f t="shared" si="339"/>
        <v>#N/A</v>
      </c>
      <c r="DB254" s="14" t="e">
        <f t="shared" si="340"/>
        <v>#N/A</v>
      </c>
      <c r="DC254" s="14" t="e">
        <f t="shared" si="367"/>
        <v>#N/A</v>
      </c>
      <c r="DD254" s="14" t="e">
        <f t="shared" si="267"/>
        <v>#N/A</v>
      </c>
      <c r="DE254" s="14" t="e">
        <f t="shared" si="268"/>
        <v>#N/A</v>
      </c>
      <c r="DF254" s="14" t="e">
        <f t="shared" si="269"/>
        <v>#N/A</v>
      </c>
      <c r="DG254" s="14" t="e">
        <f t="shared" si="270"/>
        <v>#N/A</v>
      </c>
      <c r="DH254" s="14" t="e">
        <f t="shared" si="271"/>
        <v>#N/A</v>
      </c>
      <c r="DI254" s="14" t="e">
        <f t="shared" si="272"/>
        <v>#N/A</v>
      </c>
      <c r="DJ254" s="14" t="e">
        <f t="shared" si="273"/>
        <v>#N/A</v>
      </c>
      <c r="DK254" s="14" t="e">
        <f t="shared" si="274"/>
        <v>#N/A</v>
      </c>
      <c r="DL254" s="14" t="e">
        <f t="shared" si="275"/>
        <v>#N/A</v>
      </c>
      <c r="DM254" s="14" t="e">
        <f t="shared" si="276"/>
        <v>#N/A</v>
      </c>
      <c r="DN254" s="14" t="e">
        <f t="shared" si="277"/>
        <v>#N/A</v>
      </c>
      <c r="DO254" s="14" t="e">
        <f t="shared" si="278"/>
        <v>#N/A</v>
      </c>
      <c r="DP254" s="14" t="e">
        <f t="shared" si="279"/>
        <v>#N/A</v>
      </c>
      <c r="DQ254" s="14" t="e">
        <f t="shared" si="280"/>
        <v>#N/A</v>
      </c>
      <c r="DR254" s="14" t="e">
        <f t="shared" si="281"/>
        <v>#N/A</v>
      </c>
      <c r="DS254" s="14" t="e">
        <f t="shared" si="282"/>
        <v>#N/A</v>
      </c>
      <c r="DT254" s="14" t="e">
        <f t="shared" si="283"/>
        <v>#N/A</v>
      </c>
      <c r="DU254" s="14" t="e">
        <f t="shared" si="284"/>
        <v>#N/A</v>
      </c>
      <c r="DV254" s="14" t="e">
        <f t="shared" si="285"/>
        <v>#N/A</v>
      </c>
      <c r="DW254" s="14" t="e">
        <f t="shared" si="286"/>
        <v>#N/A</v>
      </c>
      <c r="DX254" s="14" t="e">
        <f t="shared" si="287"/>
        <v>#N/A</v>
      </c>
      <c r="DY254" s="14" t="e">
        <f t="shared" si="288"/>
        <v>#N/A</v>
      </c>
      <c r="DZ254" s="14" t="e">
        <f t="shared" si="365"/>
        <v>#N/A</v>
      </c>
    </row>
    <row r="256" spans="1:130">
      <c r="A256" s="18"/>
      <c r="B256" s="19" t="s">
        <v>16</v>
      </c>
      <c r="C256" s="18" t="s">
        <v>47</v>
      </c>
      <c r="D256" s="18"/>
      <c r="E256" s="18"/>
      <c r="F256" s="18"/>
      <c r="G256" s="18"/>
      <c r="H256" s="18"/>
      <c r="I256" s="18"/>
      <c r="J256" s="18"/>
      <c r="K256" s="18"/>
      <c r="L256" s="18"/>
      <c r="M256" s="18"/>
      <c r="N256" s="18"/>
      <c r="O256" s="21"/>
      <c r="P256" s="21"/>
      <c r="Q256" s="21"/>
      <c r="R256" s="21"/>
      <c r="S256" s="21"/>
      <c r="T256" s="21"/>
      <c r="U256" s="21"/>
      <c r="V256" s="18"/>
      <c r="W256" s="18"/>
      <c r="X256" s="21"/>
      <c r="Y256" s="21"/>
      <c r="Z256" s="21"/>
      <c r="AA256" s="21"/>
      <c r="AB256" s="21"/>
      <c r="AC256" s="21"/>
      <c r="AD256" s="21"/>
      <c r="AE256" s="18"/>
      <c r="AF256" s="18"/>
      <c r="AG256" s="21"/>
      <c r="AH256" s="21"/>
      <c r="AI256" s="21"/>
      <c r="AJ256" s="21"/>
      <c r="AK256" s="21"/>
      <c r="AL256" s="21"/>
      <c r="AM256" s="21"/>
      <c r="AN256" s="18"/>
      <c r="AO256" s="18"/>
      <c r="AP256" s="21"/>
      <c r="AQ256" s="21"/>
      <c r="AR256" s="21"/>
      <c r="AS256" s="21"/>
      <c r="AT256" s="21"/>
      <c r="AU256" s="21"/>
      <c r="AV256" s="21"/>
      <c r="AW256" s="18"/>
      <c r="AX256" s="18"/>
      <c r="AY256" s="18"/>
      <c r="AZ256" s="18"/>
      <c r="BA256" s="18"/>
      <c r="BB256" s="18"/>
      <c r="BC256" s="18"/>
      <c r="BD256" s="18"/>
      <c r="BE256" s="18"/>
      <c r="BF256" s="18"/>
      <c r="BG256" s="18"/>
      <c r="BH256" s="18"/>
      <c r="BI256" s="18"/>
      <c r="BJ256" s="18"/>
      <c r="BK256" s="18"/>
      <c r="BL256" s="18"/>
      <c r="BM256" s="18"/>
      <c r="BN256" s="113" t="s">
        <v>48</v>
      </c>
      <c r="BO256" s="113"/>
      <c r="BP256" s="18"/>
      <c r="BQ256" s="18"/>
      <c r="BR256" s="18"/>
      <c r="BS256" s="18"/>
      <c r="BT256" s="18"/>
      <c r="BU256" s="18"/>
      <c r="BV256" s="18"/>
      <c r="BW256" s="18"/>
      <c r="BX256" s="18"/>
      <c r="BY256" s="18"/>
      <c r="BZ256" s="18"/>
      <c r="CA256" s="18"/>
      <c r="CB256" s="18"/>
      <c r="CC256" s="18"/>
      <c r="CD256" s="18"/>
      <c r="CE256" s="18"/>
      <c r="CF256" s="18"/>
      <c r="CG256" s="18"/>
      <c r="CH256" s="18"/>
      <c r="CI256" s="18"/>
      <c r="CJ256" s="18"/>
      <c r="CK256" s="18"/>
      <c r="CL256" s="18"/>
      <c r="CM256" s="18"/>
      <c r="CN256" s="18"/>
      <c r="CO256" s="18"/>
      <c r="CP256" s="18"/>
      <c r="CQ256" s="18"/>
      <c r="CR256" s="18"/>
      <c r="CS256" s="18"/>
      <c r="CT256" s="18"/>
      <c r="CU256" s="18"/>
      <c r="CV256" s="18"/>
      <c r="CW256" s="18"/>
      <c r="CX256" s="18"/>
      <c r="CY256" s="18"/>
      <c r="CZ256" s="18"/>
      <c r="DA256" s="18"/>
      <c r="DB256" s="18"/>
      <c r="DC256" s="18"/>
      <c r="DD256" s="18"/>
      <c r="DE256" s="18"/>
      <c r="DF256" s="18"/>
      <c r="DG256" s="18"/>
      <c r="DH256" s="18"/>
      <c r="DI256" s="18"/>
      <c r="DJ256" s="18"/>
      <c r="DK256" s="18"/>
      <c r="DL256" s="18"/>
      <c r="DM256" s="18"/>
      <c r="DN256" s="18"/>
      <c r="DO256" s="18"/>
      <c r="DP256" s="18"/>
      <c r="DQ256" s="18"/>
      <c r="DR256" s="18"/>
      <c r="DS256" s="18"/>
      <c r="DT256" s="18"/>
      <c r="DU256" s="18"/>
      <c r="DV256" s="18"/>
      <c r="DW256" s="18"/>
      <c r="DX256" s="18"/>
      <c r="DY256" s="18"/>
      <c r="DZ256" s="18"/>
    </row>
    <row r="257" spans="1:130">
      <c r="A257" s="22" t="s">
        <v>34</v>
      </c>
      <c r="B257" s="22" t="s">
        <v>43</v>
      </c>
      <c r="C257" s="22" t="s">
        <v>41</v>
      </c>
      <c r="D257" s="22">
        <v>2000</v>
      </c>
      <c r="E257" s="22">
        <v>2001</v>
      </c>
      <c r="F257" s="22">
        <v>2002</v>
      </c>
      <c r="G257" s="22">
        <v>2003</v>
      </c>
      <c r="H257" s="22">
        <v>2004</v>
      </c>
      <c r="I257" s="22">
        <v>2005</v>
      </c>
      <c r="J257" s="22">
        <v>2006</v>
      </c>
      <c r="K257" s="22">
        <v>2007</v>
      </c>
      <c r="L257" s="22">
        <v>2008</v>
      </c>
      <c r="M257" s="22">
        <v>2009</v>
      </c>
      <c r="N257" s="22">
        <v>2010</v>
      </c>
      <c r="O257" s="22">
        <v>2011</v>
      </c>
      <c r="P257" s="22">
        <v>2012</v>
      </c>
      <c r="Q257" s="22">
        <v>2013</v>
      </c>
      <c r="R257" s="22">
        <v>2014</v>
      </c>
      <c r="S257" s="22">
        <v>2015</v>
      </c>
      <c r="T257" s="22">
        <v>2016</v>
      </c>
      <c r="U257" s="22">
        <v>2017</v>
      </c>
      <c r="V257" s="22">
        <v>2018</v>
      </c>
      <c r="W257" s="22">
        <v>2019</v>
      </c>
      <c r="X257" s="22">
        <v>2020</v>
      </c>
      <c r="Y257" s="22">
        <v>2021</v>
      </c>
      <c r="Z257" s="22">
        <v>2022</v>
      </c>
      <c r="AA257" s="22">
        <v>2023</v>
      </c>
      <c r="AB257" s="22">
        <v>2024</v>
      </c>
      <c r="AC257" s="22">
        <v>2025</v>
      </c>
      <c r="AD257" s="22">
        <v>2026</v>
      </c>
      <c r="AE257" s="22">
        <v>2027</v>
      </c>
      <c r="AF257" s="22">
        <v>2028</v>
      </c>
      <c r="AG257" s="22">
        <v>2029</v>
      </c>
      <c r="AH257" s="22">
        <v>2030</v>
      </c>
      <c r="AI257" s="22">
        <v>2031</v>
      </c>
      <c r="AJ257" s="22">
        <v>2032</v>
      </c>
      <c r="AK257" s="22">
        <v>2033</v>
      </c>
      <c r="AL257" s="22">
        <v>2034</v>
      </c>
      <c r="AM257" s="22">
        <v>2035</v>
      </c>
      <c r="AN257" s="22">
        <v>2036</v>
      </c>
      <c r="AO257" s="22">
        <v>2037</v>
      </c>
      <c r="AP257" s="22">
        <v>2038</v>
      </c>
      <c r="AQ257" s="22">
        <v>2039</v>
      </c>
      <c r="AR257" s="22">
        <v>2040</v>
      </c>
      <c r="AS257" s="22">
        <v>2041</v>
      </c>
      <c r="AT257" s="22">
        <v>2042</v>
      </c>
      <c r="AU257" s="22">
        <v>2043</v>
      </c>
      <c r="AV257" s="22">
        <v>2044</v>
      </c>
      <c r="AW257" s="22">
        <v>2045</v>
      </c>
      <c r="AX257" s="22">
        <v>2046</v>
      </c>
      <c r="AY257" s="22">
        <v>2047</v>
      </c>
      <c r="AZ257" s="22">
        <v>2048</v>
      </c>
      <c r="BA257" s="22">
        <v>2049</v>
      </c>
      <c r="BB257" s="22">
        <v>2050</v>
      </c>
      <c r="BC257" s="22">
        <v>2051</v>
      </c>
      <c r="BD257" s="22">
        <v>2052</v>
      </c>
      <c r="BE257" s="22">
        <v>2053</v>
      </c>
      <c r="BF257" s="22">
        <v>2054</v>
      </c>
      <c r="BG257" s="22">
        <v>2055</v>
      </c>
      <c r="BH257" s="22">
        <v>2056</v>
      </c>
      <c r="BI257" s="22">
        <v>2057</v>
      </c>
      <c r="BJ257" s="22">
        <v>2058</v>
      </c>
      <c r="BK257" s="22">
        <v>2059</v>
      </c>
      <c r="BL257" s="22">
        <v>2060</v>
      </c>
      <c r="BM257" s="22" t="s">
        <v>46</v>
      </c>
      <c r="BN257" s="22"/>
      <c r="BO257" s="22"/>
      <c r="BP257" s="22" t="s">
        <v>41</v>
      </c>
      <c r="BQ257" s="22">
        <v>2000</v>
      </c>
      <c r="BR257" s="22">
        <v>2001</v>
      </c>
      <c r="BS257" s="22">
        <v>2002</v>
      </c>
      <c r="BT257" s="22">
        <v>2003</v>
      </c>
      <c r="BU257" s="22">
        <v>2004</v>
      </c>
      <c r="BV257" s="22">
        <v>2005</v>
      </c>
      <c r="BW257" s="22">
        <v>2006</v>
      </c>
      <c r="BX257" s="22">
        <v>2007</v>
      </c>
      <c r="BY257" s="22">
        <v>2008</v>
      </c>
      <c r="BZ257" s="22">
        <v>2009</v>
      </c>
      <c r="CA257" s="22">
        <v>2010</v>
      </c>
      <c r="CB257" s="22">
        <v>2011</v>
      </c>
      <c r="CC257" s="22">
        <v>2012</v>
      </c>
      <c r="CD257" s="22">
        <v>2013</v>
      </c>
      <c r="CE257" s="22">
        <v>2014</v>
      </c>
      <c r="CF257" s="22">
        <v>2015</v>
      </c>
      <c r="CG257" s="22">
        <v>2016</v>
      </c>
      <c r="CH257" s="22">
        <v>2017</v>
      </c>
      <c r="CI257" s="22">
        <v>2018</v>
      </c>
      <c r="CJ257" s="22">
        <v>2019</v>
      </c>
      <c r="CK257" s="22">
        <v>2020</v>
      </c>
      <c r="CL257" s="22">
        <v>2021</v>
      </c>
      <c r="CM257" s="22">
        <v>2022</v>
      </c>
      <c r="CN257" s="22">
        <v>2023</v>
      </c>
      <c r="CO257" s="22">
        <v>2024</v>
      </c>
      <c r="CP257" s="22">
        <v>2025</v>
      </c>
      <c r="CQ257" s="22">
        <v>2026</v>
      </c>
      <c r="CR257" s="22">
        <v>2027</v>
      </c>
      <c r="CS257" s="22">
        <v>2028</v>
      </c>
      <c r="CT257" s="22">
        <v>2029</v>
      </c>
      <c r="CU257" s="22">
        <v>2030</v>
      </c>
      <c r="CV257" s="22">
        <v>2031</v>
      </c>
      <c r="CW257" s="22">
        <v>2032</v>
      </c>
      <c r="CX257" s="22">
        <v>2033</v>
      </c>
      <c r="CY257" s="22">
        <v>2034</v>
      </c>
      <c r="CZ257" s="22">
        <v>2035</v>
      </c>
      <c r="DA257" s="22">
        <v>2036</v>
      </c>
      <c r="DB257" s="22">
        <v>2037</v>
      </c>
      <c r="DC257" s="22">
        <v>2038</v>
      </c>
      <c r="DD257" s="22">
        <v>2039</v>
      </c>
      <c r="DE257" s="22">
        <v>2040</v>
      </c>
      <c r="DF257" s="22">
        <v>2041</v>
      </c>
      <c r="DG257" s="22">
        <v>2042</v>
      </c>
      <c r="DH257" s="22">
        <v>2043</v>
      </c>
      <c r="DI257" s="22">
        <v>2044</v>
      </c>
      <c r="DJ257" s="22">
        <v>2045</v>
      </c>
      <c r="DK257" s="22">
        <v>2046</v>
      </c>
      <c r="DL257" s="22">
        <v>2047</v>
      </c>
      <c r="DM257" s="22">
        <v>2048</v>
      </c>
      <c r="DN257" s="22">
        <v>2049</v>
      </c>
      <c r="DO257" s="22">
        <v>2050</v>
      </c>
      <c r="DP257" s="22">
        <v>2051</v>
      </c>
      <c r="DQ257" s="22">
        <v>2052</v>
      </c>
      <c r="DR257" s="22">
        <v>2053</v>
      </c>
      <c r="DS257" s="22">
        <v>2054</v>
      </c>
      <c r="DT257" s="22">
        <v>2055</v>
      </c>
      <c r="DU257" s="22">
        <v>2056</v>
      </c>
      <c r="DV257" s="22">
        <v>2057</v>
      </c>
      <c r="DW257" s="22">
        <v>2058</v>
      </c>
      <c r="DX257" s="22">
        <v>2059</v>
      </c>
      <c r="DY257" s="22">
        <v>2060</v>
      </c>
      <c r="DZ257" s="22" t="s">
        <v>49</v>
      </c>
    </row>
    <row r="258" spans="1:130">
      <c r="A258" s="18">
        <v>0</v>
      </c>
      <c r="B258" s="15">
        <f>B194</f>
        <v>0</v>
      </c>
      <c r="C258" s="18">
        <v>2000</v>
      </c>
      <c r="D258" s="25">
        <f>VLOOKUP($C$66,$D$3:$K$63,$A$71,0)*B258</f>
        <v>0</v>
      </c>
      <c r="E258" s="25"/>
      <c r="F258" s="25"/>
      <c r="G258" s="25"/>
      <c r="H258" s="25"/>
      <c r="I258" s="25"/>
      <c r="J258" s="25"/>
      <c r="K258" s="25"/>
      <c r="L258" s="25"/>
      <c r="M258" s="25"/>
      <c r="N258" s="25"/>
      <c r="O258" s="25"/>
      <c r="P258" s="25"/>
      <c r="Q258" s="25"/>
      <c r="R258" s="25"/>
      <c r="S258" s="25"/>
      <c r="T258" s="25"/>
      <c r="U258" s="25"/>
      <c r="V258" s="25"/>
      <c r="W258" s="25"/>
      <c r="X258" s="25"/>
      <c r="Y258" s="25"/>
      <c r="Z258" s="25"/>
      <c r="AA258" s="25"/>
      <c r="AB258" s="25"/>
      <c r="AC258" s="25"/>
      <c r="AD258" s="25"/>
      <c r="AE258" s="25"/>
      <c r="AF258" s="25"/>
      <c r="AG258" s="25"/>
      <c r="AH258" s="25"/>
      <c r="AI258" s="25"/>
      <c r="AJ258" s="25"/>
      <c r="AK258" s="25"/>
      <c r="AL258" s="25"/>
      <c r="AM258" s="25"/>
      <c r="AN258" s="25"/>
      <c r="AO258" s="25"/>
      <c r="AP258" s="25"/>
      <c r="AQ258" s="25"/>
      <c r="AR258" s="25"/>
      <c r="AS258" s="25"/>
      <c r="AT258" s="25"/>
      <c r="AU258" s="25"/>
      <c r="AV258" s="25"/>
      <c r="AW258" s="25"/>
      <c r="AX258" s="25"/>
      <c r="AY258" s="25"/>
      <c r="AZ258" s="25"/>
      <c r="BA258" s="25"/>
      <c r="BB258" s="25"/>
      <c r="BC258" s="25"/>
      <c r="BD258" s="25"/>
      <c r="BE258" s="25"/>
      <c r="BF258" s="25"/>
      <c r="BG258" s="25"/>
      <c r="BH258" s="25"/>
      <c r="BI258" s="25"/>
      <c r="BJ258" s="25"/>
      <c r="BK258" s="25"/>
      <c r="BL258" s="25"/>
      <c r="BM258" s="21">
        <f>SUM(D258:BL258)</f>
        <v>0</v>
      </c>
      <c r="BN258" s="18"/>
      <c r="BO258" s="18"/>
      <c r="BP258" s="18">
        <v>2000</v>
      </c>
      <c r="BQ258" s="14" t="e">
        <f>D258/$BM258</f>
        <v>#DIV/0!</v>
      </c>
      <c r="BR258" s="14" t="e">
        <f t="shared" ref="BR258:CG273" si="386">E258/$BM258</f>
        <v>#DIV/0!</v>
      </c>
      <c r="BS258" s="14" t="e">
        <f t="shared" si="386"/>
        <v>#DIV/0!</v>
      </c>
      <c r="BT258" s="14" t="e">
        <f t="shared" si="386"/>
        <v>#DIV/0!</v>
      </c>
      <c r="BU258" s="14" t="e">
        <f t="shared" si="386"/>
        <v>#DIV/0!</v>
      </c>
      <c r="BV258" s="14" t="e">
        <f t="shared" si="386"/>
        <v>#DIV/0!</v>
      </c>
      <c r="BW258" s="14" t="e">
        <f t="shared" si="386"/>
        <v>#DIV/0!</v>
      </c>
      <c r="BX258" s="14" t="e">
        <f t="shared" si="386"/>
        <v>#DIV/0!</v>
      </c>
      <c r="BY258" s="14" t="e">
        <f t="shared" si="386"/>
        <v>#DIV/0!</v>
      </c>
      <c r="BZ258" s="14" t="e">
        <f t="shared" si="386"/>
        <v>#DIV/0!</v>
      </c>
      <c r="CA258" s="14" t="e">
        <f t="shared" si="386"/>
        <v>#DIV/0!</v>
      </c>
      <c r="CB258" s="14" t="e">
        <f t="shared" si="386"/>
        <v>#DIV/0!</v>
      </c>
      <c r="CC258" s="14" t="e">
        <f t="shared" si="386"/>
        <v>#DIV/0!</v>
      </c>
      <c r="CD258" s="14" t="e">
        <f t="shared" si="386"/>
        <v>#DIV/0!</v>
      </c>
      <c r="CE258" s="14" t="e">
        <f t="shared" si="386"/>
        <v>#DIV/0!</v>
      </c>
      <c r="CF258" s="14" t="e">
        <f t="shared" si="386"/>
        <v>#DIV/0!</v>
      </c>
      <c r="CG258" s="14" t="e">
        <f t="shared" si="386"/>
        <v>#DIV/0!</v>
      </c>
      <c r="CH258" s="14" t="e">
        <f t="shared" ref="CH258:CH318" si="387">U258/$BM258</f>
        <v>#DIV/0!</v>
      </c>
      <c r="CI258" s="14" t="e">
        <f t="shared" ref="CI258:CI318" si="388">V258/$BM258</f>
        <v>#DIV/0!</v>
      </c>
      <c r="CJ258" s="14" t="e">
        <f t="shared" ref="CJ258:CJ318" si="389">W258/$BM258</f>
        <v>#DIV/0!</v>
      </c>
      <c r="CK258" s="14" t="e">
        <f t="shared" ref="CK258:CK318" si="390">X258/$BM258</f>
        <v>#DIV/0!</v>
      </c>
      <c r="CL258" s="14" t="e">
        <f t="shared" ref="CL258:CL318" si="391">Y258/$BM258</f>
        <v>#DIV/0!</v>
      </c>
      <c r="CM258" s="14" t="e">
        <f>Z258/$BM258</f>
        <v>#DIV/0!</v>
      </c>
      <c r="CN258" s="14" t="e">
        <f t="shared" ref="CN258:DC273" si="392">AA258/$BM258</f>
        <v>#DIV/0!</v>
      </c>
      <c r="CO258" s="14" t="e">
        <f t="shared" si="392"/>
        <v>#DIV/0!</v>
      </c>
      <c r="CP258" s="14" t="e">
        <f t="shared" si="392"/>
        <v>#DIV/0!</v>
      </c>
      <c r="CQ258" s="14" t="e">
        <f t="shared" si="392"/>
        <v>#DIV/0!</v>
      </c>
      <c r="CR258" s="14" t="e">
        <f t="shared" si="392"/>
        <v>#DIV/0!</v>
      </c>
      <c r="CS258" s="14" t="e">
        <f t="shared" si="392"/>
        <v>#DIV/0!</v>
      </c>
      <c r="CT258" s="14" t="e">
        <f t="shared" si="392"/>
        <v>#DIV/0!</v>
      </c>
      <c r="CU258" s="14" t="e">
        <f t="shared" si="392"/>
        <v>#DIV/0!</v>
      </c>
      <c r="CV258" s="14" t="e">
        <f t="shared" si="392"/>
        <v>#DIV/0!</v>
      </c>
      <c r="CW258" s="14" t="e">
        <f t="shared" si="392"/>
        <v>#DIV/0!</v>
      </c>
      <c r="CX258" s="14" t="e">
        <f t="shared" si="392"/>
        <v>#DIV/0!</v>
      </c>
      <c r="CY258" s="14" t="e">
        <f t="shared" si="392"/>
        <v>#DIV/0!</v>
      </c>
      <c r="CZ258" s="14" t="e">
        <f t="shared" si="392"/>
        <v>#DIV/0!</v>
      </c>
      <c r="DA258" s="14" t="e">
        <f t="shared" si="392"/>
        <v>#DIV/0!</v>
      </c>
      <c r="DB258" s="14" t="e">
        <f t="shared" si="392"/>
        <v>#DIV/0!</v>
      </c>
      <c r="DC258" s="14" t="e">
        <f t="shared" si="392"/>
        <v>#DIV/0!</v>
      </c>
      <c r="DD258" s="14" t="e">
        <f t="shared" ref="DD258:DD318" si="393">AQ258/$BM258</f>
        <v>#DIV/0!</v>
      </c>
      <c r="DE258" s="14" t="e">
        <f t="shared" ref="DE258:DE318" si="394">AR258/$BM258</f>
        <v>#DIV/0!</v>
      </c>
      <c r="DF258" s="14" t="e">
        <f t="shared" ref="DF258:DF318" si="395">AS258/$BM258</f>
        <v>#DIV/0!</v>
      </c>
      <c r="DG258" s="14" t="e">
        <f t="shared" ref="DG258:DG318" si="396">AT258/$BM258</f>
        <v>#DIV/0!</v>
      </c>
      <c r="DH258" s="14" t="e">
        <f t="shared" ref="DH258:DH318" si="397">AU258/$BM258</f>
        <v>#DIV/0!</v>
      </c>
      <c r="DI258" s="14" t="e">
        <f t="shared" ref="DI258:DI318" si="398">AV258/$BM258</f>
        <v>#DIV/0!</v>
      </c>
      <c r="DJ258" s="14" t="e">
        <f t="shared" ref="DJ258:DJ318" si="399">AW258/$BM258</f>
        <v>#DIV/0!</v>
      </c>
      <c r="DK258" s="14" t="e">
        <f t="shared" ref="DK258:DK318" si="400">AX258/$BM258</f>
        <v>#DIV/0!</v>
      </c>
      <c r="DL258" s="14" t="e">
        <f t="shared" ref="DL258:DL318" si="401">AY258/$BM258</f>
        <v>#DIV/0!</v>
      </c>
      <c r="DM258" s="14" t="e">
        <f t="shared" ref="DM258:DM318" si="402">AZ258/$BM258</f>
        <v>#DIV/0!</v>
      </c>
      <c r="DN258" s="14" t="e">
        <f t="shared" ref="DN258:DN318" si="403">BA258/$BM258</f>
        <v>#DIV/0!</v>
      </c>
      <c r="DO258" s="14" t="e">
        <f t="shared" ref="DO258:DO318" si="404">BB258/$BM258</f>
        <v>#DIV/0!</v>
      </c>
      <c r="DP258" s="14" t="e">
        <f t="shared" ref="DP258:DP318" si="405">BC258/$BM258</f>
        <v>#DIV/0!</v>
      </c>
      <c r="DQ258" s="14" t="e">
        <f t="shared" ref="DQ258:DQ318" si="406">BD258/$BM258</f>
        <v>#DIV/0!</v>
      </c>
      <c r="DR258" s="14" t="e">
        <f t="shared" ref="DR258:DR318" si="407">BE258/$BM258</f>
        <v>#DIV/0!</v>
      </c>
      <c r="DS258" s="14" t="e">
        <f t="shared" ref="DS258:DS318" si="408">BF258/$BM258</f>
        <v>#DIV/0!</v>
      </c>
      <c r="DT258" s="14" t="e">
        <f t="shared" ref="DT258:DT318" si="409">BG258/$BM258</f>
        <v>#DIV/0!</v>
      </c>
      <c r="DU258" s="14" t="e">
        <f t="shared" ref="DU258:DU318" si="410">BH258/$BM258</f>
        <v>#DIV/0!</v>
      </c>
      <c r="DV258" s="14" t="e">
        <f t="shared" ref="DV258:DV318" si="411">BI258/$BM258</f>
        <v>#DIV/0!</v>
      </c>
      <c r="DW258" s="14" t="e">
        <f t="shared" ref="DW258:DW318" si="412">BJ258/$BM258</f>
        <v>#DIV/0!</v>
      </c>
      <c r="DX258" s="14" t="e">
        <f t="shared" ref="DX258:DX318" si="413">BK258/$BM258</f>
        <v>#DIV/0!</v>
      </c>
      <c r="DY258" s="14" t="e">
        <f t="shared" ref="DY258:DY318" si="414">BL258/$BM258</f>
        <v>#DIV/0!</v>
      </c>
      <c r="DZ258" s="14" t="e">
        <f>SUM(BQ258:DY258)</f>
        <v>#DIV/0!</v>
      </c>
    </row>
    <row r="259" spans="1:130">
      <c r="A259" s="18">
        <v>1</v>
      </c>
      <c r="B259" s="15">
        <f t="shared" ref="B259:B278" si="415">B195</f>
        <v>6.6666666666666652E-2</v>
      </c>
      <c r="C259" s="18">
        <v>2001</v>
      </c>
      <c r="D259" s="25">
        <f>VLOOKUP($C$66,$D$3:$K$63,$A$71,0)*(B259-B258)</f>
        <v>0</v>
      </c>
      <c r="E259" s="25">
        <f>VLOOKUP($C$67,$D$3:$K$63,$A$71,0)*B258</f>
        <v>0</v>
      </c>
      <c r="F259" s="25"/>
      <c r="G259" s="25"/>
      <c r="H259" s="25"/>
      <c r="I259" s="25"/>
      <c r="J259" s="25"/>
      <c r="K259" s="25"/>
      <c r="L259" s="25"/>
      <c r="M259" s="25"/>
      <c r="N259" s="25"/>
      <c r="O259" s="25"/>
      <c r="P259" s="25"/>
      <c r="Q259" s="25"/>
      <c r="R259" s="25"/>
      <c r="S259" s="25"/>
      <c r="T259" s="25"/>
      <c r="U259" s="25"/>
      <c r="V259" s="25"/>
      <c r="W259" s="25"/>
      <c r="X259" s="25"/>
      <c r="Y259" s="25"/>
      <c r="Z259" s="25"/>
      <c r="AA259" s="25"/>
      <c r="AB259" s="25"/>
      <c r="AC259" s="25"/>
      <c r="AD259" s="25"/>
      <c r="AE259" s="25"/>
      <c r="AF259" s="25"/>
      <c r="AG259" s="25"/>
      <c r="AH259" s="25"/>
      <c r="AI259" s="25"/>
      <c r="AJ259" s="25"/>
      <c r="AK259" s="25"/>
      <c r="AL259" s="25"/>
      <c r="AM259" s="25"/>
      <c r="AN259" s="25"/>
      <c r="AO259" s="25"/>
      <c r="AP259" s="25"/>
      <c r="AQ259" s="25"/>
      <c r="AR259" s="25"/>
      <c r="AS259" s="25"/>
      <c r="AT259" s="25"/>
      <c r="AU259" s="25"/>
      <c r="AV259" s="25"/>
      <c r="AW259" s="25"/>
      <c r="AX259" s="25"/>
      <c r="AY259" s="25"/>
      <c r="AZ259" s="25"/>
      <c r="BA259" s="25"/>
      <c r="BB259" s="25"/>
      <c r="BC259" s="25"/>
      <c r="BD259" s="25"/>
      <c r="BE259" s="25"/>
      <c r="BF259" s="25"/>
      <c r="BG259" s="25"/>
      <c r="BH259" s="25"/>
      <c r="BI259" s="25"/>
      <c r="BJ259" s="25"/>
      <c r="BK259" s="25"/>
      <c r="BL259" s="25"/>
      <c r="BM259" s="21">
        <f t="shared" ref="BM259:BM318" si="416">SUM(D259:BL259)</f>
        <v>0</v>
      </c>
      <c r="BN259" s="18"/>
      <c r="BO259" s="18"/>
      <c r="BP259" s="18">
        <v>2001</v>
      </c>
      <c r="BQ259" s="14" t="e">
        <f t="shared" ref="BQ259:BQ318" si="417">D259/$BM259</f>
        <v>#DIV/0!</v>
      </c>
      <c r="BR259" s="14" t="e">
        <f t="shared" si="386"/>
        <v>#DIV/0!</v>
      </c>
      <c r="BS259" s="14" t="e">
        <f t="shared" si="386"/>
        <v>#DIV/0!</v>
      </c>
      <c r="BT259" s="14" t="e">
        <f t="shared" si="386"/>
        <v>#DIV/0!</v>
      </c>
      <c r="BU259" s="14" t="e">
        <f t="shared" si="386"/>
        <v>#DIV/0!</v>
      </c>
      <c r="BV259" s="14" t="e">
        <f t="shared" si="386"/>
        <v>#DIV/0!</v>
      </c>
      <c r="BW259" s="14" t="e">
        <f t="shared" si="386"/>
        <v>#DIV/0!</v>
      </c>
      <c r="BX259" s="14" t="e">
        <f t="shared" si="386"/>
        <v>#DIV/0!</v>
      </c>
      <c r="BY259" s="14" t="e">
        <f t="shared" si="386"/>
        <v>#DIV/0!</v>
      </c>
      <c r="BZ259" s="14" t="e">
        <f t="shared" si="386"/>
        <v>#DIV/0!</v>
      </c>
      <c r="CA259" s="14" t="e">
        <f t="shared" si="386"/>
        <v>#DIV/0!</v>
      </c>
      <c r="CB259" s="14" t="e">
        <f t="shared" si="386"/>
        <v>#DIV/0!</v>
      </c>
      <c r="CC259" s="14" t="e">
        <f t="shared" si="386"/>
        <v>#DIV/0!</v>
      </c>
      <c r="CD259" s="14" t="e">
        <f t="shared" si="386"/>
        <v>#DIV/0!</v>
      </c>
      <c r="CE259" s="14" t="e">
        <f t="shared" si="386"/>
        <v>#DIV/0!</v>
      </c>
      <c r="CF259" s="14" t="e">
        <f t="shared" si="386"/>
        <v>#DIV/0!</v>
      </c>
      <c r="CG259" s="14" t="e">
        <f t="shared" si="386"/>
        <v>#DIV/0!</v>
      </c>
      <c r="CH259" s="14" t="e">
        <f t="shared" si="387"/>
        <v>#DIV/0!</v>
      </c>
      <c r="CI259" s="14" t="e">
        <f t="shared" si="388"/>
        <v>#DIV/0!</v>
      </c>
      <c r="CJ259" s="14" t="e">
        <f t="shared" si="389"/>
        <v>#DIV/0!</v>
      </c>
      <c r="CK259" s="14" t="e">
        <f t="shared" si="390"/>
        <v>#DIV/0!</v>
      </c>
      <c r="CL259" s="14" t="e">
        <f t="shared" si="391"/>
        <v>#DIV/0!</v>
      </c>
      <c r="CM259" s="14" t="e">
        <f t="shared" ref="CM259:CM318" si="418">Z259/$BM259</f>
        <v>#DIV/0!</v>
      </c>
      <c r="CN259" s="14" t="e">
        <f t="shared" si="392"/>
        <v>#DIV/0!</v>
      </c>
      <c r="CO259" s="14" t="e">
        <f t="shared" si="392"/>
        <v>#DIV/0!</v>
      </c>
      <c r="CP259" s="14" t="e">
        <f t="shared" si="392"/>
        <v>#DIV/0!</v>
      </c>
      <c r="CQ259" s="14" t="e">
        <f t="shared" si="392"/>
        <v>#DIV/0!</v>
      </c>
      <c r="CR259" s="14" t="e">
        <f t="shared" si="392"/>
        <v>#DIV/0!</v>
      </c>
      <c r="CS259" s="14" t="e">
        <f t="shared" si="392"/>
        <v>#DIV/0!</v>
      </c>
      <c r="CT259" s="14" t="e">
        <f t="shared" si="392"/>
        <v>#DIV/0!</v>
      </c>
      <c r="CU259" s="14" t="e">
        <f t="shared" si="392"/>
        <v>#DIV/0!</v>
      </c>
      <c r="CV259" s="14" t="e">
        <f t="shared" si="392"/>
        <v>#DIV/0!</v>
      </c>
      <c r="CW259" s="14" t="e">
        <f t="shared" si="392"/>
        <v>#DIV/0!</v>
      </c>
      <c r="CX259" s="14" t="e">
        <f t="shared" si="392"/>
        <v>#DIV/0!</v>
      </c>
      <c r="CY259" s="14" t="e">
        <f t="shared" si="392"/>
        <v>#DIV/0!</v>
      </c>
      <c r="CZ259" s="14" t="e">
        <f t="shared" si="392"/>
        <v>#DIV/0!</v>
      </c>
      <c r="DA259" s="14" t="e">
        <f t="shared" si="392"/>
        <v>#DIV/0!</v>
      </c>
      <c r="DB259" s="14" t="e">
        <f t="shared" si="392"/>
        <v>#DIV/0!</v>
      </c>
      <c r="DC259" s="14" t="e">
        <f t="shared" si="392"/>
        <v>#DIV/0!</v>
      </c>
      <c r="DD259" s="14" t="e">
        <f t="shared" si="393"/>
        <v>#DIV/0!</v>
      </c>
      <c r="DE259" s="14" t="e">
        <f t="shared" si="394"/>
        <v>#DIV/0!</v>
      </c>
      <c r="DF259" s="14" t="e">
        <f t="shared" si="395"/>
        <v>#DIV/0!</v>
      </c>
      <c r="DG259" s="14" t="e">
        <f t="shared" si="396"/>
        <v>#DIV/0!</v>
      </c>
      <c r="DH259" s="14" t="e">
        <f t="shared" si="397"/>
        <v>#DIV/0!</v>
      </c>
      <c r="DI259" s="14" t="e">
        <f t="shared" si="398"/>
        <v>#DIV/0!</v>
      </c>
      <c r="DJ259" s="14" t="e">
        <f t="shared" si="399"/>
        <v>#DIV/0!</v>
      </c>
      <c r="DK259" s="14" t="e">
        <f t="shared" si="400"/>
        <v>#DIV/0!</v>
      </c>
      <c r="DL259" s="14" t="e">
        <f t="shared" si="401"/>
        <v>#DIV/0!</v>
      </c>
      <c r="DM259" s="14" t="e">
        <f t="shared" si="402"/>
        <v>#DIV/0!</v>
      </c>
      <c r="DN259" s="14" t="e">
        <f t="shared" si="403"/>
        <v>#DIV/0!</v>
      </c>
      <c r="DO259" s="14" t="e">
        <f t="shared" si="404"/>
        <v>#DIV/0!</v>
      </c>
      <c r="DP259" s="14" t="e">
        <f t="shared" si="405"/>
        <v>#DIV/0!</v>
      </c>
      <c r="DQ259" s="14" t="e">
        <f t="shared" si="406"/>
        <v>#DIV/0!</v>
      </c>
      <c r="DR259" s="14" t="e">
        <f t="shared" si="407"/>
        <v>#DIV/0!</v>
      </c>
      <c r="DS259" s="14" t="e">
        <f t="shared" si="408"/>
        <v>#DIV/0!</v>
      </c>
      <c r="DT259" s="14" t="e">
        <f t="shared" si="409"/>
        <v>#DIV/0!</v>
      </c>
      <c r="DU259" s="14" t="e">
        <f t="shared" si="410"/>
        <v>#DIV/0!</v>
      </c>
      <c r="DV259" s="14" t="e">
        <f t="shared" si="411"/>
        <v>#DIV/0!</v>
      </c>
      <c r="DW259" s="14" t="e">
        <f t="shared" si="412"/>
        <v>#DIV/0!</v>
      </c>
      <c r="DX259" s="14" t="e">
        <f t="shared" si="413"/>
        <v>#DIV/0!</v>
      </c>
      <c r="DY259" s="14" t="e">
        <f t="shared" si="414"/>
        <v>#DIV/0!</v>
      </c>
      <c r="DZ259" s="14" t="e">
        <f t="shared" ref="DZ259:DZ296" si="419">SUM(BQ259:DY259)</f>
        <v>#DIV/0!</v>
      </c>
    </row>
    <row r="260" spans="1:130">
      <c r="A260" s="18">
        <v>2</v>
      </c>
      <c r="B260" s="15">
        <f t="shared" si="415"/>
        <v>0.1333333333333333</v>
      </c>
      <c r="C260" s="18">
        <v>2002</v>
      </c>
      <c r="D260" s="25">
        <f t="shared" ref="D260:D278" si="420">VLOOKUP($C$66,$D$3:$K$63,$A$71,0)*(B260-B259)</f>
        <v>0</v>
      </c>
      <c r="E260" s="25">
        <f>VLOOKUP($C$67,$D$3:$K$63,$A$71,0)*(B259-B258)</f>
        <v>0</v>
      </c>
      <c r="F260" s="25">
        <f>VLOOKUP($C$68,$D$3:$K$63,$A$71,0)*B258</f>
        <v>0</v>
      </c>
      <c r="G260" s="25"/>
      <c r="H260" s="25"/>
      <c r="I260" s="25"/>
      <c r="J260" s="25"/>
      <c r="K260" s="25"/>
      <c r="L260" s="25"/>
      <c r="M260" s="25"/>
      <c r="N260" s="25"/>
      <c r="O260" s="25"/>
      <c r="P260" s="25"/>
      <c r="Q260" s="25"/>
      <c r="R260" s="25"/>
      <c r="S260" s="25"/>
      <c r="T260" s="25"/>
      <c r="U260" s="25"/>
      <c r="V260" s="25"/>
      <c r="W260" s="25"/>
      <c r="X260" s="25"/>
      <c r="Y260" s="25"/>
      <c r="Z260" s="25"/>
      <c r="AA260" s="25"/>
      <c r="AB260" s="25"/>
      <c r="AC260" s="25"/>
      <c r="AD260" s="25"/>
      <c r="AE260" s="25"/>
      <c r="AF260" s="25"/>
      <c r="AG260" s="25"/>
      <c r="AH260" s="25"/>
      <c r="AI260" s="25"/>
      <c r="AJ260" s="25"/>
      <c r="AK260" s="25"/>
      <c r="AL260" s="25"/>
      <c r="AM260" s="25"/>
      <c r="AN260" s="25"/>
      <c r="AO260" s="25"/>
      <c r="AP260" s="25"/>
      <c r="AQ260" s="25"/>
      <c r="AR260" s="25"/>
      <c r="AS260" s="25"/>
      <c r="AT260" s="25"/>
      <c r="AU260" s="25"/>
      <c r="AV260" s="25"/>
      <c r="AW260" s="25"/>
      <c r="AX260" s="25"/>
      <c r="AY260" s="25"/>
      <c r="AZ260" s="25"/>
      <c r="BA260" s="25"/>
      <c r="BB260" s="25"/>
      <c r="BC260" s="25"/>
      <c r="BD260" s="25"/>
      <c r="BE260" s="25"/>
      <c r="BF260" s="25"/>
      <c r="BG260" s="25"/>
      <c r="BH260" s="25"/>
      <c r="BI260" s="25"/>
      <c r="BJ260" s="25"/>
      <c r="BK260" s="25"/>
      <c r="BL260" s="25"/>
      <c r="BM260" s="21">
        <f t="shared" si="416"/>
        <v>0</v>
      </c>
      <c r="BN260" s="18"/>
      <c r="BO260" s="18"/>
      <c r="BP260" s="18">
        <v>2002</v>
      </c>
      <c r="BQ260" s="14" t="e">
        <f t="shared" si="417"/>
        <v>#DIV/0!</v>
      </c>
      <c r="BR260" s="14" t="e">
        <f t="shared" si="386"/>
        <v>#DIV/0!</v>
      </c>
      <c r="BS260" s="14" t="e">
        <f t="shared" si="386"/>
        <v>#DIV/0!</v>
      </c>
      <c r="BT260" s="14" t="e">
        <f t="shared" si="386"/>
        <v>#DIV/0!</v>
      </c>
      <c r="BU260" s="14" t="e">
        <f t="shared" si="386"/>
        <v>#DIV/0!</v>
      </c>
      <c r="BV260" s="14" t="e">
        <f t="shared" si="386"/>
        <v>#DIV/0!</v>
      </c>
      <c r="BW260" s="14" t="e">
        <f t="shared" si="386"/>
        <v>#DIV/0!</v>
      </c>
      <c r="BX260" s="14" t="e">
        <f t="shared" si="386"/>
        <v>#DIV/0!</v>
      </c>
      <c r="BY260" s="14" t="e">
        <f t="shared" si="386"/>
        <v>#DIV/0!</v>
      </c>
      <c r="BZ260" s="14" t="e">
        <f t="shared" si="386"/>
        <v>#DIV/0!</v>
      </c>
      <c r="CA260" s="14" t="e">
        <f t="shared" si="386"/>
        <v>#DIV/0!</v>
      </c>
      <c r="CB260" s="14" t="e">
        <f t="shared" si="386"/>
        <v>#DIV/0!</v>
      </c>
      <c r="CC260" s="14" t="e">
        <f t="shared" si="386"/>
        <v>#DIV/0!</v>
      </c>
      <c r="CD260" s="14" t="e">
        <f t="shared" si="386"/>
        <v>#DIV/0!</v>
      </c>
      <c r="CE260" s="14" t="e">
        <f t="shared" si="386"/>
        <v>#DIV/0!</v>
      </c>
      <c r="CF260" s="14" t="e">
        <f t="shared" si="386"/>
        <v>#DIV/0!</v>
      </c>
      <c r="CG260" s="14" t="e">
        <f t="shared" si="386"/>
        <v>#DIV/0!</v>
      </c>
      <c r="CH260" s="14" t="e">
        <f t="shared" si="387"/>
        <v>#DIV/0!</v>
      </c>
      <c r="CI260" s="14" t="e">
        <f t="shared" si="388"/>
        <v>#DIV/0!</v>
      </c>
      <c r="CJ260" s="14" t="e">
        <f t="shared" si="389"/>
        <v>#DIV/0!</v>
      </c>
      <c r="CK260" s="14" t="e">
        <f t="shared" si="390"/>
        <v>#DIV/0!</v>
      </c>
      <c r="CL260" s="14" t="e">
        <f t="shared" si="391"/>
        <v>#DIV/0!</v>
      </c>
      <c r="CM260" s="14" t="e">
        <f t="shared" si="418"/>
        <v>#DIV/0!</v>
      </c>
      <c r="CN260" s="14" t="e">
        <f t="shared" si="392"/>
        <v>#DIV/0!</v>
      </c>
      <c r="CO260" s="14" t="e">
        <f t="shared" si="392"/>
        <v>#DIV/0!</v>
      </c>
      <c r="CP260" s="14" t="e">
        <f t="shared" si="392"/>
        <v>#DIV/0!</v>
      </c>
      <c r="CQ260" s="14" t="e">
        <f t="shared" si="392"/>
        <v>#DIV/0!</v>
      </c>
      <c r="CR260" s="14" t="e">
        <f t="shared" si="392"/>
        <v>#DIV/0!</v>
      </c>
      <c r="CS260" s="14" t="e">
        <f t="shared" si="392"/>
        <v>#DIV/0!</v>
      </c>
      <c r="CT260" s="14" t="e">
        <f t="shared" si="392"/>
        <v>#DIV/0!</v>
      </c>
      <c r="CU260" s="14" t="e">
        <f t="shared" si="392"/>
        <v>#DIV/0!</v>
      </c>
      <c r="CV260" s="14" t="e">
        <f t="shared" si="392"/>
        <v>#DIV/0!</v>
      </c>
      <c r="CW260" s="14" t="e">
        <f t="shared" si="392"/>
        <v>#DIV/0!</v>
      </c>
      <c r="CX260" s="14" t="e">
        <f t="shared" si="392"/>
        <v>#DIV/0!</v>
      </c>
      <c r="CY260" s="14" t="e">
        <f t="shared" si="392"/>
        <v>#DIV/0!</v>
      </c>
      <c r="CZ260" s="14" t="e">
        <f t="shared" si="392"/>
        <v>#DIV/0!</v>
      </c>
      <c r="DA260" s="14" t="e">
        <f t="shared" si="392"/>
        <v>#DIV/0!</v>
      </c>
      <c r="DB260" s="14" t="e">
        <f t="shared" si="392"/>
        <v>#DIV/0!</v>
      </c>
      <c r="DC260" s="14" t="e">
        <f t="shared" si="392"/>
        <v>#DIV/0!</v>
      </c>
      <c r="DD260" s="14" t="e">
        <f t="shared" si="393"/>
        <v>#DIV/0!</v>
      </c>
      <c r="DE260" s="14" t="e">
        <f t="shared" si="394"/>
        <v>#DIV/0!</v>
      </c>
      <c r="DF260" s="14" t="e">
        <f t="shared" si="395"/>
        <v>#DIV/0!</v>
      </c>
      <c r="DG260" s="14" t="e">
        <f t="shared" si="396"/>
        <v>#DIV/0!</v>
      </c>
      <c r="DH260" s="14" t="e">
        <f t="shared" si="397"/>
        <v>#DIV/0!</v>
      </c>
      <c r="DI260" s="14" t="e">
        <f t="shared" si="398"/>
        <v>#DIV/0!</v>
      </c>
      <c r="DJ260" s="14" t="e">
        <f t="shared" si="399"/>
        <v>#DIV/0!</v>
      </c>
      <c r="DK260" s="14" t="e">
        <f t="shared" si="400"/>
        <v>#DIV/0!</v>
      </c>
      <c r="DL260" s="14" t="e">
        <f t="shared" si="401"/>
        <v>#DIV/0!</v>
      </c>
      <c r="DM260" s="14" t="e">
        <f t="shared" si="402"/>
        <v>#DIV/0!</v>
      </c>
      <c r="DN260" s="14" t="e">
        <f t="shared" si="403"/>
        <v>#DIV/0!</v>
      </c>
      <c r="DO260" s="14" t="e">
        <f t="shared" si="404"/>
        <v>#DIV/0!</v>
      </c>
      <c r="DP260" s="14" t="e">
        <f t="shared" si="405"/>
        <v>#DIV/0!</v>
      </c>
      <c r="DQ260" s="14" t="e">
        <f t="shared" si="406"/>
        <v>#DIV/0!</v>
      </c>
      <c r="DR260" s="14" t="e">
        <f t="shared" si="407"/>
        <v>#DIV/0!</v>
      </c>
      <c r="DS260" s="14" t="e">
        <f t="shared" si="408"/>
        <v>#DIV/0!</v>
      </c>
      <c r="DT260" s="14" t="e">
        <f t="shared" si="409"/>
        <v>#DIV/0!</v>
      </c>
      <c r="DU260" s="14" t="e">
        <f t="shared" si="410"/>
        <v>#DIV/0!</v>
      </c>
      <c r="DV260" s="14" t="e">
        <f t="shared" si="411"/>
        <v>#DIV/0!</v>
      </c>
      <c r="DW260" s="14" t="e">
        <f t="shared" si="412"/>
        <v>#DIV/0!</v>
      </c>
      <c r="DX260" s="14" t="e">
        <f t="shared" si="413"/>
        <v>#DIV/0!</v>
      </c>
      <c r="DY260" s="14" t="e">
        <f t="shared" si="414"/>
        <v>#DIV/0!</v>
      </c>
      <c r="DZ260" s="14" t="e">
        <f t="shared" si="419"/>
        <v>#DIV/0!</v>
      </c>
    </row>
    <row r="261" spans="1:130">
      <c r="A261" s="18">
        <v>3</v>
      </c>
      <c r="B261" s="15">
        <f t="shared" si="415"/>
        <v>0.19999999999999996</v>
      </c>
      <c r="C261" s="18">
        <v>2003</v>
      </c>
      <c r="D261" s="25">
        <f t="shared" si="420"/>
        <v>0</v>
      </c>
      <c r="E261" s="25">
        <f t="shared" ref="E261:E279" si="421">VLOOKUP($C$67,$D$3:$K$63,$A$71,0)*(B260-B259)</f>
        <v>0</v>
      </c>
      <c r="F261" s="25">
        <f>VLOOKUP($C$68,$D$3:$K$63,$A$71,0)*(B259-B258)</f>
        <v>0</v>
      </c>
      <c r="G261" s="25">
        <f>VLOOKUP($C$69,$D$3:$K$63,$A$71,0)*B258</f>
        <v>0</v>
      </c>
      <c r="H261" s="25"/>
      <c r="I261" s="25"/>
      <c r="J261" s="25"/>
      <c r="K261" s="25"/>
      <c r="L261" s="25"/>
      <c r="M261" s="25"/>
      <c r="N261" s="25"/>
      <c r="O261" s="25"/>
      <c r="P261" s="25"/>
      <c r="Q261" s="25"/>
      <c r="R261" s="25"/>
      <c r="S261" s="25"/>
      <c r="T261" s="25"/>
      <c r="U261" s="25"/>
      <c r="V261" s="25"/>
      <c r="W261" s="25"/>
      <c r="X261" s="25"/>
      <c r="Y261" s="25"/>
      <c r="Z261" s="25"/>
      <c r="AA261" s="25"/>
      <c r="AB261" s="25"/>
      <c r="AC261" s="25"/>
      <c r="AD261" s="25"/>
      <c r="AE261" s="25"/>
      <c r="AF261" s="25"/>
      <c r="AG261" s="25"/>
      <c r="AH261" s="25"/>
      <c r="AI261" s="25"/>
      <c r="AJ261" s="25"/>
      <c r="AK261" s="25"/>
      <c r="AL261" s="25"/>
      <c r="AM261" s="25"/>
      <c r="AN261" s="25"/>
      <c r="AO261" s="25"/>
      <c r="AP261" s="25"/>
      <c r="AQ261" s="25"/>
      <c r="AR261" s="25"/>
      <c r="AS261" s="25"/>
      <c r="AT261" s="25"/>
      <c r="AU261" s="25"/>
      <c r="AV261" s="25"/>
      <c r="AW261" s="25"/>
      <c r="AX261" s="25"/>
      <c r="AY261" s="25"/>
      <c r="AZ261" s="25"/>
      <c r="BA261" s="25"/>
      <c r="BB261" s="25"/>
      <c r="BC261" s="25"/>
      <c r="BD261" s="25"/>
      <c r="BE261" s="25"/>
      <c r="BF261" s="25"/>
      <c r="BG261" s="25"/>
      <c r="BH261" s="25"/>
      <c r="BI261" s="25"/>
      <c r="BJ261" s="25"/>
      <c r="BK261" s="25"/>
      <c r="BL261" s="25"/>
      <c r="BM261" s="21">
        <f t="shared" si="416"/>
        <v>0</v>
      </c>
      <c r="BN261" s="18"/>
      <c r="BO261" s="18"/>
      <c r="BP261" s="18">
        <v>2003</v>
      </c>
      <c r="BQ261" s="14" t="e">
        <f t="shared" si="417"/>
        <v>#DIV/0!</v>
      </c>
      <c r="BR261" s="14" t="e">
        <f t="shared" si="386"/>
        <v>#DIV/0!</v>
      </c>
      <c r="BS261" s="14" t="e">
        <f t="shared" si="386"/>
        <v>#DIV/0!</v>
      </c>
      <c r="BT261" s="14" t="e">
        <f t="shared" si="386"/>
        <v>#DIV/0!</v>
      </c>
      <c r="BU261" s="14" t="e">
        <f t="shared" si="386"/>
        <v>#DIV/0!</v>
      </c>
      <c r="BV261" s="14" t="e">
        <f t="shared" si="386"/>
        <v>#DIV/0!</v>
      </c>
      <c r="BW261" s="14" t="e">
        <f t="shared" si="386"/>
        <v>#DIV/0!</v>
      </c>
      <c r="BX261" s="14" t="e">
        <f t="shared" si="386"/>
        <v>#DIV/0!</v>
      </c>
      <c r="BY261" s="14" t="e">
        <f t="shared" si="386"/>
        <v>#DIV/0!</v>
      </c>
      <c r="BZ261" s="14" t="e">
        <f t="shared" si="386"/>
        <v>#DIV/0!</v>
      </c>
      <c r="CA261" s="14" t="e">
        <f t="shared" si="386"/>
        <v>#DIV/0!</v>
      </c>
      <c r="CB261" s="14" t="e">
        <f t="shared" si="386"/>
        <v>#DIV/0!</v>
      </c>
      <c r="CC261" s="14" t="e">
        <f t="shared" si="386"/>
        <v>#DIV/0!</v>
      </c>
      <c r="CD261" s="14" t="e">
        <f t="shared" si="386"/>
        <v>#DIV/0!</v>
      </c>
      <c r="CE261" s="14" t="e">
        <f t="shared" si="386"/>
        <v>#DIV/0!</v>
      </c>
      <c r="CF261" s="14" t="e">
        <f t="shared" si="386"/>
        <v>#DIV/0!</v>
      </c>
      <c r="CG261" s="14" t="e">
        <f t="shared" si="386"/>
        <v>#DIV/0!</v>
      </c>
      <c r="CH261" s="14" t="e">
        <f t="shared" si="387"/>
        <v>#DIV/0!</v>
      </c>
      <c r="CI261" s="14" t="e">
        <f t="shared" si="388"/>
        <v>#DIV/0!</v>
      </c>
      <c r="CJ261" s="14" t="e">
        <f t="shared" si="389"/>
        <v>#DIV/0!</v>
      </c>
      <c r="CK261" s="14" t="e">
        <f t="shared" si="390"/>
        <v>#DIV/0!</v>
      </c>
      <c r="CL261" s="14" t="e">
        <f t="shared" si="391"/>
        <v>#DIV/0!</v>
      </c>
      <c r="CM261" s="14" t="e">
        <f t="shared" si="418"/>
        <v>#DIV/0!</v>
      </c>
      <c r="CN261" s="14" t="e">
        <f t="shared" si="392"/>
        <v>#DIV/0!</v>
      </c>
      <c r="CO261" s="14" t="e">
        <f t="shared" si="392"/>
        <v>#DIV/0!</v>
      </c>
      <c r="CP261" s="14" t="e">
        <f t="shared" si="392"/>
        <v>#DIV/0!</v>
      </c>
      <c r="CQ261" s="14" t="e">
        <f t="shared" si="392"/>
        <v>#DIV/0!</v>
      </c>
      <c r="CR261" s="14" t="e">
        <f t="shared" si="392"/>
        <v>#DIV/0!</v>
      </c>
      <c r="CS261" s="14" t="e">
        <f t="shared" si="392"/>
        <v>#DIV/0!</v>
      </c>
      <c r="CT261" s="14" t="e">
        <f t="shared" si="392"/>
        <v>#DIV/0!</v>
      </c>
      <c r="CU261" s="14" t="e">
        <f t="shared" si="392"/>
        <v>#DIV/0!</v>
      </c>
      <c r="CV261" s="14" t="e">
        <f t="shared" si="392"/>
        <v>#DIV/0!</v>
      </c>
      <c r="CW261" s="14" t="e">
        <f t="shared" si="392"/>
        <v>#DIV/0!</v>
      </c>
      <c r="CX261" s="14" t="e">
        <f t="shared" si="392"/>
        <v>#DIV/0!</v>
      </c>
      <c r="CY261" s="14" t="e">
        <f t="shared" si="392"/>
        <v>#DIV/0!</v>
      </c>
      <c r="CZ261" s="14" t="e">
        <f t="shared" si="392"/>
        <v>#DIV/0!</v>
      </c>
      <c r="DA261" s="14" t="e">
        <f t="shared" si="392"/>
        <v>#DIV/0!</v>
      </c>
      <c r="DB261" s="14" t="e">
        <f t="shared" si="392"/>
        <v>#DIV/0!</v>
      </c>
      <c r="DC261" s="14" t="e">
        <f t="shared" si="392"/>
        <v>#DIV/0!</v>
      </c>
      <c r="DD261" s="14" t="e">
        <f t="shared" si="393"/>
        <v>#DIV/0!</v>
      </c>
      <c r="DE261" s="14" t="e">
        <f t="shared" si="394"/>
        <v>#DIV/0!</v>
      </c>
      <c r="DF261" s="14" t="e">
        <f t="shared" si="395"/>
        <v>#DIV/0!</v>
      </c>
      <c r="DG261" s="14" t="e">
        <f t="shared" si="396"/>
        <v>#DIV/0!</v>
      </c>
      <c r="DH261" s="14" t="e">
        <f t="shared" si="397"/>
        <v>#DIV/0!</v>
      </c>
      <c r="DI261" s="14" t="e">
        <f t="shared" si="398"/>
        <v>#DIV/0!</v>
      </c>
      <c r="DJ261" s="14" t="e">
        <f t="shared" si="399"/>
        <v>#DIV/0!</v>
      </c>
      <c r="DK261" s="14" t="e">
        <f t="shared" si="400"/>
        <v>#DIV/0!</v>
      </c>
      <c r="DL261" s="14" t="e">
        <f t="shared" si="401"/>
        <v>#DIV/0!</v>
      </c>
      <c r="DM261" s="14" t="e">
        <f t="shared" si="402"/>
        <v>#DIV/0!</v>
      </c>
      <c r="DN261" s="14" t="e">
        <f t="shared" si="403"/>
        <v>#DIV/0!</v>
      </c>
      <c r="DO261" s="14" t="e">
        <f t="shared" si="404"/>
        <v>#DIV/0!</v>
      </c>
      <c r="DP261" s="14" t="e">
        <f t="shared" si="405"/>
        <v>#DIV/0!</v>
      </c>
      <c r="DQ261" s="14" t="e">
        <f t="shared" si="406"/>
        <v>#DIV/0!</v>
      </c>
      <c r="DR261" s="14" t="e">
        <f t="shared" si="407"/>
        <v>#DIV/0!</v>
      </c>
      <c r="DS261" s="14" t="e">
        <f t="shared" si="408"/>
        <v>#DIV/0!</v>
      </c>
      <c r="DT261" s="14" t="e">
        <f t="shared" si="409"/>
        <v>#DIV/0!</v>
      </c>
      <c r="DU261" s="14" t="e">
        <f t="shared" si="410"/>
        <v>#DIV/0!</v>
      </c>
      <c r="DV261" s="14" t="e">
        <f t="shared" si="411"/>
        <v>#DIV/0!</v>
      </c>
      <c r="DW261" s="14" t="e">
        <f t="shared" si="412"/>
        <v>#DIV/0!</v>
      </c>
      <c r="DX261" s="14" t="e">
        <f t="shared" si="413"/>
        <v>#DIV/0!</v>
      </c>
      <c r="DY261" s="14" t="e">
        <f t="shared" si="414"/>
        <v>#DIV/0!</v>
      </c>
      <c r="DZ261" s="14" t="e">
        <f t="shared" si="419"/>
        <v>#DIV/0!</v>
      </c>
    </row>
    <row r="262" spans="1:130">
      <c r="A262" s="18">
        <v>4</v>
      </c>
      <c r="B262" s="15">
        <f t="shared" si="415"/>
        <v>0.26666666666666661</v>
      </c>
      <c r="C262" s="18">
        <v>2004</v>
      </c>
      <c r="D262" s="25">
        <f t="shared" si="420"/>
        <v>0</v>
      </c>
      <c r="E262" s="25">
        <f t="shared" si="421"/>
        <v>0</v>
      </c>
      <c r="F262" s="25">
        <f t="shared" ref="F262:F280" si="422">VLOOKUP($C$68,$D$3:$K$63,$A$71,0)*(B260-B259)</f>
        <v>0</v>
      </c>
      <c r="G262" s="25">
        <f>VLOOKUP($C$69,$D$3:$K$63,$A$71,0)*(B259-B258)</f>
        <v>0</v>
      </c>
      <c r="H262" s="25">
        <f>VLOOKUP($C$70,$D$3:$K$63,$A$71,0)*B258</f>
        <v>0</v>
      </c>
      <c r="I262" s="25"/>
      <c r="J262" s="25"/>
      <c r="K262" s="25"/>
      <c r="L262" s="25"/>
      <c r="M262" s="25"/>
      <c r="N262" s="25"/>
      <c r="O262" s="25"/>
      <c r="P262" s="25"/>
      <c r="Q262" s="25"/>
      <c r="R262" s="25"/>
      <c r="S262" s="25"/>
      <c r="T262" s="25"/>
      <c r="U262" s="25"/>
      <c r="V262" s="25"/>
      <c r="W262" s="25"/>
      <c r="X262" s="25"/>
      <c r="Y262" s="25"/>
      <c r="Z262" s="25"/>
      <c r="AA262" s="25"/>
      <c r="AB262" s="25"/>
      <c r="AC262" s="25"/>
      <c r="AD262" s="25"/>
      <c r="AE262" s="25"/>
      <c r="AF262" s="25"/>
      <c r="AG262" s="25"/>
      <c r="AH262" s="25"/>
      <c r="AI262" s="25"/>
      <c r="AJ262" s="25"/>
      <c r="AK262" s="25"/>
      <c r="AL262" s="25"/>
      <c r="AM262" s="25"/>
      <c r="AN262" s="25"/>
      <c r="AO262" s="25"/>
      <c r="AP262" s="25"/>
      <c r="AQ262" s="25"/>
      <c r="AR262" s="25"/>
      <c r="AS262" s="25"/>
      <c r="AT262" s="25"/>
      <c r="AU262" s="25"/>
      <c r="AV262" s="25"/>
      <c r="AW262" s="25"/>
      <c r="AX262" s="25"/>
      <c r="AY262" s="25"/>
      <c r="AZ262" s="25"/>
      <c r="BA262" s="25"/>
      <c r="BB262" s="25"/>
      <c r="BC262" s="25"/>
      <c r="BD262" s="25"/>
      <c r="BE262" s="25"/>
      <c r="BF262" s="25"/>
      <c r="BG262" s="25"/>
      <c r="BH262" s="25"/>
      <c r="BI262" s="25"/>
      <c r="BJ262" s="25"/>
      <c r="BK262" s="25"/>
      <c r="BL262" s="25"/>
      <c r="BM262" s="21">
        <f t="shared" si="416"/>
        <v>0</v>
      </c>
      <c r="BN262" s="18"/>
      <c r="BO262" s="18"/>
      <c r="BP262" s="18">
        <v>2004</v>
      </c>
      <c r="BQ262" s="14" t="e">
        <f t="shared" si="417"/>
        <v>#DIV/0!</v>
      </c>
      <c r="BR262" s="14" t="e">
        <f t="shared" si="386"/>
        <v>#DIV/0!</v>
      </c>
      <c r="BS262" s="14" t="e">
        <f t="shared" si="386"/>
        <v>#DIV/0!</v>
      </c>
      <c r="BT262" s="14" t="e">
        <f t="shared" si="386"/>
        <v>#DIV/0!</v>
      </c>
      <c r="BU262" s="14" t="e">
        <f t="shared" si="386"/>
        <v>#DIV/0!</v>
      </c>
      <c r="BV262" s="14" t="e">
        <f t="shared" si="386"/>
        <v>#DIV/0!</v>
      </c>
      <c r="BW262" s="14" t="e">
        <f t="shared" si="386"/>
        <v>#DIV/0!</v>
      </c>
      <c r="BX262" s="14" t="e">
        <f t="shared" si="386"/>
        <v>#DIV/0!</v>
      </c>
      <c r="BY262" s="14" t="e">
        <f t="shared" si="386"/>
        <v>#DIV/0!</v>
      </c>
      <c r="BZ262" s="14" t="e">
        <f t="shared" si="386"/>
        <v>#DIV/0!</v>
      </c>
      <c r="CA262" s="14" t="e">
        <f t="shared" si="386"/>
        <v>#DIV/0!</v>
      </c>
      <c r="CB262" s="14" t="e">
        <f t="shared" si="386"/>
        <v>#DIV/0!</v>
      </c>
      <c r="CC262" s="14" t="e">
        <f t="shared" si="386"/>
        <v>#DIV/0!</v>
      </c>
      <c r="CD262" s="14" t="e">
        <f t="shared" si="386"/>
        <v>#DIV/0!</v>
      </c>
      <c r="CE262" s="14" t="e">
        <f t="shared" si="386"/>
        <v>#DIV/0!</v>
      </c>
      <c r="CF262" s="14" t="e">
        <f t="shared" si="386"/>
        <v>#DIV/0!</v>
      </c>
      <c r="CG262" s="14" t="e">
        <f t="shared" si="386"/>
        <v>#DIV/0!</v>
      </c>
      <c r="CH262" s="14" t="e">
        <f t="shared" si="387"/>
        <v>#DIV/0!</v>
      </c>
      <c r="CI262" s="14" t="e">
        <f t="shared" si="388"/>
        <v>#DIV/0!</v>
      </c>
      <c r="CJ262" s="14" t="e">
        <f t="shared" si="389"/>
        <v>#DIV/0!</v>
      </c>
      <c r="CK262" s="14" t="e">
        <f t="shared" si="390"/>
        <v>#DIV/0!</v>
      </c>
      <c r="CL262" s="14" t="e">
        <f t="shared" si="391"/>
        <v>#DIV/0!</v>
      </c>
      <c r="CM262" s="14" t="e">
        <f t="shared" si="418"/>
        <v>#DIV/0!</v>
      </c>
      <c r="CN262" s="14" t="e">
        <f t="shared" si="392"/>
        <v>#DIV/0!</v>
      </c>
      <c r="CO262" s="14" t="e">
        <f t="shared" si="392"/>
        <v>#DIV/0!</v>
      </c>
      <c r="CP262" s="14" t="e">
        <f t="shared" si="392"/>
        <v>#DIV/0!</v>
      </c>
      <c r="CQ262" s="14" t="e">
        <f t="shared" si="392"/>
        <v>#DIV/0!</v>
      </c>
      <c r="CR262" s="14" t="e">
        <f t="shared" si="392"/>
        <v>#DIV/0!</v>
      </c>
      <c r="CS262" s="14" t="e">
        <f t="shared" si="392"/>
        <v>#DIV/0!</v>
      </c>
      <c r="CT262" s="14" t="e">
        <f t="shared" si="392"/>
        <v>#DIV/0!</v>
      </c>
      <c r="CU262" s="14" t="e">
        <f t="shared" si="392"/>
        <v>#DIV/0!</v>
      </c>
      <c r="CV262" s="14" t="e">
        <f t="shared" si="392"/>
        <v>#DIV/0!</v>
      </c>
      <c r="CW262" s="14" t="e">
        <f t="shared" si="392"/>
        <v>#DIV/0!</v>
      </c>
      <c r="CX262" s="14" t="e">
        <f t="shared" si="392"/>
        <v>#DIV/0!</v>
      </c>
      <c r="CY262" s="14" t="e">
        <f t="shared" si="392"/>
        <v>#DIV/0!</v>
      </c>
      <c r="CZ262" s="14" t="e">
        <f t="shared" si="392"/>
        <v>#DIV/0!</v>
      </c>
      <c r="DA262" s="14" t="e">
        <f t="shared" si="392"/>
        <v>#DIV/0!</v>
      </c>
      <c r="DB262" s="14" t="e">
        <f t="shared" si="392"/>
        <v>#DIV/0!</v>
      </c>
      <c r="DC262" s="14" t="e">
        <f t="shared" si="392"/>
        <v>#DIV/0!</v>
      </c>
      <c r="DD262" s="14" t="e">
        <f t="shared" si="393"/>
        <v>#DIV/0!</v>
      </c>
      <c r="DE262" s="14" t="e">
        <f t="shared" si="394"/>
        <v>#DIV/0!</v>
      </c>
      <c r="DF262" s="14" t="e">
        <f t="shared" si="395"/>
        <v>#DIV/0!</v>
      </c>
      <c r="DG262" s="14" t="e">
        <f t="shared" si="396"/>
        <v>#DIV/0!</v>
      </c>
      <c r="DH262" s="14" t="e">
        <f t="shared" si="397"/>
        <v>#DIV/0!</v>
      </c>
      <c r="DI262" s="14" t="e">
        <f t="shared" si="398"/>
        <v>#DIV/0!</v>
      </c>
      <c r="DJ262" s="14" t="e">
        <f t="shared" si="399"/>
        <v>#DIV/0!</v>
      </c>
      <c r="DK262" s="14" t="e">
        <f t="shared" si="400"/>
        <v>#DIV/0!</v>
      </c>
      <c r="DL262" s="14" t="e">
        <f t="shared" si="401"/>
        <v>#DIV/0!</v>
      </c>
      <c r="DM262" s="14" t="e">
        <f t="shared" si="402"/>
        <v>#DIV/0!</v>
      </c>
      <c r="DN262" s="14" t="e">
        <f t="shared" si="403"/>
        <v>#DIV/0!</v>
      </c>
      <c r="DO262" s="14" t="e">
        <f t="shared" si="404"/>
        <v>#DIV/0!</v>
      </c>
      <c r="DP262" s="14" t="e">
        <f t="shared" si="405"/>
        <v>#DIV/0!</v>
      </c>
      <c r="DQ262" s="14" t="e">
        <f t="shared" si="406"/>
        <v>#DIV/0!</v>
      </c>
      <c r="DR262" s="14" t="e">
        <f t="shared" si="407"/>
        <v>#DIV/0!</v>
      </c>
      <c r="DS262" s="14" t="e">
        <f t="shared" si="408"/>
        <v>#DIV/0!</v>
      </c>
      <c r="DT262" s="14" t="e">
        <f t="shared" si="409"/>
        <v>#DIV/0!</v>
      </c>
      <c r="DU262" s="14" t="e">
        <f t="shared" si="410"/>
        <v>#DIV/0!</v>
      </c>
      <c r="DV262" s="14" t="e">
        <f t="shared" si="411"/>
        <v>#DIV/0!</v>
      </c>
      <c r="DW262" s="14" t="e">
        <f t="shared" si="412"/>
        <v>#DIV/0!</v>
      </c>
      <c r="DX262" s="14" t="e">
        <f t="shared" si="413"/>
        <v>#DIV/0!</v>
      </c>
      <c r="DY262" s="14" t="e">
        <f t="shared" si="414"/>
        <v>#DIV/0!</v>
      </c>
      <c r="DZ262" s="14" t="e">
        <f t="shared" si="419"/>
        <v>#DIV/0!</v>
      </c>
    </row>
    <row r="263" spans="1:130">
      <c r="A263" s="18">
        <v>5</v>
      </c>
      <c r="B263" s="15">
        <f t="shared" si="415"/>
        <v>0.33333333333333326</v>
      </c>
      <c r="C263" s="18">
        <v>2005</v>
      </c>
      <c r="D263" s="25">
        <f t="shared" si="420"/>
        <v>0</v>
      </c>
      <c r="E263" s="25">
        <f t="shared" si="421"/>
        <v>0</v>
      </c>
      <c r="F263" s="25">
        <f t="shared" si="422"/>
        <v>0</v>
      </c>
      <c r="G263" s="25">
        <f t="shared" ref="G263:G281" si="423">VLOOKUP($C$69,$D$3:$K$63,$A$71,0)*(B260-B259)</f>
        <v>0</v>
      </c>
      <c r="H263" s="25">
        <f>VLOOKUP($C$70,$D$3:$K$63,$A$71,0)*(B259-B258)</f>
        <v>0</v>
      </c>
      <c r="I263" s="25">
        <f>VLOOKUP($C$71,$D$3:$K$63,$A$71,0)*B258</f>
        <v>0</v>
      </c>
      <c r="J263" s="25"/>
      <c r="K263" s="25"/>
      <c r="L263" s="25"/>
      <c r="M263" s="25"/>
      <c r="N263" s="25"/>
      <c r="O263" s="25"/>
      <c r="P263" s="25"/>
      <c r="Q263" s="25"/>
      <c r="R263" s="25"/>
      <c r="S263" s="25"/>
      <c r="T263" s="25"/>
      <c r="U263" s="25"/>
      <c r="V263" s="25"/>
      <c r="W263" s="25"/>
      <c r="X263" s="25"/>
      <c r="Y263" s="25"/>
      <c r="Z263" s="25"/>
      <c r="AA263" s="25"/>
      <c r="AB263" s="25"/>
      <c r="AC263" s="25"/>
      <c r="AD263" s="25"/>
      <c r="AE263" s="25"/>
      <c r="AF263" s="25"/>
      <c r="AG263" s="25"/>
      <c r="AH263" s="25"/>
      <c r="AI263" s="25"/>
      <c r="AJ263" s="25"/>
      <c r="AK263" s="25"/>
      <c r="AL263" s="25"/>
      <c r="AM263" s="25"/>
      <c r="AN263" s="25"/>
      <c r="AO263" s="25"/>
      <c r="AP263" s="25"/>
      <c r="AQ263" s="25"/>
      <c r="AR263" s="25"/>
      <c r="AS263" s="25"/>
      <c r="AT263" s="25"/>
      <c r="AU263" s="25"/>
      <c r="AV263" s="25"/>
      <c r="AW263" s="25"/>
      <c r="AX263" s="25"/>
      <c r="AY263" s="25"/>
      <c r="AZ263" s="25"/>
      <c r="BA263" s="25"/>
      <c r="BB263" s="25"/>
      <c r="BC263" s="25"/>
      <c r="BD263" s="25"/>
      <c r="BE263" s="25"/>
      <c r="BF263" s="25"/>
      <c r="BG263" s="25"/>
      <c r="BH263" s="25"/>
      <c r="BI263" s="25"/>
      <c r="BJ263" s="25"/>
      <c r="BK263" s="25"/>
      <c r="BL263" s="25"/>
      <c r="BM263" s="21">
        <f t="shared" si="416"/>
        <v>0</v>
      </c>
      <c r="BN263" s="18"/>
      <c r="BO263" s="18"/>
      <c r="BP263" s="18">
        <v>2005</v>
      </c>
      <c r="BQ263" s="14" t="e">
        <f t="shared" si="417"/>
        <v>#DIV/0!</v>
      </c>
      <c r="BR263" s="14" t="e">
        <f t="shared" si="386"/>
        <v>#DIV/0!</v>
      </c>
      <c r="BS263" s="14" t="e">
        <f t="shared" si="386"/>
        <v>#DIV/0!</v>
      </c>
      <c r="BT263" s="14" t="e">
        <f t="shared" si="386"/>
        <v>#DIV/0!</v>
      </c>
      <c r="BU263" s="14" t="e">
        <f t="shared" si="386"/>
        <v>#DIV/0!</v>
      </c>
      <c r="BV263" s="14" t="e">
        <f t="shared" si="386"/>
        <v>#DIV/0!</v>
      </c>
      <c r="BW263" s="14" t="e">
        <f t="shared" si="386"/>
        <v>#DIV/0!</v>
      </c>
      <c r="BX263" s="14" t="e">
        <f t="shared" si="386"/>
        <v>#DIV/0!</v>
      </c>
      <c r="BY263" s="14" t="e">
        <f t="shared" si="386"/>
        <v>#DIV/0!</v>
      </c>
      <c r="BZ263" s="14" t="e">
        <f t="shared" si="386"/>
        <v>#DIV/0!</v>
      </c>
      <c r="CA263" s="14" t="e">
        <f t="shared" si="386"/>
        <v>#DIV/0!</v>
      </c>
      <c r="CB263" s="14" t="e">
        <f t="shared" si="386"/>
        <v>#DIV/0!</v>
      </c>
      <c r="CC263" s="14" t="e">
        <f t="shared" si="386"/>
        <v>#DIV/0!</v>
      </c>
      <c r="CD263" s="14" t="e">
        <f t="shared" si="386"/>
        <v>#DIV/0!</v>
      </c>
      <c r="CE263" s="14" t="e">
        <f t="shared" si="386"/>
        <v>#DIV/0!</v>
      </c>
      <c r="CF263" s="14" t="e">
        <f t="shared" si="386"/>
        <v>#DIV/0!</v>
      </c>
      <c r="CG263" s="14" t="e">
        <f t="shared" si="386"/>
        <v>#DIV/0!</v>
      </c>
      <c r="CH263" s="14" t="e">
        <f t="shared" si="387"/>
        <v>#DIV/0!</v>
      </c>
      <c r="CI263" s="14" t="e">
        <f t="shared" si="388"/>
        <v>#DIV/0!</v>
      </c>
      <c r="CJ263" s="14" t="e">
        <f t="shared" si="389"/>
        <v>#DIV/0!</v>
      </c>
      <c r="CK263" s="14" t="e">
        <f t="shared" si="390"/>
        <v>#DIV/0!</v>
      </c>
      <c r="CL263" s="14" t="e">
        <f t="shared" si="391"/>
        <v>#DIV/0!</v>
      </c>
      <c r="CM263" s="14" t="e">
        <f t="shared" si="418"/>
        <v>#DIV/0!</v>
      </c>
      <c r="CN263" s="14" t="e">
        <f t="shared" si="392"/>
        <v>#DIV/0!</v>
      </c>
      <c r="CO263" s="14" t="e">
        <f t="shared" si="392"/>
        <v>#DIV/0!</v>
      </c>
      <c r="CP263" s="14" t="e">
        <f t="shared" si="392"/>
        <v>#DIV/0!</v>
      </c>
      <c r="CQ263" s="14" t="e">
        <f t="shared" si="392"/>
        <v>#DIV/0!</v>
      </c>
      <c r="CR263" s="14" t="e">
        <f t="shared" si="392"/>
        <v>#DIV/0!</v>
      </c>
      <c r="CS263" s="14" t="e">
        <f t="shared" si="392"/>
        <v>#DIV/0!</v>
      </c>
      <c r="CT263" s="14" t="e">
        <f t="shared" si="392"/>
        <v>#DIV/0!</v>
      </c>
      <c r="CU263" s="14" t="e">
        <f t="shared" si="392"/>
        <v>#DIV/0!</v>
      </c>
      <c r="CV263" s="14" t="e">
        <f t="shared" si="392"/>
        <v>#DIV/0!</v>
      </c>
      <c r="CW263" s="14" t="e">
        <f t="shared" si="392"/>
        <v>#DIV/0!</v>
      </c>
      <c r="CX263" s="14" t="e">
        <f t="shared" si="392"/>
        <v>#DIV/0!</v>
      </c>
      <c r="CY263" s="14" t="e">
        <f t="shared" si="392"/>
        <v>#DIV/0!</v>
      </c>
      <c r="CZ263" s="14" t="e">
        <f t="shared" si="392"/>
        <v>#DIV/0!</v>
      </c>
      <c r="DA263" s="14" t="e">
        <f t="shared" si="392"/>
        <v>#DIV/0!</v>
      </c>
      <c r="DB263" s="14" t="e">
        <f t="shared" si="392"/>
        <v>#DIV/0!</v>
      </c>
      <c r="DC263" s="14" t="e">
        <f t="shared" si="392"/>
        <v>#DIV/0!</v>
      </c>
      <c r="DD263" s="14" t="e">
        <f t="shared" si="393"/>
        <v>#DIV/0!</v>
      </c>
      <c r="DE263" s="14" t="e">
        <f t="shared" si="394"/>
        <v>#DIV/0!</v>
      </c>
      <c r="DF263" s="14" t="e">
        <f t="shared" si="395"/>
        <v>#DIV/0!</v>
      </c>
      <c r="DG263" s="14" t="e">
        <f t="shared" si="396"/>
        <v>#DIV/0!</v>
      </c>
      <c r="DH263" s="14" t="e">
        <f t="shared" si="397"/>
        <v>#DIV/0!</v>
      </c>
      <c r="DI263" s="14" t="e">
        <f t="shared" si="398"/>
        <v>#DIV/0!</v>
      </c>
      <c r="DJ263" s="14" t="e">
        <f t="shared" si="399"/>
        <v>#DIV/0!</v>
      </c>
      <c r="DK263" s="14" t="e">
        <f t="shared" si="400"/>
        <v>#DIV/0!</v>
      </c>
      <c r="DL263" s="14" t="e">
        <f t="shared" si="401"/>
        <v>#DIV/0!</v>
      </c>
      <c r="DM263" s="14" t="e">
        <f t="shared" si="402"/>
        <v>#DIV/0!</v>
      </c>
      <c r="DN263" s="14" t="e">
        <f t="shared" si="403"/>
        <v>#DIV/0!</v>
      </c>
      <c r="DO263" s="14" t="e">
        <f t="shared" si="404"/>
        <v>#DIV/0!</v>
      </c>
      <c r="DP263" s="14" t="e">
        <f t="shared" si="405"/>
        <v>#DIV/0!</v>
      </c>
      <c r="DQ263" s="14" t="e">
        <f t="shared" si="406"/>
        <v>#DIV/0!</v>
      </c>
      <c r="DR263" s="14" t="e">
        <f t="shared" si="407"/>
        <v>#DIV/0!</v>
      </c>
      <c r="DS263" s="14" t="e">
        <f t="shared" si="408"/>
        <v>#DIV/0!</v>
      </c>
      <c r="DT263" s="14" t="e">
        <f t="shared" si="409"/>
        <v>#DIV/0!</v>
      </c>
      <c r="DU263" s="14" t="e">
        <f t="shared" si="410"/>
        <v>#DIV/0!</v>
      </c>
      <c r="DV263" s="14" t="e">
        <f t="shared" si="411"/>
        <v>#DIV/0!</v>
      </c>
      <c r="DW263" s="14" t="e">
        <f t="shared" si="412"/>
        <v>#DIV/0!</v>
      </c>
      <c r="DX263" s="14" t="e">
        <f t="shared" si="413"/>
        <v>#DIV/0!</v>
      </c>
      <c r="DY263" s="14" t="e">
        <f t="shared" si="414"/>
        <v>#DIV/0!</v>
      </c>
      <c r="DZ263" s="14" t="e">
        <f t="shared" si="419"/>
        <v>#DIV/0!</v>
      </c>
    </row>
    <row r="264" spans="1:130">
      <c r="A264" s="18">
        <v>6</v>
      </c>
      <c r="B264" s="15">
        <f t="shared" si="415"/>
        <v>0.39999999999999991</v>
      </c>
      <c r="C264" s="18">
        <v>2006</v>
      </c>
      <c r="D264" s="25">
        <f t="shared" si="420"/>
        <v>0</v>
      </c>
      <c r="E264" s="25">
        <f t="shared" si="421"/>
        <v>0</v>
      </c>
      <c r="F264" s="25">
        <f t="shared" si="422"/>
        <v>0</v>
      </c>
      <c r="G264" s="25">
        <f t="shared" si="423"/>
        <v>0</v>
      </c>
      <c r="H264" s="25">
        <f t="shared" ref="H264:H282" si="424">VLOOKUP($C$70,$D$3:$K$63,$A$71,0)*(B260-B259)</f>
        <v>0</v>
      </c>
      <c r="I264" s="25">
        <f>VLOOKUP($C$71,$D$3:$K$63,$A$71,0)*(B259-B258)</f>
        <v>252.6666666666666</v>
      </c>
      <c r="J264" s="25">
        <f>VLOOKUP($C$72,$D$3:$K$63,$A$71,0)*B258</f>
        <v>0</v>
      </c>
      <c r="K264" s="25"/>
      <c r="L264" s="25"/>
      <c r="M264" s="25"/>
      <c r="N264" s="25"/>
      <c r="O264" s="25"/>
      <c r="P264" s="25"/>
      <c r="Q264" s="25"/>
      <c r="R264" s="25"/>
      <c r="S264" s="25"/>
      <c r="T264" s="25"/>
      <c r="U264" s="25"/>
      <c r="V264" s="25"/>
      <c r="W264" s="25"/>
      <c r="X264" s="25"/>
      <c r="Y264" s="25"/>
      <c r="Z264" s="25"/>
      <c r="AA264" s="25"/>
      <c r="AB264" s="25"/>
      <c r="AC264" s="25"/>
      <c r="AD264" s="25"/>
      <c r="AE264" s="25"/>
      <c r="AF264" s="25"/>
      <c r="AG264" s="25"/>
      <c r="AH264" s="25"/>
      <c r="AI264" s="25"/>
      <c r="AJ264" s="25"/>
      <c r="AK264" s="25"/>
      <c r="AL264" s="25"/>
      <c r="AM264" s="25"/>
      <c r="AN264" s="25"/>
      <c r="AO264" s="25"/>
      <c r="AP264" s="25"/>
      <c r="AQ264" s="25"/>
      <c r="AR264" s="25"/>
      <c r="AS264" s="25"/>
      <c r="AT264" s="25"/>
      <c r="AU264" s="25"/>
      <c r="AV264" s="25"/>
      <c r="AW264" s="25"/>
      <c r="AX264" s="25"/>
      <c r="AY264" s="25"/>
      <c r="AZ264" s="25"/>
      <c r="BA264" s="25"/>
      <c r="BB264" s="25"/>
      <c r="BC264" s="25"/>
      <c r="BD264" s="25"/>
      <c r="BE264" s="25"/>
      <c r="BF264" s="25"/>
      <c r="BG264" s="25"/>
      <c r="BH264" s="25"/>
      <c r="BI264" s="25"/>
      <c r="BJ264" s="25"/>
      <c r="BK264" s="25"/>
      <c r="BL264" s="25"/>
      <c r="BM264" s="21">
        <f t="shared" si="416"/>
        <v>252.6666666666666</v>
      </c>
      <c r="BN264" s="18"/>
      <c r="BO264" s="18"/>
      <c r="BP264" s="18">
        <v>2006</v>
      </c>
      <c r="BQ264" s="14">
        <f t="shared" si="417"/>
        <v>0</v>
      </c>
      <c r="BR264" s="14">
        <f t="shared" si="386"/>
        <v>0</v>
      </c>
      <c r="BS264" s="14">
        <f t="shared" si="386"/>
        <v>0</v>
      </c>
      <c r="BT264" s="14">
        <f t="shared" si="386"/>
        <v>0</v>
      </c>
      <c r="BU264" s="14">
        <f t="shared" si="386"/>
        <v>0</v>
      </c>
      <c r="BV264" s="14">
        <f t="shared" si="386"/>
        <v>1</v>
      </c>
      <c r="BW264" s="14">
        <f t="shared" si="386"/>
        <v>0</v>
      </c>
      <c r="BX264" s="14">
        <f t="shared" si="386"/>
        <v>0</v>
      </c>
      <c r="BY264" s="14">
        <f t="shared" si="386"/>
        <v>0</v>
      </c>
      <c r="BZ264" s="14">
        <f t="shared" si="386"/>
        <v>0</v>
      </c>
      <c r="CA264" s="14">
        <f t="shared" si="386"/>
        <v>0</v>
      </c>
      <c r="CB264" s="14">
        <f t="shared" si="386"/>
        <v>0</v>
      </c>
      <c r="CC264" s="14">
        <f t="shared" si="386"/>
        <v>0</v>
      </c>
      <c r="CD264" s="14">
        <f t="shared" si="386"/>
        <v>0</v>
      </c>
      <c r="CE264" s="14">
        <f t="shared" si="386"/>
        <v>0</v>
      </c>
      <c r="CF264" s="14">
        <f t="shared" si="386"/>
        <v>0</v>
      </c>
      <c r="CG264" s="14">
        <f t="shared" si="386"/>
        <v>0</v>
      </c>
      <c r="CH264" s="14">
        <f t="shared" si="387"/>
        <v>0</v>
      </c>
      <c r="CI264" s="14">
        <f t="shared" si="388"/>
        <v>0</v>
      </c>
      <c r="CJ264" s="14">
        <f t="shared" si="389"/>
        <v>0</v>
      </c>
      <c r="CK264" s="14">
        <f t="shared" si="390"/>
        <v>0</v>
      </c>
      <c r="CL264" s="14">
        <f t="shared" si="391"/>
        <v>0</v>
      </c>
      <c r="CM264" s="14">
        <f t="shared" si="418"/>
        <v>0</v>
      </c>
      <c r="CN264" s="14">
        <f t="shared" si="392"/>
        <v>0</v>
      </c>
      <c r="CO264" s="14">
        <f t="shared" si="392"/>
        <v>0</v>
      </c>
      <c r="CP264" s="14">
        <f t="shared" si="392"/>
        <v>0</v>
      </c>
      <c r="CQ264" s="14">
        <f t="shared" si="392"/>
        <v>0</v>
      </c>
      <c r="CR264" s="14">
        <f t="shared" si="392"/>
        <v>0</v>
      </c>
      <c r="CS264" s="14">
        <f t="shared" si="392"/>
        <v>0</v>
      </c>
      <c r="CT264" s="14">
        <f t="shared" si="392"/>
        <v>0</v>
      </c>
      <c r="CU264" s="14">
        <f t="shared" si="392"/>
        <v>0</v>
      </c>
      <c r="CV264" s="14">
        <f t="shared" si="392"/>
        <v>0</v>
      </c>
      <c r="CW264" s="14">
        <f t="shared" si="392"/>
        <v>0</v>
      </c>
      <c r="CX264" s="14">
        <f t="shared" si="392"/>
        <v>0</v>
      </c>
      <c r="CY264" s="14">
        <f t="shared" si="392"/>
        <v>0</v>
      </c>
      <c r="CZ264" s="14">
        <f t="shared" si="392"/>
        <v>0</v>
      </c>
      <c r="DA264" s="14">
        <f t="shared" si="392"/>
        <v>0</v>
      </c>
      <c r="DB264" s="14">
        <f t="shared" si="392"/>
        <v>0</v>
      </c>
      <c r="DC264" s="14">
        <f t="shared" si="392"/>
        <v>0</v>
      </c>
      <c r="DD264" s="14">
        <f t="shared" si="393"/>
        <v>0</v>
      </c>
      <c r="DE264" s="14">
        <f t="shared" si="394"/>
        <v>0</v>
      </c>
      <c r="DF264" s="14">
        <f t="shared" si="395"/>
        <v>0</v>
      </c>
      <c r="DG264" s="14">
        <f t="shared" si="396"/>
        <v>0</v>
      </c>
      <c r="DH264" s="14">
        <f t="shared" si="397"/>
        <v>0</v>
      </c>
      <c r="DI264" s="14">
        <f t="shared" si="398"/>
        <v>0</v>
      </c>
      <c r="DJ264" s="14">
        <f t="shared" si="399"/>
        <v>0</v>
      </c>
      <c r="DK264" s="14">
        <f t="shared" si="400"/>
        <v>0</v>
      </c>
      <c r="DL264" s="14">
        <f t="shared" si="401"/>
        <v>0</v>
      </c>
      <c r="DM264" s="14">
        <f t="shared" si="402"/>
        <v>0</v>
      </c>
      <c r="DN264" s="14">
        <f t="shared" si="403"/>
        <v>0</v>
      </c>
      <c r="DO264" s="14">
        <f t="shared" si="404"/>
        <v>0</v>
      </c>
      <c r="DP264" s="14">
        <f t="shared" si="405"/>
        <v>0</v>
      </c>
      <c r="DQ264" s="14">
        <f t="shared" si="406"/>
        <v>0</v>
      </c>
      <c r="DR264" s="14">
        <f t="shared" si="407"/>
        <v>0</v>
      </c>
      <c r="DS264" s="14">
        <f t="shared" si="408"/>
        <v>0</v>
      </c>
      <c r="DT264" s="14">
        <f t="shared" si="409"/>
        <v>0</v>
      </c>
      <c r="DU264" s="14">
        <f t="shared" si="410"/>
        <v>0</v>
      </c>
      <c r="DV264" s="14">
        <f t="shared" si="411"/>
        <v>0</v>
      </c>
      <c r="DW264" s="14">
        <f t="shared" si="412"/>
        <v>0</v>
      </c>
      <c r="DX264" s="14">
        <f t="shared" si="413"/>
        <v>0</v>
      </c>
      <c r="DY264" s="14">
        <f t="shared" si="414"/>
        <v>0</v>
      </c>
      <c r="DZ264" s="14">
        <f t="shared" si="419"/>
        <v>1</v>
      </c>
    </row>
    <row r="265" spans="1:130">
      <c r="A265" s="18">
        <v>7</v>
      </c>
      <c r="B265" s="15">
        <f t="shared" si="415"/>
        <v>0.46666666666666656</v>
      </c>
      <c r="C265" s="18">
        <v>2007</v>
      </c>
      <c r="D265" s="25">
        <f t="shared" si="420"/>
        <v>0</v>
      </c>
      <c r="E265" s="25">
        <f t="shared" si="421"/>
        <v>0</v>
      </c>
      <c r="F265" s="25">
        <f t="shared" si="422"/>
        <v>0</v>
      </c>
      <c r="G265" s="25">
        <f t="shared" si="423"/>
        <v>0</v>
      </c>
      <c r="H265" s="25">
        <f t="shared" si="424"/>
        <v>0</v>
      </c>
      <c r="I265" s="25">
        <f t="shared" ref="I265:I283" si="425">VLOOKUP($C$71,$D$3:$K$63,$A$71,0)*(B260-B259)</f>
        <v>252.6666666666666</v>
      </c>
      <c r="J265" s="25">
        <f>VLOOKUP($C$72,$D$3:$K$63,$A$71,0)*(B259-B258)</f>
        <v>386.06666666666661</v>
      </c>
      <c r="K265" s="25">
        <f>VLOOKUP($C$73,$D$3:$K$63,$A$71,0)*B258</f>
        <v>0</v>
      </c>
      <c r="L265" s="25"/>
      <c r="M265" s="25"/>
      <c r="N265" s="25"/>
      <c r="O265" s="25"/>
      <c r="P265" s="25"/>
      <c r="Q265" s="25"/>
      <c r="R265" s="25"/>
      <c r="S265" s="25"/>
      <c r="T265" s="25"/>
      <c r="U265" s="25"/>
      <c r="V265" s="25"/>
      <c r="W265" s="25"/>
      <c r="X265" s="25"/>
      <c r="Y265" s="25"/>
      <c r="Z265" s="25"/>
      <c r="AA265" s="25"/>
      <c r="AB265" s="25"/>
      <c r="AC265" s="25"/>
      <c r="AD265" s="25"/>
      <c r="AE265" s="25"/>
      <c r="AF265" s="25"/>
      <c r="AG265" s="25"/>
      <c r="AH265" s="25"/>
      <c r="AI265" s="25"/>
      <c r="AJ265" s="25"/>
      <c r="AK265" s="25"/>
      <c r="AL265" s="25"/>
      <c r="AM265" s="25"/>
      <c r="AN265" s="25"/>
      <c r="AO265" s="25"/>
      <c r="AP265" s="25"/>
      <c r="AQ265" s="25"/>
      <c r="AR265" s="25"/>
      <c r="AS265" s="25"/>
      <c r="AT265" s="25"/>
      <c r="AU265" s="25"/>
      <c r="AV265" s="25"/>
      <c r="AW265" s="25"/>
      <c r="AX265" s="25"/>
      <c r="AY265" s="25"/>
      <c r="AZ265" s="25"/>
      <c r="BA265" s="25"/>
      <c r="BB265" s="25"/>
      <c r="BC265" s="25"/>
      <c r="BD265" s="25"/>
      <c r="BE265" s="25"/>
      <c r="BF265" s="25"/>
      <c r="BG265" s="25"/>
      <c r="BH265" s="25"/>
      <c r="BI265" s="25"/>
      <c r="BJ265" s="25"/>
      <c r="BK265" s="25"/>
      <c r="BL265" s="25"/>
      <c r="BM265" s="21">
        <f t="shared" si="416"/>
        <v>638.73333333333323</v>
      </c>
      <c r="BN265" s="18"/>
      <c r="BO265" s="18"/>
      <c r="BP265" s="18">
        <v>2007</v>
      </c>
      <c r="BQ265" s="14">
        <f t="shared" si="417"/>
        <v>0</v>
      </c>
      <c r="BR265" s="14">
        <f t="shared" si="386"/>
        <v>0</v>
      </c>
      <c r="BS265" s="14">
        <f t="shared" si="386"/>
        <v>0</v>
      </c>
      <c r="BT265" s="14">
        <f t="shared" si="386"/>
        <v>0</v>
      </c>
      <c r="BU265" s="14">
        <f t="shared" si="386"/>
        <v>0</v>
      </c>
      <c r="BV265" s="14">
        <f t="shared" si="386"/>
        <v>0.39557457467905227</v>
      </c>
      <c r="BW265" s="14">
        <f t="shared" si="386"/>
        <v>0.60442542532094767</v>
      </c>
      <c r="BX265" s="14">
        <f t="shared" si="386"/>
        <v>0</v>
      </c>
      <c r="BY265" s="14">
        <f t="shared" si="386"/>
        <v>0</v>
      </c>
      <c r="BZ265" s="14">
        <f t="shared" si="386"/>
        <v>0</v>
      </c>
      <c r="CA265" s="14">
        <f t="shared" si="386"/>
        <v>0</v>
      </c>
      <c r="CB265" s="14">
        <f t="shared" si="386"/>
        <v>0</v>
      </c>
      <c r="CC265" s="14">
        <f t="shared" si="386"/>
        <v>0</v>
      </c>
      <c r="CD265" s="14">
        <f t="shared" si="386"/>
        <v>0</v>
      </c>
      <c r="CE265" s="14">
        <f t="shared" si="386"/>
        <v>0</v>
      </c>
      <c r="CF265" s="14">
        <f t="shared" si="386"/>
        <v>0</v>
      </c>
      <c r="CG265" s="14">
        <f t="shared" si="386"/>
        <v>0</v>
      </c>
      <c r="CH265" s="14">
        <f t="shared" si="387"/>
        <v>0</v>
      </c>
      <c r="CI265" s="14">
        <f t="shared" si="388"/>
        <v>0</v>
      </c>
      <c r="CJ265" s="14">
        <f t="shared" si="389"/>
        <v>0</v>
      </c>
      <c r="CK265" s="14">
        <f t="shared" si="390"/>
        <v>0</v>
      </c>
      <c r="CL265" s="14">
        <f t="shared" si="391"/>
        <v>0</v>
      </c>
      <c r="CM265" s="14">
        <f t="shared" si="418"/>
        <v>0</v>
      </c>
      <c r="CN265" s="14">
        <f t="shared" si="392"/>
        <v>0</v>
      </c>
      <c r="CO265" s="14">
        <f t="shared" si="392"/>
        <v>0</v>
      </c>
      <c r="CP265" s="14">
        <f t="shared" si="392"/>
        <v>0</v>
      </c>
      <c r="CQ265" s="14">
        <f t="shared" si="392"/>
        <v>0</v>
      </c>
      <c r="CR265" s="14">
        <f t="shared" si="392"/>
        <v>0</v>
      </c>
      <c r="CS265" s="14">
        <f t="shared" si="392"/>
        <v>0</v>
      </c>
      <c r="CT265" s="14">
        <f t="shared" si="392"/>
        <v>0</v>
      </c>
      <c r="CU265" s="14">
        <f t="shared" si="392"/>
        <v>0</v>
      </c>
      <c r="CV265" s="14">
        <f t="shared" si="392"/>
        <v>0</v>
      </c>
      <c r="CW265" s="14">
        <f t="shared" si="392"/>
        <v>0</v>
      </c>
      <c r="CX265" s="14">
        <f t="shared" si="392"/>
        <v>0</v>
      </c>
      <c r="CY265" s="14">
        <f t="shared" si="392"/>
        <v>0</v>
      </c>
      <c r="CZ265" s="14">
        <f t="shared" si="392"/>
        <v>0</v>
      </c>
      <c r="DA265" s="14">
        <f t="shared" si="392"/>
        <v>0</v>
      </c>
      <c r="DB265" s="14">
        <f t="shared" si="392"/>
        <v>0</v>
      </c>
      <c r="DC265" s="14">
        <f t="shared" si="392"/>
        <v>0</v>
      </c>
      <c r="DD265" s="14">
        <f t="shared" si="393"/>
        <v>0</v>
      </c>
      <c r="DE265" s="14">
        <f t="shared" si="394"/>
        <v>0</v>
      </c>
      <c r="DF265" s="14">
        <f t="shared" si="395"/>
        <v>0</v>
      </c>
      <c r="DG265" s="14">
        <f t="shared" si="396"/>
        <v>0</v>
      </c>
      <c r="DH265" s="14">
        <f t="shared" si="397"/>
        <v>0</v>
      </c>
      <c r="DI265" s="14">
        <f t="shared" si="398"/>
        <v>0</v>
      </c>
      <c r="DJ265" s="14">
        <f t="shared" si="399"/>
        <v>0</v>
      </c>
      <c r="DK265" s="14">
        <f t="shared" si="400"/>
        <v>0</v>
      </c>
      <c r="DL265" s="14">
        <f t="shared" si="401"/>
        <v>0</v>
      </c>
      <c r="DM265" s="14">
        <f t="shared" si="402"/>
        <v>0</v>
      </c>
      <c r="DN265" s="14">
        <f t="shared" si="403"/>
        <v>0</v>
      </c>
      <c r="DO265" s="14">
        <f t="shared" si="404"/>
        <v>0</v>
      </c>
      <c r="DP265" s="14">
        <f t="shared" si="405"/>
        <v>0</v>
      </c>
      <c r="DQ265" s="14">
        <f t="shared" si="406"/>
        <v>0</v>
      </c>
      <c r="DR265" s="14">
        <f t="shared" si="407"/>
        <v>0</v>
      </c>
      <c r="DS265" s="14">
        <f t="shared" si="408"/>
        <v>0</v>
      </c>
      <c r="DT265" s="14">
        <f t="shared" si="409"/>
        <v>0</v>
      </c>
      <c r="DU265" s="14">
        <f t="shared" si="410"/>
        <v>0</v>
      </c>
      <c r="DV265" s="14">
        <f t="shared" si="411"/>
        <v>0</v>
      </c>
      <c r="DW265" s="14">
        <f t="shared" si="412"/>
        <v>0</v>
      </c>
      <c r="DX265" s="14">
        <f t="shared" si="413"/>
        <v>0</v>
      </c>
      <c r="DY265" s="14">
        <f t="shared" si="414"/>
        <v>0</v>
      </c>
      <c r="DZ265" s="14">
        <f t="shared" si="419"/>
        <v>1</v>
      </c>
    </row>
    <row r="266" spans="1:130">
      <c r="A266" s="18">
        <v>8</v>
      </c>
      <c r="B266" s="15">
        <f t="shared" si="415"/>
        <v>0.53333333333333321</v>
      </c>
      <c r="C266" s="18">
        <v>2008</v>
      </c>
      <c r="D266" s="25">
        <f t="shared" si="420"/>
        <v>0</v>
      </c>
      <c r="E266" s="25">
        <f t="shared" si="421"/>
        <v>0</v>
      </c>
      <c r="F266" s="25">
        <f t="shared" si="422"/>
        <v>0</v>
      </c>
      <c r="G266" s="25">
        <f t="shared" si="423"/>
        <v>0</v>
      </c>
      <c r="H266" s="25">
        <f t="shared" si="424"/>
        <v>0</v>
      </c>
      <c r="I266" s="25">
        <f t="shared" si="425"/>
        <v>252.6666666666666</v>
      </c>
      <c r="J266" s="25">
        <f t="shared" ref="J266:J284" si="426">VLOOKUP($C$72,$D$3:$K$63,$A$71,0)*(B260-B259)</f>
        <v>386.06666666666661</v>
      </c>
      <c r="K266" s="25">
        <f>VLOOKUP($C$73,$D$3:$K$63,$A$71,0)*(B259-B258)</f>
        <v>449.39999999999992</v>
      </c>
      <c r="L266" s="25">
        <f>VLOOKUP($C$74,$D$3:$K$63,$A$71,0)*B258</f>
        <v>0</v>
      </c>
      <c r="M266" s="25"/>
      <c r="N266" s="25"/>
      <c r="O266" s="25"/>
      <c r="P266" s="25"/>
      <c r="Q266" s="25"/>
      <c r="R266" s="25"/>
      <c r="S266" s="25"/>
      <c r="T266" s="25"/>
      <c r="U266" s="25"/>
      <c r="V266" s="25"/>
      <c r="W266" s="25"/>
      <c r="X266" s="25"/>
      <c r="Y266" s="25"/>
      <c r="Z266" s="25"/>
      <c r="AA266" s="25"/>
      <c r="AB266" s="25"/>
      <c r="AC266" s="25"/>
      <c r="AD266" s="25"/>
      <c r="AE266" s="25"/>
      <c r="AF266" s="25"/>
      <c r="AG266" s="25"/>
      <c r="AH266" s="25"/>
      <c r="AI266" s="25"/>
      <c r="AJ266" s="25"/>
      <c r="AK266" s="25"/>
      <c r="AL266" s="25"/>
      <c r="AM266" s="25"/>
      <c r="AN266" s="25"/>
      <c r="AO266" s="25"/>
      <c r="AP266" s="25"/>
      <c r="AQ266" s="25"/>
      <c r="AR266" s="25"/>
      <c r="AS266" s="25"/>
      <c r="AT266" s="25"/>
      <c r="AU266" s="25"/>
      <c r="AV266" s="25"/>
      <c r="AW266" s="25"/>
      <c r="AX266" s="25"/>
      <c r="AY266" s="25"/>
      <c r="AZ266" s="25"/>
      <c r="BA266" s="25"/>
      <c r="BB266" s="25"/>
      <c r="BC266" s="25"/>
      <c r="BD266" s="25"/>
      <c r="BE266" s="25"/>
      <c r="BF266" s="25"/>
      <c r="BG266" s="25"/>
      <c r="BH266" s="25"/>
      <c r="BI266" s="25"/>
      <c r="BJ266" s="25"/>
      <c r="BK266" s="25"/>
      <c r="BL266" s="25"/>
      <c r="BM266" s="21">
        <f t="shared" si="416"/>
        <v>1088.1333333333332</v>
      </c>
      <c r="BN266" s="18"/>
      <c r="BO266" s="18"/>
      <c r="BP266" s="18">
        <v>2008</v>
      </c>
      <c r="BQ266" s="14">
        <f t="shared" si="417"/>
        <v>0</v>
      </c>
      <c r="BR266" s="14">
        <f t="shared" si="386"/>
        <v>0</v>
      </c>
      <c r="BS266" s="14">
        <f t="shared" si="386"/>
        <v>0</v>
      </c>
      <c r="BT266" s="14">
        <f t="shared" si="386"/>
        <v>0</v>
      </c>
      <c r="BU266" s="14">
        <f t="shared" si="386"/>
        <v>0</v>
      </c>
      <c r="BV266" s="14">
        <f t="shared" si="386"/>
        <v>0.23220193603725031</v>
      </c>
      <c r="BW266" s="14">
        <f t="shared" si="386"/>
        <v>0.35479720622472732</v>
      </c>
      <c r="BX266" s="14">
        <f t="shared" si="386"/>
        <v>0.41300085773802225</v>
      </c>
      <c r="BY266" s="14">
        <f t="shared" si="386"/>
        <v>0</v>
      </c>
      <c r="BZ266" s="14">
        <f t="shared" si="386"/>
        <v>0</v>
      </c>
      <c r="CA266" s="14">
        <f t="shared" si="386"/>
        <v>0</v>
      </c>
      <c r="CB266" s="14">
        <f t="shared" si="386"/>
        <v>0</v>
      </c>
      <c r="CC266" s="14">
        <f t="shared" si="386"/>
        <v>0</v>
      </c>
      <c r="CD266" s="14">
        <f t="shared" si="386"/>
        <v>0</v>
      </c>
      <c r="CE266" s="14">
        <f t="shared" si="386"/>
        <v>0</v>
      </c>
      <c r="CF266" s="14">
        <f t="shared" si="386"/>
        <v>0</v>
      </c>
      <c r="CG266" s="14">
        <f t="shared" si="386"/>
        <v>0</v>
      </c>
      <c r="CH266" s="14">
        <f t="shared" si="387"/>
        <v>0</v>
      </c>
      <c r="CI266" s="14">
        <f t="shared" si="388"/>
        <v>0</v>
      </c>
      <c r="CJ266" s="14">
        <f t="shared" si="389"/>
        <v>0</v>
      </c>
      <c r="CK266" s="14">
        <f t="shared" si="390"/>
        <v>0</v>
      </c>
      <c r="CL266" s="14">
        <f t="shared" si="391"/>
        <v>0</v>
      </c>
      <c r="CM266" s="14">
        <f t="shared" si="418"/>
        <v>0</v>
      </c>
      <c r="CN266" s="14">
        <f t="shared" si="392"/>
        <v>0</v>
      </c>
      <c r="CO266" s="14">
        <f t="shared" si="392"/>
        <v>0</v>
      </c>
      <c r="CP266" s="14">
        <f t="shared" si="392"/>
        <v>0</v>
      </c>
      <c r="CQ266" s="14">
        <f t="shared" si="392"/>
        <v>0</v>
      </c>
      <c r="CR266" s="14">
        <f t="shared" si="392"/>
        <v>0</v>
      </c>
      <c r="CS266" s="14">
        <f t="shared" si="392"/>
        <v>0</v>
      </c>
      <c r="CT266" s="14">
        <f t="shared" si="392"/>
        <v>0</v>
      </c>
      <c r="CU266" s="14">
        <f t="shared" si="392"/>
        <v>0</v>
      </c>
      <c r="CV266" s="14">
        <f t="shared" si="392"/>
        <v>0</v>
      </c>
      <c r="CW266" s="14">
        <f t="shared" si="392"/>
        <v>0</v>
      </c>
      <c r="CX266" s="14">
        <f t="shared" si="392"/>
        <v>0</v>
      </c>
      <c r="CY266" s="14">
        <f t="shared" si="392"/>
        <v>0</v>
      </c>
      <c r="CZ266" s="14">
        <f t="shared" si="392"/>
        <v>0</v>
      </c>
      <c r="DA266" s="14">
        <f t="shared" si="392"/>
        <v>0</v>
      </c>
      <c r="DB266" s="14">
        <f t="shared" si="392"/>
        <v>0</v>
      </c>
      <c r="DC266" s="14">
        <f t="shared" si="392"/>
        <v>0</v>
      </c>
      <c r="DD266" s="14">
        <f t="shared" si="393"/>
        <v>0</v>
      </c>
      <c r="DE266" s="14">
        <f t="shared" si="394"/>
        <v>0</v>
      </c>
      <c r="DF266" s="14">
        <f t="shared" si="395"/>
        <v>0</v>
      </c>
      <c r="DG266" s="14">
        <f t="shared" si="396"/>
        <v>0</v>
      </c>
      <c r="DH266" s="14">
        <f t="shared" si="397"/>
        <v>0</v>
      </c>
      <c r="DI266" s="14">
        <f t="shared" si="398"/>
        <v>0</v>
      </c>
      <c r="DJ266" s="14">
        <f t="shared" si="399"/>
        <v>0</v>
      </c>
      <c r="DK266" s="14">
        <f t="shared" si="400"/>
        <v>0</v>
      </c>
      <c r="DL266" s="14">
        <f t="shared" si="401"/>
        <v>0</v>
      </c>
      <c r="DM266" s="14">
        <f t="shared" si="402"/>
        <v>0</v>
      </c>
      <c r="DN266" s="14">
        <f t="shared" si="403"/>
        <v>0</v>
      </c>
      <c r="DO266" s="14">
        <f t="shared" si="404"/>
        <v>0</v>
      </c>
      <c r="DP266" s="14">
        <f t="shared" si="405"/>
        <v>0</v>
      </c>
      <c r="DQ266" s="14">
        <f t="shared" si="406"/>
        <v>0</v>
      </c>
      <c r="DR266" s="14">
        <f t="shared" si="407"/>
        <v>0</v>
      </c>
      <c r="DS266" s="14">
        <f t="shared" si="408"/>
        <v>0</v>
      </c>
      <c r="DT266" s="14">
        <f t="shared" si="409"/>
        <v>0</v>
      </c>
      <c r="DU266" s="14">
        <f t="shared" si="410"/>
        <v>0</v>
      </c>
      <c r="DV266" s="14">
        <f t="shared" si="411"/>
        <v>0</v>
      </c>
      <c r="DW266" s="14">
        <f t="shared" si="412"/>
        <v>0</v>
      </c>
      <c r="DX266" s="14">
        <f t="shared" si="413"/>
        <v>0</v>
      </c>
      <c r="DY266" s="14">
        <f t="shared" si="414"/>
        <v>0</v>
      </c>
      <c r="DZ266" s="14">
        <f t="shared" si="419"/>
        <v>0.99999999999999978</v>
      </c>
    </row>
    <row r="267" spans="1:130">
      <c r="A267" s="18">
        <v>9</v>
      </c>
      <c r="B267" s="15">
        <f t="shared" si="415"/>
        <v>0.59999999999999987</v>
      </c>
      <c r="C267" s="18">
        <v>2009</v>
      </c>
      <c r="D267" s="25">
        <f t="shared" si="420"/>
        <v>0</v>
      </c>
      <c r="E267" s="25">
        <f t="shared" si="421"/>
        <v>0</v>
      </c>
      <c r="F267" s="25">
        <f t="shared" si="422"/>
        <v>0</v>
      </c>
      <c r="G267" s="25">
        <f t="shared" si="423"/>
        <v>0</v>
      </c>
      <c r="H267" s="25">
        <f t="shared" si="424"/>
        <v>0</v>
      </c>
      <c r="I267" s="25">
        <f t="shared" si="425"/>
        <v>252.6666666666666</v>
      </c>
      <c r="J267" s="25">
        <f t="shared" si="426"/>
        <v>386.06666666666661</v>
      </c>
      <c r="K267" s="25">
        <f t="shared" ref="K267:K285" si="427">VLOOKUP($C$73,$D$3:$K$63,$A$71,0)*(B260-B259)</f>
        <v>449.39999999999992</v>
      </c>
      <c r="L267" s="25">
        <f>VLOOKUP($C$74,$D$3:$K$63,$A$71,0)*(B259-B258)</f>
        <v>434.99999999999989</v>
      </c>
      <c r="M267" s="25">
        <f>VLOOKUP($C$75,$D$3:$K$63,$A$71,0)*B258</f>
        <v>0</v>
      </c>
      <c r="N267" s="25"/>
      <c r="O267" s="25"/>
      <c r="P267" s="25"/>
      <c r="Q267" s="25"/>
      <c r="R267" s="25"/>
      <c r="S267" s="25"/>
      <c r="T267" s="25"/>
      <c r="U267" s="25"/>
      <c r="V267" s="25"/>
      <c r="W267" s="25"/>
      <c r="X267" s="25"/>
      <c r="Y267" s="25"/>
      <c r="Z267" s="25"/>
      <c r="AA267" s="25"/>
      <c r="AB267" s="25"/>
      <c r="AC267" s="25"/>
      <c r="AD267" s="25"/>
      <c r="AE267" s="25"/>
      <c r="AF267" s="25"/>
      <c r="AG267" s="25"/>
      <c r="AH267" s="25"/>
      <c r="AI267" s="25"/>
      <c r="AJ267" s="25"/>
      <c r="AK267" s="25"/>
      <c r="AL267" s="25"/>
      <c r="AM267" s="25"/>
      <c r="AN267" s="25"/>
      <c r="AO267" s="25"/>
      <c r="AP267" s="25"/>
      <c r="AQ267" s="25"/>
      <c r="AR267" s="25"/>
      <c r="AS267" s="25"/>
      <c r="AT267" s="25"/>
      <c r="AU267" s="25"/>
      <c r="AV267" s="25"/>
      <c r="AW267" s="25"/>
      <c r="AX267" s="25"/>
      <c r="AY267" s="25"/>
      <c r="AZ267" s="25"/>
      <c r="BA267" s="25"/>
      <c r="BB267" s="25"/>
      <c r="BC267" s="25"/>
      <c r="BD267" s="25"/>
      <c r="BE267" s="25"/>
      <c r="BF267" s="25"/>
      <c r="BG267" s="25"/>
      <c r="BH267" s="25"/>
      <c r="BI267" s="25"/>
      <c r="BJ267" s="25"/>
      <c r="BK267" s="25"/>
      <c r="BL267" s="25"/>
      <c r="BM267" s="21">
        <f t="shared" si="416"/>
        <v>1523.1333333333332</v>
      </c>
      <c r="BN267" s="18"/>
      <c r="BO267" s="18"/>
      <c r="BP267" s="18">
        <v>2009</v>
      </c>
      <c r="BQ267" s="14">
        <f t="shared" si="417"/>
        <v>0</v>
      </c>
      <c r="BR267" s="14">
        <f t="shared" si="386"/>
        <v>0</v>
      </c>
      <c r="BS267" s="14">
        <f t="shared" si="386"/>
        <v>0</v>
      </c>
      <c r="BT267" s="14">
        <f t="shared" si="386"/>
        <v>0</v>
      </c>
      <c r="BU267" s="14">
        <f t="shared" si="386"/>
        <v>0</v>
      </c>
      <c r="BV267" s="14">
        <f t="shared" si="386"/>
        <v>0.1658861119621832</v>
      </c>
      <c r="BW267" s="14">
        <f t="shared" si="386"/>
        <v>0.25346872674749416</v>
      </c>
      <c r="BX267" s="14">
        <f t="shared" si="386"/>
        <v>0.29504967829474327</v>
      </c>
      <c r="BY267" s="14">
        <f t="shared" si="386"/>
        <v>0.28559548299557924</v>
      </c>
      <c r="BZ267" s="14">
        <f t="shared" si="386"/>
        <v>0</v>
      </c>
      <c r="CA267" s="14">
        <f t="shared" si="386"/>
        <v>0</v>
      </c>
      <c r="CB267" s="14">
        <f t="shared" si="386"/>
        <v>0</v>
      </c>
      <c r="CC267" s="14">
        <f t="shared" si="386"/>
        <v>0</v>
      </c>
      <c r="CD267" s="14">
        <f t="shared" si="386"/>
        <v>0</v>
      </c>
      <c r="CE267" s="14">
        <f t="shared" si="386"/>
        <v>0</v>
      </c>
      <c r="CF267" s="14">
        <f t="shared" si="386"/>
        <v>0</v>
      </c>
      <c r="CG267" s="14">
        <f t="shared" si="386"/>
        <v>0</v>
      </c>
      <c r="CH267" s="14">
        <f t="shared" si="387"/>
        <v>0</v>
      </c>
      <c r="CI267" s="14">
        <f t="shared" si="388"/>
        <v>0</v>
      </c>
      <c r="CJ267" s="14">
        <f t="shared" si="389"/>
        <v>0</v>
      </c>
      <c r="CK267" s="14">
        <f t="shared" si="390"/>
        <v>0</v>
      </c>
      <c r="CL267" s="14">
        <f t="shared" si="391"/>
        <v>0</v>
      </c>
      <c r="CM267" s="14">
        <f t="shared" si="418"/>
        <v>0</v>
      </c>
      <c r="CN267" s="14">
        <f t="shared" si="392"/>
        <v>0</v>
      </c>
      <c r="CO267" s="14">
        <f t="shared" si="392"/>
        <v>0</v>
      </c>
      <c r="CP267" s="14">
        <f t="shared" si="392"/>
        <v>0</v>
      </c>
      <c r="CQ267" s="14">
        <f t="shared" si="392"/>
        <v>0</v>
      </c>
      <c r="CR267" s="14">
        <f t="shared" si="392"/>
        <v>0</v>
      </c>
      <c r="CS267" s="14">
        <f t="shared" si="392"/>
        <v>0</v>
      </c>
      <c r="CT267" s="14">
        <f t="shared" si="392"/>
        <v>0</v>
      </c>
      <c r="CU267" s="14">
        <f t="shared" si="392"/>
        <v>0</v>
      </c>
      <c r="CV267" s="14">
        <f t="shared" si="392"/>
        <v>0</v>
      </c>
      <c r="CW267" s="14">
        <f t="shared" si="392"/>
        <v>0</v>
      </c>
      <c r="CX267" s="14">
        <f t="shared" si="392"/>
        <v>0</v>
      </c>
      <c r="CY267" s="14">
        <f t="shared" si="392"/>
        <v>0</v>
      </c>
      <c r="CZ267" s="14">
        <f t="shared" si="392"/>
        <v>0</v>
      </c>
      <c r="DA267" s="14">
        <f t="shared" si="392"/>
        <v>0</v>
      </c>
      <c r="DB267" s="14">
        <f t="shared" si="392"/>
        <v>0</v>
      </c>
      <c r="DC267" s="14">
        <f t="shared" si="392"/>
        <v>0</v>
      </c>
      <c r="DD267" s="14">
        <f t="shared" si="393"/>
        <v>0</v>
      </c>
      <c r="DE267" s="14">
        <f t="shared" si="394"/>
        <v>0</v>
      </c>
      <c r="DF267" s="14">
        <f t="shared" si="395"/>
        <v>0</v>
      </c>
      <c r="DG267" s="14">
        <f t="shared" si="396"/>
        <v>0</v>
      </c>
      <c r="DH267" s="14">
        <f t="shared" si="397"/>
        <v>0</v>
      </c>
      <c r="DI267" s="14">
        <f t="shared" si="398"/>
        <v>0</v>
      </c>
      <c r="DJ267" s="14">
        <f t="shared" si="399"/>
        <v>0</v>
      </c>
      <c r="DK267" s="14">
        <f t="shared" si="400"/>
        <v>0</v>
      </c>
      <c r="DL267" s="14">
        <f t="shared" si="401"/>
        <v>0</v>
      </c>
      <c r="DM267" s="14">
        <f t="shared" si="402"/>
        <v>0</v>
      </c>
      <c r="DN267" s="14">
        <f t="shared" si="403"/>
        <v>0</v>
      </c>
      <c r="DO267" s="14">
        <f t="shared" si="404"/>
        <v>0</v>
      </c>
      <c r="DP267" s="14">
        <f t="shared" si="405"/>
        <v>0</v>
      </c>
      <c r="DQ267" s="14">
        <f t="shared" si="406"/>
        <v>0</v>
      </c>
      <c r="DR267" s="14">
        <f t="shared" si="407"/>
        <v>0</v>
      </c>
      <c r="DS267" s="14">
        <f t="shared" si="408"/>
        <v>0</v>
      </c>
      <c r="DT267" s="14">
        <f t="shared" si="409"/>
        <v>0</v>
      </c>
      <c r="DU267" s="14">
        <f t="shared" si="410"/>
        <v>0</v>
      </c>
      <c r="DV267" s="14">
        <f t="shared" si="411"/>
        <v>0</v>
      </c>
      <c r="DW267" s="14">
        <f t="shared" si="412"/>
        <v>0</v>
      </c>
      <c r="DX267" s="14">
        <f t="shared" si="413"/>
        <v>0</v>
      </c>
      <c r="DY267" s="14">
        <f t="shared" si="414"/>
        <v>0</v>
      </c>
      <c r="DZ267" s="14">
        <f t="shared" si="419"/>
        <v>0.99999999999999989</v>
      </c>
    </row>
    <row r="268" spans="1:130">
      <c r="A268" s="18">
        <v>10</v>
      </c>
      <c r="B268" s="15">
        <f t="shared" si="415"/>
        <v>0.66666666666666652</v>
      </c>
      <c r="C268" s="18">
        <v>2010</v>
      </c>
      <c r="D268" s="25">
        <f t="shared" si="420"/>
        <v>0</v>
      </c>
      <c r="E268" s="25">
        <f t="shared" si="421"/>
        <v>0</v>
      </c>
      <c r="F268" s="25">
        <f t="shared" si="422"/>
        <v>0</v>
      </c>
      <c r="G268" s="25">
        <f t="shared" si="423"/>
        <v>0</v>
      </c>
      <c r="H268" s="25">
        <f t="shared" si="424"/>
        <v>0</v>
      </c>
      <c r="I268" s="25">
        <f t="shared" si="425"/>
        <v>252.6666666666666</v>
      </c>
      <c r="J268" s="25">
        <f t="shared" si="426"/>
        <v>386.06666666666661</v>
      </c>
      <c r="K268" s="25">
        <f t="shared" si="427"/>
        <v>449.39999999999992</v>
      </c>
      <c r="L268" s="25">
        <f t="shared" ref="L268:L286" si="428">VLOOKUP($C$74,$D$3:$K$63,$A$71,0)*(B260-B259)</f>
        <v>434.99999999999989</v>
      </c>
      <c r="M268" s="25">
        <f>VLOOKUP($C$75,$D$3:$K$63,$A$71,0)*(B259-B258)</f>
        <v>368.33333333333326</v>
      </c>
      <c r="N268" s="25">
        <f>VLOOKUP($C$76,$D$3:$K$63,$A$71,0)*B258</f>
        <v>0</v>
      </c>
      <c r="O268" s="25"/>
      <c r="P268" s="25"/>
      <c r="Q268" s="25"/>
      <c r="R268" s="25"/>
      <c r="S268" s="25"/>
      <c r="T268" s="25"/>
      <c r="U268" s="25"/>
      <c r="V268" s="25"/>
      <c r="W268" s="25"/>
      <c r="X268" s="25"/>
      <c r="Y268" s="25"/>
      <c r="Z268" s="25"/>
      <c r="AA268" s="25"/>
      <c r="AB268" s="25"/>
      <c r="AC268" s="25"/>
      <c r="AD268" s="25"/>
      <c r="AE268" s="25"/>
      <c r="AF268" s="25"/>
      <c r="AG268" s="25"/>
      <c r="AH268" s="25"/>
      <c r="AI268" s="25"/>
      <c r="AJ268" s="25"/>
      <c r="AK268" s="25"/>
      <c r="AL268" s="25"/>
      <c r="AM268" s="25"/>
      <c r="AN268" s="25"/>
      <c r="AO268" s="25"/>
      <c r="AP268" s="25"/>
      <c r="AQ268" s="25"/>
      <c r="AR268" s="25"/>
      <c r="AS268" s="25"/>
      <c r="AT268" s="25"/>
      <c r="AU268" s="25"/>
      <c r="AV268" s="25"/>
      <c r="AW268" s="25"/>
      <c r="AX268" s="25"/>
      <c r="AY268" s="25"/>
      <c r="AZ268" s="25"/>
      <c r="BA268" s="25"/>
      <c r="BB268" s="25"/>
      <c r="BC268" s="25"/>
      <c r="BD268" s="25"/>
      <c r="BE268" s="25"/>
      <c r="BF268" s="25"/>
      <c r="BG268" s="25"/>
      <c r="BH268" s="25"/>
      <c r="BI268" s="25"/>
      <c r="BJ268" s="25"/>
      <c r="BK268" s="25"/>
      <c r="BL268" s="25"/>
      <c r="BM268" s="21">
        <f t="shared" si="416"/>
        <v>1891.4666666666665</v>
      </c>
      <c r="BN268" s="18"/>
      <c r="BO268" s="18"/>
      <c r="BP268" s="18">
        <v>2010</v>
      </c>
      <c r="BQ268" s="14">
        <f t="shared" si="417"/>
        <v>0</v>
      </c>
      <c r="BR268" s="14">
        <f t="shared" si="386"/>
        <v>0</v>
      </c>
      <c r="BS268" s="14">
        <f t="shared" si="386"/>
        <v>0</v>
      </c>
      <c r="BT268" s="14">
        <f t="shared" si="386"/>
        <v>0</v>
      </c>
      <c r="BU268" s="14">
        <f t="shared" si="386"/>
        <v>0</v>
      </c>
      <c r="BV268" s="14">
        <f t="shared" si="386"/>
        <v>0.13358240518821371</v>
      </c>
      <c r="BW268" s="14">
        <f t="shared" si="386"/>
        <v>0.20410968560552656</v>
      </c>
      <c r="BX268" s="14">
        <f t="shared" si="386"/>
        <v>0.23759340194558012</v>
      </c>
      <c r="BY268" s="14">
        <f t="shared" si="386"/>
        <v>0.22998026223036794</v>
      </c>
      <c r="BZ268" s="14">
        <f t="shared" si="386"/>
        <v>0.19473424503031156</v>
      </c>
      <c r="CA268" s="14">
        <f t="shared" si="386"/>
        <v>0</v>
      </c>
      <c r="CB268" s="14">
        <f t="shared" si="386"/>
        <v>0</v>
      </c>
      <c r="CC268" s="14">
        <f t="shared" si="386"/>
        <v>0</v>
      </c>
      <c r="CD268" s="14">
        <f t="shared" si="386"/>
        <v>0</v>
      </c>
      <c r="CE268" s="14">
        <f t="shared" si="386"/>
        <v>0</v>
      </c>
      <c r="CF268" s="14">
        <f t="shared" si="386"/>
        <v>0</v>
      </c>
      <c r="CG268" s="14">
        <f t="shared" si="386"/>
        <v>0</v>
      </c>
      <c r="CH268" s="14">
        <f t="shared" si="387"/>
        <v>0</v>
      </c>
      <c r="CI268" s="14">
        <f t="shared" si="388"/>
        <v>0</v>
      </c>
      <c r="CJ268" s="14">
        <f t="shared" si="389"/>
        <v>0</v>
      </c>
      <c r="CK268" s="14">
        <f t="shared" si="390"/>
        <v>0</v>
      </c>
      <c r="CL268" s="14">
        <f t="shared" si="391"/>
        <v>0</v>
      </c>
      <c r="CM268" s="14">
        <f t="shared" si="418"/>
        <v>0</v>
      </c>
      <c r="CN268" s="14">
        <f t="shared" si="392"/>
        <v>0</v>
      </c>
      <c r="CO268" s="14">
        <f t="shared" si="392"/>
        <v>0</v>
      </c>
      <c r="CP268" s="14">
        <f t="shared" si="392"/>
        <v>0</v>
      </c>
      <c r="CQ268" s="14">
        <f t="shared" si="392"/>
        <v>0</v>
      </c>
      <c r="CR268" s="14">
        <f t="shared" si="392"/>
        <v>0</v>
      </c>
      <c r="CS268" s="14">
        <f t="shared" si="392"/>
        <v>0</v>
      </c>
      <c r="CT268" s="14">
        <f t="shared" si="392"/>
        <v>0</v>
      </c>
      <c r="CU268" s="14">
        <f t="shared" si="392"/>
        <v>0</v>
      </c>
      <c r="CV268" s="14">
        <f t="shared" si="392"/>
        <v>0</v>
      </c>
      <c r="CW268" s="14">
        <f t="shared" si="392"/>
        <v>0</v>
      </c>
      <c r="CX268" s="14">
        <f t="shared" si="392"/>
        <v>0</v>
      </c>
      <c r="CY268" s="14">
        <f t="shared" si="392"/>
        <v>0</v>
      </c>
      <c r="CZ268" s="14">
        <f t="shared" si="392"/>
        <v>0</v>
      </c>
      <c r="DA268" s="14">
        <f t="shared" si="392"/>
        <v>0</v>
      </c>
      <c r="DB268" s="14">
        <f t="shared" si="392"/>
        <v>0</v>
      </c>
      <c r="DC268" s="14">
        <f t="shared" si="392"/>
        <v>0</v>
      </c>
      <c r="DD268" s="14">
        <f t="shared" si="393"/>
        <v>0</v>
      </c>
      <c r="DE268" s="14">
        <f t="shared" si="394"/>
        <v>0</v>
      </c>
      <c r="DF268" s="14">
        <f t="shared" si="395"/>
        <v>0</v>
      </c>
      <c r="DG268" s="14">
        <f t="shared" si="396"/>
        <v>0</v>
      </c>
      <c r="DH268" s="14">
        <f t="shared" si="397"/>
        <v>0</v>
      </c>
      <c r="DI268" s="14">
        <f t="shared" si="398"/>
        <v>0</v>
      </c>
      <c r="DJ268" s="14">
        <f t="shared" si="399"/>
        <v>0</v>
      </c>
      <c r="DK268" s="14">
        <f t="shared" si="400"/>
        <v>0</v>
      </c>
      <c r="DL268" s="14">
        <f t="shared" si="401"/>
        <v>0</v>
      </c>
      <c r="DM268" s="14">
        <f t="shared" si="402"/>
        <v>0</v>
      </c>
      <c r="DN268" s="14">
        <f t="shared" si="403"/>
        <v>0</v>
      </c>
      <c r="DO268" s="14">
        <f t="shared" si="404"/>
        <v>0</v>
      </c>
      <c r="DP268" s="14">
        <f t="shared" si="405"/>
        <v>0</v>
      </c>
      <c r="DQ268" s="14">
        <f t="shared" si="406"/>
        <v>0</v>
      </c>
      <c r="DR268" s="14">
        <f t="shared" si="407"/>
        <v>0</v>
      </c>
      <c r="DS268" s="14">
        <f t="shared" si="408"/>
        <v>0</v>
      </c>
      <c r="DT268" s="14">
        <f t="shared" si="409"/>
        <v>0</v>
      </c>
      <c r="DU268" s="14">
        <f t="shared" si="410"/>
        <v>0</v>
      </c>
      <c r="DV268" s="14">
        <f t="shared" si="411"/>
        <v>0</v>
      </c>
      <c r="DW268" s="14">
        <f t="shared" si="412"/>
        <v>0</v>
      </c>
      <c r="DX268" s="14">
        <f t="shared" si="413"/>
        <v>0</v>
      </c>
      <c r="DY268" s="14">
        <f t="shared" si="414"/>
        <v>0</v>
      </c>
      <c r="DZ268" s="14">
        <f t="shared" si="419"/>
        <v>0.99999999999999989</v>
      </c>
    </row>
    <row r="269" spans="1:130">
      <c r="A269" s="18">
        <v>11</v>
      </c>
      <c r="B269" s="15">
        <f t="shared" si="415"/>
        <v>0.73333333333333317</v>
      </c>
      <c r="C269" s="18">
        <v>2011</v>
      </c>
      <c r="D269" s="25">
        <f t="shared" si="420"/>
        <v>0</v>
      </c>
      <c r="E269" s="25">
        <f t="shared" si="421"/>
        <v>0</v>
      </c>
      <c r="F269" s="25">
        <f t="shared" si="422"/>
        <v>0</v>
      </c>
      <c r="G269" s="25">
        <f t="shared" si="423"/>
        <v>0</v>
      </c>
      <c r="H269" s="25">
        <f t="shared" si="424"/>
        <v>0</v>
      </c>
      <c r="I269" s="25">
        <f t="shared" si="425"/>
        <v>252.6666666666666</v>
      </c>
      <c r="J269" s="25">
        <f>VLOOKUP($C$72,$D$3:$K$63,$A$71,0)*(B263-B262)</f>
        <v>386.06666666666661</v>
      </c>
      <c r="K269" s="25">
        <f t="shared" si="427"/>
        <v>449.39999999999992</v>
      </c>
      <c r="L269" s="25">
        <f t="shared" si="428"/>
        <v>434.99999999999989</v>
      </c>
      <c r="M269" s="25">
        <f t="shared" ref="M269:M287" si="429">VLOOKUP($C$75,$D$3:$K$63,$A$71,0)*(B260-B259)</f>
        <v>368.33333333333326</v>
      </c>
      <c r="N269" s="25">
        <f>VLOOKUP($C$76,$D$3:$K$63,$A$71,0)*(B259-B258)</f>
        <v>685.19999999999982</v>
      </c>
      <c r="O269" s="25">
        <f>VLOOKUP($C$77,$D$3:$K$63,$A$71,0)*B258</f>
        <v>0</v>
      </c>
      <c r="P269" s="25"/>
      <c r="Q269" s="25"/>
      <c r="R269" s="25"/>
      <c r="S269" s="25"/>
      <c r="T269" s="25"/>
      <c r="U269" s="25"/>
      <c r="V269" s="25"/>
      <c r="W269" s="25"/>
      <c r="X269" s="25"/>
      <c r="Y269" s="25"/>
      <c r="Z269" s="25"/>
      <c r="AA269" s="25"/>
      <c r="AB269" s="25"/>
      <c r="AC269" s="25"/>
      <c r="AD269" s="25"/>
      <c r="AE269" s="25"/>
      <c r="AF269" s="25"/>
      <c r="AG269" s="25"/>
      <c r="AH269" s="25"/>
      <c r="AI269" s="25"/>
      <c r="AJ269" s="25"/>
      <c r="AK269" s="25"/>
      <c r="AL269" s="25"/>
      <c r="AM269" s="25"/>
      <c r="AN269" s="25"/>
      <c r="AO269" s="25"/>
      <c r="AP269" s="25"/>
      <c r="AQ269" s="25"/>
      <c r="AR269" s="25"/>
      <c r="AS269" s="25"/>
      <c r="AT269" s="25"/>
      <c r="AU269" s="25"/>
      <c r="AV269" s="25"/>
      <c r="AW269" s="25"/>
      <c r="AX269" s="25"/>
      <c r="AY269" s="25"/>
      <c r="AZ269" s="25"/>
      <c r="BA269" s="25"/>
      <c r="BB269" s="25"/>
      <c r="BC269" s="25"/>
      <c r="BD269" s="25"/>
      <c r="BE269" s="25"/>
      <c r="BF269" s="25"/>
      <c r="BG269" s="25"/>
      <c r="BH269" s="25"/>
      <c r="BI269" s="25"/>
      <c r="BJ269" s="25"/>
      <c r="BK269" s="25"/>
      <c r="BL269" s="25"/>
      <c r="BM269" s="21">
        <f t="shared" si="416"/>
        <v>2576.6666666666661</v>
      </c>
      <c r="BN269" s="18"/>
      <c r="BO269" s="18"/>
      <c r="BP269" s="18">
        <v>2011</v>
      </c>
      <c r="BQ269" s="14">
        <f t="shared" si="417"/>
        <v>0</v>
      </c>
      <c r="BR269" s="14">
        <f t="shared" si="386"/>
        <v>0</v>
      </c>
      <c r="BS269" s="14">
        <f t="shared" si="386"/>
        <v>0</v>
      </c>
      <c r="BT269" s="14">
        <f t="shared" si="386"/>
        <v>0</v>
      </c>
      <c r="BU269" s="14">
        <f t="shared" si="386"/>
        <v>0</v>
      </c>
      <c r="BV269" s="14">
        <f t="shared" si="386"/>
        <v>9.8059508408796889E-2</v>
      </c>
      <c r="BW269" s="14">
        <f t="shared" si="386"/>
        <v>0.14983182406209575</v>
      </c>
      <c r="BX269" s="14">
        <f t="shared" si="386"/>
        <v>0.17441138421733507</v>
      </c>
      <c r="BY269" s="14">
        <f t="shared" si="386"/>
        <v>0.16882276843467012</v>
      </c>
      <c r="BZ269" s="14">
        <f t="shared" si="386"/>
        <v>0.14294954721862874</v>
      </c>
      <c r="CA269" s="14">
        <f t="shared" si="386"/>
        <v>0.26592496765847345</v>
      </c>
      <c r="CB269" s="14">
        <f t="shared" si="386"/>
        <v>0</v>
      </c>
      <c r="CC269" s="14">
        <f t="shared" si="386"/>
        <v>0</v>
      </c>
      <c r="CD269" s="14">
        <f t="shared" si="386"/>
        <v>0</v>
      </c>
      <c r="CE269" s="14">
        <f t="shared" si="386"/>
        <v>0</v>
      </c>
      <c r="CF269" s="14">
        <f t="shared" si="386"/>
        <v>0</v>
      </c>
      <c r="CG269" s="14">
        <f t="shared" si="386"/>
        <v>0</v>
      </c>
      <c r="CH269" s="14">
        <f t="shared" si="387"/>
        <v>0</v>
      </c>
      <c r="CI269" s="14">
        <f t="shared" si="388"/>
        <v>0</v>
      </c>
      <c r="CJ269" s="14">
        <f t="shared" si="389"/>
        <v>0</v>
      </c>
      <c r="CK269" s="14">
        <f t="shared" si="390"/>
        <v>0</v>
      </c>
      <c r="CL269" s="14">
        <f t="shared" si="391"/>
        <v>0</v>
      </c>
      <c r="CM269" s="14">
        <f t="shared" si="418"/>
        <v>0</v>
      </c>
      <c r="CN269" s="14">
        <f t="shared" si="392"/>
        <v>0</v>
      </c>
      <c r="CO269" s="14">
        <f t="shared" si="392"/>
        <v>0</v>
      </c>
      <c r="CP269" s="14">
        <f t="shared" si="392"/>
        <v>0</v>
      </c>
      <c r="CQ269" s="14">
        <f t="shared" si="392"/>
        <v>0</v>
      </c>
      <c r="CR269" s="14">
        <f t="shared" si="392"/>
        <v>0</v>
      </c>
      <c r="CS269" s="14">
        <f t="shared" si="392"/>
        <v>0</v>
      </c>
      <c r="CT269" s="14">
        <f t="shared" si="392"/>
        <v>0</v>
      </c>
      <c r="CU269" s="14">
        <f t="shared" si="392"/>
        <v>0</v>
      </c>
      <c r="CV269" s="14">
        <f t="shared" si="392"/>
        <v>0</v>
      </c>
      <c r="CW269" s="14">
        <f t="shared" si="392"/>
        <v>0</v>
      </c>
      <c r="CX269" s="14">
        <f t="shared" si="392"/>
        <v>0</v>
      </c>
      <c r="CY269" s="14">
        <f t="shared" si="392"/>
        <v>0</v>
      </c>
      <c r="CZ269" s="14">
        <f t="shared" si="392"/>
        <v>0</v>
      </c>
      <c r="DA269" s="14">
        <f t="shared" si="392"/>
        <v>0</v>
      </c>
      <c r="DB269" s="14">
        <f t="shared" si="392"/>
        <v>0</v>
      </c>
      <c r="DC269" s="14">
        <f t="shared" si="392"/>
        <v>0</v>
      </c>
      <c r="DD269" s="14">
        <f t="shared" si="393"/>
        <v>0</v>
      </c>
      <c r="DE269" s="14">
        <f t="shared" si="394"/>
        <v>0</v>
      </c>
      <c r="DF269" s="14">
        <f t="shared" si="395"/>
        <v>0</v>
      </c>
      <c r="DG269" s="14">
        <f t="shared" si="396"/>
        <v>0</v>
      </c>
      <c r="DH269" s="14">
        <f t="shared" si="397"/>
        <v>0</v>
      </c>
      <c r="DI269" s="14">
        <f t="shared" si="398"/>
        <v>0</v>
      </c>
      <c r="DJ269" s="14">
        <f t="shared" si="399"/>
        <v>0</v>
      </c>
      <c r="DK269" s="14">
        <f t="shared" si="400"/>
        <v>0</v>
      </c>
      <c r="DL269" s="14">
        <f t="shared" si="401"/>
        <v>0</v>
      </c>
      <c r="DM269" s="14">
        <f t="shared" si="402"/>
        <v>0</v>
      </c>
      <c r="DN269" s="14">
        <f t="shared" si="403"/>
        <v>0</v>
      </c>
      <c r="DO269" s="14">
        <f t="shared" si="404"/>
        <v>0</v>
      </c>
      <c r="DP269" s="14">
        <f t="shared" si="405"/>
        <v>0</v>
      </c>
      <c r="DQ269" s="14">
        <f t="shared" si="406"/>
        <v>0</v>
      </c>
      <c r="DR269" s="14">
        <f t="shared" si="407"/>
        <v>0</v>
      </c>
      <c r="DS269" s="14">
        <f t="shared" si="408"/>
        <v>0</v>
      </c>
      <c r="DT269" s="14">
        <f t="shared" si="409"/>
        <v>0</v>
      </c>
      <c r="DU269" s="14">
        <f t="shared" si="410"/>
        <v>0</v>
      </c>
      <c r="DV269" s="14">
        <f t="shared" si="411"/>
        <v>0</v>
      </c>
      <c r="DW269" s="14">
        <f t="shared" si="412"/>
        <v>0</v>
      </c>
      <c r="DX269" s="14">
        <f t="shared" si="413"/>
        <v>0</v>
      </c>
      <c r="DY269" s="14">
        <f t="shared" si="414"/>
        <v>0</v>
      </c>
      <c r="DZ269" s="14">
        <f t="shared" si="419"/>
        <v>1</v>
      </c>
    </row>
    <row r="270" spans="1:130">
      <c r="A270" s="18">
        <v>12</v>
      </c>
      <c r="B270" s="15">
        <f t="shared" si="415"/>
        <v>0.79999999999999982</v>
      </c>
      <c r="C270" s="18">
        <v>2012</v>
      </c>
      <c r="D270" s="25">
        <f t="shared" si="420"/>
        <v>0</v>
      </c>
      <c r="E270" s="25">
        <f t="shared" si="421"/>
        <v>0</v>
      </c>
      <c r="F270" s="25">
        <f t="shared" si="422"/>
        <v>0</v>
      </c>
      <c r="G270" s="25">
        <f t="shared" si="423"/>
        <v>0</v>
      </c>
      <c r="H270" s="25">
        <f t="shared" si="424"/>
        <v>0</v>
      </c>
      <c r="I270" s="25">
        <f t="shared" si="425"/>
        <v>252.6666666666666</v>
      </c>
      <c r="J270" s="25">
        <f t="shared" si="426"/>
        <v>386.06666666666661</v>
      </c>
      <c r="K270" s="25">
        <f t="shared" si="427"/>
        <v>449.39999999999992</v>
      </c>
      <c r="L270" s="25">
        <f t="shared" si="428"/>
        <v>434.99999999999989</v>
      </c>
      <c r="M270" s="25">
        <f t="shared" si="429"/>
        <v>368.33333333333326</v>
      </c>
      <c r="N270" s="25">
        <f t="shared" ref="N270:N288" si="430">VLOOKUP($C$76,$D$3:$K$63,$A$71,0)*(B260-B259)</f>
        <v>685.19999999999982</v>
      </c>
      <c r="O270" s="25">
        <f>VLOOKUP($C$77,$D$3:$K$63,$A$71,0)*(B259-B258)</f>
        <v>860.19999999999982</v>
      </c>
      <c r="P270" s="25">
        <f>VLOOKUP($C$78,$D$3:$K$63,$A$71,0)*B258</f>
        <v>0</v>
      </c>
      <c r="Q270" s="25"/>
      <c r="R270" s="25"/>
      <c r="S270" s="25"/>
      <c r="T270" s="25"/>
      <c r="U270" s="25"/>
      <c r="V270" s="25"/>
      <c r="W270" s="25"/>
      <c r="X270" s="25"/>
      <c r="Y270" s="25"/>
      <c r="Z270" s="25"/>
      <c r="AA270" s="25"/>
      <c r="AB270" s="25"/>
      <c r="AC270" s="25"/>
      <c r="AD270" s="25"/>
      <c r="AE270" s="25"/>
      <c r="AF270" s="25"/>
      <c r="AG270" s="25"/>
      <c r="AH270" s="25"/>
      <c r="AI270" s="25"/>
      <c r="AJ270" s="25"/>
      <c r="AK270" s="25"/>
      <c r="AL270" s="25"/>
      <c r="AM270" s="25"/>
      <c r="AN270" s="25"/>
      <c r="AO270" s="25"/>
      <c r="AP270" s="25"/>
      <c r="AQ270" s="25"/>
      <c r="AR270" s="25"/>
      <c r="AS270" s="25"/>
      <c r="AT270" s="25"/>
      <c r="AU270" s="25"/>
      <c r="AV270" s="25"/>
      <c r="AW270" s="25"/>
      <c r="AX270" s="25"/>
      <c r="AY270" s="25"/>
      <c r="AZ270" s="25"/>
      <c r="BA270" s="25"/>
      <c r="BB270" s="25"/>
      <c r="BC270" s="25"/>
      <c r="BD270" s="25"/>
      <c r="BE270" s="25"/>
      <c r="BF270" s="25"/>
      <c r="BG270" s="25"/>
      <c r="BH270" s="25"/>
      <c r="BI270" s="25"/>
      <c r="BJ270" s="25"/>
      <c r="BK270" s="25"/>
      <c r="BL270" s="25"/>
      <c r="BM270" s="21">
        <f t="shared" si="416"/>
        <v>3436.8666666666659</v>
      </c>
      <c r="BN270" s="18"/>
      <c r="BO270" s="18"/>
      <c r="BP270" s="18">
        <v>2012</v>
      </c>
      <c r="BQ270" s="14">
        <f t="shared" si="417"/>
        <v>0</v>
      </c>
      <c r="BR270" s="14">
        <f t="shared" si="386"/>
        <v>0</v>
      </c>
      <c r="BS270" s="14">
        <f t="shared" si="386"/>
        <v>0</v>
      </c>
      <c r="BT270" s="14">
        <f t="shared" si="386"/>
        <v>0</v>
      </c>
      <c r="BU270" s="14">
        <f t="shared" si="386"/>
        <v>0</v>
      </c>
      <c r="BV270" s="14">
        <f t="shared" si="386"/>
        <v>7.3516575175062548E-2</v>
      </c>
      <c r="BW270" s="14">
        <f t="shared" si="386"/>
        <v>0.11233099916590694</v>
      </c>
      <c r="BX270" s="14">
        <f t="shared" si="386"/>
        <v>0.13075863674276958</v>
      </c>
      <c r="BY270" s="14">
        <f t="shared" si="386"/>
        <v>0.12656877388318818</v>
      </c>
      <c r="BZ270" s="14">
        <f t="shared" si="386"/>
        <v>0.1071712606443854</v>
      </c>
      <c r="CA270" s="14">
        <f t="shared" si="386"/>
        <v>0.19936764106841504</v>
      </c>
      <c r="CB270" s="14">
        <f t="shared" si="386"/>
        <v>0.25028611332027234</v>
      </c>
      <c r="CC270" s="14">
        <f t="shared" si="386"/>
        <v>0</v>
      </c>
      <c r="CD270" s="14">
        <f t="shared" si="386"/>
        <v>0</v>
      </c>
      <c r="CE270" s="14">
        <f t="shared" si="386"/>
        <v>0</v>
      </c>
      <c r="CF270" s="14">
        <f t="shared" si="386"/>
        <v>0</v>
      </c>
      <c r="CG270" s="14">
        <f t="shared" si="386"/>
        <v>0</v>
      </c>
      <c r="CH270" s="14">
        <f t="shared" si="387"/>
        <v>0</v>
      </c>
      <c r="CI270" s="14">
        <f t="shared" si="388"/>
        <v>0</v>
      </c>
      <c r="CJ270" s="14">
        <f t="shared" si="389"/>
        <v>0</v>
      </c>
      <c r="CK270" s="14">
        <f t="shared" si="390"/>
        <v>0</v>
      </c>
      <c r="CL270" s="14">
        <f t="shared" si="391"/>
        <v>0</v>
      </c>
      <c r="CM270" s="14">
        <f t="shared" si="418"/>
        <v>0</v>
      </c>
      <c r="CN270" s="14">
        <f t="shared" si="392"/>
        <v>0</v>
      </c>
      <c r="CO270" s="14">
        <f t="shared" si="392"/>
        <v>0</v>
      </c>
      <c r="CP270" s="14">
        <f t="shared" si="392"/>
        <v>0</v>
      </c>
      <c r="CQ270" s="14">
        <f t="shared" si="392"/>
        <v>0</v>
      </c>
      <c r="CR270" s="14">
        <f t="shared" si="392"/>
        <v>0</v>
      </c>
      <c r="CS270" s="14">
        <f t="shared" si="392"/>
        <v>0</v>
      </c>
      <c r="CT270" s="14">
        <f t="shared" si="392"/>
        <v>0</v>
      </c>
      <c r="CU270" s="14">
        <f t="shared" si="392"/>
        <v>0</v>
      </c>
      <c r="CV270" s="14">
        <f t="shared" si="392"/>
        <v>0</v>
      </c>
      <c r="CW270" s="14">
        <f t="shared" si="392"/>
        <v>0</v>
      </c>
      <c r="CX270" s="14">
        <f t="shared" si="392"/>
        <v>0</v>
      </c>
      <c r="CY270" s="14">
        <f t="shared" si="392"/>
        <v>0</v>
      </c>
      <c r="CZ270" s="14">
        <f t="shared" si="392"/>
        <v>0</v>
      </c>
      <c r="DA270" s="14">
        <f t="shared" si="392"/>
        <v>0</v>
      </c>
      <c r="DB270" s="14">
        <f t="shared" si="392"/>
        <v>0</v>
      </c>
      <c r="DC270" s="14">
        <f t="shared" si="392"/>
        <v>0</v>
      </c>
      <c r="DD270" s="14">
        <f t="shared" si="393"/>
        <v>0</v>
      </c>
      <c r="DE270" s="14">
        <f t="shared" si="394"/>
        <v>0</v>
      </c>
      <c r="DF270" s="14">
        <f t="shared" si="395"/>
        <v>0</v>
      </c>
      <c r="DG270" s="14">
        <f t="shared" si="396"/>
        <v>0</v>
      </c>
      <c r="DH270" s="14">
        <f t="shared" si="397"/>
        <v>0</v>
      </c>
      <c r="DI270" s="14">
        <f t="shared" si="398"/>
        <v>0</v>
      </c>
      <c r="DJ270" s="14">
        <f t="shared" si="399"/>
        <v>0</v>
      </c>
      <c r="DK270" s="14">
        <f t="shared" si="400"/>
        <v>0</v>
      </c>
      <c r="DL270" s="14">
        <f t="shared" si="401"/>
        <v>0</v>
      </c>
      <c r="DM270" s="14">
        <f t="shared" si="402"/>
        <v>0</v>
      </c>
      <c r="DN270" s="14">
        <f t="shared" si="403"/>
        <v>0</v>
      </c>
      <c r="DO270" s="14">
        <f t="shared" si="404"/>
        <v>0</v>
      </c>
      <c r="DP270" s="14">
        <f t="shared" si="405"/>
        <v>0</v>
      </c>
      <c r="DQ270" s="14">
        <f t="shared" si="406"/>
        <v>0</v>
      </c>
      <c r="DR270" s="14">
        <f t="shared" si="407"/>
        <v>0</v>
      </c>
      <c r="DS270" s="14">
        <f t="shared" si="408"/>
        <v>0</v>
      </c>
      <c r="DT270" s="14">
        <f t="shared" si="409"/>
        <v>0</v>
      </c>
      <c r="DU270" s="14">
        <f t="shared" si="410"/>
        <v>0</v>
      </c>
      <c r="DV270" s="14">
        <f t="shared" si="411"/>
        <v>0</v>
      </c>
      <c r="DW270" s="14">
        <f t="shared" si="412"/>
        <v>0</v>
      </c>
      <c r="DX270" s="14">
        <f t="shared" si="413"/>
        <v>0</v>
      </c>
      <c r="DY270" s="14">
        <f t="shared" si="414"/>
        <v>0</v>
      </c>
      <c r="DZ270" s="14">
        <f t="shared" si="419"/>
        <v>1</v>
      </c>
    </row>
    <row r="271" spans="1:130">
      <c r="A271" s="18">
        <v>13</v>
      </c>
      <c r="B271" s="15">
        <f t="shared" si="415"/>
        <v>0.86666666666666647</v>
      </c>
      <c r="C271" s="18">
        <v>2013</v>
      </c>
      <c r="D271" s="25">
        <f t="shared" si="420"/>
        <v>0</v>
      </c>
      <c r="E271" s="25">
        <f t="shared" si="421"/>
        <v>0</v>
      </c>
      <c r="F271" s="25">
        <f t="shared" si="422"/>
        <v>0</v>
      </c>
      <c r="G271" s="25">
        <f t="shared" si="423"/>
        <v>0</v>
      </c>
      <c r="H271" s="25">
        <f t="shared" si="424"/>
        <v>0</v>
      </c>
      <c r="I271" s="25">
        <f t="shared" si="425"/>
        <v>252.6666666666666</v>
      </c>
      <c r="J271" s="25">
        <f t="shared" si="426"/>
        <v>386.06666666666661</v>
      </c>
      <c r="K271" s="25">
        <f t="shared" si="427"/>
        <v>449.39999999999992</v>
      </c>
      <c r="L271" s="25">
        <f t="shared" si="428"/>
        <v>434.99999999999989</v>
      </c>
      <c r="M271" s="25">
        <f t="shared" si="429"/>
        <v>368.33333333333326</v>
      </c>
      <c r="N271" s="25">
        <f t="shared" si="430"/>
        <v>685.19999999999982</v>
      </c>
      <c r="O271" s="25">
        <f t="shared" ref="O271:O289" si="431">VLOOKUP($C$77,$D$3:$K$63,$A$71,0)*(B260-B259)</f>
        <v>860.19999999999982</v>
      </c>
      <c r="P271" s="25">
        <f>VLOOKUP($C$78,$D$3:$K$63,$A$71,0)*(B259-B258)</f>
        <v>776.66666666666652</v>
      </c>
      <c r="Q271" s="25">
        <f>VLOOKUP($C$79,$D$3:$K$63,$A$71,0)*B258</f>
        <v>0</v>
      </c>
      <c r="R271" s="25"/>
      <c r="S271" s="25"/>
      <c r="T271" s="25"/>
      <c r="U271" s="25"/>
      <c r="V271" s="25"/>
      <c r="W271" s="25"/>
      <c r="X271" s="25"/>
      <c r="Y271" s="25"/>
      <c r="Z271" s="25"/>
      <c r="AA271" s="25"/>
      <c r="AB271" s="25"/>
      <c r="AC271" s="25"/>
      <c r="AD271" s="25"/>
      <c r="AE271" s="25"/>
      <c r="AF271" s="25"/>
      <c r="AG271" s="25"/>
      <c r="AH271" s="25"/>
      <c r="AI271" s="25"/>
      <c r="AJ271" s="25"/>
      <c r="AK271" s="25"/>
      <c r="AL271" s="25"/>
      <c r="AM271" s="25"/>
      <c r="AN271" s="25"/>
      <c r="AO271" s="25"/>
      <c r="AP271" s="25"/>
      <c r="AQ271" s="25"/>
      <c r="AR271" s="25"/>
      <c r="AS271" s="25"/>
      <c r="AT271" s="25"/>
      <c r="AU271" s="25"/>
      <c r="AV271" s="25"/>
      <c r="AW271" s="25"/>
      <c r="AX271" s="25"/>
      <c r="AY271" s="25"/>
      <c r="AZ271" s="25"/>
      <c r="BA271" s="25"/>
      <c r="BB271" s="25"/>
      <c r="BC271" s="25"/>
      <c r="BD271" s="25"/>
      <c r="BE271" s="25"/>
      <c r="BF271" s="25"/>
      <c r="BG271" s="25"/>
      <c r="BH271" s="25"/>
      <c r="BI271" s="25"/>
      <c r="BJ271" s="25"/>
      <c r="BK271" s="25"/>
      <c r="BL271" s="25"/>
      <c r="BM271" s="21">
        <f t="shared" si="416"/>
        <v>4213.5333333333328</v>
      </c>
      <c r="BN271" s="18"/>
      <c r="BO271" s="18"/>
      <c r="BP271" s="18">
        <v>2013</v>
      </c>
      <c r="BQ271" s="14">
        <f t="shared" si="417"/>
        <v>0</v>
      </c>
      <c r="BR271" s="14">
        <f t="shared" si="386"/>
        <v>0</v>
      </c>
      <c r="BS271" s="14">
        <f t="shared" si="386"/>
        <v>0</v>
      </c>
      <c r="BT271" s="14">
        <f t="shared" si="386"/>
        <v>0</v>
      </c>
      <c r="BU271" s="14">
        <f t="shared" si="386"/>
        <v>0</v>
      </c>
      <c r="BV271" s="14">
        <f t="shared" si="386"/>
        <v>5.9965507966393994E-2</v>
      </c>
      <c r="BW271" s="14">
        <f t="shared" si="386"/>
        <v>9.1625397528598329E-2</v>
      </c>
      <c r="BX271" s="14">
        <f t="shared" si="386"/>
        <v>0.10665632960460737</v>
      </c>
      <c r="BY271" s="14">
        <f t="shared" si="386"/>
        <v>0.10323877031153583</v>
      </c>
      <c r="BZ271" s="14">
        <f t="shared" si="386"/>
        <v>8.7416736547315785E-2</v>
      </c>
      <c r="CA271" s="14">
        <f t="shared" si="386"/>
        <v>0.16261886302865367</v>
      </c>
      <c r="CB271" s="14">
        <f t="shared" si="386"/>
        <v>0.20415170165973132</v>
      </c>
      <c r="CC271" s="14">
        <f t="shared" si="386"/>
        <v>0.1843266933531636</v>
      </c>
      <c r="CD271" s="14">
        <f t="shared" si="386"/>
        <v>0</v>
      </c>
      <c r="CE271" s="14">
        <f t="shared" si="386"/>
        <v>0</v>
      </c>
      <c r="CF271" s="14">
        <f t="shared" si="386"/>
        <v>0</v>
      </c>
      <c r="CG271" s="14">
        <f t="shared" si="386"/>
        <v>0</v>
      </c>
      <c r="CH271" s="14">
        <f t="shared" si="387"/>
        <v>0</v>
      </c>
      <c r="CI271" s="14">
        <f t="shared" si="388"/>
        <v>0</v>
      </c>
      <c r="CJ271" s="14">
        <f t="shared" si="389"/>
        <v>0</v>
      </c>
      <c r="CK271" s="14">
        <f t="shared" si="390"/>
        <v>0</v>
      </c>
      <c r="CL271" s="14">
        <f t="shared" si="391"/>
        <v>0</v>
      </c>
      <c r="CM271" s="14">
        <f t="shared" si="418"/>
        <v>0</v>
      </c>
      <c r="CN271" s="14">
        <f t="shared" si="392"/>
        <v>0</v>
      </c>
      <c r="CO271" s="14">
        <f t="shared" si="392"/>
        <v>0</v>
      </c>
      <c r="CP271" s="14">
        <f t="shared" si="392"/>
        <v>0</v>
      </c>
      <c r="CQ271" s="14">
        <f t="shared" si="392"/>
        <v>0</v>
      </c>
      <c r="CR271" s="14">
        <f t="shared" si="392"/>
        <v>0</v>
      </c>
      <c r="CS271" s="14">
        <f t="shared" si="392"/>
        <v>0</v>
      </c>
      <c r="CT271" s="14">
        <f t="shared" si="392"/>
        <v>0</v>
      </c>
      <c r="CU271" s="14">
        <f t="shared" si="392"/>
        <v>0</v>
      </c>
      <c r="CV271" s="14">
        <f t="shared" si="392"/>
        <v>0</v>
      </c>
      <c r="CW271" s="14">
        <f t="shared" si="392"/>
        <v>0</v>
      </c>
      <c r="CX271" s="14">
        <f t="shared" si="392"/>
        <v>0</v>
      </c>
      <c r="CY271" s="14">
        <f t="shared" si="392"/>
        <v>0</v>
      </c>
      <c r="CZ271" s="14">
        <f t="shared" si="392"/>
        <v>0</v>
      </c>
      <c r="DA271" s="14">
        <f t="shared" si="392"/>
        <v>0</v>
      </c>
      <c r="DB271" s="14">
        <f t="shared" si="392"/>
        <v>0</v>
      </c>
      <c r="DC271" s="14">
        <f t="shared" si="392"/>
        <v>0</v>
      </c>
      <c r="DD271" s="14">
        <f t="shared" si="393"/>
        <v>0</v>
      </c>
      <c r="DE271" s="14">
        <f t="shared" si="394"/>
        <v>0</v>
      </c>
      <c r="DF271" s="14">
        <f t="shared" si="395"/>
        <v>0</v>
      </c>
      <c r="DG271" s="14">
        <f t="shared" si="396"/>
        <v>0</v>
      </c>
      <c r="DH271" s="14">
        <f t="shared" si="397"/>
        <v>0</v>
      </c>
      <c r="DI271" s="14">
        <f t="shared" si="398"/>
        <v>0</v>
      </c>
      <c r="DJ271" s="14">
        <f t="shared" si="399"/>
        <v>0</v>
      </c>
      <c r="DK271" s="14">
        <f t="shared" si="400"/>
        <v>0</v>
      </c>
      <c r="DL271" s="14">
        <f t="shared" si="401"/>
        <v>0</v>
      </c>
      <c r="DM271" s="14">
        <f t="shared" si="402"/>
        <v>0</v>
      </c>
      <c r="DN271" s="14">
        <f t="shared" si="403"/>
        <v>0</v>
      </c>
      <c r="DO271" s="14">
        <f t="shared" si="404"/>
        <v>0</v>
      </c>
      <c r="DP271" s="14">
        <f t="shared" si="405"/>
        <v>0</v>
      </c>
      <c r="DQ271" s="14">
        <f t="shared" si="406"/>
        <v>0</v>
      </c>
      <c r="DR271" s="14">
        <f t="shared" si="407"/>
        <v>0</v>
      </c>
      <c r="DS271" s="14">
        <f t="shared" si="408"/>
        <v>0</v>
      </c>
      <c r="DT271" s="14">
        <f t="shared" si="409"/>
        <v>0</v>
      </c>
      <c r="DU271" s="14">
        <f t="shared" si="410"/>
        <v>0</v>
      </c>
      <c r="DV271" s="14">
        <f t="shared" si="411"/>
        <v>0</v>
      </c>
      <c r="DW271" s="14">
        <f t="shared" si="412"/>
        <v>0</v>
      </c>
      <c r="DX271" s="14">
        <f t="shared" si="413"/>
        <v>0</v>
      </c>
      <c r="DY271" s="14">
        <f t="shared" si="414"/>
        <v>0</v>
      </c>
      <c r="DZ271" s="14">
        <f t="shared" si="419"/>
        <v>0.99999999999999978</v>
      </c>
    </row>
    <row r="272" spans="1:130">
      <c r="A272" s="18">
        <v>14</v>
      </c>
      <c r="B272" s="15">
        <f t="shared" si="415"/>
        <v>0.93333333333333313</v>
      </c>
      <c r="C272" s="18">
        <v>2014</v>
      </c>
      <c r="D272" s="25">
        <f t="shared" si="420"/>
        <v>0</v>
      </c>
      <c r="E272" s="25">
        <f t="shared" si="421"/>
        <v>0</v>
      </c>
      <c r="F272" s="25">
        <f t="shared" si="422"/>
        <v>0</v>
      </c>
      <c r="G272" s="25">
        <f t="shared" si="423"/>
        <v>0</v>
      </c>
      <c r="H272" s="25">
        <f t="shared" si="424"/>
        <v>0</v>
      </c>
      <c r="I272" s="25">
        <f t="shared" si="425"/>
        <v>252.6666666666666</v>
      </c>
      <c r="J272" s="25">
        <f t="shared" si="426"/>
        <v>386.06666666666661</v>
      </c>
      <c r="K272" s="25">
        <f t="shared" si="427"/>
        <v>449.39999999999992</v>
      </c>
      <c r="L272" s="25">
        <f t="shared" si="428"/>
        <v>434.99999999999989</v>
      </c>
      <c r="M272" s="25">
        <f t="shared" si="429"/>
        <v>368.33333333333326</v>
      </c>
      <c r="N272" s="25">
        <f t="shared" si="430"/>
        <v>685.19999999999982</v>
      </c>
      <c r="O272" s="25">
        <f t="shared" si="431"/>
        <v>860.19999999999982</v>
      </c>
      <c r="P272" s="25">
        <f t="shared" ref="P272:P290" si="432">VLOOKUP($C$78,$D$3:$K$63,$A$71,0)*(B260-B259)</f>
        <v>776.66666666666652</v>
      </c>
      <c r="Q272" s="25">
        <f>VLOOKUP($C$79,$D$3:$K$63,$A$71,0)*(B259-B258)</f>
        <v>747.06666666666649</v>
      </c>
      <c r="R272" s="25">
        <f>VLOOKUP($C$80,$D$3:$K$63,$A$71,0)*B258</f>
        <v>0</v>
      </c>
      <c r="S272" s="25"/>
      <c r="T272" s="25"/>
      <c r="U272" s="25"/>
      <c r="V272" s="25"/>
      <c r="W272" s="25"/>
      <c r="X272" s="25"/>
      <c r="Y272" s="25"/>
      <c r="Z272" s="25"/>
      <c r="AA272" s="25"/>
      <c r="AB272" s="25"/>
      <c r="AC272" s="25"/>
      <c r="AD272" s="25"/>
      <c r="AE272" s="25"/>
      <c r="AF272" s="25"/>
      <c r="AG272" s="25"/>
      <c r="AH272" s="25"/>
      <c r="AI272" s="25"/>
      <c r="AJ272" s="25"/>
      <c r="AK272" s="25"/>
      <c r="AL272" s="25"/>
      <c r="AM272" s="25"/>
      <c r="AN272" s="25"/>
      <c r="AO272" s="25"/>
      <c r="AP272" s="25"/>
      <c r="AQ272" s="25"/>
      <c r="AR272" s="25"/>
      <c r="AS272" s="25"/>
      <c r="AT272" s="25"/>
      <c r="AU272" s="25"/>
      <c r="AV272" s="25"/>
      <c r="AW272" s="25"/>
      <c r="AX272" s="25"/>
      <c r="AY272" s="25"/>
      <c r="AZ272" s="25"/>
      <c r="BA272" s="25"/>
      <c r="BB272" s="25"/>
      <c r="BC272" s="25"/>
      <c r="BD272" s="25"/>
      <c r="BE272" s="25"/>
      <c r="BF272" s="25"/>
      <c r="BG272" s="25"/>
      <c r="BH272" s="25"/>
      <c r="BI272" s="25"/>
      <c r="BJ272" s="25"/>
      <c r="BK272" s="25"/>
      <c r="BL272" s="25"/>
      <c r="BM272" s="21">
        <f t="shared" si="416"/>
        <v>4960.5999999999995</v>
      </c>
      <c r="BN272" s="18"/>
      <c r="BO272" s="18"/>
      <c r="BP272" s="18">
        <v>2014</v>
      </c>
      <c r="BQ272" s="14">
        <f t="shared" si="417"/>
        <v>0</v>
      </c>
      <c r="BR272" s="14">
        <f t="shared" si="386"/>
        <v>0</v>
      </c>
      <c r="BS272" s="14">
        <f t="shared" si="386"/>
        <v>0</v>
      </c>
      <c r="BT272" s="14">
        <f t="shared" si="386"/>
        <v>0</v>
      </c>
      <c r="BU272" s="14">
        <f t="shared" si="386"/>
        <v>0</v>
      </c>
      <c r="BV272" s="14">
        <f t="shared" si="386"/>
        <v>5.0934698759558646E-2</v>
      </c>
      <c r="BW272" s="14">
        <f t="shared" si="386"/>
        <v>7.7826606996465472E-2</v>
      </c>
      <c r="BX272" s="14">
        <f t="shared" si="386"/>
        <v>9.0593879772608146E-2</v>
      </c>
      <c r="BY272" s="14">
        <f t="shared" si="386"/>
        <v>8.7691005120348331E-2</v>
      </c>
      <c r="BZ272" s="14">
        <f t="shared" si="386"/>
        <v>7.4251770619145521E-2</v>
      </c>
      <c r="CA272" s="14">
        <f t="shared" si="386"/>
        <v>0.13812845220336248</v>
      </c>
      <c r="CB272" s="14">
        <f t="shared" si="386"/>
        <v>0.17340644276901987</v>
      </c>
      <c r="CC272" s="14">
        <f t="shared" si="386"/>
        <v>0.15656708193901275</v>
      </c>
      <c r="CD272" s="14">
        <f t="shared" si="386"/>
        <v>0.15060006182047869</v>
      </c>
      <c r="CE272" s="14">
        <f t="shared" si="386"/>
        <v>0</v>
      </c>
      <c r="CF272" s="14">
        <f t="shared" si="386"/>
        <v>0</v>
      </c>
      <c r="CG272" s="14">
        <f t="shared" si="386"/>
        <v>0</v>
      </c>
      <c r="CH272" s="14">
        <f t="shared" si="387"/>
        <v>0</v>
      </c>
      <c r="CI272" s="14">
        <f t="shared" si="388"/>
        <v>0</v>
      </c>
      <c r="CJ272" s="14">
        <f t="shared" si="389"/>
        <v>0</v>
      </c>
      <c r="CK272" s="14">
        <f t="shared" si="390"/>
        <v>0</v>
      </c>
      <c r="CL272" s="14">
        <f t="shared" si="391"/>
        <v>0</v>
      </c>
      <c r="CM272" s="14">
        <f t="shared" si="418"/>
        <v>0</v>
      </c>
      <c r="CN272" s="14">
        <f t="shared" si="392"/>
        <v>0</v>
      </c>
      <c r="CO272" s="14">
        <f t="shared" si="392"/>
        <v>0</v>
      </c>
      <c r="CP272" s="14">
        <f t="shared" si="392"/>
        <v>0</v>
      </c>
      <c r="CQ272" s="14">
        <f t="shared" si="392"/>
        <v>0</v>
      </c>
      <c r="CR272" s="14">
        <f t="shared" si="392"/>
        <v>0</v>
      </c>
      <c r="CS272" s="14">
        <f t="shared" si="392"/>
        <v>0</v>
      </c>
      <c r="CT272" s="14">
        <f t="shared" si="392"/>
        <v>0</v>
      </c>
      <c r="CU272" s="14">
        <f t="shared" si="392"/>
        <v>0</v>
      </c>
      <c r="CV272" s="14">
        <f t="shared" si="392"/>
        <v>0</v>
      </c>
      <c r="CW272" s="14">
        <f t="shared" si="392"/>
        <v>0</v>
      </c>
      <c r="CX272" s="14">
        <f t="shared" si="392"/>
        <v>0</v>
      </c>
      <c r="CY272" s="14">
        <f t="shared" si="392"/>
        <v>0</v>
      </c>
      <c r="CZ272" s="14">
        <f t="shared" si="392"/>
        <v>0</v>
      </c>
      <c r="DA272" s="14">
        <f t="shared" si="392"/>
        <v>0</v>
      </c>
      <c r="DB272" s="14">
        <f t="shared" si="392"/>
        <v>0</v>
      </c>
      <c r="DC272" s="14">
        <f t="shared" si="392"/>
        <v>0</v>
      </c>
      <c r="DD272" s="14">
        <f t="shared" si="393"/>
        <v>0</v>
      </c>
      <c r="DE272" s="14">
        <f t="shared" si="394"/>
        <v>0</v>
      </c>
      <c r="DF272" s="14">
        <f t="shared" si="395"/>
        <v>0</v>
      </c>
      <c r="DG272" s="14">
        <f t="shared" si="396"/>
        <v>0</v>
      </c>
      <c r="DH272" s="14">
        <f t="shared" si="397"/>
        <v>0</v>
      </c>
      <c r="DI272" s="14">
        <f t="shared" si="398"/>
        <v>0</v>
      </c>
      <c r="DJ272" s="14">
        <f t="shared" si="399"/>
        <v>0</v>
      </c>
      <c r="DK272" s="14">
        <f t="shared" si="400"/>
        <v>0</v>
      </c>
      <c r="DL272" s="14">
        <f t="shared" si="401"/>
        <v>0</v>
      </c>
      <c r="DM272" s="14">
        <f t="shared" si="402"/>
        <v>0</v>
      </c>
      <c r="DN272" s="14">
        <f t="shared" si="403"/>
        <v>0</v>
      </c>
      <c r="DO272" s="14">
        <f t="shared" si="404"/>
        <v>0</v>
      </c>
      <c r="DP272" s="14">
        <f t="shared" si="405"/>
        <v>0</v>
      </c>
      <c r="DQ272" s="14">
        <f t="shared" si="406"/>
        <v>0</v>
      </c>
      <c r="DR272" s="14">
        <f t="shared" si="407"/>
        <v>0</v>
      </c>
      <c r="DS272" s="14">
        <f t="shared" si="408"/>
        <v>0</v>
      </c>
      <c r="DT272" s="14">
        <f t="shared" si="409"/>
        <v>0</v>
      </c>
      <c r="DU272" s="14">
        <f t="shared" si="410"/>
        <v>0</v>
      </c>
      <c r="DV272" s="14">
        <f t="shared" si="411"/>
        <v>0</v>
      </c>
      <c r="DW272" s="14">
        <f t="shared" si="412"/>
        <v>0</v>
      </c>
      <c r="DX272" s="14">
        <f t="shared" si="413"/>
        <v>0</v>
      </c>
      <c r="DY272" s="14">
        <f t="shared" si="414"/>
        <v>0</v>
      </c>
      <c r="DZ272" s="14">
        <f t="shared" si="419"/>
        <v>0.99999999999999989</v>
      </c>
    </row>
    <row r="273" spans="1:130">
      <c r="A273" s="18">
        <v>15</v>
      </c>
      <c r="B273" s="15">
        <f t="shared" si="415"/>
        <v>0.99999999999999978</v>
      </c>
      <c r="C273" s="18">
        <v>2015</v>
      </c>
      <c r="D273" s="25">
        <f t="shared" si="420"/>
        <v>0</v>
      </c>
      <c r="E273" s="25">
        <f t="shared" si="421"/>
        <v>0</v>
      </c>
      <c r="F273" s="25">
        <f t="shared" si="422"/>
        <v>0</v>
      </c>
      <c r="G273" s="25">
        <f t="shared" si="423"/>
        <v>0</v>
      </c>
      <c r="H273" s="25">
        <f t="shared" si="424"/>
        <v>0</v>
      </c>
      <c r="I273" s="25">
        <f t="shared" si="425"/>
        <v>252.6666666666666</v>
      </c>
      <c r="J273" s="25">
        <f t="shared" si="426"/>
        <v>386.06666666666661</v>
      </c>
      <c r="K273" s="25">
        <f t="shared" si="427"/>
        <v>449.39999999999992</v>
      </c>
      <c r="L273" s="25">
        <f t="shared" si="428"/>
        <v>434.99999999999989</v>
      </c>
      <c r="M273" s="25">
        <f t="shared" si="429"/>
        <v>368.33333333333326</v>
      </c>
      <c r="N273" s="25">
        <f t="shared" si="430"/>
        <v>685.19999999999982</v>
      </c>
      <c r="O273" s="25">
        <f t="shared" si="431"/>
        <v>860.19999999999982</v>
      </c>
      <c r="P273" s="25">
        <f t="shared" si="432"/>
        <v>776.66666666666652</v>
      </c>
      <c r="Q273" s="25">
        <f t="shared" ref="Q273:Q291" si="433">VLOOKUP($C$79,$D$3:$K$63,$A$71,0)*(B260-B259)</f>
        <v>747.06666666666649</v>
      </c>
      <c r="R273" s="25">
        <f>VLOOKUP($C$80,$D$3:$K$63,$A$71,0)*(B259-B258)</f>
        <v>788.66666666666652</v>
      </c>
      <c r="S273" s="25">
        <f>VLOOKUP($C$81,$D$3:$K$63,$A$71,0)*B258</f>
        <v>0</v>
      </c>
      <c r="T273" s="25"/>
      <c r="U273" s="25"/>
      <c r="V273" s="25"/>
      <c r="W273" s="25"/>
      <c r="X273" s="25"/>
      <c r="Y273" s="25"/>
      <c r="Z273" s="25"/>
      <c r="AA273" s="25"/>
      <c r="AB273" s="25"/>
      <c r="AC273" s="25"/>
      <c r="AD273" s="25"/>
      <c r="AE273" s="25"/>
      <c r="AF273" s="25"/>
      <c r="AG273" s="25"/>
      <c r="AH273" s="25"/>
      <c r="AI273" s="25"/>
      <c r="AJ273" s="25"/>
      <c r="AK273" s="25"/>
      <c r="AL273" s="25"/>
      <c r="AM273" s="25"/>
      <c r="AN273" s="25"/>
      <c r="AO273" s="25"/>
      <c r="AP273" s="25"/>
      <c r="AQ273" s="25"/>
      <c r="AR273" s="25"/>
      <c r="AS273" s="25"/>
      <c r="AT273" s="25"/>
      <c r="AU273" s="25"/>
      <c r="AV273" s="25"/>
      <c r="AW273" s="25"/>
      <c r="AX273" s="25"/>
      <c r="AY273" s="25"/>
      <c r="AZ273" s="25"/>
      <c r="BA273" s="25"/>
      <c r="BB273" s="25"/>
      <c r="BC273" s="25"/>
      <c r="BD273" s="25"/>
      <c r="BE273" s="25"/>
      <c r="BF273" s="25"/>
      <c r="BG273" s="25"/>
      <c r="BH273" s="25"/>
      <c r="BI273" s="25"/>
      <c r="BJ273" s="25"/>
      <c r="BK273" s="25"/>
      <c r="BL273" s="25"/>
      <c r="BM273" s="21">
        <f t="shared" si="416"/>
        <v>5749.2666666666664</v>
      </c>
      <c r="BN273" s="18"/>
      <c r="BO273" s="18"/>
      <c r="BP273" s="18">
        <v>2015</v>
      </c>
      <c r="BQ273" s="14">
        <f t="shared" si="417"/>
        <v>0</v>
      </c>
      <c r="BR273" s="14">
        <f t="shared" si="386"/>
        <v>0</v>
      </c>
      <c r="BS273" s="14">
        <f t="shared" si="386"/>
        <v>0</v>
      </c>
      <c r="BT273" s="14">
        <f t="shared" si="386"/>
        <v>0</v>
      </c>
      <c r="BU273" s="14">
        <f t="shared" si="386"/>
        <v>0</v>
      </c>
      <c r="BV273" s="14">
        <f t="shared" si="386"/>
        <v>4.3947633901135208E-2</v>
      </c>
      <c r="BW273" s="14">
        <f t="shared" si="386"/>
        <v>6.7150593119122429E-2</v>
      </c>
      <c r="BX273" s="14">
        <f t="shared" si="386"/>
        <v>7.816649079882651E-2</v>
      </c>
      <c r="BY273" s="14">
        <f t="shared" si="386"/>
        <v>7.5661823536914835E-2</v>
      </c>
      <c r="BZ273" s="14">
        <f t="shared" si="386"/>
        <v>6.406614176880529E-2</v>
      </c>
      <c r="CA273" s="14">
        <f t="shared" si="386"/>
        <v>0.11918041721262999</v>
      </c>
      <c r="CB273" s="14">
        <f t="shared" si="386"/>
        <v>0.14961908185391756</v>
      </c>
      <c r="CC273" s="14">
        <f t="shared" si="386"/>
        <v>0.13508969259847631</v>
      </c>
      <c r="CD273" s="14">
        <f t="shared" si="386"/>
        <v>0.12994120989343566</v>
      </c>
      <c r="CE273" s="14">
        <f t="shared" si="386"/>
        <v>0.13717691531673604</v>
      </c>
      <c r="CF273" s="14">
        <f t="shared" si="386"/>
        <v>0</v>
      </c>
      <c r="CG273" s="14">
        <f t="shared" ref="CG273:CG318" si="434">T273/$BM273</f>
        <v>0</v>
      </c>
      <c r="CH273" s="14">
        <f t="shared" si="387"/>
        <v>0</v>
      </c>
      <c r="CI273" s="14">
        <f t="shared" si="388"/>
        <v>0</v>
      </c>
      <c r="CJ273" s="14">
        <f t="shared" si="389"/>
        <v>0</v>
      </c>
      <c r="CK273" s="14">
        <f t="shared" si="390"/>
        <v>0</v>
      </c>
      <c r="CL273" s="14">
        <f t="shared" si="391"/>
        <v>0</v>
      </c>
      <c r="CM273" s="14">
        <f t="shared" si="418"/>
        <v>0</v>
      </c>
      <c r="CN273" s="14">
        <f t="shared" si="392"/>
        <v>0</v>
      </c>
      <c r="CO273" s="14">
        <f t="shared" si="392"/>
        <v>0</v>
      </c>
      <c r="CP273" s="14">
        <f t="shared" si="392"/>
        <v>0</v>
      </c>
      <c r="CQ273" s="14">
        <f t="shared" si="392"/>
        <v>0</v>
      </c>
      <c r="CR273" s="14">
        <f t="shared" si="392"/>
        <v>0</v>
      </c>
      <c r="CS273" s="14">
        <f t="shared" si="392"/>
        <v>0</v>
      </c>
      <c r="CT273" s="14">
        <f t="shared" si="392"/>
        <v>0</v>
      </c>
      <c r="CU273" s="14">
        <f t="shared" si="392"/>
        <v>0</v>
      </c>
      <c r="CV273" s="14">
        <f t="shared" si="392"/>
        <v>0</v>
      </c>
      <c r="CW273" s="14">
        <f t="shared" si="392"/>
        <v>0</v>
      </c>
      <c r="CX273" s="14">
        <f t="shared" si="392"/>
        <v>0</v>
      </c>
      <c r="CY273" s="14">
        <f t="shared" si="392"/>
        <v>0</v>
      </c>
      <c r="CZ273" s="14">
        <f t="shared" si="392"/>
        <v>0</v>
      </c>
      <c r="DA273" s="14">
        <f t="shared" si="392"/>
        <v>0</v>
      </c>
      <c r="DB273" s="14">
        <f t="shared" si="392"/>
        <v>0</v>
      </c>
      <c r="DC273" s="14">
        <f t="shared" ref="DC273:DC296" si="435">AP273/$BM273</f>
        <v>0</v>
      </c>
      <c r="DD273" s="14">
        <f t="shared" si="393"/>
        <v>0</v>
      </c>
      <c r="DE273" s="14">
        <f t="shared" si="394"/>
        <v>0</v>
      </c>
      <c r="DF273" s="14">
        <f t="shared" si="395"/>
        <v>0</v>
      </c>
      <c r="DG273" s="14">
        <f t="shared" si="396"/>
        <v>0</v>
      </c>
      <c r="DH273" s="14">
        <f t="shared" si="397"/>
        <v>0</v>
      </c>
      <c r="DI273" s="14">
        <f t="shared" si="398"/>
        <v>0</v>
      </c>
      <c r="DJ273" s="14">
        <f t="shared" si="399"/>
        <v>0</v>
      </c>
      <c r="DK273" s="14">
        <f t="shared" si="400"/>
        <v>0</v>
      </c>
      <c r="DL273" s="14">
        <f t="shared" si="401"/>
        <v>0</v>
      </c>
      <c r="DM273" s="14">
        <f t="shared" si="402"/>
        <v>0</v>
      </c>
      <c r="DN273" s="14">
        <f t="shared" si="403"/>
        <v>0</v>
      </c>
      <c r="DO273" s="14">
        <f t="shared" si="404"/>
        <v>0</v>
      </c>
      <c r="DP273" s="14">
        <f t="shared" si="405"/>
        <v>0</v>
      </c>
      <c r="DQ273" s="14">
        <f t="shared" si="406"/>
        <v>0</v>
      </c>
      <c r="DR273" s="14">
        <f t="shared" si="407"/>
        <v>0</v>
      </c>
      <c r="DS273" s="14">
        <f t="shared" si="408"/>
        <v>0</v>
      </c>
      <c r="DT273" s="14">
        <f t="shared" si="409"/>
        <v>0</v>
      </c>
      <c r="DU273" s="14">
        <f t="shared" si="410"/>
        <v>0</v>
      </c>
      <c r="DV273" s="14">
        <f t="shared" si="411"/>
        <v>0</v>
      </c>
      <c r="DW273" s="14">
        <f t="shared" si="412"/>
        <v>0</v>
      </c>
      <c r="DX273" s="14">
        <f t="shared" si="413"/>
        <v>0</v>
      </c>
      <c r="DY273" s="14">
        <f t="shared" si="414"/>
        <v>0</v>
      </c>
      <c r="DZ273" s="14">
        <f t="shared" si="419"/>
        <v>0.99999999999999989</v>
      </c>
    </row>
    <row r="274" spans="1:130">
      <c r="A274" s="18">
        <v>16</v>
      </c>
      <c r="B274" s="15">
        <f t="shared" si="415"/>
        <v>1</v>
      </c>
      <c r="C274" s="18">
        <v>2016</v>
      </c>
      <c r="D274" s="25">
        <f t="shared" si="420"/>
        <v>0</v>
      </c>
      <c r="E274" s="25">
        <f t="shared" si="421"/>
        <v>0</v>
      </c>
      <c r="F274" s="25">
        <f t="shared" si="422"/>
        <v>0</v>
      </c>
      <c r="G274" s="25">
        <f t="shared" si="423"/>
        <v>0</v>
      </c>
      <c r="H274" s="25">
        <f t="shared" si="424"/>
        <v>0</v>
      </c>
      <c r="I274" s="25">
        <f t="shared" si="425"/>
        <v>252.6666666666666</v>
      </c>
      <c r="J274" s="25">
        <f t="shared" si="426"/>
        <v>386.06666666666661</v>
      </c>
      <c r="K274" s="25">
        <f t="shared" si="427"/>
        <v>449.39999999999992</v>
      </c>
      <c r="L274" s="25">
        <f t="shared" si="428"/>
        <v>434.99999999999989</v>
      </c>
      <c r="M274" s="25">
        <f t="shared" si="429"/>
        <v>368.33333333333326</v>
      </c>
      <c r="N274" s="25">
        <f t="shared" si="430"/>
        <v>685.19999999999982</v>
      </c>
      <c r="O274" s="25">
        <f t="shared" si="431"/>
        <v>860.19999999999982</v>
      </c>
      <c r="P274" s="25">
        <f t="shared" si="432"/>
        <v>776.66666666666652</v>
      </c>
      <c r="Q274" s="25">
        <f t="shared" si="433"/>
        <v>747.06666666666649</v>
      </c>
      <c r="R274" s="25">
        <f t="shared" ref="R274:R292" si="436">VLOOKUP($C$80,$D$3:$K$63,$A$71,0)*(B260-B259)</f>
        <v>788.66666666666652</v>
      </c>
      <c r="S274" s="25">
        <f>VLOOKUP($C$81,$D$3:$K$63,$A$71,0)*(B259-B258)</f>
        <v>1106.5999999999997</v>
      </c>
      <c r="T274" s="25">
        <f>VLOOKUP($C$82,$D$3:$K$63,$A$71,0)*B258</f>
        <v>0</v>
      </c>
      <c r="U274" s="25"/>
      <c r="V274" s="25"/>
      <c r="W274" s="25"/>
      <c r="X274" s="25"/>
      <c r="Y274" s="25"/>
      <c r="Z274" s="25"/>
      <c r="AA274" s="25"/>
      <c r="AB274" s="25"/>
      <c r="AC274" s="25"/>
      <c r="AD274" s="25"/>
      <c r="AE274" s="25"/>
      <c r="AF274" s="25"/>
      <c r="AG274" s="25"/>
      <c r="AH274" s="25"/>
      <c r="AI274" s="25"/>
      <c r="AJ274" s="25"/>
      <c r="AK274" s="25"/>
      <c r="AL274" s="25"/>
      <c r="AM274" s="25"/>
      <c r="AN274" s="25"/>
      <c r="AO274" s="25"/>
      <c r="AP274" s="25"/>
      <c r="AQ274" s="25"/>
      <c r="AR274" s="25"/>
      <c r="AS274" s="25"/>
      <c r="AT274" s="25"/>
      <c r="AU274" s="25"/>
      <c r="AV274" s="25"/>
      <c r="AW274" s="25"/>
      <c r="AX274" s="25"/>
      <c r="AY274" s="25"/>
      <c r="AZ274" s="25"/>
      <c r="BA274" s="25"/>
      <c r="BB274" s="25"/>
      <c r="BC274" s="25"/>
      <c r="BD274" s="25"/>
      <c r="BE274" s="25"/>
      <c r="BF274" s="25"/>
      <c r="BG274" s="25"/>
      <c r="BH274" s="25"/>
      <c r="BI274" s="25"/>
      <c r="BJ274" s="25"/>
      <c r="BK274" s="25"/>
      <c r="BL274" s="25"/>
      <c r="BM274" s="21">
        <f t="shared" si="416"/>
        <v>6855.8666666666659</v>
      </c>
      <c r="BN274" s="18"/>
      <c r="BO274" s="18"/>
      <c r="BP274" s="18">
        <v>2016</v>
      </c>
      <c r="BQ274" s="14">
        <f t="shared" si="417"/>
        <v>0</v>
      </c>
      <c r="BR274" s="14">
        <f t="shared" ref="BR274:BR318" si="437">E274/$BM274</f>
        <v>0</v>
      </c>
      <c r="BS274" s="14">
        <f t="shared" ref="BS274:BS318" si="438">F274/$BM274</f>
        <v>0</v>
      </c>
      <c r="BT274" s="14">
        <f t="shared" ref="BT274:BT318" si="439">G274/$BM274</f>
        <v>0</v>
      </c>
      <c r="BU274" s="14">
        <f t="shared" ref="BU274:BU318" si="440">H274/$BM274</f>
        <v>0</v>
      </c>
      <c r="BV274" s="14">
        <f t="shared" ref="BV274:BV318" si="441">I274/$BM274</f>
        <v>3.6854081176218904E-2</v>
      </c>
      <c r="BW274" s="14">
        <f t="shared" ref="BW274:BW318" si="442">J274/$BM274</f>
        <v>5.6311869153425773E-2</v>
      </c>
      <c r="BX274" s="14">
        <f t="shared" ref="BX274:BX318" si="443">K274/$BM274</f>
        <v>6.5549699527412048E-2</v>
      </c>
      <c r="BY274" s="14">
        <f t="shared" ref="BY274:BY318" si="444">L274/$BM274</f>
        <v>6.3449308621326736E-2</v>
      </c>
      <c r="BZ274" s="14">
        <f t="shared" ref="BZ274:BZ318" si="445">M274/$BM274</f>
        <v>5.3725276648709616E-2</v>
      </c>
      <c r="CA274" s="14">
        <f t="shared" ref="CA274:CA318" si="446">N274/$BM274</f>
        <v>9.99436006145588E-2</v>
      </c>
      <c r="CB274" s="14">
        <f t="shared" ref="CB274:CB318" si="447">O274/$BM274</f>
        <v>0.12546918454267877</v>
      </c>
      <c r="CC274" s="14">
        <f t="shared" ref="CC274:CC318" si="448">P274/$BM274</f>
        <v>0.11328497248098951</v>
      </c>
      <c r="CD274" s="14">
        <f t="shared" ref="CD274:CD318" si="449">Q274/$BM274</f>
        <v>0.1089675022851475</v>
      </c>
      <c r="CE274" s="14">
        <f t="shared" ref="CE274:CE318" si="450">R274/$BM274</f>
        <v>0.1150352982360606</v>
      </c>
      <c r="CF274" s="14">
        <f t="shared" ref="CF274:CF318" si="451">S274/$BM274</f>
        <v>0.16140920671347164</v>
      </c>
      <c r="CG274" s="14">
        <f t="shared" si="434"/>
        <v>0</v>
      </c>
      <c r="CH274" s="14">
        <f t="shared" si="387"/>
        <v>0</v>
      </c>
      <c r="CI274" s="14">
        <f t="shared" si="388"/>
        <v>0</v>
      </c>
      <c r="CJ274" s="14">
        <f t="shared" si="389"/>
        <v>0</v>
      </c>
      <c r="CK274" s="14">
        <f t="shared" si="390"/>
        <v>0</v>
      </c>
      <c r="CL274" s="14">
        <f t="shared" si="391"/>
        <v>0</v>
      </c>
      <c r="CM274" s="14">
        <f t="shared" si="418"/>
        <v>0</v>
      </c>
      <c r="CN274" s="14">
        <f t="shared" ref="CN274:CN318" si="452">AA274/$BM274</f>
        <v>0</v>
      </c>
      <c r="CO274" s="14">
        <f t="shared" ref="CO274:CO318" si="453">AB274/$BM274</f>
        <v>0</v>
      </c>
      <c r="CP274" s="14">
        <f t="shared" ref="CP274:CP318" si="454">AC274/$BM274</f>
        <v>0</v>
      </c>
      <c r="CQ274" s="14">
        <f t="shared" ref="CQ274:CQ318" si="455">AD274/$BM274</f>
        <v>0</v>
      </c>
      <c r="CR274" s="14">
        <f t="shared" ref="CR274:CR318" si="456">AE274/$BM274</f>
        <v>0</v>
      </c>
      <c r="CS274" s="14">
        <f t="shared" ref="CS274:CS318" si="457">AF274/$BM274</f>
        <v>0</v>
      </c>
      <c r="CT274" s="14">
        <f t="shared" ref="CT274:CT318" si="458">AG274/$BM274</f>
        <v>0</v>
      </c>
      <c r="CU274" s="14">
        <f t="shared" ref="CU274:CU318" si="459">AH274/$BM274</f>
        <v>0</v>
      </c>
      <c r="CV274" s="14">
        <f t="shared" ref="CV274:CV318" si="460">AI274/$BM274</f>
        <v>0</v>
      </c>
      <c r="CW274" s="14">
        <f t="shared" ref="CW274:CW318" si="461">AJ274/$BM274</f>
        <v>0</v>
      </c>
      <c r="CX274" s="14">
        <f t="shared" ref="CX274:CX318" si="462">AK274/$BM274</f>
        <v>0</v>
      </c>
      <c r="CY274" s="14">
        <f t="shared" ref="CY274:CY318" si="463">AL274/$BM274</f>
        <v>0</v>
      </c>
      <c r="CZ274" s="14">
        <f t="shared" ref="CZ274:CZ318" si="464">AM274/$BM274</f>
        <v>0</v>
      </c>
      <c r="DA274" s="14">
        <f t="shared" ref="DA274:DA318" si="465">AN274/$BM274</f>
        <v>0</v>
      </c>
      <c r="DB274" s="14">
        <f t="shared" ref="DB274:DB318" si="466">AO274/$BM274</f>
        <v>0</v>
      </c>
      <c r="DC274" s="14">
        <f t="shared" si="435"/>
        <v>0</v>
      </c>
      <c r="DD274" s="14">
        <f t="shared" si="393"/>
        <v>0</v>
      </c>
      <c r="DE274" s="14">
        <f t="shared" si="394"/>
        <v>0</v>
      </c>
      <c r="DF274" s="14">
        <f t="shared" si="395"/>
        <v>0</v>
      </c>
      <c r="DG274" s="14">
        <f t="shared" si="396"/>
        <v>0</v>
      </c>
      <c r="DH274" s="14">
        <f t="shared" si="397"/>
        <v>0</v>
      </c>
      <c r="DI274" s="14">
        <f t="shared" si="398"/>
        <v>0</v>
      </c>
      <c r="DJ274" s="14">
        <f t="shared" si="399"/>
        <v>0</v>
      </c>
      <c r="DK274" s="14">
        <f t="shared" si="400"/>
        <v>0</v>
      </c>
      <c r="DL274" s="14">
        <f t="shared" si="401"/>
        <v>0</v>
      </c>
      <c r="DM274" s="14">
        <f t="shared" si="402"/>
        <v>0</v>
      </c>
      <c r="DN274" s="14">
        <f t="shared" si="403"/>
        <v>0</v>
      </c>
      <c r="DO274" s="14">
        <f t="shared" si="404"/>
        <v>0</v>
      </c>
      <c r="DP274" s="14">
        <f t="shared" si="405"/>
        <v>0</v>
      </c>
      <c r="DQ274" s="14">
        <f t="shared" si="406"/>
        <v>0</v>
      </c>
      <c r="DR274" s="14">
        <f t="shared" si="407"/>
        <v>0</v>
      </c>
      <c r="DS274" s="14">
        <f t="shared" si="408"/>
        <v>0</v>
      </c>
      <c r="DT274" s="14">
        <f t="shared" si="409"/>
        <v>0</v>
      </c>
      <c r="DU274" s="14">
        <f t="shared" si="410"/>
        <v>0</v>
      </c>
      <c r="DV274" s="14">
        <f t="shared" si="411"/>
        <v>0</v>
      </c>
      <c r="DW274" s="14">
        <f t="shared" si="412"/>
        <v>0</v>
      </c>
      <c r="DX274" s="14">
        <f t="shared" si="413"/>
        <v>0</v>
      </c>
      <c r="DY274" s="14">
        <f t="shared" si="414"/>
        <v>0</v>
      </c>
      <c r="DZ274" s="14">
        <f t="shared" si="419"/>
        <v>1</v>
      </c>
    </row>
    <row r="275" spans="1:130">
      <c r="A275" s="18">
        <v>17</v>
      </c>
      <c r="B275" s="15">
        <f t="shared" si="415"/>
        <v>1</v>
      </c>
      <c r="C275" s="18">
        <v>2017</v>
      </c>
      <c r="D275" s="25">
        <f t="shared" si="420"/>
        <v>0</v>
      </c>
      <c r="E275" s="25">
        <f t="shared" si="421"/>
        <v>0</v>
      </c>
      <c r="F275" s="25">
        <f t="shared" si="422"/>
        <v>0</v>
      </c>
      <c r="G275" s="25">
        <f t="shared" si="423"/>
        <v>0</v>
      </c>
      <c r="H275" s="25">
        <f t="shared" si="424"/>
        <v>0</v>
      </c>
      <c r="I275" s="25">
        <f t="shared" si="425"/>
        <v>252.6666666666666</v>
      </c>
      <c r="J275" s="25">
        <f t="shared" si="426"/>
        <v>386.06666666666661</v>
      </c>
      <c r="K275" s="25">
        <f t="shared" si="427"/>
        <v>449.39999999999992</v>
      </c>
      <c r="L275" s="25">
        <f t="shared" si="428"/>
        <v>434.99999999999989</v>
      </c>
      <c r="M275" s="25">
        <f t="shared" si="429"/>
        <v>368.33333333333326</v>
      </c>
      <c r="N275" s="25">
        <f t="shared" si="430"/>
        <v>685.19999999999982</v>
      </c>
      <c r="O275" s="25">
        <f t="shared" si="431"/>
        <v>860.19999999999982</v>
      </c>
      <c r="P275" s="25">
        <f t="shared" si="432"/>
        <v>776.66666666666652</v>
      </c>
      <c r="Q275" s="25">
        <f t="shared" si="433"/>
        <v>747.06666666666649</v>
      </c>
      <c r="R275" s="25">
        <f t="shared" si="436"/>
        <v>788.66666666666652</v>
      </c>
      <c r="S275" s="25">
        <f t="shared" ref="S275:S293" si="467">VLOOKUP($C$81,$D$3:$K$63,$A$71,0)*(B260-B259)</f>
        <v>1106.5999999999997</v>
      </c>
      <c r="T275" s="25">
        <f>VLOOKUP($C$82,$D$3:$K$63,$A$71,0)*(B259-B258)</f>
        <v>707.46666666666647</v>
      </c>
      <c r="U275" s="25">
        <f>VLOOKUP($C$83,$D$3:$K$63,$A$71,0)*B258</f>
        <v>0</v>
      </c>
      <c r="V275" s="25"/>
      <c r="W275" s="25"/>
      <c r="X275" s="25"/>
      <c r="Y275" s="25"/>
      <c r="Z275" s="25"/>
      <c r="AA275" s="25"/>
      <c r="AB275" s="25"/>
      <c r="AC275" s="25"/>
      <c r="AD275" s="25"/>
      <c r="AE275" s="25"/>
      <c r="AF275" s="25"/>
      <c r="AG275" s="25"/>
      <c r="AH275" s="25"/>
      <c r="AI275" s="25"/>
      <c r="AJ275" s="25"/>
      <c r="AK275" s="25"/>
      <c r="AL275" s="25"/>
      <c r="AM275" s="25"/>
      <c r="AN275" s="25"/>
      <c r="AO275" s="25"/>
      <c r="AP275" s="25"/>
      <c r="AQ275" s="25"/>
      <c r="AR275" s="25"/>
      <c r="AS275" s="25"/>
      <c r="AT275" s="25"/>
      <c r="AU275" s="25"/>
      <c r="AV275" s="25"/>
      <c r="AW275" s="25"/>
      <c r="AX275" s="25"/>
      <c r="AY275" s="25"/>
      <c r="AZ275" s="25"/>
      <c r="BA275" s="25"/>
      <c r="BB275" s="25"/>
      <c r="BC275" s="25"/>
      <c r="BD275" s="25"/>
      <c r="BE275" s="25"/>
      <c r="BF275" s="25"/>
      <c r="BG275" s="25"/>
      <c r="BH275" s="25"/>
      <c r="BI275" s="25"/>
      <c r="BJ275" s="25"/>
      <c r="BK275" s="25"/>
      <c r="BL275" s="25"/>
      <c r="BM275" s="21">
        <f t="shared" si="416"/>
        <v>7563.3333333333321</v>
      </c>
      <c r="BN275" s="18"/>
      <c r="BO275" s="18"/>
      <c r="BP275" s="18">
        <v>2017</v>
      </c>
      <c r="BQ275" s="14">
        <f t="shared" si="417"/>
        <v>0</v>
      </c>
      <c r="BR275" s="14">
        <f t="shared" si="437"/>
        <v>0</v>
      </c>
      <c r="BS275" s="14">
        <f t="shared" si="438"/>
        <v>0</v>
      </c>
      <c r="BT275" s="14">
        <f t="shared" si="439"/>
        <v>0</v>
      </c>
      <c r="BU275" s="14">
        <f t="shared" si="440"/>
        <v>0</v>
      </c>
      <c r="BV275" s="14">
        <f t="shared" si="441"/>
        <v>3.3406787130894663E-2</v>
      </c>
      <c r="BW275" s="14">
        <f t="shared" si="442"/>
        <v>5.1044513001322171E-2</v>
      </c>
      <c r="BX275" s="14">
        <f t="shared" si="443"/>
        <v>5.9418245923314232E-2</v>
      </c>
      <c r="BY275" s="14">
        <f t="shared" si="444"/>
        <v>5.7514323490524454E-2</v>
      </c>
      <c r="BZ275" s="14">
        <f t="shared" si="445"/>
        <v>4.8699867783164388E-2</v>
      </c>
      <c r="CA275" s="14">
        <f t="shared" si="446"/>
        <v>9.059497576024679E-2</v>
      </c>
      <c r="CB275" s="14">
        <f t="shared" si="447"/>
        <v>0.11373292199206698</v>
      </c>
      <c r="CC275" s="14">
        <f t="shared" si="448"/>
        <v>0.10268840899074481</v>
      </c>
      <c r="CD275" s="14">
        <f t="shared" si="449"/>
        <v>9.8774790656676936E-2</v>
      </c>
      <c r="CE275" s="14">
        <f t="shared" si="450"/>
        <v>0.10427501101806963</v>
      </c>
      <c r="CF275" s="14">
        <f t="shared" si="451"/>
        <v>0.14631115028646979</v>
      </c>
      <c r="CG275" s="14">
        <f t="shared" si="434"/>
        <v>9.3539003966505052E-2</v>
      </c>
      <c r="CH275" s="14">
        <f t="shared" si="387"/>
        <v>0</v>
      </c>
      <c r="CI275" s="14">
        <f t="shared" si="388"/>
        <v>0</v>
      </c>
      <c r="CJ275" s="14">
        <f t="shared" si="389"/>
        <v>0</v>
      </c>
      <c r="CK275" s="14">
        <f t="shared" si="390"/>
        <v>0</v>
      </c>
      <c r="CL275" s="14">
        <f t="shared" si="391"/>
        <v>0</v>
      </c>
      <c r="CM275" s="14">
        <f t="shared" si="418"/>
        <v>0</v>
      </c>
      <c r="CN275" s="14">
        <f t="shared" si="452"/>
        <v>0</v>
      </c>
      <c r="CO275" s="14">
        <f t="shared" si="453"/>
        <v>0</v>
      </c>
      <c r="CP275" s="14">
        <f t="shared" si="454"/>
        <v>0</v>
      </c>
      <c r="CQ275" s="14">
        <f t="shared" si="455"/>
        <v>0</v>
      </c>
      <c r="CR275" s="14">
        <f t="shared" si="456"/>
        <v>0</v>
      </c>
      <c r="CS275" s="14">
        <f t="shared" si="457"/>
        <v>0</v>
      </c>
      <c r="CT275" s="14">
        <f t="shared" si="458"/>
        <v>0</v>
      </c>
      <c r="CU275" s="14">
        <f t="shared" si="459"/>
        <v>0</v>
      </c>
      <c r="CV275" s="14">
        <f t="shared" si="460"/>
        <v>0</v>
      </c>
      <c r="CW275" s="14">
        <f t="shared" si="461"/>
        <v>0</v>
      </c>
      <c r="CX275" s="14">
        <f t="shared" si="462"/>
        <v>0</v>
      </c>
      <c r="CY275" s="14">
        <f t="shared" si="463"/>
        <v>0</v>
      </c>
      <c r="CZ275" s="14">
        <f t="shared" si="464"/>
        <v>0</v>
      </c>
      <c r="DA275" s="14">
        <f t="shared" si="465"/>
        <v>0</v>
      </c>
      <c r="DB275" s="14">
        <f t="shared" si="466"/>
        <v>0</v>
      </c>
      <c r="DC275" s="14">
        <f t="shared" si="435"/>
        <v>0</v>
      </c>
      <c r="DD275" s="14">
        <f t="shared" si="393"/>
        <v>0</v>
      </c>
      <c r="DE275" s="14">
        <f t="shared" si="394"/>
        <v>0</v>
      </c>
      <c r="DF275" s="14">
        <f t="shared" si="395"/>
        <v>0</v>
      </c>
      <c r="DG275" s="14">
        <f t="shared" si="396"/>
        <v>0</v>
      </c>
      <c r="DH275" s="14">
        <f t="shared" si="397"/>
        <v>0</v>
      </c>
      <c r="DI275" s="14">
        <f t="shared" si="398"/>
        <v>0</v>
      </c>
      <c r="DJ275" s="14">
        <f t="shared" si="399"/>
        <v>0</v>
      </c>
      <c r="DK275" s="14">
        <f t="shared" si="400"/>
        <v>0</v>
      </c>
      <c r="DL275" s="14">
        <f t="shared" si="401"/>
        <v>0</v>
      </c>
      <c r="DM275" s="14">
        <f t="shared" si="402"/>
        <v>0</v>
      </c>
      <c r="DN275" s="14">
        <f t="shared" si="403"/>
        <v>0</v>
      </c>
      <c r="DO275" s="14">
        <f t="shared" si="404"/>
        <v>0</v>
      </c>
      <c r="DP275" s="14">
        <f t="shared" si="405"/>
        <v>0</v>
      </c>
      <c r="DQ275" s="14">
        <f t="shared" si="406"/>
        <v>0</v>
      </c>
      <c r="DR275" s="14">
        <f t="shared" si="407"/>
        <v>0</v>
      </c>
      <c r="DS275" s="14">
        <f t="shared" si="408"/>
        <v>0</v>
      </c>
      <c r="DT275" s="14">
        <f t="shared" si="409"/>
        <v>0</v>
      </c>
      <c r="DU275" s="14">
        <f t="shared" si="410"/>
        <v>0</v>
      </c>
      <c r="DV275" s="14">
        <f t="shared" si="411"/>
        <v>0</v>
      </c>
      <c r="DW275" s="14">
        <f t="shared" si="412"/>
        <v>0</v>
      </c>
      <c r="DX275" s="14">
        <f t="shared" si="413"/>
        <v>0</v>
      </c>
      <c r="DY275" s="14">
        <f t="shared" si="414"/>
        <v>0</v>
      </c>
      <c r="DZ275" s="14">
        <f t="shared" si="419"/>
        <v>0.99999999999999989</v>
      </c>
    </row>
    <row r="276" spans="1:130">
      <c r="A276" s="18">
        <v>18</v>
      </c>
      <c r="B276" s="15">
        <f t="shared" si="415"/>
        <v>1</v>
      </c>
      <c r="C276" s="18">
        <v>2018</v>
      </c>
      <c r="D276" s="25">
        <f t="shared" si="420"/>
        <v>0</v>
      </c>
      <c r="E276" s="25">
        <f t="shared" si="421"/>
        <v>0</v>
      </c>
      <c r="F276" s="25">
        <f t="shared" si="422"/>
        <v>0</v>
      </c>
      <c r="G276" s="25">
        <f t="shared" si="423"/>
        <v>0</v>
      </c>
      <c r="H276" s="25">
        <f t="shared" si="424"/>
        <v>0</v>
      </c>
      <c r="I276" s="25">
        <f t="shared" si="425"/>
        <v>252.6666666666666</v>
      </c>
      <c r="J276" s="25">
        <f t="shared" si="426"/>
        <v>386.06666666666661</v>
      </c>
      <c r="K276" s="25">
        <f t="shared" si="427"/>
        <v>449.39999999999992</v>
      </c>
      <c r="L276" s="25">
        <f t="shared" si="428"/>
        <v>434.99999999999989</v>
      </c>
      <c r="M276" s="25">
        <f t="shared" si="429"/>
        <v>368.33333333333326</v>
      </c>
      <c r="N276" s="25">
        <f t="shared" si="430"/>
        <v>685.19999999999982</v>
      </c>
      <c r="O276" s="25">
        <f t="shared" si="431"/>
        <v>860.19999999999982</v>
      </c>
      <c r="P276" s="25">
        <f t="shared" si="432"/>
        <v>776.66666666666652</v>
      </c>
      <c r="Q276" s="25">
        <f t="shared" si="433"/>
        <v>747.06666666666649</v>
      </c>
      <c r="R276" s="25">
        <f t="shared" si="436"/>
        <v>788.66666666666652</v>
      </c>
      <c r="S276" s="25">
        <f t="shared" si="467"/>
        <v>1106.5999999999997</v>
      </c>
      <c r="T276" s="25">
        <f t="shared" ref="T276:T294" si="468">VLOOKUP($C$82,$D$3:$K$63,$A$71,0)*(B260-B259)</f>
        <v>707.46666666666647</v>
      </c>
      <c r="U276" s="25">
        <f>VLOOKUP($C$83,$D$3:$K$63,$A$71,0)*(B259-B258)</f>
        <v>699.33333333333314</v>
      </c>
      <c r="V276" s="25">
        <f>VLOOKUP($C$84,$D$3:$K$63,$A$71,0)*B258</f>
        <v>0</v>
      </c>
      <c r="W276" s="25"/>
      <c r="X276" s="25"/>
      <c r="Y276" s="25"/>
      <c r="Z276" s="25"/>
      <c r="AA276" s="25"/>
      <c r="AB276" s="25"/>
      <c r="AC276" s="25"/>
      <c r="AD276" s="25"/>
      <c r="AE276" s="25"/>
      <c r="AF276" s="25"/>
      <c r="AG276" s="25"/>
      <c r="AH276" s="25"/>
      <c r="AI276" s="25"/>
      <c r="AJ276" s="25"/>
      <c r="AK276" s="25"/>
      <c r="AL276" s="25"/>
      <c r="AM276" s="25"/>
      <c r="AN276" s="25"/>
      <c r="AO276" s="25"/>
      <c r="AP276" s="25"/>
      <c r="AQ276" s="25"/>
      <c r="AR276" s="25"/>
      <c r="AS276" s="25"/>
      <c r="AT276" s="25"/>
      <c r="AU276" s="25"/>
      <c r="AV276" s="25"/>
      <c r="AW276" s="25"/>
      <c r="AX276" s="25"/>
      <c r="AY276" s="25"/>
      <c r="AZ276" s="25"/>
      <c r="BA276" s="25"/>
      <c r="BB276" s="25"/>
      <c r="BC276" s="25"/>
      <c r="BD276" s="25"/>
      <c r="BE276" s="25"/>
      <c r="BF276" s="25"/>
      <c r="BG276" s="25"/>
      <c r="BH276" s="25"/>
      <c r="BI276" s="25"/>
      <c r="BJ276" s="25"/>
      <c r="BK276" s="25"/>
      <c r="BL276" s="25"/>
      <c r="BM276" s="21">
        <f t="shared" si="416"/>
        <v>8262.6666666666661</v>
      </c>
      <c r="BN276" s="18"/>
      <c r="BO276" s="18"/>
      <c r="BP276" s="18">
        <v>2018</v>
      </c>
      <c r="BQ276" s="14">
        <f t="shared" si="417"/>
        <v>0</v>
      </c>
      <c r="BR276" s="14">
        <f t="shared" si="437"/>
        <v>0</v>
      </c>
      <c r="BS276" s="14">
        <f t="shared" si="438"/>
        <v>0</v>
      </c>
      <c r="BT276" s="14">
        <f t="shared" si="439"/>
        <v>0</v>
      </c>
      <c r="BU276" s="14">
        <f t="shared" si="440"/>
        <v>0</v>
      </c>
      <c r="BV276" s="14">
        <f t="shared" si="441"/>
        <v>3.057931257059867E-2</v>
      </c>
      <c r="BW276" s="14">
        <f t="shared" si="442"/>
        <v>4.6724221397450375E-2</v>
      </c>
      <c r="BX276" s="14">
        <f t="shared" si="443"/>
        <v>5.4389220590608356E-2</v>
      </c>
      <c r="BY276" s="14">
        <f t="shared" si="444"/>
        <v>5.2646441826690323E-2</v>
      </c>
      <c r="BZ276" s="14">
        <f t="shared" si="445"/>
        <v>4.4578021623366139E-2</v>
      </c>
      <c r="CA276" s="14">
        <f t="shared" si="446"/>
        <v>8.2927222849766002E-2</v>
      </c>
      <c r="CB276" s="14">
        <f t="shared" si="447"/>
        <v>0.104106825883492</v>
      </c>
      <c r="CC276" s="14">
        <f t="shared" si="448"/>
        <v>9.3997095368726788E-2</v>
      </c>
      <c r="CD276" s="14">
        <f t="shared" si="449"/>
        <v>9.0414716798450853E-2</v>
      </c>
      <c r="CE276" s="14">
        <f t="shared" si="450"/>
        <v>9.5449411005325141E-2</v>
      </c>
      <c r="CF276" s="14">
        <f t="shared" si="451"/>
        <v>0.13392770695497819</v>
      </c>
      <c r="CG276" s="14">
        <f t="shared" si="434"/>
        <v>8.5622075197676284E-2</v>
      </c>
      <c r="CH276" s="14">
        <f t="shared" si="387"/>
        <v>8.4637727932870721E-2</v>
      </c>
      <c r="CI276" s="14">
        <f t="shared" si="388"/>
        <v>0</v>
      </c>
      <c r="CJ276" s="14">
        <f t="shared" si="389"/>
        <v>0</v>
      </c>
      <c r="CK276" s="14">
        <f t="shared" si="390"/>
        <v>0</v>
      </c>
      <c r="CL276" s="14">
        <f t="shared" si="391"/>
        <v>0</v>
      </c>
      <c r="CM276" s="14">
        <f t="shared" si="418"/>
        <v>0</v>
      </c>
      <c r="CN276" s="14">
        <f t="shared" si="452"/>
        <v>0</v>
      </c>
      <c r="CO276" s="14">
        <f t="shared" si="453"/>
        <v>0</v>
      </c>
      <c r="CP276" s="14">
        <f t="shared" si="454"/>
        <v>0</v>
      </c>
      <c r="CQ276" s="14">
        <f t="shared" si="455"/>
        <v>0</v>
      </c>
      <c r="CR276" s="14">
        <f t="shared" si="456"/>
        <v>0</v>
      </c>
      <c r="CS276" s="14">
        <f t="shared" si="457"/>
        <v>0</v>
      </c>
      <c r="CT276" s="14">
        <f t="shared" si="458"/>
        <v>0</v>
      </c>
      <c r="CU276" s="14">
        <f t="shared" si="459"/>
        <v>0</v>
      </c>
      <c r="CV276" s="14">
        <f t="shared" si="460"/>
        <v>0</v>
      </c>
      <c r="CW276" s="14">
        <f t="shared" si="461"/>
        <v>0</v>
      </c>
      <c r="CX276" s="14">
        <f t="shared" si="462"/>
        <v>0</v>
      </c>
      <c r="CY276" s="14">
        <f t="shared" si="463"/>
        <v>0</v>
      </c>
      <c r="CZ276" s="14">
        <f t="shared" si="464"/>
        <v>0</v>
      </c>
      <c r="DA276" s="14">
        <f t="shared" si="465"/>
        <v>0</v>
      </c>
      <c r="DB276" s="14">
        <f t="shared" si="466"/>
        <v>0</v>
      </c>
      <c r="DC276" s="14">
        <f t="shared" si="435"/>
        <v>0</v>
      </c>
      <c r="DD276" s="14">
        <f t="shared" si="393"/>
        <v>0</v>
      </c>
      <c r="DE276" s="14">
        <f t="shared" si="394"/>
        <v>0</v>
      </c>
      <c r="DF276" s="14">
        <f t="shared" si="395"/>
        <v>0</v>
      </c>
      <c r="DG276" s="14">
        <f t="shared" si="396"/>
        <v>0</v>
      </c>
      <c r="DH276" s="14">
        <f t="shared" si="397"/>
        <v>0</v>
      </c>
      <c r="DI276" s="14">
        <f t="shared" si="398"/>
        <v>0</v>
      </c>
      <c r="DJ276" s="14">
        <f t="shared" si="399"/>
        <v>0</v>
      </c>
      <c r="DK276" s="14">
        <f t="shared" si="400"/>
        <v>0</v>
      </c>
      <c r="DL276" s="14">
        <f t="shared" si="401"/>
        <v>0</v>
      </c>
      <c r="DM276" s="14">
        <f t="shared" si="402"/>
        <v>0</v>
      </c>
      <c r="DN276" s="14">
        <f t="shared" si="403"/>
        <v>0</v>
      </c>
      <c r="DO276" s="14">
        <f t="shared" si="404"/>
        <v>0</v>
      </c>
      <c r="DP276" s="14">
        <f t="shared" si="405"/>
        <v>0</v>
      </c>
      <c r="DQ276" s="14">
        <f t="shared" si="406"/>
        <v>0</v>
      </c>
      <c r="DR276" s="14">
        <f t="shared" si="407"/>
        <v>0</v>
      </c>
      <c r="DS276" s="14">
        <f t="shared" si="408"/>
        <v>0</v>
      </c>
      <c r="DT276" s="14">
        <f t="shared" si="409"/>
        <v>0</v>
      </c>
      <c r="DU276" s="14">
        <f t="shared" si="410"/>
        <v>0</v>
      </c>
      <c r="DV276" s="14">
        <f t="shared" si="411"/>
        <v>0</v>
      </c>
      <c r="DW276" s="14">
        <f t="shared" si="412"/>
        <v>0</v>
      </c>
      <c r="DX276" s="14">
        <f t="shared" si="413"/>
        <v>0</v>
      </c>
      <c r="DY276" s="14">
        <f t="shared" si="414"/>
        <v>0</v>
      </c>
      <c r="DZ276" s="14">
        <f t="shared" si="419"/>
        <v>0.99999999999999967</v>
      </c>
    </row>
    <row r="277" spans="1:130">
      <c r="A277" s="18">
        <v>19</v>
      </c>
      <c r="B277" s="15">
        <f t="shared" si="415"/>
        <v>1</v>
      </c>
      <c r="C277" s="18">
        <v>2019</v>
      </c>
      <c r="D277" s="25">
        <f t="shared" si="420"/>
        <v>0</v>
      </c>
      <c r="E277" s="25">
        <f t="shared" si="421"/>
        <v>0</v>
      </c>
      <c r="F277" s="25">
        <f t="shared" si="422"/>
        <v>0</v>
      </c>
      <c r="G277" s="25">
        <f t="shared" si="423"/>
        <v>0</v>
      </c>
      <c r="H277" s="25">
        <f t="shared" si="424"/>
        <v>0</v>
      </c>
      <c r="I277" s="25">
        <f t="shared" si="425"/>
        <v>252.6666666666666</v>
      </c>
      <c r="J277" s="25">
        <f t="shared" si="426"/>
        <v>386.06666666666661</v>
      </c>
      <c r="K277" s="25">
        <f t="shared" si="427"/>
        <v>449.39999999999992</v>
      </c>
      <c r="L277" s="25">
        <f t="shared" si="428"/>
        <v>434.99999999999989</v>
      </c>
      <c r="M277" s="25">
        <f t="shared" si="429"/>
        <v>368.33333333333326</v>
      </c>
      <c r="N277" s="25">
        <f t="shared" si="430"/>
        <v>685.19999999999982</v>
      </c>
      <c r="O277" s="25">
        <f t="shared" si="431"/>
        <v>860.19999999999982</v>
      </c>
      <c r="P277" s="25">
        <f t="shared" si="432"/>
        <v>776.66666666666652</v>
      </c>
      <c r="Q277" s="25">
        <f t="shared" si="433"/>
        <v>747.06666666666649</v>
      </c>
      <c r="R277" s="25">
        <f t="shared" si="436"/>
        <v>788.66666666666652</v>
      </c>
      <c r="S277" s="25">
        <f t="shared" si="467"/>
        <v>1106.5999999999997</v>
      </c>
      <c r="T277" s="25">
        <f t="shared" si="468"/>
        <v>707.46666666666647</v>
      </c>
      <c r="U277" s="25">
        <f t="shared" ref="U277:U295" si="469">VLOOKUP($C$83,$D$3:$K$63,$A$71,0)*(B260-B259)</f>
        <v>699.33333333333314</v>
      </c>
      <c r="V277" s="25">
        <f>VLOOKUP($C$84,$D$3:$K$63,$A$71,0)*(B259-B258)</f>
        <v>850.5999999999998</v>
      </c>
      <c r="W277" s="25">
        <f>VLOOKUP($C$85,$D$3:$K$63,$A$71,0)*B258</f>
        <v>0</v>
      </c>
      <c r="X277" s="25"/>
      <c r="Y277" s="25"/>
      <c r="Z277" s="25"/>
      <c r="AA277" s="25"/>
      <c r="AB277" s="25"/>
      <c r="AC277" s="25"/>
      <c r="AD277" s="25"/>
      <c r="AE277" s="25"/>
      <c r="AF277" s="25"/>
      <c r="AG277" s="25"/>
      <c r="AH277" s="25"/>
      <c r="AI277" s="25"/>
      <c r="AJ277" s="25"/>
      <c r="AK277" s="25"/>
      <c r="AL277" s="25"/>
      <c r="AM277" s="25"/>
      <c r="AN277" s="25"/>
      <c r="AO277" s="25"/>
      <c r="AP277" s="25"/>
      <c r="AQ277" s="25"/>
      <c r="AR277" s="25"/>
      <c r="AS277" s="25"/>
      <c r="AT277" s="25"/>
      <c r="AU277" s="25"/>
      <c r="AV277" s="25"/>
      <c r="AW277" s="25"/>
      <c r="AX277" s="25"/>
      <c r="AY277" s="25"/>
      <c r="AZ277" s="25"/>
      <c r="BA277" s="25"/>
      <c r="BB277" s="25"/>
      <c r="BC277" s="25"/>
      <c r="BD277" s="25"/>
      <c r="BE277" s="25"/>
      <c r="BF277" s="25"/>
      <c r="BG277" s="25"/>
      <c r="BH277" s="25"/>
      <c r="BI277" s="25"/>
      <c r="BJ277" s="25"/>
      <c r="BK277" s="25"/>
      <c r="BL277" s="25"/>
      <c r="BM277" s="21">
        <f t="shared" si="416"/>
        <v>9113.2666666666664</v>
      </c>
      <c r="BN277" s="18"/>
      <c r="BO277" s="18"/>
      <c r="BP277" s="18">
        <v>2019</v>
      </c>
      <c r="BQ277" s="14">
        <f t="shared" si="417"/>
        <v>0</v>
      </c>
      <c r="BR277" s="14">
        <f t="shared" si="437"/>
        <v>0</v>
      </c>
      <c r="BS277" s="14">
        <f t="shared" si="438"/>
        <v>0</v>
      </c>
      <c r="BT277" s="14">
        <f t="shared" si="439"/>
        <v>0</v>
      </c>
      <c r="BU277" s="14">
        <f t="shared" si="440"/>
        <v>0</v>
      </c>
      <c r="BV277" s="14">
        <f t="shared" si="441"/>
        <v>2.7725147952801402E-2</v>
      </c>
      <c r="BW277" s="14">
        <f t="shared" si="442"/>
        <v>4.2363148230784416E-2</v>
      </c>
      <c r="BX277" s="14">
        <f t="shared" si="443"/>
        <v>4.9312723575154163E-2</v>
      </c>
      <c r="BY277" s="14">
        <f t="shared" si="444"/>
        <v>4.773260960211851E-2</v>
      </c>
      <c r="BZ277" s="14">
        <f t="shared" si="445"/>
        <v>4.041726713436089E-2</v>
      </c>
      <c r="CA277" s="14">
        <f t="shared" si="446"/>
        <v>7.518708988361289E-2</v>
      </c>
      <c r="CB277" s="14">
        <f t="shared" si="447"/>
        <v>9.4389863861476658E-2</v>
      </c>
      <c r="CC277" s="14">
        <f t="shared" si="448"/>
        <v>8.5223739749376359E-2</v>
      </c>
      <c r="CD277" s="14">
        <f t="shared" si="449"/>
        <v>8.1975727693691963E-2</v>
      </c>
      <c r="CE277" s="14">
        <f t="shared" si="450"/>
        <v>8.6540501393572722E-2</v>
      </c>
      <c r="CF277" s="14">
        <f t="shared" si="451"/>
        <v>0.12142736962230884</v>
      </c>
      <c r="CG277" s="14">
        <f t="shared" si="434"/>
        <v>7.7630414267843936E-2</v>
      </c>
      <c r="CH277" s="14">
        <f t="shared" si="387"/>
        <v>7.6737942486777497E-2</v>
      </c>
      <c r="CI277" s="14">
        <f t="shared" si="388"/>
        <v>9.3336454546119552E-2</v>
      </c>
      <c r="CJ277" s="14">
        <f t="shared" si="389"/>
        <v>0</v>
      </c>
      <c r="CK277" s="14">
        <f t="shared" si="390"/>
        <v>0</v>
      </c>
      <c r="CL277" s="14">
        <f t="shared" si="391"/>
        <v>0</v>
      </c>
      <c r="CM277" s="14">
        <f t="shared" si="418"/>
        <v>0</v>
      </c>
      <c r="CN277" s="14">
        <f t="shared" si="452"/>
        <v>0</v>
      </c>
      <c r="CO277" s="14">
        <f t="shared" si="453"/>
        <v>0</v>
      </c>
      <c r="CP277" s="14">
        <f t="shared" si="454"/>
        <v>0</v>
      </c>
      <c r="CQ277" s="14">
        <f t="shared" si="455"/>
        <v>0</v>
      </c>
      <c r="CR277" s="14">
        <f t="shared" si="456"/>
        <v>0</v>
      </c>
      <c r="CS277" s="14">
        <f t="shared" si="457"/>
        <v>0</v>
      </c>
      <c r="CT277" s="14">
        <f t="shared" si="458"/>
        <v>0</v>
      </c>
      <c r="CU277" s="14">
        <f t="shared" si="459"/>
        <v>0</v>
      </c>
      <c r="CV277" s="14">
        <f t="shared" si="460"/>
        <v>0</v>
      </c>
      <c r="CW277" s="14">
        <f t="shared" si="461"/>
        <v>0</v>
      </c>
      <c r="CX277" s="14">
        <f t="shared" si="462"/>
        <v>0</v>
      </c>
      <c r="CY277" s="14">
        <f t="shared" si="463"/>
        <v>0</v>
      </c>
      <c r="CZ277" s="14">
        <f t="shared" si="464"/>
        <v>0</v>
      </c>
      <c r="DA277" s="14">
        <f t="shared" si="465"/>
        <v>0</v>
      </c>
      <c r="DB277" s="14">
        <f t="shared" si="466"/>
        <v>0</v>
      </c>
      <c r="DC277" s="14">
        <f t="shared" si="435"/>
        <v>0</v>
      </c>
      <c r="DD277" s="14">
        <f t="shared" si="393"/>
        <v>0</v>
      </c>
      <c r="DE277" s="14">
        <f t="shared" si="394"/>
        <v>0</v>
      </c>
      <c r="DF277" s="14">
        <f t="shared" si="395"/>
        <v>0</v>
      </c>
      <c r="DG277" s="14">
        <f t="shared" si="396"/>
        <v>0</v>
      </c>
      <c r="DH277" s="14">
        <f t="shared" si="397"/>
        <v>0</v>
      </c>
      <c r="DI277" s="14">
        <f t="shared" si="398"/>
        <v>0</v>
      </c>
      <c r="DJ277" s="14">
        <f t="shared" si="399"/>
        <v>0</v>
      </c>
      <c r="DK277" s="14">
        <f t="shared" si="400"/>
        <v>0</v>
      </c>
      <c r="DL277" s="14">
        <f t="shared" si="401"/>
        <v>0</v>
      </c>
      <c r="DM277" s="14">
        <f t="shared" si="402"/>
        <v>0</v>
      </c>
      <c r="DN277" s="14">
        <f t="shared" si="403"/>
        <v>0</v>
      </c>
      <c r="DO277" s="14">
        <f t="shared" si="404"/>
        <v>0</v>
      </c>
      <c r="DP277" s="14">
        <f t="shared" si="405"/>
        <v>0</v>
      </c>
      <c r="DQ277" s="14">
        <f t="shared" si="406"/>
        <v>0</v>
      </c>
      <c r="DR277" s="14">
        <f t="shared" si="407"/>
        <v>0</v>
      </c>
      <c r="DS277" s="14">
        <f t="shared" si="408"/>
        <v>0</v>
      </c>
      <c r="DT277" s="14">
        <f t="shared" si="409"/>
        <v>0</v>
      </c>
      <c r="DU277" s="14">
        <f t="shared" si="410"/>
        <v>0</v>
      </c>
      <c r="DV277" s="14">
        <f t="shared" si="411"/>
        <v>0</v>
      </c>
      <c r="DW277" s="14">
        <f t="shared" si="412"/>
        <v>0</v>
      </c>
      <c r="DX277" s="14">
        <f t="shared" si="413"/>
        <v>0</v>
      </c>
      <c r="DY277" s="14">
        <f t="shared" si="414"/>
        <v>0</v>
      </c>
      <c r="DZ277" s="14">
        <f t="shared" si="419"/>
        <v>0.99999999999999978</v>
      </c>
    </row>
    <row r="278" spans="1:130">
      <c r="A278" s="18">
        <v>20</v>
      </c>
      <c r="B278" s="15">
        <f t="shared" si="415"/>
        <v>1</v>
      </c>
      <c r="C278" s="18">
        <v>2020</v>
      </c>
      <c r="D278" s="25">
        <f t="shared" si="420"/>
        <v>0</v>
      </c>
      <c r="E278" s="25">
        <f t="shared" si="421"/>
        <v>0</v>
      </c>
      <c r="F278" s="25">
        <f t="shared" si="422"/>
        <v>0</v>
      </c>
      <c r="G278" s="25">
        <f t="shared" si="423"/>
        <v>0</v>
      </c>
      <c r="H278" s="25">
        <f t="shared" si="424"/>
        <v>0</v>
      </c>
      <c r="I278" s="25">
        <f t="shared" si="425"/>
        <v>252.6666666666666</v>
      </c>
      <c r="J278" s="25">
        <f t="shared" si="426"/>
        <v>386.06666666666661</v>
      </c>
      <c r="K278" s="25">
        <f t="shared" si="427"/>
        <v>449.39999999999992</v>
      </c>
      <c r="L278" s="25">
        <f t="shared" si="428"/>
        <v>434.99999999999989</v>
      </c>
      <c r="M278" s="25">
        <f t="shared" si="429"/>
        <v>368.33333333333326</v>
      </c>
      <c r="N278" s="25">
        <f t="shared" si="430"/>
        <v>685.19999999999982</v>
      </c>
      <c r="O278" s="25">
        <f t="shared" si="431"/>
        <v>860.19999999999982</v>
      </c>
      <c r="P278" s="25">
        <f t="shared" si="432"/>
        <v>776.66666666666652</v>
      </c>
      <c r="Q278" s="25">
        <f t="shared" si="433"/>
        <v>747.06666666666649</v>
      </c>
      <c r="R278" s="25">
        <f t="shared" si="436"/>
        <v>788.66666666666652</v>
      </c>
      <c r="S278" s="25">
        <f t="shared" si="467"/>
        <v>1106.5999999999997</v>
      </c>
      <c r="T278" s="25">
        <f t="shared" si="468"/>
        <v>707.46666666666647</v>
      </c>
      <c r="U278" s="25">
        <f t="shared" si="469"/>
        <v>699.33333333333314</v>
      </c>
      <c r="V278" s="25">
        <f t="shared" ref="V278:V296" si="470">VLOOKUP($C$84,$D$3:$K$63,$A$71,0)*(B260-B259)</f>
        <v>850.5999999999998</v>
      </c>
      <c r="W278" s="25">
        <f>VLOOKUP($C$85,$D$3:$K$63,$A$71,0)*(B259-B258)</f>
        <v>817.93333333333317</v>
      </c>
      <c r="X278" s="25">
        <f>VLOOKUP($C$86,$D$3:$K$63,$A$71,0)*B258</f>
        <v>0</v>
      </c>
      <c r="Y278" s="25"/>
      <c r="Z278" s="25"/>
      <c r="AA278" s="25"/>
      <c r="AB278" s="25"/>
      <c r="AC278" s="25"/>
      <c r="AD278" s="25"/>
      <c r="AE278" s="25"/>
      <c r="AF278" s="25"/>
      <c r="AG278" s="25"/>
      <c r="AH278" s="25"/>
      <c r="AI278" s="25"/>
      <c r="AJ278" s="25"/>
      <c r="AK278" s="25"/>
      <c r="AL278" s="25"/>
      <c r="AM278" s="25"/>
      <c r="AN278" s="25"/>
      <c r="AO278" s="25"/>
      <c r="AP278" s="25"/>
      <c r="AQ278" s="25"/>
      <c r="AR278" s="25"/>
      <c r="AS278" s="25"/>
      <c r="AT278" s="25"/>
      <c r="AU278" s="25"/>
      <c r="AV278" s="25"/>
      <c r="AW278" s="25"/>
      <c r="AX278" s="25"/>
      <c r="AY278" s="25"/>
      <c r="AZ278" s="25"/>
      <c r="BA278" s="25"/>
      <c r="BB278" s="25"/>
      <c r="BC278" s="25"/>
      <c r="BD278" s="25"/>
      <c r="BE278" s="25"/>
      <c r="BF278" s="25"/>
      <c r="BG278" s="25"/>
      <c r="BH278" s="25"/>
      <c r="BI278" s="25"/>
      <c r="BJ278" s="25"/>
      <c r="BK278" s="25"/>
      <c r="BL278" s="25"/>
      <c r="BM278" s="21">
        <f t="shared" si="416"/>
        <v>9931.1999999999989</v>
      </c>
      <c r="BN278" s="18"/>
      <c r="BO278" s="18"/>
      <c r="BP278" s="18">
        <v>2020</v>
      </c>
      <c r="BQ278" s="14">
        <f t="shared" si="417"/>
        <v>0</v>
      </c>
      <c r="BR278" s="14">
        <f t="shared" si="437"/>
        <v>0</v>
      </c>
      <c r="BS278" s="14">
        <f t="shared" si="438"/>
        <v>0</v>
      </c>
      <c r="BT278" s="14">
        <f t="shared" si="439"/>
        <v>0</v>
      </c>
      <c r="BU278" s="14">
        <f t="shared" si="440"/>
        <v>0</v>
      </c>
      <c r="BV278" s="14">
        <f t="shared" si="441"/>
        <v>2.544170560120294E-2</v>
      </c>
      <c r="BW278" s="14">
        <f t="shared" si="442"/>
        <v>3.8874120616508238E-2</v>
      </c>
      <c r="BX278" s="14">
        <f t="shared" si="443"/>
        <v>4.5251329144514255E-2</v>
      </c>
      <c r="BY278" s="14">
        <f t="shared" si="444"/>
        <v>4.3801353310778147E-2</v>
      </c>
      <c r="BZ278" s="14">
        <f t="shared" si="445"/>
        <v>3.7088502228666553E-2</v>
      </c>
      <c r="CA278" s="14">
        <f t="shared" si="446"/>
        <v>6.8994683421942954E-2</v>
      </c>
      <c r="CB278" s="14">
        <f t="shared" si="447"/>
        <v>8.6615917512485888E-2</v>
      </c>
      <c r="CC278" s="14">
        <f t="shared" si="448"/>
        <v>7.820471510660007E-2</v>
      </c>
      <c r="CD278" s="14">
        <f t="shared" si="449"/>
        <v>7.5224209226142522E-2</v>
      </c>
      <c r="CE278" s="14">
        <f t="shared" si="450"/>
        <v>7.9413028301380154E-2</v>
      </c>
      <c r="CF278" s="14">
        <f t="shared" si="451"/>
        <v>0.11142661511197034</v>
      </c>
      <c r="CG278" s="14">
        <f t="shared" si="434"/>
        <v>7.1236775683368225E-2</v>
      </c>
      <c r="CH278" s="14">
        <f t="shared" si="387"/>
        <v>7.0417807851350614E-2</v>
      </c>
      <c r="CI278" s="14">
        <f t="shared" si="388"/>
        <v>8.5649266956661821E-2</v>
      </c>
      <c r="CJ278" s="14">
        <f t="shared" si="389"/>
        <v>8.2359969926427148E-2</v>
      </c>
      <c r="CK278" s="14">
        <f t="shared" si="390"/>
        <v>0</v>
      </c>
      <c r="CL278" s="14">
        <f t="shared" si="391"/>
        <v>0</v>
      </c>
      <c r="CM278" s="14">
        <f t="shared" si="418"/>
        <v>0</v>
      </c>
      <c r="CN278" s="14">
        <f t="shared" si="452"/>
        <v>0</v>
      </c>
      <c r="CO278" s="14">
        <f t="shared" si="453"/>
        <v>0</v>
      </c>
      <c r="CP278" s="14">
        <f t="shared" si="454"/>
        <v>0</v>
      </c>
      <c r="CQ278" s="14">
        <f t="shared" si="455"/>
        <v>0</v>
      </c>
      <c r="CR278" s="14">
        <f t="shared" si="456"/>
        <v>0</v>
      </c>
      <c r="CS278" s="14">
        <f t="shared" si="457"/>
        <v>0</v>
      </c>
      <c r="CT278" s="14">
        <f t="shared" si="458"/>
        <v>0</v>
      </c>
      <c r="CU278" s="14">
        <f t="shared" si="459"/>
        <v>0</v>
      </c>
      <c r="CV278" s="14">
        <f t="shared" si="460"/>
        <v>0</v>
      </c>
      <c r="CW278" s="14">
        <f t="shared" si="461"/>
        <v>0</v>
      </c>
      <c r="CX278" s="14">
        <f t="shared" si="462"/>
        <v>0</v>
      </c>
      <c r="CY278" s="14">
        <f t="shared" si="463"/>
        <v>0</v>
      </c>
      <c r="CZ278" s="14">
        <f t="shared" si="464"/>
        <v>0</v>
      </c>
      <c r="DA278" s="14">
        <f t="shared" si="465"/>
        <v>0</v>
      </c>
      <c r="DB278" s="14">
        <f t="shared" si="466"/>
        <v>0</v>
      </c>
      <c r="DC278" s="14">
        <f t="shared" si="435"/>
        <v>0</v>
      </c>
      <c r="DD278" s="14">
        <f t="shared" si="393"/>
        <v>0</v>
      </c>
      <c r="DE278" s="14">
        <f t="shared" si="394"/>
        <v>0</v>
      </c>
      <c r="DF278" s="14">
        <f t="shared" si="395"/>
        <v>0</v>
      </c>
      <c r="DG278" s="14">
        <f t="shared" si="396"/>
        <v>0</v>
      </c>
      <c r="DH278" s="14">
        <f t="shared" si="397"/>
        <v>0</v>
      </c>
      <c r="DI278" s="14">
        <f t="shared" si="398"/>
        <v>0</v>
      </c>
      <c r="DJ278" s="14">
        <f t="shared" si="399"/>
        <v>0</v>
      </c>
      <c r="DK278" s="14">
        <f t="shared" si="400"/>
        <v>0</v>
      </c>
      <c r="DL278" s="14">
        <f t="shared" si="401"/>
        <v>0</v>
      </c>
      <c r="DM278" s="14">
        <f t="shared" si="402"/>
        <v>0</v>
      </c>
      <c r="DN278" s="14">
        <f t="shared" si="403"/>
        <v>0</v>
      </c>
      <c r="DO278" s="14">
        <f t="shared" si="404"/>
        <v>0</v>
      </c>
      <c r="DP278" s="14">
        <f t="shared" si="405"/>
        <v>0</v>
      </c>
      <c r="DQ278" s="14">
        <f t="shared" si="406"/>
        <v>0</v>
      </c>
      <c r="DR278" s="14">
        <f t="shared" si="407"/>
        <v>0</v>
      </c>
      <c r="DS278" s="14">
        <f t="shared" si="408"/>
        <v>0</v>
      </c>
      <c r="DT278" s="14">
        <f t="shared" si="409"/>
        <v>0</v>
      </c>
      <c r="DU278" s="14">
        <f t="shared" si="410"/>
        <v>0</v>
      </c>
      <c r="DV278" s="14">
        <f t="shared" si="411"/>
        <v>0</v>
      </c>
      <c r="DW278" s="14">
        <f t="shared" si="412"/>
        <v>0</v>
      </c>
      <c r="DX278" s="14">
        <f t="shared" si="413"/>
        <v>0</v>
      </c>
      <c r="DY278" s="14">
        <f t="shared" si="414"/>
        <v>0</v>
      </c>
      <c r="DZ278" s="14">
        <f t="shared" si="419"/>
        <v>1</v>
      </c>
    </row>
    <row r="279" spans="1:130">
      <c r="A279" s="18"/>
      <c r="B279" s="18"/>
      <c r="C279" s="18">
        <v>2021</v>
      </c>
      <c r="D279" s="25"/>
      <c r="E279" s="25">
        <f t="shared" si="421"/>
        <v>0</v>
      </c>
      <c r="F279" s="25">
        <f t="shared" si="422"/>
        <v>0</v>
      </c>
      <c r="G279" s="25">
        <f t="shared" si="423"/>
        <v>0</v>
      </c>
      <c r="H279" s="25">
        <f t="shared" si="424"/>
        <v>0</v>
      </c>
      <c r="I279" s="25">
        <f t="shared" si="425"/>
        <v>8.4154905266586866E-13</v>
      </c>
      <c r="J279" s="25">
        <f t="shared" si="426"/>
        <v>386.06666666666661</v>
      </c>
      <c r="K279" s="25">
        <f t="shared" si="427"/>
        <v>449.39999999999992</v>
      </c>
      <c r="L279" s="25">
        <f t="shared" si="428"/>
        <v>434.99999999999989</v>
      </c>
      <c r="M279" s="25">
        <f t="shared" si="429"/>
        <v>368.33333333333326</v>
      </c>
      <c r="N279" s="25">
        <f t="shared" si="430"/>
        <v>685.19999999999982</v>
      </c>
      <c r="O279" s="25">
        <f t="shared" si="431"/>
        <v>860.19999999999982</v>
      </c>
      <c r="P279" s="25">
        <f t="shared" si="432"/>
        <v>776.66666666666652</v>
      </c>
      <c r="Q279" s="25">
        <f t="shared" si="433"/>
        <v>747.06666666666649</v>
      </c>
      <c r="R279" s="25">
        <f t="shared" si="436"/>
        <v>788.66666666666652</v>
      </c>
      <c r="S279" s="25">
        <f t="shared" si="467"/>
        <v>1106.5999999999997</v>
      </c>
      <c r="T279" s="25">
        <f t="shared" si="468"/>
        <v>707.46666666666647</v>
      </c>
      <c r="U279" s="25">
        <f t="shared" si="469"/>
        <v>699.33333333333314</v>
      </c>
      <c r="V279" s="25">
        <f t="shared" si="470"/>
        <v>850.5999999999998</v>
      </c>
      <c r="W279" s="25">
        <f t="shared" ref="W279:W297" si="471">VLOOKUP($C$85,$D$3:$K$63,$A$71,0)*(B260-B259)</f>
        <v>817.93333333333317</v>
      </c>
      <c r="X279" s="25">
        <f>VLOOKUP($C$86,$D$3:$K$63,$A$71,0)*(B259-B258)</f>
        <v>308.39999999999992</v>
      </c>
      <c r="Y279" s="25">
        <f>VLOOKUP($C$87,$D$3:$K$63,$A$71,0)*B258</f>
        <v>0</v>
      </c>
      <c r="Z279" s="25"/>
      <c r="AA279" s="25"/>
      <c r="AB279" s="25"/>
      <c r="AC279" s="25"/>
      <c r="AD279" s="25"/>
      <c r="AE279" s="25"/>
      <c r="AF279" s="25"/>
      <c r="AG279" s="25"/>
      <c r="AH279" s="25"/>
      <c r="AI279" s="25"/>
      <c r="AJ279" s="25"/>
      <c r="AK279" s="25"/>
      <c r="AL279" s="25"/>
      <c r="AM279" s="25"/>
      <c r="AN279" s="25"/>
      <c r="AO279" s="25"/>
      <c r="AP279" s="25"/>
      <c r="AQ279" s="25"/>
      <c r="AR279" s="25"/>
      <c r="AS279" s="25"/>
      <c r="AT279" s="25"/>
      <c r="AU279" s="25"/>
      <c r="AV279" s="25"/>
      <c r="AW279" s="25"/>
      <c r="AX279" s="25"/>
      <c r="AY279" s="25"/>
      <c r="AZ279" s="25"/>
      <c r="BA279" s="25"/>
      <c r="BB279" s="25"/>
      <c r="BC279" s="25"/>
      <c r="BD279" s="25"/>
      <c r="BE279" s="25"/>
      <c r="BF279" s="25"/>
      <c r="BG279" s="25"/>
      <c r="BH279" s="25"/>
      <c r="BI279" s="25"/>
      <c r="BJ279" s="25"/>
      <c r="BK279" s="25"/>
      <c r="BL279" s="25"/>
      <c r="BM279" s="21">
        <f t="shared" si="416"/>
        <v>9986.9333333333288</v>
      </c>
      <c r="BN279" s="18"/>
      <c r="BO279" s="18"/>
      <c r="BP279" s="18">
        <v>2021</v>
      </c>
      <c r="BQ279" s="14">
        <f t="shared" si="417"/>
        <v>0</v>
      </c>
      <c r="BR279" s="14">
        <f t="shared" si="437"/>
        <v>0</v>
      </c>
      <c r="BS279" s="14">
        <f t="shared" si="438"/>
        <v>0</v>
      </c>
      <c r="BT279" s="14">
        <f t="shared" si="439"/>
        <v>0</v>
      </c>
      <c r="BU279" s="14">
        <f t="shared" si="440"/>
        <v>0</v>
      </c>
      <c r="BV279" s="14">
        <f t="shared" si="441"/>
        <v>8.4265011548343408E-17</v>
      </c>
      <c r="BW279" s="14">
        <f t="shared" si="442"/>
        <v>3.8657178713519008E-2</v>
      </c>
      <c r="BX279" s="14">
        <f t="shared" si="443"/>
        <v>4.4998798429948479E-2</v>
      </c>
      <c r="BY279" s="14">
        <f t="shared" si="444"/>
        <v>4.3556914368107671E-2</v>
      </c>
      <c r="BZ279" s="14">
        <f t="shared" si="445"/>
        <v>3.6881525192918756E-2</v>
      </c>
      <c r="CA279" s="14">
        <f t="shared" si="446"/>
        <v>6.8609649942591666E-2</v>
      </c>
      <c r="CB279" s="14">
        <f t="shared" si="447"/>
        <v>8.6132546527462578E-2</v>
      </c>
      <c r="CC279" s="14">
        <f t="shared" si="448"/>
        <v>7.7768283890950862E-2</v>
      </c>
      <c r="CD279" s="14">
        <f t="shared" si="449"/>
        <v>7.4804411097166984E-2</v>
      </c>
      <c r="CE279" s="14">
        <f t="shared" si="450"/>
        <v>7.8969853942484861E-2</v>
      </c>
      <c r="CF279" s="14">
        <f t="shared" si="451"/>
        <v>0.1108047849189608</v>
      </c>
      <c r="CG279" s="14">
        <f t="shared" si="434"/>
        <v>7.0839229927104758E-2</v>
      </c>
      <c r="CH279" s="14">
        <f t="shared" si="387"/>
        <v>7.0024832447731722E-2</v>
      </c>
      <c r="CI279" s="14">
        <f t="shared" si="388"/>
        <v>8.5171290486235368E-2</v>
      </c>
      <c r="CJ279" s="14">
        <f t="shared" si="389"/>
        <v>8.1900349790392804E-2</v>
      </c>
      <c r="CK279" s="14">
        <f t="shared" si="390"/>
        <v>3.0880350324423919E-2</v>
      </c>
      <c r="CL279" s="14">
        <f t="shared" si="391"/>
        <v>0</v>
      </c>
      <c r="CM279" s="14">
        <f t="shared" si="418"/>
        <v>0</v>
      </c>
      <c r="CN279" s="14">
        <f t="shared" si="452"/>
        <v>0</v>
      </c>
      <c r="CO279" s="14">
        <f t="shared" si="453"/>
        <v>0</v>
      </c>
      <c r="CP279" s="14">
        <f t="shared" si="454"/>
        <v>0</v>
      </c>
      <c r="CQ279" s="14">
        <f t="shared" si="455"/>
        <v>0</v>
      </c>
      <c r="CR279" s="14">
        <f t="shared" si="456"/>
        <v>0</v>
      </c>
      <c r="CS279" s="14">
        <f t="shared" si="457"/>
        <v>0</v>
      </c>
      <c r="CT279" s="14">
        <f t="shared" si="458"/>
        <v>0</v>
      </c>
      <c r="CU279" s="14">
        <f t="shared" si="459"/>
        <v>0</v>
      </c>
      <c r="CV279" s="14">
        <f t="shared" si="460"/>
        <v>0</v>
      </c>
      <c r="CW279" s="14">
        <f t="shared" si="461"/>
        <v>0</v>
      </c>
      <c r="CX279" s="14">
        <f t="shared" si="462"/>
        <v>0</v>
      </c>
      <c r="CY279" s="14">
        <f t="shared" si="463"/>
        <v>0</v>
      </c>
      <c r="CZ279" s="14">
        <f t="shared" si="464"/>
        <v>0</v>
      </c>
      <c r="DA279" s="14">
        <f t="shared" si="465"/>
        <v>0</v>
      </c>
      <c r="DB279" s="14">
        <f t="shared" si="466"/>
        <v>0</v>
      </c>
      <c r="DC279" s="14">
        <f t="shared" si="435"/>
        <v>0</v>
      </c>
      <c r="DD279" s="14">
        <f t="shared" si="393"/>
        <v>0</v>
      </c>
      <c r="DE279" s="14">
        <f t="shared" si="394"/>
        <v>0</v>
      </c>
      <c r="DF279" s="14">
        <f t="shared" si="395"/>
        <v>0</v>
      </c>
      <c r="DG279" s="14">
        <f t="shared" si="396"/>
        <v>0</v>
      </c>
      <c r="DH279" s="14">
        <f t="shared" si="397"/>
        <v>0</v>
      </c>
      <c r="DI279" s="14">
        <f t="shared" si="398"/>
        <v>0</v>
      </c>
      <c r="DJ279" s="14">
        <f t="shared" si="399"/>
        <v>0</v>
      </c>
      <c r="DK279" s="14">
        <f t="shared" si="400"/>
        <v>0</v>
      </c>
      <c r="DL279" s="14">
        <f t="shared" si="401"/>
        <v>0</v>
      </c>
      <c r="DM279" s="14">
        <f t="shared" si="402"/>
        <v>0</v>
      </c>
      <c r="DN279" s="14">
        <f t="shared" si="403"/>
        <v>0</v>
      </c>
      <c r="DO279" s="14">
        <f t="shared" si="404"/>
        <v>0</v>
      </c>
      <c r="DP279" s="14">
        <f t="shared" si="405"/>
        <v>0</v>
      </c>
      <c r="DQ279" s="14">
        <f t="shared" si="406"/>
        <v>0</v>
      </c>
      <c r="DR279" s="14">
        <f t="shared" si="407"/>
        <v>0</v>
      </c>
      <c r="DS279" s="14">
        <f t="shared" si="408"/>
        <v>0</v>
      </c>
      <c r="DT279" s="14">
        <f t="shared" si="409"/>
        <v>0</v>
      </c>
      <c r="DU279" s="14">
        <f t="shared" si="410"/>
        <v>0</v>
      </c>
      <c r="DV279" s="14">
        <f t="shared" si="411"/>
        <v>0</v>
      </c>
      <c r="DW279" s="14">
        <f t="shared" si="412"/>
        <v>0</v>
      </c>
      <c r="DX279" s="14">
        <f t="shared" si="413"/>
        <v>0</v>
      </c>
      <c r="DY279" s="14">
        <f t="shared" si="414"/>
        <v>0</v>
      </c>
      <c r="DZ279" s="14">
        <f t="shared" si="419"/>
        <v>1.0000000000000004</v>
      </c>
    </row>
    <row r="280" spans="1:130">
      <c r="A280" s="18"/>
      <c r="B280" s="18"/>
      <c r="C280" s="18">
        <v>2022</v>
      </c>
      <c r="D280" s="25"/>
      <c r="E280" s="25"/>
      <c r="F280" s="25">
        <f t="shared" si="422"/>
        <v>0</v>
      </c>
      <c r="G280" s="25">
        <f t="shared" si="423"/>
        <v>0</v>
      </c>
      <c r="H280" s="25">
        <f t="shared" si="424"/>
        <v>0</v>
      </c>
      <c r="I280" s="25">
        <f t="shared" si="425"/>
        <v>0</v>
      </c>
      <c r="J280" s="25">
        <f t="shared" si="426"/>
        <v>1.2858603071208563E-12</v>
      </c>
      <c r="K280" s="25">
        <f t="shared" si="427"/>
        <v>449.39999999999992</v>
      </c>
      <c r="L280" s="25">
        <f t="shared" si="428"/>
        <v>434.99999999999989</v>
      </c>
      <c r="M280" s="25">
        <f t="shared" si="429"/>
        <v>368.33333333333326</v>
      </c>
      <c r="N280" s="25">
        <f t="shared" si="430"/>
        <v>685.19999999999982</v>
      </c>
      <c r="O280" s="25">
        <f t="shared" si="431"/>
        <v>860.19999999999982</v>
      </c>
      <c r="P280" s="25">
        <f t="shared" si="432"/>
        <v>776.66666666666652</v>
      </c>
      <c r="Q280" s="25">
        <f t="shared" si="433"/>
        <v>747.06666666666649</v>
      </c>
      <c r="R280" s="25">
        <f t="shared" si="436"/>
        <v>788.66666666666652</v>
      </c>
      <c r="S280" s="25">
        <f t="shared" si="467"/>
        <v>1106.5999999999997</v>
      </c>
      <c r="T280" s="25">
        <f t="shared" si="468"/>
        <v>707.46666666666647</v>
      </c>
      <c r="U280" s="25">
        <f t="shared" si="469"/>
        <v>699.33333333333314</v>
      </c>
      <c r="V280" s="25">
        <f t="shared" si="470"/>
        <v>850.5999999999998</v>
      </c>
      <c r="W280" s="25">
        <f t="shared" si="471"/>
        <v>817.93333333333317</v>
      </c>
      <c r="X280" s="25">
        <f t="shared" ref="X280:X298" si="472">VLOOKUP($C$86,$D$3:$K$63,$A$71,0)*(B260-B259)</f>
        <v>308.39999999999992</v>
      </c>
      <c r="Y280" s="25">
        <f>VLOOKUP($C$87,$D$3:$K$63,$A$71,0)*(B259-B258)</f>
        <v>280.99999999999994</v>
      </c>
      <c r="Z280" s="25">
        <f>VLOOKUP($C$88,$D$3:$K$63,$A$71,0)*B258</f>
        <v>0</v>
      </c>
      <c r="AA280" s="25"/>
      <c r="AB280" s="25"/>
      <c r="AC280" s="25"/>
      <c r="AD280" s="25"/>
      <c r="AE280" s="25"/>
      <c r="AF280" s="25"/>
      <c r="AG280" s="25"/>
      <c r="AH280" s="25"/>
      <c r="AI280" s="25"/>
      <c r="AJ280" s="25"/>
      <c r="AK280" s="25"/>
      <c r="AL280" s="25"/>
      <c r="AM280" s="25"/>
      <c r="AN280" s="25"/>
      <c r="AO280" s="25"/>
      <c r="AP280" s="25"/>
      <c r="AQ280" s="25"/>
      <c r="AR280" s="25"/>
      <c r="AS280" s="25"/>
      <c r="AT280" s="25"/>
      <c r="AU280" s="25"/>
      <c r="AV280" s="25"/>
      <c r="AW280" s="25"/>
      <c r="AX280" s="25"/>
      <c r="AY280" s="25"/>
      <c r="AZ280" s="25"/>
      <c r="BA280" s="25"/>
      <c r="BB280" s="25"/>
      <c r="BC280" s="25"/>
      <c r="BD280" s="25"/>
      <c r="BE280" s="25"/>
      <c r="BF280" s="25"/>
      <c r="BG280" s="25"/>
      <c r="BH280" s="25"/>
      <c r="BI280" s="25"/>
      <c r="BJ280" s="25"/>
      <c r="BK280" s="25"/>
      <c r="BL280" s="25"/>
      <c r="BM280" s="21">
        <f t="shared" si="416"/>
        <v>9881.8666666666631</v>
      </c>
      <c r="BN280" s="18"/>
      <c r="BO280" s="18"/>
      <c r="BP280" s="18">
        <v>2022</v>
      </c>
      <c r="BQ280" s="14">
        <f t="shared" si="417"/>
        <v>0</v>
      </c>
      <c r="BR280" s="14">
        <f t="shared" si="437"/>
        <v>0</v>
      </c>
      <c r="BS280" s="14">
        <f t="shared" si="438"/>
        <v>0</v>
      </c>
      <c r="BT280" s="14">
        <f t="shared" si="439"/>
        <v>0</v>
      </c>
      <c r="BU280" s="14">
        <f t="shared" si="440"/>
        <v>0</v>
      </c>
      <c r="BV280" s="14">
        <f t="shared" si="441"/>
        <v>0</v>
      </c>
      <c r="BW280" s="14">
        <f t="shared" si="442"/>
        <v>1.3012321968057892E-16</v>
      </c>
      <c r="BX280" s="14">
        <f t="shared" si="443"/>
        <v>4.5477237768842604E-2</v>
      </c>
      <c r="BY280" s="14">
        <f t="shared" si="444"/>
        <v>4.4020023207491168E-2</v>
      </c>
      <c r="BZ280" s="14">
        <f t="shared" si="445"/>
        <v>3.7273659497530837E-2</v>
      </c>
      <c r="CA280" s="14">
        <f t="shared" si="446"/>
        <v>6.9339126210972296E-2</v>
      </c>
      <c r="CB280" s="14">
        <f t="shared" si="447"/>
        <v>8.7048330949618169E-2</v>
      </c>
      <c r="CC280" s="14">
        <f t="shared" si="448"/>
        <v>7.8595137221037878E-2</v>
      </c>
      <c r="CD280" s="14">
        <f t="shared" si="449"/>
        <v>7.5599751733815487E-2</v>
      </c>
      <c r="CE280" s="14">
        <f t="shared" si="450"/>
        <v>7.980948268883073E-2</v>
      </c>
      <c r="CF280" s="14">
        <f t="shared" si="451"/>
        <v>0.11198289122163155</v>
      </c>
      <c r="CG280" s="14">
        <f t="shared" si="434"/>
        <v>7.1592411690099042E-2</v>
      </c>
      <c r="CH280" s="14">
        <f t="shared" si="387"/>
        <v>7.0769355317483879E-2</v>
      </c>
      <c r="CI280" s="14">
        <f t="shared" si="388"/>
        <v>8.6076854575383874E-2</v>
      </c>
      <c r="CJ280" s="14">
        <f t="shared" si="389"/>
        <v>8.2771136357503314E-2</v>
      </c>
      <c r="CK280" s="14">
        <f t="shared" si="390"/>
        <v>3.1208678522276496E-2</v>
      </c>
      <c r="CL280" s="14">
        <f t="shared" si="391"/>
        <v>2.84359230374828E-2</v>
      </c>
      <c r="CM280" s="14">
        <f t="shared" si="418"/>
        <v>0</v>
      </c>
      <c r="CN280" s="14">
        <f t="shared" si="452"/>
        <v>0</v>
      </c>
      <c r="CO280" s="14">
        <f t="shared" si="453"/>
        <v>0</v>
      </c>
      <c r="CP280" s="14">
        <f t="shared" si="454"/>
        <v>0</v>
      </c>
      <c r="CQ280" s="14">
        <f t="shared" si="455"/>
        <v>0</v>
      </c>
      <c r="CR280" s="14">
        <f t="shared" si="456"/>
        <v>0</v>
      </c>
      <c r="CS280" s="14">
        <f t="shared" si="457"/>
        <v>0</v>
      </c>
      <c r="CT280" s="14">
        <f t="shared" si="458"/>
        <v>0</v>
      </c>
      <c r="CU280" s="14">
        <f t="shared" si="459"/>
        <v>0</v>
      </c>
      <c r="CV280" s="14">
        <f t="shared" si="460"/>
        <v>0</v>
      </c>
      <c r="CW280" s="14">
        <f t="shared" si="461"/>
        <v>0</v>
      </c>
      <c r="CX280" s="14">
        <f t="shared" si="462"/>
        <v>0</v>
      </c>
      <c r="CY280" s="14">
        <f t="shared" si="463"/>
        <v>0</v>
      </c>
      <c r="CZ280" s="14">
        <f t="shared" si="464"/>
        <v>0</v>
      </c>
      <c r="DA280" s="14">
        <f t="shared" si="465"/>
        <v>0</v>
      </c>
      <c r="DB280" s="14">
        <f t="shared" si="466"/>
        <v>0</v>
      </c>
      <c r="DC280" s="14">
        <f t="shared" si="435"/>
        <v>0</v>
      </c>
      <c r="DD280" s="14">
        <f t="shared" si="393"/>
        <v>0</v>
      </c>
      <c r="DE280" s="14">
        <f t="shared" si="394"/>
        <v>0</v>
      </c>
      <c r="DF280" s="14">
        <f t="shared" si="395"/>
        <v>0</v>
      </c>
      <c r="DG280" s="14">
        <f t="shared" si="396"/>
        <v>0</v>
      </c>
      <c r="DH280" s="14">
        <f t="shared" si="397"/>
        <v>0</v>
      </c>
      <c r="DI280" s="14">
        <f t="shared" si="398"/>
        <v>0</v>
      </c>
      <c r="DJ280" s="14">
        <f t="shared" si="399"/>
        <v>0</v>
      </c>
      <c r="DK280" s="14">
        <f t="shared" si="400"/>
        <v>0</v>
      </c>
      <c r="DL280" s="14">
        <f t="shared" si="401"/>
        <v>0</v>
      </c>
      <c r="DM280" s="14">
        <f t="shared" si="402"/>
        <v>0</v>
      </c>
      <c r="DN280" s="14">
        <f t="shared" si="403"/>
        <v>0</v>
      </c>
      <c r="DO280" s="14">
        <f t="shared" si="404"/>
        <v>0</v>
      </c>
      <c r="DP280" s="14">
        <f t="shared" si="405"/>
        <v>0</v>
      </c>
      <c r="DQ280" s="14">
        <f t="shared" si="406"/>
        <v>0</v>
      </c>
      <c r="DR280" s="14">
        <f t="shared" si="407"/>
        <v>0</v>
      </c>
      <c r="DS280" s="14">
        <f t="shared" si="408"/>
        <v>0</v>
      </c>
      <c r="DT280" s="14">
        <f t="shared" si="409"/>
        <v>0</v>
      </c>
      <c r="DU280" s="14">
        <f t="shared" si="410"/>
        <v>0</v>
      </c>
      <c r="DV280" s="14">
        <f t="shared" si="411"/>
        <v>0</v>
      </c>
      <c r="DW280" s="14">
        <f t="shared" si="412"/>
        <v>0</v>
      </c>
      <c r="DX280" s="14">
        <f t="shared" si="413"/>
        <v>0</v>
      </c>
      <c r="DY280" s="14">
        <f t="shared" si="414"/>
        <v>0</v>
      </c>
      <c r="DZ280" s="14">
        <f t="shared" si="419"/>
        <v>1.0000000000000002</v>
      </c>
    </row>
    <row r="281" spans="1:130">
      <c r="A281" s="18"/>
      <c r="B281" s="18"/>
      <c r="C281" s="18">
        <v>2023</v>
      </c>
      <c r="D281" s="25"/>
      <c r="E281" s="25"/>
      <c r="F281" s="25"/>
      <c r="G281" s="25">
        <f t="shared" si="423"/>
        <v>0</v>
      </c>
      <c r="H281" s="25">
        <f t="shared" si="424"/>
        <v>0</v>
      </c>
      <c r="I281" s="25">
        <f t="shared" si="425"/>
        <v>0</v>
      </c>
      <c r="J281" s="25">
        <f t="shared" si="426"/>
        <v>0</v>
      </c>
      <c r="K281" s="25">
        <f t="shared" si="427"/>
        <v>1.496802681799636E-12</v>
      </c>
      <c r="L281" s="25">
        <f t="shared" si="428"/>
        <v>434.99999999999989</v>
      </c>
      <c r="M281" s="25">
        <f t="shared" si="429"/>
        <v>368.33333333333326</v>
      </c>
      <c r="N281" s="25">
        <f t="shared" si="430"/>
        <v>685.19999999999982</v>
      </c>
      <c r="O281" s="25">
        <f t="shared" si="431"/>
        <v>860.19999999999982</v>
      </c>
      <c r="P281" s="25">
        <f t="shared" si="432"/>
        <v>776.66666666666652</v>
      </c>
      <c r="Q281" s="25">
        <f t="shared" si="433"/>
        <v>747.06666666666649</v>
      </c>
      <c r="R281" s="25">
        <f t="shared" si="436"/>
        <v>788.66666666666652</v>
      </c>
      <c r="S281" s="25">
        <f t="shared" si="467"/>
        <v>1106.5999999999997</v>
      </c>
      <c r="T281" s="25">
        <f t="shared" si="468"/>
        <v>707.46666666666647</v>
      </c>
      <c r="U281" s="25">
        <f t="shared" si="469"/>
        <v>699.33333333333314</v>
      </c>
      <c r="V281" s="25">
        <f t="shared" si="470"/>
        <v>850.5999999999998</v>
      </c>
      <c r="W281" s="25">
        <f t="shared" si="471"/>
        <v>817.93333333333317</v>
      </c>
      <c r="X281" s="25">
        <f t="shared" si="472"/>
        <v>308.39999999999992</v>
      </c>
      <c r="Y281" s="25">
        <f t="shared" ref="Y281:Y299" si="473">VLOOKUP($C$87,$D$3:$K$63,$A$71,0)*(B260-B259)</f>
        <v>280.99999999999994</v>
      </c>
      <c r="Z281" s="25">
        <f>VLOOKUP($C$88,$D$3:$K$63,$A$71,0)*(B259-B258)</f>
        <v>342.99999999999994</v>
      </c>
      <c r="AA281" s="25">
        <f>VLOOKUP($C$89,$D$3:$K$63,$A$71,0)*B258</f>
        <v>0</v>
      </c>
      <c r="AB281" s="25"/>
      <c r="AC281" s="25"/>
      <c r="AD281" s="25"/>
      <c r="AE281" s="25"/>
      <c r="AF281" s="25"/>
      <c r="AG281" s="25"/>
      <c r="AH281" s="25"/>
      <c r="AI281" s="25"/>
      <c r="AJ281" s="25"/>
      <c r="AK281" s="25"/>
      <c r="AL281" s="25"/>
      <c r="AM281" s="25"/>
      <c r="AN281" s="25"/>
      <c r="AO281" s="25"/>
      <c r="AP281" s="25"/>
      <c r="AQ281" s="25"/>
      <c r="AR281" s="25"/>
      <c r="AS281" s="25"/>
      <c r="AT281" s="25"/>
      <c r="AU281" s="25"/>
      <c r="AV281" s="25"/>
      <c r="AW281" s="25"/>
      <c r="AX281" s="25"/>
      <c r="AY281" s="25"/>
      <c r="AZ281" s="25"/>
      <c r="BA281" s="25"/>
      <c r="BB281" s="25"/>
      <c r="BC281" s="25"/>
      <c r="BD281" s="25"/>
      <c r="BE281" s="25"/>
      <c r="BF281" s="25"/>
      <c r="BG281" s="25"/>
      <c r="BH281" s="25"/>
      <c r="BI281" s="25"/>
      <c r="BJ281" s="25"/>
      <c r="BK281" s="25"/>
      <c r="BL281" s="25"/>
      <c r="BM281" s="21">
        <f t="shared" si="416"/>
        <v>9775.4666666666653</v>
      </c>
      <c r="BN281" s="18"/>
      <c r="BO281" s="18"/>
      <c r="BP281" s="18">
        <v>2023</v>
      </c>
      <c r="BQ281" s="14">
        <f t="shared" si="417"/>
        <v>0</v>
      </c>
      <c r="BR281" s="14">
        <f t="shared" si="437"/>
        <v>0</v>
      </c>
      <c r="BS281" s="14">
        <f t="shared" si="438"/>
        <v>0</v>
      </c>
      <c r="BT281" s="14">
        <f t="shared" si="439"/>
        <v>0</v>
      </c>
      <c r="BU281" s="14">
        <f t="shared" si="440"/>
        <v>0</v>
      </c>
      <c r="BV281" s="14">
        <f t="shared" si="441"/>
        <v>0</v>
      </c>
      <c r="BW281" s="14">
        <f t="shared" si="442"/>
        <v>0</v>
      </c>
      <c r="BX281" s="14">
        <f t="shared" si="443"/>
        <v>1.5311828405119308E-16</v>
      </c>
      <c r="BY281" s="14">
        <f t="shared" si="444"/>
        <v>4.4499154345572584E-2</v>
      </c>
      <c r="BZ281" s="14">
        <f t="shared" si="445"/>
        <v>3.7679360576136176E-2</v>
      </c>
      <c r="CA281" s="14">
        <f t="shared" si="446"/>
        <v>7.0093840362267443E-2</v>
      </c>
      <c r="CB281" s="14">
        <f t="shared" si="447"/>
        <v>8.7995799007038022E-2</v>
      </c>
      <c r="CC281" s="14">
        <f t="shared" si="448"/>
        <v>7.9450597413934204E-2</v>
      </c>
      <c r="CD281" s="14">
        <f t="shared" si="449"/>
        <v>7.6422608980304424E-2</v>
      </c>
      <c r="CE281" s="14">
        <f t="shared" si="450"/>
        <v>8.0678160292432757E-2</v>
      </c>
      <c r="CF281" s="14">
        <f t="shared" si="451"/>
        <v>0.11320175677887499</v>
      </c>
      <c r="CG281" s="14">
        <f t="shared" si="434"/>
        <v>7.2371651481259194E-2</v>
      </c>
      <c r="CH281" s="14">
        <f t="shared" si="387"/>
        <v>7.153963664138796E-2</v>
      </c>
      <c r="CI281" s="14">
        <f t="shared" si="388"/>
        <v>8.7013748704239169E-2</v>
      </c>
      <c r="CJ281" s="14">
        <f t="shared" si="389"/>
        <v>8.367204975721533E-2</v>
      </c>
      <c r="CK281" s="14">
        <f t="shared" si="390"/>
        <v>3.154836597741284E-2</v>
      </c>
      <c r="CL281" s="14">
        <f t="shared" si="391"/>
        <v>2.8745430738174475E-2</v>
      </c>
      <c r="CM281" s="14">
        <f t="shared" si="418"/>
        <v>3.5087838943750338E-2</v>
      </c>
      <c r="CN281" s="14">
        <f t="shared" si="452"/>
        <v>0</v>
      </c>
      <c r="CO281" s="14">
        <f t="shared" si="453"/>
        <v>0</v>
      </c>
      <c r="CP281" s="14">
        <f t="shared" si="454"/>
        <v>0</v>
      </c>
      <c r="CQ281" s="14">
        <f t="shared" si="455"/>
        <v>0</v>
      </c>
      <c r="CR281" s="14">
        <f t="shared" si="456"/>
        <v>0</v>
      </c>
      <c r="CS281" s="14">
        <f t="shared" si="457"/>
        <v>0</v>
      </c>
      <c r="CT281" s="14">
        <f t="shared" si="458"/>
        <v>0</v>
      </c>
      <c r="CU281" s="14">
        <f t="shared" si="459"/>
        <v>0</v>
      </c>
      <c r="CV281" s="14">
        <f t="shared" si="460"/>
        <v>0</v>
      </c>
      <c r="CW281" s="14">
        <f t="shared" si="461"/>
        <v>0</v>
      </c>
      <c r="CX281" s="14">
        <f t="shared" si="462"/>
        <v>0</v>
      </c>
      <c r="CY281" s="14">
        <f t="shared" si="463"/>
        <v>0</v>
      </c>
      <c r="CZ281" s="14">
        <f t="shared" si="464"/>
        <v>0</v>
      </c>
      <c r="DA281" s="14">
        <f t="shared" si="465"/>
        <v>0</v>
      </c>
      <c r="DB281" s="14">
        <f t="shared" si="466"/>
        <v>0</v>
      </c>
      <c r="DC281" s="14">
        <f t="shared" si="435"/>
        <v>0</v>
      </c>
      <c r="DD281" s="14">
        <f t="shared" si="393"/>
        <v>0</v>
      </c>
      <c r="DE281" s="14">
        <f t="shared" si="394"/>
        <v>0</v>
      </c>
      <c r="DF281" s="14">
        <f t="shared" si="395"/>
        <v>0</v>
      </c>
      <c r="DG281" s="14">
        <f t="shared" si="396"/>
        <v>0</v>
      </c>
      <c r="DH281" s="14">
        <f t="shared" si="397"/>
        <v>0</v>
      </c>
      <c r="DI281" s="14">
        <f t="shared" si="398"/>
        <v>0</v>
      </c>
      <c r="DJ281" s="14">
        <f t="shared" si="399"/>
        <v>0</v>
      </c>
      <c r="DK281" s="14">
        <f t="shared" si="400"/>
        <v>0</v>
      </c>
      <c r="DL281" s="14">
        <f t="shared" si="401"/>
        <v>0</v>
      </c>
      <c r="DM281" s="14">
        <f t="shared" si="402"/>
        <v>0</v>
      </c>
      <c r="DN281" s="14">
        <f t="shared" si="403"/>
        <v>0</v>
      </c>
      <c r="DO281" s="14">
        <f t="shared" si="404"/>
        <v>0</v>
      </c>
      <c r="DP281" s="14">
        <f t="shared" si="405"/>
        <v>0</v>
      </c>
      <c r="DQ281" s="14">
        <f t="shared" si="406"/>
        <v>0</v>
      </c>
      <c r="DR281" s="14">
        <f t="shared" si="407"/>
        <v>0</v>
      </c>
      <c r="DS281" s="14">
        <f t="shared" si="408"/>
        <v>0</v>
      </c>
      <c r="DT281" s="14">
        <f t="shared" si="409"/>
        <v>0</v>
      </c>
      <c r="DU281" s="14">
        <f t="shared" si="410"/>
        <v>0</v>
      </c>
      <c r="DV281" s="14">
        <f t="shared" si="411"/>
        <v>0</v>
      </c>
      <c r="DW281" s="14">
        <f t="shared" si="412"/>
        <v>0</v>
      </c>
      <c r="DX281" s="14">
        <f t="shared" si="413"/>
        <v>0</v>
      </c>
      <c r="DY281" s="14">
        <f t="shared" si="414"/>
        <v>0</v>
      </c>
      <c r="DZ281" s="14">
        <f t="shared" si="419"/>
        <v>1</v>
      </c>
    </row>
    <row r="282" spans="1:130">
      <c r="A282" s="18"/>
      <c r="B282" s="18"/>
      <c r="C282" s="18">
        <v>2024</v>
      </c>
      <c r="D282" s="25"/>
      <c r="E282" s="25"/>
      <c r="F282" s="25"/>
      <c r="G282" s="25"/>
      <c r="H282" s="25">
        <f t="shared" si="424"/>
        <v>0</v>
      </c>
      <c r="I282" s="25">
        <f t="shared" si="425"/>
        <v>0</v>
      </c>
      <c r="J282" s="25">
        <f t="shared" si="426"/>
        <v>0</v>
      </c>
      <c r="K282" s="25">
        <f t="shared" si="427"/>
        <v>0</v>
      </c>
      <c r="L282" s="25">
        <f t="shared" si="428"/>
        <v>1.4488410471358293E-12</v>
      </c>
      <c r="M282" s="25">
        <f t="shared" si="429"/>
        <v>368.33333333333326</v>
      </c>
      <c r="N282" s="25">
        <f t="shared" si="430"/>
        <v>685.19999999999982</v>
      </c>
      <c r="O282" s="25">
        <f t="shared" si="431"/>
        <v>860.19999999999982</v>
      </c>
      <c r="P282" s="25">
        <f t="shared" si="432"/>
        <v>776.66666666666652</v>
      </c>
      <c r="Q282" s="25">
        <f t="shared" si="433"/>
        <v>747.06666666666649</v>
      </c>
      <c r="R282" s="25">
        <f t="shared" si="436"/>
        <v>788.66666666666652</v>
      </c>
      <c r="S282" s="25">
        <f t="shared" si="467"/>
        <v>1106.5999999999997</v>
      </c>
      <c r="T282" s="25">
        <f t="shared" si="468"/>
        <v>707.46666666666647</v>
      </c>
      <c r="U282" s="25">
        <f t="shared" si="469"/>
        <v>699.33333333333314</v>
      </c>
      <c r="V282" s="25">
        <f t="shared" si="470"/>
        <v>850.5999999999998</v>
      </c>
      <c r="W282" s="25">
        <f t="shared" si="471"/>
        <v>817.93333333333317</v>
      </c>
      <c r="X282" s="25">
        <f t="shared" si="472"/>
        <v>308.39999999999992</v>
      </c>
      <c r="Y282" s="25">
        <f t="shared" si="473"/>
        <v>280.99999999999994</v>
      </c>
      <c r="Z282" s="25">
        <f t="shared" ref="Z282:Z300" si="474">VLOOKUP($C$88,$D$3:$K$63,$A$71,0)*(B260-B259)</f>
        <v>342.99999999999994</v>
      </c>
      <c r="AA282" s="25">
        <f>VLOOKUP($C$89,$D$3:$K$63,$A$71,0)*(B259-B258)</f>
        <v>388.39999999999992</v>
      </c>
      <c r="AB282" s="25">
        <f>VLOOKUP($C$90,$D$3:$K$63,$A$71,0)*B258</f>
        <v>0</v>
      </c>
      <c r="AC282" s="25"/>
      <c r="AD282" s="25"/>
      <c r="AE282" s="25"/>
      <c r="AF282" s="25"/>
      <c r="AG282" s="25"/>
      <c r="AH282" s="25"/>
      <c r="AI282" s="25"/>
      <c r="AJ282" s="25"/>
      <c r="AK282" s="25"/>
      <c r="AL282" s="25"/>
      <c r="AM282" s="25"/>
      <c r="AN282" s="25"/>
      <c r="AO282" s="25"/>
      <c r="AP282" s="25"/>
      <c r="AQ282" s="25"/>
      <c r="AR282" s="25"/>
      <c r="AS282" s="25"/>
      <c r="AT282" s="25"/>
      <c r="AU282" s="25"/>
      <c r="AV282" s="25"/>
      <c r="AW282" s="25"/>
      <c r="AX282" s="25"/>
      <c r="AY282" s="25"/>
      <c r="AZ282" s="25"/>
      <c r="BA282" s="25"/>
      <c r="BB282" s="25"/>
      <c r="BC282" s="25"/>
      <c r="BD282" s="25"/>
      <c r="BE282" s="25"/>
      <c r="BF282" s="25"/>
      <c r="BG282" s="25"/>
      <c r="BH282" s="25"/>
      <c r="BI282" s="25"/>
      <c r="BJ282" s="25"/>
      <c r="BK282" s="25"/>
      <c r="BL282" s="25"/>
      <c r="BM282" s="21">
        <f t="shared" si="416"/>
        <v>9728.8666666666631</v>
      </c>
      <c r="BN282" s="18"/>
      <c r="BO282" s="18"/>
      <c r="BP282" s="18">
        <v>2024</v>
      </c>
      <c r="BQ282" s="14">
        <f t="shared" si="417"/>
        <v>0</v>
      </c>
      <c r="BR282" s="14">
        <f t="shared" si="437"/>
        <v>0</v>
      </c>
      <c r="BS282" s="14">
        <f t="shared" si="438"/>
        <v>0</v>
      </c>
      <c r="BT282" s="14">
        <f t="shared" si="439"/>
        <v>0</v>
      </c>
      <c r="BU282" s="14">
        <f t="shared" si="440"/>
        <v>0</v>
      </c>
      <c r="BV282" s="14">
        <f t="shared" si="441"/>
        <v>0</v>
      </c>
      <c r="BW282" s="14">
        <f t="shared" si="442"/>
        <v>0</v>
      </c>
      <c r="BX282" s="14">
        <f t="shared" si="443"/>
        <v>0</v>
      </c>
      <c r="BY282" s="14">
        <f t="shared" si="444"/>
        <v>1.4892187309955561E-16</v>
      </c>
      <c r="BZ282" s="14">
        <f t="shared" si="445"/>
        <v>3.7859839789492443E-2</v>
      </c>
      <c r="CA282" s="14">
        <f t="shared" si="446"/>
        <v>7.0429580697991545E-2</v>
      </c>
      <c r="CB282" s="14">
        <f t="shared" si="447"/>
        <v>8.8417287385306964E-2</v>
      </c>
      <c r="CC282" s="14">
        <f t="shared" si="448"/>
        <v>7.9831155393228409E-2</v>
      </c>
      <c r="CD282" s="14">
        <f t="shared" si="449"/>
        <v>7.6788663290688203E-2</v>
      </c>
      <c r="CE282" s="14">
        <f t="shared" si="450"/>
        <v>8.106459813750147E-2</v>
      </c>
      <c r="CF282" s="14">
        <f t="shared" si="451"/>
        <v>0.11374397840104707</v>
      </c>
      <c r="CG282" s="14">
        <f t="shared" si="434"/>
        <v>7.2718302234587112E-2</v>
      </c>
      <c r="CH282" s="14">
        <f t="shared" si="387"/>
        <v>7.1882302152357594E-2</v>
      </c>
      <c r="CI282" s="14">
        <f t="shared" si="388"/>
        <v>8.7430533189888526E-2</v>
      </c>
      <c r="CJ282" s="14">
        <f t="shared" si="389"/>
        <v>8.4072827941589642E-2</v>
      </c>
      <c r="CK282" s="14">
        <f t="shared" si="390"/>
        <v>3.1699478527817564E-2</v>
      </c>
      <c r="CL282" s="14">
        <f t="shared" si="391"/>
        <v>2.888311759506075E-2</v>
      </c>
      <c r="CM282" s="14">
        <f t="shared" si="418"/>
        <v>3.5255905107138212E-2</v>
      </c>
      <c r="CN282" s="14">
        <f t="shared" si="452"/>
        <v>3.992243015630461E-2</v>
      </c>
      <c r="CO282" s="14">
        <f t="shared" si="453"/>
        <v>0</v>
      </c>
      <c r="CP282" s="14">
        <f t="shared" si="454"/>
        <v>0</v>
      </c>
      <c r="CQ282" s="14">
        <f t="shared" si="455"/>
        <v>0</v>
      </c>
      <c r="CR282" s="14">
        <f t="shared" si="456"/>
        <v>0</v>
      </c>
      <c r="CS282" s="14">
        <f t="shared" si="457"/>
        <v>0</v>
      </c>
      <c r="CT282" s="14">
        <f t="shared" si="458"/>
        <v>0</v>
      </c>
      <c r="CU282" s="14">
        <f t="shared" si="459"/>
        <v>0</v>
      </c>
      <c r="CV282" s="14">
        <f t="shared" si="460"/>
        <v>0</v>
      </c>
      <c r="CW282" s="14">
        <f t="shared" si="461"/>
        <v>0</v>
      </c>
      <c r="CX282" s="14">
        <f t="shared" si="462"/>
        <v>0</v>
      </c>
      <c r="CY282" s="14">
        <f t="shared" si="463"/>
        <v>0</v>
      </c>
      <c r="CZ282" s="14">
        <f t="shared" si="464"/>
        <v>0</v>
      </c>
      <c r="DA282" s="14">
        <f t="shared" si="465"/>
        <v>0</v>
      </c>
      <c r="DB282" s="14">
        <f t="shared" si="466"/>
        <v>0</v>
      </c>
      <c r="DC282" s="14">
        <f t="shared" si="435"/>
        <v>0</v>
      </c>
      <c r="DD282" s="14">
        <f t="shared" si="393"/>
        <v>0</v>
      </c>
      <c r="DE282" s="14">
        <f t="shared" si="394"/>
        <v>0</v>
      </c>
      <c r="DF282" s="14">
        <f t="shared" si="395"/>
        <v>0</v>
      </c>
      <c r="DG282" s="14">
        <f t="shared" si="396"/>
        <v>0</v>
      </c>
      <c r="DH282" s="14">
        <f t="shared" si="397"/>
        <v>0</v>
      </c>
      <c r="DI282" s="14">
        <f t="shared" si="398"/>
        <v>0</v>
      </c>
      <c r="DJ282" s="14">
        <f t="shared" si="399"/>
        <v>0</v>
      </c>
      <c r="DK282" s="14">
        <f t="shared" si="400"/>
        <v>0</v>
      </c>
      <c r="DL282" s="14">
        <f t="shared" si="401"/>
        <v>0</v>
      </c>
      <c r="DM282" s="14">
        <f t="shared" si="402"/>
        <v>0</v>
      </c>
      <c r="DN282" s="14">
        <f t="shared" si="403"/>
        <v>0</v>
      </c>
      <c r="DO282" s="14">
        <f t="shared" si="404"/>
        <v>0</v>
      </c>
      <c r="DP282" s="14">
        <f t="shared" si="405"/>
        <v>0</v>
      </c>
      <c r="DQ282" s="14">
        <f t="shared" si="406"/>
        <v>0</v>
      </c>
      <c r="DR282" s="14">
        <f t="shared" si="407"/>
        <v>0</v>
      </c>
      <c r="DS282" s="14">
        <f t="shared" si="408"/>
        <v>0</v>
      </c>
      <c r="DT282" s="14">
        <f t="shared" si="409"/>
        <v>0</v>
      </c>
      <c r="DU282" s="14">
        <f t="shared" si="410"/>
        <v>0</v>
      </c>
      <c r="DV282" s="14">
        <f t="shared" si="411"/>
        <v>0</v>
      </c>
      <c r="DW282" s="14">
        <f t="shared" si="412"/>
        <v>0</v>
      </c>
      <c r="DX282" s="14">
        <f t="shared" si="413"/>
        <v>0</v>
      </c>
      <c r="DY282" s="14">
        <f t="shared" si="414"/>
        <v>0</v>
      </c>
      <c r="DZ282" s="14">
        <f t="shared" si="419"/>
        <v>1.0000000000000002</v>
      </c>
    </row>
    <row r="283" spans="1:130">
      <c r="A283" s="18"/>
      <c r="B283" s="18"/>
      <c r="C283" s="18">
        <v>2025</v>
      </c>
      <c r="D283" s="25"/>
      <c r="E283" s="25"/>
      <c r="F283" s="25"/>
      <c r="G283" s="25"/>
      <c r="H283" s="25"/>
      <c r="I283" s="25">
        <f t="shared" si="425"/>
        <v>0</v>
      </c>
      <c r="J283" s="25">
        <f t="shared" si="426"/>
        <v>0</v>
      </c>
      <c r="K283" s="25">
        <f t="shared" si="427"/>
        <v>0</v>
      </c>
      <c r="L283" s="25">
        <f t="shared" si="428"/>
        <v>0</v>
      </c>
      <c r="M283" s="25">
        <f t="shared" si="429"/>
        <v>1.226796442210798E-12</v>
      </c>
      <c r="N283" s="25">
        <f t="shared" si="430"/>
        <v>685.19999999999982</v>
      </c>
      <c r="O283" s="25">
        <f t="shared" si="431"/>
        <v>860.19999999999982</v>
      </c>
      <c r="P283" s="25">
        <f t="shared" si="432"/>
        <v>776.66666666666652</v>
      </c>
      <c r="Q283" s="25">
        <f t="shared" si="433"/>
        <v>747.06666666666649</v>
      </c>
      <c r="R283" s="25">
        <f t="shared" si="436"/>
        <v>788.66666666666652</v>
      </c>
      <c r="S283" s="25">
        <f t="shared" si="467"/>
        <v>1106.5999999999997</v>
      </c>
      <c r="T283" s="25">
        <f t="shared" si="468"/>
        <v>707.46666666666647</v>
      </c>
      <c r="U283" s="25">
        <f t="shared" si="469"/>
        <v>699.33333333333314</v>
      </c>
      <c r="V283" s="25">
        <f t="shared" si="470"/>
        <v>850.5999999999998</v>
      </c>
      <c r="W283" s="25">
        <f t="shared" si="471"/>
        <v>817.93333333333317</v>
      </c>
      <c r="X283" s="25">
        <f t="shared" si="472"/>
        <v>308.39999999999992</v>
      </c>
      <c r="Y283" s="25">
        <f t="shared" si="473"/>
        <v>280.99999999999994</v>
      </c>
      <c r="Z283" s="25">
        <f t="shared" si="474"/>
        <v>342.99999999999994</v>
      </c>
      <c r="AA283" s="25">
        <f t="shared" ref="AA283:AA301" si="475">VLOOKUP($C$89,$D$3:$K$63,$A$71,0)*(B260-B259)</f>
        <v>388.39999999999992</v>
      </c>
      <c r="AB283" s="25">
        <f>VLOOKUP($C$90,$D$3:$K$63,$A$71,0)*(B259-B258)</f>
        <v>437.59999999999991</v>
      </c>
      <c r="AC283" s="25">
        <f>VLOOKUP($C$91,$D$3:$K$63,$A$71,0)*B258</f>
        <v>0</v>
      </c>
      <c r="AD283" s="25"/>
      <c r="AE283" s="25"/>
      <c r="AF283" s="25"/>
      <c r="AG283" s="25"/>
      <c r="AH283" s="25"/>
      <c r="AI283" s="25"/>
      <c r="AJ283" s="25"/>
      <c r="AK283" s="25"/>
      <c r="AL283" s="25"/>
      <c r="AM283" s="25"/>
      <c r="AN283" s="25"/>
      <c r="AO283" s="25"/>
      <c r="AP283" s="25"/>
      <c r="AQ283" s="25"/>
      <c r="AR283" s="25"/>
      <c r="AS283" s="25"/>
      <c r="AT283" s="25"/>
      <c r="AU283" s="25"/>
      <c r="AV283" s="25"/>
      <c r="AW283" s="25"/>
      <c r="AX283" s="25"/>
      <c r="AY283" s="25"/>
      <c r="AZ283" s="25"/>
      <c r="BA283" s="25"/>
      <c r="BB283" s="25"/>
      <c r="BC283" s="25"/>
      <c r="BD283" s="25"/>
      <c r="BE283" s="25"/>
      <c r="BF283" s="25"/>
      <c r="BG283" s="25"/>
      <c r="BH283" s="25"/>
      <c r="BI283" s="25"/>
      <c r="BJ283" s="25"/>
      <c r="BK283" s="25"/>
      <c r="BL283" s="25"/>
      <c r="BM283" s="21">
        <f t="shared" si="416"/>
        <v>9798.1333333333332</v>
      </c>
      <c r="BN283" s="18"/>
      <c r="BO283" s="18"/>
      <c r="BP283" s="18">
        <v>2025</v>
      </c>
      <c r="BQ283" s="14">
        <f t="shared" si="417"/>
        <v>0</v>
      </c>
      <c r="BR283" s="14">
        <f t="shared" si="437"/>
        <v>0</v>
      </c>
      <c r="BS283" s="14">
        <f t="shared" si="438"/>
        <v>0</v>
      </c>
      <c r="BT283" s="14">
        <f t="shared" si="439"/>
        <v>0</v>
      </c>
      <c r="BU283" s="14">
        <f t="shared" si="440"/>
        <v>0</v>
      </c>
      <c r="BV283" s="14">
        <f t="shared" si="441"/>
        <v>0</v>
      </c>
      <c r="BW283" s="14">
        <f t="shared" si="442"/>
        <v>0</v>
      </c>
      <c r="BX283" s="14">
        <f t="shared" si="443"/>
        <v>0</v>
      </c>
      <c r="BY283" s="14">
        <f t="shared" si="444"/>
        <v>0</v>
      </c>
      <c r="BZ283" s="14">
        <f t="shared" si="445"/>
        <v>1.2520715941241849E-16</v>
      </c>
      <c r="CA283" s="14">
        <f t="shared" si="446"/>
        <v>6.9931687668399412E-2</v>
      </c>
      <c r="CB283" s="14">
        <f t="shared" si="447"/>
        <v>8.7792232534088105E-2</v>
      </c>
      <c r="CC283" s="14">
        <f t="shared" si="448"/>
        <v>7.9266799118199366E-2</v>
      </c>
      <c r="CD283" s="14">
        <f t="shared" si="449"/>
        <v>7.6245815529488586E-2</v>
      </c>
      <c r="CE283" s="14">
        <f t="shared" si="450"/>
        <v>8.0491522194703735E-2</v>
      </c>
      <c r="CF283" s="14">
        <f t="shared" si="451"/>
        <v>0.11293987970497779</v>
      </c>
      <c r="CG283" s="14">
        <f t="shared" si="434"/>
        <v>7.2204229377024171E-2</v>
      </c>
      <c r="CH283" s="14">
        <f t="shared" si="387"/>
        <v>7.1374139291837876E-2</v>
      </c>
      <c r="CI283" s="14">
        <f t="shared" si="388"/>
        <v>8.6812454072884612E-2</v>
      </c>
      <c r="CJ283" s="14">
        <f t="shared" si="389"/>
        <v>8.3478485697956059E-2</v>
      </c>
      <c r="CK283" s="14">
        <f t="shared" si="390"/>
        <v>3.1475383066162252E-2</v>
      </c>
      <c r="CL283" s="14">
        <f t="shared" si="391"/>
        <v>2.8678932041477284E-2</v>
      </c>
      <c r="CM283" s="14">
        <f t="shared" si="418"/>
        <v>3.500666793674985E-2</v>
      </c>
      <c r="CN283" s="14">
        <f t="shared" si="452"/>
        <v>3.9640203576191378E-2</v>
      </c>
      <c r="CO283" s="14">
        <f t="shared" si="453"/>
        <v>4.4661568189859287E-2</v>
      </c>
      <c r="CP283" s="14">
        <f t="shared" si="454"/>
        <v>0</v>
      </c>
      <c r="CQ283" s="14">
        <f t="shared" si="455"/>
        <v>0</v>
      </c>
      <c r="CR283" s="14">
        <f t="shared" si="456"/>
        <v>0</v>
      </c>
      <c r="CS283" s="14">
        <f t="shared" si="457"/>
        <v>0</v>
      </c>
      <c r="CT283" s="14">
        <f t="shared" si="458"/>
        <v>0</v>
      </c>
      <c r="CU283" s="14">
        <f t="shared" si="459"/>
        <v>0</v>
      </c>
      <c r="CV283" s="14">
        <f t="shared" si="460"/>
        <v>0</v>
      </c>
      <c r="CW283" s="14">
        <f t="shared" si="461"/>
        <v>0</v>
      </c>
      <c r="CX283" s="14">
        <f t="shared" si="462"/>
        <v>0</v>
      </c>
      <c r="CY283" s="14">
        <f t="shared" si="463"/>
        <v>0</v>
      </c>
      <c r="CZ283" s="14">
        <f t="shared" si="464"/>
        <v>0</v>
      </c>
      <c r="DA283" s="14">
        <f t="shared" si="465"/>
        <v>0</v>
      </c>
      <c r="DB283" s="14">
        <f t="shared" si="466"/>
        <v>0</v>
      </c>
      <c r="DC283" s="14">
        <f t="shared" si="435"/>
        <v>0</v>
      </c>
      <c r="DD283" s="14">
        <f t="shared" si="393"/>
        <v>0</v>
      </c>
      <c r="DE283" s="14">
        <f t="shared" si="394"/>
        <v>0</v>
      </c>
      <c r="DF283" s="14">
        <f t="shared" si="395"/>
        <v>0</v>
      </c>
      <c r="DG283" s="14">
        <f t="shared" si="396"/>
        <v>0</v>
      </c>
      <c r="DH283" s="14">
        <f t="shared" si="397"/>
        <v>0</v>
      </c>
      <c r="DI283" s="14">
        <f t="shared" si="398"/>
        <v>0</v>
      </c>
      <c r="DJ283" s="14">
        <f t="shared" si="399"/>
        <v>0</v>
      </c>
      <c r="DK283" s="14">
        <f t="shared" si="400"/>
        <v>0</v>
      </c>
      <c r="DL283" s="14">
        <f t="shared" si="401"/>
        <v>0</v>
      </c>
      <c r="DM283" s="14">
        <f t="shared" si="402"/>
        <v>0</v>
      </c>
      <c r="DN283" s="14">
        <f t="shared" si="403"/>
        <v>0</v>
      </c>
      <c r="DO283" s="14">
        <f t="shared" si="404"/>
        <v>0</v>
      </c>
      <c r="DP283" s="14">
        <f t="shared" si="405"/>
        <v>0</v>
      </c>
      <c r="DQ283" s="14">
        <f t="shared" si="406"/>
        <v>0</v>
      </c>
      <c r="DR283" s="14">
        <f t="shared" si="407"/>
        <v>0</v>
      </c>
      <c r="DS283" s="14">
        <f t="shared" si="408"/>
        <v>0</v>
      </c>
      <c r="DT283" s="14">
        <f t="shared" si="409"/>
        <v>0</v>
      </c>
      <c r="DU283" s="14">
        <f t="shared" si="410"/>
        <v>0</v>
      </c>
      <c r="DV283" s="14">
        <f t="shared" si="411"/>
        <v>0</v>
      </c>
      <c r="DW283" s="14">
        <f t="shared" si="412"/>
        <v>0</v>
      </c>
      <c r="DX283" s="14">
        <f t="shared" si="413"/>
        <v>0</v>
      </c>
      <c r="DY283" s="14">
        <f t="shared" si="414"/>
        <v>0</v>
      </c>
      <c r="DZ283" s="14">
        <f t="shared" si="419"/>
        <v>1</v>
      </c>
    </row>
    <row r="284" spans="1:130">
      <c r="A284" s="18"/>
      <c r="B284" s="18"/>
      <c r="C284" s="18">
        <v>2026</v>
      </c>
      <c r="D284" s="25"/>
      <c r="E284" s="25"/>
      <c r="F284" s="25"/>
      <c r="G284" s="25"/>
      <c r="H284" s="25"/>
      <c r="I284" s="25"/>
      <c r="J284" s="25">
        <f t="shared" si="426"/>
        <v>0</v>
      </c>
      <c r="K284" s="25">
        <f t="shared" si="427"/>
        <v>0</v>
      </c>
      <c r="L284" s="25">
        <f t="shared" si="428"/>
        <v>0</v>
      </c>
      <c r="M284" s="25">
        <f t="shared" si="429"/>
        <v>0</v>
      </c>
      <c r="N284" s="25">
        <f t="shared" si="430"/>
        <v>2.2821744494194718E-12</v>
      </c>
      <c r="O284" s="25">
        <f t="shared" si="431"/>
        <v>860.19999999999982</v>
      </c>
      <c r="P284" s="25">
        <f t="shared" si="432"/>
        <v>776.66666666666652</v>
      </c>
      <c r="Q284" s="25">
        <f t="shared" si="433"/>
        <v>747.06666666666649</v>
      </c>
      <c r="R284" s="25">
        <f t="shared" si="436"/>
        <v>788.66666666666652</v>
      </c>
      <c r="S284" s="25">
        <f t="shared" si="467"/>
        <v>1106.5999999999997</v>
      </c>
      <c r="T284" s="25">
        <f t="shared" si="468"/>
        <v>707.46666666666647</v>
      </c>
      <c r="U284" s="25">
        <f t="shared" si="469"/>
        <v>699.33333333333314</v>
      </c>
      <c r="V284" s="25">
        <f t="shared" si="470"/>
        <v>850.5999999999998</v>
      </c>
      <c r="W284" s="25">
        <f t="shared" si="471"/>
        <v>817.93333333333317</v>
      </c>
      <c r="X284" s="25">
        <f t="shared" si="472"/>
        <v>308.39999999999992</v>
      </c>
      <c r="Y284" s="25">
        <f t="shared" si="473"/>
        <v>280.99999999999994</v>
      </c>
      <c r="Z284" s="25">
        <f t="shared" si="474"/>
        <v>342.99999999999994</v>
      </c>
      <c r="AA284" s="25">
        <f t="shared" si="475"/>
        <v>388.39999999999992</v>
      </c>
      <c r="AB284" s="25">
        <f t="shared" ref="AB284:AB302" si="476">VLOOKUP($C$90,$D$3:$K$63,$A$71,0)*(B260-B259)</f>
        <v>437.59999999999991</v>
      </c>
      <c r="AC284" s="25">
        <f>VLOOKUP($C$91,$D$3:$K$63,$A$71,0)*(B259-B258)</f>
        <v>482.39999999999992</v>
      </c>
      <c r="AD284" s="25">
        <f>VLOOKUP($C$92,$D$3:$K$63,$A$71,0)*B258</f>
        <v>0</v>
      </c>
      <c r="AE284" s="25"/>
      <c r="AF284" s="25"/>
      <c r="AG284" s="25"/>
      <c r="AH284" s="25"/>
      <c r="AI284" s="25"/>
      <c r="AJ284" s="25"/>
      <c r="AK284" s="25"/>
      <c r="AL284" s="25"/>
      <c r="AM284" s="25"/>
      <c r="AN284" s="25"/>
      <c r="AO284" s="25"/>
      <c r="AP284" s="25"/>
      <c r="AQ284" s="25"/>
      <c r="AR284" s="25"/>
      <c r="AS284" s="25"/>
      <c r="AT284" s="25"/>
      <c r="AU284" s="25"/>
      <c r="AV284" s="25"/>
      <c r="AW284" s="25"/>
      <c r="AX284" s="25"/>
      <c r="AY284" s="25"/>
      <c r="AZ284" s="25"/>
      <c r="BA284" s="25"/>
      <c r="BB284" s="25"/>
      <c r="BC284" s="25"/>
      <c r="BD284" s="25"/>
      <c r="BE284" s="25"/>
      <c r="BF284" s="25"/>
      <c r="BG284" s="25"/>
      <c r="BH284" s="25"/>
      <c r="BI284" s="25"/>
      <c r="BJ284" s="25"/>
      <c r="BK284" s="25"/>
      <c r="BL284" s="25"/>
      <c r="BM284" s="21">
        <f t="shared" si="416"/>
        <v>9595.3333333333321</v>
      </c>
      <c r="BN284" s="18"/>
      <c r="BO284" s="18"/>
      <c r="BP284" s="18">
        <v>2026</v>
      </c>
      <c r="BQ284" s="14">
        <f t="shared" si="417"/>
        <v>0</v>
      </c>
      <c r="BR284" s="14">
        <f t="shared" si="437"/>
        <v>0</v>
      </c>
      <c r="BS284" s="14">
        <f t="shared" si="438"/>
        <v>0</v>
      </c>
      <c r="BT284" s="14">
        <f t="shared" si="439"/>
        <v>0</v>
      </c>
      <c r="BU284" s="14">
        <f t="shared" si="440"/>
        <v>0</v>
      </c>
      <c r="BV284" s="14">
        <f t="shared" si="441"/>
        <v>0</v>
      </c>
      <c r="BW284" s="14">
        <f t="shared" si="442"/>
        <v>0</v>
      </c>
      <c r="BX284" s="14">
        <f t="shared" si="443"/>
        <v>0</v>
      </c>
      <c r="BY284" s="14">
        <f t="shared" si="444"/>
        <v>0</v>
      </c>
      <c r="BZ284" s="14">
        <f t="shared" si="445"/>
        <v>0</v>
      </c>
      <c r="CA284" s="14">
        <f t="shared" si="446"/>
        <v>2.3784212284646761E-16</v>
      </c>
      <c r="CB284" s="14">
        <f t="shared" si="447"/>
        <v>8.9647745431807119E-2</v>
      </c>
      <c r="CC284" s="14">
        <f t="shared" si="448"/>
        <v>8.0942124643924127E-2</v>
      </c>
      <c r="CD284" s="14">
        <f t="shared" si="449"/>
        <v>7.7857291739039797E-2</v>
      </c>
      <c r="CE284" s="14">
        <f t="shared" si="450"/>
        <v>8.2192732578336689E-2</v>
      </c>
      <c r="CF284" s="14">
        <f t="shared" si="451"/>
        <v>0.11532689501841172</v>
      </c>
      <c r="CG284" s="14">
        <f t="shared" si="434"/>
        <v>7.373028555547835E-2</v>
      </c>
      <c r="CH284" s="14">
        <f t="shared" si="387"/>
        <v>7.2882651288820946E-2</v>
      </c>
      <c r="CI284" s="14">
        <f t="shared" si="388"/>
        <v>8.8647259084277064E-2</v>
      </c>
      <c r="CJ284" s="14">
        <f t="shared" si="389"/>
        <v>8.5242826373931768E-2</v>
      </c>
      <c r="CK284" s="14">
        <f t="shared" si="390"/>
        <v>3.2140623914402831E-2</v>
      </c>
      <c r="CL284" s="14">
        <f t="shared" si="391"/>
        <v>2.9285069130827485E-2</v>
      </c>
      <c r="CM284" s="14">
        <f t="shared" si="418"/>
        <v>3.5746543458625719E-2</v>
      </c>
      <c r="CN284" s="14">
        <f t="shared" si="452"/>
        <v>4.0478010143819909E-2</v>
      </c>
      <c r="CO284" s="14">
        <f t="shared" si="453"/>
        <v>4.5605502674911411E-2</v>
      </c>
      <c r="CP284" s="14">
        <f t="shared" si="454"/>
        <v>5.0274438963384974E-2</v>
      </c>
      <c r="CQ284" s="14">
        <f t="shared" si="455"/>
        <v>0</v>
      </c>
      <c r="CR284" s="14">
        <f t="shared" si="456"/>
        <v>0</v>
      </c>
      <c r="CS284" s="14">
        <f t="shared" si="457"/>
        <v>0</v>
      </c>
      <c r="CT284" s="14">
        <f t="shared" si="458"/>
        <v>0</v>
      </c>
      <c r="CU284" s="14">
        <f t="shared" si="459"/>
        <v>0</v>
      </c>
      <c r="CV284" s="14">
        <f t="shared" si="460"/>
        <v>0</v>
      </c>
      <c r="CW284" s="14">
        <f t="shared" si="461"/>
        <v>0</v>
      </c>
      <c r="CX284" s="14">
        <f t="shared" si="462"/>
        <v>0</v>
      </c>
      <c r="CY284" s="14">
        <f t="shared" si="463"/>
        <v>0</v>
      </c>
      <c r="CZ284" s="14">
        <f t="shared" si="464"/>
        <v>0</v>
      </c>
      <c r="DA284" s="14">
        <f t="shared" si="465"/>
        <v>0</v>
      </c>
      <c r="DB284" s="14">
        <f t="shared" si="466"/>
        <v>0</v>
      </c>
      <c r="DC284" s="14">
        <f t="shared" si="435"/>
        <v>0</v>
      </c>
      <c r="DD284" s="14">
        <f t="shared" si="393"/>
        <v>0</v>
      </c>
      <c r="DE284" s="14">
        <f t="shared" si="394"/>
        <v>0</v>
      </c>
      <c r="DF284" s="14">
        <f t="shared" si="395"/>
        <v>0</v>
      </c>
      <c r="DG284" s="14">
        <f t="shared" si="396"/>
        <v>0</v>
      </c>
      <c r="DH284" s="14">
        <f t="shared" si="397"/>
        <v>0</v>
      </c>
      <c r="DI284" s="14">
        <f t="shared" si="398"/>
        <v>0</v>
      </c>
      <c r="DJ284" s="14">
        <f t="shared" si="399"/>
        <v>0</v>
      </c>
      <c r="DK284" s="14">
        <f t="shared" si="400"/>
        <v>0</v>
      </c>
      <c r="DL284" s="14">
        <f t="shared" si="401"/>
        <v>0</v>
      </c>
      <c r="DM284" s="14">
        <f t="shared" si="402"/>
        <v>0</v>
      </c>
      <c r="DN284" s="14">
        <f t="shared" si="403"/>
        <v>0</v>
      </c>
      <c r="DO284" s="14">
        <f t="shared" si="404"/>
        <v>0</v>
      </c>
      <c r="DP284" s="14">
        <f t="shared" si="405"/>
        <v>0</v>
      </c>
      <c r="DQ284" s="14">
        <f t="shared" si="406"/>
        <v>0</v>
      </c>
      <c r="DR284" s="14">
        <f t="shared" si="407"/>
        <v>0</v>
      </c>
      <c r="DS284" s="14">
        <f t="shared" si="408"/>
        <v>0</v>
      </c>
      <c r="DT284" s="14">
        <f t="shared" si="409"/>
        <v>0</v>
      </c>
      <c r="DU284" s="14">
        <f t="shared" si="410"/>
        <v>0</v>
      </c>
      <c r="DV284" s="14">
        <f t="shared" si="411"/>
        <v>0</v>
      </c>
      <c r="DW284" s="14">
        <f t="shared" si="412"/>
        <v>0</v>
      </c>
      <c r="DX284" s="14">
        <f t="shared" si="413"/>
        <v>0</v>
      </c>
      <c r="DY284" s="14">
        <f t="shared" si="414"/>
        <v>0</v>
      </c>
      <c r="DZ284" s="14">
        <f t="shared" si="419"/>
        <v>1.0000000000000002</v>
      </c>
    </row>
    <row r="285" spans="1:130">
      <c r="A285" s="18"/>
      <c r="B285" s="18"/>
      <c r="C285" s="18">
        <v>2027</v>
      </c>
      <c r="D285" s="25"/>
      <c r="E285" s="25"/>
      <c r="F285" s="25"/>
      <c r="G285" s="25"/>
      <c r="H285" s="25"/>
      <c r="I285" s="25"/>
      <c r="J285" s="25"/>
      <c r="K285" s="25">
        <f t="shared" si="427"/>
        <v>0</v>
      </c>
      <c r="L285" s="25">
        <f t="shared" si="428"/>
        <v>0</v>
      </c>
      <c r="M285" s="25">
        <f t="shared" si="429"/>
        <v>0</v>
      </c>
      <c r="N285" s="25">
        <f t="shared" si="430"/>
        <v>0</v>
      </c>
      <c r="O285" s="25">
        <f t="shared" si="431"/>
        <v>2.865041537347679E-12</v>
      </c>
      <c r="P285" s="25">
        <f t="shared" si="432"/>
        <v>776.66666666666652</v>
      </c>
      <c r="Q285" s="25">
        <f t="shared" si="433"/>
        <v>747.06666666666649</v>
      </c>
      <c r="R285" s="25">
        <f t="shared" si="436"/>
        <v>788.66666666666652</v>
      </c>
      <c r="S285" s="25">
        <f t="shared" si="467"/>
        <v>1106.5999999999997</v>
      </c>
      <c r="T285" s="25">
        <f t="shared" si="468"/>
        <v>707.46666666666647</v>
      </c>
      <c r="U285" s="25">
        <f t="shared" si="469"/>
        <v>699.33333333333314</v>
      </c>
      <c r="V285" s="25">
        <f t="shared" si="470"/>
        <v>850.5999999999998</v>
      </c>
      <c r="W285" s="25">
        <f t="shared" si="471"/>
        <v>817.93333333333317</v>
      </c>
      <c r="X285" s="25">
        <f t="shared" si="472"/>
        <v>308.39999999999992</v>
      </c>
      <c r="Y285" s="25">
        <f t="shared" si="473"/>
        <v>280.99999999999994</v>
      </c>
      <c r="Z285" s="25">
        <f t="shared" si="474"/>
        <v>342.99999999999994</v>
      </c>
      <c r="AA285" s="25">
        <f t="shared" si="475"/>
        <v>388.39999999999992</v>
      </c>
      <c r="AB285" s="25">
        <f t="shared" si="476"/>
        <v>437.59999999999991</v>
      </c>
      <c r="AC285" s="25">
        <f t="shared" ref="AC285:AC303" si="477">VLOOKUP($C$91,$D$3:$K$63,$A$71,0)*(B260-B259)</f>
        <v>482.39999999999992</v>
      </c>
      <c r="AD285" s="25">
        <f>VLOOKUP($C$92,$D$3:$K$63,$A$71,0)*(B259-B258)</f>
        <v>527.59999999999991</v>
      </c>
      <c r="AE285" s="25">
        <f>VLOOKUP($C$93,$D$3:$K$63,$A$71,0)*B258</f>
        <v>0</v>
      </c>
      <c r="AF285" s="25"/>
      <c r="AG285" s="25"/>
      <c r="AH285" s="25"/>
      <c r="AI285" s="25"/>
      <c r="AJ285" s="25"/>
      <c r="AK285" s="25"/>
      <c r="AL285" s="25"/>
      <c r="AM285" s="25"/>
      <c r="AN285" s="25"/>
      <c r="AO285" s="25"/>
      <c r="AP285" s="25"/>
      <c r="AQ285" s="25"/>
      <c r="AR285" s="25"/>
      <c r="AS285" s="25"/>
      <c r="AT285" s="25"/>
      <c r="AU285" s="25"/>
      <c r="AV285" s="25"/>
      <c r="AW285" s="25"/>
      <c r="AX285" s="25"/>
      <c r="AY285" s="25"/>
      <c r="AZ285" s="25"/>
      <c r="BA285" s="25"/>
      <c r="BB285" s="25"/>
      <c r="BC285" s="25"/>
      <c r="BD285" s="25"/>
      <c r="BE285" s="25"/>
      <c r="BF285" s="25"/>
      <c r="BG285" s="25"/>
      <c r="BH285" s="25"/>
      <c r="BI285" s="25"/>
      <c r="BJ285" s="25"/>
      <c r="BK285" s="25"/>
      <c r="BL285" s="25"/>
      <c r="BM285" s="21">
        <f t="shared" si="416"/>
        <v>9262.7333333333336</v>
      </c>
      <c r="BN285" s="18"/>
      <c r="BO285" s="18"/>
      <c r="BP285" s="18">
        <v>2027</v>
      </c>
      <c r="BQ285" s="14">
        <f t="shared" si="417"/>
        <v>0</v>
      </c>
      <c r="BR285" s="14">
        <f t="shared" si="437"/>
        <v>0</v>
      </c>
      <c r="BS285" s="14">
        <f t="shared" si="438"/>
        <v>0</v>
      </c>
      <c r="BT285" s="14">
        <f t="shared" si="439"/>
        <v>0</v>
      </c>
      <c r="BU285" s="14">
        <f t="shared" si="440"/>
        <v>0</v>
      </c>
      <c r="BV285" s="14">
        <f t="shared" si="441"/>
        <v>0</v>
      </c>
      <c r="BW285" s="14">
        <f t="shared" si="442"/>
        <v>0</v>
      </c>
      <c r="BX285" s="14">
        <f t="shared" si="443"/>
        <v>0</v>
      </c>
      <c r="BY285" s="14">
        <f t="shared" si="444"/>
        <v>0</v>
      </c>
      <c r="BZ285" s="14">
        <f t="shared" si="445"/>
        <v>0</v>
      </c>
      <c r="CA285" s="14">
        <f t="shared" si="446"/>
        <v>0</v>
      </c>
      <c r="CB285" s="14">
        <f t="shared" si="447"/>
        <v>3.0930843350929662E-16</v>
      </c>
      <c r="CC285" s="14">
        <f t="shared" si="448"/>
        <v>8.3848540027781554E-2</v>
      </c>
      <c r="CD285" s="14">
        <f t="shared" si="449"/>
        <v>8.0652939017280698E-2</v>
      </c>
      <c r="CE285" s="14">
        <f t="shared" si="450"/>
        <v>8.5144053950957588E-2</v>
      </c>
      <c r="CF285" s="14">
        <f t="shared" si="451"/>
        <v>0.119467975615549</v>
      </c>
      <c r="CG285" s="14">
        <f t="shared" si="434"/>
        <v>7.6377743070799808E-2</v>
      </c>
      <c r="CH285" s="14">
        <f t="shared" si="387"/>
        <v>7.549967252286939E-2</v>
      </c>
      <c r="CI285" s="14">
        <f t="shared" si="388"/>
        <v>9.1830345254460502E-2</v>
      </c>
      <c r="CJ285" s="14">
        <f t="shared" si="389"/>
        <v>8.8303668463592444E-2</v>
      </c>
      <c r="CK285" s="14">
        <f t="shared" si="390"/>
        <v>3.3294707825623819E-2</v>
      </c>
      <c r="CL285" s="14">
        <f t="shared" si="391"/>
        <v>3.0336617701038564E-2</v>
      </c>
      <c r="CM285" s="14">
        <f t="shared" si="418"/>
        <v>3.7030106304114692E-2</v>
      </c>
      <c r="CN285" s="14">
        <f t="shared" si="452"/>
        <v>4.1931467313463977E-2</v>
      </c>
      <c r="CO285" s="14">
        <f t="shared" si="453"/>
        <v>4.7243074398485678E-2</v>
      </c>
      <c r="CP285" s="14">
        <f t="shared" si="454"/>
        <v>5.207965971167617E-2</v>
      </c>
      <c r="CQ285" s="14">
        <f t="shared" si="455"/>
        <v>5.6959428822305862E-2</v>
      </c>
      <c r="CR285" s="14">
        <f t="shared" si="456"/>
        <v>0</v>
      </c>
      <c r="CS285" s="14">
        <f t="shared" si="457"/>
        <v>0</v>
      </c>
      <c r="CT285" s="14">
        <f t="shared" si="458"/>
        <v>0</v>
      </c>
      <c r="CU285" s="14">
        <f t="shared" si="459"/>
        <v>0</v>
      </c>
      <c r="CV285" s="14">
        <f t="shared" si="460"/>
        <v>0</v>
      </c>
      <c r="CW285" s="14">
        <f t="shared" si="461"/>
        <v>0</v>
      </c>
      <c r="CX285" s="14">
        <f t="shared" si="462"/>
        <v>0</v>
      </c>
      <c r="CY285" s="14">
        <f t="shared" si="463"/>
        <v>0</v>
      </c>
      <c r="CZ285" s="14">
        <f t="shared" si="464"/>
        <v>0</v>
      </c>
      <c r="DA285" s="14">
        <f t="shared" si="465"/>
        <v>0</v>
      </c>
      <c r="DB285" s="14">
        <f t="shared" si="466"/>
        <v>0</v>
      </c>
      <c r="DC285" s="14">
        <f t="shared" si="435"/>
        <v>0</v>
      </c>
      <c r="DD285" s="14">
        <f t="shared" si="393"/>
        <v>0</v>
      </c>
      <c r="DE285" s="14">
        <f t="shared" si="394"/>
        <v>0</v>
      </c>
      <c r="DF285" s="14">
        <f t="shared" si="395"/>
        <v>0</v>
      </c>
      <c r="DG285" s="14">
        <f t="shared" si="396"/>
        <v>0</v>
      </c>
      <c r="DH285" s="14">
        <f t="shared" si="397"/>
        <v>0</v>
      </c>
      <c r="DI285" s="14">
        <f t="shared" si="398"/>
        <v>0</v>
      </c>
      <c r="DJ285" s="14">
        <f t="shared" si="399"/>
        <v>0</v>
      </c>
      <c r="DK285" s="14">
        <f t="shared" si="400"/>
        <v>0</v>
      </c>
      <c r="DL285" s="14">
        <f t="shared" si="401"/>
        <v>0</v>
      </c>
      <c r="DM285" s="14">
        <f t="shared" si="402"/>
        <v>0</v>
      </c>
      <c r="DN285" s="14">
        <f t="shared" si="403"/>
        <v>0</v>
      </c>
      <c r="DO285" s="14">
        <f t="shared" si="404"/>
        <v>0</v>
      </c>
      <c r="DP285" s="14">
        <f t="shared" si="405"/>
        <v>0</v>
      </c>
      <c r="DQ285" s="14">
        <f t="shared" si="406"/>
        <v>0</v>
      </c>
      <c r="DR285" s="14">
        <f t="shared" si="407"/>
        <v>0</v>
      </c>
      <c r="DS285" s="14">
        <f t="shared" si="408"/>
        <v>0</v>
      </c>
      <c r="DT285" s="14">
        <f t="shared" si="409"/>
        <v>0</v>
      </c>
      <c r="DU285" s="14">
        <f t="shared" si="410"/>
        <v>0</v>
      </c>
      <c r="DV285" s="14">
        <f t="shared" si="411"/>
        <v>0</v>
      </c>
      <c r="DW285" s="14">
        <f t="shared" si="412"/>
        <v>0</v>
      </c>
      <c r="DX285" s="14">
        <f t="shared" si="413"/>
        <v>0</v>
      </c>
      <c r="DY285" s="14">
        <f t="shared" si="414"/>
        <v>0</v>
      </c>
      <c r="DZ285" s="14">
        <f t="shared" si="419"/>
        <v>1</v>
      </c>
    </row>
    <row r="286" spans="1:130">
      <c r="A286" s="18"/>
      <c r="B286" s="18"/>
      <c r="C286" s="18">
        <v>2028</v>
      </c>
      <c r="D286" s="25"/>
      <c r="E286" s="25"/>
      <c r="F286" s="25"/>
      <c r="G286" s="25"/>
      <c r="H286" s="25"/>
      <c r="I286" s="25"/>
      <c r="J286" s="25"/>
      <c r="K286" s="25"/>
      <c r="L286" s="25">
        <f t="shared" si="428"/>
        <v>0</v>
      </c>
      <c r="M286" s="25">
        <f t="shared" si="429"/>
        <v>0</v>
      </c>
      <c r="N286" s="25">
        <f t="shared" si="430"/>
        <v>0</v>
      </c>
      <c r="O286" s="25">
        <f t="shared" si="431"/>
        <v>0</v>
      </c>
      <c r="P286" s="25">
        <f t="shared" si="432"/>
        <v>2.5868196473766147E-12</v>
      </c>
      <c r="Q286" s="25">
        <f t="shared" si="433"/>
        <v>747.06666666666649</v>
      </c>
      <c r="R286" s="25">
        <f t="shared" si="436"/>
        <v>788.66666666666652</v>
      </c>
      <c r="S286" s="25">
        <f t="shared" si="467"/>
        <v>1106.5999999999997</v>
      </c>
      <c r="T286" s="25">
        <f t="shared" si="468"/>
        <v>707.46666666666647</v>
      </c>
      <c r="U286" s="25">
        <f t="shared" si="469"/>
        <v>699.33333333333314</v>
      </c>
      <c r="V286" s="25">
        <f t="shared" si="470"/>
        <v>850.5999999999998</v>
      </c>
      <c r="W286" s="25">
        <f t="shared" si="471"/>
        <v>817.93333333333317</v>
      </c>
      <c r="X286" s="25">
        <f t="shared" si="472"/>
        <v>308.39999999999992</v>
      </c>
      <c r="Y286" s="25">
        <f t="shared" si="473"/>
        <v>280.99999999999994</v>
      </c>
      <c r="Z286" s="25">
        <f t="shared" si="474"/>
        <v>342.99999999999994</v>
      </c>
      <c r="AA286" s="25">
        <f t="shared" si="475"/>
        <v>388.39999999999992</v>
      </c>
      <c r="AB286" s="25">
        <f t="shared" si="476"/>
        <v>437.59999999999991</v>
      </c>
      <c r="AC286" s="25">
        <f t="shared" si="477"/>
        <v>482.39999999999992</v>
      </c>
      <c r="AD286" s="25">
        <f t="shared" ref="AD286:AD304" si="478">VLOOKUP($C$92,$D$3:$K$63,$A$71,0)*(B260-B259)</f>
        <v>527.59999999999991</v>
      </c>
      <c r="AE286" s="25">
        <f>VLOOKUP($C$93,$D$3:$K$63,$A$71,0)*(B259-B258)</f>
        <v>571.79999999999984</v>
      </c>
      <c r="AF286" s="25">
        <f>VLOOKUP($C$94,$D$3:$K$63,$A$71,0)*B258</f>
        <v>0</v>
      </c>
      <c r="AG286" s="25"/>
      <c r="AH286" s="25"/>
      <c r="AI286" s="25"/>
      <c r="AJ286" s="25"/>
      <c r="AK286" s="25"/>
      <c r="AL286" s="25"/>
      <c r="AM286" s="25"/>
      <c r="AN286" s="25"/>
      <c r="AO286" s="25"/>
      <c r="AP286" s="25"/>
      <c r="AQ286" s="25"/>
      <c r="AR286" s="25"/>
      <c r="AS286" s="25"/>
      <c r="AT286" s="25"/>
      <c r="AU286" s="25"/>
      <c r="AV286" s="25"/>
      <c r="AW286" s="25"/>
      <c r="AX286" s="25"/>
      <c r="AY286" s="25"/>
      <c r="AZ286" s="25"/>
      <c r="BA286" s="25"/>
      <c r="BB286" s="25"/>
      <c r="BC286" s="25"/>
      <c r="BD286" s="25"/>
      <c r="BE286" s="25"/>
      <c r="BF286" s="25"/>
      <c r="BG286" s="25"/>
      <c r="BH286" s="25"/>
      <c r="BI286" s="25"/>
      <c r="BJ286" s="25"/>
      <c r="BK286" s="25"/>
      <c r="BL286" s="25"/>
      <c r="BM286" s="21">
        <f t="shared" si="416"/>
        <v>9057.8666666666668</v>
      </c>
      <c r="BN286" s="18"/>
      <c r="BO286" s="18"/>
      <c r="BP286" s="18">
        <v>2028</v>
      </c>
      <c r="BQ286" s="14">
        <f t="shared" si="417"/>
        <v>0</v>
      </c>
      <c r="BR286" s="14">
        <f t="shared" si="437"/>
        <v>0</v>
      </c>
      <c r="BS286" s="14">
        <f t="shared" si="438"/>
        <v>0</v>
      </c>
      <c r="BT286" s="14">
        <f t="shared" si="439"/>
        <v>0</v>
      </c>
      <c r="BU286" s="14">
        <f t="shared" si="440"/>
        <v>0</v>
      </c>
      <c r="BV286" s="14">
        <f t="shared" si="441"/>
        <v>0</v>
      </c>
      <c r="BW286" s="14">
        <f t="shared" si="442"/>
        <v>0</v>
      </c>
      <c r="BX286" s="14">
        <f t="shared" si="443"/>
        <v>0</v>
      </c>
      <c r="BY286" s="14">
        <f t="shared" si="444"/>
        <v>0</v>
      </c>
      <c r="BZ286" s="14">
        <f t="shared" si="445"/>
        <v>0</v>
      </c>
      <c r="CA286" s="14">
        <f t="shared" si="446"/>
        <v>0</v>
      </c>
      <c r="CB286" s="14">
        <f t="shared" si="447"/>
        <v>0</v>
      </c>
      <c r="CC286" s="14">
        <f t="shared" si="448"/>
        <v>2.8558817904620086E-16</v>
      </c>
      <c r="CD286" s="14">
        <f t="shared" si="449"/>
        <v>8.2477110136308748E-2</v>
      </c>
      <c r="CE286" s="14">
        <f t="shared" si="450"/>
        <v>8.7069803044131047E-2</v>
      </c>
      <c r="CF286" s="14">
        <f t="shared" si="451"/>
        <v>0.12217004739894601</v>
      </c>
      <c r="CG286" s="14">
        <f t="shared" si="434"/>
        <v>7.8105219772131751E-2</v>
      </c>
      <c r="CH286" s="14">
        <f t="shared" si="387"/>
        <v>7.7207289427974182E-2</v>
      </c>
      <c r="CI286" s="14">
        <f t="shared" si="388"/>
        <v>9.3907321812347261E-2</v>
      </c>
      <c r="CJ286" s="14">
        <f t="shared" si="389"/>
        <v>9.0300880266140651E-2</v>
      </c>
      <c r="CK286" s="14">
        <f t="shared" si="390"/>
        <v>3.4047752230105678E-2</v>
      </c>
      <c r="CL286" s="14">
        <f t="shared" si="391"/>
        <v>3.1022757382165037E-2</v>
      </c>
      <c r="CM286" s="14">
        <f t="shared" si="418"/>
        <v>3.7867636235169422E-2</v>
      </c>
      <c r="CN286" s="14">
        <f t="shared" si="452"/>
        <v>4.2879853975917794E-2</v>
      </c>
      <c r="CO286" s="14">
        <f t="shared" si="453"/>
        <v>4.8311596549592238E-2</v>
      </c>
      <c r="CP286" s="14">
        <f t="shared" si="454"/>
        <v>5.3257573527247026E-2</v>
      </c>
      <c r="CQ286" s="14">
        <f t="shared" si="455"/>
        <v>5.8247711013630868E-2</v>
      </c>
      <c r="CR286" s="14">
        <f t="shared" si="456"/>
        <v>6.3127447228192052E-2</v>
      </c>
      <c r="CS286" s="14">
        <f t="shared" si="457"/>
        <v>0</v>
      </c>
      <c r="CT286" s="14">
        <f t="shared" si="458"/>
        <v>0</v>
      </c>
      <c r="CU286" s="14">
        <f t="shared" si="459"/>
        <v>0</v>
      </c>
      <c r="CV286" s="14">
        <f t="shared" si="460"/>
        <v>0</v>
      </c>
      <c r="CW286" s="14">
        <f t="shared" si="461"/>
        <v>0</v>
      </c>
      <c r="CX286" s="14">
        <f t="shared" si="462"/>
        <v>0</v>
      </c>
      <c r="CY286" s="14">
        <f t="shared" si="463"/>
        <v>0</v>
      </c>
      <c r="CZ286" s="14">
        <f t="shared" si="464"/>
        <v>0</v>
      </c>
      <c r="DA286" s="14">
        <f t="shared" si="465"/>
        <v>0</v>
      </c>
      <c r="DB286" s="14">
        <f t="shared" si="466"/>
        <v>0</v>
      </c>
      <c r="DC286" s="14">
        <f t="shared" si="435"/>
        <v>0</v>
      </c>
      <c r="DD286" s="14">
        <f t="shared" si="393"/>
        <v>0</v>
      </c>
      <c r="DE286" s="14">
        <f t="shared" si="394"/>
        <v>0</v>
      </c>
      <c r="DF286" s="14">
        <f t="shared" si="395"/>
        <v>0</v>
      </c>
      <c r="DG286" s="14">
        <f t="shared" si="396"/>
        <v>0</v>
      </c>
      <c r="DH286" s="14">
        <f t="shared" si="397"/>
        <v>0</v>
      </c>
      <c r="DI286" s="14">
        <f t="shared" si="398"/>
        <v>0</v>
      </c>
      <c r="DJ286" s="14">
        <f t="shared" si="399"/>
        <v>0</v>
      </c>
      <c r="DK286" s="14">
        <f t="shared" si="400"/>
        <v>0</v>
      </c>
      <c r="DL286" s="14">
        <f t="shared" si="401"/>
        <v>0</v>
      </c>
      <c r="DM286" s="14">
        <f t="shared" si="402"/>
        <v>0</v>
      </c>
      <c r="DN286" s="14">
        <f t="shared" si="403"/>
        <v>0</v>
      </c>
      <c r="DO286" s="14">
        <f t="shared" si="404"/>
        <v>0</v>
      </c>
      <c r="DP286" s="14">
        <f t="shared" si="405"/>
        <v>0</v>
      </c>
      <c r="DQ286" s="14">
        <f t="shared" si="406"/>
        <v>0</v>
      </c>
      <c r="DR286" s="14">
        <f t="shared" si="407"/>
        <v>0</v>
      </c>
      <c r="DS286" s="14">
        <f t="shared" si="408"/>
        <v>0</v>
      </c>
      <c r="DT286" s="14">
        <f t="shared" si="409"/>
        <v>0</v>
      </c>
      <c r="DU286" s="14">
        <f t="shared" si="410"/>
        <v>0</v>
      </c>
      <c r="DV286" s="14">
        <f t="shared" si="411"/>
        <v>0</v>
      </c>
      <c r="DW286" s="14">
        <f t="shared" si="412"/>
        <v>0</v>
      </c>
      <c r="DX286" s="14">
        <f t="shared" si="413"/>
        <v>0</v>
      </c>
      <c r="DY286" s="14">
        <f t="shared" si="414"/>
        <v>0</v>
      </c>
      <c r="DZ286" s="14">
        <f t="shared" si="419"/>
        <v>1.0000000000000002</v>
      </c>
    </row>
    <row r="287" spans="1:130">
      <c r="A287" s="18"/>
      <c r="B287" s="18"/>
      <c r="C287" s="18">
        <v>2029</v>
      </c>
      <c r="D287" s="25"/>
      <c r="E287" s="25"/>
      <c r="F287" s="25"/>
      <c r="G287" s="25"/>
      <c r="H287" s="25"/>
      <c r="I287" s="25"/>
      <c r="J287" s="25"/>
      <c r="K287" s="25"/>
      <c r="L287" s="25"/>
      <c r="M287" s="25">
        <f t="shared" si="429"/>
        <v>0</v>
      </c>
      <c r="N287" s="25">
        <f t="shared" si="430"/>
        <v>0</v>
      </c>
      <c r="O287" s="25">
        <f t="shared" si="431"/>
        <v>0</v>
      </c>
      <c r="P287" s="25">
        <f t="shared" si="432"/>
        <v>0</v>
      </c>
      <c r="Q287" s="25">
        <f t="shared" si="433"/>
        <v>2.4882318427899008E-12</v>
      </c>
      <c r="R287" s="25">
        <f t="shared" si="436"/>
        <v>788.66666666666652</v>
      </c>
      <c r="S287" s="25">
        <f t="shared" si="467"/>
        <v>1106.5999999999997</v>
      </c>
      <c r="T287" s="25">
        <f t="shared" si="468"/>
        <v>707.46666666666647</v>
      </c>
      <c r="U287" s="25">
        <f t="shared" si="469"/>
        <v>699.33333333333314</v>
      </c>
      <c r="V287" s="25">
        <f t="shared" si="470"/>
        <v>850.5999999999998</v>
      </c>
      <c r="W287" s="25">
        <f t="shared" si="471"/>
        <v>817.93333333333317</v>
      </c>
      <c r="X287" s="25">
        <f t="shared" si="472"/>
        <v>308.39999999999992</v>
      </c>
      <c r="Y287" s="25">
        <f t="shared" si="473"/>
        <v>280.99999999999994</v>
      </c>
      <c r="Z287" s="25">
        <f t="shared" si="474"/>
        <v>342.99999999999994</v>
      </c>
      <c r="AA287" s="25">
        <f t="shared" si="475"/>
        <v>388.39999999999992</v>
      </c>
      <c r="AB287" s="25">
        <f t="shared" si="476"/>
        <v>437.59999999999991</v>
      </c>
      <c r="AC287" s="25">
        <f t="shared" si="477"/>
        <v>482.39999999999992</v>
      </c>
      <c r="AD287" s="25">
        <f t="shared" si="478"/>
        <v>527.59999999999991</v>
      </c>
      <c r="AE287" s="25">
        <f t="shared" ref="AE287:AE305" si="479">VLOOKUP($C$93,$D$3:$K$63,$A$71,0)*(B260-B259)</f>
        <v>571.79999999999984</v>
      </c>
      <c r="AF287" s="25">
        <f>VLOOKUP($C$94,$D$3:$K$63,$A$71,0)*(B259-B258)</f>
        <v>611.99999999999989</v>
      </c>
      <c r="AG287" s="25">
        <f>VLOOKUP($C$95,$D$3:$K$63,$A$71,0)*B258</f>
        <v>0</v>
      </c>
      <c r="AH287" s="25"/>
      <c r="AI287" s="25"/>
      <c r="AJ287" s="25"/>
      <c r="AK287" s="25"/>
      <c r="AL287" s="25"/>
      <c r="AM287" s="25"/>
      <c r="AN287" s="25"/>
      <c r="AO287" s="25"/>
      <c r="AP287" s="25"/>
      <c r="AQ287" s="25"/>
      <c r="AR287" s="25"/>
      <c r="AS287" s="25"/>
      <c r="AT287" s="25"/>
      <c r="AU287" s="25"/>
      <c r="AV287" s="25"/>
      <c r="AW287" s="25"/>
      <c r="AX287" s="25"/>
      <c r="AY287" s="25"/>
      <c r="AZ287" s="25"/>
      <c r="BA287" s="25"/>
      <c r="BB287" s="25"/>
      <c r="BC287" s="25"/>
      <c r="BD287" s="25"/>
      <c r="BE287" s="25"/>
      <c r="BF287" s="25"/>
      <c r="BG287" s="25"/>
      <c r="BH287" s="25"/>
      <c r="BI287" s="25"/>
      <c r="BJ287" s="25"/>
      <c r="BK287" s="25"/>
      <c r="BL287" s="25"/>
      <c r="BM287" s="21">
        <f t="shared" si="416"/>
        <v>8922.7999999999993</v>
      </c>
      <c r="BN287" s="18"/>
      <c r="BO287" s="18"/>
      <c r="BP287" s="18">
        <v>2029</v>
      </c>
      <c r="BQ287" s="14">
        <f t="shared" si="417"/>
        <v>0</v>
      </c>
      <c r="BR287" s="14">
        <f t="shared" si="437"/>
        <v>0</v>
      </c>
      <c r="BS287" s="14">
        <f t="shared" si="438"/>
        <v>0</v>
      </c>
      <c r="BT287" s="14">
        <f t="shared" si="439"/>
        <v>0</v>
      </c>
      <c r="BU287" s="14">
        <f t="shared" si="440"/>
        <v>0</v>
      </c>
      <c r="BV287" s="14">
        <f t="shared" si="441"/>
        <v>0</v>
      </c>
      <c r="BW287" s="14">
        <f t="shared" si="442"/>
        <v>0</v>
      </c>
      <c r="BX287" s="14">
        <f t="shared" si="443"/>
        <v>0</v>
      </c>
      <c r="BY287" s="14">
        <f t="shared" si="444"/>
        <v>0</v>
      </c>
      <c r="BZ287" s="14">
        <f t="shared" si="445"/>
        <v>0</v>
      </c>
      <c r="CA287" s="14">
        <f t="shared" si="446"/>
        <v>0</v>
      </c>
      <c r="CB287" s="14">
        <f t="shared" si="447"/>
        <v>0</v>
      </c>
      <c r="CC287" s="14">
        <f t="shared" si="448"/>
        <v>0</v>
      </c>
      <c r="CD287" s="14">
        <f t="shared" si="449"/>
        <v>2.7886222293337307E-16</v>
      </c>
      <c r="CE287" s="14">
        <f t="shared" si="450"/>
        <v>8.8387800540936312E-2</v>
      </c>
      <c r="CF287" s="14">
        <f t="shared" si="451"/>
        <v>0.12401936611825881</v>
      </c>
      <c r="CG287" s="14">
        <f t="shared" si="434"/>
        <v>7.9287518118378364E-2</v>
      </c>
      <c r="CH287" s="14">
        <f t="shared" si="387"/>
        <v>7.8375995576874205E-2</v>
      </c>
      <c r="CI287" s="14">
        <f t="shared" si="388"/>
        <v>9.5328820549603246E-2</v>
      </c>
      <c r="CJ287" s="14">
        <f t="shared" si="389"/>
        <v>9.1667787391102928E-2</v>
      </c>
      <c r="CK287" s="14">
        <f t="shared" si="390"/>
        <v>3.4563141614739765E-2</v>
      </c>
      <c r="CL287" s="14">
        <f t="shared" si="391"/>
        <v>3.1492356659344599E-2</v>
      </c>
      <c r="CM287" s="14">
        <f t="shared" si="418"/>
        <v>3.8440848164253368E-2</v>
      </c>
      <c r="CN287" s="14">
        <f t="shared" si="452"/>
        <v>4.3528937104944633E-2</v>
      </c>
      <c r="CO287" s="14">
        <f t="shared" si="453"/>
        <v>4.9042901331420627E-2</v>
      </c>
      <c r="CP287" s="14">
        <f t="shared" si="454"/>
        <v>5.4063746805935349E-2</v>
      </c>
      <c r="CQ287" s="14">
        <f t="shared" si="455"/>
        <v>5.9129421257901105E-2</v>
      </c>
      <c r="CR287" s="14">
        <f t="shared" si="456"/>
        <v>6.4083023266239283E-2</v>
      </c>
      <c r="CS287" s="14">
        <f t="shared" si="457"/>
        <v>6.8588335500067238E-2</v>
      </c>
      <c r="CT287" s="14">
        <f t="shared" si="458"/>
        <v>0</v>
      </c>
      <c r="CU287" s="14">
        <f t="shared" si="459"/>
        <v>0</v>
      </c>
      <c r="CV287" s="14">
        <f t="shared" si="460"/>
        <v>0</v>
      </c>
      <c r="CW287" s="14">
        <f t="shared" si="461"/>
        <v>0</v>
      </c>
      <c r="CX287" s="14">
        <f t="shared" si="462"/>
        <v>0</v>
      </c>
      <c r="CY287" s="14">
        <f t="shared" si="463"/>
        <v>0</v>
      </c>
      <c r="CZ287" s="14">
        <f t="shared" si="464"/>
        <v>0</v>
      </c>
      <c r="DA287" s="14">
        <f t="shared" si="465"/>
        <v>0</v>
      </c>
      <c r="DB287" s="14">
        <f t="shared" si="466"/>
        <v>0</v>
      </c>
      <c r="DC287" s="14">
        <f t="shared" si="435"/>
        <v>0</v>
      </c>
      <c r="DD287" s="14">
        <f t="shared" si="393"/>
        <v>0</v>
      </c>
      <c r="DE287" s="14">
        <f t="shared" si="394"/>
        <v>0</v>
      </c>
      <c r="DF287" s="14">
        <f t="shared" si="395"/>
        <v>0</v>
      </c>
      <c r="DG287" s="14">
        <f t="shared" si="396"/>
        <v>0</v>
      </c>
      <c r="DH287" s="14">
        <f t="shared" si="397"/>
        <v>0</v>
      </c>
      <c r="DI287" s="14">
        <f t="shared" si="398"/>
        <v>0</v>
      </c>
      <c r="DJ287" s="14">
        <f t="shared" si="399"/>
        <v>0</v>
      </c>
      <c r="DK287" s="14">
        <f t="shared" si="400"/>
        <v>0</v>
      </c>
      <c r="DL287" s="14">
        <f t="shared" si="401"/>
        <v>0</v>
      </c>
      <c r="DM287" s="14">
        <f t="shared" si="402"/>
        <v>0</v>
      </c>
      <c r="DN287" s="14">
        <f t="shared" si="403"/>
        <v>0</v>
      </c>
      <c r="DO287" s="14">
        <f t="shared" si="404"/>
        <v>0</v>
      </c>
      <c r="DP287" s="14">
        <f t="shared" si="405"/>
        <v>0</v>
      </c>
      <c r="DQ287" s="14">
        <f t="shared" si="406"/>
        <v>0</v>
      </c>
      <c r="DR287" s="14">
        <f t="shared" si="407"/>
        <v>0</v>
      </c>
      <c r="DS287" s="14">
        <f t="shared" si="408"/>
        <v>0</v>
      </c>
      <c r="DT287" s="14">
        <f t="shared" si="409"/>
        <v>0</v>
      </c>
      <c r="DU287" s="14">
        <f t="shared" si="410"/>
        <v>0</v>
      </c>
      <c r="DV287" s="14">
        <f t="shared" si="411"/>
        <v>0</v>
      </c>
      <c r="DW287" s="14">
        <f t="shared" si="412"/>
        <v>0</v>
      </c>
      <c r="DX287" s="14">
        <f t="shared" si="413"/>
        <v>0</v>
      </c>
      <c r="DY287" s="14">
        <f t="shared" si="414"/>
        <v>0</v>
      </c>
      <c r="DZ287" s="14">
        <f t="shared" si="419"/>
        <v>1.0000000000000002</v>
      </c>
    </row>
    <row r="288" spans="1:130">
      <c r="A288" s="18"/>
      <c r="B288" s="18"/>
      <c r="C288" s="18">
        <v>2030</v>
      </c>
      <c r="D288" s="25"/>
      <c r="E288" s="25"/>
      <c r="F288" s="25"/>
      <c r="G288" s="25"/>
      <c r="H288" s="25"/>
      <c r="I288" s="25"/>
      <c r="J288" s="25"/>
      <c r="K288" s="25"/>
      <c r="L288" s="25"/>
      <c r="M288" s="25"/>
      <c r="N288" s="25">
        <f t="shared" si="430"/>
        <v>0</v>
      </c>
      <c r="O288" s="25">
        <f t="shared" si="431"/>
        <v>0</v>
      </c>
      <c r="P288" s="25">
        <f t="shared" si="432"/>
        <v>0</v>
      </c>
      <c r="Q288" s="25">
        <f t="shared" si="433"/>
        <v>0</v>
      </c>
      <c r="R288" s="25">
        <f t="shared" si="436"/>
        <v>2.6267876762631204E-12</v>
      </c>
      <c r="S288" s="25">
        <f t="shared" si="467"/>
        <v>1106.5999999999997</v>
      </c>
      <c r="T288" s="25">
        <f t="shared" si="468"/>
        <v>707.46666666666647</v>
      </c>
      <c r="U288" s="25">
        <f t="shared" si="469"/>
        <v>699.33333333333314</v>
      </c>
      <c r="V288" s="25">
        <f t="shared" si="470"/>
        <v>850.5999999999998</v>
      </c>
      <c r="W288" s="25">
        <f t="shared" si="471"/>
        <v>817.93333333333317</v>
      </c>
      <c r="X288" s="25">
        <f t="shared" si="472"/>
        <v>308.39999999999992</v>
      </c>
      <c r="Y288" s="25">
        <f t="shared" si="473"/>
        <v>280.99999999999994</v>
      </c>
      <c r="Z288" s="25">
        <f t="shared" si="474"/>
        <v>342.99999999999994</v>
      </c>
      <c r="AA288" s="25">
        <f t="shared" si="475"/>
        <v>388.39999999999992</v>
      </c>
      <c r="AB288" s="25">
        <f t="shared" si="476"/>
        <v>437.59999999999991</v>
      </c>
      <c r="AC288" s="25">
        <f t="shared" si="477"/>
        <v>482.39999999999992</v>
      </c>
      <c r="AD288" s="25">
        <f t="shared" si="478"/>
        <v>527.59999999999991</v>
      </c>
      <c r="AE288" s="25">
        <f t="shared" si="479"/>
        <v>571.79999999999984</v>
      </c>
      <c r="AF288" s="25">
        <f t="shared" ref="AF288:AF306" si="480">VLOOKUP($C$94,$D$3:$K$63,$A$71,0)*(B260-B259)</f>
        <v>611.99999999999989</v>
      </c>
      <c r="AG288" s="25">
        <f>VLOOKUP($C$95,$D$3:$K$63,$A$71,0)*(B259-B258)</f>
        <v>619.79999999999984</v>
      </c>
      <c r="AH288" s="25">
        <f>VLOOKUP($C$96,$D$3:$K$63,$A$71,0)*B258</f>
        <v>0</v>
      </c>
      <c r="AI288" s="25"/>
      <c r="AJ288" s="25"/>
      <c r="AK288" s="25"/>
      <c r="AL288" s="25"/>
      <c r="AM288" s="25"/>
      <c r="AN288" s="25"/>
      <c r="AO288" s="25"/>
      <c r="AP288" s="25"/>
      <c r="AQ288" s="25"/>
      <c r="AR288" s="25"/>
      <c r="AS288" s="25"/>
      <c r="AT288" s="25"/>
      <c r="AU288" s="25"/>
      <c r="AV288" s="25"/>
      <c r="AW288" s="25"/>
      <c r="AX288" s="25"/>
      <c r="AY288" s="25"/>
      <c r="AZ288" s="25"/>
      <c r="BA288" s="25"/>
      <c r="BB288" s="25"/>
      <c r="BC288" s="25"/>
      <c r="BD288" s="25"/>
      <c r="BE288" s="25"/>
      <c r="BF288" s="25"/>
      <c r="BG288" s="25"/>
      <c r="BH288" s="25"/>
      <c r="BI288" s="25"/>
      <c r="BJ288" s="25"/>
      <c r="BK288" s="25"/>
      <c r="BL288" s="25"/>
      <c r="BM288" s="21">
        <f t="shared" si="416"/>
        <v>8753.9333333333343</v>
      </c>
      <c r="BN288" s="18"/>
      <c r="BO288" s="18"/>
      <c r="BP288" s="18">
        <v>2030</v>
      </c>
      <c r="BQ288" s="14">
        <f t="shared" si="417"/>
        <v>0</v>
      </c>
      <c r="BR288" s="14">
        <f t="shared" si="437"/>
        <v>0</v>
      </c>
      <c r="BS288" s="14">
        <f t="shared" si="438"/>
        <v>0</v>
      </c>
      <c r="BT288" s="14">
        <f t="shared" si="439"/>
        <v>0</v>
      </c>
      <c r="BU288" s="14">
        <f t="shared" si="440"/>
        <v>0</v>
      </c>
      <c r="BV288" s="14">
        <f t="shared" si="441"/>
        <v>0</v>
      </c>
      <c r="BW288" s="14">
        <f t="shared" si="442"/>
        <v>0</v>
      </c>
      <c r="BX288" s="14">
        <f t="shared" si="443"/>
        <v>0</v>
      </c>
      <c r="BY288" s="14">
        <f t="shared" si="444"/>
        <v>0</v>
      </c>
      <c r="BZ288" s="14">
        <f t="shared" si="445"/>
        <v>0</v>
      </c>
      <c r="CA288" s="14">
        <f t="shared" si="446"/>
        <v>0</v>
      </c>
      <c r="CB288" s="14">
        <f t="shared" si="447"/>
        <v>0</v>
      </c>
      <c r="CC288" s="14">
        <f t="shared" si="448"/>
        <v>0</v>
      </c>
      <c r="CD288" s="14">
        <f t="shared" si="449"/>
        <v>0</v>
      </c>
      <c r="CE288" s="14">
        <f t="shared" si="450"/>
        <v>3.0006941751096119E-16</v>
      </c>
      <c r="CF288" s="14">
        <f t="shared" si="451"/>
        <v>0.1264117463387886</v>
      </c>
      <c r="CG288" s="14">
        <f t="shared" si="434"/>
        <v>8.0817004165746414E-2</v>
      </c>
      <c r="CH288" s="14">
        <f t="shared" si="387"/>
        <v>7.9887898011560488E-2</v>
      </c>
      <c r="CI288" s="14">
        <f t="shared" si="388"/>
        <v>9.7167749354575811E-2</v>
      </c>
      <c r="CJ288" s="14">
        <f t="shared" si="389"/>
        <v>9.3436093489402836E-2</v>
      </c>
      <c r="CK288" s="14">
        <f t="shared" si="390"/>
        <v>3.5229877616918856E-2</v>
      </c>
      <c r="CL288" s="14">
        <f t="shared" si="391"/>
        <v>3.209985606470233E-2</v>
      </c>
      <c r="CM288" s="14">
        <f t="shared" si="418"/>
        <v>3.9182386584316373E-2</v>
      </c>
      <c r="CN288" s="14">
        <f t="shared" si="452"/>
        <v>4.4368626674485358E-2</v>
      </c>
      <c r="CO288" s="14">
        <f t="shared" si="453"/>
        <v>4.9988957344888757E-2</v>
      </c>
      <c r="CP288" s="14">
        <f t="shared" si="454"/>
        <v>5.5106656817126003E-2</v>
      </c>
      <c r="CQ288" s="14">
        <f t="shared" si="455"/>
        <v>6.0270050034651072E-2</v>
      </c>
      <c r="CR288" s="14">
        <f t="shared" si="456"/>
        <v>6.5319208888956565E-2</v>
      </c>
      <c r="CS288" s="14">
        <f t="shared" si="457"/>
        <v>6.9911430290383728E-2</v>
      </c>
      <c r="CT288" s="14">
        <f t="shared" si="458"/>
        <v>7.0802458323496464E-2</v>
      </c>
      <c r="CU288" s="14">
        <f t="shared" si="459"/>
        <v>0</v>
      </c>
      <c r="CV288" s="14">
        <f t="shared" si="460"/>
        <v>0</v>
      </c>
      <c r="CW288" s="14">
        <f t="shared" si="461"/>
        <v>0</v>
      </c>
      <c r="CX288" s="14">
        <f t="shared" si="462"/>
        <v>0</v>
      </c>
      <c r="CY288" s="14">
        <f t="shared" si="463"/>
        <v>0</v>
      </c>
      <c r="CZ288" s="14">
        <f t="shared" si="464"/>
        <v>0</v>
      </c>
      <c r="DA288" s="14">
        <f t="shared" si="465"/>
        <v>0</v>
      </c>
      <c r="DB288" s="14">
        <f t="shared" si="466"/>
        <v>0</v>
      </c>
      <c r="DC288" s="14">
        <f t="shared" si="435"/>
        <v>0</v>
      </c>
      <c r="DD288" s="14">
        <f t="shared" si="393"/>
        <v>0</v>
      </c>
      <c r="DE288" s="14">
        <f t="shared" si="394"/>
        <v>0</v>
      </c>
      <c r="DF288" s="14">
        <f t="shared" si="395"/>
        <v>0</v>
      </c>
      <c r="DG288" s="14">
        <f t="shared" si="396"/>
        <v>0</v>
      </c>
      <c r="DH288" s="14">
        <f t="shared" si="397"/>
        <v>0</v>
      </c>
      <c r="DI288" s="14">
        <f t="shared" si="398"/>
        <v>0</v>
      </c>
      <c r="DJ288" s="14">
        <f t="shared" si="399"/>
        <v>0</v>
      </c>
      <c r="DK288" s="14">
        <f t="shared" si="400"/>
        <v>0</v>
      </c>
      <c r="DL288" s="14">
        <f t="shared" si="401"/>
        <v>0</v>
      </c>
      <c r="DM288" s="14">
        <f t="shared" si="402"/>
        <v>0</v>
      </c>
      <c r="DN288" s="14">
        <f t="shared" si="403"/>
        <v>0</v>
      </c>
      <c r="DO288" s="14">
        <f t="shared" si="404"/>
        <v>0</v>
      </c>
      <c r="DP288" s="14">
        <f t="shared" si="405"/>
        <v>0</v>
      </c>
      <c r="DQ288" s="14">
        <f t="shared" si="406"/>
        <v>0</v>
      </c>
      <c r="DR288" s="14">
        <f t="shared" si="407"/>
        <v>0</v>
      </c>
      <c r="DS288" s="14">
        <f t="shared" si="408"/>
        <v>0</v>
      </c>
      <c r="DT288" s="14">
        <f t="shared" si="409"/>
        <v>0</v>
      </c>
      <c r="DU288" s="14">
        <f t="shared" si="410"/>
        <v>0</v>
      </c>
      <c r="DV288" s="14">
        <f t="shared" si="411"/>
        <v>0</v>
      </c>
      <c r="DW288" s="14">
        <f t="shared" si="412"/>
        <v>0</v>
      </c>
      <c r="DX288" s="14">
        <f t="shared" si="413"/>
        <v>0</v>
      </c>
      <c r="DY288" s="14">
        <f t="shared" si="414"/>
        <v>0</v>
      </c>
      <c r="DZ288" s="14">
        <f t="shared" si="419"/>
        <v>1</v>
      </c>
    </row>
    <row r="289" spans="1:130">
      <c r="A289" s="18"/>
      <c r="B289" s="18"/>
      <c r="C289" s="18">
        <v>2031</v>
      </c>
      <c r="D289" s="25"/>
      <c r="E289" s="25"/>
      <c r="F289" s="25"/>
      <c r="G289" s="25"/>
      <c r="H289" s="25"/>
      <c r="I289" s="25"/>
      <c r="J289" s="25"/>
      <c r="K289" s="25"/>
      <c r="L289" s="25"/>
      <c r="M289" s="25"/>
      <c r="N289" s="25"/>
      <c r="O289" s="25">
        <f t="shared" si="431"/>
        <v>0</v>
      </c>
      <c r="P289" s="25">
        <f t="shared" si="432"/>
        <v>0</v>
      </c>
      <c r="Q289" s="25">
        <f t="shared" si="433"/>
        <v>0</v>
      </c>
      <c r="R289" s="25">
        <f t="shared" si="436"/>
        <v>0</v>
      </c>
      <c r="S289" s="25">
        <f t="shared" si="467"/>
        <v>3.6857183971505947E-12</v>
      </c>
      <c r="T289" s="25">
        <f t="shared" si="468"/>
        <v>707.46666666666647</v>
      </c>
      <c r="U289" s="25">
        <f t="shared" si="469"/>
        <v>699.33333333333314</v>
      </c>
      <c r="V289" s="25">
        <f t="shared" si="470"/>
        <v>850.5999999999998</v>
      </c>
      <c r="W289" s="25">
        <f t="shared" si="471"/>
        <v>817.93333333333317</v>
      </c>
      <c r="X289" s="25">
        <f t="shared" si="472"/>
        <v>308.39999999999992</v>
      </c>
      <c r="Y289" s="25">
        <f t="shared" si="473"/>
        <v>280.99999999999994</v>
      </c>
      <c r="Z289" s="25">
        <f t="shared" si="474"/>
        <v>342.99999999999994</v>
      </c>
      <c r="AA289" s="25">
        <f t="shared" si="475"/>
        <v>388.39999999999992</v>
      </c>
      <c r="AB289" s="25">
        <f t="shared" si="476"/>
        <v>437.59999999999991</v>
      </c>
      <c r="AC289" s="25">
        <f t="shared" si="477"/>
        <v>482.39999999999992</v>
      </c>
      <c r="AD289" s="25">
        <f t="shared" si="478"/>
        <v>527.59999999999991</v>
      </c>
      <c r="AE289" s="25">
        <f t="shared" si="479"/>
        <v>571.79999999999984</v>
      </c>
      <c r="AF289" s="25">
        <f t="shared" si="480"/>
        <v>611.99999999999989</v>
      </c>
      <c r="AG289" s="25">
        <f t="shared" ref="AG289:AG307" si="481">VLOOKUP($C$95,$D$3:$K$63,$A$71,0)*(B260-B259)</f>
        <v>619.79999999999984</v>
      </c>
      <c r="AH289" s="25">
        <f>VLOOKUP($C$96,$D$3:$K$63,$A$71,0)*(B259-B258)</f>
        <v>611.59999999999991</v>
      </c>
      <c r="AI289" s="25">
        <f>VLOOKUP($C$97,$D$3:$K$63,$A$71,0)*B258</f>
        <v>0</v>
      </c>
      <c r="AJ289" s="25"/>
      <c r="AK289" s="25"/>
      <c r="AL289" s="25"/>
      <c r="AM289" s="25"/>
      <c r="AN289" s="25"/>
      <c r="AO289" s="25"/>
      <c r="AP289" s="25"/>
      <c r="AQ289" s="25"/>
      <c r="AR289" s="25"/>
      <c r="AS289" s="25"/>
      <c r="AT289" s="25"/>
      <c r="AU289" s="25"/>
      <c r="AV289" s="25"/>
      <c r="AW289" s="25"/>
      <c r="AX289" s="25"/>
      <c r="AY289" s="25"/>
      <c r="AZ289" s="25"/>
      <c r="BA289" s="25"/>
      <c r="BB289" s="25"/>
      <c r="BC289" s="25"/>
      <c r="BD289" s="25"/>
      <c r="BE289" s="25"/>
      <c r="BF289" s="25"/>
      <c r="BG289" s="25"/>
      <c r="BH289" s="25"/>
      <c r="BI289" s="25"/>
      <c r="BJ289" s="25"/>
      <c r="BK289" s="25"/>
      <c r="BL289" s="25"/>
      <c r="BM289" s="21">
        <f t="shared" si="416"/>
        <v>8258.9333333333379</v>
      </c>
      <c r="BN289" s="18"/>
      <c r="BO289" s="18"/>
      <c r="BP289" s="18">
        <v>2031</v>
      </c>
      <c r="BQ289" s="14">
        <f t="shared" si="417"/>
        <v>0</v>
      </c>
      <c r="BR289" s="14">
        <f t="shared" si="437"/>
        <v>0</v>
      </c>
      <c r="BS289" s="14">
        <f t="shared" si="438"/>
        <v>0</v>
      </c>
      <c r="BT289" s="14">
        <f t="shared" si="439"/>
        <v>0</v>
      </c>
      <c r="BU289" s="14">
        <f t="shared" si="440"/>
        <v>0</v>
      </c>
      <c r="BV289" s="14">
        <f t="shared" si="441"/>
        <v>0</v>
      </c>
      <c r="BW289" s="14">
        <f t="shared" si="442"/>
        <v>0</v>
      </c>
      <c r="BX289" s="14">
        <f t="shared" si="443"/>
        <v>0</v>
      </c>
      <c r="BY289" s="14">
        <f t="shared" si="444"/>
        <v>0</v>
      </c>
      <c r="BZ289" s="14">
        <f t="shared" si="445"/>
        <v>0</v>
      </c>
      <c r="CA289" s="14">
        <f t="shared" si="446"/>
        <v>0</v>
      </c>
      <c r="CB289" s="14">
        <f t="shared" si="447"/>
        <v>0</v>
      </c>
      <c r="CC289" s="14">
        <f t="shared" si="448"/>
        <v>0</v>
      </c>
      <c r="CD289" s="14">
        <f t="shared" si="449"/>
        <v>0</v>
      </c>
      <c r="CE289" s="14">
        <f t="shared" si="450"/>
        <v>0</v>
      </c>
      <c r="CF289" s="14">
        <f t="shared" si="451"/>
        <v>4.4627051077829979E-16</v>
      </c>
      <c r="CG289" s="14">
        <f t="shared" si="434"/>
        <v>8.5660779438829798E-2</v>
      </c>
      <c r="CH289" s="14">
        <f t="shared" si="387"/>
        <v>8.4675987213845144E-2</v>
      </c>
      <c r="CI289" s="14">
        <f t="shared" si="388"/>
        <v>0.10299150818507628</v>
      </c>
      <c r="CJ289" s="14">
        <f t="shared" si="389"/>
        <v>9.903619515030182E-2</v>
      </c>
      <c r="CK289" s="14">
        <f t="shared" si="390"/>
        <v>3.7341383875238096E-2</v>
      </c>
      <c r="CL289" s="14">
        <f t="shared" si="391"/>
        <v>3.4023764166478294E-2</v>
      </c>
      <c r="CM289" s="14">
        <f t="shared" si="418"/>
        <v>4.1530786865131869E-2</v>
      </c>
      <c r="CN289" s="14">
        <f t="shared" si="452"/>
        <v>4.7027864776726581E-2</v>
      </c>
      <c r="CO289" s="14">
        <f t="shared" si="453"/>
        <v>5.2985050531141997E-2</v>
      </c>
      <c r="CP289" s="14">
        <f t="shared" si="454"/>
        <v>5.8409479835975546E-2</v>
      </c>
      <c r="CQ289" s="14">
        <f t="shared" si="455"/>
        <v>6.3882341545316537E-2</v>
      </c>
      <c r="CR289" s="14">
        <f t="shared" si="456"/>
        <v>6.9234122243388915E-2</v>
      </c>
      <c r="CS289" s="14">
        <f t="shared" si="457"/>
        <v>7.4101578896386883E-2</v>
      </c>
      <c r="CT289" s="14">
        <f t="shared" si="458"/>
        <v>7.5046010784282011E-2</v>
      </c>
      <c r="CU289" s="14">
        <f t="shared" si="459"/>
        <v>7.4053146491879454E-2</v>
      </c>
      <c r="CV289" s="14">
        <f t="shared" si="460"/>
        <v>0</v>
      </c>
      <c r="CW289" s="14">
        <f t="shared" si="461"/>
        <v>0</v>
      </c>
      <c r="CX289" s="14">
        <f t="shared" si="462"/>
        <v>0</v>
      </c>
      <c r="CY289" s="14">
        <f t="shared" si="463"/>
        <v>0</v>
      </c>
      <c r="CZ289" s="14">
        <f t="shared" si="464"/>
        <v>0</v>
      </c>
      <c r="DA289" s="14">
        <f t="shared" si="465"/>
        <v>0</v>
      </c>
      <c r="DB289" s="14">
        <f t="shared" si="466"/>
        <v>0</v>
      </c>
      <c r="DC289" s="14">
        <f t="shared" si="435"/>
        <v>0</v>
      </c>
      <c r="DD289" s="14">
        <f t="shared" si="393"/>
        <v>0</v>
      </c>
      <c r="DE289" s="14">
        <f t="shared" si="394"/>
        <v>0</v>
      </c>
      <c r="DF289" s="14">
        <f t="shared" si="395"/>
        <v>0</v>
      </c>
      <c r="DG289" s="14">
        <f t="shared" si="396"/>
        <v>0</v>
      </c>
      <c r="DH289" s="14">
        <f t="shared" si="397"/>
        <v>0</v>
      </c>
      <c r="DI289" s="14">
        <f t="shared" si="398"/>
        <v>0</v>
      </c>
      <c r="DJ289" s="14">
        <f t="shared" si="399"/>
        <v>0</v>
      </c>
      <c r="DK289" s="14">
        <f t="shared" si="400"/>
        <v>0</v>
      </c>
      <c r="DL289" s="14">
        <f t="shared" si="401"/>
        <v>0</v>
      </c>
      <c r="DM289" s="14">
        <f t="shared" si="402"/>
        <v>0</v>
      </c>
      <c r="DN289" s="14">
        <f t="shared" si="403"/>
        <v>0</v>
      </c>
      <c r="DO289" s="14">
        <f t="shared" si="404"/>
        <v>0</v>
      </c>
      <c r="DP289" s="14">
        <f t="shared" si="405"/>
        <v>0</v>
      </c>
      <c r="DQ289" s="14">
        <f t="shared" si="406"/>
        <v>0</v>
      </c>
      <c r="DR289" s="14">
        <f t="shared" si="407"/>
        <v>0</v>
      </c>
      <c r="DS289" s="14">
        <f t="shared" si="408"/>
        <v>0</v>
      </c>
      <c r="DT289" s="14">
        <f t="shared" si="409"/>
        <v>0</v>
      </c>
      <c r="DU289" s="14">
        <f t="shared" si="410"/>
        <v>0</v>
      </c>
      <c r="DV289" s="14">
        <f t="shared" si="411"/>
        <v>0</v>
      </c>
      <c r="DW289" s="14">
        <f t="shared" si="412"/>
        <v>0</v>
      </c>
      <c r="DX289" s="14">
        <f t="shared" si="413"/>
        <v>0</v>
      </c>
      <c r="DY289" s="14">
        <f t="shared" si="414"/>
        <v>0</v>
      </c>
      <c r="DZ289" s="14">
        <f t="shared" si="419"/>
        <v>0.99999999999999967</v>
      </c>
    </row>
    <row r="290" spans="1:130">
      <c r="A290" s="18"/>
      <c r="B290" s="18"/>
      <c r="C290" s="18">
        <v>2032</v>
      </c>
      <c r="D290" s="25"/>
      <c r="E290" s="25"/>
      <c r="F290" s="25"/>
      <c r="G290" s="25"/>
      <c r="H290" s="25"/>
      <c r="I290" s="25"/>
      <c r="J290" s="25"/>
      <c r="K290" s="25"/>
      <c r="L290" s="25"/>
      <c r="M290" s="25"/>
      <c r="N290" s="25"/>
      <c r="O290" s="25"/>
      <c r="P290" s="25">
        <f t="shared" si="432"/>
        <v>0</v>
      </c>
      <c r="Q290" s="25">
        <f t="shared" si="433"/>
        <v>0</v>
      </c>
      <c r="R290" s="25">
        <f t="shared" si="436"/>
        <v>0</v>
      </c>
      <c r="S290" s="25">
        <f t="shared" si="467"/>
        <v>0</v>
      </c>
      <c r="T290" s="25">
        <f t="shared" si="468"/>
        <v>2.3563373474644322E-12</v>
      </c>
      <c r="U290" s="25">
        <f t="shared" si="469"/>
        <v>699.33333333333314</v>
      </c>
      <c r="V290" s="25">
        <f t="shared" si="470"/>
        <v>850.5999999999998</v>
      </c>
      <c r="W290" s="25">
        <f t="shared" si="471"/>
        <v>817.93333333333317</v>
      </c>
      <c r="X290" s="25">
        <f t="shared" si="472"/>
        <v>308.39999999999992</v>
      </c>
      <c r="Y290" s="25">
        <f t="shared" si="473"/>
        <v>280.99999999999994</v>
      </c>
      <c r="Z290" s="25">
        <f t="shared" si="474"/>
        <v>342.99999999999994</v>
      </c>
      <c r="AA290" s="25">
        <f t="shared" si="475"/>
        <v>388.39999999999992</v>
      </c>
      <c r="AB290" s="25">
        <f t="shared" si="476"/>
        <v>437.59999999999991</v>
      </c>
      <c r="AC290" s="25">
        <f t="shared" si="477"/>
        <v>482.39999999999992</v>
      </c>
      <c r="AD290" s="25">
        <f t="shared" si="478"/>
        <v>527.59999999999991</v>
      </c>
      <c r="AE290" s="25">
        <f t="shared" si="479"/>
        <v>571.79999999999984</v>
      </c>
      <c r="AF290" s="25">
        <f t="shared" si="480"/>
        <v>611.99999999999989</v>
      </c>
      <c r="AG290" s="25">
        <f t="shared" si="481"/>
        <v>619.79999999999984</v>
      </c>
      <c r="AH290" s="25">
        <f t="shared" ref="AH290:AH308" si="482">VLOOKUP($C$96,$D$3:$K$63,$A$71,0)*(B260-B259)</f>
        <v>611.59999999999991</v>
      </c>
      <c r="AI290" s="25">
        <f>VLOOKUP($C$97,$D$3:$K$63,$A$71,0)*(B259-B258)</f>
        <v>592.59999999999991</v>
      </c>
      <c r="AJ290" s="25">
        <f>VLOOKUP($C$98,$D$3:$K$63,$A$71,0)*B258</f>
        <v>0</v>
      </c>
      <c r="AK290" s="25"/>
      <c r="AL290" s="25"/>
      <c r="AM290" s="25"/>
      <c r="AN290" s="25"/>
      <c r="AO290" s="25"/>
      <c r="AP290" s="25"/>
      <c r="AQ290" s="25"/>
      <c r="AR290" s="25"/>
      <c r="AS290" s="25"/>
      <c r="AT290" s="25"/>
      <c r="AU290" s="25"/>
      <c r="AV290" s="25"/>
      <c r="AW290" s="25"/>
      <c r="AX290" s="25"/>
      <c r="AY290" s="25"/>
      <c r="AZ290" s="25"/>
      <c r="BA290" s="25"/>
      <c r="BB290" s="25"/>
      <c r="BC290" s="25"/>
      <c r="BD290" s="25"/>
      <c r="BE290" s="25"/>
      <c r="BF290" s="25"/>
      <c r="BG290" s="25"/>
      <c r="BH290" s="25"/>
      <c r="BI290" s="25"/>
      <c r="BJ290" s="25"/>
      <c r="BK290" s="25"/>
      <c r="BL290" s="25"/>
      <c r="BM290" s="21">
        <f t="shared" si="416"/>
        <v>8144.0666666666693</v>
      </c>
      <c r="BN290" s="18"/>
      <c r="BO290" s="18"/>
      <c r="BP290" s="18">
        <v>2032</v>
      </c>
      <c r="BQ290" s="14">
        <f t="shared" si="417"/>
        <v>0</v>
      </c>
      <c r="BR290" s="14">
        <f t="shared" si="437"/>
        <v>0</v>
      </c>
      <c r="BS290" s="14">
        <f t="shared" si="438"/>
        <v>0</v>
      </c>
      <c r="BT290" s="14">
        <f t="shared" si="439"/>
        <v>0</v>
      </c>
      <c r="BU290" s="14">
        <f t="shared" si="440"/>
        <v>0</v>
      </c>
      <c r="BV290" s="14">
        <f t="shared" si="441"/>
        <v>0</v>
      </c>
      <c r="BW290" s="14">
        <f t="shared" si="442"/>
        <v>0</v>
      </c>
      <c r="BX290" s="14">
        <f t="shared" si="443"/>
        <v>0</v>
      </c>
      <c r="BY290" s="14">
        <f t="shared" si="444"/>
        <v>0</v>
      </c>
      <c r="BZ290" s="14">
        <f t="shared" si="445"/>
        <v>0</v>
      </c>
      <c r="CA290" s="14">
        <f t="shared" si="446"/>
        <v>0</v>
      </c>
      <c r="CB290" s="14">
        <f t="shared" si="447"/>
        <v>0</v>
      </c>
      <c r="CC290" s="14">
        <f t="shared" si="448"/>
        <v>0</v>
      </c>
      <c r="CD290" s="14">
        <f t="shared" si="449"/>
        <v>0</v>
      </c>
      <c r="CE290" s="14">
        <f t="shared" si="450"/>
        <v>0</v>
      </c>
      <c r="CF290" s="14">
        <f t="shared" si="451"/>
        <v>0</v>
      </c>
      <c r="CG290" s="14">
        <f t="shared" si="434"/>
        <v>2.8933178520122193E-16</v>
      </c>
      <c r="CH290" s="14">
        <f t="shared" si="387"/>
        <v>8.5870285934136051E-2</v>
      </c>
      <c r="CI290" s="14">
        <f t="shared" si="388"/>
        <v>0.10444413519863126</v>
      </c>
      <c r="CJ290" s="14">
        <f t="shared" si="389"/>
        <v>0.1004330350930329</v>
      </c>
      <c r="CK290" s="14">
        <f t="shared" si="390"/>
        <v>3.7868059364281538E-2</v>
      </c>
      <c r="CL290" s="14">
        <f t="shared" si="391"/>
        <v>3.4503646826728643E-2</v>
      </c>
      <c r="CM290" s="14">
        <f t="shared" si="418"/>
        <v>4.2116551108782652E-2</v>
      </c>
      <c r="CN290" s="14">
        <f t="shared" si="452"/>
        <v>4.7691161663706065E-2</v>
      </c>
      <c r="CO290" s="14">
        <f t="shared" si="453"/>
        <v>5.373236957785215E-2</v>
      </c>
      <c r="CP290" s="14">
        <f t="shared" si="454"/>
        <v>5.9233306865529883E-2</v>
      </c>
      <c r="CQ290" s="14">
        <f t="shared" si="455"/>
        <v>6.4783359664704748E-2</v>
      </c>
      <c r="CR290" s="14">
        <f t="shared" si="456"/>
        <v>7.021062368513678E-2</v>
      </c>
      <c r="CS290" s="14">
        <f t="shared" si="457"/>
        <v>7.514673259059762E-2</v>
      </c>
      <c r="CT290" s="14">
        <f t="shared" si="458"/>
        <v>7.6104485064791505E-2</v>
      </c>
      <c r="CU290" s="14">
        <f t="shared" si="459"/>
        <v>7.5097617079100495E-2</v>
      </c>
      <c r="CV290" s="14">
        <f t="shared" si="460"/>
        <v>7.2764630282987172E-2</v>
      </c>
      <c r="CW290" s="14">
        <f t="shared" si="461"/>
        <v>0</v>
      </c>
      <c r="CX290" s="14">
        <f t="shared" si="462"/>
        <v>0</v>
      </c>
      <c r="CY290" s="14">
        <f t="shared" si="463"/>
        <v>0</v>
      </c>
      <c r="CZ290" s="14">
        <f t="shared" si="464"/>
        <v>0</v>
      </c>
      <c r="DA290" s="14">
        <f t="shared" si="465"/>
        <v>0</v>
      </c>
      <c r="DB290" s="14">
        <f t="shared" si="466"/>
        <v>0</v>
      </c>
      <c r="DC290" s="14">
        <f t="shared" si="435"/>
        <v>0</v>
      </c>
      <c r="DD290" s="14">
        <f t="shared" si="393"/>
        <v>0</v>
      </c>
      <c r="DE290" s="14">
        <f t="shared" si="394"/>
        <v>0</v>
      </c>
      <c r="DF290" s="14">
        <f t="shared" si="395"/>
        <v>0</v>
      </c>
      <c r="DG290" s="14">
        <f t="shared" si="396"/>
        <v>0</v>
      </c>
      <c r="DH290" s="14">
        <f t="shared" si="397"/>
        <v>0</v>
      </c>
      <c r="DI290" s="14">
        <f t="shared" si="398"/>
        <v>0</v>
      </c>
      <c r="DJ290" s="14">
        <f t="shared" si="399"/>
        <v>0</v>
      </c>
      <c r="DK290" s="14">
        <f t="shared" si="400"/>
        <v>0</v>
      </c>
      <c r="DL290" s="14">
        <f t="shared" si="401"/>
        <v>0</v>
      </c>
      <c r="DM290" s="14">
        <f t="shared" si="402"/>
        <v>0</v>
      </c>
      <c r="DN290" s="14">
        <f t="shared" si="403"/>
        <v>0</v>
      </c>
      <c r="DO290" s="14">
        <f t="shared" si="404"/>
        <v>0</v>
      </c>
      <c r="DP290" s="14">
        <f t="shared" si="405"/>
        <v>0</v>
      </c>
      <c r="DQ290" s="14">
        <f t="shared" si="406"/>
        <v>0</v>
      </c>
      <c r="DR290" s="14">
        <f t="shared" si="407"/>
        <v>0</v>
      </c>
      <c r="DS290" s="14">
        <f t="shared" si="408"/>
        <v>0</v>
      </c>
      <c r="DT290" s="14">
        <f t="shared" si="409"/>
        <v>0</v>
      </c>
      <c r="DU290" s="14">
        <f t="shared" si="410"/>
        <v>0</v>
      </c>
      <c r="DV290" s="14">
        <f t="shared" si="411"/>
        <v>0</v>
      </c>
      <c r="DW290" s="14">
        <f t="shared" si="412"/>
        <v>0</v>
      </c>
      <c r="DX290" s="14">
        <f t="shared" si="413"/>
        <v>0</v>
      </c>
      <c r="DY290" s="14">
        <f t="shared" si="414"/>
        <v>0</v>
      </c>
      <c r="DZ290" s="14">
        <f t="shared" si="419"/>
        <v>0.99999999999999967</v>
      </c>
    </row>
    <row r="291" spans="1:130">
      <c r="A291" s="18"/>
      <c r="B291" s="18"/>
      <c r="C291" s="18">
        <v>2033</v>
      </c>
      <c r="D291" s="25"/>
      <c r="E291" s="25"/>
      <c r="F291" s="25"/>
      <c r="G291" s="25"/>
      <c r="H291" s="25"/>
      <c r="I291" s="25"/>
      <c r="J291" s="25"/>
      <c r="K291" s="25"/>
      <c r="L291" s="25"/>
      <c r="M291" s="25"/>
      <c r="N291" s="25"/>
      <c r="O291" s="25"/>
      <c r="P291" s="25"/>
      <c r="Q291" s="25">
        <f t="shared" si="433"/>
        <v>0</v>
      </c>
      <c r="R291" s="25">
        <f t="shared" si="436"/>
        <v>0</v>
      </c>
      <c r="S291" s="25">
        <f t="shared" si="467"/>
        <v>0</v>
      </c>
      <c r="T291" s="25">
        <f t="shared" si="468"/>
        <v>0</v>
      </c>
      <c r="U291" s="25">
        <f t="shared" si="469"/>
        <v>2.3292479056635784E-12</v>
      </c>
      <c r="V291" s="25">
        <f t="shared" si="470"/>
        <v>850.5999999999998</v>
      </c>
      <c r="W291" s="25">
        <f t="shared" si="471"/>
        <v>817.93333333333317</v>
      </c>
      <c r="X291" s="25">
        <f t="shared" si="472"/>
        <v>308.39999999999992</v>
      </c>
      <c r="Y291" s="25">
        <f t="shared" si="473"/>
        <v>280.99999999999994</v>
      </c>
      <c r="Z291" s="25">
        <f t="shared" si="474"/>
        <v>342.99999999999994</v>
      </c>
      <c r="AA291" s="25">
        <f t="shared" si="475"/>
        <v>388.39999999999992</v>
      </c>
      <c r="AB291" s="25">
        <f t="shared" si="476"/>
        <v>437.59999999999991</v>
      </c>
      <c r="AC291" s="25">
        <f t="shared" si="477"/>
        <v>482.39999999999992</v>
      </c>
      <c r="AD291" s="25">
        <f t="shared" si="478"/>
        <v>527.59999999999991</v>
      </c>
      <c r="AE291" s="25">
        <f t="shared" si="479"/>
        <v>571.79999999999984</v>
      </c>
      <c r="AF291" s="25">
        <f t="shared" si="480"/>
        <v>611.99999999999989</v>
      </c>
      <c r="AG291" s="25">
        <f t="shared" si="481"/>
        <v>619.79999999999984</v>
      </c>
      <c r="AH291" s="25">
        <f t="shared" si="482"/>
        <v>611.59999999999991</v>
      </c>
      <c r="AI291" s="25">
        <f t="shared" ref="AI291:AI309" si="483">VLOOKUP($C$97,$D$3:$K$63,$A$71,0)*(B260-B259)</f>
        <v>592.59999999999991</v>
      </c>
      <c r="AJ291" s="25">
        <f>VLOOKUP($C$98,$D$3:$K$63,$A$71,0)*(B259-B258)</f>
        <v>577.99999999999989</v>
      </c>
      <c r="AK291" s="25">
        <f>VLOOKUP($C$99,$D$3:$K$63,$A$71,0)*B258</f>
        <v>0</v>
      </c>
      <c r="AL291" s="25"/>
      <c r="AM291" s="25"/>
      <c r="AN291" s="25"/>
      <c r="AO291" s="25"/>
      <c r="AP291" s="25"/>
      <c r="AQ291" s="25"/>
      <c r="AR291" s="25"/>
      <c r="AS291" s="25"/>
      <c r="AT291" s="25"/>
      <c r="AU291" s="25"/>
      <c r="AV291" s="25"/>
      <c r="AW291" s="25"/>
      <c r="AX291" s="25"/>
      <c r="AY291" s="25"/>
      <c r="AZ291" s="25"/>
      <c r="BA291" s="25"/>
      <c r="BB291" s="25"/>
      <c r="BC291" s="25"/>
      <c r="BD291" s="25"/>
      <c r="BE291" s="25"/>
      <c r="BF291" s="25"/>
      <c r="BG291" s="25"/>
      <c r="BH291" s="25"/>
      <c r="BI291" s="25"/>
      <c r="BJ291" s="25"/>
      <c r="BK291" s="25"/>
      <c r="BL291" s="25"/>
      <c r="BM291" s="21">
        <f t="shared" si="416"/>
        <v>8022.7333333333354</v>
      </c>
      <c r="BN291" s="18"/>
      <c r="BO291" s="18"/>
      <c r="BP291" s="18">
        <v>2033</v>
      </c>
      <c r="BQ291" s="14">
        <f t="shared" si="417"/>
        <v>0</v>
      </c>
      <c r="BR291" s="14">
        <f t="shared" si="437"/>
        <v>0</v>
      </c>
      <c r="BS291" s="14">
        <f t="shared" si="438"/>
        <v>0</v>
      </c>
      <c r="BT291" s="14">
        <f t="shared" si="439"/>
        <v>0</v>
      </c>
      <c r="BU291" s="14">
        <f t="shared" si="440"/>
        <v>0</v>
      </c>
      <c r="BV291" s="14">
        <f t="shared" si="441"/>
        <v>0</v>
      </c>
      <c r="BW291" s="14">
        <f t="shared" si="442"/>
        <v>0</v>
      </c>
      <c r="BX291" s="14">
        <f t="shared" si="443"/>
        <v>0</v>
      </c>
      <c r="BY291" s="14">
        <f t="shared" si="444"/>
        <v>0</v>
      </c>
      <c r="BZ291" s="14">
        <f t="shared" si="445"/>
        <v>0</v>
      </c>
      <c r="CA291" s="14">
        <f t="shared" si="446"/>
        <v>0</v>
      </c>
      <c r="CB291" s="14">
        <f t="shared" si="447"/>
        <v>0</v>
      </c>
      <c r="CC291" s="14">
        <f t="shared" si="448"/>
        <v>0</v>
      </c>
      <c r="CD291" s="14">
        <f t="shared" si="449"/>
        <v>0</v>
      </c>
      <c r="CE291" s="14">
        <f t="shared" si="450"/>
        <v>0</v>
      </c>
      <c r="CF291" s="14">
        <f t="shared" si="451"/>
        <v>0</v>
      </c>
      <c r="CG291" s="14">
        <f t="shared" si="434"/>
        <v>0</v>
      </c>
      <c r="CH291" s="14">
        <f t="shared" si="387"/>
        <v>2.9033096438415557E-16</v>
      </c>
      <c r="CI291" s="14">
        <f t="shared" si="388"/>
        <v>0.1060237159405356</v>
      </c>
      <c r="CJ291" s="14">
        <f t="shared" si="389"/>
        <v>0.10195195319965759</v>
      </c>
      <c r="CK291" s="14">
        <f t="shared" si="390"/>
        <v>3.8440764161840085E-2</v>
      </c>
      <c r="CL291" s="14">
        <f t="shared" si="391"/>
        <v>3.5025469291430168E-2</v>
      </c>
      <c r="CM291" s="14">
        <f t="shared" si="418"/>
        <v>4.2753508779219032E-2</v>
      </c>
      <c r="CN291" s="14">
        <f t="shared" si="452"/>
        <v>4.841242801705152E-2</v>
      </c>
      <c r="CO291" s="14">
        <f t="shared" si="453"/>
        <v>5.4545001288006559E-2</v>
      </c>
      <c r="CP291" s="14">
        <f t="shared" si="454"/>
        <v>6.0129133046924965E-2</v>
      </c>
      <c r="CQ291" s="14">
        <f t="shared" si="455"/>
        <v>6.5763123125119421E-2</v>
      </c>
      <c r="CR291" s="14">
        <f t="shared" si="456"/>
        <v>7.1272467405123732E-2</v>
      </c>
      <c r="CS291" s="14">
        <f t="shared" si="457"/>
        <v>7.6283228492367489E-2</v>
      </c>
      <c r="CT291" s="14">
        <f t="shared" si="458"/>
        <v>7.7255465718250593E-2</v>
      </c>
      <c r="CU291" s="14">
        <f t="shared" si="459"/>
        <v>7.6233370173091439E-2</v>
      </c>
      <c r="CV291" s="14">
        <f t="shared" si="460"/>
        <v>7.3865100007478715E-2</v>
      </c>
      <c r="CW291" s="14">
        <f t="shared" si="461"/>
        <v>7.2045271353902623E-2</v>
      </c>
      <c r="CX291" s="14">
        <f t="shared" si="462"/>
        <v>0</v>
      </c>
      <c r="CY291" s="14">
        <f t="shared" si="463"/>
        <v>0</v>
      </c>
      <c r="CZ291" s="14">
        <f t="shared" si="464"/>
        <v>0</v>
      </c>
      <c r="DA291" s="14">
        <f t="shared" si="465"/>
        <v>0</v>
      </c>
      <c r="DB291" s="14">
        <f t="shared" si="466"/>
        <v>0</v>
      </c>
      <c r="DC291" s="14">
        <f t="shared" si="435"/>
        <v>0</v>
      </c>
      <c r="DD291" s="14">
        <f t="shared" si="393"/>
        <v>0</v>
      </c>
      <c r="DE291" s="14">
        <f t="shared" si="394"/>
        <v>0</v>
      </c>
      <c r="DF291" s="14">
        <f t="shared" si="395"/>
        <v>0</v>
      </c>
      <c r="DG291" s="14">
        <f t="shared" si="396"/>
        <v>0</v>
      </c>
      <c r="DH291" s="14">
        <f t="shared" si="397"/>
        <v>0</v>
      </c>
      <c r="DI291" s="14">
        <f t="shared" si="398"/>
        <v>0</v>
      </c>
      <c r="DJ291" s="14">
        <f t="shared" si="399"/>
        <v>0</v>
      </c>
      <c r="DK291" s="14">
        <f t="shared" si="400"/>
        <v>0</v>
      </c>
      <c r="DL291" s="14">
        <f t="shared" si="401"/>
        <v>0</v>
      </c>
      <c r="DM291" s="14">
        <f t="shared" si="402"/>
        <v>0</v>
      </c>
      <c r="DN291" s="14">
        <f t="shared" si="403"/>
        <v>0</v>
      </c>
      <c r="DO291" s="14">
        <f t="shared" si="404"/>
        <v>0</v>
      </c>
      <c r="DP291" s="14">
        <f t="shared" si="405"/>
        <v>0</v>
      </c>
      <c r="DQ291" s="14">
        <f t="shared" si="406"/>
        <v>0</v>
      </c>
      <c r="DR291" s="14">
        <f t="shared" si="407"/>
        <v>0</v>
      </c>
      <c r="DS291" s="14">
        <f t="shared" si="408"/>
        <v>0</v>
      </c>
      <c r="DT291" s="14">
        <f t="shared" si="409"/>
        <v>0</v>
      </c>
      <c r="DU291" s="14">
        <f t="shared" si="410"/>
        <v>0</v>
      </c>
      <c r="DV291" s="14">
        <f t="shared" si="411"/>
        <v>0</v>
      </c>
      <c r="DW291" s="14">
        <f t="shared" si="412"/>
        <v>0</v>
      </c>
      <c r="DX291" s="14">
        <f t="shared" si="413"/>
        <v>0</v>
      </c>
      <c r="DY291" s="14">
        <f t="shared" si="414"/>
        <v>0</v>
      </c>
      <c r="DZ291" s="14">
        <f t="shared" si="419"/>
        <v>0.99999999999999967</v>
      </c>
    </row>
    <row r="292" spans="1:130">
      <c r="A292" s="18"/>
      <c r="B292" s="18"/>
      <c r="C292" s="18">
        <v>2034</v>
      </c>
      <c r="D292" s="25"/>
      <c r="E292" s="25"/>
      <c r="F292" s="25"/>
      <c r="G292" s="25"/>
      <c r="H292" s="25"/>
      <c r="I292" s="25"/>
      <c r="J292" s="25"/>
      <c r="K292" s="25"/>
      <c r="L292" s="25"/>
      <c r="M292" s="25"/>
      <c r="N292" s="25"/>
      <c r="O292" s="25"/>
      <c r="P292" s="25"/>
      <c r="Q292" s="25"/>
      <c r="R292" s="25">
        <f t="shared" si="436"/>
        <v>0</v>
      </c>
      <c r="S292" s="25">
        <f t="shared" si="467"/>
        <v>0</v>
      </c>
      <c r="T292" s="25">
        <f t="shared" si="468"/>
        <v>0</v>
      </c>
      <c r="U292" s="25">
        <f t="shared" si="469"/>
        <v>0</v>
      </c>
      <c r="V292" s="25">
        <f t="shared" si="470"/>
        <v>2.8330671142384745E-12</v>
      </c>
      <c r="W292" s="25">
        <f t="shared" si="471"/>
        <v>817.93333333333317</v>
      </c>
      <c r="X292" s="25">
        <f t="shared" si="472"/>
        <v>308.39999999999992</v>
      </c>
      <c r="Y292" s="25">
        <f t="shared" si="473"/>
        <v>280.99999999999994</v>
      </c>
      <c r="Z292" s="25">
        <f t="shared" si="474"/>
        <v>342.99999999999994</v>
      </c>
      <c r="AA292" s="25">
        <f t="shared" si="475"/>
        <v>388.39999999999992</v>
      </c>
      <c r="AB292" s="25">
        <f t="shared" si="476"/>
        <v>437.59999999999991</v>
      </c>
      <c r="AC292" s="25">
        <f t="shared" si="477"/>
        <v>482.39999999999992</v>
      </c>
      <c r="AD292" s="25">
        <f t="shared" si="478"/>
        <v>527.59999999999991</v>
      </c>
      <c r="AE292" s="25">
        <f t="shared" si="479"/>
        <v>571.79999999999984</v>
      </c>
      <c r="AF292" s="25">
        <f t="shared" si="480"/>
        <v>611.99999999999989</v>
      </c>
      <c r="AG292" s="25">
        <f t="shared" si="481"/>
        <v>619.79999999999984</v>
      </c>
      <c r="AH292" s="25">
        <f t="shared" si="482"/>
        <v>611.59999999999991</v>
      </c>
      <c r="AI292" s="25">
        <f t="shared" si="483"/>
        <v>592.59999999999991</v>
      </c>
      <c r="AJ292" s="25">
        <f t="shared" ref="AJ292:AJ310" si="484">VLOOKUP($C$98,$D$3:$K$63,$A$71,0)*(B260-B259)</f>
        <v>577.99999999999989</v>
      </c>
      <c r="AK292" s="25">
        <f>VLOOKUP($C$99,$D$3:$K$63,$A$71,0)*(B259-B258)</f>
        <v>563.99999999999989</v>
      </c>
      <c r="AL292" s="25">
        <f>VLOOKUP($C$100,$D$3:$K$63,$A$71,0)*B258</f>
        <v>0</v>
      </c>
      <c r="AM292" s="25"/>
      <c r="AN292" s="25"/>
      <c r="AO292" s="25"/>
      <c r="AP292" s="25"/>
      <c r="AQ292" s="25"/>
      <c r="AR292" s="25"/>
      <c r="AS292" s="25"/>
      <c r="AT292" s="25"/>
      <c r="AU292" s="25"/>
      <c r="AV292" s="25"/>
      <c r="AW292" s="25"/>
      <c r="AX292" s="25"/>
      <c r="AY292" s="25"/>
      <c r="AZ292" s="25"/>
      <c r="BA292" s="25"/>
      <c r="BB292" s="25"/>
      <c r="BC292" s="25"/>
      <c r="BD292" s="25"/>
      <c r="BE292" s="25"/>
      <c r="BF292" s="25"/>
      <c r="BG292" s="25"/>
      <c r="BH292" s="25"/>
      <c r="BI292" s="25"/>
      <c r="BJ292" s="25"/>
      <c r="BK292" s="25"/>
      <c r="BL292" s="25"/>
      <c r="BM292" s="21">
        <f t="shared" si="416"/>
        <v>7736.1333333333369</v>
      </c>
      <c r="BN292" s="18"/>
      <c r="BO292" s="18"/>
      <c r="BP292" s="18">
        <v>2034</v>
      </c>
      <c r="BQ292" s="14">
        <f t="shared" si="417"/>
        <v>0</v>
      </c>
      <c r="BR292" s="14">
        <f t="shared" si="437"/>
        <v>0</v>
      </c>
      <c r="BS292" s="14">
        <f t="shared" si="438"/>
        <v>0</v>
      </c>
      <c r="BT292" s="14">
        <f t="shared" si="439"/>
        <v>0</v>
      </c>
      <c r="BU292" s="14">
        <f t="shared" si="440"/>
        <v>0</v>
      </c>
      <c r="BV292" s="14">
        <f t="shared" si="441"/>
        <v>0</v>
      </c>
      <c r="BW292" s="14">
        <f t="shared" si="442"/>
        <v>0</v>
      </c>
      <c r="BX292" s="14">
        <f t="shared" si="443"/>
        <v>0</v>
      </c>
      <c r="BY292" s="14">
        <f t="shared" si="444"/>
        <v>0</v>
      </c>
      <c r="BZ292" s="14">
        <f t="shared" si="445"/>
        <v>0</v>
      </c>
      <c r="CA292" s="14">
        <f t="shared" si="446"/>
        <v>0</v>
      </c>
      <c r="CB292" s="14">
        <f t="shared" si="447"/>
        <v>0</v>
      </c>
      <c r="CC292" s="14">
        <f t="shared" si="448"/>
        <v>0</v>
      </c>
      <c r="CD292" s="14">
        <f t="shared" si="449"/>
        <v>0</v>
      </c>
      <c r="CE292" s="14">
        <f t="shared" si="450"/>
        <v>0</v>
      </c>
      <c r="CF292" s="14">
        <f t="shared" si="451"/>
        <v>0</v>
      </c>
      <c r="CG292" s="14">
        <f t="shared" si="434"/>
        <v>0</v>
      </c>
      <c r="CH292" s="14">
        <f t="shared" si="387"/>
        <v>0</v>
      </c>
      <c r="CI292" s="14">
        <f t="shared" si="388"/>
        <v>3.6621229135638043E-16</v>
      </c>
      <c r="CJ292" s="14">
        <f t="shared" si="389"/>
        <v>0.10572896020406397</v>
      </c>
      <c r="CK292" s="14">
        <f t="shared" si="390"/>
        <v>3.9864876510229026E-2</v>
      </c>
      <c r="CL292" s="14">
        <f t="shared" si="391"/>
        <v>3.6323055445442141E-2</v>
      </c>
      <c r="CM292" s="14">
        <f t="shared" si="418"/>
        <v>4.4337395081091302E-2</v>
      </c>
      <c r="CN292" s="14">
        <f t="shared" si="452"/>
        <v>5.0205959911066647E-2</v>
      </c>
      <c r="CO292" s="14">
        <f t="shared" si="453"/>
        <v>5.6565726202581788E-2</v>
      </c>
      <c r="CP292" s="14">
        <f t="shared" si="454"/>
        <v>6.2356732907050856E-2</v>
      </c>
      <c r="CQ292" s="14">
        <f t="shared" si="455"/>
        <v>6.8199445028524111E-2</v>
      </c>
      <c r="CR292" s="14">
        <f t="shared" si="456"/>
        <v>7.3912893607486888E-2</v>
      </c>
      <c r="CS292" s="14">
        <f t="shared" si="457"/>
        <v>7.9109288016407805E-2</v>
      </c>
      <c r="CT292" s="14">
        <f t="shared" si="458"/>
        <v>8.0117543647989467E-2</v>
      </c>
      <c r="CU292" s="14">
        <f t="shared" si="459"/>
        <v>7.9057582599403611E-2</v>
      </c>
      <c r="CV292" s="14">
        <f t="shared" si="460"/>
        <v>7.6601575291704679E-2</v>
      </c>
      <c r="CW292" s="14">
        <f t="shared" si="461"/>
        <v>7.4714327571051814E-2</v>
      </c>
      <c r="CX292" s="14">
        <f t="shared" si="462"/>
        <v>7.2904637975905226E-2</v>
      </c>
      <c r="CY292" s="14">
        <f t="shared" si="463"/>
        <v>0</v>
      </c>
      <c r="CZ292" s="14">
        <f t="shared" si="464"/>
        <v>0</v>
      </c>
      <c r="DA292" s="14">
        <f t="shared" si="465"/>
        <v>0</v>
      </c>
      <c r="DB292" s="14">
        <f t="shared" si="466"/>
        <v>0</v>
      </c>
      <c r="DC292" s="14">
        <f t="shared" si="435"/>
        <v>0</v>
      </c>
      <c r="DD292" s="14">
        <f t="shared" si="393"/>
        <v>0</v>
      </c>
      <c r="DE292" s="14">
        <f t="shared" si="394"/>
        <v>0</v>
      </c>
      <c r="DF292" s="14">
        <f t="shared" si="395"/>
        <v>0</v>
      </c>
      <c r="DG292" s="14">
        <f t="shared" si="396"/>
        <v>0</v>
      </c>
      <c r="DH292" s="14">
        <f t="shared" si="397"/>
        <v>0</v>
      </c>
      <c r="DI292" s="14">
        <f t="shared" si="398"/>
        <v>0</v>
      </c>
      <c r="DJ292" s="14">
        <f t="shared" si="399"/>
        <v>0</v>
      </c>
      <c r="DK292" s="14">
        <f t="shared" si="400"/>
        <v>0</v>
      </c>
      <c r="DL292" s="14">
        <f t="shared" si="401"/>
        <v>0</v>
      </c>
      <c r="DM292" s="14">
        <f t="shared" si="402"/>
        <v>0</v>
      </c>
      <c r="DN292" s="14">
        <f t="shared" si="403"/>
        <v>0</v>
      </c>
      <c r="DO292" s="14">
        <f t="shared" si="404"/>
        <v>0</v>
      </c>
      <c r="DP292" s="14">
        <f t="shared" si="405"/>
        <v>0</v>
      </c>
      <c r="DQ292" s="14">
        <f t="shared" si="406"/>
        <v>0</v>
      </c>
      <c r="DR292" s="14">
        <f t="shared" si="407"/>
        <v>0</v>
      </c>
      <c r="DS292" s="14">
        <f t="shared" si="408"/>
        <v>0</v>
      </c>
      <c r="DT292" s="14">
        <f t="shared" si="409"/>
        <v>0</v>
      </c>
      <c r="DU292" s="14">
        <f t="shared" si="410"/>
        <v>0</v>
      </c>
      <c r="DV292" s="14">
        <f t="shared" si="411"/>
        <v>0</v>
      </c>
      <c r="DW292" s="14">
        <f t="shared" si="412"/>
        <v>0</v>
      </c>
      <c r="DX292" s="14">
        <f t="shared" si="413"/>
        <v>0</v>
      </c>
      <c r="DY292" s="14">
        <f t="shared" si="414"/>
        <v>0</v>
      </c>
      <c r="DZ292" s="14">
        <f t="shared" si="419"/>
        <v>0.99999999999999967</v>
      </c>
    </row>
    <row r="293" spans="1:130">
      <c r="A293" s="18"/>
      <c r="B293" s="18"/>
      <c r="C293" s="18">
        <v>2035</v>
      </c>
      <c r="D293" s="25"/>
      <c r="E293" s="25"/>
      <c r="F293" s="25"/>
      <c r="G293" s="25"/>
      <c r="H293" s="25"/>
      <c r="I293" s="25"/>
      <c r="J293" s="25"/>
      <c r="K293" s="25"/>
      <c r="L293" s="25"/>
      <c r="M293" s="25"/>
      <c r="N293" s="25"/>
      <c r="O293" s="25"/>
      <c r="P293" s="25"/>
      <c r="Q293" s="25"/>
      <c r="R293" s="25"/>
      <c r="S293" s="25">
        <f t="shared" si="467"/>
        <v>0</v>
      </c>
      <c r="T293" s="25">
        <f t="shared" si="468"/>
        <v>0</v>
      </c>
      <c r="U293" s="25">
        <f t="shared" si="469"/>
        <v>0</v>
      </c>
      <c r="V293" s="25">
        <f t="shared" si="470"/>
        <v>0</v>
      </c>
      <c r="W293" s="25">
        <f t="shared" si="471"/>
        <v>2.7242652578252091E-12</v>
      </c>
      <c r="X293" s="25">
        <f t="shared" si="472"/>
        <v>308.39999999999992</v>
      </c>
      <c r="Y293" s="25">
        <f t="shared" si="473"/>
        <v>280.99999999999994</v>
      </c>
      <c r="Z293" s="25">
        <f t="shared" si="474"/>
        <v>342.99999999999994</v>
      </c>
      <c r="AA293" s="25">
        <f t="shared" si="475"/>
        <v>388.39999999999992</v>
      </c>
      <c r="AB293" s="25">
        <f t="shared" si="476"/>
        <v>437.59999999999991</v>
      </c>
      <c r="AC293" s="25">
        <f t="shared" si="477"/>
        <v>482.39999999999992</v>
      </c>
      <c r="AD293" s="25">
        <f t="shared" si="478"/>
        <v>527.59999999999991</v>
      </c>
      <c r="AE293" s="25">
        <f t="shared" si="479"/>
        <v>571.79999999999984</v>
      </c>
      <c r="AF293" s="25">
        <f t="shared" si="480"/>
        <v>611.99999999999989</v>
      </c>
      <c r="AG293" s="25">
        <f t="shared" si="481"/>
        <v>619.79999999999984</v>
      </c>
      <c r="AH293" s="25">
        <f t="shared" si="482"/>
        <v>611.59999999999991</v>
      </c>
      <c r="AI293" s="25">
        <f t="shared" si="483"/>
        <v>592.59999999999991</v>
      </c>
      <c r="AJ293" s="25">
        <f t="shared" si="484"/>
        <v>577.99999999999989</v>
      </c>
      <c r="AK293" s="25">
        <f t="shared" ref="AK293:AK311" si="485">VLOOKUP($C$99,$D$3:$K$63,$A$71,0)*(B260-B259)</f>
        <v>563.99999999999989</v>
      </c>
      <c r="AL293" s="25">
        <f>VLOOKUP($C$100,$D$3:$K$63,$A$71,0)*(B259-B258)</f>
        <v>560.99999999999989</v>
      </c>
      <c r="AM293" s="25">
        <f>VLOOKUP($C$101,$D$3:$K$63,$A$71,0)*B258</f>
        <v>0</v>
      </c>
      <c r="AN293" s="25"/>
      <c r="AO293" s="25"/>
      <c r="AP293" s="25"/>
      <c r="AQ293" s="25"/>
      <c r="AR293" s="25"/>
      <c r="AS293" s="25"/>
      <c r="AT293" s="25"/>
      <c r="AU293" s="25"/>
      <c r="AV293" s="25"/>
      <c r="AW293" s="25"/>
      <c r="AX293" s="25"/>
      <c r="AY293" s="25"/>
      <c r="AZ293" s="25"/>
      <c r="BA293" s="25"/>
      <c r="BB293" s="25"/>
      <c r="BC293" s="25"/>
      <c r="BD293" s="25"/>
      <c r="BE293" s="25"/>
      <c r="BF293" s="25"/>
      <c r="BG293" s="25"/>
      <c r="BH293" s="25"/>
      <c r="BI293" s="25"/>
      <c r="BJ293" s="25"/>
      <c r="BK293" s="25"/>
      <c r="BL293" s="25"/>
      <c r="BM293" s="21">
        <f t="shared" si="416"/>
        <v>7479.2000000000025</v>
      </c>
      <c r="BN293" s="18"/>
      <c r="BO293" s="18"/>
      <c r="BP293" s="18">
        <v>2035</v>
      </c>
      <c r="BQ293" s="14">
        <f t="shared" si="417"/>
        <v>0</v>
      </c>
      <c r="BR293" s="14">
        <f t="shared" si="437"/>
        <v>0</v>
      </c>
      <c r="BS293" s="14">
        <f t="shared" si="438"/>
        <v>0</v>
      </c>
      <c r="BT293" s="14">
        <f t="shared" si="439"/>
        <v>0</v>
      </c>
      <c r="BU293" s="14">
        <f t="shared" si="440"/>
        <v>0</v>
      </c>
      <c r="BV293" s="14">
        <f t="shared" si="441"/>
        <v>0</v>
      </c>
      <c r="BW293" s="14">
        <f t="shared" si="442"/>
        <v>0</v>
      </c>
      <c r="BX293" s="14">
        <f t="shared" si="443"/>
        <v>0</v>
      </c>
      <c r="BY293" s="14">
        <f t="shared" si="444"/>
        <v>0</v>
      </c>
      <c r="BZ293" s="14">
        <f t="shared" si="445"/>
        <v>0</v>
      </c>
      <c r="CA293" s="14">
        <f t="shared" si="446"/>
        <v>0</v>
      </c>
      <c r="CB293" s="14">
        <f t="shared" si="447"/>
        <v>0</v>
      </c>
      <c r="CC293" s="14">
        <f t="shared" si="448"/>
        <v>0</v>
      </c>
      <c r="CD293" s="14">
        <f t="shared" si="449"/>
        <v>0</v>
      </c>
      <c r="CE293" s="14">
        <f t="shared" si="450"/>
        <v>0</v>
      </c>
      <c r="CF293" s="14">
        <f t="shared" si="451"/>
        <v>0</v>
      </c>
      <c r="CG293" s="14">
        <f t="shared" si="434"/>
        <v>0</v>
      </c>
      <c r="CH293" s="14">
        <f t="shared" si="387"/>
        <v>0</v>
      </c>
      <c r="CI293" s="14">
        <f t="shared" si="388"/>
        <v>0</v>
      </c>
      <c r="CJ293" s="14">
        <f t="shared" si="389"/>
        <v>3.6424554201321106E-16</v>
      </c>
      <c r="CK293" s="14">
        <f t="shared" si="390"/>
        <v>4.1234356615680798E-2</v>
      </c>
      <c r="CL293" s="14">
        <f t="shared" si="391"/>
        <v>3.7570863193924463E-2</v>
      </c>
      <c r="CM293" s="14">
        <f t="shared" si="418"/>
        <v>4.5860519841694272E-2</v>
      </c>
      <c r="CN293" s="14">
        <f t="shared" si="452"/>
        <v>5.1930687774093459E-2</v>
      </c>
      <c r="CO293" s="14">
        <f t="shared" si="453"/>
        <v>5.8508931436517239E-2</v>
      </c>
      <c r="CP293" s="14">
        <f t="shared" si="454"/>
        <v>6.4498876885228332E-2</v>
      </c>
      <c r="CQ293" s="14">
        <f t="shared" si="455"/>
        <v>7.0542303989731492E-2</v>
      </c>
      <c r="CR293" s="14">
        <f t="shared" si="456"/>
        <v>7.6452026954754476E-2</v>
      </c>
      <c r="CS293" s="14">
        <f t="shared" si="457"/>
        <v>8.1826933361856841E-2</v>
      </c>
      <c r="CT293" s="14">
        <f t="shared" si="458"/>
        <v>8.2869825649802067E-2</v>
      </c>
      <c r="CU293" s="14">
        <f t="shared" si="459"/>
        <v>8.1773451706064773E-2</v>
      </c>
      <c r="CV293" s="14">
        <f t="shared" si="460"/>
        <v>7.9233073055941766E-2</v>
      </c>
      <c r="CW293" s="14">
        <f t="shared" si="461"/>
        <v>7.7280992619531461E-2</v>
      </c>
      <c r="CX293" s="14">
        <f t="shared" si="462"/>
        <v>7.5409134666809249E-2</v>
      </c>
      <c r="CY293" s="14">
        <f t="shared" si="463"/>
        <v>7.5008022248368764E-2</v>
      </c>
      <c r="CZ293" s="14">
        <f t="shared" si="464"/>
        <v>0</v>
      </c>
      <c r="DA293" s="14">
        <f t="shared" si="465"/>
        <v>0</v>
      </c>
      <c r="DB293" s="14">
        <f t="shared" si="466"/>
        <v>0</v>
      </c>
      <c r="DC293" s="14">
        <f t="shared" si="435"/>
        <v>0</v>
      </c>
      <c r="DD293" s="14">
        <f t="shared" si="393"/>
        <v>0</v>
      </c>
      <c r="DE293" s="14">
        <f t="shared" si="394"/>
        <v>0</v>
      </c>
      <c r="DF293" s="14">
        <f t="shared" si="395"/>
        <v>0</v>
      </c>
      <c r="DG293" s="14">
        <f t="shared" si="396"/>
        <v>0</v>
      </c>
      <c r="DH293" s="14">
        <f t="shared" si="397"/>
        <v>0</v>
      </c>
      <c r="DI293" s="14">
        <f t="shared" si="398"/>
        <v>0</v>
      </c>
      <c r="DJ293" s="14">
        <f t="shared" si="399"/>
        <v>0</v>
      </c>
      <c r="DK293" s="14">
        <f t="shared" si="400"/>
        <v>0</v>
      </c>
      <c r="DL293" s="14">
        <f t="shared" si="401"/>
        <v>0</v>
      </c>
      <c r="DM293" s="14">
        <f t="shared" si="402"/>
        <v>0</v>
      </c>
      <c r="DN293" s="14">
        <f t="shared" si="403"/>
        <v>0</v>
      </c>
      <c r="DO293" s="14">
        <f t="shared" si="404"/>
        <v>0</v>
      </c>
      <c r="DP293" s="14">
        <f t="shared" si="405"/>
        <v>0</v>
      </c>
      <c r="DQ293" s="14">
        <f t="shared" si="406"/>
        <v>0</v>
      </c>
      <c r="DR293" s="14">
        <f t="shared" si="407"/>
        <v>0</v>
      </c>
      <c r="DS293" s="14">
        <f t="shared" si="408"/>
        <v>0</v>
      </c>
      <c r="DT293" s="14">
        <f t="shared" si="409"/>
        <v>0</v>
      </c>
      <c r="DU293" s="14">
        <f t="shared" si="410"/>
        <v>0</v>
      </c>
      <c r="DV293" s="14">
        <f t="shared" si="411"/>
        <v>0</v>
      </c>
      <c r="DW293" s="14">
        <f t="shared" si="412"/>
        <v>0</v>
      </c>
      <c r="DX293" s="14">
        <f t="shared" si="413"/>
        <v>0</v>
      </c>
      <c r="DY293" s="14">
        <f t="shared" si="414"/>
        <v>0</v>
      </c>
      <c r="DZ293" s="14">
        <f t="shared" si="419"/>
        <v>0.99999999999999978</v>
      </c>
    </row>
    <row r="294" spans="1:130">
      <c r="A294" s="18"/>
      <c r="B294" s="18"/>
      <c r="C294" s="18">
        <v>2036</v>
      </c>
      <c r="D294" s="25"/>
      <c r="E294" s="25"/>
      <c r="F294" s="25"/>
      <c r="G294" s="25"/>
      <c r="H294" s="25"/>
      <c r="I294" s="25"/>
      <c r="J294" s="25"/>
      <c r="K294" s="25"/>
      <c r="L294" s="25"/>
      <c r="M294" s="25"/>
      <c r="N294" s="25"/>
      <c r="O294" s="25"/>
      <c r="P294" s="25"/>
      <c r="Q294" s="25"/>
      <c r="R294" s="25"/>
      <c r="S294" s="25"/>
      <c r="T294" s="25">
        <f t="shared" si="468"/>
        <v>0</v>
      </c>
      <c r="U294" s="25">
        <f t="shared" si="469"/>
        <v>0</v>
      </c>
      <c r="V294" s="25">
        <f t="shared" si="470"/>
        <v>0</v>
      </c>
      <c r="W294" s="25">
        <f t="shared" si="471"/>
        <v>0</v>
      </c>
      <c r="X294" s="25">
        <f t="shared" si="472"/>
        <v>1.0271783423831948E-12</v>
      </c>
      <c r="Y294" s="25">
        <f t="shared" si="473"/>
        <v>280.99999999999994</v>
      </c>
      <c r="Z294" s="25">
        <f t="shared" si="474"/>
        <v>342.99999999999994</v>
      </c>
      <c r="AA294" s="25">
        <f t="shared" si="475"/>
        <v>388.39999999999992</v>
      </c>
      <c r="AB294" s="25">
        <f t="shared" si="476"/>
        <v>437.59999999999991</v>
      </c>
      <c r="AC294" s="25">
        <f t="shared" si="477"/>
        <v>482.39999999999992</v>
      </c>
      <c r="AD294" s="25">
        <f t="shared" si="478"/>
        <v>527.59999999999991</v>
      </c>
      <c r="AE294" s="25">
        <f t="shared" si="479"/>
        <v>571.79999999999984</v>
      </c>
      <c r="AF294" s="25">
        <f t="shared" si="480"/>
        <v>611.99999999999989</v>
      </c>
      <c r="AG294" s="25">
        <f t="shared" si="481"/>
        <v>619.79999999999984</v>
      </c>
      <c r="AH294" s="25">
        <f t="shared" si="482"/>
        <v>611.59999999999991</v>
      </c>
      <c r="AI294" s="25">
        <f t="shared" si="483"/>
        <v>592.59999999999991</v>
      </c>
      <c r="AJ294" s="25">
        <f t="shared" si="484"/>
        <v>577.99999999999989</v>
      </c>
      <c r="AK294" s="25">
        <f t="shared" si="485"/>
        <v>563.99999999999989</v>
      </c>
      <c r="AL294" s="25">
        <f t="shared" ref="AL294:AL312" si="486">VLOOKUP($C$100,$D$3:$K$63,$A$71,0)*(B260-B259)</f>
        <v>560.99999999999989</v>
      </c>
      <c r="AM294" s="25">
        <f>VLOOKUP($C$101,$D$3:$K$63,$A$71,0)*(B259-B258)</f>
        <v>559.59999999999991</v>
      </c>
      <c r="AN294" s="25">
        <f>VLOOKUP($C$102,$D$3:$K$63,$A$71,0)*B258</f>
        <v>0</v>
      </c>
      <c r="AO294" s="25"/>
      <c r="AP294" s="25"/>
      <c r="AQ294" s="25"/>
      <c r="AR294" s="25"/>
      <c r="AS294" s="25"/>
      <c r="AT294" s="25"/>
      <c r="AU294" s="25"/>
      <c r="AV294" s="25"/>
      <c r="AW294" s="25"/>
      <c r="AX294" s="25"/>
      <c r="AY294" s="25"/>
      <c r="AZ294" s="25"/>
      <c r="BA294" s="25"/>
      <c r="BB294" s="25"/>
      <c r="BC294" s="25"/>
      <c r="BD294" s="25"/>
      <c r="BE294" s="25"/>
      <c r="BF294" s="25"/>
      <c r="BG294" s="25"/>
      <c r="BH294" s="25"/>
      <c r="BI294" s="25"/>
      <c r="BJ294" s="25"/>
      <c r="BK294" s="25"/>
      <c r="BL294" s="25"/>
      <c r="BM294" s="21">
        <f t="shared" si="416"/>
        <v>7730.4000000000015</v>
      </c>
      <c r="BN294" s="18"/>
      <c r="BO294" s="18"/>
      <c r="BP294" s="18">
        <v>2036</v>
      </c>
      <c r="BQ294" s="14">
        <f t="shared" si="417"/>
        <v>0</v>
      </c>
      <c r="BR294" s="14">
        <f t="shared" si="437"/>
        <v>0</v>
      </c>
      <c r="BS294" s="14">
        <f t="shared" si="438"/>
        <v>0</v>
      </c>
      <c r="BT294" s="14">
        <f t="shared" si="439"/>
        <v>0</v>
      </c>
      <c r="BU294" s="14">
        <f t="shared" si="440"/>
        <v>0</v>
      </c>
      <c r="BV294" s="14">
        <f t="shared" si="441"/>
        <v>0</v>
      </c>
      <c r="BW294" s="14">
        <f t="shared" si="442"/>
        <v>0</v>
      </c>
      <c r="BX294" s="14">
        <f t="shared" si="443"/>
        <v>0</v>
      </c>
      <c r="BY294" s="14">
        <f t="shared" si="444"/>
        <v>0</v>
      </c>
      <c r="BZ294" s="14">
        <f t="shared" si="445"/>
        <v>0</v>
      </c>
      <c r="CA294" s="14">
        <f t="shared" si="446"/>
        <v>0</v>
      </c>
      <c r="CB294" s="14">
        <f t="shared" si="447"/>
        <v>0</v>
      </c>
      <c r="CC294" s="14">
        <f t="shared" si="448"/>
        <v>0</v>
      </c>
      <c r="CD294" s="14">
        <f t="shared" si="449"/>
        <v>0</v>
      </c>
      <c r="CE294" s="14">
        <f t="shared" si="450"/>
        <v>0</v>
      </c>
      <c r="CF294" s="14">
        <f t="shared" si="451"/>
        <v>0</v>
      </c>
      <c r="CG294" s="14">
        <f t="shared" si="434"/>
        <v>0</v>
      </c>
      <c r="CH294" s="14">
        <f t="shared" si="387"/>
        <v>0</v>
      </c>
      <c r="CI294" s="14">
        <f t="shared" si="388"/>
        <v>0</v>
      </c>
      <c r="CJ294" s="14">
        <f t="shared" si="389"/>
        <v>0</v>
      </c>
      <c r="CK294" s="14">
        <f t="shared" si="390"/>
        <v>1.328751865858422E-16</v>
      </c>
      <c r="CL294" s="14">
        <f t="shared" si="391"/>
        <v>3.6349994825623497E-2</v>
      </c>
      <c r="CM294" s="14">
        <f t="shared" si="418"/>
        <v>4.4370278381455019E-2</v>
      </c>
      <c r="CN294" s="14">
        <f t="shared" si="452"/>
        <v>5.0243195694918745E-2</v>
      </c>
      <c r="CO294" s="14">
        <f t="shared" si="453"/>
        <v>5.6607678774707626E-2</v>
      </c>
      <c r="CP294" s="14">
        <f t="shared" si="454"/>
        <v>6.2402980440856855E-2</v>
      </c>
      <c r="CQ294" s="14">
        <f t="shared" si="455"/>
        <v>6.8250025871882419E-2</v>
      </c>
      <c r="CR294" s="14">
        <f t="shared" si="456"/>
        <v>7.396771189071713E-2</v>
      </c>
      <c r="CS294" s="14">
        <f t="shared" si="457"/>
        <v>7.9167960260788539E-2</v>
      </c>
      <c r="CT294" s="14">
        <f t="shared" si="458"/>
        <v>8.0176963675877025E-2</v>
      </c>
      <c r="CU294" s="14">
        <f t="shared" si="459"/>
        <v>7.9116216495912217E-2</v>
      </c>
      <c r="CV294" s="14">
        <f t="shared" si="460"/>
        <v>7.6658387664286426E-2</v>
      </c>
      <c r="CW294" s="14">
        <f t="shared" si="461"/>
        <v>7.4769740246300287E-2</v>
      </c>
      <c r="CX294" s="14">
        <f t="shared" si="462"/>
        <v>7.2958708475628659E-2</v>
      </c>
      <c r="CY294" s="14">
        <f t="shared" si="463"/>
        <v>7.2570630239056161E-2</v>
      </c>
      <c r="CZ294" s="14">
        <f t="shared" si="464"/>
        <v>7.2389527061989006E-2</v>
      </c>
      <c r="DA294" s="14">
        <f t="shared" si="465"/>
        <v>0</v>
      </c>
      <c r="DB294" s="14">
        <f t="shared" si="466"/>
        <v>0</v>
      </c>
      <c r="DC294" s="14">
        <f t="shared" si="435"/>
        <v>0</v>
      </c>
      <c r="DD294" s="14">
        <f t="shared" si="393"/>
        <v>0</v>
      </c>
      <c r="DE294" s="14">
        <f t="shared" si="394"/>
        <v>0</v>
      </c>
      <c r="DF294" s="14">
        <f t="shared" si="395"/>
        <v>0</v>
      </c>
      <c r="DG294" s="14">
        <f t="shared" si="396"/>
        <v>0</v>
      </c>
      <c r="DH294" s="14">
        <f t="shared" si="397"/>
        <v>0</v>
      </c>
      <c r="DI294" s="14">
        <f t="shared" si="398"/>
        <v>0</v>
      </c>
      <c r="DJ294" s="14">
        <f t="shared" si="399"/>
        <v>0</v>
      </c>
      <c r="DK294" s="14">
        <f t="shared" si="400"/>
        <v>0</v>
      </c>
      <c r="DL294" s="14">
        <f t="shared" si="401"/>
        <v>0</v>
      </c>
      <c r="DM294" s="14">
        <f t="shared" si="402"/>
        <v>0</v>
      </c>
      <c r="DN294" s="14">
        <f t="shared" si="403"/>
        <v>0</v>
      </c>
      <c r="DO294" s="14">
        <f t="shared" si="404"/>
        <v>0</v>
      </c>
      <c r="DP294" s="14">
        <f t="shared" si="405"/>
        <v>0</v>
      </c>
      <c r="DQ294" s="14">
        <f t="shared" si="406"/>
        <v>0</v>
      </c>
      <c r="DR294" s="14">
        <f t="shared" si="407"/>
        <v>0</v>
      </c>
      <c r="DS294" s="14">
        <f t="shared" si="408"/>
        <v>0</v>
      </c>
      <c r="DT294" s="14">
        <f t="shared" si="409"/>
        <v>0</v>
      </c>
      <c r="DU294" s="14">
        <f t="shared" si="410"/>
        <v>0</v>
      </c>
      <c r="DV294" s="14">
        <f t="shared" si="411"/>
        <v>0</v>
      </c>
      <c r="DW294" s="14">
        <f t="shared" si="412"/>
        <v>0</v>
      </c>
      <c r="DX294" s="14">
        <f t="shared" si="413"/>
        <v>0</v>
      </c>
      <c r="DY294" s="14">
        <f t="shared" si="414"/>
        <v>0</v>
      </c>
      <c r="DZ294" s="14">
        <f t="shared" si="419"/>
        <v>0.99999999999999967</v>
      </c>
    </row>
    <row r="295" spans="1:130">
      <c r="A295" s="18"/>
      <c r="B295" s="18"/>
      <c r="C295" s="18">
        <v>2037</v>
      </c>
      <c r="D295" s="25"/>
      <c r="E295" s="25"/>
      <c r="F295" s="25"/>
      <c r="G295" s="25"/>
      <c r="H295" s="25"/>
      <c r="I295" s="25"/>
      <c r="J295" s="25"/>
      <c r="K295" s="25"/>
      <c r="L295" s="25"/>
      <c r="M295" s="25"/>
      <c r="N295" s="25"/>
      <c r="O295" s="25"/>
      <c r="P295" s="25"/>
      <c r="Q295" s="25"/>
      <c r="R295" s="25"/>
      <c r="S295" s="25"/>
      <c r="T295" s="25"/>
      <c r="U295" s="25">
        <f t="shared" si="469"/>
        <v>0</v>
      </c>
      <c r="V295" s="25">
        <f t="shared" si="470"/>
        <v>0</v>
      </c>
      <c r="W295" s="25">
        <f t="shared" si="471"/>
        <v>0</v>
      </c>
      <c r="X295" s="25">
        <f t="shared" si="472"/>
        <v>0</v>
      </c>
      <c r="Y295" s="25">
        <f t="shared" si="473"/>
        <v>9.3591800975900696E-13</v>
      </c>
      <c r="Z295" s="25">
        <f t="shared" si="474"/>
        <v>342.99999999999994</v>
      </c>
      <c r="AA295" s="25">
        <f t="shared" si="475"/>
        <v>388.39999999999992</v>
      </c>
      <c r="AB295" s="25">
        <f t="shared" si="476"/>
        <v>437.59999999999991</v>
      </c>
      <c r="AC295" s="25">
        <f t="shared" si="477"/>
        <v>482.39999999999992</v>
      </c>
      <c r="AD295" s="25">
        <f t="shared" si="478"/>
        <v>527.59999999999991</v>
      </c>
      <c r="AE295" s="25">
        <f t="shared" si="479"/>
        <v>571.79999999999984</v>
      </c>
      <c r="AF295" s="25">
        <f t="shared" si="480"/>
        <v>611.99999999999989</v>
      </c>
      <c r="AG295" s="25">
        <f t="shared" si="481"/>
        <v>619.79999999999984</v>
      </c>
      <c r="AH295" s="25">
        <f t="shared" si="482"/>
        <v>611.59999999999991</v>
      </c>
      <c r="AI295" s="25">
        <f t="shared" si="483"/>
        <v>592.59999999999991</v>
      </c>
      <c r="AJ295" s="25">
        <f t="shared" si="484"/>
        <v>577.99999999999989</v>
      </c>
      <c r="AK295" s="25">
        <f t="shared" si="485"/>
        <v>563.99999999999989</v>
      </c>
      <c r="AL295" s="25">
        <f t="shared" si="486"/>
        <v>560.99999999999989</v>
      </c>
      <c r="AM295" s="25">
        <f t="shared" ref="AM295:AM313" si="487">VLOOKUP($C$101,$D$3:$K$63,$A$71,0)*(B260-B259)</f>
        <v>559.59999999999991</v>
      </c>
      <c r="AN295" s="25">
        <f>VLOOKUP($C$102,$D$3:$K$63,$A$71,0)*(B259-B258)</f>
        <v>567.19999999999982</v>
      </c>
      <c r="AO295" s="25">
        <f>VLOOKUP($C$103,$D$3:$K$63,$A$71,0)*B258</f>
        <v>0</v>
      </c>
      <c r="AP295" s="25"/>
      <c r="AQ295" s="25"/>
      <c r="AR295" s="25"/>
      <c r="AS295" s="25"/>
      <c r="AT295" s="25"/>
      <c r="AU295" s="25"/>
      <c r="AV295" s="25"/>
      <c r="AW295" s="25"/>
      <c r="AX295" s="25"/>
      <c r="AY295" s="25"/>
      <c r="AZ295" s="25"/>
      <c r="BA295" s="25"/>
      <c r="BB295" s="25"/>
      <c r="BC295" s="25"/>
      <c r="BD295" s="25"/>
      <c r="BE295" s="25"/>
      <c r="BF295" s="25"/>
      <c r="BG295" s="25"/>
      <c r="BH295" s="25"/>
      <c r="BI295" s="25"/>
      <c r="BJ295" s="25"/>
      <c r="BK295" s="25"/>
      <c r="BL295" s="25"/>
      <c r="BM295" s="21">
        <f t="shared" si="416"/>
        <v>8016.5999999999995</v>
      </c>
      <c r="BN295" s="18"/>
      <c r="BO295" s="18"/>
      <c r="BP295" s="18">
        <v>2037</v>
      </c>
      <c r="BQ295" s="14">
        <f t="shared" si="417"/>
        <v>0</v>
      </c>
      <c r="BR295" s="14">
        <f t="shared" si="437"/>
        <v>0</v>
      </c>
      <c r="BS295" s="14">
        <f t="shared" si="438"/>
        <v>0</v>
      </c>
      <c r="BT295" s="14">
        <f t="shared" si="439"/>
        <v>0</v>
      </c>
      <c r="BU295" s="14">
        <f t="shared" si="440"/>
        <v>0</v>
      </c>
      <c r="BV295" s="14">
        <f t="shared" si="441"/>
        <v>0</v>
      </c>
      <c r="BW295" s="14">
        <f t="shared" si="442"/>
        <v>0</v>
      </c>
      <c r="BX295" s="14">
        <f t="shared" si="443"/>
        <v>0</v>
      </c>
      <c r="BY295" s="14">
        <f t="shared" si="444"/>
        <v>0</v>
      </c>
      <c r="BZ295" s="14">
        <f t="shared" si="445"/>
        <v>0</v>
      </c>
      <c r="CA295" s="14">
        <f t="shared" si="446"/>
        <v>0</v>
      </c>
      <c r="CB295" s="14">
        <f t="shared" si="447"/>
        <v>0</v>
      </c>
      <c r="CC295" s="14">
        <f t="shared" si="448"/>
        <v>0</v>
      </c>
      <c r="CD295" s="14">
        <f t="shared" si="449"/>
        <v>0</v>
      </c>
      <c r="CE295" s="14">
        <f t="shared" si="450"/>
        <v>0</v>
      </c>
      <c r="CF295" s="14">
        <f t="shared" si="451"/>
        <v>0</v>
      </c>
      <c r="CG295" s="14">
        <f t="shared" si="434"/>
        <v>0</v>
      </c>
      <c r="CH295" s="14">
        <f t="shared" si="387"/>
        <v>0</v>
      </c>
      <c r="CI295" s="14">
        <f t="shared" si="388"/>
        <v>0</v>
      </c>
      <c r="CJ295" s="14">
        <f t="shared" si="389"/>
        <v>0</v>
      </c>
      <c r="CK295" s="14">
        <f t="shared" si="390"/>
        <v>0</v>
      </c>
      <c r="CL295" s="14">
        <f t="shared" si="391"/>
        <v>1.1674750015705001E-16</v>
      </c>
      <c r="CM295" s="14">
        <f t="shared" si="418"/>
        <v>4.2786218596412441E-2</v>
      </c>
      <c r="CN295" s="14">
        <f t="shared" si="452"/>
        <v>4.8449467355237877E-2</v>
      </c>
      <c r="CO295" s="14">
        <f t="shared" si="453"/>
        <v>5.4586732530000244E-2</v>
      </c>
      <c r="CP295" s="14">
        <f t="shared" si="454"/>
        <v>6.0175136591572483E-2</v>
      </c>
      <c r="CQ295" s="14">
        <f t="shared" si="455"/>
        <v>6.5813437117980184E-2</v>
      </c>
      <c r="CR295" s="14">
        <f t="shared" si="456"/>
        <v>7.1326996482299218E-2</v>
      </c>
      <c r="CS295" s="14">
        <f t="shared" si="457"/>
        <v>7.63415911982636E-2</v>
      </c>
      <c r="CT295" s="14">
        <f t="shared" si="458"/>
        <v>7.7314572262555184E-2</v>
      </c>
      <c r="CU295" s="14">
        <f t="shared" si="459"/>
        <v>7.6291694733428131E-2</v>
      </c>
      <c r="CV295" s="14">
        <f t="shared" si="460"/>
        <v>7.3921612653743474E-2</v>
      </c>
      <c r="CW295" s="14">
        <f t="shared" si="461"/>
        <v>7.2100391687248952E-2</v>
      </c>
      <c r="CX295" s="14">
        <f t="shared" si="462"/>
        <v>7.035401541800762E-2</v>
      </c>
      <c r="CY295" s="14">
        <f t="shared" si="463"/>
        <v>6.9979791931741628E-2</v>
      </c>
      <c r="CZ295" s="14">
        <f t="shared" si="464"/>
        <v>6.9805154304817499E-2</v>
      </c>
      <c r="DA295" s="14">
        <f t="shared" si="465"/>
        <v>7.0753187136691348E-2</v>
      </c>
      <c r="DB295" s="14">
        <f t="shared" si="466"/>
        <v>0</v>
      </c>
      <c r="DC295" s="14">
        <f t="shared" si="435"/>
        <v>0</v>
      </c>
      <c r="DD295" s="14">
        <f t="shared" si="393"/>
        <v>0</v>
      </c>
      <c r="DE295" s="14">
        <f t="shared" si="394"/>
        <v>0</v>
      </c>
      <c r="DF295" s="14">
        <f t="shared" si="395"/>
        <v>0</v>
      </c>
      <c r="DG295" s="14">
        <f t="shared" si="396"/>
        <v>0</v>
      </c>
      <c r="DH295" s="14">
        <f t="shared" si="397"/>
        <v>0</v>
      </c>
      <c r="DI295" s="14">
        <f t="shared" si="398"/>
        <v>0</v>
      </c>
      <c r="DJ295" s="14">
        <f t="shared" si="399"/>
        <v>0</v>
      </c>
      <c r="DK295" s="14">
        <f t="shared" si="400"/>
        <v>0</v>
      </c>
      <c r="DL295" s="14">
        <f t="shared" si="401"/>
        <v>0</v>
      </c>
      <c r="DM295" s="14">
        <f t="shared" si="402"/>
        <v>0</v>
      </c>
      <c r="DN295" s="14">
        <f t="shared" si="403"/>
        <v>0</v>
      </c>
      <c r="DO295" s="14">
        <f t="shared" si="404"/>
        <v>0</v>
      </c>
      <c r="DP295" s="14">
        <f t="shared" si="405"/>
        <v>0</v>
      </c>
      <c r="DQ295" s="14">
        <f t="shared" si="406"/>
        <v>0</v>
      </c>
      <c r="DR295" s="14">
        <f t="shared" si="407"/>
        <v>0</v>
      </c>
      <c r="DS295" s="14">
        <f t="shared" si="408"/>
        <v>0</v>
      </c>
      <c r="DT295" s="14">
        <f t="shared" si="409"/>
        <v>0</v>
      </c>
      <c r="DU295" s="14">
        <f t="shared" si="410"/>
        <v>0</v>
      </c>
      <c r="DV295" s="14">
        <f t="shared" si="411"/>
        <v>0</v>
      </c>
      <c r="DW295" s="14">
        <f t="shared" si="412"/>
        <v>0</v>
      </c>
      <c r="DX295" s="14">
        <f t="shared" si="413"/>
        <v>0</v>
      </c>
      <c r="DY295" s="14">
        <f t="shared" si="414"/>
        <v>0</v>
      </c>
      <c r="DZ295" s="14">
        <f t="shared" si="419"/>
        <v>0.99999999999999989</v>
      </c>
    </row>
    <row r="296" spans="1:130">
      <c r="A296" s="18"/>
      <c r="B296" s="18"/>
      <c r="C296" s="18">
        <v>2038</v>
      </c>
      <c r="D296" s="25"/>
      <c r="E296" s="25"/>
      <c r="F296" s="25"/>
      <c r="G296" s="25"/>
      <c r="H296" s="25"/>
      <c r="I296" s="25"/>
      <c r="J296" s="25"/>
      <c r="K296" s="25"/>
      <c r="L296" s="25"/>
      <c r="M296" s="25"/>
      <c r="N296" s="25"/>
      <c r="O296" s="25"/>
      <c r="P296" s="25"/>
      <c r="Q296" s="25"/>
      <c r="R296" s="25"/>
      <c r="S296" s="25"/>
      <c r="T296" s="25"/>
      <c r="U296" s="25"/>
      <c r="V296" s="25">
        <f t="shared" si="470"/>
        <v>0</v>
      </c>
      <c r="W296" s="25">
        <f t="shared" si="471"/>
        <v>0</v>
      </c>
      <c r="X296" s="25">
        <f t="shared" si="472"/>
        <v>0</v>
      </c>
      <c r="Y296" s="25">
        <f t="shared" si="473"/>
        <v>0</v>
      </c>
      <c r="Z296" s="25">
        <f t="shared" si="474"/>
        <v>1.1424194923392861E-12</v>
      </c>
      <c r="AA296" s="25">
        <f t="shared" si="475"/>
        <v>388.39999999999992</v>
      </c>
      <c r="AB296" s="25">
        <f t="shared" si="476"/>
        <v>437.59999999999991</v>
      </c>
      <c r="AC296" s="25">
        <f t="shared" si="477"/>
        <v>482.39999999999992</v>
      </c>
      <c r="AD296" s="25">
        <f t="shared" si="478"/>
        <v>527.59999999999991</v>
      </c>
      <c r="AE296" s="25">
        <f t="shared" si="479"/>
        <v>571.79999999999984</v>
      </c>
      <c r="AF296" s="25">
        <f t="shared" si="480"/>
        <v>611.99999999999989</v>
      </c>
      <c r="AG296" s="25">
        <f t="shared" si="481"/>
        <v>619.79999999999984</v>
      </c>
      <c r="AH296" s="25">
        <f t="shared" si="482"/>
        <v>611.59999999999991</v>
      </c>
      <c r="AI296" s="25">
        <f t="shared" si="483"/>
        <v>592.59999999999991</v>
      </c>
      <c r="AJ296" s="25">
        <f t="shared" si="484"/>
        <v>577.99999999999989</v>
      </c>
      <c r="AK296" s="25">
        <f t="shared" si="485"/>
        <v>563.99999999999989</v>
      </c>
      <c r="AL296" s="25">
        <f t="shared" si="486"/>
        <v>560.99999999999989</v>
      </c>
      <c r="AM296" s="25">
        <f t="shared" si="487"/>
        <v>559.59999999999991</v>
      </c>
      <c r="AN296" s="25">
        <f t="shared" ref="AN296:AN314" si="488">VLOOKUP($C$102,$D$3:$K$63,$A$71,0)*(B260-B259)</f>
        <v>567.19999999999982</v>
      </c>
      <c r="AO296" s="25">
        <f>VLOOKUP($C$103,$D$3:$K$63,$A$71,0)*(B259-B258)</f>
        <v>577.19999999999982</v>
      </c>
      <c r="AP296" s="25">
        <f>VLOOKUP($C$104,$D$3:$K$63,$A$71,0)*B258</f>
        <v>0</v>
      </c>
      <c r="AQ296" s="25"/>
      <c r="AR296" s="25"/>
      <c r="AS296" s="25"/>
      <c r="AT296" s="25"/>
      <c r="AU296" s="25"/>
      <c r="AV296" s="25"/>
      <c r="AW296" s="25"/>
      <c r="AX296" s="25"/>
      <c r="AY296" s="25"/>
      <c r="AZ296" s="25"/>
      <c r="BA296" s="25"/>
      <c r="BB296" s="25"/>
      <c r="BC296" s="25"/>
      <c r="BD296" s="25"/>
      <c r="BE296" s="25"/>
      <c r="BF296" s="25"/>
      <c r="BG296" s="25"/>
      <c r="BH296" s="25"/>
      <c r="BI296" s="25"/>
      <c r="BJ296" s="25"/>
      <c r="BK296" s="25"/>
      <c r="BL296" s="25"/>
      <c r="BM296" s="21">
        <f t="shared" si="416"/>
        <v>8250.8000000000011</v>
      </c>
      <c r="BN296" s="18"/>
      <c r="BO296" s="18"/>
      <c r="BP296" s="18">
        <v>2038</v>
      </c>
      <c r="BQ296" s="14">
        <f t="shared" si="417"/>
        <v>0</v>
      </c>
      <c r="BR296" s="14">
        <f t="shared" si="437"/>
        <v>0</v>
      </c>
      <c r="BS296" s="14">
        <f t="shared" si="438"/>
        <v>0</v>
      </c>
      <c r="BT296" s="14">
        <f t="shared" si="439"/>
        <v>0</v>
      </c>
      <c r="BU296" s="14">
        <f t="shared" si="440"/>
        <v>0</v>
      </c>
      <c r="BV296" s="14">
        <f t="shared" si="441"/>
        <v>0</v>
      </c>
      <c r="BW296" s="14">
        <f t="shared" si="442"/>
        <v>0</v>
      </c>
      <c r="BX296" s="14">
        <f t="shared" si="443"/>
        <v>0</v>
      </c>
      <c r="BY296" s="14">
        <f t="shared" si="444"/>
        <v>0</v>
      </c>
      <c r="BZ296" s="14">
        <f t="shared" si="445"/>
        <v>0</v>
      </c>
      <c r="CA296" s="14">
        <f t="shared" si="446"/>
        <v>0</v>
      </c>
      <c r="CB296" s="14">
        <f t="shared" si="447"/>
        <v>0</v>
      </c>
      <c r="CC296" s="14">
        <f t="shared" si="448"/>
        <v>0</v>
      </c>
      <c r="CD296" s="14">
        <f t="shared" si="449"/>
        <v>0</v>
      </c>
      <c r="CE296" s="14">
        <f t="shared" si="450"/>
        <v>0</v>
      </c>
      <c r="CF296" s="14">
        <f t="shared" si="451"/>
        <v>0</v>
      </c>
      <c r="CG296" s="14">
        <f t="shared" si="434"/>
        <v>0</v>
      </c>
      <c r="CH296" s="14">
        <f t="shared" si="387"/>
        <v>0</v>
      </c>
      <c r="CI296" s="14">
        <f t="shared" si="388"/>
        <v>0</v>
      </c>
      <c r="CJ296" s="14">
        <f t="shared" si="389"/>
        <v>0</v>
      </c>
      <c r="CK296" s="14">
        <f t="shared" si="390"/>
        <v>0</v>
      </c>
      <c r="CL296" s="14">
        <f t="shared" si="391"/>
        <v>0</v>
      </c>
      <c r="CM296" s="14">
        <f t="shared" si="418"/>
        <v>1.3846166339497819E-16</v>
      </c>
      <c r="CN296" s="14">
        <f t="shared" si="452"/>
        <v>4.7074223105638226E-2</v>
      </c>
      <c r="CO296" s="14">
        <f t="shared" si="453"/>
        <v>5.3037281233334933E-2</v>
      </c>
      <c r="CP296" s="14">
        <f t="shared" si="454"/>
        <v>5.8467057739855513E-2</v>
      </c>
      <c r="CQ296" s="14">
        <f t="shared" si="455"/>
        <v>6.3945314393755739E-2</v>
      </c>
      <c r="CR296" s="14">
        <f t="shared" si="456"/>
        <v>6.9302370679206832E-2</v>
      </c>
      <c r="CS296" s="14">
        <f t="shared" si="457"/>
        <v>7.4174625490861471E-2</v>
      </c>
      <c r="CT296" s="14">
        <f t="shared" si="458"/>
        <v>7.5119988364764606E-2</v>
      </c>
      <c r="CU296" s="14">
        <f t="shared" si="459"/>
        <v>7.4126145343481817E-2</v>
      </c>
      <c r="CV296" s="14">
        <f t="shared" si="460"/>
        <v>7.1823338342948545E-2</v>
      </c>
      <c r="CW296" s="14">
        <f t="shared" si="461"/>
        <v>7.005381296359138E-2</v>
      </c>
      <c r="CX296" s="14">
        <f t="shared" si="462"/>
        <v>6.835700780530371E-2</v>
      </c>
      <c r="CY296" s="14">
        <f t="shared" si="463"/>
        <v>6.7993406699956349E-2</v>
      </c>
      <c r="CZ296" s="14">
        <f t="shared" si="464"/>
        <v>6.7823726184127575E-2</v>
      </c>
      <c r="DA296" s="14">
        <f t="shared" si="465"/>
        <v>6.8744848984340884E-2</v>
      </c>
      <c r="DB296" s="14">
        <f t="shared" si="466"/>
        <v>6.9956852668832087E-2</v>
      </c>
      <c r="DC296" s="14">
        <f t="shared" si="435"/>
        <v>0</v>
      </c>
      <c r="DD296" s="14">
        <f t="shared" si="393"/>
        <v>0</v>
      </c>
      <c r="DE296" s="14">
        <f t="shared" si="394"/>
        <v>0</v>
      </c>
      <c r="DF296" s="14">
        <f t="shared" si="395"/>
        <v>0</v>
      </c>
      <c r="DG296" s="14">
        <f t="shared" si="396"/>
        <v>0</v>
      </c>
      <c r="DH296" s="14">
        <f t="shared" si="397"/>
        <v>0</v>
      </c>
      <c r="DI296" s="14">
        <f t="shared" si="398"/>
        <v>0</v>
      </c>
      <c r="DJ296" s="14">
        <f t="shared" si="399"/>
        <v>0</v>
      </c>
      <c r="DK296" s="14">
        <f t="shared" si="400"/>
        <v>0</v>
      </c>
      <c r="DL296" s="14">
        <f t="shared" si="401"/>
        <v>0</v>
      </c>
      <c r="DM296" s="14">
        <f t="shared" si="402"/>
        <v>0</v>
      </c>
      <c r="DN296" s="14">
        <f t="shared" si="403"/>
        <v>0</v>
      </c>
      <c r="DO296" s="14">
        <f t="shared" si="404"/>
        <v>0</v>
      </c>
      <c r="DP296" s="14">
        <f t="shared" si="405"/>
        <v>0</v>
      </c>
      <c r="DQ296" s="14">
        <f t="shared" si="406"/>
        <v>0</v>
      </c>
      <c r="DR296" s="14">
        <f t="shared" si="407"/>
        <v>0</v>
      </c>
      <c r="DS296" s="14">
        <f t="shared" si="408"/>
        <v>0</v>
      </c>
      <c r="DT296" s="14">
        <f t="shared" si="409"/>
        <v>0</v>
      </c>
      <c r="DU296" s="14">
        <f t="shared" si="410"/>
        <v>0</v>
      </c>
      <c r="DV296" s="14">
        <f t="shared" si="411"/>
        <v>0</v>
      </c>
      <c r="DW296" s="14">
        <f t="shared" si="412"/>
        <v>0</v>
      </c>
      <c r="DX296" s="14">
        <f t="shared" si="413"/>
        <v>0</v>
      </c>
      <c r="DY296" s="14">
        <f t="shared" si="414"/>
        <v>0</v>
      </c>
      <c r="DZ296" s="14">
        <f t="shared" si="419"/>
        <v>0.99999999999999978</v>
      </c>
    </row>
    <row r="297" spans="1:130">
      <c r="A297" s="18"/>
      <c r="B297" s="18"/>
      <c r="C297" s="18">
        <v>2039</v>
      </c>
      <c r="D297" s="25"/>
      <c r="E297" s="25"/>
      <c r="F297" s="25"/>
      <c r="G297" s="25"/>
      <c r="H297" s="25"/>
      <c r="I297" s="25"/>
      <c r="J297" s="25"/>
      <c r="K297" s="25"/>
      <c r="L297" s="25"/>
      <c r="M297" s="25"/>
      <c r="N297" s="25"/>
      <c r="O297" s="25"/>
      <c r="P297" s="25"/>
      <c r="Q297" s="25"/>
      <c r="R297" s="25"/>
      <c r="S297" s="25"/>
      <c r="T297" s="25"/>
      <c r="U297" s="25"/>
      <c r="V297" s="25"/>
      <c r="W297" s="25">
        <f t="shared" si="471"/>
        <v>0</v>
      </c>
      <c r="X297" s="25">
        <f t="shared" si="472"/>
        <v>0</v>
      </c>
      <c r="Y297" s="25">
        <f t="shared" si="473"/>
        <v>0</v>
      </c>
      <c r="Z297" s="25">
        <f t="shared" si="474"/>
        <v>0</v>
      </c>
      <c r="AA297" s="25">
        <f t="shared" si="475"/>
        <v>1.2936318682932324E-12</v>
      </c>
      <c r="AB297" s="25">
        <f t="shared" si="476"/>
        <v>437.59999999999991</v>
      </c>
      <c r="AC297" s="25">
        <f t="shared" si="477"/>
        <v>482.39999999999992</v>
      </c>
      <c r="AD297" s="25">
        <f t="shared" si="478"/>
        <v>527.59999999999991</v>
      </c>
      <c r="AE297" s="25">
        <f t="shared" si="479"/>
        <v>571.79999999999984</v>
      </c>
      <c r="AF297" s="25">
        <f t="shared" si="480"/>
        <v>611.99999999999989</v>
      </c>
      <c r="AG297" s="25">
        <f t="shared" si="481"/>
        <v>619.79999999999984</v>
      </c>
      <c r="AH297" s="25">
        <f t="shared" si="482"/>
        <v>611.59999999999991</v>
      </c>
      <c r="AI297" s="25">
        <f t="shared" si="483"/>
        <v>592.59999999999991</v>
      </c>
      <c r="AJ297" s="25">
        <f t="shared" si="484"/>
        <v>577.99999999999989</v>
      </c>
      <c r="AK297" s="25">
        <f t="shared" si="485"/>
        <v>563.99999999999989</v>
      </c>
      <c r="AL297" s="25">
        <f t="shared" si="486"/>
        <v>560.99999999999989</v>
      </c>
      <c r="AM297" s="25">
        <f t="shared" si="487"/>
        <v>559.59999999999991</v>
      </c>
      <c r="AN297" s="25">
        <f t="shared" si="488"/>
        <v>567.19999999999982</v>
      </c>
      <c r="AO297" s="25">
        <f t="shared" ref="AO297:AO315" si="489">VLOOKUP($C$103,$D$3:$K$63,$A$71,0)*(B260-B259)</f>
        <v>577.19999999999982</v>
      </c>
      <c r="AP297" s="25">
        <f>VLOOKUP($C$104,$D$3:$K$63,$A$71,0)*(B259-B258)</f>
        <v>587.79999999999984</v>
      </c>
      <c r="AQ297" s="25">
        <f>VLOOKUP($C$105,$D$3:$K$63,$A$71,0)*B258</f>
        <v>0</v>
      </c>
      <c r="AR297" s="25"/>
      <c r="AS297" s="25"/>
      <c r="AT297" s="25"/>
      <c r="AU297" s="25"/>
      <c r="AV297" s="25"/>
      <c r="AW297" s="25"/>
      <c r="AX297" s="25"/>
      <c r="AY297" s="25"/>
      <c r="AZ297" s="25"/>
      <c r="BA297" s="25"/>
      <c r="BB297" s="25"/>
      <c r="BC297" s="25"/>
      <c r="BD297" s="25"/>
      <c r="BE297" s="25"/>
      <c r="BF297" s="25"/>
      <c r="BG297" s="25"/>
      <c r="BH297" s="25"/>
      <c r="BI297" s="25"/>
      <c r="BJ297" s="25"/>
      <c r="BK297" s="25"/>
      <c r="BL297" s="25"/>
      <c r="BM297" s="21">
        <f t="shared" si="416"/>
        <v>8450.1999999999989</v>
      </c>
      <c r="BN297" s="18"/>
      <c r="BO297" s="18"/>
      <c r="BP297" s="18">
        <v>2039</v>
      </c>
      <c r="BQ297" s="14">
        <f t="shared" si="417"/>
        <v>0</v>
      </c>
      <c r="BR297" s="14">
        <f t="shared" si="437"/>
        <v>0</v>
      </c>
      <c r="BS297" s="14">
        <f t="shared" si="438"/>
        <v>0</v>
      </c>
      <c r="BT297" s="14">
        <f t="shared" si="439"/>
        <v>0</v>
      </c>
      <c r="BU297" s="14">
        <f t="shared" si="440"/>
        <v>0</v>
      </c>
      <c r="BV297" s="14">
        <f t="shared" si="441"/>
        <v>0</v>
      </c>
      <c r="BW297" s="14">
        <f t="shared" si="442"/>
        <v>0</v>
      </c>
      <c r="BX297" s="14">
        <f t="shared" si="443"/>
        <v>0</v>
      </c>
      <c r="BY297" s="14">
        <f t="shared" si="444"/>
        <v>0</v>
      </c>
      <c r="BZ297" s="14">
        <f t="shared" si="445"/>
        <v>0</v>
      </c>
      <c r="CA297" s="14">
        <f t="shared" si="446"/>
        <v>0</v>
      </c>
      <c r="CB297" s="14">
        <f t="shared" si="447"/>
        <v>0</v>
      </c>
      <c r="CC297" s="14">
        <f t="shared" si="448"/>
        <v>0</v>
      </c>
      <c r="CD297" s="14">
        <f t="shared" si="449"/>
        <v>0</v>
      </c>
      <c r="CE297" s="14">
        <f t="shared" si="450"/>
        <v>0</v>
      </c>
      <c r="CF297" s="14">
        <f t="shared" si="451"/>
        <v>0</v>
      </c>
      <c r="CG297" s="14">
        <f t="shared" si="434"/>
        <v>0</v>
      </c>
      <c r="CH297" s="14">
        <f t="shared" si="387"/>
        <v>0</v>
      </c>
      <c r="CI297" s="14">
        <f t="shared" si="388"/>
        <v>0</v>
      </c>
      <c r="CJ297" s="14">
        <f t="shared" si="389"/>
        <v>0</v>
      </c>
      <c r="CK297" s="14">
        <f t="shared" si="390"/>
        <v>0</v>
      </c>
      <c r="CL297" s="14">
        <f t="shared" si="391"/>
        <v>0</v>
      </c>
      <c r="CM297" s="14">
        <f t="shared" si="418"/>
        <v>0</v>
      </c>
      <c r="CN297" s="14">
        <f t="shared" si="452"/>
        <v>1.530889053860539E-16</v>
      </c>
      <c r="CO297" s="14">
        <f t="shared" si="453"/>
        <v>5.1785756550140824E-2</v>
      </c>
      <c r="CP297" s="14">
        <f t="shared" si="454"/>
        <v>5.7087406215237509E-2</v>
      </c>
      <c r="CQ297" s="14">
        <f t="shared" si="455"/>
        <v>6.2436392038058265E-2</v>
      </c>
      <c r="CR297" s="14">
        <f t="shared" si="456"/>
        <v>6.7667037466568825E-2</v>
      </c>
      <c r="CS297" s="14">
        <f t="shared" si="457"/>
        <v>7.242432131783863E-2</v>
      </c>
      <c r="CT297" s="14">
        <f t="shared" si="458"/>
        <v>7.3347376393458133E-2</v>
      </c>
      <c r="CU297" s="14">
        <f t="shared" si="459"/>
        <v>7.2376985160114551E-2</v>
      </c>
      <c r="CV297" s="14">
        <f t="shared" si="460"/>
        <v>7.0128517668220869E-2</v>
      </c>
      <c r="CW297" s="14">
        <f t="shared" si="461"/>
        <v>6.840074791129204E-2</v>
      </c>
      <c r="CX297" s="14">
        <f t="shared" si="462"/>
        <v>6.6743982390949322E-2</v>
      </c>
      <c r="CY297" s="14">
        <f t="shared" si="463"/>
        <v>6.6388961208018737E-2</v>
      </c>
      <c r="CZ297" s="14">
        <f t="shared" si="464"/>
        <v>6.6223284655984468E-2</v>
      </c>
      <c r="DA297" s="14">
        <f t="shared" si="465"/>
        <v>6.7122671652741939E-2</v>
      </c>
      <c r="DB297" s="14">
        <f t="shared" si="466"/>
        <v>6.8306075595843868E-2</v>
      </c>
      <c r="DC297" s="14">
        <f>AP297/$BM297</f>
        <v>6.9560483775531937E-2</v>
      </c>
      <c r="DD297" s="14">
        <f t="shared" si="393"/>
        <v>0</v>
      </c>
      <c r="DE297" s="14">
        <f t="shared" si="394"/>
        <v>0</v>
      </c>
      <c r="DF297" s="14">
        <f t="shared" si="395"/>
        <v>0</v>
      </c>
      <c r="DG297" s="14">
        <f t="shared" si="396"/>
        <v>0</v>
      </c>
      <c r="DH297" s="14">
        <f t="shared" si="397"/>
        <v>0</v>
      </c>
      <c r="DI297" s="14">
        <f t="shared" si="398"/>
        <v>0</v>
      </c>
      <c r="DJ297" s="14">
        <f t="shared" si="399"/>
        <v>0</v>
      </c>
      <c r="DK297" s="14">
        <f t="shared" si="400"/>
        <v>0</v>
      </c>
      <c r="DL297" s="14">
        <f t="shared" si="401"/>
        <v>0</v>
      </c>
      <c r="DM297" s="14">
        <f t="shared" si="402"/>
        <v>0</v>
      </c>
      <c r="DN297" s="14">
        <f t="shared" si="403"/>
        <v>0</v>
      </c>
      <c r="DO297" s="14">
        <f t="shared" si="404"/>
        <v>0</v>
      </c>
      <c r="DP297" s="14">
        <f t="shared" si="405"/>
        <v>0</v>
      </c>
      <c r="DQ297" s="14">
        <f t="shared" si="406"/>
        <v>0</v>
      </c>
      <c r="DR297" s="14">
        <f t="shared" si="407"/>
        <v>0</v>
      </c>
      <c r="DS297" s="14">
        <f t="shared" si="408"/>
        <v>0</v>
      </c>
      <c r="DT297" s="14">
        <f t="shared" si="409"/>
        <v>0</v>
      </c>
      <c r="DU297" s="14">
        <f t="shared" si="410"/>
        <v>0</v>
      </c>
      <c r="DV297" s="14">
        <f t="shared" si="411"/>
        <v>0</v>
      </c>
      <c r="DW297" s="14">
        <f t="shared" si="412"/>
        <v>0</v>
      </c>
      <c r="DX297" s="14">
        <f t="shared" si="413"/>
        <v>0</v>
      </c>
      <c r="DY297" s="14">
        <f t="shared" si="414"/>
        <v>0</v>
      </c>
      <c r="DZ297" s="14">
        <f>SUM(BQ297:DY297)</f>
        <v>1.0000000000000002</v>
      </c>
    </row>
    <row r="298" spans="1:130">
      <c r="A298" s="18"/>
      <c r="B298" s="18"/>
      <c r="C298" s="18">
        <v>2040</v>
      </c>
      <c r="D298" s="25"/>
      <c r="E298" s="25"/>
      <c r="F298" s="25"/>
      <c r="G298" s="25"/>
      <c r="H298" s="25"/>
      <c r="I298" s="25"/>
      <c r="J298" s="25"/>
      <c r="K298" s="25"/>
      <c r="L298" s="25"/>
      <c r="M298" s="25"/>
      <c r="N298" s="25"/>
      <c r="O298" s="25"/>
      <c r="P298" s="25"/>
      <c r="Q298" s="25"/>
      <c r="R298" s="25"/>
      <c r="S298" s="25"/>
      <c r="T298" s="25"/>
      <c r="U298" s="25"/>
      <c r="V298" s="25"/>
      <c r="W298" s="25"/>
      <c r="X298" s="25">
        <f t="shared" si="472"/>
        <v>0</v>
      </c>
      <c r="Y298" s="25">
        <f t="shared" si="473"/>
        <v>0</v>
      </c>
      <c r="Z298" s="25">
        <f t="shared" si="474"/>
        <v>0</v>
      </c>
      <c r="AA298" s="25">
        <f t="shared" si="475"/>
        <v>0</v>
      </c>
      <c r="AB298" s="25">
        <f t="shared" si="476"/>
        <v>1.4575007867279055E-12</v>
      </c>
      <c r="AC298" s="25">
        <f t="shared" si="477"/>
        <v>482.39999999999992</v>
      </c>
      <c r="AD298" s="25">
        <f t="shared" si="478"/>
        <v>527.59999999999991</v>
      </c>
      <c r="AE298" s="25">
        <f t="shared" si="479"/>
        <v>571.79999999999984</v>
      </c>
      <c r="AF298" s="25">
        <f t="shared" si="480"/>
        <v>611.99999999999989</v>
      </c>
      <c r="AG298" s="25">
        <f t="shared" si="481"/>
        <v>619.79999999999984</v>
      </c>
      <c r="AH298" s="25">
        <f t="shared" si="482"/>
        <v>611.59999999999991</v>
      </c>
      <c r="AI298" s="25">
        <f t="shared" si="483"/>
        <v>592.59999999999991</v>
      </c>
      <c r="AJ298" s="25">
        <f t="shared" si="484"/>
        <v>577.99999999999989</v>
      </c>
      <c r="AK298" s="25">
        <f t="shared" si="485"/>
        <v>563.99999999999989</v>
      </c>
      <c r="AL298" s="25">
        <f t="shared" si="486"/>
        <v>560.99999999999989</v>
      </c>
      <c r="AM298" s="25">
        <f t="shared" si="487"/>
        <v>559.59999999999991</v>
      </c>
      <c r="AN298" s="25">
        <f t="shared" si="488"/>
        <v>567.19999999999982</v>
      </c>
      <c r="AO298" s="25">
        <f t="shared" si="489"/>
        <v>577.19999999999982</v>
      </c>
      <c r="AP298" s="25">
        <f t="shared" ref="AP298:AP316" si="490">VLOOKUP($C$104,$D$3:$K$63,$A$71,0)*(B260-B259)</f>
        <v>587.79999999999984</v>
      </c>
      <c r="AQ298" s="25">
        <f>VLOOKUP($C$105,$D$3:$K$63,$A$71,0)*(B259-B258)</f>
        <v>599.59999999999991</v>
      </c>
      <c r="AR298" s="25">
        <f>VLOOKUP($C$106,$D$3:$K$63,$A$71,0)*B258</f>
        <v>0</v>
      </c>
      <c r="AS298" s="25"/>
      <c r="AT298" s="25"/>
      <c r="AU298" s="25"/>
      <c r="AV298" s="25"/>
      <c r="AW298" s="25"/>
      <c r="AX298" s="25"/>
      <c r="AY298" s="25"/>
      <c r="AZ298" s="25"/>
      <c r="BA298" s="25"/>
      <c r="BB298" s="25"/>
      <c r="BC298" s="25"/>
      <c r="BD298" s="25"/>
      <c r="BE298" s="25"/>
      <c r="BF298" s="25"/>
      <c r="BG298" s="25"/>
      <c r="BH298" s="25"/>
      <c r="BI298" s="25"/>
      <c r="BJ298" s="25"/>
      <c r="BK298" s="25"/>
      <c r="BL298" s="25"/>
      <c r="BM298" s="21">
        <f t="shared" si="416"/>
        <v>8612.1999999999989</v>
      </c>
      <c r="BN298" s="18"/>
      <c r="BO298" s="18"/>
      <c r="BP298" s="18">
        <v>2040</v>
      </c>
      <c r="BQ298" s="14">
        <f t="shared" si="417"/>
        <v>0</v>
      </c>
      <c r="BR298" s="14">
        <f t="shared" si="437"/>
        <v>0</v>
      </c>
      <c r="BS298" s="14">
        <f t="shared" si="438"/>
        <v>0</v>
      </c>
      <c r="BT298" s="14">
        <f t="shared" si="439"/>
        <v>0</v>
      </c>
      <c r="BU298" s="14">
        <f t="shared" si="440"/>
        <v>0</v>
      </c>
      <c r="BV298" s="14">
        <f t="shared" si="441"/>
        <v>0</v>
      </c>
      <c r="BW298" s="14">
        <f t="shared" si="442"/>
        <v>0</v>
      </c>
      <c r="BX298" s="14">
        <f t="shared" si="443"/>
        <v>0</v>
      </c>
      <c r="BY298" s="14">
        <f t="shared" si="444"/>
        <v>0</v>
      </c>
      <c r="BZ298" s="14">
        <f t="shared" si="445"/>
        <v>0</v>
      </c>
      <c r="CA298" s="14">
        <f t="shared" si="446"/>
        <v>0</v>
      </c>
      <c r="CB298" s="14">
        <f t="shared" si="447"/>
        <v>0</v>
      </c>
      <c r="CC298" s="14">
        <f t="shared" si="448"/>
        <v>0</v>
      </c>
      <c r="CD298" s="14">
        <f t="shared" si="449"/>
        <v>0</v>
      </c>
      <c r="CE298" s="14">
        <f t="shared" si="450"/>
        <v>0</v>
      </c>
      <c r="CF298" s="14">
        <f t="shared" si="451"/>
        <v>0</v>
      </c>
      <c r="CG298" s="14">
        <f t="shared" si="434"/>
        <v>0</v>
      </c>
      <c r="CH298" s="14">
        <f t="shared" si="387"/>
        <v>0</v>
      </c>
      <c r="CI298" s="14">
        <f t="shared" si="388"/>
        <v>0</v>
      </c>
      <c r="CJ298" s="14">
        <f t="shared" si="389"/>
        <v>0</v>
      </c>
      <c r="CK298" s="14">
        <f t="shared" si="390"/>
        <v>0</v>
      </c>
      <c r="CL298" s="14">
        <f t="shared" si="391"/>
        <v>0</v>
      </c>
      <c r="CM298" s="14">
        <f t="shared" si="418"/>
        <v>0</v>
      </c>
      <c r="CN298" s="14">
        <f t="shared" si="452"/>
        <v>0</v>
      </c>
      <c r="CO298" s="14">
        <f t="shared" si="453"/>
        <v>1.6923675561736904E-16</v>
      </c>
      <c r="CP298" s="14">
        <f t="shared" si="454"/>
        <v>5.6013562156011235E-2</v>
      </c>
      <c r="CQ298" s="14">
        <f t="shared" si="455"/>
        <v>6.1261930749402005E-2</v>
      </c>
      <c r="CR298" s="14">
        <f t="shared" si="456"/>
        <v>6.6394184993381469E-2</v>
      </c>
      <c r="CS298" s="14">
        <f t="shared" si="457"/>
        <v>7.1061981839715752E-2</v>
      </c>
      <c r="CT298" s="14">
        <f t="shared" si="458"/>
        <v>7.1967673765123891E-2</v>
      </c>
      <c r="CU298" s="14">
        <f t="shared" si="459"/>
        <v>7.1015536099951232E-2</v>
      </c>
      <c r="CV298" s="14">
        <f t="shared" si="460"/>
        <v>6.880936346113653E-2</v>
      </c>
      <c r="CW298" s="14">
        <f t="shared" si="461"/>
        <v>6.7114093959731544E-2</v>
      </c>
      <c r="CX298" s="14">
        <f t="shared" si="462"/>
        <v>6.548849306797333E-2</v>
      </c>
      <c r="CY298" s="14">
        <f t="shared" si="463"/>
        <v>6.514015001973944E-2</v>
      </c>
      <c r="CZ298" s="14">
        <f t="shared" si="464"/>
        <v>6.4977589930563615E-2</v>
      </c>
      <c r="DA298" s="14">
        <f t="shared" si="465"/>
        <v>6.5860058986089487E-2</v>
      </c>
      <c r="DB298" s="14">
        <f t="shared" si="466"/>
        <v>6.7021202480202491E-2</v>
      </c>
      <c r="DC298" s="14">
        <f>AP297/$BM298</f>
        <v>6.8252014583962281E-2</v>
      </c>
      <c r="DD298" s="14">
        <f t="shared" si="393"/>
        <v>6.962216390701563E-2</v>
      </c>
      <c r="DE298" s="14">
        <f t="shared" si="394"/>
        <v>0</v>
      </c>
      <c r="DF298" s="14">
        <f t="shared" si="395"/>
        <v>0</v>
      </c>
      <c r="DG298" s="14">
        <f t="shared" si="396"/>
        <v>0</v>
      </c>
      <c r="DH298" s="14">
        <f t="shared" si="397"/>
        <v>0</v>
      </c>
      <c r="DI298" s="14">
        <f t="shared" si="398"/>
        <v>0</v>
      </c>
      <c r="DJ298" s="14">
        <f t="shared" si="399"/>
        <v>0</v>
      </c>
      <c r="DK298" s="14">
        <f t="shared" si="400"/>
        <v>0</v>
      </c>
      <c r="DL298" s="14">
        <f t="shared" si="401"/>
        <v>0</v>
      </c>
      <c r="DM298" s="14">
        <f t="shared" si="402"/>
        <v>0</v>
      </c>
      <c r="DN298" s="14">
        <f t="shared" si="403"/>
        <v>0</v>
      </c>
      <c r="DO298" s="14">
        <f t="shared" si="404"/>
        <v>0</v>
      </c>
      <c r="DP298" s="14">
        <f t="shared" si="405"/>
        <v>0</v>
      </c>
      <c r="DQ298" s="14">
        <f t="shared" si="406"/>
        <v>0</v>
      </c>
      <c r="DR298" s="14">
        <f t="shared" si="407"/>
        <v>0</v>
      </c>
      <c r="DS298" s="14">
        <f t="shared" si="408"/>
        <v>0</v>
      </c>
      <c r="DT298" s="14">
        <f t="shared" si="409"/>
        <v>0</v>
      </c>
      <c r="DU298" s="14">
        <f t="shared" si="410"/>
        <v>0</v>
      </c>
      <c r="DV298" s="14">
        <f t="shared" si="411"/>
        <v>0</v>
      </c>
      <c r="DW298" s="14">
        <f t="shared" si="412"/>
        <v>0</v>
      </c>
      <c r="DX298" s="14">
        <f t="shared" si="413"/>
        <v>0</v>
      </c>
      <c r="DY298" s="14">
        <f t="shared" si="414"/>
        <v>0</v>
      </c>
      <c r="DZ298" s="14">
        <f t="shared" ref="DZ298:DZ318" si="491">SUM(BQ298:DY298)</f>
        <v>1</v>
      </c>
    </row>
    <row r="299" spans="1:130">
      <c r="A299" s="18"/>
      <c r="B299" s="18"/>
      <c r="C299" s="18">
        <v>2041</v>
      </c>
      <c r="D299" s="25"/>
      <c r="E299" s="25"/>
      <c r="F299" s="25"/>
      <c r="G299" s="25"/>
      <c r="H299" s="25"/>
      <c r="I299" s="25"/>
      <c r="J299" s="25"/>
      <c r="K299" s="25"/>
      <c r="L299" s="25"/>
      <c r="M299" s="25"/>
      <c r="N299" s="25"/>
      <c r="O299" s="25"/>
      <c r="P299" s="25"/>
      <c r="Q299" s="25"/>
      <c r="R299" s="25"/>
      <c r="S299" s="25"/>
      <c r="T299" s="25"/>
      <c r="U299" s="25"/>
      <c r="V299" s="25"/>
      <c r="W299" s="25"/>
      <c r="X299" s="25"/>
      <c r="Y299" s="25">
        <f t="shared" si="473"/>
        <v>0</v>
      </c>
      <c r="Z299" s="25">
        <f t="shared" si="474"/>
        <v>0</v>
      </c>
      <c r="AA299" s="25">
        <f t="shared" si="475"/>
        <v>0</v>
      </c>
      <c r="AB299" s="25">
        <f t="shared" si="476"/>
        <v>0</v>
      </c>
      <c r="AC299" s="25">
        <f t="shared" si="477"/>
        <v>1.6067147612375265E-12</v>
      </c>
      <c r="AD299" s="25">
        <f t="shared" si="478"/>
        <v>527.59999999999991</v>
      </c>
      <c r="AE299" s="25">
        <f t="shared" si="479"/>
        <v>571.79999999999984</v>
      </c>
      <c r="AF299" s="25">
        <f t="shared" si="480"/>
        <v>611.99999999999989</v>
      </c>
      <c r="AG299" s="25">
        <f t="shared" si="481"/>
        <v>619.79999999999984</v>
      </c>
      <c r="AH299" s="25">
        <f t="shared" si="482"/>
        <v>611.59999999999991</v>
      </c>
      <c r="AI299" s="25">
        <f t="shared" si="483"/>
        <v>592.59999999999991</v>
      </c>
      <c r="AJ299" s="25">
        <f t="shared" si="484"/>
        <v>577.99999999999989</v>
      </c>
      <c r="AK299" s="25">
        <f t="shared" si="485"/>
        <v>563.99999999999989</v>
      </c>
      <c r="AL299" s="25">
        <f t="shared" si="486"/>
        <v>560.99999999999989</v>
      </c>
      <c r="AM299" s="25">
        <f t="shared" si="487"/>
        <v>559.59999999999991</v>
      </c>
      <c r="AN299" s="25">
        <f t="shared" si="488"/>
        <v>567.19999999999982</v>
      </c>
      <c r="AO299" s="25">
        <f t="shared" si="489"/>
        <v>577.19999999999982</v>
      </c>
      <c r="AP299" s="25">
        <f t="shared" si="490"/>
        <v>587.79999999999984</v>
      </c>
      <c r="AQ299" s="25">
        <f t="shared" ref="AQ299:AQ317" si="492">VLOOKUP($C$105,$D$3:$K$63,$A$71,0)*(B260-B259)</f>
        <v>599.59999999999991</v>
      </c>
      <c r="AR299" s="25">
        <f>VLOOKUP($C$106,$D$3:$K$63,$A$71,0)*(B259-B258)</f>
        <v>615.19999999999982</v>
      </c>
      <c r="AS299" s="25">
        <f>VLOOKUP($C$107,$D$3:$K$63,$A$71,0)*B258</f>
        <v>0</v>
      </c>
      <c r="AT299" s="25"/>
      <c r="AU299" s="25"/>
      <c r="AV299" s="25"/>
      <c r="AW299" s="25"/>
      <c r="AX299" s="25"/>
      <c r="AY299" s="25"/>
      <c r="AZ299" s="25"/>
      <c r="BA299" s="25"/>
      <c r="BB299" s="25"/>
      <c r="BC299" s="25"/>
      <c r="BD299" s="25"/>
      <c r="BE299" s="25"/>
      <c r="BF299" s="25"/>
      <c r="BG299" s="25"/>
      <c r="BH299" s="25"/>
      <c r="BI299" s="25"/>
      <c r="BJ299" s="25"/>
      <c r="BK299" s="25"/>
      <c r="BL299" s="25"/>
      <c r="BM299" s="21">
        <f t="shared" si="416"/>
        <v>8745</v>
      </c>
      <c r="BN299" s="18"/>
      <c r="BO299" s="18"/>
      <c r="BP299" s="18">
        <v>2041</v>
      </c>
      <c r="BQ299" s="14">
        <f t="shared" si="417"/>
        <v>0</v>
      </c>
      <c r="BR299" s="14">
        <f t="shared" si="437"/>
        <v>0</v>
      </c>
      <c r="BS299" s="14">
        <f t="shared" si="438"/>
        <v>0</v>
      </c>
      <c r="BT299" s="14">
        <f t="shared" si="439"/>
        <v>0</v>
      </c>
      <c r="BU299" s="14">
        <f t="shared" si="440"/>
        <v>0</v>
      </c>
      <c r="BV299" s="14">
        <f t="shared" si="441"/>
        <v>0</v>
      </c>
      <c r="BW299" s="14">
        <f t="shared" si="442"/>
        <v>0</v>
      </c>
      <c r="BX299" s="14">
        <f t="shared" si="443"/>
        <v>0</v>
      </c>
      <c r="BY299" s="14">
        <f t="shared" si="444"/>
        <v>0</v>
      </c>
      <c r="BZ299" s="14">
        <f t="shared" si="445"/>
        <v>0</v>
      </c>
      <c r="CA299" s="14">
        <f t="shared" si="446"/>
        <v>0</v>
      </c>
      <c r="CB299" s="14">
        <f t="shared" si="447"/>
        <v>0</v>
      </c>
      <c r="CC299" s="14">
        <f t="shared" si="448"/>
        <v>0</v>
      </c>
      <c r="CD299" s="14">
        <f t="shared" si="449"/>
        <v>0</v>
      </c>
      <c r="CE299" s="14">
        <f t="shared" si="450"/>
        <v>0</v>
      </c>
      <c r="CF299" s="14">
        <f t="shared" si="451"/>
        <v>0</v>
      </c>
      <c r="CG299" s="14">
        <f t="shared" si="434"/>
        <v>0</v>
      </c>
      <c r="CH299" s="14">
        <f t="shared" si="387"/>
        <v>0</v>
      </c>
      <c r="CI299" s="14">
        <f t="shared" si="388"/>
        <v>0</v>
      </c>
      <c r="CJ299" s="14">
        <f t="shared" si="389"/>
        <v>0</v>
      </c>
      <c r="CK299" s="14">
        <f t="shared" si="390"/>
        <v>0</v>
      </c>
      <c r="CL299" s="14">
        <f t="shared" si="391"/>
        <v>0</v>
      </c>
      <c r="CM299" s="14">
        <f t="shared" si="418"/>
        <v>0</v>
      </c>
      <c r="CN299" s="14">
        <f t="shared" si="452"/>
        <v>0</v>
      </c>
      <c r="CO299" s="14">
        <f t="shared" si="453"/>
        <v>0</v>
      </c>
      <c r="CP299" s="14">
        <f t="shared" si="454"/>
        <v>1.8372953244568628E-16</v>
      </c>
      <c r="CQ299" s="14">
        <f t="shared" si="455"/>
        <v>6.0331618067467112E-2</v>
      </c>
      <c r="CR299" s="14">
        <f t="shared" si="456"/>
        <v>6.538593481989706E-2</v>
      </c>
      <c r="CS299" s="14">
        <f t="shared" si="457"/>
        <v>6.9982847341337889E-2</v>
      </c>
      <c r="CT299" s="14">
        <f t="shared" si="458"/>
        <v>7.0874785591766701E-2</v>
      </c>
      <c r="CU299" s="14">
        <f t="shared" si="459"/>
        <v>6.9937106918238984E-2</v>
      </c>
      <c r="CV299" s="14">
        <f t="shared" si="460"/>
        <v>6.776443682104058E-2</v>
      </c>
      <c r="CW299" s="14">
        <f t="shared" si="461"/>
        <v>6.6094911377930235E-2</v>
      </c>
      <c r="CX299" s="14">
        <f t="shared" si="462"/>
        <v>6.4493996569468248E-2</v>
      </c>
      <c r="CY299" s="14">
        <f t="shared" si="463"/>
        <v>6.4150943396226401E-2</v>
      </c>
      <c r="CZ299" s="14">
        <f t="shared" si="464"/>
        <v>6.3990851915380204E-2</v>
      </c>
      <c r="DA299" s="14">
        <f t="shared" si="465"/>
        <v>6.4859919954259562E-2</v>
      </c>
      <c r="DB299" s="14">
        <f t="shared" si="466"/>
        <v>6.6003430531732396E-2</v>
      </c>
      <c r="DC299" s="14">
        <f t="shared" ref="DC299:DC318" si="493">AP299/$BM299</f>
        <v>6.7215551743853616E-2</v>
      </c>
      <c r="DD299" s="14">
        <f t="shared" si="393"/>
        <v>6.8564894225271567E-2</v>
      </c>
      <c r="DE299" s="14">
        <f t="shared" si="394"/>
        <v>7.0348770726129189E-2</v>
      </c>
      <c r="DF299" s="14">
        <f t="shared" si="395"/>
        <v>0</v>
      </c>
      <c r="DG299" s="14">
        <f t="shared" si="396"/>
        <v>0</v>
      </c>
      <c r="DH299" s="14">
        <f t="shared" si="397"/>
        <v>0</v>
      </c>
      <c r="DI299" s="14">
        <f t="shared" si="398"/>
        <v>0</v>
      </c>
      <c r="DJ299" s="14">
        <f t="shared" si="399"/>
        <v>0</v>
      </c>
      <c r="DK299" s="14">
        <f t="shared" si="400"/>
        <v>0</v>
      </c>
      <c r="DL299" s="14">
        <f t="shared" si="401"/>
        <v>0</v>
      </c>
      <c r="DM299" s="14">
        <f t="shared" si="402"/>
        <v>0</v>
      </c>
      <c r="DN299" s="14">
        <f t="shared" si="403"/>
        <v>0</v>
      </c>
      <c r="DO299" s="14">
        <f t="shared" si="404"/>
        <v>0</v>
      </c>
      <c r="DP299" s="14">
        <f t="shared" si="405"/>
        <v>0</v>
      </c>
      <c r="DQ299" s="14">
        <f t="shared" si="406"/>
        <v>0</v>
      </c>
      <c r="DR299" s="14">
        <f t="shared" si="407"/>
        <v>0</v>
      </c>
      <c r="DS299" s="14">
        <f t="shared" si="408"/>
        <v>0</v>
      </c>
      <c r="DT299" s="14">
        <f t="shared" si="409"/>
        <v>0</v>
      </c>
      <c r="DU299" s="14">
        <f t="shared" si="410"/>
        <v>0</v>
      </c>
      <c r="DV299" s="14">
        <f t="shared" si="411"/>
        <v>0</v>
      </c>
      <c r="DW299" s="14">
        <f t="shared" si="412"/>
        <v>0</v>
      </c>
      <c r="DX299" s="14">
        <f t="shared" si="413"/>
        <v>0</v>
      </c>
      <c r="DY299" s="14">
        <f t="shared" si="414"/>
        <v>0</v>
      </c>
      <c r="DZ299" s="14">
        <f t="shared" si="491"/>
        <v>1</v>
      </c>
    </row>
    <row r="300" spans="1:130">
      <c r="A300" s="18"/>
      <c r="B300" s="18"/>
      <c r="C300" s="18">
        <v>2042</v>
      </c>
      <c r="D300" s="25"/>
      <c r="E300" s="25"/>
      <c r="F300" s="25"/>
      <c r="G300" s="25"/>
      <c r="H300" s="25"/>
      <c r="I300" s="25"/>
      <c r="J300" s="25"/>
      <c r="K300" s="25"/>
      <c r="L300" s="25"/>
      <c r="M300" s="25"/>
      <c r="N300" s="25"/>
      <c r="O300" s="25"/>
      <c r="P300" s="25"/>
      <c r="Q300" s="25"/>
      <c r="R300" s="25"/>
      <c r="S300" s="25"/>
      <c r="T300" s="25"/>
      <c r="U300" s="25"/>
      <c r="V300" s="25"/>
      <c r="W300" s="25"/>
      <c r="X300" s="25"/>
      <c r="Y300" s="25"/>
      <c r="Z300" s="25">
        <f t="shared" si="474"/>
        <v>0</v>
      </c>
      <c r="AA300" s="25">
        <f t="shared" si="475"/>
        <v>0</v>
      </c>
      <c r="AB300" s="25">
        <f t="shared" si="476"/>
        <v>0</v>
      </c>
      <c r="AC300" s="25">
        <f t="shared" si="477"/>
        <v>0</v>
      </c>
      <c r="AD300" s="25">
        <f t="shared" si="478"/>
        <v>1.7572610033766978E-12</v>
      </c>
      <c r="AE300" s="25">
        <f t="shared" si="479"/>
        <v>571.79999999999984</v>
      </c>
      <c r="AF300" s="25">
        <f t="shared" si="480"/>
        <v>611.99999999999989</v>
      </c>
      <c r="AG300" s="25">
        <f t="shared" si="481"/>
        <v>619.79999999999984</v>
      </c>
      <c r="AH300" s="25">
        <f t="shared" si="482"/>
        <v>611.59999999999991</v>
      </c>
      <c r="AI300" s="25">
        <f t="shared" si="483"/>
        <v>592.59999999999991</v>
      </c>
      <c r="AJ300" s="25">
        <f t="shared" si="484"/>
        <v>577.99999999999989</v>
      </c>
      <c r="AK300" s="25">
        <f t="shared" si="485"/>
        <v>563.99999999999989</v>
      </c>
      <c r="AL300" s="25">
        <f t="shared" si="486"/>
        <v>560.99999999999989</v>
      </c>
      <c r="AM300" s="25">
        <f t="shared" si="487"/>
        <v>559.59999999999991</v>
      </c>
      <c r="AN300" s="25">
        <f t="shared" si="488"/>
        <v>567.19999999999982</v>
      </c>
      <c r="AO300" s="25">
        <f t="shared" si="489"/>
        <v>577.19999999999982</v>
      </c>
      <c r="AP300" s="25">
        <f t="shared" si="490"/>
        <v>587.79999999999984</v>
      </c>
      <c r="AQ300" s="25">
        <f t="shared" si="492"/>
        <v>599.59999999999991</v>
      </c>
      <c r="AR300" s="25">
        <f t="shared" ref="AR300:AR318" si="494">VLOOKUP($C$106,$D$3:$K$63,$A$71,0)*(B260-B259)</f>
        <v>615.19999999999982</v>
      </c>
      <c r="AS300" s="25">
        <f>VLOOKUP($C$107,$D$3:$K$63,$A$71,0)*(B259-B258)</f>
        <v>625.39999999999986</v>
      </c>
      <c r="AT300" s="25">
        <f>VLOOKUP($C$108,$D$3:$K$63,$A$71,0)*B258</f>
        <v>0</v>
      </c>
      <c r="AU300" s="25"/>
      <c r="AV300" s="25"/>
      <c r="AW300" s="25"/>
      <c r="AX300" s="25"/>
      <c r="AY300" s="25"/>
      <c r="AZ300" s="25"/>
      <c r="BA300" s="25"/>
      <c r="BB300" s="25"/>
      <c r="BC300" s="25"/>
      <c r="BD300" s="25"/>
      <c r="BE300" s="25"/>
      <c r="BF300" s="25"/>
      <c r="BG300" s="25"/>
      <c r="BH300" s="25"/>
      <c r="BI300" s="25"/>
      <c r="BJ300" s="25"/>
      <c r="BK300" s="25"/>
      <c r="BL300" s="25"/>
      <c r="BM300" s="21">
        <f t="shared" si="416"/>
        <v>8842.8000000000011</v>
      </c>
      <c r="BN300" s="18"/>
      <c r="BO300" s="18"/>
      <c r="BP300" s="18">
        <v>2042</v>
      </c>
      <c r="BQ300" s="14">
        <f t="shared" si="417"/>
        <v>0</v>
      </c>
      <c r="BR300" s="14">
        <f t="shared" si="437"/>
        <v>0</v>
      </c>
      <c r="BS300" s="14">
        <f t="shared" si="438"/>
        <v>0</v>
      </c>
      <c r="BT300" s="14">
        <f t="shared" si="439"/>
        <v>0</v>
      </c>
      <c r="BU300" s="14">
        <f t="shared" si="440"/>
        <v>0</v>
      </c>
      <c r="BV300" s="14">
        <f t="shared" si="441"/>
        <v>0</v>
      </c>
      <c r="BW300" s="14">
        <f t="shared" si="442"/>
        <v>0</v>
      </c>
      <c r="BX300" s="14">
        <f t="shared" si="443"/>
        <v>0</v>
      </c>
      <c r="BY300" s="14">
        <f t="shared" si="444"/>
        <v>0</v>
      </c>
      <c r="BZ300" s="14">
        <f t="shared" si="445"/>
        <v>0</v>
      </c>
      <c r="CA300" s="14">
        <f t="shared" si="446"/>
        <v>0</v>
      </c>
      <c r="CB300" s="14">
        <f t="shared" si="447"/>
        <v>0</v>
      </c>
      <c r="CC300" s="14">
        <f t="shared" si="448"/>
        <v>0</v>
      </c>
      <c r="CD300" s="14">
        <f t="shared" si="449"/>
        <v>0</v>
      </c>
      <c r="CE300" s="14">
        <f t="shared" si="450"/>
        <v>0</v>
      </c>
      <c r="CF300" s="14">
        <f t="shared" si="451"/>
        <v>0</v>
      </c>
      <c r="CG300" s="14">
        <f t="shared" si="434"/>
        <v>0</v>
      </c>
      <c r="CH300" s="14">
        <f t="shared" si="387"/>
        <v>0</v>
      </c>
      <c r="CI300" s="14">
        <f t="shared" si="388"/>
        <v>0</v>
      </c>
      <c r="CJ300" s="14">
        <f t="shared" si="389"/>
        <v>0</v>
      </c>
      <c r="CK300" s="14">
        <f t="shared" si="390"/>
        <v>0</v>
      </c>
      <c r="CL300" s="14">
        <f t="shared" si="391"/>
        <v>0</v>
      </c>
      <c r="CM300" s="14">
        <f t="shared" si="418"/>
        <v>0</v>
      </c>
      <c r="CN300" s="14">
        <f t="shared" si="452"/>
        <v>0</v>
      </c>
      <c r="CO300" s="14">
        <f t="shared" si="453"/>
        <v>0</v>
      </c>
      <c r="CP300" s="14">
        <f t="shared" si="454"/>
        <v>0</v>
      </c>
      <c r="CQ300" s="14">
        <f t="shared" si="455"/>
        <v>1.9872223768226101E-16</v>
      </c>
      <c r="CR300" s="14">
        <f t="shared" si="456"/>
        <v>6.4662776496132418E-2</v>
      </c>
      <c r="CS300" s="14">
        <f t="shared" si="457"/>
        <v>6.920884787623828E-2</v>
      </c>
      <c r="CT300" s="14">
        <f t="shared" si="458"/>
        <v>7.0090921427602093E-2</v>
      </c>
      <c r="CU300" s="14">
        <f t="shared" si="459"/>
        <v>6.916361333514269E-2</v>
      </c>
      <c r="CV300" s="14">
        <f t="shared" si="460"/>
        <v>6.7014972633102618E-2</v>
      </c>
      <c r="CW300" s="14">
        <f t="shared" si="461"/>
        <v>6.5363911883113926E-2</v>
      </c>
      <c r="CX300" s="14">
        <f t="shared" si="462"/>
        <v>6.3780702944768605E-2</v>
      </c>
      <c r="CY300" s="14">
        <f t="shared" si="463"/>
        <v>6.3441443886551749E-2</v>
      </c>
      <c r="CZ300" s="14">
        <f t="shared" si="464"/>
        <v>6.3283122992717225E-2</v>
      </c>
      <c r="DA300" s="14">
        <f t="shared" si="465"/>
        <v>6.4142579273533243E-2</v>
      </c>
      <c r="DB300" s="14">
        <f t="shared" si="466"/>
        <v>6.527344280092276E-2</v>
      </c>
      <c r="DC300" s="14">
        <f t="shared" si="493"/>
        <v>6.6472158139955648E-2</v>
      </c>
      <c r="DD300" s="14">
        <f t="shared" si="393"/>
        <v>6.7806577102275278E-2</v>
      </c>
      <c r="DE300" s="14">
        <f t="shared" si="394"/>
        <v>6.9570724205002918E-2</v>
      </c>
      <c r="DF300" s="14">
        <f t="shared" si="395"/>
        <v>7.0724205002940216E-2</v>
      </c>
      <c r="DG300" s="14">
        <f t="shared" si="396"/>
        <v>0</v>
      </c>
      <c r="DH300" s="14">
        <f t="shared" si="397"/>
        <v>0</v>
      </c>
      <c r="DI300" s="14">
        <f t="shared" si="398"/>
        <v>0</v>
      </c>
      <c r="DJ300" s="14">
        <f t="shared" si="399"/>
        <v>0</v>
      </c>
      <c r="DK300" s="14">
        <f t="shared" si="400"/>
        <v>0</v>
      </c>
      <c r="DL300" s="14">
        <f t="shared" si="401"/>
        <v>0</v>
      </c>
      <c r="DM300" s="14">
        <f t="shared" si="402"/>
        <v>0</v>
      </c>
      <c r="DN300" s="14">
        <f t="shared" si="403"/>
        <v>0</v>
      </c>
      <c r="DO300" s="14">
        <f t="shared" si="404"/>
        <v>0</v>
      </c>
      <c r="DP300" s="14">
        <f t="shared" si="405"/>
        <v>0</v>
      </c>
      <c r="DQ300" s="14">
        <f t="shared" si="406"/>
        <v>0</v>
      </c>
      <c r="DR300" s="14">
        <f t="shared" si="407"/>
        <v>0</v>
      </c>
      <c r="DS300" s="14">
        <f t="shared" si="408"/>
        <v>0</v>
      </c>
      <c r="DT300" s="14">
        <f t="shared" si="409"/>
        <v>0</v>
      </c>
      <c r="DU300" s="14">
        <f t="shared" si="410"/>
        <v>0</v>
      </c>
      <c r="DV300" s="14">
        <f t="shared" si="411"/>
        <v>0</v>
      </c>
      <c r="DW300" s="14">
        <f t="shared" si="412"/>
        <v>0</v>
      </c>
      <c r="DX300" s="14">
        <f t="shared" si="413"/>
        <v>0</v>
      </c>
      <c r="DY300" s="14">
        <f t="shared" si="414"/>
        <v>0</v>
      </c>
      <c r="DZ300" s="14">
        <f t="shared" si="491"/>
        <v>0.99999999999999989</v>
      </c>
    </row>
    <row r="301" spans="1:130">
      <c r="A301" s="18"/>
      <c r="B301" s="18"/>
      <c r="C301" s="18">
        <v>2043</v>
      </c>
      <c r="D301" s="25"/>
      <c r="E301" s="25"/>
      <c r="F301" s="25"/>
      <c r="G301" s="25"/>
      <c r="H301" s="25"/>
      <c r="I301" s="25"/>
      <c r="J301" s="25"/>
      <c r="K301" s="25"/>
      <c r="L301" s="25"/>
      <c r="M301" s="25"/>
      <c r="N301" s="25"/>
      <c r="O301" s="25"/>
      <c r="P301" s="25"/>
      <c r="Q301" s="25"/>
      <c r="R301" s="25"/>
      <c r="S301" s="25"/>
      <c r="T301" s="25"/>
      <c r="U301" s="25"/>
      <c r="V301" s="25"/>
      <c r="W301" s="25"/>
      <c r="X301" s="25"/>
      <c r="Y301" s="25"/>
      <c r="Z301" s="25"/>
      <c r="AA301" s="25">
        <f t="shared" si="475"/>
        <v>0</v>
      </c>
      <c r="AB301" s="25">
        <f t="shared" si="476"/>
        <v>0</v>
      </c>
      <c r="AC301" s="25">
        <f t="shared" si="477"/>
        <v>0</v>
      </c>
      <c r="AD301" s="25">
        <f t="shared" si="478"/>
        <v>0</v>
      </c>
      <c r="AE301" s="25">
        <f t="shared" si="479"/>
        <v>1.9044765764419935E-12</v>
      </c>
      <c r="AF301" s="25">
        <f t="shared" si="480"/>
        <v>611.99999999999989</v>
      </c>
      <c r="AG301" s="25">
        <f t="shared" si="481"/>
        <v>619.79999999999984</v>
      </c>
      <c r="AH301" s="25">
        <f t="shared" si="482"/>
        <v>611.59999999999991</v>
      </c>
      <c r="AI301" s="25">
        <f t="shared" si="483"/>
        <v>592.59999999999991</v>
      </c>
      <c r="AJ301" s="25">
        <f t="shared" si="484"/>
        <v>577.99999999999989</v>
      </c>
      <c r="AK301" s="25">
        <f t="shared" si="485"/>
        <v>563.99999999999989</v>
      </c>
      <c r="AL301" s="25">
        <f t="shared" si="486"/>
        <v>560.99999999999989</v>
      </c>
      <c r="AM301" s="25">
        <f t="shared" si="487"/>
        <v>559.59999999999991</v>
      </c>
      <c r="AN301" s="25">
        <f t="shared" si="488"/>
        <v>567.19999999999982</v>
      </c>
      <c r="AO301" s="25">
        <f t="shared" si="489"/>
        <v>577.19999999999982</v>
      </c>
      <c r="AP301" s="25">
        <f t="shared" si="490"/>
        <v>587.79999999999984</v>
      </c>
      <c r="AQ301" s="25">
        <f t="shared" si="492"/>
        <v>599.59999999999991</v>
      </c>
      <c r="AR301" s="25">
        <f t="shared" si="494"/>
        <v>615.19999999999982</v>
      </c>
      <c r="AS301" s="25">
        <f t="shared" ref="AS301:AS318" si="495">VLOOKUP($C$107,$D$3:$K$63,$A$71,0)*(B260-B259)</f>
        <v>625.39999999999986</v>
      </c>
      <c r="AT301" s="25">
        <f>VLOOKUP($C$108,$D$3:$K$63,$A$71,0)*(B259-B258)</f>
        <v>638.39999999999986</v>
      </c>
      <c r="AU301" s="25">
        <f>VLOOKUP($C$109,$D$3:$K$63,$A$71,0)*B258</f>
        <v>0</v>
      </c>
      <c r="AV301" s="25"/>
      <c r="AW301" s="25"/>
      <c r="AX301" s="25"/>
      <c r="AY301" s="25"/>
      <c r="AZ301" s="25"/>
      <c r="BA301" s="25"/>
      <c r="BB301" s="25"/>
      <c r="BC301" s="25"/>
      <c r="BD301" s="25"/>
      <c r="BE301" s="25"/>
      <c r="BF301" s="25"/>
      <c r="BG301" s="25"/>
      <c r="BH301" s="25"/>
      <c r="BI301" s="25"/>
      <c r="BJ301" s="25"/>
      <c r="BK301" s="25"/>
      <c r="BL301" s="25"/>
      <c r="BM301" s="21">
        <f t="shared" si="416"/>
        <v>8909.4</v>
      </c>
      <c r="BN301" s="18"/>
      <c r="BO301" s="18"/>
      <c r="BP301" s="18">
        <v>2043</v>
      </c>
      <c r="BQ301" s="14">
        <f t="shared" si="417"/>
        <v>0</v>
      </c>
      <c r="BR301" s="14">
        <f t="shared" si="437"/>
        <v>0</v>
      </c>
      <c r="BS301" s="14">
        <f t="shared" si="438"/>
        <v>0</v>
      </c>
      <c r="BT301" s="14">
        <f t="shared" si="439"/>
        <v>0</v>
      </c>
      <c r="BU301" s="14">
        <f t="shared" si="440"/>
        <v>0</v>
      </c>
      <c r="BV301" s="14">
        <f t="shared" si="441"/>
        <v>0</v>
      </c>
      <c r="BW301" s="14">
        <f t="shared" si="442"/>
        <v>0</v>
      </c>
      <c r="BX301" s="14">
        <f t="shared" si="443"/>
        <v>0</v>
      </c>
      <c r="BY301" s="14">
        <f t="shared" si="444"/>
        <v>0</v>
      </c>
      <c r="BZ301" s="14">
        <f t="shared" si="445"/>
        <v>0</v>
      </c>
      <c r="CA301" s="14">
        <f t="shared" si="446"/>
        <v>0</v>
      </c>
      <c r="CB301" s="14">
        <f t="shared" si="447"/>
        <v>0</v>
      </c>
      <c r="CC301" s="14">
        <f t="shared" si="448"/>
        <v>0</v>
      </c>
      <c r="CD301" s="14">
        <f t="shared" si="449"/>
        <v>0</v>
      </c>
      <c r="CE301" s="14">
        <f t="shared" si="450"/>
        <v>0</v>
      </c>
      <c r="CF301" s="14">
        <f t="shared" si="451"/>
        <v>0</v>
      </c>
      <c r="CG301" s="14">
        <f t="shared" si="434"/>
        <v>0</v>
      </c>
      <c r="CH301" s="14">
        <f t="shared" si="387"/>
        <v>0</v>
      </c>
      <c r="CI301" s="14">
        <f t="shared" si="388"/>
        <v>0</v>
      </c>
      <c r="CJ301" s="14">
        <f t="shared" si="389"/>
        <v>0</v>
      </c>
      <c r="CK301" s="14">
        <f t="shared" si="390"/>
        <v>0</v>
      </c>
      <c r="CL301" s="14">
        <f t="shared" si="391"/>
        <v>0</v>
      </c>
      <c r="CM301" s="14">
        <f t="shared" si="418"/>
        <v>0</v>
      </c>
      <c r="CN301" s="14">
        <f t="shared" si="452"/>
        <v>0</v>
      </c>
      <c r="CO301" s="14">
        <f t="shared" si="453"/>
        <v>0</v>
      </c>
      <c r="CP301" s="14">
        <f t="shared" si="454"/>
        <v>0</v>
      </c>
      <c r="CQ301" s="14">
        <f t="shared" si="455"/>
        <v>0</v>
      </c>
      <c r="CR301" s="14">
        <f t="shared" si="456"/>
        <v>2.1376036281253437E-16</v>
      </c>
      <c r="CS301" s="14">
        <f t="shared" si="457"/>
        <v>6.8691494376725698E-2</v>
      </c>
      <c r="CT301" s="14">
        <f t="shared" si="458"/>
        <v>6.9566974207017296E-2</v>
      </c>
      <c r="CU301" s="14">
        <f t="shared" si="459"/>
        <v>6.864659797517228E-2</v>
      </c>
      <c r="CV301" s="14">
        <f t="shared" si="460"/>
        <v>6.6514018901385044E-2</v>
      </c>
      <c r="CW301" s="14">
        <f t="shared" si="461"/>
        <v>6.487530024468538E-2</v>
      </c>
      <c r="CX301" s="14">
        <f t="shared" si="462"/>
        <v>6.3303926190315843E-2</v>
      </c>
      <c r="CY301" s="14">
        <f t="shared" si="463"/>
        <v>6.2967203178665221E-2</v>
      </c>
      <c r="CZ301" s="14">
        <f t="shared" si="464"/>
        <v>6.2810065773228271E-2</v>
      </c>
      <c r="DA301" s="14">
        <f t="shared" si="465"/>
        <v>6.3663097402743146E-2</v>
      </c>
      <c r="DB301" s="14">
        <f t="shared" si="466"/>
        <v>6.4785507441578544E-2</v>
      </c>
      <c r="DC301" s="14">
        <f t="shared" si="493"/>
        <v>6.5975262082744054E-2</v>
      </c>
      <c r="DD301" s="14">
        <f t="shared" si="393"/>
        <v>6.729970592856982E-2</v>
      </c>
      <c r="DE301" s="14">
        <f t="shared" si="394"/>
        <v>6.9050665589153015E-2</v>
      </c>
      <c r="DF301" s="14">
        <f t="shared" si="395"/>
        <v>7.0195523828765108E-2</v>
      </c>
      <c r="DG301" s="14">
        <f t="shared" si="396"/>
        <v>7.1654656879251113E-2</v>
      </c>
      <c r="DH301" s="14">
        <f t="shared" si="397"/>
        <v>0</v>
      </c>
      <c r="DI301" s="14">
        <f t="shared" si="398"/>
        <v>0</v>
      </c>
      <c r="DJ301" s="14">
        <f t="shared" si="399"/>
        <v>0</v>
      </c>
      <c r="DK301" s="14">
        <f t="shared" si="400"/>
        <v>0</v>
      </c>
      <c r="DL301" s="14">
        <f t="shared" si="401"/>
        <v>0</v>
      </c>
      <c r="DM301" s="14">
        <f t="shared" si="402"/>
        <v>0</v>
      </c>
      <c r="DN301" s="14">
        <f t="shared" si="403"/>
        <v>0</v>
      </c>
      <c r="DO301" s="14">
        <f t="shared" si="404"/>
        <v>0</v>
      </c>
      <c r="DP301" s="14">
        <f t="shared" si="405"/>
        <v>0</v>
      </c>
      <c r="DQ301" s="14">
        <f t="shared" si="406"/>
        <v>0</v>
      </c>
      <c r="DR301" s="14">
        <f t="shared" si="407"/>
        <v>0</v>
      </c>
      <c r="DS301" s="14">
        <f t="shared" si="408"/>
        <v>0</v>
      </c>
      <c r="DT301" s="14">
        <f t="shared" si="409"/>
        <v>0</v>
      </c>
      <c r="DU301" s="14">
        <f t="shared" si="410"/>
        <v>0</v>
      </c>
      <c r="DV301" s="14">
        <f t="shared" si="411"/>
        <v>0</v>
      </c>
      <c r="DW301" s="14">
        <f t="shared" si="412"/>
        <v>0</v>
      </c>
      <c r="DX301" s="14">
        <f t="shared" si="413"/>
        <v>0</v>
      </c>
      <c r="DY301" s="14">
        <f t="shared" si="414"/>
        <v>0</v>
      </c>
      <c r="DZ301" s="14">
        <f t="shared" si="491"/>
        <v>1.0000000000000002</v>
      </c>
    </row>
    <row r="302" spans="1:130">
      <c r="A302" s="18"/>
      <c r="B302" s="18"/>
      <c r="C302" s="18">
        <v>2044</v>
      </c>
      <c r="D302" s="25"/>
      <c r="E302" s="25"/>
      <c r="F302" s="25"/>
      <c r="G302" s="25"/>
      <c r="H302" s="25"/>
      <c r="I302" s="25"/>
      <c r="J302" s="25"/>
      <c r="K302" s="25"/>
      <c r="L302" s="25"/>
      <c r="M302" s="25"/>
      <c r="N302" s="25"/>
      <c r="O302" s="25"/>
      <c r="P302" s="25"/>
      <c r="Q302" s="25"/>
      <c r="R302" s="25"/>
      <c r="S302" s="25"/>
      <c r="T302" s="25"/>
      <c r="U302" s="25"/>
      <c r="V302" s="25"/>
      <c r="W302" s="25"/>
      <c r="X302" s="25"/>
      <c r="Y302" s="25"/>
      <c r="Z302" s="25"/>
      <c r="AA302" s="25"/>
      <c r="AB302" s="25">
        <f t="shared" si="476"/>
        <v>0</v>
      </c>
      <c r="AC302" s="25">
        <f t="shared" si="477"/>
        <v>0</v>
      </c>
      <c r="AD302" s="25">
        <f t="shared" si="478"/>
        <v>0</v>
      </c>
      <c r="AE302" s="25">
        <f t="shared" si="479"/>
        <v>0</v>
      </c>
      <c r="AF302" s="25">
        <f t="shared" si="480"/>
        <v>2.0383694732117874E-12</v>
      </c>
      <c r="AG302" s="25">
        <f t="shared" si="481"/>
        <v>619.79999999999984</v>
      </c>
      <c r="AH302" s="25">
        <f t="shared" si="482"/>
        <v>611.59999999999991</v>
      </c>
      <c r="AI302" s="25">
        <f t="shared" si="483"/>
        <v>592.59999999999991</v>
      </c>
      <c r="AJ302" s="25">
        <f t="shared" si="484"/>
        <v>577.99999999999989</v>
      </c>
      <c r="AK302" s="25">
        <f t="shared" si="485"/>
        <v>563.99999999999989</v>
      </c>
      <c r="AL302" s="25">
        <f t="shared" si="486"/>
        <v>560.99999999999989</v>
      </c>
      <c r="AM302" s="25">
        <f t="shared" si="487"/>
        <v>559.59999999999991</v>
      </c>
      <c r="AN302" s="25">
        <f t="shared" si="488"/>
        <v>567.19999999999982</v>
      </c>
      <c r="AO302" s="25">
        <f t="shared" si="489"/>
        <v>577.19999999999982</v>
      </c>
      <c r="AP302" s="25">
        <f t="shared" si="490"/>
        <v>587.79999999999984</v>
      </c>
      <c r="AQ302" s="25">
        <f t="shared" si="492"/>
        <v>599.59999999999991</v>
      </c>
      <c r="AR302" s="25">
        <f t="shared" si="494"/>
        <v>615.19999999999982</v>
      </c>
      <c r="AS302" s="25">
        <f t="shared" si="495"/>
        <v>625.39999999999986</v>
      </c>
      <c r="AT302" s="25">
        <f t="shared" ref="AT302:AT318" si="496">VLOOKUP($C$108,$D$3:$K$63,$A$71,0)*(B260-B259)</f>
        <v>638.39999999999986</v>
      </c>
      <c r="AU302" s="25">
        <f>VLOOKUP($C$109,$D$3:$K$63,$A$71,0)*(B259-B258)</f>
        <v>650.39999999999986</v>
      </c>
      <c r="AV302" s="25">
        <f>VLOOKUP($C$110,$D$3:$K$63,$A$71,0)*B258</f>
        <v>0</v>
      </c>
      <c r="AW302" s="25"/>
      <c r="AX302" s="25"/>
      <c r="AY302" s="25"/>
      <c r="AZ302" s="25"/>
      <c r="BA302" s="25"/>
      <c r="BB302" s="25"/>
      <c r="BC302" s="25"/>
      <c r="BD302" s="25"/>
      <c r="BE302" s="25"/>
      <c r="BF302" s="25"/>
      <c r="BG302" s="25"/>
      <c r="BH302" s="25"/>
      <c r="BI302" s="25"/>
      <c r="BJ302" s="25"/>
      <c r="BK302" s="25"/>
      <c r="BL302" s="25"/>
      <c r="BM302" s="21">
        <f t="shared" si="416"/>
        <v>8947.8000000000011</v>
      </c>
      <c r="BN302" s="18"/>
      <c r="BO302" s="18"/>
      <c r="BP302" s="18">
        <v>2044</v>
      </c>
      <c r="BQ302" s="14">
        <f t="shared" si="417"/>
        <v>0</v>
      </c>
      <c r="BR302" s="14">
        <f t="shared" si="437"/>
        <v>0</v>
      </c>
      <c r="BS302" s="14">
        <f t="shared" si="438"/>
        <v>0</v>
      </c>
      <c r="BT302" s="14">
        <f t="shared" si="439"/>
        <v>0</v>
      </c>
      <c r="BU302" s="14">
        <f t="shared" si="440"/>
        <v>0</v>
      </c>
      <c r="BV302" s="14">
        <f t="shared" si="441"/>
        <v>0</v>
      </c>
      <c r="BW302" s="14">
        <f t="shared" si="442"/>
        <v>0</v>
      </c>
      <c r="BX302" s="14">
        <f t="shared" si="443"/>
        <v>0</v>
      </c>
      <c r="BY302" s="14">
        <f t="shared" si="444"/>
        <v>0</v>
      </c>
      <c r="BZ302" s="14">
        <f t="shared" si="445"/>
        <v>0</v>
      </c>
      <c r="CA302" s="14">
        <f t="shared" si="446"/>
        <v>0</v>
      </c>
      <c r="CB302" s="14">
        <f t="shared" si="447"/>
        <v>0</v>
      </c>
      <c r="CC302" s="14">
        <f t="shared" si="448"/>
        <v>0</v>
      </c>
      <c r="CD302" s="14">
        <f t="shared" si="449"/>
        <v>0</v>
      </c>
      <c r="CE302" s="14">
        <f t="shared" si="450"/>
        <v>0</v>
      </c>
      <c r="CF302" s="14">
        <f t="shared" si="451"/>
        <v>0</v>
      </c>
      <c r="CG302" s="14">
        <f t="shared" si="434"/>
        <v>0</v>
      </c>
      <c r="CH302" s="14">
        <f t="shared" si="387"/>
        <v>0</v>
      </c>
      <c r="CI302" s="14">
        <f t="shared" si="388"/>
        <v>0</v>
      </c>
      <c r="CJ302" s="14">
        <f t="shared" si="389"/>
        <v>0</v>
      </c>
      <c r="CK302" s="14">
        <f t="shared" si="390"/>
        <v>0</v>
      </c>
      <c r="CL302" s="14">
        <f t="shared" si="391"/>
        <v>0</v>
      </c>
      <c r="CM302" s="14">
        <f t="shared" si="418"/>
        <v>0</v>
      </c>
      <c r="CN302" s="14">
        <f t="shared" si="452"/>
        <v>0</v>
      </c>
      <c r="CO302" s="14">
        <f t="shared" si="453"/>
        <v>0</v>
      </c>
      <c r="CP302" s="14">
        <f t="shared" si="454"/>
        <v>0</v>
      </c>
      <c r="CQ302" s="14">
        <f t="shared" si="455"/>
        <v>0</v>
      </c>
      <c r="CR302" s="14">
        <f t="shared" si="456"/>
        <v>0</v>
      </c>
      <c r="CS302" s="14">
        <f t="shared" si="457"/>
        <v>2.2780677632622402E-16</v>
      </c>
      <c r="CT302" s="14">
        <f t="shared" si="458"/>
        <v>6.9268423523100628E-2</v>
      </c>
      <c r="CU302" s="14">
        <f t="shared" si="459"/>
        <v>6.8351997138961521E-2</v>
      </c>
      <c r="CV302" s="14">
        <f t="shared" si="460"/>
        <v>6.6228570151322094E-2</v>
      </c>
      <c r="CW302" s="14">
        <f t="shared" si="461"/>
        <v>6.459688415029391E-2</v>
      </c>
      <c r="CX302" s="14">
        <f t="shared" si="462"/>
        <v>6.3032253738349073E-2</v>
      </c>
      <c r="CY302" s="14">
        <f t="shared" si="463"/>
        <v>6.2696975792932319E-2</v>
      </c>
      <c r="CZ302" s="14">
        <f t="shared" si="464"/>
        <v>6.2540512751737845E-2</v>
      </c>
      <c r="DA302" s="14">
        <f t="shared" si="465"/>
        <v>6.3389883546793591E-2</v>
      </c>
      <c r="DB302" s="14">
        <f t="shared" si="466"/>
        <v>6.450747669818277E-2</v>
      </c>
      <c r="DC302" s="14">
        <f t="shared" si="493"/>
        <v>6.5692125438655283E-2</v>
      </c>
      <c r="DD302" s="14">
        <f t="shared" si="393"/>
        <v>6.7010885357294506E-2</v>
      </c>
      <c r="DE302" s="14">
        <f t="shared" si="394"/>
        <v>6.8754330673461608E-2</v>
      </c>
      <c r="DF302" s="14">
        <f t="shared" si="395"/>
        <v>6.9894275687878565E-2</v>
      </c>
      <c r="DG302" s="14">
        <f t="shared" si="396"/>
        <v>7.1347146784684484E-2</v>
      </c>
      <c r="DH302" s="14">
        <f t="shared" si="397"/>
        <v>7.2688258566351485E-2</v>
      </c>
      <c r="DI302" s="14">
        <f t="shared" si="398"/>
        <v>0</v>
      </c>
      <c r="DJ302" s="14">
        <f t="shared" si="399"/>
        <v>0</v>
      </c>
      <c r="DK302" s="14">
        <f t="shared" si="400"/>
        <v>0</v>
      </c>
      <c r="DL302" s="14">
        <f t="shared" si="401"/>
        <v>0</v>
      </c>
      <c r="DM302" s="14">
        <f t="shared" si="402"/>
        <v>0</v>
      </c>
      <c r="DN302" s="14">
        <f t="shared" si="403"/>
        <v>0</v>
      </c>
      <c r="DO302" s="14">
        <f t="shared" si="404"/>
        <v>0</v>
      </c>
      <c r="DP302" s="14">
        <f t="shared" si="405"/>
        <v>0</v>
      </c>
      <c r="DQ302" s="14">
        <f t="shared" si="406"/>
        <v>0</v>
      </c>
      <c r="DR302" s="14">
        <f t="shared" si="407"/>
        <v>0</v>
      </c>
      <c r="DS302" s="14">
        <f t="shared" si="408"/>
        <v>0</v>
      </c>
      <c r="DT302" s="14">
        <f t="shared" si="409"/>
        <v>0</v>
      </c>
      <c r="DU302" s="14">
        <f t="shared" si="410"/>
        <v>0</v>
      </c>
      <c r="DV302" s="14">
        <f t="shared" si="411"/>
        <v>0</v>
      </c>
      <c r="DW302" s="14">
        <f t="shared" si="412"/>
        <v>0</v>
      </c>
      <c r="DX302" s="14">
        <f t="shared" si="413"/>
        <v>0</v>
      </c>
      <c r="DY302" s="14">
        <f t="shared" si="414"/>
        <v>0</v>
      </c>
      <c r="DZ302" s="14">
        <f t="shared" si="491"/>
        <v>0.99999999999999989</v>
      </c>
    </row>
    <row r="303" spans="1:130">
      <c r="A303" s="18"/>
      <c r="B303" s="18"/>
      <c r="C303" s="18">
        <v>2045</v>
      </c>
      <c r="D303" s="25"/>
      <c r="E303" s="25"/>
      <c r="F303" s="25"/>
      <c r="G303" s="25"/>
      <c r="H303" s="25"/>
      <c r="I303" s="25"/>
      <c r="J303" s="25"/>
      <c r="K303" s="25"/>
      <c r="L303" s="25"/>
      <c r="M303" s="25"/>
      <c r="N303" s="25"/>
      <c r="O303" s="25"/>
      <c r="P303" s="25"/>
      <c r="Q303" s="25"/>
      <c r="R303" s="25"/>
      <c r="S303" s="25"/>
      <c r="T303" s="25"/>
      <c r="U303" s="25"/>
      <c r="V303" s="25"/>
      <c r="W303" s="25"/>
      <c r="X303" s="25"/>
      <c r="Y303" s="25"/>
      <c r="Z303" s="25"/>
      <c r="AA303" s="25"/>
      <c r="AB303" s="25"/>
      <c r="AC303" s="25">
        <f t="shared" si="477"/>
        <v>0</v>
      </c>
      <c r="AD303" s="25">
        <f t="shared" si="478"/>
        <v>0</v>
      </c>
      <c r="AE303" s="25">
        <f t="shared" si="479"/>
        <v>0</v>
      </c>
      <c r="AF303" s="25">
        <f t="shared" si="480"/>
        <v>0</v>
      </c>
      <c r="AG303" s="25">
        <f t="shared" si="481"/>
        <v>2.0643486919880161E-12</v>
      </c>
      <c r="AH303" s="25">
        <f t="shared" si="482"/>
        <v>611.59999999999991</v>
      </c>
      <c r="AI303" s="25">
        <f t="shared" si="483"/>
        <v>592.59999999999991</v>
      </c>
      <c r="AJ303" s="25">
        <f t="shared" si="484"/>
        <v>577.99999999999989</v>
      </c>
      <c r="AK303" s="25">
        <f t="shared" si="485"/>
        <v>563.99999999999989</v>
      </c>
      <c r="AL303" s="25">
        <f t="shared" si="486"/>
        <v>560.99999999999989</v>
      </c>
      <c r="AM303" s="25">
        <f t="shared" si="487"/>
        <v>559.59999999999991</v>
      </c>
      <c r="AN303" s="25">
        <f t="shared" si="488"/>
        <v>567.19999999999982</v>
      </c>
      <c r="AO303" s="25">
        <f t="shared" si="489"/>
        <v>577.19999999999982</v>
      </c>
      <c r="AP303" s="25">
        <f t="shared" si="490"/>
        <v>587.79999999999984</v>
      </c>
      <c r="AQ303" s="25">
        <f t="shared" si="492"/>
        <v>599.59999999999991</v>
      </c>
      <c r="AR303" s="25">
        <f t="shared" si="494"/>
        <v>615.19999999999982</v>
      </c>
      <c r="AS303" s="25">
        <f t="shared" si="495"/>
        <v>625.39999999999986</v>
      </c>
      <c r="AT303" s="25">
        <f t="shared" si="496"/>
        <v>638.39999999999986</v>
      </c>
      <c r="AU303" s="25">
        <f t="shared" ref="AU303:AU318" si="497">VLOOKUP($C$109,$D$3:$K$63,$A$71,0)*(B260-B259)</f>
        <v>650.39999999999986</v>
      </c>
      <c r="AV303" s="25">
        <f>VLOOKUP($C$110,$D$3:$K$63,$A$71,0)*(B259-B258)</f>
        <v>660.59999999999991</v>
      </c>
      <c r="AW303" s="25">
        <f>VLOOKUP($C$111,$D$3:$K$63,$A$71,0)*B258</f>
        <v>0</v>
      </c>
      <c r="AX303" s="25"/>
      <c r="AY303" s="25"/>
      <c r="AZ303" s="25"/>
      <c r="BA303" s="25"/>
      <c r="BB303" s="25"/>
      <c r="BC303" s="25"/>
      <c r="BD303" s="25"/>
      <c r="BE303" s="25"/>
      <c r="BF303" s="25"/>
      <c r="BG303" s="25"/>
      <c r="BH303" s="25"/>
      <c r="BI303" s="25"/>
      <c r="BJ303" s="25"/>
      <c r="BK303" s="25"/>
      <c r="BL303" s="25"/>
      <c r="BM303" s="21">
        <f t="shared" si="416"/>
        <v>8988.6</v>
      </c>
      <c r="BN303" s="18"/>
      <c r="BO303" s="18"/>
      <c r="BP303" s="18">
        <v>2045</v>
      </c>
      <c r="BQ303" s="14">
        <f t="shared" si="417"/>
        <v>0</v>
      </c>
      <c r="BR303" s="14">
        <f t="shared" si="437"/>
        <v>0</v>
      </c>
      <c r="BS303" s="14">
        <f t="shared" si="438"/>
        <v>0</v>
      </c>
      <c r="BT303" s="14">
        <f t="shared" si="439"/>
        <v>0</v>
      </c>
      <c r="BU303" s="14">
        <f t="shared" si="440"/>
        <v>0</v>
      </c>
      <c r="BV303" s="14">
        <f t="shared" si="441"/>
        <v>0</v>
      </c>
      <c r="BW303" s="14">
        <f t="shared" si="442"/>
        <v>0</v>
      </c>
      <c r="BX303" s="14">
        <f t="shared" si="443"/>
        <v>0</v>
      </c>
      <c r="BY303" s="14">
        <f t="shared" si="444"/>
        <v>0</v>
      </c>
      <c r="BZ303" s="14">
        <f t="shared" si="445"/>
        <v>0</v>
      </c>
      <c r="CA303" s="14">
        <f t="shared" si="446"/>
        <v>0</v>
      </c>
      <c r="CB303" s="14">
        <f t="shared" si="447"/>
        <v>0</v>
      </c>
      <c r="CC303" s="14">
        <f t="shared" si="448"/>
        <v>0</v>
      </c>
      <c r="CD303" s="14">
        <f t="shared" si="449"/>
        <v>0</v>
      </c>
      <c r="CE303" s="14">
        <f t="shared" si="450"/>
        <v>0</v>
      </c>
      <c r="CF303" s="14">
        <f t="shared" si="451"/>
        <v>0</v>
      </c>
      <c r="CG303" s="14">
        <f t="shared" si="434"/>
        <v>0</v>
      </c>
      <c r="CH303" s="14">
        <f t="shared" si="387"/>
        <v>0</v>
      </c>
      <c r="CI303" s="14">
        <f t="shared" si="388"/>
        <v>0</v>
      </c>
      <c r="CJ303" s="14">
        <f t="shared" si="389"/>
        <v>0</v>
      </c>
      <c r="CK303" s="14">
        <f t="shared" si="390"/>
        <v>0</v>
      </c>
      <c r="CL303" s="14">
        <f t="shared" si="391"/>
        <v>0</v>
      </c>
      <c r="CM303" s="14">
        <f t="shared" si="418"/>
        <v>0</v>
      </c>
      <c r="CN303" s="14">
        <f t="shared" si="452"/>
        <v>0</v>
      </c>
      <c r="CO303" s="14">
        <f t="shared" si="453"/>
        <v>0</v>
      </c>
      <c r="CP303" s="14">
        <f t="shared" si="454"/>
        <v>0</v>
      </c>
      <c r="CQ303" s="14">
        <f t="shared" si="455"/>
        <v>0</v>
      </c>
      <c r="CR303" s="14">
        <f t="shared" si="456"/>
        <v>0</v>
      </c>
      <c r="CS303" s="14">
        <f t="shared" si="457"/>
        <v>0</v>
      </c>
      <c r="CT303" s="14">
        <f t="shared" si="458"/>
        <v>2.2966298333311262E-16</v>
      </c>
      <c r="CU303" s="14">
        <f t="shared" si="459"/>
        <v>6.8041741761787136E-2</v>
      </c>
      <c r="CV303" s="14">
        <f t="shared" si="460"/>
        <v>6.5927953185145619E-2</v>
      </c>
      <c r="CW303" s="14">
        <f t="shared" si="461"/>
        <v>6.4303673542042125E-2</v>
      </c>
      <c r="CX303" s="14">
        <f t="shared" si="462"/>
        <v>6.2746145117148378E-2</v>
      </c>
      <c r="CY303" s="14">
        <f t="shared" si="463"/>
        <v>6.2412389026099711E-2</v>
      </c>
      <c r="CZ303" s="14">
        <f t="shared" si="464"/>
        <v>6.2256636183610339E-2</v>
      </c>
      <c r="DA303" s="14">
        <f t="shared" si="465"/>
        <v>6.3102151614266938E-2</v>
      </c>
      <c r="DB303" s="14">
        <f t="shared" si="466"/>
        <v>6.4214671917762478E-2</v>
      </c>
      <c r="DC303" s="14">
        <f t="shared" si="493"/>
        <v>6.539394343946775E-2</v>
      </c>
      <c r="DD303" s="14">
        <f t="shared" si="393"/>
        <v>6.6706717397592499E-2</v>
      </c>
      <c r="DE303" s="14">
        <f t="shared" si="394"/>
        <v>6.8442249071045527E-2</v>
      </c>
      <c r="DF303" s="14">
        <f t="shared" si="395"/>
        <v>6.9577019780610982E-2</v>
      </c>
      <c r="DG303" s="14">
        <f t="shared" si="396"/>
        <v>7.1023296175155182E-2</v>
      </c>
      <c r="DH303" s="14">
        <f t="shared" si="397"/>
        <v>7.2358320539349819E-2</v>
      </c>
      <c r="DI303" s="14">
        <f t="shared" si="398"/>
        <v>7.3493091248915274E-2</v>
      </c>
      <c r="DJ303" s="14">
        <f t="shared" si="399"/>
        <v>0</v>
      </c>
      <c r="DK303" s="14">
        <f t="shared" si="400"/>
        <v>0</v>
      </c>
      <c r="DL303" s="14">
        <f t="shared" si="401"/>
        <v>0</v>
      </c>
      <c r="DM303" s="14">
        <f t="shared" si="402"/>
        <v>0</v>
      </c>
      <c r="DN303" s="14">
        <f t="shared" si="403"/>
        <v>0</v>
      </c>
      <c r="DO303" s="14">
        <f t="shared" si="404"/>
        <v>0</v>
      </c>
      <c r="DP303" s="14">
        <f t="shared" si="405"/>
        <v>0</v>
      </c>
      <c r="DQ303" s="14">
        <f t="shared" si="406"/>
        <v>0</v>
      </c>
      <c r="DR303" s="14">
        <f t="shared" si="407"/>
        <v>0</v>
      </c>
      <c r="DS303" s="14">
        <f t="shared" si="408"/>
        <v>0</v>
      </c>
      <c r="DT303" s="14">
        <f t="shared" si="409"/>
        <v>0</v>
      </c>
      <c r="DU303" s="14">
        <f t="shared" si="410"/>
        <v>0</v>
      </c>
      <c r="DV303" s="14">
        <f t="shared" si="411"/>
        <v>0</v>
      </c>
      <c r="DW303" s="14">
        <f t="shared" si="412"/>
        <v>0</v>
      </c>
      <c r="DX303" s="14">
        <f t="shared" si="413"/>
        <v>0</v>
      </c>
      <c r="DY303" s="14">
        <f t="shared" si="414"/>
        <v>0</v>
      </c>
      <c r="DZ303" s="14">
        <f t="shared" si="491"/>
        <v>0.99999999999999989</v>
      </c>
    </row>
    <row r="304" spans="1:130">
      <c r="A304" s="18"/>
      <c r="B304" s="18"/>
      <c r="C304" s="18">
        <v>2046</v>
      </c>
      <c r="D304" s="25"/>
      <c r="E304" s="25"/>
      <c r="F304" s="25"/>
      <c r="G304" s="25"/>
      <c r="H304" s="25"/>
      <c r="I304" s="25"/>
      <c r="J304" s="25"/>
      <c r="K304" s="25"/>
      <c r="L304" s="25"/>
      <c r="M304" s="25"/>
      <c r="N304" s="25"/>
      <c r="O304" s="25"/>
      <c r="P304" s="25"/>
      <c r="Q304" s="25"/>
      <c r="R304" s="25"/>
      <c r="S304" s="25"/>
      <c r="T304" s="25"/>
      <c r="U304" s="25"/>
      <c r="V304" s="25"/>
      <c r="W304" s="25"/>
      <c r="X304" s="25"/>
      <c r="Y304" s="25"/>
      <c r="Z304" s="25"/>
      <c r="AA304" s="25"/>
      <c r="AB304" s="25"/>
      <c r="AC304" s="25"/>
      <c r="AD304" s="25">
        <f t="shared" si="478"/>
        <v>0</v>
      </c>
      <c r="AE304" s="25">
        <f t="shared" si="479"/>
        <v>0</v>
      </c>
      <c r="AF304" s="25">
        <f t="shared" si="480"/>
        <v>0</v>
      </c>
      <c r="AG304" s="25">
        <f t="shared" si="481"/>
        <v>0</v>
      </c>
      <c r="AH304" s="25">
        <f t="shared" si="482"/>
        <v>2.0370372055822372E-12</v>
      </c>
      <c r="AI304" s="25">
        <f t="shared" si="483"/>
        <v>592.59999999999991</v>
      </c>
      <c r="AJ304" s="25">
        <f t="shared" si="484"/>
        <v>577.99999999999989</v>
      </c>
      <c r="AK304" s="25">
        <f t="shared" si="485"/>
        <v>563.99999999999989</v>
      </c>
      <c r="AL304" s="25">
        <f t="shared" si="486"/>
        <v>560.99999999999989</v>
      </c>
      <c r="AM304" s="25">
        <f t="shared" si="487"/>
        <v>559.59999999999991</v>
      </c>
      <c r="AN304" s="25">
        <f t="shared" si="488"/>
        <v>567.19999999999982</v>
      </c>
      <c r="AO304" s="25">
        <f t="shared" si="489"/>
        <v>577.19999999999982</v>
      </c>
      <c r="AP304" s="25">
        <f t="shared" si="490"/>
        <v>587.79999999999984</v>
      </c>
      <c r="AQ304" s="25">
        <f t="shared" si="492"/>
        <v>599.59999999999991</v>
      </c>
      <c r="AR304" s="25">
        <f t="shared" si="494"/>
        <v>615.19999999999982</v>
      </c>
      <c r="AS304" s="25">
        <f t="shared" si="495"/>
        <v>625.39999999999986</v>
      </c>
      <c r="AT304" s="25">
        <f t="shared" si="496"/>
        <v>638.39999999999986</v>
      </c>
      <c r="AU304" s="25">
        <f t="shared" si="497"/>
        <v>650.39999999999986</v>
      </c>
      <c r="AV304" s="25">
        <f t="shared" ref="AV304:AV318" si="498">VLOOKUP($C$110,$D$3:$K$63,$A$71,0)*(B260-B259)</f>
        <v>660.59999999999991</v>
      </c>
      <c r="AW304" s="25">
        <f>VLOOKUP($C$111,$D$3:$K$63,$A$71,0)*(B259-B258)</f>
        <v>670.19999999999982</v>
      </c>
      <c r="AX304" s="25">
        <f>VLOOKUP($C$112,$D$3:$K$63,$A$71,0)*B258</f>
        <v>0</v>
      </c>
      <c r="AY304" s="25"/>
      <c r="AZ304" s="25"/>
      <c r="BA304" s="25"/>
      <c r="BB304" s="25"/>
      <c r="BC304" s="25"/>
      <c r="BD304" s="25"/>
      <c r="BE304" s="25"/>
      <c r="BF304" s="25"/>
      <c r="BG304" s="25"/>
      <c r="BH304" s="25"/>
      <c r="BI304" s="25"/>
      <c r="BJ304" s="25"/>
      <c r="BK304" s="25"/>
      <c r="BL304" s="25"/>
      <c r="BM304" s="21">
        <f t="shared" si="416"/>
        <v>9047.2000000000007</v>
      </c>
      <c r="BN304" s="18"/>
      <c r="BO304" s="18"/>
      <c r="BP304" s="18">
        <v>2046</v>
      </c>
      <c r="BQ304" s="14">
        <f t="shared" si="417"/>
        <v>0</v>
      </c>
      <c r="BR304" s="14">
        <f t="shared" si="437"/>
        <v>0</v>
      </c>
      <c r="BS304" s="14">
        <f t="shared" si="438"/>
        <v>0</v>
      </c>
      <c r="BT304" s="14">
        <f t="shared" si="439"/>
        <v>0</v>
      </c>
      <c r="BU304" s="14">
        <f t="shared" si="440"/>
        <v>0</v>
      </c>
      <c r="BV304" s="14">
        <f t="shared" si="441"/>
        <v>0</v>
      </c>
      <c r="BW304" s="14">
        <f t="shared" si="442"/>
        <v>0</v>
      </c>
      <c r="BX304" s="14">
        <f t="shared" si="443"/>
        <v>0</v>
      </c>
      <c r="BY304" s="14">
        <f t="shared" si="444"/>
        <v>0</v>
      </c>
      <c r="BZ304" s="14">
        <f t="shared" si="445"/>
        <v>0</v>
      </c>
      <c r="CA304" s="14">
        <f t="shared" si="446"/>
        <v>0</v>
      </c>
      <c r="CB304" s="14">
        <f t="shared" si="447"/>
        <v>0</v>
      </c>
      <c r="CC304" s="14">
        <f t="shared" si="448"/>
        <v>0</v>
      </c>
      <c r="CD304" s="14">
        <f t="shared" si="449"/>
        <v>0</v>
      </c>
      <c r="CE304" s="14">
        <f t="shared" si="450"/>
        <v>0</v>
      </c>
      <c r="CF304" s="14">
        <f t="shared" si="451"/>
        <v>0</v>
      </c>
      <c r="CG304" s="14">
        <f t="shared" si="434"/>
        <v>0</v>
      </c>
      <c r="CH304" s="14">
        <f t="shared" si="387"/>
        <v>0</v>
      </c>
      <c r="CI304" s="14">
        <f t="shared" si="388"/>
        <v>0</v>
      </c>
      <c r="CJ304" s="14">
        <f t="shared" si="389"/>
        <v>0</v>
      </c>
      <c r="CK304" s="14">
        <f t="shared" si="390"/>
        <v>0</v>
      </c>
      <c r="CL304" s="14">
        <f t="shared" si="391"/>
        <v>0</v>
      </c>
      <c r="CM304" s="14">
        <f t="shared" si="418"/>
        <v>0</v>
      </c>
      <c r="CN304" s="14">
        <f t="shared" si="452"/>
        <v>0</v>
      </c>
      <c r="CO304" s="14">
        <f t="shared" si="453"/>
        <v>0</v>
      </c>
      <c r="CP304" s="14">
        <f t="shared" si="454"/>
        <v>0</v>
      </c>
      <c r="CQ304" s="14">
        <f t="shared" si="455"/>
        <v>0</v>
      </c>
      <c r="CR304" s="14">
        <f t="shared" si="456"/>
        <v>0</v>
      </c>
      <c r="CS304" s="14">
        <f t="shared" si="457"/>
        <v>0</v>
      </c>
      <c r="CT304" s="14">
        <f t="shared" si="458"/>
        <v>0</v>
      </c>
      <c r="CU304" s="14">
        <f t="shared" si="459"/>
        <v>2.2515664576689331E-16</v>
      </c>
      <c r="CV304" s="14">
        <f t="shared" si="460"/>
        <v>6.5500928464055155E-2</v>
      </c>
      <c r="CW304" s="14">
        <f t="shared" si="461"/>
        <v>6.3887169511008909E-2</v>
      </c>
      <c r="CX304" s="14">
        <f t="shared" si="462"/>
        <v>6.2339729419046759E-2</v>
      </c>
      <c r="CY304" s="14">
        <f t="shared" si="463"/>
        <v>6.2008135113626295E-2</v>
      </c>
      <c r="CZ304" s="14">
        <f t="shared" si="464"/>
        <v>6.1853391104430083E-2</v>
      </c>
      <c r="DA304" s="14">
        <f t="shared" si="465"/>
        <v>6.2693430011495244E-2</v>
      </c>
      <c r="DB304" s="14">
        <f t="shared" si="466"/>
        <v>6.3798744362896787E-2</v>
      </c>
      <c r="DC304" s="14">
        <f t="shared" si="493"/>
        <v>6.4970377575382418E-2</v>
      </c>
      <c r="DD304" s="14">
        <f t="shared" si="393"/>
        <v>6.6274648510036241E-2</v>
      </c>
      <c r="DE304" s="14">
        <f t="shared" si="394"/>
        <v>6.799893889822263E-2</v>
      </c>
      <c r="DF304" s="14">
        <f t="shared" si="395"/>
        <v>6.9126359536652207E-2</v>
      </c>
      <c r="DG304" s="14">
        <f t="shared" si="396"/>
        <v>7.0563268193474207E-2</v>
      </c>
      <c r="DH304" s="14">
        <f t="shared" si="397"/>
        <v>7.188964541515605E-2</v>
      </c>
      <c r="DI304" s="14">
        <f t="shared" si="398"/>
        <v>7.3017066053585628E-2</v>
      </c>
      <c r="DJ304" s="14">
        <f t="shared" si="399"/>
        <v>7.4078167830931088E-2</v>
      </c>
      <c r="DK304" s="14">
        <f t="shared" si="400"/>
        <v>0</v>
      </c>
      <c r="DL304" s="14">
        <f t="shared" si="401"/>
        <v>0</v>
      </c>
      <c r="DM304" s="14">
        <f t="shared" si="402"/>
        <v>0</v>
      </c>
      <c r="DN304" s="14">
        <f t="shared" si="403"/>
        <v>0</v>
      </c>
      <c r="DO304" s="14">
        <f t="shared" si="404"/>
        <v>0</v>
      </c>
      <c r="DP304" s="14">
        <f t="shared" si="405"/>
        <v>0</v>
      </c>
      <c r="DQ304" s="14">
        <f t="shared" si="406"/>
        <v>0</v>
      </c>
      <c r="DR304" s="14">
        <f t="shared" si="407"/>
        <v>0</v>
      </c>
      <c r="DS304" s="14">
        <f t="shared" si="408"/>
        <v>0</v>
      </c>
      <c r="DT304" s="14">
        <f t="shared" si="409"/>
        <v>0</v>
      </c>
      <c r="DU304" s="14">
        <f t="shared" si="410"/>
        <v>0</v>
      </c>
      <c r="DV304" s="14">
        <f t="shared" si="411"/>
        <v>0</v>
      </c>
      <c r="DW304" s="14">
        <f t="shared" si="412"/>
        <v>0</v>
      </c>
      <c r="DX304" s="14">
        <f t="shared" si="413"/>
        <v>0</v>
      </c>
      <c r="DY304" s="14">
        <f t="shared" si="414"/>
        <v>0</v>
      </c>
      <c r="DZ304" s="14">
        <f t="shared" si="491"/>
        <v>1</v>
      </c>
    </row>
    <row r="305" spans="1:130">
      <c r="A305" s="18"/>
      <c r="B305" s="18"/>
      <c r="C305" s="18">
        <v>2047</v>
      </c>
      <c r="D305" s="25"/>
      <c r="E305" s="25"/>
      <c r="F305" s="25"/>
      <c r="G305" s="25"/>
      <c r="H305" s="25"/>
      <c r="I305" s="25"/>
      <c r="J305" s="25"/>
      <c r="K305" s="25"/>
      <c r="L305" s="25"/>
      <c r="M305" s="25"/>
      <c r="N305" s="25"/>
      <c r="O305" s="25"/>
      <c r="P305" s="25"/>
      <c r="Q305" s="25"/>
      <c r="R305" s="25"/>
      <c r="S305" s="25"/>
      <c r="T305" s="25"/>
      <c r="U305" s="25"/>
      <c r="V305" s="25"/>
      <c r="W305" s="25"/>
      <c r="X305" s="25"/>
      <c r="Y305" s="25"/>
      <c r="Z305" s="25"/>
      <c r="AA305" s="25"/>
      <c r="AB305" s="25"/>
      <c r="AC305" s="25"/>
      <c r="AD305" s="25"/>
      <c r="AE305" s="25">
        <f t="shared" si="479"/>
        <v>0</v>
      </c>
      <c r="AF305" s="25">
        <f t="shared" si="480"/>
        <v>0</v>
      </c>
      <c r="AG305" s="25">
        <f t="shared" si="481"/>
        <v>0</v>
      </c>
      <c r="AH305" s="25">
        <f t="shared" si="482"/>
        <v>0</v>
      </c>
      <c r="AI305" s="25">
        <f t="shared" si="483"/>
        <v>1.9737544931786033E-12</v>
      </c>
      <c r="AJ305" s="25">
        <f t="shared" si="484"/>
        <v>577.99999999999989</v>
      </c>
      <c r="AK305" s="25">
        <f t="shared" si="485"/>
        <v>563.99999999999989</v>
      </c>
      <c r="AL305" s="25">
        <f t="shared" si="486"/>
        <v>560.99999999999989</v>
      </c>
      <c r="AM305" s="25">
        <f t="shared" si="487"/>
        <v>559.59999999999991</v>
      </c>
      <c r="AN305" s="25">
        <f t="shared" si="488"/>
        <v>567.19999999999982</v>
      </c>
      <c r="AO305" s="25">
        <f t="shared" si="489"/>
        <v>577.19999999999982</v>
      </c>
      <c r="AP305" s="25">
        <f t="shared" si="490"/>
        <v>587.79999999999984</v>
      </c>
      <c r="AQ305" s="25">
        <f t="shared" si="492"/>
        <v>599.59999999999991</v>
      </c>
      <c r="AR305" s="25">
        <f t="shared" si="494"/>
        <v>615.19999999999982</v>
      </c>
      <c r="AS305" s="25">
        <f t="shared" si="495"/>
        <v>625.39999999999986</v>
      </c>
      <c r="AT305" s="25">
        <f t="shared" si="496"/>
        <v>638.39999999999986</v>
      </c>
      <c r="AU305" s="25">
        <f t="shared" si="497"/>
        <v>650.39999999999986</v>
      </c>
      <c r="AV305" s="25">
        <f t="shared" si="498"/>
        <v>660.59999999999991</v>
      </c>
      <c r="AW305" s="25">
        <f t="shared" ref="AW305:AW318" si="499">VLOOKUP($C$111,$D$3:$K$63,$A$71,0)*(B260-B259)</f>
        <v>670.19999999999982</v>
      </c>
      <c r="AX305" s="25">
        <f>VLOOKUP($C$112,$D$3:$K$63,$A$71,0)*(B259-B258)</f>
        <v>675.19999999999982</v>
      </c>
      <c r="AY305" s="25">
        <f>VLOOKUP($C$113,$D$3:$K$63,$A$71,0)*B258</f>
        <v>0</v>
      </c>
      <c r="AZ305" s="25"/>
      <c r="BA305" s="25"/>
      <c r="BB305" s="25"/>
      <c r="BC305" s="25"/>
      <c r="BD305" s="25"/>
      <c r="BE305" s="25"/>
      <c r="BF305" s="25"/>
      <c r="BG305" s="25"/>
      <c r="BH305" s="25"/>
      <c r="BI305" s="25"/>
      <c r="BJ305" s="25"/>
      <c r="BK305" s="25"/>
      <c r="BL305" s="25"/>
      <c r="BM305" s="21">
        <f t="shared" si="416"/>
        <v>9129.7999999999993</v>
      </c>
      <c r="BN305" s="18"/>
      <c r="BO305" s="18"/>
      <c r="BP305" s="18">
        <v>2047</v>
      </c>
      <c r="BQ305" s="14">
        <f t="shared" si="417"/>
        <v>0</v>
      </c>
      <c r="BR305" s="14">
        <f t="shared" si="437"/>
        <v>0</v>
      </c>
      <c r="BS305" s="14">
        <f t="shared" si="438"/>
        <v>0</v>
      </c>
      <c r="BT305" s="14">
        <f t="shared" si="439"/>
        <v>0</v>
      </c>
      <c r="BU305" s="14">
        <f t="shared" si="440"/>
        <v>0</v>
      </c>
      <c r="BV305" s="14">
        <f t="shared" si="441"/>
        <v>0</v>
      </c>
      <c r="BW305" s="14">
        <f t="shared" si="442"/>
        <v>0</v>
      </c>
      <c r="BX305" s="14">
        <f t="shared" si="443"/>
        <v>0</v>
      </c>
      <c r="BY305" s="14">
        <f t="shared" si="444"/>
        <v>0</v>
      </c>
      <c r="BZ305" s="14">
        <f t="shared" si="445"/>
        <v>0</v>
      </c>
      <c r="CA305" s="14">
        <f t="shared" si="446"/>
        <v>0</v>
      </c>
      <c r="CB305" s="14">
        <f t="shared" si="447"/>
        <v>0</v>
      </c>
      <c r="CC305" s="14">
        <f t="shared" si="448"/>
        <v>0</v>
      </c>
      <c r="CD305" s="14">
        <f t="shared" si="449"/>
        <v>0</v>
      </c>
      <c r="CE305" s="14">
        <f t="shared" si="450"/>
        <v>0</v>
      </c>
      <c r="CF305" s="14">
        <f t="shared" si="451"/>
        <v>0</v>
      </c>
      <c r="CG305" s="14">
        <f t="shared" si="434"/>
        <v>0</v>
      </c>
      <c r="CH305" s="14">
        <f t="shared" si="387"/>
        <v>0</v>
      </c>
      <c r="CI305" s="14">
        <f t="shared" si="388"/>
        <v>0</v>
      </c>
      <c r="CJ305" s="14">
        <f t="shared" si="389"/>
        <v>0</v>
      </c>
      <c r="CK305" s="14">
        <f t="shared" si="390"/>
        <v>0</v>
      </c>
      <c r="CL305" s="14">
        <f t="shared" si="391"/>
        <v>0</v>
      </c>
      <c r="CM305" s="14">
        <f t="shared" si="418"/>
        <v>0</v>
      </c>
      <c r="CN305" s="14">
        <f t="shared" si="452"/>
        <v>0</v>
      </c>
      <c r="CO305" s="14">
        <f t="shared" si="453"/>
        <v>0</v>
      </c>
      <c r="CP305" s="14">
        <f t="shared" si="454"/>
        <v>0</v>
      </c>
      <c r="CQ305" s="14">
        <f t="shared" si="455"/>
        <v>0</v>
      </c>
      <c r="CR305" s="14">
        <f t="shared" si="456"/>
        <v>0</v>
      </c>
      <c r="CS305" s="14">
        <f t="shared" si="457"/>
        <v>0</v>
      </c>
      <c r="CT305" s="14">
        <f t="shared" si="458"/>
        <v>0</v>
      </c>
      <c r="CU305" s="14">
        <f t="shared" si="459"/>
        <v>0</v>
      </c>
      <c r="CV305" s="14">
        <f t="shared" si="460"/>
        <v>2.1618814138081923E-16</v>
      </c>
      <c r="CW305" s="14">
        <f t="shared" si="461"/>
        <v>6.3309163398979157E-2</v>
      </c>
      <c r="CX305" s="14">
        <f t="shared" si="462"/>
        <v>6.1775723455059252E-2</v>
      </c>
      <c r="CY305" s="14">
        <f t="shared" si="463"/>
        <v>6.1447129181362123E-2</v>
      </c>
      <c r="CZ305" s="14">
        <f t="shared" si="464"/>
        <v>6.1293785186970137E-2</v>
      </c>
      <c r="DA305" s="14">
        <f t="shared" si="465"/>
        <v>6.2126224013669504E-2</v>
      </c>
      <c r="DB305" s="14">
        <f t="shared" si="466"/>
        <v>6.3221538259326582E-2</v>
      </c>
      <c r="DC305" s="14">
        <f t="shared" si="493"/>
        <v>6.4382571359723098E-2</v>
      </c>
      <c r="DD305" s="14">
        <f t="shared" si="393"/>
        <v>6.5675042169598449E-2</v>
      </c>
      <c r="DE305" s="14">
        <f t="shared" si="394"/>
        <v>6.7383732392823484E-2</v>
      </c>
      <c r="DF305" s="14">
        <f t="shared" si="395"/>
        <v>6.8500952923393713E-2</v>
      </c>
      <c r="DG305" s="14">
        <f t="shared" si="396"/>
        <v>6.9924861442747913E-2</v>
      </c>
      <c r="DH305" s="14">
        <f t="shared" si="397"/>
        <v>7.1239238537536415E-2</v>
      </c>
      <c r="DI305" s="14">
        <f t="shared" si="398"/>
        <v>7.2356459068106629E-2</v>
      </c>
      <c r="DJ305" s="14">
        <f t="shared" si="399"/>
        <v>7.340796074393742E-2</v>
      </c>
      <c r="DK305" s="14">
        <f t="shared" si="400"/>
        <v>7.3955617866765966E-2</v>
      </c>
      <c r="DL305" s="14">
        <f t="shared" si="401"/>
        <v>0</v>
      </c>
      <c r="DM305" s="14">
        <f t="shared" si="402"/>
        <v>0</v>
      </c>
      <c r="DN305" s="14">
        <f t="shared" si="403"/>
        <v>0</v>
      </c>
      <c r="DO305" s="14">
        <f t="shared" si="404"/>
        <v>0</v>
      </c>
      <c r="DP305" s="14">
        <f t="shared" si="405"/>
        <v>0</v>
      </c>
      <c r="DQ305" s="14">
        <f t="shared" si="406"/>
        <v>0</v>
      </c>
      <c r="DR305" s="14">
        <f t="shared" si="407"/>
        <v>0</v>
      </c>
      <c r="DS305" s="14">
        <f t="shared" si="408"/>
        <v>0</v>
      </c>
      <c r="DT305" s="14">
        <f t="shared" si="409"/>
        <v>0</v>
      </c>
      <c r="DU305" s="14">
        <f t="shared" si="410"/>
        <v>0</v>
      </c>
      <c r="DV305" s="14">
        <f t="shared" si="411"/>
        <v>0</v>
      </c>
      <c r="DW305" s="14">
        <f t="shared" si="412"/>
        <v>0</v>
      </c>
      <c r="DX305" s="14">
        <f t="shared" si="413"/>
        <v>0</v>
      </c>
      <c r="DY305" s="14">
        <f t="shared" si="414"/>
        <v>0</v>
      </c>
      <c r="DZ305" s="14">
        <f t="shared" si="491"/>
        <v>1</v>
      </c>
    </row>
    <row r="306" spans="1:130">
      <c r="A306" s="18"/>
      <c r="B306" s="18"/>
      <c r="C306" s="18">
        <v>2048</v>
      </c>
      <c r="D306" s="25"/>
      <c r="E306" s="25"/>
      <c r="F306" s="25"/>
      <c r="G306" s="25"/>
      <c r="H306" s="25"/>
      <c r="I306" s="25"/>
      <c r="J306" s="25"/>
      <c r="K306" s="25"/>
      <c r="L306" s="25"/>
      <c r="M306" s="25"/>
      <c r="N306" s="25"/>
      <c r="O306" s="25"/>
      <c r="P306" s="25"/>
      <c r="Q306" s="25"/>
      <c r="R306" s="25"/>
      <c r="S306" s="25"/>
      <c r="T306" s="25"/>
      <c r="U306" s="25"/>
      <c r="V306" s="25"/>
      <c r="W306" s="25"/>
      <c r="X306" s="25"/>
      <c r="Y306" s="25"/>
      <c r="Z306" s="25"/>
      <c r="AA306" s="25"/>
      <c r="AB306" s="25"/>
      <c r="AC306" s="25"/>
      <c r="AD306" s="25"/>
      <c r="AE306" s="25"/>
      <c r="AF306" s="25">
        <f t="shared" si="480"/>
        <v>0</v>
      </c>
      <c r="AG306" s="25">
        <f t="shared" si="481"/>
        <v>0</v>
      </c>
      <c r="AH306" s="25">
        <f t="shared" si="482"/>
        <v>0</v>
      </c>
      <c r="AI306" s="25">
        <f t="shared" si="483"/>
        <v>0</v>
      </c>
      <c r="AJ306" s="25">
        <f t="shared" si="484"/>
        <v>1.9251267247000214E-12</v>
      </c>
      <c r="AK306" s="25">
        <f t="shared" si="485"/>
        <v>563.99999999999989</v>
      </c>
      <c r="AL306" s="25">
        <f t="shared" si="486"/>
        <v>560.99999999999989</v>
      </c>
      <c r="AM306" s="25">
        <f t="shared" si="487"/>
        <v>559.59999999999991</v>
      </c>
      <c r="AN306" s="25">
        <f t="shared" si="488"/>
        <v>567.19999999999982</v>
      </c>
      <c r="AO306" s="25">
        <f t="shared" si="489"/>
        <v>577.19999999999982</v>
      </c>
      <c r="AP306" s="25">
        <f t="shared" si="490"/>
        <v>587.79999999999984</v>
      </c>
      <c r="AQ306" s="25">
        <f t="shared" si="492"/>
        <v>599.59999999999991</v>
      </c>
      <c r="AR306" s="25">
        <f t="shared" si="494"/>
        <v>615.19999999999982</v>
      </c>
      <c r="AS306" s="25">
        <f t="shared" si="495"/>
        <v>625.39999999999986</v>
      </c>
      <c r="AT306" s="25">
        <f t="shared" si="496"/>
        <v>638.39999999999986</v>
      </c>
      <c r="AU306" s="25">
        <f t="shared" si="497"/>
        <v>650.39999999999986</v>
      </c>
      <c r="AV306" s="25">
        <f t="shared" si="498"/>
        <v>660.59999999999991</v>
      </c>
      <c r="AW306" s="25">
        <f t="shared" si="499"/>
        <v>670.19999999999982</v>
      </c>
      <c r="AX306" s="25">
        <f t="shared" ref="AX306:AX318" si="500">VLOOKUP($C$112,$D$3:$K$63,$A$71,0)*(B260-B259)</f>
        <v>675.19999999999982</v>
      </c>
      <c r="AY306" s="25">
        <f>VLOOKUP($C$113,$D$3:$K$63,$A$71,0)*(B259-B258)</f>
        <v>680.39999999999986</v>
      </c>
      <c r="AZ306" s="25">
        <f>VLOOKUP($C$114,$D$3:$K$63,$A$71,0)*B258</f>
        <v>0</v>
      </c>
      <c r="BA306" s="25"/>
      <c r="BB306" s="25"/>
      <c r="BC306" s="25"/>
      <c r="BD306" s="25"/>
      <c r="BE306" s="25"/>
      <c r="BF306" s="25"/>
      <c r="BG306" s="25"/>
      <c r="BH306" s="25"/>
      <c r="BI306" s="25"/>
      <c r="BJ306" s="25"/>
      <c r="BK306" s="25"/>
      <c r="BL306" s="25"/>
      <c r="BM306" s="21">
        <f t="shared" si="416"/>
        <v>9232.1999999999989</v>
      </c>
      <c r="BN306" s="18"/>
      <c r="BO306" s="18"/>
      <c r="BP306" s="18">
        <v>2048</v>
      </c>
      <c r="BQ306" s="14">
        <f t="shared" si="417"/>
        <v>0</v>
      </c>
      <c r="BR306" s="14">
        <f t="shared" si="437"/>
        <v>0</v>
      </c>
      <c r="BS306" s="14">
        <f t="shared" si="438"/>
        <v>0</v>
      </c>
      <c r="BT306" s="14">
        <f t="shared" si="439"/>
        <v>0</v>
      </c>
      <c r="BU306" s="14">
        <f t="shared" si="440"/>
        <v>0</v>
      </c>
      <c r="BV306" s="14">
        <f t="shared" si="441"/>
        <v>0</v>
      </c>
      <c r="BW306" s="14">
        <f t="shared" si="442"/>
        <v>0</v>
      </c>
      <c r="BX306" s="14">
        <f t="shared" si="443"/>
        <v>0</v>
      </c>
      <c r="BY306" s="14">
        <f t="shared" si="444"/>
        <v>0</v>
      </c>
      <c r="BZ306" s="14">
        <f t="shared" si="445"/>
        <v>0</v>
      </c>
      <c r="CA306" s="14">
        <f t="shared" si="446"/>
        <v>0</v>
      </c>
      <c r="CB306" s="14">
        <f t="shared" si="447"/>
        <v>0</v>
      </c>
      <c r="CC306" s="14">
        <f t="shared" si="448"/>
        <v>0</v>
      </c>
      <c r="CD306" s="14">
        <f t="shared" si="449"/>
        <v>0</v>
      </c>
      <c r="CE306" s="14">
        <f t="shared" si="450"/>
        <v>0</v>
      </c>
      <c r="CF306" s="14">
        <f t="shared" si="451"/>
        <v>0</v>
      </c>
      <c r="CG306" s="14">
        <f t="shared" si="434"/>
        <v>0</v>
      </c>
      <c r="CH306" s="14">
        <f t="shared" si="387"/>
        <v>0</v>
      </c>
      <c r="CI306" s="14">
        <f t="shared" si="388"/>
        <v>0</v>
      </c>
      <c r="CJ306" s="14">
        <f t="shared" si="389"/>
        <v>0</v>
      </c>
      <c r="CK306" s="14">
        <f t="shared" si="390"/>
        <v>0</v>
      </c>
      <c r="CL306" s="14">
        <f t="shared" si="391"/>
        <v>0</v>
      </c>
      <c r="CM306" s="14">
        <f t="shared" si="418"/>
        <v>0</v>
      </c>
      <c r="CN306" s="14">
        <f t="shared" si="452"/>
        <v>0</v>
      </c>
      <c r="CO306" s="14">
        <f t="shared" si="453"/>
        <v>0</v>
      </c>
      <c r="CP306" s="14">
        <f t="shared" si="454"/>
        <v>0</v>
      </c>
      <c r="CQ306" s="14">
        <f t="shared" si="455"/>
        <v>0</v>
      </c>
      <c r="CR306" s="14">
        <f t="shared" si="456"/>
        <v>0</v>
      </c>
      <c r="CS306" s="14">
        <f t="shared" si="457"/>
        <v>0</v>
      </c>
      <c r="CT306" s="14">
        <f t="shared" si="458"/>
        <v>0</v>
      </c>
      <c r="CU306" s="14">
        <f t="shared" si="459"/>
        <v>0</v>
      </c>
      <c r="CV306" s="14">
        <f t="shared" si="460"/>
        <v>0</v>
      </c>
      <c r="CW306" s="14">
        <f t="shared" si="461"/>
        <v>2.0852307409935028E-16</v>
      </c>
      <c r="CX306" s="14">
        <f t="shared" si="462"/>
        <v>6.1090530967700001E-2</v>
      </c>
      <c r="CY306" s="14">
        <f t="shared" si="463"/>
        <v>6.0765581334893085E-2</v>
      </c>
      <c r="CZ306" s="14">
        <f t="shared" si="464"/>
        <v>6.0613938172916527E-2</v>
      </c>
      <c r="DA306" s="14">
        <f t="shared" si="465"/>
        <v>6.1437143909360704E-2</v>
      </c>
      <c r="DB306" s="14">
        <f t="shared" si="466"/>
        <v>6.2520309352050427E-2</v>
      </c>
      <c r="DC306" s="14">
        <f t="shared" si="493"/>
        <v>6.3668464721301526E-2</v>
      </c>
      <c r="DD306" s="14">
        <f t="shared" si="393"/>
        <v>6.4946599943675395E-2</v>
      </c>
      <c r="DE306" s="14">
        <f t="shared" si="394"/>
        <v>6.6636338034271339E-2</v>
      </c>
      <c r="DF306" s="14">
        <f t="shared" si="395"/>
        <v>6.7741166785814863E-2</v>
      </c>
      <c r="DG306" s="14">
        <f t="shared" si="396"/>
        <v>6.9149281861311487E-2</v>
      </c>
      <c r="DH306" s="14">
        <f t="shared" si="397"/>
        <v>7.0449080392539151E-2</v>
      </c>
      <c r="DI306" s="14">
        <f t="shared" si="398"/>
        <v>7.1553909144082661E-2</v>
      </c>
      <c r="DJ306" s="14">
        <f t="shared" si="399"/>
        <v>7.2593747969064787E-2</v>
      </c>
      <c r="DK306" s="14">
        <f t="shared" si="400"/>
        <v>7.3135330690409645E-2</v>
      </c>
      <c r="DL306" s="14">
        <f t="shared" si="401"/>
        <v>7.3698576720608297E-2</v>
      </c>
      <c r="DM306" s="14">
        <f t="shared" si="402"/>
        <v>0</v>
      </c>
      <c r="DN306" s="14">
        <f t="shared" si="403"/>
        <v>0</v>
      </c>
      <c r="DO306" s="14">
        <f t="shared" si="404"/>
        <v>0</v>
      </c>
      <c r="DP306" s="14">
        <f t="shared" si="405"/>
        <v>0</v>
      </c>
      <c r="DQ306" s="14">
        <f t="shared" si="406"/>
        <v>0</v>
      </c>
      <c r="DR306" s="14">
        <f t="shared" si="407"/>
        <v>0</v>
      </c>
      <c r="DS306" s="14">
        <f t="shared" si="408"/>
        <v>0</v>
      </c>
      <c r="DT306" s="14">
        <f t="shared" si="409"/>
        <v>0</v>
      </c>
      <c r="DU306" s="14">
        <f t="shared" si="410"/>
        <v>0</v>
      </c>
      <c r="DV306" s="14">
        <f t="shared" si="411"/>
        <v>0</v>
      </c>
      <c r="DW306" s="14">
        <f t="shared" si="412"/>
        <v>0</v>
      </c>
      <c r="DX306" s="14">
        <f t="shared" si="413"/>
        <v>0</v>
      </c>
      <c r="DY306" s="14">
        <f t="shared" si="414"/>
        <v>0</v>
      </c>
      <c r="DZ306" s="14">
        <f t="shared" si="491"/>
        <v>1.0000000000000002</v>
      </c>
    </row>
    <row r="307" spans="1:130">
      <c r="A307" s="18"/>
      <c r="B307" s="18"/>
      <c r="C307" s="18">
        <v>2049</v>
      </c>
      <c r="D307" s="25"/>
      <c r="E307" s="25"/>
      <c r="F307" s="25"/>
      <c r="G307" s="25"/>
      <c r="H307" s="25"/>
      <c r="I307" s="25"/>
      <c r="J307" s="25"/>
      <c r="K307" s="25"/>
      <c r="L307" s="25"/>
      <c r="M307" s="25"/>
      <c r="N307" s="25"/>
      <c r="O307" s="25"/>
      <c r="P307" s="25"/>
      <c r="Q307" s="25"/>
      <c r="R307" s="25"/>
      <c r="S307" s="25"/>
      <c r="T307" s="25"/>
      <c r="U307" s="25"/>
      <c r="V307" s="25"/>
      <c r="W307" s="25"/>
      <c r="X307" s="25"/>
      <c r="Y307" s="25"/>
      <c r="Z307" s="25"/>
      <c r="AA307" s="25"/>
      <c r="AB307" s="25"/>
      <c r="AC307" s="25"/>
      <c r="AD307" s="25"/>
      <c r="AE307" s="25"/>
      <c r="AF307" s="25"/>
      <c r="AG307" s="25">
        <f t="shared" si="481"/>
        <v>0</v>
      </c>
      <c r="AH307" s="25">
        <f t="shared" si="482"/>
        <v>0</v>
      </c>
      <c r="AI307" s="25">
        <f t="shared" si="483"/>
        <v>0</v>
      </c>
      <c r="AJ307" s="25">
        <f t="shared" si="484"/>
        <v>0</v>
      </c>
      <c r="AK307" s="25">
        <f t="shared" si="485"/>
        <v>1.8784973576657649E-12</v>
      </c>
      <c r="AL307" s="25">
        <f t="shared" si="486"/>
        <v>560.99999999999989</v>
      </c>
      <c r="AM307" s="25">
        <f t="shared" si="487"/>
        <v>559.59999999999991</v>
      </c>
      <c r="AN307" s="25">
        <f t="shared" si="488"/>
        <v>567.19999999999982</v>
      </c>
      <c r="AO307" s="25">
        <f t="shared" si="489"/>
        <v>577.19999999999982</v>
      </c>
      <c r="AP307" s="25">
        <f t="shared" si="490"/>
        <v>587.79999999999984</v>
      </c>
      <c r="AQ307" s="25">
        <f t="shared" si="492"/>
        <v>599.59999999999991</v>
      </c>
      <c r="AR307" s="25">
        <f t="shared" si="494"/>
        <v>615.19999999999982</v>
      </c>
      <c r="AS307" s="25">
        <f t="shared" si="495"/>
        <v>625.39999999999986</v>
      </c>
      <c r="AT307" s="25">
        <f t="shared" si="496"/>
        <v>638.39999999999986</v>
      </c>
      <c r="AU307" s="25">
        <f t="shared" si="497"/>
        <v>650.39999999999986</v>
      </c>
      <c r="AV307" s="25">
        <f t="shared" si="498"/>
        <v>660.59999999999991</v>
      </c>
      <c r="AW307" s="25">
        <f t="shared" si="499"/>
        <v>670.19999999999982</v>
      </c>
      <c r="AX307" s="25">
        <f t="shared" si="500"/>
        <v>675.19999999999982</v>
      </c>
      <c r="AY307" s="25">
        <f t="shared" ref="AY307:AY318" si="501">VLOOKUP($C$113,$D$3:$K$63,$A$71,0)*(B260-B259)</f>
        <v>680.39999999999986</v>
      </c>
      <c r="AZ307" s="25">
        <f>VLOOKUP($C$114,$D$3:$K$63,$A$71,0)*(B259-B258)</f>
        <v>682.79999999999984</v>
      </c>
      <c r="BA307" s="25">
        <f>VLOOKUP($C$115,$D$3:$K$63,$A$71,0)*B258</f>
        <v>0</v>
      </c>
      <c r="BB307" s="25"/>
      <c r="BC307" s="25"/>
      <c r="BD307" s="25"/>
      <c r="BE307" s="25"/>
      <c r="BF307" s="25"/>
      <c r="BG307" s="25"/>
      <c r="BH307" s="25"/>
      <c r="BI307" s="25"/>
      <c r="BJ307" s="25"/>
      <c r="BK307" s="25"/>
      <c r="BL307" s="25"/>
      <c r="BM307" s="21">
        <f t="shared" si="416"/>
        <v>9350.9999999999982</v>
      </c>
      <c r="BN307" s="18"/>
      <c r="BO307" s="18"/>
      <c r="BP307" s="18">
        <v>2049</v>
      </c>
      <c r="BQ307" s="14">
        <f t="shared" si="417"/>
        <v>0</v>
      </c>
      <c r="BR307" s="14">
        <f t="shared" si="437"/>
        <v>0</v>
      </c>
      <c r="BS307" s="14">
        <f t="shared" si="438"/>
        <v>0</v>
      </c>
      <c r="BT307" s="14">
        <f t="shared" si="439"/>
        <v>0</v>
      </c>
      <c r="BU307" s="14">
        <f t="shared" si="440"/>
        <v>0</v>
      </c>
      <c r="BV307" s="14">
        <f t="shared" si="441"/>
        <v>0</v>
      </c>
      <c r="BW307" s="14">
        <f t="shared" si="442"/>
        <v>0</v>
      </c>
      <c r="BX307" s="14">
        <f t="shared" si="443"/>
        <v>0</v>
      </c>
      <c r="BY307" s="14">
        <f t="shared" si="444"/>
        <v>0</v>
      </c>
      <c r="BZ307" s="14">
        <f t="shared" si="445"/>
        <v>0</v>
      </c>
      <c r="CA307" s="14">
        <f t="shared" si="446"/>
        <v>0</v>
      </c>
      <c r="CB307" s="14">
        <f t="shared" si="447"/>
        <v>0</v>
      </c>
      <c r="CC307" s="14">
        <f t="shared" si="448"/>
        <v>0</v>
      </c>
      <c r="CD307" s="14">
        <f t="shared" si="449"/>
        <v>0</v>
      </c>
      <c r="CE307" s="14">
        <f t="shared" si="450"/>
        <v>0</v>
      </c>
      <c r="CF307" s="14">
        <f t="shared" si="451"/>
        <v>0</v>
      </c>
      <c r="CG307" s="14">
        <f t="shared" si="434"/>
        <v>0</v>
      </c>
      <c r="CH307" s="14">
        <f t="shared" si="387"/>
        <v>0</v>
      </c>
      <c r="CI307" s="14">
        <f t="shared" si="388"/>
        <v>0</v>
      </c>
      <c r="CJ307" s="14">
        <f t="shared" si="389"/>
        <v>0</v>
      </c>
      <c r="CK307" s="14">
        <f t="shared" si="390"/>
        <v>0</v>
      </c>
      <c r="CL307" s="14">
        <f t="shared" si="391"/>
        <v>0</v>
      </c>
      <c r="CM307" s="14">
        <f t="shared" si="418"/>
        <v>0</v>
      </c>
      <c r="CN307" s="14">
        <f t="shared" si="452"/>
        <v>0</v>
      </c>
      <c r="CO307" s="14">
        <f t="shared" si="453"/>
        <v>0</v>
      </c>
      <c r="CP307" s="14">
        <f t="shared" si="454"/>
        <v>0</v>
      </c>
      <c r="CQ307" s="14">
        <f t="shared" si="455"/>
        <v>0</v>
      </c>
      <c r="CR307" s="14">
        <f t="shared" si="456"/>
        <v>0</v>
      </c>
      <c r="CS307" s="14">
        <f t="shared" si="457"/>
        <v>0</v>
      </c>
      <c r="CT307" s="14">
        <f t="shared" si="458"/>
        <v>0</v>
      </c>
      <c r="CU307" s="14">
        <f t="shared" si="459"/>
        <v>0</v>
      </c>
      <c r="CV307" s="14">
        <f t="shared" si="460"/>
        <v>0</v>
      </c>
      <c r="CW307" s="14">
        <f t="shared" si="461"/>
        <v>0</v>
      </c>
      <c r="CX307" s="14">
        <f t="shared" si="462"/>
        <v>2.0088732303130843E-16</v>
      </c>
      <c r="CY307" s="14">
        <f t="shared" si="463"/>
        <v>5.9993583573949308E-2</v>
      </c>
      <c r="CZ307" s="14">
        <f t="shared" si="464"/>
        <v>5.9843866966099883E-2</v>
      </c>
      <c r="DA307" s="14">
        <f t="shared" si="465"/>
        <v>6.0656614265853913E-2</v>
      </c>
      <c r="DB307" s="14">
        <f t="shared" si="466"/>
        <v>6.172601860763554E-2</v>
      </c>
      <c r="DC307" s="14">
        <f t="shared" si="493"/>
        <v>6.2859587209924073E-2</v>
      </c>
      <c r="DD307" s="14">
        <f t="shared" si="393"/>
        <v>6.4121484333226397E-2</v>
      </c>
      <c r="DE307" s="14">
        <f t="shared" si="394"/>
        <v>6.5789755106405723E-2</v>
      </c>
      <c r="DF307" s="14">
        <f t="shared" si="395"/>
        <v>6.6880547535022997E-2</v>
      </c>
      <c r="DG307" s="14">
        <f t="shared" si="396"/>
        <v>6.8270773179339106E-2</v>
      </c>
      <c r="DH307" s="14">
        <f t="shared" si="397"/>
        <v>6.9554058389477064E-2</v>
      </c>
      <c r="DI307" s="14">
        <f t="shared" si="398"/>
        <v>7.0644850818094324E-2</v>
      </c>
      <c r="DJ307" s="14">
        <f t="shared" si="399"/>
        <v>7.1671478986204684E-2</v>
      </c>
      <c r="DK307" s="14">
        <f t="shared" si="400"/>
        <v>7.2206181157095498E-2</v>
      </c>
      <c r="DL307" s="14">
        <f t="shared" si="401"/>
        <v>7.2762271414821944E-2</v>
      </c>
      <c r="DM307" s="14">
        <f t="shared" si="402"/>
        <v>7.3018928456849527E-2</v>
      </c>
      <c r="DN307" s="14">
        <f t="shared" si="403"/>
        <v>0</v>
      </c>
      <c r="DO307" s="14">
        <f t="shared" si="404"/>
        <v>0</v>
      </c>
      <c r="DP307" s="14">
        <f t="shared" si="405"/>
        <v>0</v>
      </c>
      <c r="DQ307" s="14">
        <f t="shared" si="406"/>
        <v>0</v>
      </c>
      <c r="DR307" s="14">
        <f t="shared" si="407"/>
        <v>0</v>
      </c>
      <c r="DS307" s="14">
        <f t="shared" si="408"/>
        <v>0</v>
      </c>
      <c r="DT307" s="14">
        <f t="shared" si="409"/>
        <v>0</v>
      </c>
      <c r="DU307" s="14">
        <f t="shared" si="410"/>
        <v>0</v>
      </c>
      <c r="DV307" s="14">
        <f t="shared" si="411"/>
        <v>0</v>
      </c>
      <c r="DW307" s="14">
        <f t="shared" si="412"/>
        <v>0</v>
      </c>
      <c r="DX307" s="14">
        <f t="shared" si="413"/>
        <v>0</v>
      </c>
      <c r="DY307" s="14">
        <f t="shared" si="414"/>
        <v>0</v>
      </c>
      <c r="DZ307" s="14">
        <f t="shared" si="491"/>
        <v>1</v>
      </c>
    </row>
    <row r="308" spans="1:130">
      <c r="A308" s="18"/>
      <c r="B308" s="18"/>
      <c r="C308" s="18">
        <v>2050</v>
      </c>
      <c r="D308" s="25"/>
      <c r="E308" s="25"/>
      <c r="F308" s="25"/>
      <c r="G308" s="25"/>
      <c r="H308" s="25"/>
      <c r="I308" s="25"/>
      <c r="J308" s="25"/>
      <c r="K308" s="25"/>
      <c r="L308" s="25"/>
      <c r="M308" s="25"/>
      <c r="N308" s="25"/>
      <c r="O308" s="25"/>
      <c r="P308" s="25"/>
      <c r="Q308" s="25"/>
      <c r="R308" s="25"/>
      <c r="S308" s="25"/>
      <c r="T308" s="25"/>
      <c r="U308" s="25"/>
      <c r="V308" s="25"/>
      <c r="W308" s="25"/>
      <c r="X308" s="25"/>
      <c r="Y308" s="25"/>
      <c r="Z308" s="25"/>
      <c r="AA308" s="25"/>
      <c r="AB308" s="25"/>
      <c r="AC308" s="25"/>
      <c r="AD308" s="25"/>
      <c r="AE308" s="25"/>
      <c r="AF308" s="25"/>
      <c r="AG308" s="25"/>
      <c r="AH308" s="25">
        <f t="shared" si="482"/>
        <v>0</v>
      </c>
      <c r="AI308" s="25">
        <f t="shared" si="483"/>
        <v>0</v>
      </c>
      <c r="AJ308" s="25">
        <f t="shared" si="484"/>
        <v>0</v>
      </c>
      <c r="AK308" s="25">
        <f t="shared" si="485"/>
        <v>0</v>
      </c>
      <c r="AL308" s="25">
        <f t="shared" si="486"/>
        <v>1.8685053504441385E-12</v>
      </c>
      <c r="AM308" s="25">
        <f t="shared" si="487"/>
        <v>559.59999999999991</v>
      </c>
      <c r="AN308" s="25">
        <f t="shared" si="488"/>
        <v>567.19999999999982</v>
      </c>
      <c r="AO308" s="25">
        <f t="shared" si="489"/>
        <v>577.19999999999982</v>
      </c>
      <c r="AP308" s="25">
        <f t="shared" si="490"/>
        <v>587.79999999999984</v>
      </c>
      <c r="AQ308" s="25">
        <f t="shared" si="492"/>
        <v>599.59999999999991</v>
      </c>
      <c r="AR308" s="25">
        <f t="shared" si="494"/>
        <v>615.19999999999982</v>
      </c>
      <c r="AS308" s="25">
        <f t="shared" si="495"/>
        <v>625.39999999999986</v>
      </c>
      <c r="AT308" s="25">
        <f t="shared" si="496"/>
        <v>638.39999999999986</v>
      </c>
      <c r="AU308" s="25">
        <f t="shared" si="497"/>
        <v>650.39999999999986</v>
      </c>
      <c r="AV308" s="25">
        <f t="shared" si="498"/>
        <v>660.59999999999991</v>
      </c>
      <c r="AW308" s="25">
        <f t="shared" si="499"/>
        <v>670.19999999999982</v>
      </c>
      <c r="AX308" s="25">
        <f t="shared" si="500"/>
        <v>675.19999999999982</v>
      </c>
      <c r="AY308" s="25">
        <f t="shared" si="501"/>
        <v>680.39999999999986</v>
      </c>
      <c r="AZ308" s="25">
        <f t="shared" ref="AZ308:AZ318" si="502">VLOOKUP($C$114,$D$3:$K$63,$A$71,0)*(B260-B259)</f>
        <v>682.79999999999984</v>
      </c>
      <c r="BA308" s="25">
        <f>VLOOKUP($C$115,$D$3:$K$63,$A$71,0)*(B259-B258)</f>
        <v>685.19999999999982</v>
      </c>
      <c r="BB308" s="25">
        <f>VLOOKUP($C$116,$D$3:$K$63,$A$71,0)*B258</f>
        <v>0</v>
      </c>
      <c r="BC308" s="25"/>
      <c r="BD308" s="25"/>
      <c r="BE308" s="25"/>
      <c r="BF308" s="25"/>
      <c r="BG308" s="25"/>
      <c r="BH308" s="25"/>
      <c r="BI308" s="25"/>
      <c r="BJ308" s="25"/>
      <c r="BK308" s="25"/>
      <c r="BL308" s="25"/>
      <c r="BM308" s="21">
        <f t="shared" si="416"/>
        <v>9475.1999999999971</v>
      </c>
      <c r="BN308" s="18"/>
      <c r="BO308" s="18"/>
      <c r="BP308" s="18">
        <v>2050</v>
      </c>
      <c r="BQ308" s="14">
        <f t="shared" si="417"/>
        <v>0</v>
      </c>
      <c r="BR308" s="14">
        <f t="shared" si="437"/>
        <v>0</v>
      </c>
      <c r="BS308" s="14">
        <f t="shared" si="438"/>
        <v>0</v>
      </c>
      <c r="BT308" s="14">
        <f t="shared" si="439"/>
        <v>0</v>
      </c>
      <c r="BU308" s="14">
        <f t="shared" si="440"/>
        <v>0</v>
      </c>
      <c r="BV308" s="14">
        <f t="shared" si="441"/>
        <v>0</v>
      </c>
      <c r="BW308" s="14">
        <f t="shared" si="442"/>
        <v>0</v>
      </c>
      <c r="BX308" s="14">
        <f t="shared" si="443"/>
        <v>0</v>
      </c>
      <c r="BY308" s="14">
        <f t="shared" si="444"/>
        <v>0</v>
      </c>
      <c r="BZ308" s="14">
        <f t="shared" si="445"/>
        <v>0</v>
      </c>
      <c r="CA308" s="14">
        <f t="shared" si="446"/>
        <v>0</v>
      </c>
      <c r="CB308" s="14">
        <f t="shared" si="447"/>
        <v>0</v>
      </c>
      <c r="CC308" s="14">
        <f t="shared" si="448"/>
        <v>0</v>
      </c>
      <c r="CD308" s="14">
        <f t="shared" si="449"/>
        <v>0</v>
      </c>
      <c r="CE308" s="14">
        <f t="shared" si="450"/>
        <v>0</v>
      </c>
      <c r="CF308" s="14">
        <f t="shared" si="451"/>
        <v>0</v>
      </c>
      <c r="CG308" s="14">
        <f t="shared" si="434"/>
        <v>0</v>
      </c>
      <c r="CH308" s="14">
        <f t="shared" si="387"/>
        <v>0</v>
      </c>
      <c r="CI308" s="14">
        <f t="shared" si="388"/>
        <v>0</v>
      </c>
      <c r="CJ308" s="14">
        <f t="shared" si="389"/>
        <v>0</v>
      </c>
      <c r="CK308" s="14">
        <f t="shared" si="390"/>
        <v>0</v>
      </c>
      <c r="CL308" s="14">
        <f t="shared" si="391"/>
        <v>0</v>
      </c>
      <c r="CM308" s="14">
        <f t="shared" si="418"/>
        <v>0</v>
      </c>
      <c r="CN308" s="14">
        <f t="shared" si="452"/>
        <v>0</v>
      </c>
      <c r="CO308" s="14">
        <f t="shared" si="453"/>
        <v>0</v>
      </c>
      <c r="CP308" s="14">
        <f t="shared" si="454"/>
        <v>0</v>
      </c>
      <c r="CQ308" s="14">
        <f t="shared" si="455"/>
        <v>0</v>
      </c>
      <c r="CR308" s="14">
        <f t="shared" si="456"/>
        <v>0</v>
      </c>
      <c r="CS308" s="14">
        <f t="shared" si="457"/>
        <v>0</v>
      </c>
      <c r="CT308" s="14">
        <f t="shared" si="458"/>
        <v>0</v>
      </c>
      <c r="CU308" s="14">
        <f t="shared" si="459"/>
        <v>0</v>
      </c>
      <c r="CV308" s="14">
        <f t="shared" si="460"/>
        <v>0</v>
      </c>
      <c r="CW308" s="14">
        <f t="shared" si="461"/>
        <v>0</v>
      </c>
      <c r="CX308" s="14">
        <f t="shared" si="462"/>
        <v>0</v>
      </c>
      <c r="CY308" s="14">
        <f t="shared" si="463"/>
        <v>1.9719956839371613E-16</v>
      </c>
      <c r="CZ308" s="14">
        <f t="shared" si="464"/>
        <v>5.9059439378588326E-2</v>
      </c>
      <c r="DA308" s="14">
        <f t="shared" si="465"/>
        <v>5.9861533265788587E-2</v>
      </c>
      <c r="DB308" s="14">
        <f t="shared" si="466"/>
        <v>6.0916919959473154E-2</v>
      </c>
      <c r="DC308" s="14">
        <f t="shared" si="493"/>
        <v>6.2035629854778791E-2</v>
      </c>
      <c r="DD308" s="14">
        <f t="shared" si="393"/>
        <v>6.3280986153326585E-2</v>
      </c>
      <c r="DE308" s="14">
        <f t="shared" si="394"/>
        <v>6.4927389395474502E-2</v>
      </c>
      <c r="DF308" s="14">
        <f t="shared" si="395"/>
        <v>6.6003883823032766E-2</v>
      </c>
      <c r="DG308" s="14">
        <f t="shared" si="396"/>
        <v>6.7375886524822695E-2</v>
      </c>
      <c r="DH308" s="14">
        <f t="shared" si="397"/>
        <v>6.8642350557244186E-2</v>
      </c>
      <c r="DI308" s="14">
        <f t="shared" si="398"/>
        <v>6.971884498480245E-2</v>
      </c>
      <c r="DJ308" s="14">
        <f t="shared" si="399"/>
        <v>7.0732016210739615E-2</v>
      </c>
      <c r="DK308" s="14">
        <f t="shared" si="400"/>
        <v>7.1259709557581902E-2</v>
      </c>
      <c r="DL308" s="14">
        <f t="shared" si="401"/>
        <v>7.1808510638297879E-2</v>
      </c>
      <c r="DM308" s="14">
        <f t="shared" si="402"/>
        <v>7.2061803444782177E-2</v>
      </c>
      <c r="DN308" s="14">
        <f t="shared" si="403"/>
        <v>7.2315096251266461E-2</v>
      </c>
      <c r="DO308" s="14">
        <f t="shared" si="404"/>
        <v>0</v>
      </c>
      <c r="DP308" s="14">
        <f t="shared" si="405"/>
        <v>0</v>
      </c>
      <c r="DQ308" s="14">
        <f t="shared" si="406"/>
        <v>0</v>
      </c>
      <c r="DR308" s="14">
        <f t="shared" si="407"/>
        <v>0</v>
      </c>
      <c r="DS308" s="14">
        <f t="shared" si="408"/>
        <v>0</v>
      </c>
      <c r="DT308" s="14">
        <f t="shared" si="409"/>
        <v>0</v>
      </c>
      <c r="DU308" s="14">
        <f t="shared" si="410"/>
        <v>0</v>
      </c>
      <c r="DV308" s="14">
        <f t="shared" si="411"/>
        <v>0</v>
      </c>
      <c r="DW308" s="14">
        <f t="shared" si="412"/>
        <v>0</v>
      </c>
      <c r="DX308" s="14">
        <f t="shared" si="413"/>
        <v>0</v>
      </c>
      <c r="DY308" s="14">
        <f t="shared" si="414"/>
        <v>0</v>
      </c>
      <c r="DZ308" s="14">
        <f t="shared" si="491"/>
        <v>1.0000000000000002</v>
      </c>
    </row>
    <row r="309" spans="1:130">
      <c r="A309" s="18"/>
      <c r="B309" s="18"/>
      <c r="C309" s="18">
        <v>2051</v>
      </c>
      <c r="D309" s="25"/>
      <c r="E309" s="25"/>
      <c r="F309" s="25"/>
      <c r="G309" s="25"/>
      <c r="H309" s="25"/>
      <c r="I309" s="25"/>
      <c r="J309" s="25"/>
      <c r="K309" s="25"/>
      <c r="L309" s="25"/>
      <c r="M309" s="25"/>
      <c r="N309" s="25"/>
      <c r="O309" s="25"/>
      <c r="P309" s="25"/>
      <c r="Q309" s="25"/>
      <c r="R309" s="25"/>
      <c r="S309" s="25"/>
      <c r="T309" s="25"/>
      <c r="U309" s="25"/>
      <c r="V309" s="25"/>
      <c r="W309" s="25"/>
      <c r="X309" s="25"/>
      <c r="Y309" s="25"/>
      <c r="Z309" s="25"/>
      <c r="AA309" s="25"/>
      <c r="AB309" s="25"/>
      <c r="AC309" s="25"/>
      <c r="AD309" s="25"/>
      <c r="AE309" s="25"/>
      <c r="AF309" s="25"/>
      <c r="AG309" s="25"/>
      <c r="AH309" s="25"/>
      <c r="AI309" s="25">
        <f t="shared" si="483"/>
        <v>0</v>
      </c>
      <c r="AJ309" s="25">
        <f t="shared" si="484"/>
        <v>0</v>
      </c>
      <c r="AK309" s="25">
        <f t="shared" si="485"/>
        <v>0</v>
      </c>
      <c r="AL309" s="25">
        <f t="shared" si="486"/>
        <v>0</v>
      </c>
      <c r="AM309" s="25">
        <f t="shared" si="487"/>
        <v>1.8638424137407128E-12</v>
      </c>
      <c r="AN309" s="25">
        <f t="shared" si="488"/>
        <v>567.19999999999982</v>
      </c>
      <c r="AO309" s="25">
        <f t="shared" si="489"/>
        <v>577.19999999999982</v>
      </c>
      <c r="AP309" s="25">
        <f t="shared" si="490"/>
        <v>587.79999999999984</v>
      </c>
      <c r="AQ309" s="25">
        <f t="shared" si="492"/>
        <v>599.59999999999991</v>
      </c>
      <c r="AR309" s="25">
        <f t="shared" si="494"/>
        <v>615.19999999999982</v>
      </c>
      <c r="AS309" s="25">
        <f t="shared" si="495"/>
        <v>625.39999999999986</v>
      </c>
      <c r="AT309" s="25">
        <f t="shared" si="496"/>
        <v>638.39999999999986</v>
      </c>
      <c r="AU309" s="25">
        <f t="shared" si="497"/>
        <v>650.39999999999986</v>
      </c>
      <c r="AV309" s="25">
        <f t="shared" si="498"/>
        <v>660.59999999999991</v>
      </c>
      <c r="AW309" s="25">
        <f t="shared" si="499"/>
        <v>670.19999999999982</v>
      </c>
      <c r="AX309" s="25">
        <f t="shared" si="500"/>
        <v>675.19999999999982</v>
      </c>
      <c r="AY309" s="25">
        <f t="shared" si="501"/>
        <v>680.39999999999986</v>
      </c>
      <c r="AZ309" s="25">
        <f t="shared" si="502"/>
        <v>682.79999999999984</v>
      </c>
      <c r="BA309" s="25">
        <f t="shared" ref="BA309:BA318" si="503">VLOOKUP($C$115,$D$3:$K$63,$A$71,0)*(B260-B259)</f>
        <v>685.19999999999982</v>
      </c>
      <c r="BB309" s="25">
        <f>VLOOKUP($C$116,$D$3:$K$63,$A$71,0)*(B259-B258)</f>
        <v>683.19999999999982</v>
      </c>
      <c r="BC309" s="25" t="e">
        <f>VLOOKUP($C$117,$D$3:$K$63,$A$71,0)*B258</f>
        <v>#N/A</v>
      </c>
      <c r="BD309" s="25"/>
      <c r="BE309" s="25"/>
      <c r="BF309" s="25"/>
      <c r="BG309" s="25"/>
      <c r="BH309" s="25"/>
      <c r="BI309" s="25"/>
      <c r="BJ309" s="25"/>
      <c r="BK309" s="25"/>
      <c r="BL309" s="25"/>
      <c r="BM309" s="21" t="e">
        <f t="shared" si="416"/>
        <v>#N/A</v>
      </c>
      <c r="BN309" s="18"/>
      <c r="BO309" s="18"/>
      <c r="BP309" s="18">
        <v>2051</v>
      </c>
      <c r="BQ309" s="14" t="e">
        <f t="shared" si="417"/>
        <v>#N/A</v>
      </c>
      <c r="BR309" s="14" t="e">
        <f t="shared" si="437"/>
        <v>#N/A</v>
      </c>
      <c r="BS309" s="14" t="e">
        <f t="shared" si="438"/>
        <v>#N/A</v>
      </c>
      <c r="BT309" s="14" t="e">
        <f t="shared" si="439"/>
        <v>#N/A</v>
      </c>
      <c r="BU309" s="14" t="e">
        <f t="shared" si="440"/>
        <v>#N/A</v>
      </c>
      <c r="BV309" s="14" t="e">
        <f t="shared" si="441"/>
        <v>#N/A</v>
      </c>
      <c r="BW309" s="14" t="e">
        <f t="shared" si="442"/>
        <v>#N/A</v>
      </c>
      <c r="BX309" s="14" t="e">
        <f t="shared" si="443"/>
        <v>#N/A</v>
      </c>
      <c r="BY309" s="14" t="e">
        <f t="shared" si="444"/>
        <v>#N/A</v>
      </c>
      <c r="BZ309" s="14" t="e">
        <f t="shared" si="445"/>
        <v>#N/A</v>
      </c>
      <c r="CA309" s="14" t="e">
        <f t="shared" si="446"/>
        <v>#N/A</v>
      </c>
      <c r="CB309" s="14" t="e">
        <f t="shared" si="447"/>
        <v>#N/A</v>
      </c>
      <c r="CC309" s="14" t="e">
        <f t="shared" si="448"/>
        <v>#N/A</v>
      </c>
      <c r="CD309" s="14" t="e">
        <f t="shared" si="449"/>
        <v>#N/A</v>
      </c>
      <c r="CE309" s="14" t="e">
        <f t="shared" si="450"/>
        <v>#N/A</v>
      </c>
      <c r="CF309" s="14" t="e">
        <f t="shared" si="451"/>
        <v>#N/A</v>
      </c>
      <c r="CG309" s="14" t="e">
        <f t="shared" si="434"/>
        <v>#N/A</v>
      </c>
      <c r="CH309" s="14" t="e">
        <f t="shared" si="387"/>
        <v>#N/A</v>
      </c>
      <c r="CI309" s="14" t="e">
        <f t="shared" si="388"/>
        <v>#N/A</v>
      </c>
      <c r="CJ309" s="14" t="e">
        <f t="shared" si="389"/>
        <v>#N/A</v>
      </c>
      <c r="CK309" s="14" t="e">
        <f t="shared" si="390"/>
        <v>#N/A</v>
      </c>
      <c r="CL309" s="14" t="e">
        <f t="shared" si="391"/>
        <v>#N/A</v>
      </c>
      <c r="CM309" s="14" t="e">
        <f t="shared" si="418"/>
        <v>#N/A</v>
      </c>
      <c r="CN309" s="14" t="e">
        <f t="shared" si="452"/>
        <v>#N/A</v>
      </c>
      <c r="CO309" s="14" t="e">
        <f t="shared" si="453"/>
        <v>#N/A</v>
      </c>
      <c r="CP309" s="14" t="e">
        <f t="shared" si="454"/>
        <v>#N/A</v>
      </c>
      <c r="CQ309" s="14" t="e">
        <f t="shared" si="455"/>
        <v>#N/A</v>
      </c>
      <c r="CR309" s="14" t="e">
        <f t="shared" si="456"/>
        <v>#N/A</v>
      </c>
      <c r="CS309" s="14" t="e">
        <f t="shared" si="457"/>
        <v>#N/A</v>
      </c>
      <c r="CT309" s="14" t="e">
        <f t="shared" si="458"/>
        <v>#N/A</v>
      </c>
      <c r="CU309" s="14" t="e">
        <f t="shared" si="459"/>
        <v>#N/A</v>
      </c>
      <c r="CV309" s="14" t="e">
        <f t="shared" si="460"/>
        <v>#N/A</v>
      </c>
      <c r="CW309" s="14" t="e">
        <f t="shared" si="461"/>
        <v>#N/A</v>
      </c>
      <c r="CX309" s="14" t="e">
        <f t="shared" si="462"/>
        <v>#N/A</v>
      </c>
      <c r="CY309" s="14" t="e">
        <f t="shared" si="463"/>
        <v>#N/A</v>
      </c>
      <c r="CZ309" s="14" t="e">
        <f t="shared" si="464"/>
        <v>#N/A</v>
      </c>
      <c r="DA309" s="14" t="e">
        <f t="shared" si="465"/>
        <v>#N/A</v>
      </c>
      <c r="DB309" s="14" t="e">
        <f t="shared" si="466"/>
        <v>#N/A</v>
      </c>
      <c r="DC309" s="14" t="e">
        <f t="shared" si="493"/>
        <v>#N/A</v>
      </c>
      <c r="DD309" s="14" t="e">
        <f t="shared" si="393"/>
        <v>#N/A</v>
      </c>
      <c r="DE309" s="14" t="e">
        <f t="shared" si="394"/>
        <v>#N/A</v>
      </c>
      <c r="DF309" s="14" t="e">
        <f t="shared" si="395"/>
        <v>#N/A</v>
      </c>
      <c r="DG309" s="14" t="e">
        <f t="shared" si="396"/>
        <v>#N/A</v>
      </c>
      <c r="DH309" s="14" t="e">
        <f t="shared" si="397"/>
        <v>#N/A</v>
      </c>
      <c r="DI309" s="14" t="e">
        <f t="shared" si="398"/>
        <v>#N/A</v>
      </c>
      <c r="DJ309" s="14" t="e">
        <f t="shared" si="399"/>
        <v>#N/A</v>
      </c>
      <c r="DK309" s="14" t="e">
        <f t="shared" si="400"/>
        <v>#N/A</v>
      </c>
      <c r="DL309" s="14" t="e">
        <f t="shared" si="401"/>
        <v>#N/A</v>
      </c>
      <c r="DM309" s="14" t="e">
        <f t="shared" si="402"/>
        <v>#N/A</v>
      </c>
      <c r="DN309" s="14" t="e">
        <f t="shared" si="403"/>
        <v>#N/A</v>
      </c>
      <c r="DO309" s="14" t="e">
        <f t="shared" si="404"/>
        <v>#N/A</v>
      </c>
      <c r="DP309" s="14" t="e">
        <f t="shared" si="405"/>
        <v>#N/A</v>
      </c>
      <c r="DQ309" s="14" t="e">
        <f t="shared" si="406"/>
        <v>#N/A</v>
      </c>
      <c r="DR309" s="14" t="e">
        <f t="shared" si="407"/>
        <v>#N/A</v>
      </c>
      <c r="DS309" s="14" t="e">
        <f t="shared" si="408"/>
        <v>#N/A</v>
      </c>
      <c r="DT309" s="14" t="e">
        <f t="shared" si="409"/>
        <v>#N/A</v>
      </c>
      <c r="DU309" s="14" t="e">
        <f t="shared" si="410"/>
        <v>#N/A</v>
      </c>
      <c r="DV309" s="14" t="e">
        <f t="shared" si="411"/>
        <v>#N/A</v>
      </c>
      <c r="DW309" s="14" t="e">
        <f t="shared" si="412"/>
        <v>#N/A</v>
      </c>
      <c r="DX309" s="14" t="e">
        <f t="shared" si="413"/>
        <v>#N/A</v>
      </c>
      <c r="DY309" s="14" t="e">
        <f t="shared" si="414"/>
        <v>#N/A</v>
      </c>
      <c r="DZ309" s="14" t="e">
        <f t="shared" si="491"/>
        <v>#N/A</v>
      </c>
    </row>
    <row r="310" spans="1:130">
      <c r="A310" s="18"/>
      <c r="B310" s="18"/>
      <c r="C310" s="18">
        <v>2052</v>
      </c>
      <c r="D310" s="25"/>
      <c r="E310" s="25"/>
      <c r="F310" s="25"/>
      <c r="G310" s="25"/>
      <c r="H310" s="25"/>
      <c r="I310" s="25"/>
      <c r="J310" s="25"/>
      <c r="K310" s="25"/>
      <c r="L310" s="25"/>
      <c r="M310" s="25"/>
      <c r="N310" s="25"/>
      <c r="O310" s="25"/>
      <c r="P310" s="25"/>
      <c r="Q310" s="25"/>
      <c r="R310" s="25"/>
      <c r="S310" s="25"/>
      <c r="T310" s="25"/>
      <c r="U310" s="25"/>
      <c r="V310" s="25"/>
      <c r="W310" s="25"/>
      <c r="X310" s="25"/>
      <c r="Y310" s="25"/>
      <c r="Z310" s="25"/>
      <c r="AA310" s="25"/>
      <c r="AB310" s="25"/>
      <c r="AC310" s="25"/>
      <c r="AD310" s="25"/>
      <c r="AE310" s="25"/>
      <c r="AF310" s="25"/>
      <c r="AG310" s="25"/>
      <c r="AH310" s="25"/>
      <c r="AI310" s="25"/>
      <c r="AJ310" s="25">
        <f t="shared" si="484"/>
        <v>0</v>
      </c>
      <c r="AK310" s="25">
        <f t="shared" si="485"/>
        <v>0</v>
      </c>
      <c r="AL310" s="25">
        <f t="shared" si="486"/>
        <v>0</v>
      </c>
      <c r="AM310" s="25">
        <f t="shared" si="487"/>
        <v>0</v>
      </c>
      <c r="AN310" s="25">
        <f t="shared" si="488"/>
        <v>1.8891554987021664E-12</v>
      </c>
      <c r="AO310" s="25">
        <f t="shared" si="489"/>
        <v>577.19999999999982</v>
      </c>
      <c r="AP310" s="25">
        <f t="shared" si="490"/>
        <v>587.79999999999984</v>
      </c>
      <c r="AQ310" s="25">
        <f t="shared" si="492"/>
        <v>599.59999999999991</v>
      </c>
      <c r="AR310" s="25">
        <f t="shared" si="494"/>
        <v>615.19999999999982</v>
      </c>
      <c r="AS310" s="25">
        <f t="shared" si="495"/>
        <v>625.39999999999986</v>
      </c>
      <c r="AT310" s="25">
        <f t="shared" si="496"/>
        <v>638.39999999999986</v>
      </c>
      <c r="AU310" s="25">
        <f t="shared" si="497"/>
        <v>650.39999999999986</v>
      </c>
      <c r="AV310" s="25">
        <f t="shared" si="498"/>
        <v>660.59999999999991</v>
      </c>
      <c r="AW310" s="25">
        <f t="shared" si="499"/>
        <v>670.19999999999982</v>
      </c>
      <c r="AX310" s="25">
        <f t="shared" si="500"/>
        <v>675.19999999999982</v>
      </c>
      <c r="AY310" s="25">
        <f t="shared" si="501"/>
        <v>680.39999999999986</v>
      </c>
      <c r="AZ310" s="25">
        <f t="shared" si="502"/>
        <v>682.79999999999984</v>
      </c>
      <c r="BA310" s="25">
        <f t="shared" si="503"/>
        <v>685.19999999999982</v>
      </c>
      <c r="BB310" s="25">
        <f t="shared" ref="BB310:BB318" si="504">VLOOKUP($C$116,$D$3:$K$63,$A$71,0)*(B260-B259)</f>
        <v>683.19999999999982</v>
      </c>
      <c r="BC310" s="25" t="e">
        <f>VLOOKUP($C$117,$D$3:$K$63,$A$71,0)*(B259-B258)</f>
        <v>#N/A</v>
      </c>
      <c r="BD310" s="25" t="e">
        <f>VLOOKUP($C$118,$D$3:$K$63,$A$71,0)*B258</f>
        <v>#N/A</v>
      </c>
      <c r="BE310" s="25"/>
      <c r="BF310" s="25"/>
      <c r="BG310" s="25"/>
      <c r="BH310" s="25"/>
      <c r="BI310" s="25"/>
      <c r="BJ310" s="25"/>
      <c r="BK310" s="25"/>
      <c r="BL310" s="25"/>
      <c r="BM310" s="21" t="e">
        <f t="shared" si="416"/>
        <v>#N/A</v>
      </c>
      <c r="BN310" s="18"/>
      <c r="BO310" s="18"/>
      <c r="BP310" s="18">
        <v>2052</v>
      </c>
      <c r="BQ310" s="14" t="e">
        <f t="shared" si="417"/>
        <v>#N/A</v>
      </c>
      <c r="BR310" s="14" t="e">
        <f t="shared" si="437"/>
        <v>#N/A</v>
      </c>
      <c r="BS310" s="14" t="e">
        <f t="shared" si="438"/>
        <v>#N/A</v>
      </c>
      <c r="BT310" s="14" t="e">
        <f t="shared" si="439"/>
        <v>#N/A</v>
      </c>
      <c r="BU310" s="14" t="e">
        <f t="shared" si="440"/>
        <v>#N/A</v>
      </c>
      <c r="BV310" s="14" t="e">
        <f t="shared" si="441"/>
        <v>#N/A</v>
      </c>
      <c r="BW310" s="14" t="e">
        <f t="shared" si="442"/>
        <v>#N/A</v>
      </c>
      <c r="BX310" s="14" t="e">
        <f t="shared" si="443"/>
        <v>#N/A</v>
      </c>
      <c r="BY310" s="14" t="e">
        <f t="shared" si="444"/>
        <v>#N/A</v>
      </c>
      <c r="BZ310" s="14" t="e">
        <f t="shared" si="445"/>
        <v>#N/A</v>
      </c>
      <c r="CA310" s="14" t="e">
        <f t="shared" si="446"/>
        <v>#N/A</v>
      </c>
      <c r="CB310" s="14" t="e">
        <f t="shared" si="447"/>
        <v>#N/A</v>
      </c>
      <c r="CC310" s="14" t="e">
        <f t="shared" si="448"/>
        <v>#N/A</v>
      </c>
      <c r="CD310" s="14" t="e">
        <f t="shared" si="449"/>
        <v>#N/A</v>
      </c>
      <c r="CE310" s="14" t="e">
        <f t="shared" si="450"/>
        <v>#N/A</v>
      </c>
      <c r="CF310" s="14" t="e">
        <f t="shared" si="451"/>
        <v>#N/A</v>
      </c>
      <c r="CG310" s="14" t="e">
        <f t="shared" si="434"/>
        <v>#N/A</v>
      </c>
      <c r="CH310" s="14" t="e">
        <f t="shared" si="387"/>
        <v>#N/A</v>
      </c>
      <c r="CI310" s="14" t="e">
        <f t="shared" si="388"/>
        <v>#N/A</v>
      </c>
      <c r="CJ310" s="14" t="e">
        <f t="shared" si="389"/>
        <v>#N/A</v>
      </c>
      <c r="CK310" s="14" t="e">
        <f t="shared" si="390"/>
        <v>#N/A</v>
      </c>
      <c r="CL310" s="14" t="e">
        <f t="shared" si="391"/>
        <v>#N/A</v>
      </c>
      <c r="CM310" s="14" t="e">
        <f t="shared" si="418"/>
        <v>#N/A</v>
      </c>
      <c r="CN310" s="14" t="e">
        <f t="shared" si="452"/>
        <v>#N/A</v>
      </c>
      <c r="CO310" s="14" t="e">
        <f t="shared" si="453"/>
        <v>#N/A</v>
      </c>
      <c r="CP310" s="14" t="e">
        <f t="shared" si="454"/>
        <v>#N/A</v>
      </c>
      <c r="CQ310" s="14" t="e">
        <f t="shared" si="455"/>
        <v>#N/A</v>
      </c>
      <c r="CR310" s="14" t="e">
        <f t="shared" si="456"/>
        <v>#N/A</v>
      </c>
      <c r="CS310" s="14" t="e">
        <f t="shared" si="457"/>
        <v>#N/A</v>
      </c>
      <c r="CT310" s="14" t="e">
        <f t="shared" si="458"/>
        <v>#N/A</v>
      </c>
      <c r="CU310" s="14" t="e">
        <f t="shared" si="459"/>
        <v>#N/A</v>
      </c>
      <c r="CV310" s="14" t="e">
        <f t="shared" si="460"/>
        <v>#N/A</v>
      </c>
      <c r="CW310" s="14" t="e">
        <f t="shared" si="461"/>
        <v>#N/A</v>
      </c>
      <c r="CX310" s="14" t="e">
        <f t="shared" si="462"/>
        <v>#N/A</v>
      </c>
      <c r="CY310" s="14" t="e">
        <f t="shared" si="463"/>
        <v>#N/A</v>
      </c>
      <c r="CZ310" s="14" t="e">
        <f t="shared" si="464"/>
        <v>#N/A</v>
      </c>
      <c r="DA310" s="14" t="e">
        <f t="shared" si="465"/>
        <v>#N/A</v>
      </c>
      <c r="DB310" s="14" t="e">
        <f t="shared" si="466"/>
        <v>#N/A</v>
      </c>
      <c r="DC310" s="14" t="e">
        <f t="shared" si="493"/>
        <v>#N/A</v>
      </c>
      <c r="DD310" s="14" t="e">
        <f t="shared" si="393"/>
        <v>#N/A</v>
      </c>
      <c r="DE310" s="14" t="e">
        <f t="shared" si="394"/>
        <v>#N/A</v>
      </c>
      <c r="DF310" s="14" t="e">
        <f t="shared" si="395"/>
        <v>#N/A</v>
      </c>
      <c r="DG310" s="14" t="e">
        <f t="shared" si="396"/>
        <v>#N/A</v>
      </c>
      <c r="DH310" s="14" t="e">
        <f t="shared" si="397"/>
        <v>#N/A</v>
      </c>
      <c r="DI310" s="14" t="e">
        <f t="shared" si="398"/>
        <v>#N/A</v>
      </c>
      <c r="DJ310" s="14" t="e">
        <f t="shared" si="399"/>
        <v>#N/A</v>
      </c>
      <c r="DK310" s="14" t="e">
        <f t="shared" si="400"/>
        <v>#N/A</v>
      </c>
      <c r="DL310" s="14" t="e">
        <f t="shared" si="401"/>
        <v>#N/A</v>
      </c>
      <c r="DM310" s="14" t="e">
        <f t="shared" si="402"/>
        <v>#N/A</v>
      </c>
      <c r="DN310" s="14" t="e">
        <f t="shared" si="403"/>
        <v>#N/A</v>
      </c>
      <c r="DO310" s="14" t="e">
        <f t="shared" si="404"/>
        <v>#N/A</v>
      </c>
      <c r="DP310" s="14" t="e">
        <f t="shared" si="405"/>
        <v>#N/A</v>
      </c>
      <c r="DQ310" s="14" t="e">
        <f t="shared" si="406"/>
        <v>#N/A</v>
      </c>
      <c r="DR310" s="14" t="e">
        <f t="shared" si="407"/>
        <v>#N/A</v>
      </c>
      <c r="DS310" s="14" t="e">
        <f t="shared" si="408"/>
        <v>#N/A</v>
      </c>
      <c r="DT310" s="14" t="e">
        <f t="shared" si="409"/>
        <v>#N/A</v>
      </c>
      <c r="DU310" s="14" t="e">
        <f t="shared" si="410"/>
        <v>#N/A</v>
      </c>
      <c r="DV310" s="14" t="e">
        <f t="shared" si="411"/>
        <v>#N/A</v>
      </c>
      <c r="DW310" s="14" t="e">
        <f t="shared" si="412"/>
        <v>#N/A</v>
      </c>
      <c r="DX310" s="14" t="e">
        <f t="shared" si="413"/>
        <v>#N/A</v>
      </c>
      <c r="DY310" s="14" t="e">
        <f t="shared" si="414"/>
        <v>#N/A</v>
      </c>
      <c r="DZ310" s="14" t="e">
        <f t="shared" si="491"/>
        <v>#N/A</v>
      </c>
    </row>
    <row r="311" spans="1:130">
      <c r="A311" s="18"/>
      <c r="B311" s="18"/>
      <c r="C311" s="18">
        <v>2053</v>
      </c>
      <c r="D311" s="25"/>
      <c r="E311" s="25"/>
      <c r="F311" s="25"/>
      <c r="G311" s="25"/>
      <c r="H311" s="25"/>
      <c r="I311" s="25"/>
      <c r="J311" s="25"/>
      <c r="K311" s="25"/>
      <c r="L311" s="25"/>
      <c r="M311" s="25"/>
      <c r="N311" s="25"/>
      <c r="O311" s="25"/>
      <c r="P311" s="25"/>
      <c r="Q311" s="25"/>
      <c r="R311" s="25"/>
      <c r="S311" s="25"/>
      <c r="T311" s="25"/>
      <c r="U311" s="25"/>
      <c r="V311" s="25"/>
      <c r="W311" s="25"/>
      <c r="X311" s="25"/>
      <c r="Y311" s="25"/>
      <c r="Z311" s="25"/>
      <c r="AA311" s="25"/>
      <c r="AB311" s="25"/>
      <c r="AC311" s="25"/>
      <c r="AD311" s="25"/>
      <c r="AE311" s="25"/>
      <c r="AF311" s="25"/>
      <c r="AG311" s="25"/>
      <c r="AH311" s="25"/>
      <c r="AI311" s="25"/>
      <c r="AJ311" s="25"/>
      <c r="AK311" s="25">
        <f t="shared" si="485"/>
        <v>0</v>
      </c>
      <c r="AL311" s="25">
        <f t="shared" si="486"/>
        <v>0</v>
      </c>
      <c r="AM311" s="25">
        <f t="shared" si="487"/>
        <v>0</v>
      </c>
      <c r="AN311" s="25">
        <f t="shared" si="488"/>
        <v>0</v>
      </c>
      <c r="AO311" s="25">
        <f t="shared" si="489"/>
        <v>1.9224621894409211E-12</v>
      </c>
      <c r="AP311" s="25">
        <f t="shared" si="490"/>
        <v>587.79999999999984</v>
      </c>
      <c r="AQ311" s="25">
        <f t="shared" si="492"/>
        <v>599.59999999999991</v>
      </c>
      <c r="AR311" s="25">
        <f t="shared" si="494"/>
        <v>615.19999999999982</v>
      </c>
      <c r="AS311" s="25">
        <f t="shared" si="495"/>
        <v>625.39999999999986</v>
      </c>
      <c r="AT311" s="25">
        <f t="shared" si="496"/>
        <v>638.39999999999986</v>
      </c>
      <c r="AU311" s="25">
        <f t="shared" si="497"/>
        <v>650.39999999999986</v>
      </c>
      <c r="AV311" s="25">
        <f t="shared" si="498"/>
        <v>660.59999999999991</v>
      </c>
      <c r="AW311" s="25">
        <f t="shared" si="499"/>
        <v>670.19999999999982</v>
      </c>
      <c r="AX311" s="25">
        <f t="shared" si="500"/>
        <v>675.19999999999982</v>
      </c>
      <c r="AY311" s="25">
        <f t="shared" si="501"/>
        <v>680.39999999999986</v>
      </c>
      <c r="AZ311" s="25">
        <f t="shared" si="502"/>
        <v>682.79999999999984</v>
      </c>
      <c r="BA311" s="25">
        <f t="shared" si="503"/>
        <v>685.19999999999982</v>
      </c>
      <c r="BB311" s="25">
        <f t="shared" si="504"/>
        <v>683.19999999999982</v>
      </c>
      <c r="BC311" s="25" t="e">
        <f t="shared" ref="BC311:BC318" si="505">VLOOKUP($C$117,$D$3:$K$63,$A$71,0)*(B260-B259)</f>
        <v>#N/A</v>
      </c>
      <c r="BD311" s="25" t="e">
        <f>VLOOKUP($C$118,$D$3:$K$63,$A$71,0)*(B259-B258)</f>
        <v>#N/A</v>
      </c>
      <c r="BE311" s="25" t="e">
        <f>VLOOKUP($C$119,$D$3:$K$63,$A$71,0)*B258</f>
        <v>#N/A</v>
      </c>
      <c r="BF311" s="25"/>
      <c r="BG311" s="25"/>
      <c r="BH311" s="25"/>
      <c r="BI311" s="25"/>
      <c r="BJ311" s="25"/>
      <c r="BK311" s="25"/>
      <c r="BL311" s="25"/>
      <c r="BM311" s="21" t="e">
        <f t="shared" si="416"/>
        <v>#N/A</v>
      </c>
      <c r="BN311" s="18"/>
      <c r="BO311" s="18"/>
      <c r="BP311" s="18">
        <v>2053</v>
      </c>
      <c r="BQ311" s="14" t="e">
        <f t="shared" si="417"/>
        <v>#N/A</v>
      </c>
      <c r="BR311" s="14" t="e">
        <f t="shared" si="437"/>
        <v>#N/A</v>
      </c>
      <c r="BS311" s="14" t="e">
        <f t="shared" si="438"/>
        <v>#N/A</v>
      </c>
      <c r="BT311" s="14" t="e">
        <f t="shared" si="439"/>
        <v>#N/A</v>
      </c>
      <c r="BU311" s="14" t="e">
        <f t="shared" si="440"/>
        <v>#N/A</v>
      </c>
      <c r="BV311" s="14" t="e">
        <f t="shared" si="441"/>
        <v>#N/A</v>
      </c>
      <c r="BW311" s="14" t="e">
        <f t="shared" si="442"/>
        <v>#N/A</v>
      </c>
      <c r="BX311" s="14" t="e">
        <f t="shared" si="443"/>
        <v>#N/A</v>
      </c>
      <c r="BY311" s="14" t="e">
        <f t="shared" si="444"/>
        <v>#N/A</v>
      </c>
      <c r="BZ311" s="14" t="e">
        <f t="shared" si="445"/>
        <v>#N/A</v>
      </c>
      <c r="CA311" s="14" t="e">
        <f t="shared" si="446"/>
        <v>#N/A</v>
      </c>
      <c r="CB311" s="14" t="e">
        <f t="shared" si="447"/>
        <v>#N/A</v>
      </c>
      <c r="CC311" s="14" t="e">
        <f t="shared" si="448"/>
        <v>#N/A</v>
      </c>
      <c r="CD311" s="14" t="e">
        <f t="shared" si="449"/>
        <v>#N/A</v>
      </c>
      <c r="CE311" s="14" t="e">
        <f t="shared" si="450"/>
        <v>#N/A</v>
      </c>
      <c r="CF311" s="14" t="e">
        <f t="shared" si="451"/>
        <v>#N/A</v>
      </c>
      <c r="CG311" s="14" t="e">
        <f t="shared" si="434"/>
        <v>#N/A</v>
      </c>
      <c r="CH311" s="14" t="e">
        <f t="shared" si="387"/>
        <v>#N/A</v>
      </c>
      <c r="CI311" s="14" t="e">
        <f t="shared" si="388"/>
        <v>#N/A</v>
      </c>
      <c r="CJ311" s="14" t="e">
        <f t="shared" si="389"/>
        <v>#N/A</v>
      </c>
      <c r="CK311" s="14" t="e">
        <f t="shared" si="390"/>
        <v>#N/A</v>
      </c>
      <c r="CL311" s="14" t="e">
        <f t="shared" si="391"/>
        <v>#N/A</v>
      </c>
      <c r="CM311" s="14" t="e">
        <f t="shared" si="418"/>
        <v>#N/A</v>
      </c>
      <c r="CN311" s="14" t="e">
        <f t="shared" si="452"/>
        <v>#N/A</v>
      </c>
      <c r="CO311" s="14" t="e">
        <f t="shared" si="453"/>
        <v>#N/A</v>
      </c>
      <c r="CP311" s="14" t="e">
        <f t="shared" si="454"/>
        <v>#N/A</v>
      </c>
      <c r="CQ311" s="14" t="e">
        <f t="shared" si="455"/>
        <v>#N/A</v>
      </c>
      <c r="CR311" s="14" t="e">
        <f t="shared" si="456"/>
        <v>#N/A</v>
      </c>
      <c r="CS311" s="14" t="e">
        <f t="shared" si="457"/>
        <v>#N/A</v>
      </c>
      <c r="CT311" s="14" t="e">
        <f t="shared" si="458"/>
        <v>#N/A</v>
      </c>
      <c r="CU311" s="14" t="e">
        <f t="shared" si="459"/>
        <v>#N/A</v>
      </c>
      <c r="CV311" s="14" t="e">
        <f t="shared" si="460"/>
        <v>#N/A</v>
      </c>
      <c r="CW311" s="14" t="e">
        <f t="shared" si="461"/>
        <v>#N/A</v>
      </c>
      <c r="CX311" s="14" t="e">
        <f t="shared" si="462"/>
        <v>#N/A</v>
      </c>
      <c r="CY311" s="14" t="e">
        <f t="shared" si="463"/>
        <v>#N/A</v>
      </c>
      <c r="CZ311" s="14" t="e">
        <f t="shared" si="464"/>
        <v>#N/A</v>
      </c>
      <c r="DA311" s="14" t="e">
        <f t="shared" si="465"/>
        <v>#N/A</v>
      </c>
      <c r="DB311" s="14" t="e">
        <f t="shared" si="466"/>
        <v>#N/A</v>
      </c>
      <c r="DC311" s="14" t="e">
        <f t="shared" si="493"/>
        <v>#N/A</v>
      </c>
      <c r="DD311" s="14" t="e">
        <f t="shared" si="393"/>
        <v>#N/A</v>
      </c>
      <c r="DE311" s="14" t="e">
        <f t="shared" si="394"/>
        <v>#N/A</v>
      </c>
      <c r="DF311" s="14" t="e">
        <f t="shared" si="395"/>
        <v>#N/A</v>
      </c>
      <c r="DG311" s="14" t="e">
        <f t="shared" si="396"/>
        <v>#N/A</v>
      </c>
      <c r="DH311" s="14" t="e">
        <f t="shared" si="397"/>
        <v>#N/A</v>
      </c>
      <c r="DI311" s="14" t="e">
        <f t="shared" si="398"/>
        <v>#N/A</v>
      </c>
      <c r="DJ311" s="14" t="e">
        <f t="shared" si="399"/>
        <v>#N/A</v>
      </c>
      <c r="DK311" s="14" t="e">
        <f t="shared" si="400"/>
        <v>#N/A</v>
      </c>
      <c r="DL311" s="14" t="e">
        <f t="shared" si="401"/>
        <v>#N/A</v>
      </c>
      <c r="DM311" s="14" t="e">
        <f t="shared" si="402"/>
        <v>#N/A</v>
      </c>
      <c r="DN311" s="14" t="e">
        <f t="shared" si="403"/>
        <v>#N/A</v>
      </c>
      <c r="DO311" s="14" t="e">
        <f t="shared" si="404"/>
        <v>#N/A</v>
      </c>
      <c r="DP311" s="14" t="e">
        <f t="shared" si="405"/>
        <v>#N/A</v>
      </c>
      <c r="DQ311" s="14" t="e">
        <f t="shared" si="406"/>
        <v>#N/A</v>
      </c>
      <c r="DR311" s="14" t="e">
        <f t="shared" si="407"/>
        <v>#N/A</v>
      </c>
      <c r="DS311" s="14" t="e">
        <f t="shared" si="408"/>
        <v>#N/A</v>
      </c>
      <c r="DT311" s="14" t="e">
        <f t="shared" si="409"/>
        <v>#N/A</v>
      </c>
      <c r="DU311" s="14" t="e">
        <f t="shared" si="410"/>
        <v>#N/A</v>
      </c>
      <c r="DV311" s="14" t="e">
        <f t="shared" si="411"/>
        <v>#N/A</v>
      </c>
      <c r="DW311" s="14" t="e">
        <f t="shared" si="412"/>
        <v>#N/A</v>
      </c>
      <c r="DX311" s="14" t="e">
        <f t="shared" si="413"/>
        <v>#N/A</v>
      </c>
      <c r="DY311" s="14" t="e">
        <f t="shared" si="414"/>
        <v>#N/A</v>
      </c>
      <c r="DZ311" s="14" t="e">
        <f t="shared" si="491"/>
        <v>#N/A</v>
      </c>
    </row>
    <row r="312" spans="1:130">
      <c r="A312" s="18"/>
      <c r="B312" s="18"/>
      <c r="C312" s="18">
        <v>2054</v>
      </c>
      <c r="D312" s="25"/>
      <c r="E312" s="25"/>
      <c r="F312" s="25"/>
      <c r="G312" s="25"/>
      <c r="H312" s="25"/>
      <c r="I312" s="25"/>
      <c r="J312" s="25"/>
      <c r="K312" s="25"/>
      <c r="L312" s="25"/>
      <c r="M312" s="25"/>
      <c r="N312" s="25"/>
      <c r="O312" s="25"/>
      <c r="P312" s="25"/>
      <c r="Q312" s="25"/>
      <c r="R312" s="25"/>
      <c r="S312" s="25"/>
      <c r="T312" s="25"/>
      <c r="U312" s="25"/>
      <c r="V312" s="25"/>
      <c r="W312" s="25"/>
      <c r="X312" s="25"/>
      <c r="Y312" s="25"/>
      <c r="Z312" s="25"/>
      <c r="AA312" s="25"/>
      <c r="AB312" s="25"/>
      <c r="AC312" s="25"/>
      <c r="AD312" s="25"/>
      <c r="AE312" s="25"/>
      <c r="AF312" s="25"/>
      <c r="AG312" s="25"/>
      <c r="AH312" s="25"/>
      <c r="AI312" s="25"/>
      <c r="AJ312" s="25"/>
      <c r="AK312" s="25"/>
      <c r="AL312" s="25">
        <f t="shared" si="486"/>
        <v>0</v>
      </c>
      <c r="AM312" s="25">
        <f t="shared" si="487"/>
        <v>0</v>
      </c>
      <c r="AN312" s="25">
        <f t="shared" si="488"/>
        <v>0</v>
      </c>
      <c r="AO312" s="25">
        <f t="shared" si="489"/>
        <v>0</v>
      </c>
      <c r="AP312" s="25">
        <f t="shared" si="490"/>
        <v>1.957767281624001E-12</v>
      </c>
      <c r="AQ312" s="25">
        <f t="shared" si="492"/>
        <v>599.59999999999991</v>
      </c>
      <c r="AR312" s="25">
        <f t="shared" si="494"/>
        <v>615.19999999999982</v>
      </c>
      <c r="AS312" s="25">
        <f t="shared" si="495"/>
        <v>625.39999999999986</v>
      </c>
      <c r="AT312" s="25">
        <f t="shared" si="496"/>
        <v>638.39999999999986</v>
      </c>
      <c r="AU312" s="25">
        <f t="shared" si="497"/>
        <v>650.39999999999986</v>
      </c>
      <c r="AV312" s="25">
        <f t="shared" si="498"/>
        <v>660.59999999999991</v>
      </c>
      <c r="AW312" s="25">
        <f t="shared" si="499"/>
        <v>670.19999999999982</v>
      </c>
      <c r="AX312" s="25">
        <f t="shared" si="500"/>
        <v>675.19999999999982</v>
      </c>
      <c r="AY312" s="25">
        <f t="shared" si="501"/>
        <v>680.39999999999986</v>
      </c>
      <c r="AZ312" s="25">
        <f t="shared" si="502"/>
        <v>682.79999999999984</v>
      </c>
      <c r="BA312" s="25">
        <f t="shared" si="503"/>
        <v>685.19999999999982</v>
      </c>
      <c r="BB312" s="25">
        <f t="shared" si="504"/>
        <v>683.19999999999982</v>
      </c>
      <c r="BC312" s="25" t="e">
        <f t="shared" si="505"/>
        <v>#N/A</v>
      </c>
      <c r="BD312" s="25" t="e">
        <f t="shared" ref="BD312:BD318" si="506">VLOOKUP($C$118,$D$3:$K$63,$A$71,0)*(B260-B259)</f>
        <v>#N/A</v>
      </c>
      <c r="BE312" s="25" t="e">
        <f>VLOOKUP($C$119,$D$3:$K$63,$A$71,0)*(B259-B258)</f>
        <v>#N/A</v>
      </c>
      <c r="BF312" s="25" t="e">
        <f>VLOOKUP($C$120,$D$3:$K$63,$A$71,0)*B258</f>
        <v>#N/A</v>
      </c>
      <c r="BG312" s="25"/>
      <c r="BH312" s="25"/>
      <c r="BI312" s="25"/>
      <c r="BJ312" s="25"/>
      <c r="BK312" s="25"/>
      <c r="BL312" s="25"/>
      <c r="BM312" s="21" t="e">
        <f t="shared" si="416"/>
        <v>#N/A</v>
      </c>
      <c r="BN312" s="18"/>
      <c r="BO312" s="18"/>
      <c r="BP312" s="18">
        <v>2054</v>
      </c>
      <c r="BQ312" s="14" t="e">
        <f t="shared" si="417"/>
        <v>#N/A</v>
      </c>
      <c r="BR312" s="14" t="e">
        <f t="shared" si="437"/>
        <v>#N/A</v>
      </c>
      <c r="BS312" s="14" t="e">
        <f t="shared" si="438"/>
        <v>#N/A</v>
      </c>
      <c r="BT312" s="14" t="e">
        <f t="shared" si="439"/>
        <v>#N/A</v>
      </c>
      <c r="BU312" s="14" t="e">
        <f t="shared" si="440"/>
        <v>#N/A</v>
      </c>
      <c r="BV312" s="14" t="e">
        <f t="shared" si="441"/>
        <v>#N/A</v>
      </c>
      <c r="BW312" s="14" t="e">
        <f t="shared" si="442"/>
        <v>#N/A</v>
      </c>
      <c r="BX312" s="14" t="e">
        <f t="shared" si="443"/>
        <v>#N/A</v>
      </c>
      <c r="BY312" s="14" t="e">
        <f t="shared" si="444"/>
        <v>#N/A</v>
      </c>
      <c r="BZ312" s="14" t="e">
        <f t="shared" si="445"/>
        <v>#N/A</v>
      </c>
      <c r="CA312" s="14" t="e">
        <f t="shared" si="446"/>
        <v>#N/A</v>
      </c>
      <c r="CB312" s="14" t="e">
        <f t="shared" si="447"/>
        <v>#N/A</v>
      </c>
      <c r="CC312" s="14" t="e">
        <f t="shared" si="448"/>
        <v>#N/A</v>
      </c>
      <c r="CD312" s="14" t="e">
        <f t="shared" si="449"/>
        <v>#N/A</v>
      </c>
      <c r="CE312" s="14" t="e">
        <f t="shared" si="450"/>
        <v>#N/A</v>
      </c>
      <c r="CF312" s="14" t="e">
        <f t="shared" si="451"/>
        <v>#N/A</v>
      </c>
      <c r="CG312" s="14" t="e">
        <f t="shared" si="434"/>
        <v>#N/A</v>
      </c>
      <c r="CH312" s="14" t="e">
        <f t="shared" si="387"/>
        <v>#N/A</v>
      </c>
      <c r="CI312" s="14" t="e">
        <f t="shared" si="388"/>
        <v>#N/A</v>
      </c>
      <c r="CJ312" s="14" t="e">
        <f t="shared" si="389"/>
        <v>#N/A</v>
      </c>
      <c r="CK312" s="14" t="e">
        <f t="shared" si="390"/>
        <v>#N/A</v>
      </c>
      <c r="CL312" s="14" t="e">
        <f t="shared" si="391"/>
        <v>#N/A</v>
      </c>
      <c r="CM312" s="14" t="e">
        <f t="shared" si="418"/>
        <v>#N/A</v>
      </c>
      <c r="CN312" s="14" t="e">
        <f t="shared" si="452"/>
        <v>#N/A</v>
      </c>
      <c r="CO312" s="14" t="e">
        <f t="shared" si="453"/>
        <v>#N/A</v>
      </c>
      <c r="CP312" s="14" t="e">
        <f t="shared" si="454"/>
        <v>#N/A</v>
      </c>
      <c r="CQ312" s="14" t="e">
        <f t="shared" si="455"/>
        <v>#N/A</v>
      </c>
      <c r="CR312" s="14" t="e">
        <f t="shared" si="456"/>
        <v>#N/A</v>
      </c>
      <c r="CS312" s="14" t="e">
        <f t="shared" si="457"/>
        <v>#N/A</v>
      </c>
      <c r="CT312" s="14" t="e">
        <f t="shared" si="458"/>
        <v>#N/A</v>
      </c>
      <c r="CU312" s="14" t="e">
        <f t="shared" si="459"/>
        <v>#N/A</v>
      </c>
      <c r="CV312" s="14" t="e">
        <f t="shared" si="460"/>
        <v>#N/A</v>
      </c>
      <c r="CW312" s="14" t="e">
        <f t="shared" si="461"/>
        <v>#N/A</v>
      </c>
      <c r="CX312" s="14" t="e">
        <f t="shared" si="462"/>
        <v>#N/A</v>
      </c>
      <c r="CY312" s="14" t="e">
        <f t="shared" si="463"/>
        <v>#N/A</v>
      </c>
      <c r="CZ312" s="14" t="e">
        <f t="shared" si="464"/>
        <v>#N/A</v>
      </c>
      <c r="DA312" s="14" t="e">
        <f t="shared" si="465"/>
        <v>#N/A</v>
      </c>
      <c r="DB312" s="14" t="e">
        <f t="shared" si="466"/>
        <v>#N/A</v>
      </c>
      <c r="DC312" s="14" t="e">
        <f t="shared" si="493"/>
        <v>#N/A</v>
      </c>
      <c r="DD312" s="14" t="e">
        <f t="shared" si="393"/>
        <v>#N/A</v>
      </c>
      <c r="DE312" s="14" t="e">
        <f t="shared" si="394"/>
        <v>#N/A</v>
      </c>
      <c r="DF312" s="14" t="e">
        <f t="shared" si="395"/>
        <v>#N/A</v>
      </c>
      <c r="DG312" s="14" t="e">
        <f t="shared" si="396"/>
        <v>#N/A</v>
      </c>
      <c r="DH312" s="14" t="e">
        <f t="shared" si="397"/>
        <v>#N/A</v>
      </c>
      <c r="DI312" s="14" t="e">
        <f t="shared" si="398"/>
        <v>#N/A</v>
      </c>
      <c r="DJ312" s="14" t="e">
        <f t="shared" si="399"/>
        <v>#N/A</v>
      </c>
      <c r="DK312" s="14" t="e">
        <f t="shared" si="400"/>
        <v>#N/A</v>
      </c>
      <c r="DL312" s="14" t="e">
        <f t="shared" si="401"/>
        <v>#N/A</v>
      </c>
      <c r="DM312" s="14" t="e">
        <f t="shared" si="402"/>
        <v>#N/A</v>
      </c>
      <c r="DN312" s="14" t="e">
        <f t="shared" si="403"/>
        <v>#N/A</v>
      </c>
      <c r="DO312" s="14" t="e">
        <f t="shared" si="404"/>
        <v>#N/A</v>
      </c>
      <c r="DP312" s="14" t="e">
        <f t="shared" si="405"/>
        <v>#N/A</v>
      </c>
      <c r="DQ312" s="14" t="e">
        <f t="shared" si="406"/>
        <v>#N/A</v>
      </c>
      <c r="DR312" s="14" t="e">
        <f t="shared" si="407"/>
        <v>#N/A</v>
      </c>
      <c r="DS312" s="14" t="e">
        <f t="shared" si="408"/>
        <v>#N/A</v>
      </c>
      <c r="DT312" s="14" t="e">
        <f t="shared" si="409"/>
        <v>#N/A</v>
      </c>
      <c r="DU312" s="14" t="e">
        <f t="shared" si="410"/>
        <v>#N/A</v>
      </c>
      <c r="DV312" s="14" t="e">
        <f t="shared" si="411"/>
        <v>#N/A</v>
      </c>
      <c r="DW312" s="14" t="e">
        <f t="shared" si="412"/>
        <v>#N/A</v>
      </c>
      <c r="DX312" s="14" t="e">
        <f t="shared" si="413"/>
        <v>#N/A</v>
      </c>
      <c r="DY312" s="14" t="e">
        <f t="shared" si="414"/>
        <v>#N/A</v>
      </c>
      <c r="DZ312" s="14" t="e">
        <f t="shared" si="491"/>
        <v>#N/A</v>
      </c>
    </row>
    <row r="313" spans="1:130">
      <c r="A313" s="18"/>
      <c r="B313" s="18"/>
      <c r="C313" s="18">
        <v>2055</v>
      </c>
      <c r="D313" s="25"/>
      <c r="E313" s="25"/>
      <c r="F313" s="25"/>
      <c r="G313" s="25"/>
      <c r="H313" s="25"/>
      <c r="I313" s="25"/>
      <c r="J313" s="25"/>
      <c r="K313" s="25"/>
      <c r="L313" s="25"/>
      <c r="M313" s="25"/>
      <c r="N313" s="25"/>
      <c r="O313" s="25"/>
      <c r="P313" s="25"/>
      <c r="Q313" s="25"/>
      <c r="R313" s="25"/>
      <c r="S313" s="25"/>
      <c r="T313" s="25"/>
      <c r="U313" s="25"/>
      <c r="V313" s="25"/>
      <c r="W313" s="25"/>
      <c r="X313" s="25"/>
      <c r="Y313" s="25"/>
      <c r="Z313" s="25"/>
      <c r="AA313" s="25"/>
      <c r="AB313" s="25"/>
      <c r="AC313" s="25"/>
      <c r="AD313" s="25"/>
      <c r="AE313" s="25"/>
      <c r="AF313" s="25"/>
      <c r="AG313" s="25"/>
      <c r="AH313" s="25"/>
      <c r="AI313" s="25"/>
      <c r="AJ313" s="25"/>
      <c r="AK313" s="25"/>
      <c r="AL313" s="25"/>
      <c r="AM313" s="25">
        <f t="shared" si="487"/>
        <v>0</v>
      </c>
      <c r="AN313" s="25">
        <f t="shared" si="488"/>
        <v>0</v>
      </c>
      <c r="AO313" s="25">
        <f t="shared" si="489"/>
        <v>0</v>
      </c>
      <c r="AP313" s="25">
        <f t="shared" si="490"/>
        <v>0</v>
      </c>
      <c r="AQ313" s="25">
        <f t="shared" si="492"/>
        <v>1.9970691766957316E-12</v>
      </c>
      <c r="AR313" s="25">
        <f t="shared" si="494"/>
        <v>615.19999999999982</v>
      </c>
      <c r="AS313" s="25">
        <f t="shared" si="495"/>
        <v>625.39999999999986</v>
      </c>
      <c r="AT313" s="25">
        <f t="shared" si="496"/>
        <v>638.39999999999986</v>
      </c>
      <c r="AU313" s="25">
        <f t="shared" si="497"/>
        <v>650.39999999999986</v>
      </c>
      <c r="AV313" s="25">
        <f t="shared" si="498"/>
        <v>660.59999999999991</v>
      </c>
      <c r="AW313" s="25">
        <f t="shared" si="499"/>
        <v>670.19999999999982</v>
      </c>
      <c r="AX313" s="25">
        <f t="shared" si="500"/>
        <v>675.19999999999982</v>
      </c>
      <c r="AY313" s="25">
        <f t="shared" si="501"/>
        <v>680.39999999999986</v>
      </c>
      <c r="AZ313" s="25">
        <f t="shared" si="502"/>
        <v>682.79999999999984</v>
      </c>
      <c r="BA313" s="25">
        <f t="shared" si="503"/>
        <v>685.19999999999982</v>
      </c>
      <c r="BB313" s="25">
        <f t="shared" si="504"/>
        <v>683.19999999999982</v>
      </c>
      <c r="BC313" s="25" t="e">
        <f t="shared" si="505"/>
        <v>#N/A</v>
      </c>
      <c r="BD313" s="25" t="e">
        <f t="shared" si="506"/>
        <v>#N/A</v>
      </c>
      <c r="BE313" s="25" t="e">
        <f t="shared" ref="BE313:BE318" si="507">VLOOKUP($C$119,$D$3:$K$63,$A$71,0)*(B260-B259)</f>
        <v>#N/A</v>
      </c>
      <c r="BF313" s="25" t="e">
        <f>VLOOKUP($C$120,$D$3:$K$63,$A$71,0)*(B259-B258)</f>
        <v>#N/A</v>
      </c>
      <c r="BG313" s="25" t="e">
        <f>VLOOKUP($C$121,$D$3:$K$63,$A$71,0)*B258</f>
        <v>#N/A</v>
      </c>
      <c r="BH313" s="25"/>
      <c r="BI313" s="25"/>
      <c r="BJ313" s="25"/>
      <c r="BK313" s="25"/>
      <c r="BL313" s="25"/>
      <c r="BM313" s="21" t="e">
        <f t="shared" si="416"/>
        <v>#N/A</v>
      </c>
      <c r="BN313" s="18"/>
      <c r="BO313" s="18"/>
      <c r="BP313" s="18">
        <v>2055</v>
      </c>
      <c r="BQ313" s="14" t="e">
        <f t="shared" si="417"/>
        <v>#N/A</v>
      </c>
      <c r="BR313" s="14" t="e">
        <f t="shared" si="437"/>
        <v>#N/A</v>
      </c>
      <c r="BS313" s="14" t="e">
        <f t="shared" si="438"/>
        <v>#N/A</v>
      </c>
      <c r="BT313" s="14" t="e">
        <f t="shared" si="439"/>
        <v>#N/A</v>
      </c>
      <c r="BU313" s="14" t="e">
        <f t="shared" si="440"/>
        <v>#N/A</v>
      </c>
      <c r="BV313" s="14" t="e">
        <f t="shared" si="441"/>
        <v>#N/A</v>
      </c>
      <c r="BW313" s="14" t="e">
        <f t="shared" si="442"/>
        <v>#N/A</v>
      </c>
      <c r="BX313" s="14" t="e">
        <f t="shared" si="443"/>
        <v>#N/A</v>
      </c>
      <c r="BY313" s="14" t="e">
        <f t="shared" si="444"/>
        <v>#N/A</v>
      </c>
      <c r="BZ313" s="14" t="e">
        <f t="shared" si="445"/>
        <v>#N/A</v>
      </c>
      <c r="CA313" s="14" t="e">
        <f t="shared" si="446"/>
        <v>#N/A</v>
      </c>
      <c r="CB313" s="14" t="e">
        <f t="shared" si="447"/>
        <v>#N/A</v>
      </c>
      <c r="CC313" s="14" t="e">
        <f t="shared" si="448"/>
        <v>#N/A</v>
      </c>
      <c r="CD313" s="14" t="e">
        <f t="shared" si="449"/>
        <v>#N/A</v>
      </c>
      <c r="CE313" s="14" t="e">
        <f t="shared" si="450"/>
        <v>#N/A</v>
      </c>
      <c r="CF313" s="14" t="e">
        <f t="shared" si="451"/>
        <v>#N/A</v>
      </c>
      <c r="CG313" s="14" t="e">
        <f t="shared" si="434"/>
        <v>#N/A</v>
      </c>
      <c r="CH313" s="14" t="e">
        <f t="shared" si="387"/>
        <v>#N/A</v>
      </c>
      <c r="CI313" s="14" t="e">
        <f t="shared" si="388"/>
        <v>#N/A</v>
      </c>
      <c r="CJ313" s="14" t="e">
        <f t="shared" si="389"/>
        <v>#N/A</v>
      </c>
      <c r="CK313" s="14" t="e">
        <f t="shared" si="390"/>
        <v>#N/A</v>
      </c>
      <c r="CL313" s="14" t="e">
        <f t="shared" si="391"/>
        <v>#N/A</v>
      </c>
      <c r="CM313" s="14" t="e">
        <f t="shared" si="418"/>
        <v>#N/A</v>
      </c>
      <c r="CN313" s="14" t="e">
        <f t="shared" si="452"/>
        <v>#N/A</v>
      </c>
      <c r="CO313" s="14" t="e">
        <f t="shared" si="453"/>
        <v>#N/A</v>
      </c>
      <c r="CP313" s="14" t="e">
        <f t="shared" si="454"/>
        <v>#N/A</v>
      </c>
      <c r="CQ313" s="14" t="e">
        <f t="shared" si="455"/>
        <v>#N/A</v>
      </c>
      <c r="CR313" s="14" t="e">
        <f t="shared" si="456"/>
        <v>#N/A</v>
      </c>
      <c r="CS313" s="14" t="e">
        <f t="shared" si="457"/>
        <v>#N/A</v>
      </c>
      <c r="CT313" s="14" t="e">
        <f t="shared" si="458"/>
        <v>#N/A</v>
      </c>
      <c r="CU313" s="14" t="e">
        <f t="shared" si="459"/>
        <v>#N/A</v>
      </c>
      <c r="CV313" s="14" t="e">
        <f t="shared" si="460"/>
        <v>#N/A</v>
      </c>
      <c r="CW313" s="14" t="e">
        <f t="shared" si="461"/>
        <v>#N/A</v>
      </c>
      <c r="CX313" s="14" t="e">
        <f t="shared" si="462"/>
        <v>#N/A</v>
      </c>
      <c r="CY313" s="14" t="e">
        <f t="shared" si="463"/>
        <v>#N/A</v>
      </c>
      <c r="CZ313" s="14" t="e">
        <f t="shared" si="464"/>
        <v>#N/A</v>
      </c>
      <c r="DA313" s="14" t="e">
        <f t="shared" si="465"/>
        <v>#N/A</v>
      </c>
      <c r="DB313" s="14" t="e">
        <f t="shared" si="466"/>
        <v>#N/A</v>
      </c>
      <c r="DC313" s="14" t="e">
        <f t="shared" si="493"/>
        <v>#N/A</v>
      </c>
      <c r="DD313" s="14" t="e">
        <f t="shared" si="393"/>
        <v>#N/A</v>
      </c>
      <c r="DE313" s="14" t="e">
        <f t="shared" si="394"/>
        <v>#N/A</v>
      </c>
      <c r="DF313" s="14" t="e">
        <f t="shared" si="395"/>
        <v>#N/A</v>
      </c>
      <c r="DG313" s="14" t="e">
        <f t="shared" si="396"/>
        <v>#N/A</v>
      </c>
      <c r="DH313" s="14" t="e">
        <f t="shared" si="397"/>
        <v>#N/A</v>
      </c>
      <c r="DI313" s="14" t="e">
        <f t="shared" si="398"/>
        <v>#N/A</v>
      </c>
      <c r="DJ313" s="14" t="e">
        <f t="shared" si="399"/>
        <v>#N/A</v>
      </c>
      <c r="DK313" s="14" t="e">
        <f t="shared" si="400"/>
        <v>#N/A</v>
      </c>
      <c r="DL313" s="14" t="e">
        <f t="shared" si="401"/>
        <v>#N/A</v>
      </c>
      <c r="DM313" s="14" t="e">
        <f t="shared" si="402"/>
        <v>#N/A</v>
      </c>
      <c r="DN313" s="14" t="e">
        <f t="shared" si="403"/>
        <v>#N/A</v>
      </c>
      <c r="DO313" s="14" t="e">
        <f t="shared" si="404"/>
        <v>#N/A</v>
      </c>
      <c r="DP313" s="14" t="e">
        <f t="shared" si="405"/>
        <v>#N/A</v>
      </c>
      <c r="DQ313" s="14" t="e">
        <f t="shared" si="406"/>
        <v>#N/A</v>
      </c>
      <c r="DR313" s="14" t="e">
        <f t="shared" si="407"/>
        <v>#N/A</v>
      </c>
      <c r="DS313" s="14" t="e">
        <f t="shared" si="408"/>
        <v>#N/A</v>
      </c>
      <c r="DT313" s="14" t="e">
        <f t="shared" si="409"/>
        <v>#N/A</v>
      </c>
      <c r="DU313" s="14" t="e">
        <f t="shared" si="410"/>
        <v>#N/A</v>
      </c>
      <c r="DV313" s="14" t="e">
        <f t="shared" si="411"/>
        <v>#N/A</v>
      </c>
      <c r="DW313" s="14" t="e">
        <f t="shared" si="412"/>
        <v>#N/A</v>
      </c>
      <c r="DX313" s="14" t="e">
        <f t="shared" si="413"/>
        <v>#N/A</v>
      </c>
      <c r="DY313" s="14" t="e">
        <f t="shared" si="414"/>
        <v>#N/A</v>
      </c>
      <c r="DZ313" s="14" t="e">
        <f t="shared" si="491"/>
        <v>#N/A</v>
      </c>
    </row>
    <row r="314" spans="1:130">
      <c r="A314" s="18"/>
      <c r="B314" s="18"/>
      <c r="C314" s="18">
        <v>2056</v>
      </c>
      <c r="D314" s="25"/>
      <c r="E314" s="25"/>
      <c r="F314" s="25"/>
      <c r="G314" s="25"/>
      <c r="H314" s="25"/>
      <c r="I314" s="25"/>
      <c r="J314" s="25"/>
      <c r="K314" s="25"/>
      <c r="L314" s="25"/>
      <c r="M314" s="25"/>
      <c r="N314" s="25"/>
      <c r="O314" s="25"/>
      <c r="P314" s="25"/>
      <c r="Q314" s="25"/>
      <c r="R314" s="25"/>
      <c r="S314" s="25"/>
      <c r="T314" s="25"/>
      <c r="U314" s="25"/>
      <c r="V314" s="25"/>
      <c r="W314" s="25"/>
      <c r="X314" s="25"/>
      <c r="Y314" s="25"/>
      <c r="Z314" s="25"/>
      <c r="AA314" s="25"/>
      <c r="AB314" s="25"/>
      <c r="AC314" s="25"/>
      <c r="AD314" s="25"/>
      <c r="AE314" s="25"/>
      <c r="AF314" s="25"/>
      <c r="AG314" s="25"/>
      <c r="AH314" s="25"/>
      <c r="AI314" s="25"/>
      <c r="AJ314" s="25"/>
      <c r="AK314" s="25"/>
      <c r="AL314" s="25"/>
      <c r="AM314" s="25"/>
      <c r="AN314" s="25">
        <f t="shared" si="488"/>
        <v>0</v>
      </c>
      <c r="AO314" s="25">
        <f t="shared" si="489"/>
        <v>0</v>
      </c>
      <c r="AP314" s="25">
        <f t="shared" si="490"/>
        <v>0</v>
      </c>
      <c r="AQ314" s="25">
        <f t="shared" si="492"/>
        <v>0</v>
      </c>
      <c r="AR314" s="25">
        <f t="shared" si="494"/>
        <v>2.0490276142481889E-12</v>
      </c>
      <c r="AS314" s="25">
        <f t="shared" si="495"/>
        <v>625.39999999999986</v>
      </c>
      <c r="AT314" s="25">
        <f t="shared" si="496"/>
        <v>638.39999999999986</v>
      </c>
      <c r="AU314" s="25">
        <f t="shared" si="497"/>
        <v>650.39999999999986</v>
      </c>
      <c r="AV314" s="25">
        <f t="shared" si="498"/>
        <v>660.59999999999991</v>
      </c>
      <c r="AW314" s="25">
        <f t="shared" si="499"/>
        <v>670.19999999999982</v>
      </c>
      <c r="AX314" s="25">
        <f t="shared" si="500"/>
        <v>675.19999999999982</v>
      </c>
      <c r="AY314" s="25">
        <f t="shared" si="501"/>
        <v>680.39999999999986</v>
      </c>
      <c r="AZ314" s="25">
        <f t="shared" si="502"/>
        <v>682.79999999999984</v>
      </c>
      <c r="BA314" s="25">
        <f t="shared" si="503"/>
        <v>685.19999999999982</v>
      </c>
      <c r="BB314" s="25">
        <f t="shared" si="504"/>
        <v>683.19999999999982</v>
      </c>
      <c r="BC314" s="25" t="e">
        <f t="shared" si="505"/>
        <v>#N/A</v>
      </c>
      <c r="BD314" s="25" t="e">
        <f t="shared" si="506"/>
        <v>#N/A</v>
      </c>
      <c r="BE314" s="25" t="e">
        <f t="shared" si="507"/>
        <v>#N/A</v>
      </c>
      <c r="BF314" s="25" t="e">
        <f t="shared" ref="BF314:BF318" si="508">VLOOKUP($C$120,$D$3:$K$63,$A$71,0)*(B260-B259)</f>
        <v>#N/A</v>
      </c>
      <c r="BG314" s="25" t="e">
        <f>VLOOKUP($C$121,$D$3:$K$63,$A$71,0)*(B259-B258)</f>
        <v>#N/A</v>
      </c>
      <c r="BH314" s="25" t="e">
        <f>VLOOKUP($C$122,$D$3:$K$63,$A$71,0)*B258</f>
        <v>#N/A</v>
      </c>
      <c r="BI314" s="25"/>
      <c r="BJ314" s="25"/>
      <c r="BK314" s="25"/>
      <c r="BL314" s="25"/>
      <c r="BM314" s="21" t="e">
        <f t="shared" si="416"/>
        <v>#N/A</v>
      </c>
      <c r="BN314" s="18"/>
      <c r="BO314" s="18"/>
      <c r="BP314" s="18">
        <v>2056</v>
      </c>
      <c r="BQ314" s="14" t="e">
        <f t="shared" si="417"/>
        <v>#N/A</v>
      </c>
      <c r="BR314" s="14" t="e">
        <f t="shared" si="437"/>
        <v>#N/A</v>
      </c>
      <c r="BS314" s="14" t="e">
        <f t="shared" si="438"/>
        <v>#N/A</v>
      </c>
      <c r="BT314" s="14" t="e">
        <f t="shared" si="439"/>
        <v>#N/A</v>
      </c>
      <c r="BU314" s="14" t="e">
        <f t="shared" si="440"/>
        <v>#N/A</v>
      </c>
      <c r="BV314" s="14" t="e">
        <f t="shared" si="441"/>
        <v>#N/A</v>
      </c>
      <c r="BW314" s="14" t="e">
        <f t="shared" si="442"/>
        <v>#N/A</v>
      </c>
      <c r="BX314" s="14" t="e">
        <f t="shared" si="443"/>
        <v>#N/A</v>
      </c>
      <c r="BY314" s="14" t="e">
        <f t="shared" si="444"/>
        <v>#N/A</v>
      </c>
      <c r="BZ314" s="14" t="e">
        <f t="shared" si="445"/>
        <v>#N/A</v>
      </c>
      <c r="CA314" s="14" t="e">
        <f t="shared" si="446"/>
        <v>#N/A</v>
      </c>
      <c r="CB314" s="14" t="e">
        <f t="shared" si="447"/>
        <v>#N/A</v>
      </c>
      <c r="CC314" s="14" t="e">
        <f t="shared" si="448"/>
        <v>#N/A</v>
      </c>
      <c r="CD314" s="14" t="e">
        <f t="shared" si="449"/>
        <v>#N/A</v>
      </c>
      <c r="CE314" s="14" t="e">
        <f t="shared" si="450"/>
        <v>#N/A</v>
      </c>
      <c r="CF314" s="14" t="e">
        <f t="shared" si="451"/>
        <v>#N/A</v>
      </c>
      <c r="CG314" s="14" t="e">
        <f t="shared" si="434"/>
        <v>#N/A</v>
      </c>
      <c r="CH314" s="14" t="e">
        <f t="shared" si="387"/>
        <v>#N/A</v>
      </c>
      <c r="CI314" s="14" t="e">
        <f t="shared" si="388"/>
        <v>#N/A</v>
      </c>
      <c r="CJ314" s="14" t="e">
        <f t="shared" si="389"/>
        <v>#N/A</v>
      </c>
      <c r="CK314" s="14" t="e">
        <f t="shared" si="390"/>
        <v>#N/A</v>
      </c>
      <c r="CL314" s="14" t="e">
        <f t="shared" si="391"/>
        <v>#N/A</v>
      </c>
      <c r="CM314" s="14" t="e">
        <f t="shared" si="418"/>
        <v>#N/A</v>
      </c>
      <c r="CN314" s="14" t="e">
        <f t="shared" si="452"/>
        <v>#N/A</v>
      </c>
      <c r="CO314" s="14" t="e">
        <f t="shared" si="453"/>
        <v>#N/A</v>
      </c>
      <c r="CP314" s="14" t="e">
        <f t="shared" si="454"/>
        <v>#N/A</v>
      </c>
      <c r="CQ314" s="14" t="e">
        <f t="shared" si="455"/>
        <v>#N/A</v>
      </c>
      <c r="CR314" s="14" t="e">
        <f t="shared" si="456"/>
        <v>#N/A</v>
      </c>
      <c r="CS314" s="14" t="e">
        <f t="shared" si="457"/>
        <v>#N/A</v>
      </c>
      <c r="CT314" s="14" t="e">
        <f t="shared" si="458"/>
        <v>#N/A</v>
      </c>
      <c r="CU314" s="14" t="e">
        <f t="shared" si="459"/>
        <v>#N/A</v>
      </c>
      <c r="CV314" s="14" t="e">
        <f t="shared" si="460"/>
        <v>#N/A</v>
      </c>
      <c r="CW314" s="14" t="e">
        <f t="shared" si="461"/>
        <v>#N/A</v>
      </c>
      <c r="CX314" s="14" t="e">
        <f t="shared" si="462"/>
        <v>#N/A</v>
      </c>
      <c r="CY314" s="14" t="e">
        <f t="shared" si="463"/>
        <v>#N/A</v>
      </c>
      <c r="CZ314" s="14" t="e">
        <f t="shared" si="464"/>
        <v>#N/A</v>
      </c>
      <c r="DA314" s="14" t="e">
        <f t="shared" si="465"/>
        <v>#N/A</v>
      </c>
      <c r="DB314" s="14" t="e">
        <f t="shared" si="466"/>
        <v>#N/A</v>
      </c>
      <c r="DC314" s="14" t="e">
        <f t="shared" si="493"/>
        <v>#N/A</v>
      </c>
      <c r="DD314" s="14" t="e">
        <f t="shared" si="393"/>
        <v>#N/A</v>
      </c>
      <c r="DE314" s="14" t="e">
        <f t="shared" si="394"/>
        <v>#N/A</v>
      </c>
      <c r="DF314" s="14" t="e">
        <f t="shared" si="395"/>
        <v>#N/A</v>
      </c>
      <c r="DG314" s="14" t="e">
        <f t="shared" si="396"/>
        <v>#N/A</v>
      </c>
      <c r="DH314" s="14" t="e">
        <f t="shared" si="397"/>
        <v>#N/A</v>
      </c>
      <c r="DI314" s="14" t="e">
        <f t="shared" si="398"/>
        <v>#N/A</v>
      </c>
      <c r="DJ314" s="14" t="e">
        <f t="shared" si="399"/>
        <v>#N/A</v>
      </c>
      <c r="DK314" s="14" t="e">
        <f t="shared" si="400"/>
        <v>#N/A</v>
      </c>
      <c r="DL314" s="14" t="e">
        <f t="shared" si="401"/>
        <v>#N/A</v>
      </c>
      <c r="DM314" s="14" t="e">
        <f t="shared" si="402"/>
        <v>#N/A</v>
      </c>
      <c r="DN314" s="14" t="e">
        <f t="shared" si="403"/>
        <v>#N/A</v>
      </c>
      <c r="DO314" s="14" t="e">
        <f t="shared" si="404"/>
        <v>#N/A</v>
      </c>
      <c r="DP314" s="14" t="e">
        <f t="shared" si="405"/>
        <v>#N/A</v>
      </c>
      <c r="DQ314" s="14" t="e">
        <f t="shared" si="406"/>
        <v>#N/A</v>
      </c>
      <c r="DR314" s="14" t="e">
        <f t="shared" si="407"/>
        <v>#N/A</v>
      </c>
      <c r="DS314" s="14" t="e">
        <f t="shared" si="408"/>
        <v>#N/A</v>
      </c>
      <c r="DT314" s="14" t="e">
        <f t="shared" si="409"/>
        <v>#N/A</v>
      </c>
      <c r="DU314" s="14" t="e">
        <f t="shared" si="410"/>
        <v>#N/A</v>
      </c>
      <c r="DV314" s="14" t="e">
        <f t="shared" si="411"/>
        <v>#N/A</v>
      </c>
      <c r="DW314" s="14" t="e">
        <f t="shared" si="412"/>
        <v>#N/A</v>
      </c>
      <c r="DX314" s="14" t="e">
        <f t="shared" si="413"/>
        <v>#N/A</v>
      </c>
      <c r="DY314" s="14" t="e">
        <f t="shared" si="414"/>
        <v>#N/A</v>
      </c>
      <c r="DZ314" s="14" t="e">
        <f t="shared" si="491"/>
        <v>#N/A</v>
      </c>
    </row>
    <row r="315" spans="1:130">
      <c r="A315" s="18"/>
      <c r="B315" s="18"/>
      <c r="C315" s="18">
        <v>2057</v>
      </c>
      <c r="D315" s="25"/>
      <c r="E315" s="25"/>
      <c r="F315" s="25"/>
      <c r="G315" s="25"/>
      <c r="H315" s="25"/>
      <c r="I315" s="25"/>
      <c r="J315" s="25"/>
      <c r="K315" s="25"/>
      <c r="L315" s="25"/>
      <c r="M315" s="25"/>
      <c r="N315" s="25"/>
      <c r="O315" s="25"/>
      <c r="P315" s="25"/>
      <c r="Q315" s="25"/>
      <c r="R315" s="25"/>
      <c r="S315" s="25"/>
      <c r="T315" s="25"/>
      <c r="U315" s="25"/>
      <c r="V315" s="25"/>
      <c r="W315" s="25"/>
      <c r="X315" s="25"/>
      <c r="Y315" s="25"/>
      <c r="Z315" s="25"/>
      <c r="AA315" s="25"/>
      <c r="AB315" s="25"/>
      <c r="AC315" s="25"/>
      <c r="AD315" s="25"/>
      <c r="AE315" s="25"/>
      <c r="AF315" s="25"/>
      <c r="AG315" s="25"/>
      <c r="AH315" s="25"/>
      <c r="AI315" s="25"/>
      <c r="AJ315" s="25"/>
      <c r="AK315" s="25"/>
      <c r="AL315" s="25"/>
      <c r="AM315" s="25"/>
      <c r="AN315" s="25"/>
      <c r="AO315" s="25">
        <f t="shared" si="489"/>
        <v>0</v>
      </c>
      <c r="AP315" s="25">
        <f t="shared" si="490"/>
        <v>0</v>
      </c>
      <c r="AQ315" s="25">
        <f t="shared" si="492"/>
        <v>0</v>
      </c>
      <c r="AR315" s="25">
        <f t="shared" si="494"/>
        <v>0</v>
      </c>
      <c r="AS315" s="25">
        <f t="shared" si="495"/>
        <v>2.0830004388017187E-12</v>
      </c>
      <c r="AT315" s="25">
        <f t="shared" si="496"/>
        <v>638.39999999999986</v>
      </c>
      <c r="AU315" s="25">
        <f t="shared" si="497"/>
        <v>650.39999999999986</v>
      </c>
      <c r="AV315" s="25">
        <f t="shared" si="498"/>
        <v>660.59999999999991</v>
      </c>
      <c r="AW315" s="25">
        <f t="shared" si="499"/>
        <v>670.19999999999982</v>
      </c>
      <c r="AX315" s="25">
        <f t="shared" si="500"/>
        <v>675.19999999999982</v>
      </c>
      <c r="AY315" s="25">
        <f t="shared" si="501"/>
        <v>680.39999999999986</v>
      </c>
      <c r="AZ315" s="25">
        <f t="shared" si="502"/>
        <v>682.79999999999984</v>
      </c>
      <c r="BA315" s="25">
        <f t="shared" si="503"/>
        <v>685.19999999999982</v>
      </c>
      <c r="BB315" s="25">
        <f t="shared" si="504"/>
        <v>683.19999999999982</v>
      </c>
      <c r="BC315" s="25" t="e">
        <f t="shared" si="505"/>
        <v>#N/A</v>
      </c>
      <c r="BD315" s="25" t="e">
        <f t="shared" si="506"/>
        <v>#N/A</v>
      </c>
      <c r="BE315" s="25" t="e">
        <f t="shared" si="507"/>
        <v>#N/A</v>
      </c>
      <c r="BF315" s="25" t="e">
        <f t="shared" si="508"/>
        <v>#N/A</v>
      </c>
      <c r="BG315" s="25" t="e">
        <f t="shared" ref="BG315:BG318" si="509">VLOOKUP($C$121,$D$3:$K$63,$A$71,0)*(B260-B259)</f>
        <v>#N/A</v>
      </c>
      <c r="BH315" s="25" t="e">
        <f>VLOOKUP($C$122,$D$3:$K$63,$A$71,0)*(B259-B258)</f>
        <v>#N/A</v>
      </c>
      <c r="BI315" s="25" t="e">
        <f>VLOOKUP($C$123,$D$3:$K$63,$A$71,0)*B258</f>
        <v>#N/A</v>
      </c>
      <c r="BJ315" s="25"/>
      <c r="BK315" s="25"/>
      <c r="BL315" s="25"/>
      <c r="BM315" s="21" t="e">
        <f t="shared" si="416"/>
        <v>#N/A</v>
      </c>
      <c r="BN315" s="18"/>
      <c r="BO315" s="18"/>
      <c r="BP315" s="18">
        <v>2057</v>
      </c>
      <c r="BQ315" s="14" t="e">
        <f t="shared" si="417"/>
        <v>#N/A</v>
      </c>
      <c r="BR315" s="14" t="e">
        <f t="shared" si="437"/>
        <v>#N/A</v>
      </c>
      <c r="BS315" s="14" t="e">
        <f t="shared" si="438"/>
        <v>#N/A</v>
      </c>
      <c r="BT315" s="14" t="e">
        <f t="shared" si="439"/>
        <v>#N/A</v>
      </c>
      <c r="BU315" s="14" t="e">
        <f t="shared" si="440"/>
        <v>#N/A</v>
      </c>
      <c r="BV315" s="14" t="e">
        <f t="shared" si="441"/>
        <v>#N/A</v>
      </c>
      <c r="BW315" s="14" t="e">
        <f t="shared" si="442"/>
        <v>#N/A</v>
      </c>
      <c r="BX315" s="14" t="e">
        <f t="shared" si="443"/>
        <v>#N/A</v>
      </c>
      <c r="BY315" s="14" t="e">
        <f t="shared" si="444"/>
        <v>#N/A</v>
      </c>
      <c r="BZ315" s="14" t="e">
        <f t="shared" si="445"/>
        <v>#N/A</v>
      </c>
      <c r="CA315" s="14" t="e">
        <f t="shared" si="446"/>
        <v>#N/A</v>
      </c>
      <c r="CB315" s="14" t="e">
        <f t="shared" si="447"/>
        <v>#N/A</v>
      </c>
      <c r="CC315" s="14" t="e">
        <f t="shared" si="448"/>
        <v>#N/A</v>
      </c>
      <c r="CD315" s="14" t="e">
        <f t="shared" si="449"/>
        <v>#N/A</v>
      </c>
      <c r="CE315" s="14" t="e">
        <f t="shared" si="450"/>
        <v>#N/A</v>
      </c>
      <c r="CF315" s="14" t="e">
        <f t="shared" si="451"/>
        <v>#N/A</v>
      </c>
      <c r="CG315" s="14" t="e">
        <f t="shared" si="434"/>
        <v>#N/A</v>
      </c>
      <c r="CH315" s="14" t="e">
        <f t="shared" si="387"/>
        <v>#N/A</v>
      </c>
      <c r="CI315" s="14" t="e">
        <f t="shared" si="388"/>
        <v>#N/A</v>
      </c>
      <c r="CJ315" s="14" t="e">
        <f t="shared" si="389"/>
        <v>#N/A</v>
      </c>
      <c r="CK315" s="14" t="e">
        <f t="shared" si="390"/>
        <v>#N/A</v>
      </c>
      <c r="CL315" s="14" t="e">
        <f t="shared" si="391"/>
        <v>#N/A</v>
      </c>
      <c r="CM315" s="14" t="e">
        <f t="shared" si="418"/>
        <v>#N/A</v>
      </c>
      <c r="CN315" s="14" t="e">
        <f t="shared" si="452"/>
        <v>#N/A</v>
      </c>
      <c r="CO315" s="14" t="e">
        <f t="shared" si="453"/>
        <v>#N/A</v>
      </c>
      <c r="CP315" s="14" t="e">
        <f t="shared" si="454"/>
        <v>#N/A</v>
      </c>
      <c r="CQ315" s="14" t="e">
        <f t="shared" si="455"/>
        <v>#N/A</v>
      </c>
      <c r="CR315" s="14" t="e">
        <f t="shared" si="456"/>
        <v>#N/A</v>
      </c>
      <c r="CS315" s="14" t="e">
        <f t="shared" si="457"/>
        <v>#N/A</v>
      </c>
      <c r="CT315" s="14" t="e">
        <f t="shared" si="458"/>
        <v>#N/A</v>
      </c>
      <c r="CU315" s="14" t="e">
        <f t="shared" si="459"/>
        <v>#N/A</v>
      </c>
      <c r="CV315" s="14" t="e">
        <f t="shared" si="460"/>
        <v>#N/A</v>
      </c>
      <c r="CW315" s="14" t="e">
        <f t="shared" si="461"/>
        <v>#N/A</v>
      </c>
      <c r="CX315" s="14" t="e">
        <f t="shared" si="462"/>
        <v>#N/A</v>
      </c>
      <c r="CY315" s="14" t="e">
        <f t="shared" si="463"/>
        <v>#N/A</v>
      </c>
      <c r="CZ315" s="14" t="e">
        <f t="shared" si="464"/>
        <v>#N/A</v>
      </c>
      <c r="DA315" s="14" t="e">
        <f t="shared" si="465"/>
        <v>#N/A</v>
      </c>
      <c r="DB315" s="14" t="e">
        <f t="shared" si="466"/>
        <v>#N/A</v>
      </c>
      <c r="DC315" s="14" t="e">
        <f t="shared" si="493"/>
        <v>#N/A</v>
      </c>
      <c r="DD315" s="14" t="e">
        <f t="shared" si="393"/>
        <v>#N/A</v>
      </c>
      <c r="DE315" s="14" t="e">
        <f t="shared" si="394"/>
        <v>#N/A</v>
      </c>
      <c r="DF315" s="14" t="e">
        <f t="shared" si="395"/>
        <v>#N/A</v>
      </c>
      <c r="DG315" s="14" t="e">
        <f t="shared" si="396"/>
        <v>#N/A</v>
      </c>
      <c r="DH315" s="14" t="e">
        <f t="shared" si="397"/>
        <v>#N/A</v>
      </c>
      <c r="DI315" s="14" t="e">
        <f t="shared" si="398"/>
        <v>#N/A</v>
      </c>
      <c r="DJ315" s="14" t="e">
        <f t="shared" si="399"/>
        <v>#N/A</v>
      </c>
      <c r="DK315" s="14" t="e">
        <f t="shared" si="400"/>
        <v>#N/A</v>
      </c>
      <c r="DL315" s="14" t="e">
        <f t="shared" si="401"/>
        <v>#N/A</v>
      </c>
      <c r="DM315" s="14" t="e">
        <f t="shared" si="402"/>
        <v>#N/A</v>
      </c>
      <c r="DN315" s="14" t="e">
        <f t="shared" si="403"/>
        <v>#N/A</v>
      </c>
      <c r="DO315" s="14" t="e">
        <f t="shared" si="404"/>
        <v>#N/A</v>
      </c>
      <c r="DP315" s="14" t="e">
        <f t="shared" si="405"/>
        <v>#N/A</v>
      </c>
      <c r="DQ315" s="14" t="e">
        <f t="shared" si="406"/>
        <v>#N/A</v>
      </c>
      <c r="DR315" s="14" t="e">
        <f t="shared" si="407"/>
        <v>#N/A</v>
      </c>
      <c r="DS315" s="14" t="e">
        <f t="shared" si="408"/>
        <v>#N/A</v>
      </c>
      <c r="DT315" s="14" t="e">
        <f t="shared" si="409"/>
        <v>#N/A</v>
      </c>
      <c r="DU315" s="14" t="e">
        <f t="shared" si="410"/>
        <v>#N/A</v>
      </c>
      <c r="DV315" s="14" t="e">
        <f t="shared" si="411"/>
        <v>#N/A</v>
      </c>
      <c r="DW315" s="14" t="e">
        <f t="shared" si="412"/>
        <v>#N/A</v>
      </c>
      <c r="DX315" s="14" t="e">
        <f t="shared" si="413"/>
        <v>#N/A</v>
      </c>
      <c r="DY315" s="14" t="e">
        <f t="shared" si="414"/>
        <v>#N/A</v>
      </c>
      <c r="DZ315" s="14" t="e">
        <f t="shared" si="491"/>
        <v>#N/A</v>
      </c>
    </row>
    <row r="316" spans="1:130">
      <c r="A316" s="18"/>
      <c r="B316" s="18"/>
      <c r="C316" s="18">
        <v>2058</v>
      </c>
      <c r="D316" s="25"/>
      <c r="E316" s="25"/>
      <c r="F316" s="25"/>
      <c r="G316" s="25"/>
      <c r="H316" s="25"/>
      <c r="I316" s="25"/>
      <c r="J316" s="25"/>
      <c r="K316" s="25"/>
      <c r="L316" s="25"/>
      <c r="M316" s="25"/>
      <c r="N316" s="25"/>
      <c r="O316" s="25"/>
      <c r="P316" s="25"/>
      <c r="Q316" s="25"/>
      <c r="R316" s="25"/>
      <c r="S316" s="25"/>
      <c r="T316" s="25"/>
      <c r="U316" s="25"/>
      <c r="V316" s="25"/>
      <c r="W316" s="25"/>
      <c r="X316" s="25"/>
      <c r="Y316" s="25"/>
      <c r="Z316" s="25"/>
      <c r="AA316" s="25"/>
      <c r="AB316" s="25"/>
      <c r="AC316" s="25"/>
      <c r="AD316" s="25"/>
      <c r="AE316" s="25"/>
      <c r="AF316" s="25"/>
      <c r="AG316" s="25"/>
      <c r="AH316" s="25"/>
      <c r="AI316" s="25"/>
      <c r="AJ316" s="25"/>
      <c r="AK316" s="25"/>
      <c r="AL316" s="25"/>
      <c r="AM316" s="25"/>
      <c r="AN316" s="25"/>
      <c r="AO316" s="25"/>
      <c r="AP316" s="25">
        <f t="shared" si="490"/>
        <v>0</v>
      </c>
      <c r="AQ316" s="25">
        <f t="shared" si="492"/>
        <v>0</v>
      </c>
      <c r="AR316" s="25">
        <f t="shared" si="494"/>
        <v>0</v>
      </c>
      <c r="AS316" s="25">
        <f t="shared" si="495"/>
        <v>0</v>
      </c>
      <c r="AT316" s="25">
        <f t="shared" si="496"/>
        <v>2.1262991367620998E-12</v>
      </c>
      <c r="AU316" s="25">
        <f t="shared" si="497"/>
        <v>650.39999999999986</v>
      </c>
      <c r="AV316" s="25">
        <f t="shared" si="498"/>
        <v>660.59999999999991</v>
      </c>
      <c r="AW316" s="25">
        <f t="shared" si="499"/>
        <v>670.19999999999982</v>
      </c>
      <c r="AX316" s="25">
        <f t="shared" si="500"/>
        <v>675.19999999999982</v>
      </c>
      <c r="AY316" s="25">
        <f t="shared" si="501"/>
        <v>680.39999999999986</v>
      </c>
      <c r="AZ316" s="25">
        <f t="shared" si="502"/>
        <v>682.79999999999984</v>
      </c>
      <c r="BA316" s="25">
        <f t="shared" si="503"/>
        <v>685.19999999999982</v>
      </c>
      <c r="BB316" s="25">
        <f t="shared" si="504"/>
        <v>683.19999999999982</v>
      </c>
      <c r="BC316" s="25" t="e">
        <f t="shared" si="505"/>
        <v>#N/A</v>
      </c>
      <c r="BD316" s="25" t="e">
        <f t="shared" si="506"/>
        <v>#N/A</v>
      </c>
      <c r="BE316" s="25" t="e">
        <f t="shared" si="507"/>
        <v>#N/A</v>
      </c>
      <c r="BF316" s="25" t="e">
        <f t="shared" si="508"/>
        <v>#N/A</v>
      </c>
      <c r="BG316" s="25" t="e">
        <f t="shared" si="509"/>
        <v>#N/A</v>
      </c>
      <c r="BH316" s="25" t="e">
        <f t="shared" ref="BH316:BH318" si="510">VLOOKUP($C$122,$D$3:$K$63,$A$71,0)*(B260-B259)</f>
        <v>#N/A</v>
      </c>
      <c r="BI316" s="25" t="e">
        <f>VLOOKUP($C$123,$D$3:$K$63,$A$71,0)*(B259-B258)</f>
        <v>#N/A</v>
      </c>
      <c r="BJ316" s="25" t="e">
        <f>VLOOKUP($C$124,$D$3:$K$63,$A$71,0)*B258</f>
        <v>#N/A</v>
      </c>
      <c r="BK316" s="25"/>
      <c r="BL316" s="25"/>
      <c r="BM316" s="21" t="e">
        <f t="shared" si="416"/>
        <v>#N/A</v>
      </c>
      <c r="BN316" s="18"/>
      <c r="BO316" s="18"/>
      <c r="BP316" s="18">
        <v>2058</v>
      </c>
      <c r="BQ316" s="14" t="e">
        <f t="shared" si="417"/>
        <v>#N/A</v>
      </c>
      <c r="BR316" s="14" t="e">
        <f t="shared" si="437"/>
        <v>#N/A</v>
      </c>
      <c r="BS316" s="14" t="e">
        <f t="shared" si="438"/>
        <v>#N/A</v>
      </c>
      <c r="BT316" s="14" t="e">
        <f t="shared" si="439"/>
        <v>#N/A</v>
      </c>
      <c r="BU316" s="14" t="e">
        <f t="shared" si="440"/>
        <v>#N/A</v>
      </c>
      <c r="BV316" s="14" t="e">
        <f t="shared" si="441"/>
        <v>#N/A</v>
      </c>
      <c r="BW316" s="14" t="e">
        <f t="shared" si="442"/>
        <v>#N/A</v>
      </c>
      <c r="BX316" s="14" t="e">
        <f t="shared" si="443"/>
        <v>#N/A</v>
      </c>
      <c r="BY316" s="14" t="e">
        <f t="shared" si="444"/>
        <v>#N/A</v>
      </c>
      <c r="BZ316" s="14" t="e">
        <f t="shared" si="445"/>
        <v>#N/A</v>
      </c>
      <c r="CA316" s="14" t="e">
        <f t="shared" si="446"/>
        <v>#N/A</v>
      </c>
      <c r="CB316" s="14" t="e">
        <f t="shared" si="447"/>
        <v>#N/A</v>
      </c>
      <c r="CC316" s="14" t="e">
        <f t="shared" si="448"/>
        <v>#N/A</v>
      </c>
      <c r="CD316" s="14" t="e">
        <f t="shared" si="449"/>
        <v>#N/A</v>
      </c>
      <c r="CE316" s="14" t="e">
        <f t="shared" si="450"/>
        <v>#N/A</v>
      </c>
      <c r="CF316" s="14" t="e">
        <f t="shared" si="451"/>
        <v>#N/A</v>
      </c>
      <c r="CG316" s="14" t="e">
        <f t="shared" si="434"/>
        <v>#N/A</v>
      </c>
      <c r="CH316" s="14" t="e">
        <f t="shared" si="387"/>
        <v>#N/A</v>
      </c>
      <c r="CI316" s="14" t="e">
        <f t="shared" si="388"/>
        <v>#N/A</v>
      </c>
      <c r="CJ316" s="14" t="e">
        <f t="shared" si="389"/>
        <v>#N/A</v>
      </c>
      <c r="CK316" s="14" t="e">
        <f t="shared" si="390"/>
        <v>#N/A</v>
      </c>
      <c r="CL316" s="14" t="e">
        <f t="shared" si="391"/>
        <v>#N/A</v>
      </c>
      <c r="CM316" s="14" t="e">
        <f t="shared" si="418"/>
        <v>#N/A</v>
      </c>
      <c r="CN316" s="14" t="e">
        <f t="shared" si="452"/>
        <v>#N/A</v>
      </c>
      <c r="CO316" s="14" t="e">
        <f t="shared" si="453"/>
        <v>#N/A</v>
      </c>
      <c r="CP316" s="14" t="e">
        <f t="shared" si="454"/>
        <v>#N/A</v>
      </c>
      <c r="CQ316" s="14" t="e">
        <f t="shared" si="455"/>
        <v>#N/A</v>
      </c>
      <c r="CR316" s="14" t="e">
        <f t="shared" si="456"/>
        <v>#N/A</v>
      </c>
      <c r="CS316" s="14" t="e">
        <f t="shared" si="457"/>
        <v>#N/A</v>
      </c>
      <c r="CT316" s="14" t="e">
        <f t="shared" si="458"/>
        <v>#N/A</v>
      </c>
      <c r="CU316" s="14" t="e">
        <f t="shared" si="459"/>
        <v>#N/A</v>
      </c>
      <c r="CV316" s="14" t="e">
        <f t="shared" si="460"/>
        <v>#N/A</v>
      </c>
      <c r="CW316" s="14" t="e">
        <f t="shared" si="461"/>
        <v>#N/A</v>
      </c>
      <c r="CX316" s="14" t="e">
        <f t="shared" si="462"/>
        <v>#N/A</v>
      </c>
      <c r="CY316" s="14" t="e">
        <f t="shared" si="463"/>
        <v>#N/A</v>
      </c>
      <c r="CZ316" s="14" t="e">
        <f t="shared" si="464"/>
        <v>#N/A</v>
      </c>
      <c r="DA316" s="14" t="e">
        <f t="shared" si="465"/>
        <v>#N/A</v>
      </c>
      <c r="DB316" s="14" t="e">
        <f t="shared" si="466"/>
        <v>#N/A</v>
      </c>
      <c r="DC316" s="14" t="e">
        <f t="shared" si="493"/>
        <v>#N/A</v>
      </c>
      <c r="DD316" s="14" t="e">
        <f t="shared" si="393"/>
        <v>#N/A</v>
      </c>
      <c r="DE316" s="14" t="e">
        <f t="shared" si="394"/>
        <v>#N/A</v>
      </c>
      <c r="DF316" s="14" t="e">
        <f t="shared" si="395"/>
        <v>#N/A</v>
      </c>
      <c r="DG316" s="14" t="e">
        <f t="shared" si="396"/>
        <v>#N/A</v>
      </c>
      <c r="DH316" s="14" t="e">
        <f t="shared" si="397"/>
        <v>#N/A</v>
      </c>
      <c r="DI316" s="14" t="e">
        <f t="shared" si="398"/>
        <v>#N/A</v>
      </c>
      <c r="DJ316" s="14" t="e">
        <f t="shared" si="399"/>
        <v>#N/A</v>
      </c>
      <c r="DK316" s="14" t="e">
        <f t="shared" si="400"/>
        <v>#N/A</v>
      </c>
      <c r="DL316" s="14" t="e">
        <f t="shared" si="401"/>
        <v>#N/A</v>
      </c>
      <c r="DM316" s="14" t="e">
        <f t="shared" si="402"/>
        <v>#N/A</v>
      </c>
      <c r="DN316" s="14" t="e">
        <f t="shared" si="403"/>
        <v>#N/A</v>
      </c>
      <c r="DO316" s="14" t="e">
        <f t="shared" si="404"/>
        <v>#N/A</v>
      </c>
      <c r="DP316" s="14" t="e">
        <f t="shared" si="405"/>
        <v>#N/A</v>
      </c>
      <c r="DQ316" s="14" t="e">
        <f t="shared" si="406"/>
        <v>#N/A</v>
      </c>
      <c r="DR316" s="14" t="e">
        <f t="shared" si="407"/>
        <v>#N/A</v>
      </c>
      <c r="DS316" s="14" t="e">
        <f t="shared" si="408"/>
        <v>#N/A</v>
      </c>
      <c r="DT316" s="14" t="e">
        <f t="shared" si="409"/>
        <v>#N/A</v>
      </c>
      <c r="DU316" s="14" t="e">
        <f t="shared" si="410"/>
        <v>#N/A</v>
      </c>
      <c r="DV316" s="14" t="e">
        <f t="shared" si="411"/>
        <v>#N/A</v>
      </c>
      <c r="DW316" s="14" t="e">
        <f t="shared" si="412"/>
        <v>#N/A</v>
      </c>
      <c r="DX316" s="14" t="e">
        <f t="shared" si="413"/>
        <v>#N/A</v>
      </c>
      <c r="DY316" s="14" t="e">
        <f t="shared" si="414"/>
        <v>#N/A</v>
      </c>
      <c r="DZ316" s="14" t="e">
        <f t="shared" si="491"/>
        <v>#N/A</v>
      </c>
    </row>
    <row r="317" spans="1:130">
      <c r="A317" s="18"/>
      <c r="B317" s="18"/>
      <c r="C317" s="18">
        <v>2059</v>
      </c>
      <c r="D317" s="25"/>
      <c r="E317" s="25"/>
      <c r="F317" s="25"/>
      <c r="G317" s="25"/>
      <c r="H317" s="25"/>
      <c r="I317" s="25"/>
      <c r="J317" s="25"/>
      <c r="K317" s="25"/>
      <c r="L317" s="25"/>
      <c r="M317" s="25"/>
      <c r="N317" s="25"/>
      <c r="O317" s="25"/>
      <c r="P317" s="25"/>
      <c r="Q317" s="25"/>
      <c r="R317" s="25"/>
      <c r="S317" s="25"/>
      <c r="T317" s="25"/>
      <c r="U317" s="25"/>
      <c r="V317" s="25"/>
      <c r="W317" s="25"/>
      <c r="X317" s="25"/>
      <c r="Y317" s="25"/>
      <c r="Z317" s="25"/>
      <c r="AA317" s="25"/>
      <c r="AB317" s="25"/>
      <c r="AC317" s="25"/>
      <c r="AD317" s="25"/>
      <c r="AE317" s="25"/>
      <c r="AF317" s="25"/>
      <c r="AG317" s="25"/>
      <c r="AH317" s="25"/>
      <c r="AI317" s="25"/>
      <c r="AJ317" s="25"/>
      <c r="AK317" s="25"/>
      <c r="AL317" s="25"/>
      <c r="AM317" s="25"/>
      <c r="AN317" s="25"/>
      <c r="AO317" s="25"/>
      <c r="AP317" s="25"/>
      <c r="AQ317" s="25">
        <f t="shared" si="492"/>
        <v>0</v>
      </c>
      <c r="AR317" s="25">
        <f t="shared" si="494"/>
        <v>0</v>
      </c>
      <c r="AS317" s="25">
        <f t="shared" si="495"/>
        <v>0</v>
      </c>
      <c r="AT317" s="25">
        <f t="shared" si="496"/>
        <v>0</v>
      </c>
      <c r="AU317" s="25">
        <f t="shared" si="497"/>
        <v>2.1662671656486054E-12</v>
      </c>
      <c r="AV317" s="25">
        <f t="shared" si="498"/>
        <v>660.59999999999991</v>
      </c>
      <c r="AW317" s="25">
        <f t="shared" si="499"/>
        <v>670.19999999999982</v>
      </c>
      <c r="AX317" s="25">
        <f t="shared" si="500"/>
        <v>675.19999999999982</v>
      </c>
      <c r="AY317" s="25">
        <f t="shared" si="501"/>
        <v>680.39999999999986</v>
      </c>
      <c r="AZ317" s="25">
        <f t="shared" si="502"/>
        <v>682.79999999999984</v>
      </c>
      <c r="BA317" s="25">
        <f t="shared" si="503"/>
        <v>685.19999999999982</v>
      </c>
      <c r="BB317" s="25">
        <f t="shared" si="504"/>
        <v>683.19999999999982</v>
      </c>
      <c r="BC317" s="25" t="e">
        <f t="shared" si="505"/>
        <v>#N/A</v>
      </c>
      <c r="BD317" s="25" t="e">
        <f t="shared" si="506"/>
        <v>#N/A</v>
      </c>
      <c r="BE317" s="25" t="e">
        <f t="shared" si="507"/>
        <v>#N/A</v>
      </c>
      <c r="BF317" s="25" t="e">
        <f t="shared" si="508"/>
        <v>#N/A</v>
      </c>
      <c r="BG317" s="25" t="e">
        <f t="shared" si="509"/>
        <v>#N/A</v>
      </c>
      <c r="BH317" s="25" t="e">
        <f t="shared" si="510"/>
        <v>#N/A</v>
      </c>
      <c r="BI317" s="25" t="e">
        <f t="shared" ref="BI317:BI318" si="511">VLOOKUP($C$123,$D$3:$K$63,$A$71,0)*(B260-B259)</f>
        <v>#N/A</v>
      </c>
      <c r="BJ317" s="25" t="e">
        <f>VLOOKUP($C$124,$D$3:$K$63,$A$71,0)*(B259-B258)</f>
        <v>#N/A</v>
      </c>
      <c r="BK317" s="25" t="e">
        <f>VLOOKUP($C$125,$D$3:$K$63,$A$71,0)*B258</f>
        <v>#N/A</v>
      </c>
      <c r="BL317" s="25"/>
      <c r="BM317" s="21" t="e">
        <f t="shared" si="416"/>
        <v>#N/A</v>
      </c>
      <c r="BN317" s="18"/>
      <c r="BO317" s="18"/>
      <c r="BP317" s="18">
        <v>2059</v>
      </c>
      <c r="BQ317" s="14" t="e">
        <f t="shared" si="417"/>
        <v>#N/A</v>
      </c>
      <c r="BR317" s="14" t="e">
        <f t="shared" si="437"/>
        <v>#N/A</v>
      </c>
      <c r="BS317" s="14" t="e">
        <f t="shared" si="438"/>
        <v>#N/A</v>
      </c>
      <c r="BT317" s="14" t="e">
        <f t="shared" si="439"/>
        <v>#N/A</v>
      </c>
      <c r="BU317" s="14" t="e">
        <f t="shared" si="440"/>
        <v>#N/A</v>
      </c>
      <c r="BV317" s="14" t="e">
        <f t="shared" si="441"/>
        <v>#N/A</v>
      </c>
      <c r="BW317" s="14" t="e">
        <f t="shared" si="442"/>
        <v>#N/A</v>
      </c>
      <c r="BX317" s="14" t="e">
        <f t="shared" si="443"/>
        <v>#N/A</v>
      </c>
      <c r="BY317" s="14" t="e">
        <f t="shared" si="444"/>
        <v>#N/A</v>
      </c>
      <c r="BZ317" s="14" t="e">
        <f t="shared" si="445"/>
        <v>#N/A</v>
      </c>
      <c r="CA317" s="14" t="e">
        <f t="shared" si="446"/>
        <v>#N/A</v>
      </c>
      <c r="CB317" s="14" t="e">
        <f t="shared" si="447"/>
        <v>#N/A</v>
      </c>
      <c r="CC317" s="14" t="e">
        <f t="shared" si="448"/>
        <v>#N/A</v>
      </c>
      <c r="CD317" s="14" t="e">
        <f t="shared" si="449"/>
        <v>#N/A</v>
      </c>
      <c r="CE317" s="14" t="e">
        <f t="shared" si="450"/>
        <v>#N/A</v>
      </c>
      <c r="CF317" s="14" t="e">
        <f t="shared" si="451"/>
        <v>#N/A</v>
      </c>
      <c r="CG317" s="14" t="e">
        <f t="shared" si="434"/>
        <v>#N/A</v>
      </c>
      <c r="CH317" s="14" t="e">
        <f t="shared" si="387"/>
        <v>#N/A</v>
      </c>
      <c r="CI317" s="14" t="e">
        <f t="shared" si="388"/>
        <v>#N/A</v>
      </c>
      <c r="CJ317" s="14" t="e">
        <f t="shared" si="389"/>
        <v>#N/A</v>
      </c>
      <c r="CK317" s="14" t="e">
        <f t="shared" si="390"/>
        <v>#N/A</v>
      </c>
      <c r="CL317" s="14" t="e">
        <f t="shared" si="391"/>
        <v>#N/A</v>
      </c>
      <c r="CM317" s="14" t="e">
        <f t="shared" si="418"/>
        <v>#N/A</v>
      </c>
      <c r="CN317" s="14" t="e">
        <f t="shared" si="452"/>
        <v>#N/A</v>
      </c>
      <c r="CO317" s="14" t="e">
        <f t="shared" si="453"/>
        <v>#N/A</v>
      </c>
      <c r="CP317" s="14" t="e">
        <f t="shared" si="454"/>
        <v>#N/A</v>
      </c>
      <c r="CQ317" s="14" t="e">
        <f t="shared" si="455"/>
        <v>#N/A</v>
      </c>
      <c r="CR317" s="14" t="e">
        <f t="shared" si="456"/>
        <v>#N/A</v>
      </c>
      <c r="CS317" s="14" t="e">
        <f t="shared" si="457"/>
        <v>#N/A</v>
      </c>
      <c r="CT317" s="14" t="e">
        <f t="shared" si="458"/>
        <v>#N/A</v>
      </c>
      <c r="CU317" s="14" t="e">
        <f t="shared" si="459"/>
        <v>#N/A</v>
      </c>
      <c r="CV317" s="14" t="e">
        <f t="shared" si="460"/>
        <v>#N/A</v>
      </c>
      <c r="CW317" s="14" t="e">
        <f t="shared" si="461"/>
        <v>#N/A</v>
      </c>
      <c r="CX317" s="14" t="e">
        <f t="shared" si="462"/>
        <v>#N/A</v>
      </c>
      <c r="CY317" s="14" t="e">
        <f t="shared" si="463"/>
        <v>#N/A</v>
      </c>
      <c r="CZ317" s="14" t="e">
        <f t="shared" si="464"/>
        <v>#N/A</v>
      </c>
      <c r="DA317" s="14" t="e">
        <f t="shared" si="465"/>
        <v>#N/A</v>
      </c>
      <c r="DB317" s="14" t="e">
        <f t="shared" si="466"/>
        <v>#N/A</v>
      </c>
      <c r="DC317" s="14" t="e">
        <f t="shared" si="493"/>
        <v>#N/A</v>
      </c>
      <c r="DD317" s="14" t="e">
        <f t="shared" si="393"/>
        <v>#N/A</v>
      </c>
      <c r="DE317" s="14" t="e">
        <f t="shared" si="394"/>
        <v>#N/A</v>
      </c>
      <c r="DF317" s="14" t="e">
        <f t="shared" si="395"/>
        <v>#N/A</v>
      </c>
      <c r="DG317" s="14" t="e">
        <f t="shared" si="396"/>
        <v>#N/A</v>
      </c>
      <c r="DH317" s="14" t="e">
        <f t="shared" si="397"/>
        <v>#N/A</v>
      </c>
      <c r="DI317" s="14" t="e">
        <f t="shared" si="398"/>
        <v>#N/A</v>
      </c>
      <c r="DJ317" s="14" t="e">
        <f t="shared" si="399"/>
        <v>#N/A</v>
      </c>
      <c r="DK317" s="14" t="e">
        <f t="shared" si="400"/>
        <v>#N/A</v>
      </c>
      <c r="DL317" s="14" t="e">
        <f t="shared" si="401"/>
        <v>#N/A</v>
      </c>
      <c r="DM317" s="14" t="e">
        <f t="shared" si="402"/>
        <v>#N/A</v>
      </c>
      <c r="DN317" s="14" t="e">
        <f t="shared" si="403"/>
        <v>#N/A</v>
      </c>
      <c r="DO317" s="14" t="e">
        <f t="shared" si="404"/>
        <v>#N/A</v>
      </c>
      <c r="DP317" s="14" t="e">
        <f t="shared" si="405"/>
        <v>#N/A</v>
      </c>
      <c r="DQ317" s="14" t="e">
        <f t="shared" si="406"/>
        <v>#N/A</v>
      </c>
      <c r="DR317" s="14" t="e">
        <f t="shared" si="407"/>
        <v>#N/A</v>
      </c>
      <c r="DS317" s="14" t="e">
        <f t="shared" si="408"/>
        <v>#N/A</v>
      </c>
      <c r="DT317" s="14" t="e">
        <f t="shared" si="409"/>
        <v>#N/A</v>
      </c>
      <c r="DU317" s="14" t="e">
        <f t="shared" si="410"/>
        <v>#N/A</v>
      </c>
      <c r="DV317" s="14" t="e">
        <f t="shared" si="411"/>
        <v>#N/A</v>
      </c>
      <c r="DW317" s="14" t="e">
        <f t="shared" si="412"/>
        <v>#N/A</v>
      </c>
      <c r="DX317" s="14" t="e">
        <f t="shared" si="413"/>
        <v>#N/A</v>
      </c>
      <c r="DY317" s="14" t="e">
        <f t="shared" si="414"/>
        <v>#N/A</v>
      </c>
      <c r="DZ317" s="14" t="e">
        <f t="shared" si="491"/>
        <v>#N/A</v>
      </c>
    </row>
    <row r="318" spans="1:130">
      <c r="A318" s="18"/>
      <c r="B318" s="18"/>
      <c r="C318" s="18">
        <v>2060</v>
      </c>
      <c r="D318" s="25"/>
      <c r="E318" s="25"/>
      <c r="F318" s="25"/>
      <c r="G318" s="25"/>
      <c r="H318" s="25"/>
      <c r="I318" s="25"/>
      <c r="J318" s="25"/>
      <c r="K318" s="25"/>
      <c r="L318" s="25"/>
      <c r="M318" s="25"/>
      <c r="N318" s="25"/>
      <c r="O318" s="25"/>
      <c r="P318" s="25"/>
      <c r="Q318" s="25"/>
      <c r="R318" s="25"/>
      <c r="S318" s="25"/>
      <c r="T318" s="25"/>
      <c r="U318" s="25"/>
      <c r="V318" s="25"/>
      <c r="W318" s="25"/>
      <c r="X318" s="25"/>
      <c r="Y318" s="25"/>
      <c r="Z318" s="25"/>
      <c r="AA318" s="25"/>
      <c r="AB318" s="25"/>
      <c r="AC318" s="25"/>
      <c r="AD318" s="25"/>
      <c r="AE318" s="25"/>
      <c r="AF318" s="25"/>
      <c r="AG318" s="25"/>
      <c r="AH318" s="25"/>
      <c r="AI318" s="25"/>
      <c r="AJ318" s="25"/>
      <c r="AK318" s="25"/>
      <c r="AL318" s="25"/>
      <c r="AM318" s="25"/>
      <c r="AN318" s="25"/>
      <c r="AO318" s="25"/>
      <c r="AP318" s="25"/>
      <c r="AQ318" s="25"/>
      <c r="AR318" s="25">
        <f t="shared" si="494"/>
        <v>0</v>
      </c>
      <c r="AS318" s="25">
        <f t="shared" si="495"/>
        <v>0</v>
      </c>
      <c r="AT318" s="25">
        <f t="shared" si="496"/>
        <v>0</v>
      </c>
      <c r="AU318" s="25">
        <f t="shared" si="497"/>
        <v>0</v>
      </c>
      <c r="AV318" s="25">
        <f t="shared" si="498"/>
        <v>2.2002399902021352E-12</v>
      </c>
      <c r="AW318" s="25">
        <f t="shared" si="499"/>
        <v>670.19999999999982</v>
      </c>
      <c r="AX318" s="25">
        <f t="shared" si="500"/>
        <v>675.19999999999982</v>
      </c>
      <c r="AY318" s="25">
        <f t="shared" si="501"/>
        <v>680.39999999999986</v>
      </c>
      <c r="AZ318" s="25">
        <f t="shared" si="502"/>
        <v>682.79999999999984</v>
      </c>
      <c r="BA318" s="25">
        <f t="shared" si="503"/>
        <v>685.19999999999982</v>
      </c>
      <c r="BB318" s="25">
        <f t="shared" si="504"/>
        <v>683.19999999999982</v>
      </c>
      <c r="BC318" s="25" t="e">
        <f t="shared" si="505"/>
        <v>#N/A</v>
      </c>
      <c r="BD318" s="25" t="e">
        <f t="shared" si="506"/>
        <v>#N/A</v>
      </c>
      <c r="BE318" s="25" t="e">
        <f t="shared" si="507"/>
        <v>#N/A</v>
      </c>
      <c r="BF318" s="25" t="e">
        <f t="shared" si="508"/>
        <v>#N/A</v>
      </c>
      <c r="BG318" s="25" t="e">
        <f t="shared" si="509"/>
        <v>#N/A</v>
      </c>
      <c r="BH318" s="25" t="e">
        <f t="shared" si="510"/>
        <v>#N/A</v>
      </c>
      <c r="BI318" s="25" t="e">
        <f t="shared" si="511"/>
        <v>#N/A</v>
      </c>
      <c r="BJ318" s="25" t="e">
        <f>VLOOKUP($C$124,$D$3:$K$63,$A$71,0)*(B260-B259)</f>
        <v>#N/A</v>
      </c>
      <c r="BK318" s="25" t="e">
        <f>VLOOKUP($C$125,$D$3:$K$63,$A$71,0)*(B259-B258)</f>
        <v>#N/A</v>
      </c>
      <c r="BL318" s="25" t="e">
        <f>VLOOKUP($C$126,$D$3:$K$63,$A$71,0)*B258</f>
        <v>#N/A</v>
      </c>
      <c r="BM318" s="21" t="e">
        <f t="shared" si="416"/>
        <v>#N/A</v>
      </c>
      <c r="BN318" s="18"/>
      <c r="BO318" s="18"/>
      <c r="BP318" s="18">
        <v>2060</v>
      </c>
      <c r="BQ318" s="14" t="e">
        <f t="shared" si="417"/>
        <v>#N/A</v>
      </c>
      <c r="BR318" s="14" t="e">
        <f t="shared" si="437"/>
        <v>#N/A</v>
      </c>
      <c r="BS318" s="14" t="e">
        <f t="shared" si="438"/>
        <v>#N/A</v>
      </c>
      <c r="BT318" s="14" t="e">
        <f t="shared" si="439"/>
        <v>#N/A</v>
      </c>
      <c r="BU318" s="14" t="e">
        <f t="shared" si="440"/>
        <v>#N/A</v>
      </c>
      <c r="BV318" s="14" t="e">
        <f t="shared" si="441"/>
        <v>#N/A</v>
      </c>
      <c r="BW318" s="14" t="e">
        <f t="shared" si="442"/>
        <v>#N/A</v>
      </c>
      <c r="BX318" s="14" t="e">
        <f t="shared" si="443"/>
        <v>#N/A</v>
      </c>
      <c r="BY318" s="14" t="e">
        <f t="shared" si="444"/>
        <v>#N/A</v>
      </c>
      <c r="BZ318" s="14" t="e">
        <f t="shared" si="445"/>
        <v>#N/A</v>
      </c>
      <c r="CA318" s="14" t="e">
        <f t="shared" si="446"/>
        <v>#N/A</v>
      </c>
      <c r="CB318" s="14" t="e">
        <f t="shared" si="447"/>
        <v>#N/A</v>
      </c>
      <c r="CC318" s="14" t="e">
        <f t="shared" si="448"/>
        <v>#N/A</v>
      </c>
      <c r="CD318" s="14" t="e">
        <f t="shared" si="449"/>
        <v>#N/A</v>
      </c>
      <c r="CE318" s="14" t="e">
        <f t="shared" si="450"/>
        <v>#N/A</v>
      </c>
      <c r="CF318" s="14" t="e">
        <f t="shared" si="451"/>
        <v>#N/A</v>
      </c>
      <c r="CG318" s="14" t="e">
        <f t="shared" si="434"/>
        <v>#N/A</v>
      </c>
      <c r="CH318" s="14" t="e">
        <f t="shared" si="387"/>
        <v>#N/A</v>
      </c>
      <c r="CI318" s="14" t="e">
        <f t="shared" si="388"/>
        <v>#N/A</v>
      </c>
      <c r="CJ318" s="14" t="e">
        <f t="shared" si="389"/>
        <v>#N/A</v>
      </c>
      <c r="CK318" s="14" t="e">
        <f t="shared" si="390"/>
        <v>#N/A</v>
      </c>
      <c r="CL318" s="14" t="e">
        <f t="shared" si="391"/>
        <v>#N/A</v>
      </c>
      <c r="CM318" s="14" t="e">
        <f t="shared" si="418"/>
        <v>#N/A</v>
      </c>
      <c r="CN318" s="14" t="e">
        <f t="shared" si="452"/>
        <v>#N/A</v>
      </c>
      <c r="CO318" s="14" t="e">
        <f t="shared" si="453"/>
        <v>#N/A</v>
      </c>
      <c r="CP318" s="14" t="e">
        <f t="shared" si="454"/>
        <v>#N/A</v>
      </c>
      <c r="CQ318" s="14" t="e">
        <f t="shared" si="455"/>
        <v>#N/A</v>
      </c>
      <c r="CR318" s="14" t="e">
        <f t="shared" si="456"/>
        <v>#N/A</v>
      </c>
      <c r="CS318" s="14" t="e">
        <f t="shared" si="457"/>
        <v>#N/A</v>
      </c>
      <c r="CT318" s="14" t="e">
        <f t="shared" si="458"/>
        <v>#N/A</v>
      </c>
      <c r="CU318" s="14" t="e">
        <f t="shared" si="459"/>
        <v>#N/A</v>
      </c>
      <c r="CV318" s="14" t="e">
        <f t="shared" si="460"/>
        <v>#N/A</v>
      </c>
      <c r="CW318" s="14" t="e">
        <f t="shared" si="461"/>
        <v>#N/A</v>
      </c>
      <c r="CX318" s="14" t="e">
        <f t="shared" si="462"/>
        <v>#N/A</v>
      </c>
      <c r="CY318" s="14" t="e">
        <f t="shared" si="463"/>
        <v>#N/A</v>
      </c>
      <c r="CZ318" s="14" t="e">
        <f t="shared" si="464"/>
        <v>#N/A</v>
      </c>
      <c r="DA318" s="14" t="e">
        <f t="shared" si="465"/>
        <v>#N/A</v>
      </c>
      <c r="DB318" s="14" t="e">
        <f t="shared" si="466"/>
        <v>#N/A</v>
      </c>
      <c r="DC318" s="14" t="e">
        <f t="shared" si="493"/>
        <v>#N/A</v>
      </c>
      <c r="DD318" s="14" t="e">
        <f t="shared" si="393"/>
        <v>#N/A</v>
      </c>
      <c r="DE318" s="14" t="e">
        <f t="shared" si="394"/>
        <v>#N/A</v>
      </c>
      <c r="DF318" s="14" t="e">
        <f t="shared" si="395"/>
        <v>#N/A</v>
      </c>
      <c r="DG318" s="14" t="e">
        <f t="shared" si="396"/>
        <v>#N/A</v>
      </c>
      <c r="DH318" s="14" t="e">
        <f t="shared" si="397"/>
        <v>#N/A</v>
      </c>
      <c r="DI318" s="14" t="e">
        <f t="shared" si="398"/>
        <v>#N/A</v>
      </c>
      <c r="DJ318" s="14" t="e">
        <f t="shared" si="399"/>
        <v>#N/A</v>
      </c>
      <c r="DK318" s="14" t="e">
        <f t="shared" si="400"/>
        <v>#N/A</v>
      </c>
      <c r="DL318" s="14" t="e">
        <f t="shared" si="401"/>
        <v>#N/A</v>
      </c>
      <c r="DM318" s="14" t="e">
        <f t="shared" si="402"/>
        <v>#N/A</v>
      </c>
      <c r="DN318" s="14" t="e">
        <f t="shared" si="403"/>
        <v>#N/A</v>
      </c>
      <c r="DO318" s="14" t="e">
        <f t="shared" si="404"/>
        <v>#N/A</v>
      </c>
      <c r="DP318" s="14" t="e">
        <f t="shared" si="405"/>
        <v>#N/A</v>
      </c>
      <c r="DQ318" s="14" t="e">
        <f t="shared" si="406"/>
        <v>#N/A</v>
      </c>
      <c r="DR318" s="14" t="e">
        <f t="shared" si="407"/>
        <v>#N/A</v>
      </c>
      <c r="DS318" s="14" t="e">
        <f t="shared" si="408"/>
        <v>#N/A</v>
      </c>
      <c r="DT318" s="14" t="e">
        <f t="shared" si="409"/>
        <v>#N/A</v>
      </c>
      <c r="DU318" s="14" t="e">
        <f t="shared" si="410"/>
        <v>#N/A</v>
      </c>
      <c r="DV318" s="14" t="e">
        <f t="shared" si="411"/>
        <v>#N/A</v>
      </c>
      <c r="DW318" s="14" t="e">
        <f t="shared" si="412"/>
        <v>#N/A</v>
      </c>
      <c r="DX318" s="14" t="e">
        <f t="shared" si="413"/>
        <v>#N/A</v>
      </c>
      <c r="DY318" s="14" t="e">
        <f t="shared" si="414"/>
        <v>#N/A</v>
      </c>
      <c r="DZ318" s="14" t="e">
        <f t="shared" si="491"/>
        <v>#N/A</v>
      </c>
    </row>
    <row r="320" spans="1:130">
      <c r="A320" s="18"/>
      <c r="B320" s="19" t="s">
        <v>17</v>
      </c>
      <c r="C320" s="18" t="s">
        <v>47</v>
      </c>
      <c r="D320" s="18"/>
      <c r="E320" s="18"/>
      <c r="F320" s="18"/>
      <c r="G320" s="18"/>
      <c r="H320" s="18"/>
      <c r="I320" s="18"/>
      <c r="J320" s="18"/>
      <c r="K320" s="18"/>
      <c r="L320" s="18"/>
      <c r="M320" s="18"/>
      <c r="N320" s="18"/>
      <c r="O320" s="21"/>
      <c r="P320" s="21"/>
      <c r="Q320" s="21"/>
      <c r="R320" s="21"/>
      <c r="S320" s="21"/>
      <c r="T320" s="21"/>
      <c r="U320" s="21"/>
      <c r="V320" s="18"/>
      <c r="W320" s="18"/>
      <c r="X320" s="21"/>
      <c r="Y320" s="21"/>
      <c r="Z320" s="21"/>
      <c r="AA320" s="21"/>
      <c r="AB320" s="21"/>
      <c r="AC320" s="21"/>
      <c r="AD320" s="21"/>
      <c r="AE320" s="18"/>
      <c r="AF320" s="18"/>
      <c r="AG320" s="21"/>
      <c r="AH320" s="21"/>
      <c r="AI320" s="21"/>
      <c r="AJ320" s="21"/>
      <c r="AK320" s="21"/>
      <c r="AL320" s="21"/>
      <c r="AM320" s="21"/>
      <c r="AN320" s="18"/>
      <c r="AO320" s="18"/>
      <c r="AP320" s="21"/>
      <c r="AQ320" s="21"/>
      <c r="AR320" s="21"/>
      <c r="AS320" s="21"/>
      <c r="AT320" s="21"/>
      <c r="AU320" s="21"/>
      <c r="AV320" s="21"/>
      <c r="AW320" s="18"/>
      <c r="AX320" s="18"/>
      <c r="AY320" s="18"/>
      <c r="AZ320" s="18"/>
      <c r="BA320" s="18"/>
      <c r="BB320" s="18"/>
      <c r="BC320" s="18"/>
      <c r="BD320" s="18"/>
      <c r="BE320" s="18"/>
      <c r="BF320" s="18"/>
      <c r="BG320" s="18"/>
      <c r="BH320" s="18"/>
      <c r="BI320" s="18"/>
      <c r="BJ320" s="18"/>
      <c r="BK320" s="18"/>
      <c r="BL320" s="18"/>
      <c r="BM320" s="18"/>
      <c r="BN320" s="113" t="s">
        <v>48</v>
      </c>
      <c r="BO320" s="113"/>
      <c r="BP320" s="18"/>
      <c r="BQ320" s="18"/>
      <c r="BR320" s="18"/>
      <c r="BS320" s="18"/>
      <c r="BT320" s="18"/>
      <c r="BU320" s="18"/>
      <c r="BV320" s="18"/>
      <c r="BW320" s="18"/>
      <c r="BX320" s="18"/>
      <c r="BY320" s="18"/>
      <c r="BZ320" s="18"/>
      <c r="CA320" s="18"/>
      <c r="CB320" s="18"/>
      <c r="CC320" s="18"/>
      <c r="CD320" s="18"/>
      <c r="CE320" s="18"/>
      <c r="CF320" s="18"/>
      <c r="CG320" s="18"/>
      <c r="CH320" s="18"/>
      <c r="CI320" s="18"/>
      <c r="CJ320" s="18"/>
      <c r="CK320" s="18"/>
      <c r="CL320" s="18"/>
      <c r="CM320" s="18"/>
      <c r="CN320" s="18"/>
      <c r="CO320" s="18"/>
      <c r="CP320" s="18"/>
      <c r="CQ320" s="18"/>
      <c r="CR320" s="18"/>
      <c r="CS320" s="18"/>
      <c r="CT320" s="18"/>
      <c r="CU320" s="18"/>
      <c r="CV320" s="18"/>
      <c r="CW320" s="18"/>
      <c r="CX320" s="18"/>
      <c r="CY320" s="18"/>
      <c r="CZ320" s="18"/>
      <c r="DA320" s="18"/>
      <c r="DB320" s="18"/>
      <c r="DC320" s="18"/>
      <c r="DD320" s="18"/>
      <c r="DE320" s="18"/>
      <c r="DF320" s="18"/>
      <c r="DG320" s="18"/>
      <c r="DH320" s="18"/>
      <c r="DI320" s="18"/>
      <c r="DJ320" s="18"/>
      <c r="DK320" s="18"/>
      <c r="DL320" s="18"/>
      <c r="DM320" s="18"/>
      <c r="DN320" s="18"/>
      <c r="DO320" s="18"/>
      <c r="DP320" s="18"/>
      <c r="DQ320" s="18"/>
      <c r="DR320" s="18"/>
      <c r="DS320" s="18"/>
      <c r="DT320" s="18"/>
      <c r="DU320" s="18"/>
      <c r="DV320" s="18"/>
      <c r="DW320" s="18"/>
      <c r="DX320" s="18"/>
      <c r="DY320" s="18"/>
      <c r="DZ320" s="18"/>
    </row>
    <row r="321" spans="1:130">
      <c r="A321" s="22" t="s">
        <v>34</v>
      </c>
      <c r="B321" s="22" t="s">
        <v>43</v>
      </c>
      <c r="C321" s="22" t="s">
        <v>41</v>
      </c>
      <c r="D321" s="22">
        <v>2000</v>
      </c>
      <c r="E321" s="22">
        <v>2001</v>
      </c>
      <c r="F321" s="22">
        <v>2002</v>
      </c>
      <c r="G321" s="22">
        <v>2003</v>
      </c>
      <c r="H321" s="22">
        <v>2004</v>
      </c>
      <c r="I321" s="22">
        <v>2005</v>
      </c>
      <c r="J321" s="22">
        <v>2006</v>
      </c>
      <c r="K321" s="22">
        <v>2007</v>
      </c>
      <c r="L321" s="22">
        <v>2008</v>
      </c>
      <c r="M321" s="22">
        <v>2009</v>
      </c>
      <c r="N321" s="22">
        <v>2010</v>
      </c>
      <c r="O321" s="22">
        <v>2011</v>
      </c>
      <c r="P321" s="22">
        <v>2012</v>
      </c>
      <c r="Q321" s="22">
        <v>2013</v>
      </c>
      <c r="R321" s="22">
        <v>2014</v>
      </c>
      <c r="S321" s="22">
        <v>2015</v>
      </c>
      <c r="T321" s="22">
        <v>2016</v>
      </c>
      <c r="U321" s="22">
        <v>2017</v>
      </c>
      <c r="V321" s="22">
        <v>2018</v>
      </c>
      <c r="W321" s="22">
        <v>2019</v>
      </c>
      <c r="X321" s="22">
        <v>2020</v>
      </c>
      <c r="Y321" s="22">
        <v>2021</v>
      </c>
      <c r="Z321" s="22">
        <v>2022</v>
      </c>
      <c r="AA321" s="22">
        <v>2023</v>
      </c>
      <c r="AB321" s="22">
        <v>2024</v>
      </c>
      <c r="AC321" s="22">
        <v>2025</v>
      </c>
      <c r="AD321" s="22">
        <v>2026</v>
      </c>
      <c r="AE321" s="22">
        <v>2027</v>
      </c>
      <c r="AF321" s="22">
        <v>2028</v>
      </c>
      <c r="AG321" s="22">
        <v>2029</v>
      </c>
      <c r="AH321" s="22">
        <v>2030</v>
      </c>
      <c r="AI321" s="22">
        <v>2031</v>
      </c>
      <c r="AJ321" s="22">
        <v>2032</v>
      </c>
      <c r="AK321" s="22">
        <v>2033</v>
      </c>
      <c r="AL321" s="22">
        <v>2034</v>
      </c>
      <c r="AM321" s="22">
        <v>2035</v>
      </c>
      <c r="AN321" s="22">
        <v>2036</v>
      </c>
      <c r="AO321" s="22">
        <v>2037</v>
      </c>
      <c r="AP321" s="22">
        <v>2038</v>
      </c>
      <c r="AQ321" s="22">
        <v>2039</v>
      </c>
      <c r="AR321" s="22">
        <v>2040</v>
      </c>
      <c r="AS321" s="22">
        <v>2041</v>
      </c>
      <c r="AT321" s="22">
        <v>2042</v>
      </c>
      <c r="AU321" s="22">
        <v>2043</v>
      </c>
      <c r="AV321" s="22">
        <v>2044</v>
      </c>
      <c r="AW321" s="22">
        <v>2045</v>
      </c>
      <c r="AX321" s="22">
        <v>2046</v>
      </c>
      <c r="AY321" s="22">
        <v>2047</v>
      </c>
      <c r="AZ321" s="22">
        <v>2048</v>
      </c>
      <c r="BA321" s="22">
        <v>2049</v>
      </c>
      <c r="BB321" s="22">
        <v>2050</v>
      </c>
      <c r="BC321" s="22">
        <v>2051</v>
      </c>
      <c r="BD321" s="22">
        <v>2052</v>
      </c>
      <c r="BE321" s="22">
        <v>2053</v>
      </c>
      <c r="BF321" s="22">
        <v>2054</v>
      </c>
      <c r="BG321" s="22">
        <v>2055</v>
      </c>
      <c r="BH321" s="22">
        <v>2056</v>
      </c>
      <c r="BI321" s="22">
        <v>2057</v>
      </c>
      <c r="BJ321" s="22">
        <v>2058</v>
      </c>
      <c r="BK321" s="22">
        <v>2059</v>
      </c>
      <c r="BL321" s="22">
        <v>2060</v>
      </c>
      <c r="BM321" s="22" t="s">
        <v>46</v>
      </c>
      <c r="BN321" s="22"/>
      <c r="BO321" s="22"/>
      <c r="BP321" s="22" t="s">
        <v>41</v>
      </c>
      <c r="BQ321" s="22">
        <v>2000</v>
      </c>
      <c r="BR321" s="22">
        <v>2001</v>
      </c>
      <c r="BS321" s="22">
        <v>2002</v>
      </c>
      <c r="BT321" s="22">
        <v>2003</v>
      </c>
      <c r="BU321" s="22">
        <v>2004</v>
      </c>
      <c r="BV321" s="22">
        <v>2005</v>
      </c>
      <c r="BW321" s="22">
        <v>2006</v>
      </c>
      <c r="BX321" s="22">
        <v>2007</v>
      </c>
      <c r="BY321" s="22">
        <v>2008</v>
      </c>
      <c r="BZ321" s="22">
        <v>2009</v>
      </c>
      <c r="CA321" s="22">
        <v>2010</v>
      </c>
      <c r="CB321" s="22">
        <v>2011</v>
      </c>
      <c r="CC321" s="22">
        <v>2012</v>
      </c>
      <c r="CD321" s="22">
        <v>2013</v>
      </c>
      <c r="CE321" s="22">
        <v>2014</v>
      </c>
      <c r="CF321" s="22">
        <v>2015</v>
      </c>
      <c r="CG321" s="22">
        <v>2016</v>
      </c>
      <c r="CH321" s="22">
        <v>2017</v>
      </c>
      <c r="CI321" s="22">
        <v>2018</v>
      </c>
      <c r="CJ321" s="22">
        <v>2019</v>
      </c>
      <c r="CK321" s="22">
        <v>2020</v>
      </c>
      <c r="CL321" s="22">
        <v>2021</v>
      </c>
      <c r="CM321" s="22">
        <v>2022</v>
      </c>
      <c r="CN321" s="22">
        <v>2023</v>
      </c>
      <c r="CO321" s="22">
        <v>2024</v>
      </c>
      <c r="CP321" s="22">
        <v>2025</v>
      </c>
      <c r="CQ321" s="22">
        <v>2026</v>
      </c>
      <c r="CR321" s="22">
        <v>2027</v>
      </c>
      <c r="CS321" s="22">
        <v>2028</v>
      </c>
      <c r="CT321" s="22">
        <v>2029</v>
      </c>
      <c r="CU321" s="22">
        <v>2030</v>
      </c>
      <c r="CV321" s="22">
        <v>2031</v>
      </c>
      <c r="CW321" s="22">
        <v>2032</v>
      </c>
      <c r="CX321" s="22">
        <v>2033</v>
      </c>
      <c r="CY321" s="22">
        <v>2034</v>
      </c>
      <c r="CZ321" s="22">
        <v>2035</v>
      </c>
      <c r="DA321" s="22">
        <v>2036</v>
      </c>
      <c r="DB321" s="22">
        <v>2037</v>
      </c>
      <c r="DC321" s="22">
        <v>2038</v>
      </c>
      <c r="DD321" s="22">
        <v>2039</v>
      </c>
      <c r="DE321" s="22">
        <v>2040</v>
      </c>
      <c r="DF321" s="22">
        <v>2041</v>
      </c>
      <c r="DG321" s="22">
        <v>2042</v>
      </c>
      <c r="DH321" s="22">
        <v>2043</v>
      </c>
      <c r="DI321" s="22">
        <v>2044</v>
      </c>
      <c r="DJ321" s="22">
        <v>2045</v>
      </c>
      <c r="DK321" s="22">
        <v>2046</v>
      </c>
      <c r="DL321" s="22">
        <v>2047</v>
      </c>
      <c r="DM321" s="22">
        <v>2048</v>
      </c>
      <c r="DN321" s="22">
        <v>2049</v>
      </c>
      <c r="DO321" s="22">
        <v>2050</v>
      </c>
      <c r="DP321" s="22">
        <v>2051</v>
      </c>
      <c r="DQ321" s="22">
        <v>2052</v>
      </c>
      <c r="DR321" s="22">
        <v>2053</v>
      </c>
      <c r="DS321" s="22">
        <v>2054</v>
      </c>
      <c r="DT321" s="22">
        <v>2055</v>
      </c>
      <c r="DU321" s="22">
        <v>2056</v>
      </c>
      <c r="DV321" s="22">
        <v>2057</v>
      </c>
      <c r="DW321" s="22">
        <v>2058</v>
      </c>
      <c r="DX321" s="22">
        <v>2059</v>
      </c>
      <c r="DY321" s="22">
        <v>2060</v>
      </c>
      <c r="DZ321" s="22" t="s">
        <v>49</v>
      </c>
    </row>
    <row r="322" spans="1:130">
      <c r="A322" s="18">
        <v>0</v>
      </c>
      <c r="B322" s="15">
        <f>B258</f>
        <v>0</v>
      </c>
      <c r="C322" s="18">
        <v>2000</v>
      </c>
      <c r="D322" s="25">
        <f>VLOOKUP($C$66,$D$3:$K$63,$A$72,0)*B322</f>
        <v>0</v>
      </c>
      <c r="E322" s="25"/>
      <c r="F322" s="25"/>
      <c r="G322" s="25"/>
      <c r="H322" s="25"/>
      <c r="I322" s="25"/>
      <c r="J322" s="25"/>
      <c r="K322" s="25"/>
      <c r="L322" s="25"/>
      <c r="M322" s="25"/>
      <c r="N322" s="25"/>
      <c r="O322" s="25"/>
      <c r="P322" s="25"/>
      <c r="Q322" s="25"/>
      <c r="R322" s="25"/>
      <c r="S322" s="25"/>
      <c r="T322" s="25"/>
      <c r="U322" s="25"/>
      <c r="V322" s="25"/>
      <c r="W322" s="25"/>
      <c r="X322" s="25"/>
      <c r="Y322" s="25"/>
      <c r="Z322" s="25"/>
      <c r="AA322" s="25"/>
      <c r="AB322" s="25"/>
      <c r="AC322" s="25"/>
      <c r="AD322" s="25"/>
      <c r="AE322" s="25"/>
      <c r="AF322" s="25"/>
      <c r="AG322" s="25"/>
      <c r="AH322" s="25"/>
      <c r="AI322" s="25"/>
      <c r="AJ322" s="25"/>
      <c r="AK322" s="25"/>
      <c r="AL322" s="25"/>
      <c r="AM322" s="25"/>
      <c r="AN322" s="25"/>
      <c r="AO322" s="25"/>
      <c r="AP322" s="25"/>
      <c r="AQ322" s="25"/>
      <c r="AR322" s="25"/>
      <c r="AS322" s="25"/>
      <c r="AT322" s="25"/>
      <c r="AU322" s="25"/>
      <c r="AV322" s="25"/>
      <c r="AW322" s="25"/>
      <c r="AX322" s="25"/>
      <c r="AY322" s="25"/>
      <c r="AZ322" s="25"/>
      <c r="BA322" s="25"/>
      <c r="BB322" s="25"/>
      <c r="BC322" s="25"/>
      <c r="BD322" s="25"/>
      <c r="BE322" s="25"/>
      <c r="BF322" s="25"/>
      <c r="BG322" s="25"/>
      <c r="BH322" s="25"/>
      <c r="BI322" s="25"/>
      <c r="BJ322" s="25"/>
      <c r="BK322" s="25"/>
      <c r="BL322" s="25"/>
      <c r="BM322" s="21">
        <f>SUM(D322:BL322)</f>
        <v>0</v>
      </c>
      <c r="BN322" s="18"/>
      <c r="BO322" s="18"/>
      <c r="BP322" s="18">
        <v>2000</v>
      </c>
      <c r="BQ322" s="14" t="e">
        <f>D322/$BM322</f>
        <v>#DIV/0!</v>
      </c>
      <c r="BR322" s="14" t="e">
        <f t="shared" ref="BR322:CG337" si="512">E322/$BM322</f>
        <v>#DIV/0!</v>
      </c>
      <c r="BS322" s="14" t="e">
        <f t="shared" si="512"/>
        <v>#DIV/0!</v>
      </c>
      <c r="BT322" s="14" t="e">
        <f t="shared" si="512"/>
        <v>#DIV/0!</v>
      </c>
      <c r="BU322" s="14" t="e">
        <f t="shared" si="512"/>
        <v>#DIV/0!</v>
      </c>
      <c r="BV322" s="14" t="e">
        <f t="shared" si="512"/>
        <v>#DIV/0!</v>
      </c>
      <c r="BW322" s="14" t="e">
        <f t="shared" si="512"/>
        <v>#DIV/0!</v>
      </c>
      <c r="BX322" s="14" t="e">
        <f t="shared" si="512"/>
        <v>#DIV/0!</v>
      </c>
      <c r="BY322" s="14" t="e">
        <f t="shared" si="512"/>
        <v>#DIV/0!</v>
      </c>
      <c r="BZ322" s="14" t="e">
        <f t="shared" si="512"/>
        <v>#DIV/0!</v>
      </c>
      <c r="CA322" s="14" t="e">
        <f t="shared" si="512"/>
        <v>#DIV/0!</v>
      </c>
      <c r="CB322" s="14" t="e">
        <f t="shared" si="512"/>
        <v>#DIV/0!</v>
      </c>
      <c r="CC322" s="14" t="e">
        <f t="shared" si="512"/>
        <v>#DIV/0!</v>
      </c>
      <c r="CD322" s="14" t="e">
        <f t="shared" si="512"/>
        <v>#DIV/0!</v>
      </c>
      <c r="CE322" s="14" t="e">
        <f t="shared" si="512"/>
        <v>#DIV/0!</v>
      </c>
      <c r="CF322" s="14" t="e">
        <f t="shared" si="512"/>
        <v>#DIV/0!</v>
      </c>
      <c r="CG322" s="14" t="e">
        <f t="shared" si="512"/>
        <v>#DIV/0!</v>
      </c>
      <c r="CH322" s="14" t="e">
        <f t="shared" ref="CH322:CH382" si="513">U322/$BM322</f>
        <v>#DIV/0!</v>
      </c>
      <c r="CI322" s="14" t="e">
        <f t="shared" ref="CI322:CI382" si="514">V322/$BM322</f>
        <v>#DIV/0!</v>
      </c>
      <c r="CJ322" s="14" t="e">
        <f t="shared" ref="CJ322:CJ382" si="515">W322/$BM322</f>
        <v>#DIV/0!</v>
      </c>
      <c r="CK322" s="14" t="e">
        <f t="shared" ref="CK322:CK382" si="516">X322/$BM322</f>
        <v>#DIV/0!</v>
      </c>
      <c r="CL322" s="14" t="e">
        <f t="shared" ref="CL322:CL382" si="517">Y322/$BM322</f>
        <v>#DIV/0!</v>
      </c>
      <c r="CM322" s="14" t="e">
        <f>Z322/$BM322</f>
        <v>#DIV/0!</v>
      </c>
      <c r="CN322" s="14" t="e">
        <f t="shared" ref="CN322:DC337" si="518">AA322/$BM322</f>
        <v>#DIV/0!</v>
      </c>
      <c r="CO322" s="14" t="e">
        <f t="shared" si="518"/>
        <v>#DIV/0!</v>
      </c>
      <c r="CP322" s="14" t="e">
        <f t="shared" si="518"/>
        <v>#DIV/0!</v>
      </c>
      <c r="CQ322" s="14" t="e">
        <f t="shared" si="518"/>
        <v>#DIV/0!</v>
      </c>
      <c r="CR322" s="14" t="e">
        <f t="shared" si="518"/>
        <v>#DIV/0!</v>
      </c>
      <c r="CS322" s="14" t="e">
        <f t="shared" si="518"/>
        <v>#DIV/0!</v>
      </c>
      <c r="CT322" s="14" t="e">
        <f t="shared" si="518"/>
        <v>#DIV/0!</v>
      </c>
      <c r="CU322" s="14" t="e">
        <f t="shared" si="518"/>
        <v>#DIV/0!</v>
      </c>
      <c r="CV322" s="14" t="e">
        <f t="shared" si="518"/>
        <v>#DIV/0!</v>
      </c>
      <c r="CW322" s="14" t="e">
        <f t="shared" si="518"/>
        <v>#DIV/0!</v>
      </c>
      <c r="CX322" s="14" t="e">
        <f t="shared" si="518"/>
        <v>#DIV/0!</v>
      </c>
      <c r="CY322" s="14" t="e">
        <f t="shared" si="518"/>
        <v>#DIV/0!</v>
      </c>
      <c r="CZ322" s="14" t="e">
        <f t="shared" si="518"/>
        <v>#DIV/0!</v>
      </c>
      <c r="DA322" s="14" t="e">
        <f t="shared" si="518"/>
        <v>#DIV/0!</v>
      </c>
      <c r="DB322" s="14" t="e">
        <f t="shared" si="518"/>
        <v>#DIV/0!</v>
      </c>
      <c r="DC322" s="14" t="e">
        <f t="shared" si="518"/>
        <v>#DIV/0!</v>
      </c>
      <c r="DD322" s="14" t="e">
        <f t="shared" ref="DD322:DD382" si="519">AQ322/$BM322</f>
        <v>#DIV/0!</v>
      </c>
      <c r="DE322" s="14" t="e">
        <f t="shared" ref="DE322:DE382" si="520">AR322/$BM322</f>
        <v>#DIV/0!</v>
      </c>
      <c r="DF322" s="14" t="e">
        <f t="shared" ref="DF322:DF382" si="521">AS322/$BM322</f>
        <v>#DIV/0!</v>
      </c>
      <c r="DG322" s="14" t="e">
        <f t="shared" ref="DG322:DG382" si="522">AT322/$BM322</f>
        <v>#DIV/0!</v>
      </c>
      <c r="DH322" s="14" t="e">
        <f t="shared" ref="DH322:DH382" si="523">AU322/$BM322</f>
        <v>#DIV/0!</v>
      </c>
      <c r="DI322" s="14" t="e">
        <f t="shared" ref="DI322:DI382" si="524">AV322/$BM322</f>
        <v>#DIV/0!</v>
      </c>
      <c r="DJ322" s="14" t="e">
        <f t="shared" ref="DJ322:DJ382" si="525">AW322/$BM322</f>
        <v>#DIV/0!</v>
      </c>
      <c r="DK322" s="14" t="e">
        <f t="shared" ref="DK322:DK382" si="526">AX322/$BM322</f>
        <v>#DIV/0!</v>
      </c>
      <c r="DL322" s="14" t="e">
        <f t="shared" ref="DL322:DL382" si="527">AY322/$BM322</f>
        <v>#DIV/0!</v>
      </c>
      <c r="DM322" s="14" t="e">
        <f t="shared" ref="DM322:DM382" si="528">AZ322/$BM322</f>
        <v>#DIV/0!</v>
      </c>
      <c r="DN322" s="14" t="e">
        <f t="shared" ref="DN322:DN382" si="529">BA322/$BM322</f>
        <v>#DIV/0!</v>
      </c>
      <c r="DO322" s="14" t="e">
        <f t="shared" ref="DO322:DO382" si="530">BB322/$BM322</f>
        <v>#DIV/0!</v>
      </c>
      <c r="DP322" s="14" t="e">
        <f t="shared" ref="DP322:DP382" si="531">BC322/$BM322</f>
        <v>#DIV/0!</v>
      </c>
      <c r="DQ322" s="14" t="e">
        <f t="shared" ref="DQ322:DQ382" si="532">BD322/$BM322</f>
        <v>#DIV/0!</v>
      </c>
      <c r="DR322" s="14" t="e">
        <f t="shared" ref="DR322:DR382" si="533">BE322/$BM322</f>
        <v>#DIV/0!</v>
      </c>
      <c r="DS322" s="14" t="e">
        <f t="shared" ref="DS322:DS382" si="534">BF322/$BM322</f>
        <v>#DIV/0!</v>
      </c>
      <c r="DT322" s="14" t="e">
        <f t="shared" ref="DT322:DT382" si="535">BG322/$BM322</f>
        <v>#DIV/0!</v>
      </c>
      <c r="DU322" s="14" t="e">
        <f t="shared" ref="DU322:DU382" si="536">BH322/$BM322</f>
        <v>#DIV/0!</v>
      </c>
      <c r="DV322" s="14" t="e">
        <f t="shared" ref="DV322:DV382" si="537">BI322/$BM322</f>
        <v>#DIV/0!</v>
      </c>
      <c r="DW322" s="14" t="e">
        <f t="shared" ref="DW322:DW382" si="538">BJ322/$BM322</f>
        <v>#DIV/0!</v>
      </c>
      <c r="DX322" s="14" t="e">
        <f t="shared" ref="DX322:DX382" si="539">BK322/$BM322</f>
        <v>#DIV/0!</v>
      </c>
      <c r="DY322" s="14" t="e">
        <f t="shared" ref="DY322:DY382" si="540">BL322/$BM322</f>
        <v>#DIV/0!</v>
      </c>
      <c r="DZ322" s="14" t="e">
        <f>SUM(BQ322:DY322)</f>
        <v>#DIV/0!</v>
      </c>
    </row>
    <row r="323" spans="1:130">
      <c r="A323" s="18">
        <v>1</v>
      </c>
      <c r="B323" s="15">
        <f t="shared" ref="B323:B342" si="541">B259</f>
        <v>6.6666666666666652E-2</v>
      </c>
      <c r="C323" s="18">
        <v>2001</v>
      </c>
      <c r="D323" s="25">
        <f>VLOOKUP($C$66,$D$3:$K$63,$A$72,0)*(B323-B322)</f>
        <v>0</v>
      </c>
      <c r="E323" s="25">
        <f>VLOOKUP($C$67,$D$3:$K$63,$A$72,0)*B322</f>
        <v>0</v>
      </c>
      <c r="F323" s="25"/>
      <c r="G323" s="25"/>
      <c r="H323" s="25"/>
      <c r="I323" s="25"/>
      <c r="J323" s="25"/>
      <c r="K323" s="25"/>
      <c r="L323" s="25"/>
      <c r="M323" s="25"/>
      <c r="N323" s="25"/>
      <c r="O323" s="25"/>
      <c r="P323" s="25"/>
      <c r="Q323" s="25"/>
      <c r="R323" s="25"/>
      <c r="S323" s="25"/>
      <c r="T323" s="25"/>
      <c r="U323" s="25"/>
      <c r="V323" s="25"/>
      <c r="W323" s="25"/>
      <c r="X323" s="25"/>
      <c r="Y323" s="25"/>
      <c r="Z323" s="25"/>
      <c r="AA323" s="25"/>
      <c r="AB323" s="25"/>
      <c r="AC323" s="25"/>
      <c r="AD323" s="25"/>
      <c r="AE323" s="25"/>
      <c r="AF323" s="25"/>
      <c r="AG323" s="25"/>
      <c r="AH323" s="25"/>
      <c r="AI323" s="25"/>
      <c r="AJ323" s="25"/>
      <c r="AK323" s="25"/>
      <c r="AL323" s="25"/>
      <c r="AM323" s="25"/>
      <c r="AN323" s="25"/>
      <c r="AO323" s="25"/>
      <c r="AP323" s="25"/>
      <c r="AQ323" s="25"/>
      <c r="AR323" s="25"/>
      <c r="AS323" s="25"/>
      <c r="AT323" s="25"/>
      <c r="AU323" s="25"/>
      <c r="AV323" s="25"/>
      <c r="AW323" s="25"/>
      <c r="AX323" s="25"/>
      <c r="AY323" s="25"/>
      <c r="AZ323" s="25"/>
      <c r="BA323" s="25"/>
      <c r="BB323" s="25"/>
      <c r="BC323" s="25"/>
      <c r="BD323" s="25"/>
      <c r="BE323" s="25"/>
      <c r="BF323" s="25"/>
      <c r="BG323" s="25"/>
      <c r="BH323" s="25"/>
      <c r="BI323" s="25"/>
      <c r="BJ323" s="25"/>
      <c r="BK323" s="25"/>
      <c r="BL323" s="25"/>
      <c r="BM323" s="21">
        <f t="shared" ref="BM323:BM382" si="542">SUM(D323:BL323)</f>
        <v>0</v>
      </c>
      <c r="BN323" s="18"/>
      <c r="BO323" s="18"/>
      <c r="BP323" s="18">
        <v>2001</v>
      </c>
      <c r="BQ323" s="14" t="e">
        <f t="shared" ref="BQ323:BQ382" si="543">D323/$BM323</f>
        <v>#DIV/0!</v>
      </c>
      <c r="BR323" s="14" t="e">
        <f t="shared" si="512"/>
        <v>#DIV/0!</v>
      </c>
      <c r="BS323" s="14" t="e">
        <f t="shared" si="512"/>
        <v>#DIV/0!</v>
      </c>
      <c r="BT323" s="14" t="e">
        <f t="shared" si="512"/>
        <v>#DIV/0!</v>
      </c>
      <c r="BU323" s="14" t="e">
        <f t="shared" si="512"/>
        <v>#DIV/0!</v>
      </c>
      <c r="BV323" s="14" t="e">
        <f t="shared" si="512"/>
        <v>#DIV/0!</v>
      </c>
      <c r="BW323" s="14" t="e">
        <f t="shared" si="512"/>
        <v>#DIV/0!</v>
      </c>
      <c r="BX323" s="14" t="e">
        <f t="shared" si="512"/>
        <v>#DIV/0!</v>
      </c>
      <c r="BY323" s="14" t="e">
        <f t="shared" si="512"/>
        <v>#DIV/0!</v>
      </c>
      <c r="BZ323" s="14" t="e">
        <f t="shared" si="512"/>
        <v>#DIV/0!</v>
      </c>
      <c r="CA323" s="14" t="e">
        <f t="shared" si="512"/>
        <v>#DIV/0!</v>
      </c>
      <c r="CB323" s="14" t="e">
        <f t="shared" si="512"/>
        <v>#DIV/0!</v>
      </c>
      <c r="CC323" s="14" t="e">
        <f t="shared" si="512"/>
        <v>#DIV/0!</v>
      </c>
      <c r="CD323" s="14" t="e">
        <f t="shared" si="512"/>
        <v>#DIV/0!</v>
      </c>
      <c r="CE323" s="14" t="e">
        <f t="shared" si="512"/>
        <v>#DIV/0!</v>
      </c>
      <c r="CF323" s="14" t="e">
        <f t="shared" si="512"/>
        <v>#DIV/0!</v>
      </c>
      <c r="CG323" s="14" t="e">
        <f t="shared" si="512"/>
        <v>#DIV/0!</v>
      </c>
      <c r="CH323" s="14" t="e">
        <f t="shared" si="513"/>
        <v>#DIV/0!</v>
      </c>
      <c r="CI323" s="14" t="e">
        <f t="shared" si="514"/>
        <v>#DIV/0!</v>
      </c>
      <c r="CJ323" s="14" t="e">
        <f t="shared" si="515"/>
        <v>#DIV/0!</v>
      </c>
      <c r="CK323" s="14" t="e">
        <f t="shared" si="516"/>
        <v>#DIV/0!</v>
      </c>
      <c r="CL323" s="14" t="e">
        <f t="shared" si="517"/>
        <v>#DIV/0!</v>
      </c>
      <c r="CM323" s="14" t="e">
        <f t="shared" ref="CM323:CM382" si="544">Z323/$BM323</f>
        <v>#DIV/0!</v>
      </c>
      <c r="CN323" s="14" t="e">
        <f t="shared" si="518"/>
        <v>#DIV/0!</v>
      </c>
      <c r="CO323" s="14" t="e">
        <f t="shared" si="518"/>
        <v>#DIV/0!</v>
      </c>
      <c r="CP323" s="14" t="e">
        <f t="shared" si="518"/>
        <v>#DIV/0!</v>
      </c>
      <c r="CQ323" s="14" t="e">
        <f t="shared" si="518"/>
        <v>#DIV/0!</v>
      </c>
      <c r="CR323" s="14" t="e">
        <f t="shared" si="518"/>
        <v>#DIV/0!</v>
      </c>
      <c r="CS323" s="14" t="e">
        <f t="shared" si="518"/>
        <v>#DIV/0!</v>
      </c>
      <c r="CT323" s="14" t="e">
        <f t="shared" si="518"/>
        <v>#DIV/0!</v>
      </c>
      <c r="CU323" s="14" t="e">
        <f t="shared" si="518"/>
        <v>#DIV/0!</v>
      </c>
      <c r="CV323" s="14" t="e">
        <f t="shared" si="518"/>
        <v>#DIV/0!</v>
      </c>
      <c r="CW323" s="14" t="e">
        <f t="shared" si="518"/>
        <v>#DIV/0!</v>
      </c>
      <c r="CX323" s="14" t="e">
        <f t="shared" si="518"/>
        <v>#DIV/0!</v>
      </c>
      <c r="CY323" s="14" t="e">
        <f t="shared" si="518"/>
        <v>#DIV/0!</v>
      </c>
      <c r="CZ323" s="14" t="e">
        <f t="shared" si="518"/>
        <v>#DIV/0!</v>
      </c>
      <c r="DA323" s="14" t="e">
        <f t="shared" si="518"/>
        <v>#DIV/0!</v>
      </c>
      <c r="DB323" s="14" t="e">
        <f t="shared" si="518"/>
        <v>#DIV/0!</v>
      </c>
      <c r="DC323" s="14" t="e">
        <f t="shared" si="518"/>
        <v>#DIV/0!</v>
      </c>
      <c r="DD323" s="14" t="e">
        <f t="shared" si="519"/>
        <v>#DIV/0!</v>
      </c>
      <c r="DE323" s="14" t="e">
        <f t="shared" si="520"/>
        <v>#DIV/0!</v>
      </c>
      <c r="DF323" s="14" t="e">
        <f t="shared" si="521"/>
        <v>#DIV/0!</v>
      </c>
      <c r="DG323" s="14" t="e">
        <f t="shared" si="522"/>
        <v>#DIV/0!</v>
      </c>
      <c r="DH323" s="14" t="e">
        <f t="shared" si="523"/>
        <v>#DIV/0!</v>
      </c>
      <c r="DI323" s="14" t="e">
        <f t="shared" si="524"/>
        <v>#DIV/0!</v>
      </c>
      <c r="DJ323" s="14" t="e">
        <f t="shared" si="525"/>
        <v>#DIV/0!</v>
      </c>
      <c r="DK323" s="14" t="e">
        <f t="shared" si="526"/>
        <v>#DIV/0!</v>
      </c>
      <c r="DL323" s="14" t="e">
        <f t="shared" si="527"/>
        <v>#DIV/0!</v>
      </c>
      <c r="DM323" s="14" t="e">
        <f t="shared" si="528"/>
        <v>#DIV/0!</v>
      </c>
      <c r="DN323" s="14" t="e">
        <f t="shared" si="529"/>
        <v>#DIV/0!</v>
      </c>
      <c r="DO323" s="14" t="e">
        <f t="shared" si="530"/>
        <v>#DIV/0!</v>
      </c>
      <c r="DP323" s="14" t="e">
        <f t="shared" si="531"/>
        <v>#DIV/0!</v>
      </c>
      <c r="DQ323" s="14" t="e">
        <f t="shared" si="532"/>
        <v>#DIV/0!</v>
      </c>
      <c r="DR323" s="14" t="e">
        <f t="shared" si="533"/>
        <v>#DIV/0!</v>
      </c>
      <c r="DS323" s="14" t="e">
        <f t="shared" si="534"/>
        <v>#DIV/0!</v>
      </c>
      <c r="DT323" s="14" t="e">
        <f t="shared" si="535"/>
        <v>#DIV/0!</v>
      </c>
      <c r="DU323" s="14" t="e">
        <f t="shared" si="536"/>
        <v>#DIV/0!</v>
      </c>
      <c r="DV323" s="14" t="e">
        <f t="shared" si="537"/>
        <v>#DIV/0!</v>
      </c>
      <c r="DW323" s="14" t="e">
        <f t="shared" si="538"/>
        <v>#DIV/0!</v>
      </c>
      <c r="DX323" s="14" t="e">
        <f t="shared" si="539"/>
        <v>#DIV/0!</v>
      </c>
      <c r="DY323" s="14" t="e">
        <f t="shared" si="540"/>
        <v>#DIV/0!</v>
      </c>
      <c r="DZ323" s="14" t="e">
        <f t="shared" ref="DZ323:DZ360" si="545">SUM(BQ323:DY323)</f>
        <v>#DIV/0!</v>
      </c>
    </row>
    <row r="324" spans="1:130">
      <c r="A324" s="18">
        <v>2</v>
      </c>
      <c r="B324" s="15">
        <f t="shared" si="541"/>
        <v>0.1333333333333333</v>
      </c>
      <c r="C324" s="18">
        <v>2002</v>
      </c>
      <c r="D324" s="25">
        <f t="shared" ref="D324:D342" si="546">VLOOKUP($C$66,$D$3:$K$63,$A$72,0)*(B324-B323)</f>
        <v>0</v>
      </c>
      <c r="E324" s="25">
        <f>VLOOKUP($C$67,$D$3:$K$63,$A$72,0)*(B323-B322)</f>
        <v>0</v>
      </c>
      <c r="F324" s="25">
        <f>VLOOKUP($C$68,$D$3:$K$63,$A$72,0)*B322</f>
        <v>0</v>
      </c>
      <c r="G324" s="25"/>
      <c r="H324" s="25"/>
      <c r="I324" s="25"/>
      <c r="J324" s="25"/>
      <c r="K324" s="25"/>
      <c r="L324" s="25"/>
      <c r="M324" s="25"/>
      <c r="N324" s="25"/>
      <c r="O324" s="25"/>
      <c r="P324" s="25"/>
      <c r="Q324" s="25"/>
      <c r="R324" s="25"/>
      <c r="S324" s="25"/>
      <c r="T324" s="25"/>
      <c r="U324" s="25"/>
      <c r="V324" s="25"/>
      <c r="W324" s="25"/>
      <c r="X324" s="25"/>
      <c r="Y324" s="25"/>
      <c r="Z324" s="25"/>
      <c r="AA324" s="25"/>
      <c r="AB324" s="25"/>
      <c r="AC324" s="25"/>
      <c r="AD324" s="25"/>
      <c r="AE324" s="25"/>
      <c r="AF324" s="25"/>
      <c r="AG324" s="25"/>
      <c r="AH324" s="25"/>
      <c r="AI324" s="25"/>
      <c r="AJ324" s="25"/>
      <c r="AK324" s="25"/>
      <c r="AL324" s="25"/>
      <c r="AM324" s="25"/>
      <c r="AN324" s="25"/>
      <c r="AO324" s="25"/>
      <c r="AP324" s="25"/>
      <c r="AQ324" s="25"/>
      <c r="AR324" s="25"/>
      <c r="AS324" s="25"/>
      <c r="AT324" s="25"/>
      <c r="AU324" s="25"/>
      <c r="AV324" s="25"/>
      <c r="AW324" s="25"/>
      <c r="AX324" s="25"/>
      <c r="AY324" s="25"/>
      <c r="AZ324" s="25"/>
      <c r="BA324" s="25"/>
      <c r="BB324" s="25"/>
      <c r="BC324" s="25"/>
      <c r="BD324" s="25"/>
      <c r="BE324" s="25"/>
      <c r="BF324" s="25"/>
      <c r="BG324" s="25"/>
      <c r="BH324" s="25"/>
      <c r="BI324" s="25"/>
      <c r="BJ324" s="25"/>
      <c r="BK324" s="25"/>
      <c r="BL324" s="25"/>
      <c r="BM324" s="21">
        <f t="shared" si="542"/>
        <v>0</v>
      </c>
      <c r="BN324" s="18"/>
      <c r="BO324" s="18"/>
      <c r="BP324" s="18">
        <v>2002</v>
      </c>
      <c r="BQ324" s="14" t="e">
        <f t="shared" si="543"/>
        <v>#DIV/0!</v>
      </c>
      <c r="BR324" s="14" t="e">
        <f t="shared" si="512"/>
        <v>#DIV/0!</v>
      </c>
      <c r="BS324" s="14" t="e">
        <f t="shared" si="512"/>
        <v>#DIV/0!</v>
      </c>
      <c r="BT324" s="14" t="e">
        <f t="shared" si="512"/>
        <v>#DIV/0!</v>
      </c>
      <c r="BU324" s="14" t="e">
        <f t="shared" si="512"/>
        <v>#DIV/0!</v>
      </c>
      <c r="BV324" s="14" t="e">
        <f t="shared" si="512"/>
        <v>#DIV/0!</v>
      </c>
      <c r="BW324" s="14" t="e">
        <f t="shared" si="512"/>
        <v>#DIV/0!</v>
      </c>
      <c r="BX324" s="14" t="e">
        <f t="shared" si="512"/>
        <v>#DIV/0!</v>
      </c>
      <c r="BY324" s="14" t="e">
        <f t="shared" si="512"/>
        <v>#DIV/0!</v>
      </c>
      <c r="BZ324" s="14" t="e">
        <f t="shared" si="512"/>
        <v>#DIV/0!</v>
      </c>
      <c r="CA324" s="14" t="e">
        <f t="shared" si="512"/>
        <v>#DIV/0!</v>
      </c>
      <c r="CB324" s="14" t="e">
        <f t="shared" si="512"/>
        <v>#DIV/0!</v>
      </c>
      <c r="CC324" s="14" t="e">
        <f t="shared" si="512"/>
        <v>#DIV/0!</v>
      </c>
      <c r="CD324" s="14" t="e">
        <f t="shared" si="512"/>
        <v>#DIV/0!</v>
      </c>
      <c r="CE324" s="14" t="e">
        <f t="shared" si="512"/>
        <v>#DIV/0!</v>
      </c>
      <c r="CF324" s="14" t="e">
        <f t="shared" si="512"/>
        <v>#DIV/0!</v>
      </c>
      <c r="CG324" s="14" t="e">
        <f t="shared" si="512"/>
        <v>#DIV/0!</v>
      </c>
      <c r="CH324" s="14" t="e">
        <f t="shared" si="513"/>
        <v>#DIV/0!</v>
      </c>
      <c r="CI324" s="14" t="e">
        <f t="shared" si="514"/>
        <v>#DIV/0!</v>
      </c>
      <c r="CJ324" s="14" t="e">
        <f t="shared" si="515"/>
        <v>#DIV/0!</v>
      </c>
      <c r="CK324" s="14" t="e">
        <f t="shared" si="516"/>
        <v>#DIV/0!</v>
      </c>
      <c r="CL324" s="14" t="e">
        <f t="shared" si="517"/>
        <v>#DIV/0!</v>
      </c>
      <c r="CM324" s="14" t="e">
        <f t="shared" si="544"/>
        <v>#DIV/0!</v>
      </c>
      <c r="CN324" s="14" t="e">
        <f t="shared" si="518"/>
        <v>#DIV/0!</v>
      </c>
      <c r="CO324" s="14" t="e">
        <f t="shared" si="518"/>
        <v>#DIV/0!</v>
      </c>
      <c r="CP324" s="14" t="e">
        <f t="shared" si="518"/>
        <v>#DIV/0!</v>
      </c>
      <c r="CQ324" s="14" t="e">
        <f t="shared" si="518"/>
        <v>#DIV/0!</v>
      </c>
      <c r="CR324" s="14" t="e">
        <f t="shared" si="518"/>
        <v>#DIV/0!</v>
      </c>
      <c r="CS324" s="14" t="e">
        <f t="shared" si="518"/>
        <v>#DIV/0!</v>
      </c>
      <c r="CT324" s="14" t="e">
        <f t="shared" si="518"/>
        <v>#DIV/0!</v>
      </c>
      <c r="CU324" s="14" t="e">
        <f t="shared" si="518"/>
        <v>#DIV/0!</v>
      </c>
      <c r="CV324" s="14" t="e">
        <f t="shared" si="518"/>
        <v>#DIV/0!</v>
      </c>
      <c r="CW324" s="14" t="e">
        <f t="shared" si="518"/>
        <v>#DIV/0!</v>
      </c>
      <c r="CX324" s="14" t="e">
        <f t="shared" si="518"/>
        <v>#DIV/0!</v>
      </c>
      <c r="CY324" s="14" t="e">
        <f t="shared" si="518"/>
        <v>#DIV/0!</v>
      </c>
      <c r="CZ324" s="14" t="e">
        <f t="shared" si="518"/>
        <v>#DIV/0!</v>
      </c>
      <c r="DA324" s="14" t="e">
        <f t="shared" si="518"/>
        <v>#DIV/0!</v>
      </c>
      <c r="DB324" s="14" t="e">
        <f t="shared" si="518"/>
        <v>#DIV/0!</v>
      </c>
      <c r="DC324" s="14" t="e">
        <f t="shared" si="518"/>
        <v>#DIV/0!</v>
      </c>
      <c r="DD324" s="14" t="e">
        <f t="shared" si="519"/>
        <v>#DIV/0!</v>
      </c>
      <c r="DE324" s="14" t="e">
        <f t="shared" si="520"/>
        <v>#DIV/0!</v>
      </c>
      <c r="DF324" s="14" t="e">
        <f t="shared" si="521"/>
        <v>#DIV/0!</v>
      </c>
      <c r="DG324" s="14" t="e">
        <f t="shared" si="522"/>
        <v>#DIV/0!</v>
      </c>
      <c r="DH324" s="14" t="e">
        <f t="shared" si="523"/>
        <v>#DIV/0!</v>
      </c>
      <c r="DI324" s="14" t="e">
        <f t="shared" si="524"/>
        <v>#DIV/0!</v>
      </c>
      <c r="DJ324" s="14" t="e">
        <f t="shared" si="525"/>
        <v>#DIV/0!</v>
      </c>
      <c r="DK324" s="14" t="e">
        <f t="shared" si="526"/>
        <v>#DIV/0!</v>
      </c>
      <c r="DL324" s="14" t="e">
        <f t="shared" si="527"/>
        <v>#DIV/0!</v>
      </c>
      <c r="DM324" s="14" t="e">
        <f t="shared" si="528"/>
        <v>#DIV/0!</v>
      </c>
      <c r="DN324" s="14" t="e">
        <f t="shared" si="529"/>
        <v>#DIV/0!</v>
      </c>
      <c r="DO324" s="14" t="e">
        <f t="shared" si="530"/>
        <v>#DIV/0!</v>
      </c>
      <c r="DP324" s="14" t="e">
        <f t="shared" si="531"/>
        <v>#DIV/0!</v>
      </c>
      <c r="DQ324" s="14" t="e">
        <f t="shared" si="532"/>
        <v>#DIV/0!</v>
      </c>
      <c r="DR324" s="14" t="e">
        <f t="shared" si="533"/>
        <v>#DIV/0!</v>
      </c>
      <c r="DS324" s="14" t="e">
        <f t="shared" si="534"/>
        <v>#DIV/0!</v>
      </c>
      <c r="DT324" s="14" t="e">
        <f t="shared" si="535"/>
        <v>#DIV/0!</v>
      </c>
      <c r="DU324" s="14" t="e">
        <f t="shared" si="536"/>
        <v>#DIV/0!</v>
      </c>
      <c r="DV324" s="14" t="e">
        <f t="shared" si="537"/>
        <v>#DIV/0!</v>
      </c>
      <c r="DW324" s="14" t="e">
        <f t="shared" si="538"/>
        <v>#DIV/0!</v>
      </c>
      <c r="DX324" s="14" t="e">
        <f t="shared" si="539"/>
        <v>#DIV/0!</v>
      </c>
      <c r="DY324" s="14" t="e">
        <f t="shared" si="540"/>
        <v>#DIV/0!</v>
      </c>
      <c r="DZ324" s="14" t="e">
        <f t="shared" si="545"/>
        <v>#DIV/0!</v>
      </c>
    </row>
    <row r="325" spans="1:130">
      <c r="A325" s="18">
        <v>3</v>
      </c>
      <c r="B325" s="15">
        <f t="shared" si="541"/>
        <v>0.19999999999999996</v>
      </c>
      <c r="C325" s="18">
        <v>2003</v>
      </c>
      <c r="D325" s="25">
        <f t="shared" si="546"/>
        <v>0</v>
      </c>
      <c r="E325" s="25">
        <f t="shared" ref="E325:E343" si="547">VLOOKUP($C$67,$D$3:$K$63,$A$72,0)*(B324-B323)</f>
        <v>0</v>
      </c>
      <c r="F325" s="25">
        <f>VLOOKUP($C$68,$D$3:$K$63,$A$72,0)*(B323-B322)</f>
        <v>0</v>
      </c>
      <c r="G325" s="25">
        <f>VLOOKUP($C$69,$D$3:$K$63,$A$72,0)*B322</f>
        <v>0</v>
      </c>
      <c r="H325" s="25"/>
      <c r="I325" s="25"/>
      <c r="J325" s="25"/>
      <c r="K325" s="25"/>
      <c r="L325" s="25"/>
      <c r="M325" s="25"/>
      <c r="N325" s="25"/>
      <c r="O325" s="25"/>
      <c r="P325" s="25"/>
      <c r="Q325" s="25"/>
      <c r="R325" s="25"/>
      <c r="S325" s="25"/>
      <c r="T325" s="25"/>
      <c r="U325" s="25"/>
      <c r="V325" s="25"/>
      <c r="W325" s="25"/>
      <c r="X325" s="25"/>
      <c r="Y325" s="25"/>
      <c r="Z325" s="25"/>
      <c r="AA325" s="25"/>
      <c r="AB325" s="25"/>
      <c r="AC325" s="25"/>
      <c r="AD325" s="25"/>
      <c r="AE325" s="25"/>
      <c r="AF325" s="25"/>
      <c r="AG325" s="25"/>
      <c r="AH325" s="25"/>
      <c r="AI325" s="25"/>
      <c r="AJ325" s="25"/>
      <c r="AK325" s="25"/>
      <c r="AL325" s="25"/>
      <c r="AM325" s="25"/>
      <c r="AN325" s="25"/>
      <c r="AO325" s="25"/>
      <c r="AP325" s="25"/>
      <c r="AQ325" s="25"/>
      <c r="AR325" s="25"/>
      <c r="AS325" s="25"/>
      <c r="AT325" s="25"/>
      <c r="AU325" s="25"/>
      <c r="AV325" s="25"/>
      <c r="AW325" s="25"/>
      <c r="AX325" s="25"/>
      <c r="AY325" s="25"/>
      <c r="AZ325" s="25"/>
      <c r="BA325" s="25"/>
      <c r="BB325" s="25"/>
      <c r="BC325" s="25"/>
      <c r="BD325" s="25"/>
      <c r="BE325" s="25"/>
      <c r="BF325" s="25"/>
      <c r="BG325" s="25"/>
      <c r="BH325" s="25"/>
      <c r="BI325" s="25"/>
      <c r="BJ325" s="25"/>
      <c r="BK325" s="25"/>
      <c r="BL325" s="25"/>
      <c r="BM325" s="21">
        <f t="shared" si="542"/>
        <v>0</v>
      </c>
      <c r="BN325" s="18"/>
      <c r="BO325" s="18"/>
      <c r="BP325" s="18">
        <v>2003</v>
      </c>
      <c r="BQ325" s="14" t="e">
        <f t="shared" si="543"/>
        <v>#DIV/0!</v>
      </c>
      <c r="BR325" s="14" t="e">
        <f t="shared" si="512"/>
        <v>#DIV/0!</v>
      </c>
      <c r="BS325" s="14" t="e">
        <f t="shared" si="512"/>
        <v>#DIV/0!</v>
      </c>
      <c r="BT325" s="14" t="e">
        <f t="shared" si="512"/>
        <v>#DIV/0!</v>
      </c>
      <c r="BU325" s="14" t="e">
        <f t="shared" si="512"/>
        <v>#DIV/0!</v>
      </c>
      <c r="BV325" s="14" t="e">
        <f t="shared" si="512"/>
        <v>#DIV/0!</v>
      </c>
      <c r="BW325" s="14" t="e">
        <f t="shared" si="512"/>
        <v>#DIV/0!</v>
      </c>
      <c r="BX325" s="14" t="e">
        <f t="shared" si="512"/>
        <v>#DIV/0!</v>
      </c>
      <c r="BY325" s="14" t="e">
        <f t="shared" si="512"/>
        <v>#DIV/0!</v>
      </c>
      <c r="BZ325" s="14" t="e">
        <f t="shared" si="512"/>
        <v>#DIV/0!</v>
      </c>
      <c r="CA325" s="14" t="e">
        <f t="shared" si="512"/>
        <v>#DIV/0!</v>
      </c>
      <c r="CB325" s="14" t="e">
        <f t="shared" si="512"/>
        <v>#DIV/0!</v>
      </c>
      <c r="CC325" s="14" t="e">
        <f t="shared" si="512"/>
        <v>#DIV/0!</v>
      </c>
      <c r="CD325" s="14" t="e">
        <f t="shared" si="512"/>
        <v>#DIV/0!</v>
      </c>
      <c r="CE325" s="14" t="e">
        <f t="shared" si="512"/>
        <v>#DIV/0!</v>
      </c>
      <c r="CF325" s="14" t="e">
        <f t="shared" si="512"/>
        <v>#DIV/0!</v>
      </c>
      <c r="CG325" s="14" t="e">
        <f t="shared" si="512"/>
        <v>#DIV/0!</v>
      </c>
      <c r="CH325" s="14" t="e">
        <f t="shared" si="513"/>
        <v>#DIV/0!</v>
      </c>
      <c r="CI325" s="14" t="e">
        <f t="shared" si="514"/>
        <v>#DIV/0!</v>
      </c>
      <c r="CJ325" s="14" t="e">
        <f t="shared" si="515"/>
        <v>#DIV/0!</v>
      </c>
      <c r="CK325" s="14" t="e">
        <f t="shared" si="516"/>
        <v>#DIV/0!</v>
      </c>
      <c r="CL325" s="14" t="e">
        <f t="shared" si="517"/>
        <v>#DIV/0!</v>
      </c>
      <c r="CM325" s="14" t="e">
        <f t="shared" si="544"/>
        <v>#DIV/0!</v>
      </c>
      <c r="CN325" s="14" t="e">
        <f t="shared" si="518"/>
        <v>#DIV/0!</v>
      </c>
      <c r="CO325" s="14" t="e">
        <f t="shared" si="518"/>
        <v>#DIV/0!</v>
      </c>
      <c r="CP325" s="14" t="e">
        <f t="shared" si="518"/>
        <v>#DIV/0!</v>
      </c>
      <c r="CQ325" s="14" t="e">
        <f t="shared" si="518"/>
        <v>#DIV/0!</v>
      </c>
      <c r="CR325" s="14" t="e">
        <f t="shared" si="518"/>
        <v>#DIV/0!</v>
      </c>
      <c r="CS325" s="14" t="e">
        <f t="shared" si="518"/>
        <v>#DIV/0!</v>
      </c>
      <c r="CT325" s="14" t="e">
        <f t="shared" si="518"/>
        <v>#DIV/0!</v>
      </c>
      <c r="CU325" s="14" t="e">
        <f t="shared" si="518"/>
        <v>#DIV/0!</v>
      </c>
      <c r="CV325" s="14" t="e">
        <f t="shared" si="518"/>
        <v>#DIV/0!</v>
      </c>
      <c r="CW325" s="14" t="e">
        <f t="shared" si="518"/>
        <v>#DIV/0!</v>
      </c>
      <c r="CX325" s="14" t="e">
        <f t="shared" si="518"/>
        <v>#DIV/0!</v>
      </c>
      <c r="CY325" s="14" t="e">
        <f t="shared" si="518"/>
        <v>#DIV/0!</v>
      </c>
      <c r="CZ325" s="14" t="e">
        <f t="shared" si="518"/>
        <v>#DIV/0!</v>
      </c>
      <c r="DA325" s="14" t="e">
        <f t="shared" si="518"/>
        <v>#DIV/0!</v>
      </c>
      <c r="DB325" s="14" t="e">
        <f t="shared" si="518"/>
        <v>#DIV/0!</v>
      </c>
      <c r="DC325" s="14" t="e">
        <f t="shared" si="518"/>
        <v>#DIV/0!</v>
      </c>
      <c r="DD325" s="14" t="e">
        <f t="shared" si="519"/>
        <v>#DIV/0!</v>
      </c>
      <c r="DE325" s="14" t="e">
        <f t="shared" si="520"/>
        <v>#DIV/0!</v>
      </c>
      <c r="DF325" s="14" t="e">
        <f t="shared" si="521"/>
        <v>#DIV/0!</v>
      </c>
      <c r="DG325" s="14" t="e">
        <f t="shared" si="522"/>
        <v>#DIV/0!</v>
      </c>
      <c r="DH325" s="14" t="e">
        <f t="shared" si="523"/>
        <v>#DIV/0!</v>
      </c>
      <c r="DI325" s="14" t="e">
        <f t="shared" si="524"/>
        <v>#DIV/0!</v>
      </c>
      <c r="DJ325" s="14" t="e">
        <f t="shared" si="525"/>
        <v>#DIV/0!</v>
      </c>
      <c r="DK325" s="14" t="e">
        <f t="shared" si="526"/>
        <v>#DIV/0!</v>
      </c>
      <c r="DL325" s="14" t="e">
        <f t="shared" si="527"/>
        <v>#DIV/0!</v>
      </c>
      <c r="DM325" s="14" t="e">
        <f t="shared" si="528"/>
        <v>#DIV/0!</v>
      </c>
      <c r="DN325" s="14" t="e">
        <f t="shared" si="529"/>
        <v>#DIV/0!</v>
      </c>
      <c r="DO325" s="14" t="e">
        <f t="shared" si="530"/>
        <v>#DIV/0!</v>
      </c>
      <c r="DP325" s="14" t="e">
        <f t="shared" si="531"/>
        <v>#DIV/0!</v>
      </c>
      <c r="DQ325" s="14" t="e">
        <f t="shared" si="532"/>
        <v>#DIV/0!</v>
      </c>
      <c r="DR325" s="14" t="e">
        <f t="shared" si="533"/>
        <v>#DIV/0!</v>
      </c>
      <c r="DS325" s="14" t="e">
        <f t="shared" si="534"/>
        <v>#DIV/0!</v>
      </c>
      <c r="DT325" s="14" t="e">
        <f t="shared" si="535"/>
        <v>#DIV/0!</v>
      </c>
      <c r="DU325" s="14" t="e">
        <f t="shared" si="536"/>
        <v>#DIV/0!</v>
      </c>
      <c r="DV325" s="14" t="e">
        <f t="shared" si="537"/>
        <v>#DIV/0!</v>
      </c>
      <c r="DW325" s="14" t="e">
        <f t="shared" si="538"/>
        <v>#DIV/0!</v>
      </c>
      <c r="DX325" s="14" t="e">
        <f t="shared" si="539"/>
        <v>#DIV/0!</v>
      </c>
      <c r="DY325" s="14" t="e">
        <f t="shared" si="540"/>
        <v>#DIV/0!</v>
      </c>
      <c r="DZ325" s="14" t="e">
        <f t="shared" si="545"/>
        <v>#DIV/0!</v>
      </c>
    </row>
    <row r="326" spans="1:130">
      <c r="A326" s="18">
        <v>4</v>
      </c>
      <c r="B326" s="15">
        <f t="shared" si="541"/>
        <v>0.26666666666666661</v>
      </c>
      <c r="C326" s="18">
        <v>2004</v>
      </c>
      <c r="D326" s="25">
        <f t="shared" si="546"/>
        <v>0</v>
      </c>
      <c r="E326" s="25">
        <f t="shared" si="547"/>
        <v>0</v>
      </c>
      <c r="F326" s="25">
        <f t="shared" ref="F326:F344" si="548">VLOOKUP($C$68,$D$3:$K$63,$A$72,0)*(B324-B323)</f>
        <v>0</v>
      </c>
      <c r="G326" s="25">
        <f>VLOOKUP($C$69,$D$3:$K$63,$A$72,0)*(B323-B322)</f>
        <v>0</v>
      </c>
      <c r="H326" s="25">
        <f>VLOOKUP($C$70,$D$3:$K$63,$A$72,0)*B322</f>
        <v>0</v>
      </c>
      <c r="I326" s="25"/>
      <c r="J326" s="25"/>
      <c r="K326" s="25"/>
      <c r="L326" s="25"/>
      <c r="M326" s="25"/>
      <c r="N326" s="25"/>
      <c r="O326" s="25"/>
      <c r="P326" s="25"/>
      <c r="Q326" s="25"/>
      <c r="R326" s="25"/>
      <c r="S326" s="25"/>
      <c r="T326" s="25"/>
      <c r="U326" s="25"/>
      <c r="V326" s="25"/>
      <c r="W326" s="25"/>
      <c r="X326" s="25"/>
      <c r="Y326" s="25"/>
      <c r="Z326" s="25"/>
      <c r="AA326" s="25"/>
      <c r="AB326" s="25"/>
      <c r="AC326" s="25"/>
      <c r="AD326" s="25"/>
      <c r="AE326" s="25"/>
      <c r="AF326" s="25"/>
      <c r="AG326" s="25"/>
      <c r="AH326" s="25"/>
      <c r="AI326" s="25"/>
      <c r="AJ326" s="25"/>
      <c r="AK326" s="25"/>
      <c r="AL326" s="25"/>
      <c r="AM326" s="25"/>
      <c r="AN326" s="25"/>
      <c r="AO326" s="25"/>
      <c r="AP326" s="25"/>
      <c r="AQ326" s="25"/>
      <c r="AR326" s="25"/>
      <c r="AS326" s="25"/>
      <c r="AT326" s="25"/>
      <c r="AU326" s="25"/>
      <c r="AV326" s="25"/>
      <c r="AW326" s="25"/>
      <c r="AX326" s="25"/>
      <c r="AY326" s="25"/>
      <c r="AZ326" s="25"/>
      <c r="BA326" s="25"/>
      <c r="BB326" s="25"/>
      <c r="BC326" s="25"/>
      <c r="BD326" s="25"/>
      <c r="BE326" s="25"/>
      <c r="BF326" s="25"/>
      <c r="BG326" s="25"/>
      <c r="BH326" s="25"/>
      <c r="BI326" s="25"/>
      <c r="BJ326" s="25"/>
      <c r="BK326" s="25"/>
      <c r="BL326" s="25"/>
      <c r="BM326" s="21">
        <f t="shared" si="542"/>
        <v>0</v>
      </c>
      <c r="BN326" s="18"/>
      <c r="BO326" s="18"/>
      <c r="BP326" s="18">
        <v>2004</v>
      </c>
      <c r="BQ326" s="14" t="e">
        <f t="shared" si="543"/>
        <v>#DIV/0!</v>
      </c>
      <c r="BR326" s="14" t="e">
        <f t="shared" si="512"/>
        <v>#DIV/0!</v>
      </c>
      <c r="BS326" s="14" t="e">
        <f t="shared" si="512"/>
        <v>#DIV/0!</v>
      </c>
      <c r="BT326" s="14" t="e">
        <f t="shared" si="512"/>
        <v>#DIV/0!</v>
      </c>
      <c r="BU326" s="14" t="e">
        <f t="shared" si="512"/>
        <v>#DIV/0!</v>
      </c>
      <c r="BV326" s="14" t="e">
        <f t="shared" si="512"/>
        <v>#DIV/0!</v>
      </c>
      <c r="BW326" s="14" t="e">
        <f t="shared" si="512"/>
        <v>#DIV/0!</v>
      </c>
      <c r="BX326" s="14" t="e">
        <f t="shared" si="512"/>
        <v>#DIV/0!</v>
      </c>
      <c r="BY326" s="14" t="e">
        <f t="shared" si="512"/>
        <v>#DIV/0!</v>
      </c>
      <c r="BZ326" s="14" t="e">
        <f t="shared" si="512"/>
        <v>#DIV/0!</v>
      </c>
      <c r="CA326" s="14" t="e">
        <f t="shared" si="512"/>
        <v>#DIV/0!</v>
      </c>
      <c r="CB326" s="14" t="e">
        <f t="shared" si="512"/>
        <v>#DIV/0!</v>
      </c>
      <c r="CC326" s="14" t="e">
        <f t="shared" si="512"/>
        <v>#DIV/0!</v>
      </c>
      <c r="CD326" s="14" t="e">
        <f t="shared" si="512"/>
        <v>#DIV/0!</v>
      </c>
      <c r="CE326" s="14" t="e">
        <f t="shared" si="512"/>
        <v>#DIV/0!</v>
      </c>
      <c r="CF326" s="14" t="e">
        <f t="shared" si="512"/>
        <v>#DIV/0!</v>
      </c>
      <c r="CG326" s="14" t="e">
        <f t="shared" si="512"/>
        <v>#DIV/0!</v>
      </c>
      <c r="CH326" s="14" t="e">
        <f t="shared" si="513"/>
        <v>#DIV/0!</v>
      </c>
      <c r="CI326" s="14" t="e">
        <f t="shared" si="514"/>
        <v>#DIV/0!</v>
      </c>
      <c r="CJ326" s="14" t="e">
        <f t="shared" si="515"/>
        <v>#DIV/0!</v>
      </c>
      <c r="CK326" s="14" t="e">
        <f t="shared" si="516"/>
        <v>#DIV/0!</v>
      </c>
      <c r="CL326" s="14" t="e">
        <f t="shared" si="517"/>
        <v>#DIV/0!</v>
      </c>
      <c r="CM326" s="14" t="e">
        <f t="shared" si="544"/>
        <v>#DIV/0!</v>
      </c>
      <c r="CN326" s="14" t="e">
        <f t="shared" si="518"/>
        <v>#DIV/0!</v>
      </c>
      <c r="CO326" s="14" t="e">
        <f t="shared" si="518"/>
        <v>#DIV/0!</v>
      </c>
      <c r="CP326" s="14" t="e">
        <f t="shared" si="518"/>
        <v>#DIV/0!</v>
      </c>
      <c r="CQ326" s="14" t="e">
        <f t="shared" si="518"/>
        <v>#DIV/0!</v>
      </c>
      <c r="CR326" s="14" t="e">
        <f t="shared" si="518"/>
        <v>#DIV/0!</v>
      </c>
      <c r="CS326" s="14" t="e">
        <f t="shared" si="518"/>
        <v>#DIV/0!</v>
      </c>
      <c r="CT326" s="14" t="e">
        <f t="shared" si="518"/>
        <v>#DIV/0!</v>
      </c>
      <c r="CU326" s="14" t="e">
        <f t="shared" si="518"/>
        <v>#DIV/0!</v>
      </c>
      <c r="CV326" s="14" t="e">
        <f t="shared" si="518"/>
        <v>#DIV/0!</v>
      </c>
      <c r="CW326" s="14" t="e">
        <f t="shared" si="518"/>
        <v>#DIV/0!</v>
      </c>
      <c r="CX326" s="14" t="e">
        <f t="shared" si="518"/>
        <v>#DIV/0!</v>
      </c>
      <c r="CY326" s="14" t="e">
        <f t="shared" si="518"/>
        <v>#DIV/0!</v>
      </c>
      <c r="CZ326" s="14" t="e">
        <f t="shared" si="518"/>
        <v>#DIV/0!</v>
      </c>
      <c r="DA326" s="14" t="e">
        <f t="shared" si="518"/>
        <v>#DIV/0!</v>
      </c>
      <c r="DB326" s="14" t="e">
        <f t="shared" si="518"/>
        <v>#DIV/0!</v>
      </c>
      <c r="DC326" s="14" t="e">
        <f t="shared" si="518"/>
        <v>#DIV/0!</v>
      </c>
      <c r="DD326" s="14" t="e">
        <f t="shared" si="519"/>
        <v>#DIV/0!</v>
      </c>
      <c r="DE326" s="14" t="e">
        <f t="shared" si="520"/>
        <v>#DIV/0!</v>
      </c>
      <c r="DF326" s="14" t="e">
        <f t="shared" si="521"/>
        <v>#DIV/0!</v>
      </c>
      <c r="DG326" s="14" t="e">
        <f t="shared" si="522"/>
        <v>#DIV/0!</v>
      </c>
      <c r="DH326" s="14" t="e">
        <f t="shared" si="523"/>
        <v>#DIV/0!</v>
      </c>
      <c r="DI326" s="14" t="e">
        <f t="shared" si="524"/>
        <v>#DIV/0!</v>
      </c>
      <c r="DJ326" s="14" t="e">
        <f t="shared" si="525"/>
        <v>#DIV/0!</v>
      </c>
      <c r="DK326" s="14" t="e">
        <f t="shared" si="526"/>
        <v>#DIV/0!</v>
      </c>
      <c r="DL326" s="14" t="e">
        <f t="shared" si="527"/>
        <v>#DIV/0!</v>
      </c>
      <c r="DM326" s="14" t="e">
        <f t="shared" si="528"/>
        <v>#DIV/0!</v>
      </c>
      <c r="DN326" s="14" t="e">
        <f t="shared" si="529"/>
        <v>#DIV/0!</v>
      </c>
      <c r="DO326" s="14" t="e">
        <f t="shared" si="530"/>
        <v>#DIV/0!</v>
      </c>
      <c r="DP326" s="14" t="e">
        <f t="shared" si="531"/>
        <v>#DIV/0!</v>
      </c>
      <c r="DQ326" s="14" t="e">
        <f t="shared" si="532"/>
        <v>#DIV/0!</v>
      </c>
      <c r="DR326" s="14" t="e">
        <f t="shared" si="533"/>
        <v>#DIV/0!</v>
      </c>
      <c r="DS326" s="14" t="e">
        <f t="shared" si="534"/>
        <v>#DIV/0!</v>
      </c>
      <c r="DT326" s="14" t="e">
        <f t="shared" si="535"/>
        <v>#DIV/0!</v>
      </c>
      <c r="DU326" s="14" t="e">
        <f t="shared" si="536"/>
        <v>#DIV/0!</v>
      </c>
      <c r="DV326" s="14" t="e">
        <f t="shared" si="537"/>
        <v>#DIV/0!</v>
      </c>
      <c r="DW326" s="14" t="e">
        <f t="shared" si="538"/>
        <v>#DIV/0!</v>
      </c>
      <c r="DX326" s="14" t="e">
        <f t="shared" si="539"/>
        <v>#DIV/0!</v>
      </c>
      <c r="DY326" s="14" t="e">
        <f t="shared" si="540"/>
        <v>#DIV/0!</v>
      </c>
      <c r="DZ326" s="14" t="e">
        <f t="shared" si="545"/>
        <v>#DIV/0!</v>
      </c>
    </row>
    <row r="327" spans="1:130">
      <c r="A327" s="18">
        <v>5</v>
      </c>
      <c r="B327" s="15">
        <f t="shared" si="541"/>
        <v>0.33333333333333326</v>
      </c>
      <c r="C327" s="18">
        <v>2005</v>
      </c>
      <c r="D327" s="25">
        <f t="shared" si="546"/>
        <v>0</v>
      </c>
      <c r="E327" s="25">
        <f t="shared" si="547"/>
        <v>0</v>
      </c>
      <c r="F327" s="25">
        <f t="shared" si="548"/>
        <v>0</v>
      </c>
      <c r="G327" s="25">
        <f t="shared" ref="G327:G345" si="549">VLOOKUP($C$69,$D$3:$K$63,$A$72,0)*(B324-B323)</f>
        <v>0</v>
      </c>
      <c r="H327" s="25">
        <f>VLOOKUP($C$70,$D$3:$K$63,$A$72,0)*(B323-B322)</f>
        <v>0</v>
      </c>
      <c r="I327" s="25">
        <f>VLOOKUP($C$71,$D$3:$K$63,$A$72,0)*B322</f>
        <v>0</v>
      </c>
      <c r="J327" s="25"/>
      <c r="K327" s="25"/>
      <c r="L327" s="25"/>
      <c r="M327" s="25"/>
      <c r="N327" s="25"/>
      <c r="O327" s="25"/>
      <c r="P327" s="25"/>
      <c r="Q327" s="25"/>
      <c r="R327" s="25"/>
      <c r="S327" s="25"/>
      <c r="T327" s="25"/>
      <c r="U327" s="25"/>
      <c r="V327" s="25"/>
      <c r="W327" s="25"/>
      <c r="X327" s="25"/>
      <c r="Y327" s="25"/>
      <c r="Z327" s="25"/>
      <c r="AA327" s="25"/>
      <c r="AB327" s="25"/>
      <c r="AC327" s="25"/>
      <c r="AD327" s="25"/>
      <c r="AE327" s="25"/>
      <c r="AF327" s="25"/>
      <c r="AG327" s="25"/>
      <c r="AH327" s="25"/>
      <c r="AI327" s="25"/>
      <c r="AJ327" s="25"/>
      <c r="AK327" s="25"/>
      <c r="AL327" s="25"/>
      <c r="AM327" s="25"/>
      <c r="AN327" s="25"/>
      <c r="AO327" s="25"/>
      <c r="AP327" s="25"/>
      <c r="AQ327" s="25"/>
      <c r="AR327" s="25"/>
      <c r="AS327" s="25"/>
      <c r="AT327" s="25"/>
      <c r="AU327" s="25"/>
      <c r="AV327" s="25"/>
      <c r="AW327" s="25"/>
      <c r="AX327" s="25"/>
      <c r="AY327" s="25"/>
      <c r="AZ327" s="25"/>
      <c r="BA327" s="25"/>
      <c r="BB327" s="25"/>
      <c r="BC327" s="25"/>
      <c r="BD327" s="25"/>
      <c r="BE327" s="25"/>
      <c r="BF327" s="25"/>
      <c r="BG327" s="25"/>
      <c r="BH327" s="25"/>
      <c r="BI327" s="25"/>
      <c r="BJ327" s="25"/>
      <c r="BK327" s="25"/>
      <c r="BL327" s="25"/>
      <c r="BM327" s="21">
        <f t="shared" si="542"/>
        <v>0</v>
      </c>
      <c r="BN327" s="18"/>
      <c r="BO327" s="18"/>
      <c r="BP327" s="18">
        <v>2005</v>
      </c>
      <c r="BQ327" s="14" t="e">
        <f t="shared" si="543"/>
        <v>#DIV/0!</v>
      </c>
      <c r="BR327" s="14" t="e">
        <f t="shared" si="512"/>
        <v>#DIV/0!</v>
      </c>
      <c r="BS327" s="14" t="e">
        <f t="shared" si="512"/>
        <v>#DIV/0!</v>
      </c>
      <c r="BT327" s="14" t="e">
        <f t="shared" si="512"/>
        <v>#DIV/0!</v>
      </c>
      <c r="BU327" s="14" t="e">
        <f t="shared" si="512"/>
        <v>#DIV/0!</v>
      </c>
      <c r="BV327" s="14" t="e">
        <f t="shared" si="512"/>
        <v>#DIV/0!</v>
      </c>
      <c r="BW327" s="14" t="e">
        <f t="shared" si="512"/>
        <v>#DIV/0!</v>
      </c>
      <c r="BX327" s="14" t="e">
        <f t="shared" si="512"/>
        <v>#DIV/0!</v>
      </c>
      <c r="BY327" s="14" t="e">
        <f t="shared" si="512"/>
        <v>#DIV/0!</v>
      </c>
      <c r="BZ327" s="14" t="e">
        <f t="shared" si="512"/>
        <v>#DIV/0!</v>
      </c>
      <c r="CA327" s="14" t="e">
        <f t="shared" si="512"/>
        <v>#DIV/0!</v>
      </c>
      <c r="CB327" s="14" t="e">
        <f t="shared" si="512"/>
        <v>#DIV/0!</v>
      </c>
      <c r="CC327" s="14" t="e">
        <f t="shared" si="512"/>
        <v>#DIV/0!</v>
      </c>
      <c r="CD327" s="14" t="e">
        <f t="shared" si="512"/>
        <v>#DIV/0!</v>
      </c>
      <c r="CE327" s="14" t="e">
        <f t="shared" si="512"/>
        <v>#DIV/0!</v>
      </c>
      <c r="CF327" s="14" t="e">
        <f t="shared" si="512"/>
        <v>#DIV/0!</v>
      </c>
      <c r="CG327" s="14" t="e">
        <f t="shared" si="512"/>
        <v>#DIV/0!</v>
      </c>
      <c r="CH327" s="14" t="e">
        <f t="shared" si="513"/>
        <v>#DIV/0!</v>
      </c>
      <c r="CI327" s="14" t="e">
        <f t="shared" si="514"/>
        <v>#DIV/0!</v>
      </c>
      <c r="CJ327" s="14" t="e">
        <f t="shared" si="515"/>
        <v>#DIV/0!</v>
      </c>
      <c r="CK327" s="14" t="e">
        <f t="shared" si="516"/>
        <v>#DIV/0!</v>
      </c>
      <c r="CL327" s="14" t="e">
        <f t="shared" si="517"/>
        <v>#DIV/0!</v>
      </c>
      <c r="CM327" s="14" t="e">
        <f t="shared" si="544"/>
        <v>#DIV/0!</v>
      </c>
      <c r="CN327" s="14" t="e">
        <f t="shared" si="518"/>
        <v>#DIV/0!</v>
      </c>
      <c r="CO327" s="14" t="e">
        <f t="shared" si="518"/>
        <v>#DIV/0!</v>
      </c>
      <c r="CP327" s="14" t="e">
        <f t="shared" si="518"/>
        <v>#DIV/0!</v>
      </c>
      <c r="CQ327" s="14" t="e">
        <f t="shared" si="518"/>
        <v>#DIV/0!</v>
      </c>
      <c r="CR327" s="14" t="e">
        <f t="shared" si="518"/>
        <v>#DIV/0!</v>
      </c>
      <c r="CS327" s="14" t="e">
        <f t="shared" si="518"/>
        <v>#DIV/0!</v>
      </c>
      <c r="CT327" s="14" t="e">
        <f t="shared" si="518"/>
        <v>#DIV/0!</v>
      </c>
      <c r="CU327" s="14" t="e">
        <f t="shared" si="518"/>
        <v>#DIV/0!</v>
      </c>
      <c r="CV327" s="14" t="e">
        <f t="shared" si="518"/>
        <v>#DIV/0!</v>
      </c>
      <c r="CW327" s="14" t="e">
        <f t="shared" si="518"/>
        <v>#DIV/0!</v>
      </c>
      <c r="CX327" s="14" t="e">
        <f t="shared" si="518"/>
        <v>#DIV/0!</v>
      </c>
      <c r="CY327" s="14" t="e">
        <f t="shared" si="518"/>
        <v>#DIV/0!</v>
      </c>
      <c r="CZ327" s="14" t="e">
        <f t="shared" si="518"/>
        <v>#DIV/0!</v>
      </c>
      <c r="DA327" s="14" t="e">
        <f t="shared" si="518"/>
        <v>#DIV/0!</v>
      </c>
      <c r="DB327" s="14" t="e">
        <f t="shared" si="518"/>
        <v>#DIV/0!</v>
      </c>
      <c r="DC327" s="14" t="e">
        <f t="shared" si="518"/>
        <v>#DIV/0!</v>
      </c>
      <c r="DD327" s="14" t="e">
        <f t="shared" si="519"/>
        <v>#DIV/0!</v>
      </c>
      <c r="DE327" s="14" t="e">
        <f t="shared" si="520"/>
        <v>#DIV/0!</v>
      </c>
      <c r="DF327" s="14" t="e">
        <f t="shared" si="521"/>
        <v>#DIV/0!</v>
      </c>
      <c r="DG327" s="14" t="e">
        <f t="shared" si="522"/>
        <v>#DIV/0!</v>
      </c>
      <c r="DH327" s="14" t="e">
        <f t="shared" si="523"/>
        <v>#DIV/0!</v>
      </c>
      <c r="DI327" s="14" t="e">
        <f t="shared" si="524"/>
        <v>#DIV/0!</v>
      </c>
      <c r="DJ327" s="14" t="e">
        <f t="shared" si="525"/>
        <v>#DIV/0!</v>
      </c>
      <c r="DK327" s="14" t="e">
        <f t="shared" si="526"/>
        <v>#DIV/0!</v>
      </c>
      <c r="DL327" s="14" t="e">
        <f t="shared" si="527"/>
        <v>#DIV/0!</v>
      </c>
      <c r="DM327" s="14" t="e">
        <f t="shared" si="528"/>
        <v>#DIV/0!</v>
      </c>
      <c r="DN327" s="14" t="e">
        <f t="shared" si="529"/>
        <v>#DIV/0!</v>
      </c>
      <c r="DO327" s="14" t="e">
        <f t="shared" si="530"/>
        <v>#DIV/0!</v>
      </c>
      <c r="DP327" s="14" t="e">
        <f t="shared" si="531"/>
        <v>#DIV/0!</v>
      </c>
      <c r="DQ327" s="14" t="e">
        <f t="shared" si="532"/>
        <v>#DIV/0!</v>
      </c>
      <c r="DR327" s="14" t="e">
        <f t="shared" si="533"/>
        <v>#DIV/0!</v>
      </c>
      <c r="DS327" s="14" t="e">
        <f t="shared" si="534"/>
        <v>#DIV/0!</v>
      </c>
      <c r="DT327" s="14" t="e">
        <f t="shared" si="535"/>
        <v>#DIV/0!</v>
      </c>
      <c r="DU327" s="14" t="e">
        <f t="shared" si="536"/>
        <v>#DIV/0!</v>
      </c>
      <c r="DV327" s="14" t="e">
        <f t="shared" si="537"/>
        <v>#DIV/0!</v>
      </c>
      <c r="DW327" s="14" t="e">
        <f t="shared" si="538"/>
        <v>#DIV/0!</v>
      </c>
      <c r="DX327" s="14" t="e">
        <f t="shared" si="539"/>
        <v>#DIV/0!</v>
      </c>
      <c r="DY327" s="14" t="e">
        <f t="shared" si="540"/>
        <v>#DIV/0!</v>
      </c>
      <c r="DZ327" s="14" t="e">
        <f t="shared" si="545"/>
        <v>#DIV/0!</v>
      </c>
    </row>
    <row r="328" spans="1:130">
      <c r="A328" s="18">
        <v>6</v>
      </c>
      <c r="B328" s="15">
        <f t="shared" si="541"/>
        <v>0.39999999999999991</v>
      </c>
      <c r="C328" s="18">
        <v>2006</v>
      </c>
      <c r="D328" s="25">
        <f t="shared" si="546"/>
        <v>0</v>
      </c>
      <c r="E328" s="25">
        <f t="shared" si="547"/>
        <v>0</v>
      </c>
      <c r="F328" s="25">
        <f t="shared" si="548"/>
        <v>0</v>
      </c>
      <c r="G328" s="25">
        <f t="shared" si="549"/>
        <v>0</v>
      </c>
      <c r="H328" s="25">
        <f t="shared" ref="H328:H346" si="550">VLOOKUP($C$70,$D$3:$K$63,$A$72,0)*(B324-B323)</f>
        <v>0</v>
      </c>
      <c r="I328" s="25">
        <f>VLOOKUP($C$71,$D$3:$K$63,$A$72,0)*(B323-B322)</f>
        <v>1.1999999999999997</v>
      </c>
      <c r="J328" s="25">
        <f>VLOOKUP($C$72,$D$3:$K$63,$A$72,0)*B322</f>
        <v>0</v>
      </c>
      <c r="K328" s="25"/>
      <c r="L328" s="25"/>
      <c r="M328" s="25"/>
      <c r="N328" s="25"/>
      <c r="O328" s="25"/>
      <c r="P328" s="25"/>
      <c r="Q328" s="25"/>
      <c r="R328" s="25"/>
      <c r="S328" s="25"/>
      <c r="T328" s="25"/>
      <c r="U328" s="25"/>
      <c r="V328" s="25"/>
      <c r="W328" s="25"/>
      <c r="X328" s="25"/>
      <c r="Y328" s="25"/>
      <c r="Z328" s="25"/>
      <c r="AA328" s="25"/>
      <c r="AB328" s="25"/>
      <c r="AC328" s="25"/>
      <c r="AD328" s="25"/>
      <c r="AE328" s="25"/>
      <c r="AF328" s="25"/>
      <c r="AG328" s="25"/>
      <c r="AH328" s="25"/>
      <c r="AI328" s="25"/>
      <c r="AJ328" s="25"/>
      <c r="AK328" s="25"/>
      <c r="AL328" s="25"/>
      <c r="AM328" s="25"/>
      <c r="AN328" s="25"/>
      <c r="AO328" s="25"/>
      <c r="AP328" s="25"/>
      <c r="AQ328" s="25"/>
      <c r="AR328" s="25"/>
      <c r="AS328" s="25"/>
      <c r="AT328" s="25"/>
      <c r="AU328" s="25"/>
      <c r="AV328" s="25"/>
      <c r="AW328" s="25"/>
      <c r="AX328" s="25"/>
      <c r="AY328" s="25"/>
      <c r="AZ328" s="25"/>
      <c r="BA328" s="25"/>
      <c r="BB328" s="25"/>
      <c r="BC328" s="25"/>
      <c r="BD328" s="25"/>
      <c r="BE328" s="25"/>
      <c r="BF328" s="25"/>
      <c r="BG328" s="25"/>
      <c r="BH328" s="25"/>
      <c r="BI328" s="25"/>
      <c r="BJ328" s="25"/>
      <c r="BK328" s="25"/>
      <c r="BL328" s="25"/>
      <c r="BM328" s="21">
        <f t="shared" si="542"/>
        <v>1.1999999999999997</v>
      </c>
      <c r="BN328" s="18"/>
      <c r="BO328" s="18"/>
      <c r="BP328" s="18">
        <v>2006</v>
      </c>
      <c r="BQ328" s="14">
        <f t="shared" si="543"/>
        <v>0</v>
      </c>
      <c r="BR328" s="14">
        <f t="shared" si="512"/>
        <v>0</v>
      </c>
      <c r="BS328" s="14">
        <f t="shared" si="512"/>
        <v>0</v>
      </c>
      <c r="BT328" s="14">
        <f t="shared" si="512"/>
        <v>0</v>
      </c>
      <c r="BU328" s="14">
        <f t="shared" si="512"/>
        <v>0</v>
      </c>
      <c r="BV328" s="14">
        <f t="shared" si="512"/>
        <v>1</v>
      </c>
      <c r="BW328" s="14">
        <f t="shared" si="512"/>
        <v>0</v>
      </c>
      <c r="BX328" s="14">
        <f t="shared" si="512"/>
        <v>0</v>
      </c>
      <c r="BY328" s="14">
        <f t="shared" si="512"/>
        <v>0</v>
      </c>
      <c r="BZ328" s="14">
        <f t="shared" si="512"/>
        <v>0</v>
      </c>
      <c r="CA328" s="14">
        <f t="shared" si="512"/>
        <v>0</v>
      </c>
      <c r="CB328" s="14">
        <f t="shared" si="512"/>
        <v>0</v>
      </c>
      <c r="CC328" s="14">
        <f t="shared" si="512"/>
        <v>0</v>
      </c>
      <c r="CD328" s="14">
        <f t="shared" si="512"/>
        <v>0</v>
      </c>
      <c r="CE328" s="14">
        <f t="shared" si="512"/>
        <v>0</v>
      </c>
      <c r="CF328" s="14">
        <f t="shared" si="512"/>
        <v>0</v>
      </c>
      <c r="CG328" s="14">
        <f t="shared" si="512"/>
        <v>0</v>
      </c>
      <c r="CH328" s="14">
        <f t="shared" si="513"/>
        <v>0</v>
      </c>
      <c r="CI328" s="14">
        <f t="shared" si="514"/>
        <v>0</v>
      </c>
      <c r="CJ328" s="14">
        <f t="shared" si="515"/>
        <v>0</v>
      </c>
      <c r="CK328" s="14">
        <f t="shared" si="516"/>
        <v>0</v>
      </c>
      <c r="CL328" s="14">
        <f t="shared" si="517"/>
        <v>0</v>
      </c>
      <c r="CM328" s="14">
        <f t="shared" si="544"/>
        <v>0</v>
      </c>
      <c r="CN328" s="14">
        <f t="shared" si="518"/>
        <v>0</v>
      </c>
      <c r="CO328" s="14">
        <f t="shared" si="518"/>
        <v>0</v>
      </c>
      <c r="CP328" s="14">
        <f t="shared" si="518"/>
        <v>0</v>
      </c>
      <c r="CQ328" s="14">
        <f t="shared" si="518"/>
        <v>0</v>
      </c>
      <c r="CR328" s="14">
        <f t="shared" si="518"/>
        <v>0</v>
      </c>
      <c r="CS328" s="14">
        <f t="shared" si="518"/>
        <v>0</v>
      </c>
      <c r="CT328" s="14">
        <f t="shared" si="518"/>
        <v>0</v>
      </c>
      <c r="CU328" s="14">
        <f t="shared" si="518"/>
        <v>0</v>
      </c>
      <c r="CV328" s="14">
        <f t="shared" si="518"/>
        <v>0</v>
      </c>
      <c r="CW328" s="14">
        <f t="shared" si="518"/>
        <v>0</v>
      </c>
      <c r="CX328" s="14">
        <f t="shared" si="518"/>
        <v>0</v>
      </c>
      <c r="CY328" s="14">
        <f t="shared" si="518"/>
        <v>0</v>
      </c>
      <c r="CZ328" s="14">
        <f t="shared" si="518"/>
        <v>0</v>
      </c>
      <c r="DA328" s="14">
        <f t="shared" si="518"/>
        <v>0</v>
      </c>
      <c r="DB328" s="14">
        <f t="shared" si="518"/>
        <v>0</v>
      </c>
      <c r="DC328" s="14">
        <f t="shared" si="518"/>
        <v>0</v>
      </c>
      <c r="DD328" s="14">
        <f t="shared" si="519"/>
        <v>0</v>
      </c>
      <c r="DE328" s="14">
        <f t="shared" si="520"/>
        <v>0</v>
      </c>
      <c r="DF328" s="14">
        <f t="shared" si="521"/>
        <v>0</v>
      </c>
      <c r="DG328" s="14">
        <f t="shared" si="522"/>
        <v>0</v>
      </c>
      <c r="DH328" s="14">
        <f t="shared" si="523"/>
        <v>0</v>
      </c>
      <c r="DI328" s="14">
        <f t="shared" si="524"/>
        <v>0</v>
      </c>
      <c r="DJ328" s="14">
        <f t="shared" si="525"/>
        <v>0</v>
      </c>
      <c r="DK328" s="14">
        <f t="shared" si="526"/>
        <v>0</v>
      </c>
      <c r="DL328" s="14">
        <f t="shared" si="527"/>
        <v>0</v>
      </c>
      <c r="DM328" s="14">
        <f t="shared" si="528"/>
        <v>0</v>
      </c>
      <c r="DN328" s="14">
        <f t="shared" si="529"/>
        <v>0</v>
      </c>
      <c r="DO328" s="14">
        <f t="shared" si="530"/>
        <v>0</v>
      </c>
      <c r="DP328" s="14">
        <f t="shared" si="531"/>
        <v>0</v>
      </c>
      <c r="DQ328" s="14">
        <f t="shared" si="532"/>
        <v>0</v>
      </c>
      <c r="DR328" s="14">
        <f t="shared" si="533"/>
        <v>0</v>
      </c>
      <c r="DS328" s="14">
        <f t="shared" si="534"/>
        <v>0</v>
      </c>
      <c r="DT328" s="14">
        <f t="shared" si="535"/>
        <v>0</v>
      </c>
      <c r="DU328" s="14">
        <f t="shared" si="536"/>
        <v>0</v>
      </c>
      <c r="DV328" s="14">
        <f t="shared" si="537"/>
        <v>0</v>
      </c>
      <c r="DW328" s="14">
        <f t="shared" si="538"/>
        <v>0</v>
      </c>
      <c r="DX328" s="14">
        <f t="shared" si="539"/>
        <v>0</v>
      </c>
      <c r="DY328" s="14">
        <f t="shared" si="540"/>
        <v>0</v>
      </c>
      <c r="DZ328" s="14">
        <f t="shared" si="545"/>
        <v>1</v>
      </c>
    </row>
    <row r="329" spans="1:130">
      <c r="A329" s="18">
        <v>7</v>
      </c>
      <c r="B329" s="15">
        <f t="shared" si="541"/>
        <v>0.46666666666666656</v>
      </c>
      <c r="C329" s="18">
        <v>2007</v>
      </c>
      <c r="D329" s="25">
        <f t="shared" si="546"/>
        <v>0</v>
      </c>
      <c r="E329" s="25">
        <f t="shared" si="547"/>
        <v>0</v>
      </c>
      <c r="F329" s="25">
        <f t="shared" si="548"/>
        <v>0</v>
      </c>
      <c r="G329" s="25">
        <f t="shared" si="549"/>
        <v>0</v>
      </c>
      <c r="H329" s="25">
        <f t="shared" si="550"/>
        <v>0</v>
      </c>
      <c r="I329" s="25">
        <f t="shared" ref="I329:I347" si="551">VLOOKUP($C$71,$D$3:$K$63,$A$72,0)*(B324-B323)</f>
        <v>1.1999999999999997</v>
      </c>
      <c r="J329" s="25">
        <f>VLOOKUP($C$72,$D$3:$K$63,$A$72,0)*(B323-B322)</f>
        <v>1.3999999999999997</v>
      </c>
      <c r="K329" s="25">
        <f>VLOOKUP($C$73,$D$3:$K$63,$A$72,0)*B322</f>
        <v>0</v>
      </c>
      <c r="L329" s="25"/>
      <c r="M329" s="25"/>
      <c r="N329" s="25"/>
      <c r="O329" s="25"/>
      <c r="P329" s="25"/>
      <c r="Q329" s="25"/>
      <c r="R329" s="25"/>
      <c r="S329" s="25"/>
      <c r="T329" s="25"/>
      <c r="U329" s="25"/>
      <c r="V329" s="25"/>
      <c r="W329" s="25"/>
      <c r="X329" s="25"/>
      <c r="Y329" s="25"/>
      <c r="Z329" s="25"/>
      <c r="AA329" s="25"/>
      <c r="AB329" s="25"/>
      <c r="AC329" s="25"/>
      <c r="AD329" s="25"/>
      <c r="AE329" s="25"/>
      <c r="AF329" s="25"/>
      <c r="AG329" s="25"/>
      <c r="AH329" s="25"/>
      <c r="AI329" s="25"/>
      <c r="AJ329" s="25"/>
      <c r="AK329" s="25"/>
      <c r="AL329" s="25"/>
      <c r="AM329" s="25"/>
      <c r="AN329" s="25"/>
      <c r="AO329" s="25"/>
      <c r="AP329" s="25"/>
      <c r="AQ329" s="25"/>
      <c r="AR329" s="25"/>
      <c r="AS329" s="25"/>
      <c r="AT329" s="25"/>
      <c r="AU329" s="25"/>
      <c r="AV329" s="25"/>
      <c r="AW329" s="25"/>
      <c r="AX329" s="25"/>
      <c r="AY329" s="25"/>
      <c r="AZ329" s="25"/>
      <c r="BA329" s="25"/>
      <c r="BB329" s="25"/>
      <c r="BC329" s="25"/>
      <c r="BD329" s="25"/>
      <c r="BE329" s="25"/>
      <c r="BF329" s="25"/>
      <c r="BG329" s="25"/>
      <c r="BH329" s="25"/>
      <c r="BI329" s="25"/>
      <c r="BJ329" s="25"/>
      <c r="BK329" s="25"/>
      <c r="BL329" s="25"/>
      <c r="BM329" s="21">
        <f t="shared" si="542"/>
        <v>2.5999999999999996</v>
      </c>
      <c r="BN329" s="18"/>
      <c r="BO329" s="18"/>
      <c r="BP329" s="18">
        <v>2007</v>
      </c>
      <c r="BQ329" s="14">
        <f t="shared" si="543"/>
        <v>0</v>
      </c>
      <c r="BR329" s="14">
        <f t="shared" si="512"/>
        <v>0</v>
      </c>
      <c r="BS329" s="14">
        <f t="shared" si="512"/>
        <v>0</v>
      </c>
      <c r="BT329" s="14">
        <f t="shared" si="512"/>
        <v>0</v>
      </c>
      <c r="BU329" s="14">
        <f t="shared" si="512"/>
        <v>0</v>
      </c>
      <c r="BV329" s="14">
        <f t="shared" si="512"/>
        <v>0.46153846153846151</v>
      </c>
      <c r="BW329" s="14">
        <f t="shared" si="512"/>
        <v>0.53846153846153844</v>
      </c>
      <c r="BX329" s="14">
        <f t="shared" si="512"/>
        <v>0</v>
      </c>
      <c r="BY329" s="14">
        <f t="shared" si="512"/>
        <v>0</v>
      </c>
      <c r="BZ329" s="14">
        <f t="shared" si="512"/>
        <v>0</v>
      </c>
      <c r="CA329" s="14">
        <f t="shared" si="512"/>
        <v>0</v>
      </c>
      <c r="CB329" s="14">
        <f t="shared" si="512"/>
        <v>0</v>
      </c>
      <c r="CC329" s="14">
        <f t="shared" si="512"/>
        <v>0</v>
      </c>
      <c r="CD329" s="14">
        <f t="shared" si="512"/>
        <v>0</v>
      </c>
      <c r="CE329" s="14">
        <f t="shared" si="512"/>
        <v>0</v>
      </c>
      <c r="CF329" s="14">
        <f t="shared" si="512"/>
        <v>0</v>
      </c>
      <c r="CG329" s="14">
        <f t="shared" si="512"/>
        <v>0</v>
      </c>
      <c r="CH329" s="14">
        <f t="shared" si="513"/>
        <v>0</v>
      </c>
      <c r="CI329" s="14">
        <f t="shared" si="514"/>
        <v>0</v>
      </c>
      <c r="CJ329" s="14">
        <f t="shared" si="515"/>
        <v>0</v>
      </c>
      <c r="CK329" s="14">
        <f t="shared" si="516"/>
        <v>0</v>
      </c>
      <c r="CL329" s="14">
        <f t="shared" si="517"/>
        <v>0</v>
      </c>
      <c r="CM329" s="14">
        <f t="shared" si="544"/>
        <v>0</v>
      </c>
      <c r="CN329" s="14">
        <f t="shared" si="518"/>
        <v>0</v>
      </c>
      <c r="CO329" s="14">
        <f t="shared" si="518"/>
        <v>0</v>
      </c>
      <c r="CP329" s="14">
        <f t="shared" si="518"/>
        <v>0</v>
      </c>
      <c r="CQ329" s="14">
        <f t="shared" si="518"/>
        <v>0</v>
      </c>
      <c r="CR329" s="14">
        <f t="shared" si="518"/>
        <v>0</v>
      </c>
      <c r="CS329" s="14">
        <f t="shared" si="518"/>
        <v>0</v>
      </c>
      <c r="CT329" s="14">
        <f t="shared" si="518"/>
        <v>0</v>
      </c>
      <c r="CU329" s="14">
        <f t="shared" si="518"/>
        <v>0</v>
      </c>
      <c r="CV329" s="14">
        <f t="shared" si="518"/>
        <v>0</v>
      </c>
      <c r="CW329" s="14">
        <f t="shared" si="518"/>
        <v>0</v>
      </c>
      <c r="CX329" s="14">
        <f t="shared" si="518"/>
        <v>0</v>
      </c>
      <c r="CY329" s="14">
        <f t="shared" si="518"/>
        <v>0</v>
      </c>
      <c r="CZ329" s="14">
        <f t="shared" si="518"/>
        <v>0</v>
      </c>
      <c r="DA329" s="14">
        <f t="shared" si="518"/>
        <v>0</v>
      </c>
      <c r="DB329" s="14">
        <f t="shared" si="518"/>
        <v>0</v>
      </c>
      <c r="DC329" s="14">
        <f t="shared" si="518"/>
        <v>0</v>
      </c>
      <c r="DD329" s="14">
        <f t="shared" si="519"/>
        <v>0</v>
      </c>
      <c r="DE329" s="14">
        <f t="shared" si="520"/>
        <v>0</v>
      </c>
      <c r="DF329" s="14">
        <f t="shared" si="521"/>
        <v>0</v>
      </c>
      <c r="DG329" s="14">
        <f t="shared" si="522"/>
        <v>0</v>
      </c>
      <c r="DH329" s="14">
        <f t="shared" si="523"/>
        <v>0</v>
      </c>
      <c r="DI329" s="14">
        <f t="shared" si="524"/>
        <v>0</v>
      </c>
      <c r="DJ329" s="14">
        <f t="shared" si="525"/>
        <v>0</v>
      </c>
      <c r="DK329" s="14">
        <f t="shared" si="526"/>
        <v>0</v>
      </c>
      <c r="DL329" s="14">
        <f t="shared" si="527"/>
        <v>0</v>
      </c>
      <c r="DM329" s="14">
        <f t="shared" si="528"/>
        <v>0</v>
      </c>
      <c r="DN329" s="14">
        <f t="shared" si="529"/>
        <v>0</v>
      </c>
      <c r="DO329" s="14">
        <f t="shared" si="530"/>
        <v>0</v>
      </c>
      <c r="DP329" s="14">
        <f t="shared" si="531"/>
        <v>0</v>
      </c>
      <c r="DQ329" s="14">
        <f t="shared" si="532"/>
        <v>0</v>
      </c>
      <c r="DR329" s="14">
        <f t="shared" si="533"/>
        <v>0</v>
      </c>
      <c r="DS329" s="14">
        <f t="shared" si="534"/>
        <v>0</v>
      </c>
      <c r="DT329" s="14">
        <f t="shared" si="535"/>
        <v>0</v>
      </c>
      <c r="DU329" s="14">
        <f t="shared" si="536"/>
        <v>0</v>
      </c>
      <c r="DV329" s="14">
        <f t="shared" si="537"/>
        <v>0</v>
      </c>
      <c r="DW329" s="14">
        <f t="shared" si="538"/>
        <v>0</v>
      </c>
      <c r="DX329" s="14">
        <f t="shared" si="539"/>
        <v>0</v>
      </c>
      <c r="DY329" s="14">
        <f t="shared" si="540"/>
        <v>0</v>
      </c>
      <c r="DZ329" s="14">
        <f t="shared" si="545"/>
        <v>1</v>
      </c>
    </row>
    <row r="330" spans="1:130">
      <c r="A330" s="18">
        <v>8</v>
      </c>
      <c r="B330" s="15">
        <f t="shared" si="541"/>
        <v>0.53333333333333321</v>
      </c>
      <c r="C330" s="18">
        <v>2008</v>
      </c>
      <c r="D330" s="25">
        <f t="shared" si="546"/>
        <v>0</v>
      </c>
      <c r="E330" s="25">
        <f t="shared" si="547"/>
        <v>0</v>
      </c>
      <c r="F330" s="25">
        <f t="shared" si="548"/>
        <v>0</v>
      </c>
      <c r="G330" s="25">
        <f t="shared" si="549"/>
        <v>0</v>
      </c>
      <c r="H330" s="25">
        <f t="shared" si="550"/>
        <v>0</v>
      </c>
      <c r="I330" s="25">
        <f t="shared" si="551"/>
        <v>1.1999999999999997</v>
      </c>
      <c r="J330" s="25">
        <f t="shared" ref="J330:J348" si="552">VLOOKUP($C$72,$D$3:$K$63,$A$72,0)*(B324-B323)</f>
        <v>1.3999999999999997</v>
      </c>
      <c r="K330" s="25">
        <f>VLOOKUP($C$73,$D$3:$K$63,$A$72,0)*(B323-B322)</f>
        <v>9.3333333333333321</v>
      </c>
      <c r="L330" s="25">
        <f>VLOOKUP($C$74,$D$3:$K$63,$A$72,0)*B322</f>
        <v>0</v>
      </c>
      <c r="M330" s="25"/>
      <c r="N330" s="25"/>
      <c r="O330" s="25"/>
      <c r="P330" s="25"/>
      <c r="Q330" s="25"/>
      <c r="R330" s="25"/>
      <c r="S330" s="25"/>
      <c r="T330" s="25"/>
      <c r="U330" s="25"/>
      <c r="V330" s="25"/>
      <c r="W330" s="25"/>
      <c r="X330" s="25"/>
      <c r="Y330" s="25"/>
      <c r="Z330" s="25"/>
      <c r="AA330" s="25"/>
      <c r="AB330" s="25"/>
      <c r="AC330" s="25"/>
      <c r="AD330" s="25"/>
      <c r="AE330" s="25"/>
      <c r="AF330" s="25"/>
      <c r="AG330" s="25"/>
      <c r="AH330" s="25"/>
      <c r="AI330" s="25"/>
      <c r="AJ330" s="25"/>
      <c r="AK330" s="25"/>
      <c r="AL330" s="25"/>
      <c r="AM330" s="25"/>
      <c r="AN330" s="25"/>
      <c r="AO330" s="25"/>
      <c r="AP330" s="25"/>
      <c r="AQ330" s="25"/>
      <c r="AR330" s="25"/>
      <c r="AS330" s="25"/>
      <c r="AT330" s="25"/>
      <c r="AU330" s="25"/>
      <c r="AV330" s="25"/>
      <c r="AW330" s="25"/>
      <c r="AX330" s="25"/>
      <c r="AY330" s="25"/>
      <c r="AZ330" s="25"/>
      <c r="BA330" s="25"/>
      <c r="BB330" s="25"/>
      <c r="BC330" s="25"/>
      <c r="BD330" s="25"/>
      <c r="BE330" s="25"/>
      <c r="BF330" s="25"/>
      <c r="BG330" s="25"/>
      <c r="BH330" s="25"/>
      <c r="BI330" s="25"/>
      <c r="BJ330" s="25"/>
      <c r="BK330" s="25"/>
      <c r="BL330" s="25"/>
      <c r="BM330" s="21">
        <f t="shared" si="542"/>
        <v>11.933333333333332</v>
      </c>
      <c r="BN330" s="18"/>
      <c r="BO330" s="18"/>
      <c r="BP330" s="18">
        <v>2008</v>
      </c>
      <c r="BQ330" s="14">
        <f t="shared" si="543"/>
        <v>0</v>
      </c>
      <c r="BR330" s="14">
        <f t="shared" si="512"/>
        <v>0</v>
      </c>
      <c r="BS330" s="14">
        <f t="shared" si="512"/>
        <v>0</v>
      </c>
      <c r="BT330" s="14">
        <f t="shared" si="512"/>
        <v>0</v>
      </c>
      <c r="BU330" s="14">
        <f t="shared" si="512"/>
        <v>0</v>
      </c>
      <c r="BV330" s="14">
        <f t="shared" si="512"/>
        <v>0.10055865921787709</v>
      </c>
      <c r="BW330" s="14">
        <f t="shared" si="512"/>
        <v>0.11731843575418993</v>
      </c>
      <c r="BX330" s="14">
        <f t="shared" si="512"/>
        <v>0.78212290502793291</v>
      </c>
      <c r="BY330" s="14">
        <f t="shared" si="512"/>
        <v>0</v>
      </c>
      <c r="BZ330" s="14">
        <f t="shared" si="512"/>
        <v>0</v>
      </c>
      <c r="CA330" s="14">
        <f t="shared" si="512"/>
        <v>0</v>
      </c>
      <c r="CB330" s="14">
        <f t="shared" si="512"/>
        <v>0</v>
      </c>
      <c r="CC330" s="14">
        <f t="shared" si="512"/>
        <v>0</v>
      </c>
      <c r="CD330" s="14">
        <f t="shared" si="512"/>
        <v>0</v>
      </c>
      <c r="CE330" s="14">
        <f t="shared" si="512"/>
        <v>0</v>
      </c>
      <c r="CF330" s="14">
        <f t="shared" si="512"/>
        <v>0</v>
      </c>
      <c r="CG330" s="14">
        <f t="shared" si="512"/>
        <v>0</v>
      </c>
      <c r="CH330" s="14">
        <f t="shared" si="513"/>
        <v>0</v>
      </c>
      <c r="CI330" s="14">
        <f t="shared" si="514"/>
        <v>0</v>
      </c>
      <c r="CJ330" s="14">
        <f t="shared" si="515"/>
        <v>0</v>
      </c>
      <c r="CK330" s="14">
        <f t="shared" si="516"/>
        <v>0</v>
      </c>
      <c r="CL330" s="14">
        <f t="shared" si="517"/>
        <v>0</v>
      </c>
      <c r="CM330" s="14">
        <f t="shared" si="544"/>
        <v>0</v>
      </c>
      <c r="CN330" s="14">
        <f t="shared" si="518"/>
        <v>0</v>
      </c>
      <c r="CO330" s="14">
        <f t="shared" si="518"/>
        <v>0</v>
      </c>
      <c r="CP330" s="14">
        <f t="shared" si="518"/>
        <v>0</v>
      </c>
      <c r="CQ330" s="14">
        <f t="shared" si="518"/>
        <v>0</v>
      </c>
      <c r="CR330" s="14">
        <f t="shared" si="518"/>
        <v>0</v>
      </c>
      <c r="CS330" s="14">
        <f t="shared" si="518"/>
        <v>0</v>
      </c>
      <c r="CT330" s="14">
        <f t="shared" si="518"/>
        <v>0</v>
      </c>
      <c r="CU330" s="14">
        <f t="shared" si="518"/>
        <v>0</v>
      </c>
      <c r="CV330" s="14">
        <f t="shared" si="518"/>
        <v>0</v>
      </c>
      <c r="CW330" s="14">
        <f t="shared" si="518"/>
        <v>0</v>
      </c>
      <c r="CX330" s="14">
        <f t="shared" si="518"/>
        <v>0</v>
      </c>
      <c r="CY330" s="14">
        <f t="shared" si="518"/>
        <v>0</v>
      </c>
      <c r="CZ330" s="14">
        <f t="shared" si="518"/>
        <v>0</v>
      </c>
      <c r="DA330" s="14">
        <f t="shared" si="518"/>
        <v>0</v>
      </c>
      <c r="DB330" s="14">
        <f t="shared" si="518"/>
        <v>0</v>
      </c>
      <c r="DC330" s="14">
        <f t="shared" si="518"/>
        <v>0</v>
      </c>
      <c r="DD330" s="14">
        <f t="shared" si="519"/>
        <v>0</v>
      </c>
      <c r="DE330" s="14">
        <f t="shared" si="520"/>
        <v>0</v>
      </c>
      <c r="DF330" s="14">
        <f t="shared" si="521"/>
        <v>0</v>
      </c>
      <c r="DG330" s="14">
        <f t="shared" si="522"/>
        <v>0</v>
      </c>
      <c r="DH330" s="14">
        <f t="shared" si="523"/>
        <v>0</v>
      </c>
      <c r="DI330" s="14">
        <f t="shared" si="524"/>
        <v>0</v>
      </c>
      <c r="DJ330" s="14">
        <f t="shared" si="525"/>
        <v>0</v>
      </c>
      <c r="DK330" s="14">
        <f t="shared" si="526"/>
        <v>0</v>
      </c>
      <c r="DL330" s="14">
        <f t="shared" si="527"/>
        <v>0</v>
      </c>
      <c r="DM330" s="14">
        <f t="shared" si="528"/>
        <v>0</v>
      </c>
      <c r="DN330" s="14">
        <f t="shared" si="529"/>
        <v>0</v>
      </c>
      <c r="DO330" s="14">
        <f t="shared" si="530"/>
        <v>0</v>
      </c>
      <c r="DP330" s="14">
        <f t="shared" si="531"/>
        <v>0</v>
      </c>
      <c r="DQ330" s="14">
        <f t="shared" si="532"/>
        <v>0</v>
      </c>
      <c r="DR330" s="14">
        <f t="shared" si="533"/>
        <v>0</v>
      </c>
      <c r="DS330" s="14">
        <f t="shared" si="534"/>
        <v>0</v>
      </c>
      <c r="DT330" s="14">
        <f t="shared" si="535"/>
        <v>0</v>
      </c>
      <c r="DU330" s="14">
        <f t="shared" si="536"/>
        <v>0</v>
      </c>
      <c r="DV330" s="14">
        <f t="shared" si="537"/>
        <v>0</v>
      </c>
      <c r="DW330" s="14">
        <f t="shared" si="538"/>
        <v>0</v>
      </c>
      <c r="DX330" s="14">
        <f t="shared" si="539"/>
        <v>0</v>
      </c>
      <c r="DY330" s="14">
        <f t="shared" si="540"/>
        <v>0</v>
      </c>
      <c r="DZ330" s="14">
        <f t="shared" si="545"/>
        <v>1</v>
      </c>
    </row>
    <row r="331" spans="1:130">
      <c r="A331" s="18">
        <v>9</v>
      </c>
      <c r="B331" s="15">
        <f t="shared" si="541"/>
        <v>0.59999999999999987</v>
      </c>
      <c r="C331" s="18">
        <v>2009</v>
      </c>
      <c r="D331" s="25">
        <f t="shared" si="546"/>
        <v>0</v>
      </c>
      <c r="E331" s="25">
        <f t="shared" si="547"/>
        <v>0</v>
      </c>
      <c r="F331" s="25">
        <f t="shared" si="548"/>
        <v>0</v>
      </c>
      <c r="G331" s="25">
        <f t="shared" si="549"/>
        <v>0</v>
      </c>
      <c r="H331" s="25">
        <f t="shared" si="550"/>
        <v>0</v>
      </c>
      <c r="I331" s="25">
        <f t="shared" si="551"/>
        <v>1.1999999999999997</v>
      </c>
      <c r="J331" s="25">
        <f t="shared" si="552"/>
        <v>1.3999999999999997</v>
      </c>
      <c r="K331" s="25">
        <f t="shared" ref="K331:K349" si="553">VLOOKUP($C$73,$D$3:$K$63,$A$72,0)*(B324-B323)</f>
        <v>9.3333333333333321</v>
      </c>
      <c r="L331" s="25">
        <f>VLOOKUP($C$74,$D$3:$K$63,$A$72,0)*(B323-B322)</f>
        <v>10.33333333333333</v>
      </c>
      <c r="M331" s="25">
        <f>VLOOKUP($C$75,$D$3:$K$63,$A$72,0)*B322</f>
        <v>0</v>
      </c>
      <c r="N331" s="25"/>
      <c r="O331" s="25"/>
      <c r="P331" s="25"/>
      <c r="Q331" s="25"/>
      <c r="R331" s="25"/>
      <c r="S331" s="25"/>
      <c r="T331" s="25"/>
      <c r="U331" s="25"/>
      <c r="V331" s="25"/>
      <c r="W331" s="25"/>
      <c r="X331" s="25"/>
      <c r="Y331" s="25"/>
      <c r="Z331" s="25"/>
      <c r="AA331" s="25"/>
      <c r="AB331" s="25"/>
      <c r="AC331" s="25"/>
      <c r="AD331" s="25"/>
      <c r="AE331" s="25"/>
      <c r="AF331" s="25"/>
      <c r="AG331" s="25"/>
      <c r="AH331" s="25"/>
      <c r="AI331" s="25"/>
      <c r="AJ331" s="25"/>
      <c r="AK331" s="25"/>
      <c r="AL331" s="25"/>
      <c r="AM331" s="25"/>
      <c r="AN331" s="25"/>
      <c r="AO331" s="25"/>
      <c r="AP331" s="25"/>
      <c r="AQ331" s="25"/>
      <c r="AR331" s="25"/>
      <c r="AS331" s="25"/>
      <c r="AT331" s="25"/>
      <c r="AU331" s="25"/>
      <c r="AV331" s="25"/>
      <c r="AW331" s="25"/>
      <c r="AX331" s="25"/>
      <c r="AY331" s="25"/>
      <c r="AZ331" s="25"/>
      <c r="BA331" s="25"/>
      <c r="BB331" s="25"/>
      <c r="BC331" s="25"/>
      <c r="BD331" s="25"/>
      <c r="BE331" s="25"/>
      <c r="BF331" s="25"/>
      <c r="BG331" s="25"/>
      <c r="BH331" s="25"/>
      <c r="BI331" s="25"/>
      <c r="BJ331" s="25"/>
      <c r="BK331" s="25"/>
      <c r="BL331" s="25"/>
      <c r="BM331" s="21">
        <f t="shared" si="542"/>
        <v>22.266666666666662</v>
      </c>
      <c r="BN331" s="18"/>
      <c r="BO331" s="18"/>
      <c r="BP331" s="18">
        <v>2009</v>
      </c>
      <c r="BQ331" s="14">
        <f t="shared" si="543"/>
        <v>0</v>
      </c>
      <c r="BR331" s="14">
        <f t="shared" si="512"/>
        <v>0</v>
      </c>
      <c r="BS331" s="14">
        <f t="shared" si="512"/>
        <v>0</v>
      </c>
      <c r="BT331" s="14">
        <f t="shared" si="512"/>
        <v>0</v>
      </c>
      <c r="BU331" s="14">
        <f t="shared" si="512"/>
        <v>0</v>
      </c>
      <c r="BV331" s="14">
        <f t="shared" si="512"/>
        <v>5.3892215568862277E-2</v>
      </c>
      <c r="BW331" s="14">
        <f t="shared" si="512"/>
        <v>6.2874251497005984E-2</v>
      </c>
      <c r="BX331" s="14">
        <f t="shared" si="512"/>
        <v>0.41916167664670662</v>
      </c>
      <c r="BY331" s="14">
        <f t="shared" si="512"/>
        <v>0.46407185628742509</v>
      </c>
      <c r="BZ331" s="14">
        <f t="shared" si="512"/>
        <v>0</v>
      </c>
      <c r="CA331" s="14">
        <f t="shared" si="512"/>
        <v>0</v>
      </c>
      <c r="CB331" s="14">
        <f t="shared" si="512"/>
        <v>0</v>
      </c>
      <c r="CC331" s="14">
        <f t="shared" si="512"/>
        <v>0</v>
      </c>
      <c r="CD331" s="14">
        <f t="shared" si="512"/>
        <v>0</v>
      </c>
      <c r="CE331" s="14">
        <f t="shared" si="512"/>
        <v>0</v>
      </c>
      <c r="CF331" s="14">
        <f t="shared" si="512"/>
        <v>0</v>
      </c>
      <c r="CG331" s="14">
        <f t="shared" si="512"/>
        <v>0</v>
      </c>
      <c r="CH331" s="14">
        <f t="shared" si="513"/>
        <v>0</v>
      </c>
      <c r="CI331" s="14">
        <f t="shared" si="514"/>
        <v>0</v>
      </c>
      <c r="CJ331" s="14">
        <f t="shared" si="515"/>
        <v>0</v>
      </c>
      <c r="CK331" s="14">
        <f t="shared" si="516"/>
        <v>0</v>
      </c>
      <c r="CL331" s="14">
        <f t="shared" si="517"/>
        <v>0</v>
      </c>
      <c r="CM331" s="14">
        <f t="shared" si="544"/>
        <v>0</v>
      </c>
      <c r="CN331" s="14">
        <f t="shared" si="518"/>
        <v>0</v>
      </c>
      <c r="CO331" s="14">
        <f t="shared" si="518"/>
        <v>0</v>
      </c>
      <c r="CP331" s="14">
        <f t="shared" si="518"/>
        <v>0</v>
      </c>
      <c r="CQ331" s="14">
        <f t="shared" si="518"/>
        <v>0</v>
      </c>
      <c r="CR331" s="14">
        <f t="shared" si="518"/>
        <v>0</v>
      </c>
      <c r="CS331" s="14">
        <f t="shared" si="518"/>
        <v>0</v>
      </c>
      <c r="CT331" s="14">
        <f t="shared" si="518"/>
        <v>0</v>
      </c>
      <c r="CU331" s="14">
        <f t="shared" si="518"/>
        <v>0</v>
      </c>
      <c r="CV331" s="14">
        <f t="shared" si="518"/>
        <v>0</v>
      </c>
      <c r="CW331" s="14">
        <f t="shared" si="518"/>
        <v>0</v>
      </c>
      <c r="CX331" s="14">
        <f t="shared" si="518"/>
        <v>0</v>
      </c>
      <c r="CY331" s="14">
        <f t="shared" si="518"/>
        <v>0</v>
      </c>
      <c r="CZ331" s="14">
        <f t="shared" si="518"/>
        <v>0</v>
      </c>
      <c r="DA331" s="14">
        <f t="shared" si="518"/>
        <v>0</v>
      </c>
      <c r="DB331" s="14">
        <f t="shared" si="518"/>
        <v>0</v>
      </c>
      <c r="DC331" s="14">
        <f t="shared" si="518"/>
        <v>0</v>
      </c>
      <c r="DD331" s="14">
        <f t="shared" si="519"/>
        <v>0</v>
      </c>
      <c r="DE331" s="14">
        <f t="shared" si="520"/>
        <v>0</v>
      </c>
      <c r="DF331" s="14">
        <f t="shared" si="521"/>
        <v>0</v>
      </c>
      <c r="DG331" s="14">
        <f t="shared" si="522"/>
        <v>0</v>
      </c>
      <c r="DH331" s="14">
        <f t="shared" si="523"/>
        <v>0</v>
      </c>
      <c r="DI331" s="14">
        <f t="shared" si="524"/>
        <v>0</v>
      </c>
      <c r="DJ331" s="14">
        <f t="shared" si="525"/>
        <v>0</v>
      </c>
      <c r="DK331" s="14">
        <f t="shared" si="526"/>
        <v>0</v>
      </c>
      <c r="DL331" s="14">
        <f t="shared" si="527"/>
        <v>0</v>
      </c>
      <c r="DM331" s="14">
        <f t="shared" si="528"/>
        <v>0</v>
      </c>
      <c r="DN331" s="14">
        <f t="shared" si="529"/>
        <v>0</v>
      </c>
      <c r="DO331" s="14">
        <f t="shared" si="530"/>
        <v>0</v>
      </c>
      <c r="DP331" s="14">
        <f t="shared" si="531"/>
        <v>0</v>
      </c>
      <c r="DQ331" s="14">
        <f t="shared" si="532"/>
        <v>0</v>
      </c>
      <c r="DR331" s="14">
        <f t="shared" si="533"/>
        <v>0</v>
      </c>
      <c r="DS331" s="14">
        <f t="shared" si="534"/>
        <v>0</v>
      </c>
      <c r="DT331" s="14">
        <f t="shared" si="535"/>
        <v>0</v>
      </c>
      <c r="DU331" s="14">
        <f t="shared" si="536"/>
        <v>0</v>
      </c>
      <c r="DV331" s="14">
        <f t="shared" si="537"/>
        <v>0</v>
      </c>
      <c r="DW331" s="14">
        <f t="shared" si="538"/>
        <v>0</v>
      </c>
      <c r="DX331" s="14">
        <f t="shared" si="539"/>
        <v>0</v>
      </c>
      <c r="DY331" s="14">
        <f t="shared" si="540"/>
        <v>0</v>
      </c>
      <c r="DZ331" s="14">
        <f t="shared" si="545"/>
        <v>1</v>
      </c>
    </row>
    <row r="332" spans="1:130">
      <c r="A332" s="18">
        <v>10</v>
      </c>
      <c r="B332" s="15">
        <f t="shared" si="541"/>
        <v>0.66666666666666652</v>
      </c>
      <c r="C332" s="18">
        <v>2010</v>
      </c>
      <c r="D332" s="25">
        <f t="shared" si="546"/>
        <v>0</v>
      </c>
      <c r="E332" s="25">
        <f t="shared" si="547"/>
        <v>0</v>
      </c>
      <c r="F332" s="25">
        <f t="shared" si="548"/>
        <v>0</v>
      </c>
      <c r="G332" s="25">
        <f t="shared" si="549"/>
        <v>0</v>
      </c>
      <c r="H332" s="25">
        <f t="shared" si="550"/>
        <v>0</v>
      </c>
      <c r="I332" s="25">
        <f t="shared" si="551"/>
        <v>1.1999999999999997</v>
      </c>
      <c r="J332" s="25">
        <f t="shared" si="552"/>
        <v>1.3999999999999997</v>
      </c>
      <c r="K332" s="25">
        <f t="shared" si="553"/>
        <v>9.3333333333333321</v>
      </c>
      <c r="L332" s="25">
        <f t="shared" ref="L332:L350" si="554">VLOOKUP($C$74,$D$3:$K$63,$A$72,0)*(B324-B323)</f>
        <v>10.33333333333333</v>
      </c>
      <c r="M332" s="25">
        <f>VLOOKUP($C$75,$D$3:$K$63,$A$72,0)*(B323-B322)</f>
        <v>9.3999999999999986</v>
      </c>
      <c r="N332" s="25">
        <f>VLOOKUP($C$76,$D$3:$K$63,$A$72,0)*B322</f>
        <v>0</v>
      </c>
      <c r="O332" s="25"/>
      <c r="P332" s="25"/>
      <c r="Q332" s="25"/>
      <c r="R332" s="25"/>
      <c r="S332" s="25"/>
      <c r="T332" s="25"/>
      <c r="U332" s="25"/>
      <c r="V332" s="25"/>
      <c r="W332" s="25"/>
      <c r="X332" s="25"/>
      <c r="Y332" s="25"/>
      <c r="Z332" s="25"/>
      <c r="AA332" s="25"/>
      <c r="AB332" s="25"/>
      <c r="AC332" s="25"/>
      <c r="AD332" s="25"/>
      <c r="AE332" s="25"/>
      <c r="AF332" s="25"/>
      <c r="AG332" s="25"/>
      <c r="AH332" s="25"/>
      <c r="AI332" s="25"/>
      <c r="AJ332" s="25"/>
      <c r="AK332" s="25"/>
      <c r="AL332" s="25"/>
      <c r="AM332" s="25"/>
      <c r="AN332" s="25"/>
      <c r="AO332" s="25"/>
      <c r="AP332" s="25"/>
      <c r="AQ332" s="25"/>
      <c r="AR332" s="25"/>
      <c r="AS332" s="25"/>
      <c r="AT332" s="25"/>
      <c r="AU332" s="25"/>
      <c r="AV332" s="25"/>
      <c r="AW332" s="25"/>
      <c r="AX332" s="25"/>
      <c r="AY332" s="25"/>
      <c r="AZ332" s="25"/>
      <c r="BA332" s="25"/>
      <c r="BB332" s="25"/>
      <c r="BC332" s="25"/>
      <c r="BD332" s="25"/>
      <c r="BE332" s="25"/>
      <c r="BF332" s="25"/>
      <c r="BG332" s="25"/>
      <c r="BH332" s="25"/>
      <c r="BI332" s="25"/>
      <c r="BJ332" s="25"/>
      <c r="BK332" s="25"/>
      <c r="BL332" s="25"/>
      <c r="BM332" s="21">
        <f t="shared" si="542"/>
        <v>31.666666666666661</v>
      </c>
      <c r="BN332" s="18"/>
      <c r="BO332" s="18"/>
      <c r="BP332" s="18">
        <v>2010</v>
      </c>
      <c r="BQ332" s="14">
        <f t="shared" si="543"/>
        <v>0</v>
      </c>
      <c r="BR332" s="14">
        <f t="shared" si="512"/>
        <v>0</v>
      </c>
      <c r="BS332" s="14">
        <f t="shared" si="512"/>
        <v>0</v>
      </c>
      <c r="BT332" s="14">
        <f t="shared" si="512"/>
        <v>0</v>
      </c>
      <c r="BU332" s="14">
        <f t="shared" si="512"/>
        <v>0</v>
      </c>
      <c r="BV332" s="14">
        <f t="shared" si="512"/>
        <v>3.7894736842105259E-2</v>
      </c>
      <c r="BW332" s="14">
        <f t="shared" si="512"/>
        <v>4.4210526315789471E-2</v>
      </c>
      <c r="BX332" s="14">
        <f t="shared" si="512"/>
        <v>0.29473684210526319</v>
      </c>
      <c r="BY332" s="14">
        <f t="shared" si="512"/>
        <v>0.32631578947368417</v>
      </c>
      <c r="BZ332" s="14">
        <f t="shared" si="512"/>
        <v>0.29684210526315791</v>
      </c>
      <c r="CA332" s="14">
        <f t="shared" si="512"/>
        <v>0</v>
      </c>
      <c r="CB332" s="14">
        <f t="shared" si="512"/>
        <v>0</v>
      </c>
      <c r="CC332" s="14">
        <f t="shared" si="512"/>
        <v>0</v>
      </c>
      <c r="CD332" s="14">
        <f t="shared" si="512"/>
        <v>0</v>
      </c>
      <c r="CE332" s="14">
        <f t="shared" si="512"/>
        <v>0</v>
      </c>
      <c r="CF332" s="14">
        <f t="shared" si="512"/>
        <v>0</v>
      </c>
      <c r="CG332" s="14">
        <f t="shared" si="512"/>
        <v>0</v>
      </c>
      <c r="CH332" s="14">
        <f t="shared" si="513"/>
        <v>0</v>
      </c>
      <c r="CI332" s="14">
        <f t="shared" si="514"/>
        <v>0</v>
      </c>
      <c r="CJ332" s="14">
        <f t="shared" si="515"/>
        <v>0</v>
      </c>
      <c r="CK332" s="14">
        <f t="shared" si="516"/>
        <v>0</v>
      </c>
      <c r="CL332" s="14">
        <f t="shared" si="517"/>
        <v>0</v>
      </c>
      <c r="CM332" s="14">
        <f t="shared" si="544"/>
        <v>0</v>
      </c>
      <c r="CN332" s="14">
        <f t="shared" si="518"/>
        <v>0</v>
      </c>
      <c r="CO332" s="14">
        <f t="shared" si="518"/>
        <v>0</v>
      </c>
      <c r="CP332" s="14">
        <f t="shared" si="518"/>
        <v>0</v>
      </c>
      <c r="CQ332" s="14">
        <f t="shared" si="518"/>
        <v>0</v>
      </c>
      <c r="CR332" s="14">
        <f t="shared" si="518"/>
        <v>0</v>
      </c>
      <c r="CS332" s="14">
        <f t="shared" si="518"/>
        <v>0</v>
      </c>
      <c r="CT332" s="14">
        <f t="shared" si="518"/>
        <v>0</v>
      </c>
      <c r="CU332" s="14">
        <f t="shared" si="518"/>
        <v>0</v>
      </c>
      <c r="CV332" s="14">
        <f t="shared" si="518"/>
        <v>0</v>
      </c>
      <c r="CW332" s="14">
        <f t="shared" si="518"/>
        <v>0</v>
      </c>
      <c r="CX332" s="14">
        <f t="shared" si="518"/>
        <v>0</v>
      </c>
      <c r="CY332" s="14">
        <f t="shared" si="518"/>
        <v>0</v>
      </c>
      <c r="CZ332" s="14">
        <f t="shared" si="518"/>
        <v>0</v>
      </c>
      <c r="DA332" s="14">
        <f t="shared" si="518"/>
        <v>0</v>
      </c>
      <c r="DB332" s="14">
        <f t="shared" si="518"/>
        <v>0</v>
      </c>
      <c r="DC332" s="14">
        <f t="shared" si="518"/>
        <v>0</v>
      </c>
      <c r="DD332" s="14">
        <f t="shared" si="519"/>
        <v>0</v>
      </c>
      <c r="DE332" s="14">
        <f t="shared" si="520"/>
        <v>0</v>
      </c>
      <c r="DF332" s="14">
        <f t="shared" si="521"/>
        <v>0</v>
      </c>
      <c r="DG332" s="14">
        <f t="shared" si="522"/>
        <v>0</v>
      </c>
      <c r="DH332" s="14">
        <f t="shared" si="523"/>
        <v>0</v>
      </c>
      <c r="DI332" s="14">
        <f t="shared" si="524"/>
        <v>0</v>
      </c>
      <c r="DJ332" s="14">
        <f t="shared" si="525"/>
        <v>0</v>
      </c>
      <c r="DK332" s="14">
        <f t="shared" si="526"/>
        <v>0</v>
      </c>
      <c r="DL332" s="14">
        <f t="shared" si="527"/>
        <v>0</v>
      </c>
      <c r="DM332" s="14">
        <f t="shared" si="528"/>
        <v>0</v>
      </c>
      <c r="DN332" s="14">
        <f t="shared" si="529"/>
        <v>0</v>
      </c>
      <c r="DO332" s="14">
        <f t="shared" si="530"/>
        <v>0</v>
      </c>
      <c r="DP332" s="14">
        <f t="shared" si="531"/>
        <v>0</v>
      </c>
      <c r="DQ332" s="14">
        <f t="shared" si="532"/>
        <v>0</v>
      </c>
      <c r="DR332" s="14">
        <f t="shared" si="533"/>
        <v>0</v>
      </c>
      <c r="DS332" s="14">
        <f t="shared" si="534"/>
        <v>0</v>
      </c>
      <c r="DT332" s="14">
        <f t="shared" si="535"/>
        <v>0</v>
      </c>
      <c r="DU332" s="14">
        <f t="shared" si="536"/>
        <v>0</v>
      </c>
      <c r="DV332" s="14">
        <f t="shared" si="537"/>
        <v>0</v>
      </c>
      <c r="DW332" s="14">
        <f t="shared" si="538"/>
        <v>0</v>
      </c>
      <c r="DX332" s="14">
        <f t="shared" si="539"/>
        <v>0</v>
      </c>
      <c r="DY332" s="14">
        <f t="shared" si="540"/>
        <v>0</v>
      </c>
      <c r="DZ332" s="14">
        <f t="shared" si="545"/>
        <v>1</v>
      </c>
    </row>
    <row r="333" spans="1:130">
      <c r="A333" s="18">
        <v>11</v>
      </c>
      <c r="B333" s="15">
        <f t="shared" si="541"/>
        <v>0.73333333333333317</v>
      </c>
      <c r="C333" s="18">
        <v>2011</v>
      </c>
      <c r="D333" s="25">
        <f t="shared" si="546"/>
        <v>0</v>
      </c>
      <c r="E333" s="25">
        <f t="shared" si="547"/>
        <v>0</v>
      </c>
      <c r="F333" s="25">
        <f t="shared" si="548"/>
        <v>0</v>
      </c>
      <c r="G333" s="25">
        <f t="shared" si="549"/>
        <v>0</v>
      </c>
      <c r="H333" s="25">
        <f t="shared" si="550"/>
        <v>0</v>
      </c>
      <c r="I333" s="25">
        <f t="shared" si="551"/>
        <v>1.1999999999999997</v>
      </c>
      <c r="J333" s="25">
        <f t="shared" si="552"/>
        <v>1.3999999999999997</v>
      </c>
      <c r="K333" s="25">
        <f t="shared" si="553"/>
        <v>9.3333333333333321</v>
      </c>
      <c r="L333" s="25">
        <f t="shared" si="554"/>
        <v>10.33333333333333</v>
      </c>
      <c r="M333" s="25">
        <f t="shared" ref="M333:M351" si="555">VLOOKUP($C$75,$D$3:$K$63,$A$72,0)*(B324-B323)</f>
        <v>9.3999999999999986</v>
      </c>
      <c r="N333" s="25">
        <f>VLOOKUP($C$76,$D$3:$K$63,$A$72,0)*(B323-B322)</f>
        <v>14.266666666666664</v>
      </c>
      <c r="O333" s="25">
        <f>VLOOKUP($C$77,$D$3:$K$63,$A$72,0)*B322</f>
        <v>0</v>
      </c>
      <c r="P333" s="25"/>
      <c r="Q333" s="25"/>
      <c r="R333" s="25"/>
      <c r="S333" s="25"/>
      <c r="T333" s="25"/>
      <c r="U333" s="25"/>
      <c r="V333" s="25"/>
      <c r="W333" s="25"/>
      <c r="X333" s="25"/>
      <c r="Y333" s="25"/>
      <c r="Z333" s="25"/>
      <c r="AA333" s="25"/>
      <c r="AB333" s="25"/>
      <c r="AC333" s="25"/>
      <c r="AD333" s="25"/>
      <c r="AE333" s="25"/>
      <c r="AF333" s="25"/>
      <c r="AG333" s="25"/>
      <c r="AH333" s="25"/>
      <c r="AI333" s="25"/>
      <c r="AJ333" s="25"/>
      <c r="AK333" s="25"/>
      <c r="AL333" s="25"/>
      <c r="AM333" s="25"/>
      <c r="AN333" s="25"/>
      <c r="AO333" s="25"/>
      <c r="AP333" s="25"/>
      <c r="AQ333" s="25"/>
      <c r="AR333" s="25"/>
      <c r="AS333" s="25"/>
      <c r="AT333" s="25"/>
      <c r="AU333" s="25"/>
      <c r="AV333" s="25"/>
      <c r="AW333" s="25"/>
      <c r="AX333" s="25"/>
      <c r="AY333" s="25"/>
      <c r="AZ333" s="25"/>
      <c r="BA333" s="25"/>
      <c r="BB333" s="25"/>
      <c r="BC333" s="25"/>
      <c r="BD333" s="25"/>
      <c r="BE333" s="25"/>
      <c r="BF333" s="25"/>
      <c r="BG333" s="25"/>
      <c r="BH333" s="25"/>
      <c r="BI333" s="25"/>
      <c r="BJ333" s="25"/>
      <c r="BK333" s="25"/>
      <c r="BL333" s="25"/>
      <c r="BM333" s="21">
        <f t="shared" si="542"/>
        <v>45.933333333333323</v>
      </c>
      <c r="BN333" s="18"/>
      <c r="BO333" s="18"/>
      <c r="BP333" s="18">
        <v>2011</v>
      </c>
      <c r="BQ333" s="14">
        <f t="shared" si="543"/>
        <v>0</v>
      </c>
      <c r="BR333" s="14">
        <f t="shared" si="512"/>
        <v>0</v>
      </c>
      <c r="BS333" s="14">
        <f t="shared" si="512"/>
        <v>0</v>
      </c>
      <c r="BT333" s="14">
        <f t="shared" si="512"/>
        <v>0</v>
      </c>
      <c r="BU333" s="14">
        <f t="shared" si="512"/>
        <v>0</v>
      </c>
      <c r="BV333" s="14">
        <f t="shared" si="512"/>
        <v>2.6124818577648767E-2</v>
      </c>
      <c r="BW333" s="14">
        <f t="shared" si="512"/>
        <v>3.0478955007256895E-2</v>
      </c>
      <c r="BX333" s="14">
        <f t="shared" si="512"/>
        <v>0.20319303338171266</v>
      </c>
      <c r="BY333" s="14">
        <f t="shared" si="512"/>
        <v>0.22496371552975325</v>
      </c>
      <c r="BZ333" s="14">
        <f t="shared" si="512"/>
        <v>0.20464441219158203</v>
      </c>
      <c r="CA333" s="14">
        <f t="shared" si="512"/>
        <v>0.31059506531204645</v>
      </c>
      <c r="CB333" s="14">
        <f t="shared" si="512"/>
        <v>0</v>
      </c>
      <c r="CC333" s="14">
        <f t="shared" si="512"/>
        <v>0</v>
      </c>
      <c r="CD333" s="14">
        <f t="shared" si="512"/>
        <v>0</v>
      </c>
      <c r="CE333" s="14">
        <f t="shared" si="512"/>
        <v>0</v>
      </c>
      <c r="CF333" s="14">
        <f t="shared" si="512"/>
        <v>0</v>
      </c>
      <c r="CG333" s="14">
        <f t="shared" si="512"/>
        <v>0</v>
      </c>
      <c r="CH333" s="14">
        <f t="shared" si="513"/>
        <v>0</v>
      </c>
      <c r="CI333" s="14">
        <f t="shared" si="514"/>
        <v>0</v>
      </c>
      <c r="CJ333" s="14">
        <f t="shared" si="515"/>
        <v>0</v>
      </c>
      <c r="CK333" s="14">
        <f t="shared" si="516"/>
        <v>0</v>
      </c>
      <c r="CL333" s="14">
        <f t="shared" si="517"/>
        <v>0</v>
      </c>
      <c r="CM333" s="14">
        <f t="shared" si="544"/>
        <v>0</v>
      </c>
      <c r="CN333" s="14">
        <f t="shared" si="518"/>
        <v>0</v>
      </c>
      <c r="CO333" s="14">
        <f t="shared" si="518"/>
        <v>0</v>
      </c>
      <c r="CP333" s="14">
        <f t="shared" si="518"/>
        <v>0</v>
      </c>
      <c r="CQ333" s="14">
        <f t="shared" si="518"/>
        <v>0</v>
      </c>
      <c r="CR333" s="14">
        <f t="shared" si="518"/>
        <v>0</v>
      </c>
      <c r="CS333" s="14">
        <f t="shared" si="518"/>
        <v>0</v>
      </c>
      <c r="CT333" s="14">
        <f t="shared" si="518"/>
        <v>0</v>
      </c>
      <c r="CU333" s="14">
        <f t="shared" si="518"/>
        <v>0</v>
      </c>
      <c r="CV333" s="14">
        <f t="shared" si="518"/>
        <v>0</v>
      </c>
      <c r="CW333" s="14">
        <f t="shared" si="518"/>
        <v>0</v>
      </c>
      <c r="CX333" s="14">
        <f t="shared" si="518"/>
        <v>0</v>
      </c>
      <c r="CY333" s="14">
        <f t="shared" si="518"/>
        <v>0</v>
      </c>
      <c r="CZ333" s="14">
        <f t="shared" si="518"/>
        <v>0</v>
      </c>
      <c r="DA333" s="14">
        <f t="shared" si="518"/>
        <v>0</v>
      </c>
      <c r="DB333" s="14">
        <f t="shared" si="518"/>
        <v>0</v>
      </c>
      <c r="DC333" s="14">
        <f t="shared" si="518"/>
        <v>0</v>
      </c>
      <c r="DD333" s="14">
        <f t="shared" si="519"/>
        <v>0</v>
      </c>
      <c r="DE333" s="14">
        <f t="shared" si="520"/>
        <v>0</v>
      </c>
      <c r="DF333" s="14">
        <f t="shared" si="521"/>
        <v>0</v>
      </c>
      <c r="DG333" s="14">
        <f t="shared" si="522"/>
        <v>0</v>
      </c>
      <c r="DH333" s="14">
        <f t="shared" si="523"/>
        <v>0</v>
      </c>
      <c r="DI333" s="14">
        <f t="shared" si="524"/>
        <v>0</v>
      </c>
      <c r="DJ333" s="14">
        <f t="shared" si="525"/>
        <v>0</v>
      </c>
      <c r="DK333" s="14">
        <f t="shared" si="526"/>
        <v>0</v>
      </c>
      <c r="DL333" s="14">
        <f t="shared" si="527"/>
        <v>0</v>
      </c>
      <c r="DM333" s="14">
        <f t="shared" si="528"/>
        <v>0</v>
      </c>
      <c r="DN333" s="14">
        <f t="shared" si="529"/>
        <v>0</v>
      </c>
      <c r="DO333" s="14">
        <f t="shared" si="530"/>
        <v>0</v>
      </c>
      <c r="DP333" s="14">
        <f t="shared" si="531"/>
        <v>0</v>
      </c>
      <c r="DQ333" s="14">
        <f t="shared" si="532"/>
        <v>0</v>
      </c>
      <c r="DR333" s="14">
        <f t="shared" si="533"/>
        <v>0</v>
      </c>
      <c r="DS333" s="14">
        <f t="shared" si="534"/>
        <v>0</v>
      </c>
      <c r="DT333" s="14">
        <f t="shared" si="535"/>
        <v>0</v>
      </c>
      <c r="DU333" s="14">
        <f t="shared" si="536"/>
        <v>0</v>
      </c>
      <c r="DV333" s="14">
        <f t="shared" si="537"/>
        <v>0</v>
      </c>
      <c r="DW333" s="14">
        <f t="shared" si="538"/>
        <v>0</v>
      </c>
      <c r="DX333" s="14">
        <f t="shared" si="539"/>
        <v>0</v>
      </c>
      <c r="DY333" s="14">
        <f t="shared" si="540"/>
        <v>0</v>
      </c>
      <c r="DZ333" s="14">
        <f t="shared" si="545"/>
        <v>1</v>
      </c>
    </row>
    <row r="334" spans="1:130">
      <c r="A334" s="18">
        <v>12</v>
      </c>
      <c r="B334" s="15">
        <f t="shared" si="541"/>
        <v>0.79999999999999982</v>
      </c>
      <c r="C334" s="18">
        <v>2012</v>
      </c>
      <c r="D334" s="25">
        <f t="shared" si="546"/>
        <v>0</v>
      </c>
      <c r="E334" s="25">
        <f t="shared" si="547"/>
        <v>0</v>
      </c>
      <c r="F334" s="25">
        <f t="shared" si="548"/>
        <v>0</v>
      </c>
      <c r="G334" s="25">
        <f t="shared" si="549"/>
        <v>0</v>
      </c>
      <c r="H334" s="25">
        <f t="shared" si="550"/>
        <v>0</v>
      </c>
      <c r="I334" s="25">
        <f t="shared" si="551"/>
        <v>1.1999999999999997</v>
      </c>
      <c r="J334" s="25">
        <f t="shared" si="552"/>
        <v>1.3999999999999997</v>
      </c>
      <c r="K334" s="25">
        <f t="shared" si="553"/>
        <v>9.3333333333333321</v>
      </c>
      <c r="L334" s="25">
        <f t="shared" si="554"/>
        <v>10.33333333333333</v>
      </c>
      <c r="M334" s="25">
        <f t="shared" si="555"/>
        <v>9.3999999999999986</v>
      </c>
      <c r="N334" s="25">
        <f t="shared" ref="N334:N352" si="556">VLOOKUP($C$76,$D$3:$K$63,$A$72,0)*(B324-B323)</f>
        <v>14.266666666666664</v>
      </c>
      <c r="O334" s="25">
        <f>VLOOKUP($C$77,$D$3:$K$63,$A$72,0)*(B323-B322)</f>
        <v>18.666666666666664</v>
      </c>
      <c r="P334" s="25">
        <f>VLOOKUP($C$78,$D$3:$K$63,$A$72,0)*B322</f>
        <v>0</v>
      </c>
      <c r="Q334" s="25"/>
      <c r="R334" s="25"/>
      <c r="S334" s="25"/>
      <c r="T334" s="25"/>
      <c r="U334" s="25"/>
      <c r="V334" s="25"/>
      <c r="W334" s="25"/>
      <c r="X334" s="25"/>
      <c r="Y334" s="25"/>
      <c r="Z334" s="25"/>
      <c r="AA334" s="25"/>
      <c r="AB334" s="25"/>
      <c r="AC334" s="25"/>
      <c r="AD334" s="25"/>
      <c r="AE334" s="25"/>
      <c r="AF334" s="25"/>
      <c r="AG334" s="25"/>
      <c r="AH334" s="25"/>
      <c r="AI334" s="25"/>
      <c r="AJ334" s="25"/>
      <c r="AK334" s="25"/>
      <c r="AL334" s="25"/>
      <c r="AM334" s="25"/>
      <c r="AN334" s="25"/>
      <c r="AO334" s="25"/>
      <c r="AP334" s="25"/>
      <c r="AQ334" s="25"/>
      <c r="AR334" s="25"/>
      <c r="AS334" s="25"/>
      <c r="AT334" s="25"/>
      <c r="AU334" s="25"/>
      <c r="AV334" s="25"/>
      <c r="AW334" s="25"/>
      <c r="AX334" s="25"/>
      <c r="AY334" s="25"/>
      <c r="AZ334" s="25"/>
      <c r="BA334" s="25"/>
      <c r="BB334" s="25"/>
      <c r="BC334" s="25"/>
      <c r="BD334" s="25"/>
      <c r="BE334" s="25"/>
      <c r="BF334" s="25"/>
      <c r="BG334" s="25"/>
      <c r="BH334" s="25"/>
      <c r="BI334" s="25"/>
      <c r="BJ334" s="25"/>
      <c r="BK334" s="25"/>
      <c r="BL334" s="25"/>
      <c r="BM334" s="21">
        <f t="shared" si="542"/>
        <v>64.599999999999994</v>
      </c>
      <c r="BN334" s="18"/>
      <c r="BO334" s="18"/>
      <c r="BP334" s="18">
        <v>2012</v>
      </c>
      <c r="BQ334" s="14">
        <f t="shared" si="543"/>
        <v>0</v>
      </c>
      <c r="BR334" s="14">
        <f t="shared" si="512"/>
        <v>0</v>
      </c>
      <c r="BS334" s="14">
        <f t="shared" si="512"/>
        <v>0</v>
      </c>
      <c r="BT334" s="14">
        <f t="shared" si="512"/>
        <v>0</v>
      </c>
      <c r="BU334" s="14">
        <f t="shared" si="512"/>
        <v>0</v>
      </c>
      <c r="BV334" s="14">
        <f t="shared" si="512"/>
        <v>1.857585139318885E-2</v>
      </c>
      <c r="BW334" s="14">
        <f t="shared" si="512"/>
        <v>2.1671826625386994E-2</v>
      </c>
      <c r="BX334" s="14">
        <f t="shared" si="512"/>
        <v>0.14447884416924664</v>
      </c>
      <c r="BY334" s="14">
        <f t="shared" si="512"/>
        <v>0.15995872033023734</v>
      </c>
      <c r="BZ334" s="14">
        <f t="shared" si="512"/>
        <v>0.14551083591331268</v>
      </c>
      <c r="CA334" s="14">
        <f t="shared" si="512"/>
        <v>0.22084623323013414</v>
      </c>
      <c r="CB334" s="14">
        <f t="shared" si="512"/>
        <v>0.28895768833849328</v>
      </c>
      <c r="CC334" s="14">
        <f t="shared" si="512"/>
        <v>0</v>
      </c>
      <c r="CD334" s="14">
        <f t="shared" si="512"/>
        <v>0</v>
      </c>
      <c r="CE334" s="14">
        <f t="shared" si="512"/>
        <v>0</v>
      </c>
      <c r="CF334" s="14">
        <f t="shared" si="512"/>
        <v>0</v>
      </c>
      <c r="CG334" s="14">
        <f t="shared" si="512"/>
        <v>0</v>
      </c>
      <c r="CH334" s="14">
        <f t="shared" si="513"/>
        <v>0</v>
      </c>
      <c r="CI334" s="14">
        <f t="shared" si="514"/>
        <v>0</v>
      </c>
      <c r="CJ334" s="14">
        <f t="shared" si="515"/>
        <v>0</v>
      </c>
      <c r="CK334" s="14">
        <f t="shared" si="516"/>
        <v>0</v>
      </c>
      <c r="CL334" s="14">
        <f t="shared" si="517"/>
        <v>0</v>
      </c>
      <c r="CM334" s="14">
        <f t="shared" si="544"/>
        <v>0</v>
      </c>
      <c r="CN334" s="14">
        <f t="shared" si="518"/>
        <v>0</v>
      </c>
      <c r="CO334" s="14">
        <f t="shared" si="518"/>
        <v>0</v>
      </c>
      <c r="CP334" s="14">
        <f t="shared" si="518"/>
        <v>0</v>
      </c>
      <c r="CQ334" s="14">
        <f t="shared" si="518"/>
        <v>0</v>
      </c>
      <c r="CR334" s="14">
        <f t="shared" si="518"/>
        <v>0</v>
      </c>
      <c r="CS334" s="14">
        <f t="shared" si="518"/>
        <v>0</v>
      </c>
      <c r="CT334" s="14">
        <f t="shared" si="518"/>
        <v>0</v>
      </c>
      <c r="CU334" s="14">
        <f t="shared" si="518"/>
        <v>0</v>
      </c>
      <c r="CV334" s="14">
        <f t="shared" si="518"/>
        <v>0</v>
      </c>
      <c r="CW334" s="14">
        <f t="shared" si="518"/>
        <v>0</v>
      </c>
      <c r="CX334" s="14">
        <f t="shared" si="518"/>
        <v>0</v>
      </c>
      <c r="CY334" s="14">
        <f t="shared" si="518"/>
        <v>0</v>
      </c>
      <c r="CZ334" s="14">
        <f t="shared" si="518"/>
        <v>0</v>
      </c>
      <c r="DA334" s="14">
        <f t="shared" si="518"/>
        <v>0</v>
      </c>
      <c r="DB334" s="14">
        <f t="shared" si="518"/>
        <v>0</v>
      </c>
      <c r="DC334" s="14">
        <f t="shared" si="518"/>
        <v>0</v>
      </c>
      <c r="DD334" s="14">
        <f t="shared" si="519"/>
        <v>0</v>
      </c>
      <c r="DE334" s="14">
        <f t="shared" si="520"/>
        <v>0</v>
      </c>
      <c r="DF334" s="14">
        <f t="shared" si="521"/>
        <v>0</v>
      </c>
      <c r="DG334" s="14">
        <f t="shared" si="522"/>
        <v>0</v>
      </c>
      <c r="DH334" s="14">
        <f t="shared" si="523"/>
        <v>0</v>
      </c>
      <c r="DI334" s="14">
        <f t="shared" si="524"/>
        <v>0</v>
      </c>
      <c r="DJ334" s="14">
        <f t="shared" si="525"/>
        <v>0</v>
      </c>
      <c r="DK334" s="14">
        <f t="shared" si="526"/>
        <v>0</v>
      </c>
      <c r="DL334" s="14">
        <f t="shared" si="527"/>
        <v>0</v>
      </c>
      <c r="DM334" s="14">
        <f t="shared" si="528"/>
        <v>0</v>
      </c>
      <c r="DN334" s="14">
        <f t="shared" si="529"/>
        <v>0</v>
      </c>
      <c r="DO334" s="14">
        <f t="shared" si="530"/>
        <v>0</v>
      </c>
      <c r="DP334" s="14">
        <f t="shared" si="531"/>
        <v>0</v>
      </c>
      <c r="DQ334" s="14">
        <f t="shared" si="532"/>
        <v>0</v>
      </c>
      <c r="DR334" s="14">
        <f t="shared" si="533"/>
        <v>0</v>
      </c>
      <c r="DS334" s="14">
        <f t="shared" si="534"/>
        <v>0</v>
      </c>
      <c r="DT334" s="14">
        <f t="shared" si="535"/>
        <v>0</v>
      </c>
      <c r="DU334" s="14">
        <f t="shared" si="536"/>
        <v>0</v>
      </c>
      <c r="DV334" s="14">
        <f t="shared" si="537"/>
        <v>0</v>
      </c>
      <c r="DW334" s="14">
        <f t="shared" si="538"/>
        <v>0</v>
      </c>
      <c r="DX334" s="14">
        <f t="shared" si="539"/>
        <v>0</v>
      </c>
      <c r="DY334" s="14">
        <f t="shared" si="540"/>
        <v>0</v>
      </c>
      <c r="DZ334" s="14">
        <f t="shared" si="545"/>
        <v>0.99999999999999978</v>
      </c>
    </row>
    <row r="335" spans="1:130">
      <c r="A335" s="18">
        <v>13</v>
      </c>
      <c r="B335" s="15">
        <f t="shared" si="541"/>
        <v>0.86666666666666647</v>
      </c>
      <c r="C335" s="18">
        <v>2013</v>
      </c>
      <c r="D335" s="25">
        <f t="shared" si="546"/>
        <v>0</v>
      </c>
      <c r="E335" s="25">
        <f t="shared" si="547"/>
        <v>0</v>
      </c>
      <c r="F335" s="25">
        <f t="shared" si="548"/>
        <v>0</v>
      </c>
      <c r="G335" s="25">
        <f t="shared" si="549"/>
        <v>0</v>
      </c>
      <c r="H335" s="25">
        <f t="shared" si="550"/>
        <v>0</v>
      </c>
      <c r="I335" s="25">
        <f t="shared" si="551"/>
        <v>1.1999999999999997</v>
      </c>
      <c r="J335" s="25">
        <f t="shared" si="552"/>
        <v>1.3999999999999997</v>
      </c>
      <c r="K335" s="25">
        <f t="shared" si="553"/>
        <v>9.3333333333333321</v>
      </c>
      <c r="L335" s="25">
        <f t="shared" si="554"/>
        <v>10.33333333333333</v>
      </c>
      <c r="M335" s="25">
        <f t="shared" si="555"/>
        <v>9.3999999999999986</v>
      </c>
      <c r="N335" s="25">
        <f t="shared" si="556"/>
        <v>14.266666666666664</v>
      </c>
      <c r="O335" s="25">
        <f t="shared" ref="O335:O353" si="557">VLOOKUP($C$77,$D$3:$K$63,$A$72,0)*(B324-B323)</f>
        <v>18.666666666666664</v>
      </c>
      <c r="P335" s="25">
        <f>VLOOKUP($C$78,$D$3:$K$63,$A$72,0)*(B323-B322)</f>
        <v>55.266666666666652</v>
      </c>
      <c r="Q335" s="25">
        <f>VLOOKUP($C$79,$D$3:$K$63,$A$72,0)*B322</f>
        <v>0</v>
      </c>
      <c r="R335" s="25"/>
      <c r="S335" s="25"/>
      <c r="T335" s="25"/>
      <c r="U335" s="25"/>
      <c r="V335" s="25"/>
      <c r="W335" s="25"/>
      <c r="X335" s="25"/>
      <c r="Y335" s="25"/>
      <c r="Z335" s="25"/>
      <c r="AA335" s="25"/>
      <c r="AB335" s="25"/>
      <c r="AC335" s="25"/>
      <c r="AD335" s="25"/>
      <c r="AE335" s="25"/>
      <c r="AF335" s="25"/>
      <c r="AG335" s="25"/>
      <c r="AH335" s="25"/>
      <c r="AI335" s="25"/>
      <c r="AJ335" s="25"/>
      <c r="AK335" s="25"/>
      <c r="AL335" s="25"/>
      <c r="AM335" s="25"/>
      <c r="AN335" s="25"/>
      <c r="AO335" s="25"/>
      <c r="AP335" s="25"/>
      <c r="AQ335" s="25"/>
      <c r="AR335" s="25"/>
      <c r="AS335" s="25"/>
      <c r="AT335" s="25"/>
      <c r="AU335" s="25"/>
      <c r="AV335" s="25"/>
      <c r="AW335" s="25"/>
      <c r="AX335" s="25"/>
      <c r="AY335" s="25"/>
      <c r="AZ335" s="25"/>
      <c r="BA335" s="25"/>
      <c r="BB335" s="25"/>
      <c r="BC335" s="25"/>
      <c r="BD335" s="25"/>
      <c r="BE335" s="25"/>
      <c r="BF335" s="25"/>
      <c r="BG335" s="25"/>
      <c r="BH335" s="25"/>
      <c r="BI335" s="25"/>
      <c r="BJ335" s="25"/>
      <c r="BK335" s="25"/>
      <c r="BL335" s="25"/>
      <c r="BM335" s="21">
        <f t="shared" si="542"/>
        <v>119.86666666666665</v>
      </c>
      <c r="BN335" s="18"/>
      <c r="BO335" s="18"/>
      <c r="BP335" s="18">
        <v>2013</v>
      </c>
      <c r="BQ335" s="14">
        <f t="shared" si="543"/>
        <v>0</v>
      </c>
      <c r="BR335" s="14">
        <f t="shared" si="512"/>
        <v>0</v>
      </c>
      <c r="BS335" s="14">
        <f t="shared" si="512"/>
        <v>0</v>
      </c>
      <c r="BT335" s="14">
        <f t="shared" si="512"/>
        <v>0</v>
      </c>
      <c r="BU335" s="14">
        <f t="shared" si="512"/>
        <v>0</v>
      </c>
      <c r="BV335" s="14">
        <f t="shared" si="512"/>
        <v>1.0011123470522803E-2</v>
      </c>
      <c r="BW335" s="14">
        <f t="shared" si="512"/>
        <v>1.1679644048943269E-2</v>
      </c>
      <c r="BX335" s="14">
        <f t="shared" si="512"/>
        <v>7.7864293659621803E-2</v>
      </c>
      <c r="BY335" s="14">
        <f t="shared" si="512"/>
        <v>8.620689655172413E-2</v>
      </c>
      <c r="BZ335" s="14">
        <f t="shared" si="512"/>
        <v>7.8420467185761955E-2</v>
      </c>
      <c r="CA335" s="14">
        <f t="shared" si="512"/>
        <v>0.11902113459399333</v>
      </c>
      <c r="CB335" s="14">
        <f t="shared" si="512"/>
        <v>0.15572858731924361</v>
      </c>
      <c r="CC335" s="14">
        <f t="shared" si="512"/>
        <v>0.46106785317018906</v>
      </c>
      <c r="CD335" s="14">
        <f t="shared" si="512"/>
        <v>0</v>
      </c>
      <c r="CE335" s="14">
        <f t="shared" si="512"/>
        <v>0</v>
      </c>
      <c r="CF335" s="14">
        <f t="shared" si="512"/>
        <v>0</v>
      </c>
      <c r="CG335" s="14">
        <f t="shared" si="512"/>
        <v>0</v>
      </c>
      <c r="CH335" s="14">
        <f t="shared" si="513"/>
        <v>0</v>
      </c>
      <c r="CI335" s="14">
        <f t="shared" si="514"/>
        <v>0</v>
      </c>
      <c r="CJ335" s="14">
        <f t="shared" si="515"/>
        <v>0</v>
      </c>
      <c r="CK335" s="14">
        <f t="shared" si="516"/>
        <v>0</v>
      </c>
      <c r="CL335" s="14">
        <f t="shared" si="517"/>
        <v>0</v>
      </c>
      <c r="CM335" s="14">
        <f t="shared" si="544"/>
        <v>0</v>
      </c>
      <c r="CN335" s="14">
        <f t="shared" si="518"/>
        <v>0</v>
      </c>
      <c r="CO335" s="14">
        <f t="shared" si="518"/>
        <v>0</v>
      </c>
      <c r="CP335" s="14">
        <f t="shared" si="518"/>
        <v>0</v>
      </c>
      <c r="CQ335" s="14">
        <f t="shared" si="518"/>
        <v>0</v>
      </c>
      <c r="CR335" s="14">
        <f t="shared" si="518"/>
        <v>0</v>
      </c>
      <c r="CS335" s="14">
        <f t="shared" si="518"/>
        <v>0</v>
      </c>
      <c r="CT335" s="14">
        <f t="shared" si="518"/>
        <v>0</v>
      </c>
      <c r="CU335" s="14">
        <f t="shared" si="518"/>
        <v>0</v>
      </c>
      <c r="CV335" s="14">
        <f t="shared" si="518"/>
        <v>0</v>
      </c>
      <c r="CW335" s="14">
        <f t="shared" si="518"/>
        <v>0</v>
      </c>
      <c r="CX335" s="14">
        <f t="shared" si="518"/>
        <v>0</v>
      </c>
      <c r="CY335" s="14">
        <f t="shared" si="518"/>
        <v>0</v>
      </c>
      <c r="CZ335" s="14">
        <f t="shared" si="518"/>
        <v>0</v>
      </c>
      <c r="DA335" s="14">
        <f t="shared" si="518"/>
        <v>0</v>
      </c>
      <c r="DB335" s="14">
        <f t="shared" si="518"/>
        <v>0</v>
      </c>
      <c r="DC335" s="14">
        <f t="shared" si="518"/>
        <v>0</v>
      </c>
      <c r="DD335" s="14">
        <f t="shared" si="519"/>
        <v>0</v>
      </c>
      <c r="DE335" s="14">
        <f t="shared" si="520"/>
        <v>0</v>
      </c>
      <c r="DF335" s="14">
        <f t="shared" si="521"/>
        <v>0</v>
      </c>
      <c r="DG335" s="14">
        <f t="shared" si="522"/>
        <v>0</v>
      </c>
      <c r="DH335" s="14">
        <f t="shared" si="523"/>
        <v>0</v>
      </c>
      <c r="DI335" s="14">
        <f t="shared" si="524"/>
        <v>0</v>
      </c>
      <c r="DJ335" s="14">
        <f t="shared" si="525"/>
        <v>0</v>
      </c>
      <c r="DK335" s="14">
        <f t="shared" si="526"/>
        <v>0</v>
      </c>
      <c r="DL335" s="14">
        <f t="shared" si="527"/>
        <v>0</v>
      </c>
      <c r="DM335" s="14">
        <f t="shared" si="528"/>
        <v>0</v>
      </c>
      <c r="DN335" s="14">
        <f t="shared" si="529"/>
        <v>0</v>
      </c>
      <c r="DO335" s="14">
        <f t="shared" si="530"/>
        <v>0</v>
      </c>
      <c r="DP335" s="14">
        <f t="shared" si="531"/>
        <v>0</v>
      </c>
      <c r="DQ335" s="14">
        <f t="shared" si="532"/>
        <v>0</v>
      </c>
      <c r="DR335" s="14">
        <f t="shared" si="533"/>
        <v>0</v>
      </c>
      <c r="DS335" s="14">
        <f t="shared" si="534"/>
        <v>0</v>
      </c>
      <c r="DT335" s="14">
        <f t="shared" si="535"/>
        <v>0</v>
      </c>
      <c r="DU335" s="14">
        <f t="shared" si="536"/>
        <v>0</v>
      </c>
      <c r="DV335" s="14">
        <f t="shared" si="537"/>
        <v>0</v>
      </c>
      <c r="DW335" s="14">
        <f t="shared" si="538"/>
        <v>0</v>
      </c>
      <c r="DX335" s="14">
        <f t="shared" si="539"/>
        <v>0</v>
      </c>
      <c r="DY335" s="14">
        <f t="shared" si="540"/>
        <v>0</v>
      </c>
      <c r="DZ335" s="14">
        <f t="shared" si="545"/>
        <v>1</v>
      </c>
    </row>
    <row r="336" spans="1:130">
      <c r="A336" s="18">
        <v>14</v>
      </c>
      <c r="B336" s="15">
        <f t="shared" si="541"/>
        <v>0.93333333333333313</v>
      </c>
      <c r="C336" s="18">
        <v>2014</v>
      </c>
      <c r="D336" s="25">
        <f t="shared" si="546"/>
        <v>0</v>
      </c>
      <c r="E336" s="25">
        <f t="shared" si="547"/>
        <v>0</v>
      </c>
      <c r="F336" s="25">
        <f t="shared" si="548"/>
        <v>0</v>
      </c>
      <c r="G336" s="25">
        <f t="shared" si="549"/>
        <v>0</v>
      </c>
      <c r="H336" s="25">
        <f t="shared" si="550"/>
        <v>0</v>
      </c>
      <c r="I336" s="25">
        <f t="shared" si="551"/>
        <v>1.1999999999999997</v>
      </c>
      <c r="J336" s="25">
        <f t="shared" si="552"/>
        <v>1.3999999999999997</v>
      </c>
      <c r="K336" s="25">
        <f t="shared" si="553"/>
        <v>9.3333333333333321</v>
      </c>
      <c r="L336" s="25">
        <f t="shared" si="554"/>
        <v>10.33333333333333</v>
      </c>
      <c r="M336" s="25">
        <f t="shared" si="555"/>
        <v>9.3999999999999986</v>
      </c>
      <c r="N336" s="25">
        <f t="shared" si="556"/>
        <v>14.266666666666664</v>
      </c>
      <c r="O336" s="25">
        <f t="shared" si="557"/>
        <v>18.666666666666664</v>
      </c>
      <c r="P336" s="25">
        <f t="shared" ref="P336:P354" si="558">VLOOKUP($C$78,$D$3:$K$63,$A$72,0)*(B324-B323)</f>
        <v>55.266666666666652</v>
      </c>
      <c r="Q336" s="25">
        <f>VLOOKUP($C$79,$D$3:$K$63,$A$72,0)*(B323-B322)</f>
        <v>50.399999999999991</v>
      </c>
      <c r="R336" s="25">
        <f>VLOOKUP($C$80,$D$3:$K$63,$A$72,0)*B322</f>
        <v>0</v>
      </c>
      <c r="S336" s="25"/>
      <c r="T336" s="25"/>
      <c r="U336" s="25"/>
      <c r="V336" s="25"/>
      <c r="W336" s="25"/>
      <c r="X336" s="25"/>
      <c r="Y336" s="25"/>
      <c r="Z336" s="25"/>
      <c r="AA336" s="25"/>
      <c r="AB336" s="25"/>
      <c r="AC336" s="25"/>
      <c r="AD336" s="25"/>
      <c r="AE336" s="25"/>
      <c r="AF336" s="25"/>
      <c r="AG336" s="25"/>
      <c r="AH336" s="25"/>
      <c r="AI336" s="25"/>
      <c r="AJ336" s="25"/>
      <c r="AK336" s="25"/>
      <c r="AL336" s="25"/>
      <c r="AM336" s="25"/>
      <c r="AN336" s="25"/>
      <c r="AO336" s="25"/>
      <c r="AP336" s="25"/>
      <c r="AQ336" s="25"/>
      <c r="AR336" s="25"/>
      <c r="AS336" s="25"/>
      <c r="AT336" s="25"/>
      <c r="AU336" s="25"/>
      <c r="AV336" s="25"/>
      <c r="AW336" s="25"/>
      <c r="AX336" s="25"/>
      <c r="AY336" s="25"/>
      <c r="AZ336" s="25"/>
      <c r="BA336" s="25"/>
      <c r="BB336" s="25"/>
      <c r="BC336" s="25"/>
      <c r="BD336" s="25"/>
      <c r="BE336" s="25"/>
      <c r="BF336" s="25"/>
      <c r="BG336" s="25"/>
      <c r="BH336" s="25"/>
      <c r="BI336" s="25"/>
      <c r="BJ336" s="25"/>
      <c r="BK336" s="25"/>
      <c r="BL336" s="25"/>
      <c r="BM336" s="21">
        <f t="shared" si="542"/>
        <v>170.26666666666665</v>
      </c>
      <c r="BN336" s="18"/>
      <c r="BO336" s="18"/>
      <c r="BP336" s="18">
        <v>2014</v>
      </c>
      <c r="BQ336" s="14">
        <f t="shared" si="543"/>
        <v>0</v>
      </c>
      <c r="BR336" s="14">
        <f t="shared" si="512"/>
        <v>0</v>
      </c>
      <c r="BS336" s="14">
        <f t="shared" si="512"/>
        <v>0</v>
      </c>
      <c r="BT336" s="14">
        <f t="shared" si="512"/>
        <v>0</v>
      </c>
      <c r="BU336" s="14">
        <f t="shared" si="512"/>
        <v>0</v>
      </c>
      <c r="BV336" s="14">
        <f t="shared" si="512"/>
        <v>7.0477682067345334E-3</v>
      </c>
      <c r="BW336" s="14">
        <f t="shared" si="512"/>
        <v>8.2223962411902881E-3</v>
      </c>
      <c r="BX336" s="14">
        <f t="shared" si="512"/>
        <v>5.4815974941268594E-2</v>
      </c>
      <c r="BY336" s="14">
        <f t="shared" si="512"/>
        <v>6.0689115113547368E-2</v>
      </c>
      <c r="BZ336" s="14">
        <f t="shared" si="512"/>
        <v>5.5207517619420513E-2</v>
      </c>
      <c r="CA336" s="14">
        <f t="shared" si="512"/>
        <v>8.3790133124510557E-2</v>
      </c>
      <c r="CB336" s="14">
        <f t="shared" si="512"/>
        <v>0.10963194988253719</v>
      </c>
      <c r="CC336" s="14">
        <f t="shared" si="512"/>
        <v>0.32458888018794041</v>
      </c>
      <c r="CD336" s="14">
        <f t="shared" si="512"/>
        <v>0.29600626468285041</v>
      </c>
      <c r="CE336" s="14">
        <f t="shared" si="512"/>
        <v>0</v>
      </c>
      <c r="CF336" s="14">
        <f t="shared" si="512"/>
        <v>0</v>
      </c>
      <c r="CG336" s="14">
        <f t="shared" si="512"/>
        <v>0</v>
      </c>
      <c r="CH336" s="14">
        <f t="shared" si="513"/>
        <v>0</v>
      </c>
      <c r="CI336" s="14">
        <f t="shared" si="514"/>
        <v>0</v>
      </c>
      <c r="CJ336" s="14">
        <f t="shared" si="515"/>
        <v>0</v>
      </c>
      <c r="CK336" s="14">
        <f t="shared" si="516"/>
        <v>0</v>
      </c>
      <c r="CL336" s="14">
        <f t="shared" si="517"/>
        <v>0</v>
      </c>
      <c r="CM336" s="14">
        <f t="shared" si="544"/>
        <v>0</v>
      </c>
      <c r="CN336" s="14">
        <f t="shared" si="518"/>
        <v>0</v>
      </c>
      <c r="CO336" s="14">
        <f t="shared" si="518"/>
        <v>0</v>
      </c>
      <c r="CP336" s="14">
        <f t="shared" si="518"/>
        <v>0</v>
      </c>
      <c r="CQ336" s="14">
        <f t="shared" si="518"/>
        <v>0</v>
      </c>
      <c r="CR336" s="14">
        <f t="shared" si="518"/>
        <v>0</v>
      </c>
      <c r="CS336" s="14">
        <f t="shared" si="518"/>
        <v>0</v>
      </c>
      <c r="CT336" s="14">
        <f t="shared" si="518"/>
        <v>0</v>
      </c>
      <c r="CU336" s="14">
        <f t="shared" si="518"/>
        <v>0</v>
      </c>
      <c r="CV336" s="14">
        <f t="shared" si="518"/>
        <v>0</v>
      </c>
      <c r="CW336" s="14">
        <f t="shared" si="518"/>
        <v>0</v>
      </c>
      <c r="CX336" s="14">
        <f t="shared" si="518"/>
        <v>0</v>
      </c>
      <c r="CY336" s="14">
        <f t="shared" si="518"/>
        <v>0</v>
      </c>
      <c r="CZ336" s="14">
        <f t="shared" si="518"/>
        <v>0</v>
      </c>
      <c r="DA336" s="14">
        <f t="shared" si="518"/>
        <v>0</v>
      </c>
      <c r="DB336" s="14">
        <f t="shared" si="518"/>
        <v>0</v>
      </c>
      <c r="DC336" s="14">
        <f t="shared" si="518"/>
        <v>0</v>
      </c>
      <c r="DD336" s="14">
        <f t="shared" si="519"/>
        <v>0</v>
      </c>
      <c r="DE336" s="14">
        <f t="shared" si="520"/>
        <v>0</v>
      </c>
      <c r="DF336" s="14">
        <f t="shared" si="521"/>
        <v>0</v>
      </c>
      <c r="DG336" s="14">
        <f t="shared" si="522"/>
        <v>0</v>
      </c>
      <c r="DH336" s="14">
        <f t="shared" si="523"/>
        <v>0</v>
      </c>
      <c r="DI336" s="14">
        <f t="shared" si="524"/>
        <v>0</v>
      </c>
      <c r="DJ336" s="14">
        <f t="shared" si="525"/>
        <v>0</v>
      </c>
      <c r="DK336" s="14">
        <f t="shared" si="526"/>
        <v>0</v>
      </c>
      <c r="DL336" s="14">
        <f t="shared" si="527"/>
        <v>0</v>
      </c>
      <c r="DM336" s="14">
        <f t="shared" si="528"/>
        <v>0</v>
      </c>
      <c r="DN336" s="14">
        <f t="shared" si="529"/>
        <v>0</v>
      </c>
      <c r="DO336" s="14">
        <f t="shared" si="530"/>
        <v>0</v>
      </c>
      <c r="DP336" s="14">
        <f t="shared" si="531"/>
        <v>0</v>
      </c>
      <c r="DQ336" s="14">
        <f t="shared" si="532"/>
        <v>0</v>
      </c>
      <c r="DR336" s="14">
        <f t="shared" si="533"/>
        <v>0</v>
      </c>
      <c r="DS336" s="14">
        <f t="shared" si="534"/>
        <v>0</v>
      </c>
      <c r="DT336" s="14">
        <f t="shared" si="535"/>
        <v>0</v>
      </c>
      <c r="DU336" s="14">
        <f t="shared" si="536"/>
        <v>0</v>
      </c>
      <c r="DV336" s="14">
        <f t="shared" si="537"/>
        <v>0</v>
      </c>
      <c r="DW336" s="14">
        <f t="shared" si="538"/>
        <v>0</v>
      </c>
      <c r="DX336" s="14">
        <f t="shared" si="539"/>
        <v>0</v>
      </c>
      <c r="DY336" s="14">
        <f t="shared" si="540"/>
        <v>0</v>
      </c>
      <c r="DZ336" s="14">
        <f t="shared" si="545"/>
        <v>0.99999999999999989</v>
      </c>
    </row>
    <row r="337" spans="1:130">
      <c r="A337" s="18">
        <v>15</v>
      </c>
      <c r="B337" s="15">
        <f t="shared" si="541"/>
        <v>0.99999999999999978</v>
      </c>
      <c r="C337" s="18">
        <v>2015</v>
      </c>
      <c r="D337" s="25">
        <f t="shared" si="546"/>
        <v>0</v>
      </c>
      <c r="E337" s="25">
        <f t="shared" si="547"/>
        <v>0</v>
      </c>
      <c r="F337" s="25">
        <f t="shared" si="548"/>
        <v>0</v>
      </c>
      <c r="G337" s="25">
        <f t="shared" si="549"/>
        <v>0</v>
      </c>
      <c r="H337" s="25">
        <f t="shared" si="550"/>
        <v>0</v>
      </c>
      <c r="I337" s="25">
        <f t="shared" si="551"/>
        <v>1.1999999999999997</v>
      </c>
      <c r="J337" s="25">
        <f t="shared" si="552"/>
        <v>1.3999999999999997</v>
      </c>
      <c r="K337" s="25">
        <f t="shared" si="553"/>
        <v>9.3333333333333321</v>
      </c>
      <c r="L337" s="25">
        <f t="shared" si="554"/>
        <v>10.33333333333333</v>
      </c>
      <c r="M337" s="25">
        <f t="shared" si="555"/>
        <v>9.3999999999999986</v>
      </c>
      <c r="N337" s="25">
        <f t="shared" si="556"/>
        <v>14.266666666666664</v>
      </c>
      <c r="O337" s="25">
        <f t="shared" si="557"/>
        <v>18.666666666666664</v>
      </c>
      <c r="P337" s="25">
        <f t="shared" si="558"/>
        <v>55.266666666666652</v>
      </c>
      <c r="Q337" s="25">
        <f t="shared" ref="Q337:Q355" si="559">VLOOKUP($C$79,$D$3:$K$63,$A$72,0)*(B324-B323)</f>
        <v>50.399999999999991</v>
      </c>
      <c r="R337" s="25">
        <f>VLOOKUP($C$80,$D$3:$K$63,$A$72,0)*(B323-B322)</f>
        <v>53.266666666666652</v>
      </c>
      <c r="S337" s="25">
        <f>VLOOKUP($C$81,$D$3:$K$63,$A$72,0)*B322</f>
        <v>0</v>
      </c>
      <c r="T337" s="25"/>
      <c r="U337" s="25"/>
      <c r="V337" s="25"/>
      <c r="W337" s="25"/>
      <c r="X337" s="25"/>
      <c r="Y337" s="25"/>
      <c r="Z337" s="25"/>
      <c r="AA337" s="25"/>
      <c r="AB337" s="25"/>
      <c r="AC337" s="25"/>
      <c r="AD337" s="25"/>
      <c r="AE337" s="25"/>
      <c r="AF337" s="25"/>
      <c r="AG337" s="25"/>
      <c r="AH337" s="25"/>
      <c r="AI337" s="25"/>
      <c r="AJ337" s="25"/>
      <c r="AK337" s="25"/>
      <c r="AL337" s="25"/>
      <c r="AM337" s="25"/>
      <c r="AN337" s="25"/>
      <c r="AO337" s="25"/>
      <c r="AP337" s="25"/>
      <c r="AQ337" s="25"/>
      <c r="AR337" s="25"/>
      <c r="AS337" s="25"/>
      <c r="AT337" s="25"/>
      <c r="AU337" s="25"/>
      <c r="AV337" s="25"/>
      <c r="AW337" s="25"/>
      <c r="AX337" s="25"/>
      <c r="AY337" s="25"/>
      <c r="AZ337" s="25"/>
      <c r="BA337" s="25"/>
      <c r="BB337" s="25"/>
      <c r="BC337" s="25"/>
      <c r="BD337" s="25"/>
      <c r="BE337" s="25"/>
      <c r="BF337" s="25"/>
      <c r="BG337" s="25"/>
      <c r="BH337" s="25"/>
      <c r="BI337" s="25"/>
      <c r="BJ337" s="25"/>
      <c r="BK337" s="25"/>
      <c r="BL337" s="25"/>
      <c r="BM337" s="21">
        <f t="shared" si="542"/>
        <v>223.5333333333333</v>
      </c>
      <c r="BN337" s="18"/>
      <c r="BO337" s="18"/>
      <c r="BP337" s="18">
        <v>2015</v>
      </c>
      <c r="BQ337" s="14">
        <f t="shared" si="543"/>
        <v>0</v>
      </c>
      <c r="BR337" s="14">
        <f t="shared" si="512"/>
        <v>0</v>
      </c>
      <c r="BS337" s="14">
        <f t="shared" si="512"/>
        <v>0</v>
      </c>
      <c r="BT337" s="14">
        <f t="shared" si="512"/>
        <v>0</v>
      </c>
      <c r="BU337" s="14">
        <f t="shared" si="512"/>
        <v>0</v>
      </c>
      <c r="BV337" s="14">
        <f t="shared" si="512"/>
        <v>5.3683268714583947E-3</v>
      </c>
      <c r="BW337" s="14">
        <f t="shared" si="512"/>
        <v>6.2630480167014608E-3</v>
      </c>
      <c r="BX337" s="14">
        <f t="shared" si="512"/>
        <v>4.1753653444676408E-2</v>
      </c>
      <c r="BY337" s="14">
        <f t="shared" si="512"/>
        <v>4.6227259170891731E-2</v>
      </c>
      <c r="BZ337" s="14">
        <f t="shared" si="512"/>
        <v>4.2051893826424096E-2</v>
      </c>
      <c r="CA337" s="14">
        <f t="shared" si="512"/>
        <v>6.3823441694005362E-2</v>
      </c>
      <c r="CB337" s="14">
        <f t="shared" si="512"/>
        <v>8.3507306889352817E-2</v>
      </c>
      <c r="CC337" s="14">
        <f t="shared" si="512"/>
        <v>0.24724127646883384</v>
      </c>
      <c r="CD337" s="14">
        <f t="shared" si="512"/>
        <v>0.22546972860125261</v>
      </c>
      <c r="CE337" s="14">
        <f t="shared" si="512"/>
        <v>0.23829406501640318</v>
      </c>
      <c r="CF337" s="14">
        <f t="shared" si="512"/>
        <v>0</v>
      </c>
      <c r="CG337" s="14">
        <f t="shared" ref="CG337:CG382" si="560">T337/$BM337</f>
        <v>0</v>
      </c>
      <c r="CH337" s="14">
        <f t="shared" si="513"/>
        <v>0</v>
      </c>
      <c r="CI337" s="14">
        <f t="shared" si="514"/>
        <v>0</v>
      </c>
      <c r="CJ337" s="14">
        <f t="shared" si="515"/>
        <v>0</v>
      </c>
      <c r="CK337" s="14">
        <f t="shared" si="516"/>
        <v>0</v>
      </c>
      <c r="CL337" s="14">
        <f t="shared" si="517"/>
        <v>0</v>
      </c>
      <c r="CM337" s="14">
        <f t="shared" si="544"/>
        <v>0</v>
      </c>
      <c r="CN337" s="14">
        <f t="shared" si="518"/>
        <v>0</v>
      </c>
      <c r="CO337" s="14">
        <f t="shared" si="518"/>
        <v>0</v>
      </c>
      <c r="CP337" s="14">
        <f t="shared" si="518"/>
        <v>0</v>
      </c>
      <c r="CQ337" s="14">
        <f t="shared" si="518"/>
        <v>0</v>
      </c>
      <c r="CR337" s="14">
        <f t="shared" si="518"/>
        <v>0</v>
      </c>
      <c r="CS337" s="14">
        <f t="shared" si="518"/>
        <v>0</v>
      </c>
      <c r="CT337" s="14">
        <f t="shared" si="518"/>
        <v>0</v>
      </c>
      <c r="CU337" s="14">
        <f t="shared" si="518"/>
        <v>0</v>
      </c>
      <c r="CV337" s="14">
        <f t="shared" si="518"/>
        <v>0</v>
      </c>
      <c r="CW337" s="14">
        <f t="shared" si="518"/>
        <v>0</v>
      </c>
      <c r="CX337" s="14">
        <f t="shared" si="518"/>
        <v>0</v>
      </c>
      <c r="CY337" s="14">
        <f t="shared" si="518"/>
        <v>0</v>
      </c>
      <c r="CZ337" s="14">
        <f t="shared" si="518"/>
        <v>0</v>
      </c>
      <c r="DA337" s="14">
        <f t="shared" si="518"/>
        <v>0</v>
      </c>
      <c r="DB337" s="14">
        <f t="shared" si="518"/>
        <v>0</v>
      </c>
      <c r="DC337" s="14">
        <f t="shared" ref="DC337:DC360" si="561">AP337/$BM337</f>
        <v>0</v>
      </c>
      <c r="DD337" s="14">
        <f t="shared" si="519"/>
        <v>0</v>
      </c>
      <c r="DE337" s="14">
        <f t="shared" si="520"/>
        <v>0</v>
      </c>
      <c r="DF337" s="14">
        <f t="shared" si="521"/>
        <v>0</v>
      </c>
      <c r="DG337" s="14">
        <f t="shared" si="522"/>
        <v>0</v>
      </c>
      <c r="DH337" s="14">
        <f t="shared" si="523"/>
        <v>0</v>
      </c>
      <c r="DI337" s="14">
        <f t="shared" si="524"/>
        <v>0</v>
      </c>
      <c r="DJ337" s="14">
        <f t="shared" si="525"/>
        <v>0</v>
      </c>
      <c r="DK337" s="14">
        <f t="shared" si="526"/>
        <v>0</v>
      </c>
      <c r="DL337" s="14">
        <f t="shared" si="527"/>
        <v>0</v>
      </c>
      <c r="DM337" s="14">
        <f t="shared" si="528"/>
        <v>0</v>
      </c>
      <c r="DN337" s="14">
        <f t="shared" si="529"/>
        <v>0</v>
      </c>
      <c r="DO337" s="14">
        <f t="shared" si="530"/>
        <v>0</v>
      </c>
      <c r="DP337" s="14">
        <f t="shared" si="531"/>
        <v>0</v>
      </c>
      <c r="DQ337" s="14">
        <f t="shared" si="532"/>
        <v>0</v>
      </c>
      <c r="DR337" s="14">
        <f t="shared" si="533"/>
        <v>0</v>
      </c>
      <c r="DS337" s="14">
        <f t="shared" si="534"/>
        <v>0</v>
      </c>
      <c r="DT337" s="14">
        <f t="shared" si="535"/>
        <v>0</v>
      </c>
      <c r="DU337" s="14">
        <f t="shared" si="536"/>
        <v>0</v>
      </c>
      <c r="DV337" s="14">
        <f t="shared" si="537"/>
        <v>0</v>
      </c>
      <c r="DW337" s="14">
        <f t="shared" si="538"/>
        <v>0</v>
      </c>
      <c r="DX337" s="14">
        <f t="shared" si="539"/>
        <v>0</v>
      </c>
      <c r="DY337" s="14">
        <f t="shared" si="540"/>
        <v>0</v>
      </c>
      <c r="DZ337" s="14">
        <f t="shared" si="545"/>
        <v>0.99999999999999989</v>
      </c>
    </row>
    <row r="338" spans="1:130">
      <c r="A338" s="18">
        <v>16</v>
      </c>
      <c r="B338" s="15">
        <f t="shared" si="541"/>
        <v>1</v>
      </c>
      <c r="C338" s="18">
        <v>2016</v>
      </c>
      <c r="D338" s="25">
        <f t="shared" si="546"/>
        <v>0</v>
      </c>
      <c r="E338" s="25">
        <f t="shared" si="547"/>
        <v>0</v>
      </c>
      <c r="F338" s="25">
        <f t="shared" si="548"/>
        <v>0</v>
      </c>
      <c r="G338" s="25">
        <f t="shared" si="549"/>
        <v>0</v>
      </c>
      <c r="H338" s="25">
        <f t="shared" si="550"/>
        <v>0</v>
      </c>
      <c r="I338" s="25">
        <f t="shared" si="551"/>
        <v>1.1999999999999997</v>
      </c>
      <c r="J338" s="25">
        <f t="shared" si="552"/>
        <v>1.3999999999999997</v>
      </c>
      <c r="K338" s="25">
        <f t="shared" si="553"/>
        <v>9.3333333333333321</v>
      </c>
      <c r="L338" s="25">
        <f t="shared" si="554"/>
        <v>10.33333333333333</v>
      </c>
      <c r="M338" s="25">
        <f t="shared" si="555"/>
        <v>9.3999999999999986</v>
      </c>
      <c r="N338" s="25">
        <f t="shared" si="556"/>
        <v>14.266666666666664</v>
      </c>
      <c r="O338" s="25">
        <f t="shared" si="557"/>
        <v>18.666666666666664</v>
      </c>
      <c r="P338" s="25">
        <f t="shared" si="558"/>
        <v>55.266666666666652</v>
      </c>
      <c r="Q338" s="25">
        <f t="shared" si="559"/>
        <v>50.399999999999991</v>
      </c>
      <c r="R338" s="25">
        <f t="shared" ref="R338:R356" si="562">VLOOKUP($C$80,$D$3:$K$63,$A$72,0)*(B324-B323)</f>
        <v>53.266666666666652</v>
      </c>
      <c r="S338" s="25">
        <f>VLOOKUP($C$81,$D$3:$K$63,$A$72,0)*(B323-B322)</f>
        <v>110.26666666666664</v>
      </c>
      <c r="T338" s="25">
        <f>VLOOKUP($C$82,$D$3:$K$63,$A$72,0)*B322</f>
        <v>0</v>
      </c>
      <c r="U338" s="25"/>
      <c r="V338" s="25"/>
      <c r="W338" s="25"/>
      <c r="X338" s="25"/>
      <c r="Y338" s="25"/>
      <c r="Z338" s="25"/>
      <c r="AA338" s="25"/>
      <c r="AB338" s="25"/>
      <c r="AC338" s="25"/>
      <c r="AD338" s="25"/>
      <c r="AE338" s="25"/>
      <c r="AF338" s="25"/>
      <c r="AG338" s="25"/>
      <c r="AH338" s="25"/>
      <c r="AI338" s="25"/>
      <c r="AJ338" s="25"/>
      <c r="AK338" s="25"/>
      <c r="AL338" s="25"/>
      <c r="AM338" s="25"/>
      <c r="AN338" s="25"/>
      <c r="AO338" s="25"/>
      <c r="AP338" s="25"/>
      <c r="AQ338" s="25"/>
      <c r="AR338" s="25"/>
      <c r="AS338" s="25"/>
      <c r="AT338" s="25"/>
      <c r="AU338" s="25"/>
      <c r="AV338" s="25"/>
      <c r="AW338" s="25"/>
      <c r="AX338" s="25"/>
      <c r="AY338" s="25"/>
      <c r="AZ338" s="25"/>
      <c r="BA338" s="25"/>
      <c r="BB338" s="25"/>
      <c r="BC338" s="25"/>
      <c r="BD338" s="25"/>
      <c r="BE338" s="25"/>
      <c r="BF338" s="25"/>
      <c r="BG338" s="25"/>
      <c r="BH338" s="25"/>
      <c r="BI338" s="25"/>
      <c r="BJ338" s="25"/>
      <c r="BK338" s="25"/>
      <c r="BL338" s="25"/>
      <c r="BM338" s="21">
        <f t="shared" si="542"/>
        <v>333.79999999999995</v>
      </c>
      <c r="BN338" s="18"/>
      <c r="BO338" s="18"/>
      <c r="BP338" s="18">
        <v>2016</v>
      </c>
      <c r="BQ338" s="14">
        <f t="shared" si="543"/>
        <v>0</v>
      </c>
      <c r="BR338" s="14">
        <f t="shared" ref="BR338:BR382" si="563">E338/$BM338</f>
        <v>0</v>
      </c>
      <c r="BS338" s="14">
        <f t="shared" ref="BS338:BS382" si="564">F338/$BM338</f>
        <v>0</v>
      </c>
      <c r="BT338" s="14">
        <f t="shared" ref="BT338:BT382" si="565">G338/$BM338</f>
        <v>0</v>
      </c>
      <c r="BU338" s="14">
        <f t="shared" ref="BU338:BU382" si="566">H338/$BM338</f>
        <v>0</v>
      </c>
      <c r="BV338" s="14">
        <f t="shared" ref="BV338:BV382" si="567">I338/$BM338</f>
        <v>3.5949670461354103E-3</v>
      </c>
      <c r="BW338" s="14">
        <f t="shared" ref="BW338:BW382" si="568">J338/$BM338</f>
        <v>4.1941282204913119E-3</v>
      </c>
      <c r="BX338" s="14">
        <f t="shared" ref="BX338:BX382" si="569">K338/$BM338</f>
        <v>2.7960854803275415E-2</v>
      </c>
      <c r="BY338" s="14">
        <f t="shared" ref="BY338:BY382" si="570">L338/$BM338</f>
        <v>3.0956660675054919E-2</v>
      </c>
      <c r="BZ338" s="14">
        <f t="shared" ref="BZ338:BZ382" si="571">M338/$BM338</f>
        <v>2.816057519472738E-2</v>
      </c>
      <c r="CA338" s="14">
        <f t="shared" ref="CA338:CA382" si="572">N338/$BM338</f>
        <v>4.2740163770720992E-2</v>
      </c>
      <c r="CB338" s="14">
        <f t="shared" ref="CB338:CB382" si="573">O338/$BM338</f>
        <v>5.592170960655083E-2</v>
      </c>
      <c r="CC338" s="14">
        <f t="shared" ref="CC338:CC382" si="574">P338/$BM338</f>
        <v>0.16556820451368082</v>
      </c>
      <c r="CD338" s="14">
        <f t="shared" ref="CD338:CD382" si="575">Q338/$BM338</f>
        <v>0.15098861593768723</v>
      </c>
      <c r="CE338" s="14">
        <f t="shared" ref="CE338:CE382" si="576">R338/$BM338</f>
        <v>0.15957659277012182</v>
      </c>
      <c r="CF338" s="14">
        <f t="shared" ref="CF338:CF382" si="577">S338/$BM338</f>
        <v>0.33033752746155376</v>
      </c>
      <c r="CG338" s="14">
        <f t="shared" si="560"/>
        <v>0</v>
      </c>
      <c r="CH338" s="14">
        <f t="shared" si="513"/>
        <v>0</v>
      </c>
      <c r="CI338" s="14">
        <f t="shared" si="514"/>
        <v>0</v>
      </c>
      <c r="CJ338" s="14">
        <f t="shared" si="515"/>
        <v>0</v>
      </c>
      <c r="CK338" s="14">
        <f t="shared" si="516"/>
        <v>0</v>
      </c>
      <c r="CL338" s="14">
        <f t="shared" si="517"/>
        <v>0</v>
      </c>
      <c r="CM338" s="14">
        <f t="shared" si="544"/>
        <v>0</v>
      </c>
      <c r="CN338" s="14">
        <f t="shared" ref="CN338:CN382" si="578">AA338/$BM338</f>
        <v>0</v>
      </c>
      <c r="CO338" s="14">
        <f t="shared" ref="CO338:CO382" si="579">AB338/$BM338</f>
        <v>0</v>
      </c>
      <c r="CP338" s="14">
        <f t="shared" ref="CP338:CP382" si="580">AC338/$BM338</f>
        <v>0</v>
      </c>
      <c r="CQ338" s="14">
        <f t="shared" ref="CQ338:CQ382" si="581">AD338/$BM338</f>
        <v>0</v>
      </c>
      <c r="CR338" s="14">
        <f t="shared" ref="CR338:CR382" si="582">AE338/$BM338</f>
        <v>0</v>
      </c>
      <c r="CS338" s="14">
        <f t="shared" ref="CS338:CS382" si="583">AF338/$BM338</f>
        <v>0</v>
      </c>
      <c r="CT338" s="14">
        <f t="shared" ref="CT338:CT382" si="584">AG338/$BM338</f>
        <v>0</v>
      </c>
      <c r="CU338" s="14">
        <f t="shared" ref="CU338:CU382" si="585">AH338/$BM338</f>
        <v>0</v>
      </c>
      <c r="CV338" s="14">
        <f t="shared" ref="CV338:CV382" si="586">AI338/$BM338</f>
        <v>0</v>
      </c>
      <c r="CW338" s="14">
        <f t="shared" ref="CW338:CW382" si="587">AJ338/$BM338</f>
        <v>0</v>
      </c>
      <c r="CX338" s="14">
        <f t="shared" ref="CX338:CX382" si="588">AK338/$BM338</f>
        <v>0</v>
      </c>
      <c r="CY338" s="14">
        <f t="shared" ref="CY338:CY382" si="589">AL338/$BM338</f>
        <v>0</v>
      </c>
      <c r="CZ338" s="14">
        <f t="shared" ref="CZ338:CZ382" si="590">AM338/$BM338</f>
        <v>0</v>
      </c>
      <c r="DA338" s="14">
        <f t="shared" ref="DA338:DA382" si="591">AN338/$BM338</f>
        <v>0</v>
      </c>
      <c r="DB338" s="14">
        <f t="shared" ref="DB338:DB382" si="592">AO338/$BM338</f>
        <v>0</v>
      </c>
      <c r="DC338" s="14">
        <f t="shared" si="561"/>
        <v>0</v>
      </c>
      <c r="DD338" s="14">
        <f t="shared" si="519"/>
        <v>0</v>
      </c>
      <c r="DE338" s="14">
        <f t="shared" si="520"/>
        <v>0</v>
      </c>
      <c r="DF338" s="14">
        <f t="shared" si="521"/>
        <v>0</v>
      </c>
      <c r="DG338" s="14">
        <f t="shared" si="522"/>
        <v>0</v>
      </c>
      <c r="DH338" s="14">
        <f t="shared" si="523"/>
        <v>0</v>
      </c>
      <c r="DI338" s="14">
        <f t="shared" si="524"/>
        <v>0</v>
      </c>
      <c r="DJ338" s="14">
        <f t="shared" si="525"/>
        <v>0</v>
      </c>
      <c r="DK338" s="14">
        <f t="shared" si="526"/>
        <v>0</v>
      </c>
      <c r="DL338" s="14">
        <f t="shared" si="527"/>
        <v>0</v>
      </c>
      <c r="DM338" s="14">
        <f t="shared" si="528"/>
        <v>0</v>
      </c>
      <c r="DN338" s="14">
        <f t="shared" si="529"/>
        <v>0</v>
      </c>
      <c r="DO338" s="14">
        <f t="shared" si="530"/>
        <v>0</v>
      </c>
      <c r="DP338" s="14">
        <f t="shared" si="531"/>
        <v>0</v>
      </c>
      <c r="DQ338" s="14">
        <f t="shared" si="532"/>
        <v>0</v>
      </c>
      <c r="DR338" s="14">
        <f t="shared" si="533"/>
        <v>0</v>
      </c>
      <c r="DS338" s="14">
        <f t="shared" si="534"/>
        <v>0</v>
      </c>
      <c r="DT338" s="14">
        <f t="shared" si="535"/>
        <v>0</v>
      </c>
      <c r="DU338" s="14">
        <f t="shared" si="536"/>
        <v>0</v>
      </c>
      <c r="DV338" s="14">
        <f t="shared" si="537"/>
        <v>0</v>
      </c>
      <c r="DW338" s="14">
        <f t="shared" si="538"/>
        <v>0</v>
      </c>
      <c r="DX338" s="14">
        <f t="shared" si="539"/>
        <v>0</v>
      </c>
      <c r="DY338" s="14">
        <f t="shared" si="540"/>
        <v>0</v>
      </c>
      <c r="DZ338" s="14">
        <f t="shared" si="545"/>
        <v>0.99999999999999989</v>
      </c>
    </row>
    <row r="339" spans="1:130">
      <c r="A339" s="18">
        <v>17</v>
      </c>
      <c r="B339" s="15">
        <f t="shared" si="541"/>
        <v>1</v>
      </c>
      <c r="C339" s="18">
        <v>2017</v>
      </c>
      <c r="D339" s="25">
        <f t="shared" si="546"/>
        <v>0</v>
      </c>
      <c r="E339" s="25">
        <f t="shared" si="547"/>
        <v>0</v>
      </c>
      <c r="F339" s="25">
        <f t="shared" si="548"/>
        <v>0</v>
      </c>
      <c r="G339" s="25">
        <f t="shared" si="549"/>
        <v>0</v>
      </c>
      <c r="H339" s="25">
        <f t="shared" si="550"/>
        <v>0</v>
      </c>
      <c r="I339" s="25">
        <f t="shared" si="551"/>
        <v>1.1999999999999997</v>
      </c>
      <c r="J339" s="25">
        <f t="shared" si="552"/>
        <v>1.3999999999999997</v>
      </c>
      <c r="K339" s="25">
        <f t="shared" si="553"/>
        <v>9.3333333333333321</v>
      </c>
      <c r="L339" s="25">
        <f t="shared" si="554"/>
        <v>10.33333333333333</v>
      </c>
      <c r="M339" s="25">
        <f t="shared" si="555"/>
        <v>9.3999999999999986</v>
      </c>
      <c r="N339" s="25">
        <f t="shared" si="556"/>
        <v>14.266666666666664</v>
      </c>
      <c r="O339" s="25">
        <f t="shared" si="557"/>
        <v>18.666666666666664</v>
      </c>
      <c r="P339" s="25">
        <f t="shared" si="558"/>
        <v>55.266666666666652</v>
      </c>
      <c r="Q339" s="25">
        <f t="shared" si="559"/>
        <v>50.399999999999991</v>
      </c>
      <c r="R339" s="25">
        <f t="shared" si="562"/>
        <v>53.266666666666652</v>
      </c>
      <c r="S339" s="25">
        <f t="shared" ref="S339:S357" si="593">VLOOKUP($C$81,$D$3:$K$63,$A$72,0)*(B324-B323)</f>
        <v>110.26666666666664</v>
      </c>
      <c r="T339" s="25">
        <f>VLOOKUP($C$82,$D$3:$K$63,$A$72,0)*(B323-B322)</f>
        <v>303.93333333333328</v>
      </c>
      <c r="U339" s="25">
        <f>VLOOKUP($C$83,$D$3:$K$63,$A$72,0)*B322</f>
        <v>0</v>
      </c>
      <c r="V339" s="25"/>
      <c r="W339" s="25"/>
      <c r="X339" s="25"/>
      <c r="Y339" s="25"/>
      <c r="Z339" s="25"/>
      <c r="AA339" s="25"/>
      <c r="AB339" s="25"/>
      <c r="AC339" s="25"/>
      <c r="AD339" s="25"/>
      <c r="AE339" s="25"/>
      <c r="AF339" s="25"/>
      <c r="AG339" s="25"/>
      <c r="AH339" s="25"/>
      <c r="AI339" s="25"/>
      <c r="AJ339" s="25"/>
      <c r="AK339" s="25"/>
      <c r="AL339" s="25"/>
      <c r="AM339" s="25"/>
      <c r="AN339" s="25"/>
      <c r="AO339" s="25"/>
      <c r="AP339" s="25"/>
      <c r="AQ339" s="25"/>
      <c r="AR339" s="25"/>
      <c r="AS339" s="25"/>
      <c r="AT339" s="25"/>
      <c r="AU339" s="25"/>
      <c r="AV339" s="25"/>
      <c r="AW339" s="25"/>
      <c r="AX339" s="25"/>
      <c r="AY339" s="25"/>
      <c r="AZ339" s="25"/>
      <c r="BA339" s="25"/>
      <c r="BB339" s="25"/>
      <c r="BC339" s="25"/>
      <c r="BD339" s="25"/>
      <c r="BE339" s="25"/>
      <c r="BF339" s="25"/>
      <c r="BG339" s="25"/>
      <c r="BH339" s="25"/>
      <c r="BI339" s="25"/>
      <c r="BJ339" s="25"/>
      <c r="BK339" s="25"/>
      <c r="BL339" s="25"/>
      <c r="BM339" s="21">
        <f t="shared" si="542"/>
        <v>637.73333333333323</v>
      </c>
      <c r="BN339" s="18"/>
      <c r="BO339" s="18"/>
      <c r="BP339" s="18">
        <v>2017</v>
      </c>
      <c r="BQ339" s="14">
        <f t="shared" si="543"/>
        <v>0</v>
      </c>
      <c r="BR339" s="14">
        <f t="shared" si="563"/>
        <v>0</v>
      </c>
      <c r="BS339" s="14">
        <f t="shared" si="564"/>
        <v>0</v>
      </c>
      <c r="BT339" s="14">
        <f t="shared" si="565"/>
        <v>0</v>
      </c>
      <c r="BU339" s="14">
        <f t="shared" si="566"/>
        <v>0</v>
      </c>
      <c r="BV339" s="14">
        <f t="shared" si="567"/>
        <v>1.8816642274722976E-3</v>
      </c>
      <c r="BW339" s="14">
        <f t="shared" si="568"/>
        <v>2.1952749320510137E-3</v>
      </c>
      <c r="BX339" s="14">
        <f t="shared" si="569"/>
        <v>1.4635166213673428E-2</v>
      </c>
      <c r="BY339" s="14">
        <f t="shared" si="570"/>
        <v>1.6203219736567007E-2</v>
      </c>
      <c r="BZ339" s="14">
        <f t="shared" si="571"/>
        <v>1.4739703115199666E-2</v>
      </c>
      <c r="CA339" s="14">
        <f t="shared" si="572"/>
        <v>2.2370896926615095E-2</v>
      </c>
      <c r="CB339" s="14">
        <f t="shared" si="573"/>
        <v>2.9270332427346855E-2</v>
      </c>
      <c r="CC339" s="14">
        <f t="shared" si="574"/>
        <v>8.6661091365251922E-2</v>
      </c>
      <c r="CD339" s="14">
        <f t="shared" si="575"/>
        <v>7.9029897553836506E-2</v>
      </c>
      <c r="CE339" s="14">
        <f t="shared" si="576"/>
        <v>8.3524984319464757E-2</v>
      </c>
      <c r="CF339" s="14">
        <f t="shared" si="577"/>
        <v>0.17290403512439889</v>
      </c>
      <c r="CG339" s="14">
        <f t="shared" si="560"/>
        <v>0.47658373405812249</v>
      </c>
      <c r="CH339" s="14">
        <f t="shared" si="513"/>
        <v>0</v>
      </c>
      <c r="CI339" s="14">
        <f t="shared" si="514"/>
        <v>0</v>
      </c>
      <c r="CJ339" s="14">
        <f t="shared" si="515"/>
        <v>0</v>
      </c>
      <c r="CK339" s="14">
        <f t="shared" si="516"/>
        <v>0</v>
      </c>
      <c r="CL339" s="14">
        <f t="shared" si="517"/>
        <v>0</v>
      </c>
      <c r="CM339" s="14">
        <f t="shared" si="544"/>
        <v>0</v>
      </c>
      <c r="CN339" s="14">
        <f t="shared" si="578"/>
        <v>0</v>
      </c>
      <c r="CO339" s="14">
        <f t="shared" si="579"/>
        <v>0</v>
      </c>
      <c r="CP339" s="14">
        <f t="shared" si="580"/>
        <v>0</v>
      </c>
      <c r="CQ339" s="14">
        <f t="shared" si="581"/>
        <v>0</v>
      </c>
      <c r="CR339" s="14">
        <f t="shared" si="582"/>
        <v>0</v>
      </c>
      <c r="CS339" s="14">
        <f t="shared" si="583"/>
        <v>0</v>
      </c>
      <c r="CT339" s="14">
        <f t="shared" si="584"/>
        <v>0</v>
      </c>
      <c r="CU339" s="14">
        <f t="shared" si="585"/>
        <v>0</v>
      </c>
      <c r="CV339" s="14">
        <f t="shared" si="586"/>
        <v>0</v>
      </c>
      <c r="CW339" s="14">
        <f t="shared" si="587"/>
        <v>0</v>
      </c>
      <c r="CX339" s="14">
        <f t="shared" si="588"/>
        <v>0</v>
      </c>
      <c r="CY339" s="14">
        <f t="shared" si="589"/>
        <v>0</v>
      </c>
      <c r="CZ339" s="14">
        <f t="shared" si="590"/>
        <v>0</v>
      </c>
      <c r="DA339" s="14">
        <f t="shared" si="591"/>
        <v>0</v>
      </c>
      <c r="DB339" s="14">
        <f t="shared" si="592"/>
        <v>0</v>
      </c>
      <c r="DC339" s="14">
        <f t="shared" si="561"/>
        <v>0</v>
      </c>
      <c r="DD339" s="14">
        <f t="shared" si="519"/>
        <v>0</v>
      </c>
      <c r="DE339" s="14">
        <f t="shared" si="520"/>
        <v>0</v>
      </c>
      <c r="DF339" s="14">
        <f t="shared" si="521"/>
        <v>0</v>
      </c>
      <c r="DG339" s="14">
        <f t="shared" si="522"/>
        <v>0</v>
      </c>
      <c r="DH339" s="14">
        <f t="shared" si="523"/>
        <v>0</v>
      </c>
      <c r="DI339" s="14">
        <f t="shared" si="524"/>
        <v>0</v>
      </c>
      <c r="DJ339" s="14">
        <f t="shared" si="525"/>
        <v>0</v>
      </c>
      <c r="DK339" s="14">
        <f t="shared" si="526"/>
        <v>0</v>
      </c>
      <c r="DL339" s="14">
        <f t="shared" si="527"/>
        <v>0</v>
      </c>
      <c r="DM339" s="14">
        <f t="shared" si="528"/>
        <v>0</v>
      </c>
      <c r="DN339" s="14">
        <f t="shared" si="529"/>
        <v>0</v>
      </c>
      <c r="DO339" s="14">
        <f t="shared" si="530"/>
        <v>0</v>
      </c>
      <c r="DP339" s="14">
        <f t="shared" si="531"/>
        <v>0</v>
      </c>
      <c r="DQ339" s="14">
        <f t="shared" si="532"/>
        <v>0</v>
      </c>
      <c r="DR339" s="14">
        <f t="shared" si="533"/>
        <v>0</v>
      </c>
      <c r="DS339" s="14">
        <f t="shared" si="534"/>
        <v>0</v>
      </c>
      <c r="DT339" s="14">
        <f t="shared" si="535"/>
        <v>0</v>
      </c>
      <c r="DU339" s="14">
        <f t="shared" si="536"/>
        <v>0</v>
      </c>
      <c r="DV339" s="14">
        <f t="shared" si="537"/>
        <v>0</v>
      </c>
      <c r="DW339" s="14">
        <f t="shared" si="538"/>
        <v>0</v>
      </c>
      <c r="DX339" s="14">
        <f t="shared" si="539"/>
        <v>0</v>
      </c>
      <c r="DY339" s="14">
        <f t="shared" si="540"/>
        <v>0</v>
      </c>
      <c r="DZ339" s="14">
        <f t="shared" si="545"/>
        <v>0.99999999999999989</v>
      </c>
    </row>
    <row r="340" spans="1:130">
      <c r="A340" s="18">
        <v>18</v>
      </c>
      <c r="B340" s="15">
        <f t="shared" si="541"/>
        <v>1</v>
      </c>
      <c r="C340" s="18">
        <v>2018</v>
      </c>
      <c r="D340" s="25">
        <f t="shared" si="546"/>
        <v>0</v>
      </c>
      <c r="E340" s="25">
        <f t="shared" si="547"/>
        <v>0</v>
      </c>
      <c r="F340" s="25">
        <f t="shared" si="548"/>
        <v>0</v>
      </c>
      <c r="G340" s="25">
        <f t="shared" si="549"/>
        <v>0</v>
      </c>
      <c r="H340" s="25">
        <f t="shared" si="550"/>
        <v>0</v>
      </c>
      <c r="I340" s="25">
        <f t="shared" si="551"/>
        <v>1.1999999999999997</v>
      </c>
      <c r="J340" s="25">
        <f t="shared" si="552"/>
        <v>1.3999999999999997</v>
      </c>
      <c r="K340" s="25">
        <f t="shared" si="553"/>
        <v>9.3333333333333321</v>
      </c>
      <c r="L340" s="25">
        <f t="shared" si="554"/>
        <v>10.33333333333333</v>
      </c>
      <c r="M340" s="25">
        <f t="shared" si="555"/>
        <v>9.3999999999999986</v>
      </c>
      <c r="N340" s="25">
        <f t="shared" si="556"/>
        <v>14.266666666666664</v>
      </c>
      <c r="O340" s="25">
        <f t="shared" si="557"/>
        <v>18.666666666666664</v>
      </c>
      <c r="P340" s="25">
        <f t="shared" si="558"/>
        <v>55.266666666666652</v>
      </c>
      <c r="Q340" s="25">
        <f t="shared" si="559"/>
        <v>50.399999999999991</v>
      </c>
      <c r="R340" s="25">
        <f t="shared" si="562"/>
        <v>53.266666666666652</v>
      </c>
      <c r="S340" s="25">
        <f t="shared" si="593"/>
        <v>110.26666666666664</v>
      </c>
      <c r="T340" s="25">
        <f t="shared" ref="T340:T358" si="594">VLOOKUP($C$82,$D$3:$K$63,$A$72,0)*(B324-B323)</f>
        <v>303.93333333333328</v>
      </c>
      <c r="U340" s="25">
        <f>VLOOKUP($C$83,$D$3:$K$63,$A$72,0)*(B323-B322)</f>
        <v>603.39999999999986</v>
      </c>
      <c r="V340" s="25">
        <f>VLOOKUP($C$84,$D$3:$K$63,$A$72,0)*B322</f>
        <v>0</v>
      </c>
      <c r="W340" s="25"/>
      <c r="X340" s="25"/>
      <c r="Y340" s="25"/>
      <c r="Z340" s="25"/>
      <c r="AA340" s="25"/>
      <c r="AB340" s="25"/>
      <c r="AC340" s="25"/>
      <c r="AD340" s="25"/>
      <c r="AE340" s="25"/>
      <c r="AF340" s="25"/>
      <c r="AG340" s="25"/>
      <c r="AH340" s="25"/>
      <c r="AI340" s="25"/>
      <c r="AJ340" s="25"/>
      <c r="AK340" s="25"/>
      <c r="AL340" s="25"/>
      <c r="AM340" s="25"/>
      <c r="AN340" s="25"/>
      <c r="AO340" s="25"/>
      <c r="AP340" s="25"/>
      <c r="AQ340" s="25"/>
      <c r="AR340" s="25"/>
      <c r="AS340" s="25"/>
      <c r="AT340" s="25"/>
      <c r="AU340" s="25"/>
      <c r="AV340" s="25"/>
      <c r="AW340" s="25"/>
      <c r="AX340" s="25"/>
      <c r="AY340" s="25"/>
      <c r="AZ340" s="25"/>
      <c r="BA340" s="25"/>
      <c r="BB340" s="25"/>
      <c r="BC340" s="25"/>
      <c r="BD340" s="25"/>
      <c r="BE340" s="25"/>
      <c r="BF340" s="25"/>
      <c r="BG340" s="25"/>
      <c r="BH340" s="25"/>
      <c r="BI340" s="25"/>
      <c r="BJ340" s="25"/>
      <c r="BK340" s="25"/>
      <c r="BL340" s="25"/>
      <c r="BM340" s="21">
        <f t="shared" si="542"/>
        <v>1241.1333333333332</v>
      </c>
      <c r="BN340" s="18"/>
      <c r="BO340" s="18"/>
      <c r="BP340" s="18">
        <v>2018</v>
      </c>
      <c r="BQ340" s="14">
        <f t="shared" si="543"/>
        <v>0</v>
      </c>
      <c r="BR340" s="14">
        <f t="shared" si="563"/>
        <v>0</v>
      </c>
      <c r="BS340" s="14">
        <f t="shared" si="564"/>
        <v>0</v>
      </c>
      <c r="BT340" s="14">
        <f t="shared" si="565"/>
        <v>0</v>
      </c>
      <c r="BU340" s="14">
        <f t="shared" si="566"/>
        <v>0</v>
      </c>
      <c r="BV340" s="14">
        <f t="shared" si="567"/>
        <v>9.6685824783799743E-4</v>
      </c>
      <c r="BW340" s="14">
        <f t="shared" si="568"/>
        <v>1.1280012891443302E-3</v>
      </c>
      <c r="BX340" s="14">
        <f t="shared" si="569"/>
        <v>7.5200085942955363E-3</v>
      </c>
      <c r="BY340" s="14">
        <f t="shared" si="570"/>
        <v>8.3257238008271998E-3</v>
      </c>
      <c r="BZ340" s="14">
        <f t="shared" si="571"/>
        <v>7.5737229413976471E-3</v>
      </c>
      <c r="CA340" s="14">
        <f t="shared" si="572"/>
        <v>1.1494870279851747E-2</v>
      </c>
      <c r="CB340" s="14">
        <f t="shared" si="573"/>
        <v>1.5040017188591073E-2</v>
      </c>
      <c r="CC340" s="14">
        <f t="shared" si="574"/>
        <v>4.4529193747649992E-2</v>
      </c>
      <c r="CD340" s="14">
        <f t="shared" si="575"/>
        <v>4.0608046409195894E-2</v>
      </c>
      <c r="CE340" s="14">
        <f t="shared" si="576"/>
        <v>4.2917763334586662E-2</v>
      </c>
      <c r="CF340" s="14">
        <f t="shared" si="577"/>
        <v>8.8843530106891541E-2</v>
      </c>
      <c r="CG340" s="14">
        <f t="shared" si="560"/>
        <v>0.24488370843852392</v>
      </c>
      <c r="CH340" s="14">
        <f t="shared" si="513"/>
        <v>0.48616855562120637</v>
      </c>
      <c r="CI340" s="14">
        <f t="shared" si="514"/>
        <v>0</v>
      </c>
      <c r="CJ340" s="14">
        <f t="shared" si="515"/>
        <v>0</v>
      </c>
      <c r="CK340" s="14">
        <f t="shared" si="516"/>
        <v>0</v>
      </c>
      <c r="CL340" s="14">
        <f t="shared" si="517"/>
        <v>0</v>
      </c>
      <c r="CM340" s="14">
        <f t="shared" si="544"/>
        <v>0</v>
      </c>
      <c r="CN340" s="14">
        <f t="shared" si="578"/>
        <v>0</v>
      </c>
      <c r="CO340" s="14">
        <f t="shared" si="579"/>
        <v>0</v>
      </c>
      <c r="CP340" s="14">
        <f t="shared" si="580"/>
        <v>0</v>
      </c>
      <c r="CQ340" s="14">
        <f t="shared" si="581"/>
        <v>0</v>
      </c>
      <c r="CR340" s="14">
        <f t="shared" si="582"/>
        <v>0</v>
      </c>
      <c r="CS340" s="14">
        <f t="shared" si="583"/>
        <v>0</v>
      </c>
      <c r="CT340" s="14">
        <f t="shared" si="584"/>
        <v>0</v>
      </c>
      <c r="CU340" s="14">
        <f t="shared" si="585"/>
        <v>0</v>
      </c>
      <c r="CV340" s="14">
        <f t="shared" si="586"/>
        <v>0</v>
      </c>
      <c r="CW340" s="14">
        <f t="shared" si="587"/>
        <v>0</v>
      </c>
      <c r="CX340" s="14">
        <f t="shared" si="588"/>
        <v>0</v>
      </c>
      <c r="CY340" s="14">
        <f t="shared" si="589"/>
        <v>0</v>
      </c>
      <c r="CZ340" s="14">
        <f t="shared" si="590"/>
        <v>0</v>
      </c>
      <c r="DA340" s="14">
        <f t="shared" si="591"/>
        <v>0</v>
      </c>
      <c r="DB340" s="14">
        <f t="shared" si="592"/>
        <v>0</v>
      </c>
      <c r="DC340" s="14">
        <f t="shared" si="561"/>
        <v>0</v>
      </c>
      <c r="DD340" s="14">
        <f t="shared" si="519"/>
        <v>0</v>
      </c>
      <c r="DE340" s="14">
        <f t="shared" si="520"/>
        <v>0</v>
      </c>
      <c r="DF340" s="14">
        <f t="shared" si="521"/>
        <v>0</v>
      </c>
      <c r="DG340" s="14">
        <f t="shared" si="522"/>
        <v>0</v>
      </c>
      <c r="DH340" s="14">
        <f t="shared" si="523"/>
        <v>0</v>
      </c>
      <c r="DI340" s="14">
        <f t="shared" si="524"/>
        <v>0</v>
      </c>
      <c r="DJ340" s="14">
        <f t="shared" si="525"/>
        <v>0</v>
      </c>
      <c r="DK340" s="14">
        <f t="shared" si="526"/>
        <v>0</v>
      </c>
      <c r="DL340" s="14">
        <f t="shared" si="527"/>
        <v>0</v>
      </c>
      <c r="DM340" s="14">
        <f t="shared" si="528"/>
        <v>0</v>
      </c>
      <c r="DN340" s="14">
        <f t="shared" si="529"/>
        <v>0</v>
      </c>
      <c r="DO340" s="14">
        <f t="shared" si="530"/>
        <v>0</v>
      </c>
      <c r="DP340" s="14">
        <f t="shared" si="531"/>
        <v>0</v>
      </c>
      <c r="DQ340" s="14">
        <f t="shared" si="532"/>
        <v>0</v>
      </c>
      <c r="DR340" s="14">
        <f t="shared" si="533"/>
        <v>0</v>
      </c>
      <c r="DS340" s="14">
        <f t="shared" si="534"/>
        <v>0</v>
      </c>
      <c r="DT340" s="14">
        <f t="shared" si="535"/>
        <v>0</v>
      </c>
      <c r="DU340" s="14">
        <f t="shared" si="536"/>
        <v>0</v>
      </c>
      <c r="DV340" s="14">
        <f t="shared" si="537"/>
        <v>0</v>
      </c>
      <c r="DW340" s="14">
        <f t="shared" si="538"/>
        <v>0</v>
      </c>
      <c r="DX340" s="14">
        <f t="shared" si="539"/>
        <v>0</v>
      </c>
      <c r="DY340" s="14">
        <f t="shared" si="540"/>
        <v>0</v>
      </c>
      <c r="DZ340" s="14">
        <f t="shared" si="545"/>
        <v>0.99999999999999978</v>
      </c>
    </row>
    <row r="341" spans="1:130">
      <c r="A341" s="18">
        <v>19</v>
      </c>
      <c r="B341" s="15">
        <f t="shared" si="541"/>
        <v>1</v>
      </c>
      <c r="C341" s="18">
        <v>2019</v>
      </c>
      <c r="D341" s="25">
        <f t="shared" si="546"/>
        <v>0</v>
      </c>
      <c r="E341" s="25">
        <f t="shared" si="547"/>
        <v>0</v>
      </c>
      <c r="F341" s="25">
        <f t="shared" si="548"/>
        <v>0</v>
      </c>
      <c r="G341" s="25">
        <f t="shared" si="549"/>
        <v>0</v>
      </c>
      <c r="H341" s="25">
        <f t="shared" si="550"/>
        <v>0</v>
      </c>
      <c r="I341" s="25">
        <f t="shared" si="551"/>
        <v>1.1999999999999997</v>
      </c>
      <c r="J341" s="25">
        <f t="shared" si="552"/>
        <v>1.3999999999999997</v>
      </c>
      <c r="K341" s="25">
        <f t="shared" si="553"/>
        <v>9.3333333333333321</v>
      </c>
      <c r="L341" s="25">
        <f t="shared" si="554"/>
        <v>10.33333333333333</v>
      </c>
      <c r="M341" s="25">
        <f t="shared" si="555"/>
        <v>9.3999999999999986</v>
      </c>
      <c r="N341" s="25">
        <f t="shared" si="556"/>
        <v>14.266666666666664</v>
      </c>
      <c r="O341" s="25">
        <f t="shared" si="557"/>
        <v>18.666666666666664</v>
      </c>
      <c r="P341" s="25">
        <f t="shared" si="558"/>
        <v>55.266666666666652</v>
      </c>
      <c r="Q341" s="25">
        <f t="shared" si="559"/>
        <v>50.399999999999991</v>
      </c>
      <c r="R341" s="25">
        <f t="shared" si="562"/>
        <v>53.266666666666652</v>
      </c>
      <c r="S341" s="25">
        <f t="shared" si="593"/>
        <v>110.26666666666664</v>
      </c>
      <c r="T341" s="25">
        <f t="shared" si="594"/>
        <v>303.93333333333328</v>
      </c>
      <c r="U341" s="25">
        <f t="shared" ref="U341:U359" si="595">VLOOKUP($C$83,$D$3:$K$63,$A$72,0)*(B324-B323)</f>
        <v>603.39999999999986</v>
      </c>
      <c r="V341" s="25">
        <f>VLOOKUP($C$84,$D$3:$K$63,$A$72,0)*(B323-B322)</f>
        <v>1327.9999999999998</v>
      </c>
      <c r="W341" s="25">
        <f>VLOOKUP($C$85,$D$3:$K$63,$A$72,0)*B322</f>
        <v>0</v>
      </c>
      <c r="X341" s="25"/>
      <c r="Y341" s="25"/>
      <c r="Z341" s="25"/>
      <c r="AA341" s="25"/>
      <c r="AB341" s="25"/>
      <c r="AC341" s="25"/>
      <c r="AD341" s="25"/>
      <c r="AE341" s="25"/>
      <c r="AF341" s="25"/>
      <c r="AG341" s="25"/>
      <c r="AH341" s="25"/>
      <c r="AI341" s="25"/>
      <c r="AJ341" s="25"/>
      <c r="AK341" s="25"/>
      <c r="AL341" s="25"/>
      <c r="AM341" s="25"/>
      <c r="AN341" s="25"/>
      <c r="AO341" s="25"/>
      <c r="AP341" s="25"/>
      <c r="AQ341" s="25"/>
      <c r="AR341" s="25"/>
      <c r="AS341" s="25"/>
      <c r="AT341" s="25"/>
      <c r="AU341" s="25"/>
      <c r="AV341" s="25"/>
      <c r="AW341" s="25"/>
      <c r="AX341" s="25"/>
      <c r="AY341" s="25"/>
      <c r="AZ341" s="25"/>
      <c r="BA341" s="25"/>
      <c r="BB341" s="25"/>
      <c r="BC341" s="25"/>
      <c r="BD341" s="25"/>
      <c r="BE341" s="25"/>
      <c r="BF341" s="25"/>
      <c r="BG341" s="25"/>
      <c r="BH341" s="25"/>
      <c r="BI341" s="25"/>
      <c r="BJ341" s="25"/>
      <c r="BK341" s="25"/>
      <c r="BL341" s="25"/>
      <c r="BM341" s="21">
        <f t="shared" si="542"/>
        <v>2569.1333333333332</v>
      </c>
      <c r="BN341" s="18"/>
      <c r="BO341" s="18"/>
      <c r="BP341" s="18">
        <v>2019</v>
      </c>
      <c r="BQ341" s="14">
        <f t="shared" si="543"/>
        <v>0</v>
      </c>
      <c r="BR341" s="14">
        <f t="shared" si="563"/>
        <v>0</v>
      </c>
      <c r="BS341" s="14">
        <f t="shared" si="564"/>
        <v>0</v>
      </c>
      <c r="BT341" s="14">
        <f t="shared" si="565"/>
        <v>0</v>
      </c>
      <c r="BU341" s="14">
        <f t="shared" si="566"/>
        <v>0</v>
      </c>
      <c r="BV341" s="14">
        <f t="shared" si="567"/>
        <v>4.6708358201209219E-4</v>
      </c>
      <c r="BW341" s="14">
        <f t="shared" si="568"/>
        <v>5.4493084568077422E-4</v>
      </c>
      <c r="BX341" s="14">
        <f t="shared" si="569"/>
        <v>3.6328723045384952E-3</v>
      </c>
      <c r="BY341" s="14">
        <f t="shared" si="570"/>
        <v>4.0221086228819048E-3</v>
      </c>
      <c r="BZ341" s="14">
        <f t="shared" si="571"/>
        <v>3.6588213924280558E-3</v>
      </c>
      <c r="CA341" s="14">
        <f t="shared" si="572"/>
        <v>5.5531048083659849E-3</v>
      </c>
      <c r="CB341" s="14">
        <f t="shared" si="573"/>
        <v>7.2657446090769904E-3</v>
      </c>
      <c r="CC341" s="14">
        <f t="shared" si="574"/>
        <v>2.1511793860445799E-2</v>
      </c>
      <c r="CD341" s="14">
        <f t="shared" si="575"/>
        <v>1.9617510444507873E-2</v>
      </c>
      <c r="CE341" s="14">
        <f t="shared" si="576"/>
        <v>2.0733321223758979E-2</v>
      </c>
      <c r="CF341" s="14">
        <f t="shared" si="577"/>
        <v>4.2919791369333361E-2</v>
      </c>
      <c r="CG341" s="14">
        <f t="shared" si="560"/>
        <v>0.11830189168850713</v>
      </c>
      <c r="CH341" s="14">
        <f t="shared" si="513"/>
        <v>0.2348651944884137</v>
      </c>
      <c r="CI341" s="14">
        <f t="shared" si="514"/>
        <v>0.5169058307600487</v>
      </c>
      <c r="CJ341" s="14">
        <f t="shared" si="515"/>
        <v>0</v>
      </c>
      <c r="CK341" s="14">
        <f t="shared" si="516"/>
        <v>0</v>
      </c>
      <c r="CL341" s="14">
        <f t="shared" si="517"/>
        <v>0</v>
      </c>
      <c r="CM341" s="14">
        <f t="shared" si="544"/>
        <v>0</v>
      </c>
      <c r="CN341" s="14">
        <f t="shared" si="578"/>
        <v>0</v>
      </c>
      <c r="CO341" s="14">
        <f t="shared" si="579"/>
        <v>0</v>
      </c>
      <c r="CP341" s="14">
        <f t="shared" si="580"/>
        <v>0</v>
      </c>
      <c r="CQ341" s="14">
        <f t="shared" si="581"/>
        <v>0</v>
      </c>
      <c r="CR341" s="14">
        <f t="shared" si="582"/>
        <v>0</v>
      </c>
      <c r="CS341" s="14">
        <f t="shared" si="583"/>
        <v>0</v>
      </c>
      <c r="CT341" s="14">
        <f t="shared" si="584"/>
        <v>0</v>
      </c>
      <c r="CU341" s="14">
        <f t="shared" si="585"/>
        <v>0</v>
      </c>
      <c r="CV341" s="14">
        <f t="shared" si="586"/>
        <v>0</v>
      </c>
      <c r="CW341" s="14">
        <f t="shared" si="587"/>
        <v>0</v>
      </c>
      <c r="CX341" s="14">
        <f t="shared" si="588"/>
        <v>0</v>
      </c>
      <c r="CY341" s="14">
        <f t="shared" si="589"/>
        <v>0</v>
      </c>
      <c r="CZ341" s="14">
        <f t="shared" si="590"/>
        <v>0</v>
      </c>
      <c r="DA341" s="14">
        <f t="shared" si="591"/>
        <v>0</v>
      </c>
      <c r="DB341" s="14">
        <f t="shared" si="592"/>
        <v>0</v>
      </c>
      <c r="DC341" s="14">
        <f t="shared" si="561"/>
        <v>0</v>
      </c>
      <c r="DD341" s="14">
        <f t="shared" si="519"/>
        <v>0</v>
      </c>
      <c r="DE341" s="14">
        <f t="shared" si="520"/>
        <v>0</v>
      </c>
      <c r="DF341" s="14">
        <f t="shared" si="521"/>
        <v>0</v>
      </c>
      <c r="DG341" s="14">
        <f t="shared" si="522"/>
        <v>0</v>
      </c>
      <c r="DH341" s="14">
        <f t="shared" si="523"/>
        <v>0</v>
      </c>
      <c r="DI341" s="14">
        <f t="shared" si="524"/>
        <v>0</v>
      </c>
      <c r="DJ341" s="14">
        <f t="shared" si="525"/>
        <v>0</v>
      </c>
      <c r="DK341" s="14">
        <f t="shared" si="526"/>
        <v>0</v>
      </c>
      <c r="DL341" s="14">
        <f t="shared" si="527"/>
        <v>0</v>
      </c>
      <c r="DM341" s="14">
        <f t="shared" si="528"/>
        <v>0</v>
      </c>
      <c r="DN341" s="14">
        <f t="shared" si="529"/>
        <v>0</v>
      </c>
      <c r="DO341" s="14">
        <f t="shared" si="530"/>
        <v>0</v>
      </c>
      <c r="DP341" s="14">
        <f t="shared" si="531"/>
        <v>0</v>
      </c>
      <c r="DQ341" s="14">
        <f t="shared" si="532"/>
        <v>0</v>
      </c>
      <c r="DR341" s="14">
        <f t="shared" si="533"/>
        <v>0</v>
      </c>
      <c r="DS341" s="14">
        <f t="shared" si="534"/>
        <v>0</v>
      </c>
      <c r="DT341" s="14">
        <f t="shared" si="535"/>
        <v>0</v>
      </c>
      <c r="DU341" s="14">
        <f t="shared" si="536"/>
        <v>0</v>
      </c>
      <c r="DV341" s="14">
        <f t="shared" si="537"/>
        <v>0</v>
      </c>
      <c r="DW341" s="14">
        <f t="shared" si="538"/>
        <v>0</v>
      </c>
      <c r="DX341" s="14">
        <f t="shared" si="539"/>
        <v>0</v>
      </c>
      <c r="DY341" s="14">
        <f t="shared" si="540"/>
        <v>0</v>
      </c>
      <c r="DZ341" s="14">
        <f t="shared" si="545"/>
        <v>0.99999999999999978</v>
      </c>
    </row>
    <row r="342" spans="1:130">
      <c r="A342" s="18">
        <v>20</v>
      </c>
      <c r="B342" s="15">
        <f t="shared" si="541"/>
        <v>1</v>
      </c>
      <c r="C342" s="18">
        <v>2020</v>
      </c>
      <c r="D342" s="25">
        <f t="shared" si="546"/>
        <v>0</v>
      </c>
      <c r="E342" s="25">
        <f t="shared" si="547"/>
        <v>0</v>
      </c>
      <c r="F342" s="25">
        <f t="shared" si="548"/>
        <v>0</v>
      </c>
      <c r="G342" s="25">
        <f t="shared" si="549"/>
        <v>0</v>
      </c>
      <c r="H342" s="25">
        <f t="shared" si="550"/>
        <v>0</v>
      </c>
      <c r="I342" s="25">
        <f t="shared" si="551"/>
        <v>1.1999999999999997</v>
      </c>
      <c r="J342" s="25">
        <f t="shared" si="552"/>
        <v>1.3999999999999997</v>
      </c>
      <c r="K342" s="25">
        <f t="shared" si="553"/>
        <v>9.3333333333333321</v>
      </c>
      <c r="L342" s="25">
        <f t="shared" si="554"/>
        <v>10.33333333333333</v>
      </c>
      <c r="M342" s="25">
        <f t="shared" si="555"/>
        <v>9.3999999999999986</v>
      </c>
      <c r="N342" s="25">
        <f t="shared" si="556"/>
        <v>14.266666666666664</v>
      </c>
      <c r="O342" s="25">
        <f t="shared" si="557"/>
        <v>18.666666666666664</v>
      </c>
      <c r="P342" s="25">
        <f t="shared" si="558"/>
        <v>55.266666666666652</v>
      </c>
      <c r="Q342" s="25">
        <f t="shared" si="559"/>
        <v>50.399999999999991</v>
      </c>
      <c r="R342" s="25">
        <f t="shared" si="562"/>
        <v>53.266666666666652</v>
      </c>
      <c r="S342" s="25">
        <f t="shared" si="593"/>
        <v>110.26666666666664</v>
      </c>
      <c r="T342" s="25">
        <f t="shared" si="594"/>
        <v>303.93333333333328</v>
      </c>
      <c r="U342" s="25">
        <f t="shared" si="595"/>
        <v>603.39999999999986</v>
      </c>
      <c r="V342" s="25">
        <f t="shared" ref="V342:V360" si="596">VLOOKUP($C$84,$D$3:$K$63,$A$72,0)*(B324-B323)</f>
        <v>1327.9999999999998</v>
      </c>
      <c r="W342" s="25">
        <f>VLOOKUP($C$85,$D$3:$K$63,$A$72,0)*(B323-B322)</f>
        <v>2095.9999999999995</v>
      </c>
      <c r="X342" s="25">
        <f>VLOOKUP($C$86,$D$3:$K$63,$A$72,0)*B322</f>
        <v>0</v>
      </c>
      <c r="Y342" s="25"/>
      <c r="Z342" s="25"/>
      <c r="AA342" s="25"/>
      <c r="AB342" s="25"/>
      <c r="AC342" s="25"/>
      <c r="AD342" s="25"/>
      <c r="AE342" s="25"/>
      <c r="AF342" s="25"/>
      <c r="AG342" s="25"/>
      <c r="AH342" s="25"/>
      <c r="AI342" s="25"/>
      <c r="AJ342" s="25"/>
      <c r="AK342" s="25"/>
      <c r="AL342" s="25"/>
      <c r="AM342" s="25"/>
      <c r="AN342" s="25"/>
      <c r="AO342" s="25"/>
      <c r="AP342" s="25"/>
      <c r="AQ342" s="25"/>
      <c r="AR342" s="25"/>
      <c r="AS342" s="25"/>
      <c r="AT342" s="25"/>
      <c r="AU342" s="25"/>
      <c r="AV342" s="25"/>
      <c r="AW342" s="25"/>
      <c r="AX342" s="25"/>
      <c r="AY342" s="25"/>
      <c r="AZ342" s="25"/>
      <c r="BA342" s="25"/>
      <c r="BB342" s="25"/>
      <c r="BC342" s="25"/>
      <c r="BD342" s="25"/>
      <c r="BE342" s="25"/>
      <c r="BF342" s="25"/>
      <c r="BG342" s="25"/>
      <c r="BH342" s="25"/>
      <c r="BI342" s="25"/>
      <c r="BJ342" s="25"/>
      <c r="BK342" s="25"/>
      <c r="BL342" s="25"/>
      <c r="BM342" s="21">
        <f t="shared" si="542"/>
        <v>4665.1333333333332</v>
      </c>
      <c r="BN342" s="18"/>
      <c r="BO342" s="18"/>
      <c r="BP342" s="18">
        <v>2020</v>
      </c>
      <c r="BQ342" s="14">
        <f t="shared" si="543"/>
        <v>0</v>
      </c>
      <c r="BR342" s="14">
        <f t="shared" si="563"/>
        <v>0</v>
      </c>
      <c r="BS342" s="14">
        <f t="shared" si="564"/>
        <v>0</v>
      </c>
      <c r="BT342" s="14">
        <f t="shared" si="565"/>
        <v>0</v>
      </c>
      <c r="BU342" s="14">
        <f t="shared" si="566"/>
        <v>0</v>
      </c>
      <c r="BV342" s="14">
        <f t="shared" si="567"/>
        <v>2.5722737470883287E-4</v>
      </c>
      <c r="BW342" s="14">
        <f t="shared" si="568"/>
        <v>3.0009860382697166E-4</v>
      </c>
      <c r="BX342" s="14">
        <f t="shared" si="569"/>
        <v>2.000657358846478E-3</v>
      </c>
      <c r="BY342" s="14">
        <f t="shared" si="570"/>
        <v>2.2150135044371718E-3</v>
      </c>
      <c r="BZ342" s="14">
        <f t="shared" si="571"/>
        <v>2.0149477685525241E-3</v>
      </c>
      <c r="CA342" s="14">
        <f t="shared" si="572"/>
        <v>3.058147677093902E-3</v>
      </c>
      <c r="CB342" s="14">
        <f t="shared" si="573"/>
        <v>4.001314717692956E-3</v>
      </c>
      <c r="CC342" s="14">
        <f t="shared" si="574"/>
        <v>1.1846749646312356E-2</v>
      </c>
      <c r="CD342" s="14">
        <f t="shared" si="575"/>
        <v>1.0803549737770981E-2</v>
      </c>
      <c r="CE342" s="14">
        <f t="shared" si="576"/>
        <v>1.1418037355130969E-2</v>
      </c>
      <c r="CF342" s="14">
        <f t="shared" si="577"/>
        <v>2.3636337653800528E-2</v>
      </c>
      <c r="CG342" s="14">
        <f t="shared" si="560"/>
        <v>6.514997784986494E-2</v>
      </c>
      <c r="CH342" s="14">
        <f t="shared" si="513"/>
        <v>0.12934249824942479</v>
      </c>
      <c r="CI342" s="14">
        <f t="shared" si="514"/>
        <v>0.28466496134444169</v>
      </c>
      <c r="CJ342" s="14">
        <f t="shared" si="515"/>
        <v>0.44929048115809472</v>
      </c>
      <c r="CK342" s="14">
        <f t="shared" si="516"/>
        <v>0</v>
      </c>
      <c r="CL342" s="14">
        <f t="shared" si="517"/>
        <v>0</v>
      </c>
      <c r="CM342" s="14">
        <f t="shared" si="544"/>
        <v>0</v>
      </c>
      <c r="CN342" s="14">
        <f t="shared" si="578"/>
        <v>0</v>
      </c>
      <c r="CO342" s="14">
        <f t="shared" si="579"/>
        <v>0</v>
      </c>
      <c r="CP342" s="14">
        <f t="shared" si="580"/>
        <v>0</v>
      </c>
      <c r="CQ342" s="14">
        <f t="shared" si="581"/>
        <v>0</v>
      </c>
      <c r="CR342" s="14">
        <f t="shared" si="582"/>
        <v>0</v>
      </c>
      <c r="CS342" s="14">
        <f t="shared" si="583"/>
        <v>0</v>
      </c>
      <c r="CT342" s="14">
        <f t="shared" si="584"/>
        <v>0</v>
      </c>
      <c r="CU342" s="14">
        <f t="shared" si="585"/>
        <v>0</v>
      </c>
      <c r="CV342" s="14">
        <f t="shared" si="586"/>
        <v>0</v>
      </c>
      <c r="CW342" s="14">
        <f t="shared" si="587"/>
        <v>0</v>
      </c>
      <c r="CX342" s="14">
        <f t="shared" si="588"/>
        <v>0</v>
      </c>
      <c r="CY342" s="14">
        <f t="shared" si="589"/>
        <v>0</v>
      </c>
      <c r="CZ342" s="14">
        <f t="shared" si="590"/>
        <v>0</v>
      </c>
      <c r="DA342" s="14">
        <f t="shared" si="591"/>
        <v>0</v>
      </c>
      <c r="DB342" s="14">
        <f t="shared" si="592"/>
        <v>0</v>
      </c>
      <c r="DC342" s="14">
        <f t="shared" si="561"/>
        <v>0</v>
      </c>
      <c r="DD342" s="14">
        <f t="shared" si="519"/>
        <v>0</v>
      </c>
      <c r="DE342" s="14">
        <f t="shared" si="520"/>
        <v>0</v>
      </c>
      <c r="DF342" s="14">
        <f t="shared" si="521"/>
        <v>0</v>
      </c>
      <c r="DG342" s="14">
        <f t="shared" si="522"/>
        <v>0</v>
      </c>
      <c r="DH342" s="14">
        <f t="shared" si="523"/>
        <v>0</v>
      </c>
      <c r="DI342" s="14">
        <f t="shared" si="524"/>
        <v>0</v>
      </c>
      <c r="DJ342" s="14">
        <f t="shared" si="525"/>
        <v>0</v>
      </c>
      <c r="DK342" s="14">
        <f t="shared" si="526"/>
        <v>0</v>
      </c>
      <c r="DL342" s="14">
        <f t="shared" si="527"/>
        <v>0</v>
      </c>
      <c r="DM342" s="14">
        <f t="shared" si="528"/>
        <v>0</v>
      </c>
      <c r="DN342" s="14">
        <f t="shared" si="529"/>
        <v>0</v>
      </c>
      <c r="DO342" s="14">
        <f t="shared" si="530"/>
        <v>0</v>
      </c>
      <c r="DP342" s="14">
        <f t="shared" si="531"/>
        <v>0</v>
      </c>
      <c r="DQ342" s="14">
        <f t="shared" si="532"/>
        <v>0</v>
      </c>
      <c r="DR342" s="14">
        <f t="shared" si="533"/>
        <v>0</v>
      </c>
      <c r="DS342" s="14">
        <f t="shared" si="534"/>
        <v>0</v>
      </c>
      <c r="DT342" s="14">
        <f t="shared" si="535"/>
        <v>0</v>
      </c>
      <c r="DU342" s="14">
        <f t="shared" si="536"/>
        <v>0</v>
      </c>
      <c r="DV342" s="14">
        <f t="shared" si="537"/>
        <v>0</v>
      </c>
      <c r="DW342" s="14">
        <f t="shared" si="538"/>
        <v>0</v>
      </c>
      <c r="DX342" s="14">
        <f t="shared" si="539"/>
        <v>0</v>
      </c>
      <c r="DY342" s="14">
        <f t="shared" si="540"/>
        <v>0</v>
      </c>
      <c r="DZ342" s="14">
        <f t="shared" si="545"/>
        <v>0.99999999999999978</v>
      </c>
    </row>
    <row r="343" spans="1:130">
      <c r="A343" s="18"/>
      <c r="B343" s="18"/>
      <c r="C343" s="18">
        <v>2021</v>
      </c>
      <c r="D343" s="25"/>
      <c r="E343" s="25">
        <f t="shared" si="547"/>
        <v>0</v>
      </c>
      <c r="F343" s="25">
        <f t="shared" si="548"/>
        <v>0</v>
      </c>
      <c r="G343" s="25">
        <f t="shared" si="549"/>
        <v>0</v>
      </c>
      <c r="H343" s="25">
        <f t="shared" si="550"/>
        <v>0</v>
      </c>
      <c r="I343" s="25">
        <f t="shared" si="551"/>
        <v>3.9968028886505635E-15</v>
      </c>
      <c r="J343" s="25">
        <f t="shared" si="552"/>
        <v>1.3999999999999997</v>
      </c>
      <c r="K343" s="25">
        <f t="shared" si="553"/>
        <v>9.3333333333333321</v>
      </c>
      <c r="L343" s="25">
        <f t="shared" si="554"/>
        <v>10.33333333333333</v>
      </c>
      <c r="M343" s="25">
        <f t="shared" si="555"/>
        <v>9.3999999999999986</v>
      </c>
      <c r="N343" s="25">
        <f t="shared" si="556"/>
        <v>14.266666666666664</v>
      </c>
      <c r="O343" s="25">
        <f t="shared" si="557"/>
        <v>18.666666666666664</v>
      </c>
      <c r="P343" s="25">
        <f t="shared" si="558"/>
        <v>55.266666666666652</v>
      </c>
      <c r="Q343" s="25">
        <f t="shared" si="559"/>
        <v>50.399999999999991</v>
      </c>
      <c r="R343" s="25">
        <f t="shared" si="562"/>
        <v>53.266666666666652</v>
      </c>
      <c r="S343" s="25">
        <f t="shared" si="593"/>
        <v>110.26666666666664</v>
      </c>
      <c r="T343" s="25">
        <f t="shared" si="594"/>
        <v>303.93333333333328</v>
      </c>
      <c r="U343" s="25">
        <f t="shared" si="595"/>
        <v>603.39999999999986</v>
      </c>
      <c r="V343" s="25">
        <f t="shared" si="596"/>
        <v>1327.9999999999998</v>
      </c>
      <c r="W343" s="25">
        <f t="shared" ref="W343:W361" si="597">VLOOKUP($C$85,$D$3:$K$63,$A$72,0)*(B324-B323)</f>
        <v>2095.9999999999995</v>
      </c>
      <c r="X343" s="25">
        <f>VLOOKUP($C$86,$D$3:$K$63,$A$72,0)*(B323-B322)</f>
        <v>218.19999999999996</v>
      </c>
      <c r="Y343" s="25">
        <f>VLOOKUP($C$87,$D$3:$K$63,$A$72,0)*B322</f>
        <v>0</v>
      </c>
      <c r="Z343" s="25"/>
      <c r="AA343" s="25"/>
      <c r="AB343" s="25"/>
      <c r="AC343" s="25"/>
      <c r="AD343" s="25"/>
      <c r="AE343" s="25"/>
      <c r="AF343" s="25"/>
      <c r="AG343" s="25"/>
      <c r="AH343" s="25"/>
      <c r="AI343" s="25"/>
      <c r="AJ343" s="25"/>
      <c r="AK343" s="25"/>
      <c r="AL343" s="25"/>
      <c r="AM343" s="25"/>
      <c r="AN343" s="25"/>
      <c r="AO343" s="25"/>
      <c r="AP343" s="25"/>
      <c r="AQ343" s="25"/>
      <c r="AR343" s="25"/>
      <c r="AS343" s="25"/>
      <c r="AT343" s="25"/>
      <c r="AU343" s="25"/>
      <c r="AV343" s="25"/>
      <c r="AW343" s="25"/>
      <c r="AX343" s="25"/>
      <c r="AY343" s="25"/>
      <c r="AZ343" s="25"/>
      <c r="BA343" s="25"/>
      <c r="BB343" s="25"/>
      <c r="BC343" s="25"/>
      <c r="BD343" s="25"/>
      <c r="BE343" s="25"/>
      <c r="BF343" s="25"/>
      <c r="BG343" s="25"/>
      <c r="BH343" s="25"/>
      <c r="BI343" s="25"/>
      <c r="BJ343" s="25"/>
      <c r="BK343" s="25"/>
      <c r="BL343" s="25"/>
      <c r="BM343" s="21">
        <f t="shared" si="542"/>
        <v>4882.1333333333323</v>
      </c>
      <c r="BN343" s="18"/>
      <c r="BO343" s="18"/>
      <c r="BP343" s="18">
        <v>2021</v>
      </c>
      <c r="BQ343" s="14">
        <f t="shared" si="543"/>
        <v>0</v>
      </c>
      <c r="BR343" s="14">
        <f t="shared" si="563"/>
        <v>0</v>
      </c>
      <c r="BS343" s="14">
        <f t="shared" si="564"/>
        <v>0</v>
      </c>
      <c r="BT343" s="14">
        <f t="shared" si="565"/>
        <v>0</v>
      </c>
      <c r="BU343" s="14">
        <f t="shared" si="566"/>
        <v>0</v>
      </c>
      <c r="BV343" s="14">
        <f t="shared" si="567"/>
        <v>8.1865910161894339E-19</v>
      </c>
      <c r="BW343" s="14">
        <f t="shared" si="568"/>
        <v>2.8675988638846408E-4</v>
      </c>
      <c r="BX343" s="14">
        <f t="shared" si="569"/>
        <v>1.9117325759230939E-3</v>
      </c>
      <c r="BY343" s="14">
        <f t="shared" si="570"/>
        <v>2.1165610662005679E-3</v>
      </c>
      <c r="BZ343" s="14">
        <f t="shared" si="571"/>
        <v>1.9253878086082589E-3</v>
      </c>
      <c r="CA343" s="14">
        <f t="shared" si="572"/>
        <v>2.9222197946253007E-3</v>
      </c>
      <c r="CB343" s="14">
        <f t="shared" si="573"/>
        <v>3.8234651518461878E-3</v>
      </c>
      <c r="CC343" s="14">
        <f t="shared" si="574"/>
        <v>1.1320187896001747E-2</v>
      </c>
      <c r="CD343" s="14">
        <f t="shared" si="575"/>
        <v>1.0323355909984707E-2</v>
      </c>
      <c r="CE343" s="14">
        <f t="shared" si="576"/>
        <v>1.0910530915446798E-2</v>
      </c>
      <c r="CF343" s="14">
        <f t="shared" si="577"/>
        <v>2.2585754861262835E-2</v>
      </c>
      <c r="CG343" s="14">
        <f t="shared" si="560"/>
        <v>6.2254205811667032E-2</v>
      </c>
      <c r="CH343" s="14">
        <f t="shared" si="513"/>
        <v>0.12359351103342801</v>
      </c>
      <c r="CI343" s="14">
        <f t="shared" si="514"/>
        <v>0.27201223508848593</v>
      </c>
      <c r="CJ343" s="14">
        <f t="shared" si="515"/>
        <v>0.42932051562158619</v>
      </c>
      <c r="CK343" s="14">
        <f t="shared" si="516"/>
        <v>4.4693576578544898E-2</v>
      </c>
      <c r="CL343" s="14">
        <f t="shared" si="517"/>
        <v>0</v>
      </c>
      <c r="CM343" s="14">
        <f t="shared" si="544"/>
        <v>0</v>
      </c>
      <c r="CN343" s="14">
        <f t="shared" si="578"/>
        <v>0</v>
      </c>
      <c r="CO343" s="14">
        <f t="shared" si="579"/>
        <v>0</v>
      </c>
      <c r="CP343" s="14">
        <f t="shared" si="580"/>
        <v>0</v>
      </c>
      <c r="CQ343" s="14">
        <f t="shared" si="581"/>
        <v>0</v>
      </c>
      <c r="CR343" s="14">
        <f t="shared" si="582"/>
        <v>0</v>
      </c>
      <c r="CS343" s="14">
        <f t="shared" si="583"/>
        <v>0</v>
      </c>
      <c r="CT343" s="14">
        <f t="shared" si="584"/>
        <v>0</v>
      </c>
      <c r="CU343" s="14">
        <f t="shared" si="585"/>
        <v>0</v>
      </c>
      <c r="CV343" s="14">
        <f t="shared" si="586"/>
        <v>0</v>
      </c>
      <c r="CW343" s="14">
        <f t="shared" si="587"/>
        <v>0</v>
      </c>
      <c r="CX343" s="14">
        <f t="shared" si="588"/>
        <v>0</v>
      </c>
      <c r="CY343" s="14">
        <f t="shared" si="589"/>
        <v>0</v>
      </c>
      <c r="CZ343" s="14">
        <f t="shared" si="590"/>
        <v>0</v>
      </c>
      <c r="DA343" s="14">
        <f t="shared" si="591"/>
        <v>0</v>
      </c>
      <c r="DB343" s="14">
        <f t="shared" si="592"/>
        <v>0</v>
      </c>
      <c r="DC343" s="14">
        <f t="shared" si="561"/>
        <v>0</v>
      </c>
      <c r="DD343" s="14">
        <f t="shared" si="519"/>
        <v>0</v>
      </c>
      <c r="DE343" s="14">
        <f t="shared" si="520"/>
        <v>0</v>
      </c>
      <c r="DF343" s="14">
        <f t="shared" si="521"/>
        <v>0</v>
      </c>
      <c r="DG343" s="14">
        <f t="shared" si="522"/>
        <v>0</v>
      </c>
      <c r="DH343" s="14">
        <f t="shared" si="523"/>
        <v>0</v>
      </c>
      <c r="DI343" s="14">
        <f t="shared" si="524"/>
        <v>0</v>
      </c>
      <c r="DJ343" s="14">
        <f t="shared" si="525"/>
        <v>0</v>
      </c>
      <c r="DK343" s="14">
        <f t="shared" si="526"/>
        <v>0</v>
      </c>
      <c r="DL343" s="14">
        <f t="shared" si="527"/>
        <v>0</v>
      </c>
      <c r="DM343" s="14">
        <f t="shared" si="528"/>
        <v>0</v>
      </c>
      <c r="DN343" s="14">
        <f t="shared" si="529"/>
        <v>0</v>
      </c>
      <c r="DO343" s="14">
        <f t="shared" si="530"/>
        <v>0</v>
      </c>
      <c r="DP343" s="14">
        <f t="shared" si="531"/>
        <v>0</v>
      </c>
      <c r="DQ343" s="14">
        <f t="shared" si="532"/>
        <v>0</v>
      </c>
      <c r="DR343" s="14">
        <f t="shared" si="533"/>
        <v>0</v>
      </c>
      <c r="DS343" s="14">
        <f t="shared" si="534"/>
        <v>0</v>
      </c>
      <c r="DT343" s="14">
        <f t="shared" si="535"/>
        <v>0</v>
      </c>
      <c r="DU343" s="14">
        <f t="shared" si="536"/>
        <v>0</v>
      </c>
      <c r="DV343" s="14">
        <f t="shared" si="537"/>
        <v>0</v>
      </c>
      <c r="DW343" s="14">
        <f t="shared" si="538"/>
        <v>0</v>
      </c>
      <c r="DX343" s="14">
        <f t="shared" si="539"/>
        <v>0</v>
      </c>
      <c r="DY343" s="14">
        <f t="shared" si="540"/>
        <v>0</v>
      </c>
      <c r="DZ343" s="14">
        <f t="shared" si="545"/>
        <v>1.0000000000000002</v>
      </c>
    </row>
    <row r="344" spans="1:130">
      <c r="A344" s="18"/>
      <c r="B344" s="18"/>
      <c r="C344" s="18">
        <v>2022</v>
      </c>
      <c r="D344" s="25"/>
      <c r="E344" s="25"/>
      <c r="F344" s="25">
        <f t="shared" si="548"/>
        <v>0</v>
      </c>
      <c r="G344" s="25">
        <f t="shared" si="549"/>
        <v>0</v>
      </c>
      <c r="H344" s="25">
        <f t="shared" si="550"/>
        <v>0</v>
      </c>
      <c r="I344" s="25">
        <f t="shared" si="551"/>
        <v>0</v>
      </c>
      <c r="J344" s="25">
        <f t="shared" si="552"/>
        <v>4.6629367034256575E-15</v>
      </c>
      <c r="K344" s="25">
        <f t="shared" si="553"/>
        <v>9.3333333333333321</v>
      </c>
      <c r="L344" s="25">
        <f t="shared" si="554"/>
        <v>10.33333333333333</v>
      </c>
      <c r="M344" s="25">
        <f t="shared" si="555"/>
        <v>9.3999999999999986</v>
      </c>
      <c r="N344" s="25">
        <f t="shared" si="556"/>
        <v>14.266666666666664</v>
      </c>
      <c r="O344" s="25">
        <f t="shared" si="557"/>
        <v>18.666666666666664</v>
      </c>
      <c r="P344" s="25">
        <f t="shared" si="558"/>
        <v>55.266666666666652</v>
      </c>
      <c r="Q344" s="25">
        <f t="shared" si="559"/>
        <v>50.399999999999991</v>
      </c>
      <c r="R344" s="25">
        <f t="shared" si="562"/>
        <v>53.266666666666652</v>
      </c>
      <c r="S344" s="25">
        <f t="shared" si="593"/>
        <v>110.26666666666664</v>
      </c>
      <c r="T344" s="25">
        <f t="shared" si="594"/>
        <v>303.93333333333328</v>
      </c>
      <c r="U344" s="25">
        <f t="shared" si="595"/>
        <v>603.39999999999986</v>
      </c>
      <c r="V344" s="25">
        <f t="shared" si="596"/>
        <v>1327.9999999999998</v>
      </c>
      <c r="W344" s="25">
        <f t="shared" si="597"/>
        <v>2095.9999999999995</v>
      </c>
      <c r="X344" s="25">
        <f t="shared" ref="X344:X362" si="598">VLOOKUP($C$86,$D$3:$K$63,$A$72,0)*(B324-B323)</f>
        <v>218.19999999999996</v>
      </c>
      <c r="Y344" s="25">
        <f>VLOOKUP($C$87,$D$3:$K$63,$A$72,0)*(B323-B322)</f>
        <v>344.59999999999991</v>
      </c>
      <c r="Z344" s="25">
        <f>VLOOKUP($C$88,$D$3:$K$63,$A$72,0)*B322</f>
        <v>0</v>
      </c>
      <c r="AA344" s="25"/>
      <c r="AB344" s="25"/>
      <c r="AC344" s="25"/>
      <c r="AD344" s="25"/>
      <c r="AE344" s="25"/>
      <c r="AF344" s="25"/>
      <c r="AG344" s="25"/>
      <c r="AH344" s="25"/>
      <c r="AI344" s="25"/>
      <c r="AJ344" s="25"/>
      <c r="AK344" s="25"/>
      <c r="AL344" s="25"/>
      <c r="AM344" s="25"/>
      <c r="AN344" s="25"/>
      <c r="AO344" s="25"/>
      <c r="AP344" s="25"/>
      <c r="AQ344" s="25"/>
      <c r="AR344" s="25"/>
      <c r="AS344" s="25"/>
      <c r="AT344" s="25"/>
      <c r="AU344" s="25"/>
      <c r="AV344" s="25"/>
      <c r="AW344" s="25"/>
      <c r="AX344" s="25"/>
      <c r="AY344" s="25"/>
      <c r="AZ344" s="25"/>
      <c r="BA344" s="25"/>
      <c r="BB344" s="25"/>
      <c r="BC344" s="25"/>
      <c r="BD344" s="25"/>
      <c r="BE344" s="25"/>
      <c r="BF344" s="25"/>
      <c r="BG344" s="25"/>
      <c r="BH344" s="25"/>
      <c r="BI344" s="25"/>
      <c r="BJ344" s="25"/>
      <c r="BK344" s="25"/>
      <c r="BL344" s="25"/>
      <c r="BM344" s="21">
        <f t="shared" si="542"/>
        <v>5225.3333333333321</v>
      </c>
      <c r="BN344" s="18"/>
      <c r="BO344" s="18"/>
      <c r="BP344" s="18">
        <v>2022</v>
      </c>
      <c r="BQ344" s="14">
        <f t="shared" si="543"/>
        <v>0</v>
      </c>
      <c r="BR344" s="14">
        <f t="shared" si="563"/>
        <v>0</v>
      </c>
      <c r="BS344" s="14">
        <f t="shared" si="564"/>
        <v>0</v>
      </c>
      <c r="BT344" s="14">
        <f t="shared" si="565"/>
        <v>0</v>
      </c>
      <c r="BU344" s="14">
        <f t="shared" si="566"/>
        <v>0</v>
      </c>
      <c r="BV344" s="14">
        <f t="shared" si="567"/>
        <v>0</v>
      </c>
      <c r="BW344" s="14">
        <f t="shared" si="568"/>
        <v>8.9237114763185604E-19</v>
      </c>
      <c r="BX344" s="14">
        <f t="shared" si="569"/>
        <v>1.7861699413115593E-3</v>
      </c>
      <c r="BY344" s="14">
        <f t="shared" si="570"/>
        <v>1.977545292166369E-3</v>
      </c>
      <c r="BZ344" s="14">
        <f t="shared" si="571"/>
        <v>1.7989282980352132E-3</v>
      </c>
      <c r="CA344" s="14">
        <f t="shared" si="572"/>
        <v>2.7302883388619545E-3</v>
      </c>
      <c r="CB344" s="14">
        <f t="shared" si="573"/>
        <v>3.5723398826231186E-3</v>
      </c>
      <c r="CC344" s="14">
        <f t="shared" si="574"/>
        <v>1.057667772390916E-2</v>
      </c>
      <c r="CD344" s="14">
        <f t="shared" si="575"/>
        <v>9.6453176830824192E-3</v>
      </c>
      <c r="CE344" s="14">
        <f t="shared" si="576"/>
        <v>1.0193927022199541E-2</v>
      </c>
      <c r="CF344" s="14">
        <f t="shared" si="577"/>
        <v>2.1102322020923703E-2</v>
      </c>
      <c r="CG344" s="14">
        <f t="shared" si="560"/>
        <v>5.8165348303138562E-2</v>
      </c>
      <c r="CH344" s="14">
        <f t="shared" si="513"/>
        <v>0.1154758867057923</v>
      </c>
      <c r="CI344" s="14">
        <f t="shared" si="514"/>
        <v>0.25414646593518758</v>
      </c>
      <c r="CJ344" s="14">
        <f t="shared" si="515"/>
        <v>0.40112273539168158</v>
      </c>
      <c r="CK344" s="14">
        <f t="shared" si="516"/>
        <v>4.1758101556519524E-2</v>
      </c>
      <c r="CL344" s="14">
        <f t="shared" si="517"/>
        <v>6.5947945904567484E-2</v>
      </c>
      <c r="CM344" s="14">
        <f t="shared" si="544"/>
        <v>0</v>
      </c>
      <c r="CN344" s="14">
        <f t="shared" si="578"/>
        <v>0</v>
      </c>
      <c r="CO344" s="14">
        <f t="shared" si="579"/>
        <v>0</v>
      </c>
      <c r="CP344" s="14">
        <f t="shared" si="580"/>
        <v>0</v>
      </c>
      <c r="CQ344" s="14">
        <f t="shared" si="581"/>
        <v>0</v>
      </c>
      <c r="CR344" s="14">
        <f t="shared" si="582"/>
        <v>0</v>
      </c>
      <c r="CS344" s="14">
        <f t="shared" si="583"/>
        <v>0</v>
      </c>
      <c r="CT344" s="14">
        <f t="shared" si="584"/>
        <v>0</v>
      </c>
      <c r="CU344" s="14">
        <f t="shared" si="585"/>
        <v>0</v>
      </c>
      <c r="CV344" s="14">
        <f t="shared" si="586"/>
        <v>0</v>
      </c>
      <c r="CW344" s="14">
        <f t="shared" si="587"/>
        <v>0</v>
      </c>
      <c r="CX344" s="14">
        <f t="shared" si="588"/>
        <v>0</v>
      </c>
      <c r="CY344" s="14">
        <f t="shared" si="589"/>
        <v>0</v>
      </c>
      <c r="CZ344" s="14">
        <f t="shared" si="590"/>
        <v>0</v>
      </c>
      <c r="DA344" s="14">
        <f t="shared" si="591"/>
        <v>0</v>
      </c>
      <c r="DB344" s="14">
        <f t="shared" si="592"/>
        <v>0</v>
      </c>
      <c r="DC344" s="14">
        <f t="shared" si="561"/>
        <v>0</v>
      </c>
      <c r="DD344" s="14">
        <f t="shared" si="519"/>
        <v>0</v>
      </c>
      <c r="DE344" s="14">
        <f t="shared" si="520"/>
        <v>0</v>
      </c>
      <c r="DF344" s="14">
        <f t="shared" si="521"/>
        <v>0</v>
      </c>
      <c r="DG344" s="14">
        <f t="shared" si="522"/>
        <v>0</v>
      </c>
      <c r="DH344" s="14">
        <f t="shared" si="523"/>
        <v>0</v>
      </c>
      <c r="DI344" s="14">
        <f t="shared" si="524"/>
        <v>0</v>
      </c>
      <c r="DJ344" s="14">
        <f t="shared" si="525"/>
        <v>0</v>
      </c>
      <c r="DK344" s="14">
        <f t="shared" si="526"/>
        <v>0</v>
      </c>
      <c r="DL344" s="14">
        <f t="shared" si="527"/>
        <v>0</v>
      </c>
      <c r="DM344" s="14">
        <f t="shared" si="528"/>
        <v>0</v>
      </c>
      <c r="DN344" s="14">
        <f t="shared" si="529"/>
        <v>0</v>
      </c>
      <c r="DO344" s="14">
        <f t="shared" si="530"/>
        <v>0</v>
      </c>
      <c r="DP344" s="14">
        <f t="shared" si="531"/>
        <v>0</v>
      </c>
      <c r="DQ344" s="14">
        <f t="shared" si="532"/>
        <v>0</v>
      </c>
      <c r="DR344" s="14">
        <f t="shared" si="533"/>
        <v>0</v>
      </c>
      <c r="DS344" s="14">
        <f t="shared" si="534"/>
        <v>0</v>
      </c>
      <c r="DT344" s="14">
        <f t="shared" si="535"/>
        <v>0</v>
      </c>
      <c r="DU344" s="14">
        <f t="shared" si="536"/>
        <v>0</v>
      </c>
      <c r="DV344" s="14">
        <f t="shared" si="537"/>
        <v>0</v>
      </c>
      <c r="DW344" s="14">
        <f t="shared" si="538"/>
        <v>0</v>
      </c>
      <c r="DX344" s="14">
        <f t="shared" si="539"/>
        <v>0</v>
      </c>
      <c r="DY344" s="14">
        <f t="shared" si="540"/>
        <v>0</v>
      </c>
      <c r="DZ344" s="14">
        <f t="shared" si="545"/>
        <v>1</v>
      </c>
    </row>
    <row r="345" spans="1:130">
      <c r="A345" s="18"/>
      <c r="B345" s="18"/>
      <c r="C345" s="18">
        <v>2023</v>
      </c>
      <c r="D345" s="25"/>
      <c r="E345" s="25"/>
      <c r="F345" s="25"/>
      <c r="G345" s="25">
        <f t="shared" si="549"/>
        <v>0</v>
      </c>
      <c r="H345" s="25">
        <f t="shared" si="550"/>
        <v>0</v>
      </c>
      <c r="I345" s="25">
        <f t="shared" si="551"/>
        <v>0</v>
      </c>
      <c r="J345" s="25">
        <f t="shared" si="552"/>
        <v>0</v>
      </c>
      <c r="K345" s="25">
        <f t="shared" si="553"/>
        <v>3.1086244689504383E-14</v>
      </c>
      <c r="L345" s="25">
        <f t="shared" si="554"/>
        <v>10.33333333333333</v>
      </c>
      <c r="M345" s="25">
        <f t="shared" si="555"/>
        <v>9.3999999999999986</v>
      </c>
      <c r="N345" s="25">
        <f t="shared" si="556"/>
        <v>14.266666666666664</v>
      </c>
      <c r="O345" s="25">
        <f t="shared" si="557"/>
        <v>18.666666666666664</v>
      </c>
      <c r="P345" s="25">
        <f t="shared" si="558"/>
        <v>55.266666666666652</v>
      </c>
      <c r="Q345" s="25">
        <f t="shared" si="559"/>
        <v>50.399999999999991</v>
      </c>
      <c r="R345" s="25">
        <f t="shared" si="562"/>
        <v>53.266666666666652</v>
      </c>
      <c r="S345" s="25">
        <f t="shared" si="593"/>
        <v>110.26666666666664</v>
      </c>
      <c r="T345" s="25">
        <f t="shared" si="594"/>
        <v>303.93333333333328</v>
      </c>
      <c r="U345" s="25">
        <f t="shared" si="595"/>
        <v>603.39999999999986</v>
      </c>
      <c r="V345" s="25">
        <f t="shared" si="596"/>
        <v>1327.9999999999998</v>
      </c>
      <c r="W345" s="25">
        <f t="shared" si="597"/>
        <v>2095.9999999999995</v>
      </c>
      <c r="X345" s="25">
        <f t="shared" si="598"/>
        <v>218.19999999999996</v>
      </c>
      <c r="Y345" s="25">
        <f t="shared" ref="Y345:Y363" si="599">VLOOKUP($C$87,$D$3:$K$63,$A$72,0)*(B324-B323)</f>
        <v>344.59999999999991</v>
      </c>
      <c r="Z345" s="25">
        <f>VLOOKUP($C$88,$D$3:$K$63,$A$72,0)*(B323-B322)</f>
        <v>395.39999999999992</v>
      </c>
      <c r="AA345" s="25">
        <f>VLOOKUP($C$89,$D$3:$K$63,$A$72,0)*B322</f>
        <v>0</v>
      </c>
      <c r="AB345" s="25"/>
      <c r="AC345" s="25"/>
      <c r="AD345" s="25"/>
      <c r="AE345" s="25"/>
      <c r="AF345" s="25"/>
      <c r="AG345" s="25"/>
      <c r="AH345" s="25"/>
      <c r="AI345" s="25"/>
      <c r="AJ345" s="25"/>
      <c r="AK345" s="25"/>
      <c r="AL345" s="25"/>
      <c r="AM345" s="25"/>
      <c r="AN345" s="25"/>
      <c r="AO345" s="25"/>
      <c r="AP345" s="25"/>
      <c r="AQ345" s="25"/>
      <c r="AR345" s="25"/>
      <c r="AS345" s="25"/>
      <c r="AT345" s="25"/>
      <c r="AU345" s="25"/>
      <c r="AV345" s="25"/>
      <c r="AW345" s="25"/>
      <c r="AX345" s="25"/>
      <c r="AY345" s="25"/>
      <c r="AZ345" s="25"/>
      <c r="BA345" s="25"/>
      <c r="BB345" s="25"/>
      <c r="BC345" s="25"/>
      <c r="BD345" s="25"/>
      <c r="BE345" s="25"/>
      <c r="BF345" s="25"/>
      <c r="BG345" s="25"/>
      <c r="BH345" s="25"/>
      <c r="BI345" s="25"/>
      <c r="BJ345" s="25"/>
      <c r="BK345" s="25"/>
      <c r="BL345" s="25"/>
      <c r="BM345" s="21">
        <f t="shared" si="542"/>
        <v>5611.3999999999978</v>
      </c>
      <c r="BN345" s="18"/>
      <c r="BO345" s="18"/>
      <c r="BP345" s="18">
        <v>2023</v>
      </c>
      <c r="BQ345" s="14">
        <f t="shared" si="543"/>
        <v>0</v>
      </c>
      <c r="BR345" s="14">
        <f t="shared" si="563"/>
        <v>0</v>
      </c>
      <c r="BS345" s="14">
        <f t="shared" si="564"/>
        <v>0</v>
      </c>
      <c r="BT345" s="14">
        <f t="shared" si="565"/>
        <v>0</v>
      </c>
      <c r="BU345" s="14">
        <f t="shared" si="566"/>
        <v>0</v>
      </c>
      <c r="BV345" s="14">
        <f t="shared" si="567"/>
        <v>0</v>
      </c>
      <c r="BW345" s="14">
        <f t="shared" si="568"/>
        <v>0</v>
      </c>
      <c r="BX345" s="14">
        <f t="shared" si="569"/>
        <v>5.5398375965898701E-18</v>
      </c>
      <c r="BY345" s="14">
        <f t="shared" si="570"/>
        <v>1.8414893490632167E-3</v>
      </c>
      <c r="BZ345" s="14">
        <f t="shared" si="571"/>
        <v>1.675161278825249E-3</v>
      </c>
      <c r="CA345" s="14">
        <f t="shared" si="572"/>
        <v>2.5424433593517963E-3</v>
      </c>
      <c r="CB345" s="14">
        <f t="shared" si="573"/>
        <v>3.3265614047593597E-3</v>
      </c>
      <c r="CC345" s="14">
        <f t="shared" si="574"/>
        <v>9.848997873376817E-3</v>
      </c>
      <c r="CD345" s="14">
        <f t="shared" si="575"/>
        <v>8.981715792850271E-3</v>
      </c>
      <c r="CE345" s="14">
        <f t="shared" si="576"/>
        <v>9.4925805800097438E-3</v>
      </c>
      <c r="CF345" s="14">
        <f t="shared" si="577"/>
        <v>1.9650473440971358E-2</v>
      </c>
      <c r="CG345" s="14">
        <f t="shared" si="560"/>
        <v>5.4163548015349713E-2</v>
      </c>
      <c r="CH345" s="14">
        <f t="shared" si="513"/>
        <v>0.1075310974088463</v>
      </c>
      <c r="CI345" s="14">
        <f t="shared" si="514"/>
        <v>0.2366610827957373</v>
      </c>
      <c r="CJ345" s="14">
        <f t="shared" si="515"/>
        <v>0.37352532344869377</v>
      </c>
      <c r="CK345" s="14">
        <f t="shared" si="516"/>
        <v>3.8885126706347799E-2</v>
      </c>
      <c r="CL345" s="14">
        <f t="shared" si="517"/>
        <v>6.1410699647146884E-2</v>
      </c>
      <c r="CM345" s="14">
        <f t="shared" si="544"/>
        <v>7.0463698898670574E-2</v>
      </c>
      <c r="CN345" s="14">
        <f t="shared" si="578"/>
        <v>0</v>
      </c>
      <c r="CO345" s="14">
        <f t="shared" si="579"/>
        <v>0</v>
      </c>
      <c r="CP345" s="14">
        <f t="shared" si="580"/>
        <v>0</v>
      </c>
      <c r="CQ345" s="14">
        <f t="shared" si="581"/>
        <v>0</v>
      </c>
      <c r="CR345" s="14">
        <f t="shared" si="582"/>
        <v>0</v>
      </c>
      <c r="CS345" s="14">
        <f t="shared" si="583"/>
        <v>0</v>
      </c>
      <c r="CT345" s="14">
        <f t="shared" si="584"/>
        <v>0</v>
      </c>
      <c r="CU345" s="14">
        <f t="shared" si="585"/>
        <v>0</v>
      </c>
      <c r="CV345" s="14">
        <f t="shared" si="586"/>
        <v>0</v>
      </c>
      <c r="CW345" s="14">
        <f t="shared" si="587"/>
        <v>0</v>
      </c>
      <c r="CX345" s="14">
        <f t="shared" si="588"/>
        <v>0</v>
      </c>
      <c r="CY345" s="14">
        <f t="shared" si="589"/>
        <v>0</v>
      </c>
      <c r="CZ345" s="14">
        <f t="shared" si="590"/>
        <v>0</v>
      </c>
      <c r="DA345" s="14">
        <f t="shared" si="591"/>
        <v>0</v>
      </c>
      <c r="DB345" s="14">
        <f t="shared" si="592"/>
        <v>0</v>
      </c>
      <c r="DC345" s="14">
        <f t="shared" si="561"/>
        <v>0</v>
      </c>
      <c r="DD345" s="14">
        <f t="shared" si="519"/>
        <v>0</v>
      </c>
      <c r="DE345" s="14">
        <f t="shared" si="520"/>
        <v>0</v>
      </c>
      <c r="DF345" s="14">
        <f t="shared" si="521"/>
        <v>0</v>
      </c>
      <c r="DG345" s="14">
        <f t="shared" si="522"/>
        <v>0</v>
      </c>
      <c r="DH345" s="14">
        <f t="shared" si="523"/>
        <v>0</v>
      </c>
      <c r="DI345" s="14">
        <f t="shared" si="524"/>
        <v>0</v>
      </c>
      <c r="DJ345" s="14">
        <f t="shared" si="525"/>
        <v>0</v>
      </c>
      <c r="DK345" s="14">
        <f t="shared" si="526"/>
        <v>0</v>
      </c>
      <c r="DL345" s="14">
        <f t="shared" si="527"/>
        <v>0</v>
      </c>
      <c r="DM345" s="14">
        <f t="shared" si="528"/>
        <v>0</v>
      </c>
      <c r="DN345" s="14">
        <f t="shared" si="529"/>
        <v>0</v>
      </c>
      <c r="DO345" s="14">
        <f t="shared" si="530"/>
        <v>0</v>
      </c>
      <c r="DP345" s="14">
        <f t="shared" si="531"/>
        <v>0</v>
      </c>
      <c r="DQ345" s="14">
        <f t="shared" si="532"/>
        <v>0</v>
      </c>
      <c r="DR345" s="14">
        <f t="shared" si="533"/>
        <v>0</v>
      </c>
      <c r="DS345" s="14">
        <f t="shared" si="534"/>
        <v>0</v>
      </c>
      <c r="DT345" s="14">
        <f t="shared" si="535"/>
        <v>0</v>
      </c>
      <c r="DU345" s="14">
        <f t="shared" si="536"/>
        <v>0</v>
      </c>
      <c r="DV345" s="14">
        <f t="shared" si="537"/>
        <v>0</v>
      </c>
      <c r="DW345" s="14">
        <f t="shared" si="538"/>
        <v>0</v>
      </c>
      <c r="DX345" s="14">
        <f t="shared" si="539"/>
        <v>0</v>
      </c>
      <c r="DY345" s="14">
        <f t="shared" si="540"/>
        <v>0</v>
      </c>
      <c r="DZ345" s="14">
        <f t="shared" si="545"/>
        <v>1</v>
      </c>
    </row>
    <row r="346" spans="1:130">
      <c r="A346" s="18"/>
      <c r="B346" s="18"/>
      <c r="C346" s="18">
        <v>2024</v>
      </c>
      <c r="D346" s="25"/>
      <c r="E346" s="25"/>
      <c r="F346" s="25"/>
      <c r="G346" s="25"/>
      <c r="H346" s="25">
        <f t="shared" si="550"/>
        <v>0</v>
      </c>
      <c r="I346" s="25">
        <f t="shared" si="551"/>
        <v>0</v>
      </c>
      <c r="J346" s="25">
        <f t="shared" si="552"/>
        <v>0</v>
      </c>
      <c r="K346" s="25">
        <f t="shared" si="553"/>
        <v>0</v>
      </c>
      <c r="L346" s="25">
        <f t="shared" si="554"/>
        <v>3.4416913763379853E-14</v>
      </c>
      <c r="M346" s="25">
        <f t="shared" si="555"/>
        <v>9.3999999999999986</v>
      </c>
      <c r="N346" s="25">
        <f t="shared" si="556"/>
        <v>14.266666666666664</v>
      </c>
      <c r="O346" s="25">
        <f t="shared" si="557"/>
        <v>18.666666666666664</v>
      </c>
      <c r="P346" s="25">
        <f t="shared" si="558"/>
        <v>55.266666666666652</v>
      </c>
      <c r="Q346" s="25">
        <f t="shared" si="559"/>
        <v>50.399999999999991</v>
      </c>
      <c r="R346" s="25">
        <f t="shared" si="562"/>
        <v>53.266666666666652</v>
      </c>
      <c r="S346" s="25">
        <f t="shared" si="593"/>
        <v>110.26666666666664</v>
      </c>
      <c r="T346" s="25">
        <f t="shared" si="594"/>
        <v>303.93333333333328</v>
      </c>
      <c r="U346" s="25">
        <f t="shared" si="595"/>
        <v>603.39999999999986</v>
      </c>
      <c r="V346" s="25">
        <f t="shared" si="596"/>
        <v>1327.9999999999998</v>
      </c>
      <c r="W346" s="25">
        <f t="shared" si="597"/>
        <v>2095.9999999999995</v>
      </c>
      <c r="X346" s="25">
        <f t="shared" si="598"/>
        <v>218.19999999999996</v>
      </c>
      <c r="Y346" s="25">
        <f t="shared" si="599"/>
        <v>344.59999999999991</v>
      </c>
      <c r="Z346" s="25">
        <f t="shared" ref="Z346:Z364" si="600">VLOOKUP($C$88,$D$3:$K$63,$A$72,0)*(B324-B323)</f>
        <v>395.39999999999992</v>
      </c>
      <c r="AA346" s="25">
        <f>VLOOKUP($C$89,$D$3:$K$63,$A$72,0)*(B323-B322)</f>
        <v>450.59999999999991</v>
      </c>
      <c r="AB346" s="25">
        <f>VLOOKUP($C$90,$D$3:$K$63,$A$72,0)*B322</f>
        <v>0</v>
      </c>
      <c r="AC346" s="25"/>
      <c r="AD346" s="25"/>
      <c r="AE346" s="25"/>
      <c r="AF346" s="25"/>
      <c r="AG346" s="25"/>
      <c r="AH346" s="25"/>
      <c r="AI346" s="25"/>
      <c r="AJ346" s="25"/>
      <c r="AK346" s="25"/>
      <c r="AL346" s="25"/>
      <c r="AM346" s="25"/>
      <c r="AN346" s="25"/>
      <c r="AO346" s="25"/>
      <c r="AP346" s="25"/>
      <c r="AQ346" s="25"/>
      <c r="AR346" s="25"/>
      <c r="AS346" s="25"/>
      <c r="AT346" s="25"/>
      <c r="AU346" s="25"/>
      <c r="AV346" s="25"/>
      <c r="AW346" s="25"/>
      <c r="AX346" s="25"/>
      <c r="AY346" s="25"/>
      <c r="AZ346" s="25"/>
      <c r="BA346" s="25"/>
      <c r="BB346" s="25"/>
      <c r="BC346" s="25"/>
      <c r="BD346" s="25"/>
      <c r="BE346" s="25"/>
      <c r="BF346" s="25"/>
      <c r="BG346" s="25"/>
      <c r="BH346" s="25"/>
      <c r="BI346" s="25"/>
      <c r="BJ346" s="25"/>
      <c r="BK346" s="25"/>
      <c r="BL346" s="25"/>
      <c r="BM346" s="21">
        <f t="shared" si="542"/>
        <v>6051.6666666666642</v>
      </c>
      <c r="BN346" s="18"/>
      <c r="BO346" s="18"/>
      <c r="BP346" s="18">
        <v>2024</v>
      </c>
      <c r="BQ346" s="14">
        <f t="shared" si="543"/>
        <v>0</v>
      </c>
      <c r="BR346" s="14">
        <f t="shared" si="563"/>
        <v>0</v>
      </c>
      <c r="BS346" s="14">
        <f t="shared" si="564"/>
        <v>0</v>
      </c>
      <c r="BT346" s="14">
        <f t="shared" si="565"/>
        <v>0</v>
      </c>
      <c r="BU346" s="14">
        <f t="shared" si="566"/>
        <v>0</v>
      </c>
      <c r="BV346" s="14">
        <f t="shared" si="567"/>
        <v>0</v>
      </c>
      <c r="BW346" s="14">
        <f t="shared" si="568"/>
        <v>0</v>
      </c>
      <c r="BX346" s="14">
        <f t="shared" si="569"/>
        <v>0</v>
      </c>
      <c r="BY346" s="14">
        <f t="shared" si="570"/>
        <v>5.6871793605144368E-18</v>
      </c>
      <c r="BZ346" s="14">
        <f t="shared" si="571"/>
        <v>1.5532911043789593E-3</v>
      </c>
      <c r="CA346" s="14">
        <f t="shared" si="572"/>
        <v>2.3574772789865055E-3</v>
      </c>
      <c r="CB346" s="14">
        <f t="shared" si="573"/>
        <v>3.0845497108234654E-3</v>
      </c>
      <c r="CC346" s="14">
        <f t="shared" si="574"/>
        <v>9.1324703938309021E-3</v>
      </c>
      <c r="CD346" s="14">
        <f t="shared" si="575"/>
        <v>8.3282842192233565E-3</v>
      </c>
      <c r="CE346" s="14">
        <f t="shared" si="576"/>
        <v>8.8019829248141019E-3</v>
      </c>
      <c r="CF346" s="14">
        <f t="shared" si="577"/>
        <v>1.8220875791792896E-2</v>
      </c>
      <c r="CG346" s="14">
        <f t="shared" si="560"/>
        <v>5.0223079041586349E-2</v>
      </c>
      <c r="CH346" s="14">
        <f t="shared" si="513"/>
        <v>9.970806940236851E-2</v>
      </c>
      <c r="CI346" s="14">
        <f t="shared" si="514"/>
        <v>0.21944367942715509</v>
      </c>
      <c r="CJ346" s="14">
        <f t="shared" si="515"/>
        <v>0.34635086752960625</v>
      </c>
      <c r="CK346" s="14">
        <f t="shared" si="516"/>
        <v>3.6056182869732861E-2</v>
      </c>
      <c r="CL346" s="14">
        <f t="shared" si="517"/>
        <v>5.6942990911594611E-2</v>
      </c>
      <c r="CM346" s="14">
        <f t="shared" si="544"/>
        <v>6.5337372624621332E-2</v>
      </c>
      <c r="CN346" s="14">
        <f t="shared" si="578"/>
        <v>7.4458826769485009E-2</v>
      </c>
      <c r="CO346" s="14">
        <f t="shared" si="579"/>
        <v>0</v>
      </c>
      <c r="CP346" s="14">
        <f t="shared" si="580"/>
        <v>0</v>
      </c>
      <c r="CQ346" s="14">
        <f t="shared" si="581"/>
        <v>0</v>
      </c>
      <c r="CR346" s="14">
        <f t="shared" si="582"/>
        <v>0</v>
      </c>
      <c r="CS346" s="14">
        <f t="shared" si="583"/>
        <v>0</v>
      </c>
      <c r="CT346" s="14">
        <f t="shared" si="584"/>
        <v>0</v>
      </c>
      <c r="CU346" s="14">
        <f t="shared" si="585"/>
        <v>0</v>
      </c>
      <c r="CV346" s="14">
        <f t="shared" si="586"/>
        <v>0</v>
      </c>
      <c r="CW346" s="14">
        <f t="shared" si="587"/>
        <v>0</v>
      </c>
      <c r="CX346" s="14">
        <f t="shared" si="588"/>
        <v>0</v>
      </c>
      <c r="CY346" s="14">
        <f t="shared" si="589"/>
        <v>0</v>
      </c>
      <c r="CZ346" s="14">
        <f t="shared" si="590"/>
        <v>0</v>
      </c>
      <c r="DA346" s="14">
        <f t="shared" si="591"/>
        <v>0</v>
      </c>
      <c r="DB346" s="14">
        <f t="shared" si="592"/>
        <v>0</v>
      </c>
      <c r="DC346" s="14">
        <f t="shared" si="561"/>
        <v>0</v>
      </c>
      <c r="DD346" s="14">
        <f t="shared" si="519"/>
        <v>0</v>
      </c>
      <c r="DE346" s="14">
        <f t="shared" si="520"/>
        <v>0</v>
      </c>
      <c r="DF346" s="14">
        <f t="shared" si="521"/>
        <v>0</v>
      </c>
      <c r="DG346" s="14">
        <f t="shared" si="522"/>
        <v>0</v>
      </c>
      <c r="DH346" s="14">
        <f t="shared" si="523"/>
        <v>0</v>
      </c>
      <c r="DI346" s="14">
        <f t="shared" si="524"/>
        <v>0</v>
      </c>
      <c r="DJ346" s="14">
        <f t="shared" si="525"/>
        <v>0</v>
      </c>
      <c r="DK346" s="14">
        <f t="shared" si="526"/>
        <v>0</v>
      </c>
      <c r="DL346" s="14">
        <f t="shared" si="527"/>
        <v>0</v>
      </c>
      <c r="DM346" s="14">
        <f t="shared" si="528"/>
        <v>0</v>
      </c>
      <c r="DN346" s="14">
        <f t="shared" si="529"/>
        <v>0</v>
      </c>
      <c r="DO346" s="14">
        <f t="shared" si="530"/>
        <v>0</v>
      </c>
      <c r="DP346" s="14">
        <f t="shared" si="531"/>
        <v>0</v>
      </c>
      <c r="DQ346" s="14">
        <f t="shared" si="532"/>
        <v>0</v>
      </c>
      <c r="DR346" s="14">
        <f t="shared" si="533"/>
        <v>0</v>
      </c>
      <c r="DS346" s="14">
        <f t="shared" si="534"/>
        <v>0</v>
      </c>
      <c r="DT346" s="14">
        <f t="shared" si="535"/>
        <v>0</v>
      </c>
      <c r="DU346" s="14">
        <f t="shared" si="536"/>
        <v>0</v>
      </c>
      <c r="DV346" s="14">
        <f t="shared" si="537"/>
        <v>0</v>
      </c>
      <c r="DW346" s="14">
        <f t="shared" si="538"/>
        <v>0</v>
      </c>
      <c r="DX346" s="14">
        <f t="shared" si="539"/>
        <v>0</v>
      </c>
      <c r="DY346" s="14">
        <f t="shared" si="540"/>
        <v>0</v>
      </c>
      <c r="DZ346" s="14">
        <f t="shared" si="545"/>
        <v>1.0000000000000004</v>
      </c>
    </row>
    <row r="347" spans="1:130">
      <c r="A347" s="18"/>
      <c r="B347" s="18"/>
      <c r="C347" s="18">
        <v>2025</v>
      </c>
      <c r="D347" s="25"/>
      <c r="E347" s="25"/>
      <c r="F347" s="25"/>
      <c r="G347" s="25"/>
      <c r="H347" s="25"/>
      <c r="I347" s="25">
        <f t="shared" si="551"/>
        <v>0</v>
      </c>
      <c r="J347" s="25">
        <f t="shared" si="552"/>
        <v>0</v>
      </c>
      <c r="K347" s="25">
        <f t="shared" si="553"/>
        <v>0</v>
      </c>
      <c r="L347" s="25">
        <f t="shared" si="554"/>
        <v>0</v>
      </c>
      <c r="M347" s="25">
        <f t="shared" si="555"/>
        <v>3.1308289294429414E-14</v>
      </c>
      <c r="N347" s="25">
        <f t="shared" si="556"/>
        <v>14.266666666666664</v>
      </c>
      <c r="O347" s="25">
        <f t="shared" si="557"/>
        <v>18.666666666666664</v>
      </c>
      <c r="P347" s="25">
        <f t="shared" si="558"/>
        <v>55.266666666666652</v>
      </c>
      <c r="Q347" s="25">
        <f t="shared" si="559"/>
        <v>50.399999999999991</v>
      </c>
      <c r="R347" s="25">
        <f t="shared" si="562"/>
        <v>53.266666666666652</v>
      </c>
      <c r="S347" s="25">
        <f t="shared" si="593"/>
        <v>110.26666666666664</v>
      </c>
      <c r="T347" s="25">
        <f t="shared" si="594"/>
        <v>303.93333333333328</v>
      </c>
      <c r="U347" s="25">
        <f t="shared" si="595"/>
        <v>603.39999999999986</v>
      </c>
      <c r="V347" s="25">
        <f t="shared" si="596"/>
        <v>1327.9999999999998</v>
      </c>
      <c r="W347" s="25">
        <f t="shared" si="597"/>
        <v>2095.9999999999995</v>
      </c>
      <c r="X347" s="25">
        <f t="shared" si="598"/>
        <v>218.19999999999996</v>
      </c>
      <c r="Y347" s="25">
        <f t="shared" si="599"/>
        <v>344.59999999999991</v>
      </c>
      <c r="Z347" s="25">
        <f t="shared" si="600"/>
        <v>395.39999999999992</v>
      </c>
      <c r="AA347" s="25">
        <f t="shared" ref="AA347:AA365" si="601">VLOOKUP($C$89,$D$3:$K$63,$A$72,0)*(B324-B323)</f>
        <v>450.59999999999991</v>
      </c>
      <c r="AB347" s="25">
        <f>VLOOKUP($C$90,$D$3:$K$63,$A$72,0)*(B323-B322)</f>
        <v>528.79999999999984</v>
      </c>
      <c r="AC347" s="25">
        <f>VLOOKUP($C$91,$D$3:$K$63,$A$72,0)*B322</f>
        <v>0</v>
      </c>
      <c r="AD347" s="25"/>
      <c r="AE347" s="25"/>
      <c r="AF347" s="25"/>
      <c r="AG347" s="25"/>
      <c r="AH347" s="25"/>
      <c r="AI347" s="25"/>
      <c r="AJ347" s="25"/>
      <c r="AK347" s="25"/>
      <c r="AL347" s="25"/>
      <c r="AM347" s="25"/>
      <c r="AN347" s="25"/>
      <c r="AO347" s="25"/>
      <c r="AP347" s="25"/>
      <c r="AQ347" s="25"/>
      <c r="AR347" s="25"/>
      <c r="AS347" s="25"/>
      <c r="AT347" s="25"/>
      <c r="AU347" s="25"/>
      <c r="AV347" s="25"/>
      <c r="AW347" s="25"/>
      <c r="AX347" s="25"/>
      <c r="AY347" s="25"/>
      <c r="AZ347" s="25"/>
      <c r="BA347" s="25"/>
      <c r="BB347" s="25"/>
      <c r="BC347" s="25"/>
      <c r="BD347" s="25"/>
      <c r="BE347" s="25"/>
      <c r="BF347" s="25"/>
      <c r="BG347" s="25"/>
      <c r="BH347" s="25"/>
      <c r="BI347" s="25"/>
      <c r="BJ347" s="25"/>
      <c r="BK347" s="25"/>
      <c r="BL347" s="25"/>
      <c r="BM347" s="21">
        <f t="shared" si="542"/>
        <v>6571.0666666666648</v>
      </c>
      <c r="BN347" s="18"/>
      <c r="BO347" s="18"/>
      <c r="BP347" s="18">
        <v>2025</v>
      </c>
      <c r="BQ347" s="14">
        <f t="shared" si="543"/>
        <v>0</v>
      </c>
      <c r="BR347" s="14">
        <f t="shared" si="563"/>
        <v>0</v>
      </c>
      <c r="BS347" s="14">
        <f t="shared" si="564"/>
        <v>0</v>
      </c>
      <c r="BT347" s="14">
        <f t="shared" si="565"/>
        <v>0</v>
      </c>
      <c r="BU347" s="14">
        <f t="shared" si="566"/>
        <v>0</v>
      </c>
      <c r="BV347" s="14">
        <f t="shared" si="567"/>
        <v>0</v>
      </c>
      <c r="BW347" s="14">
        <f t="shared" si="568"/>
        <v>0</v>
      </c>
      <c r="BX347" s="14">
        <f t="shared" si="569"/>
        <v>0</v>
      </c>
      <c r="BY347" s="14">
        <f t="shared" si="570"/>
        <v>0</v>
      </c>
      <c r="BZ347" s="14">
        <f t="shared" si="571"/>
        <v>4.7645672890899632E-18</v>
      </c>
      <c r="CA347" s="14">
        <f t="shared" si="572"/>
        <v>2.1711340624556135E-3</v>
      </c>
      <c r="CB347" s="14">
        <f t="shared" si="573"/>
        <v>2.8407361564839807E-3</v>
      </c>
      <c r="CC347" s="14">
        <f t="shared" si="574"/>
        <v>8.4106081204472129E-3</v>
      </c>
      <c r="CD347" s="14">
        <f t="shared" si="575"/>
        <v>7.669987622506748E-3</v>
      </c>
      <c r="CE347" s="14">
        <f t="shared" si="576"/>
        <v>8.1062435322525016E-3</v>
      </c>
      <c r="CF347" s="14">
        <f t="shared" si="577"/>
        <v>1.6780634295801799E-2</v>
      </c>
      <c r="CG347" s="14">
        <f t="shared" si="560"/>
        <v>4.6253271919323095E-2</v>
      </c>
      <c r="CH347" s="14">
        <f t="shared" si="513"/>
        <v>9.1826796258344667E-2</v>
      </c>
      <c r="CI347" s="14">
        <f t="shared" si="514"/>
        <v>0.20209808656128891</v>
      </c>
      <c r="CJ347" s="14">
        <f t="shared" si="515"/>
        <v>0.31897408842805836</v>
      </c>
      <c r="CK347" s="14">
        <f t="shared" si="516"/>
        <v>3.3206176572043104E-2</v>
      </c>
      <c r="CL347" s="14">
        <f t="shared" si="517"/>
        <v>5.2442018545948911E-2</v>
      </c>
      <c r="CM347" s="14">
        <f t="shared" si="544"/>
        <v>6.0172879086094602E-2</v>
      </c>
      <c r="CN347" s="14">
        <f t="shared" si="578"/>
        <v>6.857334172026866E-2</v>
      </c>
      <c r="CO347" s="14">
        <f t="shared" si="579"/>
        <v>8.0473997118681903E-2</v>
      </c>
      <c r="CP347" s="14">
        <f t="shared" si="580"/>
        <v>0</v>
      </c>
      <c r="CQ347" s="14">
        <f t="shared" si="581"/>
        <v>0</v>
      </c>
      <c r="CR347" s="14">
        <f t="shared" si="582"/>
        <v>0</v>
      </c>
      <c r="CS347" s="14">
        <f t="shared" si="583"/>
        <v>0</v>
      </c>
      <c r="CT347" s="14">
        <f t="shared" si="584"/>
        <v>0</v>
      </c>
      <c r="CU347" s="14">
        <f t="shared" si="585"/>
        <v>0</v>
      </c>
      <c r="CV347" s="14">
        <f t="shared" si="586"/>
        <v>0</v>
      </c>
      <c r="CW347" s="14">
        <f t="shared" si="587"/>
        <v>0</v>
      </c>
      <c r="CX347" s="14">
        <f t="shared" si="588"/>
        <v>0</v>
      </c>
      <c r="CY347" s="14">
        <f t="shared" si="589"/>
        <v>0</v>
      </c>
      <c r="CZ347" s="14">
        <f t="shared" si="590"/>
        <v>0</v>
      </c>
      <c r="DA347" s="14">
        <f t="shared" si="591"/>
        <v>0</v>
      </c>
      <c r="DB347" s="14">
        <f t="shared" si="592"/>
        <v>0</v>
      </c>
      <c r="DC347" s="14">
        <f t="shared" si="561"/>
        <v>0</v>
      </c>
      <c r="DD347" s="14">
        <f t="shared" si="519"/>
        <v>0</v>
      </c>
      <c r="DE347" s="14">
        <f t="shared" si="520"/>
        <v>0</v>
      </c>
      <c r="DF347" s="14">
        <f t="shared" si="521"/>
        <v>0</v>
      </c>
      <c r="DG347" s="14">
        <f t="shared" si="522"/>
        <v>0</v>
      </c>
      <c r="DH347" s="14">
        <f t="shared" si="523"/>
        <v>0</v>
      </c>
      <c r="DI347" s="14">
        <f t="shared" si="524"/>
        <v>0</v>
      </c>
      <c r="DJ347" s="14">
        <f t="shared" si="525"/>
        <v>0</v>
      </c>
      <c r="DK347" s="14">
        <f t="shared" si="526"/>
        <v>0</v>
      </c>
      <c r="DL347" s="14">
        <f t="shared" si="527"/>
        <v>0</v>
      </c>
      <c r="DM347" s="14">
        <f t="shared" si="528"/>
        <v>0</v>
      </c>
      <c r="DN347" s="14">
        <f t="shared" si="529"/>
        <v>0</v>
      </c>
      <c r="DO347" s="14">
        <f t="shared" si="530"/>
        <v>0</v>
      </c>
      <c r="DP347" s="14">
        <f t="shared" si="531"/>
        <v>0</v>
      </c>
      <c r="DQ347" s="14">
        <f t="shared" si="532"/>
        <v>0</v>
      </c>
      <c r="DR347" s="14">
        <f t="shared" si="533"/>
        <v>0</v>
      </c>
      <c r="DS347" s="14">
        <f t="shared" si="534"/>
        <v>0</v>
      </c>
      <c r="DT347" s="14">
        <f t="shared" si="535"/>
        <v>0</v>
      </c>
      <c r="DU347" s="14">
        <f t="shared" si="536"/>
        <v>0</v>
      </c>
      <c r="DV347" s="14">
        <f t="shared" si="537"/>
        <v>0</v>
      </c>
      <c r="DW347" s="14">
        <f t="shared" si="538"/>
        <v>0</v>
      </c>
      <c r="DX347" s="14">
        <f t="shared" si="539"/>
        <v>0</v>
      </c>
      <c r="DY347" s="14">
        <f t="shared" si="540"/>
        <v>0</v>
      </c>
      <c r="DZ347" s="14">
        <f t="shared" si="545"/>
        <v>1</v>
      </c>
    </row>
    <row r="348" spans="1:130">
      <c r="A348" s="18"/>
      <c r="B348" s="18"/>
      <c r="C348" s="18">
        <v>2026</v>
      </c>
      <c r="D348" s="25"/>
      <c r="E348" s="25"/>
      <c r="F348" s="25"/>
      <c r="G348" s="25"/>
      <c r="H348" s="25"/>
      <c r="I348" s="25"/>
      <c r="J348" s="25">
        <f t="shared" si="552"/>
        <v>0</v>
      </c>
      <c r="K348" s="25">
        <f t="shared" si="553"/>
        <v>0</v>
      </c>
      <c r="L348" s="25">
        <f t="shared" si="554"/>
        <v>0</v>
      </c>
      <c r="M348" s="25">
        <f t="shared" si="555"/>
        <v>0</v>
      </c>
      <c r="N348" s="25">
        <f t="shared" si="556"/>
        <v>4.75175454539567E-14</v>
      </c>
      <c r="O348" s="25">
        <f t="shared" si="557"/>
        <v>18.666666666666664</v>
      </c>
      <c r="P348" s="25">
        <f t="shared" si="558"/>
        <v>55.266666666666652</v>
      </c>
      <c r="Q348" s="25">
        <f t="shared" si="559"/>
        <v>50.399999999999991</v>
      </c>
      <c r="R348" s="25">
        <f t="shared" si="562"/>
        <v>53.266666666666652</v>
      </c>
      <c r="S348" s="25">
        <f t="shared" si="593"/>
        <v>110.26666666666664</v>
      </c>
      <c r="T348" s="25">
        <f t="shared" si="594"/>
        <v>303.93333333333328</v>
      </c>
      <c r="U348" s="25">
        <f t="shared" si="595"/>
        <v>603.39999999999986</v>
      </c>
      <c r="V348" s="25">
        <f t="shared" si="596"/>
        <v>1327.9999999999998</v>
      </c>
      <c r="W348" s="25">
        <f t="shared" si="597"/>
        <v>2095.9999999999995</v>
      </c>
      <c r="X348" s="25">
        <f t="shared" si="598"/>
        <v>218.19999999999996</v>
      </c>
      <c r="Y348" s="25">
        <f t="shared" si="599"/>
        <v>344.59999999999991</v>
      </c>
      <c r="Z348" s="25">
        <f t="shared" si="600"/>
        <v>395.39999999999992</v>
      </c>
      <c r="AA348" s="25">
        <f t="shared" si="601"/>
        <v>450.59999999999991</v>
      </c>
      <c r="AB348" s="25">
        <f t="shared" ref="AB348:AB366" si="602">VLOOKUP($C$90,$D$3:$K$63,$A$72,0)*(B324-B323)</f>
        <v>528.79999999999984</v>
      </c>
      <c r="AC348" s="25">
        <f>VLOOKUP($C$91,$D$3:$K$63,$A$72,0)*(B323-B322)</f>
        <v>610.99999999999989</v>
      </c>
      <c r="AD348" s="25">
        <f>VLOOKUP($C$92,$D$3:$K$63,$A$72,0)*B322</f>
        <v>0</v>
      </c>
      <c r="AE348" s="25"/>
      <c r="AF348" s="25"/>
      <c r="AG348" s="25"/>
      <c r="AH348" s="25"/>
      <c r="AI348" s="25"/>
      <c r="AJ348" s="25"/>
      <c r="AK348" s="25"/>
      <c r="AL348" s="25"/>
      <c r="AM348" s="25"/>
      <c r="AN348" s="25"/>
      <c r="AO348" s="25"/>
      <c r="AP348" s="25"/>
      <c r="AQ348" s="25"/>
      <c r="AR348" s="25"/>
      <c r="AS348" s="25"/>
      <c r="AT348" s="25"/>
      <c r="AU348" s="25"/>
      <c r="AV348" s="25"/>
      <c r="AW348" s="25"/>
      <c r="AX348" s="25"/>
      <c r="AY348" s="25"/>
      <c r="AZ348" s="25"/>
      <c r="BA348" s="25"/>
      <c r="BB348" s="25"/>
      <c r="BC348" s="25"/>
      <c r="BD348" s="25"/>
      <c r="BE348" s="25"/>
      <c r="BF348" s="25"/>
      <c r="BG348" s="25"/>
      <c r="BH348" s="25"/>
      <c r="BI348" s="25"/>
      <c r="BJ348" s="25"/>
      <c r="BK348" s="25"/>
      <c r="BL348" s="25"/>
      <c r="BM348" s="21">
        <f t="shared" si="542"/>
        <v>7167.7999999999984</v>
      </c>
      <c r="BN348" s="18"/>
      <c r="BO348" s="18"/>
      <c r="BP348" s="18">
        <v>2026</v>
      </c>
      <c r="BQ348" s="14">
        <f t="shared" si="543"/>
        <v>0</v>
      </c>
      <c r="BR348" s="14">
        <f t="shared" si="563"/>
        <v>0</v>
      </c>
      <c r="BS348" s="14">
        <f t="shared" si="564"/>
        <v>0</v>
      </c>
      <c r="BT348" s="14">
        <f t="shared" si="565"/>
        <v>0</v>
      </c>
      <c r="BU348" s="14">
        <f t="shared" si="566"/>
        <v>0</v>
      </c>
      <c r="BV348" s="14">
        <f t="shared" si="567"/>
        <v>0</v>
      </c>
      <c r="BW348" s="14">
        <f t="shared" si="568"/>
        <v>0</v>
      </c>
      <c r="BX348" s="14">
        <f t="shared" si="569"/>
        <v>0</v>
      </c>
      <c r="BY348" s="14">
        <f t="shared" si="570"/>
        <v>0</v>
      </c>
      <c r="BZ348" s="14">
        <f t="shared" si="571"/>
        <v>0</v>
      </c>
      <c r="CA348" s="14">
        <f t="shared" si="572"/>
        <v>6.6293068241240978E-18</v>
      </c>
      <c r="CB348" s="14">
        <f t="shared" si="573"/>
        <v>2.6042393295943899E-3</v>
      </c>
      <c r="CC348" s="14">
        <f t="shared" si="574"/>
        <v>7.7104085865491038E-3</v>
      </c>
      <c r="CD348" s="14">
        <f t="shared" si="575"/>
        <v>7.0314461899048525E-3</v>
      </c>
      <c r="CE348" s="14">
        <f t="shared" si="576"/>
        <v>7.4313829440925613E-3</v>
      </c>
      <c r="CF348" s="14">
        <f t="shared" si="577"/>
        <v>1.5383613754104002E-2</v>
      </c>
      <c r="CG348" s="14">
        <f t="shared" si="560"/>
        <v>4.2402596798645796E-2</v>
      </c>
      <c r="CH348" s="14">
        <f t="shared" si="513"/>
        <v>8.4182036329138649E-2</v>
      </c>
      <c r="CI348" s="14">
        <f t="shared" si="514"/>
        <v>0.18527302659114372</v>
      </c>
      <c r="CJ348" s="14">
        <f t="shared" si="515"/>
        <v>0.29241887329445576</v>
      </c>
      <c r="CK348" s="14">
        <f t="shared" si="516"/>
        <v>3.0441697592008706E-2</v>
      </c>
      <c r="CL348" s="14">
        <f t="shared" si="517"/>
        <v>4.8076118195262141E-2</v>
      </c>
      <c r="CM348" s="14">
        <f t="shared" si="544"/>
        <v>5.5163369513658307E-2</v>
      </c>
      <c r="CN348" s="14">
        <f t="shared" si="578"/>
        <v>6.2864477245458864E-2</v>
      </c>
      <c r="CO348" s="14">
        <f t="shared" si="579"/>
        <v>7.3774379865509637E-2</v>
      </c>
      <c r="CP348" s="14">
        <f t="shared" si="580"/>
        <v>8.5242333770473508E-2</v>
      </c>
      <c r="CQ348" s="14">
        <f t="shared" si="581"/>
        <v>0</v>
      </c>
      <c r="CR348" s="14">
        <f t="shared" si="582"/>
        <v>0</v>
      </c>
      <c r="CS348" s="14">
        <f t="shared" si="583"/>
        <v>0</v>
      </c>
      <c r="CT348" s="14">
        <f t="shared" si="584"/>
        <v>0</v>
      </c>
      <c r="CU348" s="14">
        <f t="shared" si="585"/>
        <v>0</v>
      </c>
      <c r="CV348" s="14">
        <f t="shared" si="586"/>
        <v>0</v>
      </c>
      <c r="CW348" s="14">
        <f t="shared" si="587"/>
        <v>0</v>
      </c>
      <c r="CX348" s="14">
        <f t="shared" si="588"/>
        <v>0</v>
      </c>
      <c r="CY348" s="14">
        <f t="shared" si="589"/>
        <v>0</v>
      </c>
      <c r="CZ348" s="14">
        <f t="shared" si="590"/>
        <v>0</v>
      </c>
      <c r="DA348" s="14">
        <f t="shared" si="591"/>
        <v>0</v>
      </c>
      <c r="DB348" s="14">
        <f t="shared" si="592"/>
        <v>0</v>
      </c>
      <c r="DC348" s="14">
        <f t="shared" si="561"/>
        <v>0</v>
      </c>
      <c r="DD348" s="14">
        <f t="shared" si="519"/>
        <v>0</v>
      </c>
      <c r="DE348" s="14">
        <f t="shared" si="520"/>
        <v>0</v>
      </c>
      <c r="DF348" s="14">
        <f t="shared" si="521"/>
        <v>0</v>
      </c>
      <c r="DG348" s="14">
        <f t="shared" si="522"/>
        <v>0</v>
      </c>
      <c r="DH348" s="14">
        <f t="shared" si="523"/>
        <v>0</v>
      </c>
      <c r="DI348" s="14">
        <f t="shared" si="524"/>
        <v>0</v>
      </c>
      <c r="DJ348" s="14">
        <f t="shared" si="525"/>
        <v>0</v>
      </c>
      <c r="DK348" s="14">
        <f t="shared" si="526"/>
        <v>0</v>
      </c>
      <c r="DL348" s="14">
        <f t="shared" si="527"/>
        <v>0</v>
      </c>
      <c r="DM348" s="14">
        <f t="shared" si="528"/>
        <v>0</v>
      </c>
      <c r="DN348" s="14">
        <f t="shared" si="529"/>
        <v>0</v>
      </c>
      <c r="DO348" s="14">
        <f t="shared" si="530"/>
        <v>0</v>
      </c>
      <c r="DP348" s="14">
        <f t="shared" si="531"/>
        <v>0</v>
      </c>
      <c r="DQ348" s="14">
        <f t="shared" si="532"/>
        <v>0</v>
      </c>
      <c r="DR348" s="14">
        <f t="shared" si="533"/>
        <v>0</v>
      </c>
      <c r="DS348" s="14">
        <f t="shared" si="534"/>
        <v>0</v>
      </c>
      <c r="DT348" s="14">
        <f t="shared" si="535"/>
        <v>0</v>
      </c>
      <c r="DU348" s="14">
        <f t="shared" si="536"/>
        <v>0</v>
      </c>
      <c r="DV348" s="14">
        <f t="shared" si="537"/>
        <v>0</v>
      </c>
      <c r="DW348" s="14">
        <f t="shared" si="538"/>
        <v>0</v>
      </c>
      <c r="DX348" s="14">
        <f t="shared" si="539"/>
        <v>0</v>
      </c>
      <c r="DY348" s="14">
        <f t="shared" si="540"/>
        <v>0</v>
      </c>
      <c r="DZ348" s="14">
        <f t="shared" si="545"/>
        <v>0.99999999999999989</v>
      </c>
    </row>
    <row r="349" spans="1:130">
      <c r="A349" s="18"/>
      <c r="B349" s="18"/>
      <c r="C349" s="18">
        <v>2027</v>
      </c>
      <c r="D349" s="25"/>
      <c r="E349" s="25"/>
      <c r="F349" s="25"/>
      <c r="G349" s="25"/>
      <c r="H349" s="25"/>
      <c r="I349" s="25"/>
      <c r="J349" s="25"/>
      <c r="K349" s="25">
        <f t="shared" si="553"/>
        <v>0</v>
      </c>
      <c r="L349" s="25">
        <f t="shared" si="554"/>
        <v>0</v>
      </c>
      <c r="M349" s="25">
        <f t="shared" si="555"/>
        <v>0</v>
      </c>
      <c r="N349" s="25">
        <f t="shared" si="556"/>
        <v>0</v>
      </c>
      <c r="O349" s="25">
        <f t="shared" si="557"/>
        <v>6.2172489379008766E-14</v>
      </c>
      <c r="P349" s="25">
        <f t="shared" si="558"/>
        <v>55.266666666666652</v>
      </c>
      <c r="Q349" s="25">
        <f t="shared" si="559"/>
        <v>50.399999999999991</v>
      </c>
      <c r="R349" s="25">
        <f t="shared" si="562"/>
        <v>53.266666666666652</v>
      </c>
      <c r="S349" s="25">
        <f t="shared" si="593"/>
        <v>110.26666666666664</v>
      </c>
      <c r="T349" s="25">
        <f t="shared" si="594"/>
        <v>303.93333333333328</v>
      </c>
      <c r="U349" s="25">
        <f t="shared" si="595"/>
        <v>603.39999999999986</v>
      </c>
      <c r="V349" s="25">
        <f t="shared" si="596"/>
        <v>1327.9999999999998</v>
      </c>
      <c r="W349" s="25">
        <f t="shared" si="597"/>
        <v>2095.9999999999995</v>
      </c>
      <c r="X349" s="25">
        <f t="shared" si="598"/>
        <v>218.19999999999996</v>
      </c>
      <c r="Y349" s="25">
        <f t="shared" si="599"/>
        <v>344.59999999999991</v>
      </c>
      <c r="Z349" s="25">
        <f t="shared" si="600"/>
        <v>395.39999999999992</v>
      </c>
      <c r="AA349" s="25">
        <f t="shared" si="601"/>
        <v>450.59999999999991</v>
      </c>
      <c r="AB349" s="25">
        <f t="shared" si="602"/>
        <v>528.79999999999984</v>
      </c>
      <c r="AC349" s="25">
        <f t="shared" ref="AC349:AC367" si="603">VLOOKUP($C$91,$D$3:$K$63,$A$72,0)*(B324-B323)</f>
        <v>610.99999999999989</v>
      </c>
      <c r="AD349" s="25">
        <f>VLOOKUP($C$92,$D$3:$K$63,$A$72,0)*(B323-B322)</f>
        <v>720.79999999999984</v>
      </c>
      <c r="AE349" s="25">
        <f>VLOOKUP($C$93,$D$3:$K$63,$A$72,0)*B322</f>
        <v>0</v>
      </c>
      <c r="AF349" s="25"/>
      <c r="AG349" s="25"/>
      <c r="AH349" s="25"/>
      <c r="AI349" s="25"/>
      <c r="AJ349" s="25"/>
      <c r="AK349" s="25"/>
      <c r="AL349" s="25"/>
      <c r="AM349" s="25"/>
      <c r="AN349" s="25"/>
      <c r="AO349" s="25"/>
      <c r="AP349" s="25"/>
      <c r="AQ349" s="25"/>
      <c r="AR349" s="25"/>
      <c r="AS349" s="25"/>
      <c r="AT349" s="25"/>
      <c r="AU349" s="25"/>
      <c r="AV349" s="25"/>
      <c r="AW349" s="25"/>
      <c r="AX349" s="25"/>
      <c r="AY349" s="25"/>
      <c r="AZ349" s="25"/>
      <c r="BA349" s="25"/>
      <c r="BB349" s="25"/>
      <c r="BC349" s="25"/>
      <c r="BD349" s="25"/>
      <c r="BE349" s="25"/>
      <c r="BF349" s="25"/>
      <c r="BG349" s="25"/>
      <c r="BH349" s="25"/>
      <c r="BI349" s="25"/>
      <c r="BJ349" s="25"/>
      <c r="BK349" s="25"/>
      <c r="BL349" s="25"/>
      <c r="BM349" s="21">
        <f t="shared" si="542"/>
        <v>7869.9333333333325</v>
      </c>
      <c r="BN349" s="18"/>
      <c r="BO349" s="18"/>
      <c r="BP349" s="18">
        <v>2027</v>
      </c>
      <c r="BQ349" s="14">
        <f t="shared" si="543"/>
        <v>0</v>
      </c>
      <c r="BR349" s="14">
        <f t="shared" si="563"/>
        <v>0</v>
      </c>
      <c r="BS349" s="14">
        <f t="shared" si="564"/>
        <v>0</v>
      </c>
      <c r="BT349" s="14">
        <f t="shared" si="565"/>
        <v>0</v>
      </c>
      <c r="BU349" s="14">
        <f t="shared" si="566"/>
        <v>0</v>
      </c>
      <c r="BV349" s="14">
        <f t="shared" si="567"/>
        <v>0</v>
      </c>
      <c r="BW349" s="14">
        <f t="shared" si="568"/>
        <v>0</v>
      </c>
      <c r="BX349" s="14">
        <f t="shared" si="569"/>
        <v>0</v>
      </c>
      <c r="BY349" s="14">
        <f t="shared" si="570"/>
        <v>0</v>
      </c>
      <c r="BZ349" s="14">
        <f t="shared" si="571"/>
        <v>0</v>
      </c>
      <c r="CA349" s="14">
        <f t="shared" si="572"/>
        <v>0</v>
      </c>
      <c r="CB349" s="14">
        <f t="shared" si="573"/>
        <v>7.90000203885786E-18</v>
      </c>
      <c r="CC349" s="14">
        <f t="shared" si="574"/>
        <v>7.0225076027751179E-3</v>
      </c>
      <c r="CD349" s="14">
        <f t="shared" si="575"/>
        <v>6.4041203229167542E-3</v>
      </c>
      <c r="CE349" s="14">
        <f t="shared" si="576"/>
        <v>6.7683758439292148E-3</v>
      </c>
      <c r="CF349" s="14">
        <f t="shared" si="577"/>
        <v>1.4011130971037448E-2</v>
      </c>
      <c r="CG349" s="14">
        <f t="shared" si="560"/>
        <v>3.8619556285949055E-2</v>
      </c>
      <c r="CH349" s="14">
        <f t="shared" si="513"/>
        <v>7.6671551643808913E-2</v>
      </c>
      <c r="CI349" s="14">
        <f t="shared" si="514"/>
        <v>0.16874348787367957</v>
      </c>
      <c r="CJ349" s="14">
        <f t="shared" si="515"/>
        <v>0.26633008327050628</v>
      </c>
      <c r="CK349" s="14">
        <f t="shared" si="516"/>
        <v>2.7725774890088012E-2</v>
      </c>
      <c r="CL349" s="14">
        <f t="shared" si="517"/>
        <v>4.3786902049149076E-2</v>
      </c>
      <c r="CM349" s="14">
        <f t="shared" si="544"/>
        <v>5.0241848723835011E-2</v>
      </c>
      <c r="CN349" s="14">
        <f t="shared" si="578"/>
        <v>5.7255885267981935E-2</v>
      </c>
      <c r="CO349" s="14">
        <f t="shared" si="579"/>
        <v>6.7192437038856731E-2</v>
      </c>
      <c r="CP349" s="14">
        <f t="shared" si="580"/>
        <v>7.7637252327423356E-2</v>
      </c>
      <c r="CQ349" s="14">
        <f t="shared" si="581"/>
        <v>9.1589085888063415E-2</v>
      </c>
      <c r="CR349" s="14">
        <f t="shared" si="582"/>
        <v>0</v>
      </c>
      <c r="CS349" s="14">
        <f t="shared" si="583"/>
        <v>0</v>
      </c>
      <c r="CT349" s="14">
        <f t="shared" si="584"/>
        <v>0</v>
      </c>
      <c r="CU349" s="14">
        <f t="shared" si="585"/>
        <v>0</v>
      </c>
      <c r="CV349" s="14">
        <f t="shared" si="586"/>
        <v>0</v>
      </c>
      <c r="CW349" s="14">
        <f t="shared" si="587"/>
        <v>0</v>
      </c>
      <c r="CX349" s="14">
        <f t="shared" si="588"/>
        <v>0</v>
      </c>
      <c r="CY349" s="14">
        <f t="shared" si="589"/>
        <v>0</v>
      </c>
      <c r="CZ349" s="14">
        <f t="shared" si="590"/>
        <v>0</v>
      </c>
      <c r="DA349" s="14">
        <f t="shared" si="591"/>
        <v>0</v>
      </c>
      <c r="DB349" s="14">
        <f t="shared" si="592"/>
        <v>0</v>
      </c>
      <c r="DC349" s="14">
        <f t="shared" si="561"/>
        <v>0</v>
      </c>
      <c r="DD349" s="14">
        <f t="shared" si="519"/>
        <v>0</v>
      </c>
      <c r="DE349" s="14">
        <f t="shared" si="520"/>
        <v>0</v>
      </c>
      <c r="DF349" s="14">
        <f t="shared" si="521"/>
        <v>0</v>
      </c>
      <c r="DG349" s="14">
        <f t="shared" si="522"/>
        <v>0</v>
      </c>
      <c r="DH349" s="14">
        <f t="shared" si="523"/>
        <v>0</v>
      </c>
      <c r="DI349" s="14">
        <f t="shared" si="524"/>
        <v>0</v>
      </c>
      <c r="DJ349" s="14">
        <f t="shared" si="525"/>
        <v>0</v>
      </c>
      <c r="DK349" s="14">
        <f t="shared" si="526"/>
        <v>0</v>
      </c>
      <c r="DL349" s="14">
        <f t="shared" si="527"/>
        <v>0</v>
      </c>
      <c r="DM349" s="14">
        <f t="shared" si="528"/>
        <v>0</v>
      </c>
      <c r="DN349" s="14">
        <f t="shared" si="529"/>
        <v>0</v>
      </c>
      <c r="DO349" s="14">
        <f t="shared" si="530"/>
        <v>0</v>
      </c>
      <c r="DP349" s="14">
        <f t="shared" si="531"/>
        <v>0</v>
      </c>
      <c r="DQ349" s="14">
        <f t="shared" si="532"/>
        <v>0</v>
      </c>
      <c r="DR349" s="14">
        <f t="shared" si="533"/>
        <v>0</v>
      </c>
      <c r="DS349" s="14">
        <f t="shared" si="534"/>
        <v>0</v>
      </c>
      <c r="DT349" s="14">
        <f t="shared" si="535"/>
        <v>0</v>
      </c>
      <c r="DU349" s="14">
        <f t="shared" si="536"/>
        <v>0</v>
      </c>
      <c r="DV349" s="14">
        <f t="shared" si="537"/>
        <v>0</v>
      </c>
      <c r="DW349" s="14">
        <f t="shared" si="538"/>
        <v>0</v>
      </c>
      <c r="DX349" s="14">
        <f t="shared" si="539"/>
        <v>0</v>
      </c>
      <c r="DY349" s="14">
        <f t="shared" si="540"/>
        <v>0</v>
      </c>
      <c r="DZ349" s="14">
        <f t="shared" si="545"/>
        <v>0.99999999999999978</v>
      </c>
    </row>
    <row r="350" spans="1:130">
      <c r="A350" s="18"/>
      <c r="B350" s="18"/>
      <c r="C350" s="18">
        <v>2028</v>
      </c>
      <c r="D350" s="25"/>
      <c r="E350" s="25"/>
      <c r="F350" s="25"/>
      <c r="G350" s="25"/>
      <c r="H350" s="25"/>
      <c r="I350" s="25"/>
      <c r="J350" s="25"/>
      <c r="K350" s="25"/>
      <c r="L350" s="25">
        <f t="shared" si="554"/>
        <v>0</v>
      </c>
      <c r="M350" s="25">
        <f t="shared" si="555"/>
        <v>0</v>
      </c>
      <c r="N350" s="25">
        <f t="shared" si="556"/>
        <v>0</v>
      </c>
      <c r="O350" s="25">
        <f t="shared" si="557"/>
        <v>0</v>
      </c>
      <c r="P350" s="25">
        <f t="shared" si="558"/>
        <v>1.8407497748285095E-13</v>
      </c>
      <c r="Q350" s="25">
        <f t="shared" si="559"/>
        <v>50.399999999999991</v>
      </c>
      <c r="R350" s="25">
        <f t="shared" si="562"/>
        <v>53.266666666666652</v>
      </c>
      <c r="S350" s="25">
        <f t="shared" si="593"/>
        <v>110.26666666666664</v>
      </c>
      <c r="T350" s="25">
        <f t="shared" si="594"/>
        <v>303.93333333333328</v>
      </c>
      <c r="U350" s="25">
        <f t="shared" si="595"/>
        <v>603.39999999999986</v>
      </c>
      <c r="V350" s="25">
        <f t="shared" si="596"/>
        <v>1327.9999999999998</v>
      </c>
      <c r="W350" s="25">
        <f t="shared" si="597"/>
        <v>2095.9999999999995</v>
      </c>
      <c r="X350" s="25">
        <f t="shared" si="598"/>
        <v>218.19999999999996</v>
      </c>
      <c r="Y350" s="25">
        <f t="shared" si="599"/>
        <v>344.59999999999991</v>
      </c>
      <c r="Z350" s="25">
        <f t="shared" si="600"/>
        <v>395.39999999999992</v>
      </c>
      <c r="AA350" s="25">
        <f t="shared" si="601"/>
        <v>450.59999999999991</v>
      </c>
      <c r="AB350" s="25">
        <f t="shared" si="602"/>
        <v>528.79999999999984</v>
      </c>
      <c r="AC350" s="25">
        <f t="shared" si="603"/>
        <v>610.99999999999989</v>
      </c>
      <c r="AD350" s="25">
        <f t="shared" ref="AD350:AD368" si="604">VLOOKUP($C$92,$D$3:$K$63,$A$72,0)*(B324-B323)</f>
        <v>720.79999999999984</v>
      </c>
      <c r="AE350" s="25">
        <f>VLOOKUP($C$93,$D$3:$K$63,$A$72,0)*(B323-B322)</f>
        <v>854.39999999999986</v>
      </c>
      <c r="AF350" s="25">
        <f>VLOOKUP($C$94,$D$3:$K$63,$A$72,0)*B322</f>
        <v>0</v>
      </c>
      <c r="AG350" s="25"/>
      <c r="AH350" s="25"/>
      <c r="AI350" s="25"/>
      <c r="AJ350" s="25"/>
      <c r="AK350" s="25"/>
      <c r="AL350" s="25"/>
      <c r="AM350" s="25"/>
      <c r="AN350" s="25"/>
      <c r="AO350" s="25"/>
      <c r="AP350" s="25"/>
      <c r="AQ350" s="25"/>
      <c r="AR350" s="25"/>
      <c r="AS350" s="25"/>
      <c r="AT350" s="25"/>
      <c r="AU350" s="25"/>
      <c r="AV350" s="25"/>
      <c r="AW350" s="25"/>
      <c r="AX350" s="25"/>
      <c r="AY350" s="25"/>
      <c r="AZ350" s="25"/>
      <c r="BA350" s="25"/>
      <c r="BB350" s="25"/>
      <c r="BC350" s="25"/>
      <c r="BD350" s="25"/>
      <c r="BE350" s="25"/>
      <c r="BF350" s="25"/>
      <c r="BG350" s="25"/>
      <c r="BH350" s="25"/>
      <c r="BI350" s="25"/>
      <c r="BJ350" s="25"/>
      <c r="BK350" s="25"/>
      <c r="BL350" s="25"/>
      <c r="BM350" s="21">
        <f t="shared" si="542"/>
        <v>8669.0666666666657</v>
      </c>
      <c r="BN350" s="18"/>
      <c r="BO350" s="18"/>
      <c r="BP350" s="18">
        <v>2028</v>
      </c>
      <c r="BQ350" s="14">
        <f t="shared" si="543"/>
        <v>0</v>
      </c>
      <c r="BR350" s="14">
        <f t="shared" si="563"/>
        <v>0</v>
      </c>
      <c r="BS350" s="14">
        <f t="shared" si="564"/>
        <v>0</v>
      </c>
      <c r="BT350" s="14">
        <f t="shared" si="565"/>
        <v>0</v>
      </c>
      <c r="BU350" s="14">
        <f t="shared" si="566"/>
        <v>0</v>
      </c>
      <c r="BV350" s="14">
        <f t="shared" si="567"/>
        <v>0</v>
      </c>
      <c r="BW350" s="14">
        <f t="shared" si="568"/>
        <v>0</v>
      </c>
      <c r="BX350" s="14">
        <f t="shared" si="569"/>
        <v>0</v>
      </c>
      <c r="BY350" s="14">
        <f t="shared" si="570"/>
        <v>0</v>
      </c>
      <c r="BZ350" s="14">
        <f t="shared" si="571"/>
        <v>0</v>
      </c>
      <c r="CA350" s="14">
        <f t="shared" si="572"/>
        <v>0</v>
      </c>
      <c r="CB350" s="14">
        <f t="shared" si="573"/>
        <v>0</v>
      </c>
      <c r="CC350" s="14">
        <f t="shared" si="574"/>
        <v>2.1233540421443021E-17</v>
      </c>
      <c r="CD350" s="14">
        <f t="shared" si="575"/>
        <v>5.8137746470208248E-3</v>
      </c>
      <c r="CE350" s="14">
        <f t="shared" si="576"/>
        <v>6.144452305515395E-3</v>
      </c>
      <c r="CF350" s="14">
        <f t="shared" si="577"/>
        <v>1.2719554584884184E-2</v>
      </c>
      <c r="CG350" s="14">
        <f t="shared" si="560"/>
        <v>3.5059521978529018E-2</v>
      </c>
      <c r="CH350" s="14">
        <f t="shared" si="513"/>
        <v>6.9603802024054875E-2</v>
      </c>
      <c r="CI350" s="14">
        <f t="shared" si="514"/>
        <v>0.153188347842136</v>
      </c>
      <c r="CJ350" s="14">
        <f t="shared" si="515"/>
        <v>0.24177919960626285</v>
      </c>
      <c r="CK350" s="14">
        <f t="shared" si="516"/>
        <v>2.5169952936109997E-2</v>
      </c>
      <c r="CL350" s="14">
        <f t="shared" si="517"/>
        <v>3.9750530622289205E-2</v>
      </c>
      <c r="CM350" s="14">
        <f t="shared" si="544"/>
        <v>4.5610446337937184E-2</v>
      </c>
      <c r="CN350" s="14">
        <f t="shared" si="578"/>
        <v>5.1977913808483801E-2</v>
      </c>
      <c r="CO350" s="14">
        <f t="shared" si="579"/>
        <v>6.0998492725091502E-2</v>
      </c>
      <c r="CP350" s="14">
        <f t="shared" si="580"/>
        <v>7.0480482327970717E-2</v>
      </c>
      <c r="CQ350" s="14">
        <f t="shared" si="581"/>
        <v>8.3146205666123213E-2</v>
      </c>
      <c r="CR350" s="14">
        <f t="shared" si="582"/>
        <v>9.8557322587591117E-2</v>
      </c>
      <c r="CS350" s="14">
        <f t="shared" si="583"/>
        <v>0</v>
      </c>
      <c r="CT350" s="14">
        <f t="shared" si="584"/>
        <v>0</v>
      </c>
      <c r="CU350" s="14">
        <f t="shared" si="585"/>
        <v>0</v>
      </c>
      <c r="CV350" s="14">
        <f t="shared" si="586"/>
        <v>0</v>
      </c>
      <c r="CW350" s="14">
        <f t="shared" si="587"/>
        <v>0</v>
      </c>
      <c r="CX350" s="14">
        <f t="shared" si="588"/>
        <v>0</v>
      </c>
      <c r="CY350" s="14">
        <f t="shared" si="589"/>
        <v>0</v>
      </c>
      <c r="CZ350" s="14">
        <f t="shared" si="590"/>
        <v>0</v>
      </c>
      <c r="DA350" s="14">
        <f t="shared" si="591"/>
        <v>0</v>
      </c>
      <c r="DB350" s="14">
        <f t="shared" si="592"/>
        <v>0</v>
      </c>
      <c r="DC350" s="14">
        <f t="shared" si="561"/>
        <v>0</v>
      </c>
      <c r="DD350" s="14">
        <f t="shared" si="519"/>
        <v>0</v>
      </c>
      <c r="DE350" s="14">
        <f t="shared" si="520"/>
        <v>0</v>
      </c>
      <c r="DF350" s="14">
        <f t="shared" si="521"/>
        <v>0</v>
      </c>
      <c r="DG350" s="14">
        <f t="shared" si="522"/>
        <v>0</v>
      </c>
      <c r="DH350" s="14">
        <f t="shared" si="523"/>
        <v>0</v>
      </c>
      <c r="DI350" s="14">
        <f t="shared" si="524"/>
        <v>0</v>
      </c>
      <c r="DJ350" s="14">
        <f t="shared" si="525"/>
        <v>0</v>
      </c>
      <c r="DK350" s="14">
        <f t="shared" si="526"/>
        <v>0</v>
      </c>
      <c r="DL350" s="14">
        <f t="shared" si="527"/>
        <v>0</v>
      </c>
      <c r="DM350" s="14">
        <f t="shared" si="528"/>
        <v>0</v>
      </c>
      <c r="DN350" s="14">
        <f t="shared" si="529"/>
        <v>0</v>
      </c>
      <c r="DO350" s="14">
        <f t="shared" si="530"/>
        <v>0</v>
      </c>
      <c r="DP350" s="14">
        <f t="shared" si="531"/>
        <v>0</v>
      </c>
      <c r="DQ350" s="14">
        <f t="shared" si="532"/>
        <v>0</v>
      </c>
      <c r="DR350" s="14">
        <f t="shared" si="533"/>
        <v>0</v>
      </c>
      <c r="DS350" s="14">
        <f t="shared" si="534"/>
        <v>0</v>
      </c>
      <c r="DT350" s="14">
        <f t="shared" si="535"/>
        <v>0</v>
      </c>
      <c r="DU350" s="14">
        <f t="shared" si="536"/>
        <v>0</v>
      </c>
      <c r="DV350" s="14">
        <f t="shared" si="537"/>
        <v>0</v>
      </c>
      <c r="DW350" s="14">
        <f t="shared" si="538"/>
        <v>0</v>
      </c>
      <c r="DX350" s="14">
        <f t="shared" si="539"/>
        <v>0</v>
      </c>
      <c r="DY350" s="14">
        <f t="shared" si="540"/>
        <v>0</v>
      </c>
      <c r="DZ350" s="14">
        <f t="shared" si="545"/>
        <v>0.99999999999999978</v>
      </c>
    </row>
    <row r="351" spans="1:130">
      <c r="A351" s="18"/>
      <c r="B351" s="18"/>
      <c r="C351" s="18">
        <v>2029</v>
      </c>
      <c r="D351" s="25"/>
      <c r="E351" s="25"/>
      <c r="F351" s="25"/>
      <c r="G351" s="25"/>
      <c r="H351" s="25"/>
      <c r="I351" s="25"/>
      <c r="J351" s="25"/>
      <c r="K351" s="25"/>
      <c r="L351" s="25"/>
      <c r="M351" s="25">
        <f t="shared" si="555"/>
        <v>0</v>
      </c>
      <c r="N351" s="25">
        <f t="shared" si="556"/>
        <v>0</v>
      </c>
      <c r="O351" s="25">
        <f t="shared" si="557"/>
        <v>0</v>
      </c>
      <c r="P351" s="25">
        <f t="shared" si="558"/>
        <v>0</v>
      </c>
      <c r="Q351" s="25">
        <f t="shared" si="559"/>
        <v>1.6786572132332367E-13</v>
      </c>
      <c r="R351" s="25">
        <f t="shared" si="562"/>
        <v>53.266666666666652</v>
      </c>
      <c r="S351" s="25">
        <f t="shared" si="593"/>
        <v>110.26666666666664</v>
      </c>
      <c r="T351" s="25">
        <f t="shared" si="594"/>
        <v>303.93333333333328</v>
      </c>
      <c r="U351" s="25">
        <f t="shared" si="595"/>
        <v>603.39999999999986</v>
      </c>
      <c r="V351" s="25">
        <f t="shared" si="596"/>
        <v>1327.9999999999998</v>
      </c>
      <c r="W351" s="25">
        <f t="shared" si="597"/>
        <v>2095.9999999999995</v>
      </c>
      <c r="X351" s="25">
        <f t="shared" si="598"/>
        <v>218.19999999999996</v>
      </c>
      <c r="Y351" s="25">
        <f t="shared" si="599"/>
        <v>344.59999999999991</v>
      </c>
      <c r="Z351" s="25">
        <f t="shared" si="600"/>
        <v>395.39999999999992</v>
      </c>
      <c r="AA351" s="25">
        <f t="shared" si="601"/>
        <v>450.59999999999991</v>
      </c>
      <c r="AB351" s="25">
        <f t="shared" si="602"/>
        <v>528.79999999999984</v>
      </c>
      <c r="AC351" s="25">
        <f t="shared" si="603"/>
        <v>610.99999999999989</v>
      </c>
      <c r="AD351" s="25">
        <f t="shared" si="604"/>
        <v>720.79999999999984</v>
      </c>
      <c r="AE351" s="25">
        <f t="shared" ref="AE351:AE369" si="605">VLOOKUP($C$93,$D$3:$K$63,$A$72,0)*(B324-B323)</f>
        <v>854.39999999999986</v>
      </c>
      <c r="AF351" s="25">
        <f>VLOOKUP($C$94,$D$3:$K$63,$A$72,0)*(B323-B322)</f>
        <v>1028.9999999999998</v>
      </c>
      <c r="AG351" s="25">
        <f>VLOOKUP($C$95,$D$3:$K$63,$A$72,0)*B322</f>
        <v>0</v>
      </c>
      <c r="AH351" s="25"/>
      <c r="AI351" s="25"/>
      <c r="AJ351" s="25"/>
      <c r="AK351" s="25"/>
      <c r="AL351" s="25"/>
      <c r="AM351" s="25"/>
      <c r="AN351" s="25"/>
      <c r="AO351" s="25"/>
      <c r="AP351" s="25"/>
      <c r="AQ351" s="25"/>
      <c r="AR351" s="25"/>
      <c r="AS351" s="25"/>
      <c r="AT351" s="25"/>
      <c r="AU351" s="25"/>
      <c r="AV351" s="25"/>
      <c r="AW351" s="25"/>
      <c r="AX351" s="25"/>
      <c r="AY351" s="25"/>
      <c r="AZ351" s="25"/>
      <c r="BA351" s="25"/>
      <c r="BB351" s="25"/>
      <c r="BC351" s="25"/>
      <c r="BD351" s="25"/>
      <c r="BE351" s="25"/>
      <c r="BF351" s="25"/>
      <c r="BG351" s="25"/>
      <c r="BH351" s="25"/>
      <c r="BI351" s="25"/>
      <c r="BJ351" s="25"/>
      <c r="BK351" s="25"/>
      <c r="BL351" s="25"/>
      <c r="BM351" s="21">
        <f t="shared" si="542"/>
        <v>9647.6666666666661</v>
      </c>
      <c r="BN351" s="18"/>
      <c r="BO351" s="18"/>
      <c r="BP351" s="18">
        <v>2029</v>
      </c>
      <c r="BQ351" s="14">
        <f t="shared" si="543"/>
        <v>0</v>
      </c>
      <c r="BR351" s="14">
        <f t="shared" si="563"/>
        <v>0</v>
      </c>
      <c r="BS351" s="14">
        <f t="shared" si="564"/>
        <v>0</v>
      </c>
      <c r="BT351" s="14">
        <f t="shared" si="565"/>
        <v>0</v>
      </c>
      <c r="BU351" s="14">
        <f t="shared" si="566"/>
        <v>0</v>
      </c>
      <c r="BV351" s="14">
        <f t="shared" si="567"/>
        <v>0</v>
      </c>
      <c r="BW351" s="14">
        <f t="shared" si="568"/>
        <v>0</v>
      </c>
      <c r="BX351" s="14">
        <f t="shared" si="569"/>
        <v>0</v>
      </c>
      <c r="BY351" s="14">
        <f t="shared" si="570"/>
        <v>0</v>
      </c>
      <c r="BZ351" s="14">
        <f t="shared" si="571"/>
        <v>0</v>
      </c>
      <c r="CA351" s="14">
        <f t="shared" si="572"/>
        <v>0</v>
      </c>
      <c r="CB351" s="14">
        <f t="shared" si="573"/>
        <v>0</v>
      </c>
      <c r="CC351" s="14">
        <f t="shared" si="574"/>
        <v>0</v>
      </c>
      <c r="CD351" s="14">
        <f t="shared" si="575"/>
        <v>1.7399618697784302E-17</v>
      </c>
      <c r="CE351" s="14">
        <f t="shared" si="576"/>
        <v>5.5211968351587589E-3</v>
      </c>
      <c r="CF351" s="14">
        <f t="shared" si="577"/>
        <v>1.1429361158138408E-2</v>
      </c>
      <c r="CG351" s="14">
        <f t="shared" si="560"/>
        <v>3.1503299588847039E-2</v>
      </c>
      <c r="CH351" s="14">
        <f t="shared" si="513"/>
        <v>6.254362021905123E-2</v>
      </c>
      <c r="CI351" s="14">
        <f t="shared" si="514"/>
        <v>0.1376498635248592</v>
      </c>
      <c r="CJ351" s="14">
        <f t="shared" si="515"/>
        <v>0.21725460387658499</v>
      </c>
      <c r="CK351" s="14">
        <f t="shared" si="516"/>
        <v>2.261686763638876E-2</v>
      </c>
      <c r="CL351" s="14">
        <f t="shared" si="517"/>
        <v>3.5718481152610296E-2</v>
      </c>
      <c r="CM351" s="14">
        <f t="shared" si="544"/>
        <v>4.0984003040458829E-2</v>
      </c>
      <c r="CN351" s="14">
        <f t="shared" si="578"/>
        <v>4.670559375323912E-2</v>
      </c>
      <c r="CO351" s="14">
        <f t="shared" si="579"/>
        <v>5.4811180596344523E-2</v>
      </c>
      <c r="CP351" s="14">
        <f t="shared" si="580"/>
        <v>6.3331375462115189E-2</v>
      </c>
      <c r="CQ351" s="14">
        <f t="shared" si="581"/>
        <v>7.4712365684275972E-2</v>
      </c>
      <c r="CR351" s="14">
        <f t="shared" si="582"/>
        <v>8.8560273641294956E-2</v>
      </c>
      <c r="CS351" s="14">
        <f t="shared" si="583"/>
        <v>0.10665791383063261</v>
      </c>
      <c r="CT351" s="14">
        <f t="shared" si="584"/>
        <v>0</v>
      </c>
      <c r="CU351" s="14">
        <f t="shared" si="585"/>
        <v>0</v>
      </c>
      <c r="CV351" s="14">
        <f t="shared" si="586"/>
        <v>0</v>
      </c>
      <c r="CW351" s="14">
        <f t="shared" si="587"/>
        <v>0</v>
      </c>
      <c r="CX351" s="14">
        <f t="shared" si="588"/>
        <v>0</v>
      </c>
      <c r="CY351" s="14">
        <f t="shared" si="589"/>
        <v>0</v>
      </c>
      <c r="CZ351" s="14">
        <f t="shared" si="590"/>
        <v>0</v>
      </c>
      <c r="DA351" s="14">
        <f t="shared" si="591"/>
        <v>0</v>
      </c>
      <c r="DB351" s="14">
        <f t="shared" si="592"/>
        <v>0</v>
      </c>
      <c r="DC351" s="14">
        <f t="shared" si="561"/>
        <v>0</v>
      </c>
      <c r="DD351" s="14">
        <f t="shared" si="519"/>
        <v>0</v>
      </c>
      <c r="DE351" s="14">
        <f t="shared" si="520"/>
        <v>0</v>
      </c>
      <c r="DF351" s="14">
        <f t="shared" si="521"/>
        <v>0</v>
      </c>
      <c r="DG351" s="14">
        <f t="shared" si="522"/>
        <v>0</v>
      </c>
      <c r="DH351" s="14">
        <f t="shared" si="523"/>
        <v>0</v>
      </c>
      <c r="DI351" s="14">
        <f t="shared" si="524"/>
        <v>0</v>
      </c>
      <c r="DJ351" s="14">
        <f t="shared" si="525"/>
        <v>0</v>
      </c>
      <c r="DK351" s="14">
        <f t="shared" si="526"/>
        <v>0</v>
      </c>
      <c r="DL351" s="14">
        <f t="shared" si="527"/>
        <v>0</v>
      </c>
      <c r="DM351" s="14">
        <f t="shared" si="528"/>
        <v>0</v>
      </c>
      <c r="DN351" s="14">
        <f t="shared" si="529"/>
        <v>0</v>
      </c>
      <c r="DO351" s="14">
        <f t="shared" si="530"/>
        <v>0</v>
      </c>
      <c r="DP351" s="14">
        <f t="shared" si="531"/>
        <v>0</v>
      </c>
      <c r="DQ351" s="14">
        <f t="shared" si="532"/>
        <v>0</v>
      </c>
      <c r="DR351" s="14">
        <f t="shared" si="533"/>
        <v>0</v>
      </c>
      <c r="DS351" s="14">
        <f t="shared" si="534"/>
        <v>0</v>
      </c>
      <c r="DT351" s="14">
        <f t="shared" si="535"/>
        <v>0</v>
      </c>
      <c r="DU351" s="14">
        <f t="shared" si="536"/>
        <v>0</v>
      </c>
      <c r="DV351" s="14">
        <f t="shared" si="537"/>
        <v>0</v>
      </c>
      <c r="DW351" s="14">
        <f t="shared" si="538"/>
        <v>0</v>
      </c>
      <c r="DX351" s="14">
        <f t="shared" si="539"/>
        <v>0</v>
      </c>
      <c r="DY351" s="14">
        <f t="shared" si="540"/>
        <v>0</v>
      </c>
      <c r="DZ351" s="14">
        <f t="shared" si="545"/>
        <v>0.99999999999999978</v>
      </c>
    </row>
    <row r="352" spans="1:130">
      <c r="A352" s="18"/>
      <c r="B352" s="18"/>
      <c r="C352" s="18">
        <v>2030</v>
      </c>
      <c r="D352" s="25"/>
      <c r="E352" s="25"/>
      <c r="F352" s="25"/>
      <c r="G352" s="25"/>
      <c r="H352" s="25"/>
      <c r="I352" s="25"/>
      <c r="J352" s="25"/>
      <c r="K352" s="25"/>
      <c r="L352" s="25"/>
      <c r="M352" s="25"/>
      <c r="N352" s="25">
        <f t="shared" si="556"/>
        <v>0</v>
      </c>
      <c r="O352" s="25">
        <f t="shared" si="557"/>
        <v>0</v>
      </c>
      <c r="P352" s="25">
        <f t="shared" si="558"/>
        <v>0</v>
      </c>
      <c r="Q352" s="25">
        <f t="shared" si="559"/>
        <v>0</v>
      </c>
      <c r="R352" s="25">
        <f t="shared" si="562"/>
        <v>1.7741363933510002E-13</v>
      </c>
      <c r="S352" s="25">
        <f t="shared" si="593"/>
        <v>110.26666666666664</v>
      </c>
      <c r="T352" s="25">
        <f t="shared" si="594"/>
        <v>303.93333333333328</v>
      </c>
      <c r="U352" s="25">
        <f t="shared" si="595"/>
        <v>603.39999999999986</v>
      </c>
      <c r="V352" s="25">
        <f t="shared" si="596"/>
        <v>1327.9999999999998</v>
      </c>
      <c r="W352" s="25">
        <f t="shared" si="597"/>
        <v>2095.9999999999995</v>
      </c>
      <c r="X352" s="25">
        <f t="shared" si="598"/>
        <v>218.19999999999996</v>
      </c>
      <c r="Y352" s="25">
        <f t="shared" si="599"/>
        <v>344.59999999999991</v>
      </c>
      <c r="Z352" s="25">
        <f t="shared" si="600"/>
        <v>395.39999999999992</v>
      </c>
      <c r="AA352" s="25">
        <f t="shared" si="601"/>
        <v>450.59999999999991</v>
      </c>
      <c r="AB352" s="25">
        <f t="shared" si="602"/>
        <v>528.79999999999984</v>
      </c>
      <c r="AC352" s="25">
        <f t="shared" si="603"/>
        <v>610.99999999999989</v>
      </c>
      <c r="AD352" s="25">
        <f t="shared" si="604"/>
        <v>720.79999999999984</v>
      </c>
      <c r="AE352" s="25">
        <f t="shared" si="605"/>
        <v>854.39999999999986</v>
      </c>
      <c r="AF352" s="25">
        <f t="shared" ref="AF352:AF370" si="606">VLOOKUP($C$94,$D$3:$K$63,$A$72,0)*(B324-B323)</f>
        <v>1028.9999999999998</v>
      </c>
      <c r="AG352" s="25">
        <f>VLOOKUP($C$95,$D$3:$K$63,$A$72,0)*(B323-B322)</f>
        <v>1182.7999999999997</v>
      </c>
      <c r="AH352" s="25">
        <f>VLOOKUP($C$96,$D$3:$K$63,$A$72,0)*B322</f>
        <v>0</v>
      </c>
      <c r="AI352" s="25"/>
      <c r="AJ352" s="25"/>
      <c r="AK352" s="25"/>
      <c r="AL352" s="25"/>
      <c r="AM352" s="25"/>
      <c r="AN352" s="25"/>
      <c r="AO352" s="25"/>
      <c r="AP352" s="25"/>
      <c r="AQ352" s="25"/>
      <c r="AR352" s="25"/>
      <c r="AS352" s="25"/>
      <c r="AT352" s="25"/>
      <c r="AU352" s="25"/>
      <c r="AV352" s="25"/>
      <c r="AW352" s="25"/>
      <c r="AX352" s="25"/>
      <c r="AY352" s="25"/>
      <c r="AZ352" s="25"/>
      <c r="BA352" s="25"/>
      <c r="BB352" s="25"/>
      <c r="BC352" s="25"/>
      <c r="BD352" s="25"/>
      <c r="BE352" s="25"/>
      <c r="BF352" s="25"/>
      <c r="BG352" s="25"/>
      <c r="BH352" s="25"/>
      <c r="BI352" s="25"/>
      <c r="BJ352" s="25"/>
      <c r="BK352" s="25"/>
      <c r="BL352" s="25"/>
      <c r="BM352" s="21">
        <f t="shared" si="542"/>
        <v>10777.199999999997</v>
      </c>
      <c r="BN352" s="18"/>
      <c r="BO352" s="18"/>
      <c r="BP352" s="18">
        <v>2030</v>
      </c>
      <c r="BQ352" s="14">
        <f t="shared" si="543"/>
        <v>0</v>
      </c>
      <c r="BR352" s="14">
        <f t="shared" si="563"/>
        <v>0</v>
      </c>
      <c r="BS352" s="14">
        <f t="shared" si="564"/>
        <v>0</v>
      </c>
      <c r="BT352" s="14">
        <f t="shared" si="565"/>
        <v>0</v>
      </c>
      <c r="BU352" s="14">
        <f t="shared" si="566"/>
        <v>0</v>
      </c>
      <c r="BV352" s="14">
        <f t="shared" si="567"/>
        <v>0</v>
      </c>
      <c r="BW352" s="14">
        <f t="shared" si="568"/>
        <v>0</v>
      </c>
      <c r="BX352" s="14">
        <f t="shared" si="569"/>
        <v>0</v>
      </c>
      <c r="BY352" s="14">
        <f t="shared" si="570"/>
        <v>0</v>
      </c>
      <c r="BZ352" s="14">
        <f t="shared" si="571"/>
        <v>0</v>
      </c>
      <c r="CA352" s="14">
        <f t="shared" si="572"/>
        <v>0</v>
      </c>
      <c r="CB352" s="14">
        <f t="shared" si="573"/>
        <v>0</v>
      </c>
      <c r="CC352" s="14">
        <f t="shared" si="574"/>
        <v>0</v>
      </c>
      <c r="CD352" s="14">
        <f t="shared" si="575"/>
        <v>0</v>
      </c>
      <c r="CE352" s="14">
        <f t="shared" si="576"/>
        <v>1.646194181560146E-17</v>
      </c>
      <c r="CF352" s="14">
        <f t="shared" si="577"/>
        <v>1.023147632656596E-2</v>
      </c>
      <c r="CG352" s="14">
        <f t="shared" si="560"/>
        <v>2.8201511833624075E-2</v>
      </c>
      <c r="CH352" s="14">
        <f t="shared" si="513"/>
        <v>5.5988568459340089E-2</v>
      </c>
      <c r="CI352" s="14">
        <f t="shared" si="514"/>
        <v>0.12322310061982705</v>
      </c>
      <c r="CJ352" s="14">
        <f t="shared" si="515"/>
        <v>0.19448465278551016</v>
      </c>
      <c r="CK352" s="14">
        <f t="shared" si="516"/>
        <v>2.0246446201239655E-2</v>
      </c>
      <c r="CL352" s="14">
        <f t="shared" si="517"/>
        <v>3.1974909995175001E-2</v>
      </c>
      <c r="CM352" s="14">
        <f t="shared" si="544"/>
        <v>3.6688564747800918E-2</v>
      </c>
      <c r="CN352" s="14">
        <f t="shared" si="578"/>
        <v>4.181048880970939E-2</v>
      </c>
      <c r="CO352" s="14">
        <f t="shared" si="579"/>
        <v>4.9066547897413056E-2</v>
      </c>
      <c r="CP352" s="14">
        <f t="shared" si="580"/>
        <v>5.6693760902646335E-2</v>
      </c>
      <c r="CQ352" s="14">
        <f t="shared" si="581"/>
        <v>6.6881935938833834E-2</v>
      </c>
      <c r="CR352" s="14">
        <f t="shared" si="582"/>
        <v>7.9278476784322469E-2</v>
      </c>
      <c r="CS352" s="14">
        <f t="shared" si="583"/>
        <v>9.5479345284489481E-2</v>
      </c>
      <c r="CT352" s="14">
        <f t="shared" si="584"/>
        <v>0.10975021341350258</v>
      </c>
      <c r="CU352" s="14">
        <f t="shared" si="585"/>
        <v>0</v>
      </c>
      <c r="CV352" s="14">
        <f t="shared" si="586"/>
        <v>0</v>
      </c>
      <c r="CW352" s="14">
        <f t="shared" si="587"/>
        <v>0</v>
      </c>
      <c r="CX352" s="14">
        <f t="shared" si="588"/>
        <v>0</v>
      </c>
      <c r="CY352" s="14">
        <f t="shared" si="589"/>
        <v>0</v>
      </c>
      <c r="CZ352" s="14">
        <f t="shared" si="590"/>
        <v>0</v>
      </c>
      <c r="DA352" s="14">
        <f t="shared" si="591"/>
        <v>0</v>
      </c>
      <c r="DB352" s="14">
        <f t="shared" si="592"/>
        <v>0</v>
      </c>
      <c r="DC352" s="14">
        <f t="shared" si="561"/>
        <v>0</v>
      </c>
      <c r="DD352" s="14">
        <f t="shared" si="519"/>
        <v>0</v>
      </c>
      <c r="DE352" s="14">
        <f t="shared" si="520"/>
        <v>0</v>
      </c>
      <c r="DF352" s="14">
        <f t="shared" si="521"/>
        <v>0</v>
      </c>
      <c r="DG352" s="14">
        <f t="shared" si="522"/>
        <v>0</v>
      </c>
      <c r="DH352" s="14">
        <f t="shared" si="523"/>
        <v>0</v>
      </c>
      <c r="DI352" s="14">
        <f t="shared" si="524"/>
        <v>0</v>
      </c>
      <c r="DJ352" s="14">
        <f t="shared" si="525"/>
        <v>0</v>
      </c>
      <c r="DK352" s="14">
        <f t="shared" si="526"/>
        <v>0</v>
      </c>
      <c r="DL352" s="14">
        <f t="shared" si="527"/>
        <v>0</v>
      </c>
      <c r="DM352" s="14">
        <f t="shared" si="528"/>
        <v>0</v>
      </c>
      <c r="DN352" s="14">
        <f t="shared" si="529"/>
        <v>0</v>
      </c>
      <c r="DO352" s="14">
        <f t="shared" si="530"/>
        <v>0</v>
      </c>
      <c r="DP352" s="14">
        <f t="shared" si="531"/>
        <v>0</v>
      </c>
      <c r="DQ352" s="14">
        <f t="shared" si="532"/>
        <v>0</v>
      </c>
      <c r="DR352" s="14">
        <f t="shared" si="533"/>
        <v>0</v>
      </c>
      <c r="DS352" s="14">
        <f t="shared" si="534"/>
        <v>0</v>
      </c>
      <c r="DT352" s="14">
        <f t="shared" si="535"/>
        <v>0</v>
      </c>
      <c r="DU352" s="14">
        <f t="shared" si="536"/>
        <v>0</v>
      </c>
      <c r="DV352" s="14">
        <f t="shared" si="537"/>
        <v>0</v>
      </c>
      <c r="DW352" s="14">
        <f t="shared" si="538"/>
        <v>0</v>
      </c>
      <c r="DX352" s="14">
        <f t="shared" si="539"/>
        <v>0</v>
      </c>
      <c r="DY352" s="14">
        <f t="shared" si="540"/>
        <v>0</v>
      </c>
      <c r="DZ352" s="14">
        <f t="shared" si="545"/>
        <v>1.0000000000000002</v>
      </c>
    </row>
    <row r="353" spans="1:130">
      <c r="A353" s="18"/>
      <c r="B353" s="18"/>
      <c r="C353" s="18">
        <v>2031</v>
      </c>
      <c r="D353" s="25"/>
      <c r="E353" s="25"/>
      <c r="F353" s="25"/>
      <c r="G353" s="25"/>
      <c r="H353" s="25"/>
      <c r="I353" s="25"/>
      <c r="J353" s="25"/>
      <c r="K353" s="25"/>
      <c r="L353" s="25"/>
      <c r="M353" s="25"/>
      <c r="N353" s="25"/>
      <c r="O353" s="25">
        <f t="shared" si="557"/>
        <v>0</v>
      </c>
      <c r="P353" s="25">
        <f t="shared" si="558"/>
        <v>0</v>
      </c>
      <c r="Q353" s="25">
        <f t="shared" si="559"/>
        <v>0</v>
      </c>
      <c r="R353" s="25">
        <f t="shared" si="562"/>
        <v>0</v>
      </c>
      <c r="S353" s="25">
        <f t="shared" si="593"/>
        <v>3.6726177654600178E-13</v>
      </c>
      <c r="T353" s="25">
        <f t="shared" si="594"/>
        <v>303.93333333333328</v>
      </c>
      <c r="U353" s="25">
        <f t="shared" si="595"/>
        <v>603.39999999999986</v>
      </c>
      <c r="V353" s="25">
        <f t="shared" si="596"/>
        <v>1327.9999999999998</v>
      </c>
      <c r="W353" s="25">
        <f t="shared" si="597"/>
        <v>2095.9999999999995</v>
      </c>
      <c r="X353" s="25">
        <f t="shared" si="598"/>
        <v>218.19999999999996</v>
      </c>
      <c r="Y353" s="25">
        <f t="shared" si="599"/>
        <v>344.59999999999991</v>
      </c>
      <c r="Z353" s="25">
        <f t="shared" si="600"/>
        <v>395.39999999999992</v>
      </c>
      <c r="AA353" s="25">
        <f t="shared" si="601"/>
        <v>450.59999999999991</v>
      </c>
      <c r="AB353" s="25">
        <f t="shared" si="602"/>
        <v>528.79999999999984</v>
      </c>
      <c r="AC353" s="25">
        <f t="shared" si="603"/>
        <v>610.99999999999989</v>
      </c>
      <c r="AD353" s="25">
        <f t="shared" si="604"/>
        <v>720.79999999999984</v>
      </c>
      <c r="AE353" s="25">
        <f t="shared" si="605"/>
        <v>854.39999999999986</v>
      </c>
      <c r="AF353" s="25">
        <f t="shared" si="606"/>
        <v>1028.9999999999998</v>
      </c>
      <c r="AG353" s="25">
        <f t="shared" ref="AG353:AG371" si="607">VLOOKUP($C$95,$D$3:$K$63,$A$72,0)*(B324-B323)</f>
        <v>1182.7999999999997</v>
      </c>
      <c r="AH353" s="25">
        <f>VLOOKUP($C$96,$D$3:$K$63,$A$72,0)*(B323-B322)</f>
        <v>1326.1999999999998</v>
      </c>
      <c r="AI353" s="25">
        <f>VLOOKUP($C$97,$D$3:$K$63,$A$72,0)*B322</f>
        <v>0</v>
      </c>
      <c r="AJ353" s="25"/>
      <c r="AK353" s="25"/>
      <c r="AL353" s="25"/>
      <c r="AM353" s="25"/>
      <c r="AN353" s="25"/>
      <c r="AO353" s="25"/>
      <c r="AP353" s="25"/>
      <c r="AQ353" s="25"/>
      <c r="AR353" s="25"/>
      <c r="AS353" s="25"/>
      <c r="AT353" s="25"/>
      <c r="AU353" s="25"/>
      <c r="AV353" s="25"/>
      <c r="AW353" s="25"/>
      <c r="AX353" s="25"/>
      <c r="AY353" s="25"/>
      <c r="AZ353" s="25"/>
      <c r="BA353" s="25"/>
      <c r="BB353" s="25"/>
      <c r="BC353" s="25"/>
      <c r="BD353" s="25"/>
      <c r="BE353" s="25"/>
      <c r="BF353" s="25"/>
      <c r="BG353" s="25"/>
      <c r="BH353" s="25"/>
      <c r="BI353" s="25"/>
      <c r="BJ353" s="25"/>
      <c r="BK353" s="25"/>
      <c r="BL353" s="25"/>
      <c r="BM353" s="21">
        <f t="shared" si="542"/>
        <v>11993.133333333331</v>
      </c>
      <c r="BN353" s="18"/>
      <c r="BO353" s="18"/>
      <c r="BP353" s="18">
        <v>2031</v>
      </c>
      <c r="BQ353" s="14">
        <f t="shared" si="543"/>
        <v>0</v>
      </c>
      <c r="BR353" s="14">
        <f t="shared" si="563"/>
        <v>0</v>
      </c>
      <c r="BS353" s="14">
        <f t="shared" si="564"/>
        <v>0</v>
      </c>
      <c r="BT353" s="14">
        <f t="shared" si="565"/>
        <v>0</v>
      </c>
      <c r="BU353" s="14">
        <f t="shared" si="566"/>
        <v>0</v>
      </c>
      <c r="BV353" s="14">
        <f t="shared" si="567"/>
        <v>0</v>
      </c>
      <c r="BW353" s="14">
        <f t="shared" si="568"/>
        <v>0</v>
      </c>
      <c r="BX353" s="14">
        <f t="shared" si="569"/>
        <v>0</v>
      </c>
      <c r="BY353" s="14">
        <f t="shared" si="570"/>
        <v>0</v>
      </c>
      <c r="BZ353" s="14">
        <f t="shared" si="571"/>
        <v>0</v>
      </c>
      <c r="CA353" s="14">
        <f t="shared" si="572"/>
        <v>0</v>
      </c>
      <c r="CB353" s="14">
        <f t="shared" si="573"/>
        <v>0</v>
      </c>
      <c r="CC353" s="14">
        <f t="shared" si="574"/>
        <v>0</v>
      </c>
      <c r="CD353" s="14">
        <f t="shared" si="575"/>
        <v>0</v>
      </c>
      <c r="CE353" s="14">
        <f t="shared" si="576"/>
        <v>0</v>
      </c>
      <c r="CF353" s="14">
        <f t="shared" si="577"/>
        <v>3.0622671018360657E-17</v>
      </c>
      <c r="CG353" s="14">
        <f t="shared" si="560"/>
        <v>2.5342279193093824E-2</v>
      </c>
      <c r="CH353" s="14">
        <f t="shared" si="513"/>
        <v>5.0312123048188682E-2</v>
      </c>
      <c r="CI353" s="14">
        <f t="shared" si="514"/>
        <v>0.11073002884984186</v>
      </c>
      <c r="CJ353" s="14">
        <f t="shared" si="515"/>
        <v>0.17476667204011184</v>
      </c>
      <c r="CK353" s="14">
        <f t="shared" si="516"/>
        <v>1.8193744198068896E-2</v>
      </c>
      <c r="CL353" s="14">
        <f t="shared" si="517"/>
        <v>2.8733108389800827E-2</v>
      </c>
      <c r="CM353" s="14">
        <f t="shared" si="544"/>
        <v>3.2968865517490564E-2</v>
      </c>
      <c r="CN353" s="14">
        <f t="shared" si="578"/>
        <v>3.7571499246791221E-2</v>
      </c>
      <c r="CO353" s="14">
        <f t="shared" si="579"/>
        <v>4.4091897029967145E-2</v>
      </c>
      <c r="CP353" s="14">
        <f t="shared" si="580"/>
        <v>5.094581899642573E-2</v>
      </c>
      <c r="CQ353" s="14">
        <f t="shared" si="581"/>
        <v>6.0101057827534644E-2</v>
      </c>
      <c r="CR353" s="14">
        <f t="shared" si="582"/>
        <v>7.1240765549175356E-2</v>
      </c>
      <c r="CS353" s="14">
        <f t="shared" si="583"/>
        <v>8.5799096149463294E-2</v>
      </c>
      <c r="CT353" s="14">
        <f t="shared" si="584"/>
        <v>9.8623100996681423E-2</v>
      </c>
      <c r="CU353" s="14">
        <f t="shared" si="585"/>
        <v>0.11057994296736466</v>
      </c>
      <c r="CV353" s="14">
        <f t="shared" si="586"/>
        <v>0</v>
      </c>
      <c r="CW353" s="14">
        <f t="shared" si="587"/>
        <v>0</v>
      </c>
      <c r="CX353" s="14">
        <f t="shared" si="588"/>
        <v>0</v>
      </c>
      <c r="CY353" s="14">
        <f t="shared" si="589"/>
        <v>0</v>
      </c>
      <c r="CZ353" s="14">
        <f t="shared" si="590"/>
        <v>0</v>
      </c>
      <c r="DA353" s="14">
        <f t="shared" si="591"/>
        <v>0</v>
      </c>
      <c r="DB353" s="14">
        <f t="shared" si="592"/>
        <v>0</v>
      </c>
      <c r="DC353" s="14">
        <f t="shared" si="561"/>
        <v>0</v>
      </c>
      <c r="DD353" s="14">
        <f t="shared" si="519"/>
        <v>0</v>
      </c>
      <c r="DE353" s="14">
        <f t="shared" si="520"/>
        <v>0</v>
      </c>
      <c r="DF353" s="14">
        <f t="shared" si="521"/>
        <v>0</v>
      </c>
      <c r="DG353" s="14">
        <f t="shared" si="522"/>
        <v>0</v>
      </c>
      <c r="DH353" s="14">
        <f t="shared" si="523"/>
        <v>0</v>
      </c>
      <c r="DI353" s="14">
        <f t="shared" si="524"/>
        <v>0</v>
      </c>
      <c r="DJ353" s="14">
        <f t="shared" si="525"/>
        <v>0</v>
      </c>
      <c r="DK353" s="14">
        <f t="shared" si="526"/>
        <v>0</v>
      </c>
      <c r="DL353" s="14">
        <f t="shared" si="527"/>
        <v>0</v>
      </c>
      <c r="DM353" s="14">
        <f t="shared" si="528"/>
        <v>0</v>
      </c>
      <c r="DN353" s="14">
        <f t="shared" si="529"/>
        <v>0</v>
      </c>
      <c r="DO353" s="14">
        <f t="shared" si="530"/>
        <v>0</v>
      </c>
      <c r="DP353" s="14">
        <f t="shared" si="531"/>
        <v>0</v>
      </c>
      <c r="DQ353" s="14">
        <f t="shared" si="532"/>
        <v>0</v>
      </c>
      <c r="DR353" s="14">
        <f t="shared" si="533"/>
        <v>0</v>
      </c>
      <c r="DS353" s="14">
        <f t="shared" si="534"/>
        <v>0</v>
      </c>
      <c r="DT353" s="14">
        <f t="shared" si="535"/>
        <v>0</v>
      </c>
      <c r="DU353" s="14">
        <f t="shared" si="536"/>
        <v>0</v>
      </c>
      <c r="DV353" s="14">
        <f t="shared" si="537"/>
        <v>0</v>
      </c>
      <c r="DW353" s="14">
        <f t="shared" si="538"/>
        <v>0</v>
      </c>
      <c r="DX353" s="14">
        <f t="shared" si="539"/>
        <v>0</v>
      </c>
      <c r="DY353" s="14">
        <f t="shared" si="540"/>
        <v>0</v>
      </c>
      <c r="DZ353" s="14">
        <f t="shared" si="545"/>
        <v>0.99999999999999978</v>
      </c>
    </row>
    <row r="354" spans="1:130">
      <c r="A354" s="18"/>
      <c r="B354" s="18"/>
      <c r="C354" s="18">
        <v>2032</v>
      </c>
      <c r="D354" s="25"/>
      <c r="E354" s="25"/>
      <c r="F354" s="25"/>
      <c r="G354" s="25"/>
      <c r="H354" s="25"/>
      <c r="I354" s="25"/>
      <c r="J354" s="25"/>
      <c r="K354" s="25"/>
      <c r="L354" s="25"/>
      <c r="M354" s="25"/>
      <c r="N354" s="25"/>
      <c r="O354" s="25"/>
      <c r="P354" s="25">
        <f t="shared" si="558"/>
        <v>0</v>
      </c>
      <c r="Q354" s="25">
        <f t="shared" si="559"/>
        <v>0</v>
      </c>
      <c r="R354" s="25">
        <f t="shared" si="562"/>
        <v>0</v>
      </c>
      <c r="S354" s="25">
        <f t="shared" si="593"/>
        <v>0</v>
      </c>
      <c r="T354" s="25">
        <f t="shared" si="594"/>
        <v>1.0123013538532177E-12</v>
      </c>
      <c r="U354" s="25">
        <f t="shared" si="595"/>
        <v>603.39999999999986</v>
      </c>
      <c r="V354" s="25">
        <f t="shared" si="596"/>
        <v>1327.9999999999998</v>
      </c>
      <c r="W354" s="25">
        <f t="shared" si="597"/>
        <v>2095.9999999999995</v>
      </c>
      <c r="X354" s="25">
        <f t="shared" si="598"/>
        <v>218.19999999999996</v>
      </c>
      <c r="Y354" s="25">
        <f t="shared" si="599"/>
        <v>344.59999999999991</v>
      </c>
      <c r="Z354" s="25">
        <f t="shared" si="600"/>
        <v>395.39999999999992</v>
      </c>
      <c r="AA354" s="25">
        <f t="shared" si="601"/>
        <v>450.59999999999991</v>
      </c>
      <c r="AB354" s="25">
        <f t="shared" si="602"/>
        <v>528.79999999999984</v>
      </c>
      <c r="AC354" s="25">
        <f t="shared" si="603"/>
        <v>610.99999999999989</v>
      </c>
      <c r="AD354" s="25">
        <f t="shared" si="604"/>
        <v>720.79999999999984</v>
      </c>
      <c r="AE354" s="25">
        <f t="shared" si="605"/>
        <v>854.39999999999986</v>
      </c>
      <c r="AF354" s="25">
        <f t="shared" si="606"/>
        <v>1028.9999999999998</v>
      </c>
      <c r="AG354" s="25">
        <f t="shared" si="607"/>
        <v>1182.7999999999997</v>
      </c>
      <c r="AH354" s="25">
        <f t="shared" ref="AH354:AH372" si="608">VLOOKUP($C$96,$D$3:$K$63,$A$72,0)*(B324-B323)</f>
        <v>1326.1999999999998</v>
      </c>
      <c r="AI354" s="25">
        <f>VLOOKUP($C$97,$D$3:$K$63,$A$72,0)*(B323-B322)</f>
        <v>1490.1999999999996</v>
      </c>
      <c r="AJ354" s="25">
        <f>VLOOKUP($C$98,$D$3:$K$63,$A$72,0)*B322</f>
        <v>0</v>
      </c>
      <c r="AK354" s="25"/>
      <c r="AL354" s="25"/>
      <c r="AM354" s="25"/>
      <c r="AN354" s="25"/>
      <c r="AO354" s="25"/>
      <c r="AP354" s="25"/>
      <c r="AQ354" s="25"/>
      <c r="AR354" s="25"/>
      <c r="AS354" s="25"/>
      <c r="AT354" s="25"/>
      <c r="AU354" s="25"/>
      <c r="AV354" s="25"/>
      <c r="AW354" s="25"/>
      <c r="AX354" s="25"/>
      <c r="AY354" s="25"/>
      <c r="AZ354" s="25"/>
      <c r="BA354" s="25"/>
      <c r="BB354" s="25"/>
      <c r="BC354" s="25"/>
      <c r="BD354" s="25"/>
      <c r="BE354" s="25"/>
      <c r="BF354" s="25"/>
      <c r="BG354" s="25"/>
      <c r="BH354" s="25"/>
      <c r="BI354" s="25"/>
      <c r="BJ354" s="25"/>
      <c r="BK354" s="25"/>
      <c r="BL354" s="25"/>
      <c r="BM354" s="21">
        <f t="shared" si="542"/>
        <v>13179.4</v>
      </c>
      <c r="BN354" s="18"/>
      <c r="BO354" s="18"/>
      <c r="BP354" s="18">
        <v>2032</v>
      </c>
      <c r="BQ354" s="14">
        <f t="shared" si="543"/>
        <v>0</v>
      </c>
      <c r="BR354" s="14">
        <f t="shared" si="563"/>
        <v>0</v>
      </c>
      <c r="BS354" s="14">
        <f t="shared" si="564"/>
        <v>0</v>
      </c>
      <c r="BT354" s="14">
        <f t="shared" si="565"/>
        <v>0</v>
      </c>
      <c r="BU354" s="14">
        <f t="shared" si="566"/>
        <v>0</v>
      </c>
      <c r="BV354" s="14">
        <f t="shared" si="567"/>
        <v>0</v>
      </c>
      <c r="BW354" s="14">
        <f t="shared" si="568"/>
        <v>0</v>
      </c>
      <c r="BX354" s="14">
        <f t="shared" si="569"/>
        <v>0</v>
      </c>
      <c r="BY354" s="14">
        <f t="shared" si="570"/>
        <v>0</v>
      </c>
      <c r="BZ354" s="14">
        <f t="shared" si="571"/>
        <v>0</v>
      </c>
      <c r="CA354" s="14">
        <f t="shared" si="572"/>
        <v>0</v>
      </c>
      <c r="CB354" s="14">
        <f t="shared" si="573"/>
        <v>0</v>
      </c>
      <c r="CC354" s="14">
        <f t="shared" si="574"/>
        <v>0</v>
      </c>
      <c r="CD354" s="14">
        <f t="shared" si="575"/>
        <v>0</v>
      </c>
      <c r="CE354" s="14">
        <f t="shared" si="576"/>
        <v>0</v>
      </c>
      <c r="CF354" s="14">
        <f t="shared" si="577"/>
        <v>0</v>
      </c>
      <c r="CG354" s="14">
        <f t="shared" si="560"/>
        <v>7.6809365665600687E-17</v>
      </c>
      <c r="CH354" s="14">
        <f t="shared" si="513"/>
        <v>4.5783571331016577E-2</v>
      </c>
      <c r="CI354" s="14">
        <f t="shared" si="514"/>
        <v>0.10076331244214455</v>
      </c>
      <c r="CJ354" s="14">
        <f t="shared" si="515"/>
        <v>0.15903607144483053</v>
      </c>
      <c r="CK354" s="14">
        <f t="shared" si="516"/>
        <v>1.6556140643731881E-2</v>
      </c>
      <c r="CL354" s="14">
        <f t="shared" si="517"/>
        <v>2.6146865562923952E-2</v>
      </c>
      <c r="CM354" s="14">
        <f t="shared" si="544"/>
        <v>3.0001365767789119E-2</v>
      </c>
      <c r="CN354" s="14">
        <f t="shared" si="578"/>
        <v>3.4189720321107175E-2</v>
      </c>
      <c r="CO354" s="14">
        <f t="shared" si="579"/>
        <v>4.0123222604974418E-2</v>
      </c>
      <c r="CP354" s="14">
        <f t="shared" si="580"/>
        <v>4.6360228841980662E-2</v>
      </c>
      <c r="CQ354" s="14">
        <f t="shared" si="581"/>
        <v>5.4691412355645924E-2</v>
      </c>
      <c r="CR354" s="14">
        <f t="shared" si="582"/>
        <v>6.4828444390488182E-2</v>
      </c>
      <c r="CS354" s="14">
        <f t="shared" si="583"/>
        <v>7.8076391945005069E-2</v>
      </c>
      <c r="CT354" s="14">
        <f t="shared" si="584"/>
        <v>8.9746118943199213E-2</v>
      </c>
      <c r="CU354" s="14">
        <f t="shared" si="585"/>
        <v>0.10062673566323201</v>
      </c>
      <c r="CV354" s="14">
        <f t="shared" si="586"/>
        <v>0.11307039774193056</v>
      </c>
      <c r="CW354" s="14">
        <f t="shared" si="587"/>
        <v>0</v>
      </c>
      <c r="CX354" s="14">
        <f t="shared" si="588"/>
        <v>0</v>
      </c>
      <c r="CY354" s="14">
        <f t="shared" si="589"/>
        <v>0</v>
      </c>
      <c r="CZ354" s="14">
        <f t="shared" si="590"/>
        <v>0</v>
      </c>
      <c r="DA354" s="14">
        <f t="shared" si="591"/>
        <v>0</v>
      </c>
      <c r="DB354" s="14">
        <f t="shared" si="592"/>
        <v>0</v>
      </c>
      <c r="DC354" s="14">
        <f t="shared" si="561"/>
        <v>0</v>
      </c>
      <c r="DD354" s="14">
        <f t="shared" si="519"/>
        <v>0</v>
      </c>
      <c r="DE354" s="14">
        <f t="shared" si="520"/>
        <v>0</v>
      </c>
      <c r="DF354" s="14">
        <f t="shared" si="521"/>
        <v>0</v>
      </c>
      <c r="DG354" s="14">
        <f t="shared" si="522"/>
        <v>0</v>
      </c>
      <c r="DH354" s="14">
        <f t="shared" si="523"/>
        <v>0</v>
      </c>
      <c r="DI354" s="14">
        <f t="shared" si="524"/>
        <v>0</v>
      </c>
      <c r="DJ354" s="14">
        <f t="shared" si="525"/>
        <v>0</v>
      </c>
      <c r="DK354" s="14">
        <f t="shared" si="526"/>
        <v>0</v>
      </c>
      <c r="DL354" s="14">
        <f t="shared" si="527"/>
        <v>0</v>
      </c>
      <c r="DM354" s="14">
        <f t="shared" si="528"/>
        <v>0</v>
      </c>
      <c r="DN354" s="14">
        <f t="shared" si="529"/>
        <v>0</v>
      </c>
      <c r="DO354" s="14">
        <f t="shared" si="530"/>
        <v>0</v>
      </c>
      <c r="DP354" s="14">
        <f t="shared" si="531"/>
        <v>0</v>
      </c>
      <c r="DQ354" s="14">
        <f t="shared" si="532"/>
        <v>0</v>
      </c>
      <c r="DR354" s="14">
        <f t="shared" si="533"/>
        <v>0</v>
      </c>
      <c r="DS354" s="14">
        <f t="shared" si="534"/>
        <v>0</v>
      </c>
      <c r="DT354" s="14">
        <f t="shared" si="535"/>
        <v>0</v>
      </c>
      <c r="DU354" s="14">
        <f t="shared" si="536"/>
        <v>0</v>
      </c>
      <c r="DV354" s="14">
        <f t="shared" si="537"/>
        <v>0</v>
      </c>
      <c r="DW354" s="14">
        <f t="shared" si="538"/>
        <v>0</v>
      </c>
      <c r="DX354" s="14">
        <f t="shared" si="539"/>
        <v>0</v>
      </c>
      <c r="DY354" s="14">
        <f t="shared" si="540"/>
        <v>0</v>
      </c>
      <c r="DZ354" s="14">
        <f t="shared" si="545"/>
        <v>0.99999999999999978</v>
      </c>
    </row>
    <row r="355" spans="1:130">
      <c r="A355" s="18"/>
      <c r="B355" s="18"/>
      <c r="C355" s="18">
        <v>2033</v>
      </c>
      <c r="D355" s="25"/>
      <c r="E355" s="25"/>
      <c r="F355" s="25"/>
      <c r="G355" s="25"/>
      <c r="H355" s="25"/>
      <c r="I355" s="25"/>
      <c r="J355" s="25"/>
      <c r="K355" s="25"/>
      <c r="L355" s="25"/>
      <c r="M355" s="25"/>
      <c r="N355" s="25"/>
      <c r="O355" s="25"/>
      <c r="P355" s="25"/>
      <c r="Q355" s="25">
        <f t="shared" si="559"/>
        <v>0</v>
      </c>
      <c r="R355" s="25">
        <f t="shared" si="562"/>
        <v>0</v>
      </c>
      <c r="S355" s="25">
        <f t="shared" si="593"/>
        <v>0</v>
      </c>
      <c r="T355" s="25">
        <f t="shared" si="594"/>
        <v>0</v>
      </c>
      <c r="U355" s="25">
        <f t="shared" si="595"/>
        <v>2.0097257191764584E-12</v>
      </c>
      <c r="V355" s="25">
        <f t="shared" si="596"/>
        <v>1327.9999999999998</v>
      </c>
      <c r="W355" s="25">
        <f t="shared" si="597"/>
        <v>2095.9999999999995</v>
      </c>
      <c r="X355" s="25">
        <f t="shared" si="598"/>
        <v>218.19999999999996</v>
      </c>
      <c r="Y355" s="25">
        <f t="shared" si="599"/>
        <v>344.59999999999991</v>
      </c>
      <c r="Z355" s="25">
        <f t="shared" si="600"/>
        <v>395.39999999999992</v>
      </c>
      <c r="AA355" s="25">
        <f t="shared" si="601"/>
        <v>450.59999999999991</v>
      </c>
      <c r="AB355" s="25">
        <f t="shared" si="602"/>
        <v>528.79999999999984</v>
      </c>
      <c r="AC355" s="25">
        <f t="shared" si="603"/>
        <v>610.99999999999989</v>
      </c>
      <c r="AD355" s="25">
        <f t="shared" si="604"/>
        <v>720.79999999999984</v>
      </c>
      <c r="AE355" s="25">
        <f t="shared" si="605"/>
        <v>854.39999999999986</v>
      </c>
      <c r="AF355" s="25">
        <f t="shared" si="606"/>
        <v>1028.9999999999998</v>
      </c>
      <c r="AG355" s="25">
        <f t="shared" si="607"/>
        <v>1182.7999999999997</v>
      </c>
      <c r="AH355" s="25">
        <f t="shared" si="608"/>
        <v>1326.1999999999998</v>
      </c>
      <c r="AI355" s="25">
        <f t="shared" ref="AI355:AI373" si="609">VLOOKUP($C$97,$D$3:$K$63,$A$72,0)*(B324-B323)</f>
        <v>1490.1999999999996</v>
      </c>
      <c r="AJ355" s="25">
        <f>VLOOKUP($C$98,$D$3:$K$63,$A$72,0)*(B323-B322)</f>
        <v>1653.1999999999996</v>
      </c>
      <c r="AK355" s="25">
        <f>VLOOKUP($C$99,$D$3:$K$63,$A$72,0)*B322</f>
        <v>0</v>
      </c>
      <c r="AL355" s="25"/>
      <c r="AM355" s="25"/>
      <c r="AN355" s="25"/>
      <c r="AO355" s="25"/>
      <c r="AP355" s="25"/>
      <c r="AQ355" s="25"/>
      <c r="AR355" s="25"/>
      <c r="AS355" s="25"/>
      <c r="AT355" s="25"/>
      <c r="AU355" s="25"/>
      <c r="AV355" s="25"/>
      <c r="AW355" s="25"/>
      <c r="AX355" s="25"/>
      <c r="AY355" s="25"/>
      <c r="AZ355" s="25"/>
      <c r="BA355" s="25"/>
      <c r="BB355" s="25"/>
      <c r="BC355" s="25"/>
      <c r="BD355" s="25"/>
      <c r="BE355" s="25"/>
      <c r="BF355" s="25"/>
      <c r="BG355" s="25"/>
      <c r="BH355" s="25"/>
      <c r="BI355" s="25"/>
      <c r="BJ355" s="25"/>
      <c r="BK355" s="25"/>
      <c r="BL355" s="25"/>
      <c r="BM355" s="21">
        <f t="shared" si="542"/>
        <v>14229.199999999997</v>
      </c>
      <c r="BN355" s="18"/>
      <c r="BO355" s="18"/>
      <c r="BP355" s="18">
        <v>2033</v>
      </c>
      <c r="BQ355" s="14">
        <f t="shared" si="543"/>
        <v>0</v>
      </c>
      <c r="BR355" s="14">
        <f t="shared" si="563"/>
        <v>0</v>
      </c>
      <c r="BS355" s="14">
        <f t="shared" si="564"/>
        <v>0</v>
      </c>
      <c r="BT355" s="14">
        <f t="shared" si="565"/>
        <v>0</v>
      </c>
      <c r="BU355" s="14">
        <f t="shared" si="566"/>
        <v>0</v>
      </c>
      <c r="BV355" s="14">
        <f t="shared" si="567"/>
        <v>0</v>
      </c>
      <c r="BW355" s="14">
        <f t="shared" si="568"/>
        <v>0</v>
      </c>
      <c r="BX355" s="14">
        <f t="shared" si="569"/>
        <v>0</v>
      </c>
      <c r="BY355" s="14">
        <f t="shared" si="570"/>
        <v>0</v>
      </c>
      <c r="BZ355" s="14">
        <f t="shared" si="571"/>
        <v>0</v>
      </c>
      <c r="CA355" s="14">
        <f t="shared" si="572"/>
        <v>0</v>
      </c>
      <c r="CB355" s="14">
        <f t="shared" si="573"/>
        <v>0</v>
      </c>
      <c r="CC355" s="14">
        <f t="shared" si="574"/>
        <v>0</v>
      </c>
      <c r="CD355" s="14">
        <f t="shared" si="575"/>
        <v>0</v>
      </c>
      <c r="CE355" s="14">
        <f t="shared" si="576"/>
        <v>0</v>
      </c>
      <c r="CF355" s="14">
        <f t="shared" si="577"/>
        <v>0</v>
      </c>
      <c r="CG355" s="14">
        <f t="shared" si="560"/>
        <v>0</v>
      </c>
      <c r="CH355" s="14">
        <f t="shared" si="513"/>
        <v>1.412395439783304E-16</v>
      </c>
      <c r="CI355" s="14">
        <f t="shared" si="514"/>
        <v>9.3329210356169007E-2</v>
      </c>
      <c r="CJ355" s="14">
        <f t="shared" si="515"/>
        <v>0.14730272959829083</v>
      </c>
      <c r="CK355" s="14">
        <f t="shared" si="516"/>
        <v>1.5334663930509094E-2</v>
      </c>
      <c r="CL355" s="14">
        <f t="shared" si="517"/>
        <v>2.421780563910831E-2</v>
      </c>
      <c r="CM355" s="14">
        <f t="shared" si="544"/>
        <v>2.7787929047311161E-2</v>
      </c>
      <c r="CN355" s="14">
        <f t="shared" si="578"/>
        <v>3.1667275742838667E-2</v>
      </c>
      <c r="CO355" s="14">
        <f t="shared" si="579"/>
        <v>3.7163016894835969E-2</v>
      </c>
      <c r="CP355" s="14">
        <f t="shared" si="580"/>
        <v>4.2939870126219325E-2</v>
      </c>
      <c r="CQ355" s="14">
        <f t="shared" si="581"/>
        <v>5.0656396705366431E-2</v>
      </c>
      <c r="CR355" s="14">
        <f t="shared" si="582"/>
        <v>6.004554015686054E-2</v>
      </c>
      <c r="CS355" s="14">
        <f t="shared" si="583"/>
        <v>7.2316082422061681E-2</v>
      </c>
      <c r="CT355" s="14">
        <f t="shared" si="584"/>
        <v>8.3124841874455346E-2</v>
      </c>
      <c r="CU355" s="14">
        <f t="shared" si="585"/>
        <v>9.3202709920445284E-2</v>
      </c>
      <c r="CV355" s="14">
        <f t="shared" si="586"/>
        <v>0.10472830517527337</v>
      </c>
      <c r="CW355" s="14">
        <f t="shared" si="587"/>
        <v>0.11618362241025497</v>
      </c>
      <c r="CX355" s="14">
        <f t="shared" si="588"/>
        <v>0</v>
      </c>
      <c r="CY355" s="14">
        <f t="shared" si="589"/>
        <v>0</v>
      </c>
      <c r="CZ355" s="14">
        <f t="shared" si="590"/>
        <v>0</v>
      </c>
      <c r="DA355" s="14">
        <f t="shared" si="591"/>
        <v>0</v>
      </c>
      <c r="DB355" s="14">
        <f t="shared" si="592"/>
        <v>0</v>
      </c>
      <c r="DC355" s="14">
        <f t="shared" si="561"/>
        <v>0</v>
      </c>
      <c r="DD355" s="14">
        <f t="shared" si="519"/>
        <v>0</v>
      </c>
      <c r="DE355" s="14">
        <f t="shared" si="520"/>
        <v>0</v>
      </c>
      <c r="DF355" s="14">
        <f t="shared" si="521"/>
        <v>0</v>
      </c>
      <c r="DG355" s="14">
        <f t="shared" si="522"/>
        <v>0</v>
      </c>
      <c r="DH355" s="14">
        <f t="shared" si="523"/>
        <v>0</v>
      </c>
      <c r="DI355" s="14">
        <f t="shared" si="524"/>
        <v>0</v>
      </c>
      <c r="DJ355" s="14">
        <f t="shared" si="525"/>
        <v>0</v>
      </c>
      <c r="DK355" s="14">
        <f t="shared" si="526"/>
        <v>0</v>
      </c>
      <c r="DL355" s="14">
        <f t="shared" si="527"/>
        <v>0</v>
      </c>
      <c r="DM355" s="14">
        <f t="shared" si="528"/>
        <v>0</v>
      </c>
      <c r="DN355" s="14">
        <f t="shared" si="529"/>
        <v>0</v>
      </c>
      <c r="DO355" s="14">
        <f t="shared" si="530"/>
        <v>0</v>
      </c>
      <c r="DP355" s="14">
        <f t="shared" si="531"/>
        <v>0</v>
      </c>
      <c r="DQ355" s="14">
        <f t="shared" si="532"/>
        <v>0</v>
      </c>
      <c r="DR355" s="14">
        <f t="shared" si="533"/>
        <v>0</v>
      </c>
      <c r="DS355" s="14">
        <f t="shared" si="534"/>
        <v>0</v>
      </c>
      <c r="DT355" s="14">
        <f t="shared" si="535"/>
        <v>0</v>
      </c>
      <c r="DU355" s="14">
        <f t="shared" si="536"/>
        <v>0</v>
      </c>
      <c r="DV355" s="14">
        <f t="shared" si="537"/>
        <v>0</v>
      </c>
      <c r="DW355" s="14">
        <f t="shared" si="538"/>
        <v>0</v>
      </c>
      <c r="DX355" s="14">
        <f t="shared" si="539"/>
        <v>0</v>
      </c>
      <c r="DY355" s="14">
        <f t="shared" si="540"/>
        <v>0</v>
      </c>
      <c r="DZ355" s="14">
        <f t="shared" si="545"/>
        <v>1.0000000000000002</v>
      </c>
    </row>
    <row r="356" spans="1:130">
      <c r="A356" s="18"/>
      <c r="B356" s="18"/>
      <c r="C356" s="18">
        <v>2034</v>
      </c>
      <c r="D356" s="25"/>
      <c r="E356" s="25"/>
      <c r="F356" s="25"/>
      <c r="G356" s="25"/>
      <c r="H356" s="25"/>
      <c r="I356" s="25"/>
      <c r="J356" s="25"/>
      <c r="K356" s="25"/>
      <c r="L356" s="25"/>
      <c r="M356" s="25"/>
      <c r="N356" s="25"/>
      <c r="O356" s="25"/>
      <c r="P356" s="25"/>
      <c r="Q356" s="25"/>
      <c r="R356" s="25">
        <f t="shared" si="562"/>
        <v>0</v>
      </c>
      <c r="S356" s="25">
        <f t="shared" si="593"/>
        <v>0</v>
      </c>
      <c r="T356" s="25">
        <f t="shared" si="594"/>
        <v>0</v>
      </c>
      <c r="U356" s="25">
        <f t="shared" si="595"/>
        <v>0</v>
      </c>
      <c r="V356" s="25">
        <f t="shared" si="596"/>
        <v>4.4231285301066237E-12</v>
      </c>
      <c r="W356" s="25">
        <f t="shared" si="597"/>
        <v>2095.9999999999995</v>
      </c>
      <c r="X356" s="25">
        <f t="shared" si="598"/>
        <v>218.19999999999996</v>
      </c>
      <c r="Y356" s="25">
        <f t="shared" si="599"/>
        <v>344.59999999999991</v>
      </c>
      <c r="Z356" s="25">
        <f t="shared" si="600"/>
        <v>395.39999999999992</v>
      </c>
      <c r="AA356" s="25">
        <f t="shared" si="601"/>
        <v>450.59999999999991</v>
      </c>
      <c r="AB356" s="25">
        <f t="shared" si="602"/>
        <v>528.79999999999984</v>
      </c>
      <c r="AC356" s="25">
        <f t="shared" si="603"/>
        <v>610.99999999999989</v>
      </c>
      <c r="AD356" s="25">
        <f t="shared" si="604"/>
        <v>720.79999999999984</v>
      </c>
      <c r="AE356" s="25">
        <f t="shared" si="605"/>
        <v>854.39999999999986</v>
      </c>
      <c r="AF356" s="25">
        <f t="shared" si="606"/>
        <v>1028.9999999999998</v>
      </c>
      <c r="AG356" s="25">
        <f t="shared" si="607"/>
        <v>1182.7999999999997</v>
      </c>
      <c r="AH356" s="25">
        <f t="shared" si="608"/>
        <v>1326.1999999999998</v>
      </c>
      <c r="AI356" s="25">
        <f t="shared" si="609"/>
        <v>1490.1999999999996</v>
      </c>
      <c r="AJ356" s="25">
        <f t="shared" ref="AJ356:AJ374" si="610">VLOOKUP($C$98,$D$3:$K$63,$A$72,0)*(B324-B323)</f>
        <v>1653.1999999999996</v>
      </c>
      <c r="AK356" s="25">
        <f>VLOOKUP($C$99,$D$3:$K$63,$A$72,0)*(B323-B322)</f>
        <v>1831.9999999999995</v>
      </c>
      <c r="AL356" s="25">
        <f>VLOOKUP($C$100,$D$3:$K$63,$A$72,0)*B322</f>
        <v>0</v>
      </c>
      <c r="AM356" s="25"/>
      <c r="AN356" s="25"/>
      <c r="AO356" s="25"/>
      <c r="AP356" s="25"/>
      <c r="AQ356" s="25"/>
      <c r="AR356" s="25"/>
      <c r="AS356" s="25"/>
      <c r="AT356" s="25"/>
      <c r="AU356" s="25"/>
      <c r="AV356" s="25"/>
      <c r="AW356" s="25"/>
      <c r="AX356" s="25"/>
      <c r="AY356" s="25"/>
      <c r="AZ356" s="25"/>
      <c r="BA356" s="25"/>
      <c r="BB356" s="25"/>
      <c r="BC356" s="25"/>
      <c r="BD356" s="25"/>
      <c r="BE356" s="25"/>
      <c r="BF356" s="25"/>
      <c r="BG356" s="25"/>
      <c r="BH356" s="25"/>
      <c r="BI356" s="25"/>
      <c r="BJ356" s="25"/>
      <c r="BK356" s="25"/>
      <c r="BL356" s="25"/>
      <c r="BM356" s="21">
        <f t="shared" si="542"/>
        <v>14733.2</v>
      </c>
      <c r="BN356" s="18"/>
      <c r="BO356" s="18"/>
      <c r="BP356" s="18">
        <v>2034</v>
      </c>
      <c r="BQ356" s="14">
        <f t="shared" si="543"/>
        <v>0</v>
      </c>
      <c r="BR356" s="14">
        <f t="shared" si="563"/>
        <v>0</v>
      </c>
      <c r="BS356" s="14">
        <f t="shared" si="564"/>
        <v>0</v>
      </c>
      <c r="BT356" s="14">
        <f t="shared" si="565"/>
        <v>0</v>
      </c>
      <c r="BU356" s="14">
        <f t="shared" si="566"/>
        <v>0</v>
      </c>
      <c r="BV356" s="14">
        <f t="shared" si="567"/>
        <v>0</v>
      </c>
      <c r="BW356" s="14">
        <f t="shared" si="568"/>
        <v>0</v>
      </c>
      <c r="BX356" s="14">
        <f t="shared" si="569"/>
        <v>0</v>
      </c>
      <c r="BY356" s="14">
        <f t="shared" si="570"/>
        <v>0</v>
      </c>
      <c r="BZ356" s="14">
        <f t="shared" si="571"/>
        <v>0</v>
      </c>
      <c r="CA356" s="14">
        <f t="shared" si="572"/>
        <v>0</v>
      </c>
      <c r="CB356" s="14">
        <f t="shared" si="573"/>
        <v>0</v>
      </c>
      <c r="CC356" s="14">
        <f t="shared" si="574"/>
        <v>0</v>
      </c>
      <c r="CD356" s="14">
        <f t="shared" si="575"/>
        <v>0</v>
      </c>
      <c r="CE356" s="14">
        <f t="shared" si="576"/>
        <v>0</v>
      </c>
      <c r="CF356" s="14">
        <f t="shared" si="577"/>
        <v>0</v>
      </c>
      <c r="CG356" s="14">
        <f t="shared" si="560"/>
        <v>0</v>
      </c>
      <c r="CH356" s="14">
        <f t="shared" si="513"/>
        <v>0</v>
      </c>
      <c r="CI356" s="14">
        <f t="shared" si="514"/>
        <v>3.0021506055077127E-16</v>
      </c>
      <c r="CJ356" s="14">
        <f t="shared" si="515"/>
        <v>0.1422637308934922</v>
      </c>
      <c r="CK356" s="14">
        <f t="shared" si="516"/>
        <v>1.481008877908397E-2</v>
      </c>
      <c r="CL356" s="14">
        <f t="shared" si="517"/>
        <v>2.3389351939836552E-2</v>
      </c>
      <c r="CM356" s="14">
        <f t="shared" si="544"/>
        <v>2.6837346944316231E-2</v>
      </c>
      <c r="CN356" s="14">
        <f t="shared" si="578"/>
        <v>3.0583987185404386E-2</v>
      </c>
      <c r="CO356" s="14">
        <f t="shared" si="579"/>
        <v>3.589172752694593E-2</v>
      </c>
      <c r="CP356" s="14">
        <f t="shared" si="580"/>
        <v>4.147096353813156E-2</v>
      </c>
      <c r="CQ356" s="14">
        <f t="shared" si="581"/>
        <v>4.8923519669861255E-2</v>
      </c>
      <c r="CR356" s="14">
        <f t="shared" si="582"/>
        <v>5.7991475035973163E-2</v>
      </c>
      <c r="CS356" s="14">
        <f t="shared" si="583"/>
        <v>6.9842261015936782E-2</v>
      </c>
      <c r="CT356" s="14">
        <f t="shared" si="584"/>
        <v>8.0281269513751238E-2</v>
      </c>
      <c r="CU356" s="14">
        <f t="shared" si="585"/>
        <v>9.0014389270491116E-2</v>
      </c>
      <c r="CV356" s="14">
        <f t="shared" si="586"/>
        <v>0.10114571172589794</v>
      </c>
      <c r="CW356" s="14">
        <f t="shared" si="587"/>
        <v>0.11220916026389376</v>
      </c>
      <c r="CX356" s="14">
        <f t="shared" si="588"/>
        <v>0.12434501669698364</v>
      </c>
      <c r="CY356" s="14">
        <f t="shared" si="589"/>
        <v>0</v>
      </c>
      <c r="CZ356" s="14">
        <f t="shared" si="590"/>
        <v>0</v>
      </c>
      <c r="DA356" s="14">
        <f t="shared" si="591"/>
        <v>0</v>
      </c>
      <c r="DB356" s="14">
        <f t="shared" si="592"/>
        <v>0</v>
      </c>
      <c r="DC356" s="14">
        <f t="shared" si="561"/>
        <v>0</v>
      </c>
      <c r="DD356" s="14">
        <f t="shared" si="519"/>
        <v>0</v>
      </c>
      <c r="DE356" s="14">
        <f t="shared" si="520"/>
        <v>0</v>
      </c>
      <c r="DF356" s="14">
        <f t="shared" si="521"/>
        <v>0</v>
      </c>
      <c r="DG356" s="14">
        <f t="shared" si="522"/>
        <v>0</v>
      </c>
      <c r="DH356" s="14">
        <f t="shared" si="523"/>
        <v>0</v>
      </c>
      <c r="DI356" s="14">
        <f t="shared" si="524"/>
        <v>0</v>
      </c>
      <c r="DJ356" s="14">
        <f t="shared" si="525"/>
        <v>0</v>
      </c>
      <c r="DK356" s="14">
        <f t="shared" si="526"/>
        <v>0</v>
      </c>
      <c r="DL356" s="14">
        <f t="shared" si="527"/>
        <v>0</v>
      </c>
      <c r="DM356" s="14">
        <f t="shared" si="528"/>
        <v>0</v>
      </c>
      <c r="DN356" s="14">
        <f t="shared" si="529"/>
        <v>0</v>
      </c>
      <c r="DO356" s="14">
        <f t="shared" si="530"/>
        <v>0</v>
      </c>
      <c r="DP356" s="14">
        <f t="shared" si="531"/>
        <v>0</v>
      </c>
      <c r="DQ356" s="14">
        <f t="shared" si="532"/>
        <v>0</v>
      </c>
      <c r="DR356" s="14">
        <f t="shared" si="533"/>
        <v>0</v>
      </c>
      <c r="DS356" s="14">
        <f t="shared" si="534"/>
        <v>0</v>
      </c>
      <c r="DT356" s="14">
        <f t="shared" si="535"/>
        <v>0</v>
      </c>
      <c r="DU356" s="14">
        <f t="shared" si="536"/>
        <v>0</v>
      </c>
      <c r="DV356" s="14">
        <f t="shared" si="537"/>
        <v>0</v>
      </c>
      <c r="DW356" s="14">
        <f t="shared" si="538"/>
        <v>0</v>
      </c>
      <c r="DX356" s="14">
        <f t="shared" si="539"/>
        <v>0</v>
      </c>
      <c r="DY356" s="14">
        <f t="shared" si="540"/>
        <v>0</v>
      </c>
      <c r="DZ356" s="14">
        <f t="shared" si="545"/>
        <v>0.99999999999999989</v>
      </c>
    </row>
    <row r="357" spans="1:130">
      <c r="A357" s="18"/>
      <c r="B357" s="18"/>
      <c r="C357" s="18">
        <v>2035</v>
      </c>
      <c r="D357" s="25"/>
      <c r="E357" s="25"/>
      <c r="F357" s="25"/>
      <c r="G357" s="25"/>
      <c r="H357" s="25"/>
      <c r="I357" s="25"/>
      <c r="J357" s="25"/>
      <c r="K357" s="25"/>
      <c r="L357" s="25"/>
      <c r="M357" s="25"/>
      <c r="N357" s="25"/>
      <c r="O357" s="25"/>
      <c r="P357" s="25"/>
      <c r="Q357" s="25"/>
      <c r="R357" s="25"/>
      <c r="S357" s="25">
        <f t="shared" si="593"/>
        <v>0</v>
      </c>
      <c r="T357" s="25">
        <f t="shared" si="594"/>
        <v>0</v>
      </c>
      <c r="U357" s="25">
        <f t="shared" si="595"/>
        <v>0</v>
      </c>
      <c r="V357" s="25">
        <f t="shared" si="596"/>
        <v>0</v>
      </c>
      <c r="W357" s="25">
        <f t="shared" si="597"/>
        <v>6.9810823788429843E-12</v>
      </c>
      <c r="X357" s="25">
        <f t="shared" si="598"/>
        <v>218.19999999999996</v>
      </c>
      <c r="Y357" s="25">
        <f t="shared" si="599"/>
        <v>344.59999999999991</v>
      </c>
      <c r="Z357" s="25">
        <f t="shared" si="600"/>
        <v>395.39999999999992</v>
      </c>
      <c r="AA357" s="25">
        <f t="shared" si="601"/>
        <v>450.59999999999991</v>
      </c>
      <c r="AB357" s="25">
        <f t="shared" si="602"/>
        <v>528.79999999999984</v>
      </c>
      <c r="AC357" s="25">
        <f t="shared" si="603"/>
        <v>610.99999999999989</v>
      </c>
      <c r="AD357" s="25">
        <f t="shared" si="604"/>
        <v>720.79999999999984</v>
      </c>
      <c r="AE357" s="25">
        <f t="shared" si="605"/>
        <v>854.39999999999986</v>
      </c>
      <c r="AF357" s="25">
        <f t="shared" si="606"/>
        <v>1028.9999999999998</v>
      </c>
      <c r="AG357" s="25">
        <f t="shared" si="607"/>
        <v>1182.7999999999997</v>
      </c>
      <c r="AH357" s="25">
        <f t="shared" si="608"/>
        <v>1326.1999999999998</v>
      </c>
      <c r="AI357" s="25">
        <f t="shared" si="609"/>
        <v>1490.1999999999996</v>
      </c>
      <c r="AJ357" s="25">
        <f t="shared" si="610"/>
        <v>1653.1999999999996</v>
      </c>
      <c r="AK357" s="25">
        <f t="shared" ref="AK357:AK375" si="611">VLOOKUP($C$99,$D$3:$K$63,$A$72,0)*(B324-B323)</f>
        <v>1831.9999999999995</v>
      </c>
      <c r="AL357" s="25">
        <f>VLOOKUP($C$100,$D$3:$K$63,$A$72,0)*(B323-B322)</f>
        <v>2026.1999999999996</v>
      </c>
      <c r="AM357" s="25">
        <f>VLOOKUP($C$101,$D$3:$K$63,$A$72,0)*B322</f>
        <v>0</v>
      </c>
      <c r="AN357" s="25"/>
      <c r="AO357" s="25"/>
      <c r="AP357" s="25"/>
      <c r="AQ357" s="25"/>
      <c r="AR357" s="25"/>
      <c r="AS357" s="25"/>
      <c r="AT357" s="25"/>
      <c r="AU357" s="25"/>
      <c r="AV357" s="25"/>
      <c r="AW357" s="25"/>
      <c r="AX357" s="25"/>
      <c r="AY357" s="25"/>
      <c r="AZ357" s="25"/>
      <c r="BA357" s="25"/>
      <c r="BB357" s="25"/>
      <c r="BC357" s="25"/>
      <c r="BD357" s="25"/>
      <c r="BE357" s="25"/>
      <c r="BF357" s="25"/>
      <c r="BG357" s="25"/>
      <c r="BH357" s="25"/>
      <c r="BI357" s="25"/>
      <c r="BJ357" s="25"/>
      <c r="BK357" s="25"/>
      <c r="BL357" s="25"/>
      <c r="BM357" s="21">
        <f t="shared" si="542"/>
        <v>14663.400000000003</v>
      </c>
      <c r="BN357" s="18"/>
      <c r="BO357" s="18"/>
      <c r="BP357" s="18">
        <v>2035</v>
      </c>
      <c r="BQ357" s="14">
        <f t="shared" si="543"/>
        <v>0</v>
      </c>
      <c r="BR357" s="14">
        <f t="shared" si="563"/>
        <v>0</v>
      </c>
      <c r="BS357" s="14">
        <f t="shared" si="564"/>
        <v>0</v>
      </c>
      <c r="BT357" s="14">
        <f t="shared" si="565"/>
        <v>0</v>
      </c>
      <c r="BU357" s="14">
        <f t="shared" si="566"/>
        <v>0</v>
      </c>
      <c r="BV357" s="14">
        <f t="shared" si="567"/>
        <v>0</v>
      </c>
      <c r="BW357" s="14">
        <f t="shared" si="568"/>
        <v>0</v>
      </c>
      <c r="BX357" s="14">
        <f t="shared" si="569"/>
        <v>0</v>
      </c>
      <c r="BY357" s="14">
        <f t="shared" si="570"/>
        <v>0</v>
      </c>
      <c r="BZ357" s="14">
        <f t="shared" si="571"/>
        <v>0</v>
      </c>
      <c r="CA357" s="14">
        <f t="shared" si="572"/>
        <v>0</v>
      </c>
      <c r="CB357" s="14">
        <f t="shared" si="573"/>
        <v>0</v>
      </c>
      <c r="CC357" s="14">
        <f t="shared" si="574"/>
        <v>0</v>
      </c>
      <c r="CD357" s="14">
        <f t="shared" si="575"/>
        <v>0</v>
      </c>
      <c r="CE357" s="14">
        <f t="shared" si="576"/>
        <v>0</v>
      </c>
      <c r="CF357" s="14">
        <f t="shared" si="577"/>
        <v>0</v>
      </c>
      <c r="CG357" s="14">
        <f t="shared" si="560"/>
        <v>0</v>
      </c>
      <c r="CH357" s="14">
        <f t="shared" si="513"/>
        <v>0</v>
      </c>
      <c r="CI357" s="14">
        <f t="shared" si="514"/>
        <v>0</v>
      </c>
      <c r="CJ357" s="14">
        <f t="shared" si="515"/>
        <v>4.7608892745495467E-16</v>
      </c>
      <c r="CK357" s="14">
        <f t="shared" si="516"/>
        <v>1.4880587039840685E-2</v>
      </c>
      <c r="CL357" s="14">
        <f t="shared" si="517"/>
        <v>2.3500688789775893E-2</v>
      </c>
      <c r="CM357" s="14">
        <f t="shared" si="544"/>
        <v>2.6965096771553652E-2</v>
      </c>
      <c r="CN357" s="14">
        <f t="shared" si="578"/>
        <v>3.0729571586398777E-2</v>
      </c>
      <c r="CO357" s="14">
        <f t="shared" si="579"/>
        <v>3.6062577574096033E-2</v>
      </c>
      <c r="CP357" s="14">
        <f t="shared" si="580"/>
        <v>4.1668371591854533E-2</v>
      </c>
      <c r="CQ357" s="14">
        <f t="shared" si="581"/>
        <v>4.915640301703559E-2</v>
      </c>
      <c r="CR357" s="14">
        <f t="shared" si="582"/>
        <v>5.8267523221081037E-2</v>
      </c>
      <c r="CS357" s="14">
        <f t="shared" si="583"/>
        <v>7.0174720733254189E-2</v>
      </c>
      <c r="CT357" s="14">
        <f t="shared" si="584"/>
        <v>8.0663420489108906E-2</v>
      </c>
      <c r="CU357" s="14">
        <f t="shared" si="585"/>
        <v>9.0442871366804387E-2</v>
      </c>
      <c r="CV357" s="14">
        <f t="shared" si="586"/>
        <v>0.10162718059931525</v>
      </c>
      <c r="CW357" s="14">
        <f t="shared" si="587"/>
        <v>0.11274329282431082</v>
      </c>
      <c r="CX357" s="14">
        <f t="shared" si="588"/>
        <v>0.12493691776804827</v>
      </c>
      <c r="CY357" s="14">
        <f t="shared" si="589"/>
        <v>0.13818077662752151</v>
      </c>
      <c r="CZ357" s="14">
        <f t="shared" si="590"/>
        <v>0</v>
      </c>
      <c r="DA357" s="14">
        <f t="shared" si="591"/>
        <v>0</v>
      </c>
      <c r="DB357" s="14">
        <f t="shared" si="592"/>
        <v>0</v>
      </c>
      <c r="DC357" s="14">
        <f t="shared" si="561"/>
        <v>0</v>
      </c>
      <c r="DD357" s="14">
        <f t="shared" si="519"/>
        <v>0</v>
      </c>
      <c r="DE357" s="14">
        <f t="shared" si="520"/>
        <v>0</v>
      </c>
      <c r="DF357" s="14">
        <f t="shared" si="521"/>
        <v>0</v>
      </c>
      <c r="DG357" s="14">
        <f t="shared" si="522"/>
        <v>0</v>
      </c>
      <c r="DH357" s="14">
        <f t="shared" si="523"/>
        <v>0</v>
      </c>
      <c r="DI357" s="14">
        <f t="shared" si="524"/>
        <v>0</v>
      </c>
      <c r="DJ357" s="14">
        <f t="shared" si="525"/>
        <v>0</v>
      </c>
      <c r="DK357" s="14">
        <f t="shared" si="526"/>
        <v>0</v>
      </c>
      <c r="DL357" s="14">
        <f t="shared" si="527"/>
        <v>0</v>
      </c>
      <c r="DM357" s="14">
        <f t="shared" si="528"/>
        <v>0</v>
      </c>
      <c r="DN357" s="14">
        <f t="shared" si="529"/>
        <v>0</v>
      </c>
      <c r="DO357" s="14">
        <f t="shared" si="530"/>
        <v>0</v>
      </c>
      <c r="DP357" s="14">
        <f t="shared" si="531"/>
        <v>0</v>
      </c>
      <c r="DQ357" s="14">
        <f t="shared" si="532"/>
        <v>0</v>
      </c>
      <c r="DR357" s="14">
        <f t="shared" si="533"/>
        <v>0</v>
      </c>
      <c r="DS357" s="14">
        <f t="shared" si="534"/>
        <v>0</v>
      </c>
      <c r="DT357" s="14">
        <f t="shared" si="535"/>
        <v>0</v>
      </c>
      <c r="DU357" s="14">
        <f t="shared" si="536"/>
        <v>0</v>
      </c>
      <c r="DV357" s="14">
        <f t="shared" si="537"/>
        <v>0</v>
      </c>
      <c r="DW357" s="14">
        <f t="shared" si="538"/>
        <v>0</v>
      </c>
      <c r="DX357" s="14">
        <f t="shared" si="539"/>
        <v>0</v>
      </c>
      <c r="DY357" s="14">
        <f t="shared" si="540"/>
        <v>0</v>
      </c>
      <c r="DZ357" s="14">
        <f t="shared" si="545"/>
        <v>1</v>
      </c>
    </row>
    <row r="358" spans="1:130">
      <c r="A358" s="18"/>
      <c r="B358" s="18"/>
      <c r="C358" s="18">
        <v>2036</v>
      </c>
      <c r="D358" s="25"/>
      <c r="E358" s="25"/>
      <c r="F358" s="25"/>
      <c r="G358" s="25"/>
      <c r="H358" s="25"/>
      <c r="I358" s="25"/>
      <c r="J358" s="25"/>
      <c r="K358" s="25"/>
      <c r="L358" s="25"/>
      <c r="M358" s="25"/>
      <c r="N358" s="25"/>
      <c r="O358" s="25"/>
      <c r="P358" s="25"/>
      <c r="Q358" s="25"/>
      <c r="R358" s="25"/>
      <c r="S358" s="25"/>
      <c r="T358" s="25">
        <f t="shared" si="594"/>
        <v>0</v>
      </c>
      <c r="U358" s="25">
        <f t="shared" si="595"/>
        <v>0</v>
      </c>
      <c r="V358" s="25">
        <f t="shared" si="596"/>
        <v>0</v>
      </c>
      <c r="W358" s="25">
        <f t="shared" si="597"/>
        <v>0</v>
      </c>
      <c r="X358" s="25">
        <f t="shared" si="598"/>
        <v>7.2675199191962747E-13</v>
      </c>
      <c r="Y358" s="25">
        <f t="shared" si="599"/>
        <v>344.59999999999991</v>
      </c>
      <c r="Z358" s="25">
        <f t="shared" si="600"/>
        <v>395.39999999999992</v>
      </c>
      <c r="AA358" s="25">
        <f t="shared" si="601"/>
        <v>450.59999999999991</v>
      </c>
      <c r="AB358" s="25">
        <f t="shared" si="602"/>
        <v>528.79999999999984</v>
      </c>
      <c r="AC358" s="25">
        <f t="shared" si="603"/>
        <v>610.99999999999989</v>
      </c>
      <c r="AD358" s="25">
        <f t="shared" si="604"/>
        <v>720.79999999999984</v>
      </c>
      <c r="AE358" s="25">
        <f t="shared" si="605"/>
        <v>854.39999999999986</v>
      </c>
      <c r="AF358" s="25">
        <f t="shared" si="606"/>
        <v>1028.9999999999998</v>
      </c>
      <c r="AG358" s="25">
        <f t="shared" si="607"/>
        <v>1182.7999999999997</v>
      </c>
      <c r="AH358" s="25">
        <f t="shared" si="608"/>
        <v>1326.1999999999998</v>
      </c>
      <c r="AI358" s="25">
        <f t="shared" si="609"/>
        <v>1490.1999999999996</v>
      </c>
      <c r="AJ358" s="25">
        <f t="shared" si="610"/>
        <v>1653.1999999999996</v>
      </c>
      <c r="AK358" s="25">
        <f t="shared" si="611"/>
        <v>1831.9999999999995</v>
      </c>
      <c r="AL358" s="25">
        <f t="shared" ref="AL358:AL376" si="612">VLOOKUP($C$100,$D$3:$K$63,$A$72,0)*(B324-B323)</f>
        <v>2026.1999999999996</v>
      </c>
      <c r="AM358" s="25">
        <f>VLOOKUP($C$101,$D$3:$K$63,$A$72,0)*(B323-B322)</f>
        <v>2228.1999999999994</v>
      </c>
      <c r="AN358" s="25">
        <f>VLOOKUP($C$102,$D$3:$K$63,$A$72,0)*B322</f>
        <v>0</v>
      </c>
      <c r="AO358" s="25"/>
      <c r="AP358" s="25"/>
      <c r="AQ358" s="25"/>
      <c r="AR358" s="25"/>
      <c r="AS358" s="25"/>
      <c r="AT358" s="25"/>
      <c r="AU358" s="25"/>
      <c r="AV358" s="25"/>
      <c r="AW358" s="25"/>
      <c r="AX358" s="25"/>
      <c r="AY358" s="25"/>
      <c r="AZ358" s="25"/>
      <c r="BA358" s="25"/>
      <c r="BB358" s="25"/>
      <c r="BC358" s="25"/>
      <c r="BD358" s="25"/>
      <c r="BE358" s="25"/>
      <c r="BF358" s="25"/>
      <c r="BG358" s="25"/>
      <c r="BH358" s="25"/>
      <c r="BI358" s="25"/>
      <c r="BJ358" s="25"/>
      <c r="BK358" s="25"/>
      <c r="BL358" s="25"/>
      <c r="BM358" s="21">
        <f t="shared" si="542"/>
        <v>16673.399999999998</v>
      </c>
      <c r="BN358" s="18"/>
      <c r="BO358" s="18"/>
      <c r="BP358" s="18">
        <v>2036</v>
      </c>
      <c r="BQ358" s="14">
        <f t="shared" si="543"/>
        <v>0</v>
      </c>
      <c r="BR358" s="14">
        <f t="shared" si="563"/>
        <v>0</v>
      </c>
      <c r="BS358" s="14">
        <f t="shared" si="564"/>
        <v>0</v>
      </c>
      <c r="BT358" s="14">
        <f t="shared" si="565"/>
        <v>0</v>
      </c>
      <c r="BU358" s="14">
        <f t="shared" si="566"/>
        <v>0</v>
      </c>
      <c r="BV358" s="14">
        <f t="shared" si="567"/>
        <v>0</v>
      </c>
      <c r="BW358" s="14">
        <f t="shared" si="568"/>
        <v>0</v>
      </c>
      <c r="BX358" s="14">
        <f t="shared" si="569"/>
        <v>0</v>
      </c>
      <c r="BY358" s="14">
        <f t="shared" si="570"/>
        <v>0</v>
      </c>
      <c r="BZ358" s="14">
        <f t="shared" si="571"/>
        <v>0</v>
      </c>
      <c r="CA358" s="14">
        <f t="shared" si="572"/>
        <v>0</v>
      </c>
      <c r="CB358" s="14">
        <f t="shared" si="573"/>
        <v>0</v>
      </c>
      <c r="CC358" s="14">
        <f t="shared" si="574"/>
        <v>0</v>
      </c>
      <c r="CD358" s="14">
        <f t="shared" si="575"/>
        <v>0</v>
      </c>
      <c r="CE358" s="14">
        <f t="shared" si="576"/>
        <v>0</v>
      </c>
      <c r="CF358" s="14">
        <f t="shared" si="577"/>
        <v>0</v>
      </c>
      <c r="CG358" s="14">
        <f t="shared" si="560"/>
        <v>0</v>
      </c>
      <c r="CH358" s="14">
        <f t="shared" si="513"/>
        <v>0</v>
      </c>
      <c r="CI358" s="14">
        <f t="shared" si="514"/>
        <v>0</v>
      </c>
      <c r="CJ358" s="14">
        <f t="shared" si="515"/>
        <v>0</v>
      </c>
      <c r="CK358" s="14">
        <f t="shared" si="516"/>
        <v>4.3587510161072579E-17</v>
      </c>
      <c r="CL358" s="14">
        <f t="shared" si="517"/>
        <v>2.0667650269291203E-2</v>
      </c>
      <c r="CM358" s="14">
        <f t="shared" si="544"/>
        <v>2.3714419374572672E-2</v>
      </c>
      <c r="CN358" s="14">
        <f t="shared" si="578"/>
        <v>2.702508186692576E-2</v>
      </c>
      <c r="CO358" s="14">
        <f t="shared" si="579"/>
        <v>3.1715187064425963E-2</v>
      </c>
      <c r="CP358" s="14">
        <f t="shared" si="580"/>
        <v>3.6645195341082203E-2</v>
      </c>
      <c r="CQ358" s="14">
        <f t="shared" si="581"/>
        <v>4.3230534863914975E-2</v>
      </c>
      <c r="CR358" s="14">
        <f t="shared" si="582"/>
        <v>5.1243297707726079E-2</v>
      </c>
      <c r="CS358" s="14">
        <f t="shared" si="583"/>
        <v>6.1715067112886386E-2</v>
      </c>
      <c r="CT358" s="14">
        <f t="shared" si="584"/>
        <v>7.0939340506435397E-2</v>
      </c>
      <c r="CU358" s="14">
        <f t="shared" si="585"/>
        <v>7.9539865894178746E-2</v>
      </c>
      <c r="CV358" s="14">
        <f t="shared" si="586"/>
        <v>8.93758921395756E-2</v>
      </c>
      <c r="CW358" s="14">
        <f t="shared" si="587"/>
        <v>9.9151942615183453E-2</v>
      </c>
      <c r="CX358" s="14">
        <f t="shared" si="588"/>
        <v>0.10987561025345759</v>
      </c>
      <c r="CY358" s="14">
        <f t="shared" si="589"/>
        <v>0.12152290474648242</v>
      </c>
      <c r="CZ358" s="14">
        <f t="shared" si="590"/>
        <v>0.13363801024386146</v>
      </c>
      <c r="DA358" s="14">
        <f t="shared" si="591"/>
        <v>0</v>
      </c>
      <c r="DB358" s="14">
        <f t="shared" si="592"/>
        <v>0</v>
      </c>
      <c r="DC358" s="14">
        <f t="shared" si="561"/>
        <v>0</v>
      </c>
      <c r="DD358" s="14">
        <f t="shared" si="519"/>
        <v>0</v>
      </c>
      <c r="DE358" s="14">
        <f t="shared" si="520"/>
        <v>0</v>
      </c>
      <c r="DF358" s="14">
        <f t="shared" si="521"/>
        <v>0</v>
      </c>
      <c r="DG358" s="14">
        <f t="shared" si="522"/>
        <v>0</v>
      </c>
      <c r="DH358" s="14">
        <f t="shared" si="523"/>
        <v>0</v>
      </c>
      <c r="DI358" s="14">
        <f t="shared" si="524"/>
        <v>0</v>
      </c>
      <c r="DJ358" s="14">
        <f t="shared" si="525"/>
        <v>0</v>
      </c>
      <c r="DK358" s="14">
        <f t="shared" si="526"/>
        <v>0</v>
      </c>
      <c r="DL358" s="14">
        <f t="shared" si="527"/>
        <v>0</v>
      </c>
      <c r="DM358" s="14">
        <f t="shared" si="528"/>
        <v>0</v>
      </c>
      <c r="DN358" s="14">
        <f t="shared" si="529"/>
        <v>0</v>
      </c>
      <c r="DO358" s="14">
        <f t="shared" si="530"/>
        <v>0</v>
      </c>
      <c r="DP358" s="14">
        <f t="shared" si="531"/>
        <v>0</v>
      </c>
      <c r="DQ358" s="14">
        <f t="shared" si="532"/>
        <v>0</v>
      </c>
      <c r="DR358" s="14">
        <f t="shared" si="533"/>
        <v>0</v>
      </c>
      <c r="DS358" s="14">
        <f t="shared" si="534"/>
        <v>0</v>
      </c>
      <c r="DT358" s="14">
        <f t="shared" si="535"/>
        <v>0</v>
      </c>
      <c r="DU358" s="14">
        <f t="shared" si="536"/>
        <v>0</v>
      </c>
      <c r="DV358" s="14">
        <f t="shared" si="537"/>
        <v>0</v>
      </c>
      <c r="DW358" s="14">
        <f t="shared" si="538"/>
        <v>0</v>
      </c>
      <c r="DX358" s="14">
        <f t="shared" si="539"/>
        <v>0</v>
      </c>
      <c r="DY358" s="14">
        <f t="shared" si="540"/>
        <v>0</v>
      </c>
      <c r="DZ358" s="14">
        <f t="shared" si="545"/>
        <v>1</v>
      </c>
    </row>
    <row r="359" spans="1:130">
      <c r="A359" s="18"/>
      <c r="B359" s="18"/>
      <c r="C359" s="18">
        <v>2037</v>
      </c>
      <c r="D359" s="25"/>
      <c r="E359" s="25"/>
      <c r="F359" s="25"/>
      <c r="G359" s="25"/>
      <c r="H359" s="25"/>
      <c r="I359" s="25"/>
      <c r="J359" s="25"/>
      <c r="K359" s="25"/>
      <c r="L359" s="25"/>
      <c r="M359" s="25"/>
      <c r="N359" s="25"/>
      <c r="O359" s="25"/>
      <c r="P359" s="25"/>
      <c r="Q359" s="25"/>
      <c r="R359" s="25"/>
      <c r="S359" s="25"/>
      <c r="T359" s="25"/>
      <c r="U359" s="25">
        <f t="shared" si="595"/>
        <v>0</v>
      </c>
      <c r="V359" s="25">
        <f t="shared" si="596"/>
        <v>0</v>
      </c>
      <c r="W359" s="25">
        <f t="shared" si="597"/>
        <v>0</v>
      </c>
      <c r="X359" s="25">
        <f t="shared" si="598"/>
        <v>0</v>
      </c>
      <c r="Y359" s="25">
        <f t="shared" si="599"/>
        <v>1.1477485628574868E-12</v>
      </c>
      <c r="Z359" s="25">
        <f t="shared" si="600"/>
        <v>395.39999999999992</v>
      </c>
      <c r="AA359" s="25">
        <f t="shared" si="601"/>
        <v>450.59999999999991</v>
      </c>
      <c r="AB359" s="25">
        <f t="shared" si="602"/>
        <v>528.79999999999984</v>
      </c>
      <c r="AC359" s="25">
        <f t="shared" si="603"/>
        <v>610.99999999999989</v>
      </c>
      <c r="AD359" s="25">
        <f t="shared" si="604"/>
        <v>720.79999999999984</v>
      </c>
      <c r="AE359" s="25">
        <f t="shared" si="605"/>
        <v>854.39999999999986</v>
      </c>
      <c r="AF359" s="25">
        <f t="shared" si="606"/>
        <v>1028.9999999999998</v>
      </c>
      <c r="AG359" s="25">
        <f t="shared" si="607"/>
        <v>1182.7999999999997</v>
      </c>
      <c r="AH359" s="25">
        <f t="shared" si="608"/>
        <v>1326.1999999999998</v>
      </c>
      <c r="AI359" s="25">
        <f t="shared" si="609"/>
        <v>1490.1999999999996</v>
      </c>
      <c r="AJ359" s="25">
        <f t="shared" si="610"/>
        <v>1653.1999999999996</v>
      </c>
      <c r="AK359" s="25">
        <f t="shared" si="611"/>
        <v>1831.9999999999995</v>
      </c>
      <c r="AL359" s="25">
        <f t="shared" si="612"/>
        <v>2026.1999999999996</v>
      </c>
      <c r="AM359" s="25">
        <f t="shared" ref="AM359:AM377" si="613">VLOOKUP($C$101,$D$3:$K$63,$A$72,0)*(B324-B323)</f>
        <v>2228.1999999999994</v>
      </c>
      <c r="AN359" s="25">
        <f>VLOOKUP($C$102,$D$3:$K$63,$A$72,0)*(B323-B322)</f>
        <v>2426.9999999999995</v>
      </c>
      <c r="AO359" s="25">
        <f>VLOOKUP($C$103,$D$3:$K$63,$A$72,0)*B322</f>
        <v>0</v>
      </c>
      <c r="AP359" s="25"/>
      <c r="AQ359" s="25"/>
      <c r="AR359" s="25"/>
      <c r="AS359" s="25"/>
      <c r="AT359" s="25"/>
      <c r="AU359" s="25"/>
      <c r="AV359" s="25"/>
      <c r="AW359" s="25"/>
      <c r="AX359" s="25"/>
      <c r="AY359" s="25"/>
      <c r="AZ359" s="25"/>
      <c r="BA359" s="25"/>
      <c r="BB359" s="25"/>
      <c r="BC359" s="25"/>
      <c r="BD359" s="25"/>
      <c r="BE359" s="25"/>
      <c r="BF359" s="25"/>
      <c r="BG359" s="25"/>
      <c r="BH359" s="25"/>
      <c r="BI359" s="25"/>
      <c r="BJ359" s="25"/>
      <c r="BK359" s="25"/>
      <c r="BL359" s="25"/>
      <c r="BM359" s="21">
        <f t="shared" si="542"/>
        <v>18755.799999999996</v>
      </c>
      <c r="BN359" s="18"/>
      <c r="BO359" s="18"/>
      <c r="BP359" s="18">
        <v>2037</v>
      </c>
      <c r="BQ359" s="14">
        <f t="shared" si="543"/>
        <v>0</v>
      </c>
      <c r="BR359" s="14">
        <f t="shared" si="563"/>
        <v>0</v>
      </c>
      <c r="BS359" s="14">
        <f t="shared" si="564"/>
        <v>0</v>
      </c>
      <c r="BT359" s="14">
        <f t="shared" si="565"/>
        <v>0</v>
      </c>
      <c r="BU359" s="14">
        <f t="shared" si="566"/>
        <v>0</v>
      </c>
      <c r="BV359" s="14">
        <f t="shared" si="567"/>
        <v>0</v>
      </c>
      <c r="BW359" s="14">
        <f t="shared" si="568"/>
        <v>0</v>
      </c>
      <c r="BX359" s="14">
        <f t="shared" si="569"/>
        <v>0</v>
      </c>
      <c r="BY359" s="14">
        <f t="shared" si="570"/>
        <v>0</v>
      </c>
      <c r="BZ359" s="14">
        <f t="shared" si="571"/>
        <v>0</v>
      </c>
      <c r="CA359" s="14">
        <f t="shared" si="572"/>
        <v>0</v>
      </c>
      <c r="CB359" s="14">
        <f t="shared" si="573"/>
        <v>0</v>
      </c>
      <c r="CC359" s="14">
        <f t="shared" si="574"/>
        <v>0</v>
      </c>
      <c r="CD359" s="14">
        <f t="shared" si="575"/>
        <v>0</v>
      </c>
      <c r="CE359" s="14">
        <f t="shared" si="576"/>
        <v>0</v>
      </c>
      <c r="CF359" s="14">
        <f t="shared" si="577"/>
        <v>0</v>
      </c>
      <c r="CG359" s="14">
        <f t="shared" si="560"/>
        <v>0</v>
      </c>
      <c r="CH359" s="14">
        <f t="shared" si="513"/>
        <v>0</v>
      </c>
      <c r="CI359" s="14">
        <f t="shared" si="514"/>
        <v>0</v>
      </c>
      <c r="CJ359" s="14">
        <f t="shared" si="515"/>
        <v>0</v>
      </c>
      <c r="CK359" s="14">
        <f t="shared" si="516"/>
        <v>0</v>
      </c>
      <c r="CL359" s="14">
        <f t="shared" si="517"/>
        <v>6.1194327240506251E-17</v>
      </c>
      <c r="CM359" s="14">
        <f t="shared" si="544"/>
        <v>2.1081478795892471E-2</v>
      </c>
      <c r="CN359" s="14">
        <f t="shared" si="578"/>
        <v>2.4024568400174879E-2</v>
      </c>
      <c r="CO359" s="14">
        <f t="shared" si="579"/>
        <v>2.8193945339574956E-2</v>
      </c>
      <c r="CP359" s="14">
        <f t="shared" si="580"/>
        <v>3.2576589641604196E-2</v>
      </c>
      <c r="CQ359" s="14">
        <f t="shared" si="581"/>
        <v>3.8430778745774642E-2</v>
      </c>
      <c r="CR359" s="14">
        <f t="shared" si="582"/>
        <v>4.5553908657588592E-2</v>
      </c>
      <c r="CS359" s="14">
        <f t="shared" si="583"/>
        <v>5.4863029036351423E-2</v>
      </c>
      <c r="CT359" s="14">
        <f t="shared" si="584"/>
        <v>6.3063159129442631E-2</v>
      </c>
      <c r="CU359" s="14">
        <f t="shared" si="585"/>
        <v>7.0708794079698017E-2</v>
      </c>
      <c r="CV359" s="14">
        <f t="shared" si="586"/>
        <v>7.945275594749357E-2</v>
      </c>
      <c r="CW359" s="14">
        <f t="shared" si="587"/>
        <v>8.8143400974631844E-2</v>
      </c>
      <c r="CX359" s="14">
        <f t="shared" si="588"/>
        <v>9.7676452084155305E-2</v>
      </c>
      <c r="CY359" s="14">
        <f t="shared" si="589"/>
        <v>0.10803058253980102</v>
      </c>
      <c r="CZ359" s="14">
        <f t="shared" si="590"/>
        <v>0.1188005843525736</v>
      </c>
      <c r="DA359" s="14">
        <f t="shared" si="591"/>
        <v>0.12939997227524286</v>
      </c>
      <c r="DB359" s="14">
        <f t="shared" si="592"/>
        <v>0</v>
      </c>
      <c r="DC359" s="14">
        <f t="shared" si="561"/>
        <v>0</v>
      </c>
      <c r="DD359" s="14">
        <f t="shared" si="519"/>
        <v>0</v>
      </c>
      <c r="DE359" s="14">
        <f t="shared" si="520"/>
        <v>0</v>
      </c>
      <c r="DF359" s="14">
        <f t="shared" si="521"/>
        <v>0</v>
      </c>
      <c r="DG359" s="14">
        <f t="shared" si="522"/>
        <v>0</v>
      </c>
      <c r="DH359" s="14">
        <f t="shared" si="523"/>
        <v>0</v>
      </c>
      <c r="DI359" s="14">
        <f t="shared" si="524"/>
        <v>0</v>
      </c>
      <c r="DJ359" s="14">
        <f t="shared" si="525"/>
        <v>0</v>
      </c>
      <c r="DK359" s="14">
        <f t="shared" si="526"/>
        <v>0</v>
      </c>
      <c r="DL359" s="14">
        <f t="shared" si="527"/>
        <v>0</v>
      </c>
      <c r="DM359" s="14">
        <f t="shared" si="528"/>
        <v>0</v>
      </c>
      <c r="DN359" s="14">
        <f t="shared" si="529"/>
        <v>0</v>
      </c>
      <c r="DO359" s="14">
        <f t="shared" si="530"/>
        <v>0</v>
      </c>
      <c r="DP359" s="14">
        <f t="shared" si="531"/>
        <v>0</v>
      </c>
      <c r="DQ359" s="14">
        <f t="shared" si="532"/>
        <v>0</v>
      </c>
      <c r="DR359" s="14">
        <f t="shared" si="533"/>
        <v>0</v>
      </c>
      <c r="DS359" s="14">
        <f t="shared" si="534"/>
        <v>0</v>
      </c>
      <c r="DT359" s="14">
        <f t="shared" si="535"/>
        <v>0</v>
      </c>
      <c r="DU359" s="14">
        <f t="shared" si="536"/>
        <v>0</v>
      </c>
      <c r="DV359" s="14">
        <f t="shared" si="537"/>
        <v>0</v>
      </c>
      <c r="DW359" s="14">
        <f t="shared" si="538"/>
        <v>0</v>
      </c>
      <c r="DX359" s="14">
        <f t="shared" si="539"/>
        <v>0</v>
      </c>
      <c r="DY359" s="14">
        <f t="shared" si="540"/>
        <v>0</v>
      </c>
      <c r="DZ359" s="14">
        <f t="shared" si="545"/>
        <v>1</v>
      </c>
    </row>
    <row r="360" spans="1:130">
      <c r="A360" s="18"/>
      <c r="B360" s="18"/>
      <c r="C360" s="18">
        <v>2038</v>
      </c>
      <c r="D360" s="25"/>
      <c r="E360" s="25"/>
      <c r="F360" s="25"/>
      <c r="G360" s="25"/>
      <c r="H360" s="25"/>
      <c r="I360" s="25"/>
      <c r="J360" s="25"/>
      <c r="K360" s="25"/>
      <c r="L360" s="25"/>
      <c r="M360" s="25"/>
      <c r="N360" s="25"/>
      <c r="O360" s="25"/>
      <c r="P360" s="25"/>
      <c r="Q360" s="25"/>
      <c r="R360" s="25"/>
      <c r="S360" s="25"/>
      <c r="T360" s="25"/>
      <c r="U360" s="25"/>
      <c r="V360" s="25">
        <f t="shared" si="596"/>
        <v>0</v>
      </c>
      <c r="W360" s="25">
        <f t="shared" si="597"/>
        <v>0</v>
      </c>
      <c r="X360" s="25">
        <f t="shared" si="598"/>
        <v>0</v>
      </c>
      <c r="Y360" s="25">
        <f t="shared" si="599"/>
        <v>0</v>
      </c>
      <c r="Z360" s="25">
        <f t="shared" si="600"/>
        <v>1.3169465518103607E-12</v>
      </c>
      <c r="AA360" s="25">
        <f t="shared" si="601"/>
        <v>450.59999999999991</v>
      </c>
      <c r="AB360" s="25">
        <f t="shared" si="602"/>
        <v>528.79999999999984</v>
      </c>
      <c r="AC360" s="25">
        <f t="shared" si="603"/>
        <v>610.99999999999989</v>
      </c>
      <c r="AD360" s="25">
        <f t="shared" si="604"/>
        <v>720.79999999999984</v>
      </c>
      <c r="AE360" s="25">
        <f t="shared" si="605"/>
        <v>854.39999999999986</v>
      </c>
      <c r="AF360" s="25">
        <f t="shared" si="606"/>
        <v>1028.9999999999998</v>
      </c>
      <c r="AG360" s="25">
        <f t="shared" si="607"/>
        <v>1182.7999999999997</v>
      </c>
      <c r="AH360" s="25">
        <f t="shared" si="608"/>
        <v>1326.1999999999998</v>
      </c>
      <c r="AI360" s="25">
        <f t="shared" si="609"/>
        <v>1490.1999999999996</v>
      </c>
      <c r="AJ360" s="25">
        <f t="shared" si="610"/>
        <v>1653.1999999999996</v>
      </c>
      <c r="AK360" s="25">
        <f t="shared" si="611"/>
        <v>1831.9999999999995</v>
      </c>
      <c r="AL360" s="25">
        <f t="shared" si="612"/>
        <v>2026.1999999999996</v>
      </c>
      <c r="AM360" s="25">
        <f t="shared" si="613"/>
        <v>2228.1999999999994</v>
      </c>
      <c r="AN360" s="25">
        <f t="shared" ref="AN360:AN378" si="614">VLOOKUP($C$102,$D$3:$K$63,$A$72,0)*(B324-B323)</f>
        <v>2426.9999999999995</v>
      </c>
      <c r="AO360" s="25">
        <f>VLOOKUP($C$103,$D$3:$K$63,$A$72,0)*(B323-B322)</f>
        <v>2616.3999999999996</v>
      </c>
      <c r="AP360" s="25">
        <f>VLOOKUP($C$104,$D$3:$K$63,$A$72,0)*B322</f>
        <v>0</v>
      </c>
      <c r="AQ360" s="25"/>
      <c r="AR360" s="25"/>
      <c r="AS360" s="25"/>
      <c r="AT360" s="25"/>
      <c r="AU360" s="25"/>
      <c r="AV360" s="25"/>
      <c r="AW360" s="25"/>
      <c r="AX360" s="25"/>
      <c r="AY360" s="25"/>
      <c r="AZ360" s="25"/>
      <c r="BA360" s="25"/>
      <c r="BB360" s="25"/>
      <c r="BC360" s="25"/>
      <c r="BD360" s="25"/>
      <c r="BE360" s="25"/>
      <c r="BF360" s="25"/>
      <c r="BG360" s="25"/>
      <c r="BH360" s="25"/>
      <c r="BI360" s="25"/>
      <c r="BJ360" s="25"/>
      <c r="BK360" s="25"/>
      <c r="BL360" s="25"/>
      <c r="BM360" s="21">
        <f t="shared" si="542"/>
        <v>20976.799999999996</v>
      </c>
      <c r="BN360" s="18"/>
      <c r="BO360" s="18"/>
      <c r="BP360" s="18">
        <v>2038</v>
      </c>
      <c r="BQ360" s="14">
        <f t="shared" si="543"/>
        <v>0</v>
      </c>
      <c r="BR360" s="14">
        <f t="shared" si="563"/>
        <v>0</v>
      </c>
      <c r="BS360" s="14">
        <f t="shared" si="564"/>
        <v>0</v>
      </c>
      <c r="BT360" s="14">
        <f t="shared" si="565"/>
        <v>0</v>
      </c>
      <c r="BU360" s="14">
        <f t="shared" si="566"/>
        <v>0</v>
      </c>
      <c r="BV360" s="14">
        <f t="shared" si="567"/>
        <v>0</v>
      </c>
      <c r="BW360" s="14">
        <f t="shared" si="568"/>
        <v>0</v>
      </c>
      <c r="BX360" s="14">
        <f t="shared" si="569"/>
        <v>0</v>
      </c>
      <c r="BY360" s="14">
        <f t="shared" si="570"/>
        <v>0</v>
      </c>
      <c r="BZ360" s="14">
        <f t="shared" si="571"/>
        <v>0</v>
      </c>
      <c r="CA360" s="14">
        <f t="shared" si="572"/>
        <v>0</v>
      </c>
      <c r="CB360" s="14">
        <f t="shared" si="573"/>
        <v>0</v>
      </c>
      <c r="CC360" s="14">
        <f t="shared" si="574"/>
        <v>0</v>
      </c>
      <c r="CD360" s="14">
        <f t="shared" si="575"/>
        <v>0</v>
      </c>
      <c r="CE360" s="14">
        <f t="shared" si="576"/>
        <v>0</v>
      </c>
      <c r="CF360" s="14">
        <f t="shared" si="577"/>
        <v>0</v>
      </c>
      <c r="CG360" s="14">
        <f t="shared" si="560"/>
        <v>0</v>
      </c>
      <c r="CH360" s="14">
        <f t="shared" si="513"/>
        <v>0</v>
      </c>
      <c r="CI360" s="14">
        <f t="shared" si="514"/>
        <v>0</v>
      </c>
      <c r="CJ360" s="14">
        <f t="shared" si="515"/>
        <v>0</v>
      </c>
      <c r="CK360" s="14">
        <f t="shared" si="516"/>
        <v>0</v>
      </c>
      <c r="CL360" s="14">
        <f t="shared" si="517"/>
        <v>0</v>
      </c>
      <c r="CM360" s="14">
        <f t="shared" si="544"/>
        <v>6.2781098728612606E-17</v>
      </c>
      <c r="CN360" s="14">
        <f t="shared" si="578"/>
        <v>2.1480874108538956E-2</v>
      </c>
      <c r="CO360" s="14">
        <f t="shared" si="579"/>
        <v>2.5208802105182865E-2</v>
      </c>
      <c r="CP360" s="14">
        <f t="shared" si="580"/>
        <v>2.9127416955875063E-2</v>
      </c>
      <c r="CQ360" s="14">
        <f t="shared" si="581"/>
        <v>3.43617710995004E-2</v>
      </c>
      <c r="CR360" s="14">
        <f t="shared" si="582"/>
        <v>4.0730712024713019E-2</v>
      </c>
      <c r="CS360" s="14">
        <f t="shared" si="583"/>
        <v>4.9054193203920522E-2</v>
      </c>
      <c r="CT360" s="14">
        <f t="shared" si="584"/>
        <v>5.6386102742076963E-2</v>
      </c>
      <c r="CU360" s="14">
        <f t="shared" si="585"/>
        <v>6.3222226459707875E-2</v>
      </c>
      <c r="CV360" s="14">
        <f t="shared" si="586"/>
        <v>7.1040387475687417E-2</v>
      </c>
      <c r="CW360" s="14">
        <f t="shared" si="587"/>
        <v>7.8810876778154917E-2</v>
      </c>
      <c r="CX360" s="14">
        <f t="shared" si="588"/>
        <v>8.7334579154113107E-2</v>
      </c>
      <c r="CY360" s="14">
        <f t="shared" si="589"/>
        <v>9.6592425918157199E-2</v>
      </c>
      <c r="CZ360" s="14">
        <f t="shared" si="590"/>
        <v>0.10622211204759544</v>
      </c>
      <c r="DA360" s="14">
        <f t="shared" si="591"/>
        <v>0.11569924869379505</v>
      </c>
      <c r="DB360" s="14">
        <f t="shared" si="592"/>
        <v>0.12472827123298121</v>
      </c>
      <c r="DC360" s="14">
        <f t="shared" si="561"/>
        <v>0</v>
      </c>
      <c r="DD360" s="14">
        <f t="shared" si="519"/>
        <v>0</v>
      </c>
      <c r="DE360" s="14">
        <f t="shared" si="520"/>
        <v>0</v>
      </c>
      <c r="DF360" s="14">
        <f t="shared" si="521"/>
        <v>0</v>
      </c>
      <c r="DG360" s="14">
        <f t="shared" si="522"/>
        <v>0</v>
      </c>
      <c r="DH360" s="14">
        <f t="shared" si="523"/>
        <v>0</v>
      </c>
      <c r="DI360" s="14">
        <f t="shared" si="524"/>
        <v>0</v>
      </c>
      <c r="DJ360" s="14">
        <f t="shared" si="525"/>
        <v>0</v>
      </c>
      <c r="DK360" s="14">
        <f t="shared" si="526"/>
        <v>0</v>
      </c>
      <c r="DL360" s="14">
        <f t="shared" si="527"/>
        <v>0</v>
      </c>
      <c r="DM360" s="14">
        <f t="shared" si="528"/>
        <v>0</v>
      </c>
      <c r="DN360" s="14">
        <f t="shared" si="529"/>
        <v>0</v>
      </c>
      <c r="DO360" s="14">
        <f t="shared" si="530"/>
        <v>0</v>
      </c>
      <c r="DP360" s="14">
        <f t="shared" si="531"/>
        <v>0</v>
      </c>
      <c r="DQ360" s="14">
        <f t="shared" si="532"/>
        <v>0</v>
      </c>
      <c r="DR360" s="14">
        <f t="shared" si="533"/>
        <v>0</v>
      </c>
      <c r="DS360" s="14">
        <f t="shared" si="534"/>
        <v>0</v>
      </c>
      <c r="DT360" s="14">
        <f t="shared" si="535"/>
        <v>0</v>
      </c>
      <c r="DU360" s="14">
        <f t="shared" si="536"/>
        <v>0</v>
      </c>
      <c r="DV360" s="14">
        <f t="shared" si="537"/>
        <v>0</v>
      </c>
      <c r="DW360" s="14">
        <f t="shared" si="538"/>
        <v>0</v>
      </c>
      <c r="DX360" s="14">
        <f t="shared" si="539"/>
        <v>0</v>
      </c>
      <c r="DY360" s="14">
        <f t="shared" si="540"/>
        <v>0</v>
      </c>
      <c r="DZ360" s="14">
        <f t="shared" si="545"/>
        <v>1</v>
      </c>
    </row>
    <row r="361" spans="1:130">
      <c r="A361" s="18"/>
      <c r="B361" s="18"/>
      <c r="C361" s="18">
        <v>2039</v>
      </c>
      <c r="D361" s="25"/>
      <c r="E361" s="25"/>
      <c r="F361" s="25"/>
      <c r="G361" s="25"/>
      <c r="H361" s="25"/>
      <c r="I361" s="25"/>
      <c r="J361" s="25"/>
      <c r="K361" s="25"/>
      <c r="L361" s="25"/>
      <c r="M361" s="25"/>
      <c r="N361" s="25"/>
      <c r="O361" s="25"/>
      <c r="P361" s="25"/>
      <c r="Q361" s="25"/>
      <c r="R361" s="25"/>
      <c r="S361" s="25"/>
      <c r="T361" s="25"/>
      <c r="U361" s="25"/>
      <c r="V361" s="25"/>
      <c r="W361" s="25">
        <f t="shared" si="597"/>
        <v>0</v>
      </c>
      <c r="X361" s="25">
        <f t="shared" si="598"/>
        <v>0</v>
      </c>
      <c r="Y361" s="25">
        <f t="shared" si="599"/>
        <v>0</v>
      </c>
      <c r="Z361" s="25">
        <f t="shared" si="600"/>
        <v>0</v>
      </c>
      <c r="AA361" s="25">
        <f t="shared" si="601"/>
        <v>1.5007994846882866E-12</v>
      </c>
      <c r="AB361" s="25">
        <f t="shared" si="602"/>
        <v>528.79999999999984</v>
      </c>
      <c r="AC361" s="25">
        <f t="shared" si="603"/>
        <v>610.99999999999989</v>
      </c>
      <c r="AD361" s="25">
        <f t="shared" si="604"/>
        <v>720.79999999999984</v>
      </c>
      <c r="AE361" s="25">
        <f t="shared" si="605"/>
        <v>854.39999999999986</v>
      </c>
      <c r="AF361" s="25">
        <f t="shared" si="606"/>
        <v>1028.9999999999998</v>
      </c>
      <c r="AG361" s="25">
        <f t="shared" si="607"/>
        <v>1182.7999999999997</v>
      </c>
      <c r="AH361" s="25">
        <f t="shared" si="608"/>
        <v>1326.1999999999998</v>
      </c>
      <c r="AI361" s="25">
        <f t="shared" si="609"/>
        <v>1490.1999999999996</v>
      </c>
      <c r="AJ361" s="25">
        <f t="shared" si="610"/>
        <v>1653.1999999999996</v>
      </c>
      <c r="AK361" s="25">
        <f t="shared" si="611"/>
        <v>1831.9999999999995</v>
      </c>
      <c r="AL361" s="25">
        <f t="shared" si="612"/>
        <v>2026.1999999999996</v>
      </c>
      <c r="AM361" s="25">
        <f t="shared" si="613"/>
        <v>2228.1999999999994</v>
      </c>
      <c r="AN361" s="25">
        <f t="shared" si="614"/>
        <v>2426.9999999999995</v>
      </c>
      <c r="AO361" s="25">
        <f t="shared" ref="AO361:AO379" si="615">VLOOKUP($C$103,$D$3:$K$63,$A$72,0)*(B324-B323)</f>
        <v>2616.3999999999996</v>
      </c>
      <c r="AP361" s="25">
        <f>VLOOKUP($C$104,$D$3:$K$63,$A$72,0)*(B323-B322)</f>
        <v>2787.9999999999995</v>
      </c>
      <c r="AQ361" s="25">
        <f>VLOOKUP($C$105,$D$3:$K$63,$A$72,0)*B322</f>
        <v>0</v>
      </c>
      <c r="AR361" s="25"/>
      <c r="AS361" s="25"/>
      <c r="AT361" s="25"/>
      <c r="AU361" s="25"/>
      <c r="AV361" s="25"/>
      <c r="AW361" s="25"/>
      <c r="AX361" s="25"/>
      <c r="AY361" s="25"/>
      <c r="AZ361" s="25"/>
      <c r="BA361" s="25"/>
      <c r="BB361" s="25"/>
      <c r="BC361" s="25"/>
      <c r="BD361" s="25"/>
      <c r="BE361" s="25"/>
      <c r="BF361" s="25"/>
      <c r="BG361" s="25"/>
      <c r="BH361" s="25"/>
      <c r="BI361" s="25"/>
      <c r="BJ361" s="25"/>
      <c r="BK361" s="25"/>
      <c r="BL361" s="25"/>
      <c r="BM361" s="21">
        <f t="shared" si="542"/>
        <v>23314.199999999997</v>
      </c>
      <c r="BN361" s="18"/>
      <c r="BO361" s="18"/>
      <c r="BP361" s="18">
        <v>2039</v>
      </c>
      <c r="BQ361" s="14">
        <f t="shared" si="543"/>
        <v>0</v>
      </c>
      <c r="BR361" s="14">
        <f t="shared" si="563"/>
        <v>0</v>
      </c>
      <c r="BS361" s="14">
        <f t="shared" si="564"/>
        <v>0</v>
      </c>
      <c r="BT361" s="14">
        <f t="shared" si="565"/>
        <v>0</v>
      </c>
      <c r="BU361" s="14">
        <f t="shared" si="566"/>
        <v>0</v>
      </c>
      <c r="BV361" s="14">
        <f t="shared" si="567"/>
        <v>0</v>
      </c>
      <c r="BW361" s="14">
        <f t="shared" si="568"/>
        <v>0</v>
      </c>
      <c r="BX361" s="14">
        <f t="shared" si="569"/>
        <v>0</v>
      </c>
      <c r="BY361" s="14">
        <f t="shared" si="570"/>
        <v>0</v>
      </c>
      <c r="BZ361" s="14">
        <f t="shared" si="571"/>
        <v>0</v>
      </c>
      <c r="CA361" s="14">
        <f t="shared" si="572"/>
        <v>0</v>
      </c>
      <c r="CB361" s="14">
        <f t="shared" si="573"/>
        <v>0</v>
      </c>
      <c r="CC361" s="14">
        <f t="shared" si="574"/>
        <v>0</v>
      </c>
      <c r="CD361" s="14">
        <f t="shared" si="575"/>
        <v>0</v>
      </c>
      <c r="CE361" s="14">
        <f t="shared" si="576"/>
        <v>0</v>
      </c>
      <c r="CF361" s="14">
        <f t="shared" si="577"/>
        <v>0</v>
      </c>
      <c r="CG361" s="14">
        <f t="shared" si="560"/>
        <v>0</v>
      </c>
      <c r="CH361" s="14">
        <f t="shared" si="513"/>
        <v>0</v>
      </c>
      <c r="CI361" s="14">
        <f t="shared" si="514"/>
        <v>0</v>
      </c>
      <c r="CJ361" s="14">
        <f t="shared" si="515"/>
        <v>0</v>
      </c>
      <c r="CK361" s="14">
        <f t="shared" si="516"/>
        <v>0</v>
      </c>
      <c r="CL361" s="14">
        <f t="shared" si="517"/>
        <v>0</v>
      </c>
      <c r="CM361" s="14">
        <f t="shared" si="544"/>
        <v>0</v>
      </c>
      <c r="CN361" s="14">
        <f t="shared" si="578"/>
        <v>6.4372763581349002E-17</v>
      </c>
      <c r="CO361" s="14">
        <f t="shared" si="579"/>
        <v>2.2681455936725253E-2</v>
      </c>
      <c r="CP361" s="14">
        <f t="shared" si="580"/>
        <v>2.6207204193152669E-2</v>
      </c>
      <c r="CQ361" s="14">
        <f t="shared" si="581"/>
        <v>3.0916780331300235E-2</v>
      </c>
      <c r="CR361" s="14">
        <f t="shared" si="582"/>
        <v>3.6647193555858659E-2</v>
      </c>
      <c r="CS361" s="14">
        <f t="shared" si="583"/>
        <v>4.4136191677175279E-2</v>
      </c>
      <c r="CT361" s="14">
        <f t="shared" si="584"/>
        <v>5.0733029655746276E-2</v>
      </c>
      <c r="CU361" s="14">
        <f t="shared" si="585"/>
        <v>5.6883787562944474E-2</v>
      </c>
      <c r="CV361" s="14">
        <f t="shared" si="586"/>
        <v>6.3918127149977258E-2</v>
      </c>
      <c r="CW361" s="14">
        <f t="shared" si="587"/>
        <v>7.0909574422454977E-2</v>
      </c>
      <c r="CX361" s="14">
        <f t="shared" si="588"/>
        <v>7.8578720264902924E-2</v>
      </c>
      <c r="CY361" s="14">
        <f t="shared" si="589"/>
        <v>8.6908407751499078E-2</v>
      </c>
      <c r="CZ361" s="14">
        <f t="shared" si="590"/>
        <v>9.5572655291624828E-2</v>
      </c>
      <c r="DA361" s="14">
        <f t="shared" si="591"/>
        <v>0.10409964742517436</v>
      </c>
      <c r="DB361" s="14">
        <f t="shared" si="592"/>
        <v>0.11222345180190613</v>
      </c>
      <c r="DC361" s="14">
        <f>AP361/$BM361</f>
        <v>0.11958377297955752</v>
      </c>
      <c r="DD361" s="14">
        <f t="shared" si="519"/>
        <v>0</v>
      </c>
      <c r="DE361" s="14">
        <f t="shared" si="520"/>
        <v>0</v>
      </c>
      <c r="DF361" s="14">
        <f t="shared" si="521"/>
        <v>0</v>
      </c>
      <c r="DG361" s="14">
        <f t="shared" si="522"/>
        <v>0</v>
      </c>
      <c r="DH361" s="14">
        <f t="shared" si="523"/>
        <v>0</v>
      </c>
      <c r="DI361" s="14">
        <f t="shared" si="524"/>
        <v>0</v>
      </c>
      <c r="DJ361" s="14">
        <f t="shared" si="525"/>
        <v>0</v>
      </c>
      <c r="DK361" s="14">
        <f t="shared" si="526"/>
        <v>0</v>
      </c>
      <c r="DL361" s="14">
        <f t="shared" si="527"/>
        <v>0</v>
      </c>
      <c r="DM361" s="14">
        <f t="shared" si="528"/>
        <v>0</v>
      </c>
      <c r="DN361" s="14">
        <f t="shared" si="529"/>
        <v>0</v>
      </c>
      <c r="DO361" s="14">
        <f t="shared" si="530"/>
        <v>0</v>
      </c>
      <c r="DP361" s="14">
        <f t="shared" si="531"/>
        <v>0</v>
      </c>
      <c r="DQ361" s="14">
        <f t="shared" si="532"/>
        <v>0</v>
      </c>
      <c r="DR361" s="14">
        <f t="shared" si="533"/>
        <v>0</v>
      </c>
      <c r="DS361" s="14">
        <f t="shared" si="534"/>
        <v>0</v>
      </c>
      <c r="DT361" s="14">
        <f t="shared" si="535"/>
        <v>0</v>
      </c>
      <c r="DU361" s="14">
        <f t="shared" si="536"/>
        <v>0</v>
      </c>
      <c r="DV361" s="14">
        <f t="shared" si="537"/>
        <v>0</v>
      </c>
      <c r="DW361" s="14">
        <f t="shared" si="538"/>
        <v>0</v>
      </c>
      <c r="DX361" s="14">
        <f t="shared" si="539"/>
        <v>0</v>
      </c>
      <c r="DY361" s="14">
        <f t="shared" si="540"/>
        <v>0</v>
      </c>
      <c r="DZ361" s="14">
        <f>SUM(BQ361:DY361)</f>
        <v>0.99999999999999978</v>
      </c>
    </row>
    <row r="362" spans="1:130">
      <c r="A362" s="18"/>
      <c r="B362" s="18"/>
      <c r="C362" s="18">
        <v>2040</v>
      </c>
      <c r="D362" s="25"/>
      <c r="E362" s="25"/>
      <c r="F362" s="25"/>
      <c r="G362" s="25"/>
      <c r="H362" s="25"/>
      <c r="I362" s="25"/>
      <c r="J362" s="25"/>
      <c r="K362" s="25"/>
      <c r="L362" s="25"/>
      <c r="M362" s="25"/>
      <c r="N362" s="25"/>
      <c r="O362" s="25"/>
      <c r="P362" s="25"/>
      <c r="Q362" s="25"/>
      <c r="R362" s="25"/>
      <c r="S362" s="25"/>
      <c r="T362" s="25"/>
      <c r="U362" s="25"/>
      <c r="V362" s="25"/>
      <c r="W362" s="25"/>
      <c r="X362" s="25">
        <f t="shared" si="598"/>
        <v>0</v>
      </c>
      <c r="Y362" s="25">
        <f t="shared" si="599"/>
        <v>0</v>
      </c>
      <c r="Z362" s="25">
        <f t="shared" si="600"/>
        <v>0</v>
      </c>
      <c r="AA362" s="25">
        <f t="shared" si="601"/>
        <v>0</v>
      </c>
      <c r="AB362" s="25">
        <f t="shared" si="602"/>
        <v>1.7612578062653483E-12</v>
      </c>
      <c r="AC362" s="25">
        <f t="shared" si="603"/>
        <v>610.99999999999989</v>
      </c>
      <c r="AD362" s="25">
        <f t="shared" si="604"/>
        <v>720.79999999999984</v>
      </c>
      <c r="AE362" s="25">
        <f t="shared" si="605"/>
        <v>854.39999999999986</v>
      </c>
      <c r="AF362" s="25">
        <f t="shared" si="606"/>
        <v>1028.9999999999998</v>
      </c>
      <c r="AG362" s="25">
        <f t="shared" si="607"/>
        <v>1182.7999999999997</v>
      </c>
      <c r="AH362" s="25">
        <f t="shared" si="608"/>
        <v>1326.1999999999998</v>
      </c>
      <c r="AI362" s="25">
        <f t="shared" si="609"/>
        <v>1490.1999999999996</v>
      </c>
      <c r="AJ362" s="25">
        <f t="shared" si="610"/>
        <v>1653.1999999999996</v>
      </c>
      <c r="AK362" s="25">
        <f t="shared" si="611"/>
        <v>1831.9999999999995</v>
      </c>
      <c r="AL362" s="25">
        <f t="shared" si="612"/>
        <v>2026.1999999999996</v>
      </c>
      <c r="AM362" s="25">
        <f t="shared" si="613"/>
        <v>2228.1999999999994</v>
      </c>
      <c r="AN362" s="25">
        <f t="shared" si="614"/>
        <v>2426.9999999999995</v>
      </c>
      <c r="AO362" s="25">
        <f t="shared" si="615"/>
        <v>2616.3999999999996</v>
      </c>
      <c r="AP362" s="25">
        <f t="shared" ref="AP362:AP380" si="616">VLOOKUP($C$104,$D$3:$K$63,$A$72,0)*(B324-B323)</f>
        <v>2787.9999999999995</v>
      </c>
      <c r="AQ362" s="25">
        <f>VLOOKUP($C$105,$D$3:$K$63,$A$72,0)*(B323-B322)</f>
        <v>2930.3999999999992</v>
      </c>
      <c r="AR362" s="25">
        <f>VLOOKUP($C$106,$D$3:$K$63,$A$72,0)*B322</f>
        <v>0</v>
      </c>
      <c r="AS362" s="25"/>
      <c r="AT362" s="25"/>
      <c r="AU362" s="25"/>
      <c r="AV362" s="25"/>
      <c r="AW362" s="25"/>
      <c r="AX362" s="25"/>
      <c r="AY362" s="25"/>
      <c r="AZ362" s="25"/>
      <c r="BA362" s="25"/>
      <c r="BB362" s="25"/>
      <c r="BC362" s="25"/>
      <c r="BD362" s="25"/>
      <c r="BE362" s="25"/>
      <c r="BF362" s="25"/>
      <c r="BG362" s="25"/>
      <c r="BH362" s="25"/>
      <c r="BI362" s="25"/>
      <c r="BJ362" s="25"/>
      <c r="BK362" s="25"/>
      <c r="BL362" s="25"/>
      <c r="BM362" s="21">
        <f t="shared" si="542"/>
        <v>25715.799999999992</v>
      </c>
      <c r="BN362" s="18"/>
      <c r="BO362" s="18"/>
      <c r="BP362" s="18">
        <v>2040</v>
      </c>
      <c r="BQ362" s="14">
        <f t="shared" si="543"/>
        <v>0</v>
      </c>
      <c r="BR362" s="14">
        <f t="shared" si="563"/>
        <v>0</v>
      </c>
      <c r="BS362" s="14">
        <f t="shared" si="564"/>
        <v>0</v>
      </c>
      <c r="BT362" s="14">
        <f t="shared" si="565"/>
        <v>0</v>
      </c>
      <c r="BU362" s="14">
        <f t="shared" si="566"/>
        <v>0</v>
      </c>
      <c r="BV362" s="14">
        <f t="shared" si="567"/>
        <v>0</v>
      </c>
      <c r="BW362" s="14">
        <f t="shared" si="568"/>
        <v>0</v>
      </c>
      <c r="BX362" s="14">
        <f t="shared" si="569"/>
        <v>0</v>
      </c>
      <c r="BY362" s="14">
        <f t="shared" si="570"/>
        <v>0</v>
      </c>
      <c r="BZ362" s="14">
        <f t="shared" si="571"/>
        <v>0</v>
      </c>
      <c r="CA362" s="14">
        <f t="shared" si="572"/>
        <v>0</v>
      </c>
      <c r="CB362" s="14">
        <f t="shared" si="573"/>
        <v>0</v>
      </c>
      <c r="CC362" s="14">
        <f t="shared" si="574"/>
        <v>0</v>
      </c>
      <c r="CD362" s="14">
        <f t="shared" si="575"/>
        <v>0</v>
      </c>
      <c r="CE362" s="14">
        <f t="shared" si="576"/>
        <v>0</v>
      </c>
      <c r="CF362" s="14">
        <f t="shared" si="577"/>
        <v>0</v>
      </c>
      <c r="CG362" s="14">
        <f t="shared" si="560"/>
        <v>0</v>
      </c>
      <c r="CH362" s="14">
        <f t="shared" si="513"/>
        <v>0</v>
      </c>
      <c r="CI362" s="14">
        <f t="shared" si="514"/>
        <v>0</v>
      </c>
      <c r="CJ362" s="14">
        <f t="shared" si="515"/>
        <v>0</v>
      </c>
      <c r="CK362" s="14">
        <f t="shared" si="516"/>
        <v>0</v>
      </c>
      <c r="CL362" s="14">
        <f t="shared" si="517"/>
        <v>0</v>
      </c>
      <c r="CM362" s="14">
        <f t="shared" si="544"/>
        <v>0</v>
      </c>
      <c r="CN362" s="14">
        <f t="shared" si="578"/>
        <v>0</v>
      </c>
      <c r="CO362" s="14">
        <f t="shared" si="579"/>
        <v>6.8489325872239981E-17</v>
      </c>
      <c r="CP362" s="14">
        <f t="shared" si="580"/>
        <v>2.3759711928075349E-2</v>
      </c>
      <c r="CQ362" s="14">
        <f t="shared" si="581"/>
        <v>2.8029460487326859E-2</v>
      </c>
      <c r="CR362" s="14">
        <f t="shared" si="582"/>
        <v>3.3224710100405203E-2</v>
      </c>
      <c r="CS362" s="14">
        <f t="shared" si="583"/>
        <v>4.001431026839531E-2</v>
      </c>
      <c r="CT362" s="14">
        <f t="shared" si="584"/>
        <v>4.5995069179259447E-2</v>
      </c>
      <c r="CU362" s="14">
        <f t="shared" si="585"/>
        <v>5.1571407461560609E-2</v>
      </c>
      <c r="CV362" s="14">
        <f t="shared" si="586"/>
        <v>5.7948809681207664E-2</v>
      </c>
      <c r="CW362" s="14">
        <f t="shared" si="587"/>
        <v>6.428732530195444E-2</v>
      </c>
      <c r="CX362" s="14">
        <f t="shared" si="588"/>
        <v>7.124024918532576E-2</v>
      </c>
      <c r="CY362" s="14">
        <f t="shared" si="589"/>
        <v>7.8792026691761496E-2</v>
      </c>
      <c r="CZ362" s="14">
        <f t="shared" si="590"/>
        <v>8.6647119669619452E-2</v>
      </c>
      <c r="DA362" s="14">
        <f t="shared" si="591"/>
        <v>9.4377775530996522E-2</v>
      </c>
      <c r="DB362" s="14">
        <f t="shared" si="592"/>
        <v>0.10174289736271087</v>
      </c>
      <c r="DC362" s="14">
        <f>AP361/$BM362</f>
        <v>0.10841583773400013</v>
      </c>
      <c r="DD362" s="14">
        <f t="shared" si="519"/>
        <v>0.11395328941740097</v>
      </c>
      <c r="DE362" s="14">
        <f t="shared" si="520"/>
        <v>0</v>
      </c>
      <c r="DF362" s="14">
        <f t="shared" si="521"/>
        <v>0</v>
      </c>
      <c r="DG362" s="14">
        <f t="shared" si="522"/>
        <v>0</v>
      </c>
      <c r="DH362" s="14">
        <f t="shared" si="523"/>
        <v>0</v>
      </c>
      <c r="DI362" s="14">
        <f t="shared" si="524"/>
        <v>0</v>
      </c>
      <c r="DJ362" s="14">
        <f t="shared" si="525"/>
        <v>0</v>
      </c>
      <c r="DK362" s="14">
        <f t="shared" si="526"/>
        <v>0</v>
      </c>
      <c r="DL362" s="14">
        <f t="shared" si="527"/>
        <v>0</v>
      </c>
      <c r="DM362" s="14">
        <f t="shared" si="528"/>
        <v>0</v>
      </c>
      <c r="DN362" s="14">
        <f t="shared" si="529"/>
        <v>0</v>
      </c>
      <c r="DO362" s="14">
        <f t="shared" si="530"/>
        <v>0</v>
      </c>
      <c r="DP362" s="14">
        <f t="shared" si="531"/>
        <v>0</v>
      </c>
      <c r="DQ362" s="14">
        <f t="shared" si="532"/>
        <v>0</v>
      </c>
      <c r="DR362" s="14">
        <f t="shared" si="533"/>
        <v>0</v>
      </c>
      <c r="DS362" s="14">
        <f t="shared" si="534"/>
        <v>0</v>
      </c>
      <c r="DT362" s="14">
        <f t="shared" si="535"/>
        <v>0</v>
      </c>
      <c r="DU362" s="14">
        <f t="shared" si="536"/>
        <v>0</v>
      </c>
      <c r="DV362" s="14">
        <f t="shared" si="537"/>
        <v>0</v>
      </c>
      <c r="DW362" s="14">
        <f t="shared" si="538"/>
        <v>0</v>
      </c>
      <c r="DX362" s="14">
        <f t="shared" si="539"/>
        <v>0</v>
      </c>
      <c r="DY362" s="14">
        <f t="shared" si="540"/>
        <v>0</v>
      </c>
      <c r="DZ362" s="14">
        <f t="shared" ref="DZ362:DZ382" si="617">SUM(BQ362:DY362)</f>
        <v>1.0000000000000002</v>
      </c>
    </row>
    <row r="363" spans="1:130">
      <c r="A363" s="18"/>
      <c r="B363" s="18"/>
      <c r="C363" s="18">
        <v>2041</v>
      </c>
      <c r="D363" s="25"/>
      <c r="E363" s="25"/>
      <c r="F363" s="25"/>
      <c r="G363" s="25"/>
      <c r="H363" s="25"/>
      <c r="I363" s="25"/>
      <c r="J363" s="25"/>
      <c r="K363" s="25"/>
      <c r="L363" s="25"/>
      <c r="M363" s="25"/>
      <c r="N363" s="25"/>
      <c r="O363" s="25"/>
      <c r="P363" s="25"/>
      <c r="Q363" s="25"/>
      <c r="R363" s="25"/>
      <c r="S363" s="25"/>
      <c r="T363" s="25"/>
      <c r="U363" s="25"/>
      <c r="V363" s="25"/>
      <c r="W363" s="25"/>
      <c r="X363" s="25"/>
      <c r="Y363" s="25">
        <f t="shared" si="599"/>
        <v>0</v>
      </c>
      <c r="Z363" s="25">
        <f t="shared" si="600"/>
        <v>0</v>
      </c>
      <c r="AA363" s="25">
        <f t="shared" si="601"/>
        <v>0</v>
      </c>
      <c r="AB363" s="25">
        <f t="shared" si="602"/>
        <v>0</v>
      </c>
      <c r="AC363" s="25">
        <f t="shared" si="603"/>
        <v>2.0350388041379119E-12</v>
      </c>
      <c r="AD363" s="25">
        <f t="shared" si="604"/>
        <v>720.79999999999984</v>
      </c>
      <c r="AE363" s="25">
        <f t="shared" si="605"/>
        <v>854.39999999999986</v>
      </c>
      <c r="AF363" s="25">
        <f t="shared" si="606"/>
        <v>1028.9999999999998</v>
      </c>
      <c r="AG363" s="25">
        <f t="shared" si="607"/>
        <v>1182.7999999999997</v>
      </c>
      <c r="AH363" s="25">
        <f t="shared" si="608"/>
        <v>1326.1999999999998</v>
      </c>
      <c r="AI363" s="25">
        <f t="shared" si="609"/>
        <v>1490.1999999999996</v>
      </c>
      <c r="AJ363" s="25">
        <f t="shared" si="610"/>
        <v>1653.1999999999996</v>
      </c>
      <c r="AK363" s="25">
        <f t="shared" si="611"/>
        <v>1831.9999999999995</v>
      </c>
      <c r="AL363" s="25">
        <f t="shared" si="612"/>
        <v>2026.1999999999996</v>
      </c>
      <c r="AM363" s="25">
        <f t="shared" si="613"/>
        <v>2228.1999999999994</v>
      </c>
      <c r="AN363" s="25">
        <f t="shared" si="614"/>
        <v>2426.9999999999995</v>
      </c>
      <c r="AO363" s="25">
        <f t="shared" si="615"/>
        <v>2616.3999999999996</v>
      </c>
      <c r="AP363" s="25">
        <f t="shared" si="616"/>
        <v>2787.9999999999995</v>
      </c>
      <c r="AQ363" s="25">
        <f t="shared" ref="AQ363:AQ381" si="618">VLOOKUP($C$105,$D$3:$K$63,$A$72,0)*(B324-B323)</f>
        <v>2930.3999999999992</v>
      </c>
      <c r="AR363" s="25">
        <f>VLOOKUP($C$106,$D$3:$K$63,$A$72,0)*(B323-B322)</f>
        <v>3042.7999999999993</v>
      </c>
      <c r="AS363" s="25">
        <f>VLOOKUP($C$107,$D$3:$K$63,$A$72,0)*B322</f>
        <v>0</v>
      </c>
      <c r="AT363" s="25"/>
      <c r="AU363" s="25"/>
      <c r="AV363" s="25"/>
      <c r="AW363" s="25"/>
      <c r="AX363" s="25"/>
      <c r="AY363" s="25"/>
      <c r="AZ363" s="25"/>
      <c r="BA363" s="25"/>
      <c r="BB363" s="25"/>
      <c r="BC363" s="25"/>
      <c r="BD363" s="25"/>
      <c r="BE363" s="25"/>
      <c r="BF363" s="25"/>
      <c r="BG363" s="25"/>
      <c r="BH363" s="25"/>
      <c r="BI363" s="25"/>
      <c r="BJ363" s="25"/>
      <c r="BK363" s="25"/>
      <c r="BL363" s="25"/>
      <c r="BM363" s="21">
        <f t="shared" si="542"/>
        <v>28147.599999999991</v>
      </c>
      <c r="BN363" s="18"/>
      <c r="BO363" s="18"/>
      <c r="BP363" s="18">
        <v>2041</v>
      </c>
      <c r="BQ363" s="14">
        <f t="shared" si="543"/>
        <v>0</v>
      </c>
      <c r="BR363" s="14">
        <f t="shared" si="563"/>
        <v>0</v>
      </c>
      <c r="BS363" s="14">
        <f t="shared" si="564"/>
        <v>0</v>
      </c>
      <c r="BT363" s="14">
        <f t="shared" si="565"/>
        <v>0</v>
      </c>
      <c r="BU363" s="14">
        <f t="shared" si="566"/>
        <v>0</v>
      </c>
      <c r="BV363" s="14">
        <f t="shared" si="567"/>
        <v>0</v>
      </c>
      <c r="BW363" s="14">
        <f t="shared" si="568"/>
        <v>0</v>
      </c>
      <c r="BX363" s="14">
        <f t="shared" si="569"/>
        <v>0</v>
      </c>
      <c r="BY363" s="14">
        <f t="shared" si="570"/>
        <v>0</v>
      </c>
      <c r="BZ363" s="14">
        <f t="shared" si="571"/>
        <v>0</v>
      </c>
      <c r="CA363" s="14">
        <f t="shared" si="572"/>
        <v>0</v>
      </c>
      <c r="CB363" s="14">
        <f t="shared" si="573"/>
        <v>0</v>
      </c>
      <c r="CC363" s="14">
        <f t="shared" si="574"/>
        <v>0</v>
      </c>
      <c r="CD363" s="14">
        <f t="shared" si="575"/>
        <v>0</v>
      </c>
      <c r="CE363" s="14">
        <f t="shared" si="576"/>
        <v>0</v>
      </c>
      <c r="CF363" s="14">
        <f t="shared" si="577"/>
        <v>0</v>
      </c>
      <c r="CG363" s="14">
        <f t="shared" si="560"/>
        <v>0</v>
      </c>
      <c r="CH363" s="14">
        <f t="shared" si="513"/>
        <v>0</v>
      </c>
      <c r="CI363" s="14">
        <f t="shared" si="514"/>
        <v>0</v>
      </c>
      <c r="CJ363" s="14">
        <f t="shared" si="515"/>
        <v>0</v>
      </c>
      <c r="CK363" s="14">
        <f t="shared" si="516"/>
        <v>0</v>
      </c>
      <c r="CL363" s="14">
        <f t="shared" si="517"/>
        <v>0</v>
      </c>
      <c r="CM363" s="14">
        <f t="shared" si="544"/>
        <v>0</v>
      </c>
      <c r="CN363" s="14">
        <f t="shared" si="578"/>
        <v>0</v>
      </c>
      <c r="CO363" s="14">
        <f t="shared" si="579"/>
        <v>0</v>
      </c>
      <c r="CP363" s="14">
        <f t="shared" si="580"/>
        <v>7.2298839124398265E-17</v>
      </c>
      <c r="CQ363" s="14">
        <f t="shared" si="581"/>
        <v>2.5607867100569854E-2</v>
      </c>
      <c r="CR363" s="14">
        <f t="shared" si="582"/>
        <v>3.0354275320098344E-2</v>
      </c>
      <c r="CS363" s="14">
        <f t="shared" si="583"/>
        <v>3.6557290852506079E-2</v>
      </c>
      <c r="CT363" s="14">
        <f t="shared" si="584"/>
        <v>4.2021344626184828E-2</v>
      </c>
      <c r="CU363" s="14">
        <f t="shared" si="585"/>
        <v>4.7115917520499088E-2</v>
      </c>
      <c r="CV363" s="14">
        <f t="shared" si="586"/>
        <v>5.2942346772016091E-2</v>
      </c>
      <c r="CW363" s="14">
        <f t="shared" si="587"/>
        <v>5.8733249015901892E-2</v>
      </c>
      <c r="CX363" s="14">
        <f t="shared" si="588"/>
        <v>6.508547798036067E-2</v>
      </c>
      <c r="CY363" s="14">
        <f t="shared" si="589"/>
        <v>7.1984822862339953E-2</v>
      </c>
      <c r="CZ363" s="14">
        <f t="shared" si="590"/>
        <v>7.91612784038426E-2</v>
      </c>
      <c r="DA363" s="14">
        <f t="shared" si="591"/>
        <v>8.6224047520925412E-2</v>
      </c>
      <c r="DB363" s="14">
        <f t="shared" si="592"/>
        <v>9.2952862766274943E-2</v>
      </c>
      <c r="DC363" s="14">
        <f t="shared" ref="DC363:DC382" si="619">AP363/$BM363</f>
        <v>9.9049297275789067E-2</v>
      </c>
      <c r="DD363" s="14">
        <f t="shared" si="519"/>
        <v>0.10410834316247211</v>
      </c>
      <c r="DE363" s="14">
        <f t="shared" si="520"/>
        <v>0.10810157882021913</v>
      </c>
      <c r="DF363" s="14">
        <f t="shared" si="521"/>
        <v>0</v>
      </c>
      <c r="DG363" s="14">
        <f t="shared" si="522"/>
        <v>0</v>
      </c>
      <c r="DH363" s="14">
        <f t="shared" si="523"/>
        <v>0</v>
      </c>
      <c r="DI363" s="14">
        <f t="shared" si="524"/>
        <v>0</v>
      </c>
      <c r="DJ363" s="14">
        <f t="shared" si="525"/>
        <v>0</v>
      </c>
      <c r="DK363" s="14">
        <f t="shared" si="526"/>
        <v>0</v>
      </c>
      <c r="DL363" s="14">
        <f t="shared" si="527"/>
        <v>0</v>
      </c>
      <c r="DM363" s="14">
        <f t="shared" si="528"/>
        <v>0</v>
      </c>
      <c r="DN363" s="14">
        <f t="shared" si="529"/>
        <v>0</v>
      </c>
      <c r="DO363" s="14">
        <f t="shared" si="530"/>
        <v>0</v>
      </c>
      <c r="DP363" s="14">
        <f t="shared" si="531"/>
        <v>0</v>
      </c>
      <c r="DQ363" s="14">
        <f t="shared" si="532"/>
        <v>0</v>
      </c>
      <c r="DR363" s="14">
        <f t="shared" si="533"/>
        <v>0</v>
      </c>
      <c r="DS363" s="14">
        <f t="shared" si="534"/>
        <v>0</v>
      </c>
      <c r="DT363" s="14">
        <f t="shared" si="535"/>
        <v>0</v>
      </c>
      <c r="DU363" s="14">
        <f t="shared" si="536"/>
        <v>0</v>
      </c>
      <c r="DV363" s="14">
        <f t="shared" si="537"/>
        <v>0</v>
      </c>
      <c r="DW363" s="14">
        <f t="shared" si="538"/>
        <v>0</v>
      </c>
      <c r="DX363" s="14">
        <f t="shared" si="539"/>
        <v>0</v>
      </c>
      <c r="DY363" s="14">
        <f t="shared" si="540"/>
        <v>0</v>
      </c>
      <c r="DZ363" s="14">
        <f t="shared" si="617"/>
        <v>1</v>
      </c>
    </row>
    <row r="364" spans="1:130">
      <c r="A364" s="18"/>
      <c r="B364" s="18"/>
      <c r="C364" s="18">
        <v>2042</v>
      </c>
      <c r="D364" s="25"/>
      <c r="E364" s="25"/>
      <c r="F364" s="25"/>
      <c r="G364" s="25"/>
      <c r="H364" s="25"/>
      <c r="I364" s="25"/>
      <c r="J364" s="25"/>
      <c r="K364" s="25"/>
      <c r="L364" s="25"/>
      <c r="M364" s="25"/>
      <c r="N364" s="25"/>
      <c r="O364" s="25"/>
      <c r="P364" s="25"/>
      <c r="Q364" s="25"/>
      <c r="R364" s="25"/>
      <c r="S364" s="25"/>
      <c r="T364" s="25"/>
      <c r="U364" s="25"/>
      <c r="V364" s="25"/>
      <c r="W364" s="25"/>
      <c r="X364" s="25"/>
      <c r="Y364" s="25"/>
      <c r="Z364" s="25">
        <f t="shared" si="600"/>
        <v>0</v>
      </c>
      <c r="AA364" s="25">
        <f t="shared" si="601"/>
        <v>0</v>
      </c>
      <c r="AB364" s="25">
        <f t="shared" si="602"/>
        <v>0</v>
      </c>
      <c r="AC364" s="25">
        <f t="shared" si="603"/>
        <v>0</v>
      </c>
      <c r="AD364" s="25">
        <f t="shared" si="604"/>
        <v>2.4007462684494385E-12</v>
      </c>
      <c r="AE364" s="25">
        <f t="shared" si="605"/>
        <v>854.39999999999986</v>
      </c>
      <c r="AF364" s="25">
        <f t="shared" si="606"/>
        <v>1028.9999999999998</v>
      </c>
      <c r="AG364" s="25">
        <f t="shared" si="607"/>
        <v>1182.7999999999997</v>
      </c>
      <c r="AH364" s="25">
        <f t="shared" si="608"/>
        <v>1326.1999999999998</v>
      </c>
      <c r="AI364" s="25">
        <f t="shared" si="609"/>
        <v>1490.1999999999996</v>
      </c>
      <c r="AJ364" s="25">
        <f t="shared" si="610"/>
        <v>1653.1999999999996</v>
      </c>
      <c r="AK364" s="25">
        <f t="shared" si="611"/>
        <v>1831.9999999999995</v>
      </c>
      <c r="AL364" s="25">
        <f t="shared" si="612"/>
        <v>2026.1999999999996</v>
      </c>
      <c r="AM364" s="25">
        <f t="shared" si="613"/>
        <v>2228.1999999999994</v>
      </c>
      <c r="AN364" s="25">
        <f t="shared" si="614"/>
        <v>2426.9999999999995</v>
      </c>
      <c r="AO364" s="25">
        <f t="shared" si="615"/>
        <v>2616.3999999999996</v>
      </c>
      <c r="AP364" s="25">
        <f t="shared" si="616"/>
        <v>2787.9999999999995</v>
      </c>
      <c r="AQ364" s="25">
        <f t="shared" si="618"/>
        <v>2930.3999999999992</v>
      </c>
      <c r="AR364" s="25">
        <f t="shared" ref="AR364:AR382" si="620">VLOOKUP($C$106,$D$3:$K$63,$A$72,0)*(B324-B323)</f>
        <v>3042.7999999999993</v>
      </c>
      <c r="AS364" s="25">
        <f>VLOOKUP($C$107,$D$3:$K$63,$A$72,0)*(B323-B322)</f>
        <v>3122.3999999999992</v>
      </c>
      <c r="AT364" s="25">
        <f>VLOOKUP($C$108,$D$3:$K$63,$A$72,0)*B322</f>
        <v>0</v>
      </c>
      <c r="AU364" s="25"/>
      <c r="AV364" s="25"/>
      <c r="AW364" s="25"/>
      <c r="AX364" s="25"/>
      <c r="AY364" s="25"/>
      <c r="AZ364" s="25"/>
      <c r="BA364" s="25"/>
      <c r="BB364" s="25"/>
      <c r="BC364" s="25"/>
      <c r="BD364" s="25"/>
      <c r="BE364" s="25"/>
      <c r="BF364" s="25"/>
      <c r="BG364" s="25"/>
      <c r="BH364" s="25"/>
      <c r="BI364" s="25"/>
      <c r="BJ364" s="25"/>
      <c r="BK364" s="25"/>
      <c r="BL364" s="25"/>
      <c r="BM364" s="21">
        <f t="shared" si="542"/>
        <v>30549.199999999993</v>
      </c>
      <c r="BN364" s="18"/>
      <c r="BO364" s="18"/>
      <c r="BP364" s="18">
        <v>2042</v>
      </c>
      <c r="BQ364" s="14">
        <f t="shared" si="543"/>
        <v>0</v>
      </c>
      <c r="BR364" s="14">
        <f t="shared" si="563"/>
        <v>0</v>
      </c>
      <c r="BS364" s="14">
        <f t="shared" si="564"/>
        <v>0</v>
      </c>
      <c r="BT364" s="14">
        <f t="shared" si="565"/>
        <v>0</v>
      </c>
      <c r="BU364" s="14">
        <f t="shared" si="566"/>
        <v>0</v>
      </c>
      <c r="BV364" s="14">
        <f t="shared" si="567"/>
        <v>0</v>
      </c>
      <c r="BW364" s="14">
        <f t="shared" si="568"/>
        <v>0</v>
      </c>
      <c r="BX364" s="14">
        <f t="shared" si="569"/>
        <v>0</v>
      </c>
      <c r="BY364" s="14">
        <f t="shared" si="570"/>
        <v>0</v>
      </c>
      <c r="BZ364" s="14">
        <f t="shared" si="571"/>
        <v>0</v>
      </c>
      <c r="CA364" s="14">
        <f t="shared" si="572"/>
        <v>0</v>
      </c>
      <c r="CB364" s="14">
        <f t="shared" si="573"/>
        <v>0</v>
      </c>
      <c r="CC364" s="14">
        <f t="shared" si="574"/>
        <v>0</v>
      </c>
      <c r="CD364" s="14">
        <f t="shared" si="575"/>
        <v>0</v>
      </c>
      <c r="CE364" s="14">
        <f t="shared" si="576"/>
        <v>0</v>
      </c>
      <c r="CF364" s="14">
        <f t="shared" si="577"/>
        <v>0</v>
      </c>
      <c r="CG364" s="14">
        <f t="shared" si="560"/>
        <v>0</v>
      </c>
      <c r="CH364" s="14">
        <f t="shared" si="513"/>
        <v>0</v>
      </c>
      <c r="CI364" s="14">
        <f t="shared" si="514"/>
        <v>0</v>
      </c>
      <c r="CJ364" s="14">
        <f t="shared" si="515"/>
        <v>0</v>
      </c>
      <c r="CK364" s="14">
        <f t="shared" si="516"/>
        <v>0</v>
      </c>
      <c r="CL364" s="14">
        <f t="shared" si="517"/>
        <v>0</v>
      </c>
      <c r="CM364" s="14">
        <f t="shared" si="544"/>
        <v>0</v>
      </c>
      <c r="CN364" s="14">
        <f t="shared" si="578"/>
        <v>0</v>
      </c>
      <c r="CO364" s="14">
        <f t="shared" si="579"/>
        <v>0</v>
      </c>
      <c r="CP364" s="14">
        <f t="shared" si="580"/>
        <v>0</v>
      </c>
      <c r="CQ364" s="14">
        <f t="shared" si="581"/>
        <v>7.8586223811079799E-17</v>
      </c>
      <c r="CR364" s="14">
        <f t="shared" si="582"/>
        <v>2.7967999162007519E-2</v>
      </c>
      <c r="CS364" s="14">
        <f t="shared" si="583"/>
        <v>3.368336977727731E-2</v>
      </c>
      <c r="CT364" s="14">
        <f t="shared" si="584"/>
        <v>3.8717871499089992E-2</v>
      </c>
      <c r="CU364" s="14">
        <f t="shared" si="585"/>
        <v>4.3411938774174125E-2</v>
      </c>
      <c r="CV364" s="14">
        <f t="shared" si="586"/>
        <v>4.8780328126432113E-2</v>
      </c>
      <c r="CW364" s="14">
        <f t="shared" si="587"/>
        <v>5.4115983397273901E-2</v>
      </c>
      <c r="CX364" s="14">
        <f t="shared" si="588"/>
        <v>5.9968837154491771E-2</v>
      </c>
      <c r="CY364" s="14">
        <f t="shared" si="589"/>
        <v>6.6325795765519224E-2</v>
      </c>
      <c r="CZ364" s="14">
        <f t="shared" si="590"/>
        <v>7.2938080211593093E-2</v>
      </c>
      <c r="DA364" s="14">
        <f t="shared" si="591"/>
        <v>7.9445615597135116E-2</v>
      </c>
      <c r="DB364" s="14">
        <f t="shared" si="592"/>
        <v>8.5645450617364782E-2</v>
      </c>
      <c r="DC364" s="14">
        <f t="shared" si="619"/>
        <v>9.1262618988385946E-2</v>
      </c>
      <c r="DD364" s="14">
        <f t="shared" si="519"/>
        <v>9.5923952182053865E-2</v>
      </c>
      <c r="DE364" s="14">
        <f t="shared" si="520"/>
        <v>9.960326293323557E-2</v>
      </c>
      <c r="DF364" s="14">
        <f t="shared" si="521"/>
        <v>0.10220889581396567</v>
      </c>
      <c r="DG364" s="14">
        <f t="shared" si="522"/>
        <v>0</v>
      </c>
      <c r="DH364" s="14">
        <f t="shared" si="523"/>
        <v>0</v>
      </c>
      <c r="DI364" s="14">
        <f t="shared" si="524"/>
        <v>0</v>
      </c>
      <c r="DJ364" s="14">
        <f t="shared" si="525"/>
        <v>0</v>
      </c>
      <c r="DK364" s="14">
        <f t="shared" si="526"/>
        <v>0</v>
      </c>
      <c r="DL364" s="14">
        <f t="shared" si="527"/>
        <v>0</v>
      </c>
      <c r="DM364" s="14">
        <f t="shared" si="528"/>
        <v>0</v>
      </c>
      <c r="DN364" s="14">
        <f t="shared" si="529"/>
        <v>0</v>
      </c>
      <c r="DO364" s="14">
        <f t="shared" si="530"/>
        <v>0</v>
      </c>
      <c r="DP364" s="14">
        <f t="shared" si="531"/>
        <v>0</v>
      </c>
      <c r="DQ364" s="14">
        <f t="shared" si="532"/>
        <v>0</v>
      </c>
      <c r="DR364" s="14">
        <f t="shared" si="533"/>
        <v>0</v>
      </c>
      <c r="DS364" s="14">
        <f t="shared" si="534"/>
        <v>0</v>
      </c>
      <c r="DT364" s="14">
        <f t="shared" si="535"/>
        <v>0</v>
      </c>
      <c r="DU364" s="14">
        <f t="shared" si="536"/>
        <v>0</v>
      </c>
      <c r="DV364" s="14">
        <f t="shared" si="537"/>
        <v>0</v>
      </c>
      <c r="DW364" s="14">
        <f t="shared" si="538"/>
        <v>0</v>
      </c>
      <c r="DX364" s="14">
        <f t="shared" si="539"/>
        <v>0</v>
      </c>
      <c r="DY364" s="14">
        <f t="shared" si="540"/>
        <v>0</v>
      </c>
      <c r="DZ364" s="14">
        <f t="shared" si="617"/>
        <v>1.0000000000000002</v>
      </c>
    </row>
    <row r="365" spans="1:130">
      <c r="A365" s="18"/>
      <c r="B365" s="18"/>
      <c r="C365" s="18">
        <v>2043</v>
      </c>
      <c r="D365" s="25"/>
      <c r="E365" s="25"/>
      <c r="F365" s="25"/>
      <c r="G365" s="25"/>
      <c r="H365" s="25"/>
      <c r="I365" s="25"/>
      <c r="J365" s="25"/>
      <c r="K365" s="25"/>
      <c r="L365" s="25"/>
      <c r="M365" s="25"/>
      <c r="N365" s="25"/>
      <c r="O365" s="25"/>
      <c r="P365" s="25"/>
      <c r="Q365" s="25"/>
      <c r="R365" s="25"/>
      <c r="S365" s="25"/>
      <c r="T365" s="25"/>
      <c r="U365" s="25"/>
      <c r="V365" s="25"/>
      <c r="W365" s="25"/>
      <c r="X365" s="25"/>
      <c r="Y365" s="25"/>
      <c r="Z365" s="25"/>
      <c r="AA365" s="25">
        <f t="shared" si="601"/>
        <v>0</v>
      </c>
      <c r="AB365" s="25">
        <f t="shared" si="602"/>
        <v>0</v>
      </c>
      <c r="AC365" s="25">
        <f t="shared" si="603"/>
        <v>0</v>
      </c>
      <c r="AD365" s="25">
        <f t="shared" si="604"/>
        <v>0</v>
      </c>
      <c r="AE365" s="25">
        <f t="shared" si="605"/>
        <v>2.8457236567192012E-12</v>
      </c>
      <c r="AF365" s="25">
        <f t="shared" si="606"/>
        <v>1028.9999999999998</v>
      </c>
      <c r="AG365" s="25">
        <f t="shared" si="607"/>
        <v>1182.7999999999997</v>
      </c>
      <c r="AH365" s="25">
        <f t="shared" si="608"/>
        <v>1326.1999999999998</v>
      </c>
      <c r="AI365" s="25">
        <f t="shared" si="609"/>
        <v>1490.1999999999996</v>
      </c>
      <c r="AJ365" s="25">
        <f t="shared" si="610"/>
        <v>1653.1999999999996</v>
      </c>
      <c r="AK365" s="25">
        <f t="shared" si="611"/>
        <v>1831.9999999999995</v>
      </c>
      <c r="AL365" s="25">
        <f t="shared" si="612"/>
        <v>2026.1999999999996</v>
      </c>
      <c r="AM365" s="25">
        <f t="shared" si="613"/>
        <v>2228.1999999999994</v>
      </c>
      <c r="AN365" s="25">
        <f t="shared" si="614"/>
        <v>2426.9999999999995</v>
      </c>
      <c r="AO365" s="25">
        <f t="shared" si="615"/>
        <v>2616.3999999999996</v>
      </c>
      <c r="AP365" s="25">
        <f t="shared" si="616"/>
        <v>2787.9999999999995</v>
      </c>
      <c r="AQ365" s="25">
        <f t="shared" si="618"/>
        <v>2930.3999999999992</v>
      </c>
      <c r="AR365" s="25">
        <f t="shared" si="620"/>
        <v>3042.7999999999993</v>
      </c>
      <c r="AS365" s="25">
        <f t="shared" ref="AS365:AS382" si="621">VLOOKUP($C$107,$D$3:$K$63,$A$72,0)*(B324-B323)</f>
        <v>3122.3999999999992</v>
      </c>
      <c r="AT365" s="25">
        <f>VLOOKUP($C$108,$D$3:$K$63,$A$72,0)*(B323-B322)</f>
        <v>3171.3999999999992</v>
      </c>
      <c r="AU365" s="25">
        <f>VLOOKUP($C$109,$D$3:$K$63,$A$72,0)*B322</f>
        <v>0</v>
      </c>
      <c r="AV365" s="25"/>
      <c r="AW365" s="25"/>
      <c r="AX365" s="25"/>
      <c r="AY365" s="25"/>
      <c r="AZ365" s="25"/>
      <c r="BA365" s="25"/>
      <c r="BB365" s="25"/>
      <c r="BC365" s="25"/>
      <c r="BD365" s="25"/>
      <c r="BE365" s="25"/>
      <c r="BF365" s="25"/>
      <c r="BG365" s="25"/>
      <c r="BH365" s="25"/>
      <c r="BI365" s="25"/>
      <c r="BJ365" s="25"/>
      <c r="BK365" s="25"/>
      <c r="BL365" s="25"/>
      <c r="BM365" s="21">
        <f t="shared" si="542"/>
        <v>32866.19999999999</v>
      </c>
      <c r="BN365" s="18"/>
      <c r="BO365" s="18"/>
      <c r="BP365" s="18">
        <v>2043</v>
      </c>
      <c r="BQ365" s="14">
        <f t="shared" si="543"/>
        <v>0</v>
      </c>
      <c r="BR365" s="14">
        <f t="shared" si="563"/>
        <v>0</v>
      </c>
      <c r="BS365" s="14">
        <f t="shared" si="564"/>
        <v>0</v>
      </c>
      <c r="BT365" s="14">
        <f t="shared" si="565"/>
        <v>0</v>
      </c>
      <c r="BU365" s="14">
        <f t="shared" si="566"/>
        <v>0</v>
      </c>
      <c r="BV365" s="14">
        <f t="shared" si="567"/>
        <v>0</v>
      </c>
      <c r="BW365" s="14">
        <f t="shared" si="568"/>
        <v>0</v>
      </c>
      <c r="BX365" s="14">
        <f t="shared" si="569"/>
        <v>0</v>
      </c>
      <c r="BY365" s="14">
        <f t="shared" si="570"/>
        <v>0</v>
      </c>
      <c r="BZ365" s="14">
        <f t="shared" si="571"/>
        <v>0</v>
      </c>
      <c r="CA365" s="14">
        <f t="shared" si="572"/>
        <v>0</v>
      </c>
      <c r="CB365" s="14">
        <f t="shared" si="573"/>
        <v>0</v>
      </c>
      <c r="CC365" s="14">
        <f t="shared" si="574"/>
        <v>0</v>
      </c>
      <c r="CD365" s="14">
        <f t="shared" si="575"/>
        <v>0</v>
      </c>
      <c r="CE365" s="14">
        <f t="shared" si="576"/>
        <v>0</v>
      </c>
      <c r="CF365" s="14">
        <f t="shared" si="577"/>
        <v>0</v>
      </c>
      <c r="CG365" s="14">
        <f t="shared" si="560"/>
        <v>0</v>
      </c>
      <c r="CH365" s="14">
        <f t="shared" si="513"/>
        <v>0</v>
      </c>
      <c r="CI365" s="14">
        <f t="shared" si="514"/>
        <v>0</v>
      </c>
      <c r="CJ365" s="14">
        <f t="shared" si="515"/>
        <v>0</v>
      </c>
      <c r="CK365" s="14">
        <f t="shared" si="516"/>
        <v>0</v>
      </c>
      <c r="CL365" s="14">
        <f t="shared" si="517"/>
        <v>0</v>
      </c>
      <c r="CM365" s="14">
        <f t="shared" si="544"/>
        <v>0</v>
      </c>
      <c r="CN365" s="14">
        <f t="shared" si="578"/>
        <v>0</v>
      </c>
      <c r="CO365" s="14">
        <f t="shared" si="579"/>
        <v>0</v>
      </c>
      <c r="CP365" s="14">
        <f t="shared" si="580"/>
        <v>0</v>
      </c>
      <c r="CQ365" s="14">
        <f t="shared" si="581"/>
        <v>0</v>
      </c>
      <c r="CR365" s="14">
        <f t="shared" si="582"/>
        <v>8.6585113481911572E-17</v>
      </c>
      <c r="CS365" s="14">
        <f t="shared" si="583"/>
        <v>3.1308760976322181E-2</v>
      </c>
      <c r="CT365" s="14">
        <f t="shared" si="584"/>
        <v>3.5988340605241864E-2</v>
      </c>
      <c r="CU365" s="14">
        <f t="shared" si="585"/>
        <v>4.0351485720892595E-2</v>
      </c>
      <c r="CV365" s="14">
        <f t="shared" si="586"/>
        <v>4.5341414583979896E-2</v>
      </c>
      <c r="CW365" s="14">
        <f t="shared" si="587"/>
        <v>5.0300917051560576E-2</v>
      </c>
      <c r="CX365" s="14">
        <f t="shared" si="588"/>
        <v>5.5741156568146003E-2</v>
      </c>
      <c r="CY365" s="14">
        <f t="shared" si="589"/>
        <v>6.1649962575533533E-2</v>
      </c>
      <c r="CZ365" s="14">
        <f t="shared" si="590"/>
        <v>6.7796094467872769E-2</v>
      </c>
      <c r="DA365" s="14">
        <f t="shared" si="591"/>
        <v>7.3844861894590802E-2</v>
      </c>
      <c r="DB365" s="14">
        <f t="shared" si="592"/>
        <v>7.9607621203546516E-2</v>
      </c>
      <c r="DC365" s="14">
        <f t="shared" si="619"/>
        <v>8.4828790672484208E-2</v>
      </c>
      <c r="DD365" s="14">
        <f t="shared" si="519"/>
        <v>8.9161509392628291E-2</v>
      </c>
      <c r="DE365" s="14">
        <f t="shared" si="520"/>
        <v>9.2581436247573506E-2</v>
      </c>
      <c r="DF365" s="14">
        <f t="shared" si="521"/>
        <v>9.5003377329901245E-2</v>
      </c>
      <c r="DG365" s="14">
        <f t="shared" si="522"/>
        <v>9.6494270709726104E-2</v>
      </c>
      <c r="DH365" s="14">
        <f t="shared" si="523"/>
        <v>0</v>
      </c>
      <c r="DI365" s="14">
        <f t="shared" si="524"/>
        <v>0</v>
      </c>
      <c r="DJ365" s="14">
        <f t="shared" si="525"/>
        <v>0</v>
      </c>
      <c r="DK365" s="14">
        <f t="shared" si="526"/>
        <v>0</v>
      </c>
      <c r="DL365" s="14">
        <f t="shared" si="527"/>
        <v>0</v>
      </c>
      <c r="DM365" s="14">
        <f t="shared" si="528"/>
        <v>0</v>
      </c>
      <c r="DN365" s="14">
        <f t="shared" si="529"/>
        <v>0</v>
      </c>
      <c r="DO365" s="14">
        <f t="shared" si="530"/>
        <v>0</v>
      </c>
      <c r="DP365" s="14">
        <f t="shared" si="531"/>
        <v>0</v>
      </c>
      <c r="DQ365" s="14">
        <f t="shared" si="532"/>
        <v>0</v>
      </c>
      <c r="DR365" s="14">
        <f t="shared" si="533"/>
        <v>0</v>
      </c>
      <c r="DS365" s="14">
        <f t="shared" si="534"/>
        <v>0</v>
      </c>
      <c r="DT365" s="14">
        <f t="shared" si="535"/>
        <v>0</v>
      </c>
      <c r="DU365" s="14">
        <f t="shared" si="536"/>
        <v>0</v>
      </c>
      <c r="DV365" s="14">
        <f t="shared" si="537"/>
        <v>0</v>
      </c>
      <c r="DW365" s="14">
        <f t="shared" si="538"/>
        <v>0</v>
      </c>
      <c r="DX365" s="14">
        <f t="shared" si="539"/>
        <v>0</v>
      </c>
      <c r="DY365" s="14">
        <f t="shared" si="540"/>
        <v>0</v>
      </c>
      <c r="DZ365" s="14">
        <f t="shared" si="617"/>
        <v>1.0000000000000002</v>
      </c>
    </row>
    <row r="366" spans="1:130">
      <c r="A366" s="18"/>
      <c r="B366" s="18"/>
      <c r="C366" s="18">
        <v>2044</v>
      </c>
      <c r="D366" s="25"/>
      <c r="E366" s="25"/>
      <c r="F366" s="25"/>
      <c r="G366" s="25"/>
      <c r="H366" s="25"/>
      <c r="I366" s="25"/>
      <c r="J366" s="25"/>
      <c r="K366" s="25"/>
      <c r="L366" s="25"/>
      <c r="M366" s="25"/>
      <c r="N366" s="25"/>
      <c r="O366" s="25"/>
      <c r="P366" s="25"/>
      <c r="Q366" s="25"/>
      <c r="R366" s="25"/>
      <c r="S366" s="25"/>
      <c r="T366" s="25"/>
      <c r="U366" s="25"/>
      <c r="V366" s="25"/>
      <c r="W366" s="25"/>
      <c r="X366" s="25"/>
      <c r="Y366" s="25"/>
      <c r="Z366" s="25"/>
      <c r="AA366" s="25"/>
      <c r="AB366" s="25">
        <f t="shared" si="602"/>
        <v>0</v>
      </c>
      <c r="AC366" s="25">
        <f t="shared" si="603"/>
        <v>0</v>
      </c>
      <c r="AD366" s="25">
        <f t="shared" si="604"/>
        <v>0</v>
      </c>
      <c r="AE366" s="25">
        <f t="shared" si="605"/>
        <v>0</v>
      </c>
      <c r="AF366" s="25">
        <f t="shared" si="606"/>
        <v>3.4272584770178582E-12</v>
      </c>
      <c r="AG366" s="25">
        <f t="shared" si="607"/>
        <v>1182.7999999999997</v>
      </c>
      <c r="AH366" s="25">
        <f t="shared" si="608"/>
        <v>1326.1999999999998</v>
      </c>
      <c r="AI366" s="25">
        <f t="shared" si="609"/>
        <v>1490.1999999999996</v>
      </c>
      <c r="AJ366" s="25">
        <f t="shared" si="610"/>
        <v>1653.1999999999996</v>
      </c>
      <c r="AK366" s="25">
        <f t="shared" si="611"/>
        <v>1831.9999999999995</v>
      </c>
      <c r="AL366" s="25">
        <f t="shared" si="612"/>
        <v>2026.1999999999996</v>
      </c>
      <c r="AM366" s="25">
        <f t="shared" si="613"/>
        <v>2228.1999999999994</v>
      </c>
      <c r="AN366" s="25">
        <f t="shared" si="614"/>
        <v>2426.9999999999995</v>
      </c>
      <c r="AO366" s="25">
        <f t="shared" si="615"/>
        <v>2616.3999999999996</v>
      </c>
      <c r="AP366" s="25">
        <f t="shared" si="616"/>
        <v>2787.9999999999995</v>
      </c>
      <c r="AQ366" s="25">
        <f t="shared" si="618"/>
        <v>2930.3999999999992</v>
      </c>
      <c r="AR366" s="25">
        <f t="shared" si="620"/>
        <v>3042.7999999999993</v>
      </c>
      <c r="AS366" s="25">
        <f t="shared" si="621"/>
        <v>3122.3999999999992</v>
      </c>
      <c r="AT366" s="25">
        <f t="shared" ref="AT366:AT382" si="622">VLOOKUP($C$108,$D$3:$K$63,$A$72,0)*(B324-B323)</f>
        <v>3171.3999999999992</v>
      </c>
      <c r="AU366" s="25">
        <f>VLOOKUP($C$109,$D$3:$K$63,$A$72,0)*(B323-B322)</f>
        <v>3192.7999999999993</v>
      </c>
      <c r="AV366" s="25">
        <f>VLOOKUP($C$110,$D$3:$K$63,$A$72,0)*B322</f>
        <v>0</v>
      </c>
      <c r="AW366" s="25"/>
      <c r="AX366" s="25"/>
      <c r="AY366" s="25"/>
      <c r="AZ366" s="25"/>
      <c r="BA366" s="25"/>
      <c r="BB366" s="25"/>
      <c r="BC366" s="25"/>
      <c r="BD366" s="25"/>
      <c r="BE366" s="25"/>
      <c r="BF366" s="25"/>
      <c r="BG366" s="25"/>
      <c r="BH366" s="25"/>
      <c r="BI366" s="25"/>
      <c r="BJ366" s="25"/>
      <c r="BK366" s="25"/>
      <c r="BL366" s="25"/>
      <c r="BM366" s="21">
        <f t="shared" si="542"/>
        <v>35029.999999999985</v>
      </c>
      <c r="BN366" s="18"/>
      <c r="BO366" s="18"/>
      <c r="BP366" s="18">
        <v>2044</v>
      </c>
      <c r="BQ366" s="14">
        <f t="shared" si="543"/>
        <v>0</v>
      </c>
      <c r="BR366" s="14">
        <f t="shared" si="563"/>
        <v>0</v>
      </c>
      <c r="BS366" s="14">
        <f t="shared" si="564"/>
        <v>0</v>
      </c>
      <c r="BT366" s="14">
        <f t="shared" si="565"/>
        <v>0</v>
      </c>
      <c r="BU366" s="14">
        <f t="shared" si="566"/>
        <v>0</v>
      </c>
      <c r="BV366" s="14">
        <f t="shared" si="567"/>
        <v>0</v>
      </c>
      <c r="BW366" s="14">
        <f t="shared" si="568"/>
        <v>0</v>
      </c>
      <c r="BX366" s="14">
        <f t="shared" si="569"/>
        <v>0</v>
      </c>
      <c r="BY366" s="14">
        <f t="shared" si="570"/>
        <v>0</v>
      </c>
      <c r="BZ366" s="14">
        <f t="shared" si="571"/>
        <v>0</v>
      </c>
      <c r="CA366" s="14">
        <f t="shared" si="572"/>
        <v>0</v>
      </c>
      <c r="CB366" s="14">
        <f t="shared" si="573"/>
        <v>0</v>
      </c>
      <c r="CC366" s="14">
        <f t="shared" si="574"/>
        <v>0</v>
      </c>
      <c r="CD366" s="14">
        <f t="shared" si="575"/>
        <v>0</v>
      </c>
      <c r="CE366" s="14">
        <f t="shared" si="576"/>
        <v>0</v>
      </c>
      <c r="CF366" s="14">
        <f t="shared" si="577"/>
        <v>0</v>
      </c>
      <c r="CG366" s="14">
        <f t="shared" si="560"/>
        <v>0</v>
      </c>
      <c r="CH366" s="14">
        <f t="shared" si="513"/>
        <v>0</v>
      </c>
      <c r="CI366" s="14">
        <f t="shared" si="514"/>
        <v>0</v>
      </c>
      <c r="CJ366" s="14">
        <f t="shared" si="515"/>
        <v>0</v>
      </c>
      <c r="CK366" s="14">
        <f t="shared" si="516"/>
        <v>0</v>
      </c>
      <c r="CL366" s="14">
        <f t="shared" si="517"/>
        <v>0</v>
      </c>
      <c r="CM366" s="14">
        <f t="shared" si="544"/>
        <v>0</v>
      </c>
      <c r="CN366" s="14">
        <f t="shared" si="578"/>
        <v>0</v>
      </c>
      <c r="CO366" s="14">
        <f t="shared" si="579"/>
        <v>0</v>
      </c>
      <c r="CP366" s="14">
        <f t="shared" si="580"/>
        <v>0</v>
      </c>
      <c r="CQ366" s="14">
        <f t="shared" si="581"/>
        <v>0</v>
      </c>
      <c r="CR366" s="14">
        <f t="shared" si="582"/>
        <v>0</v>
      </c>
      <c r="CS366" s="14">
        <f t="shared" si="583"/>
        <v>9.7837809792117035E-17</v>
      </c>
      <c r="CT366" s="14">
        <f t="shared" si="584"/>
        <v>3.3765343990864977E-2</v>
      </c>
      <c r="CU366" s="14">
        <f t="shared" si="585"/>
        <v>3.7858978018841007E-2</v>
      </c>
      <c r="CV366" s="14">
        <f t="shared" si="586"/>
        <v>4.254067941764203E-2</v>
      </c>
      <c r="CW366" s="14">
        <f t="shared" si="587"/>
        <v>4.7193833856694269E-2</v>
      </c>
      <c r="CX366" s="14">
        <f t="shared" si="588"/>
        <v>5.2298030259777341E-2</v>
      </c>
      <c r="CY366" s="14">
        <f t="shared" si="589"/>
        <v>5.7841849842991733E-2</v>
      </c>
      <c r="CZ366" s="14">
        <f t="shared" si="590"/>
        <v>6.3608335712246653E-2</v>
      </c>
      <c r="DA366" s="14">
        <f t="shared" si="591"/>
        <v>6.9283471310305475E-2</v>
      </c>
      <c r="DB366" s="14">
        <f t="shared" si="592"/>
        <v>7.4690265486725679E-2</v>
      </c>
      <c r="DC366" s="14">
        <f t="shared" si="619"/>
        <v>7.9588923779617488E-2</v>
      </c>
      <c r="DD366" s="14">
        <f t="shared" si="519"/>
        <v>8.3654010847844712E-2</v>
      </c>
      <c r="DE366" s="14">
        <f t="shared" si="520"/>
        <v>8.6862689123608353E-2</v>
      </c>
      <c r="DF366" s="14">
        <f t="shared" si="521"/>
        <v>8.913502711961177E-2</v>
      </c>
      <c r="DG366" s="14">
        <f t="shared" si="522"/>
        <v>9.053382814730232E-2</v>
      </c>
      <c r="DH366" s="14">
        <f t="shared" si="523"/>
        <v>9.1144733085926369E-2</v>
      </c>
      <c r="DI366" s="14">
        <f t="shared" si="524"/>
        <v>0</v>
      </c>
      <c r="DJ366" s="14">
        <f t="shared" si="525"/>
        <v>0</v>
      </c>
      <c r="DK366" s="14">
        <f t="shared" si="526"/>
        <v>0</v>
      </c>
      <c r="DL366" s="14">
        <f t="shared" si="527"/>
        <v>0</v>
      </c>
      <c r="DM366" s="14">
        <f t="shared" si="528"/>
        <v>0</v>
      </c>
      <c r="DN366" s="14">
        <f t="shared" si="529"/>
        <v>0</v>
      </c>
      <c r="DO366" s="14">
        <f t="shared" si="530"/>
        <v>0</v>
      </c>
      <c r="DP366" s="14">
        <f t="shared" si="531"/>
        <v>0</v>
      </c>
      <c r="DQ366" s="14">
        <f t="shared" si="532"/>
        <v>0</v>
      </c>
      <c r="DR366" s="14">
        <f t="shared" si="533"/>
        <v>0</v>
      </c>
      <c r="DS366" s="14">
        <f t="shared" si="534"/>
        <v>0</v>
      </c>
      <c r="DT366" s="14">
        <f t="shared" si="535"/>
        <v>0</v>
      </c>
      <c r="DU366" s="14">
        <f t="shared" si="536"/>
        <v>0</v>
      </c>
      <c r="DV366" s="14">
        <f t="shared" si="537"/>
        <v>0</v>
      </c>
      <c r="DW366" s="14">
        <f t="shared" si="538"/>
        <v>0</v>
      </c>
      <c r="DX366" s="14">
        <f t="shared" si="539"/>
        <v>0</v>
      </c>
      <c r="DY366" s="14">
        <f t="shared" si="540"/>
        <v>0</v>
      </c>
      <c r="DZ366" s="14">
        <f t="shared" si="617"/>
        <v>1.0000000000000002</v>
      </c>
    </row>
    <row r="367" spans="1:130">
      <c r="A367" s="18"/>
      <c r="B367" s="18"/>
      <c r="C367" s="18">
        <v>2045</v>
      </c>
      <c r="D367" s="25"/>
      <c r="E367" s="25"/>
      <c r="F367" s="25"/>
      <c r="G367" s="25"/>
      <c r="H367" s="25"/>
      <c r="I367" s="25"/>
      <c r="J367" s="25"/>
      <c r="K367" s="25"/>
      <c r="L367" s="25"/>
      <c r="M367" s="25"/>
      <c r="N367" s="25"/>
      <c r="O367" s="25"/>
      <c r="P367" s="25"/>
      <c r="Q367" s="25"/>
      <c r="R367" s="25"/>
      <c r="S367" s="25"/>
      <c r="T367" s="25"/>
      <c r="U367" s="25"/>
      <c r="V367" s="25"/>
      <c r="W367" s="25"/>
      <c r="X367" s="25"/>
      <c r="Y367" s="25"/>
      <c r="Z367" s="25"/>
      <c r="AA367" s="25"/>
      <c r="AB367" s="25"/>
      <c r="AC367" s="25">
        <f t="shared" si="603"/>
        <v>0</v>
      </c>
      <c r="AD367" s="25">
        <f t="shared" si="604"/>
        <v>0</v>
      </c>
      <c r="AE367" s="25">
        <f t="shared" si="605"/>
        <v>0</v>
      </c>
      <c r="AF367" s="25">
        <f t="shared" si="606"/>
        <v>0</v>
      </c>
      <c r="AG367" s="25">
        <f t="shared" si="607"/>
        <v>3.9395153805799055E-12</v>
      </c>
      <c r="AH367" s="25">
        <f t="shared" si="608"/>
        <v>1326.1999999999998</v>
      </c>
      <c r="AI367" s="25">
        <f t="shared" si="609"/>
        <v>1490.1999999999996</v>
      </c>
      <c r="AJ367" s="25">
        <f t="shared" si="610"/>
        <v>1653.1999999999996</v>
      </c>
      <c r="AK367" s="25">
        <f t="shared" si="611"/>
        <v>1831.9999999999995</v>
      </c>
      <c r="AL367" s="25">
        <f t="shared" si="612"/>
        <v>2026.1999999999996</v>
      </c>
      <c r="AM367" s="25">
        <f t="shared" si="613"/>
        <v>2228.1999999999994</v>
      </c>
      <c r="AN367" s="25">
        <f t="shared" si="614"/>
        <v>2426.9999999999995</v>
      </c>
      <c r="AO367" s="25">
        <f t="shared" si="615"/>
        <v>2616.3999999999996</v>
      </c>
      <c r="AP367" s="25">
        <f t="shared" si="616"/>
        <v>2787.9999999999995</v>
      </c>
      <c r="AQ367" s="25">
        <f t="shared" si="618"/>
        <v>2930.3999999999992</v>
      </c>
      <c r="AR367" s="25">
        <f t="shared" si="620"/>
        <v>3042.7999999999993</v>
      </c>
      <c r="AS367" s="25">
        <f t="shared" si="621"/>
        <v>3122.3999999999992</v>
      </c>
      <c r="AT367" s="25">
        <f t="shared" si="622"/>
        <v>3171.3999999999992</v>
      </c>
      <c r="AU367" s="25">
        <f t="shared" ref="AU367:AU382" si="623">VLOOKUP($C$109,$D$3:$K$63,$A$72,0)*(B324-B323)</f>
        <v>3192.7999999999993</v>
      </c>
      <c r="AV367" s="25">
        <f>VLOOKUP($C$110,$D$3:$K$63,$A$72,0)*(B323-B322)</f>
        <v>3191.5999999999995</v>
      </c>
      <c r="AW367" s="25">
        <f>VLOOKUP($C$111,$D$3:$K$63,$A$72,0)*B322</f>
        <v>0</v>
      </c>
      <c r="AX367" s="25"/>
      <c r="AY367" s="25"/>
      <c r="AZ367" s="25"/>
      <c r="BA367" s="25"/>
      <c r="BB367" s="25"/>
      <c r="BC367" s="25"/>
      <c r="BD367" s="25"/>
      <c r="BE367" s="25"/>
      <c r="BF367" s="25"/>
      <c r="BG367" s="25"/>
      <c r="BH367" s="25"/>
      <c r="BI367" s="25"/>
      <c r="BJ367" s="25"/>
      <c r="BK367" s="25"/>
      <c r="BL367" s="25"/>
      <c r="BM367" s="21">
        <f t="shared" si="542"/>
        <v>37038.799999999988</v>
      </c>
      <c r="BN367" s="18"/>
      <c r="BO367" s="18"/>
      <c r="BP367" s="18">
        <v>2045</v>
      </c>
      <c r="BQ367" s="14">
        <f t="shared" si="543"/>
        <v>0</v>
      </c>
      <c r="BR367" s="14">
        <f t="shared" si="563"/>
        <v>0</v>
      </c>
      <c r="BS367" s="14">
        <f t="shared" si="564"/>
        <v>0</v>
      </c>
      <c r="BT367" s="14">
        <f t="shared" si="565"/>
        <v>0</v>
      </c>
      <c r="BU367" s="14">
        <f t="shared" si="566"/>
        <v>0</v>
      </c>
      <c r="BV367" s="14">
        <f t="shared" si="567"/>
        <v>0</v>
      </c>
      <c r="BW367" s="14">
        <f t="shared" si="568"/>
        <v>0</v>
      </c>
      <c r="BX367" s="14">
        <f t="shared" si="569"/>
        <v>0</v>
      </c>
      <c r="BY367" s="14">
        <f t="shared" si="570"/>
        <v>0</v>
      </c>
      <c r="BZ367" s="14">
        <f t="shared" si="571"/>
        <v>0</v>
      </c>
      <c r="CA367" s="14">
        <f t="shared" si="572"/>
        <v>0</v>
      </c>
      <c r="CB367" s="14">
        <f t="shared" si="573"/>
        <v>0</v>
      </c>
      <c r="CC367" s="14">
        <f t="shared" si="574"/>
        <v>0</v>
      </c>
      <c r="CD367" s="14">
        <f t="shared" si="575"/>
        <v>0</v>
      </c>
      <c r="CE367" s="14">
        <f t="shared" si="576"/>
        <v>0</v>
      </c>
      <c r="CF367" s="14">
        <f t="shared" si="577"/>
        <v>0</v>
      </c>
      <c r="CG367" s="14">
        <f t="shared" si="560"/>
        <v>0</v>
      </c>
      <c r="CH367" s="14">
        <f t="shared" si="513"/>
        <v>0</v>
      </c>
      <c r="CI367" s="14">
        <f t="shared" si="514"/>
        <v>0</v>
      </c>
      <c r="CJ367" s="14">
        <f t="shared" si="515"/>
        <v>0</v>
      </c>
      <c r="CK367" s="14">
        <f t="shared" si="516"/>
        <v>0</v>
      </c>
      <c r="CL367" s="14">
        <f t="shared" si="517"/>
        <v>0</v>
      </c>
      <c r="CM367" s="14">
        <f t="shared" si="544"/>
        <v>0</v>
      </c>
      <c r="CN367" s="14">
        <f t="shared" si="578"/>
        <v>0</v>
      </c>
      <c r="CO367" s="14">
        <f t="shared" si="579"/>
        <v>0</v>
      </c>
      <c r="CP367" s="14">
        <f t="shared" si="580"/>
        <v>0</v>
      </c>
      <c r="CQ367" s="14">
        <f t="shared" si="581"/>
        <v>0</v>
      </c>
      <c r="CR367" s="14">
        <f t="shared" si="582"/>
        <v>0</v>
      </c>
      <c r="CS367" s="14">
        <f t="shared" si="583"/>
        <v>0</v>
      </c>
      <c r="CT367" s="14">
        <f t="shared" si="584"/>
        <v>1.0636185245148079E-16</v>
      </c>
      <c r="CU367" s="14">
        <f t="shared" si="585"/>
        <v>3.5805695648887116E-2</v>
      </c>
      <c r="CV367" s="14">
        <f t="shared" si="586"/>
        <v>4.0233484886119421E-2</v>
      </c>
      <c r="CW367" s="14">
        <f t="shared" si="587"/>
        <v>4.4634275408490562E-2</v>
      </c>
      <c r="CX367" s="14">
        <f t="shared" si="588"/>
        <v>4.9461645625668224E-2</v>
      </c>
      <c r="CY367" s="14">
        <f t="shared" si="589"/>
        <v>5.4704796051707943E-2</v>
      </c>
      <c r="CZ367" s="14">
        <f t="shared" si="590"/>
        <v>6.0158536453664806E-2</v>
      </c>
      <c r="DA367" s="14">
        <f t="shared" si="591"/>
        <v>6.5525880968065928E-2</v>
      </c>
      <c r="DB367" s="14">
        <f t="shared" si="592"/>
        <v>7.0639437562772023E-2</v>
      </c>
      <c r="DC367" s="14">
        <f t="shared" si="619"/>
        <v>7.5272417032949249E-2</v>
      </c>
      <c r="DD367" s="14">
        <f t="shared" si="519"/>
        <v>7.9117034029180217E-2</v>
      </c>
      <c r="DE367" s="14">
        <f t="shared" si="520"/>
        <v>8.2151689579576012E-2</v>
      </c>
      <c r="DF367" s="14">
        <f t="shared" si="521"/>
        <v>8.4300787282525352E-2</v>
      </c>
      <c r="DG367" s="14">
        <f t="shared" si="522"/>
        <v>8.5623724310722821E-2</v>
      </c>
      <c r="DH367" s="14">
        <f t="shared" si="523"/>
        <v>8.6201496808751915E-2</v>
      </c>
      <c r="DI367" s="14">
        <f t="shared" si="524"/>
        <v>8.6169098350918502E-2</v>
      </c>
      <c r="DJ367" s="14">
        <f t="shared" si="525"/>
        <v>0</v>
      </c>
      <c r="DK367" s="14">
        <f t="shared" si="526"/>
        <v>0</v>
      </c>
      <c r="DL367" s="14">
        <f t="shared" si="527"/>
        <v>0</v>
      </c>
      <c r="DM367" s="14">
        <f t="shared" si="528"/>
        <v>0</v>
      </c>
      <c r="DN367" s="14">
        <f t="shared" si="529"/>
        <v>0</v>
      </c>
      <c r="DO367" s="14">
        <f t="shared" si="530"/>
        <v>0</v>
      </c>
      <c r="DP367" s="14">
        <f t="shared" si="531"/>
        <v>0</v>
      </c>
      <c r="DQ367" s="14">
        <f t="shared" si="532"/>
        <v>0</v>
      </c>
      <c r="DR367" s="14">
        <f t="shared" si="533"/>
        <v>0</v>
      </c>
      <c r="DS367" s="14">
        <f t="shared" si="534"/>
        <v>0</v>
      </c>
      <c r="DT367" s="14">
        <f t="shared" si="535"/>
        <v>0</v>
      </c>
      <c r="DU367" s="14">
        <f t="shared" si="536"/>
        <v>0</v>
      </c>
      <c r="DV367" s="14">
        <f t="shared" si="537"/>
        <v>0</v>
      </c>
      <c r="DW367" s="14">
        <f t="shared" si="538"/>
        <v>0</v>
      </c>
      <c r="DX367" s="14">
        <f t="shared" si="539"/>
        <v>0</v>
      </c>
      <c r="DY367" s="14">
        <f t="shared" si="540"/>
        <v>0</v>
      </c>
      <c r="DZ367" s="14">
        <f t="shared" si="617"/>
        <v>1.0000000000000002</v>
      </c>
    </row>
    <row r="368" spans="1:130">
      <c r="A368" s="18"/>
      <c r="B368" s="18"/>
      <c r="C368" s="18">
        <v>2046</v>
      </c>
      <c r="D368" s="25"/>
      <c r="E368" s="25"/>
      <c r="F368" s="25"/>
      <c r="G368" s="25"/>
      <c r="H368" s="25"/>
      <c r="I368" s="25"/>
      <c r="J368" s="25"/>
      <c r="K368" s="25"/>
      <c r="L368" s="25"/>
      <c r="M368" s="25"/>
      <c r="N368" s="25"/>
      <c r="O368" s="25"/>
      <c r="P368" s="25"/>
      <c r="Q368" s="25"/>
      <c r="R368" s="25"/>
      <c r="S368" s="25"/>
      <c r="T368" s="25"/>
      <c r="U368" s="25"/>
      <c r="V368" s="25"/>
      <c r="W368" s="25"/>
      <c r="X368" s="25"/>
      <c r="Y368" s="25"/>
      <c r="Z368" s="25"/>
      <c r="AA368" s="25"/>
      <c r="AB368" s="25"/>
      <c r="AC368" s="25"/>
      <c r="AD368" s="25">
        <f t="shared" si="604"/>
        <v>0</v>
      </c>
      <c r="AE368" s="25">
        <f t="shared" si="605"/>
        <v>0</v>
      </c>
      <c r="AF368" s="25">
        <f t="shared" si="606"/>
        <v>0</v>
      </c>
      <c r="AG368" s="25">
        <f t="shared" si="607"/>
        <v>0</v>
      </c>
      <c r="AH368" s="25">
        <f t="shared" si="608"/>
        <v>4.4171333257736478E-12</v>
      </c>
      <c r="AI368" s="25">
        <f t="shared" si="609"/>
        <v>1490.1999999999996</v>
      </c>
      <c r="AJ368" s="25">
        <f t="shared" si="610"/>
        <v>1653.1999999999996</v>
      </c>
      <c r="AK368" s="25">
        <f t="shared" si="611"/>
        <v>1831.9999999999995</v>
      </c>
      <c r="AL368" s="25">
        <f t="shared" si="612"/>
        <v>2026.1999999999996</v>
      </c>
      <c r="AM368" s="25">
        <f t="shared" si="613"/>
        <v>2228.1999999999994</v>
      </c>
      <c r="AN368" s="25">
        <f t="shared" si="614"/>
        <v>2426.9999999999995</v>
      </c>
      <c r="AO368" s="25">
        <f t="shared" si="615"/>
        <v>2616.3999999999996</v>
      </c>
      <c r="AP368" s="25">
        <f t="shared" si="616"/>
        <v>2787.9999999999995</v>
      </c>
      <c r="AQ368" s="25">
        <f t="shared" si="618"/>
        <v>2930.3999999999992</v>
      </c>
      <c r="AR368" s="25">
        <f t="shared" si="620"/>
        <v>3042.7999999999993</v>
      </c>
      <c r="AS368" s="25">
        <f t="shared" si="621"/>
        <v>3122.3999999999992</v>
      </c>
      <c r="AT368" s="25">
        <f t="shared" si="622"/>
        <v>3171.3999999999992</v>
      </c>
      <c r="AU368" s="25">
        <f t="shared" si="623"/>
        <v>3192.7999999999993</v>
      </c>
      <c r="AV368" s="25">
        <f t="shared" ref="AV368:AV382" si="624">VLOOKUP($C$110,$D$3:$K$63,$A$72,0)*(B324-B323)</f>
        <v>3191.5999999999995</v>
      </c>
      <c r="AW368" s="25">
        <f>VLOOKUP($C$111,$D$3:$K$63,$A$72,0)*(B323-B322)</f>
        <v>3170.1999999999994</v>
      </c>
      <c r="AX368" s="25">
        <f>VLOOKUP($C$112,$D$3:$K$63,$A$72,0)*B322</f>
        <v>0</v>
      </c>
      <c r="AY368" s="25"/>
      <c r="AZ368" s="25"/>
      <c r="BA368" s="25"/>
      <c r="BB368" s="25"/>
      <c r="BC368" s="25"/>
      <c r="BD368" s="25"/>
      <c r="BE368" s="25"/>
      <c r="BF368" s="25"/>
      <c r="BG368" s="25"/>
      <c r="BH368" s="25"/>
      <c r="BI368" s="25"/>
      <c r="BJ368" s="25"/>
      <c r="BK368" s="25"/>
      <c r="BL368" s="25"/>
      <c r="BM368" s="21">
        <f t="shared" si="542"/>
        <v>38882.799999999988</v>
      </c>
      <c r="BN368" s="18"/>
      <c r="BO368" s="18"/>
      <c r="BP368" s="18">
        <v>2046</v>
      </c>
      <c r="BQ368" s="14">
        <f t="shared" si="543"/>
        <v>0</v>
      </c>
      <c r="BR368" s="14">
        <f t="shared" si="563"/>
        <v>0</v>
      </c>
      <c r="BS368" s="14">
        <f t="shared" si="564"/>
        <v>0</v>
      </c>
      <c r="BT368" s="14">
        <f t="shared" si="565"/>
        <v>0</v>
      </c>
      <c r="BU368" s="14">
        <f t="shared" si="566"/>
        <v>0</v>
      </c>
      <c r="BV368" s="14">
        <f t="shared" si="567"/>
        <v>0</v>
      </c>
      <c r="BW368" s="14">
        <f t="shared" si="568"/>
        <v>0</v>
      </c>
      <c r="BX368" s="14">
        <f t="shared" si="569"/>
        <v>0</v>
      </c>
      <c r="BY368" s="14">
        <f t="shared" si="570"/>
        <v>0</v>
      </c>
      <c r="BZ368" s="14">
        <f t="shared" si="571"/>
        <v>0</v>
      </c>
      <c r="CA368" s="14">
        <f t="shared" si="572"/>
        <v>0</v>
      </c>
      <c r="CB368" s="14">
        <f t="shared" si="573"/>
        <v>0</v>
      </c>
      <c r="CC368" s="14">
        <f t="shared" si="574"/>
        <v>0</v>
      </c>
      <c r="CD368" s="14">
        <f t="shared" si="575"/>
        <v>0</v>
      </c>
      <c r="CE368" s="14">
        <f t="shared" si="576"/>
        <v>0</v>
      </c>
      <c r="CF368" s="14">
        <f t="shared" si="577"/>
        <v>0</v>
      </c>
      <c r="CG368" s="14">
        <f t="shared" si="560"/>
        <v>0</v>
      </c>
      <c r="CH368" s="14">
        <f t="shared" si="513"/>
        <v>0</v>
      </c>
      <c r="CI368" s="14">
        <f t="shared" si="514"/>
        <v>0</v>
      </c>
      <c r="CJ368" s="14">
        <f t="shared" si="515"/>
        <v>0</v>
      </c>
      <c r="CK368" s="14">
        <f t="shared" si="516"/>
        <v>0</v>
      </c>
      <c r="CL368" s="14">
        <f t="shared" si="517"/>
        <v>0</v>
      </c>
      <c r="CM368" s="14">
        <f t="shared" si="544"/>
        <v>0</v>
      </c>
      <c r="CN368" s="14">
        <f t="shared" si="578"/>
        <v>0</v>
      </c>
      <c r="CO368" s="14">
        <f t="shared" si="579"/>
        <v>0</v>
      </c>
      <c r="CP368" s="14">
        <f t="shared" si="580"/>
        <v>0</v>
      </c>
      <c r="CQ368" s="14">
        <f t="shared" si="581"/>
        <v>0</v>
      </c>
      <c r="CR368" s="14">
        <f t="shared" si="582"/>
        <v>0</v>
      </c>
      <c r="CS368" s="14">
        <f t="shared" si="583"/>
        <v>0</v>
      </c>
      <c r="CT368" s="14">
        <f t="shared" si="584"/>
        <v>0</v>
      </c>
      <c r="CU368" s="14">
        <f t="shared" si="585"/>
        <v>1.1360121508156947E-16</v>
      </c>
      <c r="CV368" s="14">
        <f t="shared" si="586"/>
        <v>3.8325429238635078E-2</v>
      </c>
      <c r="CW368" s="14">
        <f t="shared" si="587"/>
        <v>4.2517514170790173E-2</v>
      </c>
      <c r="CX368" s="14">
        <f t="shared" si="588"/>
        <v>4.7115948439927169E-2</v>
      </c>
      <c r="CY368" s="14">
        <f t="shared" si="589"/>
        <v>5.211044472105919E-2</v>
      </c>
      <c r="CZ368" s="14">
        <f t="shared" si="590"/>
        <v>5.7305543839435431E-2</v>
      </c>
      <c r="DA368" s="14">
        <f t="shared" si="591"/>
        <v>6.2418344357916621E-2</v>
      </c>
      <c r="DB368" s="14">
        <f t="shared" si="592"/>
        <v>6.7289392739206033E-2</v>
      </c>
      <c r="DC368" s="14">
        <f t="shared" si="619"/>
        <v>7.1702655158579126E-2</v>
      </c>
      <c r="DD368" s="14">
        <f t="shared" si="519"/>
        <v>7.5364942853909697E-2</v>
      </c>
      <c r="DE368" s="14">
        <f t="shared" si="520"/>
        <v>7.8255681175224009E-2</v>
      </c>
      <c r="DF368" s="14">
        <f t="shared" si="521"/>
        <v>8.0302858847613859E-2</v>
      </c>
      <c r="DG368" s="14">
        <f t="shared" si="522"/>
        <v>8.1563056158507105E-2</v>
      </c>
      <c r="DH368" s="14">
        <f t="shared" si="523"/>
        <v>8.2113428045305387E-2</v>
      </c>
      <c r="DI368" s="14">
        <f t="shared" si="524"/>
        <v>8.208256607034474E-2</v>
      </c>
      <c r="DJ368" s="14">
        <f t="shared" si="525"/>
        <v>8.1532194183546458E-2</v>
      </c>
      <c r="DK368" s="14">
        <f t="shared" si="526"/>
        <v>0</v>
      </c>
      <c r="DL368" s="14">
        <f t="shared" si="527"/>
        <v>0</v>
      </c>
      <c r="DM368" s="14">
        <f t="shared" si="528"/>
        <v>0</v>
      </c>
      <c r="DN368" s="14">
        <f t="shared" si="529"/>
        <v>0</v>
      </c>
      <c r="DO368" s="14">
        <f t="shared" si="530"/>
        <v>0</v>
      </c>
      <c r="DP368" s="14">
        <f t="shared" si="531"/>
        <v>0</v>
      </c>
      <c r="DQ368" s="14">
        <f t="shared" si="532"/>
        <v>0</v>
      </c>
      <c r="DR368" s="14">
        <f t="shared" si="533"/>
        <v>0</v>
      </c>
      <c r="DS368" s="14">
        <f t="shared" si="534"/>
        <v>0</v>
      </c>
      <c r="DT368" s="14">
        <f t="shared" si="535"/>
        <v>0</v>
      </c>
      <c r="DU368" s="14">
        <f t="shared" si="536"/>
        <v>0</v>
      </c>
      <c r="DV368" s="14">
        <f t="shared" si="537"/>
        <v>0</v>
      </c>
      <c r="DW368" s="14">
        <f t="shared" si="538"/>
        <v>0</v>
      </c>
      <c r="DX368" s="14">
        <f t="shared" si="539"/>
        <v>0</v>
      </c>
      <c r="DY368" s="14">
        <f t="shared" si="540"/>
        <v>0</v>
      </c>
      <c r="DZ368" s="14">
        <f t="shared" si="617"/>
        <v>1.0000000000000002</v>
      </c>
    </row>
    <row r="369" spans="1:130">
      <c r="A369" s="18"/>
      <c r="B369" s="18"/>
      <c r="C369" s="18">
        <v>2047</v>
      </c>
      <c r="D369" s="25"/>
      <c r="E369" s="25"/>
      <c r="F369" s="25"/>
      <c r="G369" s="25"/>
      <c r="H369" s="25"/>
      <c r="I369" s="25"/>
      <c r="J369" s="25"/>
      <c r="K369" s="25"/>
      <c r="L369" s="25"/>
      <c r="M369" s="25"/>
      <c r="N369" s="25"/>
      <c r="O369" s="25"/>
      <c r="P369" s="25"/>
      <c r="Q369" s="25"/>
      <c r="R369" s="25"/>
      <c r="S369" s="25"/>
      <c r="T369" s="25"/>
      <c r="U369" s="25"/>
      <c r="V369" s="25"/>
      <c r="W369" s="25"/>
      <c r="X369" s="25"/>
      <c r="Y369" s="25"/>
      <c r="Z369" s="25"/>
      <c r="AA369" s="25"/>
      <c r="AB369" s="25"/>
      <c r="AC369" s="25"/>
      <c r="AD369" s="25"/>
      <c r="AE369" s="25">
        <f t="shared" si="605"/>
        <v>0</v>
      </c>
      <c r="AF369" s="25">
        <f t="shared" si="606"/>
        <v>0</v>
      </c>
      <c r="AG369" s="25">
        <f t="shared" si="607"/>
        <v>0</v>
      </c>
      <c r="AH369" s="25">
        <f t="shared" si="608"/>
        <v>0</v>
      </c>
      <c r="AI369" s="25">
        <f t="shared" si="609"/>
        <v>4.9633630538892248E-12</v>
      </c>
      <c r="AJ369" s="25">
        <f t="shared" si="610"/>
        <v>1653.1999999999996</v>
      </c>
      <c r="AK369" s="25">
        <f t="shared" si="611"/>
        <v>1831.9999999999995</v>
      </c>
      <c r="AL369" s="25">
        <f t="shared" si="612"/>
        <v>2026.1999999999996</v>
      </c>
      <c r="AM369" s="25">
        <f t="shared" si="613"/>
        <v>2228.1999999999994</v>
      </c>
      <c r="AN369" s="25">
        <f t="shared" si="614"/>
        <v>2426.9999999999995</v>
      </c>
      <c r="AO369" s="25">
        <f t="shared" si="615"/>
        <v>2616.3999999999996</v>
      </c>
      <c r="AP369" s="25">
        <f t="shared" si="616"/>
        <v>2787.9999999999995</v>
      </c>
      <c r="AQ369" s="25">
        <f t="shared" si="618"/>
        <v>2930.3999999999992</v>
      </c>
      <c r="AR369" s="25">
        <f t="shared" si="620"/>
        <v>3042.7999999999993</v>
      </c>
      <c r="AS369" s="25">
        <f t="shared" si="621"/>
        <v>3122.3999999999992</v>
      </c>
      <c r="AT369" s="25">
        <f t="shared" si="622"/>
        <v>3171.3999999999992</v>
      </c>
      <c r="AU369" s="25">
        <f t="shared" si="623"/>
        <v>3192.7999999999993</v>
      </c>
      <c r="AV369" s="25">
        <f t="shared" si="624"/>
        <v>3191.5999999999995</v>
      </c>
      <c r="AW369" s="25">
        <f t="shared" ref="AW369:AW382" si="625">VLOOKUP($C$111,$D$3:$K$63,$A$72,0)*(B324-B323)</f>
        <v>3170.1999999999994</v>
      </c>
      <c r="AX369" s="25">
        <f>VLOOKUP($C$112,$D$3:$K$63,$A$72,0)*(B323-B322)</f>
        <v>3130.7999999999993</v>
      </c>
      <c r="AY369" s="25">
        <f>VLOOKUP($C$113,$D$3:$K$63,$A$72,0)*B322</f>
        <v>0</v>
      </c>
      <c r="AZ369" s="25"/>
      <c r="BA369" s="25"/>
      <c r="BB369" s="25"/>
      <c r="BC369" s="25"/>
      <c r="BD369" s="25"/>
      <c r="BE369" s="25"/>
      <c r="BF369" s="25"/>
      <c r="BG369" s="25"/>
      <c r="BH369" s="25"/>
      <c r="BI369" s="25"/>
      <c r="BJ369" s="25"/>
      <c r="BK369" s="25"/>
      <c r="BL369" s="25"/>
      <c r="BM369" s="21">
        <f t="shared" si="542"/>
        <v>40523.399999999994</v>
      </c>
      <c r="BN369" s="18"/>
      <c r="BO369" s="18"/>
      <c r="BP369" s="18">
        <v>2047</v>
      </c>
      <c r="BQ369" s="14">
        <f t="shared" si="543"/>
        <v>0</v>
      </c>
      <c r="BR369" s="14">
        <f t="shared" si="563"/>
        <v>0</v>
      </c>
      <c r="BS369" s="14">
        <f t="shared" si="564"/>
        <v>0</v>
      </c>
      <c r="BT369" s="14">
        <f t="shared" si="565"/>
        <v>0</v>
      </c>
      <c r="BU369" s="14">
        <f t="shared" si="566"/>
        <v>0</v>
      </c>
      <c r="BV369" s="14">
        <f t="shared" si="567"/>
        <v>0</v>
      </c>
      <c r="BW369" s="14">
        <f t="shared" si="568"/>
        <v>0</v>
      </c>
      <c r="BX369" s="14">
        <f t="shared" si="569"/>
        <v>0</v>
      </c>
      <c r="BY369" s="14">
        <f t="shared" si="570"/>
        <v>0</v>
      </c>
      <c r="BZ369" s="14">
        <f t="shared" si="571"/>
        <v>0</v>
      </c>
      <c r="CA369" s="14">
        <f t="shared" si="572"/>
        <v>0</v>
      </c>
      <c r="CB369" s="14">
        <f t="shared" si="573"/>
        <v>0</v>
      </c>
      <c r="CC369" s="14">
        <f t="shared" si="574"/>
        <v>0</v>
      </c>
      <c r="CD369" s="14">
        <f t="shared" si="575"/>
        <v>0</v>
      </c>
      <c r="CE369" s="14">
        <f t="shared" si="576"/>
        <v>0</v>
      </c>
      <c r="CF369" s="14">
        <f t="shared" si="577"/>
        <v>0</v>
      </c>
      <c r="CG369" s="14">
        <f t="shared" si="560"/>
        <v>0</v>
      </c>
      <c r="CH369" s="14">
        <f t="shared" si="513"/>
        <v>0</v>
      </c>
      <c r="CI369" s="14">
        <f t="shared" si="514"/>
        <v>0</v>
      </c>
      <c r="CJ369" s="14">
        <f t="shared" si="515"/>
        <v>0</v>
      </c>
      <c r="CK369" s="14">
        <f t="shared" si="516"/>
        <v>0</v>
      </c>
      <c r="CL369" s="14">
        <f t="shared" si="517"/>
        <v>0</v>
      </c>
      <c r="CM369" s="14">
        <f t="shared" si="544"/>
        <v>0</v>
      </c>
      <c r="CN369" s="14">
        <f t="shared" si="578"/>
        <v>0</v>
      </c>
      <c r="CO369" s="14">
        <f t="shared" si="579"/>
        <v>0</v>
      </c>
      <c r="CP369" s="14">
        <f t="shared" si="580"/>
        <v>0</v>
      </c>
      <c r="CQ369" s="14">
        <f t="shared" si="581"/>
        <v>0</v>
      </c>
      <c r="CR369" s="14">
        <f t="shared" si="582"/>
        <v>0</v>
      </c>
      <c r="CS369" s="14">
        <f t="shared" si="583"/>
        <v>0</v>
      </c>
      <c r="CT369" s="14">
        <f t="shared" si="584"/>
        <v>0</v>
      </c>
      <c r="CU369" s="14">
        <f t="shared" si="585"/>
        <v>0</v>
      </c>
      <c r="CV369" s="14">
        <f t="shared" si="586"/>
        <v>1.2248140713487086E-16</v>
      </c>
      <c r="CW369" s="14">
        <f t="shared" si="587"/>
        <v>4.0796181959065619E-2</v>
      </c>
      <c r="CX369" s="14">
        <f t="shared" si="588"/>
        <v>4.5208447464921496E-2</v>
      </c>
      <c r="CY369" s="14">
        <f t="shared" si="589"/>
        <v>5.0000740313004333E-2</v>
      </c>
      <c r="CZ369" s="14">
        <f t="shared" si="590"/>
        <v>5.4985514542215105E-2</v>
      </c>
      <c r="DA369" s="14">
        <f t="shared" si="591"/>
        <v>5.9891322050963147E-2</v>
      </c>
      <c r="DB369" s="14">
        <f t="shared" si="592"/>
        <v>6.4565164818351867E-2</v>
      </c>
      <c r="DC369" s="14">
        <f t="shared" si="619"/>
        <v>6.8799755203166571E-2</v>
      </c>
      <c r="DD369" s="14">
        <f t="shared" si="519"/>
        <v>7.2313774263758707E-2</v>
      </c>
      <c r="DE369" s="14">
        <f t="shared" si="520"/>
        <v>7.5087480320012626E-2</v>
      </c>
      <c r="DF369" s="14">
        <f t="shared" si="521"/>
        <v>7.7051777491523407E-2</v>
      </c>
      <c r="DG369" s="14">
        <f t="shared" si="522"/>
        <v>7.8260955398609194E-2</v>
      </c>
      <c r="DH369" s="14">
        <f t="shared" si="523"/>
        <v>7.8789045341703792E-2</v>
      </c>
      <c r="DI369" s="14">
        <f t="shared" si="524"/>
        <v>7.8759432821530279E-2</v>
      </c>
      <c r="DJ369" s="14">
        <f t="shared" si="525"/>
        <v>7.8231342878435667E-2</v>
      </c>
      <c r="DK369" s="14">
        <f t="shared" si="526"/>
        <v>7.7259065132738114E-2</v>
      </c>
      <c r="DL369" s="14">
        <f t="shared" si="527"/>
        <v>0</v>
      </c>
      <c r="DM369" s="14">
        <f t="shared" si="528"/>
        <v>0</v>
      </c>
      <c r="DN369" s="14">
        <f t="shared" si="529"/>
        <v>0</v>
      </c>
      <c r="DO369" s="14">
        <f t="shared" si="530"/>
        <v>0</v>
      </c>
      <c r="DP369" s="14">
        <f t="shared" si="531"/>
        <v>0</v>
      </c>
      <c r="DQ369" s="14">
        <f t="shared" si="532"/>
        <v>0</v>
      </c>
      <c r="DR369" s="14">
        <f t="shared" si="533"/>
        <v>0</v>
      </c>
      <c r="DS369" s="14">
        <f t="shared" si="534"/>
        <v>0</v>
      </c>
      <c r="DT369" s="14">
        <f t="shared" si="535"/>
        <v>0</v>
      </c>
      <c r="DU369" s="14">
        <f t="shared" si="536"/>
        <v>0</v>
      </c>
      <c r="DV369" s="14">
        <f t="shared" si="537"/>
        <v>0</v>
      </c>
      <c r="DW369" s="14">
        <f t="shared" si="538"/>
        <v>0</v>
      </c>
      <c r="DX369" s="14">
        <f t="shared" si="539"/>
        <v>0</v>
      </c>
      <c r="DY369" s="14">
        <f t="shared" si="540"/>
        <v>0</v>
      </c>
      <c r="DZ369" s="14">
        <f t="shared" si="617"/>
        <v>1.0000000000000002</v>
      </c>
    </row>
    <row r="370" spans="1:130">
      <c r="A370" s="18"/>
      <c r="B370" s="18"/>
      <c r="C370" s="18">
        <v>2048</v>
      </c>
      <c r="D370" s="25"/>
      <c r="E370" s="25"/>
      <c r="F370" s="25"/>
      <c r="G370" s="25"/>
      <c r="H370" s="25"/>
      <c r="I370" s="25"/>
      <c r="J370" s="25"/>
      <c r="K370" s="25"/>
      <c r="L370" s="25"/>
      <c r="M370" s="25"/>
      <c r="N370" s="25"/>
      <c r="O370" s="25"/>
      <c r="P370" s="25"/>
      <c r="Q370" s="25"/>
      <c r="R370" s="25"/>
      <c r="S370" s="25"/>
      <c r="T370" s="25"/>
      <c r="U370" s="25"/>
      <c r="V370" s="25"/>
      <c r="W370" s="25"/>
      <c r="X370" s="25"/>
      <c r="Y370" s="25"/>
      <c r="Z370" s="25"/>
      <c r="AA370" s="25"/>
      <c r="AB370" s="25"/>
      <c r="AC370" s="25"/>
      <c r="AD370" s="25"/>
      <c r="AE370" s="25"/>
      <c r="AF370" s="25">
        <f t="shared" si="606"/>
        <v>0</v>
      </c>
      <c r="AG370" s="25">
        <f t="shared" si="607"/>
        <v>0</v>
      </c>
      <c r="AH370" s="25">
        <f t="shared" si="608"/>
        <v>0</v>
      </c>
      <c r="AI370" s="25">
        <f t="shared" si="609"/>
        <v>0</v>
      </c>
      <c r="AJ370" s="25">
        <f t="shared" si="610"/>
        <v>5.5062621129309264E-12</v>
      </c>
      <c r="AK370" s="25">
        <f t="shared" si="611"/>
        <v>1831.9999999999995</v>
      </c>
      <c r="AL370" s="25">
        <f t="shared" si="612"/>
        <v>2026.1999999999996</v>
      </c>
      <c r="AM370" s="25">
        <f t="shared" si="613"/>
        <v>2228.1999999999994</v>
      </c>
      <c r="AN370" s="25">
        <f t="shared" si="614"/>
        <v>2426.9999999999995</v>
      </c>
      <c r="AO370" s="25">
        <f t="shared" si="615"/>
        <v>2616.3999999999996</v>
      </c>
      <c r="AP370" s="25">
        <f t="shared" si="616"/>
        <v>2787.9999999999995</v>
      </c>
      <c r="AQ370" s="25">
        <f t="shared" si="618"/>
        <v>2930.3999999999992</v>
      </c>
      <c r="AR370" s="25">
        <f t="shared" si="620"/>
        <v>3042.7999999999993</v>
      </c>
      <c r="AS370" s="25">
        <f t="shared" si="621"/>
        <v>3122.3999999999992</v>
      </c>
      <c r="AT370" s="25">
        <f t="shared" si="622"/>
        <v>3171.3999999999992</v>
      </c>
      <c r="AU370" s="25">
        <f t="shared" si="623"/>
        <v>3192.7999999999993</v>
      </c>
      <c r="AV370" s="25">
        <f t="shared" si="624"/>
        <v>3191.5999999999995</v>
      </c>
      <c r="AW370" s="25">
        <f t="shared" si="625"/>
        <v>3170.1999999999994</v>
      </c>
      <c r="AX370" s="25">
        <f t="shared" ref="AX370:AX382" si="626">VLOOKUP($C$112,$D$3:$K$63,$A$72,0)*(B324-B323)</f>
        <v>3130.7999999999993</v>
      </c>
      <c r="AY370" s="25">
        <f>VLOOKUP($C$113,$D$3:$K$63,$A$72,0)*(B323-B322)</f>
        <v>3077.5999999999995</v>
      </c>
      <c r="AZ370" s="25">
        <f>VLOOKUP($C$114,$D$3:$K$63,$A$72,0)*B322</f>
        <v>0</v>
      </c>
      <c r="BA370" s="25"/>
      <c r="BB370" s="25"/>
      <c r="BC370" s="25"/>
      <c r="BD370" s="25"/>
      <c r="BE370" s="25"/>
      <c r="BF370" s="25"/>
      <c r="BG370" s="25"/>
      <c r="BH370" s="25"/>
      <c r="BI370" s="25"/>
      <c r="BJ370" s="25"/>
      <c r="BK370" s="25"/>
      <c r="BL370" s="25"/>
      <c r="BM370" s="21">
        <f t="shared" si="542"/>
        <v>41947.799999999996</v>
      </c>
      <c r="BN370" s="18"/>
      <c r="BO370" s="18"/>
      <c r="BP370" s="18">
        <v>2048</v>
      </c>
      <c r="BQ370" s="14">
        <f t="shared" si="543"/>
        <v>0</v>
      </c>
      <c r="BR370" s="14">
        <f t="shared" si="563"/>
        <v>0</v>
      </c>
      <c r="BS370" s="14">
        <f t="shared" si="564"/>
        <v>0</v>
      </c>
      <c r="BT370" s="14">
        <f t="shared" si="565"/>
        <v>0</v>
      </c>
      <c r="BU370" s="14">
        <f t="shared" si="566"/>
        <v>0</v>
      </c>
      <c r="BV370" s="14">
        <f t="shared" si="567"/>
        <v>0</v>
      </c>
      <c r="BW370" s="14">
        <f t="shared" si="568"/>
        <v>0</v>
      </c>
      <c r="BX370" s="14">
        <f t="shared" si="569"/>
        <v>0</v>
      </c>
      <c r="BY370" s="14">
        <f t="shared" si="570"/>
        <v>0</v>
      </c>
      <c r="BZ370" s="14">
        <f t="shared" si="571"/>
        <v>0</v>
      </c>
      <c r="CA370" s="14">
        <f t="shared" si="572"/>
        <v>0</v>
      </c>
      <c r="CB370" s="14">
        <f t="shared" si="573"/>
        <v>0</v>
      </c>
      <c r="CC370" s="14">
        <f t="shared" si="574"/>
        <v>0</v>
      </c>
      <c r="CD370" s="14">
        <f t="shared" si="575"/>
        <v>0</v>
      </c>
      <c r="CE370" s="14">
        <f t="shared" si="576"/>
        <v>0</v>
      </c>
      <c r="CF370" s="14">
        <f t="shared" si="577"/>
        <v>0</v>
      </c>
      <c r="CG370" s="14">
        <f t="shared" si="560"/>
        <v>0</v>
      </c>
      <c r="CH370" s="14">
        <f t="shared" si="513"/>
        <v>0</v>
      </c>
      <c r="CI370" s="14">
        <f t="shared" si="514"/>
        <v>0</v>
      </c>
      <c r="CJ370" s="14">
        <f t="shared" si="515"/>
        <v>0</v>
      </c>
      <c r="CK370" s="14">
        <f t="shared" si="516"/>
        <v>0</v>
      </c>
      <c r="CL370" s="14">
        <f t="shared" si="517"/>
        <v>0</v>
      </c>
      <c r="CM370" s="14">
        <f t="shared" si="544"/>
        <v>0</v>
      </c>
      <c r="CN370" s="14">
        <f t="shared" si="578"/>
        <v>0</v>
      </c>
      <c r="CO370" s="14">
        <f t="shared" si="579"/>
        <v>0</v>
      </c>
      <c r="CP370" s="14">
        <f t="shared" si="580"/>
        <v>0</v>
      </c>
      <c r="CQ370" s="14">
        <f t="shared" si="581"/>
        <v>0</v>
      </c>
      <c r="CR370" s="14">
        <f t="shared" si="582"/>
        <v>0</v>
      </c>
      <c r="CS370" s="14">
        <f t="shared" si="583"/>
        <v>0</v>
      </c>
      <c r="CT370" s="14">
        <f t="shared" si="584"/>
        <v>0</v>
      </c>
      <c r="CU370" s="14">
        <f t="shared" si="585"/>
        <v>0</v>
      </c>
      <c r="CV370" s="14">
        <f t="shared" si="586"/>
        <v>0</v>
      </c>
      <c r="CW370" s="14">
        <f t="shared" si="587"/>
        <v>1.3126462205243009E-16</v>
      </c>
      <c r="CX370" s="14">
        <f t="shared" si="588"/>
        <v>4.3673327325866908E-2</v>
      </c>
      <c r="CY370" s="14">
        <f t="shared" si="589"/>
        <v>4.8302890735628559E-2</v>
      </c>
      <c r="CZ370" s="14">
        <f t="shared" si="590"/>
        <v>5.3118399534659737E-2</v>
      </c>
      <c r="DA370" s="14">
        <f t="shared" si="591"/>
        <v>5.785762304578547E-2</v>
      </c>
      <c r="DB370" s="14">
        <f t="shared" si="592"/>
        <v>6.2372758523688961E-2</v>
      </c>
      <c r="DC370" s="14">
        <f t="shared" si="619"/>
        <v>6.6463557087618419E-2</v>
      </c>
      <c r="DD370" s="14">
        <f t="shared" si="519"/>
        <v>6.9858252399410681E-2</v>
      </c>
      <c r="DE370" s="14">
        <f t="shared" si="520"/>
        <v>7.2537773137089423E-2</v>
      </c>
      <c r="DF370" s="14">
        <f t="shared" si="521"/>
        <v>7.4435369673737345E-2</v>
      </c>
      <c r="DG370" s="14">
        <f t="shared" si="522"/>
        <v>7.5603488144789469E-2</v>
      </c>
      <c r="DH370" s="14">
        <f t="shared" si="523"/>
        <v>7.6113646007657132E-2</v>
      </c>
      <c r="DI370" s="14">
        <f t="shared" si="524"/>
        <v>7.6085039024692588E-2</v>
      </c>
      <c r="DJ370" s="14">
        <f t="shared" si="525"/>
        <v>7.5574881161824925E-2</v>
      </c>
      <c r="DK370" s="14">
        <f t="shared" si="526"/>
        <v>7.4635618554489136E-2</v>
      </c>
      <c r="DL370" s="14">
        <f t="shared" si="527"/>
        <v>7.3367375643061131E-2</v>
      </c>
      <c r="DM370" s="14">
        <f t="shared" si="528"/>
        <v>0</v>
      </c>
      <c r="DN370" s="14">
        <f t="shared" si="529"/>
        <v>0</v>
      </c>
      <c r="DO370" s="14">
        <f t="shared" si="530"/>
        <v>0</v>
      </c>
      <c r="DP370" s="14">
        <f t="shared" si="531"/>
        <v>0</v>
      </c>
      <c r="DQ370" s="14">
        <f t="shared" si="532"/>
        <v>0</v>
      </c>
      <c r="DR370" s="14">
        <f t="shared" si="533"/>
        <v>0</v>
      </c>
      <c r="DS370" s="14">
        <f t="shared" si="534"/>
        <v>0</v>
      </c>
      <c r="DT370" s="14">
        <f t="shared" si="535"/>
        <v>0</v>
      </c>
      <c r="DU370" s="14">
        <f t="shared" si="536"/>
        <v>0</v>
      </c>
      <c r="DV370" s="14">
        <f t="shared" si="537"/>
        <v>0</v>
      </c>
      <c r="DW370" s="14">
        <f t="shared" si="538"/>
        <v>0</v>
      </c>
      <c r="DX370" s="14">
        <f t="shared" si="539"/>
        <v>0</v>
      </c>
      <c r="DY370" s="14">
        <f t="shared" si="540"/>
        <v>0</v>
      </c>
      <c r="DZ370" s="14">
        <f t="shared" si="617"/>
        <v>1</v>
      </c>
    </row>
    <row r="371" spans="1:130">
      <c r="A371" s="18"/>
      <c r="B371" s="18"/>
      <c r="C371" s="18">
        <v>2049</v>
      </c>
      <c r="D371" s="25"/>
      <c r="E371" s="25"/>
      <c r="F371" s="25"/>
      <c r="G371" s="25"/>
      <c r="H371" s="25"/>
      <c r="I371" s="25"/>
      <c r="J371" s="25"/>
      <c r="K371" s="25"/>
      <c r="L371" s="25"/>
      <c r="M371" s="25"/>
      <c r="N371" s="25"/>
      <c r="O371" s="25"/>
      <c r="P371" s="25"/>
      <c r="Q371" s="25"/>
      <c r="R371" s="25"/>
      <c r="S371" s="25"/>
      <c r="T371" s="25"/>
      <c r="U371" s="25"/>
      <c r="V371" s="25"/>
      <c r="W371" s="25"/>
      <c r="X371" s="25"/>
      <c r="Y371" s="25"/>
      <c r="Z371" s="25"/>
      <c r="AA371" s="25"/>
      <c r="AB371" s="25"/>
      <c r="AC371" s="25"/>
      <c r="AD371" s="25"/>
      <c r="AE371" s="25"/>
      <c r="AF371" s="25"/>
      <c r="AG371" s="25">
        <f t="shared" si="607"/>
        <v>0</v>
      </c>
      <c r="AH371" s="25">
        <f t="shared" si="608"/>
        <v>0</v>
      </c>
      <c r="AI371" s="25">
        <f t="shared" si="609"/>
        <v>0</v>
      </c>
      <c r="AJ371" s="25">
        <f t="shared" si="610"/>
        <v>0</v>
      </c>
      <c r="AK371" s="25">
        <f t="shared" si="611"/>
        <v>6.1017857433398603E-12</v>
      </c>
      <c r="AL371" s="25">
        <f t="shared" si="612"/>
        <v>2026.1999999999996</v>
      </c>
      <c r="AM371" s="25">
        <f t="shared" si="613"/>
        <v>2228.1999999999994</v>
      </c>
      <c r="AN371" s="25">
        <f t="shared" si="614"/>
        <v>2426.9999999999995</v>
      </c>
      <c r="AO371" s="25">
        <f t="shared" si="615"/>
        <v>2616.3999999999996</v>
      </c>
      <c r="AP371" s="25">
        <f t="shared" si="616"/>
        <v>2787.9999999999995</v>
      </c>
      <c r="AQ371" s="25">
        <f t="shared" si="618"/>
        <v>2930.3999999999992</v>
      </c>
      <c r="AR371" s="25">
        <f t="shared" si="620"/>
        <v>3042.7999999999993</v>
      </c>
      <c r="AS371" s="25">
        <f t="shared" si="621"/>
        <v>3122.3999999999992</v>
      </c>
      <c r="AT371" s="25">
        <f t="shared" si="622"/>
        <v>3171.3999999999992</v>
      </c>
      <c r="AU371" s="25">
        <f t="shared" si="623"/>
        <v>3192.7999999999993</v>
      </c>
      <c r="AV371" s="25">
        <f t="shared" si="624"/>
        <v>3191.5999999999995</v>
      </c>
      <c r="AW371" s="25">
        <f t="shared" si="625"/>
        <v>3170.1999999999994</v>
      </c>
      <c r="AX371" s="25">
        <f t="shared" si="626"/>
        <v>3130.7999999999993</v>
      </c>
      <c r="AY371" s="25">
        <f t="shared" ref="AY371:AY382" si="627">VLOOKUP($C$113,$D$3:$K$63,$A$72,0)*(B324-B323)</f>
        <v>3077.5999999999995</v>
      </c>
      <c r="AZ371" s="25">
        <f>VLOOKUP($C$114,$D$3:$K$63,$A$72,0)*(B323-B322)</f>
        <v>3010.1999999999994</v>
      </c>
      <c r="BA371" s="25">
        <f>VLOOKUP($C$115,$D$3:$K$63,$A$72,0)*B322</f>
        <v>0</v>
      </c>
      <c r="BB371" s="25"/>
      <c r="BC371" s="25"/>
      <c r="BD371" s="25"/>
      <c r="BE371" s="25"/>
      <c r="BF371" s="25"/>
      <c r="BG371" s="25"/>
      <c r="BH371" s="25"/>
      <c r="BI371" s="25"/>
      <c r="BJ371" s="25"/>
      <c r="BK371" s="25"/>
      <c r="BL371" s="25"/>
      <c r="BM371" s="21">
        <f t="shared" si="542"/>
        <v>43125.999999999993</v>
      </c>
      <c r="BN371" s="18"/>
      <c r="BO371" s="18"/>
      <c r="BP371" s="18">
        <v>2049</v>
      </c>
      <c r="BQ371" s="14">
        <f t="shared" si="543"/>
        <v>0</v>
      </c>
      <c r="BR371" s="14">
        <f t="shared" si="563"/>
        <v>0</v>
      </c>
      <c r="BS371" s="14">
        <f t="shared" si="564"/>
        <v>0</v>
      </c>
      <c r="BT371" s="14">
        <f t="shared" si="565"/>
        <v>0</v>
      </c>
      <c r="BU371" s="14">
        <f t="shared" si="566"/>
        <v>0</v>
      </c>
      <c r="BV371" s="14">
        <f t="shared" si="567"/>
        <v>0</v>
      </c>
      <c r="BW371" s="14">
        <f t="shared" si="568"/>
        <v>0</v>
      </c>
      <c r="BX371" s="14">
        <f t="shared" si="569"/>
        <v>0</v>
      </c>
      <c r="BY371" s="14">
        <f t="shared" si="570"/>
        <v>0</v>
      </c>
      <c r="BZ371" s="14">
        <f t="shared" si="571"/>
        <v>0</v>
      </c>
      <c r="CA371" s="14">
        <f t="shared" si="572"/>
        <v>0</v>
      </c>
      <c r="CB371" s="14">
        <f t="shared" si="573"/>
        <v>0</v>
      </c>
      <c r="CC371" s="14">
        <f t="shared" si="574"/>
        <v>0</v>
      </c>
      <c r="CD371" s="14">
        <f t="shared" si="575"/>
        <v>0</v>
      </c>
      <c r="CE371" s="14">
        <f t="shared" si="576"/>
        <v>0</v>
      </c>
      <c r="CF371" s="14">
        <f t="shared" si="577"/>
        <v>0</v>
      </c>
      <c r="CG371" s="14">
        <f t="shared" si="560"/>
        <v>0</v>
      </c>
      <c r="CH371" s="14">
        <f t="shared" si="513"/>
        <v>0</v>
      </c>
      <c r="CI371" s="14">
        <f t="shared" si="514"/>
        <v>0</v>
      </c>
      <c r="CJ371" s="14">
        <f t="shared" si="515"/>
        <v>0</v>
      </c>
      <c r="CK371" s="14">
        <f t="shared" si="516"/>
        <v>0</v>
      </c>
      <c r="CL371" s="14">
        <f t="shared" si="517"/>
        <v>0</v>
      </c>
      <c r="CM371" s="14">
        <f t="shared" si="544"/>
        <v>0</v>
      </c>
      <c r="CN371" s="14">
        <f t="shared" si="578"/>
        <v>0</v>
      </c>
      <c r="CO371" s="14">
        <f t="shared" si="579"/>
        <v>0</v>
      </c>
      <c r="CP371" s="14">
        <f t="shared" si="580"/>
        <v>0</v>
      </c>
      <c r="CQ371" s="14">
        <f t="shared" si="581"/>
        <v>0</v>
      </c>
      <c r="CR371" s="14">
        <f t="shared" si="582"/>
        <v>0</v>
      </c>
      <c r="CS371" s="14">
        <f t="shared" si="583"/>
        <v>0</v>
      </c>
      <c r="CT371" s="14">
        <f t="shared" si="584"/>
        <v>0</v>
      </c>
      <c r="CU371" s="14">
        <f t="shared" si="585"/>
        <v>0</v>
      </c>
      <c r="CV371" s="14">
        <f t="shared" si="586"/>
        <v>0</v>
      </c>
      <c r="CW371" s="14">
        <f t="shared" si="587"/>
        <v>0</v>
      </c>
      <c r="CX371" s="14">
        <f t="shared" si="588"/>
        <v>1.4148740303621623E-16</v>
      </c>
      <c r="CY371" s="14">
        <f t="shared" si="589"/>
        <v>4.6983258359226454E-2</v>
      </c>
      <c r="CZ371" s="14">
        <f t="shared" si="590"/>
        <v>5.16672077169225E-2</v>
      </c>
      <c r="DA371" s="14">
        <f t="shared" si="591"/>
        <v>5.6276955896674856E-2</v>
      </c>
      <c r="DB371" s="14">
        <f t="shared" si="592"/>
        <v>6.0668738116217598E-2</v>
      </c>
      <c r="DC371" s="14">
        <f t="shared" si="619"/>
        <v>6.4647776283448505E-2</v>
      </c>
      <c r="DD371" s="14">
        <f t="shared" si="519"/>
        <v>6.794972870194313E-2</v>
      </c>
      <c r="DE371" s="14">
        <f t="shared" si="520"/>
        <v>7.0556045077215593E-2</v>
      </c>
      <c r="DF371" s="14">
        <f t="shared" si="521"/>
        <v>7.2401799378565126E-2</v>
      </c>
      <c r="DG371" s="14">
        <f t="shared" si="522"/>
        <v>7.3538004915828029E-2</v>
      </c>
      <c r="DH371" s="14">
        <f t="shared" si="523"/>
        <v>7.4034225293326525E-2</v>
      </c>
      <c r="DI371" s="14">
        <f t="shared" si="524"/>
        <v>7.400639985159764E-2</v>
      </c>
      <c r="DJ371" s="14">
        <f t="shared" si="525"/>
        <v>7.3510179474099144E-2</v>
      </c>
      <c r="DK371" s="14">
        <f t="shared" si="526"/>
        <v>7.2596577470667348E-2</v>
      </c>
      <c r="DL371" s="14">
        <f t="shared" si="527"/>
        <v>7.1362982887353335E-2</v>
      </c>
      <c r="DM371" s="14">
        <f t="shared" si="528"/>
        <v>6.9800120576914149E-2</v>
      </c>
      <c r="DN371" s="14">
        <f t="shared" si="529"/>
        <v>0</v>
      </c>
      <c r="DO371" s="14">
        <f t="shared" si="530"/>
        <v>0</v>
      </c>
      <c r="DP371" s="14">
        <f t="shared" si="531"/>
        <v>0</v>
      </c>
      <c r="DQ371" s="14">
        <f t="shared" si="532"/>
        <v>0</v>
      </c>
      <c r="DR371" s="14">
        <f t="shared" si="533"/>
        <v>0</v>
      </c>
      <c r="DS371" s="14">
        <f t="shared" si="534"/>
        <v>0</v>
      </c>
      <c r="DT371" s="14">
        <f t="shared" si="535"/>
        <v>0</v>
      </c>
      <c r="DU371" s="14">
        <f t="shared" si="536"/>
        <v>0</v>
      </c>
      <c r="DV371" s="14">
        <f t="shared" si="537"/>
        <v>0</v>
      </c>
      <c r="DW371" s="14">
        <f t="shared" si="538"/>
        <v>0</v>
      </c>
      <c r="DX371" s="14">
        <f t="shared" si="539"/>
        <v>0</v>
      </c>
      <c r="DY371" s="14">
        <f t="shared" si="540"/>
        <v>0</v>
      </c>
      <c r="DZ371" s="14">
        <f t="shared" si="617"/>
        <v>1</v>
      </c>
    </row>
    <row r="372" spans="1:130">
      <c r="A372" s="18"/>
      <c r="B372" s="18"/>
      <c r="C372" s="18">
        <v>2050</v>
      </c>
      <c r="D372" s="25"/>
      <c r="E372" s="25"/>
      <c r="F372" s="25"/>
      <c r="G372" s="25"/>
      <c r="H372" s="25"/>
      <c r="I372" s="25"/>
      <c r="J372" s="25"/>
      <c r="K372" s="25"/>
      <c r="L372" s="25"/>
      <c r="M372" s="25"/>
      <c r="N372" s="25"/>
      <c r="O372" s="25"/>
      <c r="P372" s="25"/>
      <c r="Q372" s="25"/>
      <c r="R372" s="25"/>
      <c r="S372" s="25"/>
      <c r="T372" s="25"/>
      <c r="U372" s="25"/>
      <c r="V372" s="25"/>
      <c r="W372" s="25"/>
      <c r="X372" s="25"/>
      <c r="Y372" s="25"/>
      <c r="Z372" s="25"/>
      <c r="AA372" s="25"/>
      <c r="AB372" s="25"/>
      <c r="AC372" s="25"/>
      <c r="AD372" s="25"/>
      <c r="AE372" s="25"/>
      <c r="AF372" s="25"/>
      <c r="AG372" s="25"/>
      <c r="AH372" s="25">
        <f t="shared" si="608"/>
        <v>0</v>
      </c>
      <c r="AI372" s="25">
        <f t="shared" si="609"/>
        <v>0</v>
      </c>
      <c r="AJ372" s="25">
        <f t="shared" si="610"/>
        <v>0</v>
      </c>
      <c r="AK372" s="25">
        <f t="shared" si="611"/>
        <v>0</v>
      </c>
      <c r="AL372" s="25">
        <f t="shared" si="612"/>
        <v>6.7486016774864765E-12</v>
      </c>
      <c r="AM372" s="25">
        <f t="shared" si="613"/>
        <v>2228.1999999999994</v>
      </c>
      <c r="AN372" s="25">
        <f t="shared" si="614"/>
        <v>2426.9999999999995</v>
      </c>
      <c r="AO372" s="25">
        <f t="shared" si="615"/>
        <v>2616.3999999999996</v>
      </c>
      <c r="AP372" s="25">
        <f t="shared" si="616"/>
        <v>2787.9999999999995</v>
      </c>
      <c r="AQ372" s="25">
        <f t="shared" si="618"/>
        <v>2930.3999999999992</v>
      </c>
      <c r="AR372" s="25">
        <f t="shared" si="620"/>
        <v>3042.7999999999993</v>
      </c>
      <c r="AS372" s="25">
        <f t="shared" si="621"/>
        <v>3122.3999999999992</v>
      </c>
      <c r="AT372" s="25">
        <f t="shared" si="622"/>
        <v>3171.3999999999992</v>
      </c>
      <c r="AU372" s="25">
        <f t="shared" si="623"/>
        <v>3192.7999999999993</v>
      </c>
      <c r="AV372" s="25">
        <f t="shared" si="624"/>
        <v>3191.5999999999995</v>
      </c>
      <c r="AW372" s="25">
        <f t="shared" si="625"/>
        <v>3170.1999999999994</v>
      </c>
      <c r="AX372" s="25">
        <f t="shared" si="626"/>
        <v>3130.7999999999993</v>
      </c>
      <c r="AY372" s="25">
        <f t="shared" si="627"/>
        <v>3077.5999999999995</v>
      </c>
      <c r="AZ372" s="25">
        <f t="shared" ref="AZ372:AZ382" si="628">VLOOKUP($C$114,$D$3:$K$63,$A$72,0)*(B324-B323)</f>
        <v>3010.1999999999994</v>
      </c>
      <c r="BA372" s="25">
        <f>VLOOKUP($C$115,$D$3:$K$63,$A$72,0)*(B323-B322)</f>
        <v>2932.9999999999995</v>
      </c>
      <c r="BB372" s="25">
        <f>VLOOKUP($C$116,$D$3:$K$63,$A$72,0)*B322</f>
        <v>0</v>
      </c>
      <c r="BC372" s="25"/>
      <c r="BD372" s="25"/>
      <c r="BE372" s="25"/>
      <c r="BF372" s="25"/>
      <c r="BG372" s="25"/>
      <c r="BH372" s="25"/>
      <c r="BI372" s="25"/>
      <c r="BJ372" s="25"/>
      <c r="BK372" s="25"/>
      <c r="BL372" s="25"/>
      <c r="BM372" s="21">
        <f t="shared" si="542"/>
        <v>44032.799999999996</v>
      </c>
      <c r="BN372" s="18"/>
      <c r="BO372" s="18"/>
      <c r="BP372" s="18">
        <v>2050</v>
      </c>
      <c r="BQ372" s="14">
        <f t="shared" si="543"/>
        <v>0</v>
      </c>
      <c r="BR372" s="14">
        <f t="shared" si="563"/>
        <v>0</v>
      </c>
      <c r="BS372" s="14">
        <f t="shared" si="564"/>
        <v>0</v>
      </c>
      <c r="BT372" s="14">
        <f t="shared" si="565"/>
        <v>0</v>
      </c>
      <c r="BU372" s="14">
        <f t="shared" si="566"/>
        <v>0</v>
      </c>
      <c r="BV372" s="14">
        <f t="shared" si="567"/>
        <v>0</v>
      </c>
      <c r="BW372" s="14">
        <f t="shared" si="568"/>
        <v>0</v>
      </c>
      <c r="BX372" s="14">
        <f t="shared" si="569"/>
        <v>0</v>
      </c>
      <c r="BY372" s="14">
        <f t="shared" si="570"/>
        <v>0</v>
      </c>
      <c r="BZ372" s="14">
        <f t="shared" si="571"/>
        <v>0</v>
      </c>
      <c r="CA372" s="14">
        <f t="shared" si="572"/>
        <v>0</v>
      </c>
      <c r="CB372" s="14">
        <f t="shared" si="573"/>
        <v>0</v>
      </c>
      <c r="CC372" s="14">
        <f t="shared" si="574"/>
        <v>0</v>
      </c>
      <c r="CD372" s="14">
        <f t="shared" si="575"/>
        <v>0</v>
      </c>
      <c r="CE372" s="14">
        <f t="shared" si="576"/>
        <v>0</v>
      </c>
      <c r="CF372" s="14">
        <f t="shared" si="577"/>
        <v>0</v>
      </c>
      <c r="CG372" s="14">
        <f t="shared" si="560"/>
        <v>0</v>
      </c>
      <c r="CH372" s="14">
        <f t="shared" si="513"/>
        <v>0</v>
      </c>
      <c r="CI372" s="14">
        <f t="shared" si="514"/>
        <v>0</v>
      </c>
      <c r="CJ372" s="14">
        <f t="shared" si="515"/>
        <v>0</v>
      </c>
      <c r="CK372" s="14">
        <f t="shared" si="516"/>
        <v>0</v>
      </c>
      <c r="CL372" s="14">
        <f t="shared" si="517"/>
        <v>0</v>
      </c>
      <c r="CM372" s="14">
        <f t="shared" si="544"/>
        <v>0</v>
      </c>
      <c r="CN372" s="14">
        <f t="shared" si="578"/>
        <v>0</v>
      </c>
      <c r="CO372" s="14">
        <f t="shared" si="579"/>
        <v>0</v>
      </c>
      <c r="CP372" s="14">
        <f t="shared" si="580"/>
        <v>0</v>
      </c>
      <c r="CQ372" s="14">
        <f t="shared" si="581"/>
        <v>0</v>
      </c>
      <c r="CR372" s="14">
        <f t="shared" si="582"/>
        <v>0</v>
      </c>
      <c r="CS372" s="14">
        <f t="shared" si="583"/>
        <v>0</v>
      </c>
      <c r="CT372" s="14">
        <f t="shared" si="584"/>
        <v>0</v>
      </c>
      <c r="CU372" s="14">
        <f t="shared" si="585"/>
        <v>0</v>
      </c>
      <c r="CV372" s="14">
        <f t="shared" si="586"/>
        <v>0</v>
      </c>
      <c r="CW372" s="14">
        <f t="shared" si="587"/>
        <v>0</v>
      </c>
      <c r="CX372" s="14">
        <f t="shared" si="588"/>
        <v>0</v>
      </c>
      <c r="CY372" s="14">
        <f t="shared" si="589"/>
        <v>1.5326306020708374E-16</v>
      </c>
      <c r="CZ372" s="14">
        <f t="shared" si="590"/>
        <v>5.0603186715357636E-2</v>
      </c>
      <c r="DA372" s="14">
        <f t="shared" si="591"/>
        <v>5.5118002943260476E-2</v>
      </c>
      <c r="DB372" s="14">
        <f t="shared" si="592"/>
        <v>5.9419341945095475E-2</v>
      </c>
      <c r="DC372" s="14">
        <f t="shared" si="619"/>
        <v>6.3316436837993498E-2</v>
      </c>
      <c r="DD372" s="14">
        <f t="shared" si="519"/>
        <v>6.6550389709489274E-2</v>
      </c>
      <c r="DE372" s="14">
        <f t="shared" si="520"/>
        <v>6.9103032285023888E-2</v>
      </c>
      <c r="DF372" s="14">
        <f t="shared" si="521"/>
        <v>7.091077560364091E-2</v>
      </c>
      <c r="DG372" s="14">
        <f t="shared" si="522"/>
        <v>7.2023582420377527E-2</v>
      </c>
      <c r="DH372" s="14">
        <f t="shared" si="523"/>
        <v>7.2509583764829841E-2</v>
      </c>
      <c r="DI372" s="14">
        <f t="shared" si="524"/>
        <v>7.2482331352991397E-2</v>
      </c>
      <c r="DJ372" s="14">
        <f t="shared" si="525"/>
        <v>7.1996330008539083E-2</v>
      </c>
      <c r="DK372" s="14">
        <f t="shared" si="526"/>
        <v>7.1101542486510044E-2</v>
      </c>
      <c r="DL372" s="14">
        <f t="shared" si="527"/>
        <v>6.9893352228338868E-2</v>
      </c>
      <c r="DM372" s="14">
        <f t="shared" si="528"/>
        <v>6.8362675096746053E-2</v>
      </c>
      <c r="DN372" s="14">
        <f t="shared" si="529"/>
        <v>6.6609436601805919E-2</v>
      </c>
      <c r="DO372" s="14">
        <f t="shared" si="530"/>
        <v>0</v>
      </c>
      <c r="DP372" s="14">
        <f t="shared" si="531"/>
        <v>0</v>
      </c>
      <c r="DQ372" s="14">
        <f t="shared" si="532"/>
        <v>0</v>
      </c>
      <c r="DR372" s="14">
        <f t="shared" si="533"/>
        <v>0</v>
      </c>
      <c r="DS372" s="14">
        <f t="shared" si="534"/>
        <v>0</v>
      </c>
      <c r="DT372" s="14">
        <f t="shared" si="535"/>
        <v>0</v>
      </c>
      <c r="DU372" s="14">
        <f t="shared" si="536"/>
        <v>0</v>
      </c>
      <c r="DV372" s="14">
        <f t="shared" si="537"/>
        <v>0</v>
      </c>
      <c r="DW372" s="14">
        <f t="shared" si="538"/>
        <v>0</v>
      </c>
      <c r="DX372" s="14">
        <f t="shared" si="539"/>
        <v>0</v>
      </c>
      <c r="DY372" s="14">
        <f t="shared" si="540"/>
        <v>0</v>
      </c>
      <c r="DZ372" s="14">
        <f t="shared" si="617"/>
        <v>1.0000000000000002</v>
      </c>
    </row>
    <row r="373" spans="1:130">
      <c r="A373" s="18"/>
      <c r="B373" s="18"/>
      <c r="C373" s="18">
        <v>2051</v>
      </c>
      <c r="D373" s="25"/>
      <c r="E373" s="25"/>
      <c r="F373" s="25"/>
      <c r="G373" s="25"/>
      <c r="H373" s="25"/>
      <c r="I373" s="25"/>
      <c r="J373" s="25"/>
      <c r="K373" s="25"/>
      <c r="L373" s="25"/>
      <c r="M373" s="25"/>
      <c r="N373" s="25"/>
      <c r="O373" s="25"/>
      <c r="P373" s="25"/>
      <c r="Q373" s="25"/>
      <c r="R373" s="25"/>
      <c r="S373" s="25"/>
      <c r="T373" s="25"/>
      <c r="U373" s="25"/>
      <c r="V373" s="25"/>
      <c r="W373" s="25"/>
      <c r="X373" s="25"/>
      <c r="Y373" s="25"/>
      <c r="Z373" s="25"/>
      <c r="AA373" s="25"/>
      <c r="AB373" s="25"/>
      <c r="AC373" s="25"/>
      <c r="AD373" s="25"/>
      <c r="AE373" s="25"/>
      <c r="AF373" s="25"/>
      <c r="AG373" s="25"/>
      <c r="AH373" s="25"/>
      <c r="AI373" s="25">
        <f t="shared" si="609"/>
        <v>0</v>
      </c>
      <c r="AJ373" s="25">
        <f t="shared" si="610"/>
        <v>0</v>
      </c>
      <c r="AK373" s="25">
        <f t="shared" si="611"/>
        <v>0</v>
      </c>
      <c r="AL373" s="25">
        <f t="shared" si="612"/>
        <v>0</v>
      </c>
      <c r="AM373" s="25">
        <f t="shared" si="613"/>
        <v>7.4213968304093214E-12</v>
      </c>
      <c r="AN373" s="25">
        <f t="shared" si="614"/>
        <v>2426.9999999999995</v>
      </c>
      <c r="AO373" s="25">
        <f t="shared" si="615"/>
        <v>2616.3999999999996</v>
      </c>
      <c r="AP373" s="25">
        <f t="shared" si="616"/>
        <v>2787.9999999999995</v>
      </c>
      <c r="AQ373" s="25">
        <f t="shared" si="618"/>
        <v>2930.3999999999992</v>
      </c>
      <c r="AR373" s="25">
        <f t="shared" si="620"/>
        <v>3042.7999999999993</v>
      </c>
      <c r="AS373" s="25">
        <f t="shared" si="621"/>
        <v>3122.3999999999992</v>
      </c>
      <c r="AT373" s="25">
        <f t="shared" si="622"/>
        <v>3171.3999999999992</v>
      </c>
      <c r="AU373" s="25">
        <f t="shared" si="623"/>
        <v>3192.7999999999993</v>
      </c>
      <c r="AV373" s="25">
        <f t="shared" si="624"/>
        <v>3191.5999999999995</v>
      </c>
      <c r="AW373" s="25">
        <f t="shared" si="625"/>
        <v>3170.1999999999994</v>
      </c>
      <c r="AX373" s="25">
        <f t="shared" si="626"/>
        <v>3130.7999999999993</v>
      </c>
      <c r="AY373" s="25">
        <f t="shared" si="627"/>
        <v>3077.5999999999995</v>
      </c>
      <c r="AZ373" s="25">
        <f t="shared" si="628"/>
        <v>3010.1999999999994</v>
      </c>
      <c r="BA373" s="25">
        <f t="shared" ref="BA373:BA382" si="629">VLOOKUP($C$115,$D$3:$K$63,$A$72,0)*(B324-B323)</f>
        <v>2932.9999999999995</v>
      </c>
      <c r="BB373" s="25">
        <f>VLOOKUP($C$116,$D$3:$K$63,$A$72,0)*(B323-B322)</f>
        <v>2845.7999999999993</v>
      </c>
      <c r="BC373" s="25" t="e">
        <f>VLOOKUP($C$117,$D$3:$K$63,$A$72,0)*B322</f>
        <v>#N/A</v>
      </c>
      <c r="BD373" s="25"/>
      <c r="BE373" s="25"/>
      <c r="BF373" s="25"/>
      <c r="BG373" s="25"/>
      <c r="BH373" s="25"/>
      <c r="BI373" s="25"/>
      <c r="BJ373" s="25"/>
      <c r="BK373" s="25"/>
      <c r="BL373" s="25"/>
      <c r="BM373" s="21" t="e">
        <f t="shared" si="542"/>
        <v>#N/A</v>
      </c>
      <c r="BN373" s="18"/>
      <c r="BO373" s="18"/>
      <c r="BP373" s="18">
        <v>2051</v>
      </c>
      <c r="BQ373" s="14" t="e">
        <f t="shared" si="543"/>
        <v>#N/A</v>
      </c>
      <c r="BR373" s="14" t="e">
        <f t="shared" si="563"/>
        <v>#N/A</v>
      </c>
      <c r="BS373" s="14" t="e">
        <f t="shared" si="564"/>
        <v>#N/A</v>
      </c>
      <c r="BT373" s="14" t="e">
        <f t="shared" si="565"/>
        <v>#N/A</v>
      </c>
      <c r="BU373" s="14" t="e">
        <f t="shared" si="566"/>
        <v>#N/A</v>
      </c>
      <c r="BV373" s="14" t="e">
        <f t="shared" si="567"/>
        <v>#N/A</v>
      </c>
      <c r="BW373" s="14" t="e">
        <f t="shared" si="568"/>
        <v>#N/A</v>
      </c>
      <c r="BX373" s="14" t="e">
        <f t="shared" si="569"/>
        <v>#N/A</v>
      </c>
      <c r="BY373" s="14" t="e">
        <f t="shared" si="570"/>
        <v>#N/A</v>
      </c>
      <c r="BZ373" s="14" t="e">
        <f t="shared" si="571"/>
        <v>#N/A</v>
      </c>
      <c r="CA373" s="14" t="e">
        <f t="shared" si="572"/>
        <v>#N/A</v>
      </c>
      <c r="CB373" s="14" t="e">
        <f t="shared" si="573"/>
        <v>#N/A</v>
      </c>
      <c r="CC373" s="14" t="e">
        <f t="shared" si="574"/>
        <v>#N/A</v>
      </c>
      <c r="CD373" s="14" t="e">
        <f t="shared" si="575"/>
        <v>#N/A</v>
      </c>
      <c r="CE373" s="14" t="e">
        <f t="shared" si="576"/>
        <v>#N/A</v>
      </c>
      <c r="CF373" s="14" t="e">
        <f t="shared" si="577"/>
        <v>#N/A</v>
      </c>
      <c r="CG373" s="14" t="e">
        <f t="shared" si="560"/>
        <v>#N/A</v>
      </c>
      <c r="CH373" s="14" t="e">
        <f t="shared" si="513"/>
        <v>#N/A</v>
      </c>
      <c r="CI373" s="14" t="e">
        <f t="shared" si="514"/>
        <v>#N/A</v>
      </c>
      <c r="CJ373" s="14" t="e">
        <f t="shared" si="515"/>
        <v>#N/A</v>
      </c>
      <c r="CK373" s="14" t="e">
        <f t="shared" si="516"/>
        <v>#N/A</v>
      </c>
      <c r="CL373" s="14" t="e">
        <f t="shared" si="517"/>
        <v>#N/A</v>
      </c>
      <c r="CM373" s="14" t="e">
        <f t="shared" si="544"/>
        <v>#N/A</v>
      </c>
      <c r="CN373" s="14" t="e">
        <f t="shared" si="578"/>
        <v>#N/A</v>
      </c>
      <c r="CO373" s="14" t="e">
        <f t="shared" si="579"/>
        <v>#N/A</v>
      </c>
      <c r="CP373" s="14" t="e">
        <f t="shared" si="580"/>
        <v>#N/A</v>
      </c>
      <c r="CQ373" s="14" t="e">
        <f t="shared" si="581"/>
        <v>#N/A</v>
      </c>
      <c r="CR373" s="14" t="e">
        <f t="shared" si="582"/>
        <v>#N/A</v>
      </c>
      <c r="CS373" s="14" t="e">
        <f t="shared" si="583"/>
        <v>#N/A</v>
      </c>
      <c r="CT373" s="14" t="e">
        <f t="shared" si="584"/>
        <v>#N/A</v>
      </c>
      <c r="CU373" s="14" t="e">
        <f t="shared" si="585"/>
        <v>#N/A</v>
      </c>
      <c r="CV373" s="14" t="e">
        <f t="shared" si="586"/>
        <v>#N/A</v>
      </c>
      <c r="CW373" s="14" t="e">
        <f t="shared" si="587"/>
        <v>#N/A</v>
      </c>
      <c r="CX373" s="14" t="e">
        <f t="shared" si="588"/>
        <v>#N/A</v>
      </c>
      <c r="CY373" s="14" t="e">
        <f t="shared" si="589"/>
        <v>#N/A</v>
      </c>
      <c r="CZ373" s="14" t="e">
        <f t="shared" si="590"/>
        <v>#N/A</v>
      </c>
      <c r="DA373" s="14" t="e">
        <f t="shared" si="591"/>
        <v>#N/A</v>
      </c>
      <c r="DB373" s="14" t="e">
        <f t="shared" si="592"/>
        <v>#N/A</v>
      </c>
      <c r="DC373" s="14" t="e">
        <f t="shared" si="619"/>
        <v>#N/A</v>
      </c>
      <c r="DD373" s="14" t="e">
        <f t="shared" si="519"/>
        <v>#N/A</v>
      </c>
      <c r="DE373" s="14" t="e">
        <f t="shared" si="520"/>
        <v>#N/A</v>
      </c>
      <c r="DF373" s="14" t="e">
        <f t="shared" si="521"/>
        <v>#N/A</v>
      </c>
      <c r="DG373" s="14" t="e">
        <f t="shared" si="522"/>
        <v>#N/A</v>
      </c>
      <c r="DH373" s="14" t="e">
        <f t="shared" si="523"/>
        <v>#N/A</v>
      </c>
      <c r="DI373" s="14" t="e">
        <f t="shared" si="524"/>
        <v>#N/A</v>
      </c>
      <c r="DJ373" s="14" t="e">
        <f t="shared" si="525"/>
        <v>#N/A</v>
      </c>
      <c r="DK373" s="14" t="e">
        <f t="shared" si="526"/>
        <v>#N/A</v>
      </c>
      <c r="DL373" s="14" t="e">
        <f t="shared" si="527"/>
        <v>#N/A</v>
      </c>
      <c r="DM373" s="14" t="e">
        <f t="shared" si="528"/>
        <v>#N/A</v>
      </c>
      <c r="DN373" s="14" t="e">
        <f t="shared" si="529"/>
        <v>#N/A</v>
      </c>
      <c r="DO373" s="14" t="e">
        <f t="shared" si="530"/>
        <v>#N/A</v>
      </c>
      <c r="DP373" s="14" t="e">
        <f t="shared" si="531"/>
        <v>#N/A</v>
      </c>
      <c r="DQ373" s="14" t="e">
        <f t="shared" si="532"/>
        <v>#N/A</v>
      </c>
      <c r="DR373" s="14" t="e">
        <f t="shared" si="533"/>
        <v>#N/A</v>
      </c>
      <c r="DS373" s="14" t="e">
        <f t="shared" si="534"/>
        <v>#N/A</v>
      </c>
      <c r="DT373" s="14" t="e">
        <f t="shared" si="535"/>
        <v>#N/A</v>
      </c>
      <c r="DU373" s="14" t="e">
        <f t="shared" si="536"/>
        <v>#N/A</v>
      </c>
      <c r="DV373" s="14" t="e">
        <f t="shared" si="537"/>
        <v>#N/A</v>
      </c>
      <c r="DW373" s="14" t="e">
        <f t="shared" si="538"/>
        <v>#N/A</v>
      </c>
      <c r="DX373" s="14" t="e">
        <f t="shared" si="539"/>
        <v>#N/A</v>
      </c>
      <c r="DY373" s="14" t="e">
        <f t="shared" si="540"/>
        <v>#N/A</v>
      </c>
      <c r="DZ373" s="14" t="e">
        <f t="shared" si="617"/>
        <v>#N/A</v>
      </c>
    </row>
    <row r="374" spans="1:130">
      <c r="A374" s="18"/>
      <c r="B374" s="18"/>
      <c r="C374" s="18">
        <v>2052</v>
      </c>
      <c r="D374" s="25"/>
      <c r="E374" s="25"/>
      <c r="F374" s="25"/>
      <c r="G374" s="25"/>
      <c r="H374" s="25"/>
      <c r="I374" s="25"/>
      <c r="J374" s="25"/>
      <c r="K374" s="25"/>
      <c r="L374" s="25"/>
      <c r="M374" s="25"/>
      <c r="N374" s="25"/>
      <c r="O374" s="25"/>
      <c r="P374" s="25"/>
      <c r="Q374" s="25"/>
      <c r="R374" s="25"/>
      <c r="S374" s="25"/>
      <c r="T374" s="25"/>
      <c r="U374" s="25"/>
      <c r="V374" s="25"/>
      <c r="W374" s="25"/>
      <c r="X374" s="25"/>
      <c r="Y374" s="25"/>
      <c r="Z374" s="25"/>
      <c r="AA374" s="25"/>
      <c r="AB374" s="25"/>
      <c r="AC374" s="25"/>
      <c r="AD374" s="25"/>
      <c r="AE374" s="25"/>
      <c r="AF374" s="25"/>
      <c r="AG374" s="25"/>
      <c r="AH374" s="25"/>
      <c r="AI374" s="25"/>
      <c r="AJ374" s="25">
        <f t="shared" si="610"/>
        <v>0</v>
      </c>
      <c r="AK374" s="25">
        <f t="shared" si="611"/>
        <v>0</v>
      </c>
      <c r="AL374" s="25">
        <f t="shared" si="612"/>
        <v>0</v>
      </c>
      <c r="AM374" s="25">
        <f t="shared" si="613"/>
        <v>0</v>
      </c>
      <c r="AN374" s="25">
        <f t="shared" si="614"/>
        <v>8.0835338422957648E-12</v>
      </c>
      <c r="AO374" s="25">
        <f t="shared" si="615"/>
        <v>2616.3999999999996</v>
      </c>
      <c r="AP374" s="25">
        <f t="shared" si="616"/>
        <v>2787.9999999999995</v>
      </c>
      <c r="AQ374" s="25">
        <f t="shared" si="618"/>
        <v>2930.3999999999992</v>
      </c>
      <c r="AR374" s="25">
        <f t="shared" si="620"/>
        <v>3042.7999999999993</v>
      </c>
      <c r="AS374" s="25">
        <f t="shared" si="621"/>
        <v>3122.3999999999992</v>
      </c>
      <c r="AT374" s="25">
        <f t="shared" si="622"/>
        <v>3171.3999999999992</v>
      </c>
      <c r="AU374" s="25">
        <f t="shared" si="623"/>
        <v>3192.7999999999993</v>
      </c>
      <c r="AV374" s="25">
        <f t="shared" si="624"/>
        <v>3191.5999999999995</v>
      </c>
      <c r="AW374" s="25">
        <f t="shared" si="625"/>
        <v>3170.1999999999994</v>
      </c>
      <c r="AX374" s="25">
        <f t="shared" si="626"/>
        <v>3130.7999999999993</v>
      </c>
      <c r="AY374" s="25">
        <f t="shared" si="627"/>
        <v>3077.5999999999995</v>
      </c>
      <c r="AZ374" s="25">
        <f t="shared" si="628"/>
        <v>3010.1999999999994</v>
      </c>
      <c r="BA374" s="25">
        <f t="shared" si="629"/>
        <v>2932.9999999999995</v>
      </c>
      <c r="BB374" s="25">
        <f t="shared" ref="BB374:BB382" si="630">VLOOKUP($C$116,$D$3:$K$63,$A$72,0)*(B324-B323)</f>
        <v>2845.7999999999993</v>
      </c>
      <c r="BC374" s="25" t="e">
        <f>VLOOKUP($C$117,$D$3:$K$63,$A$72,0)*(B323-B322)</f>
        <v>#N/A</v>
      </c>
      <c r="BD374" s="25" t="e">
        <f>VLOOKUP($C$118,$D$3:$K$63,$A$72,0)*B322</f>
        <v>#N/A</v>
      </c>
      <c r="BE374" s="25"/>
      <c r="BF374" s="25"/>
      <c r="BG374" s="25"/>
      <c r="BH374" s="25"/>
      <c r="BI374" s="25"/>
      <c r="BJ374" s="25"/>
      <c r="BK374" s="25"/>
      <c r="BL374" s="25"/>
      <c r="BM374" s="21" t="e">
        <f t="shared" si="542"/>
        <v>#N/A</v>
      </c>
      <c r="BN374" s="18"/>
      <c r="BO374" s="18"/>
      <c r="BP374" s="18">
        <v>2052</v>
      </c>
      <c r="BQ374" s="14" t="e">
        <f t="shared" si="543"/>
        <v>#N/A</v>
      </c>
      <c r="BR374" s="14" t="e">
        <f t="shared" si="563"/>
        <v>#N/A</v>
      </c>
      <c r="BS374" s="14" t="e">
        <f t="shared" si="564"/>
        <v>#N/A</v>
      </c>
      <c r="BT374" s="14" t="e">
        <f t="shared" si="565"/>
        <v>#N/A</v>
      </c>
      <c r="BU374" s="14" t="e">
        <f t="shared" si="566"/>
        <v>#N/A</v>
      </c>
      <c r="BV374" s="14" t="e">
        <f t="shared" si="567"/>
        <v>#N/A</v>
      </c>
      <c r="BW374" s="14" t="e">
        <f t="shared" si="568"/>
        <v>#N/A</v>
      </c>
      <c r="BX374" s="14" t="e">
        <f t="shared" si="569"/>
        <v>#N/A</v>
      </c>
      <c r="BY374" s="14" t="e">
        <f t="shared" si="570"/>
        <v>#N/A</v>
      </c>
      <c r="BZ374" s="14" t="e">
        <f t="shared" si="571"/>
        <v>#N/A</v>
      </c>
      <c r="CA374" s="14" t="e">
        <f t="shared" si="572"/>
        <v>#N/A</v>
      </c>
      <c r="CB374" s="14" t="e">
        <f t="shared" si="573"/>
        <v>#N/A</v>
      </c>
      <c r="CC374" s="14" t="e">
        <f t="shared" si="574"/>
        <v>#N/A</v>
      </c>
      <c r="CD374" s="14" t="e">
        <f t="shared" si="575"/>
        <v>#N/A</v>
      </c>
      <c r="CE374" s="14" t="e">
        <f t="shared" si="576"/>
        <v>#N/A</v>
      </c>
      <c r="CF374" s="14" t="e">
        <f t="shared" si="577"/>
        <v>#N/A</v>
      </c>
      <c r="CG374" s="14" t="e">
        <f t="shared" si="560"/>
        <v>#N/A</v>
      </c>
      <c r="CH374" s="14" t="e">
        <f t="shared" si="513"/>
        <v>#N/A</v>
      </c>
      <c r="CI374" s="14" t="e">
        <f t="shared" si="514"/>
        <v>#N/A</v>
      </c>
      <c r="CJ374" s="14" t="e">
        <f t="shared" si="515"/>
        <v>#N/A</v>
      </c>
      <c r="CK374" s="14" t="e">
        <f t="shared" si="516"/>
        <v>#N/A</v>
      </c>
      <c r="CL374" s="14" t="e">
        <f t="shared" si="517"/>
        <v>#N/A</v>
      </c>
      <c r="CM374" s="14" t="e">
        <f t="shared" si="544"/>
        <v>#N/A</v>
      </c>
      <c r="CN374" s="14" t="e">
        <f t="shared" si="578"/>
        <v>#N/A</v>
      </c>
      <c r="CO374" s="14" t="e">
        <f t="shared" si="579"/>
        <v>#N/A</v>
      </c>
      <c r="CP374" s="14" t="e">
        <f t="shared" si="580"/>
        <v>#N/A</v>
      </c>
      <c r="CQ374" s="14" t="e">
        <f t="shared" si="581"/>
        <v>#N/A</v>
      </c>
      <c r="CR374" s="14" t="e">
        <f t="shared" si="582"/>
        <v>#N/A</v>
      </c>
      <c r="CS374" s="14" t="e">
        <f t="shared" si="583"/>
        <v>#N/A</v>
      </c>
      <c r="CT374" s="14" t="e">
        <f t="shared" si="584"/>
        <v>#N/A</v>
      </c>
      <c r="CU374" s="14" t="e">
        <f t="shared" si="585"/>
        <v>#N/A</v>
      </c>
      <c r="CV374" s="14" t="e">
        <f t="shared" si="586"/>
        <v>#N/A</v>
      </c>
      <c r="CW374" s="14" t="e">
        <f t="shared" si="587"/>
        <v>#N/A</v>
      </c>
      <c r="CX374" s="14" t="e">
        <f t="shared" si="588"/>
        <v>#N/A</v>
      </c>
      <c r="CY374" s="14" t="e">
        <f t="shared" si="589"/>
        <v>#N/A</v>
      </c>
      <c r="CZ374" s="14" t="e">
        <f t="shared" si="590"/>
        <v>#N/A</v>
      </c>
      <c r="DA374" s="14" t="e">
        <f t="shared" si="591"/>
        <v>#N/A</v>
      </c>
      <c r="DB374" s="14" t="e">
        <f t="shared" si="592"/>
        <v>#N/A</v>
      </c>
      <c r="DC374" s="14" t="e">
        <f t="shared" si="619"/>
        <v>#N/A</v>
      </c>
      <c r="DD374" s="14" t="e">
        <f t="shared" si="519"/>
        <v>#N/A</v>
      </c>
      <c r="DE374" s="14" t="e">
        <f t="shared" si="520"/>
        <v>#N/A</v>
      </c>
      <c r="DF374" s="14" t="e">
        <f t="shared" si="521"/>
        <v>#N/A</v>
      </c>
      <c r="DG374" s="14" t="e">
        <f t="shared" si="522"/>
        <v>#N/A</v>
      </c>
      <c r="DH374" s="14" t="e">
        <f t="shared" si="523"/>
        <v>#N/A</v>
      </c>
      <c r="DI374" s="14" t="e">
        <f t="shared" si="524"/>
        <v>#N/A</v>
      </c>
      <c r="DJ374" s="14" t="e">
        <f t="shared" si="525"/>
        <v>#N/A</v>
      </c>
      <c r="DK374" s="14" t="e">
        <f t="shared" si="526"/>
        <v>#N/A</v>
      </c>
      <c r="DL374" s="14" t="e">
        <f t="shared" si="527"/>
        <v>#N/A</v>
      </c>
      <c r="DM374" s="14" t="e">
        <f t="shared" si="528"/>
        <v>#N/A</v>
      </c>
      <c r="DN374" s="14" t="e">
        <f t="shared" si="529"/>
        <v>#N/A</v>
      </c>
      <c r="DO374" s="14" t="e">
        <f t="shared" si="530"/>
        <v>#N/A</v>
      </c>
      <c r="DP374" s="14" t="e">
        <f t="shared" si="531"/>
        <v>#N/A</v>
      </c>
      <c r="DQ374" s="14" t="e">
        <f t="shared" si="532"/>
        <v>#N/A</v>
      </c>
      <c r="DR374" s="14" t="e">
        <f t="shared" si="533"/>
        <v>#N/A</v>
      </c>
      <c r="DS374" s="14" t="e">
        <f t="shared" si="534"/>
        <v>#N/A</v>
      </c>
      <c r="DT374" s="14" t="e">
        <f t="shared" si="535"/>
        <v>#N/A</v>
      </c>
      <c r="DU374" s="14" t="e">
        <f t="shared" si="536"/>
        <v>#N/A</v>
      </c>
      <c r="DV374" s="14" t="e">
        <f t="shared" si="537"/>
        <v>#N/A</v>
      </c>
      <c r="DW374" s="14" t="e">
        <f t="shared" si="538"/>
        <v>#N/A</v>
      </c>
      <c r="DX374" s="14" t="e">
        <f t="shared" si="539"/>
        <v>#N/A</v>
      </c>
      <c r="DY374" s="14" t="e">
        <f t="shared" si="540"/>
        <v>#N/A</v>
      </c>
      <c r="DZ374" s="14" t="e">
        <f t="shared" si="617"/>
        <v>#N/A</v>
      </c>
    </row>
    <row r="375" spans="1:130">
      <c r="A375" s="18"/>
      <c r="B375" s="18"/>
      <c r="C375" s="18">
        <v>2053</v>
      </c>
      <c r="D375" s="25"/>
      <c r="E375" s="25"/>
      <c r="F375" s="25"/>
      <c r="G375" s="25"/>
      <c r="H375" s="25"/>
      <c r="I375" s="25"/>
      <c r="J375" s="25"/>
      <c r="K375" s="25"/>
      <c r="L375" s="25"/>
      <c r="M375" s="25"/>
      <c r="N375" s="25"/>
      <c r="O375" s="25"/>
      <c r="P375" s="25"/>
      <c r="Q375" s="25"/>
      <c r="R375" s="25"/>
      <c r="S375" s="25"/>
      <c r="T375" s="25"/>
      <c r="U375" s="25"/>
      <c r="V375" s="25"/>
      <c r="W375" s="25"/>
      <c r="X375" s="25"/>
      <c r="Y375" s="25"/>
      <c r="Z375" s="25"/>
      <c r="AA375" s="25"/>
      <c r="AB375" s="25"/>
      <c r="AC375" s="25"/>
      <c r="AD375" s="25"/>
      <c r="AE375" s="25"/>
      <c r="AF375" s="25"/>
      <c r="AG375" s="25"/>
      <c r="AH375" s="25"/>
      <c r="AI375" s="25"/>
      <c r="AJ375" s="25"/>
      <c r="AK375" s="25">
        <f t="shared" si="611"/>
        <v>0</v>
      </c>
      <c r="AL375" s="25">
        <f t="shared" si="612"/>
        <v>0</v>
      </c>
      <c r="AM375" s="25">
        <f t="shared" si="613"/>
        <v>0</v>
      </c>
      <c r="AN375" s="25">
        <f t="shared" si="614"/>
        <v>0</v>
      </c>
      <c r="AO375" s="25">
        <f t="shared" si="615"/>
        <v>8.7143625648877787E-12</v>
      </c>
      <c r="AP375" s="25">
        <f t="shared" si="616"/>
        <v>2787.9999999999995</v>
      </c>
      <c r="AQ375" s="25">
        <f t="shared" si="618"/>
        <v>2930.3999999999992</v>
      </c>
      <c r="AR375" s="25">
        <f t="shared" si="620"/>
        <v>3042.7999999999993</v>
      </c>
      <c r="AS375" s="25">
        <f t="shared" si="621"/>
        <v>3122.3999999999992</v>
      </c>
      <c r="AT375" s="25">
        <f t="shared" si="622"/>
        <v>3171.3999999999992</v>
      </c>
      <c r="AU375" s="25">
        <f t="shared" si="623"/>
        <v>3192.7999999999993</v>
      </c>
      <c r="AV375" s="25">
        <f t="shared" si="624"/>
        <v>3191.5999999999995</v>
      </c>
      <c r="AW375" s="25">
        <f t="shared" si="625"/>
        <v>3170.1999999999994</v>
      </c>
      <c r="AX375" s="25">
        <f t="shared" si="626"/>
        <v>3130.7999999999993</v>
      </c>
      <c r="AY375" s="25">
        <f t="shared" si="627"/>
        <v>3077.5999999999995</v>
      </c>
      <c r="AZ375" s="25">
        <f t="shared" si="628"/>
        <v>3010.1999999999994</v>
      </c>
      <c r="BA375" s="25">
        <f t="shared" si="629"/>
        <v>2932.9999999999995</v>
      </c>
      <c r="BB375" s="25">
        <f t="shared" si="630"/>
        <v>2845.7999999999993</v>
      </c>
      <c r="BC375" s="25" t="e">
        <f t="shared" ref="BC375:BC382" si="631">VLOOKUP($C$117,$D$3:$K$63,$A$72,0)*(B324-B323)</f>
        <v>#N/A</v>
      </c>
      <c r="BD375" s="25" t="e">
        <f>VLOOKUP($C$118,$D$3:$K$63,$A$72,0)*(B323-B322)</f>
        <v>#N/A</v>
      </c>
      <c r="BE375" s="25" t="e">
        <f>VLOOKUP($C$119,$D$3:$K$63,$A$72,0)*B322</f>
        <v>#N/A</v>
      </c>
      <c r="BF375" s="25"/>
      <c r="BG375" s="25"/>
      <c r="BH375" s="25"/>
      <c r="BI375" s="25"/>
      <c r="BJ375" s="25"/>
      <c r="BK375" s="25"/>
      <c r="BL375" s="25"/>
      <c r="BM375" s="21" t="e">
        <f t="shared" si="542"/>
        <v>#N/A</v>
      </c>
      <c r="BN375" s="18"/>
      <c r="BO375" s="18"/>
      <c r="BP375" s="18">
        <v>2053</v>
      </c>
      <c r="BQ375" s="14" t="e">
        <f t="shared" si="543"/>
        <v>#N/A</v>
      </c>
      <c r="BR375" s="14" t="e">
        <f t="shared" si="563"/>
        <v>#N/A</v>
      </c>
      <c r="BS375" s="14" t="e">
        <f t="shared" si="564"/>
        <v>#N/A</v>
      </c>
      <c r="BT375" s="14" t="e">
        <f t="shared" si="565"/>
        <v>#N/A</v>
      </c>
      <c r="BU375" s="14" t="e">
        <f t="shared" si="566"/>
        <v>#N/A</v>
      </c>
      <c r="BV375" s="14" t="e">
        <f t="shared" si="567"/>
        <v>#N/A</v>
      </c>
      <c r="BW375" s="14" t="e">
        <f t="shared" si="568"/>
        <v>#N/A</v>
      </c>
      <c r="BX375" s="14" t="e">
        <f t="shared" si="569"/>
        <v>#N/A</v>
      </c>
      <c r="BY375" s="14" t="e">
        <f t="shared" si="570"/>
        <v>#N/A</v>
      </c>
      <c r="BZ375" s="14" t="e">
        <f t="shared" si="571"/>
        <v>#N/A</v>
      </c>
      <c r="CA375" s="14" t="e">
        <f t="shared" si="572"/>
        <v>#N/A</v>
      </c>
      <c r="CB375" s="14" t="e">
        <f t="shared" si="573"/>
        <v>#N/A</v>
      </c>
      <c r="CC375" s="14" t="e">
        <f t="shared" si="574"/>
        <v>#N/A</v>
      </c>
      <c r="CD375" s="14" t="e">
        <f t="shared" si="575"/>
        <v>#N/A</v>
      </c>
      <c r="CE375" s="14" t="e">
        <f t="shared" si="576"/>
        <v>#N/A</v>
      </c>
      <c r="CF375" s="14" t="e">
        <f t="shared" si="577"/>
        <v>#N/A</v>
      </c>
      <c r="CG375" s="14" t="e">
        <f t="shared" si="560"/>
        <v>#N/A</v>
      </c>
      <c r="CH375" s="14" t="e">
        <f t="shared" si="513"/>
        <v>#N/A</v>
      </c>
      <c r="CI375" s="14" t="e">
        <f t="shared" si="514"/>
        <v>#N/A</v>
      </c>
      <c r="CJ375" s="14" t="e">
        <f t="shared" si="515"/>
        <v>#N/A</v>
      </c>
      <c r="CK375" s="14" t="e">
        <f t="shared" si="516"/>
        <v>#N/A</v>
      </c>
      <c r="CL375" s="14" t="e">
        <f t="shared" si="517"/>
        <v>#N/A</v>
      </c>
      <c r="CM375" s="14" t="e">
        <f t="shared" si="544"/>
        <v>#N/A</v>
      </c>
      <c r="CN375" s="14" t="e">
        <f t="shared" si="578"/>
        <v>#N/A</v>
      </c>
      <c r="CO375" s="14" t="e">
        <f t="shared" si="579"/>
        <v>#N/A</v>
      </c>
      <c r="CP375" s="14" t="e">
        <f t="shared" si="580"/>
        <v>#N/A</v>
      </c>
      <c r="CQ375" s="14" t="e">
        <f t="shared" si="581"/>
        <v>#N/A</v>
      </c>
      <c r="CR375" s="14" t="e">
        <f t="shared" si="582"/>
        <v>#N/A</v>
      </c>
      <c r="CS375" s="14" t="e">
        <f t="shared" si="583"/>
        <v>#N/A</v>
      </c>
      <c r="CT375" s="14" t="e">
        <f t="shared" si="584"/>
        <v>#N/A</v>
      </c>
      <c r="CU375" s="14" t="e">
        <f t="shared" si="585"/>
        <v>#N/A</v>
      </c>
      <c r="CV375" s="14" t="e">
        <f t="shared" si="586"/>
        <v>#N/A</v>
      </c>
      <c r="CW375" s="14" t="e">
        <f t="shared" si="587"/>
        <v>#N/A</v>
      </c>
      <c r="CX375" s="14" t="e">
        <f t="shared" si="588"/>
        <v>#N/A</v>
      </c>
      <c r="CY375" s="14" t="e">
        <f t="shared" si="589"/>
        <v>#N/A</v>
      </c>
      <c r="CZ375" s="14" t="e">
        <f t="shared" si="590"/>
        <v>#N/A</v>
      </c>
      <c r="DA375" s="14" t="e">
        <f t="shared" si="591"/>
        <v>#N/A</v>
      </c>
      <c r="DB375" s="14" t="e">
        <f t="shared" si="592"/>
        <v>#N/A</v>
      </c>
      <c r="DC375" s="14" t="e">
        <f t="shared" si="619"/>
        <v>#N/A</v>
      </c>
      <c r="DD375" s="14" t="e">
        <f t="shared" si="519"/>
        <v>#N/A</v>
      </c>
      <c r="DE375" s="14" t="e">
        <f t="shared" si="520"/>
        <v>#N/A</v>
      </c>
      <c r="DF375" s="14" t="e">
        <f t="shared" si="521"/>
        <v>#N/A</v>
      </c>
      <c r="DG375" s="14" t="e">
        <f t="shared" si="522"/>
        <v>#N/A</v>
      </c>
      <c r="DH375" s="14" t="e">
        <f t="shared" si="523"/>
        <v>#N/A</v>
      </c>
      <c r="DI375" s="14" t="e">
        <f t="shared" si="524"/>
        <v>#N/A</v>
      </c>
      <c r="DJ375" s="14" t="e">
        <f t="shared" si="525"/>
        <v>#N/A</v>
      </c>
      <c r="DK375" s="14" t="e">
        <f t="shared" si="526"/>
        <v>#N/A</v>
      </c>
      <c r="DL375" s="14" t="e">
        <f t="shared" si="527"/>
        <v>#N/A</v>
      </c>
      <c r="DM375" s="14" t="e">
        <f t="shared" si="528"/>
        <v>#N/A</v>
      </c>
      <c r="DN375" s="14" t="e">
        <f t="shared" si="529"/>
        <v>#N/A</v>
      </c>
      <c r="DO375" s="14" t="e">
        <f t="shared" si="530"/>
        <v>#N/A</v>
      </c>
      <c r="DP375" s="14" t="e">
        <f t="shared" si="531"/>
        <v>#N/A</v>
      </c>
      <c r="DQ375" s="14" t="e">
        <f t="shared" si="532"/>
        <v>#N/A</v>
      </c>
      <c r="DR375" s="14" t="e">
        <f t="shared" si="533"/>
        <v>#N/A</v>
      </c>
      <c r="DS375" s="14" t="e">
        <f t="shared" si="534"/>
        <v>#N/A</v>
      </c>
      <c r="DT375" s="14" t="e">
        <f t="shared" si="535"/>
        <v>#N/A</v>
      </c>
      <c r="DU375" s="14" t="e">
        <f t="shared" si="536"/>
        <v>#N/A</v>
      </c>
      <c r="DV375" s="14" t="e">
        <f t="shared" si="537"/>
        <v>#N/A</v>
      </c>
      <c r="DW375" s="14" t="e">
        <f t="shared" si="538"/>
        <v>#N/A</v>
      </c>
      <c r="DX375" s="14" t="e">
        <f t="shared" si="539"/>
        <v>#N/A</v>
      </c>
      <c r="DY375" s="14" t="e">
        <f t="shared" si="540"/>
        <v>#N/A</v>
      </c>
      <c r="DZ375" s="14" t="e">
        <f t="shared" si="617"/>
        <v>#N/A</v>
      </c>
    </row>
    <row r="376" spans="1:130">
      <c r="A376" s="18"/>
      <c r="B376" s="18"/>
      <c r="C376" s="18">
        <v>2054</v>
      </c>
      <c r="D376" s="25"/>
      <c r="E376" s="25"/>
      <c r="F376" s="25"/>
      <c r="G376" s="25"/>
      <c r="H376" s="25"/>
      <c r="I376" s="25"/>
      <c r="J376" s="25"/>
      <c r="K376" s="25"/>
      <c r="L376" s="25"/>
      <c r="M376" s="25"/>
      <c r="N376" s="25"/>
      <c r="O376" s="25"/>
      <c r="P376" s="25"/>
      <c r="Q376" s="25"/>
      <c r="R376" s="25"/>
      <c r="S376" s="25"/>
      <c r="T376" s="25"/>
      <c r="U376" s="25"/>
      <c r="V376" s="25"/>
      <c r="W376" s="25"/>
      <c r="X376" s="25"/>
      <c r="Y376" s="25"/>
      <c r="Z376" s="25"/>
      <c r="AA376" s="25"/>
      <c r="AB376" s="25"/>
      <c r="AC376" s="25"/>
      <c r="AD376" s="25"/>
      <c r="AE376" s="25"/>
      <c r="AF376" s="25"/>
      <c r="AG376" s="25"/>
      <c r="AH376" s="25"/>
      <c r="AI376" s="25"/>
      <c r="AJ376" s="25"/>
      <c r="AK376" s="25"/>
      <c r="AL376" s="25">
        <f t="shared" si="612"/>
        <v>0</v>
      </c>
      <c r="AM376" s="25">
        <f t="shared" si="613"/>
        <v>0</v>
      </c>
      <c r="AN376" s="25">
        <f t="shared" si="614"/>
        <v>0</v>
      </c>
      <c r="AO376" s="25">
        <f t="shared" si="615"/>
        <v>0</v>
      </c>
      <c r="AP376" s="25">
        <f t="shared" si="616"/>
        <v>9.2859053779648093E-12</v>
      </c>
      <c r="AQ376" s="25">
        <f t="shared" si="618"/>
        <v>2930.3999999999992</v>
      </c>
      <c r="AR376" s="25">
        <f t="shared" si="620"/>
        <v>3042.7999999999993</v>
      </c>
      <c r="AS376" s="25">
        <f t="shared" si="621"/>
        <v>3122.3999999999992</v>
      </c>
      <c r="AT376" s="25">
        <f t="shared" si="622"/>
        <v>3171.3999999999992</v>
      </c>
      <c r="AU376" s="25">
        <f t="shared" si="623"/>
        <v>3192.7999999999993</v>
      </c>
      <c r="AV376" s="25">
        <f t="shared" si="624"/>
        <v>3191.5999999999995</v>
      </c>
      <c r="AW376" s="25">
        <f t="shared" si="625"/>
        <v>3170.1999999999994</v>
      </c>
      <c r="AX376" s="25">
        <f t="shared" si="626"/>
        <v>3130.7999999999993</v>
      </c>
      <c r="AY376" s="25">
        <f t="shared" si="627"/>
        <v>3077.5999999999995</v>
      </c>
      <c r="AZ376" s="25">
        <f t="shared" si="628"/>
        <v>3010.1999999999994</v>
      </c>
      <c r="BA376" s="25">
        <f t="shared" si="629"/>
        <v>2932.9999999999995</v>
      </c>
      <c r="BB376" s="25">
        <f t="shared" si="630"/>
        <v>2845.7999999999993</v>
      </c>
      <c r="BC376" s="25" t="e">
        <f t="shared" si="631"/>
        <v>#N/A</v>
      </c>
      <c r="BD376" s="25" t="e">
        <f t="shared" ref="BD376:BD382" si="632">VLOOKUP($C$118,$D$3:$K$63,$A$72,0)*(B324-B323)</f>
        <v>#N/A</v>
      </c>
      <c r="BE376" s="25" t="e">
        <f>VLOOKUP($C$119,$D$3:$K$63,$A$72,0)*(B323-B322)</f>
        <v>#N/A</v>
      </c>
      <c r="BF376" s="25" t="e">
        <f>VLOOKUP($C$120,$D$3:$K$63,$A$72,0)*B322</f>
        <v>#N/A</v>
      </c>
      <c r="BG376" s="25"/>
      <c r="BH376" s="25"/>
      <c r="BI376" s="25"/>
      <c r="BJ376" s="25"/>
      <c r="BK376" s="25"/>
      <c r="BL376" s="25"/>
      <c r="BM376" s="21" t="e">
        <f t="shared" si="542"/>
        <v>#N/A</v>
      </c>
      <c r="BN376" s="18"/>
      <c r="BO376" s="18"/>
      <c r="BP376" s="18">
        <v>2054</v>
      </c>
      <c r="BQ376" s="14" t="e">
        <f t="shared" si="543"/>
        <v>#N/A</v>
      </c>
      <c r="BR376" s="14" t="e">
        <f t="shared" si="563"/>
        <v>#N/A</v>
      </c>
      <c r="BS376" s="14" t="e">
        <f t="shared" si="564"/>
        <v>#N/A</v>
      </c>
      <c r="BT376" s="14" t="e">
        <f t="shared" si="565"/>
        <v>#N/A</v>
      </c>
      <c r="BU376" s="14" t="e">
        <f t="shared" si="566"/>
        <v>#N/A</v>
      </c>
      <c r="BV376" s="14" t="e">
        <f t="shared" si="567"/>
        <v>#N/A</v>
      </c>
      <c r="BW376" s="14" t="e">
        <f t="shared" si="568"/>
        <v>#N/A</v>
      </c>
      <c r="BX376" s="14" t="e">
        <f t="shared" si="569"/>
        <v>#N/A</v>
      </c>
      <c r="BY376" s="14" t="e">
        <f t="shared" si="570"/>
        <v>#N/A</v>
      </c>
      <c r="BZ376" s="14" t="e">
        <f t="shared" si="571"/>
        <v>#N/A</v>
      </c>
      <c r="CA376" s="14" t="e">
        <f t="shared" si="572"/>
        <v>#N/A</v>
      </c>
      <c r="CB376" s="14" t="e">
        <f t="shared" si="573"/>
        <v>#N/A</v>
      </c>
      <c r="CC376" s="14" t="e">
        <f t="shared" si="574"/>
        <v>#N/A</v>
      </c>
      <c r="CD376" s="14" t="e">
        <f t="shared" si="575"/>
        <v>#N/A</v>
      </c>
      <c r="CE376" s="14" t="e">
        <f t="shared" si="576"/>
        <v>#N/A</v>
      </c>
      <c r="CF376" s="14" t="e">
        <f t="shared" si="577"/>
        <v>#N/A</v>
      </c>
      <c r="CG376" s="14" t="e">
        <f t="shared" si="560"/>
        <v>#N/A</v>
      </c>
      <c r="CH376" s="14" t="e">
        <f t="shared" si="513"/>
        <v>#N/A</v>
      </c>
      <c r="CI376" s="14" t="e">
        <f t="shared" si="514"/>
        <v>#N/A</v>
      </c>
      <c r="CJ376" s="14" t="e">
        <f t="shared" si="515"/>
        <v>#N/A</v>
      </c>
      <c r="CK376" s="14" t="e">
        <f t="shared" si="516"/>
        <v>#N/A</v>
      </c>
      <c r="CL376" s="14" t="e">
        <f t="shared" si="517"/>
        <v>#N/A</v>
      </c>
      <c r="CM376" s="14" t="e">
        <f t="shared" si="544"/>
        <v>#N/A</v>
      </c>
      <c r="CN376" s="14" t="e">
        <f t="shared" si="578"/>
        <v>#N/A</v>
      </c>
      <c r="CO376" s="14" t="e">
        <f t="shared" si="579"/>
        <v>#N/A</v>
      </c>
      <c r="CP376" s="14" t="e">
        <f t="shared" si="580"/>
        <v>#N/A</v>
      </c>
      <c r="CQ376" s="14" t="e">
        <f t="shared" si="581"/>
        <v>#N/A</v>
      </c>
      <c r="CR376" s="14" t="e">
        <f t="shared" si="582"/>
        <v>#N/A</v>
      </c>
      <c r="CS376" s="14" t="e">
        <f t="shared" si="583"/>
        <v>#N/A</v>
      </c>
      <c r="CT376" s="14" t="e">
        <f t="shared" si="584"/>
        <v>#N/A</v>
      </c>
      <c r="CU376" s="14" t="e">
        <f t="shared" si="585"/>
        <v>#N/A</v>
      </c>
      <c r="CV376" s="14" t="e">
        <f t="shared" si="586"/>
        <v>#N/A</v>
      </c>
      <c r="CW376" s="14" t="e">
        <f t="shared" si="587"/>
        <v>#N/A</v>
      </c>
      <c r="CX376" s="14" t="e">
        <f t="shared" si="588"/>
        <v>#N/A</v>
      </c>
      <c r="CY376" s="14" t="e">
        <f t="shared" si="589"/>
        <v>#N/A</v>
      </c>
      <c r="CZ376" s="14" t="e">
        <f t="shared" si="590"/>
        <v>#N/A</v>
      </c>
      <c r="DA376" s="14" t="e">
        <f t="shared" si="591"/>
        <v>#N/A</v>
      </c>
      <c r="DB376" s="14" t="e">
        <f t="shared" si="592"/>
        <v>#N/A</v>
      </c>
      <c r="DC376" s="14" t="e">
        <f t="shared" si="619"/>
        <v>#N/A</v>
      </c>
      <c r="DD376" s="14" t="e">
        <f t="shared" si="519"/>
        <v>#N/A</v>
      </c>
      <c r="DE376" s="14" t="e">
        <f t="shared" si="520"/>
        <v>#N/A</v>
      </c>
      <c r="DF376" s="14" t="e">
        <f t="shared" si="521"/>
        <v>#N/A</v>
      </c>
      <c r="DG376" s="14" t="e">
        <f t="shared" si="522"/>
        <v>#N/A</v>
      </c>
      <c r="DH376" s="14" t="e">
        <f t="shared" si="523"/>
        <v>#N/A</v>
      </c>
      <c r="DI376" s="14" t="e">
        <f t="shared" si="524"/>
        <v>#N/A</v>
      </c>
      <c r="DJ376" s="14" t="e">
        <f t="shared" si="525"/>
        <v>#N/A</v>
      </c>
      <c r="DK376" s="14" t="e">
        <f t="shared" si="526"/>
        <v>#N/A</v>
      </c>
      <c r="DL376" s="14" t="e">
        <f t="shared" si="527"/>
        <v>#N/A</v>
      </c>
      <c r="DM376" s="14" t="e">
        <f t="shared" si="528"/>
        <v>#N/A</v>
      </c>
      <c r="DN376" s="14" t="e">
        <f t="shared" si="529"/>
        <v>#N/A</v>
      </c>
      <c r="DO376" s="14" t="e">
        <f t="shared" si="530"/>
        <v>#N/A</v>
      </c>
      <c r="DP376" s="14" t="e">
        <f t="shared" si="531"/>
        <v>#N/A</v>
      </c>
      <c r="DQ376" s="14" t="e">
        <f t="shared" si="532"/>
        <v>#N/A</v>
      </c>
      <c r="DR376" s="14" t="e">
        <f t="shared" si="533"/>
        <v>#N/A</v>
      </c>
      <c r="DS376" s="14" t="e">
        <f t="shared" si="534"/>
        <v>#N/A</v>
      </c>
      <c r="DT376" s="14" t="e">
        <f t="shared" si="535"/>
        <v>#N/A</v>
      </c>
      <c r="DU376" s="14" t="e">
        <f t="shared" si="536"/>
        <v>#N/A</v>
      </c>
      <c r="DV376" s="14" t="e">
        <f t="shared" si="537"/>
        <v>#N/A</v>
      </c>
      <c r="DW376" s="14" t="e">
        <f t="shared" si="538"/>
        <v>#N/A</v>
      </c>
      <c r="DX376" s="14" t="e">
        <f t="shared" si="539"/>
        <v>#N/A</v>
      </c>
      <c r="DY376" s="14" t="e">
        <f t="shared" si="540"/>
        <v>#N/A</v>
      </c>
      <c r="DZ376" s="14" t="e">
        <f t="shared" si="617"/>
        <v>#N/A</v>
      </c>
    </row>
    <row r="377" spans="1:130">
      <c r="A377" s="18"/>
      <c r="B377" s="18"/>
      <c r="C377" s="18">
        <v>2055</v>
      </c>
      <c r="D377" s="25"/>
      <c r="E377" s="25"/>
      <c r="F377" s="25"/>
      <c r="G377" s="25"/>
      <c r="H377" s="25"/>
      <c r="I377" s="25"/>
      <c r="J377" s="25"/>
      <c r="K377" s="25"/>
      <c r="L377" s="25"/>
      <c r="M377" s="25"/>
      <c r="N377" s="25"/>
      <c r="O377" s="25"/>
      <c r="P377" s="25"/>
      <c r="Q377" s="25"/>
      <c r="R377" s="25"/>
      <c r="S377" s="25"/>
      <c r="T377" s="25"/>
      <c r="U377" s="25"/>
      <c r="V377" s="25"/>
      <c r="W377" s="25"/>
      <c r="X377" s="25"/>
      <c r="Y377" s="25"/>
      <c r="Z377" s="25"/>
      <c r="AA377" s="25"/>
      <c r="AB377" s="25"/>
      <c r="AC377" s="25"/>
      <c r="AD377" s="25"/>
      <c r="AE377" s="25"/>
      <c r="AF377" s="25"/>
      <c r="AG377" s="25"/>
      <c r="AH377" s="25"/>
      <c r="AI377" s="25"/>
      <c r="AJ377" s="25"/>
      <c r="AK377" s="25"/>
      <c r="AL377" s="25"/>
      <c r="AM377" s="25">
        <f t="shared" si="613"/>
        <v>0</v>
      </c>
      <c r="AN377" s="25">
        <f t="shared" si="614"/>
        <v>0</v>
      </c>
      <c r="AO377" s="25">
        <f t="shared" si="615"/>
        <v>0</v>
      </c>
      <c r="AP377" s="25">
        <f t="shared" si="616"/>
        <v>0</v>
      </c>
      <c r="AQ377" s="25">
        <f t="shared" si="618"/>
        <v>9.7601926540846762E-12</v>
      </c>
      <c r="AR377" s="25">
        <f t="shared" si="620"/>
        <v>3042.7999999999993</v>
      </c>
      <c r="AS377" s="25">
        <f t="shared" si="621"/>
        <v>3122.3999999999992</v>
      </c>
      <c r="AT377" s="25">
        <f t="shared" si="622"/>
        <v>3171.3999999999992</v>
      </c>
      <c r="AU377" s="25">
        <f t="shared" si="623"/>
        <v>3192.7999999999993</v>
      </c>
      <c r="AV377" s="25">
        <f t="shared" si="624"/>
        <v>3191.5999999999995</v>
      </c>
      <c r="AW377" s="25">
        <f t="shared" si="625"/>
        <v>3170.1999999999994</v>
      </c>
      <c r="AX377" s="25">
        <f t="shared" si="626"/>
        <v>3130.7999999999993</v>
      </c>
      <c r="AY377" s="25">
        <f t="shared" si="627"/>
        <v>3077.5999999999995</v>
      </c>
      <c r="AZ377" s="25">
        <f t="shared" si="628"/>
        <v>3010.1999999999994</v>
      </c>
      <c r="BA377" s="25">
        <f t="shared" si="629"/>
        <v>2932.9999999999995</v>
      </c>
      <c r="BB377" s="25">
        <f t="shared" si="630"/>
        <v>2845.7999999999993</v>
      </c>
      <c r="BC377" s="25" t="e">
        <f t="shared" si="631"/>
        <v>#N/A</v>
      </c>
      <c r="BD377" s="25" t="e">
        <f t="shared" si="632"/>
        <v>#N/A</v>
      </c>
      <c r="BE377" s="25" t="e">
        <f t="shared" ref="BE377:BE382" si="633">VLOOKUP($C$119,$D$3:$K$63,$A$72,0)*(B324-B323)</f>
        <v>#N/A</v>
      </c>
      <c r="BF377" s="25" t="e">
        <f>VLOOKUP($C$120,$D$3:$K$63,$A$72,0)*(B323-B322)</f>
        <v>#N/A</v>
      </c>
      <c r="BG377" s="25" t="e">
        <f>VLOOKUP($C$121,$D$3:$K$63,$A$72,0)*B322</f>
        <v>#N/A</v>
      </c>
      <c r="BH377" s="25"/>
      <c r="BI377" s="25"/>
      <c r="BJ377" s="25"/>
      <c r="BK377" s="25"/>
      <c r="BL377" s="25"/>
      <c r="BM377" s="21" t="e">
        <f t="shared" si="542"/>
        <v>#N/A</v>
      </c>
      <c r="BN377" s="18"/>
      <c r="BO377" s="18"/>
      <c r="BP377" s="18">
        <v>2055</v>
      </c>
      <c r="BQ377" s="14" t="e">
        <f t="shared" si="543"/>
        <v>#N/A</v>
      </c>
      <c r="BR377" s="14" t="e">
        <f t="shared" si="563"/>
        <v>#N/A</v>
      </c>
      <c r="BS377" s="14" t="e">
        <f t="shared" si="564"/>
        <v>#N/A</v>
      </c>
      <c r="BT377" s="14" t="e">
        <f t="shared" si="565"/>
        <v>#N/A</v>
      </c>
      <c r="BU377" s="14" t="e">
        <f t="shared" si="566"/>
        <v>#N/A</v>
      </c>
      <c r="BV377" s="14" t="e">
        <f t="shared" si="567"/>
        <v>#N/A</v>
      </c>
      <c r="BW377" s="14" t="e">
        <f t="shared" si="568"/>
        <v>#N/A</v>
      </c>
      <c r="BX377" s="14" t="e">
        <f t="shared" si="569"/>
        <v>#N/A</v>
      </c>
      <c r="BY377" s="14" t="e">
        <f t="shared" si="570"/>
        <v>#N/A</v>
      </c>
      <c r="BZ377" s="14" t="e">
        <f t="shared" si="571"/>
        <v>#N/A</v>
      </c>
      <c r="CA377" s="14" t="e">
        <f t="shared" si="572"/>
        <v>#N/A</v>
      </c>
      <c r="CB377" s="14" t="e">
        <f t="shared" si="573"/>
        <v>#N/A</v>
      </c>
      <c r="CC377" s="14" t="e">
        <f t="shared" si="574"/>
        <v>#N/A</v>
      </c>
      <c r="CD377" s="14" t="e">
        <f t="shared" si="575"/>
        <v>#N/A</v>
      </c>
      <c r="CE377" s="14" t="e">
        <f t="shared" si="576"/>
        <v>#N/A</v>
      </c>
      <c r="CF377" s="14" t="e">
        <f t="shared" si="577"/>
        <v>#N/A</v>
      </c>
      <c r="CG377" s="14" t="e">
        <f t="shared" si="560"/>
        <v>#N/A</v>
      </c>
      <c r="CH377" s="14" t="e">
        <f t="shared" si="513"/>
        <v>#N/A</v>
      </c>
      <c r="CI377" s="14" t="e">
        <f t="shared" si="514"/>
        <v>#N/A</v>
      </c>
      <c r="CJ377" s="14" t="e">
        <f t="shared" si="515"/>
        <v>#N/A</v>
      </c>
      <c r="CK377" s="14" t="e">
        <f t="shared" si="516"/>
        <v>#N/A</v>
      </c>
      <c r="CL377" s="14" t="e">
        <f t="shared" si="517"/>
        <v>#N/A</v>
      </c>
      <c r="CM377" s="14" t="e">
        <f t="shared" si="544"/>
        <v>#N/A</v>
      </c>
      <c r="CN377" s="14" t="e">
        <f t="shared" si="578"/>
        <v>#N/A</v>
      </c>
      <c r="CO377" s="14" t="e">
        <f t="shared" si="579"/>
        <v>#N/A</v>
      </c>
      <c r="CP377" s="14" t="e">
        <f t="shared" si="580"/>
        <v>#N/A</v>
      </c>
      <c r="CQ377" s="14" t="e">
        <f t="shared" si="581"/>
        <v>#N/A</v>
      </c>
      <c r="CR377" s="14" t="e">
        <f t="shared" si="582"/>
        <v>#N/A</v>
      </c>
      <c r="CS377" s="14" t="e">
        <f t="shared" si="583"/>
        <v>#N/A</v>
      </c>
      <c r="CT377" s="14" t="e">
        <f t="shared" si="584"/>
        <v>#N/A</v>
      </c>
      <c r="CU377" s="14" t="e">
        <f t="shared" si="585"/>
        <v>#N/A</v>
      </c>
      <c r="CV377" s="14" t="e">
        <f t="shared" si="586"/>
        <v>#N/A</v>
      </c>
      <c r="CW377" s="14" t="e">
        <f t="shared" si="587"/>
        <v>#N/A</v>
      </c>
      <c r="CX377" s="14" t="e">
        <f t="shared" si="588"/>
        <v>#N/A</v>
      </c>
      <c r="CY377" s="14" t="e">
        <f t="shared" si="589"/>
        <v>#N/A</v>
      </c>
      <c r="CZ377" s="14" t="e">
        <f t="shared" si="590"/>
        <v>#N/A</v>
      </c>
      <c r="DA377" s="14" t="e">
        <f t="shared" si="591"/>
        <v>#N/A</v>
      </c>
      <c r="DB377" s="14" t="e">
        <f t="shared" si="592"/>
        <v>#N/A</v>
      </c>
      <c r="DC377" s="14" t="e">
        <f t="shared" si="619"/>
        <v>#N/A</v>
      </c>
      <c r="DD377" s="14" t="e">
        <f t="shared" si="519"/>
        <v>#N/A</v>
      </c>
      <c r="DE377" s="14" t="e">
        <f t="shared" si="520"/>
        <v>#N/A</v>
      </c>
      <c r="DF377" s="14" t="e">
        <f t="shared" si="521"/>
        <v>#N/A</v>
      </c>
      <c r="DG377" s="14" t="e">
        <f t="shared" si="522"/>
        <v>#N/A</v>
      </c>
      <c r="DH377" s="14" t="e">
        <f t="shared" si="523"/>
        <v>#N/A</v>
      </c>
      <c r="DI377" s="14" t="e">
        <f t="shared" si="524"/>
        <v>#N/A</v>
      </c>
      <c r="DJ377" s="14" t="e">
        <f t="shared" si="525"/>
        <v>#N/A</v>
      </c>
      <c r="DK377" s="14" t="e">
        <f t="shared" si="526"/>
        <v>#N/A</v>
      </c>
      <c r="DL377" s="14" t="e">
        <f t="shared" si="527"/>
        <v>#N/A</v>
      </c>
      <c r="DM377" s="14" t="e">
        <f t="shared" si="528"/>
        <v>#N/A</v>
      </c>
      <c r="DN377" s="14" t="e">
        <f t="shared" si="529"/>
        <v>#N/A</v>
      </c>
      <c r="DO377" s="14" t="e">
        <f t="shared" si="530"/>
        <v>#N/A</v>
      </c>
      <c r="DP377" s="14" t="e">
        <f t="shared" si="531"/>
        <v>#N/A</v>
      </c>
      <c r="DQ377" s="14" t="e">
        <f t="shared" si="532"/>
        <v>#N/A</v>
      </c>
      <c r="DR377" s="14" t="e">
        <f t="shared" si="533"/>
        <v>#N/A</v>
      </c>
      <c r="DS377" s="14" t="e">
        <f t="shared" si="534"/>
        <v>#N/A</v>
      </c>
      <c r="DT377" s="14" t="e">
        <f t="shared" si="535"/>
        <v>#N/A</v>
      </c>
      <c r="DU377" s="14" t="e">
        <f t="shared" si="536"/>
        <v>#N/A</v>
      </c>
      <c r="DV377" s="14" t="e">
        <f t="shared" si="537"/>
        <v>#N/A</v>
      </c>
      <c r="DW377" s="14" t="e">
        <f t="shared" si="538"/>
        <v>#N/A</v>
      </c>
      <c r="DX377" s="14" t="e">
        <f t="shared" si="539"/>
        <v>#N/A</v>
      </c>
      <c r="DY377" s="14" t="e">
        <f t="shared" si="540"/>
        <v>#N/A</v>
      </c>
      <c r="DZ377" s="14" t="e">
        <f t="shared" si="617"/>
        <v>#N/A</v>
      </c>
    </row>
    <row r="378" spans="1:130">
      <c r="A378" s="18"/>
      <c r="B378" s="18"/>
      <c r="C378" s="18">
        <v>2056</v>
      </c>
      <c r="D378" s="25"/>
      <c r="E378" s="25"/>
      <c r="F378" s="25"/>
      <c r="G378" s="25"/>
      <c r="H378" s="25"/>
      <c r="I378" s="25"/>
      <c r="J378" s="25"/>
      <c r="K378" s="25"/>
      <c r="L378" s="25"/>
      <c r="M378" s="25"/>
      <c r="N378" s="25"/>
      <c r="O378" s="25"/>
      <c r="P378" s="25"/>
      <c r="Q378" s="25"/>
      <c r="R378" s="25"/>
      <c r="S378" s="25"/>
      <c r="T378" s="25"/>
      <c r="U378" s="25"/>
      <c r="V378" s="25"/>
      <c r="W378" s="25"/>
      <c r="X378" s="25"/>
      <c r="Y378" s="25"/>
      <c r="Z378" s="25"/>
      <c r="AA378" s="25"/>
      <c r="AB378" s="25"/>
      <c r="AC378" s="25"/>
      <c r="AD378" s="25"/>
      <c r="AE378" s="25"/>
      <c r="AF378" s="25"/>
      <c r="AG378" s="25"/>
      <c r="AH378" s="25"/>
      <c r="AI378" s="25"/>
      <c r="AJ378" s="25"/>
      <c r="AK378" s="25"/>
      <c r="AL378" s="25"/>
      <c r="AM378" s="25"/>
      <c r="AN378" s="25">
        <f t="shared" si="614"/>
        <v>0</v>
      </c>
      <c r="AO378" s="25">
        <f t="shared" si="615"/>
        <v>0</v>
      </c>
      <c r="AP378" s="25">
        <f t="shared" si="616"/>
        <v>0</v>
      </c>
      <c r="AQ378" s="25">
        <f t="shared" si="618"/>
        <v>0</v>
      </c>
      <c r="AR378" s="25">
        <f t="shared" si="620"/>
        <v>1.0134559857988279E-11</v>
      </c>
      <c r="AS378" s="25">
        <f t="shared" si="621"/>
        <v>3122.3999999999992</v>
      </c>
      <c r="AT378" s="25">
        <f t="shared" si="622"/>
        <v>3171.3999999999992</v>
      </c>
      <c r="AU378" s="25">
        <f t="shared" si="623"/>
        <v>3192.7999999999993</v>
      </c>
      <c r="AV378" s="25">
        <f t="shared" si="624"/>
        <v>3191.5999999999995</v>
      </c>
      <c r="AW378" s="25">
        <f t="shared" si="625"/>
        <v>3170.1999999999994</v>
      </c>
      <c r="AX378" s="25">
        <f t="shared" si="626"/>
        <v>3130.7999999999993</v>
      </c>
      <c r="AY378" s="25">
        <f t="shared" si="627"/>
        <v>3077.5999999999995</v>
      </c>
      <c r="AZ378" s="25">
        <f t="shared" si="628"/>
        <v>3010.1999999999994</v>
      </c>
      <c r="BA378" s="25">
        <f t="shared" si="629"/>
        <v>2932.9999999999995</v>
      </c>
      <c r="BB378" s="25">
        <f t="shared" si="630"/>
        <v>2845.7999999999993</v>
      </c>
      <c r="BC378" s="25" t="e">
        <f t="shared" si="631"/>
        <v>#N/A</v>
      </c>
      <c r="BD378" s="25" t="e">
        <f t="shared" si="632"/>
        <v>#N/A</v>
      </c>
      <c r="BE378" s="25" t="e">
        <f t="shared" si="633"/>
        <v>#N/A</v>
      </c>
      <c r="BF378" s="25" t="e">
        <f t="shared" ref="BF378:BF382" si="634">VLOOKUP($C$120,$D$3:$K$63,$A$72,0)*(B324-B323)</f>
        <v>#N/A</v>
      </c>
      <c r="BG378" s="25" t="e">
        <f>VLOOKUP($C$121,$D$3:$K$63,$A$72,0)*(B323-B322)</f>
        <v>#N/A</v>
      </c>
      <c r="BH378" s="25" t="e">
        <f>VLOOKUP($C$122,$D$3:$K$63,$A$72,0)*B322</f>
        <v>#N/A</v>
      </c>
      <c r="BI378" s="25"/>
      <c r="BJ378" s="25"/>
      <c r="BK378" s="25"/>
      <c r="BL378" s="25"/>
      <c r="BM378" s="21" t="e">
        <f t="shared" si="542"/>
        <v>#N/A</v>
      </c>
      <c r="BN378" s="18"/>
      <c r="BO378" s="18"/>
      <c r="BP378" s="18">
        <v>2056</v>
      </c>
      <c r="BQ378" s="14" t="e">
        <f t="shared" si="543"/>
        <v>#N/A</v>
      </c>
      <c r="BR378" s="14" t="e">
        <f t="shared" si="563"/>
        <v>#N/A</v>
      </c>
      <c r="BS378" s="14" t="e">
        <f t="shared" si="564"/>
        <v>#N/A</v>
      </c>
      <c r="BT378" s="14" t="e">
        <f t="shared" si="565"/>
        <v>#N/A</v>
      </c>
      <c r="BU378" s="14" t="e">
        <f t="shared" si="566"/>
        <v>#N/A</v>
      </c>
      <c r="BV378" s="14" t="e">
        <f t="shared" si="567"/>
        <v>#N/A</v>
      </c>
      <c r="BW378" s="14" t="e">
        <f t="shared" si="568"/>
        <v>#N/A</v>
      </c>
      <c r="BX378" s="14" t="e">
        <f t="shared" si="569"/>
        <v>#N/A</v>
      </c>
      <c r="BY378" s="14" t="e">
        <f t="shared" si="570"/>
        <v>#N/A</v>
      </c>
      <c r="BZ378" s="14" t="e">
        <f t="shared" si="571"/>
        <v>#N/A</v>
      </c>
      <c r="CA378" s="14" t="e">
        <f t="shared" si="572"/>
        <v>#N/A</v>
      </c>
      <c r="CB378" s="14" t="e">
        <f t="shared" si="573"/>
        <v>#N/A</v>
      </c>
      <c r="CC378" s="14" t="e">
        <f t="shared" si="574"/>
        <v>#N/A</v>
      </c>
      <c r="CD378" s="14" t="e">
        <f t="shared" si="575"/>
        <v>#N/A</v>
      </c>
      <c r="CE378" s="14" t="e">
        <f t="shared" si="576"/>
        <v>#N/A</v>
      </c>
      <c r="CF378" s="14" t="e">
        <f t="shared" si="577"/>
        <v>#N/A</v>
      </c>
      <c r="CG378" s="14" t="e">
        <f t="shared" si="560"/>
        <v>#N/A</v>
      </c>
      <c r="CH378" s="14" t="e">
        <f t="shared" si="513"/>
        <v>#N/A</v>
      </c>
      <c r="CI378" s="14" t="e">
        <f t="shared" si="514"/>
        <v>#N/A</v>
      </c>
      <c r="CJ378" s="14" t="e">
        <f t="shared" si="515"/>
        <v>#N/A</v>
      </c>
      <c r="CK378" s="14" t="e">
        <f t="shared" si="516"/>
        <v>#N/A</v>
      </c>
      <c r="CL378" s="14" t="e">
        <f t="shared" si="517"/>
        <v>#N/A</v>
      </c>
      <c r="CM378" s="14" t="e">
        <f t="shared" si="544"/>
        <v>#N/A</v>
      </c>
      <c r="CN378" s="14" t="e">
        <f t="shared" si="578"/>
        <v>#N/A</v>
      </c>
      <c r="CO378" s="14" t="e">
        <f t="shared" si="579"/>
        <v>#N/A</v>
      </c>
      <c r="CP378" s="14" t="e">
        <f t="shared" si="580"/>
        <v>#N/A</v>
      </c>
      <c r="CQ378" s="14" t="e">
        <f t="shared" si="581"/>
        <v>#N/A</v>
      </c>
      <c r="CR378" s="14" t="e">
        <f t="shared" si="582"/>
        <v>#N/A</v>
      </c>
      <c r="CS378" s="14" t="e">
        <f t="shared" si="583"/>
        <v>#N/A</v>
      </c>
      <c r="CT378" s="14" t="e">
        <f t="shared" si="584"/>
        <v>#N/A</v>
      </c>
      <c r="CU378" s="14" t="e">
        <f t="shared" si="585"/>
        <v>#N/A</v>
      </c>
      <c r="CV378" s="14" t="e">
        <f t="shared" si="586"/>
        <v>#N/A</v>
      </c>
      <c r="CW378" s="14" t="e">
        <f t="shared" si="587"/>
        <v>#N/A</v>
      </c>
      <c r="CX378" s="14" t="e">
        <f t="shared" si="588"/>
        <v>#N/A</v>
      </c>
      <c r="CY378" s="14" t="e">
        <f t="shared" si="589"/>
        <v>#N/A</v>
      </c>
      <c r="CZ378" s="14" t="e">
        <f t="shared" si="590"/>
        <v>#N/A</v>
      </c>
      <c r="DA378" s="14" t="e">
        <f t="shared" si="591"/>
        <v>#N/A</v>
      </c>
      <c r="DB378" s="14" t="e">
        <f t="shared" si="592"/>
        <v>#N/A</v>
      </c>
      <c r="DC378" s="14" t="e">
        <f t="shared" si="619"/>
        <v>#N/A</v>
      </c>
      <c r="DD378" s="14" t="e">
        <f t="shared" si="519"/>
        <v>#N/A</v>
      </c>
      <c r="DE378" s="14" t="e">
        <f t="shared" si="520"/>
        <v>#N/A</v>
      </c>
      <c r="DF378" s="14" t="e">
        <f t="shared" si="521"/>
        <v>#N/A</v>
      </c>
      <c r="DG378" s="14" t="e">
        <f t="shared" si="522"/>
        <v>#N/A</v>
      </c>
      <c r="DH378" s="14" t="e">
        <f t="shared" si="523"/>
        <v>#N/A</v>
      </c>
      <c r="DI378" s="14" t="e">
        <f t="shared" si="524"/>
        <v>#N/A</v>
      </c>
      <c r="DJ378" s="14" t="e">
        <f t="shared" si="525"/>
        <v>#N/A</v>
      </c>
      <c r="DK378" s="14" t="e">
        <f t="shared" si="526"/>
        <v>#N/A</v>
      </c>
      <c r="DL378" s="14" t="e">
        <f t="shared" si="527"/>
        <v>#N/A</v>
      </c>
      <c r="DM378" s="14" t="e">
        <f t="shared" si="528"/>
        <v>#N/A</v>
      </c>
      <c r="DN378" s="14" t="e">
        <f t="shared" si="529"/>
        <v>#N/A</v>
      </c>
      <c r="DO378" s="14" t="e">
        <f t="shared" si="530"/>
        <v>#N/A</v>
      </c>
      <c r="DP378" s="14" t="e">
        <f t="shared" si="531"/>
        <v>#N/A</v>
      </c>
      <c r="DQ378" s="14" t="e">
        <f t="shared" si="532"/>
        <v>#N/A</v>
      </c>
      <c r="DR378" s="14" t="e">
        <f t="shared" si="533"/>
        <v>#N/A</v>
      </c>
      <c r="DS378" s="14" t="e">
        <f t="shared" si="534"/>
        <v>#N/A</v>
      </c>
      <c r="DT378" s="14" t="e">
        <f t="shared" si="535"/>
        <v>#N/A</v>
      </c>
      <c r="DU378" s="14" t="e">
        <f t="shared" si="536"/>
        <v>#N/A</v>
      </c>
      <c r="DV378" s="14" t="e">
        <f t="shared" si="537"/>
        <v>#N/A</v>
      </c>
      <c r="DW378" s="14" t="e">
        <f t="shared" si="538"/>
        <v>#N/A</v>
      </c>
      <c r="DX378" s="14" t="e">
        <f t="shared" si="539"/>
        <v>#N/A</v>
      </c>
      <c r="DY378" s="14" t="e">
        <f t="shared" si="540"/>
        <v>#N/A</v>
      </c>
      <c r="DZ378" s="14" t="e">
        <f t="shared" si="617"/>
        <v>#N/A</v>
      </c>
    </row>
    <row r="379" spans="1:130">
      <c r="A379" s="18"/>
      <c r="B379" s="18"/>
      <c r="C379" s="18">
        <v>2057</v>
      </c>
      <c r="D379" s="25"/>
      <c r="E379" s="25"/>
      <c r="F379" s="25"/>
      <c r="G379" s="25"/>
      <c r="H379" s="25"/>
      <c r="I379" s="25"/>
      <c r="J379" s="25"/>
      <c r="K379" s="25"/>
      <c r="L379" s="25"/>
      <c r="M379" s="25"/>
      <c r="N379" s="25"/>
      <c r="O379" s="25"/>
      <c r="P379" s="25"/>
      <c r="Q379" s="25"/>
      <c r="R379" s="25"/>
      <c r="S379" s="25"/>
      <c r="T379" s="25"/>
      <c r="U379" s="25"/>
      <c r="V379" s="25"/>
      <c r="W379" s="25"/>
      <c r="X379" s="25"/>
      <c r="Y379" s="25"/>
      <c r="Z379" s="25"/>
      <c r="AA379" s="25"/>
      <c r="AB379" s="25"/>
      <c r="AC379" s="25"/>
      <c r="AD379" s="25"/>
      <c r="AE379" s="25"/>
      <c r="AF379" s="25"/>
      <c r="AG379" s="25"/>
      <c r="AH379" s="25"/>
      <c r="AI379" s="25"/>
      <c r="AJ379" s="25"/>
      <c r="AK379" s="25"/>
      <c r="AL379" s="25"/>
      <c r="AM379" s="25"/>
      <c r="AN379" s="25"/>
      <c r="AO379" s="25">
        <f t="shared" si="615"/>
        <v>0</v>
      </c>
      <c r="AP379" s="25">
        <f t="shared" si="616"/>
        <v>0</v>
      </c>
      <c r="AQ379" s="25">
        <f t="shared" si="618"/>
        <v>0</v>
      </c>
      <c r="AR379" s="25">
        <f t="shared" si="620"/>
        <v>0</v>
      </c>
      <c r="AS379" s="25">
        <f t="shared" si="621"/>
        <v>1.0399681116268766E-11</v>
      </c>
      <c r="AT379" s="25">
        <f t="shared" si="622"/>
        <v>3171.3999999999992</v>
      </c>
      <c r="AU379" s="25">
        <f t="shared" si="623"/>
        <v>3192.7999999999993</v>
      </c>
      <c r="AV379" s="25">
        <f t="shared" si="624"/>
        <v>3191.5999999999995</v>
      </c>
      <c r="AW379" s="25">
        <f t="shared" si="625"/>
        <v>3170.1999999999994</v>
      </c>
      <c r="AX379" s="25">
        <f t="shared" si="626"/>
        <v>3130.7999999999993</v>
      </c>
      <c r="AY379" s="25">
        <f t="shared" si="627"/>
        <v>3077.5999999999995</v>
      </c>
      <c r="AZ379" s="25">
        <f t="shared" si="628"/>
        <v>3010.1999999999994</v>
      </c>
      <c r="BA379" s="25">
        <f t="shared" si="629"/>
        <v>2932.9999999999995</v>
      </c>
      <c r="BB379" s="25">
        <f t="shared" si="630"/>
        <v>2845.7999999999993</v>
      </c>
      <c r="BC379" s="25" t="e">
        <f t="shared" si="631"/>
        <v>#N/A</v>
      </c>
      <c r="BD379" s="25" t="e">
        <f t="shared" si="632"/>
        <v>#N/A</v>
      </c>
      <c r="BE379" s="25" t="e">
        <f t="shared" si="633"/>
        <v>#N/A</v>
      </c>
      <c r="BF379" s="25" t="e">
        <f t="shared" si="634"/>
        <v>#N/A</v>
      </c>
      <c r="BG379" s="25" t="e">
        <f t="shared" ref="BG379:BG382" si="635">VLOOKUP($C$121,$D$3:$K$63,$A$72,0)*(B324-B323)</f>
        <v>#N/A</v>
      </c>
      <c r="BH379" s="25" t="e">
        <f>VLOOKUP($C$122,$D$3:$K$63,$A$72,0)*(B323-B322)</f>
        <v>#N/A</v>
      </c>
      <c r="BI379" s="25" t="e">
        <f>VLOOKUP($C$123,$D$3:$K$63,$A$72,0)*B322</f>
        <v>#N/A</v>
      </c>
      <c r="BJ379" s="25"/>
      <c r="BK379" s="25"/>
      <c r="BL379" s="25"/>
      <c r="BM379" s="21" t="e">
        <f t="shared" si="542"/>
        <v>#N/A</v>
      </c>
      <c r="BN379" s="18"/>
      <c r="BO379" s="18"/>
      <c r="BP379" s="18">
        <v>2057</v>
      </c>
      <c r="BQ379" s="14" t="e">
        <f t="shared" si="543"/>
        <v>#N/A</v>
      </c>
      <c r="BR379" s="14" t="e">
        <f t="shared" si="563"/>
        <v>#N/A</v>
      </c>
      <c r="BS379" s="14" t="e">
        <f t="shared" si="564"/>
        <v>#N/A</v>
      </c>
      <c r="BT379" s="14" t="e">
        <f t="shared" si="565"/>
        <v>#N/A</v>
      </c>
      <c r="BU379" s="14" t="e">
        <f t="shared" si="566"/>
        <v>#N/A</v>
      </c>
      <c r="BV379" s="14" t="e">
        <f t="shared" si="567"/>
        <v>#N/A</v>
      </c>
      <c r="BW379" s="14" t="e">
        <f t="shared" si="568"/>
        <v>#N/A</v>
      </c>
      <c r="BX379" s="14" t="e">
        <f t="shared" si="569"/>
        <v>#N/A</v>
      </c>
      <c r="BY379" s="14" t="e">
        <f t="shared" si="570"/>
        <v>#N/A</v>
      </c>
      <c r="BZ379" s="14" t="e">
        <f t="shared" si="571"/>
        <v>#N/A</v>
      </c>
      <c r="CA379" s="14" t="e">
        <f t="shared" si="572"/>
        <v>#N/A</v>
      </c>
      <c r="CB379" s="14" t="e">
        <f t="shared" si="573"/>
        <v>#N/A</v>
      </c>
      <c r="CC379" s="14" t="e">
        <f t="shared" si="574"/>
        <v>#N/A</v>
      </c>
      <c r="CD379" s="14" t="e">
        <f t="shared" si="575"/>
        <v>#N/A</v>
      </c>
      <c r="CE379" s="14" t="e">
        <f t="shared" si="576"/>
        <v>#N/A</v>
      </c>
      <c r="CF379" s="14" t="e">
        <f t="shared" si="577"/>
        <v>#N/A</v>
      </c>
      <c r="CG379" s="14" t="e">
        <f t="shared" si="560"/>
        <v>#N/A</v>
      </c>
      <c r="CH379" s="14" t="e">
        <f t="shared" si="513"/>
        <v>#N/A</v>
      </c>
      <c r="CI379" s="14" t="e">
        <f t="shared" si="514"/>
        <v>#N/A</v>
      </c>
      <c r="CJ379" s="14" t="e">
        <f t="shared" si="515"/>
        <v>#N/A</v>
      </c>
      <c r="CK379" s="14" t="e">
        <f t="shared" si="516"/>
        <v>#N/A</v>
      </c>
      <c r="CL379" s="14" t="e">
        <f t="shared" si="517"/>
        <v>#N/A</v>
      </c>
      <c r="CM379" s="14" t="e">
        <f t="shared" si="544"/>
        <v>#N/A</v>
      </c>
      <c r="CN379" s="14" t="e">
        <f t="shared" si="578"/>
        <v>#N/A</v>
      </c>
      <c r="CO379" s="14" t="e">
        <f t="shared" si="579"/>
        <v>#N/A</v>
      </c>
      <c r="CP379" s="14" t="e">
        <f t="shared" si="580"/>
        <v>#N/A</v>
      </c>
      <c r="CQ379" s="14" t="e">
        <f t="shared" si="581"/>
        <v>#N/A</v>
      </c>
      <c r="CR379" s="14" t="e">
        <f t="shared" si="582"/>
        <v>#N/A</v>
      </c>
      <c r="CS379" s="14" t="e">
        <f t="shared" si="583"/>
        <v>#N/A</v>
      </c>
      <c r="CT379" s="14" t="e">
        <f t="shared" si="584"/>
        <v>#N/A</v>
      </c>
      <c r="CU379" s="14" t="e">
        <f t="shared" si="585"/>
        <v>#N/A</v>
      </c>
      <c r="CV379" s="14" t="e">
        <f t="shared" si="586"/>
        <v>#N/A</v>
      </c>
      <c r="CW379" s="14" t="e">
        <f t="shared" si="587"/>
        <v>#N/A</v>
      </c>
      <c r="CX379" s="14" t="e">
        <f t="shared" si="588"/>
        <v>#N/A</v>
      </c>
      <c r="CY379" s="14" t="e">
        <f t="shared" si="589"/>
        <v>#N/A</v>
      </c>
      <c r="CZ379" s="14" t="e">
        <f t="shared" si="590"/>
        <v>#N/A</v>
      </c>
      <c r="DA379" s="14" t="e">
        <f t="shared" si="591"/>
        <v>#N/A</v>
      </c>
      <c r="DB379" s="14" t="e">
        <f t="shared" si="592"/>
        <v>#N/A</v>
      </c>
      <c r="DC379" s="14" t="e">
        <f t="shared" si="619"/>
        <v>#N/A</v>
      </c>
      <c r="DD379" s="14" t="e">
        <f t="shared" si="519"/>
        <v>#N/A</v>
      </c>
      <c r="DE379" s="14" t="e">
        <f t="shared" si="520"/>
        <v>#N/A</v>
      </c>
      <c r="DF379" s="14" t="e">
        <f t="shared" si="521"/>
        <v>#N/A</v>
      </c>
      <c r="DG379" s="14" t="e">
        <f t="shared" si="522"/>
        <v>#N/A</v>
      </c>
      <c r="DH379" s="14" t="e">
        <f t="shared" si="523"/>
        <v>#N/A</v>
      </c>
      <c r="DI379" s="14" t="e">
        <f t="shared" si="524"/>
        <v>#N/A</v>
      </c>
      <c r="DJ379" s="14" t="e">
        <f t="shared" si="525"/>
        <v>#N/A</v>
      </c>
      <c r="DK379" s="14" t="e">
        <f t="shared" si="526"/>
        <v>#N/A</v>
      </c>
      <c r="DL379" s="14" t="e">
        <f t="shared" si="527"/>
        <v>#N/A</v>
      </c>
      <c r="DM379" s="14" t="e">
        <f t="shared" si="528"/>
        <v>#N/A</v>
      </c>
      <c r="DN379" s="14" t="e">
        <f t="shared" si="529"/>
        <v>#N/A</v>
      </c>
      <c r="DO379" s="14" t="e">
        <f t="shared" si="530"/>
        <v>#N/A</v>
      </c>
      <c r="DP379" s="14" t="e">
        <f t="shared" si="531"/>
        <v>#N/A</v>
      </c>
      <c r="DQ379" s="14" t="e">
        <f t="shared" si="532"/>
        <v>#N/A</v>
      </c>
      <c r="DR379" s="14" t="e">
        <f t="shared" si="533"/>
        <v>#N/A</v>
      </c>
      <c r="DS379" s="14" t="e">
        <f t="shared" si="534"/>
        <v>#N/A</v>
      </c>
      <c r="DT379" s="14" t="e">
        <f t="shared" si="535"/>
        <v>#N/A</v>
      </c>
      <c r="DU379" s="14" t="e">
        <f t="shared" si="536"/>
        <v>#N/A</v>
      </c>
      <c r="DV379" s="14" t="e">
        <f t="shared" si="537"/>
        <v>#N/A</v>
      </c>
      <c r="DW379" s="14" t="e">
        <f t="shared" si="538"/>
        <v>#N/A</v>
      </c>
      <c r="DX379" s="14" t="e">
        <f t="shared" si="539"/>
        <v>#N/A</v>
      </c>
      <c r="DY379" s="14" t="e">
        <f t="shared" si="540"/>
        <v>#N/A</v>
      </c>
      <c r="DZ379" s="14" t="e">
        <f t="shared" si="617"/>
        <v>#N/A</v>
      </c>
    </row>
    <row r="380" spans="1:130">
      <c r="A380" s="18"/>
      <c r="B380" s="18"/>
      <c r="C380" s="18">
        <v>2058</v>
      </c>
      <c r="D380" s="25"/>
      <c r="E380" s="25"/>
      <c r="F380" s="25"/>
      <c r="G380" s="25"/>
      <c r="H380" s="25"/>
      <c r="I380" s="25"/>
      <c r="J380" s="25"/>
      <c r="K380" s="25"/>
      <c r="L380" s="25"/>
      <c r="M380" s="25"/>
      <c r="N380" s="25"/>
      <c r="O380" s="25"/>
      <c r="P380" s="25"/>
      <c r="Q380" s="25"/>
      <c r="R380" s="25"/>
      <c r="S380" s="25"/>
      <c r="T380" s="25"/>
      <c r="U380" s="25"/>
      <c r="V380" s="25"/>
      <c r="W380" s="25"/>
      <c r="X380" s="25"/>
      <c r="Y380" s="25"/>
      <c r="Z380" s="25"/>
      <c r="AA380" s="25"/>
      <c r="AB380" s="25"/>
      <c r="AC380" s="25"/>
      <c r="AD380" s="25"/>
      <c r="AE380" s="25"/>
      <c r="AF380" s="25"/>
      <c r="AG380" s="25"/>
      <c r="AH380" s="25"/>
      <c r="AI380" s="25"/>
      <c r="AJ380" s="25"/>
      <c r="AK380" s="25"/>
      <c r="AL380" s="25"/>
      <c r="AM380" s="25"/>
      <c r="AN380" s="25"/>
      <c r="AO380" s="25"/>
      <c r="AP380" s="25">
        <f t="shared" si="616"/>
        <v>0</v>
      </c>
      <c r="AQ380" s="25">
        <f t="shared" si="618"/>
        <v>0</v>
      </c>
      <c r="AR380" s="25">
        <f t="shared" si="620"/>
        <v>0</v>
      </c>
      <c r="AS380" s="25">
        <f t="shared" si="621"/>
        <v>0</v>
      </c>
      <c r="AT380" s="25">
        <f t="shared" si="622"/>
        <v>1.0562883900888664E-11</v>
      </c>
      <c r="AU380" s="25">
        <f t="shared" si="623"/>
        <v>3192.7999999999993</v>
      </c>
      <c r="AV380" s="25">
        <f t="shared" si="624"/>
        <v>3191.5999999999995</v>
      </c>
      <c r="AW380" s="25">
        <f t="shared" si="625"/>
        <v>3170.1999999999994</v>
      </c>
      <c r="AX380" s="25">
        <f t="shared" si="626"/>
        <v>3130.7999999999993</v>
      </c>
      <c r="AY380" s="25">
        <f t="shared" si="627"/>
        <v>3077.5999999999995</v>
      </c>
      <c r="AZ380" s="25">
        <f t="shared" si="628"/>
        <v>3010.1999999999994</v>
      </c>
      <c r="BA380" s="25">
        <f t="shared" si="629"/>
        <v>2932.9999999999995</v>
      </c>
      <c r="BB380" s="25">
        <f t="shared" si="630"/>
        <v>2845.7999999999993</v>
      </c>
      <c r="BC380" s="25" t="e">
        <f t="shared" si="631"/>
        <v>#N/A</v>
      </c>
      <c r="BD380" s="25" t="e">
        <f t="shared" si="632"/>
        <v>#N/A</v>
      </c>
      <c r="BE380" s="25" t="e">
        <f t="shared" si="633"/>
        <v>#N/A</v>
      </c>
      <c r="BF380" s="25" t="e">
        <f t="shared" si="634"/>
        <v>#N/A</v>
      </c>
      <c r="BG380" s="25" t="e">
        <f t="shared" si="635"/>
        <v>#N/A</v>
      </c>
      <c r="BH380" s="25" t="e">
        <f t="shared" ref="BH380:BH382" si="636">VLOOKUP($C$122,$D$3:$K$63,$A$72,0)*(B324-B323)</f>
        <v>#N/A</v>
      </c>
      <c r="BI380" s="25" t="e">
        <f>VLOOKUP($C$123,$D$3:$K$63,$A$72,0)*(B323-B322)</f>
        <v>#N/A</v>
      </c>
      <c r="BJ380" s="25" t="e">
        <f>VLOOKUP($C$124,$D$3:$K$63,$A$72,0)*B322</f>
        <v>#N/A</v>
      </c>
      <c r="BK380" s="25"/>
      <c r="BL380" s="25"/>
      <c r="BM380" s="21" t="e">
        <f t="shared" si="542"/>
        <v>#N/A</v>
      </c>
      <c r="BN380" s="18"/>
      <c r="BO380" s="18"/>
      <c r="BP380" s="18">
        <v>2058</v>
      </c>
      <c r="BQ380" s="14" t="e">
        <f t="shared" si="543"/>
        <v>#N/A</v>
      </c>
      <c r="BR380" s="14" t="e">
        <f t="shared" si="563"/>
        <v>#N/A</v>
      </c>
      <c r="BS380" s="14" t="e">
        <f t="shared" si="564"/>
        <v>#N/A</v>
      </c>
      <c r="BT380" s="14" t="e">
        <f t="shared" si="565"/>
        <v>#N/A</v>
      </c>
      <c r="BU380" s="14" t="e">
        <f t="shared" si="566"/>
        <v>#N/A</v>
      </c>
      <c r="BV380" s="14" t="e">
        <f t="shared" si="567"/>
        <v>#N/A</v>
      </c>
      <c r="BW380" s="14" t="e">
        <f t="shared" si="568"/>
        <v>#N/A</v>
      </c>
      <c r="BX380" s="14" t="e">
        <f t="shared" si="569"/>
        <v>#N/A</v>
      </c>
      <c r="BY380" s="14" t="e">
        <f t="shared" si="570"/>
        <v>#N/A</v>
      </c>
      <c r="BZ380" s="14" t="e">
        <f t="shared" si="571"/>
        <v>#N/A</v>
      </c>
      <c r="CA380" s="14" t="e">
        <f t="shared" si="572"/>
        <v>#N/A</v>
      </c>
      <c r="CB380" s="14" t="e">
        <f t="shared" si="573"/>
        <v>#N/A</v>
      </c>
      <c r="CC380" s="14" t="e">
        <f t="shared" si="574"/>
        <v>#N/A</v>
      </c>
      <c r="CD380" s="14" t="e">
        <f t="shared" si="575"/>
        <v>#N/A</v>
      </c>
      <c r="CE380" s="14" t="e">
        <f t="shared" si="576"/>
        <v>#N/A</v>
      </c>
      <c r="CF380" s="14" t="e">
        <f t="shared" si="577"/>
        <v>#N/A</v>
      </c>
      <c r="CG380" s="14" t="e">
        <f t="shared" si="560"/>
        <v>#N/A</v>
      </c>
      <c r="CH380" s="14" t="e">
        <f t="shared" si="513"/>
        <v>#N/A</v>
      </c>
      <c r="CI380" s="14" t="e">
        <f t="shared" si="514"/>
        <v>#N/A</v>
      </c>
      <c r="CJ380" s="14" t="e">
        <f t="shared" si="515"/>
        <v>#N/A</v>
      </c>
      <c r="CK380" s="14" t="e">
        <f t="shared" si="516"/>
        <v>#N/A</v>
      </c>
      <c r="CL380" s="14" t="e">
        <f t="shared" si="517"/>
        <v>#N/A</v>
      </c>
      <c r="CM380" s="14" t="e">
        <f t="shared" si="544"/>
        <v>#N/A</v>
      </c>
      <c r="CN380" s="14" t="e">
        <f t="shared" si="578"/>
        <v>#N/A</v>
      </c>
      <c r="CO380" s="14" t="e">
        <f t="shared" si="579"/>
        <v>#N/A</v>
      </c>
      <c r="CP380" s="14" t="e">
        <f t="shared" si="580"/>
        <v>#N/A</v>
      </c>
      <c r="CQ380" s="14" t="e">
        <f t="shared" si="581"/>
        <v>#N/A</v>
      </c>
      <c r="CR380" s="14" t="e">
        <f t="shared" si="582"/>
        <v>#N/A</v>
      </c>
      <c r="CS380" s="14" t="e">
        <f t="shared" si="583"/>
        <v>#N/A</v>
      </c>
      <c r="CT380" s="14" t="e">
        <f t="shared" si="584"/>
        <v>#N/A</v>
      </c>
      <c r="CU380" s="14" t="e">
        <f t="shared" si="585"/>
        <v>#N/A</v>
      </c>
      <c r="CV380" s="14" t="e">
        <f t="shared" si="586"/>
        <v>#N/A</v>
      </c>
      <c r="CW380" s="14" t="e">
        <f t="shared" si="587"/>
        <v>#N/A</v>
      </c>
      <c r="CX380" s="14" t="e">
        <f t="shared" si="588"/>
        <v>#N/A</v>
      </c>
      <c r="CY380" s="14" t="e">
        <f t="shared" si="589"/>
        <v>#N/A</v>
      </c>
      <c r="CZ380" s="14" t="e">
        <f t="shared" si="590"/>
        <v>#N/A</v>
      </c>
      <c r="DA380" s="14" t="e">
        <f t="shared" si="591"/>
        <v>#N/A</v>
      </c>
      <c r="DB380" s="14" t="e">
        <f t="shared" si="592"/>
        <v>#N/A</v>
      </c>
      <c r="DC380" s="14" t="e">
        <f t="shared" si="619"/>
        <v>#N/A</v>
      </c>
      <c r="DD380" s="14" t="e">
        <f t="shared" si="519"/>
        <v>#N/A</v>
      </c>
      <c r="DE380" s="14" t="e">
        <f t="shared" si="520"/>
        <v>#N/A</v>
      </c>
      <c r="DF380" s="14" t="e">
        <f t="shared" si="521"/>
        <v>#N/A</v>
      </c>
      <c r="DG380" s="14" t="e">
        <f t="shared" si="522"/>
        <v>#N/A</v>
      </c>
      <c r="DH380" s="14" t="e">
        <f t="shared" si="523"/>
        <v>#N/A</v>
      </c>
      <c r="DI380" s="14" t="e">
        <f t="shared" si="524"/>
        <v>#N/A</v>
      </c>
      <c r="DJ380" s="14" t="e">
        <f t="shared" si="525"/>
        <v>#N/A</v>
      </c>
      <c r="DK380" s="14" t="e">
        <f t="shared" si="526"/>
        <v>#N/A</v>
      </c>
      <c r="DL380" s="14" t="e">
        <f t="shared" si="527"/>
        <v>#N/A</v>
      </c>
      <c r="DM380" s="14" t="e">
        <f t="shared" si="528"/>
        <v>#N/A</v>
      </c>
      <c r="DN380" s="14" t="e">
        <f t="shared" si="529"/>
        <v>#N/A</v>
      </c>
      <c r="DO380" s="14" t="e">
        <f t="shared" si="530"/>
        <v>#N/A</v>
      </c>
      <c r="DP380" s="14" t="e">
        <f t="shared" si="531"/>
        <v>#N/A</v>
      </c>
      <c r="DQ380" s="14" t="e">
        <f t="shared" si="532"/>
        <v>#N/A</v>
      </c>
      <c r="DR380" s="14" t="e">
        <f t="shared" si="533"/>
        <v>#N/A</v>
      </c>
      <c r="DS380" s="14" t="e">
        <f t="shared" si="534"/>
        <v>#N/A</v>
      </c>
      <c r="DT380" s="14" t="e">
        <f t="shared" si="535"/>
        <v>#N/A</v>
      </c>
      <c r="DU380" s="14" t="e">
        <f t="shared" si="536"/>
        <v>#N/A</v>
      </c>
      <c r="DV380" s="14" t="e">
        <f t="shared" si="537"/>
        <v>#N/A</v>
      </c>
      <c r="DW380" s="14" t="e">
        <f t="shared" si="538"/>
        <v>#N/A</v>
      </c>
      <c r="DX380" s="14" t="e">
        <f t="shared" si="539"/>
        <v>#N/A</v>
      </c>
      <c r="DY380" s="14" t="e">
        <f t="shared" si="540"/>
        <v>#N/A</v>
      </c>
      <c r="DZ380" s="14" t="e">
        <f t="shared" si="617"/>
        <v>#N/A</v>
      </c>
    </row>
    <row r="381" spans="1:130">
      <c r="A381" s="18"/>
      <c r="B381" s="18"/>
      <c r="C381" s="18">
        <v>2059</v>
      </c>
      <c r="D381" s="25"/>
      <c r="E381" s="25"/>
      <c r="F381" s="25"/>
      <c r="G381" s="25"/>
      <c r="H381" s="25"/>
      <c r="I381" s="25"/>
      <c r="J381" s="25"/>
      <c r="K381" s="25"/>
      <c r="L381" s="25"/>
      <c r="M381" s="25"/>
      <c r="N381" s="25"/>
      <c r="O381" s="25"/>
      <c r="P381" s="25"/>
      <c r="Q381" s="25"/>
      <c r="R381" s="25"/>
      <c r="S381" s="25"/>
      <c r="T381" s="25"/>
      <c r="U381" s="25"/>
      <c r="V381" s="25"/>
      <c r="W381" s="25"/>
      <c r="X381" s="25"/>
      <c r="Y381" s="25"/>
      <c r="Z381" s="25"/>
      <c r="AA381" s="25"/>
      <c r="AB381" s="25"/>
      <c r="AC381" s="25"/>
      <c r="AD381" s="25"/>
      <c r="AE381" s="25"/>
      <c r="AF381" s="25"/>
      <c r="AG381" s="25"/>
      <c r="AH381" s="25"/>
      <c r="AI381" s="25"/>
      <c r="AJ381" s="25"/>
      <c r="AK381" s="25"/>
      <c r="AL381" s="25"/>
      <c r="AM381" s="25"/>
      <c r="AN381" s="25"/>
      <c r="AO381" s="25"/>
      <c r="AP381" s="25"/>
      <c r="AQ381" s="25">
        <f t="shared" si="618"/>
        <v>0</v>
      </c>
      <c r="AR381" s="25">
        <f t="shared" si="620"/>
        <v>0</v>
      </c>
      <c r="AS381" s="25">
        <f t="shared" si="621"/>
        <v>0</v>
      </c>
      <c r="AT381" s="25">
        <f t="shared" si="622"/>
        <v>0</v>
      </c>
      <c r="AU381" s="25">
        <f t="shared" si="623"/>
        <v>1.0634160219069599E-11</v>
      </c>
      <c r="AV381" s="25">
        <f t="shared" si="624"/>
        <v>3191.5999999999995</v>
      </c>
      <c r="AW381" s="25">
        <f t="shared" si="625"/>
        <v>3170.1999999999994</v>
      </c>
      <c r="AX381" s="25">
        <f t="shared" si="626"/>
        <v>3130.7999999999993</v>
      </c>
      <c r="AY381" s="25">
        <f t="shared" si="627"/>
        <v>3077.5999999999995</v>
      </c>
      <c r="AZ381" s="25">
        <f t="shared" si="628"/>
        <v>3010.1999999999994</v>
      </c>
      <c r="BA381" s="25">
        <f t="shared" si="629"/>
        <v>2932.9999999999995</v>
      </c>
      <c r="BB381" s="25">
        <f t="shared" si="630"/>
        <v>2845.7999999999993</v>
      </c>
      <c r="BC381" s="25" t="e">
        <f t="shared" si="631"/>
        <v>#N/A</v>
      </c>
      <c r="BD381" s="25" t="e">
        <f t="shared" si="632"/>
        <v>#N/A</v>
      </c>
      <c r="BE381" s="25" t="e">
        <f t="shared" si="633"/>
        <v>#N/A</v>
      </c>
      <c r="BF381" s="25" t="e">
        <f t="shared" si="634"/>
        <v>#N/A</v>
      </c>
      <c r="BG381" s="25" t="e">
        <f t="shared" si="635"/>
        <v>#N/A</v>
      </c>
      <c r="BH381" s="25" t="e">
        <f t="shared" si="636"/>
        <v>#N/A</v>
      </c>
      <c r="BI381" s="25" t="e">
        <f t="shared" ref="BI381:BI382" si="637">VLOOKUP($C$123,$D$3:$K$63,$A$72,0)*(B324-B323)</f>
        <v>#N/A</v>
      </c>
      <c r="BJ381" s="25" t="e">
        <f>VLOOKUP($C$124,$D$3:$K$63,$A$72,0)*(B323-B322)</f>
        <v>#N/A</v>
      </c>
      <c r="BK381" s="25" t="e">
        <f>VLOOKUP($C$125,$D$3:$K$63,$A$72,0)*B322</f>
        <v>#N/A</v>
      </c>
      <c r="BL381" s="25"/>
      <c r="BM381" s="21" t="e">
        <f t="shared" si="542"/>
        <v>#N/A</v>
      </c>
      <c r="BN381" s="18"/>
      <c r="BO381" s="18"/>
      <c r="BP381" s="18">
        <v>2059</v>
      </c>
      <c r="BQ381" s="14" t="e">
        <f t="shared" si="543"/>
        <v>#N/A</v>
      </c>
      <c r="BR381" s="14" t="e">
        <f t="shared" si="563"/>
        <v>#N/A</v>
      </c>
      <c r="BS381" s="14" t="e">
        <f t="shared" si="564"/>
        <v>#N/A</v>
      </c>
      <c r="BT381" s="14" t="e">
        <f t="shared" si="565"/>
        <v>#N/A</v>
      </c>
      <c r="BU381" s="14" t="e">
        <f t="shared" si="566"/>
        <v>#N/A</v>
      </c>
      <c r="BV381" s="14" t="e">
        <f t="shared" si="567"/>
        <v>#N/A</v>
      </c>
      <c r="BW381" s="14" t="e">
        <f t="shared" si="568"/>
        <v>#N/A</v>
      </c>
      <c r="BX381" s="14" t="e">
        <f t="shared" si="569"/>
        <v>#N/A</v>
      </c>
      <c r="BY381" s="14" t="e">
        <f t="shared" si="570"/>
        <v>#N/A</v>
      </c>
      <c r="BZ381" s="14" t="e">
        <f t="shared" si="571"/>
        <v>#N/A</v>
      </c>
      <c r="CA381" s="14" t="e">
        <f t="shared" si="572"/>
        <v>#N/A</v>
      </c>
      <c r="CB381" s="14" t="e">
        <f t="shared" si="573"/>
        <v>#N/A</v>
      </c>
      <c r="CC381" s="14" t="e">
        <f t="shared" si="574"/>
        <v>#N/A</v>
      </c>
      <c r="CD381" s="14" t="e">
        <f t="shared" si="575"/>
        <v>#N/A</v>
      </c>
      <c r="CE381" s="14" t="e">
        <f t="shared" si="576"/>
        <v>#N/A</v>
      </c>
      <c r="CF381" s="14" t="e">
        <f t="shared" si="577"/>
        <v>#N/A</v>
      </c>
      <c r="CG381" s="14" t="e">
        <f t="shared" si="560"/>
        <v>#N/A</v>
      </c>
      <c r="CH381" s="14" t="e">
        <f t="shared" si="513"/>
        <v>#N/A</v>
      </c>
      <c r="CI381" s="14" t="e">
        <f t="shared" si="514"/>
        <v>#N/A</v>
      </c>
      <c r="CJ381" s="14" t="e">
        <f t="shared" si="515"/>
        <v>#N/A</v>
      </c>
      <c r="CK381" s="14" t="e">
        <f t="shared" si="516"/>
        <v>#N/A</v>
      </c>
      <c r="CL381" s="14" t="e">
        <f t="shared" si="517"/>
        <v>#N/A</v>
      </c>
      <c r="CM381" s="14" t="e">
        <f t="shared" si="544"/>
        <v>#N/A</v>
      </c>
      <c r="CN381" s="14" t="e">
        <f t="shared" si="578"/>
        <v>#N/A</v>
      </c>
      <c r="CO381" s="14" t="e">
        <f t="shared" si="579"/>
        <v>#N/A</v>
      </c>
      <c r="CP381" s="14" t="e">
        <f t="shared" si="580"/>
        <v>#N/A</v>
      </c>
      <c r="CQ381" s="14" t="e">
        <f t="shared" si="581"/>
        <v>#N/A</v>
      </c>
      <c r="CR381" s="14" t="e">
        <f t="shared" si="582"/>
        <v>#N/A</v>
      </c>
      <c r="CS381" s="14" t="e">
        <f t="shared" si="583"/>
        <v>#N/A</v>
      </c>
      <c r="CT381" s="14" t="e">
        <f t="shared" si="584"/>
        <v>#N/A</v>
      </c>
      <c r="CU381" s="14" t="e">
        <f t="shared" si="585"/>
        <v>#N/A</v>
      </c>
      <c r="CV381" s="14" t="e">
        <f t="shared" si="586"/>
        <v>#N/A</v>
      </c>
      <c r="CW381" s="14" t="e">
        <f t="shared" si="587"/>
        <v>#N/A</v>
      </c>
      <c r="CX381" s="14" t="e">
        <f t="shared" si="588"/>
        <v>#N/A</v>
      </c>
      <c r="CY381" s="14" t="e">
        <f t="shared" si="589"/>
        <v>#N/A</v>
      </c>
      <c r="CZ381" s="14" t="e">
        <f t="shared" si="590"/>
        <v>#N/A</v>
      </c>
      <c r="DA381" s="14" t="e">
        <f t="shared" si="591"/>
        <v>#N/A</v>
      </c>
      <c r="DB381" s="14" t="e">
        <f t="shared" si="592"/>
        <v>#N/A</v>
      </c>
      <c r="DC381" s="14" t="e">
        <f t="shared" si="619"/>
        <v>#N/A</v>
      </c>
      <c r="DD381" s="14" t="e">
        <f t="shared" si="519"/>
        <v>#N/A</v>
      </c>
      <c r="DE381" s="14" t="e">
        <f t="shared" si="520"/>
        <v>#N/A</v>
      </c>
      <c r="DF381" s="14" t="e">
        <f t="shared" si="521"/>
        <v>#N/A</v>
      </c>
      <c r="DG381" s="14" t="e">
        <f t="shared" si="522"/>
        <v>#N/A</v>
      </c>
      <c r="DH381" s="14" t="e">
        <f t="shared" si="523"/>
        <v>#N/A</v>
      </c>
      <c r="DI381" s="14" t="e">
        <f t="shared" si="524"/>
        <v>#N/A</v>
      </c>
      <c r="DJ381" s="14" t="e">
        <f t="shared" si="525"/>
        <v>#N/A</v>
      </c>
      <c r="DK381" s="14" t="e">
        <f t="shared" si="526"/>
        <v>#N/A</v>
      </c>
      <c r="DL381" s="14" t="e">
        <f t="shared" si="527"/>
        <v>#N/A</v>
      </c>
      <c r="DM381" s="14" t="e">
        <f t="shared" si="528"/>
        <v>#N/A</v>
      </c>
      <c r="DN381" s="14" t="e">
        <f t="shared" si="529"/>
        <v>#N/A</v>
      </c>
      <c r="DO381" s="14" t="e">
        <f t="shared" si="530"/>
        <v>#N/A</v>
      </c>
      <c r="DP381" s="14" t="e">
        <f t="shared" si="531"/>
        <v>#N/A</v>
      </c>
      <c r="DQ381" s="14" t="e">
        <f t="shared" si="532"/>
        <v>#N/A</v>
      </c>
      <c r="DR381" s="14" t="e">
        <f t="shared" si="533"/>
        <v>#N/A</v>
      </c>
      <c r="DS381" s="14" t="e">
        <f t="shared" si="534"/>
        <v>#N/A</v>
      </c>
      <c r="DT381" s="14" t="e">
        <f t="shared" si="535"/>
        <v>#N/A</v>
      </c>
      <c r="DU381" s="14" t="e">
        <f t="shared" si="536"/>
        <v>#N/A</v>
      </c>
      <c r="DV381" s="14" t="e">
        <f t="shared" si="537"/>
        <v>#N/A</v>
      </c>
      <c r="DW381" s="14" t="e">
        <f t="shared" si="538"/>
        <v>#N/A</v>
      </c>
      <c r="DX381" s="14" t="e">
        <f t="shared" si="539"/>
        <v>#N/A</v>
      </c>
      <c r="DY381" s="14" t="e">
        <f t="shared" si="540"/>
        <v>#N/A</v>
      </c>
      <c r="DZ381" s="14" t="e">
        <f t="shared" si="617"/>
        <v>#N/A</v>
      </c>
    </row>
    <row r="382" spans="1:130">
      <c r="A382" s="18"/>
      <c r="B382" s="18"/>
      <c r="C382" s="18">
        <v>2060</v>
      </c>
      <c r="D382" s="25"/>
      <c r="E382" s="25"/>
      <c r="F382" s="25"/>
      <c r="G382" s="25"/>
      <c r="H382" s="25"/>
      <c r="I382" s="25"/>
      <c r="J382" s="25"/>
      <c r="K382" s="25"/>
      <c r="L382" s="25"/>
      <c r="M382" s="25"/>
      <c r="N382" s="25"/>
      <c r="O382" s="25"/>
      <c r="P382" s="25"/>
      <c r="Q382" s="25"/>
      <c r="R382" s="25"/>
      <c r="S382" s="25"/>
      <c r="T382" s="25"/>
      <c r="U382" s="25"/>
      <c r="V382" s="25"/>
      <c r="W382" s="25"/>
      <c r="X382" s="25"/>
      <c r="Y382" s="25"/>
      <c r="Z382" s="25"/>
      <c r="AA382" s="25"/>
      <c r="AB382" s="25"/>
      <c r="AC382" s="25"/>
      <c r="AD382" s="25"/>
      <c r="AE382" s="25"/>
      <c r="AF382" s="25"/>
      <c r="AG382" s="25"/>
      <c r="AH382" s="25"/>
      <c r="AI382" s="25"/>
      <c r="AJ382" s="25"/>
      <c r="AK382" s="25"/>
      <c r="AL382" s="25"/>
      <c r="AM382" s="25"/>
      <c r="AN382" s="25"/>
      <c r="AO382" s="25"/>
      <c r="AP382" s="25"/>
      <c r="AQ382" s="25"/>
      <c r="AR382" s="25">
        <f t="shared" si="620"/>
        <v>0</v>
      </c>
      <c r="AS382" s="25">
        <f t="shared" si="621"/>
        <v>0</v>
      </c>
      <c r="AT382" s="25">
        <f t="shared" si="622"/>
        <v>0</v>
      </c>
      <c r="AU382" s="25">
        <f t="shared" si="623"/>
        <v>0</v>
      </c>
      <c r="AV382" s="25">
        <f t="shared" si="624"/>
        <v>1.0630163416180949E-11</v>
      </c>
      <c r="AW382" s="25">
        <f t="shared" si="625"/>
        <v>3170.1999999999994</v>
      </c>
      <c r="AX382" s="25">
        <f t="shared" si="626"/>
        <v>3130.7999999999993</v>
      </c>
      <c r="AY382" s="25">
        <f t="shared" si="627"/>
        <v>3077.5999999999995</v>
      </c>
      <c r="AZ382" s="25">
        <f t="shared" si="628"/>
        <v>3010.1999999999994</v>
      </c>
      <c r="BA382" s="25">
        <f t="shared" si="629"/>
        <v>2932.9999999999995</v>
      </c>
      <c r="BB382" s="25">
        <f t="shared" si="630"/>
        <v>2845.7999999999993</v>
      </c>
      <c r="BC382" s="25" t="e">
        <f t="shared" si="631"/>
        <v>#N/A</v>
      </c>
      <c r="BD382" s="25" t="e">
        <f t="shared" si="632"/>
        <v>#N/A</v>
      </c>
      <c r="BE382" s="25" t="e">
        <f t="shared" si="633"/>
        <v>#N/A</v>
      </c>
      <c r="BF382" s="25" t="e">
        <f t="shared" si="634"/>
        <v>#N/A</v>
      </c>
      <c r="BG382" s="25" t="e">
        <f t="shared" si="635"/>
        <v>#N/A</v>
      </c>
      <c r="BH382" s="25" t="e">
        <f t="shared" si="636"/>
        <v>#N/A</v>
      </c>
      <c r="BI382" s="25" t="e">
        <f t="shared" si="637"/>
        <v>#N/A</v>
      </c>
      <c r="BJ382" s="25" t="e">
        <f>VLOOKUP($C$124,$D$3:$K$63,$A$72,0)*(B324-B323)</f>
        <v>#N/A</v>
      </c>
      <c r="BK382" s="25" t="e">
        <f>VLOOKUP($C$125,$D$3:$K$63,$A$72,0)*(B323-B322)</f>
        <v>#N/A</v>
      </c>
      <c r="BL382" s="25" t="e">
        <f>VLOOKUP($C$126,$D$3:$K$63,$A$72,0)*B322</f>
        <v>#N/A</v>
      </c>
      <c r="BM382" s="21" t="e">
        <f t="shared" si="542"/>
        <v>#N/A</v>
      </c>
      <c r="BN382" s="18"/>
      <c r="BO382" s="18"/>
      <c r="BP382" s="18">
        <v>2060</v>
      </c>
      <c r="BQ382" s="14" t="e">
        <f t="shared" si="543"/>
        <v>#N/A</v>
      </c>
      <c r="BR382" s="14" t="e">
        <f t="shared" si="563"/>
        <v>#N/A</v>
      </c>
      <c r="BS382" s="14" t="e">
        <f t="shared" si="564"/>
        <v>#N/A</v>
      </c>
      <c r="BT382" s="14" t="e">
        <f t="shared" si="565"/>
        <v>#N/A</v>
      </c>
      <c r="BU382" s="14" t="e">
        <f t="shared" si="566"/>
        <v>#N/A</v>
      </c>
      <c r="BV382" s="14" t="e">
        <f t="shared" si="567"/>
        <v>#N/A</v>
      </c>
      <c r="BW382" s="14" t="e">
        <f t="shared" si="568"/>
        <v>#N/A</v>
      </c>
      <c r="BX382" s="14" t="e">
        <f t="shared" si="569"/>
        <v>#N/A</v>
      </c>
      <c r="BY382" s="14" t="e">
        <f t="shared" si="570"/>
        <v>#N/A</v>
      </c>
      <c r="BZ382" s="14" t="e">
        <f t="shared" si="571"/>
        <v>#N/A</v>
      </c>
      <c r="CA382" s="14" t="e">
        <f t="shared" si="572"/>
        <v>#N/A</v>
      </c>
      <c r="CB382" s="14" t="e">
        <f t="shared" si="573"/>
        <v>#N/A</v>
      </c>
      <c r="CC382" s="14" t="e">
        <f t="shared" si="574"/>
        <v>#N/A</v>
      </c>
      <c r="CD382" s="14" t="e">
        <f t="shared" si="575"/>
        <v>#N/A</v>
      </c>
      <c r="CE382" s="14" t="e">
        <f t="shared" si="576"/>
        <v>#N/A</v>
      </c>
      <c r="CF382" s="14" t="e">
        <f t="shared" si="577"/>
        <v>#N/A</v>
      </c>
      <c r="CG382" s="14" t="e">
        <f t="shared" si="560"/>
        <v>#N/A</v>
      </c>
      <c r="CH382" s="14" t="e">
        <f t="shared" si="513"/>
        <v>#N/A</v>
      </c>
      <c r="CI382" s="14" t="e">
        <f t="shared" si="514"/>
        <v>#N/A</v>
      </c>
      <c r="CJ382" s="14" t="e">
        <f t="shared" si="515"/>
        <v>#N/A</v>
      </c>
      <c r="CK382" s="14" t="e">
        <f t="shared" si="516"/>
        <v>#N/A</v>
      </c>
      <c r="CL382" s="14" t="e">
        <f t="shared" si="517"/>
        <v>#N/A</v>
      </c>
      <c r="CM382" s="14" t="e">
        <f t="shared" si="544"/>
        <v>#N/A</v>
      </c>
      <c r="CN382" s="14" t="e">
        <f t="shared" si="578"/>
        <v>#N/A</v>
      </c>
      <c r="CO382" s="14" t="e">
        <f t="shared" si="579"/>
        <v>#N/A</v>
      </c>
      <c r="CP382" s="14" t="e">
        <f t="shared" si="580"/>
        <v>#N/A</v>
      </c>
      <c r="CQ382" s="14" t="e">
        <f t="shared" si="581"/>
        <v>#N/A</v>
      </c>
      <c r="CR382" s="14" t="e">
        <f t="shared" si="582"/>
        <v>#N/A</v>
      </c>
      <c r="CS382" s="14" t="e">
        <f t="shared" si="583"/>
        <v>#N/A</v>
      </c>
      <c r="CT382" s="14" t="e">
        <f t="shared" si="584"/>
        <v>#N/A</v>
      </c>
      <c r="CU382" s="14" t="e">
        <f t="shared" si="585"/>
        <v>#N/A</v>
      </c>
      <c r="CV382" s="14" t="e">
        <f t="shared" si="586"/>
        <v>#N/A</v>
      </c>
      <c r="CW382" s="14" t="e">
        <f t="shared" si="587"/>
        <v>#N/A</v>
      </c>
      <c r="CX382" s="14" t="e">
        <f t="shared" si="588"/>
        <v>#N/A</v>
      </c>
      <c r="CY382" s="14" t="e">
        <f t="shared" si="589"/>
        <v>#N/A</v>
      </c>
      <c r="CZ382" s="14" t="e">
        <f t="shared" si="590"/>
        <v>#N/A</v>
      </c>
      <c r="DA382" s="14" t="e">
        <f t="shared" si="591"/>
        <v>#N/A</v>
      </c>
      <c r="DB382" s="14" t="e">
        <f t="shared" si="592"/>
        <v>#N/A</v>
      </c>
      <c r="DC382" s="14" t="e">
        <f t="shared" si="619"/>
        <v>#N/A</v>
      </c>
      <c r="DD382" s="14" t="e">
        <f t="shared" si="519"/>
        <v>#N/A</v>
      </c>
      <c r="DE382" s="14" t="e">
        <f t="shared" si="520"/>
        <v>#N/A</v>
      </c>
      <c r="DF382" s="14" t="e">
        <f t="shared" si="521"/>
        <v>#N/A</v>
      </c>
      <c r="DG382" s="14" t="e">
        <f t="shared" si="522"/>
        <v>#N/A</v>
      </c>
      <c r="DH382" s="14" t="e">
        <f t="shared" si="523"/>
        <v>#N/A</v>
      </c>
      <c r="DI382" s="14" t="e">
        <f t="shared" si="524"/>
        <v>#N/A</v>
      </c>
      <c r="DJ382" s="14" t="e">
        <f t="shared" si="525"/>
        <v>#N/A</v>
      </c>
      <c r="DK382" s="14" t="e">
        <f t="shared" si="526"/>
        <v>#N/A</v>
      </c>
      <c r="DL382" s="14" t="e">
        <f t="shared" si="527"/>
        <v>#N/A</v>
      </c>
      <c r="DM382" s="14" t="e">
        <f t="shared" si="528"/>
        <v>#N/A</v>
      </c>
      <c r="DN382" s="14" t="e">
        <f t="shared" si="529"/>
        <v>#N/A</v>
      </c>
      <c r="DO382" s="14" t="e">
        <f t="shared" si="530"/>
        <v>#N/A</v>
      </c>
      <c r="DP382" s="14" t="e">
        <f t="shared" si="531"/>
        <v>#N/A</v>
      </c>
      <c r="DQ382" s="14" t="e">
        <f t="shared" si="532"/>
        <v>#N/A</v>
      </c>
      <c r="DR382" s="14" t="e">
        <f t="shared" si="533"/>
        <v>#N/A</v>
      </c>
      <c r="DS382" s="14" t="e">
        <f t="shared" si="534"/>
        <v>#N/A</v>
      </c>
      <c r="DT382" s="14" t="e">
        <f t="shared" si="535"/>
        <v>#N/A</v>
      </c>
      <c r="DU382" s="14" t="e">
        <f t="shared" si="536"/>
        <v>#N/A</v>
      </c>
      <c r="DV382" s="14" t="e">
        <f t="shared" si="537"/>
        <v>#N/A</v>
      </c>
      <c r="DW382" s="14" t="e">
        <f t="shared" si="538"/>
        <v>#N/A</v>
      </c>
      <c r="DX382" s="14" t="e">
        <f t="shared" si="539"/>
        <v>#N/A</v>
      </c>
      <c r="DY382" s="14" t="e">
        <f t="shared" si="540"/>
        <v>#N/A</v>
      </c>
      <c r="DZ382" s="14" t="e">
        <f t="shared" si="617"/>
        <v>#N/A</v>
      </c>
    </row>
    <row r="384" spans="1:130">
      <c r="A384" s="18"/>
      <c r="B384" s="19" t="s">
        <v>18</v>
      </c>
      <c r="C384" s="18" t="s">
        <v>47</v>
      </c>
      <c r="D384" s="18"/>
      <c r="E384" s="18"/>
      <c r="F384" s="18"/>
      <c r="G384" s="18"/>
      <c r="H384" s="18"/>
      <c r="I384" s="18"/>
      <c r="J384" s="18"/>
      <c r="K384" s="18"/>
      <c r="L384" s="18"/>
      <c r="M384" s="18"/>
      <c r="N384" s="18"/>
      <c r="O384" s="21"/>
      <c r="P384" s="21"/>
      <c r="Q384" s="21"/>
      <c r="R384" s="21"/>
      <c r="S384" s="21"/>
      <c r="T384" s="21"/>
      <c r="U384" s="21"/>
      <c r="V384" s="18"/>
      <c r="W384" s="18"/>
      <c r="X384" s="21"/>
      <c r="Y384" s="21"/>
      <c r="Z384" s="21"/>
      <c r="AA384" s="21"/>
      <c r="AB384" s="21"/>
      <c r="AC384" s="21"/>
      <c r="AD384" s="21"/>
      <c r="AE384" s="18"/>
      <c r="AF384" s="18"/>
      <c r="AG384" s="21"/>
      <c r="AH384" s="21"/>
      <c r="AI384" s="21"/>
      <c r="AJ384" s="21"/>
      <c r="AK384" s="21"/>
      <c r="AL384" s="21"/>
      <c r="AM384" s="21"/>
      <c r="AN384" s="18"/>
      <c r="AO384" s="18"/>
      <c r="AP384" s="21"/>
      <c r="AQ384" s="21"/>
      <c r="AR384" s="21"/>
      <c r="AS384" s="21"/>
      <c r="AT384" s="21"/>
      <c r="AU384" s="21"/>
      <c r="AV384" s="21"/>
      <c r="AW384" s="18"/>
      <c r="AX384" s="18"/>
      <c r="AY384" s="18"/>
      <c r="AZ384" s="18"/>
      <c r="BA384" s="18"/>
      <c r="BB384" s="18"/>
      <c r="BC384" s="18"/>
      <c r="BD384" s="18"/>
      <c r="BE384" s="18"/>
      <c r="BF384" s="18"/>
      <c r="BG384" s="18"/>
      <c r="BH384" s="18"/>
      <c r="BI384" s="18"/>
      <c r="BJ384" s="18"/>
      <c r="BK384" s="18"/>
      <c r="BL384" s="18"/>
      <c r="BM384" s="18"/>
      <c r="BN384" s="113" t="s">
        <v>48</v>
      </c>
      <c r="BO384" s="113"/>
      <c r="BP384" s="18"/>
      <c r="BQ384" s="18"/>
      <c r="BR384" s="18"/>
      <c r="BS384" s="18"/>
      <c r="BT384" s="18"/>
      <c r="BU384" s="18"/>
      <c r="BV384" s="18"/>
      <c r="BW384" s="18"/>
      <c r="BX384" s="18"/>
      <c r="BY384" s="18"/>
      <c r="BZ384" s="18"/>
      <c r="CA384" s="18"/>
      <c r="CB384" s="18"/>
      <c r="CC384" s="18"/>
      <c r="CD384" s="18"/>
      <c r="CE384" s="18"/>
      <c r="CF384" s="18"/>
      <c r="CG384" s="18"/>
      <c r="CH384" s="18"/>
      <c r="CI384" s="18"/>
      <c r="CJ384" s="18"/>
      <c r="CK384" s="18"/>
      <c r="CL384" s="18"/>
      <c r="CM384" s="18"/>
      <c r="CN384" s="18"/>
      <c r="CO384" s="18"/>
      <c r="CP384" s="18"/>
      <c r="CQ384" s="18"/>
      <c r="CR384" s="18"/>
      <c r="CS384" s="18"/>
      <c r="CT384" s="18"/>
      <c r="CU384" s="18"/>
      <c r="CV384" s="18"/>
      <c r="CW384" s="18"/>
      <c r="CX384" s="18"/>
      <c r="CY384" s="18"/>
      <c r="CZ384" s="18"/>
      <c r="DA384" s="18"/>
      <c r="DB384" s="18"/>
      <c r="DC384" s="18"/>
      <c r="DD384" s="18"/>
      <c r="DE384" s="18"/>
      <c r="DF384" s="18"/>
      <c r="DG384" s="18"/>
      <c r="DH384" s="18"/>
      <c r="DI384" s="18"/>
      <c r="DJ384" s="18"/>
      <c r="DK384" s="18"/>
      <c r="DL384" s="18"/>
      <c r="DM384" s="18"/>
      <c r="DN384" s="18"/>
      <c r="DO384" s="18"/>
      <c r="DP384" s="18"/>
      <c r="DQ384" s="18"/>
      <c r="DR384" s="18"/>
      <c r="DS384" s="18"/>
      <c r="DT384" s="18"/>
      <c r="DU384" s="18"/>
      <c r="DV384" s="18"/>
      <c r="DW384" s="18"/>
      <c r="DX384" s="18"/>
      <c r="DY384" s="18"/>
      <c r="DZ384" s="18"/>
    </row>
    <row r="385" spans="1:130">
      <c r="A385" s="22" t="s">
        <v>34</v>
      </c>
      <c r="B385" s="22" t="s">
        <v>43</v>
      </c>
      <c r="C385" s="22" t="s">
        <v>41</v>
      </c>
      <c r="D385" s="22">
        <v>2000</v>
      </c>
      <c r="E385" s="22">
        <v>2001</v>
      </c>
      <c r="F385" s="22">
        <v>2002</v>
      </c>
      <c r="G385" s="22">
        <v>2003</v>
      </c>
      <c r="H385" s="22">
        <v>2004</v>
      </c>
      <c r="I385" s="22">
        <v>2005</v>
      </c>
      <c r="J385" s="22">
        <v>2006</v>
      </c>
      <c r="K385" s="22">
        <v>2007</v>
      </c>
      <c r="L385" s="22">
        <v>2008</v>
      </c>
      <c r="M385" s="22">
        <v>2009</v>
      </c>
      <c r="N385" s="22">
        <v>2010</v>
      </c>
      <c r="O385" s="22">
        <v>2011</v>
      </c>
      <c r="P385" s="22">
        <v>2012</v>
      </c>
      <c r="Q385" s="22">
        <v>2013</v>
      </c>
      <c r="R385" s="22">
        <v>2014</v>
      </c>
      <c r="S385" s="22">
        <v>2015</v>
      </c>
      <c r="T385" s="22">
        <v>2016</v>
      </c>
      <c r="U385" s="22">
        <v>2017</v>
      </c>
      <c r="V385" s="22">
        <v>2018</v>
      </c>
      <c r="W385" s="22">
        <v>2019</v>
      </c>
      <c r="X385" s="22">
        <v>2020</v>
      </c>
      <c r="Y385" s="22">
        <v>2021</v>
      </c>
      <c r="Z385" s="22">
        <v>2022</v>
      </c>
      <c r="AA385" s="22">
        <v>2023</v>
      </c>
      <c r="AB385" s="22">
        <v>2024</v>
      </c>
      <c r="AC385" s="22">
        <v>2025</v>
      </c>
      <c r="AD385" s="22">
        <v>2026</v>
      </c>
      <c r="AE385" s="22">
        <v>2027</v>
      </c>
      <c r="AF385" s="22">
        <v>2028</v>
      </c>
      <c r="AG385" s="22">
        <v>2029</v>
      </c>
      <c r="AH385" s="22">
        <v>2030</v>
      </c>
      <c r="AI385" s="22">
        <v>2031</v>
      </c>
      <c r="AJ385" s="22">
        <v>2032</v>
      </c>
      <c r="AK385" s="22">
        <v>2033</v>
      </c>
      <c r="AL385" s="22">
        <v>2034</v>
      </c>
      <c r="AM385" s="22">
        <v>2035</v>
      </c>
      <c r="AN385" s="22">
        <v>2036</v>
      </c>
      <c r="AO385" s="22">
        <v>2037</v>
      </c>
      <c r="AP385" s="22">
        <v>2038</v>
      </c>
      <c r="AQ385" s="22">
        <v>2039</v>
      </c>
      <c r="AR385" s="22">
        <v>2040</v>
      </c>
      <c r="AS385" s="22">
        <v>2041</v>
      </c>
      <c r="AT385" s="22">
        <v>2042</v>
      </c>
      <c r="AU385" s="22">
        <v>2043</v>
      </c>
      <c r="AV385" s="22">
        <v>2044</v>
      </c>
      <c r="AW385" s="22">
        <v>2045</v>
      </c>
      <c r="AX385" s="22">
        <v>2046</v>
      </c>
      <c r="AY385" s="22">
        <v>2047</v>
      </c>
      <c r="AZ385" s="22">
        <v>2048</v>
      </c>
      <c r="BA385" s="22">
        <v>2049</v>
      </c>
      <c r="BB385" s="22">
        <v>2050</v>
      </c>
      <c r="BC385" s="22">
        <v>2051</v>
      </c>
      <c r="BD385" s="22">
        <v>2052</v>
      </c>
      <c r="BE385" s="22">
        <v>2053</v>
      </c>
      <c r="BF385" s="22">
        <v>2054</v>
      </c>
      <c r="BG385" s="22">
        <v>2055</v>
      </c>
      <c r="BH385" s="22">
        <v>2056</v>
      </c>
      <c r="BI385" s="22">
        <v>2057</v>
      </c>
      <c r="BJ385" s="22">
        <v>2058</v>
      </c>
      <c r="BK385" s="22">
        <v>2059</v>
      </c>
      <c r="BL385" s="22">
        <v>2060</v>
      </c>
      <c r="BM385" s="22" t="s">
        <v>46</v>
      </c>
      <c r="BN385" s="22"/>
      <c r="BO385" s="22"/>
      <c r="BP385" s="22" t="s">
        <v>41</v>
      </c>
      <c r="BQ385" s="22">
        <v>2000</v>
      </c>
      <c r="BR385" s="22">
        <v>2001</v>
      </c>
      <c r="BS385" s="22">
        <v>2002</v>
      </c>
      <c r="BT385" s="22">
        <v>2003</v>
      </c>
      <c r="BU385" s="22">
        <v>2004</v>
      </c>
      <c r="BV385" s="22">
        <v>2005</v>
      </c>
      <c r="BW385" s="22">
        <v>2006</v>
      </c>
      <c r="BX385" s="22">
        <v>2007</v>
      </c>
      <c r="BY385" s="22">
        <v>2008</v>
      </c>
      <c r="BZ385" s="22">
        <v>2009</v>
      </c>
      <c r="CA385" s="22">
        <v>2010</v>
      </c>
      <c r="CB385" s="22">
        <v>2011</v>
      </c>
      <c r="CC385" s="22">
        <v>2012</v>
      </c>
      <c r="CD385" s="22">
        <v>2013</v>
      </c>
      <c r="CE385" s="22">
        <v>2014</v>
      </c>
      <c r="CF385" s="22">
        <v>2015</v>
      </c>
      <c r="CG385" s="22">
        <v>2016</v>
      </c>
      <c r="CH385" s="22">
        <v>2017</v>
      </c>
      <c r="CI385" s="22">
        <v>2018</v>
      </c>
      <c r="CJ385" s="22">
        <v>2019</v>
      </c>
      <c r="CK385" s="22">
        <v>2020</v>
      </c>
      <c r="CL385" s="22">
        <v>2021</v>
      </c>
      <c r="CM385" s="22">
        <v>2022</v>
      </c>
      <c r="CN385" s="22">
        <v>2023</v>
      </c>
      <c r="CO385" s="22">
        <v>2024</v>
      </c>
      <c r="CP385" s="22">
        <v>2025</v>
      </c>
      <c r="CQ385" s="22">
        <v>2026</v>
      </c>
      <c r="CR385" s="22">
        <v>2027</v>
      </c>
      <c r="CS385" s="22">
        <v>2028</v>
      </c>
      <c r="CT385" s="22">
        <v>2029</v>
      </c>
      <c r="CU385" s="22">
        <v>2030</v>
      </c>
      <c r="CV385" s="22">
        <v>2031</v>
      </c>
      <c r="CW385" s="22">
        <v>2032</v>
      </c>
      <c r="CX385" s="22">
        <v>2033</v>
      </c>
      <c r="CY385" s="22">
        <v>2034</v>
      </c>
      <c r="CZ385" s="22">
        <v>2035</v>
      </c>
      <c r="DA385" s="22">
        <v>2036</v>
      </c>
      <c r="DB385" s="22">
        <v>2037</v>
      </c>
      <c r="DC385" s="22">
        <v>2038</v>
      </c>
      <c r="DD385" s="22">
        <v>2039</v>
      </c>
      <c r="DE385" s="22">
        <v>2040</v>
      </c>
      <c r="DF385" s="22">
        <v>2041</v>
      </c>
      <c r="DG385" s="22">
        <v>2042</v>
      </c>
      <c r="DH385" s="22">
        <v>2043</v>
      </c>
      <c r="DI385" s="22">
        <v>2044</v>
      </c>
      <c r="DJ385" s="22">
        <v>2045</v>
      </c>
      <c r="DK385" s="22">
        <v>2046</v>
      </c>
      <c r="DL385" s="22">
        <v>2047</v>
      </c>
      <c r="DM385" s="22">
        <v>2048</v>
      </c>
      <c r="DN385" s="22">
        <v>2049</v>
      </c>
      <c r="DO385" s="22">
        <v>2050</v>
      </c>
      <c r="DP385" s="22">
        <v>2051</v>
      </c>
      <c r="DQ385" s="22">
        <v>2052</v>
      </c>
      <c r="DR385" s="22">
        <v>2053</v>
      </c>
      <c r="DS385" s="22">
        <v>2054</v>
      </c>
      <c r="DT385" s="22">
        <v>2055</v>
      </c>
      <c r="DU385" s="22">
        <v>2056</v>
      </c>
      <c r="DV385" s="22">
        <v>2057</v>
      </c>
      <c r="DW385" s="22">
        <v>2058</v>
      </c>
      <c r="DX385" s="22">
        <v>2059</v>
      </c>
      <c r="DY385" s="22">
        <v>2060</v>
      </c>
      <c r="DZ385" s="22" t="s">
        <v>49</v>
      </c>
    </row>
    <row r="386" spans="1:130">
      <c r="A386" s="18">
        <v>0</v>
      </c>
      <c r="B386" s="15">
        <f>B322</f>
        <v>0</v>
      </c>
      <c r="C386" s="18">
        <v>2000</v>
      </c>
      <c r="D386" s="25">
        <f>VLOOKUP($C$66,$D$3:$K$63,$A$73,0)*B386</f>
        <v>0</v>
      </c>
      <c r="E386" s="25"/>
      <c r="F386" s="25"/>
      <c r="G386" s="25"/>
      <c r="H386" s="25"/>
      <c r="I386" s="25"/>
      <c r="J386" s="25"/>
      <c r="K386" s="25"/>
      <c r="L386" s="25"/>
      <c r="M386" s="25"/>
      <c r="N386" s="25"/>
      <c r="O386" s="25"/>
      <c r="P386" s="25"/>
      <c r="Q386" s="25"/>
      <c r="R386" s="25"/>
      <c r="S386" s="25"/>
      <c r="T386" s="25"/>
      <c r="U386" s="25"/>
      <c r="V386" s="25"/>
      <c r="W386" s="25"/>
      <c r="X386" s="25"/>
      <c r="Y386" s="25"/>
      <c r="Z386" s="25"/>
      <c r="AA386" s="25"/>
      <c r="AB386" s="25"/>
      <c r="AC386" s="25"/>
      <c r="AD386" s="25"/>
      <c r="AE386" s="25"/>
      <c r="AF386" s="25"/>
      <c r="AG386" s="25"/>
      <c r="AH386" s="25"/>
      <c r="AI386" s="25"/>
      <c r="AJ386" s="25"/>
      <c r="AK386" s="25"/>
      <c r="AL386" s="25"/>
      <c r="AM386" s="25"/>
      <c r="AN386" s="25"/>
      <c r="AO386" s="25"/>
      <c r="AP386" s="25"/>
      <c r="AQ386" s="25"/>
      <c r="AR386" s="25"/>
      <c r="AS386" s="25"/>
      <c r="AT386" s="25"/>
      <c r="AU386" s="25"/>
      <c r="AV386" s="25"/>
      <c r="AW386" s="25"/>
      <c r="AX386" s="25"/>
      <c r="AY386" s="25"/>
      <c r="AZ386" s="25"/>
      <c r="BA386" s="25"/>
      <c r="BB386" s="25"/>
      <c r="BC386" s="25"/>
      <c r="BD386" s="25"/>
      <c r="BE386" s="25"/>
      <c r="BF386" s="25"/>
      <c r="BG386" s="25"/>
      <c r="BH386" s="25"/>
      <c r="BI386" s="25"/>
      <c r="BJ386" s="25"/>
      <c r="BK386" s="25"/>
      <c r="BL386" s="25"/>
      <c r="BM386" s="21">
        <f>SUM(D386:BL386)</f>
        <v>0</v>
      </c>
      <c r="BN386" s="18"/>
      <c r="BO386" s="18"/>
      <c r="BP386" s="18">
        <v>2000</v>
      </c>
      <c r="BQ386" s="14" t="e">
        <f>D386/$BM386</f>
        <v>#DIV/0!</v>
      </c>
      <c r="BR386" s="14" t="e">
        <f t="shared" ref="BR386:CG401" si="638">E386/$BM386</f>
        <v>#DIV/0!</v>
      </c>
      <c r="BS386" s="14" t="e">
        <f t="shared" si="638"/>
        <v>#DIV/0!</v>
      </c>
      <c r="BT386" s="14" t="e">
        <f t="shared" si="638"/>
        <v>#DIV/0!</v>
      </c>
      <c r="BU386" s="14" t="e">
        <f t="shared" si="638"/>
        <v>#DIV/0!</v>
      </c>
      <c r="BV386" s="14" t="e">
        <f t="shared" si="638"/>
        <v>#DIV/0!</v>
      </c>
      <c r="BW386" s="14" t="e">
        <f t="shared" si="638"/>
        <v>#DIV/0!</v>
      </c>
      <c r="BX386" s="14" t="e">
        <f t="shared" si="638"/>
        <v>#DIV/0!</v>
      </c>
      <c r="BY386" s="14" t="e">
        <f t="shared" si="638"/>
        <v>#DIV/0!</v>
      </c>
      <c r="BZ386" s="14" t="e">
        <f t="shared" si="638"/>
        <v>#DIV/0!</v>
      </c>
      <c r="CA386" s="14" t="e">
        <f t="shared" si="638"/>
        <v>#DIV/0!</v>
      </c>
      <c r="CB386" s="14" t="e">
        <f t="shared" si="638"/>
        <v>#DIV/0!</v>
      </c>
      <c r="CC386" s="14" t="e">
        <f t="shared" si="638"/>
        <v>#DIV/0!</v>
      </c>
      <c r="CD386" s="14" t="e">
        <f t="shared" si="638"/>
        <v>#DIV/0!</v>
      </c>
      <c r="CE386" s="14" t="e">
        <f t="shared" si="638"/>
        <v>#DIV/0!</v>
      </c>
      <c r="CF386" s="14" t="e">
        <f t="shared" si="638"/>
        <v>#DIV/0!</v>
      </c>
      <c r="CG386" s="14" t="e">
        <f t="shared" si="638"/>
        <v>#DIV/0!</v>
      </c>
      <c r="CH386" s="14" t="e">
        <f t="shared" ref="CH386:CH446" si="639">U386/$BM386</f>
        <v>#DIV/0!</v>
      </c>
      <c r="CI386" s="14" t="e">
        <f t="shared" ref="CI386:CI446" si="640">V386/$BM386</f>
        <v>#DIV/0!</v>
      </c>
      <c r="CJ386" s="14" t="e">
        <f t="shared" ref="CJ386:CJ446" si="641">W386/$BM386</f>
        <v>#DIV/0!</v>
      </c>
      <c r="CK386" s="14" t="e">
        <f t="shared" ref="CK386:CK446" si="642">X386/$BM386</f>
        <v>#DIV/0!</v>
      </c>
      <c r="CL386" s="14" t="e">
        <f t="shared" ref="CL386:CL446" si="643">Y386/$BM386</f>
        <v>#DIV/0!</v>
      </c>
      <c r="CM386" s="14" t="e">
        <f>Z386/$BM386</f>
        <v>#DIV/0!</v>
      </c>
      <c r="CN386" s="14" t="e">
        <f t="shared" ref="CN386:DC401" si="644">AA386/$BM386</f>
        <v>#DIV/0!</v>
      </c>
      <c r="CO386" s="14" t="e">
        <f t="shared" si="644"/>
        <v>#DIV/0!</v>
      </c>
      <c r="CP386" s="14" t="e">
        <f t="shared" si="644"/>
        <v>#DIV/0!</v>
      </c>
      <c r="CQ386" s="14" t="e">
        <f t="shared" si="644"/>
        <v>#DIV/0!</v>
      </c>
      <c r="CR386" s="14" t="e">
        <f t="shared" si="644"/>
        <v>#DIV/0!</v>
      </c>
      <c r="CS386" s="14" t="e">
        <f t="shared" si="644"/>
        <v>#DIV/0!</v>
      </c>
      <c r="CT386" s="14" t="e">
        <f t="shared" si="644"/>
        <v>#DIV/0!</v>
      </c>
      <c r="CU386" s="14" t="e">
        <f t="shared" si="644"/>
        <v>#DIV/0!</v>
      </c>
      <c r="CV386" s="14" t="e">
        <f t="shared" si="644"/>
        <v>#DIV/0!</v>
      </c>
      <c r="CW386" s="14" t="e">
        <f t="shared" si="644"/>
        <v>#DIV/0!</v>
      </c>
      <c r="CX386" s="14" t="e">
        <f t="shared" si="644"/>
        <v>#DIV/0!</v>
      </c>
      <c r="CY386" s="14" t="e">
        <f t="shared" si="644"/>
        <v>#DIV/0!</v>
      </c>
      <c r="CZ386" s="14" t="e">
        <f t="shared" si="644"/>
        <v>#DIV/0!</v>
      </c>
      <c r="DA386" s="14" t="e">
        <f t="shared" si="644"/>
        <v>#DIV/0!</v>
      </c>
      <c r="DB386" s="14" t="e">
        <f t="shared" si="644"/>
        <v>#DIV/0!</v>
      </c>
      <c r="DC386" s="14" t="e">
        <f t="shared" si="644"/>
        <v>#DIV/0!</v>
      </c>
      <c r="DD386" s="14" t="e">
        <f t="shared" ref="DD386:DD446" si="645">AQ386/$BM386</f>
        <v>#DIV/0!</v>
      </c>
      <c r="DE386" s="14" t="e">
        <f t="shared" ref="DE386:DE446" si="646">AR386/$BM386</f>
        <v>#DIV/0!</v>
      </c>
      <c r="DF386" s="14" t="e">
        <f t="shared" ref="DF386:DF446" si="647">AS386/$BM386</f>
        <v>#DIV/0!</v>
      </c>
      <c r="DG386" s="14" t="e">
        <f t="shared" ref="DG386:DG446" si="648">AT386/$BM386</f>
        <v>#DIV/0!</v>
      </c>
      <c r="DH386" s="14" t="e">
        <f t="shared" ref="DH386:DH446" si="649">AU386/$BM386</f>
        <v>#DIV/0!</v>
      </c>
      <c r="DI386" s="14" t="e">
        <f t="shared" ref="DI386:DI446" si="650">AV386/$BM386</f>
        <v>#DIV/0!</v>
      </c>
      <c r="DJ386" s="14" t="e">
        <f t="shared" ref="DJ386:DJ446" si="651">AW386/$BM386</f>
        <v>#DIV/0!</v>
      </c>
      <c r="DK386" s="14" t="e">
        <f t="shared" ref="DK386:DK446" si="652">AX386/$BM386</f>
        <v>#DIV/0!</v>
      </c>
      <c r="DL386" s="14" t="e">
        <f t="shared" ref="DL386:DL446" si="653">AY386/$BM386</f>
        <v>#DIV/0!</v>
      </c>
      <c r="DM386" s="14" t="e">
        <f t="shared" ref="DM386:DM446" si="654">AZ386/$BM386</f>
        <v>#DIV/0!</v>
      </c>
      <c r="DN386" s="14" t="e">
        <f t="shared" ref="DN386:DN446" si="655">BA386/$BM386</f>
        <v>#DIV/0!</v>
      </c>
      <c r="DO386" s="14" t="e">
        <f t="shared" ref="DO386:DO446" si="656">BB386/$BM386</f>
        <v>#DIV/0!</v>
      </c>
      <c r="DP386" s="14" t="e">
        <f t="shared" ref="DP386:DP446" si="657">BC386/$BM386</f>
        <v>#DIV/0!</v>
      </c>
      <c r="DQ386" s="14" t="e">
        <f t="shared" ref="DQ386:DQ446" si="658">BD386/$BM386</f>
        <v>#DIV/0!</v>
      </c>
      <c r="DR386" s="14" t="e">
        <f t="shared" ref="DR386:DR446" si="659">BE386/$BM386</f>
        <v>#DIV/0!</v>
      </c>
      <c r="DS386" s="14" t="e">
        <f t="shared" ref="DS386:DS446" si="660">BF386/$BM386</f>
        <v>#DIV/0!</v>
      </c>
      <c r="DT386" s="14" t="e">
        <f t="shared" ref="DT386:DT446" si="661">BG386/$BM386</f>
        <v>#DIV/0!</v>
      </c>
      <c r="DU386" s="14" t="e">
        <f t="shared" ref="DU386:DU446" si="662">BH386/$BM386</f>
        <v>#DIV/0!</v>
      </c>
      <c r="DV386" s="14" t="e">
        <f t="shared" ref="DV386:DV446" si="663">BI386/$BM386</f>
        <v>#DIV/0!</v>
      </c>
      <c r="DW386" s="14" t="e">
        <f t="shared" ref="DW386:DW446" si="664">BJ386/$BM386</f>
        <v>#DIV/0!</v>
      </c>
      <c r="DX386" s="14" t="e">
        <f t="shared" ref="DX386:DX446" si="665">BK386/$BM386</f>
        <v>#DIV/0!</v>
      </c>
      <c r="DY386" s="14" t="e">
        <f t="shared" ref="DY386:DY446" si="666">BL386/$BM386</f>
        <v>#DIV/0!</v>
      </c>
      <c r="DZ386" s="14" t="e">
        <f>SUM(BQ386:DY386)</f>
        <v>#DIV/0!</v>
      </c>
    </row>
    <row r="387" spans="1:130">
      <c r="A387" s="18">
        <v>1</v>
      </c>
      <c r="B387" s="15">
        <f t="shared" ref="B387:B406" si="667">B323</f>
        <v>6.6666666666666652E-2</v>
      </c>
      <c r="C387" s="18">
        <v>2001</v>
      </c>
      <c r="D387" s="25">
        <f>VLOOKUP($C$66,$D$3:$K$63,$A$73,0)*(B387-B386)</f>
        <v>0</v>
      </c>
      <c r="E387" s="25">
        <f>VLOOKUP($C$67,$D$3:$K$63,$A$73,0)*B386</f>
        <v>0</v>
      </c>
      <c r="F387" s="25"/>
      <c r="G387" s="25"/>
      <c r="H387" s="25"/>
      <c r="I387" s="25"/>
      <c r="J387" s="25"/>
      <c r="K387" s="25"/>
      <c r="L387" s="25"/>
      <c r="M387" s="25"/>
      <c r="N387" s="25"/>
      <c r="O387" s="25"/>
      <c r="P387" s="25"/>
      <c r="Q387" s="25"/>
      <c r="R387" s="25"/>
      <c r="S387" s="25"/>
      <c r="T387" s="25"/>
      <c r="U387" s="25"/>
      <c r="V387" s="25"/>
      <c r="W387" s="25"/>
      <c r="X387" s="25"/>
      <c r="Y387" s="25"/>
      <c r="Z387" s="25"/>
      <c r="AA387" s="25"/>
      <c r="AB387" s="25"/>
      <c r="AC387" s="25"/>
      <c r="AD387" s="25"/>
      <c r="AE387" s="25"/>
      <c r="AF387" s="25"/>
      <c r="AG387" s="25"/>
      <c r="AH387" s="25"/>
      <c r="AI387" s="25"/>
      <c r="AJ387" s="25"/>
      <c r="AK387" s="25"/>
      <c r="AL387" s="25"/>
      <c r="AM387" s="25"/>
      <c r="AN387" s="25"/>
      <c r="AO387" s="25"/>
      <c r="AP387" s="25"/>
      <c r="AQ387" s="25"/>
      <c r="AR387" s="25"/>
      <c r="AS387" s="25"/>
      <c r="AT387" s="25"/>
      <c r="AU387" s="25"/>
      <c r="AV387" s="25"/>
      <c r="AW387" s="25"/>
      <c r="AX387" s="25"/>
      <c r="AY387" s="25"/>
      <c r="AZ387" s="25"/>
      <c r="BA387" s="25"/>
      <c r="BB387" s="25"/>
      <c r="BC387" s="25"/>
      <c r="BD387" s="25"/>
      <c r="BE387" s="25"/>
      <c r="BF387" s="25"/>
      <c r="BG387" s="25"/>
      <c r="BH387" s="25"/>
      <c r="BI387" s="25"/>
      <c r="BJ387" s="25"/>
      <c r="BK387" s="25"/>
      <c r="BL387" s="25"/>
      <c r="BM387" s="21">
        <f t="shared" ref="BM387:BM446" si="668">SUM(D387:BL387)</f>
        <v>0</v>
      </c>
      <c r="BN387" s="18"/>
      <c r="BO387" s="18"/>
      <c r="BP387" s="18">
        <v>2001</v>
      </c>
      <c r="BQ387" s="14" t="e">
        <f t="shared" ref="BQ387:BQ446" si="669">D387/$BM387</f>
        <v>#DIV/0!</v>
      </c>
      <c r="BR387" s="14" t="e">
        <f t="shared" si="638"/>
        <v>#DIV/0!</v>
      </c>
      <c r="BS387" s="14" t="e">
        <f t="shared" si="638"/>
        <v>#DIV/0!</v>
      </c>
      <c r="BT387" s="14" t="e">
        <f t="shared" si="638"/>
        <v>#DIV/0!</v>
      </c>
      <c r="BU387" s="14" t="e">
        <f t="shared" si="638"/>
        <v>#DIV/0!</v>
      </c>
      <c r="BV387" s="14" t="e">
        <f t="shared" si="638"/>
        <v>#DIV/0!</v>
      </c>
      <c r="BW387" s="14" t="e">
        <f t="shared" si="638"/>
        <v>#DIV/0!</v>
      </c>
      <c r="BX387" s="14" t="e">
        <f t="shared" si="638"/>
        <v>#DIV/0!</v>
      </c>
      <c r="BY387" s="14" t="e">
        <f t="shared" si="638"/>
        <v>#DIV/0!</v>
      </c>
      <c r="BZ387" s="14" t="e">
        <f t="shared" si="638"/>
        <v>#DIV/0!</v>
      </c>
      <c r="CA387" s="14" t="e">
        <f t="shared" si="638"/>
        <v>#DIV/0!</v>
      </c>
      <c r="CB387" s="14" t="e">
        <f t="shared" si="638"/>
        <v>#DIV/0!</v>
      </c>
      <c r="CC387" s="14" t="e">
        <f t="shared" si="638"/>
        <v>#DIV/0!</v>
      </c>
      <c r="CD387" s="14" t="e">
        <f t="shared" si="638"/>
        <v>#DIV/0!</v>
      </c>
      <c r="CE387" s="14" t="e">
        <f t="shared" si="638"/>
        <v>#DIV/0!</v>
      </c>
      <c r="CF387" s="14" t="e">
        <f t="shared" si="638"/>
        <v>#DIV/0!</v>
      </c>
      <c r="CG387" s="14" t="e">
        <f t="shared" si="638"/>
        <v>#DIV/0!</v>
      </c>
      <c r="CH387" s="14" t="e">
        <f t="shared" si="639"/>
        <v>#DIV/0!</v>
      </c>
      <c r="CI387" s="14" t="e">
        <f t="shared" si="640"/>
        <v>#DIV/0!</v>
      </c>
      <c r="CJ387" s="14" t="e">
        <f t="shared" si="641"/>
        <v>#DIV/0!</v>
      </c>
      <c r="CK387" s="14" t="e">
        <f t="shared" si="642"/>
        <v>#DIV/0!</v>
      </c>
      <c r="CL387" s="14" t="e">
        <f t="shared" si="643"/>
        <v>#DIV/0!</v>
      </c>
      <c r="CM387" s="14" t="e">
        <f t="shared" ref="CM387:CM446" si="670">Z387/$BM387</f>
        <v>#DIV/0!</v>
      </c>
      <c r="CN387" s="14" t="e">
        <f t="shared" si="644"/>
        <v>#DIV/0!</v>
      </c>
      <c r="CO387" s="14" t="e">
        <f t="shared" si="644"/>
        <v>#DIV/0!</v>
      </c>
      <c r="CP387" s="14" t="e">
        <f t="shared" si="644"/>
        <v>#DIV/0!</v>
      </c>
      <c r="CQ387" s="14" t="e">
        <f t="shared" si="644"/>
        <v>#DIV/0!</v>
      </c>
      <c r="CR387" s="14" t="e">
        <f t="shared" si="644"/>
        <v>#DIV/0!</v>
      </c>
      <c r="CS387" s="14" t="e">
        <f t="shared" si="644"/>
        <v>#DIV/0!</v>
      </c>
      <c r="CT387" s="14" t="e">
        <f t="shared" si="644"/>
        <v>#DIV/0!</v>
      </c>
      <c r="CU387" s="14" t="e">
        <f t="shared" si="644"/>
        <v>#DIV/0!</v>
      </c>
      <c r="CV387" s="14" t="e">
        <f t="shared" si="644"/>
        <v>#DIV/0!</v>
      </c>
      <c r="CW387" s="14" t="e">
        <f t="shared" si="644"/>
        <v>#DIV/0!</v>
      </c>
      <c r="CX387" s="14" t="e">
        <f t="shared" si="644"/>
        <v>#DIV/0!</v>
      </c>
      <c r="CY387" s="14" t="e">
        <f t="shared" si="644"/>
        <v>#DIV/0!</v>
      </c>
      <c r="CZ387" s="14" t="e">
        <f t="shared" si="644"/>
        <v>#DIV/0!</v>
      </c>
      <c r="DA387" s="14" t="e">
        <f t="shared" si="644"/>
        <v>#DIV/0!</v>
      </c>
      <c r="DB387" s="14" t="e">
        <f t="shared" si="644"/>
        <v>#DIV/0!</v>
      </c>
      <c r="DC387" s="14" t="e">
        <f t="shared" si="644"/>
        <v>#DIV/0!</v>
      </c>
      <c r="DD387" s="14" t="e">
        <f t="shared" si="645"/>
        <v>#DIV/0!</v>
      </c>
      <c r="DE387" s="14" t="e">
        <f t="shared" si="646"/>
        <v>#DIV/0!</v>
      </c>
      <c r="DF387" s="14" t="e">
        <f t="shared" si="647"/>
        <v>#DIV/0!</v>
      </c>
      <c r="DG387" s="14" t="e">
        <f t="shared" si="648"/>
        <v>#DIV/0!</v>
      </c>
      <c r="DH387" s="14" t="e">
        <f t="shared" si="649"/>
        <v>#DIV/0!</v>
      </c>
      <c r="DI387" s="14" t="e">
        <f t="shared" si="650"/>
        <v>#DIV/0!</v>
      </c>
      <c r="DJ387" s="14" t="e">
        <f t="shared" si="651"/>
        <v>#DIV/0!</v>
      </c>
      <c r="DK387" s="14" t="e">
        <f t="shared" si="652"/>
        <v>#DIV/0!</v>
      </c>
      <c r="DL387" s="14" t="e">
        <f t="shared" si="653"/>
        <v>#DIV/0!</v>
      </c>
      <c r="DM387" s="14" t="e">
        <f t="shared" si="654"/>
        <v>#DIV/0!</v>
      </c>
      <c r="DN387" s="14" t="e">
        <f t="shared" si="655"/>
        <v>#DIV/0!</v>
      </c>
      <c r="DO387" s="14" t="e">
        <f t="shared" si="656"/>
        <v>#DIV/0!</v>
      </c>
      <c r="DP387" s="14" t="e">
        <f t="shared" si="657"/>
        <v>#DIV/0!</v>
      </c>
      <c r="DQ387" s="14" t="e">
        <f t="shared" si="658"/>
        <v>#DIV/0!</v>
      </c>
      <c r="DR387" s="14" t="e">
        <f t="shared" si="659"/>
        <v>#DIV/0!</v>
      </c>
      <c r="DS387" s="14" t="e">
        <f t="shared" si="660"/>
        <v>#DIV/0!</v>
      </c>
      <c r="DT387" s="14" t="e">
        <f t="shared" si="661"/>
        <v>#DIV/0!</v>
      </c>
      <c r="DU387" s="14" t="e">
        <f t="shared" si="662"/>
        <v>#DIV/0!</v>
      </c>
      <c r="DV387" s="14" t="e">
        <f t="shared" si="663"/>
        <v>#DIV/0!</v>
      </c>
      <c r="DW387" s="14" t="e">
        <f t="shared" si="664"/>
        <v>#DIV/0!</v>
      </c>
      <c r="DX387" s="14" t="e">
        <f t="shared" si="665"/>
        <v>#DIV/0!</v>
      </c>
      <c r="DY387" s="14" t="e">
        <f t="shared" si="666"/>
        <v>#DIV/0!</v>
      </c>
      <c r="DZ387" s="14" t="e">
        <f t="shared" ref="DZ387:DZ424" si="671">SUM(BQ387:DY387)</f>
        <v>#DIV/0!</v>
      </c>
    </row>
    <row r="388" spans="1:130">
      <c r="A388" s="18">
        <v>2</v>
      </c>
      <c r="B388" s="15">
        <f t="shared" si="667"/>
        <v>0.1333333333333333</v>
      </c>
      <c r="C388" s="18">
        <v>2002</v>
      </c>
      <c r="D388" s="25">
        <f t="shared" ref="D388:D406" si="672">VLOOKUP($C$66,$D$3:$K$63,$A$73,0)*(B388-B387)</f>
        <v>0</v>
      </c>
      <c r="E388" s="25">
        <f>VLOOKUP($C$67,$D$3:$K$63,$A$73,0)*(B387-B386)</f>
        <v>0</v>
      </c>
      <c r="F388" s="25">
        <f>VLOOKUP($C$68,$D$3:$K$63,$A$73,0)*B386</f>
        <v>0</v>
      </c>
      <c r="G388" s="25"/>
      <c r="H388" s="25"/>
      <c r="I388" s="25"/>
      <c r="J388" s="25"/>
      <c r="K388" s="25"/>
      <c r="L388" s="25"/>
      <c r="M388" s="25"/>
      <c r="N388" s="25"/>
      <c r="O388" s="25"/>
      <c r="P388" s="25"/>
      <c r="Q388" s="25"/>
      <c r="R388" s="25"/>
      <c r="S388" s="25"/>
      <c r="T388" s="25"/>
      <c r="U388" s="25"/>
      <c r="V388" s="25"/>
      <c r="W388" s="25"/>
      <c r="X388" s="25"/>
      <c r="Y388" s="25"/>
      <c r="Z388" s="25"/>
      <c r="AA388" s="25"/>
      <c r="AB388" s="25"/>
      <c r="AC388" s="25"/>
      <c r="AD388" s="25"/>
      <c r="AE388" s="25"/>
      <c r="AF388" s="25"/>
      <c r="AG388" s="25"/>
      <c r="AH388" s="25"/>
      <c r="AI388" s="25"/>
      <c r="AJ388" s="25"/>
      <c r="AK388" s="25"/>
      <c r="AL388" s="25"/>
      <c r="AM388" s="25"/>
      <c r="AN388" s="25"/>
      <c r="AO388" s="25"/>
      <c r="AP388" s="25"/>
      <c r="AQ388" s="25"/>
      <c r="AR388" s="25"/>
      <c r="AS388" s="25"/>
      <c r="AT388" s="25"/>
      <c r="AU388" s="25"/>
      <c r="AV388" s="25"/>
      <c r="AW388" s="25"/>
      <c r="AX388" s="25"/>
      <c r="AY388" s="25"/>
      <c r="AZ388" s="25"/>
      <c r="BA388" s="25"/>
      <c r="BB388" s="25"/>
      <c r="BC388" s="25"/>
      <c r="BD388" s="25"/>
      <c r="BE388" s="25"/>
      <c r="BF388" s="25"/>
      <c r="BG388" s="25"/>
      <c r="BH388" s="25"/>
      <c r="BI388" s="25"/>
      <c r="BJ388" s="25"/>
      <c r="BK388" s="25"/>
      <c r="BL388" s="25"/>
      <c r="BM388" s="21">
        <f t="shared" si="668"/>
        <v>0</v>
      </c>
      <c r="BN388" s="18"/>
      <c r="BO388" s="18"/>
      <c r="BP388" s="18">
        <v>2002</v>
      </c>
      <c r="BQ388" s="14" t="e">
        <f t="shared" si="669"/>
        <v>#DIV/0!</v>
      </c>
      <c r="BR388" s="14" t="e">
        <f t="shared" si="638"/>
        <v>#DIV/0!</v>
      </c>
      <c r="BS388" s="14" t="e">
        <f t="shared" si="638"/>
        <v>#DIV/0!</v>
      </c>
      <c r="BT388" s="14" t="e">
        <f t="shared" si="638"/>
        <v>#DIV/0!</v>
      </c>
      <c r="BU388" s="14" t="e">
        <f t="shared" si="638"/>
        <v>#DIV/0!</v>
      </c>
      <c r="BV388" s="14" t="e">
        <f t="shared" si="638"/>
        <v>#DIV/0!</v>
      </c>
      <c r="BW388" s="14" t="e">
        <f t="shared" si="638"/>
        <v>#DIV/0!</v>
      </c>
      <c r="BX388" s="14" t="e">
        <f t="shared" si="638"/>
        <v>#DIV/0!</v>
      </c>
      <c r="BY388" s="14" t="e">
        <f t="shared" si="638"/>
        <v>#DIV/0!</v>
      </c>
      <c r="BZ388" s="14" t="e">
        <f t="shared" si="638"/>
        <v>#DIV/0!</v>
      </c>
      <c r="CA388" s="14" t="e">
        <f t="shared" si="638"/>
        <v>#DIV/0!</v>
      </c>
      <c r="CB388" s="14" t="e">
        <f t="shared" si="638"/>
        <v>#DIV/0!</v>
      </c>
      <c r="CC388" s="14" t="e">
        <f t="shared" si="638"/>
        <v>#DIV/0!</v>
      </c>
      <c r="CD388" s="14" t="e">
        <f t="shared" si="638"/>
        <v>#DIV/0!</v>
      </c>
      <c r="CE388" s="14" t="e">
        <f t="shared" si="638"/>
        <v>#DIV/0!</v>
      </c>
      <c r="CF388" s="14" t="e">
        <f t="shared" si="638"/>
        <v>#DIV/0!</v>
      </c>
      <c r="CG388" s="14" t="e">
        <f t="shared" si="638"/>
        <v>#DIV/0!</v>
      </c>
      <c r="CH388" s="14" t="e">
        <f t="shared" si="639"/>
        <v>#DIV/0!</v>
      </c>
      <c r="CI388" s="14" t="e">
        <f t="shared" si="640"/>
        <v>#DIV/0!</v>
      </c>
      <c r="CJ388" s="14" t="e">
        <f t="shared" si="641"/>
        <v>#DIV/0!</v>
      </c>
      <c r="CK388" s="14" t="e">
        <f t="shared" si="642"/>
        <v>#DIV/0!</v>
      </c>
      <c r="CL388" s="14" t="e">
        <f t="shared" si="643"/>
        <v>#DIV/0!</v>
      </c>
      <c r="CM388" s="14" t="e">
        <f t="shared" si="670"/>
        <v>#DIV/0!</v>
      </c>
      <c r="CN388" s="14" t="e">
        <f t="shared" si="644"/>
        <v>#DIV/0!</v>
      </c>
      <c r="CO388" s="14" t="e">
        <f t="shared" si="644"/>
        <v>#DIV/0!</v>
      </c>
      <c r="CP388" s="14" t="e">
        <f t="shared" si="644"/>
        <v>#DIV/0!</v>
      </c>
      <c r="CQ388" s="14" t="e">
        <f t="shared" si="644"/>
        <v>#DIV/0!</v>
      </c>
      <c r="CR388" s="14" t="e">
        <f t="shared" si="644"/>
        <v>#DIV/0!</v>
      </c>
      <c r="CS388" s="14" t="e">
        <f t="shared" si="644"/>
        <v>#DIV/0!</v>
      </c>
      <c r="CT388" s="14" t="e">
        <f t="shared" si="644"/>
        <v>#DIV/0!</v>
      </c>
      <c r="CU388" s="14" t="e">
        <f t="shared" si="644"/>
        <v>#DIV/0!</v>
      </c>
      <c r="CV388" s="14" t="e">
        <f t="shared" si="644"/>
        <v>#DIV/0!</v>
      </c>
      <c r="CW388" s="14" t="e">
        <f t="shared" si="644"/>
        <v>#DIV/0!</v>
      </c>
      <c r="CX388" s="14" t="e">
        <f t="shared" si="644"/>
        <v>#DIV/0!</v>
      </c>
      <c r="CY388" s="14" t="e">
        <f t="shared" si="644"/>
        <v>#DIV/0!</v>
      </c>
      <c r="CZ388" s="14" t="e">
        <f t="shared" si="644"/>
        <v>#DIV/0!</v>
      </c>
      <c r="DA388" s="14" t="e">
        <f t="shared" si="644"/>
        <v>#DIV/0!</v>
      </c>
      <c r="DB388" s="14" t="e">
        <f t="shared" si="644"/>
        <v>#DIV/0!</v>
      </c>
      <c r="DC388" s="14" t="e">
        <f t="shared" si="644"/>
        <v>#DIV/0!</v>
      </c>
      <c r="DD388" s="14" t="e">
        <f t="shared" si="645"/>
        <v>#DIV/0!</v>
      </c>
      <c r="DE388" s="14" t="e">
        <f t="shared" si="646"/>
        <v>#DIV/0!</v>
      </c>
      <c r="DF388" s="14" t="e">
        <f t="shared" si="647"/>
        <v>#DIV/0!</v>
      </c>
      <c r="DG388" s="14" t="e">
        <f t="shared" si="648"/>
        <v>#DIV/0!</v>
      </c>
      <c r="DH388" s="14" t="e">
        <f t="shared" si="649"/>
        <v>#DIV/0!</v>
      </c>
      <c r="DI388" s="14" t="e">
        <f t="shared" si="650"/>
        <v>#DIV/0!</v>
      </c>
      <c r="DJ388" s="14" t="e">
        <f t="shared" si="651"/>
        <v>#DIV/0!</v>
      </c>
      <c r="DK388" s="14" t="e">
        <f t="shared" si="652"/>
        <v>#DIV/0!</v>
      </c>
      <c r="DL388" s="14" t="e">
        <f t="shared" si="653"/>
        <v>#DIV/0!</v>
      </c>
      <c r="DM388" s="14" t="e">
        <f t="shared" si="654"/>
        <v>#DIV/0!</v>
      </c>
      <c r="DN388" s="14" t="e">
        <f t="shared" si="655"/>
        <v>#DIV/0!</v>
      </c>
      <c r="DO388" s="14" t="e">
        <f t="shared" si="656"/>
        <v>#DIV/0!</v>
      </c>
      <c r="DP388" s="14" t="e">
        <f t="shared" si="657"/>
        <v>#DIV/0!</v>
      </c>
      <c r="DQ388" s="14" t="e">
        <f t="shared" si="658"/>
        <v>#DIV/0!</v>
      </c>
      <c r="DR388" s="14" t="e">
        <f t="shared" si="659"/>
        <v>#DIV/0!</v>
      </c>
      <c r="DS388" s="14" t="e">
        <f t="shared" si="660"/>
        <v>#DIV/0!</v>
      </c>
      <c r="DT388" s="14" t="e">
        <f t="shared" si="661"/>
        <v>#DIV/0!</v>
      </c>
      <c r="DU388" s="14" t="e">
        <f t="shared" si="662"/>
        <v>#DIV/0!</v>
      </c>
      <c r="DV388" s="14" t="e">
        <f t="shared" si="663"/>
        <v>#DIV/0!</v>
      </c>
      <c r="DW388" s="14" t="e">
        <f t="shared" si="664"/>
        <v>#DIV/0!</v>
      </c>
      <c r="DX388" s="14" t="e">
        <f t="shared" si="665"/>
        <v>#DIV/0!</v>
      </c>
      <c r="DY388" s="14" t="e">
        <f t="shared" si="666"/>
        <v>#DIV/0!</v>
      </c>
      <c r="DZ388" s="14" t="e">
        <f t="shared" si="671"/>
        <v>#DIV/0!</v>
      </c>
    </row>
    <row r="389" spans="1:130">
      <c r="A389" s="18">
        <v>3</v>
      </c>
      <c r="B389" s="15">
        <f t="shared" si="667"/>
        <v>0.19999999999999996</v>
      </c>
      <c r="C389" s="18">
        <v>2003</v>
      </c>
      <c r="D389" s="25">
        <f t="shared" si="672"/>
        <v>0</v>
      </c>
      <c r="E389" s="25">
        <f t="shared" ref="E389:E407" si="673">VLOOKUP($C$67,$D$3:$K$63,$A$73,0)*(B388-B387)</f>
        <v>0</v>
      </c>
      <c r="F389" s="25">
        <f>VLOOKUP($C$68,$D$3:$K$63,$A$73,0)*(B387-B386)</f>
        <v>0</v>
      </c>
      <c r="G389" s="25">
        <f>VLOOKUP($C$69,$D$3:$K$63,$A$73,0)*B386</f>
        <v>0</v>
      </c>
      <c r="H389" s="25"/>
      <c r="I389" s="25"/>
      <c r="J389" s="25"/>
      <c r="K389" s="25"/>
      <c r="L389" s="25"/>
      <c r="M389" s="25"/>
      <c r="N389" s="25"/>
      <c r="O389" s="25"/>
      <c r="P389" s="25"/>
      <c r="Q389" s="25"/>
      <c r="R389" s="25"/>
      <c r="S389" s="25"/>
      <c r="T389" s="25"/>
      <c r="U389" s="25"/>
      <c r="V389" s="25"/>
      <c r="W389" s="25"/>
      <c r="X389" s="25"/>
      <c r="Y389" s="25"/>
      <c r="Z389" s="25"/>
      <c r="AA389" s="25"/>
      <c r="AB389" s="25"/>
      <c r="AC389" s="25"/>
      <c r="AD389" s="25"/>
      <c r="AE389" s="25"/>
      <c r="AF389" s="25"/>
      <c r="AG389" s="25"/>
      <c r="AH389" s="25"/>
      <c r="AI389" s="25"/>
      <c r="AJ389" s="25"/>
      <c r="AK389" s="25"/>
      <c r="AL389" s="25"/>
      <c r="AM389" s="25"/>
      <c r="AN389" s="25"/>
      <c r="AO389" s="25"/>
      <c r="AP389" s="25"/>
      <c r="AQ389" s="25"/>
      <c r="AR389" s="25"/>
      <c r="AS389" s="25"/>
      <c r="AT389" s="25"/>
      <c r="AU389" s="25"/>
      <c r="AV389" s="25"/>
      <c r="AW389" s="25"/>
      <c r="AX389" s="25"/>
      <c r="AY389" s="25"/>
      <c r="AZ389" s="25"/>
      <c r="BA389" s="25"/>
      <c r="BB389" s="25"/>
      <c r="BC389" s="25"/>
      <c r="BD389" s="25"/>
      <c r="BE389" s="25"/>
      <c r="BF389" s="25"/>
      <c r="BG389" s="25"/>
      <c r="BH389" s="25"/>
      <c r="BI389" s="25"/>
      <c r="BJ389" s="25"/>
      <c r="BK389" s="25"/>
      <c r="BL389" s="25"/>
      <c r="BM389" s="21">
        <f t="shared" si="668"/>
        <v>0</v>
      </c>
      <c r="BN389" s="18"/>
      <c r="BO389" s="18"/>
      <c r="BP389" s="18">
        <v>2003</v>
      </c>
      <c r="BQ389" s="14" t="e">
        <f t="shared" si="669"/>
        <v>#DIV/0!</v>
      </c>
      <c r="BR389" s="14" t="e">
        <f t="shared" si="638"/>
        <v>#DIV/0!</v>
      </c>
      <c r="BS389" s="14" t="e">
        <f t="shared" si="638"/>
        <v>#DIV/0!</v>
      </c>
      <c r="BT389" s="14" t="e">
        <f t="shared" si="638"/>
        <v>#DIV/0!</v>
      </c>
      <c r="BU389" s="14" t="e">
        <f t="shared" si="638"/>
        <v>#DIV/0!</v>
      </c>
      <c r="BV389" s="14" t="e">
        <f t="shared" si="638"/>
        <v>#DIV/0!</v>
      </c>
      <c r="BW389" s="14" t="e">
        <f t="shared" si="638"/>
        <v>#DIV/0!</v>
      </c>
      <c r="BX389" s="14" t="e">
        <f t="shared" si="638"/>
        <v>#DIV/0!</v>
      </c>
      <c r="BY389" s="14" t="e">
        <f t="shared" si="638"/>
        <v>#DIV/0!</v>
      </c>
      <c r="BZ389" s="14" t="e">
        <f t="shared" si="638"/>
        <v>#DIV/0!</v>
      </c>
      <c r="CA389" s="14" t="e">
        <f t="shared" si="638"/>
        <v>#DIV/0!</v>
      </c>
      <c r="CB389" s="14" t="e">
        <f t="shared" si="638"/>
        <v>#DIV/0!</v>
      </c>
      <c r="CC389" s="14" t="e">
        <f t="shared" si="638"/>
        <v>#DIV/0!</v>
      </c>
      <c r="CD389" s="14" t="e">
        <f t="shared" si="638"/>
        <v>#DIV/0!</v>
      </c>
      <c r="CE389" s="14" t="e">
        <f t="shared" si="638"/>
        <v>#DIV/0!</v>
      </c>
      <c r="CF389" s="14" t="e">
        <f t="shared" si="638"/>
        <v>#DIV/0!</v>
      </c>
      <c r="CG389" s="14" t="e">
        <f t="shared" si="638"/>
        <v>#DIV/0!</v>
      </c>
      <c r="CH389" s="14" t="e">
        <f t="shared" si="639"/>
        <v>#DIV/0!</v>
      </c>
      <c r="CI389" s="14" t="e">
        <f t="shared" si="640"/>
        <v>#DIV/0!</v>
      </c>
      <c r="CJ389" s="14" t="e">
        <f t="shared" si="641"/>
        <v>#DIV/0!</v>
      </c>
      <c r="CK389" s="14" t="e">
        <f t="shared" si="642"/>
        <v>#DIV/0!</v>
      </c>
      <c r="CL389" s="14" t="e">
        <f t="shared" si="643"/>
        <v>#DIV/0!</v>
      </c>
      <c r="CM389" s="14" t="e">
        <f t="shared" si="670"/>
        <v>#DIV/0!</v>
      </c>
      <c r="CN389" s="14" t="e">
        <f t="shared" si="644"/>
        <v>#DIV/0!</v>
      </c>
      <c r="CO389" s="14" t="e">
        <f t="shared" si="644"/>
        <v>#DIV/0!</v>
      </c>
      <c r="CP389" s="14" t="e">
        <f t="shared" si="644"/>
        <v>#DIV/0!</v>
      </c>
      <c r="CQ389" s="14" t="e">
        <f t="shared" si="644"/>
        <v>#DIV/0!</v>
      </c>
      <c r="CR389" s="14" t="e">
        <f t="shared" si="644"/>
        <v>#DIV/0!</v>
      </c>
      <c r="CS389" s="14" t="e">
        <f t="shared" si="644"/>
        <v>#DIV/0!</v>
      </c>
      <c r="CT389" s="14" t="e">
        <f t="shared" si="644"/>
        <v>#DIV/0!</v>
      </c>
      <c r="CU389" s="14" t="e">
        <f t="shared" si="644"/>
        <v>#DIV/0!</v>
      </c>
      <c r="CV389" s="14" t="e">
        <f t="shared" si="644"/>
        <v>#DIV/0!</v>
      </c>
      <c r="CW389" s="14" t="e">
        <f t="shared" si="644"/>
        <v>#DIV/0!</v>
      </c>
      <c r="CX389" s="14" t="e">
        <f t="shared" si="644"/>
        <v>#DIV/0!</v>
      </c>
      <c r="CY389" s="14" t="e">
        <f t="shared" si="644"/>
        <v>#DIV/0!</v>
      </c>
      <c r="CZ389" s="14" t="e">
        <f t="shared" si="644"/>
        <v>#DIV/0!</v>
      </c>
      <c r="DA389" s="14" t="e">
        <f t="shared" si="644"/>
        <v>#DIV/0!</v>
      </c>
      <c r="DB389" s="14" t="e">
        <f t="shared" si="644"/>
        <v>#DIV/0!</v>
      </c>
      <c r="DC389" s="14" t="e">
        <f t="shared" si="644"/>
        <v>#DIV/0!</v>
      </c>
      <c r="DD389" s="14" t="e">
        <f t="shared" si="645"/>
        <v>#DIV/0!</v>
      </c>
      <c r="DE389" s="14" t="e">
        <f t="shared" si="646"/>
        <v>#DIV/0!</v>
      </c>
      <c r="DF389" s="14" t="e">
        <f t="shared" si="647"/>
        <v>#DIV/0!</v>
      </c>
      <c r="DG389" s="14" t="e">
        <f t="shared" si="648"/>
        <v>#DIV/0!</v>
      </c>
      <c r="DH389" s="14" t="e">
        <f t="shared" si="649"/>
        <v>#DIV/0!</v>
      </c>
      <c r="DI389" s="14" t="e">
        <f t="shared" si="650"/>
        <v>#DIV/0!</v>
      </c>
      <c r="DJ389" s="14" t="e">
        <f t="shared" si="651"/>
        <v>#DIV/0!</v>
      </c>
      <c r="DK389" s="14" t="e">
        <f t="shared" si="652"/>
        <v>#DIV/0!</v>
      </c>
      <c r="DL389" s="14" t="e">
        <f t="shared" si="653"/>
        <v>#DIV/0!</v>
      </c>
      <c r="DM389" s="14" t="e">
        <f t="shared" si="654"/>
        <v>#DIV/0!</v>
      </c>
      <c r="DN389" s="14" t="e">
        <f t="shared" si="655"/>
        <v>#DIV/0!</v>
      </c>
      <c r="DO389" s="14" t="e">
        <f t="shared" si="656"/>
        <v>#DIV/0!</v>
      </c>
      <c r="DP389" s="14" t="e">
        <f t="shared" si="657"/>
        <v>#DIV/0!</v>
      </c>
      <c r="DQ389" s="14" t="e">
        <f t="shared" si="658"/>
        <v>#DIV/0!</v>
      </c>
      <c r="DR389" s="14" t="e">
        <f t="shared" si="659"/>
        <v>#DIV/0!</v>
      </c>
      <c r="DS389" s="14" t="e">
        <f t="shared" si="660"/>
        <v>#DIV/0!</v>
      </c>
      <c r="DT389" s="14" t="e">
        <f t="shared" si="661"/>
        <v>#DIV/0!</v>
      </c>
      <c r="DU389" s="14" t="e">
        <f t="shared" si="662"/>
        <v>#DIV/0!</v>
      </c>
      <c r="DV389" s="14" t="e">
        <f t="shared" si="663"/>
        <v>#DIV/0!</v>
      </c>
      <c r="DW389" s="14" t="e">
        <f t="shared" si="664"/>
        <v>#DIV/0!</v>
      </c>
      <c r="DX389" s="14" t="e">
        <f t="shared" si="665"/>
        <v>#DIV/0!</v>
      </c>
      <c r="DY389" s="14" t="e">
        <f t="shared" si="666"/>
        <v>#DIV/0!</v>
      </c>
      <c r="DZ389" s="14" t="e">
        <f t="shared" si="671"/>
        <v>#DIV/0!</v>
      </c>
    </row>
    <row r="390" spans="1:130">
      <c r="A390" s="18">
        <v>4</v>
      </c>
      <c r="B390" s="15">
        <f t="shared" si="667"/>
        <v>0.26666666666666661</v>
      </c>
      <c r="C390" s="18">
        <v>2004</v>
      </c>
      <c r="D390" s="25">
        <f t="shared" si="672"/>
        <v>0</v>
      </c>
      <c r="E390" s="25">
        <f t="shared" si="673"/>
        <v>0</v>
      </c>
      <c r="F390" s="25">
        <f t="shared" ref="F390:F408" si="674">VLOOKUP($C$68,$D$3:$K$63,$A$73,0)*(B388-B387)</f>
        <v>0</v>
      </c>
      <c r="G390" s="25">
        <f>VLOOKUP($C$69,$D$3:$K$63,$A$73,0)*(B387-B386)</f>
        <v>0</v>
      </c>
      <c r="H390" s="25">
        <f>VLOOKUP($C$70,$D$3:$K$63,$A$73,0)*B386</f>
        <v>0</v>
      </c>
      <c r="I390" s="25"/>
      <c r="J390" s="25"/>
      <c r="K390" s="25"/>
      <c r="L390" s="25"/>
      <c r="M390" s="25"/>
      <c r="N390" s="25"/>
      <c r="O390" s="25"/>
      <c r="P390" s="25"/>
      <c r="Q390" s="25"/>
      <c r="R390" s="25"/>
      <c r="S390" s="25"/>
      <c r="T390" s="25"/>
      <c r="U390" s="25"/>
      <c r="V390" s="25"/>
      <c r="W390" s="25"/>
      <c r="X390" s="25"/>
      <c r="Y390" s="25"/>
      <c r="Z390" s="25"/>
      <c r="AA390" s="25"/>
      <c r="AB390" s="25"/>
      <c r="AC390" s="25"/>
      <c r="AD390" s="25"/>
      <c r="AE390" s="25"/>
      <c r="AF390" s="25"/>
      <c r="AG390" s="25"/>
      <c r="AH390" s="25"/>
      <c r="AI390" s="25"/>
      <c r="AJ390" s="25"/>
      <c r="AK390" s="25"/>
      <c r="AL390" s="25"/>
      <c r="AM390" s="25"/>
      <c r="AN390" s="25"/>
      <c r="AO390" s="25"/>
      <c r="AP390" s="25"/>
      <c r="AQ390" s="25"/>
      <c r="AR390" s="25"/>
      <c r="AS390" s="25"/>
      <c r="AT390" s="25"/>
      <c r="AU390" s="25"/>
      <c r="AV390" s="25"/>
      <c r="AW390" s="25"/>
      <c r="AX390" s="25"/>
      <c r="AY390" s="25"/>
      <c r="AZ390" s="25"/>
      <c r="BA390" s="25"/>
      <c r="BB390" s="25"/>
      <c r="BC390" s="25"/>
      <c r="BD390" s="25"/>
      <c r="BE390" s="25"/>
      <c r="BF390" s="25"/>
      <c r="BG390" s="25"/>
      <c r="BH390" s="25"/>
      <c r="BI390" s="25"/>
      <c r="BJ390" s="25"/>
      <c r="BK390" s="25"/>
      <c r="BL390" s="25"/>
      <c r="BM390" s="21">
        <f t="shared" si="668"/>
        <v>0</v>
      </c>
      <c r="BN390" s="18"/>
      <c r="BO390" s="18"/>
      <c r="BP390" s="18">
        <v>2004</v>
      </c>
      <c r="BQ390" s="14" t="e">
        <f t="shared" si="669"/>
        <v>#DIV/0!</v>
      </c>
      <c r="BR390" s="14" t="e">
        <f t="shared" si="638"/>
        <v>#DIV/0!</v>
      </c>
      <c r="BS390" s="14" t="e">
        <f t="shared" si="638"/>
        <v>#DIV/0!</v>
      </c>
      <c r="BT390" s="14" t="e">
        <f t="shared" si="638"/>
        <v>#DIV/0!</v>
      </c>
      <c r="BU390" s="14" t="e">
        <f t="shared" si="638"/>
        <v>#DIV/0!</v>
      </c>
      <c r="BV390" s="14" t="e">
        <f t="shared" si="638"/>
        <v>#DIV/0!</v>
      </c>
      <c r="BW390" s="14" t="e">
        <f t="shared" si="638"/>
        <v>#DIV/0!</v>
      </c>
      <c r="BX390" s="14" t="e">
        <f t="shared" si="638"/>
        <v>#DIV/0!</v>
      </c>
      <c r="BY390" s="14" t="e">
        <f t="shared" si="638"/>
        <v>#DIV/0!</v>
      </c>
      <c r="BZ390" s="14" t="e">
        <f t="shared" si="638"/>
        <v>#DIV/0!</v>
      </c>
      <c r="CA390" s="14" t="e">
        <f t="shared" si="638"/>
        <v>#DIV/0!</v>
      </c>
      <c r="CB390" s="14" t="e">
        <f t="shared" si="638"/>
        <v>#DIV/0!</v>
      </c>
      <c r="CC390" s="14" t="e">
        <f t="shared" si="638"/>
        <v>#DIV/0!</v>
      </c>
      <c r="CD390" s="14" t="e">
        <f t="shared" si="638"/>
        <v>#DIV/0!</v>
      </c>
      <c r="CE390" s="14" t="e">
        <f t="shared" si="638"/>
        <v>#DIV/0!</v>
      </c>
      <c r="CF390" s="14" t="e">
        <f t="shared" si="638"/>
        <v>#DIV/0!</v>
      </c>
      <c r="CG390" s="14" t="e">
        <f t="shared" si="638"/>
        <v>#DIV/0!</v>
      </c>
      <c r="CH390" s="14" t="e">
        <f t="shared" si="639"/>
        <v>#DIV/0!</v>
      </c>
      <c r="CI390" s="14" t="e">
        <f t="shared" si="640"/>
        <v>#DIV/0!</v>
      </c>
      <c r="CJ390" s="14" t="e">
        <f t="shared" si="641"/>
        <v>#DIV/0!</v>
      </c>
      <c r="CK390" s="14" t="e">
        <f t="shared" si="642"/>
        <v>#DIV/0!</v>
      </c>
      <c r="CL390" s="14" t="e">
        <f t="shared" si="643"/>
        <v>#DIV/0!</v>
      </c>
      <c r="CM390" s="14" t="e">
        <f t="shared" si="670"/>
        <v>#DIV/0!</v>
      </c>
      <c r="CN390" s="14" t="e">
        <f t="shared" si="644"/>
        <v>#DIV/0!</v>
      </c>
      <c r="CO390" s="14" t="e">
        <f t="shared" si="644"/>
        <v>#DIV/0!</v>
      </c>
      <c r="CP390" s="14" t="e">
        <f t="shared" si="644"/>
        <v>#DIV/0!</v>
      </c>
      <c r="CQ390" s="14" t="e">
        <f t="shared" si="644"/>
        <v>#DIV/0!</v>
      </c>
      <c r="CR390" s="14" t="e">
        <f t="shared" si="644"/>
        <v>#DIV/0!</v>
      </c>
      <c r="CS390" s="14" t="e">
        <f t="shared" si="644"/>
        <v>#DIV/0!</v>
      </c>
      <c r="CT390" s="14" t="e">
        <f t="shared" si="644"/>
        <v>#DIV/0!</v>
      </c>
      <c r="CU390" s="14" t="e">
        <f t="shared" si="644"/>
        <v>#DIV/0!</v>
      </c>
      <c r="CV390" s="14" t="e">
        <f t="shared" si="644"/>
        <v>#DIV/0!</v>
      </c>
      <c r="CW390" s="14" t="e">
        <f t="shared" si="644"/>
        <v>#DIV/0!</v>
      </c>
      <c r="CX390" s="14" t="e">
        <f t="shared" si="644"/>
        <v>#DIV/0!</v>
      </c>
      <c r="CY390" s="14" t="e">
        <f t="shared" si="644"/>
        <v>#DIV/0!</v>
      </c>
      <c r="CZ390" s="14" t="e">
        <f t="shared" si="644"/>
        <v>#DIV/0!</v>
      </c>
      <c r="DA390" s="14" t="e">
        <f t="shared" si="644"/>
        <v>#DIV/0!</v>
      </c>
      <c r="DB390" s="14" t="e">
        <f t="shared" si="644"/>
        <v>#DIV/0!</v>
      </c>
      <c r="DC390" s="14" t="e">
        <f t="shared" si="644"/>
        <v>#DIV/0!</v>
      </c>
      <c r="DD390" s="14" t="e">
        <f t="shared" si="645"/>
        <v>#DIV/0!</v>
      </c>
      <c r="DE390" s="14" t="e">
        <f t="shared" si="646"/>
        <v>#DIV/0!</v>
      </c>
      <c r="DF390" s="14" t="e">
        <f t="shared" si="647"/>
        <v>#DIV/0!</v>
      </c>
      <c r="DG390" s="14" t="e">
        <f t="shared" si="648"/>
        <v>#DIV/0!</v>
      </c>
      <c r="DH390" s="14" t="e">
        <f t="shared" si="649"/>
        <v>#DIV/0!</v>
      </c>
      <c r="DI390" s="14" t="e">
        <f t="shared" si="650"/>
        <v>#DIV/0!</v>
      </c>
      <c r="DJ390" s="14" t="e">
        <f t="shared" si="651"/>
        <v>#DIV/0!</v>
      </c>
      <c r="DK390" s="14" t="e">
        <f t="shared" si="652"/>
        <v>#DIV/0!</v>
      </c>
      <c r="DL390" s="14" t="e">
        <f t="shared" si="653"/>
        <v>#DIV/0!</v>
      </c>
      <c r="DM390" s="14" t="e">
        <f t="shared" si="654"/>
        <v>#DIV/0!</v>
      </c>
      <c r="DN390" s="14" t="e">
        <f t="shared" si="655"/>
        <v>#DIV/0!</v>
      </c>
      <c r="DO390" s="14" t="e">
        <f t="shared" si="656"/>
        <v>#DIV/0!</v>
      </c>
      <c r="DP390" s="14" t="e">
        <f t="shared" si="657"/>
        <v>#DIV/0!</v>
      </c>
      <c r="DQ390" s="14" t="e">
        <f t="shared" si="658"/>
        <v>#DIV/0!</v>
      </c>
      <c r="DR390" s="14" t="e">
        <f t="shared" si="659"/>
        <v>#DIV/0!</v>
      </c>
      <c r="DS390" s="14" t="e">
        <f t="shared" si="660"/>
        <v>#DIV/0!</v>
      </c>
      <c r="DT390" s="14" t="e">
        <f t="shared" si="661"/>
        <v>#DIV/0!</v>
      </c>
      <c r="DU390" s="14" t="e">
        <f t="shared" si="662"/>
        <v>#DIV/0!</v>
      </c>
      <c r="DV390" s="14" t="e">
        <f t="shared" si="663"/>
        <v>#DIV/0!</v>
      </c>
      <c r="DW390" s="14" t="e">
        <f t="shared" si="664"/>
        <v>#DIV/0!</v>
      </c>
      <c r="DX390" s="14" t="e">
        <f t="shared" si="665"/>
        <v>#DIV/0!</v>
      </c>
      <c r="DY390" s="14" t="e">
        <f t="shared" si="666"/>
        <v>#DIV/0!</v>
      </c>
      <c r="DZ390" s="14" t="e">
        <f t="shared" si="671"/>
        <v>#DIV/0!</v>
      </c>
    </row>
    <row r="391" spans="1:130">
      <c r="A391" s="18">
        <v>5</v>
      </c>
      <c r="B391" s="15">
        <f t="shared" si="667"/>
        <v>0.33333333333333326</v>
      </c>
      <c r="C391" s="18">
        <v>2005</v>
      </c>
      <c r="D391" s="25">
        <f t="shared" si="672"/>
        <v>0</v>
      </c>
      <c r="E391" s="25">
        <f t="shared" si="673"/>
        <v>0</v>
      </c>
      <c r="F391" s="25">
        <f t="shared" si="674"/>
        <v>0</v>
      </c>
      <c r="G391" s="25">
        <f t="shared" ref="G391:G409" si="675">VLOOKUP($C$69,$D$3:$K$63,$A$73,0)*(B388-B387)</f>
        <v>0</v>
      </c>
      <c r="H391" s="25">
        <f>VLOOKUP($C$70,$D$3:$K$63,$A$73,0)*(B387-B386)</f>
        <v>0</v>
      </c>
      <c r="I391" s="25">
        <f>VLOOKUP($C$71,$D$3:$K$63,$A$73,0)*B386</f>
        <v>0</v>
      </c>
      <c r="J391" s="25"/>
      <c r="K391" s="25"/>
      <c r="L391" s="25"/>
      <c r="M391" s="25"/>
      <c r="N391" s="25"/>
      <c r="O391" s="25"/>
      <c r="P391" s="25"/>
      <c r="Q391" s="25"/>
      <c r="R391" s="25"/>
      <c r="S391" s="25"/>
      <c r="T391" s="25"/>
      <c r="U391" s="25"/>
      <c r="V391" s="25"/>
      <c r="W391" s="25"/>
      <c r="X391" s="25"/>
      <c r="Y391" s="25"/>
      <c r="Z391" s="25"/>
      <c r="AA391" s="25"/>
      <c r="AB391" s="25"/>
      <c r="AC391" s="25"/>
      <c r="AD391" s="25"/>
      <c r="AE391" s="25"/>
      <c r="AF391" s="25"/>
      <c r="AG391" s="25"/>
      <c r="AH391" s="25"/>
      <c r="AI391" s="25"/>
      <c r="AJ391" s="25"/>
      <c r="AK391" s="25"/>
      <c r="AL391" s="25"/>
      <c r="AM391" s="25"/>
      <c r="AN391" s="25"/>
      <c r="AO391" s="25"/>
      <c r="AP391" s="25"/>
      <c r="AQ391" s="25"/>
      <c r="AR391" s="25"/>
      <c r="AS391" s="25"/>
      <c r="AT391" s="25"/>
      <c r="AU391" s="25"/>
      <c r="AV391" s="25"/>
      <c r="AW391" s="25"/>
      <c r="AX391" s="25"/>
      <c r="AY391" s="25"/>
      <c r="AZ391" s="25"/>
      <c r="BA391" s="25"/>
      <c r="BB391" s="25"/>
      <c r="BC391" s="25"/>
      <c r="BD391" s="25"/>
      <c r="BE391" s="25"/>
      <c r="BF391" s="25"/>
      <c r="BG391" s="25"/>
      <c r="BH391" s="25"/>
      <c r="BI391" s="25"/>
      <c r="BJ391" s="25"/>
      <c r="BK391" s="25"/>
      <c r="BL391" s="25"/>
      <c r="BM391" s="21">
        <f t="shared" si="668"/>
        <v>0</v>
      </c>
      <c r="BN391" s="18"/>
      <c r="BO391" s="18"/>
      <c r="BP391" s="18">
        <v>2005</v>
      </c>
      <c r="BQ391" s="14" t="e">
        <f t="shared" si="669"/>
        <v>#DIV/0!</v>
      </c>
      <c r="BR391" s="14" t="e">
        <f t="shared" si="638"/>
        <v>#DIV/0!</v>
      </c>
      <c r="BS391" s="14" t="e">
        <f t="shared" si="638"/>
        <v>#DIV/0!</v>
      </c>
      <c r="BT391" s="14" t="e">
        <f t="shared" si="638"/>
        <v>#DIV/0!</v>
      </c>
      <c r="BU391" s="14" t="e">
        <f t="shared" si="638"/>
        <v>#DIV/0!</v>
      </c>
      <c r="BV391" s="14" t="e">
        <f t="shared" si="638"/>
        <v>#DIV/0!</v>
      </c>
      <c r="BW391" s="14" t="e">
        <f t="shared" si="638"/>
        <v>#DIV/0!</v>
      </c>
      <c r="BX391" s="14" t="e">
        <f t="shared" si="638"/>
        <v>#DIV/0!</v>
      </c>
      <c r="BY391" s="14" t="e">
        <f t="shared" si="638"/>
        <v>#DIV/0!</v>
      </c>
      <c r="BZ391" s="14" t="e">
        <f t="shared" si="638"/>
        <v>#DIV/0!</v>
      </c>
      <c r="CA391" s="14" t="e">
        <f t="shared" si="638"/>
        <v>#DIV/0!</v>
      </c>
      <c r="CB391" s="14" t="e">
        <f t="shared" si="638"/>
        <v>#DIV/0!</v>
      </c>
      <c r="CC391" s="14" t="e">
        <f t="shared" si="638"/>
        <v>#DIV/0!</v>
      </c>
      <c r="CD391" s="14" t="e">
        <f t="shared" si="638"/>
        <v>#DIV/0!</v>
      </c>
      <c r="CE391" s="14" t="e">
        <f t="shared" si="638"/>
        <v>#DIV/0!</v>
      </c>
      <c r="CF391" s="14" t="e">
        <f t="shared" si="638"/>
        <v>#DIV/0!</v>
      </c>
      <c r="CG391" s="14" t="e">
        <f t="shared" si="638"/>
        <v>#DIV/0!</v>
      </c>
      <c r="CH391" s="14" t="e">
        <f t="shared" si="639"/>
        <v>#DIV/0!</v>
      </c>
      <c r="CI391" s="14" t="e">
        <f t="shared" si="640"/>
        <v>#DIV/0!</v>
      </c>
      <c r="CJ391" s="14" t="e">
        <f t="shared" si="641"/>
        <v>#DIV/0!</v>
      </c>
      <c r="CK391" s="14" t="e">
        <f t="shared" si="642"/>
        <v>#DIV/0!</v>
      </c>
      <c r="CL391" s="14" t="e">
        <f t="shared" si="643"/>
        <v>#DIV/0!</v>
      </c>
      <c r="CM391" s="14" t="e">
        <f t="shared" si="670"/>
        <v>#DIV/0!</v>
      </c>
      <c r="CN391" s="14" t="e">
        <f t="shared" si="644"/>
        <v>#DIV/0!</v>
      </c>
      <c r="CO391" s="14" t="e">
        <f t="shared" si="644"/>
        <v>#DIV/0!</v>
      </c>
      <c r="CP391" s="14" t="e">
        <f t="shared" si="644"/>
        <v>#DIV/0!</v>
      </c>
      <c r="CQ391" s="14" t="e">
        <f t="shared" si="644"/>
        <v>#DIV/0!</v>
      </c>
      <c r="CR391" s="14" t="e">
        <f t="shared" si="644"/>
        <v>#DIV/0!</v>
      </c>
      <c r="CS391" s="14" t="e">
        <f t="shared" si="644"/>
        <v>#DIV/0!</v>
      </c>
      <c r="CT391" s="14" t="e">
        <f t="shared" si="644"/>
        <v>#DIV/0!</v>
      </c>
      <c r="CU391" s="14" t="e">
        <f t="shared" si="644"/>
        <v>#DIV/0!</v>
      </c>
      <c r="CV391" s="14" t="e">
        <f t="shared" si="644"/>
        <v>#DIV/0!</v>
      </c>
      <c r="CW391" s="14" t="e">
        <f t="shared" si="644"/>
        <v>#DIV/0!</v>
      </c>
      <c r="CX391" s="14" t="e">
        <f t="shared" si="644"/>
        <v>#DIV/0!</v>
      </c>
      <c r="CY391" s="14" t="e">
        <f t="shared" si="644"/>
        <v>#DIV/0!</v>
      </c>
      <c r="CZ391" s="14" t="e">
        <f t="shared" si="644"/>
        <v>#DIV/0!</v>
      </c>
      <c r="DA391" s="14" t="e">
        <f t="shared" si="644"/>
        <v>#DIV/0!</v>
      </c>
      <c r="DB391" s="14" t="e">
        <f t="shared" si="644"/>
        <v>#DIV/0!</v>
      </c>
      <c r="DC391" s="14" t="e">
        <f t="shared" si="644"/>
        <v>#DIV/0!</v>
      </c>
      <c r="DD391" s="14" t="e">
        <f t="shared" si="645"/>
        <v>#DIV/0!</v>
      </c>
      <c r="DE391" s="14" t="e">
        <f t="shared" si="646"/>
        <v>#DIV/0!</v>
      </c>
      <c r="DF391" s="14" t="e">
        <f t="shared" si="647"/>
        <v>#DIV/0!</v>
      </c>
      <c r="DG391" s="14" t="e">
        <f t="shared" si="648"/>
        <v>#DIV/0!</v>
      </c>
      <c r="DH391" s="14" t="e">
        <f t="shared" si="649"/>
        <v>#DIV/0!</v>
      </c>
      <c r="DI391" s="14" t="e">
        <f t="shared" si="650"/>
        <v>#DIV/0!</v>
      </c>
      <c r="DJ391" s="14" t="e">
        <f t="shared" si="651"/>
        <v>#DIV/0!</v>
      </c>
      <c r="DK391" s="14" t="e">
        <f t="shared" si="652"/>
        <v>#DIV/0!</v>
      </c>
      <c r="DL391" s="14" t="e">
        <f t="shared" si="653"/>
        <v>#DIV/0!</v>
      </c>
      <c r="DM391" s="14" t="e">
        <f t="shared" si="654"/>
        <v>#DIV/0!</v>
      </c>
      <c r="DN391" s="14" t="e">
        <f t="shared" si="655"/>
        <v>#DIV/0!</v>
      </c>
      <c r="DO391" s="14" t="e">
        <f t="shared" si="656"/>
        <v>#DIV/0!</v>
      </c>
      <c r="DP391" s="14" t="e">
        <f t="shared" si="657"/>
        <v>#DIV/0!</v>
      </c>
      <c r="DQ391" s="14" t="e">
        <f t="shared" si="658"/>
        <v>#DIV/0!</v>
      </c>
      <c r="DR391" s="14" t="e">
        <f t="shared" si="659"/>
        <v>#DIV/0!</v>
      </c>
      <c r="DS391" s="14" t="e">
        <f t="shared" si="660"/>
        <v>#DIV/0!</v>
      </c>
      <c r="DT391" s="14" t="e">
        <f t="shared" si="661"/>
        <v>#DIV/0!</v>
      </c>
      <c r="DU391" s="14" t="e">
        <f t="shared" si="662"/>
        <v>#DIV/0!</v>
      </c>
      <c r="DV391" s="14" t="e">
        <f t="shared" si="663"/>
        <v>#DIV/0!</v>
      </c>
      <c r="DW391" s="14" t="e">
        <f t="shared" si="664"/>
        <v>#DIV/0!</v>
      </c>
      <c r="DX391" s="14" t="e">
        <f t="shared" si="665"/>
        <v>#DIV/0!</v>
      </c>
      <c r="DY391" s="14" t="e">
        <f t="shared" si="666"/>
        <v>#DIV/0!</v>
      </c>
      <c r="DZ391" s="14" t="e">
        <f t="shared" si="671"/>
        <v>#DIV/0!</v>
      </c>
    </row>
    <row r="392" spans="1:130">
      <c r="A392" s="18">
        <v>6</v>
      </c>
      <c r="B392" s="15">
        <f t="shared" si="667"/>
        <v>0.39999999999999991</v>
      </c>
      <c r="C392" s="18">
        <v>2006</v>
      </c>
      <c r="D392" s="25">
        <f t="shared" si="672"/>
        <v>0</v>
      </c>
      <c r="E392" s="25">
        <f t="shared" si="673"/>
        <v>0</v>
      </c>
      <c r="F392" s="25">
        <f t="shared" si="674"/>
        <v>0</v>
      </c>
      <c r="G392" s="25">
        <f t="shared" si="675"/>
        <v>0</v>
      </c>
      <c r="H392" s="25">
        <f t="shared" ref="H392:H410" si="676">VLOOKUP($C$70,$D$3:$K$63,$A$73,0)*(B388-B387)</f>
        <v>0</v>
      </c>
      <c r="I392" s="25">
        <f>VLOOKUP($C$71,$D$3:$K$63,$A$73,0)*(B387-B386)</f>
        <v>6.6666666666666652E-2</v>
      </c>
      <c r="J392" s="25">
        <f>VLOOKUP($C$72,$D$3:$K$63,$A$73,0)*B386</f>
        <v>0</v>
      </c>
      <c r="K392" s="25"/>
      <c r="L392" s="25"/>
      <c r="M392" s="25"/>
      <c r="N392" s="25"/>
      <c r="O392" s="25"/>
      <c r="P392" s="25"/>
      <c r="Q392" s="25"/>
      <c r="R392" s="25"/>
      <c r="S392" s="25"/>
      <c r="T392" s="25"/>
      <c r="U392" s="25"/>
      <c r="V392" s="25"/>
      <c r="W392" s="25"/>
      <c r="X392" s="25"/>
      <c r="Y392" s="25"/>
      <c r="Z392" s="25"/>
      <c r="AA392" s="25"/>
      <c r="AB392" s="25"/>
      <c r="AC392" s="25"/>
      <c r="AD392" s="25"/>
      <c r="AE392" s="25"/>
      <c r="AF392" s="25"/>
      <c r="AG392" s="25"/>
      <c r="AH392" s="25"/>
      <c r="AI392" s="25"/>
      <c r="AJ392" s="25"/>
      <c r="AK392" s="25"/>
      <c r="AL392" s="25"/>
      <c r="AM392" s="25"/>
      <c r="AN392" s="25"/>
      <c r="AO392" s="25"/>
      <c r="AP392" s="25"/>
      <c r="AQ392" s="25"/>
      <c r="AR392" s="25"/>
      <c r="AS392" s="25"/>
      <c r="AT392" s="25"/>
      <c r="AU392" s="25"/>
      <c r="AV392" s="25"/>
      <c r="AW392" s="25"/>
      <c r="AX392" s="25"/>
      <c r="AY392" s="25"/>
      <c r="AZ392" s="25"/>
      <c r="BA392" s="25"/>
      <c r="BB392" s="25"/>
      <c r="BC392" s="25"/>
      <c r="BD392" s="25"/>
      <c r="BE392" s="25"/>
      <c r="BF392" s="25"/>
      <c r="BG392" s="25"/>
      <c r="BH392" s="25"/>
      <c r="BI392" s="25"/>
      <c r="BJ392" s="25"/>
      <c r="BK392" s="25"/>
      <c r="BL392" s="25"/>
      <c r="BM392" s="21">
        <f t="shared" si="668"/>
        <v>6.6666666666666652E-2</v>
      </c>
      <c r="BN392" s="18"/>
      <c r="BO392" s="18"/>
      <c r="BP392" s="18">
        <v>2006</v>
      </c>
      <c r="BQ392" s="14">
        <f t="shared" si="669"/>
        <v>0</v>
      </c>
      <c r="BR392" s="14">
        <f t="shared" si="638"/>
        <v>0</v>
      </c>
      <c r="BS392" s="14">
        <f t="shared" si="638"/>
        <v>0</v>
      </c>
      <c r="BT392" s="14">
        <f t="shared" si="638"/>
        <v>0</v>
      </c>
      <c r="BU392" s="14">
        <f t="shared" si="638"/>
        <v>0</v>
      </c>
      <c r="BV392" s="14">
        <f t="shared" si="638"/>
        <v>1</v>
      </c>
      <c r="BW392" s="14">
        <f t="shared" si="638"/>
        <v>0</v>
      </c>
      <c r="BX392" s="14">
        <f t="shared" si="638"/>
        <v>0</v>
      </c>
      <c r="BY392" s="14">
        <f t="shared" si="638"/>
        <v>0</v>
      </c>
      <c r="BZ392" s="14">
        <f t="shared" si="638"/>
        <v>0</v>
      </c>
      <c r="CA392" s="14">
        <f t="shared" si="638"/>
        <v>0</v>
      </c>
      <c r="CB392" s="14">
        <f t="shared" si="638"/>
        <v>0</v>
      </c>
      <c r="CC392" s="14">
        <f t="shared" si="638"/>
        <v>0</v>
      </c>
      <c r="CD392" s="14">
        <f t="shared" si="638"/>
        <v>0</v>
      </c>
      <c r="CE392" s="14">
        <f t="shared" si="638"/>
        <v>0</v>
      </c>
      <c r="CF392" s="14">
        <f t="shared" si="638"/>
        <v>0</v>
      </c>
      <c r="CG392" s="14">
        <f t="shared" si="638"/>
        <v>0</v>
      </c>
      <c r="CH392" s="14">
        <f t="shared" si="639"/>
        <v>0</v>
      </c>
      <c r="CI392" s="14">
        <f t="shared" si="640"/>
        <v>0</v>
      </c>
      <c r="CJ392" s="14">
        <f t="shared" si="641"/>
        <v>0</v>
      </c>
      <c r="CK392" s="14">
        <f t="shared" si="642"/>
        <v>0</v>
      </c>
      <c r="CL392" s="14">
        <f t="shared" si="643"/>
        <v>0</v>
      </c>
      <c r="CM392" s="14">
        <f t="shared" si="670"/>
        <v>0</v>
      </c>
      <c r="CN392" s="14">
        <f t="shared" si="644"/>
        <v>0</v>
      </c>
      <c r="CO392" s="14">
        <f t="shared" si="644"/>
        <v>0</v>
      </c>
      <c r="CP392" s="14">
        <f t="shared" si="644"/>
        <v>0</v>
      </c>
      <c r="CQ392" s="14">
        <f t="shared" si="644"/>
        <v>0</v>
      </c>
      <c r="CR392" s="14">
        <f t="shared" si="644"/>
        <v>0</v>
      </c>
      <c r="CS392" s="14">
        <f t="shared" si="644"/>
        <v>0</v>
      </c>
      <c r="CT392" s="14">
        <f t="shared" si="644"/>
        <v>0</v>
      </c>
      <c r="CU392" s="14">
        <f t="shared" si="644"/>
        <v>0</v>
      </c>
      <c r="CV392" s="14">
        <f t="shared" si="644"/>
        <v>0</v>
      </c>
      <c r="CW392" s="14">
        <f t="shared" si="644"/>
        <v>0</v>
      </c>
      <c r="CX392" s="14">
        <f t="shared" si="644"/>
        <v>0</v>
      </c>
      <c r="CY392" s="14">
        <f t="shared" si="644"/>
        <v>0</v>
      </c>
      <c r="CZ392" s="14">
        <f t="shared" si="644"/>
        <v>0</v>
      </c>
      <c r="DA392" s="14">
        <f t="shared" si="644"/>
        <v>0</v>
      </c>
      <c r="DB392" s="14">
        <f t="shared" si="644"/>
        <v>0</v>
      </c>
      <c r="DC392" s="14">
        <f t="shared" si="644"/>
        <v>0</v>
      </c>
      <c r="DD392" s="14">
        <f t="shared" si="645"/>
        <v>0</v>
      </c>
      <c r="DE392" s="14">
        <f t="shared" si="646"/>
        <v>0</v>
      </c>
      <c r="DF392" s="14">
        <f t="shared" si="647"/>
        <v>0</v>
      </c>
      <c r="DG392" s="14">
        <f t="shared" si="648"/>
        <v>0</v>
      </c>
      <c r="DH392" s="14">
        <f t="shared" si="649"/>
        <v>0</v>
      </c>
      <c r="DI392" s="14">
        <f t="shared" si="650"/>
        <v>0</v>
      </c>
      <c r="DJ392" s="14">
        <f t="shared" si="651"/>
        <v>0</v>
      </c>
      <c r="DK392" s="14">
        <f t="shared" si="652"/>
        <v>0</v>
      </c>
      <c r="DL392" s="14">
        <f t="shared" si="653"/>
        <v>0</v>
      </c>
      <c r="DM392" s="14">
        <f t="shared" si="654"/>
        <v>0</v>
      </c>
      <c r="DN392" s="14">
        <f t="shared" si="655"/>
        <v>0</v>
      </c>
      <c r="DO392" s="14">
        <f t="shared" si="656"/>
        <v>0</v>
      </c>
      <c r="DP392" s="14">
        <f t="shared" si="657"/>
        <v>0</v>
      </c>
      <c r="DQ392" s="14">
        <f t="shared" si="658"/>
        <v>0</v>
      </c>
      <c r="DR392" s="14">
        <f t="shared" si="659"/>
        <v>0</v>
      </c>
      <c r="DS392" s="14">
        <f t="shared" si="660"/>
        <v>0</v>
      </c>
      <c r="DT392" s="14">
        <f t="shared" si="661"/>
        <v>0</v>
      </c>
      <c r="DU392" s="14">
        <f t="shared" si="662"/>
        <v>0</v>
      </c>
      <c r="DV392" s="14">
        <f t="shared" si="663"/>
        <v>0</v>
      </c>
      <c r="DW392" s="14">
        <f t="shared" si="664"/>
        <v>0</v>
      </c>
      <c r="DX392" s="14">
        <f t="shared" si="665"/>
        <v>0</v>
      </c>
      <c r="DY392" s="14">
        <f t="shared" si="666"/>
        <v>0</v>
      </c>
      <c r="DZ392" s="14">
        <f t="shared" si="671"/>
        <v>1</v>
      </c>
    </row>
    <row r="393" spans="1:130">
      <c r="A393" s="18">
        <v>7</v>
      </c>
      <c r="B393" s="15">
        <f t="shared" si="667"/>
        <v>0.46666666666666656</v>
      </c>
      <c r="C393" s="18">
        <v>2007</v>
      </c>
      <c r="D393" s="25">
        <f t="shared" si="672"/>
        <v>0</v>
      </c>
      <c r="E393" s="25">
        <f t="shared" si="673"/>
        <v>0</v>
      </c>
      <c r="F393" s="25">
        <f t="shared" si="674"/>
        <v>0</v>
      </c>
      <c r="G393" s="25">
        <f t="shared" si="675"/>
        <v>0</v>
      </c>
      <c r="H393" s="25">
        <f t="shared" si="676"/>
        <v>0</v>
      </c>
      <c r="I393" s="25">
        <f t="shared" ref="I393:I411" si="677">VLOOKUP($C$71,$D$3:$K$63,$A$73,0)*(B388-B387)</f>
        <v>6.6666666666666652E-2</v>
      </c>
      <c r="J393" s="25">
        <f>VLOOKUP($C$72,$D$3:$K$63,$A$73,0)*(B387-B386)</f>
        <v>6.6666666666666652E-2</v>
      </c>
      <c r="K393" s="25">
        <f>VLOOKUP($C$73,$D$3:$K$63,$A$73,0)*B386</f>
        <v>0</v>
      </c>
      <c r="L393" s="25"/>
      <c r="M393" s="25"/>
      <c r="N393" s="25"/>
      <c r="O393" s="25"/>
      <c r="P393" s="25"/>
      <c r="Q393" s="25"/>
      <c r="R393" s="25"/>
      <c r="S393" s="25"/>
      <c r="T393" s="25"/>
      <c r="U393" s="25"/>
      <c r="V393" s="25"/>
      <c r="W393" s="25"/>
      <c r="X393" s="25"/>
      <c r="Y393" s="25"/>
      <c r="Z393" s="25"/>
      <c r="AA393" s="25"/>
      <c r="AB393" s="25"/>
      <c r="AC393" s="25"/>
      <c r="AD393" s="25"/>
      <c r="AE393" s="25"/>
      <c r="AF393" s="25"/>
      <c r="AG393" s="25"/>
      <c r="AH393" s="25"/>
      <c r="AI393" s="25"/>
      <c r="AJ393" s="25"/>
      <c r="AK393" s="25"/>
      <c r="AL393" s="25"/>
      <c r="AM393" s="25"/>
      <c r="AN393" s="25"/>
      <c r="AO393" s="25"/>
      <c r="AP393" s="25"/>
      <c r="AQ393" s="25"/>
      <c r="AR393" s="25"/>
      <c r="AS393" s="25"/>
      <c r="AT393" s="25"/>
      <c r="AU393" s="25"/>
      <c r="AV393" s="25"/>
      <c r="AW393" s="25"/>
      <c r="AX393" s="25"/>
      <c r="AY393" s="25"/>
      <c r="AZ393" s="25"/>
      <c r="BA393" s="25"/>
      <c r="BB393" s="25"/>
      <c r="BC393" s="25"/>
      <c r="BD393" s="25"/>
      <c r="BE393" s="25"/>
      <c r="BF393" s="25"/>
      <c r="BG393" s="25"/>
      <c r="BH393" s="25"/>
      <c r="BI393" s="25"/>
      <c r="BJ393" s="25"/>
      <c r="BK393" s="25"/>
      <c r="BL393" s="25"/>
      <c r="BM393" s="21">
        <f t="shared" si="668"/>
        <v>0.1333333333333333</v>
      </c>
      <c r="BN393" s="18"/>
      <c r="BO393" s="18"/>
      <c r="BP393" s="18">
        <v>2007</v>
      </c>
      <c r="BQ393" s="14">
        <f t="shared" si="669"/>
        <v>0</v>
      </c>
      <c r="BR393" s="14">
        <f t="shared" si="638"/>
        <v>0</v>
      </c>
      <c r="BS393" s="14">
        <f t="shared" si="638"/>
        <v>0</v>
      </c>
      <c r="BT393" s="14">
        <f t="shared" si="638"/>
        <v>0</v>
      </c>
      <c r="BU393" s="14">
        <f t="shared" si="638"/>
        <v>0</v>
      </c>
      <c r="BV393" s="14">
        <f t="shared" si="638"/>
        <v>0.5</v>
      </c>
      <c r="BW393" s="14">
        <f t="shared" si="638"/>
        <v>0.5</v>
      </c>
      <c r="BX393" s="14">
        <f t="shared" si="638"/>
        <v>0</v>
      </c>
      <c r="BY393" s="14">
        <f t="shared" si="638"/>
        <v>0</v>
      </c>
      <c r="BZ393" s="14">
        <f t="shared" si="638"/>
        <v>0</v>
      </c>
      <c r="CA393" s="14">
        <f t="shared" si="638"/>
        <v>0</v>
      </c>
      <c r="CB393" s="14">
        <f t="shared" si="638"/>
        <v>0</v>
      </c>
      <c r="CC393" s="14">
        <f t="shared" si="638"/>
        <v>0</v>
      </c>
      <c r="CD393" s="14">
        <f t="shared" si="638"/>
        <v>0</v>
      </c>
      <c r="CE393" s="14">
        <f t="shared" si="638"/>
        <v>0</v>
      </c>
      <c r="CF393" s="14">
        <f t="shared" si="638"/>
        <v>0</v>
      </c>
      <c r="CG393" s="14">
        <f t="shared" si="638"/>
        <v>0</v>
      </c>
      <c r="CH393" s="14">
        <f t="shared" si="639"/>
        <v>0</v>
      </c>
      <c r="CI393" s="14">
        <f t="shared" si="640"/>
        <v>0</v>
      </c>
      <c r="CJ393" s="14">
        <f t="shared" si="641"/>
        <v>0</v>
      </c>
      <c r="CK393" s="14">
        <f t="shared" si="642"/>
        <v>0</v>
      </c>
      <c r="CL393" s="14">
        <f t="shared" si="643"/>
        <v>0</v>
      </c>
      <c r="CM393" s="14">
        <f t="shared" si="670"/>
        <v>0</v>
      </c>
      <c r="CN393" s="14">
        <f t="shared" si="644"/>
        <v>0</v>
      </c>
      <c r="CO393" s="14">
        <f t="shared" si="644"/>
        <v>0</v>
      </c>
      <c r="CP393" s="14">
        <f t="shared" si="644"/>
        <v>0</v>
      </c>
      <c r="CQ393" s="14">
        <f t="shared" si="644"/>
        <v>0</v>
      </c>
      <c r="CR393" s="14">
        <f t="shared" si="644"/>
        <v>0</v>
      </c>
      <c r="CS393" s="14">
        <f t="shared" si="644"/>
        <v>0</v>
      </c>
      <c r="CT393" s="14">
        <f t="shared" si="644"/>
        <v>0</v>
      </c>
      <c r="CU393" s="14">
        <f t="shared" si="644"/>
        <v>0</v>
      </c>
      <c r="CV393" s="14">
        <f t="shared" si="644"/>
        <v>0</v>
      </c>
      <c r="CW393" s="14">
        <f t="shared" si="644"/>
        <v>0</v>
      </c>
      <c r="CX393" s="14">
        <f t="shared" si="644"/>
        <v>0</v>
      </c>
      <c r="CY393" s="14">
        <f t="shared" si="644"/>
        <v>0</v>
      </c>
      <c r="CZ393" s="14">
        <f t="shared" si="644"/>
        <v>0</v>
      </c>
      <c r="DA393" s="14">
        <f t="shared" si="644"/>
        <v>0</v>
      </c>
      <c r="DB393" s="14">
        <f t="shared" si="644"/>
        <v>0</v>
      </c>
      <c r="DC393" s="14">
        <f t="shared" si="644"/>
        <v>0</v>
      </c>
      <c r="DD393" s="14">
        <f t="shared" si="645"/>
        <v>0</v>
      </c>
      <c r="DE393" s="14">
        <f t="shared" si="646"/>
        <v>0</v>
      </c>
      <c r="DF393" s="14">
        <f t="shared" si="647"/>
        <v>0</v>
      </c>
      <c r="DG393" s="14">
        <f t="shared" si="648"/>
        <v>0</v>
      </c>
      <c r="DH393" s="14">
        <f t="shared" si="649"/>
        <v>0</v>
      </c>
      <c r="DI393" s="14">
        <f t="shared" si="650"/>
        <v>0</v>
      </c>
      <c r="DJ393" s="14">
        <f t="shared" si="651"/>
        <v>0</v>
      </c>
      <c r="DK393" s="14">
        <f t="shared" si="652"/>
        <v>0</v>
      </c>
      <c r="DL393" s="14">
        <f t="shared" si="653"/>
        <v>0</v>
      </c>
      <c r="DM393" s="14">
        <f t="shared" si="654"/>
        <v>0</v>
      </c>
      <c r="DN393" s="14">
        <f t="shared" si="655"/>
        <v>0</v>
      </c>
      <c r="DO393" s="14">
        <f t="shared" si="656"/>
        <v>0</v>
      </c>
      <c r="DP393" s="14">
        <f t="shared" si="657"/>
        <v>0</v>
      </c>
      <c r="DQ393" s="14">
        <f t="shared" si="658"/>
        <v>0</v>
      </c>
      <c r="DR393" s="14">
        <f t="shared" si="659"/>
        <v>0</v>
      </c>
      <c r="DS393" s="14">
        <f t="shared" si="660"/>
        <v>0</v>
      </c>
      <c r="DT393" s="14">
        <f t="shared" si="661"/>
        <v>0</v>
      </c>
      <c r="DU393" s="14">
        <f t="shared" si="662"/>
        <v>0</v>
      </c>
      <c r="DV393" s="14">
        <f t="shared" si="663"/>
        <v>0</v>
      </c>
      <c r="DW393" s="14">
        <f t="shared" si="664"/>
        <v>0</v>
      </c>
      <c r="DX393" s="14">
        <f t="shared" si="665"/>
        <v>0</v>
      </c>
      <c r="DY393" s="14">
        <f t="shared" si="666"/>
        <v>0</v>
      </c>
      <c r="DZ393" s="14">
        <f t="shared" si="671"/>
        <v>1</v>
      </c>
    </row>
    <row r="394" spans="1:130">
      <c r="A394" s="18">
        <v>8</v>
      </c>
      <c r="B394" s="15">
        <f t="shared" si="667"/>
        <v>0.53333333333333321</v>
      </c>
      <c r="C394" s="18">
        <v>2008</v>
      </c>
      <c r="D394" s="25">
        <f t="shared" si="672"/>
        <v>0</v>
      </c>
      <c r="E394" s="25">
        <f t="shared" si="673"/>
        <v>0</v>
      </c>
      <c r="F394" s="25">
        <f t="shared" si="674"/>
        <v>0</v>
      </c>
      <c r="G394" s="25">
        <f t="shared" si="675"/>
        <v>0</v>
      </c>
      <c r="H394" s="25">
        <f t="shared" si="676"/>
        <v>0</v>
      </c>
      <c r="I394" s="25">
        <f t="shared" si="677"/>
        <v>6.6666666666666652E-2</v>
      </c>
      <c r="J394" s="25">
        <f t="shared" ref="J394:J412" si="678">VLOOKUP($C$72,$D$3:$K$63,$A$73,0)*(B388-B387)</f>
        <v>6.6666666666666652E-2</v>
      </c>
      <c r="K394" s="25">
        <f>VLOOKUP($C$73,$D$3:$K$63,$A$73,0)*(B387-B386)</f>
        <v>0</v>
      </c>
      <c r="L394" s="25">
        <f>VLOOKUP($C$74,$D$3:$K$63,$A$73,0)*B386</f>
        <v>0</v>
      </c>
      <c r="M394" s="25"/>
      <c r="N394" s="25"/>
      <c r="O394" s="25"/>
      <c r="P394" s="25"/>
      <c r="Q394" s="25"/>
      <c r="R394" s="25"/>
      <c r="S394" s="25"/>
      <c r="T394" s="25"/>
      <c r="U394" s="25"/>
      <c r="V394" s="25"/>
      <c r="W394" s="25"/>
      <c r="X394" s="25"/>
      <c r="Y394" s="25"/>
      <c r="Z394" s="25"/>
      <c r="AA394" s="25"/>
      <c r="AB394" s="25"/>
      <c r="AC394" s="25"/>
      <c r="AD394" s="25"/>
      <c r="AE394" s="25"/>
      <c r="AF394" s="25"/>
      <c r="AG394" s="25"/>
      <c r="AH394" s="25"/>
      <c r="AI394" s="25"/>
      <c r="AJ394" s="25"/>
      <c r="AK394" s="25"/>
      <c r="AL394" s="25"/>
      <c r="AM394" s="25"/>
      <c r="AN394" s="25"/>
      <c r="AO394" s="25"/>
      <c r="AP394" s="25"/>
      <c r="AQ394" s="25"/>
      <c r="AR394" s="25"/>
      <c r="AS394" s="25"/>
      <c r="AT394" s="25"/>
      <c r="AU394" s="25"/>
      <c r="AV394" s="25"/>
      <c r="AW394" s="25"/>
      <c r="AX394" s="25"/>
      <c r="AY394" s="25"/>
      <c r="AZ394" s="25"/>
      <c r="BA394" s="25"/>
      <c r="BB394" s="25"/>
      <c r="BC394" s="25"/>
      <c r="BD394" s="25"/>
      <c r="BE394" s="25"/>
      <c r="BF394" s="25"/>
      <c r="BG394" s="25"/>
      <c r="BH394" s="25"/>
      <c r="BI394" s="25"/>
      <c r="BJ394" s="25"/>
      <c r="BK394" s="25"/>
      <c r="BL394" s="25"/>
      <c r="BM394" s="21">
        <f t="shared" si="668"/>
        <v>0.1333333333333333</v>
      </c>
      <c r="BN394" s="18"/>
      <c r="BO394" s="18"/>
      <c r="BP394" s="18">
        <v>2008</v>
      </c>
      <c r="BQ394" s="14">
        <f t="shared" si="669"/>
        <v>0</v>
      </c>
      <c r="BR394" s="14">
        <f t="shared" si="638"/>
        <v>0</v>
      </c>
      <c r="BS394" s="14">
        <f t="shared" si="638"/>
        <v>0</v>
      </c>
      <c r="BT394" s="14">
        <f t="shared" si="638"/>
        <v>0</v>
      </c>
      <c r="BU394" s="14">
        <f t="shared" si="638"/>
        <v>0</v>
      </c>
      <c r="BV394" s="14">
        <f t="shared" si="638"/>
        <v>0.5</v>
      </c>
      <c r="BW394" s="14">
        <f t="shared" si="638"/>
        <v>0.5</v>
      </c>
      <c r="BX394" s="14">
        <f t="shared" si="638"/>
        <v>0</v>
      </c>
      <c r="BY394" s="14">
        <f t="shared" si="638"/>
        <v>0</v>
      </c>
      <c r="BZ394" s="14">
        <f t="shared" si="638"/>
        <v>0</v>
      </c>
      <c r="CA394" s="14">
        <f t="shared" si="638"/>
        <v>0</v>
      </c>
      <c r="CB394" s="14">
        <f t="shared" si="638"/>
        <v>0</v>
      </c>
      <c r="CC394" s="14">
        <f t="shared" si="638"/>
        <v>0</v>
      </c>
      <c r="CD394" s="14">
        <f t="shared" si="638"/>
        <v>0</v>
      </c>
      <c r="CE394" s="14">
        <f t="shared" si="638"/>
        <v>0</v>
      </c>
      <c r="CF394" s="14">
        <f t="shared" si="638"/>
        <v>0</v>
      </c>
      <c r="CG394" s="14">
        <f t="shared" si="638"/>
        <v>0</v>
      </c>
      <c r="CH394" s="14">
        <f t="shared" si="639"/>
        <v>0</v>
      </c>
      <c r="CI394" s="14">
        <f t="shared" si="640"/>
        <v>0</v>
      </c>
      <c r="CJ394" s="14">
        <f t="shared" si="641"/>
        <v>0</v>
      </c>
      <c r="CK394" s="14">
        <f t="shared" si="642"/>
        <v>0</v>
      </c>
      <c r="CL394" s="14">
        <f t="shared" si="643"/>
        <v>0</v>
      </c>
      <c r="CM394" s="14">
        <f t="shared" si="670"/>
        <v>0</v>
      </c>
      <c r="CN394" s="14">
        <f t="shared" si="644"/>
        <v>0</v>
      </c>
      <c r="CO394" s="14">
        <f t="shared" si="644"/>
        <v>0</v>
      </c>
      <c r="CP394" s="14">
        <f t="shared" si="644"/>
        <v>0</v>
      </c>
      <c r="CQ394" s="14">
        <f t="shared" si="644"/>
        <v>0</v>
      </c>
      <c r="CR394" s="14">
        <f t="shared" si="644"/>
        <v>0</v>
      </c>
      <c r="CS394" s="14">
        <f t="shared" si="644"/>
        <v>0</v>
      </c>
      <c r="CT394" s="14">
        <f t="shared" si="644"/>
        <v>0</v>
      </c>
      <c r="CU394" s="14">
        <f t="shared" si="644"/>
        <v>0</v>
      </c>
      <c r="CV394" s="14">
        <f t="shared" si="644"/>
        <v>0</v>
      </c>
      <c r="CW394" s="14">
        <f t="shared" si="644"/>
        <v>0</v>
      </c>
      <c r="CX394" s="14">
        <f t="shared" si="644"/>
        <v>0</v>
      </c>
      <c r="CY394" s="14">
        <f t="shared" si="644"/>
        <v>0</v>
      </c>
      <c r="CZ394" s="14">
        <f t="shared" si="644"/>
        <v>0</v>
      </c>
      <c r="DA394" s="14">
        <f t="shared" si="644"/>
        <v>0</v>
      </c>
      <c r="DB394" s="14">
        <f t="shared" si="644"/>
        <v>0</v>
      </c>
      <c r="DC394" s="14">
        <f t="shared" si="644"/>
        <v>0</v>
      </c>
      <c r="DD394" s="14">
        <f t="shared" si="645"/>
        <v>0</v>
      </c>
      <c r="DE394" s="14">
        <f t="shared" si="646"/>
        <v>0</v>
      </c>
      <c r="DF394" s="14">
        <f t="shared" si="647"/>
        <v>0</v>
      </c>
      <c r="DG394" s="14">
        <f t="shared" si="648"/>
        <v>0</v>
      </c>
      <c r="DH394" s="14">
        <f t="shared" si="649"/>
        <v>0</v>
      </c>
      <c r="DI394" s="14">
        <f t="shared" si="650"/>
        <v>0</v>
      </c>
      <c r="DJ394" s="14">
        <f t="shared" si="651"/>
        <v>0</v>
      </c>
      <c r="DK394" s="14">
        <f t="shared" si="652"/>
        <v>0</v>
      </c>
      <c r="DL394" s="14">
        <f t="shared" si="653"/>
        <v>0</v>
      </c>
      <c r="DM394" s="14">
        <f t="shared" si="654"/>
        <v>0</v>
      </c>
      <c r="DN394" s="14">
        <f t="shared" si="655"/>
        <v>0</v>
      </c>
      <c r="DO394" s="14">
        <f t="shared" si="656"/>
        <v>0</v>
      </c>
      <c r="DP394" s="14">
        <f t="shared" si="657"/>
        <v>0</v>
      </c>
      <c r="DQ394" s="14">
        <f t="shared" si="658"/>
        <v>0</v>
      </c>
      <c r="DR394" s="14">
        <f t="shared" si="659"/>
        <v>0</v>
      </c>
      <c r="DS394" s="14">
        <f t="shared" si="660"/>
        <v>0</v>
      </c>
      <c r="DT394" s="14">
        <f t="shared" si="661"/>
        <v>0</v>
      </c>
      <c r="DU394" s="14">
        <f t="shared" si="662"/>
        <v>0</v>
      </c>
      <c r="DV394" s="14">
        <f t="shared" si="663"/>
        <v>0</v>
      </c>
      <c r="DW394" s="14">
        <f t="shared" si="664"/>
        <v>0</v>
      </c>
      <c r="DX394" s="14">
        <f t="shared" si="665"/>
        <v>0</v>
      </c>
      <c r="DY394" s="14">
        <f t="shared" si="666"/>
        <v>0</v>
      </c>
      <c r="DZ394" s="14">
        <f t="shared" si="671"/>
        <v>1</v>
      </c>
    </row>
    <row r="395" spans="1:130">
      <c r="A395" s="18">
        <v>9</v>
      </c>
      <c r="B395" s="15">
        <f t="shared" si="667"/>
        <v>0.59999999999999987</v>
      </c>
      <c r="C395" s="18">
        <v>2009</v>
      </c>
      <c r="D395" s="25">
        <f t="shared" si="672"/>
        <v>0</v>
      </c>
      <c r="E395" s="25">
        <f t="shared" si="673"/>
        <v>0</v>
      </c>
      <c r="F395" s="25">
        <f t="shared" si="674"/>
        <v>0</v>
      </c>
      <c r="G395" s="25">
        <f t="shared" si="675"/>
        <v>0</v>
      </c>
      <c r="H395" s="25">
        <f t="shared" si="676"/>
        <v>0</v>
      </c>
      <c r="I395" s="25">
        <f t="shared" si="677"/>
        <v>6.6666666666666652E-2</v>
      </c>
      <c r="J395" s="25">
        <f t="shared" si="678"/>
        <v>6.6666666666666652E-2</v>
      </c>
      <c r="K395" s="25">
        <f t="shared" ref="K395:K413" si="679">VLOOKUP($C$73,$D$3:$K$63,$A$73,0)*(B388-B387)</f>
        <v>0</v>
      </c>
      <c r="L395" s="25">
        <f>VLOOKUP($C$74,$D$3:$K$63,$A$73,0)*(B387-B386)</f>
        <v>0</v>
      </c>
      <c r="M395" s="25">
        <f>VLOOKUP($C$75,$D$3:$K$63,$A$73,0)*B386</f>
        <v>0</v>
      </c>
      <c r="N395" s="25"/>
      <c r="O395" s="25"/>
      <c r="P395" s="25"/>
      <c r="Q395" s="25"/>
      <c r="R395" s="25"/>
      <c r="S395" s="25"/>
      <c r="T395" s="25"/>
      <c r="U395" s="25"/>
      <c r="V395" s="25"/>
      <c r="W395" s="25"/>
      <c r="X395" s="25"/>
      <c r="Y395" s="25"/>
      <c r="Z395" s="25"/>
      <c r="AA395" s="25"/>
      <c r="AB395" s="25"/>
      <c r="AC395" s="25"/>
      <c r="AD395" s="25"/>
      <c r="AE395" s="25"/>
      <c r="AF395" s="25"/>
      <c r="AG395" s="25"/>
      <c r="AH395" s="25"/>
      <c r="AI395" s="25"/>
      <c r="AJ395" s="25"/>
      <c r="AK395" s="25"/>
      <c r="AL395" s="25"/>
      <c r="AM395" s="25"/>
      <c r="AN395" s="25"/>
      <c r="AO395" s="25"/>
      <c r="AP395" s="25"/>
      <c r="AQ395" s="25"/>
      <c r="AR395" s="25"/>
      <c r="AS395" s="25"/>
      <c r="AT395" s="25"/>
      <c r="AU395" s="25"/>
      <c r="AV395" s="25"/>
      <c r="AW395" s="25"/>
      <c r="AX395" s="25"/>
      <c r="AY395" s="25"/>
      <c r="AZ395" s="25"/>
      <c r="BA395" s="25"/>
      <c r="BB395" s="25"/>
      <c r="BC395" s="25"/>
      <c r="BD395" s="25"/>
      <c r="BE395" s="25"/>
      <c r="BF395" s="25"/>
      <c r="BG395" s="25"/>
      <c r="BH395" s="25"/>
      <c r="BI395" s="25"/>
      <c r="BJ395" s="25"/>
      <c r="BK395" s="25"/>
      <c r="BL395" s="25"/>
      <c r="BM395" s="21">
        <f t="shared" si="668"/>
        <v>0.1333333333333333</v>
      </c>
      <c r="BN395" s="18"/>
      <c r="BO395" s="18"/>
      <c r="BP395" s="18">
        <v>2009</v>
      </c>
      <c r="BQ395" s="14">
        <f t="shared" si="669"/>
        <v>0</v>
      </c>
      <c r="BR395" s="14">
        <f t="shared" si="638"/>
        <v>0</v>
      </c>
      <c r="BS395" s="14">
        <f t="shared" si="638"/>
        <v>0</v>
      </c>
      <c r="BT395" s="14">
        <f t="shared" si="638"/>
        <v>0</v>
      </c>
      <c r="BU395" s="14">
        <f t="shared" si="638"/>
        <v>0</v>
      </c>
      <c r="BV395" s="14">
        <f t="shared" si="638"/>
        <v>0.5</v>
      </c>
      <c r="BW395" s="14">
        <f t="shared" si="638"/>
        <v>0.5</v>
      </c>
      <c r="BX395" s="14">
        <f t="shared" si="638"/>
        <v>0</v>
      </c>
      <c r="BY395" s="14">
        <f t="shared" si="638"/>
        <v>0</v>
      </c>
      <c r="BZ395" s="14">
        <f t="shared" si="638"/>
        <v>0</v>
      </c>
      <c r="CA395" s="14">
        <f t="shared" si="638"/>
        <v>0</v>
      </c>
      <c r="CB395" s="14">
        <f t="shared" si="638"/>
        <v>0</v>
      </c>
      <c r="CC395" s="14">
        <f t="shared" si="638"/>
        <v>0</v>
      </c>
      <c r="CD395" s="14">
        <f t="shared" si="638"/>
        <v>0</v>
      </c>
      <c r="CE395" s="14">
        <f t="shared" si="638"/>
        <v>0</v>
      </c>
      <c r="CF395" s="14">
        <f t="shared" si="638"/>
        <v>0</v>
      </c>
      <c r="CG395" s="14">
        <f t="shared" si="638"/>
        <v>0</v>
      </c>
      <c r="CH395" s="14">
        <f t="shared" si="639"/>
        <v>0</v>
      </c>
      <c r="CI395" s="14">
        <f t="shared" si="640"/>
        <v>0</v>
      </c>
      <c r="CJ395" s="14">
        <f t="shared" si="641"/>
        <v>0</v>
      </c>
      <c r="CK395" s="14">
        <f t="shared" si="642"/>
        <v>0</v>
      </c>
      <c r="CL395" s="14">
        <f t="shared" si="643"/>
        <v>0</v>
      </c>
      <c r="CM395" s="14">
        <f t="shared" si="670"/>
        <v>0</v>
      </c>
      <c r="CN395" s="14">
        <f t="shared" si="644"/>
        <v>0</v>
      </c>
      <c r="CO395" s="14">
        <f t="shared" si="644"/>
        <v>0</v>
      </c>
      <c r="CP395" s="14">
        <f t="shared" si="644"/>
        <v>0</v>
      </c>
      <c r="CQ395" s="14">
        <f t="shared" si="644"/>
        <v>0</v>
      </c>
      <c r="CR395" s="14">
        <f t="shared" si="644"/>
        <v>0</v>
      </c>
      <c r="CS395" s="14">
        <f t="shared" si="644"/>
        <v>0</v>
      </c>
      <c r="CT395" s="14">
        <f t="shared" si="644"/>
        <v>0</v>
      </c>
      <c r="CU395" s="14">
        <f t="shared" si="644"/>
        <v>0</v>
      </c>
      <c r="CV395" s="14">
        <f t="shared" si="644"/>
        <v>0</v>
      </c>
      <c r="CW395" s="14">
        <f t="shared" si="644"/>
        <v>0</v>
      </c>
      <c r="CX395" s="14">
        <f t="shared" si="644"/>
        <v>0</v>
      </c>
      <c r="CY395" s="14">
        <f t="shared" si="644"/>
        <v>0</v>
      </c>
      <c r="CZ395" s="14">
        <f t="shared" si="644"/>
        <v>0</v>
      </c>
      <c r="DA395" s="14">
        <f t="shared" si="644"/>
        <v>0</v>
      </c>
      <c r="DB395" s="14">
        <f t="shared" si="644"/>
        <v>0</v>
      </c>
      <c r="DC395" s="14">
        <f t="shared" si="644"/>
        <v>0</v>
      </c>
      <c r="DD395" s="14">
        <f t="shared" si="645"/>
        <v>0</v>
      </c>
      <c r="DE395" s="14">
        <f t="shared" si="646"/>
        <v>0</v>
      </c>
      <c r="DF395" s="14">
        <f t="shared" si="647"/>
        <v>0</v>
      </c>
      <c r="DG395" s="14">
        <f t="shared" si="648"/>
        <v>0</v>
      </c>
      <c r="DH395" s="14">
        <f t="shared" si="649"/>
        <v>0</v>
      </c>
      <c r="DI395" s="14">
        <f t="shared" si="650"/>
        <v>0</v>
      </c>
      <c r="DJ395" s="14">
        <f t="shared" si="651"/>
        <v>0</v>
      </c>
      <c r="DK395" s="14">
        <f t="shared" si="652"/>
        <v>0</v>
      </c>
      <c r="DL395" s="14">
        <f t="shared" si="653"/>
        <v>0</v>
      </c>
      <c r="DM395" s="14">
        <f t="shared" si="654"/>
        <v>0</v>
      </c>
      <c r="DN395" s="14">
        <f t="shared" si="655"/>
        <v>0</v>
      </c>
      <c r="DO395" s="14">
        <f t="shared" si="656"/>
        <v>0</v>
      </c>
      <c r="DP395" s="14">
        <f t="shared" si="657"/>
        <v>0</v>
      </c>
      <c r="DQ395" s="14">
        <f t="shared" si="658"/>
        <v>0</v>
      </c>
      <c r="DR395" s="14">
        <f t="shared" si="659"/>
        <v>0</v>
      </c>
      <c r="DS395" s="14">
        <f t="shared" si="660"/>
        <v>0</v>
      </c>
      <c r="DT395" s="14">
        <f t="shared" si="661"/>
        <v>0</v>
      </c>
      <c r="DU395" s="14">
        <f t="shared" si="662"/>
        <v>0</v>
      </c>
      <c r="DV395" s="14">
        <f t="shared" si="663"/>
        <v>0</v>
      </c>
      <c r="DW395" s="14">
        <f t="shared" si="664"/>
        <v>0</v>
      </c>
      <c r="DX395" s="14">
        <f t="shared" si="665"/>
        <v>0</v>
      </c>
      <c r="DY395" s="14">
        <f t="shared" si="666"/>
        <v>0</v>
      </c>
      <c r="DZ395" s="14">
        <f t="shared" si="671"/>
        <v>1</v>
      </c>
    </row>
    <row r="396" spans="1:130">
      <c r="A396" s="18">
        <v>10</v>
      </c>
      <c r="B396" s="15">
        <f t="shared" si="667"/>
        <v>0.66666666666666652</v>
      </c>
      <c r="C396" s="18">
        <v>2010</v>
      </c>
      <c r="D396" s="25">
        <f t="shared" si="672"/>
        <v>0</v>
      </c>
      <c r="E396" s="25">
        <f t="shared" si="673"/>
        <v>0</v>
      </c>
      <c r="F396" s="25">
        <f t="shared" si="674"/>
        <v>0</v>
      </c>
      <c r="G396" s="25">
        <f t="shared" si="675"/>
        <v>0</v>
      </c>
      <c r="H396" s="25">
        <f t="shared" si="676"/>
        <v>0</v>
      </c>
      <c r="I396" s="25">
        <f t="shared" si="677"/>
        <v>6.6666666666666652E-2</v>
      </c>
      <c r="J396" s="25">
        <f t="shared" si="678"/>
        <v>6.6666666666666652E-2</v>
      </c>
      <c r="K396" s="25">
        <f t="shared" si="679"/>
        <v>0</v>
      </c>
      <c r="L396" s="25">
        <f t="shared" ref="L396:L414" si="680">VLOOKUP($C$74,$D$3:$K$63,$A$73,0)*(B388-B387)</f>
        <v>0</v>
      </c>
      <c r="M396" s="25">
        <f>VLOOKUP($C$75,$D$3:$K$63,$A$73,0)*(B387-B386)</f>
        <v>0</v>
      </c>
      <c r="N396" s="25">
        <f>VLOOKUP($C$76,$D$3:$K$63,$A$73,0)*B386</f>
        <v>0</v>
      </c>
      <c r="O396" s="25"/>
      <c r="P396" s="25"/>
      <c r="Q396" s="25"/>
      <c r="R396" s="25"/>
      <c r="S396" s="25"/>
      <c r="T396" s="25"/>
      <c r="U396" s="25"/>
      <c r="V396" s="25"/>
      <c r="W396" s="25"/>
      <c r="X396" s="25"/>
      <c r="Y396" s="25"/>
      <c r="Z396" s="25"/>
      <c r="AA396" s="25"/>
      <c r="AB396" s="25"/>
      <c r="AC396" s="25"/>
      <c r="AD396" s="25"/>
      <c r="AE396" s="25"/>
      <c r="AF396" s="25"/>
      <c r="AG396" s="25"/>
      <c r="AH396" s="25"/>
      <c r="AI396" s="25"/>
      <c r="AJ396" s="25"/>
      <c r="AK396" s="25"/>
      <c r="AL396" s="25"/>
      <c r="AM396" s="25"/>
      <c r="AN396" s="25"/>
      <c r="AO396" s="25"/>
      <c r="AP396" s="25"/>
      <c r="AQ396" s="25"/>
      <c r="AR396" s="25"/>
      <c r="AS396" s="25"/>
      <c r="AT396" s="25"/>
      <c r="AU396" s="25"/>
      <c r="AV396" s="25"/>
      <c r="AW396" s="25"/>
      <c r="AX396" s="25"/>
      <c r="AY396" s="25"/>
      <c r="AZ396" s="25"/>
      <c r="BA396" s="25"/>
      <c r="BB396" s="25"/>
      <c r="BC396" s="25"/>
      <c r="BD396" s="25"/>
      <c r="BE396" s="25"/>
      <c r="BF396" s="25"/>
      <c r="BG396" s="25"/>
      <c r="BH396" s="25"/>
      <c r="BI396" s="25"/>
      <c r="BJ396" s="25"/>
      <c r="BK396" s="25"/>
      <c r="BL396" s="25"/>
      <c r="BM396" s="21">
        <f t="shared" si="668"/>
        <v>0.1333333333333333</v>
      </c>
      <c r="BN396" s="18"/>
      <c r="BO396" s="18"/>
      <c r="BP396" s="18">
        <v>2010</v>
      </c>
      <c r="BQ396" s="14">
        <f t="shared" si="669"/>
        <v>0</v>
      </c>
      <c r="BR396" s="14">
        <f t="shared" si="638"/>
        <v>0</v>
      </c>
      <c r="BS396" s="14">
        <f t="shared" si="638"/>
        <v>0</v>
      </c>
      <c r="BT396" s="14">
        <f t="shared" si="638"/>
        <v>0</v>
      </c>
      <c r="BU396" s="14">
        <f t="shared" si="638"/>
        <v>0</v>
      </c>
      <c r="BV396" s="14">
        <f t="shared" si="638"/>
        <v>0.5</v>
      </c>
      <c r="BW396" s="14">
        <f t="shared" si="638"/>
        <v>0.5</v>
      </c>
      <c r="BX396" s="14">
        <f t="shared" si="638"/>
        <v>0</v>
      </c>
      <c r="BY396" s="14">
        <f t="shared" si="638"/>
        <v>0</v>
      </c>
      <c r="BZ396" s="14">
        <f t="shared" si="638"/>
        <v>0</v>
      </c>
      <c r="CA396" s="14">
        <f t="shared" si="638"/>
        <v>0</v>
      </c>
      <c r="CB396" s="14">
        <f t="shared" si="638"/>
        <v>0</v>
      </c>
      <c r="CC396" s="14">
        <f t="shared" si="638"/>
        <v>0</v>
      </c>
      <c r="CD396" s="14">
        <f t="shared" si="638"/>
        <v>0</v>
      </c>
      <c r="CE396" s="14">
        <f t="shared" si="638"/>
        <v>0</v>
      </c>
      <c r="CF396" s="14">
        <f t="shared" si="638"/>
        <v>0</v>
      </c>
      <c r="CG396" s="14">
        <f t="shared" si="638"/>
        <v>0</v>
      </c>
      <c r="CH396" s="14">
        <f t="shared" si="639"/>
        <v>0</v>
      </c>
      <c r="CI396" s="14">
        <f t="shared" si="640"/>
        <v>0</v>
      </c>
      <c r="CJ396" s="14">
        <f t="shared" si="641"/>
        <v>0</v>
      </c>
      <c r="CK396" s="14">
        <f t="shared" si="642"/>
        <v>0</v>
      </c>
      <c r="CL396" s="14">
        <f t="shared" si="643"/>
        <v>0</v>
      </c>
      <c r="CM396" s="14">
        <f t="shared" si="670"/>
        <v>0</v>
      </c>
      <c r="CN396" s="14">
        <f t="shared" si="644"/>
        <v>0</v>
      </c>
      <c r="CO396" s="14">
        <f t="shared" si="644"/>
        <v>0</v>
      </c>
      <c r="CP396" s="14">
        <f t="shared" si="644"/>
        <v>0</v>
      </c>
      <c r="CQ396" s="14">
        <f t="shared" si="644"/>
        <v>0</v>
      </c>
      <c r="CR396" s="14">
        <f t="shared" si="644"/>
        <v>0</v>
      </c>
      <c r="CS396" s="14">
        <f t="shared" si="644"/>
        <v>0</v>
      </c>
      <c r="CT396" s="14">
        <f t="shared" si="644"/>
        <v>0</v>
      </c>
      <c r="CU396" s="14">
        <f t="shared" si="644"/>
        <v>0</v>
      </c>
      <c r="CV396" s="14">
        <f t="shared" si="644"/>
        <v>0</v>
      </c>
      <c r="CW396" s="14">
        <f t="shared" si="644"/>
        <v>0</v>
      </c>
      <c r="CX396" s="14">
        <f t="shared" si="644"/>
        <v>0</v>
      </c>
      <c r="CY396" s="14">
        <f t="shared" si="644"/>
        <v>0</v>
      </c>
      <c r="CZ396" s="14">
        <f t="shared" si="644"/>
        <v>0</v>
      </c>
      <c r="DA396" s="14">
        <f t="shared" si="644"/>
        <v>0</v>
      </c>
      <c r="DB396" s="14">
        <f t="shared" si="644"/>
        <v>0</v>
      </c>
      <c r="DC396" s="14">
        <f t="shared" si="644"/>
        <v>0</v>
      </c>
      <c r="DD396" s="14">
        <f t="shared" si="645"/>
        <v>0</v>
      </c>
      <c r="DE396" s="14">
        <f t="shared" si="646"/>
        <v>0</v>
      </c>
      <c r="DF396" s="14">
        <f t="shared" si="647"/>
        <v>0</v>
      </c>
      <c r="DG396" s="14">
        <f t="shared" si="648"/>
        <v>0</v>
      </c>
      <c r="DH396" s="14">
        <f t="shared" si="649"/>
        <v>0</v>
      </c>
      <c r="DI396" s="14">
        <f t="shared" si="650"/>
        <v>0</v>
      </c>
      <c r="DJ396" s="14">
        <f t="shared" si="651"/>
        <v>0</v>
      </c>
      <c r="DK396" s="14">
        <f t="shared" si="652"/>
        <v>0</v>
      </c>
      <c r="DL396" s="14">
        <f t="shared" si="653"/>
        <v>0</v>
      </c>
      <c r="DM396" s="14">
        <f t="shared" si="654"/>
        <v>0</v>
      </c>
      <c r="DN396" s="14">
        <f t="shared" si="655"/>
        <v>0</v>
      </c>
      <c r="DO396" s="14">
        <f t="shared" si="656"/>
        <v>0</v>
      </c>
      <c r="DP396" s="14">
        <f t="shared" si="657"/>
        <v>0</v>
      </c>
      <c r="DQ396" s="14">
        <f t="shared" si="658"/>
        <v>0</v>
      </c>
      <c r="DR396" s="14">
        <f t="shared" si="659"/>
        <v>0</v>
      </c>
      <c r="DS396" s="14">
        <f t="shared" si="660"/>
        <v>0</v>
      </c>
      <c r="DT396" s="14">
        <f t="shared" si="661"/>
        <v>0</v>
      </c>
      <c r="DU396" s="14">
        <f t="shared" si="662"/>
        <v>0</v>
      </c>
      <c r="DV396" s="14">
        <f t="shared" si="663"/>
        <v>0</v>
      </c>
      <c r="DW396" s="14">
        <f t="shared" si="664"/>
        <v>0</v>
      </c>
      <c r="DX396" s="14">
        <f t="shared" si="665"/>
        <v>0</v>
      </c>
      <c r="DY396" s="14">
        <f t="shared" si="666"/>
        <v>0</v>
      </c>
      <c r="DZ396" s="14">
        <f t="shared" si="671"/>
        <v>1</v>
      </c>
    </row>
    <row r="397" spans="1:130">
      <c r="A397" s="18">
        <v>11</v>
      </c>
      <c r="B397" s="15">
        <f t="shared" si="667"/>
        <v>0.73333333333333317</v>
      </c>
      <c r="C397" s="18">
        <v>2011</v>
      </c>
      <c r="D397" s="25">
        <f t="shared" si="672"/>
        <v>0</v>
      </c>
      <c r="E397" s="25">
        <f t="shared" si="673"/>
        <v>0</v>
      </c>
      <c r="F397" s="25">
        <f t="shared" si="674"/>
        <v>0</v>
      </c>
      <c r="G397" s="25">
        <f t="shared" si="675"/>
        <v>0</v>
      </c>
      <c r="H397" s="25">
        <f t="shared" si="676"/>
        <v>0</v>
      </c>
      <c r="I397" s="25">
        <f t="shared" si="677"/>
        <v>6.6666666666666652E-2</v>
      </c>
      <c r="J397" s="25">
        <f t="shared" si="678"/>
        <v>6.6666666666666652E-2</v>
      </c>
      <c r="K397" s="25">
        <f t="shared" si="679"/>
        <v>0</v>
      </c>
      <c r="L397" s="25">
        <f t="shared" si="680"/>
        <v>0</v>
      </c>
      <c r="M397" s="25">
        <f t="shared" ref="M397:M415" si="681">VLOOKUP($C$75,$D$3:$K$63,$A$73,0)*(B388-B387)</f>
        <v>0</v>
      </c>
      <c r="N397" s="25">
        <f>VLOOKUP($C$76,$D$3:$K$63,$A$73,0)*(B387-B386)</f>
        <v>0</v>
      </c>
      <c r="O397" s="25">
        <f>VLOOKUP($C$77,$D$3:$K$63,$A$73,0)*B386</f>
        <v>0</v>
      </c>
      <c r="P397" s="25"/>
      <c r="Q397" s="25"/>
      <c r="R397" s="25"/>
      <c r="S397" s="25"/>
      <c r="T397" s="25"/>
      <c r="U397" s="25"/>
      <c r="V397" s="25"/>
      <c r="W397" s="25"/>
      <c r="X397" s="25"/>
      <c r="Y397" s="25"/>
      <c r="Z397" s="25"/>
      <c r="AA397" s="25"/>
      <c r="AB397" s="25"/>
      <c r="AC397" s="25"/>
      <c r="AD397" s="25"/>
      <c r="AE397" s="25"/>
      <c r="AF397" s="25"/>
      <c r="AG397" s="25"/>
      <c r="AH397" s="25"/>
      <c r="AI397" s="25"/>
      <c r="AJ397" s="25"/>
      <c r="AK397" s="25"/>
      <c r="AL397" s="25"/>
      <c r="AM397" s="25"/>
      <c r="AN397" s="25"/>
      <c r="AO397" s="25"/>
      <c r="AP397" s="25"/>
      <c r="AQ397" s="25"/>
      <c r="AR397" s="25"/>
      <c r="AS397" s="25"/>
      <c r="AT397" s="25"/>
      <c r="AU397" s="25"/>
      <c r="AV397" s="25"/>
      <c r="AW397" s="25"/>
      <c r="AX397" s="25"/>
      <c r="AY397" s="25"/>
      <c r="AZ397" s="25"/>
      <c r="BA397" s="25"/>
      <c r="BB397" s="25"/>
      <c r="BC397" s="25"/>
      <c r="BD397" s="25"/>
      <c r="BE397" s="25"/>
      <c r="BF397" s="25"/>
      <c r="BG397" s="25"/>
      <c r="BH397" s="25"/>
      <c r="BI397" s="25"/>
      <c r="BJ397" s="25"/>
      <c r="BK397" s="25"/>
      <c r="BL397" s="25"/>
      <c r="BM397" s="21">
        <f t="shared" si="668"/>
        <v>0.1333333333333333</v>
      </c>
      <c r="BN397" s="18"/>
      <c r="BO397" s="18"/>
      <c r="BP397" s="18">
        <v>2011</v>
      </c>
      <c r="BQ397" s="14">
        <f t="shared" si="669"/>
        <v>0</v>
      </c>
      <c r="BR397" s="14">
        <f t="shared" si="638"/>
        <v>0</v>
      </c>
      <c r="BS397" s="14">
        <f t="shared" si="638"/>
        <v>0</v>
      </c>
      <c r="BT397" s="14">
        <f t="shared" si="638"/>
        <v>0</v>
      </c>
      <c r="BU397" s="14">
        <f t="shared" si="638"/>
        <v>0</v>
      </c>
      <c r="BV397" s="14">
        <f t="shared" si="638"/>
        <v>0.5</v>
      </c>
      <c r="BW397" s="14">
        <f t="shared" si="638"/>
        <v>0.5</v>
      </c>
      <c r="BX397" s="14">
        <f t="shared" si="638"/>
        <v>0</v>
      </c>
      <c r="BY397" s="14">
        <f t="shared" si="638"/>
        <v>0</v>
      </c>
      <c r="BZ397" s="14">
        <f t="shared" si="638"/>
        <v>0</v>
      </c>
      <c r="CA397" s="14">
        <f t="shared" si="638"/>
        <v>0</v>
      </c>
      <c r="CB397" s="14">
        <f t="shared" si="638"/>
        <v>0</v>
      </c>
      <c r="CC397" s="14">
        <f t="shared" si="638"/>
        <v>0</v>
      </c>
      <c r="CD397" s="14">
        <f t="shared" si="638"/>
        <v>0</v>
      </c>
      <c r="CE397" s="14">
        <f t="shared" si="638"/>
        <v>0</v>
      </c>
      <c r="CF397" s="14">
        <f t="shared" si="638"/>
        <v>0</v>
      </c>
      <c r="CG397" s="14">
        <f t="shared" si="638"/>
        <v>0</v>
      </c>
      <c r="CH397" s="14">
        <f t="shared" si="639"/>
        <v>0</v>
      </c>
      <c r="CI397" s="14">
        <f t="shared" si="640"/>
        <v>0</v>
      </c>
      <c r="CJ397" s="14">
        <f t="shared" si="641"/>
        <v>0</v>
      </c>
      <c r="CK397" s="14">
        <f t="shared" si="642"/>
        <v>0</v>
      </c>
      <c r="CL397" s="14">
        <f t="shared" si="643"/>
        <v>0</v>
      </c>
      <c r="CM397" s="14">
        <f t="shared" si="670"/>
        <v>0</v>
      </c>
      <c r="CN397" s="14">
        <f t="shared" si="644"/>
        <v>0</v>
      </c>
      <c r="CO397" s="14">
        <f t="shared" si="644"/>
        <v>0</v>
      </c>
      <c r="CP397" s="14">
        <f t="shared" si="644"/>
        <v>0</v>
      </c>
      <c r="CQ397" s="14">
        <f t="shared" si="644"/>
        <v>0</v>
      </c>
      <c r="CR397" s="14">
        <f t="shared" si="644"/>
        <v>0</v>
      </c>
      <c r="CS397" s="14">
        <f t="shared" si="644"/>
        <v>0</v>
      </c>
      <c r="CT397" s="14">
        <f t="shared" si="644"/>
        <v>0</v>
      </c>
      <c r="CU397" s="14">
        <f t="shared" si="644"/>
        <v>0</v>
      </c>
      <c r="CV397" s="14">
        <f t="shared" si="644"/>
        <v>0</v>
      </c>
      <c r="CW397" s="14">
        <f t="shared" si="644"/>
        <v>0</v>
      </c>
      <c r="CX397" s="14">
        <f t="shared" si="644"/>
        <v>0</v>
      </c>
      <c r="CY397" s="14">
        <f t="shared" si="644"/>
        <v>0</v>
      </c>
      <c r="CZ397" s="14">
        <f t="shared" si="644"/>
        <v>0</v>
      </c>
      <c r="DA397" s="14">
        <f t="shared" si="644"/>
        <v>0</v>
      </c>
      <c r="DB397" s="14">
        <f t="shared" si="644"/>
        <v>0</v>
      </c>
      <c r="DC397" s="14">
        <f t="shared" si="644"/>
        <v>0</v>
      </c>
      <c r="DD397" s="14">
        <f t="shared" si="645"/>
        <v>0</v>
      </c>
      <c r="DE397" s="14">
        <f t="shared" si="646"/>
        <v>0</v>
      </c>
      <c r="DF397" s="14">
        <f t="shared" si="647"/>
        <v>0</v>
      </c>
      <c r="DG397" s="14">
        <f t="shared" si="648"/>
        <v>0</v>
      </c>
      <c r="DH397" s="14">
        <f t="shared" si="649"/>
        <v>0</v>
      </c>
      <c r="DI397" s="14">
        <f t="shared" si="650"/>
        <v>0</v>
      </c>
      <c r="DJ397" s="14">
        <f t="shared" si="651"/>
        <v>0</v>
      </c>
      <c r="DK397" s="14">
        <f t="shared" si="652"/>
        <v>0</v>
      </c>
      <c r="DL397" s="14">
        <f t="shared" si="653"/>
        <v>0</v>
      </c>
      <c r="DM397" s="14">
        <f t="shared" si="654"/>
        <v>0</v>
      </c>
      <c r="DN397" s="14">
        <f t="shared" si="655"/>
        <v>0</v>
      </c>
      <c r="DO397" s="14">
        <f t="shared" si="656"/>
        <v>0</v>
      </c>
      <c r="DP397" s="14">
        <f t="shared" si="657"/>
        <v>0</v>
      </c>
      <c r="DQ397" s="14">
        <f t="shared" si="658"/>
        <v>0</v>
      </c>
      <c r="DR397" s="14">
        <f t="shared" si="659"/>
        <v>0</v>
      </c>
      <c r="DS397" s="14">
        <f t="shared" si="660"/>
        <v>0</v>
      </c>
      <c r="DT397" s="14">
        <f t="shared" si="661"/>
        <v>0</v>
      </c>
      <c r="DU397" s="14">
        <f t="shared" si="662"/>
        <v>0</v>
      </c>
      <c r="DV397" s="14">
        <f t="shared" si="663"/>
        <v>0</v>
      </c>
      <c r="DW397" s="14">
        <f t="shared" si="664"/>
        <v>0</v>
      </c>
      <c r="DX397" s="14">
        <f t="shared" si="665"/>
        <v>0</v>
      </c>
      <c r="DY397" s="14">
        <f t="shared" si="666"/>
        <v>0</v>
      </c>
      <c r="DZ397" s="14">
        <f t="shared" si="671"/>
        <v>1</v>
      </c>
    </row>
    <row r="398" spans="1:130">
      <c r="A398" s="18">
        <v>12</v>
      </c>
      <c r="B398" s="15">
        <f t="shared" si="667"/>
        <v>0.79999999999999982</v>
      </c>
      <c r="C398" s="18">
        <v>2012</v>
      </c>
      <c r="D398" s="25">
        <f t="shared" si="672"/>
        <v>0</v>
      </c>
      <c r="E398" s="25">
        <f t="shared" si="673"/>
        <v>0</v>
      </c>
      <c r="F398" s="25">
        <f t="shared" si="674"/>
        <v>0</v>
      </c>
      <c r="G398" s="25">
        <f t="shared" si="675"/>
        <v>0</v>
      </c>
      <c r="H398" s="25">
        <f t="shared" si="676"/>
        <v>0</v>
      </c>
      <c r="I398" s="25">
        <f t="shared" si="677"/>
        <v>6.6666666666666652E-2</v>
      </c>
      <c r="J398" s="25">
        <f t="shared" si="678"/>
        <v>6.6666666666666652E-2</v>
      </c>
      <c r="K398" s="25">
        <f t="shared" si="679"/>
        <v>0</v>
      </c>
      <c r="L398" s="25">
        <f t="shared" si="680"/>
        <v>0</v>
      </c>
      <c r="M398" s="25">
        <f t="shared" si="681"/>
        <v>0</v>
      </c>
      <c r="N398" s="25">
        <f t="shared" ref="N398:N416" si="682">VLOOKUP($C$76,$D$3:$K$63,$A$73,0)*(B388-B387)</f>
        <v>0</v>
      </c>
      <c r="O398" s="25">
        <f>VLOOKUP($C$77,$D$3:$K$63,$A$73,0)*(B387-B386)</f>
        <v>0</v>
      </c>
      <c r="P398" s="25">
        <f>VLOOKUP($C$78,$D$3:$K$63,$A$73,0)*B386</f>
        <v>0</v>
      </c>
      <c r="Q398" s="25"/>
      <c r="R398" s="25"/>
      <c r="S398" s="25"/>
      <c r="T398" s="25"/>
      <c r="U398" s="25"/>
      <c r="V398" s="25"/>
      <c r="W398" s="25"/>
      <c r="X398" s="25"/>
      <c r="Y398" s="25"/>
      <c r="Z398" s="25"/>
      <c r="AA398" s="25"/>
      <c r="AB398" s="25"/>
      <c r="AC398" s="25"/>
      <c r="AD398" s="25"/>
      <c r="AE398" s="25"/>
      <c r="AF398" s="25"/>
      <c r="AG398" s="25"/>
      <c r="AH398" s="25"/>
      <c r="AI398" s="25"/>
      <c r="AJ398" s="25"/>
      <c r="AK398" s="25"/>
      <c r="AL398" s="25"/>
      <c r="AM398" s="25"/>
      <c r="AN398" s="25"/>
      <c r="AO398" s="25"/>
      <c r="AP398" s="25"/>
      <c r="AQ398" s="25"/>
      <c r="AR398" s="25"/>
      <c r="AS398" s="25"/>
      <c r="AT398" s="25"/>
      <c r="AU398" s="25"/>
      <c r="AV398" s="25"/>
      <c r="AW398" s="25"/>
      <c r="AX398" s="25"/>
      <c r="AY398" s="25"/>
      <c r="AZ398" s="25"/>
      <c r="BA398" s="25"/>
      <c r="BB398" s="25"/>
      <c r="BC398" s="25"/>
      <c r="BD398" s="25"/>
      <c r="BE398" s="25"/>
      <c r="BF398" s="25"/>
      <c r="BG398" s="25"/>
      <c r="BH398" s="25"/>
      <c r="BI398" s="25"/>
      <c r="BJ398" s="25"/>
      <c r="BK398" s="25"/>
      <c r="BL398" s="25"/>
      <c r="BM398" s="21">
        <f t="shared" si="668"/>
        <v>0.1333333333333333</v>
      </c>
      <c r="BN398" s="18"/>
      <c r="BO398" s="18"/>
      <c r="BP398" s="18">
        <v>2012</v>
      </c>
      <c r="BQ398" s="14">
        <f t="shared" si="669"/>
        <v>0</v>
      </c>
      <c r="BR398" s="14">
        <f t="shared" si="638"/>
        <v>0</v>
      </c>
      <c r="BS398" s="14">
        <f t="shared" si="638"/>
        <v>0</v>
      </c>
      <c r="BT398" s="14">
        <f t="shared" si="638"/>
        <v>0</v>
      </c>
      <c r="BU398" s="14">
        <f t="shared" si="638"/>
        <v>0</v>
      </c>
      <c r="BV398" s="14">
        <f t="shared" si="638"/>
        <v>0.5</v>
      </c>
      <c r="BW398" s="14">
        <f t="shared" si="638"/>
        <v>0.5</v>
      </c>
      <c r="BX398" s="14">
        <f t="shared" si="638"/>
        <v>0</v>
      </c>
      <c r="BY398" s="14">
        <f t="shared" si="638"/>
        <v>0</v>
      </c>
      <c r="BZ398" s="14">
        <f t="shared" si="638"/>
        <v>0</v>
      </c>
      <c r="CA398" s="14">
        <f t="shared" si="638"/>
        <v>0</v>
      </c>
      <c r="CB398" s="14">
        <f t="shared" si="638"/>
        <v>0</v>
      </c>
      <c r="CC398" s="14">
        <f t="shared" si="638"/>
        <v>0</v>
      </c>
      <c r="CD398" s="14">
        <f t="shared" si="638"/>
        <v>0</v>
      </c>
      <c r="CE398" s="14">
        <f t="shared" si="638"/>
        <v>0</v>
      </c>
      <c r="CF398" s="14">
        <f t="shared" si="638"/>
        <v>0</v>
      </c>
      <c r="CG398" s="14">
        <f t="shared" si="638"/>
        <v>0</v>
      </c>
      <c r="CH398" s="14">
        <f t="shared" si="639"/>
        <v>0</v>
      </c>
      <c r="CI398" s="14">
        <f t="shared" si="640"/>
        <v>0</v>
      </c>
      <c r="CJ398" s="14">
        <f t="shared" si="641"/>
        <v>0</v>
      </c>
      <c r="CK398" s="14">
        <f t="shared" si="642"/>
        <v>0</v>
      </c>
      <c r="CL398" s="14">
        <f t="shared" si="643"/>
        <v>0</v>
      </c>
      <c r="CM398" s="14">
        <f t="shared" si="670"/>
        <v>0</v>
      </c>
      <c r="CN398" s="14">
        <f t="shared" si="644"/>
        <v>0</v>
      </c>
      <c r="CO398" s="14">
        <f t="shared" si="644"/>
        <v>0</v>
      </c>
      <c r="CP398" s="14">
        <f t="shared" si="644"/>
        <v>0</v>
      </c>
      <c r="CQ398" s="14">
        <f t="shared" si="644"/>
        <v>0</v>
      </c>
      <c r="CR398" s="14">
        <f t="shared" si="644"/>
        <v>0</v>
      </c>
      <c r="CS398" s="14">
        <f t="shared" si="644"/>
        <v>0</v>
      </c>
      <c r="CT398" s="14">
        <f t="shared" si="644"/>
        <v>0</v>
      </c>
      <c r="CU398" s="14">
        <f t="shared" si="644"/>
        <v>0</v>
      </c>
      <c r="CV398" s="14">
        <f t="shared" si="644"/>
        <v>0</v>
      </c>
      <c r="CW398" s="14">
        <f t="shared" si="644"/>
        <v>0</v>
      </c>
      <c r="CX398" s="14">
        <f t="shared" si="644"/>
        <v>0</v>
      </c>
      <c r="CY398" s="14">
        <f t="shared" si="644"/>
        <v>0</v>
      </c>
      <c r="CZ398" s="14">
        <f t="shared" si="644"/>
        <v>0</v>
      </c>
      <c r="DA398" s="14">
        <f t="shared" si="644"/>
        <v>0</v>
      </c>
      <c r="DB398" s="14">
        <f t="shared" si="644"/>
        <v>0</v>
      </c>
      <c r="DC398" s="14">
        <f t="shared" si="644"/>
        <v>0</v>
      </c>
      <c r="DD398" s="14">
        <f t="shared" si="645"/>
        <v>0</v>
      </c>
      <c r="DE398" s="14">
        <f t="shared" si="646"/>
        <v>0</v>
      </c>
      <c r="DF398" s="14">
        <f t="shared" si="647"/>
        <v>0</v>
      </c>
      <c r="DG398" s="14">
        <f t="shared" si="648"/>
        <v>0</v>
      </c>
      <c r="DH398" s="14">
        <f t="shared" si="649"/>
        <v>0</v>
      </c>
      <c r="DI398" s="14">
        <f t="shared" si="650"/>
        <v>0</v>
      </c>
      <c r="DJ398" s="14">
        <f t="shared" si="651"/>
        <v>0</v>
      </c>
      <c r="DK398" s="14">
        <f t="shared" si="652"/>
        <v>0</v>
      </c>
      <c r="DL398" s="14">
        <f t="shared" si="653"/>
        <v>0</v>
      </c>
      <c r="DM398" s="14">
        <f t="shared" si="654"/>
        <v>0</v>
      </c>
      <c r="DN398" s="14">
        <f t="shared" si="655"/>
        <v>0</v>
      </c>
      <c r="DO398" s="14">
        <f t="shared" si="656"/>
        <v>0</v>
      </c>
      <c r="DP398" s="14">
        <f t="shared" si="657"/>
        <v>0</v>
      </c>
      <c r="DQ398" s="14">
        <f t="shared" si="658"/>
        <v>0</v>
      </c>
      <c r="DR398" s="14">
        <f t="shared" si="659"/>
        <v>0</v>
      </c>
      <c r="DS398" s="14">
        <f t="shared" si="660"/>
        <v>0</v>
      </c>
      <c r="DT398" s="14">
        <f t="shared" si="661"/>
        <v>0</v>
      </c>
      <c r="DU398" s="14">
        <f t="shared" si="662"/>
        <v>0</v>
      </c>
      <c r="DV398" s="14">
        <f t="shared" si="663"/>
        <v>0</v>
      </c>
      <c r="DW398" s="14">
        <f t="shared" si="664"/>
        <v>0</v>
      </c>
      <c r="DX398" s="14">
        <f t="shared" si="665"/>
        <v>0</v>
      </c>
      <c r="DY398" s="14">
        <f t="shared" si="666"/>
        <v>0</v>
      </c>
      <c r="DZ398" s="14">
        <f t="shared" si="671"/>
        <v>1</v>
      </c>
    </row>
    <row r="399" spans="1:130">
      <c r="A399" s="18">
        <v>13</v>
      </c>
      <c r="B399" s="15">
        <f t="shared" si="667"/>
        <v>0.86666666666666647</v>
      </c>
      <c r="C399" s="18">
        <v>2013</v>
      </c>
      <c r="D399" s="25">
        <f t="shared" si="672"/>
        <v>0</v>
      </c>
      <c r="E399" s="25">
        <f t="shared" si="673"/>
        <v>0</v>
      </c>
      <c r="F399" s="25">
        <f t="shared" si="674"/>
        <v>0</v>
      </c>
      <c r="G399" s="25">
        <f t="shared" si="675"/>
        <v>0</v>
      </c>
      <c r="H399" s="25">
        <f t="shared" si="676"/>
        <v>0</v>
      </c>
      <c r="I399" s="25">
        <f t="shared" si="677"/>
        <v>6.6666666666666652E-2</v>
      </c>
      <c r="J399" s="25">
        <f t="shared" si="678"/>
        <v>6.6666666666666652E-2</v>
      </c>
      <c r="K399" s="25">
        <f t="shared" si="679"/>
        <v>0</v>
      </c>
      <c r="L399" s="25">
        <f t="shared" si="680"/>
        <v>0</v>
      </c>
      <c r="M399" s="25">
        <f t="shared" si="681"/>
        <v>0</v>
      </c>
      <c r="N399" s="25">
        <f t="shared" si="682"/>
        <v>0</v>
      </c>
      <c r="O399" s="25">
        <f t="shared" ref="O399:O417" si="683">VLOOKUP($C$77,$D$3:$K$63,$A$73,0)*(B388-B387)</f>
        <v>0</v>
      </c>
      <c r="P399" s="25">
        <f>VLOOKUP($C$78,$D$3:$K$63,$A$73,0)*(B387-B386)</f>
        <v>0</v>
      </c>
      <c r="Q399" s="25">
        <f>VLOOKUP($C$79,$D$3:$K$63,$A$73,0)*B386</f>
        <v>0</v>
      </c>
      <c r="R399" s="25"/>
      <c r="S399" s="25"/>
      <c r="T399" s="25"/>
      <c r="U399" s="25"/>
      <c r="V399" s="25"/>
      <c r="W399" s="25"/>
      <c r="X399" s="25"/>
      <c r="Y399" s="25"/>
      <c r="Z399" s="25"/>
      <c r="AA399" s="25"/>
      <c r="AB399" s="25"/>
      <c r="AC399" s="25"/>
      <c r="AD399" s="25"/>
      <c r="AE399" s="25"/>
      <c r="AF399" s="25"/>
      <c r="AG399" s="25"/>
      <c r="AH399" s="25"/>
      <c r="AI399" s="25"/>
      <c r="AJ399" s="25"/>
      <c r="AK399" s="25"/>
      <c r="AL399" s="25"/>
      <c r="AM399" s="25"/>
      <c r="AN399" s="25"/>
      <c r="AO399" s="25"/>
      <c r="AP399" s="25"/>
      <c r="AQ399" s="25"/>
      <c r="AR399" s="25"/>
      <c r="AS399" s="25"/>
      <c r="AT399" s="25"/>
      <c r="AU399" s="25"/>
      <c r="AV399" s="25"/>
      <c r="AW399" s="25"/>
      <c r="AX399" s="25"/>
      <c r="AY399" s="25"/>
      <c r="AZ399" s="25"/>
      <c r="BA399" s="25"/>
      <c r="BB399" s="25"/>
      <c r="BC399" s="25"/>
      <c r="BD399" s="25"/>
      <c r="BE399" s="25"/>
      <c r="BF399" s="25"/>
      <c r="BG399" s="25"/>
      <c r="BH399" s="25"/>
      <c r="BI399" s="25"/>
      <c r="BJ399" s="25"/>
      <c r="BK399" s="25"/>
      <c r="BL399" s="25"/>
      <c r="BM399" s="21">
        <f t="shared" si="668"/>
        <v>0.1333333333333333</v>
      </c>
      <c r="BN399" s="18"/>
      <c r="BO399" s="18"/>
      <c r="BP399" s="18">
        <v>2013</v>
      </c>
      <c r="BQ399" s="14">
        <f t="shared" si="669"/>
        <v>0</v>
      </c>
      <c r="BR399" s="14">
        <f t="shared" si="638"/>
        <v>0</v>
      </c>
      <c r="BS399" s="14">
        <f t="shared" si="638"/>
        <v>0</v>
      </c>
      <c r="BT399" s="14">
        <f t="shared" si="638"/>
        <v>0</v>
      </c>
      <c r="BU399" s="14">
        <f t="shared" si="638"/>
        <v>0</v>
      </c>
      <c r="BV399" s="14">
        <f t="shared" si="638"/>
        <v>0.5</v>
      </c>
      <c r="BW399" s="14">
        <f t="shared" si="638"/>
        <v>0.5</v>
      </c>
      <c r="BX399" s="14">
        <f t="shared" si="638"/>
        <v>0</v>
      </c>
      <c r="BY399" s="14">
        <f t="shared" si="638"/>
        <v>0</v>
      </c>
      <c r="BZ399" s="14">
        <f t="shared" si="638"/>
        <v>0</v>
      </c>
      <c r="CA399" s="14">
        <f t="shared" si="638"/>
        <v>0</v>
      </c>
      <c r="CB399" s="14">
        <f t="shared" si="638"/>
        <v>0</v>
      </c>
      <c r="CC399" s="14">
        <f t="shared" si="638"/>
        <v>0</v>
      </c>
      <c r="CD399" s="14">
        <f t="shared" si="638"/>
        <v>0</v>
      </c>
      <c r="CE399" s="14">
        <f t="shared" si="638"/>
        <v>0</v>
      </c>
      <c r="CF399" s="14">
        <f t="shared" si="638"/>
        <v>0</v>
      </c>
      <c r="CG399" s="14">
        <f t="shared" si="638"/>
        <v>0</v>
      </c>
      <c r="CH399" s="14">
        <f t="shared" si="639"/>
        <v>0</v>
      </c>
      <c r="CI399" s="14">
        <f t="shared" si="640"/>
        <v>0</v>
      </c>
      <c r="CJ399" s="14">
        <f t="shared" si="641"/>
        <v>0</v>
      </c>
      <c r="CK399" s="14">
        <f t="shared" si="642"/>
        <v>0</v>
      </c>
      <c r="CL399" s="14">
        <f t="shared" si="643"/>
        <v>0</v>
      </c>
      <c r="CM399" s="14">
        <f t="shared" si="670"/>
        <v>0</v>
      </c>
      <c r="CN399" s="14">
        <f t="shared" si="644"/>
        <v>0</v>
      </c>
      <c r="CO399" s="14">
        <f t="shared" si="644"/>
        <v>0</v>
      </c>
      <c r="CP399" s="14">
        <f t="shared" si="644"/>
        <v>0</v>
      </c>
      <c r="CQ399" s="14">
        <f t="shared" si="644"/>
        <v>0</v>
      </c>
      <c r="CR399" s="14">
        <f t="shared" si="644"/>
        <v>0</v>
      </c>
      <c r="CS399" s="14">
        <f t="shared" si="644"/>
        <v>0</v>
      </c>
      <c r="CT399" s="14">
        <f t="shared" si="644"/>
        <v>0</v>
      </c>
      <c r="CU399" s="14">
        <f t="shared" si="644"/>
        <v>0</v>
      </c>
      <c r="CV399" s="14">
        <f t="shared" si="644"/>
        <v>0</v>
      </c>
      <c r="CW399" s="14">
        <f t="shared" si="644"/>
        <v>0</v>
      </c>
      <c r="CX399" s="14">
        <f t="shared" si="644"/>
        <v>0</v>
      </c>
      <c r="CY399" s="14">
        <f t="shared" si="644"/>
        <v>0</v>
      </c>
      <c r="CZ399" s="14">
        <f t="shared" si="644"/>
        <v>0</v>
      </c>
      <c r="DA399" s="14">
        <f t="shared" si="644"/>
        <v>0</v>
      </c>
      <c r="DB399" s="14">
        <f t="shared" si="644"/>
        <v>0</v>
      </c>
      <c r="DC399" s="14">
        <f t="shared" si="644"/>
        <v>0</v>
      </c>
      <c r="DD399" s="14">
        <f t="shared" si="645"/>
        <v>0</v>
      </c>
      <c r="DE399" s="14">
        <f t="shared" si="646"/>
        <v>0</v>
      </c>
      <c r="DF399" s="14">
        <f t="shared" si="647"/>
        <v>0</v>
      </c>
      <c r="DG399" s="14">
        <f t="shared" si="648"/>
        <v>0</v>
      </c>
      <c r="DH399" s="14">
        <f t="shared" si="649"/>
        <v>0</v>
      </c>
      <c r="DI399" s="14">
        <f t="shared" si="650"/>
        <v>0</v>
      </c>
      <c r="DJ399" s="14">
        <f t="shared" si="651"/>
        <v>0</v>
      </c>
      <c r="DK399" s="14">
        <f t="shared" si="652"/>
        <v>0</v>
      </c>
      <c r="DL399" s="14">
        <f t="shared" si="653"/>
        <v>0</v>
      </c>
      <c r="DM399" s="14">
        <f t="shared" si="654"/>
        <v>0</v>
      </c>
      <c r="DN399" s="14">
        <f t="shared" si="655"/>
        <v>0</v>
      </c>
      <c r="DO399" s="14">
        <f t="shared" si="656"/>
        <v>0</v>
      </c>
      <c r="DP399" s="14">
        <f t="shared" si="657"/>
        <v>0</v>
      </c>
      <c r="DQ399" s="14">
        <f t="shared" si="658"/>
        <v>0</v>
      </c>
      <c r="DR399" s="14">
        <f t="shared" si="659"/>
        <v>0</v>
      </c>
      <c r="DS399" s="14">
        <f t="shared" si="660"/>
        <v>0</v>
      </c>
      <c r="DT399" s="14">
        <f t="shared" si="661"/>
        <v>0</v>
      </c>
      <c r="DU399" s="14">
        <f t="shared" si="662"/>
        <v>0</v>
      </c>
      <c r="DV399" s="14">
        <f t="shared" si="663"/>
        <v>0</v>
      </c>
      <c r="DW399" s="14">
        <f t="shared" si="664"/>
        <v>0</v>
      </c>
      <c r="DX399" s="14">
        <f t="shared" si="665"/>
        <v>0</v>
      </c>
      <c r="DY399" s="14">
        <f t="shared" si="666"/>
        <v>0</v>
      </c>
      <c r="DZ399" s="14">
        <f t="shared" si="671"/>
        <v>1</v>
      </c>
    </row>
    <row r="400" spans="1:130">
      <c r="A400" s="18">
        <v>14</v>
      </c>
      <c r="B400" s="15">
        <f t="shared" si="667"/>
        <v>0.93333333333333313</v>
      </c>
      <c r="C400" s="18">
        <v>2014</v>
      </c>
      <c r="D400" s="25">
        <f t="shared" si="672"/>
        <v>0</v>
      </c>
      <c r="E400" s="25">
        <f t="shared" si="673"/>
        <v>0</v>
      </c>
      <c r="F400" s="25">
        <f t="shared" si="674"/>
        <v>0</v>
      </c>
      <c r="G400" s="25">
        <f t="shared" si="675"/>
        <v>0</v>
      </c>
      <c r="H400" s="25">
        <f t="shared" si="676"/>
        <v>0</v>
      </c>
      <c r="I400" s="25">
        <f t="shared" si="677"/>
        <v>6.6666666666666652E-2</v>
      </c>
      <c r="J400" s="25">
        <f t="shared" si="678"/>
        <v>6.6666666666666652E-2</v>
      </c>
      <c r="K400" s="25">
        <f t="shared" si="679"/>
        <v>0</v>
      </c>
      <c r="L400" s="25">
        <f t="shared" si="680"/>
        <v>0</v>
      </c>
      <c r="M400" s="25">
        <f t="shared" si="681"/>
        <v>0</v>
      </c>
      <c r="N400" s="25">
        <f t="shared" si="682"/>
        <v>0</v>
      </c>
      <c r="O400" s="25">
        <f t="shared" si="683"/>
        <v>0</v>
      </c>
      <c r="P400" s="25">
        <f t="shared" ref="P400:P418" si="684">VLOOKUP($C$78,$D$3:$K$63,$A$73,0)*(B388-B387)</f>
        <v>0</v>
      </c>
      <c r="Q400" s="25">
        <f>VLOOKUP($C$79,$D$3:$K$63,$A$73,0)*(B387-B386)</f>
        <v>0</v>
      </c>
      <c r="R400" s="25">
        <f>VLOOKUP($C$80,$D$3:$K$63,$A$73,0)*B386</f>
        <v>0</v>
      </c>
      <c r="S400" s="25"/>
      <c r="T400" s="25"/>
      <c r="U400" s="25"/>
      <c r="V400" s="25"/>
      <c r="W400" s="25"/>
      <c r="X400" s="25"/>
      <c r="Y400" s="25"/>
      <c r="Z400" s="25"/>
      <c r="AA400" s="25"/>
      <c r="AB400" s="25"/>
      <c r="AC400" s="25"/>
      <c r="AD400" s="25"/>
      <c r="AE400" s="25"/>
      <c r="AF400" s="25"/>
      <c r="AG400" s="25"/>
      <c r="AH400" s="25"/>
      <c r="AI400" s="25"/>
      <c r="AJ400" s="25"/>
      <c r="AK400" s="25"/>
      <c r="AL400" s="25"/>
      <c r="AM400" s="25"/>
      <c r="AN400" s="25"/>
      <c r="AO400" s="25"/>
      <c r="AP400" s="25"/>
      <c r="AQ400" s="25"/>
      <c r="AR400" s="25"/>
      <c r="AS400" s="25"/>
      <c r="AT400" s="25"/>
      <c r="AU400" s="25"/>
      <c r="AV400" s="25"/>
      <c r="AW400" s="25"/>
      <c r="AX400" s="25"/>
      <c r="AY400" s="25"/>
      <c r="AZ400" s="25"/>
      <c r="BA400" s="25"/>
      <c r="BB400" s="25"/>
      <c r="BC400" s="25"/>
      <c r="BD400" s="25"/>
      <c r="BE400" s="25"/>
      <c r="BF400" s="25"/>
      <c r="BG400" s="25"/>
      <c r="BH400" s="25"/>
      <c r="BI400" s="25"/>
      <c r="BJ400" s="25"/>
      <c r="BK400" s="25"/>
      <c r="BL400" s="25"/>
      <c r="BM400" s="21">
        <f t="shared" si="668"/>
        <v>0.1333333333333333</v>
      </c>
      <c r="BN400" s="18"/>
      <c r="BO400" s="18"/>
      <c r="BP400" s="18">
        <v>2014</v>
      </c>
      <c r="BQ400" s="14">
        <f t="shared" si="669"/>
        <v>0</v>
      </c>
      <c r="BR400" s="14">
        <f t="shared" si="638"/>
        <v>0</v>
      </c>
      <c r="BS400" s="14">
        <f t="shared" si="638"/>
        <v>0</v>
      </c>
      <c r="BT400" s="14">
        <f t="shared" si="638"/>
        <v>0</v>
      </c>
      <c r="BU400" s="14">
        <f t="shared" si="638"/>
        <v>0</v>
      </c>
      <c r="BV400" s="14">
        <f t="shared" si="638"/>
        <v>0.5</v>
      </c>
      <c r="BW400" s="14">
        <f t="shared" si="638"/>
        <v>0.5</v>
      </c>
      <c r="BX400" s="14">
        <f t="shared" si="638"/>
        <v>0</v>
      </c>
      <c r="BY400" s="14">
        <f t="shared" si="638"/>
        <v>0</v>
      </c>
      <c r="BZ400" s="14">
        <f t="shared" si="638"/>
        <v>0</v>
      </c>
      <c r="CA400" s="14">
        <f t="shared" si="638"/>
        <v>0</v>
      </c>
      <c r="CB400" s="14">
        <f t="shared" si="638"/>
        <v>0</v>
      </c>
      <c r="CC400" s="14">
        <f t="shared" si="638"/>
        <v>0</v>
      </c>
      <c r="CD400" s="14">
        <f t="shared" si="638"/>
        <v>0</v>
      </c>
      <c r="CE400" s="14">
        <f t="shared" si="638"/>
        <v>0</v>
      </c>
      <c r="CF400" s="14">
        <f t="shared" si="638"/>
        <v>0</v>
      </c>
      <c r="CG400" s="14">
        <f t="shared" si="638"/>
        <v>0</v>
      </c>
      <c r="CH400" s="14">
        <f t="shared" si="639"/>
        <v>0</v>
      </c>
      <c r="CI400" s="14">
        <f t="shared" si="640"/>
        <v>0</v>
      </c>
      <c r="CJ400" s="14">
        <f t="shared" si="641"/>
        <v>0</v>
      </c>
      <c r="CK400" s="14">
        <f t="shared" si="642"/>
        <v>0</v>
      </c>
      <c r="CL400" s="14">
        <f t="shared" si="643"/>
        <v>0</v>
      </c>
      <c r="CM400" s="14">
        <f t="shared" si="670"/>
        <v>0</v>
      </c>
      <c r="CN400" s="14">
        <f t="shared" si="644"/>
        <v>0</v>
      </c>
      <c r="CO400" s="14">
        <f t="shared" si="644"/>
        <v>0</v>
      </c>
      <c r="CP400" s="14">
        <f t="shared" si="644"/>
        <v>0</v>
      </c>
      <c r="CQ400" s="14">
        <f t="shared" si="644"/>
        <v>0</v>
      </c>
      <c r="CR400" s="14">
        <f t="shared" si="644"/>
        <v>0</v>
      </c>
      <c r="CS400" s="14">
        <f t="shared" si="644"/>
        <v>0</v>
      </c>
      <c r="CT400" s="14">
        <f t="shared" si="644"/>
        <v>0</v>
      </c>
      <c r="CU400" s="14">
        <f t="shared" si="644"/>
        <v>0</v>
      </c>
      <c r="CV400" s="14">
        <f t="shared" si="644"/>
        <v>0</v>
      </c>
      <c r="CW400" s="14">
        <f t="shared" si="644"/>
        <v>0</v>
      </c>
      <c r="CX400" s="14">
        <f t="shared" si="644"/>
        <v>0</v>
      </c>
      <c r="CY400" s="14">
        <f t="shared" si="644"/>
        <v>0</v>
      </c>
      <c r="CZ400" s="14">
        <f t="shared" si="644"/>
        <v>0</v>
      </c>
      <c r="DA400" s="14">
        <f t="shared" si="644"/>
        <v>0</v>
      </c>
      <c r="DB400" s="14">
        <f t="shared" si="644"/>
        <v>0</v>
      </c>
      <c r="DC400" s="14">
        <f t="shared" si="644"/>
        <v>0</v>
      </c>
      <c r="DD400" s="14">
        <f t="shared" si="645"/>
        <v>0</v>
      </c>
      <c r="DE400" s="14">
        <f t="shared" si="646"/>
        <v>0</v>
      </c>
      <c r="DF400" s="14">
        <f t="shared" si="647"/>
        <v>0</v>
      </c>
      <c r="DG400" s="14">
        <f t="shared" si="648"/>
        <v>0</v>
      </c>
      <c r="DH400" s="14">
        <f t="shared" si="649"/>
        <v>0</v>
      </c>
      <c r="DI400" s="14">
        <f t="shared" si="650"/>
        <v>0</v>
      </c>
      <c r="DJ400" s="14">
        <f t="shared" si="651"/>
        <v>0</v>
      </c>
      <c r="DK400" s="14">
        <f t="shared" si="652"/>
        <v>0</v>
      </c>
      <c r="DL400" s="14">
        <f t="shared" si="653"/>
        <v>0</v>
      </c>
      <c r="DM400" s="14">
        <f t="shared" si="654"/>
        <v>0</v>
      </c>
      <c r="DN400" s="14">
        <f t="shared" si="655"/>
        <v>0</v>
      </c>
      <c r="DO400" s="14">
        <f t="shared" si="656"/>
        <v>0</v>
      </c>
      <c r="DP400" s="14">
        <f t="shared" si="657"/>
        <v>0</v>
      </c>
      <c r="DQ400" s="14">
        <f t="shared" si="658"/>
        <v>0</v>
      </c>
      <c r="DR400" s="14">
        <f t="shared" si="659"/>
        <v>0</v>
      </c>
      <c r="DS400" s="14">
        <f t="shared" si="660"/>
        <v>0</v>
      </c>
      <c r="DT400" s="14">
        <f t="shared" si="661"/>
        <v>0</v>
      </c>
      <c r="DU400" s="14">
        <f t="shared" si="662"/>
        <v>0</v>
      </c>
      <c r="DV400" s="14">
        <f t="shared" si="663"/>
        <v>0</v>
      </c>
      <c r="DW400" s="14">
        <f t="shared" si="664"/>
        <v>0</v>
      </c>
      <c r="DX400" s="14">
        <f t="shared" si="665"/>
        <v>0</v>
      </c>
      <c r="DY400" s="14">
        <f t="shared" si="666"/>
        <v>0</v>
      </c>
      <c r="DZ400" s="14">
        <f t="shared" si="671"/>
        <v>1</v>
      </c>
    </row>
    <row r="401" spans="1:130">
      <c r="A401" s="18">
        <v>15</v>
      </c>
      <c r="B401" s="15">
        <f t="shared" si="667"/>
        <v>0.99999999999999978</v>
      </c>
      <c r="C401" s="18">
        <v>2015</v>
      </c>
      <c r="D401" s="25">
        <f t="shared" si="672"/>
        <v>0</v>
      </c>
      <c r="E401" s="25">
        <f t="shared" si="673"/>
        <v>0</v>
      </c>
      <c r="F401" s="25">
        <f t="shared" si="674"/>
        <v>0</v>
      </c>
      <c r="G401" s="25">
        <f t="shared" si="675"/>
        <v>0</v>
      </c>
      <c r="H401" s="25">
        <f t="shared" si="676"/>
        <v>0</v>
      </c>
      <c r="I401" s="25">
        <f t="shared" si="677"/>
        <v>6.6666666666666652E-2</v>
      </c>
      <c r="J401" s="25">
        <f t="shared" si="678"/>
        <v>6.6666666666666652E-2</v>
      </c>
      <c r="K401" s="25">
        <f t="shared" si="679"/>
        <v>0</v>
      </c>
      <c r="L401" s="25">
        <f t="shared" si="680"/>
        <v>0</v>
      </c>
      <c r="M401" s="25">
        <f t="shared" si="681"/>
        <v>0</v>
      </c>
      <c r="N401" s="25">
        <f t="shared" si="682"/>
        <v>0</v>
      </c>
      <c r="O401" s="25">
        <f t="shared" si="683"/>
        <v>0</v>
      </c>
      <c r="P401" s="25">
        <f t="shared" si="684"/>
        <v>0</v>
      </c>
      <c r="Q401" s="25">
        <f t="shared" ref="Q401:Q419" si="685">VLOOKUP($C$79,$D$3:$K$63,$A$73,0)*(B388-B387)</f>
        <v>0</v>
      </c>
      <c r="R401" s="25">
        <f>VLOOKUP($C$80,$D$3:$K$63,$A$73,0)*(B387-B386)</f>
        <v>0</v>
      </c>
      <c r="S401" s="25">
        <f>VLOOKUP($C$81,$D$3:$K$63,$A$73,0)*B386</f>
        <v>0</v>
      </c>
      <c r="T401" s="25"/>
      <c r="U401" s="25"/>
      <c r="V401" s="25"/>
      <c r="W401" s="25"/>
      <c r="X401" s="25"/>
      <c r="Y401" s="25"/>
      <c r="Z401" s="25"/>
      <c r="AA401" s="25"/>
      <c r="AB401" s="25"/>
      <c r="AC401" s="25"/>
      <c r="AD401" s="25"/>
      <c r="AE401" s="25"/>
      <c r="AF401" s="25"/>
      <c r="AG401" s="25"/>
      <c r="AH401" s="25"/>
      <c r="AI401" s="25"/>
      <c r="AJ401" s="25"/>
      <c r="AK401" s="25"/>
      <c r="AL401" s="25"/>
      <c r="AM401" s="25"/>
      <c r="AN401" s="25"/>
      <c r="AO401" s="25"/>
      <c r="AP401" s="25"/>
      <c r="AQ401" s="25"/>
      <c r="AR401" s="25"/>
      <c r="AS401" s="25"/>
      <c r="AT401" s="25"/>
      <c r="AU401" s="25"/>
      <c r="AV401" s="25"/>
      <c r="AW401" s="25"/>
      <c r="AX401" s="25"/>
      <c r="AY401" s="25"/>
      <c r="AZ401" s="25"/>
      <c r="BA401" s="25"/>
      <c r="BB401" s="25"/>
      <c r="BC401" s="25"/>
      <c r="BD401" s="25"/>
      <c r="BE401" s="25"/>
      <c r="BF401" s="25"/>
      <c r="BG401" s="25"/>
      <c r="BH401" s="25"/>
      <c r="BI401" s="25"/>
      <c r="BJ401" s="25"/>
      <c r="BK401" s="25"/>
      <c r="BL401" s="25"/>
      <c r="BM401" s="21">
        <f t="shared" si="668"/>
        <v>0.1333333333333333</v>
      </c>
      <c r="BN401" s="18"/>
      <c r="BO401" s="18"/>
      <c r="BP401" s="18">
        <v>2015</v>
      </c>
      <c r="BQ401" s="14">
        <f t="shared" si="669"/>
        <v>0</v>
      </c>
      <c r="BR401" s="14">
        <f t="shared" si="638"/>
        <v>0</v>
      </c>
      <c r="BS401" s="14">
        <f t="shared" si="638"/>
        <v>0</v>
      </c>
      <c r="BT401" s="14">
        <f t="shared" si="638"/>
        <v>0</v>
      </c>
      <c r="BU401" s="14">
        <f t="shared" si="638"/>
        <v>0</v>
      </c>
      <c r="BV401" s="14">
        <f t="shared" si="638"/>
        <v>0.5</v>
      </c>
      <c r="BW401" s="14">
        <f t="shared" si="638"/>
        <v>0.5</v>
      </c>
      <c r="BX401" s="14">
        <f t="shared" si="638"/>
        <v>0</v>
      </c>
      <c r="BY401" s="14">
        <f t="shared" si="638"/>
        <v>0</v>
      </c>
      <c r="BZ401" s="14">
        <f t="shared" si="638"/>
        <v>0</v>
      </c>
      <c r="CA401" s="14">
        <f t="shared" si="638"/>
        <v>0</v>
      </c>
      <c r="CB401" s="14">
        <f t="shared" si="638"/>
        <v>0</v>
      </c>
      <c r="CC401" s="14">
        <f t="shared" si="638"/>
        <v>0</v>
      </c>
      <c r="CD401" s="14">
        <f t="shared" si="638"/>
        <v>0</v>
      </c>
      <c r="CE401" s="14">
        <f t="shared" si="638"/>
        <v>0</v>
      </c>
      <c r="CF401" s="14">
        <f t="shared" si="638"/>
        <v>0</v>
      </c>
      <c r="CG401" s="14">
        <f t="shared" ref="CG401:CG446" si="686">T401/$BM401</f>
        <v>0</v>
      </c>
      <c r="CH401" s="14">
        <f t="shared" si="639"/>
        <v>0</v>
      </c>
      <c r="CI401" s="14">
        <f t="shared" si="640"/>
        <v>0</v>
      </c>
      <c r="CJ401" s="14">
        <f t="shared" si="641"/>
        <v>0</v>
      </c>
      <c r="CK401" s="14">
        <f t="shared" si="642"/>
        <v>0</v>
      </c>
      <c r="CL401" s="14">
        <f t="shared" si="643"/>
        <v>0</v>
      </c>
      <c r="CM401" s="14">
        <f t="shared" si="670"/>
        <v>0</v>
      </c>
      <c r="CN401" s="14">
        <f t="shared" si="644"/>
        <v>0</v>
      </c>
      <c r="CO401" s="14">
        <f t="shared" si="644"/>
        <v>0</v>
      </c>
      <c r="CP401" s="14">
        <f t="shared" si="644"/>
        <v>0</v>
      </c>
      <c r="CQ401" s="14">
        <f t="shared" si="644"/>
        <v>0</v>
      </c>
      <c r="CR401" s="14">
        <f t="shared" si="644"/>
        <v>0</v>
      </c>
      <c r="CS401" s="14">
        <f t="shared" si="644"/>
        <v>0</v>
      </c>
      <c r="CT401" s="14">
        <f t="shared" si="644"/>
        <v>0</v>
      </c>
      <c r="CU401" s="14">
        <f t="shared" si="644"/>
        <v>0</v>
      </c>
      <c r="CV401" s="14">
        <f t="shared" si="644"/>
        <v>0</v>
      </c>
      <c r="CW401" s="14">
        <f t="shared" si="644"/>
        <v>0</v>
      </c>
      <c r="CX401" s="14">
        <f t="shared" si="644"/>
        <v>0</v>
      </c>
      <c r="CY401" s="14">
        <f t="shared" si="644"/>
        <v>0</v>
      </c>
      <c r="CZ401" s="14">
        <f t="shared" si="644"/>
        <v>0</v>
      </c>
      <c r="DA401" s="14">
        <f t="shared" si="644"/>
        <v>0</v>
      </c>
      <c r="DB401" s="14">
        <f t="shared" si="644"/>
        <v>0</v>
      </c>
      <c r="DC401" s="14">
        <f t="shared" ref="DC401:DC424" si="687">AP401/$BM401</f>
        <v>0</v>
      </c>
      <c r="DD401" s="14">
        <f t="shared" si="645"/>
        <v>0</v>
      </c>
      <c r="DE401" s="14">
        <f t="shared" si="646"/>
        <v>0</v>
      </c>
      <c r="DF401" s="14">
        <f t="shared" si="647"/>
        <v>0</v>
      </c>
      <c r="DG401" s="14">
        <f t="shared" si="648"/>
        <v>0</v>
      </c>
      <c r="DH401" s="14">
        <f t="shared" si="649"/>
        <v>0</v>
      </c>
      <c r="DI401" s="14">
        <f t="shared" si="650"/>
        <v>0</v>
      </c>
      <c r="DJ401" s="14">
        <f t="shared" si="651"/>
        <v>0</v>
      </c>
      <c r="DK401" s="14">
        <f t="shared" si="652"/>
        <v>0</v>
      </c>
      <c r="DL401" s="14">
        <f t="shared" si="653"/>
        <v>0</v>
      </c>
      <c r="DM401" s="14">
        <f t="shared" si="654"/>
        <v>0</v>
      </c>
      <c r="DN401" s="14">
        <f t="shared" si="655"/>
        <v>0</v>
      </c>
      <c r="DO401" s="14">
        <f t="shared" si="656"/>
        <v>0</v>
      </c>
      <c r="DP401" s="14">
        <f t="shared" si="657"/>
        <v>0</v>
      </c>
      <c r="DQ401" s="14">
        <f t="shared" si="658"/>
        <v>0</v>
      </c>
      <c r="DR401" s="14">
        <f t="shared" si="659"/>
        <v>0</v>
      </c>
      <c r="DS401" s="14">
        <f t="shared" si="660"/>
        <v>0</v>
      </c>
      <c r="DT401" s="14">
        <f t="shared" si="661"/>
        <v>0</v>
      </c>
      <c r="DU401" s="14">
        <f t="shared" si="662"/>
        <v>0</v>
      </c>
      <c r="DV401" s="14">
        <f t="shared" si="663"/>
        <v>0</v>
      </c>
      <c r="DW401" s="14">
        <f t="shared" si="664"/>
        <v>0</v>
      </c>
      <c r="DX401" s="14">
        <f t="shared" si="665"/>
        <v>0</v>
      </c>
      <c r="DY401" s="14">
        <f t="shared" si="666"/>
        <v>0</v>
      </c>
      <c r="DZ401" s="14">
        <f t="shared" si="671"/>
        <v>1</v>
      </c>
    </row>
    <row r="402" spans="1:130">
      <c r="A402" s="18">
        <v>16</v>
      </c>
      <c r="B402" s="15">
        <f t="shared" si="667"/>
        <v>1</v>
      </c>
      <c r="C402" s="18">
        <v>2016</v>
      </c>
      <c r="D402" s="25">
        <f t="shared" si="672"/>
        <v>0</v>
      </c>
      <c r="E402" s="25">
        <f t="shared" si="673"/>
        <v>0</v>
      </c>
      <c r="F402" s="25">
        <f t="shared" si="674"/>
        <v>0</v>
      </c>
      <c r="G402" s="25">
        <f t="shared" si="675"/>
        <v>0</v>
      </c>
      <c r="H402" s="25">
        <f t="shared" si="676"/>
        <v>0</v>
      </c>
      <c r="I402" s="25">
        <f t="shared" si="677"/>
        <v>6.6666666666666652E-2</v>
      </c>
      <c r="J402" s="25">
        <f t="shared" si="678"/>
        <v>6.6666666666666652E-2</v>
      </c>
      <c r="K402" s="25">
        <f t="shared" si="679"/>
        <v>0</v>
      </c>
      <c r="L402" s="25">
        <f t="shared" si="680"/>
        <v>0</v>
      </c>
      <c r="M402" s="25">
        <f t="shared" si="681"/>
        <v>0</v>
      </c>
      <c r="N402" s="25">
        <f t="shared" si="682"/>
        <v>0</v>
      </c>
      <c r="O402" s="25">
        <f t="shared" si="683"/>
        <v>0</v>
      </c>
      <c r="P402" s="25">
        <f t="shared" si="684"/>
        <v>0</v>
      </c>
      <c r="Q402" s="25">
        <f t="shared" si="685"/>
        <v>0</v>
      </c>
      <c r="R402" s="25">
        <f t="shared" ref="R402:R420" si="688">VLOOKUP($C$80,$D$3:$K$63,$A$73,0)*(B388-B387)</f>
        <v>0</v>
      </c>
      <c r="S402" s="25">
        <f>VLOOKUP($C$81,$D$3:$K$63,$A$73,0)*(B387-B386)</f>
        <v>0</v>
      </c>
      <c r="T402" s="25">
        <f>VLOOKUP($C$82,$D$3:$K$63,$A$73,0)*B386</f>
        <v>0</v>
      </c>
      <c r="U402" s="25"/>
      <c r="V402" s="25"/>
      <c r="W402" s="25"/>
      <c r="X402" s="25"/>
      <c r="Y402" s="25"/>
      <c r="Z402" s="25"/>
      <c r="AA402" s="25"/>
      <c r="AB402" s="25"/>
      <c r="AC402" s="25"/>
      <c r="AD402" s="25"/>
      <c r="AE402" s="25"/>
      <c r="AF402" s="25"/>
      <c r="AG402" s="25"/>
      <c r="AH402" s="25"/>
      <c r="AI402" s="25"/>
      <c r="AJ402" s="25"/>
      <c r="AK402" s="25"/>
      <c r="AL402" s="25"/>
      <c r="AM402" s="25"/>
      <c r="AN402" s="25"/>
      <c r="AO402" s="25"/>
      <c r="AP402" s="25"/>
      <c r="AQ402" s="25"/>
      <c r="AR402" s="25"/>
      <c r="AS402" s="25"/>
      <c r="AT402" s="25"/>
      <c r="AU402" s="25"/>
      <c r="AV402" s="25"/>
      <c r="AW402" s="25"/>
      <c r="AX402" s="25"/>
      <c r="AY402" s="25"/>
      <c r="AZ402" s="25"/>
      <c r="BA402" s="25"/>
      <c r="BB402" s="25"/>
      <c r="BC402" s="25"/>
      <c r="BD402" s="25"/>
      <c r="BE402" s="25"/>
      <c r="BF402" s="25"/>
      <c r="BG402" s="25"/>
      <c r="BH402" s="25"/>
      <c r="BI402" s="25"/>
      <c r="BJ402" s="25"/>
      <c r="BK402" s="25"/>
      <c r="BL402" s="25"/>
      <c r="BM402" s="21">
        <f t="shared" si="668"/>
        <v>0.1333333333333333</v>
      </c>
      <c r="BN402" s="18"/>
      <c r="BO402" s="18"/>
      <c r="BP402" s="18">
        <v>2016</v>
      </c>
      <c r="BQ402" s="14">
        <f t="shared" si="669"/>
        <v>0</v>
      </c>
      <c r="BR402" s="14">
        <f t="shared" ref="BR402:BR446" si="689">E402/$BM402</f>
        <v>0</v>
      </c>
      <c r="BS402" s="14">
        <f t="shared" ref="BS402:BS446" si="690">F402/$BM402</f>
        <v>0</v>
      </c>
      <c r="BT402" s="14">
        <f t="shared" ref="BT402:BT446" si="691">G402/$BM402</f>
        <v>0</v>
      </c>
      <c r="BU402" s="14">
        <f t="shared" ref="BU402:BU446" si="692">H402/$BM402</f>
        <v>0</v>
      </c>
      <c r="BV402" s="14">
        <f t="shared" ref="BV402:BV446" si="693">I402/$BM402</f>
        <v>0.5</v>
      </c>
      <c r="BW402" s="14">
        <f t="shared" ref="BW402:BW446" si="694">J402/$BM402</f>
        <v>0.5</v>
      </c>
      <c r="BX402" s="14">
        <f t="shared" ref="BX402:BX446" si="695">K402/$BM402</f>
        <v>0</v>
      </c>
      <c r="BY402" s="14">
        <f t="shared" ref="BY402:BY446" si="696">L402/$BM402</f>
        <v>0</v>
      </c>
      <c r="BZ402" s="14">
        <f t="shared" ref="BZ402:BZ446" si="697">M402/$BM402</f>
        <v>0</v>
      </c>
      <c r="CA402" s="14">
        <f t="shared" ref="CA402:CA446" si="698">N402/$BM402</f>
        <v>0</v>
      </c>
      <c r="CB402" s="14">
        <f t="shared" ref="CB402:CB446" si="699">O402/$BM402</f>
        <v>0</v>
      </c>
      <c r="CC402" s="14">
        <f t="shared" ref="CC402:CC446" si="700">P402/$BM402</f>
        <v>0</v>
      </c>
      <c r="CD402" s="14">
        <f t="shared" ref="CD402:CD446" si="701">Q402/$BM402</f>
        <v>0</v>
      </c>
      <c r="CE402" s="14">
        <f t="shared" ref="CE402:CE446" si="702">R402/$BM402</f>
        <v>0</v>
      </c>
      <c r="CF402" s="14">
        <f t="shared" ref="CF402:CF446" si="703">S402/$BM402</f>
        <v>0</v>
      </c>
      <c r="CG402" s="14">
        <f t="shared" si="686"/>
        <v>0</v>
      </c>
      <c r="CH402" s="14">
        <f t="shared" si="639"/>
        <v>0</v>
      </c>
      <c r="CI402" s="14">
        <f t="shared" si="640"/>
        <v>0</v>
      </c>
      <c r="CJ402" s="14">
        <f t="shared" si="641"/>
        <v>0</v>
      </c>
      <c r="CK402" s="14">
        <f t="shared" si="642"/>
        <v>0</v>
      </c>
      <c r="CL402" s="14">
        <f t="shared" si="643"/>
        <v>0</v>
      </c>
      <c r="CM402" s="14">
        <f t="shared" si="670"/>
        <v>0</v>
      </c>
      <c r="CN402" s="14">
        <f t="shared" ref="CN402:CN446" si="704">AA402/$BM402</f>
        <v>0</v>
      </c>
      <c r="CO402" s="14">
        <f t="shared" ref="CO402:CO446" si="705">AB402/$BM402</f>
        <v>0</v>
      </c>
      <c r="CP402" s="14">
        <f t="shared" ref="CP402:CP446" si="706">AC402/$BM402</f>
        <v>0</v>
      </c>
      <c r="CQ402" s="14">
        <f t="shared" ref="CQ402:CQ446" si="707">AD402/$BM402</f>
        <v>0</v>
      </c>
      <c r="CR402" s="14">
        <f t="shared" ref="CR402:CR446" si="708">AE402/$BM402</f>
        <v>0</v>
      </c>
      <c r="CS402" s="14">
        <f t="shared" ref="CS402:CS446" si="709">AF402/$BM402</f>
        <v>0</v>
      </c>
      <c r="CT402" s="14">
        <f t="shared" ref="CT402:CT446" si="710">AG402/$BM402</f>
        <v>0</v>
      </c>
      <c r="CU402" s="14">
        <f t="shared" ref="CU402:CU446" si="711">AH402/$BM402</f>
        <v>0</v>
      </c>
      <c r="CV402" s="14">
        <f t="shared" ref="CV402:CV446" si="712">AI402/$BM402</f>
        <v>0</v>
      </c>
      <c r="CW402" s="14">
        <f t="shared" ref="CW402:CW446" si="713">AJ402/$BM402</f>
        <v>0</v>
      </c>
      <c r="CX402" s="14">
        <f t="shared" ref="CX402:CX446" si="714">AK402/$BM402</f>
        <v>0</v>
      </c>
      <c r="CY402" s="14">
        <f t="shared" ref="CY402:CY446" si="715">AL402/$BM402</f>
        <v>0</v>
      </c>
      <c r="CZ402" s="14">
        <f t="shared" ref="CZ402:CZ446" si="716">AM402/$BM402</f>
        <v>0</v>
      </c>
      <c r="DA402" s="14">
        <f t="shared" ref="DA402:DA446" si="717">AN402/$BM402</f>
        <v>0</v>
      </c>
      <c r="DB402" s="14">
        <f t="shared" ref="DB402:DB446" si="718">AO402/$BM402</f>
        <v>0</v>
      </c>
      <c r="DC402" s="14">
        <f t="shared" si="687"/>
        <v>0</v>
      </c>
      <c r="DD402" s="14">
        <f t="shared" si="645"/>
        <v>0</v>
      </c>
      <c r="DE402" s="14">
        <f t="shared" si="646"/>
        <v>0</v>
      </c>
      <c r="DF402" s="14">
        <f t="shared" si="647"/>
        <v>0</v>
      </c>
      <c r="DG402" s="14">
        <f t="shared" si="648"/>
        <v>0</v>
      </c>
      <c r="DH402" s="14">
        <f t="shared" si="649"/>
        <v>0</v>
      </c>
      <c r="DI402" s="14">
        <f t="shared" si="650"/>
        <v>0</v>
      </c>
      <c r="DJ402" s="14">
        <f t="shared" si="651"/>
        <v>0</v>
      </c>
      <c r="DK402" s="14">
        <f t="shared" si="652"/>
        <v>0</v>
      </c>
      <c r="DL402" s="14">
        <f t="shared" si="653"/>
        <v>0</v>
      </c>
      <c r="DM402" s="14">
        <f t="shared" si="654"/>
        <v>0</v>
      </c>
      <c r="DN402" s="14">
        <f t="shared" si="655"/>
        <v>0</v>
      </c>
      <c r="DO402" s="14">
        <f t="shared" si="656"/>
        <v>0</v>
      </c>
      <c r="DP402" s="14">
        <f t="shared" si="657"/>
        <v>0</v>
      </c>
      <c r="DQ402" s="14">
        <f t="shared" si="658"/>
        <v>0</v>
      </c>
      <c r="DR402" s="14">
        <f t="shared" si="659"/>
        <v>0</v>
      </c>
      <c r="DS402" s="14">
        <f t="shared" si="660"/>
        <v>0</v>
      </c>
      <c r="DT402" s="14">
        <f t="shared" si="661"/>
        <v>0</v>
      </c>
      <c r="DU402" s="14">
        <f t="shared" si="662"/>
        <v>0</v>
      </c>
      <c r="DV402" s="14">
        <f t="shared" si="663"/>
        <v>0</v>
      </c>
      <c r="DW402" s="14">
        <f t="shared" si="664"/>
        <v>0</v>
      </c>
      <c r="DX402" s="14">
        <f t="shared" si="665"/>
        <v>0</v>
      </c>
      <c r="DY402" s="14">
        <f t="shared" si="666"/>
        <v>0</v>
      </c>
      <c r="DZ402" s="14">
        <f t="shared" si="671"/>
        <v>1</v>
      </c>
    </row>
    <row r="403" spans="1:130">
      <c r="A403" s="18">
        <v>17</v>
      </c>
      <c r="B403" s="15">
        <f t="shared" si="667"/>
        <v>1</v>
      </c>
      <c r="C403" s="18">
        <v>2017</v>
      </c>
      <c r="D403" s="25">
        <f t="shared" si="672"/>
        <v>0</v>
      </c>
      <c r="E403" s="25">
        <f t="shared" si="673"/>
        <v>0</v>
      </c>
      <c r="F403" s="25">
        <f t="shared" si="674"/>
        <v>0</v>
      </c>
      <c r="G403" s="25">
        <f t="shared" si="675"/>
        <v>0</v>
      </c>
      <c r="H403" s="25">
        <f t="shared" si="676"/>
        <v>0</v>
      </c>
      <c r="I403" s="25">
        <f t="shared" si="677"/>
        <v>6.6666666666666652E-2</v>
      </c>
      <c r="J403" s="25">
        <f t="shared" si="678"/>
        <v>6.6666666666666652E-2</v>
      </c>
      <c r="K403" s="25">
        <f t="shared" si="679"/>
        <v>0</v>
      </c>
      <c r="L403" s="25">
        <f t="shared" si="680"/>
        <v>0</v>
      </c>
      <c r="M403" s="25">
        <f t="shared" si="681"/>
        <v>0</v>
      </c>
      <c r="N403" s="25">
        <f t="shared" si="682"/>
        <v>0</v>
      </c>
      <c r="O403" s="25">
        <f t="shared" si="683"/>
        <v>0</v>
      </c>
      <c r="P403" s="25">
        <f t="shared" si="684"/>
        <v>0</v>
      </c>
      <c r="Q403" s="25">
        <f t="shared" si="685"/>
        <v>0</v>
      </c>
      <c r="R403" s="25">
        <f t="shared" si="688"/>
        <v>0</v>
      </c>
      <c r="S403" s="25">
        <f t="shared" ref="S403:S421" si="719">VLOOKUP($C$81,$D$3:$K$63,$A$73,0)*(B388-B387)</f>
        <v>0</v>
      </c>
      <c r="T403" s="25">
        <f>VLOOKUP($C$82,$D$3:$K$63,$A$73,0)*(B387-B386)</f>
        <v>0</v>
      </c>
      <c r="U403" s="25">
        <f>VLOOKUP($C$83,$D$3:$K$63,$A$73,0)*B386</f>
        <v>0</v>
      </c>
      <c r="V403" s="25"/>
      <c r="W403" s="25"/>
      <c r="X403" s="25"/>
      <c r="Y403" s="25"/>
      <c r="Z403" s="25"/>
      <c r="AA403" s="25"/>
      <c r="AB403" s="25"/>
      <c r="AC403" s="25"/>
      <c r="AD403" s="25"/>
      <c r="AE403" s="25"/>
      <c r="AF403" s="25"/>
      <c r="AG403" s="25"/>
      <c r="AH403" s="25"/>
      <c r="AI403" s="25"/>
      <c r="AJ403" s="25"/>
      <c r="AK403" s="25"/>
      <c r="AL403" s="25"/>
      <c r="AM403" s="25"/>
      <c r="AN403" s="25"/>
      <c r="AO403" s="25"/>
      <c r="AP403" s="25"/>
      <c r="AQ403" s="25"/>
      <c r="AR403" s="25"/>
      <c r="AS403" s="25"/>
      <c r="AT403" s="25"/>
      <c r="AU403" s="25"/>
      <c r="AV403" s="25"/>
      <c r="AW403" s="25"/>
      <c r="AX403" s="25"/>
      <c r="AY403" s="25"/>
      <c r="AZ403" s="25"/>
      <c r="BA403" s="25"/>
      <c r="BB403" s="25"/>
      <c r="BC403" s="25"/>
      <c r="BD403" s="25"/>
      <c r="BE403" s="25"/>
      <c r="BF403" s="25"/>
      <c r="BG403" s="25"/>
      <c r="BH403" s="25"/>
      <c r="BI403" s="25"/>
      <c r="BJ403" s="25"/>
      <c r="BK403" s="25"/>
      <c r="BL403" s="25"/>
      <c r="BM403" s="21">
        <f t="shared" si="668"/>
        <v>0.1333333333333333</v>
      </c>
      <c r="BN403" s="18"/>
      <c r="BO403" s="18"/>
      <c r="BP403" s="18">
        <v>2017</v>
      </c>
      <c r="BQ403" s="14">
        <f t="shared" si="669"/>
        <v>0</v>
      </c>
      <c r="BR403" s="14">
        <f t="shared" si="689"/>
        <v>0</v>
      </c>
      <c r="BS403" s="14">
        <f t="shared" si="690"/>
        <v>0</v>
      </c>
      <c r="BT403" s="14">
        <f t="shared" si="691"/>
        <v>0</v>
      </c>
      <c r="BU403" s="14">
        <f t="shared" si="692"/>
        <v>0</v>
      </c>
      <c r="BV403" s="14">
        <f t="shared" si="693"/>
        <v>0.5</v>
      </c>
      <c r="BW403" s="14">
        <f t="shared" si="694"/>
        <v>0.5</v>
      </c>
      <c r="BX403" s="14">
        <f t="shared" si="695"/>
        <v>0</v>
      </c>
      <c r="BY403" s="14">
        <f t="shared" si="696"/>
        <v>0</v>
      </c>
      <c r="BZ403" s="14">
        <f t="shared" si="697"/>
        <v>0</v>
      </c>
      <c r="CA403" s="14">
        <f t="shared" si="698"/>
        <v>0</v>
      </c>
      <c r="CB403" s="14">
        <f t="shared" si="699"/>
        <v>0</v>
      </c>
      <c r="CC403" s="14">
        <f t="shared" si="700"/>
        <v>0</v>
      </c>
      <c r="CD403" s="14">
        <f t="shared" si="701"/>
        <v>0</v>
      </c>
      <c r="CE403" s="14">
        <f t="shared" si="702"/>
        <v>0</v>
      </c>
      <c r="CF403" s="14">
        <f t="shared" si="703"/>
        <v>0</v>
      </c>
      <c r="CG403" s="14">
        <f t="shared" si="686"/>
        <v>0</v>
      </c>
      <c r="CH403" s="14">
        <f t="shared" si="639"/>
        <v>0</v>
      </c>
      <c r="CI403" s="14">
        <f t="shared" si="640"/>
        <v>0</v>
      </c>
      <c r="CJ403" s="14">
        <f t="shared" si="641"/>
        <v>0</v>
      </c>
      <c r="CK403" s="14">
        <f t="shared" si="642"/>
        <v>0</v>
      </c>
      <c r="CL403" s="14">
        <f t="shared" si="643"/>
        <v>0</v>
      </c>
      <c r="CM403" s="14">
        <f t="shared" si="670"/>
        <v>0</v>
      </c>
      <c r="CN403" s="14">
        <f t="shared" si="704"/>
        <v>0</v>
      </c>
      <c r="CO403" s="14">
        <f t="shared" si="705"/>
        <v>0</v>
      </c>
      <c r="CP403" s="14">
        <f t="shared" si="706"/>
        <v>0</v>
      </c>
      <c r="CQ403" s="14">
        <f t="shared" si="707"/>
        <v>0</v>
      </c>
      <c r="CR403" s="14">
        <f t="shared" si="708"/>
        <v>0</v>
      </c>
      <c r="CS403" s="14">
        <f t="shared" si="709"/>
        <v>0</v>
      </c>
      <c r="CT403" s="14">
        <f t="shared" si="710"/>
        <v>0</v>
      </c>
      <c r="CU403" s="14">
        <f t="shared" si="711"/>
        <v>0</v>
      </c>
      <c r="CV403" s="14">
        <f t="shared" si="712"/>
        <v>0</v>
      </c>
      <c r="CW403" s="14">
        <f t="shared" si="713"/>
        <v>0</v>
      </c>
      <c r="CX403" s="14">
        <f t="shared" si="714"/>
        <v>0</v>
      </c>
      <c r="CY403" s="14">
        <f t="shared" si="715"/>
        <v>0</v>
      </c>
      <c r="CZ403" s="14">
        <f t="shared" si="716"/>
        <v>0</v>
      </c>
      <c r="DA403" s="14">
        <f t="shared" si="717"/>
        <v>0</v>
      </c>
      <c r="DB403" s="14">
        <f t="shared" si="718"/>
        <v>0</v>
      </c>
      <c r="DC403" s="14">
        <f t="shared" si="687"/>
        <v>0</v>
      </c>
      <c r="DD403" s="14">
        <f t="shared" si="645"/>
        <v>0</v>
      </c>
      <c r="DE403" s="14">
        <f t="shared" si="646"/>
        <v>0</v>
      </c>
      <c r="DF403" s="14">
        <f t="shared" si="647"/>
        <v>0</v>
      </c>
      <c r="DG403" s="14">
        <f t="shared" si="648"/>
        <v>0</v>
      </c>
      <c r="DH403" s="14">
        <f t="shared" si="649"/>
        <v>0</v>
      </c>
      <c r="DI403" s="14">
        <f t="shared" si="650"/>
        <v>0</v>
      </c>
      <c r="DJ403" s="14">
        <f t="shared" si="651"/>
        <v>0</v>
      </c>
      <c r="DK403" s="14">
        <f t="shared" si="652"/>
        <v>0</v>
      </c>
      <c r="DL403" s="14">
        <f t="shared" si="653"/>
        <v>0</v>
      </c>
      <c r="DM403" s="14">
        <f t="shared" si="654"/>
        <v>0</v>
      </c>
      <c r="DN403" s="14">
        <f t="shared" si="655"/>
        <v>0</v>
      </c>
      <c r="DO403" s="14">
        <f t="shared" si="656"/>
        <v>0</v>
      </c>
      <c r="DP403" s="14">
        <f t="shared" si="657"/>
        <v>0</v>
      </c>
      <c r="DQ403" s="14">
        <f t="shared" si="658"/>
        <v>0</v>
      </c>
      <c r="DR403" s="14">
        <f t="shared" si="659"/>
        <v>0</v>
      </c>
      <c r="DS403" s="14">
        <f t="shared" si="660"/>
        <v>0</v>
      </c>
      <c r="DT403" s="14">
        <f t="shared" si="661"/>
        <v>0</v>
      </c>
      <c r="DU403" s="14">
        <f t="shared" si="662"/>
        <v>0</v>
      </c>
      <c r="DV403" s="14">
        <f t="shared" si="663"/>
        <v>0</v>
      </c>
      <c r="DW403" s="14">
        <f t="shared" si="664"/>
        <v>0</v>
      </c>
      <c r="DX403" s="14">
        <f t="shared" si="665"/>
        <v>0</v>
      </c>
      <c r="DY403" s="14">
        <f t="shared" si="666"/>
        <v>0</v>
      </c>
      <c r="DZ403" s="14">
        <f t="shared" si="671"/>
        <v>1</v>
      </c>
    </row>
    <row r="404" spans="1:130">
      <c r="A404" s="18">
        <v>18</v>
      </c>
      <c r="B404" s="15">
        <f t="shared" si="667"/>
        <v>1</v>
      </c>
      <c r="C404" s="18">
        <v>2018</v>
      </c>
      <c r="D404" s="25">
        <f t="shared" si="672"/>
        <v>0</v>
      </c>
      <c r="E404" s="25">
        <f t="shared" si="673"/>
        <v>0</v>
      </c>
      <c r="F404" s="25">
        <f t="shared" si="674"/>
        <v>0</v>
      </c>
      <c r="G404" s="25">
        <f t="shared" si="675"/>
        <v>0</v>
      </c>
      <c r="H404" s="25">
        <f t="shared" si="676"/>
        <v>0</v>
      </c>
      <c r="I404" s="25">
        <f t="shared" si="677"/>
        <v>6.6666666666666652E-2</v>
      </c>
      <c r="J404" s="25">
        <f t="shared" si="678"/>
        <v>6.6666666666666652E-2</v>
      </c>
      <c r="K404" s="25">
        <f t="shared" si="679"/>
        <v>0</v>
      </c>
      <c r="L404" s="25">
        <f t="shared" si="680"/>
        <v>0</v>
      </c>
      <c r="M404" s="25">
        <f t="shared" si="681"/>
        <v>0</v>
      </c>
      <c r="N404" s="25">
        <f t="shared" si="682"/>
        <v>0</v>
      </c>
      <c r="O404" s="25">
        <f t="shared" si="683"/>
        <v>0</v>
      </c>
      <c r="P404" s="25">
        <f t="shared" si="684"/>
        <v>0</v>
      </c>
      <c r="Q404" s="25">
        <f t="shared" si="685"/>
        <v>0</v>
      </c>
      <c r="R404" s="25">
        <f t="shared" si="688"/>
        <v>0</v>
      </c>
      <c r="S404" s="25">
        <f t="shared" si="719"/>
        <v>0</v>
      </c>
      <c r="T404" s="25">
        <f t="shared" ref="T404:T422" si="720">VLOOKUP($C$82,$D$3:$K$63,$A$73,0)*(B388-B387)</f>
        <v>0</v>
      </c>
      <c r="U404" s="25">
        <f>VLOOKUP($C$83,$D$3:$K$63,$A$73,0)*(B387-B386)</f>
        <v>0</v>
      </c>
      <c r="V404" s="25">
        <f>VLOOKUP($C$84,$D$3:$K$63,$A$73,0)*B386</f>
        <v>0</v>
      </c>
      <c r="W404" s="25"/>
      <c r="X404" s="25"/>
      <c r="Y404" s="25"/>
      <c r="Z404" s="25"/>
      <c r="AA404" s="25"/>
      <c r="AB404" s="25"/>
      <c r="AC404" s="25"/>
      <c r="AD404" s="25"/>
      <c r="AE404" s="25"/>
      <c r="AF404" s="25"/>
      <c r="AG404" s="25"/>
      <c r="AH404" s="25"/>
      <c r="AI404" s="25"/>
      <c r="AJ404" s="25"/>
      <c r="AK404" s="25"/>
      <c r="AL404" s="25"/>
      <c r="AM404" s="25"/>
      <c r="AN404" s="25"/>
      <c r="AO404" s="25"/>
      <c r="AP404" s="25"/>
      <c r="AQ404" s="25"/>
      <c r="AR404" s="25"/>
      <c r="AS404" s="25"/>
      <c r="AT404" s="25"/>
      <c r="AU404" s="25"/>
      <c r="AV404" s="25"/>
      <c r="AW404" s="25"/>
      <c r="AX404" s="25"/>
      <c r="AY404" s="25"/>
      <c r="AZ404" s="25"/>
      <c r="BA404" s="25"/>
      <c r="BB404" s="25"/>
      <c r="BC404" s="25"/>
      <c r="BD404" s="25"/>
      <c r="BE404" s="25"/>
      <c r="BF404" s="25"/>
      <c r="BG404" s="25"/>
      <c r="BH404" s="25"/>
      <c r="BI404" s="25"/>
      <c r="BJ404" s="25"/>
      <c r="BK404" s="25"/>
      <c r="BL404" s="25"/>
      <c r="BM404" s="21">
        <f t="shared" si="668"/>
        <v>0.1333333333333333</v>
      </c>
      <c r="BN404" s="18"/>
      <c r="BO404" s="18"/>
      <c r="BP404" s="18">
        <v>2018</v>
      </c>
      <c r="BQ404" s="14">
        <f t="shared" si="669"/>
        <v>0</v>
      </c>
      <c r="BR404" s="14">
        <f t="shared" si="689"/>
        <v>0</v>
      </c>
      <c r="BS404" s="14">
        <f t="shared" si="690"/>
        <v>0</v>
      </c>
      <c r="BT404" s="14">
        <f t="shared" si="691"/>
        <v>0</v>
      </c>
      <c r="BU404" s="14">
        <f t="shared" si="692"/>
        <v>0</v>
      </c>
      <c r="BV404" s="14">
        <f t="shared" si="693"/>
        <v>0.5</v>
      </c>
      <c r="BW404" s="14">
        <f t="shared" si="694"/>
        <v>0.5</v>
      </c>
      <c r="BX404" s="14">
        <f t="shared" si="695"/>
        <v>0</v>
      </c>
      <c r="BY404" s="14">
        <f t="shared" si="696"/>
        <v>0</v>
      </c>
      <c r="BZ404" s="14">
        <f t="shared" si="697"/>
        <v>0</v>
      </c>
      <c r="CA404" s="14">
        <f t="shared" si="698"/>
        <v>0</v>
      </c>
      <c r="CB404" s="14">
        <f t="shared" si="699"/>
        <v>0</v>
      </c>
      <c r="CC404" s="14">
        <f t="shared" si="700"/>
        <v>0</v>
      </c>
      <c r="CD404" s="14">
        <f t="shared" si="701"/>
        <v>0</v>
      </c>
      <c r="CE404" s="14">
        <f t="shared" si="702"/>
        <v>0</v>
      </c>
      <c r="CF404" s="14">
        <f t="shared" si="703"/>
        <v>0</v>
      </c>
      <c r="CG404" s="14">
        <f t="shared" si="686"/>
        <v>0</v>
      </c>
      <c r="CH404" s="14">
        <f t="shared" si="639"/>
        <v>0</v>
      </c>
      <c r="CI404" s="14">
        <f t="shared" si="640"/>
        <v>0</v>
      </c>
      <c r="CJ404" s="14">
        <f t="shared" si="641"/>
        <v>0</v>
      </c>
      <c r="CK404" s="14">
        <f t="shared" si="642"/>
        <v>0</v>
      </c>
      <c r="CL404" s="14">
        <f t="shared" si="643"/>
        <v>0</v>
      </c>
      <c r="CM404" s="14">
        <f t="shared" si="670"/>
        <v>0</v>
      </c>
      <c r="CN404" s="14">
        <f t="shared" si="704"/>
        <v>0</v>
      </c>
      <c r="CO404" s="14">
        <f t="shared" si="705"/>
        <v>0</v>
      </c>
      <c r="CP404" s="14">
        <f t="shared" si="706"/>
        <v>0</v>
      </c>
      <c r="CQ404" s="14">
        <f t="shared" si="707"/>
        <v>0</v>
      </c>
      <c r="CR404" s="14">
        <f t="shared" si="708"/>
        <v>0</v>
      </c>
      <c r="CS404" s="14">
        <f t="shared" si="709"/>
        <v>0</v>
      </c>
      <c r="CT404" s="14">
        <f t="shared" si="710"/>
        <v>0</v>
      </c>
      <c r="CU404" s="14">
        <f t="shared" si="711"/>
        <v>0</v>
      </c>
      <c r="CV404" s="14">
        <f t="shared" si="712"/>
        <v>0</v>
      </c>
      <c r="CW404" s="14">
        <f t="shared" si="713"/>
        <v>0</v>
      </c>
      <c r="CX404" s="14">
        <f t="shared" si="714"/>
        <v>0</v>
      </c>
      <c r="CY404" s="14">
        <f t="shared" si="715"/>
        <v>0</v>
      </c>
      <c r="CZ404" s="14">
        <f t="shared" si="716"/>
        <v>0</v>
      </c>
      <c r="DA404" s="14">
        <f t="shared" si="717"/>
        <v>0</v>
      </c>
      <c r="DB404" s="14">
        <f t="shared" si="718"/>
        <v>0</v>
      </c>
      <c r="DC404" s="14">
        <f t="shared" si="687"/>
        <v>0</v>
      </c>
      <c r="DD404" s="14">
        <f t="shared" si="645"/>
        <v>0</v>
      </c>
      <c r="DE404" s="14">
        <f t="shared" si="646"/>
        <v>0</v>
      </c>
      <c r="DF404" s="14">
        <f t="shared" si="647"/>
        <v>0</v>
      </c>
      <c r="DG404" s="14">
        <f t="shared" si="648"/>
        <v>0</v>
      </c>
      <c r="DH404" s="14">
        <f t="shared" si="649"/>
        <v>0</v>
      </c>
      <c r="DI404" s="14">
        <f t="shared" si="650"/>
        <v>0</v>
      </c>
      <c r="DJ404" s="14">
        <f t="shared" si="651"/>
        <v>0</v>
      </c>
      <c r="DK404" s="14">
        <f t="shared" si="652"/>
        <v>0</v>
      </c>
      <c r="DL404" s="14">
        <f t="shared" si="653"/>
        <v>0</v>
      </c>
      <c r="DM404" s="14">
        <f t="shared" si="654"/>
        <v>0</v>
      </c>
      <c r="DN404" s="14">
        <f t="shared" si="655"/>
        <v>0</v>
      </c>
      <c r="DO404" s="14">
        <f t="shared" si="656"/>
        <v>0</v>
      </c>
      <c r="DP404" s="14">
        <f t="shared" si="657"/>
        <v>0</v>
      </c>
      <c r="DQ404" s="14">
        <f t="shared" si="658"/>
        <v>0</v>
      </c>
      <c r="DR404" s="14">
        <f t="shared" si="659"/>
        <v>0</v>
      </c>
      <c r="DS404" s="14">
        <f t="shared" si="660"/>
        <v>0</v>
      </c>
      <c r="DT404" s="14">
        <f t="shared" si="661"/>
        <v>0</v>
      </c>
      <c r="DU404" s="14">
        <f t="shared" si="662"/>
        <v>0</v>
      </c>
      <c r="DV404" s="14">
        <f t="shared" si="663"/>
        <v>0</v>
      </c>
      <c r="DW404" s="14">
        <f t="shared" si="664"/>
        <v>0</v>
      </c>
      <c r="DX404" s="14">
        <f t="shared" si="665"/>
        <v>0</v>
      </c>
      <c r="DY404" s="14">
        <f t="shared" si="666"/>
        <v>0</v>
      </c>
      <c r="DZ404" s="14">
        <f t="shared" si="671"/>
        <v>1</v>
      </c>
    </row>
    <row r="405" spans="1:130">
      <c r="A405" s="18">
        <v>19</v>
      </c>
      <c r="B405" s="15">
        <f t="shared" si="667"/>
        <v>1</v>
      </c>
      <c r="C405" s="18">
        <v>2019</v>
      </c>
      <c r="D405" s="25">
        <f t="shared" si="672"/>
        <v>0</v>
      </c>
      <c r="E405" s="25">
        <f t="shared" si="673"/>
        <v>0</v>
      </c>
      <c r="F405" s="25">
        <f t="shared" si="674"/>
        <v>0</v>
      </c>
      <c r="G405" s="25">
        <f t="shared" si="675"/>
        <v>0</v>
      </c>
      <c r="H405" s="25">
        <f t="shared" si="676"/>
        <v>0</v>
      </c>
      <c r="I405" s="25">
        <f t="shared" si="677"/>
        <v>6.6666666666666652E-2</v>
      </c>
      <c r="J405" s="25">
        <f t="shared" si="678"/>
        <v>6.6666666666666652E-2</v>
      </c>
      <c r="K405" s="25">
        <f t="shared" si="679"/>
        <v>0</v>
      </c>
      <c r="L405" s="25">
        <f t="shared" si="680"/>
        <v>0</v>
      </c>
      <c r="M405" s="25">
        <f t="shared" si="681"/>
        <v>0</v>
      </c>
      <c r="N405" s="25">
        <f t="shared" si="682"/>
        <v>0</v>
      </c>
      <c r="O405" s="25">
        <f t="shared" si="683"/>
        <v>0</v>
      </c>
      <c r="P405" s="25">
        <f t="shared" si="684"/>
        <v>0</v>
      </c>
      <c r="Q405" s="25">
        <f t="shared" si="685"/>
        <v>0</v>
      </c>
      <c r="R405" s="25">
        <f t="shared" si="688"/>
        <v>0</v>
      </c>
      <c r="S405" s="25">
        <f t="shared" si="719"/>
        <v>0</v>
      </c>
      <c r="T405" s="25">
        <f t="shared" si="720"/>
        <v>0</v>
      </c>
      <c r="U405" s="25">
        <f t="shared" ref="U405:U423" si="721">VLOOKUP($C$83,$D$3:$K$63,$A$73,0)*(B388-B387)</f>
        <v>0</v>
      </c>
      <c r="V405" s="25">
        <f>VLOOKUP($C$84,$D$3:$K$63,$A$73,0)*(B387-B386)</f>
        <v>0</v>
      </c>
      <c r="W405" s="25">
        <f>VLOOKUP($C$85,$D$3:$K$63,$A$73,0)*B386</f>
        <v>0</v>
      </c>
      <c r="X405" s="25"/>
      <c r="Y405" s="25"/>
      <c r="Z405" s="25"/>
      <c r="AA405" s="25"/>
      <c r="AB405" s="25"/>
      <c r="AC405" s="25"/>
      <c r="AD405" s="25"/>
      <c r="AE405" s="25"/>
      <c r="AF405" s="25"/>
      <c r="AG405" s="25"/>
      <c r="AH405" s="25"/>
      <c r="AI405" s="25"/>
      <c r="AJ405" s="25"/>
      <c r="AK405" s="25"/>
      <c r="AL405" s="25"/>
      <c r="AM405" s="25"/>
      <c r="AN405" s="25"/>
      <c r="AO405" s="25"/>
      <c r="AP405" s="25"/>
      <c r="AQ405" s="25"/>
      <c r="AR405" s="25"/>
      <c r="AS405" s="25"/>
      <c r="AT405" s="25"/>
      <c r="AU405" s="25"/>
      <c r="AV405" s="25"/>
      <c r="AW405" s="25"/>
      <c r="AX405" s="25"/>
      <c r="AY405" s="25"/>
      <c r="AZ405" s="25"/>
      <c r="BA405" s="25"/>
      <c r="BB405" s="25"/>
      <c r="BC405" s="25"/>
      <c r="BD405" s="25"/>
      <c r="BE405" s="25"/>
      <c r="BF405" s="25"/>
      <c r="BG405" s="25"/>
      <c r="BH405" s="25"/>
      <c r="BI405" s="25"/>
      <c r="BJ405" s="25"/>
      <c r="BK405" s="25"/>
      <c r="BL405" s="25"/>
      <c r="BM405" s="21">
        <f t="shared" si="668"/>
        <v>0.1333333333333333</v>
      </c>
      <c r="BN405" s="18"/>
      <c r="BO405" s="18"/>
      <c r="BP405" s="18">
        <v>2019</v>
      </c>
      <c r="BQ405" s="14">
        <f t="shared" si="669"/>
        <v>0</v>
      </c>
      <c r="BR405" s="14">
        <f t="shared" si="689"/>
        <v>0</v>
      </c>
      <c r="BS405" s="14">
        <f t="shared" si="690"/>
        <v>0</v>
      </c>
      <c r="BT405" s="14">
        <f t="shared" si="691"/>
        <v>0</v>
      </c>
      <c r="BU405" s="14">
        <f t="shared" si="692"/>
        <v>0</v>
      </c>
      <c r="BV405" s="14">
        <f t="shared" si="693"/>
        <v>0.5</v>
      </c>
      <c r="BW405" s="14">
        <f t="shared" si="694"/>
        <v>0.5</v>
      </c>
      <c r="BX405" s="14">
        <f t="shared" si="695"/>
        <v>0</v>
      </c>
      <c r="BY405" s="14">
        <f t="shared" si="696"/>
        <v>0</v>
      </c>
      <c r="BZ405" s="14">
        <f t="shared" si="697"/>
        <v>0</v>
      </c>
      <c r="CA405" s="14">
        <f t="shared" si="698"/>
        <v>0</v>
      </c>
      <c r="CB405" s="14">
        <f t="shared" si="699"/>
        <v>0</v>
      </c>
      <c r="CC405" s="14">
        <f t="shared" si="700"/>
        <v>0</v>
      </c>
      <c r="CD405" s="14">
        <f t="shared" si="701"/>
        <v>0</v>
      </c>
      <c r="CE405" s="14">
        <f t="shared" si="702"/>
        <v>0</v>
      </c>
      <c r="CF405" s="14">
        <f t="shared" si="703"/>
        <v>0</v>
      </c>
      <c r="CG405" s="14">
        <f t="shared" si="686"/>
        <v>0</v>
      </c>
      <c r="CH405" s="14">
        <f t="shared" si="639"/>
        <v>0</v>
      </c>
      <c r="CI405" s="14">
        <f t="shared" si="640"/>
        <v>0</v>
      </c>
      <c r="CJ405" s="14">
        <f t="shared" si="641"/>
        <v>0</v>
      </c>
      <c r="CK405" s="14">
        <f t="shared" si="642"/>
        <v>0</v>
      </c>
      <c r="CL405" s="14">
        <f t="shared" si="643"/>
        <v>0</v>
      </c>
      <c r="CM405" s="14">
        <f t="shared" si="670"/>
        <v>0</v>
      </c>
      <c r="CN405" s="14">
        <f t="shared" si="704"/>
        <v>0</v>
      </c>
      <c r="CO405" s="14">
        <f t="shared" si="705"/>
        <v>0</v>
      </c>
      <c r="CP405" s="14">
        <f t="shared" si="706"/>
        <v>0</v>
      </c>
      <c r="CQ405" s="14">
        <f t="shared" si="707"/>
        <v>0</v>
      </c>
      <c r="CR405" s="14">
        <f t="shared" si="708"/>
        <v>0</v>
      </c>
      <c r="CS405" s="14">
        <f t="shared" si="709"/>
        <v>0</v>
      </c>
      <c r="CT405" s="14">
        <f t="shared" si="710"/>
        <v>0</v>
      </c>
      <c r="CU405" s="14">
        <f t="shared" si="711"/>
        <v>0</v>
      </c>
      <c r="CV405" s="14">
        <f t="shared" si="712"/>
        <v>0</v>
      </c>
      <c r="CW405" s="14">
        <f t="shared" si="713"/>
        <v>0</v>
      </c>
      <c r="CX405" s="14">
        <f t="shared" si="714"/>
        <v>0</v>
      </c>
      <c r="CY405" s="14">
        <f t="shared" si="715"/>
        <v>0</v>
      </c>
      <c r="CZ405" s="14">
        <f t="shared" si="716"/>
        <v>0</v>
      </c>
      <c r="DA405" s="14">
        <f t="shared" si="717"/>
        <v>0</v>
      </c>
      <c r="DB405" s="14">
        <f t="shared" si="718"/>
        <v>0</v>
      </c>
      <c r="DC405" s="14">
        <f t="shared" si="687"/>
        <v>0</v>
      </c>
      <c r="DD405" s="14">
        <f t="shared" si="645"/>
        <v>0</v>
      </c>
      <c r="DE405" s="14">
        <f t="shared" si="646"/>
        <v>0</v>
      </c>
      <c r="DF405" s="14">
        <f t="shared" si="647"/>
        <v>0</v>
      </c>
      <c r="DG405" s="14">
        <f t="shared" si="648"/>
        <v>0</v>
      </c>
      <c r="DH405" s="14">
        <f t="shared" si="649"/>
        <v>0</v>
      </c>
      <c r="DI405" s="14">
        <f t="shared" si="650"/>
        <v>0</v>
      </c>
      <c r="DJ405" s="14">
        <f t="shared" si="651"/>
        <v>0</v>
      </c>
      <c r="DK405" s="14">
        <f t="shared" si="652"/>
        <v>0</v>
      </c>
      <c r="DL405" s="14">
        <f t="shared" si="653"/>
        <v>0</v>
      </c>
      <c r="DM405" s="14">
        <f t="shared" si="654"/>
        <v>0</v>
      </c>
      <c r="DN405" s="14">
        <f t="shared" si="655"/>
        <v>0</v>
      </c>
      <c r="DO405" s="14">
        <f t="shared" si="656"/>
        <v>0</v>
      </c>
      <c r="DP405" s="14">
        <f t="shared" si="657"/>
        <v>0</v>
      </c>
      <c r="DQ405" s="14">
        <f t="shared" si="658"/>
        <v>0</v>
      </c>
      <c r="DR405" s="14">
        <f t="shared" si="659"/>
        <v>0</v>
      </c>
      <c r="DS405" s="14">
        <f t="shared" si="660"/>
        <v>0</v>
      </c>
      <c r="DT405" s="14">
        <f t="shared" si="661"/>
        <v>0</v>
      </c>
      <c r="DU405" s="14">
        <f t="shared" si="662"/>
        <v>0</v>
      </c>
      <c r="DV405" s="14">
        <f t="shared" si="663"/>
        <v>0</v>
      </c>
      <c r="DW405" s="14">
        <f t="shared" si="664"/>
        <v>0</v>
      </c>
      <c r="DX405" s="14">
        <f t="shared" si="665"/>
        <v>0</v>
      </c>
      <c r="DY405" s="14">
        <f t="shared" si="666"/>
        <v>0</v>
      </c>
      <c r="DZ405" s="14">
        <f t="shared" si="671"/>
        <v>1</v>
      </c>
    </row>
    <row r="406" spans="1:130">
      <c r="A406" s="18">
        <v>20</v>
      </c>
      <c r="B406" s="15">
        <f t="shared" si="667"/>
        <v>1</v>
      </c>
      <c r="C406" s="18">
        <v>2020</v>
      </c>
      <c r="D406" s="25">
        <f t="shared" si="672"/>
        <v>0</v>
      </c>
      <c r="E406" s="25">
        <f t="shared" si="673"/>
        <v>0</v>
      </c>
      <c r="F406" s="25">
        <f t="shared" si="674"/>
        <v>0</v>
      </c>
      <c r="G406" s="25">
        <f t="shared" si="675"/>
        <v>0</v>
      </c>
      <c r="H406" s="25">
        <f t="shared" si="676"/>
        <v>0</v>
      </c>
      <c r="I406" s="25">
        <f t="shared" si="677"/>
        <v>6.6666666666666652E-2</v>
      </c>
      <c r="J406" s="25">
        <f t="shared" si="678"/>
        <v>6.6666666666666652E-2</v>
      </c>
      <c r="K406" s="25">
        <f t="shared" si="679"/>
        <v>0</v>
      </c>
      <c r="L406" s="25">
        <f t="shared" si="680"/>
        <v>0</v>
      </c>
      <c r="M406" s="25">
        <f t="shared" si="681"/>
        <v>0</v>
      </c>
      <c r="N406" s="25">
        <f t="shared" si="682"/>
        <v>0</v>
      </c>
      <c r="O406" s="25">
        <f t="shared" si="683"/>
        <v>0</v>
      </c>
      <c r="P406" s="25">
        <f t="shared" si="684"/>
        <v>0</v>
      </c>
      <c r="Q406" s="25">
        <f t="shared" si="685"/>
        <v>0</v>
      </c>
      <c r="R406" s="25">
        <f t="shared" si="688"/>
        <v>0</v>
      </c>
      <c r="S406" s="25">
        <f t="shared" si="719"/>
        <v>0</v>
      </c>
      <c r="T406" s="25">
        <f t="shared" si="720"/>
        <v>0</v>
      </c>
      <c r="U406" s="25">
        <f t="shared" si="721"/>
        <v>0</v>
      </c>
      <c r="V406" s="25">
        <f t="shared" ref="V406:V424" si="722">VLOOKUP($C$84,$D$3:$K$63,$A$73,0)*(B388-B387)</f>
        <v>0</v>
      </c>
      <c r="W406" s="25">
        <f>VLOOKUP($C$85,$D$3:$K$63,$A$73,0)*(B387-B386)</f>
        <v>0</v>
      </c>
      <c r="X406" s="25">
        <f>VLOOKUP($C$86,$D$3:$K$63,$A$73,0)*B386</f>
        <v>0</v>
      </c>
      <c r="Y406" s="25"/>
      <c r="Z406" s="25"/>
      <c r="AA406" s="25"/>
      <c r="AB406" s="25"/>
      <c r="AC406" s="25"/>
      <c r="AD406" s="25"/>
      <c r="AE406" s="25"/>
      <c r="AF406" s="25"/>
      <c r="AG406" s="25"/>
      <c r="AH406" s="25"/>
      <c r="AI406" s="25"/>
      <c r="AJ406" s="25"/>
      <c r="AK406" s="25"/>
      <c r="AL406" s="25"/>
      <c r="AM406" s="25"/>
      <c r="AN406" s="25"/>
      <c r="AO406" s="25"/>
      <c r="AP406" s="25"/>
      <c r="AQ406" s="25"/>
      <c r="AR406" s="25"/>
      <c r="AS406" s="25"/>
      <c r="AT406" s="25"/>
      <c r="AU406" s="25"/>
      <c r="AV406" s="25"/>
      <c r="AW406" s="25"/>
      <c r="AX406" s="25"/>
      <c r="AY406" s="25"/>
      <c r="AZ406" s="25"/>
      <c r="BA406" s="25"/>
      <c r="BB406" s="25"/>
      <c r="BC406" s="25"/>
      <c r="BD406" s="25"/>
      <c r="BE406" s="25"/>
      <c r="BF406" s="25"/>
      <c r="BG406" s="25"/>
      <c r="BH406" s="25"/>
      <c r="BI406" s="25"/>
      <c r="BJ406" s="25"/>
      <c r="BK406" s="25"/>
      <c r="BL406" s="25"/>
      <c r="BM406" s="21">
        <f t="shared" si="668"/>
        <v>0.1333333333333333</v>
      </c>
      <c r="BN406" s="18"/>
      <c r="BO406" s="18"/>
      <c r="BP406" s="18">
        <v>2020</v>
      </c>
      <c r="BQ406" s="14">
        <f t="shared" si="669"/>
        <v>0</v>
      </c>
      <c r="BR406" s="14">
        <f t="shared" si="689"/>
        <v>0</v>
      </c>
      <c r="BS406" s="14">
        <f t="shared" si="690"/>
        <v>0</v>
      </c>
      <c r="BT406" s="14">
        <f t="shared" si="691"/>
        <v>0</v>
      </c>
      <c r="BU406" s="14">
        <f t="shared" si="692"/>
        <v>0</v>
      </c>
      <c r="BV406" s="14">
        <f t="shared" si="693"/>
        <v>0.5</v>
      </c>
      <c r="BW406" s="14">
        <f t="shared" si="694"/>
        <v>0.5</v>
      </c>
      <c r="BX406" s="14">
        <f t="shared" si="695"/>
        <v>0</v>
      </c>
      <c r="BY406" s="14">
        <f t="shared" si="696"/>
        <v>0</v>
      </c>
      <c r="BZ406" s="14">
        <f t="shared" si="697"/>
        <v>0</v>
      </c>
      <c r="CA406" s="14">
        <f t="shared" si="698"/>
        <v>0</v>
      </c>
      <c r="CB406" s="14">
        <f t="shared" si="699"/>
        <v>0</v>
      </c>
      <c r="CC406" s="14">
        <f t="shared" si="700"/>
        <v>0</v>
      </c>
      <c r="CD406" s="14">
        <f t="shared" si="701"/>
        <v>0</v>
      </c>
      <c r="CE406" s="14">
        <f t="shared" si="702"/>
        <v>0</v>
      </c>
      <c r="CF406" s="14">
        <f t="shared" si="703"/>
        <v>0</v>
      </c>
      <c r="CG406" s="14">
        <f t="shared" si="686"/>
        <v>0</v>
      </c>
      <c r="CH406" s="14">
        <f t="shared" si="639"/>
        <v>0</v>
      </c>
      <c r="CI406" s="14">
        <f t="shared" si="640"/>
        <v>0</v>
      </c>
      <c r="CJ406" s="14">
        <f t="shared" si="641"/>
        <v>0</v>
      </c>
      <c r="CK406" s="14">
        <f t="shared" si="642"/>
        <v>0</v>
      </c>
      <c r="CL406" s="14">
        <f t="shared" si="643"/>
        <v>0</v>
      </c>
      <c r="CM406" s="14">
        <f t="shared" si="670"/>
        <v>0</v>
      </c>
      <c r="CN406" s="14">
        <f t="shared" si="704"/>
        <v>0</v>
      </c>
      <c r="CO406" s="14">
        <f t="shared" si="705"/>
        <v>0</v>
      </c>
      <c r="CP406" s="14">
        <f t="shared" si="706"/>
        <v>0</v>
      </c>
      <c r="CQ406" s="14">
        <f t="shared" si="707"/>
        <v>0</v>
      </c>
      <c r="CR406" s="14">
        <f t="shared" si="708"/>
        <v>0</v>
      </c>
      <c r="CS406" s="14">
        <f t="shared" si="709"/>
        <v>0</v>
      </c>
      <c r="CT406" s="14">
        <f t="shared" si="710"/>
        <v>0</v>
      </c>
      <c r="CU406" s="14">
        <f t="shared" si="711"/>
        <v>0</v>
      </c>
      <c r="CV406" s="14">
        <f t="shared" si="712"/>
        <v>0</v>
      </c>
      <c r="CW406" s="14">
        <f t="shared" si="713"/>
        <v>0</v>
      </c>
      <c r="CX406" s="14">
        <f t="shared" si="714"/>
        <v>0</v>
      </c>
      <c r="CY406" s="14">
        <f t="shared" si="715"/>
        <v>0</v>
      </c>
      <c r="CZ406" s="14">
        <f t="shared" si="716"/>
        <v>0</v>
      </c>
      <c r="DA406" s="14">
        <f t="shared" si="717"/>
        <v>0</v>
      </c>
      <c r="DB406" s="14">
        <f t="shared" si="718"/>
        <v>0</v>
      </c>
      <c r="DC406" s="14">
        <f t="shared" si="687"/>
        <v>0</v>
      </c>
      <c r="DD406" s="14">
        <f t="shared" si="645"/>
        <v>0</v>
      </c>
      <c r="DE406" s="14">
        <f t="shared" si="646"/>
        <v>0</v>
      </c>
      <c r="DF406" s="14">
        <f t="shared" si="647"/>
        <v>0</v>
      </c>
      <c r="DG406" s="14">
        <f t="shared" si="648"/>
        <v>0</v>
      </c>
      <c r="DH406" s="14">
        <f t="shared" si="649"/>
        <v>0</v>
      </c>
      <c r="DI406" s="14">
        <f t="shared" si="650"/>
        <v>0</v>
      </c>
      <c r="DJ406" s="14">
        <f t="shared" si="651"/>
        <v>0</v>
      </c>
      <c r="DK406" s="14">
        <f t="shared" si="652"/>
        <v>0</v>
      </c>
      <c r="DL406" s="14">
        <f t="shared" si="653"/>
        <v>0</v>
      </c>
      <c r="DM406" s="14">
        <f t="shared" si="654"/>
        <v>0</v>
      </c>
      <c r="DN406" s="14">
        <f t="shared" si="655"/>
        <v>0</v>
      </c>
      <c r="DO406" s="14">
        <f t="shared" si="656"/>
        <v>0</v>
      </c>
      <c r="DP406" s="14">
        <f t="shared" si="657"/>
        <v>0</v>
      </c>
      <c r="DQ406" s="14">
        <f t="shared" si="658"/>
        <v>0</v>
      </c>
      <c r="DR406" s="14">
        <f t="shared" si="659"/>
        <v>0</v>
      </c>
      <c r="DS406" s="14">
        <f t="shared" si="660"/>
        <v>0</v>
      </c>
      <c r="DT406" s="14">
        <f t="shared" si="661"/>
        <v>0</v>
      </c>
      <c r="DU406" s="14">
        <f t="shared" si="662"/>
        <v>0</v>
      </c>
      <c r="DV406" s="14">
        <f t="shared" si="663"/>
        <v>0</v>
      </c>
      <c r="DW406" s="14">
        <f t="shared" si="664"/>
        <v>0</v>
      </c>
      <c r="DX406" s="14">
        <f t="shared" si="665"/>
        <v>0</v>
      </c>
      <c r="DY406" s="14">
        <f t="shared" si="666"/>
        <v>0</v>
      </c>
      <c r="DZ406" s="14">
        <f t="shared" si="671"/>
        <v>1</v>
      </c>
    </row>
    <row r="407" spans="1:130">
      <c r="A407" s="18"/>
      <c r="B407" s="18"/>
      <c r="C407" s="18">
        <v>2021</v>
      </c>
      <c r="D407" s="25"/>
      <c r="E407" s="25">
        <f t="shared" si="673"/>
        <v>0</v>
      </c>
      <c r="F407" s="25">
        <f t="shared" si="674"/>
        <v>0</v>
      </c>
      <c r="G407" s="25">
        <f t="shared" si="675"/>
        <v>0</v>
      </c>
      <c r="H407" s="25">
        <f t="shared" si="676"/>
        <v>0</v>
      </c>
      <c r="I407" s="25">
        <f t="shared" si="677"/>
        <v>2.2204460492503131E-16</v>
      </c>
      <c r="J407" s="25">
        <f t="shared" si="678"/>
        <v>6.6666666666666652E-2</v>
      </c>
      <c r="K407" s="25">
        <f t="shared" si="679"/>
        <v>0</v>
      </c>
      <c r="L407" s="25">
        <f t="shared" si="680"/>
        <v>0</v>
      </c>
      <c r="M407" s="25">
        <f t="shared" si="681"/>
        <v>0</v>
      </c>
      <c r="N407" s="25">
        <f t="shared" si="682"/>
        <v>0</v>
      </c>
      <c r="O407" s="25">
        <f t="shared" si="683"/>
        <v>0</v>
      </c>
      <c r="P407" s="25">
        <f t="shared" si="684"/>
        <v>0</v>
      </c>
      <c r="Q407" s="25">
        <f t="shared" si="685"/>
        <v>0</v>
      </c>
      <c r="R407" s="25">
        <f t="shared" si="688"/>
        <v>0</v>
      </c>
      <c r="S407" s="25">
        <f t="shared" si="719"/>
        <v>0</v>
      </c>
      <c r="T407" s="25">
        <f t="shared" si="720"/>
        <v>0</v>
      </c>
      <c r="U407" s="25">
        <f t="shared" si="721"/>
        <v>0</v>
      </c>
      <c r="V407" s="25">
        <f t="shared" si="722"/>
        <v>0</v>
      </c>
      <c r="W407" s="25">
        <f t="shared" ref="W407:W425" si="723">VLOOKUP($C$85,$D$3:$K$63,$A$73,0)*(B388-B387)</f>
        <v>0</v>
      </c>
      <c r="X407" s="25">
        <f>VLOOKUP($C$86,$D$3:$K$63,$A$73,0)*(B387-B386)</f>
        <v>28.799999999999994</v>
      </c>
      <c r="Y407" s="25">
        <f>VLOOKUP($C$87,$D$3:$K$63,$A$73,0)*B386</f>
        <v>0</v>
      </c>
      <c r="Z407" s="25"/>
      <c r="AA407" s="25"/>
      <c r="AB407" s="25"/>
      <c r="AC407" s="25"/>
      <c r="AD407" s="25"/>
      <c r="AE407" s="25"/>
      <c r="AF407" s="25"/>
      <c r="AG407" s="25"/>
      <c r="AH407" s="25"/>
      <c r="AI407" s="25"/>
      <c r="AJ407" s="25"/>
      <c r="AK407" s="25"/>
      <c r="AL407" s="25"/>
      <c r="AM407" s="25"/>
      <c r="AN407" s="25"/>
      <c r="AO407" s="25"/>
      <c r="AP407" s="25"/>
      <c r="AQ407" s="25"/>
      <c r="AR407" s="25"/>
      <c r="AS407" s="25"/>
      <c r="AT407" s="25"/>
      <c r="AU407" s="25"/>
      <c r="AV407" s="25"/>
      <c r="AW407" s="25"/>
      <c r="AX407" s="25"/>
      <c r="AY407" s="25"/>
      <c r="AZ407" s="25"/>
      <c r="BA407" s="25"/>
      <c r="BB407" s="25"/>
      <c r="BC407" s="25"/>
      <c r="BD407" s="25"/>
      <c r="BE407" s="25"/>
      <c r="BF407" s="25"/>
      <c r="BG407" s="25"/>
      <c r="BH407" s="25"/>
      <c r="BI407" s="25"/>
      <c r="BJ407" s="25"/>
      <c r="BK407" s="25"/>
      <c r="BL407" s="25"/>
      <c r="BM407" s="21">
        <f t="shared" si="668"/>
        <v>28.86666666666666</v>
      </c>
      <c r="BN407" s="18"/>
      <c r="BO407" s="18"/>
      <c r="BP407" s="18">
        <v>2021</v>
      </c>
      <c r="BQ407" s="14">
        <f t="shared" si="669"/>
        <v>0</v>
      </c>
      <c r="BR407" s="14">
        <f t="shared" si="689"/>
        <v>0</v>
      </c>
      <c r="BS407" s="14">
        <f t="shared" si="690"/>
        <v>0</v>
      </c>
      <c r="BT407" s="14">
        <f t="shared" si="691"/>
        <v>0</v>
      </c>
      <c r="BU407" s="14">
        <f t="shared" si="692"/>
        <v>0</v>
      </c>
      <c r="BV407" s="14">
        <f t="shared" si="693"/>
        <v>7.6920763830842279E-18</v>
      </c>
      <c r="BW407" s="14">
        <f t="shared" si="694"/>
        <v>2.3094688221709007E-3</v>
      </c>
      <c r="BX407" s="14">
        <f t="shared" si="695"/>
        <v>0</v>
      </c>
      <c r="BY407" s="14">
        <f t="shared" si="696"/>
        <v>0</v>
      </c>
      <c r="BZ407" s="14">
        <f t="shared" si="697"/>
        <v>0</v>
      </c>
      <c r="CA407" s="14">
        <f t="shared" si="698"/>
        <v>0</v>
      </c>
      <c r="CB407" s="14">
        <f t="shared" si="699"/>
        <v>0</v>
      </c>
      <c r="CC407" s="14">
        <f t="shared" si="700"/>
        <v>0</v>
      </c>
      <c r="CD407" s="14">
        <f t="shared" si="701"/>
        <v>0</v>
      </c>
      <c r="CE407" s="14">
        <f t="shared" si="702"/>
        <v>0</v>
      </c>
      <c r="CF407" s="14">
        <f t="shared" si="703"/>
        <v>0</v>
      </c>
      <c r="CG407" s="14">
        <f t="shared" si="686"/>
        <v>0</v>
      </c>
      <c r="CH407" s="14">
        <f t="shared" si="639"/>
        <v>0</v>
      </c>
      <c r="CI407" s="14">
        <f t="shared" si="640"/>
        <v>0</v>
      </c>
      <c r="CJ407" s="14">
        <f t="shared" si="641"/>
        <v>0</v>
      </c>
      <c r="CK407" s="14">
        <f t="shared" si="642"/>
        <v>0.99769053117782913</v>
      </c>
      <c r="CL407" s="14">
        <f t="shared" si="643"/>
        <v>0</v>
      </c>
      <c r="CM407" s="14">
        <f t="shared" si="670"/>
        <v>0</v>
      </c>
      <c r="CN407" s="14">
        <f t="shared" si="704"/>
        <v>0</v>
      </c>
      <c r="CO407" s="14">
        <f t="shared" si="705"/>
        <v>0</v>
      </c>
      <c r="CP407" s="14">
        <f t="shared" si="706"/>
        <v>0</v>
      </c>
      <c r="CQ407" s="14">
        <f t="shared" si="707"/>
        <v>0</v>
      </c>
      <c r="CR407" s="14">
        <f t="shared" si="708"/>
        <v>0</v>
      </c>
      <c r="CS407" s="14">
        <f t="shared" si="709"/>
        <v>0</v>
      </c>
      <c r="CT407" s="14">
        <f t="shared" si="710"/>
        <v>0</v>
      </c>
      <c r="CU407" s="14">
        <f t="shared" si="711"/>
        <v>0</v>
      </c>
      <c r="CV407" s="14">
        <f t="shared" si="712"/>
        <v>0</v>
      </c>
      <c r="CW407" s="14">
        <f t="shared" si="713"/>
        <v>0</v>
      </c>
      <c r="CX407" s="14">
        <f t="shared" si="714"/>
        <v>0</v>
      </c>
      <c r="CY407" s="14">
        <f t="shared" si="715"/>
        <v>0</v>
      </c>
      <c r="CZ407" s="14">
        <f t="shared" si="716"/>
        <v>0</v>
      </c>
      <c r="DA407" s="14">
        <f t="shared" si="717"/>
        <v>0</v>
      </c>
      <c r="DB407" s="14">
        <f t="shared" si="718"/>
        <v>0</v>
      </c>
      <c r="DC407" s="14">
        <f t="shared" si="687"/>
        <v>0</v>
      </c>
      <c r="DD407" s="14">
        <f t="shared" si="645"/>
        <v>0</v>
      </c>
      <c r="DE407" s="14">
        <f t="shared" si="646"/>
        <v>0</v>
      </c>
      <c r="DF407" s="14">
        <f t="shared" si="647"/>
        <v>0</v>
      </c>
      <c r="DG407" s="14">
        <f t="shared" si="648"/>
        <v>0</v>
      </c>
      <c r="DH407" s="14">
        <f t="shared" si="649"/>
        <v>0</v>
      </c>
      <c r="DI407" s="14">
        <f t="shared" si="650"/>
        <v>0</v>
      </c>
      <c r="DJ407" s="14">
        <f t="shared" si="651"/>
        <v>0</v>
      </c>
      <c r="DK407" s="14">
        <f t="shared" si="652"/>
        <v>0</v>
      </c>
      <c r="DL407" s="14">
        <f t="shared" si="653"/>
        <v>0</v>
      </c>
      <c r="DM407" s="14">
        <f t="shared" si="654"/>
        <v>0</v>
      </c>
      <c r="DN407" s="14">
        <f t="shared" si="655"/>
        <v>0</v>
      </c>
      <c r="DO407" s="14">
        <f t="shared" si="656"/>
        <v>0</v>
      </c>
      <c r="DP407" s="14">
        <f t="shared" si="657"/>
        <v>0</v>
      </c>
      <c r="DQ407" s="14">
        <f t="shared" si="658"/>
        <v>0</v>
      </c>
      <c r="DR407" s="14">
        <f t="shared" si="659"/>
        <v>0</v>
      </c>
      <c r="DS407" s="14">
        <f t="shared" si="660"/>
        <v>0</v>
      </c>
      <c r="DT407" s="14">
        <f t="shared" si="661"/>
        <v>0</v>
      </c>
      <c r="DU407" s="14">
        <f t="shared" si="662"/>
        <v>0</v>
      </c>
      <c r="DV407" s="14">
        <f t="shared" si="663"/>
        <v>0</v>
      </c>
      <c r="DW407" s="14">
        <f t="shared" si="664"/>
        <v>0</v>
      </c>
      <c r="DX407" s="14">
        <f t="shared" si="665"/>
        <v>0</v>
      </c>
      <c r="DY407" s="14">
        <f t="shared" si="666"/>
        <v>0</v>
      </c>
      <c r="DZ407" s="14">
        <f t="shared" si="671"/>
        <v>1</v>
      </c>
    </row>
    <row r="408" spans="1:130">
      <c r="A408" s="18"/>
      <c r="B408" s="18"/>
      <c r="C408" s="18">
        <v>2022</v>
      </c>
      <c r="D408" s="25"/>
      <c r="E408" s="25"/>
      <c r="F408" s="25">
        <f t="shared" si="674"/>
        <v>0</v>
      </c>
      <c r="G408" s="25">
        <f t="shared" si="675"/>
        <v>0</v>
      </c>
      <c r="H408" s="25">
        <f t="shared" si="676"/>
        <v>0</v>
      </c>
      <c r="I408" s="25">
        <f t="shared" si="677"/>
        <v>0</v>
      </c>
      <c r="J408" s="25">
        <f t="shared" si="678"/>
        <v>2.2204460492503131E-16</v>
      </c>
      <c r="K408" s="25">
        <f t="shared" si="679"/>
        <v>0</v>
      </c>
      <c r="L408" s="25">
        <f t="shared" si="680"/>
        <v>0</v>
      </c>
      <c r="M408" s="25">
        <f t="shared" si="681"/>
        <v>0</v>
      </c>
      <c r="N408" s="25">
        <f t="shared" si="682"/>
        <v>0</v>
      </c>
      <c r="O408" s="25">
        <f t="shared" si="683"/>
        <v>0</v>
      </c>
      <c r="P408" s="25">
        <f t="shared" si="684"/>
        <v>0</v>
      </c>
      <c r="Q408" s="25">
        <f t="shared" si="685"/>
        <v>0</v>
      </c>
      <c r="R408" s="25">
        <f t="shared" si="688"/>
        <v>0</v>
      </c>
      <c r="S408" s="25">
        <f t="shared" si="719"/>
        <v>0</v>
      </c>
      <c r="T408" s="25">
        <f t="shared" si="720"/>
        <v>0</v>
      </c>
      <c r="U408" s="25">
        <f t="shared" si="721"/>
        <v>0</v>
      </c>
      <c r="V408" s="25">
        <f t="shared" si="722"/>
        <v>0</v>
      </c>
      <c r="W408" s="25">
        <f t="shared" si="723"/>
        <v>0</v>
      </c>
      <c r="X408" s="25">
        <f t="shared" ref="X408:X426" si="724">VLOOKUP($C$86,$D$3:$K$63,$A$73,0)*(B388-B387)</f>
        <v>28.799999999999994</v>
      </c>
      <c r="Y408" s="25">
        <f>VLOOKUP($C$87,$D$3:$K$63,$A$73,0)*(B387-B386)</f>
        <v>31.599999999999994</v>
      </c>
      <c r="Z408" s="25">
        <f>VLOOKUP($C$88,$D$3:$K$63,$A$73,0)*B386</f>
        <v>0</v>
      </c>
      <c r="AA408" s="25"/>
      <c r="AB408" s="25"/>
      <c r="AC408" s="25"/>
      <c r="AD408" s="25"/>
      <c r="AE408" s="25"/>
      <c r="AF408" s="25"/>
      <c r="AG408" s="25"/>
      <c r="AH408" s="25"/>
      <c r="AI408" s="25"/>
      <c r="AJ408" s="25"/>
      <c r="AK408" s="25"/>
      <c r="AL408" s="25"/>
      <c r="AM408" s="25"/>
      <c r="AN408" s="25"/>
      <c r="AO408" s="25"/>
      <c r="AP408" s="25"/>
      <c r="AQ408" s="25"/>
      <c r="AR408" s="25"/>
      <c r="AS408" s="25"/>
      <c r="AT408" s="25"/>
      <c r="AU408" s="25"/>
      <c r="AV408" s="25"/>
      <c r="AW408" s="25"/>
      <c r="AX408" s="25"/>
      <c r="AY408" s="25"/>
      <c r="AZ408" s="25"/>
      <c r="BA408" s="25"/>
      <c r="BB408" s="25"/>
      <c r="BC408" s="25"/>
      <c r="BD408" s="25"/>
      <c r="BE408" s="25"/>
      <c r="BF408" s="25"/>
      <c r="BG408" s="25"/>
      <c r="BH408" s="25"/>
      <c r="BI408" s="25"/>
      <c r="BJ408" s="25"/>
      <c r="BK408" s="25"/>
      <c r="BL408" s="25"/>
      <c r="BM408" s="21">
        <f t="shared" si="668"/>
        <v>60.399999999999991</v>
      </c>
      <c r="BN408" s="18"/>
      <c r="BO408" s="18"/>
      <c r="BP408" s="18">
        <v>2022</v>
      </c>
      <c r="BQ408" s="14">
        <f t="shared" si="669"/>
        <v>0</v>
      </c>
      <c r="BR408" s="14">
        <f t="shared" si="689"/>
        <v>0</v>
      </c>
      <c r="BS408" s="14">
        <f t="shared" si="690"/>
        <v>0</v>
      </c>
      <c r="BT408" s="14">
        <f t="shared" si="691"/>
        <v>0</v>
      </c>
      <c r="BU408" s="14">
        <f t="shared" si="692"/>
        <v>0</v>
      </c>
      <c r="BV408" s="14">
        <f t="shared" si="693"/>
        <v>0</v>
      </c>
      <c r="BW408" s="14">
        <f t="shared" si="694"/>
        <v>3.6762351808780021E-18</v>
      </c>
      <c r="BX408" s="14">
        <f t="shared" si="695"/>
        <v>0</v>
      </c>
      <c r="BY408" s="14">
        <f t="shared" si="696"/>
        <v>0</v>
      </c>
      <c r="BZ408" s="14">
        <f t="shared" si="697"/>
        <v>0</v>
      </c>
      <c r="CA408" s="14">
        <f t="shared" si="698"/>
        <v>0</v>
      </c>
      <c r="CB408" s="14">
        <f t="shared" si="699"/>
        <v>0</v>
      </c>
      <c r="CC408" s="14">
        <f t="shared" si="700"/>
        <v>0</v>
      </c>
      <c r="CD408" s="14">
        <f t="shared" si="701"/>
        <v>0</v>
      </c>
      <c r="CE408" s="14">
        <f t="shared" si="702"/>
        <v>0</v>
      </c>
      <c r="CF408" s="14">
        <f t="shared" si="703"/>
        <v>0</v>
      </c>
      <c r="CG408" s="14">
        <f t="shared" si="686"/>
        <v>0</v>
      </c>
      <c r="CH408" s="14">
        <f t="shared" si="639"/>
        <v>0</v>
      </c>
      <c r="CI408" s="14">
        <f t="shared" si="640"/>
        <v>0</v>
      </c>
      <c r="CJ408" s="14">
        <f t="shared" si="641"/>
        <v>0</v>
      </c>
      <c r="CK408" s="14">
        <f t="shared" si="642"/>
        <v>0.47682119205298007</v>
      </c>
      <c r="CL408" s="14">
        <f t="shared" si="643"/>
        <v>0.52317880794701987</v>
      </c>
      <c r="CM408" s="14">
        <f t="shared" si="670"/>
        <v>0</v>
      </c>
      <c r="CN408" s="14">
        <f t="shared" si="704"/>
        <v>0</v>
      </c>
      <c r="CO408" s="14">
        <f t="shared" si="705"/>
        <v>0</v>
      </c>
      <c r="CP408" s="14">
        <f t="shared" si="706"/>
        <v>0</v>
      </c>
      <c r="CQ408" s="14">
        <f t="shared" si="707"/>
        <v>0</v>
      </c>
      <c r="CR408" s="14">
        <f t="shared" si="708"/>
        <v>0</v>
      </c>
      <c r="CS408" s="14">
        <f t="shared" si="709"/>
        <v>0</v>
      </c>
      <c r="CT408" s="14">
        <f t="shared" si="710"/>
        <v>0</v>
      </c>
      <c r="CU408" s="14">
        <f t="shared" si="711"/>
        <v>0</v>
      </c>
      <c r="CV408" s="14">
        <f t="shared" si="712"/>
        <v>0</v>
      </c>
      <c r="CW408" s="14">
        <f t="shared" si="713"/>
        <v>0</v>
      </c>
      <c r="CX408" s="14">
        <f t="shared" si="714"/>
        <v>0</v>
      </c>
      <c r="CY408" s="14">
        <f t="shared" si="715"/>
        <v>0</v>
      </c>
      <c r="CZ408" s="14">
        <f t="shared" si="716"/>
        <v>0</v>
      </c>
      <c r="DA408" s="14">
        <f t="shared" si="717"/>
        <v>0</v>
      </c>
      <c r="DB408" s="14">
        <f t="shared" si="718"/>
        <v>0</v>
      </c>
      <c r="DC408" s="14">
        <f t="shared" si="687"/>
        <v>0</v>
      </c>
      <c r="DD408" s="14">
        <f t="shared" si="645"/>
        <v>0</v>
      </c>
      <c r="DE408" s="14">
        <f t="shared" si="646"/>
        <v>0</v>
      </c>
      <c r="DF408" s="14">
        <f t="shared" si="647"/>
        <v>0</v>
      </c>
      <c r="DG408" s="14">
        <f t="shared" si="648"/>
        <v>0</v>
      </c>
      <c r="DH408" s="14">
        <f t="shared" si="649"/>
        <v>0</v>
      </c>
      <c r="DI408" s="14">
        <f t="shared" si="650"/>
        <v>0</v>
      </c>
      <c r="DJ408" s="14">
        <f t="shared" si="651"/>
        <v>0</v>
      </c>
      <c r="DK408" s="14">
        <f t="shared" si="652"/>
        <v>0</v>
      </c>
      <c r="DL408" s="14">
        <f t="shared" si="653"/>
        <v>0</v>
      </c>
      <c r="DM408" s="14">
        <f t="shared" si="654"/>
        <v>0</v>
      </c>
      <c r="DN408" s="14">
        <f t="shared" si="655"/>
        <v>0</v>
      </c>
      <c r="DO408" s="14">
        <f t="shared" si="656"/>
        <v>0</v>
      </c>
      <c r="DP408" s="14">
        <f t="shared" si="657"/>
        <v>0</v>
      </c>
      <c r="DQ408" s="14">
        <f t="shared" si="658"/>
        <v>0</v>
      </c>
      <c r="DR408" s="14">
        <f t="shared" si="659"/>
        <v>0</v>
      </c>
      <c r="DS408" s="14">
        <f t="shared" si="660"/>
        <v>0</v>
      </c>
      <c r="DT408" s="14">
        <f t="shared" si="661"/>
        <v>0</v>
      </c>
      <c r="DU408" s="14">
        <f t="shared" si="662"/>
        <v>0</v>
      </c>
      <c r="DV408" s="14">
        <f t="shared" si="663"/>
        <v>0</v>
      </c>
      <c r="DW408" s="14">
        <f t="shared" si="664"/>
        <v>0</v>
      </c>
      <c r="DX408" s="14">
        <f t="shared" si="665"/>
        <v>0</v>
      </c>
      <c r="DY408" s="14">
        <f t="shared" si="666"/>
        <v>0</v>
      </c>
      <c r="DZ408" s="14">
        <f t="shared" si="671"/>
        <v>1</v>
      </c>
    </row>
    <row r="409" spans="1:130">
      <c r="A409" s="18"/>
      <c r="B409" s="18"/>
      <c r="C409" s="18">
        <v>2023</v>
      </c>
      <c r="D409" s="25"/>
      <c r="E409" s="25"/>
      <c r="F409" s="25"/>
      <c r="G409" s="25">
        <f t="shared" si="675"/>
        <v>0</v>
      </c>
      <c r="H409" s="25">
        <f t="shared" si="676"/>
        <v>0</v>
      </c>
      <c r="I409" s="25">
        <f t="shared" si="677"/>
        <v>0</v>
      </c>
      <c r="J409" s="25">
        <f t="shared" si="678"/>
        <v>0</v>
      </c>
      <c r="K409" s="25">
        <f t="shared" si="679"/>
        <v>0</v>
      </c>
      <c r="L409" s="25">
        <f t="shared" si="680"/>
        <v>0</v>
      </c>
      <c r="M409" s="25">
        <f t="shared" si="681"/>
        <v>0</v>
      </c>
      <c r="N409" s="25">
        <f t="shared" si="682"/>
        <v>0</v>
      </c>
      <c r="O409" s="25">
        <f t="shared" si="683"/>
        <v>0</v>
      </c>
      <c r="P409" s="25">
        <f t="shared" si="684"/>
        <v>0</v>
      </c>
      <c r="Q409" s="25">
        <f t="shared" si="685"/>
        <v>0</v>
      </c>
      <c r="R409" s="25">
        <f t="shared" si="688"/>
        <v>0</v>
      </c>
      <c r="S409" s="25">
        <f t="shared" si="719"/>
        <v>0</v>
      </c>
      <c r="T409" s="25">
        <f t="shared" si="720"/>
        <v>0</v>
      </c>
      <c r="U409" s="25">
        <f t="shared" si="721"/>
        <v>0</v>
      </c>
      <c r="V409" s="25">
        <f t="shared" si="722"/>
        <v>0</v>
      </c>
      <c r="W409" s="25">
        <f t="shared" si="723"/>
        <v>0</v>
      </c>
      <c r="X409" s="25">
        <f t="shared" si="724"/>
        <v>28.799999999999994</v>
      </c>
      <c r="Y409" s="25">
        <f t="shared" ref="Y409:Y427" si="725">VLOOKUP($C$87,$D$3:$K$63,$A$73,0)*(B388-B387)</f>
        <v>31.599999999999994</v>
      </c>
      <c r="Z409" s="25">
        <f>VLOOKUP($C$88,$D$3:$K$63,$A$73,0)*(B387-B386)</f>
        <v>34.399999999999991</v>
      </c>
      <c r="AA409" s="25">
        <f>VLOOKUP($C$89,$D$3:$K$63,$A$73,0)*B386</f>
        <v>0</v>
      </c>
      <c r="AB409" s="25"/>
      <c r="AC409" s="25"/>
      <c r="AD409" s="25"/>
      <c r="AE409" s="25"/>
      <c r="AF409" s="25"/>
      <c r="AG409" s="25"/>
      <c r="AH409" s="25"/>
      <c r="AI409" s="25"/>
      <c r="AJ409" s="25"/>
      <c r="AK409" s="25"/>
      <c r="AL409" s="25"/>
      <c r="AM409" s="25"/>
      <c r="AN409" s="25"/>
      <c r="AO409" s="25"/>
      <c r="AP409" s="25"/>
      <c r="AQ409" s="25"/>
      <c r="AR409" s="25"/>
      <c r="AS409" s="25"/>
      <c r="AT409" s="25"/>
      <c r="AU409" s="25"/>
      <c r="AV409" s="25"/>
      <c r="AW409" s="25"/>
      <c r="AX409" s="25"/>
      <c r="AY409" s="25"/>
      <c r="AZ409" s="25"/>
      <c r="BA409" s="25"/>
      <c r="BB409" s="25"/>
      <c r="BC409" s="25"/>
      <c r="BD409" s="25"/>
      <c r="BE409" s="25"/>
      <c r="BF409" s="25"/>
      <c r="BG409" s="25"/>
      <c r="BH409" s="25"/>
      <c r="BI409" s="25"/>
      <c r="BJ409" s="25"/>
      <c r="BK409" s="25"/>
      <c r="BL409" s="25"/>
      <c r="BM409" s="21">
        <f t="shared" si="668"/>
        <v>94.799999999999983</v>
      </c>
      <c r="BN409" s="18"/>
      <c r="BO409" s="18"/>
      <c r="BP409" s="18">
        <v>2023</v>
      </c>
      <c r="BQ409" s="14">
        <f t="shared" si="669"/>
        <v>0</v>
      </c>
      <c r="BR409" s="14">
        <f t="shared" si="689"/>
        <v>0</v>
      </c>
      <c r="BS409" s="14">
        <f t="shared" si="690"/>
        <v>0</v>
      </c>
      <c r="BT409" s="14">
        <f t="shared" si="691"/>
        <v>0</v>
      </c>
      <c r="BU409" s="14">
        <f t="shared" si="692"/>
        <v>0</v>
      </c>
      <c r="BV409" s="14">
        <f t="shared" si="693"/>
        <v>0</v>
      </c>
      <c r="BW409" s="14">
        <f t="shared" si="694"/>
        <v>0</v>
      </c>
      <c r="BX409" s="14">
        <f t="shared" si="695"/>
        <v>0</v>
      </c>
      <c r="BY409" s="14">
        <f t="shared" si="696"/>
        <v>0</v>
      </c>
      <c r="BZ409" s="14">
        <f t="shared" si="697"/>
        <v>0</v>
      </c>
      <c r="CA409" s="14">
        <f t="shared" si="698"/>
        <v>0</v>
      </c>
      <c r="CB409" s="14">
        <f t="shared" si="699"/>
        <v>0</v>
      </c>
      <c r="CC409" s="14">
        <f t="shared" si="700"/>
        <v>0</v>
      </c>
      <c r="CD409" s="14">
        <f t="shared" si="701"/>
        <v>0</v>
      </c>
      <c r="CE409" s="14">
        <f t="shared" si="702"/>
        <v>0</v>
      </c>
      <c r="CF409" s="14">
        <f t="shared" si="703"/>
        <v>0</v>
      </c>
      <c r="CG409" s="14">
        <f t="shared" si="686"/>
        <v>0</v>
      </c>
      <c r="CH409" s="14">
        <f t="shared" si="639"/>
        <v>0</v>
      </c>
      <c r="CI409" s="14">
        <f t="shared" si="640"/>
        <v>0</v>
      </c>
      <c r="CJ409" s="14">
        <f t="shared" si="641"/>
        <v>0</v>
      </c>
      <c r="CK409" s="14">
        <f t="shared" si="642"/>
        <v>0.30379746835443039</v>
      </c>
      <c r="CL409" s="14">
        <f t="shared" si="643"/>
        <v>0.33333333333333331</v>
      </c>
      <c r="CM409" s="14">
        <f t="shared" si="670"/>
        <v>0.36286919831223624</v>
      </c>
      <c r="CN409" s="14">
        <f t="shared" si="704"/>
        <v>0</v>
      </c>
      <c r="CO409" s="14">
        <f t="shared" si="705"/>
        <v>0</v>
      </c>
      <c r="CP409" s="14">
        <f t="shared" si="706"/>
        <v>0</v>
      </c>
      <c r="CQ409" s="14">
        <f t="shared" si="707"/>
        <v>0</v>
      </c>
      <c r="CR409" s="14">
        <f t="shared" si="708"/>
        <v>0</v>
      </c>
      <c r="CS409" s="14">
        <f t="shared" si="709"/>
        <v>0</v>
      </c>
      <c r="CT409" s="14">
        <f t="shared" si="710"/>
        <v>0</v>
      </c>
      <c r="CU409" s="14">
        <f t="shared" si="711"/>
        <v>0</v>
      </c>
      <c r="CV409" s="14">
        <f t="shared" si="712"/>
        <v>0</v>
      </c>
      <c r="CW409" s="14">
        <f t="shared" si="713"/>
        <v>0</v>
      </c>
      <c r="CX409" s="14">
        <f t="shared" si="714"/>
        <v>0</v>
      </c>
      <c r="CY409" s="14">
        <f t="shared" si="715"/>
        <v>0</v>
      </c>
      <c r="CZ409" s="14">
        <f t="shared" si="716"/>
        <v>0</v>
      </c>
      <c r="DA409" s="14">
        <f t="shared" si="717"/>
        <v>0</v>
      </c>
      <c r="DB409" s="14">
        <f t="shared" si="718"/>
        <v>0</v>
      </c>
      <c r="DC409" s="14">
        <f t="shared" si="687"/>
        <v>0</v>
      </c>
      <c r="DD409" s="14">
        <f t="shared" si="645"/>
        <v>0</v>
      </c>
      <c r="DE409" s="14">
        <f t="shared" si="646"/>
        <v>0</v>
      </c>
      <c r="DF409" s="14">
        <f t="shared" si="647"/>
        <v>0</v>
      </c>
      <c r="DG409" s="14">
        <f t="shared" si="648"/>
        <v>0</v>
      </c>
      <c r="DH409" s="14">
        <f t="shared" si="649"/>
        <v>0</v>
      </c>
      <c r="DI409" s="14">
        <f t="shared" si="650"/>
        <v>0</v>
      </c>
      <c r="DJ409" s="14">
        <f t="shared" si="651"/>
        <v>0</v>
      </c>
      <c r="DK409" s="14">
        <f t="shared" si="652"/>
        <v>0</v>
      </c>
      <c r="DL409" s="14">
        <f t="shared" si="653"/>
        <v>0</v>
      </c>
      <c r="DM409" s="14">
        <f t="shared" si="654"/>
        <v>0</v>
      </c>
      <c r="DN409" s="14">
        <f t="shared" si="655"/>
        <v>0</v>
      </c>
      <c r="DO409" s="14">
        <f t="shared" si="656"/>
        <v>0</v>
      </c>
      <c r="DP409" s="14">
        <f t="shared" si="657"/>
        <v>0</v>
      </c>
      <c r="DQ409" s="14">
        <f t="shared" si="658"/>
        <v>0</v>
      </c>
      <c r="DR409" s="14">
        <f t="shared" si="659"/>
        <v>0</v>
      </c>
      <c r="DS409" s="14">
        <f t="shared" si="660"/>
        <v>0</v>
      </c>
      <c r="DT409" s="14">
        <f t="shared" si="661"/>
        <v>0</v>
      </c>
      <c r="DU409" s="14">
        <f t="shared" si="662"/>
        <v>0</v>
      </c>
      <c r="DV409" s="14">
        <f t="shared" si="663"/>
        <v>0</v>
      </c>
      <c r="DW409" s="14">
        <f t="shared" si="664"/>
        <v>0</v>
      </c>
      <c r="DX409" s="14">
        <f t="shared" si="665"/>
        <v>0</v>
      </c>
      <c r="DY409" s="14">
        <f t="shared" si="666"/>
        <v>0</v>
      </c>
      <c r="DZ409" s="14">
        <f t="shared" si="671"/>
        <v>1</v>
      </c>
    </row>
    <row r="410" spans="1:130">
      <c r="A410" s="18"/>
      <c r="B410" s="18"/>
      <c r="C410" s="18">
        <v>2024</v>
      </c>
      <c r="D410" s="25"/>
      <c r="E410" s="25"/>
      <c r="F410" s="25"/>
      <c r="G410" s="25"/>
      <c r="H410" s="25">
        <f t="shared" si="676"/>
        <v>0</v>
      </c>
      <c r="I410" s="25">
        <f t="shared" si="677"/>
        <v>0</v>
      </c>
      <c r="J410" s="25">
        <f t="shared" si="678"/>
        <v>0</v>
      </c>
      <c r="K410" s="25">
        <f t="shared" si="679"/>
        <v>0</v>
      </c>
      <c r="L410" s="25">
        <f t="shared" si="680"/>
        <v>0</v>
      </c>
      <c r="M410" s="25">
        <f t="shared" si="681"/>
        <v>0</v>
      </c>
      <c r="N410" s="25">
        <f t="shared" si="682"/>
        <v>0</v>
      </c>
      <c r="O410" s="25">
        <f t="shared" si="683"/>
        <v>0</v>
      </c>
      <c r="P410" s="25">
        <f t="shared" si="684"/>
        <v>0</v>
      </c>
      <c r="Q410" s="25">
        <f t="shared" si="685"/>
        <v>0</v>
      </c>
      <c r="R410" s="25">
        <f t="shared" si="688"/>
        <v>0</v>
      </c>
      <c r="S410" s="25">
        <f t="shared" si="719"/>
        <v>0</v>
      </c>
      <c r="T410" s="25">
        <f t="shared" si="720"/>
        <v>0</v>
      </c>
      <c r="U410" s="25">
        <f t="shared" si="721"/>
        <v>0</v>
      </c>
      <c r="V410" s="25">
        <f t="shared" si="722"/>
        <v>0</v>
      </c>
      <c r="W410" s="25">
        <f t="shared" si="723"/>
        <v>0</v>
      </c>
      <c r="X410" s="25">
        <f t="shared" si="724"/>
        <v>28.799999999999994</v>
      </c>
      <c r="Y410" s="25">
        <f t="shared" si="725"/>
        <v>31.599999999999994</v>
      </c>
      <c r="Z410" s="25">
        <f t="shared" ref="Z410:Z428" si="726">VLOOKUP($C$88,$D$3:$K$63,$A$73,0)*(B388-B387)</f>
        <v>34.399999999999991</v>
      </c>
      <c r="AA410" s="25">
        <f>VLOOKUP($C$89,$D$3:$K$63,$A$73,0)*(B387-B386)</f>
        <v>36.399999999999991</v>
      </c>
      <c r="AB410" s="25">
        <f>VLOOKUP($C$90,$D$3:$K$63,$A$73,0)*B386</f>
        <v>0</v>
      </c>
      <c r="AC410" s="25"/>
      <c r="AD410" s="25"/>
      <c r="AE410" s="25"/>
      <c r="AF410" s="25"/>
      <c r="AG410" s="25"/>
      <c r="AH410" s="25"/>
      <c r="AI410" s="25"/>
      <c r="AJ410" s="25"/>
      <c r="AK410" s="25"/>
      <c r="AL410" s="25"/>
      <c r="AM410" s="25"/>
      <c r="AN410" s="25"/>
      <c r="AO410" s="25"/>
      <c r="AP410" s="25"/>
      <c r="AQ410" s="25"/>
      <c r="AR410" s="25"/>
      <c r="AS410" s="25"/>
      <c r="AT410" s="25"/>
      <c r="AU410" s="25"/>
      <c r="AV410" s="25"/>
      <c r="AW410" s="25"/>
      <c r="AX410" s="25"/>
      <c r="AY410" s="25"/>
      <c r="AZ410" s="25"/>
      <c r="BA410" s="25"/>
      <c r="BB410" s="25"/>
      <c r="BC410" s="25"/>
      <c r="BD410" s="25"/>
      <c r="BE410" s="25"/>
      <c r="BF410" s="25"/>
      <c r="BG410" s="25"/>
      <c r="BH410" s="25"/>
      <c r="BI410" s="25"/>
      <c r="BJ410" s="25"/>
      <c r="BK410" s="25"/>
      <c r="BL410" s="25"/>
      <c r="BM410" s="21">
        <f t="shared" si="668"/>
        <v>131.19999999999999</v>
      </c>
      <c r="BN410" s="18"/>
      <c r="BO410" s="18"/>
      <c r="BP410" s="18">
        <v>2024</v>
      </c>
      <c r="BQ410" s="14">
        <f t="shared" si="669"/>
        <v>0</v>
      </c>
      <c r="BR410" s="14">
        <f t="shared" si="689"/>
        <v>0</v>
      </c>
      <c r="BS410" s="14">
        <f t="shared" si="690"/>
        <v>0</v>
      </c>
      <c r="BT410" s="14">
        <f t="shared" si="691"/>
        <v>0</v>
      </c>
      <c r="BU410" s="14">
        <f t="shared" si="692"/>
        <v>0</v>
      </c>
      <c r="BV410" s="14">
        <f t="shared" si="693"/>
        <v>0</v>
      </c>
      <c r="BW410" s="14">
        <f t="shared" si="694"/>
        <v>0</v>
      </c>
      <c r="BX410" s="14">
        <f t="shared" si="695"/>
        <v>0</v>
      </c>
      <c r="BY410" s="14">
        <f t="shared" si="696"/>
        <v>0</v>
      </c>
      <c r="BZ410" s="14">
        <f t="shared" si="697"/>
        <v>0</v>
      </c>
      <c r="CA410" s="14">
        <f t="shared" si="698"/>
        <v>0</v>
      </c>
      <c r="CB410" s="14">
        <f t="shared" si="699"/>
        <v>0</v>
      </c>
      <c r="CC410" s="14">
        <f t="shared" si="700"/>
        <v>0</v>
      </c>
      <c r="CD410" s="14">
        <f t="shared" si="701"/>
        <v>0</v>
      </c>
      <c r="CE410" s="14">
        <f t="shared" si="702"/>
        <v>0</v>
      </c>
      <c r="CF410" s="14">
        <f t="shared" si="703"/>
        <v>0</v>
      </c>
      <c r="CG410" s="14">
        <f t="shared" si="686"/>
        <v>0</v>
      </c>
      <c r="CH410" s="14">
        <f t="shared" si="639"/>
        <v>0</v>
      </c>
      <c r="CI410" s="14">
        <f t="shared" si="640"/>
        <v>0</v>
      </c>
      <c r="CJ410" s="14">
        <f t="shared" si="641"/>
        <v>0</v>
      </c>
      <c r="CK410" s="14">
        <f t="shared" si="642"/>
        <v>0.21951219512195119</v>
      </c>
      <c r="CL410" s="14">
        <f t="shared" si="643"/>
        <v>0.24085365853658533</v>
      </c>
      <c r="CM410" s="14">
        <f t="shared" si="670"/>
        <v>0.26219512195121947</v>
      </c>
      <c r="CN410" s="14">
        <f t="shared" si="704"/>
        <v>0.27743902439024387</v>
      </c>
      <c r="CO410" s="14">
        <f t="shared" si="705"/>
        <v>0</v>
      </c>
      <c r="CP410" s="14">
        <f t="shared" si="706"/>
        <v>0</v>
      </c>
      <c r="CQ410" s="14">
        <f t="shared" si="707"/>
        <v>0</v>
      </c>
      <c r="CR410" s="14">
        <f t="shared" si="708"/>
        <v>0</v>
      </c>
      <c r="CS410" s="14">
        <f t="shared" si="709"/>
        <v>0</v>
      </c>
      <c r="CT410" s="14">
        <f t="shared" si="710"/>
        <v>0</v>
      </c>
      <c r="CU410" s="14">
        <f t="shared" si="711"/>
        <v>0</v>
      </c>
      <c r="CV410" s="14">
        <f t="shared" si="712"/>
        <v>0</v>
      </c>
      <c r="CW410" s="14">
        <f t="shared" si="713"/>
        <v>0</v>
      </c>
      <c r="CX410" s="14">
        <f t="shared" si="714"/>
        <v>0</v>
      </c>
      <c r="CY410" s="14">
        <f t="shared" si="715"/>
        <v>0</v>
      </c>
      <c r="CZ410" s="14">
        <f t="shared" si="716"/>
        <v>0</v>
      </c>
      <c r="DA410" s="14">
        <f t="shared" si="717"/>
        <v>0</v>
      </c>
      <c r="DB410" s="14">
        <f t="shared" si="718"/>
        <v>0</v>
      </c>
      <c r="DC410" s="14">
        <f t="shared" si="687"/>
        <v>0</v>
      </c>
      <c r="DD410" s="14">
        <f t="shared" si="645"/>
        <v>0</v>
      </c>
      <c r="DE410" s="14">
        <f t="shared" si="646"/>
        <v>0</v>
      </c>
      <c r="DF410" s="14">
        <f t="shared" si="647"/>
        <v>0</v>
      </c>
      <c r="DG410" s="14">
        <f t="shared" si="648"/>
        <v>0</v>
      </c>
      <c r="DH410" s="14">
        <f t="shared" si="649"/>
        <v>0</v>
      </c>
      <c r="DI410" s="14">
        <f t="shared" si="650"/>
        <v>0</v>
      </c>
      <c r="DJ410" s="14">
        <f t="shared" si="651"/>
        <v>0</v>
      </c>
      <c r="DK410" s="14">
        <f t="shared" si="652"/>
        <v>0</v>
      </c>
      <c r="DL410" s="14">
        <f t="shared" si="653"/>
        <v>0</v>
      </c>
      <c r="DM410" s="14">
        <f t="shared" si="654"/>
        <v>0</v>
      </c>
      <c r="DN410" s="14">
        <f t="shared" si="655"/>
        <v>0</v>
      </c>
      <c r="DO410" s="14">
        <f t="shared" si="656"/>
        <v>0</v>
      </c>
      <c r="DP410" s="14">
        <f t="shared" si="657"/>
        <v>0</v>
      </c>
      <c r="DQ410" s="14">
        <f t="shared" si="658"/>
        <v>0</v>
      </c>
      <c r="DR410" s="14">
        <f t="shared" si="659"/>
        <v>0</v>
      </c>
      <c r="DS410" s="14">
        <f t="shared" si="660"/>
        <v>0</v>
      </c>
      <c r="DT410" s="14">
        <f t="shared" si="661"/>
        <v>0</v>
      </c>
      <c r="DU410" s="14">
        <f t="shared" si="662"/>
        <v>0</v>
      </c>
      <c r="DV410" s="14">
        <f t="shared" si="663"/>
        <v>0</v>
      </c>
      <c r="DW410" s="14">
        <f t="shared" si="664"/>
        <v>0</v>
      </c>
      <c r="DX410" s="14">
        <f t="shared" si="665"/>
        <v>0</v>
      </c>
      <c r="DY410" s="14">
        <f t="shared" si="666"/>
        <v>0</v>
      </c>
      <c r="DZ410" s="14">
        <f t="shared" si="671"/>
        <v>0.99999999999999978</v>
      </c>
    </row>
    <row r="411" spans="1:130">
      <c r="A411" s="18"/>
      <c r="B411" s="18"/>
      <c r="C411" s="18">
        <v>2025</v>
      </c>
      <c r="D411" s="25"/>
      <c r="E411" s="25"/>
      <c r="F411" s="25"/>
      <c r="G411" s="25"/>
      <c r="H411" s="25"/>
      <c r="I411" s="25">
        <f t="shared" si="677"/>
        <v>0</v>
      </c>
      <c r="J411" s="25">
        <f t="shared" si="678"/>
        <v>0</v>
      </c>
      <c r="K411" s="25">
        <f t="shared" si="679"/>
        <v>0</v>
      </c>
      <c r="L411" s="25">
        <f t="shared" si="680"/>
        <v>0</v>
      </c>
      <c r="M411" s="25">
        <f t="shared" si="681"/>
        <v>0</v>
      </c>
      <c r="N411" s="25">
        <f t="shared" si="682"/>
        <v>0</v>
      </c>
      <c r="O411" s="25">
        <f t="shared" si="683"/>
        <v>0</v>
      </c>
      <c r="P411" s="25">
        <f t="shared" si="684"/>
        <v>0</v>
      </c>
      <c r="Q411" s="25">
        <f t="shared" si="685"/>
        <v>0</v>
      </c>
      <c r="R411" s="25">
        <f t="shared" si="688"/>
        <v>0</v>
      </c>
      <c r="S411" s="25">
        <f t="shared" si="719"/>
        <v>0</v>
      </c>
      <c r="T411" s="25">
        <f t="shared" si="720"/>
        <v>0</v>
      </c>
      <c r="U411" s="25">
        <f t="shared" si="721"/>
        <v>0</v>
      </c>
      <c r="V411" s="25">
        <f t="shared" si="722"/>
        <v>0</v>
      </c>
      <c r="W411" s="25">
        <f t="shared" si="723"/>
        <v>0</v>
      </c>
      <c r="X411" s="25">
        <f t="shared" si="724"/>
        <v>28.799999999999994</v>
      </c>
      <c r="Y411" s="25">
        <f t="shared" si="725"/>
        <v>31.599999999999994</v>
      </c>
      <c r="Z411" s="25">
        <f t="shared" si="726"/>
        <v>34.399999999999991</v>
      </c>
      <c r="AA411" s="25">
        <f t="shared" ref="AA411:AA429" si="727">VLOOKUP($C$89,$D$3:$K$63,$A$73,0)*(B388-B387)</f>
        <v>36.399999999999991</v>
      </c>
      <c r="AB411" s="25">
        <f>VLOOKUP($C$90,$D$3:$K$63,$A$73,0)*(B387-B386)</f>
        <v>38.599999999999994</v>
      </c>
      <c r="AC411" s="25">
        <f>VLOOKUP($C$91,$D$3:$K$63,$A$73,0)*B386</f>
        <v>0</v>
      </c>
      <c r="AD411" s="25"/>
      <c r="AE411" s="25"/>
      <c r="AF411" s="25"/>
      <c r="AG411" s="25"/>
      <c r="AH411" s="25"/>
      <c r="AI411" s="25"/>
      <c r="AJ411" s="25"/>
      <c r="AK411" s="25"/>
      <c r="AL411" s="25"/>
      <c r="AM411" s="25"/>
      <c r="AN411" s="25"/>
      <c r="AO411" s="25"/>
      <c r="AP411" s="25"/>
      <c r="AQ411" s="25"/>
      <c r="AR411" s="25"/>
      <c r="AS411" s="25"/>
      <c r="AT411" s="25"/>
      <c r="AU411" s="25"/>
      <c r="AV411" s="25"/>
      <c r="AW411" s="25"/>
      <c r="AX411" s="25"/>
      <c r="AY411" s="25"/>
      <c r="AZ411" s="25"/>
      <c r="BA411" s="25"/>
      <c r="BB411" s="25"/>
      <c r="BC411" s="25"/>
      <c r="BD411" s="25"/>
      <c r="BE411" s="25"/>
      <c r="BF411" s="25"/>
      <c r="BG411" s="25"/>
      <c r="BH411" s="25"/>
      <c r="BI411" s="25"/>
      <c r="BJ411" s="25"/>
      <c r="BK411" s="25"/>
      <c r="BL411" s="25"/>
      <c r="BM411" s="21">
        <f t="shared" si="668"/>
        <v>169.79999999999998</v>
      </c>
      <c r="BN411" s="18"/>
      <c r="BO411" s="18"/>
      <c r="BP411" s="18">
        <v>2025</v>
      </c>
      <c r="BQ411" s="14">
        <f t="shared" si="669"/>
        <v>0</v>
      </c>
      <c r="BR411" s="14">
        <f t="shared" si="689"/>
        <v>0</v>
      </c>
      <c r="BS411" s="14">
        <f t="shared" si="690"/>
        <v>0</v>
      </c>
      <c r="BT411" s="14">
        <f t="shared" si="691"/>
        <v>0</v>
      </c>
      <c r="BU411" s="14">
        <f t="shared" si="692"/>
        <v>0</v>
      </c>
      <c r="BV411" s="14">
        <f t="shared" si="693"/>
        <v>0</v>
      </c>
      <c r="BW411" s="14">
        <f t="shared" si="694"/>
        <v>0</v>
      </c>
      <c r="BX411" s="14">
        <f t="shared" si="695"/>
        <v>0</v>
      </c>
      <c r="BY411" s="14">
        <f t="shared" si="696"/>
        <v>0</v>
      </c>
      <c r="BZ411" s="14">
        <f t="shared" si="697"/>
        <v>0</v>
      </c>
      <c r="CA411" s="14">
        <f t="shared" si="698"/>
        <v>0</v>
      </c>
      <c r="CB411" s="14">
        <f t="shared" si="699"/>
        <v>0</v>
      </c>
      <c r="CC411" s="14">
        <f t="shared" si="700"/>
        <v>0</v>
      </c>
      <c r="CD411" s="14">
        <f t="shared" si="701"/>
        <v>0</v>
      </c>
      <c r="CE411" s="14">
        <f t="shared" si="702"/>
        <v>0</v>
      </c>
      <c r="CF411" s="14">
        <f t="shared" si="703"/>
        <v>0</v>
      </c>
      <c r="CG411" s="14">
        <f t="shared" si="686"/>
        <v>0</v>
      </c>
      <c r="CH411" s="14">
        <f t="shared" si="639"/>
        <v>0</v>
      </c>
      <c r="CI411" s="14">
        <f t="shared" si="640"/>
        <v>0</v>
      </c>
      <c r="CJ411" s="14">
        <f t="shared" si="641"/>
        <v>0</v>
      </c>
      <c r="CK411" s="14">
        <f t="shared" si="642"/>
        <v>0.16961130742049468</v>
      </c>
      <c r="CL411" s="14">
        <f t="shared" si="643"/>
        <v>0.18610129564193167</v>
      </c>
      <c r="CM411" s="14">
        <f t="shared" si="670"/>
        <v>0.20259128386336864</v>
      </c>
      <c r="CN411" s="14">
        <f t="shared" si="704"/>
        <v>0.21436984687868077</v>
      </c>
      <c r="CO411" s="14">
        <f t="shared" si="705"/>
        <v>0.22732626619552412</v>
      </c>
      <c r="CP411" s="14">
        <f t="shared" si="706"/>
        <v>0</v>
      </c>
      <c r="CQ411" s="14">
        <f t="shared" si="707"/>
        <v>0</v>
      </c>
      <c r="CR411" s="14">
        <f t="shared" si="708"/>
        <v>0</v>
      </c>
      <c r="CS411" s="14">
        <f t="shared" si="709"/>
        <v>0</v>
      </c>
      <c r="CT411" s="14">
        <f t="shared" si="710"/>
        <v>0</v>
      </c>
      <c r="CU411" s="14">
        <f t="shared" si="711"/>
        <v>0</v>
      </c>
      <c r="CV411" s="14">
        <f t="shared" si="712"/>
        <v>0</v>
      </c>
      <c r="CW411" s="14">
        <f t="shared" si="713"/>
        <v>0</v>
      </c>
      <c r="CX411" s="14">
        <f t="shared" si="714"/>
        <v>0</v>
      </c>
      <c r="CY411" s="14">
        <f t="shared" si="715"/>
        <v>0</v>
      </c>
      <c r="CZ411" s="14">
        <f t="shared" si="716"/>
        <v>0</v>
      </c>
      <c r="DA411" s="14">
        <f t="shared" si="717"/>
        <v>0</v>
      </c>
      <c r="DB411" s="14">
        <f t="shared" si="718"/>
        <v>0</v>
      </c>
      <c r="DC411" s="14">
        <f t="shared" si="687"/>
        <v>0</v>
      </c>
      <c r="DD411" s="14">
        <f t="shared" si="645"/>
        <v>0</v>
      </c>
      <c r="DE411" s="14">
        <f t="shared" si="646"/>
        <v>0</v>
      </c>
      <c r="DF411" s="14">
        <f t="shared" si="647"/>
        <v>0</v>
      </c>
      <c r="DG411" s="14">
        <f t="shared" si="648"/>
        <v>0</v>
      </c>
      <c r="DH411" s="14">
        <f t="shared" si="649"/>
        <v>0</v>
      </c>
      <c r="DI411" s="14">
        <f t="shared" si="650"/>
        <v>0</v>
      </c>
      <c r="DJ411" s="14">
        <f t="shared" si="651"/>
        <v>0</v>
      </c>
      <c r="DK411" s="14">
        <f t="shared" si="652"/>
        <v>0</v>
      </c>
      <c r="DL411" s="14">
        <f t="shared" si="653"/>
        <v>0</v>
      </c>
      <c r="DM411" s="14">
        <f t="shared" si="654"/>
        <v>0</v>
      </c>
      <c r="DN411" s="14">
        <f t="shared" si="655"/>
        <v>0</v>
      </c>
      <c r="DO411" s="14">
        <f t="shared" si="656"/>
        <v>0</v>
      </c>
      <c r="DP411" s="14">
        <f t="shared" si="657"/>
        <v>0</v>
      </c>
      <c r="DQ411" s="14">
        <f t="shared" si="658"/>
        <v>0</v>
      </c>
      <c r="DR411" s="14">
        <f t="shared" si="659"/>
        <v>0</v>
      </c>
      <c r="DS411" s="14">
        <f t="shared" si="660"/>
        <v>0</v>
      </c>
      <c r="DT411" s="14">
        <f t="shared" si="661"/>
        <v>0</v>
      </c>
      <c r="DU411" s="14">
        <f t="shared" si="662"/>
        <v>0</v>
      </c>
      <c r="DV411" s="14">
        <f t="shared" si="663"/>
        <v>0</v>
      </c>
      <c r="DW411" s="14">
        <f t="shared" si="664"/>
        <v>0</v>
      </c>
      <c r="DX411" s="14">
        <f t="shared" si="665"/>
        <v>0</v>
      </c>
      <c r="DY411" s="14">
        <f t="shared" si="666"/>
        <v>0</v>
      </c>
      <c r="DZ411" s="14">
        <f t="shared" si="671"/>
        <v>0.99999999999999989</v>
      </c>
    </row>
    <row r="412" spans="1:130">
      <c r="A412" s="18"/>
      <c r="B412" s="18"/>
      <c r="C412" s="18">
        <v>2026</v>
      </c>
      <c r="D412" s="25"/>
      <c r="E412" s="25"/>
      <c r="F412" s="25"/>
      <c r="G412" s="25"/>
      <c r="H412" s="25"/>
      <c r="I412" s="25"/>
      <c r="J412" s="25">
        <f t="shared" si="678"/>
        <v>0</v>
      </c>
      <c r="K412" s="25">
        <f t="shared" si="679"/>
        <v>0</v>
      </c>
      <c r="L412" s="25">
        <f t="shared" si="680"/>
        <v>0</v>
      </c>
      <c r="M412" s="25">
        <f t="shared" si="681"/>
        <v>0</v>
      </c>
      <c r="N412" s="25">
        <f t="shared" si="682"/>
        <v>0</v>
      </c>
      <c r="O412" s="25">
        <f t="shared" si="683"/>
        <v>0</v>
      </c>
      <c r="P412" s="25">
        <f t="shared" si="684"/>
        <v>0</v>
      </c>
      <c r="Q412" s="25">
        <f t="shared" si="685"/>
        <v>0</v>
      </c>
      <c r="R412" s="25">
        <f t="shared" si="688"/>
        <v>0</v>
      </c>
      <c r="S412" s="25">
        <f t="shared" si="719"/>
        <v>0</v>
      </c>
      <c r="T412" s="25">
        <f t="shared" si="720"/>
        <v>0</v>
      </c>
      <c r="U412" s="25">
        <f t="shared" si="721"/>
        <v>0</v>
      </c>
      <c r="V412" s="25">
        <f t="shared" si="722"/>
        <v>0</v>
      </c>
      <c r="W412" s="25">
        <f t="shared" si="723"/>
        <v>0</v>
      </c>
      <c r="X412" s="25">
        <f t="shared" si="724"/>
        <v>28.799999999999994</v>
      </c>
      <c r="Y412" s="25">
        <f t="shared" si="725"/>
        <v>31.599999999999994</v>
      </c>
      <c r="Z412" s="25">
        <f t="shared" si="726"/>
        <v>34.399999999999991</v>
      </c>
      <c r="AA412" s="25">
        <f t="shared" si="727"/>
        <v>36.399999999999991</v>
      </c>
      <c r="AB412" s="25">
        <f t="shared" ref="AB412:AB430" si="728">VLOOKUP($C$90,$D$3:$K$63,$A$73,0)*(B388-B387)</f>
        <v>38.599999999999994</v>
      </c>
      <c r="AC412" s="25">
        <f>VLOOKUP($C$91,$D$3:$K$63,$A$73,0)*(B387-B386)</f>
        <v>39.999999999999993</v>
      </c>
      <c r="AD412" s="25">
        <f>VLOOKUP($C$92,$D$3:$K$63,$A$73,0)*B386</f>
        <v>0</v>
      </c>
      <c r="AE412" s="25"/>
      <c r="AF412" s="25"/>
      <c r="AG412" s="25"/>
      <c r="AH412" s="25"/>
      <c r="AI412" s="25"/>
      <c r="AJ412" s="25"/>
      <c r="AK412" s="25"/>
      <c r="AL412" s="25"/>
      <c r="AM412" s="25"/>
      <c r="AN412" s="25"/>
      <c r="AO412" s="25"/>
      <c r="AP412" s="25"/>
      <c r="AQ412" s="25"/>
      <c r="AR412" s="25"/>
      <c r="AS412" s="25"/>
      <c r="AT412" s="25"/>
      <c r="AU412" s="25"/>
      <c r="AV412" s="25"/>
      <c r="AW412" s="25"/>
      <c r="AX412" s="25"/>
      <c r="AY412" s="25"/>
      <c r="AZ412" s="25"/>
      <c r="BA412" s="25"/>
      <c r="BB412" s="25"/>
      <c r="BC412" s="25"/>
      <c r="BD412" s="25"/>
      <c r="BE412" s="25"/>
      <c r="BF412" s="25"/>
      <c r="BG412" s="25"/>
      <c r="BH412" s="25"/>
      <c r="BI412" s="25"/>
      <c r="BJ412" s="25"/>
      <c r="BK412" s="25"/>
      <c r="BL412" s="25"/>
      <c r="BM412" s="21">
        <f t="shared" si="668"/>
        <v>209.79999999999998</v>
      </c>
      <c r="BN412" s="18"/>
      <c r="BO412" s="18"/>
      <c r="BP412" s="18">
        <v>2026</v>
      </c>
      <c r="BQ412" s="14">
        <f t="shared" si="669"/>
        <v>0</v>
      </c>
      <c r="BR412" s="14">
        <f t="shared" si="689"/>
        <v>0</v>
      </c>
      <c r="BS412" s="14">
        <f t="shared" si="690"/>
        <v>0</v>
      </c>
      <c r="BT412" s="14">
        <f t="shared" si="691"/>
        <v>0</v>
      </c>
      <c r="BU412" s="14">
        <f t="shared" si="692"/>
        <v>0</v>
      </c>
      <c r="BV412" s="14">
        <f t="shared" si="693"/>
        <v>0</v>
      </c>
      <c r="BW412" s="14">
        <f t="shared" si="694"/>
        <v>0</v>
      </c>
      <c r="BX412" s="14">
        <f t="shared" si="695"/>
        <v>0</v>
      </c>
      <c r="BY412" s="14">
        <f t="shared" si="696"/>
        <v>0</v>
      </c>
      <c r="BZ412" s="14">
        <f t="shared" si="697"/>
        <v>0</v>
      </c>
      <c r="CA412" s="14">
        <f t="shared" si="698"/>
        <v>0</v>
      </c>
      <c r="CB412" s="14">
        <f t="shared" si="699"/>
        <v>0</v>
      </c>
      <c r="CC412" s="14">
        <f t="shared" si="700"/>
        <v>0</v>
      </c>
      <c r="CD412" s="14">
        <f t="shared" si="701"/>
        <v>0</v>
      </c>
      <c r="CE412" s="14">
        <f t="shared" si="702"/>
        <v>0</v>
      </c>
      <c r="CF412" s="14">
        <f t="shared" si="703"/>
        <v>0</v>
      </c>
      <c r="CG412" s="14">
        <f t="shared" si="686"/>
        <v>0</v>
      </c>
      <c r="CH412" s="14">
        <f t="shared" si="639"/>
        <v>0</v>
      </c>
      <c r="CI412" s="14">
        <f t="shared" si="640"/>
        <v>0</v>
      </c>
      <c r="CJ412" s="14">
        <f t="shared" si="641"/>
        <v>0</v>
      </c>
      <c r="CK412" s="14">
        <f t="shared" si="642"/>
        <v>0.13727359389895136</v>
      </c>
      <c r="CL412" s="14">
        <f t="shared" si="643"/>
        <v>0.15061963775023832</v>
      </c>
      <c r="CM412" s="14">
        <f t="shared" si="670"/>
        <v>0.16396568160152525</v>
      </c>
      <c r="CN412" s="14">
        <f t="shared" si="704"/>
        <v>0.1734985700667302</v>
      </c>
      <c r="CO412" s="14">
        <f t="shared" si="705"/>
        <v>0.18398474737845566</v>
      </c>
      <c r="CP412" s="14">
        <f t="shared" si="706"/>
        <v>0.19065776930409911</v>
      </c>
      <c r="CQ412" s="14">
        <f t="shared" si="707"/>
        <v>0</v>
      </c>
      <c r="CR412" s="14">
        <f t="shared" si="708"/>
        <v>0</v>
      </c>
      <c r="CS412" s="14">
        <f t="shared" si="709"/>
        <v>0</v>
      </c>
      <c r="CT412" s="14">
        <f t="shared" si="710"/>
        <v>0</v>
      </c>
      <c r="CU412" s="14">
        <f t="shared" si="711"/>
        <v>0</v>
      </c>
      <c r="CV412" s="14">
        <f t="shared" si="712"/>
        <v>0</v>
      </c>
      <c r="CW412" s="14">
        <f t="shared" si="713"/>
        <v>0</v>
      </c>
      <c r="CX412" s="14">
        <f t="shared" si="714"/>
        <v>0</v>
      </c>
      <c r="CY412" s="14">
        <f t="shared" si="715"/>
        <v>0</v>
      </c>
      <c r="CZ412" s="14">
        <f t="shared" si="716"/>
        <v>0</v>
      </c>
      <c r="DA412" s="14">
        <f t="shared" si="717"/>
        <v>0</v>
      </c>
      <c r="DB412" s="14">
        <f t="shared" si="718"/>
        <v>0</v>
      </c>
      <c r="DC412" s="14">
        <f t="shared" si="687"/>
        <v>0</v>
      </c>
      <c r="DD412" s="14">
        <f t="shared" si="645"/>
        <v>0</v>
      </c>
      <c r="DE412" s="14">
        <f t="shared" si="646"/>
        <v>0</v>
      </c>
      <c r="DF412" s="14">
        <f t="shared" si="647"/>
        <v>0</v>
      </c>
      <c r="DG412" s="14">
        <f t="shared" si="648"/>
        <v>0</v>
      </c>
      <c r="DH412" s="14">
        <f t="shared" si="649"/>
        <v>0</v>
      </c>
      <c r="DI412" s="14">
        <f t="shared" si="650"/>
        <v>0</v>
      </c>
      <c r="DJ412" s="14">
        <f t="shared" si="651"/>
        <v>0</v>
      </c>
      <c r="DK412" s="14">
        <f t="shared" si="652"/>
        <v>0</v>
      </c>
      <c r="DL412" s="14">
        <f t="shared" si="653"/>
        <v>0</v>
      </c>
      <c r="DM412" s="14">
        <f t="shared" si="654"/>
        <v>0</v>
      </c>
      <c r="DN412" s="14">
        <f t="shared" si="655"/>
        <v>0</v>
      </c>
      <c r="DO412" s="14">
        <f t="shared" si="656"/>
        <v>0</v>
      </c>
      <c r="DP412" s="14">
        <f t="shared" si="657"/>
        <v>0</v>
      </c>
      <c r="DQ412" s="14">
        <f t="shared" si="658"/>
        <v>0</v>
      </c>
      <c r="DR412" s="14">
        <f t="shared" si="659"/>
        <v>0</v>
      </c>
      <c r="DS412" s="14">
        <f t="shared" si="660"/>
        <v>0</v>
      </c>
      <c r="DT412" s="14">
        <f t="shared" si="661"/>
        <v>0</v>
      </c>
      <c r="DU412" s="14">
        <f t="shared" si="662"/>
        <v>0</v>
      </c>
      <c r="DV412" s="14">
        <f t="shared" si="663"/>
        <v>0</v>
      </c>
      <c r="DW412" s="14">
        <f t="shared" si="664"/>
        <v>0</v>
      </c>
      <c r="DX412" s="14">
        <f t="shared" si="665"/>
        <v>0</v>
      </c>
      <c r="DY412" s="14">
        <f t="shared" si="666"/>
        <v>0</v>
      </c>
      <c r="DZ412" s="14">
        <f t="shared" si="671"/>
        <v>1</v>
      </c>
    </row>
    <row r="413" spans="1:130">
      <c r="A413" s="18"/>
      <c r="B413" s="18"/>
      <c r="C413" s="18">
        <v>2027</v>
      </c>
      <c r="D413" s="25"/>
      <c r="E413" s="25"/>
      <c r="F413" s="25"/>
      <c r="G413" s="25"/>
      <c r="H413" s="25"/>
      <c r="I413" s="25"/>
      <c r="J413" s="25"/>
      <c r="K413" s="25">
        <f t="shared" si="679"/>
        <v>0</v>
      </c>
      <c r="L413" s="25">
        <f t="shared" si="680"/>
        <v>0</v>
      </c>
      <c r="M413" s="25">
        <f t="shared" si="681"/>
        <v>0</v>
      </c>
      <c r="N413" s="25">
        <f t="shared" si="682"/>
        <v>0</v>
      </c>
      <c r="O413" s="25">
        <f t="shared" si="683"/>
        <v>0</v>
      </c>
      <c r="P413" s="25">
        <f t="shared" si="684"/>
        <v>0</v>
      </c>
      <c r="Q413" s="25">
        <f t="shared" si="685"/>
        <v>0</v>
      </c>
      <c r="R413" s="25">
        <f t="shared" si="688"/>
        <v>0</v>
      </c>
      <c r="S413" s="25">
        <f t="shared" si="719"/>
        <v>0</v>
      </c>
      <c r="T413" s="25">
        <f t="shared" si="720"/>
        <v>0</v>
      </c>
      <c r="U413" s="25">
        <f t="shared" si="721"/>
        <v>0</v>
      </c>
      <c r="V413" s="25">
        <f t="shared" si="722"/>
        <v>0</v>
      </c>
      <c r="W413" s="25">
        <f t="shared" si="723"/>
        <v>0</v>
      </c>
      <c r="X413" s="25">
        <f t="shared" si="724"/>
        <v>28.799999999999994</v>
      </c>
      <c r="Y413" s="25">
        <f t="shared" si="725"/>
        <v>31.599999999999994</v>
      </c>
      <c r="Z413" s="25">
        <f t="shared" si="726"/>
        <v>34.399999999999991</v>
      </c>
      <c r="AA413" s="25">
        <f t="shared" si="727"/>
        <v>36.399999999999991</v>
      </c>
      <c r="AB413" s="25">
        <f t="shared" si="728"/>
        <v>38.599999999999994</v>
      </c>
      <c r="AC413" s="25">
        <f t="shared" ref="AC413:AC431" si="729">VLOOKUP($C$91,$D$3:$K$63,$A$73,0)*(B388-B387)</f>
        <v>39.999999999999993</v>
      </c>
      <c r="AD413" s="25">
        <f>VLOOKUP($C$92,$D$3:$K$63,$A$73,0)*(B387-B386)</f>
        <v>41.399999999999991</v>
      </c>
      <c r="AE413" s="25">
        <f>VLOOKUP($C$93,$D$3:$K$63,$A$73,0)*B386</f>
        <v>0</v>
      </c>
      <c r="AF413" s="25"/>
      <c r="AG413" s="25"/>
      <c r="AH413" s="25"/>
      <c r="AI413" s="25"/>
      <c r="AJ413" s="25"/>
      <c r="AK413" s="25"/>
      <c r="AL413" s="25"/>
      <c r="AM413" s="25"/>
      <c r="AN413" s="25"/>
      <c r="AO413" s="25"/>
      <c r="AP413" s="25"/>
      <c r="AQ413" s="25"/>
      <c r="AR413" s="25"/>
      <c r="AS413" s="25"/>
      <c r="AT413" s="25"/>
      <c r="AU413" s="25"/>
      <c r="AV413" s="25"/>
      <c r="AW413" s="25"/>
      <c r="AX413" s="25"/>
      <c r="AY413" s="25"/>
      <c r="AZ413" s="25"/>
      <c r="BA413" s="25"/>
      <c r="BB413" s="25"/>
      <c r="BC413" s="25"/>
      <c r="BD413" s="25"/>
      <c r="BE413" s="25"/>
      <c r="BF413" s="25"/>
      <c r="BG413" s="25"/>
      <c r="BH413" s="25"/>
      <c r="BI413" s="25"/>
      <c r="BJ413" s="25"/>
      <c r="BK413" s="25"/>
      <c r="BL413" s="25"/>
      <c r="BM413" s="21">
        <f t="shared" si="668"/>
        <v>251.2</v>
      </c>
      <c r="BN413" s="18"/>
      <c r="BO413" s="18"/>
      <c r="BP413" s="18">
        <v>2027</v>
      </c>
      <c r="BQ413" s="14">
        <f t="shared" si="669"/>
        <v>0</v>
      </c>
      <c r="BR413" s="14">
        <f t="shared" si="689"/>
        <v>0</v>
      </c>
      <c r="BS413" s="14">
        <f t="shared" si="690"/>
        <v>0</v>
      </c>
      <c r="BT413" s="14">
        <f t="shared" si="691"/>
        <v>0</v>
      </c>
      <c r="BU413" s="14">
        <f t="shared" si="692"/>
        <v>0</v>
      </c>
      <c r="BV413" s="14">
        <f t="shared" si="693"/>
        <v>0</v>
      </c>
      <c r="BW413" s="14">
        <f t="shared" si="694"/>
        <v>0</v>
      </c>
      <c r="BX413" s="14">
        <f t="shared" si="695"/>
        <v>0</v>
      </c>
      <c r="BY413" s="14">
        <f t="shared" si="696"/>
        <v>0</v>
      </c>
      <c r="BZ413" s="14">
        <f t="shared" si="697"/>
        <v>0</v>
      </c>
      <c r="CA413" s="14">
        <f t="shared" si="698"/>
        <v>0</v>
      </c>
      <c r="CB413" s="14">
        <f t="shared" si="699"/>
        <v>0</v>
      </c>
      <c r="CC413" s="14">
        <f t="shared" si="700"/>
        <v>0</v>
      </c>
      <c r="CD413" s="14">
        <f t="shared" si="701"/>
        <v>0</v>
      </c>
      <c r="CE413" s="14">
        <f t="shared" si="702"/>
        <v>0</v>
      </c>
      <c r="CF413" s="14">
        <f t="shared" si="703"/>
        <v>0</v>
      </c>
      <c r="CG413" s="14">
        <f t="shared" si="686"/>
        <v>0</v>
      </c>
      <c r="CH413" s="14">
        <f t="shared" si="639"/>
        <v>0</v>
      </c>
      <c r="CI413" s="14">
        <f t="shared" si="640"/>
        <v>0</v>
      </c>
      <c r="CJ413" s="14">
        <f t="shared" si="641"/>
        <v>0</v>
      </c>
      <c r="CK413" s="14">
        <f t="shared" si="642"/>
        <v>0.11464968152866239</v>
      </c>
      <c r="CL413" s="14">
        <f t="shared" si="643"/>
        <v>0.12579617834394902</v>
      </c>
      <c r="CM413" s="14">
        <f t="shared" si="670"/>
        <v>0.13694267515923564</v>
      </c>
      <c r="CN413" s="14">
        <f t="shared" si="704"/>
        <v>0.14490445859872608</v>
      </c>
      <c r="CO413" s="14">
        <f t="shared" si="705"/>
        <v>0.1536624203821656</v>
      </c>
      <c r="CP413" s="14">
        <f t="shared" si="706"/>
        <v>0.15923566878980891</v>
      </c>
      <c r="CQ413" s="14">
        <f t="shared" si="707"/>
        <v>0.16480891719745219</v>
      </c>
      <c r="CR413" s="14">
        <f t="shared" si="708"/>
        <v>0</v>
      </c>
      <c r="CS413" s="14">
        <f t="shared" si="709"/>
        <v>0</v>
      </c>
      <c r="CT413" s="14">
        <f t="shared" si="710"/>
        <v>0</v>
      </c>
      <c r="CU413" s="14">
        <f t="shared" si="711"/>
        <v>0</v>
      </c>
      <c r="CV413" s="14">
        <f t="shared" si="712"/>
        <v>0</v>
      </c>
      <c r="CW413" s="14">
        <f t="shared" si="713"/>
        <v>0</v>
      </c>
      <c r="CX413" s="14">
        <f t="shared" si="714"/>
        <v>0</v>
      </c>
      <c r="CY413" s="14">
        <f t="shared" si="715"/>
        <v>0</v>
      </c>
      <c r="CZ413" s="14">
        <f t="shared" si="716"/>
        <v>0</v>
      </c>
      <c r="DA413" s="14">
        <f t="shared" si="717"/>
        <v>0</v>
      </c>
      <c r="DB413" s="14">
        <f t="shared" si="718"/>
        <v>0</v>
      </c>
      <c r="DC413" s="14">
        <f t="shared" si="687"/>
        <v>0</v>
      </c>
      <c r="DD413" s="14">
        <f t="shared" si="645"/>
        <v>0</v>
      </c>
      <c r="DE413" s="14">
        <f t="shared" si="646"/>
        <v>0</v>
      </c>
      <c r="DF413" s="14">
        <f t="shared" si="647"/>
        <v>0</v>
      </c>
      <c r="DG413" s="14">
        <f t="shared" si="648"/>
        <v>0</v>
      </c>
      <c r="DH413" s="14">
        <f t="shared" si="649"/>
        <v>0</v>
      </c>
      <c r="DI413" s="14">
        <f t="shared" si="650"/>
        <v>0</v>
      </c>
      <c r="DJ413" s="14">
        <f t="shared" si="651"/>
        <v>0</v>
      </c>
      <c r="DK413" s="14">
        <f t="shared" si="652"/>
        <v>0</v>
      </c>
      <c r="DL413" s="14">
        <f t="shared" si="653"/>
        <v>0</v>
      </c>
      <c r="DM413" s="14">
        <f t="shared" si="654"/>
        <v>0</v>
      </c>
      <c r="DN413" s="14">
        <f t="shared" si="655"/>
        <v>0</v>
      </c>
      <c r="DO413" s="14">
        <f t="shared" si="656"/>
        <v>0</v>
      </c>
      <c r="DP413" s="14">
        <f t="shared" si="657"/>
        <v>0</v>
      </c>
      <c r="DQ413" s="14">
        <f t="shared" si="658"/>
        <v>0</v>
      </c>
      <c r="DR413" s="14">
        <f t="shared" si="659"/>
        <v>0</v>
      </c>
      <c r="DS413" s="14">
        <f t="shared" si="660"/>
        <v>0</v>
      </c>
      <c r="DT413" s="14">
        <f t="shared" si="661"/>
        <v>0</v>
      </c>
      <c r="DU413" s="14">
        <f t="shared" si="662"/>
        <v>0</v>
      </c>
      <c r="DV413" s="14">
        <f t="shared" si="663"/>
        <v>0</v>
      </c>
      <c r="DW413" s="14">
        <f t="shared" si="664"/>
        <v>0</v>
      </c>
      <c r="DX413" s="14">
        <f t="shared" si="665"/>
        <v>0</v>
      </c>
      <c r="DY413" s="14">
        <f t="shared" si="666"/>
        <v>0</v>
      </c>
      <c r="DZ413" s="14">
        <f t="shared" si="671"/>
        <v>0.99999999999999978</v>
      </c>
    </row>
    <row r="414" spans="1:130">
      <c r="A414" s="18"/>
      <c r="B414" s="18"/>
      <c r="C414" s="18">
        <v>2028</v>
      </c>
      <c r="D414" s="25"/>
      <c r="E414" s="25"/>
      <c r="F414" s="25"/>
      <c r="G414" s="25"/>
      <c r="H414" s="25"/>
      <c r="I414" s="25"/>
      <c r="J414" s="25"/>
      <c r="K414" s="25"/>
      <c r="L414" s="25">
        <f t="shared" si="680"/>
        <v>0</v>
      </c>
      <c r="M414" s="25">
        <f t="shared" si="681"/>
        <v>0</v>
      </c>
      <c r="N414" s="25">
        <f t="shared" si="682"/>
        <v>0</v>
      </c>
      <c r="O414" s="25">
        <f t="shared" si="683"/>
        <v>0</v>
      </c>
      <c r="P414" s="25">
        <f t="shared" si="684"/>
        <v>0</v>
      </c>
      <c r="Q414" s="25">
        <f t="shared" si="685"/>
        <v>0</v>
      </c>
      <c r="R414" s="25">
        <f t="shared" si="688"/>
        <v>0</v>
      </c>
      <c r="S414" s="25">
        <f t="shared" si="719"/>
        <v>0</v>
      </c>
      <c r="T414" s="25">
        <f t="shared" si="720"/>
        <v>0</v>
      </c>
      <c r="U414" s="25">
        <f t="shared" si="721"/>
        <v>0</v>
      </c>
      <c r="V414" s="25">
        <f t="shared" si="722"/>
        <v>0</v>
      </c>
      <c r="W414" s="25">
        <f t="shared" si="723"/>
        <v>0</v>
      </c>
      <c r="X414" s="25">
        <f t="shared" si="724"/>
        <v>28.799999999999994</v>
      </c>
      <c r="Y414" s="25">
        <f t="shared" si="725"/>
        <v>31.599999999999994</v>
      </c>
      <c r="Z414" s="25">
        <f t="shared" si="726"/>
        <v>34.399999999999991</v>
      </c>
      <c r="AA414" s="25">
        <f t="shared" si="727"/>
        <v>36.399999999999991</v>
      </c>
      <c r="AB414" s="25">
        <f t="shared" si="728"/>
        <v>38.599999999999994</v>
      </c>
      <c r="AC414" s="25">
        <f t="shared" si="729"/>
        <v>39.999999999999993</v>
      </c>
      <c r="AD414" s="25">
        <f t="shared" ref="AD414:AD432" si="730">VLOOKUP($C$92,$D$3:$K$63,$A$73,0)*(B388-B387)</f>
        <v>41.399999999999991</v>
      </c>
      <c r="AE414" s="25">
        <f>VLOOKUP($C$93,$D$3:$K$63,$A$73,0)*(B387-B386)</f>
        <v>42.599999999999987</v>
      </c>
      <c r="AF414" s="25">
        <f>VLOOKUP($C$94,$D$3:$K$63,$A$73,0)*B386</f>
        <v>0</v>
      </c>
      <c r="AG414" s="25"/>
      <c r="AH414" s="25"/>
      <c r="AI414" s="25"/>
      <c r="AJ414" s="25"/>
      <c r="AK414" s="25"/>
      <c r="AL414" s="25"/>
      <c r="AM414" s="25"/>
      <c r="AN414" s="25"/>
      <c r="AO414" s="25"/>
      <c r="AP414" s="25"/>
      <c r="AQ414" s="25"/>
      <c r="AR414" s="25"/>
      <c r="AS414" s="25"/>
      <c r="AT414" s="25"/>
      <c r="AU414" s="25"/>
      <c r="AV414" s="25"/>
      <c r="AW414" s="25"/>
      <c r="AX414" s="25"/>
      <c r="AY414" s="25"/>
      <c r="AZ414" s="25"/>
      <c r="BA414" s="25"/>
      <c r="BB414" s="25"/>
      <c r="BC414" s="25"/>
      <c r="BD414" s="25"/>
      <c r="BE414" s="25"/>
      <c r="BF414" s="25"/>
      <c r="BG414" s="25"/>
      <c r="BH414" s="25"/>
      <c r="BI414" s="25"/>
      <c r="BJ414" s="25"/>
      <c r="BK414" s="25"/>
      <c r="BL414" s="25"/>
      <c r="BM414" s="21">
        <f t="shared" si="668"/>
        <v>293.79999999999995</v>
      </c>
      <c r="BN414" s="18"/>
      <c r="BO414" s="18"/>
      <c r="BP414" s="18">
        <v>2028</v>
      </c>
      <c r="BQ414" s="14">
        <f t="shared" si="669"/>
        <v>0</v>
      </c>
      <c r="BR414" s="14">
        <f t="shared" si="689"/>
        <v>0</v>
      </c>
      <c r="BS414" s="14">
        <f t="shared" si="690"/>
        <v>0</v>
      </c>
      <c r="BT414" s="14">
        <f t="shared" si="691"/>
        <v>0</v>
      </c>
      <c r="BU414" s="14">
        <f t="shared" si="692"/>
        <v>0</v>
      </c>
      <c r="BV414" s="14">
        <f t="shared" si="693"/>
        <v>0</v>
      </c>
      <c r="BW414" s="14">
        <f t="shared" si="694"/>
        <v>0</v>
      </c>
      <c r="BX414" s="14">
        <f t="shared" si="695"/>
        <v>0</v>
      </c>
      <c r="BY414" s="14">
        <f t="shared" si="696"/>
        <v>0</v>
      </c>
      <c r="BZ414" s="14">
        <f t="shared" si="697"/>
        <v>0</v>
      </c>
      <c r="CA414" s="14">
        <f t="shared" si="698"/>
        <v>0</v>
      </c>
      <c r="CB414" s="14">
        <f t="shared" si="699"/>
        <v>0</v>
      </c>
      <c r="CC414" s="14">
        <f t="shared" si="700"/>
        <v>0</v>
      </c>
      <c r="CD414" s="14">
        <f t="shared" si="701"/>
        <v>0</v>
      </c>
      <c r="CE414" s="14">
        <f t="shared" si="702"/>
        <v>0</v>
      </c>
      <c r="CF414" s="14">
        <f t="shared" si="703"/>
        <v>0</v>
      </c>
      <c r="CG414" s="14">
        <f t="shared" si="686"/>
        <v>0</v>
      </c>
      <c r="CH414" s="14">
        <f t="shared" si="639"/>
        <v>0</v>
      </c>
      <c r="CI414" s="14">
        <f t="shared" si="640"/>
        <v>0</v>
      </c>
      <c r="CJ414" s="14">
        <f t="shared" si="641"/>
        <v>0</v>
      </c>
      <c r="CK414" s="14">
        <f t="shared" si="642"/>
        <v>9.8025867937372349E-2</v>
      </c>
      <c r="CL414" s="14">
        <f t="shared" si="643"/>
        <v>0.10755616065350579</v>
      </c>
      <c r="CM414" s="14">
        <f t="shared" si="670"/>
        <v>0.1170864533696392</v>
      </c>
      <c r="CN414" s="14">
        <f t="shared" si="704"/>
        <v>0.1238938053097345</v>
      </c>
      <c r="CO414" s="14">
        <f t="shared" si="705"/>
        <v>0.13138189244383935</v>
      </c>
      <c r="CP414" s="14">
        <f t="shared" si="706"/>
        <v>0.13614703880190607</v>
      </c>
      <c r="CQ414" s="14">
        <f t="shared" si="707"/>
        <v>0.14091218515997275</v>
      </c>
      <c r="CR414" s="14">
        <f t="shared" si="708"/>
        <v>0.14499659632402992</v>
      </c>
      <c r="CS414" s="14">
        <f t="shared" si="709"/>
        <v>0</v>
      </c>
      <c r="CT414" s="14">
        <f t="shared" si="710"/>
        <v>0</v>
      </c>
      <c r="CU414" s="14">
        <f t="shared" si="711"/>
        <v>0</v>
      </c>
      <c r="CV414" s="14">
        <f t="shared" si="712"/>
        <v>0</v>
      </c>
      <c r="CW414" s="14">
        <f t="shared" si="713"/>
        <v>0</v>
      </c>
      <c r="CX414" s="14">
        <f t="shared" si="714"/>
        <v>0</v>
      </c>
      <c r="CY414" s="14">
        <f t="shared" si="715"/>
        <v>0</v>
      </c>
      <c r="CZ414" s="14">
        <f t="shared" si="716"/>
        <v>0</v>
      </c>
      <c r="DA414" s="14">
        <f t="shared" si="717"/>
        <v>0</v>
      </c>
      <c r="DB414" s="14">
        <f t="shared" si="718"/>
        <v>0</v>
      </c>
      <c r="DC414" s="14">
        <f t="shared" si="687"/>
        <v>0</v>
      </c>
      <c r="DD414" s="14">
        <f t="shared" si="645"/>
        <v>0</v>
      </c>
      <c r="DE414" s="14">
        <f t="shared" si="646"/>
        <v>0</v>
      </c>
      <c r="DF414" s="14">
        <f t="shared" si="647"/>
        <v>0</v>
      </c>
      <c r="DG414" s="14">
        <f t="shared" si="648"/>
        <v>0</v>
      </c>
      <c r="DH414" s="14">
        <f t="shared" si="649"/>
        <v>0</v>
      </c>
      <c r="DI414" s="14">
        <f t="shared" si="650"/>
        <v>0</v>
      </c>
      <c r="DJ414" s="14">
        <f t="shared" si="651"/>
        <v>0</v>
      </c>
      <c r="DK414" s="14">
        <f t="shared" si="652"/>
        <v>0</v>
      </c>
      <c r="DL414" s="14">
        <f t="shared" si="653"/>
        <v>0</v>
      </c>
      <c r="DM414" s="14">
        <f t="shared" si="654"/>
        <v>0</v>
      </c>
      <c r="DN414" s="14">
        <f t="shared" si="655"/>
        <v>0</v>
      </c>
      <c r="DO414" s="14">
        <f t="shared" si="656"/>
        <v>0</v>
      </c>
      <c r="DP414" s="14">
        <f t="shared" si="657"/>
        <v>0</v>
      </c>
      <c r="DQ414" s="14">
        <f t="shared" si="658"/>
        <v>0</v>
      </c>
      <c r="DR414" s="14">
        <f t="shared" si="659"/>
        <v>0</v>
      </c>
      <c r="DS414" s="14">
        <f t="shared" si="660"/>
        <v>0</v>
      </c>
      <c r="DT414" s="14">
        <f t="shared" si="661"/>
        <v>0</v>
      </c>
      <c r="DU414" s="14">
        <f t="shared" si="662"/>
        <v>0</v>
      </c>
      <c r="DV414" s="14">
        <f t="shared" si="663"/>
        <v>0</v>
      </c>
      <c r="DW414" s="14">
        <f t="shared" si="664"/>
        <v>0</v>
      </c>
      <c r="DX414" s="14">
        <f t="shared" si="665"/>
        <v>0</v>
      </c>
      <c r="DY414" s="14">
        <f t="shared" si="666"/>
        <v>0</v>
      </c>
      <c r="DZ414" s="14">
        <f t="shared" si="671"/>
        <v>0.99999999999999989</v>
      </c>
    </row>
    <row r="415" spans="1:130">
      <c r="A415" s="18"/>
      <c r="B415" s="18"/>
      <c r="C415" s="18">
        <v>2029</v>
      </c>
      <c r="D415" s="25"/>
      <c r="E415" s="25"/>
      <c r="F415" s="25"/>
      <c r="G415" s="25"/>
      <c r="H415" s="25"/>
      <c r="I415" s="25"/>
      <c r="J415" s="25"/>
      <c r="K415" s="25"/>
      <c r="L415" s="25"/>
      <c r="M415" s="25">
        <f t="shared" si="681"/>
        <v>0</v>
      </c>
      <c r="N415" s="25">
        <f t="shared" si="682"/>
        <v>0</v>
      </c>
      <c r="O415" s="25">
        <f t="shared" si="683"/>
        <v>0</v>
      </c>
      <c r="P415" s="25">
        <f t="shared" si="684"/>
        <v>0</v>
      </c>
      <c r="Q415" s="25">
        <f t="shared" si="685"/>
        <v>0</v>
      </c>
      <c r="R415" s="25">
        <f t="shared" si="688"/>
        <v>0</v>
      </c>
      <c r="S415" s="25">
        <f t="shared" si="719"/>
        <v>0</v>
      </c>
      <c r="T415" s="25">
        <f t="shared" si="720"/>
        <v>0</v>
      </c>
      <c r="U415" s="25">
        <f t="shared" si="721"/>
        <v>0</v>
      </c>
      <c r="V415" s="25">
        <f t="shared" si="722"/>
        <v>0</v>
      </c>
      <c r="W415" s="25">
        <f t="shared" si="723"/>
        <v>0</v>
      </c>
      <c r="X415" s="25">
        <f t="shared" si="724"/>
        <v>28.799999999999994</v>
      </c>
      <c r="Y415" s="25">
        <f t="shared" si="725"/>
        <v>31.599999999999994</v>
      </c>
      <c r="Z415" s="25">
        <f t="shared" si="726"/>
        <v>34.399999999999991</v>
      </c>
      <c r="AA415" s="25">
        <f t="shared" si="727"/>
        <v>36.399999999999991</v>
      </c>
      <c r="AB415" s="25">
        <f t="shared" si="728"/>
        <v>38.599999999999994</v>
      </c>
      <c r="AC415" s="25">
        <f t="shared" si="729"/>
        <v>39.999999999999993</v>
      </c>
      <c r="AD415" s="25">
        <f t="shared" si="730"/>
        <v>41.399999999999991</v>
      </c>
      <c r="AE415" s="25">
        <f t="shared" ref="AE415:AE433" si="731">VLOOKUP($C$93,$D$3:$K$63,$A$73,0)*(B388-B387)</f>
        <v>42.599999999999987</v>
      </c>
      <c r="AF415" s="25">
        <f>VLOOKUP($C$94,$D$3:$K$63,$A$73,0)*(B387-B386)</f>
        <v>44.199999999999989</v>
      </c>
      <c r="AG415" s="25">
        <f>VLOOKUP($C$95,$D$3:$K$63,$A$73,0)*B386</f>
        <v>0</v>
      </c>
      <c r="AH415" s="25"/>
      <c r="AI415" s="25"/>
      <c r="AJ415" s="25"/>
      <c r="AK415" s="25"/>
      <c r="AL415" s="25"/>
      <c r="AM415" s="25"/>
      <c r="AN415" s="25"/>
      <c r="AO415" s="25"/>
      <c r="AP415" s="25"/>
      <c r="AQ415" s="25"/>
      <c r="AR415" s="25"/>
      <c r="AS415" s="25"/>
      <c r="AT415" s="25"/>
      <c r="AU415" s="25"/>
      <c r="AV415" s="25"/>
      <c r="AW415" s="25"/>
      <c r="AX415" s="25"/>
      <c r="AY415" s="25"/>
      <c r="AZ415" s="25"/>
      <c r="BA415" s="25"/>
      <c r="BB415" s="25"/>
      <c r="BC415" s="25"/>
      <c r="BD415" s="25"/>
      <c r="BE415" s="25"/>
      <c r="BF415" s="25"/>
      <c r="BG415" s="25"/>
      <c r="BH415" s="25"/>
      <c r="BI415" s="25"/>
      <c r="BJ415" s="25"/>
      <c r="BK415" s="25"/>
      <c r="BL415" s="25"/>
      <c r="BM415" s="21">
        <f t="shared" si="668"/>
        <v>337.99999999999994</v>
      </c>
      <c r="BN415" s="18"/>
      <c r="BO415" s="18"/>
      <c r="BP415" s="18">
        <v>2029</v>
      </c>
      <c r="BQ415" s="14">
        <f t="shared" si="669"/>
        <v>0</v>
      </c>
      <c r="BR415" s="14">
        <f t="shared" si="689"/>
        <v>0</v>
      </c>
      <c r="BS415" s="14">
        <f t="shared" si="690"/>
        <v>0</v>
      </c>
      <c r="BT415" s="14">
        <f t="shared" si="691"/>
        <v>0</v>
      </c>
      <c r="BU415" s="14">
        <f t="shared" si="692"/>
        <v>0</v>
      </c>
      <c r="BV415" s="14">
        <f t="shared" si="693"/>
        <v>0</v>
      </c>
      <c r="BW415" s="14">
        <f t="shared" si="694"/>
        <v>0</v>
      </c>
      <c r="BX415" s="14">
        <f t="shared" si="695"/>
        <v>0</v>
      </c>
      <c r="BY415" s="14">
        <f t="shared" si="696"/>
        <v>0</v>
      </c>
      <c r="BZ415" s="14">
        <f t="shared" si="697"/>
        <v>0</v>
      </c>
      <c r="CA415" s="14">
        <f t="shared" si="698"/>
        <v>0</v>
      </c>
      <c r="CB415" s="14">
        <f t="shared" si="699"/>
        <v>0</v>
      </c>
      <c r="CC415" s="14">
        <f t="shared" si="700"/>
        <v>0</v>
      </c>
      <c r="CD415" s="14">
        <f t="shared" si="701"/>
        <v>0</v>
      </c>
      <c r="CE415" s="14">
        <f t="shared" si="702"/>
        <v>0</v>
      </c>
      <c r="CF415" s="14">
        <f t="shared" si="703"/>
        <v>0</v>
      </c>
      <c r="CG415" s="14">
        <f t="shared" si="686"/>
        <v>0</v>
      </c>
      <c r="CH415" s="14">
        <f t="shared" si="639"/>
        <v>0</v>
      </c>
      <c r="CI415" s="14">
        <f t="shared" si="640"/>
        <v>0</v>
      </c>
      <c r="CJ415" s="14">
        <f t="shared" si="641"/>
        <v>0</v>
      </c>
      <c r="CK415" s="14">
        <f t="shared" si="642"/>
        <v>8.5207100591715976E-2</v>
      </c>
      <c r="CL415" s="14">
        <f t="shared" si="643"/>
        <v>9.3491124260355024E-2</v>
      </c>
      <c r="CM415" s="14">
        <f t="shared" si="670"/>
        <v>0.10177514792899407</v>
      </c>
      <c r="CN415" s="14">
        <f t="shared" si="704"/>
        <v>0.10769230769230768</v>
      </c>
      <c r="CO415" s="14">
        <f t="shared" si="705"/>
        <v>0.11420118343195267</v>
      </c>
      <c r="CP415" s="14">
        <f t="shared" si="706"/>
        <v>0.11834319526627218</v>
      </c>
      <c r="CQ415" s="14">
        <f t="shared" si="707"/>
        <v>0.12248520710059171</v>
      </c>
      <c r="CR415" s="14">
        <f t="shared" si="708"/>
        <v>0.12603550295857988</v>
      </c>
      <c r="CS415" s="14">
        <f t="shared" si="709"/>
        <v>0.13076923076923075</v>
      </c>
      <c r="CT415" s="14">
        <f t="shared" si="710"/>
        <v>0</v>
      </c>
      <c r="CU415" s="14">
        <f t="shared" si="711"/>
        <v>0</v>
      </c>
      <c r="CV415" s="14">
        <f t="shared" si="712"/>
        <v>0</v>
      </c>
      <c r="CW415" s="14">
        <f t="shared" si="713"/>
        <v>0</v>
      </c>
      <c r="CX415" s="14">
        <f t="shared" si="714"/>
        <v>0</v>
      </c>
      <c r="CY415" s="14">
        <f t="shared" si="715"/>
        <v>0</v>
      </c>
      <c r="CZ415" s="14">
        <f t="shared" si="716"/>
        <v>0</v>
      </c>
      <c r="DA415" s="14">
        <f t="shared" si="717"/>
        <v>0</v>
      </c>
      <c r="DB415" s="14">
        <f t="shared" si="718"/>
        <v>0</v>
      </c>
      <c r="DC415" s="14">
        <f t="shared" si="687"/>
        <v>0</v>
      </c>
      <c r="DD415" s="14">
        <f t="shared" si="645"/>
        <v>0</v>
      </c>
      <c r="DE415" s="14">
        <f t="shared" si="646"/>
        <v>0</v>
      </c>
      <c r="DF415" s="14">
        <f t="shared" si="647"/>
        <v>0</v>
      </c>
      <c r="DG415" s="14">
        <f t="shared" si="648"/>
        <v>0</v>
      </c>
      <c r="DH415" s="14">
        <f t="shared" si="649"/>
        <v>0</v>
      </c>
      <c r="DI415" s="14">
        <f t="shared" si="650"/>
        <v>0</v>
      </c>
      <c r="DJ415" s="14">
        <f t="shared" si="651"/>
        <v>0</v>
      </c>
      <c r="DK415" s="14">
        <f t="shared" si="652"/>
        <v>0</v>
      </c>
      <c r="DL415" s="14">
        <f t="shared" si="653"/>
        <v>0</v>
      </c>
      <c r="DM415" s="14">
        <f t="shared" si="654"/>
        <v>0</v>
      </c>
      <c r="DN415" s="14">
        <f t="shared" si="655"/>
        <v>0</v>
      </c>
      <c r="DO415" s="14">
        <f t="shared" si="656"/>
        <v>0</v>
      </c>
      <c r="DP415" s="14">
        <f t="shared" si="657"/>
        <v>0</v>
      </c>
      <c r="DQ415" s="14">
        <f t="shared" si="658"/>
        <v>0</v>
      </c>
      <c r="DR415" s="14">
        <f t="shared" si="659"/>
        <v>0</v>
      </c>
      <c r="DS415" s="14">
        <f t="shared" si="660"/>
        <v>0</v>
      </c>
      <c r="DT415" s="14">
        <f t="shared" si="661"/>
        <v>0</v>
      </c>
      <c r="DU415" s="14">
        <f t="shared" si="662"/>
        <v>0</v>
      </c>
      <c r="DV415" s="14">
        <f t="shared" si="663"/>
        <v>0</v>
      </c>
      <c r="DW415" s="14">
        <f t="shared" si="664"/>
        <v>0</v>
      </c>
      <c r="DX415" s="14">
        <f t="shared" si="665"/>
        <v>0</v>
      </c>
      <c r="DY415" s="14">
        <f t="shared" si="666"/>
        <v>0</v>
      </c>
      <c r="DZ415" s="14">
        <f t="shared" si="671"/>
        <v>0.99999999999999989</v>
      </c>
    </row>
    <row r="416" spans="1:130">
      <c r="A416" s="18"/>
      <c r="B416" s="18"/>
      <c r="C416" s="18">
        <v>2030</v>
      </c>
      <c r="D416" s="25"/>
      <c r="E416" s="25"/>
      <c r="F416" s="25"/>
      <c r="G416" s="25"/>
      <c r="H416" s="25"/>
      <c r="I416" s="25"/>
      <c r="J416" s="25"/>
      <c r="K416" s="25"/>
      <c r="L416" s="25"/>
      <c r="M416" s="25"/>
      <c r="N416" s="25">
        <f t="shared" si="682"/>
        <v>0</v>
      </c>
      <c r="O416" s="25">
        <f t="shared" si="683"/>
        <v>0</v>
      </c>
      <c r="P416" s="25">
        <f t="shared" si="684"/>
        <v>0</v>
      </c>
      <c r="Q416" s="25">
        <f t="shared" si="685"/>
        <v>0</v>
      </c>
      <c r="R416" s="25">
        <f t="shared" si="688"/>
        <v>0</v>
      </c>
      <c r="S416" s="25">
        <f t="shared" si="719"/>
        <v>0</v>
      </c>
      <c r="T416" s="25">
        <f t="shared" si="720"/>
        <v>0</v>
      </c>
      <c r="U416" s="25">
        <f t="shared" si="721"/>
        <v>0</v>
      </c>
      <c r="V416" s="25">
        <f t="shared" si="722"/>
        <v>0</v>
      </c>
      <c r="W416" s="25">
        <f t="shared" si="723"/>
        <v>0</v>
      </c>
      <c r="X416" s="25">
        <f t="shared" si="724"/>
        <v>28.799999999999994</v>
      </c>
      <c r="Y416" s="25">
        <f t="shared" si="725"/>
        <v>31.599999999999994</v>
      </c>
      <c r="Z416" s="25">
        <f t="shared" si="726"/>
        <v>34.399999999999991</v>
      </c>
      <c r="AA416" s="25">
        <f t="shared" si="727"/>
        <v>36.399999999999991</v>
      </c>
      <c r="AB416" s="25">
        <f t="shared" si="728"/>
        <v>38.599999999999994</v>
      </c>
      <c r="AC416" s="25">
        <f t="shared" si="729"/>
        <v>39.999999999999993</v>
      </c>
      <c r="AD416" s="25">
        <f t="shared" si="730"/>
        <v>41.399999999999991</v>
      </c>
      <c r="AE416" s="25">
        <f t="shared" si="731"/>
        <v>42.599999999999987</v>
      </c>
      <c r="AF416" s="25">
        <f t="shared" ref="AF416:AF434" si="732">VLOOKUP($C$94,$D$3:$K$63,$A$73,0)*(B388-B387)</f>
        <v>44.199999999999989</v>
      </c>
      <c r="AG416" s="25">
        <f>VLOOKUP($C$95,$D$3:$K$63,$A$73,0)*(B387-B386)</f>
        <v>43.199999999999989</v>
      </c>
      <c r="AH416" s="25">
        <f>VLOOKUP($C$96,$D$3:$K$63,$A$73,0)*B386</f>
        <v>0</v>
      </c>
      <c r="AI416" s="25"/>
      <c r="AJ416" s="25"/>
      <c r="AK416" s="25"/>
      <c r="AL416" s="25"/>
      <c r="AM416" s="25"/>
      <c r="AN416" s="25"/>
      <c r="AO416" s="25"/>
      <c r="AP416" s="25"/>
      <c r="AQ416" s="25"/>
      <c r="AR416" s="25"/>
      <c r="AS416" s="25"/>
      <c r="AT416" s="25"/>
      <c r="AU416" s="25"/>
      <c r="AV416" s="25"/>
      <c r="AW416" s="25"/>
      <c r="AX416" s="25"/>
      <c r="AY416" s="25"/>
      <c r="AZ416" s="25"/>
      <c r="BA416" s="25"/>
      <c r="BB416" s="25"/>
      <c r="BC416" s="25"/>
      <c r="BD416" s="25"/>
      <c r="BE416" s="25"/>
      <c r="BF416" s="25"/>
      <c r="BG416" s="25"/>
      <c r="BH416" s="25"/>
      <c r="BI416" s="25"/>
      <c r="BJ416" s="25"/>
      <c r="BK416" s="25"/>
      <c r="BL416" s="25"/>
      <c r="BM416" s="21">
        <f t="shared" si="668"/>
        <v>381.19999999999993</v>
      </c>
      <c r="BN416" s="18"/>
      <c r="BO416" s="18"/>
      <c r="BP416" s="18">
        <v>2030</v>
      </c>
      <c r="BQ416" s="14">
        <f t="shared" si="669"/>
        <v>0</v>
      </c>
      <c r="BR416" s="14">
        <f t="shared" si="689"/>
        <v>0</v>
      </c>
      <c r="BS416" s="14">
        <f t="shared" si="690"/>
        <v>0</v>
      </c>
      <c r="BT416" s="14">
        <f t="shared" si="691"/>
        <v>0</v>
      </c>
      <c r="BU416" s="14">
        <f t="shared" si="692"/>
        <v>0</v>
      </c>
      <c r="BV416" s="14">
        <f t="shared" si="693"/>
        <v>0</v>
      </c>
      <c r="BW416" s="14">
        <f t="shared" si="694"/>
        <v>0</v>
      </c>
      <c r="BX416" s="14">
        <f t="shared" si="695"/>
        <v>0</v>
      </c>
      <c r="BY416" s="14">
        <f t="shared" si="696"/>
        <v>0</v>
      </c>
      <c r="BZ416" s="14">
        <f t="shared" si="697"/>
        <v>0</v>
      </c>
      <c r="CA416" s="14">
        <f t="shared" si="698"/>
        <v>0</v>
      </c>
      <c r="CB416" s="14">
        <f t="shared" si="699"/>
        <v>0</v>
      </c>
      <c r="CC416" s="14">
        <f t="shared" si="700"/>
        <v>0</v>
      </c>
      <c r="CD416" s="14">
        <f t="shared" si="701"/>
        <v>0</v>
      </c>
      <c r="CE416" s="14">
        <f t="shared" si="702"/>
        <v>0</v>
      </c>
      <c r="CF416" s="14">
        <f t="shared" si="703"/>
        <v>0</v>
      </c>
      <c r="CG416" s="14">
        <f t="shared" si="686"/>
        <v>0</v>
      </c>
      <c r="CH416" s="14">
        <f t="shared" si="639"/>
        <v>0</v>
      </c>
      <c r="CI416" s="14">
        <f t="shared" si="640"/>
        <v>0</v>
      </c>
      <c r="CJ416" s="14">
        <f t="shared" si="641"/>
        <v>0</v>
      </c>
      <c r="CK416" s="14">
        <f t="shared" si="642"/>
        <v>7.5550891920251828E-2</v>
      </c>
      <c r="CL416" s="14">
        <f t="shared" si="643"/>
        <v>8.2896117523609647E-2</v>
      </c>
      <c r="CM416" s="14">
        <f t="shared" si="670"/>
        <v>9.0241343126967466E-2</v>
      </c>
      <c r="CN416" s="14">
        <f t="shared" si="704"/>
        <v>9.5487932843651618E-2</v>
      </c>
      <c r="CO416" s="14">
        <f t="shared" si="705"/>
        <v>0.10125918153200419</v>
      </c>
      <c r="CP416" s="14">
        <f t="shared" si="706"/>
        <v>0.1049317943336831</v>
      </c>
      <c r="CQ416" s="14">
        <f t="shared" si="707"/>
        <v>0.10860440713536201</v>
      </c>
      <c r="CR416" s="14">
        <f t="shared" si="708"/>
        <v>0.1117523609653725</v>
      </c>
      <c r="CS416" s="14">
        <f t="shared" si="709"/>
        <v>0.11594963273871982</v>
      </c>
      <c r="CT416" s="14">
        <f t="shared" si="710"/>
        <v>0.11332633788037774</v>
      </c>
      <c r="CU416" s="14">
        <f t="shared" si="711"/>
        <v>0</v>
      </c>
      <c r="CV416" s="14">
        <f t="shared" si="712"/>
        <v>0</v>
      </c>
      <c r="CW416" s="14">
        <f t="shared" si="713"/>
        <v>0</v>
      </c>
      <c r="CX416" s="14">
        <f t="shared" si="714"/>
        <v>0</v>
      </c>
      <c r="CY416" s="14">
        <f t="shared" si="715"/>
        <v>0</v>
      </c>
      <c r="CZ416" s="14">
        <f t="shared" si="716"/>
        <v>0</v>
      </c>
      <c r="DA416" s="14">
        <f t="shared" si="717"/>
        <v>0</v>
      </c>
      <c r="DB416" s="14">
        <f t="shared" si="718"/>
        <v>0</v>
      </c>
      <c r="DC416" s="14">
        <f t="shared" si="687"/>
        <v>0</v>
      </c>
      <c r="DD416" s="14">
        <f t="shared" si="645"/>
        <v>0</v>
      </c>
      <c r="DE416" s="14">
        <f t="shared" si="646"/>
        <v>0</v>
      </c>
      <c r="DF416" s="14">
        <f t="shared" si="647"/>
        <v>0</v>
      </c>
      <c r="DG416" s="14">
        <f t="shared" si="648"/>
        <v>0</v>
      </c>
      <c r="DH416" s="14">
        <f t="shared" si="649"/>
        <v>0</v>
      </c>
      <c r="DI416" s="14">
        <f t="shared" si="650"/>
        <v>0</v>
      </c>
      <c r="DJ416" s="14">
        <f t="shared" si="651"/>
        <v>0</v>
      </c>
      <c r="DK416" s="14">
        <f t="shared" si="652"/>
        <v>0</v>
      </c>
      <c r="DL416" s="14">
        <f t="shared" si="653"/>
        <v>0</v>
      </c>
      <c r="DM416" s="14">
        <f t="shared" si="654"/>
        <v>0</v>
      </c>
      <c r="DN416" s="14">
        <f t="shared" si="655"/>
        <v>0</v>
      </c>
      <c r="DO416" s="14">
        <f t="shared" si="656"/>
        <v>0</v>
      </c>
      <c r="DP416" s="14">
        <f t="shared" si="657"/>
        <v>0</v>
      </c>
      <c r="DQ416" s="14">
        <f t="shared" si="658"/>
        <v>0</v>
      </c>
      <c r="DR416" s="14">
        <f t="shared" si="659"/>
        <v>0</v>
      </c>
      <c r="DS416" s="14">
        <f t="shared" si="660"/>
        <v>0</v>
      </c>
      <c r="DT416" s="14">
        <f t="shared" si="661"/>
        <v>0</v>
      </c>
      <c r="DU416" s="14">
        <f t="shared" si="662"/>
        <v>0</v>
      </c>
      <c r="DV416" s="14">
        <f t="shared" si="663"/>
        <v>0</v>
      </c>
      <c r="DW416" s="14">
        <f t="shared" si="664"/>
        <v>0</v>
      </c>
      <c r="DX416" s="14">
        <f t="shared" si="665"/>
        <v>0</v>
      </c>
      <c r="DY416" s="14">
        <f t="shared" si="666"/>
        <v>0</v>
      </c>
      <c r="DZ416" s="14">
        <f t="shared" si="671"/>
        <v>0.99999999999999989</v>
      </c>
    </row>
    <row r="417" spans="1:130">
      <c r="A417" s="18"/>
      <c r="B417" s="18"/>
      <c r="C417" s="18">
        <v>2031</v>
      </c>
      <c r="D417" s="25"/>
      <c r="E417" s="25"/>
      <c r="F417" s="25"/>
      <c r="G417" s="25"/>
      <c r="H417" s="25"/>
      <c r="I417" s="25"/>
      <c r="J417" s="25"/>
      <c r="K417" s="25"/>
      <c r="L417" s="25"/>
      <c r="M417" s="25"/>
      <c r="N417" s="25"/>
      <c r="O417" s="25">
        <f t="shared" si="683"/>
        <v>0</v>
      </c>
      <c r="P417" s="25">
        <f t="shared" si="684"/>
        <v>0</v>
      </c>
      <c r="Q417" s="25">
        <f t="shared" si="685"/>
        <v>0</v>
      </c>
      <c r="R417" s="25">
        <f t="shared" si="688"/>
        <v>0</v>
      </c>
      <c r="S417" s="25">
        <f t="shared" si="719"/>
        <v>0</v>
      </c>
      <c r="T417" s="25">
        <f t="shared" si="720"/>
        <v>0</v>
      </c>
      <c r="U417" s="25">
        <f t="shared" si="721"/>
        <v>0</v>
      </c>
      <c r="V417" s="25">
        <f t="shared" si="722"/>
        <v>0</v>
      </c>
      <c r="W417" s="25">
        <f t="shared" si="723"/>
        <v>0</v>
      </c>
      <c r="X417" s="25">
        <f t="shared" si="724"/>
        <v>28.799999999999994</v>
      </c>
      <c r="Y417" s="25">
        <f t="shared" si="725"/>
        <v>31.599999999999994</v>
      </c>
      <c r="Z417" s="25">
        <f t="shared" si="726"/>
        <v>34.399999999999991</v>
      </c>
      <c r="AA417" s="25">
        <f t="shared" si="727"/>
        <v>36.399999999999991</v>
      </c>
      <c r="AB417" s="25">
        <f t="shared" si="728"/>
        <v>38.599999999999994</v>
      </c>
      <c r="AC417" s="25">
        <f t="shared" si="729"/>
        <v>39.999999999999993</v>
      </c>
      <c r="AD417" s="25">
        <f t="shared" si="730"/>
        <v>41.399999999999991</v>
      </c>
      <c r="AE417" s="25">
        <f t="shared" si="731"/>
        <v>42.599999999999987</v>
      </c>
      <c r="AF417" s="25">
        <f t="shared" si="732"/>
        <v>44.199999999999989</v>
      </c>
      <c r="AG417" s="25">
        <f t="shared" ref="AG417:AG435" si="733">VLOOKUP($C$95,$D$3:$K$63,$A$73,0)*(B388-B387)</f>
        <v>43.199999999999989</v>
      </c>
      <c r="AH417" s="25">
        <f>VLOOKUP($C$96,$D$3:$K$63,$A$73,0)*(B387-B386)</f>
        <v>40.999999999999993</v>
      </c>
      <c r="AI417" s="25">
        <f>VLOOKUP($C$97,$D$3:$K$63,$A$73,0)*B386</f>
        <v>0</v>
      </c>
      <c r="AJ417" s="25"/>
      <c r="AK417" s="25"/>
      <c r="AL417" s="25"/>
      <c r="AM417" s="25"/>
      <c r="AN417" s="25"/>
      <c r="AO417" s="25"/>
      <c r="AP417" s="25"/>
      <c r="AQ417" s="25"/>
      <c r="AR417" s="25"/>
      <c r="AS417" s="25"/>
      <c r="AT417" s="25"/>
      <c r="AU417" s="25"/>
      <c r="AV417" s="25"/>
      <c r="AW417" s="25"/>
      <c r="AX417" s="25"/>
      <c r="AY417" s="25"/>
      <c r="AZ417" s="25"/>
      <c r="BA417" s="25"/>
      <c r="BB417" s="25"/>
      <c r="BC417" s="25"/>
      <c r="BD417" s="25"/>
      <c r="BE417" s="25"/>
      <c r="BF417" s="25"/>
      <c r="BG417" s="25"/>
      <c r="BH417" s="25"/>
      <c r="BI417" s="25"/>
      <c r="BJ417" s="25"/>
      <c r="BK417" s="25"/>
      <c r="BL417" s="25"/>
      <c r="BM417" s="21">
        <f t="shared" si="668"/>
        <v>422.19999999999993</v>
      </c>
      <c r="BN417" s="18"/>
      <c r="BO417" s="18"/>
      <c r="BP417" s="18">
        <v>2031</v>
      </c>
      <c r="BQ417" s="14">
        <f t="shared" si="669"/>
        <v>0</v>
      </c>
      <c r="BR417" s="14">
        <f t="shared" si="689"/>
        <v>0</v>
      </c>
      <c r="BS417" s="14">
        <f t="shared" si="690"/>
        <v>0</v>
      </c>
      <c r="BT417" s="14">
        <f t="shared" si="691"/>
        <v>0</v>
      </c>
      <c r="BU417" s="14">
        <f t="shared" si="692"/>
        <v>0</v>
      </c>
      <c r="BV417" s="14">
        <f t="shared" si="693"/>
        <v>0</v>
      </c>
      <c r="BW417" s="14">
        <f t="shared" si="694"/>
        <v>0</v>
      </c>
      <c r="BX417" s="14">
        <f t="shared" si="695"/>
        <v>0</v>
      </c>
      <c r="BY417" s="14">
        <f t="shared" si="696"/>
        <v>0</v>
      </c>
      <c r="BZ417" s="14">
        <f t="shared" si="697"/>
        <v>0</v>
      </c>
      <c r="CA417" s="14">
        <f t="shared" si="698"/>
        <v>0</v>
      </c>
      <c r="CB417" s="14">
        <f t="shared" si="699"/>
        <v>0</v>
      </c>
      <c r="CC417" s="14">
        <f t="shared" si="700"/>
        <v>0</v>
      </c>
      <c r="CD417" s="14">
        <f t="shared" si="701"/>
        <v>0</v>
      </c>
      <c r="CE417" s="14">
        <f t="shared" si="702"/>
        <v>0</v>
      </c>
      <c r="CF417" s="14">
        <f t="shared" si="703"/>
        <v>0</v>
      </c>
      <c r="CG417" s="14">
        <f t="shared" si="686"/>
        <v>0</v>
      </c>
      <c r="CH417" s="14">
        <f t="shared" si="639"/>
        <v>0</v>
      </c>
      <c r="CI417" s="14">
        <f t="shared" si="640"/>
        <v>0</v>
      </c>
      <c r="CJ417" s="14">
        <f t="shared" si="641"/>
        <v>0</v>
      </c>
      <c r="CK417" s="14">
        <f t="shared" si="642"/>
        <v>6.8214116532449076E-2</v>
      </c>
      <c r="CL417" s="14">
        <f t="shared" si="643"/>
        <v>7.4846044528659408E-2</v>
      </c>
      <c r="CM417" s="14">
        <f t="shared" si="670"/>
        <v>8.1477972524869727E-2</v>
      </c>
      <c r="CN417" s="14">
        <f t="shared" si="704"/>
        <v>8.621506395073425E-2</v>
      </c>
      <c r="CO417" s="14">
        <f t="shared" si="705"/>
        <v>9.1425864519185218E-2</v>
      </c>
      <c r="CP417" s="14">
        <f t="shared" si="706"/>
        <v>9.4741828517290377E-2</v>
      </c>
      <c r="CQ417" s="14">
        <f t="shared" si="707"/>
        <v>9.8057792515395537E-2</v>
      </c>
      <c r="CR417" s="14">
        <f t="shared" si="708"/>
        <v>0.10090004737091425</v>
      </c>
      <c r="CS417" s="14">
        <f t="shared" si="709"/>
        <v>0.10468972051160587</v>
      </c>
      <c r="CT417" s="14">
        <f t="shared" si="710"/>
        <v>0.1023211747986736</v>
      </c>
      <c r="CU417" s="14">
        <f t="shared" si="711"/>
        <v>9.7110374230222646E-2</v>
      </c>
      <c r="CV417" s="14">
        <f t="shared" si="712"/>
        <v>0</v>
      </c>
      <c r="CW417" s="14">
        <f t="shared" si="713"/>
        <v>0</v>
      </c>
      <c r="CX417" s="14">
        <f t="shared" si="714"/>
        <v>0</v>
      </c>
      <c r="CY417" s="14">
        <f t="shared" si="715"/>
        <v>0</v>
      </c>
      <c r="CZ417" s="14">
        <f t="shared" si="716"/>
        <v>0</v>
      </c>
      <c r="DA417" s="14">
        <f t="shared" si="717"/>
        <v>0</v>
      </c>
      <c r="DB417" s="14">
        <f t="shared" si="718"/>
        <v>0</v>
      </c>
      <c r="DC417" s="14">
        <f t="shared" si="687"/>
        <v>0</v>
      </c>
      <c r="DD417" s="14">
        <f t="shared" si="645"/>
        <v>0</v>
      </c>
      <c r="DE417" s="14">
        <f t="shared" si="646"/>
        <v>0</v>
      </c>
      <c r="DF417" s="14">
        <f t="shared" si="647"/>
        <v>0</v>
      </c>
      <c r="DG417" s="14">
        <f t="shared" si="648"/>
        <v>0</v>
      </c>
      <c r="DH417" s="14">
        <f t="shared" si="649"/>
        <v>0</v>
      </c>
      <c r="DI417" s="14">
        <f t="shared" si="650"/>
        <v>0</v>
      </c>
      <c r="DJ417" s="14">
        <f t="shared" si="651"/>
        <v>0</v>
      </c>
      <c r="DK417" s="14">
        <f t="shared" si="652"/>
        <v>0</v>
      </c>
      <c r="DL417" s="14">
        <f t="shared" si="653"/>
        <v>0</v>
      </c>
      <c r="DM417" s="14">
        <f t="shared" si="654"/>
        <v>0</v>
      </c>
      <c r="DN417" s="14">
        <f t="shared" si="655"/>
        <v>0</v>
      </c>
      <c r="DO417" s="14">
        <f t="shared" si="656"/>
        <v>0</v>
      </c>
      <c r="DP417" s="14">
        <f t="shared" si="657"/>
        <v>0</v>
      </c>
      <c r="DQ417" s="14">
        <f t="shared" si="658"/>
        <v>0</v>
      </c>
      <c r="DR417" s="14">
        <f t="shared" si="659"/>
        <v>0</v>
      </c>
      <c r="DS417" s="14">
        <f t="shared" si="660"/>
        <v>0</v>
      </c>
      <c r="DT417" s="14">
        <f t="shared" si="661"/>
        <v>0</v>
      </c>
      <c r="DU417" s="14">
        <f t="shared" si="662"/>
        <v>0</v>
      </c>
      <c r="DV417" s="14">
        <f t="shared" si="663"/>
        <v>0</v>
      </c>
      <c r="DW417" s="14">
        <f t="shared" si="664"/>
        <v>0</v>
      </c>
      <c r="DX417" s="14">
        <f t="shared" si="665"/>
        <v>0</v>
      </c>
      <c r="DY417" s="14">
        <f t="shared" si="666"/>
        <v>0</v>
      </c>
      <c r="DZ417" s="14">
        <f t="shared" si="671"/>
        <v>0.99999999999999989</v>
      </c>
    </row>
    <row r="418" spans="1:130">
      <c r="A418" s="18"/>
      <c r="B418" s="18"/>
      <c r="C418" s="18">
        <v>2032</v>
      </c>
      <c r="D418" s="25"/>
      <c r="E418" s="25"/>
      <c r="F418" s="25"/>
      <c r="G418" s="25"/>
      <c r="H418" s="25"/>
      <c r="I418" s="25"/>
      <c r="J418" s="25"/>
      <c r="K418" s="25"/>
      <c r="L418" s="25"/>
      <c r="M418" s="25"/>
      <c r="N418" s="25"/>
      <c r="O418" s="25"/>
      <c r="P418" s="25">
        <f t="shared" si="684"/>
        <v>0</v>
      </c>
      <c r="Q418" s="25">
        <f t="shared" si="685"/>
        <v>0</v>
      </c>
      <c r="R418" s="25">
        <f t="shared" si="688"/>
        <v>0</v>
      </c>
      <c r="S418" s="25">
        <f t="shared" si="719"/>
        <v>0</v>
      </c>
      <c r="T418" s="25">
        <f t="shared" si="720"/>
        <v>0</v>
      </c>
      <c r="U418" s="25">
        <f t="shared" si="721"/>
        <v>0</v>
      </c>
      <c r="V418" s="25">
        <f t="shared" si="722"/>
        <v>0</v>
      </c>
      <c r="W418" s="25">
        <f t="shared" si="723"/>
        <v>0</v>
      </c>
      <c r="X418" s="25">
        <f t="shared" si="724"/>
        <v>28.799999999999994</v>
      </c>
      <c r="Y418" s="25">
        <f t="shared" si="725"/>
        <v>31.599999999999994</v>
      </c>
      <c r="Z418" s="25">
        <f t="shared" si="726"/>
        <v>34.399999999999991</v>
      </c>
      <c r="AA418" s="25">
        <f t="shared" si="727"/>
        <v>36.399999999999991</v>
      </c>
      <c r="AB418" s="25">
        <f t="shared" si="728"/>
        <v>38.599999999999994</v>
      </c>
      <c r="AC418" s="25">
        <f t="shared" si="729"/>
        <v>39.999999999999993</v>
      </c>
      <c r="AD418" s="25">
        <f t="shared" si="730"/>
        <v>41.399999999999991</v>
      </c>
      <c r="AE418" s="25">
        <f t="shared" si="731"/>
        <v>42.599999999999987</v>
      </c>
      <c r="AF418" s="25">
        <f t="shared" si="732"/>
        <v>44.199999999999989</v>
      </c>
      <c r="AG418" s="25">
        <f t="shared" si="733"/>
        <v>43.199999999999989</v>
      </c>
      <c r="AH418" s="25">
        <f t="shared" ref="AH418:AH436" si="734">VLOOKUP($C$96,$D$3:$K$63,$A$73,0)*(B388-B387)</f>
        <v>40.999999999999993</v>
      </c>
      <c r="AI418" s="25">
        <f>VLOOKUP($C$97,$D$3:$K$63,$A$73,0)*(B387-B386)</f>
        <v>38.999999999999993</v>
      </c>
      <c r="AJ418" s="25">
        <f>VLOOKUP($C$98,$D$3:$K$63,$A$73,0)*B386</f>
        <v>0</v>
      </c>
      <c r="AK418" s="25"/>
      <c r="AL418" s="25"/>
      <c r="AM418" s="25"/>
      <c r="AN418" s="25"/>
      <c r="AO418" s="25"/>
      <c r="AP418" s="25"/>
      <c r="AQ418" s="25"/>
      <c r="AR418" s="25"/>
      <c r="AS418" s="25"/>
      <c r="AT418" s="25"/>
      <c r="AU418" s="25"/>
      <c r="AV418" s="25"/>
      <c r="AW418" s="25"/>
      <c r="AX418" s="25"/>
      <c r="AY418" s="25"/>
      <c r="AZ418" s="25"/>
      <c r="BA418" s="25"/>
      <c r="BB418" s="25"/>
      <c r="BC418" s="25"/>
      <c r="BD418" s="25"/>
      <c r="BE418" s="25"/>
      <c r="BF418" s="25"/>
      <c r="BG418" s="25"/>
      <c r="BH418" s="25"/>
      <c r="BI418" s="25"/>
      <c r="BJ418" s="25"/>
      <c r="BK418" s="25"/>
      <c r="BL418" s="25"/>
      <c r="BM418" s="21">
        <f t="shared" si="668"/>
        <v>461.19999999999993</v>
      </c>
      <c r="BN418" s="18"/>
      <c r="BO418" s="18"/>
      <c r="BP418" s="18">
        <v>2032</v>
      </c>
      <c r="BQ418" s="14">
        <f t="shared" si="669"/>
        <v>0</v>
      </c>
      <c r="BR418" s="14">
        <f t="shared" si="689"/>
        <v>0</v>
      </c>
      <c r="BS418" s="14">
        <f t="shared" si="690"/>
        <v>0</v>
      </c>
      <c r="BT418" s="14">
        <f t="shared" si="691"/>
        <v>0</v>
      </c>
      <c r="BU418" s="14">
        <f t="shared" si="692"/>
        <v>0</v>
      </c>
      <c r="BV418" s="14">
        <f t="shared" si="693"/>
        <v>0</v>
      </c>
      <c r="BW418" s="14">
        <f t="shared" si="694"/>
        <v>0</v>
      </c>
      <c r="BX418" s="14">
        <f t="shared" si="695"/>
        <v>0</v>
      </c>
      <c r="BY418" s="14">
        <f t="shared" si="696"/>
        <v>0</v>
      </c>
      <c r="BZ418" s="14">
        <f t="shared" si="697"/>
        <v>0</v>
      </c>
      <c r="CA418" s="14">
        <f t="shared" si="698"/>
        <v>0</v>
      </c>
      <c r="CB418" s="14">
        <f t="shared" si="699"/>
        <v>0</v>
      </c>
      <c r="CC418" s="14">
        <f t="shared" si="700"/>
        <v>0</v>
      </c>
      <c r="CD418" s="14">
        <f t="shared" si="701"/>
        <v>0</v>
      </c>
      <c r="CE418" s="14">
        <f t="shared" si="702"/>
        <v>0</v>
      </c>
      <c r="CF418" s="14">
        <f t="shared" si="703"/>
        <v>0</v>
      </c>
      <c r="CG418" s="14">
        <f t="shared" si="686"/>
        <v>0</v>
      </c>
      <c r="CH418" s="14">
        <f t="shared" si="639"/>
        <v>0</v>
      </c>
      <c r="CI418" s="14">
        <f t="shared" si="640"/>
        <v>0</v>
      </c>
      <c r="CJ418" s="14">
        <f t="shared" si="641"/>
        <v>0</v>
      </c>
      <c r="CK418" s="14">
        <f t="shared" si="642"/>
        <v>6.2445793581960098E-2</v>
      </c>
      <c r="CL418" s="14">
        <f t="shared" si="643"/>
        <v>6.8516912402428451E-2</v>
      </c>
      <c r="CM418" s="14">
        <f t="shared" si="670"/>
        <v>7.4588031222896783E-2</v>
      </c>
      <c r="CN418" s="14">
        <f t="shared" si="704"/>
        <v>7.8924544666088461E-2</v>
      </c>
      <c r="CO418" s="14">
        <f t="shared" si="705"/>
        <v>8.3694709453599303E-2</v>
      </c>
      <c r="CP418" s="14">
        <f t="shared" si="706"/>
        <v>8.6730268863833476E-2</v>
      </c>
      <c r="CQ418" s="14">
        <f t="shared" si="707"/>
        <v>8.9765828274067649E-2</v>
      </c>
      <c r="CR418" s="14">
        <f t="shared" si="708"/>
        <v>9.2367736339982645E-2</v>
      </c>
      <c r="CS418" s="14">
        <f t="shared" si="709"/>
        <v>9.5836947094535982E-2</v>
      </c>
      <c r="CT418" s="14">
        <f t="shared" si="710"/>
        <v>9.366869037294015E-2</v>
      </c>
      <c r="CU418" s="14">
        <f t="shared" si="711"/>
        <v>8.8898525585429308E-2</v>
      </c>
      <c r="CV418" s="14">
        <f t="shared" si="712"/>
        <v>8.4562012142237644E-2</v>
      </c>
      <c r="CW418" s="14">
        <f t="shared" si="713"/>
        <v>0</v>
      </c>
      <c r="CX418" s="14">
        <f t="shared" si="714"/>
        <v>0</v>
      </c>
      <c r="CY418" s="14">
        <f t="shared" si="715"/>
        <v>0</v>
      </c>
      <c r="CZ418" s="14">
        <f t="shared" si="716"/>
        <v>0</v>
      </c>
      <c r="DA418" s="14">
        <f t="shared" si="717"/>
        <v>0</v>
      </c>
      <c r="DB418" s="14">
        <f t="shared" si="718"/>
        <v>0</v>
      </c>
      <c r="DC418" s="14">
        <f t="shared" si="687"/>
        <v>0</v>
      </c>
      <c r="DD418" s="14">
        <f t="shared" si="645"/>
        <v>0</v>
      </c>
      <c r="DE418" s="14">
        <f t="shared" si="646"/>
        <v>0</v>
      </c>
      <c r="DF418" s="14">
        <f t="shared" si="647"/>
        <v>0</v>
      </c>
      <c r="DG418" s="14">
        <f t="shared" si="648"/>
        <v>0</v>
      </c>
      <c r="DH418" s="14">
        <f t="shared" si="649"/>
        <v>0</v>
      </c>
      <c r="DI418" s="14">
        <f t="shared" si="650"/>
        <v>0</v>
      </c>
      <c r="DJ418" s="14">
        <f t="shared" si="651"/>
        <v>0</v>
      </c>
      <c r="DK418" s="14">
        <f t="shared" si="652"/>
        <v>0</v>
      </c>
      <c r="DL418" s="14">
        <f t="shared" si="653"/>
        <v>0</v>
      </c>
      <c r="DM418" s="14">
        <f t="shared" si="654"/>
        <v>0</v>
      </c>
      <c r="DN418" s="14">
        <f t="shared" si="655"/>
        <v>0</v>
      </c>
      <c r="DO418" s="14">
        <f t="shared" si="656"/>
        <v>0</v>
      </c>
      <c r="DP418" s="14">
        <f t="shared" si="657"/>
        <v>0</v>
      </c>
      <c r="DQ418" s="14">
        <f t="shared" si="658"/>
        <v>0</v>
      </c>
      <c r="DR418" s="14">
        <f t="shared" si="659"/>
        <v>0</v>
      </c>
      <c r="DS418" s="14">
        <f t="shared" si="660"/>
        <v>0</v>
      </c>
      <c r="DT418" s="14">
        <f t="shared" si="661"/>
        <v>0</v>
      </c>
      <c r="DU418" s="14">
        <f t="shared" si="662"/>
        <v>0</v>
      </c>
      <c r="DV418" s="14">
        <f t="shared" si="663"/>
        <v>0</v>
      </c>
      <c r="DW418" s="14">
        <f t="shared" si="664"/>
        <v>0</v>
      </c>
      <c r="DX418" s="14">
        <f t="shared" si="665"/>
        <v>0</v>
      </c>
      <c r="DY418" s="14">
        <f t="shared" si="666"/>
        <v>0</v>
      </c>
      <c r="DZ418" s="14">
        <f t="shared" si="671"/>
        <v>0.99999999999999989</v>
      </c>
    </row>
    <row r="419" spans="1:130">
      <c r="A419" s="18"/>
      <c r="B419" s="18"/>
      <c r="C419" s="18">
        <v>2033</v>
      </c>
      <c r="D419" s="25"/>
      <c r="E419" s="25"/>
      <c r="F419" s="25"/>
      <c r="G419" s="25"/>
      <c r="H419" s="25"/>
      <c r="I419" s="25"/>
      <c r="J419" s="25"/>
      <c r="K419" s="25"/>
      <c r="L419" s="25"/>
      <c r="M419" s="25"/>
      <c r="N419" s="25"/>
      <c r="O419" s="25"/>
      <c r="P419" s="25"/>
      <c r="Q419" s="25">
        <f t="shared" si="685"/>
        <v>0</v>
      </c>
      <c r="R419" s="25">
        <f t="shared" si="688"/>
        <v>0</v>
      </c>
      <c r="S419" s="25">
        <f t="shared" si="719"/>
        <v>0</v>
      </c>
      <c r="T419" s="25">
        <f t="shared" si="720"/>
        <v>0</v>
      </c>
      <c r="U419" s="25">
        <f t="shared" si="721"/>
        <v>0</v>
      </c>
      <c r="V419" s="25">
        <f t="shared" si="722"/>
        <v>0</v>
      </c>
      <c r="W419" s="25">
        <f t="shared" si="723"/>
        <v>0</v>
      </c>
      <c r="X419" s="25">
        <f t="shared" si="724"/>
        <v>28.799999999999994</v>
      </c>
      <c r="Y419" s="25">
        <f t="shared" si="725"/>
        <v>31.599999999999994</v>
      </c>
      <c r="Z419" s="25">
        <f t="shared" si="726"/>
        <v>34.399999999999991</v>
      </c>
      <c r="AA419" s="25">
        <f t="shared" si="727"/>
        <v>36.399999999999991</v>
      </c>
      <c r="AB419" s="25">
        <f t="shared" si="728"/>
        <v>38.599999999999994</v>
      </c>
      <c r="AC419" s="25">
        <f t="shared" si="729"/>
        <v>39.999999999999993</v>
      </c>
      <c r="AD419" s="25">
        <f t="shared" si="730"/>
        <v>41.399999999999991</v>
      </c>
      <c r="AE419" s="25">
        <f t="shared" si="731"/>
        <v>42.599999999999987</v>
      </c>
      <c r="AF419" s="25">
        <f t="shared" si="732"/>
        <v>44.199999999999989</v>
      </c>
      <c r="AG419" s="25">
        <f t="shared" si="733"/>
        <v>43.199999999999989</v>
      </c>
      <c r="AH419" s="25">
        <f t="shared" si="734"/>
        <v>40.999999999999993</v>
      </c>
      <c r="AI419" s="25">
        <f t="shared" ref="AI419:AI437" si="735">VLOOKUP($C$97,$D$3:$K$63,$A$73,0)*(B388-B387)</f>
        <v>38.999999999999993</v>
      </c>
      <c r="AJ419" s="25">
        <f>VLOOKUP($C$98,$D$3:$K$63,$A$73,0)*(B387-B386)</f>
        <v>36.999999999999993</v>
      </c>
      <c r="AK419" s="25">
        <f>VLOOKUP($C$99,$D$3:$K$63,$A$73,0)*B386</f>
        <v>0</v>
      </c>
      <c r="AL419" s="25"/>
      <c r="AM419" s="25"/>
      <c r="AN419" s="25"/>
      <c r="AO419" s="25"/>
      <c r="AP419" s="25"/>
      <c r="AQ419" s="25"/>
      <c r="AR419" s="25"/>
      <c r="AS419" s="25"/>
      <c r="AT419" s="25"/>
      <c r="AU419" s="25"/>
      <c r="AV419" s="25"/>
      <c r="AW419" s="25"/>
      <c r="AX419" s="25"/>
      <c r="AY419" s="25"/>
      <c r="AZ419" s="25"/>
      <c r="BA419" s="25"/>
      <c r="BB419" s="25"/>
      <c r="BC419" s="25"/>
      <c r="BD419" s="25"/>
      <c r="BE419" s="25"/>
      <c r="BF419" s="25"/>
      <c r="BG419" s="25"/>
      <c r="BH419" s="25"/>
      <c r="BI419" s="25"/>
      <c r="BJ419" s="25"/>
      <c r="BK419" s="25"/>
      <c r="BL419" s="25"/>
      <c r="BM419" s="21">
        <f t="shared" si="668"/>
        <v>498.19999999999993</v>
      </c>
      <c r="BN419" s="18"/>
      <c r="BO419" s="18"/>
      <c r="BP419" s="18">
        <v>2033</v>
      </c>
      <c r="BQ419" s="14">
        <f t="shared" si="669"/>
        <v>0</v>
      </c>
      <c r="BR419" s="14">
        <f t="shared" si="689"/>
        <v>0</v>
      </c>
      <c r="BS419" s="14">
        <f t="shared" si="690"/>
        <v>0</v>
      </c>
      <c r="BT419" s="14">
        <f t="shared" si="691"/>
        <v>0</v>
      </c>
      <c r="BU419" s="14">
        <f t="shared" si="692"/>
        <v>0</v>
      </c>
      <c r="BV419" s="14">
        <f t="shared" si="693"/>
        <v>0</v>
      </c>
      <c r="BW419" s="14">
        <f t="shared" si="694"/>
        <v>0</v>
      </c>
      <c r="BX419" s="14">
        <f t="shared" si="695"/>
        <v>0</v>
      </c>
      <c r="BY419" s="14">
        <f t="shared" si="696"/>
        <v>0</v>
      </c>
      <c r="BZ419" s="14">
        <f t="shared" si="697"/>
        <v>0</v>
      </c>
      <c r="CA419" s="14">
        <f t="shared" si="698"/>
        <v>0</v>
      </c>
      <c r="CB419" s="14">
        <f t="shared" si="699"/>
        <v>0</v>
      </c>
      <c r="CC419" s="14">
        <f t="shared" si="700"/>
        <v>0</v>
      </c>
      <c r="CD419" s="14">
        <f t="shared" si="701"/>
        <v>0</v>
      </c>
      <c r="CE419" s="14">
        <f t="shared" si="702"/>
        <v>0</v>
      </c>
      <c r="CF419" s="14">
        <f t="shared" si="703"/>
        <v>0</v>
      </c>
      <c r="CG419" s="14">
        <f t="shared" si="686"/>
        <v>0</v>
      </c>
      <c r="CH419" s="14">
        <f t="shared" si="639"/>
        <v>0</v>
      </c>
      <c r="CI419" s="14">
        <f t="shared" si="640"/>
        <v>0</v>
      </c>
      <c r="CJ419" s="14">
        <f t="shared" si="641"/>
        <v>0</v>
      </c>
      <c r="CK419" s="14">
        <f t="shared" si="642"/>
        <v>5.780810919309514E-2</v>
      </c>
      <c r="CL419" s="14">
        <f t="shared" si="643"/>
        <v>6.3428342031312729E-2</v>
      </c>
      <c r="CM419" s="14">
        <f t="shared" si="670"/>
        <v>6.9048574869530296E-2</v>
      </c>
      <c r="CN419" s="14">
        <f t="shared" si="704"/>
        <v>7.3063026896828573E-2</v>
      </c>
      <c r="CO419" s="14">
        <f t="shared" si="705"/>
        <v>7.7478924126856683E-2</v>
      </c>
      <c r="CP419" s="14">
        <f t="shared" si="706"/>
        <v>8.0289040545965473E-2</v>
      </c>
      <c r="CQ419" s="14">
        <f t="shared" si="707"/>
        <v>8.3099156965074264E-2</v>
      </c>
      <c r="CR419" s="14">
        <f t="shared" si="708"/>
        <v>8.5507828181453222E-2</v>
      </c>
      <c r="CS419" s="14">
        <f t="shared" si="709"/>
        <v>8.8719389803291845E-2</v>
      </c>
      <c r="CT419" s="14">
        <f t="shared" si="710"/>
        <v>8.6712163789642707E-2</v>
      </c>
      <c r="CU419" s="14">
        <f t="shared" si="711"/>
        <v>8.2296266559614611E-2</v>
      </c>
      <c r="CV419" s="14">
        <f t="shared" si="712"/>
        <v>7.8281814532316335E-2</v>
      </c>
      <c r="CW419" s="14">
        <f t="shared" si="713"/>
        <v>7.4267362505018059E-2</v>
      </c>
      <c r="CX419" s="14">
        <f t="shared" si="714"/>
        <v>0</v>
      </c>
      <c r="CY419" s="14">
        <f t="shared" si="715"/>
        <v>0</v>
      </c>
      <c r="CZ419" s="14">
        <f t="shared" si="716"/>
        <v>0</v>
      </c>
      <c r="DA419" s="14">
        <f t="shared" si="717"/>
        <v>0</v>
      </c>
      <c r="DB419" s="14">
        <f t="shared" si="718"/>
        <v>0</v>
      </c>
      <c r="DC419" s="14">
        <f t="shared" si="687"/>
        <v>0</v>
      </c>
      <c r="DD419" s="14">
        <f t="shared" si="645"/>
        <v>0</v>
      </c>
      <c r="DE419" s="14">
        <f t="shared" si="646"/>
        <v>0</v>
      </c>
      <c r="DF419" s="14">
        <f t="shared" si="647"/>
        <v>0</v>
      </c>
      <c r="DG419" s="14">
        <f t="shared" si="648"/>
        <v>0</v>
      </c>
      <c r="DH419" s="14">
        <f t="shared" si="649"/>
        <v>0</v>
      </c>
      <c r="DI419" s="14">
        <f t="shared" si="650"/>
        <v>0</v>
      </c>
      <c r="DJ419" s="14">
        <f t="shared" si="651"/>
        <v>0</v>
      </c>
      <c r="DK419" s="14">
        <f t="shared" si="652"/>
        <v>0</v>
      </c>
      <c r="DL419" s="14">
        <f t="shared" si="653"/>
        <v>0</v>
      </c>
      <c r="DM419" s="14">
        <f t="shared" si="654"/>
        <v>0</v>
      </c>
      <c r="DN419" s="14">
        <f t="shared" si="655"/>
        <v>0</v>
      </c>
      <c r="DO419" s="14">
        <f t="shared" si="656"/>
        <v>0</v>
      </c>
      <c r="DP419" s="14">
        <f t="shared" si="657"/>
        <v>0</v>
      </c>
      <c r="DQ419" s="14">
        <f t="shared" si="658"/>
        <v>0</v>
      </c>
      <c r="DR419" s="14">
        <f t="shared" si="659"/>
        <v>0</v>
      </c>
      <c r="DS419" s="14">
        <f t="shared" si="660"/>
        <v>0</v>
      </c>
      <c r="DT419" s="14">
        <f t="shared" si="661"/>
        <v>0</v>
      </c>
      <c r="DU419" s="14">
        <f t="shared" si="662"/>
        <v>0</v>
      </c>
      <c r="DV419" s="14">
        <f t="shared" si="663"/>
        <v>0</v>
      </c>
      <c r="DW419" s="14">
        <f t="shared" si="664"/>
        <v>0</v>
      </c>
      <c r="DX419" s="14">
        <f t="shared" si="665"/>
        <v>0</v>
      </c>
      <c r="DY419" s="14">
        <f t="shared" si="666"/>
        <v>0</v>
      </c>
      <c r="DZ419" s="14">
        <f t="shared" si="671"/>
        <v>1</v>
      </c>
    </row>
    <row r="420" spans="1:130">
      <c r="A420" s="18"/>
      <c r="B420" s="18"/>
      <c r="C420" s="18">
        <v>2034</v>
      </c>
      <c r="D420" s="25"/>
      <c r="E420" s="25"/>
      <c r="F420" s="25"/>
      <c r="G420" s="25"/>
      <c r="H420" s="25"/>
      <c r="I420" s="25"/>
      <c r="J420" s="25"/>
      <c r="K420" s="25"/>
      <c r="L420" s="25"/>
      <c r="M420" s="25"/>
      <c r="N420" s="25"/>
      <c r="O420" s="25"/>
      <c r="P420" s="25"/>
      <c r="Q420" s="25"/>
      <c r="R420" s="25">
        <f t="shared" si="688"/>
        <v>0</v>
      </c>
      <c r="S420" s="25">
        <f t="shared" si="719"/>
        <v>0</v>
      </c>
      <c r="T420" s="25">
        <f t="shared" si="720"/>
        <v>0</v>
      </c>
      <c r="U420" s="25">
        <f t="shared" si="721"/>
        <v>0</v>
      </c>
      <c r="V420" s="25">
        <f t="shared" si="722"/>
        <v>0</v>
      </c>
      <c r="W420" s="25">
        <f t="shared" si="723"/>
        <v>0</v>
      </c>
      <c r="X420" s="25">
        <f t="shared" si="724"/>
        <v>28.799999999999994</v>
      </c>
      <c r="Y420" s="25">
        <f t="shared" si="725"/>
        <v>31.599999999999994</v>
      </c>
      <c r="Z420" s="25">
        <f t="shared" si="726"/>
        <v>34.399999999999991</v>
      </c>
      <c r="AA420" s="25">
        <f t="shared" si="727"/>
        <v>36.399999999999991</v>
      </c>
      <c r="AB420" s="25">
        <f t="shared" si="728"/>
        <v>38.599999999999994</v>
      </c>
      <c r="AC420" s="25">
        <f t="shared" si="729"/>
        <v>39.999999999999993</v>
      </c>
      <c r="AD420" s="25">
        <f t="shared" si="730"/>
        <v>41.399999999999991</v>
      </c>
      <c r="AE420" s="25">
        <f t="shared" si="731"/>
        <v>42.599999999999987</v>
      </c>
      <c r="AF420" s="25">
        <f t="shared" si="732"/>
        <v>44.199999999999989</v>
      </c>
      <c r="AG420" s="25">
        <f t="shared" si="733"/>
        <v>43.199999999999989</v>
      </c>
      <c r="AH420" s="25">
        <f t="shared" si="734"/>
        <v>40.999999999999993</v>
      </c>
      <c r="AI420" s="25">
        <f t="shared" si="735"/>
        <v>38.999999999999993</v>
      </c>
      <c r="AJ420" s="25">
        <f t="shared" ref="AJ420:AJ438" si="736">VLOOKUP($C$98,$D$3:$K$63,$A$73,0)*(B388-B387)</f>
        <v>36.999999999999993</v>
      </c>
      <c r="AK420" s="25">
        <f>VLOOKUP($C$99,$D$3:$K$63,$A$73,0)*(B387-B386)</f>
        <v>35.199999999999989</v>
      </c>
      <c r="AL420" s="25">
        <f>VLOOKUP($C$100,$D$3:$K$63,$A$73,0)*B386</f>
        <v>0</v>
      </c>
      <c r="AM420" s="25"/>
      <c r="AN420" s="25"/>
      <c r="AO420" s="25"/>
      <c r="AP420" s="25"/>
      <c r="AQ420" s="25"/>
      <c r="AR420" s="25"/>
      <c r="AS420" s="25"/>
      <c r="AT420" s="25"/>
      <c r="AU420" s="25"/>
      <c r="AV420" s="25"/>
      <c r="AW420" s="25"/>
      <c r="AX420" s="25"/>
      <c r="AY420" s="25"/>
      <c r="AZ420" s="25"/>
      <c r="BA420" s="25"/>
      <c r="BB420" s="25"/>
      <c r="BC420" s="25"/>
      <c r="BD420" s="25"/>
      <c r="BE420" s="25"/>
      <c r="BF420" s="25"/>
      <c r="BG420" s="25"/>
      <c r="BH420" s="25"/>
      <c r="BI420" s="25"/>
      <c r="BJ420" s="25"/>
      <c r="BK420" s="25"/>
      <c r="BL420" s="25"/>
      <c r="BM420" s="21">
        <f t="shared" si="668"/>
        <v>533.39999999999986</v>
      </c>
      <c r="BN420" s="18"/>
      <c r="BO420" s="18"/>
      <c r="BP420" s="18">
        <v>2034</v>
      </c>
      <c r="BQ420" s="14">
        <f t="shared" si="669"/>
        <v>0</v>
      </c>
      <c r="BR420" s="14">
        <f t="shared" si="689"/>
        <v>0</v>
      </c>
      <c r="BS420" s="14">
        <f t="shared" si="690"/>
        <v>0</v>
      </c>
      <c r="BT420" s="14">
        <f t="shared" si="691"/>
        <v>0</v>
      </c>
      <c r="BU420" s="14">
        <f t="shared" si="692"/>
        <v>0</v>
      </c>
      <c r="BV420" s="14">
        <f t="shared" si="693"/>
        <v>0</v>
      </c>
      <c r="BW420" s="14">
        <f t="shared" si="694"/>
        <v>0</v>
      </c>
      <c r="BX420" s="14">
        <f t="shared" si="695"/>
        <v>0</v>
      </c>
      <c r="BY420" s="14">
        <f t="shared" si="696"/>
        <v>0</v>
      </c>
      <c r="BZ420" s="14">
        <f t="shared" si="697"/>
        <v>0</v>
      </c>
      <c r="CA420" s="14">
        <f t="shared" si="698"/>
        <v>0</v>
      </c>
      <c r="CB420" s="14">
        <f t="shared" si="699"/>
        <v>0</v>
      </c>
      <c r="CC420" s="14">
        <f t="shared" si="700"/>
        <v>0</v>
      </c>
      <c r="CD420" s="14">
        <f t="shared" si="701"/>
        <v>0</v>
      </c>
      <c r="CE420" s="14">
        <f t="shared" si="702"/>
        <v>0</v>
      </c>
      <c r="CF420" s="14">
        <f t="shared" si="703"/>
        <v>0</v>
      </c>
      <c r="CG420" s="14">
        <f t="shared" si="686"/>
        <v>0</v>
      </c>
      <c r="CH420" s="14">
        <f t="shared" si="639"/>
        <v>0</v>
      </c>
      <c r="CI420" s="14">
        <f t="shared" si="640"/>
        <v>0</v>
      </c>
      <c r="CJ420" s="14">
        <f t="shared" si="641"/>
        <v>0</v>
      </c>
      <c r="CK420" s="14">
        <f t="shared" si="642"/>
        <v>5.399325084364455E-2</v>
      </c>
      <c r="CL420" s="14">
        <f t="shared" si="643"/>
        <v>5.9242594675665547E-2</v>
      </c>
      <c r="CM420" s="14">
        <f t="shared" si="670"/>
        <v>6.4491938507686544E-2</v>
      </c>
      <c r="CN420" s="14">
        <f t="shared" si="704"/>
        <v>6.8241469816272965E-2</v>
      </c>
      <c r="CO420" s="14">
        <f t="shared" si="705"/>
        <v>7.236595425571804E-2</v>
      </c>
      <c r="CP420" s="14">
        <f t="shared" si="706"/>
        <v>7.4990626171728539E-2</v>
      </c>
      <c r="CQ420" s="14">
        <f t="shared" si="707"/>
        <v>7.7615298087739037E-2</v>
      </c>
      <c r="CR420" s="14">
        <f t="shared" si="708"/>
        <v>7.9865016872890882E-2</v>
      </c>
      <c r="CS420" s="14">
        <f t="shared" si="709"/>
        <v>8.2864641919760035E-2</v>
      </c>
      <c r="CT420" s="14">
        <f t="shared" si="710"/>
        <v>8.0989876265466818E-2</v>
      </c>
      <c r="CU420" s="14">
        <f t="shared" si="711"/>
        <v>7.6865391826021756E-2</v>
      </c>
      <c r="CV420" s="14">
        <f t="shared" si="712"/>
        <v>7.3115860517435322E-2</v>
      </c>
      <c r="CW420" s="14">
        <f t="shared" si="713"/>
        <v>6.9366329208848901E-2</v>
      </c>
      <c r="CX420" s="14">
        <f t="shared" si="714"/>
        <v>6.5991751031121107E-2</v>
      </c>
      <c r="CY420" s="14">
        <f t="shared" si="715"/>
        <v>0</v>
      </c>
      <c r="CZ420" s="14">
        <f t="shared" si="716"/>
        <v>0</v>
      </c>
      <c r="DA420" s="14">
        <f t="shared" si="717"/>
        <v>0</v>
      </c>
      <c r="DB420" s="14">
        <f t="shared" si="718"/>
        <v>0</v>
      </c>
      <c r="DC420" s="14">
        <f t="shared" si="687"/>
        <v>0</v>
      </c>
      <c r="DD420" s="14">
        <f t="shared" si="645"/>
        <v>0</v>
      </c>
      <c r="DE420" s="14">
        <f t="shared" si="646"/>
        <v>0</v>
      </c>
      <c r="DF420" s="14">
        <f t="shared" si="647"/>
        <v>0</v>
      </c>
      <c r="DG420" s="14">
        <f t="shared" si="648"/>
        <v>0</v>
      </c>
      <c r="DH420" s="14">
        <f t="shared" si="649"/>
        <v>0</v>
      </c>
      <c r="DI420" s="14">
        <f t="shared" si="650"/>
        <v>0</v>
      </c>
      <c r="DJ420" s="14">
        <f t="shared" si="651"/>
        <v>0</v>
      </c>
      <c r="DK420" s="14">
        <f t="shared" si="652"/>
        <v>0</v>
      </c>
      <c r="DL420" s="14">
        <f t="shared" si="653"/>
        <v>0</v>
      </c>
      <c r="DM420" s="14">
        <f t="shared" si="654"/>
        <v>0</v>
      </c>
      <c r="DN420" s="14">
        <f t="shared" si="655"/>
        <v>0</v>
      </c>
      <c r="DO420" s="14">
        <f t="shared" si="656"/>
        <v>0</v>
      </c>
      <c r="DP420" s="14">
        <f t="shared" si="657"/>
        <v>0</v>
      </c>
      <c r="DQ420" s="14">
        <f t="shared" si="658"/>
        <v>0</v>
      </c>
      <c r="DR420" s="14">
        <f t="shared" si="659"/>
        <v>0</v>
      </c>
      <c r="DS420" s="14">
        <f t="shared" si="660"/>
        <v>0</v>
      </c>
      <c r="DT420" s="14">
        <f t="shared" si="661"/>
        <v>0</v>
      </c>
      <c r="DU420" s="14">
        <f t="shared" si="662"/>
        <v>0</v>
      </c>
      <c r="DV420" s="14">
        <f t="shared" si="663"/>
        <v>0</v>
      </c>
      <c r="DW420" s="14">
        <f t="shared" si="664"/>
        <v>0</v>
      </c>
      <c r="DX420" s="14">
        <f t="shared" si="665"/>
        <v>0</v>
      </c>
      <c r="DY420" s="14">
        <f t="shared" si="666"/>
        <v>0</v>
      </c>
      <c r="DZ420" s="14">
        <f t="shared" si="671"/>
        <v>1.0000000000000002</v>
      </c>
    </row>
    <row r="421" spans="1:130">
      <c r="A421" s="18"/>
      <c r="B421" s="18"/>
      <c r="C421" s="18">
        <v>2035</v>
      </c>
      <c r="D421" s="25"/>
      <c r="E421" s="25"/>
      <c r="F421" s="25"/>
      <c r="G421" s="25"/>
      <c r="H421" s="25"/>
      <c r="I421" s="25"/>
      <c r="J421" s="25"/>
      <c r="K421" s="25"/>
      <c r="L421" s="25"/>
      <c r="M421" s="25"/>
      <c r="N421" s="25"/>
      <c r="O421" s="25"/>
      <c r="P421" s="25"/>
      <c r="Q421" s="25"/>
      <c r="R421" s="25"/>
      <c r="S421" s="25">
        <f t="shared" si="719"/>
        <v>0</v>
      </c>
      <c r="T421" s="25">
        <f t="shared" si="720"/>
        <v>0</v>
      </c>
      <c r="U421" s="25">
        <f t="shared" si="721"/>
        <v>0</v>
      </c>
      <c r="V421" s="25">
        <f t="shared" si="722"/>
        <v>0</v>
      </c>
      <c r="W421" s="25">
        <f t="shared" si="723"/>
        <v>0</v>
      </c>
      <c r="X421" s="25">
        <f t="shared" si="724"/>
        <v>28.799999999999994</v>
      </c>
      <c r="Y421" s="25">
        <f t="shared" si="725"/>
        <v>31.599999999999994</v>
      </c>
      <c r="Z421" s="25">
        <f t="shared" si="726"/>
        <v>34.399999999999991</v>
      </c>
      <c r="AA421" s="25">
        <f t="shared" si="727"/>
        <v>36.399999999999991</v>
      </c>
      <c r="AB421" s="25">
        <f t="shared" si="728"/>
        <v>38.599999999999994</v>
      </c>
      <c r="AC421" s="25">
        <f t="shared" si="729"/>
        <v>39.999999999999993</v>
      </c>
      <c r="AD421" s="25">
        <f t="shared" si="730"/>
        <v>41.399999999999991</v>
      </c>
      <c r="AE421" s="25">
        <f t="shared" si="731"/>
        <v>42.599999999999987</v>
      </c>
      <c r="AF421" s="25">
        <f t="shared" si="732"/>
        <v>44.199999999999989</v>
      </c>
      <c r="AG421" s="25">
        <f t="shared" si="733"/>
        <v>43.199999999999989</v>
      </c>
      <c r="AH421" s="25">
        <f t="shared" si="734"/>
        <v>40.999999999999993</v>
      </c>
      <c r="AI421" s="25">
        <f t="shared" si="735"/>
        <v>38.999999999999993</v>
      </c>
      <c r="AJ421" s="25">
        <f t="shared" si="736"/>
        <v>36.999999999999993</v>
      </c>
      <c r="AK421" s="25">
        <f t="shared" ref="AK421:AK439" si="737">VLOOKUP($C$99,$D$3:$K$63,$A$73,0)*(B388-B387)</f>
        <v>35.199999999999989</v>
      </c>
      <c r="AL421" s="25">
        <f>VLOOKUP($C$100,$D$3:$K$63,$A$73,0)*(B387-B386)</f>
        <v>34.199999999999996</v>
      </c>
      <c r="AM421" s="25">
        <f>VLOOKUP($C$101,$D$3:$K$63,$A$73,0)*B386</f>
        <v>0</v>
      </c>
      <c r="AN421" s="25"/>
      <c r="AO421" s="25"/>
      <c r="AP421" s="25"/>
      <c r="AQ421" s="25"/>
      <c r="AR421" s="25"/>
      <c r="AS421" s="25"/>
      <c r="AT421" s="25"/>
      <c r="AU421" s="25"/>
      <c r="AV421" s="25"/>
      <c r="AW421" s="25"/>
      <c r="AX421" s="25"/>
      <c r="AY421" s="25"/>
      <c r="AZ421" s="25"/>
      <c r="BA421" s="25"/>
      <c r="BB421" s="25"/>
      <c r="BC421" s="25"/>
      <c r="BD421" s="25"/>
      <c r="BE421" s="25"/>
      <c r="BF421" s="25"/>
      <c r="BG421" s="25"/>
      <c r="BH421" s="25"/>
      <c r="BI421" s="25"/>
      <c r="BJ421" s="25"/>
      <c r="BK421" s="25"/>
      <c r="BL421" s="25"/>
      <c r="BM421" s="21">
        <f t="shared" si="668"/>
        <v>567.59999999999991</v>
      </c>
      <c r="BN421" s="18"/>
      <c r="BO421" s="18"/>
      <c r="BP421" s="18">
        <v>2035</v>
      </c>
      <c r="BQ421" s="14">
        <f t="shared" si="669"/>
        <v>0</v>
      </c>
      <c r="BR421" s="14">
        <f t="shared" si="689"/>
        <v>0</v>
      </c>
      <c r="BS421" s="14">
        <f t="shared" si="690"/>
        <v>0</v>
      </c>
      <c r="BT421" s="14">
        <f t="shared" si="691"/>
        <v>0</v>
      </c>
      <c r="BU421" s="14">
        <f t="shared" si="692"/>
        <v>0</v>
      </c>
      <c r="BV421" s="14">
        <f t="shared" si="693"/>
        <v>0</v>
      </c>
      <c r="BW421" s="14">
        <f t="shared" si="694"/>
        <v>0</v>
      </c>
      <c r="BX421" s="14">
        <f t="shared" si="695"/>
        <v>0</v>
      </c>
      <c r="BY421" s="14">
        <f t="shared" si="696"/>
        <v>0</v>
      </c>
      <c r="BZ421" s="14">
        <f t="shared" si="697"/>
        <v>0</v>
      </c>
      <c r="CA421" s="14">
        <f t="shared" si="698"/>
        <v>0</v>
      </c>
      <c r="CB421" s="14">
        <f t="shared" si="699"/>
        <v>0</v>
      </c>
      <c r="CC421" s="14">
        <f t="shared" si="700"/>
        <v>0</v>
      </c>
      <c r="CD421" s="14">
        <f t="shared" si="701"/>
        <v>0</v>
      </c>
      <c r="CE421" s="14">
        <f t="shared" si="702"/>
        <v>0</v>
      </c>
      <c r="CF421" s="14">
        <f t="shared" si="703"/>
        <v>0</v>
      </c>
      <c r="CG421" s="14">
        <f t="shared" si="686"/>
        <v>0</v>
      </c>
      <c r="CH421" s="14">
        <f t="shared" si="639"/>
        <v>0</v>
      </c>
      <c r="CI421" s="14">
        <f t="shared" si="640"/>
        <v>0</v>
      </c>
      <c r="CJ421" s="14">
        <f t="shared" si="641"/>
        <v>0</v>
      </c>
      <c r="CK421" s="14">
        <f t="shared" si="642"/>
        <v>5.0739957716701901E-2</v>
      </c>
      <c r="CL421" s="14">
        <f t="shared" si="643"/>
        <v>5.5673009161381251E-2</v>
      </c>
      <c r="CM421" s="14">
        <f t="shared" si="670"/>
        <v>6.0606060606060601E-2</v>
      </c>
      <c r="CN421" s="14">
        <f t="shared" si="704"/>
        <v>6.4129668780831567E-2</v>
      </c>
      <c r="CO421" s="14">
        <f t="shared" si="705"/>
        <v>6.8005637773079636E-2</v>
      </c>
      <c r="CP421" s="14">
        <f t="shared" si="706"/>
        <v>7.0472163495419307E-2</v>
      </c>
      <c r="CQ421" s="14">
        <f t="shared" si="707"/>
        <v>7.2938689217758979E-2</v>
      </c>
      <c r="CR421" s="14">
        <f t="shared" si="708"/>
        <v>7.5052854122621554E-2</v>
      </c>
      <c r="CS421" s="14">
        <f t="shared" si="709"/>
        <v>7.7871740662438335E-2</v>
      </c>
      <c r="CT421" s="14">
        <f t="shared" si="710"/>
        <v>7.6109936575052842E-2</v>
      </c>
      <c r="CU421" s="14">
        <f t="shared" si="711"/>
        <v>7.2233967582804787E-2</v>
      </c>
      <c r="CV421" s="14">
        <f t="shared" si="712"/>
        <v>6.8710359408033828E-2</v>
      </c>
      <c r="CW421" s="14">
        <f t="shared" si="713"/>
        <v>6.5186751233262855E-2</v>
      </c>
      <c r="CX421" s="14">
        <f t="shared" si="714"/>
        <v>6.2015503875968984E-2</v>
      </c>
      <c r="CY421" s="14">
        <f t="shared" si="715"/>
        <v>6.0253699788583512E-2</v>
      </c>
      <c r="CZ421" s="14">
        <f t="shared" si="716"/>
        <v>0</v>
      </c>
      <c r="DA421" s="14">
        <f t="shared" si="717"/>
        <v>0</v>
      </c>
      <c r="DB421" s="14">
        <f t="shared" si="718"/>
        <v>0</v>
      </c>
      <c r="DC421" s="14">
        <f t="shared" si="687"/>
        <v>0</v>
      </c>
      <c r="DD421" s="14">
        <f t="shared" si="645"/>
        <v>0</v>
      </c>
      <c r="DE421" s="14">
        <f t="shared" si="646"/>
        <v>0</v>
      </c>
      <c r="DF421" s="14">
        <f t="shared" si="647"/>
        <v>0</v>
      </c>
      <c r="DG421" s="14">
        <f t="shared" si="648"/>
        <v>0</v>
      </c>
      <c r="DH421" s="14">
        <f t="shared" si="649"/>
        <v>0</v>
      </c>
      <c r="DI421" s="14">
        <f t="shared" si="650"/>
        <v>0</v>
      </c>
      <c r="DJ421" s="14">
        <f t="shared" si="651"/>
        <v>0</v>
      </c>
      <c r="DK421" s="14">
        <f t="shared" si="652"/>
        <v>0</v>
      </c>
      <c r="DL421" s="14">
        <f t="shared" si="653"/>
        <v>0</v>
      </c>
      <c r="DM421" s="14">
        <f t="shared" si="654"/>
        <v>0</v>
      </c>
      <c r="DN421" s="14">
        <f t="shared" si="655"/>
        <v>0</v>
      </c>
      <c r="DO421" s="14">
        <f t="shared" si="656"/>
        <v>0</v>
      </c>
      <c r="DP421" s="14">
        <f t="shared" si="657"/>
        <v>0</v>
      </c>
      <c r="DQ421" s="14">
        <f t="shared" si="658"/>
        <v>0</v>
      </c>
      <c r="DR421" s="14">
        <f t="shared" si="659"/>
        <v>0</v>
      </c>
      <c r="DS421" s="14">
        <f t="shared" si="660"/>
        <v>0</v>
      </c>
      <c r="DT421" s="14">
        <f t="shared" si="661"/>
        <v>0</v>
      </c>
      <c r="DU421" s="14">
        <f t="shared" si="662"/>
        <v>0</v>
      </c>
      <c r="DV421" s="14">
        <f t="shared" si="663"/>
        <v>0</v>
      </c>
      <c r="DW421" s="14">
        <f t="shared" si="664"/>
        <v>0</v>
      </c>
      <c r="DX421" s="14">
        <f t="shared" si="665"/>
        <v>0</v>
      </c>
      <c r="DY421" s="14">
        <f t="shared" si="666"/>
        <v>0</v>
      </c>
      <c r="DZ421" s="14">
        <f t="shared" si="671"/>
        <v>0.99999999999999989</v>
      </c>
    </row>
    <row r="422" spans="1:130">
      <c r="A422" s="18"/>
      <c r="B422" s="18"/>
      <c r="C422" s="18">
        <v>2036</v>
      </c>
      <c r="D422" s="25"/>
      <c r="E422" s="25"/>
      <c r="F422" s="25"/>
      <c r="G422" s="25"/>
      <c r="H422" s="25"/>
      <c r="I422" s="25"/>
      <c r="J422" s="25"/>
      <c r="K422" s="25"/>
      <c r="L422" s="25"/>
      <c r="M422" s="25"/>
      <c r="N422" s="25"/>
      <c r="O422" s="25"/>
      <c r="P422" s="25"/>
      <c r="Q422" s="25"/>
      <c r="R422" s="25"/>
      <c r="S422" s="25"/>
      <c r="T422" s="25">
        <f t="shared" si="720"/>
        <v>0</v>
      </c>
      <c r="U422" s="25">
        <f t="shared" si="721"/>
        <v>0</v>
      </c>
      <c r="V422" s="25">
        <f t="shared" si="722"/>
        <v>0</v>
      </c>
      <c r="W422" s="25">
        <f t="shared" si="723"/>
        <v>0</v>
      </c>
      <c r="X422" s="25">
        <f t="shared" si="724"/>
        <v>9.5923269327613525E-14</v>
      </c>
      <c r="Y422" s="25">
        <f t="shared" si="725"/>
        <v>31.599999999999994</v>
      </c>
      <c r="Z422" s="25">
        <f t="shared" si="726"/>
        <v>34.399999999999991</v>
      </c>
      <c r="AA422" s="25">
        <f t="shared" si="727"/>
        <v>36.399999999999991</v>
      </c>
      <c r="AB422" s="25">
        <f t="shared" si="728"/>
        <v>38.599999999999994</v>
      </c>
      <c r="AC422" s="25">
        <f t="shared" si="729"/>
        <v>39.999999999999993</v>
      </c>
      <c r="AD422" s="25">
        <f t="shared" si="730"/>
        <v>41.399999999999991</v>
      </c>
      <c r="AE422" s="25">
        <f t="shared" si="731"/>
        <v>42.599999999999987</v>
      </c>
      <c r="AF422" s="25">
        <f t="shared" si="732"/>
        <v>44.199999999999989</v>
      </c>
      <c r="AG422" s="25">
        <f t="shared" si="733"/>
        <v>43.199999999999989</v>
      </c>
      <c r="AH422" s="25">
        <f t="shared" si="734"/>
        <v>40.999999999999993</v>
      </c>
      <c r="AI422" s="25">
        <f t="shared" si="735"/>
        <v>38.999999999999993</v>
      </c>
      <c r="AJ422" s="25">
        <f t="shared" si="736"/>
        <v>36.999999999999993</v>
      </c>
      <c r="AK422" s="25">
        <f t="shared" si="737"/>
        <v>35.199999999999989</v>
      </c>
      <c r="AL422" s="25">
        <f t="shared" ref="AL422:AL440" si="738">VLOOKUP($C$100,$D$3:$K$63,$A$73,0)*(B388-B387)</f>
        <v>34.199999999999996</v>
      </c>
      <c r="AM422" s="25">
        <f>VLOOKUP($C$101,$D$3:$K$63,$A$73,0)*(B387-B386)</f>
        <v>33.599999999999994</v>
      </c>
      <c r="AN422" s="25">
        <f>VLOOKUP($C$102,$D$3:$K$63,$A$73,0)*B386</f>
        <v>0</v>
      </c>
      <c r="AO422" s="25"/>
      <c r="AP422" s="25"/>
      <c r="AQ422" s="25"/>
      <c r="AR422" s="25"/>
      <c r="AS422" s="25"/>
      <c r="AT422" s="25"/>
      <c r="AU422" s="25"/>
      <c r="AV422" s="25"/>
      <c r="AW422" s="25"/>
      <c r="AX422" s="25"/>
      <c r="AY422" s="25"/>
      <c r="AZ422" s="25"/>
      <c r="BA422" s="25"/>
      <c r="BB422" s="25"/>
      <c r="BC422" s="25"/>
      <c r="BD422" s="25"/>
      <c r="BE422" s="25"/>
      <c r="BF422" s="25"/>
      <c r="BG422" s="25"/>
      <c r="BH422" s="25"/>
      <c r="BI422" s="25"/>
      <c r="BJ422" s="25"/>
      <c r="BK422" s="25"/>
      <c r="BL422" s="25"/>
      <c r="BM422" s="21">
        <f t="shared" si="668"/>
        <v>572.4</v>
      </c>
      <c r="BN422" s="18"/>
      <c r="BO422" s="18"/>
      <c r="BP422" s="18">
        <v>2036</v>
      </c>
      <c r="BQ422" s="14">
        <f t="shared" si="669"/>
        <v>0</v>
      </c>
      <c r="BR422" s="14">
        <f t="shared" si="689"/>
        <v>0</v>
      </c>
      <c r="BS422" s="14">
        <f t="shared" si="690"/>
        <v>0</v>
      </c>
      <c r="BT422" s="14">
        <f t="shared" si="691"/>
        <v>0</v>
      </c>
      <c r="BU422" s="14">
        <f t="shared" si="692"/>
        <v>0</v>
      </c>
      <c r="BV422" s="14">
        <f t="shared" si="693"/>
        <v>0</v>
      </c>
      <c r="BW422" s="14">
        <f t="shared" si="694"/>
        <v>0</v>
      </c>
      <c r="BX422" s="14">
        <f t="shared" si="695"/>
        <v>0</v>
      </c>
      <c r="BY422" s="14">
        <f t="shared" si="696"/>
        <v>0</v>
      </c>
      <c r="BZ422" s="14">
        <f t="shared" si="697"/>
        <v>0</v>
      </c>
      <c r="CA422" s="14">
        <f t="shared" si="698"/>
        <v>0</v>
      </c>
      <c r="CB422" s="14">
        <f t="shared" si="699"/>
        <v>0</v>
      </c>
      <c r="CC422" s="14">
        <f t="shared" si="700"/>
        <v>0</v>
      </c>
      <c r="CD422" s="14">
        <f t="shared" si="701"/>
        <v>0</v>
      </c>
      <c r="CE422" s="14">
        <f t="shared" si="702"/>
        <v>0</v>
      </c>
      <c r="CF422" s="14">
        <f t="shared" si="703"/>
        <v>0</v>
      </c>
      <c r="CG422" s="14">
        <f t="shared" si="686"/>
        <v>0</v>
      </c>
      <c r="CH422" s="14">
        <f t="shared" si="639"/>
        <v>0</v>
      </c>
      <c r="CI422" s="14">
        <f t="shared" si="640"/>
        <v>0</v>
      </c>
      <c r="CJ422" s="14">
        <f t="shared" si="641"/>
        <v>0</v>
      </c>
      <c r="CK422" s="14">
        <f t="shared" si="642"/>
        <v>1.6758083390568402E-16</v>
      </c>
      <c r="CL422" s="14">
        <f t="shared" si="643"/>
        <v>5.520614954577218E-2</v>
      </c>
      <c r="CM422" s="14">
        <f t="shared" si="670"/>
        <v>6.0097833682739334E-2</v>
      </c>
      <c r="CN422" s="14">
        <f t="shared" si="704"/>
        <v>6.3591893780573019E-2</v>
      </c>
      <c r="CO422" s="14">
        <f t="shared" si="705"/>
        <v>6.7435359888190063E-2</v>
      </c>
      <c r="CP422" s="14">
        <f t="shared" si="706"/>
        <v>6.9881201956673647E-2</v>
      </c>
      <c r="CQ422" s="14">
        <f t="shared" si="707"/>
        <v>7.2327044025157217E-2</v>
      </c>
      <c r="CR422" s="14">
        <f t="shared" si="708"/>
        <v>7.4423480083857421E-2</v>
      </c>
      <c r="CS422" s="14">
        <f t="shared" si="709"/>
        <v>7.721872816212437E-2</v>
      </c>
      <c r="CT422" s="14">
        <f t="shared" si="710"/>
        <v>7.547169811320753E-2</v>
      </c>
      <c r="CU422" s="14">
        <f t="shared" si="711"/>
        <v>7.1628232005590486E-2</v>
      </c>
      <c r="CV422" s="14">
        <f t="shared" si="712"/>
        <v>6.8134171907756808E-2</v>
      </c>
      <c r="CW422" s="14">
        <f t="shared" si="713"/>
        <v>6.4640111809923115E-2</v>
      </c>
      <c r="CX422" s="14">
        <f t="shared" si="714"/>
        <v>6.1495457721872801E-2</v>
      </c>
      <c r="CY422" s="14">
        <f t="shared" si="715"/>
        <v>5.9748427672955969E-2</v>
      </c>
      <c r="CZ422" s="14">
        <f t="shared" si="716"/>
        <v>5.8700209643605859E-2</v>
      </c>
      <c r="DA422" s="14">
        <f t="shared" si="717"/>
        <v>0</v>
      </c>
      <c r="DB422" s="14">
        <f t="shared" si="718"/>
        <v>0</v>
      </c>
      <c r="DC422" s="14">
        <f t="shared" si="687"/>
        <v>0</v>
      </c>
      <c r="DD422" s="14">
        <f t="shared" si="645"/>
        <v>0</v>
      </c>
      <c r="DE422" s="14">
        <f t="shared" si="646"/>
        <v>0</v>
      </c>
      <c r="DF422" s="14">
        <f t="shared" si="647"/>
        <v>0</v>
      </c>
      <c r="DG422" s="14">
        <f t="shared" si="648"/>
        <v>0</v>
      </c>
      <c r="DH422" s="14">
        <f t="shared" si="649"/>
        <v>0</v>
      </c>
      <c r="DI422" s="14">
        <f t="shared" si="650"/>
        <v>0</v>
      </c>
      <c r="DJ422" s="14">
        <f t="shared" si="651"/>
        <v>0</v>
      </c>
      <c r="DK422" s="14">
        <f t="shared" si="652"/>
        <v>0</v>
      </c>
      <c r="DL422" s="14">
        <f t="shared" si="653"/>
        <v>0</v>
      </c>
      <c r="DM422" s="14">
        <f t="shared" si="654"/>
        <v>0</v>
      </c>
      <c r="DN422" s="14">
        <f t="shared" si="655"/>
        <v>0</v>
      </c>
      <c r="DO422" s="14">
        <f t="shared" si="656"/>
        <v>0</v>
      </c>
      <c r="DP422" s="14">
        <f t="shared" si="657"/>
        <v>0</v>
      </c>
      <c r="DQ422" s="14">
        <f t="shared" si="658"/>
        <v>0</v>
      </c>
      <c r="DR422" s="14">
        <f t="shared" si="659"/>
        <v>0</v>
      </c>
      <c r="DS422" s="14">
        <f t="shared" si="660"/>
        <v>0</v>
      </c>
      <c r="DT422" s="14">
        <f t="shared" si="661"/>
        <v>0</v>
      </c>
      <c r="DU422" s="14">
        <f t="shared" si="662"/>
        <v>0</v>
      </c>
      <c r="DV422" s="14">
        <f t="shared" si="663"/>
        <v>0</v>
      </c>
      <c r="DW422" s="14">
        <f t="shared" si="664"/>
        <v>0</v>
      </c>
      <c r="DX422" s="14">
        <f t="shared" si="665"/>
        <v>0</v>
      </c>
      <c r="DY422" s="14">
        <f t="shared" si="666"/>
        <v>0</v>
      </c>
      <c r="DZ422" s="14">
        <f t="shared" si="671"/>
        <v>1</v>
      </c>
    </row>
    <row r="423" spans="1:130">
      <c r="A423" s="18"/>
      <c r="B423" s="18"/>
      <c r="C423" s="18">
        <v>2037</v>
      </c>
      <c r="D423" s="25"/>
      <c r="E423" s="25"/>
      <c r="F423" s="25"/>
      <c r="G423" s="25"/>
      <c r="H423" s="25"/>
      <c r="I423" s="25"/>
      <c r="J423" s="25"/>
      <c r="K423" s="25"/>
      <c r="L423" s="25"/>
      <c r="M423" s="25"/>
      <c r="N423" s="25"/>
      <c r="O423" s="25"/>
      <c r="P423" s="25"/>
      <c r="Q423" s="25"/>
      <c r="R423" s="25"/>
      <c r="S423" s="25"/>
      <c r="T423" s="25"/>
      <c r="U423" s="25">
        <f t="shared" si="721"/>
        <v>0</v>
      </c>
      <c r="V423" s="25">
        <f t="shared" si="722"/>
        <v>0</v>
      </c>
      <c r="W423" s="25">
        <f t="shared" si="723"/>
        <v>0</v>
      </c>
      <c r="X423" s="25">
        <f t="shared" si="724"/>
        <v>0</v>
      </c>
      <c r="Y423" s="25">
        <f t="shared" si="725"/>
        <v>1.0524914273446484E-13</v>
      </c>
      <c r="Z423" s="25">
        <f t="shared" si="726"/>
        <v>34.399999999999991</v>
      </c>
      <c r="AA423" s="25">
        <f t="shared" si="727"/>
        <v>36.399999999999991</v>
      </c>
      <c r="AB423" s="25">
        <f t="shared" si="728"/>
        <v>38.599999999999994</v>
      </c>
      <c r="AC423" s="25">
        <f t="shared" si="729"/>
        <v>39.999999999999993</v>
      </c>
      <c r="AD423" s="25">
        <f t="shared" si="730"/>
        <v>41.399999999999991</v>
      </c>
      <c r="AE423" s="25">
        <f t="shared" si="731"/>
        <v>42.599999999999987</v>
      </c>
      <c r="AF423" s="25">
        <f t="shared" si="732"/>
        <v>44.199999999999989</v>
      </c>
      <c r="AG423" s="25">
        <f t="shared" si="733"/>
        <v>43.199999999999989</v>
      </c>
      <c r="AH423" s="25">
        <f t="shared" si="734"/>
        <v>40.999999999999993</v>
      </c>
      <c r="AI423" s="25">
        <f t="shared" si="735"/>
        <v>38.999999999999993</v>
      </c>
      <c r="AJ423" s="25">
        <f t="shared" si="736"/>
        <v>36.999999999999993</v>
      </c>
      <c r="AK423" s="25">
        <f t="shared" si="737"/>
        <v>35.199999999999989</v>
      </c>
      <c r="AL423" s="25">
        <f t="shared" si="738"/>
        <v>34.199999999999996</v>
      </c>
      <c r="AM423" s="25">
        <f t="shared" ref="AM423:AM441" si="739">VLOOKUP($C$101,$D$3:$K$63,$A$73,0)*(B388-B387)</f>
        <v>33.599999999999994</v>
      </c>
      <c r="AN423" s="25">
        <f>VLOOKUP($C$102,$D$3:$K$63,$A$73,0)*(B387-B386)</f>
        <v>32.999999999999993</v>
      </c>
      <c r="AO423" s="25">
        <f>VLOOKUP($C$103,$D$3:$K$63,$A$73,0)*B386</f>
        <v>0</v>
      </c>
      <c r="AP423" s="25"/>
      <c r="AQ423" s="25"/>
      <c r="AR423" s="25"/>
      <c r="AS423" s="25"/>
      <c r="AT423" s="25"/>
      <c r="AU423" s="25"/>
      <c r="AV423" s="25"/>
      <c r="AW423" s="25"/>
      <c r="AX423" s="25"/>
      <c r="AY423" s="25"/>
      <c r="AZ423" s="25"/>
      <c r="BA423" s="25"/>
      <c r="BB423" s="25"/>
      <c r="BC423" s="25"/>
      <c r="BD423" s="25"/>
      <c r="BE423" s="25"/>
      <c r="BF423" s="25"/>
      <c r="BG423" s="25"/>
      <c r="BH423" s="25"/>
      <c r="BI423" s="25"/>
      <c r="BJ423" s="25"/>
      <c r="BK423" s="25"/>
      <c r="BL423" s="25"/>
      <c r="BM423" s="21">
        <f t="shared" si="668"/>
        <v>573.79999999999995</v>
      </c>
      <c r="BN423" s="18"/>
      <c r="BO423" s="18"/>
      <c r="BP423" s="18">
        <v>2037</v>
      </c>
      <c r="BQ423" s="14">
        <f t="shared" si="669"/>
        <v>0</v>
      </c>
      <c r="BR423" s="14">
        <f t="shared" si="689"/>
        <v>0</v>
      </c>
      <c r="BS423" s="14">
        <f t="shared" si="690"/>
        <v>0</v>
      </c>
      <c r="BT423" s="14">
        <f t="shared" si="691"/>
        <v>0</v>
      </c>
      <c r="BU423" s="14">
        <f t="shared" si="692"/>
        <v>0</v>
      </c>
      <c r="BV423" s="14">
        <f t="shared" si="693"/>
        <v>0</v>
      </c>
      <c r="BW423" s="14">
        <f t="shared" si="694"/>
        <v>0</v>
      </c>
      <c r="BX423" s="14">
        <f t="shared" si="695"/>
        <v>0</v>
      </c>
      <c r="BY423" s="14">
        <f t="shared" si="696"/>
        <v>0</v>
      </c>
      <c r="BZ423" s="14">
        <f t="shared" si="697"/>
        <v>0</v>
      </c>
      <c r="CA423" s="14">
        <f t="shared" si="698"/>
        <v>0</v>
      </c>
      <c r="CB423" s="14">
        <f t="shared" si="699"/>
        <v>0</v>
      </c>
      <c r="CC423" s="14">
        <f t="shared" si="700"/>
        <v>0</v>
      </c>
      <c r="CD423" s="14">
        <f t="shared" si="701"/>
        <v>0</v>
      </c>
      <c r="CE423" s="14">
        <f t="shared" si="702"/>
        <v>0</v>
      </c>
      <c r="CF423" s="14">
        <f t="shared" si="703"/>
        <v>0</v>
      </c>
      <c r="CG423" s="14">
        <f t="shared" si="686"/>
        <v>0</v>
      </c>
      <c r="CH423" s="14">
        <f t="shared" si="639"/>
        <v>0</v>
      </c>
      <c r="CI423" s="14">
        <f t="shared" si="640"/>
        <v>0</v>
      </c>
      <c r="CJ423" s="14">
        <f t="shared" si="641"/>
        <v>0</v>
      </c>
      <c r="CK423" s="14">
        <f t="shared" si="642"/>
        <v>0</v>
      </c>
      <c r="CL423" s="14">
        <f t="shared" si="643"/>
        <v>1.8342478691959715E-16</v>
      </c>
      <c r="CM423" s="14">
        <f t="shared" si="670"/>
        <v>5.9951202509585209E-2</v>
      </c>
      <c r="CN423" s="14">
        <f t="shared" si="704"/>
        <v>6.3436737539212265E-2</v>
      </c>
      <c r="CO423" s="14">
        <f t="shared" si="705"/>
        <v>6.7270826071802015E-2</v>
      </c>
      <c r="CP423" s="14">
        <f t="shared" si="706"/>
        <v>6.9710700592540947E-2</v>
      </c>
      <c r="CQ423" s="14">
        <f t="shared" si="707"/>
        <v>7.215057511327988E-2</v>
      </c>
      <c r="CR423" s="14">
        <f t="shared" si="708"/>
        <v>7.4241896131056098E-2</v>
      </c>
      <c r="CS423" s="14">
        <f t="shared" si="709"/>
        <v>7.7030324154757746E-2</v>
      </c>
      <c r="CT423" s="14">
        <f t="shared" si="710"/>
        <v>7.5287556639944214E-2</v>
      </c>
      <c r="CU423" s="14">
        <f t="shared" si="711"/>
        <v>7.1453468107354479E-2</v>
      </c>
      <c r="CV423" s="14">
        <f t="shared" si="712"/>
        <v>6.796793307772743E-2</v>
      </c>
      <c r="CW423" s="14">
        <f t="shared" si="713"/>
        <v>6.4482398048100381E-2</v>
      </c>
      <c r="CX423" s="14">
        <f t="shared" si="714"/>
        <v>6.1345416521436026E-2</v>
      </c>
      <c r="CY423" s="14">
        <f t="shared" si="715"/>
        <v>5.9602649006622516E-2</v>
      </c>
      <c r="CZ423" s="14">
        <f t="shared" si="716"/>
        <v>5.85569884977344E-2</v>
      </c>
      <c r="DA423" s="14">
        <f t="shared" si="717"/>
        <v>5.7511327988846277E-2</v>
      </c>
      <c r="DB423" s="14">
        <f t="shared" si="718"/>
        <v>0</v>
      </c>
      <c r="DC423" s="14">
        <f t="shared" si="687"/>
        <v>0</v>
      </c>
      <c r="DD423" s="14">
        <f t="shared" si="645"/>
        <v>0</v>
      </c>
      <c r="DE423" s="14">
        <f t="shared" si="646"/>
        <v>0</v>
      </c>
      <c r="DF423" s="14">
        <f t="shared" si="647"/>
        <v>0</v>
      </c>
      <c r="DG423" s="14">
        <f t="shared" si="648"/>
        <v>0</v>
      </c>
      <c r="DH423" s="14">
        <f t="shared" si="649"/>
        <v>0</v>
      </c>
      <c r="DI423" s="14">
        <f t="shared" si="650"/>
        <v>0</v>
      </c>
      <c r="DJ423" s="14">
        <f t="shared" si="651"/>
        <v>0</v>
      </c>
      <c r="DK423" s="14">
        <f t="shared" si="652"/>
        <v>0</v>
      </c>
      <c r="DL423" s="14">
        <f t="shared" si="653"/>
        <v>0</v>
      </c>
      <c r="DM423" s="14">
        <f t="shared" si="654"/>
        <v>0</v>
      </c>
      <c r="DN423" s="14">
        <f t="shared" si="655"/>
        <v>0</v>
      </c>
      <c r="DO423" s="14">
        <f t="shared" si="656"/>
        <v>0</v>
      </c>
      <c r="DP423" s="14">
        <f t="shared" si="657"/>
        <v>0</v>
      </c>
      <c r="DQ423" s="14">
        <f t="shared" si="658"/>
        <v>0</v>
      </c>
      <c r="DR423" s="14">
        <f t="shared" si="659"/>
        <v>0</v>
      </c>
      <c r="DS423" s="14">
        <f t="shared" si="660"/>
        <v>0</v>
      </c>
      <c r="DT423" s="14">
        <f t="shared" si="661"/>
        <v>0</v>
      </c>
      <c r="DU423" s="14">
        <f t="shared" si="662"/>
        <v>0</v>
      </c>
      <c r="DV423" s="14">
        <f t="shared" si="663"/>
        <v>0</v>
      </c>
      <c r="DW423" s="14">
        <f t="shared" si="664"/>
        <v>0</v>
      </c>
      <c r="DX423" s="14">
        <f t="shared" si="665"/>
        <v>0</v>
      </c>
      <c r="DY423" s="14">
        <f t="shared" si="666"/>
        <v>0</v>
      </c>
      <c r="DZ423" s="14">
        <f t="shared" si="671"/>
        <v>1</v>
      </c>
    </row>
    <row r="424" spans="1:130">
      <c r="A424" s="18"/>
      <c r="B424" s="18"/>
      <c r="C424" s="18">
        <v>2038</v>
      </c>
      <c r="D424" s="25"/>
      <c r="E424" s="25"/>
      <c r="F424" s="25"/>
      <c r="G424" s="25"/>
      <c r="H424" s="25"/>
      <c r="I424" s="25"/>
      <c r="J424" s="25"/>
      <c r="K424" s="25"/>
      <c r="L424" s="25"/>
      <c r="M424" s="25"/>
      <c r="N424" s="25"/>
      <c r="O424" s="25"/>
      <c r="P424" s="25"/>
      <c r="Q424" s="25"/>
      <c r="R424" s="25"/>
      <c r="S424" s="25"/>
      <c r="T424" s="25"/>
      <c r="U424" s="25"/>
      <c r="V424" s="25">
        <f t="shared" si="722"/>
        <v>0</v>
      </c>
      <c r="W424" s="25">
        <f t="shared" si="723"/>
        <v>0</v>
      </c>
      <c r="X424" s="25">
        <f t="shared" si="724"/>
        <v>0</v>
      </c>
      <c r="Y424" s="25">
        <f t="shared" si="725"/>
        <v>0</v>
      </c>
      <c r="Z424" s="25">
        <f t="shared" si="726"/>
        <v>1.1457501614131615E-13</v>
      </c>
      <c r="AA424" s="25">
        <f t="shared" si="727"/>
        <v>36.399999999999991</v>
      </c>
      <c r="AB424" s="25">
        <f t="shared" si="728"/>
        <v>38.599999999999994</v>
      </c>
      <c r="AC424" s="25">
        <f t="shared" si="729"/>
        <v>39.999999999999993</v>
      </c>
      <c r="AD424" s="25">
        <f t="shared" si="730"/>
        <v>41.399999999999991</v>
      </c>
      <c r="AE424" s="25">
        <f t="shared" si="731"/>
        <v>42.599999999999987</v>
      </c>
      <c r="AF424" s="25">
        <f t="shared" si="732"/>
        <v>44.199999999999989</v>
      </c>
      <c r="AG424" s="25">
        <f t="shared" si="733"/>
        <v>43.199999999999989</v>
      </c>
      <c r="AH424" s="25">
        <f t="shared" si="734"/>
        <v>40.999999999999993</v>
      </c>
      <c r="AI424" s="25">
        <f t="shared" si="735"/>
        <v>38.999999999999993</v>
      </c>
      <c r="AJ424" s="25">
        <f t="shared" si="736"/>
        <v>36.999999999999993</v>
      </c>
      <c r="AK424" s="25">
        <f t="shared" si="737"/>
        <v>35.199999999999989</v>
      </c>
      <c r="AL424" s="25">
        <f t="shared" si="738"/>
        <v>34.199999999999996</v>
      </c>
      <c r="AM424" s="25">
        <f t="shared" si="739"/>
        <v>33.599999999999994</v>
      </c>
      <c r="AN424" s="25">
        <f t="shared" ref="AN424:AN442" si="740">VLOOKUP($C$102,$D$3:$K$63,$A$73,0)*(B388-B387)</f>
        <v>32.999999999999993</v>
      </c>
      <c r="AO424" s="25">
        <f>VLOOKUP($C$103,$D$3:$K$63,$A$73,0)*(B387-B386)</f>
        <v>32.79999999999999</v>
      </c>
      <c r="AP424" s="25">
        <f>VLOOKUP($C$104,$D$3:$K$63,$A$73,0)*B386</f>
        <v>0</v>
      </c>
      <c r="AQ424" s="25"/>
      <c r="AR424" s="25"/>
      <c r="AS424" s="25"/>
      <c r="AT424" s="25"/>
      <c r="AU424" s="25"/>
      <c r="AV424" s="25"/>
      <c r="AW424" s="25"/>
      <c r="AX424" s="25"/>
      <c r="AY424" s="25"/>
      <c r="AZ424" s="25"/>
      <c r="BA424" s="25"/>
      <c r="BB424" s="25"/>
      <c r="BC424" s="25"/>
      <c r="BD424" s="25"/>
      <c r="BE424" s="25"/>
      <c r="BF424" s="25"/>
      <c r="BG424" s="25"/>
      <c r="BH424" s="25"/>
      <c r="BI424" s="25"/>
      <c r="BJ424" s="25"/>
      <c r="BK424" s="25"/>
      <c r="BL424" s="25"/>
      <c r="BM424" s="21">
        <f t="shared" si="668"/>
        <v>572.20000000000005</v>
      </c>
      <c r="BN424" s="18"/>
      <c r="BO424" s="18"/>
      <c r="BP424" s="18">
        <v>2038</v>
      </c>
      <c r="BQ424" s="14">
        <f t="shared" si="669"/>
        <v>0</v>
      </c>
      <c r="BR424" s="14">
        <f t="shared" si="689"/>
        <v>0</v>
      </c>
      <c r="BS424" s="14">
        <f t="shared" si="690"/>
        <v>0</v>
      </c>
      <c r="BT424" s="14">
        <f t="shared" si="691"/>
        <v>0</v>
      </c>
      <c r="BU424" s="14">
        <f t="shared" si="692"/>
        <v>0</v>
      </c>
      <c r="BV424" s="14">
        <f t="shared" si="693"/>
        <v>0</v>
      </c>
      <c r="BW424" s="14">
        <f t="shared" si="694"/>
        <v>0</v>
      </c>
      <c r="BX424" s="14">
        <f t="shared" si="695"/>
        <v>0</v>
      </c>
      <c r="BY424" s="14">
        <f t="shared" si="696"/>
        <v>0</v>
      </c>
      <c r="BZ424" s="14">
        <f t="shared" si="697"/>
        <v>0</v>
      </c>
      <c r="CA424" s="14">
        <f t="shared" si="698"/>
        <v>0</v>
      </c>
      <c r="CB424" s="14">
        <f t="shared" si="699"/>
        <v>0</v>
      </c>
      <c r="CC424" s="14">
        <f t="shared" si="700"/>
        <v>0</v>
      </c>
      <c r="CD424" s="14">
        <f t="shared" si="701"/>
        <v>0</v>
      </c>
      <c r="CE424" s="14">
        <f t="shared" si="702"/>
        <v>0</v>
      </c>
      <c r="CF424" s="14">
        <f t="shared" si="703"/>
        <v>0</v>
      </c>
      <c r="CG424" s="14">
        <f t="shared" si="686"/>
        <v>0</v>
      </c>
      <c r="CH424" s="14">
        <f t="shared" si="639"/>
        <v>0</v>
      </c>
      <c r="CI424" s="14">
        <f t="shared" si="640"/>
        <v>0</v>
      </c>
      <c r="CJ424" s="14">
        <f t="shared" si="641"/>
        <v>0</v>
      </c>
      <c r="CK424" s="14">
        <f t="shared" si="642"/>
        <v>0</v>
      </c>
      <c r="CL424" s="14">
        <f t="shared" si="643"/>
        <v>0</v>
      </c>
      <c r="CM424" s="14">
        <f t="shared" si="670"/>
        <v>2.0023595970170594E-16</v>
      </c>
      <c r="CN424" s="14">
        <f t="shared" si="704"/>
        <v>6.3614120936735394E-2</v>
      </c>
      <c r="CO424" s="14">
        <f t="shared" si="705"/>
        <v>6.7458930443900722E-2</v>
      </c>
      <c r="CP424" s="14">
        <f t="shared" si="706"/>
        <v>6.9905627403005918E-2</v>
      </c>
      <c r="CQ424" s="14">
        <f t="shared" si="707"/>
        <v>7.2352324362111128E-2</v>
      </c>
      <c r="CR424" s="14">
        <f t="shared" si="708"/>
        <v>7.4449493184201299E-2</v>
      </c>
      <c r="CS424" s="14">
        <f t="shared" si="709"/>
        <v>7.7245718280321535E-2</v>
      </c>
      <c r="CT424" s="14">
        <f t="shared" si="710"/>
        <v>7.5498077595246391E-2</v>
      </c>
      <c r="CU424" s="14">
        <f t="shared" si="711"/>
        <v>7.1653268088081076E-2</v>
      </c>
      <c r="CV424" s="14">
        <f t="shared" si="712"/>
        <v>6.8157986717930774E-2</v>
      </c>
      <c r="CW424" s="14">
        <f t="shared" si="713"/>
        <v>6.4662705347780472E-2</v>
      </c>
      <c r="CX424" s="14">
        <f t="shared" si="714"/>
        <v>6.1516952114645203E-2</v>
      </c>
      <c r="CY424" s="14">
        <f t="shared" si="715"/>
        <v>5.9769311429570066E-2</v>
      </c>
      <c r="CZ424" s="14">
        <f t="shared" si="716"/>
        <v>5.8720727018524974E-2</v>
      </c>
      <c r="DA424" s="14">
        <f t="shared" si="717"/>
        <v>5.7672142607479888E-2</v>
      </c>
      <c r="DB424" s="14">
        <f t="shared" si="718"/>
        <v>5.7322614470464849E-2</v>
      </c>
      <c r="DC424" s="14">
        <f t="shared" si="687"/>
        <v>0</v>
      </c>
      <c r="DD424" s="14">
        <f t="shared" si="645"/>
        <v>0</v>
      </c>
      <c r="DE424" s="14">
        <f t="shared" si="646"/>
        <v>0</v>
      </c>
      <c r="DF424" s="14">
        <f t="shared" si="647"/>
        <v>0</v>
      </c>
      <c r="DG424" s="14">
        <f t="shared" si="648"/>
        <v>0</v>
      </c>
      <c r="DH424" s="14">
        <f t="shared" si="649"/>
        <v>0</v>
      </c>
      <c r="DI424" s="14">
        <f t="shared" si="650"/>
        <v>0</v>
      </c>
      <c r="DJ424" s="14">
        <f t="shared" si="651"/>
        <v>0</v>
      </c>
      <c r="DK424" s="14">
        <f t="shared" si="652"/>
        <v>0</v>
      </c>
      <c r="DL424" s="14">
        <f t="shared" si="653"/>
        <v>0</v>
      </c>
      <c r="DM424" s="14">
        <f t="shared" si="654"/>
        <v>0</v>
      </c>
      <c r="DN424" s="14">
        <f t="shared" si="655"/>
        <v>0</v>
      </c>
      <c r="DO424" s="14">
        <f t="shared" si="656"/>
        <v>0</v>
      </c>
      <c r="DP424" s="14">
        <f t="shared" si="657"/>
        <v>0</v>
      </c>
      <c r="DQ424" s="14">
        <f t="shared" si="658"/>
        <v>0</v>
      </c>
      <c r="DR424" s="14">
        <f t="shared" si="659"/>
        <v>0</v>
      </c>
      <c r="DS424" s="14">
        <f t="shared" si="660"/>
        <v>0</v>
      </c>
      <c r="DT424" s="14">
        <f t="shared" si="661"/>
        <v>0</v>
      </c>
      <c r="DU424" s="14">
        <f t="shared" si="662"/>
        <v>0</v>
      </c>
      <c r="DV424" s="14">
        <f t="shared" si="663"/>
        <v>0</v>
      </c>
      <c r="DW424" s="14">
        <f t="shared" si="664"/>
        <v>0</v>
      </c>
      <c r="DX424" s="14">
        <f t="shared" si="665"/>
        <v>0</v>
      </c>
      <c r="DY424" s="14">
        <f t="shared" si="666"/>
        <v>0</v>
      </c>
      <c r="DZ424" s="14">
        <f t="shared" si="671"/>
        <v>0.99999999999999989</v>
      </c>
    </row>
    <row r="425" spans="1:130">
      <c r="A425" s="18"/>
      <c r="B425" s="18"/>
      <c r="C425" s="18">
        <v>2039</v>
      </c>
      <c r="D425" s="25"/>
      <c r="E425" s="25"/>
      <c r="F425" s="25"/>
      <c r="G425" s="25"/>
      <c r="H425" s="25"/>
      <c r="I425" s="25"/>
      <c r="J425" s="25"/>
      <c r="K425" s="25"/>
      <c r="L425" s="25"/>
      <c r="M425" s="25"/>
      <c r="N425" s="25"/>
      <c r="O425" s="25"/>
      <c r="P425" s="25"/>
      <c r="Q425" s="25"/>
      <c r="R425" s="25"/>
      <c r="S425" s="25"/>
      <c r="T425" s="25"/>
      <c r="U425" s="25"/>
      <c r="V425" s="25"/>
      <c r="W425" s="25">
        <f t="shared" si="723"/>
        <v>0</v>
      </c>
      <c r="X425" s="25">
        <f t="shared" si="724"/>
        <v>0</v>
      </c>
      <c r="Y425" s="25">
        <f t="shared" si="725"/>
        <v>0</v>
      </c>
      <c r="Z425" s="25">
        <f t="shared" si="726"/>
        <v>0</v>
      </c>
      <c r="AA425" s="25">
        <f t="shared" si="727"/>
        <v>1.2123635428906709E-13</v>
      </c>
      <c r="AB425" s="25">
        <f t="shared" si="728"/>
        <v>38.599999999999994</v>
      </c>
      <c r="AC425" s="25">
        <f t="shared" si="729"/>
        <v>39.999999999999993</v>
      </c>
      <c r="AD425" s="25">
        <f t="shared" si="730"/>
        <v>41.399999999999991</v>
      </c>
      <c r="AE425" s="25">
        <f t="shared" si="731"/>
        <v>42.599999999999987</v>
      </c>
      <c r="AF425" s="25">
        <f t="shared" si="732"/>
        <v>44.199999999999989</v>
      </c>
      <c r="AG425" s="25">
        <f t="shared" si="733"/>
        <v>43.199999999999989</v>
      </c>
      <c r="AH425" s="25">
        <f t="shared" si="734"/>
        <v>40.999999999999993</v>
      </c>
      <c r="AI425" s="25">
        <f t="shared" si="735"/>
        <v>38.999999999999993</v>
      </c>
      <c r="AJ425" s="25">
        <f t="shared" si="736"/>
        <v>36.999999999999993</v>
      </c>
      <c r="AK425" s="25">
        <f t="shared" si="737"/>
        <v>35.199999999999989</v>
      </c>
      <c r="AL425" s="25">
        <f t="shared" si="738"/>
        <v>34.199999999999996</v>
      </c>
      <c r="AM425" s="25">
        <f t="shared" si="739"/>
        <v>33.599999999999994</v>
      </c>
      <c r="AN425" s="25">
        <f t="shared" si="740"/>
        <v>32.999999999999993</v>
      </c>
      <c r="AO425" s="25">
        <f t="shared" ref="AO425:AO443" si="741">VLOOKUP($C$103,$D$3:$K$63,$A$73,0)*(B388-B387)</f>
        <v>32.79999999999999</v>
      </c>
      <c r="AP425" s="25">
        <f>VLOOKUP($C$104,$D$3:$K$63,$A$73,0)*(B387-B386)</f>
        <v>32.79999999999999</v>
      </c>
      <c r="AQ425" s="25">
        <f>VLOOKUP($C$105,$D$3:$K$63,$A$73,0)*B386</f>
        <v>0</v>
      </c>
      <c r="AR425" s="25"/>
      <c r="AS425" s="25"/>
      <c r="AT425" s="25"/>
      <c r="AU425" s="25"/>
      <c r="AV425" s="25"/>
      <c r="AW425" s="25"/>
      <c r="AX425" s="25"/>
      <c r="AY425" s="25"/>
      <c r="AZ425" s="25"/>
      <c r="BA425" s="25"/>
      <c r="BB425" s="25"/>
      <c r="BC425" s="25"/>
      <c r="BD425" s="25"/>
      <c r="BE425" s="25"/>
      <c r="BF425" s="25"/>
      <c r="BG425" s="25"/>
      <c r="BH425" s="25"/>
      <c r="BI425" s="25"/>
      <c r="BJ425" s="25"/>
      <c r="BK425" s="25"/>
      <c r="BL425" s="25"/>
      <c r="BM425" s="21">
        <f t="shared" si="668"/>
        <v>568.59999999999991</v>
      </c>
      <c r="BN425" s="18"/>
      <c r="BO425" s="18"/>
      <c r="BP425" s="18">
        <v>2039</v>
      </c>
      <c r="BQ425" s="14">
        <f t="shared" si="669"/>
        <v>0</v>
      </c>
      <c r="BR425" s="14">
        <f t="shared" si="689"/>
        <v>0</v>
      </c>
      <c r="BS425" s="14">
        <f t="shared" si="690"/>
        <v>0</v>
      </c>
      <c r="BT425" s="14">
        <f t="shared" si="691"/>
        <v>0</v>
      </c>
      <c r="BU425" s="14">
        <f t="shared" si="692"/>
        <v>0</v>
      </c>
      <c r="BV425" s="14">
        <f t="shared" si="693"/>
        <v>0</v>
      </c>
      <c r="BW425" s="14">
        <f t="shared" si="694"/>
        <v>0</v>
      </c>
      <c r="BX425" s="14">
        <f t="shared" si="695"/>
        <v>0</v>
      </c>
      <c r="BY425" s="14">
        <f t="shared" si="696"/>
        <v>0</v>
      </c>
      <c r="BZ425" s="14">
        <f t="shared" si="697"/>
        <v>0</v>
      </c>
      <c r="CA425" s="14">
        <f t="shared" si="698"/>
        <v>0</v>
      </c>
      <c r="CB425" s="14">
        <f t="shared" si="699"/>
        <v>0</v>
      </c>
      <c r="CC425" s="14">
        <f t="shared" si="700"/>
        <v>0</v>
      </c>
      <c r="CD425" s="14">
        <f t="shared" si="701"/>
        <v>0</v>
      </c>
      <c r="CE425" s="14">
        <f t="shared" si="702"/>
        <v>0</v>
      </c>
      <c r="CF425" s="14">
        <f t="shared" si="703"/>
        <v>0</v>
      </c>
      <c r="CG425" s="14">
        <f t="shared" si="686"/>
        <v>0</v>
      </c>
      <c r="CH425" s="14">
        <f t="shared" si="639"/>
        <v>0</v>
      </c>
      <c r="CI425" s="14">
        <f t="shared" si="640"/>
        <v>0</v>
      </c>
      <c r="CJ425" s="14">
        <f t="shared" si="641"/>
        <v>0</v>
      </c>
      <c r="CK425" s="14">
        <f t="shared" si="642"/>
        <v>0</v>
      </c>
      <c r="CL425" s="14">
        <f t="shared" si="643"/>
        <v>0</v>
      </c>
      <c r="CM425" s="14">
        <f t="shared" si="670"/>
        <v>0</v>
      </c>
      <c r="CN425" s="14">
        <f t="shared" si="704"/>
        <v>2.1321905432477509E-16</v>
      </c>
      <c r="CO425" s="14">
        <f t="shared" si="705"/>
        <v>6.7886035877594092E-2</v>
      </c>
      <c r="CP425" s="14">
        <f t="shared" si="706"/>
        <v>7.0348223707351387E-2</v>
      </c>
      <c r="CQ425" s="14">
        <f t="shared" si="707"/>
        <v>7.2810411537108682E-2</v>
      </c>
      <c r="CR425" s="14">
        <f t="shared" si="708"/>
        <v>7.4920858248329225E-2</v>
      </c>
      <c r="CS425" s="14">
        <f t="shared" si="709"/>
        <v>7.7734787196623273E-2</v>
      </c>
      <c r="CT425" s="14">
        <f t="shared" si="710"/>
        <v>7.5976081603939497E-2</v>
      </c>
      <c r="CU425" s="14">
        <f t="shared" si="711"/>
        <v>7.2106929300035177E-2</v>
      </c>
      <c r="CV425" s="14">
        <f t="shared" si="712"/>
        <v>6.8589518114667597E-2</v>
      </c>
      <c r="CW425" s="14">
        <f t="shared" si="713"/>
        <v>6.507210692930003E-2</v>
      </c>
      <c r="CX425" s="14">
        <f t="shared" si="714"/>
        <v>6.1906436862469209E-2</v>
      </c>
      <c r="CY425" s="14">
        <f t="shared" si="715"/>
        <v>6.014773126978544E-2</v>
      </c>
      <c r="CZ425" s="14">
        <f t="shared" si="716"/>
        <v>5.9092507914175169E-2</v>
      </c>
      <c r="DA425" s="14">
        <f t="shared" si="717"/>
        <v>5.803728455856489E-2</v>
      </c>
      <c r="DB425" s="14">
        <f t="shared" si="718"/>
        <v>5.7685543440028131E-2</v>
      </c>
      <c r="DC425" s="14">
        <f>AP425/$BM425</f>
        <v>5.7685543440028131E-2</v>
      </c>
      <c r="DD425" s="14">
        <f t="shared" si="645"/>
        <v>0</v>
      </c>
      <c r="DE425" s="14">
        <f t="shared" si="646"/>
        <v>0</v>
      </c>
      <c r="DF425" s="14">
        <f t="shared" si="647"/>
        <v>0</v>
      </c>
      <c r="DG425" s="14">
        <f t="shared" si="648"/>
        <v>0</v>
      </c>
      <c r="DH425" s="14">
        <f t="shared" si="649"/>
        <v>0</v>
      </c>
      <c r="DI425" s="14">
        <f t="shared" si="650"/>
        <v>0</v>
      </c>
      <c r="DJ425" s="14">
        <f t="shared" si="651"/>
        <v>0</v>
      </c>
      <c r="DK425" s="14">
        <f t="shared" si="652"/>
        <v>0</v>
      </c>
      <c r="DL425" s="14">
        <f t="shared" si="653"/>
        <v>0</v>
      </c>
      <c r="DM425" s="14">
        <f t="shared" si="654"/>
        <v>0</v>
      </c>
      <c r="DN425" s="14">
        <f t="shared" si="655"/>
        <v>0</v>
      </c>
      <c r="DO425" s="14">
        <f t="shared" si="656"/>
        <v>0</v>
      </c>
      <c r="DP425" s="14">
        <f t="shared" si="657"/>
        <v>0</v>
      </c>
      <c r="DQ425" s="14">
        <f t="shared" si="658"/>
        <v>0</v>
      </c>
      <c r="DR425" s="14">
        <f t="shared" si="659"/>
        <v>0</v>
      </c>
      <c r="DS425" s="14">
        <f t="shared" si="660"/>
        <v>0</v>
      </c>
      <c r="DT425" s="14">
        <f t="shared" si="661"/>
        <v>0</v>
      </c>
      <c r="DU425" s="14">
        <f t="shared" si="662"/>
        <v>0</v>
      </c>
      <c r="DV425" s="14">
        <f t="shared" si="663"/>
        <v>0</v>
      </c>
      <c r="DW425" s="14">
        <f t="shared" si="664"/>
        <v>0</v>
      </c>
      <c r="DX425" s="14">
        <f t="shared" si="665"/>
        <v>0</v>
      </c>
      <c r="DY425" s="14">
        <f t="shared" si="666"/>
        <v>0</v>
      </c>
      <c r="DZ425" s="14">
        <f>SUM(BQ425:DY425)</f>
        <v>1.0000000000000002</v>
      </c>
    </row>
    <row r="426" spans="1:130">
      <c r="A426" s="18"/>
      <c r="B426" s="18"/>
      <c r="C426" s="18">
        <v>2040</v>
      </c>
      <c r="D426" s="25"/>
      <c r="E426" s="25"/>
      <c r="F426" s="25"/>
      <c r="G426" s="25"/>
      <c r="H426" s="25"/>
      <c r="I426" s="25"/>
      <c r="J426" s="25"/>
      <c r="K426" s="25"/>
      <c r="L426" s="25"/>
      <c r="M426" s="25"/>
      <c r="N426" s="25"/>
      <c r="O426" s="25"/>
      <c r="P426" s="25"/>
      <c r="Q426" s="25"/>
      <c r="R426" s="25"/>
      <c r="S426" s="25"/>
      <c r="T426" s="25"/>
      <c r="U426" s="25"/>
      <c r="V426" s="25"/>
      <c r="W426" s="25"/>
      <c r="X426" s="25">
        <f t="shared" si="724"/>
        <v>0</v>
      </c>
      <c r="Y426" s="25">
        <f t="shared" si="725"/>
        <v>0</v>
      </c>
      <c r="Z426" s="25">
        <f t="shared" si="726"/>
        <v>0</v>
      </c>
      <c r="AA426" s="25">
        <f t="shared" si="727"/>
        <v>0</v>
      </c>
      <c r="AB426" s="25">
        <f t="shared" si="728"/>
        <v>1.2856382625159313E-13</v>
      </c>
      <c r="AC426" s="25">
        <f t="shared" si="729"/>
        <v>39.999999999999993</v>
      </c>
      <c r="AD426" s="25">
        <f t="shared" si="730"/>
        <v>41.399999999999991</v>
      </c>
      <c r="AE426" s="25">
        <f t="shared" si="731"/>
        <v>42.599999999999987</v>
      </c>
      <c r="AF426" s="25">
        <f t="shared" si="732"/>
        <v>44.199999999999989</v>
      </c>
      <c r="AG426" s="25">
        <f t="shared" si="733"/>
        <v>43.199999999999989</v>
      </c>
      <c r="AH426" s="25">
        <f t="shared" si="734"/>
        <v>40.999999999999993</v>
      </c>
      <c r="AI426" s="25">
        <f t="shared" si="735"/>
        <v>38.999999999999993</v>
      </c>
      <c r="AJ426" s="25">
        <f t="shared" si="736"/>
        <v>36.999999999999993</v>
      </c>
      <c r="AK426" s="25">
        <f t="shared" si="737"/>
        <v>35.199999999999989</v>
      </c>
      <c r="AL426" s="25">
        <f t="shared" si="738"/>
        <v>34.199999999999996</v>
      </c>
      <c r="AM426" s="25">
        <f t="shared" si="739"/>
        <v>33.599999999999994</v>
      </c>
      <c r="AN426" s="25">
        <f t="shared" si="740"/>
        <v>32.999999999999993</v>
      </c>
      <c r="AO426" s="25">
        <f t="shared" si="741"/>
        <v>32.79999999999999</v>
      </c>
      <c r="AP426" s="25">
        <f t="shared" ref="AP426:AP444" si="742">VLOOKUP($C$104,$D$3:$K$63,$A$73,0)*(B388-B387)</f>
        <v>32.79999999999999</v>
      </c>
      <c r="AQ426" s="25">
        <f>VLOOKUP($C$105,$D$3:$K$63,$A$73,0)*(B387-B386)</f>
        <v>32.79999999999999</v>
      </c>
      <c r="AR426" s="25">
        <f>VLOOKUP($C$106,$D$3:$K$63,$A$73,0)*B386</f>
        <v>0</v>
      </c>
      <c r="AS426" s="25"/>
      <c r="AT426" s="25"/>
      <c r="AU426" s="25"/>
      <c r="AV426" s="25"/>
      <c r="AW426" s="25"/>
      <c r="AX426" s="25"/>
      <c r="AY426" s="25"/>
      <c r="AZ426" s="25"/>
      <c r="BA426" s="25"/>
      <c r="BB426" s="25"/>
      <c r="BC426" s="25"/>
      <c r="BD426" s="25"/>
      <c r="BE426" s="25"/>
      <c r="BF426" s="25"/>
      <c r="BG426" s="25"/>
      <c r="BH426" s="25"/>
      <c r="BI426" s="25"/>
      <c r="BJ426" s="25"/>
      <c r="BK426" s="25"/>
      <c r="BL426" s="25"/>
      <c r="BM426" s="21">
        <f t="shared" si="668"/>
        <v>562.80000000000007</v>
      </c>
      <c r="BN426" s="18"/>
      <c r="BO426" s="18"/>
      <c r="BP426" s="18">
        <v>2040</v>
      </c>
      <c r="BQ426" s="14">
        <f t="shared" si="669"/>
        <v>0</v>
      </c>
      <c r="BR426" s="14">
        <f t="shared" si="689"/>
        <v>0</v>
      </c>
      <c r="BS426" s="14">
        <f t="shared" si="690"/>
        <v>0</v>
      </c>
      <c r="BT426" s="14">
        <f t="shared" si="691"/>
        <v>0</v>
      </c>
      <c r="BU426" s="14">
        <f t="shared" si="692"/>
        <v>0</v>
      </c>
      <c r="BV426" s="14">
        <f t="shared" si="693"/>
        <v>0</v>
      </c>
      <c r="BW426" s="14">
        <f t="shared" si="694"/>
        <v>0</v>
      </c>
      <c r="BX426" s="14">
        <f t="shared" si="695"/>
        <v>0</v>
      </c>
      <c r="BY426" s="14">
        <f t="shared" si="696"/>
        <v>0</v>
      </c>
      <c r="BZ426" s="14">
        <f t="shared" si="697"/>
        <v>0</v>
      </c>
      <c r="CA426" s="14">
        <f t="shared" si="698"/>
        <v>0</v>
      </c>
      <c r="CB426" s="14">
        <f t="shared" si="699"/>
        <v>0</v>
      </c>
      <c r="CC426" s="14">
        <f t="shared" si="700"/>
        <v>0</v>
      </c>
      <c r="CD426" s="14">
        <f t="shared" si="701"/>
        <v>0</v>
      </c>
      <c r="CE426" s="14">
        <f t="shared" si="702"/>
        <v>0</v>
      </c>
      <c r="CF426" s="14">
        <f t="shared" si="703"/>
        <v>0</v>
      </c>
      <c r="CG426" s="14">
        <f t="shared" si="686"/>
        <v>0</v>
      </c>
      <c r="CH426" s="14">
        <f t="shared" si="639"/>
        <v>0</v>
      </c>
      <c r="CI426" s="14">
        <f t="shared" si="640"/>
        <v>0</v>
      </c>
      <c r="CJ426" s="14">
        <f t="shared" si="641"/>
        <v>0</v>
      </c>
      <c r="CK426" s="14">
        <f t="shared" si="642"/>
        <v>0</v>
      </c>
      <c r="CL426" s="14">
        <f t="shared" si="643"/>
        <v>0</v>
      </c>
      <c r="CM426" s="14">
        <f t="shared" si="670"/>
        <v>0</v>
      </c>
      <c r="CN426" s="14">
        <f t="shared" si="704"/>
        <v>0</v>
      </c>
      <c r="CO426" s="14">
        <f t="shared" si="705"/>
        <v>2.2843608075976031E-16</v>
      </c>
      <c r="CP426" s="14">
        <f t="shared" si="706"/>
        <v>7.1073205401563588E-2</v>
      </c>
      <c r="CQ426" s="14">
        <f t="shared" si="707"/>
        <v>7.3560767590618317E-2</v>
      </c>
      <c r="CR426" s="14">
        <f t="shared" si="708"/>
        <v>7.569296375266521E-2</v>
      </c>
      <c r="CS426" s="14">
        <f t="shared" si="709"/>
        <v>7.8535891968727761E-2</v>
      </c>
      <c r="CT426" s="14">
        <f t="shared" si="710"/>
        <v>7.6759061833688663E-2</v>
      </c>
      <c r="CU426" s="14">
        <f t="shared" si="711"/>
        <v>7.2850035536602673E-2</v>
      </c>
      <c r="CV426" s="14">
        <f t="shared" si="712"/>
        <v>6.9296375266524504E-2</v>
      </c>
      <c r="CW426" s="14">
        <f t="shared" si="713"/>
        <v>6.5742714996446322E-2</v>
      </c>
      <c r="CX426" s="14">
        <f t="shared" si="714"/>
        <v>6.2544420753375948E-2</v>
      </c>
      <c r="CY426" s="14">
        <f t="shared" si="715"/>
        <v>6.0767590618336871E-2</v>
      </c>
      <c r="CZ426" s="14">
        <f t="shared" si="716"/>
        <v>5.9701492537313418E-2</v>
      </c>
      <c r="DA426" s="14">
        <f t="shared" si="717"/>
        <v>5.8635394456289958E-2</v>
      </c>
      <c r="DB426" s="14">
        <f t="shared" si="718"/>
        <v>5.8280028429282135E-2</v>
      </c>
      <c r="DC426" s="14">
        <f>AP425/$BM426</f>
        <v>5.8280028429282135E-2</v>
      </c>
      <c r="DD426" s="14">
        <f t="shared" si="645"/>
        <v>5.8280028429282135E-2</v>
      </c>
      <c r="DE426" s="14">
        <f t="shared" si="646"/>
        <v>0</v>
      </c>
      <c r="DF426" s="14">
        <f t="shared" si="647"/>
        <v>0</v>
      </c>
      <c r="DG426" s="14">
        <f t="shared" si="648"/>
        <v>0</v>
      </c>
      <c r="DH426" s="14">
        <f t="shared" si="649"/>
        <v>0</v>
      </c>
      <c r="DI426" s="14">
        <f t="shared" si="650"/>
        <v>0</v>
      </c>
      <c r="DJ426" s="14">
        <f t="shared" si="651"/>
        <v>0</v>
      </c>
      <c r="DK426" s="14">
        <f t="shared" si="652"/>
        <v>0</v>
      </c>
      <c r="DL426" s="14">
        <f t="shared" si="653"/>
        <v>0</v>
      </c>
      <c r="DM426" s="14">
        <f t="shared" si="654"/>
        <v>0</v>
      </c>
      <c r="DN426" s="14">
        <f t="shared" si="655"/>
        <v>0</v>
      </c>
      <c r="DO426" s="14">
        <f t="shared" si="656"/>
        <v>0</v>
      </c>
      <c r="DP426" s="14">
        <f t="shared" si="657"/>
        <v>0</v>
      </c>
      <c r="DQ426" s="14">
        <f t="shared" si="658"/>
        <v>0</v>
      </c>
      <c r="DR426" s="14">
        <f t="shared" si="659"/>
        <v>0</v>
      </c>
      <c r="DS426" s="14">
        <f t="shared" si="660"/>
        <v>0</v>
      </c>
      <c r="DT426" s="14">
        <f t="shared" si="661"/>
        <v>0</v>
      </c>
      <c r="DU426" s="14">
        <f t="shared" si="662"/>
        <v>0</v>
      </c>
      <c r="DV426" s="14">
        <f t="shared" si="663"/>
        <v>0</v>
      </c>
      <c r="DW426" s="14">
        <f t="shared" si="664"/>
        <v>0</v>
      </c>
      <c r="DX426" s="14">
        <f t="shared" si="665"/>
        <v>0</v>
      </c>
      <c r="DY426" s="14">
        <f t="shared" si="666"/>
        <v>0</v>
      </c>
      <c r="DZ426" s="14">
        <f t="shared" ref="DZ426:DZ446" si="743">SUM(BQ426:DY426)</f>
        <v>0.99999999999999989</v>
      </c>
    </row>
    <row r="427" spans="1:130">
      <c r="A427" s="18"/>
      <c r="B427" s="18"/>
      <c r="C427" s="18">
        <v>2041</v>
      </c>
      <c r="D427" s="25"/>
      <c r="E427" s="25"/>
      <c r="F427" s="25"/>
      <c r="G427" s="25"/>
      <c r="H427" s="25"/>
      <c r="I427" s="25"/>
      <c r="J427" s="25"/>
      <c r="K427" s="25"/>
      <c r="L427" s="25"/>
      <c r="M427" s="25"/>
      <c r="N427" s="25"/>
      <c r="O427" s="25"/>
      <c r="P427" s="25"/>
      <c r="Q427" s="25"/>
      <c r="R427" s="25"/>
      <c r="S427" s="25"/>
      <c r="T427" s="25"/>
      <c r="U427" s="25"/>
      <c r="V427" s="25"/>
      <c r="W427" s="25"/>
      <c r="X427" s="25"/>
      <c r="Y427" s="25">
        <f t="shared" si="725"/>
        <v>0</v>
      </c>
      <c r="Z427" s="25">
        <f t="shared" si="726"/>
        <v>0</v>
      </c>
      <c r="AA427" s="25">
        <f t="shared" si="727"/>
        <v>0</v>
      </c>
      <c r="AB427" s="25">
        <f t="shared" si="728"/>
        <v>0</v>
      </c>
      <c r="AC427" s="25">
        <f t="shared" si="729"/>
        <v>1.3322676295501878E-13</v>
      </c>
      <c r="AD427" s="25">
        <f t="shared" si="730"/>
        <v>41.399999999999991</v>
      </c>
      <c r="AE427" s="25">
        <f t="shared" si="731"/>
        <v>42.599999999999987</v>
      </c>
      <c r="AF427" s="25">
        <f t="shared" si="732"/>
        <v>44.199999999999989</v>
      </c>
      <c r="AG427" s="25">
        <f t="shared" si="733"/>
        <v>43.199999999999989</v>
      </c>
      <c r="AH427" s="25">
        <f t="shared" si="734"/>
        <v>40.999999999999993</v>
      </c>
      <c r="AI427" s="25">
        <f t="shared" si="735"/>
        <v>38.999999999999993</v>
      </c>
      <c r="AJ427" s="25">
        <f t="shared" si="736"/>
        <v>36.999999999999993</v>
      </c>
      <c r="AK427" s="25">
        <f t="shared" si="737"/>
        <v>35.199999999999989</v>
      </c>
      <c r="AL427" s="25">
        <f t="shared" si="738"/>
        <v>34.199999999999996</v>
      </c>
      <c r="AM427" s="25">
        <f t="shared" si="739"/>
        <v>33.599999999999994</v>
      </c>
      <c r="AN427" s="25">
        <f t="shared" si="740"/>
        <v>32.999999999999993</v>
      </c>
      <c r="AO427" s="25">
        <f t="shared" si="741"/>
        <v>32.79999999999999</v>
      </c>
      <c r="AP427" s="25">
        <f t="shared" si="742"/>
        <v>32.79999999999999</v>
      </c>
      <c r="AQ427" s="25">
        <f t="shared" ref="AQ427:AQ445" si="744">VLOOKUP($C$105,$D$3:$K$63,$A$73,0)*(B388-B387)</f>
        <v>32.79999999999999</v>
      </c>
      <c r="AR427" s="25">
        <f>VLOOKUP($C$106,$D$3:$K$63,$A$73,0)*(B387-B386)</f>
        <v>32.999999999999993</v>
      </c>
      <c r="AS427" s="25">
        <f>VLOOKUP($C$107,$D$3:$K$63,$A$73,0)*B386</f>
        <v>0</v>
      </c>
      <c r="AT427" s="25"/>
      <c r="AU427" s="25"/>
      <c r="AV427" s="25"/>
      <c r="AW427" s="25"/>
      <c r="AX427" s="25"/>
      <c r="AY427" s="25"/>
      <c r="AZ427" s="25"/>
      <c r="BA427" s="25"/>
      <c r="BB427" s="25"/>
      <c r="BC427" s="25"/>
      <c r="BD427" s="25"/>
      <c r="BE427" s="25"/>
      <c r="BF427" s="25"/>
      <c r="BG427" s="25"/>
      <c r="BH427" s="25"/>
      <c r="BI427" s="25"/>
      <c r="BJ427" s="25"/>
      <c r="BK427" s="25"/>
      <c r="BL427" s="25"/>
      <c r="BM427" s="21">
        <f t="shared" si="668"/>
        <v>555.80000000000007</v>
      </c>
      <c r="BN427" s="18"/>
      <c r="BO427" s="18"/>
      <c r="BP427" s="18">
        <v>2041</v>
      </c>
      <c r="BQ427" s="14">
        <f t="shared" si="669"/>
        <v>0</v>
      </c>
      <c r="BR427" s="14">
        <f t="shared" si="689"/>
        <v>0</v>
      </c>
      <c r="BS427" s="14">
        <f t="shared" si="690"/>
        <v>0</v>
      </c>
      <c r="BT427" s="14">
        <f t="shared" si="691"/>
        <v>0</v>
      </c>
      <c r="BU427" s="14">
        <f t="shared" si="692"/>
        <v>0</v>
      </c>
      <c r="BV427" s="14">
        <f t="shared" si="693"/>
        <v>0</v>
      </c>
      <c r="BW427" s="14">
        <f t="shared" si="694"/>
        <v>0</v>
      </c>
      <c r="BX427" s="14">
        <f t="shared" si="695"/>
        <v>0</v>
      </c>
      <c r="BY427" s="14">
        <f t="shared" si="696"/>
        <v>0</v>
      </c>
      <c r="BZ427" s="14">
        <f t="shared" si="697"/>
        <v>0</v>
      </c>
      <c r="CA427" s="14">
        <f t="shared" si="698"/>
        <v>0</v>
      </c>
      <c r="CB427" s="14">
        <f t="shared" si="699"/>
        <v>0</v>
      </c>
      <c r="CC427" s="14">
        <f t="shared" si="700"/>
        <v>0</v>
      </c>
      <c r="CD427" s="14">
        <f t="shared" si="701"/>
        <v>0</v>
      </c>
      <c r="CE427" s="14">
        <f t="shared" si="702"/>
        <v>0</v>
      </c>
      <c r="CF427" s="14">
        <f t="shared" si="703"/>
        <v>0</v>
      </c>
      <c r="CG427" s="14">
        <f t="shared" si="686"/>
        <v>0</v>
      </c>
      <c r="CH427" s="14">
        <f t="shared" si="639"/>
        <v>0</v>
      </c>
      <c r="CI427" s="14">
        <f t="shared" si="640"/>
        <v>0</v>
      </c>
      <c r="CJ427" s="14">
        <f t="shared" si="641"/>
        <v>0</v>
      </c>
      <c r="CK427" s="14">
        <f t="shared" si="642"/>
        <v>0</v>
      </c>
      <c r="CL427" s="14">
        <f t="shared" si="643"/>
        <v>0</v>
      </c>
      <c r="CM427" s="14">
        <f t="shared" si="670"/>
        <v>0</v>
      </c>
      <c r="CN427" s="14">
        <f t="shared" si="704"/>
        <v>0</v>
      </c>
      <c r="CO427" s="14">
        <f t="shared" si="705"/>
        <v>0</v>
      </c>
      <c r="CP427" s="14">
        <f t="shared" si="706"/>
        <v>2.3970270412921691E-16</v>
      </c>
      <c r="CQ427" s="14">
        <f t="shared" si="707"/>
        <v>7.4487225620726849E-2</v>
      </c>
      <c r="CR427" s="14">
        <f t="shared" si="708"/>
        <v>7.6646275638718925E-2</v>
      </c>
      <c r="CS427" s="14">
        <f t="shared" si="709"/>
        <v>7.9525008996041716E-2</v>
      </c>
      <c r="CT427" s="14">
        <f t="shared" si="710"/>
        <v>7.7725800647714977E-2</v>
      </c>
      <c r="CU427" s="14">
        <f t="shared" si="711"/>
        <v>7.3767542281396162E-2</v>
      </c>
      <c r="CV427" s="14">
        <f t="shared" si="712"/>
        <v>7.0169125584742698E-2</v>
      </c>
      <c r="CW427" s="14">
        <f t="shared" si="713"/>
        <v>6.6570708888089219E-2</v>
      </c>
      <c r="CX427" s="14">
        <f t="shared" si="714"/>
        <v>6.3332133861101092E-2</v>
      </c>
      <c r="CY427" s="14">
        <f t="shared" si="715"/>
        <v>6.1532925512774367E-2</v>
      </c>
      <c r="CZ427" s="14">
        <f t="shared" si="716"/>
        <v>6.0453400503778322E-2</v>
      </c>
      <c r="DA427" s="14">
        <f t="shared" si="717"/>
        <v>5.9373875494782277E-2</v>
      </c>
      <c r="DB427" s="14">
        <f t="shared" si="718"/>
        <v>5.9014033825116927E-2</v>
      </c>
      <c r="DC427" s="14">
        <f t="shared" ref="DC427:DC446" si="745">AP427/$BM427</f>
        <v>5.9014033825116927E-2</v>
      </c>
      <c r="DD427" s="14">
        <f t="shared" si="645"/>
        <v>5.9014033825116927E-2</v>
      </c>
      <c r="DE427" s="14">
        <f t="shared" si="646"/>
        <v>5.9373875494782277E-2</v>
      </c>
      <c r="DF427" s="14">
        <f t="shared" si="647"/>
        <v>0</v>
      </c>
      <c r="DG427" s="14">
        <f t="shared" si="648"/>
        <v>0</v>
      </c>
      <c r="DH427" s="14">
        <f t="shared" si="649"/>
        <v>0</v>
      </c>
      <c r="DI427" s="14">
        <f t="shared" si="650"/>
        <v>0</v>
      </c>
      <c r="DJ427" s="14">
        <f t="shared" si="651"/>
        <v>0</v>
      </c>
      <c r="DK427" s="14">
        <f t="shared" si="652"/>
        <v>0</v>
      </c>
      <c r="DL427" s="14">
        <f t="shared" si="653"/>
        <v>0</v>
      </c>
      <c r="DM427" s="14">
        <f t="shared" si="654"/>
        <v>0</v>
      </c>
      <c r="DN427" s="14">
        <f t="shared" si="655"/>
        <v>0</v>
      </c>
      <c r="DO427" s="14">
        <f t="shared" si="656"/>
        <v>0</v>
      </c>
      <c r="DP427" s="14">
        <f t="shared" si="657"/>
        <v>0</v>
      </c>
      <c r="DQ427" s="14">
        <f t="shared" si="658"/>
        <v>0</v>
      </c>
      <c r="DR427" s="14">
        <f t="shared" si="659"/>
        <v>0</v>
      </c>
      <c r="DS427" s="14">
        <f t="shared" si="660"/>
        <v>0</v>
      </c>
      <c r="DT427" s="14">
        <f t="shared" si="661"/>
        <v>0</v>
      </c>
      <c r="DU427" s="14">
        <f t="shared" si="662"/>
        <v>0</v>
      </c>
      <c r="DV427" s="14">
        <f t="shared" si="663"/>
        <v>0</v>
      </c>
      <c r="DW427" s="14">
        <f t="shared" si="664"/>
        <v>0</v>
      </c>
      <c r="DX427" s="14">
        <f t="shared" si="665"/>
        <v>0</v>
      </c>
      <c r="DY427" s="14">
        <f t="shared" si="666"/>
        <v>0</v>
      </c>
      <c r="DZ427" s="14">
        <f t="shared" si="743"/>
        <v>0.99999999999999978</v>
      </c>
    </row>
    <row r="428" spans="1:130">
      <c r="A428" s="18"/>
      <c r="B428" s="18"/>
      <c r="C428" s="18">
        <v>2042</v>
      </c>
      <c r="D428" s="25"/>
      <c r="E428" s="25"/>
      <c r="F428" s="25"/>
      <c r="G428" s="25"/>
      <c r="H428" s="25"/>
      <c r="I428" s="25"/>
      <c r="J428" s="25"/>
      <c r="K428" s="25"/>
      <c r="L428" s="25"/>
      <c r="M428" s="25"/>
      <c r="N428" s="25"/>
      <c r="O428" s="25"/>
      <c r="P428" s="25"/>
      <c r="Q428" s="25"/>
      <c r="R428" s="25"/>
      <c r="S428" s="25"/>
      <c r="T428" s="25"/>
      <c r="U428" s="25"/>
      <c r="V428" s="25"/>
      <c r="W428" s="25"/>
      <c r="X428" s="25"/>
      <c r="Y428" s="25"/>
      <c r="Z428" s="25">
        <f t="shared" si="726"/>
        <v>0</v>
      </c>
      <c r="AA428" s="25">
        <f t="shared" si="727"/>
        <v>0</v>
      </c>
      <c r="AB428" s="25">
        <f t="shared" si="728"/>
        <v>0</v>
      </c>
      <c r="AC428" s="25">
        <f t="shared" si="729"/>
        <v>0</v>
      </c>
      <c r="AD428" s="25">
        <f t="shared" si="730"/>
        <v>1.3788969965844444E-13</v>
      </c>
      <c r="AE428" s="25">
        <f t="shared" si="731"/>
        <v>42.599999999999987</v>
      </c>
      <c r="AF428" s="25">
        <f t="shared" si="732"/>
        <v>44.199999999999989</v>
      </c>
      <c r="AG428" s="25">
        <f t="shared" si="733"/>
        <v>43.199999999999989</v>
      </c>
      <c r="AH428" s="25">
        <f t="shared" si="734"/>
        <v>40.999999999999993</v>
      </c>
      <c r="AI428" s="25">
        <f t="shared" si="735"/>
        <v>38.999999999999993</v>
      </c>
      <c r="AJ428" s="25">
        <f t="shared" si="736"/>
        <v>36.999999999999993</v>
      </c>
      <c r="AK428" s="25">
        <f t="shared" si="737"/>
        <v>35.199999999999989</v>
      </c>
      <c r="AL428" s="25">
        <f t="shared" si="738"/>
        <v>34.199999999999996</v>
      </c>
      <c r="AM428" s="25">
        <f t="shared" si="739"/>
        <v>33.599999999999994</v>
      </c>
      <c r="AN428" s="25">
        <f t="shared" si="740"/>
        <v>32.999999999999993</v>
      </c>
      <c r="AO428" s="25">
        <f t="shared" si="741"/>
        <v>32.79999999999999</v>
      </c>
      <c r="AP428" s="25">
        <f t="shared" si="742"/>
        <v>32.79999999999999</v>
      </c>
      <c r="AQ428" s="25">
        <f t="shared" si="744"/>
        <v>32.79999999999999</v>
      </c>
      <c r="AR428" s="25">
        <f t="shared" ref="AR428:AR446" si="746">VLOOKUP($C$106,$D$3:$K$63,$A$73,0)*(B388-B387)</f>
        <v>32.999999999999993</v>
      </c>
      <c r="AS428" s="25">
        <f>VLOOKUP($C$107,$D$3:$K$63,$A$73,0)*(B387-B386)</f>
        <v>33.199999999999996</v>
      </c>
      <c r="AT428" s="25">
        <f>VLOOKUP($C$108,$D$3:$K$63,$A$73,0)*B386</f>
        <v>0</v>
      </c>
      <c r="AU428" s="25"/>
      <c r="AV428" s="25"/>
      <c r="AW428" s="25"/>
      <c r="AX428" s="25"/>
      <c r="AY428" s="25"/>
      <c r="AZ428" s="25"/>
      <c r="BA428" s="25"/>
      <c r="BB428" s="25"/>
      <c r="BC428" s="25"/>
      <c r="BD428" s="25"/>
      <c r="BE428" s="25"/>
      <c r="BF428" s="25"/>
      <c r="BG428" s="25"/>
      <c r="BH428" s="25"/>
      <c r="BI428" s="25"/>
      <c r="BJ428" s="25"/>
      <c r="BK428" s="25"/>
      <c r="BL428" s="25"/>
      <c r="BM428" s="21">
        <f t="shared" si="668"/>
        <v>547.60000000000014</v>
      </c>
      <c r="BN428" s="18"/>
      <c r="BO428" s="18"/>
      <c r="BP428" s="18">
        <v>2042</v>
      </c>
      <c r="BQ428" s="14">
        <f t="shared" si="669"/>
        <v>0</v>
      </c>
      <c r="BR428" s="14">
        <f t="shared" si="689"/>
        <v>0</v>
      </c>
      <c r="BS428" s="14">
        <f t="shared" si="690"/>
        <v>0</v>
      </c>
      <c r="BT428" s="14">
        <f t="shared" si="691"/>
        <v>0</v>
      </c>
      <c r="BU428" s="14">
        <f t="shared" si="692"/>
        <v>0</v>
      </c>
      <c r="BV428" s="14">
        <f t="shared" si="693"/>
        <v>0</v>
      </c>
      <c r="BW428" s="14">
        <f t="shared" si="694"/>
        <v>0</v>
      </c>
      <c r="BX428" s="14">
        <f t="shared" si="695"/>
        <v>0</v>
      </c>
      <c r="BY428" s="14">
        <f t="shared" si="696"/>
        <v>0</v>
      </c>
      <c r="BZ428" s="14">
        <f t="shared" si="697"/>
        <v>0</v>
      </c>
      <c r="CA428" s="14">
        <f t="shared" si="698"/>
        <v>0</v>
      </c>
      <c r="CB428" s="14">
        <f t="shared" si="699"/>
        <v>0</v>
      </c>
      <c r="CC428" s="14">
        <f t="shared" si="700"/>
        <v>0</v>
      </c>
      <c r="CD428" s="14">
        <f t="shared" si="701"/>
        <v>0</v>
      </c>
      <c r="CE428" s="14">
        <f t="shared" si="702"/>
        <v>0</v>
      </c>
      <c r="CF428" s="14">
        <f t="shared" si="703"/>
        <v>0</v>
      </c>
      <c r="CG428" s="14">
        <f t="shared" si="686"/>
        <v>0</v>
      </c>
      <c r="CH428" s="14">
        <f t="shared" si="639"/>
        <v>0</v>
      </c>
      <c r="CI428" s="14">
        <f t="shared" si="640"/>
        <v>0</v>
      </c>
      <c r="CJ428" s="14">
        <f t="shared" si="641"/>
        <v>0</v>
      </c>
      <c r="CK428" s="14">
        <f t="shared" si="642"/>
        <v>0</v>
      </c>
      <c r="CL428" s="14">
        <f t="shared" si="643"/>
        <v>0</v>
      </c>
      <c r="CM428" s="14">
        <f t="shared" si="670"/>
        <v>0</v>
      </c>
      <c r="CN428" s="14">
        <f t="shared" si="704"/>
        <v>0</v>
      </c>
      <c r="CO428" s="14">
        <f t="shared" si="705"/>
        <v>0</v>
      </c>
      <c r="CP428" s="14">
        <f t="shared" si="706"/>
        <v>0</v>
      </c>
      <c r="CQ428" s="14">
        <f t="shared" si="707"/>
        <v>2.5180734050117677E-16</v>
      </c>
      <c r="CR428" s="14">
        <f t="shared" si="708"/>
        <v>7.7794010226442611E-2</v>
      </c>
      <c r="CS428" s="14">
        <f t="shared" si="709"/>
        <v>8.0715850986121218E-2</v>
      </c>
      <c r="CT428" s="14">
        <f t="shared" si="710"/>
        <v>7.8889700511322089E-2</v>
      </c>
      <c r="CU428" s="14">
        <f t="shared" si="711"/>
        <v>7.4872169466764033E-2</v>
      </c>
      <c r="CV428" s="14">
        <f t="shared" si="712"/>
        <v>7.1219868517165788E-2</v>
      </c>
      <c r="CW428" s="14">
        <f t="shared" si="713"/>
        <v>6.7567567567567544E-2</v>
      </c>
      <c r="CX428" s="14">
        <f t="shared" si="714"/>
        <v>6.4280496712929111E-2</v>
      </c>
      <c r="CY428" s="14">
        <f t="shared" si="715"/>
        <v>6.2454346238129996E-2</v>
      </c>
      <c r="CZ428" s="14">
        <f t="shared" si="716"/>
        <v>6.1358655953250525E-2</v>
      </c>
      <c r="DA428" s="14">
        <f t="shared" si="717"/>
        <v>6.0262965668371048E-2</v>
      </c>
      <c r="DB428" s="14">
        <f t="shared" si="718"/>
        <v>5.9897735573411215E-2</v>
      </c>
      <c r="DC428" s="14">
        <f t="shared" si="745"/>
        <v>5.9897735573411215E-2</v>
      </c>
      <c r="DD428" s="14">
        <f t="shared" si="645"/>
        <v>5.9897735573411215E-2</v>
      </c>
      <c r="DE428" s="14">
        <f t="shared" si="646"/>
        <v>6.0262965668371048E-2</v>
      </c>
      <c r="DF428" s="14">
        <f t="shared" si="647"/>
        <v>6.0628195763330874E-2</v>
      </c>
      <c r="DG428" s="14">
        <f t="shared" si="648"/>
        <v>0</v>
      </c>
      <c r="DH428" s="14">
        <f t="shared" si="649"/>
        <v>0</v>
      </c>
      <c r="DI428" s="14">
        <f t="shared" si="650"/>
        <v>0</v>
      </c>
      <c r="DJ428" s="14">
        <f t="shared" si="651"/>
        <v>0</v>
      </c>
      <c r="DK428" s="14">
        <f t="shared" si="652"/>
        <v>0</v>
      </c>
      <c r="DL428" s="14">
        <f t="shared" si="653"/>
        <v>0</v>
      </c>
      <c r="DM428" s="14">
        <f t="shared" si="654"/>
        <v>0</v>
      </c>
      <c r="DN428" s="14">
        <f t="shared" si="655"/>
        <v>0</v>
      </c>
      <c r="DO428" s="14">
        <f t="shared" si="656"/>
        <v>0</v>
      </c>
      <c r="DP428" s="14">
        <f t="shared" si="657"/>
        <v>0</v>
      </c>
      <c r="DQ428" s="14">
        <f t="shared" si="658"/>
        <v>0</v>
      </c>
      <c r="DR428" s="14">
        <f t="shared" si="659"/>
        <v>0</v>
      </c>
      <c r="DS428" s="14">
        <f t="shared" si="660"/>
        <v>0</v>
      </c>
      <c r="DT428" s="14">
        <f t="shared" si="661"/>
        <v>0</v>
      </c>
      <c r="DU428" s="14">
        <f t="shared" si="662"/>
        <v>0</v>
      </c>
      <c r="DV428" s="14">
        <f t="shared" si="663"/>
        <v>0</v>
      </c>
      <c r="DW428" s="14">
        <f t="shared" si="664"/>
        <v>0</v>
      </c>
      <c r="DX428" s="14">
        <f t="shared" si="665"/>
        <v>0</v>
      </c>
      <c r="DY428" s="14">
        <f t="shared" si="666"/>
        <v>0</v>
      </c>
      <c r="DZ428" s="14">
        <f t="shared" si="743"/>
        <v>0.99999999999999967</v>
      </c>
    </row>
    <row r="429" spans="1:130">
      <c r="A429" s="18"/>
      <c r="B429" s="18"/>
      <c r="C429" s="18">
        <v>2043</v>
      </c>
      <c r="D429" s="25"/>
      <c r="E429" s="25"/>
      <c r="F429" s="25"/>
      <c r="G429" s="25"/>
      <c r="H429" s="25"/>
      <c r="I429" s="25"/>
      <c r="J429" s="25"/>
      <c r="K429" s="25"/>
      <c r="L429" s="25"/>
      <c r="M429" s="25"/>
      <c r="N429" s="25"/>
      <c r="O429" s="25"/>
      <c r="P429" s="25"/>
      <c r="Q429" s="25"/>
      <c r="R429" s="25"/>
      <c r="S429" s="25"/>
      <c r="T429" s="25"/>
      <c r="U429" s="25"/>
      <c r="V429" s="25"/>
      <c r="W429" s="25"/>
      <c r="X429" s="25"/>
      <c r="Y429" s="25"/>
      <c r="Z429" s="25"/>
      <c r="AA429" s="25">
        <f t="shared" si="727"/>
        <v>0</v>
      </c>
      <c r="AB429" s="25">
        <f t="shared" si="728"/>
        <v>0</v>
      </c>
      <c r="AC429" s="25">
        <f t="shared" si="729"/>
        <v>0</v>
      </c>
      <c r="AD429" s="25">
        <f t="shared" si="730"/>
        <v>0</v>
      </c>
      <c r="AE429" s="25">
        <f t="shared" si="731"/>
        <v>1.4188650254709501E-13</v>
      </c>
      <c r="AF429" s="25">
        <f t="shared" si="732"/>
        <v>44.199999999999989</v>
      </c>
      <c r="AG429" s="25">
        <f t="shared" si="733"/>
        <v>43.199999999999989</v>
      </c>
      <c r="AH429" s="25">
        <f t="shared" si="734"/>
        <v>40.999999999999993</v>
      </c>
      <c r="AI429" s="25">
        <f t="shared" si="735"/>
        <v>38.999999999999993</v>
      </c>
      <c r="AJ429" s="25">
        <f t="shared" si="736"/>
        <v>36.999999999999993</v>
      </c>
      <c r="AK429" s="25">
        <f t="shared" si="737"/>
        <v>35.199999999999989</v>
      </c>
      <c r="AL429" s="25">
        <f t="shared" si="738"/>
        <v>34.199999999999996</v>
      </c>
      <c r="AM429" s="25">
        <f t="shared" si="739"/>
        <v>33.599999999999994</v>
      </c>
      <c r="AN429" s="25">
        <f t="shared" si="740"/>
        <v>32.999999999999993</v>
      </c>
      <c r="AO429" s="25">
        <f t="shared" si="741"/>
        <v>32.79999999999999</v>
      </c>
      <c r="AP429" s="25">
        <f t="shared" si="742"/>
        <v>32.79999999999999</v>
      </c>
      <c r="AQ429" s="25">
        <f t="shared" si="744"/>
        <v>32.79999999999999</v>
      </c>
      <c r="AR429" s="25">
        <f t="shared" si="746"/>
        <v>32.999999999999993</v>
      </c>
      <c r="AS429" s="25">
        <f t="shared" ref="AS429:AS446" si="747">VLOOKUP($C$107,$D$3:$K$63,$A$73,0)*(B388-B387)</f>
        <v>33.199999999999996</v>
      </c>
      <c r="AT429" s="25">
        <f>VLOOKUP($C$108,$D$3:$K$63,$A$73,0)*(B387-B386)</f>
        <v>33.399999999999991</v>
      </c>
      <c r="AU429" s="25">
        <f>VLOOKUP($C$109,$D$3:$K$63,$A$73,0)*B386</f>
        <v>0</v>
      </c>
      <c r="AV429" s="25"/>
      <c r="AW429" s="25"/>
      <c r="AX429" s="25"/>
      <c r="AY429" s="25"/>
      <c r="AZ429" s="25"/>
      <c r="BA429" s="25"/>
      <c r="BB429" s="25"/>
      <c r="BC429" s="25"/>
      <c r="BD429" s="25"/>
      <c r="BE429" s="25"/>
      <c r="BF429" s="25"/>
      <c r="BG429" s="25"/>
      <c r="BH429" s="25"/>
      <c r="BI429" s="25"/>
      <c r="BJ429" s="25"/>
      <c r="BK429" s="25"/>
      <c r="BL429" s="25"/>
      <c r="BM429" s="21">
        <f t="shared" si="668"/>
        <v>538.40000000000009</v>
      </c>
      <c r="BN429" s="18"/>
      <c r="BO429" s="18"/>
      <c r="BP429" s="18">
        <v>2043</v>
      </c>
      <c r="BQ429" s="14">
        <f t="shared" si="669"/>
        <v>0</v>
      </c>
      <c r="BR429" s="14">
        <f t="shared" si="689"/>
        <v>0</v>
      </c>
      <c r="BS429" s="14">
        <f t="shared" si="690"/>
        <v>0</v>
      </c>
      <c r="BT429" s="14">
        <f t="shared" si="691"/>
        <v>0</v>
      </c>
      <c r="BU429" s="14">
        <f t="shared" si="692"/>
        <v>0</v>
      </c>
      <c r="BV429" s="14">
        <f t="shared" si="693"/>
        <v>0</v>
      </c>
      <c r="BW429" s="14">
        <f t="shared" si="694"/>
        <v>0</v>
      </c>
      <c r="BX429" s="14">
        <f t="shared" si="695"/>
        <v>0</v>
      </c>
      <c r="BY429" s="14">
        <f t="shared" si="696"/>
        <v>0</v>
      </c>
      <c r="BZ429" s="14">
        <f t="shared" si="697"/>
        <v>0</v>
      </c>
      <c r="CA429" s="14">
        <f t="shared" si="698"/>
        <v>0</v>
      </c>
      <c r="CB429" s="14">
        <f t="shared" si="699"/>
        <v>0</v>
      </c>
      <c r="CC429" s="14">
        <f t="shared" si="700"/>
        <v>0</v>
      </c>
      <c r="CD429" s="14">
        <f t="shared" si="701"/>
        <v>0</v>
      </c>
      <c r="CE429" s="14">
        <f t="shared" si="702"/>
        <v>0</v>
      </c>
      <c r="CF429" s="14">
        <f t="shared" si="703"/>
        <v>0</v>
      </c>
      <c r="CG429" s="14">
        <f t="shared" si="686"/>
        <v>0</v>
      </c>
      <c r="CH429" s="14">
        <f t="shared" si="639"/>
        <v>0</v>
      </c>
      <c r="CI429" s="14">
        <f t="shared" si="640"/>
        <v>0</v>
      </c>
      <c r="CJ429" s="14">
        <f t="shared" si="641"/>
        <v>0</v>
      </c>
      <c r="CK429" s="14">
        <f t="shared" si="642"/>
        <v>0</v>
      </c>
      <c r="CL429" s="14">
        <f t="shared" si="643"/>
        <v>0</v>
      </c>
      <c r="CM429" s="14">
        <f t="shared" si="670"/>
        <v>0</v>
      </c>
      <c r="CN429" s="14">
        <f t="shared" si="704"/>
        <v>0</v>
      </c>
      <c r="CO429" s="14">
        <f t="shared" si="705"/>
        <v>0</v>
      </c>
      <c r="CP429" s="14">
        <f t="shared" si="706"/>
        <v>0</v>
      </c>
      <c r="CQ429" s="14">
        <f t="shared" si="707"/>
        <v>0</v>
      </c>
      <c r="CR429" s="14">
        <f t="shared" si="708"/>
        <v>2.6353362285864595E-16</v>
      </c>
      <c r="CS429" s="14">
        <f t="shared" si="709"/>
        <v>8.2095096582466526E-2</v>
      </c>
      <c r="CT429" s="14">
        <f t="shared" si="710"/>
        <v>8.0237741456166384E-2</v>
      </c>
      <c r="CU429" s="14">
        <f t="shared" si="711"/>
        <v>7.6151560178306071E-2</v>
      </c>
      <c r="CV429" s="14">
        <f t="shared" si="712"/>
        <v>7.2436849925705774E-2</v>
      </c>
      <c r="CW429" s="14">
        <f t="shared" si="713"/>
        <v>6.8722139673105476E-2</v>
      </c>
      <c r="CX429" s="14">
        <f t="shared" si="714"/>
        <v>6.5378900445765192E-2</v>
      </c>
      <c r="CY429" s="14">
        <f t="shared" si="715"/>
        <v>6.3521545319465064E-2</v>
      </c>
      <c r="CZ429" s="14">
        <f t="shared" si="716"/>
        <v>6.2407132243684972E-2</v>
      </c>
      <c r="DA429" s="14">
        <f t="shared" si="717"/>
        <v>6.129271916790488E-2</v>
      </c>
      <c r="DB429" s="14">
        <f t="shared" si="718"/>
        <v>6.0921248142644845E-2</v>
      </c>
      <c r="DC429" s="14">
        <f t="shared" si="745"/>
        <v>6.0921248142644845E-2</v>
      </c>
      <c r="DD429" s="14">
        <f t="shared" si="645"/>
        <v>6.0921248142644845E-2</v>
      </c>
      <c r="DE429" s="14">
        <f t="shared" si="646"/>
        <v>6.129271916790488E-2</v>
      </c>
      <c r="DF429" s="14">
        <f t="shared" si="647"/>
        <v>6.1664190193164915E-2</v>
      </c>
      <c r="DG429" s="14">
        <f t="shared" si="648"/>
        <v>6.2035661218424937E-2</v>
      </c>
      <c r="DH429" s="14">
        <f t="shared" si="649"/>
        <v>0</v>
      </c>
      <c r="DI429" s="14">
        <f t="shared" si="650"/>
        <v>0</v>
      </c>
      <c r="DJ429" s="14">
        <f t="shared" si="651"/>
        <v>0</v>
      </c>
      <c r="DK429" s="14">
        <f t="shared" si="652"/>
        <v>0</v>
      </c>
      <c r="DL429" s="14">
        <f t="shared" si="653"/>
        <v>0</v>
      </c>
      <c r="DM429" s="14">
        <f t="shared" si="654"/>
        <v>0</v>
      </c>
      <c r="DN429" s="14">
        <f t="shared" si="655"/>
        <v>0</v>
      </c>
      <c r="DO429" s="14">
        <f t="shared" si="656"/>
        <v>0</v>
      </c>
      <c r="DP429" s="14">
        <f t="shared" si="657"/>
        <v>0</v>
      </c>
      <c r="DQ429" s="14">
        <f t="shared" si="658"/>
        <v>0</v>
      </c>
      <c r="DR429" s="14">
        <f t="shared" si="659"/>
        <v>0</v>
      </c>
      <c r="DS429" s="14">
        <f t="shared" si="660"/>
        <v>0</v>
      </c>
      <c r="DT429" s="14">
        <f t="shared" si="661"/>
        <v>0</v>
      </c>
      <c r="DU429" s="14">
        <f t="shared" si="662"/>
        <v>0</v>
      </c>
      <c r="DV429" s="14">
        <f t="shared" si="663"/>
        <v>0</v>
      </c>
      <c r="DW429" s="14">
        <f t="shared" si="664"/>
        <v>0</v>
      </c>
      <c r="DX429" s="14">
        <f t="shared" si="665"/>
        <v>0</v>
      </c>
      <c r="DY429" s="14">
        <f t="shared" si="666"/>
        <v>0</v>
      </c>
      <c r="DZ429" s="14">
        <f t="shared" si="743"/>
        <v>1</v>
      </c>
    </row>
    <row r="430" spans="1:130">
      <c r="A430" s="18"/>
      <c r="B430" s="18"/>
      <c r="C430" s="18">
        <v>2044</v>
      </c>
      <c r="D430" s="25"/>
      <c r="E430" s="25"/>
      <c r="F430" s="25"/>
      <c r="G430" s="25"/>
      <c r="H430" s="25"/>
      <c r="I430" s="25"/>
      <c r="J430" s="25"/>
      <c r="K430" s="25"/>
      <c r="L430" s="25"/>
      <c r="M430" s="25"/>
      <c r="N430" s="25"/>
      <c r="O430" s="25"/>
      <c r="P430" s="25"/>
      <c r="Q430" s="25"/>
      <c r="R430" s="25"/>
      <c r="S430" s="25"/>
      <c r="T430" s="25"/>
      <c r="U430" s="25"/>
      <c r="V430" s="25"/>
      <c r="W430" s="25"/>
      <c r="X430" s="25"/>
      <c r="Y430" s="25"/>
      <c r="Z430" s="25"/>
      <c r="AA430" s="25"/>
      <c r="AB430" s="25">
        <f t="shared" si="728"/>
        <v>0</v>
      </c>
      <c r="AC430" s="25">
        <f t="shared" si="729"/>
        <v>0</v>
      </c>
      <c r="AD430" s="25">
        <f t="shared" si="730"/>
        <v>0</v>
      </c>
      <c r="AE430" s="25">
        <f t="shared" si="731"/>
        <v>0</v>
      </c>
      <c r="AF430" s="25">
        <f t="shared" si="732"/>
        <v>1.4721557306529576E-13</v>
      </c>
      <c r="AG430" s="25">
        <f t="shared" si="733"/>
        <v>43.199999999999989</v>
      </c>
      <c r="AH430" s="25">
        <f t="shared" si="734"/>
        <v>40.999999999999993</v>
      </c>
      <c r="AI430" s="25">
        <f t="shared" si="735"/>
        <v>38.999999999999993</v>
      </c>
      <c r="AJ430" s="25">
        <f t="shared" si="736"/>
        <v>36.999999999999993</v>
      </c>
      <c r="AK430" s="25">
        <f t="shared" si="737"/>
        <v>35.199999999999989</v>
      </c>
      <c r="AL430" s="25">
        <f t="shared" si="738"/>
        <v>34.199999999999996</v>
      </c>
      <c r="AM430" s="25">
        <f t="shared" si="739"/>
        <v>33.599999999999994</v>
      </c>
      <c r="AN430" s="25">
        <f t="shared" si="740"/>
        <v>32.999999999999993</v>
      </c>
      <c r="AO430" s="25">
        <f t="shared" si="741"/>
        <v>32.79999999999999</v>
      </c>
      <c r="AP430" s="25">
        <f t="shared" si="742"/>
        <v>32.79999999999999</v>
      </c>
      <c r="AQ430" s="25">
        <f t="shared" si="744"/>
        <v>32.79999999999999</v>
      </c>
      <c r="AR430" s="25">
        <f t="shared" si="746"/>
        <v>32.999999999999993</v>
      </c>
      <c r="AS430" s="25">
        <f t="shared" si="747"/>
        <v>33.199999999999996</v>
      </c>
      <c r="AT430" s="25">
        <f t="shared" ref="AT430:AT446" si="748">VLOOKUP($C$108,$D$3:$K$63,$A$73,0)*(B388-B387)</f>
        <v>33.399999999999991</v>
      </c>
      <c r="AU430" s="25">
        <f>VLOOKUP($C$109,$D$3:$K$63,$A$73,0)*(B387-B386)</f>
        <v>33.599999999999994</v>
      </c>
      <c r="AV430" s="25">
        <f>VLOOKUP($C$110,$D$3:$K$63,$A$73,0)*B386</f>
        <v>0</v>
      </c>
      <c r="AW430" s="25"/>
      <c r="AX430" s="25"/>
      <c r="AY430" s="25"/>
      <c r="AZ430" s="25"/>
      <c r="BA430" s="25"/>
      <c r="BB430" s="25"/>
      <c r="BC430" s="25"/>
      <c r="BD430" s="25"/>
      <c r="BE430" s="25"/>
      <c r="BF430" s="25"/>
      <c r="BG430" s="25"/>
      <c r="BH430" s="25"/>
      <c r="BI430" s="25"/>
      <c r="BJ430" s="25"/>
      <c r="BK430" s="25"/>
      <c r="BL430" s="25"/>
      <c r="BM430" s="21">
        <f t="shared" si="668"/>
        <v>527.80000000000007</v>
      </c>
      <c r="BN430" s="18"/>
      <c r="BO430" s="18"/>
      <c r="BP430" s="18">
        <v>2044</v>
      </c>
      <c r="BQ430" s="14">
        <f t="shared" si="669"/>
        <v>0</v>
      </c>
      <c r="BR430" s="14">
        <f t="shared" si="689"/>
        <v>0</v>
      </c>
      <c r="BS430" s="14">
        <f t="shared" si="690"/>
        <v>0</v>
      </c>
      <c r="BT430" s="14">
        <f t="shared" si="691"/>
        <v>0</v>
      </c>
      <c r="BU430" s="14">
        <f t="shared" si="692"/>
        <v>0</v>
      </c>
      <c r="BV430" s="14">
        <f t="shared" si="693"/>
        <v>0</v>
      </c>
      <c r="BW430" s="14">
        <f t="shared" si="694"/>
        <v>0</v>
      </c>
      <c r="BX430" s="14">
        <f t="shared" si="695"/>
        <v>0</v>
      </c>
      <c r="BY430" s="14">
        <f t="shared" si="696"/>
        <v>0</v>
      </c>
      <c r="BZ430" s="14">
        <f t="shared" si="697"/>
        <v>0</v>
      </c>
      <c r="CA430" s="14">
        <f t="shared" si="698"/>
        <v>0</v>
      </c>
      <c r="CB430" s="14">
        <f t="shared" si="699"/>
        <v>0</v>
      </c>
      <c r="CC430" s="14">
        <f t="shared" si="700"/>
        <v>0</v>
      </c>
      <c r="CD430" s="14">
        <f t="shared" si="701"/>
        <v>0</v>
      </c>
      <c r="CE430" s="14">
        <f t="shared" si="702"/>
        <v>0</v>
      </c>
      <c r="CF430" s="14">
        <f t="shared" si="703"/>
        <v>0</v>
      </c>
      <c r="CG430" s="14">
        <f t="shared" si="686"/>
        <v>0</v>
      </c>
      <c r="CH430" s="14">
        <f t="shared" si="639"/>
        <v>0</v>
      </c>
      <c r="CI430" s="14">
        <f t="shared" si="640"/>
        <v>0</v>
      </c>
      <c r="CJ430" s="14">
        <f t="shared" si="641"/>
        <v>0</v>
      </c>
      <c r="CK430" s="14">
        <f t="shared" si="642"/>
        <v>0</v>
      </c>
      <c r="CL430" s="14">
        <f t="shared" si="643"/>
        <v>0</v>
      </c>
      <c r="CM430" s="14">
        <f t="shared" si="670"/>
        <v>0</v>
      </c>
      <c r="CN430" s="14">
        <f t="shared" si="704"/>
        <v>0</v>
      </c>
      <c r="CO430" s="14">
        <f t="shared" si="705"/>
        <v>0</v>
      </c>
      <c r="CP430" s="14">
        <f t="shared" si="706"/>
        <v>0</v>
      </c>
      <c r="CQ430" s="14">
        <f t="shared" si="707"/>
        <v>0</v>
      </c>
      <c r="CR430" s="14">
        <f t="shared" si="708"/>
        <v>0</v>
      </c>
      <c r="CS430" s="14">
        <f t="shared" si="709"/>
        <v>2.7892302589104916E-16</v>
      </c>
      <c r="CT430" s="14">
        <f t="shared" si="710"/>
        <v>8.184918529746113E-2</v>
      </c>
      <c r="CU430" s="14">
        <f t="shared" si="711"/>
        <v>7.768093974990524E-2</v>
      </c>
      <c r="CV430" s="14">
        <f t="shared" si="712"/>
        <v>7.3891625615763526E-2</v>
      </c>
      <c r="CW430" s="14">
        <f t="shared" si="713"/>
        <v>7.0102311481621798E-2</v>
      </c>
      <c r="CX430" s="14">
        <f t="shared" si="714"/>
        <v>6.6691928760894248E-2</v>
      </c>
      <c r="CY430" s="14">
        <f t="shared" si="715"/>
        <v>6.4797271693823405E-2</v>
      </c>
      <c r="CZ430" s="14">
        <f t="shared" si="716"/>
        <v>6.3660477453580888E-2</v>
      </c>
      <c r="DA430" s="14">
        <f t="shared" si="717"/>
        <v>6.2523683213338357E-2</v>
      </c>
      <c r="DB430" s="14">
        <f t="shared" si="718"/>
        <v>6.2144751799924187E-2</v>
      </c>
      <c r="DC430" s="14">
        <f t="shared" si="745"/>
        <v>6.2144751799924187E-2</v>
      </c>
      <c r="DD430" s="14">
        <f t="shared" si="645"/>
        <v>6.2144751799924187E-2</v>
      </c>
      <c r="DE430" s="14">
        <f t="shared" si="646"/>
        <v>6.2523683213338357E-2</v>
      </c>
      <c r="DF430" s="14">
        <f t="shared" si="647"/>
        <v>6.2902614626752548E-2</v>
      </c>
      <c r="DG430" s="14">
        <f t="shared" si="648"/>
        <v>6.3281546040166711E-2</v>
      </c>
      <c r="DH430" s="14">
        <f t="shared" si="649"/>
        <v>6.3660477453580888E-2</v>
      </c>
      <c r="DI430" s="14">
        <f t="shared" si="650"/>
        <v>0</v>
      </c>
      <c r="DJ430" s="14">
        <f t="shared" si="651"/>
        <v>0</v>
      </c>
      <c r="DK430" s="14">
        <f t="shared" si="652"/>
        <v>0</v>
      </c>
      <c r="DL430" s="14">
        <f t="shared" si="653"/>
        <v>0</v>
      </c>
      <c r="DM430" s="14">
        <f t="shared" si="654"/>
        <v>0</v>
      </c>
      <c r="DN430" s="14">
        <f t="shared" si="655"/>
        <v>0</v>
      </c>
      <c r="DO430" s="14">
        <f t="shared" si="656"/>
        <v>0</v>
      </c>
      <c r="DP430" s="14">
        <f t="shared" si="657"/>
        <v>0</v>
      </c>
      <c r="DQ430" s="14">
        <f t="shared" si="658"/>
        <v>0</v>
      </c>
      <c r="DR430" s="14">
        <f t="shared" si="659"/>
        <v>0</v>
      </c>
      <c r="DS430" s="14">
        <f t="shared" si="660"/>
        <v>0</v>
      </c>
      <c r="DT430" s="14">
        <f t="shared" si="661"/>
        <v>0</v>
      </c>
      <c r="DU430" s="14">
        <f t="shared" si="662"/>
        <v>0</v>
      </c>
      <c r="DV430" s="14">
        <f t="shared" si="663"/>
        <v>0</v>
      </c>
      <c r="DW430" s="14">
        <f t="shared" si="664"/>
        <v>0</v>
      </c>
      <c r="DX430" s="14">
        <f t="shared" si="665"/>
        <v>0</v>
      </c>
      <c r="DY430" s="14">
        <f t="shared" si="666"/>
        <v>0</v>
      </c>
      <c r="DZ430" s="14">
        <f t="shared" si="743"/>
        <v>0.99999999999999978</v>
      </c>
    </row>
    <row r="431" spans="1:130">
      <c r="A431" s="18"/>
      <c r="B431" s="18"/>
      <c r="C431" s="18">
        <v>2045</v>
      </c>
      <c r="D431" s="25"/>
      <c r="E431" s="25"/>
      <c r="F431" s="25"/>
      <c r="G431" s="25"/>
      <c r="H431" s="25"/>
      <c r="I431" s="25"/>
      <c r="J431" s="25"/>
      <c r="K431" s="25"/>
      <c r="L431" s="25"/>
      <c r="M431" s="25"/>
      <c r="N431" s="25"/>
      <c r="O431" s="25"/>
      <c r="P431" s="25"/>
      <c r="Q431" s="25"/>
      <c r="R431" s="25"/>
      <c r="S431" s="25"/>
      <c r="T431" s="25"/>
      <c r="U431" s="25"/>
      <c r="V431" s="25"/>
      <c r="W431" s="25"/>
      <c r="X431" s="25"/>
      <c r="Y431" s="25"/>
      <c r="Z431" s="25"/>
      <c r="AA431" s="25"/>
      <c r="AB431" s="25"/>
      <c r="AC431" s="25">
        <f t="shared" si="729"/>
        <v>0</v>
      </c>
      <c r="AD431" s="25">
        <f t="shared" si="730"/>
        <v>0</v>
      </c>
      <c r="AE431" s="25">
        <f t="shared" si="731"/>
        <v>0</v>
      </c>
      <c r="AF431" s="25">
        <f t="shared" si="732"/>
        <v>0</v>
      </c>
      <c r="AG431" s="25">
        <f t="shared" si="733"/>
        <v>1.4388490399142029E-13</v>
      </c>
      <c r="AH431" s="25">
        <f t="shared" si="734"/>
        <v>40.999999999999993</v>
      </c>
      <c r="AI431" s="25">
        <f t="shared" si="735"/>
        <v>38.999999999999993</v>
      </c>
      <c r="AJ431" s="25">
        <f t="shared" si="736"/>
        <v>36.999999999999993</v>
      </c>
      <c r="AK431" s="25">
        <f t="shared" si="737"/>
        <v>35.199999999999989</v>
      </c>
      <c r="AL431" s="25">
        <f t="shared" si="738"/>
        <v>34.199999999999996</v>
      </c>
      <c r="AM431" s="25">
        <f t="shared" si="739"/>
        <v>33.599999999999994</v>
      </c>
      <c r="AN431" s="25">
        <f t="shared" si="740"/>
        <v>32.999999999999993</v>
      </c>
      <c r="AO431" s="25">
        <f t="shared" si="741"/>
        <v>32.79999999999999</v>
      </c>
      <c r="AP431" s="25">
        <f t="shared" si="742"/>
        <v>32.79999999999999</v>
      </c>
      <c r="AQ431" s="25">
        <f t="shared" si="744"/>
        <v>32.79999999999999</v>
      </c>
      <c r="AR431" s="25">
        <f t="shared" si="746"/>
        <v>32.999999999999993</v>
      </c>
      <c r="AS431" s="25">
        <f t="shared" si="747"/>
        <v>33.199999999999996</v>
      </c>
      <c r="AT431" s="25">
        <f t="shared" si="748"/>
        <v>33.399999999999991</v>
      </c>
      <c r="AU431" s="25">
        <f t="shared" ref="AU431:AU446" si="749">VLOOKUP($C$109,$D$3:$K$63,$A$73,0)*(B388-B387)</f>
        <v>33.599999999999994</v>
      </c>
      <c r="AV431" s="25">
        <f>VLOOKUP($C$110,$D$3:$K$63,$A$73,0)*(B387-B386)</f>
        <v>33.79999999999999</v>
      </c>
      <c r="AW431" s="25">
        <f>VLOOKUP($C$111,$D$3:$K$63,$A$73,0)*B386</f>
        <v>0</v>
      </c>
      <c r="AX431" s="25"/>
      <c r="AY431" s="25"/>
      <c r="AZ431" s="25"/>
      <c r="BA431" s="25"/>
      <c r="BB431" s="25"/>
      <c r="BC431" s="25"/>
      <c r="BD431" s="25"/>
      <c r="BE431" s="25"/>
      <c r="BF431" s="25"/>
      <c r="BG431" s="25"/>
      <c r="BH431" s="25"/>
      <c r="BI431" s="25"/>
      <c r="BJ431" s="25"/>
      <c r="BK431" s="25"/>
      <c r="BL431" s="25"/>
      <c r="BM431" s="21">
        <f t="shared" si="668"/>
        <v>518.4</v>
      </c>
      <c r="BN431" s="18"/>
      <c r="BO431" s="18"/>
      <c r="BP431" s="18">
        <v>2045</v>
      </c>
      <c r="BQ431" s="14">
        <f t="shared" si="669"/>
        <v>0</v>
      </c>
      <c r="BR431" s="14">
        <f t="shared" si="689"/>
        <v>0</v>
      </c>
      <c r="BS431" s="14">
        <f t="shared" si="690"/>
        <v>0</v>
      </c>
      <c r="BT431" s="14">
        <f t="shared" si="691"/>
        <v>0</v>
      </c>
      <c r="BU431" s="14">
        <f t="shared" si="692"/>
        <v>0</v>
      </c>
      <c r="BV431" s="14">
        <f t="shared" si="693"/>
        <v>0</v>
      </c>
      <c r="BW431" s="14">
        <f t="shared" si="694"/>
        <v>0</v>
      </c>
      <c r="BX431" s="14">
        <f t="shared" si="695"/>
        <v>0</v>
      </c>
      <c r="BY431" s="14">
        <f t="shared" si="696"/>
        <v>0</v>
      </c>
      <c r="BZ431" s="14">
        <f t="shared" si="697"/>
        <v>0</v>
      </c>
      <c r="CA431" s="14">
        <f t="shared" si="698"/>
        <v>0</v>
      </c>
      <c r="CB431" s="14">
        <f t="shared" si="699"/>
        <v>0</v>
      </c>
      <c r="CC431" s="14">
        <f t="shared" si="700"/>
        <v>0</v>
      </c>
      <c r="CD431" s="14">
        <f t="shared" si="701"/>
        <v>0</v>
      </c>
      <c r="CE431" s="14">
        <f t="shared" si="702"/>
        <v>0</v>
      </c>
      <c r="CF431" s="14">
        <f t="shared" si="703"/>
        <v>0</v>
      </c>
      <c r="CG431" s="14">
        <f t="shared" si="686"/>
        <v>0</v>
      </c>
      <c r="CH431" s="14">
        <f t="shared" si="639"/>
        <v>0</v>
      </c>
      <c r="CI431" s="14">
        <f t="shared" si="640"/>
        <v>0</v>
      </c>
      <c r="CJ431" s="14">
        <f t="shared" si="641"/>
        <v>0</v>
      </c>
      <c r="CK431" s="14">
        <f t="shared" si="642"/>
        <v>0</v>
      </c>
      <c r="CL431" s="14">
        <f t="shared" si="643"/>
        <v>0</v>
      </c>
      <c r="CM431" s="14">
        <f t="shared" si="670"/>
        <v>0</v>
      </c>
      <c r="CN431" s="14">
        <f t="shared" si="704"/>
        <v>0</v>
      </c>
      <c r="CO431" s="14">
        <f t="shared" si="705"/>
        <v>0</v>
      </c>
      <c r="CP431" s="14">
        <f t="shared" si="706"/>
        <v>0</v>
      </c>
      <c r="CQ431" s="14">
        <f t="shared" si="707"/>
        <v>0</v>
      </c>
      <c r="CR431" s="14">
        <f t="shared" si="708"/>
        <v>0</v>
      </c>
      <c r="CS431" s="14">
        <f t="shared" si="709"/>
        <v>0</v>
      </c>
      <c r="CT431" s="14">
        <f t="shared" si="710"/>
        <v>2.7755575615628914E-16</v>
      </c>
      <c r="CU431" s="14">
        <f t="shared" si="711"/>
        <v>7.9089506172839497E-2</v>
      </c>
      <c r="CV431" s="14">
        <f t="shared" si="712"/>
        <v>7.5231481481481469E-2</v>
      </c>
      <c r="CW431" s="14">
        <f t="shared" si="713"/>
        <v>7.1373456790123441E-2</v>
      </c>
      <c r="CX431" s="14">
        <f t="shared" si="714"/>
        <v>6.7901234567901217E-2</v>
      </c>
      <c r="CY431" s="14">
        <f t="shared" si="715"/>
        <v>6.5972222222222224E-2</v>
      </c>
      <c r="CZ431" s="14">
        <f t="shared" si="716"/>
        <v>6.4814814814814811E-2</v>
      </c>
      <c r="DA431" s="14">
        <f t="shared" si="717"/>
        <v>6.3657407407407399E-2</v>
      </c>
      <c r="DB431" s="14">
        <f t="shared" si="718"/>
        <v>6.3271604938271594E-2</v>
      </c>
      <c r="DC431" s="14">
        <f t="shared" si="745"/>
        <v>6.3271604938271594E-2</v>
      </c>
      <c r="DD431" s="14">
        <f t="shared" si="645"/>
        <v>6.3271604938271594E-2</v>
      </c>
      <c r="DE431" s="14">
        <f t="shared" si="646"/>
        <v>6.3657407407407399E-2</v>
      </c>
      <c r="DF431" s="14">
        <f t="shared" si="647"/>
        <v>6.4043209876543203E-2</v>
      </c>
      <c r="DG431" s="14">
        <f t="shared" si="648"/>
        <v>6.4429012345678993E-2</v>
      </c>
      <c r="DH431" s="14">
        <f t="shared" si="649"/>
        <v>6.4814814814814811E-2</v>
      </c>
      <c r="DI431" s="14">
        <f t="shared" si="650"/>
        <v>6.5200617283950602E-2</v>
      </c>
      <c r="DJ431" s="14">
        <f t="shared" si="651"/>
        <v>0</v>
      </c>
      <c r="DK431" s="14">
        <f t="shared" si="652"/>
        <v>0</v>
      </c>
      <c r="DL431" s="14">
        <f t="shared" si="653"/>
        <v>0</v>
      </c>
      <c r="DM431" s="14">
        <f t="shared" si="654"/>
        <v>0</v>
      </c>
      <c r="DN431" s="14">
        <f t="shared" si="655"/>
        <v>0</v>
      </c>
      <c r="DO431" s="14">
        <f t="shared" si="656"/>
        <v>0</v>
      </c>
      <c r="DP431" s="14">
        <f t="shared" si="657"/>
        <v>0</v>
      </c>
      <c r="DQ431" s="14">
        <f t="shared" si="658"/>
        <v>0</v>
      </c>
      <c r="DR431" s="14">
        <f t="shared" si="659"/>
        <v>0</v>
      </c>
      <c r="DS431" s="14">
        <f t="shared" si="660"/>
        <v>0</v>
      </c>
      <c r="DT431" s="14">
        <f t="shared" si="661"/>
        <v>0</v>
      </c>
      <c r="DU431" s="14">
        <f t="shared" si="662"/>
        <v>0</v>
      </c>
      <c r="DV431" s="14">
        <f t="shared" si="663"/>
        <v>0</v>
      </c>
      <c r="DW431" s="14">
        <f t="shared" si="664"/>
        <v>0</v>
      </c>
      <c r="DX431" s="14">
        <f t="shared" si="665"/>
        <v>0</v>
      </c>
      <c r="DY431" s="14">
        <f t="shared" si="666"/>
        <v>0</v>
      </c>
      <c r="DZ431" s="14">
        <f t="shared" si="743"/>
        <v>1</v>
      </c>
    </row>
    <row r="432" spans="1:130">
      <c r="A432" s="18"/>
      <c r="B432" s="18"/>
      <c r="C432" s="18">
        <v>2046</v>
      </c>
      <c r="D432" s="25"/>
      <c r="E432" s="25"/>
      <c r="F432" s="25"/>
      <c r="G432" s="25"/>
      <c r="H432" s="25"/>
      <c r="I432" s="25"/>
      <c r="J432" s="25"/>
      <c r="K432" s="25"/>
      <c r="L432" s="25"/>
      <c r="M432" s="25"/>
      <c r="N432" s="25"/>
      <c r="O432" s="25"/>
      <c r="P432" s="25"/>
      <c r="Q432" s="25"/>
      <c r="R432" s="25"/>
      <c r="S432" s="25"/>
      <c r="T432" s="25"/>
      <c r="U432" s="25"/>
      <c r="V432" s="25"/>
      <c r="W432" s="25"/>
      <c r="X432" s="25"/>
      <c r="Y432" s="25"/>
      <c r="Z432" s="25"/>
      <c r="AA432" s="25"/>
      <c r="AB432" s="25"/>
      <c r="AC432" s="25"/>
      <c r="AD432" s="25">
        <f t="shared" si="730"/>
        <v>0</v>
      </c>
      <c r="AE432" s="25">
        <f t="shared" si="731"/>
        <v>0</v>
      </c>
      <c r="AF432" s="25">
        <f t="shared" si="732"/>
        <v>0</v>
      </c>
      <c r="AG432" s="25">
        <f t="shared" si="733"/>
        <v>0</v>
      </c>
      <c r="AH432" s="25">
        <f t="shared" si="734"/>
        <v>1.3655743202889425E-13</v>
      </c>
      <c r="AI432" s="25">
        <f t="shared" si="735"/>
        <v>38.999999999999993</v>
      </c>
      <c r="AJ432" s="25">
        <f t="shared" si="736"/>
        <v>36.999999999999993</v>
      </c>
      <c r="AK432" s="25">
        <f t="shared" si="737"/>
        <v>35.199999999999989</v>
      </c>
      <c r="AL432" s="25">
        <f t="shared" si="738"/>
        <v>34.199999999999996</v>
      </c>
      <c r="AM432" s="25">
        <f t="shared" si="739"/>
        <v>33.599999999999994</v>
      </c>
      <c r="AN432" s="25">
        <f t="shared" si="740"/>
        <v>32.999999999999993</v>
      </c>
      <c r="AO432" s="25">
        <f t="shared" si="741"/>
        <v>32.79999999999999</v>
      </c>
      <c r="AP432" s="25">
        <f t="shared" si="742"/>
        <v>32.79999999999999</v>
      </c>
      <c r="AQ432" s="25">
        <f t="shared" si="744"/>
        <v>32.79999999999999</v>
      </c>
      <c r="AR432" s="25">
        <f t="shared" si="746"/>
        <v>32.999999999999993</v>
      </c>
      <c r="AS432" s="25">
        <f t="shared" si="747"/>
        <v>33.199999999999996</v>
      </c>
      <c r="AT432" s="25">
        <f t="shared" si="748"/>
        <v>33.399999999999991</v>
      </c>
      <c r="AU432" s="25">
        <f t="shared" si="749"/>
        <v>33.599999999999994</v>
      </c>
      <c r="AV432" s="25">
        <f t="shared" ref="AV432:AV446" si="750">VLOOKUP($C$110,$D$3:$K$63,$A$73,0)*(B388-B387)</f>
        <v>33.79999999999999</v>
      </c>
      <c r="AW432" s="25">
        <f>VLOOKUP($C$111,$D$3:$K$63,$A$73,0)*(B387-B386)</f>
        <v>33.79999999999999</v>
      </c>
      <c r="AX432" s="25">
        <f>VLOOKUP($C$112,$D$3:$K$63,$A$73,0)*B386</f>
        <v>0</v>
      </c>
      <c r="AY432" s="25"/>
      <c r="AZ432" s="25"/>
      <c r="BA432" s="25"/>
      <c r="BB432" s="25"/>
      <c r="BC432" s="25"/>
      <c r="BD432" s="25"/>
      <c r="BE432" s="25"/>
      <c r="BF432" s="25"/>
      <c r="BG432" s="25"/>
      <c r="BH432" s="25"/>
      <c r="BI432" s="25"/>
      <c r="BJ432" s="25"/>
      <c r="BK432" s="25"/>
      <c r="BL432" s="25"/>
      <c r="BM432" s="21">
        <f t="shared" si="668"/>
        <v>511.20000000000005</v>
      </c>
      <c r="BN432" s="18"/>
      <c r="BO432" s="18"/>
      <c r="BP432" s="18">
        <v>2046</v>
      </c>
      <c r="BQ432" s="14">
        <f t="shared" si="669"/>
        <v>0</v>
      </c>
      <c r="BR432" s="14">
        <f t="shared" si="689"/>
        <v>0</v>
      </c>
      <c r="BS432" s="14">
        <f t="shared" si="690"/>
        <v>0</v>
      </c>
      <c r="BT432" s="14">
        <f t="shared" si="691"/>
        <v>0</v>
      </c>
      <c r="BU432" s="14">
        <f t="shared" si="692"/>
        <v>0</v>
      </c>
      <c r="BV432" s="14">
        <f t="shared" si="693"/>
        <v>0</v>
      </c>
      <c r="BW432" s="14">
        <f t="shared" si="694"/>
        <v>0</v>
      </c>
      <c r="BX432" s="14">
        <f t="shared" si="695"/>
        <v>0</v>
      </c>
      <c r="BY432" s="14">
        <f t="shared" si="696"/>
        <v>0</v>
      </c>
      <c r="BZ432" s="14">
        <f t="shared" si="697"/>
        <v>0</v>
      </c>
      <c r="CA432" s="14">
        <f t="shared" si="698"/>
        <v>0</v>
      </c>
      <c r="CB432" s="14">
        <f t="shared" si="699"/>
        <v>0</v>
      </c>
      <c r="CC432" s="14">
        <f t="shared" si="700"/>
        <v>0</v>
      </c>
      <c r="CD432" s="14">
        <f t="shared" si="701"/>
        <v>0</v>
      </c>
      <c r="CE432" s="14">
        <f t="shared" si="702"/>
        <v>0</v>
      </c>
      <c r="CF432" s="14">
        <f t="shared" si="703"/>
        <v>0</v>
      </c>
      <c r="CG432" s="14">
        <f t="shared" si="686"/>
        <v>0</v>
      </c>
      <c r="CH432" s="14">
        <f t="shared" si="639"/>
        <v>0</v>
      </c>
      <c r="CI432" s="14">
        <f t="shared" si="640"/>
        <v>0</v>
      </c>
      <c r="CJ432" s="14">
        <f t="shared" si="641"/>
        <v>0</v>
      </c>
      <c r="CK432" s="14">
        <f t="shared" si="642"/>
        <v>0</v>
      </c>
      <c r="CL432" s="14">
        <f t="shared" si="643"/>
        <v>0</v>
      </c>
      <c r="CM432" s="14">
        <f t="shared" si="670"/>
        <v>0</v>
      </c>
      <c r="CN432" s="14">
        <f t="shared" si="704"/>
        <v>0</v>
      </c>
      <c r="CO432" s="14">
        <f t="shared" si="705"/>
        <v>0</v>
      </c>
      <c r="CP432" s="14">
        <f t="shared" si="706"/>
        <v>0</v>
      </c>
      <c r="CQ432" s="14">
        <f t="shared" si="707"/>
        <v>0</v>
      </c>
      <c r="CR432" s="14">
        <f t="shared" si="708"/>
        <v>0</v>
      </c>
      <c r="CS432" s="14">
        <f t="shared" si="709"/>
        <v>0</v>
      </c>
      <c r="CT432" s="14">
        <f t="shared" si="710"/>
        <v>0</v>
      </c>
      <c r="CU432" s="14">
        <f t="shared" si="711"/>
        <v>2.6713112681708578E-16</v>
      </c>
      <c r="CV432" s="14">
        <f t="shared" si="712"/>
        <v>7.629107981220655E-2</v>
      </c>
      <c r="CW432" s="14">
        <f t="shared" si="713"/>
        <v>7.2378716744913904E-2</v>
      </c>
      <c r="CX432" s="14">
        <f t="shared" si="714"/>
        <v>6.8857589984350515E-2</v>
      </c>
      <c r="CY432" s="14">
        <f t="shared" si="715"/>
        <v>6.6901408450704206E-2</v>
      </c>
      <c r="CZ432" s="14">
        <f t="shared" si="716"/>
        <v>6.5727699530516409E-2</v>
      </c>
      <c r="DA432" s="14">
        <f t="shared" si="717"/>
        <v>6.4553990610328613E-2</v>
      </c>
      <c r="DB432" s="14">
        <f t="shared" si="718"/>
        <v>6.4162754303599343E-2</v>
      </c>
      <c r="DC432" s="14">
        <f t="shared" si="745"/>
        <v>6.4162754303599343E-2</v>
      </c>
      <c r="DD432" s="14">
        <f t="shared" si="645"/>
        <v>6.4162754303599343E-2</v>
      </c>
      <c r="DE432" s="14">
        <f t="shared" si="646"/>
        <v>6.4553990610328613E-2</v>
      </c>
      <c r="DF432" s="14">
        <f t="shared" si="647"/>
        <v>6.4945226917057883E-2</v>
      </c>
      <c r="DG432" s="14">
        <f t="shared" si="648"/>
        <v>6.5336463223787139E-2</v>
      </c>
      <c r="DH432" s="14">
        <f t="shared" si="649"/>
        <v>6.5727699530516409E-2</v>
      </c>
      <c r="DI432" s="14">
        <f t="shared" si="650"/>
        <v>6.6118935837245665E-2</v>
      </c>
      <c r="DJ432" s="14">
        <f t="shared" si="651"/>
        <v>6.6118935837245665E-2</v>
      </c>
      <c r="DK432" s="14">
        <f t="shared" si="652"/>
        <v>0</v>
      </c>
      <c r="DL432" s="14">
        <f t="shared" si="653"/>
        <v>0</v>
      </c>
      <c r="DM432" s="14">
        <f t="shared" si="654"/>
        <v>0</v>
      </c>
      <c r="DN432" s="14">
        <f t="shared" si="655"/>
        <v>0</v>
      </c>
      <c r="DO432" s="14">
        <f t="shared" si="656"/>
        <v>0</v>
      </c>
      <c r="DP432" s="14">
        <f t="shared" si="657"/>
        <v>0</v>
      </c>
      <c r="DQ432" s="14">
        <f t="shared" si="658"/>
        <v>0</v>
      </c>
      <c r="DR432" s="14">
        <f t="shared" si="659"/>
        <v>0</v>
      </c>
      <c r="DS432" s="14">
        <f t="shared" si="660"/>
        <v>0</v>
      </c>
      <c r="DT432" s="14">
        <f t="shared" si="661"/>
        <v>0</v>
      </c>
      <c r="DU432" s="14">
        <f t="shared" si="662"/>
        <v>0</v>
      </c>
      <c r="DV432" s="14">
        <f t="shared" si="663"/>
        <v>0</v>
      </c>
      <c r="DW432" s="14">
        <f t="shared" si="664"/>
        <v>0</v>
      </c>
      <c r="DX432" s="14">
        <f t="shared" si="665"/>
        <v>0</v>
      </c>
      <c r="DY432" s="14">
        <f t="shared" si="666"/>
        <v>0</v>
      </c>
      <c r="DZ432" s="14">
        <f t="shared" si="743"/>
        <v>0.99999999999999989</v>
      </c>
    </row>
    <row r="433" spans="1:130">
      <c r="A433" s="18"/>
      <c r="B433" s="18"/>
      <c r="C433" s="18">
        <v>2047</v>
      </c>
      <c r="D433" s="25"/>
      <c r="E433" s="25"/>
      <c r="F433" s="25"/>
      <c r="G433" s="25"/>
      <c r="H433" s="25"/>
      <c r="I433" s="25"/>
      <c r="J433" s="25"/>
      <c r="K433" s="25"/>
      <c r="L433" s="25"/>
      <c r="M433" s="25"/>
      <c r="N433" s="25"/>
      <c r="O433" s="25"/>
      <c r="P433" s="25"/>
      <c r="Q433" s="25"/>
      <c r="R433" s="25"/>
      <c r="S433" s="25"/>
      <c r="T433" s="25"/>
      <c r="U433" s="25"/>
      <c r="V433" s="25"/>
      <c r="W433" s="25"/>
      <c r="X433" s="25"/>
      <c r="Y433" s="25"/>
      <c r="Z433" s="25"/>
      <c r="AA433" s="25"/>
      <c r="AB433" s="25"/>
      <c r="AC433" s="25"/>
      <c r="AD433" s="25"/>
      <c r="AE433" s="25">
        <f t="shared" si="731"/>
        <v>0</v>
      </c>
      <c r="AF433" s="25">
        <f t="shared" si="732"/>
        <v>0</v>
      </c>
      <c r="AG433" s="25">
        <f t="shared" si="733"/>
        <v>0</v>
      </c>
      <c r="AH433" s="25">
        <f t="shared" si="734"/>
        <v>0</v>
      </c>
      <c r="AI433" s="25">
        <f t="shared" si="735"/>
        <v>1.2989609388114332E-13</v>
      </c>
      <c r="AJ433" s="25">
        <f t="shared" si="736"/>
        <v>36.999999999999993</v>
      </c>
      <c r="AK433" s="25">
        <f t="shared" si="737"/>
        <v>35.199999999999989</v>
      </c>
      <c r="AL433" s="25">
        <f t="shared" si="738"/>
        <v>34.199999999999996</v>
      </c>
      <c r="AM433" s="25">
        <f t="shared" si="739"/>
        <v>33.599999999999994</v>
      </c>
      <c r="AN433" s="25">
        <f t="shared" si="740"/>
        <v>32.999999999999993</v>
      </c>
      <c r="AO433" s="25">
        <f t="shared" si="741"/>
        <v>32.79999999999999</v>
      </c>
      <c r="AP433" s="25">
        <f t="shared" si="742"/>
        <v>32.79999999999999</v>
      </c>
      <c r="AQ433" s="25">
        <f t="shared" si="744"/>
        <v>32.79999999999999</v>
      </c>
      <c r="AR433" s="25">
        <f t="shared" si="746"/>
        <v>32.999999999999993</v>
      </c>
      <c r="AS433" s="25">
        <f t="shared" si="747"/>
        <v>33.199999999999996</v>
      </c>
      <c r="AT433" s="25">
        <f t="shared" si="748"/>
        <v>33.399999999999991</v>
      </c>
      <c r="AU433" s="25">
        <f t="shared" si="749"/>
        <v>33.599999999999994</v>
      </c>
      <c r="AV433" s="25">
        <f t="shared" si="750"/>
        <v>33.79999999999999</v>
      </c>
      <c r="AW433" s="25">
        <f t="shared" ref="AW433:AW446" si="751">VLOOKUP($C$111,$D$3:$K$63,$A$73,0)*(B388-B387)</f>
        <v>33.79999999999999</v>
      </c>
      <c r="AX433" s="25">
        <f>VLOOKUP($C$112,$D$3:$K$63,$A$73,0)*(B387-B386)</f>
        <v>33.79999999999999</v>
      </c>
      <c r="AY433" s="25">
        <f>VLOOKUP($C$113,$D$3:$K$63,$A$73,0)*B386</f>
        <v>0</v>
      </c>
      <c r="AZ433" s="25"/>
      <c r="BA433" s="25"/>
      <c r="BB433" s="25"/>
      <c r="BC433" s="25"/>
      <c r="BD433" s="25"/>
      <c r="BE433" s="25"/>
      <c r="BF433" s="25"/>
      <c r="BG433" s="25"/>
      <c r="BH433" s="25"/>
      <c r="BI433" s="25"/>
      <c r="BJ433" s="25"/>
      <c r="BK433" s="25"/>
      <c r="BL433" s="25"/>
      <c r="BM433" s="21">
        <f t="shared" si="668"/>
        <v>506.00000000000006</v>
      </c>
      <c r="BN433" s="18"/>
      <c r="BO433" s="18"/>
      <c r="BP433" s="18">
        <v>2047</v>
      </c>
      <c r="BQ433" s="14">
        <f t="shared" si="669"/>
        <v>0</v>
      </c>
      <c r="BR433" s="14">
        <f t="shared" si="689"/>
        <v>0</v>
      </c>
      <c r="BS433" s="14">
        <f t="shared" si="690"/>
        <v>0</v>
      </c>
      <c r="BT433" s="14">
        <f t="shared" si="691"/>
        <v>0</v>
      </c>
      <c r="BU433" s="14">
        <f t="shared" si="692"/>
        <v>0</v>
      </c>
      <c r="BV433" s="14">
        <f t="shared" si="693"/>
        <v>0</v>
      </c>
      <c r="BW433" s="14">
        <f t="shared" si="694"/>
        <v>0</v>
      </c>
      <c r="BX433" s="14">
        <f t="shared" si="695"/>
        <v>0</v>
      </c>
      <c r="BY433" s="14">
        <f t="shared" si="696"/>
        <v>0</v>
      </c>
      <c r="BZ433" s="14">
        <f t="shared" si="697"/>
        <v>0</v>
      </c>
      <c r="CA433" s="14">
        <f t="shared" si="698"/>
        <v>0</v>
      </c>
      <c r="CB433" s="14">
        <f t="shared" si="699"/>
        <v>0</v>
      </c>
      <c r="CC433" s="14">
        <f t="shared" si="700"/>
        <v>0</v>
      </c>
      <c r="CD433" s="14">
        <f t="shared" si="701"/>
        <v>0</v>
      </c>
      <c r="CE433" s="14">
        <f t="shared" si="702"/>
        <v>0</v>
      </c>
      <c r="CF433" s="14">
        <f t="shared" si="703"/>
        <v>0</v>
      </c>
      <c r="CG433" s="14">
        <f t="shared" si="686"/>
        <v>0</v>
      </c>
      <c r="CH433" s="14">
        <f t="shared" si="639"/>
        <v>0</v>
      </c>
      <c r="CI433" s="14">
        <f t="shared" si="640"/>
        <v>0</v>
      </c>
      <c r="CJ433" s="14">
        <f t="shared" si="641"/>
        <v>0</v>
      </c>
      <c r="CK433" s="14">
        <f t="shared" si="642"/>
        <v>0</v>
      </c>
      <c r="CL433" s="14">
        <f t="shared" si="643"/>
        <v>0</v>
      </c>
      <c r="CM433" s="14">
        <f t="shared" si="670"/>
        <v>0</v>
      </c>
      <c r="CN433" s="14">
        <f t="shared" si="704"/>
        <v>0</v>
      </c>
      <c r="CO433" s="14">
        <f t="shared" si="705"/>
        <v>0</v>
      </c>
      <c r="CP433" s="14">
        <f t="shared" si="706"/>
        <v>0</v>
      </c>
      <c r="CQ433" s="14">
        <f t="shared" si="707"/>
        <v>0</v>
      </c>
      <c r="CR433" s="14">
        <f t="shared" si="708"/>
        <v>0</v>
      </c>
      <c r="CS433" s="14">
        <f t="shared" si="709"/>
        <v>0</v>
      </c>
      <c r="CT433" s="14">
        <f t="shared" si="710"/>
        <v>0</v>
      </c>
      <c r="CU433" s="14">
        <f t="shared" si="711"/>
        <v>0</v>
      </c>
      <c r="CV433" s="14">
        <f t="shared" si="712"/>
        <v>2.5671164798644919E-16</v>
      </c>
      <c r="CW433" s="14">
        <f t="shared" si="713"/>
        <v>7.3122529644268755E-2</v>
      </c>
      <c r="CX433" s="14">
        <f t="shared" si="714"/>
        <v>6.9565217391304321E-2</v>
      </c>
      <c r="CY433" s="14">
        <f t="shared" si="715"/>
        <v>6.7588932806324095E-2</v>
      </c>
      <c r="CZ433" s="14">
        <f t="shared" si="716"/>
        <v>6.6403162055335946E-2</v>
      </c>
      <c r="DA433" s="14">
        <f t="shared" si="717"/>
        <v>6.521739130434781E-2</v>
      </c>
      <c r="DB433" s="14">
        <f t="shared" si="718"/>
        <v>6.4822134387351751E-2</v>
      </c>
      <c r="DC433" s="14">
        <f t="shared" si="745"/>
        <v>6.4822134387351751E-2</v>
      </c>
      <c r="DD433" s="14">
        <f t="shared" si="645"/>
        <v>6.4822134387351751E-2</v>
      </c>
      <c r="DE433" s="14">
        <f t="shared" si="646"/>
        <v>6.521739130434781E-2</v>
      </c>
      <c r="DF433" s="14">
        <f t="shared" si="647"/>
        <v>6.5612648221343856E-2</v>
      </c>
      <c r="DG433" s="14">
        <f t="shared" si="648"/>
        <v>6.6007905138339901E-2</v>
      </c>
      <c r="DH433" s="14">
        <f t="shared" si="649"/>
        <v>6.6403162055335946E-2</v>
      </c>
      <c r="DI433" s="14">
        <f t="shared" si="650"/>
        <v>6.6798418972331991E-2</v>
      </c>
      <c r="DJ433" s="14">
        <f t="shared" si="651"/>
        <v>6.6798418972331991E-2</v>
      </c>
      <c r="DK433" s="14">
        <f t="shared" si="652"/>
        <v>6.6798418972331991E-2</v>
      </c>
      <c r="DL433" s="14">
        <f t="shared" si="653"/>
        <v>0</v>
      </c>
      <c r="DM433" s="14">
        <f t="shared" si="654"/>
        <v>0</v>
      </c>
      <c r="DN433" s="14">
        <f t="shared" si="655"/>
        <v>0</v>
      </c>
      <c r="DO433" s="14">
        <f t="shared" si="656"/>
        <v>0</v>
      </c>
      <c r="DP433" s="14">
        <f t="shared" si="657"/>
        <v>0</v>
      </c>
      <c r="DQ433" s="14">
        <f t="shared" si="658"/>
        <v>0</v>
      </c>
      <c r="DR433" s="14">
        <f t="shared" si="659"/>
        <v>0</v>
      </c>
      <c r="DS433" s="14">
        <f t="shared" si="660"/>
        <v>0</v>
      </c>
      <c r="DT433" s="14">
        <f t="shared" si="661"/>
        <v>0</v>
      </c>
      <c r="DU433" s="14">
        <f t="shared" si="662"/>
        <v>0</v>
      </c>
      <c r="DV433" s="14">
        <f t="shared" si="663"/>
        <v>0</v>
      </c>
      <c r="DW433" s="14">
        <f t="shared" si="664"/>
        <v>0</v>
      </c>
      <c r="DX433" s="14">
        <f t="shared" si="665"/>
        <v>0</v>
      </c>
      <c r="DY433" s="14">
        <f t="shared" si="666"/>
        <v>0</v>
      </c>
      <c r="DZ433" s="14">
        <f t="shared" si="743"/>
        <v>0.99999999999999967</v>
      </c>
    </row>
    <row r="434" spans="1:130">
      <c r="A434" s="18"/>
      <c r="B434" s="18"/>
      <c r="C434" s="18">
        <v>2048</v>
      </c>
      <c r="D434" s="25"/>
      <c r="E434" s="25"/>
      <c r="F434" s="25"/>
      <c r="G434" s="25"/>
      <c r="H434" s="25"/>
      <c r="I434" s="25"/>
      <c r="J434" s="25"/>
      <c r="K434" s="25"/>
      <c r="L434" s="25"/>
      <c r="M434" s="25"/>
      <c r="N434" s="25"/>
      <c r="O434" s="25"/>
      <c r="P434" s="25"/>
      <c r="Q434" s="25"/>
      <c r="R434" s="25"/>
      <c r="S434" s="25"/>
      <c r="T434" s="25"/>
      <c r="U434" s="25"/>
      <c r="V434" s="25"/>
      <c r="W434" s="25"/>
      <c r="X434" s="25"/>
      <c r="Y434" s="25"/>
      <c r="Z434" s="25"/>
      <c r="AA434" s="25"/>
      <c r="AB434" s="25"/>
      <c r="AC434" s="25"/>
      <c r="AD434" s="25"/>
      <c r="AE434" s="25"/>
      <c r="AF434" s="25">
        <f t="shared" si="732"/>
        <v>0</v>
      </c>
      <c r="AG434" s="25">
        <f t="shared" si="733"/>
        <v>0</v>
      </c>
      <c r="AH434" s="25">
        <f t="shared" si="734"/>
        <v>0</v>
      </c>
      <c r="AI434" s="25">
        <f t="shared" si="735"/>
        <v>0</v>
      </c>
      <c r="AJ434" s="25">
        <f t="shared" si="736"/>
        <v>1.2323475573339238E-13</v>
      </c>
      <c r="AK434" s="25">
        <f t="shared" si="737"/>
        <v>35.199999999999989</v>
      </c>
      <c r="AL434" s="25">
        <f t="shared" si="738"/>
        <v>34.199999999999996</v>
      </c>
      <c r="AM434" s="25">
        <f t="shared" si="739"/>
        <v>33.599999999999994</v>
      </c>
      <c r="AN434" s="25">
        <f t="shared" si="740"/>
        <v>32.999999999999993</v>
      </c>
      <c r="AO434" s="25">
        <f t="shared" si="741"/>
        <v>32.79999999999999</v>
      </c>
      <c r="AP434" s="25">
        <f t="shared" si="742"/>
        <v>32.79999999999999</v>
      </c>
      <c r="AQ434" s="25">
        <f t="shared" si="744"/>
        <v>32.79999999999999</v>
      </c>
      <c r="AR434" s="25">
        <f t="shared" si="746"/>
        <v>32.999999999999993</v>
      </c>
      <c r="AS434" s="25">
        <f t="shared" si="747"/>
        <v>33.199999999999996</v>
      </c>
      <c r="AT434" s="25">
        <f t="shared" si="748"/>
        <v>33.399999999999991</v>
      </c>
      <c r="AU434" s="25">
        <f t="shared" si="749"/>
        <v>33.599999999999994</v>
      </c>
      <c r="AV434" s="25">
        <f t="shared" si="750"/>
        <v>33.79999999999999</v>
      </c>
      <c r="AW434" s="25">
        <f t="shared" si="751"/>
        <v>33.79999999999999</v>
      </c>
      <c r="AX434" s="25">
        <f t="shared" ref="AX434:AX446" si="752">VLOOKUP($C$112,$D$3:$K$63,$A$73,0)*(B388-B387)</f>
        <v>33.79999999999999</v>
      </c>
      <c r="AY434" s="25">
        <f>VLOOKUP($C$113,$D$3:$K$63,$A$73,0)*(B387-B386)</f>
        <v>33.79999999999999</v>
      </c>
      <c r="AZ434" s="25">
        <f>VLOOKUP($C$114,$D$3:$K$63,$A$73,0)*B386</f>
        <v>0</v>
      </c>
      <c r="BA434" s="25"/>
      <c r="BB434" s="25"/>
      <c r="BC434" s="25"/>
      <c r="BD434" s="25"/>
      <c r="BE434" s="25"/>
      <c r="BF434" s="25"/>
      <c r="BG434" s="25"/>
      <c r="BH434" s="25"/>
      <c r="BI434" s="25"/>
      <c r="BJ434" s="25"/>
      <c r="BK434" s="25"/>
      <c r="BL434" s="25"/>
      <c r="BM434" s="21">
        <f t="shared" si="668"/>
        <v>502.80000000000007</v>
      </c>
      <c r="BN434" s="18"/>
      <c r="BO434" s="18"/>
      <c r="BP434" s="18">
        <v>2048</v>
      </c>
      <c r="BQ434" s="14">
        <f t="shared" si="669"/>
        <v>0</v>
      </c>
      <c r="BR434" s="14">
        <f t="shared" si="689"/>
        <v>0</v>
      </c>
      <c r="BS434" s="14">
        <f t="shared" si="690"/>
        <v>0</v>
      </c>
      <c r="BT434" s="14">
        <f t="shared" si="691"/>
        <v>0</v>
      </c>
      <c r="BU434" s="14">
        <f t="shared" si="692"/>
        <v>0</v>
      </c>
      <c r="BV434" s="14">
        <f t="shared" si="693"/>
        <v>0</v>
      </c>
      <c r="BW434" s="14">
        <f t="shared" si="694"/>
        <v>0</v>
      </c>
      <c r="BX434" s="14">
        <f t="shared" si="695"/>
        <v>0</v>
      </c>
      <c r="BY434" s="14">
        <f t="shared" si="696"/>
        <v>0</v>
      </c>
      <c r="BZ434" s="14">
        <f t="shared" si="697"/>
        <v>0</v>
      </c>
      <c r="CA434" s="14">
        <f t="shared" si="698"/>
        <v>0</v>
      </c>
      <c r="CB434" s="14">
        <f t="shared" si="699"/>
        <v>0</v>
      </c>
      <c r="CC434" s="14">
        <f t="shared" si="700"/>
        <v>0</v>
      </c>
      <c r="CD434" s="14">
        <f t="shared" si="701"/>
        <v>0</v>
      </c>
      <c r="CE434" s="14">
        <f t="shared" si="702"/>
        <v>0</v>
      </c>
      <c r="CF434" s="14">
        <f t="shared" si="703"/>
        <v>0</v>
      </c>
      <c r="CG434" s="14">
        <f t="shared" si="686"/>
        <v>0</v>
      </c>
      <c r="CH434" s="14">
        <f t="shared" si="639"/>
        <v>0</v>
      </c>
      <c r="CI434" s="14">
        <f t="shared" si="640"/>
        <v>0</v>
      </c>
      <c r="CJ434" s="14">
        <f t="shared" si="641"/>
        <v>0</v>
      </c>
      <c r="CK434" s="14">
        <f t="shared" si="642"/>
        <v>0</v>
      </c>
      <c r="CL434" s="14">
        <f t="shared" si="643"/>
        <v>0</v>
      </c>
      <c r="CM434" s="14">
        <f t="shared" si="670"/>
        <v>0</v>
      </c>
      <c r="CN434" s="14">
        <f t="shared" si="704"/>
        <v>0</v>
      </c>
      <c r="CO434" s="14">
        <f t="shared" si="705"/>
        <v>0</v>
      </c>
      <c r="CP434" s="14">
        <f t="shared" si="706"/>
        <v>0</v>
      </c>
      <c r="CQ434" s="14">
        <f t="shared" si="707"/>
        <v>0</v>
      </c>
      <c r="CR434" s="14">
        <f t="shared" si="708"/>
        <v>0</v>
      </c>
      <c r="CS434" s="14">
        <f t="shared" si="709"/>
        <v>0</v>
      </c>
      <c r="CT434" s="14">
        <f t="shared" si="710"/>
        <v>0</v>
      </c>
      <c r="CU434" s="14">
        <f t="shared" si="711"/>
        <v>0</v>
      </c>
      <c r="CV434" s="14">
        <f t="shared" si="712"/>
        <v>0</v>
      </c>
      <c r="CW434" s="14">
        <f t="shared" si="713"/>
        <v>2.4509696844350109E-16</v>
      </c>
      <c r="CX434" s="14">
        <f t="shared" si="714"/>
        <v>7.0007955449482864E-2</v>
      </c>
      <c r="CY434" s="14">
        <f t="shared" si="715"/>
        <v>6.8019093078758933E-2</v>
      </c>
      <c r="CZ434" s="14">
        <f t="shared" si="716"/>
        <v>6.6825775656324568E-2</v>
      </c>
      <c r="DA434" s="14">
        <f t="shared" si="717"/>
        <v>6.563245823389019E-2</v>
      </c>
      <c r="DB434" s="14">
        <f t="shared" si="718"/>
        <v>6.5234685759745392E-2</v>
      </c>
      <c r="DC434" s="14">
        <f t="shared" si="745"/>
        <v>6.5234685759745392E-2</v>
      </c>
      <c r="DD434" s="14">
        <f t="shared" si="645"/>
        <v>6.5234685759745392E-2</v>
      </c>
      <c r="DE434" s="14">
        <f t="shared" si="646"/>
        <v>6.563245823389019E-2</v>
      </c>
      <c r="DF434" s="14">
        <f t="shared" si="647"/>
        <v>6.6030230708034987E-2</v>
      </c>
      <c r="DG434" s="14">
        <f t="shared" si="648"/>
        <v>6.6428003182179771E-2</v>
      </c>
      <c r="DH434" s="14">
        <f t="shared" si="649"/>
        <v>6.6825775656324568E-2</v>
      </c>
      <c r="DI434" s="14">
        <f t="shared" si="650"/>
        <v>6.7223548130469338E-2</v>
      </c>
      <c r="DJ434" s="14">
        <f t="shared" si="651"/>
        <v>6.7223548130469338E-2</v>
      </c>
      <c r="DK434" s="14">
        <f t="shared" si="652"/>
        <v>6.7223548130469338E-2</v>
      </c>
      <c r="DL434" s="14">
        <f t="shared" si="653"/>
        <v>6.7223548130469338E-2</v>
      </c>
      <c r="DM434" s="14">
        <f t="shared" si="654"/>
        <v>0</v>
      </c>
      <c r="DN434" s="14">
        <f t="shared" si="655"/>
        <v>0</v>
      </c>
      <c r="DO434" s="14">
        <f t="shared" si="656"/>
        <v>0</v>
      </c>
      <c r="DP434" s="14">
        <f t="shared" si="657"/>
        <v>0</v>
      </c>
      <c r="DQ434" s="14">
        <f t="shared" si="658"/>
        <v>0</v>
      </c>
      <c r="DR434" s="14">
        <f t="shared" si="659"/>
        <v>0</v>
      </c>
      <c r="DS434" s="14">
        <f t="shared" si="660"/>
        <v>0</v>
      </c>
      <c r="DT434" s="14">
        <f t="shared" si="661"/>
        <v>0</v>
      </c>
      <c r="DU434" s="14">
        <f t="shared" si="662"/>
        <v>0</v>
      </c>
      <c r="DV434" s="14">
        <f t="shared" si="663"/>
        <v>0</v>
      </c>
      <c r="DW434" s="14">
        <f t="shared" si="664"/>
        <v>0</v>
      </c>
      <c r="DX434" s="14">
        <f t="shared" si="665"/>
        <v>0</v>
      </c>
      <c r="DY434" s="14">
        <f t="shared" si="666"/>
        <v>0</v>
      </c>
      <c r="DZ434" s="14">
        <f t="shared" si="743"/>
        <v>0.99999999999999989</v>
      </c>
    </row>
    <row r="435" spans="1:130">
      <c r="A435" s="18"/>
      <c r="B435" s="18"/>
      <c r="C435" s="18">
        <v>2049</v>
      </c>
      <c r="D435" s="25"/>
      <c r="E435" s="25"/>
      <c r="F435" s="25"/>
      <c r="G435" s="25"/>
      <c r="H435" s="25"/>
      <c r="I435" s="25"/>
      <c r="J435" s="25"/>
      <c r="K435" s="25"/>
      <c r="L435" s="25"/>
      <c r="M435" s="25"/>
      <c r="N435" s="25"/>
      <c r="O435" s="25"/>
      <c r="P435" s="25"/>
      <c r="Q435" s="25"/>
      <c r="R435" s="25"/>
      <c r="S435" s="25"/>
      <c r="T435" s="25"/>
      <c r="U435" s="25"/>
      <c r="V435" s="25"/>
      <c r="W435" s="25"/>
      <c r="X435" s="25"/>
      <c r="Y435" s="25"/>
      <c r="Z435" s="25"/>
      <c r="AA435" s="25"/>
      <c r="AB435" s="25"/>
      <c r="AC435" s="25"/>
      <c r="AD435" s="25"/>
      <c r="AE435" s="25"/>
      <c r="AF435" s="25"/>
      <c r="AG435" s="25">
        <f t="shared" si="733"/>
        <v>0</v>
      </c>
      <c r="AH435" s="25">
        <f t="shared" si="734"/>
        <v>0</v>
      </c>
      <c r="AI435" s="25">
        <f t="shared" si="735"/>
        <v>0</v>
      </c>
      <c r="AJ435" s="25">
        <f t="shared" si="736"/>
        <v>0</v>
      </c>
      <c r="AK435" s="25">
        <f t="shared" si="737"/>
        <v>1.1723955140041653E-13</v>
      </c>
      <c r="AL435" s="25">
        <f t="shared" si="738"/>
        <v>34.199999999999996</v>
      </c>
      <c r="AM435" s="25">
        <f t="shared" si="739"/>
        <v>33.599999999999994</v>
      </c>
      <c r="AN435" s="25">
        <f t="shared" si="740"/>
        <v>32.999999999999993</v>
      </c>
      <c r="AO435" s="25">
        <f t="shared" si="741"/>
        <v>32.79999999999999</v>
      </c>
      <c r="AP435" s="25">
        <f t="shared" si="742"/>
        <v>32.79999999999999</v>
      </c>
      <c r="AQ435" s="25">
        <f t="shared" si="744"/>
        <v>32.79999999999999</v>
      </c>
      <c r="AR435" s="25">
        <f t="shared" si="746"/>
        <v>32.999999999999993</v>
      </c>
      <c r="AS435" s="25">
        <f t="shared" si="747"/>
        <v>33.199999999999996</v>
      </c>
      <c r="AT435" s="25">
        <f t="shared" si="748"/>
        <v>33.399999999999991</v>
      </c>
      <c r="AU435" s="25">
        <f t="shared" si="749"/>
        <v>33.599999999999994</v>
      </c>
      <c r="AV435" s="25">
        <f t="shared" si="750"/>
        <v>33.79999999999999</v>
      </c>
      <c r="AW435" s="25">
        <f t="shared" si="751"/>
        <v>33.79999999999999</v>
      </c>
      <c r="AX435" s="25">
        <f t="shared" si="752"/>
        <v>33.79999999999999</v>
      </c>
      <c r="AY435" s="25">
        <f t="shared" ref="AY435:AY446" si="753">VLOOKUP($C$113,$D$3:$K$63,$A$73,0)*(B388-B387)</f>
        <v>33.79999999999999</v>
      </c>
      <c r="AZ435" s="25">
        <f>VLOOKUP($C$114,$D$3:$K$63,$A$73,0)*(B387-B386)</f>
        <v>33.599999999999994</v>
      </c>
      <c r="BA435" s="25">
        <f>VLOOKUP($C$115,$D$3:$K$63,$A$73,0)*B386</f>
        <v>0</v>
      </c>
      <c r="BB435" s="25"/>
      <c r="BC435" s="25"/>
      <c r="BD435" s="25"/>
      <c r="BE435" s="25"/>
      <c r="BF435" s="25"/>
      <c r="BG435" s="25"/>
      <c r="BH435" s="25"/>
      <c r="BI435" s="25"/>
      <c r="BJ435" s="25"/>
      <c r="BK435" s="25"/>
      <c r="BL435" s="25"/>
      <c r="BM435" s="21">
        <f t="shared" si="668"/>
        <v>501.20000000000005</v>
      </c>
      <c r="BN435" s="18"/>
      <c r="BO435" s="18"/>
      <c r="BP435" s="18">
        <v>2049</v>
      </c>
      <c r="BQ435" s="14">
        <f t="shared" si="669"/>
        <v>0</v>
      </c>
      <c r="BR435" s="14">
        <f t="shared" si="689"/>
        <v>0</v>
      </c>
      <c r="BS435" s="14">
        <f t="shared" si="690"/>
        <v>0</v>
      </c>
      <c r="BT435" s="14">
        <f t="shared" si="691"/>
        <v>0</v>
      </c>
      <c r="BU435" s="14">
        <f t="shared" si="692"/>
        <v>0</v>
      </c>
      <c r="BV435" s="14">
        <f t="shared" si="693"/>
        <v>0</v>
      </c>
      <c r="BW435" s="14">
        <f t="shared" si="694"/>
        <v>0</v>
      </c>
      <c r="BX435" s="14">
        <f t="shared" si="695"/>
        <v>0</v>
      </c>
      <c r="BY435" s="14">
        <f t="shared" si="696"/>
        <v>0</v>
      </c>
      <c r="BZ435" s="14">
        <f t="shared" si="697"/>
        <v>0</v>
      </c>
      <c r="CA435" s="14">
        <f t="shared" si="698"/>
        <v>0</v>
      </c>
      <c r="CB435" s="14">
        <f t="shared" si="699"/>
        <v>0</v>
      </c>
      <c r="CC435" s="14">
        <f t="shared" si="700"/>
        <v>0</v>
      </c>
      <c r="CD435" s="14">
        <f t="shared" si="701"/>
        <v>0</v>
      </c>
      <c r="CE435" s="14">
        <f t="shared" si="702"/>
        <v>0</v>
      </c>
      <c r="CF435" s="14">
        <f t="shared" si="703"/>
        <v>0</v>
      </c>
      <c r="CG435" s="14">
        <f t="shared" si="686"/>
        <v>0</v>
      </c>
      <c r="CH435" s="14">
        <f t="shared" si="639"/>
        <v>0</v>
      </c>
      <c r="CI435" s="14">
        <f t="shared" si="640"/>
        <v>0</v>
      </c>
      <c r="CJ435" s="14">
        <f t="shared" si="641"/>
        <v>0</v>
      </c>
      <c r="CK435" s="14">
        <f t="shared" si="642"/>
        <v>0</v>
      </c>
      <c r="CL435" s="14">
        <f t="shared" si="643"/>
        <v>0</v>
      </c>
      <c r="CM435" s="14">
        <f t="shared" si="670"/>
        <v>0</v>
      </c>
      <c r="CN435" s="14">
        <f t="shared" si="704"/>
        <v>0</v>
      </c>
      <c r="CO435" s="14">
        <f t="shared" si="705"/>
        <v>0</v>
      </c>
      <c r="CP435" s="14">
        <f t="shared" si="706"/>
        <v>0</v>
      </c>
      <c r="CQ435" s="14">
        <f t="shared" si="707"/>
        <v>0</v>
      </c>
      <c r="CR435" s="14">
        <f t="shared" si="708"/>
        <v>0</v>
      </c>
      <c r="CS435" s="14">
        <f t="shared" si="709"/>
        <v>0</v>
      </c>
      <c r="CT435" s="14">
        <f t="shared" si="710"/>
        <v>0</v>
      </c>
      <c r="CU435" s="14">
        <f t="shared" si="711"/>
        <v>0</v>
      </c>
      <c r="CV435" s="14">
        <f t="shared" si="712"/>
        <v>0</v>
      </c>
      <c r="CW435" s="14">
        <f t="shared" si="713"/>
        <v>0</v>
      </c>
      <c r="CX435" s="14">
        <f t="shared" si="714"/>
        <v>2.3391770032006486E-16</v>
      </c>
      <c r="CY435" s="14">
        <f t="shared" si="715"/>
        <v>6.8236233040702296E-2</v>
      </c>
      <c r="CZ435" s="14">
        <f t="shared" si="716"/>
        <v>6.7039106145251381E-2</v>
      </c>
      <c r="DA435" s="14">
        <f t="shared" si="717"/>
        <v>6.5841979249800453E-2</v>
      </c>
      <c r="DB435" s="14">
        <f t="shared" si="718"/>
        <v>6.544293695131681E-2</v>
      </c>
      <c r="DC435" s="14">
        <f t="shared" si="745"/>
        <v>6.544293695131681E-2</v>
      </c>
      <c r="DD435" s="14">
        <f t="shared" si="645"/>
        <v>6.544293695131681E-2</v>
      </c>
      <c r="DE435" s="14">
        <f t="shared" si="646"/>
        <v>6.5841979249800453E-2</v>
      </c>
      <c r="DF435" s="14">
        <f t="shared" si="647"/>
        <v>6.624102154828411E-2</v>
      </c>
      <c r="DG435" s="14">
        <f t="shared" si="648"/>
        <v>6.6640063846767739E-2</v>
      </c>
      <c r="DH435" s="14">
        <f t="shared" si="649"/>
        <v>6.7039106145251381E-2</v>
      </c>
      <c r="DI435" s="14">
        <f t="shared" si="650"/>
        <v>6.743814844373501E-2</v>
      </c>
      <c r="DJ435" s="14">
        <f t="shared" si="651"/>
        <v>6.743814844373501E-2</v>
      </c>
      <c r="DK435" s="14">
        <f t="shared" si="652"/>
        <v>6.743814844373501E-2</v>
      </c>
      <c r="DL435" s="14">
        <f t="shared" si="653"/>
        <v>6.743814844373501E-2</v>
      </c>
      <c r="DM435" s="14">
        <f t="shared" si="654"/>
        <v>6.7039106145251381E-2</v>
      </c>
      <c r="DN435" s="14">
        <f t="shared" si="655"/>
        <v>0</v>
      </c>
      <c r="DO435" s="14">
        <f t="shared" si="656"/>
        <v>0</v>
      </c>
      <c r="DP435" s="14">
        <f t="shared" si="657"/>
        <v>0</v>
      </c>
      <c r="DQ435" s="14">
        <f t="shared" si="658"/>
        <v>0</v>
      </c>
      <c r="DR435" s="14">
        <f t="shared" si="659"/>
        <v>0</v>
      </c>
      <c r="DS435" s="14">
        <f t="shared" si="660"/>
        <v>0</v>
      </c>
      <c r="DT435" s="14">
        <f t="shared" si="661"/>
        <v>0</v>
      </c>
      <c r="DU435" s="14">
        <f t="shared" si="662"/>
        <v>0</v>
      </c>
      <c r="DV435" s="14">
        <f t="shared" si="663"/>
        <v>0</v>
      </c>
      <c r="DW435" s="14">
        <f t="shared" si="664"/>
        <v>0</v>
      </c>
      <c r="DX435" s="14">
        <f t="shared" si="665"/>
        <v>0</v>
      </c>
      <c r="DY435" s="14">
        <f t="shared" si="666"/>
        <v>0</v>
      </c>
      <c r="DZ435" s="14">
        <f t="shared" si="743"/>
        <v>0.99999999999999956</v>
      </c>
    </row>
    <row r="436" spans="1:130">
      <c r="A436" s="18"/>
      <c r="B436" s="18"/>
      <c r="C436" s="18">
        <v>2050</v>
      </c>
      <c r="D436" s="25"/>
      <c r="E436" s="25"/>
      <c r="F436" s="25"/>
      <c r="G436" s="25"/>
      <c r="H436" s="25"/>
      <c r="I436" s="25"/>
      <c r="J436" s="25"/>
      <c r="K436" s="25"/>
      <c r="L436" s="25"/>
      <c r="M436" s="25"/>
      <c r="N436" s="25"/>
      <c r="O436" s="25"/>
      <c r="P436" s="25"/>
      <c r="Q436" s="25"/>
      <c r="R436" s="25"/>
      <c r="S436" s="25"/>
      <c r="T436" s="25"/>
      <c r="U436" s="25"/>
      <c r="V436" s="25"/>
      <c r="W436" s="25"/>
      <c r="X436" s="25"/>
      <c r="Y436" s="25"/>
      <c r="Z436" s="25"/>
      <c r="AA436" s="25"/>
      <c r="AB436" s="25"/>
      <c r="AC436" s="25"/>
      <c r="AD436" s="25"/>
      <c r="AE436" s="25"/>
      <c r="AF436" s="25"/>
      <c r="AG436" s="25"/>
      <c r="AH436" s="25">
        <f t="shared" si="734"/>
        <v>0</v>
      </c>
      <c r="AI436" s="25">
        <f t="shared" si="735"/>
        <v>0</v>
      </c>
      <c r="AJ436" s="25">
        <f t="shared" si="736"/>
        <v>0</v>
      </c>
      <c r="AK436" s="25">
        <f t="shared" si="737"/>
        <v>0</v>
      </c>
      <c r="AL436" s="25">
        <f t="shared" si="738"/>
        <v>1.1390888232654106E-13</v>
      </c>
      <c r="AM436" s="25">
        <f t="shared" si="739"/>
        <v>33.599999999999994</v>
      </c>
      <c r="AN436" s="25">
        <f t="shared" si="740"/>
        <v>32.999999999999993</v>
      </c>
      <c r="AO436" s="25">
        <f t="shared" si="741"/>
        <v>32.79999999999999</v>
      </c>
      <c r="AP436" s="25">
        <f t="shared" si="742"/>
        <v>32.79999999999999</v>
      </c>
      <c r="AQ436" s="25">
        <f t="shared" si="744"/>
        <v>32.79999999999999</v>
      </c>
      <c r="AR436" s="25">
        <f t="shared" si="746"/>
        <v>32.999999999999993</v>
      </c>
      <c r="AS436" s="25">
        <f t="shared" si="747"/>
        <v>33.199999999999996</v>
      </c>
      <c r="AT436" s="25">
        <f t="shared" si="748"/>
        <v>33.399999999999991</v>
      </c>
      <c r="AU436" s="25">
        <f t="shared" si="749"/>
        <v>33.599999999999994</v>
      </c>
      <c r="AV436" s="25">
        <f t="shared" si="750"/>
        <v>33.79999999999999</v>
      </c>
      <c r="AW436" s="25">
        <f t="shared" si="751"/>
        <v>33.79999999999999</v>
      </c>
      <c r="AX436" s="25">
        <f t="shared" si="752"/>
        <v>33.79999999999999</v>
      </c>
      <c r="AY436" s="25">
        <f t="shared" si="753"/>
        <v>33.79999999999999</v>
      </c>
      <c r="AZ436" s="25">
        <f t="shared" ref="AZ436:AZ446" si="754">VLOOKUP($C$114,$D$3:$K$63,$A$73,0)*(B388-B387)</f>
        <v>33.599999999999994</v>
      </c>
      <c r="BA436" s="25">
        <f>VLOOKUP($C$115,$D$3:$K$63,$A$73,0)*(B387-B386)</f>
        <v>33.199999999999996</v>
      </c>
      <c r="BB436" s="25">
        <f>VLOOKUP($C$116,$D$3:$K$63,$A$73,0)*B386</f>
        <v>0</v>
      </c>
      <c r="BC436" s="25"/>
      <c r="BD436" s="25"/>
      <c r="BE436" s="25"/>
      <c r="BF436" s="25"/>
      <c r="BG436" s="25"/>
      <c r="BH436" s="25"/>
      <c r="BI436" s="25"/>
      <c r="BJ436" s="25"/>
      <c r="BK436" s="25"/>
      <c r="BL436" s="25"/>
      <c r="BM436" s="21">
        <f t="shared" si="668"/>
        <v>500.2000000000001</v>
      </c>
      <c r="BN436" s="18"/>
      <c r="BO436" s="18"/>
      <c r="BP436" s="18">
        <v>2050</v>
      </c>
      <c r="BQ436" s="14">
        <f t="shared" si="669"/>
        <v>0</v>
      </c>
      <c r="BR436" s="14">
        <f t="shared" si="689"/>
        <v>0</v>
      </c>
      <c r="BS436" s="14">
        <f t="shared" si="690"/>
        <v>0</v>
      </c>
      <c r="BT436" s="14">
        <f t="shared" si="691"/>
        <v>0</v>
      </c>
      <c r="BU436" s="14">
        <f t="shared" si="692"/>
        <v>0</v>
      </c>
      <c r="BV436" s="14">
        <f t="shared" si="693"/>
        <v>0</v>
      </c>
      <c r="BW436" s="14">
        <f t="shared" si="694"/>
        <v>0</v>
      </c>
      <c r="BX436" s="14">
        <f t="shared" si="695"/>
        <v>0</v>
      </c>
      <c r="BY436" s="14">
        <f t="shared" si="696"/>
        <v>0</v>
      </c>
      <c r="BZ436" s="14">
        <f t="shared" si="697"/>
        <v>0</v>
      </c>
      <c r="CA436" s="14">
        <f t="shared" si="698"/>
        <v>0</v>
      </c>
      <c r="CB436" s="14">
        <f t="shared" si="699"/>
        <v>0</v>
      </c>
      <c r="CC436" s="14">
        <f t="shared" si="700"/>
        <v>0</v>
      </c>
      <c r="CD436" s="14">
        <f t="shared" si="701"/>
        <v>0</v>
      </c>
      <c r="CE436" s="14">
        <f t="shared" si="702"/>
        <v>0</v>
      </c>
      <c r="CF436" s="14">
        <f t="shared" si="703"/>
        <v>0</v>
      </c>
      <c r="CG436" s="14">
        <f t="shared" si="686"/>
        <v>0</v>
      </c>
      <c r="CH436" s="14">
        <f t="shared" si="639"/>
        <v>0</v>
      </c>
      <c r="CI436" s="14">
        <f t="shared" si="640"/>
        <v>0</v>
      </c>
      <c r="CJ436" s="14">
        <f t="shared" si="641"/>
        <v>0</v>
      </c>
      <c r="CK436" s="14">
        <f t="shared" si="642"/>
        <v>0</v>
      </c>
      <c r="CL436" s="14">
        <f t="shared" si="643"/>
        <v>0</v>
      </c>
      <c r="CM436" s="14">
        <f t="shared" si="670"/>
        <v>0</v>
      </c>
      <c r="CN436" s="14">
        <f t="shared" si="704"/>
        <v>0</v>
      </c>
      <c r="CO436" s="14">
        <f t="shared" si="705"/>
        <v>0</v>
      </c>
      <c r="CP436" s="14">
        <f t="shared" si="706"/>
        <v>0</v>
      </c>
      <c r="CQ436" s="14">
        <f t="shared" si="707"/>
        <v>0</v>
      </c>
      <c r="CR436" s="14">
        <f t="shared" si="708"/>
        <v>0</v>
      </c>
      <c r="CS436" s="14">
        <f t="shared" si="709"/>
        <v>0</v>
      </c>
      <c r="CT436" s="14">
        <f t="shared" si="710"/>
        <v>0</v>
      </c>
      <c r="CU436" s="14">
        <f t="shared" si="711"/>
        <v>0</v>
      </c>
      <c r="CV436" s="14">
        <f t="shared" si="712"/>
        <v>0</v>
      </c>
      <c r="CW436" s="14">
        <f t="shared" si="713"/>
        <v>0</v>
      </c>
      <c r="CX436" s="14">
        <f t="shared" si="714"/>
        <v>0</v>
      </c>
      <c r="CY436" s="14">
        <f t="shared" si="715"/>
        <v>2.2772667398348869E-16</v>
      </c>
      <c r="CZ436" s="14">
        <f t="shared" si="716"/>
        <v>6.7173130747700899E-2</v>
      </c>
      <c r="DA436" s="14">
        <f t="shared" si="717"/>
        <v>6.5973610555777662E-2</v>
      </c>
      <c r="DB436" s="14">
        <f t="shared" si="718"/>
        <v>6.557377049180324E-2</v>
      </c>
      <c r="DC436" s="14">
        <f t="shared" si="745"/>
        <v>6.557377049180324E-2</v>
      </c>
      <c r="DD436" s="14">
        <f t="shared" si="645"/>
        <v>6.557377049180324E-2</v>
      </c>
      <c r="DE436" s="14">
        <f t="shared" si="646"/>
        <v>6.5973610555777662E-2</v>
      </c>
      <c r="DF436" s="14">
        <f t="shared" si="647"/>
        <v>6.6373450619752083E-2</v>
      </c>
      <c r="DG436" s="14">
        <f t="shared" si="648"/>
        <v>6.6773290683726477E-2</v>
      </c>
      <c r="DH436" s="14">
        <f t="shared" si="649"/>
        <v>6.7173130747700899E-2</v>
      </c>
      <c r="DI436" s="14">
        <f t="shared" si="650"/>
        <v>6.7572970811675293E-2</v>
      </c>
      <c r="DJ436" s="14">
        <f t="shared" si="651"/>
        <v>6.7572970811675293E-2</v>
      </c>
      <c r="DK436" s="14">
        <f t="shared" si="652"/>
        <v>6.7572970811675293E-2</v>
      </c>
      <c r="DL436" s="14">
        <f t="shared" si="653"/>
        <v>6.7572970811675293E-2</v>
      </c>
      <c r="DM436" s="14">
        <f t="shared" si="654"/>
        <v>6.7173130747700899E-2</v>
      </c>
      <c r="DN436" s="14">
        <f t="shared" si="655"/>
        <v>6.6373450619752083E-2</v>
      </c>
      <c r="DO436" s="14">
        <f t="shared" si="656"/>
        <v>0</v>
      </c>
      <c r="DP436" s="14">
        <f t="shared" si="657"/>
        <v>0</v>
      </c>
      <c r="DQ436" s="14">
        <f t="shared" si="658"/>
        <v>0</v>
      </c>
      <c r="DR436" s="14">
        <f t="shared" si="659"/>
        <v>0</v>
      </c>
      <c r="DS436" s="14">
        <f t="shared" si="660"/>
        <v>0</v>
      </c>
      <c r="DT436" s="14">
        <f t="shared" si="661"/>
        <v>0</v>
      </c>
      <c r="DU436" s="14">
        <f t="shared" si="662"/>
        <v>0</v>
      </c>
      <c r="DV436" s="14">
        <f t="shared" si="663"/>
        <v>0</v>
      </c>
      <c r="DW436" s="14">
        <f t="shared" si="664"/>
        <v>0</v>
      </c>
      <c r="DX436" s="14">
        <f t="shared" si="665"/>
        <v>0</v>
      </c>
      <c r="DY436" s="14">
        <f t="shared" si="666"/>
        <v>0</v>
      </c>
      <c r="DZ436" s="14">
        <f t="shared" si="743"/>
        <v>0.99999999999999978</v>
      </c>
    </row>
    <row r="437" spans="1:130">
      <c r="A437" s="18"/>
      <c r="B437" s="18"/>
      <c r="C437" s="18">
        <v>2051</v>
      </c>
      <c r="D437" s="25"/>
      <c r="E437" s="25"/>
      <c r="F437" s="25"/>
      <c r="G437" s="25"/>
      <c r="H437" s="25"/>
      <c r="I437" s="25"/>
      <c r="J437" s="25"/>
      <c r="K437" s="25"/>
      <c r="L437" s="25"/>
      <c r="M437" s="25"/>
      <c r="N437" s="25"/>
      <c r="O437" s="25"/>
      <c r="P437" s="25"/>
      <c r="Q437" s="25"/>
      <c r="R437" s="25"/>
      <c r="S437" s="25"/>
      <c r="T437" s="25"/>
      <c r="U437" s="25"/>
      <c r="V437" s="25"/>
      <c r="W437" s="25"/>
      <c r="X437" s="25"/>
      <c r="Y437" s="25"/>
      <c r="Z437" s="25"/>
      <c r="AA437" s="25"/>
      <c r="AB437" s="25"/>
      <c r="AC437" s="25"/>
      <c r="AD437" s="25"/>
      <c r="AE437" s="25"/>
      <c r="AF437" s="25"/>
      <c r="AG437" s="25"/>
      <c r="AH437" s="25"/>
      <c r="AI437" s="25">
        <f t="shared" si="735"/>
        <v>0</v>
      </c>
      <c r="AJ437" s="25">
        <f t="shared" si="736"/>
        <v>0</v>
      </c>
      <c r="AK437" s="25">
        <f t="shared" si="737"/>
        <v>0</v>
      </c>
      <c r="AL437" s="25">
        <f t="shared" si="738"/>
        <v>0</v>
      </c>
      <c r="AM437" s="25">
        <f t="shared" si="739"/>
        <v>1.1191048088221578E-13</v>
      </c>
      <c r="AN437" s="25">
        <f t="shared" si="740"/>
        <v>32.999999999999993</v>
      </c>
      <c r="AO437" s="25">
        <f t="shared" si="741"/>
        <v>32.79999999999999</v>
      </c>
      <c r="AP437" s="25">
        <f t="shared" si="742"/>
        <v>32.79999999999999</v>
      </c>
      <c r="AQ437" s="25">
        <f t="shared" si="744"/>
        <v>32.79999999999999</v>
      </c>
      <c r="AR437" s="25">
        <f t="shared" si="746"/>
        <v>32.999999999999993</v>
      </c>
      <c r="AS437" s="25">
        <f t="shared" si="747"/>
        <v>33.199999999999996</v>
      </c>
      <c r="AT437" s="25">
        <f t="shared" si="748"/>
        <v>33.399999999999991</v>
      </c>
      <c r="AU437" s="25">
        <f t="shared" si="749"/>
        <v>33.599999999999994</v>
      </c>
      <c r="AV437" s="25">
        <f t="shared" si="750"/>
        <v>33.79999999999999</v>
      </c>
      <c r="AW437" s="25">
        <f t="shared" si="751"/>
        <v>33.79999999999999</v>
      </c>
      <c r="AX437" s="25">
        <f t="shared" si="752"/>
        <v>33.79999999999999</v>
      </c>
      <c r="AY437" s="25">
        <f t="shared" si="753"/>
        <v>33.79999999999999</v>
      </c>
      <c r="AZ437" s="25">
        <f t="shared" si="754"/>
        <v>33.599999999999994</v>
      </c>
      <c r="BA437" s="25">
        <f t="shared" ref="BA437:BA446" si="755">VLOOKUP($C$115,$D$3:$K$63,$A$73,0)*(B388-B387)</f>
        <v>33.199999999999996</v>
      </c>
      <c r="BB437" s="25">
        <f>VLOOKUP($C$116,$D$3:$K$63,$A$73,0)*(B387-B386)</f>
        <v>32.79999999999999</v>
      </c>
      <c r="BC437" s="25" t="e">
        <f>VLOOKUP($C$117,$D$3:$K$63,$A$73,0)*B386</f>
        <v>#N/A</v>
      </c>
      <c r="BD437" s="25"/>
      <c r="BE437" s="25"/>
      <c r="BF437" s="25"/>
      <c r="BG437" s="25"/>
      <c r="BH437" s="25"/>
      <c r="BI437" s="25"/>
      <c r="BJ437" s="25"/>
      <c r="BK437" s="25"/>
      <c r="BL437" s="25"/>
      <c r="BM437" s="21" t="e">
        <f t="shared" si="668"/>
        <v>#N/A</v>
      </c>
      <c r="BN437" s="18"/>
      <c r="BO437" s="18"/>
      <c r="BP437" s="18">
        <v>2051</v>
      </c>
      <c r="BQ437" s="14" t="e">
        <f t="shared" si="669"/>
        <v>#N/A</v>
      </c>
      <c r="BR437" s="14" t="e">
        <f t="shared" si="689"/>
        <v>#N/A</v>
      </c>
      <c r="BS437" s="14" t="e">
        <f t="shared" si="690"/>
        <v>#N/A</v>
      </c>
      <c r="BT437" s="14" t="e">
        <f t="shared" si="691"/>
        <v>#N/A</v>
      </c>
      <c r="BU437" s="14" t="e">
        <f t="shared" si="692"/>
        <v>#N/A</v>
      </c>
      <c r="BV437" s="14" t="e">
        <f t="shared" si="693"/>
        <v>#N/A</v>
      </c>
      <c r="BW437" s="14" t="e">
        <f t="shared" si="694"/>
        <v>#N/A</v>
      </c>
      <c r="BX437" s="14" t="e">
        <f t="shared" si="695"/>
        <v>#N/A</v>
      </c>
      <c r="BY437" s="14" t="e">
        <f t="shared" si="696"/>
        <v>#N/A</v>
      </c>
      <c r="BZ437" s="14" t="e">
        <f t="shared" si="697"/>
        <v>#N/A</v>
      </c>
      <c r="CA437" s="14" t="e">
        <f t="shared" si="698"/>
        <v>#N/A</v>
      </c>
      <c r="CB437" s="14" t="e">
        <f t="shared" si="699"/>
        <v>#N/A</v>
      </c>
      <c r="CC437" s="14" t="e">
        <f t="shared" si="700"/>
        <v>#N/A</v>
      </c>
      <c r="CD437" s="14" t="e">
        <f t="shared" si="701"/>
        <v>#N/A</v>
      </c>
      <c r="CE437" s="14" t="e">
        <f t="shared" si="702"/>
        <v>#N/A</v>
      </c>
      <c r="CF437" s="14" t="e">
        <f t="shared" si="703"/>
        <v>#N/A</v>
      </c>
      <c r="CG437" s="14" t="e">
        <f t="shared" si="686"/>
        <v>#N/A</v>
      </c>
      <c r="CH437" s="14" t="e">
        <f t="shared" si="639"/>
        <v>#N/A</v>
      </c>
      <c r="CI437" s="14" t="e">
        <f t="shared" si="640"/>
        <v>#N/A</v>
      </c>
      <c r="CJ437" s="14" t="e">
        <f t="shared" si="641"/>
        <v>#N/A</v>
      </c>
      <c r="CK437" s="14" t="e">
        <f t="shared" si="642"/>
        <v>#N/A</v>
      </c>
      <c r="CL437" s="14" t="e">
        <f t="shared" si="643"/>
        <v>#N/A</v>
      </c>
      <c r="CM437" s="14" t="e">
        <f t="shared" si="670"/>
        <v>#N/A</v>
      </c>
      <c r="CN437" s="14" t="e">
        <f t="shared" si="704"/>
        <v>#N/A</v>
      </c>
      <c r="CO437" s="14" t="e">
        <f t="shared" si="705"/>
        <v>#N/A</v>
      </c>
      <c r="CP437" s="14" t="e">
        <f t="shared" si="706"/>
        <v>#N/A</v>
      </c>
      <c r="CQ437" s="14" t="e">
        <f t="shared" si="707"/>
        <v>#N/A</v>
      </c>
      <c r="CR437" s="14" t="e">
        <f t="shared" si="708"/>
        <v>#N/A</v>
      </c>
      <c r="CS437" s="14" t="e">
        <f t="shared" si="709"/>
        <v>#N/A</v>
      </c>
      <c r="CT437" s="14" t="e">
        <f t="shared" si="710"/>
        <v>#N/A</v>
      </c>
      <c r="CU437" s="14" t="e">
        <f t="shared" si="711"/>
        <v>#N/A</v>
      </c>
      <c r="CV437" s="14" t="e">
        <f t="shared" si="712"/>
        <v>#N/A</v>
      </c>
      <c r="CW437" s="14" t="e">
        <f t="shared" si="713"/>
        <v>#N/A</v>
      </c>
      <c r="CX437" s="14" t="e">
        <f t="shared" si="714"/>
        <v>#N/A</v>
      </c>
      <c r="CY437" s="14" t="e">
        <f t="shared" si="715"/>
        <v>#N/A</v>
      </c>
      <c r="CZ437" s="14" t="e">
        <f t="shared" si="716"/>
        <v>#N/A</v>
      </c>
      <c r="DA437" s="14" t="e">
        <f t="shared" si="717"/>
        <v>#N/A</v>
      </c>
      <c r="DB437" s="14" t="e">
        <f t="shared" si="718"/>
        <v>#N/A</v>
      </c>
      <c r="DC437" s="14" t="e">
        <f t="shared" si="745"/>
        <v>#N/A</v>
      </c>
      <c r="DD437" s="14" t="e">
        <f t="shared" si="645"/>
        <v>#N/A</v>
      </c>
      <c r="DE437" s="14" t="e">
        <f t="shared" si="646"/>
        <v>#N/A</v>
      </c>
      <c r="DF437" s="14" t="e">
        <f t="shared" si="647"/>
        <v>#N/A</v>
      </c>
      <c r="DG437" s="14" t="e">
        <f t="shared" si="648"/>
        <v>#N/A</v>
      </c>
      <c r="DH437" s="14" t="e">
        <f t="shared" si="649"/>
        <v>#N/A</v>
      </c>
      <c r="DI437" s="14" t="e">
        <f t="shared" si="650"/>
        <v>#N/A</v>
      </c>
      <c r="DJ437" s="14" t="e">
        <f t="shared" si="651"/>
        <v>#N/A</v>
      </c>
      <c r="DK437" s="14" t="e">
        <f t="shared" si="652"/>
        <v>#N/A</v>
      </c>
      <c r="DL437" s="14" t="e">
        <f t="shared" si="653"/>
        <v>#N/A</v>
      </c>
      <c r="DM437" s="14" t="e">
        <f t="shared" si="654"/>
        <v>#N/A</v>
      </c>
      <c r="DN437" s="14" t="e">
        <f t="shared" si="655"/>
        <v>#N/A</v>
      </c>
      <c r="DO437" s="14" t="e">
        <f t="shared" si="656"/>
        <v>#N/A</v>
      </c>
      <c r="DP437" s="14" t="e">
        <f t="shared" si="657"/>
        <v>#N/A</v>
      </c>
      <c r="DQ437" s="14" t="e">
        <f t="shared" si="658"/>
        <v>#N/A</v>
      </c>
      <c r="DR437" s="14" t="e">
        <f t="shared" si="659"/>
        <v>#N/A</v>
      </c>
      <c r="DS437" s="14" t="e">
        <f t="shared" si="660"/>
        <v>#N/A</v>
      </c>
      <c r="DT437" s="14" t="e">
        <f t="shared" si="661"/>
        <v>#N/A</v>
      </c>
      <c r="DU437" s="14" t="e">
        <f t="shared" si="662"/>
        <v>#N/A</v>
      </c>
      <c r="DV437" s="14" t="e">
        <f t="shared" si="663"/>
        <v>#N/A</v>
      </c>
      <c r="DW437" s="14" t="e">
        <f t="shared" si="664"/>
        <v>#N/A</v>
      </c>
      <c r="DX437" s="14" t="e">
        <f t="shared" si="665"/>
        <v>#N/A</v>
      </c>
      <c r="DY437" s="14" t="e">
        <f t="shared" si="666"/>
        <v>#N/A</v>
      </c>
      <c r="DZ437" s="14" t="e">
        <f t="shared" si="743"/>
        <v>#N/A</v>
      </c>
    </row>
    <row r="438" spans="1:130">
      <c r="A438" s="18"/>
      <c r="B438" s="18"/>
      <c r="C438" s="18">
        <v>2052</v>
      </c>
      <c r="D438" s="25"/>
      <c r="E438" s="25"/>
      <c r="F438" s="25"/>
      <c r="G438" s="25"/>
      <c r="H438" s="25"/>
      <c r="I438" s="25"/>
      <c r="J438" s="25"/>
      <c r="K438" s="25"/>
      <c r="L438" s="25"/>
      <c r="M438" s="25"/>
      <c r="N438" s="25"/>
      <c r="O438" s="25"/>
      <c r="P438" s="25"/>
      <c r="Q438" s="25"/>
      <c r="R438" s="25"/>
      <c r="S438" s="25"/>
      <c r="T438" s="25"/>
      <c r="U438" s="25"/>
      <c r="V438" s="25"/>
      <c r="W438" s="25"/>
      <c r="X438" s="25"/>
      <c r="Y438" s="25"/>
      <c r="Z438" s="25"/>
      <c r="AA438" s="25"/>
      <c r="AB438" s="25"/>
      <c r="AC438" s="25"/>
      <c r="AD438" s="25"/>
      <c r="AE438" s="25"/>
      <c r="AF438" s="25"/>
      <c r="AG438" s="25"/>
      <c r="AH438" s="25"/>
      <c r="AI438" s="25"/>
      <c r="AJ438" s="25">
        <f t="shared" si="736"/>
        <v>0</v>
      </c>
      <c r="AK438" s="25">
        <f t="shared" si="737"/>
        <v>0</v>
      </c>
      <c r="AL438" s="25">
        <f t="shared" si="738"/>
        <v>0</v>
      </c>
      <c r="AM438" s="25">
        <f t="shared" si="739"/>
        <v>0</v>
      </c>
      <c r="AN438" s="25">
        <f t="shared" si="740"/>
        <v>1.099120794378905E-13</v>
      </c>
      <c r="AO438" s="25">
        <f t="shared" si="741"/>
        <v>32.79999999999999</v>
      </c>
      <c r="AP438" s="25">
        <f t="shared" si="742"/>
        <v>32.79999999999999</v>
      </c>
      <c r="AQ438" s="25">
        <f t="shared" si="744"/>
        <v>32.79999999999999</v>
      </c>
      <c r="AR438" s="25">
        <f t="shared" si="746"/>
        <v>32.999999999999993</v>
      </c>
      <c r="AS438" s="25">
        <f t="shared" si="747"/>
        <v>33.199999999999996</v>
      </c>
      <c r="AT438" s="25">
        <f t="shared" si="748"/>
        <v>33.399999999999991</v>
      </c>
      <c r="AU438" s="25">
        <f t="shared" si="749"/>
        <v>33.599999999999994</v>
      </c>
      <c r="AV438" s="25">
        <f t="shared" si="750"/>
        <v>33.79999999999999</v>
      </c>
      <c r="AW438" s="25">
        <f t="shared" si="751"/>
        <v>33.79999999999999</v>
      </c>
      <c r="AX438" s="25">
        <f t="shared" si="752"/>
        <v>33.79999999999999</v>
      </c>
      <c r="AY438" s="25">
        <f t="shared" si="753"/>
        <v>33.79999999999999</v>
      </c>
      <c r="AZ438" s="25">
        <f t="shared" si="754"/>
        <v>33.599999999999994</v>
      </c>
      <c r="BA438" s="25">
        <f t="shared" si="755"/>
        <v>33.199999999999996</v>
      </c>
      <c r="BB438" s="25">
        <f t="shared" ref="BB438:BB446" si="756">VLOOKUP($C$116,$D$3:$K$63,$A$73,0)*(B388-B387)</f>
        <v>32.79999999999999</v>
      </c>
      <c r="BC438" s="25" t="e">
        <f>VLOOKUP($C$117,$D$3:$K$63,$A$73,0)*(B387-B386)</f>
        <v>#N/A</v>
      </c>
      <c r="BD438" s="25" t="e">
        <f>VLOOKUP($C$118,$D$3:$K$63,$A$73,0)*B386</f>
        <v>#N/A</v>
      </c>
      <c r="BE438" s="25"/>
      <c r="BF438" s="25"/>
      <c r="BG438" s="25"/>
      <c r="BH438" s="25"/>
      <c r="BI438" s="25"/>
      <c r="BJ438" s="25"/>
      <c r="BK438" s="25"/>
      <c r="BL438" s="25"/>
      <c r="BM438" s="21" t="e">
        <f t="shared" si="668"/>
        <v>#N/A</v>
      </c>
      <c r="BN438" s="18"/>
      <c r="BO438" s="18"/>
      <c r="BP438" s="18">
        <v>2052</v>
      </c>
      <c r="BQ438" s="14" t="e">
        <f t="shared" si="669"/>
        <v>#N/A</v>
      </c>
      <c r="BR438" s="14" t="e">
        <f t="shared" si="689"/>
        <v>#N/A</v>
      </c>
      <c r="BS438" s="14" t="e">
        <f t="shared" si="690"/>
        <v>#N/A</v>
      </c>
      <c r="BT438" s="14" t="e">
        <f t="shared" si="691"/>
        <v>#N/A</v>
      </c>
      <c r="BU438" s="14" t="e">
        <f t="shared" si="692"/>
        <v>#N/A</v>
      </c>
      <c r="BV438" s="14" t="e">
        <f t="shared" si="693"/>
        <v>#N/A</v>
      </c>
      <c r="BW438" s="14" t="e">
        <f t="shared" si="694"/>
        <v>#N/A</v>
      </c>
      <c r="BX438" s="14" t="e">
        <f t="shared" si="695"/>
        <v>#N/A</v>
      </c>
      <c r="BY438" s="14" t="e">
        <f t="shared" si="696"/>
        <v>#N/A</v>
      </c>
      <c r="BZ438" s="14" t="e">
        <f t="shared" si="697"/>
        <v>#N/A</v>
      </c>
      <c r="CA438" s="14" t="e">
        <f t="shared" si="698"/>
        <v>#N/A</v>
      </c>
      <c r="CB438" s="14" t="e">
        <f t="shared" si="699"/>
        <v>#N/A</v>
      </c>
      <c r="CC438" s="14" t="e">
        <f t="shared" si="700"/>
        <v>#N/A</v>
      </c>
      <c r="CD438" s="14" t="e">
        <f t="shared" si="701"/>
        <v>#N/A</v>
      </c>
      <c r="CE438" s="14" t="e">
        <f t="shared" si="702"/>
        <v>#N/A</v>
      </c>
      <c r="CF438" s="14" t="e">
        <f t="shared" si="703"/>
        <v>#N/A</v>
      </c>
      <c r="CG438" s="14" t="e">
        <f t="shared" si="686"/>
        <v>#N/A</v>
      </c>
      <c r="CH438" s="14" t="e">
        <f t="shared" si="639"/>
        <v>#N/A</v>
      </c>
      <c r="CI438" s="14" t="e">
        <f t="shared" si="640"/>
        <v>#N/A</v>
      </c>
      <c r="CJ438" s="14" t="e">
        <f t="shared" si="641"/>
        <v>#N/A</v>
      </c>
      <c r="CK438" s="14" t="e">
        <f t="shared" si="642"/>
        <v>#N/A</v>
      </c>
      <c r="CL438" s="14" t="e">
        <f t="shared" si="643"/>
        <v>#N/A</v>
      </c>
      <c r="CM438" s="14" t="e">
        <f t="shared" si="670"/>
        <v>#N/A</v>
      </c>
      <c r="CN438" s="14" t="e">
        <f t="shared" si="704"/>
        <v>#N/A</v>
      </c>
      <c r="CO438" s="14" t="e">
        <f t="shared" si="705"/>
        <v>#N/A</v>
      </c>
      <c r="CP438" s="14" t="e">
        <f t="shared" si="706"/>
        <v>#N/A</v>
      </c>
      <c r="CQ438" s="14" t="e">
        <f t="shared" si="707"/>
        <v>#N/A</v>
      </c>
      <c r="CR438" s="14" t="e">
        <f t="shared" si="708"/>
        <v>#N/A</v>
      </c>
      <c r="CS438" s="14" t="e">
        <f t="shared" si="709"/>
        <v>#N/A</v>
      </c>
      <c r="CT438" s="14" t="e">
        <f t="shared" si="710"/>
        <v>#N/A</v>
      </c>
      <c r="CU438" s="14" t="e">
        <f t="shared" si="711"/>
        <v>#N/A</v>
      </c>
      <c r="CV438" s="14" t="e">
        <f t="shared" si="712"/>
        <v>#N/A</v>
      </c>
      <c r="CW438" s="14" t="e">
        <f t="shared" si="713"/>
        <v>#N/A</v>
      </c>
      <c r="CX438" s="14" t="e">
        <f t="shared" si="714"/>
        <v>#N/A</v>
      </c>
      <c r="CY438" s="14" t="e">
        <f t="shared" si="715"/>
        <v>#N/A</v>
      </c>
      <c r="CZ438" s="14" t="e">
        <f t="shared" si="716"/>
        <v>#N/A</v>
      </c>
      <c r="DA438" s="14" t="e">
        <f t="shared" si="717"/>
        <v>#N/A</v>
      </c>
      <c r="DB438" s="14" t="e">
        <f t="shared" si="718"/>
        <v>#N/A</v>
      </c>
      <c r="DC438" s="14" t="e">
        <f t="shared" si="745"/>
        <v>#N/A</v>
      </c>
      <c r="DD438" s="14" t="e">
        <f t="shared" si="645"/>
        <v>#N/A</v>
      </c>
      <c r="DE438" s="14" t="e">
        <f t="shared" si="646"/>
        <v>#N/A</v>
      </c>
      <c r="DF438" s="14" t="e">
        <f t="shared" si="647"/>
        <v>#N/A</v>
      </c>
      <c r="DG438" s="14" t="e">
        <f t="shared" si="648"/>
        <v>#N/A</v>
      </c>
      <c r="DH438" s="14" t="e">
        <f t="shared" si="649"/>
        <v>#N/A</v>
      </c>
      <c r="DI438" s="14" t="e">
        <f t="shared" si="650"/>
        <v>#N/A</v>
      </c>
      <c r="DJ438" s="14" t="e">
        <f t="shared" si="651"/>
        <v>#N/A</v>
      </c>
      <c r="DK438" s="14" t="e">
        <f t="shared" si="652"/>
        <v>#N/A</v>
      </c>
      <c r="DL438" s="14" t="e">
        <f t="shared" si="653"/>
        <v>#N/A</v>
      </c>
      <c r="DM438" s="14" t="e">
        <f t="shared" si="654"/>
        <v>#N/A</v>
      </c>
      <c r="DN438" s="14" t="e">
        <f t="shared" si="655"/>
        <v>#N/A</v>
      </c>
      <c r="DO438" s="14" t="e">
        <f t="shared" si="656"/>
        <v>#N/A</v>
      </c>
      <c r="DP438" s="14" t="e">
        <f t="shared" si="657"/>
        <v>#N/A</v>
      </c>
      <c r="DQ438" s="14" t="e">
        <f t="shared" si="658"/>
        <v>#N/A</v>
      </c>
      <c r="DR438" s="14" t="e">
        <f t="shared" si="659"/>
        <v>#N/A</v>
      </c>
      <c r="DS438" s="14" t="e">
        <f t="shared" si="660"/>
        <v>#N/A</v>
      </c>
      <c r="DT438" s="14" t="e">
        <f t="shared" si="661"/>
        <v>#N/A</v>
      </c>
      <c r="DU438" s="14" t="e">
        <f t="shared" si="662"/>
        <v>#N/A</v>
      </c>
      <c r="DV438" s="14" t="e">
        <f t="shared" si="663"/>
        <v>#N/A</v>
      </c>
      <c r="DW438" s="14" t="e">
        <f t="shared" si="664"/>
        <v>#N/A</v>
      </c>
      <c r="DX438" s="14" t="e">
        <f t="shared" si="665"/>
        <v>#N/A</v>
      </c>
      <c r="DY438" s="14" t="e">
        <f t="shared" si="666"/>
        <v>#N/A</v>
      </c>
      <c r="DZ438" s="14" t="e">
        <f t="shared" si="743"/>
        <v>#N/A</v>
      </c>
    </row>
    <row r="439" spans="1:130">
      <c r="A439" s="18"/>
      <c r="B439" s="18"/>
      <c r="C439" s="18">
        <v>2053</v>
      </c>
      <c r="D439" s="25"/>
      <c r="E439" s="25"/>
      <c r="F439" s="25"/>
      <c r="G439" s="25"/>
      <c r="H439" s="25"/>
      <c r="I439" s="25"/>
      <c r="J439" s="25"/>
      <c r="K439" s="25"/>
      <c r="L439" s="25"/>
      <c r="M439" s="25"/>
      <c r="N439" s="25"/>
      <c r="O439" s="25"/>
      <c r="P439" s="25"/>
      <c r="Q439" s="25"/>
      <c r="R439" s="25"/>
      <c r="S439" s="25"/>
      <c r="T439" s="25"/>
      <c r="U439" s="25"/>
      <c r="V439" s="25"/>
      <c r="W439" s="25"/>
      <c r="X439" s="25"/>
      <c r="Y439" s="25"/>
      <c r="Z439" s="25"/>
      <c r="AA439" s="25"/>
      <c r="AB439" s="25"/>
      <c r="AC439" s="25"/>
      <c r="AD439" s="25"/>
      <c r="AE439" s="25"/>
      <c r="AF439" s="25"/>
      <c r="AG439" s="25"/>
      <c r="AH439" s="25"/>
      <c r="AI439" s="25"/>
      <c r="AJ439" s="25"/>
      <c r="AK439" s="25">
        <f t="shared" si="737"/>
        <v>0</v>
      </c>
      <c r="AL439" s="25">
        <f t="shared" si="738"/>
        <v>0</v>
      </c>
      <c r="AM439" s="25">
        <f t="shared" si="739"/>
        <v>0</v>
      </c>
      <c r="AN439" s="25">
        <f t="shared" si="740"/>
        <v>0</v>
      </c>
      <c r="AO439" s="25">
        <f t="shared" si="741"/>
        <v>1.092459456231154E-13</v>
      </c>
      <c r="AP439" s="25">
        <f t="shared" si="742"/>
        <v>32.79999999999999</v>
      </c>
      <c r="AQ439" s="25">
        <f t="shared" si="744"/>
        <v>32.79999999999999</v>
      </c>
      <c r="AR439" s="25">
        <f t="shared" si="746"/>
        <v>32.999999999999993</v>
      </c>
      <c r="AS439" s="25">
        <f t="shared" si="747"/>
        <v>33.199999999999996</v>
      </c>
      <c r="AT439" s="25">
        <f t="shared" si="748"/>
        <v>33.399999999999991</v>
      </c>
      <c r="AU439" s="25">
        <f t="shared" si="749"/>
        <v>33.599999999999994</v>
      </c>
      <c r="AV439" s="25">
        <f t="shared" si="750"/>
        <v>33.79999999999999</v>
      </c>
      <c r="AW439" s="25">
        <f t="shared" si="751"/>
        <v>33.79999999999999</v>
      </c>
      <c r="AX439" s="25">
        <f t="shared" si="752"/>
        <v>33.79999999999999</v>
      </c>
      <c r="AY439" s="25">
        <f t="shared" si="753"/>
        <v>33.79999999999999</v>
      </c>
      <c r="AZ439" s="25">
        <f t="shared" si="754"/>
        <v>33.599999999999994</v>
      </c>
      <c r="BA439" s="25">
        <f t="shared" si="755"/>
        <v>33.199999999999996</v>
      </c>
      <c r="BB439" s="25">
        <f t="shared" si="756"/>
        <v>32.79999999999999</v>
      </c>
      <c r="BC439" s="25" t="e">
        <f t="shared" ref="BC439:BC446" si="757">VLOOKUP($C$117,$D$3:$K$63,$A$73,0)*(B388-B387)</f>
        <v>#N/A</v>
      </c>
      <c r="BD439" s="25" t="e">
        <f>VLOOKUP($C$118,$D$3:$K$63,$A$73,0)*(B387-B386)</f>
        <v>#N/A</v>
      </c>
      <c r="BE439" s="25" t="e">
        <f>VLOOKUP($C$119,$D$3:$K$63,$A$73,0)*B386</f>
        <v>#N/A</v>
      </c>
      <c r="BF439" s="25"/>
      <c r="BG439" s="25"/>
      <c r="BH439" s="25"/>
      <c r="BI439" s="25"/>
      <c r="BJ439" s="25"/>
      <c r="BK439" s="25"/>
      <c r="BL439" s="25"/>
      <c r="BM439" s="21" t="e">
        <f t="shared" si="668"/>
        <v>#N/A</v>
      </c>
      <c r="BN439" s="18"/>
      <c r="BO439" s="18"/>
      <c r="BP439" s="18">
        <v>2053</v>
      </c>
      <c r="BQ439" s="14" t="e">
        <f t="shared" si="669"/>
        <v>#N/A</v>
      </c>
      <c r="BR439" s="14" t="e">
        <f t="shared" si="689"/>
        <v>#N/A</v>
      </c>
      <c r="BS439" s="14" t="e">
        <f t="shared" si="690"/>
        <v>#N/A</v>
      </c>
      <c r="BT439" s="14" t="e">
        <f t="shared" si="691"/>
        <v>#N/A</v>
      </c>
      <c r="BU439" s="14" t="e">
        <f t="shared" si="692"/>
        <v>#N/A</v>
      </c>
      <c r="BV439" s="14" t="e">
        <f t="shared" si="693"/>
        <v>#N/A</v>
      </c>
      <c r="BW439" s="14" t="e">
        <f t="shared" si="694"/>
        <v>#N/A</v>
      </c>
      <c r="BX439" s="14" t="e">
        <f t="shared" si="695"/>
        <v>#N/A</v>
      </c>
      <c r="BY439" s="14" t="e">
        <f t="shared" si="696"/>
        <v>#N/A</v>
      </c>
      <c r="BZ439" s="14" t="e">
        <f t="shared" si="697"/>
        <v>#N/A</v>
      </c>
      <c r="CA439" s="14" t="e">
        <f t="shared" si="698"/>
        <v>#N/A</v>
      </c>
      <c r="CB439" s="14" t="e">
        <f t="shared" si="699"/>
        <v>#N/A</v>
      </c>
      <c r="CC439" s="14" t="e">
        <f t="shared" si="700"/>
        <v>#N/A</v>
      </c>
      <c r="CD439" s="14" t="e">
        <f t="shared" si="701"/>
        <v>#N/A</v>
      </c>
      <c r="CE439" s="14" t="e">
        <f t="shared" si="702"/>
        <v>#N/A</v>
      </c>
      <c r="CF439" s="14" t="e">
        <f t="shared" si="703"/>
        <v>#N/A</v>
      </c>
      <c r="CG439" s="14" t="e">
        <f t="shared" si="686"/>
        <v>#N/A</v>
      </c>
      <c r="CH439" s="14" t="e">
        <f t="shared" si="639"/>
        <v>#N/A</v>
      </c>
      <c r="CI439" s="14" t="e">
        <f t="shared" si="640"/>
        <v>#N/A</v>
      </c>
      <c r="CJ439" s="14" t="e">
        <f t="shared" si="641"/>
        <v>#N/A</v>
      </c>
      <c r="CK439" s="14" t="e">
        <f t="shared" si="642"/>
        <v>#N/A</v>
      </c>
      <c r="CL439" s="14" t="e">
        <f t="shared" si="643"/>
        <v>#N/A</v>
      </c>
      <c r="CM439" s="14" t="e">
        <f t="shared" si="670"/>
        <v>#N/A</v>
      </c>
      <c r="CN439" s="14" t="e">
        <f t="shared" si="704"/>
        <v>#N/A</v>
      </c>
      <c r="CO439" s="14" t="e">
        <f t="shared" si="705"/>
        <v>#N/A</v>
      </c>
      <c r="CP439" s="14" t="e">
        <f t="shared" si="706"/>
        <v>#N/A</v>
      </c>
      <c r="CQ439" s="14" t="e">
        <f t="shared" si="707"/>
        <v>#N/A</v>
      </c>
      <c r="CR439" s="14" t="e">
        <f t="shared" si="708"/>
        <v>#N/A</v>
      </c>
      <c r="CS439" s="14" t="e">
        <f t="shared" si="709"/>
        <v>#N/A</v>
      </c>
      <c r="CT439" s="14" t="e">
        <f t="shared" si="710"/>
        <v>#N/A</v>
      </c>
      <c r="CU439" s="14" t="e">
        <f t="shared" si="711"/>
        <v>#N/A</v>
      </c>
      <c r="CV439" s="14" t="e">
        <f t="shared" si="712"/>
        <v>#N/A</v>
      </c>
      <c r="CW439" s="14" t="e">
        <f t="shared" si="713"/>
        <v>#N/A</v>
      </c>
      <c r="CX439" s="14" t="e">
        <f t="shared" si="714"/>
        <v>#N/A</v>
      </c>
      <c r="CY439" s="14" t="e">
        <f t="shared" si="715"/>
        <v>#N/A</v>
      </c>
      <c r="CZ439" s="14" t="e">
        <f t="shared" si="716"/>
        <v>#N/A</v>
      </c>
      <c r="DA439" s="14" t="e">
        <f t="shared" si="717"/>
        <v>#N/A</v>
      </c>
      <c r="DB439" s="14" t="e">
        <f t="shared" si="718"/>
        <v>#N/A</v>
      </c>
      <c r="DC439" s="14" t="e">
        <f t="shared" si="745"/>
        <v>#N/A</v>
      </c>
      <c r="DD439" s="14" t="e">
        <f t="shared" si="645"/>
        <v>#N/A</v>
      </c>
      <c r="DE439" s="14" t="e">
        <f t="shared" si="646"/>
        <v>#N/A</v>
      </c>
      <c r="DF439" s="14" t="e">
        <f t="shared" si="647"/>
        <v>#N/A</v>
      </c>
      <c r="DG439" s="14" t="e">
        <f t="shared" si="648"/>
        <v>#N/A</v>
      </c>
      <c r="DH439" s="14" t="e">
        <f t="shared" si="649"/>
        <v>#N/A</v>
      </c>
      <c r="DI439" s="14" t="e">
        <f t="shared" si="650"/>
        <v>#N/A</v>
      </c>
      <c r="DJ439" s="14" t="e">
        <f t="shared" si="651"/>
        <v>#N/A</v>
      </c>
      <c r="DK439" s="14" t="e">
        <f t="shared" si="652"/>
        <v>#N/A</v>
      </c>
      <c r="DL439" s="14" t="e">
        <f t="shared" si="653"/>
        <v>#N/A</v>
      </c>
      <c r="DM439" s="14" t="e">
        <f t="shared" si="654"/>
        <v>#N/A</v>
      </c>
      <c r="DN439" s="14" t="e">
        <f t="shared" si="655"/>
        <v>#N/A</v>
      </c>
      <c r="DO439" s="14" t="e">
        <f t="shared" si="656"/>
        <v>#N/A</v>
      </c>
      <c r="DP439" s="14" t="e">
        <f t="shared" si="657"/>
        <v>#N/A</v>
      </c>
      <c r="DQ439" s="14" t="e">
        <f t="shared" si="658"/>
        <v>#N/A</v>
      </c>
      <c r="DR439" s="14" t="e">
        <f t="shared" si="659"/>
        <v>#N/A</v>
      </c>
      <c r="DS439" s="14" t="e">
        <f t="shared" si="660"/>
        <v>#N/A</v>
      </c>
      <c r="DT439" s="14" t="e">
        <f t="shared" si="661"/>
        <v>#N/A</v>
      </c>
      <c r="DU439" s="14" t="e">
        <f t="shared" si="662"/>
        <v>#N/A</v>
      </c>
      <c r="DV439" s="14" t="e">
        <f t="shared" si="663"/>
        <v>#N/A</v>
      </c>
      <c r="DW439" s="14" t="e">
        <f t="shared" si="664"/>
        <v>#N/A</v>
      </c>
      <c r="DX439" s="14" t="e">
        <f t="shared" si="665"/>
        <v>#N/A</v>
      </c>
      <c r="DY439" s="14" t="e">
        <f t="shared" si="666"/>
        <v>#N/A</v>
      </c>
      <c r="DZ439" s="14" t="e">
        <f t="shared" si="743"/>
        <v>#N/A</v>
      </c>
    </row>
    <row r="440" spans="1:130">
      <c r="A440" s="18"/>
      <c r="B440" s="18"/>
      <c r="C440" s="18">
        <v>2054</v>
      </c>
      <c r="D440" s="25"/>
      <c r="E440" s="25"/>
      <c r="F440" s="25"/>
      <c r="G440" s="25"/>
      <c r="H440" s="25"/>
      <c r="I440" s="25"/>
      <c r="J440" s="25"/>
      <c r="K440" s="25"/>
      <c r="L440" s="25"/>
      <c r="M440" s="25"/>
      <c r="N440" s="25"/>
      <c r="O440" s="25"/>
      <c r="P440" s="25"/>
      <c r="Q440" s="25"/>
      <c r="R440" s="25"/>
      <c r="S440" s="25"/>
      <c r="T440" s="25"/>
      <c r="U440" s="25"/>
      <c r="V440" s="25"/>
      <c r="W440" s="25"/>
      <c r="X440" s="25"/>
      <c r="Y440" s="25"/>
      <c r="Z440" s="25"/>
      <c r="AA440" s="25"/>
      <c r="AB440" s="25"/>
      <c r="AC440" s="25"/>
      <c r="AD440" s="25"/>
      <c r="AE440" s="25"/>
      <c r="AF440" s="25"/>
      <c r="AG440" s="25"/>
      <c r="AH440" s="25"/>
      <c r="AI440" s="25"/>
      <c r="AJ440" s="25"/>
      <c r="AK440" s="25"/>
      <c r="AL440" s="25">
        <f t="shared" si="738"/>
        <v>0</v>
      </c>
      <c r="AM440" s="25">
        <f t="shared" si="739"/>
        <v>0</v>
      </c>
      <c r="AN440" s="25">
        <f t="shared" si="740"/>
        <v>0</v>
      </c>
      <c r="AO440" s="25">
        <f t="shared" si="741"/>
        <v>0</v>
      </c>
      <c r="AP440" s="25">
        <f t="shared" si="742"/>
        <v>1.092459456231154E-13</v>
      </c>
      <c r="AQ440" s="25">
        <f t="shared" si="744"/>
        <v>32.79999999999999</v>
      </c>
      <c r="AR440" s="25">
        <f t="shared" si="746"/>
        <v>32.999999999999993</v>
      </c>
      <c r="AS440" s="25">
        <f t="shared" si="747"/>
        <v>33.199999999999996</v>
      </c>
      <c r="AT440" s="25">
        <f t="shared" si="748"/>
        <v>33.399999999999991</v>
      </c>
      <c r="AU440" s="25">
        <f t="shared" si="749"/>
        <v>33.599999999999994</v>
      </c>
      <c r="AV440" s="25">
        <f t="shared" si="750"/>
        <v>33.79999999999999</v>
      </c>
      <c r="AW440" s="25">
        <f t="shared" si="751"/>
        <v>33.79999999999999</v>
      </c>
      <c r="AX440" s="25">
        <f t="shared" si="752"/>
        <v>33.79999999999999</v>
      </c>
      <c r="AY440" s="25">
        <f t="shared" si="753"/>
        <v>33.79999999999999</v>
      </c>
      <c r="AZ440" s="25">
        <f t="shared" si="754"/>
        <v>33.599999999999994</v>
      </c>
      <c r="BA440" s="25">
        <f t="shared" si="755"/>
        <v>33.199999999999996</v>
      </c>
      <c r="BB440" s="25">
        <f t="shared" si="756"/>
        <v>32.79999999999999</v>
      </c>
      <c r="BC440" s="25" t="e">
        <f t="shared" si="757"/>
        <v>#N/A</v>
      </c>
      <c r="BD440" s="25" t="e">
        <f t="shared" ref="BD440:BD446" si="758">VLOOKUP($C$118,$D$3:$K$63,$A$73,0)*(B388-B387)</f>
        <v>#N/A</v>
      </c>
      <c r="BE440" s="25" t="e">
        <f>VLOOKUP($C$119,$D$3:$K$63,$A$73,0)*(B387-B386)</f>
        <v>#N/A</v>
      </c>
      <c r="BF440" s="25" t="e">
        <f>VLOOKUP($C$120,$D$3:$K$63,$A$73,0)*B386</f>
        <v>#N/A</v>
      </c>
      <c r="BG440" s="25"/>
      <c r="BH440" s="25"/>
      <c r="BI440" s="25"/>
      <c r="BJ440" s="25"/>
      <c r="BK440" s="25"/>
      <c r="BL440" s="25"/>
      <c r="BM440" s="21" t="e">
        <f t="shared" si="668"/>
        <v>#N/A</v>
      </c>
      <c r="BN440" s="18"/>
      <c r="BO440" s="18"/>
      <c r="BP440" s="18">
        <v>2054</v>
      </c>
      <c r="BQ440" s="14" t="e">
        <f t="shared" si="669"/>
        <v>#N/A</v>
      </c>
      <c r="BR440" s="14" t="e">
        <f t="shared" si="689"/>
        <v>#N/A</v>
      </c>
      <c r="BS440" s="14" t="e">
        <f t="shared" si="690"/>
        <v>#N/A</v>
      </c>
      <c r="BT440" s="14" t="e">
        <f t="shared" si="691"/>
        <v>#N/A</v>
      </c>
      <c r="BU440" s="14" t="e">
        <f t="shared" si="692"/>
        <v>#N/A</v>
      </c>
      <c r="BV440" s="14" t="e">
        <f t="shared" si="693"/>
        <v>#N/A</v>
      </c>
      <c r="BW440" s="14" t="e">
        <f t="shared" si="694"/>
        <v>#N/A</v>
      </c>
      <c r="BX440" s="14" t="e">
        <f t="shared" si="695"/>
        <v>#N/A</v>
      </c>
      <c r="BY440" s="14" t="e">
        <f t="shared" si="696"/>
        <v>#N/A</v>
      </c>
      <c r="BZ440" s="14" t="e">
        <f t="shared" si="697"/>
        <v>#N/A</v>
      </c>
      <c r="CA440" s="14" t="e">
        <f t="shared" si="698"/>
        <v>#N/A</v>
      </c>
      <c r="CB440" s="14" t="e">
        <f t="shared" si="699"/>
        <v>#N/A</v>
      </c>
      <c r="CC440" s="14" t="e">
        <f t="shared" si="700"/>
        <v>#N/A</v>
      </c>
      <c r="CD440" s="14" t="e">
        <f t="shared" si="701"/>
        <v>#N/A</v>
      </c>
      <c r="CE440" s="14" t="e">
        <f t="shared" si="702"/>
        <v>#N/A</v>
      </c>
      <c r="CF440" s="14" t="e">
        <f t="shared" si="703"/>
        <v>#N/A</v>
      </c>
      <c r="CG440" s="14" t="e">
        <f t="shared" si="686"/>
        <v>#N/A</v>
      </c>
      <c r="CH440" s="14" t="e">
        <f t="shared" si="639"/>
        <v>#N/A</v>
      </c>
      <c r="CI440" s="14" t="e">
        <f t="shared" si="640"/>
        <v>#N/A</v>
      </c>
      <c r="CJ440" s="14" t="e">
        <f t="shared" si="641"/>
        <v>#N/A</v>
      </c>
      <c r="CK440" s="14" t="e">
        <f t="shared" si="642"/>
        <v>#N/A</v>
      </c>
      <c r="CL440" s="14" t="e">
        <f t="shared" si="643"/>
        <v>#N/A</v>
      </c>
      <c r="CM440" s="14" t="e">
        <f t="shared" si="670"/>
        <v>#N/A</v>
      </c>
      <c r="CN440" s="14" t="e">
        <f t="shared" si="704"/>
        <v>#N/A</v>
      </c>
      <c r="CO440" s="14" t="e">
        <f t="shared" si="705"/>
        <v>#N/A</v>
      </c>
      <c r="CP440" s="14" t="e">
        <f t="shared" si="706"/>
        <v>#N/A</v>
      </c>
      <c r="CQ440" s="14" t="e">
        <f t="shared" si="707"/>
        <v>#N/A</v>
      </c>
      <c r="CR440" s="14" t="e">
        <f t="shared" si="708"/>
        <v>#N/A</v>
      </c>
      <c r="CS440" s="14" t="e">
        <f t="shared" si="709"/>
        <v>#N/A</v>
      </c>
      <c r="CT440" s="14" t="e">
        <f t="shared" si="710"/>
        <v>#N/A</v>
      </c>
      <c r="CU440" s="14" t="e">
        <f t="shared" si="711"/>
        <v>#N/A</v>
      </c>
      <c r="CV440" s="14" t="e">
        <f t="shared" si="712"/>
        <v>#N/A</v>
      </c>
      <c r="CW440" s="14" t="e">
        <f t="shared" si="713"/>
        <v>#N/A</v>
      </c>
      <c r="CX440" s="14" t="e">
        <f t="shared" si="714"/>
        <v>#N/A</v>
      </c>
      <c r="CY440" s="14" t="e">
        <f t="shared" si="715"/>
        <v>#N/A</v>
      </c>
      <c r="CZ440" s="14" t="e">
        <f t="shared" si="716"/>
        <v>#N/A</v>
      </c>
      <c r="DA440" s="14" t="e">
        <f t="shared" si="717"/>
        <v>#N/A</v>
      </c>
      <c r="DB440" s="14" t="e">
        <f t="shared" si="718"/>
        <v>#N/A</v>
      </c>
      <c r="DC440" s="14" t="e">
        <f t="shared" si="745"/>
        <v>#N/A</v>
      </c>
      <c r="DD440" s="14" t="e">
        <f t="shared" si="645"/>
        <v>#N/A</v>
      </c>
      <c r="DE440" s="14" t="e">
        <f t="shared" si="646"/>
        <v>#N/A</v>
      </c>
      <c r="DF440" s="14" t="e">
        <f t="shared" si="647"/>
        <v>#N/A</v>
      </c>
      <c r="DG440" s="14" t="e">
        <f t="shared" si="648"/>
        <v>#N/A</v>
      </c>
      <c r="DH440" s="14" t="e">
        <f t="shared" si="649"/>
        <v>#N/A</v>
      </c>
      <c r="DI440" s="14" t="e">
        <f t="shared" si="650"/>
        <v>#N/A</v>
      </c>
      <c r="DJ440" s="14" t="e">
        <f t="shared" si="651"/>
        <v>#N/A</v>
      </c>
      <c r="DK440" s="14" t="e">
        <f t="shared" si="652"/>
        <v>#N/A</v>
      </c>
      <c r="DL440" s="14" t="e">
        <f t="shared" si="653"/>
        <v>#N/A</v>
      </c>
      <c r="DM440" s="14" t="e">
        <f t="shared" si="654"/>
        <v>#N/A</v>
      </c>
      <c r="DN440" s="14" t="e">
        <f t="shared" si="655"/>
        <v>#N/A</v>
      </c>
      <c r="DO440" s="14" t="e">
        <f t="shared" si="656"/>
        <v>#N/A</v>
      </c>
      <c r="DP440" s="14" t="e">
        <f t="shared" si="657"/>
        <v>#N/A</v>
      </c>
      <c r="DQ440" s="14" t="e">
        <f t="shared" si="658"/>
        <v>#N/A</v>
      </c>
      <c r="DR440" s="14" t="e">
        <f t="shared" si="659"/>
        <v>#N/A</v>
      </c>
      <c r="DS440" s="14" t="e">
        <f t="shared" si="660"/>
        <v>#N/A</v>
      </c>
      <c r="DT440" s="14" t="e">
        <f t="shared" si="661"/>
        <v>#N/A</v>
      </c>
      <c r="DU440" s="14" t="e">
        <f t="shared" si="662"/>
        <v>#N/A</v>
      </c>
      <c r="DV440" s="14" t="e">
        <f t="shared" si="663"/>
        <v>#N/A</v>
      </c>
      <c r="DW440" s="14" t="e">
        <f t="shared" si="664"/>
        <v>#N/A</v>
      </c>
      <c r="DX440" s="14" t="e">
        <f t="shared" si="665"/>
        <v>#N/A</v>
      </c>
      <c r="DY440" s="14" t="e">
        <f t="shared" si="666"/>
        <v>#N/A</v>
      </c>
      <c r="DZ440" s="14" t="e">
        <f t="shared" si="743"/>
        <v>#N/A</v>
      </c>
    </row>
    <row r="441" spans="1:130">
      <c r="A441" s="18"/>
      <c r="B441" s="18"/>
      <c r="C441" s="18">
        <v>2055</v>
      </c>
      <c r="D441" s="25"/>
      <c r="E441" s="25"/>
      <c r="F441" s="25"/>
      <c r="G441" s="25"/>
      <c r="H441" s="25"/>
      <c r="I441" s="25"/>
      <c r="J441" s="25"/>
      <c r="K441" s="25"/>
      <c r="L441" s="25"/>
      <c r="M441" s="25"/>
      <c r="N441" s="25"/>
      <c r="O441" s="25"/>
      <c r="P441" s="25"/>
      <c r="Q441" s="25"/>
      <c r="R441" s="25"/>
      <c r="S441" s="25"/>
      <c r="T441" s="25"/>
      <c r="U441" s="25"/>
      <c r="V441" s="25"/>
      <c r="W441" s="25"/>
      <c r="X441" s="25"/>
      <c r="Y441" s="25"/>
      <c r="Z441" s="25"/>
      <c r="AA441" s="25"/>
      <c r="AB441" s="25"/>
      <c r="AC441" s="25"/>
      <c r="AD441" s="25"/>
      <c r="AE441" s="25"/>
      <c r="AF441" s="25"/>
      <c r="AG441" s="25"/>
      <c r="AH441" s="25"/>
      <c r="AI441" s="25"/>
      <c r="AJ441" s="25"/>
      <c r="AK441" s="25"/>
      <c r="AL441" s="25"/>
      <c r="AM441" s="25">
        <f t="shared" si="739"/>
        <v>0</v>
      </c>
      <c r="AN441" s="25">
        <f t="shared" si="740"/>
        <v>0</v>
      </c>
      <c r="AO441" s="25">
        <f t="shared" si="741"/>
        <v>0</v>
      </c>
      <c r="AP441" s="25">
        <f t="shared" si="742"/>
        <v>0</v>
      </c>
      <c r="AQ441" s="25">
        <f t="shared" si="744"/>
        <v>1.092459456231154E-13</v>
      </c>
      <c r="AR441" s="25">
        <f t="shared" si="746"/>
        <v>32.999999999999993</v>
      </c>
      <c r="AS441" s="25">
        <f t="shared" si="747"/>
        <v>33.199999999999996</v>
      </c>
      <c r="AT441" s="25">
        <f t="shared" si="748"/>
        <v>33.399999999999991</v>
      </c>
      <c r="AU441" s="25">
        <f t="shared" si="749"/>
        <v>33.599999999999994</v>
      </c>
      <c r="AV441" s="25">
        <f t="shared" si="750"/>
        <v>33.79999999999999</v>
      </c>
      <c r="AW441" s="25">
        <f t="shared" si="751"/>
        <v>33.79999999999999</v>
      </c>
      <c r="AX441" s="25">
        <f t="shared" si="752"/>
        <v>33.79999999999999</v>
      </c>
      <c r="AY441" s="25">
        <f t="shared" si="753"/>
        <v>33.79999999999999</v>
      </c>
      <c r="AZ441" s="25">
        <f t="shared" si="754"/>
        <v>33.599999999999994</v>
      </c>
      <c r="BA441" s="25">
        <f t="shared" si="755"/>
        <v>33.199999999999996</v>
      </c>
      <c r="BB441" s="25">
        <f t="shared" si="756"/>
        <v>32.79999999999999</v>
      </c>
      <c r="BC441" s="25" t="e">
        <f t="shared" si="757"/>
        <v>#N/A</v>
      </c>
      <c r="BD441" s="25" t="e">
        <f t="shared" si="758"/>
        <v>#N/A</v>
      </c>
      <c r="BE441" s="25" t="e">
        <f t="shared" ref="BE441:BE446" si="759">VLOOKUP($C$119,$D$3:$K$63,$A$73,0)*(B388-B387)</f>
        <v>#N/A</v>
      </c>
      <c r="BF441" s="25" t="e">
        <f>VLOOKUP($C$120,$D$3:$K$63,$A$73,0)*(B387-B386)</f>
        <v>#N/A</v>
      </c>
      <c r="BG441" s="25" t="e">
        <f>VLOOKUP($C$121,$D$3:$K$63,$A$73,0)*B386</f>
        <v>#N/A</v>
      </c>
      <c r="BH441" s="25"/>
      <c r="BI441" s="25"/>
      <c r="BJ441" s="25"/>
      <c r="BK441" s="25"/>
      <c r="BL441" s="25"/>
      <c r="BM441" s="21" t="e">
        <f t="shared" si="668"/>
        <v>#N/A</v>
      </c>
      <c r="BN441" s="18"/>
      <c r="BO441" s="18"/>
      <c r="BP441" s="18">
        <v>2055</v>
      </c>
      <c r="BQ441" s="14" t="e">
        <f t="shared" si="669"/>
        <v>#N/A</v>
      </c>
      <c r="BR441" s="14" t="e">
        <f t="shared" si="689"/>
        <v>#N/A</v>
      </c>
      <c r="BS441" s="14" t="e">
        <f t="shared" si="690"/>
        <v>#N/A</v>
      </c>
      <c r="BT441" s="14" t="e">
        <f t="shared" si="691"/>
        <v>#N/A</v>
      </c>
      <c r="BU441" s="14" t="e">
        <f t="shared" si="692"/>
        <v>#N/A</v>
      </c>
      <c r="BV441" s="14" t="e">
        <f t="shared" si="693"/>
        <v>#N/A</v>
      </c>
      <c r="BW441" s="14" t="e">
        <f t="shared" si="694"/>
        <v>#N/A</v>
      </c>
      <c r="BX441" s="14" t="e">
        <f t="shared" si="695"/>
        <v>#N/A</v>
      </c>
      <c r="BY441" s="14" t="e">
        <f t="shared" si="696"/>
        <v>#N/A</v>
      </c>
      <c r="BZ441" s="14" t="e">
        <f t="shared" si="697"/>
        <v>#N/A</v>
      </c>
      <c r="CA441" s="14" t="e">
        <f t="shared" si="698"/>
        <v>#N/A</v>
      </c>
      <c r="CB441" s="14" t="e">
        <f t="shared" si="699"/>
        <v>#N/A</v>
      </c>
      <c r="CC441" s="14" t="e">
        <f t="shared" si="700"/>
        <v>#N/A</v>
      </c>
      <c r="CD441" s="14" t="e">
        <f t="shared" si="701"/>
        <v>#N/A</v>
      </c>
      <c r="CE441" s="14" t="e">
        <f t="shared" si="702"/>
        <v>#N/A</v>
      </c>
      <c r="CF441" s="14" t="e">
        <f t="shared" si="703"/>
        <v>#N/A</v>
      </c>
      <c r="CG441" s="14" t="e">
        <f t="shared" si="686"/>
        <v>#N/A</v>
      </c>
      <c r="CH441" s="14" t="e">
        <f t="shared" si="639"/>
        <v>#N/A</v>
      </c>
      <c r="CI441" s="14" t="e">
        <f t="shared" si="640"/>
        <v>#N/A</v>
      </c>
      <c r="CJ441" s="14" t="e">
        <f t="shared" si="641"/>
        <v>#N/A</v>
      </c>
      <c r="CK441" s="14" t="e">
        <f t="shared" si="642"/>
        <v>#N/A</v>
      </c>
      <c r="CL441" s="14" t="e">
        <f t="shared" si="643"/>
        <v>#N/A</v>
      </c>
      <c r="CM441" s="14" t="e">
        <f t="shared" si="670"/>
        <v>#N/A</v>
      </c>
      <c r="CN441" s="14" t="e">
        <f t="shared" si="704"/>
        <v>#N/A</v>
      </c>
      <c r="CO441" s="14" t="e">
        <f t="shared" si="705"/>
        <v>#N/A</v>
      </c>
      <c r="CP441" s="14" t="e">
        <f t="shared" si="706"/>
        <v>#N/A</v>
      </c>
      <c r="CQ441" s="14" t="e">
        <f t="shared" si="707"/>
        <v>#N/A</v>
      </c>
      <c r="CR441" s="14" t="e">
        <f t="shared" si="708"/>
        <v>#N/A</v>
      </c>
      <c r="CS441" s="14" t="e">
        <f t="shared" si="709"/>
        <v>#N/A</v>
      </c>
      <c r="CT441" s="14" t="e">
        <f t="shared" si="710"/>
        <v>#N/A</v>
      </c>
      <c r="CU441" s="14" t="e">
        <f t="shared" si="711"/>
        <v>#N/A</v>
      </c>
      <c r="CV441" s="14" t="e">
        <f t="shared" si="712"/>
        <v>#N/A</v>
      </c>
      <c r="CW441" s="14" t="e">
        <f t="shared" si="713"/>
        <v>#N/A</v>
      </c>
      <c r="CX441" s="14" t="e">
        <f t="shared" si="714"/>
        <v>#N/A</v>
      </c>
      <c r="CY441" s="14" t="e">
        <f t="shared" si="715"/>
        <v>#N/A</v>
      </c>
      <c r="CZ441" s="14" t="e">
        <f t="shared" si="716"/>
        <v>#N/A</v>
      </c>
      <c r="DA441" s="14" t="e">
        <f t="shared" si="717"/>
        <v>#N/A</v>
      </c>
      <c r="DB441" s="14" t="e">
        <f t="shared" si="718"/>
        <v>#N/A</v>
      </c>
      <c r="DC441" s="14" t="e">
        <f t="shared" si="745"/>
        <v>#N/A</v>
      </c>
      <c r="DD441" s="14" t="e">
        <f t="shared" si="645"/>
        <v>#N/A</v>
      </c>
      <c r="DE441" s="14" t="e">
        <f t="shared" si="646"/>
        <v>#N/A</v>
      </c>
      <c r="DF441" s="14" t="e">
        <f t="shared" si="647"/>
        <v>#N/A</v>
      </c>
      <c r="DG441" s="14" t="e">
        <f t="shared" si="648"/>
        <v>#N/A</v>
      </c>
      <c r="DH441" s="14" t="e">
        <f t="shared" si="649"/>
        <v>#N/A</v>
      </c>
      <c r="DI441" s="14" t="e">
        <f t="shared" si="650"/>
        <v>#N/A</v>
      </c>
      <c r="DJ441" s="14" t="e">
        <f t="shared" si="651"/>
        <v>#N/A</v>
      </c>
      <c r="DK441" s="14" t="e">
        <f t="shared" si="652"/>
        <v>#N/A</v>
      </c>
      <c r="DL441" s="14" t="e">
        <f t="shared" si="653"/>
        <v>#N/A</v>
      </c>
      <c r="DM441" s="14" t="e">
        <f t="shared" si="654"/>
        <v>#N/A</v>
      </c>
      <c r="DN441" s="14" t="e">
        <f t="shared" si="655"/>
        <v>#N/A</v>
      </c>
      <c r="DO441" s="14" t="e">
        <f t="shared" si="656"/>
        <v>#N/A</v>
      </c>
      <c r="DP441" s="14" t="e">
        <f t="shared" si="657"/>
        <v>#N/A</v>
      </c>
      <c r="DQ441" s="14" t="e">
        <f t="shared" si="658"/>
        <v>#N/A</v>
      </c>
      <c r="DR441" s="14" t="e">
        <f t="shared" si="659"/>
        <v>#N/A</v>
      </c>
      <c r="DS441" s="14" t="e">
        <f t="shared" si="660"/>
        <v>#N/A</v>
      </c>
      <c r="DT441" s="14" t="e">
        <f t="shared" si="661"/>
        <v>#N/A</v>
      </c>
      <c r="DU441" s="14" t="e">
        <f t="shared" si="662"/>
        <v>#N/A</v>
      </c>
      <c r="DV441" s="14" t="e">
        <f t="shared" si="663"/>
        <v>#N/A</v>
      </c>
      <c r="DW441" s="14" t="e">
        <f t="shared" si="664"/>
        <v>#N/A</v>
      </c>
      <c r="DX441" s="14" t="e">
        <f t="shared" si="665"/>
        <v>#N/A</v>
      </c>
      <c r="DY441" s="14" t="e">
        <f t="shared" si="666"/>
        <v>#N/A</v>
      </c>
      <c r="DZ441" s="14" t="e">
        <f t="shared" si="743"/>
        <v>#N/A</v>
      </c>
    </row>
    <row r="442" spans="1:130">
      <c r="A442" s="18"/>
      <c r="B442" s="18"/>
      <c r="C442" s="18">
        <v>2056</v>
      </c>
      <c r="D442" s="25"/>
      <c r="E442" s="25"/>
      <c r="F442" s="25"/>
      <c r="G442" s="25"/>
      <c r="H442" s="25"/>
      <c r="I442" s="25"/>
      <c r="J442" s="25"/>
      <c r="K442" s="25"/>
      <c r="L442" s="25"/>
      <c r="M442" s="25"/>
      <c r="N442" s="25"/>
      <c r="O442" s="25"/>
      <c r="P442" s="25"/>
      <c r="Q442" s="25"/>
      <c r="R442" s="25"/>
      <c r="S442" s="25"/>
      <c r="T442" s="25"/>
      <c r="U442" s="25"/>
      <c r="V442" s="25"/>
      <c r="W442" s="25"/>
      <c r="X442" s="25"/>
      <c r="Y442" s="25"/>
      <c r="Z442" s="25"/>
      <c r="AA442" s="25"/>
      <c r="AB442" s="25"/>
      <c r="AC442" s="25"/>
      <c r="AD442" s="25"/>
      <c r="AE442" s="25"/>
      <c r="AF442" s="25"/>
      <c r="AG442" s="25"/>
      <c r="AH442" s="25"/>
      <c r="AI442" s="25"/>
      <c r="AJ442" s="25"/>
      <c r="AK442" s="25"/>
      <c r="AL442" s="25"/>
      <c r="AM442" s="25"/>
      <c r="AN442" s="25">
        <f t="shared" si="740"/>
        <v>0</v>
      </c>
      <c r="AO442" s="25">
        <f t="shared" si="741"/>
        <v>0</v>
      </c>
      <c r="AP442" s="25">
        <f t="shared" si="742"/>
        <v>0</v>
      </c>
      <c r="AQ442" s="25">
        <f t="shared" si="744"/>
        <v>0</v>
      </c>
      <c r="AR442" s="25">
        <f t="shared" si="746"/>
        <v>1.099120794378905E-13</v>
      </c>
      <c r="AS442" s="25">
        <f t="shared" si="747"/>
        <v>33.199999999999996</v>
      </c>
      <c r="AT442" s="25">
        <f t="shared" si="748"/>
        <v>33.399999999999991</v>
      </c>
      <c r="AU442" s="25">
        <f t="shared" si="749"/>
        <v>33.599999999999994</v>
      </c>
      <c r="AV442" s="25">
        <f t="shared" si="750"/>
        <v>33.79999999999999</v>
      </c>
      <c r="AW442" s="25">
        <f t="shared" si="751"/>
        <v>33.79999999999999</v>
      </c>
      <c r="AX442" s="25">
        <f t="shared" si="752"/>
        <v>33.79999999999999</v>
      </c>
      <c r="AY442" s="25">
        <f t="shared" si="753"/>
        <v>33.79999999999999</v>
      </c>
      <c r="AZ442" s="25">
        <f t="shared" si="754"/>
        <v>33.599999999999994</v>
      </c>
      <c r="BA442" s="25">
        <f t="shared" si="755"/>
        <v>33.199999999999996</v>
      </c>
      <c r="BB442" s="25">
        <f t="shared" si="756"/>
        <v>32.79999999999999</v>
      </c>
      <c r="BC442" s="25" t="e">
        <f t="shared" si="757"/>
        <v>#N/A</v>
      </c>
      <c r="BD442" s="25" t="e">
        <f t="shared" si="758"/>
        <v>#N/A</v>
      </c>
      <c r="BE442" s="25" t="e">
        <f t="shared" si="759"/>
        <v>#N/A</v>
      </c>
      <c r="BF442" s="25" t="e">
        <f t="shared" ref="BF442:BF446" si="760">VLOOKUP($C$120,$D$3:$K$63,$A$73,0)*(B388-B387)</f>
        <v>#N/A</v>
      </c>
      <c r="BG442" s="25" t="e">
        <f>VLOOKUP($C$121,$D$3:$K$63,$A$73,0)*(B387-B386)</f>
        <v>#N/A</v>
      </c>
      <c r="BH442" s="25" t="e">
        <f>VLOOKUP($C$122,$D$3:$K$63,$A$73,0)*B386</f>
        <v>#N/A</v>
      </c>
      <c r="BI442" s="25"/>
      <c r="BJ442" s="25"/>
      <c r="BK442" s="25"/>
      <c r="BL442" s="25"/>
      <c r="BM442" s="21" t="e">
        <f t="shared" si="668"/>
        <v>#N/A</v>
      </c>
      <c r="BN442" s="18"/>
      <c r="BO442" s="18"/>
      <c r="BP442" s="18">
        <v>2056</v>
      </c>
      <c r="BQ442" s="14" t="e">
        <f t="shared" si="669"/>
        <v>#N/A</v>
      </c>
      <c r="BR442" s="14" t="e">
        <f t="shared" si="689"/>
        <v>#N/A</v>
      </c>
      <c r="BS442" s="14" t="e">
        <f t="shared" si="690"/>
        <v>#N/A</v>
      </c>
      <c r="BT442" s="14" t="e">
        <f t="shared" si="691"/>
        <v>#N/A</v>
      </c>
      <c r="BU442" s="14" t="e">
        <f t="shared" si="692"/>
        <v>#N/A</v>
      </c>
      <c r="BV442" s="14" t="e">
        <f t="shared" si="693"/>
        <v>#N/A</v>
      </c>
      <c r="BW442" s="14" t="e">
        <f t="shared" si="694"/>
        <v>#N/A</v>
      </c>
      <c r="BX442" s="14" t="e">
        <f t="shared" si="695"/>
        <v>#N/A</v>
      </c>
      <c r="BY442" s="14" t="e">
        <f t="shared" si="696"/>
        <v>#N/A</v>
      </c>
      <c r="BZ442" s="14" t="e">
        <f t="shared" si="697"/>
        <v>#N/A</v>
      </c>
      <c r="CA442" s="14" t="e">
        <f t="shared" si="698"/>
        <v>#N/A</v>
      </c>
      <c r="CB442" s="14" t="e">
        <f t="shared" si="699"/>
        <v>#N/A</v>
      </c>
      <c r="CC442" s="14" t="e">
        <f t="shared" si="700"/>
        <v>#N/A</v>
      </c>
      <c r="CD442" s="14" t="e">
        <f t="shared" si="701"/>
        <v>#N/A</v>
      </c>
      <c r="CE442" s="14" t="e">
        <f t="shared" si="702"/>
        <v>#N/A</v>
      </c>
      <c r="CF442" s="14" t="e">
        <f t="shared" si="703"/>
        <v>#N/A</v>
      </c>
      <c r="CG442" s="14" t="e">
        <f t="shared" si="686"/>
        <v>#N/A</v>
      </c>
      <c r="CH442" s="14" t="e">
        <f t="shared" si="639"/>
        <v>#N/A</v>
      </c>
      <c r="CI442" s="14" t="e">
        <f t="shared" si="640"/>
        <v>#N/A</v>
      </c>
      <c r="CJ442" s="14" t="e">
        <f t="shared" si="641"/>
        <v>#N/A</v>
      </c>
      <c r="CK442" s="14" t="e">
        <f t="shared" si="642"/>
        <v>#N/A</v>
      </c>
      <c r="CL442" s="14" t="e">
        <f t="shared" si="643"/>
        <v>#N/A</v>
      </c>
      <c r="CM442" s="14" t="e">
        <f t="shared" si="670"/>
        <v>#N/A</v>
      </c>
      <c r="CN442" s="14" t="e">
        <f t="shared" si="704"/>
        <v>#N/A</v>
      </c>
      <c r="CO442" s="14" t="e">
        <f t="shared" si="705"/>
        <v>#N/A</v>
      </c>
      <c r="CP442" s="14" t="e">
        <f t="shared" si="706"/>
        <v>#N/A</v>
      </c>
      <c r="CQ442" s="14" t="e">
        <f t="shared" si="707"/>
        <v>#N/A</v>
      </c>
      <c r="CR442" s="14" t="e">
        <f t="shared" si="708"/>
        <v>#N/A</v>
      </c>
      <c r="CS442" s="14" t="e">
        <f t="shared" si="709"/>
        <v>#N/A</v>
      </c>
      <c r="CT442" s="14" t="e">
        <f t="shared" si="710"/>
        <v>#N/A</v>
      </c>
      <c r="CU442" s="14" t="e">
        <f t="shared" si="711"/>
        <v>#N/A</v>
      </c>
      <c r="CV442" s="14" t="e">
        <f t="shared" si="712"/>
        <v>#N/A</v>
      </c>
      <c r="CW442" s="14" t="e">
        <f t="shared" si="713"/>
        <v>#N/A</v>
      </c>
      <c r="CX442" s="14" t="e">
        <f t="shared" si="714"/>
        <v>#N/A</v>
      </c>
      <c r="CY442" s="14" t="e">
        <f t="shared" si="715"/>
        <v>#N/A</v>
      </c>
      <c r="CZ442" s="14" t="e">
        <f t="shared" si="716"/>
        <v>#N/A</v>
      </c>
      <c r="DA442" s="14" t="e">
        <f t="shared" si="717"/>
        <v>#N/A</v>
      </c>
      <c r="DB442" s="14" t="e">
        <f t="shared" si="718"/>
        <v>#N/A</v>
      </c>
      <c r="DC442" s="14" t="e">
        <f t="shared" si="745"/>
        <v>#N/A</v>
      </c>
      <c r="DD442" s="14" t="e">
        <f t="shared" si="645"/>
        <v>#N/A</v>
      </c>
      <c r="DE442" s="14" t="e">
        <f t="shared" si="646"/>
        <v>#N/A</v>
      </c>
      <c r="DF442" s="14" t="e">
        <f t="shared" si="647"/>
        <v>#N/A</v>
      </c>
      <c r="DG442" s="14" t="e">
        <f t="shared" si="648"/>
        <v>#N/A</v>
      </c>
      <c r="DH442" s="14" t="e">
        <f t="shared" si="649"/>
        <v>#N/A</v>
      </c>
      <c r="DI442" s="14" t="e">
        <f t="shared" si="650"/>
        <v>#N/A</v>
      </c>
      <c r="DJ442" s="14" t="e">
        <f t="shared" si="651"/>
        <v>#N/A</v>
      </c>
      <c r="DK442" s="14" t="e">
        <f t="shared" si="652"/>
        <v>#N/A</v>
      </c>
      <c r="DL442" s="14" t="e">
        <f t="shared" si="653"/>
        <v>#N/A</v>
      </c>
      <c r="DM442" s="14" t="e">
        <f t="shared" si="654"/>
        <v>#N/A</v>
      </c>
      <c r="DN442" s="14" t="e">
        <f t="shared" si="655"/>
        <v>#N/A</v>
      </c>
      <c r="DO442" s="14" t="e">
        <f t="shared" si="656"/>
        <v>#N/A</v>
      </c>
      <c r="DP442" s="14" t="e">
        <f t="shared" si="657"/>
        <v>#N/A</v>
      </c>
      <c r="DQ442" s="14" t="e">
        <f t="shared" si="658"/>
        <v>#N/A</v>
      </c>
      <c r="DR442" s="14" t="e">
        <f t="shared" si="659"/>
        <v>#N/A</v>
      </c>
      <c r="DS442" s="14" t="e">
        <f t="shared" si="660"/>
        <v>#N/A</v>
      </c>
      <c r="DT442" s="14" t="e">
        <f t="shared" si="661"/>
        <v>#N/A</v>
      </c>
      <c r="DU442" s="14" t="e">
        <f t="shared" si="662"/>
        <v>#N/A</v>
      </c>
      <c r="DV442" s="14" t="e">
        <f t="shared" si="663"/>
        <v>#N/A</v>
      </c>
      <c r="DW442" s="14" t="e">
        <f t="shared" si="664"/>
        <v>#N/A</v>
      </c>
      <c r="DX442" s="14" t="e">
        <f t="shared" si="665"/>
        <v>#N/A</v>
      </c>
      <c r="DY442" s="14" t="e">
        <f t="shared" si="666"/>
        <v>#N/A</v>
      </c>
      <c r="DZ442" s="14" t="e">
        <f t="shared" si="743"/>
        <v>#N/A</v>
      </c>
    </row>
    <row r="443" spans="1:130">
      <c r="A443" s="18"/>
      <c r="B443" s="18"/>
      <c r="C443" s="18">
        <v>2057</v>
      </c>
      <c r="D443" s="25"/>
      <c r="E443" s="25"/>
      <c r="F443" s="25"/>
      <c r="G443" s="25"/>
      <c r="H443" s="25"/>
      <c r="I443" s="25"/>
      <c r="J443" s="25"/>
      <c r="K443" s="25"/>
      <c r="L443" s="25"/>
      <c r="M443" s="25"/>
      <c r="N443" s="25"/>
      <c r="O443" s="25"/>
      <c r="P443" s="25"/>
      <c r="Q443" s="25"/>
      <c r="R443" s="25"/>
      <c r="S443" s="25"/>
      <c r="T443" s="25"/>
      <c r="U443" s="25"/>
      <c r="V443" s="25"/>
      <c r="W443" s="25"/>
      <c r="X443" s="25"/>
      <c r="Y443" s="25"/>
      <c r="Z443" s="25"/>
      <c r="AA443" s="25"/>
      <c r="AB443" s="25"/>
      <c r="AC443" s="25"/>
      <c r="AD443" s="25"/>
      <c r="AE443" s="25"/>
      <c r="AF443" s="25"/>
      <c r="AG443" s="25"/>
      <c r="AH443" s="25"/>
      <c r="AI443" s="25"/>
      <c r="AJ443" s="25"/>
      <c r="AK443" s="25"/>
      <c r="AL443" s="25"/>
      <c r="AM443" s="25"/>
      <c r="AN443" s="25"/>
      <c r="AO443" s="25">
        <f t="shared" si="741"/>
        <v>0</v>
      </c>
      <c r="AP443" s="25">
        <f t="shared" si="742"/>
        <v>0</v>
      </c>
      <c r="AQ443" s="25">
        <f t="shared" si="744"/>
        <v>0</v>
      </c>
      <c r="AR443" s="25">
        <f t="shared" si="746"/>
        <v>0</v>
      </c>
      <c r="AS443" s="25">
        <f t="shared" si="747"/>
        <v>1.1057821325266559E-13</v>
      </c>
      <c r="AT443" s="25">
        <f t="shared" si="748"/>
        <v>33.399999999999991</v>
      </c>
      <c r="AU443" s="25">
        <f t="shared" si="749"/>
        <v>33.599999999999994</v>
      </c>
      <c r="AV443" s="25">
        <f t="shared" si="750"/>
        <v>33.79999999999999</v>
      </c>
      <c r="AW443" s="25">
        <f t="shared" si="751"/>
        <v>33.79999999999999</v>
      </c>
      <c r="AX443" s="25">
        <f t="shared" si="752"/>
        <v>33.79999999999999</v>
      </c>
      <c r="AY443" s="25">
        <f t="shared" si="753"/>
        <v>33.79999999999999</v>
      </c>
      <c r="AZ443" s="25">
        <f t="shared" si="754"/>
        <v>33.599999999999994</v>
      </c>
      <c r="BA443" s="25">
        <f t="shared" si="755"/>
        <v>33.199999999999996</v>
      </c>
      <c r="BB443" s="25">
        <f t="shared" si="756"/>
        <v>32.79999999999999</v>
      </c>
      <c r="BC443" s="25" t="e">
        <f t="shared" si="757"/>
        <v>#N/A</v>
      </c>
      <c r="BD443" s="25" t="e">
        <f t="shared" si="758"/>
        <v>#N/A</v>
      </c>
      <c r="BE443" s="25" t="e">
        <f t="shared" si="759"/>
        <v>#N/A</v>
      </c>
      <c r="BF443" s="25" t="e">
        <f t="shared" si="760"/>
        <v>#N/A</v>
      </c>
      <c r="BG443" s="25" t="e">
        <f t="shared" ref="BG443:BG446" si="761">VLOOKUP($C$121,$D$3:$K$63,$A$73,0)*(B388-B387)</f>
        <v>#N/A</v>
      </c>
      <c r="BH443" s="25" t="e">
        <f>VLOOKUP($C$122,$D$3:$K$63,$A$73,0)*(B387-B386)</f>
        <v>#N/A</v>
      </c>
      <c r="BI443" s="25" t="e">
        <f>VLOOKUP($C$123,$D$3:$K$63,$A$73,0)*B386</f>
        <v>#N/A</v>
      </c>
      <c r="BJ443" s="25"/>
      <c r="BK443" s="25"/>
      <c r="BL443" s="25"/>
      <c r="BM443" s="21" t="e">
        <f t="shared" si="668"/>
        <v>#N/A</v>
      </c>
      <c r="BN443" s="18"/>
      <c r="BO443" s="18"/>
      <c r="BP443" s="18">
        <v>2057</v>
      </c>
      <c r="BQ443" s="14" t="e">
        <f t="shared" si="669"/>
        <v>#N/A</v>
      </c>
      <c r="BR443" s="14" t="e">
        <f t="shared" si="689"/>
        <v>#N/A</v>
      </c>
      <c r="BS443" s="14" t="e">
        <f t="shared" si="690"/>
        <v>#N/A</v>
      </c>
      <c r="BT443" s="14" t="e">
        <f t="shared" si="691"/>
        <v>#N/A</v>
      </c>
      <c r="BU443" s="14" t="e">
        <f t="shared" si="692"/>
        <v>#N/A</v>
      </c>
      <c r="BV443" s="14" t="e">
        <f t="shared" si="693"/>
        <v>#N/A</v>
      </c>
      <c r="BW443" s="14" t="e">
        <f t="shared" si="694"/>
        <v>#N/A</v>
      </c>
      <c r="BX443" s="14" t="e">
        <f t="shared" si="695"/>
        <v>#N/A</v>
      </c>
      <c r="BY443" s="14" t="e">
        <f t="shared" si="696"/>
        <v>#N/A</v>
      </c>
      <c r="BZ443" s="14" t="e">
        <f t="shared" si="697"/>
        <v>#N/A</v>
      </c>
      <c r="CA443" s="14" t="e">
        <f t="shared" si="698"/>
        <v>#N/A</v>
      </c>
      <c r="CB443" s="14" t="e">
        <f t="shared" si="699"/>
        <v>#N/A</v>
      </c>
      <c r="CC443" s="14" t="e">
        <f t="shared" si="700"/>
        <v>#N/A</v>
      </c>
      <c r="CD443" s="14" t="e">
        <f t="shared" si="701"/>
        <v>#N/A</v>
      </c>
      <c r="CE443" s="14" t="e">
        <f t="shared" si="702"/>
        <v>#N/A</v>
      </c>
      <c r="CF443" s="14" t="e">
        <f t="shared" si="703"/>
        <v>#N/A</v>
      </c>
      <c r="CG443" s="14" t="e">
        <f t="shared" si="686"/>
        <v>#N/A</v>
      </c>
      <c r="CH443" s="14" t="e">
        <f t="shared" si="639"/>
        <v>#N/A</v>
      </c>
      <c r="CI443" s="14" t="e">
        <f t="shared" si="640"/>
        <v>#N/A</v>
      </c>
      <c r="CJ443" s="14" t="e">
        <f t="shared" si="641"/>
        <v>#N/A</v>
      </c>
      <c r="CK443" s="14" t="e">
        <f t="shared" si="642"/>
        <v>#N/A</v>
      </c>
      <c r="CL443" s="14" t="e">
        <f t="shared" si="643"/>
        <v>#N/A</v>
      </c>
      <c r="CM443" s="14" t="e">
        <f t="shared" si="670"/>
        <v>#N/A</v>
      </c>
      <c r="CN443" s="14" t="e">
        <f t="shared" si="704"/>
        <v>#N/A</v>
      </c>
      <c r="CO443" s="14" t="e">
        <f t="shared" si="705"/>
        <v>#N/A</v>
      </c>
      <c r="CP443" s="14" t="e">
        <f t="shared" si="706"/>
        <v>#N/A</v>
      </c>
      <c r="CQ443" s="14" t="e">
        <f t="shared" si="707"/>
        <v>#N/A</v>
      </c>
      <c r="CR443" s="14" t="e">
        <f t="shared" si="708"/>
        <v>#N/A</v>
      </c>
      <c r="CS443" s="14" t="e">
        <f t="shared" si="709"/>
        <v>#N/A</v>
      </c>
      <c r="CT443" s="14" t="e">
        <f t="shared" si="710"/>
        <v>#N/A</v>
      </c>
      <c r="CU443" s="14" t="e">
        <f t="shared" si="711"/>
        <v>#N/A</v>
      </c>
      <c r="CV443" s="14" t="e">
        <f t="shared" si="712"/>
        <v>#N/A</v>
      </c>
      <c r="CW443" s="14" t="e">
        <f t="shared" si="713"/>
        <v>#N/A</v>
      </c>
      <c r="CX443" s="14" t="e">
        <f t="shared" si="714"/>
        <v>#N/A</v>
      </c>
      <c r="CY443" s="14" t="e">
        <f t="shared" si="715"/>
        <v>#N/A</v>
      </c>
      <c r="CZ443" s="14" t="e">
        <f t="shared" si="716"/>
        <v>#N/A</v>
      </c>
      <c r="DA443" s="14" t="e">
        <f t="shared" si="717"/>
        <v>#N/A</v>
      </c>
      <c r="DB443" s="14" t="e">
        <f t="shared" si="718"/>
        <v>#N/A</v>
      </c>
      <c r="DC443" s="14" t="e">
        <f t="shared" si="745"/>
        <v>#N/A</v>
      </c>
      <c r="DD443" s="14" t="e">
        <f t="shared" si="645"/>
        <v>#N/A</v>
      </c>
      <c r="DE443" s="14" t="e">
        <f t="shared" si="646"/>
        <v>#N/A</v>
      </c>
      <c r="DF443" s="14" t="e">
        <f t="shared" si="647"/>
        <v>#N/A</v>
      </c>
      <c r="DG443" s="14" t="e">
        <f t="shared" si="648"/>
        <v>#N/A</v>
      </c>
      <c r="DH443" s="14" t="e">
        <f t="shared" si="649"/>
        <v>#N/A</v>
      </c>
      <c r="DI443" s="14" t="e">
        <f t="shared" si="650"/>
        <v>#N/A</v>
      </c>
      <c r="DJ443" s="14" t="e">
        <f t="shared" si="651"/>
        <v>#N/A</v>
      </c>
      <c r="DK443" s="14" t="e">
        <f t="shared" si="652"/>
        <v>#N/A</v>
      </c>
      <c r="DL443" s="14" t="e">
        <f t="shared" si="653"/>
        <v>#N/A</v>
      </c>
      <c r="DM443" s="14" t="e">
        <f t="shared" si="654"/>
        <v>#N/A</v>
      </c>
      <c r="DN443" s="14" t="e">
        <f t="shared" si="655"/>
        <v>#N/A</v>
      </c>
      <c r="DO443" s="14" t="e">
        <f t="shared" si="656"/>
        <v>#N/A</v>
      </c>
      <c r="DP443" s="14" t="e">
        <f t="shared" si="657"/>
        <v>#N/A</v>
      </c>
      <c r="DQ443" s="14" t="e">
        <f t="shared" si="658"/>
        <v>#N/A</v>
      </c>
      <c r="DR443" s="14" t="e">
        <f t="shared" si="659"/>
        <v>#N/A</v>
      </c>
      <c r="DS443" s="14" t="e">
        <f t="shared" si="660"/>
        <v>#N/A</v>
      </c>
      <c r="DT443" s="14" t="e">
        <f t="shared" si="661"/>
        <v>#N/A</v>
      </c>
      <c r="DU443" s="14" t="e">
        <f t="shared" si="662"/>
        <v>#N/A</v>
      </c>
      <c r="DV443" s="14" t="e">
        <f t="shared" si="663"/>
        <v>#N/A</v>
      </c>
      <c r="DW443" s="14" t="e">
        <f t="shared" si="664"/>
        <v>#N/A</v>
      </c>
      <c r="DX443" s="14" t="e">
        <f t="shared" si="665"/>
        <v>#N/A</v>
      </c>
      <c r="DY443" s="14" t="e">
        <f t="shared" si="666"/>
        <v>#N/A</v>
      </c>
      <c r="DZ443" s="14" t="e">
        <f t="shared" si="743"/>
        <v>#N/A</v>
      </c>
    </row>
    <row r="444" spans="1:130">
      <c r="A444" s="18"/>
      <c r="B444" s="18"/>
      <c r="C444" s="18">
        <v>2058</v>
      </c>
      <c r="D444" s="25"/>
      <c r="E444" s="25"/>
      <c r="F444" s="25"/>
      <c r="G444" s="25"/>
      <c r="H444" s="25"/>
      <c r="I444" s="25"/>
      <c r="J444" s="25"/>
      <c r="K444" s="25"/>
      <c r="L444" s="25"/>
      <c r="M444" s="25"/>
      <c r="N444" s="25"/>
      <c r="O444" s="25"/>
      <c r="P444" s="25"/>
      <c r="Q444" s="25"/>
      <c r="R444" s="25"/>
      <c r="S444" s="25"/>
      <c r="T444" s="25"/>
      <c r="U444" s="25"/>
      <c r="V444" s="25"/>
      <c r="W444" s="25"/>
      <c r="X444" s="25"/>
      <c r="Y444" s="25"/>
      <c r="Z444" s="25"/>
      <c r="AA444" s="25"/>
      <c r="AB444" s="25"/>
      <c r="AC444" s="25"/>
      <c r="AD444" s="25"/>
      <c r="AE444" s="25"/>
      <c r="AF444" s="25"/>
      <c r="AG444" s="25"/>
      <c r="AH444" s="25"/>
      <c r="AI444" s="25"/>
      <c r="AJ444" s="25"/>
      <c r="AK444" s="25"/>
      <c r="AL444" s="25"/>
      <c r="AM444" s="25"/>
      <c r="AN444" s="25"/>
      <c r="AO444" s="25"/>
      <c r="AP444" s="25">
        <f t="shared" si="742"/>
        <v>0</v>
      </c>
      <c r="AQ444" s="25">
        <f t="shared" si="744"/>
        <v>0</v>
      </c>
      <c r="AR444" s="25">
        <f t="shared" si="746"/>
        <v>0</v>
      </c>
      <c r="AS444" s="25">
        <f t="shared" si="747"/>
        <v>0</v>
      </c>
      <c r="AT444" s="25">
        <f t="shared" si="748"/>
        <v>1.1124434706744069E-13</v>
      </c>
      <c r="AU444" s="25">
        <f t="shared" si="749"/>
        <v>33.599999999999994</v>
      </c>
      <c r="AV444" s="25">
        <f t="shared" si="750"/>
        <v>33.79999999999999</v>
      </c>
      <c r="AW444" s="25">
        <f t="shared" si="751"/>
        <v>33.79999999999999</v>
      </c>
      <c r="AX444" s="25">
        <f t="shared" si="752"/>
        <v>33.79999999999999</v>
      </c>
      <c r="AY444" s="25">
        <f t="shared" si="753"/>
        <v>33.79999999999999</v>
      </c>
      <c r="AZ444" s="25">
        <f t="shared" si="754"/>
        <v>33.599999999999994</v>
      </c>
      <c r="BA444" s="25">
        <f t="shared" si="755"/>
        <v>33.199999999999996</v>
      </c>
      <c r="BB444" s="25">
        <f t="shared" si="756"/>
        <v>32.79999999999999</v>
      </c>
      <c r="BC444" s="25" t="e">
        <f t="shared" si="757"/>
        <v>#N/A</v>
      </c>
      <c r="BD444" s="25" t="e">
        <f t="shared" si="758"/>
        <v>#N/A</v>
      </c>
      <c r="BE444" s="25" t="e">
        <f t="shared" si="759"/>
        <v>#N/A</v>
      </c>
      <c r="BF444" s="25" t="e">
        <f t="shared" si="760"/>
        <v>#N/A</v>
      </c>
      <c r="BG444" s="25" t="e">
        <f t="shared" si="761"/>
        <v>#N/A</v>
      </c>
      <c r="BH444" s="25" t="e">
        <f t="shared" ref="BH444:BH446" si="762">VLOOKUP($C$122,$D$3:$K$63,$A$73,0)*(B388-B387)</f>
        <v>#N/A</v>
      </c>
      <c r="BI444" s="25" t="e">
        <f>VLOOKUP($C$123,$D$3:$K$63,$A$73,0)*(B387-B386)</f>
        <v>#N/A</v>
      </c>
      <c r="BJ444" s="25" t="e">
        <f>VLOOKUP($C$124,$D$3:$K$63,$A$73,0)*B386</f>
        <v>#N/A</v>
      </c>
      <c r="BK444" s="25"/>
      <c r="BL444" s="25"/>
      <c r="BM444" s="21" t="e">
        <f t="shared" si="668"/>
        <v>#N/A</v>
      </c>
      <c r="BN444" s="18"/>
      <c r="BO444" s="18"/>
      <c r="BP444" s="18">
        <v>2058</v>
      </c>
      <c r="BQ444" s="14" t="e">
        <f t="shared" si="669"/>
        <v>#N/A</v>
      </c>
      <c r="BR444" s="14" t="e">
        <f t="shared" si="689"/>
        <v>#N/A</v>
      </c>
      <c r="BS444" s="14" t="e">
        <f t="shared" si="690"/>
        <v>#N/A</v>
      </c>
      <c r="BT444" s="14" t="e">
        <f t="shared" si="691"/>
        <v>#N/A</v>
      </c>
      <c r="BU444" s="14" t="e">
        <f t="shared" si="692"/>
        <v>#N/A</v>
      </c>
      <c r="BV444" s="14" t="e">
        <f t="shared" si="693"/>
        <v>#N/A</v>
      </c>
      <c r="BW444" s="14" t="e">
        <f t="shared" si="694"/>
        <v>#N/A</v>
      </c>
      <c r="BX444" s="14" t="e">
        <f t="shared" si="695"/>
        <v>#N/A</v>
      </c>
      <c r="BY444" s="14" t="e">
        <f t="shared" si="696"/>
        <v>#N/A</v>
      </c>
      <c r="BZ444" s="14" t="e">
        <f t="shared" si="697"/>
        <v>#N/A</v>
      </c>
      <c r="CA444" s="14" t="e">
        <f t="shared" si="698"/>
        <v>#N/A</v>
      </c>
      <c r="CB444" s="14" t="e">
        <f t="shared" si="699"/>
        <v>#N/A</v>
      </c>
      <c r="CC444" s="14" t="e">
        <f t="shared" si="700"/>
        <v>#N/A</v>
      </c>
      <c r="CD444" s="14" t="e">
        <f t="shared" si="701"/>
        <v>#N/A</v>
      </c>
      <c r="CE444" s="14" t="e">
        <f t="shared" si="702"/>
        <v>#N/A</v>
      </c>
      <c r="CF444" s="14" t="e">
        <f t="shared" si="703"/>
        <v>#N/A</v>
      </c>
      <c r="CG444" s="14" t="e">
        <f t="shared" si="686"/>
        <v>#N/A</v>
      </c>
      <c r="CH444" s="14" t="e">
        <f t="shared" si="639"/>
        <v>#N/A</v>
      </c>
      <c r="CI444" s="14" t="e">
        <f t="shared" si="640"/>
        <v>#N/A</v>
      </c>
      <c r="CJ444" s="14" t="e">
        <f t="shared" si="641"/>
        <v>#N/A</v>
      </c>
      <c r="CK444" s="14" t="e">
        <f t="shared" si="642"/>
        <v>#N/A</v>
      </c>
      <c r="CL444" s="14" t="e">
        <f t="shared" si="643"/>
        <v>#N/A</v>
      </c>
      <c r="CM444" s="14" t="e">
        <f t="shared" si="670"/>
        <v>#N/A</v>
      </c>
      <c r="CN444" s="14" t="e">
        <f t="shared" si="704"/>
        <v>#N/A</v>
      </c>
      <c r="CO444" s="14" t="e">
        <f t="shared" si="705"/>
        <v>#N/A</v>
      </c>
      <c r="CP444" s="14" t="e">
        <f t="shared" si="706"/>
        <v>#N/A</v>
      </c>
      <c r="CQ444" s="14" t="e">
        <f t="shared" si="707"/>
        <v>#N/A</v>
      </c>
      <c r="CR444" s="14" t="e">
        <f t="shared" si="708"/>
        <v>#N/A</v>
      </c>
      <c r="CS444" s="14" t="e">
        <f t="shared" si="709"/>
        <v>#N/A</v>
      </c>
      <c r="CT444" s="14" t="e">
        <f t="shared" si="710"/>
        <v>#N/A</v>
      </c>
      <c r="CU444" s="14" t="e">
        <f t="shared" si="711"/>
        <v>#N/A</v>
      </c>
      <c r="CV444" s="14" t="e">
        <f t="shared" si="712"/>
        <v>#N/A</v>
      </c>
      <c r="CW444" s="14" t="e">
        <f t="shared" si="713"/>
        <v>#N/A</v>
      </c>
      <c r="CX444" s="14" t="e">
        <f t="shared" si="714"/>
        <v>#N/A</v>
      </c>
      <c r="CY444" s="14" t="e">
        <f t="shared" si="715"/>
        <v>#N/A</v>
      </c>
      <c r="CZ444" s="14" t="e">
        <f t="shared" si="716"/>
        <v>#N/A</v>
      </c>
      <c r="DA444" s="14" t="e">
        <f t="shared" si="717"/>
        <v>#N/A</v>
      </c>
      <c r="DB444" s="14" t="e">
        <f t="shared" si="718"/>
        <v>#N/A</v>
      </c>
      <c r="DC444" s="14" t="e">
        <f t="shared" si="745"/>
        <v>#N/A</v>
      </c>
      <c r="DD444" s="14" t="e">
        <f t="shared" si="645"/>
        <v>#N/A</v>
      </c>
      <c r="DE444" s="14" t="e">
        <f t="shared" si="646"/>
        <v>#N/A</v>
      </c>
      <c r="DF444" s="14" t="e">
        <f t="shared" si="647"/>
        <v>#N/A</v>
      </c>
      <c r="DG444" s="14" t="e">
        <f t="shared" si="648"/>
        <v>#N/A</v>
      </c>
      <c r="DH444" s="14" t="e">
        <f t="shared" si="649"/>
        <v>#N/A</v>
      </c>
      <c r="DI444" s="14" t="e">
        <f t="shared" si="650"/>
        <v>#N/A</v>
      </c>
      <c r="DJ444" s="14" t="e">
        <f t="shared" si="651"/>
        <v>#N/A</v>
      </c>
      <c r="DK444" s="14" t="e">
        <f t="shared" si="652"/>
        <v>#N/A</v>
      </c>
      <c r="DL444" s="14" t="e">
        <f t="shared" si="653"/>
        <v>#N/A</v>
      </c>
      <c r="DM444" s="14" t="e">
        <f t="shared" si="654"/>
        <v>#N/A</v>
      </c>
      <c r="DN444" s="14" t="e">
        <f t="shared" si="655"/>
        <v>#N/A</v>
      </c>
      <c r="DO444" s="14" t="e">
        <f t="shared" si="656"/>
        <v>#N/A</v>
      </c>
      <c r="DP444" s="14" t="e">
        <f t="shared" si="657"/>
        <v>#N/A</v>
      </c>
      <c r="DQ444" s="14" t="e">
        <f t="shared" si="658"/>
        <v>#N/A</v>
      </c>
      <c r="DR444" s="14" t="e">
        <f t="shared" si="659"/>
        <v>#N/A</v>
      </c>
      <c r="DS444" s="14" t="e">
        <f t="shared" si="660"/>
        <v>#N/A</v>
      </c>
      <c r="DT444" s="14" t="e">
        <f t="shared" si="661"/>
        <v>#N/A</v>
      </c>
      <c r="DU444" s="14" t="e">
        <f t="shared" si="662"/>
        <v>#N/A</v>
      </c>
      <c r="DV444" s="14" t="e">
        <f t="shared" si="663"/>
        <v>#N/A</v>
      </c>
      <c r="DW444" s="14" t="e">
        <f t="shared" si="664"/>
        <v>#N/A</v>
      </c>
      <c r="DX444" s="14" t="e">
        <f t="shared" si="665"/>
        <v>#N/A</v>
      </c>
      <c r="DY444" s="14" t="e">
        <f t="shared" si="666"/>
        <v>#N/A</v>
      </c>
      <c r="DZ444" s="14" t="e">
        <f t="shared" si="743"/>
        <v>#N/A</v>
      </c>
    </row>
    <row r="445" spans="1:130">
      <c r="A445" s="18"/>
      <c r="B445" s="18"/>
      <c r="C445" s="18">
        <v>2059</v>
      </c>
      <c r="D445" s="25"/>
      <c r="E445" s="25"/>
      <c r="F445" s="25"/>
      <c r="G445" s="25"/>
      <c r="H445" s="25"/>
      <c r="I445" s="25"/>
      <c r="J445" s="25"/>
      <c r="K445" s="25"/>
      <c r="L445" s="25"/>
      <c r="M445" s="25"/>
      <c r="N445" s="25"/>
      <c r="O445" s="25"/>
      <c r="P445" s="25"/>
      <c r="Q445" s="25"/>
      <c r="R445" s="25"/>
      <c r="S445" s="25"/>
      <c r="T445" s="25"/>
      <c r="U445" s="25"/>
      <c r="V445" s="25"/>
      <c r="W445" s="25"/>
      <c r="X445" s="25"/>
      <c r="Y445" s="25"/>
      <c r="Z445" s="25"/>
      <c r="AA445" s="25"/>
      <c r="AB445" s="25"/>
      <c r="AC445" s="25"/>
      <c r="AD445" s="25"/>
      <c r="AE445" s="25"/>
      <c r="AF445" s="25"/>
      <c r="AG445" s="25"/>
      <c r="AH445" s="25"/>
      <c r="AI445" s="25"/>
      <c r="AJ445" s="25"/>
      <c r="AK445" s="25"/>
      <c r="AL445" s="25"/>
      <c r="AM445" s="25"/>
      <c r="AN445" s="25"/>
      <c r="AO445" s="25"/>
      <c r="AP445" s="25"/>
      <c r="AQ445" s="25">
        <f t="shared" si="744"/>
        <v>0</v>
      </c>
      <c r="AR445" s="25">
        <f t="shared" si="746"/>
        <v>0</v>
      </c>
      <c r="AS445" s="25">
        <f t="shared" si="747"/>
        <v>0</v>
      </c>
      <c r="AT445" s="25">
        <f t="shared" si="748"/>
        <v>0</v>
      </c>
      <c r="AU445" s="25">
        <f t="shared" si="749"/>
        <v>1.1191048088221578E-13</v>
      </c>
      <c r="AV445" s="25">
        <f t="shared" si="750"/>
        <v>33.79999999999999</v>
      </c>
      <c r="AW445" s="25">
        <f t="shared" si="751"/>
        <v>33.79999999999999</v>
      </c>
      <c r="AX445" s="25">
        <f t="shared" si="752"/>
        <v>33.79999999999999</v>
      </c>
      <c r="AY445" s="25">
        <f t="shared" si="753"/>
        <v>33.79999999999999</v>
      </c>
      <c r="AZ445" s="25">
        <f t="shared" si="754"/>
        <v>33.599999999999994</v>
      </c>
      <c r="BA445" s="25">
        <f t="shared" si="755"/>
        <v>33.199999999999996</v>
      </c>
      <c r="BB445" s="25">
        <f t="shared" si="756"/>
        <v>32.79999999999999</v>
      </c>
      <c r="BC445" s="25" t="e">
        <f t="shared" si="757"/>
        <v>#N/A</v>
      </c>
      <c r="BD445" s="25" t="e">
        <f t="shared" si="758"/>
        <v>#N/A</v>
      </c>
      <c r="BE445" s="25" t="e">
        <f t="shared" si="759"/>
        <v>#N/A</v>
      </c>
      <c r="BF445" s="25" t="e">
        <f t="shared" si="760"/>
        <v>#N/A</v>
      </c>
      <c r="BG445" s="25" t="e">
        <f t="shared" si="761"/>
        <v>#N/A</v>
      </c>
      <c r="BH445" s="25" t="e">
        <f t="shared" si="762"/>
        <v>#N/A</v>
      </c>
      <c r="BI445" s="25" t="e">
        <f t="shared" ref="BI445:BI446" si="763">VLOOKUP($C$123,$D$3:$K$63,$A$73,0)*(B388-B387)</f>
        <v>#N/A</v>
      </c>
      <c r="BJ445" s="25" t="e">
        <f>VLOOKUP($C$124,$D$3:$K$63,$A$73,0)*(B387-B386)</f>
        <v>#N/A</v>
      </c>
      <c r="BK445" s="25" t="e">
        <f>VLOOKUP($C$125,$D$3:$K$63,$A$73,0)*B386</f>
        <v>#N/A</v>
      </c>
      <c r="BL445" s="25"/>
      <c r="BM445" s="21" t="e">
        <f t="shared" si="668"/>
        <v>#N/A</v>
      </c>
      <c r="BN445" s="18"/>
      <c r="BO445" s="18"/>
      <c r="BP445" s="18">
        <v>2059</v>
      </c>
      <c r="BQ445" s="14" t="e">
        <f t="shared" si="669"/>
        <v>#N/A</v>
      </c>
      <c r="BR445" s="14" t="e">
        <f t="shared" si="689"/>
        <v>#N/A</v>
      </c>
      <c r="BS445" s="14" t="e">
        <f t="shared" si="690"/>
        <v>#N/A</v>
      </c>
      <c r="BT445" s="14" t="e">
        <f t="shared" si="691"/>
        <v>#N/A</v>
      </c>
      <c r="BU445" s="14" t="e">
        <f t="shared" si="692"/>
        <v>#N/A</v>
      </c>
      <c r="BV445" s="14" t="e">
        <f t="shared" si="693"/>
        <v>#N/A</v>
      </c>
      <c r="BW445" s="14" t="e">
        <f t="shared" si="694"/>
        <v>#N/A</v>
      </c>
      <c r="BX445" s="14" t="e">
        <f t="shared" si="695"/>
        <v>#N/A</v>
      </c>
      <c r="BY445" s="14" t="e">
        <f t="shared" si="696"/>
        <v>#N/A</v>
      </c>
      <c r="BZ445" s="14" t="e">
        <f t="shared" si="697"/>
        <v>#N/A</v>
      </c>
      <c r="CA445" s="14" t="e">
        <f t="shared" si="698"/>
        <v>#N/A</v>
      </c>
      <c r="CB445" s="14" t="e">
        <f t="shared" si="699"/>
        <v>#N/A</v>
      </c>
      <c r="CC445" s="14" t="e">
        <f t="shared" si="700"/>
        <v>#N/A</v>
      </c>
      <c r="CD445" s="14" t="e">
        <f t="shared" si="701"/>
        <v>#N/A</v>
      </c>
      <c r="CE445" s="14" t="e">
        <f t="shared" si="702"/>
        <v>#N/A</v>
      </c>
      <c r="CF445" s="14" t="e">
        <f t="shared" si="703"/>
        <v>#N/A</v>
      </c>
      <c r="CG445" s="14" t="e">
        <f t="shared" si="686"/>
        <v>#N/A</v>
      </c>
      <c r="CH445" s="14" t="e">
        <f t="shared" si="639"/>
        <v>#N/A</v>
      </c>
      <c r="CI445" s="14" t="e">
        <f t="shared" si="640"/>
        <v>#N/A</v>
      </c>
      <c r="CJ445" s="14" t="e">
        <f t="shared" si="641"/>
        <v>#N/A</v>
      </c>
      <c r="CK445" s="14" t="e">
        <f t="shared" si="642"/>
        <v>#N/A</v>
      </c>
      <c r="CL445" s="14" t="e">
        <f t="shared" si="643"/>
        <v>#N/A</v>
      </c>
      <c r="CM445" s="14" t="e">
        <f t="shared" si="670"/>
        <v>#N/A</v>
      </c>
      <c r="CN445" s="14" t="e">
        <f t="shared" si="704"/>
        <v>#N/A</v>
      </c>
      <c r="CO445" s="14" t="e">
        <f t="shared" si="705"/>
        <v>#N/A</v>
      </c>
      <c r="CP445" s="14" t="e">
        <f t="shared" si="706"/>
        <v>#N/A</v>
      </c>
      <c r="CQ445" s="14" t="e">
        <f t="shared" si="707"/>
        <v>#N/A</v>
      </c>
      <c r="CR445" s="14" t="e">
        <f t="shared" si="708"/>
        <v>#N/A</v>
      </c>
      <c r="CS445" s="14" t="e">
        <f t="shared" si="709"/>
        <v>#N/A</v>
      </c>
      <c r="CT445" s="14" t="e">
        <f t="shared" si="710"/>
        <v>#N/A</v>
      </c>
      <c r="CU445" s="14" t="e">
        <f t="shared" si="711"/>
        <v>#N/A</v>
      </c>
      <c r="CV445" s="14" t="e">
        <f t="shared" si="712"/>
        <v>#N/A</v>
      </c>
      <c r="CW445" s="14" t="e">
        <f t="shared" si="713"/>
        <v>#N/A</v>
      </c>
      <c r="CX445" s="14" t="e">
        <f t="shared" si="714"/>
        <v>#N/A</v>
      </c>
      <c r="CY445" s="14" t="e">
        <f t="shared" si="715"/>
        <v>#N/A</v>
      </c>
      <c r="CZ445" s="14" t="e">
        <f t="shared" si="716"/>
        <v>#N/A</v>
      </c>
      <c r="DA445" s="14" t="e">
        <f t="shared" si="717"/>
        <v>#N/A</v>
      </c>
      <c r="DB445" s="14" t="e">
        <f t="shared" si="718"/>
        <v>#N/A</v>
      </c>
      <c r="DC445" s="14" t="e">
        <f t="shared" si="745"/>
        <v>#N/A</v>
      </c>
      <c r="DD445" s="14" t="e">
        <f t="shared" si="645"/>
        <v>#N/A</v>
      </c>
      <c r="DE445" s="14" t="e">
        <f t="shared" si="646"/>
        <v>#N/A</v>
      </c>
      <c r="DF445" s="14" t="e">
        <f t="shared" si="647"/>
        <v>#N/A</v>
      </c>
      <c r="DG445" s="14" t="e">
        <f t="shared" si="648"/>
        <v>#N/A</v>
      </c>
      <c r="DH445" s="14" t="e">
        <f t="shared" si="649"/>
        <v>#N/A</v>
      </c>
      <c r="DI445" s="14" t="e">
        <f t="shared" si="650"/>
        <v>#N/A</v>
      </c>
      <c r="DJ445" s="14" t="e">
        <f t="shared" si="651"/>
        <v>#N/A</v>
      </c>
      <c r="DK445" s="14" t="e">
        <f t="shared" si="652"/>
        <v>#N/A</v>
      </c>
      <c r="DL445" s="14" t="e">
        <f t="shared" si="653"/>
        <v>#N/A</v>
      </c>
      <c r="DM445" s="14" t="e">
        <f t="shared" si="654"/>
        <v>#N/A</v>
      </c>
      <c r="DN445" s="14" t="e">
        <f t="shared" si="655"/>
        <v>#N/A</v>
      </c>
      <c r="DO445" s="14" t="e">
        <f t="shared" si="656"/>
        <v>#N/A</v>
      </c>
      <c r="DP445" s="14" t="e">
        <f t="shared" si="657"/>
        <v>#N/A</v>
      </c>
      <c r="DQ445" s="14" t="e">
        <f t="shared" si="658"/>
        <v>#N/A</v>
      </c>
      <c r="DR445" s="14" t="e">
        <f t="shared" si="659"/>
        <v>#N/A</v>
      </c>
      <c r="DS445" s="14" t="e">
        <f t="shared" si="660"/>
        <v>#N/A</v>
      </c>
      <c r="DT445" s="14" t="e">
        <f t="shared" si="661"/>
        <v>#N/A</v>
      </c>
      <c r="DU445" s="14" t="e">
        <f t="shared" si="662"/>
        <v>#N/A</v>
      </c>
      <c r="DV445" s="14" t="e">
        <f t="shared" si="663"/>
        <v>#N/A</v>
      </c>
      <c r="DW445" s="14" t="e">
        <f t="shared" si="664"/>
        <v>#N/A</v>
      </c>
      <c r="DX445" s="14" t="e">
        <f t="shared" si="665"/>
        <v>#N/A</v>
      </c>
      <c r="DY445" s="14" t="e">
        <f t="shared" si="666"/>
        <v>#N/A</v>
      </c>
      <c r="DZ445" s="14" t="e">
        <f t="shared" si="743"/>
        <v>#N/A</v>
      </c>
    </row>
    <row r="446" spans="1:130">
      <c r="A446" s="18"/>
      <c r="B446" s="18"/>
      <c r="C446" s="18">
        <v>2060</v>
      </c>
      <c r="D446" s="25"/>
      <c r="E446" s="25"/>
      <c r="F446" s="25"/>
      <c r="G446" s="25"/>
      <c r="H446" s="25"/>
      <c r="I446" s="25"/>
      <c r="J446" s="25"/>
      <c r="K446" s="25"/>
      <c r="L446" s="25"/>
      <c r="M446" s="25"/>
      <c r="N446" s="25"/>
      <c r="O446" s="25"/>
      <c r="P446" s="25"/>
      <c r="Q446" s="25"/>
      <c r="R446" s="25"/>
      <c r="S446" s="25"/>
      <c r="T446" s="25"/>
      <c r="U446" s="25"/>
      <c r="V446" s="25"/>
      <c r="W446" s="25"/>
      <c r="X446" s="25"/>
      <c r="Y446" s="25"/>
      <c r="Z446" s="25"/>
      <c r="AA446" s="25"/>
      <c r="AB446" s="25"/>
      <c r="AC446" s="25"/>
      <c r="AD446" s="25"/>
      <c r="AE446" s="25"/>
      <c r="AF446" s="25"/>
      <c r="AG446" s="25"/>
      <c r="AH446" s="25"/>
      <c r="AI446" s="25"/>
      <c r="AJ446" s="25"/>
      <c r="AK446" s="25"/>
      <c r="AL446" s="25"/>
      <c r="AM446" s="25"/>
      <c r="AN446" s="25"/>
      <c r="AO446" s="25"/>
      <c r="AP446" s="25"/>
      <c r="AQ446" s="25"/>
      <c r="AR446" s="25">
        <f t="shared" si="746"/>
        <v>0</v>
      </c>
      <c r="AS446" s="25">
        <f t="shared" si="747"/>
        <v>0</v>
      </c>
      <c r="AT446" s="25">
        <f t="shared" si="748"/>
        <v>0</v>
      </c>
      <c r="AU446" s="25">
        <f t="shared" si="749"/>
        <v>0</v>
      </c>
      <c r="AV446" s="25">
        <f t="shared" si="750"/>
        <v>1.1257661469699087E-13</v>
      </c>
      <c r="AW446" s="25">
        <f t="shared" si="751"/>
        <v>33.79999999999999</v>
      </c>
      <c r="AX446" s="25">
        <f t="shared" si="752"/>
        <v>33.79999999999999</v>
      </c>
      <c r="AY446" s="25">
        <f t="shared" si="753"/>
        <v>33.79999999999999</v>
      </c>
      <c r="AZ446" s="25">
        <f t="shared" si="754"/>
        <v>33.599999999999994</v>
      </c>
      <c r="BA446" s="25">
        <f t="shared" si="755"/>
        <v>33.199999999999996</v>
      </c>
      <c r="BB446" s="25">
        <f t="shared" si="756"/>
        <v>32.79999999999999</v>
      </c>
      <c r="BC446" s="25" t="e">
        <f t="shared" si="757"/>
        <v>#N/A</v>
      </c>
      <c r="BD446" s="25" t="e">
        <f t="shared" si="758"/>
        <v>#N/A</v>
      </c>
      <c r="BE446" s="25" t="e">
        <f t="shared" si="759"/>
        <v>#N/A</v>
      </c>
      <c r="BF446" s="25" t="e">
        <f t="shared" si="760"/>
        <v>#N/A</v>
      </c>
      <c r="BG446" s="25" t="e">
        <f t="shared" si="761"/>
        <v>#N/A</v>
      </c>
      <c r="BH446" s="25" t="e">
        <f t="shared" si="762"/>
        <v>#N/A</v>
      </c>
      <c r="BI446" s="25" t="e">
        <f t="shared" si="763"/>
        <v>#N/A</v>
      </c>
      <c r="BJ446" s="25" t="e">
        <f>VLOOKUP($C$124,$D$3:$K$63,$A$73,0)*(B388-B387)</f>
        <v>#N/A</v>
      </c>
      <c r="BK446" s="25" t="e">
        <f>VLOOKUP($C$125,$D$3:$K$63,$A$73,0)*(B387-B386)</f>
        <v>#N/A</v>
      </c>
      <c r="BL446" s="25" t="e">
        <f>VLOOKUP($C$126,$D$3:$K$63,$A$73,0)*B386</f>
        <v>#N/A</v>
      </c>
      <c r="BM446" s="21" t="e">
        <f t="shared" si="668"/>
        <v>#N/A</v>
      </c>
      <c r="BN446" s="18"/>
      <c r="BO446" s="18"/>
      <c r="BP446" s="18">
        <v>2060</v>
      </c>
      <c r="BQ446" s="14" t="e">
        <f t="shared" si="669"/>
        <v>#N/A</v>
      </c>
      <c r="BR446" s="14" t="e">
        <f t="shared" si="689"/>
        <v>#N/A</v>
      </c>
      <c r="BS446" s="14" t="e">
        <f t="shared" si="690"/>
        <v>#N/A</v>
      </c>
      <c r="BT446" s="14" t="e">
        <f t="shared" si="691"/>
        <v>#N/A</v>
      </c>
      <c r="BU446" s="14" t="e">
        <f t="shared" si="692"/>
        <v>#N/A</v>
      </c>
      <c r="BV446" s="14" t="e">
        <f t="shared" si="693"/>
        <v>#N/A</v>
      </c>
      <c r="BW446" s="14" t="e">
        <f t="shared" si="694"/>
        <v>#N/A</v>
      </c>
      <c r="BX446" s="14" t="e">
        <f t="shared" si="695"/>
        <v>#N/A</v>
      </c>
      <c r="BY446" s="14" t="e">
        <f t="shared" si="696"/>
        <v>#N/A</v>
      </c>
      <c r="BZ446" s="14" t="e">
        <f t="shared" si="697"/>
        <v>#N/A</v>
      </c>
      <c r="CA446" s="14" t="e">
        <f t="shared" si="698"/>
        <v>#N/A</v>
      </c>
      <c r="CB446" s="14" t="e">
        <f t="shared" si="699"/>
        <v>#N/A</v>
      </c>
      <c r="CC446" s="14" t="e">
        <f t="shared" si="700"/>
        <v>#N/A</v>
      </c>
      <c r="CD446" s="14" t="e">
        <f t="shared" si="701"/>
        <v>#N/A</v>
      </c>
      <c r="CE446" s="14" t="e">
        <f t="shared" si="702"/>
        <v>#N/A</v>
      </c>
      <c r="CF446" s="14" t="e">
        <f t="shared" si="703"/>
        <v>#N/A</v>
      </c>
      <c r="CG446" s="14" t="e">
        <f t="shared" si="686"/>
        <v>#N/A</v>
      </c>
      <c r="CH446" s="14" t="e">
        <f t="shared" si="639"/>
        <v>#N/A</v>
      </c>
      <c r="CI446" s="14" t="e">
        <f t="shared" si="640"/>
        <v>#N/A</v>
      </c>
      <c r="CJ446" s="14" t="e">
        <f t="shared" si="641"/>
        <v>#N/A</v>
      </c>
      <c r="CK446" s="14" t="e">
        <f t="shared" si="642"/>
        <v>#N/A</v>
      </c>
      <c r="CL446" s="14" t="e">
        <f t="shared" si="643"/>
        <v>#N/A</v>
      </c>
      <c r="CM446" s="14" t="e">
        <f t="shared" si="670"/>
        <v>#N/A</v>
      </c>
      <c r="CN446" s="14" t="e">
        <f t="shared" si="704"/>
        <v>#N/A</v>
      </c>
      <c r="CO446" s="14" t="e">
        <f t="shared" si="705"/>
        <v>#N/A</v>
      </c>
      <c r="CP446" s="14" t="e">
        <f t="shared" si="706"/>
        <v>#N/A</v>
      </c>
      <c r="CQ446" s="14" t="e">
        <f t="shared" si="707"/>
        <v>#N/A</v>
      </c>
      <c r="CR446" s="14" t="e">
        <f t="shared" si="708"/>
        <v>#N/A</v>
      </c>
      <c r="CS446" s="14" t="e">
        <f t="shared" si="709"/>
        <v>#N/A</v>
      </c>
      <c r="CT446" s="14" t="e">
        <f t="shared" si="710"/>
        <v>#N/A</v>
      </c>
      <c r="CU446" s="14" t="e">
        <f t="shared" si="711"/>
        <v>#N/A</v>
      </c>
      <c r="CV446" s="14" t="e">
        <f t="shared" si="712"/>
        <v>#N/A</v>
      </c>
      <c r="CW446" s="14" t="e">
        <f t="shared" si="713"/>
        <v>#N/A</v>
      </c>
      <c r="CX446" s="14" t="e">
        <f t="shared" si="714"/>
        <v>#N/A</v>
      </c>
      <c r="CY446" s="14" t="e">
        <f t="shared" si="715"/>
        <v>#N/A</v>
      </c>
      <c r="CZ446" s="14" t="e">
        <f t="shared" si="716"/>
        <v>#N/A</v>
      </c>
      <c r="DA446" s="14" t="e">
        <f t="shared" si="717"/>
        <v>#N/A</v>
      </c>
      <c r="DB446" s="14" t="e">
        <f t="shared" si="718"/>
        <v>#N/A</v>
      </c>
      <c r="DC446" s="14" t="e">
        <f t="shared" si="745"/>
        <v>#N/A</v>
      </c>
      <c r="DD446" s="14" t="e">
        <f t="shared" si="645"/>
        <v>#N/A</v>
      </c>
      <c r="DE446" s="14" t="e">
        <f t="shared" si="646"/>
        <v>#N/A</v>
      </c>
      <c r="DF446" s="14" t="e">
        <f t="shared" si="647"/>
        <v>#N/A</v>
      </c>
      <c r="DG446" s="14" t="e">
        <f t="shared" si="648"/>
        <v>#N/A</v>
      </c>
      <c r="DH446" s="14" t="e">
        <f t="shared" si="649"/>
        <v>#N/A</v>
      </c>
      <c r="DI446" s="14" t="e">
        <f t="shared" si="650"/>
        <v>#N/A</v>
      </c>
      <c r="DJ446" s="14" t="e">
        <f t="shared" si="651"/>
        <v>#N/A</v>
      </c>
      <c r="DK446" s="14" t="e">
        <f t="shared" si="652"/>
        <v>#N/A</v>
      </c>
      <c r="DL446" s="14" t="e">
        <f t="shared" si="653"/>
        <v>#N/A</v>
      </c>
      <c r="DM446" s="14" t="e">
        <f t="shared" si="654"/>
        <v>#N/A</v>
      </c>
      <c r="DN446" s="14" t="e">
        <f t="shared" si="655"/>
        <v>#N/A</v>
      </c>
      <c r="DO446" s="14" t="e">
        <f t="shared" si="656"/>
        <v>#N/A</v>
      </c>
      <c r="DP446" s="14" t="e">
        <f t="shared" si="657"/>
        <v>#N/A</v>
      </c>
      <c r="DQ446" s="14" t="e">
        <f t="shared" si="658"/>
        <v>#N/A</v>
      </c>
      <c r="DR446" s="14" t="e">
        <f t="shared" si="659"/>
        <v>#N/A</v>
      </c>
      <c r="DS446" s="14" t="e">
        <f t="shared" si="660"/>
        <v>#N/A</v>
      </c>
      <c r="DT446" s="14" t="e">
        <f t="shared" si="661"/>
        <v>#N/A</v>
      </c>
      <c r="DU446" s="14" t="e">
        <f t="shared" si="662"/>
        <v>#N/A</v>
      </c>
      <c r="DV446" s="14" t="e">
        <f t="shared" si="663"/>
        <v>#N/A</v>
      </c>
      <c r="DW446" s="14" t="e">
        <f t="shared" si="664"/>
        <v>#N/A</v>
      </c>
      <c r="DX446" s="14" t="e">
        <f t="shared" si="665"/>
        <v>#N/A</v>
      </c>
      <c r="DY446" s="14" t="e">
        <f t="shared" si="666"/>
        <v>#N/A</v>
      </c>
      <c r="DZ446" s="14" t="e">
        <f t="shared" si="743"/>
        <v>#N/A</v>
      </c>
    </row>
    <row r="448" spans="1:130">
      <c r="A448" s="18"/>
      <c r="B448" s="19" t="s">
        <v>19</v>
      </c>
      <c r="C448" s="18" t="s">
        <v>47</v>
      </c>
      <c r="D448" s="18"/>
      <c r="E448" s="18"/>
      <c r="F448" s="18"/>
      <c r="G448" s="18"/>
      <c r="H448" s="18"/>
      <c r="I448" s="18"/>
      <c r="J448" s="18"/>
      <c r="K448" s="18"/>
      <c r="L448" s="18"/>
      <c r="M448" s="18"/>
      <c r="N448" s="18"/>
      <c r="O448" s="21"/>
      <c r="P448" s="21"/>
      <c r="Q448" s="21"/>
      <c r="R448" s="21"/>
      <c r="S448" s="21"/>
      <c r="T448" s="21"/>
      <c r="U448" s="21"/>
      <c r="V448" s="18"/>
      <c r="W448" s="18"/>
      <c r="X448" s="21"/>
      <c r="Y448" s="21"/>
      <c r="Z448" s="21"/>
      <c r="AA448" s="21"/>
      <c r="AB448" s="21"/>
      <c r="AC448" s="21"/>
      <c r="AD448" s="21"/>
      <c r="AE448" s="18"/>
      <c r="AF448" s="18"/>
      <c r="AG448" s="21"/>
      <c r="AH448" s="21"/>
      <c r="AI448" s="21"/>
      <c r="AJ448" s="21"/>
      <c r="AK448" s="21"/>
      <c r="AL448" s="21"/>
      <c r="AM448" s="21"/>
      <c r="AN448" s="18"/>
      <c r="AO448" s="18"/>
      <c r="AP448" s="21"/>
      <c r="AQ448" s="21"/>
      <c r="AR448" s="21"/>
      <c r="AS448" s="21"/>
      <c r="AT448" s="21"/>
      <c r="AU448" s="21"/>
      <c r="AV448" s="21"/>
      <c r="AW448" s="18"/>
      <c r="AX448" s="18"/>
      <c r="AY448" s="18"/>
      <c r="AZ448" s="18"/>
      <c r="BA448" s="18"/>
      <c r="BB448" s="18"/>
      <c r="BC448" s="18"/>
      <c r="BD448" s="18"/>
      <c r="BE448" s="18"/>
      <c r="BF448" s="18"/>
      <c r="BG448" s="18"/>
      <c r="BH448" s="18"/>
      <c r="BI448" s="18"/>
      <c r="BJ448" s="18"/>
      <c r="BK448" s="18"/>
      <c r="BL448" s="18"/>
      <c r="BM448" s="18"/>
      <c r="BN448" s="113" t="s">
        <v>48</v>
      </c>
      <c r="BO448" s="113"/>
      <c r="BP448" s="18"/>
      <c r="BQ448" s="18"/>
      <c r="BR448" s="18"/>
      <c r="BS448" s="18"/>
      <c r="BT448" s="18"/>
      <c r="BU448" s="18"/>
      <c r="BV448" s="18"/>
      <c r="BW448" s="18"/>
      <c r="BX448" s="18"/>
      <c r="BY448" s="18"/>
      <c r="BZ448" s="18"/>
      <c r="CA448" s="18"/>
      <c r="CB448" s="18"/>
      <c r="CC448" s="18"/>
      <c r="CD448" s="18"/>
      <c r="CE448" s="18"/>
      <c r="CF448" s="18"/>
      <c r="CG448" s="18"/>
      <c r="CH448" s="18"/>
      <c r="CI448" s="18"/>
      <c r="CJ448" s="18"/>
      <c r="CK448" s="18"/>
      <c r="CL448" s="18"/>
      <c r="CM448" s="18"/>
      <c r="CN448" s="18"/>
      <c r="CO448" s="18"/>
      <c r="CP448" s="18"/>
      <c r="CQ448" s="18"/>
      <c r="CR448" s="18"/>
      <c r="CS448" s="18"/>
      <c r="CT448" s="18"/>
      <c r="CU448" s="18"/>
      <c r="CV448" s="18"/>
      <c r="CW448" s="18"/>
      <c r="CX448" s="18"/>
      <c r="CY448" s="18"/>
      <c r="CZ448" s="18"/>
      <c r="DA448" s="18"/>
      <c r="DB448" s="18"/>
      <c r="DC448" s="18"/>
      <c r="DD448" s="18"/>
      <c r="DE448" s="18"/>
      <c r="DF448" s="18"/>
      <c r="DG448" s="18"/>
      <c r="DH448" s="18"/>
      <c r="DI448" s="18"/>
      <c r="DJ448" s="18"/>
      <c r="DK448" s="18"/>
      <c r="DL448" s="18"/>
      <c r="DM448" s="18"/>
      <c r="DN448" s="18"/>
      <c r="DO448" s="18"/>
      <c r="DP448" s="18"/>
      <c r="DQ448" s="18"/>
      <c r="DR448" s="18"/>
      <c r="DS448" s="18"/>
      <c r="DT448" s="18"/>
      <c r="DU448" s="18"/>
      <c r="DV448" s="18"/>
      <c r="DW448" s="18"/>
      <c r="DX448" s="18"/>
      <c r="DY448" s="18"/>
      <c r="DZ448" s="18"/>
    </row>
    <row r="449" spans="1:130">
      <c r="A449" s="22" t="s">
        <v>34</v>
      </c>
      <c r="B449" s="22" t="s">
        <v>43</v>
      </c>
      <c r="C449" s="22" t="s">
        <v>41</v>
      </c>
      <c r="D449" s="22">
        <v>2000</v>
      </c>
      <c r="E449" s="22">
        <v>2001</v>
      </c>
      <c r="F449" s="22">
        <v>2002</v>
      </c>
      <c r="G449" s="22">
        <v>2003</v>
      </c>
      <c r="H449" s="22">
        <v>2004</v>
      </c>
      <c r="I449" s="22">
        <v>2005</v>
      </c>
      <c r="J449" s="22">
        <v>2006</v>
      </c>
      <c r="K449" s="22">
        <v>2007</v>
      </c>
      <c r="L449" s="22">
        <v>2008</v>
      </c>
      <c r="M449" s="22">
        <v>2009</v>
      </c>
      <c r="N449" s="22">
        <v>2010</v>
      </c>
      <c r="O449" s="22">
        <v>2011</v>
      </c>
      <c r="P449" s="22">
        <v>2012</v>
      </c>
      <c r="Q449" s="22">
        <v>2013</v>
      </c>
      <c r="R449" s="22">
        <v>2014</v>
      </c>
      <c r="S449" s="22">
        <v>2015</v>
      </c>
      <c r="T449" s="22">
        <v>2016</v>
      </c>
      <c r="U449" s="22">
        <v>2017</v>
      </c>
      <c r="V449" s="22">
        <v>2018</v>
      </c>
      <c r="W449" s="22">
        <v>2019</v>
      </c>
      <c r="X449" s="22">
        <v>2020</v>
      </c>
      <c r="Y449" s="22">
        <v>2021</v>
      </c>
      <c r="Z449" s="22">
        <v>2022</v>
      </c>
      <c r="AA449" s="22">
        <v>2023</v>
      </c>
      <c r="AB449" s="22">
        <v>2024</v>
      </c>
      <c r="AC449" s="22">
        <v>2025</v>
      </c>
      <c r="AD449" s="22">
        <v>2026</v>
      </c>
      <c r="AE449" s="22">
        <v>2027</v>
      </c>
      <c r="AF449" s="22">
        <v>2028</v>
      </c>
      <c r="AG449" s="22">
        <v>2029</v>
      </c>
      <c r="AH449" s="22">
        <v>2030</v>
      </c>
      <c r="AI449" s="22">
        <v>2031</v>
      </c>
      <c r="AJ449" s="22">
        <v>2032</v>
      </c>
      <c r="AK449" s="22">
        <v>2033</v>
      </c>
      <c r="AL449" s="22">
        <v>2034</v>
      </c>
      <c r="AM449" s="22">
        <v>2035</v>
      </c>
      <c r="AN449" s="22">
        <v>2036</v>
      </c>
      <c r="AO449" s="22">
        <v>2037</v>
      </c>
      <c r="AP449" s="22">
        <v>2038</v>
      </c>
      <c r="AQ449" s="22">
        <v>2039</v>
      </c>
      <c r="AR449" s="22">
        <v>2040</v>
      </c>
      <c r="AS449" s="22">
        <v>2041</v>
      </c>
      <c r="AT449" s="22">
        <v>2042</v>
      </c>
      <c r="AU449" s="22">
        <v>2043</v>
      </c>
      <c r="AV449" s="22">
        <v>2044</v>
      </c>
      <c r="AW449" s="22">
        <v>2045</v>
      </c>
      <c r="AX449" s="22">
        <v>2046</v>
      </c>
      <c r="AY449" s="22">
        <v>2047</v>
      </c>
      <c r="AZ449" s="22">
        <v>2048</v>
      </c>
      <c r="BA449" s="22">
        <v>2049</v>
      </c>
      <c r="BB449" s="22">
        <v>2050</v>
      </c>
      <c r="BC449" s="22">
        <v>2051</v>
      </c>
      <c r="BD449" s="22">
        <v>2052</v>
      </c>
      <c r="BE449" s="22">
        <v>2053</v>
      </c>
      <c r="BF449" s="22">
        <v>2054</v>
      </c>
      <c r="BG449" s="22">
        <v>2055</v>
      </c>
      <c r="BH449" s="22">
        <v>2056</v>
      </c>
      <c r="BI449" s="22">
        <v>2057</v>
      </c>
      <c r="BJ449" s="22">
        <v>2058</v>
      </c>
      <c r="BK449" s="22">
        <v>2059</v>
      </c>
      <c r="BL449" s="22">
        <v>2060</v>
      </c>
      <c r="BM449" s="22" t="s">
        <v>46</v>
      </c>
      <c r="BN449" s="22"/>
      <c r="BO449" s="22"/>
      <c r="BP449" s="22" t="s">
        <v>41</v>
      </c>
      <c r="BQ449" s="22">
        <v>2000</v>
      </c>
      <c r="BR449" s="22">
        <v>2001</v>
      </c>
      <c r="BS449" s="22">
        <v>2002</v>
      </c>
      <c r="BT449" s="22">
        <v>2003</v>
      </c>
      <c r="BU449" s="22">
        <v>2004</v>
      </c>
      <c r="BV449" s="22">
        <v>2005</v>
      </c>
      <c r="BW449" s="22">
        <v>2006</v>
      </c>
      <c r="BX449" s="22">
        <v>2007</v>
      </c>
      <c r="BY449" s="22">
        <v>2008</v>
      </c>
      <c r="BZ449" s="22">
        <v>2009</v>
      </c>
      <c r="CA449" s="22">
        <v>2010</v>
      </c>
      <c r="CB449" s="22">
        <v>2011</v>
      </c>
      <c r="CC449" s="22">
        <v>2012</v>
      </c>
      <c r="CD449" s="22">
        <v>2013</v>
      </c>
      <c r="CE449" s="22">
        <v>2014</v>
      </c>
      <c r="CF449" s="22">
        <v>2015</v>
      </c>
      <c r="CG449" s="22">
        <v>2016</v>
      </c>
      <c r="CH449" s="22">
        <v>2017</v>
      </c>
      <c r="CI449" s="22">
        <v>2018</v>
      </c>
      <c r="CJ449" s="22">
        <v>2019</v>
      </c>
      <c r="CK449" s="22">
        <v>2020</v>
      </c>
      <c r="CL449" s="22">
        <v>2021</v>
      </c>
      <c r="CM449" s="22">
        <v>2022</v>
      </c>
      <c r="CN449" s="22">
        <v>2023</v>
      </c>
      <c r="CO449" s="22">
        <v>2024</v>
      </c>
      <c r="CP449" s="22">
        <v>2025</v>
      </c>
      <c r="CQ449" s="22">
        <v>2026</v>
      </c>
      <c r="CR449" s="22">
        <v>2027</v>
      </c>
      <c r="CS449" s="22">
        <v>2028</v>
      </c>
      <c r="CT449" s="22">
        <v>2029</v>
      </c>
      <c r="CU449" s="22">
        <v>2030</v>
      </c>
      <c r="CV449" s="22">
        <v>2031</v>
      </c>
      <c r="CW449" s="22">
        <v>2032</v>
      </c>
      <c r="CX449" s="22">
        <v>2033</v>
      </c>
      <c r="CY449" s="22">
        <v>2034</v>
      </c>
      <c r="CZ449" s="22">
        <v>2035</v>
      </c>
      <c r="DA449" s="22">
        <v>2036</v>
      </c>
      <c r="DB449" s="22">
        <v>2037</v>
      </c>
      <c r="DC449" s="22">
        <v>2038</v>
      </c>
      <c r="DD449" s="22">
        <v>2039</v>
      </c>
      <c r="DE449" s="22">
        <v>2040</v>
      </c>
      <c r="DF449" s="22">
        <v>2041</v>
      </c>
      <c r="DG449" s="22">
        <v>2042</v>
      </c>
      <c r="DH449" s="22">
        <v>2043</v>
      </c>
      <c r="DI449" s="22">
        <v>2044</v>
      </c>
      <c r="DJ449" s="22">
        <v>2045</v>
      </c>
      <c r="DK449" s="22">
        <v>2046</v>
      </c>
      <c r="DL449" s="22">
        <v>2047</v>
      </c>
      <c r="DM449" s="22">
        <v>2048</v>
      </c>
      <c r="DN449" s="22">
        <v>2049</v>
      </c>
      <c r="DO449" s="22">
        <v>2050</v>
      </c>
      <c r="DP449" s="22">
        <v>2051</v>
      </c>
      <c r="DQ449" s="22">
        <v>2052</v>
      </c>
      <c r="DR449" s="22">
        <v>2053</v>
      </c>
      <c r="DS449" s="22">
        <v>2054</v>
      </c>
      <c r="DT449" s="22">
        <v>2055</v>
      </c>
      <c r="DU449" s="22">
        <v>2056</v>
      </c>
      <c r="DV449" s="22">
        <v>2057</v>
      </c>
      <c r="DW449" s="22">
        <v>2058</v>
      </c>
      <c r="DX449" s="22">
        <v>2059</v>
      </c>
      <c r="DY449" s="22">
        <v>2060</v>
      </c>
      <c r="DZ449" s="22" t="s">
        <v>49</v>
      </c>
    </row>
    <row r="450" spans="1:130">
      <c r="A450" s="18">
        <v>0</v>
      </c>
      <c r="B450" s="15">
        <f>B386</f>
        <v>0</v>
      </c>
      <c r="C450" s="18">
        <v>2000</v>
      </c>
      <c r="D450" s="25">
        <f>VLOOKUP($C$66,$D$3:$K$63,$A$74,0)*B450</f>
        <v>0</v>
      </c>
      <c r="E450" s="25"/>
      <c r="F450" s="25"/>
      <c r="G450" s="25"/>
      <c r="H450" s="25"/>
      <c r="I450" s="25"/>
      <c r="J450" s="25"/>
      <c r="K450" s="25"/>
      <c r="L450" s="25"/>
      <c r="M450" s="25"/>
      <c r="N450" s="25"/>
      <c r="O450" s="25"/>
      <c r="P450" s="25"/>
      <c r="Q450" s="25"/>
      <c r="R450" s="25"/>
      <c r="S450" s="25"/>
      <c r="T450" s="25"/>
      <c r="U450" s="25"/>
      <c r="V450" s="25"/>
      <c r="W450" s="25"/>
      <c r="X450" s="25"/>
      <c r="Y450" s="25"/>
      <c r="Z450" s="25"/>
      <c r="AA450" s="25"/>
      <c r="AB450" s="25"/>
      <c r="AC450" s="25"/>
      <c r="AD450" s="25"/>
      <c r="AE450" s="25"/>
      <c r="AF450" s="25"/>
      <c r="AG450" s="25"/>
      <c r="AH450" s="25"/>
      <c r="AI450" s="25"/>
      <c r="AJ450" s="25"/>
      <c r="AK450" s="25"/>
      <c r="AL450" s="25"/>
      <c r="AM450" s="25"/>
      <c r="AN450" s="25"/>
      <c r="AO450" s="25"/>
      <c r="AP450" s="25"/>
      <c r="AQ450" s="25"/>
      <c r="AR450" s="25"/>
      <c r="AS450" s="25"/>
      <c r="AT450" s="25"/>
      <c r="AU450" s="25"/>
      <c r="AV450" s="25"/>
      <c r="AW450" s="25"/>
      <c r="AX450" s="25"/>
      <c r="AY450" s="25"/>
      <c r="AZ450" s="25"/>
      <c r="BA450" s="25"/>
      <c r="BB450" s="25"/>
      <c r="BC450" s="25"/>
      <c r="BD450" s="25"/>
      <c r="BE450" s="25"/>
      <c r="BF450" s="25"/>
      <c r="BG450" s="25"/>
      <c r="BH450" s="25"/>
      <c r="BI450" s="25"/>
      <c r="BJ450" s="25"/>
      <c r="BK450" s="25"/>
      <c r="BL450" s="25"/>
      <c r="BM450" s="21">
        <f>SUM(D450:BL450)</f>
        <v>0</v>
      </c>
      <c r="BN450" s="18"/>
      <c r="BO450" s="18"/>
      <c r="BP450" s="18">
        <v>2000</v>
      </c>
      <c r="BQ450" s="14" t="e">
        <f>D450/$BM450</f>
        <v>#DIV/0!</v>
      </c>
      <c r="BR450" s="14" t="e">
        <f t="shared" ref="BR450:CG465" si="764">E450/$BM450</f>
        <v>#DIV/0!</v>
      </c>
      <c r="BS450" s="14" t="e">
        <f t="shared" si="764"/>
        <v>#DIV/0!</v>
      </c>
      <c r="BT450" s="14" t="e">
        <f t="shared" si="764"/>
        <v>#DIV/0!</v>
      </c>
      <c r="BU450" s="14" t="e">
        <f t="shared" si="764"/>
        <v>#DIV/0!</v>
      </c>
      <c r="BV450" s="14" t="e">
        <f t="shared" si="764"/>
        <v>#DIV/0!</v>
      </c>
      <c r="BW450" s="14" t="e">
        <f t="shared" si="764"/>
        <v>#DIV/0!</v>
      </c>
      <c r="BX450" s="14" t="e">
        <f t="shared" si="764"/>
        <v>#DIV/0!</v>
      </c>
      <c r="BY450" s="14" t="e">
        <f t="shared" si="764"/>
        <v>#DIV/0!</v>
      </c>
      <c r="BZ450" s="14" t="e">
        <f t="shared" si="764"/>
        <v>#DIV/0!</v>
      </c>
      <c r="CA450" s="14" t="e">
        <f t="shared" si="764"/>
        <v>#DIV/0!</v>
      </c>
      <c r="CB450" s="14" t="e">
        <f t="shared" si="764"/>
        <v>#DIV/0!</v>
      </c>
      <c r="CC450" s="14" t="e">
        <f t="shared" si="764"/>
        <v>#DIV/0!</v>
      </c>
      <c r="CD450" s="14" t="e">
        <f t="shared" si="764"/>
        <v>#DIV/0!</v>
      </c>
      <c r="CE450" s="14" t="e">
        <f t="shared" si="764"/>
        <v>#DIV/0!</v>
      </c>
      <c r="CF450" s="14" t="e">
        <f t="shared" si="764"/>
        <v>#DIV/0!</v>
      </c>
      <c r="CG450" s="14" t="e">
        <f t="shared" si="764"/>
        <v>#DIV/0!</v>
      </c>
      <c r="CH450" s="14" t="e">
        <f t="shared" ref="CH450:CH510" si="765">U450/$BM450</f>
        <v>#DIV/0!</v>
      </c>
      <c r="CI450" s="14" t="e">
        <f t="shared" ref="CI450:CI510" si="766">V450/$BM450</f>
        <v>#DIV/0!</v>
      </c>
      <c r="CJ450" s="14" t="e">
        <f t="shared" ref="CJ450:CJ510" si="767">W450/$BM450</f>
        <v>#DIV/0!</v>
      </c>
      <c r="CK450" s="14" t="e">
        <f t="shared" ref="CK450:CK510" si="768">X450/$BM450</f>
        <v>#DIV/0!</v>
      </c>
      <c r="CL450" s="14" t="e">
        <f t="shared" ref="CL450:CL510" si="769">Y450/$BM450</f>
        <v>#DIV/0!</v>
      </c>
      <c r="CM450" s="14" t="e">
        <f>Z450/$BM450</f>
        <v>#DIV/0!</v>
      </c>
      <c r="CN450" s="14" t="e">
        <f t="shared" ref="CN450:DC465" si="770">AA450/$BM450</f>
        <v>#DIV/0!</v>
      </c>
      <c r="CO450" s="14" t="e">
        <f t="shared" si="770"/>
        <v>#DIV/0!</v>
      </c>
      <c r="CP450" s="14" t="e">
        <f t="shared" si="770"/>
        <v>#DIV/0!</v>
      </c>
      <c r="CQ450" s="14" t="e">
        <f t="shared" si="770"/>
        <v>#DIV/0!</v>
      </c>
      <c r="CR450" s="14" t="e">
        <f t="shared" si="770"/>
        <v>#DIV/0!</v>
      </c>
      <c r="CS450" s="14" t="e">
        <f t="shared" si="770"/>
        <v>#DIV/0!</v>
      </c>
      <c r="CT450" s="14" t="e">
        <f t="shared" si="770"/>
        <v>#DIV/0!</v>
      </c>
      <c r="CU450" s="14" t="e">
        <f t="shared" si="770"/>
        <v>#DIV/0!</v>
      </c>
      <c r="CV450" s="14" t="e">
        <f t="shared" si="770"/>
        <v>#DIV/0!</v>
      </c>
      <c r="CW450" s="14" t="e">
        <f t="shared" si="770"/>
        <v>#DIV/0!</v>
      </c>
      <c r="CX450" s="14" t="e">
        <f t="shared" si="770"/>
        <v>#DIV/0!</v>
      </c>
      <c r="CY450" s="14" t="e">
        <f t="shared" si="770"/>
        <v>#DIV/0!</v>
      </c>
      <c r="CZ450" s="14" t="e">
        <f t="shared" si="770"/>
        <v>#DIV/0!</v>
      </c>
      <c r="DA450" s="14" t="e">
        <f t="shared" si="770"/>
        <v>#DIV/0!</v>
      </c>
      <c r="DB450" s="14" t="e">
        <f t="shared" si="770"/>
        <v>#DIV/0!</v>
      </c>
      <c r="DC450" s="14" t="e">
        <f t="shared" si="770"/>
        <v>#DIV/0!</v>
      </c>
      <c r="DD450" s="14" t="e">
        <f t="shared" ref="DD450:DD510" si="771">AQ450/$BM450</f>
        <v>#DIV/0!</v>
      </c>
      <c r="DE450" s="14" t="e">
        <f t="shared" ref="DE450:DE510" si="772">AR450/$BM450</f>
        <v>#DIV/0!</v>
      </c>
      <c r="DF450" s="14" t="e">
        <f t="shared" ref="DF450:DF510" si="773">AS450/$BM450</f>
        <v>#DIV/0!</v>
      </c>
      <c r="DG450" s="14" t="e">
        <f t="shared" ref="DG450:DG510" si="774">AT450/$BM450</f>
        <v>#DIV/0!</v>
      </c>
      <c r="DH450" s="14" t="e">
        <f t="shared" ref="DH450:DH510" si="775">AU450/$BM450</f>
        <v>#DIV/0!</v>
      </c>
      <c r="DI450" s="14" t="e">
        <f t="shared" ref="DI450:DI510" si="776">AV450/$BM450</f>
        <v>#DIV/0!</v>
      </c>
      <c r="DJ450" s="14" t="e">
        <f t="shared" ref="DJ450:DJ510" si="777">AW450/$BM450</f>
        <v>#DIV/0!</v>
      </c>
      <c r="DK450" s="14" t="e">
        <f t="shared" ref="DK450:DK510" si="778">AX450/$BM450</f>
        <v>#DIV/0!</v>
      </c>
      <c r="DL450" s="14" t="e">
        <f t="shared" ref="DL450:DL510" si="779">AY450/$BM450</f>
        <v>#DIV/0!</v>
      </c>
      <c r="DM450" s="14" t="e">
        <f t="shared" ref="DM450:DM510" si="780">AZ450/$BM450</f>
        <v>#DIV/0!</v>
      </c>
      <c r="DN450" s="14" t="e">
        <f t="shared" ref="DN450:DN510" si="781">BA450/$BM450</f>
        <v>#DIV/0!</v>
      </c>
      <c r="DO450" s="14" t="e">
        <f t="shared" ref="DO450:DO510" si="782">BB450/$BM450</f>
        <v>#DIV/0!</v>
      </c>
      <c r="DP450" s="14" t="e">
        <f t="shared" ref="DP450:DP510" si="783">BC450/$BM450</f>
        <v>#DIV/0!</v>
      </c>
      <c r="DQ450" s="14" t="e">
        <f t="shared" ref="DQ450:DQ510" si="784">BD450/$BM450</f>
        <v>#DIV/0!</v>
      </c>
      <c r="DR450" s="14" t="e">
        <f t="shared" ref="DR450:DR510" si="785">BE450/$BM450</f>
        <v>#DIV/0!</v>
      </c>
      <c r="DS450" s="14" t="e">
        <f t="shared" ref="DS450:DS510" si="786">BF450/$BM450</f>
        <v>#DIV/0!</v>
      </c>
      <c r="DT450" s="14" t="e">
        <f t="shared" ref="DT450:DT510" si="787">BG450/$BM450</f>
        <v>#DIV/0!</v>
      </c>
      <c r="DU450" s="14" t="e">
        <f t="shared" ref="DU450:DU510" si="788">BH450/$BM450</f>
        <v>#DIV/0!</v>
      </c>
      <c r="DV450" s="14" t="e">
        <f t="shared" ref="DV450:DV510" si="789">BI450/$BM450</f>
        <v>#DIV/0!</v>
      </c>
      <c r="DW450" s="14" t="e">
        <f t="shared" ref="DW450:DW510" si="790">BJ450/$BM450</f>
        <v>#DIV/0!</v>
      </c>
      <c r="DX450" s="14" t="e">
        <f t="shared" ref="DX450:DX510" si="791">BK450/$BM450</f>
        <v>#DIV/0!</v>
      </c>
      <c r="DY450" s="14" t="e">
        <f t="shared" ref="DY450:DY510" si="792">BL450/$BM450</f>
        <v>#DIV/0!</v>
      </c>
      <c r="DZ450" s="14" t="e">
        <f>SUM(BQ450:DY450)</f>
        <v>#DIV/0!</v>
      </c>
    </row>
    <row r="451" spans="1:130">
      <c r="A451" s="18">
        <v>1</v>
      </c>
      <c r="B451" s="15">
        <f t="shared" ref="B451:B470" si="793">B387</f>
        <v>6.6666666666666652E-2</v>
      </c>
      <c r="C451" s="18">
        <v>2001</v>
      </c>
      <c r="D451" s="25">
        <f>VLOOKUP($C$66,$D$3:$K$63,$A$74,0)*(B451-B450)</f>
        <v>0</v>
      </c>
      <c r="E451" s="25">
        <f>VLOOKUP($C$67,$D$3:$K$63,$A$74,0)*B450</f>
        <v>0</v>
      </c>
      <c r="F451" s="25"/>
      <c r="G451" s="25"/>
      <c r="H451" s="25"/>
      <c r="I451" s="25"/>
      <c r="J451" s="25"/>
      <c r="K451" s="25"/>
      <c r="L451" s="25"/>
      <c r="M451" s="25"/>
      <c r="N451" s="25"/>
      <c r="O451" s="25"/>
      <c r="P451" s="25"/>
      <c r="Q451" s="25"/>
      <c r="R451" s="25"/>
      <c r="S451" s="25"/>
      <c r="T451" s="25"/>
      <c r="U451" s="25"/>
      <c r="V451" s="25"/>
      <c r="W451" s="25"/>
      <c r="X451" s="25"/>
      <c r="Y451" s="25"/>
      <c r="Z451" s="25"/>
      <c r="AA451" s="25"/>
      <c r="AB451" s="25"/>
      <c r="AC451" s="25"/>
      <c r="AD451" s="25"/>
      <c r="AE451" s="25"/>
      <c r="AF451" s="25"/>
      <c r="AG451" s="25"/>
      <c r="AH451" s="25"/>
      <c r="AI451" s="25"/>
      <c r="AJ451" s="25"/>
      <c r="AK451" s="25"/>
      <c r="AL451" s="25"/>
      <c r="AM451" s="25"/>
      <c r="AN451" s="25"/>
      <c r="AO451" s="25"/>
      <c r="AP451" s="25"/>
      <c r="AQ451" s="25"/>
      <c r="AR451" s="25"/>
      <c r="AS451" s="25"/>
      <c r="AT451" s="25"/>
      <c r="AU451" s="25"/>
      <c r="AV451" s="25"/>
      <c r="AW451" s="25"/>
      <c r="AX451" s="25"/>
      <c r="AY451" s="25"/>
      <c r="AZ451" s="25"/>
      <c r="BA451" s="25"/>
      <c r="BB451" s="25"/>
      <c r="BC451" s="25"/>
      <c r="BD451" s="25"/>
      <c r="BE451" s="25"/>
      <c r="BF451" s="25"/>
      <c r="BG451" s="25"/>
      <c r="BH451" s="25"/>
      <c r="BI451" s="25"/>
      <c r="BJ451" s="25"/>
      <c r="BK451" s="25"/>
      <c r="BL451" s="25"/>
      <c r="BM451" s="21">
        <f t="shared" ref="BM451:BM510" si="794">SUM(D451:BL451)</f>
        <v>0</v>
      </c>
      <c r="BN451" s="18"/>
      <c r="BO451" s="18"/>
      <c r="BP451" s="18">
        <v>2001</v>
      </c>
      <c r="BQ451" s="14" t="e">
        <f t="shared" ref="BQ451:BQ510" si="795">D451/$BM451</f>
        <v>#DIV/0!</v>
      </c>
      <c r="BR451" s="14" t="e">
        <f t="shared" si="764"/>
        <v>#DIV/0!</v>
      </c>
      <c r="BS451" s="14" t="e">
        <f t="shared" si="764"/>
        <v>#DIV/0!</v>
      </c>
      <c r="BT451" s="14" t="e">
        <f t="shared" si="764"/>
        <v>#DIV/0!</v>
      </c>
      <c r="BU451" s="14" t="e">
        <f t="shared" si="764"/>
        <v>#DIV/0!</v>
      </c>
      <c r="BV451" s="14" t="e">
        <f t="shared" si="764"/>
        <v>#DIV/0!</v>
      </c>
      <c r="BW451" s="14" t="e">
        <f t="shared" si="764"/>
        <v>#DIV/0!</v>
      </c>
      <c r="BX451" s="14" t="e">
        <f t="shared" si="764"/>
        <v>#DIV/0!</v>
      </c>
      <c r="BY451" s="14" t="e">
        <f t="shared" si="764"/>
        <v>#DIV/0!</v>
      </c>
      <c r="BZ451" s="14" t="e">
        <f t="shared" si="764"/>
        <v>#DIV/0!</v>
      </c>
      <c r="CA451" s="14" t="e">
        <f t="shared" si="764"/>
        <v>#DIV/0!</v>
      </c>
      <c r="CB451" s="14" t="e">
        <f t="shared" si="764"/>
        <v>#DIV/0!</v>
      </c>
      <c r="CC451" s="14" t="e">
        <f t="shared" si="764"/>
        <v>#DIV/0!</v>
      </c>
      <c r="CD451" s="14" t="e">
        <f t="shared" si="764"/>
        <v>#DIV/0!</v>
      </c>
      <c r="CE451" s="14" t="e">
        <f t="shared" si="764"/>
        <v>#DIV/0!</v>
      </c>
      <c r="CF451" s="14" t="e">
        <f t="shared" si="764"/>
        <v>#DIV/0!</v>
      </c>
      <c r="CG451" s="14" t="e">
        <f t="shared" si="764"/>
        <v>#DIV/0!</v>
      </c>
      <c r="CH451" s="14" t="e">
        <f t="shared" si="765"/>
        <v>#DIV/0!</v>
      </c>
      <c r="CI451" s="14" t="e">
        <f t="shared" si="766"/>
        <v>#DIV/0!</v>
      </c>
      <c r="CJ451" s="14" t="e">
        <f t="shared" si="767"/>
        <v>#DIV/0!</v>
      </c>
      <c r="CK451" s="14" t="e">
        <f t="shared" si="768"/>
        <v>#DIV/0!</v>
      </c>
      <c r="CL451" s="14" t="e">
        <f t="shared" si="769"/>
        <v>#DIV/0!</v>
      </c>
      <c r="CM451" s="14" t="e">
        <f t="shared" ref="CM451:CM510" si="796">Z451/$BM451</f>
        <v>#DIV/0!</v>
      </c>
      <c r="CN451" s="14" t="e">
        <f t="shared" si="770"/>
        <v>#DIV/0!</v>
      </c>
      <c r="CO451" s="14" t="e">
        <f t="shared" si="770"/>
        <v>#DIV/0!</v>
      </c>
      <c r="CP451" s="14" t="e">
        <f t="shared" si="770"/>
        <v>#DIV/0!</v>
      </c>
      <c r="CQ451" s="14" t="e">
        <f t="shared" si="770"/>
        <v>#DIV/0!</v>
      </c>
      <c r="CR451" s="14" t="e">
        <f t="shared" si="770"/>
        <v>#DIV/0!</v>
      </c>
      <c r="CS451" s="14" t="e">
        <f t="shared" si="770"/>
        <v>#DIV/0!</v>
      </c>
      <c r="CT451" s="14" t="e">
        <f t="shared" si="770"/>
        <v>#DIV/0!</v>
      </c>
      <c r="CU451" s="14" t="e">
        <f t="shared" si="770"/>
        <v>#DIV/0!</v>
      </c>
      <c r="CV451" s="14" t="e">
        <f t="shared" si="770"/>
        <v>#DIV/0!</v>
      </c>
      <c r="CW451" s="14" t="e">
        <f t="shared" si="770"/>
        <v>#DIV/0!</v>
      </c>
      <c r="CX451" s="14" t="e">
        <f t="shared" si="770"/>
        <v>#DIV/0!</v>
      </c>
      <c r="CY451" s="14" t="e">
        <f t="shared" si="770"/>
        <v>#DIV/0!</v>
      </c>
      <c r="CZ451" s="14" t="e">
        <f t="shared" si="770"/>
        <v>#DIV/0!</v>
      </c>
      <c r="DA451" s="14" t="e">
        <f t="shared" si="770"/>
        <v>#DIV/0!</v>
      </c>
      <c r="DB451" s="14" t="e">
        <f t="shared" si="770"/>
        <v>#DIV/0!</v>
      </c>
      <c r="DC451" s="14" t="e">
        <f t="shared" si="770"/>
        <v>#DIV/0!</v>
      </c>
      <c r="DD451" s="14" t="e">
        <f t="shared" si="771"/>
        <v>#DIV/0!</v>
      </c>
      <c r="DE451" s="14" t="e">
        <f t="shared" si="772"/>
        <v>#DIV/0!</v>
      </c>
      <c r="DF451" s="14" t="e">
        <f t="shared" si="773"/>
        <v>#DIV/0!</v>
      </c>
      <c r="DG451" s="14" t="e">
        <f t="shared" si="774"/>
        <v>#DIV/0!</v>
      </c>
      <c r="DH451" s="14" t="e">
        <f t="shared" si="775"/>
        <v>#DIV/0!</v>
      </c>
      <c r="DI451" s="14" t="e">
        <f t="shared" si="776"/>
        <v>#DIV/0!</v>
      </c>
      <c r="DJ451" s="14" t="e">
        <f t="shared" si="777"/>
        <v>#DIV/0!</v>
      </c>
      <c r="DK451" s="14" t="e">
        <f t="shared" si="778"/>
        <v>#DIV/0!</v>
      </c>
      <c r="DL451" s="14" t="e">
        <f t="shared" si="779"/>
        <v>#DIV/0!</v>
      </c>
      <c r="DM451" s="14" t="e">
        <f t="shared" si="780"/>
        <v>#DIV/0!</v>
      </c>
      <c r="DN451" s="14" t="e">
        <f t="shared" si="781"/>
        <v>#DIV/0!</v>
      </c>
      <c r="DO451" s="14" t="e">
        <f t="shared" si="782"/>
        <v>#DIV/0!</v>
      </c>
      <c r="DP451" s="14" t="e">
        <f t="shared" si="783"/>
        <v>#DIV/0!</v>
      </c>
      <c r="DQ451" s="14" t="e">
        <f t="shared" si="784"/>
        <v>#DIV/0!</v>
      </c>
      <c r="DR451" s="14" t="e">
        <f t="shared" si="785"/>
        <v>#DIV/0!</v>
      </c>
      <c r="DS451" s="14" t="e">
        <f t="shared" si="786"/>
        <v>#DIV/0!</v>
      </c>
      <c r="DT451" s="14" t="e">
        <f t="shared" si="787"/>
        <v>#DIV/0!</v>
      </c>
      <c r="DU451" s="14" t="e">
        <f t="shared" si="788"/>
        <v>#DIV/0!</v>
      </c>
      <c r="DV451" s="14" t="e">
        <f t="shared" si="789"/>
        <v>#DIV/0!</v>
      </c>
      <c r="DW451" s="14" t="e">
        <f t="shared" si="790"/>
        <v>#DIV/0!</v>
      </c>
      <c r="DX451" s="14" t="e">
        <f t="shared" si="791"/>
        <v>#DIV/0!</v>
      </c>
      <c r="DY451" s="14" t="e">
        <f t="shared" si="792"/>
        <v>#DIV/0!</v>
      </c>
      <c r="DZ451" s="14" t="e">
        <f t="shared" ref="DZ451:DZ488" si="797">SUM(BQ451:DY451)</f>
        <v>#DIV/0!</v>
      </c>
    </row>
    <row r="452" spans="1:130">
      <c r="A452" s="18">
        <v>2</v>
      </c>
      <c r="B452" s="15">
        <f t="shared" si="793"/>
        <v>0.1333333333333333</v>
      </c>
      <c r="C452" s="18">
        <v>2002</v>
      </c>
      <c r="D452" s="25">
        <f t="shared" ref="D452:D470" si="798">VLOOKUP($C$66,$D$3:$K$63,$A$74,0)*(B452-B451)</f>
        <v>0</v>
      </c>
      <c r="E452" s="25">
        <f>VLOOKUP($C$67,$D$3:$K$63,$A$74,0)*(B451-B450)</f>
        <v>0</v>
      </c>
      <c r="F452" s="25">
        <f>VLOOKUP($C$68,$D$3:$K$63,$A$74,0)*B450</f>
        <v>0</v>
      </c>
      <c r="G452" s="25"/>
      <c r="H452" s="25"/>
      <c r="I452" s="25"/>
      <c r="J452" s="25"/>
      <c r="K452" s="25"/>
      <c r="L452" s="25"/>
      <c r="M452" s="25"/>
      <c r="N452" s="25"/>
      <c r="O452" s="25"/>
      <c r="P452" s="25"/>
      <c r="Q452" s="25"/>
      <c r="R452" s="25"/>
      <c r="S452" s="25"/>
      <c r="T452" s="25"/>
      <c r="U452" s="25"/>
      <c r="V452" s="25"/>
      <c r="W452" s="25"/>
      <c r="X452" s="25"/>
      <c r="Y452" s="25"/>
      <c r="Z452" s="25"/>
      <c r="AA452" s="25"/>
      <c r="AB452" s="25"/>
      <c r="AC452" s="25"/>
      <c r="AD452" s="25"/>
      <c r="AE452" s="25"/>
      <c r="AF452" s="25"/>
      <c r="AG452" s="25"/>
      <c r="AH452" s="25"/>
      <c r="AI452" s="25"/>
      <c r="AJ452" s="25"/>
      <c r="AK452" s="25"/>
      <c r="AL452" s="25"/>
      <c r="AM452" s="25"/>
      <c r="AN452" s="25"/>
      <c r="AO452" s="25"/>
      <c r="AP452" s="25"/>
      <c r="AQ452" s="25"/>
      <c r="AR452" s="25"/>
      <c r="AS452" s="25"/>
      <c r="AT452" s="25"/>
      <c r="AU452" s="25"/>
      <c r="AV452" s="25"/>
      <c r="AW452" s="25"/>
      <c r="AX452" s="25"/>
      <c r="AY452" s="25"/>
      <c r="AZ452" s="25"/>
      <c r="BA452" s="25"/>
      <c r="BB452" s="25"/>
      <c r="BC452" s="25"/>
      <c r="BD452" s="25"/>
      <c r="BE452" s="25"/>
      <c r="BF452" s="25"/>
      <c r="BG452" s="25"/>
      <c r="BH452" s="25"/>
      <c r="BI452" s="25"/>
      <c r="BJ452" s="25"/>
      <c r="BK452" s="25"/>
      <c r="BL452" s="25"/>
      <c r="BM452" s="21">
        <f t="shared" si="794"/>
        <v>0</v>
      </c>
      <c r="BN452" s="18"/>
      <c r="BO452" s="18"/>
      <c r="BP452" s="18">
        <v>2002</v>
      </c>
      <c r="BQ452" s="14" t="e">
        <f t="shared" si="795"/>
        <v>#DIV/0!</v>
      </c>
      <c r="BR452" s="14" t="e">
        <f t="shared" si="764"/>
        <v>#DIV/0!</v>
      </c>
      <c r="BS452" s="14" t="e">
        <f t="shared" si="764"/>
        <v>#DIV/0!</v>
      </c>
      <c r="BT452" s="14" t="e">
        <f t="shared" si="764"/>
        <v>#DIV/0!</v>
      </c>
      <c r="BU452" s="14" t="e">
        <f t="shared" si="764"/>
        <v>#DIV/0!</v>
      </c>
      <c r="BV452" s="14" t="e">
        <f t="shared" si="764"/>
        <v>#DIV/0!</v>
      </c>
      <c r="BW452" s="14" t="e">
        <f t="shared" si="764"/>
        <v>#DIV/0!</v>
      </c>
      <c r="BX452" s="14" t="e">
        <f t="shared" si="764"/>
        <v>#DIV/0!</v>
      </c>
      <c r="BY452" s="14" t="e">
        <f t="shared" si="764"/>
        <v>#DIV/0!</v>
      </c>
      <c r="BZ452" s="14" t="e">
        <f t="shared" si="764"/>
        <v>#DIV/0!</v>
      </c>
      <c r="CA452" s="14" t="e">
        <f t="shared" si="764"/>
        <v>#DIV/0!</v>
      </c>
      <c r="CB452" s="14" t="e">
        <f t="shared" si="764"/>
        <v>#DIV/0!</v>
      </c>
      <c r="CC452" s="14" t="e">
        <f t="shared" si="764"/>
        <v>#DIV/0!</v>
      </c>
      <c r="CD452" s="14" t="e">
        <f t="shared" si="764"/>
        <v>#DIV/0!</v>
      </c>
      <c r="CE452" s="14" t="e">
        <f t="shared" si="764"/>
        <v>#DIV/0!</v>
      </c>
      <c r="CF452" s="14" t="e">
        <f t="shared" si="764"/>
        <v>#DIV/0!</v>
      </c>
      <c r="CG452" s="14" t="e">
        <f t="shared" si="764"/>
        <v>#DIV/0!</v>
      </c>
      <c r="CH452" s="14" t="e">
        <f t="shared" si="765"/>
        <v>#DIV/0!</v>
      </c>
      <c r="CI452" s="14" t="e">
        <f t="shared" si="766"/>
        <v>#DIV/0!</v>
      </c>
      <c r="CJ452" s="14" t="e">
        <f t="shared" si="767"/>
        <v>#DIV/0!</v>
      </c>
      <c r="CK452" s="14" t="e">
        <f t="shared" si="768"/>
        <v>#DIV/0!</v>
      </c>
      <c r="CL452" s="14" t="e">
        <f t="shared" si="769"/>
        <v>#DIV/0!</v>
      </c>
      <c r="CM452" s="14" t="e">
        <f t="shared" si="796"/>
        <v>#DIV/0!</v>
      </c>
      <c r="CN452" s="14" t="e">
        <f t="shared" si="770"/>
        <v>#DIV/0!</v>
      </c>
      <c r="CO452" s="14" t="e">
        <f t="shared" si="770"/>
        <v>#DIV/0!</v>
      </c>
      <c r="CP452" s="14" t="e">
        <f t="shared" si="770"/>
        <v>#DIV/0!</v>
      </c>
      <c r="CQ452" s="14" t="e">
        <f t="shared" si="770"/>
        <v>#DIV/0!</v>
      </c>
      <c r="CR452" s="14" t="e">
        <f t="shared" si="770"/>
        <v>#DIV/0!</v>
      </c>
      <c r="CS452" s="14" t="e">
        <f t="shared" si="770"/>
        <v>#DIV/0!</v>
      </c>
      <c r="CT452" s="14" t="e">
        <f t="shared" si="770"/>
        <v>#DIV/0!</v>
      </c>
      <c r="CU452" s="14" t="e">
        <f t="shared" si="770"/>
        <v>#DIV/0!</v>
      </c>
      <c r="CV452" s="14" t="e">
        <f t="shared" si="770"/>
        <v>#DIV/0!</v>
      </c>
      <c r="CW452" s="14" t="e">
        <f t="shared" si="770"/>
        <v>#DIV/0!</v>
      </c>
      <c r="CX452" s="14" t="e">
        <f t="shared" si="770"/>
        <v>#DIV/0!</v>
      </c>
      <c r="CY452" s="14" t="e">
        <f t="shared" si="770"/>
        <v>#DIV/0!</v>
      </c>
      <c r="CZ452" s="14" t="e">
        <f t="shared" si="770"/>
        <v>#DIV/0!</v>
      </c>
      <c r="DA452" s="14" t="e">
        <f t="shared" si="770"/>
        <v>#DIV/0!</v>
      </c>
      <c r="DB452" s="14" t="e">
        <f t="shared" si="770"/>
        <v>#DIV/0!</v>
      </c>
      <c r="DC452" s="14" t="e">
        <f t="shared" si="770"/>
        <v>#DIV/0!</v>
      </c>
      <c r="DD452" s="14" t="e">
        <f t="shared" si="771"/>
        <v>#DIV/0!</v>
      </c>
      <c r="DE452" s="14" t="e">
        <f t="shared" si="772"/>
        <v>#DIV/0!</v>
      </c>
      <c r="DF452" s="14" t="e">
        <f t="shared" si="773"/>
        <v>#DIV/0!</v>
      </c>
      <c r="DG452" s="14" t="e">
        <f t="shared" si="774"/>
        <v>#DIV/0!</v>
      </c>
      <c r="DH452" s="14" t="e">
        <f t="shared" si="775"/>
        <v>#DIV/0!</v>
      </c>
      <c r="DI452" s="14" t="e">
        <f t="shared" si="776"/>
        <v>#DIV/0!</v>
      </c>
      <c r="DJ452" s="14" t="e">
        <f t="shared" si="777"/>
        <v>#DIV/0!</v>
      </c>
      <c r="DK452" s="14" t="e">
        <f t="shared" si="778"/>
        <v>#DIV/0!</v>
      </c>
      <c r="DL452" s="14" t="e">
        <f t="shared" si="779"/>
        <v>#DIV/0!</v>
      </c>
      <c r="DM452" s="14" t="e">
        <f t="shared" si="780"/>
        <v>#DIV/0!</v>
      </c>
      <c r="DN452" s="14" t="e">
        <f t="shared" si="781"/>
        <v>#DIV/0!</v>
      </c>
      <c r="DO452" s="14" t="e">
        <f t="shared" si="782"/>
        <v>#DIV/0!</v>
      </c>
      <c r="DP452" s="14" t="e">
        <f t="shared" si="783"/>
        <v>#DIV/0!</v>
      </c>
      <c r="DQ452" s="14" t="e">
        <f t="shared" si="784"/>
        <v>#DIV/0!</v>
      </c>
      <c r="DR452" s="14" t="e">
        <f t="shared" si="785"/>
        <v>#DIV/0!</v>
      </c>
      <c r="DS452" s="14" t="e">
        <f t="shared" si="786"/>
        <v>#DIV/0!</v>
      </c>
      <c r="DT452" s="14" t="e">
        <f t="shared" si="787"/>
        <v>#DIV/0!</v>
      </c>
      <c r="DU452" s="14" t="e">
        <f t="shared" si="788"/>
        <v>#DIV/0!</v>
      </c>
      <c r="DV452" s="14" t="e">
        <f t="shared" si="789"/>
        <v>#DIV/0!</v>
      </c>
      <c r="DW452" s="14" t="e">
        <f t="shared" si="790"/>
        <v>#DIV/0!</v>
      </c>
      <c r="DX452" s="14" t="e">
        <f t="shared" si="791"/>
        <v>#DIV/0!</v>
      </c>
      <c r="DY452" s="14" t="e">
        <f t="shared" si="792"/>
        <v>#DIV/0!</v>
      </c>
      <c r="DZ452" s="14" t="e">
        <f t="shared" si="797"/>
        <v>#DIV/0!</v>
      </c>
    </row>
    <row r="453" spans="1:130">
      <c r="A453" s="18">
        <v>3</v>
      </c>
      <c r="B453" s="15">
        <f t="shared" si="793"/>
        <v>0.19999999999999996</v>
      </c>
      <c r="C453" s="18">
        <v>2003</v>
      </c>
      <c r="D453" s="25">
        <f t="shared" si="798"/>
        <v>0</v>
      </c>
      <c r="E453" s="25">
        <f t="shared" ref="E453:E471" si="799">VLOOKUP($C$67,$D$3:$K$63,$A$74,0)*(B452-B451)</f>
        <v>0</v>
      </c>
      <c r="F453" s="25">
        <f>VLOOKUP($C$68,$D$3:$K$63,$A$74,0)*(B451-B450)</f>
        <v>0</v>
      </c>
      <c r="G453" s="25">
        <f>VLOOKUP($C$69,$D$3:$K$63,$A$74,0)*B450</f>
        <v>0</v>
      </c>
      <c r="H453" s="25"/>
      <c r="I453" s="25"/>
      <c r="J453" s="25"/>
      <c r="K453" s="25"/>
      <c r="L453" s="25"/>
      <c r="M453" s="25"/>
      <c r="N453" s="25"/>
      <c r="O453" s="25"/>
      <c r="P453" s="25"/>
      <c r="Q453" s="25"/>
      <c r="R453" s="25"/>
      <c r="S453" s="25"/>
      <c r="T453" s="25"/>
      <c r="U453" s="25"/>
      <c r="V453" s="25"/>
      <c r="W453" s="25"/>
      <c r="X453" s="25"/>
      <c r="Y453" s="25"/>
      <c r="Z453" s="25"/>
      <c r="AA453" s="25"/>
      <c r="AB453" s="25"/>
      <c r="AC453" s="25"/>
      <c r="AD453" s="25"/>
      <c r="AE453" s="25"/>
      <c r="AF453" s="25"/>
      <c r="AG453" s="25"/>
      <c r="AH453" s="25"/>
      <c r="AI453" s="25"/>
      <c r="AJ453" s="25"/>
      <c r="AK453" s="25"/>
      <c r="AL453" s="25"/>
      <c r="AM453" s="25"/>
      <c r="AN453" s="25"/>
      <c r="AO453" s="25"/>
      <c r="AP453" s="25"/>
      <c r="AQ453" s="25"/>
      <c r="AR453" s="25"/>
      <c r="AS453" s="25"/>
      <c r="AT453" s="25"/>
      <c r="AU453" s="25"/>
      <c r="AV453" s="25"/>
      <c r="AW453" s="25"/>
      <c r="AX453" s="25"/>
      <c r="AY453" s="25"/>
      <c r="AZ453" s="25"/>
      <c r="BA453" s="25"/>
      <c r="BB453" s="25"/>
      <c r="BC453" s="25"/>
      <c r="BD453" s="25"/>
      <c r="BE453" s="25"/>
      <c r="BF453" s="25"/>
      <c r="BG453" s="25"/>
      <c r="BH453" s="25"/>
      <c r="BI453" s="25"/>
      <c r="BJ453" s="25"/>
      <c r="BK453" s="25"/>
      <c r="BL453" s="25"/>
      <c r="BM453" s="21">
        <f t="shared" si="794"/>
        <v>0</v>
      </c>
      <c r="BN453" s="18"/>
      <c r="BO453" s="18"/>
      <c r="BP453" s="18">
        <v>2003</v>
      </c>
      <c r="BQ453" s="14" t="e">
        <f t="shared" si="795"/>
        <v>#DIV/0!</v>
      </c>
      <c r="BR453" s="14" t="e">
        <f t="shared" si="764"/>
        <v>#DIV/0!</v>
      </c>
      <c r="BS453" s="14" t="e">
        <f t="shared" si="764"/>
        <v>#DIV/0!</v>
      </c>
      <c r="BT453" s="14" t="e">
        <f t="shared" si="764"/>
        <v>#DIV/0!</v>
      </c>
      <c r="BU453" s="14" t="e">
        <f t="shared" si="764"/>
        <v>#DIV/0!</v>
      </c>
      <c r="BV453" s="14" t="e">
        <f t="shared" si="764"/>
        <v>#DIV/0!</v>
      </c>
      <c r="BW453" s="14" t="e">
        <f t="shared" si="764"/>
        <v>#DIV/0!</v>
      </c>
      <c r="BX453" s="14" t="e">
        <f t="shared" si="764"/>
        <v>#DIV/0!</v>
      </c>
      <c r="BY453" s="14" t="e">
        <f t="shared" si="764"/>
        <v>#DIV/0!</v>
      </c>
      <c r="BZ453" s="14" t="e">
        <f t="shared" si="764"/>
        <v>#DIV/0!</v>
      </c>
      <c r="CA453" s="14" t="e">
        <f t="shared" si="764"/>
        <v>#DIV/0!</v>
      </c>
      <c r="CB453" s="14" t="e">
        <f t="shared" si="764"/>
        <v>#DIV/0!</v>
      </c>
      <c r="CC453" s="14" t="e">
        <f t="shared" si="764"/>
        <v>#DIV/0!</v>
      </c>
      <c r="CD453" s="14" t="e">
        <f t="shared" si="764"/>
        <v>#DIV/0!</v>
      </c>
      <c r="CE453" s="14" t="e">
        <f t="shared" si="764"/>
        <v>#DIV/0!</v>
      </c>
      <c r="CF453" s="14" t="e">
        <f t="shared" si="764"/>
        <v>#DIV/0!</v>
      </c>
      <c r="CG453" s="14" t="e">
        <f t="shared" si="764"/>
        <v>#DIV/0!</v>
      </c>
      <c r="CH453" s="14" t="e">
        <f t="shared" si="765"/>
        <v>#DIV/0!</v>
      </c>
      <c r="CI453" s="14" t="e">
        <f t="shared" si="766"/>
        <v>#DIV/0!</v>
      </c>
      <c r="CJ453" s="14" t="e">
        <f t="shared" si="767"/>
        <v>#DIV/0!</v>
      </c>
      <c r="CK453" s="14" t="e">
        <f t="shared" si="768"/>
        <v>#DIV/0!</v>
      </c>
      <c r="CL453" s="14" t="e">
        <f t="shared" si="769"/>
        <v>#DIV/0!</v>
      </c>
      <c r="CM453" s="14" t="e">
        <f t="shared" si="796"/>
        <v>#DIV/0!</v>
      </c>
      <c r="CN453" s="14" t="e">
        <f t="shared" si="770"/>
        <v>#DIV/0!</v>
      </c>
      <c r="CO453" s="14" t="e">
        <f t="shared" si="770"/>
        <v>#DIV/0!</v>
      </c>
      <c r="CP453" s="14" t="e">
        <f t="shared" si="770"/>
        <v>#DIV/0!</v>
      </c>
      <c r="CQ453" s="14" t="e">
        <f t="shared" si="770"/>
        <v>#DIV/0!</v>
      </c>
      <c r="CR453" s="14" t="e">
        <f t="shared" si="770"/>
        <v>#DIV/0!</v>
      </c>
      <c r="CS453" s="14" t="e">
        <f t="shared" si="770"/>
        <v>#DIV/0!</v>
      </c>
      <c r="CT453" s="14" t="e">
        <f t="shared" si="770"/>
        <v>#DIV/0!</v>
      </c>
      <c r="CU453" s="14" t="e">
        <f t="shared" si="770"/>
        <v>#DIV/0!</v>
      </c>
      <c r="CV453" s="14" t="e">
        <f t="shared" si="770"/>
        <v>#DIV/0!</v>
      </c>
      <c r="CW453" s="14" t="e">
        <f t="shared" si="770"/>
        <v>#DIV/0!</v>
      </c>
      <c r="CX453" s="14" t="e">
        <f t="shared" si="770"/>
        <v>#DIV/0!</v>
      </c>
      <c r="CY453" s="14" t="e">
        <f t="shared" si="770"/>
        <v>#DIV/0!</v>
      </c>
      <c r="CZ453" s="14" t="e">
        <f t="shared" si="770"/>
        <v>#DIV/0!</v>
      </c>
      <c r="DA453" s="14" t="e">
        <f t="shared" si="770"/>
        <v>#DIV/0!</v>
      </c>
      <c r="DB453" s="14" t="e">
        <f t="shared" si="770"/>
        <v>#DIV/0!</v>
      </c>
      <c r="DC453" s="14" t="e">
        <f t="shared" si="770"/>
        <v>#DIV/0!</v>
      </c>
      <c r="DD453" s="14" t="e">
        <f t="shared" si="771"/>
        <v>#DIV/0!</v>
      </c>
      <c r="DE453" s="14" t="e">
        <f t="shared" si="772"/>
        <v>#DIV/0!</v>
      </c>
      <c r="DF453" s="14" t="e">
        <f t="shared" si="773"/>
        <v>#DIV/0!</v>
      </c>
      <c r="DG453" s="14" t="e">
        <f t="shared" si="774"/>
        <v>#DIV/0!</v>
      </c>
      <c r="DH453" s="14" t="e">
        <f t="shared" si="775"/>
        <v>#DIV/0!</v>
      </c>
      <c r="DI453" s="14" t="e">
        <f t="shared" si="776"/>
        <v>#DIV/0!</v>
      </c>
      <c r="DJ453" s="14" t="e">
        <f t="shared" si="777"/>
        <v>#DIV/0!</v>
      </c>
      <c r="DK453" s="14" t="e">
        <f t="shared" si="778"/>
        <v>#DIV/0!</v>
      </c>
      <c r="DL453" s="14" t="e">
        <f t="shared" si="779"/>
        <v>#DIV/0!</v>
      </c>
      <c r="DM453" s="14" t="e">
        <f t="shared" si="780"/>
        <v>#DIV/0!</v>
      </c>
      <c r="DN453" s="14" t="e">
        <f t="shared" si="781"/>
        <v>#DIV/0!</v>
      </c>
      <c r="DO453" s="14" t="e">
        <f t="shared" si="782"/>
        <v>#DIV/0!</v>
      </c>
      <c r="DP453" s="14" t="e">
        <f t="shared" si="783"/>
        <v>#DIV/0!</v>
      </c>
      <c r="DQ453" s="14" t="e">
        <f t="shared" si="784"/>
        <v>#DIV/0!</v>
      </c>
      <c r="DR453" s="14" t="e">
        <f t="shared" si="785"/>
        <v>#DIV/0!</v>
      </c>
      <c r="DS453" s="14" t="e">
        <f t="shared" si="786"/>
        <v>#DIV/0!</v>
      </c>
      <c r="DT453" s="14" t="e">
        <f t="shared" si="787"/>
        <v>#DIV/0!</v>
      </c>
      <c r="DU453" s="14" t="e">
        <f t="shared" si="788"/>
        <v>#DIV/0!</v>
      </c>
      <c r="DV453" s="14" t="e">
        <f t="shared" si="789"/>
        <v>#DIV/0!</v>
      </c>
      <c r="DW453" s="14" t="e">
        <f t="shared" si="790"/>
        <v>#DIV/0!</v>
      </c>
      <c r="DX453" s="14" t="e">
        <f t="shared" si="791"/>
        <v>#DIV/0!</v>
      </c>
      <c r="DY453" s="14" t="e">
        <f t="shared" si="792"/>
        <v>#DIV/0!</v>
      </c>
      <c r="DZ453" s="14" t="e">
        <f t="shared" si="797"/>
        <v>#DIV/0!</v>
      </c>
    </row>
    <row r="454" spans="1:130">
      <c r="A454" s="18">
        <v>4</v>
      </c>
      <c r="B454" s="15">
        <f t="shared" si="793"/>
        <v>0.26666666666666661</v>
      </c>
      <c r="C454" s="18">
        <v>2004</v>
      </c>
      <c r="D454" s="25">
        <f t="shared" si="798"/>
        <v>0</v>
      </c>
      <c r="E454" s="25">
        <f t="shared" si="799"/>
        <v>0</v>
      </c>
      <c r="F454" s="25">
        <f t="shared" ref="F454:F472" si="800">VLOOKUP($C$68,$D$3:$K$63,$A$74,0)*(B452-B451)</f>
        <v>0</v>
      </c>
      <c r="G454" s="25">
        <f>VLOOKUP($C$69,$D$3:$K$63,$A$74,0)*(B451-B450)</f>
        <v>0</v>
      </c>
      <c r="H454" s="25">
        <f>VLOOKUP($C$70,$D$3:$K$63,$A$74,0)*B450</f>
        <v>0</v>
      </c>
      <c r="I454" s="25"/>
      <c r="J454" s="25"/>
      <c r="K454" s="25"/>
      <c r="L454" s="25"/>
      <c r="M454" s="25"/>
      <c r="N454" s="25"/>
      <c r="O454" s="25"/>
      <c r="P454" s="25"/>
      <c r="Q454" s="25"/>
      <c r="R454" s="25"/>
      <c r="S454" s="25"/>
      <c r="T454" s="25"/>
      <c r="U454" s="25"/>
      <c r="V454" s="25"/>
      <c r="W454" s="25"/>
      <c r="X454" s="25"/>
      <c r="Y454" s="25"/>
      <c r="Z454" s="25"/>
      <c r="AA454" s="25"/>
      <c r="AB454" s="25"/>
      <c r="AC454" s="25"/>
      <c r="AD454" s="25"/>
      <c r="AE454" s="25"/>
      <c r="AF454" s="25"/>
      <c r="AG454" s="25"/>
      <c r="AH454" s="25"/>
      <c r="AI454" s="25"/>
      <c r="AJ454" s="25"/>
      <c r="AK454" s="25"/>
      <c r="AL454" s="25"/>
      <c r="AM454" s="25"/>
      <c r="AN454" s="25"/>
      <c r="AO454" s="25"/>
      <c r="AP454" s="25"/>
      <c r="AQ454" s="25"/>
      <c r="AR454" s="25"/>
      <c r="AS454" s="25"/>
      <c r="AT454" s="25"/>
      <c r="AU454" s="25"/>
      <c r="AV454" s="25"/>
      <c r="AW454" s="25"/>
      <c r="AX454" s="25"/>
      <c r="AY454" s="25"/>
      <c r="AZ454" s="25"/>
      <c r="BA454" s="25"/>
      <c r="BB454" s="25"/>
      <c r="BC454" s="25"/>
      <c r="BD454" s="25"/>
      <c r="BE454" s="25"/>
      <c r="BF454" s="25"/>
      <c r="BG454" s="25"/>
      <c r="BH454" s="25"/>
      <c r="BI454" s="25"/>
      <c r="BJ454" s="25"/>
      <c r="BK454" s="25"/>
      <c r="BL454" s="25"/>
      <c r="BM454" s="21">
        <f t="shared" si="794"/>
        <v>0</v>
      </c>
      <c r="BN454" s="18"/>
      <c r="BO454" s="18"/>
      <c r="BP454" s="18">
        <v>2004</v>
      </c>
      <c r="BQ454" s="14" t="e">
        <f t="shared" si="795"/>
        <v>#DIV/0!</v>
      </c>
      <c r="BR454" s="14" t="e">
        <f t="shared" si="764"/>
        <v>#DIV/0!</v>
      </c>
      <c r="BS454" s="14" t="e">
        <f t="shared" si="764"/>
        <v>#DIV/0!</v>
      </c>
      <c r="BT454" s="14" t="e">
        <f t="shared" si="764"/>
        <v>#DIV/0!</v>
      </c>
      <c r="BU454" s="14" t="e">
        <f t="shared" si="764"/>
        <v>#DIV/0!</v>
      </c>
      <c r="BV454" s="14" t="e">
        <f t="shared" si="764"/>
        <v>#DIV/0!</v>
      </c>
      <c r="BW454" s="14" t="e">
        <f t="shared" si="764"/>
        <v>#DIV/0!</v>
      </c>
      <c r="BX454" s="14" t="e">
        <f t="shared" si="764"/>
        <v>#DIV/0!</v>
      </c>
      <c r="BY454" s="14" t="e">
        <f t="shared" si="764"/>
        <v>#DIV/0!</v>
      </c>
      <c r="BZ454" s="14" t="e">
        <f t="shared" si="764"/>
        <v>#DIV/0!</v>
      </c>
      <c r="CA454" s="14" t="e">
        <f t="shared" si="764"/>
        <v>#DIV/0!</v>
      </c>
      <c r="CB454" s="14" t="e">
        <f t="shared" si="764"/>
        <v>#DIV/0!</v>
      </c>
      <c r="CC454" s="14" t="e">
        <f t="shared" si="764"/>
        <v>#DIV/0!</v>
      </c>
      <c r="CD454" s="14" t="e">
        <f t="shared" si="764"/>
        <v>#DIV/0!</v>
      </c>
      <c r="CE454" s="14" t="e">
        <f t="shared" si="764"/>
        <v>#DIV/0!</v>
      </c>
      <c r="CF454" s="14" t="e">
        <f t="shared" si="764"/>
        <v>#DIV/0!</v>
      </c>
      <c r="CG454" s="14" t="e">
        <f t="shared" si="764"/>
        <v>#DIV/0!</v>
      </c>
      <c r="CH454" s="14" t="e">
        <f t="shared" si="765"/>
        <v>#DIV/0!</v>
      </c>
      <c r="CI454" s="14" t="e">
        <f t="shared" si="766"/>
        <v>#DIV/0!</v>
      </c>
      <c r="CJ454" s="14" t="e">
        <f t="shared" si="767"/>
        <v>#DIV/0!</v>
      </c>
      <c r="CK454" s="14" t="e">
        <f t="shared" si="768"/>
        <v>#DIV/0!</v>
      </c>
      <c r="CL454" s="14" t="e">
        <f t="shared" si="769"/>
        <v>#DIV/0!</v>
      </c>
      <c r="CM454" s="14" t="e">
        <f t="shared" si="796"/>
        <v>#DIV/0!</v>
      </c>
      <c r="CN454" s="14" t="e">
        <f t="shared" si="770"/>
        <v>#DIV/0!</v>
      </c>
      <c r="CO454" s="14" t="e">
        <f t="shared" si="770"/>
        <v>#DIV/0!</v>
      </c>
      <c r="CP454" s="14" t="e">
        <f t="shared" si="770"/>
        <v>#DIV/0!</v>
      </c>
      <c r="CQ454" s="14" t="e">
        <f t="shared" si="770"/>
        <v>#DIV/0!</v>
      </c>
      <c r="CR454" s="14" t="e">
        <f t="shared" si="770"/>
        <v>#DIV/0!</v>
      </c>
      <c r="CS454" s="14" t="e">
        <f t="shared" si="770"/>
        <v>#DIV/0!</v>
      </c>
      <c r="CT454" s="14" t="e">
        <f t="shared" si="770"/>
        <v>#DIV/0!</v>
      </c>
      <c r="CU454" s="14" t="e">
        <f t="shared" si="770"/>
        <v>#DIV/0!</v>
      </c>
      <c r="CV454" s="14" t="e">
        <f t="shared" si="770"/>
        <v>#DIV/0!</v>
      </c>
      <c r="CW454" s="14" t="e">
        <f t="shared" si="770"/>
        <v>#DIV/0!</v>
      </c>
      <c r="CX454" s="14" t="e">
        <f t="shared" si="770"/>
        <v>#DIV/0!</v>
      </c>
      <c r="CY454" s="14" t="e">
        <f t="shared" si="770"/>
        <v>#DIV/0!</v>
      </c>
      <c r="CZ454" s="14" t="e">
        <f t="shared" si="770"/>
        <v>#DIV/0!</v>
      </c>
      <c r="DA454" s="14" t="e">
        <f t="shared" si="770"/>
        <v>#DIV/0!</v>
      </c>
      <c r="DB454" s="14" t="e">
        <f t="shared" si="770"/>
        <v>#DIV/0!</v>
      </c>
      <c r="DC454" s="14" t="e">
        <f t="shared" si="770"/>
        <v>#DIV/0!</v>
      </c>
      <c r="DD454" s="14" t="e">
        <f t="shared" si="771"/>
        <v>#DIV/0!</v>
      </c>
      <c r="DE454" s="14" t="e">
        <f t="shared" si="772"/>
        <v>#DIV/0!</v>
      </c>
      <c r="DF454" s="14" t="e">
        <f t="shared" si="773"/>
        <v>#DIV/0!</v>
      </c>
      <c r="DG454" s="14" t="e">
        <f t="shared" si="774"/>
        <v>#DIV/0!</v>
      </c>
      <c r="DH454" s="14" t="e">
        <f t="shared" si="775"/>
        <v>#DIV/0!</v>
      </c>
      <c r="DI454" s="14" t="e">
        <f t="shared" si="776"/>
        <v>#DIV/0!</v>
      </c>
      <c r="DJ454" s="14" t="e">
        <f t="shared" si="777"/>
        <v>#DIV/0!</v>
      </c>
      <c r="DK454" s="14" t="e">
        <f t="shared" si="778"/>
        <v>#DIV/0!</v>
      </c>
      <c r="DL454" s="14" t="e">
        <f t="shared" si="779"/>
        <v>#DIV/0!</v>
      </c>
      <c r="DM454" s="14" t="e">
        <f t="shared" si="780"/>
        <v>#DIV/0!</v>
      </c>
      <c r="DN454" s="14" t="e">
        <f t="shared" si="781"/>
        <v>#DIV/0!</v>
      </c>
      <c r="DO454" s="14" t="e">
        <f t="shared" si="782"/>
        <v>#DIV/0!</v>
      </c>
      <c r="DP454" s="14" t="e">
        <f t="shared" si="783"/>
        <v>#DIV/0!</v>
      </c>
      <c r="DQ454" s="14" t="e">
        <f t="shared" si="784"/>
        <v>#DIV/0!</v>
      </c>
      <c r="DR454" s="14" t="e">
        <f t="shared" si="785"/>
        <v>#DIV/0!</v>
      </c>
      <c r="DS454" s="14" t="e">
        <f t="shared" si="786"/>
        <v>#DIV/0!</v>
      </c>
      <c r="DT454" s="14" t="e">
        <f t="shared" si="787"/>
        <v>#DIV/0!</v>
      </c>
      <c r="DU454" s="14" t="e">
        <f t="shared" si="788"/>
        <v>#DIV/0!</v>
      </c>
      <c r="DV454" s="14" t="e">
        <f t="shared" si="789"/>
        <v>#DIV/0!</v>
      </c>
      <c r="DW454" s="14" t="e">
        <f t="shared" si="790"/>
        <v>#DIV/0!</v>
      </c>
      <c r="DX454" s="14" t="e">
        <f t="shared" si="791"/>
        <v>#DIV/0!</v>
      </c>
      <c r="DY454" s="14" t="e">
        <f t="shared" si="792"/>
        <v>#DIV/0!</v>
      </c>
      <c r="DZ454" s="14" t="e">
        <f t="shared" si="797"/>
        <v>#DIV/0!</v>
      </c>
    </row>
    <row r="455" spans="1:130">
      <c r="A455" s="18">
        <v>5</v>
      </c>
      <c r="B455" s="15">
        <f t="shared" si="793"/>
        <v>0.33333333333333326</v>
      </c>
      <c r="C455" s="18">
        <v>2005</v>
      </c>
      <c r="D455" s="25">
        <f t="shared" si="798"/>
        <v>0</v>
      </c>
      <c r="E455" s="25">
        <f t="shared" si="799"/>
        <v>0</v>
      </c>
      <c r="F455" s="25">
        <f t="shared" si="800"/>
        <v>0</v>
      </c>
      <c r="G455" s="25">
        <f t="shared" ref="G455:G473" si="801">VLOOKUP($C$69,$D$3:$K$63,$A$74,0)*(B452-B451)</f>
        <v>0</v>
      </c>
      <c r="H455" s="25">
        <f>VLOOKUP($C$70,$D$3:$K$63,$A$74,0)*(B451-B450)</f>
        <v>0</v>
      </c>
      <c r="I455" s="25">
        <f>VLOOKUP($C$71,$D$3:$K$63,$A$74,0)*B450</f>
        <v>0</v>
      </c>
      <c r="J455" s="25"/>
      <c r="K455" s="25"/>
      <c r="L455" s="25"/>
      <c r="M455" s="25"/>
      <c r="N455" s="25"/>
      <c r="O455" s="25"/>
      <c r="P455" s="25"/>
      <c r="Q455" s="25"/>
      <c r="R455" s="25"/>
      <c r="S455" s="25"/>
      <c r="T455" s="25"/>
      <c r="U455" s="25"/>
      <c r="V455" s="25"/>
      <c r="W455" s="25"/>
      <c r="X455" s="25"/>
      <c r="Y455" s="25"/>
      <c r="Z455" s="25"/>
      <c r="AA455" s="25"/>
      <c r="AB455" s="25"/>
      <c r="AC455" s="25"/>
      <c r="AD455" s="25"/>
      <c r="AE455" s="25"/>
      <c r="AF455" s="25"/>
      <c r="AG455" s="25"/>
      <c r="AH455" s="25"/>
      <c r="AI455" s="25"/>
      <c r="AJ455" s="25"/>
      <c r="AK455" s="25"/>
      <c r="AL455" s="25"/>
      <c r="AM455" s="25"/>
      <c r="AN455" s="25"/>
      <c r="AO455" s="25"/>
      <c r="AP455" s="25"/>
      <c r="AQ455" s="25"/>
      <c r="AR455" s="25"/>
      <c r="AS455" s="25"/>
      <c r="AT455" s="25"/>
      <c r="AU455" s="25"/>
      <c r="AV455" s="25"/>
      <c r="AW455" s="25"/>
      <c r="AX455" s="25"/>
      <c r="AY455" s="25"/>
      <c r="AZ455" s="25"/>
      <c r="BA455" s="25"/>
      <c r="BB455" s="25"/>
      <c r="BC455" s="25"/>
      <c r="BD455" s="25"/>
      <c r="BE455" s="25"/>
      <c r="BF455" s="25"/>
      <c r="BG455" s="25"/>
      <c r="BH455" s="25"/>
      <c r="BI455" s="25"/>
      <c r="BJ455" s="25"/>
      <c r="BK455" s="25"/>
      <c r="BL455" s="25"/>
      <c r="BM455" s="21">
        <f t="shared" si="794"/>
        <v>0</v>
      </c>
      <c r="BN455" s="18"/>
      <c r="BO455" s="18"/>
      <c r="BP455" s="18">
        <v>2005</v>
      </c>
      <c r="BQ455" s="14" t="e">
        <f t="shared" si="795"/>
        <v>#DIV/0!</v>
      </c>
      <c r="BR455" s="14" t="e">
        <f t="shared" si="764"/>
        <v>#DIV/0!</v>
      </c>
      <c r="BS455" s="14" t="e">
        <f t="shared" si="764"/>
        <v>#DIV/0!</v>
      </c>
      <c r="BT455" s="14" t="e">
        <f t="shared" si="764"/>
        <v>#DIV/0!</v>
      </c>
      <c r="BU455" s="14" t="e">
        <f t="shared" si="764"/>
        <v>#DIV/0!</v>
      </c>
      <c r="BV455" s="14" t="e">
        <f t="shared" si="764"/>
        <v>#DIV/0!</v>
      </c>
      <c r="BW455" s="14" t="e">
        <f t="shared" si="764"/>
        <v>#DIV/0!</v>
      </c>
      <c r="BX455" s="14" t="e">
        <f t="shared" si="764"/>
        <v>#DIV/0!</v>
      </c>
      <c r="BY455" s="14" t="e">
        <f t="shared" si="764"/>
        <v>#DIV/0!</v>
      </c>
      <c r="BZ455" s="14" t="e">
        <f t="shared" si="764"/>
        <v>#DIV/0!</v>
      </c>
      <c r="CA455" s="14" t="e">
        <f t="shared" si="764"/>
        <v>#DIV/0!</v>
      </c>
      <c r="CB455" s="14" t="e">
        <f t="shared" si="764"/>
        <v>#DIV/0!</v>
      </c>
      <c r="CC455" s="14" t="e">
        <f t="shared" si="764"/>
        <v>#DIV/0!</v>
      </c>
      <c r="CD455" s="14" t="e">
        <f t="shared" si="764"/>
        <v>#DIV/0!</v>
      </c>
      <c r="CE455" s="14" t="e">
        <f t="shared" si="764"/>
        <v>#DIV/0!</v>
      </c>
      <c r="CF455" s="14" t="e">
        <f t="shared" si="764"/>
        <v>#DIV/0!</v>
      </c>
      <c r="CG455" s="14" t="e">
        <f t="shared" si="764"/>
        <v>#DIV/0!</v>
      </c>
      <c r="CH455" s="14" t="e">
        <f t="shared" si="765"/>
        <v>#DIV/0!</v>
      </c>
      <c r="CI455" s="14" t="e">
        <f t="shared" si="766"/>
        <v>#DIV/0!</v>
      </c>
      <c r="CJ455" s="14" t="e">
        <f t="shared" si="767"/>
        <v>#DIV/0!</v>
      </c>
      <c r="CK455" s="14" t="e">
        <f t="shared" si="768"/>
        <v>#DIV/0!</v>
      </c>
      <c r="CL455" s="14" t="e">
        <f t="shared" si="769"/>
        <v>#DIV/0!</v>
      </c>
      <c r="CM455" s="14" t="e">
        <f t="shared" si="796"/>
        <v>#DIV/0!</v>
      </c>
      <c r="CN455" s="14" t="e">
        <f t="shared" si="770"/>
        <v>#DIV/0!</v>
      </c>
      <c r="CO455" s="14" t="e">
        <f t="shared" si="770"/>
        <v>#DIV/0!</v>
      </c>
      <c r="CP455" s="14" t="e">
        <f t="shared" si="770"/>
        <v>#DIV/0!</v>
      </c>
      <c r="CQ455" s="14" t="e">
        <f t="shared" si="770"/>
        <v>#DIV/0!</v>
      </c>
      <c r="CR455" s="14" t="e">
        <f t="shared" si="770"/>
        <v>#DIV/0!</v>
      </c>
      <c r="CS455" s="14" t="e">
        <f t="shared" si="770"/>
        <v>#DIV/0!</v>
      </c>
      <c r="CT455" s="14" t="e">
        <f t="shared" si="770"/>
        <v>#DIV/0!</v>
      </c>
      <c r="CU455" s="14" t="e">
        <f t="shared" si="770"/>
        <v>#DIV/0!</v>
      </c>
      <c r="CV455" s="14" t="e">
        <f t="shared" si="770"/>
        <v>#DIV/0!</v>
      </c>
      <c r="CW455" s="14" t="e">
        <f t="shared" si="770"/>
        <v>#DIV/0!</v>
      </c>
      <c r="CX455" s="14" t="e">
        <f t="shared" si="770"/>
        <v>#DIV/0!</v>
      </c>
      <c r="CY455" s="14" t="e">
        <f t="shared" si="770"/>
        <v>#DIV/0!</v>
      </c>
      <c r="CZ455" s="14" t="e">
        <f t="shared" si="770"/>
        <v>#DIV/0!</v>
      </c>
      <c r="DA455" s="14" t="e">
        <f t="shared" si="770"/>
        <v>#DIV/0!</v>
      </c>
      <c r="DB455" s="14" t="e">
        <f t="shared" si="770"/>
        <v>#DIV/0!</v>
      </c>
      <c r="DC455" s="14" t="e">
        <f t="shared" si="770"/>
        <v>#DIV/0!</v>
      </c>
      <c r="DD455" s="14" t="e">
        <f t="shared" si="771"/>
        <v>#DIV/0!</v>
      </c>
      <c r="DE455" s="14" t="e">
        <f t="shared" si="772"/>
        <v>#DIV/0!</v>
      </c>
      <c r="DF455" s="14" t="e">
        <f t="shared" si="773"/>
        <v>#DIV/0!</v>
      </c>
      <c r="DG455" s="14" t="e">
        <f t="shared" si="774"/>
        <v>#DIV/0!</v>
      </c>
      <c r="DH455" s="14" t="e">
        <f t="shared" si="775"/>
        <v>#DIV/0!</v>
      </c>
      <c r="DI455" s="14" t="e">
        <f t="shared" si="776"/>
        <v>#DIV/0!</v>
      </c>
      <c r="DJ455" s="14" t="e">
        <f t="shared" si="777"/>
        <v>#DIV/0!</v>
      </c>
      <c r="DK455" s="14" t="e">
        <f t="shared" si="778"/>
        <v>#DIV/0!</v>
      </c>
      <c r="DL455" s="14" t="e">
        <f t="shared" si="779"/>
        <v>#DIV/0!</v>
      </c>
      <c r="DM455" s="14" t="e">
        <f t="shared" si="780"/>
        <v>#DIV/0!</v>
      </c>
      <c r="DN455" s="14" t="e">
        <f t="shared" si="781"/>
        <v>#DIV/0!</v>
      </c>
      <c r="DO455" s="14" t="e">
        <f t="shared" si="782"/>
        <v>#DIV/0!</v>
      </c>
      <c r="DP455" s="14" t="e">
        <f t="shared" si="783"/>
        <v>#DIV/0!</v>
      </c>
      <c r="DQ455" s="14" t="e">
        <f t="shared" si="784"/>
        <v>#DIV/0!</v>
      </c>
      <c r="DR455" s="14" t="e">
        <f t="shared" si="785"/>
        <v>#DIV/0!</v>
      </c>
      <c r="DS455" s="14" t="e">
        <f t="shared" si="786"/>
        <v>#DIV/0!</v>
      </c>
      <c r="DT455" s="14" t="e">
        <f t="shared" si="787"/>
        <v>#DIV/0!</v>
      </c>
      <c r="DU455" s="14" t="e">
        <f t="shared" si="788"/>
        <v>#DIV/0!</v>
      </c>
      <c r="DV455" s="14" t="e">
        <f t="shared" si="789"/>
        <v>#DIV/0!</v>
      </c>
      <c r="DW455" s="14" t="e">
        <f t="shared" si="790"/>
        <v>#DIV/0!</v>
      </c>
      <c r="DX455" s="14" t="e">
        <f t="shared" si="791"/>
        <v>#DIV/0!</v>
      </c>
      <c r="DY455" s="14" t="e">
        <f t="shared" si="792"/>
        <v>#DIV/0!</v>
      </c>
      <c r="DZ455" s="14" t="e">
        <f t="shared" si="797"/>
        <v>#DIV/0!</v>
      </c>
    </row>
    <row r="456" spans="1:130">
      <c r="A456" s="18">
        <v>6</v>
      </c>
      <c r="B456" s="15">
        <f t="shared" si="793"/>
        <v>0.39999999999999991</v>
      </c>
      <c r="C456" s="18">
        <v>2006</v>
      </c>
      <c r="D456" s="25">
        <f t="shared" si="798"/>
        <v>0</v>
      </c>
      <c r="E456" s="25">
        <f t="shared" si="799"/>
        <v>0</v>
      </c>
      <c r="F456" s="25">
        <f t="shared" si="800"/>
        <v>0</v>
      </c>
      <c r="G456" s="25">
        <f t="shared" si="801"/>
        <v>0</v>
      </c>
      <c r="H456" s="25">
        <f t="shared" ref="H456:H474" si="802">VLOOKUP($C$70,$D$3:$K$63,$A$74,0)*(B452-B451)</f>
        <v>0</v>
      </c>
      <c r="I456" s="25">
        <f>VLOOKUP($C$71,$D$3:$K$63,$A$74,0)*(B451-B450)</f>
        <v>0</v>
      </c>
      <c r="J456" s="25">
        <f>VLOOKUP($C$72,$D$3:$K$63,$A$74,0)*B450</f>
        <v>0</v>
      </c>
      <c r="K456" s="25"/>
      <c r="L456" s="25"/>
      <c r="M456" s="25"/>
      <c r="N456" s="25"/>
      <c r="O456" s="25"/>
      <c r="P456" s="25"/>
      <c r="Q456" s="25"/>
      <c r="R456" s="25"/>
      <c r="S456" s="25"/>
      <c r="T456" s="25"/>
      <c r="U456" s="25"/>
      <c r="V456" s="25"/>
      <c r="W456" s="25"/>
      <c r="X456" s="25"/>
      <c r="Y456" s="25"/>
      <c r="Z456" s="25"/>
      <c r="AA456" s="25"/>
      <c r="AB456" s="25"/>
      <c r="AC456" s="25"/>
      <c r="AD456" s="25"/>
      <c r="AE456" s="25"/>
      <c r="AF456" s="25"/>
      <c r="AG456" s="25"/>
      <c r="AH456" s="25"/>
      <c r="AI456" s="25"/>
      <c r="AJ456" s="25"/>
      <c r="AK456" s="25"/>
      <c r="AL456" s="25"/>
      <c r="AM456" s="25"/>
      <c r="AN456" s="25"/>
      <c r="AO456" s="25"/>
      <c r="AP456" s="25"/>
      <c r="AQ456" s="25"/>
      <c r="AR456" s="25"/>
      <c r="AS456" s="25"/>
      <c r="AT456" s="25"/>
      <c r="AU456" s="25"/>
      <c r="AV456" s="25"/>
      <c r="AW456" s="25"/>
      <c r="AX456" s="25"/>
      <c r="AY456" s="25"/>
      <c r="AZ456" s="25"/>
      <c r="BA456" s="25"/>
      <c r="BB456" s="25"/>
      <c r="BC456" s="25"/>
      <c r="BD456" s="25"/>
      <c r="BE456" s="25"/>
      <c r="BF456" s="25"/>
      <c r="BG456" s="25"/>
      <c r="BH456" s="25"/>
      <c r="BI456" s="25"/>
      <c r="BJ456" s="25"/>
      <c r="BK456" s="25"/>
      <c r="BL456" s="25"/>
      <c r="BM456" s="21">
        <f t="shared" si="794"/>
        <v>0</v>
      </c>
      <c r="BN456" s="18"/>
      <c r="BO456" s="18"/>
      <c r="BP456" s="18">
        <v>2006</v>
      </c>
      <c r="BQ456" s="14" t="e">
        <f t="shared" si="795"/>
        <v>#DIV/0!</v>
      </c>
      <c r="BR456" s="14" t="e">
        <f t="shared" si="764"/>
        <v>#DIV/0!</v>
      </c>
      <c r="BS456" s="14" t="e">
        <f t="shared" si="764"/>
        <v>#DIV/0!</v>
      </c>
      <c r="BT456" s="14" t="e">
        <f t="shared" si="764"/>
        <v>#DIV/0!</v>
      </c>
      <c r="BU456" s="14" t="e">
        <f t="shared" si="764"/>
        <v>#DIV/0!</v>
      </c>
      <c r="BV456" s="14" t="e">
        <f t="shared" si="764"/>
        <v>#DIV/0!</v>
      </c>
      <c r="BW456" s="14" t="e">
        <f t="shared" si="764"/>
        <v>#DIV/0!</v>
      </c>
      <c r="BX456" s="14" t="e">
        <f t="shared" si="764"/>
        <v>#DIV/0!</v>
      </c>
      <c r="BY456" s="14" t="e">
        <f t="shared" si="764"/>
        <v>#DIV/0!</v>
      </c>
      <c r="BZ456" s="14" t="e">
        <f t="shared" si="764"/>
        <v>#DIV/0!</v>
      </c>
      <c r="CA456" s="14" t="e">
        <f t="shared" si="764"/>
        <v>#DIV/0!</v>
      </c>
      <c r="CB456" s="14" t="e">
        <f t="shared" si="764"/>
        <v>#DIV/0!</v>
      </c>
      <c r="CC456" s="14" t="e">
        <f t="shared" si="764"/>
        <v>#DIV/0!</v>
      </c>
      <c r="CD456" s="14" t="e">
        <f t="shared" si="764"/>
        <v>#DIV/0!</v>
      </c>
      <c r="CE456" s="14" t="e">
        <f t="shared" si="764"/>
        <v>#DIV/0!</v>
      </c>
      <c r="CF456" s="14" t="e">
        <f t="shared" si="764"/>
        <v>#DIV/0!</v>
      </c>
      <c r="CG456" s="14" t="e">
        <f t="shared" si="764"/>
        <v>#DIV/0!</v>
      </c>
      <c r="CH456" s="14" t="e">
        <f t="shared" si="765"/>
        <v>#DIV/0!</v>
      </c>
      <c r="CI456" s="14" t="e">
        <f t="shared" si="766"/>
        <v>#DIV/0!</v>
      </c>
      <c r="CJ456" s="14" t="e">
        <f t="shared" si="767"/>
        <v>#DIV/0!</v>
      </c>
      <c r="CK456" s="14" t="e">
        <f t="shared" si="768"/>
        <v>#DIV/0!</v>
      </c>
      <c r="CL456" s="14" t="e">
        <f t="shared" si="769"/>
        <v>#DIV/0!</v>
      </c>
      <c r="CM456" s="14" t="e">
        <f t="shared" si="796"/>
        <v>#DIV/0!</v>
      </c>
      <c r="CN456" s="14" t="e">
        <f t="shared" si="770"/>
        <v>#DIV/0!</v>
      </c>
      <c r="CO456" s="14" t="e">
        <f t="shared" si="770"/>
        <v>#DIV/0!</v>
      </c>
      <c r="CP456" s="14" t="e">
        <f t="shared" si="770"/>
        <v>#DIV/0!</v>
      </c>
      <c r="CQ456" s="14" t="e">
        <f t="shared" si="770"/>
        <v>#DIV/0!</v>
      </c>
      <c r="CR456" s="14" t="e">
        <f t="shared" si="770"/>
        <v>#DIV/0!</v>
      </c>
      <c r="CS456" s="14" t="e">
        <f t="shared" si="770"/>
        <v>#DIV/0!</v>
      </c>
      <c r="CT456" s="14" t="e">
        <f t="shared" si="770"/>
        <v>#DIV/0!</v>
      </c>
      <c r="CU456" s="14" t="e">
        <f t="shared" si="770"/>
        <v>#DIV/0!</v>
      </c>
      <c r="CV456" s="14" t="e">
        <f t="shared" si="770"/>
        <v>#DIV/0!</v>
      </c>
      <c r="CW456" s="14" t="e">
        <f t="shared" si="770"/>
        <v>#DIV/0!</v>
      </c>
      <c r="CX456" s="14" t="e">
        <f t="shared" si="770"/>
        <v>#DIV/0!</v>
      </c>
      <c r="CY456" s="14" t="e">
        <f t="shared" si="770"/>
        <v>#DIV/0!</v>
      </c>
      <c r="CZ456" s="14" t="e">
        <f t="shared" si="770"/>
        <v>#DIV/0!</v>
      </c>
      <c r="DA456" s="14" t="e">
        <f t="shared" si="770"/>
        <v>#DIV/0!</v>
      </c>
      <c r="DB456" s="14" t="e">
        <f t="shared" si="770"/>
        <v>#DIV/0!</v>
      </c>
      <c r="DC456" s="14" t="e">
        <f t="shared" si="770"/>
        <v>#DIV/0!</v>
      </c>
      <c r="DD456" s="14" t="e">
        <f t="shared" si="771"/>
        <v>#DIV/0!</v>
      </c>
      <c r="DE456" s="14" t="e">
        <f t="shared" si="772"/>
        <v>#DIV/0!</v>
      </c>
      <c r="DF456" s="14" t="e">
        <f t="shared" si="773"/>
        <v>#DIV/0!</v>
      </c>
      <c r="DG456" s="14" t="e">
        <f t="shared" si="774"/>
        <v>#DIV/0!</v>
      </c>
      <c r="DH456" s="14" t="e">
        <f t="shared" si="775"/>
        <v>#DIV/0!</v>
      </c>
      <c r="DI456" s="14" t="e">
        <f t="shared" si="776"/>
        <v>#DIV/0!</v>
      </c>
      <c r="DJ456" s="14" t="e">
        <f t="shared" si="777"/>
        <v>#DIV/0!</v>
      </c>
      <c r="DK456" s="14" t="e">
        <f t="shared" si="778"/>
        <v>#DIV/0!</v>
      </c>
      <c r="DL456" s="14" t="e">
        <f t="shared" si="779"/>
        <v>#DIV/0!</v>
      </c>
      <c r="DM456" s="14" t="e">
        <f t="shared" si="780"/>
        <v>#DIV/0!</v>
      </c>
      <c r="DN456" s="14" t="e">
        <f t="shared" si="781"/>
        <v>#DIV/0!</v>
      </c>
      <c r="DO456" s="14" t="e">
        <f t="shared" si="782"/>
        <v>#DIV/0!</v>
      </c>
      <c r="DP456" s="14" t="e">
        <f t="shared" si="783"/>
        <v>#DIV/0!</v>
      </c>
      <c r="DQ456" s="14" t="e">
        <f t="shared" si="784"/>
        <v>#DIV/0!</v>
      </c>
      <c r="DR456" s="14" t="e">
        <f t="shared" si="785"/>
        <v>#DIV/0!</v>
      </c>
      <c r="DS456" s="14" t="e">
        <f t="shared" si="786"/>
        <v>#DIV/0!</v>
      </c>
      <c r="DT456" s="14" t="e">
        <f t="shared" si="787"/>
        <v>#DIV/0!</v>
      </c>
      <c r="DU456" s="14" t="e">
        <f t="shared" si="788"/>
        <v>#DIV/0!</v>
      </c>
      <c r="DV456" s="14" t="e">
        <f t="shared" si="789"/>
        <v>#DIV/0!</v>
      </c>
      <c r="DW456" s="14" t="e">
        <f t="shared" si="790"/>
        <v>#DIV/0!</v>
      </c>
      <c r="DX456" s="14" t="e">
        <f t="shared" si="791"/>
        <v>#DIV/0!</v>
      </c>
      <c r="DY456" s="14" t="e">
        <f t="shared" si="792"/>
        <v>#DIV/0!</v>
      </c>
      <c r="DZ456" s="14" t="e">
        <f t="shared" si="797"/>
        <v>#DIV/0!</v>
      </c>
    </row>
    <row r="457" spans="1:130">
      <c r="A457" s="18">
        <v>7</v>
      </c>
      <c r="B457" s="15">
        <f t="shared" si="793"/>
        <v>0.46666666666666656</v>
      </c>
      <c r="C457" s="18">
        <v>2007</v>
      </c>
      <c r="D457" s="25">
        <f t="shared" si="798"/>
        <v>0</v>
      </c>
      <c r="E457" s="25">
        <f t="shared" si="799"/>
        <v>0</v>
      </c>
      <c r="F457" s="25">
        <f t="shared" si="800"/>
        <v>0</v>
      </c>
      <c r="G457" s="25">
        <f t="shared" si="801"/>
        <v>0</v>
      </c>
      <c r="H457" s="25">
        <f t="shared" si="802"/>
        <v>0</v>
      </c>
      <c r="I457" s="25">
        <f t="shared" ref="I457:I475" si="803">VLOOKUP($C$71,$D$3:$K$63,$A$74,0)*(B452-B451)</f>
        <v>0</v>
      </c>
      <c r="J457" s="25">
        <f>VLOOKUP($C$72,$D$3:$K$63,$A$74,0)*(B451-B450)</f>
        <v>0</v>
      </c>
      <c r="K457" s="25">
        <f>VLOOKUP($C$73,$D$3:$K$63,$A$74,0)*B450</f>
        <v>0</v>
      </c>
      <c r="L457" s="25"/>
      <c r="M457" s="25"/>
      <c r="N457" s="25"/>
      <c r="O457" s="25"/>
      <c r="P457" s="25"/>
      <c r="Q457" s="25"/>
      <c r="R457" s="25"/>
      <c r="S457" s="25"/>
      <c r="T457" s="25"/>
      <c r="U457" s="25"/>
      <c r="V457" s="25"/>
      <c r="W457" s="25"/>
      <c r="X457" s="25"/>
      <c r="Y457" s="25"/>
      <c r="Z457" s="25"/>
      <c r="AA457" s="25"/>
      <c r="AB457" s="25"/>
      <c r="AC457" s="25"/>
      <c r="AD457" s="25"/>
      <c r="AE457" s="25"/>
      <c r="AF457" s="25"/>
      <c r="AG457" s="25"/>
      <c r="AH457" s="25"/>
      <c r="AI457" s="25"/>
      <c r="AJ457" s="25"/>
      <c r="AK457" s="25"/>
      <c r="AL457" s="25"/>
      <c r="AM457" s="25"/>
      <c r="AN457" s="25"/>
      <c r="AO457" s="25"/>
      <c r="AP457" s="25"/>
      <c r="AQ457" s="25"/>
      <c r="AR457" s="25"/>
      <c r="AS457" s="25"/>
      <c r="AT457" s="25"/>
      <c r="AU457" s="25"/>
      <c r="AV457" s="25"/>
      <c r="AW457" s="25"/>
      <c r="AX457" s="25"/>
      <c r="AY457" s="25"/>
      <c r="AZ457" s="25"/>
      <c r="BA457" s="25"/>
      <c r="BB457" s="25"/>
      <c r="BC457" s="25"/>
      <c r="BD457" s="25"/>
      <c r="BE457" s="25"/>
      <c r="BF457" s="25"/>
      <c r="BG457" s="25"/>
      <c r="BH457" s="25"/>
      <c r="BI457" s="25"/>
      <c r="BJ457" s="25"/>
      <c r="BK457" s="25"/>
      <c r="BL457" s="25"/>
      <c r="BM457" s="21">
        <f t="shared" si="794"/>
        <v>0</v>
      </c>
      <c r="BN457" s="18"/>
      <c r="BO457" s="18"/>
      <c r="BP457" s="18">
        <v>2007</v>
      </c>
      <c r="BQ457" s="14" t="e">
        <f t="shared" si="795"/>
        <v>#DIV/0!</v>
      </c>
      <c r="BR457" s="14" t="e">
        <f t="shared" si="764"/>
        <v>#DIV/0!</v>
      </c>
      <c r="BS457" s="14" t="e">
        <f t="shared" si="764"/>
        <v>#DIV/0!</v>
      </c>
      <c r="BT457" s="14" t="e">
        <f t="shared" si="764"/>
        <v>#DIV/0!</v>
      </c>
      <c r="BU457" s="14" t="e">
        <f t="shared" si="764"/>
        <v>#DIV/0!</v>
      </c>
      <c r="BV457" s="14" t="e">
        <f t="shared" si="764"/>
        <v>#DIV/0!</v>
      </c>
      <c r="BW457" s="14" t="e">
        <f t="shared" si="764"/>
        <v>#DIV/0!</v>
      </c>
      <c r="BX457" s="14" t="e">
        <f t="shared" si="764"/>
        <v>#DIV/0!</v>
      </c>
      <c r="BY457" s="14" t="e">
        <f t="shared" si="764"/>
        <v>#DIV/0!</v>
      </c>
      <c r="BZ457" s="14" t="e">
        <f t="shared" si="764"/>
        <v>#DIV/0!</v>
      </c>
      <c r="CA457" s="14" t="e">
        <f t="shared" si="764"/>
        <v>#DIV/0!</v>
      </c>
      <c r="CB457" s="14" t="e">
        <f t="shared" si="764"/>
        <v>#DIV/0!</v>
      </c>
      <c r="CC457" s="14" t="e">
        <f t="shared" si="764"/>
        <v>#DIV/0!</v>
      </c>
      <c r="CD457" s="14" t="e">
        <f t="shared" si="764"/>
        <v>#DIV/0!</v>
      </c>
      <c r="CE457" s="14" t="e">
        <f t="shared" si="764"/>
        <v>#DIV/0!</v>
      </c>
      <c r="CF457" s="14" t="e">
        <f t="shared" si="764"/>
        <v>#DIV/0!</v>
      </c>
      <c r="CG457" s="14" t="e">
        <f t="shared" si="764"/>
        <v>#DIV/0!</v>
      </c>
      <c r="CH457" s="14" t="e">
        <f t="shared" si="765"/>
        <v>#DIV/0!</v>
      </c>
      <c r="CI457" s="14" t="e">
        <f t="shared" si="766"/>
        <v>#DIV/0!</v>
      </c>
      <c r="CJ457" s="14" t="e">
        <f t="shared" si="767"/>
        <v>#DIV/0!</v>
      </c>
      <c r="CK457" s="14" t="e">
        <f t="shared" si="768"/>
        <v>#DIV/0!</v>
      </c>
      <c r="CL457" s="14" t="e">
        <f t="shared" si="769"/>
        <v>#DIV/0!</v>
      </c>
      <c r="CM457" s="14" t="e">
        <f t="shared" si="796"/>
        <v>#DIV/0!</v>
      </c>
      <c r="CN457" s="14" t="e">
        <f t="shared" si="770"/>
        <v>#DIV/0!</v>
      </c>
      <c r="CO457" s="14" t="e">
        <f t="shared" si="770"/>
        <v>#DIV/0!</v>
      </c>
      <c r="CP457" s="14" t="e">
        <f t="shared" si="770"/>
        <v>#DIV/0!</v>
      </c>
      <c r="CQ457" s="14" t="e">
        <f t="shared" si="770"/>
        <v>#DIV/0!</v>
      </c>
      <c r="CR457" s="14" t="e">
        <f t="shared" si="770"/>
        <v>#DIV/0!</v>
      </c>
      <c r="CS457" s="14" t="e">
        <f t="shared" si="770"/>
        <v>#DIV/0!</v>
      </c>
      <c r="CT457" s="14" t="e">
        <f t="shared" si="770"/>
        <v>#DIV/0!</v>
      </c>
      <c r="CU457" s="14" t="e">
        <f t="shared" si="770"/>
        <v>#DIV/0!</v>
      </c>
      <c r="CV457" s="14" t="e">
        <f t="shared" si="770"/>
        <v>#DIV/0!</v>
      </c>
      <c r="CW457" s="14" t="e">
        <f t="shared" si="770"/>
        <v>#DIV/0!</v>
      </c>
      <c r="CX457" s="14" t="e">
        <f t="shared" si="770"/>
        <v>#DIV/0!</v>
      </c>
      <c r="CY457" s="14" t="e">
        <f t="shared" si="770"/>
        <v>#DIV/0!</v>
      </c>
      <c r="CZ457" s="14" t="e">
        <f t="shared" si="770"/>
        <v>#DIV/0!</v>
      </c>
      <c r="DA457" s="14" t="e">
        <f t="shared" si="770"/>
        <v>#DIV/0!</v>
      </c>
      <c r="DB457" s="14" t="e">
        <f t="shared" si="770"/>
        <v>#DIV/0!</v>
      </c>
      <c r="DC457" s="14" t="e">
        <f t="shared" si="770"/>
        <v>#DIV/0!</v>
      </c>
      <c r="DD457" s="14" t="e">
        <f t="shared" si="771"/>
        <v>#DIV/0!</v>
      </c>
      <c r="DE457" s="14" t="e">
        <f t="shared" si="772"/>
        <v>#DIV/0!</v>
      </c>
      <c r="DF457" s="14" t="e">
        <f t="shared" si="773"/>
        <v>#DIV/0!</v>
      </c>
      <c r="DG457" s="14" t="e">
        <f t="shared" si="774"/>
        <v>#DIV/0!</v>
      </c>
      <c r="DH457" s="14" t="e">
        <f t="shared" si="775"/>
        <v>#DIV/0!</v>
      </c>
      <c r="DI457" s="14" t="e">
        <f t="shared" si="776"/>
        <v>#DIV/0!</v>
      </c>
      <c r="DJ457" s="14" t="e">
        <f t="shared" si="777"/>
        <v>#DIV/0!</v>
      </c>
      <c r="DK457" s="14" t="e">
        <f t="shared" si="778"/>
        <v>#DIV/0!</v>
      </c>
      <c r="DL457" s="14" t="e">
        <f t="shared" si="779"/>
        <v>#DIV/0!</v>
      </c>
      <c r="DM457" s="14" t="e">
        <f t="shared" si="780"/>
        <v>#DIV/0!</v>
      </c>
      <c r="DN457" s="14" t="e">
        <f t="shared" si="781"/>
        <v>#DIV/0!</v>
      </c>
      <c r="DO457" s="14" t="e">
        <f t="shared" si="782"/>
        <v>#DIV/0!</v>
      </c>
      <c r="DP457" s="14" t="e">
        <f t="shared" si="783"/>
        <v>#DIV/0!</v>
      </c>
      <c r="DQ457" s="14" t="e">
        <f t="shared" si="784"/>
        <v>#DIV/0!</v>
      </c>
      <c r="DR457" s="14" t="e">
        <f t="shared" si="785"/>
        <v>#DIV/0!</v>
      </c>
      <c r="DS457" s="14" t="e">
        <f t="shared" si="786"/>
        <v>#DIV/0!</v>
      </c>
      <c r="DT457" s="14" t="e">
        <f t="shared" si="787"/>
        <v>#DIV/0!</v>
      </c>
      <c r="DU457" s="14" t="e">
        <f t="shared" si="788"/>
        <v>#DIV/0!</v>
      </c>
      <c r="DV457" s="14" t="e">
        <f t="shared" si="789"/>
        <v>#DIV/0!</v>
      </c>
      <c r="DW457" s="14" t="e">
        <f t="shared" si="790"/>
        <v>#DIV/0!</v>
      </c>
      <c r="DX457" s="14" t="e">
        <f t="shared" si="791"/>
        <v>#DIV/0!</v>
      </c>
      <c r="DY457" s="14" t="e">
        <f t="shared" si="792"/>
        <v>#DIV/0!</v>
      </c>
      <c r="DZ457" s="14" t="e">
        <f t="shared" si="797"/>
        <v>#DIV/0!</v>
      </c>
    </row>
    <row r="458" spans="1:130">
      <c r="A458" s="18">
        <v>8</v>
      </c>
      <c r="B458" s="15">
        <f t="shared" si="793"/>
        <v>0.53333333333333321</v>
      </c>
      <c r="C458" s="18">
        <v>2008</v>
      </c>
      <c r="D458" s="25">
        <f t="shared" si="798"/>
        <v>0</v>
      </c>
      <c r="E458" s="25">
        <f t="shared" si="799"/>
        <v>0</v>
      </c>
      <c r="F458" s="25">
        <f t="shared" si="800"/>
        <v>0</v>
      </c>
      <c r="G458" s="25">
        <f t="shared" si="801"/>
        <v>0</v>
      </c>
      <c r="H458" s="25">
        <f t="shared" si="802"/>
        <v>0</v>
      </c>
      <c r="I458" s="25">
        <f t="shared" si="803"/>
        <v>0</v>
      </c>
      <c r="J458" s="25">
        <f t="shared" ref="J458:J476" si="804">VLOOKUP($C$72,$D$3:$K$63,$A$74,0)*(B452-B451)</f>
        <v>0</v>
      </c>
      <c r="K458" s="25">
        <f>VLOOKUP($C$73,$D$3:$K$63,$A$74,0)*(B451-B450)</f>
        <v>0</v>
      </c>
      <c r="L458" s="25">
        <f>VLOOKUP($C$74,$D$3:$K$63,$A$74,0)*B450</f>
        <v>0</v>
      </c>
      <c r="M458" s="25"/>
      <c r="N458" s="25"/>
      <c r="O458" s="25"/>
      <c r="P458" s="25"/>
      <c r="Q458" s="25"/>
      <c r="R458" s="25"/>
      <c r="S458" s="25"/>
      <c r="T458" s="25"/>
      <c r="U458" s="25"/>
      <c r="V458" s="25"/>
      <c r="W458" s="25"/>
      <c r="X458" s="25"/>
      <c r="Y458" s="25"/>
      <c r="Z458" s="25"/>
      <c r="AA458" s="25"/>
      <c r="AB458" s="25"/>
      <c r="AC458" s="25"/>
      <c r="AD458" s="25"/>
      <c r="AE458" s="25"/>
      <c r="AF458" s="25"/>
      <c r="AG458" s="25"/>
      <c r="AH458" s="25"/>
      <c r="AI458" s="25"/>
      <c r="AJ458" s="25"/>
      <c r="AK458" s="25"/>
      <c r="AL458" s="25"/>
      <c r="AM458" s="25"/>
      <c r="AN458" s="25"/>
      <c r="AO458" s="25"/>
      <c r="AP458" s="25"/>
      <c r="AQ458" s="25"/>
      <c r="AR458" s="25"/>
      <c r="AS458" s="25"/>
      <c r="AT458" s="25"/>
      <c r="AU458" s="25"/>
      <c r="AV458" s="25"/>
      <c r="AW458" s="25"/>
      <c r="AX458" s="25"/>
      <c r="AY458" s="25"/>
      <c r="AZ458" s="25"/>
      <c r="BA458" s="25"/>
      <c r="BB458" s="25"/>
      <c r="BC458" s="25"/>
      <c r="BD458" s="25"/>
      <c r="BE458" s="25"/>
      <c r="BF458" s="25"/>
      <c r="BG458" s="25"/>
      <c r="BH458" s="25"/>
      <c r="BI458" s="25"/>
      <c r="BJ458" s="25"/>
      <c r="BK458" s="25"/>
      <c r="BL458" s="25"/>
      <c r="BM458" s="21">
        <f t="shared" si="794"/>
        <v>0</v>
      </c>
      <c r="BN458" s="18"/>
      <c r="BO458" s="18"/>
      <c r="BP458" s="18">
        <v>2008</v>
      </c>
      <c r="BQ458" s="14" t="e">
        <f t="shared" si="795"/>
        <v>#DIV/0!</v>
      </c>
      <c r="BR458" s="14" t="e">
        <f t="shared" si="764"/>
        <v>#DIV/0!</v>
      </c>
      <c r="BS458" s="14" t="e">
        <f t="shared" si="764"/>
        <v>#DIV/0!</v>
      </c>
      <c r="BT458" s="14" t="e">
        <f t="shared" si="764"/>
        <v>#DIV/0!</v>
      </c>
      <c r="BU458" s="14" t="e">
        <f t="shared" si="764"/>
        <v>#DIV/0!</v>
      </c>
      <c r="BV458" s="14" t="e">
        <f t="shared" si="764"/>
        <v>#DIV/0!</v>
      </c>
      <c r="BW458" s="14" t="e">
        <f t="shared" si="764"/>
        <v>#DIV/0!</v>
      </c>
      <c r="BX458" s="14" t="e">
        <f t="shared" si="764"/>
        <v>#DIV/0!</v>
      </c>
      <c r="BY458" s="14" t="e">
        <f t="shared" si="764"/>
        <v>#DIV/0!</v>
      </c>
      <c r="BZ458" s="14" t="e">
        <f t="shared" si="764"/>
        <v>#DIV/0!</v>
      </c>
      <c r="CA458" s="14" t="e">
        <f t="shared" si="764"/>
        <v>#DIV/0!</v>
      </c>
      <c r="CB458" s="14" t="e">
        <f t="shared" si="764"/>
        <v>#DIV/0!</v>
      </c>
      <c r="CC458" s="14" t="e">
        <f t="shared" si="764"/>
        <v>#DIV/0!</v>
      </c>
      <c r="CD458" s="14" t="e">
        <f t="shared" si="764"/>
        <v>#DIV/0!</v>
      </c>
      <c r="CE458" s="14" t="e">
        <f t="shared" si="764"/>
        <v>#DIV/0!</v>
      </c>
      <c r="CF458" s="14" t="e">
        <f t="shared" si="764"/>
        <v>#DIV/0!</v>
      </c>
      <c r="CG458" s="14" t="e">
        <f t="shared" si="764"/>
        <v>#DIV/0!</v>
      </c>
      <c r="CH458" s="14" t="e">
        <f t="shared" si="765"/>
        <v>#DIV/0!</v>
      </c>
      <c r="CI458" s="14" t="e">
        <f t="shared" si="766"/>
        <v>#DIV/0!</v>
      </c>
      <c r="CJ458" s="14" t="e">
        <f t="shared" si="767"/>
        <v>#DIV/0!</v>
      </c>
      <c r="CK458" s="14" t="e">
        <f t="shared" si="768"/>
        <v>#DIV/0!</v>
      </c>
      <c r="CL458" s="14" t="e">
        <f t="shared" si="769"/>
        <v>#DIV/0!</v>
      </c>
      <c r="CM458" s="14" t="e">
        <f t="shared" si="796"/>
        <v>#DIV/0!</v>
      </c>
      <c r="CN458" s="14" t="e">
        <f t="shared" si="770"/>
        <v>#DIV/0!</v>
      </c>
      <c r="CO458" s="14" t="e">
        <f t="shared" si="770"/>
        <v>#DIV/0!</v>
      </c>
      <c r="CP458" s="14" t="e">
        <f t="shared" si="770"/>
        <v>#DIV/0!</v>
      </c>
      <c r="CQ458" s="14" t="e">
        <f t="shared" si="770"/>
        <v>#DIV/0!</v>
      </c>
      <c r="CR458" s="14" t="e">
        <f t="shared" si="770"/>
        <v>#DIV/0!</v>
      </c>
      <c r="CS458" s="14" t="e">
        <f t="shared" si="770"/>
        <v>#DIV/0!</v>
      </c>
      <c r="CT458" s="14" t="e">
        <f t="shared" si="770"/>
        <v>#DIV/0!</v>
      </c>
      <c r="CU458" s="14" t="e">
        <f t="shared" si="770"/>
        <v>#DIV/0!</v>
      </c>
      <c r="CV458" s="14" t="e">
        <f t="shared" si="770"/>
        <v>#DIV/0!</v>
      </c>
      <c r="CW458" s="14" t="e">
        <f t="shared" si="770"/>
        <v>#DIV/0!</v>
      </c>
      <c r="CX458" s="14" t="e">
        <f t="shared" si="770"/>
        <v>#DIV/0!</v>
      </c>
      <c r="CY458" s="14" t="e">
        <f t="shared" si="770"/>
        <v>#DIV/0!</v>
      </c>
      <c r="CZ458" s="14" t="e">
        <f t="shared" si="770"/>
        <v>#DIV/0!</v>
      </c>
      <c r="DA458" s="14" t="e">
        <f t="shared" si="770"/>
        <v>#DIV/0!</v>
      </c>
      <c r="DB458" s="14" t="e">
        <f t="shared" si="770"/>
        <v>#DIV/0!</v>
      </c>
      <c r="DC458" s="14" t="e">
        <f t="shared" si="770"/>
        <v>#DIV/0!</v>
      </c>
      <c r="DD458" s="14" t="e">
        <f t="shared" si="771"/>
        <v>#DIV/0!</v>
      </c>
      <c r="DE458" s="14" t="e">
        <f t="shared" si="772"/>
        <v>#DIV/0!</v>
      </c>
      <c r="DF458" s="14" t="e">
        <f t="shared" si="773"/>
        <v>#DIV/0!</v>
      </c>
      <c r="DG458" s="14" t="e">
        <f t="shared" si="774"/>
        <v>#DIV/0!</v>
      </c>
      <c r="DH458" s="14" t="e">
        <f t="shared" si="775"/>
        <v>#DIV/0!</v>
      </c>
      <c r="DI458" s="14" t="e">
        <f t="shared" si="776"/>
        <v>#DIV/0!</v>
      </c>
      <c r="DJ458" s="14" t="e">
        <f t="shared" si="777"/>
        <v>#DIV/0!</v>
      </c>
      <c r="DK458" s="14" t="e">
        <f t="shared" si="778"/>
        <v>#DIV/0!</v>
      </c>
      <c r="DL458" s="14" t="e">
        <f t="shared" si="779"/>
        <v>#DIV/0!</v>
      </c>
      <c r="DM458" s="14" t="e">
        <f t="shared" si="780"/>
        <v>#DIV/0!</v>
      </c>
      <c r="DN458" s="14" t="e">
        <f t="shared" si="781"/>
        <v>#DIV/0!</v>
      </c>
      <c r="DO458" s="14" t="e">
        <f t="shared" si="782"/>
        <v>#DIV/0!</v>
      </c>
      <c r="DP458" s="14" t="e">
        <f t="shared" si="783"/>
        <v>#DIV/0!</v>
      </c>
      <c r="DQ458" s="14" t="e">
        <f t="shared" si="784"/>
        <v>#DIV/0!</v>
      </c>
      <c r="DR458" s="14" t="e">
        <f t="shared" si="785"/>
        <v>#DIV/0!</v>
      </c>
      <c r="DS458" s="14" t="e">
        <f t="shared" si="786"/>
        <v>#DIV/0!</v>
      </c>
      <c r="DT458" s="14" t="e">
        <f t="shared" si="787"/>
        <v>#DIV/0!</v>
      </c>
      <c r="DU458" s="14" t="e">
        <f t="shared" si="788"/>
        <v>#DIV/0!</v>
      </c>
      <c r="DV458" s="14" t="e">
        <f t="shared" si="789"/>
        <v>#DIV/0!</v>
      </c>
      <c r="DW458" s="14" t="e">
        <f t="shared" si="790"/>
        <v>#DIV/0!</v>
      </c>
      <c r="DX458" s="14" t="e">
        <f t="shared" si="791"/>
        <v>#DIV/0!</v>
      </c>
      <c r="DY458" s="14" t="e">
        <f t="shared" si="792"/>
        <v>#DIV/0!</v>
      </c>
      <c r="DZ458" s="14" t="e">
        <f t="shared" si="797"/>
        <v>#DIV/0!</v>
      </c>
    </row>
    <row r="459" spans="1:130">
      <c r="A459" s="18">
        <v>9</v>
      </c>
      <c r="B459" s="15">
        <f t="shared" si="793"/>
        <v>0.59999999999999987</v>
      </c>
      <c r="C459" s="18">
        <v>2009</v>
      </c>
      <c r="D459" s="25">
        <f t="shared" si="798"/>
        <v>0</v>
      </c>
      <c r="E459" s="25">
        <f t="shared" si="799"/>
        <v>0</v>
      </c>
      <c r="F459" s="25">
        <f t="shared" si="800"/>
        <v>0</v>
      </c>
      <c r="G459" s="25">
        <f t="shared" si="801"/>
        <v>0</v>
      </c>
      <c r="H459" s="25">
        <f t="shared" si="802"/>
        <v>0</v>
      </c>
      <c r="I459" s="25">
        <f t="shared" si="803"/>
        <v>0</v>
      </c>
      <c r="J459" s="25">
        <f t="shared" si="804"/>
        <v>0</v>
      </c>
      <c r="K459" s="25">
        <f t="shared" ref="K459:K477" si="805">VLOOKUP($C$73,$D$3:$K$63,$A$74,0)*(B452-B451)</f>
        <v>0</v>
      </c>
      <c r="L459" s="25">
        <f>VLOOKUP($C$74,$D$3:$K$63,$A$74,0)*(B451-B450)</f>
        <v>0</v>
      </c>
      <c r="M459" s="25">
        <f>VLOOKUP($C$75,$D$3:$K$63,$A$74,0)*B450</f>
        <v>0</v>
      </c>
      <c r="N459" s="25"/>
      <c r="O459" s="25"/>
      <c r="P459" s="25"/>
      <c r="Q459" s="25"/>
      <c r="R459" s="25"/>
      <c r="S459" s="25"/>
      <c r="T459" s="25"/>
      <c r="U459" s="25"/>
      <c r="V459" s="25"/>
      <c r="W459" s="25"/>
      <c r="X459" s="25"/>
      <c r="Y459" s="25"/>
      <c r="Z459" s="25"/>
      <c r="AA459" s="25"/>
      <c r="AB459" s="25"/>
      <c r="AC459" s="25"/>
      <c r="AD459" s="25"/>
      <c r="AE459" s="25"/>
      <c r="AF459" s="25"/>
      <c r="AG459" s="25"/>
      <c r="AH459" s="25"/>
      <c r="AI459" s="25"/>
      <c r="AJ459" s="25"/>
      <c r="AK459" s="25"/>
      <c r="AL459" s="25"/>
      <c r="AM459" s="25"/>
      <c r="AN459" s="25"/>
      <c r="AO459" s="25"/>
      <c r="AP459" s="25"/>
      <c r="AQ459" s="25"/>
      <c r="AR459" s="25"/>
      <c r="AS459" s="25"/>
      <c r="AT459" s="25"/>
      <c r="AU459" s="25"/>
      <c r="AV459" s="25"/>
      <c r="AW459" s="25"/>
      <c r="AX459" s="25"/>
      <c r="AY459" s="25"/>
      <c r="AZ459" s="25"/>
      <c r="BA459" s="25"/>
      <c r="BB459" s="25"/>
      <c r="BC459" s="25"/>
      <c r="BD459" s="25"/>
      <c r="BE459" s="25"/>
      <c r="BF459" s="25"/>
      <c r="BG459" s="25"/>
      <c r="BH459" s="25"/>
      <c r="BI459" s="25"/>
      <c r="BJ459" s="25"/>
      <c r="BK459" s="25"/>
      <c r="BL459" s="25"/>
      <c r="BM459" s="21">
        <f t="shared" si="794"/>
        <v>0</v>
      </c>
      <c r="BN459" s="18"/>
      <c r="BO459" s="18"/>
      <c r="BP459" s="18">
        <v>2009</v>
      </c>
      <c r="BQ459" s="14" t="e">
        <f t="shared" si="795"/>
        <v>#DIV/0!</v>
      </c>
      <c r="BR459" s="14" t="e">
        <f t="shared" si="764"/>
        <v>#DIV/0!</v>
      </c>
      <c r="BS459" s="14" t="e">
        <f t="shared" si="764"/>
        <v>#DIV/0!</v>
      </c>
      <c r="BT459" s="14" t="e">
        <f t="shared" si="764"/>
        <v>#DIV/0!</v>
      </c>
      <c r="BU459" s="14" t="e">
        <f t="shared" si="764"/>
        <v>#DIV/0!</v>
      </c>
      <c r="BV459" s="14" t="e">
        <f t="shared" si="764"/>
        <v>#DIV/0!</v>
      </c>
      <c r="BW459" s="14" t="e">
        <f t="shared" si="764"/>
        <v>#DIV/0!</v>
      </c>
      <c r="BX459" s="14" t="e">
        <f t="shared" si="764"/>
        <v>#DIV/0!</v>
      </c>
      <c r="BY459" s="14" t="e">
        <f t="shared" si="764"/>
        <v>#DIV/0!</v>
      </c>
      <c r="BZ459" s="14" t="e">
        <f t="shared" si="764"/>
        <v>#DIV/0!</v>
      </c>
      <c r="CA459" s="14" t="e">
        <f t="shared" si="764"/>
        <v>#DIV/0!</v>
      </c>
      <c r="CB459" s="14" t="e">
        <f t="shared" si="764"/>
        <v>#DIV/0!</v>
      </c>
      <c r="CC459" s="14" t="e">
        <f t="shared" si="764"/>
        <v>#DIV/0!</v>
      </c>
      <c r="CD459" s="14" t="e">
        <f t="shared" si="764"/>
        <v>#DIV/0!</v>
      </c>
      <c r="CE459" s="14" t="e">
        <f t="shared" si="764"/>
        <v>#DIV/0!</v>
      </c>
      <c r="CF459" s="14" t="e">
        <f t="shared" si="764"/>
        <v>#DIV/0!</v>
      </c>
      <c r="CG459" s="14" t="e">
        <f t="shared" si="764"/>
        <v>#DIV/0!</v>
      </c>
      <c r="CH459" s="14" t="e">
        <f t="shared" si="765"/>
        <v>#DIV/0!</v>
      </c>
      <c r="CI459" s="14" t="e">
        <f t="shared" si="766"/>
        <v>#DIV/0!</v>
      </c>
      <c r="CJ459" s="14" t="e">
        <f t="shared" si="767"/>
        <v>#DIV/0!</v>
      </c>
      <c r="CK459" s="14" t="e">
        <f t="shared" si="768"/>
        <v>#DIV/0!</v>
      </c>
      <c r="CL459" s="14" t="e">
        <f t="shared" si="769"/>
        <v>#DIV/0!</v>
      </c>
      <c r="CM459" s="14" t="e">
        <f t="shared" si="796"/>
        <v>#DIV/0!</v>
      </c>
      <c r="CN459" s="14" t="e">
        <f t="shared" si="770"/>
        <v>#DIV/0!</v>
      </c>
      <c r="CO459" s="14" t="e">
        <f t="shared" si="770"/>
        <v>#DIV/0!</v>
      </c>
      <c r="CP459" s="14" t="e">
        <f t="shared" si="770"/>
        <v>#DIV/0!</v>
      </c>
      <c r="CQ459" s="14" t="e">
        <f t="shared" si="770"/>
        <v>#DIV/0!</v>
      </c>
      <c r="CR459" s="14" t="e">
        <f t="shared" si="770"/>
        <v>#DIV/0!</v>
      </c>
      <c r="CS459" s="14" t="e">
        <f t="shared" si="770"/>
        <v>#DIV/0!</v>
      </c>
      <c r="CT459" s="14" t="e">
        <f t="shared" si="770"/>
        <v>#DIV/0!</v>
      </c>
      <c r="CU459" s="14" t="e">
        <f t="shared" si="770"/>
        <v>#DIV/0!</v>
      </c>
      <c r="CV459" s="14" t="e">
        <f t="shared" si="770"/>
        <v>#DIV/0!</v>
      </c>
      <c r="CW459" s="14" t="e">
        <f t="shared" si="770"/>
        <v>#DIV/0!</v>
      </c>
      <c r="CX459" s="14" t="e">
        <f t="shared" si="770"/>
        <v>#DIV/0!</v>
      </c>
      <c r="CY459" s="14" t="e">
        <f t="shared" si="770"/>
        <v>#DIV/0!</v>
      </c>
      <c r="CZ459" s="14" t="e">
        <f t="shared" si="770"/>
        <v>#DIV/0!</v>
      </c>
      <c r="DA459" s="14" t="e">
        <f t="shared" si="770"/>
        <v>#DIV/0!</v>
      </c>
      <c r="DB459" s="14" t="e">
        <f t="shared" si="770"/>
        <v>#DIV/0!</v>
      </c>
      <c r="DC459" s="14" t="e">
        <f t="shared" si="770"/>
        <v>#DIV/0!</v>
      </c>
      <c r="DD459" s="14" t="e">
        <f t="shared" si="771"/>
        <v>#DIV/0!</v>
      </c>
      <c r="DE459" s="14" t="e">
        <f t="shared" si="772"/>
        <v>#DIV/0!</v>
      </c>
      <c r="DF459" s="14" t="e">
        <f t="shared" si="773"/>
        <v>#DIV/0!</v>
      </c>
      <c r="DG459" s="14" t="e">
        <f t="shared" si="774"/>
        <v>#DIV/0!</v>
      </c>
      <c r="DH459" s="14" t="e">
        <f t="shared" si="775"/>
        <v>#DIV/0!</v>
      </c>
      <c r="DI459" s="14" t="e">
        <f t="shared" si="776"/>
        <v>#DIV/0!</v>
      </c>
      <c r="DJ459" s="14" t="e">
        <f t="shared" si="777"/>
        <v>#DIV/0!</v>
      </c>
      <c r="DK459" s="14" t="e">
        <f t="shared" si="778"/>
        <v>#DIV/0!</v>
      </c>
      <c r="DL459" s="14" t="e">
        <f t="shared" si="779"/>
        <v>#DIV/0!</v>
      </c>
      <c r="DM459" s="14" t="e">
        <f t="shared" si="780"/>
        <v>#DIV/0!</v>
      </c>
      <c r="DN459" s="14" t="e">
        <f t="shared" si="781"/>
        <v>#DIV/0!</v>
      </c>
      <c r="DO459" s="14" t="e">
        <f t="shared" si="782"/>
        <v>#DIV/0!</v>
      </c>
      <c r="DP459" s="14" t="e">
        <f t="shared" si="783"/>
        <v>#DIV/0!</v>
      </c>
      <c r="DQ459" s="14" t="e">
        <f t="shared" si="784"/>
        <v>#DIV/0!</v>
      </c>
      <c r="DR459" s="14" t="e">
        <f t="shared" si="785"/>
        <v>#DIV/0!</v>
      </c>
      <c r="DS459" s="14" t="e">
        <f t="shared" si="786"/>
        <v>#DIV/0!</v>
      </c>
      <c r="DT459" s="14" t="e">
        <f t="shared" si="787"/>
        <v>#DIV/0!</v>
      </c>
      <c r="DU459" s="14" t="e">
        <f t="shared" si="788"/>
        <v>#DIV/0!</v>
      </c>
      <c r="DV459" s="14" t="e">
        <f t="shared" si="789"/>
        <v>#DIV/0!</v>
      </c>
      <c r="DW459" s="14" t="e">
        <f t="shared" si="790"/>
        <v>#DIV/0!</v>
      </c>
      <c r="DX459" s="14" t="e">
        <f t="shared" si="791"/>
        <v>#DIV/0!</v>
      </c>
      <c r="DY459" s="14" t="e">
        <f t="shared" si="792"/>
        <v>#DIV/0!</v>
      </c>
      <c r="DZ459" s="14" t="e">
        <f t="shared" si="797"/>
        <v>#DIV/0!</v>
      </c>
    </row>
    <row r="460" spans="1:130">
      <c r="A460" s="18">
        <v>10</v>
      </c>
      <c r="B460" s="15">
        <f t="shared" si="793"/>
        <v>0.66666666666666652</v>
      </c>
      <c r="C460" s="18">
        <v>2010</v>
      </c>
      <c r="D460" s="25">
        <f t="shared" si="798"/>
        <v>0</v>
      </c>
      <c r="E460" s="25">
        <f t="shared" si="799"/>
        <v>0</v>
      </c>
      <c r="F460" s="25">
        <f t="shared" si="800"/>
        <v>0</v>
      </c>
      <c r="G460" s="25">
        <f t="shared" si="801"/>
        <v>0</v>
      </c>
      <c r="H460" s="25">
        <f t="shared" si="802"/>
        <v>0</v>
      </c>
      <c r="I460" s="25">
        <f t="shared" si="803"/>
        <v>0</v>
      </c>
      <c r="J460" s="25">
        <f t="shared" si="804"/>
        <v>0</v>
      </c>
      <c r="K460" s="25">
        <f t="shared" si="805"/>
        <v>0</v>
      </c>
      <c r="L460" s="25">
        <f t="shared" ref="L460:L478" si="806">VLOOKUP($C$74,$D$3:$K$63,$A$74,0)*(B452-B451)</f>
        <v>0</v>
      </c>
      <c r="M460" s="25">
        <f>VLOOKUP($C$75,$D$3:$K$63,$A$74,0)*(B451-B450)</f>
        <v>0</v>
      </c>
      <c r="N460" s="25">
        <f>VLOOKUP($C$76,$D$3:$K$63,$A$74,0)*B450</f>
        <v>0</v>
      </c>
      <c r="O460" s="25"/>
      <c r="P460" s="25"/>
      <c r="Q460" s="25"/>
      <c r="R460" s="25"/>
      <c r="S460" s="25"/>
      <c r="T460" s="25"/>
      <c r="U460" s="25"/>
      <c r="V460" s="25"/>
      <c r="W460" s="25"/>
      <c r="X460" s="25"/>
      <c r="Y460" s="25"/>
      <c r="Z460" s="25"/>
      <c r="AA460" s="25"/>
      <c r="AB460" s="25"/>
      <c r="AC460" s="25"/>
      <c r="AD460" s="25"/>
      <c r="AE460" s="25"/>
      <c r="AF460" s="25"/>
      <c r="AG460" s="25"/>
      <c r="AH460" s="25"/>
      <c r="AI460" s="25"/>
      <c r="AJ460" s="25"/>
      <c r="AK460" s="25"/>
      <c r="AL460" s="25"/>
      <c r="AM460" s="25"/>
      <c r="AN460" s="25"/>
      <c r="AO460" s="25"/>
      <c r="AP460" s="25"/>
      <c r="AQ460" s="25"/>
      <c r="AR460" s="25"/>
      <c r="AS460" s="25"/>
      <c r="AT460" s="25"/>
      <c r="AU460" s="25"/>
      <c r="AV460" s="25"/>
      <c r="AW460" s="25"/>
      <c r="AX460" s="25"/>
      <c r="AY460" s="25"/>
      <c r="AZ460" s="25"/>
      <c r="BA460" s="25"/>
      <c r="BB460" s="25"/>
      <c r="BC460" s="25"/>
      <c r="BD460" s="25"/>
      <c r="BE460" s="25"/>
      <c r="BF460" s="25"/>
      <c r="BG460" s="25"/>
      <c r="BH460" s="25"/>
      <c r="BI460" s="25"/>
      <c r="BJ460" s="25"/>
      <c r="BK460" s="25"/>
      <c r="BL460" s="25"/>
      <c r="BM460" s="21">
        <f t="shared" si="794"/>
        <v>0</v>
      </c>
      <c r="BN460" s="18"/>
      <c r="BO460" s="18"/>
      <c r="BP460" s="18">
        <v>2010</v>
      </c>
      <c r="BQ460" s="14" t="e">
        <f t="shared" si="795"/>
        <v>#DIV/0!</v>
      </c>
      <c r="BR460" s="14" t="e">
        <f t="shared" si="764"/>
        <v>#DIV/0!</v>
      </c>
      <c r="BS460" s="14" t="e">
        <f t="shared" si="764"/>
        <v>#DIV/0!</v>
      </c>
      <c r="BT460" s="14" t="e">
        <f t="shared" si="764"/>
        <v>#DIV/0!</v>
      </c>
      <c r="BU460" s="14" t="e">
        <f t="shared" si="764"/>
        <v>#DIV/0!</v>
      </c>
      <c r="BV460" s="14" t="e">
        <f t="shared" si="764"/>
        <v>#DIV/0!</v>
      </c>
      <c r="BW460" s="14" t="e">
        <f t="shared" si="764"/>
        <v>#DIV/0!</v>
      </c>
      <c r="BX460" s="14" t="e">
        <f t="shared" si="764"/>
        <v>#DIV/0!</v>
      </c>
      <c r="BY460" s="14" t="e">
        <f t="shared" si="764"/>
        <v>#DIV/0!</v>
      </c>
      <c r="BZ460" s="14" t="e">
        <f t="shared" si="764"/>
        <v>#DIV/0!</v>
      </c>
      <c r="CA460" s="14" t="e">
        <f t="shared" si="764"/>
        <v>#DIV/0!</v>
      </c>
      <c r="CB460" s="14" t="e">
        <f t="shared" si="764"/>
        <v>#DIV/0!</v>
      </c>
      <c r="CC460" s="14" t="e">
        <f t="shared" si="764"/>
        <v>#DIV/0!</v>
      </c>
      <c r="CD460" s="14" t="e">
        <f t="shared" si="764"/>
        <v>#DIV/0!</v>
      </c>
      <c r="CE460" s="14" t="e">
        <f t="shared" si="764"/>
        <v>#DIV/0!</v>
      </c>
      <c r="CF460" s="14" t="e">
        <f t="shared" si="764"/>
        <v>#DIV/0!</v>
      </c>
      <c r="CG460" s="14" t="e">
        <f t="shared" si="764"/>
        <v>#DIV/0!</v>
      </c>
      <c r="CH460" s="14" t="e">
        <f t="shared" si="765"/>
        <v>#DIV/0!</v>
      </c>
      <c r="CI460" s="14" t="e">
        <f t="shared" si="766"/>
        <v>#DIV/0!</v>
      </c>
      <c r="CJ460" s="14" t="e">
        <f t="shared" si="767"/>
        <v>#DIV/0!</v>
      </c>
      <c r="CK460" s="14" t="e">
        <f t="shared" si="768"/>
        <v>#DIV/0!</v>
      </c>
      <c r="CL460" s="14" t="e">
        <f t="shared" si="769"/>
        <v>#DIV/0!</v>
      </c>
      <c r="CM460" s="14" t="e">
        <f t="shared" si="796"/>
        <v>#DIV/0!</v>
      </c>
      <c r="CN460" s="14" t="e">
        <f t="shared" si="770"/>
        <v>#DIV/0!</v>
      </c>
      <c r="CO460" s="14" t="e">
        <f t="shared" si="770"/>
        <v>#DIV/0!</v>
      </c>
      <c r="CP460" s="14" t="e">
        <f t="shared" si="770"/>
        <v>#DIV/0!</v>
      </c>
      <c r="CQ460" s="14" t="e">
        <f t="shared" si="770"/>
        <v>#DIV/0!</v>
      </c>
      <c r="CR460" s="14" t="e">
        <f t="shared" si="770"/>
        <v>#DIV/0!</v>
      </c>
      <c r="CS460" s="14" t="e">
        <f t="shared" si="770"/>
        <v>#DIV/0!</v>
      </c>
      <c r="CT460" s="14" t="e">
        <f t="shared" si="770"/>
        <v>#DIV/0!</v>
      </c>
      <c r="CU460" s="14" t="e">
        <f t="shared" si="770"/>
        <v>#DIV/0!</v>
      </c>
      <c r="CV460" s="14" t="e">
        <f t="shared" si="770"/>
        <v>#DIV/0!</v>
      </c>
      <c r="CW460" s="14" t="e">
        <f t="shared" si="770"/>
        <v>#DIV/0!</v>
      </c>
      <c r="CX460" s="14" t="e">
        <f t="shared" si="770"/>
        <v>#DIV/0!</v>
      </c>
      <c r="CY460" s="14" t="e">
        <f t="shared" si="770"/>
        <v>#DIV/0!</v>
      </c>
      <c r="CZ460" s="14" t="e">
        <f t="shared" si="770"/>
        <v>#DIV/0!</v>
      </c>
      <c r="DA460" s="14" t="e">
        <f t="shared" si="770"/>
        <v>#DIV/0!</v>
      </c>
      <c r="DB460" s="14" t="e">
        <f t="shared" si="770"/>
        <v>#DIV/0!</v>
      </c>
      <c r="DC460" s="14" t="e">
        <f t="shared" si="770"/>
        <v>#DIV/0!</v>
      </c>
      <c r="DD460" s="14" t="e">
        <f t="shared" si="771"/>
        <v>#DIV/0!</v>
      </c>
      <c r="DE460" s="14" t="e">
        <f t="shared" si="772"/>
        <v>#DIV/0!</v>
      </c>
      <c r="DF460" s="14" t="e">
        <f t="shared" si="773"/>
        <v>#DIV/0!</v>
      </c>
      <c r="DG460" s="14" t="e">
        <f t="shared" si="774"/>
        <v>#DIV/0!</v>
      </c>
      <c r="DH460" s="14" t="e">
        <f t="shared" si="775"/>
        <v>#DIV/0!</v>
      </c>
      <c r="DI460" s="14" t="e">
        <f t="shared" si="776"/>
        <v>#DIV/0!</v>
      </c>
      <c r="DJ460" s="14" t="e">
        <f t="shared" si="777"/>
        <v>#DIV/0!</v>
      </c>
      <c r="DK460" s="14" t="e">
        <f t="shared" si="778"/>
        <v>#DIV/0!</v>
      </c>
      <c r="DL460" s="14" t="e">
        <f t="shared" si="779"/>
        <v>#DIV/0!</v>
      </c>
      <c r="DM460" s="14" t="e">
        <f t="shared" si="780"/>
        <v>#DIV/0!</v>
      </c>
      <c r="DN460" s="14" t="e">
        <f t="shared" si="781"/>
        <v>#DIV/0!</v>
      </c>
      <c r="DO460" s="14" t="e">
        <f t="shared" si="782"/>
        <v>#DIV/0!</v>
      </c>
      <c r="DP460" s="14" t="e">
        <f t="shared" si="783"/>
        <v>#DIV/0!</v>
      </c>
      <c r="DQ460" s="14" t="e">
        <f t="shared" si="784"/>
        <v>#DIV/0!</v>
      </c>
      <c r="DR460" s="14" t="e">
        <f t="shared" si="785"/>
        <v>#DIV/0!</v>
      </c>
      <c r="DS460" s="14" t="e">
        <f t="shared" si="786"/>
        <v>#DIV/0!</v>
      </c>
      <c r="DT460" s="14" t="e">
        <f t="shared" si="787"/>
        <v>#DIV/0!</v>
      </c>
      <c r="DU460" s="14" t="e">
        <f t="shared" si="788"/>
        <v>#DIV/0!</v>
      </c>
      <c r="DV460" s="14" t="e">
        <f t="shared" si="789"/>
        <v>#DIV/0!</v>
      </c>
      <c r="DW460" s="14" t="e">
        <f t="shared" si="790"/>
        <v>#DIV/0!</v>
      </c>
      <c r="DX460" s="14" t="e">
        <f t="shared" si="791"/>
        <v>#DIV/0!</v>
      </c>
      <c r="DY460" s="14" t="e">
        <f t="shared" si="792"/>
        <v>#DIV/0!</v>
      </c>
      <c r="DZ460" s="14" t="e">
        <f t="shared" si="797"/>
        <v>#DIV/0!</v>
      </c>
    </row>
    <row r="461" spans="1:130">
      <c r="A461" s="18">
        <v>11</v>
      </c>
      <c r="B461" s="15">
        <f t="shared" si="793"/>
        <v>0.73333333333333317</v>
      </c>
      <c r="C461" s="18">
        <v>2011</v>
      </c>
      <c r="D461" s="25">
        <f t="shared" si="798"/>
        <v>0</v>
      </c>
      <c r="E461" s="25">
        <f t="shared" si="799"/>
        <v>0</v>
      </c>
      <c r="F461" s="25">
        <f t="shared" si="800"/>
        <v>0</v>
      </c>
      <c r="G461" s="25">
        <f t="shared" si="801"/>
        <v>0</v>
      </c>
      <c r="H461" s="25">
        <f t="shared" si="802"/>
        <v>0</v>
      </c>
      <c r="I461" s="25">
        <f t="shared" si="803"/>
        <v>0</v>
      </c>
      <c r="J461" s="25">
        <f t="shared" si="804"/>
        <v>0</v>
      </c>
      <c r="K461" s="25">
        <f t="shared" si="805"/>
        <v>0</v>
      </c>
      <c r="L461" s="25">
        <f t="shared" si="806"/>
        <v>0</v>
      </c>
      <c r="M461" s="25">
        <f t="shared" ref="M461:M479" si="807">VLOOKUP($C$75,$D$3:$K$63,$A$74,0)*(B452-B451)</f>
        <v>0</v>
      </c>
      <c r="N461" s="25">
        <f>VLOOKUP($C$76,$D$3:$K$63,$A$74,0)*(B451-B450)</f>
        <v>0</v>
      </c>
      <c r="O461" s="25">
        <f>VLOOKUP($C$77,$D$3:$K$63,$A$74,0)*B450</f>
        <v>0</v>
      </c>
      <c r="P461" s="25"/>
      <c r="Q461" s="25"/>
      <c r="R461" s="25"/>
      <c r="S461" s="25"/>
      <c r="T461" s="25"/>
      <c r="U461" s="25"/>
      <c r="V461" s="25"/>
      <c r="W461" s="25"/>
      <c r="X461" s="25"/>
      <c r="Y461" s="25"/>
      <c r="Z461" s="25"/>
      <c r="AA461" s="25"/>
      <c r="AB461" s="25"/>
      <c r="AC461" s="25"/>
      <c r="AD461" s="25"/>
      <c r="AE461" s="25"/>
      <c r="AF461" s="25"/>
      <c r="AG461" s="25"/>
      <c r="AH461" s="25"/>
      <c r="AI461" s="25"/>
      <c r="AJ461" s="25"/>
      <c r="AK461" s="25"/>
      <c r="AL461" s="25"/>
      <c r="AM461" s="25"/>
      <c r="AN461" s="25"/>
      <c r="AO461" s="25"/>
      <c r="AP461" s="25"/>
      <c r="AQ461" s="25"/>
      <c r="AR461" s="25"/>
      <c r="AS461" s="25"/>
      <c r="AT461" s="25"/>
      <c r="AU461" s="25"/>
      <c r="AV461" s="25"/>
      <c r="AW461" s="25"/>
      <c r="AX461" s="25"/>
      <c r="AY461" s="25"/>
      <c r="AZ461" s="25"/>
      <c r="BA461" s="25"/>
      <c r="BB461" s="25"/>
      <c r="BC461" s="25"/>
      <c r="BD461" s="25"/>
      <c r="BE461" s="25"/>
      <c r="BF461" s="25"/>
      <c r="BG461" s="25"/>
      <c r="BH461" s="25"/>
      <c r="BI461" s="25"/>
      <c r="BJ461" s="25"/>
      <c r="BK461" s="25"/>
      <c r="BL461" s="25"/>
      <c r="BM461" s="21">
        <f t="shared" si="794"/>
        <v>0</v>
      </c>
      <c r="BN461" s="18"/>
      <c r="BO461" s="18"/>
      <c r="BP461" s="18">
        <v>2011</v>
      </c>
      <c r="BQ461" s="14" t="e">
        <f t="shared" si="795"/>
        <v>#DIV/0!</v>
      </c>
      <c r="BR461" s="14" t="e">
        <f t="shared" si="764"/>
        <v>#DIV/0!</v>
      </c>
      <c r="BS461" s="14" t="e">
        <f t="shared" si="764"/>
        <v>#DIV/0!</v>
      </c>
      <c r="BT461" s="14" t="e">
        <f t="shared" si="764"/>
        <v>#DIV/0!</v>
      </c>
      <c r="BU461" s="14" t="e">
        <f t="shared" si="764"/>
        <v>#DIV/0!</v>
      </c>
      <c r="BV461" s="14" t="e">
        <f t="shared" si="764"/>
        <v>#DIV/0!</v>
      </c>
      <c r="BW461" s="14" t="e">
        <f t="shared" si="764"/>
        <v>#DIV/0!</v>
      </c>
      <c r="BX461" s="14" t="e">
        <f t="shared" si="764"/>
        <v>#DIV/0!</v>
      </c>
      <c r="BY461" s="14" t="e">
        <f t="shared" si="764"/>
        <v>#DIV/0!</v>
      </c>
      <c r="BZ461" s="14" t="e">
        <f t="shared" si="764"/>
        <v>#DIV/0!</v>
      </c>
      <c r="CA461" s="14" t="e">
        <f t="shared" si="764"/>
        <v>#DIV/0!</v>
      </c>
      <c r="CB461" s="14" t="e">
        <f t="shared" si="764"/>
        <v>#DIV/0!</v>
      </c>
      <c r="CC461" s="14" t="e">
        <f t="shared" si="764"/>
        <v>#DIV/0!</v>
      </c>
      <c r="CD461" s="14" t="e">
        <f t="shared" si="764"/>
        <v>#DIV/0!</v>
      </c>
      <c r="CE461" s="14" t="e">
        <f t="shared" si="764"/>
        <v>#DIV/0!</v>
      </c>
      <c r="CF461" s="14" t="e">
        <f t="shared" si="764"/>
        <v>#DIV/0!</v>
      </c>
      <c r="CG461" s="14" t="e">
        <f t="shared" si="764"/>
        <v>#DIV/0!</v>
      </c>
      <c r="CH461" s="14" t="e">
        <f t="shared" si="765"/>
        <v>#DIV/0!</v>
      </c>
      <c r="CI461" s="14" t="e">
        <f t="shared" si="766"/>
        <v>#DIV/0!</v>
      </c>
      <c r="CJ461" s="14" t="e">
        <f t="shared" si="767"/>
        <v>#DIV/0!</v>
      </c>
      <c r="CK461" s="14" t="e">
        <f t="shared" si="768"/>
        <v>#DIV/0!</v>
      </c>
      <c r="CL461" s="14" t="e">
        <f t="shared" si="769"/>
        <v>#DIV/0!</v>
      </c>
      <c r="CM461" s="14" t="e">
        <f t="shared" si="796"/>
        <v>#DIV/0!</v>
      </c>
      <c r="CN461" s="14" t="e">
        <f t="shared" si="770"/>
        <v>#DIV/0!</v>
      </c>
      <c r="CO461" s="14" t="e">
        <f t="shared" si="770"/>
        <v>#DIV/0!</v>
      </c>
      <c r="CP461" s="14" t="e">
        <f t="shared" si="770"/>
        <v>#DIV/0!</v>
      </c>
      <c r="CQ461" s="14" t="e">
        <f t="shared" si="770"/>
        <v>#DIV/0!</v>
      </c>
      <c r="CR461" s="14" t="e">
        <f t="shared" si="770"/>
        <v>#DIV/0!</v>
      </c>
      <c r="CS461" s="14" t="e">
        <f t="shared" si="770"/>
        <v>#DIV/0!</v>
      </c>
      <c r="CT461" s="14" t="e">
        <f t="shared" si="770"/>
        <v>#DIV/0!</v>
      </c>
      <c r="CU461" s="14" t="e">
        <f t="shared" si="770"/>
        <v>#DIV/0!</v>
      </c>
      <c r="CV461" s="14" t="e">
        <f t="shared" si="770"/>
        <v>#DIV/0!</v>
      </c>
      <c r="CW461" s="14" t="e">
        <f t="shared" si="770"/>
        <v>#DIV/0!</v>
      </c>
      <c r="CX461" s="14" t="e">
        <f t="shared" si="770"/>
        <v>#DIV/0!</v>
      </c>
      <c r="CY461" s="14" t="e">
        <f t="shared" si="770"/>
        <v>#DIV/0!</v>
      </c>
      <c r="CZ461" s="14" t="e">
        <f t="shared" si="770"/>
        <v>#DIV/0!</v>
      </c>
      <c r="DA461" s="14" t="e">
        <f t="shared" si="770"/>
        <v>#DIV/0!</v>
      </c>
      <c r="DB461" s="14" t="e">
        <f t="shared" si="770"/>
        <v>#DIV/0!</v>
      </c>
      <c r="DC461" s="14" t="e">
        <f t="shared" si="770"/>
        <v>#DIV/0!</v>
      </c>
      <c r="DD461" s="14" t="e">
        <f t="shared" si="771"/>
        <v>#DIV/0!</v>
      </c>
      <c r="DE461" s="14" t="e">
        <f t="shared" si="772"/>
        <v>#DIV/0!</v>
      </c>
      <c r="DF461" s="14" t="e">
        <f t="shared" si="773"/>
        <v>#DIV/0!</v>
      </c>
      <c r="DG461" s="14" t="e">
        <f t="shared" si="774"/>
        <v>#DIV/0!</v>
      </c>
      <c r="DH461" s="14" t="e">
        <f t="shared" si="775"/>
        <v>#DIV/0!</v>
      </c>
      <c r="DI461" s="14" t="e">
        <f t="shared" si="776"/>
        <v>#DIV/0!</v>
      </c>
      <c r="DJ461" s="14" t="e">
        <f t="shared" si="777"/>
        <v>#DIV/0!</v>
      </c>
      <c r="DK461" s="14" t="e">
        <f t="shared" si="778"/>
        <v>#DIV/0!</v>
      </c>
      <c r="DL461" s="14" t="e">
        <f t="shared" si="779"/>
        <v>#DIV/0!</v>
      </c>
      <c r="DM461" s="14" t="e">
        <f t="shared" si="780"/>
        <v>#DIV/0!</v>
      </c>
      <c r="DN461" s="14" t="e">
        <f t="shared" si="781"/>
        <v>#DIV/0!</v>
      </c>
      <c r="DO461" s="14" t="e">
        <f t="shared" si="782"/>
        <v>#DIV/0!</v>
      </c>
      <c r="DP461" s="14" t="e">
        <f t="shared" si="783"/>
        <v>#DIV/0!</v>
      </c>
      <c r="DQ461" s="14" t="e">
        <f t="shared" si="784"/>
        <v>#DIV/0!</v>
      </c>
      <c r="DR461" s="14" t="e">
        <f t="shared" si="785"/>
        <v>#DIV/0!</v>
      </c>
      <c r="DS461" s="14" t="e">
        <f t="shared" si="786"/>
        <v>#DIV/0!</v>
      </c>
      <c r="DT461" s="14" t="e">
        <f t="shared" si="787"/>
        <v>#DIV/0!</v>
      </c>
      <c r="DU461" s="14" t="e">
        <f t="shared" si="788"/>
        <v>#DIV/0!</v>
      </c>
      <c r="DV461" s="14" t="e">
        <f t="shared" si="789"/>
        <v>#DIV/0!</v>
      </c>
      <c r="DW461" s="14" t="e">
        <f t="shared" si="790"/>
        <v>#DIV/0!</v>
      </c>
      <c r="DX461" s="14" t="e">
        <f t="shared" si="791"/>
        <v>#DIV/0!</v>
      </c>
      <c r="DY461" s="14" t="e">
        <f t="shared" si="792"/>
        <v>#DIV/0!</v>
      </c>
      <c r="DZ461" s="14" t="e">
        <f t="shared" si="797"/>
        <v>#DIV/0!</v>
      </c>
    </row>
    <row r="462" spans="1:130">
      <c r="A462" s="18">
        <v>12</v>
      </c>
      <c r="B462" s="15">
        <f t="shared" si="793"/>
        <v>0.79999999999999982</v>
      </c>
      <c r="C462" s="18">
        <v>2012</v>
      </c>
      <c r="D462" s="25">
        <f t="shared" si="798"/>
        <v>0</v>
      </c>
      <c r="E462" s="25">
        <f t="shared" si="799"/>
        <v>0</v>
      </c>
      <c r="F462" s="25">
        <f t="shared" si="800"/>
        <v>0</v>
      </c>
      <c r="G462" s="25">
        <f t="shared" si="801"/>
        <v>0</v>
      </c>
      <c r="H462" s="25">
        <f t="shared" si="802"/>
        <v>0</v>
      </c>
      <c r="I462" s="25">
        <f t="shared" si="803"/>
        <v>0</v>
      </c>
      <c r="J462" s="25">
        <f t="shared" si="804"/>
        <v>0</v>
      </c>
      <c r="K462" s="25">
        <f t="shared" si="805"/>
        <v>0</v>
      </c>
      <c r="L462" s="25">
        <f t="shared" si="806"/>
        <v>0</v>
      </c>
      <c r="M462" s="25">
        <f t="shared" si="807"/>
        <v>0</v>
      </c>
      <c r="N462" s="25">
        <f t="shared" ref="N462:N480" si="808">VLOOKUP($C$76,$D$3:$K$63,$A$74,0)*(B452-B451)</f>
        <v>0</v>
      </c>
      <c r="O462" s="25">
        <f>VLOOKUP($C$77,$D$3:$K$63,$A$74,0)*(B451-B450)</f>
        <v>0</v>
      </c>
      <c r="P462" s="25">
        <f>VLOOKUP($C$78,$D$3:$K$63,$A$74,0)*B450</f>
        <v>0</v>
      </c>
      <c r="Q462" s="25"/>
      <c r="R462" s="25"/>
      <c r="S462" s="25"/>
      <c r="T462" s="25"/>
      <c r="U462" s="25"/>
      <c r="V462" s="25"/>
      <c r="W462" s="25"/>
      <c r="X462" s="25"/>
      <c r="Y462" s="25"/>
      <c r="Z462" s="25"/>
      <c r="AA462" s="25"/>
      <c r="AB462" s="25"/>
      <c r="AC462" s="25"/>
      <c r="AD462" s="25"/>
      <c r="AE462" s="25"/>
      <c r="AF462" s="25"/>
      <c r="AG462" s="25"/>
      <c r="AH462" s="25"/>
      <c r="AI462" s="25"/>
      <c r="AJ462" s="25"/>
      <c r="AK462" s="25"/>
      <c r="AL462" s="25"/>
      <c r="AM462" s="25"/>
      <c r="AN462" s="25"/>
      <c r="AO462" s="25"/>
      <c r="AP462" s="25"/>
      <c r="AQ462" s="25"/>
      <c r="AR462" s="25"/>
      <c r="AS462" s="25"/>
      <c r="AT462" s="25"/>
      <c r="AU462" s="25"/>
      <c r="AV462" s="25"/>
      <c r="AW462" s="25"/>
      <c r="AX462" s="25"/>
      <c r="AY462" s="25"/>
      <c r="AZ462" s="25"/>
      <c r="BA462" s="25"/>
      <c r="BB462" s="25"/>
      <c r="BC462" s="25"/>
      <c r="BD462" s="25"/>
      <c r="BE462" s="25"/>
      <c r="BF462" s="25"/>
      <c r="BG462" s="25"/>
      <c r="BH462" s="25"/>
      <c r="BI462" s="25"/>
      <c r="BJ462" s="25"/>
      <c r="BK462" s="25"/>
      <c r="BL462" s="25"/>
      <c r="BM462" s="21">
        <f t="shared" si="794"/>
        <v>0</v>
      </c>
      <c r="BN462" s="18"/>
      <c r="BO462" s="18"/>
      <c r="BP462" s="18">
        <v>2012</v>
      </c>
      <c r="BQ462" s="14" t="e">
        <f t="shared" si="795"/>
        <v>#DIV/0!</v>
      </c>
      <c r="BR462" s="14" t="e">
        <f t="shared" si="764"/>
        <v>#DIV/0!</v>
      </c>
      <c r="BS462" s="14" t="e">
        <f t="shared" si="764"/>
        <v>#DIV/0!</v>
      </c>
      <c r="BT462" s="14" t="e">
        <f t="shared" si="764"/>
        <v>#DIV/0!</v>
      </c>
      <c r="BU462" s="14" t="e">
        <f t="shared" si="764"/>
        <v>#DIV/0!</v>
      </c>
      <c r="BV462" s="14" t="e">
        <f t="shared" si="764"/>
        <v>#DIV/0!</v>
      </c>
      <c r="BW462" s="14" t="e">
        <f t="shared" si="764"/>
        <v>#DIV/0!</v>
      </c>
      <c r="BX462" s="14" t="e">
        <f t="shared" si="764"/>
        <v>#DIV/0!</v>
      </c>
      <c r="BY462" s="14" t="e">
        <f t="shared" si="764"/>
        <v>#DIV/0!</v>
      </c>
      <c r="BZ462" s="14" t="e">
        <f t="shared" si="764"/>
        <v>#DIV/0!</v>
      </c>
      <c r="CA462" s="14" t="e">
        <f t="shared" si="764"/>
        <v>#DIV/0!</v>
      </c>
      <c r="CB462" s="14" t="e">
        <f t="shared" si="764"/>
        <v>#DIV/0!</v>
      </c>
      <c r="CC462" s="14" t="e">
        <f t="shared" si="764"/>
        <v>#DIV/0!</v>
      </c>
      <c r="CD462" s="14" t="e">
        <f t="shared" si="764"/>
        <v>#DIV/0!</v>
      </c>
      <c r="CE462" s="14" t="e">
        <f t="shared" si="764"/>
        <v>#DIV/0!</v>
      </c>
      <c r="CF462" s="14" t="e">
        <f t="shared" si="764"/>
        <v>#DIV/0!</v>
      </c>
      <c r="CG462" s="14" t="e">
        <f t="shared" si="764"/>
        <v>#DIV/0!</v>
      </c>
      <c r="CH462" s="14" t="e">
        <f t="shared" si="765"/>
        <v>#DIV/0!</v>
      </c>
      <c r="CI462" s="14" t="e">
        <f t="shared" si="766"/>
        <v>#DIV/0!</v>
      </c>
      <c r="CJ462" s="14" t="e">
        <f t="shared" si="767"/>
        <v>#DIV/0!</v>
      </c>
      <c r="CK462" s="14" t="e">
        <f t="shared" si="768"/>
        <v>#DIV/0!</v>
      </c>
      <c r="CL462" s="14" t="e">
        <f t="shared" si="769"/>
        <v>#DIV/0!</v>
      </c>
      <c r="CM462" s="14" t="e">
        <f t="shared" si="796"/>
        <v>#DIV/0!</v>
      </c>
      <c r="CN462" s="14" t="e">
        <f t="shared" si="770"/>
        <v>#DIV/0!</v>
      </c>
      <c r="CO462" s="14" t="e">
        <f t="shared" si="770"/>
        <v>#DIV/0!</v>
      </c>
      <c r="CP462" s="14" t="e">
        <f t="shared" si="770"/>
        <v>#DIV/0!</v>
      </c>
      <c r="CQ462" s="14" t="e">
        <f t="shared" si="770"/>
        <v>#DIV/0!</v>
      </c>
      <c r="CR462" s="14" t="e">
        <f t="shared" si="770"/>
        <v>#DIV/0!</v>
      </c>
      <c r="CS462" s="14" t="e">
        <f t="shared" si="770"/>
        <v>#DIV/0!</v>
      </c>
      <c r="CT462" s="14" t="e">
        <f t="shared" si="770"/>
        <v>#DIV/0!</v>
      </c>
      <c r="CU462" s="14" t="e">
        <f t="shared" si="770"/>
        <v>#DIV/0!</v>
      </c>
      <c r="CV462" s="14" t="e">
        <f t="shared" si="770"/>
        <v>#DIV/0!</v>
      </c>
      <c r="CW462" s="14" t="e">
        <f t="shared" si="770"/>
        <v>#DIV/0!</v>
      </c>
      <c r="CX462" s="14" t="e">
        <f t="shared" si="770"/>
        <v>#DIV/0!</v>
      </c>
      <c r="CY462" s="14" t="e">
        <f t="shared" si="770"/>
        <v>#DIV/0!</v>
      </c>
      <c r="CZ462" s="14" t="e">
        <f t="shared" si="770"/>
        <v>#DIV/0!</v>
      </c>
      <c r="DA462" s="14" t="e">
        <f t="shared" si="770"/>
        <v>#DIV/0!</v>
      </c>
      <c r="DB462" s="14" t="e">
        <f t="shared" si="770"/>
        <v>#DIV/0!</v>
      </c>
      <c r="DC462" s="14" t="e">
        <f t="shared" si="770"/>
        <v>#DIV/0!</v>
      </c>
      <c r="DD462" s="14" t="e">
        <f t="shared" si="771"/>
        <v>#DIV/0!</v>
      </c>
      <c r="DE462" s="14" t="e">
        <f t="shared" si="772"/>
        <v>#DIV/0!</v>
      </c>
      <c r="DF462" s="14" t="e">
        <f t="shared" si="773"/>
        <v>#DIV/0!</v>
      </c>
      <c r="DG462" s="14" t="e">
        <f t="shared" si="774"/>
        <v>#DIV/0!</v>
      </c>
      <c r="DH462" s="14" t="e">
        <f t="shared" si="775"/>
        <v>#DIV/0!</v>
      </c>
      <c r="DI462" s="14" t="e">
        <f t="shared" si="776"/>
        <v>#DIV/0!</v>
      </c>
      <c r="DJ462" s="14" t="e">
        <f t="shared" si="777"/>
        <v>#DIV/0!</v>
      </c>
      <c r="DK462" s="14" t="e">
        <f t="shared" si="778"/>
        <v>#DIV/0!</v>
      </c>
      <c r="DL462" s="14" t="e">
        <f t="shared" si="779"/>
        <v>#DIV/0!</v>
      </c>
      <c r="DM462" s="14" t="e">
        <f t="shared" si="780"/>
        <v>#DIV/0!</v>
      </c>
      <c r="DN462" s="14" t="e">
        <f t="shared" si="781"/>
        <v>#DIV/0!</v>
      </c>
      <c r="DO462" s="14" t="e">
        <f t="shared" si="782"/>
        <v>#DIV/0!</v>
      </c>
      <c r="DP462" s="14" t="e">
        <f t="shared" si="783"/>
        <v>#DIV/0!</v>
      </c>
      <c r="DQ462" s="14" t="e">
        <f t="shared" si="784"/>
        <v>#DIV/0!</v>
      </c>
      <c r="DR462" s="14" t="e">
        <f t="shared" si="785"/>
        <v>#DIV/0!</v>
      </c>
      <c r="DS462" s="14" t="e">
        <f t="shared" si="786"/>
        <v>#DIV/0!</v>
      </c>
      <c r="DT462" s="14" t="e">
        <f t="shared" si="787"/>
        <v>#DIV/0!</v>
      </c>
      <c r="DU462" s="14" t="e">
        <f t="shared" si="788"/>
        <v>#DIV/0!</v>
      </c>
      <c r="DV462" s="14" t="e">
        <f t="shared" si="789"/>
        <v>#DIV/0!</v>
      </c>
      <c r="DW462" s="14" t="e">
        <f t="shared" si="790"/>
        <v>#DIV/0!</v>
      </c>
      <c r="DX462" s="14" t="e">
        <f t="shared" si="791"/>
        <v>#DIV/0!</v>
      </c>
      <c r="DY462" s="14" t="e">
        <f t="shared" si="792"/>
        <v>#DIV/0!</v>
      </c>
      <c r="DZ462" s="14" t="e">
        <f t="shared" si="797"/>
        <v>#DIV/0!</v>
      </c>
    </row>
    <row r="463" spans="1:130">
      <c r="A463" s="18">
        <v>13</v>
      </c>
      <c r="B463" s="15">
        <f t="shared" si="793"/>
        <v>0.86666666666666647</v>
      </c>
      <c r="C463" s="18">
        <v>2013</v>
      </c>
      <c r="D463" s="25">
        <f t="shared" si="798"/>
        <v>0</v>
      </c>
      <c r="E463" s="25">
        <f t="shared" si="799"/>
        <v>0</v>
      </c>
      <c r="F463" s="25">
        <f t="shared" si="800"/>
        <v>0</v>
      </c>
      <c r="G463" s="25">
        <f t="shared" si="801"/>
        <v>0</v>
      </c>
      <c r="H463" s="25">
        <f t="shared" si="802"/>
        <v>0</v>
      </c>
      <c r="I463" s="25">
        <f t="shared" si="803"/>
        <v>0</v>
      </c>
      <c r="J463" s="25">
        <f t="shared" si="804"/>
        <v>0</v>
      </c>
      <c r="K463" s="25">
        <f t="shared" si="805"/>
        <v>0</v>
      </c>
      <c r="L463" s="25">
        <f t="shared" si="806"/>
        <v>0</v>
      </c>
      <c r="M463" s="25">
        <f t="shared" si="807"/>
        <v>0</v>
      </c>
      <c r="N463" s="25">
        <f t="shared" si="808"/>
        <v>0</v>
      </c>
      <c r="O463" s="25">
        <f t="shared" ref="O463:O481" si="809">VLOOKUP($C$77,$D$3:$K$63,$A$74,0)*(B452-B451)</f>
        <v>0</v>
      </c>
      <c r="P463" s="25">
        <f>VLOOKUP($C$78,$D$3:$K$63,$A$74,0)*(B451-B450)</f>
        <v>0</v>
      </c>
      <c r="Q463" s="25">
        <f>VLOOKUP($C$79,$D$3:$K$63,$A$74,0)*B450</f>
        <v>0</v>
      </c>
      <c r="R463" s="25"/>
      <c r="S463" s="25"/>
      <c r="T463" s="25"/>
      <c r="U463" s="25"/>
      <c r="V463" s="25"/>
      <c r="W463" s="25"/>
      <c r="X463" s="25"/>
      <c r="Y463" s="25"/>
      <c r="Z463" s="25"/>
      <c r="AA463" s="25"/>
      <c r="AB463" s="25"/>
      <c r="AC463" s="25"/>
      <c r="AD463" s="25"/>
      <c r="AE463" s="25"/>
      <c r="AF463" s="25"/>
      <c r="AG463" s="25"/>
      <c r="AH463" s="25"/>
      <c r="AI463" s="25"/>
      <c r="AJ463" s="25"/>
      <c r="AK463" s="25"/>
      <c r="AL463" s="25"/>
      <c r="AM463" s="25"/>
      <c r="AN463" s="25"/>
      <c r="AO463" s="25"/>
      <c r="AP463" s="25"/>
      <c r="AQ463" s="25"/>
      <c r="AR463" s="25"/>
      <c r="AS463" s="25"/>
      <c r="AT463" s="25"/>
      <c r="AU463" s="25"/>
      <c r="AV463" s="25"/>
      <c r="AW463" s="25"/>
      <c r="AX463" s="25"/>
      <c r="AY463" s="25"/>
      <c r="AZ463" s="25"/>
      <c r="BA463" s="25"/>
      <c r="BB463" s="25"/>
      <c r="BC463" s="25"/>
      <c r="BD463" s="25"/>
      <c r="BE463" s="25"/>
      <c r="BF463" s="25"/>
      <c r="BG463" s="25"/>
      <c r="BH463" s="25"/>
      <c r="BI463" s="25"/>
      <c r="BJ463" s="25"/>
      <c r="BK463" s="25"/>
      <c r="BL463" s="25"/>
      <c r="BM463" s="21">
        <f t="shared" si="794"/>
        <v>0</v>
      </c>
      <c r="BN463" s="18"/>
      <c r="BO463" s="18"/>
      <c r="BP463" s="18">
        <v>2013</v>
      </c>
      <c r="BQ463" s="14" t="e">
        <f t="shared" si="795"/>
        <v>#DIV/0!</v>
      </c>
      <c r="BR463" s="14" t="e">
        <f t="shared" si="764"/>
        <v>#DIV/0!</v>
      </c>
      <c r="BS463" s="14" t="e">
        <f t="shared" si="764"/>
        <v>#DIV/0!</v>
      </c>
      <c r="BT463" s="14" t="e">
        <f t="shared" si="764"/>
        <v>#DIV/0!</v>
      </c>
      <c r="BU463" s="14" t="e">
        <f t="shared" si="764"/>
        <v>#DIV/0!</v>
      </c>
      <c r="BV463" s="14" t="e">
        <f t="shared" si="764"/>
        <v>#DIV/0!</v>
      </c>
      <c r="BW463" s="14" t="e">
        <f t="shared" si="764"/>
        <v>#DIV/0!</v>
      </c>
      <c r="BX463" s="14" t="e">
        <f t="shared" si="764"/>
        <v>#DIV/0!</v>
      </c>
      <c r="BY463" s="14" t="e">
        <f t="shared" si="764"/>
        <v>#DIV/0!</v>
      </c>
      <c r="BZ463" s="14" t="e">
        <f t="shared" si="764"/>
        <v>#DIV/0!</v>
      </c>
      <c r="CA463" s="14" t="e">
        <f t="shared" si="764"/>
        <v>#DIV/0!</v>
      </c>
      <c r="CB463" s="14" t="e">
        <f t="shared" si="764"/>
        <v>#DIV/0!</v>
      </c>
      <c r="CC463" s="14" t="e">
        <f t="shared" si="764"/>
        <v>#DIV/0!</v>
      </c>
      <c r="CD463" s="14" t="e">
        <f t="shared" si="764"/>
        <v>#DIV/0!</v>
      </c>
      <c r="CE463" s="14" t="e">
        <f t="shared" si="764"/>
        <v>#DIV/0!</v>
      </c>
      <c r="CF463" s="14" t="e">
        <f t="shared" si="764"/>
        <v>#DIV/0!</v>
      </c>
      <c r="CG463" s="14" t="e">
        <f t="shared" si="764"/>
        <v>#DIV/0!</v>
      </c>
      <c r="CH463" s="14" t="e">
        <f t="shared" si="765"/>
        <v>#DIV/0!</v>
      </c>
      <c r="CI463" s="14" t="e">
        <f t="shared" si="766"/>
        <v>#DIV/0!</v>
      </c>
      <c r="CJ463" s="14" t="e">
        <f t="shared" si="767"/>
        <v>#DIV/0!</v>
      </c>
      <c r="CK463" s="14" t="e">
        <f t="shared" si="768"/>
        <v>#DIV/0!</v>
      </c>
      <c r="CL463" s="14" t="e">
        <f t="shared" si="769"/>
        <v>#DIV/0!</v>
      </c>
      <c r="CM463" s="14" t="e">
        <f t="shared" si="796"/>
        <v>#DIV/0!</v>
      </c>
      <c r="CN463" s="14" t="e">
        <f t="shared" si="770"/>
        <v>#DIV/0!</v>
      </c>
      <c r="CO463" s="14" t="e">
        <f t="shared" si="770"/>
        <v>#DIV/0!</v>
      </c>
      <c r="CP463" s="14" t="e">
        <f t="shared" si="770"/>
        <v>#DIV/0!</v>
      </c>
      <c r="CQ463" s="14" t="e">
        <f t="shared" si="770"/>
        <v>#DIV/0!</v>
      </c>
      <c r="CR463" s="14" t="e">
        <f t="shared" si="770"/>
        <v>#DIV/0!</v>
      </c>
      <c r="CS463" s="14" t="e">
        <f t="shared" si="770"/>
        <v>#DIV/0!</v>
      </c>
      <c r="CT463" s="14" t="e">
        <f t="shared" si="770"/>
        <v>#DIV/0!</v>
      </c>
      <c r="CU463" s="14" t="e">
        <f t="shared" si="770"/>
        <v>#DIV/0!</v>
      </c>
      <c r="CV463" s="14" t="e">
        <f t="shared" si="770"/>
        <v>#DIV/0!</v>
      </c>
      <c r="CW463" s="14" t="e">
        <f t="shared" si="770"/>
        <v>#DIV/0!</v>
      </c>
      <c r="CX463" s="14" t="e">
        <f t="shared" si="770"/>
        <v>#DIV/0!</v>
      </c>
      <c r="CY463" s="14" t="e">
        <f t="shared" si="770"/>
        <v>#DIV/0!</v>
      </c>
      <c r="CZ463" s="14" t="e">
        <f t="shared" si="770"/>
        <v>#DIV/0!</v>
      </c>
      <c r="DA463" s="14" t="e">
        <f t="shared" si="770"/>
        <v>#DIV/0!</v>
      </c>
      <c r="DB463" s="14" t="e">
        <f t="shared" si="770"/>
        <v>#DIV/0!</v>
      </c>
      <c r="DC463" s="14" t="e">
        <f t="shared" si="770"/>
        <v>#DIV/0!</v>
      </c>
      <c r="DD463" s="14" t="e">
        <f t="shared" si="771"/>
        <v>#DIV/0!</v>
      </c>
      <c r="DE463" s="14" t="e">
        <f t="shared" si="772"/>
        <v>#DIV/0!</v>
      </c>
      <c r="DF463" s="14" t="e">
        <f t="shared" si="773"/>
        <v>#DIV/0!</v>
      </c>
      <c r="DG463" s="14" t="e">
        <f t="shared" si="774"/>
        <v>#DIV/0!</v>
      </c>
      <c r="DH463" s="14" t="e">
        <f t="shared" si="775"/>
        <v>#DIV/0!</v>
      </c>
      <c r="DI463" s="14" t="e">
        <f t="shared" si="776"/>
        <v>#DIV/0!</v>
      </c>
      <c r="DJ463" s="14" t="e">
        <f t="shared" si="777"/>
        <v>#DIV/0!</v>
      </c>
      <c r="DK463" s="14" t="e">
        <f t="shared" si="778"/>
        <v>#DIV/0!</v>
      </c>
      <c r="DL463" s="14" t="e">
        <f t="shared" si="779"/>
        <v>#DIV/0!</v>
      </c>
      <c r="DM463" s="14" t="e">
        <f t="shared" si="780"/>
        <v>#DIV/0!</v>
      </c>
      <c r="DN463" s="14" t="e">
        <f t="shared" si="781"/>
        <v>#DIV/0!</v>
      </c>
      <c r="DO463" s="14" t="e">
        <f t="shared" si="782"/>
        <v>#DIV/0!</v>
      </c>
      <c r="DP463" s="14" t="e">
        <f t="shared" si="783"/>
        <v>#DIV/0!</v>
      </c>
      <c r="DQ463" s="14" t="e">
        <f t="shared" si="784"/>
        <v>#DIV/0!</v>
      </c>
      <c r="DR463" s="14" t="e">
        <f t="shared" si="785"/>
        <v>#DIV/0!</v>
      </c>
      <c r="DS463" s="14" t="e">
        <f t="shared" si="786"/>
        <v>#DIV/0!</v>
      </c>
      <c r="DT463" s="14" t="e">
        <f t="shared" si="787"/>
        <v>#DIV/0!</v>
      </c>
      <c r="DU463" s="14" t="e">
        <f t="shared" si="788"/>
        <v>#DIV/0!</v>
      </c>
      <c r="DV463" s="14" t="e">
        <f t="shared" si="789"/>
        <v>#DIV/0!</v>
      </c>
      <c r="DW463" s="14" t="e">
        <f t="shared" si="790"/>
        <v>#DIV/0!</v>
      </c>
      <c r="DX463" s="14" t="e">
        <f t="shared" si="791"/>
        <v>#DIV/0!</v>
      </c>
      <c r="DY463" s="14" t="e">
        <f t="shared" si="792"/>
        <v>#DIV/0!</v>
      </c>
      <c r="DZ463" s="14" t="e">
        <f t="shared" si="797"/>
        <v>#DIV/0!</v>
      </c>
    </row>
    <row r="464" spans="1:130">
      <c r="A464" s="18">
        <v>14</v>
      </c>
      <c r="B464" s="15">
        <f t="shared" si="793"/>
        <v>0.93333333333333313</v>
      </c>
      <c r="C464" s="18">
        <v>2014</v>
      </c>
      <c r="D464" s="25">
        <f t="shared" si="798"/>
        <v>0</v>
      </c>
      <c r="E464" s="25">
        <f t="shared" si="799"/>
        <v>0</v>
      </c>
      <c r="F464" s="25">
        <f t="shared" si="800"/>
        <v>0</v>
      </c>
      <c r="G464" s="25">
        <f t="shared" si="801"/>
        <v>0</v>
      </c>
      <c r="H464" s="25">
        <f t="shared" si="802"/>
        <v>0</v>
      </c>
      <c r="I464" s="25">
        <f t="shared" si="803"/>
        <v>0</v>
      </c>
      <c r="J464" s="25">
        <f t="shared" si="804"/>
        <v>0</v>
      </c>
      <c r="K464" s="25">
        <f t="shared" si="805"/>
        <v>0</v>
      </c>
      <c r="L464" s="25">
        <f t="shared" si="806"/>
        <v>0</v>
      </c>
      <c r="M464" s="25">
        <f t="shared" si="807"/>
        <v>0</v>
      </c>
      <c r="N464" s="25">
        <f t="shared" si="808"/>
        <v>0</v>
      </c>
      <c r="O464" s="25">
        <f t="shared" si="809"/>
        <v>0</v>
      </c>
      <c r="P464" s="25">
        <f t="shared" ref="P464:P482" si="810">VLOOKUP($C$78,$D$3:$K$63,$A$74,0)*(B452-B451)</f>
        <v>0</v>
      </c>
      <c r="Q464" s="25">
        <f>VLOOKUP($C$79,$D$3:$K$63,$A$74,0)*(B451-B450)</f>
        <v>0</v>
      </c>
      <c r="R464" s="25">
        <f>VLOOKUP($C$80,$D$3:$K$63,$A$74,0)*B450</f>
        <v>0</v>
      </c>
      <c r="S464" s="25"/>
      <c r="T464" s="25"/>
      <c r="U464" s="25"/>
      <c r="V464" s="25"/>
      <c r="W464" s="25"/>
      <c r="X464" s="25"/>
      <c r="Y464" s="25"/>
      <c r="Z464" s="25"/>
      <c r="AA464" s="25"/>
      <c r="AB464" s="25"/>
      <c r="AC464" s="25"/>
      <c r="AD464" s="25"/>
      <c r="AE464" s="25"/>
      <c r="AF464" s="25"/>
      <c r="AG464" s="25"/>
      <c r="AH464" s="25"/>
      <c r="AI464" s="25"/>
      <c r="AJ464" s="25"/>
      <c r="AK464" s="25"/>
      <c r="AL464" s="25"/>
      <c r="AM464" s="25"/>
      <c r="AN464" s="25"/>
      <c r="AO464" s="25"/>
      <c r="AP464" s="25"/>
      <c r="AQ464" s="25"/>
      <c r="AR464" s="25"/>
      <c r="AS464" s="25"/>
      <c r="AT464" s="25"/>
      <c r="AU464" s="25"/>
      <c r="AV464" s="25"/>
      <c r="AW464" s="25"/>
      <c r="AX464" s="25"/>
      <c r="AY464" s="25"/>
      <c r="AZ464" s="25"/>
      <c r="BA464" s="25"/>
      <c r="BB464" s="25"/>
      <c r="BC464" s="25"/>
      <c r="BD464" s="25"/>
      <c r="BE464" s="25"/>
      <c r="BF464" s="25"/>
      <c r="BG464" s="25"/>
      <c r="BH464" s="25"/>
      <c r="BI464" s="25"/>
      <c r="BJ464" s="25"/>
      <c r="BK464" s="25"/>
      <c r="BL464" s="25"/>
      <c r="BM464" s="21">
        <f t="shared" si="794"/>
        <v>0</v>
      </c>
      <c r="BN464" s="18"/>
      <c r="BO464" s="18"/>
      <c r="BP464" s="18">
        <v>2014</v>
      </c>
      <c r="BQ464" s="14" t="e">
        <f t="shared" si="795"/>
        <v>#DIV/0!</v>
      </c>
      <c r="BR464" s="14" t="e">
        <f t="shared" si="764"/>
        <v>#DIV/0!</v>
      </c>
      <c r="BS464" s="14" t="e">
        <f t="shared" si="764"/>
        <v>#DIV/0!</v>
      </c>
      <c r="BT464" s="14" t="e">
        <f t="shared" si="764"/>
        <v>#DIV/0!</v>
      </c>
      <c r="BU464" s="14" t="e">
        <f t="shared" si="764"/>
        <v>#DIV/0!</v>
      </c>
      <c r="BV464" s="14" t="e">
        <f t="shared" si="764"/>
        <v>#DIV/0!</v>
      </c>
      <c r="BW464" s="14" t="e">
        <f t="shared" si="764"/>
        <v>#DIV/0!</v>
      </c>
      <c r="BX464" s="14" t="e">
        <f t="shared" si="764"/>
        <v>#DIV/0!</v>
      </c>
      <c r="BY464" s="14" t="e">
        <f t="shared" si="764"/>
        <v>#DIV/0!</v>
      </c>
      <c r="BZ464" s="14" t="e">
        <f t="shared" si="764"/>
        <v>#DIV/0!</v>
      </c>
      <c r="CA464" s="14" t="e">
        <f t="shared" si="764"/>
        <v>#DIV/0!</v>
      </c>
      <c r="CB464" s="14" t="e">
        <f t="shared" si="764"/>
        <v>#DIV/0!</v>
      </c>
      <c r="CC464" s="14" t="e">
        <f t="shared" si="764"/>
        <v>#DIV/0!</v>
      </c>
      <c r="CD464" s="14" t="e">
        <f t="shared" si="764"/>
        <v>#DIV/0!</v>
      </c>
      <c r="CE464" s="14" t="e">
        <f t="shared" si="764"/>
        <v>#DIV/0!</v>
      </c>
      <c r="CF464" s="14" t="e">
        <f t="shared" si="764"/>
        <v>#DIV/0!</v>
      </c>
      <c r="CG464" s="14" t="e">
        <f t="shared" si="764"/>
        <v>#DIV/0!</v>
      </c>
      <c r="CH464" s="14" t="e">
        <f t="shared" si="765"/>
        <v>#DIV/0!</v>
      </c>
      <c r="CI464" s="14" t="e">
        <f t="shared" si="766"/>
        <v>#DIV/0!</v>
      </c>
      <c r="CJ464" s="14" t="e">
        <f t="shared" si="767"/>
        <v>#DIV/0!</v>
      </c>
      <c r="CK464" s="14" t="e">
        <f t="shared" si="768"/>
        <v>#DIV/0!</v>
      </c>
      <c r="CL464" s="14" t="e">
        <f t="shared" si="769"/>
        <v>#DIV/0!</v>
      </c>
      <c r="CM464" s="14" t="e">
        <f t="shared" si="796"/>
        <v>#DIV/0!</v>
      </c>
      <c r="CN464" s="14" t="e">
        <f t="shared" si="770"/>
        <v>#DIV/0!</v>
      </c>
      <c r="CO464" s="14" t="e">
        <f t="shared" si="770"/>
        <v>#DIV/0!</v>
      </c>
      <c r="CP464" s="14" t="e">
        <f t="shared" si="770"/>
        <v>#DIV/0!</v>
      </c>
      <c r="CQ464" s="14" t="e">
        <f t="shared" si="770"/>
        <v>#DIV/0!</v>
      </c>
      <c r="CR464" s="14" t="e">
        <f t="shared" si="770"/>
        <v>#DIV/0!</v>
      </c>
      <c r="CS464" s="14" t="e">
        <f t="shared" si="770"/>
        <v>#DIV/0!</v>
      </c>
      <c r="CT464" s="14" t="e">
        <f t="shared" si="770"/>
        <v>#DIV/0!</v>
      </c>
      <c r="CU464" s="14" t="e">
        <f t="shared" si="770"/>
        <v>#DIV/0!</v>
      </c>
      <c r="CV464" s="14" t="e">
        <f t="shared" si="770"/>
        <v>#DIV/0!</v>
      </c>
      <c r="CW464" s="14" t="e">
        <f t="shared" si="770"/>
        <v>#DIV/0!</v>
      </c>
      <c r="CX464" s="14" t="e">
        <f t="shared" si="770"/>
        <v>#DIV/0!</v>
      </c>
      <c r="CY464" s="14" t="e">
        <f t="shared" si="770"/>
        <v>#DIV/0!</v>
      </c>
      <c r="CZ464" s="14" t="e">
        <f t="shared" si="770"/>
        <v>#DIV/0!</v>
      </c>
      <c r="DA464" s="14" t="e">
        <f t="shared" si="770"/>
        <v>#DIV/0!</v>
      </c>
      <c r="DB464" s="14" t="e">
        <f t="shared" si="770"/>
        <v>#DIV/0!</v>
      </c>
      <c r="DC464" s="14" t="e">
        <f t="shared" si="770"/>
        <v>#DIV/0!</v>
      </c>
      <c r="DD464" s="14" t="e">
        <f t="shared" si="771"/>
        <v>#DIV/0!</v>
      </c>
      <c r="DE464" s="14" t="e">
        <f t="shared" si="772"/>
        <v>#DIV/0!</v>
      </c>
      <c r="DF464" s="14" t="e">
        <f t="shared" si="773"/>
        <v>#DIV/0!</v>
      </c>
      <c r="DG464" s="14" t="e">
        <f t="shared" si="774"/>
        <v>#DIV/0!</v>
      </c>
      <c r="DH464" s="14" t="e">
        <f t="shared" si="775"/>
        <v>#DIV/0!</v>
      </c>
      <c r="DI464" s="14" t="e">
        <f t="shared" si="776"/>
        <v>#DIV/0!</v>
      </c>
      <c r="DJ464" s="14" t="e">
        <f t="shared" si="777"/>
        <v>#DIV/0!</v>
      </c>
      <c r="DK464" s="14" t="e">
        <f t="shared" si="778"/>
        <v>#DIV/0!</v>
      </c>
      <c r="DL464" s="14" t="e">
        <f t="shared" si="779"/>
        <v>#DIV/0!</v>
      </c>
      <c r="DM464" s="14" t="e">
        <f t="shared" si="780"/>
        <v>#DIV/0!</v>
      </c>
      <c r="DN464" s="14" t="e">
        <f t="shared" si="781"/>
        <v>#DIV/0!</v>
      </c>
      <c r="DO464" s="14" t="e">
        <f t="shared" si="782"/>
        <v>#DIV/0!</v>
      </c>
      <c r="DP464" s="14" t="e">
        <f t="shared" si="783"/>
        <v>#DIV/0!</v>
      </c>
      <c r="DQ464" s="14" t="e">
        <f t="shared" si="784"/>
        <v>#DIV/0!</v>
      </c>
      <c r="DR464" s="14" t="e">
        <f t="shared" si="785"/>
        <v>#DIV/0!</v>
      </c>
      <c r="DS464" s="14" t="e">
        <f t="shared" si="786"/>
        <v>#DIV/0!</v>
      </c>
      <c r="DT464" s="14" t="e">
        <f t="shared" si="787"/>
        <v>#DIV/0!</v>
      </c>
      <c r="DU464" s="14" t="e">
        <f t="shared" si="788"/>
        <v>#DIV/0!</v>
      </c>
      <c r="DV464" s="14" t="e">
        <f t="shared" si="789"/>
        <v>#DIV/0!</v>
      </c>
      <c r="DW464" s="14" t="e">
        <f t="shared" si="790"/>
        <v>#DIV/0!</v>
      </c>
      <c r="DX464" s="14" t="e">
        <f t="shared" si="791"/>
        <v>#DIV/0!</v>
      </c>
      <c r="DY464" s="14" t="e">
        <f t="shared" si="792"/>
        <v>#DIV/0!</v>
      </c>
      <c r="DZ464" s="14" t="e">
        <f t="shared" si="797"/>
        <v>#DIV/0!</v>
      </c>
    </row>
    <row r="465" spans="1:130">
      <c r="A465" s="18">
        <v>15</v>
      </c>
      <c r="B465" s="15">
        <f t="shared" si="793"/>
        <v>0.99999999999999978</v>
      </c>
      <c r="C465" s="18">
        <v>2015</v>
      </c>
      <c r="D465" s="25">
        <f t="shared" si="798"/>
        <v>0</v>
      </c>
      <c r="E465" s="25">
        <f t="shared" si="799"/>
        <v>0</v>
      </c>
      <c r="F465" s="25">
        <f t="shared" si="800"/>
        <v>0</v>
      </c>
      <c r="G465" s="25">
        <f t="shared" si="801"/>
        <v>0</v>
      </c>
      <c r="H465" s="25">
        <f t="shared" si="802"/>
        <v>0</v>
      </c>
      <c r="I465" s="25">
        <f t="shared" si="803"/>
        <v>0</v>
      </c>
      <c r="J465" s="25">
        <f t="shared" si="804"/>
        <v>0</v>
      </c>
      <c r="K465" s="25">
        <f t="shared" si="805"/>
        <v>0</v>
      </c>
      <c r="L465" s="25">
        <f t="shared" si="806"/>
        <v>0</v>
      </c>
      <c r="M465" s="25">
        <f t="shared" si="807"/>
        <v>0</v>
      </c>
      <c r="N465" s="25">
        <f t="shared" si="808"/>
        <v>0</v>
      </c>
      <c r="O465" s="25">
        <f t="shared" si="809"/>
        <v>0</v>
      </c>
      <c r="P465" s="25">
        <f t="shared" si="810"/>
        <v>0</v>
      </c>
      <c r="Q465" s="25">
        <f t="shared" ref="Q465:Q483" si="811">VLOOKUP($C$79,$D$3:$K$63,$A$74,0)*(B452-B451)</f>
        <v>0</v>
      </c>
      <c r="R465" s="25">
        <f>VLOOKUP($C$80,$D$3:$K$63,$A$74,0)*(B451-B450)</f>
        <v>0</v>
      </c>
      <c r="S465" s="25">
        <f>VLOOKUP($C$81,$D$3:$K$63,$A$74,0)*B450</f>
        <v>0</v>
      </c>
      <c r="T465" s="25"/>
      <c r="U465" s="25"/>
      <c r="V465" s="25"/>
      <c r="W465" s="25"/>
      <c r="X465" s="25"/>
      <c r="Y465" s="25"/>
      <c r="Z465" s="25"/>
      <c r="AA465" s="25"/>
      <c r="AB465" s="25"/>
      <c r="AC465" s="25"/>
      <c r="AD465" s="25"/>
      <c r="AE465" s="25"/>
      <c r="AF465" s="25"/>
      <c r="AG465" s="25"/>
      <c r="AH465" s="25"/>
      <c r="AI465" s="25"/>
      <c r="AJ465" s="25"/>
      <c r="AK465" s="25"/>
      <c r="AL465" s="25"/>
      <c r="AM465" s="25"/>
      <c r="AN465" s="25"/>
      <c r="AO465" s="25"/>
      <c r="AP465" s="25"/>
      <c r="AQ465" s="25"/>
      <c r="AR465" s="25"/>
      <c r="AS465" s="25"/>
      <c r="AT465" s="25"/>
      <c r="AU465" s="25"/>
      <c r="AV465" s="25"/>
      <c r="AW465" s="25"/>
      <c r="AX465" s="25"/>
      <c r="AY465" s="25"/>
      <c r="AZ465" s="25"/>
      <c r="BA465" s="25"/>
      <c r="BB465" s="25"/>
      <c r="BC465" s="25"/>
      <c r="BD465" s="25"/>
      <c r="BE465" s="25"/>
      <c r="BF465" s="25"/>
      <c r="BG465" s="25"/>
      <c r="BH465" s="25"/>
      <c r="BI465" s="25"/>
      <c r="BJ465" s="25"/>
      <c r="BK465" s="25"/>
      <c r="BL465" s="25"/>
      <c r="BM465" s="21">
        <f t="shared" si="794"/>
        <v>0</v>
      </c>
      <c r="BN465" s="18"/>
      <c r="BO465" s="18"/>
      <c r="BP465" s="18">
        <v>2015</v>
      </c>
      <c r="BQ465" s="14" t="e">
        <f t="shared" si="795"/>
        <v>#DIV/0!</v>
      </c>
      <c r="BR465" s="14" t="e">
        <f t="shared" si="764"/>
        <v>#DIV/0!</v>
      </c>
      <c r="BS465" s="14" t="e">
        <f t="shared" si="764"/>
        <v>#DIV/0!</v>
      </c>
      <c r="BT465" s="14" t="e">
        <f t="shared" si="764"/>
        <v>#DIV/0!</v>
      </c>
      <c r="BU465" s="14" t="e">
        <f t="shared" si="764"/>
        <v>#DIV/0!</v>
      </c>
      <c r="BV465" s="14" t="e">
        <f t="shared" si="764"/>
        <v>#DIV/0!</v>
      </c>
      <c r="BW465" s="14" t="e">
        <f t="shared" si="764"/>
        <v>#DIV/0!</v>
      </c>
      <c r="BX465" s="14" t="e">
        <f t="shared" si="764"/>
        <v>#DIV/0!</v>
      </c>
      <c r="BY465" s="14" t="e">
        <f t="shared" si="764"/>
        <v>#DIV/0!</v>
      </c>
      <c r="BZ465" s="14" t="e">
        <f t="shared" si="764"/>
        <v>#DIV/0!</v>
      </c>
      <c r="CA465" s="14" t="e">
        <f t="shared" si="764"/>
        <v>#DIV/0!</v>
      </c>
      <c r="CB465" s="14" t="e">
        <f t="shared" si="764"/>
        <v>#DIV/0!</v>
      </c>
      <c r="CC465" s="14" t="e">
        <f t="shared" si="764"/>
        <v>#DIV/0!</v>
      </c>
      <c r="CD465" s="14" t="e">
        <f t="shared" si="764"/>
        <v>#DIV/0!</v>
      </c>
      <c r="CE465" s="14" t="e">
        <f t="shared" si="764"/>
        <v>#DIV/0!</v>
      </c>
      <c r="CF465" s="14" t="e">
        <f t="shared" si="764"/>
        <v>#DIV/0!</v>
      </c>
      <c r="CG465" s="14" t="e">
        <f t="shared" ref="CG465:CG510" si="812">T465/$BM465</f>
        <v>#DIV/0!</v>
      </c>
      <c r="CH465" s="14" t="e">
        <f t="shared" si="765"/>
        <v>#DIV/0!</v>
      </c>
      <c r="CI465" s="14" t="e">
        <f t="shared" si="766"/>
        <v>#DIV/0!</v>
      </c>
      <c r="CJ465" s="14" t="e">
        <f t="shared" si="767"/>
        <v>#DIV/0!</v>
      </c>
      <c r="CK465" s="14" t="e">
        <f t="shared" si="768"/>
        <v>#DIV/0!</v>
      </c>
      <c r="CL465" s="14" t="e">
        <f t="shared" si="769"/>
        <v>#DIV/0!</v>
      </c>
      <c r="CM465" s="14" t="e">
        <f t="shared" si="796"/>
        <v>#DIV/0!</v>
      </c>
      <c r="CN465" s="14" t="e">
        <f t="shared" si="770"/>
        <v>#DIV/0!</v>
      </c>
      <c r="CO465" s="14" t="e">
        <f t="shared" si="770"/>
        <v>#DIV/0!</v>
      </c>
      <c r="CP465" s="14" t="e">
        <f t="shared" si="770"/>
        <v>#DIV/0!</v>
      </c>
      <c r="CQ465" s="14" t="e">
        <f t="shared" si="770"/>
        <v>#DIV/0!</v>
      </c>
      <c r="CR465" s="14" t="e">
        <f t="shared" si="770"/>
        <v>#DIV/0!</v>
      </c>
      <c r="CS465" s="14" t="e">
        <f t="shared" si="770"/>
        <v>#DIV/0!</v>
      </c>
      <c r="CT465" s="14" t="e">
        <f t="shared" si="770"/>
        <v>#DIV/0!</v>
      </c>
      <c r="CU465" s="14" t="e">
        <f t="shared" si="770"/>
        <v>#DIV/0!</v>
      </c>
      <c r="CV465" s="14" t="e">
        <f t="shared" si="770"/>
        <v>#DIV/0!</v>
      </c>
      <c r="CW465" s="14" t="e">
        <f t="shared" si="770"/>
        <v>#DIV/0!</v>
      </c>
      <c r="CX465" s="14" t="e">
        <f t="shared" si="770"/>
        <v>#DIV/0!</v>
      </c>
      <c r="CY465" s="14" t="e">
        <f t="shared" si="770"/>
        <v>#DIV/0!</v>
      </c>
      <c r="CZ465" s="14" t="e">
        <f t="shared" si="770"/>
        <v>#DIV/0!</v>
      </c>
      <c r="DA465" s="14" t="e">
        <f t="shared" si="770"/>
        <v>#DIV/0!</v>
      </c>
      <c r="DB465" s="14" t="e">
        <f t="shared" si="770"/>
        <v>#DIV/0!</v>
      </c>
      <c r="DC465" s="14" t="e">
        <f t="shared" ref="DC465:DC488" si="813">AP465/$BM465</f>
        <v>#DIV/0!</v>
      </c>
      <c r="DD465" s="14" t="e">
        <f t="shared" si="771"/>
        <v>#DIV/0!</v>
      </c>
      <c r="DE465" s="14" t="e">
        <f t="shared" si="772"/>
        <v>#DIV/0!</v>
      </c>
      <c r="DF465" s="14" t="e">
        <f t="shared" si="773"/>
        <v>#DIV/0!</v>
      </c>
      <c r="DG465" s="14" t="e">
        <f t="shared" si="774"/>
        <v>#DIV/0!</v>
      </c>
      <c r="DH465" s="14" t="e">
        <f t="shared" si="775"/>
        <v>#DIV/0!</v>
      </c>
      <c r="DI465" s="14" t="e">
        <f t="shared" si="776"/>
        <v>#DIV/0!</v>
      </c>
      <c r="DJ465" s="14" t="e">
        <f t="shared" si="777"/>
        <v>#DIV/0!</v>
      </c>
      <c r="DK465" s="14" t="e">
        <f t="shared" si="778"/>
        <v>#DIV/0!</v>
      </c>
      <c r="DL465" s="14" t="e">
        <f t="shared" si="779"/>
        <v>#DIV/0!</v>
      </c>
      <c r="DM465" s="14" t="e">
        <f t="shared" si="780"/>
        <v>#DIV/0!</v>
      </c>
      <c r="DN465" s="14" t="e">
        <f t="shared" si="781"/>
        <v>#DIV/0!</v>
      </c>
      <c r="DO465" s="14" t="e">
        <f t="shared" si="782"/>
        <v>#DIV/0!</v>
      </c>
      <c r="DP465" s="14" t="e">
        <f t="shared" si="783"/>
        <v>#DIV/0!</v>
      </c>
      <c r="DQ465" s="14" t="e">
        <f t="shared" si="784"/>
        <v>#DIV/0!</v>
      </c>
      <c r="DR465" s="14" t="e">
        <f t="shared" si="785"/>
        <v>#DIV/0!</v>
      </c>
      <c r="DS465" s="14" t="e">
        <f t="shared" si="786"/>
        <v>#DIV/0!</v>
      </c>
      <c r="DT465" s="14" t="e">
        <f t="shared" si="787"/>
        <v>#DIV/0!</v>
      </c>
      <c r="DU465" s="14" t="e">
        <f t="shared" si="788"/>
        <v>#DIV/0!</v>
      </c>
      <c r="DV465" s="14" t="e">
        <f t="shared" si="789"/>
        <v>#DIV/0!</v>
      </c>
      <c r="DW465" s="14" t="e">
        <f t="shared" si="790"/>
        <v>#DIV/0!</v>
      </c>
      <c r="DX465" s="14" t="e">
        <f t="shared" si="791"/>
        <v>#DIV/0!</v>
      </c>
      <c r="DY465" s="14" t="e">
        <f t="shared" si="792"/>
        <v>#DIV/0!</v>
      </c>
      <c r="DZ465" s="14" t="e">
        <f t="shared" si="797"/>
        <v>#DIV/0!</v>
      </c>
    </row>
    <row r="466" spans="1:130">
      <c r="A466" s="18">
        <v>16</v>
      </c>
      <c r="B466" s="15">
        <f t="shared" si="793"/>
        <v>1</v>
      </c>
      <c r="C466" s="18">
        <v>2016</v>
      </c>
      <c r="D466" s="25">
        <f t="shared" si="798"/>
        <v>0</v>
      </c>
      <c r="E466" s="25">
        <f t="shared" si="799"/>
        <v>0</v>
      </c>
      <c r="F466" s="25">
        <f t="shared" si="800"/>
        <v>0</v>
      </c>
      <c r="G466" s="25">
        <f t="shared" si="801"/>
        <v>0</v>
      </c>
      <c r="H466" s="25">
        <f t="shared" si="802"/>
        <v>0</v>
      </c>
      <c r="I466" s="25">
        <f t="shared" si="803"/>
        <v>0</v>
      </c>
      <c r="J466" s="25">
        <f t="shared" si="804"/>
        <v>0</v>
      </c>
      <c r="K466" s="25">
        <f t="shared" si="805"/>
        <v>0</v>
      </c>
      <c r="L466" s="25">
        <f t="shared" si="806"/>
        <v>0</v>
      </c>
      <c r="M466" s="25">
        <f t="shared" si="807"/>
        <v>0</v>
      </c>
      <c r="N466" s="25">
        <f t="shared" si="808"/>
        <v>0</v>
      </c>
      <c r="O466" s="25">
        <f t="shared" si="809"/>
        <v>0</v>
      </c>
      <c r="P466" s="25">
        <f t="shared" si="810"/>
        <v>0</v>
      </c>
      <c r="Q466" s="25">
        <f t="shared" si="811"/>
        <v>0</v>
      </c>
      <c r="R466" s="25">
        <f t="shared" ref="R466:R484" si="814">VLOOKUP($C$80,$D$3:$K$63,$A$74,0)*(B452-B451)</f>
        <v>0</v>
      </c>
      <c r="S466" s="25">
        <f>VLOOKUP($C$81,$D$3:$K$63,$A$74,0)*(B451-B450)</f>
        <v>0</v>
      </c>
      <c r="T466" s="25">
        <f>VLOOKUP($C$82,$D$3:$K$63,$A$74,0)*B450</f>
        <v>0</v>
      </c>
      <c r="U466" s="25"/>
      <c r="V466" s="25"/>
      <c r="W466" s="25"/>
      <c r="X466" s="25"/>
      <c r="Y466" s="25"/>
      <c r="Z466" s="25"/>
      <c r="AA466" s="25"/>
      <c r="AB466" s="25"/>
      <c r="AC466" s="25"/>
      <c r="AD466" s="25"/>
      <c r="AE466" s="25"/>
      <c r="AF466" s="25"/>
      <c r="AG466" s="25"/>
      <c r="AH466" s="25"/>
      <c r="AI466" s="25"/>
      <c r="AJ466" s="25"/>
      <c r="AK466" s="25"/>
      <c r="AL466" s="25"/>
      <c r="AM466" s="25"/>
      <c r="AN466" s="25"/>
      <c r="AO466" s="25"/>
      <c r="AP466" s="25"/>
      <c r="AQ466" s="25"/>
      <c r="AR466" s="25"/>
      <c r="AS466" s="25"/>
      <c r="AT466" s="25"/>
      <c r="AU466" s="25"/>
      <c r="AV466" s="25"/>
      <c r="AW466" s="25"/>
      <c r="AX466" s="25"/>
      <c r="AY466" s="25"/>
      <c r="AZ466" s="25"/>
      <c r="BA466" s="25"/>
      <c r="BB466" s="25"/>
      <c r="BC466" s="25"/>
      <c r="BD466" s="25"/>
      <c r="BE466" s="25"/>
      <c r="BF466" s="25"/>
      <c r="BG466" s="25"/>
      <c r="BH466" s="25"/>
      <c r="BI466" s="25"/>
      <c r="BJ466" s="25"/>
      <c r="BK466" s="25"/>
      <c r="BL466" s="25"/>
      <c r="BM466" s="21">
        <f t="shared" si="794"/>
        <v>0</v>
      </c>
      <c r="BN466" s="18"/>
      <c r="BO466" s="18"/>
      <c r="BP466" s="18">
        <v>2016</v>
      </c>
      <c r="BQ466" s="14" t="e">
        <f t="shared" si="795"/>
        <v>#DIV/0!</v>
      </c>
      <c r="BR466" s="14" t="e">
        <f t="shared" ref="BR466:BR510" si="815">E466/$BM466</f>
        <v>#DIV/0!</v>
      </c>
      <c r="BS466" s="14" t="e">
        <f t="shared" ref="BS466:BS510" si="816">F466/$BM466</f>
        <v>#DIV/0!</v>
      </c>
      <c r="BT466" s="14" t="e">
        <f t="shared" ref="BT466:BT510" si="817">G466/$BM466</f>
        <v>#DIV/0!</v>
      </c>
      <c r="BU466" s="14" t="e">
        <f t="shared" ref="BU466:BU510" si="818">H466/$BM466</f>
        <v>#DIV/0!</v>
      </c>
      <c r="BV466" s="14" t="e">
        <f t="shared" ref="BV466:BV510" si="819">I466/$BM466</f>
        <v>#DIV/0!</v>
      </c>
      <c r="BW466" s="14" t="e">
        <f t="shared" ref="BW466:BW510" si="820">J466/$BM466</f>
        <v>#DIV/0!</v>
      </c>
      <c r="BX466" s="14" t="e">
        <f t="shared" ref="BX466:BX510" si="821">K466/$BM466</f>
        <v>#DIV/0!</v>
      </c>
      <c r="BY466" s="14" t="e">
        <f t="shared" ref="BY466:BY510" si="822">L466/$BM466</f>
        <v>#DIV/0!</v>
      </c>
      <c r="BZ466" s="14" t="e">
        <f t="shared" ref="BZ466:BZ510" si="823">M466/$BM466</f>
        <v>#DIV/0!</v>
      </c>
      <c r="CA466" s="14" t="e">
        <f t="shared" ref="CA466:CA510" si="824">N466/$BM466</f>
        <v>#DIV/0!</v>
      </c>
      <c r="CB466" s="14" t="e">
        <f t="shared" ref="CB466:CB510" si="825">O466/$BM466</f>
        <v>#DIV/0!</v>
      </c>
      <c r="CC466" s="14" t="e">
        <f t="shared" ref="CC466:CC510" si="826">P466/$BM466</f>
        <v>#DIV/0!</v>
      </c>
      <c r="CD466" s="14" t="e">
        <f t="shared" ref="CD466:CD510" si="827">Q466/$BM466</f>
        <v>#DIV/0!</v>
      </c>
      <c r="CE466" s="14" t="e">
        <f t="shared" ref="CE466:CE510" si="828">R466/$BM466</f>
        <v>#DIV/0!</v>
      </c>
      <c r="CF466" s="14" t="e">
        <f t="shared" ref="CF466:CF510" si="829">S466/$BM466</f>
        <v>#DIV/0!</v>
      </c>
      <c r="CG466" s="14" t="e">
        <f t="shared" si="812"/>
        <v>#DIV/0!</v>
      </c>
      <c r="CH466" s="14" t="e">
        <f t="shared" si="765"/>
        <v>#DIV/0!</v>
      </c>
      <c r="CI466" s="14" t="e">
        <f t="shared" si="766"/>
        <v>#DIV/0!</v>
      </c>
      <c r="CJ466" s="14" t="e">
        <f t="shared" si="767"/>
        <v>#DIV/0!</v>
      </c>
      <c r="CK466" s="14" t="e">
        <f t="shared" si="768"/>
        <v>#DIV/0!</v>
      </c>
      <c r="CL466" s="14" t="e">
        <f t="shared" si="769"/>
        <v>#DIV/0!</v>
      </c>
      <c r="CM466" s="14" t="e">
        <f t="shared" si="796"/>
        <v>#DIV/0!</v>
      </c>
      <c r="CN466" s="14" t="e">
        <f t="shared" ref="CN466:CN510" si="830">AA466/$BM466</f>
        <v>#DIV/0!</v>
      </c>
      <c r="CO466" s="14" t="e">
        <f t="shared" ref="CO466:CO510" si="831">AB466/$BM466</f>
        <v>#DIV/0!</v>
      </c>
      <c r="CP466" s="14" t="e">
        <f t="shared" ref="CP466:CP510" si="832">AC466/$BM466</f>
        <v>#DIV/0!</v>
      </c>
      <c r="CQ466" s="14" t="e">
        <f t="shared" ref="CQ466:CQ510" si="833">AD466/$BM466</f>
        <v>#DIV/0!</v>
      </c>
      <c r="CR466" s="14" t="e">
        <f t="shared" ref="CR466:CR510" si="834">AE466/$BM466</f>
        <v>#DIV/0!</v>
      </c>
      <c r="CS466" s="14" t="e">
        <f t="shared" ref="CS466:CS510" si="835">AF466/$BM466</f>
        <v>#DIV/0!</v>
      </c>
      <c r="CT466" s="14" t="e">
        <f t="shared" ref="CT466:CT510" si="836">AG466/$BM466</f>
        <v>#DIV/0!</v>
      </c>
      <c r="CU466" s="14" t="e">
        <f t="shared" ref="CU466:CU510" si="837">AH466/$BM466</f>
        <v>#DIV/0!</v>
      </c>
      <c r="CV466" s="14" t="e">
        <f t="shared" ref="CV466:CV510" si="838">AI466/$BM466</f>
        <v>#DIV/0!</v>
      </c>
      <c r="CW466" s="14" t="e">
        <f t="shared" ref="CW466:CW510" si="839">AJ466/$BM466</f>
        <v>#DIV/0!</v>
      </c>
      <c r="CX466" s="14" t="e">
        <f t="shared" ref="CX466:CX510" si="840">AK466/$BM466</f>
        <v>#DIV/0!</v>
      </c>
      <c r="CY466" s="14" t="e">
        <f t="shared" ref="CY466:CY510" si="841">AL466/$BM466</f>
        <v>#DIV/0!</v>
      </c>
      <c r="CZ466" s="14" t="e">
        <f t="shared" ref="CZ466:CZ510" si="842">AM466/$BM466</f>
        <v>#DIV/0!</v>
      </c>
      <c r="DA466" s="14" t="e">
        <f t="shared" ref="DA466:DA510" si="843">AN466/$BM466</f>
        <v>#DIV/0!</v>
      </c>
      <c r="DB466" s="14" t="e">
        <f t="shared" ref="DB466:DB510" si="844">AO466/$BM466</f>
        <v>#DIV/0!</v>
      </c>
      <c r="DC466" s="14" t="e">
        <f t="shared" si="813"/>
        <v>#DIV/0!</v>
      </c>
      <c r="DD466" s="14" t="e">
        <f t="shared" si="771"/>
        <v>#DIV/0!</v>
      </c>
      <c r="DE466" s="14" t="e">
        <f t="shared" si="772"/>
        <v>#DIV/0!</v>
      </c>
      <c r="DF466" s="14" t="e">
        <f t="shared" si="773"/>
        <v>#DIV/0!</v>
      </c>
      <c r="DG466" s="14" t="e">
        <f t="shared" si="774"/>
        <v>#DIV/0!</v>
      </c>
      <c r="DH466" s="14" t="e">
        <f t="shared" si="775"/>
        <v>#DIV/0!</v>
      </c>
      <c r="DI466" s="14" t="e">
        <f t="shared" si="776"/>
        <v>#DIV/0!</v>
      </c>
      <c r="DJ466" s="14" t="e">
        <f t="shared" si="777"/>
        <v>#DIV/0!</v>
      </c>
      <c r="DK466" s="14" t="e">
        <f t="shared" si="778"/>
        <v>#DIV/0!</v>
      </c>
      <c r="DL466" s="14" t="e">
        <f t="shared" si="779"/>
        <v>#DIV/0!</v>
      </c>
      <c r="DM466" s="14" t="e">
        <f t="shared" si="780"/>
        <v>#DIV/0!</v>
      </c>
      <c r="DN466" s="14" t="e">
        <f t="shared" si="781"/>
        <v>#DIV/0!</v>
      </c>
      <c r="DO466" s="14" t="e">
        <f t="shared" si="782"/>
        <v>#DIV/0!</v>
      </c>
      <c r="DP466" s="14" t="e">
        <f t="shared" si="783"/>
        <v>#DIV/0!</v>
      </c>
      <c r="DQ466" s="14" t="e">
        <f t="shared" si="784"/>
        <v>#DIV/0!</v>
      </c>
      <c r="DR466" s="14" t="e">
        <f t="shared" si="785"/>
        <v>#DIV/0!</v>
      </c>
      <c r="DS466" s="14" t="e">
        <f t="shared" si="786"/>
        <v>#DIV/0!</v>
      </c>
      <c r="DT466" s="14" t="e">
        <f t="shared" si="787"/>
        <v>#DIV/0!</v>
      </c>
      <c r="DU466" s="14" t="e">
        <f t="shared" si="788"/>
        <v>#DIV/0!</v>
      </c>
      <c r="DV466" s="14" t="e">
        <f t="shared" si="789"/>
        <v>#DIV/0!</v>
      </c>
      <c r="DW466" s="14" t="e">
        <f t="shared" si="790"/>
        <v>#DIV/0!</v>
      </c>
      <c r="DX466" s="14" t="e">
        <f t="shared" si="791"/>
        <v>#DIV/0!</v>
      </c>
      <c r="DY466" s="14" t="e">
        <f t="shared" si="792"/>
        <v>#DIV/0!</v>
      </c>
      <c r="DZ466" s="14" t="e">
        <f t="shared" si="797"/>
        <v>#DIV/0!</v>
      </c>
    </row>
    <row r="467" spans="1:130">
      <c r="A467" s="18">
        <v>17</v>
      </c>
      <c r="B467" s="15">
        <f t="shared" si="793"/>
        <v>1</v>
      </c>
      <c r="C467" s="18">
        <v>2017</v>
      </c>
      <c r="D467" s="25">
        <f t="shared" si="798"/>
        <v>0</v>
      </c>
      <c r="E467" s="25">
        <f t="shared" si="799"/>
        <v>0</v>
      </c>
      <c r="F467" s="25">
        <f t="shared" si="800"/>
        <v>0</v>
      </c>
      <c r="G467" s="25">
        <f t="shared" si="801"/>
        <v>0</v>
      </c>
      <c r="H467" s="25">
        <f t="shared" si="802"/>
        <v>0</v>
      </c>
      <c r="I467" s="25">
        <f t="shared" si="803"/>
        <v>0</v>
      </c>
      <c r="J467" s="25">
        <f t="shared" si="804"/>
        <v>0</v>
      </c>
      <c r="K467" s="25">
        <f t="shared" si="805"/>
        <v>0</v>
      </c>
      <c r="L467" s="25">
        <f t="shared" si="806"/>
        <v>0</v>
      </c>
      <c r="M467" s="25">
        <f t="shared" si="807"/>
        <v>0</v>
      </c>
      <c r="N467" s="25">
        <f t="shared" si="808"/>
        <v>0</v>
      </c>
      <c r="O467" s="25">
        <f t="shared" si="809"/>
        <v>0</v>
      </c>
      <c r="P467" s="25">
        <f t="shared" si="810"/>
        <v>0</v>
      </c>
      <c r="Q467" s="25">
        <f t="shared" si="811"/>
        <v>0</v>
      </c>
      <c r="R467" s="25">
        <f t="shared" si="814"/>
        <v>0</v>
      </c>
      <c r="S467" s="25">
        <f t="shared" ref="S467:S485" si="845">VLOOKUP($C$81,$D$3:$K$63,$A$74,0)*(B452-B451)</f>
        <v>0</v>
      </c>
      <c r="T467" s="25">
        <f>VLOOKUP($C$82,$D$3:$K$63,$A$74,0)*(B451-B450)</f>
        <v>0</v>
      </c>
      <c r="U467" s="25">
        <f>VLOOKUP($C$83,$D$3:$K$63,$A$74,0)*B450</f>
        <v>0</v>
      </c>
      <c r="V467" s="25"/>
      <c r="W467" s="25"/>
      <c r="X467" s="25"/>
      <c r="Y467" s="25"/>
      <c r="Z467" s="25"/>
      <c r="AA467" s="25"/>
      <c r="AB467" s="25"/>
      <c r="AC467" s="25"/>
      <c r="AD467" s="25"/>
      <c r="AE467" s="25"/>
      <c r="AF467" s="25"/>
      <c r="AG467" s="25"/>
      <c r="AH467" s="25"/>
      <c r="AI467" s="25"/>
      <c r="AJ467" s="25"/>
      <c r="AK467" s="25"/>
      <c r="AL467" s="25"/>
      <c r="AM467" s="25"/>
      <c r="AN467" s="25"/>
      <c r="AO467" s="25"/>
      <c r="AP467" s="25"/>
      <c r="AQ467" s="25"/>
      <c r="AR467" s="25"/>
      <c r="AS467" s="25"/>
      <c r="AT467" s="25"/>
      <c r="AU467" s="25"/>
      <c r="AV467" s="25"/>
      <c r="AW467" s="25"/>
      <c r="AX467" s="25"/>
      <c r="AY467" s="25"/>
      <c r="AZ467" s="25"/>
      <c r="BA467" s="25"/>
      <c r="BB467" s="25"/>
      <c r="BC467" s="25"/>
      <c r="BD467" s="25"/>
      <c r="BE467" s="25"/>
      <c r="BF467" s="25"/>
      <c r="BG467" s="25"/>
      <c r="BH467" s="25"/>
      <c r="BI467" s="25"/>
      <c r="BJ467" s="25"/>
      <c r="BK467" s="25"/>
      <c r="BL467" s="25"/>
      <c r="BM467" s="21">
        <f t="shared" si="794"/>
        <v>0</v>
      </c>
      <c r="BN467" s="18"/>
      <c r="BO467" s="18"/>
      <c r="BP467" s="18">
        <v>2017</v>
      </c>
      <c r="BQ467" s="14" t="e">
        <f t="shared" si="795"/>
        <v>#DIV/0!</v>
      </c>
      <c r="BR467" s="14" t="e">
        <f t="shared" si="815"/>
        <v>#DIV/0!</v>
      </c>
      <c r="BS467" s="14" t="e">
        <f t="shared" si="816"/>
        <v>#DIV/0!</v>
      </c>
      <c r="BT467" s="14" t="e">
        <f t="shared" si="817"/>
        <v>#DIV/0!</v>
      </c>
      <c r="BU467" s="14" t="e">
        <f t="shared" si="818"/>
        <v>#DIV/0!</v>
      </c>
      <c r="BV467" s="14" t="e">
        <f t="shared" si="819"/>
        <v>#DIV/0!</v>
      </c>
      <c r="BW467" s="14" t="e">
        <f t="shared" si="820"/>
        <v>#DIV/0!</v>
      </c>
      <c r="BX467" s="14" t="e">
        <f t="shared" si="821"/>
        <v>#DIV/0!</v>
      </c>
      <c r="BY467" s="14" t="e">
        <f t="shared" si="822"/>
        <v>#DIV/0!</v>
      </c>
      <c r="BZ467" s="14" t="e">
        <f t="shared" si="823"/>
        <v>#DIV/0!</v>
      </c>
      <c r="CA467" s="14" t="e">
        <f t="shared" si="824"/>
        <v>#DIV/0!</v>
      </c>
      <c r="CB467" s="14" t="e">
        <f t="shared" si="825"/>
        <v>#DIV/0!</v>
      </c>
      <c r="CC467" s="14" t="e">
        <f t="shared" si="826"/>
        <v>#DIV/0!</v>
      </c>
      <c r="CD467" s="14" t="e">
        <f t="shared" si="827"/>
        <v>#DIV/0!</v>
      </c>
      <c r="CE467" s="14" t="e">
        <f t="shared" si="828"/>
        <v>#DIV/0!</v>
      </c>
      <c r="CF467" s="14" t="e">
        <f t="shared" si="829"/>
        <v>#DIV/0!</v>
      </c>
      <c r="CG467" s="14" t="e">
        <f t="shared" si="812"/>
        <v>#DIV/0!</v>
      </c>
      <c r="CH467" s="14" t="e">
        <f t="shared" si="765"/>
        <v>#DIV/0!</v>
      </c>
      <c r="CI467" s="14" t="e">
        <f t="shared" si="766"/>
        <v>#DIV/0!</v>
      </c>
      <c r="CJ467" s="14" t="e">
        <f t="shared" si="767"/>
        <v>#DIV/0!</v>
      </c>
      <c r="CK467" s="14" t="e">
        <f t="shared" si="768"/>
        <v>#DIV/0!</v>
      </c>
      <c r="CL467" s="14" t="e">
        <f t="shared" si="769"/>
        <v>#DIV/0!</v>
      </c>
      <c r="CM467" s="14" t="e">
        <f t="shared" si="796"/>
        <v>#DIV/0!</v>
      </c>
      <c r="CN467" s="14" t="e">
        <f t="shared" si="830"/>
        <v>#DIV/0!</v>
      </c>
      <c r="CO467" s="14" t="e">
        <f t="shared" si="831"/>
        <v>#DIV/0!</v>
      </c>
      <c r="CP467" s="14" t="e">
        <f t="shared" si="832"/>
        <v>#DIV/0!</v>
      </c>
      <c r="CQ467" s="14" t="e">
        <f t="shared" si="833"/>
        <v>#DIV/0!</v>
      </c>
      <c r="CR467" s="14" t="e">
        <f t="shared" si="834"/>
        <v>#DIV/0!</v>
      </c>
      <c r="CS467" s="14" t="e">
        <f t="shared" si="835"/>
        <v>#DIV/0!</v>
      </c>
      <c r="CT467" s="14" t="e">
        <f t="shared" si="836"/>
        <v>#DIV/0!</v>
      </c>
      <c r="CU467" s="14" t="e">
        <f t="shared" si="837"/>
        <v>#DIV/0!</v>
      </c>
      <c r="CV467" s="14" t="e">
        <f t="shared" si="838"/>
        <v>#DIV/0!</v>
      </c>
      <c r="CW467" s="14" t="e">
        <f t="shared" si="839"/>
        <v>#DIV/0!</v>
      </c>
      <c r="CX467" s="14" t="e">
        <f t="shared" si="840"/>
        <v>#DIV/0!</v>
      </c>
      <c r="CY467" s="14" t="e">
        <f t="shared" si="841"/>
        <v>#DIV/0!</v>
      </c>
      <c r="CZ467" s="14" t="e">
        <f t="shared" si="842"/>
        <v>#DIV/0!</v>
      </c>
      <c r="DA467" s="14" t="e">
        <f t="shared" si="843"/>
        <v>#DIV/0!</v>
      </c>
      <c r="DB467" s="14" t="e">
        <f t="shared" si="844"/>
        <v>#DIV/0!</v>
      </c>
      <c r="DC467" s="14" t="e">
        <f t="shared" si="813"/>
        <v>#DIV/0!</v>
      </c>
      <c r="DD467" s="14" t="e">
        <f t="shared" si="771"/>
        <v>#DIV/0!</v>
      </c>
      <c r="DE467" s="14" t="e">
        <f t="shared" si="772"/>
        <v>#DIV/0!</v>
      </c>
      <c r="DF467" s="14" t="e">
        <f t="shared" si="773"/>
        <v>#DIV/0!</v>
      </c>
      <c r="DG467" s="14" t="e">
        <f t="shared" si="774"/>
        <v>#DIV/0!</v>
      </c>
      <c r="DH467" s="14" t="e">
        <f t="shared" si="775"/>
        <v>#DIV/0!</v>
      </c>
      <c r="DI467" s="14" t="e">
        <f t="shared" si="776"/>
        <v>#DIV/0!</v>
      </c>
      <c r="DJ467" s="14" t="e">
        <f t="shared" si="777"/>
        <v>#DIV/0!</v>
      </c>
      <c r="DK467" s="14" t="e">
        <f t="shared" si="778"/>
        <v>#DIV/0!</v>
      </c>
      <c r="DL467" s="14" t="e">
        <f t="shared" si="779"/>
        <v>#DIV/0!</v>
      </c>
      <c r="DM467" s="14" t="e">
        <f t="shared" si="780"/>
        <v>#DIV/0!</v>
      </c>
      <c r="DN467" s="14" t="e">
        <f t="shared" si="781"/>
        <v>#DIV/0!</v>
      </c>
      <c r="DO467" s="14" t="e">
        <f t="shared" si="782"/>
        <v>#DIV/0!</v>
      </c>
      <c r="DP467" s="14" t="e">
        <f t="shared" si="783"/>
        <v>#DIV/0!</v>
      </c>
      <c r="DQ467" s="14" t="e">
        <f t="shared" si="784"/>
        <v>#DIV/0!</v>
      </c>
      <c r="DR467" s="14" t="e">
        <f t="shared" si="785"/>
        <v>#DIV/0!</v>
      </c>
      <c r="DS467" s="14" t="e">
        <f t="shared" si="786"/>
        <v>#DIV/0!</v>
      </c>
      <c r="DT467" s="14" t="e">
        <f t="shared" si="787"/>
        <v>#DIV/0!</v>
      </c>
      <c r="DU467" s="14" t="e">
        <f t="shared" si="788"/>
        <v>#DIV/0!</v>
      </c>
      <c r="DV467" s="14" t="e">
        <f t="shared" si="789"/>
        <v>#DIV/0!</v>
      </c>
      <c r="DW467" s="14" t="e">
        <f t="shared" si="790"/>
        <v>#DIV/0!</v>
      </c>
      <c r="DX467" s="14" t="e">
        <f t="shared" si="791"/>
        <v>#DIV/0!</v>
      </c>
      <c r="DY467" s="14" t="e">
        <f t="shared" si="792"/>
        <v>#DIV/0!</v>
      </c>
      <c r="DZ467" s="14" t="e">
        <f t="shared" si="797"/>
        <v>#DIV/0!</v>
      </c>
    </row>
    <row r="468" spans="1:130">
      <c r="A468" s="18">
        <v>18</v>
      </c>
      <c r="B468" s="15">
        <f t="shared" si="793"/>
        <v>1</v>
      </c>
      <c r="C468" s="18">
        <v>2018</v>
      </c>
      <c r="D468" s="25">
        <f t="shared" si="798"/>
        <v>0</v>
      </c>
      <c r="E468" s="25">
        <f t="shared" si="799"/>
        <v>0</v>
      </c>
      <c r="F468" s="25">
        <f t="shared" si="800"/>
        <v>0</v>
      </c>
      <c r="G468" s="25">
        <f t="shared" si="801"/>
        <v>0</v>
      </c>
      <c r="H468" s="25">
        <f t="shared" si="802"/>
        <v>0</v>
      </c>
      <c r="I468" s="25">
        <f t="shared" si="803"/>
        <v>0</v>
      </c>
      <c r="J468" s="25">
        <f t="shared" si="804"/>
        <v>0</v>
      </c>
      <c r="K468" s="25">
        <f t="shared" si="805"/>
        <v>0</v>
      </c>
      <c r="L468" s="25">
        <f t="shared" si="806"/>
        <v>0</v>
      </c>
      <c r="M468" s="25">
        <f t="shared" si="807"/>
        <v>0</v>
      </c>
      <c r="N468" s="25">
        <f t="shared" si="808"/>
        <v>0</v>
      </c>
      <c r="O468" s="25">
        <f t="shared" si="809"/>
        <v>0</v>
      </c>
      <c r="P468" s="25">
        <f t="shared" si="810"/>
        <v>0</v>
      </c>
      <c r="Q468" s="25">
        <f t="shared" si="811"/>
        <v>0</v>
      </c>
      <c r="R468" s="25">
        <f t="shared" si="814"/>
        <v>0</v>
      </c>
      <c r="S468" s="25">
        <f t="shared" si="845"/>
        <v>0</v>
      </c>
      <c r="T468" s="25">
        <f t="shared" ref="T468:T486" si="846">VLOOKUP($C$82,$D$3:$K$63,$A$74,0)*(B452-B451)</f>
        <v>0</v>
      </c>
      <c r="U468" s="25">
        <f>VLOOKUP($C$83,$D$3:$K$63,$A$74,0)*(B451-B450)</f>
        <v>0</v>
      </c>
      <c r="V468" s="25">
        <f>VLOOKUP($C$84,$D$3:$K$63,$A$74,0)*B450</f>
        <v>0</v>
      </c>
      <c r="W468" s="25"/>
      <c r="X468" s="25"/>
      <c r="Y468" s="25"/>
      <c r="Z468" s="25"/>
      <c r="AA468" s="25"/>
      <c r="AB468" s="25"/>
      <c r="AC468" s="25"/>
      <c r="AD468" s="25"/>
      <c r="AE468" s="25"/>
      <c r="AF468" s="25"/>
      <c r="AG468" s="25"/>
      <c r="AH468" s="25"/>
      <c r="AI468" s="25"/>
      <c r="AJ468" s="25"/>
      <c r="AK468" s="25"/>
      <c r="AL468" s="25"/>
      <c r="AM468" s="25"/>
      <c r="AN468" s="25"/>
      <c r="AO468" s="25"/>
      <c r="AP468" s="25"/>
      <c r="AQ468" s="25"/>
      <c r="AR468" s="25"/>
      <c r="AS468" s="25"/>
      <c r="AT468" s="25"/>
      <c r="AU468" s="25"/>
      <c r="AV468" s="25"/>
      <c r="AW468" s="25"/>
      <c r="AX468" s="25"/>
      <c r="AY468" s="25"/>
      <c r="AZ468" s="25"/>
      <c r="BA468" s="25"/>
      <c r="BB468" s="25"/>
      <c r="BC468" s="25"/>
      <c r="BD468" s="25"/>
      <c r="BE468" s="25"/>
      <c r="BF468" s="25"/>
      <c r="BG468" s="25"/>
      <c r="BH468" s="25"/>
      <c r="BI468" s="25"/>
      <c r="BJ468" s="25"/>
      <c r="BK468" s="25"/>
      <c r="BL468" s="25"/>
      <c r="BM468" s="21">
        <f t="shared" si="794"/>
        <v>0</v>
      </c>
      <c r="BN468" s="18"/>
      <c r="BO468" s="18"/>
      <c r="BP468" s="18">
        <v>2018</v>
      </c>
      <c r="BQ468" s="14" t="e">
        <f t="shared" si="795"/>
        <v>#DIV/0!</v>
      </c>
      <c r="BR468" s="14" t="e">
        <f t="shared" si="815"/>
        <v>#DIV/0!</v>
      </c>
      <c r="BS468" s="14" t="e">
        <f t="shared" si="816"/>
        <v>#DIV/0!</v>
      </c>
      <c r="BT468" s="14" t="e">
        <f t="shared" si="817"/>
        <v>#DIV/0!</v>
      </c>
      <c r="BU468" s="14" t="e">
        <f t="shared" si="818"/>
        <v>#DIV/0!</v>
      </c>
      <c r="BV468" s="14" t="e">
        <f t="shared" si="819"/>
        <v>#DIV/0!</v>
      </c>
      <c r="BW468" s="14" t="e">
        <f t="shared" si="820"/>
        <v>#DIV/0!</v>
      </c>
      <c r="BX468" s="14" t="e">
        <f t="shared" si="821"/>
        <v>#DIV/0!</v>
      </c>
      <c r="BY468" s="14" t="e">
        <f t="shared" si="822"/>
        <v>#DIV/0!</v>
      </c>
      <c r="BZ468" s="14" t="e">
        <f t="shared" si="823"/>
        <v>#DIV/0!</v>
      </c>
      <c r="CA468" s="14" t="e">
        <f t="shared" si="824"/>
        <v>#DIV/0!</v>
      </c>
      <c r="CB468" s="14" t="e">
        <f t="shared" si="825"/>
        <v>#DIV/0!</v>
      </c>
      <c r="CC468" s="14" t="e">
        <f t="shared" si="826"/>
        <v>#DIV/0!</v>
      </c>
      <c r="CD468" s="14" t="e">
        <f t="shared" si="827"/>
        <v>#DIV/0!</v>
      </c>
      <c r="CE468" s="14" t="e">
        <f t="shared" si="828"/>
        <v>#DIV/0!</v>
      </c>
      <c r="CF468" s="14" t="e">
        <f t="shared" si="829"/>
        <v>#DIV/0!</v>
      </c>
      <c r="CG468" s="14" t="e">
        <f t="shared" si="812"/>
        <v>#DIV/0!</v>
      </c>
      <c r="CH468" s="14" t="e">
        <f t="shared" si="765"/>
        <v>#DIV/0!</v>
      </c>
      <c r="CI468" s="14" t="e">
        <f t="shared" si="766"/>
        <v>#DIV/0!</v>
      </c>
      <c r="CJ468" s="14" t="e">
        <f t="shared" si="767"/>
        <v>#DIV/0!</v>
      </c>
      <c r="CK468" s="14" t="e">
        <f t="shared" si="768"/>
        <v>#DIV/0!</v>
      </c>
      <c r="CL468" s="14" t="e">
        <f t="shared" si="769"/>
        <v>#DIV/0!</v>
      </c>
      <c r="CM468" s="14" t="e">
        <f t="shared" si="796"/>
        <v>#DIV/0!</v>
      </c>
      <c r="CN468" s="14" t="e">
        <f t="shared" si="830"/>
        <v>#DIV/0!</v>
      </c>
      <c r="CO468" s="14" t="e">
        <f t="shared" si="831"/>
        <v>#DIV/0!</v>
      </c>
      <c r="CP468" s="14" t="e">
        <f t="shared" si="832"/>
        <v>#DIV/0!</v>
      </c>
      <c r="CQ468" s="14" t="e">
        <f t="shared" si="833"/>
        <v>#DIV/0!</v>
      </c>
      <c r="CR468" s="14" t="e">
        <f t="shared" si="834"/>
        <v>#DIV/0!</v>
      </c>
      <c r="CS468" s="14" t="e">
        <f t="shared" si="835"/>
        <v>#DIV/0!</v>
      </c>
      <c r="CT468" s="14" t="e">
        <f t="shared" si="836"/>
        <v>#DIV/0!</v>
      </c>
      <c r="CU468" s="14" t="e">
        <f t="shared" si="837"/>
        <v>#DIV/0!</v>
      </c>
      <c r="CV468" s="14" t="e">
        <f t="shared" si="838"/>
        <v>#DIV/0!</v>
      </c>
      <c r="CW468" s="14" t="e">
        <f t="shared" si="839"/>
        <v>#DIV/0!</v>
      </c>
      <c r="CX468" s="14" t="e">
        <f t="shared" si="840"/>
        <v>#DIV/0!</v>
      </c>
      <c r="CY468" s="14" t="e">
        <f t="shared" si="841"/>
        <v>#DIV/0!</v>
      </c>
      <c r="CZ468" s="14" t="e">
        <f t="shared" si="842"/>
        <v>#DIV/0!</v>
      </c>
      <c r="DA468" s="14" t="e">
        <f t="shared" si="843"/>
        <v>#DIV/0!</v>
      </c>
      <c r="DB468" s="14" t="e">
        <f t="shared" si="844"/>
        <v>#DIV/0!</v>
      </c>
      <c r="DC468" s="14" t="e">
        <f t="shared" si="813"/>
        <v>#DIV/0!</v>
      </c>
      <c r="DD468" s="14" t="e">
        <f t="shared" si="771"/>
        <v>#DIV/0!</v>
      </c>
      <c r="DE468" s="14" t="e">
        <f t="shared" si="772"/>
        <v>#DIV/0!</v>
      </c>
      <c r="DF468" s="14" t="e">
        <f t="shared" si="773"/>
        <v>#DIV/0!</v>
      </c>
      <c r="DG468" s="14" t="e">
        <f t="shared" si="774"/>
        <v>#DIV/0!</v>
      </c>
      <c r="DH468" s="14" t="e">
        <f t="shared" si="775"/>
        <v>#DIV/0!</v>
      </c>
      <c r="DI468" s="14" t="e">
        <f t="shared" si="776"/>
        <v>#DIV/0!</v>
      </c>
      <c r="DJ468" s="14" t="e">
        <f t="shared" si="777"/>
        <v>#DIV/0!</v>
      </c>
      <c r="DK468" s="14" t="e">
        <f t="shared" si="778"/>
        <v>#DIV/0!</v>
      </c>
      <c r="DL468" s="14" t="e">
        <f t="shared" si="779"/>
        <v>#DIV/0!</v>
      </c>
      <c r="DM468" s="14" t="e">
        <f t="shared" si="780"/>
        <v>#DIV/0!</v>
      </c>
      <c r="DN468" s="14" t="e">
        <f t="shared" si="781"/>
        <v>#DIV/0!</v>
      </c>
      <c r="DO468" s="14" t="e">
        <f t="shared" si="782"/>
        <v>#DIV/0!</v>
      </c>
      <c r="DP468" s="14" t="e">
        <f t="shared" si="783"/>
        <v>#DIV/0!</v>
      </c>
      <c r="DQ468" s="14" t="e">
        <f t="shared" si="784"/>
        <v>#DIV/0!</v>
      </c>
      <c r="DR468" s="14" t="e">
        <f t="shared" si="785"/>
        <v>#DIV/0!</v>
      </c>
      <c r="DS468" s="14" t="e">
        <f t="shared" si="786"/>
        <v>#DIV/0!</v>
      </c>
      <c r="DT468" s="14" t="e">
        <f t="shared" si="787"/>
        <v>#DIV/0!</v>
      </c>
      <c r="DU468" s="14" t="e">
        <f t="shared" si="788"/>
        <v>#DIV/0!</v>
      </c>
      <c r="DV468" s="14" t="e">
        <f t="shared" si="789"/>
        <v>#DIV/0!</v>
      </c>
      <c r="DW468" s="14" t="e">
        <f t="shared" si="790"/>
        <v>#DIV/0!</v>
      </c>
      <c r="DX468" s="14" t="e">
        <f t="shared" si="791"/>
        <v>#DIV/0!</v>
      </c>
      <c r="DY468" s="14" t="e">
        <f t="shared" si="792"/>
        <v>#DIV/0!</v>
      </c>
      <c r="DZ468" s="14" t="e">
        <f t="shared" si="797"/>
        <v>#DIV/0!</v>
      </c>
    </row>
    <row r="469" spans="1:130">
      <c r="A469" s="18">
        <v>19</v>
      </c>
      <c r="B469" s="15">
        <f t="shared" si="793"/>
        <v>1</v>
      </c>
      <c r="C469" s="18">
        <v>2019</v>
      </c>
      <c r="D469" s="25">
        <f t="shared" si="798"/>
        <v>0</v>
      </c>
      <c r="E469" s="25">
        <f t="shared" si="799"/>
        <v>0</v>
      </c>
      <c r="F469" s="25">
        <f t="shared" si="800"/>
        <v>0</v>
      </c>
      <c r="G469" s="25">
        <f t="shared" si="801"/>
        <v>0</v>
      </c>
      <c r="H469" s="25">
        <f t="shared" si="802"/>
        <v>0</v>
      </c>
      <c r="I469" s="25">
        <f t="shared" si="803"/>
        <v>0</v>
      </c>
      <c r="J469" s="25">
        <f t="shared" si="804"/>
        <v>0</v>
      </c>
      <c r="K469" s="25">
        <f t="shared" si="805"/>
        <v>0</v>
      </c>
      <c r="L469" s="25">
        <f t="shared" si="806"/>
        <v>0</v>
      </c>
      <c r="M469" s="25">
        <f t="shared" si="807"/>
        <v>0</v>
      </c>
      <c r="N469" s="25">
        <f t="shared" si="808"/>
        <v>0</v>
      </c>
      <c r="O469" s="25">
        <f t="shared" si="809"/>
        <v>0</v>
      </c>
      <c r="P469" s="25">
        <f t="shared" si="810"/>
        <v>0</v>
      </c>
      <c r="Q469" s="25">
        <f t="shared" si="811"/>
        <v>0</v>
      </c>
      <c r="R469" s="25">
        <f t="shared" si="814"/>
        <v>0</v>
      </c>
      <c r="S469" s="25">
        <f t="shared" si="845"/>
        <v>0</v>
      </c>
      <c r="T469" s="25">
        <f t="shared" si="846"/>
        <v>0</v>
      </c>
      <c r="U469" s="25">
        <f t="shared" ref="U469:U487" si="847">VLOOKUP($C$83,$D$3:$K$63,$A$74,0)*(B452-B451)</f>
        <v>0</v>
      </c>
      <c r="V469" s="25">
        <f>VLOOKUP($C$84,$D$3:$K$63,$A$74,0)*(B451-B450)</f>
        <v>0</v>
      </c>
      <c r="W469" s="25">
        <f>VLOOKUP($C$85,$D$3:$K$63,$A$74,0)*B450</f>
        <v>0</v>
      </c>
      <c r="X469" s="25"/>
      <c r="Y469" s="25"/>
      <c r="Z469" s="25"/>
      <c r="AA469" s="25"/>
      <c r="AB469" s="25"/>
      <c r="AC469" s="25"/>
      <c r="AD469" s="25"/>
      <c r="AE469" s="25"/>
      <c r="AF469" s="25"/>
      <c r="AG469" s="25"/>
      <c r="AH469" s="25"/>
      <c r="AI469" s="25"/>
      <c r="AJ469" s="25"/>
      <c r="AK469" s="25"/>
      <c r="AL469" s="25"/>
      <c r="AM469" s="25"/>
      <c r="AN469" s="25"/>
      <c r="AO469" s="25"/>
      <c r="AP469" s="25"/>
      <c r="AQ469" s="25"/>
      <c r="AR469" s="25"/>
      <c r="AS469" s="25"/>
      <c r="AT469" s="25"/>
      <c r="AU469" s="25"/>
      <c r="AV469" s="25"/>
      <c r="AW469" s="25"/>
      <c r="AX469" s="25"/>
      <c r="AY469" s="25"/>
      <c r="AZ469" s="25"/>
      <c r="BA469" s="25"/>
      <c r="BB469" s="25"/>
      <c r="BC469" s="25"/>
      <c r="BD469" s="25"/>
      <c r="BE469" s="25"/>
      <c r="BF469" s="25"/>
      <c r="BG469" s="25"/>
      <c r="BH469" s="25"/>
      <c r="BI469" s="25"/>
      <c r="BJ469" s="25"/>
      <c r="BK469" s="25"/>
      <c r="BL469" s="25"/>
      <c r="BM469" s="21">
        <f t="shared" si="794"/>
        <v>0</v>
      </c>
      <c r="BN469" s="18"/>
      <c r="BO469" s="18"/>
      <c r="BP469" s="18">
        <v>2019</v>
      </c>
      <c r="BQ469" s="14" t="e">
        <f t="shared" si="795"/>
        <v>#DIV/0!</v>
      </c>
      <c r="BR469" s="14" t="e">
        <f t="shared" si="815"/>
        <v>#DIV/0!</v>
      </c>
      <c r="BS469" s="14" t="e">
        <f t="shared" si="816"/>
        <v>#DIV/0!</v>
      </c>
      <c r="BT469" s="14" t="e">
        <f t="shared" si="817"/>
        <v>#DIV/0!</v>
      </c>
      <c r="BU469" s="14" t="e">
        <f t="shared" si="818"/>
        <v>#DIV/0!</v>
      </c>
      <c r="BV469" s="14" t="e">
        <f t="shared" si="819"/>
        <v>#DIV/0!</v>
      </c>
      <c r="BW469" s="14" t="e">
        <f t="shared" si="820"/>
        <v>#DIV/0!</v>
      </c>
      <c r="BX469" s="14" t="e">
        <f t="shared" si="821"/>
        <v>#DIV/0!</v>
      </c>
      <c r="BY469" s="14" t="e">
        <f t="shared" si="822"/>
        <v>#DIV/0!</v>
      </c>
      <c r="BZ469" s="14" t="e">
        <f t="shared" si="823"/>
        <v>#DIV/0!</v>
      </c>
      <c r="CA469" s="14" t="e">
        <f t="shared" si="824"/>
        <v>#DIV/0!</v>
      </c>
      <c r="CB469" s="14" t="e">
        <f t="shared" si="825"/>
        <v>#DIV/0!</v>
      </c>
      <c r="CC469" s="14" t="e">
        <f t="shared" si="826"/>
        <v>#DIV/0!</v>
      </c>
      <c r="CD469" s="14" t="e">
        <f t="shared" si="827"/>
        <v>#DIV/0!</v>
      </c>
      <c r="CE469" s="14" t="e">
        <f t="shared" si="828"/>
        <v>#DIV/0!</v>
      </c>
      <c r="CF469" s="14" t="e">
        <f t="shared" si="829"/>
        <v>#DIV/0!</v>
      </c>
      <c r="CG469" s="14" t="e">
        <f t="shared" si="812"/>
        <v>#DIV/0!</v>
      </c>
      <c r="CH469" s="14" t="e">
        <f t="shared" si="765"/>
        <v>#DIV/0!</v>
      </c>
      <c r="CI469" s="14" t="e">
        <f t="shared" si="766"/>
        <v>#DIV/0!</v>
      </c>
      <c r="CJ469" s="14" t="e">
        <f t="shared" si="767"/>
        <v>#DIV/0!</v>
      </c>
      <c r="CK469" s="14" t="e">
        <f t="shared" si="768"/>
        <v>#DIV/0!</v>
      </c>
      <c r="CL469" s="14" t="e">
        <f t="shared" si="769"/>
        <v>#DIV/0!</v>
      </c>
      <c r="CM469" s="14" t="e">
        <f t="shared" si="796"/>
        <v>#DIV/0!</v>
      </c>
      <c r="CN469" s="14" t="e">
        <f t="shared" si="830"/>
        <v>#DIV/0!</v>
      </c>
      <c r="CO469" s="14" t="e">
        <f t="shared" si="831"/>
        <v>#DIV/0!</v>
      </c>
      <c r="CP469" s="14" t="e">
        <f t="shared" si="832"/>
        <v>#DIV/0!</v>
      </c>
      <c r="CQ469" s="14" t="e">
        <f t="shared" si="833"/>
        <v>#DIV/0!</v>
      </c>
      <c r="CR469" s="14" t="e">
        <f t="shared" si="834"/>
        <v>#DIV/0!</v>
      </c>
      <c r="CS469" s="14" t="e">
        <f t="shared" si="835"/>
        <v>#DIV/0!</v>
      </c>
      <c r="CT469" s="14" t="e">
        <f t="shared" si="836"/>
        <v>#DIV/0!</v>
      </c>
      <c r="CU469" s="14" t="e">
        <f t="shared" si="837"/>
        <v>#DIV/0!</v>
      </c>
      <c r="CV469" s="14" t="e">
        <f t="shared" si="838"/>
        <v>#DIV/0!</v>
      </c>
      <c r="CW469" s="14" t="e">
        <f t="shared" si="839"/>
        <v>#DIV/0!</v>
      </c>
      <c r="CX469" s="14" t="e">
        <f t="shared" si="840"/>
        <v>#DIV/0!</v>
      </c>
      <c r="CY469" s="14" t="e">
        <f t="shared" si="841"/>
        <v>#DIV/0!</v>
      </c>
      <c r="CZ469" s="14" t="e">
        <f t="shared" si="842"/>
        <v>#DIV/0!</v>
      </c>
      <c r="DA469" s="14" t="e">
        <f t="shared" si="843"/>
        <v>#DIV/0!</v>
      </c>
      <c r="DB469" s="14" t="e">
        <f t="shared" si="844"/>
        <v>#DIV/0!</v>
      </c>
      <c r="DC469" s="14" t="e">
        <f t="shared" si="813"/>
        <v>#DIV/0!</v>
      </c>
      <c r="DD469" s="14" t="e">
        <f t="shared" si="771"/>
        <v>#DIV/0!</v>
      </c>
      <c r="DE469" s="14" t="e">
        <f t="shared" si="772"/>
        <v>#DIV/0!</v>
      </c>
      <c r="DF469" s="14" t="e">
        <f t="shared" si="773"/>
        <v>#DIV/0!</v>
      </c>
      <c r="DG469" s="14" t="e">
        <f t="shared" si="774"/>
        <v>#DIV/0!</v>
      </c>
      <c r="DH469" s="14" t="e">
        <f t="shared" si="775"/>
        <v>#DIV/0!</v>
      </c>
      <c r="DI469" s="14" t="e">
        <f t="shared" si="776"/>
        <v>#DIV/0!</v>
      </c>
      <c r="DJ469" s="14" t="e">
        <f t="shared" si="777"/>
        <v>#DIV/0!</v>
      </c>
      <c r="DK469" s="14" t="e">
        <f t="shared" si="778"/>
        <v>#DIV/0!</v>
      </c>
      <c r="DL469" s="14" t="e">
        <f t="shared" si="779"/>
        <v>#DIV/0!</v>
      </c>
      <c r="DM469" s="14" t="e">
        <f t="shared" si="780"/>
        <v>#DIV/0!</v>
      </c>
      <c r="DN469" s="14" t="e">
        <f t="shared" si="781"/>
        <v>#DIV/0!</v>
      </c>
      <c r="DO469" s="14" t="e">
        <f t="shared" si="782"/>
        <v>#DIV/0!</v>
      </c>
      <c r="DP469" s="14" t="e">
        <f t="shared" si="783"/>
        <v>#DIV/0!</v>
      </c>
      <c r="DQ469" s="14" t="e">
        <f t="shared" si="784"/>
        <v>#DIV/0!</v>
      </c>
      <c r="DR469" s="14" t="e">
        <f t="shared" si="785"/>
        <v>#DIV/0!</v>
      </c>
      <c r="DS469" s="14" t="e">
        <f t="shared" si="786"/>
        <v>#DIV/0!</v>
      </c>
      <c r="DT469" s="14" t="e">
        <f t="shared" si="787"/>
        <v>#DIV/0!</v>
      </c>
      <c r="DU469" s="14" t="e">
        <f t="shared" si="788"/>
        <v>#DIV/0!</v>
      </c>
      <c r="DV469" s="14" t="e">
        <f t="shared" si="789"/>
        <v>#DIV/0!</v>
      </c>
      <c r="DW469" s="14" t="e">
        <f t="shared" si="790"/>
        <v>#DIV/0!</v>
      </c>
      <c r="DX469" s="14" t="e">
        <f t="shared" si="791"/>
        <v>#DIV/0!</v>
      </c>
      <c r="DY469" s="14" t="e">
        <f t="shared" si="792"/>
        <v>#DIV/0!</v>
      </c>
      <c r="DZ469" s="14" t="e">
        <f t="shared" si="797"/>
        <v>#DIV/0!</v>
      </c>
    </row>
    <row r="470" spans="1:130">
      <c r="A470" s="18">
        <v>20</v>
      </c>
      <c r="B470" s="15">
        <f t="shared" si="793"/>
        <v>1</v>
      </c>
      <c r="C470" s="18">
        <v>2020</v>
      </c>
      <c r="D470" s="25">
        <f t="shared" si="798"/>
        <v>0</v>
      </c>
      <c r="E470" s="25">
        <f t="shared" si="799"/>
        <v>0</v>
      </c>
      <c r="F470" s="25">
        <f t="shared" si="800"/>
        <v>0</v>
      </c>
      <c r="G470" s="25">
        <f t="shared" si="801"/>
        <v>0</v>
      </c>
      <c r="H470" s="25">
        <f t="shared" si="802"/>
        <v>0</v>
      </c>
      <c r="I470" s="25">
        <f t="shared" si="803"/>
        <v>0</v>
      </c>
      <c r="J470" s="25">
        <f t="shared" si="804"/>
        <v>0</v>
      </c>
      <c r="K470" s="25">
        <f t="shared" si="805"/>
        <v>0</v>
      </c>
      <c r="L470" s="25">
        <f t="shared" si="806"/>
        <v>0</v>
      </c>
      <c r="M470" s="25">
        <f t="shared" si="807"/>
        <v>0</v>
      </c>
      <c r="N470" s="25">
        <f t="shared" si="808"/>
        <v>0</v>
      </c>
      <c r="O470" s="25">
        <f t="shared" si="809"/>
        <v>0</v>
      </c>
      <c r="P470" s="25">
        <f t="shared" si="810"/>
        <v>0</v>
      </c>
      <c r="Q470" s="25">
        <f t="shared" si="811"/>
        <v>0</v>
      </c>
      <c r="R470" s="25">
        <f t="shared" si="814"/>
        <v>0</v>
      </c>
      <c r="S470" s="25">
        <f t="shared" si="845"/>
        <v>0</v>
      </c>
      <c r="T470" s="25">
        <f t="shared" si="846"/>
        <v>0</v>
      </c>
      <c r="U470" s="25">
        <f t="shared" si="847"/>
        <v>0</v>
      </c>
      <c r="V470" s="25">
        <f t="shared" ref="V470:V488" si="848">VLOOKUP($C$84,$D$3:$K$63,$A$74,0)*(B452-B451)</f>
        <v>0</v>
      </c>
      <c r="W470" s="25">
        <f>VLOOKUP($C$85,$D$3:$K$63,$A$74,0)*(B451-B450)</f>
        <v>0</v>
      </c>
      <c r="X470" s="25">
        <f>VLOOKUP($C$86,$D$3:$K$63,$A$74,0)*B450</f>
        <v>0</v>
      </c>
      <c r="Y470" s="25"/>
      <c r="Z470" s="25"/>
      <c r="AA470" s="25"/>
      <c r="AB470" s="25"/>
      <c r="AC470" s="25"/>
      <c r="AD470" s="25"/>
      <c r="AE470" s="25"/>
      <c r="AF470" s="25"/>
      <c r="AG470" s="25"/>
      <c r="AH470" s="25"/>
      <c r="AI470" s="25"/>
      <c r="AJ470" s="25"/>
      <c r="AK470" s="25"/>
      <c r="AL470" s="25"/>
      <c r="AM470" s="25"/>
      <c r="AN470" s="25"/>
      <c r="AO470" s="25"/>
      <c r="AP470" s="25"/>
      <c r="AQ470" s="25"/>
      <c r="AR470" s="25"/>
      <c r="AS470" s="25"/>
      <c r="AT470" s="25"/>
      <c r="AU470" s="25"/>
      <c r="AV470" s="25"/>
      <c r="AW470" s="25"/>
      <c r="AX470" s="25"/>
      <c r="AY470" s="25"/>
      <c r="AZ470" s="25"/>
      <c r="BA470" s="25"/>
      <c r="BB470" s="25"/>
      <c r="BC470" s="25"/>
      <c r="BD470" s="25"/>
      <c r="BE470" s="25"/>
      <c r="BF470" s="25"/>
      <c r="BG470" s="25"/>
      <c r="BH470" s="25"/>
      <c r="BI470" s="25"/>
      <c r="BJ470" s="25"/>
      <c r="BK470" s="25"/>
      <c r="BL470" s="25"/>
      <c r="BM470" s="21">
        <f t="shared" si="794"/>
        <v>0</v>
      </c>
      <c r="BN470" s="18"/>
      <c r="BO470" s="18"/>
      <c r="BP470" s="18">
        <v>2020</v>
      </c>
      <c r="BQ470" s="14" t="e">
        <f t="shared" si="795"/>
        <v>#DIV/0!</v>
      </c>
      <c r="BR470" s="14" t="e">
        <f t="shared" si="815"/>
        <v>#DIV/0!</v>
      </c>
      <c r="BS470" s="14" t="e">
        <f t="shared" si="816"/>
        <v>#DIV/0!</v>
      </c>
      <c r="BT470" s="14" t="e">
        <f t="shared" si="817"/>
        <v>#DIV/0!</v>
      </c>
      <c r="BU470" s="14" t="e">
        <f t="shared" si="818"/>
        <v>#DIV/0!</v>
      </c>
      <c r="BV470" s="14" t="e">
        <f t="shared" si="819"/>
        <v>#DIV/0!</v>
      </c>
      <c r="BW470" s="14" t="e">
        <f t="shared" si="820"/>
        <v>#DIV/0!</v>
      </c>
      <c r="BX470" s="14" t="e">
        <f t="shared" si="821"/>
        <v>#DIV/0!</v>
      </c>
      <c r="BY470" s="14" t="e">
        <f t="shared" si="822"/>
        <v>#DIV/0!</v>
      </c>
      <c r="BZ470" s="14" t="e">
        <f t="shared" si="823"/>
        <v>#DIV/0!</v>
      </c>
      <c r="CA470" s="14" t="e">
        <f t="shared" si="824"/>
        <v>#DIV/0!</v>
      </c>
      <c r="CB470" s="14" t="e">
        <f t="shared" si="825"/>
        <v>#DIV/0!</v>
      </c>
      <c r="CC470" s="14" t="e">
        <f t="shared" si="826"/>
        <v>#DIV/0!</v>
      </c>
      <c r="CD470" s="14" t="e">
        <f t="shared" si="827"/>
        <v>#DIV/0!</v>
      </c>
      <c r="CE470" s="14" t="e">
        <f t="shared" si="828"/>
        <v>#DIV/0!</v>
      </c>
      <c r="CF470" s="14" t="e">
        <f t="shared" si="829"/>
        <v>#DIV/0!</v>
      </c>
      <c r="CG470" s="14" t="e">
        <f t="shared" si="812"/>
        <v>#DIV/0!</v>
      </c>
      <c r="CH470" s="14" t="e">
        <f t="shared" si="765"/>
        <v>#DIV/0!</v>
      </c>
      <c r="CI470" s="14" t="e">
        <f t="shared" si="766"/>
        <v>#DIV/0!</v>
      </c>
      <c r="CJ470" s="14" t="e">
        <f t="shared" si="767"/>
        <v>#DIV/0!</v>
      </c>
      <c r="CK470" s="14" t="e">
        <f t="shared" si="768"/>
        <v>#DIV/0!</v>
      </c>
      <c r="CL470" s="14" t="e">
        <f t="shared" si="769"/>
        <v>#DIV/0!</v>
      </c>
      <c r="CM470" s="14" t="e">
        <f t="shared" si="796"/>
        <v>#DIV/0!</v>
      </c>
      <c r="CN470" s="14" t="e">
        <f t="shared" si="830"/>
        <v>#DIV/0!</v>
      </c>
      <c r="CO470" s="14" t="e">
        <f t="shared" si="831"/>
        <v>#DIV/0!</v>
      </c>
      <c r="CP470" s="14" t="e">
        <f t="shared" si="832"/>
        <v>#DIV/0!</v>
      </c>
      <c r="CQ470" s="14" t="e">
        <f t="shared" si="833"/>
        <v>#DIV/0!</v>
      </c>
      <c r="CR470" s="14" t="e">
        <f t="shared" si="834"/>
        <v>#DIV/0!</v>
      </c>
      <c r="CS470" s="14" t="e">
        <f t="shared" si="835"/>
        <v>#DIV/0!</v>
      </c>
      <c r="CT470" s="14" t="e">
        <f t="shared" si="836"/>
        <v>#DIV/0!</v>
      </c>
      <c r="CU470" s="14" t="e">
        <f t="shared" si="837"/>
        <v>#DIV/0!</v>
      </c>
      <c r="CV470" s="14" t="e">
        <f t="shared" si="838"/>
        <v>#DIV/0!</v>
      </c>
      <c r="CW470" s="14" t="e">
        <f t="shared" si="839"/>
        <v>#DIV/0!</v>
      </c>
      <c r="CX470" s="14" t="e">
        <f t="shared" si="840"/>
        <v>#DIV/0!</v>
      </c>
      <c r="CY470" s="14" t="e">
        <f t="shared" si="841"/>
        <v>#DIV/0!</v>
      </c>
      <c r="CZ470" s="14" t="e">
        <f t="shared" si="842"/>
        <v>#DIV/0!</v>
      </c>
      <c r="DA470" s="14" t="e">
        <f t="shared" si="843"/>
        <v>#DIV/0!</v>
      </c>
      <c r="DB470" s="14" t="e">
        <f t="shared" si="844"/>
        <v>#DIV/0!</v>
      </c>
      <c r="DC470" s="14" t="e">
        <f t="shared" si="813"/>
        <v>#DIV/0!</v>
      </c>
      <c r="DD470" s="14" t="e">
        <f t="shared" si="771"/>
        <v>#DIV/0!</v>
      </c>
      <c r="DE470" s="14" t="e">
        <f t="shared" si="772"/>
        <v>#DIV/0!</v>
      </c>
      <c r="DF470" s="14" t="e">
        <f t="shared" si="773"/>
        <v>#DIV/0!</v>
      </c>
      <c r="DG470" s="14" t="e">
        <f t="shared" si="774"/>
        <v>#DIV/0!</v>
      </c>
      <c r="DH470" s="14" t="e">
        <f t="shared" si="775"/>
        <v>#DIV/0!</v>
      </c>
      <c r="DI470" s="14" t="e">
        <f t="shared" si="776"/>
        <v>#DIV/0!</v>
      </c>
      <c r="DJ470" s="14" t="e">
        <f t="shared" si="777"/>
        <v>#DIV/0!</v>
      </c>
      <c r="DK470" s="14" t="e">
        <f t="shared" si="778"/>
        <v>#DIV/0!</v>
      </c>
      <c r="DL470" s="14" t="e">
        <f t="shared" si="779"/>
        <v>#DIV/0!</v>
      </c>
      <c r="DM470" s="14" t="e">
        <f t="shared" si="780"/>
        <v>#DIV/0!</v>
      </c>
      <c r="DN470" s="14" t="e">
        <f t="shared" si="781"/>
        <v>#DIV/0!</v>
      </c>
      <c r="DO470" s="14" t="e">
        <f t="shared" si="782"/>
        <v>#DIV/0!</v>
      </c>
      <c r="DP470" s="14" t="e">
        <f t="shared" si="783"/>
        <v>#DIV/0!</v>
      </c>
      <c r="DQ470" s="14" t="e">
        <f t="shared" si="784"/>
        <v>#DIV/0!</v>
      </c>
      <c r="DR470" s="14" t="e">
        <f t="shared" si="785"/>
        <v>#DIV/0!</v>
      </c>
      <c r="DS470" s="14" t="e">
        <f t="shared" si="786"/>
        <v>#DIV/0!</v>
      </c>
      <c r="DT470" s="14" t="e">
        <f t="shared" si="787"/>
        <v>#DIV/0!</v>
      </c>
      <c r="DU470" s="14" t="e">
        <f t="shared" si="788"/>
        <v>#DIV/0!</v>
      </c>
      <c r="DV470" s="14" t="e">
        <f t="shared" si="789"/>
        <v>#DIV/0!</v>
      </c>
      <c r="DW470" s="14" t="e">
        <f t="shared" si="790"/>
        <v>#DIV/0!</v>
      </c>
      <c r="DX470" s="14" t="e">
        <f t="shared" si="791"/>
        <v>#DIV/0!</v>
      </c>
      <c r="DY470" s="14" t="e">
        <f t="shared" si="792"/>
        <v>#DIV/0!</v>
      </c>
      <c r="DZ470" s="14" t="e">
        <f t="shared" si="797"/>
        <v>#DIV/0!</v>
      </c>
    </row>
    <row r="471" spans="1:130">
      <c r="A471" s="18"/>
      <c r="B471" s="18"/>
      <c r="C471" s="18">
        <v>2021</v>
      </c>
      <c r="D471" s="25"/>
      <c r="E471" s="25">
        <f t="shared" si="799"/>
        <v>0</v>
      </c>
      <c r="F471" s="25">
        <f t="shared" si="800"/>
        <v>0</v>
      </c>
      <c r="G471" s="25">
        <f t="shared" si="801"/>
        <v>0</v>
      </c>
      <c r="H471" s="25">
        <f t="shared" si="802"/>
        <v>0</v>
      </c>
      <c r="I471" s="25">
        <f t="shared" si="803"/>
        <v>0</v>
      </c>
      <c r="J471" s="25">
        <f t="shared" si="804"/>
        <v>0</v>
      </c>
      <c r="K471" s="25">
        <f t="shared" si="805"/>
        <v>0</v>
      </c>
      <c r="L471" s="25">
        <f t="shared" si="806"/>
        <v>0</v>
      </c>
      <c r="M471" s="25">
        <f t="shared" si="807"/>
        <v>0</v>
      </c>
      <c r="N471" s="25">
        <f t="shared" si="808"/>
        <v>0</v>
      </c>
      <c r="O471" s="25">
        <f t="shared" si="809"/>
        <v>0</v>
      </c>
      <c r="P471" s="25">
        <f t="shared" si="810"/>
        <v>0</v>
      </c>
      <c r="Q471" s="25">
        <f t="shared" si="811"/>
        <v>0</v>
      </c>
      <c r="R471" s="25">
        <f t="shared" si="814"/>
        <v>0</v>
      </c>
      <c r="S471" s="25">
        <f t="shared" si="845"/>
        <v>0</v>
      </c>
      <c r="T471" s="25">
        <f t="shared" si="846"/>
        <v>0</v>
      </c>
      <c r="U471" s="25">
        <f t="shared" si="847"/>
        <v>0</v>
      </c>
      <c r="V471" s="25">
        <f t="shared" si="848"/>
        <v>0</v>
      </c>
      <c r="W471" s="25">
        <f t="shared" ref="W471:W489" si="849">VLOOKUP($C$85,$D$3:$K$63,$A$74,0)*(B452-B451)</f>
        <v>0</v>
      </c>
      <c r="X471" s="25">
        <f>VLOOKUP($C$86,$D$3:$K$63,$A$74,0)*(B451-B450)</f>
        <v>0.59999999999999987</v>
      </c>
      <c r="Y471" s="25">
        <f>VLOOKUP($C$87,$D$3:$K$63,$A$74,0)*B450</f>
        <v>0</v>
      </c>
      <c r="Z471" s="25"/>
      <c r="AA471" s="25"/>
      <c r="AB471" s="25"/>
      <c r="AC471" s="25"/>
      <c r="AD471" s="25"/>
      <c r="AE471" s="25"/>
      <c r="AF471" s="25"/>
      <c r="AG471" s="25"/>
      <c r="AH471" s="25"/>
      <c r="AI471" s="25"/>
      <c r="AJ471" s="25"/>
      <c r="AK471" s="25"/>
      <c r="AL471" s="25"/>
      <c r="AM471" s="25"/>
      <c r="AN471" s="25"/>
      <c r="AO471" s="25"/>
      <c r="AP471" s="25"/>
      <c r="AQ471" s="25"/>
      <c r="AR471" s="25"/>
      <c r="AS471" s="25"/>
      <c r="AT471" s="25"/>
      <c r="AU471" s="25"/>
      <c r="AV471" s="25"/>
      <c r="AW471" s="25"/>
      <c r="AX471" s="25"/>
      <c r="AY471" s="25"/>
      <c r="AZ471" s="25"/>
      <c r="BA471" s="25"/>
      <c r="BB471" s="25"/>
      <c r="BC471" s="25"/>
      <c r="BD471" s="25"/>
      <c r="BE471" s="25"/>
      <c r="BF471" s="25"/>
      <c r="BG471" s="25"/>
      <c r="BH471" s="25"/>
      <c r="BI471" s="25"/>
      <c r="BJ471" s="25"/>
      <c r="BK471" s="25"/>
      <c r="BL471" s="25"/>
      <c r="BM471" s="21">
        <f t="shared" si="794"/>
        <v>0.59999999999999987</v>
      </c>
      <c r="BN471" s="18"/>
      <c r="BO471" s="18"/>
      <c r="BP471" s="18">
        <v>2021</v>
      </c>
      <c r="BQ471" s="14">
        <f t="shared" si="795"/>
        <v>0</v>
      </c>
      <c r="BR471" s="14">
        <f t="shared" si="815"/>
        <v>0</v>
      </c>
      <c r="BS471" s="14">
        <f t="shared" si="816"/>
        <v>0</v>
      </c>
      <c r="BT471" s="14">
        <f t="shared" si="817"/>
        <v>0</v>
      </c>
      <c r="BU471" s="14">
        <f t="shared" si="818"/>
        <v>0</v>
      </c>
      <c r="BV471" s="14">
        <f t="shared" si="819"/>
        <v>0</v>
      </c>
      <c r="BW471" s="14">
        <f t="shared" si="820"/>
        <v>0</v>
      </c>
      <c r="BX471" s="14">
        <f t="shared" si="821"/>
        <v>0</v>
      </c>
      <c r="BY471" s="14">
        <f t="shared" si="822"/>
        <v>0</v>
      </c>
      <c r="BZ471" s="14">
        <f t="shared" si="823"/>
        <v>0</v>
      </c>
      <c r="CA471" s="14">
        <f t="shared" si="824"/>
        <v>0</v>
      </c>
      <c r="CB471" s="14">
        <f t="shared" si="825"/>
        <v>0</v>
      </c>
      <c r="CC471" s="14">
        <f t="shared" si="826"/>
        <v>0</v>
      </c>
      <c r="CD471" s="14">
        <f t="shared" si="827"/>
        <v>0</v>
      </c>
      <c r="CE471" s="14">
        <f t="shared" si="828"/>
        <v>0</v>
      </c>
      <c r="CF471" s="14">
        <f t="shared" si="829"/>
        <v>0</v>
      </c>
      <c r="CG471" s="14">
        <f t="shared" si="812"/>
        <v>0</v>
      </c>
      <c r="CH471" s="14">
        <f t="shared" si="765"/>
        <v>0</v>
      </c>
      <c r="CI471" s="14">
        <f t="shared" si="766"/>
        <v>0</v>
      </c>
      <c r="CJ471" s="14">
        <f t="shared" si="767"/>
        <v>0</v>
      </c>
      <c r="CK471" s="14">
        <f t="shared" si="768"/>
        <v>1</v>
      </c>
      <c r="CL471" s="14">
        <f t="shared" si="769"/>
        <v>0</v>
      </c>
      <c r="CM471" s="14">
        <f t="shared" si="796"/>
        <v>0</v>
      </c>
      <c r="CN471" s="14">
        <f t="shared" si="830"/>
        <v>0</v>
      </c>
      <c r="CO471" s="14">
        <f t="shared" si="831"/>
        <v>0</v>
      </c>
      <c r="CP471" s="14">
        <f t="shared" si="832"/>
        <v>0</v>
      </c>
      <c r="CQ471" s="14">
        <f t="shared" si="833"/>
        <v>0</v>
      </c>
      <c r="CR471" s="14">
        <f t="shared" si="834"/>
        <v>0</v>
      </c>
      <c r="CS471" s="14">
        <f t="shared" si="835"/>
        <v>0</v>
      </c>
      <c r="CT471" s="14">
        <f t="shared" si="836"/>
        <v>0</v>
      </c>
      <c r="CU471" s="14">
        <f t="shared" si="837"/>
        <v>0</v>
      </c>
      <c r="CV471" s="14">
        <f t="shared" si="838"/>
        <v>0</v>
      </c>
      <c r="CW471" s="14">
        <f t="shared" si="839"/>
        <v>0</v>
      </c>
      <c r="CX471" s="14">
        <f t="shared" si="840"/>
        <v>0</v>
      </c>
      <c r="CY471" s="14">
        <f t="shared" si="841"/>
        <v>0</v>
      </c>
      <c r="CZ471" s="14">
        <f t="shared" si="842"/>
        <v>0</v>
      </c>
      <c r="DA471" s="14">
        <f t="shared" si="843"/>
        <v>0</v>
      </c>
      <c r="DB471" s="14">
        <f t="shared" si="844"/>
        <v>0</v>
      </c>
      <c r="DC471" s="14">
        <f t="shared" si="813"/>
        <v>0</v>
      </c>
      <c r="DD471" s="14">
        <f t="shared" si="771"/>
        <v>0</v>
      </c>
      <c r="DE471" s="14">
        <f t="shared" si="772"/>
        <v>0</v>
      </c>
      <c r="DF471" s="14">
        <f t="shared" si="773"/>
        <v>0</v>
      </c>
      <c r="DG471" s="14">
        <f t="shared" si="774"/>
        <v>0</v>
      </c>
      <c r="DH471" s="14">
        <f t="shared" si="775"/>
        <v>0</v>
      </c>
      <c r="DI471" s="14">
        <f t="shared" si="776"/>
        <v>0</v>
      </c>
      <c r="DJ471" s="14">
        <f t="shared" si="777"/>
        <v>0</v>
      </c>
      <c r="DK471" s="14">
        <f t="shared" si="778"/>
        <v>0</v>
      </c>
      <c r="DL471" s="14">
        <f t="shared" si="779"/>
        <v>0</v>
      </c>
      <c r="DM471" s="14">
        <f t="shared" si="780"/>
        <v>0</v>
      </c>
      <c r="DN471" s="14">
        <f t="shared" si="781"/>
        <v>0</v>
      </c>
      <c r="DO471" s="14">
        <f t="shared" si="782"/>
        <v>0</v>
      </c>
      <c r="DP471" s="14">
        <f t="shared" si="783"/>
        <v>0</v>
      </c>
      <c r="DQ471" s="14">
        <f t="shared" si="784"/>
        <v>0</v>
      </c>
      <c r="DR471" s="14">
        <f t="shared" si="785"/>
        <v>0</v>
      </c>
      <c r="DS471" s="14">
        <f t="shared" si="786"/>
        <v>0</v>
      </c>
      <c r="DT471" s="14">
        <f t="shared" si="787"/>
        <v>0</v>
      </c>
      <c r="DU471" s="14">
        <f t="shared" si="788"/>
        <v>0</v>
      </c>
      <c r="DV471" s="14">
        <f t="shared" si="789"/>
        <v>0</v>
      </c>
      <c r="DW471" s="14">
        <f t="shared" si="790"/>
        <v>0</v>
      </c>
      <c r="DX471" s="14">
        <f t="shared" si="791"/>
        <v>0</v>
      </c>
      <c r="DY471" s="14">
        <f t="shared" si="792"/>
        <v>0</v>
      </c>
      <c r="DZ471" s="14">
        <f t="shared" si="797"/>
        <v>1</v>
      </c>
    </row>
    <row r="472" spans="1:130">
      <c r="A472" s="18"/>
      <c r="B472" s="18"/>
      <c r="C472" s="18">
        <v>2022</v>
      </c>
      <c r="D472" s="25"/>
      <c r="E472" s="25"/>
      <c r="F472" s="25">
        <f t="shared" si="800"/>
        <v>0</v>
      </c>
      <c r="G472" s="25">
        <f t="shared" si="801"/>
        <v>0</v>
      </c>
      <c r="H472" s="25">
        <f t="shared" si="802"/>
        <v>0</v>
      </c>
      <c r="I472" s="25">
        <f t="shared" si="803"/>
        <v>0</v>
      </c>
      <c r="J472" s="25">
        <f t="shared" si="804"/>
        <v>0</v>
      </c>
      <c r="K472" s="25">
        <f t="shared" si="805"/>
        <v>0</v>
      </c>
      <c r="L472" s="25">
        <f t="shared" si="806"/>
        <v>0</v>
      </c>
      <c r="M472" s="25">
        <f t="shared" si="807"/>
        <v>0</v>
      </c>
      <c r="N472" s="25">
        <f t="shared" si="808"/>
        <v>0</v>
      </c>
      <c r="O472" s="25">
        <f t="shared" si="809"/>
        <v>0</v>
      </c>
      <c r="P472" s="25">
        <f t="shared" si="810"/>
        <v>0</v>
      </c>
      <c r="Q472" s="25">
        <f t="shared" si="811"/>
        <v>0</v>
      </c>
      <c r="R472" s="25">
        <f t="shared" si="814"/>
        <v>0</v>
      </c>
      <c r="S472" s="25">
        <f t="shared" si="845"/>
        <v>0</v>
      </c>
      <c r="T472" s="25">
        <f t="shared" si="846"/>
        <v>0</v>
      </c>
      <c r="U472" s="25">
        <f t="shared" si="847"/>
        <v>0</v>
      </c>
      <c r="V472" s="25">
        <f t="shared" si="848"/>
        <v>0</v>
      </c>
      <c r="W472" s="25">
        <f t="shared" si="849"/>
        <v>0</v>
      </c>
      <c r="X472" s="25">
        <f t="shared" ref="X472:X490" si="850">VLOOKUP($C$86,$D$3:$K$63,$A$74,0)*(B452-B451)</f>
        <v>0.59999999999999987</v>
      </c>
      <c r="Y472" s="25">
        <f>VLOOKUP($C$87,$D$3:$K$63,$A$74,0)*(B451-B450)</f>
        <v>0.79999999999999982</v>
      </c>
      <c r="Z472" s="25">
        <f>VLOOKUP($C$88,$D$3:$K$63,$A$74,0)*B450</f>
        <v>0</v>
      </c>
      <c r="AA472" s="25"/>
      <c r="AB472" s="25"/>
      <c r="AC472" s="25"/>
      <c r="AD472" s="25"/>
      <c r="AE472" s="25"/>
      <c r="AF472" s="25"/>
      <c r="AG472" s="25"/>
      <c r="AH472" s="25"/>
      <c r="AI472" s="25"/>
      <c r="AJ472" s="25"/>
      <c r="AK472" s="25"/>
      <c r="AL472" s="25"/>
      <c r="AM472" s="25"/>
      <c r="AN472" s="25"/>
      <c r="AO472" s="25"/>
      <c r="AP472" s="25"/>
      <c r="AQ472" s="25"/>
      <c r="AR472" s="25"/>
      <c r="AS472" s="25"/>
      <c r="AT472" s="25"/>
      <c r="AU472" s="25"/>
      <c r="AV472" s="25"/>
      <c r="AW472" s="25"/>
      <c r="AX472" s="25"/>
      <c r="AY472" s="25"/>
      <c r="AZ472" s="25"/>
      <c r="BA472" s="25"/>
      <c r="BB472" s="25"/>
      <c r="BC472" s="25"/>
      <c r="BD472" s="25"/>
      <c r="BE472" s="25"/>
      <c r="BF472" s="25"/>
      <c r="BG472" s="25"/>
      <c r="BH472" s="25"/>
      <c r="BI472" s="25"/>
      <c r="BJ472" s="25"/>
      <c r="BK472" s="25"/>
      <c r="BL472" s="25"/>
      <c r="BM472" s="21">
        <f t="shared" si="794"/>
        <v>1.3999999999999997</v>
      </c>
      <c r="BN472" s="18"/>
      <c r="BO472" s="18"/>
      <c r="BP472" s="18">
        <v>2022</v>
      </c>
      <c r="BQ472" s="14">
        <f t="shared" si="795"/>
        <v>0</v>
      </c>
      <c r="BR472" s="14">
        <f t="shared" si="815"/>
        <v>0</v>
      </c>
      <c r="BS472" s="14">
        <f t="shared" si="816"/>
        <v>0</v>
      </c>
      <c r="BT472" s="14">
        <f t="shared" si="817"/>
        <v>0</v>
      </c>
      <c r="BU472" s="14">
        <f t="shared" si="818"/>
        <v>0</v>
      </c>
      <c r="BV472" s="14">
        <f t="shared" si="819"/>
        <v>0</v>
      </c>
      <c r="BW472" s="14">
        <f t="shared" si="820"/>
        <v>0</v>
      </c>
      <c r="BX472" s="14">
        <f t="shared" si="821"/>
        <v>0</v>
      </c>
      <c r="BY472" s="14">
        <f t="shared" si="822"/>
        <v>0</v>
      </c>
      <c r="BZ472" s="14">
        <f t="shared" si="823"/>
        <v>0</v>
      </c>
      <c r="CA472" s="14">
        <f t="shared" si="824"/>
        <v>0</v>
      </c>
      <c r="CB472" s="14">
        <f t="shared" si="825"/>
        <v>0</v>
      </c>
      <c r="CC472" s="14">
        <f t="shared" si="826"/>
        <v>0</v>
      </c>
      <c r="CD472" s="14">
        <f t="shared" si="827"/>
        <v>0</v>
      </c>
      <c r="CE472" s="14">
        <f t="shared" si="828"/>
        <v>0</v>
      </c>
      <c r="CF472" s="14">
        <f t="shared" si="829"/>
        <v>0</v>
      </c>
      <c r="CG472" s="14">
        <f t="shared" si="812"/>
        <v>0</v>
      </c>
      <c r="CH472" s="14">
        <f t="shared" si="765"/>
        <v>0</v>
      </c>
      <c r="CI472" s="14">
        <f t="shared" si="766"/>
        <v>0</v>
      </c>
      <c r="CJ472" s="14">
        <f t="shared" si="767"/>
        <v>0</v>
      </c>
      <c r="CK472" s="14">
        <f t="shared" si="768"/>
        <v>0.42857142857142855</v>
      </c>
      <c r="CL472" s="14">
        <f t="shared" si="769"/>
        <v>0.5714285714285714</v>
      </c>
      <c r="CM472" s="14">
        <f t="shared" si="796"/>
        <v>0</v>
      </c>
      <c r="CN472" s="14">
        <f t="shared" si="830"/>
        <v>0</v>
      </c>
      <c r="CO472" s="14">
        <f t="shared" si="831"/>
        <v>0</v>
      </c>
      <c r="CP472" s="14">
        <f t="shared" si="832"/>
        <v>0</v>
      </c>
      <c r="CQ472" s="14">
        <f t="shared" si="833"/>
        <v>0</v>
      </c>
      <c r="CR472" s="14">
        <f t="shared" si="834"/>
        <v>0</v>
      </c>
      <c r="CS472" s="14">
        <f t="shared" si="835"/>
        <v>0</v>
      </c>
      <c r="CT472" s="14">
        <f t="shared" si="836"/>
        <v>0</v>
      </c>
      <c r="CU472" s="14">
        <f t="shared" si="837"/>
        <v>0</v>
      </c>
      <c r="CV472" s="14">
        <f t="shared" si="838"/>
        <v>0</v>
      </c>
      <c r="CW472" s="14">
        <f t="shared" si="839"/>
        <v>0</v>
      </c>
      <c r="CX472" s="14">
        <f t="shared" si="840"/>
        <v>0</v>
      </c>
      <c r="CY472" s="14">
        <f t="shared" si="841"/>
        <v>0</v>
      </c>
      <c r="CZ472" s="14">
        <f t="shared" si="842"/>
        <v>0</v>
      </c>
      <c r="DA472" s="14">
        <f t="shared" si="843"/>
        <v>0</v>
      </c>
      <c r="DB472" s="14">
        <f t="shared" si="844"/>
        <v>0</v>
      </c>
      <c r="DC472" s="14">
        <f t="shared" si="813"/>
        <v>0</v>
      </c>
      <c r="DD472" s="14">
        <f t="shared" si="771"/>
        <v>0</v>
      </c>
      <c r="DE472" s="14">
        <f t="shared" si="772"/>
        <v>0</v>
      </c>
      <c r="DF472" s="14">
        <f t="shared" si="773"/>
        <v>0</v>
      </c>
      <c r="DG472" s="14">
        <f t="shared" si="774"/>
        <v>0</v>
      </c>
      <c r="DH472" s="14">
        <f t="shared" si="775"/>
        <v>0</v>
      </c>
      <c r="DI472" s="14">
        <f t="shared" si="776"/>
        <v>0</v>
      </c>
      <c r="DJ472" s="14">
        <f t="shared" si="777"/>
        <v>0</v>
      </c>
      <c r="DK472" s="14">
        <f t="shared" si="778"/>
        <v>0</v>
      </c>
      <c r="DL472" s="14">
        <f t="shared" si="779"/>
        <v>0</v>
      </c>
      <c r="DM472" s="14">
        <f t="shared" si="780"/>
        <v>0</v>
      </c>
      <c r="DN472" s="14">
        <f t="shared" si="781"/>
        <v>0</v>
      </c>
      <c r="DO472" s="14">
        <f t="shared" si="782"/>
        <v>0</v>
      </c>
      <c r="DP472" s="14">
        <f t="shared" si="783"/>
        <v>0</v>
      </c>
      <c r="DQ472" s="14">
        <f t="shared" si="784"/>
        <v>0</v>
      </c>
      <c r="DR472" s="14">
        <f t="shared" si="785"/>
        <v>0</v>
      </c>
      <c r="DS472" s="14">
        <f t="shared" si="786"/>
        <v>0</v>
      </c>
      <c r="DT472" s="14">
        <f t="shared" si="787"/>
        <v>0</v>
      </c>
      <c r="DU472" s="14">
        <f t="shared" si="788"/>
        <v>0</v>
      </c>
      <c r="DV472" s="14">
        <f t="shared" si="789"/>
        <v>0</v>
      </c>
      <c r="DW472" s="14">
        <f t="shared" si="790"/>
        <v>0</v>
      </c>
      <c r="DX472" s="14">
        <f t="shared" si="791"/>
        <v>0</v>
      </c>
      <c r="DY472" s="14">
        <f t="shared" si="792"/>
        <v>0</v>
      </c>
      <c r="DZ472" s="14">
        <f t="shared" si="797"/>
        <v>1</v>
      </c>
    </row>
    <row r="473" spans="1:130">
      <c r="A473" s="18"/>
      <c r="B473" s="18"/>
      <c r="C473" s="18">
        <v>2023</v>
      </c>
      <c r="D473" s="25"/>
      <c r="E473" s="25"/>
      <c r="F473" s="25"/>
      <c r="G473" s="25">
        <f t="shared" si="801"/>
        <v>0</v>
      </c>
      <c r="H473" s="25">
        <f t="shared" si="802"/>
        <v>0</v>
      </c>
      <c r="I473" s="25">
        <f t="shared" si="803"/>
        <v>0</v>
      </c>
      <c r="J473" s="25">
        <f t="shared" si="804"/>
        <v>0</v>
      </c>
      <c r="K473" s="25">
        <f t="shared" si="805"/>
        <v>0</v>
      </c>
      <c r="L473" s="25">
        <f t="shared" si="806"/>
        <v>0</v>
      </c>
      <c r="M473" s="25">
        <f t="shared" si="807"/>
        <v>0</v>
      </c>
      <c r="N473" s="25">
        <f t="shared" si="808"/>
        <v>0</v>
      </c>
      <c r="O473" s="25">
        <f t="shared" si="809"/>
        <v>0</v>
      </c>
      <c r="P473" s="25">
        <f t="shared" si="810"/>
        <v>0</v>
      </c>
      <c r="Q473" s="25">
        <f t="shared" si="811"/>
        <v>0</v>
      </c>
      <c r="R473" s="25">
        <f t="shared" si="814"/>
        <v>0</v>
      </c>
      <c r="S473" s="25">
        <f t="shared" si="845"/>
        <v>0</v>
      </c>
      <c r="T473" s="25">
        <f t="shared" si="846"/>
        <v>0</v>
      </c>
      <c r="U473" s="25">
        <f t="shared" si="847"/>
        <v>0</v>
      </c>
      <c r="V473" s="25">
        <f t="shared" si="848"/>
        <v>0</v>
      </c>
      <c r="W473" s="25">
        <f t="shared" si="849"/>
        <v>0</v>
      </c>
      <c r="X473" s="25">
        <f t="shared" si="850"/>
        <v>0.59999999999999987</v>
      </c>
      <c r="Y473" s="25">
        <f t="shared" ref="Y473:Y491" si="851">VLOOKUP($C$87,$D$3:$K$63,$A$74,0)*(B452-B451)</f>
        <v>0.79999999999999982</v>
      </c>
      <c r="Z473" s="25">
        <f>VLOOKUP($C$88,$D$3:$K$63,$A$74,0)*(B451-B450)</f>
        <v>0.99999999999999978</v>
      </c>
      <c r="AA473" s="25">
        <f>VLOOKUP($C$89,$D$3:$K$63,$A$74,0)*B450</f>
        <v>0</v>
      </c>
      <c r="AB473" s="25"/>
      <c r="AC473" s="25"/>
      <c r="AD473" s="25"/>
      <c r="AE473" s="25"/>
      <c r="AF473" s="25"/>
      <c r="AG473" s="25"/>
      <c r="AH473" s="25"/>
      <c r="AI473" s="25"/>
      <c r="AJ473" s="25"/>
      <c r="AK473" s="25"/>
      <c r="AL473" s="25"/>
      <c r="AM473" s="25"/>
      <c r="AN473" s="25"/>
      <c r="AO473" s="25"/>
      <c r="AP473" s="25"/>
      <c r="AQ473" s="25"/>
      <c r="AR473" s="25"/>
      <c r="AS473" s="25"/>
      <c r="AT473" s="25"/>
      <c r="AU473" s="25"/>
      <c r="AV473" s="25"/>
      <c r="AW473" s="25"/>
      <c r="AX473" s="25"/>
      <c r="AY473" s="25"/>
      <c r="AZ473" s="25"/>
      <c r="BA473" s="25"/>
      <c r="BB473" s="25"/>
      <c r="BC473" s="25"/>
      <c r="BD473" s="25"/>
      <c r="BE473" s="25"/>
      <c r="BF473" s="25"/>
      <c r="BG473" s="25"/>
      <c r="BH473" s="25"/>
      <c r="BI473" s="25"/>
      <c r="BJ473" s="25"/>
      <c r="BK473" s="25"/>
      <c r="BL473" s="25"/>
      <c r="BM473" s="21">
        <f t="shared" si="794"/>
        <v>2.3999999999999995</v>
      </c>
      <c r="BN473" s="18"/>
      <c r="BO473" s="18"/>
      <c r="BP473" s="18">
        <v>2023</v>
      </c>
      <c r="BQ473" s="14">
        <f t="shared" si="795"/>
        <v>0</v>
      </c>
      <c r="BR473" s="14">
        <f t="shared" si="815"/>
        <v>0</v>
      </c>
      <c r="BS473" s="14">
        <f t="shared" si="816"/>
        <v>0</v>
      </c>
      <c r="BT473" s="14">
        <f t="shared" si="817"/>
        <v>0</v>
      </c>
      <c r="BU473" s="14">
        <f t="shared" si="818"/>
        <v>0</v>
      </c>
      <c r="BV473" s="14">
        <f t="shared" si="819"/>
        <v>0</v>
      </c>
      <c r="BW473" s="14">
        <f t="shared" si="820"/>
        <v>0</v>
      </c>
      <c r="BX473" s="14">
        <f t="shared" si="821"/>
        <v>0</v>
      </c>
      <c r="BY473" s="14">
        <f t="shared" si="822"/>
        <v>0</v>
      </c>
      <c r="BZ473" s="14">
        <f t="shared" si="823"/>
        <v>0</v>
      </c>
      <c r="CA473" s="14">
        <f t="shared" si="824"/>
        <v>0</v>
      </c>
      <c r="CB473" s="14">
        <f t="shared" si="825"/>
        <v>0</v>
      </c>
      <c r="CC473" s="14">
        <f t="shared" si="826"/>
        <v>0</v>
      </c>
      <c r="CD473" s="14">
        <f t="shared" si="827"/>
        <v>0</v>
      </c>
      <c r="CE473" s="14">
        <f t="shared" si="828"/>
        <v>0</v>
      </c>
      <c r="CF473" s="14">
        <f t="shared" si="829"/>
        <v>0</v>
      </c>
      <c r="CG473" s="14">
        <f t="shared" si="812"/>
        <v>0</v>
      </c>
      <c r="CH473" s="14">
        <f t="shared" si="765"/>
        <v>0</v>
      </c>
      <c r="CI473" s="14">
        <f t="shared" si="766"/>
        <v>0</v>
      </c>
      <c r="CJ473" s="14">
        <f t="shared" si="767"/>
        <v>0</v>
      </c>
      <c r="CK473" s="14">
        <f t="shared" si="768"/>
        <v>0.25</v>
      </c>
      <c r="CL473" s="14">
        <f t="shared" si="769"/>
        <v>0.33333333333333331</v>
      </c>
      <c r="CM473" s="14">
        <f t="shared" si="796"/>
        <v>0.41666666666666669</v>
      </c>
      <c r="CN473" s="14">
        <f t="shared" si="830"/>
        <v>0</v>
      </c>
      <c r="CO473" s="14">
        <f t="shared" si="831"/>
        <v>0</v>
      </c>
      <c r="CP473" s="14">
        <f t="shared" si="832"/>
        <v>0</v>
      </c>
      <c r="CQ473" s="14">
        <f t="shared" si="833"/>
        <v>0</v>
      </c>
      <c r="CR473" s="14">
        <f t="shared" si="834"/>
        <v>0</v>
      </c>
      <c r="CS473" s="14">
        <f t="shared" si="835"/>
        <v>0</v>
      </c>
      <c r="CT473" s="14">
        <f t="shared" si="836"/>
        <v>0</v>
      </c>
      <c r="CU473" s="14">
        <f t="shared" si="837"/>
        <v>0</v>
      </c>
      <c r="CV473" s="14">
        <f t="shared" si="838"/>
        <v>0</v>
      </c>
      <c r="CW473" s="14">
        <f t="shared" si="839"/>
        <v>0</v>
      </c>
      <c r="CX473" s="14">
        <f t="shared" si="840"/>
        <v>0</v>
      </c>
      <c r="CY473" s="14">
        <f t="shared" si="841"/>
        <v>0</v>
      </c>
      <c r="CZ473" s="14">
        <f t="shared" si="842"/>
        <v>0</v>
      </c>
      <c r="DA473" s="14">
        <f t="shared" si="843"/>
        <v>0</v>
      </c>
      <c r="DB473" s="14">
        <f t="shared" si="844"/>
        <v>0</v>
      </c>
      <c r="DC473" s="14">
        <f t="shared" si="813"/>
        <v>0</v>
      </c>
      <c r="DD473" s="14">
        <f t="shared" si="771"/>
        <v>0</v>
      </c>
      <c r="DE473" s="14">
        <f t="shared" si="772"/>
        <v>0</v>
      </c>
      <c r="DF473" s="14">
        <f t="shared" si="773"/>
        <v>0</v>
      </c>
      <c r="DG473" s="14">
        <f t="shared" si="774"/>
        <v>0</v>
      </c>
      <c r="DH473" s="14">
        <f t="shared" si="775"/>
        <v>0</v>
      </c>
      <c r="DI473" s="14">
        <f t="shared" si="776"/>
        <v>0</v>
      </c>
      <c r="DJ473" s="14">
        <f t="shared" si="777"/>
        <v>0</v>
      </c>
      <c r="DK473" s="14">
        <f t="shared" si="778"/>
        <v>0</v>
      </c>
      <c r="DL473" s="14">
        <f t="shared" si="779"/>
        <v>0</v>
      </c>
      <c r="DM473" s="14">
        <f t="shared" si="780"/>
        <v>0</v>
      </c>
      <c r="DN473" s="14">
        <f t="shared" si="781"/>
        <v>0</v>
      </c>
      <c r="DO473" s="14">
        <f t="shared" si="782"/>
        <v>0</v>
      </c>
      <c r="DP473" s="14">
        <f t="shared" si="783"/>
        <v>0</v>
      </c>
      <c r="DQ473" s="14">
        <f t="shared" si="784"/>
        <v>0</v>
      </c>
      <c r="DR473" s="14">
        <f t="shared" si="785"/>
        <v>0</v>
      </c>
      <c r="DS473" s="14">
        <f t="shared" si="786"/>
        <v>0</v>
      </c>
      <c r="DT473" s="14">
        <f t="shared" si="787"/>
        <v>0</v>
      </c>
      <c r="DU473" s="14">
        <f t="shared" si="788"/>
        <v>0</v>
      </c>
      <c r="DV473" s="14">
        <f t="shared" si="789"/>
        <v>0</v>
      </c>
      <c r="DW473" s="14">
        <f t="shared" si="790"/>
        <v>0</v>
      </c>
      <c r="DX473" s="14">
        <f t="shared" si="791"/>
        <v>0</v>
      </c>
      <c r="DY473" s="14">
        <f t="shared" si="792"/>
        <v>0</v>
      </c>
      <c r="DZ473" s="14">
        <f t="shared" si="797"/>
        <v>1</v>
      </c>
    </row>
    <row r="474" spans="1:130">
      <c r="A474" s="18"/>
      <c r="B474" s="18"/>
      <c r="C474" s="18">
        <v>2024</v>
      </c>
      <c r="D474" s="25"/>
      <c r="E474" s="25"/>
      <c r="F474" s="25"/>
      <c r="G474" s="25"/>
      <c r="H474" s="25">
        <f t="shared" si="802"/>
        <v>0</v>
      </c>
      <c r="I474" s="25">
        <f t="shared" si="803"/>
        <v>0</v>
      </c>
      <c r="J474" s="25">
        <f t="shared" si="804"/>
        <v>0</v>
      </c>
      <c r="K474" s="25">
        <f t="shared" si="805"/>
        <v>0</v>
      </c>
      <c r="L474" s="25">
        <f t="shared" si="806"/>
        <v>0</v>
      </c>
      <c r="M474" s="25">
        <f t="shared" si="807"/>
        <v>0</v>
      </c>
      <c r="N474" s="25">
        <f t="shared" si="808"/>
        <v>0</v>
      </c>
      <c r="O474" s="25">
        <f t="shared" si="809"/>
        <v>0</v>
      </c>
      <c r="P474" s="25">
        <f t="shared" si="810"/>
        <v>0</v>
      </c>
      <c r="Q474" s="25">
        <f t="shared" si="811"/>
        <v>0</v>
      </c>
      <c r="R474" s="25">
        <f t="shared" si="814"/>
        <v>0</v>
      </c>
      <c r="S474" s="25">
        <f t="shared" si="845"/>
        <v>0</v>
      </c>
      <c r="T474" s="25">
        <f t="shared" si="846"/>
        <v>0</v>
      </c>
      <c r="U474" s="25">
        <f t="shared" si="847"/>
        <v>0</v>
      </c>
      <c r="V474" s="25">
        <f t="shared" si="848"/>
        <v>0</v>
      </c>
      <c r="W474" s="25">
        <f t="shared" si="849"/>
        <v>0</v>
      </c>
      <c r="X474" s="25">
        <f t="shared" si="850"/>
        <v>0.59999999999999987</v>
      </c>
      <c r="Y474" s="25">
        <f t="shared" si="851"/>
        <v>0.79999999999999982</v>
      </c>
      <c r="Z474" s="25">
        <f t="shared" ref="Z474:Z492" si="852">VLOOKUP($C$88,$D$3:$K$63,$A$74,0)*(B452-B451)</f>
        <v>0.99999999999999978</v>
      </c>
      <c r="AA474" s="25">
        <f>VLOOKUP($C$89,$D$3:$K$63,$A$74,0)*(B451-B450)</f>
        <v>0.99999999999999978</v>
      </c>
      <c r="AB474" s="25">
        <f>VLOOKUP($C$90,$D$3:$K$63,$A$74,0)*B450</f>
        <v>0</v>
      </c>
      <c r="AC474" s="25"/>
      <c r="AD474" s="25"/>
      <c r="AE474" s="25"/>
      <c r="AF474" s="25"/>
      <c r="AG474" s="25"/>
      <c r="AH474" s="25"/>
      <c r="AI474" s="25"/>
      <c r="AJ474" s="25"/>
      <c r="AK474" s="25"/>
      <c r="AL474" s="25"/>
      <c r="AM474" s="25"/>
      <c r="AN474" s="25"/>
      <c r="AO474" s="25"/>
      <c r="AP474" s="25"/>
      <c r="AQ474" s="25"/>
      <c r="AR474" s="25"/>
      <c r="AS474" s="25"/>
      <c r="AT474" s="25"/>
      <c r="AU474" s="25"/>
      <c r="AV474" s="25"/>
      <c r="AW474" s="25"/>
      <c r="AX474" s="25"/>
      <c r="AY474" s="25"/>
      <c r="AZ474" s="25"/>
      <c r="BA474" s="25"/>
      <c r="BB474" s="25"/>
      <c r="BC474" s="25"/>
      <c r="BD474" s="25"/>
      <c r="BE474" s="25"/>
      <c r="BF474" s="25"/>
      <c r="BG474" s="25"/>
      <c r="BH474" s="25"/>
      <c r="BI474" s="25"/>
      <c r="BJ474" s="25"/>
      <c r="BK474" s="25"/>
      <c r="BL474" s="25"/>
      <c r="BM474" s="21">
        <f t="shared" si="794"/>
        <v>3.3999999999999995</v>
      </c>
      <c r="BN474" s="18"/>
      <c r="BO474" s="18"/>
      <c r="BP474" s="18">
        <v>2024</v>
      </c>
      <c r="BQ474" s="14">
        <f t="shared" si="795"/>
        <v>0</v>
      </c>
      <c r="BR474" s="14">
        <f t="shared" si="815"/>
        <v>0</v>
      </c>
      <c r="BS474" s="14">
        <f t="shared" si="816"/>
        <v>0</v>
      </c>
      <c r="BT474" s="14">
        <f t="shared" si="817"/>
        <v>0</v>
      </c>
      <c r="BU474" s="14">
        <f t="shared" si="818"/>
        <v>0</v>
      </c>
      <c r="BV474" s="14">
        <f t="shared" si="819"/>
        <v>0</v>
      </c>
      <c r="BW474" s="14">
        <f t="shared" si="820"/>
        <v>0</v>
      </c>
      <c r="BX474" s="14">
        <f t="shared" si="821"/>
        <v>0</v>
      </c>
      <c r="BY474" s="14">
        <f t="shared" si="822"/>
        <v>0</v>
      </c>
      <c r="BZ474" s="14">
        <f t="shared" si="823"/>
        <v>0</v>
      </c>
      <c r="CA474" s="14">
        <f t="shared" si="824"/>
        <v>0</v>
      </c>
      <c r="CB474" s="14">
        <f t="shared" si="825"/>
        <v>0</v>
      </c>
      <c r="CC474" s="14">
        <f t="shared" si="826"/>
        <v>0</v>
      </c>
      <c r="CD474" s="14">
        <f t="shared" si="827"/>
        <v>0</v>
      </c>
      <c r="CE474" s="14">
        <f t="shared" si="828"/>
        <v>0</v>
      </c>
      <c r="CF474" s="14">
        <f t="shared" si="829"/>
        <v>0</v>
      </c>
      <c r="CG474" s="14">
        <f>T474/$BM474</f>
        <v>0</v>
      </c>
      <c r="CH474" s="14">
        <f t="shared" si="765"/>
        <v>0</v>
      </c>
      <c r="CI474" s="14">
        <f t="shared" si="766"/>
        <v>0</v>
      </c>
      <c r="CJ474" s="14">
        <f t="shared" si="767"/>
        <v>0</v>
      </c>
      <c r="CK474" s="14">
        <f t="shared" si="768"/>
        <v>0.1764705882352941</v>
      </c>
      <c r="CL474" s="14">
        <f t="shared" si="769"/>
        <v>0.23529411764705882</v>
      </c>
      <c r="CM474" s="14">
        <f t="shared" si="796"/>
        <v>0.29411764705882348</v>
      </c>
      <c r="CN474" s="14">
        <f t="shared" si="830"/>
        <v>0.29411764705882348</v>
      </c>
      <c r="CO474" s="14">
        <f t="shared" si="831"/>
        <v>0</v>
      </c>
      <c r="CP474" s="14">
        <f t="shared" si="832"/>
        <v>0</v>
      </c>
      <c r="CQ474" s="14">
        <f t="shared" si="833"/>
        <v>0</v>
      </c>
      <c r="CR474" s="14">
        <f t="shared" si="834"/>
        <v>0</v>
      </c>
      <c r="CS474" s="14">
        <f t="shared" si="835"/>
        <v>0</v>
      </c>
      <c r="CT474" s="14">
        <f t="shared" si="836"/>
        <v>0</v>
      </c>
      <c r="CU474" s="14">
        <f t="shared" si="837"/>
        <v>0</v>
      </c>
      <c r="CV474" s="14">
        <f t="shared" si="838"/>
        <v>0</v>
      </c>
      <c r="CW474" s="14">
        <f t="shared" si="839"/>
        <v>0</v>
      </c>
      <c r="CX474" s="14">
        <f t="shared" si="840"/>
        <v>0</v>
      </c>
      <c r="CY474" s="14">
        <f t="shared" si="841"/>
        <v>0</v>
      </c>
      <c r="CZ474" s="14">
        <f t="shared" si="842"/>
        <v>0</v>
      </c>
      <c r="DA474" s="14">
        <f t="shared" si="843"/>
        <v>0</v>
      </c>
      <c r="DB474" s="14">
        <f t="shared" si="844"/>
        <v>0</v>
      </c>
      <c r="DC474" s="14">
        <f t="shared" si="813"/>
        <v>0</v>
      </c>
      <c r="DD474" s="14">
        <f t="shared" si="771"/>
        <v>0</v>
      </c>
      <c r="DE474" s="14">
        <f t="shared" si="772"/>
        <v>0</v>
      </c>
      <c r="DF474" s="14">
        <f t="shared" si="773"/>
        <v>0</v>
      </c>
      <c r="DG474" s="14">
        <f t="shared" si="774"/>
        <v>0</v>
      </c>
      <c r="DH474" s="14">
        <f t="shared" si="775"/>
        <v>0</v>
      </c>
      <c r="DI474" s="14">
        <f t="shared" si="776"/>
        <v>0</v>
      </c>
      <c r="DJ474" s="14">
        <f t="shared" si="777"/>
        <v>0</v>
      </c>
      <c r="DK474" s="14">
        <f t="shared" si="778"/>
        <v>0</v>
      </c>
      <c r="DL474" s="14">
        <f t="shared" si="779"/>
        <v>0</v>
      </c>
      <c r="DM474" s="14">
        <f t="shared" si="780"/>
        <v>0</v>
      </c>
      <c r="DN474" s="14">
        <f t="shared" si="781"/>
        <v>0</v>
      </c>
      <c r="DO474" s="14">
        <f t="shared" si="782"/>
        <v>0</v>
      </c>
      <c r="DP474" s="14">
        <f t="shared" si="783"/>
        <v>0</v>
      </c>
      <c r="DQ474" s="14">
        <f t="shared" si="784"/>
        <v>0</v>
      </c>
      <c r="DR474" s="14">
        <f t="shared" si="785"/>
        <v>0</v>
      </c>
      <c r="DS474" s="14">
        <f t="shared" si="786"/>
        <v>0</v>
      </c>
      <c r="DT474" s="14">
        <f t="shared" si="787"/>
        <v>0</v>
      </c>
      <c r="DU474" s="14">
        <f t="shared" si="788"/>
        <v>0</v>
      </c>
      <c r="DV474" s="14">
        <f t="shared" si="789"/>
        <v>0</v>
      </c>
      <c r="DW474" s="14">
        <f t="shared" si="790"/>
        <v>0</v>
      </c>
      <c r="DX474" s="14">
        <f t="shared" si="791"/>
        <v>0</v>
      </c>
      <c r="DY474" s="14">
        <f t="shared" si="792"/>
        <v>0</v>
      </c>
      <c r="DZ474" s="14">
        <f t="shared" si="797"/>
        <v>0.99999999999999989</v>
      </c>
    </row>
    <row r="475" spans="1:130">
      <c r="A475" s="18"/>
      <c r="B475" s="18"/>
      <c r="C475" s="18">
        <v>2025</v>
      </c>
      <c r="D475" s="25"/>
      <c r="E475" s="25"/>
      <c r="F475" s="25"/>
      <c r="G475" s="25"/>
      <c r="H475" s="25"/>
      <c r="I475" s="25">
        <f t="shared" si="803"/>
        <v>0</v>
      </c>
      <c r="J475" s="25">
        <f t="shared" si="804"/>
        <v>0</v>
      </c>
      <c r="K475" s="25">
        <f t="shared" si="805"/>
        <v>0</v>
      </c>
      <c r="L475" s="25">
        <f t="shared" si="806"/>
        <v>0</v>
      </c>
      <c r="M475" s="25">
        <f t="shared" si="807"/>
        <v>0</v>
      </c>
      <c r="N475" s="25">
        <f t="shared" si="808"/>
        <v>0</v>
      </c>
      <c r="O475" s="25">
        <f t="shared" si="809"/>
        <v>0</v>
      </c>
      <c r="P475" s="25">
        <f t="shared" si="810"/>
        <v>0</v>
      </c>
      <c r="Q475" s="25">
        <f t="shared" si="811"/>
        <v>0</v>
      </c>
      <c r="R475" s="25">
        <f t="shared" si="814"/>
        <v>0</v>
      </c>
      <c r="S475" s="25">
        <f t="shared" si="845"/>
        <v>0</v>
      </c>
      <c r="T475" s="25">
        <f t="shared" si="846"/>
        <v>0</v>
      </c>
      <c r="U475" s="25">
        <f t="shared" si="847"/>
        <v>0</v>
      </c>
      <c r="V475" s="25">
        <f t="shared" si="848"/>
        <v>0</v>
      </c>
      <c r="W475" s="25">
        <f t="shared" si="849"/>
        <v>0</v>
      </c>
      <c r="X475" s="25">
        <f t="shared" si="850"/>
        <v>0.59999999999999987</v>
      </c>
      <c r="Y475" s="25">
        <f t="shared" si="851"/>
        <v>0.79999999999999982</v>
      </c>
      <c r="Z475" s="25">
        <f t="shared" si="852"/>
        <v>0.99999999999999978</v>
      </c>
      <c r="AA475" s="25">
        <f t="shared" ref="AA475:AA493" si="853">VLOOKUP($C$89,$D$3:$K$63,$A$74,0)*(B452-B451)</f>
        <v>0.99999999999999978</v>
      </c>
      <c r="AB475" s="25">
        <f>VLOOKUP($C$90,$D$3:$K$63,$A$74,0)*(B451-B450)</f>
        <v>1.1999999999999997</v>
      </c>
      <c r="AC475" s="25">
        <f>VLOOKUP($C$91,$D$3:$K$63,$A$74,0)*B450</f>
        <v>0</v>
      </c>
      <c r="AD475" s="25"/>
      <c r="AE475" s="25"/>
      <c r="AF475" s="25"/>
      <c r="AG475" s="25"/>
      <c r="AH475" s="25"/>
      <c r="AI475" s="25"/>
      <c r="AJ475" s="25"/>
      <c r="AK475" s="25"/>
      <c r="AL475" s="25"/>
      <c r="AM475" s="25"/>
      <c r="AN475" s="25"/>
      <c r="AO475" s="25"/>
      <c r="AP475" s="25"/>
      <c r="AQ475" s="25"/>
      <c r="AR475" s="25"/>
      <c r="AS475" s="25"/>
      <c r="AT475" s="25"/>
      <c r="AU475" s="25"/>
      <c r="AV475" s="25"/>
      <c r="AW475" s="25"/>
      <c r="AX475" s="25"/>
      <c r="AY475" s="25"/>
      <c r="AZ475" s="25"/>
      <c r="BA475" s="25"/>
      <c r="BB475" s="25"/>
      <c r="BC475" s="25"/>
      <c r="BD475" s="25"/>
      <c r="BE475" s="25"/>
      <c r="BF475" s="25"/>
      <c r="BG475" s="25"/>
      <c r="BH475" s="25"/>
      <c r="BI475" s="25"/>
      <c r="BJ475" s="25"/>
      <c r="BK475" s="25"/>
      <c r="BL475" s="25"/>
      <c r="BM475" s="21">
        <f t="shared" si="794"/>
        <v>4.5999999999999996</v>
      </c>
      <c r="BN475" s="18"/>
      <c r="BO475" s="18"/>
      <c r="BP475" s="18">
        <v>2025</v>
      </c>
      <c r="BQ475" s="14">
        <f t="shared" si="795"/>
        <v>0</v>
      </c>
      <c r="BR475" s="14">
        <f t="shared" si="815"/>
        <v>0</v>
      </c>
      <c r="BS475" s="14">
        <f t="shared" si="816"/>
        <v>0</v>
      </c>
      <c r="BT475" s="14">
        <f t="shared" si="817"/>
        <v>0</v>
      </c>
      <c r="BU475" s="14">
        <f t="shared" si="818"/>
        <v>0</v>
      </c>
      <c r="BV475" s="14">
        <f t="shared" si="819"/>
        <v>0</v>
      </c>
      <c r="BW475" s="14">
        <f t="shared" si="820"/>
        <v>0</v>
      </c>
      <c r="BX475" s="14">
        <f t="shared" si="821"/>
        <v>0</v>
      </c>
      <c r="BY475" s="14">
        <f t="shared" si="822"/>
        <v>0</v>
      </c>
      <c r="BZ475" s="14">
        <f t="shared" si="823"/>
        <v>0</v>
      </c>
      <c r="CA475" s="14">
        <f t="shared" si="824"/>
        <v>0</v>
      </c>
      <c r="CB475" s="14">
        <f t="shared" si="825"/>
        <v>0</v>
      </c>
      <c r="CC475" s="14">
        <f t="shared" si="826"/>
        <v>0</v>
      </c>
      <c r="CD475" s="14">
        <f t="shared" si="827"/>
        <v>0</v>
      </c>
      <c r="CE475" s="14">
        <f t="shared" si="828"/>
        <v>0</v>
      </c>
      <c r="CF475" s="14">
        <f t="shared" si="829"/>
        <v>0</v>
      </c>
      <c r="CG475" s="14">
        <f t="shared" si="812"/>
        <v>0</v>
      </c>
      <c r="CH475" s="14">
        <f t="shared" si="765"/>
        <v>0</v>
      </c>
      <c r="CI475" s="14">
        <f t="shared" si="766"/>
        <v>0</v>
      </c>
      <c r="CJ475" s="14">
        <f t="shared" si="767"/>
        <v>0</v>
      </c>
      <c r="CK475" s="14">
        <f t="shared" si="768"/>
        <v>0.13043478260869562</v>
      </c>
      <c r="CL475" s="14">
        <f t="shared" si="769"/>
        <v>0.17391304347826084</v>
      </c>
      <c r="CM475" s="14">
        <f t="shared" si="796"/>
        <v>0.21739130434782605</v>
      </c>
      <c r="CN475" s="14">
        <f t="shared" si="830"/>
        <v>0.21739130434782605</v>
      </c>
      <c r="CO475" s="14">
        <f t="shared" si="831"/>
        <v>0.26086956521739124</v>
      </c>
      <c r="CP475" s="14">
        <f t="shared" si="832"/>
        <v>0</v>
      </c>
      <c r="CQ475" s="14">
        <f t="shared" si="833"/>
        <v>0</v>
      </c>
      <c r="CR475" s="14">
        <f t="shared" si="834"/>
        <v>0</v>
      </c>
      <c r="CS475" s="14">
        <f t="shared" si="835"/>
        <v>0</v>
      </c>
      <c r="CT475" s="14">
        <f t="shared" si="836"/>
        <v>0</v>
      </c>
      <c r="CU475" s="14">
        <f t="shared" si="837"/>
        <v>0</v>
      </c>
      <c r="CV475" s="14">
        <f t="shared" si="838"/>
        <v>0</v>
      </c>
      <c r="CW475" s="14">
        <f t="shared" si="839"/>
        <v>0</v>
      </c>
      <c r="CX475" s="14">
        <f t="shared" si="840"/>
        <v>0</v>
      </c>
      <c r="CY475" s="14">
        <f t="shared" si="841"/>
        <v>0</v>
      </c>
      <c r="CZ475" s="14">
        <f t="shared" si="842"/>
        <v>0</v>
      </c>
      <c r="DA475" s="14">
        <f t="shared" si="843"/>
        <v>0</v>
      </c>
      <c r="DB475" s="14">
        <f t="shared" si="844"/>
        <v>0</v>
      </c>
      <c r="DC475" s="14">
        <f t="shared" si="813"/>
        <v>0</v>
      </c>
      <c r="DD475" s="14">
        <f t="shared" si="771"/>
        <v>0</v>
      </c>
      <c r="DE475" s="14">
        <f t="shared" si="772"/>
        <v>0</v>
      </c>
      <c r="DF475" s="14">
        <f t="shared" si="773"/>
        <v>0</v>
      </c>
      <c r="DG475" s="14">
        <f t="shared" si="774"/>
        <v>0</v>
      </c>
      <c r="DH475" s="14">
        <f t="shared" si="775"/>
        <v>0</v>
      </c>
      <c r="DI475" s="14">
        <f t="shared" si="776"/>
        <v>0</v>
      </c>
      <c r="DJ475" s="14">
        <f t="shared" si="777"/>
        <v>0</v>
      </c>
      <c r="DK475" s="14">
        <f t="shared" si="778"/>
        <v>0</v>
      </c>
      <c r="DL475" s="14">
        <f t="shared" si="779"/>
        <v>0</v>
      </c>
      <c r="DM475" s="14">
        <f t="shared" si="780"/>
        <v>0</v>
      </c>
      <c r="DN475" s="14">
        <f t="shared" si="781"/>
        <v>0</v>
      </c>
      <c r="DO475" s="14">
        <f t="shared" si="782"/>
        <v>0</v>
      </c>
      <c r="DP475" s="14">
        <f t="shared" si="783"/>
        <v>0</v>
      </c>
      <c r="DQ475" s="14">
        <f t="shared" si="784"/>
        <v>0</v>
      </c>
      <c r="DR475" s="14">
        <f t="shared" si="785"/>
        <v>0</v>
      </c>
      <c r="DS475" s="14">
        <f t="shared" si="786"/>
        <v>0</v>
      </c>
      <c r="DT475" s="14">
        <f t="shared" si="787"/>
        <v>0</v>
      </c>
      <c r="DU475" s="14">
        <f t="shared" si="788"/>
        <v>0</v>
      </c>
      <c r="DV475" s="14">
        <f t="shared" si="789"/>
        <v>0</v>
      </c>
      <c r="DW475" s="14">
        <f t="shared" si="790"/>
        <v>0</v>
      </c>
      <c r="DX475" s="14">
        <f t="shared" si="791"/>
        <v>0</v>
      </c>
      <c r="DY475" s="14">
        <f t="shared" si="792"/>
        <v>0</v>
      </c>
      <c r="DZ475" s="14">
        <f t="shared" si="797"/>
        <v>0.99999999999999978</v>
      </c>
    </row>
    <row r="476" spans="1:130">
      <c r="A476" s="18"/>
      <c r="B476" s="18"/>
      <c r="C476" s="18">
        <v>2026</v>
      </c>
      <c r="D476" s="25"/>
      <c r="E476" s="25"/>
      <c r="F476" s="25"/>
      <c r="G476" s="25"/>
      <c r="H476" s="25"/>
      <c r="I476" s="25"/>
      <c r="J476" s="25">
        <f t="shared" si="804"/>
        <v>0</v>
      </c>
      <c r="K476" s="25">
        <f t="shared" si="805"/>
        <v>0</v>
      </c>
      <c r="L476" s="25">
        <f t="shared" si="806"/>
        <v>0</v>
      </c>
      <c r="M476" s="25">
        <f t="shared" si="807"/>
        <v>0</v>
      </c>
      <c r="N476" s="25">
        <f t="shared" si="808"/>
        <v>0</v>
      </c>
      <c r="O476" s="25">
        <f t="shared" si="809"/>
        <v>0</v>
      </c>
      <c r="P476" s="25">
        <f t="shared" si="810"/>
        <v>0</v>
      </c>
      <c r="Q476" s="25">
        <f t="shared" si="811"/>
        <v>0</v>
      </c>
      <c r="R476" s="25">
        <f t="shared" si="814"/>
        <v>0</v>
      </c>
      <c r="S476" s="25">
        <f t="shared" si="845"/>
        <v>0</v>
      </c>
      <c r="T476" s="25">
        <f t="shared" si="846"/>
        <v>0</v>
      </c>
      <c r="U476" s="25">
        <f t="shared" si="847"/>
        <v>0</v>
      </c>
      <c r="V476" s="25">
        <f t="shared" si="848"/>
        <v>0</v>
      </c>
      <c r="W476" s="25">
        <f t="shared" si="849"/>
        <v>0</v>
      </c>
      <c r="X476" s="25">
        <f t="shared" si="850"/>
        <v>0.59999999999999987</v>
      </c>
      <c r="Y476" s="25">
        <f t="shared" si="851"/>
        <v>0.79999999999999982</v>
      </c>
      <c r="Z476" s="25">
        <f t="shared" si="852"/>
        <v>0.99999999999999978</v>
      </c>
      <c r="AA476" s="25">
        <f t="shared" si="853"/>
        <v>0.99999999999999978</v>
      </c>
      <c r="AB476" s="25">
        <f t="shared" ref="AB476:AB494" si="854">VLOOKUP($C$90,$D$3:$K$63,$A$74,0)*(B452-B451)</f>
        <v>1.1999999999999997</v>
      </c>
      <c r="AC476" s="25">
        <f>VLOOKUP($C$91,$D$3:$K$63,$A$74,0)*(B451-B450)</f>
        <v>1.3999999999999997</v>
      </c>
      <c r="AD476" s="25">
        <f>VLOOKUP($C$92,$D$3:$K$63,$A$74,0)*B450</f>
        <v>0</v>
      </c>
      <c r="AE476" s="25"/>
      <c r="AF476" s="25"/>
      <c r="AG476" s="25"/>
      <c r="AH476" s="25"/>
      <c r="AI476" s="25"/>
      <c r="AJ476" s="25"/>
      <c r="AK476" s="25"/>
      <c r="AL476" s="25"/>
      <c r="AM476" s="25"/>
      <c r="AN476" s="25"/>
      <c r="AO476" s="25"/>
      <c r="AP476" s="25"/>
      <c r="AQ476" s="25"/>
      <c r="AR476" s="25"/>
      <c r="AS476" s="25"/>
      <c r="AT476" s="25"/>
      <c r="AU476" s="25"/>
      <c r="AV476" s="25"/>
      <c r="AW476" s="25"/>
      <c r="AX476" s="25"/>
      <c r="AY476" s="25"/>
      <c r="AZ476" s="25"/>
      <c r="BA476" s="25"/>
      <c r="BB476" s="25"/>
      <c r="BC476" s="25"/>
      <c r="BD476" s="25"/>
      <c r="BE476" s="25"/>
      <c r="BF476" s="25"/>
      <c r="BG476" s="25"/>
      <c r="BH476" s="25"/>
      <c r="BI476" s="25"/>
      <c r="BJ476" s="25"/>
      <c r="BK476" s="25"/>
      <c r="BL476" s="25"/>
      <c r="BM476" s="21">
        <f t="shared" si="794"/>
        <v>5.9999999999999991</v>
      </c>
      <c r="BN476" s="18"/>
      <c r="BO476" s="18"/>
      <c r="BP476" s="18">
        <v>2026</v>
      </c>
      <c r="BQ476" s="14">
        <f t="shared" si="795"/>
        <v>0</v>
      </c>
      <c r="BR476" s="14">
        <f t="shared" si="815"/>
        <v>0</v>
      </c>
      <c r="BS476" s="14">
        <f t="shared" si="816"/>
        <v>0</v>
      </c>
      <c r="BT476" s="14">
        <f t="shared" si="817"/>
        <v>0</v>
      </c>
      <c r="BU476" s="14">
        <f t="shared" si="818"/>
        <v>0</v>
      </c>
      <c r="BV476" s="14">
        <f t="shared" si="819"/>
        <v>0</v>
      </c>
      <c r="BW476" s="14">
        <f t="shared" si="820"/>
        <v>0</v>
      </c>
      <c r="BX476" s="14">
        <f t="shared" si="821"/>
        <v>0</v>
      </c>
      <c r="BY476" s="14">
        <f t="shared" si="822"/>
        <v>0</v>
      </c>
      <c r="BZ476" s="14">
        <f t="shared" si="823"/>
        <v>0</v>
      </c>
      <c r="CA476" s="14">
        <f t="shared" si="824"/>
        <v>0</v>
      </c>
      <c r="CB476" s="14">
        <f t="shared" si="825"/>
        <v>0</v>
      </c>
      <c r="CC476" s="14">
        <f t="shared" si="826"/>
        <v>0</v>
      </c>
      <c r="CD476" s="14">
        <f t="shared" si="827"/>
        <v>0</v>
      </c>
      <c r="CE476" s="14">
        <f t="shared" si="828"/>
        <v>0</v>
      </c>
      <c r="CF476" s="14">
        <f t="shared" si="829"/>
        <v>0</v>
      </c>
      <c r="CG476" s="14">
        <f t="shared" si="812"/>
        <v>0</v>
      </c>
      <c r="CH476" s="14">
        <f t="shared" si="765"/>
        <v>0</v>
      </c>
      <c r="CI476" s="14">
        <f t="shared" si="766"/>
        <v>0</v>
      </c>
      <c r="CJ476" s="14">
        <f t="shared" si="767"/>
        <v>0</v>
      </c>
      <c r="CK476" s="14">
        <f t="shared" si="768"/>
        <v>9.9999999999999992E-2</v>
      </c>
      <c r="CL476" s="14">
        <f t="shared" si="769"/>
        <v>0.13333333333333333</v>
      </c>
      <c r="CM476" s="14">
        <f t="shared" si="796"/>
        <v>0.16666666666666666</v>
      </c>
      <c r="CN476" s="14">
        <f t="shared" si="830"/>
        <v>0.16666666666666666</v>
      </c>
      <c r="CO476" s="14">
        <f t="shared" si="831"/>
        <v>0.19999999999999998</v>
      </c>
      <c r="CP476" s="14">
        <f t="shared" si="832"/>
        <v>0.23333333333333331</v>
      </c>
      <c r="CQ476" s="14">
        <f t="shared" si="833"/>
        <v>0</v>
      </c>
      <c r="CR476" s="14">
        <f t="shared" si="834"/>
        <v>0</v>
      </c>
      <c r="CS476" s="14">
        <f t="shared" si="835"/>
        <v>0</v>
      </c>
      <c r="CT476" s="14">
        <f t="shared" si="836"/>
        <v>0</v>
      </c>
      <c r="CU476" s="14">
        <f t="shared" si="837"/>
        <v>0</v>
      </c>
      <c r="CV476" s="14">
        <f t="shared" si="838"/>
        <v>0</v>
      </c>
      <c r="CW476" s="14">
        <f t="shared" si="839"/>
        <v>0</v>
      </c>
      <c r="CX476" s="14">
        <f t="shared" si="840"/>
        <v>0</v>
      </c>
      <c r="CY476" s="14">
        <f t="shared" si="841"/>
        <v>0</v>
      </c>
      <c r="CZ476" s="14">
        <f t="shared" si="842"/>
        <v>0</v>
      </c>
      <c r="DA476" s="14">
        <f t="shared" si="843"/>
        <v>0</v>
      </c>
      <c r="DB476" s="14">
        <f t="shared" si="844"/>
        <v>0</v>
      </c>
      <c r="DC476" s="14">
        <f t="shared" si="813"/>
        <v>0</v>
      </c>
      <c r="DD476" s="14">
        <f t="shared" si="771"/>
        <v>0</v>
      </c>
      <c r="DE476" s="14">
        <f t="shared" si="772"/>
        <v>0</v>
      </c>
      <c r="DF476" s="14">
        <f t="shared" si="773"/>
        <v>0</v>
      </c>
      <c r="DG476" s="14">
        <f t="shared" si="774"/>
        <v>0</v>
      </c>
      <c r="DH476" s="14">
        <f t="shared" si="775"/>
        <v>0</v>
      </c>
      <c r="DI476" s="14">
        <f t="shared" si="776"/>
        <v>0</v>
      </c>
      <c r="DJ476" s="14">
        <f t="shared" si="777"/>
        <v>0</v>
      </c>
      <c r="DK476" s="14">
        <f t="shared" si="778"/>
        <v>0</v>
      </c>
      <c r="DL476" s="14">
        <f t="shared" si="779"/>
        <v>0</v>
      </c>
      <c r="DM476" s="14">
        <f t="shared" si="780"/>
        <v>0</v>
      </c>
      <c r="DN476" s="14">
        <f t="shared" si="781"/>
        <v>0</v>
      </c>
      <c r="DO476" s="14">
        <f t="shared" si="782"/>
        <v>0</v>
      </c>
      <c r="DP476" s="14">
        <f t="shared" si="783"/>
        <v>0</v>
      </c>
      <c r="DQ476" s="14">
        <f t="shared" si="784"/>
        <v>0</v>
      </c>
      <c r="DR476" s="14">
        <f t="shared" si="785"/>
        <v>0</v>
      </c>
      <c r="DS476" s="14">
        <f t="shared" si="786"/>
        <v>0</v>
      </c>
      <c r="DT476" s="14">
        <f t="shared" si="787"/>
        <v>0</v>
      </c>
      <c r="DU476" s="14">
        <f t="shared" si="788"/>
        <v>0</v>
      </c>
      <c r="DV476" s="14">
        <f t="shared" si="789"/>
        <v>0</v>
      </c>
      <c r="DW476" s="14">
        <f t="shared" si="790"/>
        <v>0</v>
      </c>
      <c r="DX476" s="14">
        <f t="shared" si="791"/>
        <v>0</v>
      </c>
      <c r="DY476" s="14">
        <f t="shared" si="792"/>
        <v>0</v>
      </c>
      <c r="DZ476" s="14">
        <f t="shared" si="797"/>
        <v>0.99999999999999989</v>
      </c>
    </row>
    <row r="477" spans="1:130">
      <c r="A477" s="18"/>
      <c r="B477" s="18"/>
      <c r="C477" s="18">
        <v>2027</v>
      </c>
      <c r="D477" s="25"/>
      <c r="E477" s="25"/>
      <c r="F477" s="25"/>
      <c r="G477" s="25"/>
      <c r="H477" s="25"/>
      <c r="I477" s="25"/>
      <c r="J477" s="25"/>
      <c r="K477" s="25">
        <f t="shared" si="805"/>
        <v>0</v>
      </c>
      <c r="L477" s="25">
        <f t="shared" si="806"/>
        <v>0</v>
      </c>
      <c r="M477" s="25">
        <f t="shared" si="807"/>
        <v>0</v>
      </c>
      <c r="N477" s="25">
        <f t="shared" si="808"/>
        <v>0</v>
      </c>
      <c r="O477" s="25">
        <f t="shared" si="809"/>
        <v>0</v>
      </c>
      <c r="P477" s="25">
        <f t="shared" si="810"/>
        <v>0</v>
      </c>
      <c r="Q477" s="25">
        <f t="shared" si="811"/>
        <v>0</v>
      </c>
      <c r="R477" s="25">
        <f t="shared" si="814"/>
        <v>0</v>
      </c>
      <c r="S477" s="25">
        <f t="shared" si="845"/>
        <v>0</v>
      </c>
      <c r="T477" s="25">
        <f t="shared" si="846"/>
        <v>0</v>
      </c>
      <c r="U477" s="25">
        <f t="shared" si="847"/>
        <v>0</v>
      </c>
      <c r="V477" s="25">
        <f t="shared" si="848"/>
        <v>0</v>
      </c>
      <c r="W477" s="25">
        <f t="shared" si="849"/>
        <v>0</v>
      </c>
      <c r="X477" s="25">
        <f t="shared" si="850"/>
        <v>0.59999999999999987</v>
      </c>
      <c r="Y477" s="25">
        <f t="shared" si="851"/>
        <v>0.79999999999999982</v>
      </c>
      <c r="Z477" s="25">
        <f t="shared" si="852"/>
        <v>0.99999999999999978</v>
      </c>
      <c r="AA477" s="25">
        <f t="shared" si="853"/>
        <v>0.99999999999999978</v>
      </c>
      <c r="AB477" s="25">
        <f t="shared" si="854"/>
        <v>1.1999999999999997</v>
      </c>
      <c r="AC477" s="25">
        <f t="shared" ref="AC477:AC495" si="855">VLOOKUP($C$91,$D$3:$K$63,$A$74,0)*(B452-B451)</f>
        <v>1.3999999999999997</v>
      </c>
      <c r="AD477" s="25">
        <f>VLOOKUP($C$92,$D$3:$K$63,$A$74,0)*(B451-B450)</f>
        <v>1.7999999999999996</v>
      </c>
      <c r="AE477" s="25">
        <f>VLOOKUP($C$93,$D$3:$K$63,$A$74,0)*B450</f>
        <v>0</v>
      </c>
      <c r="AF477" s="25"/>
      <c r="AG477" s="25"/>
      <c r="AH477" s="25"/>
      <c r="AI477" s="25"/>
      <c r="AJ477" s="25"/>
      <c r="AK477" s="25"/>
      <c r="AL477" s="25"/>
      <c r="AM477" s="25"/>
      <c r="AN477" s="25"/>
      <c r="AO477" s="25"/>
      <c r="AP477" s="25"/>
      <c r="AQ477" s="25"/>
      <c r="AR477" s="25"/>
      <c r="AS477" s="25"/>
      <c r="AT477" s="25"/>
      <c r="AU477" s="25"/>
      <c r="AV477" s="25"/>
      <c r="AW477" s="25"/>
      <c r="AX477" s="25"/>
      <c r="AY477" s="25"/>
      <c r="AZ477" s="25"/>
      <c r="BA477" s="25"/>
      <c r="BB477" s="25"/>
      <c r="BC477" s="25"/>
      <c r="BD477" s="25"/>
      <c r="BE477" s="25"/>
      <c r="BF477" s="25"/>
      <c r="BG477" s="25"/>
      <c r="BH477" s="25"/>
      <c r="BI477" s="25"/>
      <c r="BJ477" s="25"/>
      <c r="BK477" s="25"/>
      <c r="BL477" s="25"/>
      <c r="BM477" s="21">
        <f t="shared" si="794"/>
        <v>7.7999999999999989</v>
      </c>
      <c r="BN477" s="18"/>
      <c r="BO477" s="18"/>
      <c r="BP477" s="18">
        <v>2027</v>
      </c>
      <c r="BQ477" s="14">
        <f t="shared" si="795"/>
        <v>0</v>
      </c>
      <c r="BR477" s="14">
        <f t="shared" si="815"/>
        <v>0</v>
      </c>
      <c r="BS477" s="14">
        <f t="shared" si="816"/>
        <v>0</v>
      </c>
      <c r="BT477" s="14">
        <f t="shared" si="817"/>
        <v>0</v>
      </c>
      <c r="BU477" s="14">
        <f t="shared" si="818"/>
        <v>0</v>
      </c>
      <c r="BV477" s="14">
        <f t="shared" si="819"/>
        <v>0</v>
      </c>
      <c r="BW477" s="14">
        <f t="shared" si="820"/>
        <v>0</v>
      </c>
      <c r="BX477" s="14">
        <f t="shared" si="821"/>
        <v>0</v>
      </c>
      <c r="BY477" s="14">
        <f t="shared" si="822"/>
        <v>0</v>
      </c>
      <c r="BZ477" s="14">
        <f t="shared" si="823"/>
        <v>0</v>
      </c>
      <c r="CA477" s="14">
        <f t="shared" si="824"/>
        <v>0</v>
      </c>
      <c r="CB477" s="14">
        <f t="shared" si="825"/>
        <v>0</v>
      </c>
      <c r="CC477" s="14">
        <f t="shared" si="826"/>
        <v>0</v>
      </c>
      <c r="CD477" s="14">
        <f t="shared" si="827"/>
        <v>0</v>
      </c>
      <c r="CE477" s="14">
        <f t="shared" si="828"/>
        <v>0</v>
      </c>
      <c r="CF477" s="14">
        <f t="shared" si="829"/>
        <v>0</v>
      </c>
      <c r="CG477" s="14">
        <f t="shared" si="812"/>
        <v>0</v>
      </c>
      <c r="CH477" s="14">
        <f t="shared" si="765"/>
        <v>0</v>
      </c>
      <c r="CI477" s="14">
        <f t="shared" si="766"/>
        <v>0</v>
      </c>
      <c r="CJ477" s="14">
        <f t="shared" si="767"/>
        <v>0</v>
      </c>
      <c r="CK477" s="14">
        <f t="shared" si="768"/>
        <v>7.6923076923076913E-2</v>
      </c>
      <c r="CL477" s="14">
        <f t="shared" si="769"/>
        <v>0.10256410256410256</v>
      </c>
      <c r="CM477" s="14">
        <f t="shared" si="796"/>
        <v>0.12820512820512819</v>
      </c>
      <c r="CN477" s="14">
        <f t="shared" si="830"/>
        <v>0.12820512820512819</v>
      </c>
      <c r="CO477" s="14">
        <f t="shared" si="831"/>
        <v>0.15384615384615383</v>
      </c>
      <c r="CP477" s="14">
        <f t="shared" si="832"/>
        <v>0.17948717948717946</v>
      </c>
      <c r="CQ477" s="14">
        <f t="shared" si="833"/>
        <v>0.23076923076923075</v>
      </c>
      <c r="CR477" s="14">
        <f t="shared" si="834"/>
        <v>0</v>
      </c>
      <c r="CS477" s="14">
        <f t="shared" si="835"/>
        <v>0</v>
      </c>
      <c r="CT477" s="14">
        <f t="shared" si="836"/>
        <v>0</v>
      </c>
      <c r="CU477" s="14">
        <f t="shared" si="837"/>
        <v>0</v>
      </c>
      <c r="CV477" s="14">
        <f t="shared" si="838"/>
        <v>0</v>
      </c>
      <c r="CW477" s="14">
        <f t="shared" si="839"/>
        <v>0</v>
      </c>
      <c r="CX477" s="14">
        <f t="shared" si="840"/>
        <v>0</v>
      </c>
      <c r="CY477" s="14">
        <f t="shared" si="841"/>
        <v>0</v>
      </c>
      <c r="CZ477" s="14">
        <f t="shared" si="842"/>
        <v>0</v>
      </c>
      <c r="DA477" s="14">
        <f t="shared" si="843"/>
        <v>0</v>
      </c>
      <c r="DB477" s="14">
        <f t="shared" si="844"/>
        <v>0</v>
      </c>
      <c r="DC477" s="14">
        <f t="shared" si="813"/>
        <v>0</v>
      </c>
      <c r="DD477" s="14">
        <f t="shared" si="771"/>
        <v>0</v>
      </c>
      <c r="DE477" s="14">
        <f t="shared" si="772"/>
        <v>0</v>
      </c>
      <c r="DF477" s="14">
        <f t="shared" si="773"/>
        <v>0</v>
      </c>
      <c r="DG477" s="14">
        <f t="shared" si="774"/>
        <v>0</v>
      </c>
      <c r="DH477" s="14">
        <f t="shared" si="775"/>
        <v>0</v>
      </c>
      <c r="DI477" s="14">
        <f t="shared" si="776"/>
        <v>0</v>
      </c>
      <c r="DJ477" s="14">
        <f t="shared" si="777"/>
        <v>0</v>
      </c>
      <c r="DK477" s="14">
        <f t="shared" si="778"/>
        <v>0</v>
      </c>
      <c r="DL477" s="14">
        <f t="shared" si="779"/>
        <v>0</v>
      </c>
      <c r="DM477" s="14">
        <f t="shared" si="780"/>
        <v>0</v>
      </c>
      <c r="DN477" s="14">
        <f t="shared" si="781"/>
        <v>0</v>
      </c>
      <c r="DO477" s="14">
        <f t="shared" si="782"/>
        <v>0</v>
      </c>
      <c r="DP477" s="14">
        <f t="shared" si="783"/>
        <v>0</v>
      </c>
      <c r="DQ477" s="14">
        <f t="shared" si="784"/>
        <v>0</v>
      </c>
      <c r="DR477" s="14">
        <f t="shared" si="785"/>
        <v>0</v>
      </c>
      <c r="DS477" s="14">
        <f t="shared" si="786"/>
        <v>0</v>
      </c>
      <c r="DT477" s="14">
        <f t="shared" si="787"/>
        <v>0</v>
      </c>
      <c r="DU477" s="14">
        <f t="shared" si="788"/>
        <v>0</v>
      </c>
      <c r="DV477" s="14">
        <f t="shared" si="789"/>
        <v>0</v>
      </c>
      <c r="DW477" s="14">
        <f t="shared" si="790"/>
        <v>0</v>
      </c>
      <c r="DX477" s="14">
        <f t="shared" si="791"/>
        <v>0</v>
      </c>
      <c r="DY477" s="14">
        <f t="shared" si="792"/>
        <v>0</v>
      </c>
      <c r="DZ477" s="14">
        <f t="shared" si="797"/>
        <v>0.99999999999999989</v>
      </c>
    </row>
    <row r="478" spans="1:130">
      <c r="A478" s="18"/>
      <c r="B478" s="18"/>
      <c r="C478" s="18">
        <v>2028</v>
      </c>
      <c r="D478" s="25"/>
      <c r="E478" s="25"/>
      <c r="F478" s="25"/>
      <c r="G478" s="25"/>
      <c r="H478" s="25"/>
      <c r="I478" s="25"/>
      <c r="J478" s="25"/>
      <c r="K478" s="25"/>
      <c r="L478" s="25">
        <f t="shared" si="806"/>
        <v>0</v>
      </c>
      <c r="M478" s="25">
        <f t="shared" si="807"/>
        <v>0</v>
      </c>
      <c r="N478" s="25">
        <f t="shared" si="808"/>
        <v>0</v>
      </c>
      <c r="O478" s="25">
        <f t="shared" si="809"/>
        <v>0</v>
      </c>
      <c r="P478" s="25">
        <f t="shared" si="810"/>
        <v>0</v>
      </c>
      <c r="Q478" s="25">
        <f t="shared" si="811"/>
        <v>0</v>
      </c>
      <c r="R478" s="25">
        <f t="shared" si="814"/>
        <v>0</v>
      </c>
      <c r="S478" s="25">
        <f t="shared" si="845"/>
        <v>0</v>
      </c>
      <c r="T478" s="25">
        <f t="shared" si="846"/>
        <v>0</v>
      </c>
      <c r="U478" s="25">
        <f t="shared" si="847"/>
        <v>0</v>
      </c>
      <c r="V478" s="25">
        <f t="shared" si="848"/>
        <v>0</v>
      </c>
      <c r="W478" s="25">
        <f t="shared" si="849"/>
        <v>0</v>
      </c>
      <c r="X478" s="25">
        <f t="shared" si="850"/>
        <v>0.59999999999999987</v>
      </c>
      <c r="Y478" s="25">
        <f t="shared" si="851"/>
        <v>0.79999999999999982</v>
      </c>
      <c r="Z478" s="25">
        <f t="shared" si="852"/>
        <v>0.99999999999999978</v>
      </c>
      <c r="AA478" s="25">
        <f t="shared" si="853"/>
        <v>0.99999999999999978</v>
      </c>
      <c r="AB478" s="25">
        <f t="shared" si="854"/>
        <v>1.1999999999999997</v>
      </c>
      <c r="AC478" s="25">
        <f t="shared" si="855"/>
        <v>1.3999999999999997</v>
      </c>
      <c r="AD478" s="25">
        <f t="shared" ref="AD478:AD496" si="856">VLOOKUP($C$92,$D$3:$K$63,$A$74,0)*(B452-B451)</f>
        <v>1.7999999999999996</v>
      </c>
      <c r="AE478" s="25">
        <f>VLOOKUP($C$93,$D$3:$K$63,$A$74,0)*(B451-B450)</f>
        <v>1.9999999999999996</v>
      </c>
      <c r="AF478" s="25">
        <f>VLOOKUP($C$94,$D$3:$K$63,$A$74,0)*B450</f>
        <v>0</v>
      </c>
      <c r="AG478" s="25"/>
      <c r="AH478" s="25"/>
      <c r="AI478" s="25"/>
      <c r="AJ478" s="25"/>
      <c r="AK478" s="25"/>
      <c r="AL478" s="25"/>
      <c r="AM478" s="25"/>
      <c r="AN478" s="25"/>
      <c r="AO478" s="25"/>
      <c r="AP478" s="25"/>
      <c r="AQ478" s="25"/>
      <c r="AR478" s="25"/>
      <c r="AS478" s="25"/>
      <c r="AT478" s="25"/>
      <c r="AU478" s="25"/>
      <c r="AV478" s="25"/>
      <c r="AW478" s="25"/>
      <c r="AX478" s="25"/>
      <c r="AY478" s="25"/>
      <c r="AZ478" s="25"/>
      <c r="BA478" s="25"/>
      <c r="BB478" s="25"/>
      <c r="BC478" s="25"/>
      <c r="BD478" s="25"/>
      <c r="BE478" s="25"/>
      <c r="BF478" s="25"/>
      <c r="BG478" s="25"/>
      <c r="BH478" s="25"/>
      <c r="BI478" s="25"/>
      <c r="BJ478" s="25"/>
      <c r="BK478" s="25"/>
      <c r="BL478" s="25"/>
      <c r="BM478" s="21">
        <f t="shared" si="794"/>
        <v>9.7999999999999989</v>
      </c>
      <c r="BN478" s="18"/>
      <c r="BO478" s="18"/>
      <c r="BP478" s="18">
        <v>2028</v>
      </c>
      <c r="BQ478" s="14">
        <f t="shared" si="795"/>
        <v>0</v>
      </c>
      <c r="BR478" s="14">
        <f t="shared" si="815"/>
        <v>0</v>
      </c>
      <c r="BS478" s="14">
        <f t="shared" si="816"/>
        <v>0</v>
      </c>
      <c r="BT478" s="14">
        <f t="shared" si="817"/>
        <v>0</v>
      </c>
      <c r="BU478" s="14">
        <f t="shared" si="818"/>
        <v>0</v>
      </c>
      <c r="BV478" s="14">
        <f t="shared" si="819"/>
        <v>0</v>
      </c>
      <c r="BW478" s="14">
        <f t="shared" si="820"/>
        <v>0</v>
      </c>
      <c r="BX478" s="14">
        <f t="shared" si="821"/>
        <v>0</v>
      </c>
      <c r="BY478" s="14">
        <f t="shared" si="822"/>
        <v>0</v>
      </c>
      <c r="BZ478" s="14">
        <f t="shared" si="823"/>
        <v>0</v>
      </c>
      <c r="CA478" s="14">
        <f t="shared" si="824"/>
        <v>0</v>
      </c>
      <c r="CB478" s="14">
        <f t="shared" si="825"/>
        <v>0</v>
      </c>
      <c r="CC478" s="14">
        <f t="shared" si="826"/>
        <v>0</v>
      </c>
      <c r="CD478" s="14">
        <f t="shared" si="827"/>
        <v>0</v>
      </c>
      <c r="CE478" s="14">
        <f t="shared" si="828"/>
        <v>0</v>
      </c>
      <c r="CF478" s="14">
        <f t="shared" si="829"/>
        <v>0</v>
      </c>
      <c r="CG478" s="14">
        <f t="shared" si="812"/>
        <v>0</v>
      </c>
      <c r="CH478" s="14">
        <f t="shared" si="765"/>
        <v>0</v>
      </c>
      <c r="CI478" s="14">
        <f t="shared" si="766"/>
        <v>0</v>
      </c>
      <c r="CJ478" s="14">
        <f t="shared" si="767"/>
        <v>0</v>
      </c>
      <c r="CK478" s="14">
        <f t="shared" si="768"/>
        <v>6.1224489795918359E-2</v>
      </c>
      <c r="CL478" s="14">
        <f t="shared" si="769"/>
        <v>8.1632653061224483E-2</v>
      </c>
      <c r="CM478" s="14">
        <f t="shared" si="796"/>
        <v>0.1020408163265306</v>
      </c>
      <c r="CN478" s="14">
        <f t="shared" si="830"/>
        <v>0.1020408163265306</v>
      </c>
      <c r="CO478" s="14">
        <f t="shared" si="831"/>
        <v>0.12244897959183672</v>
      </c>
      <c r="CP478" s="14">
        <f t="shared" si="832"/>
        <v>0.14285714285714285</v>
      </c>
      <c r="CQ478" s="14">
        <f t="shared" si="833"/>
        <v>0.18367346938775508</v>
      </c>
      <c r="CR478" s="14">
        <f t="shared" si="834"/>
        <v>0.2040816326530612</v>
      </c>
      <c r="CS478" s="14">
        <f t="shared" si="835"/>
        <v>0</v>
      </c>
      <c r="CT478" s="14">
        <f t="shared" si="836"/>
        <v>0</v>
      </c>
      <c r="CU478" s="14">
        <f t="shared" si="837"/>
        <v>0</v>
      </c>
      <c r="CV478" s="14">
        <f t="shared" si="838"/>
        <v>0</v>
      </c>
      <c r="CW478" s="14">
        <f t="shared" si="839"/>
        <v>0</v>
      </c>
      <c r="CX478" s="14">
        <f t="shared" si="840"/>
        <v>0</v>
      </c>
      <c r="CY478" s="14">
        <f t="shared" si="841"/>
        <v>0</v>
      </c>
      <c r="CZ478" s="14">
        <f t="shared" si="842"/>
        <v>0</v>
      </c>
      <c r="DA478" s="14">
        <f t="shared" si="843"/>
        <v>0</v>
      </c>
      <c r="DB478" s="14">
        <f t="shared" si="844"/>
        <v>0</v>
      </c>
      <c r="DC478" s="14">
        <f t="shared" si="813"/>
        <v>0</v>
      </c>
      <c r="DD478" s="14">
        <f t="shared" si="771"/>
        <v>0</v>
      </c>
      <c r="DE478" s="14">
        <f t="shared" si="772"/>
        <v>0</v>
      </c>
      <c r="DF478" s="14">
        <f t="shared" si="773"/>
        <v>0</v>
      </c>
      <c r="DG478" s="14">
        <f t="shared" si="774"/>
        <v>0</v>
      </c>
      <c r="DH478" s="14">
        <f t="shared" si="775"/>
        <v>0</v>
      </c>
      <c r="DI478" s="14">
        <f t="shared" si="776"/>
        <v>0</v>
      </c>
      <c r="DJ478" s="14">
        <f t="shared" si="777"/>
        <v>0</v>
      </c>
      <c r="DK478" s="14">
        <f t="shared" si="778"/>
        <v>0</v>
      </c>
      <c r="DL478" s="14">
        <f t="shared" si="779"/>
        <v>0</v>
      </c>
      <c r="DM478" s="14">
        <f t="shared" si="780"/>
        <v>0</v>
      </c>
      <c r="DN478" s="14">
        <f t="shared" si="781"/>
        <v>0</v>
      </c>
      <c r="DO478" s="14">
        <f t="shared" si="782"/>
        <v>0</v>
      </c>
      <c r="DP478" s="14">
        <f t="shared" si="783"/>
        <v>0</v>
      </c>
      <c r="DQ478" s="14">
        <f t="shared" si="784"/>
        <v>0</v>
      </c>
      <c r="DR478" s="14">
        <f t="shared" si="785"/>
        <v>0</v>
      </c>
      <c r="DS478" s="14">
        <f t="shared" si="786"/>
        <v>0</v>
      </c>
      <c r="DT478" s="14">
        <f t="shared" si="787"/>
        <v>0</v>
      </c>
      <c r="DU478" s="14">
        <f t="shared" si="788"/>
        <v>0</v>
      </c>
      <c r="DV478" s="14">
        <f t="shared" si="789"/>
        <v>0</v>
      </c>
      <c r="DW478" s="14">
        <f t="shared" si="790"/>
        <v>0</v>
      </c>
      <c r="DX478" s="14">
        <f t="shared" si="791"/>
        <v>0</v>
      </c>
      <c r="DY478" s="14">
        <f t="shared" si="792"/>
        <v>0</v>
      </c>
      <c r="DZ478" s="14">
        <f t="shared" si="797"/>
        <v>1</v>
      </c>
    </row>
    <row r="479" spans="1:130">
      <c r="A479" s="18"/>
      <c r="B479" s="18"/>
      <c r="C479" s="18">
        <v>2029</v>
      </c>
      <c r="D479" s="25"/>
      <c r="E479" s="25"/>
      <c r="F479" s="25"/>
      <c r="G479" s="25"/>
      <c r="H479" s="25"/>
      <c r="I479" s="25"/>
      <c r="J479" s="25"/>
      <c r="K479" s="25"/>
      <c r="L479" s="25"/>
      <c r="M479" s="25">
        <f t="shared" si="807"/>
        <v>0</v>
      </c>
      <c r="N479" s="25">
        <f t="shared" si="808"/>
        <v>0</v>
      </c>
      <c r="O479" s="25">
        <f t="shared" si="809"/>
        <v>0</v>
      </c>
      <c r="P479" s="25">
        <f t="shared" si="810"/>
        <v>0</v>
      </c>
      <c r="Q479" s="25">
        <f t="shared" si="811"/>
        <v>0</v>
      </c>
      <c r="R479" s="25">
        <f t="shared" si="814"/>
        <v>0</v>
      </c>
      <c r="S479" s="25">
        <f t="shared" si="845"/>
        <v>0</v>
      </c>
      <c r="T479" s="25">
        <f t="shared" si="846"/>
        <v>0</v>
      </c>
      <c r="U479" s="25">
        <f t="shared" si="847"/>
        <v>0</v>
      </c>
      <c r="V479" s="25">
        <f t="shared" si="848"/>
        <v>0</v>
      </c>
      <c r="W479" s="25">
        <f t="shared" si="849"/>
        <v>0</v>
      </c>
      <c r="X479" s="25">
        <f t="shared" si="850"/>
        <v>0.59999999999999987</v>
      </c>
      <c r="Y479" s="25">
        <f t="shared" si="851"/>
        <v>0.79999999999999982</v>
      </c>
      <c r="Z479" s="25">
        <f t="shared" si="852"/>
        <v>0.99999999999999978</v>
      </c>
      <c r="AA479" s="25">
        <f t="shared" si="853"/>
        <v>0.99999999999999978</v>
      </c>
      <c r="AB479" s="25">
        <f t="shared" si="854"/>
        <v>1.1999999999999997</v>
      </c>
      <c r="AC479" s="25">
        <f t="shared" si="855"/>
        <v>1.3999999999999997</v>
      </c>
      <c r="AD479" s="25">
        <f t="shared" si="856"/>
        <v>1.7999999999999996</v>
      </c>
      <c r="AE479" s="25">
        <f t="shared" ref="AE479:AE497" si="857">VLOOKUP($C$93,$D$3:$K$63,$A$74,0)*(B452-B451)</f>
        <v>1.9999999999999996</v>
      </c>
      <c r="AF479" s="25">
        <f>VLOOKUP($C$94,$D$3:$K$63,$A$74,0)*(B451-B450)</f>
        <v>2.3999999999999995</v>
      </c>
      <c r="AG479" s="25">
        <f>VLOOKUP($C$95,$D$3:$K$63,$A$74,0)*B450</f>
        <v>0</v>
      </c>
      <c r="AH479" s="25"/>
      <c r="AI479" s="25"/>
      <c r="AJ479" s="25"/>
      <c r="AK479" s="25"/>
      <c r="AL479" s="25"/>
      <c r="AM479" s="25"/>
      <c r="AN479" s="25"/>
      <c r="AO479" s="25"/>
      <c r="AP479" s="25"/>
      <c r="AQ479" s="25"/>
      <c r="AR479" s="25"/>
      <c r="AS479" s="25"/>
      <c r="AT479" s="25"/>
      <c r="AU479" s="25"/>
      <c r="AV479" s="25"/>
      <c r="AW479" s="25"/>
      <c r="AX479" s="25"/>
      <c r="AY479" s="25"/>
      <c r="AZ479" s="25"/>
      <c r="BA479" s="25"/>
      <c r="BB479" s="25"/>
      <c r="BC479" s="25"/>
      <c r="BD479" s="25"/>
      <c r="BE479" s="25"/>
      <c r="BF479" s="25"/>
      <c r="BG479" s="25"/>
      <c r="BH479" s="25"/>
      <c r="BI479" s="25"/>
      <c r="BJ479" s="25"/>
      <c r="BK479" s="25"/>
      <c r="BL479" s="25"/>
      <c r="BM479" s="21">
        <f t="shared" si="794"/>
        <v>12.2</v>
      </c>
      <c r="BN479" s="18"/>
      <c r="BO479" s="18"/>
      <c r="BP479" s="18">
        <v>2029</v>
      </c>
      <c r="BQ479" s="14">
        <f t="shared" si="795"/>
        <v>0</v>
      </c>
      <c r="BR479" s="14">
        <f t="shared" si="815"/>
        <v>0</v>
      </c>
      <c r="BS479" s="14">
        <f t="shared" si="816"/>
        <v>0</v>
      </c>
      <c r="BT479" s="14">
        <f t="shared" si="817"/>
        <v>0</v>
      </c>
      <c r="BU479" s="14">
        <f t="shared" si="818"/>
        <v>0</v>
      </c>
      <c r="BV479" s="14">
        <f t="shared" si="819"/>
        <v>0</v>
      </c>
      <c r="BW479" s="14">
        <f t="shared" si="820"/>
        <v>0</v>
      </c>
      <c r="BX479" s="14">
        <f t="shared" si="821"/>
        <v>0</v>
      </c>
      <c r="BY479" s="14">
        <f t="shared" si="822"/>
        <v>0</v>
      </c>
      <c r="BZ479" s="14">
        <f t="shared" si="823"/>
        <v>0</v>
      </c>
      <c r="CA479" s="14">
        <f t="shared" si="824"/>
        <v>0</v>
      </c>
      <c r="CB479" s="14">
        <f t="shared" si="825"/>
        <v>0</v>
      </c>
      <c r="CC479" s="14">
        <f t="shared" si="826"/>
        <v>0</v>
      </c>
      <c r="CD479" s="14">
        <f t="shared" si="827"/>
        <v>0</v>
      </c>
      <c r="CE479" s="14">
        <f t="shared" si="828"/>
        <v>0</v>
      </c>
      <c r="CF479" s="14">
        <f t="shared" si="829"/>
        <v>0</v>
      </c>
      <c r="CG479" s="14">
        <f t="shared" si="812"/>
        <v>0</v>
      </c>
      <c r="CH479" s="14">
        <f t="shared" si="765"/>
        <v>0</v>
      </c>
      <c r="CI479" s="14">
        <f t="shared" si="766"/>
        <v>0</v>
      </c>
      <c r="CJ479" s="14">
        <f t="shared" si="767"/>
        <v>0</v>
      </c>
      <c r="CK479" s="14">
        <f t="shared" si="768"/>
        <v>4.9180327868852451E-2</v>
      </c>
      <c r="CL479" s="14">
        <f t="shared" si="769"/>
        <v>6.5573770491803268E-2</v>
      </c>
      <c r="CM479" s="14">
        <f t="shared" si="796"/>
        <v>8.1967213114754078E-2</v>
      </c>
      <c r="CN479" s="14">
        <f t="shared" si="830"/>
        <v>8.1967213114754078E-2</v>
      </c>
      <c r="CO479" s="14">
        <f t="shared" si="831"/>
        <v>9.8360655737704902E-2</v>
      </c>
      <c r="CP479" s="14">
        <f t="shared" si="832"/>
        <v>0.11475409836065571</v>
      </c>
      <c r="CQ479" s="14">
        <f t="shared" si="833"/>
        <v>0.14754098360655735</v>
      </c>
      <c r="CR479" s="14">
        <f t="shared" si="834"/>
        <v>0.16393442622950816</v>
      </c>
      <c r="CS479" s="14">
        <f t="shared" si="835"/>
        <v>0.1967213114754098</v>
      </c>
      <c r="CT479" s="14">
        <f t="shared" si="836"/>
        <v>0</v>
      </c>
      <c r="CU479" s="14">
        <f t="shared" si="837"/>
        <v>0</v>
      </c>
      <c r="CV479" s="14">
        <f t="shared" si="838"/>
        <v>0</v>
      </c>
      <c r="CW479" s="14">
        <f t="shared" si="839"/>
        <v>0</v>
      </c>
      <c r="CX479" s="14">
        <f t="shared" si="840"/>
        <v>0</v>
      </c>
      <c r="CY479" s="14">
        <f t="shared" si="841"/>
        <v>0</v>
      </c>
      <c r="CZ479" s="14">
        <f t="shared" si="842"/>
        <v>0</v>
      </c>
      <c r="DA479" s="14">
        <f t="shared" si="843"/>
        <v>0</v>
      </c>
      <c r="DB479" s="14">
        <f t="shared" si="844"/>
        <v>0</v>
      </c>
      <c r="DC479" s="14">
        <f t="shared" si="813"/>
        <v>0</v>
      </c>
      <c r="DD479" s="14">
        <f t="shared" si="771"/>
        <v>0</v>
      </c>
      <c r="DE479" s="14">
        <f t="shared" si="772"/>
        <v>0</v>
      </c>
      <c r="DF479" s="14">
        <f t="shared" si="773"/>
        <v>0</v>
      </c>
      <c r="DG479" s="14">
        <f t="shared" si="774"/>
        <v>0</v>
      </c>
      <c r="DH479" s="14">
        <f t="shared" si="775"/>
        <v>0</v>
      </c>
      <c r="DI479" s="14">
        <f t="shared" si="776"/>
        <v>0</v>
      </c>
      <c r="DJ479" s="14">
        <f t="shared" si="777"/>
        <v>0</v>
      </c>
      <c r="DK479" s="14">
        <f t="shared" si="778"/>
        <v>0</v>
      </c>
      <c r="DL479" s="14">
        <f t="shared" si="779"/>
        <v>0</v>
      </c>
      <c r="DM479" s="14">
        <f t="shared" si="780"/>
        <v>0</v>
      </c>
      <c r="DN479" s="14">
        <f t="shared" si="781"/>
        <v>0</v>
      </c>
      <c r="DO479" s="14">
        <f t="shared" si="782"/>
        <v>0</v>
      </c>
      <c r="DP479" s="14">
        <f t="shared" si="783"/>
        <v>0</v>
      </c>
      <c r="DQ479" s="14">
        <f t="shared" si="784"/>
        <v>0</v>
      </c>
      <c r="DR479" s="14">
        <f t="shared" si="785"/>
        <v>0</v>
      </c>
      <c r="DS479" s="14">
        <f t="shared" si="786"/>
        <v>0</v>
      </c>
      <c r="DT479" s="14">
        <f t="shared" si="787"/>
        <v>0</v>
      </c>
      <c r="DU479" s="14">
        <f t="shared" si="788"/>
        <v>0</v>
      </c>
      <c r="DV479" s="14">
        <f t="shared" si="789"/>
        <v>0</v>
      </c>
      <c r="DW479" s="14">
        <f t="shared" si="790"/>
        <v>0</v>
      </c>
      <c r="DX479" s="14">
        <f t="shared" si="791"/>
        <v>0</v>
      </c>
      <c r="DY479" s="14">
        <f t="shared" si="792"/>
        <v>0</v>
      </c>
      <c r="DZ479" s="14">
        <f t="shared" si="797"/>
        <v>0.99999999999999989</v>
      </c>
    </row>
    <row r="480" spans="1:130">
      <c r="A480" s="18"/>
      <c r="B480" s="18"/>
      <c r="C480" s="18">
        <v>2030</v>
      </c>
      <c r="D480" s="25"/>
      <c r="E480" s="25"/>
      <c r="F480" s="25"/>
      <c r="G480" s="25"/>
      <c r="H480" s="25"/>
      <c r="I480" s="25"/>
      <c r="J480" s="25"/>
      <c r="K480" s="25"/>
      <c r="L480" s="25"/>
      <c r="M480" s="25"/>
      <c r="N480" s="25">
        <f t="shared" si="808"/>
        <v>0</v>
      </c>
      <c r="O480" s="25">
        <f t="shared" si="809"/>
        <v>0</v>
      </c>
      <c r="P480" s="25">
        <f t="shared" si="810"/>
        <v>0</v>
      </c>
      <c r="Q480" s="25">
        <f t="shared" si="811"/>
        <v>0</v>
      </c>
      <c r="R480" s="25">
        <f t="shared" si="814"/>
        <v>0</v>
      </c>
      <c r="S480" s="25">
        <f t="shared" si="845"/>
        <v>0</v>
      </c>
      <c r="T480" s="25">
        <f t="shared" si="846"/>
        <v>0</v>
      </c>
      <c r="U480" s="25">
        <f t="shared" si="847"/>
        <v>0</v>
      </c>
      <c r="V480" s="25">
        <f t="shared" si="848"/>
        <v>0</v>
      </c>
      <c r="W480" s="25">
        <f t="shared" si="849"/>
        <v>0</v>
      </c>
      <c r="X480" s="25">
        <f t="shared" si="850"/>
        <v>0.59999999999999987</v>
      </c>
      <c r="Y480" s="25">
        <f t="shared" si="851"/>
        <v>0.79999999999999982</v>
      </c>
      <c r="Z480" s="25">
        <f t="shared" si="852"/>
        <v>0.99999999999999978</v>
      </c>
      <c r="AA480" s="25">
        <f t="shared" si="853"/>
        <v>0.99999999999999978</v>
      </c>
      <c r="AB480" s="25">
        <f t="shared" si="854"/>
        <v>1.1999999999999997</v>
      </c>
      <c r="AC480" s="25">
        <f t="shared" si="855"/>
        <v>1.3999999999999997</v>
      </c>
      <c r="AD480" s="25">
        <f t="shared" si="856"/>
        <v>1.7999999999999996</v>
      </c>
      <c r="AE480" s="25">
        <f t="shared" si="857"/>
        <v>1.9999999999999996</v>
      </c>
      <c r="AF480" s="25">
        <f t="shared" ref="AF480:AF498" si="858">VLOOKUP($C$94,$D$3:$K$63,$A$74,0)*(B452-B451)</f>
        <v>2.3999999999999995</v>
      </c>
      <c r="AG480" s="25">
        <f>VLOOKUP($C$95,$D$3:$K$63,$A$74,0)*(B451-B450)</f>
        <v>2.7999999999999994</v>
      </c>
      <c r="AH480" s="25">
        <f>VLOOKUP($C$96,$D$3:$K$63,$A$74,0)*B450</f>
        <v>0</v>
      </c>
      <c r="AI480" s="25"/>
      <c r="AJ480" s="25"/>
      <c r="AK480" s="25"/>
      <c r="AL480" s="25"/>
      <c r="AM480" s="25"/>
      <c r="AN480" s="25"/>
      <c r="AO480" s="25"/>
      <c r="AP480" s="25"/>
      <c r="AQ480" s="25"/>
      <c r="AR480" s="25"/>
      <c r="AS480" s="25"/>
      <c r="AT480" s="25"/>
      <c r="AU480" s="25"/>
      <c r="AV480" s="25"/>
      <c r="AW480" s="25"/>
      <c r="AX480" s="25"/>
      <c r="AY480" s="25"/>
      <c r="AZ480" s="25"/>
      <c r="BA480" s="25"/>
      <c r="BB480" s="25"/>
      <c r="BC480" s="25"/>
      <c r="BD480" s="25"/>
      <c r="BE480" s="25"/>
      <c r="BF480" s="25"/>
      <c r="BG480" s="25"/>
      <c r="BH480" s="25"/>
      <c r="BI480" s="25"/>
      <c r="BJ480" s="25"/>
      <c r="BK480" s="25"/>
      <c r="BL480" s="25"/>
      <c r="BM480" s="21">
        <f t="shared" si="794"/>
        <v>14.999999999999998</v>
      </c>
      <c r="BN480" s="18"/>
      <c r="BO480" s="18"/>
      <c r="BP480" s="18">
        <v>2030</v>
      </c>
      <c r="BQ480" s="14">
        <f t="shared" si="795"/>
        <v>0</v>
      </c>
      <c r="BR480" s="14">
        <f t="shared" si="815"/>
        <v>0</v>
      </c>
      <c r="BS480" s="14">
        <f t="shared" si="816"/>
        <v>0</v>
      </c>
      <c r="BT480" s="14">
        <f t="shared" si="817"/>
        <v>0</v>
      </c>
      <c r="BU480" s="14">
        <f t="shared" si="818"/>
        <v>0</v>
      </c>
      <c r="BV480" s="14">
        <f t="shared" si="819"/>
        <v>0</v>
      </c>
      <c r="BW480" s="14">
        <f t="shared" si="820"/>
        <v>0</v>
      </c>
      <c r="BX480" s="14">
        <f t="shared" si="821"/>
        <v>0</v>
      </c>
      <c r="BY480" s="14">
        <f t="shared" si="822"/>
        <v>0</v>
      </c>
      <c r="BZ480" s="14">
        <f t="shared" si="823"/>
        <v>0</v>
      </c>
      <c r="CA480" s="14">
        <f t="shared" si="824"/>
        <v>0</v>
      </c>
      <c r="CB480" s="14">
        <f t="shared" si="825"/>
        <v>0</v>
      </c>
      <c r="CC480" s="14">
        <f t="shared" si="826"/>
        <v>0</v>
      </c>
      <c r="CD480" s="14">
        <f t="shared" si="827"/>
        <v>0</v>
      </c>
      <c r="CE480" s="14">
        <f t="shared" si="828"/>
        <v>0</v>
      </c>
      <c r="CF480" s="14">
        <f t="shared" si="829"/>
        <v>0</v>
      </c>
      <c r="CG480" s="14">
        <f t="shared" si="812"/>
        <v>0</v>
      </c>
      <c r="CH480" s="14">
        <f t="shared" si="765"/>
        <v>0</v>
      </c>
      <c r="CI480" s="14">
        <f t="shared" si="766"/>
        <v>0</v>
      </c>
      <c r="CJ480" s="14">
        <f t="shared" si="767"/>
        <v>0</v>
      </c>
      <c r="CK480" s="14">
        <f t="shared" si="768"/>
        <v>3.9999999999999994E-2</v>
      </c>
      <c r="CL480" s="14">
        <f t="shared" si="769"/>
        <v>5.333333333333333E-2</v>
      </c>
      <c r="CM480" s="14">
        <f t="shared" si="796"/>
        <v>6.6666666666666666E-2</v>
      </c>
      <c r="CN480" s="14">
        <f t="shared" si="830"/>
        <v>6.6666666666666666E-2</v>
      </c>
      <c r="CO480" s="14">
        <f t="shared" si="831"/>
        <v>7.9999999999999988E-2</v>
      </c>
      <c r="CP480" s="14">
        <f t="shared" si="832"/>
        <v>9.3333333333333324E-2</v>
      </c>
      <c r="CQ480" s="14">
        <f t="shared" si="833"/>
        <v>0.11999999999999998</v>
      </c>
      <c r="CR480" s="14">
        <f t="shared" si="834"/>
        <v>0.13333333333333333</v>
      </c>
      <c r="CS480" s="14">
        <f t="shared" si="835"/>
        <v>0.15999999999999998</v>
      </c>
      <c r="CT480" s="14">
        <f t="shared" si="836"/>
        <v>0.18666666666666665</v>
      </c>
      <c r="CU480" s="14">
        <f t="shared" si="837"/>
        <v>0</v>
      </c>
      <c r="CV480" s="14">
        <f t="shared" si="838"/>
        <v>0</v>
      </c>
      <c r="CW480" s="14">
        <f t="shared" si="839"/>
        <v>0</v>
      </c>
      <c r="CX480" s="14">
        <f t="shared" si="840"/>
        <v>0</v>
      </c>
      <c r="CY480" s="14">
        <f t="shared" si="841"/>
        <v>0</v>
      </c>
      <c r="CZ480" s="14">
        <f t="shared" si="842"/>
        <v>0</v>
      </c>
      <c r="DA480" s="14">
        <f t="shared" si="843"/>
        <v>0</v>
      </c>
      <c r="DB480" s="14">
        <f t="shared" si="844"/>
        <v>0</v>
      </c>
      <c r="DC480" s="14">
        <f t="shared" si="813"/>
        <v>0</v>
      </c>
      <c r="DD480" s="14">
        <f t="shared" si="771"/>
        <v>0</v>
      </c>
      <c r="DE480" s="14">
        <f t="shared" si="772"/>
        <v>0</v>
      </c>
      <c r="DF480" s="14">
        <f t="shared" si="773"/>
        <v>0</v>
      </c>
      <c r="DG480" s="14">
        <f t="shared" si="774"/>
        <v>0</v>
      </c>
      <c r="DH480" s="14">
        <f t="shared" si="775"/>
        <v>0</v>
      </c>
      <c r="DI480" s="14">
        <f t="shared" si="776"/>
        <v>0</v>
      </c>
      <c r="DJ480" s="14">
        <f t="shared" si="777"/>
        <v>0</v>
      </c>
      <c r="DK480" s="14">
        <f t="shared" si="778"/>
        <v>0</v>
      </c>
      <c r="DL480" s="14">
        <f t="shared" si="779"/>
        <v>0</v>
      </c>
      <c r="DM480" s="14">
        <f t="shared" si="780"/>
        <v>0</v>
      </c>
      <c r="DN480" s="14">
        <f t="shared" si="781"/>
        <v>0</v>
      </c>
      <c r="DO480" s="14">
        <f t="shared" si="782"/>
        <v>0</v>
      </c>
      <c r="DP480" s="14">
        <f t="shared" si="783"/>
        <v>0</v>
      </c>
      <c r="DQ480" s="14">
        <f t="shared" si="784"/>
        <v>0</v>
      </c>
      <c r="DR480" s="14">
        <f t="shared" si="785"/>
        <v>0</v>
      </c>
      <c r="DS480" s="14">
        <f t="shared" si="786"/>
        <v>0</v>
      </c>
      <c r="DT480" s="14">
        <f t="shared" si="787"/>
        <v>0</v>
      </c>
      <c r="DU480" s="14">
        <f t="shared" si="788"/>
        <v>0</v>
      </c>
      <c r="DV480" s="14">
        <f t="shared" si="789"/>
        <v>0</v>
      </c>
      <c r="DW480" s="14">
        <f t="shared" si="790"/>
        <v>0</v>
      </c>
      <c r="DX480" s="14">
        <f t="shared" si="791"/>
        <v>0</v>
      </c>
      <c r="DY480" s="14">
        <f t="shared" si="792"/>
        <v>0</v>
      </c>
      <c r="DZ480" s="14">
        <f t="shared" si="797"/>
        <v>0.99999999999999989</v>
      </c>
    </row>
    <row r="481" spans="1:130">
      <c r="A481" s="18"/>
      <c r="B481" s="18"/>
      <c r="C481" s="18">
        <v>2031</v>
      </c>
      <c r="D481" s="25"/>
      <c r="E481" s="25"/>
      <c r="F481" s="25"/>
      <c r="G481" s="25"/>
      <c r="H481" s="25"/>
      <c r="I481" s="25"/>
      <c r="J481" s="25"/>
      <c r="K481" s="25"/>
      <c r="L481" s="25"/>
      <c r="M481" s="25"/>
      <c r="N481" s="25"/>
      <c r="O481" s="25">
        <f t="shared" si="809"/>
        <v>0</v>
      </c>
      <c r="P481" s="25">
        <f t="shared" si="810"/>
        <v>0</v>
      </c>
      <c r="Q481" s="25">
        <f t="shared" si="811"/>
        <v>0</v>
      </c>
      <c r="R481" s="25">
        <f t="shared" si="814"/>
        <v>0</v>
      </c>
      <c r="S481" s="25">
        <f t="shared" si="845"/>
        <v>0</v>
      </c>
      <c r="T481" s="25">
        <f t="shared" si="846"/>
        <v>0</v>
      </c>
      <c r="U481" s="25">
        <f t="shared" si="847"/>
        <v>0</v>
      </c>
      <c r="V481" s="25">
        <f t="shared" si="848"/>
        <v>0</v>
      </c>
      <c r="W481" s="25">
        <f t="shared" si="849"/>
        <v>0</v>
      </c>
      <c r="X481" s="25">
        <f t="shared" si="850"/>
        <v>0.59999999999999987</v>
      </c>
      <c r="Y481" s="25">
        <f t="shared" si="851"/>
        <v>0.79999999999999982</v>
      </c>
      <c r="Z481" s="25">
        <f t="shared" si="852"/>
        <v>0.99999999999999978</v>
      </c>
      <c r="AA481" s="25">
        <f t="shared" si="853"/>
        <v>0.99999999999999978</v>
      </c>
      <c r="AB481" s="25">
        <f t="shared" si="854"/>
        <v>1.1999999999999997</v>
      </c>
      <c r="AC481" s="25">
        <f t="shared" si="855"/>
        <v>1.3999999999999997</v>
      </c>
      <c r="AD481" s="25">
        <f t="shared" si="856"/>
        <v>1.7999999999999996</v>
      </c>
      <c r="AE481" s="25">
        <f t="shared" si="857"/>
        <v>1.9999999999999996</v>
      </c>
      <c r="AF481" s="25">
        <f t="shared" si="858"/>
        <v>2.3999999999999995</v>
      </c>
      <c r="AG481" s="25">
        <f t="shared" ref="AG481:AG499" si="859">VLOOKUP($C$95,$D$3:$K$63,$A$74,0)*(B452-B451)</f>
        <v>2.7999999999999994</v>
      </c>
      <c r="AH481" s="25">
        <f>VLOOKUP($C$96,$D$3:$K$63,$A$74,0)*(B451-B450)</f>
        <v>3.1999999999999993</v>
      </c>
      <c r="AI481" s="25">
        <f>VLOOKUP($C$97,$D$3:$K$63,$A$74,0)*B450</f>
        <v>0</v>
      </c>
      <c r="AJ481" s="25"/>
      <c r="AK481" s="25"/>
      <c r="AL481" s="25"/>
      <c r="AM481" s="25"/>
      <c r="AN481" s="25"/>
      <c r="AO481" s="25"/>
      <c r="AP481" s="25"/>
      <c r="AQ481" s="25"/>
      <c r="AR481" s="25"/>
      <c r="AS481" s="25"/>
      <c r="AT481" s="25"/>
      <c r="AU481" s="25"/>
      <c r="AV481" s="25"/>
      <c r="AW481" s="25"/>
      <c r="AX481" s="25"/>
      <c r="AY481" s="25"/>
      <c r="AZ481" s="25"/>
      <c r="BA481" s="25"/>
      <c r="BB481" s="25"/>
      <c r="BC481" s="25"/>
      <c r="BD481" s="25"/>
      <c r="BE481" s="25"/>
      <c r="BF481" s="25"/>
      <c r="BG481" s="25"/>
      <c r="BH481" s="25"/>
      <c r="BI481" s="25"/>
      <c r="BJ481" s="25"/>
      <c r="BK481" s="25"/>
      <c r="BL481" s="25"/>
      <c r="BM481" s="21">
        <f t="shared" si="794"/>
        <v>18.199999999999996</v>
      </c>
      <c r="BN481" s="18"/>
      <c r="BO481" s="18"/>
      <c r="BP481" s="18">
        <v>2031</v>
      </c>
      <c r="BQ481" s="14">
        <f t="shared" si="795"/>
        <v>0</v>
      </c>
      <c r="BR481" s="14">
        <f t="shared" si="815"/>
        <v>0</v>
      </c>
      <c r="BS481" s="14">
        <f t="shared" si="816"/>
        <v>0</v>
      </c>
      <c r="BT481" s="14">
        <f t="shared" si="817"/>
        <v>0</v>
      </c>
      <c r="BU481" s="14">
        <f t="shared" si="818"/>
        <v>0</v>
      </c>
      <c r="BV481" s="14">
        <f t="shared" si="819"/>
        <v>0</v>
      </c>
      <c r="BW481" s="14">
        <f t="shared" si="820"/>
        <v>0</v>
      </c>
      <c r="BX481" s="14">
        <f t="shared" si="821"/>
        <v>0</v>
      </c>
      <c r="BY481" s="14">
        <f t="shared" si="822"/>
        <v>0</v>
      </c>
      <c r="BZ481" s="14">
        <f t="shared" si="823"/>
        <v>0</v>
      </c>
      <c r="CA481" s="14">
        <f t="shared" si="824"/>
        <v>0</v>
      </c>
      <c r="CB481" s="14">
        <f t="shared" si="825"/>
        <v>0</v>
      </c>
      <c r="CC481" s="14">
        <f t="shared" si="826"/>
        <v>0</v>
      </c>
      <c r="CD481" s="14">
        <f t="shared" si="827"/>
        <v>0</v>
      </c>
      <c r="CE481" s="14">
        <f t="shared" si="828"/>
        <v>0</v>
      </c>
      <c r="CF481" s="14">
        <f t="shared" si="829"/>
        <v>0</v>
      </c>
      <c r="CG481" s="14">
        <f t="shared" si="812"/>
        <v>0</v>
      </c>
      <c r="CH481" s="14">
        <f t="shared" si="765"/>
        <v>0</v>
      </c>
      <c r="CI481" s="14">
        <f t="shared" si="766"/>
        <v>0</v>
      </c>
      <c r="CJ481" s="14">
        <f t="shared" si="767"/>
        <v>0</v>
      </c>
      <c r="CK481" s="14">
        <f t="shared" si="768"/>
        <v>3.2967032967032968E-2</v>
      </c>
      <c r="CL481" s="14">
        <f t="shared" si="769"/>
        <v>4.3956043956043959E-2</v>
      </c>
      <c r="CM481" s="14">
        <f t="shared" si="796"/>
        <v>5.4945054945054944E-2</v>
      </c>
      <c r="CN481" s="14">
        <f t="shared" si="830"/>
        <v>5.4945054945054944E-2</v>
      </c>
      <c r="CO481" s="14">
        <f t="shared" si="831"/>
        <v>6.5934065934065936E-2</v>
      </c>
      <c r="CP481" s="14">
        <f t="shared" si="832"/>
        <v>7.6923076923076927E-2</v>
      </c>
      <c r="CQ481" s="14">
        <f t="shared" si="833"/>
        <v>9.8901098901098897E-2</v>
      </c>
      <c r="CR481" s="14">
        <f t="shared" si="834"/>
        <v>0.10989010989010989</v>
      </c>
      <c r="CS481" s="14">
        <f t="shared" si="835"/>
        <v>0.13186813186813187</v>
      </c>
      <c r="CT481" s="14">
        <f t="shared" si="836"/>
        <v>0.15384615384615385</v>
      </c>
      <c r="CU481" s="14">
        <f t="shared" si="837"/>
        <v>0.17582417582417584</v>
      </c>
      <c r="CV481" s="14">
        <f t="shared" si="838"/>
        <v>0</v>
      </c>
      <c r="CW481" s="14">
        <f t="shared" si="839"/>
        <v>0</v>
      </c>
      <c r="CX481" s="14">
        <f t="shared" si="840"/>
        <v>0</v>
      </c>
      <c r="CY481" s="14">
        <f t="shared" si="841"/>
        <v>0</v>
      </c>
      <c r="CZ481" s="14">
        <f t="shared" si="842"/>
        <v>0</v>
      </c>
      <c r="DA481" s="14">
        <f t="shared" si="843"/>
        <v>0</v>
      </c>
      <c r="DB481" s="14">
        <f t="shared" si="844"/>
        <v>0</v>
      </c>
      <c r="DC481" s="14">
        <f t="shared" si="813"/>
        <v>0</v>
      </c>
      <c r="DD481" s="14">
        <f t="shared" si="771"/>
        <v>0</v>
      </c>
      <c r="DE481" s="14">
        <f t="shared" si="772"/>
        <v>0</v>
      </c>
      <c r="DF481" s="14">
        <f t="shared" si="773"/>
        <v>0</v>
      </c>
      <c r="DG481" s="14">
        <f t="shared" si="774"/>
        <v>0</v>
      </c>
      <c r="DH481" s="14">
        <f t="shared" si="775"/>
        <v>0</v>
      </c>
      <c r="DI481" s="14">
        <f t="shared" si="776"/>
        <v>0</v>
      </c>
      <c r="DJ481" s="14">
        <f t="shared" si="777"/>
        <v>0</v>
      </c>
      <c r="DK481" s="14">
        <f t="shared" si="778"/>
        <v>0</v>
      </c>
      <c r="DL481" s="14">
        <f t="shared" si="779"/>
        <v>0</v>
      </c>
      <c r="DM481" s="14">
        <f t="shared" si="780"/>
        <v>0</v>
      </c>
      <c r="DN481" s="14">
        <f t="shared" si="781"/>
        <v>0</v>
      </c>
      <c r="DO481" s="14">
        <f t="shared" si="782"/>
        <v>0</v>
      </c>
      <c r="DP481" s="14">
        <f t="shared" si="783"/>
        <v>0</v>
      </c>
      <c r="DQ481" s="14">
        <f t="shared" si="784"/>
        <v>0</v>
      </c>
      <c r="DR481" s="14">
        <f t="shared" si="785"/>
        <v>0</v>
      </c>
      <c r="DS481" s="14">
        <f t="shared" si="786"/>
        <v>0</v>
      </c>
      <c r="DT481" s="14">
        <f t="shared" si="787"/>
        <v>0</v>
      </c>
      <c r="DU481" s="14">
        <f t="shared" si="788"/>
        <v>0</v>
      </c>
      <c r="DV481" s="14">
        <f t="shared" si="789"/>
        <v>0</v>
      </c>
      <c r="DW481" s="14">
        <f t="shared" si="790"/>
        <v>0</v>
      </c>
      <c r="DX481" s="14">
        <f t="shared" si="791"/>
        <v>0</v>
      </c>
      <c r="DY481" s="14">
        <f t="shared" si="792"/>
        <v>0</v>
      </c>
      <c r="DZ481" s="14">
        <f t="shared" si="797"/>
        <v>1</v>
      </c>
    </row>
    <row r="482" spans="1:130">
      <c r="A482" s="18"/>
      <c r="B482" s="18"/>
      <c r="C482" s="18">
        <v>2032</v>
      </c>
      <c r="D482" s="25"/>
      <c r="E482" s="25"/>
      <c r="F482" s="25"/>
      <c r="G482" s="25"/>
      <c r="H482" s="25"/>
      <c r="I482" s="25"/>
      <c r="J482" s="25"/>
      <c r="K482" s="25"/>
      <c r="L482" s="25"/>
      <c r="M482" s="25"/>
      <c r="N482" s="25"/>
      <c r="O482" s="25"/>
      <c r="P482" s="25">
        <f t="shared" si="810"/>
        <v>0</v>
      </c>
      <c r="Q482" s="25">
        <f t="shared" si="811"/>
        <v>0</v>
      </c>
      <c r="R482" s="25">
        <f t="shared" si="814"/>
        <v>0</v>
      </c>
      <c r="S482" s="25">
        <f t="shared" si="845"/>
        <v>0</v>
      </c>
      <c r="T482" s="25">
        <f t="shared" si="846"/>
        <v>0</v>
      </c>
      <c r="U482" s="25">
        <f t="shared" si="847"/>
        <v>0</v>
      </c>
      <c r="V482" s="25">
        <f t="shared" si="848"/>
        <v>0</v>
      </c>
      <c r="W482" s="25">
        <f t="shared" si="849"/>
        <v>0</v>
      </c>
      <c r="X482" s="25">
        <f t="shared" si="850"/>
        <v>0.59999999999999987</v>
      </c>
      <c r="Y482" s="25">
        <f t="shared" si="851"/>
        <v>0.79999999999999982</v>
      </c>
      <c r="Z482" s="25">
        <f t="shared" si="852"/>
        <v>0.99999999999999978</v>
      </c>
      <c r="AA482" s="25">
        <f t="shared" si="853"/>
        <v>0.99999999999999978</v>
      </c>
      <c r="AB482" s="25">
        <f t="shared" si="854"/>
        <v>1.1999999999999997</v>
      </c>
      <c r="AC482" s="25">
        <f t="shared" si="855"/>
        <v>1.3999999999999997</v>
      </c>
      <c r="AD482" s="25">
        <f t="shared" si="856"/>
        <v>1.7999999999999996</v>
      </c>
      <c r="AE482" s="25">
        <f t="shared" si="857"/>
        <v>1.9999999999999996</v>
      </c>
      <c r="AF482" s="25">
        <f t="shared" si="858"/>
        <v>2.3999999999999995</v>
      </c>
      <c r="AG482" s="25">
        <f t="shared" si="859"/>
        <v>2.7999999999999994</v>
      </c>
      <c r="AH482" s="25">
        <f t="shared" ref="AH482:AH500" si="860">VLOOKUP($C$96,$D$3:$K$63,$A$74,0)*(B452-B451)</f>
        <v>3.1999999999999993</v>
      </c>
      <c r="AI482" s="25">
        <f>VLOOKUP($C$97,$D$3:$K$63,$A$74,0)*(B451-B450)</f>
        <v>3.5999999999999992</v>
      </c>
      <c r="AJ482" s="25">
        <f>VLOOKUP($C$98,$D$3:$K$63,$A$74,0)*B450</f>
        <v>0</v>
      </c>
      <c r="AK482" s="25"/>
      <c r="AL482" s="25"/>
      <c r="AM482" s="25"/>
      <c r="AN482" s="25"/>
      <c r="AO482" s="25"/>
      <c r="AP482" s="25"/>
      <c r="AQ482" s="25"/>
      <c r="AR482" s="25"/>
      <c r="AS482" s="25"/>
      <c r="AT482" s="25"/>
      <c r="AU482" s="25"/>
      <c r="AV482" s="25"/>
      <c r="AW482" s="25"/>
      <c r="AX482" s="25"/>
      <c r="AY482" s="25"/>
      <c r="AZ482" s="25"/>
      <c r="BA482" s="25"/>
      <c r="BB482" s="25"/>
      <c r="BC482" s="25"/>
      <c r="BD482" s="25"/>
      <c r="BE482" s="25"/>
      <c r="BF482" s="25"/>
      <c r="BG482" s="25"/>
      <c r="BH482" s="25"/>
      <c r="BI482" s="25"/>
      <c r="BJ482" s="25"/>
      <c r="BK482" s="25"/>
      <c r="BL482" s="25"/>
      <c r="BM482" s="21">
        <f t="shared" si="794"/>
        <v>21.799999999999994</v>
      </c>
      <c r="BN482" s="18"/>
      <c r="BO482" s="18"/>
      <c r="BP482" s="18">
        <v>2032</v>
      </c>
      <c r="BQ482" s="14">
        <f t="shared" si="795"/>
        <v>0</v>
      </c>
      <c r="BR482" s="14">
        <f t="shared" si="815"/>
        <v>0</v>
      </c>
      <c r="BS482" s="14">
        <f t="shared" si="816"/>
        <v>0</v>
      </c>
      <c r="BT482" s="14">
        <f t="shared" si="817"/>
        <v>0</v>
      </c>
      <c r="BU482" s="14">
        <f t="shared" si="818"/>
        <v>0</v>
      </c>
      <c r="BV482" s="14">
        <f t="shared" si="819"/>
        <v>0</v>
      </c>
      <c r="BW482" s="14">
        <f t="shared" si="820"/>
        <v>0</v>
      </c>
      <c r="BX482" s="14">
        <f t="shared" si="821"/>
        <v>0</v>
      </c>
      <c r="BY482" s="14">
        <f t="shared" si="822"/>
        <v>0</v>
      </c>
      <c r="BZ482" s="14">
        <f t="shared" si="823"/>
        <v>0</v>
      </c>
      <c r="CA482" s="14">
        <f t="shared" si="824"/>
        <v>0</v>
      </c>
      <c r="CB482" s="14">
        <f t="shared" si="825"/>
        <v>0</v>
      </c>
      <c r="CC482" s="14">
        <f t="shared" si="826"/>
        <v>0</v>
      </c>
      <c r="CD482" s="14">
        <f t="shared" si="827"/>
        <v>0</v>
      </c>
      <c r="CE482" s="14">
        <f t="shared" si="828"/>
        <v>0</v>
      </c>
      <c r="CF482" s="14">
        <f t="shared" si="829"/>
        <v>0</v>
      </c>
      <c r="CG482" s="14">
        <f t="shared" si="812"/>
        <v>0</v>
      </c>
      <c r="CH482" s="14">
        <f t="shared" si="765"/>
        <v>0</v>
      </c>
      <c r="CI482" s="14">
        <f t="shared" si="766"/>
        <v>0</v>
      </c>
      <c r="CJ482" s="14">
        <f t="shared" si="767"/>
        <v>0</v>
      </c>
      <c r="CK482" s="14">
        <f t="shared" si="768"/>
        <v>2.7522935779816515E-2</v>
      </c>
      <c r="CL482" s="14">
        <f t="shared" si="769"/>
        <v>3.669724770642202E-2</v>
      </c>
      <c r="CM482" s="14">
        <f t="shared" si="796"/>
        <v>4.5871559633027525E-2</v>
      </c>
      <c r="CN482" s="14">
        <f t="shared" si="830"/>
        <v>4.5871559633027525E-2</v>
      </c>
      <c r="CO482" s="14">
        <f t="shared" si="831"/>
        <v>5.5045871559633031E-2</v>
      </c>
      <c r="CP482" s="14">
        <f t="shared" si="832"/>
        <v>6.4220183486238536E-2</v>
      </c>
      <c r="CQ482" s="14">
        <f t="shared" si="833"/>
        <v>8.2568807339449546E-2</v>
      </c>
      <c r="CR482" s="14">
        <f t="shared" si="834"/>
        <v>9.1743119266055051E-2</v>
      </c>
      <c r="CS482" s="14">
        <f t="shared" si="835"/>
        <v>0.11009174311926606</v>
      </c>
      <c r="CT482" s="14">
        <f t="shared" si="836"/>
        <v>0.12844036697247707</v>
      </c>
      <c r="CU482" s="14">
        <f t="shared" si="837"/>
        <v>0.14678899082568808</v>
      </c>
      <c r="CV482" s="14">
        <f t="shared" si="838"/>
        <v>0.16513761467889909</v>
      </c>
      <c r="CW482" s="14">
        <f t="shared" si="839"/>
        <v>0</v>
      </c>
      <c r="CX482" s="14">
        <f t="shared" si="840"/>
        <v>0</v>
      </c>
      <c r="CY482" s="14">
        <f t="shared" si="841"/>
        <v>0</v>
      </c>
      <c r="CZ482" s="14">
        <f t="shared" si="842"/>
        <v>0</v>
      </c>
      <c r="DA482" s="14">
        <f t="shared" si="843"/>
        <v>0</v>
      </c>
      <c r="DB482" s="14">
        <f t="shared" si="844"/>
        <v>0</v>
      </c>
      <c r="DC482" s="14">
        <f t="shared" si="813"/>
        <v>0</v>
      </c>
      <c r="DD482" s="14">
        <f t="shared" si="771"/>
        <v>0</v>
      </c>
      <c r="DE482" s="14">
        <f t="shared" si="772"/>
        <v>0</v>
      </c>
      <c r="DF482" s="14">
        <f t="shared" si="773"/>
        <v>0</v>
      </c>
      <c r="DG482" s="14">
        <f t="shared" si="774"/>
        <v>0</v>
      </c>
      <c r="DH482" s="14">
        <f t="shared" si="775"/>
        <v>0</v>
      </c>
      <c r="DI482" s="14">
        <f t="shared" si="776"/>
        <v>0</v>
      </c>
      <c r="DJ482" s="14">
        <f t="shared" si="777"/>
        <v>0</v>
      </c>
      <c r="DK482" s="14">
        <f t="shared" si="778"/>
        <v>0</v>
      </c>
      <c r="DL482" s="14">
        <f t="shared" si="779"/>
        <v>0</v>
      </c>
      <c r="DM482" s="14">
        <f t="shared" si="780"/>
        <v>0</v>
      </c>
      <c r="DN482" s="14">
        <f t="shared" si="781"/>
        <v>0</v>
      </c>
      <c r="DO482" s="14">
        <f t="shared" si="782"/>
        <v>0</v>
      </c>
      <c r="DP482" s="14">
        <f t="shared" si="783"/>
        <v>0</v>
      </c>
      <c r="DQ482" s="14">
        <f t="shared" si="784"/>
        <v>0</v>
      </c>
      <c r="DR482" s="14">
        <f t="shared" si="785"/>
        <v>0</v>
      </c>
      <c r="DS482" s="14">
        <f t="shared" si="786"/>
        <v>0</v>
      </c>
      <c r="DT482" s="14">
        <f t="shared" si="787"/>
        <v>0</v>
      </c>
      <c r="DU482" s="14">
        <f t="shared" si="788"/>
        <v>0</v>
      </c>
      <c r="DV482" s="14">
        <f t="shared" si="789"/>
        <v>0</v>
      </c>
      <c r="DW482" s="14">
        <f t="shared" si="790"/>
        <v>0</v>
      </c>
      <c r="DX482" s="14">
        <f t="shared" si="791"/>
        <v>0</v>
      </c>
      <c r="DY482" s="14">
        <f t="shared" si="792"/>
        <v>0</v>
      </c>
      <c r="DZ482" s="14">
        <f t="shared" si="797"/>
        <v>1</v>
      </c>
    </row>
    <row r="483" spans="1:130">
      <c r="A483" s="18"/>
      <c r="B483" s="18"/>
      <c r="C483" s="18">
        <v>2033</v>
      </c>
      <c r="D483" s="25"/>
      <c r="E483" s="25"/>
      <c r="F483" s="25"/>
      <c r="G483" s="25"/>
      <c r="H483" s="25"/>
      <c r="I483" s="25"/>
      <c r="J483" s="25"/>
      <c r="K483" s="25"/>
      <c r="L483" s="25"/>
      <c r="M483" s="25"/>
      <c r="N483" s="25"/>
      <c r="O483" s="25"/>
      <c r="P483" s="25"/>
      <c r="Q483" s="25">
        <f t="shared" si="811"/>
        <v>0</v>
      </c>
      <c r="R483" s="25">
        <f t="shared" si="814"/>
        <v>0</v>
      </c>
      <c r="S483" s="25">
        <f t="shared" si="845"/>
        <v>0</v>
      </c>
      <c r="T483" s="25">
        <f t="shared" si="846"/>
        <v>0</v>
      </c>
      <c r="U483" s="25">
        <f t="shared" si="847"/>
        <v>0</v>
      </c>
      <c r="V483" s="25">
        <f t="shared" si="848"/>
        <v>0</v>
      </c>
      <c r="W483" s="25">
        <f t="shared" si="849"/>
        <v>0</v>
      </c>
      <c r="X483" s="25">
        <f t="shared" si="850"/>
        <v>0.59999999999999987</v>
      </c>
      <c r="Y483" s="25">
        <f t="shared" si="851"/>
        <v>0.79999999999999982</v>
      </c>
      <c r="Z483" s="25">
        <f t="shared" si="852"/>
        <v>0.99999999999999978</v>
      </c>
      <c r="AA483" s="25">
        <f t="shared" si="853"/>
        <v>0.99999999999999978</v>
      </c>
      <c r="AB483" s="25">
        <f t="shared" si="854"/>
        <v>1.1999999999999997</v>
      </c>
      <c r="AC483" s="25">
        <f t="shared" si="855"/>
        <v>1.3999999999999997</v>
      </c>
      <c r="AD483" s="25">
        <f t="shared" si="856"/>
        <v>1.7999999999999996</v>
      </c>
      <c r="AE483" s="25">
        <f t="shared" si="857"/>
        <v>1.9999999999999996</v>
      </c>
      <c r="AF483" s="25">
        <f t="shared" si="858"/>
        <v>2.3999999999999995</v>
      </c>
      <c r="AG483" s="25">
        <f t="shared" si="859"/>
        <v>2.7999999999999994</v>
      </c>
      <c r="AH483" s="25">
        <f t="shared" si="860"/>
        <v>3.1999999999999993</v>
      </c>
      <c r="AI483" s="25">
        <f t="shared" ref="AI483:AI501" si="861">VLOOKUP($C$97,$D$3:$K$63,$A$74,0)*(B452-B451)</f>
        <v>3.5999999999999992</v>
      </c>
      <c r="AJ483" s="25">
        <f>VLOOKUP($C$98,$D$3:$K$63,$A$74,0)*(B451-B450)</f>
        <v>3.9999999999999991</v>
      </c>
      <c r="AK483" s="25">
        <f>VLOOKUP($C$99,$D$3:$K$63,$A$74,0)*B450</f>
        <v>0</v>
      </c>
      <c r="AL483" s="25"/>
      <c r="AM483" s="25"/>
      <c r="AN483" s="25"/>
      <c r="AO483" s="25"/>
      <c r="AP483" s="25"/>
      <c r="AQ483" s="25"/>
      <c r="AR483" s="25"/>
      <c r="AS483" s="25"/>
      <c r="AT483" s="25"/>
      <c r="AU483" s="25"/>
      <c r="AV483" s="25"/>
      <c r="AW483" s="25"/>
      <c r="AX483" s="25"/>
      <c r="AY483" s="25"/>
      <c r="AZ483" s="25"/>
      <c r="BA483" s="25"/>
      <c r="BB483" s="25"/>
      <c r="BC483" s="25"/>
      <c r="BD483" s="25"/>
      <c r="BE483" s="25"/>
      <c r="BF483" s="25"/>
      <c r="BG483" s="25"/>
      <c r="BH483" s="25"/>
      <c r="BI483" s="25"/>
      <c r="BJ483" s="25"/>
      <c r="BK483" s="25"/>
      <c r="BL483" s="25"/>
      <c r="BM483" s="21">
        <f t="shared" si="794"/>
        <v>25.799999999999994</v>
      </c>
      <c r="BN483" s="18"/>
      <c r="BO483" s="18"/>
      <c r="BP483" s="18">
        <v>2033</v>
      </c>
      <c r="BQ483" s="14">
        <f t="shared" si="795"/>
        <v>0</v>
      </c>
      <c r="BR483" s="14">
        <f t="shared" si="815"/>
        <v>0</v>
      </c>
      <c r="BS483" s="14">
        <f t="shared" si="816"/>
        <v>0</v>
      </c>
      <c r="BT483" s="14">
        <f t="shared" si="817"/>
        <v>0</v>
      </c>
      <c r="BU483" s="14">
        <f t="shared" si="818"/>
        <v>0</v>
      </c>
      <c r="BV483" s="14">
        <f t="shared" si="819"/>
        <v>0</v>
      </c>
      <c r="BW483" s="14">
        <f t="shared" si="820"/>
        <v>0</v>
      </c>
      <c r="BX483" s="14">
        <f t="shared" si="821"/>
        <v>0</v>
      </c>
      <c r="BY483" s="14">
        <f t="shared" si="822"/>
        <v>0</v>
      </c>
      <c r="BZ483" s="14">
        <f t="shared" si="823"/>
        <v>0</v>
      </c>
      <c r="CA483" s="14">
        <f t="shared" si="824"/>
        <v>0</v>
      </c>
      <c r="CB483" s="14">
        <f t="shared" si="825"/>
        <v>0</v>
      </c>
      <c r="CC483" s="14">
        <f t="shared" si="826"/>
        <v>0</v>
      </c>
      <c r="CD483" s="14">
        <f t="shared" si="827"/>
        <v>0</v>
      </c>
      <c r="CE483" s="14">
        <f t="shared" si="828"/>
        <v>0</v>
      </c>
      <c r="CF483" s="14">
        <f t="shared" si="829"/>
        <v>0</v>
      </c>
      <c r="CG483" s="14">
        <f t="shared" si="812"/>
        <v>0</v>
      </c>
      <c r="CH483" s="14">
        <f t="shared" si="765"/>
        <v>0</v>
      </c>
      <c r="CI483" s="14">
        <f t="shared" si="766"/>
        <v>0</v>
      </c>
      <c r="CJ483" s="14">
        <f t="shared" si="767"/>
        <v>0</v>
      </c>
      <c r="CK483" s="14">
        <f t="shared" si="768"/>
        <v>2.3255813953488372E-2</v>
      </c>
      <c r="CL483" s="14">
        <f t="shared" si="769"/>
        <v>3.1007751937984496E-2</v>
      </c>
      <c r="CM483" s="14">
        <f t="shared" si="796"/>
        <v>3.875968992248062E-2</v>
      </c>
      <c r="CN483" s="14">
        <f t="shared" si="830"/>
        <v>3.875968992248062E-2</v>
      </c>
      <c r="CO483" s="14">
        <f t="shared" si="831"/>
        <v>4.6511627906976744E-2</v>
      </c>
      <c r="CP483" s="14">
        <f t="shared" si="832"/>
        <v>5.4263565891472867E-2</v>
      </c>
      <c r="CQ483" s="14">
        <f t="shared" si="833"/>
        <v>6.9767441860465115E-2</v>
      </c>
      <c r="CR483" s="14">
        <f t="shared" si="834"/>
        <v>7.7519379844961239E-2</v>
      </c>
      <c r="CS483" s="14">
        <f t="shared" si="835"/>
        <v>9.3023255813953487E-2</v>
      </c>
      <c r="CT483" s="14">
        <f t="shared" si="836"/>
        <v>0.10852713178294573</v>
      </c>
      <c r="CU483" s="14">
        <f t="shared" si="837"/>
        <v>0.12403100775193798</v>
      </c>
      <c r="CV483" s="14">
        <f t="shared" si="838"/>
        <v>0.13953488372093023</v>
      </c>
      <c r="CW483" s="14">
        <f t="shared" si="839"/>
        <v>0.15503875968992248</v>
      </c>
      <c r="CX483" s="14">
        <f t="shared" si="840"/>
        <v>0</v>
      </c>
      <c r="CY483" s="14">
        <f t="shared" si="841"/>
        <v>0</v>
      </c>
      <c r="CZ483" s="14">
        <f t="shared" si="842"/>
        <v>0</v>
      </c>
      <c r="DA483" s="14">
        <f t="shared" si="843"/>
        <v>0</v>
      </c>
      <c r="DB483" s="14">
        <f t="shared" si="844"/>
        <v>0</v>
      </c>
      <c r="DC483" s="14">
        <f t="shared" si="813"/>
        <v>0</v>
      </c>
      <c r="DD483" s="14">
        <f t="shared" si="771"/>
        <v>0</v>
      </c>
      <c r="DE483" s="14">
        <f t="shared" si="772"/>
        <v>0</v>
      </c>
      <c r="DF483" s="14">
        <f t="shared" si="773"/>
        <v>0</v>
      </c>
      <c r="DG483" s="14">
        <f t="shared" si="774"/>
        <v>0</v>
      </c>
      <c r="DH483" s="14">
        <f t="shared" si="775"/>
        <v>0</v>
      </c>
      <c r="DI483" s="14">
        <f t="shared" si="776"/>
        <v>0</v>
      </c>
      <c r="DJ483" s="14">
        <f t="shared" si="777"/>
        <v>0</v>
      </c>
      <c r="DK483" s="14">
        <f t="shared" si="778"/>
        <v>0</v>
      </c>
      <c r="DL483" s="14">
        <f t="shared" si="779"/>
        <v>0</v>
      </c>
      <c r="DM483" s="14">
        <f t="shared" si="780"/>
        <v>0</v>
      </c>
      <c r="DN483" s="14">
        <f t="shared" si="781"/>
        <v>0</v>
      </c>
      <c r="DO483" s="14">
        <f t="shared" si="782"/>
        <v>0</v>
      </c>
      <c r="DP483" s="14">
        <f t="shared" si="783"/>
        <v>0</v>
      </c>
      <c r="DQ483" s="14">
        <f t="shared" si="784"/>
        <v>0</v>
      </c>
      <c r="DR483" s="14">
        <f t="shared" si="785"/>
        <v>0</v>
      </c>
      <c r="DS483" s="14">
        <f t="shared" si="786"/>
        <v>0</v>
      </c>
      <c r="DT483" s="14">
        <f t="shared" si="787"/>
        <v>0</v>
      </c>
      <c r="DU483" s="14">
        <f t="shared" si="788"/>
        <v>0</v>
      </c>
      <c r="DV483" s="14">
        <f t="shared" si="789"/>
        <v>0</v>
      </c>
      <c r="DW483" s="14">
        <f t="shared" si="790"/>
        <v>0</v>
      </c>
      <c r="DX483" s="14">
        <f t="shared" si="791"/>
        <v>0</v>
      </c>
      <c r="DY483" s="14">
        <f t="shared" si="792"/>
        <v>0</v>
      </c>
      <c r="DZ483" s="14">
        <f t="shared" si="797"/>
        <v>1</v>
      </c>
    </row>
    <row r="484" spans="1:130">
      <c r="A484" s="18"/>
      <c r="B484" s="18"/>
      <c r="C484" s="18">
        <v>2034</v>
      </c>
      <c r="D484" s="25"/>
      <c r="E484" s="25"/>
      <c r="F484" s="25"/>
      <c r="G484" s="25"/>
      <c r="H484" s="25"/>
      <c r="I484" s="25"/>
      <c r="J484" s="25"/>
      <c r="K484" s="25"/>
      <c r="L484" s="25"/>
      <c r="M484" s="25"/>
      <c r="N484" s="25"/>
      <c r="O484" s="25"/>
      <c r="P484" s="25"/>
      <c r="Q484" s="25"/>
      <c r="R484" s="25">
        <f t="shared" si="814"/>
        <v>0</v>
      </c>
      <c r="S484" s="25">
        <f t="shared" si="845"/>
        <v>0</v>
      </c>
      <c r="T484" s="25">
        <f t="shared" si="846"/>
        <v>0</v>
      </c>
      <c r="U484" s="25">
        <f t="shared" si="847"/>
        <v>0</v>
      </c>
      <c r="V484" s="25">
        <f t="shared" si="848"/>
        <v>0</v>
      </c>
      <c r="W484" s="25">
        <f t="shared" si="849"/>
        <v>0</v>
      </c>
      <c r="X484" s="25">
        <f t="shared" si="850"/>
        <v>0.59999999999999987</v>
      </c>
      <c r="Y484" s="25">
        <f t="shared" si="851"/>
        <v>0.79999999999999982</v>
      </c>
      <c r="Z484" s="25">
        <f t="shared" si="852"/>
        <v>0.99999999999999978</v>
      </c>
      <c r="AA484" s="25">
        <f t="shared" si="853"/>
        <v>0.99999999999999978</v>
      </c>
      <c r="AB484" s="25">
        <f t="shared" si="854"/>
        <v>1.1999999999999997</v>
      </c>
      <c r="AC484" s="25">
        <f t="shared" si="855"/>
        <v>1.3999999999999997</v>
      </c>
      <c r="AD484" s="25">
        <f t="shared" si="856"/>
        <v>1.7999999999999996</v>
      </c>
      <c r="AE484" s="25">
        <f t="shared" si="857"/>
        <v>1.9999999999999996</v>
      </c>
      <c r="AF484" s="25">
        <f t="shared" si="858"/>
        <v>2.3999999999999995</v>
      </c>
      <c r="AG484" s="25">
        <f t="shared" si="859"/>
        <v>2.7999999999999994</v>
      </c>
      <c r="AH484" s="25">
        <f t="shared" si="860"/>
        <v>3.1999999999999993</v>
      </c>
      <c r="AI484" s="25">
        <f t="shared" si="861"/>
        <v>3.5999999999999992</v>
      </c>
      <c r="AJ484" s="25">
        <f t="shared" ref="AJ484:AJ502" si="862">VLOOKUP($C$98,$D$3:$K$63,$A$74,0)*(B452-B451)</f>
        <v>3.9999999999999991</v>
      </c>
      <c r="AK484" s="25">
        <f>VLOOKUP($C$99,$D$3:$K$63,$A$74,0)*(B451-B450)</f>
        <v>4.5999999999999988</v>
      </c>
      <c r="AL484" s="25">
        <f>VLOOKUP($C$100,$D$3:$K$63,$A$74,0)*B450</f>
        <v>0</v>
      </c>
      <c r="AM484" s="25"/>
      <c r="AN484" s="25"/>
      <c r="AO484" s="25"/>
      <c r="AP484" s="25"/>
      <c r="AQ484" s="25"/>
      <c r="AR484" s="25"/>
      <c r="AS484" s="25"/>
      <c r="AT484" s="25"/>
      <c r="AU484" s="25"/>
      <c r="AV484" s="25"/>
      <c r="AW484" s="25"/>
      <c r="AX484" s="25"/>
      <c r="AY484" s="25"/>
      <c r="AZ484" s="25"/>
      <c r="BA484" s="25"/>
      <c r="BB484" s="25"/>
      <c r="BC484" s="25"/>
      <c r="BD484" s="25"/>
      <c r="BE484" s="25"/>
      <c r="BF484" s="25"/>
      <c r="BG484" s="25"/>
      <c r="BH484" s="25"/>
      <c r="BI484" s="25"/>
      <c r="BJ484" s="25"/>
      <c r="BK484" s="25"/>
      <c r="BL484" s="25"/>
      <c r="BM484" s="21">
        <f t="shared" si="794"/>
        <v>30.399999999999991</v>
      </c>
      <c r="BN484" s="18"/>
      <c r="BO484" s="18"/>
      <c r="BP484" s="18">
        <v>2034</v>
      </c>
      <c r="BQ484" s="14">
        <f t="shared" si="795"/>
        <v>0</v>
      </c>
      <c r="BR484" s="14">
        <f t="shared" si="815"/>
        <v>0</v>
      </c>
      <c r="BS484" s="14">
        <f t="shared" si="816"/>
        <v>0</v>
      </c>
      <c r="BT484" s="14">
        <f t="shared" si="817"/>
        <v>0</v>
      </c>
      <c r="BU484" s="14">
        <f t="shared" si="818"/>
        <v>0</v>
      </c>
      <c r="BV484" s="14">
        <f t="shared" si="819"/>
        <v>0</v>
      </c>
      <c r="BW484" s="14">
        <f t="shared" si="820"/>
        <v>0</v>
      </c>
      <c r="BX484" s="14">
        <f t="shared" si="821"/>
        <v>0</v>
      </c>
      <c r="BY484" s="14">
        <f t="shared" si="822"/>
        <v>0</v>
      </c>
      <c r="BZ484" s="14">
        <f t="shared" si="823"/>
        <v>0</v>
      </c>
      <c r="CA484" s="14">
        <f t="shared" si="824"/>
        <v>0</v>
      </c>
      <c r="CB484" s="14">
        <f t="shared" si="825"/>
        <v>0</v>
      </c>
      <c r="CC484" s="14">
        <f t="shared" si="826"/>
        <v>0</v>
      </c>
      <c r="CD484" s="14">
        <f t="shared" si="827"/>
        <v>0</v>
      </c>
      <c r="CE484" s="14">
        <f t="shared" si="828"/>
        <v>0</v>
      </c>
      <c r="CF484" s="14">
        <f t="shared" si="829"/>
        <v>0</v>
      </c>
      <c r="CG484" s="14">
        <f t="shared" si="812"/>
        <v>0</v>
      </c>
      <c r="CH484" s="14">
        <f t="shared" si="765"/>
        <v>0</v>
      </c>
      <c r="CI484" s="14">
        <f t="shared" si="766"/>
        <v>0</v>
      </c>
      <c r="CJ484" s="14">
        <f t="shared" si="767"/>
        <v>0</v>
      </c>
      <c r="CK484" s="14">
        <f t="shared" si="768"/>
        <v>1.973684210526316E-2</v>
      </c>
      <c r="CL484" s="14">
        <f t="shared" si="769"/>
        <v>2.6315789473684213E-2</v>
      </c>
      <c r="CM484" s="14">
        <f t="shared" si="796"/>
        <v>3.2894736842105268E-2</v>
      </c>
      <c r="CN484" s="14">
        <f t="shared" si="830"/>
        <v>3.2894736842105268E-2</v>
      </c>
      <c r="CO484" s="14">
        <f t="shared" si="831"/>
        <v>3.9473684210526321E-2</v>
      </c>
      <c r="CP484" s="14">
        <f t="shared" si="832"/>
        <v>4.6052631578947373E-2</v>
      </c>
      <c r="CQ484" s="14">
        <f t="shared" si="833"/>
        <v>5.9210526315789477E-2</v>
      </c>
      <c r="CR484" s="14">
        <f t="shared" si="834"/>
        <v>6.5789473684210537E-2</v>
      </c>
      <c r="CS484" s="14">
        <f t="shared" si="835"/>
        <v>7.8947368421052641E-2</v>
      </c>
      <c r="CT484" s="14">
        <f t="shared" si="836"/>
        <v>9.2105263157894746E-2</v>
      </c>
      <c r="CU484" s="14">
        <f t="shared" si="837"/>
        <v>0.10526315789473685</v>
      </c>
      <c r="CV484" s="14">
        <f t="shared" si="838"/>
        <v>0.11842105263157895</v>
      </c>
      <c r="CW484" s="14">
        <f t="shared" si="839"/>
        <v>0.13157894736842107</v>
      </c>
      <c r="CX484" s="14">
        <f t="shared" si="840"/>
        <v>0.15131578947368421</v>
      </c>
      <c r="CY484" s="14">
        <f t="shared" si="841"/>
        <v>0</v>
      </c>
      <c r="CZ484" s="14">
        <f t="shared" si="842"/>
        <v>0</v>
      </c>
      <c r="DA484" s="14">
        <f t="shared" si="843"/>
        <v>0</v>
      </c>
      <c r="DB484" s="14">
        <f t="shared" si="844"/>
        <v>0</v>
      </c>
      <c r="DC484" s="14">
        <f t="shared" si="813"/>
        <v>0</v>
      </c>
      <c r="DD484" s="14">
        <f t="shared" si="771"/>
        <v>0</v>
      </c>
      <c r="DE484" s="14">
        <f t="shared" si="772"/>
        <v>0</v>
      </c>
      <c r="DF484" s="14">
        <f t="shared" si="773"/>
        <v>0</v>
      </c>
      <c r="DG484" s="14">
        <f t="shared" si="774"/>
        <v>0</v>
      </c>
      <c r="DH484" s="14">
        <f t="shared" si="775"/>
        <v>0</v>
      </c>
      <c r="DI484" s="14">
        <f t="shared" si="776"/>
        <v>0</v>
      </c>
      <c r="DJ484" s="14">
        <f t="shared" si="777"/>
        <v>0</v>
      </c>
      <c r="DK484" s="14">
        <f t="shared" si="778"/>
        <v>0</v>
      </c>
      <c r="DL484" s="14">
        <f t="shared" si="779"/>
        <v>0</v>
      </c>
      <c r="DM484" s="14">
        <f t="shared" si="780"/>
        <v>0</v>
      </c>
      <c r="DN484" s="14">
        <f t="shared" si="781"/>
        <v>0</v>
      </c>
      <c r="DO484" s="14">
        <f t="shared" si="782"/>
        <v>0</v>
      </c>
      <c r="DP484" s="14">
        <f t="shared" si="783"/>
        <v>0</v>
      </c>
      <c r="DQ484" s="14">
        <f t="shared" si="784"/>
        <v>0</v>
      </c>
      <c r="DR484" s="14">
        <f t="shared" si="785"/>
        <v>0</v>
      </c>
      <c r="DS484" s="14">
        <f t="shared" si="786"/>
        <v>0</v>
      </c>
      <c r="DT484" s="14">
        <f t="shared" si="787"/>
        <v>0</v>
      </c>
      <c r="DU484" s="14">
        <f t="shared" si="788"/>
        <v>0</v>
      </c>
      <c r="DV484" s="14">
        <f t="shared" si="789"/>
        <v>0</v>
      </c>
      <c r="DW484" s="14">
        <f t="shared" si="790"/>
        <v>0</v>
      </c>
      <c r="DX484" s="14">
        <f t="shared" si="791"/>
        <v>0</v>
      </c>
      <c r="DY484" s="14">
        <f t="shared" si="792"/>
        <v>0</v>
      </c>
      <c r="DZ484" s="14">
        <f t="shared" si="797"/>
        <v>1.0000000000000002</v>
      </c>
    </row>
    <row r="485" spans="1:130">
      <c r="A485" s="18"/>
      <c r="B485" s="18"/>
      <c r="C485" s="18">
        <v>2035</v>
      </c>
      <c r="D485" s="25"/>
      <c r="E485" s="25"/>
      <c r="F485" s="25"/>
      <c r="G485" s="25"/>
      <c r="H485" s="25"/>
      <c r="I485" s="25"/>
      <c r="J485" s="25"/>
      <c r="K485" s="25"/>
      <c r="L485" s="25"/>
      <c r="M485" s="25"/>
      <c r="N485" s="25"/>
      <c r="O485" s="25"/>
      <c r="P485" s="25"/>
      <c r="Q485" s="25"/>
      <c r="R485" s="25"/>
      <c r="S485" s="25">
        <f t="shared" si="845"/>
        <v>0</v>
      </c>
      <c r="T485" s="25">
        <f t="shared" si="846"/>
        <v>0</v>
      </c>
      <c r="U485" s="25">
        <f t="shared" si="847"/>
        <v>0</v>
      </c>
      <c r="V485" s="25">
        <f t="shared" si="848"/>
        <v>0</v>
      </c>
      <c r="W485" s="25">
        <f t="shared" si="849"/>
        <v>0</v>
      </c>
      <c r="X485" s="25">
        <f t="shared" si="850"/>
        <v>0.59999999999999987</v>
      </c>
      <c r="Y485" s="25">
        <f t="shared" si="851"/>
        <v>0.79999999999999982</v>
      </c>
      <c r="Z485" s="25">
        <f t="shared" si="852"/>
        <v>0.99999999999999978</v>
      </c>
      <c r="AA485" s="25">
        <f t="shared" si="853"/>
        <v>0.99999999999999978</v>
      </c>
      <c r="AB485" s="25">
        <f t="shared" si="854"/>
        <v>1.1999999999999997</v>
      </c>
      <c r="AC485" s="25">
        <f t="shared" si="855"/>
        <v>1.3999999999999997</v>
      </c>
      <c r="AD485" s="25">
        <f t="shared" si="856"/>
        <v>1.7999999999999996</v>
      </c>
      <c r="AE485" s="25">
        <f t="shared" si="857"/>
        <v>1.9999999999999996</v>
      </c>
      <c r="AF485" s="25">
        <f t="shared" si="858"/>
        <v>2.3999999999999995</v>
      </c>
      <c r="AG485" s="25">
        <f t="shared" si="859"/>
        <v>2.7999999999999994</v>
      </c>
      <c r="AH485" s="25">
        <f t="shared" si="860"/>
        <v>3.1999999999999993</v>
      </c>
      <c r="AI485" s="25">
        <f t="shared" si="861"/>
        <v>3.5999999999999992</v>
      </c>
      <c r="AJ485" s="25">
        <f t="shared" si="862"/>
        <v>3.9999999999999991</v>
      </c>
      <c r="AK485" s="25">
        <f t="shared" ref="AK485:AK503" si="863">VLOOKUP($C$99,$D$3:$K$63,$A$74,0)*(B452-B451)</f>
        <v>4.5999999999999988</v>
      </c>
      <c r="AL485" s="25">
        <f>VLOOKUP($C$100,$D$3:$K$63,$A$74,0)*(B451-B450)</f>
        <v>5.1999999999999993</v>
      </c>
      <c r="AM485" s="25">
        <f>VLOOKUP($C$101,$D$3:$K$63,$A$74,0)*B450</f>
        <v>0</v>
      </c>
      <c r="AN485" s="25"/>
      <c r="AO485" s="25"/>
      <c r="AP485" s="25"/>
      <c r="AQ485" s="25"/>
      <c r="AR485" s="25"/>
      <c r="AS485" s="25"/>
      <c r="AT485" s="25"/>
      <c r="AU485" s="25"/>
      <c r="AV485" s="25"/>
      <c r="AW485" s="25"/>
      <c r="AX485" s="25"/>
      <c r="AY485" s="25"/>
      <c r="AZ485" s="25"/>
      <c r="BA485" s="25"/>
      <c r="BB485" s="25"/>
      <c r="BC485" s="25"/>
      <c r="BD485" s="25"/>
      <c r="BE485" s="25"/>
      <c r="BF485" s="25"/>
      <c r="BG485" s="25"/>
      <c r="BH485" s="25"/>
      <c r="BI485" s="25"/>
      <c r="BJ485" s="25"/>
      <c r="BK485" s="25"/>
      <c r="BL485" s="25"/>
      <c r="BM485" s="21">
        <f t="shared" si="794"/>
        <v>35.599999999999994</v>
      </c>
      <c r="BN485" s="18"/>
      <c r="BO485" s="18"/>
      <c r="BP485" s="18">
        <v>2035</v>
      </c>
      <c r="BQ485" s="14">
        <f t="shared" si="795"/>
        <v>0</v>
      </c>
      <c r="BR485" s="14">
        <f t="shared" si="815"/>
        <v>0</v>
      </c>
      <c r="BS485" s="14">
        <f t="shared" si="816"/>
        <v>0</v>
      </c>
      <c r="BT485" s="14">
        <f t="shared" si="817"/>
        <v>0</v>
      </c>
      <c r="BU485" s="14">
        <f t="shared" si="818"/>
        <v>0</v>
      </c>
      <c r="BV485" s="14">
        <f t="shared" si="819"/>
        <v>0</v>
      </c>
      <c r="BW485" s="14">
        <f t="shared" si="820"/>
        <v>0</v>
      </c>
      <c r="BX485" s="14">
        <f t="shared" si="821"/>
        <v>0</v>
      </c>
      <c r="BY485" s="14">
        <f t="shared" si="822"/>
        <v>0</v>
      </c>
      <c r="BZ485" s="14">
        <f t="shared" si="823"/>
        <v>0</v>
      </c>
      <c r="CA485" s="14">
        <f t="shared" si="824"/>
        <v>0</v>
      </c>
      <c r="CB485" s="14">
        <f t="shared" si="825"/>
        <v>0</v>
      </c>
      <c r="CC485" s="14">
        <f t="shared" si="826"/>
        <v>0</v>
      </c>
      <c r="CD485" s="14">
        <f t="shared" si="827"/>
        <v>0</v>
      </c>
      <c r="CE485" s="14">
        <f t="shared" si="828"/>
        <v>0</v>
      </c>
      <c r="CF485" s="14">
        <f t="shared" si="829"/>
        <v>0</v>
      </c>
      <c r="CG485" s="14">
        <f t="shared" si="812"/>
        <v>0</v>
      </c>
      <c r="CH485" s="14">
        <f t="shared" si="765"/>
        <v>0</v>
      </c>
      <c r="CI485" s="14">
        <f t="shared" si="766"/>
        <v>0</v>
      </c>
      <c r="CJ485" s="14">
        <f t="shared" si="767"/>
        <v>0</v>
      </c>
      <c r="CK485" s="14">
        <f t="shared" si="768"/>
        <v>1.6853932584269662E-2</v>
      </c>
      <c r="CL485" s="14">
        <f t="shared" si="769"/>
        <v>2.247191011235955E-2</v>
      </c>
      <c r="CM485" s="14">
        <f t="shared" si="796"/>
        <v>2.8089887640449437E-2</v>
      </c>
      <c r="CN485" s="14">
        <f t="shared" si="830"/>
        <v>2.8089887640449437E-2</v>
      </c>
      <c r="CO485" s="14">
        <f t="shared" si="831"/>
        <v>3.3707865168539325E-2</v>
      </c>
      <c r="CP485" s="14">
        <f t="shared" si="832"/>
        <v>3.9325842696629212E-2</v>
      </c>
      <c r="CQ485" s="14">
        <f t="shared" si="833"/>
        <v>5.0561797752808987E-2</v>
      </c>
      <c r="CR485" s="14">
        <f t="shared" si="834"/>
        <v>5.6179775280898875E-2</v>
      </c>
      <c r="CS485" s="14">
        <f t="shared" si="835"/>
        <v>6.741573033707865E-2</v>
      </c>
      <c r="CT485" s="14">
        <f t="shared" si="836"/>
        <v>7.8651685393258425E-2</v>
      </c>
      <c r="CU485" s="14">
        <f t="shared" si="837"/>
        <v>8.98876404494382E-2</v>
      </c>
      <c r="CV485" s="14">
        <f t="shared" si="838"/>
        <v>0.10112359550561797</v>
      </c>
      <c r="CW485" s="14">
        <f t="shared" si="839"/>
        <v>0.11235955056179775</v>
      </c>
      <c r="CX485" s="14">
        <f t="shared" si="840"/>
        <v>0.1292134831460674</v>
      </c>
      <c r="CY485" s="14">
        <f t="shared" si="841"/>
        <v>0.14606741573033707</v>
      </c>
      <c r="CZ485" s="14">
        <f t="shared" si="842"/>
        <v>0</v>
      </c>
      <c r="DA485" s="14">
        <f t="shared" si="843"/>
        <v>0</v>
      </c>
      <c r="DB485" s="14">
        <f t="shared" si="844"/>
        <v>0</v>
      </c>
      <c r="DC485" s="14">
        <f t="shared" si="813"/>
        <v>0</v>
      </c>
      <c r="DD485" s="14">
        <f t="shared" si="771"/>
        <v>0</v>
      </c>
      <c r="DE485" s="14">
        <f t="shared" si="772"/>
        <v>0</v>
      </c>
      <c r="DF485" s="14">
        <f t="shared" si="773"/>
        <v>0</v>
      </c>
      <c r="DG485" s="14">
        <f t="shared" si="774"/>
        <v>0</v>
      </c>
      <c r="DH485" s="14">
        <f t="shared" si="775"/>
        <v>0</v>
      </c>
      <c r="DI485" s="14">
        <f t="shared" si="776"/>
        <v>0</v>
      </c>
      <c r="DJ485" s="14">
        <f t="shared" si="777"/>
        <v>0</v>
      </c>
      <c r="DK485" s="14">
        <f t="shared" si="778"/>
        <v>0</v>
      </c>
      <c r="DL485" s="14">
        <f t="shared" si="779"/>
        <v>0</v>
      </c>
      <c r="DM485" s="14">
        <f t="shared" si="780"/>
        <v>0</v>
      </c>
      <c r="DN485" s="14">
        <f t="shared" si="781"/>
        <v>0</v>
      </c>
      <c r="DO485" s="14">
        <f t="shared" si="782"/>
        <v>0</v>
      </c>
      <c r="DP485" s="14">
        <f t="shared" si="783"/>
        <v>0</v>
      </c>
      <c r="DQ485" s="14">
        <f t="shared" si="784"/>
        <v>0</v>
      </c>
      <c r="DR485" s="14">
        <f t="shared" si="785"/>
        <v>0</v>
      </c>
      <c r="DS485" s="14">
        <f t="shared" si="786"/>
        <v>0</v>
      </c>
      <c r="DT485" s="14">
        <f t="shared" si="787"/>
        <v>0</v>
      </c>
      <c r="DU485" s="14">
        <f t="shared" si="788"/>
        <v>0</v>
      </c>
      <c r="DV485" s="14">
        <f t="shared" si="789"/>
        <v>0</v>
      </c>
      <c r="DW485" s="14">
        <f t="shared" si="790"/>
        <v>0</v>
      </c>
      <c r="DX485" s="14">
        <f t="shared" si="791"/>
        <v>0</v>
      </c>
      <c r="DY485" s="14">
        <f t="shared" si="792"/>
        <v>0</v>
      </c>
      <c r="DZ485" s="14">
        <f t="shared" si="797"/>
        <v>1</v>
      </c>
    </row>
    <row r="486" spans="1:130">
      <c r="A486" s="18"/>
      <c r="B486" s="18"/>
      <c r="C486" s="18">
        <v>2036</v>
      </c>
      <c r="D486" s="25"/>
      <c r="E486" s="25"/>
      <c r="F486" s="25"/>
      <c r="G486" s="25"/>
      <c r="H486" s="25"/>
      <c r="I486" s="25"/>
      <c r="J486" s="25"/>
      <c r="K486" s="25"/>
      <c r="L486" s="25"/>
      <c r="M486" s="25"/>
      <c r="N486" s="25"/>
      <c r="O486" s="25"/>
      <c r="P486" s="25"/>
      <c r="Q486" s="25"/>
      <c r="R486" s="25"/>
      <c r="S486" s="25"/>
      <c r="T486" s="25">
        <f t="shared" si="846"/>
        <v>0</v>
      </c>
      <c r="U486" s="25">
        <f t="shared" si="847"/>
        <v>0</v>
      </c>
      <c r="V486" s="25">
        <f t="shared" si="848"/>
        <v>0</v>
      </c>
      <c r="W486" s="25">
        <f t="shared" si="849"/>
        <v>0</v>
      </c>
      <c r="X486" s="25">
        <f t="shared" si="850"/>
        <v>1.9984014443252818E-15</v>
      </c>
      <c r="Y486" s="25">
        <f t="shared" si="851"/>
        <v>0.79999999999999982</v>
      </c>
      <c r="Z486" s="25">
        <f t="shared" si="852"/>
        <v>0.99999999999999978</v>
      </c>
      <c r="AA486" s="25">
        <f t="shared" si="853"/>
        <v>0.99999999999999978</v>
      </c>
      <c r="AB486" s="25">
        <f t="shared" si="854"/>
        <v>1.1999999999999997</v>
      </c>
      <c r="AC486" s="25">
        <f t="shared" si="855"/>
        <v>1.3999999999999997</v>
      </c>
      <c r="AD486" s="25">
        <f t="shared" si="856"/>
        <v>1.7999999999999996</v>
      </c>
      <c r="AE486" s="25">
        <f t="shared" si="857"/>
        <v>1.9999999999999996</v>
      </c>
      <c r="AF486" s="25">
        <f t="shared" si="858"/>
        <v>2.3999999999999995</v>
      </c>
      <c r="AG486" s="25">
        <f t="shared" si="859"/>
        <v>2.7999999999999994</v>
      </c>
      <c r="AH486" s="25">
        <f t="shared" si="860"/>
        <v>3.1999999999999993</v>
      </c>
      <c r="AI486" s="25">
        <f t="shared" si="861"/>
        <v>3.5999999999999992</v>
      </c>
      <c r="AJ486" s="25">
        <f t="shared" si="862"/>
        <v>3.9999999999999991</v>
      </c>
      <c r="AK486" s="25">
        <f t="shared" si="863"/>
        <v>4.5999999999999988</v>
      </c>
      <c r="AL486" s="25">
        <f t="shared" ref="AL486:AL504" si="864">VLOOKUP($C$100,$D$3:$K$63,$A$74,0)*(B452-B451)</f>
        <v>5.1999999999999993</v>
      </c>
      <c r="AM486" s="25">
        <f>VLOOKUP($C$101,$D$3:$K$63,$A$74,0)*(B451-B450)</f>
        <v>5.7999999999999989</v>
      </c>
      <c r="AN486" s="25">
        <f>VLOOKUP($C$102,$D$3:$K$63,$A$74,0)*B450</f>
        <v>0</v>
      </c>
      <c r="AO486" s="25"/>
      <c r="AP486" s="25"/>
      <c r="AQ486" s="25"/>
      <c r="AR486" s="25"/>
      <c r="AS486" s="25"/>
      <c r="AT486" s="25"/>
      <c r="AU486" s="25"/>
      <c r="AV486" s="25"/>
      <c r="AW486" s="25"/>
      <c r="AX486" s="25"/>
      <c r="AY486" s="25"/>
      <c r="AZ486" s="25"/>
      <c r="BA486" s="25"/>
      <c r="BB486" s="25"/>
      <c r="BC486" s="25"/>
      <c r="BD486" s="25"/>
      <c r="BE486" s="25"/>
      <c r="BF486" s="25"/>
      <c r="BG486" s="25"/>
      <c r="BH486" s="25"/>
      <c r="BI486" s="25"/>
      <c r="BJ486" s="25"/>
      <c r="BK486" s="25"/>
      <c r="BL486" s="25"/>
      <c r="BM486" s="21">
        <f t="shared" si="794"/>
        <v>40.799999999999997</v>
      </c>
      <c r="BN486" s="18"/>
      <c r="BO486" s="18"/>
      <c r="BP486" s="18">
        <v>2036</v>
      </c>
      <c r="BQ486" s="14">
        <f t="shared" si="795"/>
        <v>0</v>
      </c>
      <c r="BR486" s="14">
        <f t="shared" si="815"/>
        <v>0</v>
      </c>
      <c r="BS486" s="14">
        <f t="shared" si="816"/>
        <v>0</v>
      </c>
      <c r="BT486" s="14">
        <f t="shared" si="817"/>
        <v>0</v>
      </c>
      <c r="BU486" s="14">
        <f t="shared" si="818"/>
        <v>0</v>
      </c>
      <c r="BV486" s="14">
        <f t="shared" si="819"/>
        <v>0</v>
      </c>
      <c r="BW486" s="14">
        <f t="shared" si="820"/>
        <v>0</v>
      </c>
      <c r="BX486" s="14">
        <f t="shared" si="821"/>
        <v>0</v>
      </c>
      <c r="BY486" s="14">
        <f t="shared" si="822"/>
        <v>0</v>
      </c>
      <c r="BZ486" s="14">
        <f t="shared" si="823"/>
        <v>0</v>
      </c>
      <c r="CA486" s="14">
        <f t="shared" si="824"/>
        <v>0</v>
      </c>
      <c r="CB486" s="14">
        <f t="shared" si="825"/>
        <v>0</v>
      </c>
      <c r="CC486" s="14">
        <f t="shared" si="826"/>
        <v>0</v>
      </c>
      <c r="CD486" s="14">
        <f t="shared" si="827"/>
        <v>0</v>
      </c>
      <c r="CE486" s="14">
        <f t="shared" si="828"/>
        <v>0</v>
      </c>
      <c r="CF486" s="14">
        <f t="shared" si="829"/>
        <v>0</v>
      </c>
      <c r="CG486" s="14">
        <f t="shared" si="812"/>
        <v>0</v>
      </c>
      <c r="CH486" s="14">
        <f t="shared" si="765"/>
        <v>0</v>
      </c>
      <c r="CI486" s="14">
        <f t="shared" si="766"/>
        <v>0</v>
      </c>
      <c r="CJ486" s="14">
        <f t="shared" si="767"/>
        <v>0</v>
      </c>
      <c r="CK486" s="14">
        <f t="shared" si="768"/>
        <v>4.8980427556992205E-17</v>
      </c>
      <c r="CL486" s="14">
        <f t="shared" si="769"/>
        <v>1.9607843137254898E-2</v>
      </c>
      <c r="CM486" s="14">
        <f t="shared" si="796"/>
        <v>2.4509803921568624E-2</v>
      </c>
      <c r="CN486" s="14">
        <f t="shared" si="830"/>
        <v>2.4509803921568624E-2</v>
      </c>
      <c r="CO486" s="14">
        <f t="shared" si="831"/>
        <v>2.9411764705882349E-2</v>
      </c>
      <c r="CP486" s="14">
        <f t="shared" si="832"/>
        <v>3.4313725490196074E-2</v>
      </c>
      <c r="CQ486" s="14">
        <f t="shared" si="833"/>
        <v>4.4117647058823525E-2</v>
      </c>
      <c r="CR486" s="14">
        <f t="shared" si="834"/>
        <v>4.9019607843137247E-2</v>
      </c>
      <c r="CS486" s="14">
        <f t="shared" si="835"/>
        <v>5.8823529411764698E-2</v>
      </c>
      <c r="CT486" s="14">
        <f t="shared" si="836"/>
        <v>6.8627450980392149E-2</v>
      </c>
      <c r="CU486" s="14">
        <f t="shared" si="837"/>
        <v>7.8431372549019593E-2</v>
      </c>
      <c r="CV486" s="14">
        <f t="shared" si="838"/>
        <v>8.8235294117647051E-2</v>
      </c>
      <c r="CW486" s="14">
        <f t="shared" si="839"/>
        <v>9.8039215686274495E-2</v>
      </c>
      <c r="CX486" s="14">
        <f t="shared" si="840"/>
        <v>0.11274509803921566</v>
      </c>
      <c r="CY486" s="14">
        <f t="shared" si="841"/>
        <v>0.12745098039215685</v>
      </c>
      <c r="CZ486" s="14">
        <f t="shared" si="842"/>
        <v>0.14215686274509803</v>
      </c>
      <c r="DA486" s="14">
        <f t="shared" si="843"/>
        <v>0</v>
      </c>
      <c r="DB486" s="14">
        <f t="shared" si="844"/>
        <v>0</v>
      </c>
      <c r="DC486" s="14">
        <f t="shared" si="813"/>
        <v>0</v>
      </c>
      <c r="DD486" s="14">
        <f t="shared" si="771"/>
        <v>0</v>
      </c>
      <c r="DE486" s="14">
        <f t="shared" si="772"/>
        <v>0</v>
      </c>
      <c r="DF486" s="14">
        <f t="shared" si="773"/>
        <v>0</v>
      </c>
      <c r="DG486" s="14">
        <f t="shared" si="774"/>
        <v>0</v>
      </c>
      <c r="DH486" s="14">
        <f t="shared" si="775"/>
        <v>0</v>
      </c>
      <c r="DI486" s="14">
        <f t="shared" si="776"/>
        <v>0</v>
      </c>
      <c r="DJ486" s="14">
        <f t="shared" si="777"/>
        <v>0</v>
      </c>
      <c r="DK486" s="14">
        <f t="shared" si="778"/>
        <v>0</v>
      </c>
      <c r="DL486" s="14">
        <f t="shared" si="779"/>
        <v>0</v>
      </c>
      <c r="DM486" s="14">
        <f t="shared" si="780"/>
        <v>0</v>
      </c>
      <c r="DN486" s="14">
        <f t="shared" si="781"/>
        <v>0</v>
      </c>
      <c r="DO486" s="14">
        <f t="shared" si="782"/>
        <v>0</v>
      </c>
      <c r="DP486" s="14">
        <f t="shared" si="783"/>
        <v>0</v>
      </c>
      <c r="DQ486" s="14">
        <f t="shared" si="784"/>
        <v>0</v>
      </c>
      <c r="DR486" s="14">
        <f t="shared" si="785"/>
        <v>0</v>
      </c>
      <c r="DS486" s="14">
        <f t="shared" si="786"/>
        <v>0</v>
      </c>
      <c r="DT486" s="14">
        <f t="shared" si="787"/>
        <v>0</v>
      </c>
      <c r="DU486" s="14">
        <f t="shared" si="788"/>
        <v>0</v>
      </c>
      <c r="DV486" s="14">
        <f t="shared" si="789"/>
        <v>0</v>
      </c>
      <c r="DW486" s="14">
        <f t="shared" si="790"/>
        <v>0</v>
      </c>
      <c r="DX486" s="14">
        <f t="shared" si="791"/>
        <v>0</v>
      </c>
      <c r="DY486" s="14">
        <f t="shared" si="792"/>
        <v>0</v>
      </c>
      <c r="DZ486" s="14">
        <f t="shared" si="797"/>
        <v>1</v>
      </c>
    </row>
    <row r="487" spans="1:130">
      <c r="A487" s="18"/>
      <c r="B487" s="18"/>
      <c r="C487" s="18">
        <v>2037</v>
      </c>
      <c r="D487" s="25"/>
      <c r="E487" s="25"/>
      <c r="F487" s="25"/>
      <c r="G487" s="25"/>
      <c r="H487" s="25"/>
      <c r="I487" s="25"/>
      <c r="J487" s="25"/>
      <c r="K487" s="25"/>
      <c r="L487" s="25"/>
      <c r="M487" s="25"/>
      <c r="N487" s="25"/>
      <c r="O487" s="25"/>
      <c r="P487" s="25"/>
      <c r="Q487" s="25"/>
      <c r="R487" s="25"/>
      <c r="S487" s="25"/>
      <c r="T487" s="25"/>
      <c r="U487" s="25">
        <f t="shared" si="847"/>
        <v>0</v>
      </c>
      <c r="V487" s="25">
        <f t="shared" si="848"/>
        <v>0</v>
      </c>
      <c r="W487" s="25">
        <f t="shared" si="849"/>
        <v>0</v>
      </c>
      <c r="X487" s="25">
        <f t="shared" si="850"/>
        <v>0</v>
      </c>
      <c r="Y487" s="25">
        <f t="shared" si="851"/>
        <v>2.6645352591003757E-15</v>
      </c>
      <c r="Z487" s="25">
        <f t="shared" si="852"/>
        <v>0.99999999999999978</v>
      </c>
      <c r="AA487" s="25">
        <f t="shared" si="853"/>
        <v>0.99999999999999978</v>
      </c>
      <c r="AB487" s="25">
        <f t="shared" si="854"/>
        <v>1.1999999999999997</v>
      </c>
      <c r="AC487" s="25">
        <f t="shared" si="855"/>
        <v>1.3999999999999997</v>
      </c>
      <c r="AD487" s="25">
        <f t="shared" si="856"/>
        <v>1.7999999999999996</v>
      </c>
      <c r="AE487" s="25">
        <f t="shared" si="857"/>
        <v>1.9999999999999996</v>
      </c>
      <c r="AF487" s="25">
        <f t="shared" si="858"/>
        <v>2.3999999999999995</v>
      </c>
      <c r="AG487" s="25">
        <f t="shared" si="859"/>
        <v>2.7999999999999994</v>
      </c>
      <c r="AH487" s="25">
        <f t="shared" si="860"/>
        <v>3.1999999999999993</v>
      </c>
      <c r="AI487" s="25">
        <f t="shared" si="861"/>
        <v>3.5999999999999992</v>
      </c>
      <c r="AJ487" s="25">
        <f t="shared" si="862"/>
        <v>3.9999999999999991</v>
      </c>
      <c r="AK487" s="25">
        <f t="shared" si="863"/>
        <v>4.5999999999999988</v>
      </c>
      <c r="AL487" s="25">
        <f t="shared" si="864"/>
        <v>5.1999999999999993</v>
      </c>
      <c r="AM487" s="25">
        <f t="shared" ref="AM487:AM505" si="865">VLOOKUP($C$101,$D$3:$K$63,$A$74,0)*(B452-B451)</f>
        <v>5.7999999999999989</v>
      </c>
      <c r="AN487" s="25">
        <f>VLOOKUP($C$102,$D$3:$K$63,$A$74,0)*(B451-B450)</f>
        <v>6.5999999999999988</v>
      </c>
      <c r="AO487" s="25">
        <f>VLOOKUP($C$103,$D$3:$K$63,$A$74,0)*B450</f>
        <v>0</v>
      </c>
      <c r="AP487" s="25"/>
      <c r="AQ487" s="25"/>
      <c r="AR487" s="25"/>
      <c r="AS487" s="25"/>
      <c r="AT487" s="25"/>
      <c r="AU487" s="25"/>
      <c r="AV487" s="25"/>
      <c r="AW487" s="25"/>
      <c r="AX487" s="25"/>
      <c r="AY487" s="25"/>
      <c r="AZ487" s="25"/>
      <c r="BA487" s="25"/>
      <c r="BB487" s="25"/>
      <c r="BC487" s="25"/>
      <c r="BD487" s="25"/>
      <c r="BE487" s="25"/>
      <c r="BF487" s="25"/>
      <c r="BG487" s="25"/>
      <c r="BH487" s="25"/>
      <c r="BI487" s="25"/>
      <c r="BJ487" s="25"/>
      <c r="BK487" s="25"/>
      <c r="BL487" s="25"/>
      <c r="BM487" s="21">
        <f t="shared" si="794"/>
        <v>46.599999999999987</v>
      </c>
      <c r="BN487" s="18"/>
      <c r="BO487" s="18"/>
      <c r="BP487" s="18">
        <v>2037</v>
      </c>
      <c r="BQ487" s="14">
        <f t="shared" si="795"/>
        <v>0</v>
      </c>
      <c r="BR487" s="14">
        <f t="shared" si="815"/>
        <v>0</v>
      </c>
      <c r="BS487" s="14">
        <f t="shared" si="816"/>
        <v>0</v>
      </c>
      <c r="BT487" s="14">
        <f t="shared" si="817"/>
        <v>0</v>
      </c>
      <c r="BU487" s="14">
        <f t="shared" si="818"/>
        <v>0</v>
      </c>
      <c r="BV487" s="14">
        <f t="shared" si="819"/>
        <v>0</v>
      </c>
      <c r="BW487" s="14">
        <f t="shared" si="820"/>
        <v>0</v>
      </c>
      <c r="BX487" s="14">
        <f t="shared" si="821"/>
        <v>0</v>
      </c>
      <c r="BY487" s="14">
        <f t="shared" si="822"/>
        <v>0</v>
      </c>
      <c r="BZ487" s="14">
        <f t="shared" si="823"/>
        <v>0</v>
      </c>
      <c r="CA487" s="14">
        <f t="shared" si="824"/>
        <v>0</v>
      </c>
      <c r="CB487" s="14">
        <f t="shared" si="825"/>
        <v>0</v>
      </c>
      <c r="CC487" s="14">
        <f t="shared" si="826"/>
        <v>0</v>
      </c>
      <c r="CD487" s="14">
        <f t="shared" si="827"/>
        <v>0</v>
      </c>
      <c r="CE487" s="14">
        <f t="shared" si="828"/>
        <v>0</v>
      </c>
      <c r="CF487" s="14">
        <f t="shared" si="829"/>
        <v>0</v>
      </c>
      <c r="CG487" s="14">
        <f t="shared" si="812"/>
        <v>0</v>
      </c>
      <c r="CH487" s="14">
        <f t="shared" si="765"/>
        <v>0</v>
      </c>
      <c r="CI487" s="14">
        <f t="shared" si="766"/>
        <v>0</v>
      </c>
      <c r="CJ487" s="14">
        <f t="shared" si="767"/>
        <v>0</v>
      </c>
      <c r="CK487" s="14">
        <f t="shared" si="768"/>
        <v>0</v>
      </c>
      <c r="CL487" s="14">
        <f t="shared" si="769"/>
        <v>5.7178868221038126E-17</v>
      </c>
      <c r="CM487" s="14">
        <f t="shared" si="796"/>
        <v>2.1459227467811159E-2</v>
      </c>
      <c r="CN487" s="14">
        <f t="shared" si="830"/>
        <v>2.1459227467811159E-2</v>
      </c>
      <c r="CO487" s="14">
        <f t="shared" si="831"/>
        <v>2.575107296137339E-2</v>
      </c>
      <c r="CP487" s="14">
        <f t="shared" si="832"/>
        <v>3.0042918454935622E-2</v>
      </c>
      <c r="CQ487" s="14">
        <f t="shared" si="833"/>
        <v>3.8626609442060089E-2</v>
      </c>
      <c r="CR487" s="14">
        <f t="shared" si="834"/>
        <v>4.2918454935622317E-2</v>
      </c>
      <c r="CS487" s="14">
        <f t="shared" si="835"/>
        <v>5.1502145922746781E-2</v>
      </c>
      <c r="CT487" s="14">
        <f t="shared" si="836"/>
        <v>6.0085836909871244E-2</v>
      </c>
      <c r="CU487" s="14">
        <f t="shared" si="837"/>
        <v>6.8669527896995708E-2</v>
      </c>
      <c r="CV487" s="14">
        <f t="shared" si="838"/>
        <v>7.7253218884120178E-2</v>
      </c>
      <c r="CW487" s="14">
        <f t="shared" si="839"/>
        <v>8.5836909871244635E-2</v>
      </c>
      <c r="CX487" s="14">
        <f t="shared" si="840"/>
        <v>9.8712446351931327E-2</v>
      </c>
      <c r="CY487" s="14">
        <f t="shared" si="841"/>
        <v>0.11158798283261805</v>
      </c>
      <c r="CZ487" s="14">
        <f t="shared" si="842"/>
        <v>0.12446351931330474</v>
      </c>
      <c r="DA487" s="14">
        <f t="shared" si="843"/>
        <v>0.14163090128755365</v>
      </c>
      <c r="DB487" s="14">
        <f t="shared" si="844"/>
        <v>0</v>
      </c>
      <c r="DC487" s="14">
        <f t="shared" si="813"/>
        <v>0</v>
      </c>
      <c r="DD487" s="14">
        <f t="shared" si="771"/>
        <v>0</v>
      </c>
      <c r="DE487" s="14">
        <f t="shared" si="772"/>
        <v>0</v>
      </c>
      <c r="DF487" s="14">
        <f t="shared" si="773"/>
        <v>0</v>
      </c>
      <c r="DG487" s="14">
        <f t="shared" si="774"/>
        <v>0</v>
      </c>
      <c r="DH487" s="14">
        <f t="shared" si="775"/>
        <v>0</v>
      </c>
      <c r="DI487" s="14">
        <f t="shared" si="776"/>
        <v>0</v>
      </c>
      <c r="DJ487" s="14">
        <f t="shared" si="777"/>
        <v>0</v>
      </c>
      <c r="DK487" s="14">
        <f t="shared" si="778"/>
        <v>0</v>
      </c>
      <c r="DL487" s="14">
        <f t="shared" si="779"/>
        <v>0</v>
      </c>
      <c r="DM487" s="14">
        <f t="shared" si="780"/>
        <v>0</v>
      </c>
      <c r="DN487" s="14">
        <f t="shared" si="781"/>
        <v>0</v>
      </c>
      <c r="DO487" s="14">
        <f t="shared" si="782"/>
        <v>0</v>
      </c>
      <c r="DP487" s="14">
        <f t="shared" si="783"/>
        <v>0</v>
      </c>
      <c r="DQ487" s="14">
        <f t="shared" si="784"/>
        <v>0</v>
      </c>
      <c r="DR487" s="14">
        <f t="shared" si="785"/>
        <v>0</v>
      </c>
      <c r="DS487" s="14">
        <f t="shared" si="786"/>
        <v>0</v>
      </c>
      <c r="DT487" s="14">
        <f t="shared" si="787"/>
        <v>0</v>
      </c>
      <c r="DU487" s="14">
        <f t="shared" si="788"/>
        <v>0</v>
      </c>
      <c r="DV487" s="14">
        <f t="shared" si="789"/>
        <v>0</v>
      </c>
      <c r="DW487" s="14">
        <f t="shared" si="790"/>
        <v>0</v>
      </c>
      <c r="DX487" s="14">
        <f t="shared" si="791"/>
        <v>0</v>
      </c>
      <c r="DY487" s="14">
        <f t="shared" si="792"/>
        <v>0</v>
      </c>
      <c r="DZ487" s="14">
        <f t="shared" si="797"/>
        <v>1</v>
      </c>
    </row>
    <row r="488" spans="1:130">
      <c r="A488" s="18"/>
      <c r="B488" s="18"/>
      <c r="C488" s="18">
        <v>2038</v>
      </c>
      <c r="D488" s="25"/>
      <c r="E488" s="25"/>
      <c r="F488" s="25"/>
      <c r="G488" s="25"/>
      <c r="H488" s="25"/>
      <c r="I488" s="25"/>
      <c r="J488" s="25"/>
      <c r="K488" s="25"/>
      <c r="L488" s="25"/>
      <c r="M488" s="25"/>
      <c r="N488" s="25"/>
      <c r="O488" s="25"/>
      <c r="P488" s="25"/>
      <c r="Q488" s="25"/>
      <c r="R488" s="25"/>
      <c r="S488" s="25"/>
      <c r="T488" s="25"/>
      <c r="U488" s="25"/>
      <c r="V488" s="25">
        <f t="shared" si="848"/>
        <v>0</v>
      </c>
      <c r="W488" s="25">
        <f t="shared" si="849"/>
        <v>0</v>
      </c>
      <c r="X488" s="25">
        <f t="shared" si="850"/>
        <v>0</v>
      </c>
      <c r="Y488" s="25">
        <f t="shared" si="851"/>
        <v>0</v>
      </c>
      <c r="Z488" s="25">
        <f t="shared" si="852"/>
        <v>3.3306690738754696E-15</v>
      </c>
      <c r="AA488" s="25">
        <f t="shared" si="853"/>
        <v>0.99999999999999978</v>
      </c>
      <c r="AB488" s="25">
        <f t="shared" si="854"/>
        <v>1.1999999999999997</v>
      </c>
      <c r="AC488" s="25">
        <f t="shared" si="855"/>
        <v>1.3999999999999997</v>
      </c>
      <c r="AD488" s="25">
        <f t="shared" si="856"/>
        <v>1.7999999999999996</v>
      </c>
      <c r="AE488" s="25">
        <f t="shared" si="857"/>
        <v>1.9999999999999996</v>
      </c>
      <c r="AF488" s="25">
        <f t="shared" si="858"/>
        <v>2.3999999999999995</v>
      </c>
      <c r="AG488" s="25">
        <f t="shared" si="859"/>
        <v>2.7999999999999994</v>
      </c>
      <c r="AH488" s="25">
        <f t="shared" si="860"/>
        <v>3.1999999999999993</v>
      </c>
      <c r="AI488" s="25">
        <f t="shared" si="861"/>
        <v>3.5999999999999992</v>
      </c>
      <c r="AJ488" s="25">
        <f t="shared" si="862"/>
        <v>3.9999999999999991</v>
      </c>
      <c r="AK488" s="25">
        <f t="shared" si="863"/>
        <v>4.5999999999999988</v>
      </c>
      <c r="AL488" s="25">
        <f t="shared" si="864"/>
        <v>5.1999999999999993</v>
      </c>
      <c r="AM488" s="25">
        <f t="shared" si="865"/>
        <v>5.7999999999999989</v>
      </c>
      <c r="AN488" s="25">
        <f t="shared" ref="AN488:AN506" si="866">VLOOKUP($C$102,$D$3:$K$63,$A$74,0)*(B452-B451)</f>
        <v>6.5999999999999988</v>
      </c>
      <c r="AO488" s="25">
        <f>VLOOKUP($C$103,$D$3:$K$63,$A$74,0)*(B451-B450)</f>
        <v>7.3999999999999986</v>
      </c>
      <c r="AP488" s="25">
        <f>VLOOKUP($C$104,$D$3:$K$63,$A$74,0)*B450</f>
        <v>0</v>
      </c>
      <c r="AQ488" s="25"/>
      <c r="AR488" s="25"/>
      <c r="AS488" s="25"/>
      <c r="AT488" s="25"/>
      <c r="AU488" s="25"/>
      <c r="AV488" s="25"/>
      <c r="AW488" s="25"/>
      <c r="AX488" s="25"/>
      <c r="AY488" s="25"/>
      <c r="AZ488" s="25"/>
      <c r="BA488" s="25"/>
      <c r="BB488" s="25"/>
      <c r="BC488" s="25"/>
      <c r="BD488" s="25"/>
      <c r="BE488" s="25"/>
      <c r="BF488" s="25"/>
      <c r="BG488" s="25"/>
      <c r="BH488" s="25"/>
      <c r="BI488" s="25"/>
      <c r="BJ488" s="25"/>
      <c r="BK488" s="25"/>
      <c r="BL488" s="25"/>
      <c r="BM488" s="21">
        <f t="shared" si="794"/>
        <v>52.999999999999993</v>
      </c>
      <c r="BN488" s="18"/>
      <c r="BO488" s="18"/>
      <c r="BP488" s="18">
        <v>2038</v>
      </c>
      <c r="BQ488" s="14">
        <f t="shared" si="795"/>
        <v>0</v>
      </c>
      <c r="BR488" s="14">
        <f t="shared" si="815"/>
        <v>0</v>
      </c>
      <c r="BS488" s="14">
        <f t="shared" si="816"/>
        <v>0</v>
      </c>
      <c r="BT488" s="14">
        <f t="shared" si="817"/>
        <v>0</v>
      </c>
      <c r="BU488" s="14">
        <f t="shared" si="818"/>
        <v>0</v>
      </c>
      <c r="BV488" s="14">
        <f t="shared" si="819"/>
        <v>0</v>
      </c>
      <c r="BW488" s="14">
        <f t="shared" si="820"/>
        <v>0</v>
      </c>
      <c r="BX488" s="14">
        <f t="shared" si="821"/>
        <v>0</v>
      </c>
      <c r="BY488" s="14">
        <f t="shared" si="822"/>
        <v>0</v>
      </c>
      <c r="BZ488" s="14">
        <f t="shared" si="823"/>
        <v>0</v>
      </c>
      <c r="CA488" s="14">
        <f t="shared" si="824"/>
        <v>0</v>
      </c>
      <c r="CB488" s="14">
        <f t="shared" si="825"/>
        <v>0</v>
      </c>
      <c r="CC488" s="14">
        <f t="shared" si="826"/>
        <v>0</v>
      </c>
      <c r="CD488" s="14">
        <f t="shared" si="827"/>
        <v>0</v>
      </c>
      <c r="CE488" s="14">
        <f t="shared" si="828"/>
        <v>0</v>
      </c>
      <c r="CF488" s="14">
        <f t="shared" si="829"/>
        <v>0</v>
      </c>
      <c r="CG488" s="14">
        <f t="shared" si="812"/>
        <v>0</v>
      </c>
      <c r="CH488" s="14">
        <f t="shared" si="765"/>
        <v>0</v>
      </c>
      <c r="CI488" s="14">
        <f t="shared" si="766"/>
        <v>0</v>
      </c>
      <c r="CJ488" s="14">
        <f t="shared" si="767"/>
        <v>0</v>
      </c>
      <c r="CK488" s="14">
        <f t="shared" si="768"/>
        <v>0</v>
      </c>
      <c r="CL488" s="14">
        <f t="shared" si="769"/>
        <v>0</v>
      </c>
      <c r="CM488" s="14">
        <f t="shared" si="796"/>
        <v>6.2842812714631513E-17</v>
      </c>
      <c r="CN488" s="14">
        <f t="shared" si="830"/>
        <v>1.8867924528301886E-2</v>
      </c>
      <c r="CO488" s="14">
        <f t="shared" si="831"/>
        <v>2.2641509433962263E-2</v>
      </c>
      <c r="CP488" s="14">
        <f t="shared" si="832"/>
        <v>2.6415094339622639E-2</v>
      </c>
      <c r="CQ488" s="14">
        <f t="shared" si="833"/>
        <v>3.3962264150943396E-2</v>
      </c>
      <c r="CR488" s="14">
        <f t="shared" si="834"/>
        <v>3.7735849056603772E-2</v>
      </c>
      <c r="CS488" s="14">
        <f t="shared" si="835"/>
        <v>4.5283018867924525E-2</v>
      </c>
      <c r="CT488" s="14">
        <f t="shared" si="836"/>
        <v>5.2830188679245278E-2</v>
      </c>
      <c r="CU488" s="14">
        <f t="shared" si="837"/>
        <v>6.0377358490566031E-2</v>
      </c>
      <c r="CV488" s="14">
        <f t="shared" si="838"/>
        <v>6.7924528301886791E-2</v>
      </c>
      <c r="CW488" s="14">
        <f t="shared" si="839"/>
        <v>7.5471698113207544E-2</v>
      </c>
      <c r="CX488" s="14">
        <f t="shared" si="840"/>
        <v>8.6792452830188674E-2</v>
      </c>
      <c r="CY488" s="14">
        <f t="shared" si="841"/>
        <v>9.8113207547169817E-2</v>
      </c>
      <c r="CZ488" s="14">
        <f t="shared" si="842"/>
        <v>0.10943396226415093</v>
      </c>
      <c r="DA488" s="14">
        <f t="shared" si="843"/>
        <v>0.12452830188679245</v>
      </c>
      <c r="DB488" s="14">
        <f t="shared" si="844"/>
        <v>0.13962264150943396</v>
      </c>
      <c r="DC488" s="14">
        <f t="shared" si="813"/>
        <v>0</v>
      </c>
      <c r="DD488" s="14">
        <f t="shared" si="771"/>
        <v>0</v>
      </c>
      <c r="DE488" s="14">
        <f t="shared" si="772"/>
        <v>0</v>
      </c>
      <c r="DF488" s="14">
        <f t="shared" si="773"/>
        <v>0</v>
      </c>
      <c r="DG488" s="14">
        <f t="shared" si="774"/>
        <v>0</v>
      </c>
      <c r="DH488" s="14">
        <f t="shared" si="775"/>
        <v>0</v>
      </c>
      <c r="DI488" s="14">
        <f t="shared" si="776"/>
        <v>0</v>
      </c>
      <c r="DJ488" s="14">
        <f t="shared" si="777"/>
        <v>0</v>
      </c>
      <c r="DK488" s="14">
        <f t="shared" si="778"/>
        <v>0</v>
      </c>
      <c r="DL488" s="14">
        <f t="shared" si="779"/>
        <v>0</v>
      </c>
      <c r="DM488" s="14">
        <f t="shared" si="780"/>
        <v>0</v>
      </c>
      <c r="DN488" s="14">
        <f t="shared" si="781"/>
        <v>0</v>
      </c>
      <c r="DO488" s="14">
        <f t="shared" si="782"/>
        <v>0</v>
      </c>
      <c r="DP488" s="14">
        <f t="shared" si="783"/>
        <v>0</v>
      </c>
      <c r="DQ488" s="14">
        <f t="shared" si="784"/>
        <v>0</v>
      </c>
      <c r="DR488" s="14">
        <f t="shared" si="785"/>
        <v>0</v>
      </c>
      <c r="DS488" s="14">
        <f t="shared" si="786"/>
        <v>0</v>
      </c>
      <c r="DT488" s="14">
        <f t="shared" si="787"/>
        <v>0</v>
      </c>
      <c r="DU488" s="14">
        <f t="shared" si="788"/>
        <v>0</v>
      </c>
      <c r="DV488" s="14">
        <f t="shared" si="789"/>
        <v>0</v>
      </c>
      <c r="DW488" s="14">
        <f t="shared" si="790"/>
        <v>0</v>
      </c>
      <c r="DX488" s="14">
        <f t="shared" si="791"/>
        <v>0</v>
      </c>
      <c r="DY488" s="14">
        <f t="shared" si="792"/>
        <v>0</v>
      </c>
      <c r="DZ488" s="14">
        <f t="shared" si="797"/>
        <v>0.99999999999999989</v>
      </c>
    </row>
    <row r="489" spans="1:130">
      <c r="A489" s="18"/>
      <c r="B489" s="18"/>
      <c r="C489" s="18">
        <v>2039</v>
      </c>
      <c r="D489" s="25"/>
      <c r="E489" s="25"/>
      <c r="F489" s="25"/>
      <c r="G489" s="25"/>
      <c r="H489" s="25"/>
      <c r="I489" s="25"/>
      <c r="J489" s="25"/>
      <c r="K489" s="25"/>
      <c r="L489" s="25"/>
      <c r="M489" s="25"/>
      <c r="N489" s="25"/>
      <c r="O489" s="25"/>
      <c r="P489" s="25"/>
      <c r="Q489" s="25"/>
      <c r="R489" s="25"/>
      <c r="S489" s="25"/>
      <c r="T489" s="25"/>
      <c r="U489" s="25"/>
      <c r="V489" s="25"/>
      <c r="W489" s="25">
        <f t="shared" si="849"/>
        <v>0</v>
      </c>
      <c r="X489" s="25">
        <f t="shared" si="850"/>
        <v>0</v>
      </c>
      <c r="Y489" s="25">
        <f t="shared" si="851"/>
        <v>0</v>
      </c>
      <c r="Z489" s="25">
        <f t="shared" si="852"/>
        <v>0</v>
      </c>
      <c r="AA489" s="25">
        <f t="shared" si="853"/>
        <v>3.3306690738754696E-15</v>
      </c>
      <c r="AB489" s="25">
        <f t="shared" si="854"/>
        <v>1.1999999999999997</v>
      </c>
      <c r="AC489" s="25">
        <f t="shared" si="855"/>
        <v>1.3999999999999997</v>
      </c>
      <c r="AD489" s="25">
        <f t="shared" si="856"/>
        <v>1.7999999999999996</v>
      </c>
      <c r="AE489" s="25">
        <f t="shared" si="857"/>
        <v>1.9999999999999996</v>
      </c>
      <c r="AF489" s="25">
        <f t="shared" si="858"/>
        <v>2.3999999999999995</v>
      </c>
      <c r="AG489" s="25">
        <f t="shared" si="859"/>
        <v>2.7999999999999994</v>
      </c>
      <c r="AH489" s="25">
        <f t="shared" si="860"/>
        <v>3.1999999999999993</v>
      </c>
      <c r="AI489" s="25">
        <f t="shared" si="861"/>
        <v>3.5999999999999992</v>
      </c>
      <c r="AJ489" s="25">
        <f t="shared" si="862"/>
        <v>3.9999999999999991</v>
      </c>
      <c r="AK489" s="25">
        <f t="shared" si="863"/>
        <v>4.5999999999999988</v>
      </c>
      <c r="AL489" s="25">
        <f t="shared" si="864"/>
        <v>5.1999999999999993</v>
      </c>
      <c r="AM489" s="25">
        <f t="shared" si="865"/>
        <v>5.7999999999999989</v>
      </c>
      <c r="AN489" s="25">
        <f t="shared" si="866"/>
        <v>6.5999999999999988</v>
      </c>
      <c r="AO489" s="25">
        <f t="shared" ref="AO489:AO507" si="867">VLOOKUP($C$103,$D$3:$K$63,$A$74,0)*(B452-B451)</f>
        <v>7.3999999999999986</v>
      </c>
      <c r="AP489" s="25">
        <f>VLOOKUP($C$104,$D$3:$K$63,$A$74,0)*(B451-B450)</f>
        <v>7.9999999999999982</v>
      </c>
      <c r="AQ489" s="25">
        <f>VLOOKUP($C$105,$D$3:$K$63,$A$74,0)*B450</f>
        <v>0</v>
      </c>
      <c r="AR489" s="25"/>
      <c r="AS489" s="25"/>
      <c r="AT489" s="25"/>
      <c r="AU489" s="25"/>
      <c r="AV489" s="25"/>
      <c r="AW489" s="25"/>
      <c r="AX489" s="25"/>
      <c r="AY489" s="25"/>
      <c r="AZ489" s="25"/>
      <c r="BA489" s="25"/>
      <c r="BB489" s="25"/>
      <c r="BC489" s="25"/>
      <c r="BD489" s="25"/>
      <c r="BE489" s="25"/>
      <c r="BF489" s="25"/>
      <c r="BG489" s="25"/>
      <c r="BH489" s="25"/>
      <c r="BI489" s="25"/>
      <c r="BJ489" s="25"/>
      <c r="BK489" s="25"/>
      <c r="BL489" s="25"/>
      <c r="BM489" s="21">
        <f t="shared" si="794"/>
        <v>59.999999999999993</v>
      </c>
      <c r="BN489" s="18"/>
      <c r="BO489" s="18"/>
      <c r="BP489" s="18">
        <v>2039</v>
      </c>
      <c r="BQ489" s="14">
        <f t="shared" si="795"/>
        <v>0</v>
      </c>
      <c r="BR489" s="14">
        <f t="shared" si="815"/>
        <v>0</v>
      </c>
      <c r="BS489" s="14">
        <f t="shared" si="816"/>
        <v>0</v>
      </c>
      <c r="BT489" s="14">
        <f t="shared" si="817"/>
        <v>0</v>
      </c>
      <c r="BU489" s="14">
        <f t="shared" si="818"/>
        <v>0</v>
      </c>
      <c r="BV489" s="14">
        <f t="shared" si="819"/>
        <v>0</v>
      </c>
      <c r="BW489" s="14">
        <f t="shared" si="820"/>
        <v>0</v>
      </c>
      <c r="BX489" s="14">
        <f t="shared" si="821"/>
        <v>0</v>
      </c>
      <c r="BY489" s="14">
        <f t="shared" si="822"/>
        <v>0</v>
      </c>
      <c r="BZ489" s="14">
        <f t="shared" si="823"/>
        <v>0</v>
      </c>
      <c r="CA489" s="14">
        <f t="shared" si="824"/>
        <v>0</v>
      </c>
      <c r="CB489" s="14">
        <f t="shared" si="825"/>
        <v>0</v>
      </c>
      <c r="CC489" s="14">
        <f t="shared" si="826"/>
        <v>0</v>
      </c>
      <c r="CD489" s="14">
        <f t="shared" si="827"/>
        <v>0</v>
      </c>
      <c r="CE489" s="14">
        <f t="shared" si="828"/>
        <v>0</v>
      </c>
      <c r="CF489" s="14">
        <f t="shared" si="829"/>
        <v>0</v>
      </c>
      <c r="CG489" s="14">
        <f t="shared" si="812"/>
        <v>0</v>
      </c>
      <c r="CH489" s="14">
        <f t="shared" si="765"/>
        <v>0</v>
      </c>
      <c r="CI489" s="14">
        <f t="shared" si="766"/>
        <v>0</v>
      </c>
      <c r="CJ489" s="14">
        <f t="shared" si="767"/>
        <v>0</v>
      </c>
      <c r="CK489" s="14">
        <f t="shared" si="768"/>
        <v>0</v>
      </c>
      <c r="CL489" s="14">
        <f t="shared" si="769"/>
        <v>0</v>
      </c>
      <c r="CM489" s="14">
        <f t="shared" si="796"/>
        <v>0</v>
      </c>
      <c r="CN489" s="14">
        <f t="shared" si="830"/>
        <v>5.5511151231257839E-17</v>
      </c>
      <c r="CO489" s="14">
        <f t="shared" si="831"/>
        <v>1.9999999999999997E-2</v>
      </c>
      <c r="CP489" s="14">
        <f t="shared" si="832"/>
        <v>2.3333333333333331E-2</v>
      </c>
      <c r="CQ489" s="14">
        <f t="shared" si="833"/>
        <v>2.9999999999999995E-2</v>
      </c>
      <c r="CR489" s="14">
        <f t="shared" si="834"/>
        <v>3.3333333333333333E-2</v>
      </c>
      <c r="CS489" s="14">
        <f t="shared" si="835"/>
        <v>3.9999999999999994E-2</v>
      </c>
      <c r="CT489" s="14">
        <f t="shared" si="836"/>
        <v>4.6666666666666662E-2</v>
      </c>
      <c r="CU489" s="14">
        <f t="shared" si="837"/>
        <v>5.333333333333333E-2</v>
      </c>
      <c r="CV489" s="14">
        <f t="shared" si="838"/>
        <v>5.9999999999999991E-2</v>
      </c>
      <c r="CW489" s="14">
        <f t="shared" si="839"/>
        <v>6.6666666666666666E-2</v>
      </c>
      <c r="CX489" s="14">
        <f t="shared" si="840"/>
        <v>7.6666666666666661E-2</v>
      </c>
      <c r="CY489" s="14">
        <f t="shared" si="841"/>
        <v>8.666666666666667E-2</v>
      </c>
      <c r="CZ489" s="14">
        <f t="shared" si="842"/>
        <v>9.6666666666666665E-2</v>
      </c>
      <c r="DA489" s="14">
        <f t="shared" si="843"/>
        <v>0.10999999999999999</v>
      </c>
      <c r="DB489" s="14">
        <f t="shared" si="844"/>
        <v>0.12333333333333332</v>
      </c>
      <c r="DC489" s="14">
        <f>AP489/$BM489</f>
        <v>0.13333333333333333</v>
      </c>
      <c r="DD489" s="14">
        <f t="shared" si="771"/>
        <v>0</v>
      </c>
      <c r="DE489" s="14">
        <f t="shared" si="772"/>
        <v>0</v>
      </c>
      <c r="DF489" s="14">
        <f t="shared" si="773"/>
        <v>0</v>
      </c>
      <c r="DG489" s="14">
        <f t="shared" si="774"/>
        <v>0</v>
      </c>
      <c r="DH489" s="14">
        <f t="shared" si="775"/>
        <v>0</v>
      </c>
      <c r="DI489" s="14">
        <f t="shared" si="776"/>
        <v>0</v>
      </c>
      <c r="DJ489" s="14">
        <f t="shared" si="777"/>
        <v>0</v>
      </c>
      <c r="DK489" s="14">
        <f t="shared" si="778"/>
        <v>0</v>
      </c>
      <c r="DL489" s="14">
        <f t="shared" si="779"/>
        <v>0</v>
      </c>
      <c r="DM489" s="14">
        <f t="shared" si="780"/>
        <v>0</v>
      </c>
      <c r="DN489" s="14">
        <f t="shared" si="781"/>
        <v>0</v>
      </c>
      <c r="DO489" s="14">
        <f t="shared" si="782"/>
        <v>0</v>
      </c>
      <c r="DP489" s="14">
        <f t="shared" si="783"/>
        <v>0</v>
      </c>
      <c r="DQ489" s="14">
        <f t="shared" si="784"/>
        <v>0</v>
      </c>
      <c r="DR489" s="14">
        <f t="shared" si="785"/>
        <v>0</v>
      </c>
      <c r="DS489" s="14">
        <f t="shared" si="786"/>
        <v>0</v>
      </c>
      <c r="DT489" s="14">
        <f t="shared" si="787"/>
        <v>0</v>
      </c>
      <c r="DU489" s="14">
        <f t="shared" si="788"/>
        <v>0</v>
      </c>
      <c r="DV489" s="14">
        <f t="shared" si="789"/>
        <v>0</v>
      </c>
      <c r="DW489" s="14">
        <f t="shared" si="790"/>
        <v>0</v>
      </c>
      <c r="DX489" s="14">
        <f t="shared" si="791"/>
        <v>0</v>
      </c>
      <c r="DY489" s="14">
        <f t="shared" si="792"/>
        <v>0</v>
      </c>
      <c r="DZ489" s="14">
        <f>SUM(BQ489:DY489)</f>
        <v>0.99999999999999989</v>
      </c>
    </row>
    <row r="490" spans="1:130">
      <c r="A490" s="18"/>
      <c r="B490" s="18"/>
      <c r="C490" s="18">
        <v>2040</v>
      </c>
      <c r="D490" s="25"/>
      <c r="E490" s="25"/>
      <c r="F490" s="25"/>
      <c r="G490" s="25"/>
      <c r="H490" s="25"/>
      <c r="I490" s="25"/>
      <c r="J490" s="25"/>
      <c r="K490" s="25"/>
      <c r="L490" s="25"/>
      <c r="M490" s="25"/>
      <c r="N490" s="25"/>
      <c r="O490" s="25"/>
      <c r="P490" s="25"/>
      <c r="Q490" s="25"/>
      <c r="R490" s="25"/>
      <c r="S490" s="25"/>
      <c r="T490" s="25"/>
      <c r="U490" s="25"/>
      <c r="V490" s="25"/>
      <c r="W490" s="25"/>
      <c r="X490" s="25">
        <f t="shared" si="850"/>
        <v>0</v>
      </c>
      <c r="Y490" s="25">
        <f t="shared" si="851"/>
        <v>0</v>
      </c>
      <c r="Z490" s="25">
        <f t="shared" si="852"/>
        <v>0</v>
      </c>
      <c r="AA490" s="25">
        <f t="shared" si="853"/>
        <v>0</v>
      </c>
      <c r="AB490" s="25">
        <f t="shared" si="854"/>
        <v>3.9968028886505635E-15</v>
      </c>
      <c r="AC490" s="25">
        <f t="shared" si="855"/>
        <v>1.3999999999999997</v>
      </c>
      <c r="AD490" s="25">
        <f t="shared" si="856"/>
        <v>1.7999999999999996</v>
      </c>
      <c r="AE490" s="25">
        <f t="shared" si="857"/>
        <v>1.9999999999999996</v>
      </c>
      <c r="AF490" s="25">
        <f t="shared" si="858"/>
        <v>2.3999999999999995</v>
      </c>
      <c r="AG490" s="25">
        <f t="shared" si="859"/>
        <v>2.7999999999999994</v>
      </c>
      <c r="AH490" s="25">
        <f t="shared" si="860"/>
        <v>3.1999999999999993</v>
      </c>
      <c r="AI490" s="25">
        <f t="shared" si="861"/>
        <v>3.5999999999999992</v>
      </c>
      <c r="AJ490" s="25">
        <f t="shared" si="862"/>
        <v>3.9999999999999991</v>
      </c>
      <c r="AK490" s="25">
        <f t="shared" si="863"/>
        <v>4.5999999999999988</v>
      </c>
      <c r="AL490" s="25">
        <f t="shared" si="864"/>
        <v>5.1999999999999993</v>
      </c>
      <c r="AM490" s="25">
        <f t="shared" si="865"/>
        <v>5.7999999999999989</v>
      </c>
      <c r="AN490" s="25">
        <f t="shared" si="866"/>
        <v>6.5999999999999988</v>
      </c>
      <c r="AO490" s="25">
        <f t="shared" si="867"/>
        <v>7.3999999999999986</v>
      </c>
      <c r="AP490" s="25">
        <f t="shared" ref="AP490:AP508" si="868">VLOOKUP($C$104,$D$3:$K$63,$A$74,0)*(B452-B451)</f>
        <v>7.9999999999999982</v>
      </c>
      <c r="AQ490" s="25">
        <f>VLOOKUP($C$105,$D$3:$K$63,$A$74,0)*(B451-B450)</f>
        <v>8.7999999999999972</v>
      </c>
      <c r="AR490" s="25">
        <f>VLOOKUP($C$106,$D$3:$K$63,$A$74,0)*B450</f>
        <v>0</v>
      </c>
      <c r="AS490" s="25"/>
      <c r="AT490" s="25"/>
      <c r="AU490" s="25"/>
      <c r="AV490" s="25"/>
      <c r="AW490" s="25"/>
      <c r="AX490" s="25"/>
      <c r="AY490" s="25"/>
      <c r="AZ490" s="25"/>
      <c r="BA490" s="25"/>
      <c r="BB490" s="25"/>
      <c r="BC490" s="25"/>
      <c r="BD490" s="25"/>
      <c r="BE490" s="25"/>
      <c r="BF490" s="25"/>
      <c r="BG490" s="25"/>
      <c r="BH490" s="25"/>
      <c r="BI490" s="25"/>
      <c r="BJ490" s="25"/>
      <c r="BK490" s="25"/>
      <c r="BL490" s="25"/>
      <c r="BM490" s="21">
        <f t="shared" si="794"/>
        <v>67.599999999999994</v>
      </c>
      <c r="BN490" s="18"/>
      <c r="BO490" s="18"/>
      <c r="BP490" s="18">
        <v>2040</v>
      </c>
      <c r="BQ490" s="14">
        <f t="shared" si="795"/>
        <v>0</v>
      </c>
      <c r="BR490" s="14">
        <f t="shared" si="815"/>
        <v>0</v>
      </c>
      <c r="BS490" s="14">
        <f t="shared" si="816"/>
        <v>0</v>
      </c>
      <c r="BT490" s="14">
        <f t="shared" si="817"/>
        <v>0</v>
      </c>
      <c r="BU490" s="14">
        <f t="shared" si="818"/>
        <v>0</v>
      </c>
      <c r="BV490" s="14">
        <f t="shared" si="819"/>
        <v>0</v>
      </c>
      <c r="BW490" s="14">
        <f t="shared" si="820"/>
        <v>0</v>
      </c>
      <c r="BX490" s="14">
        <f t="shared" si="821"/>
        <v>0</v>
      </c>
      <c r="BY490" s="14">
        <f t="shared" si="822"/>
        <v>0</v>
      </c>
      <c r="BZ490" s="14">
        <f t="shared" si="823"/>
        <v>0</v>
      </c>
      <c r="CA490" s="14">
        <f t="shared" si="824"/>
        <v>0</v>
      </c>
      <c r="CB490" s="14">
        <f t="shared" si="825"/>
        <v>0</v>
      </c>
      <c r="CC490" s="14">
        <f t="shared" si="826"/>
        <v>0</v>
      </c>
      <c r="CD490" s="14">
        <f t="shared" si="827"/>
        <v>0</v>
      </c>
      <c r="CE490" s="14">
        <f t="shared" si="828"/>
        <v>0</v>
      </c>
      <c r="CF490" s="14">
        <f t="shared" si="829"/>
        <v>0</v>
      </c>
      <c r="CG490" s="14">
        <f t="shared" si="812"/>
        <v>0</v>
      </c>
      <c r="CH490" s="14">
        <f t="shared" si="765"/>
        <v>0</v>
      </c>
      <c r="CI490" s="14">
        <f t="shared" si="766"/>
        <v>0</v>
      </c>
      <c r="CJ490" s="14">
        <f t="shared" si="767"/>
        <v>0</v>
      </c>
      <c r="CK490" s="14">
        <f t="shared" si="768"/>
        <v>0</v>
      </c>
      <c r="CL490" s="14">
        <f t="shared" si="769"/>
        <v>0</v>
      </c>
      <c r="CM490" s="14">
        <f t="shared" si="796"/>
        <v>0</v>
      </c>
      <c r="CN490" s="14">
        <f t="shared" si="830"/>
        <v>0</v>
      </c>
      <c r="CO490" s="14">
        <f t="shared" si="831"/>
        <v>5.9124303086546804E-17</v>
      </c>
      <c r="CP490" s="14">
        <f t="shared" si="832"/>
        <v>2.0710059171597631E-2</v>
      </c>
      <c r="CQ490" s="14">
        <f t="shared" si="833"/>
        <v>2.662721893491124E-2</v>
      </c>
      <c r="CR490" s="14">
        <f t="shared" si="834"/>
        <v>2.9585798816568042E-2</v>
      </c>
      <c r="CS490" s="14">
        <f t="shared" si="835"/>
        <v>3.5502958579881651E-2</v>
      </c>
      <c r="CT490" s="14">
        <f t="shared" si="836"/>
        <v>4.1420118343195263E-2</v>
      </c>
      <c r="CU490" s="14">
        <f t="shared" si="837"/>
        <v>4.7337278106508868E-2</v>
      </c>
      <c r="CV490" s="14">
        <f t="shared" si="838"/>
        <v>5.325443786982248E-2</v>
      </c>
      <c r="CW490" s="14">
        <f t="shared" si="839"/>
        <v>5.9171597633136085E-2</v>
      </c>
      <c r="CX490" s="14">
        <f t="shared" si="840"/>
        <v>6.8047337278106496E-2</v>
      </c>
      <c r="CY490" s="14">
        <f t="shared" si="841"/>
        <v>7.6923076923076913E-2</v>
      </c>
      <c r="CZ490" s="14">
        <f t="shared" si="842"/>
        <v>8.5798816568047331E-2</v>
      </c>
      <c r="DA490" s="14">
        <f t="shared" si="843"/>
        <v>9.7633136094674541E-2</v>
      </c>
      <c r="DB490" s="14">
        <f t="shared" si="844"/>
        <v>0.10946745562130177</v>
      </c>
      <c r="DC490" s="14">
        <f>AP489/$BM490</f>
        <v>0.11834319526627217</v>
      </c>
      <c r="DD490" s="14">
        <f t="shared" si="771"/>
        <v>0.13017751479289938</v>
      </c>
      <c r="DE490" s="14">
        <f t="shared" si="772"/>
        <v>0</v>
      </c>
      <c r="DF490" s="14">
        <f t="shared" si="773"/>
        <v>0</v>
      </c>
      <c r="DG490" s="14">
        <f t="shared" si="774"/>
        <v>0</v>
      </c>
      <c r="DH490" s="14">
        <f t="shared" si="775"/>
        <v>0</v>
      </c>
      <c r="DI490" s="14">
        <f t="shared" si="776"/>
        <v>0</v>
      </c>
      <c r="DJ490" s="14">
        <f t="shared" si="777"/>
        <v>0</v>
      </c>
      <c r="DK490" s="14">
        <f t="shared" si="778"/>
        <v>0</v>
      </c>
      <c r="DL490" s="14">
        <f t="shared" si="779"/>
        <v>0</v>
      </c>
      <c r="DM490" s="14">
        <f t="shared" si="780"/>
        <v>0</v>
      </c>
      <c r="DN490" s="14">
        <f t="shared" si="781"/>
        <v>0</v>
      </c>
      <c r="DO490" s="14">
        <f t="shared" si="782"/>
        <v>0</v>
      </c>
      <c r="DP490" s="14">
        <f t="shared" si="783"/>
        <v>0</v>
      </c>
      <c r="DQ490" s="14">
        <f t="shared" si="784"/>
        <v>0</v>
      </c>
      <c r="DR490" s="14">
        <f t="shared" si="785"/>
        <v>0</v>
      </c>
      <c r="DS490" s="14">
        <f t="shared" si="786"/>
        <v>0</v>
      </c>
      <c r="DT490" s="14">
        <f t="shared" si="787"/>
        <v>0</v>
      </c>
      <c r="DU490" s="14">
        <f t="shared" si="788"/>
        <v>0</v>
      </c>
      <c r="DV490" s="14">
        <f t="shared" si="789"/>
        <v>0</v>
      </c>
      <c r="DW490" s="14">
        <f t="shared" si="790"/>
        <v>0</v>
      </c>
      <c r="DX490" s="14">
        <f t="shared" si="791"/>
        <v>0</v>
      </c>
      <c r="DY490" s="14">
        <f t="shared" si="792"/>
        <v>0</v>
      </c>
      <c r="DZ490" s="14">
        <f t="shared" ref="DZ490:DZ510" si="869">SUM(BQ490:DY490)</f>
        <v>0.99999999999999978</v>
      </c>
    </row>
    <row r="491" spans="1:130">
      <c r="A491" s="18"/>
      <c r="B491" s="18"/>
      <c r="C491" s="18">
        <v>2041</v>
      </c>
      <c r="D491" s="25"/>
      <c r="E491" s="25"/>
      <c r="F491" s="25"/>
      <c r="G491" s="25"/>
      <c r="H491" s="25"/>
      <c r="I491" s="25"/>
      <c r="J491" s="25"/>
      <c r="K491" s="25"/>
      <c r="L491" s="25"/>
      <c r="M491" s="25"/>
      <c r="N491" s="25"/>
      <c r="O491" s="25"/>
      <c r="P491" s="25"/>
      <c r="Q491" s="25"/>
      <c r="R491" s="25"/>
      <c r="S491" s="25"/>
      <c r="T491" s="25"/>
      <c r="U491" s="25"/>
      <c r="V491" s="25"/>
      <c r="W491" s="25"/>
      <c r="X491" s="25"/>
      <c r="Y491" s="25">
        <f t="shared" si="851"/>
        <v>0</v>
      </c>
      <c r="Z491" s="25">
        <f t="shared" si="852"/>
        <v>0</v>
      </c>
      <c r="AA491" s="25">
        <f t="shared" si="853"/>
        <v>0</v>
      </c>
      <c r="AB491" s="25">
        <f t="shared" si="854"/>
        <v>0</v>
      </c>
      <c r="AC491" s="25">
        <f t="shared" si="855"/>
        <v>4.6629367034256575E-15</v>
      </c>
      <c r="AD491" s="25">
        <f t="shared" si="856"/>
        <v>1.7999999999999996</v>
      </c>
      <c r="AE491" s="25">
        <f t="shared" si="857"/>
        <v>1.9999999999999996</v>
      </c>
      <c r="AF491" s="25">
        <f t="shared" si="858"/>
        <v>2.3999999999999995</v>
      </c>
      <c r="AG491" s="25">
        <f t="shared" si="859"/>
        <v>2.7999999999999994</v>
      </c>
      <c r="AH491" s="25">
        <f t="shared" si="860"/>
        <v>3.1999999999999993</v>
      </c>
      <c r="AI491" s="25">
        <f t="shared" si="861"/>
        <v>3.5999999999999992</v>
      </c>
      <c r="AJ491" s="25">
        <f t="shared" si="862"/>
        <v>3.9999999999999991</v>
      </c>
      <c r="AK491" s="25">
        <f t="shared" si="863"/>
        <v>4.5999999999999988</v>
      </c>
      <c r="AL491" s="25">
        <f t="shared" si="864"/>
        <v>5.1999999999999993</v>
      </c>
      <c r="AM491" s="25">
        <f t="shared" si="865"/>
        <v>5.7999999999999989</v>
      </c>
      <c r="AN491" s="25">
        <f t="shared" si="866"/>
        <v>6.5999999999999988</v>
      </c>
      <c r="AO491" s="25">
        <f t="shared" si="867"/>
        <v>7.3999999999999986</v>
      </c>
      <c r="AP491" s="25">
        <f t="shared" si="868"/>
        <v>7.9999999999999982</v>
      </c>
      <c r="AQ491" s="25">
        <f t="shared" ref="AQ491:AQ509" si="870">VLOOKUP($C$105,$D$3:$K$63,$A$74,0)*(B452-B451)</f>
        <v>8.7999999999999972</v>
      </c>
      <c r="AR491" s="25">
        <f>VLOOKUP($C$106,$D$3:$K$63,$A$74,0)*(B451-B450)</f>
        <v>9.3999999999999986</v>
      </c>
      <c r="AS491" s="25">
        <f>VLOOKUP($C$107,$D$3:$K$63,$A$74,0)*B450</f>
        <v>0</v>
      </c>
      <c r="AT491" s="25"/>
      <c r="AU491" s="25"/>
      <c r="AV491" s="25"/>
      <c r="AW491" s="25"/>
      <c r="AX491" s="25"/>
      <c r="AY491" s="25"/>
      <c r="AZ491" s="25"/>
      <c r="BA491" s="25"/>
      <c r="BB491" s="25"/>
      <c r="BC491" s="25"/>
      <c r="BD491" s="25"/>
      <c r="BE491" s="25"/>
      <c r="BF491" s="25"/>
      <c r="BG491" s="25"/>
      <c r="BH491" s="25"/>
      <c r="BI491" s="25"/>
      <c r="BJ491" s="25"/>
      <c r="BK491" s="25"/>
      <c r="BL491" s="25"/>
      <c r="BM491" s="21">
        <f t="shared" si="794"/>
        <v>75.599999999999994</v>
      </c>
      <c r="BN491" s="18"/>
      <c r="BO491" s="18"/>
      <c r="BP491" s="18">
        <v>2041</v>
      </c>
      <c r="BQ491" s="14">
        <f t="shared" si="795"/>
        <v>0</v>
      </c>
      <c r="BR491" s="14">
        <f t="shared" si="815"/>
        <v>0</v>
      </c>
      <c r="BS491" s="14">
        <f t="shared" si="816"/>
        <v>0</v>
      </c>
      <c r="BT491" s="14">
        <f t="shared" si="817"/>
        <v>0</v>
      </c>
      <c r="BU491" s="14">
        <f t="shared" si="818"/>
        <v>0</v>
      </c>
      <c r="BV491" s="14">
        <f t="shared" si="819"/>
        <v>0</v>
      </c>
      <c r="BW491" s="14">
        <f t="shared" si="820"/>
        <v>0</v>
      </c>
      <c r="BX491" s="14">
        <f t="shared" si="821"/>
        <v>0</v>
      </c>
      <c r="BY491" s="14">
        <f t="shared" si="822"/>
        <v>0</v>
      </c>
      <c r="BZ491" s="14">
        <f t="shared" si="823"/>
        <v>0</v>
      </c>
      <c r="CA491" s="14">
        <f t="shared" si="824"/>
        <v>0</v>
      </c>
      <c r="CB491" s="14">
        <f t="shared" si="825"/>
        <v>0</v>
      </c>
      <c r="CC491" s="14">
        <f t="shared" si="826"/>
        <v>0</v>
      </c>
      <c r="CD491" s="14">
        <f t="shared" si="827"/>
        <v>0</v>
      </c>
      <c r="CE491" s="14">
        <f t="shared" si="828"/>
        <v>0</v>
      </c>
      <c r="CF491" s="14">
        <f t="shared" si="829"/>
        <v>0</v>
      </c>
      <c r="CG491" s="14">
        <f t="shared" si="812"/>
        <v>0</v>
      </c>
      <c r="CH491" s="14">
        <f t="shared" si="765"/>
        <v>0</v>
      </c>
      <c r="CI491" s="14">
        <f t="shared" si="766"/>
        <v>0</v>
      </c>
      <c r="CJ491" s="14">
        <f t="shared" si="767"/>
        <v>0</v>
      </c>
      <c r="CK491" s="14">
        <f t="shared" si="768"/>
        <v>0</v>
      </c>
      <c r="CL491" s="14">
        <f t="shared" si="769"/>
        <v>0</v>
      </c>
      <c r="CM491" s="14">
        <f t="shared" si="796"/>
        <v>0</v>
      </c>
      <c r="CN491" s="14">
        <f t="shared" si="830"/>
        <v>0</v>
      </c>
      <c r="CO491" s="14">
        <f t="shared" si="831"/>
        <v>0</v>
      </c>
      <c r="CP491" s="14">
        <f t="shared" si="832"/>
        <v>6.1679056923619811E-17</v>
      </c>
      <c r="CQ491" s="14">
        <f t="shared" si="833"/>
        <v>2.3809523809523805E-2</v>
      </c>
      <c r="CR491" s="14">
        <f t="shared" si="834"/>
        <v>2.645502645502645E-2</v>
      </c>
      <c r="CS491" s="14">
        <f t="shared" si="835"/>
        <v>3.1746031746031744E-2</v>
      </c>
      <c r="CT491" s="14">
        <f t="shared" si="836"/>
        <v>3.7037037037037035E-2</v>
      </c>
      <c r="CU491" s="14">
        <f t="shared" si="837"/>
        <v>4.2328042328042319E-2</v>
      </c>
      <c r="CV491" s="14">
        <f t="shared" si="838"/>
        <v>4.7619047619047609E-2</v>
      </c>
      <c r="CW491" s="14">
        <f t="shared" si="839"/>
        <v>5.29100529100529E-2</v>
      </c>
      <c r="CX491" s="14">
        <f t="shared" si="840"/>
        <v>6.0846560846560836E-2</v>
      </c>
      <c r="CY491" s="14">
        <f t="shared" si="841"/>
        <v>6.8783068783068779E-2</v>
      </c>
      <c r="CZ491" s="14">
        <f t="shared" si="842"/>
        <v>7.6719576719576715E-2</v>
      </c>
      <c r="DA491" s="14">
        <f t="shared" si="843"/>
        <v>8.7301587301587297E-2</v>
      </c>
      <c r="DB491" s="14">
        <f t="shared" si="844"/>
        <v>9.7883597883597878E-2</v>
      </c>
      <c r="DC491" s="14">
        <f t="shared" ref="DC491:DC510" si="871">AP491/$BM491</f>
        <v>0.1058201058201058</v>
      </c>
      <c r="DD491" s="14">
        <f t="shared" si="771"/>
        <v>0.11640211640211637</v>
      </c>
      <c r="DE491" s="14">
        <f t="shared" si="772"/>
        <v>0.12433862433862433</v>
      </c>
      <c r="DF491" s="14">
        <f t="shared" si="773"/>
        <v>0</v>
      </c>
      <c r="DG491" s="14">
        <f t="shared" si="774"/>
        <v>0</v>
      </c>
      <c r="DH491" s="14">
        <f t="shared" si="775"/>
        <v>0</v>
      </c>
      <c r="DI491" s="14">
        <f t="shared" si="776"/>
        <v>0</v>
      </c>
      <c r="DJ491" s="14">
        <f t="shared" si="777"/>
        <v>0</v>
      </c>
      <c r="DK491" s="14">
        <f t="shared" si="778"/>
        <v>0</v>
      </c>
      <c r="DL491" s="14">
        <f t="shared" si="779"/>
        <v>0</v>
      </c>
      <c r="DM491" s="14">
        <f t="shared" si="780"/>
        <v>0</v>
      </c>
      <c r="DN491" s="14">
        <f t="shared" si="781"/>
        <v>0</v>
      </c>
      <c r="DO491" s="14">
        <f t="shared" si="782"/>
        <v>0</v>
      </c>
      <c r="DP491" s="14">
        <f t="shared" si="783"/>
        <v>0</v>
      </c>
      <c r="DQ491" s="14">
        <f t="shared" si="784"/>
        <v>0</v>
      </c>
      <c r="DR491" s="14">
        <f t="shared" si="785"/>
        <v>0</v>
      </c>
      <c r="DS491" s="14">
        <f t="shared" si="786"/>
        <v>0</v>
      </c>
      <c r="DT491" s="14">
        <f t="shared" si="787"/>
        <v>0</v>
      </c>
      <c r="DU491" s="14">
        <f t="shared" si="788"/>
        <v>0</v>
      </c>
      <c r="DV491" s="14">
        <f t="shared" si="789"/>
        <v>0</v>
      </c>
      <c r="DW491" s="14">
        <f t="shared" si="790"/>
        <v>0</v>
      </c>
      <c r="DX491" s="14">
        <f t="shared" si="791"/>
        <v>0</v>
      </c>
      <c r="DY491" s="14">
        <f t="shared" si="792"/>
        <v>0</v>
      </c>
      <c r="DZ491" s="14">
        <f t="shared" si="869"/>
        <v>1</v>
      </c>
    </row>
    <row r="492" spans="1:130">
      <c r="A492" s="18"/>
      <c r="B492" s="18"/>
      <c r="C492" s="18">
        <v>2042</v>
      </c>
      <c r="D492" s="25"/>
      <c r="E492" s="25"/>
      <c r="F492" s="25"/>
      <c r="G492" s="25"/>
      <c r="H492" s="25"/>
      <c r="I492" s="25"/>
      <c r="J492" s="25"/>
      <c r="K492" s="25"/>
      <c r="L492" s="25"/>
      <c r="M492" s="25"/>
      <c r="N492" s="25"/>
      <c r="O492" s="25"/>
      <c r="P492" s="25"/>
      <c r="Q492" s="25"/>
      <c r="R492" s="25"/>
      <c r="S492" s="25"/>
      <c r="T492" s="25"/>
      <c r="U492" s="25"/>
      <c r="V492" s="25"/>
      <c r="W492" s="25"/>
      <c r="X492" s="25"/>
      <c r="Y492" s="25"/>
      <c r="Z492" s="25">
        <f t="shared" si="852"/>
        <v>0</v>
      </c>
      <c r="AA492" s="25">
        <f t="shared" si="853"/>
        <v>0</v>
      </c>
      <c r="AB492" s="25">
        <f t="shared" si="854"/>
        <v>0</v>
      </c>
      <c r="AC492" s="25">
        <f t="shared" si="855"/>
        <v>0</v>
      </c>
      <c r="AD492" s="25">
        <f t="shared" si="856"/>
        <v>5.9952043329758453E-15</v>
      </c>
      <c r="AE492" s="25">
        <f t="shared" si="857"/>
        <v>1.9999999999999996</v>
      </c>
      <c r="AF492" s="25">
        <f t="shared" si="858"/>
        <v>2.3999999999999995</v>
      </c>
      <c r="AG492" s="25">
        <f t="shared" si="859"/>
        <v>2.7999999999999994</v>
      </c>
      <c r="AH492" s="25">
        <f t="shared" si="860"/>
        <v>3.1999999999999993</v>
      </c>
      <c r="AI492" s="25">
        <f t="shared" si="861"/>
        <v>3.5999999999999992</v>
      </c>
      <c r="AJ492" s="25">
        <f t="shared" si="862"/>
        <v>3.9999999999999991</v>
      </c>
      <c r="AK492" s="25">
        <f t="shared" si="863"/>
        <v>4.5999999999999988</v>
      </c>
      <c r="AL492" s="25">
        <f t="shared" si="864"/>
        <v>5.1999999999999993</v>
      </c>
      <c r="AM492" s="25">
        <f t="shared" si="865"/>
        <v>5.7999999999999989</v>
      </c>
      <c r="AN492" s="25">
        <f t="shared" si="866"/>
        <v>6.5999999999999988</v>
      </c>
      <c r="AO492" s="25">
        <f t="shared" si="867"/>
        <v>7.3999999999999986</v>
      </c>
      <c r="AP492" s="25">
        <f t="shared" si="868"/>
        <v>7.9999999999999982</v>
      </c>
      <c r="AQ492" s="25">
        <f t="shared" si="870"/>
        <v>8.7999999999999972</v>
      </c>
      <c r="AR492" s="25">
        <f t="shared" ref="AR492:AR510" si="872">VLOOKUP($C$106,$D$3:$K$63,$A$74,0)*(B452-B451)</f>
        <v>9.3999999999999986</v>
      </c>
      <c r="AS492" s="25">
        <f>VLOOKUP($C$107,$D$3:$K$63,$A$74,0)*(B451-B450)</f>
        <v>9.9999999999999982</v>
      </c>
      <c r="AT492" s="25">
        <f>VLOOKUP($C$108,$D$3:$K$63,$A$74,0)*B450</f>
        <v>0</v>
      </c>
      <c r="AU492" s="25"/>
      <c r="AV492" s="25"/>
      <c r="AW492" s="25"/>
      <c r="AX492" s="25"/>
      <c r="AY492" s="25"/>
      <c r="AZ492" s="25"/>
      <c r="BA492" s="25"/>
      <c r="BB492" s="25"/>
      <c r="BC492" s="25"/>
      <c r="BD492" s="25"/>
      <c r="BE492" s="25"/>
      <c r="BF492" s="25"/>
      <c r="BG492" s="25"/>
      <c r="BH492" s="25"/>
      <c r="BI492" s="25"/>
      <c r="BJ492" s="25"/>
      <c r="BK492" s="25"/>
      <c r="BL492" s="25"/>
      <c r="BM492" s="21">
        <f t="shared" si="794"/>
        <v>83.800000000000011</v>
      </c>
      <c r="BN492" s="18"/>
      <c r="BO492" s="18"/>
      <c r="BP492" s="18">
        <v>2042</v>
      </c>
      <c r="BQ492" s="14">
        <f t="shared" si="795"/>
        <v>0</v>
      </c>
      <c r="BR492" s="14">
        <f t="shared" si="815"/>
        <v>0</v>
      </c>
      <c r="BS492" s="14">
        <f t="shared" si="816"/>
        <v>0</v>
      </c>
      <c r="BT492" s="14">
        <f t="shared" si="817"/>
        <v>0</v>
      </c>
      <c r="BU492" s="14">
        <f t="shared" si="818"/>
        <v>0</v>
      </c>
      <c r="BV492" s="14">
        <f t="shared" si="819"/>
        <v>0</v>
      </c>
      <c r="BW492" s="14">
        <f t="shared" si="820"/>
        <v>0</v>
      </c>
      <c r="BX492" s="14">
        <f t="shared" si="821"/>
        <v>0</v>
      </c>
      <c r="BY492" s="14">
        <f t="shared" si="822"/>
        <v>0</v>
      </c>
      <c r="BZ492" s="14">
        <f t="shared" si="823"/>
        <v>0</v>
      </c>
      <c r="CA492" s="14">
        <f t="shared" si="824"/>
        <v>0</v>
      </c>
      <c r="CB492" s="14">
        <f t="shared" si="825"/>
        <v>0</v>
      </c>
      <c r="CC492" s="14">
        <f t="shared" si="826"/>
        <v>0</v>
      </c>
      <c r="CD492" s="14">
        <f t="shared" si="827"/>
        <v>0</v>
      </c>
      <c r="CE492" s="14">
        <f t="shared" si="828"/>
        <v>0</v>
      </c>
      <c r="CF492" s="14">
        <f t="shared" si="829"/>
        <v>0</v>
      </c>
      <c r="CG492" s="14">
        <f t="shared" si="812"/>
        <v>0</v>
      </c>
      <c r="CH492" s="14">
        <f t="shared" si="765"/>
        <v>0</v>
      </c>
      <c r="CI492" s="14">
        <f t="shared" si="766"/>
        <v>0</v>
      </c>
      <c r="CJ492" s="14">
        <f t="shared" si="767"/>
        <v>0</v>
      </c>
      <c r="CK492" s="14">
        <f t="shared" si="768"/>
        <v>0</v>
      </c>
      <c r="CL492" s="14">
        <f t="shared" si="769"/>
        <v>0</v>
      </c>
      <c r="CM492" s="14">
        <f t="shared" si="796"/>
        <v>0</v>
      </c>
      <c r="CN492" s="14">
        <f t="shared" si="830"/>
        <v>0</v>
      </c>
      <c r="CO492" s="14">
        <f t="shared" si="831"/>
        <v>0</v>
      </c>
      <c r="CP492" s="14">
        <f t="shared" si="832"/>
        <v>0</v>
      </c>
      <c r="CQ492" s="14">
        <f t="shared" si="833"/>
        <v>7.1541817815940869E-17</v>
      </c>
      <c r="CR492" s="14">
        <f t="shared" si="834"/>
        <v>2.3866348448687343E-2</v>
      </c>
      <c r="CS492" s="14">
        <f t="shared" si="835"/>
        <v>2.8639618138424812E-2</v>
      </c>
      <c r="CT492" s="14">
        <f t="shared" si="836"/>
        <v>3.3412887828162277E-2</v>
      </c>
      <c r="CU492" s="14">
        <f t="shared" si="837"/>
        <v>3.8186157517899749E-2</v>
      </c>
      <c r="CV492" s="14">
        <f t="shared" si="838"/>
        <v>4.2959427207637214E-2</v>
      </c>
      <c r="CW492" s="14">
        <f t="shared" si="839"/>
        <v>4.7732696897374687E-2</v>
      </c>
      <c r="CX492" s="14">
        <f t="shared" si="840"/>
        <v>5.4892601431980888E-2</v>
      </c>
      <c r="CY492" s="14">
        <f t="shared" si="841"/>
        <v>6.2052505966587096E-2</v>
      </c>
      <c r="CZ492" s="14">
        <f t="shared" si="842"/>
        <v>6.9212410501193297E-2</v>
      </c>
      <c r="DA492" s="14">
        <f t="shared" si="843"/>
        <v>7.8758949880668228E-2</v>
      </c>
      <c r="DB492" s="14">
        <f t="shared" si="844"/>
        <v>8.8305489260143172E-2</v>
      </c>
      <c r="DC492" s="14">
        <f t="shared" si="871"/>
        <v>9.5465393794749373E-2</v>
      </c>
      <c r="DD492" s="14">
        <f t="shared" si="771"/>
        <v>0.10501193317422429</v>
      </c>
      <c r="DE492" s="14">
        <f t="shared" si="772"/>
        <v>0.11217183770883052</v>
      </c>
      <c r="DF492" s="14">
        <f t="shared" si="773"/>
        <v>0.11933174224343672</v>
      </c>
      <c r="DG492" s="14">
        <f t="shared" si="774"/>
        <v>0</v>
      </c>
      <c r="DH492" s="14">
        <f t="shared" si="775"/>
        <v>0</v>
      </c>
      <c r="DI492" s="14">
        <f t="shared" si="776"/>
        <v>0</v>
      </c>
      <c r="DJ492" s="14">
        <f t="shared" si="777"/>
        <v>0</v>
      </c>
      <c r="DK492" s="14">
        <f t="shared" si="778"/>
        <v>0</v>
      </c>
      <c r="DL492" s="14">
        <f t="shared" si="779"/>
        <v>0</v>
      </c>
      <c r="DM492" s="14">
        <f t="shared" si="780"/>
        <v>0</v>
      </c>
      <c r="DN492" s="14">
        <f t="shared" si="781"/>
        <v>0</v>
      </c>
      <c r="DO492" s="14">
        <f t="shared" si="782"/>
        <v>0</v>
      </c>
      <c r="DP492" s="14">
        <f t="shared" si="783"/>
        <v>0</v>
      </c>
      <c r="DQ492" s="14">
        <f t="shared" si="784"/>
        <v>0</v>
      </c>
      <c r="DR492" s="14">
        <f t="shared" si="785"/>
        <v>0</v>
      </c>
      <c r="DS492" s="14">
        <f t="shared" si="786"/>
        <v>0</v>
      </c>
      <c r="DT492" s="14">
        <f t="shared" si="787"/>
        <v>0</v>
      </c>
      <c r="DU492" s="14">
        <f t="shared" si="788"/>
        <v>0</v>
      </c>
      <c r="DV492" s="14">
        <f t="shared" si="789"/>
        <v>0</v>
      </c>
      <c r="DW492" s="14">
        <f t="shared" si="790"/>
        <v>0</v>
      </c>
      <c r="DX492" s="14">
        <f t="shared" si="791"/>
        <v>0</v>
      </c>
      <c r="DY492" s="14">
        <f t="shared" si="792"/>
        <v>0</v>
      </c>
      <c r="DZ492" s="14">
        <f t="shared" si="869"/>
        <v>0.99999999999999978</v>
      </c>
    </row>
    <row r="493" spans="1:130">
      <c r="A493" s="18"/>
      <c r="B493" s="18"/>
      <c r="C493" s="18">
        <v>2043</v>
      </c>
      <c r="D493" s="25"/>
      <c r="E493" s="25"/>
      <c r="F493" s="25"/>
      <c r="G493" s="25"/>
      <c r="H493" s="25"/>
      <c r="I493" s="25"/>
      <c r="J493" s="25"/>
      <c r="K493" s="25"/>
      <c r="L493" s="25"/>
      <c r="M493" s="25"/>
      <c r="N493" s="25"/>
      <c r="O493" s="25"/>
      <c r="P493" s="25"/>
      <c r="Q493" s="25"/>
      <c r="R493" s="25"/>
      <c r="S493" s="25"/>
      <c r="T493" s="25"/>
      <c r="U493" s="25"/>
      <c r="V493" s="25"/>
      <c r="W493" s="25"/>
      <c r="X493" s="25"/>
      <c r="Y493" s="25"/>
      <c r="Z493" s="25"/>
      <c r="AA493" s="25">
        <f t="shared" si="853"/>
        <v>0</v>
      </c>
      <c r="AB493" s="25">
        <f t="shared" si="854"/>
        <v>0</v>
      </c>
      <c r="AC493" s="25">
        <f t="shared" si="855"/>
        <v>0</v>
      </c>
      <c r="AD493" s="25">
        <f t="shared" si="856"/>
        <v>0</v>
      </c>
      <c r="AE493" s="25">
        <f t="shared" si="857"/>
        <v>6.6613381477509392E-15</v>
      </c>
      <c r="AF493" s="25">
        <f t="shared" si="858"/>
        <v>2.3999999999999995</v>
      </c>
      <c r="AG493" s="25">
        <f t="shared" si="859"/>
        <v>2.7999999999999994</v>
      </c>
      <c r="AH493" s="25">
        <f t="shared" si="860"/>
        <v>3.1999999999999993</v>
      </c>
      <c r="AI493" s="25">
        <f t="shared" si="861"/>
        <v>3.5999999999999992</v>
      </c>
      <c r="AJ493" s="25">
        <f t="shared" si="862"/>
        <v>3.9999999999999991</v>
      </c>
      <c r="AK493" s="25">
        <f t="shared" si="863"/>
        <v>4.5999999999999988</v>
      </c>
      <c r="AL493" s="25">
        <f t="shared" si="864"/>
        <v>5.1999999999999993</v>
      </c>
      <c r="AM493" s="25">
        <f t="shared" si="865"/>
        <v>5.7999999999999989</v>
      </c>
      <c r="AN493" s="25">
        <f t="shared" si="866"/>
        <v>6.5999999999999988</v>
      </c>
      <c r="AO493" s="25">
        <f t="shared" si="867"/>
        <v>7.3999999999999986</v>
      </c>
      <c r="AP493" s="25">
        <f t="shared" si="868"/>
        <v>7.9999999999999982</v>
      </c>
      <c r="AQ493" s="25">
        <f t="shared" si="870"/>
        <v>8.7999999999999972</v>
      </c>
      <c r="AR493" s="25">
        <f t="shared" si="872"/>
        <v>9.3999999999999986</v>
      </c>
      <c r="AS493" s="25">
        <f t="shared" ref="AS493:AS510" si="873">VLOOKUP($C$107,$D$3:$K$63,$A$74,0)*(B452-B451)</f>
        <v>9.9999999999999982</v>
      </c>
      <c r="AT493" s="25">
        <f>VLOOKUP($C$108,$D$3:$K$63,$A$74,0)*(B451-B450)</f>
        <v>10.399999999999999</v>
      </c>
      <c r="AU493" s="25">
        <f>VLOOKUP($C$109,$D$3:$K$63,$A$74,0)*B450</f>
        <v>0</v>
      </c>
      <c r="AV493" s="25"/>
      <c r="AW493" s="25"/>
      <c r="AX493" s="25"/>
      <c r="AY493" s="25"/>
      <c r="AZ493" s="25"/>
      <c r="BA493" s="25"/>
      <c r="BB493" s="25"/>
      <c r="BC493" s="25"/>
      <c r="BD493" s="25"/>
      <c r="BE493" s="25"/>
      <c r="BF493" s="25"/>
      <c r="BG493" s="25"/>
      <c r="BH493" s="25"/>
      <c r="BI493" s="25"/>
      <c r="BJ493" s="25"/>
      <c r="BK493" s="25"/>
      <c r="BL493" s="25"/>
      <c r="BM493" s="21">
        <f t="shared" si="794"/>
        <v>92.199999999999989</v>
      </c>
      <c r="BN493" s="18"/>
      <c r="BO493" s="18"/>
      <c r="BP493" s="18">
        <v>2043</v>
      </c>
      <c r="BQ493" s="14">
        <f t="shared" si="795"/>
        <v>0</v>
      </c>
      <c r="BR493" s="14">
        <f t="shared" si="815"/>
        <v>0</v>
      </c>
      <c r="BS493" s="14">
        <f t="shared" si="816"/>
        <v>0</v>
      </c>
      <c r="BT493" s="14">
        <f t="shared" si="817"/>
        <v>0</v>
      </c>
      <c r="BU493" s="14">
        <f t="shared" si="818"/>
        <v>0</v>
      </c>
      <c r="BV493" s="14">
        <f t="shared" si="819"/>
        <v>0</v>
      </c>
      <c r="BW493" s="14">
        <f t="shared" si="820"/>
        <v>0</v>
      </c>
      <c r="BX493" s="14">
        <f t="shared" si="821"/>
        <v>0</v>
      </c>
      <c r="BY493" s="14">
        <f t="shared" si="822"/>
        <v>0</v>
      </c>
      <c r="BZ493" s="14">
        <f t="shared" si="823"/>
        <v>0</v>
      </c>
      <c r="CA493" s="14">
        <f t="shared" si="824"/>
        <v>0</v>
      </c>
      <c r="CB493" s="14">
        <f t="shared" si="825"/>
        <v>0</v>
      </c>
      <c r="CC493" s="14">
        <f t="shared" si="826"/>
        <v>0</v>
      </c>
      <c r="CD493" s="14">
        <f t="shared" si="827"/>
        <v>0</v>
      </c>
      <c r="CE493" s="14">
        <f t="shared" si="828"/>
        <v>0</v>
      </c>
      <c r="CF493" s="14">
        <f t="shared" si="829"/>
        <v>0</v>
      </c>
      <c r="CG493" s="14">
        <f t="shared" si="812"/>
        <v>0</v>
      </c>
      <c r="CH493" s="14">
        <f t="shared" si="765"/>
        <v>0</v>
      </c>
      <c r="CI493" s="14">
        <f t="shared" si="766"/>
        <v>0</v>
      </c>
      <c r="CJ493" s="14">
        <f t="shared" si="767"/>
        <v>0</v>
      </c>
      <c r="CK493" s="14">
        <f t="shared" si="768"/>
        <v>0</v>
      </c>
      <c r="CL493" s="14">
        <f t="shared" si="769"/>
        <v>0</v>
      </c>
      <c r="CM493" s="14">
        <f t="shared" si="796"/>
        <v>0</v>
      </c>
      <c r="CN493" s="14">
        <f t="shared" si="830"/>
        <v>0</v>
      </c>
      <c r="CO493" s="14">
        <f t="shared" si="831"/>
        <v>0</v>
      </c>
      <c r="CP493" s="14">
        <f t="shared" si="832"/>
        <v>0</v>
      </c>
      <c r="CQ493" s="14">
        <f t="shared" si="833"/>
        <v>0</v>
      </c>
      <c r="CR493" s="14">
        <f t="shared" si="834"/>
        <v>7.2248786851962475E-17</v>
      </c>
      <c r="CS493" s="14">
        <f t="shared" si="835"/>
        <v>2.6030368763557483E-2</v>
      </c>
      <c r="CT493" s="14">
        <f t="shared" si="836"/>
        <v>3.0368763557483729E-2</v>
      </c>
      <c r="CU493" s="14">
        <f t="shared" si="837"/>
        <v>3.4707158351409972E-2</v>
      </c>
      <c r="CV493" s="14">
        <f t="shared" si="838"/>
        <v>3.9045553145336219E-2</v>
      </c>
      <c r="CW493" s="14">
        <f t="shared" si="839"/>
        <v>4.3383947939262466E-2</v>
      </c>
      <c r="CX493" s="14">
        <f t="shared" si="840"/>
        <v>4.9891540130151839E-2</v>
      </c>
      <c r="CY493" s="14">
        <f t="shared" si="841"/>
        <v>5.6399132321041212E-2</v>
      </c>
      <c r="CZ493" s="14">
        <f t="shared" si="842"/>
        <v>6.2906724511930578E-2</v>
      </c>
      <c r="DA493" s="14">
        <f t="shared" si="843"/>
        <v>7.1583514099783072E-2</v>
      </c>
      <c r="DB493" s="14">
        <f t="shared" si="844"/>
        <v>8.0260303687635565E-2</v>
      </c>
      <c r="DC493" s="14">
        <f t="shared" si="871"/>
        <v>8.6767895878524931E-2</v>
      </c>
      <c r="DD493" s="14">
        <f t="shared" si="771"/>
        <v>9.5444685466377424E-2</v>
      </c>
      <c r="DE493" s="14">
        <f t="shared" si="772"/>
        <v>0.1019522776572668</v>
      </c>
      <c r="DF493" s="14">
        <f t="shared" si="773"/>
        <v>0.10845986984815617</v>
      </c>
      <c r="DG493" s="14">
        <f t="shared" si="774"/>
        <v>0.11279826464208242</v>
      </c>
      <c r="DH493" s="14">
        <f t="shared" si="775"/>
        <v>0</v>
      </c>
      <c r="DI493" s="14">
        <f t="shared" si="776"/>
        <v>0</v>
      </c>
      <c r="DJ493" s="14">
        <f t="shared" si="777"/>
        <v>0</v>
      </c>
      <c r="DK493" s="14">
        <f t="shared" si="778"/>
        <v>0</v>
      </c>
      <c r="DL493" s="14">
        <f t="shared" si="779"/>
        <v>0</v>
      </c>
      <c r="DM493" s="14">
        <f t="shared" si="780"/>
        <v>0</v>
      </c>
      <c r="DN493" s="14">
        <f t="shared" si="781"/>
        <v>0</v>
      </c>
      <c r="DO493" s="14">
        <f t="shared" si="782"/>
        <v>0</v>
      </c>
      <c r="DP493" s="14">
        <f t="shared" si="783"/>
        <v>0</v>
      </c>
      <c r="DQ493" s="14">
        <f t="shared" si="784"/>
        <v>0</v>
      </c>
      <c r="DR493" s="14">
        <f t="shared" si="785"/>
        <v>0</v>
      </c>
      <c r="DS493" s="14">
        <f t="shared" si="786"/>
        <v>0</v>
      </c>
      <c r="DT493" s="14">
        <f t="shared" si="787"/>
        <v>0</v>
      </c>
      <c r="DU493" s="14">
        <f t="shared" si="788"/>
        <v>0</v>
      </c>
      <c r="DV493" s="14">
        <f t="shared" si="789"/>
        <v>0</v>
      </c>
      <c r="DW493" s="14">
        <f t="shared" si="790"/>
        <v>0</v>
      </c>
      <c r="DX493" s="14">
        <f t="shared" si="791"/>
        <v>0</v>
      </c>
      <c r="DY493" s="14">
        <f t="shared" si="792"/>
        <v>0</v>
      </c>
      <c r="DZ493" s="14">
        <f t="shared" si="869"/>
        <v>0.99999999999999989</v>
      </c>
    </row>
    <row r="494" spans="1:130">
      <c r="A494" s="18"/>
      <c r="B494" s="18"/>
      <c r="C494" s="18">
        <v>2044</v>
      </c>
      <c r="D494" s="25"/>
      <c r="E494" s="25"/>
      <c r="F494" s="25"/>
      <c r="G494" s="25"/>
      <c r="H494" s="25"/>
      <c r="I494" s="25"/>
      <c r="J494" s="25"/>
      <c r="K494" s="25"/>
      <c r="L494" s="25"/>
      <c r="M494" s="25"/>
      <c r="N494" s="25"/>
      <c r="O494" s="25"/>
      <c r="P494" s="25"/>
      <c r="Q494" s="25"/>
      <c r="R494" s="25"/>
      <c r="S494" s="25"/>
      <c r="T494" s="25"/>
      <c r="U494" s="25"/>
      <c r="V494" s="25"/>
      <c r="W494" s="25"/>
      <c r="X494" s="25"/>
      <c r="Y494" s="25"/>
      <c r="Z494" s="25"/>
      <c r="AA494" s="25"/>
      <c r="AB494" s="25">
        <f t="shared" si="854"/>
        <v>0</v>
      </c>
      <c r="AC494" s="25">
        <f t="shared" si="855"/>
        <v>0</v>
      </c>
      <c r="AD494" s="25">
        <f t="shared" si="856"/>
        <v>0</v>
      </c>
      <c r="AE494" s="25">
        <f t="shared" si="857"/>
        <v>0</v>
      </c>
      <c r="AF494" s="25">
        <f t="shared" si="858"/>
        <v>7.9936057773011271E-15</v>
      </c>
      <c r="AG494" s="25">
        <f t="shared" si="859"/>
        <v>2.7999999999999994</v>
      </c>
      <c r="AH494" s="25">
        <f t="shared" si="860"/>
        <v>3.1999999999999993</v>
      </c>
      <c r="AI494" s="25">
        <f t="shared" si="861"/>
        <v>3.5999999999999992</v>
      </c>
      <c r="AJ494" s="25">
        <f t="shared" si="862"/>
        <v>3.9999999999999991</v>
      </c>
      <c r="AK494" s="25">
        <f t="shared" si="863"/>
        <v>4.5999999999999988</v>
      </c>
      <c r="AL494" s="25">
        <f t="shared" si="864"/>
        <v>5.1999999999999993</v>
      </c>
      <c r="AM494" s="25">
        <f t="shared" si="865"/>
        <v>5.7999999999999989</v>
      </c>
      <c r="AN494" s="25">
        <f t="shared" si="866"/>
        <v>6.5999999999999988</v>
      </c>
      <c r="AO494" s="25">
        <f t="shared" si="867"/>
        <v>7.3999999999999986</v>
      </c>
      <c r="AP494" s="25">
        <f t="shared" si="868"/>
        <v>7.9999999999999982</v>
      </c>
      <c r="AQ494" s="25">
        <f t="shared" si="870"/>
        <v>8.7999999999999972</v>
      </c>
      <c r="AR494" s="25">
        <f t="shared" si="872"/>
        <v>9.3999999999999986</v>
      </c>
      <c r="AS494" s="25">
        <f t="shared" si="873"/>
        <v>9.9999999999999982</v>
      </c>
      <c r="AT494" s="25">
        <f t="shared" ref="AT494:AT510" si="874">VLOOKUP($C$108,$D$3:$K$63,$A$74,0)*(B452-B451)</f>
        <v>10.399999999999999</v>
      </c>
      <c r="AU494" s="25">
        <f>VLOOKUP($C$109,$D$3:$K$63,$A$74,0)*(B451-B450)</f>
        <v>10.799999999999997</v>
      </c>
      <c r="AV494" s="25">
        <f>VLOOKUP($C$110,$D$3:$K$63,$A$74,0)*B450</f>
        <v>0</v>
      </c>
      <c r="AW494" s="25"/>
      <c r="AX494" s="25"/>
      <c r="AY494" s="25"/>
      <c r="AZ494" s="25"/>
      <c r="BA494" s="25"/>
      <c r="BB494" s="25"/>
      <c r="BC494" s="25"/>
      <c r="BD494" s="25"/>
      <c r="BE494" s="25"/>
      <c r="BF494" s="25"/>
      <c r="BG494" s="25"/>
      <c r="BH494" s="25"/>
      <c r="BI494" s="25"/>
      <c r="BJ494" s="25"/>
      <c r="BK494" s="25"/>
      <c r="BL494" s="25"/>
      <c r="BM494" s="21">
        <f t="shared" si="794"/>
        <v>100.60000000000001</v>
      </c>
      <c r="BN494" s="18"/>
      <c r="BO494" s="18"/>
      <c r="BP494" s="18">
        <v>2044</v>
      </c>
      <c r="BQ494" s="14">
        <f t="shared" si="795"/>
        <v>0</v>
      </c>
      <c r="BR494" s="14">
        <f t="shared" si="815"/>
        <v>0</v>
      </c>
      <c r="BS494" s="14">
        <f t="shared" si="816"/>
        <v>0</v>
      </c>
      <c r="BT494" s="14">
        <f t="shared" si="817"/>
        <v>0</v>
      </c>
      <c r="BU494" s="14">
        <f t="shared" si="818"/>
        <v>0</v>
      </c>
      <c r="BV494" s="14">
        <f t="shared" si="819"/>
        <v>0</v>
      </c>
      <c r="BW494" s="14">
        <f t="shared" si="820"/>
        <v>0</v>
      </c>
      <c r="BX494" s="14">
        <f t="shared" si="821"/>
        <v>0</v>
      </c>
      <c r="BY494" s="14">
        <f t="shared" si="822"/>
        <v>0</v>
      </c>
      <c r="BZ494" s="14">
        <f t="shared" si="823"/>
        <v>0</v>
      </c>
      <c r="CA494" s="14">
        <f t="shared" si="824"/>
        <v>0</v>
      </c>
      <c r="CB494" s="14">
        <f t="shared" si="825"/>
        <v>0</v>
      </c>
      <c r="CC494" s="14">
        <f t="shared" si="826"/>
        <v>0</v>
      </c>
      <c r="CD494" s="14">
        <f t="shared" si="827"/>
        <v>0</v>
      </c>
      <c r="CE494" s="14">
        <f t="shared" si="828"/>
        <v>0</v>
      </c>
      <c r="CF494" s="14">
        <f t="shared" si="829"/>
        <v>0</v>
      </c>
      <c r="CG494" s="14">
        <f t="shared" si="812"/>
        <v>0</v>
      </c>
      <c r="CH494" s="14">
        <f t="shared" si="765"/>
        <v>0</v>
      </c>
      <c r="CI494" s="14">
        <f t="shared" si="766"/>
        <v>0</v>
      </c>
      <c r="CJ494" s="14">
        <f t="shared" si="767"/>
        <v>0</v>
      </c>
      <c r="CK494" s="14">
        <f t="shared" si="768"/>
        <v>0</v>
      </c>
      <c r="CL494" s="14">
        <f t="shared" si="769"/>
        <v>0</v>
      </c>
      <c r="CM494" s="14">
        <f t="shared" si="796"/>
        <v>0</v>
      </c>
      <c r="CN494" s="14">
        <f t="shared" si="830"/>
        <v>0</v>
      </c>
      <c r="CO494" s="14">
        <f t="shared" si="831"/>
        <v>0</v>
      </c>
      <c r="CP494" s="14">
        <f t="shared" si="832"/>
        <v>0</v>
      </c>
      <c r="CQ494" s="14">
        <f t="shared" si="833"/>
        <v>0</v>
      </c>
      <c r="CR494" s="14">
        <f t="shared" si="834"/>
        <v>0</v>
      </c>
      <c r="CS494" s="14">
        <f t="shared" si="835"/>
        <v>7.94593019612438E-17</v>
      </c>
      <c r="CT494" s="14">
        <f t="shared" si="836"/>
        <v>2.7833001988071562E-2</v>
      </c>
      <c r="CU494" s="14">
        <f t="shared" si="837"/>
        <v>3.1809145129224642E-2</v>
      </c>
      <c r="CV494" s="14">
        <f t="shared" si="838"/>
        <v>3.5785288270377726E-2</v>
      </c>
      <c r="CW494" s="14">
        <f t="shared" si="839"/>
        <v>3.9761431411530802E-2</v>
      </c>
      <c r="CX494" s="14">
        <f t="shared" si="840"/>
        <v>4.5725646123260424E-2</v>
      </c>
      <c r="CY494" s="14">
        <f t="shared" si="841"/>
        <v>5.1689860834990047E-2</v>
      </c>
      <c r="CZ494" s="14">
        <f t="shared" si="842"/>
        <v>5.7654075546719669E-2</v>
      </c>
      <c r="DA494" s="14">
        <f t="shared" si="843"/>
        <v>6.5606361829025822E-2</v>
      </c>
      <c r="DB494" s="14">
        <f t="shared" si="844"/>
        <v>7.355864811133199E-2</v>
      </c>
      <c r="DC494" s="14">
        <f t="shared" si="871"/>
        <v>7.9522862823061605E-2</v>
      </c>
      <c r="DD494" s="14">
        <f t="shared" si="771"/>
        <v>8.7475149105367758E-2</v>
      </c>
      <c r="DE494" s="14">
        <f t="shared" si="772"/>
        <v>9.3439363817097387E-2</v>
      </c>
      <c r="DF494" s="14">
        <f t="shared" si="773"/>
        <v>9.9403578528827016E-2</v>
      </c>
      <c r="DG494" s="14">
        <f t="shared" si="774"/>
        <v>0.10337972166998009</v>
      </c>
      <c r="DH494" s="14">
        <f t="shared" si="775"/>
        <v>0.10735586481113317</v>
      </c>
      <c r="DI494" s="14">
        <f t="shared" si="776"/>
        <v>0</v>
      </c>
      <c r="DJ494" s="14">
        <f t="shared" si="777"/>
        <v>0</v>
      </c>
      <c r="DK494" s="14">
        <f t="shared" si="778"/>
        <v>0</v>
      </c>
      <c r="DL494" s="14">
        <f t="shared" si="779"/>
        <v>0</v>
      </c>
      <c r="DM494" s="14">
        <f t="shared" si="780"/>
        <v>0</v>
      </c>
      <c r="DN494" s="14">
        <f t="shared" si="781"/>
        <v>0</v>
      </c>
      <c r="DO494" s="14">
        <f t="shared" si="782"/>
        <v>0</v>
      </c>
      <c r="DP494" s="14">
        <f t="shared" si="783"/>
        <v>0</v>
      </c>
      <c r="DQ494" s="14">
        <f t="shared" si="784"/>
        <v>0</v>
      </c>
      <c r="DR494" s="14">
        <f t="shared" si="785"/>
        <v>0</v>
      </c>
      <c r="DS494" s="14">
        <f t="shared" si="786"/>
        <v>0</v>
      </c>
      <c r="DT494" s="14">
        <f t="shared" si="787"/>
        <v>0</v>
      </c>
      <c r="DU494" s="14">
        <f t="shared" si="788"/>
        <v>0</v>
      </c>
      <c r="DV494" s="14">
        <f t="shared" si="789"/>
        <v>0</v>
      </c>
      <c r="DW494" s="14">
        <f t="shared" si="790"/>
        <v>0</v>
      </c>
      <c r="DX494" s="14">
        <f t="shared" si="791"/>
        <v>0</v>
      </c>
      <c r="DY494" s="14">
        <f t="shared" si="792"/>
        <v>0</v>
      </c>
      <c r="DZ494" s="14">
        <f t="shared" si="869"/>
        <v>0.99999999999999978</v>
      </c>
    </row>
    <row r="495" spans="1:130">
      <c r="A495" s="18"/>
      <c r="B495" s="18"/>
      <c r="C495" s="18">
        <v>2045</v>
      </c>
      <c r="D495" s="25"/>
      <c r="E495" s="25"/>
      <c r="F495" s="25"/>
      <c r="G495" s="25"/>
      <c r="H495" s="25"/>
      <c r="I495" s="25"/>
      <c r="J495" s="25"/>
      <c r="K495" s="25"/>
      <c r="L495" s="25"/>
      <c r="M495" s="25"/>
      <c r="N495" s="25"/>
      <c r="O495" s="25"/>
      <c r="P495" s="25"/>
      <c r="Q495" s="25"/>
      <c r="R495" s="25"/>
      <c r="S495" s="25"/>
      <c r="T495" s="25"/>
      <c r="U495" s="25"/>
      <c r="V495" s="25"/>
      <c r="W495" s="25"/>
      <c r="X495" s="25"/>
      <c r="Y495" s="25"/>
      <c r="Z495" s="25"/>
      <c r="AA495" s="25"/>
      <c r="AB495" s="25"/>
      <c r="AC495" s="25">
        <f t="shared" si="855"/>
        <v>0</v>
      </c>
      <c r="AD495" s="25">
        <f t="shared" si="856"/>
        <v>0</v>
      </c>
      <c r="AE495" s="25">
        <f t="shared" si="857"/>
        <v>0</v>
      </c>
      <c r="AF495" s="25">
        <f t="shared" si="858"/>
        <v>0</v>
      </c>
      <c r="AG495" s="25">
        <f t="shared" si="859"/>
        <v>9.3258734068513149E-15</v>
      </c>
      <c r="AH495" s="25">
        <f t="shared" si="860"/>
        <v>3.1999999999999993</v>
      </c>
      <c r="AI495" s="25">
        <f t="shared" si="861"/>
        <v>3.5999999999999992</v>
      </c>
      <c r="AJ495" s="25">
        <f t="shared" si="862"/>
        <v>3.9999999999999991</v>
      </c>
      <c r="AK495" s="25">
        <f t="shared" si="863"/>
        <v>4.5999999999999988</v>
      </c>
      <c r="AL495" s="25">
        <f t="shared" si="864"/>
        <v>5.1999999999999993</v>
      </c>
      <c r="AM495" s="25">
        <f t="shared" si="865"/>
        <v>5.7999999999999989</v>
      </c>
      <c r="AN495" s="25">
        <f t="shared" si="866"/>
        <v>6.5999999999999988</v>
      </c>
      <c r="AO495" s="25">
        <f t="shared" si="867"/>
        <v>7.3999999999999986</v>
      </c>
      <c r="AP495" s="25">
        <f t="shared" si="868"/>
        <v>7.9999999999999982</v>
      </c>
      <c r="AQ495" s="25">
        <f t="shared" si="870"/>
        <v>8.7999999999999972</v>
      </c>
      <c r="AR495" s="25">
        <f t="shared" si="872"/>
        <v>9.3999999999999986</v>
      </c>
      <c r="AS495" s="25">
        <f t="shared" si="873"/>
        <v>9.9999999999999982</v>
      </c>
      <c r="AT495" s="25">
        <f t="shared" si="874"/>
        <v>10.399999999999999</v>
      </c>
      <c r="AU495" s="25">
        <f t="shared" ref="AU495:AU510" si="875">VLOOKUP($C$109,$D$3:$K$63,$A$74,0)*(B452-B451)</f>
        <v>10.799999999999997</v>
      </c>
      <c r="AV495" s="25">
        <f>VLOOKUP($C$110,$D$3:$K$63,$A$74,0)*(B451-B450)</f>
        <v>11.199999999999998</v>
      </c>
      <c r="AW495" s="25">
        <f>VLOOKUP($C$111,$D$3:$K$63,$A$74,0)*B450</f>
        <v>0</v>
      </c>
      <c r="AX495" s="25"/>
      <c r="AY495" s="25"/>
      <c r="AZ495" s="25"/>
      <c r="BA495" s="25"/>
      <c r="BB495" s="25"/>
      <c r="BC495" s="25"/>
      <c r="BD495" s="25"/>
      <c r="BE495" s="25"/>
      <c r="BF495" s="25"/>
      <c r="BG495" s="25"/>
      <c r="BH495" s="25"/>
      <c r="BI495" s="25"/>
      <c r="BJ495" s="25"/>
      <c r="BK495" s="25"/>
      <c r="BL495" s="25"/>
      <c r="BM495" s="21">
        <f t="shared" si="794"/>
        <v>109</v>
      </c>
      <c r="BN495" s="18"/>
      <c r="BO495" s="18"/>
      <c r="BP495" s="18">
        <v>2045</v>
      </c>
      <c r="BQ495" s="14">
        <f t="shared" si="795"/>
        <v>0</v>
      </c>
      <c r="BR495" s="14">
        <f t="shared" si="815"/>
        <v>0</v>
      </c>
      <c r="BS495" s="14">
        <f t="shared" si="816"/>
        <v>0</v>
      </c>
      <c r="BT495" s="14">
        <f t="shared" si="817"/>
        <v>0</v>
      </c>
      <c r="BU495" s="14">
        <f t="shared" si="818"/>
        <v>0</v>
      </c>
      <c r="BV495" s="14">
        <f t="shared" si="819"/>
        <v>0</v>
      </c>
      <c r="BW495" s="14">
        <f t="shared" si="820"/>
        <v>0</v>
      </c>
      <c r="BX495" s="14">
        <f t="shared" si="821"/>
        <v>0</v>
      </c>
      <c r="BY495" s="14">
        <f t="shared" si="822"/>
        <v>0</v>
      </c>
      <c r="BZ495" s="14">
        <f t="shared" si="823"/>
        <v>0</v>
      </c>
      <c r="CA495" s="14">
        <f t="shared" si="824"/>
        <v>0</v>
      </c>
      <c r="CB495" s="14">
        <f t="shared" si="825"/>
        <v>0</v>
      </c>
      <c r="CC495" s="14">
        <f t="shared" si="826"/>
        <v>0</v>
      </c>
      <c r="CD495" s="14">
        <f t="shared" si="827"/>
        <v>0</v>
      </c>
      <c r="CE495" s="14">
        <f t="shared" si="828"/>
        <v>0</v>
      </c>
      <c r="CF495" s="14">
        <f t="shared" si="829"/>
        <v>0</v>
      </c>
      <c r="CG495" s="14">
        <f t="shared" si="812"/>
        <v>0</v>
      </c>
      <c r="CH495" s="14">
        <f t="shared" si="765"/>
        <v>0</v>
      </c>
      <c r="CI495" s="14">
        <f t="shared" si="766"/>
        <v>0</v>
      </c>
      <c r="CJ495" s="14">
        <f t="shared" si="767"/>
        <v>0</v>
      </c>
      <c r="CK495" s="14">
        <f t="shared" si="768"/>
        <v>0</v>
      </c>
      <c r="CL495" s="14">
        <f t="shared" si="769"/>
        <v>0</v>
      </c>
      <c r="CM495" s="14">
        <f t="shared" si="796"/>
        <v>0</v>
      </c>
      <c r="CN495" s="14">
        <f t="shared" si="830"/>
        <v>0</v>
      </c>
      <c r="CO495" s="14">
        <f t="shared" si="831"/>
        <v>0</v>
      </c>
      <c r="CP495" s="14">
        <f t="shared" si="832"/>
        <v>0</v>
      </c>
      <c r="CQ495" s="14">
        <f t="shared" si="833"/>
        <v>0</v>
      </c>
      <c r="CR495" s="14">
        <f t="shared" si="834"/>
        <v>0</v>
      </c>
      <c r="CS495" s="14">
        <f t="shared" si="835"/>
        <v>0</v>
      </c>
      <c r="CT495" s="14">
        <f t="shared" si="836"/>
        <v>8.5558471622489133E-17</v>
      </c>
      <c r="CU495" s="14">
        <f t="shared" si="837"/>
        <v>2.9357798165137609E-2</v>
      </c>
      <c r="CV495" s="14">
        <f t="shared" si="838"/>
        <v>3.3027522935779811E-2</v>
      </c>
      <c r="CW495" s="14">
        <f t="shared" si="839"/>
        <v>3.6697247706422013E-2</v>
      </c>
      <c r="CX495" s="14">
        <f t="shared" si="840"/>
        <v>4.220183486238531E-2</v>
      </c>
      <c r="CY495" s="14">
        <f t="shared" si="841"/>
        <v>4.770642201834862E-2</v>
      </c>
      <c r="CZ495" s="14">
        <f t="shared" si="842"/>
        <v>5.3211009174311916E-2</v>
      </c>
      <c r="DA495" s="14">
        <f t="shared" si="843"/>
        <v>6.055045871559632E-2</v>
      </c>
      <c r="DB495" s="14">
        <f t="shared" si="844"/>
        <v>6.7889908256880724E-2</v>
      </c>
      <c r="DC495" s="14">
        <f t="shared" si="871"/>
        <v>7.3394495412844027E-2</v>
      </c>
      <c r="DD495" s="14">
        <f t="shared" si="771"/>
        <v>8.0733944954128417E-2</v>
      </c>
      <c r="DE495" s="14">
        <f t="shared" si="772"/>
        <v>8.6238532110091734E-2</v>
      </c>
      <c r="DF495" s="14">
        <f t="shared" si="773"/>
        <v>9.1743119266055023E-2</v>
      </c>
      <c r="DG495" s="14">
        <f t="shared" si="774"/>
        <v>9.5412844036697239E-2</v>
      </c>
      <c r="DH495" s="14">
        <f t="shared" si="775"/>
        <v>9.9082568807339427E-2</v>
      </c>
      <c r="DI495" s="14">
        <f t="shared" si="776"/>
        <v>0.10275229357798163</v>
      </c>
      <c r="DJ495" s="14">
        <f t="shared" si="777"/>
        <v>0</v>
      </c>
      <c r="DK495" s="14">
        <f t="shared" si="778"/>
        <v>0</v>
      </c>
      <c r="DL495" s="14">
        <f t="shared" si="779"/>
        <v>0</v>
      </c>
      <c r="DM495" s="14">
        <f t="shared" si="780"/>
        <v>0</v>
      </c>
      <c r="DN495" s="14">
        <f t="shared" si="781"/>
        <v>0</v>
      </c>
      <c r="DO495" s="14">
        <f t="shared" si="782"/>
        <v>0</v>
      </c>
      <c r="DP495" s="14">
        <f t="shared" si="783"/>
        <v>0</v>
      </c>
      <c r="DQ495" s="14">
        <f t="shared" si="784"/>
        <v>0</v>
      </c>
      <c r="DR495" s="14">
        <f t="shared" si="785"/>
        <v>0</v>
      </c>
      <c r="DS495" s="14">
        <f t="shared" si="786"/>
        <v>0</v>
      </c>
      <c r="DT495" s="14">
        <f t="shared" si="787"/>
        <v>0</v>
      </c>
      <c r="DU495" s="14">
        <f t="shared" si="788"/>
        <v>0</v>
      </c>
      <c r="DV495" s="14">
        <f t="shared" si="789"/>
        <v>0</v>
      </c>
      <c r="DW495" s="14">
        <f t="shared" si="790"/>
        <v>0</v>
      </c>
      <c r="DX495" s="14">
        <f t="shared" si="791"/>
        <v>0</v>
      </c>
      <c r="DY495" s="14">
        <f t="shared" si="792"/>
        <v>0</v>
      </c>
      <c r="DZ495" s="14">
        <f t="shared" si="869"/>
        <v>1</v>
      </c>
    </row>
    <row r="496" spans="1:130">
      <c r="A496" s="18"/>
      <c r="B496" s="18"/>
      <c r="C496" s="18">
        <v>2046</v>
      </c>
      <c r="D496" s="25"/>
      <c r="E496" s="25"/>
      <c r="F496" s="25"/>
      <c r="G496" s="25"/>
      <c r="H496" s="25"/>
      <c r="I496" s="25"/>
      <c r="J496" s="25"/>
      <c r="K496" s="25"/>
      <c r="L496" s="25"/>
      <c r="M496" s="25"/>
      <c r="N496" s="25"/>
      <c r="O496" s="25"/>
      <c r="P496" s="25"/>
      <c r="Q496" s="25"/>
      <c r="R496" s="25"/>
      <c r="S496" s="25"/>
      <c r="T496" s="25"/>
      <c r="U496" s="25"/>
      <c r="V496" s="25"/>
      <c r="W496" s="25"/>
      <c r="X496" s="25"/>
      <c r="Y496" s="25"/>
      <c r="Z496" s="25"/>
      <c r="AA496" s="25"/>
      <c r="AB496" s="25"/>
      <c r="AC496" s="25"/>
      <c r="AD496" s="25">
        <f t="shared" si="856"/>
        <v>0</v>
      </c>
      <c r="AE496" s="25">
        <f t="shared" si="857"/>
        <v>0</v>
      </c>
      <c r="AF496" s="25">
        <f t="shared" si="858"/>
        <v>0</v>
      </c>
      <c r="AG496" s="25">
        <f t="shared" si="859"/>
        <v>0</v>
      </c>
      <c r="AH496" s="25">
        <f t="shared" si="860"/>
        <v>1.0658141036401503E-14</v>
      </c>
      <c r="AI496" s="25">
        <f t="shared" si="861"/>
        <v>3.5999999999999992</v>
      </c>
      <c r="AJ496" s="25">
        <f t="shared" si="862"/>
        <v>3.9999999999999991</v>
      </c>
      <c r="AK496" s="25">
        <f t="shared" si="863"/>
        <v>4.5999999999999988</v>
      </c>
      <c r="AL496" s="25">
        <f t="shared" si="864"/>
        <v>5.1999999999999993</v>
      </c>
      <c r="AM496" s="25">
        <f t="shared" si="865"/>
        <v>5.7999999999999989</v>
      </c>
      <c r="AN496" s="25">
        <f t="shared" si="866"/>
        <v>6.5999999999999988</v>
      </c>
      <c r="AO496" s="25">
        <f t="shared" si="867"/>
        <v>7.3999999999999986</v>
      </c>
      <c r="AP496" s="25">
        <f t="shared" si="868"/>
        <v>7.9999999999999982</v>
      </c>
      <c r="AQ496" s="25">
        <f t="shared" si="870"/>
        <v>8.7999999999999972</v>
      </c>
      <c r="AR496" s="25">
        <f t="shared" si="872"/>
        <v>9.3999999999999986</v>
      </c>
      <c r="AS496" s="25">
        <f t="shared" si="873"/>
        <v>9.9999999999999982</v>
      </c>
      <c r="AT496" s="25">
        <f t="shared" si="874"/>
        <v>10.399999999999999</v>
      </c>
      <c r="AU496" s="25">
        <f t="shared" si="875"/>
        <v>10.799999999999997</v>
      </c>
      <c r="AV496" s="25">
        <f t="shared" ref="AV496:AV510" si="876">VLOOKUP($C$110,$D$3:$K$63,$A$74,0)*(B452-B451)</f>
        <v>11.199999999999998</v>
      </c>
      <c r="AW496" s="25">
        <f>VLOOKUP($C$111,$D$3:$K$63,$A$74,0)*(B451-B450)</f>
        <v>11.399999999999997</v>
      </c>
      <c r="AX496" s="25">
        <f>VLOOKUP($C$112,$D$3:$K$63,$A$74,0)*B450</f>
        <v>0</v>
      </c>
      <c r="AY496" s="25"/>
      <c r="AZ496" s="25"/>
      <c r="BA496" s="25"/>
      <c r="BB496" s="25"/>
      <c r="BC496" s="25"/>
      <c r="BD496" s="25"/>
      <c r="BE496" s="25"/>
      <c r="BF496" s="25"/>
      <c r="BG496" s="25"/>
      <c r="BH496" s="25"/>
      <c r="BI496" s="25"/>
      <c r="BJ496" s="25"/>
      <c r="BK496" s="25"/>
      <c r="BL496" s="25"/>
      <c r="BM496" s="21">
        <f t="shared" si="794"/>
        <v>117.19999999999997</v>
      </c>
      <c r="BN496" s="18"/>
      <c r="BO496" s="18"/>
      <c r="BP496" s="18">
        <v>2046</v>
      </c>
      <c r="BQ496" s="14">
        <f t="shared" si="795"/>
        <v>0</v>
      </c>
      <c r="BR496" s="14">
        <f t="shared" si="815"/>
        <v>0</v>
      </c>
      <c r="BS496" s="14">
        <f t="shared" si="816"/>
        <v>0</v>
      </c>
      <c r="BT496" s="14">
        <f t="shared" si="817"/>
        <v>0</v>
      </c>
      <c r="BU496" s="14">
        <f t="shared" si="818"/>
        <v>0</v>
      </c>
      <c r="BV496" s="14">
        <f t="shared" si="819"/>
        <v>0</v>
      </c>
      <c r="BW496" s="14">
        <f t="shared" si="820"/>
        <v>0</v>
      </c>
      <c r="BX496" s="14">
        <f t="shared" si="821"/>
        <v>0</v>
      </c>
      <c r="BY496" s="14">
        <f t="shared" si="822"/>
        <v>0</v>
      </c>
      <c r="BZ496" s="14">
        <f t="shared" si="823"/>
        <v>0</v>
      </c>
      <c r="CA496" s="14">
        <f t="shared" si="824"/>
        <v>0</v>
      </c>
      <c r="CB496" s="14">
        <f t="shared" si="825"/>
        <v>0</v>
      </c>
      <c r="CC496" s="14">
        <f t="shared" si="826"/>
        <v>0</v>
      </c>
      <c r="CD496" s="14">
        <f t="shared" si="827"/>
        <v>0</v>
      </c>
      <c r="CE496" s="14">
        <f t="shared" si="828"/>
        <v>0</v>
      </c>
      <c r="CF496" s="14">
        <f t="shared" si="829"/>
        <v>0</v>
      </c>
      <c r="CG496" s="14">
        <f t="shared" si="812"/>
        <v>0</v>
      </c>
      <c r="CH496" s="14">
        <f t="shared" si="765"/>
        <v>0</v>
      </c>
      <c r="CI496" s="14">
        <f t="shared" si="766"/>
        <v>0</v>
      </c>
      <c r="CJ496" s="14">
        <f t="shared" si="767"/>
        <v>0</v>
      </c>
      <c r="CK496" s="14">
        <f t="shared" si="768"/>
        <v>0</v>
      </c>
      <c r="CL496" s="14">
        <f t="shared" si="769"/>
        <v>0</v>
      </c>
      <c r="CM496" s="14">
        <f t="shared" si="796"/>
        <v>0</v>
      </c>
      <c r="CN496" s="14">
        <f t="shared" si="830"/>
        <v>0</v>
      </c>
      <c r="CO496" s="14">
        <f t="shared" si="831"/>
        <v>0</v>
      </c>
      <c r="CP496" s="14">
        <f t="shared" si="832"/>
        <v>0</v>
      </c>
      <c r="CQ496" s="14">
        <f t="shared" si="833"/>
        <v>0</v>
      </c>
      <c r="CR496" s="14">
        <f t="shared" si="834"/>
        <v>0</v>
      </c>
      <c r="CS496" s="14">
        <f t="shared" si="835"/>
        <v>0</v>
      </c>
      <c r="CT496" s="14">
        <f t="shared" si="836"/>
        <v>0</v>
      </c>
      <c r="CU496" s="14">
        <f t="shared" si="837"/>
        <v>9.0939769935166428E-17</v>
      </c>
      <c r="CV496" s="14">
        <f t="shared" si="838"/>
        <v>3.0716723549488054E-2</v>
      </c>
      <c r="CW496" s="14">
        <f t="shared" si="839"/>
        <v>3.4129692832764506E-2</v>
      </c>
      <c r="CX496" s="14">
        <f t="shared" si="840"/>
        <v>3.9249146757679182E-2</v>
      </c>
      <c r="CY496" s="14">
        <f t="shared" si="841"/>
        <v>4.4368600682593858E-2</v>
      </c>
      <c r="CZ496" s="14">
        <f t="shared" si="842"/>
        <v>4.9488054607508533E-2</v>
      </c>
      <c r="DA496" s="14">
        <f t="shared" si="843"/>
        <v>5.6313993174061439E-2</v>
      </c>
      <c r="DB496" s="14">
        <f t="shared" si="844"/>
        <v>6.313993174061433E-2</v>
      </c>
      <c r="DC496" s="14">
        <f t="shared" si="871"/>
        <v>6.8259385665529013E-2</v>
      </c>
      <c r="DD496" s="14">
        <f t="shared" si="771"/>
        <v>7.5085324232081904E-2</v>
      </c>
      <c r="DE496" s="14">
        <f t="shared" si="772"/>
        <v>8.0204778156996587E-2</v>
      </c>
      <c r="DF496" s="14">
        <f t="shared" si="773"/>
        <v>8.5324232081911269E-2</v>
      </c>
      <c r="DG496" s="14">
        <f t="shared" si="774"/>
        <v>8.8737201365187715E-2</v>
      </c>
      <c r="DH496" s="14">
        <f t="shared" si="775"/>
        <v>9.2150170648464161E-2</v>
      </c>
      <c r="DI496" s="14">
        <f t="shared" si="776"/>
        <v>9.556313993174062E-2</v>
      </c>
      <c r="DJ496" s="14">
        <f t="shared" si="777"/>
        <v>9.726962457337883E-2</v>
      </c>
      <c r="DK496" s="14">
        <f t="shared" si="778"/>
        <v>0</v>
      </c>
      <c r="DL496" s="14">
        <f t="shared" si="779"/>
        <v>0</v>
      </c>
      <c r="DM496" s="14">
        <f t="shared" si="780"/>
        <v>0</v>
      </c>
      <c r="DN496" s="14">
        <f t="shared" si="781"/>
        <v>0</v>
      </c>
      <c r="DO496" s="14">
        <f t="shared" si="782"/>
        <v>0</v>
      </c>
      <c r="DP496" s="14">
        <f t="shared" si="783"/>
        <v>0</v>
      </c>
      <c r="DQ496" s="14">
        <f t="shared" si="784"/>
        <v>0</v>
      </c>
      <c r="DR496" s="14">
        <f t="shared" si="785"/>
        <v>0</v>
      </c>
      <c r="DS496" s="14">
        <f t="shared" si="786"/>
        <v>0</v>
      </c>
      <c r="DT496" s="14">
        <f t="shared" si="787"/>
        <v>0</v>
      </c>
      <c r="DU496" s="14">
        <f t="shared" si="788"/>
        <v>0</v>
      </c>
      <c r="DV496" s="14">
        <f t="shared" si="789"/>
        <v>0</v>
      </c>
      <c r="DW496" s="14">
        <f t="shared" si="790"/>
        <v>0</v>
      </c>
      <c r="DX496" s="14">
        <f t="shared" si="791"/>
        <v>0</v>
      </c>
      <c r="DY496" s="14">
        <f t="shared" si="792"/>
        <v>0</v>
      </c>
      <c r="DZ496" s="14">
        <f t="shared" si="869"/>
        <v>1.0000000000000002</v>
      </c>
    </row>
    <row r="497" spans="1:130">
      <c r="A497" s="18"/>
      <c r="B497" s="18"/>
      <c r="C497" s="18">
        <v>2047</v>
      </c>
      <c r="D497" s="25"/>
      <c r="E497" s="25"/>
      <c r="F497" s="25"/>
      <c r="G497" s="25"/>
      <c r="H497" s="25"/>
      <c r="I497" s="25"/>
      <c r="J497" s="25"/>
      <c r="K497" s="25"/>
      <c r="L497" s="25"/>
      <c r="M497" s="25"/>
      <c r="N497" s="25"/>
      <c r="O497" s="25"/>
      <c r="P497" s="25"/>
      <c r="Q497" s="25"/>
      <c r="R497" s="25"/>
      <c r="S497" s="25"/>
      <c r="T497" s="25"/>
      <c r="U497" s="25"/>
      <c r="V497" s="25"/>
      <c r="W497" s="25"/>
      <c r="X497" s="25"/>
      <c r="Y497" s="25"/>
      <c r="Z497" s="25"/>
      <c r="AA497" s="25"/>
      <c r="AB497" s="25"/>
      <c r="AC497" s="25"/>
      <c r="AD497" s="25"/>
      <c r="AE497" s="25">
        <f t="shared" si="857"/>
        <v>0</v>
      </c>
      <c r="AF497" s="25">
        <f t="shared" si="858"/>
        <v>0</v>
      </c>
      <c r="AG497" s="25">
        <f t="shared" si="859"/>
        <v>0</v>
      </c>
      <c r="AH497" s="25">
        <f t="shared" si="860"/>
        <v>0</v>
      </c>
      <c r="AI497" s="25">
        <f t="shared" si="861"/>
        <v>1.1990408665951691E-14</v>
      </c>
      <c r="AJ497" s="25">
        <f t="shared" si="862"/>
        <v>3.9999999999999991</v>
      </c>
      <c r="AK497" s="25">
        <f t="shared" si="863"/>
        <v>4.5999999999999988</v>
      </c>
      <c r="AL497" s="25">
        <f t="shared" si="864"/>
        <v>5.1999999999999993</v>
      </c>
      <c r="AM497" s="25">
        <f t="shared" si="865"/>
        <v>5.7999999999999989</v>
      </c>
      <c r="AN497" s="25">
        <f t="shared" si="866"/>
        <v>6.5999999999999988</v>
      </c>
      <c r="AO497" s="25">
        <f t="shared" si="867"/>
        <v>7.3999999999999986</v>
      </c>
      <c r="AP497" s="25">
        <f t="shared" si="868"/>
        <v>7.9999999999999982</v>
      </c>
      <c r="AQ497" s="25">
        <f t="shared" si="870"/>
        <v>8.7999999999999972</v>
      </c>
      <c r="AR497" s="25">
        <f t="shared" si="872"/>
        <v>9.3999999999999986</v>
      </c>
      <c r="AS497" s="25">
        <f t="shared" si="873"/>
        <v>9.9999999999999982</v>
      </c>
      <c r="AT497" s="25">
        <f t="shared" si="874"/>
        <v>10.399999999999999</v>
      </c>
      <c r="AU497" s="25">
        <f t="shared" si="875"/>
        <v>10.799999999999997</v>
      </c>
      <c r="AV497" s="25">
        <f t="shared" si="876"/>
        <v>11.199999999999998</v>
      </c>
      <c r="AW497" s="25">
        <f t="shared" ref="AW497:AW510" si="877">VLOOKUP($C$111,$D$3:$K$63,$A$74,0)*(B452-B451)</f>
        <v>11.399999999999997</v>
      </c>
      <c r="AX497" s="25">
        <f>VLOOKUP($C$112,$D$3:$K$63,$A$74,0)*(B451-B450)</f>
        <v>11.599999999999998</v>
      </c>
      <c r="AY497" s="25">
        <f>VLOOKUP($C$113,$D$3:$K$63,$A$74,0)*B450</f>
        <v>0</v>
      </c>
      <c r="AZ497" s="25"/>
      <c r="BA497" s="25"/>
      <c r="BB497" s="25"/>
      <c r="BC497" s="25"/>
      <c r="BD497" s="25"/>
      <c r="BE497" s="25"/>
      <c r="BF497" s="25"/>
      <c r="BG497" s="25"/>
      <c r="BH497" s="25"/>
      <c r="BI497" s="25"/>
      <c r="BJ497" s="25"/>
      <c r="BK497" s="25"/>
      <c r="BL497" s="25"/>
      <c r="BM497" s="21">
        <f t="shared" si="794"/>
        <v>125.19999999999997</v>
      </c>
      <c r="BN497" s="18"/>
      <c r="BO497" s="18"/>
      <c r="BP497" s="18">
        <v>2047</v>
      </c>
      <c r="BQ497" s="14">
        <f t="shared" si="795"/>
        <v>0</v>
      </c>
      <c r="BR497" s="14">
        <f t="shared" si="815"/>
        <v>0</v>
      </c>
      <c r="BS497" s="14">
        <f t="shared" si="816"/>
        <v>0</v>
      </c>
      <c r="BT497" s="14">
        <f t="shared" si="817"/>
        <v>0</v>
      </c>
      <c r="BU497" s="14">
        <f t="shared" si="818"/>
        <v>0</v>
      </c>
      <c r="BV497" s="14">
        <f t="shared" si="819"/>
        <v>0</v>
      </c>
      <c r="BW497" s="14">
        <f t="shared" si="820"/>
        <v>0</v>
      </c>
      <c r="BX497" s="14">
        <f t="shared" si="821"/>
        <v>0</v>
      </c>
      <c r="BY497" s="14">
        <f t="shared" si="822"/>
        <v>0</v>
      </c>
      <c r="BZ497" s="14">
        <f t="shared" si="823"/>
        <v>0</v>
      </c>
      <c r="CA497" s="14">
        <f t="shared" si="824"/>
        <v>0</v>
      </c>
      <c r="CB497" s="14">
        <f t="shared" si="825"/>
        <v>0</v>
      </c>
      <c r="CC497" s="14">
        <f t="shared" si="826"/>
        <v>0</v>
      </c>
      <c r="CD497" s="14">
        <f t="shared" si="827"/>
        <v>0</v>
      </c>
      <c r="CE497" s="14">
        <f t="shared" si="828"/>
        <v>0</v>
      </c>
      <c r="CF497" s="14">
        <f t="shared" si="829"/>
        <v>0</v>
      </c>
      <c r="CG497" s="14">
        <f t="shared" si="812"/>
        <v>0</v>
      </c>
      <c r="CH497" s="14">
        <f t="shared" si="765"/>
        <v>0</v>
      </c>
      <c r="CI497" s="14">
        <f t="shared" si="766"/>
        <v>0</v>
      </c>
      <c r="CJ497" s="14">
        <f t="shared" si="767"/>
        <v>0</v>
      </c>
      <c r="CK497" s="14">
        <f t="shared" si="768"/>
        <v>0</v>
      </c>
      <c r="CL497" s="14">
        <f t="shared" si="769"/>
        <v>0</v>
      </c>
      <c r="CM497" s="14">
        <f t="shared" si="796"/>
        <v>0</v>
      </c>
      <c r="CN497" s="14">
        <f t="shared" si="830"/>
        <v>0</v>
      </c>
      <c r="CO497" s="14">
        <f t="shared" si="831"/>
        <v>0</v>
      </c>
      <c r="CP497" s="14">
        <f t="shared" si="832"/>
        <v>0</v>
      </c>
      <c r="CQ497" s="14">
        <f t="shared" si="833"/>
        <v>0</v>
      </c>
      <c r="CR497" s="14">
        <f t="shared" si="834"/>
        <v>0</v>
      </c>
      <c r="CS497" s="14">
        <f t="shared" si="835"/>
        <v>0</v>
      </c>
      <c r="CT497" s="14">
        <f t="shared" si="836"/>
        <v>0</v>
      </c>
      <c r="CU497" s="14">
        <f t="shared" si="837"/>
        <v>0</v>
      </c>
      <c r="CV497" s="14">
        <f t="shared" si="838"/>
        <v>9.5770037267984773E-17</v>
      </c>
      <c r="CW497" s="14">
        <f t="shared" si="839"/>
        <v>3.1948881789137379E-2</v>
      </c>
      <c r="CX497" s="14">
        <f t="shared" si="840"/>
        <v>3.6741214057507986E-2</v>
      </c>
      <c r="CY497" s="14">
        <f t="shared" si="841"/>
        <v>4.1533546325878599E-2</v>
      </c>
      <c r="CZ497" s="14">
        <f t="shared" si="842"/>
        <v>4.6325878594249199E-2</v>
      </c>
      <c r="DA497" s="14">
        <f t="shared" si="843"/>
        <v>5.2715654952076675E-2</v>
      </c>
      <c r="DB497" s="14">
        <f t="shared" si="844"/>
        <v>5.9105431309904151E-2</v>
      </c>
      <c r="DC497" s="14">
        <f t="shared" si="871"/>
        <v>6.3897763578274758E-2</v>
      </c>
      <c r="DD497" s="14">
        <f t="shared" si="771"/>
        <v>7.0287539936102233E-2</v>
      </c>
      <c r="DE497" s="14">
        <f t="shared" si="772"/>
        <v>7.5079872204472847E-2</v>
      </c>
      <c r="DF497" s="14">
        <f t="shared" si="773"/>
        <v>7.9872204472843447E-2</v>
      </c>
      <c r="DG497" s="14">
        <f t="shared" si="774"/>
        <v>8.3067092651757199E-2</v>
      </c>
      <c r="DH497" s="14">
        <f t="shared" si="775"/>
        <v>8.6261980830670923E-2</v>
      </c>
      <c r="DI497" s="14">
        <f t="shared" si="776"/>
        <v>8.9456869009584661E-2</v>
      </c>
      <c r="DJ497" s="14">
        <f t="shared" si="777"/>
        <v>9.1054313099041523E-2</v>
      </c>
      <c r="DK497" s="14">
        <f t="shared" si="778"/>
        <v>9.2651757188498399E-2</v>
      </c>
      <c r="DL497" s="14">
        <f t="shared" si="779"/>
        <v>0</v>
      </c>
      <c r="DM497" s="14">
        <f t="shared" si="780"/>
        <v>0</v>
      </c>
      <c r="DN497" s="14">
        <f t="shared" si="781"/>
        <v>0</v>
      </c>
      <c r="DO497" s="14">
        <f t="shared" si="782"/>
        <v>0</v>
      </c>
      <c r="DP497" s="14">
        <f t="shared" si="783"/>
        <v>0</v>
      </c>
      <c r="DQ497" s="14">
        <f t="shared" si="784"/>
        <v>0</v>
      </c>
      <c r="DR497" s="14">
        <f t="shared" si="785"/>
        <v>0</v>
      </c>
      <c r="DS497" s="14">
        <f t="shared" si="786"/>
        <v>0</v>
      </c>
      <c r="DT497" s="14">
        <f t="shared" si="787"/>
        <v>0</v>
      </c>
      <c r="DU497" s="14">
        <f t="shared" si="788"/>
        <v>0</v>
      </c>
      <c r="DV497" s="14">
        <f t="shared" si="789"/>
        <v>0</v>
      </c>
      <c r="DW497" s="14">
        <f t="shared" si="790"/>
        <v>0</v>
      </c>
      <c r="DX497" s="14">
        <f t="shared" si="791"/>
        <v>0</v>
      </c>
      <c r="DY497" s="14">
        <f t="shared" si="792"/>
        <v>0</v>
      </c>
      <c r="DZ497" s="14">
        <f t="shared" si="869"/>
        <v>1.0000000000000002</v>
      </c>
    </row>
    <row r="498" spans="1:130">
      <c r="A498" s="18"/>
      <c r="B498" s="18"/>
      <c r="C498" s="18">
        <v>2048</v>
      </c>
      <c r="D498" s="25"/>
      <c r="E498" s="25"/>
      <c r="F498" s="25"/>
      <c r="G498" s="25"/>
      <c r="H498" s="25"/>
      <c r="I498" s="25"/>
      <c r="J498" s="25"/>
      <c r="K498" s="25"/>
      <c r="L498" s="25"/>
      <c r="M498" s="25"/>
      <c r="N498" s="25"/>
      <c r="O498" s="25"/>
      <c r="P498" s="25"/>
      <c r="Q498" s="25"/>
      <c r="R498" s="25"/>
      <c r="S498" s="25"/>
      <c r="T498" s="25"/>
      <c r="U498" s="25"/>
      <c r="V498" s="25"/>
      <c r="W498" s="25"/>
      <c r="X498" s="25"/>
      <c r="Y498" s="25"/>
      <c r="Z498" s="25"/>
      <c r="AA498" s="25"/>
      <c r="AB498" s="25"/>
      <c r="AC498" s="25"/>
      <c r="AD498" s="25"/>
      <c r="AE498" s="25"/>
      <c r="AF498" s="25">
        <f t="shared" si="858"/>
        <v>0</v>
      </c>
      <c r="AG498" s="25">
        <f t="shared" si="859"/>
        <v>0</v>
      </c>
      <c r="AH498" s="25">
        <f t="shared" si="860"/>
        <v>0</v>
      </c>
      <c r="AI498" s="25">
        <f t="shared" si="861"/>
        <v>0</v>
      </c>
      <c r="AJ498" s="25">
        <f t="shared" si="862"/>
        <v>1.3322676295501878E-14</v>
      </c>
      <c r="AK498" s="25">
        <f t="shared" si="863"/>
        <v>4.5999999999999988</v>
      </c>
      <c r="AL498" s="25">
        <f t="shared" si="864"/>
        <v>5.1999999999999993</v>
      </c>
      <c r="AM498" s="25">
        <f t="shared" si="865"/>
        <v>5.7999999999999989</v>
      </c>
      <c r="AN498" s="25">
        <f t="shared" si="866"/>
        <v>6.5999999999999988</v>
      </c>
      <c r="AO498" s="25">
        <f t="shared" si="867"/>
        <v>7.3999999999999986</v>
      </c>
      <c r="AP498" s="25">
        <f t="shared" si="868"/>
        <v>7.9999999999999982</v>
      </c>
      <c r="AQ498" s="25">
        <f t="shared" si="870"/>
        <v>8.7999999999999972</v>
      </c>
      <c r="AR498" s="25">
        <f t="shared" si="872"/>
        <v>9.3999999999999986</v>
      </c>
      <c r="AS498" s="25">
        <f t="shared" si="873"/>
        <v>9.9999999999999982</v>
      </c>
      <c r="AT498" s="25">
        <f t="shared" si="874"/>
        <v>10.399999999999999</v>
      </c>
      <c r="AU498" s="25">
        <f t="shared" si="875"/>
        <v>10.799999999999997</v>
      </c>
      <c r="AV498" s="25">
        <f t="shared" si="876"/>
        <v>11.199999999999998</v>
      </c>
      <c r="AW498" s="25">
        <f t="shared" si="877"/>
        <v>11.399999999999997</v>
      </c>
      <c r="AX498" s="25">
        <f t="shared" ref="AX498:AX510" si="878">VLOOKUP($C$112,$D$3:$K$63,$A$74,0)*(B452-B451)</f>
        <v>11.599999999999998</v>
      </c>
      <c r="AY498" s="25">
        <f>VLOOKUP($C$113,$D$3:$K$63,$A$74,0)*(B451-B450)</f>
        <v>11.799999999999997</v>
      </c>
      <c r="AZ498" s="25">
        <f>VLOOKUP($C$114,$D$3:$K$63,$A$74,0)*B450</f>
        <v>0</v>
      </c>
      <c r="BA498" s="25"/>
      <c r="BB498" s="25"/>
      <c r="BC498" s="25"/>
      <c r="BD498" s="25"/>
      <c r="BE498" s="25"/>
      <c r="BF498" s="25"/>
      <c r="BG498" s="25"/>
      <c r="BH498" s="25"/>
      <c r="BI498" s="25"/>
      <c r="BJ498" s="25"/>
      <c r="BK498" s="25"/>
      <c r="BL498" s="25"/>
      <c r="BM498" s="21">
        <f t="shared" si="794"/>
        <v>132.99999999999997</v>
      </c>
      <c r="BN498" s="18"/>
      <c r="BO498" s="18"/>
      <c r="BP498" s="18">
        <v>2048</v>
      </c>
      <c r="BQ498" s="14">
        <f t="shared" si="795"/>
        <v>0</v>
      </c>
      <c r="BR498" s="14">
        <f t="shared" si="815"/>
        <v>0</v>
      </c>
      <c r="BS498" s="14">
        <f t="shared" si="816"/>
        <v>0</v>
      </c>
      <c r="BT498" s="14">
        <f t="shared" si="817"/>
        <v>0</v>
      </c>
      <c r="BU498" s="14">
        <f t="shared" si="818"/>
        <v>0</v>
      </c>
      <c r="BV498" s="14">
        <f t="shared" si="819"/>
        <v>0</v>
      </c>
      <c r="BW498" s="14">
        <f t="shared" si="820"/>
        <v>0</v>
      </c>
      <c r="BX498" s="14">
        <f t="shared" si="821"/>
        <v>0</v>
      </c>
      <c r="BY498" s="14">
        <f t="shared" si="822"/>
        <v>0</v>
      </c>
      <c r="BZ498" s="14">
        <f t="shared" si="823"/>
        <v>0</v>
      </c>
      <c r="CA498" s="14">
        <f t="shared" si="824"/>
        <v>0</v>
      </c>
      <c r="CB498" s="14">
        <f t="shared" si="825"/>
        <v>0</v>
      </c>
      <c r="CC498" s="14">
        <f t="shared" si="826"/>
        <v>0</v>
      </c>
      <c r="CD498" s="14">
        <f t="shared" si="827"/>
        <v>0</v>
      </c>
      <c r="CE498" s="14">
        <f t="shared" si="828"/>
        <v>0</v>
      </c>
      <c r="CF498" s="14">
        <f t="shared" si="829"/>
        <v>0</v>
      </c>
      <c r="CG498" s="14">
        <f t="shared" si="812"/>
        <v>0</v>
      </c>
      <c r="CH498" s="14">
        <f t="shared" si="765"/>
        <v>0</v>
      </c>
      <c r="CI498" s="14">
        <f t="shared" si="766"/>
        <v>0</v>
      </c>
      <c r="CJ498" s="14">
        <f t="shared" si="767"/>
        <v>0</v>
      </c>
      <c r="CK498" s="14">
        <f t="shared" si="768"/>
        <v>0</v>
      </c>
      <c r="CL498" s="14">
        <f t="shared" si="769"/>
        <v>0</v>
      </c>
      <c r="CM498" s="14">
        <f t="shared" si="796"/>
        <v>0</v>
      </c>
      <c r="CN498" s="14">
        <f t="shared" si="830"/>
        <v>0</v>
      </c>
      <c r="CO498" s="14">
        <f t="shared" si="831"/>
        <v>0</v>
      </c>
      <c r="CP498" s="14">
        <f t="shared" si="832"/>
        <v>0</v>
      </c>
      <c r="CQ498" s="14">
        <f t="shared" si="833"/>
        <v>0</v>
      </c>
      <c r="CR498" s="14">
        <f t="shared" si="834"/>
        <v>0</v>
      </c>
      <c r="CS498" s="14">
        <f t="shared" si="835"/>
        <v>0</v>
      </c>
      <c r="CT498" s="14">
        <f t="shared" si="836"/>
        <v>0</v>
      </c>
      <c r="CU498" s="14">
        <f t="shared" si="837"/>
        <v>0</v>
      </c>
      <c r="CV498" s="14">
        <f t="shared" si="838"/>
        <v>0</v>
      </c>
      <c r="CW498" s="14">
        <f t="shared" si="839"/>
        <v>1.0017049846242016E-16</v>
      </c>
      <c r="CX498" s="14">
        <f t="shared" si="840"/>
        <v>3.4586466165413533E-2</v>
      </c>
      <c r="CY498" s="14">
        <f t="shared" si="841"/>
        <v>3.9097744360902256E-2</v>
      </c>
      <c r="CZ498" s="14">
        <f t="shared" si="842"/>
        <v>4.3609022556390979E-2</v>
      </c>
      <c r="DA498" s="14">
        <f t="shared" si="843"/>
        <v>4.9624060150375938E-2</v>
      </c>
      <c r="DB498" s="14">
        <f t="shared" si="844"/>
        <v>5.5639097744360905E-2</v>
      </c>
      <c r="DC498" s="14">
        <f t="shared" si="871"/>
        <v>6.0150375939849621E-2</v>
      </c>
      <c r="DD498" s="14">
        <f t="shared" si="771"/>
        <v>6.616541353383458E-2</v>
      </c>
      <c r="DE498" s="14">
        <f t="shared" si="772"/>
        <v>7.067669172932331E-2</v>
      </c>
      <c r="DF498" s="14">
        <f t="shared" si="773"/>
        <v>7.5187969924812026E-2</v>
      </c>
      <c r="DG498" s="14">
        <f t="shared" si="774"/>
        <v>7.8195488721804512E-2</v>
      </c>
      <c r="DH498" s="14">
        <f t="shared" si="775"/>
        <v>8.1203007518796985E-2</v>
      </c>
      <c r="DI498" s="14">
        <f t="shared" si="776"/>
        <v>8.4210526315789472E-2</v>
      </c>
      <c r="DJ498" s="14">
        <f t="shared" si="777"/>
        <v>8.5714285714285715E-2</v>
      </c>
      <c r="DK498" s="14">
        <f t="shared" si="778"/>
        <v>8.7218045112781958E-2</v>
      </c>
      <c r="DL498" s="14">
        <f t="shared" si="779"/>
        <v>8.8721804511278188E-2</v>
      </c>
      <c r="DM498" s="14">
        <f t="shared" si="780"/>
        <v>0</v>
      </c>
      <c r="DN498" s="14">
        <f t="shared" si="781"/>
        <v>0</v>
      </c>
      <c r="DO498" s="14">
        <f t="shared" si="782"/>
        <v>0</v>
      </c>
      <c r="DP498" s="14">
        <f t="shared" si="783"/>
        <v>0</v>
      </c>
      <c r="DQ498" s="14">
        <f t="shared" si="784"/>
        <v>0</v>
      </c>
      <c r="DR498" s="14">
        <f t="shared" si="785"/>
        <v>0</v>
      </c>
      <c r="DS498" s="14">
        <f t="shared" si="786"/>
        <v>0</v>
      </c>
      <c r="DT498" s="14">
        <f t="shared" si="787"/>
        <v>0</v>
      </c>
      <c r="DU498" s="14">
        <f t="shared" si="788"/>
        <v>0</v>
      </c>
      <c r="DV498" s="14">
        <f t="shared" si="789"/>
        <v>0</v>
      </c>
      <c r="DW498" s="14">
        <f t="shared" si="790"/>
        <v>0</v>
      </c>
      <c r="DX498" s="14">
        <f t="shared" si="791"/>
        <v>0</v>
      </c>
      <c r="DY498" s="14">
        <f t="shared" si="792"/>
        <v>0</v>
      </c>
      <c r="DZ498" s="14">
        <f t="shared" si="869"/>
        <v>1</v>
      </c>
    </row>
    <row r="499" spans="1:130">
      <c r="A499" s="18"/>
      <c r="B499" s="18"/>
      <c r="C499" s="18">
        <v>2049</v>
      </c>
      <c r="D499" s="25"/>
      <c r="E499" s="25"/>
      <c r="F499" s="25"/>
      <c r="G499" s="25"/>
      <c r="H499" s="25"/>
      <c r="I499" s="25"/>
      <c r="J499" s="25"/>
      <c r="K499" s="25"/>
      <c r="L499" s="25"/>
      <c r="M499" s="25"/>
      <c r="N499" s="25"/>
      <c r="O499" s="25"/>
      <c r="P499" s="25"/>
      <c r="Q499" s="25"/>
      <c r="R499" s="25"/>
      <c r="S499" s="25"/>
      <c r="T499" s="25"/>
      <c r="U499" s="25"/>
      <c r="V499" s="25"/>
      <c r="W499" s="25"/>
      <c r="X499" s="25"/>
      <c r="Y499" s="25"/>
      <c r="Z499" s="25"/>
      <c r="AA499" s="25"/>
      <c r="AB499" s="25"/>
      <c r="AC499" s="25"/>
      <c r="AD499" s="25"/>
      <c r="AE499" s="25"/>
      <c r="AF499" s="25"/>
      <c r="AG499" s="25">
        <f t="shared" si="859"/>
        <v>0</v>
      </c>
      <c r="AH499" s="25">
        <f t="shared" si="860"/>
        <v>0</v>
      </c>
      <c r="AI499" s="25">
        <f t="shared" si="861"/>
        <v>0</v>
      </c>
      <c r="AJ499" s="25">
        <f t="shared" si="862"/>
        <v>0</v>
      </c>
      <c r="AK499" s="25">
        <f t="shared" si="863"/>
        <v>1.532107773982716E-14</v>
      </c>
      <c r="AL499" s="25">
        <f t="shared" si="864"/>
        <v>5.1999999999999993</v>
      </c>
      <c r="AM499" s="25">
        <f t="shared" si="865"/>
        <v>5.7999999999999989</v>
      </c>
      <c r="AN499" s="25">
        <f t="shared" si="866"/>
        <v>6.5999999999999988</v>
      </c>
      <c r="AO499" s="25">
        <f t="shared" si="867"/>
        <v>7.3999999999999986</v>
      </c>
      <c r="AP499" s="25">
        <f t="shared" si="868"/>
        <v>7.9999999999999982</v>
      </c>
      <c r="AQ499" s="25">
        <f t="shared" si="870"/>
        <v>8.7999999999999972</v>
      </c>
      <c r="AR499" s="25">
        <f t="shared" si="872"/>
        <v>9.3999999999999986</v>
      </c>
      <c r="AS499" s="25">
        <f t="shared" si="873"/>
        <v>9.9999999999999982</v>
      </c>
      <c r="AT499" s="25">
        <f t="shared" si="874"/>
        <v>10.399999999999999</v>
      </c>
      <c r="AU499" s="25">
        <f t="shared" si="875"/>
        <v>10.799999999999997</v>
      </c>
      <c r="AV499" s="25">
        <f t="shared" si="876"/>
        <v>11.199999999999998</v>
      </c>
      <c r="AW499" s="25">
        <f t="shared" si="877"/>
        <v>11.399999999999997</v>
      </c>
      <c r="AX499" s="25">
        <f t="shared" si="878"/>
        <v>11.599999999999998</v>
      </c>
      <c r="AY499" s="25">
        <f t="shared" ref="AY499:AY510" si="879">VLOOKUP($C$113,$D$3:$K$63,$A$74,0)*(B452-B451)</f>
        <v>11.799999999999997</v>
      </c>
      <c r="AZ499" s="25">
        <f>VLOOKUP($C$114,$D$3:$K$63,$A$74,0)*(B451-B450)</f>
        <v>11.799999999999997</v>
      </c>
      <c r="BA499" s="25">
        <f>VLOOKUP($C$115,$D$3:$K$63,$A$74,0)*B450</f>
        <v>0</v>
      </c>
      <c r="BB499" s="25"/>
      <c r="BC499" s="25"/>
      <c r="BD499" s="25"/>
      <c r="BE499" s="25"/>
      <c r="BF499" s="25"/>
      <c r="BG499" s="25"/>
      <c r="BH499" s="25"/>
      <c r="BI499" s="25"/>
      <c r="BJ499" s="25"/>
      <c r="BK499" s="25"/>
      <c r="BL499" s="25"/>
      <c r="BM499" s="21">
        <f t="shared" si="794"/>
        <v>140.19999999999999</v>
      </c>
      <c r="BN499" s="18"/>
      <c r="BO499" s="18"/>
      <c r="BP499" s="18">
        <v>2049</v>
      </c>
      <c r="BQ499" s="14">
        <f t="shared" si="795"/>
        <v>0</v>
      </c>
      <c r="BR499" s="14">
        <f t="shared" si="815"/>
        <v>0</v>
      </c>
      <c r="BS499" s="14">
        <f t="shared" si="816"/>
        <v>0</v>
      </c>
      <c r="BT499" s="14">
        <f t="shared" si="817"/>
        <v>0</v>
      </c>
      <c r="BU499" s="14">
        <f t="shared" si="818"/>
        <v>0</v>
      </c>
      <c r="BV499" s="14">
        <f t="shared" si="819"/>
        <v>0</v>
      </c>
      <c r="BW499" s="14">
        <f t="shared" si="820"/>
        <v>0</v>
      </c>
      <c r="BX499" s="14">
        <f t="shared" si="821"/>
        <v>0</v>
      </c>
      <c r="BY499" s="14">
        <f t="shared" si="822"/>
        <v>0</v>
      </c>
      <c r="BZ499" s="14">
        <f t="shared" si="823"/>
        <v>0</v>
      </c>
      <c r="CA499" s="14">
        <f t="shared" si="824"/>
        <v>0</v>
      </c>
      <c r="CB499" s="14">
        <f t="shared" si="825"/>
        <v>0</v>
      </c>
      <c r="CC499" s="14">
        <f t="shared" si="826"/>
        <v>0</v>
      </c>
      <c r="CD499" s="14">
        <f t="shared" si="827"/>
        <v>0</v>
      </c>
      <c r="CE499" s="14">
        <f t="shared" si="828"/>
        <v>0</v>
      </c>
      <c r="CF499" s="14">
        <f t="shared" si="829"/>
        <v>0</v>
      </c>
      <c r="CG499" s="14">
        <f t="shared" si="812"/>
        <v>0</v>
      </c>
      <c r="CH499" s="14">
        <f t="shared" si="765"/>
        <v>0</v>
      </c>
      <c r="CI499" s="14">
        <f t="shared" si="766"/>
        <v>0</v>
      </c>
      <c r="CJ499" s="14">
        <f t="shared" si="767"/>
        <v>0</v>
      </c>
      <c r="CK499" s="14">
        <f t="shared" si="768"/>
        <v>0</v>
      </c>
      <c r="CL499" s="14">
        <f t="shared" si="769"/>
        <v>0</v>
      </c>
      <c r="CM499" s="14">
        <f t="shared" si="796"/>
        <v>0</v>
      </c>
      <c r="CN499" s="14">
        <f t="shared" si="830"/>
        <v>0</v>
      </c>
      <c r="CO499" s="14">
        <f t="shared" si="831"/>
        <v>0</v>
      </c>
      <c r="CP499" s="14">
        <f t="shared" si="832"/>
        <v>0</v>
      </c>
      <c r="CQ499" s="14">
        <f t="shared" si="833"/>
        <v>0</v>
      </c>
      <c r="CR499" s="14">
        <f t="shared" si="834"/>
        <v>0</v>
      </c>
      <c r="CS499" s="14">
        <f t="shared" si="835"/>
        <v>0</v>
      </c>
      <c r="CT499" s="14">
        <f t="shared" si="836"/>
        <v>0</v>
      </c>
      <c r="CU499" s="14">
        <f t="shared" si="837"/>
        <v>0</v>
      </c>
      <c r="CV499" s="14">
        <f t="shared" si="838"/>
        <v>0</v>
      </c>
      <c r="CW499" s="14">
        <f t="shared" si="839"/>
        <v>0</v>
      </c>
      <c r="CX499" s="14">
        <f t="shared" si="840"/>
        <v>1.0928015506296121E-16</v>
      </c>
      <c r="CY499" s="14">
        <f t="shared" si="841"/>
        <v>3.7089871611982878E-2</v>
      </c>
      <c r="CZ499" s="14">
        <f t="shared" si="842"/>
        <v>4.136947218259629E-2</v>
      </c>
      <c r="DA499" s="14">
        <f t="shared" si="843"/>
        <v>4.7075606276747499E-2</v>
      </c>
      <c r="DB499" s="14">
        <f t="shared" si="844"/>
        <v>5.2781740370898708E-2</v>
      </c>
      <c r="DC499" s="14">
        <f t="shared" si="871"/>
        <v>5.706134094151212E-2</v>
      </c>
      <c r="DD499" s="14">
        <f t="shared" si="771"/>
        <v>6.2767475035663323E-2</v>
      </c>
      <c r="DE499" s="14">
        <f t="shared" si="772"/>
        <v>6.7047075606276749E-2</v>
      </c>
      <c r="DF499" s="14">
        <f t="shared" si="773"/>
        <v>7.1326676176890147E-2</v>
      </c>
      <c r="DG499" s="14">
        <f t="shared" si="774"/>
        <v>7.4179743223965755E-2</v>
      </c>
      <c r="DH499" s="14">
        <f t="shared" si="775"/>
        <v>7.7032810271041349E-2</v>
      </c>
      <c r="DI499" s="14">
        <f t="shared" si="776"/>
        <v>7.9885877318116971E-2</v>
      </c>
      <c r="DJ499" s="14">
        <f t="shared" si="777"/>
        <v>8.1312410841654761E-2</v>
      </c>
      <c r="DK499" s="14">
        <f t="shared" si="778"/>
        <v>8.2738944365192579E-2</v>
      </c>
      <c r="DL499" s="14">
        <f t="shared" si="779"/>
        <v>8.416547788873037E-2</v>
      </c>
      <c r="DM499" s="14">
        <f t="shared" si="780"/>
        <v>8.416547788873037E-2</v>
      </c>
      <c r="DN499" s="14">
        <f t="shared" si="781"/>
        <v>0</v>
      </c>
      <c r="DO499" s="14">
        <f t="shared" si="782"/>
        <v>0</v>
      </c>
      <c r="DP499" s="14">
        <f t="shared" si="783"/>
        <v>0</v>
      </c>
      <c r="DQ499" s="14">
        <f t="shared" si="784"/>
        <v>0</v>
      </c>
      <c r="DR499" s="14">
        <f t="shared" si="785"/>
        <v>0</v>
      </c>
      <c r="DS499" s="14">
        <f t="shared" si="786"/>
        <v>0</v>
      </c>
      <c r="DT499" s="14">
        <f t="shared" si="787"/>
        <v>0</v>
      </c>
      <c r="DU499" s="14">
        <f t="shared" si="788"/>
        <v>0</v>
      </c>
      <c r="DV499" s="14">
        <f t="shared" si="789"/>
        <v>0</v>
      </c>
      <c r="DW499" s="14">
        <f t="shared" si="790"/>
        <v>0</v>
      </c>
      <c r="DX499" s="14">
        <f t="shared" si="791"/>
        <v>0</v>
      </c>
      <c r="DY499" s="14">
        <f t="shared" si="792"/>
        <v>0</v>
      </c>
      <c r="DZ499" s="14">
        <f t="shared" si="869"/>
        <v>1</v>
      </c>
    </row>
    <row r="500" spans="1:130">
      <c r="A500" s="18"/>
      <c r="B500" s="18"/>
      <c r="C500" s="18">
        <v>2050</v>
      </c>
      <c r="D500" s="25"/>
      <c r="E500" s="25"/>
      <c r="F500" s="25"/>
      <c r="G500" s="25"/>
      <c r="H500" s="25"/>
      <c r="I500" s="25"/>
      <c r="J500" s="25"/>
      <c r="K500" s="25"/>
      <c r="L500" s="25"/>
      <c r="M500" s="25"/>
      <c r="N500" s="25"/>
      <c r="O500" s="25"/>
      <c r="P500" s="25"/>
      <c r="Q500" s="25"/>
      <c r="R500" s="25"/>
      <c r="S500" s="25"/>
      <c r="T500" s="25"/>
      <c r="U500" s="25"/>
      <c r="V500" s="25"/>
      <c r="W500" s="25"/>
      <c r="X500" s="25"/>
      <c r="Y500" s="25"/>
      <c r="Z500" s="25"/>
      <c r="AA500" s="25"/>
      <c r="AB500" s="25"/>
      <c r="AC500" s="25"/>
      <c r="AD500" s="25"/>
      <c r="AE500" s="25"/>
      <c r="AF500" s="25"/>
      <c r="AG500" s="25"/>
      <c r="AH500" s="25">
        <f t="shared" si="860"/>
        <v>0</v>
      </c>
      <c r="AI500" s="25">
        <f t="shared" si="861"/>
        <v>0</v>
      </c>
      <c r="AJ500" s="25">
        <f t="shared" si="862"/>
        <v>0</v>
      </c>
      <c r="AK500" s="25">
        <f t="shared" si="863"/>
        <v>0</v>
      </c>
      <c r="AL500" s="25">
        <f t="shared" si="864"/>
        <v>1.7319479184152442E-14</v>
      </c>
      <c r="AM500" s="25">
        <f t="shared" si="865"/>
        <v>5.7999999999999989</v>
      </c>
      <c r="AN500" s="25">
        <f t="shared" si="866"/>
        <v>6.5999999999999988</v>
      </c>
      <c r="AO500" s="25">
        <f t="shared" si="867"/>
        <v>7.3999999999999986</v>
      </c>
      <c r="AP500" s="25">
        <f t="shared" si="868"/>
        <v>7.9999999999999982</v>
      </c>
      <c r="AQ500" s="25">
        <f t="shared" si="870"/>
        <v>8.7999999999999972</v>
      </c>
      <c r="AR500" s="25">
        <f t="shared" si="872"/>
        <v>9.3999999999999986</v>
      </c>
      <c r="AS500" s="25">
        <f t="shared" si="873"/>
        <v>9.9999999999999982</v>
      </c>
      <c r="AT500" s="25">
        <f t="shared" si="874"/>
        <v>10.399999999999999</v>
      </c>
      <c r="AU500" s="25">
        <f t="shared" si="875"/>
        <v>10.799999999999997</v>
      </c>
      <c r="AV500" s="25">
        <f t="shared" si="876"/>
        <v>11.199999999999998</v>
      </c>
      <c r="AW500" s="25">
        <f t="shared" si="877"/>
        <v>11.399999999999997</v>
      </c>
      <c r="AX500" s="25">
        <f t="shared" si="878"/>
        <v>11.599999999999998</v>
      </c>
      <c r="AY500" s="25">
        <f t="shared" si="879"/>
        <v>11.799999999999997</v>
      </c>
      <c r="AZ500" s="25">
        <f t="shared" ref="AZ500:AZ510" si="880">VLOOKUP($C$114,$D$3:$K$63,$A$74,0)*(B452-B451)</f>
        <v>11.799999999999997</v>
      </c>
      <c r="BA500" s="25">
        <f>VLOOKUP($C$115,$D$3:$K$63,$A$74,0)*(B451-B450)</f>
        <v>11.799999999999997</v>
      </c>
      <c r="BB500" s="25">
        <f>VLOOKUP($C$116,$D$3:$K$63,$A$74,0)*B450</f>
        <v>0</v>
      </c>
      <c r="BC500" s="25"/>
      <c r="BD500" s="25"/>
      <c r="BE500" s="25"/>
      <c r="BF500" s="25"/>
      <c r="BG500" s="25"/>
      <c r="BH500" s="25"/>
      <c r="BI500" s="25"/>
      <c r="BJ500" s="25"/>
      <c r="BK500" s="25"/>
      <c r="BL500" s="25"/>
      <c r="BM500" s="21">
        <f t="shared" si="794"/>
        <v>146.80000000000001</v>
      </c>
      <c r="BN500" s="18"/>
      <c r="BO500" s="18"/>
      <c r="BP500" s="18">
        <v>2050</v>
      </c>
      <c r="BQ500" s="14">
        <f t="shared" si="795"/>
        <v>0</v>
      </c>
      <c r="BR500" s="14">
        <f t="shared" si="815"/>
        <v>0</v>
      </c>
      <c r="BS500" s="14">
        <f t="shared" si="816"/>
        <v>0</v>
      </c>
      <c r="BT500" s="14">
        <f t="shared" si="817"/>
        <v>0</v>
      </c>
      <c r="BU500" s="14">
        <f t="shared" si="818"/>
        <v>0</v>
      </c>
      <c r="BV500" s="14">
        <f t="shared" si="819"/>
        <v>0</v>
      </c>
      <c r="BW500" s="14">
        <f t="shared" si="820"/>
        <v>0</v>
      </c>
      <c r="BX500" s="14">
        <f t="shared" si="821"/>
        <v>0</v>
      </c>
      <c r="BY500" s="14">
        <f t="shared" si="822"/>
        <v>0</v>
      </c>
      <c r="BZ500" s="14">
        <f t="shared" si="823"/>
        <v>0</v>
      </c>
      <c r="CA500" s="14">
        <f t="shared" si="824"/>
        <v>0</v>
      </c>
      <c r="CB500" s="14">
        <f t="shared" si="825"/>
        <v>0</v>
      </c>
      <c r="CC500" s="14">
        <f t="shared" si="826"/>
        <v>0</v>
      </c>
      <c r="CD500" s="14">
        <f t="shared" si="827"/>
        <v>0</v>
      </c>
      <c r="CE500" s="14">
        <f t="shared" si="828"/>
        <v>0</v>
      </c>
      <c r="CF500" s="14">
        <f t="shared" si="829"/>
        <v>0</v>
      </c>
      <c r="CG500" s="14">
        <f t="shared" si="812"/>
        <v>0</v>
      </c>
      <c r="CH500" s="14">
        <f t="shared" si="765"/>
        <v>0</v>
      </c>
      <c r="CI500" s="14">
        <f t="shared" si="766"/>
        <v>0</v>
      </c>
      <c r="CJ500" s="14">
        <f t="shared" si="767"/>
        <v>0</v>
      </c>
      <c r="CK500" s="14">
        <f t="shared" si="768"/>
        <v>0</v>
      </c>
      <c r="CL500" s="14">
        <f t="shared" si="769"/>
        <v>0</v>
      </c>
      <c r="CM500" s="14">
        <f t="shared" si="796"/>
        <v>0</v>
      </c>
      <c r="CN500" s="14">
        <f t="shared" si="830"/>
        <v>0</v>
      </c>
      <c r="CO500" s="14">
        <f t="shared" si="831"/>
        <v>0</v>
      </c>
      <c r="CP500" s="14">
        <f t="shared" si="832"/>
        <v>0</v>
      </c>
      <c r="CQ500" s="14">
        <f t="shared" si="833"/>
        <v>0</v>
      </c>
      <c r="CR500" s="14">
        <f t="shared" si="834"/>
        <v>0</v>
      </c>
      <c r="CS500" s="14">
        <f t="shared" si="835"/>
        <v>0</v>
      </c>
      <c r="CT500" s="14">
        <f t="shared" si="836"/>
        <v>0</v>
      </c>
      <c r="CU500" s="14">
        <f t="shared" si="837"/>
        <v>0</v>
      </c>
      <c r="CV500" s="14">
        <f t="shared" si="838"/>
        <v>0</v>
      </c>
      <c r="CW500" s="14">
        <f t="shared" si="839"/>
        <v>0</v>
      </c>
      <c r="CX500" s="14">
        <f t="shared" si="840"/>
        <v>0</v>
      </c>
      <c r="CY500" s="14">
        <f t="shared" si="841"/>
        <v>1.1798010343428093E-16</v>
      </c>
      <c r="CZ500" s="14">
        <f t="shared" si="842"/>
        <v>3.9509536784741131E-2</v>
      </c>
      <c r="DA500" s="14">
        <f t="shared" si="843"/>
        <v>4.4959128065395086E-2</v>
      </c>
      <c r="DB500" s="14">
        <f t="shared" si="844"/>
        <v>5.0408719346049034E-2</v>
      </c>
      <c r="DC500" s="14">
        <f t="shared" si="871"/>
        <v>5.4495912806539495E-2</v>
      </c>
      <c r="DD500" s="14">
        <f t="shared" si="771"/>
        <v>5.9945504087193437E-2</v>
      </c>
      <c r="DE500" s="14">
        <f t="shared" si="772"/>
        <v>6.4032697547683912E-2</v>
      </c>
      <c r="DF500" s="14">
        <f t="shared" si="773"/>
        <v>6.8119891008174366E-2</v>
      </c>
      <c r="DG500" s="14">
        <f t="shared" si="774"/>
        <v>7.0844686648501354E-2</v>
      </c>
      <c r="DH500" s="14">
        <f t="shared" si="775"/>
        <v>7.3569482288828314E-2</v>
      </c>
      <c r="DI500" s="14">
        <f t="shared" si="776"/>
        <v>7.6294277929155288E-2</v>
      </c>
      <c r="DJ500" s="14">
        <f t="shared" si="777"/>
        <v>7.7656675749318768E-2</v>
      </c>
      <c r="DK500" s="14">
        <f t="shared" si="778"/>
        <v>7.9019073569482262E-2</v>
      </c>
      <c r="DL500" s="14">
        <f t="shared" si="779"/>
        <v>8.0381471389645756E-2</v>
      </c>
      <c r="DM500" s="14">
        <f t="shared" si="780"/>
        <v>8.0381471389645756E-2</v>
      </c>
      <c r="DN500" s="14">
        <f t="shared" si="781"/>
        <v>8.0381471389645756E-2</v>
      </c>
      <c r="DO500" s="14">
        <f t="shared" si="782"/>
        <v>0</v>
      </c>
      <c r="DP500" s="14">
        <f t="shared" si="783"/>
        <v>0</v>
      </c>
      <c r="DQ500" s="14">
        <f t="shared" si="784"/>
        <v>0</v>
      </c>
      <c r="DR500" s="14">
        <f t="shared" si="785"/>
        <v>0</v>
      </c>
      <c r="DS500" s="14">
        <f t="shared" si="786"/>
        <v>0</v>
      </c>
      <c r="DT500" s="14">
        <f t="shared" si="787"/>
        <v>0</v>
      </c>
      <c r="DU500" s="14">
        <f t="shared" si="788"/>
        <v>0</v>
      </c>
      <c r="DV500" s="14">
        <f t="shared" si="789"/>
        <v>0</v>
      </c>
      <c r="DW500" s="14">
        <f t="shared" si="790"/>
        <v>0</v>
      </c>
      <c r="DX500" s="14">
        <f t="shared" si="791"/>
        <v>0</v>
      </c>
      <c r="DY500" s="14">
        <f t="shared" si="792"/>
        <v>0</v>
      </c>
      <c r="DZ500" s="14">
        <f t="shared" si="869"/>
        <v>0.99999999999999989</v>
      </c>
    </row>
    <row r="501" spans="1:130">
      <c r="A501" s="18"/>
      <c r="B501" s="18"/>
      <c r="C501" s="18">
        <v>2051</v>
      </c>
      <c r="D501" s="25"/>
      <c r="E501" s="25"/>
      <c r="F501" s="25"/>
      <c r="G501" s="25"/>
      <c r="H501" s="25"/>
      <c r="I501" s="25"/>
      <c r="J501" s="25"/>
      <c r="K501" s="25"/>
      <c r="L501" s="25"/>
      <c r="M501" s="25"/>
      <c r="N501" s="25"/>
      <c r="O501" s="25"/>
      <c r="P501" s="25"/>
      <c r="Q501" s="25"/>
      <c r="R501" s="25"/>
      <c r="S501" s="25"/>
      <c r="T501" s="25"/>
      <c r="U501" s="25"/>
      <c r="V501" s="25"/>
      <c r="W501" s="25"/>
      <c r="X501" s="25"/>
      <c r="Y501" s="25"/>
      <c r="Z501" s="25"/>
      <c r="AA501" s="25"/>
      <c r="AB501" s="25"/>
      <c r="AC501" s="25"/>
      <c r="AD501" s="25"/>
      <c r="AE501" s="25"/>
      <c r="AF501" s="25"/>
      <c r="AG501" s="25"/>
      <c r="AH501" s="25"/>
      <c r="AI501" s="25">
        <f t="shared" si="861"/>
        <v>0</v>
      </c>
      <c r="AJ501" s="25">
        <f t="shared" si="862"/>
        <v>0</v>
      </c>
      <c r="AK501" s="25">
        <f t="shared" si="863"/>
        <v>0</v>
      </c>
      <c r="AL501" s="25">
        <f t="shared" si="864"/>
        <v>0</v>
      </c>
      <c r="AM501" s="25">
        <f t="shared" si="865"/>
        <v>1.9317880628477724E-14</v>
      </c>
      <c r="AN501" s="25">
        <f t="shared" si="866"/>
        <v>6.5999999999999988</v>
      </c>
      <c r="AO501" s="25">
        <f t="shared" si="867"/>
        <v>7.3999999999999986</v>
      </c>
      <c r="AP501" s="25">
        <f t="shared" si="868"/>
        <v>7.9999999999999982</v>
      </c>
      <c r="AQ501" s="25">
        <f t="shared" si="870"/>
        <v>8.7999999999999972</v>
      </c>
      <c r="AR501" s="25">
        <f t="shared" si="872"/>
        <v>9.3999999999999986</v>
      </c>
      <c r="AS501" s="25">
        <f t="shared" si="873"/>
        <v>9.9999999999999982</v>
      </c>
      <c r="AT501" s="25">
        <f t="shared" si="874"/>
        <v>10.399999999999999</v>
      </c>
      <c r="AU501" s="25">
        <f t="shared" si="875"/>
        <v>10.799999999999997</v>
      </c>
      <c r="AV501" s="25">
        <f t="shared" si="876"/>
        <v>11.199999999999998</v>
      </c>
      <c r="AW501" s="25">
        <f t="shared" si="877"/>
        <v>11.399999999999997</v>
      </c>
      <c r="AX501" s="25">
        <f t="shared" si="878"/>
        <v>11.599999999999998</v>
      </c>
      <c r="AY501" s="25">
        <f t="shared" si="879"/>
        <v>11.799999999999997</v>
      </c>
      <c r="AZ501" s="25">
        <f t="shared" si="880"/>
        <v>11.799999999999997</v>
      </c>
      <c r="BA501" s="25">
        <f t="shared" ref="BA501:BA510" si="881">VLOOKUP($C$115,$D$3:$K$63,$A$74,0)*(B452-B451)</f>
        <v>11.799999999999997</v>
      </c>
      <c r="BB501" s="25">
        <f>VLOOKUP($C$116,$D$3:$K$63,$A$74,0)*(B451-B450)</f>
        <v>11.799999999999997</v>
      </c>
      <c r="BC501" s="25" t="e">
        <f>VLOOKUP($C$117,$D$3:$K$63,$A$74,0)*B450</f>
        <v>#N/A</v>
      </c>
      <c r="BD501" s="25"/>
      <c r="BE501" s="25"/>
      <c r="BF501" s="25"/>
      <c r="BG501" s="25"/>
      <c r="BH501" s="25"/>
      <c r="BI501" s="25"/>
      <c r="BJ501" s="25"/>
      <c r="BK501" s="25"/>
      <c r="BL501" s="25"/>
      <c r="BM501" s="21" t="e">
        <f t="shared" si="794"/>
        <v>#N/A</v>
      </c>
      <c r="BN501" s="18"/>
      <c r="BO501" s="18"/>
      <c r="BP501" s="18">
        <v>2051</v>
      </c>
      <c r="BQ501" s="14" t="e">
        <f t="shared" si="795"/>
        <v>#N/A</v>
      </c>
      <c r="BR501" s="14" t="e">
        <f t="shared" si="815"/>
        <v>#N/A</v>
      </c>
      <c r="BS501" s="14" t="e">
        <f t="shared" si="816"/>
        <v>#N/A</v>
      </c>
      <c r="BT501" s="14" t="e">
        <f t="shared" si="817"/>
        <v>#N/A</v>
      </c>
      <c r="BU501" s="14" t="e">
        <f t="shared" si="818"/>
        <v>#N/A</v>
      </c>
      <c r="BV501" s="14" t="e">
        <f t="shared" si="819"/>
        <v>#N/A</v>
      </c>
      <c r="BW501" s="14" t="e">
        <f t="shared" si="820"/>
        <v>#N/A</v>
      </c>
      <c r="BX501" s="14" t="e">
        <f t="shared" si="821"/>
        <v>#N/A</v>
      </c>
      <c r="BY501" s="14" t="e">
        <f t="shared" si="822"/>
        <v>#N/A</v>
      </c>
      <c r="BZ501" s="14" t="e">
        <f t="shared" si="823"/>
        <v>#N/A</v>
      </c>
      <c r="CA501" s="14" t="e">
        <f t="shared" si="824"/>
        <v>#N/A</v>
      </c>
      <c r="CB501" s="14" t="e">
        <f t="shared" si="825"/>
        <v>#N/A</v>
      </c>
      <c r="CC501" s="14" t="e">
        <f t="shared" si="826"/>
        <v>#N/A</v>
      </c>
      <c r="CD501" s="14" t="e">
        <f t="shared" si="827"/>
        <v>#N/A</v>
      </c>
      <c r="CE501" s="14" t="e">
        <f t="shared" si="828"/>
        <v>#N/A</v>
      </c>
      <c r="CF501" s="14" t="e">
        <f t="shared" si="829"/>
        <v>#N/A</v>
      </c>
      <c r="CG501" s="14" t="e">
        <f t="shared" si="812"/>
        <v>#N/A</v>
      </c>
      <c r="CH501" s="14" t="e">
        <f t="shared" si="765"/>
        <v>#N/A</v>
      </c>
      <c r="CI501" s="14" t="e">
        <f t="shared" si="766"/>
        <v>#N/A</v>
      </c>
      <c r="CJ501" s="14" t="e">
        <f t="shared" si="767"/>
        <v>#N/A</v>
      </c>
      <c r="CK501" s="14" t="e">
        <f t="shared" si="768"/>
        <v>#N/A</v>
      </c>
      <c r="CL501" s="14" t="e">
        <f t="shared" si="769"/>
        <v>#N/A</v>
      </c>
      <c r="CM501" s="14" t="e">
        <f t="shared" si="796"/>
        <v>#N/A</v>
      </c>
      <c r="CN501" s="14" t="e">
        <f t="shared" si="830"/>
        <v>#N/A</v>
      </c>
      <c r="CO501" s="14" t="e">
        <f t="shared" si="831"/>
        <v>#N/A</v>
      </c>
      <c r="CP501" s="14" t="e">
        <f t="shared" si="832"/>
        <v>#N/A</v>
      </c>
      <c r="CQ501" s="14" t="e">
        <f t="shared" si="833"/>
        <v>#N/A</v>
      </c>
      <c r="CR501" s="14" t="e">
        <f t="shared" si="834"/>
        <v>#N/A</v>
      </c>
      <c r="CS501" s="14" t="e">
        <f t="shared" si="835"/>
        <v>#N/A</v>
      </c>
      <c r="CT501" s="14" t="e">
        <f t="shared" si="836"/>
        <v>#N/A</v>
      </c>
      <c r="CU501" s="14" t="e">
        <f t="shared" si="837"/>
        <v>#N/A</v>
      </c>
      <c r="CV501" s="14" t="e">
        <f t="shared" si="838"/>
        <v>#N/A</v>
      </c>
      <c r="CW501" s="14" t="e">
        <f t="shared" si="839"/>
        <v>#N/A</v>
      </c>
      <c r="CX501" s="14" t="e">
        <f t="shared" si="840"/>
        <v>#N/A</v>
      </c>
      <c r="CY501" s="14" t="e">
        <f t="shared" si="841"/>
        <v>#N/A</v>
      </c>
      <c r="CZ501" s="14" t="e">
        <f t="shared" si="842"/>
        <v>#N/A</v>
      </c>
      <c r="DA501" s="14" t="e">
        <f t="shared" si="843"/>
        <v>#N/A</v>
      </c>
      <c r="DB501" s="14" t="e">
        <f t="shared" si="844"/>
        <v>#N/A</v>
      </c>
      <c r="DC501" s="14" t="e">
        <f t="shared" si="871"/>
        <v>#N/A</v>
      </c>
      <c r="DD501" s="14" t="e">
        <f t="shared" si="771"/>
        <v>#N/A</v>
      </c>
      <c r="DE501" s="14" t="e">
        <f t="shared" si="772"/>
        <v>#N/A</v>
      </c>
      <c r="DF501" s="14" t="e">
        <f t="shared" si="773"/>
        <v>#N/A</v>
      </c>
      <c r="DG501" s="14" t="e">
        <f t="shared" si="774"/>
        <v>#N/A</v>
      </c>
      <c r="DH501" s="14" t="e">
        <f t="shared" si="775"/>
        <v>#N/A</v>
      </c>
      <c r="DI501" s="14" t="e">
        <f t="shared" si="776"/>
        <v>#N/A</v>
      </c>
      <c r="DJ501" s="14" t="e">
        <f t="shared" si="777"/>
        <v>#N/A</v>
      </c>
      <c r="DK501" s="14" t="e">
        <f t="shared" si="778"/>
        <v>#N/A</v>
      </c>
      <c r="DL501" s="14" t="e">
        <f t="shared" si="779"/>
        <v>#N/A</v>
      </c>
      <c r="DM501" s="14" t="e">
        <f t="shared" si="780"/>
        <v>#N/A</v>
      </c>
      <c r="DN501" s="14" t="e">
        <f t="shared" si="781"/>
        <v>#N/A</v>
      </c>
      <c r="DO501" s="14" t="e">
        <f t="shared" si="782"/>
        <v>#N/A</v>
      </c>
      <c r="DP501" s="14" t="e">
        <f t="shared" si="783"/>
        <v>#N/A</v>
      </c>
      <c r="DQ501" s="14" t="e">
        <f t="shared" si="784"/>
        <v>#N/A</v>
      </c>
      <c r="DR501" s="14" t="e">
        <f t="shared" si="785"/>
        <v>#N/A</v>
      </c>
      <c r="DS501" s="14" t="e">
        <f t="shared" si="786"/>
        <v>#N/A</v>
      </c>
      <c r="DT501" s="14" t="e">
        <f t="shared" si="787"/>
        <v>#N/A</v>
      </c>
      <c r="DU501" s="14" t="e">
        <f t="shared" si="788"/>
        <v>#N/A</v>
      </c>
      <c r="DV501" s="14" t="e">
        <f t="shared" si="789"/>
        <v>#N/A</v>
      </c>
      <c r="DW501" s="14" t="e">
        <f t="shared" si="790"/>
        <v>#N/A</v>
      </c>
      <c r="DX501" s="14" t="e">
        <f t="shared" si="791"/>
        <v>#N/A</v>
      </c>
      <c r="DY501" s="14" t="e">
        <f t="shared" si="792"/>
        <v>#N/A</v>
      </c>
      <c r="DZ501" s="14" t="e">
        <f t="shared" si="869"/>
        <v>#N/A</v>
      </c>
    </row>
    <row r="502" spans="1:130">
      <c r="A502" s="18"/>
      <c r="B502" s="18"/>
      <c r="C502" s="18">
        <v>2052</v>
      </c>
      <c r="D502" s="25"/>
      <c r="E502" s="25"/>
      <c r="F502" s="25"/>
      <c r="G502" s="25"/>
      <c r="H502" s="25"/>
      <c r="I502" s="25"/>
      <c r="J502" s="25"/>
      <c r="K502" s="25"/>
      <c r="L502" s="25"/>
      <c r="M502" s="25"/>
      <c r="N502" s="25"/>
      <c r="O502" s="25"/>
      <c r="P502" s="25"/>
      <c r="Q502" s="25"/>
      <c r="R502" s="25"/>
      <c r="S502" s="25"/>
      <c r="T502" s="25"/>
      <c r="U502" s="25"/>
      <c r="V502" s="25"/>
      <c r="W502" s="25"/>
      <c r="X502" s="25"/>
      <c r="Y502" s="25"/>
      <c r="Z502" s="25"/>
      <c r="AA502" s="25"/>
      <c r="AB502" s="25"/>
      <c r="AC502" s="25"/>
      <c r="AD502" s="25"/>
      <c r="AE502" s="25"/>
      <c r="AF502" s="25"/>
      <c r="AG502" s="25"/>
      <c r="AH502" s="25"/>
      <c r="AI502" s="25"/>
      <c r="AJ502" s="25">
        <f t="shared" si="862"/>
        <v>0</v>
      </c>
      <c r="AK502" s="25">
        <f t="shared" si="863"/>
        <v>0</v>
      </c>
      <c r="AL502" s="25">
        <f t="shared" si="864"/>
        <v>0</v>
      </c>
      <c r="AM502" s="25">
        <f t="shared" si="865"/>
        <v>0</v>
      </c>
      <c r="AN502" s="25">
        <f t="shared" si="866"/>
        <v>2.19824158875781E-14</v>
      </c>
      <c r="AO502" s="25">
        <f t="shared" si="867"/>
        <v>7.3999999999999986</v>
      </c>
      <c r="AP502" s="25">
        <f t="shared" si="868"/>
        <v>7.9999999999999982</v>
      </c>
      <c r="AQ502" s="25">
        <f t="shared" si="870"/>
        <v>8.7999999999999972</v>
      </c>
      <c r="AR502" s="25">
        <f t="shared" si="872"/>
        <v>9.3999999999999986</v>
      </c>
      <c r="AS502" s="25">
        <f t="shared" si="873"/>
        <v>9.9999999999999982</v>
      </c>
      <c r="AT502" s="25">
        <f t="shared" si="874"/>
        <v>10.399999999999999</v>
      </c>
      <c r="AU502" s="25">
        <f t="shared" si="875"/>
        <v>10.799999999999997</v>
      </c>
      <c r="AV502" s="25">
        <f t="shared" si="876"/>
        <v>11.199999999999998</v>
      </c>
      <c r="AW502" s="25">
        <f t="shared" si="877"/>
        <v>11.399999999999997</v>
      </c>
      <c r="AX502" s="25">
        <f t="shared" si="878"/>
        <v>11.599999999999998</v>
      </c>
      <c r="AY502" s="25">
        <f t="shared" si="879"/>
        <v>11.799999999999997</v>
      </c>
      <c r="AZ502" s="25">
        <f t="shared" si="880"/>
        <v>11.799999999999997</v>
      </c>
      <c r="BA502" s="25">
        <f t="shared" si="881"/>
        <v>11.799999999999997</v>
      </c>
      <c r="BB502" s="25">
        <f t="shared" ref="BB502:BB510" si="882">VLOOKUP($C$116,$D$3:$K$63,$A$74,0)*(B452-B451)</f>
        <v>11.799999999999997</v>
      </c>
      <c r="BC502" s="25" t="e">
        <f>VLOOKUP($C$117,$D$3:$K$63,$A$74,0)*(B451-B450)</f>
        <v>#N/A</v>
      </c>
      <c r="BD502" s="25" t="e">
        <f>VLOOKUP($C$118,$D$3:$K$63,$A$74,0)*B450</f>
        <v>#N/A</v>
      </c>
      <c r="BE502" s="25"/>
      <c r="BF502" s="25"/>
      <c r="BG502" s="25"/>
      <c r="BH502" s="25"/>
      <c r="BI502" s="25"/>
      <c r="BJ502" s="25"/>
      <c r="BK502" s="25"/>
      <c r="BL502" s="25"/>
      <c r="BM502" s="21" t="e">
        <f t="shared" si="794"/>
        <v>#N/A</v>
      </c>
      <c r="BN502" s="18"/>
      <c r="BO502" s="18"/>
      <c r="BP502" s="18">
        <v>2052</v>
      </c>
      <c r="BQ502" s="14" t="e">
        <f t="shared" si="795"/>
        <v>#N/A</v>
      </c>
      <c r="BR502" s="14" t="e">
        <f t="shared" si="815"/>
        <v>#N/A</v>
      </c>
      <c r="BS502" s="14" t="e">
        <f t="shared" si="816"/>
        <v>#N/A</v>
      </c>
      <c r="BT502" s="14" t="e">
        <f t="shared" si="817"/>
        <v>#N/A</v>
      </c>
      <c r="BU502" s="14" t="e">
        <f t="shared" si="818"/>
        <v>#N/A</v>
      </c>
      <c r="BV502" s="14" t="e">
        <f t="shared" si="819"/>
        <v>#N/A</v>
      </c>
      <c r="BW502" s="14" t="e">
        <f t="shared" si="820"/>
        <v>#N/A</v>
      </c>
      <c r="BX502" s="14" t="e">
        <f t="shared" si="821"/>
        <v>#N/A</v>
      </c>
      <c r="BY502" s="14" t="e">
        <f t="shared" si="822"/>
        <v>#N/A</v>
      </c>
      <c r="BZ502" s="14" t="e">
        <f t="shared" si="823"/>
        <v>#N/A</v>
      </c>
      <c r="CA502" s="14" t="e">
        <f t="shared" si="824"/>
        <v>#N/A</v>
      </c>
      <c r="CB502" s="14" t="e">
        <f t="shared" si="825"/>
        <v>#N/A</v>
      </c>
      <c r="CC502" s="14" t="e">
        <f t="shared" si="826"/>
        <v>#N/A</v>
      </c>
      <c r="CD502" s="14" t="e">
        <f t="shared" si="827"/>
        <v>#N/A</v>
      </c>
      <c r="CE502" s="14" t="e">
        <f t="shared" si="828"/>
        <v>#N/A</v>
      </c>
      <c r="CF502" s="14" t="e">
        <f t="shared" si="829"/>
        <v>#N/A</v>
      </c>
      <c r="CG502" s="14" t="e">
        <f t="shared" si="812"/>
        <v>#N/A</v>
      </c>
      <c r="CH502" s="14" t="e">
        <f t="shared" si="765"/>
        <v>#N/A</v>
      </c>
      <c r="CI502" s="14" t="e">
        <f t="shared" si="766"/>
        <v>#N/A</v>
      </c>
      <c r="CJ502" s="14" t="e">
        <f t="shared" si="767"/>
        <v>#N/A</v>
      </c>
      <c r="CK502" s="14" t="e">
        <f t="shared" si="768"/>
        <v>#N/A</v>
      </c>
      <c r="CL502" s="14" t="e">
        <f t="shared" si="769"/>
        <v>#N/A</v>
      </c>
      <c r="CM502" s="14" t="e">
        <f t="shared" si="796"/>
        <v>#N/A</v>
      </c>
      <c r="CN502" s="14" t="e">
        <f t="shared" si="830"/>
        <v>#N/A</v>
      </c>
      <c r="CO502" s="14" t="e">
        <f t="shared" si="831"/>
        <v>#N/A</v>
      </c>
      <c r="CP502" s="14" t="e">
        <f t="shared" si="832"/>
        <v>#N/A</v>
      </c>
      <c r="CQ502" s="14" t="e">
        <f t="shared" si="833"/>
        <v>#N/A</v>
      </c>
      <c r="CR502" s="14" t="e">
        <f t="shared" si="834"/>
        <v>#N/A</v>
      </c>
      <c r="CS502" s="14" t="e">
        <f t="shared" si="835"/>
        <v>#N/A</v>
      </c>
      <c r="CT502" s="14" t="e">
        <f t="shared" si="836"/>
        <v>#N/A</v>
      </c>
      <c r="CU502" s="14" t="e">
        <f t="shared" si="837"/>
        <v>#N/A</v>
      </c>
      <c r="CV502" s="14" t="e">
        <f t="shared" si="838"/>
        <v>#N/A</v>
      </c>
      <c r="CW502" s="14" t="e">
        <f t="shared" si="839"/>
        <v>#N/A</v>
      </c>
      <c r="CX502" s="14" t="e">
        <f t="shared" si="840"/>
        <v>#N/A</v>
      </c>
      <c r="CY502" s="14" t="e">
        <f t="shared" si="841"/>
        <v>#N/A</v>
      </c>
      <c r="CZ502" s="14" t="e">
        <f t="shared" si="842"/>
        <v>#N/A</v>
      </c>
      <c r="DA502" s="14" t="e">
        <f t="shared" si="843"/>
        <v>#N/A</v>
      </c>
      <c r="DB502" s="14" t="e">
        <f t="shared" si="844"/>
        <v>#N/A</v>
      </c>
      <c r="DC502" s="14" t="e">
        <f t="shared" si="871"/>
        <v>#N/A</v>
      </c>
      <c r="DD502" s="14" t="e">
        <f t="shared" si="771"/>
        <v>#N/A</v>
      </c>
      <c r="DE502" s="14" t="e">
        <f t="shared" si="772"/>
        <v>#N/A</v>
      </c>
      <c r="DF502" s="14" t="e">
        <f t="shared" si="773"/>
        <v>#N/A</v>
      </c>
      <c r="DG502" s="14" t="e">
        <f t="shared" si="774"/>
        <v>#N/A</v>
      </c>
      <c r="DH502" s="14" t="e">
        <f t="shared" si="775"/>
        <v>#N/A</v>
      </c>
      <c r="DI502" s="14" t="e">
        <f t="shared" si="776"/>
        <v>#N/A</v>
      </c>
      <c r="DJ502" s="14" t="e">
        <f t="shared" si="777"/>
        <v>#N/A</v>
      </c>
      <c r="DK502" s="14" t="e">
        <f t="shared" si="778"/>
        <v>#N/A</v>
      </c>
      <c r="DL502" s="14" t="e">
        <f t="shared" si="779"/>
        <v>#N/A</v>
      </c>
      <c r="DM502" s="14" t="e">
        <f t="shared" si="780"/>
        <v>#N/A</v>
      </c>
      <c r="DN502" s="14" t="e">
        <f t="shared" si="781"/>
        <v>#N/A</v>
      </c>
      <c r="DO502" s="14" t="e">
        <f t="shared" si="782"/>
        <v>#N/A</v>
      </c>
      <c r="DP502" s="14" t="e">
        <f t="shared" si="783"/>
        <v>#N/A</v>
      </c>
      <c r="DQ502" s="14" t="e">
        <f t="shared" si="784"/>
        <v>#N/A</v>
      </c>
      <c r="DR502" s="14" t="e">
        <f t="shared" si="785"/>
        <v>#N/A</v>
      </c>
      <c r="DS502" s="14" t="e">
        <f t="shared" si="786"/>
        <v>#N/A</v>
      </c>
      <c r="DT502" s="14" t="e">
        <f t="shared" si="787"/>
        <v>#N/A</v>
      </c>
      <c r="DU502" s="14" t="e">
        <f t="shared" si="788"/>
        <v>#N/A</v>
      </c>
      <c r="DV502" s="14" t="e">
        <f t="shared" si="789"/>
        <v>#N/A</v>
      </c>
      <c r="DW502" s="14" t="e">
        <f t="shared" si="790"/>
        <v>#N/A</v>
      </c>
      <c r="DX502" s="14" t="e">
        <f t="shared" si="791"/>
        <v>#N/A</v>
      </c>
      <c r="DY502" s="14" t="e">
        <f t="shared" si="792"/>
        <v>#N/A</v>
      </c>
      <c r="DZ502" s="14" t="e">
        <f t="shared" si="869"/>
        <v>#N/A</v>
      </c>
    </row>
    <row r="503" spans="1:130">
      <c r="A503" s="18"/>
      <c r="B503" s="18"/>
      <c r="C503" s="18">
        <v>2053</v>
      </c>
      <c r="D503" s="25"/>
      <c r="E503" s="25"/>
      <c r="F503" s="25"/>
      <c r="G503" s="25"/>
      <c r="H503" s="25"/>
      <c r="I503" s="25"/>
      <c r="J503" s="25"/>
      <c r="K503" s="25"/>
      <c r="L503" s="25"/>
      <c r="M503" s="25"/>
      <c r="N503" s="25"/>
      <c r="O503" s="25"/>
      <c r="P503" s="25"/>
      <c r="Q503" s="25"/>
      <c r="R503" s="25"/>
      <c r="S503" s="25"/>
      <c r="T503" s="25"/>
      <c r="U503" s="25"/>
      <c r="V503" s="25"/>
      <c r="W503" s="25"/>
      <c r="X503" s="25"/>
      <c r="Y503" s="25"/>
      <c r="Z503" s="25"/>
      <c r="AA503" s="25"/>
      <c r="AB503" s="25"/>
      <c r="AC503" s="25"/>
      <c r="AD503" s="25"/>
      <c r="AE503" s="25"/>
      <c r="AF503" s="25"/>
      <c r="AG503" s="25"/>
      <c r="AH503" s="25"/>
      <c r="AI503" s="25"/>
      <c r="AJ503" s="25"/>
      <c r="AK503" s="25">
        <f t="shared" si="863"/>
        <v>0</v>
      </c>
      <c r="AL503" s="25">
        <f t="shared" si="864"/>
        <v>0</v>
      </c>
      <c r="AM503" s="25">
        <f t="shared" si="865"/>
        <v>0</v>
      </c>
      <c r="AN503" s="25">
        <f t="shared" si="866"/>
        <v>0</v>
      </c>
      <c r="AO503" s="25">
        <f t="shared" si="867"/>
        <v>2.4646951146678475E-14</v>
      </c>
      <c r="AP503" s="25">
        <f t="shared" si="868"/>
        <v>7.9999999999999982</v>
      </c>
      <c r="AQ503" s="25">
        <f t="shared" si="870"/>
        <v>8.7999999999999972</v>
      </c>
      <c r="AR503" s="25">
        <f t="shared" si="872"/>
        <v>9.3999999999999986</v>
      </c>
      <c r="AS503" s="25">
        <f t="shared" si="873"/>
        <v>9.9999999999999982</v>
      </c>
      <c r="AT503" s="25">
        <f t="shared" si="874"/>
        <v>10.399999999999999</v>
      </c>
      <c r="AU503" s="25">
        <f t="shared" si="875"/>
        <v>10.799999999999997</v>
      </c>
      <c r="AV503" s="25">
        <f t="shared" si="876"/>
        <v>11.199999999999998</v>
      </c>
      <c r="AW503" s="25">
        <f t="shared" si="877"/>
        <v>11.399999999999997</v>
      </c>
      <c r="AX503" s="25">
        <f t="shared" si="878"/>
        <v>11.599999999999998</v>
      </c>
      <c r="AY503" s="25">
        <f t="shared" si="879"/>
        <v>11.799999999999997</v>
      </c>
      <c r="AZ503" s="25">
        <f t="shared" si="880"/>
        <v>11.799999999999997</v>
      </c>
      <c r="BA503" s="25">
        <f t="shared" si="881"/>
        <v>11.799999999999997</v>
      </c>
      <c r="BB503" s="25">
        <f t="shared" si="882"/>
        <v>11.799999999999997</v>
      </c>
      <c r="BC503" s="25" t="e">
        <f t="shared" ref="BC503:BC510" si="883">VLOOKUP($C$117,$D$3:$K$63,$A$74,0)*(B452-B451)</f>
        <v>#N/A</v>
      </c>
      <c r="BD503" s="25" t="e">
        <f>VLOOKUP($C$118,$D$3:$K$63,$A$74,0)*(B451-B450)</f>
        <v>#N/A</v>
      </c>
      <c r="BE503" s="25" t="e">
        <f>VLOOKUP($C$119,$D$3:$K$63,$A$74,0)*B450</f>
        <v>#N/A</v>
      </c>
      <c r="BF503" s="25"/>
      <c r="BG503" s="25"/>
      <c r="BH503" s="25"/>
      <c r="BI503" s="25"/>
      <c r="BJ503" s="25"/>
      <c r="BK503" s="25"/>
      <c r="BL503" s="25"/>
      <c r="BM503" s="21" t="e">
        <f t="shared" si="794"/>
        <v>#N/A</v>
      </c>
      <c r="BN503" s="18"/>
      <c r="BO503" s="18"/>
      <c r="BP503" s="18">
        <v>2053</v>
      </c>
      <c r="BQ503" s="14" t="e">
        <f t="shared" si="795"/>
        <v>#N/A</v>
      </c>
      <c r="BR503" s="14" t="e">
        <f t="shared" si="815"/>
        <v>#N/A</v>
      </c>
      <c r="BS503" s="14" t="e">
        <f t="shared" si="816"/>
        <v>#N/A</v>
      </c>
      <c r="BT503" s="14" t="e">
        <f t="shared" si="817"/>
        <v>#N/A</v>
      </c>
      <c r="BU503" s="14" t="e">
        <f t="shared" si="818"/>
        <v>#N/A</v>
      </c>
      <c r="BV503" s="14" t="e">
        <f t="shared" si="819"/>
        <v>#N/A</v>
      </c>
      <c r="BW503" s="14" t="e">
        <f t="shared" si="820"/>
        <v>#N/A</v>
      </c>
      <c r="BX503" s="14" t="e">
        <f t="shared" si="821"/>
        <v>#N/A</v>
      </c>
      <c r="BY503" s="14" t="e">
        <f t="shared" si="822"/>
        <v>#N/A</v>
      </c>
      <c r="BZ503" s="14" t="e">
        <f>M503/$BM503</f>
        <v>#N/A</v>
      </c>
      <c r="CA503" s="14" t="e">
        <f t="shared" si="824"/>
        <v>#N/A</v>
      </c>
      <c r="CB503" s="14" t="e">
        <f t="shared" si="825"/>
        <v>#N/A</v>
      </c>
      <c r="CC503" s="14" t="e">
        <f t="shared" si="826"/>
        <v>#N/A</v>
      </c>
      <c r="CD503" s="14" t="e">
        <f t="shared" si="827"/>
        <v>#N/A</v>
      </c>
      <c r="CE503" s="14" t="e">
        <f t="shared" si="828"/>
        <v>#N/A</v>
      </c>
      <c r="CF503" s="14" t="e">
        <f t="shared" si="829"/>
        <v>#N/A</v>
      </c>
      <c r="CG503" s="14" t="e">
        <f t="shared" si="812"/>
        <v>#N/A</v>
      </c>
      <c r="CH503" s="14" t="e">
        <f t="shared" si="765"/>
        <v>#N/A</v>
      </c>
      <c r="CI503" s="14" t="e">
        <f t="shared" si="766"/>
        <v>#N/A</v>
      </c>
      <c r="CJ503" s="14" t="e">
        <f t="shared" si="767"/>
        <v>#N/A</v>
      </c>
      <c r="CK503" s="14" t="e">
        <f t="shared" si="768"/>
        <v>#N/A</v>
      </c>
      <c r="CL503" s="14" t="e">
        <f t="shared" si="769"/>
        <v>#N/A</v>
      </c>
      <c r="CM503" s="14" t="e">
        <f t="shared" si="796"/>
        <v>#N/A</v>
      </c>
      <c r="CN503" s="14" t="e">
        <f t="shared" si="830"/>
        <v>#N/A</v>
      </c>
      <c r="CO503" s="14" t="e">
        <f t="shared" si="831"/>
        <v>#N/A</v>
      </c>
      <c r="CP503" s="14" t="e">
        <f t="shared" si="832"/>
        <v>#N/A</v>
      </c>
      <c r="CQ503" s="14" t="e">
        <f t="shared" si="833"/>
        <v>#N/A</v>
      </c>
      <c r="CR503" s="14" t="e">
        <f t="shared" si="834"/>
        <v>#N/A</v>
      </c>
      <c r="CS503" s="14" t="e">
        <f t="shared" si="835"/>
        <v>#N/A</v>
      </c>
      <c r="CT503" s="14" t="e">
        <f t="shared" si="836"/>
        <v>#N/A</v>
      </c>
      <c r="CU503" s="14" t="e">
        <f t="shared" si="837"/>
        <v>#N/A</v>
      </c>
      <c r="CV503" s="14" t="e">
        <f t="shared" si="838"/>
        <v>#N/A</v>
      </c>
      <c r="CW503" s="14" t="e">
        <f t="shared" si="839"/>
        <v>#N/A</v>
      </c>
      <c r="CX503" s="14" t="e">
        <f t="shared" si="840"/>
        <v>#N/A</v>
      </c>
      <c r="CY503" s="14" t="e">
        <f t="shared" si="841"/>
        <v>#N/A</v>
      </c>
      <c r="CZ503" s="14" t="e">
        <f t="shared" si="842"/>
        <v>#N/A</v>
      </c>
      <c r="DA503" s="14" t="e">
        <f t="shared" si="843"/>
        <v>#N/A</v>
      </c>
      <c r="DB503" s="14" t="e">
        <f t="shared" si="844"/>
        <v>#N/A</v>
      </c>
      <c r="DC503" s="14" t="e">
        <f t="shared" si="871"/>
        <v>#N/A</v>
      </c>
      <c r="DD503" s="14" t="e">
        <f t="shared" si="771"/>
        <v>#N/A</v>
      </c>
      <c r="DE503" s="14" t="e">
        <f t="shared" si="772"/>
        <v>#N/A</v>
      </c>
      <c r="DF503" s="14" t="e">
        <f t="shared" si="773"/>
        <v>#N/A</v>
      </c>
      <c r="DG503" s="14" t="e">
        <f t="shared" si="774"/>
        <v>#N/A</v>
      </c>
      <c r="DH503" s="14" t="e">
        <f t="shared" si="775"/>
        <v>#N/A</v>
      </c>
      <c r="DI503" s="14" t="e">
        <f t="shared" si="776"/>
        <v>#N/A</v>
      </c>
      <c r="DJ503" s="14" t="e">
        <f t="shared" si="777"/>
        <v>#N/A</v>
      </c>
      <c r="DK503" s="14" t="e">
        <f t="shared" si="778"/>
        <v>#N/A</v>
      </c>
      <c r="DL503" s="14" t="e">
        <f t="shared" si="779"/>
        <v>#N/A</v>
      </c>
      <c r="DM503" s="14" t="e">
        <f t="shared" si="780"/>
        <v>#N/A</v>
      </c>
      <c r="DN503" s="14" t="e">
        <f t="shared" si="781"/>
        <v>#N/A</v>
      </c>
      <c r="DO503" s="14" t="e">
        <f t="shared" si="782"/>
        <v>#N/A</v>
      </c>
      <c r="DP503" s="14" t="e">
        <f t="shared" si="783"/>
        <v>#N/A</v>
      </c>
      <c r="DQ503" s="14" t="e">
        <f t="shared" si="784"/>
        <v>#N/A</v>
      </c>
      <c r="DR503" s="14" t="e">
        <f t="shared" si="785"/>
        <v>#N/A</v>
      </c>
      <c r="DS503" s="14" t="e">
        <f t="shared" si="786"/>
        <v>#N/A</v>
      </c>
      <c r="DT503" s="14" t="e">
        <f t="shared" si="787"/>
        <v>#N/A</v>
      </c>
      <c r="DU503" s="14" t="e">
        <f t="shared" si="788"/>
        <v>#N/A</v>
      </c>
      <c r="DV503" s="14" t="e">
        <f t="shared" si="789"/>
        <v>#N/A</v>
      </c>
      <c r="DW503" s="14" t="e">
        <f t="shared" si="790"/>
        <v>#N/A</v>
      </c>
      <c r="DX503" s="14" t="e">
        <f t="shared" si="791"/>
        <v>#N/A</v>
      </c>
      <c r="DY503" s="14" t="e">
        <f t="shared" si="792"/>
        <v>#N/A</v>
      </c>
      <c r="DZ503" s="14" t="e">
        <f t="shared" si="869"/>
        <v>#N/A</v>
      </c>
    </row>
    <row r="504" spans="1:130">
      <c r="A504" s="18"/>
      <c r="B504" s="18"/>
      <c r="C504" s="18">
        <v>2054</v>
      </c>
      <c r="D504" s="25"/>
      <c r="E504" s="25"/>
      <c r="F504" s="25"/>
      <c r="G504" s="25"/>
      <c r="H504" s="25"/>
      <c r="I504" s="25"/>
      <c r="J504" s="25"/>
      <c r="K504" s="25"/>
      <c r="L504" s="25"/>
      <c r="M504" s="25"/>
      <c r="N504" s="25"/>
      <c r="O504" s="25"/>
      <c r="P504" s="25"/>
      <c r="Q504" s="25"/>
      <c r="R504" s="25"/>
      <c r="S504" s="25"/>
      <c r="T504" s="25"/>
      <c r="U504" s="25"/>
      <c r="V504" s="25"/>
      <c r="W504" s="25"/>
      <c r="X504" s="25"/>
      <c r="Y504" s="25"/>
      <c r="Z504" s="25"/>
      <c r="AA504" s="25"/>
      <c r="AB504" s="25"/>
      <c r="AC504" s="25"/>
      <c r="AD504" s="25"/>
      <c r="AE504" s="25"/>
      <c r="AF504" s="25"/>
      <c r="AG504" s="25"/>
      <c r="AH504" s="25"/>
      <c r="AI504" s="25"/>
      <c r="AJ504" s="25"/>
      <c r="AK504" s="25"/>
      <c r="AL504" s="25">
        <f t="shared" si="864"/>
        <v>0</v>
      </c>
      <c r="AM504" s="25">
        <f t="shared" si="865"/>
        <v>0</v>
      </c>
      <c r="AN504" s="25">
        <f t="shared" si="866"/>
        <v>0</v>
      </c>
      <c r="AO504" s="25">
        <f t="shared" si="867"/>
        <v>0</v>
      </c>
      <c r="AP504" s="25">
        <f t="shared" si="868"/>
        <v>2.6645352591003757E-14</v>
      </c>
      <c r="AQ504" s="25">
        <f t="shared" si="870"/>
        <v>8.7999999999999972</v>
      </c>
      <c r="AR504" s="25">
        <f t="shared" si="872"/>
        <v>9.3999999999999986</v>
      </c>
      <c r="AS504" s="25">
        <f t="shared" si="873"/>
        <v>9.9999999999999982</v>
      </c>
      <c r="AT504" s="25">
        <f t="shared" si="874"/>
        <v>10.399999999999999</v>
      </c>
      <c r="AU504" s="25">
        <f t="shared" si="875"/>
        <v>10.799999999999997</v>
      </c>
      <c r="AV504" s="25">
        <f t="shared" si="876"/>
        <v>11.199999999999998</v>
      </c>
      <c r="AW504" s="25">
        <f t="shared" si="877"/>
        <v>11.399999999999997</v>
      </c>
      <c r="AX504" s="25">
        <f t="shared" si="878"/>
        <v>11.599999999999998</v>
      </c>
      <c r="AY504" s="25">
        <f t="shared" si="879"/>
        <v>11.799999999999997</v>
      </c>
      <c r="AZ504" s="25">
        <f t="shared" si="880"/>
        <v>11.799999999999997</v>
      </c>
      <c r="BA504" s="25">
        <f t="shared" si="881"/>
        <v>11.799999999999997</v>
      </c>
      <c r="BB504" s="25">
        <f t="shared" si="882"/>
        <v>11.799999999999997</v>
      </c>
      <c r="BC504" s="25" t="e">
        <f t="shared" si="883"/>
        <v>#N/A</v>
      </c>
      <c r="BD504" s="25" t="e">
        <f t="shared" ref="BD504:BD510" si="884">VLOOKUP($C$118,$D$3:$K$63,$A$74,0)*(B452-B451)</f>
        <v>#N/A</v>
      </c>
      <c r="BE504" s="25" t="e">
        <f>VLOOKUP($C$119,$D$3:$K$63,$A$74,0)*(B451-B450)</f>
        <v>#N/A</v>
      </c>
      <c r="BF504" s="25" t="e">
        <f>VLOOKUP($C$120,$D$3:$K$63,$A$74,0)*B450</f>
        <v>#N/A</v>
      </c>
      <c r="BG504" s="25"/>
      <c r="BH504" s="25"/>
      <c r="BI504" s="25"/>
      <c r="BJ504" s="25"/>
      <c r="BK504" s="25"/>
      <c r="BL504" s="25"/>
      <c r="BM504" s="21" t="e">
        <f t="shared" si="794"/>
        <v>#N/A</v>
      </c>
      <c r="BN504" s="18"/>
      <c r="BO504" s="18"/>
      <c r="BP504" s="18">
        <v>2054</v>
      </c>
      <c r="BQ504" s="14" t="e">
        <f t="shared" si="795"/>
        <v>#N/A</v>
      </c>
      <c r="BR504" s="14" t="e">
        <f t="shared" si="815"/>
        <v>#N/A</v>
      </c>
      <c r="BS504" s="14" t="e">
        <f t="shared" si="816"/>
        <v>#N/A</v>
      </c>
      <c r="BT504" s="14" t="e">
        <f t="shared" si="817"/>
        <v>#N/A</v>
      </c>
      <c r="BU504" s="14" t="e">
        <f t="shared" si="818"/>
        <v>#N/A</v>
      </c>
      <c r="BV504" s="14" t="e">
        <f t="shared" si="819"/>
        <v>#N/A</v>
      </c>
      <c r="BW504" s="14" t="e">
        <f t="shared" si="820"/>
        <v>#N/A</v>
      </c>
      <c r="BX504" s="14" t="e">
        <f t="shared" si="821"/>
        <v>#N/A</v>
      </c>
      <c r="BY504" s="14" t="e">
        <f t="shared" si="822"/>
        <v>#N/A</v>
      </c>
      <c r="BZ504" s="14" t="e">
        <f t="shared" si="823"/>
        <v>#N/A</v>
      </c>
      <c r="CA504" s="14" t="e">
        <f t="shared" si="824"/>
        <v>#N/A</v>
      </c>
      <c r="CB504" s="14" t="e">
        <f t="shared" si="825"/>
        <v>#N/A</v>
      </c>
      <c r="CC504" s="14" t="e">
        <f t="shared" si="826"/>
        <v>#N/A</v>
      </c>
      <c r="CD504" s="14" t="e">
        <f t="shared" si="827"/>
        <v>#N/A</v>
      </c>
      <c r="CE504" s="14" t="e">
        <f t="shared" si="828"/>
        <v>#N/A</v>
      </c>
      <c r="CF504" s="14" t="e">
        <f t="shared" si="829"/>
        <v>#N/A</v>
      </c>
      <c r="CG504" s="14" t="e">
        <f t="shared" si="812"/>
        <v>#N/A</v>
      </c>
      <c r="CH504" s="14" t="e">
        <f t="shared" si="765"/>
        <v>#N/A</v>
      </c>
      <c r="CI504" s="14" t="e">
        <f t="shared" si="766"/>
        <v>#N/A</v>
      </c>
      <c r="CJ504" s="14" t="e">
        <f t="shared" si="767"/>
        <v>#N/A</v>
      </c>
      <c r="CK504" s="14" t="e">
        <f t="shared" si="768"/>
        <v>#N/A</v>
      </c>
      <c r="CL504" s="14" t="e">
        <f t="shared" si="769"/>
        <v>#N/A</v>
      </c>
      <c r="CM504" s="14" t="e">
        <f t="shared" si="796"/>
        <v>#N/A</v>
      </c>
      <c r="CN504" s="14" t="e">
        <f t="shared" si="830"/>
        <v>#N/A</v>
      </c>
      <c r="CO504" s="14" t="e">
        <f t="shared" si="831"/>
        <v>#N/A</v>
      </c>
      <c r="CP504" s="14" t="e">
        <f t="shared" si="832"/>
        <v>#N/A</v>
      </c>
      <c r="CQ504" s="14" t="e">
        <f t="shared" si="833"/>
        <v>#N/A</v>
      </c>
      <c r="CR504" s="14" t="e">
        <f t="shared" si="834"/>
        <v>#N/A</v>
      </c>
      <c r="CS504" s="14" t="e">
        <f t="shared" si="835"/>
        <v>#N/A</v>
      </c>
      <c r="CT504" s="14" t="e">
        <f t="shared" si="836"/>
        <v>#N/A</v>
      </c>
      <c r="CU504" s="14" t="e">
        <f t="shared" si="837"/>
        <v>#N/A</v>
      </c>
      <c r="CV504" s="14" t="e">
        <f t="shared" si="838"/>
        <v>#N/A</v>
      </c>
      <c r="CW504" s="14" t="e">
        <f t="shared" si="839"/>
        <v>#N/A</v>
      </c>
      <c r="CX504" s="14" t="e">
        <f t="shared" si="840"/>
        <v>#N/A</v>
      </c>
      <c r="CY504" s="14" t="e">
        <f t="shared" si="841"/>
        <v>#N/A</v>
      </c>
      <c r="CZ504" s="14" t="e">
        <f t="shared" si="842"/>
        <v>#N/A</v>
      </c>
      <c r="DA504" s="14" t="e">
        <f t="shared" si="843"/>
        <v>#N/A</v>
      </c>
      <c r="DB504" s="14" t="e">
        <f t="shared" si="844"/>
        <v>#N/A</v>
      </c>
      <c r="DC504" s="14" t="e">
        <f t="shared" si="871"/>
        <v>#N/A</v>
      </c>
      <c r="DD504" s="14" t="e">
        <f t="shared" si="771"/>
        <v>#N/A</v>
      </c>
      <c r="DE504" s="14" t="e">
        <f t="shared" si="772"/>
        <v>#N/A</v>
      </c>
      <c r="DF504" s="14" t="e">
        <f t="shared" si="773"/>
        <v>#N/A</v>
      </c>
      <c r="DG504" s="14" t="e">
        <f t="shared" si="774"/>
        <v>#N/A</v>
      </c>
      <c r="DH504" s="14" t="e">
        <f t="shared" si="775"/>
        <v>#N/A</v>
      </c>
      <c r="DI504" s="14" t="e">
        <f t="shared" si="776"/>
        <v>#N/A</v>
      </c>
      <c r="DJ504" s="14" t="e">
        <f t="shared" si="777"/>
        <v>#N/A</v>
      </c>
      <c r="DK504" s="14" t="e">
        <f t="shared" si="778"/>
        <v>#N/A</v>
      </c>
      <c r="DL504" s="14" t="e">
        <f t="shared" si="779"/>
        <v>#N/A</v>
      </c>
      <c r="DM504" s="14" t="e">
        <f t="shared" si="780"/>
        <v>#N/A</v>
      </c>
      <c r="DN504" s="14" t="e">
        <f t="shared" si="781"/>
        <v>#N/A</v>
      </c>
      <c r="DO504" s="14" t="e">
        <f t="shared" si="782"/>
        <v>#N/A</v>
      </c>
      <c r="DP504" s="14" t="e">
        <f t="shared" si="783"/>
        <v>#N/A</v>
      </c>
      <c r="DQ504" s="14" t="e">
        <f t="shared" si="784"/>
        <v>#N/A</v>
      </c>
      <c r="DR504" s="14" t="e">
        <f t="shared" si="785"/>
        <v>#N/A</v>
      </c>
      <c r="DS504" s="14" t="e">
        <f t="shared" si="786"/>
        <v>#N/A</v>
      </c>
      <c r="DT504" s="14" t="e">
        <f t="shared" si="787"/>
        <v>#N/A</v>
      </c>
      <c r="DU504" s="14" t="e">
        <f t="shared" si="788"/>
        <v>#N/A</v>
      </c>
      <c r="DV504" s="14" t="e">
        <f t="shared" si="789"/>
        <v>#N/A</v>
      </c>
      <c r="DW504" s="14" t="e">
        <f t="shared" si="790"/>
        <v>#N/A</v>
      </c>
      <c r="DX504" s="14" t="e">
        <f t="shared" si="791"/>
        <v>#N/A</v>
      </c>
      <c r="DY504" s="14" t="e">
        <f t="shared" si="792"/>
        <v>#N/A</v>
      </c>
      <c r="DZ504" s="14" t="e">
        <f t="shared" si="869"/>
        <v>#N/A</v>
      </c>
    </row>
    <row r="505" spans="1:130">
      <c r="A505" s="18"/>
      <c r="B505" s="18"/>
      <c r="C505" s="18">
        <v>2055</v>
      </c>
      <c r="D505" s="25"/>
      <c r="E505" s="25"/>
      <c r="F505" s="25"/>
      <c r="G505" s="25"/>
      <c r="H505" s="25"/>
      <c r="I505" s="25"/>
      <c r="J505" s="25"/>
      <c r="K505" s="25"/>
      <c r="L505" s="25"/>
      <c r="M505" s="25"/>
      <c r="N505" s="25"/>
      <c r="O505" s="25"/>
      <c r="P505" s="25"/>
      <c r="Q505" s="25"/>
      <c r="R505" s="25"/>
      <c r="S505" s="25"/>
      <c r="T505" s="25"/>
      <c r="U505" s="25"/>
      <c r="V505" s="25"/>
      <c r="W505" s="25"/>
      <c r="X505" s="25"/>
      <c r="Y505" s="25"/>
      <c r="Z505" s="25"/>
      <c r="AA505" s="25"/>
      <c r="AB505" s="25"/>
      <c r="AC505" s="25"/>
      <c r="AD505" s="25"/>
      <c r="AE505" s="25"/>
      <c r="AF505" s="25"/>
      <c r="AG505" s="25"/>
      <c r="AH505" s="25"/>
      <c r="AI505" s="25"/>
      <c r="AJ505" s="25"/>
      <c r="AK505" s="25"/>
      <c r="AL505" s="25"/>
      <c r="AM505" s="25">
        <f t="shared" si="865"/>
        <v>0</v>
      </c>
      <c r="AN505" s="25">
        <f t="shared" si="866"/>
        <v>0</v>
      </c>
      <c r="AO505" s="25">
        <f t="shared" si="867"/>
        <v>0</v>
      </c>
      <c r="AP505" s="25">
        <f t="shared" si="868"/>
        <v>0</v>
      </c>
      <c r="AQ505" s="25">
        <f t="shared" si="870"/>
        <v>2.9309887850104133E-14</v>
      </c>
      <c r="AR505" s="25">
        <f t="shared" si="872"/>
        <v>9.3999999999999986</v>
      </c>
      <c r="AS505" s="25">
        <f t="shared" si="873"/>
        <v>9.9999999999999982</v>
      </c>
      <c r="AT505" s="25">
        <f t="shared" si="874"/>
        <v>10.399999999999999</v>
      </c>
      <c r="AU505" s="25">
        <f t="shared" si="875"/>
        <v>10.799999999999997</v>
      </c>
      <c r="AV505" s="25">
        <f t="shared" si="876"/>
        <v>11.199999999999998</v>
      </c>
      <c r="AW505" s="25">
        <f t="shared" si="877"/>
        <v>11.399999999999997</v>
      </c>
      <c r="AX505" s="25">
        <f t="shared" si="878"/>
        <v>11.599999999999998</v>
      </c>
      <c r="AY505" s="25">
        <f t="shared" si="879"/>
        <v>11.799999999999997</v>
      </c>
      <c r="AZ505" s="25">
        <f t="shared" si="880"/>
        <v>11.799999999999997</v>
      </c>
      <c r="BA505" s="25">
        <f t="shared" si="881"/>
        <v>11.799999999999997</v>
      </c>
      <c r="BB505" s="25">
        <f t="shared" si="882"/>
        <v>11.799999999999997</v>
      </c>
      <c r="BC505" s="25" t="e">
        <f t="shared" si="883"/>
        <v>#N/A</v>
      </c>
      <c r="BD505" s="25" t="e">
        <f t="shared" si="884"/>
        <v>#N/A</v>
      </c>
      <c r="BE505" s="25" t="e">
        <f t="shared" ref="BE505:BE510" si="885">VLOOKUP($C$119,$D$3:$K$63,$A$74,0)*(B452-B451)</f>
        <v>#N/A</v>
      </c>
      <c r="BF505" s="25" t="e">
        <f>VLOOKUP($C$120,$D$3:$K$63,$A$74,0)*(B451-B450)</f>
        <v>#N/A</v>
      </c>
      <c r="BG505" s="25" t="e">
        <f>VLOOKUP($C$121,$D$3:$K$63,$A$74,0)*B450</f>
        <v>#N/A</v>
      </c>
      <c r="BH505" s="25"/>
      <c r="BI505" s="25"/>
      <c r="BJ505" s="25"/>
      <c r="BK505" s="25"/>
      <c r="BL505" s="25"/>
      <c r="BM505" s="21" t="e">
        <f t="shared" si="794"/>
        <v>#N/A</v>
      </c>
      <c r="BN505" s="18"/>
      <c r="BO505" s="18"/>
      <c r="BP505" s="18">
        <v>2055</v>
      </c>
      <c r="BQ505" s="14" t="e">
        <f t="shared" si="795"/>
        <v>#N/A</v>
      </c>
      <c r="BR505" s="14" t="e">
        <f t="shared" si="815"/>
        <v>#N/A</v>
      </c>
      <c r="BS505" s="14" t="e">
        <f t="shared" si="816"/>
        <v>#N/A</v>
      </c>
      <c r="BT505" s="14" t="e">
        <f t="shared" si="817"/>
        <v>#N/A</v>
      </c>
      <c r="BU505" s="14" t="e">
        <f t="shared" si="818"/>
        <v>#N/A</v>
      </c>
      <c r="BV505" s="14" t="e">
        <f t="shared" si="819"/>
        <v>#N/A</v>
      </c>
      <c r="BW505" s="14" t="e">
        <f t="shared" si="820"/>
        <v>#N/A</v>
      </c>
      <c r="BX505" s="14" t="e">
        <f t="shared" si="821"/>
        <v>#N/A</v>
      </c>
      <c r="BY505" s="14" t="e">
        <f t="shared" si="822"/>
        <v>#N/A</v>
      </c>
      <c r="BZ505" s="14" t="e">
        <f t="shared" si="823"/>
        <v>#N/A</v>
      </c>
      <c r="CA505" s="14" t="e">
        <f t="shared" si="824"/>
        <v>#N/A</v>
      </c>
      <c r="CB505" s="14" t="e">
        <f t="shared" si="825"/>
        <v>#N/A</v>
      </c>
      <c r="CC505" s="14" t="e">
        <f t="shared" si="826"/>
        <v>#N/A</v>
      </c>
      <c r="CD505" s="14" t="e">
        <f t="shared" si="827"/>
        <v>#N/A</v>
      </c>
      <c r="CE505" s="14" t="e">
        <f t="shared" si="828"/>
        <v>#N/A</v>
      </c>
      <c r="CF505" s="14" t="e">
        <f t="shared" si="829"/>
        <v>#N/A</v>
      </c>
      <c r="CG505" s="14" t="e">
        <f t="shared" si="812"/>
        <v>#N/A</v>
      </c>
      <c r="CH505" s="14" t="e">
        <f t="shared" si="765"/>
        <v>#N/A</v>
      </c>
      <c r="CI505" s="14" t="e">
        <f t="shared" si="766"/>
        <v>#N/A</v>
      </c>
      <c r="CJ505" s="14" t="e">
        <f t="shared" si="767"/>
        <v>#N/A</v>
      </c>
      <c r="CK505" s="14" t="e">
        <f t="shared" si="768"/>
        <v>#N/A</v>
      </c>
      <c r="CL505" s="14" t="e">
        <f t="shared" si="769"/>
        <v>#N/A</v>
      </c>
      <c r="CM505" s="14" t="e">
        <f t="shared" si="796"/>
        <v>#N/A</v>
      </c>
      <c r="CN505" s="14" t="e">
        <f t="shared" si="830"/>
        <v>#N/A</v>
      </c>
      <c r="CO505" s="14" t="e">
        <f t="shared" si="831"/>
        <v>#N/A</v>
      </c>
      <c r="CP505" s="14" t="e">
        <f t="shared" si="832"/>
        <v>#N/A</v>
      </c>
      <c r="CQ505" s="14" t="e">
        <f t="shared" si="833"/>
        <v>#N/A</v>
      </c>
      <c r="CR505" s="14" t="e">
        <f t="shared" si="834"/>
        <v>#N/A</v>
      </c>
      <c r="CS505" s="14" t="e">
        <f t="shared" si="835"/>
        <v>#N/A</v>
      </c>
      <c r="CT505" s="14" t="e">
        <f t="shared" si="836"/>
        <v>#N/A</v>
      </c>
      <c r="CU505" s="14" t="e">
        <f t="shared" si="837"/>
        <v>#N/A</v>
      </c>
      <c r="CV505" s="14" t="e">
        <f t="shared" si="838"/>
        <v>#N/A</v>
      </c>
      <c r="CW505" s="14" t="e">
        <f t="shared" si="839"/>
        <v>#N/A</v>
      </c>
      <c r="CX505" s="14" t="e">
        <f t="shared" si="840"/>
        <v>#N/A</v>
      </c>
      <c r="CY505" s="14" t="e">
        <f t="shared" si="841"/>
        <v>#N/A</v>
      </c>
      <c r="CZ505" s="14" t="e">
        <f t="shared" si="842"/>
        <v>#N/A</v>
      </c>
      <c r="DA505" s="14" t="e">
        <f t="shared" si="843"/>
        <v>#N/A</v>
      </c>
      <c r="DB505" s="14" t="e">
        <f t="shared" si="844"/>
        <v>#N/A</v>
      </c>
      <c r="DC505" s="14" t="e">
        <f t="shared" si="871"/>
        <v>#N/A</v>
      </c>
      <c r="DD505" s="14" t="e">
        <f t="shared" si="771"/>
        <v>#N/A</v>
      </c>
      <c r="DE505" s="14" t="e">
        <f t="shared" si="772"/>
        <v>#N/A</v>
      </c>
      <c r="DF505" s="14" t="e">
        <f t="shared" si="773"/>
        <v>#N/A</v>
      </c>
      <c r="DG505" s="14" t="e">
        <f t="shared" si="774"/>
        <v>#N/A</v>
      </c>
      <c r="DH505" s="14" t="e">
        <f t="shared" si="775"/>
        <v>#N/A</v>
      </c>
      <c r="DI505" s="14" t="e">
        <f>AV505/$BM505</f>
        <v>#N/A</v>
      </c>
      <c r="DJ505" s="14" t="e">
        <f t="shared" si="777"/>
        <v>#N/A</v>
      </c>
      <c r="DK505" s="14" t="e">
        <f t="shared" si="778"/>
        <v>#N/A</v>
      </c>
      <c r="DL505" s="14" t="e">
        <f t="shared" si="779"/>
        <v>#N/A</v>
      </c>
      <c r="DM505" s="14" t="e">
        <f t="shared" si="780"/>
        <v>#N/A</v>
      </c>
      <c r="DN505" s="14" t="e">
        <f t="shared" si="781"/>
        <v>#N/A</v>
      </c>
      <c r="DO505" s="14" t="e">
        <f t="shared" si="782"/>
        <v>#N/A</v>
      </c>
      <c r="DP505" s="14" t="e">
        <f t="shared" si="783"/>
        <v>#N/A</v>
      </c>
      <c r="DQ505" s="14" t="e">
        <f t="shared" si="784"/>
        <v>#N/A</v>
      </c>
      <c r="DR505" s="14" t="e">
        <f t="shared" si="785"/>
        <v>#N/A</v>
      </c>
      <c r="DS505" s="14" t="e">
        <f t="shared" si="786"/>
        <v>#N/A</v>
      </c>
      <c r="DT505" s="14" t="e">
        <f t="shared" si="787"/>
        <v>#N/A</v>
      </c>
      <c r="DU505" s="14" t="e">
        <f t="shared" si="788"/>
        <v>#N/A</v>
      </c>
      <c r="DV505" s="14" t="e">
        <f t="shared" si="789"/>
        <v>#N/A</v>
      </c>
      <c r="DW505" s="14" t="e">
        <f t="shared" si="790"/>
        <v>#N/A</v>
      </c>
      <c r="DX505" s="14" t="e">
        <f t="shared" si="791"/>
        <v>#N/A</v>
      </c>
      <c r="DY505" s="14" t="e">
        <f t="shared" si="792"/>
        <v>#N/A</v>
      </c>
      <c r="DZ505" s="14" t="e">
        <f t="shared" si="869"/>
        <v>#N/A</v>
      </c>
    </row>
    <row r="506" spans="1:130">
      <c r="A506" s="18"/>
      <c r="B506" s="18"/>
      <c r="C506" s="18">
        <v>2056</v>
      </c>
      <c r="D506" s="25"/>
      <c r="E506" s="25"/>
      <c r="F506" s="25"/>
      <c r="G506" s="25"/>
      <c r="H506" s="25"/>
      <c r="I506" s="25"/>
      <c r="J506" s="25"/>
      <c r="K506" s="25"/>
      <c r="L506" s="25"/>
      <c r="M506" s="25"/>
      <c r="N506" s="25"/>
      <c r="O506" s="25"/>
      <c r="P506" s="25"/>
      <c r="Q506" s="25"/>
      <c r="R506" s="25"/>
      <c r="S506" s="25"/>
      <c r="T506" s="25"/>
      <c r="U506" s="25"/>
      <c r="V506" s="25"/>
      <c r="W506" s="25"/>
      <c r="X506" s="25"/>
      <c r="Y506" s="25"/>
      <c r="Z506" s="25"/>
      <c r="AA506" s="25"/>
      <c r="AB506" s="25"/>
      <c r="AC506" s="25"/>
      <c r="AD506" s="25"/>
      <c r="AE506" s="25"/>
      <c r="AF506" s="25"/>
      <c r="AG506" s="25"/>
      <c r="AH506" s="25"/>
      <c r="AI506" s="25"/>
      <c r="AJ506" s="25"/>
      <c r="AK506" s="25"/>
      <c r="AL506" s="25"/>
      <c r="AM506" s="25"/>
      <c r="AN506" s="25">
        <f t="shared" si="866"/>
        <v>0</v>
      </c>
      <c r="AO506" s="25">
        <f t="shared" si="867"/>
        <v>0</v>
      </c>
      <c r="AP506" s="25">
        <f t="shared" si="868"/>
        <v>0</v>
      </c>
      <c r="AQ506" s="25">
        <f t="shared" si="870"/>
        <v>0</v>
      </c>
      <c r="AR506" s="25">
        <f t="shared" si="872"/>
        <v>3.1308289294429414E-14</v>
      </c>
      <c r="AS506" s="25">
        <f t="shared" si="873"/>
        <v>9.9999999999999982</v>
      </c>
      <c r="AT506" s="25">
        <f t="shared" si="874"/>
        <v>10.399999999999999</v>
      </c>
      <c r="AU506" s="25">
        <f t="shared" si="875"/>
        <v>10.799999999999997</v>
      </c>
      <c r="AV506" s="25">
        <f t="shared" si="876"/>
        <v>11.199999999999998</v>
      </c>
      <c r="AW506" s="25">
        <f t="shared" si="877"/>
        <v>11.399999999999997</v>
      </c>
      <c r="AX506" s="25">
        <f t="shared" si="878"/>
        <v>11.599999999999998</v>
      </c>
      <c r="AY506" s="25">
        <f t="shared" si="879"/>
        <v>11.799999999999997</v>
      </c>
      <c r="AZ506" s="25">
        <f t="shared" si="880"/>
        <v>11.799999999999997</v>
      </c>
      <c r="BA506" s="25">
        <f t="shared" si="881"/>
        <v>11.799999999999997</v>
      </c>
      <c r="BB506" s="25">
        <f t="shared" si="882"/>
        <v>11.799999999999997</v>
      </c>
      <c r="BC506" s="25" t="e">
        <f t="shared" si="883"/>
        <v>#N/A</v>
      </c>
      <c r="BD506" s="25" t="e">
        <f t="shared" si="884"/>
        <v>#N/A</v>
      </c>
      <c r="BE506" s="25" t="e">
        <f t="shared" si="885"/>
        <v>#N/A</v>
      </c>
      <c r="BF506" s="25" t="e">
        <f t="shared" ref="BF506:BF510" si="886">VLOOKUP($C$120,$D$3:$K$63,$A$74,0)*(B452-B451)</f>
        <v>#N/A</v>
      </c>
      <c r="BG506" s="25" t="e">
        <f>VLOOKUP($C$121,$D$3:$K$63,$A$74,0)*(B451-B450)</f>
        <v>#N/A</v>
      </c>
      <c r="BH506" s="25" t="e">
        <f>VLOOKUP($C$122,$D$3:$K$63,$A$74,0)*B450</f>
        <v>#N/A</v>
      </c>
      <c r="BI506" s="25"/>
      <c r="BJ506" s="25"/>
      <c r="BK506" s="25"/>
      <c r="BL506" s="25"/>
      <c r="BM506" s="21" t="e">
        <f t="shared" si="794"/>
        <v>#N/A</v>
      </c>
      <c r="BN506" s="18"/>
      <c r="BO506" s="18"/>
      <c r="BP506" s="18">
        <v>2056</v>
      </c>
      <c r="BQ506" s="14" t="e">
        <f t="shared" si="795"/>
        <v>#N/A</v>
      </c>
      <c r="BR506" s="14" t="e">
        <f t="shared" si="815"/>
        <v>#N/A</v>
      </c>
      <c r="BS506" s="14" t="e">
        <f t="shared" si="816"/>
        <v>#N/A</v>
      </c>
      <c r="BT506" s="14" t="e">
        <f t="shared" si="817"/>
        <v>#N/A</v>
      </c>
      <c r="BU506" s="14" t="e">
        <f t="shared" si="818"/>
        <v>#N/A</v>
      </c>
      <c r="BV506" s="14" t="e">
        <f t="shared" si="819"/>
        <v>#N/A</v>
      </c>
      <c r="BW506" s="14" t="e">
        <f t="shared" si="820"/>
        <v>#N/A</v>
      </c>
      <c r="BX506" s="14" t="e">
        <f t="shared" si="821"/>
        <v>#N/A</v>
      </c>
      <c r="BY506" s="14" t="e">
        <f t="shared" si="822"/>
        <v>#N/A</v>
      </c>
      <c r="BZ506" s="14" t="e">
        <f t="shared" si="823"/>
        <v>#N/A</v>
      </c>
      <c r="CA506" s="14" t="e">
        <f t="shared" si="824"/>
        <v>#N/A</v>
      </c>
      <c r="CB506" s="14" t="e">
        <f t="shared" si="825"/>
        <v>#N/A</v>
      </c>
      <c r="CC506" s="14" t="e">
        <f t="shared" si="826"/>
        <v>#N/A</v>
      </c>
      <c r="CD506" s="14" t="e">
        <f t="shared" si="827"/>
        <v>#N/A</v>
      </c>
      <c r="CE506" s="14" t="e">
        <f t="shared" si="828"/>
        <v>#N/A</v>
      </c>
      <c r="CF506" s="14" t="e">
        <f t="shared" si="829"/>
        <v>#N/A</v>
      </c>
      <c r="CG506" s="14" t="e">
        <f t="shared" si="812"/>
        <v>#N/A</v>
      </c>
      <c r="CH506" s="14" t="e">
        <f t="shared" si="765"/>
        <v>#N/A</v>
      </c>
      <c r="CI506" s="14" t="e">
        <f t="shared" si="766"/>
        <v>#N/A</v>
      </c>
      <c r="CJ506" s="14" t="e">
        <f t="shared" si="767"/>
        <v>#N/A</v>
      </c>
      <c r="CK506" s="14" t="e">
        <f t="shared" si="768"/>
        <v>#N/A</v>
      </c>
      <c r="CL506" s="14" t="e">
        <f t="shared" si="769"/>
        <v>#N/A</v>
      </c>
      <c r="CM506" s="14" t="e">
        <f t="shared" si="796"/>
        <v>#N/A</v>
      </c>
      <c r="CN506" s="14" t="e">
        <f t="shared" si="830"/>
        <v>#N/A</v>
      </c>
      <c r="CO506" s="14" t="e">
        <f t="shared" si="831"/>
        <v>#N/A</v>
      </c>
      <c r="CP506" s="14" t="e">
        <f t="shared" si="832"/>
        <v>#N/A</v>
      </c>
      <c r="CQ506" s="14" t="e">
        <f t="shared" si="833"/>
        <v>#N/A</v>
      </c>
      <c r="CR506" s="14" t="e">
        <f t="shared" si="834"/>
        <v>#N/A</v>
      </c>
      <c r="CS506" s="14" t="e">
        <f t="shared" si="835"/>
        <v>#N/A</v>
      </c>
      <c r="CT506" s="14" t="e">
        <f t="shared" si="836"/>
        <v>#N/A</v>
      </c>
      <c r="CU506" s="14" t="e">
        <f t="shared" si="837"/>
        <v>#N/A</v>
      </c>
      <c r="CV506" s="14" t="e">
        <f t="shared" si="838"/>
        <v>#N/A</v>
      </c>
      <c r="CW506" s="14" t="e">
        <f t="shared" si="839"/>
        <v>#N/A</v>
      </c>
      <c r="CX506" s="14" t="e">
        <f t="shared" si="840"/>
        <v>#N/A</v>
      </c>
      <c r="CY506" s="14" t="e">
        <f t="shared" si="841"/>
        <v>#N/A</v>
      </c>
      <c r="CZ506" s="14" t="e">
        <f t="shared" si="842"/>
        <v>#N/A</v>
      </c>
      <c r="DA506" s="14" t="e">
        <f t="shared" si="843"/>
        <v>#N/A</v>
      </c>
      <c r="DB506" s="14" t="e">
        <f t="shared" si="844"/>
        <v>#N/A</v>
      </c>
      <c r="DC506" s="14" t="e">
        <f t="shared" si="871"/>
        <v>#N/A</v>
      </c>
      <c r="DD506" s="14" t="e">
        <f t="shared" si="771"/>
        <v>#N/A</v>
      </c>
      <c r="DE506" s="14" t="e">
        <f t="shared" si="772"/>
        <v>#N/A</v>
      </c>
      <c r="DF506" s="14" t="e">
        <f t="shared" si="773"/>
        <v>#N/A</v>
      </c>
      <c r="DG506" s="14" t="e">
        <f t="shared" si="774"/>
        <v>#N/A</v>
      </c>
      <c r="DH506" s="14" t="e">
        <f t="shared" si="775"/>
        <v>#N/A</v>
      </c>
      <c r="DI506" s="14" t="e">
        <f t="shared" si="776"/>
        <v>#N/A</v>
      </c>
      <c r="DJ506" s="14" t="e">
        <f t="shared" si="777"/>
        <v>#N/A</v>
      </c>
      <c r="DK506" s="14" t="e">
        <f t="shared" si="778"/>
        <v>#N/A</v>
      </c>
      <c r="DL506" s="14" t="e">
        <f t="shared" si="779"/>
        <v>#N/A</v>
      </c>
      <c r="DM506" s="14" t="e">
        <f t="shared" si="780"/>
        <v>#N/A</v>
      </c>
      <c r="DN506" s="14" t="e">
        <f t="shared" si="781"/>
        <v>#N/A</v>
      </c>
      <c r="DO506" s="14" t="e">
        <f t="shared" si="782"/>
        <v>#N/A</v>
      </c>
      <c r="DP506" s="14" t="e">
        <f t="shared" si="783"/>
        <v>#N/A</v>
      </c>
      <c r="DQ506" s="14" t="e">
        <f t="shared" si="784"/>
        <v>#N/A</v>
      </c>
      <c r="DR506" s="14" t="e">
        <f t="shared" si="785"/>
        <v>#N/A</v>
      </c>
      <c r="DS506" s="14" t="e">
        <f t="shared" si="786"/>
        <v>#N/A</v>
      </c>
      <c r="DT506" s="14" t="e">
        <f t="shared" si="787"/>
        <v>#N/A</v>
      </c>
      <c r="DU506" s="14" t="e">
        <f t="shared" si="788"/>
        <v>#N/A</v>
      </c>
      <c r="DV506" s="14" t="e">
        <f t="shared" si="789"/>
        <v>#N/A</v>
      </c>
      <c r="DW506" s="14" t="e">
        <f t="shared" si="790"/>
        <v>#N/A</v>
      </c>
      <c r="DX506" s="14" t="e">
        <f t="shared" si="791"/>
        <v>#N/A</v>
      </c>
      <c r="DY506" s="14" t="e">
        <f t="shared" si="792"/>
        <v>#N/A</v>
      </c>
      <c r="DZ506" s="14" t="e">
        <f t="shared" si="869"/>
        <v>#N/A</v>
      </c>
    </row>
    <row r="507" spans="1:130">
      <c r="A507" s="18"/>
      <c r="B507" s="18"/>
      <c r="C507" s="18">
        <v>2057</v>
      </c>
      <c r="D507" s="25"/>
      <c r="E507" s="25"/>
      <c r="F507" s="25"/>
      <c r="G507" s="25"/>
      <c r="H507" s="25"/>
      <c r="I507" s="25"/>
      <c r="J507" s="25"/>
      <c r="K507" s="25"/>
      <c r="L507" s="25"/>
      <c r="M507" s="25"/>
      <c r="N507" s="25"/>
      <c r="O507" s="25"/>
      <c r="P507" s="25"/>
      <c r="Q507" s="25"/>
      <c r="R507" s="25"/>
      <c r="S507" s="25"/>
      <c r="T507" s="25"/>
      <c r="U507" s="25"/>
      <c r="V507" s="25"/>
      <c r="W507" s="25"/>
      <c r="X507" s="25"/>
      <c r="Y507" s="25"/>
      <c r="Z507" s="25"/>
      <c r="AA507" s="25"/>
      <c r="AB507" s="25"/>
      <c r="AC507" s="25"/>
      <c r="AD507" s="25"/>
      <c r="AE507" s="25"/>
      <c r="AF507" s="25"/>
      <c r="AG507" s="25"/>
      <c r="AH507" s="25"/>
      <c r="AI507" s="25"/>
      <c r="AJ507" s="25"/>
      <c r="AK507" s="25"/>
      <c r="AL507" s="25"/>
      <c r="AM507" s="25"/>
      <c r="AN507" s="25"/>
      <c r="AO507" s="25">
        <f t="shared" si="867"/>
        <v>0</v>
      </c>
      <c r="AP507" s="25">
        <f t="shared" si="868"/>
        <v>0</v>
      </c>
      <c r="AQ507" s="25">
        <f t="shared" si="870"/>
        <v>0</v>
      </c>
      <c r="AR507" s="25">
        <f t="shared" si="872"/>
        <v>0</v>
      </c>
      <c r="AS507" s="25">
        <f t="shared" si="873"/>
        <v>3.3306690738754696E-14</v>
      </c>
      <c r="AT507" s="25">
        <f t="shared" si="874"/>
        <v>10.399999999999999</v>
      </c>
      <c r="AU507" s="25">
        <f t="shared" si="875"/>
        <v>10.799999999999997</v>
      </c>
      <c r="AV507" s="25">
        <f t="shared" si="876"/>
        <v>11.199999999999998</v>
      </c>
      <c r="AW507" s="25">
        <f t="shared" si="877"/>
        <v>11.399999999999997</v>
      </c>
      <c r="AX507" s="25">
        <f t="shared" si="878"/>
        <v>11.599999999999998</v>
      </c>
      <c r="AY507" s="25">
        <f t="shared" si="879"/>
        <v>11.799999999999997</v>
      </c>
      <c r="AZ507" s="25">
        <f t="shared" si="880"/>
        <v>11.799999999999997</v>
      </c>
      <c r="BA507" s="25">
        <f t="shared" si="881"/>
        <v>11.799999999999997</v>
      </c>
      <c r="BB507" s="25">
        <f t="shared" si="882"/>
        <v>11.799999999999997</v>
      </c>
      <c r="BC507" s="25" t="e">
        <f t="shared" si="883"/>
        <v>#N/A</v>
      </c>
      <c r="BD507" s="25" t="e">
        <f t="shared" si="884"/>
        <v>#N/A</v>
      </c>
      <c r="BE507" s="25" t="e">
        <f t="shared" si="885"/>
        <v>#N/A</v>
      </c>
      <c r="BF507" s="25" t="e">
        <f t="shared" si="886"/>
        <v>#N/A</v>
      </c>
      <c r="BG507" s="25" t="e">
        <f t="shared" ref="BG507:BG510" si="887">VLOOKUP($C$121,$D$3:$K$63,$A$74,0)*(B452-B451)</f>
        <v>#N/A</v>
      </c>
      <c r="BH507" s="25" t="e">
        <f>VLOOKUP($C$122,$D$3:$K$63,$A$74,0)*(B451-B450)</f>
        <v>#N/A</v>
      </c>
      <c r="BI507" s="25" t="e">
        <f>VLOOKUP($C$123,$D$3:$K$63,$A$74,0)*B450</f>
        <v>#N/A</v>
      </c>
      <c r="BJ507" s="25"/>
      <c r="BK507" s="25"/>
      <c r="BL507" s="25"/>
      <c r="BM507" s="21" t="e">
        <f t="shared" si="794"/>
        <v>#N/A</v>
      </c>
      <c r="BN507" s="18"/>
      <c r="BO507" s="18"/>
      <c r="BP507" s="18">
        <v>2057</v>
      </c>
      <c r="BQ507" s="14" t="e">
        <f t="shared" si="795"/>
        <v>#N/A</v>
      </c>
      <c r="BR507" s="14" t="e">
        <f t="shared" si="815"/>
        <v>#N/A</v>
      </c>
      <c r="BS507" s="14" t="e">
        <f t="shared" si="816"/>
        <v>#N/A</v>
      </c>
      <c r="BT507" s="14" t="e">
        <f t="shared" si="817"/>
        <v>#N/A</v>
      </c>
      <c r="BU507" s="14" t="e">
        <f t="shared" si="818"/>
        <v>#N/A</v>
      </c>
      <c r="BV507" s="14" t="e">
        <f t="shared" si="819"/>
        <v>#N/A</v>
      </c>
      <c r="BW507" s="14" t="e">
        <f t="shared" si="820"/>
        <v>#N/A</v>
      </c>
      <c r="BX507" s="14" t="e">
        <f t="shared" si="821"/>
        <v>#N/A</v>
      </c>
      <c r="BY507" s="14" t="e">
        <f t="shared" si="822"/>
        <v>#N/A</v>
      </c>
      <c r="BZ507" s="14" t="e">
        <f t="shared" si="823"/>
        <v>#N/A</v>
      </c>
      <c r="CA507" s="14" t="e">
        <f t="shared" si="824"/>
        <v>#N/A</v>
      </c>
      <c r="CB507" s="14" t="e">
        <f t="shared" si="825"/>
        <v>#N/A</v>
      </c>
      <c r="CC507" s="14" t="e">
        <f t="shared" si="826"/>
        <v>#N/A</v>
      </c>
      <c r="CD507" s="14" t="e">
        <f t="shared" si="827"/>
        <v>#N/A</v>
      </c>
      <c r="CE507" s="14" t="e">
        <f t="shared" si="828"/>
        <v>#N/A</v>
      </c>
      <c r="CF507" s="14" t="e">
        <f t="shared" si="829"/>
        <v>#N/A</v>
      </c>
      <c r="CG507" s="14" t="e">
        <f t="shared" si="812"/>
        <v>#N/A</v>
      </c>
      <c r="CH507" s="14" t="e">
        <f t="shared" si="765"/>
        <v>#N/A</v>
      </c>
      <c r="CI507" s="14" t="e">
        <f t="shared" si="766"/>
        <v>#N/A</v>
      </c>
      <c r="CJ507" s="14" t="e">
        <f t="shared" si="767"/>
        <v>#N/A</v>
      </c>
      <c r="CK507" s="14" t="e">
        <f t="shared" si="768"/>
        <v>#N/A</v>
      </c>
      <c r="CL507" s="14" t="e">
        <f t="shared" si="769"/>
        <v>#N/A</v>
      </c>
      <c r="CM507" s="14" t="e">
        <f t="shared" si="796"/>
        <v>#N/A</v>
      </c>
      <c r="CN507" s="14" t="e">
        <f t="shared" si="830"/>
        <v>#N/A</v>
      </c>
      <c r="CO507" s="14" t="e">
        <f t="shared" si="831"/>
        <v>#N/A</v>
      </c>
      <c r="CP507" s="14" t="e">
        <f t="shared" si="832"/>
        <v>#N/A</v>
      </c>
      <c r="CQ507" s="14" t="e">
        <f t="shared" si="833"/>
        <v>#N/A</v>
      </c>
      <c r="CR507" s="14" t="e">
        <f t="shared" si="834"/>
        <v>#N/A</v>
      </c>
      <c r="CS507" s="14" t="e">
        <f t="shared" si="835"/>
        <v>#N/A</v>
      </c>
      <c r="CT507" s="14" t="e">
        <f t="shared" si="836"/>
        <v>#N/A</v>
      </c>
      <c r="CU507" s="14" t="e">
        <f t="shared" si="837"/>
        <v>#N/A</v>
      </c>
      <c r="CV507" s="14" t="e">
        <f t="shared" si="838"/>
        <v>#N/A</v>
      </c>
      <c r="CW507" s="14" t="e">
        <f t="shared" si="839"/>
        <v>#N/A</v>
      </c>
      <c r="CX507" s="14" t="e">
        <f t="shared" si="840"/>
        <v>#N/A</v>
      </c>
      <c r="CY507" s="14" t="e">
        <f t="shared" si="841"/>
        <v>#N/A</v>
      </c>
      <c r="CZ507" s="14" t="e">
        <f t="shared" si="842"/>
        <v>#N/A</v>
      </c>
      <c r="DA507" s="14" t="e">
        <f t="shared" si="843"/>
        <v>#N/A</v>
      </c>
      <c r="DB507" s="14" t="e">
        <f t="shared" si="844"/>
        <v>#N/A</v>
      </c>
      <c r="DC507" s="14" t="e">
        <f t="shared" si="871"/>
        <v>#N/A</v>
      </c>
      <c r="DD507" s="14" t="e">
        <f t="shared" si="771"/>
        <v>#N/A</v>
      </c>
      <c r="DE507" s="14" t="e">
        <f t="shared" si="772"/>
        <v>#N/A</v>
      </c>
      <c r="DF507" s="14" t="e">
        <f t="shared" si="773"/>
        <v>#N/A</v>
      </c>
      <c r="DG507" s="14" t="e">
        <f t="shared" si="774"/>
        <v>#N/A</v>
      </c>
      <c r="DH507" s="14" t="e">
        <f t="shared" si="775"/>
        <v>#N/A</v>
      </c>
      <c r="DI507" s="14" t="e">
        <f t="shared" si="776"/>
        <v>#N/A</v>
      </c>
      <c r="DJ507" s="14" t="e">
        <f t="shared" si="777"/>
        <v>#N/A</v>
      </c>
      <c r="DK507" s="14" t="e">
        <f t="shared" si="778"/>
        <v>#N/A</v>
      </c>
      <c r="DL507" s="14" t="e">
        <f t="shared" si="779"/>
        <v>#N/A</v>
      </c>
      <c r="DM507" s="14" t="e">
        <f t="shared" si="780"/>
        <v>#N/A</v>
      </c>
      <c r="DN507" s="14" t="e">
        <f t="shared" si="781"/>
        <v>#N/A</v>
      </c>
      <c r="DO507" s="14" t="e">
        <f t="shared" si="782"/>
        <v>#N/A</v>
      </c>
      <c r="DP507" s="14" t="e">
        <f t="shared" si="783"/>
        <v>#N/A</v>
      </c>
      <c r="DQ507" s="14" t="e">
        <f t="shared" si="784"/>
        <v>#N/A</v>
      </c>
      <c r="DR507" s="14" t="e">
        <f t="shared" si="785"/>
        <v>#N/A</v>
      </c>
      <c r="DS507" s="14" t="e">
        <f t="shared" si="786"/>
        <v>#N/A</v>
      </c>
      <c r="DT507" s="14" t="e">
        <f t="shared" si="787"/>
        <v>#N/A</v>
      </c>
      <c r="DU507" s="14" t="e">
        <f t="shared" si="788"/>
        <v>#N/A</v>
      </c>
      <c r="DV507" s="14" t="e">
        <f t="shared" si="789"/>
        <v>#N/A</v>
      </c>
      <c r="DW507" s="14" t="e">
        <f t="shared" si="790"/>
        <v>#N/A</v>
      </c>
      <c r="DX507" s="14" t="e">
        <f t="shared" si="791"/>
        <v>#N/A</v>
      </c>
      <c r="DY507" s="14" t="e">
        <f t="shared" si="792"/>
        <v>#N/A</v>
      </c>
      <c r="DZ507" s="14" t="e">
        <f t="shared" si="869"/>
        <v>#N/A</v>
      </c>
    </row>
    <row r="508" spans="1:130">
      <c r="A508" s="18"/>
      <c r="B508" s="18"/>
      <c r="C508" s="18">
        <v>2058</v>
      </c>
      <c r="D508" s="25"/>
      <c r="E508" s="25"/>
      <c r="F508" s="25"/>
      <c r="G508" s="25"/>
      <c r="H508" s="25"/>
      <c r="I508" s="25"/>
      <c r="J508" s="25"/>
      <c r="K508" s="25"/>
      <c r="L508" s="25"/>
      <c r="M508" s="25"/>
      <c r="N508" s="25"/>
      <c r="O508" s="25"/>
      <c r="P508" s="25"/>
      <c r="Q508" s="25"/>
      <c r="R508" s="25"/>
      <c r="S508" s="25"/>
      <c r="T508" s="25"/>
      <c r="U508" s="25"/>
      <c r="V508" s="25"/>
      <c r="W508" s="25"/>
      <c r="X508" s="25"/>
      <c r="Y508" s="25"/>
      <c r="Z508" s="25"/>
      <c r="AA508" s="25"/>
      <c r="AB508" s="25"/>
      <c r="AC508" s="25"/>
      <c r="AD508" s="25"/>
      <c r="AE508" s="25"/>
      <c r="AF508" s="25"/>
      <c r="AG508" s="25"/>
      <c r="AH508" s="25"/>
      <c r="AI508" s="25"/>
      <c r="AJ508" s="25"/>
      <c r="AK508" s="25"/>
      <c r="AL508" s="25"/>
      <c r="AM508" s="25"/>
      <c r="AN508" s="25"/>
      <c r="AO508" s="25"/>
      <c r="AP508" s="25">
        <f t="shared" si="868"/>
        <v>0</v>
      </c>
      <c r="AQ508" s="25">
        <f t="shared" si="870"/>
        <v>0</v>
      </c>
      <c r="AR508" s="25">
        <f t="shared" si="872"/>
        <v>0</v>
      </c>
      <c r="AS508" s="25">
        <f t="shared" si="873"/>
        <v>0</v>
      </c>
      <c r="AT508" s="25">
        <f t="shared" si="874"/>
        <v>3.4638958368304884E-14</v>
      </c>
      <c r="AU508" s="25">
        <f t="shared" si="875"/>
        <v>10.799999999999997</v>
      </c>
      <c r="AV508" s="25">
        <f t="shared" si="876"/>
        <v>11.199999999999998</v>
      </c>
      <c r="AW508" s="25">
        <f t="shared" si="877"/>
        <v>11.399999999999997</v>
      </c>
      <c r="AX508" s="25">
        <f t="shared" si="878"/>
        <v>11.599999999999998</v>
      </c>
      <c r="AY508" s="25">
        <f t="shared" si="879"/>
        <v>11.799999999999997</v>
      </c>
      <c r="AZ508" s="25">
        <f t="shared" si="880"/>
        <v>11.799999999999997</v>
      </c>
      <c r="BA508" s="25">
        <f t="shared" si="881"/>
        <v>11.799999999999997</v>
      </c>
      <c r="BB508" s="25">
        <f t="shared" si="882"/>
        <v>11.799999999999997</v>
      </c>
      <c r="BC508" s="25" t="e">
        <f t="shared" si="883"/>
        <v>#N/A</v>
      </c>
      <c r="BD508" s="25" t="e">
        <f t="shared" si="884"/>
        <v>#N/A</v>
      </c>
      <c r="BE508" s="25" t="e">
        <f t="shared" si="885"/>
        <v>#N/A</v>
      </c>
      <c r="BF508" s="25" t="e">
        <f t="shared" si="886"/>
        <v>#N/A</v>
      </c>
      <c r="BG508" s="25" t="e">
        <f t="shared" si="887"/>
        <v>#N/A</v>
      </c>
      <c r="BH508" s="25" t="e">
        <f t="shared" ref="BH508:BH510" si="888">VLOOKUP($C$122,$D$3:$K$63,$A$74,0)*(B452-B451)</f>
        <v>#N/A</v>
      </c>
      <c r="BI508" s="25" t="e">
        <f>VLOOKUP($C$123,$D$3:$K$63,$A$74,0)*(B451-B450)</f>
        <v>#N/A</v>
      </c>
      <c r="BJ508" s="25" t="e">
        <f>VLOOKUP($C$124,$D$3:$K$63,$A$74,0)*B450</f>
        <v>#N/A</v>
      </c>
      <c r="BK508" s="25"/>
      <c r="BL508" s="25"/>
      <c r="BM508" s="21" t="e">
        <f t="shared" si="794"/>
        <v>#N/A</v>
      </c>
      <c r="BN508" s="18"/>
      <c r="BO508" s="18"/>
      <c r="BP508" s="18">
        <v>2058</v>
      </c>
      <c r="BQ508" s="14" t="e">
        <f t="shared" si="795"/>
        <v>#N/A</v>
      </c>
      <c r="BR508" s="14" t="e">
        <f t="shared" si="815"/>
        <v>#N/A</v>
      </c>
      <c r="BS508" s="14" t="e">
        <f t="shared" si="816"/>
        <v>#N/A</v>
      </c>
      <c r="BT508" s="14" t="e">
        <f t="shared" si="817"/>
        <v>#N/A</v>
      </c>
      <c r="BU508" s="14" t="e">
        <f t="shared" si="818"/>
        <v>#N/A</v>
      </c>
      <c r="BV508" s="14" t="e">
        <f t="shared" si="819"/>
        <v>#N/A</v>
      </c>
      <c r="BW508" s="14" t="e">
        <f t="shared" si="820"/>
        <v>#N/A</v>
      </c>
      <c r="BX508" s="14" t="e">
        <f t="shared" si="821"/>
        <v>#N/A</v>
      </c>
      <c r="BY508" s="14" t="e">
        <f t="shared" si="822"/>
        <v>#N/A</v>
      </c>
      <c r="BZ508" s="14" t="e">
        <f t="shared" si="823"/>
        <v>#N/A</v>
      </c>
      <c r="CA508" s="14" t="e">
        <f t="shared" si="824"/>
        <v>#N/A</v>
      </c>
      <c r="CB508" s="14" t="e">
        <f t="shared" si="825"/>
        <v>#N/A</v>
      </c>
      <c r="CC508" s="14" t="e">
        <f t="shared" si="826"/>
        <v>#N/A</v>
      </c>
      <c r="CD508" s="14" t="e">
        <f t="shared" si="827"/>
        <v>#N/A</v>
      </c>
      <c r="CE508" s="14" t="e">
        <f t="shared" si="828"/>
        <v>#N/A</v>
      </c>
      <c r="CF508" s="14" t="e">
        <f t="shared" si="829"/>
        <v>#N/A</v>
      </c>
      <c r="CG508" s="14" t="e">
        <f t="shared" si="812"/>
        <v>#N/A</v>
      </c>
      <c r="CH508" s="14" t="e">
        <f t="shared" si="765"/>
        <v>#N/A</v>
      </c>
      <c r="CI508" s="14" t="e">
        <f t="shared" si="766"/>
        <v>#N/A</v>
      </c>
      <c r="CJ508" s="14" t="e">
        <f t="shared" si="767"/>
        <v>#N/A</v>
      </c>
      <c r="CK508" s="14" t="e">
        <f t="shared" si="768"/>
        <v>#N/A</v>
      </c>
      <c r="CL508" s="14" t="e">
        <f t="shared" si="769"/>
        <v>#N/A</v>
      </c>
      <c r="CM508" s="14" t="e">
        <f t="shared" si="796"/>
        <v>#N/A</v>
      </c>
      <c r="CN508" s="14" t="e">
        <f t="shared" si="830"/>
        <v>#N/A</v>
      </c>
      <c r="CO508" s="14" t="e">
        <f t="shared" si="831"/>
        <v>#N/A</v>
      </c>
      <c r="CP508" s="14" t="e">
        <f t="shared" si="832"/>
        <v>#N/A</v>
      </c>
      <c r="CQ508" s="14" t="e">
        <f t="shared" si="833"/>
        <v>#N/A</v>
      </c>
      <c r="CR508" s="14" t="e">
        <f t="shared" si="834"/>
        <v>#N/A</v>
      </c>
      <c r="CS508" s="14" t="e">
        <f t="shared" si="835"/>
        <v>#N/A</v>
      </c>
      <c r="CT508" s="14" t="e">
        <f t="shared" si="836"/>
        <v>#N/A</v>
      </c>
      <c r="CU508" s="14" t="e">
        <f t="shared" si="837"/>
        <v>#N/A</v>
      </c>
      <c r="CV508" s="14" t="e">
        <f t="shared" si="838"/>
        <v>#N/A</v>
      </c>
      <c r="CW508" s="14" t="e">
        <f t="shared" si="839"/>
        <v>#N/A</v>
      </c>
      <c r="CX508" s="14" t="e">
        <f t="shared" si="840"/>
        <v>#N/A</v>
      </c>
      <c r="CY508" s="14" t="e">
        <f t="shared" si="841"/>
        <v>#N/A</v>
      </c>
      <c r="CZ508" s="14" t="e">
        <f t="shared" si="842"/>
        <v>#N/A</v>
      </c>
      <c r="DA508" s="14" t="e">
        <f t="shared" si="843"/>
        <v>#N/A</v>
      </c>
      <c r="DB508" s="14" t="e">
        <f t="shared" si="844"/>
        <v>#N/A</v>
      </c>
      <c r="DC508" s="14" t="e">
        <f t="shared" si="871"/>
        <v>#N/A</v>
      </c>
      <c r="DD508" s="14" t="e">
        <f t="shared" si="771"/>
        <v>#N/A</v>
      </c>
      <c r="DE508" s="14" t="e">
        <f t="shared" si="772"/>
        <v>#N/A</v>
      </c>
      <c r="DF508" s="14" t="e">
        <f t="shared" si="773"/>
        <v>#N/A</v>
      </c>
      <c r="DG508" s="14" t="e">
        <f t="shared" si="774"/>
        <v>#N/A</v>
      </c>
      <c r="DH508" s="14" t="e">
        <f t="shared" si="775"/>
        <v>#N/A</v>
      </c>
      <c r="DI508" s="14" t="e">
        <f t="shared" si="776"/>
        <v>#N/A</v>
      </c>
      <c r="DJ508" s="14" t="e">
        <f t="shared" si="777"/>
        <v>#N/A</v>
      </c>
      <c r="DK508" s="14" t="e">
        <f t="shared" si="778"/>
        <v>#N/A</v>
      </c>
      <c r="DL508" s="14" t="e">
        <f t="shared" si="779"/>
        <v>#N/A</v>
      </c>
      <c r="DM508" s="14" t="e">
        <f t="shared" si="780"/>
        <v>#N/A</v>
      </c>
      <c r="DN508" s="14" t="e">
        <f t="shared" si="781"/>
        <v>#N/A</v>
      </c>
      <c r="DO508" s="14" t="e">
        <f t="shared" si="782"/>
        <v>#N/A</v>
      </c>
      <c r="DP508" s="14" t="e">
        <f t="shared" si="783"/>
        <v>#N/A</v>
      </c>
      <c r="DQ508" s="14" t="e">
        <f t="shared" si="784"/>
        <v>#N/A</v>
      </c>
      <c r="DR508" s="14" t="e">
        <f t="shared" si="785"/>
        <v>#N/A</v>
      </c>
      <c r="DS508" s="14" t="e">
        <f t="shared" si="786"/>
        <v>#N/A</v>
      </c>
      <c r="DT508" s="14" t="e">
        <f t="shared" si="787"/>
        <v>#N/A</v>
      </c>
      <c r="DU508" s="14" t="e">
        <f t="shared" si="788"/>
        <v>#N/A</v>
      </c>
      <c r="DV508" s="14" t="e">
        <f t="shared" si="789"/>
        <v>#N/A</v>
      </c>
      <c r="DW508" s="14" t="e">
        <f t="shared" si="790"/>
        <v>#N/A</v>
      </c>
      <c r="DX508" s="14" t="e">
        <f t="shared" si="791"/>
        <v>#N/A</v>
      </c>
      <c r="DY508" s="14" t="e">
        <f t="shared" si="792"/>
        <v>#N/A</v>
      </c>
      <c r="DZ508" s="14" t="e">
        <f t="shared" si="869"/>
        <v>#N/A</v>
      </c>
    </row>
    <row r="509" spans="1:130">
      <c r="A509" s="18"/>
      <c r="B509" s="18"/>
      <c r="C509" s="18">
        <v>2059</v>
      </c>
      <c r="D509" s="25"/>
      <c r="E509" s="25"/>
      <c r="F509" s="25"/>
      <c r="G509" s="25"/>
      <c r="H509" s="25"/>
      <c r="I509" s="25"/>
      <c r="J509" s="25"/>
      <c r="K509" s="25"/>
      <c r="L509" s="25"/>
      <c r="M509" s="25"/>
      <c r="N509" s="25"/>
      <c r="O509" s="25"/>
      <c r="P509" s="25"/>
      <c r="Q509" s="25"/>
      <c r="R509" s="25"/>
      <c r="S509" s="25"/>
      <c r="T509" s="25"/>
      <c r="U509" s="25"/>
      <c r="V509" s="25"/>
      <c r="W509" s="25"/>
      <c r="X509" s="25"/>
      <c r="Y509" s="25"/>
      <c r="Z509" s="25"/>
      <c r="AA509" s="25"/>
      <c r="AB509" s="25"/>
      <c r="AC509" s="25"/>
      <c r="AD509" s="25"/>
      <c r="AE509" s="25"/>
      <c r="AF509" s="25"/>
      <c r="AG509" s="25"/>
      <c r="AH509" s="25"/>
      <c r="AI509" s="25"/>
      <c r="AJ509" s="25"/>
      <c r="AK509" s="25"/>
      <c r="AL509" s="25"/>
      <c r="AM509" s="25"/>
      <c r="AN509" s="25"/>
      <c r="AO509" s="25"/>
      <c r="AP509" s="25"/>
      <c r="AQ509" s="25">
        <f t="shared" si="870"/>
        <v>0</v>
      </c>
      <c r="AR509" s="25">
        <f t="shared" si="872"/>
        <v>0</v>
      </c>
      <c r="AS509" s="25">
        <f t="shared" si="873"/>
        <v>0</v>
      </c>
      <c r="AT509" s="25">
        <f t="shared" si="874"/>
        <v>0</v>
      </c>
      <c r="AU509" s="25">
        <f t="shared" si="875"/>
        <v>3.5971225997855072E-14</v>
      </c>
      <c r="AV509" s="25">
        <f t="shared" si="876"/>
        <v>11.199999999999998</v>
      </c>
      <c r="AW509" s="25">
        <f t="shared" si="877"/>
        <v>11.399999999999997</v>
      </c>
      <c r="AX509" s="25">
        <f t="shared" si="878"/>
        <v>11.599999999999998</v>
      </c>
      <c r="AY509" s="25">
        <f t="shared" si="879"/>
        <v>11.799999999999997</v>
      </c>
      <c r="AZ509" s="25">
        <f t="shared" si="880"/>
        <v>11.799999999999997</v>
      </c>
      <c r="BA509" s="25">
        <f t="shared" si="881"/>
        <v>11.799999999999997</v>
      </c>
      <c r="BB509" s="25">
        <f t="shared" si="882"/>
        <v>11.799999999999997</v>
      </c>
      <c r="BC509" s="25" t="e">
        <f t="shared" si="883"/>
        <v>#N/A</v>
      </c>
      <c r="BD509" s="25" t="e">
        <f t="shared" si="884"/>
        <v>#N/A</v>
      </c>
      <c r="BE509" s="25" t="e">
        <f t="shared" si="885"/>
        <v>#N/A</v>
      </c>
      <c r="BF509" s="25" t="e">
        <f t="shared" si="886"/>
        <v>#N/A</v>
      </c>
      <c r="BG509" s="25" t="e">
        <f t="shared" si="887"/>
        <v>#N/A</v>
      </c>
      <c r="BH509" s="25" t="e">
        <f t="shared" si="888"/>
        <v>#N/A</v>
      </c>
      <c r="BI509" s="25" t="e">
        <f t="shared" ref="BI509:BI510" si="889">VLOOKUP($C$123,$D$3:$K$63,$A$74,0)*(B452-B451)</f>
        <v>#N/A</v>
      </c>
      <c r="BJ509" s="25" t="e">
        <f>VLOOKUP($C$124,$D$3:$K$63,$A$74,0)*(B451-B450)</f>
        <v>#N/A</v>
      </c>
      <c r="BK509" s="25" t="e">
        <f>VLOOKUP($C$125,$D$3:$K$63,$A$74,0)*B450</f>
        <v>#N/A</v>
      </c>
      <c r="BL509" s="25"/>
      <c r="BM509" s="21" t="e">
        <f t="shared" si="794"/>
        <v>#N/A</v>
      </c>
      <c r="BN509" s="18"/>
      <c r="BO509" s="18"/>
      <c r="BP509" s="18">
        <v>2059</v>
      </c>
      <c r="BQ509" s="14" t="e">
        <f t="shared" si="795"/>
        <v>#N/A</v>
      </c>
      <c r="BR509" s="14" t="e">
        <f t="shared" si="815"/>
        <v>#N/A</v>
      </c>
      <c r="BS509" s="14" t="e">
        <f t="shared" si="816"/>
        <v>#N/A</v>
      </c>
      <c r="BT509" s="14" t="e">
        <f t="shared" si="817"/>
        <v>#N/A</v>
      </c>
      <c r="BU509" s="14" t="e">
        <f t="shared" si="818"/>
        <v>#N/A</v>
      </c>
      <c r="BV509" s="14" t="e">
        <f t="shared" si="819"/>
        <v>#N/A</v>
      </c>
      <c r="BW509" s="14" t="e">
        <f t="shared" si="820"/>
        <v>#N/A</v>
      </c>
      <c r="BX509" s="14" t="e">
        <f t="shared" si="821"/>
        <v>#N/A</v>
      </c>
      <c r="BY509" s="14" t="e">
        <f t="shared" si="822"/>
        <v>#N/A</v>
      </c>
      <c r="BZ509" s="14" t="e">
        <f t="shared" si="823"/>
        <v>#N/A</v>
      </c>
      <c r="CA509" s="14" t="e">
        <f t="shared" si="824"/>
        <v>#N/A</v>
      </c>
      <c r="CB509" s="14" t="e">
        <f t="shared" si="825"/>
        <v>#N/A</v>
      </c>
      <c r="CC509" s="14" t="e">
        <f t="shared" si="826"/>
        <v>#N/A</v>
      </c>
      <c r="CD509" s="14" t="e">
        <f t="shared" si="827"/>
        <v>#N/A</v>
      </c>
      <c r="CE509" s="14" t="e">
        <f t="shared" si="828"/>
        <v>#N/A</v>
      </c>
      <c r="CF509" s="14" t="e">
        <f t="shared" si="829"/>
        <v>#N/A</v>
      </c>
      <c r="CG509" s="14" t="e">
        <f t="shared" si="812"/>
        <v>#N/A</v>
      </c>
      <c r="CH509" s="14" t="e">
        <f t="shared" si="765"/>
        <v>#N/A</v>
      </c>
      <c r="CI509" s="14" t="e">
        <f t="shared" si="766"/>
        <v>#N/A</v>
      </c>
      <c r="CJ509" s="14" t="e">
        <f t="shared" si="767"/>
        <v>#N/A</v>
      </c>
      <c r="CK509" s="14" t="e">
        <f t="shared" si="768"/>
        <v>#N/A</v>
      </c>
      <c r="CL509" s="14" t="e">
        <f t="shared" si="769"/>
        <v>#N/A</v>
      </c>
      <c r="CM509" s="14" t="e">
        <f t="shared" si="796"/>
        <v>#N/A</v>
      </c>
      <c r="CN509" s="14" t="e">
        <f t="shared" si="830"/>
        <v>#N/A</v>
      </c>
      <c r="CO509" s="14" t="e">
        <f t="shared" si="831"/>
        <v>#N/A</v>
      </c>
      <c r="CP509" s="14" t="e">
        <f t="shared" si="832"/>
        <v>#N/A</v>
      </c>
      <c r="CQ509" s="14" t="e">
        <f t="shared" si="833"/>
        <v>#N/A</v>
      </c>
      <c r="CR509" s="14" t="e">
        <f t="shared" si="834"/>
        <v>#N/A</v>
      </c>
      <c r="CS509" s="14" t="e">
        <f t="shared" si="835"/>
        <v>#N/A</v>
      </c>
      <c r="CT509" s="14" t="e">
        <f t="shared" si="836"/>
        <v>#N/A</v>
      </c>
      <c r="CU509" s="14" t="e">
        <f t="shared" si="837"/>
        <v>#N/A</v>
      </c>
      <c r="CV509" s="14" t="e">
        <f t="shared" si="838"/>
        <v>#N/A</v>
      </c>
      <c r="CW509" s="14" t="e">
        <f t="shared" si="839"/>
        <v>#N/A</v>
      </c>
      <c r="CX509" s="14" t="e">
        <f t="shared" si="840"/>
        <v>#N/A</v>
      </c>
      <c r="CY509" s="14" t="e">
        <f t="shared" si="841"/>
        <v>#N/A</v>
      </c>
      <c r="CZ509" s="14" t="e">
        <f t="shared" si="842"/>
        <v>#N/A</v>
      </c>
      <c r="DA509" s="14" t="e">
        <f t="shared" si="843"/>
        <v>#N/A</v>
      </c>
      <c r="DB509" s="14" t="e">
        <f t="shared" si="844"/>
        <v>#N/A</v>
      </c>
      <c r="DC509" s="14" t="e">
        <f t="shared" si="871"/>
        <v>#N/A</v>
      </c>
      <c r="DD509" s="14" t="e">
        <f t="shared" si="771"/>
        <v>#N/A</v>
      </c>
      <c r="DE509" s="14" t="e">
        <f t="shared" si="772"/>
        <v>#N/A</v>
      </c>
      <c r="DF509" s="14" t="e">
        <f t="shared" si="773"/>
        <v>#N/A</v>
      </c>
      <c r="DG509" s="14" t="e">
        <f t="shared" si="774"/>
        <v>#N/A</v>
      </c>
      <c r="DH509" s="14" t="e">
        <f t="shared" si="775"/>
        <v>#N/A</v>
      </c>
      <c r="DI509" s="14" t="e">
        <f t="shared" si="776"/>
        <v>#N/A</v>
      </c>
      <c r="DJ509" s="14" t="e">
        <f t="shared" si="777"/>
        <v>#N/A</v>
      </c>
      <c r="DK509" s="14" t="e">
        <f t="shared" si="778"/>
        <v>#N/A</v>
      </c>
      <c r="DL509" s="14" t="e">
        <f t="shared" si="779"/>
        <v>#N/A</v>
      </c>
      <c r="DM509" s="14" t="e">
        <f t="shared" si="780"/>
        <v>#N/A</v>
      </c>
      <c r="DN509" s="14" t="e">
        <f t="shared" si="781"/>
        <v>#N/A</v>
      </c>
      <c r="DO509" s="14" t="e">
        <f t="shared" si="782"/>
        <v>#N/A</v>
      </c>
      <c r="DP509" s="14" t="e">
        <f t="shared" si="783"/>
        <v>#N/A</v>
      </c>
      <c r="DQ509" s="14" t="e">
        <f t="shared" si="784"/>
        <v>#N/A</v>
      </c>
      <c r="DR509" s="14" t="e">
        <f t="shared" si="785"/>
        <v>#N/A</v>
      </c>
      <c r="DS509" s="14" t="e">
        <f t="shared" si="786"/>
        <v>#N/A</v>
      </c>
      <c r="DT509" s="14" t="e">
        <f t="shared" si="787"/>
        <v>#N/A</v>
      </c>
      <c r="DU509" s="14" t="e">
        <f t="shared" si="788"/>
        <v>#N/A</v>
      </c>
      <c r="DV509" s="14" t="e">
        <f t="shared" si="789"/>
        <v>#N/A</v>
      </c>
      <c r="DW509" s="14" t="e">
        <f t="shared" si="790"/>
        <v>#N/A</v>
      </c>
      <c r="DX509" s="14" t="e">
        <f t="shared" si="791"/>
        <v>#N/A</v>
      </c>
      <c r="DY509" s="14" t="e">
        <f t="shared" si="792"/>
        <v>#N/A</v>
      </c>
      <c r="DZ509" s="14" t="e">
        <f t="shared" si="869"/>
        <v>#N/A</v>
      </c>
    </row>
    <row r="510" spans="1:130">
      <c r="A510" s="18"/>
      <c r="B510" s="18"/>
      <c r="C510" s="18">
        <v>2060</v>
      </c>
      <c r="D510" s="25"/>
      <c r="E510" s="25"/>
      <c r="F510" s="25"/>
      <c r="G510" s="25"/>
      <c r="H510" s="25"/>
      <c r="I510" s="25"/>
      <c r="J510" s="25"/>
      <c r="K510" s="25"/>
      <c r="L510" s="25"/>
      <c r="M510" s="25"/>
      <c r="N510" s="25"/>
      <c r="O510" s="25"/>
      <c r="P510" s="25"/>
      <c r="Q510" s="25"/>
      <c r="R510" s="25"/>
      <c r="S510" s="25"/>
      <c r="T510" s="25"/>
      <c r="U510" s="25"/>
      <c r="V510" s="25"/>
      <c r="W510" s="25"/>
      <c r="X510" s="25"/>
      <c r="Y510" s="25"/>
      <c r="Z510" s="25"/>
      <c r="AA510" s="25"/>
      <c r="AB510" s="25"/>
      <c r="AC510" s="25"/>
      <c r="AD510" s="25"/>
      <c r="AE510" s="25"/>
      <c r="AF510" s="25"/>
      <c r="AG510" s="25"/>
      <c r="AH510" s="25"/>
      <c r="AI510" s="25"/>
      <c r="AJ510" s="25"/>
      <c r="AK510" s="25"/>
      <c r="AL510" s="25"/>
      <c r="AM510" s="25"/>
      <c r="AN510" s="25"/>
      <c r="AO510" s="25"/>
      <c r="AP510" s="25"/>
      <c r="AQ510" s="25"/>
      <c r="AR510" s="25">
        <f t="shared" si="872"/>
        <v>0</v>
      </c>
      <c r="AS510" s="25">
        <f t="shared" si="873"/>
        <v>0</v>
      </c>
      <c r="AT510" s="25">
        <f t="shared" si="874"/>
        <v>0</v>
      </c>
      <c r="AU510" s="25">
        <f t="shared" si="875"/>
        <v>0</v>
      </c>
      <c r="AV510" s="25">
        <f t="shared" si="876"/>
        <v>3.730349362740526E-14</v>
      </c>
      <c r="AW510" s="25">
        <f t="shared" si="877"/>
        <v>11.399999999999997</v>
      </c>
      <c r="AX510" s="25">
        <f t="shared" si="878"/>
        <v>11.599999999999998</v>
      </c>
      <c r="AY510" s="25">
        <f t="shared" si="879"/>
        <v>11.799999999999997</v>
      </c>
      <c r="AZ510" s="25">
        <f t="shared" si="880"/>
        <v>11.799999999999997</v>
      </c>
      <c r="BA510" s="25">
        <f t="shared" si="881"/>
        <v>11.799999999999997</v>
      </c>
      <c r="BB510" s="25">
        <f t="shared" si="882"/>
        <v>11.799999999999997</v>
      </c>
      <c r="BC510" s="25" t="e">
        <f t="shared" si="883"/>
        <v>#N/A</v>
      </c>
      <c r="BD510" s="25" t="e">
        <f t="shared" si="884"/>
        <v>#N/A</v>
      </c>
      <c r="BE510" s="25" t="e">
        <f t="shared" si="885"/>
        <v>#N/A</v>
      </c>
      <c r="BF510" s="25" t="e">
        <f t="shared" si="886"/>
        <v>#N/A</v>
      </c>
      <c r="BG510" s="25" t="e">
        <f t="shared" si="887"/>
        <v>#N/A</v>
      </c>
      <c r="BH510" s="25" t="e">
        <f t="shared" si="888"/>
        <v>#N/A</v>
      </c>
      <c r="BI510" s="25" t="e">
        <f t="shared" si="889"/>
        <v>#N/A</v>
      </c>
      <c r="BJ510" s="25" t="e">
        <f>VLOOKUP($C$124,$D$3:$K$63,$A$74,0)*(B452-B451)</f>
        <v>#N/A</v>
      </c>
      <c r="BK510" s="25" t="e">
        <f>VLOOKUP($C$125,$D$3:$K$63,$A$74,0)*(B451-B450)</f>
        <v>#N/A</v>
      </c>
      <c r="BL510" s="25" t="e">
        <f>VLOOKUP($C$126,$D$3:$K$63,$A$74,0)*B450</f>
        <v>#N/A</v>
      </c>
      <c r="BM510" s="21" t="e">
        <f t="shared" si="794"/>
        <v>#N/A</v>
      </c>
      <c r="BN510" s="18"/>
      <c r="BO510" s="18"/>
      <c r="BP510" s="18">
        <v>2060</v>
      </c>
      <c r="BQ510" s="14" t="e">
        <f t="shared" si="795"/>
        <v>#N/A</v>
      </c>
      <c r="BR510" s="14" t="e">
        <f t="shared" si="815"/>
        <v>#N/A</v>
      </c>
      <c r="BS510" s="14" t="e">
        <f t="shared" si="816"/>
        <v>#N/A</v>
      </c>
      <c r="BT510" s="14" t="e">
        <f t="shared" si="817"/>
        <v>#N/A</v>
      </c>
      <c r="BU510" s="14" t="e">
        <f t="shared" si="818"/>
        <v>#N/A</v>
      </c>
      <c r="BV510" s="14" t="e">
        <f t="shared" si="819"/>
        <v>#N/A</v>
      </c>
      <c r="BW510" s="14" t="e">
        <f t="shared" si="820"/>
        <v>#N/A</v>
      </c>
      <c r="BX510" s="14" t="e">
        <f t="shared" si="821"/>
        <v>#N/A</v>
      </c>
      <c r="BY510" s="14" t="e">
        <f t="shared" si="822"/>
        <v>#N/A</v>
      </c>
      <c r="BZ510" s="14" t="e">
        <f t="shared" si="823"/>
        <v>#N/A</v>
      </c>
      <c r="CA510" s="14" t="e">
        <f t="shared" si="824"/>
        <v>#N/A</v>
      </c>
      <c r="CB510" s="14" t="e">
        <f t="shared" si="825"/>
        <v>#N/A</v>
      </c>
      <c r="CC510" s="14" t="e">
        <f t="shared" si="826"/>
        <v>#N/A</v>
      </c>
      <c r="CD510" s="14" t="e">
        <f t="shared" si="827"/>
        <v>#N/A</v>
      </c>
      <c r="CE510" s="14" t="e">
        <f t="shared" si="828"/>
        <v>#N/A</v>
      </c>
      <c r="CF510" s="14" t="e">
        <f t="shared" si="829"/>
        <v>#N/A</v>
      </c>
      <c r="CG510" s="14" t="e">
        <f t="shared" si="812"/>
        <v>#N/A</v>
      </c>
      <c r="CH510" s="14" t="e">
        <f t="shared" si="765"/>
        <v>#N/A</v>
      </c>
      <c r="CI510" s="14" t="e">
        <f t="shared" si="766"/>
        <v>#N/A</v>
      </c>
      <c r="CJ510" s="14" t="e">
        <f t="shared" si="767"/>
        <v>#N/A</v>
      </c>
      <c r="CK510" s="14" t="e">
        <f t="shared" si="768"/>
        <v>#N/A</v>
      </c>
      <c r="CL510" s="14" t="e">
        <f t="shared" si="769"/>
        <v>#N/A</v>
      </c>
      <c r="CM510" s="14" t="e">
        <f t="shared" si="796"/>
        <v>#N/A</v>
      </c>
      <c r="CN510" s="14" t="e">
        <f t="shared" si="830"/>
        <v>#N/A</v>
      </c>
      <c r="CO510" s="14" t="e">
        <f t="shared" si="831"/>
        <v>#N/A</v>
      </c>
      <c r="CP510" s="14" t="e">
        <f t="shared" si="832"/>
        <v>#N/A</v>
      </c>
      <c r="CQ510" s="14" t="e">
        <f t="shared" si="833"/>
        <v>#N/A</v>
      </c>
      <c r="CR510" s="14" t="e">
        <f t="shared" si="834"/>
        <v>#N/A</v>
      </c>
      <c r="CS510" s="14" t="e">
        <f t="shared" si="835"/>
        <v>#N/A</v>
      </c>
      <c r="CT510" s="14" t="e">
        <f t="shared" si="836"/>
        <v>#N/A</v>
      </c>
      <c r="CU510" s="14" t="e">
        <f t="shared" si="837"/>
        <v>#N/A</v>
      </c>
      <c r="CV510" s="14" t="e">
        <f t="shared" si="838"/>
        <v>#N/A</v>
      </c>
      <c r="CW510" s="14" t="e">
        <f t="shared" si="839"/>
        <v>#N/A</v>
      </c>
      <c r="CX510" s="14" t="e">
        <f t="shared" si="840"/>
        <v>#N/A</v>
      </c>
      <c r="CY510" s="14" t="e">
        <f t="shared" si="841"/>
        <v>#N/A</v>
      </c>
      <c r="CZ510" s="14" t="e">
        <f t="shared" si="842"/>
        <v>#N/A</v>
      </c>
      <c r="DA510" s="14" t="e">
        <f t="shared" si="843"/>
        <v>#N/A</v>
      </c>
      <c r="DB510" s="14" t="e">
        <f t="shared" si="844"/>
        <v>#N/A</v>
      </c>
      <c r="DC510" s="14" t="e">
        <f t="shared" si="871"/>
        <v>#N/A</v>
      </c>
      <c r="DD510" s="14" t="e">
        <f t="shared" si="771"/>
        <v>#N/A</v>
      </c>
      <c r="DE510" s="14" t="e">
        <f t="shared" si="772"/>
        <v>#N/A</v>
      </c>
      <c r="DF510" s="14" t="e">
        <f t="shared" si="773"/>
        <v>#N/A</v>
      </c>
      <c r="DG510" s="14" t="e">
        <f t="shared" si="774"/>
        <v>#N/A</v>
      </c>
      <c r="DH510" s="14" t="e">
        <f t="shared" si="775"/>
        <v>#N/A</v>
      </c>
      <c r="DI510" s="14" t="e">
        <f t="shared" si="776"/>
        <v>#N/A</v>
      </c>
      <c r="DJ510" s="14" t="e">
        <f t="shared" si="777"/>
        <v>#N/A</v>
      </c>
      <c r="DK510" s="14" t="e">
        <f t="shared" si="778"/>
        <v>#N/A</v>
      </c>
      <c r="DL510" s="14" t="e">
        <f t="shared" si="779"/>
        <v>#N/A</v>
      </c>
      <c r="DM510" s="14" t="e">
        <f t="shared" si="780"/>
        <v>#N/A</v>
      </c>
      <c r="DN510" s="14" t="e">
        <f t="shared" si="781"/>
        <v>#N/A</v>
      </c>
      <c r="DO510" s="14" t="e">
        <f t="shared" si="782"/>
        <v>#N/A</v>
      </c>
      <c r="DP510" s="14" t="e">
        <f t="shared" si="783"/>
        <v>#N/A</v>
      </c>
      <c r="DQ510" s="14" t="e">
        <f t="shared" si="784"/>
        <v>#N/A</v>
      </c>
      <c r="DR510" s="14" t="e">
        <f t="shared" si="785"/>
        <v>#N/A</v>
      </c>
      <c r="DS510" s="14" t="e">
        <f t="shared" si="786"/>
        <v>#N/A</v>
      </c>
      <c r="DT510" s="14" t="e">
        <f t="shared" si="787"/>
        <v>#N/A</v>
      </c>
      <c r="DU510" s="14" t="e">
        <f t="shared" si="788"/>
        <v>#N/A</v>
      </c>
      <c r="DV510" s="14" t="e">
        <f t="shared" si="789"/>
        <v>#N/A</v>
      </c>
      <c r="DW510" s="14" t="e">
        <f t="shared" si="790"/>
        <v>#N/A</v>
      </c>
      <c r="DX510" s="14" t="e">
        <f t="shared" si="791"/>
        <v>#N/A</v>
      </c>
      <c r="DY510" s="14" t="e">
        <f t="shared" si="792"/>
        <v>#N/A</v>
      </c>
      <c r="DZ510" s="14" t="e">
        <f t="shared" si="869"/>
        <v>#N/A</v>
      </c>
    </row>
  </sheetData>
  <mergeCells count="10">
    <mergeCell ref="X1:AD1"/>
    <mergeCell ref="M1:T1"/>
    <mergeCell ref="D1:K1"/>
    <mergeCell ref="BN384:BO384"/>
    <mergeCell ref="BN448:BO448"/>
    <mergeCell ref="BN64:BO64"/>
    <mergeCell ref="BN128:BO128"/>
    <mergeCell ref="BN192:BO192"/>
    <mergeCell ref="BN256:BO256"/>
    <mergeCell ref="BN320:BO320"/>
  </mergeCells>
  <phoneticPr fontId="4" type="noConversion"/>
  <pageMargins left="0.7" right="0.7" top="0.75" bottom="0.75" header="0.3" footer="0.3"/>
  <drawing r:id="rId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1458A1C-26A3-4942-BBF0-25CA0BA61E2C}">
  <sheetPr>
    <tabColor rgb="FFFFFF00"/>
  </sheetPr>
  <dimension ref="A1:DZ510"/>
  <sheetViews>
    <sheetView zoomScale="85" zoomScaleNormal="85" workbookViewId="0">
      <selection activeCell="P30" sqref="P30"/>
    </sheetView>
  </sheetViews>
  <sheetFormatPr defaultColWidth="8.875" defaultRowHeight="14.25"/>
  <cols>
    <col min="1" max="1" width="8.875" style="18"/>
    <col min="2" max="2" width="8" style="18" bestFit="1" customWidth="1"/>
    <col min="3" max="3" width="14.5" style="18" bestFit="1" customWidth="1"/>
    <col min="4" max="4" width="10.5" style="18" bestFit="1" customWidth="1"/>
    <col min="5" max="9" width="8.5" style="18" bestFit="1" customWidth="1"/>
    <col min="10" max="10" width="11.75" style="18" bestFit="1" customWidth="1"/>
    <col min="11" max="11" width="8.5" style="18" bestFit="1" customWidth="1"/>
    <col min="12" max="12" width="5.5" style="18" customWidth="1"/>
    <col min="13" max="13" width="8.5" style="18" bestFit="1" customWidth="1"/>
    <col min="14" max="14" width="8.5" style="21" bestFit="1" customWidth="1"/>
    <col min="15" max="17" width="8.625" style="21" bestFit="1" customWidth="1"/>
    <col min="18" max="18" width="8.5" style="21" bestFit="1" customWidth="1"/>
    <col min="19" max="19" width="11.75" style="21" bestFit="1" customWidth="1"/>
    <col min="20" max="20" width="8.625" style="21" bestFit="1" customWidth="1"/>
    <col min="21" max="21" width="9" style="18" bestFit="1" customWidth="1"/>
    <col min="22" max="22" width="8.5" style="18" bestFit="1" customWidth="1"/>
    <col min="23" max="23" width="8.5" style="21" bestFit="1" customWidth="1"/>
    <col min="24" max="26" width="8.625" style="21" bestFit="1" customWidth="1"/>
    <col min="27" max="27" width="8.5" style="21" bestFit="1" customWidth="1"/>
    <col min="28" max="28" width="11.75" style="21" bestFit="1" customWidth="1"/>
    <col min="29" max="29" width="12.125" style="21" bestFit="1" customWidth="1"/>
    <col min="30" max="30" width="9" style="18" bestFit="1" customWidth="1"/>
    <col min="31" max="31" width="8.5" style="18" bestFit="1" customWidth="1"/>
    <col min="32" max="32" width="8.625" style="21" bestFit="1" customWidth="1"/>
    <col min="33" max="35" width="9.625" style="21" bestFit="1" customWidth="1"/>
    <col min="36" max="36" width="8.625" style="21" bestFit="1" customWidth="1"/>
    <col min="37" max="37" width="11.875" style="21" bestFit="1" customWidth="1"/>
    <col min="38" max="38" width="9.625" style="21" bestFit="1" customWidth="1"/>
    <col min="39" max="39" width="9" style="18" bestFit="1" customWidth="1"/>
    <col min="40" max="40" width="8.5" style="18" bestFit="1" customWidth="1"/>
    <col min="41" max="44" width="9.625" style="21" bestFit="1" customWidth="1"/>
    <col min="45" max="45" width="8.625" style="21" bestFit="1" customWidth="1"/>
    <col min="46" max="46" width="11.875" style="21" bestFit="1" customWidth="1"/>
    <col min="47" max="47" width="9.625" style="21" bestFit="1" customWidth="1"/>
    <col min="48" max="64" width="9" style="18" bestFit="1" customWidth="1"/>
    <col min="65" max="74" width="8.875" style="18"/>
    <col min="75" max="75" width="9.5" style="18" bestFit="1" customWidth="1"/>
    <col min="76" max="88" width="8.875" style="18"/>
    <col min="89" max="89" width="9.5" style="18" bestFit="1" customWidth="1"/>
    <col min="90" max="16384" width="8.875" style="18"/>
  </cols>
  <sheetData>
    <row r="1" spans="1:47">
      <c r="A1" s="18" t="s">
        <v>34</v>
      </c>
      <c r="B1" s="19" t="s">
        <v>44</v>
      </c>
      <c r="D1" s="132" t="s">
        <v>40</v>
      </c>
      <c r="E1" s="132"/>
      <c r="F1" s="132"/>
      <c r="G1" s="132"/>
      <c r="H1" s="132"/>
      <c r="I1" s="132"/>
      <c r="J1" s="132"/>
      <c r="K1" s="132"/>
      <c r="M1" s="131" t="s">
        <v>53</v>
      </c>
      <c r="N1" s="131"/>
      <c r="O1" s="131"/>
      <c r="P1" s="131"/>
      <c r="Q1" s="131"/>
      <c r="R1" s="131"/>
      <c r="S1" s="131"/>
      <c r="T1" s="131"/>
      <c r="W1" s="24"/>
      <c r="X1" s="130" t="s">
        <v>45</v>
      </c>
      <c r="Y1" s="130"/>
      <c r="Z1" s="130"/>
      <c r="AA1" s="130"/>
      <c r="AB1" s="130"/>
      <c r="AC1" s="130"/>
      <c r="AD1" s="130"/>
      <c r="AF1" s="18"/>
      <c r="AG1" s="18"/>
      <c r="AH1" s="18"/>
      <c r="AI1" s="18"/>
      <c r="AJ1" s="18"/>
      <c r="AK1" s="18"/>
      <c r="AL1" s="18"/>
      <c r="AO1" s="18"/>
      <c r="AP1" s="18"/>
      <c r="AQ1" s="18"/>
      <c r="AR1" s="18"/>
      <c r="AS1" s="18"/>
      <c r="AT1" s="18"/>
      <c r="AU1" s="18"/>
    </row>
    <row r="2" spans="1:47">
      <c r="A2" s="18">
        <v>0</v>
      </c>
      <c r="B2" s="14">
        <f>参数输入!J6</f>
        <v>0</v>
      </c>
      <c r="D2" s="18" t="s">
        <v>42</v>
      </c>
      <c r="E2" s="18" t="s">
        <v>13</v>
      </c>
      <c r="F2" s="18" t="s">
        <v>14</v>
      </c>
      <c r="G2" s="18" t="s">
        <v>15</v>
      </c>
      <c r="H2" s="18" t="s">
        <v>16</v>
      </c>
      <c r="I2" s="18" t="s">
        <v>17</v>
      </c>
      <c r="J2" s="18" t="s">
        <v>18</v>
      </c>
      <c r="K2" s="18" t="s">
        <v>19</v>
      </c>
      <c r="M2" s="18" t="s">
        <v>42</v>
      </c>
      <c r="N2" s="21" t="s">
        <v>13</v>
      </c>
      <c r="O2" s="21" t="s">
        <v>14</v>
      </c>
      <c r="P2" s="21" t="s">
        <v>15</v>
      </c>
      <c r="Q2" s="21" t="s">
        <v>16</v>
      </c>
      <c r="R2" s="21" t="s">
        <v>17</v>
      </c>
      <c r="S2" s="21" t="s">
        <v>18</v>
      </c>
      <c r="T2" s="21" t="s">
        <v>19</v>
      </c>
      <c r="W2" s="18" t="s">
        <v>42</v>
      </c>
      <c r="X2" s="21" t="s">
        <v>13</v>
      </c>
      <c r="Y2" s="21" t="s">
        <v>14</v>
      </c>
      <c r="Z2" s="21" t="s">
        <v>15</v>
      </c>
      <c r="AA2" s="21" t="s">
        <v>16</v>
      </c>
      <c r="AB2" s="21" t="s">
        <v>17</v>
      </c>
      <c r="AC2" s="21" t="s">
        <v>18</v>
      </c>
      <c r="AD2" s="21" t="s">
        <v>19</v>
      </c>
      <c r="AF2" s="18"/>
      <c r="AG2" s="18"/>
      <c r="AH2" s="18"/>
      <c r="AI2" s="18"/>
      <c r="AJ2" s="18"/>
      <c r="AK2" s="18"/>
      <c r="AL2" s="18"/>
      <c r="AO2" s="18"/>
      <c r="AP2" s="18"/>
      <c r="AQ2" s="18"/>
      <c r="AR2" s="18"/>
      <c r="AS2" s="18"/>
      <c r="AT2" s="18"/>
      <c r="AU2" s="18"/>
    </row>
    <row r="3" spans="1:47">
      <c r="A3" s="18">
        <v>1</v>
      </c>
      <c r="B3" s="14">
        <f>参数输入!J7</f>
        <v>0.125</v>
      </c>
      <c r="D3" s="18">
        <v>2000</v>
      </c>
      <c r="E3" s="18">
        <f>参数输入!V3</f>
        <v>0</v>
      </c>
      <c r="F3" s="23">
        <f>参数输入!W3</f>
        <v>0</v>
      </c>
      <c r="G3" s="23">
        <f>参数输入!X3</f>
        <v>0</v>
      </c>
      <c r="H3" s="23">
        <f>参数输入!Y3</f>
        <v>0</v>
      </c>
      <c r="I3" s="23">
        <f>参数输入!Z3</f>
        <v>0</v>
      </c>
      <c r="J3" s="23">
        <f>参数输入!AA3</f>
        <v>0</v>
      </c>
      <c r="K3" s="23">
        <f>参数输入!AB3</f>
        <v>0</v>
      </c>
      <c r="M3" s="18">
        <v>2000</v>
      </c>
      <c r="N3" s="21">
        <f>参数输入!CF3</f>
        <v>30</v>
      </c>
      <c r="O3" s="21">
        <f>参数输入!CG3</f>
        <v>19.5</v>
      </c>
      <c r="P3" s="21">
        <f>参数输入!CH3</f>
        <v>15.5</v>
      </c>
      <c r="Q3" s="21">
        <f>参数输入!CI3</f>
        <v>12</v>
      </c>
      <c r="R3" s="21">
        <f>参数输入!CJ3</f>
        <v>9</v>
      </c>
      <c r="S3" s="21">
        <f>参数输入!CK3</f>
        <v>40</v>
      </c>
      <c r="T3" s="21">
        <f>参数输入!CL3</f>
        <v>3</v>
      </c>
      <c r="W3" s="18">
        <v>2020</v>
      </c>
      <c r="X3" s="21">
        <f>(N3*INDEX($BP$65:$DY$126,$W3-2000+2,$W3-2000+2-20)+N4*INDEX($BP$65:$DY$126,$W3-2000+2,$W3-2000+2-19)+N5*INDEX($BP$65:$DY$126,$W3-2000+2,$W3-2000+2-18)+N6*INDEX($BP$65:$DY$126,$W3-2000+2,$W3-2000+2-17)+N7*INDEX($BP$65:$DY$126,$W3-2000+2,$W3-2000+2-16)+N8*INDEX($BP$65:$DY$126,$W3-2000+2,$W3-2000+2-15)+N9*INDEX($BP$65:$DY$126,$W3-2000+2,$W3-2000+2-14)+N10*INDEX($BP$65:$DY$126,$W3-2000+2,$W3-2000+2-13)+N11*INDEX($BP$65:$DY$126,$W3-2000+2,$W3-2000+2-12)+N12*INDEX($BP$65:$DY$126,$W3-2000+2,$W3-2000+2-11)+N13*INDEX($BP$65:$DY$126,$W3-2000+2,$W3-2000+2-10)+N14*INDEX($BP$65:$DY$126,$W3-2000+2,$W3-2000+2-9)+N15*INDEX($BP$65:$DY$126,$W3-2000+2,$W3-2000+2-8)+N16*INDEX($BP$65:$DY$126,$W3-2000+2,$W3-2000+2-7)+N17*INDEX($BP$65:$DY$126,$W3-2000+2,$W3-2000+2-6)+N18*INDEX($BP$65:$DY$126,$W3-2000+2,$W3-2000+2-5)+N19*INDEX($BP$65:$DY$126,$W3-2000+2,$W3-2000+2-4)+N20*INDEX($BP$65:$DY$126,$W3-2000+2,$W3-2000+2-3)+N21*INDEX($BP$65:$DY$126,$W3-2000+2,$W3-2000+2-2)+N22*INDEX($BP$65:$DY$126,$W3-2000+2,$W3-2000+2-1))</f>
        <v>29.999999999999996</v>
      </c>
      <c r="Y3" s="21">
        <f>(O3*INDEX($BP$129:$DY$190,$W3-2000+2,$W3-2000+2-20)+O4*INDEX($BP$129:$DY$190,$W3-2000+2,$W3-2000+2-19)+O5*INDEX($BP$129:$DY$190,$W3-2000+2,$W3-2000+2-18)+O6*INDEX($BP$129:$DY$190,$W3-2000+2,$W3-2000+2-17)+O7*INDEX($BP$129:$DY$190,$W3-2000+2,$W3-2000+2-16)+O8*INDEX($BP$129:$DY$190,$W3-2000+2,$W3-2000+2-15)+O9*INDEX($BP$129:$DY$190,$W3-2000+2,$W3-2000+2-14)+O10*INDEX($BP$129:$DY$190,$W3-2000+2,$W3-2000+2-13)+O11*INDEX($BP$129:$DY$190,$W3-2000+2,$W3-2000+2-12)+O12*INDEX($BP$129:$DY$190,$W3-2000+2,$W3-2000+2-11)+O13*INDEX($BP$129:$DY$190,$W3-2000+2,$W3-2000+2-10)+O14*INDEX($BP$129:$DY$190,$W3-2000+2,$W3-2000+2-9)+O15*INDEX($BP$129:$DY$190,$W3-2000+2,$W3-2000+2-8)+O16*INDEX($BP$129:$DY$190,$W3-2000+2,$W3-2000+2-7)+O17*INDEX($BP$129:$DY$190,$W3-2000+2,$W3-2000+2-6)+O18*INDEX($BP$129:$DY$190,$W3-2000+2,$W3-2000+2-5)+O19*INDEX($BP$129:$DY$190,$W3-2000+2,$W3-2000+2-4)+O20*INDEX($BP$129:$DY$190,$W3-2000+2,$W3-2000+2-3)+O21*INDEX($BP$129:$DY$190,$W3-2000+2,$W3-2000+2-2)+O22*INDEX($BP$129:$DY$190,$W3-2000+2,$W3-2000+2-1))</f>
        <v>19.5</v>
      </c>
      <c r="Z3" s="21">
        <f>(P3*INDEX($BP$193:$DY$254,$W3-2000+2,$W3-2000+2-20)+P4*INDEX($BP$193:$DY$254,$W3-2000+2,$W3-2000+2-19)+P5*INDEX($BP$193:$DY$254,$W3-2000+2,$W3-2000+2-18)+P6*INDEX($BP$193:$DY$254,$W3-2000+2,$W3-2000+2-17)+P7*INDEX($BP$193:$DY$254,$W3-2000+2,$W3-2000+2-16)+P8*INDEX($BP$193:$DY$254,$W3-2000+2,$W3-2000+2-15)+P9*INDEX($BP$193:$DY$254,$W3-2000+2,$W3-2000+2-14)+P10*INDEX($BP$193:$DY$254,$W3-2000+2,$W3-2000+2-13)+P11*INDEX($BP$193:$DY$254,$W3-2000+2,$W3-2000+2-12)+P12*INDEX($BP$193:$DY$254,$W3-2000+2,$W3-2000+2-11)+P13*INDEX($BP$193:$DY$254,$W3-2000+2,$W3-2000+2-10)+P14*INDEX($BP$193:$DY$254,$W3-2000+2,$W3-2000+2-9)+P15*INDEX($BP$193:$DY$254,$W3-2000+2,$W3-2000+2-8)+P16*INDEX($BP$193:$DY$254,$W3-2000+2,$W3-2000+2-7)+P17*INDEX($BP$193:$DY$254,$W3-2000+2,$W3-2000+2-6)+P18*INDEX($BP$193:$DY$254,$W3-2000+2,$W3-2000+2-5)+P19*INDEX($BP$193:$DY$254,$W3-2000+2,$W3-2000+2-4)+P20*INDEX($BP$193:$DY$254,$W3-2000+2,$W3-2000+2-3)+P21*INDEX($BP$193:$DY$254,$W3-2000+2,$W3-2000+2-2)+P22*INDEX($BP$193:$DY$254,$W3-2000+2,$W3-2000+2-1))</f>
        <v>13.10248582105576</v>
      </c>
      <c r="AA3" s="21">
        <f>(Q3*INDEX($BP$257:$DY$318,$W3-2000+2,$W3-2000+2-20)+Q4*INDEX($BP$257:$DY$318,$W3-2000+2,$W3-2000+2-19)+Q5*INDEX($BP$257:$DY$318,$W3-2000+2,$W3-2000+2-18)+Q6*INDEX($BP$257:$DY$318,$W3-2000+2,$W3-2000+2-17)+Q7*INDEX($BP$257:$DY$318,$W3-2000+2,$W3-2000+2-16)+Q8*INDEX($BP$257:$DY$318,$W3-2000+2,$W3-2000+2-15)+Q9*INDEX($BP$257:$DY$318,$W3-2000+2,$W3-2000+2-14)+Q10*INDEX($BP$257:$DY$318,$W3-2000+2,$W3-2000+2-13)+Q11*INDEX($BP$257:$DY$318,$W3-2000+2,$W3-2000+2-12)+Q12*INDEX($BP$257:$DY$318,$W3-2000+2,$W3-2000+2-11)+Q13*INDEX($BP$257:$DY$318,$W3-2000+2,$W3-2000+2-10)+Q14*INDEX($BP$257:$DY$318,$W3-2000+2,$W3-2000+2-9)+Q15*INDEX($BP$257:$DY$318,$W3-2000+2,$W3-2000+2-8)+Q16*INDEX($BP$257:$DY$318,$W3-2000+2,$W3-2000+2-7)+Q17*INDEX($BP$257:$DY$318,$W3-2000+2,$W3-2000+2-6)+Q18*INDEX($BP$257:$DY$318,$W3-2000+2,$W3-2000+2-5)+Q19*INDEX($BP$257:$DY$318,$W3-2000+2,$W3-2000+2-4)+Q20*INDEX($BP$257:$DY$318,$W3-2000+2,$W3-2000+2-3)+Q21*INDEX($BP$257:$DY$318,$W3-2000+2,$W3-2000+2-2)+Q22*INDEX($BP$257:$DY$318,$W3-2000+2,$W3-2000+2-1))</f>
        <v>11.052494070508544</v>
      </c>
      <c r="AB3" s="21">
        <f>(R3*INDEX($BP$321:$DY$382,$W3-2000+2,$W3-2000+2-20)+R4*INDEX($BP$321:$DY$382,$W3-2000+2,$W3-2000+2-19)+R5*INDEX($BP$321:$DY$382,$W3-2000+2,$W3-2000+2-18)+R6*INDEX($BP$321:$DY$382,$W3-2000+2,$W3-2000+2-17)+R7*INDEX($BP$321:$DY$382,$W3-2000+2,$W3-2000+2-16)+R8*INDEX($BP$321:$DY$382,$W3-2000+2,$W3-2000+2-15)+R9*INDEX($BP$321:$DY$382,$W3-2000+2,$W3-2000+2-14)+R10*INDEX($BP$321:$DY$382,$W3-2000+2,$W3-2000+2-13)+R11*INDEX($BP$321:$DY$382,$W3-2000+2,$W3-2000+2-12)+R12*INDEX($BP$321:$DY$382,$W3-2000+2,$W3-2000+2-11)+R13*INDEX($BP$321:$DY$382,$W3-2000+2,$W3-2000+2-10)+R14*INDEX($BP$321:$DY$382,$W3-2000+2,$W3-2000+2-9)+R15*INDEX($BP$321:$DY$382,$W3-2000+2,$W3-2000+2-8)+R16*INDEX($BP$321:$DY$382,$W3-2000+2,$W3-2000+2-7)+R17*INDEX($BP$321:$DY$382,$W3-2000+2,$W3-2000+2-6)+R18*INDEX($BP$321:$DY$382,$W3-2000+2,$W3-2000+2-5)+R19*INDEX($BP$321:$DY$382,$W3-2000+2,$W3-2000+2-4)+R20*INDEX($BP$321:$DY$382,$W3-2000+2,$W3-2000+2-3)+R21*INDEX($BP$321:$DY$382,$W3-2000+2,$W3-2000+2-2)+R22*INDEX($BP$321:$DY$382,$W3-2000+2,$W3-2000+2-1))</f>
        <v>9</v>
      </c>
      <c r="AC3" s="21" t="e">
        <f>(S3*INDEX($BP$385:$DY$446,$W3-2000+2,$W3-2000+2-20)+S4*INDEX($BP$385:$DY$446,$W3-2000+2,$W3-2000+2-19)+S5*INDEX($BP$385:$DY$446,$W3-2000+2,$W3-2000+2-18)+S6*INDEX($BP$385:$DY$446,$W3-2000+2,$W3-2000+2-17)+S7*INDEX($BP$385:$DY$446,$W3-2000+2,$W3-2000+2-16)+S8*INDEX($BP$385:$DY$446,$W3-2000+2,$W3-2000+2-15)+S9*INDEX($BP$385:$DY$446,$W3-2000+2,$W3-2000+2-14)+S10*INDEX($BP$385:$DY$446,$W3-2000+2,$W3-2000+2-13)+S11*INDEX($BP$385:$DY$446,$W3-2000+2,$W3-2000+2-12)+S12*INDEX($BP$385:$DY$446,$W3-2000+2,$W3-2000+2-11)+S13*INDEX($BP$385:$DY$446,$W3-2000+2,$W3-2000+2-10)+S14*INDEX($BP$385:$DY$446,$W3-2000+2,$W3-2000+2-9)+S15*INDEX($BP$385:$DY$446,$W3-2000+2,$W3-2000+2-8)+S16*INDEX($BP$385:$DY$446,$W3-2000+2,$W3-2000+2-7)+S17*INDEX($BP$385:$DY$446,$W3-2000+2,$W3-2000+2-6)+S18*INDEX($BP$385:$DY$446,$W3-2000+2,$W3-2000+2-5)+S19*INDEX($BP$385:$DY$446,$W3-2000+2,$W3-2000+2-4)+S20*INDEX($BP$385:$DY$446,$W3-2000+2,$W3-2000+2-3)+S21*INDEX($BP$385:$DY$446,$W3-2000+2,$W3-2000+2-2)+S22*INDEX($BP$385:$DY$446,$W3-2000+2,$W3-2000+2-1))</f>
        <v>#DIV/0!</v>
      </c>
      <c r="AD3" s="21" t="e">
        <f>(T3*INDEX($BP$449:$DY$510,$W3-2000+2,$W3-2000+2-20)+T4*INDEX($BP$449:$DY$510,$W3-2000+2,$W3-2000+2-19)+T5*INDEX($BP$449:$DY$510,$W3-2000+2,$W3-2000+2-18)+T6*INDEX($BP$449:$DY$510,$W3-2000+2,$W3-2000+2-17)+T7*INDEX($BP$449:$DY$510,$W3-2000+2,$W3-2000+2-16)+T8*INDEX($BP$449:$DY$510,$W3-2000+2,$W3-2000+2-15)+T9*INDEX($BP$449:$DY$510,$W3-2000+2,$W3-2000+2-14)+T10*INDEX($BP$449:$DY$510,$W3-2000+2,$W3-2000+2-13)+T11*INDEX($BP$449:$DY$510,$W3-2000+2,$W3-2000+2-12)+T12*INDEX($BP$449:$DY$510,$W3-2000+2,$W3-2000+2-11)+T13*INDEX($BP$449:$DY$510,$W3-2000+2,$W3-2000+2-10)+T14*INDEX($BP$449:$DY$510,$W3-2000+2,$W3-2000+2-9)+T15*INDEX($BP$449:$DY$510,$W3-2000+2,$W3-2000+2-8)+T16*INDEX($BP$449:$DY$510,$W3-2000+2,$W3-2000+2-7)+T17*INDEX($BP$449:$DY$510,$W3-2000+2,$W3-2000+2-6)+T18*INDEX($BP$449:$DY$510,$W3-2000+2,$W3-2000+2-5)+T19*INDEX($BP$449:$DY$510,$W3-2000+2,$W3-2000+2-4)+T20*INDEX($BP$449:$DY$510,$W3-2000+2,$W3-2000+2-3)+T21*INDEX($BP$449:$DY$510,$W3-2000+2,$W3-2000+2-2)+T22*INDEX($BP$449:$DY$510,$W3-2000+2,$W3-2000+2-1))</f>
        <v>#DIV/0!</v>
      </c>
      <c r="AF3" s="18"/>
      <c r="AG3" s="18"/>
      <c r="AH3" s="18"/>
      <c r="AI3" s="18"/>
      <c r="AJ3" s="18"/>
      <c r="AK3" s="18"/>
      <c r="AL3" s="18"/>
      <c r="AO3" s="18"/>
      <c r="AP3" s="18"/>
      <c r="AQ3" s="18"/>
      <c r="AR3" s="18"/>
      <c r="AS3" s="18"/>
      <c r="AT3" s="18"/>
      <c r="AU3" s="18"/>
    </row>
    <row r="4" spans="1:47">
      <c r="A4" s="18">
        <v>2</v>
      </c>
      <c r="B4" s="14">
        <f>参数输入!J8</f>
        <v>0.25</v>
      </c>
      <c r="D4" s="18">
        <v>2001</v>
      </c>
      <c r="E4" s="23">
        <f>参数输入!V4</f>
        <v>0</v>
      </c>
      <c r="F4" s="23">
        <f>参数输入!W4</f>
        <v>0</v>
      </c>
      <c r="G4" s="23">
        <f>参数输入!X4</f>
        <v>0</v>
      </c>
      <c r="H4" s="23">
        <f>参数输入!Y4</f>
        <v>0</v>
      </c>
      <c r="I4" s="23">
        <f>参数输入!Z4</f>
        <v>0</v>
      </c>
      <c r="J4" s="23">
        <f>参数输入!AA4</f>
        <v>0</v>
      </c>
      <c r="K4" s="23">
        <f>参数输入!AB4</f>
        <v>0</v>
      </c>
      <c r="M4" s="18">
        <v>2001</v>
      </c>
      <c r="N4" s="21">
        <f>参数输入!CF4</f>
        <v>30</v>
      </c>
      <c r="O4" s="21">
        <f>参数输入!CG4</f>
        <v>19.5</v>
      </c>
      <c r="P4" s="21">
        <f>参数输入!CH4</f>
        <v>15.5</v>
      </c>
      <c r="Q4" s="21">
        <f>参数输入!CI4</f>
        <v>12</v>
      </c>
      <c r="R4" s="21">
        <f>参数输入!CJ4</f>
        <v>9</v>
      </c>
      <c r="S4" s="21">
        <f>参数输入!CK4</f>
        <v>40</v>
      </c>
      <c r="T4" s="21">
        <f>参数输入!CL4</f>
        <v>3</v>
      </c>
      <c r="W4" s="18">
        <v>2021</v>
      </c>
      <c r="X4" s="21">
        <f t="shared" ref="X4:X43" si="0">(N4*INDEX($BP$65:$DY$126,$W4-2000+2,$W4-2000+2-20)+N5*INDEX($BP$65:$DY$126,$W4-2000+2,$W4-2000+2-19)+N6*INDEX($BP$65:$DY$126,$W4-2000+2,$W4-2000+2-18)+N7*INDEX($BP$65:$DY$126,$W4-2000+2,$W4-2000+2-17)+N8*INDEX($BP$65:$DY$126,$W4-2000+2,$W4-2000+2-16)+N9*INDEX($BP$65:$DY$126,$W4-2000+2,$W4-2000+2-15)+N10*INDEX($BP$65:$DY$126,$W4-2000+2,$W4-2000+2-14)+N11*INDEX($BP$65:$DY$126,$W4-2000+2,$W4-2000+2-13)+N12*INDEX($BP$65:$DY$126,$W4-2000+2,$W4-2000+2-12)+N13*INDEX($BP$65:$DY$126,$W4-2000+2,$W4-2000+2-11)+N14*INDEX($BP$65:$DY$126,$W4-2000+2,$W4-2000+2-10)+N15*INDEX($BP$65:$DY$126,$W4-2000+2,$W4-2000+2-9)+N16*INDEX($BP$65:$DY$126,$W4-2000+2,$W4-2000+2-8)+N17*INDEX($BP$65:$DY$126,$W4-2000+2,$W4-2000+2-7)+N18*INDEX($BP$65:$DY$126,$W4-2000+2,$W4-2000+2-6)+N19*INDEX($BP$65:$DY$126,$W4-2000+2,$W4-2000+2-5)+N20*INDEX($BP$65:$DY$126,$W4-2000+2,$W4-2000+2-4)+N21*INDEX($BP$65:$DY$126,$W4-2000+2,$W4-2000+2-3)+N22*INDEX($BP$65:$DY$126,$W4-2000+2,$W4-2000+2-2)+N23*INDEX($BP$65:$DY$126,$W4-2000+2,$W4-2000+2-1))</f>
        <v>30</v>
      </c>
      <c r="Y4" s="21">
        <f t="shared" ref="Y4:Y43" si="1">(O4*INDEX($BP$129:$DY$190,$W4-2000+2,$W4-2000+2-20)+O5*INDEX($BP$129:$DY$190,$W4-2000+2,$W4-2000+2-19)+O6*INDEX($BP$129:$DY$190,$W4-2000+2,$W4-2000+2-18)+O7*INDEX($BP$129:$DY$190,$W4-2000+2,$W4-2000+2-17)+O8*INDEX($BP$129:$DY$190,$W4-2000+2,$W4-2000+2-16)+O9*INDEX($BP$129:$DY$190,$W4-2000+2,$W4-2000+2-15)+O10*INDEX($BP$129:$DY$190,$W4-2000+2,$W4-2000+2-14)+O11*INDEX($BP$129:$DY$190,$W4-2000+2,$W4-2000+2-13)+O12*INDEX($BP$129:$DY$190,$W4-2000+2,$W4-2000+2-12)+O13*INDEX($BP$129:$DY$190,$W4-2000+2,$W4-2000+2-11)+O14*INDEX($BP$129:$DY$190,$W4-2000+2,$W4-2000+2-10)+O15*INDEX($BP$129:$DY$190,$W4-2000+2,$W4-2000+2-9)+O16*INDEX($BP$129:$DY$190,$W4-2000+2,$W4-2000+2-8)+O17*INDEX($BP$129:$DY$190,$W4-2000+2,$W4-2000+2-7)+O18*INDEX($BP$129:$DY$190,$W4-2000+2,$W4-2000+2-6)+O19*INDEX($BP$129:$DY$190,$W4-2000+2,$W4-2000+2-5)+O20*INDEX($BP$129:$DY$190,$W4-2000+2,$W4-2000+2-4)+O21*INDEX($BP$129:$DY$190,$W4-2000+2,$W4-2000+2-3)+O22*INDEX($BP$129:$DY$190,$W4-2000+2,$W4-2000+2-2)+O23*INDEX($BP$129:$DY$190,$W4-2000+2,$W4-2000+2-1))</f>
        <v>19.499999999999996</v>
      </c>
      <c r="Z4" s="21">
        <f t="shared" ref="Z4:Z43" si="2">(P4*INDEX($BP$193:$DY$254,$W4-2000+2,$W4-2000+2-20)+P5*INDEX($BP$193:$DY$254,$W4-2000+2,$W4-2000+2-19)+P6*INDEX($BP$193:$DY$254,$W4-2000+2,$W4-2000+2-18)+P7*INDEX($BP$193:$DY$254,$W4-2000+2,$W4-2000+2-17)+P8*INDEX($BP$193:$DY$254,$W4-2000+2,$W4-2000+2-16)+P9*INDEX($BP$193:$DY$254,$W4-2000+2,$W4-2000+2-15)+P10*INDEX($BP$193:$DY$254,$W4-2000+2,$W4-2000+2-14)+P11*INDEX($BP$193:$DY$254,$W4-2000+2,$W4-2000+2-13)+P12*INDEX($BP$193:$DY$254,$W4-2000+2,$W4-2000+2-12)+P13*INDEX($BP$193:$DY$254,$W4-2000+2,$W4-2000+2-11)+P14*INDEX($BP$193:$DY$254,$W4-2000+2,$W4-2000+2-10)+P15*INDEX($BP$193:$DY$254,$W4-2000+2,$W4-2000+2-9)+P16*INDEX($BP$193:$DY$254,$W4-2000+2,$W4-2000+2-8)+P17*INDEX($BP$193:$DY$254,$W4-2000+2,$W4-2000+2-7)+P18*INDEX($BP$193:$DY$254,$W4-2000+2,$W4-2000+2-6)+P19*INDEX($BP$193:$DY$254,$W4-2000+2,$W4-2000+2-5)+P20*INDEX($BP$193:$DY$254,$W4-2000+2,$W4-2000+2-4)+P21*INDEX($BP$193:$DY$254,$W4-2000+2,$W4-2000+2-3)+P22*INDEX($BP$193:$DY$254,$W4-2000+2,$W4-2000+2-2)+P23*INDEX($BP$193:$DY$254,$W4-2000+2,$W4-2000+2-1))</f>
        <v>12.74687642492065</v>
      </c>
      <c r="AA4" s="21">
        <f t="shared" ref="AA4:AA43" si="3">(Q4*INDEX($BP$257:$DY$318,$W4-2000+2,$W4-2000+2-20)+Q5*INDEX($BP$257:$DY$318,$W4-2000+2,$W4-2000+2-19)+Q6*INDEX($BP$257:$DY$318,$W4-2000+2,$W4-2000+2-18)+Q7*INDEX($BP$257:$DY$318,$W4-2000+2,$W4-2000+2-17)+Q8*INDEX($BP$257:$DY$318,$W4-2000+2,$W4-2000+2-16)+Q9*INDEX($BP$257:$DY$318,$W4-2000+2,$W4-2000+2-15)+Q10*INDEX($BP$257:$DY$318,$W4-2000+2,$W4-2000+2-14)+Q11*INDEX($BP$257:$DY$318,$W4-2000+2,$W4-2000+2-13)+Q12*INDEX($BP$257:$DY$318,$W4-2000+2,$W4-2000+2-12)+Q13*INDEX($BP$257:$DY$318,$W4-2000+2,$W4-2000+2-11)+Q14*INDEX($BP$257:$DY$318,$W4-2000+2,$W4-2000+2-10)+Q15*INDEX($BP$257:$DY$318,$W4-2000+2,$W4-2000+2-9)+Q16*INDEX($BP$257:$DY$318,$W4-2000+2,$W4-2000+2-8)+Q17*INDEX($BP$257:$DY$318,$W4-2000+2,$W4-2000+2-7)+Q18*INDEX($BP$257:$DY$318,$W4-2000+2,$W4-2000+2-6)+Q19*INDEX($BP$257:$DY$318,$W4-2000+2,$W4-2000+2-5)+Q20*INDEX($BP$257:$DY$318,$W4-2000+2,$W4-2000+2-4)+Q21*INDEX($BP$257:$DY$318,$W4-2000+2,$W4-2000+2-3)+Q22*INDEX($BP$257:$DY$318,$W4-2000+2,$W4-2000+2-2)+Q23*INDEX($BP$257:$DY$318,$W4-2000+2,$W4-2000+2-1))</f>
        <v>10.878226000601867</v>
      </c>
      <c r="AB4" s="21">
        <f t="shared" ref="AB4:AB43" si="4">(R4*INDEX($BP$321:$DY$382,$W4-2000+2,$W4-2000+2-20)+R5*INDEX($BP$321:$DY$382,$W4-2000+2,$W4-2000+2-19)+R6*INDEX($BP$321:$DY$382,$W4-2000+2,$W4-2000+2-18)+R7*INDEX($BP$321:$DY$382,$W4-2000+2,$W4-2000+2-17)+R8*INDEX($BP$321:$DY$382,$W4-2000+2,$W4-2000+2-16)+R9*INDEX($BP$321:$DY$382,$W4-2000+2,$W4-2000+2-15)+R10*INDEX($BP$321:$DY$382,$W4-2000+2,$W4-2000+2-14)+R11*INDEX($BP$321:$DY$382,$W4-2000+2,$W4-2000+2-13)+R12*INDEX($BP$321:$DY$382,$W4-2000+2,$W4-2000+2-12)+R13*INDEX($BP$321:$DY$382,$W4-2000+2,$W4-2000+2-11)+R14*INDEX($BP$321:$DY$382,$W4-2000+2,$W4-2000+2-10)+R15*INDEX($BP$321:$DY$382,$W4-2000+2,$W4-2000+2-9)+R16*INDEX($BP$321:$DY$382,$W4-2000+2,$W4-2000+2-8)+R17*INDEX($BP$321:$DY$382,$W4-2000+2,$W4-2000+2-7)+R18*INDEX($BP$321:$DY$382,$W4-2000+2,$W4-2000+2-6)+R19*INDEX($BP$321:$DY$382,$W4-2000+2,$W4-2000+2-5)+R20*INDEX($BP$321:$DY$382,$W4-2000+2,$W4-2000+2-4)+R21*INDEX($BP$321:$DY$382,$W4-2000+2,$W4-2000+2-3)+R22*INDEX($BP$321:$DY$382,$W4-2000+2,$W4-2000+2-2)+R23*INDEX($BP$321:$DY$382,$W4-2000+2,$W4-2000+2-1))</f>
        <v>9</v>
      </c>
      <c r="AC4" s="21">
        <f t="shared" ref="AC4:AC43" si="5">(S4*INDEX($BP$385:$DY$446,$W4-2000+2,$W4-2000+2-20)+S5*INDEX($BP$385:$DY$446,$W4-2000+2,$W4-2000+2-19)+S6*INDEX($BP$385:$DY$446,$W4-2000+2,$W4-2000+2-18)+S7*INDEX($BP$385:$DY$446,$W4-2000+2,$W4-2000+2-17)+S8*INDEX($BP$385:$DY$446,$W4-2000+2,$W4-2000+2-16)+S9*INDEX($BP$385:$DY$446,$W4-2000+2,$W4-2000+2-15)+S10*INDEX($BP$385:$DY$446,$W4-2000+2,$W4-2000+2-14)+S11*INDEX($BP$385:$DY$446,$W4-2000+2,$W4-2000+2-13)+S12*INDEX($BP$385:$DY$446,$W4-2000+2,$W4-2000+2-12)+S13*INDEX($BP$385:$DY$446,$W4-2000+2,$W4-2000+2-11)+S14*INDEX($BP$385:$DY$446,$W4-2000+2,$W4-2000+2-10)+S15*INDEX($BP$385:$DY$446,$W4-2000+2,$W4-2000+2-9)+S16*INDEX($BP$385:$DY$446,$W4-2000+2,$W4-2000+2-8)+S17*INDEX($BP$385:$DY$446,$W4-2000+2,$W4-2000+2-7)+S18*INDEX($BP$385:$DY$446,$W4-2000+2,$W4-2000+2-6)+S19*INDEX($BP$385:$DY$446,$W4-2000+2,$W4-2000+2-5)+S20*INDEX($BP$385:$DY$446,$W4-2000+2,$W4-2000+2-4)+S21*INDEX($BP$385:$DY$446,$W4-2000+2,$W4-2000+2-3)+S22*INDEX($BP$385:$DY$446,$W4-2000+2,$W4-2000+2-2)+S23*INDEX($BP$385:$DY$446,$W4-2000+2,$W4-2000+2-1))</f>
        <v>40</v>
      </c>
      <c r="AD4" s="21" t="e">
        <f t="shared" ref="AD4:AD43" si="6">(T4*INDEX($BP$449:$DY$510,$W4-2000+2,$W4-2000+2-20)+T5*INDEX($BP$449:$DY$510,$W4-2000+2,$W4-2000+2-19)+T6*INDEX($BP$449:$DY$510,$W4-2000+2,$W4-2000+2-18)+T7*INDEX($BP$449:$DY$510,$W4-2000+2,$W4-2000+2-17)+T8*INDEX($BP$449:$DY$510,$W4-2000+2,$W4-2000+2-16)+T9*INDEX($BP$449:$DY$510,$W4-2000+2,$W4-2000+2-15)+T10*INDEX($BP$449:$DY$510,$W4-2000+2,$W4-2000+2-14)+T11*INDEX($BP$449:$DY$510,$W4-2000+2,$W4-2000+2-13)+T12*INDEX($BP$449:$DY$510,$W4-2000+2,$W4-2000+2-12)+T13*INDEX($BP$449:$DY$510,$W4-2000+2,$W4-2000+2-11)+T14*INDEX($BP$449:$DY$510,$W4-2000+2,$W4-2000+2-10)+T15*INDEX($BP$449:$DY$510,$W4-2000+2,$W4-2000+2-9)+T16*INDEX($BP$449:$DY$510,$W4-2000+2,$W4-2000+2-8)+T17*INDEX($BP$449:$DY$510,$W4-2000+2,$W4-2000+2-7)+T18*INDEX($BP$449:$DY$510,$W4-2000+2,$W4-2000+2-6)+T19*INDEX($BP$449:$DY$510,$W4-2000+2,$W4-2000+2-5)+T20*INDEX($BP$449:$DY$510,$W4-2000+2,$W4-2000+2-4)+T21*INDEX($BP$449:$DY$510,$W4-2000+2,$W4-2000+2-3)+T22*INDEX($BP$449:$DY$510,$W4-2000+2,$W4-2000+2-2)+T23*INDEX($BP$449:$DY$510,$W4-2000+2,$W4-2000+2-1))</f>
        <v>#DIV/0!</v>
      </c>
      <c r="AF4" s="18"/>
      <c r="AG4" s="18"/>
      <c r="AH4" s="18"/>
      <c r="AI4" s="18"/>
      <c r="AJ4" s="18"/>
      <c r="AK4" s="18"/>
      <c r="AL4" s="18"/>
      <c r="AO4" s="18"/>
      <c r="AP4" s="18"/>
      <c r="AQ4" s="18"/>
      <c r="AR4" s="18"/>
      <c r="AS4" s="18"/>
      <c r="AT4" s="18"/>
      <c r="AU4" s="18"/>
    </row>
    <row r="5" spans="1:47">
      <c r="A5" s="18">
        <v>3</v>
      </c>
      <c r="B5" s="14">
        <f>参数输入!J9</f>
        <v>0.375</v>
      </c>
      <c r="D5" s="18">
        <v>2002</v>
      </c>
      <c r="E5" s="23">
        <f>参数输入!V5</f>
        <v>0</v>
      </c>
      <c r="F5" s="23">
        <f>参数输入!W5</f>
        <v>0</v>
      </c>
      <c r="G5" s="23">
        <f>参数输入!X5</f>
        <v>0</v>
      </c>
      <c r="H5" s="23">
        <f>参数输入!Y5</f>
        <v>0</v>
      </c>
      <c r="I5" s="23">
        <f>参数输入!Z5</f>
        <v>0</v>
      </c>
      <c r="J5" s="23">
        <f>参数输入!AA5</f>
        <v>0</v>
      </c>
      <c r="K5" s="23">
        <f>参数输入!AB5</f>
        <v>0</v>
      </c>
      <c r="M5" s="18">
        <v>2002</v>
      </c>
      <c r="N5" s="21">
        <f>参数输入!CF5</f>
        <v>30</v>
      </c>
      <c r="O5" s="21">
        <f>参数输入!CG5</f>
        <v>19.5</v>
      </c>
      <c r="P5" s="21">
        <f>参数输入!CH5</f>
        <v>15.5</v>
      </c>
      <c r="Q5" s="21">
        <f>参数输入!CI5</f>
        <v>12</v>
      </c>
      <c r="R5" s="21">
        <f>参数输入!CJ5</f>
        <v>9</v>
      </c>
      <c r="S5" s="21">
        <f>参数输入!CK5</f>
        <v>40</v>
      </c>
      <c r="T5" s="21">
        <f>参数输入!CL5</f>
        <v>3</v>
      </c>
      <c r="W5" s="18">
        <v>2022</v>
      </c>
      <c r="X5" s="21">
        <f t="shared" si="0"/>
        <v>29.758516201554173</v>
      </c>
      <c r="Y5" s="21">
        <f t="shared" si="1"/>
        <v>19.5</v>
      </c>
      <c r="Z5" s="21">
        <f t="shared" si="2"/>
        <v>12.427691223698597</v>
      </c>
      <c r="AA5" s="21">
        <f t="shared" si="3"/>
        <v>10.629805504143521</v>
      </c>
      <c r="AB5" s="21">
        <f t="shared" si="4"/>
        <v>8.9924948453608256</v>
      </c>
      <c r="AC5" s="21">
        <f t="shared" si="5"/>
        <v>40</v>
      </c>
      <c r="AD5" s="21" t="e">
        <f t="shared" si="6"/>
        <v>#DIV/0!</v>
      </c>
      <c r="AF5" s="18"/>
      <c r="AG5" s="18"/>
      <c r="AH5" s="18"/>
      <c r="AI5" s="18"/>
      <c r="AJ5" s="18"/>
      <c r="AK5" s="18"/>
      <c r="AL5" s="18"/>
      <c r="AO5" s="18"/>
      <c r="AP5" s="18"/>
      <c r="AQ5" s="18"/>
      <c r="AR5" s="18"/>
      <c r="AS5" s="18"/>
      <c r="AT5" s="18"/>
      <c r="AU5" s="18"/>
    </row>
    <row r="6" spans="1:47">
      <c r="A6" s="18">
        <v>4</v>
      </c>
      <c r="B6" s="14">
        <f>参数输入!J10</f>
        <v>0.5</v>
      </c>
      <c r="D6" s="18">
        <v>2003</v>
      </c>
      <c r="E6" s="23">
        <f>参数输入!V6</f>
        <v>0</v>
      </c>
      <c r="F6" s="23">
        <f>参数输入!W6</f>
        <v>0</v>
      </c>
      <c r="G6" s="23">
        <f>参数输入!X6</f>
        <v>0</v>
      </c>
      <c r="H6" s="23">
        <f>参数输入!Y6</f>
        <v>0</v>
      </c>
      <c r="I6" s="23">
        <f>参数输入!Z6</f>
        <v>0</v>
      </c>
      <c r="J6" s="23">
        <f>参数输入!AA6</f>
        <v>0</v>
      </c>
      <c r="K6" s="23">
        <f>参数输入!AB6</f>
        <v>0</v>
      </c>
      <c r="M6" s="18">
        <v>2003</v>
      </c>
      <c r="N6" s="21">
        <f>参数输入!CF6</f>
        <v>30</v>
      </c>
      <c r="O6" s="21">
        <f>参数输入!CG6</f>
        <v>19.5</v>
      </c>
      <c r="P6" s="21">
        <f>参数输入!CH6</f>
        <v>15.5</v>
      </c>
      <c r="Q6" s="21">
        <f>参数输入!CI6</f>
        <v>12</v>
      </c>
      <c r="R6" s="21">
        <f>参数输入!CJ6</f>
        <v>9</v>
      </c>
      <c r="S6" s="21">
        <f>参数输入!CK6</f>
        <v>40</v>
      </c>
      <c r="T6" s="21">
        <f>参数输入!CL6</f>
        <v>3</v>
      </c>
      <c r="W6" s="18">
        <v>2023</v>
      </c>
      <c r="X6" s="21">
        <f t="shared" si="0"/>
        <v>29.425978739953337</v>
      </c>
      <c r="Y6" s="21">
        <f t="shared" si="1"/>
        <v>19.5</v>
      </c>
      <c r="Z6" s="21">
        <f t="shared" si="2"/>
        <v>12.122949852801341</v>
      </c>
      <c r="AA6" s="21">
        <f t="shared" si="3"/>
        <v>10.304753715304983</v>
      </c>
      <c r="AB6" s="21">
        <f t="shared" si="4"/>
        <v>8.9722873900293241</v>
      </c>
      <c r="AC6" s="21">
        <f t="shared" si="5"/>
        <v>40</v>
      </c>
      <c r="AD6" s="21" t="e">
        <f t="shared" si="6"/>
        <v>#DIV/0!</v>
      </c>
      <c r="AF6" s="18"/>
      <c r="AG6" s="18"/>
      <c r="AH6" s="18"/>
      <c r="AI6" s="18"/>
      <c r="AJ6" s="18"/>
      <c r="AK6" s="18"/>
      <c r="AL6" s="18"/>
      <c r="AO6" s="18"/>
      <c r="AP6" s="18"/>
      <c r="AQ6" s="18"/>
      <c r="AR6" s="18"/>
      <c r="AS6" s="18"/>
      <c r="AT6" s="18"/>
      <c r="AU6" s="18"/>
    </row>
    <row r="7" spans="1:47">
      <c r="A7" s="18">
        <v>5</v>
      </c>
      <c r="B7" s="14">
        <f>参数输入!J11</f>
        <v>0.625</v>
      </c>
      <c r="D7" s="18">
        <v>2004</v>
      </c>
      <c r="E7" s="23">
        <f>参数输入!V7</f>
        <v>0</v>
      </c>
      <c r="F7" s="23">
        <f>参数输入!W7</f>
        <v>0</v>
      </c>
      <c r="G7" s="23">
        <f>参数输入!X7</f>
        <v>0</v>
      </c>
      <c r="H7" s="23">
        <f>参数输入!Y7</f>
        <v>0</v>
      </c>
      <c r="I7" s="23">
        <f>参数输入!Z7</f>
        <v>0</v>
      </c>
      <c r="J7" s="23">
        <f>参数输入!AA7</f>
        <v>0</v>
      </c>
      <c r="K7" s="23">
        <f>参数输入!AB7</f>
        <v>0</v>
      </c>
      <c r="M7" s="18">
        <v>2004</v>
      </c>
      <c r="N7" s="21">
        <f>参数输入!CF7</f>
        <v>30</v>
      </c>
      <c r="O7" s="21">
        <f>参数输入!CG7</f>
        <v>19.5</v>
      </c>
      <c r="P7" s="21">
        <f>参数输入!CH7</f>
        <v>15.5</v>
      </c>
      <c r="Q7" s="21">
        <f>参数输入!CI7</f>
        <v>12</v>
      </c>
      <c r="R7" s="21">
        <f>参数输入!CJ7</f>
        <v>9</v>
      </c>
      <c r="S7" s="21">
        <f>参数输入!CK7</f>
        <v>40</v>
      </c>
      <c r="T7" s="21">
        <f>参数输入!CL7</f>
        <v>3</v>
      </c>
      <c r="W7" s="18">
        <v>2024</v>
      </c>
      <c r="X7" s="21">
        <f t="shared" si="0"/>
        <v>29.098438134623201</v>
      </c>
      <c r="Y7" s="21">
        <f t="shared" si="1"/>
        <v>19.499999999999996</v>
      </c>
      <c r="Z7" s="21">
        <f t="shared" si="2"/>
        <v>11.786767991152932</v>
      </c>
      <c r="AA7" s="21">
        <f t="shared" si="3"/>
        <v>10.01753438981453</v>
      </c>
      <c r="AB7" s="21">
        <f t="shared" si="4"/>
        <v>8.9310032085561506</v>
      </c>
      <c r="AC7" s="21">
        <f t="shared" si="5"/>
        <v>40</v>
      </c>
      <c r="AD7" s="21" t="e">
        <f t="shared" si="6"/>
        <v>#DIV/0!</v>
      </c>
      <c r="AF7" s="18"/>
      <c r="AG7" s="18"/>
      <c r="AH7" s="18"/>
      <c r="AI7" s="18"/>
      <c r="AJ7" s="18"/>
      <c r="AK7" s="18"/>
      <c r="AL7" s="18"/>
      <c r="AO7" s="18"/>
      <c r="AP7" s="18"/>
      <c r="AQ7" s="18"/>
      <c r="AR7" s="18"/>
      <c r="AS7" s="18"/>
      <c r="AT7" s="18"/>
      <c r="AU7" s="18"/>
    </row>
    <row r="8" spans="1:47">
      <c r="A8" s="18">
        <v>6</v>
      </c>
      <c r="B8" s="14">
        <f>参数输入!J12</f>
        <v>0.75</v>
      </c>
      <c r="D8" s="18">
        <v>2005</v>
      </c>
      <c r="E8" s="23">
        <f>参数输入!V8</f>
        <v>0</v>
      </c>
      <c r="F8" s="23">
        <f>参数输入!W8</f>
        <v>0</v>
      </c>
      <c r="G8" s="23">
        <f>参数输入!X8</f>
        <v>15150</v>
      </c>
      <c r="H8" s="23">
        <f>参数输入!Y8</f>
        <v>29613</v>
      </c>
      <c r="I8" s="23">
        <f>参数输入!Z8</f>
        <v>0</v>
      </c>
      <c r="J8" s="23">
        <f>参数输入!AA8</f>
        <v>0</v>
      </c>
      <c r="K8" s="23">
        <f>参数输入!AB8</f>
        <v>0</v>
      </c>
      <c r="M8" s="18">
        <v>2005</v>
      </c>
      <c r="N8" s="21">
        <f>参数输入!CF8</f>
        <v>30</v>
      </c>
      <c r="O8" s="21">
        <f>参数输入!CG8</f>
        <v>19.5</v>
      </c>
      <c r="P8" s="21">
        <f>参数输入!CH8</f>
        <v>15.5</v>
      </c>
      <c r="Q8" s="21">
        <f>参数输入!CI8</f>
        <v>12</v>
      </c>
      <c r="R8" s="21">
        <f>参数输入!CJ8</f>
        <v>9</v>
      </c>
      <c r="S8" s="21">
        <f>参数输入!CK8</f>
        <v>40</v>
      </c>
      <c r="T8" s="21">
        <f>参数输入!CL8</f>
        <v>3</v>
      </c>
      <c r="W8" s="18">
        <v>2025</v>
      </c>
      <c r="X8" s="21">
        <f t="shared" si="0"/>
        <v>28.778453610985686</v>
      </c>
      <c r="Y8" s="21">
        <f t="shared" si="1"/>
        <v>19.500000000000004</v>
      </c>
      <c r="Z8" s="21">
        <f t="shared" si="2"/>
        <v>11.454026890467718</v>
      </c>
      <c r="AA8" s="21">
        <f t="shared" si="3"/>
        <v>9.6982033709914788</v>
      </c>
      <c r="AB8" s="21">
        <f t="shared" si="4"/>
        <v>8.8523063949402676</v>
      </c>
      <c r="AC8" s="21">
        <f t="shared" si="5"/>
        <v>40</v>
      </c>
      <c r="AD8" s="21" t="e">
        <f t="shared" si="6"/>
        <v>#DIV/0!</v>
      </c>
      <c r="AF8" s="18"/>
      <c r="AG8" s="18"/>
      <c r="AH8" s="18"/>
      <c r="AI8" s="18"/>
      <c r="AJ8" s="18"/>
      <c r="AK8" s="18"/>
      <c r="AL8" s="18"/>
      <c r="AO8" s="18"/>
      <c r="AP8" s="18"/>
      <c r="AQ8" s="18"/>
      <c r="AR8" s="18"/>
      <c r="AS8" s="18"/>
      <c r="AT8" s="18"/>
      <c r="AU8" s="18"/>
    </row>
    <row r="9" spans="1:47">
      <c r="A9" s="18">
        <v>7</v>
      </c>
      <c r="B9" s="14">
        <f>参数输入!J13</f>
        <v>0.875</v>
      </c>
      <c r="D9" s="18">
        <v>2006</v>
      </c>
      <c r="E9" s="23">
        <f>参数输入!V9</f>
        <v>0</v>
      </c>
      <c r="F9" s="23">
        <f>参数输入!W9</f>
        <v>2</v>
      </c>
      <c r="G9" s="23">
        <f>参数输入!X9</f>
        <v>14364</v>
      </c>
      <c r="H9" s="23">
        <f>参数输入!Y9</f>
        <v>43155</v>
      </c>
      <c r="I9" s="23">
        <f>参数输入!Z9</f>
        <v>1</v>
      </c>
      <c r="J9" s="23">
        <f>参数输入!AA9</f>
        <v>0</v>
      </c>
      <c r="K9" s="23">
        <f>参数输入!AB9</f>
        <v>0</v>
      </c>
      <c r="M9" s="18">
        <v>2006</v>
      </c>
      <c r="N9" s="21">
        <f>参数输入!CF9</f>
        <v>30</v>
      </c>
      <c r="O9" s="21">
        <f>参数输入!CG9</f>
        <v>19.5</v>
      </c>
      <c r="P9" s="21">
        <f>参数输入!CH9</f>
        <v>15.5</v>
      </c>
      <c r="Q9" s="21">
        <f>参数输入!CI9</f>
        <v>12</v>
      </c>
      <c r="R9" s="21">
        <f>参数输入!CJ9</f>
        <v>9</v>
      </c>
      <c r="S9" s="21">
        <f>参数输入!CK9</f>
        <v>40</v>
      </c>
      <c r="T9" s="21">
        <f>参数输入!CL9</f>
        <v>3</v>
      </c>
      <c r="W9" s="18">
        <v>2026</v>
      </c>
      <c r="X9" s="21">
        <f t="shared" si="0"/>
        <v>28.435411752826624</v>
      </c>
      <c r="Y9" s="21">
        <f t="shared" si="1"/>
        <v>19.499999999999993</v>
      </c>
      <c r="Z9" s="21">
        <f t="shared" si="2"/>
        <v>11.102153982869243</v>
      </c>
      <c r="AA9" s="21">
        <f t="shared" si="3"/>
        <v>9.3140685659295634</v>
      </c>
      <c r="AB9" s="21">
        <f t="shared" si="4"/>
        <v>8.5682336398052996</v>
      </c>
      <c r="AC9" s="21">
        <f t="shared" si="5"/>
        <v>40</v>
      </c>
      <c r="AD9" s="21" t="e">
        <f t="shared" si="6"/>
        <v>#DIV/0!</v>
      </c>
      <c r="AF9" s="18"/>
      <c r="AG9" s="18"/>
      <c r="AH9" s="18"/>
      <c r="AI9" s="18"/>
      <c r="AJ9" s="18"/>
      <c r="AK9" s="18"/>
      <c r="AL9" s="18"/>
      <c r="AO9" s="18"/>
      <c r="AP9" s="18"/>
      <c r="AQ9" s="18"/>
      <c r="AR9" s="18"/>
      <c r="AS9" s="18"/>
      <c r="AT9" s="18"/>
      <c r="AU9" s="18"/>
    </row>
    <row r="10" spans="1:47">
      <c r="A10" s="18">
        <v>8</v>
      </c>
      <c r="B10" s="14">
        <f>参数输入!J14</f>
        <v>1</v>
      </c>
      <c r="D10" s="18">
        <v>2007</v>
      </c>
      <c r="E10" s="23">
        <f>参数输入!V10</f>
        <v>0</v>
      </c>
      <c r="F10" s="23">
        <f>参数输入!W10</f>
        <v>8</v>
      </c>
      <c r="G10" s="23">
        <f>参数输入!X10</f>
        <v>11239</v>
      </c>
      <c r="H10" s="23">
        <f>参数输入!Y10</f>
        <v>44032</v>
      </c>
      <c r="I10" s="23">
        <f>参数输入!Z10</f>
        <v>0</v>
      </c>
      <c r="J10" s="23">
        <f>参数输入!AA10</f>
        <v>0</v>
      </c>
      <c r="K10" s="23">
        <f>参数输入!AB10</f>
        <v>0</v>
      </c>
      <c r="M10" s="18">
        <v>2007</v>
      </c>
      <c r="N10" s="21">
        <f>参数输入!CF10</f>
        <v>30</v>
      </c>
      <c r="O10" s="21">
        <f>参数输入!CG10</f>
        <v>19.5</v>
      </c>
      <c r="P10" s="21">
        <f>参数输入!CH10</f>
        <v>15.5</v>
      </c>
      <c r="Q10" s="21">
        <f>参数输入!CI10</f>
        <v>12</v>
      </c>
      <c r="R10" s="21">
        <f>参数输入!CJ10</f>
        <v>9</v>
      </c>
      <c r="S10" s="21">
        <f>参数输入!CK10</f>
        <v>40</v>
      </c>
      <c r="T10" s="21">
        <f>参数输入!CL10</f>
        <v>3</v>
      </c>
      <c r="W10" s="18">
        <v>2027</v>
      </c>
      <c r="X10" s="21">
        <f t="shared" si="0"/>
        <v>28.094693129770995</v>
      </c>
      <c r="Y10" s="21">
        <f t="shared" si="1"/>
        <v>19.5</v>
      </c>
      <c r="Z10" s="21">
        <f t="shared" si="2"/>
        <v>10.96999277508494</v>
      </c>
      <c r="AA10" s="21">
        <f t="shared" si="3"/>
        <v>9.1961865291483669</v>
      </c>
      <c r="AB10" s="21">
        <f t="shared" si="4"/>
        <v>8.2756410810810799</v>
      </c>
      <c r="AC10" s="21">
        <f t="shared" si="5"/>
        <v>40</v>
      </c>
      <c r="AD10" s="21" t="e">
        <f t="shared" si="6"/>
        <v>#DIV/0!</v>
      </c>
      <c r="AF10" s="18"/>
      <c r="AG10" s="18"/>
      <c r="AH10" s="18"/>
      <c r="AI10" s="18"/>
      <c r="AJ10" s="18"/>
      <c r="AK10" s="18"/>
      <c r="AL10" s="18"/>
      <c r="AO10" s="18"/>
      <c r="AP10" s="18"/>
      <c r="AQ10" s="18"/>
      <c r="AR10" s="18"/>
      <c r="AS10" s="18"/>
      <c r="AT10" s="18"/>
      <c r="AU10" s="18"/>
    </row>
    <row r="11" spans="1:47" ht="16.149999999999999" customHeight="1">
      <c r="A11" s="18">
        <v>9</v>
      </c>
      <c r="B11" s="14">
        <f>参数输入!J15</f>
        <v>1</v>
      </c>
      <c r="D11" s="18">
        <v>2008</v>
      </c>
      <c r="E11" s="23">
        <f>参数输入!V11</f>
        <v>0</v>
      </c>
      <c r="F11" s="23">
        <f>参数输入!W11</f>
        <v>18</v>
      </c>
      <c r="G11" s="23">
        <f>参数输入!X11</f>
        <v>22223</v>
      </c>
      <c r="H11" s="23">
        <f>参数输入!Y11</f>
        <v>48261</v>
      </c>
      <c r="I11" s="23">
        <f>参数输入!Z11</f>
        <v>0</v>
      </c>
      <c r="J11" s="23">
        <f>参数输入!AA11</f>
        <v>0</v>
      </c>
      <c r="K11" s="23">
        <f>参数输入!AB11</f>
        <v>0</v>
      </c>
      <c r="M11" s="18">
        <v>2008</v>
      </c>
      <c r="N11" s="21">
        <f>参数输入!CF11</f>
        <v>30</v>
      </c>
      <c r="O11" s="21">
        <f>参数输入!CG11</f>
        <v>19.5</v>
      </c>
      <c r="P11" s="21">
        <f>参数输入!CH11</f>
        <v>14</v>
      </c>
      <c r="Q11" s="21">
        <f>参数输入!CI11</f>
        <v>11.5</v>
      </c>
      <c r="R11" s="21">
        <f>参数输入!CJ11</f>
        <v>9</v>
      </c>
      <c r="S11" s="21">
        <f>参数输入!CK11</f>
        <v>40</v>
      </c>
      <c r="T11" s="21">
        <f>参数输入!CL11</f>
        <v>3</v>
      </c>
      <c r="W11" s="18">
        <v>2028</v>
      </c>
      <c r="X11" s="21">
        <f t="shared" si="0"/>
        <v>27.750884388618303</v>
      </c>
      <c r="Y11" s="21">
        <f t="shared" si="1"/>
        <v>19.5</v>
      </c>
      <c r="Z11" s="21">
        <f t="shared" si="2"/>
        <v>10.830905330326944</v>
      </c>
      <c r="AA11" s="21">
        <f t="shared" si="3"/>
        <v>9.0383024090529069</v>
      </c>
      <c r="AB11" s="21">
        <f t="shared" si="4"/>
        <v>7.8211062394603719</v>
      </c>
      <c r="AC11" s="21">
        <f t="shared" si="5"/>
        <v>40</v>
      </c>
      <c r="AD11" s="21" t="e">
        <f t="shared" si="6"/>
        <v>#DIV/0!</v>
      </c>
      <c r="AF11" s="18"/>
      <c r="AG11" s="18"/>
      <c r="AH11" s="18"/>
      <c r="AI11" s="18"/>
      <c r="AJ11" s="18"/>
      <c r="AK11" s="18"/>
      <c r="AL11" s="18"/>
      <c r="AO11" s="18"/>
      <c r="AP11" s="18"/>
      <c r="AQ11" s="18"/>
      <c r="AR11" s="18"/>
      <c r="AS11" s="18"/>
      <c r="AT11" s="18"/>
      <c r="AU11" s="18"/>
    </row>
    <row r="12" spans="1:47">
      <c r="A12" s="18">
        <v>10</v>
      </c>
      <c r="B12" s="14">
        <f>参数输入!J16</f>
        <v>1</v>
      </c>
      <c r="D12" s="18">
        <v>2009</v>
      </c>
      <c r="E12" s="23">
        <f>参数输入!V12</f>
        <v>2</v>
      </c>
      <c r="F12" s="23">
        <f>参数输入!W12</f>
        <v>51</v>
      </c>
      <c r="G12" s="23">
        <f>参数输入!X12</f>
        <v>26599</v>
      </c>
      <c r="H12" s="23">
        <f>参数输入!Y12</f>
        <v>87774</v>
      </c>
      <c r="I12" s="23">
        <f>参数输入!Z12</f>
        <v>0</v>
      </c>
      <c r="J12" s="23">
        <f>参数输入!AA12</f>
        <v>0</v>
      </c>
      <c r="K12" s="23">
        <f>参数输入!AB12</f>
        <v>0</v>
      </c>
      <c r="M12" s="18">
        <v>2009</v>
      </c>
      <c r="N12" s="21">
        <f>参数输入!CF12</f>
        <v>30</v>
      </c>
      <c r="O12" s="21">
        <f>参数输入!CG12</f>
        <v>19.5</v>
      </c>
      <c r="P12" s="21">
        <f>参数输入!CH12</f>
        <v>14</v>
      </c>
      <c r="Q12" s="21">
        <f>参数输入!CI12</f>
        <v>11.5</v>
      </c>
      <c r="R12" s="21">
        <f>参数输入!CJ12</f>
        <v>9</v>
      </c>
      <c r="S12" s="21">
        <f>参数输入!CK12</f>
        <v>40</v>
      </c>
      <c r="T12" s="21">
        <f>参数输入!CL12</f>
        <v>3</v>
      </c>
      <c r="W12" s="18">
        <v>2029</v>
      </c>
      <c r="X12" s="21">
        <f t="shared" si="0"/>
        <v>27.435558000080491</v>
      </c>
      <c r="Y12" s="21">
        <f t="shared" si="1"/>
        <v>19.5</v>
      </c>
      <c r="Z12" s="21">
        <f t="shared" si="2"/>
        <v>10.673197803098752</v>
      </c>
      <c r="AA12" s="21">
        <f t="shared" si="3"/>
        <v>8.9145336817465619</v>
      </c>
      <c r="AB12" s="21">
        <f t="shared" si="4"/>
        <v>7.7075388349514569</v>
      </c>
      <c r="AC12" s="21">
        <f t="shared" si="5"/>
        <v>39.999999999999993</v>
      </c>
      <c r="AD12" s="21" t="e">
        <f t="shared" si="6"/>
        <v>#DIV/0!</v>
      </c>
      <c r="AF12" s="18"/>
      <c r="AG12" s="18"/>
      <c r="AH12" s="18"/>
      <c r="AI12" s="18"/>
      <c r="AJ12" s="18"/>
      <c r="AK12" s="18"/>
      <c r="AL12" s="18"/>
      <c r="AO12" s="18"/>
      <c r="AP12" s="18"/>
      <c r="AQ12" s="18"/>
      <c r="AR12" s="18"/>
      <c r="AS12" s="18"/>
      <c r="AT12" s="18"/>
      <c r="AU12" s="18"/>
    </row>
    <row r="13" spans="1:47">
      <c r="A13" s="18">
        <v>11</v>
      </c>
      <c r="B13" s="14">
        <f>参数输入!J17</f>
        <v>1</v>
      </c>
      <c r="D13" s="18">
        <v>2010</v>
      </c>
      <c r="E13" s="23">
        <f>参数输入!V13</f>
        <v>1</v>
      </c>
      <c r="F13" s="23">
        <f>参数输入!W13</f>
        <v>6</v>
      </c>
      <c r="G13" s="23">
        <f>参数输入!X13</f>
        <v>29890</v>
      </c>
      <c r="H13" s="23">
        <f>参数输入!Y13</f>
        <v>129039</v>
      </c>
      <c r="I13" s="23">
        <f>参数输入!Z13</f>
        <v>0</v>
      </c>
      <c r="J13" s="23">
        <f>参数输入!AA13</f>
        <v>0</v>
      </c>
      <c r="K13" s="23">
        <f>参数输入!AB13</f>
        <v>0</v>
      </c>
      <c r="M13" s="18">
        <v>2010</v>
      </c>
      <c r="N13" s="21">
        <f>参数输入!CF13</f>
        <v>30</v>
      </c>
      <c r="O13" s="21">
        <f>参数输入!CG13</f>
        <v>19.5</v>
      </c>
      <c r="P13" s="21">
        <f>参数输入!CH13</f>
        <v>14</v>
      </c>
      <c r="Q13" s="21">
        <f>参数输入!CI13</f>
        <v>11.5</v>
      </c>
      <c r="R13" s="21">
        <f>参数输入!CJ13</f>
        <v>9</v>
      </c>
      <c r="S13" s="21">
        <f>参数输入!CK13</f>
        <v>40</v>
      </c>
      <c r="T13" s="21">
        <f>参数输入!CL13</f>
        <v>3</v>
      </c>
      <c r="W13" s="18">
        <v>2030</v>
      </c>
      <c r="X13" s="21">
        <f t="shared" si="0"/>
        <v>27.079398665071</v>
      </c>
      <c r="Y13" s="21">
        <f t="shared" si="1"/>
        <v>19.5</v>
      </c>
      <c r="Z13" s="21">
        <f t="shared" si="2"/>
        <v>10.534360481856559</v>
      </c>
      <c r="AA13" s="21">
        <f t="shared" si="3"/>
        <v>8.7977759636949582</v>
      </c>
      <c r="AB13" s="21">
        <f t="shared" si="4"/>
        <v>7.5744657534246578</v>
      </c>
      <c r="AC13" s="21">
        <f t="shared" si="5"/>
        <v>40</v>
      </c>
      <c r="AD13" s="21">
        <f t="shared" si="6"/>
        <v>2.5</v>
      </c>
      <c r="AF13" s="18"/>
      <c r="AG13" s="18"/>
      <c r="AH13" s="18"/>
      <c r="AI13" s="18"/>
      <c r="AJ13" s="18"/>
      <c r="AK13" s="18"/>
      <c r="AL13" s="18"/>
      <c r="AO13" s="18"/>
      <c r="AP13" s="18"/>
      <c r="AQ13" s="18"/>
      <c r="AR13" s="18"/>
      <c r="AS13" s="18"/>
      <c r="AT13" s="18"/>
      <c r="AU13" s="18"/>
    </row>
    <row r="14" spans="1:47">
      <c r="A14" s="18">
        <v>12</v>
      </c>
      <c r="B14" s="14">
        <f>参数输入!J18</f>
        <v>1</v>
      </c>
      <c r="D14" s="18">
        <v>2011</v>
      </c>
      <c r="E14" s="23">
        <f>参数输入!V14</f>
        <v>1</v>
      </c>
      <c r="F14" s="23">
        <f>参数输入!W14</f>
        <v>48</v>
      </c>
      <c r="G14" s="23">
        <f>参数输入!X14</f>
        <v>24984</v>
      </c>
      <c r="H14" s="23">
        <f>参数输入!Y14</f>
        <v>86569</v>
      </c>
      <c r="I14" s="23">
        <f>参数输入!Z14</f>
        <v>0</v>
      </c>
      <c r="J14" s="23">
        <f>参数输入!AA14</f>
        <v>0</v>
      </c>
      <c r="K14" s="23">
        <f>参数输入!AB14</f>
        <v>0</v>
      </c>
      <c r="M14" s="18">
        <v>2011</v>
      </c>
      <c r="N14" s="21">
        <f>参数输入!CF14</f>
        <v>30</v>
      </c>
      <c r="O14" s="21">
        <f>参数输入!CG14</f>
        <v>19.5</v>
      </c>
      <c r="P14" s="21">
        <f>参数输入!CH14</f>
        <v>14</v>
      </c>
      <c r="Q14" s="21">
        <f>参数输入!CI14</f>
        <v>11.5</v>
      </c>
      <c r="R14" s="21">
        <f>参数输入!CJ14</f>
        <v>9</v>
      </c>
      <c r="S14" s="21">
        <f>参数输入!CK14</f>
        <v>40</v>
      </c>
      <c r="T14" s="21">
        <f>参数输入!CL14</f>
        <v>3</v>
      </c>
      <c r="W14" s="18">
        <v>2031</v>
      </c>
      <c r="X14" s="21">
        <f t="shared" si="0"/>
        <v>26.706438514797785</v>
      </c>
      <c r="Y14" s="21">
        <f t="shared" si="1"/>
        <v>19.5</v>
      </c>
      <c r="Z14" s="21">
        <f t="shared" si="2"/>
        <v>10.413719662576902</v>
      </c>
      <c r="AA14" s="21">
        <f t="shared" si="3"/>
        <v>8.6879041927828169</v>
      </c>
      <c r="AB14" s="21">
        <f t="shared" si="4"/>
        <v>7.452854748603353</v>
      </c>
      <c r="AC14" s="21">
        <f t="shared" si="5"/>
        <v>40</v>
      </c>
      <c r="AD14" s="21">
        <f t="shared" si="6"/>
        <v>2.5</v>
      </c>
      <c r="AF14" s="18"/>
      <c r="AG14" s="18"/>
      <c r="AH14" s="18"/>
      <c r="AI14" s="18"/>
      <c r="AJ14" s="18"/>
      <c r="AK14" s="18"/>
      <c r="AL14" s="18"/>
      <c r="AO14" s="18"/>
      <c r="AP14" s="18"/>
      <c r="AQ14" s="18"/>
      <c r="AR14" s="18"/>
      <c r="AS14" s="18"/>
      <c r="AT14" s="18"/>
      <c r="AU14" s="18"/>
    </row>
    <row r="15" spans="1:47">
      <c r="A15" s="18">
        <v>13</v>
      </c>
      <c r="B15" s="14">
        <f>参数输入!J19</f>
        <v>1</v>
      </c>
      <c r="D15" s="18">
        <v>2012</v>
      </c>
      <c r="E15" s="23">
        <f>参数输入!V15</f>
        <v>4</v>
      </c>
      <c r="F15" s="23">
        <f>参数输入!W15</f>
        <v>333</v>
      </c>
      <c r="G15" s="23">
        <f>参数输入!X15</f>
        <v>28614</v>
      </c>
      <c r="H15" s="23">
        <f>参数输入!Y15</f>
        <v>109945</v>
      </c>
      <c r="I15" s="23">
        <f>参数输入!Z15</f>
        <v>5</v>
      </c>
      <c r="J15" s="23">
        <f>参数输入!AA15</f>
        <v>0</v>
      </c>
      <c r="K15" s="23">
        <f>参数输入!AB15</f>
        <v>0</v>
      </c>
      <c r="M15" s="18">
        <v>2012</v>
      </c>
      <c r="N15" s="21">
        <f>参数输入!CF15</f>
        <v>30</v>
      </c>
      <c r="O15" s="21">
        <f>参数输入!CG15</f>
        <v>19.5</v>
      </c>
      <c r="P15" s="21">
        <f>参数输入!CH15</f>
        <v>14</v>
      </c>
      <c r="Q15" s="21">
        <f>参数输入!CI15</f>
        <v>11.5</v>
      </c>
      <c r="R15" s="21">
        <f>参数输入!CJ15</f>
        <v>9</v>
      </c>
      <c r="S15" s="21">
        <f>参数输入!CK15</f>
        <v>40</v>
      </c>
      <c r="T15" s="21">
        <f>参数输入!CL15</f>
        <v>3</v>
      </c>
      <c r="W15" s="18">
        <v>2032</v>
      </c>
      <c r="X15" s="21">
        <f t="shared" si="0"/>
        <v>26.327477046557874</v>
      </c>
      <c r="Y15" s="21">
        <f t="shared" si="1"/>
        <v>19.499999999999996</v>
      </c>
      <c r="Z15" s="21">
        <f t="shared" si="2"/>
        <v>10.303555648449009</v>
      </c>
      <c r="AA15" s="21">
        <f t="shared" si="3"/>
        <v>8.5874745318456256</v>
      </c>
      <c r="AB15" s="21">
        <f t="shared" si="4"/>
        <v>7.3470209790209795</v>
      </c>
      <c r="AC15" s="21">
        <f t="shared" si="5"/>
        <v>40</v>
      </c>
      <c r="AD15" s="21">
        <f t="shared" si="6"/>
        <v>2.5</v>
      </c>
      <c r="AF15" s="18"/>
      <c r="AG15" s="18"/>
      <c r="AH15" s="18"/>
      <c r="AI15" s="18"/>
      <c r="AJ15" s="18"/>
      <c r="AK15" s="18"/>
      <c r="AL15" s="18"/>
      <c r="AO15" s="18"/>
      <c r="AP15" s="18"/>
      <c r="AQ15" s="18"/>
      <c r="AR15" s="18"/>
      <c r="AS15" s="18"/>
      <c r="AT15" s="18"/>
      <c r="AU15" s="18"/>
    </row>
    <row r="16" spans="1:47">
      <c r="A16" s="18">
        <v>14</v>
      </c>
      <c r="B16" s="14">
        <f>参数输入!J20</f>
        <v>1</v>
      </c>
      <c r="D16" s="18">
        <v>2013</v>
      </c>
      <c r="E16" s="23">
        <f>参数输入!V16</f>
        <v>7</v>
      </c>
      <c r="F16" s="23">
        <f>参数输入!W16</f>
        <v>2417</v>
      </c>
      <c r="G16" s="23">
        <f>参数输入!X16</f>
        <v>36087</v>
      </c>
      <c r="H16" s="23">
        <f>参数输入!Y16</f>
        <v>127825</v>
      </c>
      <c r="I16" s="23">
        <f>参数输入!Z16</f>
        <v>2</v>
      </c>
      <c r="J16" s="23">
        <f>参数输入!AA16</f>
        <v>0</v>
      </c>
      <c r="K16" s="23">
        <f>参数输入!AB16</f>
        <v>0</v>
      </c>
      <c r="M16" s="18">
        <v>2013</v>
      </c>
      <c r="N16" s="21">
        <f>参数输入!CF16</f>
        <v>30</v>
      </c>
      <c r="O16" s="21">
        <f>参数输入!CG16</f>
        <v>19.5</v>
      </c>
      <c r="P16" s="21">
        <f>参数输入!CH16</f>
        <v>14</v>
      </c>
      <c r="Q16" s="21">
        <f>参数输入!CI16</f>
        <v>11.5</v>
      </c>
      <c r="R16" s="21">
        <f>参数输入!CJ16</f>
        <v>9</v>
      </c>
      <c r="S16" s="21">
        <f>参数输入!CK16</f>
        <v>40</v>
      </c>
      <c r="T16" s="21">
        <f>参数输入!CL16</f>
        <v>3</v>
      </c>
      <c r="W16" s="18">
        <v>2033</v>
      </c>
      <c r="X16" s="21">
        <f t="shared" si="0"/>
        <v>25.953850905300541</v>
      </c>
      <c r="Y16" s="21">
        <f t="shared" si="1"/>
        <v>19.500000000000004</v>
      </c>
      <c r="Z16" s="21">
        <f t="shared" si="2"/>
        <v>10.201582933644367</v>
      </c>
      <c r="AA16" s="21">
        <f t="shared" si="3"/>
        <v>8.5001196171020155</v>
      </c>
      <c r="AB16" s="21">
        <f t="shared" si="4"/>
        <v>7.254653164556963</v>
      </c>
      <c r="AC16" s="21">
        <f t="shared" si="5"/>
        <v>40</v>
      </c>
      <c r="AD16" s="21">
        <f t="shared" si="6"/>
        <v>2.5</v>
      </c>
      <c r="AF16" s="18"/>
      <c r="AG16" s="18"/>
      <c r="AH16" s="18"/>
      <c r="AI16" s="18"/>
      <c r="AJ16" s="18"/>
      <c r="AK16" s="18"/>
      <c r="AL16" s="18"/>
      <c r="AO16" s="18"/>
      <c r="AP16" s="18"/>
      <c r="AQ16" s="18"/>
      <c r="AR16" s="18"/>
      <c r="AS16" s="18"/>
      <c r="AT16" s="18"/>
      <c r="AU16" s="18"/>
    </row>
    <row r="17" spans="1:47">
      <c r="A17" s="18">
        <v>15</v>
      </c>
      <c r="B17" s="14">
        <f>参数输入!J21</f>
        <v>1</v>
      </c>
      <c r="D17" s="18">
        <v>2014</v>
      </c>
      <c r="E17" s="23">
        <f>参数输入!V17</f>
        <v>13</v>
      </c>
      <c r="F17" s="23">
        <f>参数输入!W17</f>
        <v>7284</v>
      </c>
      <c r="G17" s="23">
        <f>参数输入!X17</f>
        <v>43184</v>
      </c>
      <c r="H17" s="23">
        <f>参数输入!Y17</f>
        <v>124736</v>
      </c>
      <c r="I17" s="23">
        <f>参数输入!Z17</f>
        <v>2</v>
      </c>
      <c r="J17" s="23">
        <f>参数输入!AA17</f>
        <v>0</v>
      </c>
      <c r="K17" s="23">
        <f>参数输入!AB17</f>
        <v>0</v>
      </c>
      <c r="M17" s="18">
        <v>2014</v>
      </c>
      <c r="N17" s="21">
        <f>参数输入!CF17</f>
        <v>30</v>
      </c>
      <c r="O17" s="21">
        <f>参数输入!CG17</f>
        <v>19.5</v>
      </c>
      <c r="P17" s="21">
        <f>参数输入!CH17</f>
        <v>14</v>
      </c>
      <c r="Q17" s="21">
        <f>参数输入!CI17</f>
        <v>11.5</v>
      </c>
      <c r="R17" s="21">
        <f>参数输入!CJ17</f>
        <v>9</v>
      </c>
      <c r="S17" s="21">
        <f>参数输入!CK17</f>
        <v>40</v>
      </c>
      <c r="T17" s="21">
        <f>参数输入!CL17</f>
        <v>3</v>
      </c>
      <c r="W17" s="18">
        <v>2034</v>
      </c>
      <c r="X17" s="21">
        <f t="shared" si="0"/>
        <v>25.578515481735387</v>
      </c>
      <c r="Y17" s="21">
        <f t="shared" si="1"/>
        <v>19.499999999999996</v>
      </c>
      <c r="Z17" s="21">
        <f t="shared" si="2"/>
        <v>10.111499162841023</v>
      </c>
      <c r="AA17" s="21">
        <f t="shared" si="3"/>
        <v>8.4238499459745526</v>
      </c>
      <c r="AB17" s="21">
        <f t="shared" si="4"/>
        <v>7.1743930013458961</v>
      </c>
      <c r="AC17" s="21">
        <f t="shared" si="5"/>
        <v>40</v>
      </c>
      <c r="AD17" s="21">
        <f t="shared" si="6"/>
        <v>2.5</v>
      </c>
      <c r="AF17" s="18"/>
      <c r="AG17" s="18"/>
      <c r="AH17" s="18"/>
      <c r="AI17" s="18"/>
      <c r="AJ17" s="18"/>
      <c r="AK17" s="18"/>
      <c r="AL17" s="18"/>
      <c r="AO17" s="18"/>
      <c r="AP17" s="18"/>
      <c r="AQ17" s="18"/>
      <c r="AR17" s="18"/>
      <c r="AS17" s="18"/>
      <c r="AT17" s="18"/>
      <c r="AU17" s="18"/>
    </row>
    <row r="18" spans="1:47">
      <c r="A18" s="18">
        <v>16</v>
      </c>
      <c r="B18" s="14">
        <f>参数输入!J22</f>
        <v>1</v>
      </c>
      <c r="D18" s="18">
        <v>2015</v>
      </c>
      <c r="E18" s="23">
        <f>参数输入!V18</f>
        <v>79</v>
      </c>
      <c r="F18" s="23">
        <f>参数输入!W18</f>
        <v>7783</v>
      </c>
      <c r="G18" s="23">
        <f>参数输入!X18</f>
        <v>58610</v>
      </c>
      <c r="H18" s="23">
        <f>参数输入!Y18</f>
        <v>77184</v>
      </c>
      <c r="I18" s="23">
        <f>参数输入!Z18</f>
        <v>79</v>
      </c>
      <c r="J18" s="23">
        <f>参数输入!AA18</f>
        <v>0</v>
      </c>
      <c r="K18" s="23">
        <f>参数输入!AB18</f>
        <v>0</v>
      </c>
      <c r="M18" s="18">
        <v>2015</v>
      </c>
      <c r="N18" s="21">
        <f>参数输入!CF18</f>
        <v>30</v>
      </c>
      <c r="O18" s="21">
        <f>参数输入!CG18</f>
        <v>19.5</v>
      </c>
      <c r="P18" s="21">
        <f>参数输入!CH18</f>
        <v>14</v>
      </c>
      <c r="Q18" s="21">
        <f>参数输入!CI18</f>
        <v>11.5</v>
      </c>
      <c r="R18" s="21">
        <f>参数输入!CJ18</f>
        <v>9</v>
      </c>
      <c r="S18" s="21">
        <f>参数输入!CK18</f>
        <v>40</v>
      </c>
      <c r="T18" s="21">
        <f>参数输入!CL18</f>
        <v>3</v>
      </c>
      <c r="W18" s="18">
        <v>2035</v>
      </c>
      <c r="X18" s="21">
        <f t="shared" si="0"/>
        <v>25.187793279755663</v>
      </c>
      <c r="Y18" s="21">
        <f t="shared" si="1"/>
        <v>19.5</v>
      </c>
      <c r="Z18" s="21">
        <f t="shared" si="2"/>
        <v>10.017608618319541</v>
      </c>
      <c r="AA18" s="21">
        <f t="shared" si="3"/>
        <v>8.3450519542182757</v>
      </c>
      <c r="AB18" s="21">
        <f t="shared" si="4"/>
        <v>7.0996656618251581</v>
      </c>
      <c r="AC18" s="21">
        <f t="shared" si="5"/>
        <v>40</v>
      </c>
      <c r="AD18" s="21">
        <f t="shared" si="6"/>
        <v>2.5</v>
      </c>
      <c r="AF18" s="18"/>
      <c r="AG18" s="18"/>
      <c r="AH18" s="18"/>
      <c r="AI18" s="18"/>
      <c r="AJ18" s="18"/>
      <c r="AK18" s="18"/>
      <c r="AL18" s="18"/>
      <c r="AO18" s="18"/>
      <c r="AP18" s="18"/>
      <c r="AQ18" s="18"/>
      <c r="AR18" s="18"/>
      <c r="AS18" s="18"/>
      <c r="AT18" s="18"/>
      <c r="AU18" s="18"/>
    </row>
    <row r="19" spans="1:47">
      <c r="A19" s="18">
        <v>17</v>
      </c>
      <c r="B19" s="14">
        <f>参数输入!J23</f>
        <v>1</v>
      </c>
      <c r="D19" s="18">
        <v>2016</v>
      </c>
      <c r="E19" s="23">
        <f>参数输入!V19</f>
        <v>184</v>
      </c>
      <c r="F19" s="23">
        <f>参数输入!W19</f>
        <v>3208</v>
      </c>
      <c r="G19" s="23">
        <f>参数输入!X19</f>
        <v>59568</v>
      </c>
      <c r="H19" s="23">
        <f>参数输入!Y19</f>
        <v>78090</v>
      </c>
      <c r="I19" s="23">
        <f>参数输入!Z19</f>
        <v>184</v>
      </c>
      <c r="J19" s="23">
        <f>参数输入!AA19</f>
        <v>0</v>
      </c>
      <c r="K19" s="23">
        <f>参数输入!AB19</f>
        <v>0</v>
      </c>
      <c r="M19" s="18">
        <v>2016</v>
      </c>
      <c r="N19" s="21">
        <f>参数输入!CF19</f>
        <v>30</v>
      </c>
      <c r="O19" s="21">
        <f>参数输入!CG19</f>
        <v>19.5</v>
      </c>
      <c r="P19" s="21">
        <f>参数输入!CH19</f>
        <v>14</v>
      </c>
      <c r="Q19" s="21">
        <f>参数输入!CI19</f>
        <v>11.5</v>
      </c>
      <c r="R19" s="21">
        <f>参数输入!CJ19</f>
        <v>9</v>
      </c>
      <c r="S19" s="21">
        <f>参数输入!CK19</f>
        <v>40</v>
      </c>
      <c r="T19" s="21">
        <f>参数输入!CL19</f>
        <v>3</v>
      </c>
      <c r="W19" s="18">
        <v>2036</v>
      </c>
      <c r="X19" s="21">
        <f t="shared" si="0"/>
        <v>24.786659124900961</v>
      </c>
      <c r="Y19" s="21">
        <f t="shared" si="1"/>
        <v>19.499999999999996</v>
      </c>
      <c r="Z19" s="21">
        <f t="shared" si="2"/>
        <v>9.9204094644918932</v>
      </c>
      <c r="AA19" s="21">
        <f t="shared" si="3"/>
        <v>8.2628487368445835</v>
      </c>
      <c r="AB19" s="21">
        <f t="shared" si="4"/>
        <v>7.0291065573770499</v>
      </c>
      <c r="AC19" s="21">
        <f t="shared" si="5"/>
        <v>40</v>
      </c>
      <c r="AD19" s="21">
        <f t="shared" si="6"/>
        <v>2.5</v>
      </c>
      <c r="AF19" s="18"/>
      <c r="AG19" s="18"/>
      <c r="AH19" s="18"/>
      <c r="AI19" s="18"/>
      <c r="AJ19" s="18"/>
      <c r="AK19" s="18"/>
      <c r="AL19" s="18"/>
      <c r="AO19" s="18"/>
      <c r="AP19" s="18"/>
      <c r="AQ19" s="18"/>
      <c r="AR19" s="18"/>
      <c r="AS19" s="18"/>
      <c r="AT19" s="18"/>
      <c r="AU19" s="18"/>
    </row>
    <row r="20" spans="1:47">
      <c r="A20" s="18">
        <v>18</v>
      </c>
      <c r="B20" s="14">
        <f>参数输入!J24</f>
        <v>1</v>
      </c>
      <c r="D20" s="18">
        <v>2017</v>
      </c>
      <c r="E20" s="23">
        <f>参数输入!V20</f>
        <v>1297</v>
      </c>
      <c r="F20" s="23">
        <f>参数输入!W20</f>
        <v>3429</v>
      </c>
      <c r="G20" s="23">
        <f>参数输入!X20</f>
        <v>68146</v>
      </c>
      <c r="H20" s="23">
        <f>参数输入!Y20</f>
        <v>83986</v>
      </c>
      <c r="I20" s="23">
        <f>参数输入!Z20</f>
        <v>1297</v>
      </c>
      <c r="J20" s="23">
        <f>参数输入!AA20</f>
        <v>0</v>
      </c>
      <c r="K20" s="23">
        <f>参数输入!AB20</f>
        <v>0</v>
      </c>
      <c r="M20" s="18">
        <v>2017</v>
      </c>
      <c r="N20" s="21">
        <f>参数输入!CF20</f>
        <v>30</v>
      </c>
      <c r="O20" s="21">
        <f>参数输入!CG20</f>
        <v>19.5</v>
      </c>
      <c r="P20" s="21">
        <f>参数输入!CH20</f>
        <v>14</v>
      </c>
      <c r="Q20" s="21">
        <f>参数输入!CI20</f>
        <v>11.5</v>
      </c>
      <c r="R20" s="21">
        <f>参数输入!CJ20</f>
        <v>9</v>
      </c>
      <c r="S20" s="21">
        <f>参数输入!CK20</f>
        <v>40</v>
      </c>
      <c r="T20" s="21">
        <f>参数输入!CL20</f>
        <v>3</v>
      </c>
      <c r="W20" s="18">
        <v>2037</v>
      </c>
      <c r="X20" s="21">
        <f t="shared" si="0"/>
        <v>24.472697142603607</v>
      </c>
      <c r="Y20" s="21">
        <f t="shared" si="1"/>
        <v>19.5</v>
      </c>
      <c r="Z20" s="21">
        <f t="shared" si="2"/>
        <v>9.8272788868793217</v>
      </c>
      <c r="AA20" s="21">
        <f t="shared" si="3"/>
        <v>8.1851318977818135</v>
      </c>
      <c r="AB20" s="21">
        <f t="shared" si="4"/>
        <v>6.9737744533947064</v>
      </c>
      <c r="AC20" s="21">
        <f t="shared" si="5"/>
        <v>40</v>
      </c>
      <c r="AD20" s="21">
        <f t="shared" si="6"/>
        <v>2.5</v>
      </c>
      <c r="AF20" s="18"/>
      <c r="AG20" s="18"/>
      <c r="AH20" s="18"/>
      <c r="AI20" s="18"/>
      <c r="AJ20" s="18"/>
      <c r="AK20" s="18"/>
      <c r="AL20" s="18"/>
      <c r="AO20" s="18"/>
      <c r="AP20" s="18"/>
      <c r="AQ20" s="18"/>
      <c r="AR20" s="18"/>
      <c r="AS20" s="18"/>
      <c r="AT20" s="18"/>
      <c r="AU20" s="18"/>
    </row>
    <row r="21" spans="1:47">
      <c r="A21" s="18">
        <v>19</v>
      </c>
      <c r="B21" s="14">
        <f>参数输入!J25</f>
        <v>1</v>
      </c>
      <c r="D21" s="18">
        <v>2018</v>
      </c>
      <c r="E21" s="23">
        <f>参数输入!V21</f>
        <v>395</v>
      </c>
      <c r="F21" s="23">
        <f>参数输入!W21</f>
        <v>3613</v>
      </c>
      <c r="G21" s="23">
        <f>参数输入!X21</f>
        <v>78543</v>
      </c>
      <c r="H21" s="23">
        <f>参数输入!Y21</f>
        <v>84491</v>
      </c>
      <c r="I21" s="23">
        <f>参数输入!Z21</f>
        <v>395</v>
      </c>
      <c r="J21" s="23">
        <f>参数输入!AA21</f>
        <v>0</v>
      </c>
      <c r="K21" s="23">
        <f>参数输入!AB21</f>
        <v>0</v>
      </c>
      <c r="M21" s="18">
        <v>2018</v>
      </c>
      <c r="N21" s="21">
        <f>参数输入!CF21</f>
        <v>30</v>
      </c>
      <c r="O21" s="21">
        <f>参数输入!CG21</f>
        <v>19.5</v>
      </c>
      <c r="P21" s="21">
        <f>参数输入!CH21</f>
        <v>11.52</v>
      </c>
      <c r="Q21" s="21">
        <f>参数输入!CI21</f>
        <v>9.6</v>
      </c>
      <c r="R21" s="21">
        <f>参数输入!CJ21</f>
        <v>9</v>
      </c>
      <c r="S21" s="21">
        <f>参数输入!CK21</f>
        <v>40</v>
      </c>
      <c r="T21" s="21">
        <f>参数输入!CL21</f>
        <v>3</v>
      </c>
      <c r="W21" s="18">
        <v>2038</v>
      </c>
      <c r="X21" s="21">
        <f t="shared" si="0"/>
        <v>24.216491073753421</v>
      </c>
      <c r="Y21" s="21">
        <f t="shared" si="1"/>
        <v>19.5</v>
      </c>
      <c r="Z21" s="21">
        <f t="shared" si="2"/>
        <v>9.740648133875311</v>
      </c>
      <c r="AA21" s="21">
        <f t="shared" si="3"/>
        <v>8.1133227874448419</v>
      </c>
      <c r="AB21" s="21">
        <f t="shared" si="4"/>
        <v>6.9311843265306115</v>
      </c>
      <c r="AC21" s="21">
        <f t="shared" si="5"/>
        <v>40</v>
      </c>
      <c r="AD21" s="21">
        <f t="shared" si="6"/>
        <v>2.5</v>
      </c>
      <c r="AF21" s="18"/>
      <c r="AG21" s="18"/>
      <c r="AH21" s="18"/>
      <c r="AI21" s="18"/>
      <c r="AJ21" s="18"/>
      <c r="AK21" s="18"/>
      <c r="AL21" s="18"/>
      <c r="AO21" s="18"/>
      <c r="AP21" s="18"/>
      <c r="AQ21" s="18"/>
      <c r="AR21" s="18"/>
      <c r="AS21" s="18"/>
      <c r="AT21" s="18"/>
      <c r="AU21" s="18"/>
    </row>
    <row r="22" spans="1:47">
      <c r="A22" s="18">
        <v>20</v>
      </c>
      <c r="B22" s="14">
        <f>参数输入!J26</f>
        <v>1</v>
      </c>
      <c r="D22" s="18">
        <v>2019</v>
      </c>
      <c r="E22" s="23">
        <f>参数输入!V22</f>
        <v>584</v>
      </c>
      <c r="F22" s="23">
        <f>参数输入!W22</f>
        <v>2658</v>
      </c>
      <c r="G22" s="23">
        <f>参数输入!X22</f>
        <v>88319</v>
      </c>
      <c r="H22" s="23">
        <f>参数输入!Y22</f>
        <v>100910</v>
      </c>
      <c r="I22" s="23">
        <f>参数输入!Z22</f>
        <v>584</v>
      </c>
      <c r="J22" s="23">
        <f>参数输入!AA22</f>
        <v>0</v>
      </c>
      <c r="K22" s="23">
        <f>参数输入!AB22</f>
        <v>0</v>
      </c>
      <c r="M22" s="18">
        <v>2019</v>
      </c>
      <c r="N22" s="21">
        <f>参数输入!CF22</f>
        <v>30</v>
      </c>
      <c r="O22" s="21">
        <f>参数输入!CG22</f>
        <v>19.5</v>
      </c>
      <c r="P22" s="21">
        <f>参数输入!CH22</f>
        <v>11.52</v>
      </c>
      <c r="Q22" s="21">
        <f>参数输入!CI22</f>
        <v>9.6</v>
      </c>
      <c r="R22" s="21">
        <f>参数输入!CJ22</f>
        <v>9</v>
      </c>
      <c r="S22" s="21">
        <f>参数输入!CK22</f>
        <v>40</v>
      </c>
      <c r="T22" s="21">
        <f>参数输入!CL22</f>
        <v>3</v>
      </c>
      <c r="W22" s="18">
        <v>2039</v>
      </c>
      <c r="X22" s="21">
        <f t="shared" si="0"/>
        <v>24.00632854290075</v>
      </c>
      <c r="Y22" s="21">
        <f t="shared" si="1"/>
        <v>19.500000000000004</v>
      </c>
      <c r="Z22" s="21">
        <f t="shared" si="2"/>
        <v>9.6621690210791993</v>
      </c>
      <c r="AA22" s="21">
        <f t="shared" si="3"/>
        <v>8.0488573347731087</v>
      </c>
      <c r="AB22" s="21">
        <f t="shared" si="4"/>
        <v>6.8995147430497044</v>
      </c>
      <c r="AC22" s="21">
        <f t="shared" si="5"/>
        <v>40</v>
      </c>
      <c r="AD22" s="21">
        <f t="shared" si="6"/>
        <v>2.5</v>
      </c>
      <c r="AF22" s="18"/>
      <c r="AG22" s="18"/>
      <c r="AH22" s="18"/>
      <c r="AI22" s="18"/>
      <c r="AJ22" s="18"/>
      <c r="AK22" s="18"/>
      <c r="AL22" s="18"/>
      <c r="AO22" s="18"/>
      <c r="AP22" s="18"/>
      <c r="AQ22" s="18"/>
      <c r="AR22" s="18"/>
      <c r="AS22" s="18"/>
      <c r="AT22" s="18"/>
      <c r="AU22" s="18"/>
    </row>
    <row r="23" spans="1:47">
      <c r="D23" s="18">
        <v>2020</v>
      </c>
      <c r="E23" s="23">
        <f>参数输入!V23</f>
        <v>0</v>
      </c>
      <c r="F23" s="23">
        <f>参数输入!W23</f>
        <v>63</v>
      </c>
      <c r="G23" s="23">
        <f>参数输入!X23</f>
        <v>104415</v>
      </c>
      <c r="H23" s="23">
        <f>参数输入!Y23</f>
        <v>53838</v>
      </c>
      <c r="I23" s="23">
        <f>参数输入!Z23</f>
        <v>0</v>
      </c>
      <c r="J23" s="23">
        <f>参数输入!AA23</f>
        <v>21</v>
      </c>
      <c r="K23" s="23">
        <f>参数输入!AB23</f>
        <v>0</v>
      </c>
      <c r="M23" s="18">
        <v>2020</v>
      </c>
      <c r="N23" s="21">
        <f>参数输入!CF23</f>
        <v>30</v>
      </c>
      <c r="O23" s="21">
        <f>参数输入!CG23</f>
        <v>19.5</v>
      </c>
      <c r="P23" s="21">
        <f>参数输入!CH23</f>
        <v>11.52</v>
      </c>
      <c r="Q23" s="21">
        <f>参数输入!CI23</f>
        <v>9.6</v>
      </c>
      <c r="R23" s="21">
        <f>参数输入!CJ23</f>
        <v>9</v>
      </c>
      <c r="S23" s="21">
        <f>参数输入!CK23</f>
        <v>40</v>
      </c>
      <c r="T23" s="21">
        <f>参数输入!CL23</f>
        <v>3</v>
      </c>
      <c r="W23" s="18">
        <v>2040</v>
      </c>
      <c r="X23" s="21">
        <f t="shared" si="0"/>
        <v>23.835621351593097</v>
      </c>
      <c r="Y23" s="21">
        <f t="shared" si="1"/>
        <v>19.5</v>
      </c>
      <c r="Z23" s="21">
        <f t="shared" si="2"/>
        <v>9.5992255803504563</v>
      </c>
      <c r="AA23" s="21">
        <f t="shared" si="3"/>
        <v>7.9966116046640749</v>
      </c>
      <c r="AB23" s="21">
        <f t="shared" si="4"/>
        <v>6.8752325323475034</v>
      </c>
      <c r="AC23" s="21">
        <f t="shared" si="5"/>
        <v>40</v>
      </c>
      <c r="AD23" s="21">
        <f t="shared" si="6"/>
        <v>2.5</v>
      </c>
      <c r="AF23" s="18"/>
      <c r="AG23" s="18"/>
      <c r="AH23" s="18"/>
      <c r="AI23" s="18"/>
      <c r="AJ23" s="18"/>
      <c r="AK23" s="18"/>
      <c r="AL23" s="18"/>
      <c r="AO23" s="18"/>
      <c r="AP23" s="18"/>
      <c r="AQ23" s="18"/>
      <c r="AR23" s="18"/>
      <c r="AS23" s="18"/>
      <c r="AT23" s="18"/>
      <c r="AU23" s="18"/>
    </row>
    <row r="24" spans="1:47">
      <c r="D24" s="18">
        <v>2021</v>
      </c>
      <c r="E24" s="23">
        <f>参数输入!V24</f>
        <v>3294</v>
      </c>
      <c r="F24" s="23">
        <f>参数输入!W24</f>
        <v>81</v>
      </c>
      <c r="G24" s="23">
        <f>参数输入!X24</f>
        <v>102795</v>
      </c>
      <c r="H24" s="23">
        <f>参数输入!Y24</f>
        <v>58521</v>
      </c>
      <c r="I24" s="23">
        <f>参数输入!Z24</f>
        <v>78</v>
      </c>
      <c r="J24" s="23">
        <f>参数输入!AA24</f>
        <v>21</v>
      </c>
      <c r="K24" s="23">
        <f>参数输入!AB24</f>
        <v>0</v>
      </c>
      <c r="M24" s="18">
        <v>2021</v>
      </c>
      <c r="N24" s="21">
        <f>参数输入!CF24</f>
        <v>29.571428571428573</v>
      </c>
      <c r="O24" s="21">
        <f>参数输入!CG24</f>
        <v>19.5</v>
      </c>
      <c r="P24" s="21">
        <f>参数输入!CH24</f>
        <v>11.312639999999998</v>
      </c>
      <c r="Q24" s="21">
        <f>参数输入!CI24</f>
        <v>9.4271999999999991</v>
      </c>
      <c r="R24" s="21">
        <f>参数输入!CJ24</f>
        <v>8.7479999999999993</v>
      </c>
      <c r="S24" s="21">
        <f>参数输入!CK24</f>
        <v>40</v>
      </c>
      <c r="T24" s="21">
        <f>参数输入!CL24</f>
        <v>2.9</v>
      </c>
      <c r="W24" s="18">
        <v>2041</v>
      </c>
      <c r="X24" s="21">
        <f t="shared" si="0"/>
        <v>23.706512216813493</v>
      </c>
      <c r="Y24" s="21">
        <f t="shared" si="1"/>
        <v>19.5</v>
      </c>
      <c r="Z24" s="21">
        <f t="shared" si="2"/>
        <v>9.5512828897815094</v>
      </c>
      <c r="AA24" s="21">
        <f t="shared" si="3"/>
        <v>7.9576854355216113</v>
      </c>
      <c r="AB24" s="21">
        <f t="shared" si="4"/>
        <v>6.857610079575597</v>
      </c>
      <c r="AC24" s="21">
        <f t="shared" si="5"/>
        <v>40</v>
      </c>
      <c r="AD24" s="21">
        <f t="shared" si="6"/>
        <v>2.5</v>
      </c>
      <c r="AF24" s="18"/>
      <c r="AG24" s="18"/>
      <c r="AH24" s="18"/>
      <c r="AI24" s="18"/>
      <c r="AJ24" s="18"/>
      <c r="AK24" s="18"/>
      <c r="AL24" s="18"/>
      <c r="AO24" s="18"/>
      <c r="AP24" s="18"/>
      <c r="AQ24" s="18"/>
      <c r="AR24" s="18"/>
      <c r="AS24" s="18"/>
      <c r="AT24" s="18"/>
      <c r="AU24" s="18"/>
    </row>
    <row r="25" spans="1:47">
      <c r="D25" s="18">
        <v>2022</v>
      </c>
      <c r="E25" s="23">
        <f>参数输入!V25</f>
        <v>6840</v>
      </c>
      <c r="F25" s="23">
        <f>参数输入!W25</f>
        <v>99</v>
      </c>
      <c r="G25" s="23">
        <f>参数输入!X25</f>
        <v>101091</v>
      </c>
      <c r="H25" s="23">
        <f>参数输入!Y25</f>
        <v>62850</v>
      </c>
      <c r="I25" s="23">
        <f>参数输入!Z25</f>
        <v>111</v>
      </c>
      <c r="J25" s="23">
        <f>参数输入!AA25</f>
        <v>21</v>
      </c>
      <c r="K25" s="23">
        <f>参数输入!AB25</f>
        <v>0</v>
      </c>
      <c r="M25" s="18">
        <v>2022</v>
      </c>
      <c r="N25" s="21">
        <f>参数输入!CF25</f>
        <v>29.142857142857146</v>
      </c>
      <c r="O25" s="21">
        <f>参数输入!CG25</f>
        <v>19.5</v>
      </c>
      <c r="P25" s="21">
        <f>参数输入!CH25</f>
        <v>11.105279999999999</v>
      </c>
      <c r="Q25" s="21">
        <f>参数输入!CI25</f>
        <v>9.2543999999999986</v>
      </c>
      <c r="R25" s="21">
        <f>参数输入!CJ25</f>
        <v>8.4959999999999987</v>
      </c>
      <c r="S25" s="21">
        <f>参数输入!CK25</f>
        <v>40</v>
      </c>
      <c r="T25" s="21">
        <f>参数输入!CL25</f>
        <v>2.8</v>
      </c>
      <c r="W25" s="18">
        <v>2042</v>
      </c>
      <c r="X25" s="21">
        <f t="shared" si="0"/>
        <v>23.617191218255549</v>
      </c>
      <c r="Y25" s="21">
        <f t="shared" si="1"/>
        <v>19.5</v>
      </c>
      <c r="Z25" s="21">
        <f t="shared" si="2"/>
        <v>9.5195248607294047</v>
      </c>
      <c r="AA25" s="21">
        <f t="shared" si="3"/>
        <v>7.9323546012710473</v>
      </c>
      <c r="AB25" s="21">
        <f t="shared" si="4"/>
        <v>6.8458771062455863</v>
      </c>
      <c r="AC25" s="21">
        <f t="shared" si="5"/>
        <v>40</v>
      </c>
      <c r="AD25" s="21">
        <f t="shared" si="6"/>
        <v>2.5</v>
      </c>
      <c r="AF25" s="18"/>
      <c r="AG25" s="18"/>
      <c r="AH25" s="18"/>
      <c r="AI25" s="18"/>
      <c r="AJ25" s="18"/>
      <c r="AK25" s="18"/>
      <c r="AL25" s="18"/>
      <c r="AO25" s="18"/>
      <c r="AP25" s="18"/>
      <c r="AQ25" s="18"/>
      <c r="AR25" s="18"/>
      <c r="AS25" s="18"/>
      <c r="AT25" s="18"/>
      <c r="AU25" s="18"/>
    </row>
    <row r="26" spans="1:47">
      <c r="D26" s="18">
        <v>2023</v>
      </c>
      <c r="E26" s="23">
        <f>参数输入!V26</f>
        <v>10620</v>
      </c>
      <c r="F26" s="23">
        <f>参数输入!W26</f>
        <v>114</v>
      </c>
      <c r="G26" s="23">
        <f>参数输入!X26</f>
        <v>104250</v>
      </c>
      <c r="H26" s="23">
        <f>参数输入!Y26</f>
        <v>61833</v>
      </c>
      <c r="I26" s="23">
        <f>参数输入!Z26</f>
        <v>156</v>
      </c>
      <c r="J26" s="23">
        <f>参数输入!AA26</f>
        <v>21</v>
      </c>
      <c r="K26" s="23">
        <f>参数输入!AB26</f>
        <v>0</v>
      </c>
      <c r="M26" s="18">
        <v>2023</v>
      </c>
      <c r="N26" s="21">
        <f>参数输入!CF26</f>
        <v>28.714285714285719</v>
      </c>
      <c r="O26" s="21">
        <f>参数输入!CG26</f>
        <v>19.5</v>
      </c>
      <c r="P26" s="21">
        <f>参数输入!CH26</f>
        <v>10.897919999999997</v>
      </c>
      <c r="Q26" s="21">
        <f>参数输入!CI26</f>
        <v>9.0815999999999981</v>
      </c>
      <c r="R26" s="21">
        <f>参数输入!CJ26</f>
        <v>8.243999999999998</v>
      </c>
      <c r="S26" s="21">
        <f>参数输入!CK26</f>
        <v>40</v>
      </c>
      <c r="T26" s="21">
        <f>参数输入!CL26</f>
        <v>2.6999999999999997</v>
      </c>
      <c r="W26" s="18">
        <v>2043</v>
      </c>
      <c r="X26" s="21">
        <f t="shared" si="0"/>
        <v>23.570504761904765</v>
      </c>
      <c r="Y26" s="21">
        <f t="shared" si="1"/>
        <v>19.5</v>
      </c>
      <c r="Z26" s="21">
        <f t="shared" si="2"/>
        <v>9.5039999999999978</v>
      </c>
      <c r="AA26" s="21">
        <f t="shared" si="3"/>
        <v>7.919999999999999</v>
      </c>
      <c r="AB26" s="21">
        <f t="shared" si="4"/>
        <v>6.84</v>
      </c>
      <c r="AC26" s="21">
        <f t="shared" si="5"/>
        <v>39.999999999999993</v>
      </c>
      <c r="AD26" s="21">
        <f t="shared" si="6"/>
        <v>2.5</v>
      </c>
      <c r="AF26" s="18"/>
      <c r="AG26" s="18"/>
      <c r="AH26" s="18"/>
      <c r="AI26" s="18"/>
      <c r="AJ26" s="18"/>
      <c r="AK26" s="18"/>
      <c r="AL26" s="18"/>
      <c r="AO26" s="18"/>
      <c r="AP26" s="18"/>
      <c r="AQ26" s="18"/>
      <c r="AR26" s="18"/>
      <c r="AS26" s="18"/>
      <c r="AT26" s="18"/>
      <c r="AU26" s="18"/>
    </row>
    <row r="27" spans="1:47">
      <c r="D27" s="18">
        <v>2024</v>
      </c>
      <c r="E27" s="23">
        <f>参数输入!V27</f>
        <v>14619</v>
      </c>
      <c r="F27" s="23">
        <f>参数输入!W27</f>
        <v>120</v>
      </c>
      <c r="G27" s="23">
        <f>参数输入!X27</f>
        <v>109542</v>
      </c>
      <c r="H27" s="23">
        <f>参数输入!Y27</f>
        <v>58212</v>
      </c>
      <c r="I27" s="23">
        <f>参数输入!Z27</f>
        <v>225</v>
      </c>
      <c r="J27" s="23">
        <f>参数输入!AA27</f>
        <v>24</v>
      </c>
      <c r="K27" s="23">
        <f>参数输入!AB27</f>
        <v>0</v>
      </c>
      <c r="M27" s="18">
        <v>2024</v>
      </c>
      <c r="N27" s="21">
        <f>参数输入!CF27</f>
        <v>28.285714285714292</v>
      </c>
      <c r="O27" s="21">
        <f>参数输入!CG27</f>
        <v>19.5</v>
      </c>
      <c r="P27" s="21">
        <f>参数输入!CH27</f>
        <v>10.690559999999996</v>
      </c>
      <c r="Q27" s="21">
        <f>参数输入!CI27</f>
        <v>8.9087999999999976</v>
      </c>
      <c r="R27" s="21">
        <f>参数输入!CJ27</f>
        <v>7.9919999999999982</v>
      </c>
      <c r="S27" s="21">
        <f>参数输入!CK27</f>
        <v>40</v>
      </c>
      <c r="T27" s="21">
        <f>参数输入!CL27</f>
        <v>2.5999999999999996</v>
      </c>
      <c r="W27" s="18">
        <v>2044</v>
      </c>
      <c r="X27" s="21">
        <f t="shared" si="0"/>
        <v>23.570330258450834</v>
      </c>
      <c r="Y27" s="21">
        <f t="shared" si="1"/>
        <v>19.5</v>
      </c>
      <c r="Z27" s="21">
        <f t="shared" si="2"/>
        <v>9.5039999999999978</v>
      </c>
      <c r="AA27" s="21">
        <f t="shared" si="3"/>
        <v>7.919999999999999</v>
      </c>
      <c r="AB27" s="21">
        <f t="shared" si="4"/>
        <v>6.84</v>
      </c>
      <c r="AC27" s="21">
        <f t="shared" si="5"/>
        <v>39.999999999999993</v>
      </c>
      <c r="AD27" s="21">
        <f t="shared" si="6"/>
        <v>2.5</v>
      </c>
      <c r="AF27" s="18"/>
      <c r="AG27" s="18"/>
      <c r="AH27" s="18"/>
      <c r="AI27" s="18"/>
      <c r="AJ27" s="18"/>
      <c r="AK27" s="18"/>
      <c r="AL27" s="18"/>
      <c r="AO27" s="18"/>
      <c r="AP27" s="18"/>
      <c r="AQ27" s="18"/>
      <c r="AR27" s="18"/>
      <c r="AS27" s="18"/>
      <c r="AT27" s="18"/>
      <c r="AU27" s="18"/>
    </row>
    <row r="28" spans="1:47">
      <c r="D28" s="18">
        <v>2025</v>
      </c>
      <c r="E28" s="23">
        <f>参数输入!V28</f>
        <v>18825</v>
      </c>
      <c r="F28" s="23">
        <f>参数输入!W28</f>
        <v>120</v>
      </c>
      <c r="G28" s="23">
        <f>参数输入!X28</f>
        <v>111360</v>
      </c>
      <c r="H28" s="23">
        <f>参数输入!Y28</f>
        <v>57624</v>
      </c>
      <c r="I28" s="23">
        <f>参数输入!Z28</f>
        <v>300</v>
      </c>
      <c r="J28" s="23">
        <f>参数输入!AA28</f>
        <v>24</v>
      </c>
      <c r="K28" s="23">
        <f>参数输入!AB28</f>
        <v>0</v>
      </c>
      <c r="M28" s="18">
        <v>2025</v>
      </c>
      <c r="N28" s="21">
        <f>参数输入!CF28</f>
        <v>27.857142857142858</v>
      </c>
      <c r="O28" s="21">
        <f>参数输入!CG28</f>
        <v>19.5</v>
      </c>
      <c r="P28" s="21">
        <f>参数输入!CH28</f>
        <v>10.4832</v>
      </c>
      <c r="Q28" s="21">
        <f>参数输入!CI28</f>
        <v>8.7360000000000007</v>
      </c>
      <c r="R28" s="21">
        <f>参数输入!CJ28</f>
        <v>7.74</v>
      </c>
      <c r="S28" s="21">
        <f>参数输入!CK28</f>
        <v>40</v>
      </c>
      <c r="T28" s="21">
        <f>参数输入!CL28</f>
        <v>2.5</v>
      </c>
      <c r="W28" s="18">
        <v>2045</v>
      </c>
      <c r="X28" s="21">
        <f t="shared" si="0"/>
        <v>23.570194357925772</v>
      </c>
      <c r="Y28" s="21">
        <f t="shared" si="1"/>
        <v>19.5</v>
      </c>
      <c r="Z28" s="21">
        <f t="shared" si="2"/>
        <v>9.5039999999999978</v>
      </c>
      <c r="AA28" s="21">
        <f t="shared" si="3"/>
        <v>7.919999999999999</v>
      </c>
      <c r="AB28" s="21">
        <f t="shared" si="4"/>
        <v>6.839999999999999</v>
      </c>
      <c r="AC28" s="21">
        <f t="shared" si="5"/>
        <v>40</v>
      </c>
      <c r="AD28" s="21">
        <f t="shared" si="6"/>
        <v>2.5</v>
      </c>
      <c r="AF28" s="18"/>
      <c r="AG28" s="18"/>
      <c r="AH28" s="18"/>
      <c r="AI28" s="18"/>
      <c r="AJ28" s="18"/>
      <c r="AK28" s="18"/>
      <c r="AL28" s="18"/>
      <c r="AO28" s="18"/>
      <c r="AP28" s="18"/>
      <c r="AQ28" s="18"/>
      <c r="AR28" s="18"/>
      <c r="AS28" s="18"/>
      <c r="AT28" s="18"/>
      <c r="AU28" s="18"/>
    </row>
    <row r="29" spans="1:47">
      <c r="D29" s="18">
        <v>2026</v>
      </c>
      <c r="E29" s="23">
        <f>参数输入!V29</f>
        <v>27093</v>
      </c>
      <c r="F29" s="23">
        <f>参数输入!W29</f>
        <v>114</v>
      </c>
      <c r="G29" s="23">
        <f>参数输入!X29</f>
        <v>110271</v>
      </c>
      <c r="H29" s="23">
        <f>参数输入!Y29</f>
        <v>55623</v>
      </c>
      <c r="I29" s="23">
        <f>参数输入!Z29</f>
        <v>396</v>
      </c>
      <c r="J29" s="23">
        <f>参数输入!AA29</f>
        <v>24</v>
      </c>
      <c r="K29" s="23">
        <f>参数输入!AB29</f>
        <v>0</v>
      </c>
      <c r="M29" s="18">
        <v>2026</v>
      </c>
      <c r="N29" s="21">
        <f>参数输入!CF29</f>
        <v>27.428571428571427</v>
      </c>
      <c r="O29" s="21">
        <f>参数输入!CG29</f>
        <v>19.5</v>
      </c>
      <c r="P29" s="21">
        <f>参数输入!CH29</f>
        <v>10.402560000000001</v>
      </c>
      <c r="Q29" s="21">
        <f>参数输入!CI29</f>
        <v>8.6688000000000009</v>
      </c>
      <c r="R29" s="21">
        <f>参数输入!CJ29</f>
        <v>7.6320000000000006</v>
      </c>
      <c r="S29" s="21">
        <f>参数输入!CK29</f>
        <v>40</v>
      </c>
      <c r="T29" s="21">
        <f>参数输入!CL29</f>
        <v>2.5</v>
      </c>
      <c r="W29" s="18">
        <v>2046</v>
      </c>
      <c r="X29" s="21">
        <f t="shared" si="0"/>
        <v>23.570095442177852</v>
      </c>
      <c r="Y29" s="21">
        <f t="shared" si="1"/>
        <v>19.5</v>
      </c>
      <c r="Z29" s="21">
        <f t="shared" si="2"/>
        <v>9.5039999999999996</v>
      </c>
      <c r="AA29" s="21">
        <f t="shared" si="3"/>
        <v>7.919999999999999</v>
      </c>
      <c r="AB29" s="21">
        <f t="shared" si="4"/>
        <v>6.839999999999999</v>
      </c>
      <c r="AC29" s="21">
        <f t="shared" si="5"/>
        <v>40.000000000000007</v>
      </c>
      <c r="AD29" s="21">
        <f t="shared" si="6"/>
        <v>2.4999999999999996</v>
      </c>
      <c r="AF29" s="18"/>
      <c r="AG29" s="18"/>
      <c r="AH29" s="18"/>
      <c r="AI29" s="18"/>
      <c r="AJ29" s="18"/>
      <c r="AK29" s="18"/>
      <c r="AL29" s="18"/>
      <c r="AO29" s="18"/>
      <c r="AP29" s="18"/>
      <c r="AQ29" s="18"/>
      <c r="AR29" s="18"/>
      <c r="AS29" s="18"/>
      <c r="AT29" s="18"/>
      <c r="AU29" s="18"/>
    </row>
    <row r="30" spans="1:47">
      <c r="D30" s="18">
        <v>2027</v>
      </c>
      <c r="E30" s="23">
        <f>参数输入!V30</f>
        <v>35739</v>
      </c>
      <c r="F30" s="23">
        <f>参数输入!W30</f>
        <v>102</v>
      </c>
      <c r="G30" s="23">
        <f>参数输入!X30</f>
        <v>107796</v>
      </c>
      <c r="H30" s="23">
        <f>参数输入!Y30</f>
        <v>54378</v>
      </c>
      <c r="I30" s="23">
        <f>参数输入!Z30</f>
        <v>513</v>
      </c>
      <c r="J30" s="23">
        <f>参数输入!AA30</f>
        <v>24</v>
      </c>
      <c r="K30" s="23">
        <f>参数输入!AB30</f>
        <v>0</v>
      </c>
      <c r="M30" s="18">
        <v>2027</v>
      </c>
      <c r="N30" s="21">
        <f>参数输入!CF30</f>
        <v>26.999999999999996</v>
      </c>
      <c r="O30" s="21">
        <f>参数输入!CG30</f>
        <v>19.5</v>
      </c>
      <c r="P30" s="21">
        <f>参数输入!CH30</f>
        <v>10.32192</v>
      </c>
      <c r="Q30" s="21">
        <f>参数输入!CI30</f>
        <v>8.6016000000000012</v>
      </c>
      <c r="R30" s="21">
        <f>参数输入!CJ30</f>
        <v>7.5240000000000009</v>
      </c>
      <c r="S30" s="21">
        <f>参数输入!CK30</f>
        <v>40</v>
      </c>
      <c r="T30" s="21">
        <f>参数输入!CL30</f>
        <v>2.5</v>
      </c>
      <c r="W30" s="18">
        <v>2047</v>
      </c>
      <c r="X30" s="21">
        <f t="shared" si="0"/>
        <v>23.570031578141979</v>
      </c>
      <c r="Y30" s="21">
        <f t="shared" si="1"/>
        <v>19.500000000000007</v>
      </c>
      <c r="Z30" s="21">
        <f t="shared" si="2"/>
        <v>9.5040000000000013</v>
      </c>
      <c r="AA30" s="21">
        <f t="shared" si="3"/>
        <v>7.9200000000000008</v>
      </c>
      <c r="AB30" s="21">
        <f t="shared" si="4"/>
        <v>6.8400000000000007</v>
      </c>
      <c r="AC30" s="21">
        <f t="shared" si="5"/>
        <v>40</v>
      </c>
      <c r="AD30" s="21">
        <f t="shared" si="6"/>
        <v>2.4999999999999996</v>
      </c>
      <c r="AF30" s="18"/>
      <c r="AG30" s="18"/>
      <c r="AH30" s="18"/>
      <c r="AI30" s="18"/>
      <c r="AJ30" s="18"/>
      <c r="AK30" s="18"/>
      <c r="AL30" s="18"/>
      <c r="AO30" s="18"/>
      <c r="AP30" s="18"/>
      <c r="AQ30" s="18"/>
      <c r="AR30" s="18"/>
      <c r="AS30" s="18"/>
      <c r="AT30" s="18"/>
      <c r="AU30" s="18"/>
    </row>
    <row r="31" spans="1:47">
      <c r="D31" s="18">
        <v>2028</v>
      </c>
      <c r="E31" s="23">
        <f>参数输入!V31</f>
        <v>42705</v>
      </c>
      <c r="F31" s="23">
        <f>参数输入!W31</f>
        <v>96</v>
      </c>
      <c r="G31" s="23">
        <f>参数输入!X31</f>
        <v>106206</v>
      </c>
      <c r="H31" s="23">
        <f>参数输入!Y31</f>
        <v>53628</v>
      </c>
      <c r="I31" s="23">
        <f>参数输入!Z31</f>
        <v>693</v>
      </c>
      <c r="J31" s="23">
        <f>参数输入!AA31</f>
        <v>24</v>
      </c>
      <c r="K31" s="23">
        <f>参数输入!AB31</f>
        <v>0</v>
      </c>
      <c r="M31" s="18">
        <v>2028</v>
      </c>
      <c r="N31" s="21">
        <f>参数输入!CF31</f>
        <v>26.571428571428566</v>
      </c>
      <c r="O31" s="21">
        <f>参数输入!CG31</f>
        <v>19.5</v>
      </c>
      <c r="P31" s="21">
        <f>参数输入!CH31</f>
        <v>10.241280000000001</v>
      </c>
      <c r="Q31" s="21">
        <f>参数输入!CI31</f>
        <v>8.5344000000000015</v>
      </c>
      <c r="R31" s="21">
        <f>参数输入!CJ31</f>
        <v>7.4160000000000013</v>
      </c>
      <c r="S31" s="21">
        <f>参数输入!CK31</f>
        <v>40</v>
      </c>
      <c r="T31" s="21">
        <f>参数输入!CL31</f>
        <v>2.5</v>
      </c>
      <c r="W31" s="18">
        <v>2048</v>
      </c>
      <c r="X31" s="21">
        <f t="shared" si="0"/>
        <v>23.57</v>
      </c>
      <c r="Y31" s="21">
        <f t="shared" si="1"/>
        <v>19.499999999999996</v>
      </c>
      <c r="Z31" s="21">
        <f t="shared" si="2"/>
        <v>9.5040000000000013</v>
      </c>
      <c r="AA31" s="21">
        <f t="shared" si="3"/>
        <v>7.919999999999999</v>
      </c>
      <c r="AB31" s="21">
        <f t="shared" si="4"/>
        <v>6.84</v>
      </c>
      <c r="AC31" s="21">
        <f t="shared" si="5"/>
        <v>39.999999999999986</v>
      </c>
      <c r="AD31" s="21">
        <f t="shared" si="6"/>
        <v>2.5</v>
      </c>
      <c r="AF31" s="18"/>
      <c r="AG31" s="18"/>
      <c r="AH31" s="18"/>
      <c r="AI31" s="18"/>
      <c r="AJ31" s="18"/>
      <c r="AK31" s="18"/>
      <c r="AL31" s="18"/>
      <c r="AO31" s="18"/>
      <c r="AP31" s="18"/>
      <c r="AQ31" s="18"/>
      <c r="AR31" s="18"/>
      <c r="AS31" s="18"/>
      <c r="AT31" s="18"/>
      <c r="AU31" s="18"/>
    </row>
    <row r="32" spans="1:47">
      <c r="D32" s="18">
        <v>2029</v>
      </c>
      <c r="E32" s="23">
        <f>参数输入!V32</f>
        <v>51981</v>
      </c>
      <c r="F32" s="23">
        <f>参数输入!W32</f>
        <v>96</v>
      </c>
      <c r="G32" s="23">
        <f>参数输入!X32</f>
        <v>102933</v>
      </c>
      <c r="H32" s="23">
        <f>参数输入!Y32</f>
        <v>51987</v>
      </c>
      <c r="I32" s="23">
        <f>参数输入!Z32</f>
        <v>891</v>
      </c>
      <c r="J32" s="23">
        <f>参数输入!AA32</f>
        <v>24</v>
      </c>
      <c r="K32" s="23">
        <f>参数输入!AB32</f>
        <v>3</v>
      </c>
      <c r="M32" s="18">
        <v>2029</v>
      </c>
      <c r="N32" s="21">
        <f>参数输入!CF32</f>
        <v>26.142857142857135</v>
      </c>
      <c r="O32" s="21">
        <f>参数输入!CG32</f>
        <v>19.5</v>
      </c>
      <c r="P32" s="21">
        <f>参数输入!CH32</f>
        <v>10.160640000000003</v>
      </c>
      <c r="Q32" s="21">
        <f>参数输入!CI32</f>
        <v>8.4672000000000018</v>
      </c>
      <c r="R32" s="21">
        <f>参数输入!CJ32</f>
        <v>7.3080000000000016</v>
      </c>
      <c r="S32" s="21">
        <f>参数输入!CK32</f>
        <v>40</v>
      </c>
      <c r="T32" s="21">
        <f>参数输入!CL32</f>
        <v>2.5</v>
      </c>
      <c r="W32" s="18">
        <v>2049</v>
      </c>
      <c r="X32" s="21">
        <f t="shared" si="0"/>
        <v>23.57</v>
      </c>
      <c r="Y32" s="21">
        <f t="shared" si="1"/>
        <v>19.499999999999996</v>
      </c>
      <c r="Z32" s="21">
        <f t="shared" si="2"/>
        <v>9.5039999999999996</v>
      </c>
      <c r="AA32" s="21">
        <f t="shared" si="3"/>
        <v>7.919999999999999</v>
      </c>
      <c r="AB32" s="21">
        <f t="shared" si="4"/>
        <v>6.839999999999999</v>
      </c>
      <c r="AC32" s="21">
        <f t="shared" si="5"/>
        <v>40</v>
      </c>
      <c r="AD32" s="21">
        <f t="shared" si="6"/>
        <v>2.5</v>
      </c>
      <c r="AF32" s="18"/>
      <c r="AG32" s="18"/>
      <c r="AH32" s="18"/>
      <c r="AI32" s="18"/>
      <c r="AJ32" s="18"/>
      <c r="AK32" s="18"/>
      <c r="AL32" s="18"/>
      <c r="AO32" s="18"/>
      <c r="AP32" s="18"/>
      <c r="AQ32" s="18"/>
      <c r="AR32" s="18"/>
      <c r="AS32" s="18"/>
      <c r="AT32" s="18"/>
      <c r="AU32" s="18"/>
    </row>
    <row r="33" spans="4:47">
      <c r="D33" s="18">
        <v>2030</v>
      </c>
      <c r="E33" s="23">
        <f>参数输入!V33</f>
        <v>61551</v>
      </c>
      <c r="F33" s="23">
        <f>参数输入!W33</f>
        <v>96</v>
      </c>
      <c r="G33" s="23">
        <f>参数输入!X33</f>
        <v>99036</v>
      </c>
      <c r="H33" s="23">
        <f>参数输入!Y33</f>
        <v>50406</v>
      </c>
      <c r="I33" s="23">
        <f>参数输入!Z33</f>
        <v>1122</v>
      </c>
      <c r="J33" s="23">
        <f>参数输入!AA33</f>
        <v>24</v>
      </c>
      <c r="K33" s="23">
        <f>参数输入!AB33</f>
        <v>3</v>
      </c>
      <c r="M33" s="18">
        <v>2030</v>
      </c>
      <c r="N33" s="21">
        <f>参数输入!CF33</f>
        <v>25.714285714285712</v>
      </c>
      <c r="O33" s="21">
        <f>参数输入!CG33</f>
        <v>19.5</v>
      </c>
      <c r="P33" s="21">
        <f>参数输入!CH33</f>
        <v>10.08</v>
      </c>
      <c r="Q33" s="21">
        <f>参数输入!CI33</f>
        <v>8.4</v>
      </c>
      <c r="R33" s="21">
        <f>参数输入!CJ33</f>
        <v>7.2</v>
      </c>
      <c r="S33" s="21">
        <f>参数输入!CK33</f>
        <v>40</v>
      </c>
      <c r="T33" s="21">
        <f>参数输入!CL33</f>
        <v>2.5</v>
      </c>
      <c r="W33" s="18">
        <v>2050</v>
      </c>
      <c r="X33" s="21">
        <f t="shared" si="0"/>
        <v>23.57</v>
      </c>
      <c r="Y33" s="21">
        <f t="shared" si="1"/>
        <v>19.5</v>
      </c>
      <c r="Z33" s="21">
        <f t="shared" si="2"/>
        <v>9.5039999999999996</v>
      </c>
      <c r="AA33" s="21">
        <f t="shared" si="3"/>
        <v>7.92</v>
      </c>
      <c r="AB33" s="21">
        <f t="shared" si="4"/>
        <v>6.84</v>
      </c>
      <c r="AC33" s="21">
        <f t="shared" si="5"/>
        <v>40</v>
      </c>
      <c r="AD33" s="21">
        <f t="shared" si="6"/>
        <v>2.5</v>
      </c>
      <c r="AF33" s="18"/>
      <c r="AG33" s="18"/>
      <c r="AH33" s="18"/>
      <c r="AI33" s="18"/>
      <c r="AJ33" s="18"/>
      <c r="AK33" s="18"/>
      <c r="AL33" s="18"/>
      <c r="AO33" s="18"/>
      <c r="AP33" s="18"/>
      <c r="AQ33" s="18"/>
      <c r="AR33" s="18"/>
      <c r="AS33" s="18"/>
      <c r="AT33" s="18"/>
      <c r="AU33" s="18"/>
    </row>
    <row r="34" spans="4:47">
      <c r="D34" s="18">
        <v>2031</v>
      </c>
      <c r="E34" s="23">
        <f>参数输入!V34</f>
        <v>71388</v>
      </c>
      <c r="F34" s="23">
        <f>参数输入!W34</f>
        <v>96</v>
      </c>
      <c r="G34" s="23">
        <f>参数输入!X34</f>
        <v>93963</v>
      </c>
      <c r="H34" s="23">
        <f>参数输入!Y34</f>
        <v>49410</v>
      </c>
      <c r="I34" s="23">
        <f>参数输入!Z34</f>
        <v>1437</v>
      </c>
      <c r="J34" s="23">
        <f>参数输入!AA34</f>
        <v>24</v>
      </c>
      <c r="K34" s="23">
        <f>参数输入!AB34</f>
        <v>6</v>
      </c>
      <c r="M34" s="18">
        <v>2031</v>
      </c>
      <c r="N34" s="21">
        <f>参数输入!CF34</f>
        <v>25.285714285714285</v>
      </c>
      <c r="O34" s="21">
        <f>参数输入!CG34</f>
        <v>19.5</v>
      </c>
      <c r="P34" s="21">
        <f>参数输入!CH34</f>
        <v>9.9648000000000003</v>
      </c>
      <c r="Q34" s="21">
        <f>参数输入!CI34</f>
        <v>8.3040000000000003</v>
      </c>
      <c r="R34" s="21">
        <f>参数输入!CJ34</f>
        <v>7.1280000000000001</v>
      </c>
      <c r="S34" s="21">
        <f>参数输入!CK34</f>
        <v>40</v>
      </c>
      <c r="T34" s="21">
        <f>参数输入!CL34</f>
        <v>2.5</v>
      </c>
      <c r="W34" s="18">
        <v>2051</v>
      </c>
      <c r="X34" s="21" t="e">
        <f t="shared" si="0"/>
        <v>#N/A</v>
      </c>
      <c r="Y34" s="21" t="e">
        <f t="shared" si="1"/>
        <v>#N/A</v>
      </c>
      <c r="Z34" s="21" t="e">
        <f t="shared" si="2"/>
        <v>#N/A</v>
      </c>
      <c r="AA34" s="21" t="e">
        <f t="shared" si="3"/>
        <v>#N/A</v>
      </c>
      <c r="AB34" s="21" t="e">
        <f t="shared" si="4"/>
        <v>#N/A</v>
      </c>
      <c r="AC34" s="21" t="e">
        <f t="shared" si="5"/>
        <v>#N/A</v>
      </c>
      <c r="AD34" s="21" t="e">
        <f t="shared" si="6"/>
        <v>#N/A</v>
      </c>
      <c r="AF34" s="18"/>
      <c r="AG34" s="18"/>
      <c r="AH34" s="18"/>
      <c r="AI34" s="18"/>
      <c r="AJ34" s="18"/>
      <c r="AK34" s="18"/>
      <c r="AL34" s="18"/>
      <c r="AO34" s="18"/>
      <c r="AP34" s="18"/>
      <c r="AQ34" s="18"/>
      <c r="AR34" s="18"/>
      <c r="AS34" s="18"/>
      <c r="AT34" s="18"/>
      <c r="AU34" s="18"/>
    </row>
    <row r="35" spans="4:47">
      <c r="D35" s="18">
        <v>2032</v>
      </c>
      <c r="E35" s="23">
        <f>参数输入!V35</f>
        <v>79263</v>
      </c>
      <c r="F35" s="23">
        <f>参数输入!W35</f>
        <v>93</v>
      </c>
      <c r="G35" s="23">
        <f>参数输入!X35</f>
        <v>91500</v>
      </c>
      <c r="H35" s="23">
        <f>参数输入!Y35</f>
        <v>47526</v>
      </c>
      <c r="I35" s="23">
        <f>参数输入!Z35</f>
        <v>1758</v>
      </c>
      <c r="J35" s="23">
        <f>参数输入!AA35</f>
        <v>24</v>
      </c>
      <c r="K35" s="23">
        <f>参数输入!AB35</f>
        <v>6</v>
      </c>
      <c r="M35" s="18">
        <v>2032</v>
      </c>
      <c r="N35" s="21">
        <f>参数输入!CF35</f>
        <v>24.857142857142858</v>
      </c>
      <c r="O35" s="21">
        <f>参数输入!CG35</f>
        <v>19.5</v>
      </c>
      <c r="P35" s="21">
        <f>参数输入!CH35</f>
        <v>9.8496000000000006</v>
      </c>
      <c r="Q35" s="21">
        <f>参数输入!CI35</f>
        <v>8.2080000000000002</v>
      </c>
      <c r="R35" s="21">
        <f>参数输入!CJ35</f>
        <v>7.056</v>
      </c>
      <c r="S35" s="21">
        <f>参数输入!CK35</f>
        <v>40</v>
      </c>
      <c r="T35" s="21">
        <f>参数输入!CL35</f>
        <v>2.5</v>
      </c>
      <c r="W35" s="18">
        <v>2052</v>
      </c>
      <c r="X35" s="21" t="e">
        <f t="shared" si="0"/>
        <v>#N/A</v>
      </c>
      <c r="Y35" s="21" t="e">
        <f t="shared" si="1"/>
        <v>#N/A</v>
      </c>
      <c r="Z35" s="21" t="e">
        <f t="shared" si="2"/>
        <v>#N/A</v>
      </c>
      <c r="AA35" s="21" t="e">
        <f t="shared" si="3"/>
        <v>#N/A</v>
      </c>
      <c r="AB35" s="21" t="e">
        <f t="shared" si="4"/>
        <v>#N/A</v>
      </c>
      <c r="AC35" s="21" t="e">
        <f t="shared" si="5"/>
        <v>#N/A</v>
      </c>
      <c r="AD35" s="21" t="e">
        <f t="shared" si="6"/>
        <v>#N/A</v>
      </c>
      <c r="AF35" s="18"/>
      <c r="AG35" s="18"/>
      <c r="AH35" s="18"/>
      <c r="AI35" s="18"/>
      <c r="AJ35" s="18"/>
      <c r="AK35" s="18"/>
      <c r="AL35" s="18"/>
      <c r="AO35" s="18"/>
      <c r="AP35" s="18"/>
      <c r="AQ35" s="18"/>
      <c r="AR35" s="18"/>
      <c r="AS35" s="18"/>
      <c r="AT35" s="18"/>
      <c r="AU35" s="18"/>
    </row>
    <row r="36" spans="4:47">
      <c r="D36" s="18">
        <v>2033</v>
      </c>
      <c r="E36" s="23">
        <f>参数输入!V36</f>
        <v>89517</v>
      </c>
      <c r="F36" s="23">
        <f>参数输入!W36</f>
        <v>93</v>
      </c>
      <c r="G36" s="23">
        <f>参数输入!X36</f>
        <v>86853</v>
      </c>
      <c r="H36" s="23">
        <f>参数输入!Y36</f>
        <v>45183</v>
      </c>
      <c r="I36" s="23">
        <f>参数输入!Z36</f>
        <v>2106</v>
      </c>
      <c r="J36" s="23">
        <f>参数输入!AA36</f>
        <v>24</v>
      </c>
      <c r="K36" s="23">
        <f>参数输入!AB36</f>
        <v>9</v>
      </c>
      <c r="M36" s="18">
        <v>2033</v>
      </c>
      <c r="N36" s="21">
        <f>参数输入!CF36</f>
        <v>24.428571428571431</v>
      </c>
      <c r="O36" s="21">
        <f>参数输入!CG36</f>
        <v>19.5</v>
      </c>
      <c r="P36" s="21">
        <f>参数输入!CH36</f>
        <v>9.7343999999999991</v>
      </c>
      <c r="Q36" s="21">
        <f>参数输入!CI36</f>
        <v>8.1120000000000001</v>
      </c>
      <c r="R36" s="21">
        <f>参数输入!CJ36</f>
        <v>6.984</v>
      </c>
      <c r="S36" s="21">
        <f>参数输入!CK36</f>
        <v>40</v>
      </c>
      <c r="T36" s="21">
        <f>参数输入!CL36</f>
        <v>2.5</v>
      </c>
      <c r="W36" s="18">
        <v>2053</v>
      </c>
      <c r="X36" s="21" t="e">
        <f t="shared" si="0"/>
        <v>#N/A</v>
      </c>
      <c r="Y36" s="21" t="e">
        <f t="shared" si="1"/>
        <v>#N/A</v>
      </c>
      <c r="Z36" s="21" t="e">
        <f t="shared" si="2"/>
        <v>#N/A</v>
      </c>
      <c r="AA36" s="21" t="e">
        <f t="shared" si="3"/>
        <v>#N/A</v>
      </c>
      <c r="AB36" s="21" t="e">
        <f t="shared" si="4"/>
        <v>#N/A</v>
      </c>
      <c r="AC36" s="21" t="e">
        <f t="shared" si="5"/>
        <v>#N/A</v>
      </c>
      <c r="AD36" s="21" t="e">
        <f t="shared" si="6"/>
        <v>#N/A</v>
      </c>
      <c r="AF36" s="18"/>
      <c r="AG36" s="18"/>
      <c r="AH36" s="18"/>
      <c r="AI36" s="18"/>
      <c r="AJ36" s="18"/>
      <c r="AK36" s="18"/>
      <c r="AL36" s="18"/>
      <c r="AO36" s="18"/>
      <c r="AP36" s="18"/>
      <c r="AQ36" s="18"/>
      <c r="AR36" s="18"/>
      <c r="AS36" s="18"/>
      <c r="AT36" s="18"/>
      <c r="AU36" s="18"/>
    </row>
    <row r="37" spans="4:47">
      <c r="D37" s="18">
        <v>2034</v>
      </c>
      <c r="E37" s="23">
        <f>参数输入!V37</f>
        <v>99954</v>
      </c>
      <c r="F37" s="23">
        <f>参数输入!W37</f>
        <v>90</v>
      </c>
      <c r="G37" s="23">
        <f>参数输入!X37</f>
        <v>81645</v>
      </c>
      <c r="H37" s="23">
        <f>参数输入!Y37</f>
        <v>43011</v>
      </c>
      <c r="I37" s="23">
        <f>参数输入!Z37</f>
        <v>2427</v>
      </c>
      <c r="J37" s="23">
        <f>参数输入!AA37</f>
        <v>24</v>
      </c>
      <c r="K37" s="23">
        <f>参数输入!AB37</f>
        <v>12</v>
      </c>
      <c r="M37" s="18">
        <v>2034</v>
      </c>
      <c r="N37" s="21">
        <f>参数输入!CF37</f>
        <v>24.000000000000004</v>
      </c>
      <c r="O37" s="21">
        <f>参数输入!CG37</f>
        <v>19.5</v>
      </c>
      <c r="P37" s="21">
        <f>参数输入!CH37</f>
        <v>9.6191999999999993</v>
      </c>
      <c r="Q37" s="21">
        <f>参数输入!CI37</f>
        <v>8.016</v>
      </c>
      <c r="R37" s="21">
        <f>参数输入!CJ37</f>
        <v>6.9119999999999999</v>
      </c>
      <c r="S37" s="21">
        <f>参数输入!CK37</f>
        <v>40</v>
      </c>
      <c r="T37" s="21">
        <f>参数输入!CL37</f>
        <v>2.5</v>
      </c>
      <c r="W37" s="18">
        <v>2054</v>
      </c>
      <c r="X37" s="21" t="e">
        <f t="shared" si="0"/>
        <v>#N/A</v>
      </c>
      <c r="Y37" s="21" t="e">
        <f t="shared" si="1"/>
        <v>#N/A</v>
      </c>
      <c r="Z37" s="21" t="e">
        <f t="shared" si="2"/>
        <v>#N/A</v>
      </c>
      <c r="AA37" s="21" t="e">
        <f t="shared" si="3"/>
        <v>#N/A</v>
      </c>
      <c r="AB37" s="21" t="e">
        <f t="shared" si="4"/>
        <v>#N/A</v>
      </c>
      <c r="AC37" s="21" t="e">
        <f t="shared" si="5"/>
        <v>#N/A</v>
      </c>
      <c r="AD37" s="21" t="e">
        <f t="shared" si="6"/>
        <v>#N/A</v>
      </c>
      <c r="AF37" s="18"/>
      <c r="AG37" s="18"/>
      <c r="AH37" s="18"/>
      <c r="AI37" s="18"/>
      <c r="AJ37" s="18"/>
      <c r="AK37" s="18"/>
      <c r="AL37" s="18"/>
      <c r="AO37" s="18"/>
      <c r="AP37" s="18"/>
      <c r="AQ37" s="18"/>
      <c r="AR37" s="18"/>
      <c r="AS37" s="18"/>
      <c r="AT37" s="18"/>
      <c r="AU37" s="18"/>
    </row>
    <row r="38" spans="4:47">
      <c r="D38" s="18">
        <v>2035</v>
      </c>
      <c r="E38" s="23">
        <f>参数输入!V38</f>
        <v>110547</v>
      </c>
      <c r="F38" s="23">
        <f>参数输入!W38</f>
        <v>87</v>
      </c>
      <c r="G38" s="23">
        <f>参数输入!X38</f>
        <v>75780</v>
      </c>
      <c r="H38" s="23">
        <f>参数输入!Y38</f>
        <v>41106</v>
      </c>
      <c r="I38" s="23">
        <f>参数输入!Z38</f>
        <v>2742</v>
      </c>
      <c r="J38" s="23">
        <f>参数输入!AA38</f>
        <v>21</v>
      </c>
      <c r="K38" s="23">
        <f>参数输入!AB38</f>
        <v>15</v>
      </c>
      <c r="M38" s="18">
        <v>2035</v>
      </c>
      <c r="N38" s="21">
        <f>参数输入!CF38</f>
        <v>23.571428571428569</v>
      </c>
      <c r="O38" s="21">
        <f>参数输入!CG38</f>
        <v>19.5</v>
      </c>
      <c r="P38" s="21">
        <f>参数输入!CH38</f>
        <v>9.5039999999999978</v>
      </c>
      <c r="Q38" s="21">
        <f>参数输入!CI38</f>
        <v>7.919999999999999</v>
      </c>
      <c r="R38" s="21">
        <f>参数输入!CJ38</f>
        <v>6.84</v>
      </c>
      <c r="S38" s="21">
        <f>参数输入!CK38</f>
        <v>40</v>
      </c>
      <c r="T38" s="21">
        <f>参数输入!CL38</f>
        <v>2.5</v>
      </c>
      <c r="W38" s="18">
        <v>2055</v>
      </c>
      <c r="X38" s="21" t="e">
        <f t="shared" si="0"/>
        <v>#N/A</v>
      </c>
      <c r="Y38" s="21" t="e">
        <f t="shared" si="1"/>
        <v>#N/A</v>
      </c>
      <c r="Z38" s="21" t="e">
        <f t="shared" si="2"/>
        <v>#N/A</v>
      </c>
      <c r="AA38" s="21" t="e">
        <f t="shared" si="3"/>
        <v>#N/A</v>
      </c>
      <c r="AB38" s="21" t="e">
        <f t="shared" si="4"/>
        <v>#N/A</v>
      </c>
      <c r="AC38" s="21" t="e">
        <f t="shared" si="5"/>
        <v>#N/A</v>
      </c>
      <c r="AD38" s="21" t="e">
        <f t="shared" si="6"/>
        <v>#N/A</v>
      </c>
      <c r="AF38" s="18"/>
      <c r="AG38" s="18"/>
      <c r="AH38" s="18"/>
      <c r="AI38" s="18"/>
      <c r="AJ38" s="18"/>
      <c r="AK38" s="18"/>
      <c r="AL38" s="18"/>
      <c r="AO38" s="18"/>
      <c r="AP38" s="18"/>
      <c r="AQ38" s="18"/>
      <c r="AR38" s="18"/>
      <c r="AS38" s="18"/>
      <c r="AT38" s="18"/>
      <c r="AU38" s="18"/>
    </row>
    <row r="39" spans="4:47">
      <c r="D39" s="18">
        <v>2036</v>
      </c>
      <c r="E39" s="23">
        <f>参数输入!V39</f>
        <v>111939</v>
      </c>
      <c r="F39" s="23">
        <f>参数输入!W39</f>
        <v>87</v>
      </c>
      <c r="G39" s="23">
        <f>参数输入!X39</f>
        <v>76569</v>
      </c>
      <c r="H39" s="23">
        <f>参数输入!Y39</f>
        <v>41403</v>
      </c>
      <c r="I39" s="23">
        <f>参数输入!Z39</f>
        <v>3159</v>
      </c>
      <c r="J39" s="23">
        <f>参数输入!AA39</f>
        <v>21</v>
      </c>
      <c r="K39" s="23">
        <f>参数输入!AB39</f>
        <v>18</v>
      </c>
      <c r="M39" s="18">
        <v>2036</v>
      </c>
      <c r="N39" s="21">
        <f>参数输入!CF39</f>
        <v>23.571142857142856</v>
      </c>
      <c r="O39" s="21">
        <f>参数输入!CG39</f>
        <v>19.5</v>
      </c>
      <c r="P39" s="21">
        <f>参数输入!CH39</f>
        <v>9.5039999999999978</v>
      </c>
      <c r="Q39" s="21">
        <f>参数输入!CI39</f>
        <v>7.919999999999999</v>
      </c>
      <c r="R39" s="21">
        <f>参数输入!CJ39</f>
        <v>6.84</v>
      </c>
      <c r="S39" s="21">
        <f>参数输入!CK39</f>
        <v>40</v>
      </c>
      <c r="T39" s="21">
        <f>参数输入!CL39</f>
        <v>2.5</v>
      </c>
      <c r="W39" s="18">
        <v>2056</v>
      </c>
      <c r="X39" s="21" t="e">
        <f t="shared" si="0"/>
        <v>#N/A</v>
      </c>
      <c r="Y39" s="21" t="e">
        <f t="shared" si="1"/>
        <v>#N/A</v>
      </c>
      <c r="Z39" s="21" t="e">
        <f t="shared" si="2"/>
        <v>#N/A</v>
      </c>
      <c r="AA39" s="21" t="e">
        <f t="shared" si="3"/>
        <v>#N/A</v>
      </c>
      <c r="AB39" s="21" t="e">
        <f t="shared" si="4"/>
        <v>#N/A</v>
      </c>
      <c r="AC39" s="21" t="e">
        <f t="shared" si="5"/>
        <v>#N/A</v>
      </c>
      <c r="AD39" s="21" t="e">
        <f t="shared" si="6"/>
        <v>#N/A</v>
      </c>
      <c r="AF39" s="18"/>
      <c r="AG39" s="18"/>
      <c r="AH39" s="18"/>
      <c r="AI39" s="18"/>
      <c r="AJ39" s="18"/>
      <c r="AK39" s="18"/>
      <c r="AL39" s="18"/>
      <c r="AO39" s="18"/>
      <c r="AP39" s="18"/>
      <c r="AQ39" s="18"/>
      <c r="AR39" s="18"/>
      <c r="AS39" s="18"/>
      <c r="AT39" s="18"/>
      <c r="AU39" s="18"/>
    </row>
    <row r="40" spans="4:47">
      <c r="D40" s="18">
        <v>2037</v>
      </c>
      <c r="E40" s="23">
        <f>参数输入!V40</f>
        <v>113217</v>
      </c>
      <c r="F40" s="23">
        <f>参数输入!W40</f>
        <v>90</v>
      </c>
      <c r="G40" s="23">
        <f>参数输入!X40</f>
        <v>76602</v>
      </c>
      <c r="H40" s="23">
        <f>参数输入!Y40</f>
        <v>42285</v>
      </c>
      <c r="I40" s="23">
        <f>参数输入!Z40</f>
        <v>3624</v>
      </c>
      <c r="J40" s="23">
        <f>参数输入!AA40</f>
        <v>24</v>
      </c>
      <c r="K40" s="23">
        <f>参数输入!AB40</f>
        <v>21</v>
      </c>
      <c r="M40" s="18">
        <v>2037</v>
      </c>
      <c r="N40" s="21">
        <f>参数输入!CF40</f>
        <v>23.570857142857143</v>
      </c>
      <c r="O40" s="21">
        <f>参数输入!CG40</f>
        <v>19.5</v>
      </c>
      <c r="P40" s="21">
        <f>参数输入!CH40</f>
        <v>9.5039999999999978</v>
      </c>
      <c r="Q40" s="21">
        <f>参数输入!CI40</f>
        <v>7.919999999999999</v>
      </c>
      <c r="R40" s="21">
        <f>参数输入!CJ40</f>
        <v>6.84</v>
      </c>
      <c r="S40" s="21">
        <f>参数输入!CK40</f>
        <v>40</v>
      </c>
      <c r="T40" s="21">
        <f>参数输入!CL40</f>
        <v>2.5</v>
      </c>
      <c r="W40" s="18">
        <v>2057</v>
      </c>
      <c r="X40" s="21" t="e">
        <f t="shared" si="0"/>
        <v>#N/A</v>
      </c>
      <c r="Y40" s="21" t="e">
        <f t="shared" si="1"/>
        <v>#N/A</v>
      </c>
      <c r="Z40" s="21" t="e">
        <f t="shared" si="2"/>
        <v>#N/A</v>
      </c>
      <c r="AA40" s="21" t="e">
        <f t="shared" si="3"/>
        <v>#N/A</v>
      </c>
      <c r="AB40" s="21" t="e">
        <f t="shared" si="4"/>
        <v>#N/A</v>
      </c>
      <c r="AC40" s="21" t="e">
        <f t="shared" si="5"/>
        <v>#N/A</v>
      </c>
      <c r="AD40" s="21" t="e">
        <f t="shared" si="6"/>
        <v>#N/A</v>
      </c>
      <c r="AF40" s="18"/>
      <c r="AG40" s="18"/>
      <c r="AH40" s="18"/>
      <c r="AI40" s="18"/>
      <c r="AJ40" s="18"/>
      <c r="AK40" s="18"/>
      <c r="AL40" s="18"/>
      <c r="AO40" s="18"/>
      <c r="AP40" s="18"/>
      <c r="AQ40" s="18"/>
      <c r="AR40" s="18"/>
      <c r="AS40" s="18"/>
      <c r="AT40" s="18"/>
      <c r="AU40" s="18"/>
    </row>
    <row r="41" spans="4:47">
      <c r="D41" s="18">
        <v>2038</v>
      </c>
      <c r="E41" s="23">
        <f>参数输入!V41</f>
        <v>114381</v>
      </c>
      <c r="F41" s="23">
        <f>参数输入!W41</f>
        <v>93</v>
      </c>
      <c r="G41" s="23">
        <f>参数输入!X41</f>
        <v>76743</v>
      </c>
      <c r="H41" s="23">
        <f>参数输入!Y41</f>
        <v>42909</v>
      </c>
      <c r="I41" s="23">
        <f>参数输入!Z41</f>
        <v>4113</v>
      </c>
      <c r="J41" s="23">
        <f>参数输入!AA41</f>
        <v>24</v>
      </c>
      <c r="K41" s="23">
        <f>参数输入!AB41</f>
        <v>24</v>
      </c>
      <c r="M41" s="18">
        <v>2038</v>
      </c>
      <c r="N41" s="21">
        <f>参数输入!CF41</f>
        <v>23.57057142857143</v>
      </c>
      <c r="O41" s="21">
        <f>参数输入!CG41</f>
        <v>19.5</v>
      </c>
      <c r="P41" s="21">
        <f>参数输入!CH41</f>
        <v>9.5039999999999978</v>
      </c>
      <c r="Q41" s="21">
        <f>参数输入!CI41</f>
        <v>7.919999999999999</v>
      </c>
      <c r="R41" s="21">
        <f>参数输入!CJ41</f>
        <v>6.84</v>
      </c>
      <c r="S41" s="21">
        <f>参数输入!CK41</f>
        <v>40</v>
      </c>
      <c r="T41" s="21">
        <f>参数输入!CL41</f>
        <v>2.5</v>
      </c>
      <c r="W41" s="18">
        <v>2058</v>
      </c>
      <c r="X41" s="21" t="e">
        <f t="shared" si="0"/>
        <v>#N/A</v>
      </c>
      <c r="Y41" s="21" t="e">
        <f t="shared" si="1"/>
        <v>#N/A</v>
      </c>
      <c r="Z41" s="21" t="e">
        <f t="shared" si="2"/>
        <v>#N/A</v>
      </c>
      <c r="AA41" s="21" t="e">
        <f t="shared" si="3"/>
        <v>#N/A</v>
      </c>
      <c r="AB41" s="21" t="e">
        <f t="shared" si="4"/>
        <v>#N/A</v>
      </c>
      <c r="AC41" s="21" t="e">
        <f t="shared" si="5"/>
        <v>#N/A</v>
      </c>
      <c r="AD41" s="21" t="e">
        <f t="shared" si="6"/>
        <v>#N/A</v>
      </c>
      <c r="AF41" s="18"/>
      <c r="AG41" s="18"/>
      <c r="AH41" s="18"/>
      <c r="AI41" s="18"/>
      <c r="AJ41" s="18"/>
      <c r="AK41" s="18"/>
      <c r="AL41" s="18"/>
      <c r="AO41" s="18"/>
      <c r="AP41" s="18"/>
      <c r="AQ41" s="18"/>
      <c r="AR41" s="18"/>
      <c r="AS41" s="18"/>
      <c r="AT41" s="18"/>
      <c r="AU41" s="18"/>
    </row>
    <row r="42" spans="4:47">
      <c r="D42" s="18">
        <v>2039</v>
      </c>
      <c r="E42" s="23">
        <f>参数输入!V42</f>
        <v>118245</v>
      </c>
      <c r="F42" s="23">
        <f>参数输入!W42</f>
        <v>93</v>
      </c>
      <c r="G42" s="23">
        <f>参数输入!X42</f>
        <v>75300</v>
      </c>
      <c r="H42" s="23">
        <f>参数输入!Y42</f>
        <v>42369</v>
      </c>
      <c r="I42" s="23">
        <f>参数输入!Z42</f>
        <v>4416</v>
      </c>
      <c r="J42" s="23">
        <f>参数输入!AA42</f>
        <v>24</v>
      </c>
      <c r="K42" s="23">
        <f>参数输入!AB42</f>
        <v>27</v>
      </c>
      <c r="M42" s="18">
        <v>2039</v>
      </c>
      <c r="N42" s="21">
        <f>参数输入!CF42</f>
        <v>23.570285714285717</v>
      </c>
      <c r="O42" s="21">
        <f>参数输入!CG42</f>
        <v>19.5</v>
      </c>
      <c r="P42" s="21">
        <f>参数输入!CH42</f>
        <v>9.5039999999999978</v>
      </c>
      <c r="Q42" s="21">
        <f>参数输入!CI42</f>
        <v>7.919999999999999</v>
      </c>
      <c r="R42" s="21">
        <f>参数输入!CJ42</f>
        <v>6.84</v>
      </c>
      <c r="S42" s="21">
        <f>参数输入!CK42</f>
        <v>40</v>
      </c>
      <c r="T42" s="21">
        <f>参数输入!CL42</f>
        <v>2.5</v>
      </c>
      <c r="W42" s="18">
        <v>2059</v>
      </c>
      <c r="X42" s="21" t="e">
        <f t="shared" si="0"/>
        <v>#N/A</v>
      </c>
      <c r="Y42" s="21" t="e">
        <f t="shared" si="1"/>
        <v>#N/A</v>
      </c>
      <c r="Z42" s="21" t="e">
        <f t="shared" si="2"/>
        <v>#N/A</v>
      </c>
      <c r="AA42" s="21" t="e">
        <f t="shared" si="3"/>
        <v>#N/A</v>
      </c>
      <c r="AB42" s="21" t="e">
        <f t="shared" si="4"/>
        <v>#N/A</v>
      </c>
      <c r="AC42" s="21" t="e">
        <f t="shared" si="5"/>
        <v>#N/A</v>
      </c>
      <c r="AD42" s="21" t="e">
        <f t="shared" si="6"/>
        <v>#N/A</v>
      </c>
      <c r="AF42" s="18"/>
      <c r="AG42" s="18"/>
      <c r="AH42" s="18"/>
      <c r="AI42" s="18"/>
      <c r="AJ42" s="18"/>
      <c r="AK42" s="18"/>
      <c r="AL42" s="18"/>
      <c r="AO42" s="18"/>
      <c r="AP42" s="18"/>
      <c r="AQ42" s="18"/>
      <c r="AR42" s="18"/>
      <c r="AS42" s="18"/>
      <c r="AT42" s="18"/>
      <c r="AU42" s="18"/>
    </row>
    <row r="43" spans="4:47">
      <c r="D43" s="18">
        <v>2040</v>
      </c>
      <c r="E43" s="23">
        <f>参数输入!V43</f>
        <v>123579</v>
      </c>
      <c r="F43" s="23">
        <f>参数输入!W43</f>
        <v>90</v>
      </c>
      <c r="G43" s="23">
        <f>参数输入!X43</f>
        <v>72645</v>
      </c>
      <c r="H43" s="23">
        <f>参数输入!Y43</f>
        <v>41499</v>
      </c>
      <c r="I43" s="23">
        <f>参数输入!Z43</f>
        <v>4557</v>
      </c>
      <c r="J43" s="23">
        <f>参数输入!AA43</f>
        <v>24</v>
      </c>
      <c r="K43" s="23">
        <f>参数输入!AB43</f>
        <v>30</v>
      </c>
      <c r="M43" s="18">
        <v>2040</v>
      </c>
      <c r="N43" s="21">
        <f>参数输入!CF43</f>
        <v>23.57</v>
      </c>
      <c r="O43" s="21">
        <f>参数输入!CG43</f>
        <v>19.5</v>
      </c>
      <c r="P43" s="21">
        <f>参数输入!CH43</f>
        <v>9.5039999999999996</v>
      </c>
      <c r="Q43" s="21">
        <f>参数输入!CI43</f>
        <v>7.92</v>
      </c>
      <c r="R43" s="21">
        <f>参数输入!CJ43</f>
        <v>6.84</v>
      </c>
      <c r="S43" s="21">
        <f>参数输入!CK43</f>
        <v>40</v>
      </c>
      <c r="T43" s="21">
        <f>参数输入!CL43</f>
        <v>2.5</v>
      </c>
      <c r="W43" s="18">
        <v>2060</v>
      </c>
      <c r="X43" s="21" t="e">
        <f t="shared" si="0"/>
        <v>#N/A</v>
      </c>
      <c r="Y43" s="21" t="e">
        <f t="shared" si="1"/>
        <v>#N/A</v>
      </c>
      <c r="Z43" s="21" t="e">
        <f t="shared" si="2"/>
        <v>#N/A</v>
      </c>
      <c r="AA43" s="21" t="e">
        <f t="shared" si="3"/>
        <v>#N/A</v>
      </c>
      <c r="AB43" s="21" t="e">
        <f t="shared" si="4"/>
        <v>#N/A</v>
      </c>
      <c r="AC43" s="21" t="e">
        <f t="shared" si="5"/>
        <v>#N/A</v>
      </c>
      <c r="AD43" s="21" t="e">
        <f t="shared" si="6"/>
        <v>#N/A</v>
      </c>
      <c r="AF43" s="18"/>
      <c r="AG43" s="18"/>
      <c r="AH43" s="18"/>
      <c r="AI43" s="18"/>
      <c r="AJ43" s="18"/>
      <c r="AK43" s="18"/>
      <c r="AL43" s="18"/>
      <c r="AO43" s="18"/>
      <c r="AP43" s="18"/>
      <c r="AQ43" s="18"/>
      <c r="AR43" s="18"/>
      <c r="AS43" s="18"/>
      <c r="AT43" s="18"/>
      <c r="AU43" s="18"/>
    </row>
    <row r="44" spans="4:47">
      <c r="D44" s="18">
        <v>2041</v>
      </c>
      <c r="E44" s="23">
        <f>参数输入!V44</f>
        <v>129120</v>
      </c>
      <c r="F44" s="23">
        <f>参数输入!W44</f>
        <v>90</v>
      </c>
      <c r="G44" s="23">
        <f>参数输入!X44</f>
        <v>70551</v>
      </c>
      <c r="H44" s="23">
        <f>参数输入!Y44</f>
        <v>39630</v>
      </c>
      <c r="I44" s="23">
        <f>参数输入!Z44</f>
        <v>4695</v>
      </c>
      <c r="J44" s="23">
        <f>参数输入!AA44</f>
        <v>21</v>
      </c>
      <c r="K44" s="23">
        <f>参数输入!AB44</f>
        <v>33</v>
      </c>
      <c r="M44" s="18">
        <v>2041</v>
      </c>
      <c r="N44" s="21">
        <f>参数输入!CF44</f>
        <v>23.57</v>
      </c>
      <c r="O44" s="21">
        <f>参数输入!CG44</f>
        <v>19.5</v>
      </c>
      <c r="P44" s="21">
        <f>参数输入!CH44</f>
        <v>9.5039999999999996</v>
      </c>
      <c r="Q44" s="21">
        <f>参数输入!CI44</f>
        <v>7.92</v>
      </c>
      <c r="R44" s="21">
        <f>参数输入!CJ44</f>
        <v>6.84</v>
      </c>
      <c r="S44" s="21">
        <f>参数输入!CK44</f>
        <v>40</v>
      </c>
      <c r="T44" s="21">
        <f>参数输入!CL44</f>
        <v>2.5</v>
      </c>
      <c r="W44" s="18"/>
      <c r="AD44" s="21"/>
      <c r="AF44" s="18"/>
      <c r="AG44" s="18"/>
      <c r="AH44" s="18"/>
      <c r="AI44" s="18"/>
      <c r="AJ44" s="18"/>
      <c r="AK44" s="18"/>
      <c r="AL44" s="18"/>
      <c r="AO44" s="18"/>
      <c r="AP44" s="18"/>
      <c r="AQ44" s="18"/>
      <c r="AR44" s="18"/>
      <c r="AS44" s="18"/>
      <c r="AT44" s="18"/>
      <c r="AU44" s="18"/>
    </row>
    <row r="45" spans="4:47">
      <c r="D45" s="18">
        <v>2042</v>
      </c>
      <c r="E45" s="23">
        <f>参数输入!V45</f>
        <v>133962</v>
      </c>
      <c r="F45" s="23">
        <f>参数输入!W45</f>
        <v>90</v>
      </c>
      <c r="G45" s="23">
        <f>参数输入!X45</f>
        <v>67737</v>
      </c>
      <c r="H45" s="23">
        <f>参数输入!Y45</f>
        <v>38973</v>
      </c>
      <c r="I45" s="23">
        <f>参数输入!Z45</f>
        <v>4800</v>
      </c>
      <c r="J45" s="23">
        <f>参数输入!AA45</f>
        <v>21</v>
      </c>
      <c r="K45" s="23">
        <f>参数输入!AB45</f>
        <v>36</v>
      </c>
      <c r="M45" s="18">
        <v>2042</v>
      </c>
      <c r="N45" s="21">
        <f>参数输入!CF45</f>
        <v>23.57</v>
      </c>
      <c r="O45" s="21">
        <f>参数输入!CG45</f>
        <v>19.5</v>
      </c>
      <c r="P45" s="21">
        <f>参数输入!CH45</f>
        <v>9.5039999999999996</v>
      </c>
      <c r="Q45" s="21">
        <f>参数输入!CI45</f>
        <v>7.92</v>
      </c>
      <c r="R45" s="21">
        <f>参数输入!CJ45</f>
        <v>6.84</v>
      </c>
      <c r="S45" s="21">
        <f>参数输入!CK45</f>
        <v>40</v>
      </c>
      <c r="T45" s="21">
        <f>参数输入!CL45</f>
        <v>2.5</v>
      </c>
      <c r="W45" s="18"/>
      <c r="AD45" s="21"/>
      <c r="AF45" s="18"/>
      <c r="AG45" s="18"/>
      <c r="AH45" s="18"/>
      <c r="AI45" s="18"/>
      <c r="AJ45" s="18"/>
      <c r="AK45" s="18"/>
      <c r="AL45" s="18"/>
      <c r="AO45" s="18"/>
      <c r="AP45" s="18"/>
      <c r="AQ45" s="18"/>
      <c r="AR45" s="18"/>
      <c r="AS45" s="18"/>
      <c r="AT45" s="18"/>
      <c r="AU45" s="18"/>
    </row>
    <row r="46" spans="4:47">
      <c r="D46" s="18">
        <v>2043</v>
      </c>
      <c r="E46" s="23">
        <f>参数输入!V46</f>
        <v>136965</v>
      </c>
      <c r="F46" s="23">
        <f>参数输入!W46</f>
        <v>87</v>
      </c>
      <c r="G46" s="23">
        <f>参数输入!X46</f>
        <v>66663</v>
      </c>
      <c r="H46" s="23">
        <f>参数输入!Y46</f>
        <v>38190</v>
      </c>
      <c r="I46" s="23">
        <f>参数输入!Z46</f>
        <v>4893</v>
      </c>
      <c r="J46" s="23">
        <f>参数输入!AA46</f>
        <v>21</v>
      </c>
      <c r="K46" s="23">
        <f>参数输入!AB46</f>
        <v>36</v>
      </c>
      <c r="M46" s="18">
        <v>2043</v>
      </c>
      <c r="N46" s="21">
        <f>参数输入!CF46</f>
        <v>23.57</v>
      </c>
      <c r="O46" s="21">
        <f>参数输入!CG46</f>
        <v>19.5</v>
      </c>
      <c r="P46" s="21">
        <f>参数输入!CH46</f>
        <v>9.5039999999999996</v>
      </c>
      <c r="Q46" s="21">
        <f>参数输入!CI46</f>
        <v>7.92</v>
      </c>
      <c r="R46" s="21">
        <f>参数输入!CJ46</f>
        <v>6.84</v>
      </c>
      <c r="S46" s="21">
        <f>参数输入!CK46</f>
        <v>40</v>
      </c>
      <c r="T46" s="21">
        <f>参数输入!CL46</f>
        <v>2.5</v>
      </c>
      <c r="W46" s="18"/>
      <c r="AD46" s="21"/>
      <c r="AF46" s="18"/>
      <c r="AG46" s="18"/>
      <c r="AH46" s="18"/>
      <c r="AI46" s="18"/>
      <c r="AJ46" s="18"/>
      <c r="AK46" s="18"/>
      <c r="AL46" s="18"/>
      <c r="AO46" s="18"/>
      <c r="AP46" s="18"/>
      <c r="AQ46" s="18"/>
      <c r="AR46" s="18"/>
      <c r="AS46" s="18"/>
      <c r="AT46" s="18"/>
      <c r="AU46" s="18"/>
    </row>
    <row r="47" spans="4:47">
      <c r="D47" s="18">
        <v>2044</v>
      </c>
      <c r="E47" s="23">
        <f>参数输入!V47</f>
        <v>139947</v>
      </c>
      <c r="F47" s="23">
        <f>参数输入!W47</f>
        <v>87</v>
      </c>
      <c r="G47" s="23">
        <f>参数输入!X47</f>
        <v>65313</v>
      </c>
      <c r="H47" s="23">
        <f>参数输入!Y47</f>
        <v>37506</v>
      </c>
      <c r="I47" s="23">
        <f>参数输入!Z47</f>
        <v>4947</v>
      </c>
      <c r="J47" s="23">
        <f>参数输入!AA47</f>
        <v>21</v>
      </c>
      <c r="K47" s="23">
        <f>参数输入!AB47</f>
        <v>39</v>
      </c>
      <c r="M47" s="18">
        <v>2044</v>
      </c>
      <c r="N47" s="21">
        <f>参数输入!CF47</f>
        <v>23.57</v>
      </c>
      <c r="O47" s="21">
        <f>参数输入!CG47</f>
        <v>19.5</v>
      </c>
      <c r="P47" s="21">
        <f>参数输入!CH47</f>
        <v>9.5039999999999996</v>
      </c>
      <c r="Q47" s="21">
        <f>参数输入!CI47</f>
        <v>7.92</v>
      </c>
      <c r="R47" s="21">
        <f>参数输入!CJ47</f>
        <v>6.84</v>
      </c>
      <c r="S47" s="21">
        <f>参数输入!CK47</f>
        <v>40</v>
      </c>
      <c r="T47" s="21">
        <f>参数输入!CL47</f>
        <v>2.5</v>
      </c>
      <c r="W47" s="18"/>
      <c r="AD47" s="21"/>
      <c r="AF47" s="18"/>
      <c r="AG47" s="18"/>
      <c r="AH47" s="18"/>
      <c r="AI47" s="18"/>
      <c r="AJ47" s="18"/>
      <c r="AK47" s="18"/>
      <c r="AL47" s="18"/>
      <c r="AO47" s="18"/>
      <c r="AP47" s="18"/>
      <c r="AQ47" s="18"/>
      <c r="AR47" s="18"/>
      <c r="AS47" s="18"/>
      <c r="AT47" s="18"/>
      <c r="AU47" s="18"/>
    </row>
    <row r="48" spans="4:47">
      <c r="D48" s="18">
        <v>2045</v>
      </c>
      <c r="E48" s="23">
        <f>参数输入!V48</f>
        <v>142596</v>
      </c>
      <c r="F48" s="23">
        <f>参数输入!W48</f>
        <v>87</v>
      </c>
      <c r="G48" s="23">
        <f>参数输入!X48</f>
        <v>64044</v>
      </c>
      <c r="H48" s="23">
        <f>参数输入!Y48</f>
        <v>36861</v>
      </c>
      <c r="I48" s="23">
        <f>参数输入!Z48</f>
        <v>4977</v>
      </c>
      <c r="J48" s="23">
        <f>参数输入!AA48</f>
        <v>21</v>
      </c>
      <c r="K48" s="23">
        <f>参数输入!AB48</f>
        <v>42</v>
      </c>
      <c r="M48" s="18">
        <v>2045</v>
      </c>
      <c r="N48" s="21">
        <f>参数输入!CF48</f>
        <v>23.57</v>
      </c>
      <c r="O48" s="21">
        <f>参数输入!CG48</f>
        <v>19.5</v>
      </c>
      <c r="P48" s="21">
        <f>参数输入!CH48</f>
        <v>9.5039999999999996</v>
      </c>
      <c r="Q48" s="21">
        <f>参数输入!CI48</f>
        <v>7.92</v>
      </c>
      <c r="R48" s="21">
        <f>参数输入!CJ48</f>
        <v>6.84</v>
      </c>
      <c r="S48" s="21">
        <f>参数输入!CK48</f>
        <v>40</v>
      </c>
      <c r="T48" s="21">
        <f>参数输入!CL48</f>
        <v>2.5</v>
      </c>
      <c r="W48" s="18"/>
      <c r="AD48" s="21"/>
      <c r="AF48" s="18"/>
      <c r="AG48" s="18"/>
      <c r="AH48" s="18"/>
      <c r="AI48" s="18"/>
      <c r="AJ48" s="18"/>
      <c r="AK48" s="18"/>
      <c r="AL48" s="18"/>
      <c r="AO48" s="18"/>
      <c r="AP48" s="18"/>
      <c r="AQ48" s="18"/>
      <c r="AR48" s="18"/>
      <c r="AS48" s="18"/>
      <c r="AT48" s="18"/>
      <c r="AU48" s="18"/>
    </row>
    <row r="49" spans="2:67">
      <c r="D49" s="18">
        <v>2046</v>
      </c>
      <c r="E49" s="23">
        <f>参数输入!V49</f>
        <v>145449</v>
      </c>
      <c r="F49" s="23">
        <f>参数输入!W49</f>
        <v>87</v>
      </c>
      <c r="G49" s="23">
        <f>参数输入!X49</f>
        <v>62451</v>
      </c>
      <c r="H49" s="23">
        <f>参数输入!Y49</f>
        <v>36105</v>
      </c>
      <c r="I49" s="23">
        <f>参数输入!Z49</f>
        <v>4998</v>
      </c>
      <c r="J49" s="23">
        <f>参数输入!AA49</f>
        <v>21</v>
      </c>
      <c r="K49" s="23">
        <f>参数输入!AB49</f>
        <v>42</v>
      </c>
      <c r="M49" s="18">
        <v>2046</v>
      </c>
      <c r="N49" s="21">
        <f>参数输入!CF49</f>
        <v>23.57</v>
      </c>
      <c r="O49" s="21">
        <f>参数输入!CG49</f>
        <v>19.5</v>
      </c>
      <c r="P49" s="21">
        <f>参数输入!CH49</f>
        <v>9.5039999999999996</v>
      </c>
      <c r="Q49" s="21">
        <f>参数输入!CI49</f>
        <v>7.92</v>
      </c>
      <c r="R49" s="21">
        <f>参数输入!CJ49</f>
        <v>6.84</v>
      </c>
      <c r="S49" s="21">
        <f>参数输入!CK49</f>
        <v>40</v>
      </c>
      <c r="T49" s="21">
        <f>参数输入!CL49</f>
        <v>2.5</v>
      </c>
      <c r="W49" s="18"/>
      <c r="AD49" s="21"/>
      <c r="AF49" s="18"/>
      <c r="AG49" s="18"/>
      <c r="AH49" s="18"/>
      <c r="AI49" s="18"/>
      <c r="AJ49" s="18"/>
      <c r="AK49" s="18"/>
      <c r="AL49" s="18"/>
      <c r="AO49" s="18"/>
      <c r="AP49" s="18"/>
      <c r="AQ49" s="18"/>
      <c r="AR49" s="18"/>
      <c r="AS49" s="18"/>
      <c r="AT49" s="18"/>
      <c r="AU49" s="18"/>
    </row>
    <row r="50" spans="2:67">
      <c r="D50" s="18">
        <v>2047</v>
      </c>
      <c r="E50" s="23">
        <f>参数输入!V50</f>
        <v>147699</v>
      </c>
      <c r="F50" s="23">
        <f>参数输入!W50</f>
        <v>87</v>
      </c>
      <c r="G50" s="23">
        <f>参数输入!X50</f>
        <v>60906</v>
      </c>
      <c r="H50" s="23">
        <f>参数输入!Y50</f>
        <v>35658</v>
      </c>
      <c r="I50" s="23">
        <f>参数输入!Z50</f>
        <v>5028</v>
      </c>
      <c r="J50" s="23">
        <f>参数输入!AA50</f>
        <v>21</v>
      </c>
      <c r="K50" s="23">
        <f>参数输入!AB50</f>
        <v>45</v>
      </c>
      <c r="M50" s="18">
        <v>2047</v>
      </c>
      <c r="N50" s="21">
        <f>参数输入!CF50</f>
        <v>23.57</v>
      </c>
      <c r="O50" s="21">
        <f>参数输入!CG50</f>
        <v>19.5</v>
      </c>
      <c r="P50" s="21">
        <f>参数输入!CH50</f>
        <v>9.5039999999999996</v>
      </c>
      <c r="Q50" s="21">
        <f>参数输入!CI50</f>
        <v>7.92</v>
      </c>
      <c r="R50" s="21">
        <f>参数输入!CJ50</f>
        <v>6.84</v>
      </c>
      <c r="S50" s="21">
        <f>参数输入!CK50</f>
        <v>40</v>
      </c>
      <c r="T50" s="21">
        <f>参数输入!CL50</f>
        <v>2.5</v>
      </c>
      <c r="W50" s="18"/>
      <c r="AD50" s="21"/>
      <c r="AF50" s="18"/>
      <c r="AG50" s="18"/>
      <c r="AH50" s="18"/>
      <c r="AI50" s="18"/>
      <c r="AJ50" s="18"/>
      <c r="AK50" s="18"/>
      <c r="AL50" s="18"/>
      <c r="AO50" s="18"/>
      <c r="AP50" s="18"/>
      <c r="AQ50" s="18"/>
      <c r="AR50" s="18"/>
      <c r="AS50" s="18"/>
      <c r="AT50" s="18"/>
      <c r="AU50" s="18"/>
    </row>
    <row r="51" spans="2:67">
      <c r="D51" s="18">
        <v>2048</v>
      </c>
      <c r="E51" s="23">
        <f>参数输入!V51</f>
        <v>149016</v>
      </c>
      <c r="F51" s="23">
        <f>参数输入!W51</f>
        <v>84</v>
      </c>
      <c r="G51" s="23">
        <f>参数输入!X51</f>
        <v>60141</v>
      </c>
      <c r="H51" s="23">
        <f>参数输入!Y51</f>
        <v>35160</v>
      </c>
      <c r="I51" s="23">
        <f>参数输入!Z51</f>
        <v>5031</v>
      </c>
      <c r="J51" s="23">
        <f>参数输入!AA51</f>
        <v>21</v>
      </c>
      <c r="K51" s="23">
        <f>参数输入!AB51</f>
        <v>48</v>
      </c>
      <c r="M51" s="18">
        <v>2048</v>
      </c>
      <c r="N51" s="21">
        <f>参数输入!CF51</f>
        <v>23.57</v>
      </c>
      <c r="O51" s="21">
        <f>参数输入!CG51</f>
        <v>19.5</v>
      </c>
      <c r="P51" s="21">
        <f>参数输入!CH51</f>
        <v>9.5039999999999996</v>
      </c>
      <c r="Q51" s="21">
        <f>参数输入!CI51</f>
        <v>7.92</v>
      </c>
      <c r="R51" s="21">
        <f>参数输入!CJ51</f>
        <v>6.84</v>
      </c>
      <c r="S51" s="21">
        <f>参数输入!CK51</f>
        <v>40</v>
      </c>
      <c r="T51" s="21">
        <f>参数输入!CL51</f>
        <v>2.5</v>
      </c>
      <c r="W51" s="18"/>
      <c r="AD51" s="21"/>
      <c r="AF51" s="18"/>
      <c r="AG51" s="18"/>
      <c r="AH51" s="18"/>
      <c r="AI51" s="18"/>
      <c r="AJ51" s="18"/>
      <c r="AK51" s="18"/>
      <c r="AL51" s="18"/>
      <c r="AO51" s="18"/>
      <c r="AP51" s="18"/>
      <c r="AQ51" s="18"/>
      <c r="AR51" s="18"/>
      <c r="AS51" s="18"/>
      <c r="AT51" s="18"/>
      <c r="AU51" s="18"/>
    </row>
    <row r="52" spans="2:67">
      <c r="D52" s="18">
        <v>2049</v>
      </c>
      <c r="E52" s="23">
        <f>参数输入!V52</f>
        <v>150243</v>
      </c>
      <c r="F52" s="23">
        <f>参数输入!W52</f>
        <v>84</v>
      </c>
      <c r="G52" s="23">
        <f>参数输入!X52</f>
        <v>59148</v>
      </c>
      <c r="H52" s="23">
        <f>参数输入!Y52</f>
        <v>34758</v>
      </c>
      <c r="I52" s="23">
        <f>参数输入!Z52</f>
        <v>5013</v>
      </c>
      <c r="J52" s="23">
        <f>参数输入!AA52</f>
        <v>21</v>
      </c>
      <c r="K52" s="23">
        <f>参数输入!AB52</f>
        <v>48</v>
      </c>
      <c r="M52" s="18">
        <v>2049</v>
      </c>
      <c r="N52" s="21">
        <f>参数输入!CF52</f>
        <v>23.57</v>
      </c>
      <c r="O52" s="21">
        <f>参数输入!CG52</f>
        <v>19.5</v>
      </c>
      <c r="P52" s="21">
        <f>参数输入!CH52</f>
        <v>9.5039999999999996</v>
      </c>
      <c r="Q52" s="21">
        <f>参数输入!CI52</f>
        <v>7.92</v>
      </c>
      <c r="R52" s="21">
        <f>参数输入!CJ52</f>
        <v>6.84</v>
      </c>
      <c r="S52" s="21">
        <f>参数输入!CK52</f>
        <v>40</v>
      </c>
      <c r="T52" s="21">
        <f>参数输入!CL52</f>
        <v>2.5</v>
      </c>
      <c r="W52" s="18"/>
      <c r="AD52" s="21"/>
      <c r="AF52" s="18"/>
      <c r="AG52" s="18"/>
      <c r="AH52" s="18"/>
      <c r="AI52" s="18"/>
      <c r="AJ52" s="18"/>
      <c r="AK52" s="18"/>
      <c r="AL52" s="18"/>
      <c r="AO52" s="18"/>
      <c r="AP52" s="18"/>
      <c r="AQ52" s="18"/>
      <c r="AR52" s="18"/>
      <c r="AS52" s="18"/>
      <c r="AT52" s="18"/>
      <c r="AU52" s="18"/>
    </row>
    <row r="53" spans="2:67">
      <c r="D53" s="18">
        <v>2050</v>
      </c>
      <c r="E53" s="23">
        <f>参数输入!V53</f>
        <v>151422</v>
      </c>
      <c r="F53" s="23">
        <f>参数输入!W53</f>
        <v>84</v>
      </c>
      <c r="G53" s="23">
        <f>参数输入!X53</f>
        <v>57936</v>
      </c>
      <c r="H53" s="23">
        <f>参数输入!Y53</f>
        <v>34359</v>
      </c>
      <c r="I53" s="23">
        <f>参数输入!Z53</f>
        <v>5022</v>
      </c>
      <c r="J53" s="23">
        <f>参数输入!AA53</f>
        <v>21</v>
      </c>
      <c r="K53" s="23">
        <f>参数输入!AB53</f>
        <v>51</v>
      </c>
      <c r="M53" s="18">
        <v>2050</v>
      </c>
      <c r="N53" s="21">
        <f>参数输入!CF53</f>
        <v>23.57</v>
      </c>
      <c r="O53" s="21">
        <f>参数输入!CG53</f>
        <v>19.5</v>
      </c>
      <c r="P53" s="21">
        <f>参数输入!CH53</f>
        <v>9.5039999999999996</v>
      </c>
      <c r="Q53" s="21">
        <f>参数输入!CI53</f>
        <v>7.92</v>
      </c>
      <c r="R53" s="21">
        <f>参数输入!CJ53</f>
        <v>6.84</v>
      </c>
      <c r="S53" s="21">
        <f>参数输入!CK53</f>
        <v>40</v>
      </c>
      <c r="T53" s="21">
        <f>参数输入!CL53</f>
        <v>2.5</v>
      </c>
      <c r="W53" s="18"/>
      <c r="AD53" s="21"/>
      <c r="AF53" s="18"/>
      <c r="AG53" s="18"/>
      <c r="AH53" s="18"/>
      <c r="AI53" s="18"/>
      <c r="AJ53" s="18"/>
      <c r="AK53" s="18"/>
      <c r="AL53" s="18"/>
      <c r="AO53" s="18"/>
      <c r="AP53" s="18"/>
      <c r="AQ53" s="18"/>
      <c r="AR53" s="18"/>
      <c r="AS53" s="18"/>
      <c r="AT53" s="18"/>
      <c r="AU53" s="18"/>
    </row>
    <row r="54" spans="2:67">
      <c r="D54" s="18">
        <v>2051</v>
      </c>
      <c r="E54" s="23" t="e">
        <f>参数输入!V54</f>
        <v>#N/A</v>
      </c>
      <c r="F54" s="23" t="e">
        <f>参数输入!W54</f>
        <v>#N/A</v>
      </c>
      <c r="G54" s="23" t="e">
        <f>参数输入!X54</f>
        <v>#N/A</v>
      </c>
      <c r="H54" s="23" t="e">
        <f>参数输入!Y54</f>
        <v>#N/A</v>
      </c>
      <c r="I54" s="23" t="e">
        <f>参数输入!Z54</f>
        <v>#N/A</v>
      </c>
      <c r="J54" s="23" t="e">
        <f>参数输入!AA54</f>
        <v>#N/A</v>
      </c>
      <c r="K54" s="23" t="e">
        <f>参数输入!AB54</f>
        <v>#N/A</v>
      </c>
      <c r="M54" s="18">
        <v>2051</v>
      </c>
      <c r="N54" s="21">
        <f>参数输入!CF54</f>
        <v>23.57</v>
      </c>
      <c r="O54" s="21">
        <f>参数输入!CG54</f>
        <v>19.5</v>
      </c>
      <c r="P54" s="21">
        <f>参数输入!CH54</f>
        <v>9.5039999999999996</v>
      </c>
      <c r="Q54" s="21">
        <f>参数输入!CI54</f>
        <v>7.92</v>
      </c>
      <c r="R54" s="21">
        <f>参数输入!CJ54</f>
        <v>6.84</v>
      </c>
      <c r="S54" s="21">
        <f>参数输入!CK54</f>
        <v>40</v>
      </c>
      <c r="T54" s="21">
        <f>参数输入!CL54</f>
        <v>2.5</v>
      </c>
      <c r="W54" s="18"/>
      <c r="AD54" s="21"/>
      <c r="AF54" s="18"/>
      <c r="AG54" s="18"/>
      <c r="AH54" s="18"/>
      <c r="AI54" s="18"/>
      <c r="AJ54" s="18"/>
      <c r="AK54" s="18"/>
      <c r="AL54" s="18"/>
      <c r="AO54" s="18"/>
      <c r="AP54" s="18"/>
      <c r="AQ54" s="18"/>
      <c r="AR54" s="18"/>
      <c r="AS54" s="18"/>
      <c r="AT54" s="18"/>
      <c r="AU54" s="18"/>
    </row>
    <row r="55" spans="2:67">
      <c r="D55" s="18">
        <v>2052</v>
      </c>
      <c r="E55" s="23" t="e">
        <f>参数输入!V55</f>
        <v>#N/A</v>
      </c>
      <c r="F55" s="23" t="e">
        <f>参数输入!W55</f>
        <v>#N/A</v>
      </c>
      <c r="G55" s="23" t="e">
        <f>参数输入!X55</f>
        <v>#N/A</v>
      </c>
      <c r="H55" s="23" t="e">
        <f>参数输入!Y55</f>
        <v>#N/A</v>
      </c>
      <c r="I55" s="23" t="e">
        <f>参数输入!Z55</f>
        <v>#N/A</v>
      </c>
      <c r="J55" s="23" t="e">
        <f>参数输入!AA55</f>
        <v>#N/A</v>
      </c>
      <c r="K55" s="23" t="e">
        <f>参数输入!AB55</f>
        <v>#N/A</v>
      </c>
      <c r="M55" s="18">
        <v>2052</v>
      </c>
      <c r="N55" s="21">
        <f>参数输入!CF55</f>
        <v>23.57</v>
      </c>
      <c r="O55" s="21">
        <f>参数输入!CG55</f>
        <v>19.5</v>
      </c>
      <c r="P55" s="21">
        <f>参数输入!CH55</f>
        <v>9.5039999999999996</v>
      </c>
      <c r="Q55" s="21">
        <f>参数输入!CI55</f>
        <v>7.92</v>
      </c>
      <c r="R55" s="21">
        <f>参数输入!CJ55</f>
        <v>6.84</v>
      </c>
      <c r="S55" s="21">
        <f>参数输入!CK55</f>
        <v>40</v>
      </c>
      <c r="T55" s="21">
        <f>参数输入!CL55</f>
        <v>2.5</v>
      </c>
      <c r="W55" s="18"/>
      <c r="AD55" s="21"/>
      <c r="AF55" s="18"/>
      <c r="AG55" s="18"/>
      <c r="AH55" s="18"/>
      <c r="AI55" s="18"/>
      <c r="AJ55" s="18"/>
      <c r="AK55" s="18"/>
      <c r="AL55" s="18"/>
      <c r="AO55" s="18"/>
      <c r="AP55" s="18"/>
      <c r="AQ55" s="18"/>
      <c r="AR55" s="18"/>
      <c r="AS55" s="18"/>
      <c r="AT55" s="18"/>
      <c r="AU55" s="18"/>
    </row>
    <row r="56" spans="2:67">
      <c r="D56" s="18">
        <v>2053</v>
      </c>
      <c r="E56" s="23" t="e">
        <f>参数输入!V56</f>
        <v>#N/A</v>
      </c>
      <c r="F56" s="23" t="e">
        <f>参数输入!W56</f>
        <v>#N/A</v>
      </c>
      <c r="G56" s="23" t="e">
        <f>参数输入!X56</f>
        <v>#N/A</v>
      </c>
      <c r="H56" s="23" t="e">
        <f>参数输入!Y56</f>
        <v>#N/A</v>
      </c>
      <c r="I56" s="23" t="e">
        <f>参数输入!Z56</f>
        <v>#N/A</v>
      </c>
      <c r="J56" s="23" t="e">
        <f>参数输入!AA56</f>
        <v>#N/A</v>
      </c>
      <c r="K56" s="23" t="e">
        <f>参数输入!AB56</f>
        <v>#N/A</v>
      </c>
      <c r="M56" s="18">
        <v>2053</v>
      </c>
      <c r="N56" s="21">
        <f>参数输入!CF56</f>
        <v>23.57</v>
      </c>
      <c r="O56" s="21">
        <f>参数输入!CG56</f>
        <v>19.5</v>
      </c>
      <c r="P56" s="21">
        <f>参数输入!CH56</f>
        <v>9.5039999999999996</v>
      </c>
      <c r="Q56" s="21">
        <f>参数输入!CI56</f>
        <v>7.92</v>
      </c>
      <c r="R56" s="21">
        <f>参数输入!CJ56</f>
        <v>6.84</v>
      </c>
      <c r="S56" s="21">
        <f>参数输入!CK56</f>
        <v>40</v>
      </c>
      <c r="T56" s="21">
        <f>参数输入!CL56</f>
        <v>2.5</v>
      </c>
      <c r="W56" s="18"/>
      <c r="AD56" s="21"/>
      <c r="AF56" s="18"/>
      <c r="AG56" s="18"/>
      <c r="AH56" s="18"/>
      <c r="AI56" s="18"/>
      <c r="AJ56" s="18"/>
      <c r="AK56" s="18"/>
      <c r="AL56" s="18"/>
      <c r="AO56" s="18"/>
      <c r="AP56" s="18"/>
      <c r="AQ56" s="18"/>
      <c r="AR56" s="18"/>
      <c r="AS56" s="18"/>
      <c r="AT56" s="18"/>
      <c r="AU56" s="18"/>
    </row>
    <row r="57" spans="2:67">
      <c r="D57" s="18">
        <v>2054</v>
      </c>
      <c r="E57" s="23" t="e">
        <f>参数输入!V57</f>
        <v>#N/A</v>
      </c>
      <c r="F57" s="23" t="e">
        <f>参数输入!W57</f>
        <v>#N/A</v>
      </c>
      <c r="G57" s="23" t="e">
        <f>参数输入!X57</f>
        <v>#N/A</v>
      </c>
      <c r="H57" s="23" t="e">
        <f>参数输入!Y57</f>
        <v>#N/A</v>
      </c>
      <c r="I57" s="23" t="e">
        <f>参数输入!Z57</f>
        <v>#N/A</v>
      </c>
      <c r="J57" s="23" t="e">
        <f>参数输入!AA57</f>
        <v>#N/A</v>
      </c>
      <c r="K57" s="23" t="e">
        <f>参数输入!AB57</f>
        <v>#N/A</v>
      </c>
      <c r="M57" s="18">
        <v>2054</v>
      </c>
      <c r="N57" s="21">
        <f>参数输入!CF57</f>
        <v>23.57</v>
      </c>
      <c r="O57" s="21">
        <f>参数输入!CG57</f>
        <v>19.5</v>
      </c>
      <c r="P57" s="21">
        <f>参数输入!CH57</f>
        <v>9.5039999999999996</v>
      </c>
      <c r="Q57" s="21">
        <f>参数输入!CI57</f>
        <v>7.92</v>
      </c>
      <c r="R57" s="21">
        <f>参数输入!CJ57</f>
        <v>6.84</v>
      </c>
      <c r="S57" s="21">
        <f>参数输入!CK57</f>
        <v>40</v>
      </c>
      <c r="T57" s="21">
        <f>参数输入!CL57</f>
        <v>2.5</v>
      </c>
      <c r="W57" s="18"/>
      <c r="AD57" s="21"/>
      <c r="AF57" s="18"/>
      <c r="AG57" s="18"/>
      <c r="AH57" s="18"/>
      <c r="AI57" s="18"/>
      <c r="AJ57" s="18"/>
      <c r="AK57" s="18"/>
      <c r="AL57" s="18"/>
      <c r="AO57" s="18"/>
      <c r="AP57" s="18"/>
      <c r="AQ57" s="18"/>
      <c r="AR57" s="18"/>
      <c r="AS57" s="18"/>
      <c r="AT57" s="18"/>
      <c r="AU57" s="18"/>
    </row>
    <row r="58" spans="2:67">
      <c r="D58" s="18">
        <v>2055</v>
      </c>
      <c r="E58" s="23" t="e">
        <f>参数输入!V58</f>
        <v>#N/A</v>
      </c>
      <c r="F58" s="23" t="e">
        <f>参数输入!W58</f>
        <v>#N/A</v>
      </c>
      <c r="G58" s="23" t="e">
        <f>参数输入!X58</f>
        <v>#N/A</v>
      </c>
      <c r="H58" s="23" t="e">
        <f>参数输入!Y58</f>
        <v>#N/A</v>
      </c>
      <c r="I58" s="23" t="e">
        <f>参数输入!Z58</f>
        <v>#N/A</v>
      </c>
      <c r="J58" s="23" t="e">
        <f>参数输入!AA58</f>
        <v>#N/A</v>
      </c>
      <c r="K58" s="23" t="e">
        <f>参数输入!AB58</f>
        <v>#N/A</v>
      </c>
      <c r="M58" s="18">
        <v>2055</v>
      </c>
      <c r="N58" s="21">
        <f>参数输入!CF58</f>
        <v>23.57</v>
      </c>
      <c r="O58" s="21">
        <f>参数输入!CG58</f>
        <v>19.5</v>
      </c>
      <c r="P58" s="21">
        <f>参数输入!CH58</f>
        <v>9.5039999999999996</v>
      </c>
      <c r="Q58" s="21">
        <f>参数输入!CI58</f>
        <v>7.92</v>
      </c>
      <c r="R58" s="21">
        <f>参数输入!CJ58</f>
        <v>6.84</v>
      </c>
      <c r="S58" s="21">
        <f>参数输入!CK58</f>
        <v>40</v>
      </c>
      <c r="T58" s="21">
        <f>参数输入!CL58</f>
        <v>2.5</v>
      </c>
      <c r="W58" s="18"/>
      <c r="AD58" s="21"/>
      <c r="AF58" s="18"/>
      <c r="AG58" s="18"/>
      <c r="AH58" s="18"/>
      <c r="AI58" s="18"/>
      <c r="AJ58" s="18"/>
      <c r="AK58" s="18"/>
      <c r="AL58" s="18"/>
      <c r="AO58" s="18"/>
      <c r="AP58" s="18"/>
      <c r="AQ58" s="18"/>
      <c r="AR58" s="18"/>
      <c r="AS58" s="18"/>
      <c r="AT58" s="18"/>
      <c r="AU58" s="18"/>
    </row>
    <row r="59" spans="2:67">
      <c r="D59" s="18">
        <v>2056</v>
      </c>
      <c r="E59" s="23" t="e">
        <f>参数输入!V59</f>
        <v>#N/A</v>
      </c>
      <c r="F59" s="23" t="e">
        <f>参数输入!W59</f>
        <v>#N/A</v>
      </c>
      <c r="G59" s="23" t="e">
        <f>参数输入!X59</f>
        <v>#N/A</v>
      </c>
      <c r="H59" s="23" t="e">
        <f>参数输入!Y59</f>
        <v>#N/A</v>
      </c>
      <c r="I59" s="23" t="e">
        <f>参数输入!Z59</f>
        <v>#N/A</v>
      </c>
      <c r="J59" s="23" t="e">
        <f>参数输入!AA59</f>
        <v>#N/A</v>
      </c>
      <c r="K59" s="23" t="e">
        <f>参数输入!AB59</f>
        <v>#N/A</v>
      </c>
      <c r="M59" s="18">
        <v>2056</v>
      </c>
      <c r="N59" s="21">
        <f>参数输入!CF59</f>
        <v>23.57</v>
      </c>
      <c r="O59" s="21">
        <f>参数输入!CG59</f>
        <v>19.5</v>
      </c>
      <c r="P59" s="21">
        <f>参数输入!CH59</f>
        <v>9.5039999999999996</v>
      </c>
      <c r="Q59" s="21">
        <f>参数输入!CI59</f>
        <v>7.92</v>
      </c>
      <c r="R59" s="21">
        <f>参数输入!CJ59</f>
        <v>6.84</v>
      </c>
      <c r="S59" s="21">
        <f>参数输入!CK59</f>
        <v>40</v>
      </c>
      <c r="T59" s="21">
        <f>参数输入!CL59</f>
        <v>2.5</v>
      </c>
      <c r="W59" s="18"/>
      <c r="AD59" s="21"/>
      <c r="AF59" s="18"/>
      <c r="AG59" s="18"/>
      <c r="AH59" s="18"/>
      <c r="AI59" s="18"/>
      <c r="AJ59" s="18"/>
      <c r="AK59" s="18"/>
      <c r="AL59" s="18"/>
      <c r="AO59" s="18"/>
      <c r="AP59" s="18"/>
      <c r="AQ59" s="18"/>
      <c r="AR59" s="18"/>
      <c r="AS59" s="18"/>
      <c r="AT59" s="18"/>
      <c r="AU59" s="18"/>
    </row>
    <row r="60" spans="2:67">
      <c r="D60" s="18">
        <v>2057</v>
      </c>
      <c r="E60" s="23" t="e">
        <f>参数输入!V60</f>
        <v>#N/A</v>
      </c>
      <c r="F60" s="23" t="e">
        <f>参数输入!W60</f>
        <v>#N/A</v>
      </c>
      <c r="G60" s="23" t="e">
        <f>参数输入!X60</f>
        <v>#N/A</v>
      </c>
      <c r="H60" s="23" t="e">
        <f>参数输入!Y60</f>
        <v>#N/A</v>
      </c>
      <c r="I60" s="23" t="e">
        <f>参数输入!Z60</f>
        <v>#N/A</v>
      </c>
      <c r="J60" s="23" t="e">
        <f>参数输入!AA60</f>
        <v>#N/A</v>
      </c>
      <c r="K60" s="23" t="e">
        <f>参数输入!AB60</f>
        <v>#N/A</v>
      </c>
      <c r="M60" s="18">
        <v>2057</v>
      </c>
      <c r="N60" s="21">
        <f>参数输入!CF60</f>
        <v>23.57</v>
      </c>
      <c r="O60" s="21">
        <f>参数输入!CG60</f>
        <v>19.5</v>
      </c>
      <c r="P60" s="21">
        <f>参数输入!CH60</f>
        <v>9.5039999999999996</v>
      </c>
      <c r="Q60" s="21">
        <f>参数输入!CI60</f>
        <v>7.92</v>
      </c>
      <c r="R60" s="21">
        <f>参数输入!CJ60</f>
        <v>6.84</v>
      </c>
      <c r="S60" s="21">
        <f>参数输入!CK60</f>
        <v>40</v>
      </c>
      <c r="T60" s="21">
        <f>参数输入!CL60</f>
        <v>2.5</v>
      </c>
      <c r="W60" s="18"/>
      <c r="AD60" s="21"/>
      <c r="AF60" s="18"/>
      <c r="AG60" s="18"/>
      <c r="AH60" s="18"/>
      <c r="AI60" s="18"/>
      <c r="AJ60" s="18"/>
      <c r="AK60" s="18"/>
      <c r="AL60" s="18"/>
      <c r="AO60" s="18"/>
      <c r="AP60" s="18"/>
      <c r="AQ60" s="18"/>
      <c r="AR60" s="18"/>
      <c r="AS60" s="18"/>
      <c r="AT60" s="18"/>
      <c r="AU60" s="18"/>
    </row>
    <row r="61" spans="2:67">
      <c r="D61" s="18">
        <v>2058</v>
      </c>
      <c r="E61" s="23" t="e">
        <f>参数输入!V61</f>
        <v>#N/A</v>
      </c>
      <c r="F61" s="23" t="e">
        <f>参数输入!W61</f>
        <v>#N/A</v>
      </c>
      <c r="G61" s="23" t="e">
        <f>参数输入!X61</f>
        <v>#N/A</v>
      </c>
      <c r="H61" s="23" t="e">
        <f>参数输入!Y61</f>
        <v>#N/A</v>
      </c>
      <c r="I61" s="23" t="e">
        <f>参数输入!Z61</f>
        <v>#N/A</v>
      </c>
      <c r="J61" s="23" t="e">
        <f>参数输入!AA61</f>
        <v>#N/A</v>
      </c>
      <c r="K61" s="23" t="e">
        <f>参数输入!AB61</f>
        <v>#N/A</v>
      </c>
      <c r="M61" s="18">
        <v>2058</v>
      </c>
      <c r="N61" s="21">
        <f>参数输入!CF61</f>
        <v>23.57</v>
      </c>
      <c r="O61" s="21">
        <f>参数输入!CG61</f>
        <v>19.5</v>
      </c>
      <c r="P61" s="21">
        <f>参数输入!CH61</f>
        <v>9.5039999999999996</v>
      </c>
      <c r="Q61" s="21">
        <f>参数输入!CI61</f>
        <v>7.92</v>
      </c>
      <c r="R61" s="21">
        <f>参数输入!CJ61</f>
        <v>6.84</v>
      </c>
      <c r="S61" s="21">
        <f>参数输入!CK61</f>
        <v>40</v>
      </c>
      <c r="T61" s="21">
        <f>参数输入!CL61</f>
        <v>2.5</v>
      </c>
      <c r="W61" s="18"/>
      <c r="AD61" s="21"/>
      <c r="AF61" s="18"/>
      <c r="AG61" s="18"/>
      <c r="AH61" s="18"/>
      <c r="AI61" s="18"/>
      <c r="AJ61" s="18"/>
      <c r="AK61" s="18"/>
      <c r="AL61" s="18"/>
      <c r="AO61" s="18"/>
      <c r="AP61" s="18"/>
      <c r="AQ61" s="18"/>
      <c r="AR61" s="18"/>
      <c r="AS61" s="18"/>
      <c r="AT61" s="18"/>
      <c r="AU61" s="18"/>
    </row>
    <row r="62" spans="2:67">
      <c r="D62" s="18">
        <v>2059</v>
      </c>
      <c r="E62" s="23" t="e">
        <f>参数输入!V62</f>
        <v>#N/A</v>
      </c>
      <c r="F62" s="23" t="e">
        <f>参数输入!W62</f>
        <v>#N/A</v>
      </c>
      <c r="G62" s="23" t="e">
        <f>参数输入!X62</f>
        <v>#N/A</v>
      </c>
      <c r="H62" s="23" t="e">
        <f>参数输入!Y62</f>
        <v>#N/A</v>
      </c>
      <c r="I62" s="23" t="e">
        <f>参数输入!Z62</f>
        <v>#N/A</v>
      </c>
      <c r="J62" s="23" t="e">
        <f>参数输入!AA62</f>
        <v>#N/A</v>
      </c>
      <c r="K62" s="23" t="e">
        <f>参数输入!AB62</f>
        <v>#N/A</v>
      </c>
      <c r="M62" s="18">
        <v>2059</v>
      </c>
      <c r="N62" s="21">
        <f>参数输入!CF62</f>
        <v>23.57</v>
      </c>
      <c r="O62" s="21">
        <f>参数输入!CG62</f>
        <v>19.5</v>
      </c>
      <c r="P62" s="21">
        <f>参数输入!CH62</f>
        <v>9.5039999999999996</v>
      </c>
      <c r="Q62" s="21">
        <f>参数输入!CI62</f>
        <v>7.92</v>
      </c>
      <c r="R62" s="21">
        <f>参数输入!CJ62</f>
        <v>6.84</v>
      </c>
      <c r="S62" s="21">
        <f>参数输入!CK62</f>
        <v>40</v>
      </c>
      <c r="T62" s="21">
        <f>参数输入!CL62</f>
        <v>2.5</v>
      </c>
      <c r="W62" s="18"/>
      <c r="AD62" s="21"/>
      <c r="AF62" s="18"/>
      <c r="AG62" s="18"/>
      <c r="AH62" s="18"/>
      <c r="AI62" s="18"/>
      <c r="AJ62" s="18"/>
      <c r="AK62" s="18"/>
      <c r="AL62" s="18"/>
      <c r="AO62" s="18"/>
      <c r="AP62" s="18"/>
      <c r="AQ62" s="18"/>
      <c r="AR62" s="18"/>
      <c r="AS62" s="18"/>
      <c r="AT62" s="18"/>
      <c r="AU62" s="18"/>
    </row>
    <row r="63" spans="2:67">
      <c r="D63" s="18">
        <v>2060</v>
      </c>
      <c r="E63" s="23" t="e">
        <f>参数输入!V63</f>
        <v>#N/A</v>
      </c>
      <c r="F63" s="23" t="e">
        <f>参数输入!W63</f>
        <v>#N/A</v>
      </c>
      <c r="G63" s="23" t="e">
        <f>参数输入!X63</f>
        <v>#N/A</v>
      </c>
      <c r="H63" s="23" t="e">
        <f>参数输入!Y63</f>
        <v>#N/A</v>
      </c>
      <c r="I63" s="23" t="e">
        <f>参数输入!Z63</f>
        <v>#N/A</v>
      </c>
      <c r="J63" s="23" t="e">
        <f>参数输入!AA63</f>
        <v>#N/A</v>
      </c>
      <c r="K63" s="23" t="e">
        <f>参数输入!AB63</f>
        <v>#N/A</v>
      </c>
      <c r="M63" s="18">
        <v>2060</v>
      </c>
      <c r="N63" s="21">
        <f>参数输入!CF63</f>
        <v>23.57</v>
      </c>
      <c r="O63" s="21">
        <f>参数输入!CG63</f>
        <v>19.5</v>
      </c>
      <c r="P63" s="21">
        <f>参数输入!CH63</f>
        <v>9.5039999999999996</v>
      </c>
      <c r="Q63" s="21">
        <f>参数输入!CI63</f>
        <v>7.92</v>
      </c>
      <c r="R63" s="21">
        <f>参数输入!CJ63</f>
        <v>6.84</v>
      </c>
      <c r="S63" s="21">
        <f>参数输入!CK63</f>
        <v>40</v>
      </c>
      <c r="T63" s="21">
        <f>参数输入!CL63</f>
        <v>2.5</v>
      </c>
      <c r="W63" s="18"/>
      <c r="AD63" s="21"/>
      <c r="AF63" s="18"/>
      <c r="AG63" s="18"/>
      <c r="AH63" s="18"/>
      <c r="AI63" s="18"/>
      <c r="AJ63" s="18"/>
      <c r="AK63" s="18"/>
      <c r="AL63" s="18"/>
      <c r="AO63" s="18"/>
      <c r="AP63" s="18"/>
      <c r="AQ63" s="18"/>
      <c r="AR63" s="18"/>
      <c r="AS63" s="18"/>
      <c r="AT63" s="18"/>
      <c r="AU63" s="18"/>
    </row>
    <row r="64" spans="2:67">
      <c r="B64" s="19" t="s">
        <v>13</v>
      </c>
      <c r="C64" s="18" t="s">
        <v>47</v>
      </c>
      <c r="E64" s="23"/>
      <c r="F64" s="23"/>
      <c r="G64" s="23"/>
      <c r="H64" s="23"/>
      <c r="I64" s="23"/>
      <c r="J64" s="23"/>
      <c r="K64" s="23"/>
      <c r="N64" s="18"/>
      <c r="U64" s="21"/>
      <c r="W64" s="18"/>
      <c r="AD64" s="21"/>
      <c r="AF64" s="18"/>
      <c r="AM64" s="21"/>
      <c r="AO64" s="18"/>
      <c r="AV64" s="21"/>
      <c r="BN64" s="113" t="s">
        <v>48</v>
      </c>
      <c r="BO64" s="113"/>
    </row>
    <row r="65" spans="1:130" s="22" customFormat="1">
      <c r="A65" s="22" t="s">
        <v>34</v>
      </c>
      <c r="B65" s="22" t="s">
        <v>43</v>
      </c>
      <c r="C65" s="22" t="s">
        <v>41</v>
      </c>
      <c r="D65" s="22">
        <v>2000</v>
      </c>
      <c r="E65" s="22">
        <v>2001</v>
      </c>
      <c r="F65" s="22">
        <v>2002</v>
      </c>
      <c r="G65" s="22">
        <v>2003</v>
      </c>
      <c r="H65" s="22">
        <v>2004</v>
      </c>
      <c r="I65" s="22">
        <v>2005</v>
      </c>
      <c r="J65" s="22">
        <v>2006</v>
      </c>
      <c r="K65" s="22">
        <v>2007</v>
      </c>
      <c r="L65" s="22">
        <v>2008</v>
      </c>
      <c r="M65" s="22">
        <v>2009</v>
      </c>
      <c r="N65" s="22">
        <v>2010</v>
      </c>
      <c r="O65" s="22">
        <v>2011</v>
      </c>
      <c r="P65" s="22">
        <v>2012</v>
      </c>
      <c r="Q65" s="22">
        <v>2013</v>
      </c>
      <c r="R65" s="22">
        <v>2014</v>
      </c>
      <c r="S65" s="22">
        <v>2015</v>
      </c>
      <c r="T65" s="22">
        <v>2016</v>
      </c>
      <c r="U65" s="22">
        <v>2017</v>
      </c>
      <c r="V65" s="22">
        <v>2018</v>
      </c>
      <c r="W65" s="22">
        <v>2019</v>
      </c>
      <c r="X65" s="22">
        <v>2020</v>
      </c>
      <c r="Y65" s="22">
        <v>2021</v>
      </c>
      <c r="Z65" s="22">
        <v>2022</v>
      </c>
      <c r="AA65" s="22">
        <v>2023</v>
      </c>
      <c r="AB65" s="22">
        <v>2024</v>
      </c>
      <c r="AC65" s="22">
        <v>2025</v>
      </c>
      <c r="AD65" s="22">
        <v>2026</v>
      </c>
      <c r="AE65" s="22">
        <v>2027</v>
      </c>
      <c r="AF65" s="22">
        <v>2028</v>
      </c>
      <c r="AG65" s="22">
        <v>2029</v>
      </c>
      <c r="AH65" s="22">
        <v>2030</v>
      </c>
      <c r="AI65" s="22">
        <v>2031</v>
      </c>
      <c r="AJ65" s="22">
        <v>2032</v>
      </c>
      <c r="AK65" s="22">
        <v>2033</v>
      </c>
      <c r="AL65" s="22">
        <v>2034</v>
      </c>
      <c r="AM65" s="22">
        <v>2035</v>
      </c>
      <c r="AN65" s="22">
        <v>2036</v>
      </c>
      <c r="AO65" s="22">
        <v>2037</v>
      </c>
      <c r="AP65" s="22">
        <v>2038</v>
      </c>
      <c r="AQ65" s="22">
        <v>2039</v>
      </c>
      <c r="AR65" s="22">
        <v>2040</v>
      </c>
      <c r="AS65" s="22">
        <v>2041</v>
      </c>
      <c r="AT65" s="22">
        <v>2042</v>
      </c>
      <c r="AU65" s="22">
        <v>2043</v>
      </c>
      <c r="AV65" s="22">
        <v>2044</v>
      </c>
      <c r="AW65" s="22">
        <v>2045</v>
      </c>
      <c r="AX65" s="22">
        <v>2046</v>
      </c>
      <c r="AY65" s="22">
        <v>2047</v>
      </c>
      <c r="AZ65" s="22">
        <v>2048</v>
      </c>
      <c r="BA65" s="22">
        <v>2049</v>
      </c>
      <c r="BB65" s="22">
        <v>2050</v>
      </c>
      <c r="BC65" s="22">
        <v>2051</v>
      </c>
      <c r="BD65" s="22">
        <v>2052</v>
      </c>
      <c r="BE65" s="22">
        <v>2053</v>
      </c>
      <c r="BF65" s="22">
        <v>2054</v>
      </c>
      <c r="BG65" s="22">
        <v>2055</v>
      </c>
      <c r="BH65" s="22">
        <v>2056</v>
      </c>
      <c r="BI65" s="22">
        <v>2057</v>
      </c>
      <c r="BJ65" s="22">
        <v>2058</v>
      </c>
      <c r="BK65" s="22">
        <v>2059</v>
      </c>
      <c r="BL65" s="22">
        <v>2060</v>
      </c>
      <c r="BM65" s="22" t="s">
        <v>46</v>
      </c>
      <c r="BP65" s="22" t="s">
        <v>41</v>
      </c>
      <c r="BQ65" s="22">
        <v>2000</v>
      </c>
      <c r="BR65" s="22">
        <v>2001</v>
      </c>
      <c r="BS65" s="22">
        <v>2002</v>
      </c>
      <c r="BT65" s="22">
        <v>2003</v>
      </c>
      <c r="BU65" s="22">
        <v>2004</v>
      </c>
      <c r="BV65" s="22">
        <v>2005</v>
      </c>
      <c r="BW65" s="22">
        <v>2006</v>
      </c>
      <c r="BX65" s="22">
        <v>2007</v>
      </c>
      <c r="BY65" s="22">
        <v>2008</v>
      </c>
      <c r="BZ65" s="22">
        <v>2009</v>
      </c>
      <c r="CA65" s="22">
        <v>2010</v>
      </c>
      <c r="CB65" s="22">
        <v>2011</v>
      </c>
      <c r="CC65" s="22">
        <v>2012</v>
      </c>
      <c r="CD65" s="22">
        <v>2013</v>
      </c>
      <c r="CE65" s="22">
        <v>2014</v>
      </c>
      <c r="CF65" s="22">
        <v>2015</v>
      </c>
      <c r="CG65" s="22">
        <v>2016</v>
      </c>
      <c r="CH65" s="22">
        <v>2017</v>
      </c>
      <c r="CI65" s="22">
        <v>2018</v>
      </c>
      <c r="CJ65" s="22">
        <v>2019</v>
      </c>
      <c r="CK65" s="22">
        <v>2020</v>
      </c>
      <c r="CL65" s="22">
        <v>2021</v>
      </c>
      <c r="CM65" s="22">
        <v>2022</v>
      </c>
      <c r="CN65" s="22">
        <v>2023</v>
      </c>
      <c r="CO65" s="22">
        <v>2024</v>
      </c>
      <c r="CP65" s="22">
        <v>2025</v>
      </c>
      <c r="CQ65" s="22">
        <v>2026</v>
      </c>
      <c r="CR65" s="22">
        <v>2027</v>
      </c>
      <c r="CS65" s="22">
        <v>2028</v>
      </c>
      <c r="CT65" s="22">
        <v>2029</v>
      </c>
      <c r="CU65" s="22">
        <v>2030</v>
      </c>
      <c r="CV65" s="22">
        <v>2031</v>
      </c>
      <c r="CW65" s="22">
        <v>2032</v>
      </c>
      <c r="CX65" s="22">
        <v>2033</v>
      </c>
      <c r="CY65" s="22">
        <v>2034</v>
      </c>
      <c r="CZ65" s="22">
        <v>2035</v>
      </c>
      <c r="DA65" s="22">
        <v>2036</v>
      </c>
      <c r="DB65" s="22">
        <v>2037</v>
      </c>
      <c r="DC65" s="22">
        <v>2038</v>
      </c>
      <c r="DD65" s="22">
        <v>2039</v>
      </c>
      <c r="DE65" s="22">
        <v>2040</v>
      </c>
      <c r="DF65" s="22">
        <v>2041</v>
      </c>
      <c r="DG65" s="22">
        <v>2042</v>
      </c>
      <c r="DH65" s="22">
        <v>2043</v>
      </c>
      <c r="DI65" s="22">
        <v>2044</v>
      </c>
      <c r="DJ65" s="22">
        <v>2045</v>
      </c>
      <c r="DK65" s="22">
        <v>2046</v>
      </c>
      <c r="DL65" s="22">
        <v>2047</v>
      </c>
      <c r="DM65" s="22">
        <v>2048</v>
      </c>
      <c r="DN65" s="22">
        <v>2049</v>
      </c>
      <c r="DO65" s="22">
        <v>2050</v>
      </c>
      <c r="DP65" s="22">
        <v>2051</v>
      </c>
      <c r="DQ65" s="22">
        <v>2052</v>
      </c>
      <c r="DR65" s="22">
        <v>2053</v>
      </c>
      <c r="DS65" s="22">
        <v>2054</v>
      </c>
      <c r="DT65" s="22">
        <v>2055</v>
      </c>
      <c r="DU65" s="22">
        <v>2056</v>
      </c>
      <c r="DV65" s="22">
        <v>2057</v>
      </c>
      <c r="DW65" s="22">
        <v>2058</v>
      </c>
      <c r="DX65" s="22">
        <v>2059</v>
      </c>
      <c r="DY65" s="22">
        <v>2060</v>
      </c>
      <c r="DZ65" s="22" t="s">
        <v>49</v>
      </c>
    </row>
    <row r="66" spans="1:130">
      <c r="A66" s="18">
        <v>0</v>
      </c>
      <c r="B66" s="15">
        <f>B2</f>
        <v>0</v>
      </c>
      <c r="C66" s="18">
        <v>2000</v>
      </c>
      <c r="D66" s="25">
        <f>VLOOKUP($C$66,$D$3:$K$63,$A$68,0)*B66</f>
        <v>0</v>
      </c>
      <c r="E66" s="25"/>
      <c r="F66" s="25"/>
      <c r="G66" s="25"/>
      <c r="H66" s="25"/>
      <c r="I66" s="25"/>
      <c r="J66" s="25"/>
      <c r="K66" s="25"/>
      <c r="L66" s="25"/>
      <c r="M66" s="25"/>
      <c r="N66" s="25"/>
      <c r="O66" s="25"/>
      <c r="P66" s="25"/>
      <c r="Q66" s="25"/>
      <c r="R66" s="25"/>
      <c r="S66" s="25"/>
      <c r="T66" s="25"/>
      <c r="U66" s="25"/>
      <c r="V66" s="25"/>
      <c r="W66" s="25"/>
      <c r="X66" s="25"/>
      <c r="Y66" s="25"/>
      <c r="Z66" s="25"/>
      <c r="AA66" s="25"/>
      <c r="AB66" s="25"/>
      <c r="AC66" s="25"/>
      <c r="AD66" s="25"/>
      <c r="AE66" s="25"/>
      <c r="AF66" s="25"/>
      <c r="AG66" s="25"/>
      <c r="AH66" s="25"/>
      <c r="AI66" s="25"/>
      <c r="AJ66" s="25"/>
      <c r="AK66" s="25"/>
      <c r="AL66" s="25"/>
      <c r="AM66" s="25"/>
      <c r="AN66" s="25"/>
      <c r="AO66" s="25"/>
      <c r="AP66" s="25"/>
      <c r="AQ66" s="25"/>
      <c r="AR66" s="25"/>
      <c r="AS66" s="25"/>
      <c r="AT66" s="25"/>
      <c r="AU66" s="25"/>
      <c r="AV66" s="25"/>
      <c r="AW66" s="25"/>
      <c r="AX66" s="25"/>
      <c r="AY66" s="25"/>
      <c r="AZ66" s="25"/>
      <c r="BA66" s="25"/>
      <c r="BB66" s="25"/>
      <c r="BC66" s="25"/>
      <c r="BD66" s="25"/>
      <c r="BE66" s="25"/>
      <c r="BF66" s="25"/>
      <c r="BG66" s="25"/>
      <c r="BH66" s="25"/>
      <c r="BI66" s="25"/>
      <c r="BJ66" s="25"/>
      <c r="BK66" s="25"/>
      <c r="BL66" s="25"/>
      <c r="BM66" s="21">
        <f>SUM(D66:BL66)</f>
        <v>0</v>
      </c>
      <c r="BP66" s="18">
        <v>2000</v>
      </c>
      <c r="BQ66" s="14" t="e">
        <f>D66/$BM66</f>
        <v>#DIV/0!</v>
      </c>
      <c r="BR66" s="14" t="e">
        <f t="shared" ref="BR66:CG81" si="7">E66/$BM66</f>
        <v>#DIV/0!</v>
      </c>
      <c r="BS66" s="14" t="e">
        <f t="shared" si="7"/>
        <v>#DIV/0!</v>
      </c>
      <c r="BT66" s="14" t="e">
        <f t="shared" si="7"/>
        <v>#DIV/0!</v>
      </c>
      <c r="BU66" s="14" t="e">
        <f t="shared" si="7"/>
        <v>#DIV/0!</v>
      </c>
      <c r="BV66" s="14" t="e">
        <f t="shared" si="7"/>
        <v>#DIV/0!</v>
      </c>
      <c r="BW66" s="14" t="e">
        <f t="shared" si="7"/>
        <v>#DIV/0!</v>
      </c>
      <c r="BX66" s="14" t="e">
        <f t="shared" si="7"/>
        <v>#DIV/0!</v>
      </c>
      <c r="BY66" s="14" t="e">
        <f t="shared" si="7"/>
        <v>#DIV/0!</v>
      </c>
      <c r="BZ66" s="14" t="e">
        <f t="shared" si="7"/>
        <v>#DIV/0!</v>
      </c>
      <c r="CA66" s="14" t="e">
        <f t="shared" si="7"/>
        <v>#DIV/0!</v>
      </c>
      <c r="CB66" s="14" t="e">
        <f t="shared" si="7"/>
        <v>#DIV/0!</v>
      </c>
      <c r="CC66" s="14" t="e">
        <f t="shared" si="7"/>
        <v>#DIV/0!</v>
      </c>
      <c r="CD66" s="14" t="e">
        <f t="shared" si="7"/>
        <v>#DIV/0!</v>
      </c>
      <c r="CE66" s="14" t="e">
        <f t="shared" si="7"/>
        <v>#DIV/0!</v>
      </c>
      <c r="CF66" s="14" t="e">
        <f t="shared" si="7"/>
        <v>#DIV/0!</v>
      </c>
      <c r="CG66" s="14" t="e">
        <f t="shared" si="7"/>
        <v>#DIV/0!</v>
      </c>
      <c r="CH66" s="14" t="e">
        <f t="shared" ref="CH66:CM81" si="8">U66/$BM66</f>
        <v>#DIV/0!</v>
      </c>
      <c r="CI66" s="14" t="e">
        <f t="shared" si="8"/>
        <v>#DIV/0!</v>
      </c>
      <c r="CJ66" s="14" t="e">
        <f t="shared" si="8"/>
        <v>#DIV/0!</v>
      </c>
      <c r="CK66" s="14" t="e">
        <f t="shared" si="8"/>
        <v>#DIV/0!</v>
      </c>
      <c r="CL66" s="14" t="e">
        <f t="shared" si="8"/>
        <v>#DIV/0!</v>
      </c>
      <c r="CM66" s="14" t="e">
        <f>Z66/$BM66</f>
        <v>#DIV/0!</v>
      </c>
      <c r="CN66" s="14" t="e">
        <f t="shared" ref="CN66:DC81" si="9">AA66/$BM66</f>
        <v>#DIV/0!</v>
      </c>
      <c r="CO66" s="14" t="e">
        <f t="shared" si="9"/>
        <v>#DIV/0!</v>
      </c>
      <c r="CP66" s="14" t="e">
        <f t="shared" si="9"/>
        <v>#DIV/0!</v>
      </c>
      <c r="CQ66" s="14" t="e">
        <f t="shared" si="9"/>
        <v>#DIV/0!</v>
      </c>
      <c r="CR66" s="14" t="e">
        <f t="shared" si="9"/>
        <v>#DIV/0!</v>
      </c>
      <c r="CS66" s="14" t="e">
        <f t="shared" si="9"/>
        <v>#DIV/0!</v>
      </c>
      <c r="CT66" s="14" t="e">
        <f t="shared" si="9"/>
        <v>#DIV/0!</v>
      </c>
      <c r="CU66" s="14" t="e">
        <f t="shared" si="9"/>
        <v>#DIV/0!</v>
      </c>
      <c r="CV66" s="14" t="e">
        <f t="shared" si="9"/>
        <v>#DIV/0!</v>
      </c>
      <c r="CW66" s="14" t="e">
        <f t="shared" si="9"/>
        <v>#DIV/0!</v>
      </c>
      <c r="CX66" s="14" t="e">
        <f t="shared" si="9"/>
        <v>#DIV/0!</v>
      </c>
      <c r="CY66" s="14" t="e">
        <f t="shared" si="9"/>
        <v>#DIV/0!</v>
      </c>
      <c r="CZ66" s="14" t="e">
        <f t="shared" si="9"/>
        <v>#DIV/0!</v>
      </c>
      <c r="DA66" s="14" t="e">
        <f t="shared" si="9"/>
        <v>#DIV/0!</v>
      </c>
      <c r="DB66" s="14" t="e">
        <f t="shared" si="9"/>
        <v>#DIV/0!</v>
      </c>
      <c r="DC66" s="14" t="e">
        <f t="shared" si="9"/>
        <v>#DIV/0!</v>
      </c>
      <c r="DD66" s="14" t="e">
        <f t="shared" ref="DD66:DS81" si="10">AQ66/$BM66</f>
        <v>#DIV/0!</v>
      </c>
      <c r="DE66" s="14" t="e">
        <f t="shared" si="10"/>
        <v>#DIV/0!</v>
      </c>
      <c r="DF66" s="14" t="e">
        <f t="shared" si="10"/>
        <v>#DIV/0!</v>
      </c>
      <c r="DG66" s="14" t="e">
        <f t="shared" si="10"/>
        <v>#DIV/0!</v>
      </c>
      <c r="DH66" s="14" t="e">
        <f t="shared" si="10"/>
        <v>#DIV/0!</v>
      </c>
      <c r="DI66" s="14" t="e">
        <f t="shared" si="10"/>
        <v>#DIV/0!</v>
      </c>
      <c r="DJ66" s="14" t="e">
        <f t="shared" si="10"/>
        <v>#DIV/0!</v>
      </c>
      <c r="DK66" s="14" t="e">
        <f t="shared" si="10"/>
        <v>#DIV/0!</v>
      </c>
      <c r="DL66" s="14" t="e">
        <f t="shared" si="10"/>
        <v>#DIV/0!</v>
      </c>
      <c r="DM66" s="14" t="e">
        <f t="shared" si="10"/>
        <v>#DIV/0!</v>
      </c>
      <c r="DN66" s="14" t="e">
        <f t="shared" si="10"/>
        <v>#DIV/0!</v>
      </c>
      <c r="DO66" s="14" t="e">
        <f t="shared" si="10"/>
        <v>#DIV/0!</v>
      </c>
      <c r="DP66" s="14" t="e">
        <f t="shared" si="10"/>
        <v>#DIV/0!</v>
      </c>
      <c r="DQ66" s="14" t="e">
        <f t="shared" si="10"/>
        <v>#DIV/0!</v>
      </c>
      <c r="DR66" s="14" t="e">
        <f t="shared" si="10"/>
        <v>#DIV/0!</v>
      </c>
      <c r="DS66" s="14" t="e">
        <f t="shared" si="10"/>
        <v>#DIV/0!</v>
      </c>
      <c r="DT66" s="14" t="e">
        <f t="shared" ref="DT66:DY81" si="11">BG66/$BM66</f>
        <v>#DIV/0!</v>
      </c>
      <c r="DU66" s="14" t="e">
        <f t="shared" si="11"/>
        <v>#DIV/0!</v>
      </c>
      <c r="DV66" s="14" t="e">
        <f t="shared" si="11"/>
        <v>#DIV/0!</v>
      </c>
      <c r="DW66" s="14" t="e">
        <f t="shared" si="11"/>
        <v>#DIV/0!</v>
      </c>
      <c r="DX66" s="14" t="e">
        <f t="shared" si="11"/>
        <v>#DIV/0!</v>
      </c>
      <c r="DY66" s="14" t="e">
        <f t="shared" si="11"/>
        <v>#DIV/0!</v>
      </c>
      <c r="DZ66" s="14" t="e">
        <f>SUM(BQ66:DY66)</f>
        <v>#DIV/0!</v>
      </c>
    </row>
    <row r="67" spans="1:130">
      <c r="A67" s="18">
        <v>1</v>
      </c>
      <c r="B67" s="15">
        <f t="shared" ref="B67:B86" si="12">B3</f>
        <v>0.125</v>
      </c>
      <c r="C67" s="18">
        <v>2001</v>
      </c>
      <c r="D67" s="25">
        <f>VLOOKUP($C$66,$D$3:$K$63,$A$68,0)*(B67-B66)</f>
        <v>0</v>
      </c>
      <c r="E67" s="25">
        <f>VLOOKUP($C$67,$D$3:$K$63,$A$68,0)*B66</f>
        <v>0</v>
      </c>
      <c r="F67" s="25"/>
      <c r="G67" s="25"/>
      <c r="H67" s="25"/>
      <c r="I67" s="25"/>
      <c r="J67" s="25"/>
      <c r="K67" s="25"/>
      <c r="L67" s="25"/>
      <c r="M67" s="25"/>
      <c r="N67" s="25"/>
      <c r="O67" s="25"/>
      <c r="P67" s="25"/>
      <c r="Q67" s="25"/>
      <c r="R67" s="25"/>
      <c r="S67" s="25"/>
      <c r="T67" s="25"/>
      <c r="U67" s="25"/>
      <c r="V67" s="25"/>
      <c r="W67" s="25"/>
      <c r="X67" s="25"/>
      <c r="Y67" s="25"/>
      <c r="Z67" s="25"/>
      <c r="AA67" s="25"/>
      <c r="AB67" s="25"/>
      <c r="AC67" s="25"/>
      <c r="AD67" s="25"/>
      <c r="AE67" s="25"/>
      <c r="AF67" s="25"/>
      <c r="AG67" s="25"/>
      <c r="AH67" s="25"/>
      <c r="AI67" s="25"/>
      <c r="AJ67" s="25"/>
      <c r="AK67" s="25"/>
      <c r="AL67" s="25"/>
      <c r="AM67" s="25"/>
      <c r="AN67" s="25"/>
      <c r="AO67" s="25"/>
      <c r="AP67" s="25"/>
      <c r="AQ67" s="25"/>
      <c r="AR67" s="25"/>
      <c r="AS67" s="25"/>
      <c r="AT67" s="25"/>
      <c r="AU67" s="25"/>
      <c r="AV67" s="25"/>
      <c r="AW67" s="25"/>
      <c r="AX67" s="25"/>
      <c r="AY67" s="25"/>
      <c r="AZ67" s="25"/>
      <c r="BA67" s="25"/>
      <c r="BB67" s="25"/>
      <c r="BC67" s="25"/>
      <c r="BD67" s="25"/>
      <c r="BE67" s="25"/>
      <c r="BF67" s="25"/>
      <c r="BG67" s="25"/>
      <c r="BH67" s="25"/>
      <c r="BI67" s="25"/>
      <c r="BJ67" s="25"/>
      <c r="BK67" s="25"/>
      <c r="BL67" s="25"/>
      <c r="BM67" s="21">
        <f t="shared" ref="BM67:BM126" si="13">SUM(D67:BL67)</f>
        <v>0</v>
      </c>
      <c r="BP67" s="18">
        <v>2001</v>
      </c>
      <c r="BQ67" s="14" t="e">
        <f t="shared" ref="BQ67:CF96" si="14">D67/$BM67</f>
        <v>#DIV/0!</v>
      </c>
      <c r="BR67" s="14" t="e">
        <f t="shared" si="7"/>
        <v>#DIV/0!</v>
      </c>
      <c r="BS67" s="14" t="e">
        <f t="shared" si="7"/>
        <v>#DIV/0!</v>
      </c>
      <c r="BT67" s="14" t="e">
        <f t="shared" si="7"/>
        <v>#DIV/0!</v>
      </c>
      <c r="BU67" s="14" t="e">
        <f t="shared" si="7"/>
        <v>#DIV/0!</v>
      </c>
      <c r="BV67" s="14" t="e">
        <f t="shared" si="7"/>
        <v>#DIV/0!</v>
      </c>
      <c r="BW67" s="14" t="e">
        <f t="shared" si="7"/>
        <v>#DIV/0!</v>
      </c>
      <c r="BX67" s="14" t="e">
        <f t="shared" si="7"/>
        <v>#DIV/0!</v>
      </c>
      <c r="BY67" s="14" t="e">
        <f t="shared" si="7"/>
        <v>#DIV/0!</v>
      </c>
      <c r="BZ67" s="14" t="e">
        <f t="shared" si="7"/>
        <v>#DIV/0!</v>
      </c>
      <c r="CA67" s="14" t="e">
        <f t="shared" si="7"/>
        <v>#DIV/0!</v>
      </c>
      <c r="CB67" s="14" t="e">
        <f t="shared" si="7"/>
        <v>#DIV/0!</v>
      </c>
      <c r="CC67" s="14" t="e">
        <f t="shared" si="7"/>
        <v>#DIV/0!</v>
      </c>
      <c r="CD67" s="14" t="e">
        <f t="shared" si="7"/>
        <v>#DIV/0!</v>
      </c>
      <c r="CE67" s="14" t="e">
        <f t="shared" si="7"/>
        <v>#DIV/0!</v>
      </c>
      <c r="CF67" s="14" t="e">
        <f t="shared" si="7"/>
        <v>#DIV/0!</v>
      </c>
      <c r="CG67" s="14" t="e">
        <f t="shared" si="7"/>
        <v>#DIV/0!</v>
      </c>
      <c r="CH67" s="14" t="e">
        <f t="shared" si="8"/>
        <v>#DIV/0!</v>
      </c>
      <c r="CI67" s="14" t="e">
        <f t="shared" si="8"/>
        <v>#DIV/0!</v>
      </c>
      <c r="CJ67" s="14" t="e">
        <f t="shared" si="8"/>
        <v>#DIV/0!</v>
      </c>
      <c r="CK67" s="14" t="e">
        <f t="shared" si="8"/>
        <v>#DIV/0!</v>
      </c>
      <c r="CL67" s="14" t="e">
        <f t="shared" si="8"/>
        <v>#DIV/0!</v>
      </c>
      <c r="CM67" s="14" t="e">
        <f t="shared" si="8"/>
        <v>#DIV/0!</v>
      </c>
      <c r="CN67" s="14" t="e">
        <f t="shared" si="9"/>
        <v>#DIV/0!</v>
      </c>
      <c r="CO67" s="14" t="e">
        <f t="shared" si="9"/>
        <v>#DIV/0!</v>
      </c>
      <c r="CP67" s="14" t="e">
        <f t="shared" si="9"/>
        <v>#DIV/0!</v>
      </c>
      <c r="CQ67" s="14" t="e">
        <f t="shared" si="9"/>
        <v>#DIV/0!</v>
      </c>
      <c r="CR67" s="14" t="e">
        <f t="shared" si="9"/>
        <v>#DIV/0!</v>
      </c>
      <c r="CS67" s="14" t="e">
        <f t="shared" si="9"/>
        <v>#DIV/0!</v>
      </c>
      <c r="CT67" s="14" t="e">
        <f t="shared" si="9"/>
        <v>#DIV/0!</v>
      </c>
      <c r="CU67" s="14" t="e">
        <f t="shared" si="9"/>
        <v>#DIV/0!</v>
      </c>
      <c r="CV67" s="14" t="e">
        <f t="shared" si="9"/>
        <v>#DIV/0!</v>
      </c>
      <c r="CW67" s="14" t="e">
        <f t="shared" si="9"/>
        <v>#DIV/0!</v>
      </c>
      <c r="CX67" s="14" t="e">
        <f t="shared" si="9"/>
        <v>#DIV/0!</v>
      </c>
      <c r="CY67" s="14" t="e">
        <f t="shared" si="9"/>
        <v>#DIV/0!</v>
      </c>
      <c r="CZ67" s="14" t="e">
        <f t="shared" si="9"/>
        <v>#DIV/0!</v>
      </c>
      <c r="DA67" s="14" t="e">
        <f t="shared" si="9"/>
        <v>#DIV/0!</v>
      </c>
      <c r="DB67" s="14" t="e">
        <f t="shared" si="9"/>
        <v>#DIV/0!</v>
      </c>
      <c r="DC67" s="14" t="e">
        <f t="shared" si="9"/>
        <v>#DIV/0!</v>
      </c>
      <c r="DD67" s="14" t="e">
        <f t="shared" si="10"/>
        <v>#DIV/0!</v>
      </c>
      <c r="DE67" s="14" t="e">
        <f t="shared" si="10"/>
        <v>#DIV/0!</v>
      </c>
      <c r="DF67" s="14" t="e">
        <f t="shared" si="10"/>
        <v>#DIV/0!</v>
      </c>
      <c r="DG67" s="14" t="e">
        <f t="shared" si="10"/>
        <v>#DIV/0!</v>
      </c>
      <c r="DH67" s="14" t="e">
        <f t="shared" si="10"/>
        <v>#DIV/0!</v>
      </c>
      <c r="DI67" s="14" t="e">
        <f t="shared" si="10"/>
        <v>#DIV/0!</v>
      </c>
      <c r="DJ67" s="14" t="e">
        <f t="shared" si="10"/>
        <v>#DIV/0!</v>
      </c>
      <c r="DK67" s="14" t="e">
        <f t="shared" si="10"/>
        <v>#DIV/0!</v>
      </c>
      <c r="DL67" s="14" t="e">
        <f t="shared" si="10"/>
        <v>#DIV/0!</v>
      </c>
      <c r="DM67" s="14" t="e">
        <f t="shared" si="10"/>
        <v>#DIV/0!</v>
      </c>
      <c r="DN67" s="14" t="e">
        <f t="shared" si="10"/>
        <v>#DIV/0!</v>
      </c>
      <c r="DO67" s="14" t="e">
        <f t="shared" si="10"/>
        <v>#DIV/0!</v>
      </c>
      <c r="DP67" s="14" t="e">
        <f t="shared" si="10"/>
        <v>#DIV/0!</v>
      </c>
      <c r="DQ67" s="14" t="e">
        <f t="shared" si="10"/>
        <v>#DIV/0!</v>
      </c>
      <c r="DR67" s="14" t="e">
        <f t="shared" si="10"/>
        <v>#DIV/0!</v>
      </c>
      <c r="DS67" s="14" t="e">
        <f t="shared" si="10"/>
        <v>#DIV/0!</v>
      </c>
      <c r="DT67" s="14" t="e">
        <f t="shared" si="11"/>
        <v>#DIV/0!</v>
      </c>
      <c r="DU67" s="14" t="e">
        <f t="shared" si="11"/>
        <v>#DIV/0!</v>
      </c>
      <c r="DV67" s="14" t="e">
        <f t="shared" si="11"/>
        <v>#DIV/0!</v>
      </c>
      <c r="DW67" s="14" t="e">
        <f t="shared" si="11"/>
        <v>#DIV/0!</v>
      </c>
      <c r="DX67" s="14" t="e">
        <f t="shared" si="11"/>
        <v>#DIV/0!</v>
      </c>
      <c r="DY67" s="14" t="e">
        <f t="shared" si="11"/>
        <v>#DIV/0!</v>
      </c>
      <c r="DZ67" s="14" t="e">
        <f t="shared" ref="DZ67:DZ126" si="15">SUM(BQ67:DY67)</f>
        <v>#DIV/0!</v>
      </c>
    </row>
    <row r="68" spans="1:130">
      <c r="A68" s="18">
        <v>2</v>
      </c>
      <c r="B68" s="15">
        <f t="shared" si="12"/>
        <v>0.25</v>
      </c>
      <c r="C68" s="18">
        <v>2002</v>
      </c>
      <c r="D68" s="25">
        <f t="shared" ref="D68:D86" si="16">VLOOKUP($C$66,$D$3:$K$63,$A$68,0)*(B68-B67)</f>
        <v>0</v>
      </c>
      <c r="E68" s="25">
        <f>VLOOKUP($C$67,$D$3:$K$63,$A$68,0)*(B67-B66)</f>
        <v>0</v>
      </c>
      <c r="F68" s="25">
        <f>VLOOKUP($C$68,$D$3:$K$63,$A$68,0)*B66</f>
        <v>0</v>
      </c>
      <c r="G68" s="25"/>
      <c r="H68" s="25"/>
      <c r="I68" s="25"/>
      <c r="J68" s="25"/>
      <c r="K68" s="25"/>
      <c r="L68" s="25"/>
      <c r="M68" s="25"/>
      <c r="N68" s="25"/>
      <c r="O68" s="25"/>
      <c r="P68" s="25"/>
      <c r="Q68" s="25"/>
      <c r="R68" s="25"/>
      <c r="S68" s="25"/>
      <c r="T68" s="25"/>
      <c r="U68" s="25"/>
      <c r="V68" s="25"/>
      <c r="W68" s="25"/>
      <c r="X68" s="25"/>
      <c r="Y68" s="25"/>
      <c r="Z68" s="25"/>
      <c r="AA68" s="25"/>
      <c r="AB68" s="25"/>
      <c r="AC68" s="25"/>
      <c r="AD68" s="25"/>
      <c r="AE68" s="25"/>
      <c r="AF68" s="25"/>
      <c r="AG68" s="25"/>
      <c r="AH68" s="25"/>
      <c r="AI68" s="25"/>
      <c r="AJ68" s="25"/>
      <c r="AK68" s="25"/>
      <c r="AL68" s="25"/>
      <c r="AM68" s="25"/>
      <c r="AN68" s="25"/>
      <c r="AO68" s="25"/>
      <c r="AP68" s="25"/>
      <c r="AQ68" s="25"/>
      <c r="AR68" s="25"/>
      <c r="AS68" s="25"/>
      <c r="AT68" s="25"/>
      <c r="AU68" s="25"/>
      <c r="AV68" s="25"/>
      <c r="AW68" s="25"/>
      <c r="AX68" s="25"/>
      <c r="AY68" s="25"/>
      <c r="AZ68" s="25"/>
      <c r="BA68" s="25"/>
      <c r="BB68" s="25"/>
      <c r="BC68" s="25"/>
      <c r="BD68" s="25"/>
      <c r="BE68" s="25"/>
      <c r="BF68" s="25"/>
      <c r="BG68" s="25"/>
      <c r="BH68" s="25"/>
      <c r="BI68" s="25"/>
      <c r="BJ68" s="25"/>
      <c r="BK68" s="25"/>
      <c r="BL68" s="25"/>
      <c r="BM68" s="21">
        <f t="shared" si="13"/>
        <v>0</v>
      </c>
      <c r="BP68" s="18">
        <v>2002</v>
      </c>
      <c r="BQ68" s="14" t="e">
        <f t="shared" si="14"/>
        <v>#DIV/0!</v>
      </c>
      <c r="BR68" s="14" t="e">
        <f t="shared" si="7"/>
        <v>#DIV/0!</v>
      </c>
      <c r="BS68" s="14" t="e">
        <f t="shared" si="7"/>
        <v>#DIV/0!</v>
      </c>
      <c r="BT68" s="14" t="e">
        <f t="shared" si="7"/>
        <v>#DIV/0!</v>
      </c>
      <c r="BU68" s="14" t="e">
        <f t="shared" si="7"/>
        <v>#DIV/0!</v>
      </c>
      <c r="BV68" s="14" t="e">
        <f t="shared" si="7"/>
        <v>#DIV/0!</v>
      </c>
      <c r="BW68" s="14" t="e">
        <f t="shared" si="7"/>
        <v>#DIV/0!</v>
      </c>
      <c r="BX68" s="14" t="e">
        <f t="shared" si="7"/>
        <v>#DIV/0!</v>
      </c>
      <c r="BY68" s="14" t="e">
        <f t="shared" si="7"/>
        <v>#DIV/0!</v>
      </c>
      <c r="BZ68" s="14" t="e">
        <f t="shared" si="7"/>
        <v>#DIV/0!</v>
      </c>
      <c r="CA68" s="14" t="e">
        <f t="shared" si="7"/>
        <v>#DIV/0!</v>
      </c>
      <c r="CB68" s="14" t="e">
        <f t="shared" si="7"/>
        <v>#DIV/0!</v>
      </c>
      <c r="CC68" s="14" t="e">
        <f t="shared" si="7"/>
        <v>#DIV/0!</v>
      </c>
      <c r="CD68" s="14" t="e">
        <f t="shared" si="7"/>
        <v>#DIV/0!</v>
      </c>
      <c r="CE68" s="14" t="e">
        <f t="shared" si="7"/>
        <v>#DIV/0!</v>
      </c>
      <c r="CF68" s="14" t="e">
        <f t="shared" si="7"/>
        <v>#DIV/0!</v>
      </c>
      <c r="CG68" s="14" t="e">
        <f t="shared" si="7"/>
        <v>#DIV/0!</v>
      </c>
      <c r="CH68" s="14" t="e">
        <f t="shared" si="8"/>
        <v>#DIV/0!</v>
      </c>
      <c r="CI68" s="14" t="e">
        <f t="shared" si="8"/>
        <v>#DIV/0!</v>
      </c>
      <c r="CJ68" s="14" t="e">
        <f t="shared" si="8"/>
        <v>#DIV/0!</v>
      </c>
      <c r="CK68" s="14" t="e">
        <f t="shared" si="8"/>
        <v>#DIV/0!</v>
      </c>
      <c r="CL68" s="14" t="e">
        <f t="shared" si="8"/>
        <v>#DIV/0!</v>
      </c>
      <c r="CM68" s="14" t="e">
        <f t="shared" si="8"/>
        <v>#DIV/0!</v>
      </c>
      <c r="CN68" s="14" t="e">
        <f t="shared" si="9"/>
        <v>#DIV/0!</v>
      </c>
      <c r="CO68" s="14" t="e">
        <f t="shared" si="9"/>
        <v>#DIV/0!</v>
      </c>
      <c r="CP68" s="14" t="e">
        <f t="shared" si="9"/>
        <v>#DIV/0!</v>
      </c>
      <c r="CQ68" s="14" t="e">
        <f t="shared" si="9"/>
        <v>#DIV/0!</v>
      </c>
      <c r="CR68" s="14" t="e">
        <f t="shared" si="9"/>
        <v>#DIV/0!</v>
      </c>
      <c r="CS68" s="14" t="e">
        <f t="shared" si="9"/>
        <v>#DIV/0!</v>
      </c>
      <c r="CT68" s="14" t="e">
        <f t="shared" si="9"/>
        <v>#DIV/0!</v>
      </c>
      <c r="CU68" s="14" t="e">
        <f t="shared" si="9"/>
        <v>#DIV/0!</v>
      </c>
      <c r="CV68" s="14" t="e">
        <f t="shared" si="9"/>
        <v>#DIV/0!</v>
      </c>
      <c r="CW68" s="14" t="e">
        <f t="shared" si="9"/>
        <v>#DIV/0!</v>
      </c>
      <c r="CX68" s="14" t="e">
        <f t="shared" si="9"/>
        <v>#DIV/0!</v>
      </c>
      <c r="CY68" s="14" t="e">
        <f t="shared" si="9"/>
        <v>#DIV/0!</v>
      </c>
      <c r="CZ68" s="14" t="e">
        <f t="shared" si="9"/>
        <v>#DIV/0!</v>
      </c>
      <c r="DA68" s="14" t="e">
        <f t="shared" si="9"/>
        <v>#DIV/0!</v>
      </c>
      <c r="DB68" s="14" t="e">
        <f t="shared" si="9"/>
        <v>#DIV/0!</v>
      </c>
      <c r="DC68" s="14" t="e">
        <f t="shared" si="9"/>
        <v>#DIV/0!</v>
      </c>
      <c r="DD68" s="14" t="e">
        <f t="shared" si="10"/>
        <v>#DIV/0!</v>
      </c>
      <c r="DE68" s="14" t="e">
        <f t="shared" si="10"/>
        <v>#DIV/0!</v>
      </c>
      <c r="DF68" s="14" t="e">
        <f t="shared" si="10"/>
        <v>#DIV/0!</v>
      </c>
      <c r="DG68" s="14" t="e">
        <f t="shared" si="10"/>
        <v>#DIV/0!</v>
      </c>
      <c r="DH68" s="14" t="e">
        <f t="shared" si="10"/>
        <v>#DIV/0!</v>
      </c>
      <c r="DI68" s="14" t="e">
        <f t="shared" si="10"/>
        <v>#DIV/0!</v>
      </c>
      <c r="DJ68" s="14" t="e">
        <f t="shared" si="10"/>
        <v>#DIV/0!</v>
      </c>
      <c r="DK68" s="14" t="e">
        <f t="shared" si="10"/>
        <v>#DIV/0!</v>
      </c>
      <c r="DL68" s="14" t="e">
        <f t="shared" si="10"/>
        <v>#DIV/0!</v>
      </c>
      <c r="DM68" s="14" t="e">
        <f t="shared" si="10"/>
        <v>#DIV/0!</v>
      </c>
      <c r="DN68" s="14" t="e">
        <f t="shared" si="10"/>
        <v>#DIV/0!</v>
      </c>
      <c r="DO68" s="14" t="e">
        <f t="shared" si="10"/>
        <v>#DIV/0!</v>
      </c>
      <c r="DP68" s="14" t="e">
        <f t="shared" si="10"/>
        <v>#DIV/0!</v>
      </c>
      <c r="DQ68" s="14" t="e">
        <f t="shared" si="10"/>
        <v>#DIV/0!</v>
      </c>
      <c r="DR68" s="14" t="e">
        <f t="shared" si="10"/>
        <v>#DIV/0!</v>
      </c>
      <c r="DS68" s="14" t="e">
        <f t="shared" si="10"/>
        <v>#DIV/0!</v>
      </c>
      <c r="DT68" s="14" t="e">
        <f t="shared" si="11"/>
        <v>#DIV/0!</v>
      </c>
      <c r="DU68" s="14" t="e">
        <f t="shared" si="11"/>
        <v>#DIV/0!</v>
      </c>
      <c r="DV68" s="14" t="e">
        <f t="shared" si="11"/>
        <v>#DIV/0!</v>
      </c>
      <c r="DW68" s="14" t="e">
        <f t="shared" si="11"/>
        <v>#DIV/0!</v>
      </c>
      <c r="DX68" s="14" t="e">
        <f t="shared" si="11"/>
        <v>#DIV/0!</v>
      </c>
      <c r="DY68" s="14" t="e">
        <f t="shared" si="11"/>
        <v>#DIV/0!</v>
      </c>
      <c r="DZ68" s="14" t="e">
        <f t="shared" si="15"/>
        <v>#DIV/0!</v>
      </c>
    </row>
    <row r="69" spans="1:130">
      <c r="A69" s="18">
        <v>3</v>
      </c>
      <c r="B69" s="15">
        <f t="shared" si="12"/>
        <v>0.375</v>
      </c>
      <c r="C69" s="18">
        <v>2003</v>
      </c>
      <c r="D69" s="25">
        <f t="shared" si="16"/>
        <v>0</v>
      </c>
      <c r="E69" s="25">
        <f t="shared" ref="E69:E87" si="17">VLOOKUP($C$67,$D$3:$K$63,$A$68,0)*(B68-B67)</f>
        <v>0</v>
      </c>
      <c r="F69" s="25">
        <f>VLOOKUP($C$68,$D$3:$K$63,$A$68,0)*(B67-B66)</f>
        <v>0</v>
      </c>
      <c r="G69" s="25">
        <f>VLOOKUP($C$69,$D$3:$K$63,$A$68,0)*B66</f>
        <v>0</v>
      </c>
      <c r="H69" s="25"/>
      <c r="I69" s="25"/>
      <c r="J69" s="25"/>
      <c r="K69" s="25"/>
      <c r="L69" s="25"/>
      <c r="M69" s="25"/>
      <c r="N69" s="25"/>
      <c r="O69" s="25"/>
      <c r="P69" s="25"/>
      <c r="Q69" s="25"/>
      <c r="R69" s="25"/>
      <c r="S69" s="25"/>
      <c r="T69" s="25"/>
      <c r="U69" s="25"/>
      <c r="V69" s="25"/>
      <c r="W69" s="25"/>
      <c r="X69" s="25"/>
      <c r="Y69" s="25"/>
      <c r="Z69" s="25"/>
      <c r="AA69" s="25"/>
      <c r="AB69" s="25"/>
      <c r="AC69" s="25"/>
      <c r="AD69" s="25"/>
      <c r="AE69" s="25"/>
      <c r="AF69" s="25"/>
      <c r="AG69" s="25"/>
      <c r="AH69" s="25"/>
      <c r="AI69" s="25"/>
      <c r="AJ69" s="25"/>
      <c r="AK69" s="25"/>
      <c r="AL69" s="25"/>
      <c r="AM69" s="25"/>
      <c r="AN69" s="25"/>
      <c r="AO69" s="25"/>
      <c r="AP69" s="25"/>
      <c r="AQ69" s="25"/>
      <c r="AR69" s="25"/>
      <c r="AS69" s="25"/>
      <c r="AT69" s="25"/>
      <c r="AU69" s="25"/>
      <c r="AV69" s="25"/>
      <c r="AW69" s="25"/>
      <c r="AX69" s="25"/>
      <c r="AY69" s="25"/>
      <c r="AZ69" s="25"/>
      <c r="BA69" s="25"/>
      <c r="BB69" s="25"/>
      <c r="BC69" s="25"/>
      <c r="BD69" s="25"/>
      <c r="BE69" s="25"/>
      <c r="BF69" s="25"/>
      <c r="BG69" s="25"/>
      <c r="BH69" s="25"/>
      <c r="BI69" s="25"/>
      <c r="BJ69" s="25"/>
      <c r="BK69" s="25"/>
      <c r="BL69" s="25"/>
      <c r="BM69" s="21">
        <f t="shared" si="13"/>
        <v>0</v>
      </c>
      <c r="BP69" s="18">
        <v>2003</v>
      </c>
      <c r="BQ69" s="14" t="e">
        <f t="shared" si="14"/>
        <v>#DIV/0!</v>
      </c>
      <c r="BR69" s="14" t="e">
        <f t="shared" si="7"/>
        <v>#DIV/0!</v>
      </c>
      <c r="BS69" s="14" t="e">
        <f t="shared" si="7"/>
        <v>#DIV/0!</v>
      </c>
      <c r="BT69" s="14" t="e">
        <f t="shared" si="7"/>
        <v>#DIV/0!</v>
      </c>
      <c r="BU69" s="14" t="e">
        <f t="shared" si="7"/>
        <v>#DIV/0!</v>
      </c>
      <c r="BV69" s="14" t="e">
        <f t="shared" si="7"/>
        <v>#DIV/0!</v>
      </c>
      <c r="BW69" s="14" t="e">
        <f t="shared" si="7"/>
        <v>#DIV/0!</v>
      </c>
      <c r="BX69" s="14" t="e">
        <f t="shared" si="7"/>
        <v>#DIV/0!</v>
      </c>
      <c r="BY69" s="14" t="e">
        <f t="shared" si="7"/>
        <v>#DIV/0!</v>
      </c>
      <c r="BZ69" s="14" t="e">
        <f t="shared" si="7"/>
        <v>#DIV/0!</v>
      </c>
      <c r="CA69" s="14" t="e">
        <f t="shared" si="7"/>
        <v>#DIV/0!</v>
      </c>
      <c r="CB69" s="14" t="e">
        <f t="shared" si="7"/>
        <v>#DIV/0!</v>
      </c>
      <c r="CC69" s="14" t="e">
        <f t="shared" si="7"/>
        <v>#DIV/0!</v>
      </c>
      <c r="CD69" s="14" t="e">
        <f t="shared" si="7"/>
        <v>#DIV/0!</v>
      </c>
      <c r="CE69" s="14" t="e">
        <f t="shared" si="7"/>
        <v>#DIV/0!</v>
      </c>
      <c r="CF69" s="14" t="e">
        <f t="shared" si="7"/>
        <v>#DIV/0!</v>
      </c>
      <c r="CG69" s="14" t="e">
        <f t="shared" si="7"/>
        <v>#DIV/0!</v>
      </c>
      <c r="CH69" s="14" t="e">
        <f t="shared" si="8"/>
        <v>#DIV/0!</v>
      </c>
      <c r="CI69" s="14" t="e">
        <f t="shared" si="8"/>
        <v>#DIV/0!</v>
      </c>
      <c r="CJ69" s="14" t="e">
        <f t="shared" si="8"/>
        <v>#DIV/0!</v>
      </c>
      <c r="CK69" s="14" t="e">
        <f t="shared" si="8"/>
        <v>#DIV/0!</v>
      </c>
      <c r="CL69" s="14" t="e">
        <f t="shared" si="8"/>
        <v>#DIV/0!</v>
      </c>
      <c r="CM69" s="14" t="e">
        <f t="shared" si="8"/>
        <v>#DIV/0!</v>
      </c>
      <c r="CN69" s="14" t="e">
        <f t="shared" si="9"/>
        <v>#DIV/0!</v>
      </c>
      <c r="CO69" s="14" t="e">
        <f t="shared" si="9"/>
        <v>#DIV/0!</v>
      </c>
      <c r="CP69" s="14" t="e">
        <f t="shared" si="9"/>
        <v>#DIV/0!</v>
      </c>
      <c r="CQ69" s="14" t="e">
        <f t="shared" si="9"/>
        <v>#DIV/0!</v>
      </c>
      <c r="CR69" s="14" t="e">
        <f t="shared" si="9"/>
        <v>#DIV/0!</v>
      </c>
      <c r="CS69" s="14" t="e">
        <f t="shared" si="9"/>
        <v>#DIV/0!</v>
      </c>
      <c r="CT69" s="14" t="e">
        <f t="shared" si="9"/>
        <v>#DIV/0!</v>
      </c>
      <c r="CU69" s="14" t="e">
        <f t="shared" si="9"/>
        <v>#DIV/0!</v>
      </c>
      <c r="CV69" s="14" t="e">
        <f t="shared" si="9"/>
        <v>#DIV/0!</v>
      </c>
      <c r="CW69" s="14" t="e">
        <f t="shared" si="9"/>
        <v>#DIV/0!</v>
      </c>
      <c r="CX69" s="14" t="e">
        <f t="shared" si="9"/>
        <v>#DIV/0!</v>
      </c>
      <c r="CY69" s="14" t="e">
        <f t="shared" si="9"/>
        <v>#DIV/0!</v>
      </c>
      <c r="CZ69" s="14" t="e">
        <f t="shared" si="9"/>
        <v>#DIV/0!</v>
      </c>
      <c r="DA69" s="14" t="e">
        <f t="shared" si="9"/>
        <v>#DIV/0!</v>
      </c>
      <c r="DB69" s="14" t="e">
        <f t="shared" si="9"/>
        <v>#DIV/0!</v>
      </c>
      <c r="DC69" s="14" t="e">
        <f t="shared" si="9"/>
        <v>#DIV/0!</v>
      </c>
      <c r="DD69" s="14" t="e">
        <f t="shared" si="10"/>
        <v>#DIV/0!</v>
      </c>
      <c r="DE69" s="14" t="e">
        <f t="shared" si="10"/>
        <v>#DIV/0!</v>
      </c>
      <c r="DF69" s="14" t="e">
        <f t="shared" si="10"/>
        <v>#DIV/0!</v>
      </c>
      <c r="DG69" s="14" t="e">
        <f t="shared" si="10"/>
        <v>#DIV/0!</v>
      </c>
      <c r="DH69" s="14" t="e">
        <f t="shared" si="10"/>
        <v>#DIV/0!</v>
      </c>
      <c r="DI69" s="14" t="e">
        <f t="shared" si="10"/>
        <v>#DIV/0!</v>
      </c>
      <c r="DJ69" s="14" t="e">
        <f t="shared" si="10"/>
        <v>#DIV/0!</v>
      </c>
      <c r="DK69" s="14" t="e">
        <f t="shared" si="10"/>
        <v>#DIV/0!</v>
      </c>
      <c r="DL69" s="14" t="e">
        <f t="shared" si="10"/>
        <v>#DIV/0!</v>
      </c>
      <c r="DM69" s="14" t="e">
        <f t="shared" si="10"/>
        <v>#DIV/0!</v>
      </c>
      <c r="DN69" s="14" t="e">
        <f t="shared" si="10"/>
        <v>#DIV/0!</v>
      </c>
      <c r="DO69" s="14" t="e">
        <f t="shared" si="10"/>
        <v>#DIV/0!</v>
      </c>
      <c r="DP69" s="14" t="e">
        <f t="shared" si="10"/>
        <v>#DIV/0!</v>
      </c>
      <c r="DQ69" s="14" t="e">
        <f t="shared" si="10"/>
        <v>#DIV/0!</v>
      </c>
      <c r="DR69" s="14" t="e">
        <f t="shared" si="10"/>
        <v>#DIV/0!</v>
      </c>
      <c r="DS69" s="14" t="e">
        <f t="shared" si="10"/>
        <v>#DIV/0!</v>
      </c>
      <c r="DT69" s="14" t="e">
        <f t="shared" si="11"/>
        <v>#DIV/0!</v>
      </c>
      <c r="DU69" s="14" t="e">
        <f t="shared" si="11"/>
        <v>#DIV/0!</v>
      </c>
      <c r="DV69" s="14" t="e">
        <f t="shared" si="11"/>
        <v>#DIV/0!</v>
      </c>
      <c r="DW69" s="14" t="e">
        <f t="shared" si="11"/>
        <v>#DIV/0!</v>
      </c>
      <c r="DX69" s="14" t="e">
        <f t="shared" si="11"/>
        <v>#DIV/0!</v>
      </c>
      <c r="DY69" s="14" t="e">
        <f t="shared" si="11"/>
        <v>#DIV/0!</v>
      </c>
      <c r="DZ69" s="14" t="e">
        <f t="shared" si="15"/>
        <v>#DIV/0!</v>
      </c>
    </row>
    <row r="70" spans="1:130">
      <c r="A70" s="18">
        <v>4</v>
      </c>
      <c r="B70" s="15">
        <f t="shared" si="12"/>
        <v>0.5</v>
      </c>
      <c r="C70" s="18">
        <v>2004</v>
      </c>
      <c r="D70" s="25">
        <f t="shared" si="16"/>
        <v>0</v>
      </c>
      <c r="E70" s="25">
        <f t="shared" si="17"/>
        <v>0</v>
      </c>
      <c r="F70" s="25">
        <f t="shared" ref="F70:F88" si="18">VLOOKUP($C$68,$D$3:$K$63,$A$68,0)*(B68-B67)</f>
        <v>0</v>
      </c>
      <c r="G70" s="25">
        <f>VLOOKUP($C$69,$D$3:$K$63,$A$68,0)*(B67-B66)</f>
        <v>0</v>
      </c>
      <c r="H70" s="25">
        <f>VLOOKUP($C$70,$D$3:$K$63,$A$68,0)*B66</f>
        <v>0</v>
      </c>
      <c r="I70" s="25"/>
      <c r="J70" s="25"/>
      <c r="K70" s="25"/>
      <c r="L70" s="25"/>
      <c r="M70" s="25"/>
      <c r="N70" s="25"/>
      <c r="O70" s="25"/>
      <c r="P70" s="25"/>
      <c r="Q70" s="25"/>
      <c r="R70" s="25"/>
      <c r="S70" s="25"/>
      <c r="T70" s="25"/>
      <c r="U70" s="25"/>
      <c r="V70" s="25"/>
      <c r="W70" s="25"/>
      <c r="X70" s="25"/>
      <c r="Y70" s="25"/>
      <c r="Z70" s="25"/>
      <c r="AA70" s="25"/>
      <c r="AB70" s="25"/>
      <c r="AC70" s="25"/>
      <c r="AD70" s="25"/>
      <c r="AE70" s="25"/>
      <c r="AF70" s="25"/>
      <c r="AG70" s="25"/>
      <c r="AH70" s="25"/>
      <c r="AI70" s="25"/>
      <c r="AJ70" s="25"/>
      <c r="AK70" s="25"/>
      <c r="AL70" s="25"/>
      <c r="AM70" s="25"/>
      <c r="AN70" s="25"/>
      <c r="AO70" s="25"/>
      <c r="AP70" s="25"/>
      <c r="AQ70" s="25"/>
      <c r="AR70" s="25"/>
      <c r="AS70" s="25"/>
      <c r="AT70" s="25"/>
      <c r="AU70" s="25"/>
      <c r="AV70" s="25"/>
      <c r="AW70" s="25"/>
      <c r="AX70" s="25"/>
      <c r="AY70" s="25"/>
      <c r="AZ70" s="25"/>
      <c r="BA70" s="25"/>
      <c r="BB70" s="25"/>
      <c r="BC70" s="25"/>
      <c r="BD70" s="25"/>
      <c r="BE70" s="25"/>
      <c r="BF70" s="25"/>
      <c r="BG70" s="25"/>
      <c r="BH70" s="25"/>
      <c r="BI70" s="25"/>
      <c r="BJ70" s="25"/>
      <c r="BK70" s="25"/>
      <c r="BL70" s="25"/>
      <c r="BM70" s="21">
        <f t="shared" si="13"/>
        <v>0</v>
      </c>
      <c r="BP70" s="18">
        <v>2004</v>
      </c>
      <c r="BQ70" s="14" t="e">
        <f t="shared" si="14"/>
        <v>#DIV/0!</v>
      </c>
      <c r="BR70" s="14" t="e">
        <f t="shared" si="7"/>
        <v>#DIV/0!</v>
      </c>
      <c r="BS70" s="14" t="e">
        <f t="shared" si="7"/>
        <v>#DIV/0!</v>
      </c>
      <c r="BT70" s="14" t="e">
        <f t="shared" si="7"/>
        <v>#DIV/0!</v>
      </c>
      <c r="BU70" s="14" t="e">
        <f t="shared" si="7"/>
        <v>#DIV/0!</v>
      </c>
      <c r="BV70" s="14" t="e">
        <f t="shared" si="7"/>
        <v>#DIV/0!</v>
      </c>
      <c r="BW70" s="14" t="e">
        <f t="shared" si="7"/>
        <v>#DIV/0!</v>
      </c>
      <c r="BX70" s="14" t="e">
        <f t="shared" si="7"/>
        <v>#DIV/0!</v>
      </c>
      <c r="BY70" s="14" t="e">
        <f t="shared" si="7"/>
        <v>#DIV/0!</v>
      </c>
      <c r="BZ70" s="14" t="e">
        <f t="shared" si="7"/>
        <v>#DIV/0!</v>
      </c>
      <c r="CA70" s="14" t="e">
        <f t="shared" si="7"/>
        <v>#DIV/0!</v>
      </c>
      <c r="CB70" s="14" t="e">
        <f t="shared" si="7"/>
        <v>#DIV/0!</v>
      </c>
      <c r="CC70" s="14" t="e">
        <f t="shared" si="7"/>
        <v>#DIV/0!</v>
      </c>
      <c r="CD70" s="14" t="e">
        <f t="shared" si="7"/>
        <v>#DIV/0!</v>
      </c>
      <c r="CE70" s="14" t="e">
        <f t="shared" si="7"/>
        <v>#DIV/0!</v>
      </c>
      <c r="CF70" s="14" t="e">
        <f t="shared" si="7"/>
        <v>#DIV/0!</v>
      </c>
      <c r="CG70" s="14" t="e">
        <f t="shared" si="7"/>
        <v>#DIV/0!</v>
      </c>
      <c r="CH70" s="14" t="e">
        <f t="shared" si="8"/>
        <v>#DIV/0!</v>
      </c>
      <c r="CI70" s="14" t="e">
        <f t="shared" si="8"/>
        <v>#DIV/0!</v>
      </c>
      <c r="CJ70" s="14" t="e">
        <f t="shared" si="8"/>
        <v>#DIV/0!</v>
      </c>
      <c r="CK70" s="14" t="e">
        <f t="shared" si="8"/>
        <v>#DIV/0!</v>
      </c>
      <c r="CL70" s="14" t="e">
        <f t="shared" si="8"/>
        <v>#DIV/0!</v>
      </c>
      <c r="CM70" s="14" t="e">
        <f t="shared" si="8"/>
        <v>#DIV/0!</v>
      </c>
      <c r="CN70" s="14" t="e">
        <f t="shared" si="9"/>
        <v>#DIV/0!</v>
      </c>
      <c r="CO70" s="14" t="e">
        <f t="shared" si="9"/>
        <v>#DIV/0!</v>
      </c>
      <c r="CP70" s="14" t="e">
        <f t="shared" si="9"/>
        <v>#DIV/0!</v>
      </c>
      <c r="CQ70" s="14" t="e">
        <f t="shared" si="9"/>
        <v>#DIV/0!</v>
      </c>
      <c r="CR70" s="14" t="e">
        <f t="shared" si="9"/>
        <v>#DIV/0!</v>
      </c>
      <c r="CS70" s="14" t="e">
        <f t="shared" si="9"/>
        <v>#DIV/0!</v>
      </c>
      <c r="CT70" s="14" t="e">
        <f t="shared" si="9"/>
        <v>#DIV/0!</v>
      </c>
      <c r="CU70" s="14" t="e">
        <f t="shared" si="9"/>
        <v>#DIV/0!</v>
      </c>
      <c r="CV70" s="14" t="e">
        <f t="shared" si="9"/>
        <v>#DIV/0!</v>
      </c>
      <c r="CW70" s="14" t="e">
        <f t="shared" si="9"/>
        <v>#DIV/0!</v>
      </c>
      <c r="CX70" s="14" t="e">
        <f t="shared" si="9"/>
        <v>#DIV/0!</v>
      </c>
      <c r="CY70" s="14" t="e">
        <f t="shared" si="9"/>
        <v>#DIV/0!</v>
      </c>
      <c r="CZ70" s="14" t="e">
        <f t="shared" si="9"/>
        <v>#DIV/0!</v>
      </c>
      <c r="DA70" s="14" t="e">
        <f t="shared" si="9"/>
        <v>#DIV/0!</v>
      </c>
      <c r="DB70" s="14" t="e">
        <f t="shared" si="9"/>
        <v>#DIV/0!</v>
      </c>
      <c r="DC70" s="14" t="e">
        <f t="shared" si="9"/>
        <v>#DIV/0!</v>
      </c>
      <c r="DD70" s="14" t="e">
        <f t="shared" si="10"/>
        <v>#DIV/0!</v>
      </c>
      <c r="DE70" s="14" t="e">
        <f t="shared" si="10"/>
        <v>#DIV/0!</v>
      </c>
      <c r="DF70" s="14" t="e">
        <f t="shared" si="10"/>
        <v>#DIV/0!</v>
      </c>
      <c r="DG70" s="14" t="e">
        <f t="shared" si="10"/>
        <v>#DIV/0!</v>
      </c>
      <c r="DH70" s="14" t="e">
        <f t="shared" si="10"/>
        <v>#DIV/0!</v>
      </c>
      <c r="DI70" s="14" t="e">
        <f t="shared" si="10"/>
        <v>#DIV/0!</v>
      </c>
      <c r="DJ70" s="14" t="e">
        <f t="shared" si="10"/>
        <v>#DIV/0!</v>
      </c>
      <c r="DK70" s="14" t="e">
        <f t="shared" si="10"/>
        <v>#DIV/0!</v>
      </c>
      <c r="DL70" s="14" t="e">
        <f t="shared" si="10"/>
        <v>#DIV/0!</v>
      </c>
      <c r="DM70" s="14" t="e">
        <f t="shared" si="10"/>
        <v>#DIV/0!</v>
      </c>
      <c r="DN70" s="14" t="e">
        <f t="shared" si="10"/>
        <v>#DIV/0!</v>
      </c>
      <c r="DO70" s="14" t="e">
        <f t="shared" si="10"/>
        <v>#DIV/0!</v>
      </c>
      <c r="DP70" s="14" t="e">
        <f t="shared" si="10"/>
        <v>#DIV/0!</v>
      </c>
      <c r="DQ70" s="14" t="e">
        <f t="shared" si="10"/>
        <v>#DIV/0!</v>
      </c>
      <c r="DR70" s="14" t="e">
        <f t="shared" si="10"/>
        <v>#DIV/0!</v>
      </c>
      <c r="DS70" s="14" t="e">
        <f t="shared" si="10"/>
        <v>#DIV/0!</v>
      </c>
      <c r="DT70" s="14" t="e">
        <f t="shared" si="11"/>
        <v>#DIV/0!</v>
      </c>
      <c r="DU70" s="14" t="e">
        <f t="shared" si="11"/>
        <v>#DIV/0!</v>
      </c>
      <c r="DV70" s="14" t="e">
        <f t="shared" si="11"/>
        <v>#DIV/0!</v>
      </c>
      <c r="DW70" s="14" t="e">
        <f t="shared" si="11"/>
        <v>#DIV/0!</v>
      </c>
      <c r="DX70" s="14" t="e">
        <f t="shared" si="11"/>
        <v>#DIV/0!</v>
      </c>
      <c r="DY70" s="14" t="e">
        <f t="shared" si="11"/>
        <v>#DIV/0!</v>
      </c>
      <c r="DZ70" s="14" t="e">
        <f t="shared" si="15"/>
        <v>#DIV/0!</v>
      </c>
    </row>
    <row r="71" spans="1:130">
      <c r="A71" s="18">
        <v>5</v>
      </c>
      <c r="B71" s="15">
        <f t="shared" si="12"/>
        <v>0.625</v>
      </c>
      <c r="C71" s="18">
        <v>2005</v>
      </c>
      <c r="D71" s="25">
        <f t="shared" si="16"/>
        <v>0</v>
      </c>
      <c r="E71" s="25">
        <f t="shared" si="17"/>
        <v>0</v>
      </c>
      <c r="F71" s="25">
        <f t="shared" si="18"/>
        <v>0</v>
      </c>
      <c r="G71" s="25">
        <f t="shared" ref="G71:G89" si="19">VLOOKUP($C$69,$D$3:$K$63,$A$68,0)*(B68-B67)</f>
        <v>0</v>
      </c>
      <c r="H71" s="25">
        <f>VLOOKUP($C$70,$D$3:$K$63,$A$68,0)*(B67-B66)</f>
        <v>0</v>
      </c>
      <c r="I71" s="25">
        <f>VLOOKUP($C$71,$D$3:$K$63,$A$68,0)*B66</f>
        <v>0</v>
      </c>
      <c r="J71" s="25"/>
      <c r="K71" s="25"/>
      <c r="L71" s="25"/>
      <c r="M71" s="25"/>
      <c r="N71" s="25"/>
      <c r="O71" s="25"/>
      <c r="P71" s="25"/>
      <c r="Q71" s="25"/>
      <c r="R71" s="25"/>
      <c r="S71" s="25"/>
      <c r="T71" s="25"/>
      <c r="U71" s="25"/>
      <c r="V71" s="25"/>
      <c r="W71" s="25"/>
      <c r="X71" s="25"/>
      <c r="Y71" s="25"/>
      <c r="Z71" s="25"/>
      <c r="AA71" s="25"/>
      <c r="AB71" s="25"/>
      <c r="AC71" s="25"/>
      <c r="AD71" s="25"/>
      <c r="AE71" s="25"/>
      <c r="AF71" s="25"/>
      <c r="AG71" s="25"/>
      <c r="AH71" s="25"/>
      <c r="AI71" s="25"/>
      <c r="AJ71" s="25"/>
      <c r="AK71" s="25"/>
      <c r="AL71" s="25"/>
      <c r="AM71" s="25"/>
      <c r="AN71" s="25"/>
      <c r="AO71" s="25"/>
      <c r="AP71" s="25"/>
      <c r="AQ71" s="25"/>
      <c r="AR71" s="25"/>
      <c r="AS71" s="25"/>
      <c r="AT71" s="25"/>
      <c r="AU71" s="25"/>
      <c r="AV71" s="25"/>
      <c r="AW71" s="25"/>
      <c r="AX71" s="25"/>
      <c r="AY71" s="25"/>
      <c r="AZ71" s="25"/>
      <c r="BA71" s="25"/>
      <c r="BB71" s="25"/>
      <c r="BC71" s="25"/>
      <c r="BD71" s="25"/>
      <c r="BE71" s="25"/>
      <c r="BF71" s="25"/>
      <c r="BG71" s="25"/>
      <c r="BH71" s="25"/>
      <c r="BI71" s="25"/>
      <c r="BJ71" s="25"/>
      <c r="BK71" s="25"/>
      <c r="BL71" s="25"/>
      <c r="BM71" s="21">
        <f t="shared" si="13"/>
        <v>0</v>
      </c>
      <c r="BP71" s="18">
        <v>2005</v>
      </c>
      <c r="BQ71" s="14" t="e">
        <f t="shared" si="14"/>
        <v>#DIV/0!</v>
      </c>
      <c r="BR71" s="14" t="e">
        <f t="shared" si="7"/>
        <v>#DIV/0!</v>
      </c>
      <c r="BS71" s="14" t="e">
        <f t="shared" si="7"/>
        <v>#DIV/0!</v>
      </c>
      <c r="BT71" s="14" t="e">
        <f t="shared" si="7"/>
        <v>#DIV/0!</v>
      </c>
      <c r="BU71" s="14" t="e">
        <f t="shared" si="7"/>
        <v>#DIV/0!</v>
      </c>
      <c r="BV71" s="14" t="e">
        <f t="shared" si="7"/>
        <v>#DIV/0!</v>
      </c>
      <c r="BW71" s="14" t="e">
        <f t="shared" si="7"/>
        <v>#DIV/0!</v>
      </c>
      <c r="BX71" s="14" t="e">
        <f t="shared" si="7"/>
        <v>#DIV/0!</v>
      </c>
      <c r="BY71" s="14" t="e">
        <f t="shared" si="7"/>
        <v>#DIV/0!</v>
      </c>
      <c r="BZ71" s="14" t="e">
        <f t="shared" si="7"/>
        <v>#DIV/0!</v>
      </c>
      <c r="CA71" s="14" t="e">
        <f t="shared" si="7"/>
        <v>#DIV/0!</v>
      </c>
      <c r="CB71" s="14" t="e">
        <f t="shared" si="7"/>
        <v>#DIV/0!</v>
      </c>
      <c r="CC71" s="14" t="e">
        <f t="shared" si="7"/>
        <v>#DIV/0!</v>
      </c>
      <c r="CD71" s="14" t="e">
        <f t="shared" si="7"/>
        <v>#DIV/0!</v>
      </c>
      <c r="CE71" s="14" t="e">
        <f t="shared" si="7"/>
        <v>#DIV/0!</v>
      </c>
      <c r="CF71" s="14" t="e">
        <f t="shared" si="7"/>
        <v>#DIV/0!</v>
      </c>
      <c r="CG71" s="14" t="e">
        <f t="shared" si="7"/>
        <v>#DIV/0!</v>
      </c>
      <c r="CH71" s="14" t="e">
        <f t="shared" si="8"/>
        <v>#DIV/0!</v>
      </c>
      <c r="CI71" s="14" t="e">
        <f t="shared" si="8"/>
        <v>#DIV/0!</v>
      </c>
      <c r="CJ71" s="14" t="e">
        <f t="shared" si="8"/>
        <v>#DIV/0!</v>
      </c>
      <c r="CK71" s="14" t="e">
        <f t="shared" si="8"/>
        <v>#DIV/0!</v>
      </c>
      <c r="CL71" s="14" t="e">
        <f t="shared" si="8"/>
        <v>#DIV/0!</v>
      </c>
      <c r="CM71" s="14" t="e">
        <f t="shared" si="8"/>
        <v>#DIV/0!</v>
      </c>
      <c r="CN71" s="14" t="e">
        <f t="shared" si="9"/>
        <v>#DIV/0!</v>
      </c>
      <c r="CO71" s="14" t="e">
        <f t="shared" si="9"/>
        <v>#DIV/0!</v>
      </c>
      <c r="CP71" s="14" t="e">
        <f t="shared" si="9"/>
        <v>#DIV/0!</v>
      </c>
      <c r="CQ71" s="14" t="e">
        <f t="shared" si="9"/>
        <v>#DIV/0!</v>
      </c>
      <c r="CR71" s="14" t="e">
        <f t="shared" si="9"/>
        <v>#DIV/0!</v>
      </c>
      <c r="CS71" s="14" t="e">
        <f t="shared" si="9"/>
        <v>#DIV/0!</v>
      </c>
      <c r="CT71" s="14" t="e">
        <f t="shared" si="9"/>
        <v>#DIV/0!</v>
      </c>
      <c r="CU71" s="14" t="e">
        <f t="shared" si="9"/>
        <v>#DIV/0!</v>
      </c>
      <c r="CV71" s="14" t="e">
        <f t="shared" si="9"/>
        <v>#DIV/0!</v>
      </c>
      <c r="CW71" s="14" t="e">
        <f t="shared" si="9"/>
        <v>#DIV/0!</v>
      </c>
      <c r="CX71" s="14" t="e">
        <f t="shared" si="9"/>
        <v>#DIV/0!</v>
      </c>
      <c r="CY71" s="14" t="e">
        <f t="shared" si="9"/>
        <v>#DIV/0!</v>
      </c>
      <c r="CZ71" s="14" t="e">
        <f t="shared" si="9"/>
        <v>#DIV/0!</v>
      </c>
      <c r="DA71" s="14" t="e">
        <f t="shared" si="9"/>
        <v>#DIV/0!</v>
      </c>
      <c r="DB71" s="14" t="e">
        <f t="shared" si="9"/>
        <v>#DIV/0!</v>
      </c>
      <c r="DC71" s="14" t="e">
        <f t="shared" si="9"/>
        <v>#DIV/0!</v>
      </c>
      <c r="DD71" s="14" t="e">
        <f t="shared" si="10"/>
        <v>#DIV/0!</v>
      </c>
      <c r="DE71" s="14" t="e">
        <f t="shared" si="10"/>
        <v>#DIV/0!</v>
      </c>
      <c r="DF71" s="14" t="e">
        <f t="shared" si="10"/>
        <v>#DIV/0!</v>
      </c>
      <c r="DG71" s="14" t="e">
        <f t="shared" si="10"/>
        <v>#DIV/0!</v>
      </c>
      <c r="DH71" s="14" t="e">
        <f t="shared" si="10"/>
        <v>#DIV/0!</v>
      </c>
      <c r="DI71" s="14" t="e">
        <f t="shared" si="10"/>
        <v>#DIV/0!</v>
      </c>
      <c r="DJ71" s="14" t="e">
        <f t="shared" si="10"/>
        <v>#DIV/0!</v>
      </c>
      <c r="DK71" s="14" t="e">
        <f t="shared" si="10"/>
        <v>#DIV/0!</v>
      </c>
      <c r="DL71" s="14" t="e">
        <f t="shared" si="10"/>
        <v>#DIV/0!</v>
      </c>
      <c r="DM71" s="14" t="e">
        <f t="shared" si="10"/>
        <v>#DIV/0!</v>
      </c>
      <c r="DN71" s="14" t="e">
        <f t="shared" si="10"/>
        <v>#DIV/0!</v>
      </c>
      <c r="DO71" s="14" t="e">
        <f t="shared" si="10"/>
        <v>#DIV/0!</v>
      </c>
      <c r="DP71" s="14" t="e">
        <f t="shared" si="10"/>
        <v>#DIV/0!</v>
      </c>
      <c r="DQ71" s="14" t="e">
        <f t="shared" si="10"/>
        <v>#DIV/0!</v>
      </c>
      <c r="DR71" s="14" t="e">
        <f t="shared" si="10"/>
        <v>#DIV/0!</v>
      </c>
      <c r="DS71" s="14" t="e">
        <f t="shared" si="10"/>
        <v>#DIV/0!</v>
      </c>
      <c r="DT71" s="14" t="e">
        <f t="shared" si="11"/>
        <v>#DIV/0!</v>
      </c>
      <c r="DU71" s="14" t="e">
        <f t="shared" si="11"/>
        <v>#DIV/0!</v>
      </c>
      <c r="DV71" s="14" t="e">
        <f t="shared" si="11"/>
        <v>#DIV/0!</v>
      </c>
      <c r="DW71" s="14" t="e">
        <f t="shared" si="11"/>
        <v>#DIV/0!</v>
      </c>
      <c r="DX71" s="14" t="e">
        <f t="shared" si="11"/>
        <v>#DIV/0!</v>
      </c>
      <c r="DY71" s="14" t="e">
        <f t="shared" si="11"/>
        <v>#DIV/0!</v>
      </c>
      <c r="DZ71" s="14" t="e">
        <f t="shared" si="15"/>
        <v>#DIV/0!</v>
      </c>
    </row>
    <row r="72" spans="1:130">
      <c r="A72" s="18">
        <v>6</v>
      </c>
      <c r="B72" s="15">
        <f t="shared" si="12"/>
        <v>0.75</v>
      </c>
      <c r="C72" s="18">
        <v>2006</v>
      </c>
      <c r="D72" s="25">
        <f t="shared" si="16"/>
        <v>0</v>
      </c>
      <c r="E72" s="25">
        <f t="shared" si="17"/>
        <v>0</v>
      </c>
      <c r="F72" s="25">
        <f t="shared" si="18"/>
        <v>0</v>
      </c>
      <c r="G72" s="25">
        <f t="shared" si="19"/>
        <v>0</v>
      </c>
      <c r="H72" s="25">
        <f t="shared" ref="H72:H90" si="20">VLOOKUP($C$70,$D$3:$K$63,$A$68,0)*(B68-B67)</f>
        <v>0</v>
      </c>
      <c r="I72" s="25">
        <f>VLOOKUP($C$71,$D$3:$K$63,$A$68,0)*(B67-B66)</f>
        <v>0</v>
      </c>
      <c r="J72" s="25">
        <f>VLOOKUP($C$72,$D$3:$K$63,$A$68,0)*B66</f>
        <v>0</v>
      </c>
      <c r="K72" s="25"/>
      <c r="L72" s="25"/>
      <c r="M72" s="25"/>
      <c r="N72" s="25"/>
      <c r="O72" s="25"/>
      <c r="P72" s="25"/>
      <c r="Q72" s="25"/>
      <c r="R72" s="25"/>
      <c r="S72" s="25"/>
      <c r="T72" s="25"/>
      <c r="U72" s="25"/>
      <c r="V72" s="25"/>
      <c r="W72" s="25"/>
      <c r="X72" s="25"/>
      <c r="Y72" s="25"/>
      <c r="Z72" s="25"/>
      <c r="AA72" s="25"/>
      <c r="AB72" s="25"/>
      <c r="AC72" s="25"/>
      <c r="AD72" s="25"/>
      <c r="AE72" s="25"/>
      <c r="AF72" s="25"/>
      <c r="AG72" s="25"/>
      <c r="AH72" s="25"/>
      <c r="AI72" s="25"/>
      <c r="AJ72" s="25"/>
      <c r="AK72" s="25"/>
      <c r="AL72" s="25"/>
      <c r="AM72" s="25"/>
      <c r="AN72" s="25"/>
      <c r="AO72" s="25"/>
      <c r="AP72" s="25"/>
      <c r="AQ72" s="25"/>
      <c r="AR72" s="25"/>
      <c r="AS72" s="25"/>
      <c r="AT72" s="25"/>
      <c r="AU72" s="25"/>
      <c r="AV72" s="25"/>
      <c r="AW72" s="25"/>
      <c r="AX72" s="25"/>
      <c r="AY72" s="25"/>
      <c r="AZ72" s="25"/>
      <c r="BA72" s="25"/>
      <c r="BB72" s="25"/>
      <c r="BC72" s="25"/>
      <c r="BD72" s="25"/>
      <c r="BE72" s="25"/>
      <c r="BF72" s="25"/>
      <c r="BG72" s="25"/>
      <c r="BH72" s="25"/>
      <c r="BI72" s="25"/>
      <c r="BJ72" s="25"/>
      <c r="BK72" s="25"/>
      <c r="BL72" s="25"/>
      <c r="BM72" s="21">
        <f t="shared" si="13"/>
        <v>0</v>
      </c>
      <c r="BP72" s="18">
        <v>2006</v>
      </c>
      <c r="BQ72" s="14" t="e">
        <f t="shared" si="14"/>
        <v>#DIV/0!</v>
      </c>
      <c r="BR72" s="14" t="e">
        <f t="shared" si="7"/>
        <v>#DIV/0!</v>
      </c>
      <c r="BS72" s="14" t="e">
        <f t="shared" si="7"/>
        <v>#DIV/0!</v>
      </c>
      <c r="BT72" s="14" t="e">
        <f t="shared" si="7"/>
        <v>#DIV/0!</v>
      </c>
      <c r="BU72" s="14" t="e">
        <f t="shared" si="7"/>
        <v>#DIV/0!</v>
      </c>
      <c r="BV72" s="14" t="e">
        <f t="shared" si="7"/>
        <v>#DIV/0!</v>
      </c>
      <c r="BW72" s="14" t="e">
        <f t="shared" si="7"/>
        <v>#DIV/0!</v>
      </c>
      <c r="BX72" s="14" t="e">
        <f t="shared" si="7"/>
        <v>#DIV/0!</v>
      </c>
      <c r="BY72" s="14" t="e">
        <f t="shared" si="7"/>
        <v>#DIV/0!</v>
      </c>
      <c r="BZ72" s="14" t="e">
        <f t="shared" si="7"/>
        <v>#DIV/0!</v>
      </c>
      <c r="CA72" s="14" t="e">
        <f t="shared" si="7"/>
        <v>#DIV/0!</v>
      </c>
      <c r="CB72" s="14" t="e">
        <f t="shared" si="7"/>
        <v>#DIV/0!</v>
      </c>
      <c r="CC72" s="14" t="e">
        <f t="shared" si="7"/>
        <v>#DIV/0!</v>
      </c>
      <c r="CD72" s="14" t="e">
        <f t="shared" si="7"/>
        <v>#DIV/0!</v>
      </c>
      <c r="CE72" s="14" t="e">
        <f t="shared" si="7"/>
        <v>#DIV/0!</v>
      </c>
      <c r="CF72" s="14" t="e">
        <f t="shared" si="7"/>
        <v>#DIV/0!</v>
      </c>
      <c r="CG72" s="14" t="e">
        <f t="shared" si="7"/>
        <v>#DIV/0!</v>
      </c>
      <c r="CH72" s="14" t="e">
        <f t="shared" si="8"/>
        <v>#DIV/0!</v>
      </c>
      <c r="CI72" s="14" t="e">
        <f t="shared" si="8"/>
        <v>#DIV/0!</v>
      </c>
      <c r="CJ72" s="14" t="e">
        <f t="shared" si="8"/>
        <v>#DIV/0!</v>
      </c>
      <c r="CK72" s="14" t="e">
        <f t="shared" si="8"/>
        <v>#DIV/0!</v>
      </c>
      <c r="CL72" s="14" t="e">
        <f t="shared" si="8"/>
        <v>#DIV/0!</v>
      </c>
      <c r="CM72" s="14" t="e">
        <f t="shared" si="8"/>
        <v>#DIV/0!</v>
      </c>
      <c r="CN72" s="14" t="e">
        <f t="shared" si="9"/>
        <v>#DIV/0!</v>
      </c>
      <c r="CO72" s="14" t="e">
        <f t="shared" si="9"/>
        <v>#DIV/0!</v>
      </c>
      <c r="CP72" s="14" t="e">
        <f t="shared" si="9"/>
        <v>#DIV/0!</v>
      </c>
      <c r="CQ72" s="14" t="e">
        <f t="shared" si="9"/>
        <v>#DIV/0!</v>
      </c>
      <c r="CR72" s="14" t="e">
        <f t="shared" si="9"/>
        <v>#DIV/0!</v>
      </c>
      <c r="CS72" s="14" t="e">
        <f t="shared" si="9"/>
        <v>#DIV/0!</v>
      </c>
      <c r="CT72" s="14" t="e">
        <f t="shared" si="9"/>
        <v>#DIV/0!</v>
      </c>
      <c r="CU72" s="14" t="e">
        <f t="shared" si="9"/>
        <v>#DIV/0!</v>
      </c>
      <c r="CV72" s="14" t="e">
        <f t="shared" si="9"/>
        <v>#DIV/0!</v>
      </c>
      <c r="CW72" s="14" t="e">
        <f t="shared" si="9"/>
        <v>#DIV/0!</v>
      </c>
      <c r="CX72" s="14" t="e">
        <f t="shared" si="9"/>
        <v>#DIV/0!</v>
      </c>
      <c r="CY72" s="14" t="e">
        <f t="shared" si="9"/>
        <v>#DIV/0!</v>
      </c>
      <c r="CZ72" s="14" t="e">
        <f t="shared" si="9"/>
        <v>#DIV/0!</v>
      </c>
      <c r="DA72" s="14" t="e">
        <f t="shared" si="9"/>
        <v>#DIV/0!</v>
      </c>
      <c r="DB72" s="14" t="e">
        <f t="shared" si="9"/>
        <v>#DIV/0!</v>
      </c>
      <c r="DC72" s="14" t="e">
        <f t="shared" si="9"/>
        <v>#DIV/0!</v>
      </c>
      <c r="DD72" s="14" t="e">
        <f t="shared" si="10"/>
        <v>#DIV/0!</v>
      </c>
      <c r="DE72" s="14" t="e">
        <f t="shared" si="10"/>
        <v>#DIV/0!</v>
      </c>
      <c r="DF72" s="14" t="e">
        <f t="shared" si="10"/>
        <v>#DIV/0!</v>
      </c>
      <c r="DG72" s="14" t="e">
        <f t="shared" si="10"/>
        <v>#DIV/0!</v>
      </c>
      <c r="DH72" s="14" t="e">
        <f t="shared" si="10"/>
        <v>#DIV/0!</v>
      </c>
      <c r="DI72" s="14" t="e">
        <f t="shared" si="10"/>
        <v>#DIV/0!</v>
      </c>
      <c r="DJ72" s="14" t="e">
        <f t="shared" si="10"/>
        <v>#DIV/0!</v>
      </c>
      <c r="DK72" s="14" t="e">
        <f t="shared" si="10"/>
        <v>#DIV/0!</v>
      </c>
      <c r="DL72" s="14" t="e">
        <f t="shared" si="10"/>
        <v>#DIV/0!</v>
      </c>
      <c r="DM72" s="14" t="e">
        <f t="shared" si="10"/>
        <v>#DIV/0!</v>
      </c>
      <c r="DN72" s="14" t="e">
        <f t="shared" si="10"/>
        <v>#DIV/0!</v>
      </c>
      <c r="DO72" s="14" t="e">
        <f t="shared" si="10"/>
        <v>#DIV/0!</v>
      </c>
      <c r="DP72" s="14" t="e">
        <f t="shared" si="10"/>
        <v>#DIV/0!</v>
      </c>
      <c r="DQ72" s="14" t="e">
        <f t="shared" si="10"/>
        <v>#DIV/0!</v>
      </c>
      <c r="DR72" s="14" t="e">
        <f t="shared" si="10"/>
        <v>#DIV/0!</v>
      </c>
      <c r="DS72" s="14" t="e">
        <f t="shared" si="10"/>
        <v>#DIV/0!</v>
      </c>
      <c r="DT72" s="14" t="e">
        <f t="shared" si="11"/>
        <v>#DIV/0!</v>
      </c>
      <c r="DU72" s="14" t="e">
        <f t="shared" si="11"/>
        <v>#DIV/0!</v>
      </c>
      <c r="DV72" s="14" t="e">
        <f t="shared" si="11"/>
        <v>#DIV/0!</v>
      </c>
      <c r="DW72" s="14" t="e">
        <f t="shared" si="11"/>
        <v>#DIV/0!</v>
      </c>
      <c r="DX72" s="14" t="e">
        <f t="shared" si="11"/>
        <v>#DIV/0!</v>
      </c>
      <c r="DY72" s="14" t="e">
        <f t="shared" si="11"/>
        <v>#DIV/0!</v>
      </c>
      <c r="DZ72" s="14" t="e">
        <f t="shared" si="15"/>
        <v>#DIV/0!</v>
      </c>
    </row>
    <row r="73" spans="1:130">
      <c r="A73" s="18">
        <v>7</v>
      </c>
      <c r="B73" s="15">
        <f t="shared" si="12"/>
        <v>0.875</v>
      </c>
      <c r="C73" s="18">
        <v>2007</v>
      </c>
      <c r="D73" s="25">
        <f t="shared" si="16"/>
        <v>0</v>
      </c>
      <c r="E73" s="25">
        <f t="shared" si="17"/>
        <v>0</v>
      </c>
      <c r="F73" s="25">
        <f t="shared" si="18"/>
        <v>0</v>
      </c>
      <c r="G73" s="25">
        <f t="shared" si="19"/>
        <v>0</v>
      </c>
      <c r="H73" s="25">
        <f t="shared" si="20"/>
        <v>0</v>
      </c>
      <c r="I73" s="25">
        <f t="shared" ref="I73:I91" si="21">VLOOKUP($C$71,$D$3:$K$63,$A$68,0)*(B68-B67)</f>
        <v>0</v>
      </c>
      <c r="J73" s="25">
        <f>VLOOKUP($C$72,$D$3:$K$63,$A$68,0)*(B67-B66)</f>
        <v>0</v>
      </c>
      <c r="K73" s="25">
        <f>VLOOKUP($C$73,$D$3:$K$63,$A$68,0)*B66</f>
        <v>0</v>
      </c>
      <c r="L73" s="25"/>
      <c r="M73" s="25"/>
      <c r="N73" s="25"/>
      <c r="O73" s="25"/>
      <c r="P73" s="25"/>
      <c r="Q73" s="25"/>
      <c r="R73" s="25"/>
      <c r="S73" s="25"/>
      <c r="T73" s="25"/>
      <c r="U73" s="25"/>
      <c r="V73" s="25"/>
      <c r="W73" s="25"/>
      <c r="X73" s="25"/>
      <c r="Y73" s="25"/>
      <c r="Z73" s="25"/>
      <c r="AA73" s="25"/>
      <c r="AB73" s="25"/>
      <c r="AC73" s="25"/>
      <c r="AD73" s="25"/>
      <c r="AE73" s="25"/>
      <c r="AF73" s="25"/>
      <c r="AG73" s="25"/>
      <c r="AH73" s="25"/>
      <c r="AI73" s="25"/>
      <c r="AJ73" s="25"/>
      <c r="AK73" s="25"/>
      <c r="AL73" s="25"/>
      <c r="AM73" s="25"/>
      <c r="AN73" s="25"/>
      <c r="AO73" s="25"/>
      <c r="AP73" s="25"/>
      <c r="AQ73" s="25"/>
      <c r="AR73" s="25"/>
      <c r="AS73" s="25"/>
      <c r="AT73" s="25"/>
      <c r="AU73" s="25"/>
      <c r="AV73" s="25"/>
      <c r="AW73" s="25"/>
      <c r="AX73" s="25"/>
      <c r="AY73" s="25"/>
      <c r="AZ73" s="25"/>
      <c r="BA73" s="25"/>
      <c r="BB73" s="25"/>
      <c r="BC73" s="25"/>
      <c r="BD73" s="25"/>
      <c r="BE73" s="25"/>
      <c r="BF73" s="25"/>
      <c r="BG73" s="25"/>
      <c r="BH73" s="25"/>
      <c r="BI73" s="25"/>
      <c r="BJ73" s="25"/>
      <c r="BK73" s="25"/>
      <c r="BL73" s="25"/>
      <c r="BM73" s="21">
        <f t="shared" si="13"/>
        <v>0</v>
      </c>
      <c r="BP73" s="18">
        <v>2007</v>
      </c>
      <c r="BQ73" s="14" t="e">
        <f t="shared" si="14"/>
        <v>#DIV/0!</v>
      </c>
      <c r="BR73" s="14" t="e">
        <f t="shared" si="7"/>
        <v>#DIV/0!</v>
      </c>
      <c r="BS73" s="14" t="e">
        <f t="shared" si="7"/>
        <v>#DIV/0!</v>
      </c>
      <c r="BT73" s="14" t="e">
        <f t="shared" si="7"/>
        <v>#DIV/0!</v>
      </c>
      <c r="BU73" s="14" t="e">
        <f t="shared" si="7"/>
        <v>#DIV/0!</v>
      </c>
      <c r="BV73" s="14" t="e">
        <f t="shared" si="7"/>
        <v>#DIV/0!</v>
      </c>
      <c r="BW73" s="14" t="e">
        <f t="shared" si="7"/>
        <v>#DIV/0!</v>
      </c>
      <c r="BX73" s="14" t="e">
        <f t="shared" si="7"/>
        <v>#DIV/0!</v>
      </c>
      <c r="BY73" s="14" t="e">
        <f t="shared" si="7"/>
        <v>#DIV/0!</v>
      </c>
      <c r="BZ73" s="14" t="e">
        <f t="shared" si="7"/>
        <v>#DIV/0!</v>
      </c>
      <c r="CA73" s="14" t="e">
        <f t="shared" si="7"/>
        <v>#DIV/0!</v>
      </c>
      <c r="CB73" s="14" t="e">
        <f t="shared" si="7"/>
        <v>#DIV/0!</v>
      </c>
      <c r="CC73" s="14" t="e">
        <f t="shared" si="7"/>
        <v>#DIV/0!</v>
      </c>
      <c r="CD73" s="14" t="e">
        <f t="shared" si="7"/>
        <v>#DIV/0!</v>
      </c>
      <c r="CE73" s="14" t="e">
        <f t="shared" si="7"/>
        <v>#DIV/0!</v>
      </c>
      <c r="CF73" s="14" t="e">
        <f t="shared" si="7"/>
        <v>#DIV/0!</v>
      </c>
      <c r="CG73" s="14" t="e">
        <f t="shared" si="7"/>
        <v>#DIV/0!</v>
      </c>
      <c r="CH73" s="14" t="e">
        <f t="shared" si="8"/>
        <v>#DIV/0!</v>
      </c>
      <c r="CI73" s="14" t="e">
        <f t="shared" si="8"/>
        <v>#DIV/0!</v>
      </c>
      <c r="CJ73" s="14" t="e">
        <f t="shared" si="8"/>
        <v>#DIV/0!</v>
      </c>
      <c r="CK73" s="14" t="e">
        <f t="shared" si="8"/>
        <v>#DIV/0!</v>
      </c>
      <c r="CL73" s="14" t="e">
        <f t="shared" si="8"/>
        <v>#DIV/0!</v>
      </c>
      <c r="CM73" s="14" t="e">
        <f t="shared" si="8"/>
        <v>#DIV/0!</v>
      </c>
      <c r="CN73" s="14" t="e">
        <f t="shared" si="9"/>
        <v>#DIV/0!</v>
      </c>
      <c r="CO73" s="14" t="e">
        <f t="shared" si="9"/>
        <v>#DIV/0!</v>
      </c>
      <c r="CP73" s="14" t="e">
        <f t="shared" si="9"/>
        <v>#DIV/0!</v>
      </c>
      <c r="CQ73" s="14" t="e">
        <f t="shared" si="9"/>
        <v>#DIV/0!</v>
      </c>
      <c r="CR73" s="14" t="e">
        <f t="shared" si="9"/>
        <v>#DIV/0!</v>
      </c>
      <c r="CS73" s="14" t="e">
        <f t="shared" si="9"/>
        <v>#DIV/0!</v>
      </c>
      <c r="CT73" s="14" t="e">
        <f t="shared" si="9"/>
        <v>#DIV/0!</v>
      </c>
      <c r="CU73" s="14" t="e">
        <f t="shared" si="9"/>
        <v>#DIV/0!</v>
      </c>
      <c r="CV73" s="14" t="e">
        <f t="shared" si="9"/>
        <v>#DIV/0!</v>
      </c>
      <c r="CW73" s="14" t="e">
        <f t="shared" si="9"/>
        <v>#DIV/0!</v>
      </c>
      <c r="CX73" s="14" t="e">
        <f t="shared" si="9"/>
        <v>#DIV/0!</v>
      </c>
      <c r="CY73" s="14" t="e">
        <f t="shared" si="9"/>
        <v>#DIV/0!</v>
      </c>
      <c r="CZ73" s="14" t="e">
        <f t="shared" si="9"/>
        <v>#DIV/0!</v>
      </c>
      <c r="DA73" s="14" t="e">
        <f t="shared" si="9"/>
        <v>#DIV/0!</v>
      </c>
      <c r="DB73" s="14" t="e">
        <f t="shared" si="9"/>
        <v>#DIV/0!</v>
      </c>
      <c r="DC73" s="14" t="e">
        <f t="shared" si="9"/>
        <v>#DIV/0!</v>
      </c>
      <c r="DD73" s="14" t="e">
        <f t="shared" si="10"/>
        <v>#DIV/0!</v>
      </c>
      <c r="DE73" s="14" t="e">
        <f t="shared" si="10"/>
        <v>#DIV/0!</v>
      </c>
      <c r="DF73" s="14" t="e">
        <f t="shared" si="10"/>
        <v>#DIV/0!</v>
      </c>
      <c r="DG73" s="14" t="e">
        <f t="shared" si="10"/>
        <v>#DIV/0!</v>
      </c>
      <c r="DH73" s="14" t="e">
        <f t="shared" si="10"/>
        <v>#DIV/0!</v>
      </c>
      <c r="DI73" s="14" t="e">
        <f t="shared" si="10"/>
        <v>#DIV/0!</v>
      </c>
      <c r="DJ73" s="14" t="e">
        <f t="shared" si="10"/>
        <v>#DIV/0!</v>
      </c>
      <c r="DK73" s="14" t="e">
        <f t="shared" si="10"/>
        <v>#DIV/0!</v>
      </c>
      <c r="DL73" s="14" t="e">
        <f t="shared" si="10"/>
        <v>#DIV/0!</v>
      </c>
      <c r="DM73" s="14" t="e">
        <f t="shared" si="10"/>
        <v>#DIV/0!</v>
      </c>
      <c r="DN73" s="14" t="e">
        <f t="shared" si="10"/>
        <v>#DIV/0!</v>
      </c>
      <c r="DO73" s="14" t="e">
        <f t="shared" si="10"/>
        <v>#DIV/0!</v>
      </c>
      <c r="DP73" s="14" t="e">
        <f t="shared" si="10"/>
        <v>#DIV/0!</v>
      </c>
      <c r="DQ73" s="14" t="e">
        <f t="shared" si="10"/>
        <v>#DIV/0!</v>
      </c>
      <c r="DR73" s="14" t="e">
        <f t="shared" si="10"/>
        <v>#DIV/0!</v>
      </c>
      <c r="DS73" s="14" t="e">
        <f t="shared" si="10"/>
        <v>#DIV/0!</v>
      </c>
      <c r="DT73" s="14" t="e">
        <f t="shared" si="11"/>
        <v>#DIV/0!</v>
      </c>
      <c r="DU73" s="14" t="e">
        <f t="shared" si="11"/>
        <v>#DIV/0!</v>
      </c>
      <c r="DV73" s="14" t="e">
        <f t="shared" si="11"/>
        <v>#DIV/0!</v>
      </c>
      <c r="DW73" s="14" t="e">
        <f t="shared" si="11"/>
        <v>#DIV/0!</v>
      </c>
      <c r="DX73" s="14" t="e">
        <f t="shared" si="11"/>
        <v>#DIV/0!</v>
      </c>
      <c r="DY73" s="14" t="e">
        <f t="shared" si="11"/>
        <v>#DIV/0!</v>
      </c>
      <c r="DZ73" s="14" t="e">
        <f t="shared" si="15"/>
        <v>#DIV/0!</v>
      </c>
    </row>
    <row r="74" spans="1:130">
      <c r="A74" s="18">
        <v>8</v>
      </c>
      <c r="B74" s="15">
        <f t="shared" si="12"/>
        <v>1</v>
      </c>
      <c r="C74" s="18">
        <v>2008</v>
      </c>
      <c r="D74" s="25">
        <f t="shared" si="16"/>
        <v>0</v>
      </c>
      <c r="E74" s="25">
        <f t="shared" si="17"/>
        <v>0</v>
      </c>
      <c r="F74" s="25">
        <f t="shared" si="18"/>
        <v>0</v>
      </c>
      <c r="G74" s="25">
        <f t="shared" si="19"/>
        <v>0</v>
      </c>
      <c r="H74" s="25">
        <f t="shared" si="20"/>
        <v>0</v>
      </c>
      <c r="I74" s="25">
        <f t="shared" si="21"/>
        <v>0</v>
      </c>
      <c r="J74" s="25">
        <f t="shared" ref="J74:J92" si="22">VLOOKUP($C$72,$D$3:$K$63,$A$68,0)*(B68-B67)</f>
        <v>0</v>
      </c>
      <c r="K74" s="25">
        <f>VLOOKUP($C$73,$D$3:$K$63,$A$68,0)*(B67-B66)</f>
        <v>0</v>
      </c>
      <c r="L74" s="25">
        <f>VLOOKUP($C$74,$D$3:$K$63,$A$68,0)*B66</f>
        <v>0</v>
      </c>
      <c r="M74" s="25"/>
      <c r="N74" s="25"/>
      <c r="O74" s="25"/>
      <c r="P74" s="25"/>
      <c r="Q74" s="25"/>
      <c r="R74" s="25"/>
      <c r="S74" s="25"/>
      <c r="T74" s="25"/>
      <c r="U74" s="25"/>
      <c r="V74" s="25"/>
      <c r="W74" s="25"/>
      <c r="X74" s="25"/>
      <c r="Y74" s="25"/>
      <c r="Z74" s="25"/>
      <c r="AA74" s="25"/>
      <c r="AB74" s="25"/>
      <c r="AC74" s="25"/>
      <c r="AD74" s="25"/>
      <c r="AE74" s="25"/>
      <c r="AF74" s="25"/>
      <c r="AG74" s="25"/>
      <c r="AH74" s="25"/>
      <c r="AI74" s="25"/>
      <c r="AJ74" s="25"/>
      <c r="AK74" s="25"/>
      <c r="AL74" s="25"/>
      <c r="AM74" s="25"/>
      <c r="AN74" s="25"/>
      <c r="AO74" s="25"/>
      <c r="AP74" s="25"/>
      <c r="AQ74" s="25"/>
      <c r="AR74" s="25"/>
      <c r="AS74" s="25"/>
      <c r="AT74" s="25"/>
      <c r="AU74" s="25"/>
      <c r="AV74" s="25"/>
      <c r="AW74" s="25"/>
      <c r="AX74" s="25"/>
      <c r="AY74" s="25"/>
      <c r="AZ74" s="25"/>
      <c r="BA74" s="25"/>
      <c r="BB74" s="25"/>
      <c r="BC74" s="25"/>
      <c r="BD74" s="25"/>
      <c r="BE74" s="25"/>
      <c r="BF74" s="25"/>
      <c r="BG74" s="25"/>
      <c r="BH74" s="25"/>
      <c r="BI74" s="25"/>
      <c r="BJ74" s="25"/>
      <c r="BK74" s="25"/>
      <c r="BL74" s="25"/>
      <c r="BM74" s="21">
        <f t="shared" si="13"/>
        <v>0</v>
      </c>
      <c r="BP74" s="18">
        <v>2008</v>
      </c>
      <c r="BQ74" s="14" t="e">
        <f t="shared" si="14"/>
        <v>#DIV/0!</v>
      </c>
      <c r="BR74" s="14" t="e">
        <f t="shared" si="7"/>
        <v>#DIV/0!</v>
      </c>
      <c r="BS74" s="14" t="e">
        <f t="shared" si="7"/>
        <v>#DIV/0!</v>
      </c>
      <c r="BT74" s="14" t="e">
        <f t="shared" si="7"/>
        <v>#DIV/0!</v>
      </c>
      <c r="BU74" s="14" t="e">
        <f t="shared" si="7"/>
        <v>#DIV/0!</v>
      </c>
      <c r="BV74" s="14" t="e">
        <f t="shared" si="7"/>
        <v>#DIV/0!</v>
      </c>
      <c r="BW74" s="14" t="e">
        <f t="shared" si="7"/>
        <v>#DIV/0!</v>
      </c>
      <c r="BX74" s="14" t="e">
        <f t="shared" si="7"/>
        <v>#DIV/0!</v>
      </c>
      <c r="BY74" s="14" t="e">
        <f t="shared" si="7"/>
        <v>#DIV/0!</v>
      </c>
      <c r="BZ74" s="14" t="e">
        <f t="shared" si="7"/>
        <v>#DIV/0!</v>
      </c>
      <c r="CA74" s="14" t="e">
        <f t="shared" si="7"/>
        <v>#DIV/0!</v>
      </c>
      <c r="CB74" s="14" t="e">
        <f t="shared" si="7"/>
        <v>#DIV/0!</v>
      </c>
      <c r="CC74" s="14" t="e">
        <f t="shared" si="7"/>
        <v>#DIV/0!</v>
      </c>
      <c r="CD74" s="14" t="e">
        <f t="shared" si="7"/>
        <v>#DIV/0!</v>
      </c>
      <c r="CE74" s="14" t="e">
        <f t="shared" si="7"/>
        <v>#DIV/0!</v>
      </c>
      <c r="CF74" s="14" t="e">
        <f t="shared" si="7"/>
        <v>#DIV/0!</v>
      </c>
      <c r="CG74" s="14" t="e">
        <f t="shared" si="7"/>
        <v>#DIV/0!</v>
      </c>
      <c r="CH74" s="14" t="e">
        <f t="shared" si="8"/>
        <v>#DIV/0!</v>
      </c>
      <c r="CI74" s="14" t="e">
        <f t="shared" si="8"/>
        <v>#DIV/0!</v>
      </c>
      <c r="CJ74" s="14" t="e">
        <f t="shared" si="8"/>
        <v>#DIV/0!</v>
      </c>
      <c r="CK74" s="14" t="e">
        <f t="shared" si="8"/>
        <v>#DIV/0!</v>
      </c>
      <c r="CL74" s="14" t="e">
        <f t="shared" si="8"/>
        <v>#DIV/0!</v>
      </c>
      <c r="CM74" s="14" t="e">
        <f t="shared" si="8"/>
        <v>#DIV/0!</v>
      </c>
      <c r="CN74" s="14" t="e">
        <f t="shared" si="9"/>
        <v>#DIV/0!</v>
      </c>
      <c r="CO74" s="14" t="e">
        <f t="shared" si="9"/>
        <v>#DIV/0!</v>
      </c>
      <c r="CP74" s="14" t="e">
        <f t="shared" si="9"/>
        <v>#DIV/0!</v>
      </c>
      <c r="CQ74" s="14" t="e">
        <f t="shared" si="9"/>
        <v>#DIV/0!</v>
      </c>
      <c r="CR74" s="14" t="e">
        <f t="shared" si="9"/>
        <v>#DIV/0!</v>
      </c>
      <c r="CS74" s="14" t="e">
        <f t="shared" si="9"/>
        <v>#DIV/0!</v>
      </c>
      <c r="CT74" s="14" t="e">
        <f t="shared" si="9"/>
        <v>#DIV/0!</v>
      </c>
      <c r="CU74" s="14" t="e">
        <f t="shared" si="9"/>
        <v>#DIV/0!</v>
      </c>
      <c r="CV74" s="14" t="e">
        <f t="shared" si="9"/>
        <v>#DIV/0!</v>
      </c>
      <c r="CW74" s="14" t="e">
        <f t="shared" si="9"/>
        <v>#DIV/0!</v>
      </c>
      <c r="CX74" s="14" t="e">
        <f t="shared" si="9"/>
        <v>#DIV/0!</v>
      </c>
      <c r="CY74" s="14" t="e">
        <f t="shared" si="9"/>
        <v>#DIV/0!</v>
      </c>
      <c r="CZ74" s="14" t="e">
        <f t="shared" si="9"/>
        <v>#DIV/0!</v>
      </c>
      <c r="DA74" s="14" t="e">
        <f t="shared" si="9"/>
        <v>#DIV/0!</v>
      </c>
      <c r="DB74" s="14" t="e">
        <f t="shared" si="9"/>
        <v>#DIV/0!</v>
      </c>
      <c r="DC74" s="14" t="e">
        <f t="shared" si="9"/>
        <v>#DIV/0!</v>
      </c>
      <c r="DD74" s="14" t="e">
        <f t="shared" si="10"/>
        <v>#DIV/0!</v>
      </c>
      <c r="DE74" s="14" t="e">
        <f t="shared" si="10"/>
        <v>#DIV/0!</v>
      </c>
      <c r="DF74" s="14" t="e">
        <f t="shared" si="10"/>
        <v>#DIV/0!</v>
      </c>
      <c r="DG74" s="14" t="e">
        <f t="shared" si="10"/>
        <v>#DIV/0!</v>
      </c>
      <c r="DH74" s="14" t="e">
        <f t="shared" si="10"/>
        <v>#DIV/0!</v>
      </c>
      <c r="DI74" s="14" t="e">
        <f t="shared" si="10"/>
        <v>#DIV/0!</v>
      </c>
      <c r="DJ74" s="14" t="e">
        <f t="shared" si="10"/>
        <v>#DIV/0!</v>
      </c>
      <c r="DK74" s="14" t="e">
        <f t="shared" si="10"/>
        <v>#DIV/0!</v>
      </c>
      <c r="DL74" s="14" t="e">
        <f t="shared" si="10"/>
        <v>#DIV/0!</v>
      </c>
      <c r="DM74" s="14" t="e">
        <f t="shared" si="10"/>
        <v>#DIV/0!</v>
      </c>
      <c r="DN74" s="14" t="e">
        <f t="shared" si="10"/>
        <v>#DIV/0!</v>
      </c>
      <c r="DO74" s="14" t="e">
        <f t="shared" si="10"/>
        <v>#DIV/0!</v>
      </c>
      <c r="DP74" s="14" t="e">
        <f t="shared" si="10"/>
        <v>#DIV/0!</v>
      </c>
      <c r="DQ74" s="14" t="e">
        <f t="shared" si="10"/>
        <v>#DIV/0!</v>
      </c>
      <c r="DR74" s="14" t="e">
        <f t="shared" si="10"/>
        <v>#DIV/0!</v>
      </c>
      <c r="DS74" s="14" t="e">
        <f t="shared" si="10"/>
        <v>#DIV/0!</v>
      </c>
      <c r="DT74" s="14" t="e">
        <f t="shared" si="11"/>
        <v>#DIV/0!</v>
      </c>
      <c r="DU74" s="14" t="e">
        <f t="shared" si="11"/>
        <v>#DIV/0!</v>
      </c>
      <c r="DV74" s="14" t="e">
        <f t="shared" si="11"/>
        <v>#DIV/0!</v>
      </c>
      <c r="DW74" s="14" t="e">
        <f t="shared" si="11"/>
        <v>#DIV/0!</v>
      </c>
      <c r="DX74" s="14" t="e">
        <f t="shared" si="11"/>
        <v>#DIV/0!</v>
      </c>
      <c r="DY74" s="14" t="e">
        <f t="shared" si="11"/>
        <v>#DIV/0!</v>
      </c>
      <c r="DZ74" s="14" t="e">
        <f t="shared" si="15"/>
        <v>#DIV/0!</v>
      </c>
    </row>
    <row r="75" spans="1:130">
      <c r="A75" s="18">
        <v>9</v>
      </c>
      <c r="B75" s="15">
        <f t="shared" si="12"/>
        <v>1</v>
      </c>
      <c r="C75" s="18">
        <v>2009</v>
      </c>
      <c r="D75" s="25">
        <f t="shared" si="16"/>
        <v>0</v>
      </c>
      <c r="E75" s="25">
        <f t="shared" si="17"/>
        <v>0</v>
      </c>
      <c r="F75" s="25">
        <f t="shared" si="18"/>
        <v>0</v>
      </c>
      <c r="G75" s="25">
        <f t="shared" si="19"/>
        <v>0</v>
      </c>
      <c r="H75" s="25">
        <f t="shared" si="20"/>
        <v>0</v>
      </c>
      <c r="I75" s="25">
        <f t="shared" si="21"/>
        <v>0</v>
      </c>
      <c r="J75" s="25">
        <f t="shared" si="22"/>
        <v>0</v>
      </c>
      <c r="K75" s="25">
        <f t="shared" ref="K75:K93" si="23">VLOOKUP($C$73,$D$3:$K$63,$A$68,0)*(B68-B67)</f>
        <v>0</v>
      </c>
      <c r="L75" s="25">
        <f>VLOOKUP($C$74,$D$3:$K$63,$A$68,0)*(B67-B66)</f>
        <v>0</v>
      </c>
      <c r="M75" s="25">
        <f>VLOOKUP($C$75,$D$3:$K$63,$A$68,0)*B66</f>
        <v>0</v>
      </c>
      <c r="N75" s="25"/>
      <c r="O75" s="25"/>
      <c r="P75" s="25"/>
      <c r="Q75" s="25"/>
      <c r="R75" s="25"/>
      <c r="S75" s="25"/>
      <c r="T75" s="25"/>
      <c r="U75" s="25"/>
      <c r="V75" s="25"/>
      <c r="W75" s="25"/>
      <c r="X75" s="25"/>
      <c r="Y75" s="25"/>
      <c r="Z75" s="25"/>
      <c r="AA75" s="25"/>
      <c r="AB75" s="25"/>
      <c r="AC75" s="25"/>
      <c r="AD75" s="25"/>
      <c r="AE75" s="25"/>
      <c r="AF75" s="25"/>
      <c r="AG75" s="25"/>
      <c r="AH75" s="25"/>
      <c r="AI75" s="25"/>
      <c r="AJ75" s="25"/>
      <c r="AK75" s="25"/>
      <c r="AL75" s="25"/>
      <c r="AM75" s="25"/>
      <c r="AN75" s="25"/>
      <c r="AO75" s="25"/>
      <c r="AP75" s="25"/>
      <c r="AQ75" s="25"/>
      <c r="AR75" s="25"/>
      <c r="AS75" s="25"/>
      <c r="AT75" s="25"/>
      <c r="AU75" s="25"/>
      <c r="AV75" s="25"/>
      <c r="AW75" s="25"/>
      <c r="AX75" s="25"/>
      <c r="AY75" s="25"/>
      <c r="AZ75" s="25"/>
      <c r="BA75" s="25"/>
      <c r="BB75" s="25"/>
      <c r="BC75" s="25"/>
      <c r="BD75" s="25"/>
      <c r="BE75" s="25"/>
      <c r="BF75" s="25"/>
      <c r="BG75" s="25"/>
      <c r="BH75" s="25"/>
      <c r="BI75" s="25"/>
      <c r="BJ75" s="25"/>
      <c r="BK75" s="25"/>
      <c r="BL75" s="25"/>
      <c r="BM75" s="21">
        <f t="shared" si="13"/>
        <v>0</v>
      </c>
      <c r="BP75" s="18">
        <v>2009</v>
      </c>
      <c r="BQ75" s="14" t="e">
        <f t="shared" si="14"/>
        <v>#DIV/0!</v>
      </c>
      <c r="BR75" s="14" t="e">
        <f t="shared" si="7"/>
        <v>#DIV/0!</v>
      </c>
      <c r="BS75" s="14" t="e">
        <f t="shared" si="7"/>
        <v>#DIV/0!</v>
      </c>
      <c r="BT75" s="14" t="e">
        <f t="shared" si="7"/>
        <v>#DIV/0!</v>
      </c>
      <c r="BU75" s="14" t="e">
        <f t="shared" si="7"/>
        <v>#DIV/0!</v>
      </c>
      <c r="BV75" s="14" t="e">
        <f t="shared" si="7"/>
        <v>#DIV/0!</v>
      </c>
      <c r="BW75" s="14" t="e">
        <f t="shared" si="7"/>
        <v>#DIV/0!</v>
      </c>
      <c r="BX75" s="14" t="e">
        <f t="shared" si="7"/>
        <v>#DIV/0!</v>
      </c>
      <c r="BY75" s="14" t="e">
        <f t="shared" si="7"/>
        <v>#DIV/0!</v>
      </c>
      <c r="BZ75" s="14" t="e">
        <f t="shared" si="7"/>
        <v>#DIV/0!</v>
      </c>
      <c r="CA75" s="14" t="e">
        <f t="shared" si="7"/>
        <v>#DIV/0!</v>
      </c>
      <c r="CB75" s="14" t="e">
        <f t="shared" si="7"/>
        <v>#DIV/0!</v>
      </c>
      <c r="CC75" s="14" t="e">
        <f t="shared" si="7"/>
        <v>#DIV/0!</v>
      </c>
      <c r="CD75" s="14" t="e">
        <f t="shared" si="7"/>
        <v>#DIV/0!</v>
      </c>
      <c r="CE75" s="14" t="e">
        <f t="shared" si="7"/>
        <v>#DIV/0!</v>
      </c>
      <c r="CF75" s="14" t="e">
        <f t="shared" si="7"/>
        <v>#DIV/0!</v>
      </c>
      <c r="CG75" s="14" t="e">
        <f t="shared" si="7"/>
        <v>#DIV/0!</v>
      </c>
      <c r="CH75" s="14" t="e">
        <f t="shared" si="8"/>
        <v>#DIV/0!</v>
      </c>
      <c r="CI75" s="14" t="e">
        <f t="shared" si="8"/>
        <v>#DIV/0!</v>
      </c>
      <c r="CJ75" s="14" t="e">
        <f t="shared" si="8"/>
        <v>#DIV/0!</v>
      </c>
      <c r="CK75" s="14" t="e">
        <f t="shared" si="8"/>
        <v>#DIV/0!</v>
      </c>
      <c r="CL75" s="14" t="e">
        <f t="shared" si="8"/>
        <v>#DIV/0!</v>
      </c>
      <c r="CM75" s="14" t="e">
        <f t="shared" si="8"/>
        <v>#DIV/0!</v>
      </c>
      <c r="CN75" s="14" t="e">
        <f t="shared" si="9"/>
        <v>#DIV/0!</v>
      </c>
      <c r="CO75" s="14" t="e">
        <f t="shared" si="9"/>
        <v>#DIV/0!</v>
      </c>
      <c r="CP75" s="14" t="e">
        <f t="shared" si="9"/>
        <v>#DIV/0!</v>
      </c>
      <c r="CQ75" s="14" t="e">
        <f t="shared" si="9"/>
        <v>#DIV/0!</v>
      </c>
      <c r="CR75" s="14" t="e">
        <f t="shared" si="9"/>
        <v>#DIV/0!</v>
      </c>
      <c r="CS75" s="14" t="e">
        <f t="shared" si="9"/>
        <v>#DIV/0!</v>
      </c>
      <c r="CT75" s="14" t="e">
        <f t="shared" si="9"/>
        <v>#DIV/0!</v>
      </c>
      <c r="CU75" s="14" t="e">
        <f t="shared" si="9"/>
        <v>#DIV/0!</v>
      </c>
      <c r="CV75" s="14" t="e">
        <f t="shared" si="9"/>
        <v>#DIV/0!</v>
      </c>
      <c r="CW75" s="14" t="e">
        <f t="shared" si="9"/>
        <v>#DIV/0!</v>
      </c>
      <c r="CX75" s="14" t="e">
        <f t="shared" si="9"/>
        <v>#DIV/0!</v>
      </c>
      <c r="CY75" s="14" t="e">
        <f t="shared" si="9"/>
        <v>#DIV/0!</v>
      </c>
      <c r="CZ75" s="14" t="e">
        <f t="shared" si="9"/>
        <v>#DIV/0!</v>
      </c>
      <c r="DA75" s="14" t="e">
        <f t="shared" si="9"/>
        <v>#DIV/0!</v>
      </c>
      <c r="DB75" s="14" t="e">
        <f t="shared" si="9"/>
        <v>#DIV/0!</v>
      </c>
      <c r="DC75" s="14" t="e">
        <f t="shared" si="9"/>
        <v>#DIV/0!</v>
      </c>
      <c r="DD75" s="14" t="e">
        <f t="shared" si="10"/>
        <v>#DIV/0!</v>
      </c>
      <c r="DE75" s="14" t="e">
        <f t="shared" si="10"/>
        <v>#DIV/0!</v>
      </c>
      <c r="DF75" s="14" t="e">
        <f t="shared" si="10"/>
        <v>#DIV/0!</v>
      </c>
      <c r="DG75" s="14" t="e">
        <f t="shared" si="10"/>
        <v>#DIV/0!</v>
      </c>
      <c r="DH75" s="14" t="e">
        <f t="shared" si="10"/>
        <v>#DIV/0!</v>
      </c>
      <c r="DI75" s="14" t="e">
        <f t="shared" si="10"/>
        <v>#DIV/0!</v>
      </c>
      <c r="DJ75" s="14" t="e">
        <f t="shared" si="10"/>
        <v>#DIV/0!</v>
      </c>
      <c r="DK75" s="14" t="e">
        <f t="shared" si="10"/>
        <v>#DIV/0!</v>
      </c>
      <c r="DL75" s="14" t="e">
        <f t="shared" si="10"/>
        <v>#DIV/0!</v>
      </c>
      <c r="DM75" s="14" t="e">
        <f t="shared" si="10"/>
        <v>#DIV/0!</v>
      </c>
      <c r="DN75" s="14" t="e">
        <f t="shared" si="10"/>
        <v>#DIV/0!</v>
      </c>
      <c r="DO75" s="14" t="e">
        <f t="shared" si="10"/>
        <v>#DIV/0!</v>
      </c>
      <c r="DP75" s="14" t="e">
        <f t="shared" si="10"/>
        <v>#DIV/0!</v>
      </c>
      <c r="DQ75" s="14" t="e">
        <f t="shared" si="10"/>
        <v>#DIV/0!</v>
      </c>
      <c r="DR75" s="14" t="e">
        <f t="shared" si="10"/>
        <v>#DIV/0!</v>
      </c>
      <c r="DS75" s="14" t="e">
        <f t="shared" si="10"/>
        <v>#DIV/0!</v>
      </c>
      <c r="DT75" s="14" t="e">
        <f t="shared" si="11"/>
        <v>#DIV/0!</v>
      </c>
      <c r="DU75" s="14" t="e">
        <f t="shared" si="11"/>
        <v>#DIV/0!</v>
      </c>
      <c r="DV75" s="14" t="e">
        <f t="shared" si="11"/>
        <v>#DIV/0!</v>
      </c>
      <c r="DW75" s="14" t="e">
        <f t="shared" si="11"/>
        <v>#DIV/0!</v>
      </c>
      <c r="DX75" s="14" t="e">
        <f t="shared" si="11"/>
        <v>#DIV/0!</v>
      </c>
      <c r="DY75" s="14" t="e">
        <f t="shared" si="11"/>
        <v>#DIV/0!</v>
      </c>
      <c r="DZ75" s="14" t="e">
        <f t="shared" si="15"/>
        <v>#DIV/0!</v>
      </c>
    </row>
    <row r="76" spans="1:130">
      <c r="A76" s="18">
        <v>10</v>
      </c>
      <c r="B76" s="15">
        <f t="shared" si="12"/>
        <v>1</v>
      </c>
      <c r="C76" s="18">
        <v>2010</v>
      </c>
      <c r="D76" s="25">
        <f t="shared" si="16"/>
        <v>0</v>
      </c>
      <c r="E76" s="25">
        <f t="shared" si="17"/>
        <v>0</v>
      </c>
      <c r="F76" s="25">
        <f t="shared" si="18"/>
        <v>0</v>
      </c>
      <c r="G76" s="25">
        <f t="shared" si="19"/>
        <v>0</v>
      </c>
      <c r="H76" s="25">
        <f t="shared" si="20"/>
        <v>0</v>
      </c>
      <c r="I76" s="25">
        <f t="shared" si="21"/>
        <v>0</v>
      </c>
      <c r="J76" s="25">
        <f t="shared" si="22"/>
        <v>0</v>
      </c>
      <c r="K76" s="25">
        <f t="shared" si="23"/>
        <v>0</v>
      </c>
      <c r="L76" s="25">
        <f t="shared" ref="L76:L94" si="24">VLOOKUP($C$74,$D$3:$K$63,$A$68,0)*(B68-B67)</f>
        <v>0</v>
      </c>
      <c r="M76" s="25">
        <f>VLOOKUP($C$75,$D$3:$K$63,$A$68,0)*(B67-B66)</f>
        <v>0.25</v>
      </c>
      <c r="N76" s="25">
        <f>VLOOKUP($C$76,$D$3:$K$63,$A$68,0)*B66</f>
        <v>0</v>
      </c>
      <c r="O76" s="25"/>
      <c r="P76" s="25"/>
      <c r="Q76" s="25"/>
      <c r="R76" s="25"/>
      <c r="S76" s="25"/>
      <c r="T76" s="25"/>
      <c r="U76" s="25"/>
      <c r="V76" s="25"/>
      <c r="W76" s="25"/>
      <c r="X76" s="25"/>
      <c r="Y76" s="25"/>
      <c r="Z76" s="25"/>
      <c r="AA76" s="25"/>
      <c r="AB76" s="25"/>
      <c r="AC76" s="25"/>
      <c r="AD76" s="25"/>
      <c r="AE76" s="25"/>
      <c r="AF76" s="25"/>
      <c r="AG76" s="25"/>
      <c r="AH76" s="25"/>
      <c r="AI76" s="25"/>
      <c r="AJ76" s="25"/>
      <c r="AK76" s="25"/>
      <c r="AL76" s="25"/>
      <c r="AM76" s="25"/>
      <c r="AN76" s="25"/>
      <c r="AO76" s="25"/>
      <c r="AP76" s="25"/>
      <c r="AQ76" s="25"/>
      <c r="AR76" s="25"/>
      <c r="AS76" s="25"/>
      <c r="AT76" s="25"/>
      <c r="AU76" s="25"/>
      <c r="AV76" s="25"/>
      <c r="AW76" s="25"/>
      <c r="AX76" s="25"/>
      <c r="AY76" s="25"/>
      <c r="AZ76" s="25"/>
      <c r="BA76" s="25"/>
      <c r="BB76" s="25"/>
      <c r="BC76" s="25"/>
      <c r="BD76" s="25"/>
      <c r="BE76" s="25"/>
      <c r="BF76" s="25"/>
      <c r="BG76" s="25"/>
      <c r="BH76" s="25"/>
      <c r="BI76" s="25"/>
      <c r="BJ76" s="25"/>
      <c r="BK76" s="25"/>
      <c r="BL76" s="25"/>
      <c r="BM76" s="21">
        <f t="shared" si="13"/>
        <v>0.25</v>
      </c>
      <c r="BP76" s="18">
        <v>2010</v>
      </c>
      <c r="BQ76" s="14">
        <f t="shared" si="14"/>
        <v>0</v>
      </c>
      <c r="BR76" s="14">
        <f t="shared" si="7"/>
        <v>0</v>
      </c>
      <c r="BS76" s="14">
        <f t="shared" si="7"/>
        <v>0</v>
      </c>
      <c r="BT76" s="14">
        <f t="shared" si="7"/>
        <v>0</v>
      </c>
      <c r="BU76" s="14">
        <f t="shared" si="7"/>
        <v>0</v>
      </c>
      <c r="BV76" s="14">
        <f t="shared" si="7"/>
        <v>0</v>
      </c>
      <c r="BW76" s="14">
        <f t="shared" si="7"/>
        <v>0</v>
      </c>
      <c r="BX76" s="14">
        <f t="shared" si="7"/>
        <v>0</v>
      </c>
      <c r="BY76" s="14">
        <f t="shared" si="7"/>
        <v>0</v>
      </c>
      <c r="BZ76" s="14">
        <f t="shared" si="7"/>
        <v>1</v>
      </c>
      <c r="CA76" s="14">
        <f t="shared" si="7"/>
        <v>0</v>
      </c>
      <c r="CB76" s="14">
        <f t="shared" si="7"/>
        <v>0</v>
      </c>
      <c r="CC76" s="14">
        <f t="shared" si="7"/>
        <v>0</v>
      </c>
      <c r="CD76" s="14">
        <f t="shared" si="7"/>
        <v>0</v>
      </c>
      <c r="CE76" s="14">
        <f t="shared" si="7"/>
        <v>0</v>
      </c>
      <c r="CF76" s="14">
        <f t="shared" si="7"/>
        <v>0</v>
      </c>
      <c r="CG76" s="14">
        <f t="shared" si="7"/>
        <v>0</v>
      </c>
      <c r="CH76" s="14">
        <f t="shared" si="8"/>
        <v>0</v>
      </c>
      <c r="CI76" s="14">
        <f t="shared" si="8"/>
        <v>0</v>
      </c>
      <c r="CJ76" s="14">
        <f t="shared" si="8"/>
        <v>0</v>
      </c>
      <c r="CK76" s="14">
        <f t="shared" si="8"/>
        <v>0</v>
      </c>
      <c r="CL76" s="14">
        <f t="shared" si="8"/>
        <v>0</v>
      </c>
      <c r="CM76" s="14">
        <f t="shared" si="8"/>
        <v>0</v>
      </c>
      <c r="CN76" s="14">
        <f t="shared" si="9"/>
        <v>0</v>
      </c>
      <c r="CO76" s="14">
        <f t="shared" si="9"/>
        <v>0</v>
      </c>
      <c r="CP76" s="14">
        <f t="shared" si="9"/>
        <v>0</v>
      </c>
      <c r="CQ76" s="14">
        <f t="shared" si="9"/>
        <v>0</v>
      </c>
      <c r="CR76" s="14">
        <f t="shared" si="9"/>
        <v>0</v>
      </c>
      <c r="CS76" s="14">
        <f t="shared" si="9"/>
        <v>0</v>
      </c>
      <c r="CT76" s="14">
        <f t="shared" si="9"/>
        <v>0</v>
      </c>
      <c r="CU76" s="14">
        <f t="shared" si="9"/>
        <v>0</v>
      </c>
      <c r="CV76" s="14">
        <f t="shared" si="9"/>
        <v>0</v>
      </c>
      <c r="CW76" s="14">
        <f t="shared" si="9"/>
        <v>0</v>
      </c>
      <c r="CX76" s="14">
        <f t="shared" si="9"/>
        <v>0</v>
      </c>
      <c r="CY76" s="14">
        <f t="shared" si="9"/>
        <v>0</v>
      </c>
      <c r="CZ76" s="14">
        <f t="shared" si="9"/>
        <v>0</v>
      </c>
      <c r="DA76" s="14">
        <f t="shared" si="9"/>
        <v>0</v>
      </c>
      <c r="DB76" s="14">
        <f t="shared" si="9"/>
        <v>0</v>
      </c>
      <c r="DC76" s="14">
        <f t="shared" si="9"/>
        <v>0</v>
      </c>
      <c r="DD76" s="14">
        <f t="shared" si="10"/>
        <v>0</v>
      </c>
      <c r="DE76" s="14">
        <f t="shared" si="10"/>
        <v>0</v>
      </c>
      <c r="DF76" s="14">
        <f t="shared" si="10"/>
        <v>0</v>
      </c>
      <c r="DG76" s="14">
        <f t="shared" si="10"/>
        <v>0</v>
      </c>
      <c r="DH76" s="14">
        <f t="shared" si="10"/>
        <v>0</v>
      </c>
      <c r="DI76" s="14">
        <f t="shared" si="10"/>
        <v>0</v>
      </c>
      <c r="DJ76" s="14">
        <f t="shared" si="10"/>
        <v>0</v>
      </c>
      <c r="DK76" s="14">
        <f t="shared" si="10"/>
        <v>0</v>
      </c>
      <c r="DL76" s="14">
        <f t="shared" si="10"/>
        <v>0</v>
      </c>
      <c r="DM76" s="14">
        <f t="shared" si="10"/>
        <v>0</v>
      </c>
      <c r="DN76" s="14">
        <f t="shared" si="10"/>
        <v>0</v>
      </c>
      <c r="DO76" s="14">
        <f t="shared" si="10"/>
        <v>0</v>
      </c>
      <c r="DP76" s="14">
        <f t="shared" si="10"/>
        <v>0</v>
      </c>
      <c r="DQ76" s="14">
        <f t="shared" si="10"/>
        <v>0</v>
      </c>
      <c r="DR76" s="14">
        <f t="shared" si="10"/>
        <v>0</v>
      </c>
      <c r="DS76" s="14">
        <f t="shared" si="10"/>
        <v>0</v>
      </c>
      <c r="DT76" s="14">
        <f t="shared" si="11"/>
        <v>0</v>
      </c>
      <c r="DU76" s="14">
        <f t="shared" si="11"/>
        <v>0</v>
      </c>
      <c r="DV76" s="14">
        <f t="shared" si="11"/>
        <v>0</v>
      </c>
      <c r="DW76" s="14">
        <f t="shared" si="11"/>
        <v>0</v>
      </c>
      <c r="DX76" s="14">
        <f t="shared" si="11"/>
        <v>0</v>
      </c>
      <c r="DY76" s="14">
        <f t="shared" si="11"/>
        <v>0</v>
      </c>
      <c r="DZ76" s="14">
        <f t="shared" si="15"/>
        <v>1</v>
      </c>
    </row>
    <row r="77" spans="1:130">
      <c r="A77" s="18">
        <v>11</v>
      </c>
      <c r="B77" s="15">
        <f t="shared" si="12"/>
        <v>1</v>
      </c>
      <c r="C77" s="18">
        <v>2011</v>
      </c>
      <c r="D77" s="25">
        <f t="shared" si="16"/>
        <v>0</v>
      </c>
      <c r="E77" s="25">
        <f t="shared" si="17"/>
        <v>0</v>
      </c>
      <c r="F77" s="25">
        <f t="shared" si="18"/>
        <v>0</v>
      </c>
      <c r="G77" s="25">
        <f t="shared" si="19"/>
        <v>0</v>
      </c>
      <c r="H77" s="25">
        <f t="shared" si="20"/>
        <v>0</v>
      </c>
      <c r="I77" s="25">
        <f t="shared" si="21"/>
        <v>0</v>
      </c>
      <c r="J77" s="25">
        <f t="shared" si="22"/>
        <v>0</v>
      </c>
      <c r="K77" s="25">
        <f t="shared" si="23"/>
        <v>0</v>
      </c>
      <c r="L77" s="25">
        <f t="shared" si="24"/>
        <v>0</v>
      </c>
      <c r="M77" s="25">
        <f t="shared" ref="M77:M95" si="25">VLOOKUP($C$75,$D$3:$K$63,$A$68,0)*(B68-B67)</f>
        <v>0.25</v>
      </c>
      <c r="N77" s="25">
        <f>VLOOKUP($C$76,$D$3:$K$63,$A$68,0)*(B67-B66)</f>
        <v>0.125</v>
      </c>
      <c r="O77" s="25">
        <f>VLOOKUP($C$77,$D$3:$K$63,$A$68,0)*B66</f>
        <v>0</v>
      </c>
      <c r="P77" s="25"/>
      <c r="Q77" s="25"/>
      <c r="R77" s="25"/>
      <c r="S77" s="25"/>
      <c r="T77" s="25"/>
      <c r="U77" s="25"/>
      <c r="V77" s="25"/>
      <c r="W77" s="25"/>
      <c r="X77" s="25"/>
      <c r="Y77" s="25"/>
      <c r="Z77" s="25"/>
      <c r="AA77" s="25"/>
      <c r="AB77" s="25"/>
      <c r="AC77" s="25"/>
      <c r="AD77" s="25"/>
      <c r="AE77" s="25"/>
      <c r="AF77" s="25"/>
      <c r="AG77" s="25"/>
      <c r="AH77" s="25"/>
      <c r="AI77" s="25"/>
      <c r="AJ77" s="25"/>
      <c r="AK77" s="25"/>
      <c r="AL77" s="25"/>
      <c r="AM77" s="25"/>
      <c r="AN77" s="25"/>
      <c r="AO77" s="25"/>
      <c r="AP77" s="25"/>
      <c r="AQ77" s="25"/>
      <c r="AR77" s="25"/>
      <c r="AS77" s="25"/>
      <c r="AT77" s="25"/>
      <c r="AU77" s="25"/>
      <c r="AV77" s="25"/>
      <c r="AW77" s="25"/>
      <c r="AX77" s="25"/>
      <c r="AY77" s="25"/>
      <c r="AZ77" s="25"/>
      <c r="BA77" s="25"/>
      <c r="BB77" s="25"/>
      <c r="BC77" s="25"/>
      <c r="BD77" s="25"/>
      <c r="BE77" s="25"/>
      <c r="BF77" s="25"/>
      <c r="BG77" s="25"/>
      <c r="BH77" s="25"/>
      <c r="BI77" s="25"/>
      <c r="BJ77" s="25"/>
      <c r="BK77" s="25"/>
      <c r="BL77" s="25"/>
      <c r="BM77" s="21">
        <f t="shared" si="13"/>
        <v>0.375</v>
      </c>
      <c r="BP77" s="18">
        <v>2011</v>
      </c>
      <c r="BQ77" s="14">
        <f t="shared" si="14"/>
        <v>0</v>
      </c>
      <c r="BR77" s="14">
        <f t="shared" si="7"/>
        <v>0</v>
      </c>
      <c r="BS77" s="14">
        <f t="shared" si="7"/>
        <v>0</v>
      </c>
      <c r="BT77" s="14">
        <f t="shared" si="7"/>
        <v>0</v>
      </c>
      <c r="BU77" s="14">
        <f t="shared" si="7"/>
        <v>0</v>
      </c>
      <c r="BV77" s="14">
        <f t="shared" si="7"/>
        <v>0</v>
      </c>
      <c r="BW77" s="14">
        <f t="shared" si="7"/>
        <v>0</v>
      </c>
      <c r="BX77" s="14">
        <f t="shared" si="7"/>
        <v>0</v>
      </c>
      <c r="BY77" s="14">
        <f t="shared" si="7"/>
        <v>0</v>
      </c>
      <c r="BZ77" s="14">
        <f t="shared" si="7"/>
        <v>0.66666666666666663</v>
      </c>
      <c r="CA77" s="14">
        <f t="shared" si="7"/>
        <v>0.33333333333333331</v>
      </c>
      <c r="CB77" s="14">
        <f t="shared" si="7"/>
        <v>0</v>
      </c>
      <c r="CC77" s="14">
        <f t="shared" si="7"/>
        <v>0</v>
      </c>
      <c r="CD77" s="14">
        <f t="shared" si="7"/>
        <v>0</v>
      </c>
      <c r="CE77" s="14">
        <f t="shared" si="7"/>
        <v>0</v>
      </c>
      <c r="CF77" s="14">
        <f t="shared" si="7"/>
        <v>0</v>
      </c>
      <c r="CG77" s="14">
        <f t="shared" si="7"/>
        <v>0</v>
      </c>
      <c r="CH77" s="14">
        <f t="shared" si="8"/>
        <v>0</v>
      </c>
      <c r="CI77" s="14">
        <f t="shared" si="8"/>
        <v>0</v>
      </c>
      <c r="CJ77" s="14">
        <f t="shared" si="8"/>
        <v>0</v>
      </c>
      <c r="CK77" s="14">
        <f t="shared" si="8"/>
        <v>0</v>
      </c>
      <c r="CL77" s="14">
        <f t="shared" si="8"/>
        <v>0</v>
      </c>
      <c r="CM77" s="14">
        <f t="shared" si="8"/>
        <v>0</v>
      </c>
      <c r="CN77" s="14">
        <f t="shared" si="9"/>
        <v>0</v>
      </c>
      <c r="CO77" s="14">
        <f t="shared" si="9"/>
        <v>0</v>
      </c>
      <c r="CP77" s="14">
        <f t="shared" si="9"/>
        <v>0</v>
      </c>
      <c r="CQ77" s="14">
        <f t="shared" si="9"/>
        <v>0</v>
      </c>
      <c r="CR77" s="14">
        <f t="shared" si="9"/>
        <v>0</v>
      </c>
      <c r="CS77" s="14">
        <f t="shared" si="9"/>
        <v>0</v>
      </c>
      <c r="CT77" s="14">
        <f t="shared" si="9"/>
        <v>0</v>
      </c>
      <c r="CU77" s="14">
        <f t="shared" si="9"/>
        <v>0</v>
      </c>
      <c r="CV77" s="14">
        <f t="shared" si="9"/>
        <v>0</v>
      </c>
      <c r="CW77" s="14">
        <f t="shared" si="9"/>
        <v>0</v>
      </c>
      <c r="CX77" s="14">
        <f t="shared" si="9"/>
        <v>0</v>
      </c>
      <c r="CY77" s="14">
        <f t="shared" si="9"/>
        <v>0</v>
      </c>
      <c r="CZ77" s="14">
        <f t="shared" si="9"/>
        <v>0</v>
      </c>
      <c r="DA77" s="14">
        <f t="shared" si="9"/>
        <v>0</v>
      </c>
      <c r="DB77" s="14">
        <f t="shared" si="9"/>
        <v>0</v>
      </c>
      <c r="DC77" s="14">
        <f t="shared" si="9"/>
        <v>0</v>
      </c>
      <c r="DD77" s="14">
        <f t="shared" si="10"/>
        <v>0</v>
      </c>
      <c r="DE77" s="14">
        <f t="shared" si="10"/>
        <v>0</v>
      </c>
      <c r="DF77" s="14">
        <f t="shared" si="10"/>
        <v>0</v>
      </c>
      <c r="DG77" s="14">
        <f t="shared" si="10"/>
        <v>0</v>
      </c>
      <c r="DH77" s="14">
        <f t="shared" si="10"/>
        <v>0</v>
      </c>
      <c r="DI77" s="14">
        <f t="shared" si="10"/>
        <v>0</v>
      </c>
      <c r="DJ77" s="14">
        <f t="shared" si="10"/>
        <v>0</v>
      </c>
      <c r="DK77" s="14">
        <f t="shared" si="10"/>
        <v>0</v>
      </c>
      <c r="DL77" s="14">
        <f t="shared" si="10"/>
        <v>0</v>
      </c>
      <c r="DM77" s="14">
        <f t="shared" si="10"/>
        <v>0</v>
      </c>
      <c r="DN77" s="14">
        <f t="shared" si="10"/>
        <v>0</v>
      </c>
      <c r="DO77" s="14">
        <f t="shared" si="10"/>
        <v>0</v>
      </c>
      <c r="DP77" s="14">
        <f t="shared" si="10"/>
        <v>0</v>
      </c>
      <c r="DQ77" s="14">
        <f t="shared" si="10"/>
        <v>0</v>
      </c>
      <c r="DR77" s="14">
        <f t="shared" si="10"/>
        <v>0</v>
      </c>
      <c r="DS77" s="14">
        <f t="shared" si="10"/>
        <v>0</v>
      </c>
      <c r="DT77" s="14">
        <f t="shared" si="11"/>
        <v>0</v>
      </c>
      <c r="DU77" s="14">
        <f t="shared" si="11"/>
        <v>0</v>
      </c>
      <c r="DV77" s="14">
        <f t="shared" si="11"/>
        <v>0</v>
      </c>
      <c r="DW77" s="14">
        <f t="shared" si="11"/>
        <v>0</v>
      </c>
      <c r="DX77" s="14">
        <f t="shared" si="11"/>
        <v>0</v>
      </c>
      <c r="DY77" s="14">
        <f t="shared" si="11"/>
        <v>0</v>
      </c>
      <c r="DZ77" s="14">
        <f t="shared" si="15"/>
        <v>1</v>
      </c>
    </row>
    <row r="78" spans="1:130">
      <c r="A78" s="18">
        <v>12</v>
      </c>
      <c r="B78" s="15">
        <f t="shared" si="12"/>
        <v>1</v>
      </c>
      <c r="C78" s="18">
        <v>2012</v>
      </c>
      <c r="D78" s="25">
        <f t="shared" si="16"/>
        <v>0</v>
      </c>
      <c r="E78" s="25">
        <f t="shared" si="17"/>
        <v>0</v>
      </c>
      <c r="F78" s="25">
        <f t="shared" si="18"/>
        <v>0</v>
      </c>
      <c r="G78" s="25">
        <f t="shared" si="19"/>
        <v>0</v>
      </c>
      <c r="H78" s="25">
        <f t="shared" si="20"/>
        <v>0</v>
      </c>
      <c r="I78" s="25">
        <f t="shared" si="21"/>
        <v>0</v>
      </c>
      <c r="J78" s="25">
        <f t="shared" si="22"/>
        <v>0</v>
      </c>
      <c r="K78" s="25">
        <f t="shared" si="23"/>
        <v>0</v>
      </c>
      <c r="L78" s="25">
        <f t="shared" si="24"/>
        <v>0</v>
      </c>
      <c r="M78" s="25">
        <f t="shared" si="25"/>
        <v>0.25</v>
      </c>
      <c r="N78" s="25">
        <f t="shared" ref="N78:N96" si="26">VLOOKUP($C$76,$D$3:$K$63,$A$68,0)*(B68-B67)</f>
        <v>0.125</v>
      </c>
      <c r="O78" s="25">
        <f>VLOOKUP($C$77,$D$3:$K$63,$A$68,0)*(B67-B66)</f>
        <v>0.125</v>
      </c>
      <c r="P78" s="25">
        <f>VLOOKUP($C$78,$D$3:$K$63,$A$68,0)*B66</f>
        <v>0</v>
      </c>
      <c r="Q78" s="25"/>
      <c r="R78" s="25"/>
      <c r="S78" s="25"/>
      <c r="T78" s="25"/>
      <c r="U78" s="25"/>
      <c r="V78" s="25"/>
      <c r="W78" s="25"/>
      <c r="X78" s="25"/>
      <c r="Y78" s="25"/>
      <c r="Z78" s="25"/>
      <c r="AA78" s="25"/>
      <c r="AB78" s="25"/>
      <c r="AC78" s="25"/>
      <c r="AD78" s="25"/>
      <c r="AE78" s="25"/>
      <c r="AF78" s="25"/>
      <c r="AG78" s="25"/>
      <c r="AH78" s="25"/>
      <c r="AI78" s="25"/>
      <c r="AJ78" s="25"/>
      <c r="AK78" s="25"/>
      <c r="AL78" s="25"/>
      <c r="AM78" s="25"/>
      <c r="AN78" s="25"/>
      <c r="AO78" s="25"/>
      <c r="AP78" s="25"/>
      <c r="AQ78" s="25"/>
      <c r="AR78" s="25"/>
      <c r="AS78" s="25"/>
      <c r="AT78" s="25"/>
      <c r="AU78" s="25"/>
      <c r="AV78" s="25"/>
      <c r="AW78" s="25"/>
      <c r="AX78" s="25"/>
      <c r="AY78" s="25"/>
      <c r="AZ78" s="25"/>
      <c r="BA78" s="25"/>
      <c r="BB78" s="25"/>
      <c r="BC78" s="25"/>
      <c r="BD78" s="25"/>
      <c r="BE78" s="25"/>
      <c r="BF78" s="25"/>
      <c r="BG78" s="25"/>
      <c r="BH78" s="25"/>
      <c r="BI78" s="25"/>
      <c r="BJ78" s="25"/>
      <c r="BK78" s="25"/>
      <c r="BL78" s="25"/>
      <c r="BM78" s="21">
        <f t="shared" si="13"/>
        <v>0.5</v>
      </c>
      <c r="BP78" s="18">
        <v>2012</v>
      </c>
      <c r="BQ78" s="14">
        <f t="shared" si="14"/>
        <v>0</v>
      </c>
      <c r="BR78" s="14">
        <f t="shared" si="7"/>
        <v>0</v>
      </c>
      <c r="BS78" s="14">
        <f t="shared" si="7"/>
        <v>0</v>
      </c>
      <c r="BT78" s="14">
        <f t="shared" si="7"/>
        <v>0</v>
      </c>
      <c r="BU78" s="14">
        <f t="shared" si="7"/>
        <v>0</v>
      </c>
      <c r="BV78" s="14">
        <f t="shared" si="7"/>
        <v>0</v>
      </c>
      <c r="BW78" s="14">
        <f t="shared" si="7"/>
        <v>0</v>
      </c>
      <c r="BX78" s="14">
        <f t="shared" si="7"/>
        <v>0</v>
      </c>
      <c r="BY78" s="14">
        <f t="shared" si="7"/>
        <v>0</v>
      </c>
      <c r="BZ78" s="14">
        <f t="shared" si="7"/>
        <v>0.5</v>
      </c>
      <c r="CA78" s="14">
        <f t="shared" si="7"/>
        <v>0.25</v>
      </c>
      <c r="CB78" s="14">
        <f t="shared" si="7"/>
        <v>0.25</v>
      </c>
      <c r="CC78" s="14">
        <f t="shared" si="7"/>
        <v>0</v>
      </c>
      <c r="CD78" s="14">
        <f t="shared" si="7"/>
        <v>0</v>
      </c>
      <c r="CE78" s="14">
        <f t="shared" si="7"/>
        <v>0</v>
      </c>
      <c r="CF78" s="14">
        <f t="shared" si="7"/>
        <v>0</v>
      </c>
      <c r="CG78" s="14">
        <f t="shared" si="7"/>
        <v>0</v>
      </c>
      <c r="CH78" s="14">
        <f t="shared" si="8"/>
        <v>0</v>
      </c>
      <c r="CI78" s="14">
        <f t="shared" si="8"/>
        <v>0</v>
      </c>
      <c r="CJ78" s="14">
        <f t="shared" si="8"/>
        <v>0</v>
      </c>
      <c r="CK78" s="14">
        <f t="shared" si="8"/>
        <v>0</v>
      </c>
      <c r="CL78" s="14">
        <f t="shared" si="8"/>
        <v>0</v>
      </c>
      <c r="CM78" s="14">
        <f t="shared" si="8"/>
        <v>0</v>
      </c>
      <c r="CN78" s="14">
        <f t="shared" si="9"/>
        <v>0</v>
      </c>
      <c r="CO78" s="14">
        <f t="shared" si="9"/>
        <v>0</v>
      </c>
      <c r="CP78" s="14">
        <f t="shared" si="9"/>
        <v>0</v>
      </c>
      <c r="CQ78" s="14">
        <f t="shared" si="9"/>
        <v>0</v>
      </c>
      <c r="CR78" s="14">
        <f t="shared" si="9"/>
        <v>0</v>
      </c>
      <c r="CS78" s="14">
        <f t="shared" si="9"/>
        <v>0</v>
      </c>
      <c r="CT78" s="14">
        <f t="shared" si="9"/>
        <v>0</v>
      </c>
      <c r="CU78" s="14">
        <f t="shared" si="9"/>
        <v>0</v>
      </c>
      <c r="CV78" s="14">
        <f t="shared" si="9"/>
        <v>0</v>
      </c>
      <c r="CW78" s="14">
        <f t="shared" si="9"/>
        <v>0</v>
      </c>
      <c r="CX78" s="14">
        <f t="shared" si="9"/>
        <v>0</v>
      </c>
      <c r="CY78" s="14">
        <f t="shared" si="9"/>
        <v>0</v>
      </c>
      <c r="CZ78" s="14">
        <f t="shared" si="9"/>
        <v>0</v>
      </c>
      <c r="DA78" s="14">
        <f t="shared" si="9"/>
        <v>0</v>
      </c>
      <c r="DB78" s="14">
        <f t="shared" si="9"/>
        <v>0</v>
      </c>
      <c r="DC78" s="14">
        <f t="shared" si="9"/>
        <v>0</v>
      </c>
      <c r="DD78" s="14">
        <f t="shared" si="10"/>
        <v>0</v>
      </c>
      <c r="DE78" s="14">
        <f t="shared" si="10"/>
        <v>0</v>
      </c>
      <c r="DF78" s="14">
        <f t="shared" si="10"/>
        <v>0</v>
      </c>
      <c r="DG78" s="14">
        <f t="shared" si="10"/>
        <v>0</v>
      </c>
      <c r="DH78" s="14">
        <f t="shared" si="10"/>
        <v>0</v>
      </c>
      <c r="DI78" s="14">
        <f t="shared" si="10"/>
        <v>0</v>
      </c>
      <c r="DJ78" s="14">
        <f t="shared" si="10"/>
        <v>0</v>
      </c>
      <c r="DK78" s="14">
        <f t="shared" si="10"/>
        <v>0</v>
      </c>
      <c r="DL78" s="14">
        <f t="shared" si="10"/>
        <v>0</v>
      </c>
      <c r="DM78" s="14">
        <f t="shared" si="10"/>
        <v>0</v>
      </c>
      <c r="DN78" s="14">
        <f t="shared" si="10"/>
        <v>0</v>
      </c>
      <c r="DO78" s="14">
        <f t="shared" si="10"/>
        <v>0</v>
      </c>
      <c r="DP78" s="14">
        <f t="shared" si="10"/>
        <v>0</v>
      </c>
      <c r="DQ78" s="14">
        <f t="shared" si="10"/>
        <v>0</v>
      </c>
      <c r="DR78" s="14">
        <f t="shared" si="10"/>
        <v>0</v>
      </c>
      <c r="DS78" s="14">
        <f t="shared" si="10"/>
        <v>0</v>
      </c>
      <c r="DT78" s="14">
        <f t="shared" si="11"/>
        <v>0</v>
      </c>
      <c r="DU78" s="14">
        <f t="shared" si="11"/>
        <v>0</v>
      </c>
      <c r="DV78" s="14">
        <f t="shared" si="11"/>
        <v>0</v>
      </c>
      <c r="DW78" s="14">
        <f t="shared" si="11"/>
        <v>0</v>
      </c>
      <c r="DX78" s="14">
        <f t="shared" si="11"/>
        <v>0</v>
      </c>
      <c r="DY78" s="14">
        <f t="shared" si="11"/>
        <v>0</v>
      </c>
      <c r="DZ78" s="14">
        <f t="shared" si="15"/>
        <v>1</v>
      </c>
    </row>
    <row r="79" spans="1:130">
      <c r="A79" s="18">
        <v>13</v>
      </c>
      <c r="B79" s="15">
        <f t="shared" si="12"/>
        <v>1</v>
      </c>
      <c r="C79" s="18">
        <v>2013</v>
      </c>
      <c r="D79" s="25">
        <f t="shared" si="16"/>
        <v>0</v>
      </c>
      <c r="E79" s="25">
        <f t="shared" si="17"/>
        <v>0</v>
      </c>
      <c r="F79" s="25">
        <f t="shared" si="18"/>
        <v>0</v>
      </c>
      <c r="G79" s="25">
        <f t="shared" si="19"/>
        <v>0</v>
      </c>
      <c r="H79" s="25">
        <f t="shared" si="20"/>
        <v>0</v>
      </c>
      <c r="I79" s="25">
        <f t="shared" si="21"/>
        <v>0</v>
      </c>
      <c r="J79" s="25">
        <f t="shared" si="22"/>
        <v>0</v>
      </c>
      <c r="K79" s="25">
        <f t="shared" si="23"/>
        <v>0</v>
      </c>
      <c r="L79" s="25">
        <f t="shared" si="24"/>
        <v>0</v>
      </c>
      <c r="M79" s="25">
        <f t="shared" si="25"/>
        <v>0.25</v>
      </c>
      <c r="N79" s="25">
        <f t="shared" si="26"/>
        <v>0.125</v>
      </c>
      <c r="O79" s="25">
        <f t="shared" ref="O79:O97" si="27">VLOOKUP($C$77,$D$3:$K$63,$A$68,0)*(B68-B67)</f>
        <v>0.125</v>
      </c>
      <c r="P79" s="25">
        <f>VLOOKUP($C$78,$D$3:$K$63,$A$68,0)*(B67-B66)</f>
        <v>0.5</v>
      </c>
      <c r="Q79" s="25">
        <f>VLOOKUP($C$79,$D$3:$K$63,$A$68,0)*B66</f>
        <v>0</v>
      </c>
      <c r="R79" s="25"/>
      <c r="S79" s="25"/>
      <c r="T79" s="25"/>
      <c r="U79" s="25"/>
      <c r="V79" s="25"/>
      <c r="W79" s="25"/>
      <c r="X79" s="25"/>
      <c r="Y79" s="25"/>
      <c r="Z79" s="25"/>
      <c r="AA79" s="25"/>
      <c r="AB79" s="25"/>
      <c r="AC79" s="25"/>
      <c r="AD79" s="25"/>
      <c r="AE79" s="25"/>
      <c r="AF79" s="25"/>
      <c r="AG79" s="25"/>
      <c r="AH79" s="25"/>
      <c r="AI79" s="25"/>
      <c r="AJ79" s="25"/>
      <c r="AK79" s="25"/>
      <c r="AL79" s="25"/>
      <c r="AM79" s="25"/>
      <c r="AN79" s="25"/>
      <c r="AO79" s="25"/>
      <c r="AP79" s="25"/>
      <c r="AQ79" s="25"/>
      <c r="AR79" s="25"/>
      <c r="AS79" s="25"/>
      <c r="AT79" s="25"/>
      <c r="AU79" s="25"/>
      <c r="AV79" s="25"/>
      <c r="AW79" s="25"/>
      <c r="AX79" s="25"/>
      <c r="AY79" s="25"/>
      <c r="AZ79" s="25"/>
      <c r="BA79" s="25"/>
      <c r="BB79" s="25"/>
      <c r="BC79" s="25"/>
      <c r="BD79" s="25"/>
      <c r="BE79" s="25"/>
      <c r="BF79" s="25"/>
      <c r="BG79" s="25"/>
      <c r="BH79" s="25"/>
      <c r="BI79" s="25"/>
      <c r="BJ79" s="25"/>
      <c r="BK79" s="25"/>
      <c r="BL79" s="25"/>
      <c r="BM79" s="21">
        <f t="shared" si="13"/>
        <v>1</v>
      </c>
      <c r="BP79" s="18">
        <v>2013</v>
      </c>
      <c r="BQ79" s="14">
        <f t="shared" si="14"/>
        <v>0</v>
      </c>
      <c r="BR79" s="14">
        <f t="shared" si="7"/>
        <v>0</v>
      </c>
      <c r="BS79" s="14">
        <f t="shared" si="7"/>
        <v>0</v>
      </c>
      <c r="BT79" s="14">
        <f t="shared" si="7"/>
        <v>0</v>
      </c>
      <c r="BU79" s="14">
        <f t="shared" si="7"/>
        <v>0</v>
      </c>
      <c r="BV79" s="14">
        <f t="shared" si="7"/>
        <v>0</v>
      </c>
      <c r="BW79" s="14">
        <f t="shared" si="7"/>
        <v>0</v>
      </c>
      <c r="BX79" s="14">
        <f t="shared" si="7"/>
        <v>0</v>
      </c>
      <c r="BY79" s="14">
        <f t="shared" si="7"/>
        <v>0</v>
      </c>
      <c r="BZ79" s="14">
        <f t="shared" si="7"/>
        <v>0.25</v>
      </c>
      <c r="CA79" s="14">
        <f t="shared" si="7"/>
        <v>0.125</v>
      </c>
      <c r="CB79" s="14">
        <f t="shared" si="7"/>
        <v>0.125</v>
      </c>
      <c r="CC79" s="14">
        <f t="shared" si="7"/>
        <v>0.5</v>
      </c>
      <c r="CD79" s="14">
        <f t="shared" si="7"/>
        <v>0</v>
      </c>
      <c r="CE79" s="14">
        <f t="shared" si="7"/>
        <v>0</v>
      </c>
      <c r="CF79" s="14">
        <f t="shared" si="7"/>
        <v>0</v>
      </c>
      <c r="CG79" s="14">
        <f t="shared" si="7"/>
        <v>0</v>
      </c>
      <c r="CH79" s="14">
        <f t="shared" si="8"/>
        <v>0</v>
      </c>
      <c r="CI79" s="14">
        <f t="shared" si="8"/>
        <v>0</v>
      </c>
      <c r="CJ79" s="14">
        <f t="shared" si="8"/>
        <v>0</v>
      </c>
      <c r="CK79" s="14">
        <f t="shared" si="8"/>
        <v>0</v>
      </c>
      <c r="CL79" s="14">
        <f t="shared" si="8"/>
        <v>0</v>
      </c>
      <c r="CM79" s="14">
        <f t="shared" si="8"/>
        <v>0</v>
      </c>
      <c r="CN79" s="14">
        <f t="shared" si="9"/>
        <v>0</v>
      </c>
      <c r="CO79" s="14">
        <f t="shared" si="9"/>
        <v>0</v>
      </c>
      <c r="CP79" s="14">
        <f t="shared" si="9"/>
        <v>0</v>
      </c>
      <c r="CQ79" s="14">
        <f t="shared" si="9"/>
        <v>0</v>
      </c>
      <c r="CR79" s="14">
        <f t="shared" si="9"/>
        <v>0</v>
      </c>
      <c r="CS79" s="14">
        <f t="shared" si="9"/>
        <v>0</v>
      </c>
      <c r="CT79" s="14">
        <f t="shared" si="9"/>
        <v>0</v>
      </c>
      <c r="CU79" s="14">
        <f t="shared" si="9"/>
        <v>0</v>
      </c>
      <c r="CV79" s="14">
        <f t="shared" si="9"/>
        <v>0</v>
      </c>
      <c r="CW79" s="14">
        <f t="shared" si="9"/>
        <v>0</v>
      </c>
      <c r="CX79" s="14">
        <f t="shared" si="9"/>
        <v>0</v>
      </c>
      <c r="CY79" s="14">
        <f t="shared" si="9"/>
        <v>0</v>
      </c>
      <c r="CZ79" s="14">
        <f t="shared" si="9"/>
        <v>0</v>
      </c>
      <c r="DA79" s="14">
        <f t="shared" si="9"/>
        <v>0</v>
      </c>
      <c r="DB79" s="14">
        <f t="shared" si="9"/>
        <v>0</v>
      </c>
      <c r="DC79" s="14">
        <f t="shared" si="9"/>
        <v>0</v>
      </c>
      <c r="DD79" s="14">
        <f t="shared" si="10"/>
        <v>0</v>
      </c>
      <c r="DE79" s="14">
        <f t="shared" si="10"/>
        <v>0</v>
      </c>
      <c r="DF79" s="14">
        <f t="shared" si="10"/>
        <v>0</v>
      </c>
      <c r="DG79" s="14">
        <f t="shared" si="10"/>
        <v>0</v>
      </c>
      <c r="DH79" s="14">
        <f t="shared" si="10"/>
        <v>0</v>
      </c>
      <c r="DI79" s="14">
        <f t="shared" si="10"/>
        <v>0</v>
      </c>
      <c r="DJ79" s="14">
        <f t="shared" si="10"/>
        <v>0</v>
      </c>
      <c r="DK79" s="14">
        <f t="shared" si="10"/>
        <v>0</v>
      </c>
      <c r="DL79" s="14">
        <f t="shared" si="10"/>
        <v>0</v>
      </c>
      <c r="DM79" s="14">
        <f t="shared" si="10"/>
        <v>0</v>
      </c>
      <c r="DN79" s="14">
        <f t="shared" si="10"/>
        <v>0</v>
      </c>
      <c r="DO79" s="14">
        <f t="shared" si="10"/>
        <v>0</v>
      </c>
      <c r="DP79" s="14">
        <f t="shared" si="10"/>
        <v>0</v>
      </c>
      <c r="DQ79" s="14">
        <f t="shared" si="10"/>
        <v>0</v>
      </c>
      <c r="DR79" s="14">
        <f t="shared" si="10"/>
        <v>0</v>
      </c>
      <c r="DS79" s="14">
        <f t="shared" si="10"/>
        <v>0</v>
      </c>
      <c r="DT79" s="14">
        <f t="shared" si="11"/>
        <v>0</v>
      </c>
      <c r="DU79" s="14">
        <f t="shared" si="11"/>
        <v>0</v>
      </c>
      <c r="DV79" s="14">
        <f t="shared" si="11"/>
        <v>0</v>
      </c>
      <c r="DW79" s="14">
        <f t="shared" si="11"/>
        <v>0</v>
      </c>
      <c r="DX79" s="14">
        <f t="shared" si="11"/>
        <v>0</v>
      </c>
      <c r="DY79" s="14">
        <f t="shared" si="11"/>
        <v>0</v>
      </c>
      <c r="DZ79" s="14">
        <f t="shared" si="15"/>
        <v>1</v>
      </c>
    </row>
    <row r="80" spans="1:130">
      <c r="A80" s="18">
        <v>14</v>
      </c>
      <c r="B80" s="15">
        <f t="shared" si="12"/>
        <v>1</v>
      </c>
      <c r="C80" s="18">
        <v>2014</v>
      </c>
      <c r="D80" s="25">
        <f t="shared" si="16"/>
        <v>0</v>
      </c>
      <c r="E80" s="25">
        <f t="shared" si="17"/>
        <v>0</v>
      </c>
      <c r="F80" s="25">
        <f t="shared" si="18"/>
        <v>0</v>
      </c>
      <c r="G80" s="25">
        <f t="shared" si="19"/>
        <v>0</v>
      </c>
      <c r="H80" s="25">
        <f t="shared" si="20"/>
        <v>0</v>
      </c>
      <c r="I80" s="25">
        <f t="shared" si="21"/>
        <v>0</v>
      </c>
      <c r="J80" s="25">
        <f t="shared" si="22"/>
        <v>0</v>
      </c>
      <c r="K80" s="25">
        <f t="shared" si="23"/>
        <v>0</v>
      </c>
      <c r="L80" s="25">
        <f t="shared" si="24"/>
        <v>0</v>
      </c>
      <c r="M80" s="25">
        <f t="shared" si="25"/>
        <v>0.25</v>
      </c>
      <c r="N80" s="25">
        <f t="shared" si="26"/>
        <v>0.125</v>
      </c>
      <c r="O80" s="25">
        <f t="shared" si="27"/>
        <v>0.125</v>
      </c>
      <c r="P80" s="25">
        <f t="shared" ref="P80:P98" si="28">VLOOKUP($C$78,$D$3:$K$63,$A$68,0)*(B68-B67)</f>
        <v>0.5</v>
      </c>
      <c r="Q80" s="25">
        <f>VLOOKUP($C$79,$D$3:$K$63,$A$68,0)*(B67-B66)</f>
        <v>0.875</v>
      </c>
      <c r="R80" s="25">
        <f>VLOOKUP($C$80,$D$3:$K$63,$A$68,0)*B66</f>
        <v>0</v>
      </c>
      <c r="S80" s="25"/>
      <c r="T80" s="25"/>
      <c r="U80" s="25"/>
      <c r="V80" s="25"/>
      <c r="W80" s="25"/>
      <c r="X80" s="25"/>
      <c r="Y80" s="25"/>
      <c r="Z80" s="25"/>
      <c r="AA80" s="25"/>
      <c r="AB80" s="25"/>
      <c r="AC80" s="25"/>
      <c r="AD80" s="25"/>
      <c r="AE80" s="25"/>
      <c r="AF80" s="25"/>
      <c r="AG80" s="25"/>
      <c r="AH80" s="25"/>
      <c r="AI80" s="25"/>
      <c r="AJ80" s="25"/>
      <c r="AK80" s="25"/>
      <c r="AL80" s="25"/>
      <c r="AM80" s="25"/>
      <c r="AN80" s="25"/>
      <c r="AO80" s="25"/>
      <c r="AP80" s="25"/>
      <c r="AQ80" s="25"/>
      <c r="AR80" s="25"/>
      <c r="AS80" s="25"/>
      <c r="AT80" s="25"/>
      <c r="AU80" s="25"/>
      <c r="AV80" s="25"/>
      <c r="AW80" s="25"/>
      <c r="AX80" s="25"/>
      <c r="AY80" s="25"/>
      <c r="AZ80" s="25"/>
      <c r="BA80" s="25"/>
      <c r="BB80" s="25"/>
      <c r="BC80" s="25"/>
      <c r="BD80" s="25"/>
      <c r="BE80" s="25"/>
      <c r="BF80" s="25"/>
      <c r="BG80" s="25"/>
      <c r="BH80" s="25"/>
      <c r="BI80" s="25"/>
      <c r="BJ80" s="25"/>
      <c r="BK80" s="25"/>
      <c r="BL80" s="25"/>
      <c r="BM80" s="21">
        <f t="shared" si="13"/>
        <v>1.875</v>
      </c>
      <c r="BP80" s="18">
        <v>2014</v>
      </c>
      <c r="BQ80" s="14">
        <f t="shared" si="14"/>
        <v>0</v>
      </c>
      <c r="BR80" s="14">
        <f t="shared" si="7"/>
        <v>0</v>
      </c>
      <c r="BS80" s="14">
        <f t="shared" si="7"/>
        <v>0</v>
      </c>
      <c r="BT80" s="14">
        <f t="shared" si="7"/>
        <v>0</v>
      </c>
      <c r="BU80" s="14">
        <f t="shared" si="7"/>
        <v>0</v>
      </c>
      <c r="BV80" s="14">
        <f t="shared" si="7"/>
        <v>0</v>
      </c>
      <c r="BW80" s="14">
        <f t="shared" si="7"/>
        <v>0</v>
      </c>
      <c r="BX80" s="14">
        <f t="shared" si="7"/>
        <v>0</v>
      </c>
      <c r="BY80" s="14">
        <f t="shared" si="7"/>
        <v>0</v>
      </c>
      <c r="BZ80" s="14">
        <f t="shared" si="7"/>
        <v>0.13333333333333333</v>
      </c>
      <c r="CA80" s="14">
        <f t="shared" si="7"/>
        <v>6.6666666666666666E-2</v>
      </c>
      <c r="CB80" s="14">
        <f t="shared" si="7"/>
        <v>6.6666666666666666E-2</v>
      </c>
      <c r="CC80" s="14">
        <f t="shared" si="7"/>
        <v>0.26666666666666666</v>
      </c>
      <c r="CD80" s="14">
        <f t="shared" si="7"/>
        <v>0.46666666666666667</v>
      </c>
      <c r="CE80" s="14">
        <f t="shared" si="7"/>
        <v>0</v>
      </c>
      <c r="CF80" s="14">
        <f t="shared" si="7"/>
        <v>0</v>
      </c>
      <c r="CG80" s="14">
        <f t="shared" si="7"/>
        <v>0</v>
      </c>
      <c r="CH80" s="14">
        <f t="shared" si="8"/>
        <v>0</v>
      </c>
      <c r="CI80" s="14">
        <f t="shared" si="8"/>
        <v>0</v>
      </c>
      <c r="CJ80" s="14">
        <f t="shared" si="8"/>
        <v>0</v>
      </c>
      <c r="CK80" s="14">
        <f t="shared" si="8"/>
        <v>0</v>
      </c>
      <c r="CL80" s="14">
        <f t="shared" si="8"/>
        <v>0</v>
      </c>
      <c r="CM80" s="14">
        <f t="shared" si="8"/>
        <v>0</v>
      </c>
      <c r="CN80" s="14">
        <f t="shared" si="9"/>
        <v>0</v>
      </c>
      <c r="CO80" s="14">
        <f t="shared" si="9"/>
        <v>0</v>
      </c>
      <c r="CP80" s="14">
        <f t="shared" si="9"/>
        <v>0</v>
      </c>
      <c r="CQ80" s="14">
        <f t="shared" si="9"/>
        <v>0</v>
      </c>
      <c r="CR80" s="14">
        <f t="shared" si="9"/>
        <v>0</v>
      </c>
      <c r="CS80" s="14">
        <f t="shared" si="9"/>
        <v>0</v>
      </c>
      <c r="CT80" s="14">
        <f t="shared" si="9"/>
        <v>0</v>
      </c>
      <c r="CU80" s="14">
        <f t="shared" si="9"/>
        <v>0</v>
      </c>
      <c r="CV80" s="14">
        <f t="shared" si="9"/>
        <v>0</v>
      </c>
      <c r="CW80" s="14">
        <f t="shared" si="9"/>
        <v>0</v>
      </c>
      <c r="CX80" s="14">
        <f t="shared" si="9"/>
        <v>0</v>
      </c>
      <c r="CY80" s="14">
        <f t="shared" si="9"/>
        <v>0</v>
      </c>
      <c r="CZ80" s="14">
        <f t="shared" si="9"/>
        <v>0</v>
      </c>
      <c r="DA80" s="14">
        <f t="shared" si="9"/>
        <v>0</v>
      </c>
      <c r="DB80" s="14">
        <f t="shared" si="9"/>
        <v>0</v>
      </c>
      <c r="DC80" s="14">
        <f t="shared" si="9"/>
        <v>0</v>
      </c>
      <c r="DD80" s="14">
        <f t="shared" si="10"/>
        <v>0</v>
      </c>
      <c r="DE80" s="14">
        <f t="shared" si="10"/>
        <v>0</v>
      </c>
      <c r="DF80" s="14">
        <f t="shared" si="10"/>
        <v>0</v>
      </c>
      <c r="DG80" s="14">
        <f t="shared" si="10"/>
        <v>0</v>
      </c>
      <c r="DH80" s="14">
        <f t="shared" si="10"/>
        <v>0</v>
      </c>
      <c r="DI80" s="14">
        <f t="shared" si="10"/>
        <v>0</v>
      </c>
      <c r="DJ80" s="14">
        <f t="shared" si="10"/>
        <v>0</v>
      </c>
      <c r="DK80" s="14">
        <f t="shared" si="10"/>
        <v>0</v>
      </c>
      <c r="DL80" s="14">
        <f t="shared" si="10"/>
        <v>0</v>
      </c>
      <c r="DM80" s="14">
        <f t="shared" si="10"/>
        <v>0</v>
      </c>
      <c r="DN80" s="14">
        <f t="shared" si="10"/>
        <v>0</v>
      </c>
      <c r="DO80" s="14">
        <f t="shared" si="10"/>
        <v>0</v>
      </c>
      <c r="DP80" s="14">
        <f t="shared" si="10"/>
        <v>0</v>
      </c>
      <c r="DQ80" s="14">
        <f t="shared" si="10"/>
        <v>0</v>
      </c>
      <c r="DR80" s="14">
        <f t="shared" si="10"/>
        <v>0</v>
      </c>
      <c r="DS80" s="14">
        <f t="shared" si="10"/>
        <v>0</v>
      </c>
      <c r="DT80" s="14">
        <f t="shared" si="11"/>
        <v>0</v>
      </c>
      <c r="DU80" s="14">
        <f t="shared" si="11"/>
        <v>0</v>
      </c>
      <c r="DV80" s="14">
        <f t="shared" si="11"/>
        <v>0</v>
      </c>
      <c r="DW80" s="14">
        <f t="shared" si="11"/>
        <v>0</v>
      </c>
      <c r="DX80" s="14">
        <f t="shared" si="11"/>
        <v>0</v>
      </c>
      <c r="DY80" s="14">
        <f t="shared" si="11"/>
        <v>0</v>
      </c>
      <c r="DZ80" s="14">
        <f t="shared" si="15"/>
        <v>1</v>
      </c>
    </row>
    <row r="81" spans="1:130">
      <c r="A81" s="18">
        <v>15</v>
      </c>
      <c r="B81" s="15">
        <f t="shared" si="12"/>
        <v>1</v>
      </c>
      <c r="C81" s="18">
        <v>2015</v>
      </c>
      <c r="D81" s="25">
        <f t="shared" si="16"/>
        <v>0</v>
      </c>
      <c r="E81" s="25">
        <f t="shared" si="17"/>
        <v>0</v>
      </c>
      <c r="F81" s="25">
        <f t="shared" si="18"/>
        <v>0</v>
      </c>
      <c r="G81" s="25">
        <f t="shared" si="19"/>
        <v>0</v>
      </c>
      <c r="H81" s="25">
        <f t="shared" si="20"/>
        <v>0</v>
      </c>
      <c r="I81" s="25">
        <f t="shared" si="21"/>
        <v>0</v>
      </c>
      <c r="J81" s="25">
        <f t="shared" si="22"/>
        <v>0</v>
      </c>
      <c r="K81" s="25">
        <f t="shared" si="23"/>
        <v>0</v>
      </c>
      <c r="L81" s="25">
        <f t="shared" si="24"/>
        <v>0</v>
      </c>
      <c r="M81" s="25">
        <f t="shared" si="25"/>
        <v>0.25</v>
      </c>
      <c r="N81" s="25">
        <f t="shared" si="26"/>
        <v>0.125</v>
      </c>
      <c r="O81" s="25">
        <f t="shared" si="27"/>
        <v>0.125</v>
      </c>
      <c r="P81" s="25">
        <f t="shared" si="28"/>
        <v>0.5</v>
      </c>
      <c r="Q81" s="25">
        <f t="shared" ref="Q81:Q99" si="29">VLOOKUP($C$79,$D$3:$K$63,$A$68,0)*(B68-B67)</f>
        <v>0.875</v>
      </c>
      <c r="R81" s="25">
        <f>VLOOKUP($C$80,$D$3:$K$63,$A$68,0)*(B67-B66)</f>
        <v>1.625</v>
      </c>
      <c r="S81" s="25">
        <f>VLOOKUP($C$81,$D$3:$K$63,$A$68,0)*B66</f>
        <v>0</v>
      </c>
      <c r="T81" s="25"/>
      <c r="U81" s="25"/>
      <c r="V81" s="25"/>
      <c r="W81" s="25"/>
      <c r="X81" s="25"/>
      <c r="Y81" s="25"/>
      <c r="Z81" s="25"/>
      <c r="AA81" s="25"/>
      <c r="AB81" s="25"/>
      <c r="AC81" s="25"/>
      <c r="AD81" s="25"/>
      <c r="AE81" s="25"/>
      <c r="AF81" s="25"/>
      <c r="AG81" s="25"/>
      <c r="AH81" s="25"/>
      <c r="AI81" s="25"/>
      <c r="AJ81" s="25"/>
      <c r="AK81" s="25"/>
      <c r="AL81" s="25"/>
      <c r="AM81" s="25"/>
      <c r="AN81" s="25"/>
      <c r="AO81" s="25"/>
      <c r="AP81" s="25"/>
      <c r="AQ81" s="25"/>
      <c r="AR81" s="25"/>
      <c r="AS81" s="25"/>
      <c r="AT81" s="25"/>
      <c r="AU81" s="25"/>
      <c r="AV81" s="25"/>
      <c r="AW81" s="25"/>
      <c r="AX81" s="25"/>
      <c r="AY81" s="25"/>
      <c r="AZ81" s="25"/>
      <c r="BA81" s="25"/>
      <c r="BB81" s="25"/>
      <c r="BC81" s="25"/>
      <c r="BD81" s="25"/>
      <c r="BE81" s="25"/>
      <c r="BF81" s="25"/>
      <c r="BG81" s="25"/>
      <c r="BH81" s="25"/>
      <c r="BI81" s="25"/>
      <c r="BJ81" s="25"/>
      <c r="BK81" s="25"/>
      <c r="BL81" s="25"/>
      <c r="BM81" s="21">
        <f t="shared" si="13"/>
        <v>3.5</v>
      </c>
      <c r="BP81" s="18">
        <v>2015</v>
      </c>
      <c r="BQ81" s="14">
        <f t="shared" si="14"/>
        <v>0</v>
      </c>
      <c r="BR81" s="14">
        <f t="shared" si="7"/>
        <v>0</v>
      </c>
      <c r="BS81" s="14">
        <f t="shared" si="7"/>
        <v>0</v>
      </c>
      <c r="BT81" s="14">
        <f t="shared" si="7"/>
        <v>0</v>
      </c>
      <c r="BU81" s="14">
        <f t="shared" si="7"/>
        <v>0</v>
      </c>
      <c r="BV81" s="14">
        <f t="shared" si="7"/>
        <v>0</v>
      </c>
      <c r="BW81" s="14">
        <f t="shared" si="7"/>
        <v>0</v>
      </c>
      <c r="BX81" s="14">
        <f t="shared" si="7"/>
        <v>0</v>
      </c>
      <c r="BY81" s="14">
        <f t="shared" si="7"/>
        <v>0</v>
      </c>
      <c r="BZ81" s="14">
        <f t="shared" si="7"/>
        <v>7.1428571428571425E-2</v>
      </c>
      <c r="CA81" s="14">
        <f t="shared" si="7"/>
        <v>3.5714285714285712E-2</v>
      </c>
      <c r="CB81" s="14">
        <f t="shared" si="7"/>
        <v>3.5714285714285712E-2</v>
      </c>
      <c r="CC81" s="14">
        <f t="shared" si="7"/>
        <v>0.14285714285714285</v>
      </c>
      <c r="CD81" s="14">
        <f t="shared" si="7"/>
        <v>0.25</v>
      </c>
      <c r="CE81" s="14">
        <f t="shared" si="7"/>
        <v>0.4642857142857143</v>
      </c>
      <c r="CF81" s="14">
        <f t="shared" si="7"/>
        <v>0</v>
      </c>
      <c r="CG81" s="14">
        <f t="shared" ref="CG81:CV97" si="30">T81/$BM81</f>
        <v>0</v>
      </c>
      <c r="CH81" s="14">
        <f t="shared" si="8"/>
        <v>0</v>
      </c>
      <c r="CI81" s="14">
        <f t="shared" si="8"/>
        <v>0</v>
      </c>
      <c r="CJ81" s="14">
        <f t="shared" si="8"/>
        <v>0</v>
      </c>
      <c r="CK81" s="14">
        <f t="shared" si="8"/>
        <v>0</v>
      </c>
      <c r="CL81" s="14">
        <f t="shared" si="8"/>
        <v>0</v>
      </c>
      <c r="CM81" s="14">
        <f t="shared" si="8"/>
        <v>0</v>
      </c>
      <c r="CN81" s="14">
        <f t="shared" si="9"/>
        <v>0</v>
      </c>
      <c r="CO81" s="14">
        <f t="shared" si="9"/>
        <v>0</v>
      </c>
      <c r="CP81" s="14">
        <f t="shared" si="9"/>
        <v>0</v>
      </c>
      <c r="CQ81" s="14">
        <f t="shared" si="9"/>
        <v>0</v>
      </c>
      <c r="CR81" s="14">
        <f t="shared" si="9"/>
        <v>0</v>
      </c>
      <c r="CS81" s="14">
        <f t="shared" si="9"/>
        <v>0</v>
      </c>
      <c r="CT81" s="14">
        <f t="shared" si="9"/>
        <v>0</v>
      </c>
      <c r="CU81" s="14">
        <f t="shared" si="9"/>
        <v>0</v>
      </c>
      <c r="CV81" s="14">
        <f t="shared" si="9"/>
        <v>0</v>
      </c>
      <c r="CW81" s="14">
        <f t="shared" si="9"/>
        <v>0</v>
      </c>
      <c r="CX81" s="14">
        <f t="shared" si="9"/>
        <v>0</v>
      </c>
      <c r="CY81" s="14">
        <f t="shared" si="9"/>
        <v>0</v>
      </c>
      <c r="CZ81" s="14">
        <f t="shared" si="9"/>
        <v>0</v>
      </c>
      <c r="DA81" s="14">
        <f t="shared" si="9"/>
        <v>0</v>
      </c>
      <c r="DB81" s="14">
        <f t="shared" si="9"/>
        <v>0</v>
      </c>
      <c r="DC81" s="14">
        <f t="shared" ref="DC81:DR97" si="31">AP81/$BM81</f>
        <v>0</v>
      </c>
      <c r="DD81" s="14">
        <f t="shared" si="10"/>
        <v>0</v>
      </c>
      <c r="DE81" s="14">
        <f t="shared" si="10"/>
        <v>0</v>
      </c>
      <c r="DF81" s="14">
        <f t="shared" si="10"/>
        <v>0</v>
      </c>
      <c r="DG81" s="14">
        <f t="shared" si="10"/>
        <v>0</v>
      </c>
      <c r="DH81" s="14">
        <f t="shared" si="10"/>
        <v>0</v>
      </c>
      <c r="DI81" s="14">
        <f t="shared" si="10"/>
        <v>0</v>
      </c>
      <c r="DJ81" s="14">
        <f t="shared" si="10"/>
        <v>0</v>
      </c>
      <c r="DK81" s="14">
        <f t="shared" si="10"/>
        <v>0</v>
      </c>
      <c r="DL81" s="14">
        <f t="shared" si="10"/>
        <v>0</v>
      </c>
      <c r="DM81" s="14">
        <f t="shared" si="10"/>
        <v>0</v>
      </c>
      <c r="DN81" s="14">
        <f t="shared" si="10"/>
        <v>0</v>
      </c>
      <c r="DO81" s="14">
        <f t="shared" si="10"/>
        <v>0</v>
      </c>
      <c r="DP81" s="14">
        <f t="shared" si="10"/>
        <v>0</v>
      </c>
      <c r="DQ81" s="14">
        <f t="shared" si="10"/>
        <v>0</v>
      </c>
      <c r="DR81" s="14">
        <f t="shared" si="10"/>
        <v>0</v>
      </c>
      <c r="DS81" s="14">
        <f t="shared" ref="DS81:DY118" si="32">BF81/$BM81</f>
        <v>0</v>
      </c>
      <c r="DT81" s="14">
        <f t="shared" si="11"/>
        <v>0</v>
      </c>
      <c r="DU81" s="14">
        <f t="shared" si="11"/>
        <v>0</v>
      </c>
      <c r="DV81" s="14">
        <f t="shared" si="11"/>
        <v>0</v>
      </c>
      <c r="DW81" s="14">
        <f t="shared" si="11"/>
        <v>0</v>
      </c>
      <c r="DX81" s="14">
        <f t="shared" si="11"/>
        <v>0</v>
      </c>
      <c r="DY81" s="14">
        <f t="shared" si="11"/>
        <v>0</v>
      </c>
      <c r="DZ81" s="14">
        <f t="shared" si="15"/>
        <v>1</v>
      </c>
    </row>
    <row r="82" spans="1:130">
      <c r="A82" s="18">
        <v>16</v>
      </c>
      <c r="B82" s="15">
        <f t="shared" si="12"/>
        <v>1</v>
      </c>
      <c r="C82" s="18">
        <v>2016</v>
      </c>
      <c r="D82" s="25">
        <f t="shared" si="16"/>
        <v>0</v>
      </c>
      <c r="E82" s="25">
        <f t="shared" si="17"/>
        <v>0</v>
      </c>
      <c r="F82" s="25">
        <f t="shared" si="18"/>
        <v>0</v>
      </c>
      <c r="G82" s="25">
        <f t="shared" si="19"/>
        <v>0</v>
      </c>
      <c r="H82" s="25">
        <f t="shared" si="20"/>
        <v>0</v>
      </c>
      <c r="I82" s="25">
        <f t="shared" si="21"/>
        <v>0</v>
      </c>
      <c r="J82" s="25">
        <f t="shared" si="22"/>
        <v>0</v>
      </c>
      <c r="K82" s="25">
        <f t="shared" si="23"/>
        <v>0</v>
      </c>
      <c r="L82" s="25">
        <f t="shared" si="24"/>
        <v>0</v>
      </c>
      <c r="M82" s="25">
        <f t="shared" si="25"/>
        <v>0.25</v>
      </c>
      <c r="N82" s="25">
        <f t="shared" si="26"/>
        <v>0.125</v>
      </c>
      <c r="O82" s="25">
        <f t="shared" si="27"/>
        <v>0.125</v>
      </c>
      <c r="P82" s="25">
        <f t="shared" si="28"/>
        <v>0.5</v>
      </c>
      <c r="Q82" s="25">
        <f t="shared" si="29"/>
        <v>0.875</v>
      </c>
      <c r="R82" s="25">
        <f t="shared" ref="R82:R100" si="33">VLOOKUP($C$80,$D$3:$K$63,$A$68,0)*(B68-B67)</f>
        <v>1.625</v>
      </c>
      <c r="S82" s="25">
        <f>VLOOKUP($C$81,$D$3:$K$63,$A$68,0)*(B67-B66)</f>
        <v>9.875</v>
      </c>
      <c r="T82" s="25">
        <f>VLOOKUP($C$82,$D$3:$K$63,$A$68,0)*B66</f>
        <v>0</v>
      </c>
      <c r="U82" s="25"/>
      <c r="V82" s="25"/>
      <c r="W82" s="25"/>
      <c r="X82" s="25"/>
      <c r="Y82" s="25"/>
      <c r="Z82" s="25"/>
      <c r="AA82" s="25"/>
      <c r="AB82" s="25"/>
      <c r="AC82" s="25"/>
      <c r="AD82" s="25"/>
      <c r="AE82" s="25"/>
      <c r="AF82" s="25"/>
      <c r="AG82" s="25"/>
      <c r="AH82" s="25"/>
      <c r="AI82" s="25"/>
      <c r="AJ82" s="25"/>
      <c r="AK82" s="25"/>
      <c r="AL82" s="25"/>
      <c r="AM82" s="25"/>
      <c r="AN82" s="25"/>
      <c r="AO82" s="25"/>
      <c r="AP82" s="25"/>
      <c r="AQ82" s="25"/>
      <c r="AR82" s="25"/>
      <c r="AS82" s="25"/>
      <c r="AT82" s="25"/>
      <c r="AU82" s="25"/>
      <c r="AV82" s="25"/>
      <c r="AW82" s="25"/>
      <c r="AX82" s="25"/>
      <c r="AY82" s="25"/>
      <c r="AZ82" s="25"/>
      <c r="BA82" s="25"/>
      <c r="BB82" s="25"/>
      <c r="BC82" s="25"/>
      <c r="BD82" s="25"/>
      <c r="BE82" s="25"/>
      <c r="BF82" s="25"/>
      <c r="BG82" s="25"/>
      <c r="BH82" s="25"/>
      <c r="BI82" s="25"/>
      <c r="BJ82" s="25"/>
      <c r="BK82" s="25"/>
      <c r="BL82" s="25"/>
      <c r="BM82" s="21">
        <f t="shared" si="13"/>
        <v>13.375</v>
      </c>
      <c r="BP82" s="18">
        <v>2016</v>
      </c>
      <c r="BQ82" s="14">
        <f t="shared" si="14"/>
        <v>0</v>
      </c>
      <c r="BR82" s="14">
        <f t="shared" si="14"/>
        <v>0</v>
      </c>
      <c r="BS82" s="14">
        <f t="shared" si="14"/>
        <v>0</v>
      </c>
      <c r="BT82" s="14">
        <f t="shared" si="14"/>
        <v>0</v>
      </c>
      <c r="BU82" s="14">
        <f t="shared" si="14"/>
        <v>0</v>
      </c>
      <c r="BV82" s="14">
        <f t="shared" si="14"/>
        <v>0</v>
      </c>
      <c r="BW82" s="14">
        <f t="shared" si="14"/>
        <v>0</v>
      </c>
      <c r="BX82" s="14">
        <f t="shared" si="14"/>
        <v>0</v>
      </c>
      <c r="BY82" s="14">
        <f t="shared" si="14"/>
        <v>0</v>
      </c>
      <c r="BZ82" s="14">
        <f t="shared" si="14"/>
        <v>1.8691588785046728E-2</v>
      </c>
      <c r="CA82" s="14">
        <f t="shared" si="14"/>
        <v>9.3457943925233638E-3</v>
      </c>
      <c r="CB82" s="14">
        <f t="shared" si="14"/>
        <v>9.3457943925233638E-3</v>
      </c>
      <c r="CC82" s="14">
        <f t="shared" si="14"/>
        <v>3.7383177570093455E-2</v>
      </c>
      <c r="CD82" s="14">
        <f t="shared" si="14"/>
        <v>6.5420560747663545E-2</v>
      </c>
      <c r="CE82" s="14">
        <f t="shared" si="14"/>
        <v>0.12149532710280374</v>
      </c>
      <c r="CF82" s="14">
        <f t="shared" si="14"/>
        <v>0.73831775700934577</v>
      </c>
      <c r="CG82" s="14">
        <f t="shared" si="30"/>
        <v>0</v>
      </c>
      <c r="CH82" s="14">
        <f t="shared" si="30"/>
        <v>0</v>
      </c>
      <c r="CI82" s="14">
        <f t="shared" si="30"/>
        <v>0</v>
      </c>
      <c r="CJ82" s="14">
        <f t="shared" si="30"/>
        <v>0</v>
      </c>
      <c r="CK82" s="14">
        <f t="shared" si="30"/>
        <v>0</v>
      </c>
      <c r="CL82" s="14">
        <f t="shared" si="30"/>
        <v>0</v>
      </c>
      <c r="CM82" s="14">
        <f t="shared" si="30"/>
        <v>0</v>
      </c>
      <c r="CN82" s="14">
        <f t="shared" si="30"/>
        <v>0</v>
      </c>
      <c r="CO82" s="14">
        <f t="shared" si="30"/>
        <v>0</v>
      </c>
      <c r="CP82" s="14">
        <f t="shared" si="30"/>
        <v>0</v>
      </c>
      <c r="CQ82" s="14">
        <f t="shared" si="30"/>
        <v>0</v>
      </c>
      <c r="CR82" s="14">
        <f t="shared" si="30"/>
        <v>0</v>
      </c>
      <c r="CS82" s="14">
        <f t="shared" si="30"/>
        <v>0</v>
      </c>
      <c r="CT82" s="14">
        <f t="shared" si="30"/>
        <v>0</v>
      </c>
      <c r="CU82" s="14">
        <f t="shared" si="30"/>
        <v>0</v>
      </c>
      <c r="CV82" s="14">
        <f t="shared" si="30"/>
        <v>0</v>
      </c>
      <c r="CW82" s="14">
        <f t="shared" ref="CW82:DL108" si="34">AJ82/$BM82</f>
        <v>0</v>
      </c>
      <c r="CX82" s="14">
        <f t="shared" si="34"/>
        <v>0</v>
      </c>
      <c r="CY82" s="14">
        <f t="shared" si="34"/>
        <v>0</v>
      </c>
      <c r="CZ82" s="14">
        <f t="shared" si="34"/>
        <v>0</v>
      </c>
      <c r="DA82" s="14">
        <f t="shared" si="34"/>
        <v>0</v>
      </c>
      <c r="DB82" s="14">
        <f t="shared" si="34"/>
        <v>0</v>
      </c>
      <c r="DC82" s="14">
        <f t="shared" si="31"/>
        <v>0</v>
      </c>
      <c r="DD82" s="14">
        <f t="shared" si="31"/>
        <v>0</v>
      </c>
      <c r="DE82" s="14">
        <f t="shared" si="31"/>
        <v>0</v>
      </c>
      <c r="DF82" s="14">
        <f t="shared" si="31"/>
        <v>0</v>
      </c>
      <c r="DG82" s="14">
        <f t="shared" si="31"/>
        <v>0</v>
      </c>
      <c r="DH82" s="14">
        <f t="shared" si="31"/>
        <v>0</v>
      </c>
      <c r="DI82" s="14">
        <f t="shared" si="31"/>
        <v>0</v>
      </c>
      <c r="DJ82" s="14">
        <f t="shared" si="31"/>
        <v>0</v>
      </c>
      <c r="DK82" s="14">
        <f t="shared" si="31"/>
        <v>0</v>
      </c>
      <c r="DL82" s="14">
        <f t="shared" si="31"/>
        <v>0</v>
      </c>
      <c r="DM82" s="14">
        <f t="shared" si="31"/>
        <v>0</v>
      </c>
      <c r="DN82" s="14">
        <f t="shared" si="31"/>
        <v>0</v>
      </c>
      <c r="DO82" s="14">
        <f t="shared" si="31"/>
        <v>0</v>
      </c>
      <c r="DP82" s="14">
        <f t="shared" si="31"/>
        <v>0</v>
      </c>
      <c r="DQ82" s="14">
        <f t="shared" si="31"/>
        <v>0</v>
      </c>
      <c r="DR82" s="14">
        <f t="shared" si="31"/>
        <v>0</v>
      </c>
      <c r="DS82" s="14">
        <f t="shared" si="32"/>
        <v>0</v>
      </c>
      <c r="DT82" s="14">
        <f t="shared" si="32"/>
        <v>0</v>
      </c>
      <c r="DU82" s="14">
        <f t="shared" si="32"/>
        <v>0</v>
      </c>
      <c r="DV82" s="14">
        <f t="shared" si="32"/>
        <v>0</v>
      </c>
      <c r="DW82" s="14">
        <f t="shared" si="32"/>
        <v>0</v>
      </c>
      <c r="DX82" s="14">
        <f t="shared" si="32"/>
        <v>0</v>
      </c>
      <c r="DY82" s="14">
        <f t="shared" si="32"/>
        <v>0</v>
      </c>
      <c r="DZ82" s="14">
        <f t="shared" si="15"/>
        <v>1</v>
      </c>
    </row>
    <row r="83" spans="1:130">
      <c r="A83" s="18">
        <v>17</v>
      </c>
      <c r="B83" s="15">
        <f t="shared" si="12"/>
        <v>1</v>
      </c>
      <c r="C83" s="18">
        <v>2017</v>
      </c>
      <c r="D83" s="25">
        <f t="shared" si="16"/>
        <v>0</v>
      </c>
      <c r="E83" s="25">
        <f t="shared" si="17"/>
        <v>0</v>
      </c>
      <c r="F83" s="25">
        <f t="shared" si="18"/>
        <v>0</v>
      </c>
      <c r="G83" s="25">
        <f t="shared" si="19"/>
        <v>0</v>
      </c>
      <c r="H83" s="25">
        <f t="shared" si="20"/>
        <v>0</v>
      </c>
      <c r="I83" s="25">
        <f t="shared" si="21"/>
        <v>0</v>
      </c>
      <c r="J83" s="25">
        <f t="shared" si="22"/>
        <v>0</v>
      </c>
      <c r="K83" s="25">
        <f t="shared" si="23"/>
        <v>0</v>
      </c>
      <c r="L83" s="25">
        <f t="shared" si="24"/>
        <v>0</v>
      </c>
      <c r="M83" s="25">
        <f t="shared" si="25"/>
        <v>0.25</v>
      </c>
      <c r="N83" s="25">
        <f t="shared" si="26"/>
        <v>0.125</v>
      </c>
      <c r="O83" s="25">
        <f t="shared" si="27"/>
        <v>0.125</v>
      </c>
      <c r="P83" s="25">
        <f t="shared" si="28"/>
        <v>0.5</v>
      </c>
      <c r="Q83" s="25">
        <f t="shared" si="29"/>
        <v>0.875</v>
      </c>
      <c r="R83" s="25">
        <f t="shared" si="33"/>
        <v>1.625</v>
      </c>
      <c r="S83" s="25">
        <f t="shared" ref="S83:S101" si="35">VLOOKUP($C$81,$D$3:$K$63,$A$68,0)*(B68-B67)</f>
        <v>9.875</v>
      </c>
      <c r="T83" s="25">
        <f>VLOOKUP($C$82,$D$3:$K$63,$A$68,0)*(B67-B66)</f>
        <v>23</v>
      </c>
      <c r="U83" s="25">
        <f>VLOOKUP($C$83,$D$3:$K$63,$A$68,0)*B66</f>
        <v>0</v>
      </c>
      <c r="V83" s="25"/>
      <c r="W83" s="25"/>
      <c r="X83" s="25"/>
      <c r="Y83" s="25"/>
      <c r="Z83" s="25"/>
      <c r="AA83" s="25"/>
      <c r="AB83" s="25"/>
      <c r="AC83" s="25"/>
      <c r="AD83" s="25"/>
      <c r="AE83" s="25"/>
      <c r="AF83" s="25"/>
      <c r="AG83" s="25"/>
      <c r="AH83" s="25"/>
      <c r="AI83" s="25"/>
      <c r="AJ83" s="25"/>
      <c r="AK83" s="25"/>
      <c r="AL83" s="25"/>
      <c r="AM83" s="25"/>
      <c r="AN83" s="25"/>
      <c r="AO83" s="25"/>
      <c r="AP83" s="25"/>
      <c r="AQ83" s="25"/>
      <c r="AR83" s="25"/>
      <c r="AS83" s="25"/>
      <c r="AT83" s="25"/>
      <c r="AU83" s="25"/>
      <c r="AV83" s="25"/>
      <c r="AW83" s="25"/>
      <c r="AX83" s="25"/>
      <c r="AY83" s="25"/>
      <c r="AZ83" s="25"/>
      <c r="BA83" s="25"/>
      <c r="BB83" s="25"/>
      <c r="BC83" s="25"/>
      <c r="BD83" s="25"/>
      <c r="BE83" s="25"/>
      <c r="BF83" s="25"/>
      <c r="BG83" s="25"/>
      <c r="BH83" s="25"/>
      <c r="BI83" s="25"/>
      <c r="BJ83" s="25"/>
      <c r="BK83" s="25"/>
      <c r="BL83" s="25"/>
      <c r="BM83" s="21">
        <f t="shared" si="13"/>
        <v>36.375</v>
      </c>
      <c r="BP83" s="18">
        <v>2017</v>
      </c>
      <c r="BQ83" s="14">
        <f t="shared" si="14"/>
        <v>0</v>
      </c>
      <c r="BR83" s="14">
        <f t="shared" si="14"/>
        <v>0</v>
      </c>
      <c r="BS83" s="14">
        <f t="shared" si="14"/>
        <v>0</v>
      </c>
      <c r="BT83" s="14">
        <f t="shared" si="14"/>
        <v>0</v>
      </c>
      <c r="BU83" s="14">
        <f t="shared" si="14"/>
        <v>0</v>
      </c>
      <c r="BV83" s="14">
        <f t="shared" si="14"/>
        <v>0</v>
      </c>
      <c r="BW83" s="14">
        <f t="shared" si="14"/>
        <v>0</v>
      </c>
      <c r="BX83" s="14">
        <f t="shared" si="14"/>
        <v>0</v>
      </c>
      <c r="BY83" s="14">
        <f t="shared" si="14"/>
        <v>0</v>
      </c>
      <c r="BZ83" s="14">
        <f t="shared" si="14"/>
        <v>6.8728522336769758E-3</v>
      </c>
      <c r="CA83" s="14">
        <f t="shared" si="14"/>
        <v>3.4364261168384879E-3</v>
      </c>
      <c r="CB83" s="14">
        <f t="shared" si="14"/>
        <v>3.4364261168384879E-3</v>
      </c>
      <c r="CC83" s="14">
        <f t="shared" si="14"/>
        <v>1.3745704467353952E-2</v>
      </c>
      <c r="CD83" s="14">
        <f t="shared" si="14"/>
        <v>2.4054982817869417E-2</v>
      </c>
      <c r="CE83" s="14">
        <f t="shared" si="14"/>
        <v>4.4673539518900345E-2</v>
      </c>
      <c r="CF83" s="14">
        <f t="shared" si="14"/>
        <v>0.27147766323024053</v>
      </c>
      <c r="CG83" s="14">
        <f t="shared" si="30"/>
        <v>0.63230240549828176</v>
      </c>
      <c r="CH83" s="14">
        <f t="shared" si="30"/>
        <v>0</v>
      </c>
      <c r="CI83" s="14">
        <f t="shared" si="30"/>
        <v>0</v>
      </c>
      <c r="CJ83" s="14">
        <f t="shared" si="30"/>
        <v>0</v>
      </c>
      <c r="CK83" s="14">
        <f t="shared" si="30"/>
        <v>0</v>
      </c>
      <c r="CL83" s="14">
        <f t="shared" si="30"/>
        <v>0</v>
      </c>
      <c r="CM83" s="14">
        <f t="shared" si="30"/>
        <v>0</v>
      </c>
      <c r="CN83" s="14">
        <f t="shared" si="30"/>
        <v>0</v>
      </c>
      <c r="CO83" s="14">
        <f t="shared" si="30"/>
        <v>0</v>
      </c>
      <c r="CP83" s="14">
        <f t="shared" si="30"/>
        <v>0</v>
      </c>
      <c r="CQ83" s="14">
        <f t="shared" si="30"/>
        <v>0</v>
      </c>
      <c r="CR83" s="14">
        <f t="shared" si="30"/>
        <v>0</v>
      </c>
      <c r="CS83" s="14">
        <f t="shared" si="30"/>
        <v>0</v>
      </c>
      <c r="CT83" s="14">
        <f t="shared" si="30"/>
        <v>0</v>
      </c>
      <c r="CU83" s="14">
        <f t="shared" si="30"/>
        <v>0</v>
      </c>
      <c r="CV83" s="14">
        <f t="shared" si="30"/>
        <v>0</v>
      </c>
      <c r="CW83" s="14">
        <f t="shared" si="34"/>
        <v>0</v>
      </c>
      <c r="CX83" s="14">
        <f t="shared" si="34"/>
        <v>0</v>
      </c>
      <c r="CY83" s="14">
        <f t="shared" si="34"/>
        <v>0</v>
      </c>
      <c r="CZ83" s="14">
        <f t="shared" si="34"/>
        <v>0</v>
      </c>
      <c r="DA83" s="14">
        <f t="shared" si="34"/>
        <v>0</v>
      </c>
      <c r="DB83" s="14">
        <f t="shared" si="34"/>
        <v>0</v>
      </c>
      <c r="DC83" s="14">
        <f t="shared" si="31"/>
        <v>0</v>
      </c>
      <c r="DD83" s="14">
        <f t="shared" si="31"/>
        <v>0</v>
      </c>
      <c r="DE83" s="14">
        <f t="shared" si="31"/>
        <v>0</v>
      </c>
      <c r="DF83" s="14">
        <f t="shared" si="31"/>
        <v>0</v>
      </c>
      <c r="DG83" s="14">
        <f t="shared" si="31"/>
        <v>0</v>
      </c>
      <c r="DH83" s="14">
        <f t="shared" si="31"/>
        <v>0</v>
      </c>
      <c r="DI83" s="14">
        <f t="shared" si="31"/>
        <v>0</v>
      </c>
      <c r="DJ83" s="14">
        <f t="shared" si="31"/>
        <v>0</v>
      </c>
      <c r="DK83" s="14">
        <f t="shared" si="31"/>
        <v>0</v>
      </c>
      <c r="DL83" s="14">
        <f t="shared" si="31"/>
        <v>0</v>
      </c>
      <c r="DM83" s="14">
        <f t="shared" si="31"/>
        <v>0</v>
      </c>
      <c r="DN83" s="14">
        <f t="shared" si="31"/>
        <v>0</v>
      </c>
      <c r="DO83" s="14">
        <f t="shared" si="31"/>
        <v>0</v>
      </c>
      <c r="DP83" s="14">
        <f t="shared" si="31"/>
        <v>0</v>
      </c>
      <c r="DQ83" s="14">
        <f t="shared" si="31"/>
        <v>0</v>
      </c>
      <c r="DR83" s="14">
        <f t="shared" si="31"/>
        <v>0</v>
      </c>
      <c r="DS83" s="14">
        <f t="shared" si="32"/>
        <v>0</v>
      </c>
      <c r="DT83" s="14">
        <f t="shared" si="32"/>
        <v>0</v>
      </c>
      <c r="DU83" s="14">
        <f t="shared" si="32"/>
        <v>0</v>
      </c>
      <c r="DV83" s="14">
        <f t="shared" si="32"/>
        <v>0</v>
      </c>
      <c r="DW83" s="14">
        <f t="shared" si="32"/>
        <v>0</v>
      </c>
      <c r="DX83" s="14">
        <f t="shared" si="32"/>
        <v>0</v>
      </c>
      <c r="DY83" s="14">
        <f t="shared" si="32"/>
        <v>0</v>
      </c>
      <c r="DZ83" s="14">
        <f t="shared" si="15"/>
        <v>1</v>
      </c>
    </row>
    <row r="84" spans="1:130">
      <c r="A84" s="18">
        <v>18</v>
      </c>
      <c r="B84" s="15">
        <f t="shared" si="12"/>
        <v>1</v>
      </c>
      <c r="C84" s="18">
        <v>2018</v>
      </c>
      <c r="D84" s="25">
        <f t="shared" si="16"/>
        <v>0</v>
      </c>
      <c r="E84" s="25">
        <f t="shared" si="17"/>
        <v>0</v>
      </c>
      <c r="F84" s="25">
        <f t="shared" si="18"/>
        <v>0</v>
      </c>
      <c r="G84" s="25">
        <f t="shared" si="19"/>
        <v>0</v>
      </c>
      <c r="H84" s="25">
        <f t="shared" si="20"/>
        <v>0</v>
      </c>
      <c r="I84" s="25">
        <f t="shared" si="21"/>
        <v>0</v>
      </c>
      <c r="J84" s="25">
        <f t="shared" si="22"/>
        <v>0</v>
      </c>
      <c r="K84" s="25">
        <f t="shared" si="23"/>
        <v>0</v>
      </c>
      <c r="L84" s="25">
        <f t="shared" si="24"/>
        <v>0</v>
      </c>
      <c r="M84" s="25">
        <f t="shared" si="25"/>
        <v>0</v>
      </c>
      <c r="N84" s="25">
        <f t="shared" si="26"/>
        <v>0.125</v>
      </c>
      <c r="O84" s="25">
        <f t="shared" si="27"/>
        <v>0.125</v>
      </c>
      <c r="P84" s="25">
        <f t="shared" si="28"/>
        <v>0.5</v>
      </c>
      <c r="Q84" s="25">
        <f t="shared" si="29"/>
        <v>0.875</v>
      </c>
      <c r="R84" s="25">
        <f t="shared" si="33"/>
        <v>1.625</v>
      </c>
      <c r="S84" s="25">
        <f t="shared" si="35"/>
        <v>9.875</v>
      </c>
      <c r="T84" s="25">
        <f t="shared" ref="T84:T102" si="36">VLOOKUP($C$82,$D$3:$K$63,$A$68,0)*(B68-B67)</f>
        <v>23</v>
      </c>
      <c r="U84" s="25">
        <f>VLOOKUP($C$83,$D$3:$K$63,$A$68,0)*(B67-B66)</f>
        <v>162.125</v>
      </c>
      <c r="V84" s="25">
        <f>VLOOKUP($C$84,$D$3:$K$63,$A$68,0)*B66</f>
        <v>0</v>
      </c>
      <c r="W84" s="25"/>
      <c r="X84" s="25"/>
      <c r="Y84" s="25"/>
      <c r="Z84" s="25"/>
      <c r="AA84" s="25"/>
      <c r="AB84" s="25"/>
      <c r="AC84" s="25"/>
      <c r="AD84" s="25"/>
      <c r="AE84" s="25"/>
      <c r="AF84" s="25"/>
      <c r="AG84" s="25"/>
      <c r="AH84" s="25"/>
      <c r="AI84" s="25"/>
      <c r="AJ84" s="25"/>
      <c r="AK84" s="25"/>
      <c r="AL84" s="25"/>
      <c r="AM84" s="25"/>
      <c r="AN84" s="25"/>
      <c r="AO84" s="25"/>
      <c r="AP84" s="25"/>
      <c r="AQ84" s="25"/>
      <c r="AR84" s="25"/>
      <c r="AS84" s="25"/>
      <c r="AT84" s="25"/>
      <c r="AU84" s="25"/>
      <c r="AV84" s="25"/>
      <c r="AW84" s="25"/>
      <c r="AX84" s="25"/>
      <c r="AY84" s="25"/>
      <c r="AZ84" s="25"/>
      <c r="BA84" s="25"/>
      <c r="BB84" s="25"/>
      <c r="BC84" s="25"/>
      <c r="BD84" s="25"/>
      <c r="BE84" s="25"/>
      <c r="BF84" s="25"/>
      <c r="BG84" s="25"/>
      <c r="BH84" s="25"/>
      <c r="BI84" s="25"/>
      <c r="BJ84" s="25"/>
      <c r="BK84" s="25"/>
      <c r="BL84" s="25"/>
      <c r="BM84" s="21">
        <f t="shared" si="13"/>
        <v>198.25</v>
      </c>
      <c r="BP84" s="18">
        <v>2018</v>
      </c>
      <c r="BQ84" s="14">
        <f t="shared" si="14"/>
        <v>0</v>
      </c>
      <c r="BR84" s="14">
        <f t="shared" si="14"/>
        <v>0</v>
      </c>
      <c r="BS84" s="14">
        <f t="shared" si="14"/>
        <v>0</v>
      </c>
      <c r="BT84" s="14">
        <f t="shared" si="14"/>
        <v>0</v>
      </c>
      <c r="BU84" s="14">
        <f t="shared" si="14"/>
        <v>0</v>
      </c>
      <c r="BV84" s="14">
        <f t="shared" si="14"/>
        <v>0</v>
      </c>
      <c r="BW84" s="14">
        <f t="shared" si="14"/>
        <v>0</v>
      </c>
      <c r="BX84" s="14">
        <f t="shared" si="14"/>
        <v>0</v>
      </c>
      <c r="BY84" s="14">
        <f t="shared" si="14"/>
        <v>0</v>
      </c>
      <c r="BZ84" s="14">
        <f t="shared" si="14"/>
        <v>0</v>
      </c>
      <c r="CA84" s="14">
        <f t="shared" si="14"/>
        <v>6.3051702395964691E-4</v>
      </c>
      <c r="CB84" s="14">
        <f t="shared" si="14"/>
        <v>6.3051702395964691E-4</v>
      </c>
      <c r="CC84" s="14">
        <f t="shared" si="14"/>
        <v>2.5220680958385876E-3</v>
      </c>
      <c r="CD84" s="14">
        <f t="shared" si="14"/>
        <v>4.4136191677175288E-3</v>
      </c>
      <c r="CE84" s="14">
        <f t="shared" si="14"/>
        <v>8.1967213114754103E-3</v>
      </c>
      <c r="CF84" s="14">
        <f t="shared" si="14"/>
        <v>4.9810844892812109E-2</v>
      </c>
      <c r="CG84" s="14">
        <f t="shared" si="30"/>
        <v>0.11601513240857503</v>
      </c>
      <c r="CH84" s="14">
        <f t="shared" si="30"/>
        <v>0.81778058007566201</v>
      </c>
      <c r="CI84" s="14">
        <f t="shared" si="30"/>
        <v>0</v>
      </c>
      <c r="CJ84" s="14">
        <f t="shared" si="30"/>
        <v>0</v>
      </c>
      <c r="CK84" s="14">
        <f t="shared" si="30"/>
        <v>0</v>
      </c>
      <c r="CL84" s="14">
        <f t="shared" si="30"/>
        <v>0</v>
      </c>
      <c r="CM84" s="14">
        <f t="shared" si="30"/>
        <v>0</v>
      </c>
      <c r="CN84" s="14">
        <f t="shared" si="30"/>
        <v>0</v>
      </c>
      <c r="CO84" s="14">
        <f t="shared" si="30"/>
        <v>0</v>
      </c>
      <c r="CP84" s="14">
        <f t="shared" si="30"/>
        <v>0</v>
      </c>
      <c r="CQ84" s="14">
        <f t="shared" si="30"/>
        <v>0</v>
      </c>
      <c r="CR84" s="14">
        <f t="shared" si="30"/>
        <v>0</v>
      </c>
      <c r="CS84" s="14">
        <f t="shared" si="30"/>
        <v>0</v>
      </c>
      <c r="CT84" s="14">
        <f t="shared" si="30"/>
        <v>0</v>
      </c>
      <c r="CU84" s="14">
        <f t="shared" si="30"/>
        <v>0</v>
      </c>
      <c r="CV84" s="14">
        <f t="shared" si="30"/>
        <v>0</v>
      </c>
      <c r="CW84" s="14">
        <f t="shared" si="34"/>
        <v>0</v>
      </c>
      <c r="CX84" s="14">
        <f t="shared" si="34"/>
        <v>0</v>
      </c>
      <c r="CY84" s="14">
        <f t="shared" si="34"/>
        <v>0</v>
      </c>
      <c r="CZ84" s="14">
        <f t="shared" si="34"/>
        <v>0</v>
      </c>
      <c r="DA84" s="14">
        <f t="shared" si="34"/>
        <v>0</v>
      </c>
      <c r="DB84" s="14">
        <f t="shared" si="34"/>
        <v>0</v>
      </c>
      <c r="DC84" s="14">
        <f t="shared" si="31"/>
        <v>0</v>
      </c>
      <c r="DD84" s="14">
        <f t="shared" si="31"/>
        <v>0</v>
      </c>
      <c r="DE84" s="14">
        <f t="shared" si="31"/>
        <v>0</v>
      </c>
      <c r="DF84" s="14">
        <f t="shared" si="31"/>
        <v>0</v>
      </c>
      <c r="DG84" s="14">
        <f t="shared" si="31"/>
        <v>0</v>
      </c>
      <c r="DH84" s="14">
        <f t="shared" si="31"/>
        <v>0</v>
      </c>
      <c r="DI84" s="14">
        <f t="shared" si="31"/>
        <v>0</v>
      </c>
      <c r="DJ84" s="14">
        <f t="shared" si="31"/>
        <v>0</v>
      </c>
      <c r="DK84" s="14">
        <f t="shared" si="31"/>
        <v>0</v>
      </c>
      <c r="DL84" s="14">
        <f t="shared" si="31"/>
        <v>0</v>
      </c>
      <c r="DM84" s="14">
        <f t="shared" si="31"/>
        <v>0</v>
      </c>
      <c r="DN84" s="14">
        <f t="shared" si="31"/>
        <v>0</v>
      </c>
      <c r="DO84" s="14">
        <f t="shared" si="31"/>
        <v>0</v>
      </c>
      <c r="DP84" s="14">
        <f t="shared" si="31"/>
        <v>0</v>
      </c>
      <c r="DQ84" s="14">
        <f t="shared" si="31"/>
        <v>0</v>
      </c>
      <c r="DR84" s="14">
        <f t="shared" si="31"/>
        <v>0</v>
      </c>
      <c r="DS84" s="14">
        <f t="shared" si="32"/>
        <v>0</v>
      </c>
      <c r="DT84" s="14">
        <f t="shared" si="32"/>
        <v>0</v>
      </c>
      <c r="DU84" s="14">
        <f t="shared" si="32"/>
        <v>0</v>
      </c>
      <c r="DV84" s="14">
        <f t="shared" si="32"/>
        <v>0</v>
      </c>
      <c r="DW84" s="14">
        <f t="shared" si="32"/>
        <v>0</v>
      </c>
      <c r="DX84" s="14">
        <f t="shared" si="32"/>
        <v>0</v>
      </c>
      <c r="DY84" s="14">
        <f t="shared" si="32"/>
        <v>0</v>
      </c>
      <c r="DZ84" s="14">
        <f t="shared" si="15"/>
        <v>1</v>
      </c>
    </row>
    <row r="85" spans="1:130">
      <c r="A85" s="18">
        <v>19</v>
      </c>
      <c r="B85" s="15">
        <f t="shared" si="12"/>
        <v>1</v>
      </c>
      <c r="C85" s="18">
        <v>2019</v>
      </c>
      <c r="D85" s="25">
        <f t="shared" si="16"/>
        <v>0</v>
      </c>
      <c r="E85" s="25">
        <f t="shared" si="17"/>
        <v>0</v>
      </c>
      <c r="F85" s="25">
        <f t="shared" si="18"/>
        <v>0</v>
      </c>
      <c r="G85" s="25">
        <f t="shared" si="19"/>
        <v>0</v>
      </c>
      <c r="H85" s="25">
        <f t="shared" si="20"/>
        <v>0</v>
      </c>
      <c r="I85" s="25">
        <f t="shared" si="21"/>
        <v>0</v>
      </c>
      <c r="J85" s="25">
        <f t="shared" si="22"/>
        <v>0</v>
      </c>
      <c r="K85" s="25">
        <f t="shared" si="23"/>
        <v>0</v>
      </c>
      <c r="L85" s="25">
        <f t="shared" si="24"/>
        <v>0</v>
      </c>
      <c r="M85" s="25">
        <f t="shared" si="25"/>
        <v>0</v>
      </c>
      <c r="N85" s="25">
        <f t="shared" si="26"/>
        <v>0</v>
      </c>
      <c r="O85" s="25">
        <f t="shared" si="27"/>
        <v>0.125</v>
      </c>
      <c r="P85" s="25">
        <f t="shared" si="28"/>
        <v>0.5</v>
      </c>
      <c r="Q85" s="25">
        <f t="shared" si="29"/>
        <v>0.875</v>
      </c>
      <c r="R85" s="25">
        <f t="shared" si="33"/>
        <v>1.625</v>
      </c>
      <c r="S85" s="25">
        <f t="shared" si="35"/>
        <v>9.875</v>
      </c>
      <c r="T85" s="25">
        <f t="shared" si="36"/>
        <v>23</v>
      </c>
      <c r="U85" s="25">
        <f t="shared" ref="U85:U103" si="37">VLOOKUP($C$83,$D$3:$K$63,$A$68,0)*(B68-B67)</f>
        <v>162.125</v>
      </c>
      <c r="V85" s="25">
        <f>VLOOKUP($C$84,$D$3:$K$63,$A$68,0)*(B67-B66)</f>
        <v>49.375</v>
      </c>
      <c r="W85" s="25">
        <f>VLOOKUP($C$85,$D$3:$K$63,$A$68,0)*B66</f>
        <v>0</v>
      </c>
      <c r="X85" s="25"/>
      <c r="Y85" s="25"/>
      <c r="Z85" s="25"/>
      <c r="AA85" s="25"/>
      <c r="AB85" s="25"/>
      <c r="AC85" s="25"/>
      <c r="AD85" s="25"/>
      <c r="AE85" s="25"/>
      <c r="AF85" s="25"/>
      <c r="AG85" s="25"/>
      <c r="AH85" s="25"/>
      <c r="AI85" s="25"/>
      <c r="AJ85" s="25"/>
      <c r="AK85" s="25"/>
      <c r="AL85" s="25"/>
      <c r="AM85" s="25"/>
      <c r="AN85" s="25"/>
      <c r="AO85" s="25"/>
      <c r="AP85" s="25"/>
      <c r="AQ85" s="25"/>
      <c r="AR85" s="25"/>
      <c r="AS85" s="25"/>
      <c r="AT85" s="25"/>
      <c r="AU85" s="25"/>
      <c r="AV85" s="25"/>
      <c r="AW85" s="25"/>
      <c r="AX85" s="25"/>
      <c r="AY85" s="25"/>
      <c r="AZ85" s="25"/>
      <c r="BA85" s="25"/>
      <c r="BB85" s="25"/>
      <c r="BC85" s="25"/>
      <c r="BD85" s="25"/>
      <c r="BE85" s="25"/>
      <c r="BF85" s="25"/>
      <c r="BG85" s="25"/>
      <c r="BH85" s="25"/>
      <c r="BI85" s="25"/>
      <c r="BJ85" s="25"/>
      <c r="BK85" s="25"/>
      <c r="BL85" s="25"/>
      <c r="BM85" s="21">
        <f t="shared" si="13"/>
        <v>247.5</v>
      </c>
      <c r="BP85" s="18">
        <v>2019</v>
      </c>
      <c r="BQ85" s="14">
        <f t="shared" si="14"/>
        <v>0</v>
      </c>
      <c r="BR85" s="14">
        <f t="shared" si="14"/>
        <v>0</v>
      </c>
      <c r="BS85" s="14">
        <f t="shared" si="14"/>
        <v>0</v>
      </c>
      <c r="BT85" s="14">
        <f t="shared" si="14"/>
        <v>0</v>
      </c>
      <c r="BU85" s="14">
        <f t="shared" si="14"/>
        <v>0</v>
      </c>
      <c r="BV85" s="14">
        <f t="shared" si="14"/>
        <v>0</v>
      </c>
      <c r="BW85" s="14">
        <f t="shared" si="14"/>
        <v>0</v>
      </c>
      <c r="BX85" s="14">
        <f t="shared" si="14"/>
        <v>0</v>
      </c>
      <c r="BY85" s="14">
        <f t="shared" si="14"/>
        <v>0</v>
      </c>
      <c r="BZ85" s="14">
        <f t="shared" si="14"/>
        <v>0</v>
      </c>
      <c r="CA85" s="14">
        <f t="shared" si="14"/>
        <v>0</v>
      </c>
      <c r="CB85" s="14">
        <f t="shared" si="14"/>
        <v>5.0505050505050505E-4</v>
      </c>
      <c r="CC85" s="14">
        <f t="shared" si="14"/>
        <v>2.0202020202020202E-3</v>
      </c>
      <c r="CD85" s="14">
        <f t="shared" si="14"/>
        <v>3.5353535353535356E-3</v>
      </c>
      <c r="CE85" s="14">
        <f t="shared" si="14"/>
        <v>6.5656565656565654E-3</v>
      </c>
      <c r="CF85" s="14">
        <f t="shared" si="14"/>
        <v>3.9898989898989899E-2</v>
      </c>
      <c r="CG85" s="14">
        <f t="shared" si="30"/>
        <v>9.2929292929292931E-2</v>
      </c>
      <c r="CH85" s="14">
        <f t="shared" si="30"/>
        <v>0.65505050505050511</v>
      </c>
      <c r="CI85" s="14">
        <f t="shared" si="30"/>
        <v>0.1994949494949495</v>
      </c>
      <c r="CJ85" s="14">
        <f t="shared" si="30"/>
        <v>0</v>
      </c>
      <c r="CK85" s="14">
        <f t="shared" si="30"/>
        <v>0</v>
      </c>
      <c r="CL85" s="14">
        <f t="shared" si="30"/>
        <v>0</v>
      </c>
      <c r="CM85" s="14">
        <f t="shared" si="30"/>
        <v>0</v>
      </c>
      <c r="CN85" s="14">
        <f t="shared" si="30"/>
        <v>0</v>
      </c>
      <c r="CO85" s="14">
        <f t="shared" si="30"/>
        <v>0</v>
      </c>
      <c r="CP85" s="14">
        <f t="shared" si="30"/>
        <v>0</v>
      </c>
      <c r="CQ85" s="14">
        <f t="shared" si="30"/>
        <v>0</v>
      </c>
      <c r="CR85" s="14">
        <f t="shared" si="30"/>
        <v>0</v>
      </c>
      <c r="CS85" s="14">
        <f t="shared" si="30"/>
        <v>0</v>
      </c>
      <c r="CT85" s="14">
        <f t="shared" si="30"/>
        <v>0</v>
      </c>
      <c r="CU85" s="14">
        <f t="shared" si="30"/>
        <v>0</v>
      </c>
      <c r="CV85" s="14">
        <f t="shared" si="30"/>
        <v>0</v>
      </c>
      <c r="CW85" s="14">
        <f t="shared" si="34"/>
        <v>0</v>
      </c>
      <c r="CX85" s="14">
        <f t="shared" si="34"/>
        <v>0</v>
      </c>
      <c r="CY85" s="14">
        <f t="shared" si="34"/>
        <v>0</v>
      </c>
      <c r="CZ85" s="14">
        <f t="shared" si="34"/>
        <v>0</v>
      </c>
      <c r="DA85" s="14">
        <f t="shared" si="34"/>
        <v>0</v>
      </c>
      <c r="DB85" s="14">
        <f t="shared" si="34"/>
        <v>0</v>
      </c>
      <c r="DC85" s="14">
        <f t="shared" si="31"/>
        <v>0</v>
      </c>
      <c r="DD85" s="14">
        <f t="shared" si="31"/>
        <v>0</v>
      </c>
      <c r="DE85" s="14">
        <f t="shared" si="31"/>
        <v>0</v>
      </c>
      <c r="DF85" s="14">
        <f t="shared" si="31"/>
        <v>0</v>
      </c>
      <c r="DG85" s="14">
        <f t="shared" si="31"/>
        <v>0</v>
      </c>
      <c r="DH85" s="14">
        <f t="shared" si="31"/>
        <v>0</v>
      </c>
      <c r="DI85" s="14">
        <f t="shared" si="31"/>
        <v>0</v>
      </c>
      <c r="DJ85" s="14">
        <f t="shared" si="31"/>
        <v>0</v>
      </c>
      <c r="DK85" s="14">
        <f t="shared" si="31"/>
        <v>0</v>
      </c>
      <c r="DL85" s="14">
        <f t="shared" si="31"/>
        <v>0</v>
      </c>
      <c r="DM85" s="14">
        <f t="shared" si="31"/>
        <v>0</v>
      </c>
      <c r="DN85" s="14">
        <f t="shared" si="31"/>
        <v>0</v>
      </c>
      <c r="DO85" s="14">
        <f t="shared" si="31"/>
        <v>0</v>
      </c>
      <c r="DP85" s="14">
        <f t="shared" si="31"/>
        <v>0</v>
      </c>
      <c r="DQ85" s="14">
        <f t="shared" si="31"/>
        <v>0</v>
      </c>
      <c r="DR85" s="14">
        <f t="shared" si="31"/>
        <v>0</v>
      </c>
      <c r="DS85" s="14">
        <f t="shared" si="32"/>
        <v>0</v>
      </c>
      <c r="DT85" s="14">
        <f t="shared" si="32"/>
        <v>0</v>
      </c>
      <c r="DU85" s="14">
        <f t="shared" si="32"/>
        <v>0</v>
      </c>
      <c r="DV85" s="14">
        <f t="shared" si="32"/>
        <v>0</v>
      </c>
      <c r="DW85" s="14">
        <f t="shared" si="32"/>
        <v>0</v>
      </c>
      <c r="DX85" s="14">
        <f t="shared" si="32"/>
        <v>0</v>
      </c>
      <c r="DY85" s="14">
        <f t="shared" si="32"/>
        <v>0</v>
      </c>
      <c r="DZ85" s="14">
        <f t="shared" si="15"/>
        <v>1</v>
      </c>
    </row>
    <row r="86" spans="1:130">
      <c r="A86" s="18">
        <v>20</v>
      </c>
      <c r="B86" s="15">
        <f t="shared" si="12"/>
        <v>1</v>
      </c>
      <c r="C86" s="18">
        <v>2020</v>
      </c>
      <c r="D86" s="25">
        <f t="shared" si="16"/>
        <v>0</v>
      </c>
      <c r="E86" s="25">
        <f t="shared" si="17"/>
        <v>0</v>
      </c>
      <c r="F86" s="25">
        <f t="shared" si="18"/>
        <v>0</v>
      </c>
      <c r="G86" s="25">
        <f t="shared" si="19"/>
        <v>0</v>
      </c>
      <c r="H86" s="25">
        <f t="shared" si="20"/>
        <v>0</v>
      </c>
      <c r="I86" s="25">
        <f t="shared" si="21"/>
        <v>0</v>
      </c>
      <c r="J86" s="25">
        <f t="shared" si="22"/>
        <v>0</v>
      </c>
      <c r="K86" s="25">
        <f t="shared" si="23"/>
        <v>0</v>
      </c>
      <c r="L86" s="25">
        <f t="shared" si="24"/>
        <v>0</v>
      </c>
      <c r="M86" s="25">
        <f t="shared" si="25"/>
        <v>0</v>
      </c>
      <c r="N86" s="25">
        <f t="shared" si="26"/>
        <v>0</v>
      </c>
      <c r="O86" s="25">
        <f t="shared" si="27"/>
        <v>0</v>
      </c>
      <c r="P86" s="25">
        <f t="shared" si="28"/>
        <v>0.5</v>
      </c>
      <c r="Q86" s="25">
        <f t="shared" si="29"/>
        <v>0.875</v>
      </c>
      <c r="R86" s="25">
        <f t="shared" si="33"/>
        <v>1.625</v>
      </c>
      <c r="S86" s="25">
        <f t="shared" si="35"/>
        <v>9.875</v>
      </c>
      <c r="T86" s="25">
        <f t="shared" si="36"/>
        <v>23</v>
      </c>
      <c r="U86" s="25">
        <f t="shared" si="37"/>
        <v>162.125</v>
      </c>
      <c r="V86" s="25">
        <f t="shared" ref="V86:V104" si="38">VLOOKUP($C$84,$D$3:$K$63,$A$68,0)*(B68-B67)</f>
        <v>49.375</v>
      </c>
      <c r="W86" s="25">
        <f>VLOOKUP($C$85,$D$3:$K$63,$A$68,0)*(B67-B66)</f>
        <v>73</v>
      </c>
      <c r="X86" s="25">
        <f>VLOOKUP($C$86,$D$3:$K$63,$A$68,0)*B66</f>
        <v>0</v>
      </c>
      <c r="Y86" s="25"/>
      <c r="Z86" s="25"/>
      <c r="AA86" s="25"/>
      <c r="AB86" s="25"/>
      <c r="AC86" s="25"/>
      <c r="AD86" s="25"/>
      <c r="AE86" s="25"/>
      <c r="AF86" s="25"/>
      <c r="AG86" s="25"/>
      <c r="AH86" s="25"/>
      <c r="AI86" s="25"/>
      <c r="AJ86" s="25"/>
      <c r="AK86" s="25"/>
      <c r="AL86" s="25"/>
      <c r="AM86" s="25"/>
      <c r="AN86" s="25"/>
      <c r="AO86" s="25"/>
      <c r="AP86" s="25"/>
      <c r="AQ86" s="25"/>
      <c r="AR86" s="25"/>
      <c r="AS86" s="25"/>
      <c r="AT86" s="25"/>
      <c r="AU86" s="25"/>
      <c r="AV86" s="25"/>
      <c r="AW86" s="25"/>
      <c r="AX86" s="25"/>
      <c r="AY86" s="25"/>
      <c r="AZ86" s="25"/>
      <c r="BA86" s="25"/>
      <c r="BB86" s="25"/>
      <c r="BC86" s="25"/>
      <c r="BD86" s="25"/>
      <c r="BE86" s="25"/>
      <c r="BF86" s="25"/>
      <c r="BG86" s="25"/>
      <c r="BH86" s="25"/>
      <c r="BI86" s="25"/>
      <c r="BJ86" s="25"/>
      <c r="BK86" s="25"/>
      <c r="BL86" s="25"/>
      <c r="BM86" s="21">
        <f t="shared" si="13"/>
        <v>320.375</v>
      </c>
      <c r="BP86" s="18">
        <v>2020</v>
      </c>
      <c r="BQ86" s="14">
        <f t="shared" si="14"/>
        <v>0</v>
      </c>
      <c r="BR86" s="14">
        <f t="shared" si="14"/>
        <v>0</v>
      </c>
      <c r="BS86" s="14">
        <f t="shared" si="14"/>
        <v>0</v>
      </c>
      <c r="BT86" s="14">
        <f t="shared" si="14"/>
        <v>0</v>
      </c>
      <c r="BU86" s="14">
        <f t="shared" si="14"/>
        <v>0</v>
      </c>
      <c r="BV86" s="14">
        <f t="shared" si="14"/>
        <v>0</v>
      </c>
      <c r="BW86" s="14">
        <f t="shared" si="14"/>
        <v>0</v>
      </c>
      <c r="BX86" s="14">
        <f t="shared" si="14"/>
        <v>0</v>
      </c>
      <c r="BY86" s="14">
        <f t="shared" si="14"/>
        <v>0</v>
      </c>
      <c r="BZ86" s="14">
        <f t="shared" si="14"/>
        <v>0</v>
      </c>
      <c r="CA86" s="14">
        <f t="shared" si="14"/>
        <v>0</v>
      </c>
      <c r="CB86" s="14">
        <f t="shared" si="14"/>
        <v>0</v>
      </c>
      <c r="CC86" s="14">
        <f t="shared" si="14"/>
        <v>1.5606710885680843E-3</v>
      </c>
      <c r="CD86" s="14">
        <f t="shared" si="14"/>
        <v>2.7311744049941474E-3</v>
      </c>
      <c r="CE86" s="14">
        <f t="shared" si="14"/>
        <v>5.0721810378462741E-3</v>
      </c>
      <c r="CF86" s="14">
        <f t="shared" si="14"/>
        <v>3.0823253999219664E-2</v>
      </c>
      <c r="CG86" s="14">
        <f t="shared" si="30"/>
        <v>7.1790870074131874E-2</v>
      </c>
      <c r="CH86" s="14">
        <f t="shared" si="30"/>
        <v>0.5060476004682013</v>
      </c>
      <c r="CI86" s="14">
        <f t="shared" si="30"/>
        <v>0.15411626999609832</v>
      </c>
      <c r="CJ86" s="14">
        <f t="shared" si="30"/>
        <v>0.22785797893094031</v>
      </c>
      <c r="CK86" s="14">
        <f t="shared" si="30"/>
        <v>0</v>
      </c>
      <c r="CL86" s="14">
        <f t="shared" si="30"/>
        <v>0</v>
      </c>
      <c r="CM86" s="14">
        <f t="shared" si="30"/>
        <v>0</v>
      </c>
      <c r="CN86" s="14">
        <f t="shared" si="30"/>
        <v>0</v>
      </c>
      <c r="CO86" s="14">
        <f t="shared" si="30"/>
        <v>0</v>
      </c>
      <c r="CP86" s="14">
        <f t="shared" si="30"/>
        <v>0</v>
      </c>
      <c r="CQ86" s="14">
        <f t="shared" si="30"/>
        <v>0</v>
      </c>
      <c r="CR86" s="14">
        <f t="shared" si="30"/>
        <v>0</v>
      </c>
      <c r="CS86" s="14">
        <f t="shared" si="30"/>
        <v>0</v>
      </c>
      <c r="CT86" s="14">
        <f t="shared" si="30"/>
        <v>0</v>
      </c>
      <c r="CU86" s="14">
        <f t="shared" si="30"/>
        <v>0</v>
      </c>
      <c r="CV86" s="14">
        <f t="shared" si="30"/>
        <v>0</v>
      </c>
      <c r="CW86" s="14">
        <f t="shared" si="34"/>
        <v>0</v>
      </c>
      <c r="CX86" s="14">
        <f t="shared" si="34"/>
        <v>0</v>
      </c>
      <c r="CY86" s="14">
        <f t="shared" si="34"/>
        <v>0</v>
      </c>
      <c r="CZ86" s="14">
        <f t="shared" si="34"/>
        <v>0</v>
      </c>
      <c r="DA86" s="14">
        <f t="shared" si="34"/>
        <v>0</v>
      </c>
      <c r="DB86" s="14">
        <f t="shared" si="34"/>
        <v>0</v>
      </c>
      <c r="DC86" s="14">
        <f t="shared" si="31"/>
        <v>0</v>
      </c>
      <c r="DD86" s="14">
        <f t="shared" si="31"/>
        <v>0</v>
      </c>
      <c r="DE86" s="14">
        <f t="shared" si="31"/>
        <v>0</v>
      </c>
      <c r="DF86" s="14">
        <f t="shared" si="31"/>
        <v>0</v>
      </c>
      <c r="DG86" s="14">
        <f t="shared" si="31"/>
        <v>0</v>
      </c>
      <c r="DH86" s="14">
        <f t="shared" si="31"/>
        <v>0</v>
      </c>
      <c r="DI86" s="14">
        <f t="shared" si="31"/>
        <v>0</v>
      </c>
      <c r="DJ86" s="14">
        <f t="shared" si="31"/>
        <v>0</v>
      </c>
      <c r="DK86" s="14">
        <f t="shared" si="31"/>
        <v>0</v>
      </c>
      <c r="DL86" s="14">
        <f t="shared" si="31"/>
        <v>0</v>
      </c>
      <c r="DM86" s="14">
        <f t="shared" si="31"/>
        <v>0</v>
      </c>
      <c r="DN86" s="14">
        <f t="shared" si="31"/>
        <v>0</v>
      </c>
      <c r="DO86" s="14">
        <f t="shared" si="31"/>
        <v>0</v>
      </c>
      <c r="DP86" s="14">
        <f t="shared" si="31"/>
        <v>0</v>
      </c>
      <c r="DQ86" s="14">
        <f t="shared" si="31"/>
        <v>0</v>
      </c>
      <c r="DR86" s="14">
        <f t="shared" si="31"/>
        <v>0</v>
      </c>
      <c r="DS86" s="14">
        <f t="shared" si="32"/>
        <v>0</v>
      </c>
      <c r="DT86" s="14">
        <f t="shared" si="32"/>
        <v>0</v>
      </c>
      <c r="DU86" s="14">
        <f t="shared" si="32"/>
        <v>0</v>
      </c>
      <c r="DV86" s="14">
        <f t="shared" si="32"/>
        <v>0</v>
      </c>
      <c r="DW86" s="14">
        <f t="shared" si="32"/>
        <v>0</v>
      </c>
      <c r="DX86" s="14">
        <f t="shared" si="32"/>
        <v>0</v>
      </c>
      <c r="DY86" s="14">
        <f t="shared" si="32"/>
        <v>0</v>
      </c>
      <c r="DZ86" s="14">
        <f t="shared" si="15"/>
        <v>0.99999999999999989</v>
      </c>
    </row>
    <row r="87" spans="1:130">
      <c r="B87" s="15"/>
      <c r="C87" s="18">
        <v>2021</v>
      </c>
      <c r="D87" s="25"/>
      <c r="E87" s="25">
        <f t="shared" si="17"/>
        <v>0</v>
      </c>
      <c r="F87" s="25">
        <f t="shared" si="18"/>
        <v>0</v>
      </c>
      <c r="G87" s="25">
        <f t="shared" si="19"/>
        <v>0</v>
      </c>
      <c r="H87" s="25">
        <f t="shared" si="20"/>
        <v>0</v>
      </c>
      <c r="I87" s="25">
        <f t="shared" si="21"/>
        <v>0</v>
      </c>
      <c r="J87" s="25">
        <f t="shared" si="22"/>
        <v>0</v>
      </c>
      <c r="K87" s="25">
        <f t="shared" si="23"/>
        <v>0</v>
      </c>
      <c r="L87" s="25">
        <f t="shared" si="24"/>
        <v>0</v>
      </c>
      <c r="M87" s="25">
        <f t="shared" si="25"/>
        <v>0</v>
      </c>
      <c r="N87" s="25">
        <f t="shared" si="26"/>
        <v>0</v>
      </c>
      <c r="O87" s="25">
        <f t="shared" si="27"/>
        <v>0</v>
      </c>
      <c r="P87" s="25">
        <f t="shared" si="28"/>
        <v>0</v>
      </c>
      <c r="Q87" s="25">
        <f t="shared" si="29"/>
        <v>0.875</v>
      </c>
      <c r="R87" s="25">
        <f t="shared" si="33"/>
        <v>1.625</v>
      </c>
      <c r="S87" s="25">
        <f t="shared" si="35"/>
        <v>9.875</v>
      </c>
      <c r="T87" s="25">
        <f t="shared" si="36"/>
        <v>23</v>
      </c>
      <c r="U87" s="25">
        <f t="shared" si="37"/>
        <v>162.125</v>
      </c>
      <c r="V87" s="25">
        <f t="shared" si="38"/>
        <v>49.375</v>
      </c>
      <c r="W87" s="25">
        <f t="shared" ref="W87:W105" si="39">VLOOKUP($C$85,$D$3:$K$63,$A$68,0)*(B68-B67)</f>
        <v>73</v>
      </c>
      <c r="X87" s="25">
        <f>VLOOKUP($C$86,$D$3:$K$63,$A$68,0)*(B67-B66)</f>
        <v>0</v>
      </c>
      <c r="Y87" s="25">
        <f>VLOOKUP($C$87,$D$3:$K$63,$A$68,0)*B66</f>
        <v>0</v>
      </c>
      <c r="Z87" s="25"/>
      <c r="AA87" s="25"/>
      <c r="AB87" s="25"/>
      <c r="AC87" s="25"/>
      <c r="AD87" s="25"/>
      <c r="AE87" s="25"/>
      <c r="AF87" s="25"/>
      <c r="AG87" s="25"/>
      <c r="AH87" s="25"/>
      <c r="AI87" s="25"/>
      <c r="AJ87" s="25"/>
      <c r="AK87" s="25"/>
      <c r="AL87" s="25"/>
      <c r="AM87" s="25"/>
      <c r="AN87" s="25"/>
      <c r="AO87" s="25"/>
      <c r="AP87" s="25"/>
      <c r="AQ87" s="25"/>
      <c r="AR87" s="25"/>
      <c r="AS87" s="25"/>
      <c r="AT87" s="25"/>
      <c r="AU87" s="25"/>
      <c r="AV87" s="25"/>
      <c r="AW87" s="25"/>
      <c r="AX87" s="25"/>
      <c r="AY87" s="25"/>
      <c r="AZ87" s="25"/>
      <c r="BA87" s="25"/>
      <c r="BB87" s="25"/>
      <c r="BC87" s="25"/>
      <c r="BD87" s="25"/>
      <c r="BE87" s="25"/>
      <c r="BF87" s="25"/>
      <c r="BG87" s="25"/>
      <c r="BH87" s="25"/>
      <c r="BI87" s="25"/>
      <c r="BJ87" s="25"/>
      <c r="BK87" s="25"/>
      <c r="BL87" s="25"/>
      <c r="BM87" s="21">
        <f t="shared" si="13"/>
        <v>319.875</v>
      </c>
      <c r="BP87" s="18">
        <v>2021</v>
      </c>
      <c r="BQ87" s="14">
        <f t="shared" si="14"/>
        <v>0</v>
      </c>
      <c r="BR87" s="14">
        <f t="shared" si="14"/>
        <v>0</v>
      </c>
      <c r="BS87" s="14">
        <f t="shared" si="14"/>
        <v>0</v>
      </c>
      <c r="BT87" s="14">
        <f t="shared" si="14"/>
        <v>0</v>
      </c>
      <c r="BU87" s="14">
        <f t="shared" si="14"/>
        <v>0</v>
      </c>
      <c r="BV87" s="14">
        <f t="shared" si="14"/>
        <v>0</v>
      </c>
      <c r="BW87" s="14">
        <f t="shared" si="14"/>
        <v>0</v>
      </c>
      <c r="BX87" s="14">
        <f t="shared" si="14"/>
        <v>0</v>
      </c>
      <c r="BY87" s="14">
        <f t="shared" si="14"/>
        <v>0</v>
      </c>
      <c r="BZ87" s="14">
        <f t="shared" si="14"/>
        <v>0</v>
      </c>
      <c r="CA87" s="14">
        <f t="shared" si="14"/>
        <v>0</v>
      </c>
      <c r="CB87" s="14">
        <f t="shared" si="14"/>
        <v>0</v>
      </c>
      <c r="CC87" s="14">
        <f t="shared" si="14"/>
        <v>0</v>
      </c>
      <c r="CD87" s="14">
        <f t="shared" si="14"/>
        <v>2.7354435326299334E-3</v>
      </c>
      <c r="CE87" s="14">
        <f t="shared" si="14"/>
        <v>5.0801094177413053E-3</v>
      </c>
      <c r="CF87" s="14">
        <f t="shared" si="14"/>
        <v>3.0871434153966391E-2</v>
      </c>
      <c r="CG87" s="14">
        <f t="shared" si="30"/>
        <v>7.1903087143415395E-2</v>
      </c>
      <c r="CH87" s="14">
        <f t="shared" si="30"/>
        <v>0.50683860883157483</v>
      </c>
      <c r="CI87" s="14">
        <f t="shared" si="30"/>
        <v>0.15435717076983196</v>
      </c>
      <c r="CJ87" s="14">
        <f t="shared" si="30"/>
        <v>0.22821414615084018</v>
      </c>
      <c r="CK87" s="14">
        <f t="shared" si="30"/>
        <v>0</v>
      </c>
      <c r="CL87" s="14">
        <f t="shared" si="30"/>
        <v>0</v>
      </c>
      <c r="CM87" s="14">
        <f t="shared" si="30"/>
        <v>0</v>
      </c>
      <c r="CN87" s="14">
        <f t="shared" si="30"/>
        <v>0</v>
      </c>
      <c r="CO87" s="14">
        <f t="shared" si="30"/>
        <v>0</v>
      </c>
      <c r="CP87" s="14">
        <f t="shared" si="30"/>
        <v>0</v>
      </c>
      <c r="CQ87" s="14">
        <f t="shared" si="30"/>
        <v>0</v>
      </c>
      <c r="CR87" s="14">
        <f t="shared" si="30"/>
        <v>0</v>
      </c>
      <c r="CS87" s="14">
        <f t="shared" si="30"/>
        <v>0</v>
      </c>
      <c r="CT87" s="14">
        <f t="shared" si="30"/>
        <v>0</v>
      </c>
      <c r="CU87" s="14">
        <f t="shared" si="30"/>
        <v>0</v>
      </c>
      <c r="CV87" s="14">
        <f t="shared" si="30"/>
        <v>0</v>
      </c>
      <c r="CW87" s="14">
        <f t="shared" si="34"/>
        <v>0</v>
      </c>
      <c r="CX87" s="14">
        <f t="shared" si="34"/>
        <v>0</v>
      </c>
      <c r="CY87" s="14">
        <f t="shared" si="34"/>
        <v>0</v>
      </c>
      <c r="CZ87" s="14">
        <f t="shared" si="34"/>
        <v>0</v>
      </c>
      <c r="DA87" s="14">
        <f t="shared" si="34"/>
        <v>0</v>
      </c>
      <c r="DB87" s="14">
        <f t="shared" si="34"/>
        <v>0</v>
      </c>
      <c r="DC87" s="14">
        <f t="shared" si="31"/>
        <v>0</v>
      </c>
      <c r="DD87" s="14">
        <f t="shared" si="31"/>
        <v>0</v>
      </c>
      <c r="DE87" s="14">
        <f t="shared" si="31"/>
        <v>0</v>
      </c>
      <c r="DF87" s="14">
        <f t="shared" si="31"/>
        <v>0</v>
      </c>
      <c r="DG87" s="14">
        <f t="shared" si="31"/>
        <v>0</v>
      </c>
      <c r="DH87" s="14">
        <f t="shared" si="31"/>
        <v>0</v>
      </c>
      <c r="DI87" s="14">
        <f t="shared" si="31"/>
        <v>0</v>
      </c>
      <c r="DJ87" s="14">
        <f t="shared" si="31"/>
        <v>0</v>
      </c>
      <c r="DK87" s="14">
        <f t="shared" si="31"/>
        <v>0</v>
      </c>
      <c r="DL87" s="14">
        <f t="shared" si="31"/>
        <v>0</v>
      </c>
      <c r="DM87" s="14">
        <f t="shared" si="31"/>
        <v>0</v>
      </c>
      <c r="DN87" s="14">
        <f t="shared" si="31"/>
        <v>0</v>
      </c>
      <c r="DO87" s="14">
        <f t="shared" si="31"/>
        <v>0</v>
      </c>
      <c r="DP87" s="14">
        <f t="shared" si="31"/>
        <v>0</v>
      </c>
      <c r="DQ87" s="14">
        <f t="shared" si="31"/>
        <v>0</v>
      </c>
      <c r="DR87" s="14">
        <f t="shared" si="31"/>
        <v>0</v>
      </c>
      <c r="DS87" s="14">
        <f t="shared" si="32"/>
        <v>0</v>
      </c>
      <c r="DT87" s="14">
        <f t="shared" si="32"/>
        <v>0</v>
      </c>
      <c r="DU87" s="14">
        <f t="shared" si="32"/>
        <v>0</v>
      </c>
      <c r="DV87" s="14">
        <f t="shared" si="32"/>
        <v>0</v>
      </c>
      <c r="DW87" s="14">
        <f t="shared" si="32"/>
        <v>0</v>
      </c>
      <c r="DX87" s="14">
        <f t="shared" si="32"/>
        <v>0</v>
      </c>
      <c r="DY87" s="14">
        <f t="shared" si="32"/>
        <v>0</v>
      </c>
      <c r="DZ87" s="14">
        <f t="shared" si="15"/>
        <v>1</v>
      </c>
    </row>
    <row r="88" spans="1:130">
      <c r="B88" s="15"/>
      <c r="C88" s="18">
        <v>2022</v>
      </c>
      <c r="D88" s="25"/>
      <c r="E88" s="25"/>
      <c r="F88" s="25">
        <f t="shared" si="18"/>
        <v>0</v>
      </c>
      <c r="G88" s="25">
        <f t="shared" si="19"/>
        <v>0</v>
      </c>
      <c r="H88" s="25">
        <f t="shared" si="20"/>
        <v>0</v>
      </c>
      <c r="I88" s="25">
        <f t="shared" si="21"/>
        <v>0</v>
      </c>
      <c r="J88" s="25">
        <f t="shared" si="22"/>
        <v>0</v>
      </c>
      <c r="K88" s="25">
        <f t="shared" si="23"/>
        <v>0</v>
      </c>
      <c r="L88" s="25">
        <f t="shared" si="24"/>
        <v>0</v>
      </c>
      <c r="M88" s="25">
        <f t="shared" si="25"/>
        <v>0</v>
      </c>
      <c r="N88" s="25">
        <f t="shared" si="26"/>
        <v>0</v>
      </c>
      <c r="O88" s="25">
        <f t="shared" si="27"/>
        <v>0</v>
      </c>
      <c r="P88" s="25">
        <f t="shared" si="28"/>
        <v>0</v>
      </c>
      <c r="Q88" s="25">
        <f t="shared" si="29"/>
        <v>0</v>
      </c>
      <c r="R88" s="25">
        <f t="shared" si="33"/>
        <v>1.625</v>
      </c>
      <c r="S88" s="25">
        <f t="shared" si="35"/>
        <v>9.875</v>
      </c>
      <c r="T88" s="25">
        <f t="shared" si="36"/>
        <v>23</v>
      </c>
      <c r="U88" s="25">
        <f t="shared" si="37"/>
        <v>162.125</v>
      </c>
      <c r="V88" s="25">
        <f t="shared" si="38"/>
        <v>49.375</v>
      </c>
      <c r="W88" s="25">
        <f t="shared" si="39"/>
        <v>73</v>
      </c>
      <c r="X88" s="25">
        <f t="shared" ref="X88:X106" si="40">VLOOKUP($C$86,$D$3:$K$63,$A$68,0)*(B68-B67)</f>
        <v>0</v>
      </c>
      <c r="Y88" s="25">
        <f>VLOOKUP($C$87,$D$3:$K$63,$A$68,0)*(B67-B66)</f>
        <v>411.75</v>
      </c>
      <c r="Z88" s="25">
        <f>VLOOKUP($C$88,$D$3:$K$63,$A$68,0)*B66</f>
        <v>0</v>
      </c>
      <c r="AA88" s="25"/>
      <c r="AB88" s="25"/>
      <c r="AC88" s="25"/>
      <c r="AD88" s="25"/>
      <c r="AE88" s="25"/>
      <c r="AF88" s="25"/>
      <c r="AG88" s="25"/>
      <c r="AH88" s="25"/>
      <c r="AI88" s="25"/>
      <c r="AJ88" s="25"/>
      <c r="AK88" s="25"/>
      <c r="AL88" s="25"/>
      <c r="AM88" s="25"/>
      <c r="AN88" s="25"/>
      <c r="AO88" s="25"/>
      <c r="AP88" s="25"/>
      <c r="AQ88" s="25"/>
      <c r="AR88" s="25"/>
      <c r="AS88" s="25"/>
      <c r="AT88" s="25"/>
      <c r="AU88" s="25"/>
      <c r="AV88" s="25"/>
      <c r="AW88" s="25"/>
      <c r="AX88" s="25"/>
      <c r="AY88" s="25"/>
      <c r="AZ88" s="25"/>
      <c r="BA88" s="25"/>
      <c r="BB88" s="25"/>
      <c r="BC88" s="25"/>
      <c r="BD88" s="25"/>
      <c r="BE88" s="25"/>
      <c r="BF88" s="25"/>
      <c r="BG88" s="25"/>
      <c r="BH88" s="25"/>
      <c r="BI88" s="25"/>
      <c r="BJ88" s="25"/>
      <c r="BK88" s="25"/>
      <c r="BL88" s="25"/>
      <c r="BM88" s="21">
        <f t="shared" si="13"/>
        <v>730.75</v>
      </c>
      <c r="BP88" s="18">
        <v>2022</v>
      </c>
      <c r="BQ88" s="14">
        <f t="shared" si="14"/>
        <v>0</v>
      </c>
      <c r="BR88" s="14">
        <f t="shared" si="14"/>
        <v>0</v>
      </c>
      <c r="BS88" s="14">
        <f t="shared" si="14"/>
        <v>0</v>
      </c>
      <c r="BT88" s="14">
        <f t="shared" si="14"/>
        <v>0</v>
      </c>
      <c r="BU88" s="14">
        <f t="shared" si="14"/>
        <v>0</v>
      </c>
      <c r="BV88" s="14">
        <f t="shared" si="14"/>
        <v>0</v>
      </c>
      <c r="BW88" s="14">
        <f t="shared" si="14"/>
        <v>0</v>
      </c>
      <c r="BX88" s="14">
        <f t="shared" si="14"/>
        <v>0</v>
      </c>
      <c r="BY88" s="14">
        <f t="shared" si="14"/>
        <v>0</v>
      </c>
      <c r="BZ88" s="14">
        <f t="shared" si="14"/>
        <v>0</v>
      </c>
      <c r="CA88" s="14">
        <f t="shared" si="14"/>
        <v>0</v>
      </c>
      <c r="CB88" s="14">
        <f t="shared" si="14"/>
        <v>0</v>
      </c>
      <c r="CC88" s="14">
        <f t="shared" si="14"/>
        <v>0</v>
      </c>
      <c r="CD88" s="14">
        <f t="shared" si="14"/>
        <v>0</v>
      </c>
      <c r="CE88" s="14">
        <f t="shared" si="14"/>
        <v>2.223742730071844E-3</v>
      </c>
      <c r="CF88" s="14">
        <f t="shared" si="14"/>
        <v>1.3513513513513514E-2</v>
      </c>
      <c r="CG88" s="14">
        <f t="shared" si="30"/>
        <v>3.1474512487170717E-2</v>
      </c>
      <c r="CH88" s="14">
        <f t="shared" si="30"/>
        <v>0.22186110160793704</v>
      </c>
      <c r="CI88" s="14">
        <f t="shared" si="30"/>
        <v>6.7567567567567571E-2</v>
      </c>
      <c r="CJ88" s="14">
        <f t="shared" si="30"/>
        <v>9.9897365720150524E-2</v>
      </c>
      <c r="CK88" s="14">
        <f t="shared" si="30"/>
        <v>0</v>
      </c>
      <c r="CL88" s="14">
        <f t="shared" si="30"/>
        <v>0.56346219637358874</v>
      </c>
      <c r="CM88" s="14">
        <f t="shared" si="30"/>
        <v>0</v>
      </c>
      <c r="CN88" s="14">
        <f t="shared" si="30"/>
        <v>0</v>
      </c>
      <c r="CO88" s="14">
        <f t="shared" si="30"/>
        <v>0</v>
      </c>
      <c r="CP88" s="14">
        <f t="shared" si="30"/>
        <v>0</v>
      </c>
      <c r="CQ88" s="14">
        <f t="shared" si="30"/>
        <v>0</v>
      </c>
      <c r="CR88" s="14">
        <f t="shared" si="30"/>
        <v>0</v>
      </c>
      <c r="CS88" s="14">
        <f t="shared" si="30"/>
        <v>0</v>
      </c>
      <c r="CT88" s="14">
        <f t="shared" si="30"/>
        <v>0</v>
      </c>
      <c r="CU88" s="14">
        <f t="shared" si="30"/>
        <v>0</v>
      </c>
      <c r="CV88" s="14">
        <f t="shared" si="30"/>
        <v>0</v>
      </c>
      <c r="CW88" s="14">
        <f t="shared" si="34"/>
        <v>0</v>
      </c>
      <c r="CX88" s="14">
        <f t="shared" si="34"/>
        <v>0</v>
      </c>
      <c r="CY88" s="14">
        <f t="shared" si="34"/>
        <v>0</v>
      </c>
      <c r="CZ88" s="14">
        <f t="shared" si="34"/>
        <v>0</v>
      </c>
      <c r="DA88" s="14">
        <f t="shared" si="34"/>
        <v>0</v>
      </c>
      <c r="DB88" s="14">
        <f t="shared" si="34"/>
        <v>0</v>
      </c>
      <c r="DC88" s="14">
        <f t="shared" si="31"/>
        <v>0</v>
      </c>
      <c r="DD88" s="14">
        <f t="shared" si="31"/>
        <v>0</v>
      </c>
      <c r="DE88" s="14">
        <f t="shared" si="31"/>
        <v>0</v>
      </c>
      <c r="DF88" s="14">
        <f t="shared" si="31"/>
        <v>0</v>
      </c>
      <c r="DG88" s="14">
        <f t="shared" si="31"/>
        <v>0</v>
      </c>
      <c r="DH88" s="14">
        <f t="shared" si="31"/>
        <v>0</v>
      </c>
      <c r="DI88" s="14">
        <f t="shared" si="31"/>
        <v>0</v>
      </c>
      <c r="DJ88" s="14">
        <f t="shared" si="31"/>
        <v>0</v>
      </c>
      <c r="DK88" s="14">
        <f t="shared" si="31"/>
        <v>0</v>
      </c>
      <c r="DL88" s="14">
        <f t="shared" si="31"/>
        <v>0</v>
      </c>
      <c r="DM88" s="14">
        <f t="shared" si="31"/>
        <v>0</v>
      </c>
      <c r="DN88" s="14">
        <f t="shared" si="31"/>
        <v>0</v>
      </c>
      <c r="DO88" s="14">
        <f t="shared" si="31"/>
        <v>0</v>
      </c>
      <c r="DP88" s="14">
        <f t="shared" si="31"/>
        <v>0</v>
      </c>
      <c r="DQ88" s="14">
        <f t="shared" si="31"/>
        <v>0</v>
      </c>
      <c r="DR88" s="14">
        <f t="shared" si="31"/>
        <v>0</v>
      </c>
      <c r="DS88" s="14">
        <f t="shared" si="32"/>
        <v>0</v>
      </c>
      <c r="DT88" s="14">
        <f t="shared" si="32"/>
        <v>0</v>
      </c>
      <c r="DU88" s="14">
        <f t="shared" si="32"/>
        <v>0</v>
      </c>
      <c r="DV88" s="14">
        <f t="shared" si="32"/>
        <v>0</v>
      </c>
      <c r="DW88" s="14">
        <f t="shared" si="32"/>
        <v>0</v>
      </c>
      <c r="DX88" s="14">
        <f t="shared" si="32"/>
        <v>0</v>
      </c>
      <c r="DY88" s="14">
        <f t="shared" si="32"/>
        <v>0</v>
      </c>
      <c r="DZ88" s="14">
        <f t="shared" si="15"/>
        <v>0.99999999999999989</v>
      </c>
    </row>
    <row r="89" spans="1:130">
      <c r="B89" s="15"/>
      <c r="C89" s="18">
        <v>2023</v>
      </c>
      <c r="D89" s="25"/>
      <c r="E89" s="25"/>
      <c r="F89" s="25"/>
      <c r="G89" s="25">
        <f t="shared" si="19"/>
        <v>0</v>
      </c>
      <c r="H89" s="25">
        <f t="shared" si="20"/>
        <v>0</v>
      </c>
      <c r="I89" s="25">
        <f t="shared" si="21"/>
        <v>0</v>
      </c>
      <c r="J89" s="25">
        <f t="shared" si="22"/>
        <v>0</v>
      </c>
      <c r="K89" s="25">
        <f t="shared" si="23"/>
        <v>0</v>
      </c>
      <c r="L89" s="25">
        <f t="shared" si="24"/>
        <v>0</v>
      </c>
      <c r="M89" s="25">
        <f t="shared" si="25"/>
        <v>0</v>
      </c>
      <c r="N89" s="25">
        <f t="shared" si="26"/>
        <v>0</v>
      </c>
      <c r="O89" s="25">
        <f t="shared" si="27"/>
        <v>0</v>
      </c>
      <c r="P89" s="25">
        <f t="shared" si="28"/>
        <v>0</v>
      </c>
      <c r="Q89" s="25">
        <f t="shared" si="29"/>
        <v>0</v>
      </c>
      <c r="R89" s="25">
        <f t="shared" si="33"/>
        <v>0</v>
      </c>
      <c r="S89" s="25">
        <f t="shared" si="35"/>
        <v>9.875</v>
      </c>
      <c r="T89" s="25">
        <f t="shared" si="36"/>
        <v>23</v>
      </c>
      <c r="U89" s="25">
        <f t="shared" si="37"/>
        <v>162.125</v>
      </c>
      <c r="V89" s="25">
        <f t="shared" si="38"/>
        <v>49.375</v>
      </c>
      <c r="W89" s="25">
        <f t="shared" si="39"/>
        <v>73</v>
      </c>
      <c r="X89" s="25">
        <f t="shared" si="40"/>
        <v>0</v>
      </c>
      <c r="Y89" s="25">
        <f t="shared" ref="Y89:Y107" si="41">VLOOKUP($C$87,$D$3:$K$63,$A$68,0)*(B68-B67)</f>
        <v>411.75</v>
      </c>
      <c r="Z89" s="25">
        <f>VLOOKUP($C$88,$D$3:$K$63,$A$68,0)*(B67-B66)</f>
        <v>855</v>
      </c>
      <c r="AA89" s="25">
        <f>VLOOKUP($C$89,$D$3:$K$63,$A$68,0)*B66</f>
        <v>0</v>
      </c>
      <c r="AB89" s="25"/>
      <c r="AC89" s="25"/>
      <c r="AD89" s="25"/>
      <c r="AE89" s="25"/>
      <c r="AF89" s="25"/>
      <c r="AG89" s="25"/>
      <c r="AH89" s="25"/>
      <c r="AI89" s="25"/>
      <c r="AJ89" s="25"/>
      <c r="AK89" s="25"/>
      <c r="AL89" s="25"/>
      <c r="AM89" s="25"/>
      <c r="AN89" s="25"/>
      <c r="AO89" s="25"/>
      <c r="AP89" s="25"/>
      <c r="AQ89" s="25"/>
      <c r="AR89" s="25"/>
      <c r="AS89" s="25"/>
      <c r="AT89" s="25"/>
      <c r="AU89" s="25"/>
      <c r="AV89" s="25"/>
      <c r="AW89" s="25"/>
      <c r="AX89" s="25"/>
      <c r="AY89" s="25"/>
      <c r="AZ89" s="25"/>
      <c r="BA89" s="25"/>
      <c r="BB89" s="25"/>
      <c r="BC89" s="25"/>
      <c r="BD89" s="25"/>
      <c r="BE89" s="25"/>
      <c r="BF89" s="25"/>
      <c r="BG89" s="25"/>
      <c r="BH89" s="25"/>
      <c r="BI89" s="25"/>
      <c r="BJ89" s="25"/>
      <c r="BK89" s="25"/>
      <c r="BL89" s="25"/>
      <c r="BM89" s="21">
        <f t="shared" si="13"/>
        <v>1584.125</v>
      </c>
      <c r="BP89" s="18">
        <v>2023</v>
      </c>
      <c r="BQ89" s="14">
        <f t="shared" si="14"/>
        <v>0</v>
      </c>
      <c r="BR89" s="14">
        <f t="shared" si="14"/>
        <v>0</v>
      </c>
      <c r="BS89" s="14">
        <f t="shared" si="14"/>
        <v>0</v>
      </c>
      <c r="BT89" s="14">
        <f t="shared" si="14"/>
        <v>0</v>
      </c>
      <c r="BU89" s="14">
        <f t="shared" si="14"/>
        <v>0</v>
      </c>
      <c r="BV89" s="14">
        <f t="shared" si="14"/>
        <v>0</v>
      </c>
      <c r="BW89" s="14">
        <f t="shared" si="14"/>
        <v>0</v>
      </c>
      <c r="BX89" s="14">
        <f t="shared" si="14"/>
        <v>0</v>
      </c>
      <c r="BY89" s="14">
        <f t="shared" si="14"/>
        <v>0</v>
      </c>
      <c r="BZ89" s="14">
        <f t="shared" si="14"/>
        <v>0</v>
      </c>
      <c r="CA89" s="14">
        <f t="shared" si="14"/>
        <v>0</v>
      </c>
      <c r="CB89" s="14">
        <f t="shared" si="14"/>
        <v>0</v>
      </c>
      <c r="CC89" s="14">
        <f t="shared" si="14"/>
        <v>0</v>
      </c>
      <c r="CD89" s="14">
        <f t="shared" si="14"/>
        <v>0</v>
      </c>
      <c r="CE89" s="14">
        <f t="shared" si="14"/>
        <v>0</v>
      </c>
      <c r="CF89" s="14">
        <f t="shared" si="14"/>
        <v>6.233725242641837E-3</v>
      </c>
      <c r="CG89" s="14">
        <f t="shared" si="30"/>
        <v>1.4519056261343012E-2</v>
      </c>
      <c r="CH89" s="14">
        <f t="shared" si="30"/>
        <v>0.10234356505957548</v>
      </c>
      <c r="CI89" s="14">
        <f t="shared" si="30"/>
        <v>3.1168626213209184E-2</v>
      </c>
      <c r="CJ89" s="14">
        <f t="shared" si="30"/>
        <v>4.6082222046871305E-2</v>
      </c>
      <c r="CK89" s="14">
        <f t="shared" si="30"/>
        <v>0</v>
      </c>
      <c r="CL89" s="14">
        <f t="shared" si="30"/>
        <v>0.25992267024382548</v>
      </c>
      <c r="CM89" s="14">
        <f t="shared" si="30"/>
        <v>0.53973013493253374</v>
      </c>
      <c r="CN89" s="14">
        <f t="shared" si="30"/>
        <v>0</v>
      </c>
      <c r="CO89" s="14">
        <f t="shared" si="30"/>
        <v>0</v>
      </c>
      <c r="CP89" s="14">
        <f t="shared" si="30"/>
        <v>0</v>
      </c>
      <c r="CQ89" s="14">
        <f t="shared" si="30"/>
        <v>0</v>
      </c>
      <c r="CR89" s="14">
        <f t="shared" si="30"/>
        <v>0</v>
      </c>
      <c r="CS89" s="14">
        <f t="shared" si="30"/>
        <v>0</v>
      </c>
      <c r="CT89" s="14">
        <f t="shared" si="30"/>
        <v>0</v>
      </c>
      <c r="CU89" s="14">
        <f t="shared" si="30"/>
        <v>0</v>
      </c>
      <c r="CV89" s="14">
        <f t="shared" si="30"/>
        <v>0</v>
      </c>
      <c r="CW89" s="14">
        <f t="shared" si="34"/>
        <v>0</v>
      </c>
      <c r="CX89" s="14">
        <f t="shared" si="34"/>
        <v>0</v>
      </c>
      <c r="CY89" s="14">
        <f t="shared" si="34"/>
        <v>0</v>
      </c>
      <c r="CZ89" s="14">
        <f t="shared" si="34"/>
        <v>0</v>
      </c>
      <c r="DA89" s="14">
        <f t="shared" si="34"/>
        <v>0</v>
      </c>
      <c r="DB89" s="14">
        <f t="shared" si="34"/>
        <v>0</v>
      </c>
      <c r="DC89" s="14">
        <f t="shared" si="31"/>
        <v>0</v>
      </c>
      <c r="DD89" s="14">
        <f t="shared" si="31"/>
        <v>0</v>
      </c>
      <c r="DE89" s="14">
        <f t="shared" si="31"/>
        <v>0</v>
      </c>
      <c r="DF89" s="14">
        <f t="shared" si="31"/>
        <v>0</v>
      </c>
      <c r="DG89" s="14">
        <f t="shared" si="31"/>
        <v>0</v>
      </c>
      <c r="DH89" s="14">
        <f t="shared" si="31"/>
        <v>0</v>
      </c>
      <c r="DI89" s="14">
        <f t="shared" si="31"/>
        <v>0</v>
      </c>
      <c r="DJ89" s="14">
        <f t="shared" si="31"/>
        <v>0</v>
      </c>
      <c r="DK89" s="14">
        <f t="shared" si="31"/>
        <v>0</v>
      </c>
      <c r="DL89" s="14">
        <f t="shared" si="31"/>
        <v>0</v>
      </c>
      <c r="DM89" s="14">
        <f t="shared" si="31"/>
        <v>0</v>
      </c>
      <c r="DN89" s="14">
        <f t="shared" si="31"/>
        <v>0</v>
      </c>
      <c r="DO89" s="14">
        <f t="shared" si="31"/>
        <v>0</v>
      </c>
      <c r="DP89" s="14">
        <f t="shared" si="31"/>
        <v>0</v>
      </c>
      <c r="DQ89" s="14">
        <f t="shared" si="31"/>
        <v>0</v>
      </c>
      <c r="DR89" s="14">
        <f t="shared" si="31"/>
        <v>0</v>
      </c>
      <c r="DS89" s="14">
        <f t="shared" si="32"/>
        <v>0</v>
      </c>
      <c r="DT89" s="14">
        <f t="shared" si="32"/>
        <v>0</v>
      </c>
      <c r="DU89" s="14">
        <f t="shared" si="32"/>
        <v>0</v>
      </c>
      <c r="DV89" s="14">
        <f t="shared" si="32"/>
        <v>0</v>
      </c>
      <c r="DW89" s="14">
        <f t="shared" si="32"/>
        <v>0</v>
      </c>
      <c r="DX89" s="14">
        <f t="shared" si="32"/>
        <v>0</v>
      </c>
      <c r="DY89" s="14">
        <f t="shared" si="32"/>
        <v>0</v>
      </c>
      <c r="DZ89" s="14">
        <f t="shared" si="15"/>
        <v>1</v>
      </c>
    </row>
    <row r="90" spans="1:130">
      <c r="B90" s="15"/>
      <c r="C90" s="18">
        <v>2024</v>
      </c>
      <c r="D90" s="25"/>
      <c r="E90" s="25"/>
      <c r="F90" s="25"/>
      <c r="G90" s="25"/>
      <c r="H90" s="25">
        <f t="shared" si="20"/>
        <v>0</v>
      </c>
      <c r="I90" s="25">
        <f t="shared" si="21"/>
        <v>0</v>
      </c>
      <c r="J90" s="25">
        <f t="shared" si="22"/>
        <v>0</v>
      </c>
      <c r="K90" s="25">
        <f t="shared" si="23"/>
        <v>0</v>
      </c>
      <c r="L90" s="25">
        <f t="shared" si="24"/>
        <v>0</v>
      </c>
      <c r="M90" s="25">
        <f t="shared" si="25"/>
        <v>0</v>
      </c>
      <c r="N90" s="25">
        <f t="shared" si="26"/>
        <v>0</v>
      </c>
      <c r="O90" s="25">
        <f t="shared" si="27"/>
        <v>0</v>
      </c>
      <c r="P90" s="25">
        <f t="shared" si="28"/>
        <v>0</v>
      </c>
      <c r="Q90" s="25">
        <f t="shared" si="29"/>
        <v>0</v>
      </c>
      <c r="R90" s="25">
        <f t="shared" si="33"/>
        <v>0</v>
      </c>
      <c r="S90" s="25">
        <f t="shared" si="35"/>
        <v>0</v>
      </c>
      <c r="T90" s="25">
        <f t="shared" si="36"/>
        <v>23</v>
      </c>
      <c r="U90" s="25">
        <f t="shared" si="37"/>
        <v>162.125</v>
      </c>
      <c r="V90" s="25">
        <f t="shared" si="38"/>
        <v>49.375</v>
      </c>
      <c r="W90" s="25">
        <f t="shared" si="39"/>
        <v>73</v>
      </c>
      <c r="X90" s="25">
        <f t="shared" si="40"/>
        <v>0</v>
      </c>
      <c r="Y90" s="25">
        <f t="shared" si="41"/>
        <v>411.75</v>
      </c>
      <c r="Z90" s="25">
        <f t="shared" ref="Z90:Z108" si="42">VLOOKUP($C$88,$D$3:$K$63,$A$68,0)*(B68-B67)</f>
        <v>855</v>
      </c>
      <c r="AA90" s="25">
        <f>VLOOKUP($C$89,$D$3:$K$63,$A$68,0)*(B67-B66)</f>
        <v>1327.5</v>
      </c>
      <c r="AB90" s="25">
        <f>VLOOKUP($C$90,$D$3:$K$63,$A$68,0)*B66</f>
        <v>0</v>
      </c>
      <c r="AC90" s="25"/>
      <c r="AD90" s="25"/>
      <c r="AE90" s="25"/>
      <c r="AF90" s="25"/>
      <c r="AG90" s="25"/>
      <c r="AH90" s="25"/>
      <c r="AI90" s="25"/>
      <c r="AJ90" s="25"/>
      <c r="AK90" s="25"/>
      <c r="AL90" s="25"/>
      <c r="AM90" s="25"/>
      <c r="AN90" s="25"/>
      <c r="AO90" s="25"/>
      <c r="AP90" s="25"/>
      <c r="AQ90" s="25"/>
      <c r="AR90" s="25"/>
      <c r="AS90" s="25"/>
      <c r="AT90" s="25"/>
      <c r="AU90" s="25"/>
      <c r="AV90" s="25"/>
      <c r="AW90" s="25"/>
      <c r="AX90" s="25"/>
      <c r="AY90" s="25"/>
      <c r="AZ90" s="25"/>
      <c r="BA90" s="25"/>
      <c r="BB90" s="25"/>
      <c r="BC90" s="25"/>
      <c r="BD90" s="25"/>
      <c r="BE90" s="25"/>
      <c r="BF90" s="25"/>
      <c r="BG90" s="25"/>
      <c r="BH90" s="25"/>
      <c r="BI90" s="25"/>
      <c r="BJ90" s="25"/>
      <c r="BK90" s="25"/>
      <c r="BL90" s="25"/>
      <c r="BM90" s="21">
        <f t="shared" si="13"/>
        <v>2901.75</v>
      </c>
      <c r="BP90" s="18">
        <v>2024</v>
      </c>
      <c r="BQ90" s="14">
        <f t="shared" si="14"/>
        <v>0</v>
      </c>
      <c r="BR90" s="14">
        <f t="shared" si="14"/>
        <v>0</v>
      </c>
      <c r="BS90" s="14">
        <f t="shared" si="14"/>
        <v>0</v>
      </c>
      <c r="BT90" s="14">
        <f t="shared" si="14"/>
        <v>0</v>
      </c>
      <c r="BU90" s="14">
        <f t="shared" si="14"/>
        <v>0</v>
      </c>
      <c r="BV90" s="14">
        <f t="shared" si="14"/>
        <v>0</v>
      </c>
      <c r="BW90" s="14">
        <f t="shared" si="14"/>
        <v>0</v>
      </c>
      <c r="BX90" s="14">
        <f t="shared" si="14"/>
        <v>0</v>
      </c>
      <c r="BY90" s="14">
        <f t="shared" si="14"/>
        <v>0</v>
      </c>
      <c r="BZ90" s="14">
        <f t="shared" si="14"/>
        <v>0</v>
      </c>
      <c r="CA90" s="14">
        <f t="shared" si="14"/>
        <v>0</v>
      </c>
      <c r="CB90" s="14">
        <f t="shared" si="14"/>
        <v>0</v>
      </c>
      <c r="CC90" s="14">
        <f t="shared" si="14"/>
        <v>0</v>
      </c>
      <c r="CD90" s="14">
        <f t="shared" si="14"/>
        <v>0</v>
      </c>
      <c r="CE90" s="14">
        <f t="shared" si="14"/>
        <v>0</v>
      </c>
      <c r="CF90" s="14">
        <f t="shared" si="14"/>
        <v>0</v>
      </c>
      <c r="CG90" s="14">
        <f t="shared" si="30"/>
        <v>7.9262514000172316E-3</v>
      </c>
      <c r="CH90" s="14">
        <f t="shared" si="30"/>
        <v>5.5871456879469289E-2</v>
      </c>
      <c r="CI90" s="14">
        <f t="shared" si="30"/>
        <v>1.7015594038080468E-2</v>
      </c>
      <c r="CJ90" s="14">
        <f t="shared" si="30"/>
        <v>2.5157232704402517E-2</v>
      </c>
      <c r="CK90" s="14">
        <f t="shared" si="30"/>
        <v>0</v>
      </c>
      <c r="CL90" s="14">
        <f t="shared" si="30"/>
        <v>0.14189713104161281</v>
      </c>
      <c r="CM90" s="14">
        <f t="shared" si="30"/>
        <v>0.2946497803049884</v>
      </c>
      <c r="CN90" s="14">
        <f t="shared" si="30"/>
        <v>0.45748255363142931</v>
      </c>
      <c r="CO90" s="14">
        <f t="shared" si="30"/>
        <v>0</v>
      </c>
      <c r="CP90" s="14">
        <f t="shared" si="30"/>
        <v>0</v>
      </c>
      <c r="CQ90" s="14">
        <f t="shared" si="30"/>
        <v>0</v>
      </c>
      <c r="CR90" s="14">
        <f t="shared" si="30"/>
        <v>0</v>
      </c>
      <c r="CS90" s="14">
        <f t="shared" si="30"/>
        <v>0</v>
      </c>
      <c r="CT90" s="14">
        <f t="shared" si="30"/>
        <v>0</v>
      </c>
      <c r="CU90" s="14">
        <f t="shared" si="30"/>
        <v>0</v>
      </c>
      <c r="CV90" s="14">
        <f t="shared" si="30"/>
        <v>0</v>
      </c>
      <c r="CW90" s="14">
        <f t="shared" si="34"/>
        <v>0</v>
      </c>
      <c r="CX90" s="14">
        <f t="shared" si="34"/>
        <v>0</v>
      </c>
      <c r="CY90" s="14">
        <f t="shared" si="34"/>
        <v>0</v>
      </c>
      <c r="CZ90" s="14">
        <f t="shared" si="34"/>
        <v>0</v>
      </c>
      <c r="DA90" s="14">
        <f t="shared" si="34"/>
        <v>0</v>
      </c>
      <c r="DB90" s="14">
        <f t="shared" si="34"/>
        <v>0</v>
      </c>
      <c r="DC90" s="14">
        <f t="shared" si="31"/>
        <v>0</v>
      </c>
      <c r="DD90" s="14">
        <f t="shared" si="31"/>
        <v>0</v>
      </c>
      <c r="DE90" s="14">
        <f t="shared" si="31"/>
        <v>0</v>
      </c>
      <c r="DF90" s="14">
        <f t="shared" si="31"/>
        <v>0</v>
      </c>
      <c r="DG90" s="14">
        <f t="shared" si="31"/>
        <v>0</v>
      </c>
      <c r="DH90" s="14">
        <f t="shared" si="31"/>
        <v>0</v>
      </c>
      <c r="DI90" s="14">
        <f t="shared" si="31"/>
        <v>0</v>
      </c>
      <c r="DJ90" s="14">
        <f t="shared" si="31"/>
        <v>0</v>
      </c>
      <c r="DK90" s="14">
        <f t="shared" si="31"/>
        <v>0</v>
      </c>
      <c r="DL90" s="14">
        <f t="shared" si="31"/>
        <v>0</v>
      </c>
      <c r="DM90" s="14">
        <f t="shared" si="31"/>
        <v>0</v>
      </c>
      <c r="DN90" s="14">
        <f t="shared" si="31"/>
        <v>0</v>
      </c>
      <c r="DO90" s="14">
        <f t="shared" si="31"/>
        <v>0</v>
      </c>
      <c r="DP90" s="14">
        <f t="shared" si="31"/>
        <v>0</v>
      </c>
      <c r="DQ90" s="14">
        <f t="shared" si="31"/>
        <v>0</v>
      </c>
      <c r="DR90" s="14">
        <f t="shared" si="31"/>
        <v>0</v>
      </c>
      <c r="DS90" s="14">
        <f t="shared" si="32"/>
        <v>0</v>
      </c>
      <c r="DT90" s="14">
        <f t="shared" si="32"/>
        <v>0</v>
      </c>
      <c r="DU90" s="14">
        <f t="shared" si="32"/>
        <v>0</v>
      </c>
      <c r="DV90" s="14">
        <f t="shared" si="32"/>
        <v>0</v>
      </c>
      <c r="DW90" s="14">
        <f t="shared" si="32"/>
        <v>0</v>
      </c>
      <c r="DX90" s="14">
        <f t="shared" si="32"/>
        <v>0</v>
      </c>
      <c r="DY90" s="14">
        <f t="shared" si="32"/>
        <v>0</v>
      </c>
      <c r="DZ90" s="14">
        <f t="shared" si="15"/>
        <v>1</v>
      </c>
    </row>
    <row r="91" spans="1:130">
      <c r="B91" s="15"/>
      <c r="C91" s="18">
        <v>2025</v>
      </c>
      <c r="D91" s="25"/>
      <c r="E91" s="25"/>
      <c r="F91" s="25"/>
      <c r="G91" s="25"/>
      <c r="H91" s="25"/>
      <c r="I91" s="25">
        <f t="shared" si="21"/>
        <v>0</v>
      </c>
      <c r="J91" s="25">
        <f t="shared" si="22"/>
        <v>0</v>
      </c>
      <c r="K91" s="25">
        <f t="shared" si="23"/>
        <v>0</v>
      </c>
      <c r="L91" s="25">
        <f t="shared" si="24"/>
        <v>0</v>
      </c>
      <c r="M91" s="25">
        <f t="shared" si="25"/>
        <v>0</v>
      </c>
      <c r="N91" s="25">
        <f t="shared" si="26"/>
        <v>0</v>
      </c>
      <c r="O91" s="25">
        <f t="shared" si="27"/>
        <v>0</v>
      </c>
      <c r="P91" s="25">
        <f t="shared" si="28"/>
        <v>0</v>
      </c>
      <c r="Q91" s="25">
        <f t="shared" si="29"/>
        <v>0</v>
      </c>
      <c r="R91" s="25">
        <f t="shared" si="33"/>
        <v>0</v>
      </c>
      <c r="S91" s="25">
        <f t="shared" si="35"/>
        <v>0</v>
      </c>
      <c r="T91" s="25">
        <f t="shared" si="36"/>
        <v>0</v>
      </c>
      <c r="U91" s="25">
        <f t="shared" si="37"/>
        <v>162.125</v>
      </c>
      <c r="V91" s="25">
        <f t="shared" si="38"/>
        <v>49.375</v>
      </c>
      <c r="W91" s="25">
        <f t="shared" si="39"/>
        <v>73</v>
      </c>
      <c r="X91" s="25">
        <f t="shared" si="40"/>
        <v>0</v>
      </c>
      <c r="Y91" s="25">
        <f t="shared" si="41"/>
        <v>411.75</v>
      </c>
      <c r="Z91" s="25">
        <f t="shared" si="42"/>
        <v>855</v>
      </c>
      <c r="AA91" s="25">
        <f t="shared" ref="AA91:AA109" si="43">VLOOKUP($C$89,$D$3:$K$63,$A$68,0)*(B68-B67)</f>
        <v>1327.5</v>
      </c>
      <c r="AB91" s="25">
        <f>VLOOKUP($C$90,$D$3:$K$63,$A$68,0)*(B67-B66)</f>
        <v>1827.375</v>
      </c>
      <c r="AC91" s="25">
        <f>VLOOKUP($C$91,$D$3:$K$63,$A$68,0)*B66</f>
        <v>0</v>
      </c>
      <c r="AD91" s="25"/>
      <c r="AE91" s="25"/>
      <c r="AF91" s="25"/>
      <c r="AG91" s="25"/>
      <c r="AH91" s="25"/>
      <c r="AI91" s="25"/>
      <c r="AJ91" s="25"/>
      <c r="AK91" s="25"/>
      <c r="AL91" s="25"/>
      <c r="AM91" s="25"/>
      <c r="AN91" s="25"/>
      <c r="AO91" s="25"/>
      <c r="AP91" s="25"/>
      <c r="AQ91" s="25"/>
      <c r="AR91" s="25"/>
      <c r="AS91" s="25"/>
      <c r="AT91" s="25"/>
      <c r="AU91" s="25"/>
      <c r="AV91" s="25"/>
      <c r="AW91" s="25"/>
      <c r="AX91" s="25"/>
      <c r="AY91" s="25"/>
      <c r="AZ91" s="25"/>
      <c r="BA91" s="25"/>
      <c r="BB91" s="25"/>
      <c r="BC91" s="25"/>
      <c r="BD91" s="25"/>
      <c r="BE91" s="25"/>
      <c r="BF91" s="25"/>
      <c r="BG91" s="25"/>
      <c r="BH91" s="25"/>
      <c r="BI91" s="25"/>
      <c r="BJ91" s="25"/>
      <c r="BK91" s="25"/>
      <c r="BL91" s="25"/>
      <c r="BM91" s="21">
        <f t="shared" si="13"/>
        <v>4706.125</v>
      </c>
      <c r="BP91" s="18">
        <v>2025</v>
      </c>
      <c r="BQ91" s="14">
        <f t="shared" si="14"/>
        <v>0</v>
      </c>
      <c r="BR91" s="14">
        <f t="shared" si="14"/>
        <v>0</v>
      </c>
      <c r="BS91" s="14">
        <f t="shared" si="14"/>
        <v>0</v>
      </c>
      <c r="BT91" s="14">
        <f t="shared" si="14"/>
        <v>0</v>
      </c>
      <c r="BU91" s="14">
        <f t="shared" si="14"/>
        <v>0</v>
      </c>
      <c r="BV91" s="14">
        <f t="shared" si="14"/>
        <v>0</v>
      </c>
      <c r="BW91" s="14">
        <f t="shared" si="14"/>
        <v>0</v>
      </c>
      <c r="BX91" s="14">
        <f t="shared" si="14"/>
        <v>0</v>
      </c>
      <c r="BY91" s="14">
        <f t="shared" si="14"/>
        <v>0</v>
      </c>
      <c r="BZ91" s="14">
        <f t="shared" si="14"/>
        <v>0</v>
      </c>
      <c r="CA91" s="14">
        <f t="shared" si="14"/>
        <v>0</v>
      </c>
      <c r="CB91" s="14">
        <f t="shared" si="14"/>
        <v>0</v>
      </c>
      <c r="CC91" s="14">
        <f t="shared" si="14"/>
        <v>0</v>
      </c>
      <c r="CD91" s="14">
        <f t="shared" si="14"/>
        <v>0</v>
      </c>
      <c r="CE91" s="14">
        <f t="shared" si="14"/>
        <v>0</v>
      </c>
      <c r="CF91" s="14">
        <f t="shared" si="14"/>
        <v>0</v>
      </c>
      <c r="CG91" s="14">
        <f t="shared" si="30"/>
        <v>0</v>
      </c>
      <c r="CH91" s="14">
        <f t="shared" si="30"/>
        <v>3.4449786182899941E-2</v>
      </c>
      <c r="CI91" s="14">
        <f t="shared" si="30"/>
        <v>1.0491646524476081E-2</v>
      </c>
      <c r="CJ91" s="14">
        <f t="shared" si="30"/>
        <v>1.5511700177959574E-2</v>
      </c>
      <c r="CK91" s="14">
        <f t="shared" si="30"/>
        <v>0</v>
      </c>
      <c r="CL91" s="14">
        <f t="shared" si="30"/>
        <v>8.7492363674998005E-2</v>
      </c>
      <c r="CM91" s="14">
        <f t="shared" si="30"/>
        <v>0.18167813222130733</v>
      </c>
      <c r="CN91" s="14">
        <f t="shared" si="30"/>
        <v>0.28207920529097719</v>
      </c>
      <c r="CO91" s="14">
        <f t="shared" si="30"/>
        <v>0.38829716592738189</v>
      </c>
      <c r="CP91" s="14">
        <f t="shared" si="30"/>
        <v>0</v>
      </c>
      <c r="CQ91" s="14">
        <f t="shared" si="30"/>
        <v>0</v>
      </c>
      <c r="CR91" s="14">
        <f t="shared" si="30"/>
        <v>0</v>
      </c>
      <c r="CS91" s="14">
        <f t="shared" si="30"/>
        <v>0</v>
      </c>
      <c r="CT91" s="14">
        <f t="shared" si="30"/>
        <v>0</v>
      </c>
      <c r="CU91" s="14">
        <f t="shared" si="30"/>
        <v>0</v>
      </c>
      <c r="CV91" s="14">
        <f t="shared" si="30"/>
        <v>0</v>
      </c>
      <c r="CW91" s="14">
        <f t="shared" si="34"/>
        <v>0</v>
      </c>
      <c r="CX91" s="14">
        <f t="shared" si="34"/>
        <v>0</v>
      </c>
      <c r="CY91" s="14">
        <f t="shared" si="34"/>
        <v>0</v>
      </c>
      <c r="CZ91" s="14">
        <f t="shared" si="34"/>
        <v>0</v>
      </c>
      <c r="DA91" s="14">
        <f t="shared" si="34"/>
        <v>0</v>
      </c>
      <c r="DB91" s="14">
        <f t="shared" si="34"/>
        <v>0</v>
      </c>
      <c r="DC91" s="14">
        <f t="shared" si="31"/>
        <v>0</v>
      </c>
      <c r="DD91" s="14">
        <f t="shared" si="31"/>
        <v>0</v>
      </c>
      <c r="DE91" s="14">
        <f t="shared" si="31"/>
        <v>0</v>
      </c>
      <c r="DF91" s="14">
        <f t="shared" si="31"/>
        <v>0</v>
      </c>
      <c r="DG91" s="14">
        <f t="shared" si="31"/>
        <v>0</v>
      </c>
      <c r="DH91" s="14">
        <f t="shared" si="31"/>
        <v>0</v>
      </c>
      <c r="DI91" s="14">
        <f t="shared" si="31"/>
        <v>0</v>
      </c>
      <c r="DJ91" s="14">
        <f t="shared" si="31"/>
        <v>0</v>
      </c>
      <c r="DK91" s="14">
        <f t="shared" si="31"/>
        <v>0</v>
      </c>
      <c r="DL91" s="14">
        <f t="shared" si="31"/>
        <v>0</v>
      </c>
      <c r="DM91" s="14">
        <f t="shared" si="31"/>
        <v>0</v>
      </c>
      <c r="DN91" s="14">
        <f t="shared" si="31"/>
        <v>0</v>
      </c>
      <c r="DO91" s="14">
        <f t="shared" si="31"/>
        <v>0</v>
      </c>
      <c r="DP91" s="14">
        <f t="shared" si="31"/>
        <v>0</v>
      </c>
      <c r="DQ91" s="14">
        <f t="shared" si="31"/>
        <v>0</v>
      </c>
      <c r="DR91" s="14">
        <f t="shared" si="31"/>
        <v>0</v>
      </c>
      <c r="DS91" s="14">
        <f t="shared" si="32"/>
        <v>0</v>
      </c>
      <c r="DT91" s="14">
        <f t="shared" si="32"/>
        <v>0</v>
      </c>
      <c r="DU91" s="14">
        <f t="shared" si="32"/>
        <v>0</v>
      </c>
      <c r="DV91" s="14">
        <f t="shared" si="32"/>
        <v>0</v>
      </c>
      <c r="DW91" s="14">
        <f t="shared" si="32"/>
        <v>0</v>
      </c>
      <c r="DX91" s="14">
        <f t="shared" si="32"/>
        <v>0</v>
      </c>
      <c r="DY91" s="14">
        <f t="shared" si="32"/>
        <v>0</v>
      </c>
      <c r="DZ91" s="14">
        <f t="shared" si="15"/>
        <v>1</v>
      </c>
    </row>
    <row r="92" spans="1:130">
      <c r="B92" s="15"/>
      <c r="C92" s="18">
        <v>2026</v>
      </c>
      <c r="D92" s="25"/>
      <c r="E92" s="25"/>
      <c r="F92" s="25"/>
      <c r="G92" s="25"/>
      <c r="H92" s="25"/>
      <c r="I92" s="25"/>
      <c r="J92" s="25">
        <f t="shared" si="22"/>
        <v>0</v>
      </c>
      <c r="K92" s="25">
        <f t="shared" si="23"/>
        <v>0</v>
      </c>
      <c r="L92" s="25">
        <f t="shared" si="24"/>
        <v>0</v>
      </c>
      <c r="M92" s="25">
        <f t="shared" si="25"/>
        <v>0</v>
      </c>
      <c r="N92" s="25">
        <f t="shared" si="26"/>
        <v>0</v>
      </c>
      <c r="O92" s="25">
        <f t="shared" si="27"/>
        <v>0</v>
      </c>
      <c r="P92" s="25">
        <f t="shared" si="28"/>
        <v>0</v>
      </c>
      <c r="Q92" s="25">
        <f t="shared" si="29"/>
        <v>0</v>
      </c>
      <c r="R92" s="25">
        <f t="shared" si="33"/>
        <v>0</v>
      </c>
      <c r="S92" s="25">
        <f t="shared" si="35"/>
        <v>0</v>
      </c>
      <c r="T92" s="25">
        <f t="shared" si="36"/>
        <v>0</v>
      </c>
      <c r="U92" s="25">
        <f t="shared" si="37"/>
        <v>0</v>
      </c>
      <c r="V92" s="25">
        <f t="shared" si="38"/>
        <v>49.375</v>
      </c>
      <c r="W92" s="25">
        <f t="shared" si="39"/>
        <v>73</v>
      </c>
      <c r="X92" s="25">
        <f t="shared" si="40"/>
        <v>0</v>
      </c>
      <c r="Y92" s="25">
        <f t="shared" si="41"/>
        <v>411.75</v>
      </c>
      <c r="Z92" s="25">
        <f t="shared" si="42"/>
        <v>855</v>
      </c>
      <c r="AA92" s="25">
        <f t="shared" si="43"/>
        <v>1327.5</v>
      </c>
      <c r="AB92" s="25">
        <f t="shared" ref="AB92:AB110" si="44">VLOOKUP($C$90,$D$3:$K$63,$A$68,0)*(B68-B67)</f>
        <v>1827.375</v>
      </c>
      <c r="AC92" s="25">
        <f>VLOOKUP($C$91,$D$3:$K$63,$A$68,0)*(B67-B66)</f>
        <v>2353.125</v>
      </c>
      <c r="AD92" s="25">
        <f>VLOOKUP($C$92,$D$3:$K$63,$A$68,0)*B66</f>
        <v>0</v>
      </c>
      <c r="AE92" s="25"/>
      <c r="AF92" s="25"/>
      <c r="AG92" s="25"/>
      <c r="AH92" s="25"/>
      <c r="AI92" s="25"/>
      <c r="AJ92" s="25"/>
      <c r="AK92" s="25"/>
      <c r="AL92" s="25"/>
      <c r="AM92" s="25"/>
      <c r="AN92" s="25"/>
      <c r="AO92" s="25"/>
      <c r="AP92" s="25"/>
      <c r="AQ92" s="25"/>
      <c r="AR92" s="25"/>
      <c r="AS92" s="25"/>
      <c r="AT92" s="25"/>
      <c r="AU92" s="25"/>
      <c r="AV92" s="25"/>
      <c r="AW92" s="25"/>
      <c r="AX92" s="25"/>
      <c r="AY92" s="25"/>
      <c r="AZ92" s="25"/>
      <c r="BA92" s="25"/>
      <c r="BB92" s="25"/>
      <c r="BC92" s="25"/>
      <c r="BD92" s="25"/>
      <c r="BE92" s="25"/>
      <c r="BF92" s="25"/>
      <c r="BG92" s="25"/>
      <c r="BH92" s="25"/>
      <c r="BI92" s="25"/>
      <c r="BJ92" s="25"/>
      <c r="BK92" s="25"/>
      <c r="BL92" s="25"/>
      <c r="BM92" s="21">
        <f t="shared" si="13"/>
        <v>6897.125</v>
      </c>
      <c r="BP92" s="18">
        <v>2026</v>
      </c>
      <c r="BQ92" s="14">
        <f t="shared" si="14"/>
        <v>0</v>
      </c>
      <c r="BR92" s="14">
        <f t="shared" si="14"/>
        <v>0</v>
      </c>
      <c r="BS92" s="14">
        <f t="shared" si="14"/>
        <v>0</v>
      </c>
      <c r="BT92" s="14">
        <f t="shared" si="14"/>
        <v>0</v>
      </c>
      <c r="BU92" s="14">
        <f t="shared" si="14"/>
        <v>0</v>
      </c>
      <c r="BV92" s="14">
        <f t="shared" si="14"/>
        <v>0</v>
      </c>
      <c r="BW92" s="14">
        <f t="shared" si="14"/>
        <v>0</v>
      </c>
      <c r="BX92" s="14">
        <f t="shared" si="14"/>
        <v>0</v>
      </c>
      <c r="BY92" s="14">
        <f t="shared" si="14"/>
        <v>0</v>
      </c>
      <c r="BZ92" s="14">
        <f t="shared" si="14"/>
        <v>0</v>
      </c>
      <c r="CA92" s="14">
        <f t="shared" si="14"/>
        <v>0</v>
      </c>
      <c r="CB92" s="14">
        <f t="shared" si="14"/>
        <v>0</v>
      </c>
      <c r="CC92" s="14">
        <f t="shared" si="14"/>
        <v>0</v>
      </c>
      <c r="CD92" s="14">
        <f t="shared" si="14"/>
        <v>0</v>
      </c>
      <c r="CE92" s="14">
        <f t="shared" si="14"/>
        <v>0</v>
      </c>
      <c r="CF92" s="14">
        <f t="shared" si="14"/>
        <v>0</v>
      </c>
      <c r="CG92" s="14">
        <f t="shared" si="30"/>
        <v>0</v>
      </c>
      <c r="CH92" s="14">
        <f t="shared" si="30"/>
        <v>0</v>
      </c>
      <c r="CI92" s="14">
        <f t="shared" si="30"/>
        <v>7.1587799264186168E-3</v>
      </c>
      <c r="CJ92" s="14">
        <f t="shared" si="30"/>
        <v>1.0584120195008789E-2</v>
      </c>
      <c r="CK92" s="14">
        <f t="shared" si="30"/>
        <v>0</v>
      </c>
      <c r="CL92" s="14">
        <f t="shared" si="30"/>
        <v>5.9698787538285877E-2</v>
      </c>
      <c r="CM92" s="14">
        <f t="shared" si="30"/>
        <v>0.12396469543469199</v>
      </c>
      <c r="CN92" s="14">
        <f t="shared" si="30"/>
        <v>0.19247150080649547</v>
      </c>
      <c r="CO92" s="14">
        <f t="shared" si="30"/>
        <v>0.26494735125142721</v>
      </c>
      <c r="CP92" s="14">
        <f t="shared" si="30"/>
        <v>0.34117476484767206</v>
      </c>
      <c r="CQ92" s="14">
        <f t="shared" si="30"/>
        <v>0</v>
      </c>
      <c r="CR92" s="14">
        <f t="shared" si="30"/>
        <v>0</v>
      </c>
      <c r="CS92" s="14">
        <f t="shared" si="30"/>
        <v>0</v>
      </c>
      <c r="CT92" s="14">
        <f t="shared" si="30"/>
        <v>0</v>
      </c>
      <c r="CU92" s="14">
        <f t="shared" si="30"/>
        <v>0</v>
      </c>
      <c r="CV92" s="14">
        <f t="shared" si="30"/>
        <v>0</v>
      </c>
      <c r="CW92" s="14">
        <f t="shared" si="34"/>
        <v>0</v>
      </c>
      <c r="CX92" s="14">
        <f t="shared" si="34"/>
        <v>0</v>
      </c>
      <c r="CY92" s="14">
        <f t="shared" si="34"/>
        <v>0</v>
      </c>
      <c r="CZ92" s="14">
        <f t="shared" si="34"/>
        <v>0</v>
      </c>
      <c r="DA92" s="14">
        <f t="shared" si="34"/>
        <v>0</v>
      </c>
      <c r="DB92" s="14">
        <f t="shared" si="34"/>
        <v>0</v>
      </c>
      <c r="DC92" s="14">
        <f t="shared" si="31"/>
        <v>0</v>
      </c>
      <c r="DD92" s="14">
        <f t="shared" si="31"/>
        <v>0</v>
      </c>
      <c r="DE92" s="14">
        <f t="shared" si="31"/>
        <v>0</v>
      </c>
      <c r="DF92" s="14">
        <f t="shared" si="31"/>
        <v>0</v>
      </c>
      <c r="DG92" s="14">
        <f t="shared" si="31"/>
        <v>0</v>
      </c>
      <c r="DH92" s="14">
        <f t="shared" si="31"/>
        <v>0</v>
      </c>
      <c r="DI92" s="14">
        <f t="shared" si="31"/>
        <v>0</v>
      </c>
      <c r="DJ92" s="14">
        <f t="shared" si="31"/>
        <v>0</v>
      </c>
      <c r="DK92" s="14">
        <f t="shared" si="31"/>
        <v>0</v>
      </c>
      <c r="DL92" s="14">
        <f t="shared" si="31"/>
        <v>0</v>
      </c>
      <c r="DM92" s="14">
        <f t="shared" si="31"/>
        <v>0</v>
      </c>
      <c r="DN92" s="14">
        <f t="shared" si="31"/>
        <v>0</v>
      </c>
      <c r="DO92" s="14">
        <f t="shared" si="31"/>
        <v>0</v>
      </c>
      <c r="DP92" s="14">
        <f t="shared" si="31"/>
        <v>0</v>
      </c>
      <c r="DQ92" s="14">
        <f t="shared" si="31"/>
        <v>0</v>
      </c>
      <c r="DR92" s="14">
        <f t="shared" si="31"/>
        <v>0</v>
      </c>
      <c r="DS92" s="14">
        <f t="shared" si="32"/>
        <v>0</v>
      </c>
      <c r="DT92" s="14">
        <f t="shared" si="32"/>
        <v>0</v>
      </c>
      <c r="DU92" s="14">
        <f t="shared" si="32"/>
        <v>0</v>
      </c>
      <c r="DV92" s="14">
        <f t="shared" si="32"/>
        <v>0</v>
      </c>
      <c r="DW92" s="14">
        <f t="shared" si="32"/>
        <v>0</v>
      </c>
      <c r="DX92" s="14">
        <f t="shared" si="32"/>
        <v>0</v>
      </c>
      <c r="DY92" s="14">
        <f t="shared" si="32"/>
        <v>0</v>
      </c>
      <c r="DZ92" s="14">
        <f t="shared" si="15"/>
        <v>1</v>
      </c>
    </row>
    <row r="93" spans="1:130">
      <c r="B93" s="15"/>
      <c r="C93" s="18">
        <v>2027</v>
      </c>
      <c r="D93" s="25"/>
      <c r="E93" s="25"/>
      <c r="F93" s="25"/>
      <c r="G93" s="25"/>
      <c r="H93" s="25"/>
      <c r="I93" s="25"/>
      <c r="J93" s="25"/>
      <c r="K93" s="25">
        <f t="shared" si="23"/>
        <v>0</v>
      </c>
      <c r="L93" s="25">
        <f t="shared" si="24"/>
        <v>0</v>
      </c>
      <c r="M93" s="25">
        <f t="shared" si="25"/>
        <v>0</v>
      </c>
      <c r="N93" s="25">
        <f t="shared" si="26"/>
        <v>0</v>
      </c>
      <c r="O93" s="25">
        <f t="shared" si="27"/>
        <v>0</v>
      </c>
      <c r="P93" s="25">
        <f t="shared" si="28"/>
        <v>0</v>
      </c>
      <c r="Q93" s="25">
        <f t="shared" si="29"/>
        <v>0</v>
      </c>
      <c r="R93" s="25">
        <f t="shared" si="33"/>
        <v>0</v>
      </c>
      <c r="S93" s="25">
        <f t="shared" si="35"/>
        <v>0</v>
      </c>
      <c r="T93" s="25">
        <f t="shared" si="36"/>
        <v>0</v>
      </c>
      <c r="U93" s="25">
        <f t="shared" si="37"/>
        <v>0</v>
      </c>
      <c r="V93" s="25">
        <f t="shared" si="38"/>
        <v>0</v>
      </c>
      <c r="W93" s="25">
        <f t="shared" si="39"/>
        <v>73</v>
      </c>
      <c r="X93" s="25">
        <f t="shared" si="40"/>
        <v>0</v>
      </c>
      <c r="Y93" s="25">
        <f t="shared" si="41"/>
        <v>411.75</v>
      </c>
      <c r="Z93" s="25">
        <f t="shared" si="42"/>
        <v>855</v>
      </c>
      <c r="AA93" s="25">
        <f t="shared" si="43"/>
        <v>1327.5</v>
      </c>
      <c r="AB93" s="25">
        <f t="shared" si="44"/>
        <v>1827.375</v>
      </c>
      <c r="AC93" s="25">
        <f t="shared" ref="AC93:AC111" si="45">VLOOKUP($C$91,$D$3:$K$63,$A$68,0)*(B68-B67)</f>
        <v>2353.125</v>
      </c>
      <c r="AD93" s="25">
        <f>VLOOKUP($C$92,$D$3:$K$63,$A$68,0)*(B67-B66)</f>
        <v>3386.625</v>
      </c>
      <c r="AE93" s="25">
        <f>VLOOKUP($C$93,$D$3:$K$63,$A$68,0)*B66</f>
        <v>0</v>
      </c>
      <c r="AF93" s="25"/>
      <c r="AG93" s="25"/>
      <c r="AH93" s="25"/>
      <c r="AI93" s="25"/>
      <c r="AJ93" s="25"/>
      <c r="AK93" s="25"/>
      <c r="AL93" s="25"/>
      <c r="AM93" s="25"/>
      <c r="AN93" s="25"/>
      <c r="AO93" s="25"/>
      <c r="AP93" s="25"/>
      <c r="AQ93" s="25"/>
      <c r="AR93" s="25"/>
      <c r="AS93" s="25"/>
      <c r="AT93" s="25"/>
      <c r="AU93" s="25"/>
      <c r="AV93" s="25"/>
      <c r="AW93" s="25"/>
      <c r="AX93" s="25"/>
      <c r="AY93" s="25"/>
      <c r="AZ93" s="25"/>
      <c r="BA93" s="25"/>
      <c r="BB93" s="25"/>
      <c r="BC93" s="25"/>
      <c r="BD93" s="25"/>
      <c r="BE93" s="25"/>
      <c r="BF93" s="25"/>
      <c r="BG93" s="25"/>
      <c r="BH93" s="25"/>
      <c r="BI93" s="25"/>
      <c r="BJ93" s="25"/>
      <c r="BK93" s="25"/>
      <c r="BL93" s="25"/>
      <c r="BM93" s="21">
        <f t="shared" si="13"/>
        <v>10234.375</v>
      </c>
      <c r="BP93" s="18">
        <v>2027</v>
      </c>
      <c r="BQ93" s="14">
        <f t="shared" si="14"/>
        <v>0</v>
      </c>
      <c r="BR93" s="14">
        <f t="shared" si="14"/>
        <v>0</v>
      </c>
      <c r="BS93" s="14">
        <f t="shared" si="14"/>
        <v>0</v>
      </c>
      <c r="BT93" s="14">
        <f t="shared" si="14"/>
        <v>0</v>
      </c>
      <c r="BU93" s="14">
        <f t="shared" si="14"/>
        <v>0</v>
      </c>
      <c r="BV93" s="14">
        <f t="shared" si="14"/>
        <v>0</v>
      </c>
      <c r="BW93" s="14">
        <f t="shared" si="14"/>
        <v>0</v>
      </c>
      <c r="BX93" s="14">
        <f t="shared" si="14"/>
        <v>0</v>
      </c>
      <c r="BY93" s="14">
        <f t="shared" si="14"/>
        <v>0</v>
      </c>
      <c r="BZ93" s="14">
        <f t="shared" si="14"/>
        <v>0</v>
      </c>
      <c r="CA93" s="14">
        <f t="shared" si="14"/>
        <v>0</v>
      </c>
      <c r="CB93" s="14">
        <f t="shared" si="14"/>
        <v>0</v>
      </c>
      <c r="CC93" s="14">
        <f t="shared" si="14"/>
        <v>0</v>
      </c>
      <c r="CD93" s="14">
        <f t="shared" si="14"/>
        <v>0</v>
      </c>
      <c r="CE93" s="14">
        <f t="shared" si="14"/>
        <v>0</v>
      </c>
      <c r="CF93" s="14">
        <f t="shared" si="14"/>
        <v>0</v>
      </c>
      <c r="CG93" s="14">
        <f t="shared" si="30"/>
        <v>0</v>
      </c>
      <c r="CH93" s="14">
        <f t="shared" si="30"/>
        <v>0</v>
      </c>
      <c r="CI93" s="14">
        <f t="shared" si="30"/>
        <v>0</v>
      </c>
      <c r="CJ93" s="14">
        <f t="shared" si="30"/>
        <v>7.1328244274809164E-3</v>
      </c>
      <c r="CK93" s="14">
        <f t="shared" si="30"/>
        <v>0</v>
      </c>
      <c r="CL93" s="14">
        <f t="shared" si="30"/>
        <v>4.0232061068702293E-2</v>
      </c>
      <c r="CM93" s="14">
        <f t="shared" si="30"/>
        <v>8.3541984732824426E-2</v>
      </c>
      <c r="CN93" s="14">
        <f t="shared" si="30"/>
        <v>0.12970992366412215</v>
      </c>
      <c r="CO93" s="14">
        <f t="shared" si="30"/>
        <v>0.1785526717557252</v>
      </c>
      <c r="CP93" s="14">
        <f t="shared" si="30"/>
        <v>0.22992366412213741</v>
      </c>
      <c r="CQ93" s="14">
        <f t="shared" si="30"/>
        <v>0.33090687022900761</v>
      </c>
      <c r="CR93" s="14">
        <f t="shared" si="30"/>
        <v>0</v>
      </c>
      <c r="CS93" s="14">
        <f t="shared" si="30"/>
        <v>0</v>
      </c>
      <c r="CT93" s="14">
        <f t="shared" si="30"/>
        <v>0</v>
      </c>
      <c r="CU93" s="14">
        <f t="shared" si="30"/>
        <v>0</v>
      </c>
      <c r="CV93" s="14">
        <f t="shared" si="30"/>
        <v>0</v>
      </c>
      <c r="CW93" s="14">
        <f t="shared" si="34"/>
        <v>0</v>
      </c>
      <c r="CX93" s="14">
        <f t="shared" si="34"/>
        <v>0</v>
      </c>
      <c r="CY93" s="14">
        <f t="shared" si="34"/>
        <v>0</v>
      </c>
      <c r="CZ93" s="14">
        <f t="shared" si="34"/>
        <v>0</v>
      </c>
      <c r="DA93" s="14">
        <f t="shared" si="34"/>
        <v>0</v>
      </c>
      <c r="DB93" s="14">
        <f t="shared" si="34"/>
        <v>0</v>
      </c>
      <c r="DC93" s="14">
        <f t="shared" si="31"/>
        <v>0</v>
      </c>
      <c r="DD93" s="14">
        <f t="shared" si="31"/>
        <v>0</v>
      </c>
      <c r="DE93" s="14">
        <f t="shared" si="31"/>
        <v>0</v>
      </c>
      <c r="DF93" s="14">
        <f t="shared" si="31"/>
        <v>0</v>
      </c>
      <c r="DG93" s="14">
        <f t="shared" si="31"/>
        <v>0</v>
      </c>
      <c r="DH93" s="14">
        <f t="shared" si="31"/>
        <v>0</v>
      </c>
      <c r="DI93" s="14">
        <f t="shared" si="31"/>
        <v>0</v>
      </c>
      <c r="DJ93" s="14">
        <f t="shared" si="31"/>
        <v>0</v>
      </c>
      <c r="DK93" s="14">
        <f t="shared" si="31"/>
        <v>0</v>
      </c>
      <c r="DL93" s="14">
        <f t="shared" si="31"/>
        <v>0</v>
      </c>
      <c r="DM93" s="14">
        <f t="shared" si="31"/>
        <v>0</v>
      </c>
      <c r="DN93" s="14">
        <f t="shared" si="31"/>
        <v>0</v>
      </c>
      <c r="DO93" s="14">
        <f t="shared" si="31"/>
        <v>0</v>
      </c>
      <c r="DP93" s="14">
        <f t="shared" si="31"/>
        <v>0</v>
      </c>
      <c r="DQ93" s="14">
        <f t="shared" si="31"/>
        <v>0</v>
      </c>
      <c r="DR93" s="14">
        <f t="shared" si="31"/>
        <v>0</v>
      </c>
      <c r="DS93" s="14">
        <f t="shared" si="32"/>
        <v>0</v>
      </c>
      <c r="DT93" s="14">
        <f t="shared" si="32"/>
        <v>0</v>
      </c>
      <c r="DU93" s="14">
        <f t="shared" si="32"/>
        <v>0</v>
      </c>
      <c r="DV93" s="14">
        <f t="shared" si="32"/>
        <v>0</v>
      </c>
      <c r="DW93" s="14">
        <f t="shared" si="32"/>
        <v>0</v>
      </c>
      <c r="DX93" s="14">
        <f t="shared" si="32"/>
        <v>0</v>
      </c>
      <c r="DY93" s="14">
        <f t="shared" si="32"/>
        <v>0</v>
      </c>
      <c r="DZ93" s="14">
        <f t="shared" si="15"/>
        <v>1</v>
      </c>
    </row>
    <row r="94" spans="1:130">
      <c r="B94" s="15"/>
      <c r="C94" s="18">
        <v>2028</v>
      </c>
      <c r="D94" s="25"/>
      <c r="E94" s="25"/>
      <c r="F94" s="25"/>
      <c r="G94" s="25"/>
      <c r="H94" s="25"/>
      <c r="I94" s="25"/>
      <c r="J94" s="25"/>
      <c r="K94" s="25"/>
      <c r="L94" s="25">
        <f t="shared" si="24"/>
        <v>0</v>
      </c>
      <c r="M94" s="25">
        <f t="shared" si="25"/>
        <v>0</v>
      </c>
      <c r="N94" s="25">
        <f t="shared" si="26"/>
        <v>0</v>
      </c>
      <c r="O94" s="25">
        <f t="shared" si="27"/>
        <v>0</v>
      </c>
      <c r="P94" s="25">
        <f t="shared" si="28"/>
        <v>0</v>
      </c>
      <c r="Q94" s="25">
        <f t="shared" si="29"/>
        <v>0</v>
      </c>
      <c r="R94" s="25">
        <f t="shared" si="33"/>
        <v>0</v>
      </c>
      <c r="S94" s="25">
        <f t="shared" si="35"/>
        <v>0</v>
      </c>
      <c r="T94" s="25">
        <f t="shared" si="36"/>
        <v>0</v>
      </c>
      <c r="U94" s="25">
        <f t="shared" si="37"/>
        <v>0</v>
      </c>
      <c r="V94" s="25">
        <f t="shared" si="38"/>
        <v>0</v>
      </c>
      <c r="W94" s="25">
        <f t="shared" si="39"/>
        <v>0</v>
      </c>
      <c r="X94" s="25">
        <f t="shared" si="40"/>
        <v>0</v>
      </c>
      <c r="Y94" s="25">
        <f t="shared" si="41"/>
        <v>411.75</v>
      </c>
      <c r="Z94" s="25">
        <f t="shared" si="42"/>
        <v>855</v>
      </c>
      <c r="AA94" s="25">
        <f t="shared" si="43"/>
        <v>1327.5</v>
      </c>
      <c r="AB94" s="25">
        <f t="shared" si="44"/>
        <v>1827.375</v>
      </c>
      <c r="AC94" s="25">
        <f t="shared" si="45"/>
        <v>2353.125</v>
      </c>
      <c r="AD94" s="25">
        <f t="shared" ref="AD94:AD112" si="46">VLOOKUP($C$92,$D$3:$K$63,$A$68,0)*(B68-B67)</f>
        <v>3386.625</v>
      </c>
      <c r="AE94" s="25">
        <f>VLOOKUP($C$93,$D$3:$K$63,$A$68,0)*(B67-B66)</f>
        <v>4467.375</v>
      </c>
      <c r="AF94" s="25">
        <f>VLOOKUP($C$94,$D$3:$K$63,$A$68,0)*B66</f>
        <v>0</v>
      </c>
      <c r="AG94" s="25"/>
      <c r="AH94" s="25"/>
      <c r="AI94" s="25"/>
      <c r="AJ94" s="25"/>
      <c r="AK94" s="25"/>
      <c r="AL94" s="25"/>
      <c r="AM94" s="25"/>
      <c r="AN94" s="25"/>
      <c r="AO94" s="25"/>
      <c r="AP94" s="25"/>
      <c r="AQ94" s="25"/>
      <c r="AR94" s="25"/>
      <c r="AS94" s="25"/>
      <c r="AT94" s="25"/>
      <c r="AU94" s="25"/>
      <c r="AV94" s="25"/>
      <c r="AW94" s="25"/>
      <c r="AX94" s="25"/>
      <c r="AY94" s="25"/>
      <c r="AZ94" s="25"/>
      <c r="BA94" s="25"/>
      <c r="BB94" s="25"/>
      <c r="BC94" s="25"/>
      <c r="BD94" s="25"/>
      <c r="BE94" s="25"/>
      <c r="BF94" s="25"/>
      <c r="BG94" s="25"/>
      <c r="BH94" s="25"/>
      <c r="BI94" s="25"/>
      <c r="BJ94" s="25"/>
      <c r="BK94" s="25"/>
      <c r="BL94" s="25"/>
      <c r="BM94" s="21">
        <f t="shared" si="13"/>
        <v>14628.75</v>
      </c>
      <c r="BP94" s="18">
        <v>2028</v>
      </c>
      <c r="BQ94" s="14">
        <f t="shared" si="14"/>
        <v>0</v>
      </c>
      <c r="BR94" s="14">
        <f t="shared" si="14"/>
        <v>0</v>
      </c>
      <c r="BS94" s="14">
        <f t="shared" si="14"/>
        <v>0</v>
      </c>
      <c r="BT94" s="14">
        <f t="shared" si="14"/>
        <v>0</v>
      </c>
      <c r="BU94" s="14">
        <f t="shared" si="14"/>
        <v>0</v>
      </c>
      <c r="BV94" s="14">
        <f t="shared" si="14"/>
        <v>0</v>
      </c>
      <c r="BW94" s="14">
        <f t="shared" si="14"/>
        <v>0</v>
      </c>
      <c r="BX94" s="14">
        <f t="shared" si="14"/>
        <v>0</v>
      </c>
      <c r="BY94" s="14">
        <f t="shared" si="14"/>
        <v>0</v>
      </c>
      <c r="BZ94" s="14">
        <f t="shared" si="14"/>
        <v>0</v>
      </c>
      <c r="CA94" s="14">
        <f t="shared" si="14"/>
        <v>0</v>
      </c>
      <c r="CB94" s="14">
        <f t="shared" si="14"/>
        <v>0</v>
      </c>
      <c r="CC94" s="14">
        <f t="shared" si="14"/>
        <v>0</v>
      </c>
      <c r="CD94" s="14">
        <f t="shared" si="14"/>
        <v>0</v>
      </c>
      <c r="CE94" s="14">
        <f t="shared" si="14"/>
        <v>0</v>
      </c>
      <c r="CF94" s="14">
        <f t="shared" si="14"/>
        <v>0</v>
      </c>
      <c r="CG94" s="14">
        <f t="shared" si="30"/>
        <v>0</v>
      </c>
      <c r="CH94" s="14">
        <f t="shared" si="30"/>
        <v>0</v>
      </c>
      <c r="CI94" s="14">
        <f t="shared" si="30"/>
        <v>0</v>
      </c>
      <c r="CJ94" s="14">
        <f t="shared" si="30"/>
        <v>0</v>
      </c>
      <c r="CK94" s="14">
        <f t="shared" si="30"/>
        <v>0</v>
      </c>
      <c r="CL94" s="14">
        <f t="shared" si="30"/>
        <v>2.8146629069469367E-2</v>
      </c>
      <c r="CM94" s="14">
        <f t="shared" si="30"/>
        <v>5.8446552166111256E-2</v>
      </c>
      <c r="CN94" s="14">
        <f t="shared" si="30"/>
        <v>9.0745962573699046E-2</v>
      </c>
      <c r="CO94" s="14">
        <f t="shared" si="30"/>
        <v>0.12491668802871059</v>
      </c>
      <c r="CP94" s="14">
        <f t="shared" si="30"/>
        <v>0.16085619072032811</v>
      </c>
      <c r="CQ94" s="14">
        <f t="shared" si="30"/>
        <v>0.23150474237375032</v>
      </c>
      <c r="CR94" s="14">
        <f t="shared" si="30"/>
        <v>0.3053832350679313</v>
      </c>
      <c r="CS94" s="14">
        <f t="shared" si="30"/>
        <v>0</v>
      </c>
      <c r="CT94" s="14">
        <f t="shared" si="30"/>
        <v>0</v>
      </c>
      <c r="CU94" s="14">
        <f t="shared" si="30"/>
        <v>0</v>
      </c>
      <c r="CV94" s="14">
        <f t="shared" si="30"/>
        <v>0</v>
      </c>
      <c r="CW94" s="14">
        <f t="shared" si="34"/>
        <v>0</v>
      </c>
      <c r="CX94" s="14">
        <f t="shared" si="34"/>
        <v>0</v>
      </c>
      <c r="CY94" s="14">
        <f t="shared" si="34"/>
        <v>0</v>
      </c>
      <c r="CZ94" s="14">
        <f t="shared" si="34"/>
        <v>0</v>
      </c>
      <c r="DA94" s="14">
        <f t="shared" si="34"/>
        <v>0</v>
      </c>
      <c r="DB94" s="14">
        <f t="shared" si="34"/>
        <v>0</v>
      </c>
      <c r="DC94" s="14">
        <f t="shared" si="31"/>
        <v>0</v>
      </c>
      <c r="DD94" s="14">
        <f t="shared" si="31"/>
        <v>0</v>
      </c>
      <c r="DE94" s="14">
        <f t="shared" si="31"/>
        <v>0</v>
      </c>
      <c r="DF94" s="14">
        <f t="shared" si="31"/>
        <v>0</v>
      </c>
      <c r="DG94" s="14">
        <f t="shared" si="31"/>
        <v>0</v>
      </c>
      <c r="DH94" s="14">
        <f t="shared" si="31"/>
        <v>0</v>
      </c>
      <c r="DI94" s="14">
        <f t="shared" si="31"/>
        <v>0</v>
      </c>
      <c r="DJ94" s="14">
        <f t="shared" si="31"/>
        <v>0</v>
      </c>
      <c r="DK94" s="14">
        <f t="shared" si="31"/>
        <v>0</v>
      </c>
      <c r="DL94" s="14">
        <f t="shared" si="31"/>
        <v>0</v>
      </c>
      <c r="DM94" s="14">
        <f t="shared" si="31"/>
        <v>0</v>
      </c>
      <c r="DN94" s="14">
        <f t="shared" si="31"/>
        <v>0</v>
      </c>
      <c r="DO94" s="14">
        <f t="shared" si="31"/>
        <v>0</v>
      </c>
      <c r="DP94" s="14">
        <f t="shared" si="31"/>
        <v>0</v>
      </c>
      <c r="DQ94" s="14">
        <f t="shared" si="31"/>
        <v>0</v>
      </c>
      <c r="DR94" s="14">
        <f t="shared" si="31"/>
        <v>0</v>
      </c>
      <c r="DS94" s="14">
        <f t="shared" si="32"/>
        <v>0</v>
      </c>
      <c r="DT94" s="14">
        <f t="shared" si="32"/>
        <v>0</v>
      </c>
      <c r="DU94" s="14">
        <f t="shared" si="32"/>
        <v>0</v>
      </c>
      <c r="DV94" s="14">
        <f t="shared" si="32"/>
        <v>0</v>
      </c>
      <c r="DW94" s="14">
        <f t="shared" si="32"/>
        <v>0</v>
      </c>
      <c r="DX94" s="14">
        <f t="shared" si="32"/>
        <v>0</v>
      </c>
      <c r="DY94" s="14">
        <f t="shared" si="32"/>
        <v>0</v>
      </c>
      <c r="DZ94" s="14">
        <f t="shared" si="15"/>
        <v>1</v>
      </c>
    </row>
    <row r="95" spans="1:130">
      <c r="B95" s="15"/>
      <c r="C95" s="18">
        <v>2029</v>
      </c>
      <c r="D95" s="25"/>
      <c r="E95" s="25"/>
      <c r="F95" s="25"/>
      <c r="G95" s="25"/>
      <c r="H95" s="25"/>
      <c r="I95" s="25"/>
      <c r="J95" s="25"/>
      <c r="K95" s="25"/>
      <c r="L95" s="25"/>
      <c r="M95" s="25">
        <f t="shared" si="25"/>
        <v>0</v>
      </c>
      <c r="N95" s="25">
        <f t="shared" si="26"/>
        <v>0</v>
      </c>
      <c r="O95" s="25">
        <f t="shared" si="27"/>
        <v>0</v>
      </c>
      <c r="P95" s="25">
        <f t="shared" si="28"/>
        <v>0</v>
      </c>
      <c r="Q95" s="25">
        <f t="shared" si="29"/>
        <v>0</v>
      </c>
      <c r="R95" s="25">
        <f t="shared" si="33"/>
        <v>0</v>
      </c>
      <c r="S95" s="25">
        <f t="shared" si="35"/>
        <v>0</v>
      </c>
      <c r="T95" s="25">
        <f t="shared" si="36"/>
        <v>0</v>
      </c>
      <c r="U95" s="25">
        <f t="shared" si="37"/>
        <v>0</v>
      </c>
      <c r="V95" s="25">
        <f t="shared" si="38"/>
        <v>0</v>
      </c>
      <c r="W95" s="25">
        <f t="shared" si="39"/>
        <v>0</v>
      </c>
      <c r="X95" s="25">
        <f t="shared" si="40"/>
        <v>0</v>
      </c>
      <c r="Y95" s="25">
        <f t="shared" si="41"/>
        <v>411.75</v>
      </c>
      <c r="Z95" s="25">
        <f t="shared" si="42"/>
        <v>855</v>
      </c>
      <c r="AA95" s="25">
        <f t="shared" si="43"/>
        <v>1327.5</v>
      </c>
      <c r="AB95" s="25">
        <f t="shared" si="44"/>
        <v>1827.375</v>
      </c>
      <c r="AC95" s="25">
        <f t="shared" si="45"/>
        <v>2353.125</v>
      </c>
      <c r="AD95" s="25">
        <f t="shared" si="46"/>
        <v>3386.625</v>
      </c>
      <c r="AE95" s="25">
        <f t="shared" ref="AE95:AE113" si="47">VLOOKUP($C$93,$D$3:$K$63,$A$68,0)*(B68-B67)</f>
        <v>4467.375</v>
      </c>
      <c r="AF95" s="25">
        <f>VLOOKUP($C$94,$D$3:$K$63,$A$68,0)*(B67-B66)</f>
        <v>5338.125</v>
      </c>
      <c r="AG95" s="25">
        <f>VLOOKUP($C$95,$D$3:$K$63,$A$68,0)*B66</f>
        <v>0</v>
      </c>
      <c r="AH95" s="25"/>
      <c r="AI95" s="25"/>
      <c r="AJ95" s="25"/>
      <c r="AK95" s="25"/>
      <c r="AL95" s="25"/>
      <c r="AM95" s="25"/>
      <c r="AN95" s="25"/>
      <c r="AO95" s="25"/>
      <c r="AP95" s="25"/>
      <c r="AQ95" s="25"/>
      <c r="AR95" s="25"/>
      <c r="AS95" s="25"/>
      <c r="AT95" s="25"/>
      <c r="AU95" s="25"/>
      <c r="AV95" s="25"/>
      <c r="AW95" s="25"/>
      <c r="AX95" s="25"/>
      <c r="AY95" s="25"/>
      <c r="AZ95" s="25"/>
      <c r="BA95" s="25"/>
      <c r="BB95" s="25"/>
      <c r="BC95" s="25"/>
      <c r="BD95" s="25"/>
      <c r="BE95" s="25"/>
      <c r="BF95" s="25"/>
      <c r="BG95" s="25"/>
      <c r="BH95" s="25"/>
      <c r="BI95" s="25"/>
      <c r="BJ95" s="25"/>
      <c r="BK95" s="25"/>
      <c r="BL95" s="25"/>
      <c r="BM95" s="21">
        <f t="shared" si="13"/>
        <v>19966.875</v>
      </c>
      <c r="BP95" s="18">
        <v>2029</v>
      </c>
      <c r="BQ95" s="14">
        <f t="shared" si="14"/>
        <v>0</v>
      </c>
      <c r="BR95" s="14">
        <f t="shared" si="14"/>
        <v>0</v>
      </c>
      <c r="BS95" s="14">
        <f t="shared" si="14"/>
        <v>0</v>
      </c>
      <c r="BT95" s="14">
        <f t="shared" si="14"/>
        <v>0</v>
      </c>
      <c r="BU95" s="14">
        <f t="shared" si="14"/>
        <v>0</v>
      </c>
      <c r="BV95" s="14">
        <f t="shared" si="14"/>
        <v>0</v>
      </c>
      <c r="BW95" s="14">
        <f t="shared" si="14"/>
        <v>0</v>
      </c>
      <c r="BX95" s="14">
        <f t="shared" si="14"/>
        <v>0</v>
      </c>
      <c r="BY95" s="14">
        <f t="shared" si="14"/>
        <v>0</v>
      </c>
      <c r="BZ95" s="14">
        <f t="shared" si="14"/>
        <v>0</v>
      </c>
      <c r="CA95" s="14">
        <f t="shared" si="14"/>
        <v>0</v>
      </c>
      <c r="CB95" s="14">
        <f t="shared" si="14"/>
        <v>0</v>
      </c>
      <c r="CC95" s="14">
        <f t="shared" si="14"/>
        <v>0</v>
      </c>
      <c r="CD95" s="14">
        <f t="shared" si="14"/>
        <v>0</v>
      </c>
      <c r="CE95" s="14">
        <f t="shared" si="14"/>
        <v>0</v>
      </c>
      <c r="CF95" s="14">
        <f t="shared" si="14"/>
        <v>0</v>
      </c>
      <c r="CG95" s="14">
        <f t="shared" si="30"/>
        <v>0</v>
      </c>
      <c r="CH95" s="14">
        <f t="shared" si="30"/>
        <v>0</v>
      </c>
      <c r="CI95" s="14">
        <f t="shared" si="30"/>
        <v>0</v>
      </c>
      <c r="CJ95" s="14">
        <f t="shared" si="30"/>
        <v>0</v>
      </c>
      <c r="CK95" s="14">
        <f t="shared" si="30"/>
        <v>0</v>
      </c>
      <c r="CL95" s="14">
        <f t="shared" si="30"/>
        <v>2.0621654615456852E-2</v>
      </c>
      <c r="CM95" s="14">
        <f t="shared" si="30"/>
        <v>4.2820922152314769E-2</v>
      </c>
      <c r="CN95" s="14">
        <f t="shared" si="30"/>
        <v>6.648511597333083E-2</v>
      </c>
      <c r="CO95" s="14">
        <f t="shared" si="30"/>
        <v>9.1520330547469247E-2</v>
      </c>
      <c r="CP95" s="14">
        <f t="shared" si="30"/>
        <v>0.1178514414499014</v>
      </c>
      <c r="CQ95" s="14">
        <f t="shared" si="30"/>
        <v>0.16961217015682223</v>
      </c>
      <c r="CR95" s="14">
        <f t="shared" si="30"/>
        <v>0.22373931824584467</v>
      </c>
      <c r="CS95" s="14">
        <f t="shared" si="30"/>
        <v>0.26734904685885996</v>
      </c>
      <c r="CT95" s="14">
        <f t="shared" si="30"/>
        <v>0</v>
      </c>
      <c r="CU95" s="14">
        <f t="shared" si="30"/>
        <v>0</v>
      </c>
      <c r="CV95" s="14">
        <f t="shared" si="30"/>
        <v>0</v>
      </c>
      <c r="CW95" s="14">
        <f t="shared" si="34"/>
        <v>0</v>
      </c>
      <c r="CX95" s="14">
        <f t="shared" si="34"/>
        <v>0</v>
      </c>
      <c r="CY95" s="14">
        <f t="shared" si="34"/>
        <v>0</v>
      </c>
      <c r="CZ95" s="14">
        <f t="shared" si="34"/>
        <v>0</v>
      </c>
      <c r="DA95" s="14">
        <f t="shared" si="34"/>
        <v>0</v>
      </c>
      <c r="DB95" s="14">
        <f t="shared" si="34"/>
        <v>0</v>
      </c>
      <c r="DC95" s="14">
        <f t="shared" si="31"/>
        <v>0</v>
      </c>
      <c r="DD95" s="14">
        <f t="shared" si="31"/>
        <v>0</v>
      </c>
      <c r="DE95" s="14">
        <f t="shared" si="31"/>
        <v>0</v>
      </c>
      <c r="DF95" s="14">
        <f t="shared" si="31"/>
        <v>0</v>
      </c>
      <c r="DG95" s="14">
        <f t="shared" si="31"/>
        <v>0</v>
      </c>
      <c r="DH95" s="14">
        <f t="shared" si="31"/>
        <v>0</v>
      </c>
      <c r="DI95" s="14">
        <f t="shared" si="31"/>
        <v>0</v>
      </c>
      <c r="DJ95" s="14">
        <f t="shared" si="31"/>
        <v>0</v>
      </c>
      <c r="DK95" s="14">
        <f t="shared" si="31"/>
        <v>0</v>
      </c>
      <c r="DL95" s="14">
        <f t="shared" si="31"/>
        <v>0</v>
      </c>
      <c r="DM95" s="14">
        <f t="shared" si="31"/>
        <v>0</v>
      </c>
      <c r="DN95" s="14">
        <f t="shared" si="31"/>
        <v>0</v>
      </c>
      <c r="DO95" s="14">
        <f t="shared" si="31"/>
        <v>0</v>
      </c>
      <c r="DP95" s="14">
        <f t="shared" si="31"/>
        <v>0</v>
      </c>
      <c r="DQ95" s="14">
        <f t="shared" si="31"/>
        <v>0</v>
      </c>
      <c r="DR95" s="14">
        <f t="shared" si="31"/>
        <v>0</v>
      </c>
      <c r="DS95" s="14">
        <f t="shared" si="32"/>
        <v>0</v>
      </c>
      <c r="DT95" s="14">
        <f t="shared" si="32"/>
        <v>0</v>
      </c>
      <c r="DU95" s="14">
        <f t="shared" si="32"/>
        <v>0</v>
      </c>
      <c r="DV95" s="14">
        <f t="shared" si="32"/>
        <v>0</v>
      </c>
      <c r="DW95" s="14">
        <f t="shared" si="32"/>
        <v>0</v>
      </c>
      <c r="DX95" s="14">
        <f t="shared" si="32"/>
        <v>0</v>
      </c>
      <c r="DY95" s="14">
        <f t="shared" si="32"/>
        <v>0</v>
      </c>
      <c r="DZ95" s="14">
        <f t="shared" si="15"/>
        <v>1</v>
      </c>
    </row>
    <row r="96" spans="1:130">
      <c r="B96" s="15"/>
      <c r="C96" s="18">
        <v>2030</v>
      </c>
      <c r="D96" s="25"/>
      <c r="E96" s="25"/>
      <c r="F96" s="25"/>
      <c r="G96" s="25"/>
      <c r="H96" s="25"/>
      <c r="I96" s="25"/>
      <c r="J96" s="25"/>
      <c r="K96" s="25"/>
      <c r="L96" s="25"/>
      <c r="M96" s="25"/>
      <c r="N96" s="25">
        <f t="shared" si="26"/>
        <v>0</v>
      </c>
      <c r="O96" s="25">
        <f t="shared" si="27"/>
        <v>0</v>
      </c>
      <c r="P96" s="25">
        <f t="shared" si="28"/>
        <v>0</v>
      </c>
      <c r="Q96" s="25">
        <f t="shared" si="29"/>
        <v>0</v>
      </c>
      <c r="R96" s="25">
        <f t="shared" si="33"/>
        <v>0</v>
      </c>
      <c r="S96" s="25">
        <f t="shared" si="35"/>
        <v>0</v>
      </c>
      <c r="T96" s="25">
        <f t="shared" si="36"/>
        <v>0</v>
      </c>
      <c r="U96" s="25">
        <f t="shared" si="37"/>
        <v>0</v>
      </c>
      <c r="V96" s="25">
        <f t="shared" si="38"/>
        <v>0</v>
      </c>
      <c r="W96" s="25">
        <f t="shared" si="39"/>
        <v>0</v>
      </c>
      <c r="X96" s="25">
        <f t="shared" si="40"/>
        <v>0</v>
      </c>
      <c r="Y96" s="25">
        <f t="shared" si="41"/>
        <v>0</v>
      </c>
      <c r="Z96" s="25">
        <f t="shared" si="42"/>
        <v>855</v>
      </c>
      <c r="AA96" s="25">
        <f t="shared" si="43"/>
        <v>1327.5</v>
      </c>
      <c r="AB96" s="25">
        <f t="shared" si="44"/>
        <v>1827.375</v>
      </c>
      <c r="AC96" s="25">
        <f t="shared" si="45"/>
        <v>2353.125</v>
      </c>
      <c r="AD96" s="25">
        <f t="shared" si="46"/>
        <v>3386.625</v>
      </c>
      <c r="AE96" s="25">
        <f t="shared" si="47"/>
        <v>4467.375</v>
      </c>
      <c r="AF96" s="25">
        <f t="shared" ref="AF96:AF114" si="48">VLOOKUP($C$94,$D$3:$K$63,$A$68,0)*(B68-B67)</f>
        <v>5338.125</v>
      </c>
      <c r="AG96" s="25">
        <f>VLOOKUP($C$95,$D$3:$K$63,$A$68,0)*(B67-B66)</f>
        <v>6497.625</v>
      </c>
      <c r="AH96" s="25">
        <f>VLOOKUP($C$96,$D$3:$K$63,$A$68,0)*B66</f>
        <v>0</v>
      </c>
      <c r="AI96" s="25"/>
      <c r="AJ96" s="25"/>
      <c r="AK96" s="25"/>
      <c r="AL96" s="25"/>
      <c r="AM96" s="25"/>
      <c r="AN96" s="25"/>
      <c r="AO96" s="25"/>
      <c r="AP96" s="25"/>
      <c r="AQ96" s="25"/>
      <c r="AR96" s="25"/>
      <c r="AS96" s="25"/>
      <c r="AT96" s="25"/>
      <c r="AU96" s="25"/>
      <c r="AV96" s="25"/>
      <c r="AW96" s="25"/>
      <c r="AX96" s="25"/>
      <c r="AY96" s="25"/>
      <c r="AZ96" s="25"/>
      <c r="BA96" s="25"/>
      <c r="BB96" s="25"/>
      <c r="BC96" s="25"/>
      <c r="BD96" s="25"/>
      <c r="BE96" s="25"/>
      <c r="BF96" s="25"/>
      <c r="BG96" s="25"/>
      <c r="BH96" s="25"/>
      <c r="BI96" s="25"/>
      <c r="BJ96" s="25"/>
      <c r="BK96" s="25"/>
      <c r="BL96" s="25"/>
      <c r="BM96" s="21">
        <f t="shared" si="13"/>
        <v>26052.75</v>
      </c>
      <c r="BP96" s="18">
        <v>2030</v>
      </c>
      <c r="BQ96" s="14">
        <f t="shared" si="14"/>
        <v>0</v>
      </c>
      <c r="BR96" s="14">
        <f t="shared" si="14"/>
        <v>0</v>
      </c>
      <c r="BS96" s="14">
        <f t="shared" si="14"/>
        <v>0</v>
      </c>
      <c r="BT96" s="14">
        <f t="shared" si="14"/>
        <v>0</v>
      </c>
      <c r="BU96" s="14">
        <f t="shared" si="14"/>
        <v>0</v>
      </c>
      <c r="BV96" s="14">
        <f t="shared" si="14"/>
        <v>0</v>
      </c>
      <c r="BW96" s="14">
        <f t="shared" si="14"/>
        <v>0</v>
      </c>
      <c r="BX96" s="14">
        <f t="shared" si="14"/>
        <v>0</v>
      </c>
      <c r="BY96" s="14">
        <f t="shared" si="14"/>
        <v>0</v>
      </c>
      <c r="BZ96" s="14">
        <f t="shared" si="14"/>
        <v>0</v>
      </c>
      <c r="CA96" s="14">
        <f t="shared" si="14"/>
        <v>0</v>
      </c>
      <c r="CB96" s="14">
        <f t="shared" si="14"/>
        <v>0</v>
      </c>
      <c r="CC96" s="14">
        <f t="shared" si="14"/>
        <v>0</v>
      </c>
      <c r="CD96" s="14">
        <f t="shared" si="14"/>
        <v>0</v>
      </c>
      <c r="CE96" s="14">
        <f t="shared" si="14"/>
        <v>0</v>
      </c>
      <c r="CF96" s="14">
        <f t="shared" si="14"/>
        <v>0</v>
      </c>
      <c r="CG96" s="14">
        <f t="shared" si="30"/>
        <v>0</v>
      </c>
      <c r="CH96" s="14">
        <f t="shared" si="30"/>
        <v>0</v>
      </c>
      <c r="CI96" s="14">
        <f t="shared" si="30"/>
        <v>0</v>
      </c>
      <c r="CJ96" s="14">
        <f t="shared" si="30"/>
        <v>0</v>
      </c>
      <c r="CK96" s="14">
        <f t="shared" si="30"/>
        <v>0</v>
      </c>
      <c r="CL96" s="14">
        <f t="shared" si="30"/>
        <v>0</v>
      </c>
      <c r="CM96" s="14">
        <f t="shared" si="30"/>
        <v>3.281803264530616E-2</v>
      </c>
      <c r="CN96" s="14">
        <f t="shared" si="30"/>
        <v>5.0954313844027981E-2</v>
      </c>
      <c r="CO96" s="14">
        <f t="shared" si="30"/>
        <v>7.0141347842358287E-2</v>
      </c>
      <c r="CP96" s="14">
        <f t="shared" si="30"/>
        <v>9.0321559144428132E-2</v>
      </c>
      <c r="CQ96" s="14">
        <f t="shared" si="30"/>
        <v>0.12999107579814032</v>
      </c>
      <c r="CR96" s="14">
        <f t="shared" si="30"/>
        <v>0.17147422057172468</v>
      </c>
      <c r="CS96" s="14">
        <f t="shared" si="30"/>
        <v>0.2048967959236549</v>
      </c>
      <c r="CT96" s="14">
        <f t="shared" si="30"/>
        <v>0.24940265423035957</v>
      </c>
      <c r="CU96" s="14">
        <f t="shared" si="30"/>
        <v>0</v>
      </c>
      <c r="CV96" s="14">
        <f t="shared" si="30"/>
        <v>0</v>
      </c>
      <c r="CW96" s="14">
        <f t="shared" si="34"/>
        <v>0</v>
      </c>
      <c r="CX96" s="14">
        <f t="shared" si="34"/>
        <v>0</v>
      </c>
      <c r="CY96" s="14">
        <f t="shared" si="34"/>
        <v>0</v>
      </c>
      <c r="CZ96" s="14">
        <f t="shared" si="34"/>
        <v>0</v>
      </c>
      <c r="DA96" s="14">
        <f t="shared" si="34"/>
        <v>0</v>
      </c>
      <c r="DB96" s="14">
        <f t="shared" si="34"/>
        <v>0</v>
      </c>
      <c r="DC96" s="14">
        <f t="shared" si="31"/>
        <v>0</v>
      </c>
      <c r="DD96" s="14">
        <f t="shared" si="31"/>
        <v>0</v>
      </c>
      <c r="DE96" s="14">
        <f t="shared" si="31"/>
        <v>0</v>
      </c>
      <c r="DF96" s="14">
        <f t="shared" si="31"/>
        <v>0</v>
      </c>
      <c r="DG96" s="14">
        <f t="shared" si="31"/>
        <v>0</v>
      </c>
      <c r="DH96" s="14">
        <f t="shared" si="31"/>
        <v>0</v>
      </c>
      <c r="DI96" s="14">
        <f t="shared" si="31"/>
        <v>0</v>
      </c>
      <c r="DJ96" s="14">
        <f t="shared" si="31"/>
        <v>0</v>
      </c>
      <c r="DK96" s="14">
        <f t="shared" si="31"/>
        <v>0</v>
      </c>
      <c r="DL96" s="14">
        <f t="shared" si="31"/>
        <v>0</v>
      </c>
      <c r="DM96" s="14">
        <f t="shared" si="31"/>
        <v>0</v>
      </c>
      <c r="DN96" s="14">
        <f t="shared" si="31"/>
        <v>0</v>
      </c>
      <c r="DO96" s="14">
        <f t="shared" si="31"/>
        <v>0</v>
      </c>
      <c r="DP96" s="14">
        <f t="shared" si="31"/>
        <v>0</v>
      </c>
      <c r="DQ96" s="14">
        <f t="shared" si="31"/>
        <v>0</v>
      </c>
      <c r="DR96" s="14">
        <f t="shared" si="31"/>
        <v>0</v>
      </c>
      <c r="DS96" s="14">
        <f t="shared" si="32"/>
        <v>0</v>
      </c>
      <c r="DT96" s="14">
        <f t="shared" si="32"/>
        <v>0</v>
      </c>
      <c r="DU96" s="14">
        <f t="shared" si="32"/>
        <v>0</v>
      </c>
      <c r="DV96" s="14">
        <f t="shared" si="32"/>
        <v>0</v>
      </c>
      <c r="DW96" s="14">
        <f t="shared" si="32"/>
        <v>0</v>
      </c>
      <c r="DX96" s="14">
        <f t="shared" si="32"/>
        <v>0</v>
      </c>
      <c r="DY96" s="14">
        <f t="shared" si="32"/>
        <v>0</v>
      </c>
      <c r="DZ96" s="14">
        <f t="shared" si="15"/>
        <v>1</v>
      </c>
    </row>
    <row r="97" spans="2:130">
      <c r="B97" s="15"/>
      <c r="C97" s="18">
        <v>2031</v>
      </c>
      <c r="D97" s="25"/>
      <c r="E97" s="25"/>
      <c r="F97" s="25"/>
      <c r="G97" s="25"/>
      <c r="H97" s="25"/>
      <c r="I97" s="25"/>
      <c r="J97" s="25"/>
      <c r="K97" s="25"/>
      <c r="L97" s="25"/>
      <c r="M97" s="25"/>
      <c r="N97" s="25"/>
      <c r="O97" s="25">
        <f t="shared" si="27"/>
        <v>0</v>
      </c>
      <c r="P97" s="25">
        <f t="shared" si="28"/>
        <v>0</v>
      </c>
      <c r="Q97" s="25">
        <f t="shared" si="29"/>
        <v>0</v>
      </c>
      <c r="R97" s="25">
        <f t="shared" si="33"/>
        <v>0</v>
      </c>
      <c r="S97" s="25">
        <f t="shared" si="35"/>
        <v>0</v>
      </c>
      <c r="T97" s="25">
        <f t="shared" si="36"/>
        <v>0</v>
      </c>
      <c r="U97" s="25">
        <f t="shared" si="37"/>
        <v>0</v>
      </c>
      <c r="V97" s="25">
        <f t="shared" si="38"/>
        <v>0</v>
      </c>
      <c r="W97" s="25">
        <f t="shared" si="39"/>
        <v>0</v>
      </c>
      <c r="X97" s="25">
        <f t="shared" si="40"/>
        <v>0</v>
      </c>
      <c r="Y97" s="25">
        <f t="shared" si="41"/>
        <v>0</v>
      </c>
      <c r="Z97" s="25">
        <f t="shared" si="42"/>
        <v>0</v>
      </c>
      <c r="AA97" s="25">
        <f t="shared" si="43"/>
        <v>1327.5</v>
      </c>
      <c r="AB97" s="25">
        <f t="shared" si="44"/>
        <v>1827.375</v>
      </c>
      <c r="AC97" s="25">
        <f t="shared" si="45"/>
        <v>2353.125</v>
      </c>
      <c r="AD97" s="25">
        <f t="shared" si="46"/>
        <v>3386.625</v>
      </c>
      <c r="AE97" s="25">
        <f t="shared" si="47"/>
        <v>4467.375</v>
      </c>
      <c r="AF97" s="25">
        <f t="shared" si="48"/>
        <v>5338.125</v>
      </c>
      <c r="AG97" s="25">
        <f t="shared" ref="AG97:AG115" si="49">VLOOKUP($C$95,$D$3:$K$63,$A$68,0)*(B68-B67)</f>
        <v>6497.625</v>
      </c>
      <c r="AH97" s="25">
        <f>VLOOKUP($C$96,$D$3:$K$63,$A$68,0)*(B67-B66)</f>
        <v>7693.875</v>
      </c>
      <c r="AI97" s="25">
        <f>VLOOKUP($C$97,$D$3:$K$63,$A$68,0)*B66</f>
        <v>0</v>
      </c>
      <c r="AJ97" s="25"/>
      <c r="AK97" s="25"/>
      <c r="AL97" s="25"/>
      <c r="AM97" s="25"/>
      <c r="AN97" s="25"/>
      <c r="AO97" s="25"/>
      <c r="AP97" s="25"/>
      <c r="AQ97" s="25"/>
      <c r="AR97" s="25"/>
      <c r="AS97" s="25"/>
      <c r="AT97" s="25"/>
      <c r="AU97" s="25"/>
      <c r="AV97" s="25"/>
      <c r="AW97" s="25"/>
      <c r="AX97" s="25"/>
      <c r="AY97" s="25"/>
      <c r="AZ97" s="25"/>
      <c r="BA97" s="25"/>
      <c r="BB97" s="25"/>
      <c r="BC97" s="25"/>
      <c r="BD97" s="25"/>
      <c r="BE97" s="25"/>
      <c r="BF97" s="25"/>
      <c r="BG97" s="25"/>
      <c r="BH97" s="25"/>
      <c r="BI97" s="25"/>
      <c r="BJ97" s="25"/>
      <c r="BK97" s="25"/>
      <c r="BL97" s="25"/>
      <c r="BM97" s="21">
        <f t="shared" si="13"/>
        <v>32891.625</v>
      </c>
      <c r="BP97" s="18">
        <v>2031</v>
      </c>
      <c r="BQ97" s="14">
        <f t="shared" ref="BQ97:CF112" si="50">D97/$BM97</f>
        <v>0</v>
      </c>
      <c r="BR97" s="14">
        <f t="shared" si="50"/>
        <v>0</v>
      </c>
      <c r="BS97" s="14">
        <f t="shared" si="50"/>
        <v>0</v>
      </c>
      <c r="BT97" s="14">
        <f t="shared" si="50"/>
        <v>0</v>
      </c>
      <c r="BU97" s="14">
        <f t="shared" si="50"/>
        <v>0</v>
      </c>
      <c r="BV97" s="14">
        <f t="shared" si="50"/>
        <v>0</v>
      </c>
      <c r="BW97" s="14">
        <f t="shared" si="50"/>
        <v>0</v>
      </c>
      <c r="BX97" s="14">
        <f t="shared" si="50"/>
        <v>0</v>
      </c>
      <c r="BY97" s="14">
        <f t="shared" si="50"/>
        <v>0</v>
      </c>
      <c r="BZ97" s="14">
        <f t="shared" si="50"/>
        <v>0</v>
      </c>
      <c r="CA97" s="14">
        <f t="shared" si="50"/>
        <v>0</v>
      </c>
      <c r="CB97" s="14">
        <f t="shared" si="50"/>
        <v>0</v>
      </c>
      <c r="CC97" s="14">
        <f t="shared" si="50"/>
        <v>0</v>
      </c>
      <c r="CD97" s="14">
        <f t="shared" si="50"/>
        <v>0</v>
      </c>
      <c r="CE97" s="14">
        <f t="shared" si="50"/>
        <v>0</v>
      </c>
      <c r="CF97" s="14">
        <f t="shared" si="50"/>
        <v>0</v>
      </c>
      <c r="CG97" s="14">
        <f t="shared" si="30"/>
        <v>0</v>
      </c>
      <c r="CH97" s="14">
        <f t="shared" si="30"/>
        <v>0</v>
      </c>
      <c r="CI97" s="14">
        <f t="shared" si="30"/>
        <v>0</v>
      </c>
      <c r="CJ97" s="14">
        <f t="shared" si="30"/>
        <v>0</v>
      </c>
      <c r="CK97" s="14">
        <f t="shared" si="30"/>
        <v>0</v>
      </c>
      <c r="CL97" s="14">
        <f t="shared" si="30"/>
        <v>0</v>
      </c>
      <c r="CM97" s="14">
        <f t="shared" si="30"/>
        <v>0</v>
      </c>
      <c r="CN97" s="14">
        <f t="shared" si="30"/>
        <v>4.0359818038786466E-2</v>
      </c>
      <c r="CO97" s="14">
        <f t="shared" si="30"/>
        <v>5.5557455735312559E-2</v>
      </c>
      <c r="CP97" s="14">
        <f t="shared" si="30"/>
        <v>7.1541767851238725E-2</v>
      </c>
      <c r="CQ97" s="14">
        <f t="shared" si="30"/>
        <v>0.10296314031307362</v>
      </c>
      <c r="CR97" s="14">
        <f t="shared" si="30"/>
        <v>0.13582104867120429</v>
      </c>
      <c r="CS97" s="14">
        <f t="shared" si="30"/>
        <v>0.16229435304579815</v>
      </c>
      <c r="CT97" s="14">
        <f t="shared" si="30"/>
        <v>0.19754648789775514</v>
      </c>
      <c r="CU97" s="14">
        <f t="shared" ref="CU97:DJ126" si="51">AH97/$BM97</f>
        <v>0.23391592844683107</v>
      </c>
      <c r="CV97" s="14">
        <f t="shared" si="51"/>
        <v>0</v>
      </c>
      <c r="CW97" s="14">
        <f t="shared" si="34"/>
        <v>0</v>
      </c>
      <c r="CX97" s="14">
        <f t="shared" si="34"/>
        <v>0</v>
      </c>
      <c r="CY97" s="14">
        <f t="shared" si="34"/>
        <v>0</v>
      </c>
      <c r="CZ97" s="14">
        <f t="shared" si="34"/>
        <v>0</v>
      </c>
      <c r="DA97" s="14">
        <f t="shared" si="34"/>
        <v>0</v>
      </c>
      <c r="DB97" s="14">
        <f t="shared" si="34"/>
        <v>0</v>
      </c>
      <c r="DC97" s="14">
        <f t="shared" si="31"/>
        <v>0</v>
      </c>
      <c r="DD97" s="14">
        <f t="shared" si="31"/>
        <v>0</v>
      </c>
      <c r="DE97" s="14">
        <f t="shared" si="31"/>
        <v>0</v>
      </c>
      <c r="DF97" s="14">
        <f t="shared" si="31"/>
        <v>0</v>
      </c>
      <c r="DG97" s="14">
        <f t="shared" si="31"/>
        <v>0</v>
      </c>
      <c r="DH97" s="14">
        <f t="shared" si="31"/>
        <v>0</v>
      </c>
      <c r="DI97" s="14">
        <f t="shared" si="31"/>
        <v>0</v>
      </c>
      <c r="DJ97" s="14">
        <f t="shared" si="31"/>
        <v>0</v>
      </c>
      <c r="DK97" s="14">
        <f t="shared" si="31"/>
        <v>0</v>
      </c>
      <c r="DL97" s="14">
        <f t="shared" si="31"/>
        <v>0</v>
      </c>
      <c r="DM97" s="14">
        <f t="shared" si="31"/>
        <v>0</v>
      </c>
      <c r="DN97" s="14">
        <f t="shared" si="31"/>
        <v>0</v>
      </c>
      <c r="DO97" s="14">
        <f t="shared" si="31"/>
        <v>0</v>
      </c>
      <c r="DP97" s="14">
        <f t="shared" si="31"/>
        <v>0</v>
      </c>
      <c r="DQ97" s="14">
        <f t="shared" ref="DQ97:DT126" si="52">BD97/$BM97</f>
        <v>0</v>
      </c>
      <c r="DR97" s="14">
        <f t="shared" si="52"/>
        <v>0</v>
      </c>
      <c r="DS97" s="14">
        <f t="shared" si="32"/>
        <v>0</v>
      </c>
      <c r="DT97" s="14">
        <f t="shared" si="32"/>
        <v>0</v>
      </c>
      <c r="DU97" s="14">
        <f t="shared" si="32"/>
        <v>0</v>
      </c>
      <c r="DV97" s="14">
        <f t="shared" si="32"/>
        <v>0</v>
      </c>
      <c r="DW97" s="14">
        <f t="shared" si="32"/>
        <v>0</v>
      </c>
      <c r="DX97" s="14">
        <f t="shared" si="32"/>
        <v>0</v>
      </c>
      <c r="DY97" s="14">
        <f t="shared" si="32"/>
        <v>0</v>
      </c>
      <c r="DZ97" s="14">
        <f t="shared" si="15"/>
        <v>1</v>
      </c>
    </row>
    <row r="98" spans="2:130">
      <c r="B98" s="15"/>
      <c r="C98" s="18">
        <v>2032</v>
      </c>
      <c r="D98" s="25"/>
      <c r="E98" s="25"/>
      <c r="F98" s="25"/>
      <c r="G98" s="25"/>
      <c r="H98" s="25"/>
      <c r="I98" s="25"/>
      <c r="J98" s="25"/>
      <c r="K98" s="25"/>
      <c r="L98" s="25"/>
      <c r="M98" s="25"/>
      <c r="N98" s="25"/>
      <c r="O98" s="25"/>
      <c r="P98" s="25">
        <f t="shared" si="28"/>
        <v>0</v>
      </c>
      <c r="Q98" s="25">
        <f t="shared" si="29"/>
        <v>0</v>
      </c>
      <c r="R98" s="25">
        <f t="shared" si="33"/>
        <v>0</v>
      </c>
      <c r="S98" s="25">
        <f t="shared" si="35"/>
        <v>0</v>
      </c>
      <c r="T98" s="25">
        <f t="shared" si="36"/>
        <v>0</v>
      </c>
      <c r="U98" s="25">
        <f t="shared" si="37"/>
        <v>0</v>
      </c>
      <c r="V98" s="25">
        <f t="shared" si="38"/>
        <v>0</v>
      </c>
      <c r="W98" s="25">
        <f t="shared" si="39"/>
        <v>0</v>
      </c>
      <c r="X98" s="25">
        <f t="shared" si="40"/>
        <v>0</v>
      </c>
      <c r="Y98" s="25">
        <f t="shared" si="41"/>
        <v>0</v>
      </c>
      <c r="Z98" s="25">
        <f t="shared" si="42"/>
        <v>0</v>
      </c>
      <c r="AA98" s="25">
        <f t="shared" si="43"/>
        <v>0</v>
      </c>
      <c r="AB98" s="25">
        <f t="shared" si="44"/>
        <v>1827.375</v>
      </c>
      <c r="AC98" s="25">
        <f t="shared" si="45"/>
        <v>2353.125</v>
      </c>
      <c r="AD98" s="25">
        <f t="shared" si="46"/>
        <v>3386.625</v>
      </c>
      <c r="AE98" s="25">
        <f t="shared" si="47"/>
        <v>4467.375</v>
      </c>
      <c r="AF98" s="25">
        <f t="shared" si="48"/>
        <v>5338.125</v>
      </c>
      <c r="AG98" s="25">
        <f t="shared" si="49"/>
        <v>6497.625</v>
      </c>
      <c r="AH98" s="25">
        <f t="shared" ref="AH98:AH116" si="53">VLOOKUP($C$96,$D$3:$K$63,$A$68,0)*(B68-B67)</f>
        <v>7693.875</v>
      </c>
      <c r="AI98" s="25">
        <f>VLOOKUP($C$97,$D$3:$K$63,$A$68,0)*(B67-B66)</f>
        <v>8923.5</v>
      </c>
      <c r="AJ98" s="25">
        <f>VLOOKUP($C$98,$D$3:$K$63,$A$68,0)*B66</f>
        <v>0</v>
      </c>
      <c r="AK98" s="25"/>
      <c r="AL98" s="25"/>
      <c r="AM98" s="25"/>
      <c r="AN98" s="25"/>
      <c r="AO98" s="25"/>
      <c r="AP98" s="25"/>
      <c r="AQ98" s="25"/>
      <c r="AR98" s="25"/>
      <c r="AS98" s="25"/>
      <c r="AT98" s="25"/>
      <c r="AU98" s="25"/>
      <c r="AV98" s="25"/>
      <c r="AW98" s="25"/>
      <c r="AX98" s="25"/>
      <c r="AY98" s="25"/>
      <c r="AZ98" s="25"/>
      <c r="BA98" s="25"/>
      <c r="BB98" s="25"/>
      <c r="BC98" s="25"/>
      <c r="BD98" s="25"/>
      <c r="BE98" s="25"/>
      <c r="BF98" s="25"/>
      <c r="BG98" s="25"/>
      <c r="BH98" s="25"/>
      <c r="BI98" s="25"/>
      <c r="BJ98" s="25"/>
      <c r="BK98" s="25"/>
      <c r="BL98" s="25"/>
      <c r="BM98" s="21">
        <f t="shared" si="13"/>
        <v>40487.625</v>
      </c>
      <c r="BP98" s="18">
        <v>2032</v>
      </c>
      <c r="BQ98" s="14">
        <f t="shared" si="50"/>
        <v>0</v>
      </c>
      <c r="BR98" s="14">
        <f t="shared" si="50"/>
        <v>0</v>
      </c>
      <c r="BS98" s="14">
        <f t="shared" si="50"/>
        <v>0</v>
      </c>
      <c r="BT98" s="14">
        <f t="shared" si="50"/>
        <v>0</v>
      </c>
      <c r="BU98" s="14">
        <f t="shared" si="50"/>
        <v>0</v>
      </c>
      <c r="BV98" s="14">
        <f t="shared" si="50"/>
        <v>0</v>
      </c>
      <c r="BW98" s="14">
        <f t="shared" si="50"/>
        <v>0</v>
      </c>
      <c r="BX98" s="14">
        <f t="shared" si="50"/>
        <v>0</v>
      </c>
      <c r="BY98" s="14">
        <f t="shared" si="50"/>
        <v>0</v>
      </c>
      <c r="BZ98" s="14">
        <f t="shared" si="50"/>
        <v>0</v>
      </c>
      <c r="CA98" s="14">
        <f t="shared" si="50"/>
        <v>0</v>
      </c>
      <c r="CB98" s="14">
        <f t="shared" si="50"/>
        <v>0</v>
      </c>
      <c r="CC98" s="14">
        <f t="shared" si="50"/>
        <v>0</v>
      </c>
      <c r="CD98" s="14">
        <f t="shared" si="50"/>
        <v>0</v>
      </c>
      <c r="CE98" s="14">
        <f t="shared" si="50"/>
        <v>0</v>
      </c>
      <c r="CF98" s="14">
        <f t="shared" si="50"/>
        <v>0</v>
      </c>
      <c r="CG98" s="14">
        <f t="shared" ref="CG98:CT116" si="54">T98/$BM98</f>
        <v>0</v>
      </c>
      <c r="CH98" s="14">
        <f t="shared" si="54"/>
        <v>0</v>
      </c>
      <c r="CI98" s="14">
        <f t="shared" si="54"/>
        <v>0</v>
      </c>
      <c r="CJ98" s="14">
        <f t="shared" si="54"/>
        <v>0</v>
      </c>
      <c r="CK98" s="14">
        <f t="shared" si="54"/>
        <v>0</v>
      </c>
      <c r="CL98" s="14">
        <f t="shared" si="54"/>
        <v>0</v>
      </c>
      <c r="CM98" s="14">
        <f t="shared" si="54"/>
        <v>0</v>
      </c>
      <c r="CN98" s="14">
        <f t="shared" si="54"/>
        <v>0</v>
      </c>
      <c r="CO98" s="14">
        <f t="shared" si="54"/>
        <v>4.5134161364120517E-2</v>
      </c>
      <c r="CP98" s="14">
        <f t="shared" si="54"/>
        <v>5.8119610621764059E-2</v>
      </c>
      <c r="CQ98" s="14">
        <f t="shared" si="54"/>
        <v>8.3645928848629675E-2</v>
      </c>
      <c r="CR98" s="14">
        <f t="shared" si="54"/>
        <v>0.11033927033260163</v>
      </c>
      <c r="CS98" s="14">
        <f t="shared" si="54"/>
        <v>0.13184584178498987</v>
      </c>
      <c r="CT98" s="14">
        <f t="shared" si="54"/>
        <v>0.1604842220308057</v>
      </c>
      <c r="CU98" s="14">
        <f t="shared" si="51"/>
        <v>0.19003028703214872</v>
      </c>
      <c r="CV98" s="14">
        <f t="shared" si="51"/>
        <v>0.22040067798493984</v>
      </c>
      <c r="CW98" s="14">
        <f t="shared" si="34"/>
        <v>0</v>
      </c>
      <c r="CX98" s="14">
        <f t="shared" si="34"/>
        <v>0</v>
      </c>
      <c r="CY98" s="14">
        <f t="shared" si="34"/>
        <v>0</v>
      </c>
      <c r="CZ98" s="14">
        <f t="shared" si="34"/>
        <v>0</v>
      </c>
      <c r="DA98" s="14">
        <f t="shared" si="34"/>
        <v>0</v>
      </c>
      <c r="DB98" s="14">
        <f t="shared" si="34"/>
        <v>0</v>
      </c>
      <c r="DC98" s="14">
        <f t="shared" si="34"/>
        <v>0</v>
      </c>
      <c r="DD98" s="14">
        <f t="shared" si="34"/>
        <v>0</v>
      </c>
      <c r="DE98" s="14">
        <f t="shared" si="34"/>
        <v>0</v>
      </c>
      <c r="DF98" s="14">
        <f t="shared" si="34"/>
        <v>0</v>
      </c>
      <c r="DG98" s="14">
        <f t="shared" si="34"/>
        <v>0</v>
      </c>
      <c r="DH98" s="14">
        <f t="shared" si="34"/>
        <v>0</v>
      </c>
      <c r="DI98" s="14">
        <f t="shared" si="34"/>
        <v>0</v>
      </c>
      <c r="DJ98" s="14">
        <f t="shared" si="34"/>
        <v>0</v>
      </c>
      <c r="DK98" s="14">
        <f t="shared" si="34"/>
        <v>0</v>
      </c>
      <c r="DL98" s="14">
        <f t="shared" si="34"/>
        <v>0</v>
      </c>
      <c r="DM98" s="14">
        <f t="shared" ref="DM98:DP126" si="55">AZ98/$BM98</f>
        <v>0</v>
      </c>
      <c r="DN98" s="14">
        <f t="shared" si="55"/>
        <v>0</v>
      </c>
      <c r="DO98" s="14">
        <f t="shared" si="55"/>
        <v>0</v>
      </c>
      <c r="DP98" s="14">
        <f t="shared" si="55"/>
        <v>0</v>
      </c>
      <c r="DQ98" s="14">
        <f t="shared" si="52"/>
        <v>0</v>
      </c>
      <c r="DR98" s="14">
        <f t="shared" si="52"/>
        <v>0</v>
      </c>
      <c r="DS98" s="14">
        <f t="shared" si="32"/>
        <v>0</v>
      </c>
      <c r="DT98" s="14">
        <f t="shared" si="32"/>
        <v>0</v>
      </c>
      <c r="DU98" s="14">
        <f t="shared" si="32"/>
        <v>0</v>
      </c>
      <c r="DV98" s="14">
        <f t="shared" si="32"/>
        <v>0</v>
      </c>
      <c r="DW98" s="14">
        <f t="shared" si="32"/>
        <v>0</v>
      </c>
      <c r="DX98" s="14">
        <f t="shared" si="32"/>
        <v>0</v>
      </c>
      <c r="DY98" s="14">
        <f t="shared" si="32"/>
        <v>0</v>
      </c>
      <c r="DZ98" s="14">
        <f t="shared" si="15"/>
        <v>1</v>
      </c>
    </row>
    <row r="99" spans="2:130">
      <c r="B99" s="15"/>
      <c r="C99" s="18">
        <v>2033</v>
      </c>
      <c r="D99" s="25"/>
      <c r="E99" s="25"/>
      <c r="F99" s="25"/>
      <c r="G99" s="25"/>
      <c r="H99" s="25"/>
      <c r="I99" s="25"/>
      <c r="J99" s="25"/>
      <c r="K99" s="25"/>
      <c r="L99" s="25"/>
      <c r="M99" s="25"/>
      <c r="N99" s="25"/>
      <c r="O99" s="25"/>
      <c r="P99" s="25"/>
      <c r="Q99" s="25">
        <f t="shared" si="29"/>
        <v>0</v>
      </c>
      <c r="R99" s="25">
        <f t="shared" si="33"/>
        <v>0</v>
      </c>
      <c r="S99" s="25">
        <f t="shared" si="35"/>
        <v>0</v>
      </c>
      <c r="T99" s="25">
        <f t="shared" si="36"/>
        <v>0</v>
      </c>
      <c r="U99" s="25">
        <f t="shared" si="37"/>
        <v>0</v>
      </c>
      <c r="V99" s="25">
        <f t="shared" si="38"/>
        <v>0</v>
      </c>
      <c r="W99" s="25">
        <f t="shared" si="39"/>
        <v>0</v>
      </c>
      <c r="X99" s="25">
        <f t="shared" si="40"/>
        <v>0</v>
      </c>
      <c r="Y99" s="25">
        <f t="shared" si="41"/>
        <v>0</v>
      </c>
      <c r="Z99" s="25">
        <f t="shared" si="42"/>
        <v>0</v>
      </c>
      <c r="AA99" s="25">
        <f t="shared" si="43"/>
        <v>0</v>
      </c>
      <c r="AB99" s="25">
        <f t="shared" si="44"/>
        <v>0</v>
      </c>
      <c r="AC99" s="25">
        <f t="shared" si="45"/>
        <v>2353.125</v>
      </c>
      <c r="AD99" s="25">
        <f t="shared" si="46"/>
        <v>3386.625</v>
      </c>
      <c r="AE99" s="25">
        <f t="shared" si="47"/>
        <v>4467.375</v>
      </c>
      <c r="AF99" s="25">
        <f t="shared" si="48"/>
        <v>5338.125</v>
      </c>
      <c r="AG99" s="25">
        <f t="shared" si="49"/>
        <v>6497.625</v>
      </c>
      <c r="AH99" s="25">
        <f t="shared" si="53"/>
        <v>7693.875</v>
      </c>
      <c r="AI99" s="25">
        <f t="shared" ref="AI99:AI117" si="56">VLOOKUP($C$97,$D$3:$K$63,$A$68,0)*(B68-B67)</f>
        <v>8923.5</v>
      </c>
      <c r="AJ99" s="25">
        <f>VLOOKUP($C$98,$D$3:$K$63,$A$68,0)*(B67-B66)</f>
        <v>9907.875</v>
      </c>
      <c r="AK99" s="25">
        <f>VLOOKUP($C$99,$D$3:$K$63,$A$68,0)*B66</f>
        <v>0</v>
      </c>
      <c r="AL99" s="25"/>
      <c r="AM99" s="25"/>
      <c r="AN99" s="25"/>
      <c r="AO99" s="25"/>
      <c r="AP99" s="25"/>
      <c r="AQ99" s="25"/>
      <c r="AR99" s="25"/>
      <c r="AS99" s="25"/>
      <c r="AT99" s="25"/>
      <c r="AU99" s="25"/>
      <c r="AV99" s="25"/>
      <c r="AW99" s="25"/>
      <c r="AX99" s="25"/>
      <c r="AY99" s="25"/>
      <c r="AZ99" s="25"/>
      <c r="BA99" s="25"/>
      <c r="BB99" s="25"/>
      <c r="BC99" s="25"/>
      <c r="BD99" s="25"/>
      <c r="BE99" s="25"/>
      <c r="BF99" s="25"/>
      <c r="BG99" s="25"/>
      <c r="BH99" s="25"/>
      <c r="BI99" s="25"/>
      <c r="BJ99" s="25"/>
      <c r="BK99" s="25"/>
      <c r="BL99" s="25"/>
      <c r="BM99" s="21">
        <f t="shared" si="13"/>
        <v>48568.125</v>
      </c>
      <c r="BP99" s="18">
        <v>2033</v>
      </c>
      <c r="BQ99" s="14">
        <f t="shared" si="50"/>
        <v>0</v>
      </c>
      <c r="BR99" s="14">
        <f t="shared" si="50"/>
        <v>0</v>
      </c>
      <c r="BS99" s="14">
        <f t="shared" si="50"/>
        <v>0</v>
      </c>
      <c r="BT99" s="14">
        <f t="shared" si="50"/>
        <v>0</v>
      </c>
      <c r="BU99" s="14">
        <f t="shared" si="50"/>
        <v>0</v>
      </c>
      <c r="BV99" s="14">
        <f t="shared" si="50"/>
        <v>0</v>
      </c>
      <c r="BW99" s="14">
        <f t="shared" si="50"/>
        <v>0</v>
      </c>
      <c r="BX99" s="14">
        <f t="shared" si="50"/>
        <v>0</v>
      </c>
      <c r="BY99" s="14">
        <f t="shared" si="50"/>
        <v>0</v>
      </c>
      <c r="BZ99" s="14">
        <f t="shared" si="50"/>
        <v>0</v>
      </c>
      <c r="CA99" s="14">
        <f t="shared" si="50"/>
        <v>0</v>
      </c>
      <c r="CB99" s="14">
        <f t="shared" si="50"/>
        <v>0</v>
      </c>
      <c r="CC99" s="14">
        <f t="shared" si="50"/>
        <v>0</v>
      </c>
      <c r="CD99" s="14">
        <f t="shared" si="50"/>
        <v>0</v>
      </c>
      <c r="CE99" s="14">
        <f t="shared" si="50"/>
        <v>0</v>
      </c>
      <c r="CF99" s="14">
        <f t="shared" si="50"/>
        <v>0</v>
      </c>
      <c r="CG99" s="14">
        <f t="shared" si="54"/>
        <v>0</v>
      </c>
      <c r="CH99" s="14">
        <f t="shared" si="54"/>
        <v>0</v>
      </c>
      <c r="CI99" s="14">
        <f t="shared" si="54"/>
        <v>0</v>
      </c>
      <c r="CJ99" s="14">
        <f t="shared" si="54"/>
        <v>0</v>
      </c>
      <c r="CK99" s="14">
        <f t="shared" si="54"/>
        <v>0</v>
      </c>
      <c r="CL99" s="14">
        <f t="shared" si="54"/>
        <v>0</v>
      </c>
      <c r="CM99" s="14">
        <f t="shared" si="54"/>
        <v>0</v>
      </c>
      <c r="CN99" s="14">
        <f t="shared" si="54"/>
        <v>0</v>
      </c>
      <c r="CO99" s="14">
        <f t="shared" si="54"/>
        <v>0</v>
      </c>
      <c r="CP99" s="14">
        <f t="shared" si="54"/>
        <v>4.8449986488051579E-2</v>
      </c>
      <c r="CQ99" s="14">
        <f t="shared" si="54"/>
        <v>6.9729374975871519E-2</v>
      </c>
      <c r="CR99" s="14">
        <f t="shared" si="54"/>
        <v>9.1981623750144764E-2</v>
      </c>
      <c r="CS99" s="14">
        <f t="shared" si="54"/>
        <v>0.10991004902906999</v>
      </c>
      <c r="CT99" s="14">
        <f t="shared" si="54"/>
        <v>0.13378373161409876</v>
      </c>
      <c r="CU99" s="14">
        <f t="shared" si="51"/>
        <v>0.15841408331081341</v>
      </c>
      <c r="CV99" s="14">
        <f t="shared" si="51"/>
        <v>0.18373161409875305</v>
      </c>
      <c r="CW99" s="14">
        <f t="shared" si="34"/>
        <v>0.20399953673319693</v>
      </c>
      <c r="CX99" s="14">
        <f t="shared" si="34"/>
        <v>0</v>
      </c>
      <c r="CY99" s="14">
        <f t="shared" si="34"/>
        <v>0</v>
      </c>
      <c r="CZ99" s="14">
        <f t="shared" si="34"/>
        <v>0</v>
      </c>
      <c r="DA99" s="14">
        <f t="shared" si="34"/>
        <v>0</v>
      </c>
      <c r="DB99" s="14">
        <f t="shared" si="34"/>
        <v>0</v>
      </c>
      <c r="DC99" s="14">
        <f t="shared" si="34"/>
        <v>0</v>
      </c>
      <c r="DD99" s="14">
        <f t="shared" si="34"/>
        <v>0</v>
      </c>
      <c r="DE99" s="14">
        <f t="shared" si="34"/>
        <v>0</v>
      </c>
      <c r="DF99" s="14">
        <f t="shared" si="34"/>
        <v>0</v>
      </c>
      <c r="DG99" s="14">
        <f t="shared" si="34"/>
        <v>0</v>
      </c>
      <c r="DH99" s="14">
        <f t="shared" si="34"/>
        <v>0</v>
      </c>
      <c r="DI99" s="14">
        <f t="shared" si="34"/>
        <v>0</v>
      </c>
      <c r="DJ99" s="14">
        <f t="shared" si="34"/>
        <v>0</v>
      </c>
      <c r="DK99" s="14">
        <f t="shared" si="34"/>
        <v>0</v>
      </c>
      <c r="DL99" s="14">
        <f t="shared" si="34"/>
        <v>0</v>
      </c>
      <c r="DM99" s="14">
        <f t="shared" si="55"/>
        <v>0</v>
      </c>
      <c r="DN99" s="14">
        <f t="shared" si="55"/>
        <v>0</v>
      </c>
      <c r="DO99" s="14">
        <f t="shared" si="55"/>
        <v>0</v>
      </c>
      <c r="DP99" s="14">
        <f t="shared" si="55"/>
        <v>0</v>
      </c>
      <c r="DQ99" s="14">
        <f t="shared" si="52"/>
        <v>0</v>
      </c>
      <c r="DR99" s="14">
        <f t="shared" si="52"/>
        <v>0</v>
      </c>
      <c r="DS99" s="14">
        <f t="shared" si="32"/>
        <v>0</v>
      </c>
      <c r="DT99" s="14">
        <f t="shared" si="32"/>
        <v>0</v>
      </c>
      <c r="DU99" s="14">
        <f t="shared" si="32"/>
        <v>0</v>
      </c>
      <c r="DV99" s="14">
        <f t="shared" si="32"/>
        <v>0</v>
      </c>
      <c r="DW99" s="14">
        <f t="shared" si="32"/>
        <v>0</v>
      </c>
      <c r="DX99" s="14">
        <f t="shared" si="32"/>
        <v>0</v>
      </c>
      <c r="DY99" s="14">
        <f t="shared" si="32"/>
        <v>0</v>
      </c>
      <c r="DZ99" s="14">
        <f t="shared" si="15"/>
        <v>1</v>
      </c>
    </row>
    <row r="100" spans="2:130">
      <c r="B100" s="15"/>
      <c r="C100" s="18">
        <v>2034</v>
      </c>
      <c r="D100" s="25"/>
      <c r="E100" s="25"/>
      <c r="F100" s="25"/>
      <c r="G100" s="25"/>
      <c r="H100" s="25"/>
      <c r="I100" s="25"/>
      <c r="J100" s="25"/>
      <c r="K100" s="25"/>
      <c r="L100" s="25"/>
      <c r="M100" s="25"/>
      <c r="N100" s="25"/>
      <c r="O100" s="25"/>
      <c r="P100" s="25"/>
      <c r="Q100" s="25"/>
      <c r="R100" s="25">
        <f t="shared" si="33"/>
        <v>0</v>
      </c>
      <c r="S100" s="25">
        <f t="shared" si="35"/>
        <v>0</v>
      </c>
      <c r="T100" s="25">
        <f t="shared" si="36"/>
        <v>0</v>
      </c>
      <c r="U100" s="25">
        <f t="shared" si="37"/>
        <v>0</v>
      </c>
      <c r="V100" s="25">
        <f t="shared" si="38"/>
        <v>0</v>
      </c>
      <c r="W100" s="25">
        <f t="shared" si="39"/>
        <v>0</v>
      </c>
      <c r="X100" s="25">
        <f t="shared" si="40"/>
        <v>0</v>
      </c>
      <c r="Y100" s="25">
        <f t="shared" si="41"/>
        <v>0</v>
      </c>
      <c r="Z100" s="25">
        <f t="shared" si="42"/>
        <v>0</v>
      </c>
      <c r="AA100" s="25">
        <f t="shared" si="43"/>
        <v>0</v>
      </c>
      <c r="AB100" s="25">
        <f t="shared" si="44"/>
        <v>0</v>
      </c>
      <c r="AC100" s="25">
        <f t="shared" si="45"/>
        <v>0</v>
      </c>
      <c r="AD100" s="25">
        <f t="shared" si="46"/>
        <v>3386.625</v>
      </c>
      <c r="AE100" s="25">
        <f t="shared" si="47"/>
        <v>4467.375</v>
      </c>
      <c r="AF100" s="25">
        <f t="shared" si="48"/>
        <v>5338.125</v>
      </c>
      <c r="AG100" s="25">
        <f t="shared" si="49"/>
        <v>6497.625</v>
      </c>
      <c r="AH100" s="25">
        <f t="shared" si="53"/>
        <v>7693.875</v>
      </c>
      <c r="AI100" s="25">
        <f t="shared" si="56"/>
        <v>8923.5</v>
      </c>
      <c r="AJ100" s="25">
        <f t="shared" ref="AJ100:AJ118" si="57">VLOOKUP($C$98,$D$3:$K$63,$A$68,0)*(B68-B67)</f>
        <v>9907.875</v>
      </c>
      <c r="AK100" s="25">
        <f>VLOOKUP($C$99,$D$3:$K$63,$A$68,0)*(B67-B66)</f>
        <v>11189.625</v>
      </c>
      <c r="AL100" s="25">
        <f>VLOOKUP($C$100,$D$3:$K$63,$A$68,0)*B66</f>
        <v>0</v>
      </c>
      <c r="AM100" s="25"/>
      <c r="AN100" s="25"/>
      <c r="AO100" s="25"/>
      <c r="AP100" s="25"/>
      <c r="AQ100" s="25"/>
      <c r="AR100" s="25"/>
      <c r="AS100" s="25"/>
      <c r="AT100" s="25"/>
      <c r="AU100" s="25"/>
      <c r="AV100" s="25"/>
      <c r="AW100" s="25"/>
      <c r="AX100" s="25"/>
      <c r="AY100" s="25"/>
      <c r="AZ100" s="25"/>
      <c r="BA100" s="25"/>
      <c r="BB100" s="25"/>
      <c r="BC100" s="25"/>
      <c r="BD100" s="25"/>
      <c r="BE100" s="25"/>
      <c r="BF100" s="25"/>
      <c r="BG100" s="25"/>
      <c r="BH100" s="25"/>
      <c r="BI100" s="25"/>
      <c r="BJ100" s="25"/>
      <c r="BK100" s="25"/>
      <c r="BL100" s="25"/>
      <c r="BM100" s="21">
        <f t="shared" si="13"/>
        <v>57404.625</v>
      </c>
      <c r="BP100" s="18">
        <v>2034</v>
      </c>
      <c r="BQ100" s="14">
        <f t="shared" si="50"/>
        <v>0</v>
      </c>
      <c r="BR100" s="14">
        <f t="shared" si="50"/>
        <v>0</v>
      </c>
      <c r="BS100" s="14">
        <f t="shared" si="50"/>
        <v>0</v>
      </c>
      <c r="BT100" s="14">
        <f t="shared" si="50"/>
        <v>0</v>
      </c>
      <c r="BU100" s="14">
        <f t="shared" si="50"/>
        <v>0</v>
      </c>
      <c r="BV100" s="14">
        <f t="shared" si="50"/>
        <v>0</v>
      </c>
      <c r="BW100" s="14">
        <f t="shared" si="50"/>
        <v>0</v>
      </c>
      <c r="BX100" s="14">
        <f t="shared" si="50"/>
        <v>0</v>
      </c>
      <c r="BY100" s="14">
        <f t="shared" si="50"/>
        <v>0</v>
      </c>
      <c r="BZ100" s="14">
        <f t="shared" si="50"/>
        <v>0</v>
      </c>
      <c r="CA100" s="14">
        <f t="shared" si="50"/>
        <v>0</v>
      </c>
      <c r="CB100" s="14">
        <f t="shared" si="50"/>
        <v>0</v>
      </c>
      <c r="CC100" s="14">
        <f t="shared" si="50"/>
        <v>0</v>
      </c>
      <c r="CD100" s="14">
        <f t="shared" si="50"/>
        <v>0</v>
      </c>
      <c r="CE100" s="14">
        <f t="shared" si="50"/>
        <v>0</v>
      </c>
      <c r="CF100" s="14">
        <f t="shared" si="50"/>
        <v>0</v>
      </c>
      <c r="CG100" s="14">
        <f t="shared" si="54"/>
        <v>0</v>
      </c>
      <c r="CH100" s="14">
        <f t="shared" si="54"/>
        <v>0</v>
      </c>
      <c r="CI100" s="14">
        <f t="shared" si="54"/>
        <v>0</v>
      </c>
      <c r="CJ100" s="14">
        <f t="shared" si="54"/>
        <v>0</v>
      </c>
      <c r="CK100" s="14">
        <f t="shared" si="54"/>
        <v>0</v>
      </c>
      <c r="CL100" s="14">
        <f t="shared" si="54"/>
        <v>0</v>
      </c>
      <c r="CM100" s="14">
        <f t="shared" si="54"/>
        <v>0</v>
      </c>
      <c r="CN100" s="14">
        <f t="shared" si="54"/>
        <v>0</v>
      </c>
      <c r="CO100" s="14">
        <f t="shared" si="54"/>
        <v>0</v>
      </c>
      <c r="CP100" s="14">
        <f t="shared" si="54"/>
        <v>0</v>
      </c>
      <c r="CQ100" s="14">
        <f t="shared" si="54"/>
        <v>5.8995681968134102E-2</v>
      </c>
      <c r="CR100" s="14">
        <f t="shared" si="54"/>
        <v>7.782256220644243E-2</v>
      </c>
      <c r="CS100" s="14">
        <f t="shared" si="54"/>
        <v>9.299120062190111E-2</v>
      </c>
      <c r="CT100" s="14">
        <f t="shared" si="54"/>
        <v>0.11318992154377805</v>
      </c>
      <c r="CU100" s="14">
        <f t="shared" si="51"/>
        <v>0.13402883478465369</v>
      </c>
      <c r="CV100" s="14">
        <f t="shared" si="51"/>
        <v>0.15544914717237504</v>
      </c>
      <c r="CW100" s="14">
        <f t="shared" si="34"/>
        <v>0.17259715571698273</v>
      </c>
      <c r="CX100" s="14">
        <f t="shared" si="34"/>
        <v>0.19492549598573286</v>
      </c>
      <c r="CY100" s="14">
        <f t="shared" si="34"/>
        <v>0</v>
      </c>
      <c r="CZ100" s="14">
        <f t="shared" si="34"/>
        <v>0</v>
      </c>
      <c r="DA100" s="14">
        <f t="shared" si="34"/>
        <v>0</v>
      </c>
      <c r="DB100" s="14">
        <f t="shared" si="34"/>
        <v>0</v>
      </c>
      <c r="DC100" s="14">
        <f t="shared" si="34"/>
        <v>0</v>
      </c>
      <c r="DD100" s="14">
        <f t="shared" si="34"/>
        <v>0</v>
      </c>
      <c r="DE100" s="14">
        <f t="shared" si="34"/>
        <v>0</v>
      </c>
      <c r="DF100" s="14">
        <f t="shared" si="34"/>
        <v>0</v>
      </c>
      <c r="DG100" s="14">
        <f t="shared" si="34"/>
        <v>0</v>
      </c>
      <c r="DH100" s="14">
        <f t="shared" si="34"/>
        <v>0</v>
      </c>
      <c r="DI100" s="14">
        <f t="shared" si="34"/>
        <v>0</v>
      </c>
      <c r="DJ100" s="14">
        <f t="shared" si="34"/>
        <v>0</v>
      </c>
      <c r="DK100" s="14">
        <f t="shared" si="34"/>
        <v>0</v>
      </c>
      <c r="DL100" s="14">
        <f t="shared" si="34"/>
        <v>0</v>
      </c>
      <c r="DM100" s="14">
        <f t="shared" si="55"/>
        <v>0</v>
      </c>
      <c r="DN100" s="14">
        <f t="shared" si="55"/>
        <v>0</v>
      </c>
      <c r="DO100" s="14">
        <f t="shared" si="55"/>
        <v>0</v>
      </c>
      <c r="DP100" s="14">
        <f t="shared" si="55"/>
        <v>0</v>
      </c>
      <c r="DQ100" s="14">
        <f t="shared" si="52"/>
        <v>0</v>
      </c>
      <c r="DR100" s="14">
        <f t="shared" si="52"/>
        <v>0</v>
      </c>
      <c r="DS100" s="14">
        <f t="shared" si="32"/>
        <v>0</v>
      </c>
      <c r="DT100" s="14">
        <f t="shared" si="32"/>
        <v>0</v>
      </c>
      <c r="DU100" s="14">
        <f t="shared" si="32"/>
        <v>0</v>
      </c>
      <c r="DV100" s="14">
        <f t="shared" si="32"/>
        <v>0</v>
      </c>
      <c r="DW100" s="14">
        <f t="shared" si="32"/>
        <v>0</v>
      </c>
      <c r="DX100" s="14">
        <f t="shared" si="32"/>
        <v>0</v>
      </c>
      <c r="DY100" s="14">
        <f t="shared" si="32"/>
        <v>0</v>
      </c>
      <c r="DZ100" s="14">
        <f t="shared" si="15"/>
        <v>1</v>
      </c>
    </row>
    <row r="101" spans="2:130">
      <c r="B101" s="15"/>
      <c r="C101" s="18">
        <v>2035</v>
      </c>
      <c r="D101" s="25"/>
      <c r="E101" s="25"/>
      <c r="F101" s="25"/>
      <c r="G101" s="25"/>
      <c r="H101" s="25"/>
      <c r="I101" s="25"/>
      <c r="J101" s="25"/>
      <c r="K101" s="25"/>
      <c r="L101" s="25"/>
      <c r="M101" s="25"/>
      <c r="N101" s="25"/>
      <c r="O101" s="25"/>
      <c r="P101" s="25"/>
      <c r="Q101" s="25"/>
      <c r="R101" s="25"/>
      <c r="S101" s="25">
        <f t="shared" si="35"/>
        <v>0</v>
      </c>
      <c r="T101" s="25">
        <f t="shared" si="36"/>
        <v>0</v>
      </c>
      <c r="U101" s="25">
        <f t="shared" si="37"/>
        <v>0</v>
      </c>
      <c r="V101" s="25">
        <f t="shared" si="38"/>
        <v>0</v>
      </c>
      <c r="W101" s="25">
        <f t="shared" si="39"/>
        <v>0</v>
      </c>
      <c r="X101" s="25">
        <f t="shared" si="40"/>
        <v>0</v>
      </c>
      <c r="Y101" s="25">
        <f t="shared" si="41"/>
        <v>0</v>
      </c>
      <c r="Z101" s="25">
        <f t="shared" si="42"/>
        <v>0</v>
      </c>
      <c r="AA101" s="25">
        <f t="shared" si="43"/>
        <v>0</v>
      </c>
      <c r="AB101" s="25">
        <f t="shared" si="44"/>
        <v>0</v>
      </c>
      <c r="AC101" s="25">
        <f t="shared" si="45"/>
        <v>0</v>
      </c>
      <c r="AD101" s="25">
        <f t="shared" si="46"/>
        <v>0</v>
      </c>
      <c r="AE101" s="25">
        <f t="shared" si="47"/>
        <v>4467.375</v>
      </c>
      <c r="AF101" s="25">
        <f t="shared" si="48"/>
        <v>5338.125</v>
      </c>
      <c r="AG101" s="25">
        <f t="shared" si="49"/>
        <v>6497.625</v>
      </c>
      <c r="AH101" s="25">
        <f t="shared" si="53"/>
        <v>7693.875</v>
      </c>
      <c r="AI101" s="25">
        <f t="shared" si="56"/>
        <v>8923.5</v>
      </c>
      <c r="AJ101" s="25">
        <f t="shared" si="57"/>
        <v>9907.875</v>
      </c>
      <c r="AK101" s="25">
        <f t="shared" ref="AK101:AK119" si="58">VLOOKUP($C$99,$D$3:$K$63,$A$68,0)*(B68-B67)</f>
        <v>11189.625</v>
      </c>
      <c r="AL101" s="25">
        <f>VLOOKUP($C$100,$D$3:$K$63,$A$68,0)*(B67-B66)</f>
        <v>12494.25</v>
      </c>
      <c r="AM101" s="25">
        <f>VLOOKUP($C$101,$D$3:$K$63,$A$68,0)*B66</f>
        <v>0</v>
      </c>
      <c r="AN101" s="25"/>
      <c r="AO101" s="25"/>
      <c r="AP101" s="25"/>
      <c r="AQ101" s="25"/>
      <c r="AR101" s="25"/>
      <c r="AS101" s="25"/>
      <c r="AT101" s="25"/>
      <c r="AU101" s="25"/>
      <c r="AV101" s="25"/>
      <c r="AW101" s="25"/>
      <c r="AX101" s="25"/>
      <c r="AY101" s="25"/>
      <c r="AZ101" s="25"/>
      <c r="BA101" s="25"/>
      <c r="BB101" s="25"/>
      <c r="BC101" s="25"/>
      <c r="BD101" s="25"/>
      <c r="BE101" s="25"/>
      <c r="BF101" s="25"/>
      <c r="BG101" s="25"/>
      <c r="BH101" s="25"/>
      <c r="BI101" s="25"/>
      <c r="BJ101" s="25"/>
      <c r="BK101" s="25"/>
      <c r="BL101" s="25"/>
      <c r="BM101" s="21">
        <f t="shared" si="13"/>
        <v>66512.25</v>
      </c>
      <c r="BP101" s="18">
        <v>2035</v>
      </c>
      <c r="BQ101" s="14">
        <f t="shared" si="50"/>
        <v>0</v>
      </c>
      <c r="BR101" s="14">
        <f t="shared" si="50"/>
        <v>0</v>
      </c>
      <c r="BS101" s="14">
        <f t="shared" si="50"/>
        <v>0</v>
      </c>
      <c r="BT101" s="14">
        <f t="shared" si="50"/>
        <v>0</v>
      </c>
      <c r="BU101" s="14">
        <f t="shared" si="50"/>
        <v>0</v>
      </c>
      <c r="BV101" s="14">
        <f t="shared" si="50"/>
        <v>0</v>
      </c>
      <c r="BW101" s="14">
        <f t="shared" si="50"/>
        <v>0</v>
      </c>
      <c r="BX101" s="14">
        <f t="shared" si="50"/>
        <v>0</v>
      </c>
      <c r="BY101" s="14">
        <f t="shared" si="50"/>
        <v>0</v>
      </c>
      <c r="BZ101" s="14">
        <f t="shared" si="50"/>
        <v>0</v>
      </c>
      <c r="CA101" s="14">
        <f t="shared" si="50"/>
        <v>0</v>
      </c>
      <c r="CB101" s="14">
        <f t="shared" si="50"/>
        <v>0</v>
      </c>
      <c r="CC101" s="14">
        <f t="shared" si="50"/>
        <v>0</v>
      </c>
      <c r="CD101" s="14">
        <f t="shared" si="50"/>
        <v>0</v>
      </c>
      <c r="CE101" s="14">
        <f t="shared" si="50"/>
        <v>0</v>
      </c>
      <c r="CF101" s="14">
        <f t="shared" si="50"/>
        <v>0</v>
      </c>
      <c r="CG101" s="14">
        <f t="shared" si="54"/>
        <v>0</v>
      </c>
      <c r="CH101" s="14">
        <f t="shared" si="54"/>
        <v>0</v>
      </c>
      <c r="CI101" s="14">
        <f t="shared" si="54"/>
        <v>0</v>
      </c>
      <c r="CJ101" s="14">
        <f t="shared" si="54"/>
        <v>0</v>
      </c>
      <c r="CK101" s="14">
        <f t="shared" si="54"/>
        <v>0</v>
      </c>
      <c r="CL101" s="14">
        <f t="shared" si="54"/>
        <v>0</v>
      </c>
      <c r="CM101" s="14">
        <f t="shared" si="54"/>
        <v>0</v>
      </c>
      <c r="CN101" s="14">
        <f t="shared" si="54"/>
        <v>0</v>
      </c>
      <c r="CO101" s="14">
        <f t="shared" si="54"/>
        <v>0</v>
      </c>
      <c r="CP101" s="14">
        <f t="shared" si="54"/>
        <v>0</v>
      </c>
      <c r="CQ101" s="14">
        <f t="shared" si="54"/>
        <v>0</v>
      </c>
      <c r="CR101" s="14">
        <f t="shared" si="54"/>
        <v>6.7166198707756836E-2</v>
      </c>
      <c r="CS101" s="14">
        <f t="shared" si="54"/>
        <v>8.02577720645445E-2</v>
      </c>
      <c r="CT101" s="14">
        <f t="shared" si="54"/>
        <v>9.7690650970309975E-2</v>
      </c>
      <c r="CU101" s="14">
        <f t="shared" si="51"/>
        <v>0.11567605967321809</v>
      </c>
      <c r="CV101" s="14">
        <f t="shared" si="51"/>
        <v>0.13416325564087819</v>
      </c>
      <c r="CW101" s="14">
        <f t="shared" si="34"/>
        <v>0.1489631609214844</v>
      </c>
      <c r="CX101" s="14">
        <f t="shared" si="34"/>
        <v>0.16823404711162229</v>
      </c>
      <c r="CY101" s="14">
        <f t="shared" si="34"/>
        <v>0.18784885491018571</v>
      </c>
      <c r="CZ101" s="14">
        <f t="shared" si="34"/>
        <v>0</v>
      </c>
      <c r="DA101" s="14">
        <f t="shared" si="34"/>
        <v>0</v>
      </c>
      <c r="DB101" s="14">
        <f t="shared" si="34"/>
        <v>0</v>
      </c>
      <c r="DC101" s="14">
        <f t="shared" si="34"/>
        <v>0</v>
      </c>
      <c r="DD101" s="14">
        <f t="shared" si="34"/>
        <v>0</v>
      </c>
      <c r="DE101" s="14">
        <f t="shared" si="34"/>
        <v>0</v>
      </c>
      <c r="DF101" s="14">
        <f t="shared" si="34"/>
        <v>0</v>
      </c>
      <c r="DG101" s="14">
        <f t="shared" si="34"/>
        <v>0</v>
      </c>
      <c r="DH101" s="14">
        <f t="shared" si="34"/>
        <v>0</v>
      </c>
      <c r="DI101" s="14">
        <f t="shared" si="34"/>
        <v>0</v>
      </c>
      <c r="DJ101" s="14">
        <f t="shared" si="34"/>
        <v>0</v>
      </c>
      <c r="DK101" s="14">
        <f t="shared" si="34"/>
        <v>0</v>
      </c>
      <c r="DL101" s="14">
        <f t="shared" si="34"/>
        <v>0</v>
      </c>
      <c r="DM101" s="14">
        <f t="shared" si="55"/>
        <v>0</v>
      </c>
      <c r="DN101" s="14">
        <f t="shared" si="55"/>
        <v>0</v>
      </c>
      <c r="DO101" s="14">
        <f t="shared" si="55"/>
        <v>0</v>
      </c>
      <c r="DP101" s="14">
        <f t="shared" si="55"/>
        <v>0</v>
      </c>
      <c r="DQ101" s="14">
        <f t="shared" si="52"/>
        <v>0</v>
      </c>
      <c r="DR101" s="14">
        <f t="shared" si="52"/>
        <v>0</v>
      </c>
      <c r="DS101" s="14">
        <f t="shared" si="32"/>
        <v>0</v>
      </c>
      <c r="DT101" s="14">
        <f t="shared" si="32"/>
        <v>0</v>
      </c>
      <c r="DU101" s="14">
        <f t="shared" si="32"/>
        <v>0</v>
      </c>
      <c r="DV101" s="14">
        <f t="shared" si="32"/>
        <v>0</v>
      </c>
      <c r="DW101" s="14">
        <f t="shared" si="32"/>
        <v>0</v>
      </c>
      <c r="DX101" s="14">
        <f t="shared" si="32"/>
        <v>0</v>
      </c>
      <c r="DY101" s="14">
        <f t="shared" si="32"/>
        <v>0</v>
      </c>
      <c r="DZ101" s="14">
        <f t="shared" si="15"/>
        <v>1</v>
      </c>
    </row>
    <row r="102" spans="2:130">
      <c r="B102" s="15"/>
      <c r="C102" s="18">
        <v>2036</v>
      </c>
      <c r="D102" s="25"/>
      <c r="E102" s="25"/>
      <c r="F102" s="25"/>
      <c r="G102" s="25"/>
      <c r="H102" s="25"/>
      <c r="I102" s="25"/>
      <c r="J102" s="25"/>
      <c r="K102" s="25"/>
      <c r="L102" s="25"/>
      <c r="M102" s="25"/>
      <c r="N102" s="25"/>
      <c r="O102" s="25"/>
      <c r="P102" s="25"/>
      <c r="Q102" s="25"/>
      <c r="R102" s="25"/>
      <c r="S102" s="25"/>
      <c r="T102" s="25">
        <f t="shared" si="36"/>
        <v>0</v>
      </c>
      <c r="U102" s="25">
        <f t="shared" si="37"/>
        <v>0</v>
      </c>
      <c r="V102" s="25">
        <f t="shared" si="38"/>
        <v>0</v>
      </c>
      <c r="W102" s="25">
        <f t="shared" si="39"/>
        <v>0</v>
      </c>
      <c r="X102" s="25">
        <f t="shared" si="40"/>
        <v>0</v>
      </c>
      <c r="Y102" s="25">
        <f t="shared" si="41"/>
        <v>0</v>
      </c>
      <c r="Z102" s="25">
        <f t="shared" si="42"/>
        <v>0</v>
      </c>
      <c r="AA102" s="25">
        <f t="shared" si="43"/>
        <v>0</v>
      </c>
      <c r="AB102" s="25">
        <f t="shared" si="44"/>
        <v>0</v>
      </c>
      <c r="AC102" s="25">
        <f t="shared" si="45"/>
        <v>0</v>
      </c>
      <c r="AD102" s="25">
        <f t="shared" si="46"/>
        <v>0</v>
      </c>
      <c r="AE102" s="25">
        <f t="shared" si="47"/>
        <v>0</v>
      </c>
      <c r="AF102" s="25">
        <f t="shared" si="48"/>
        <v>5338.125</v>
      </c>
      <c r="AG102" s="25">
        <f t="shared" si="49"/>
        <v>6497.625</v>
      </c>
      <c r="AH102" s="25">
        <f t="shared" si="53"/>
        <v>7693.875</v>
      </c>
      <c r="AI102" s="25">
        <f t="shared" si="56"/>
        <v>8923.5</v>
      </c>
      <c r="AJ102" s="25">
        <f t="shared" si="57"/>
        <v>9907.875</v>
      </c>
      <c r="AK102" s="25">
        <f t="shared" si="58"/>
        <v>11189.625</v>
      </c>
      <c r="AL102" s="25">
        <f t="shared" ref="AL102:AL120" si="59">VLOOKUP($C$100,$D$3:$K$63,$A$68,0)*(B68-B67)</f>
        <v>12494.25</v>
      </c>
      <c r="AM102" s="25">
        <f>VLOOKUP($C$101,$D$3:$K$63,$A$68,0)*(B67-B66)</f>
        <v>13818.375</v>
      </c>
      <c r="AN102" s="25">
        <f>VLOOKUP($C$102,$D$3:$K$63,$A$68,0)*B66</f>
        <v>0</v>
      </c>
      <c r="AO102" s="25"/>
      <c r="AP102" s="25"/>
      <c r="AQ102" s="25"/>
      <c r="AR102" s="25"/>
      <c r="AS102" s="25"/>
      <c r="AT102" s="25"/>
      <c r="AU102" s="25"/>
      <c r="AV102" s="25"/>
      <c r="AW102" s="25"/>
      <c r="AX102" s="25"/>
      <c r="AY102" s="25"/>
      <c r="AZ102" s="25"/>
      <c r="BA102" s="25"/>
      <c r="BB102" s="25"/>
      <c r="BC102" s="25"/>
      <c r="BD102" s="25"/>
      <c r="BE102" s="25"/>
      <c r="BF102" s="25"/>
      <c r="BG102" s="25"/>
      <c r="BH102" s="25"/>
      <c r="BI102" s="25"/>
      <c r="BJ102" s="25"/>
      <c r="BK102" s="25"/>
      <c r="BL102" s="25"/>
      <c r="BM102" s="21">
        <f t="shared" si="13"/>
        <v>75863.25</v>
      </c>
      <c r="BP102" s="18">
        <v>2036</v>
      </c>
      <c r="BQ102" s="14">
        <f t="shared" si="50"/>
        <v>0</v>
      </c>
      <c r="BR102" s="14">
        <f t="shared" si="50"/>
        <v>0</v>
      </c>
      <c r="BS102" s="14">
        <f t="shared" si="50"/>
        <v>0</v>
      </c>
      <c r="BT102" s="14">
        <f t="shared" si="50"/>
        <v>0</v>
      </c>
      <c r="BU102" s="14">
        <f t="shared" si="50"/>
        <v>0</v>
      </c>
      <c r="BV102" s="14">
        <f t="shared" si="50"/>
        <v>0</v>
      </c>
      <c r="BW102" s="14">
        <f t="shared" si="50"/>
        <v>0</v>
      </c>
      <c r="BX102" s="14">
        <f t="shared" si="50"/>
        <v>0</v>
      </c>
      <c r="BY102" s="14">
        <f t="shared" si="50"/>
        <v>0</v>
      </c>
      <c r="BZ102" s="14">
        <f t="shared" si="50"/>
        <v>0</v>
      </c>
      <c r="CA102" s="14">
        <f t="shared" si="50"/>
        <v>0</v>
      </c>
      <c r="CB102" s="14">
        <f t="shared" si="50"/>
        <v>0</v>
      </c>
      <c r="CC102" s="14">
        <f t="shared" si="50"/>
        <v>0</v>
      </c>
      <c r="CD102" s="14">
        <f t="shared" si="50"/>
        <v>0</v>
      </c>
      <c r="CE102" s="14">
        <f t="shared" si="50"/>
        <v>0</v>
      </c>
      <c r="CF102" s="14">
        <f t="shared" si="50"/>
        <v>0</v>
      </c>
      <c r="CG102" s="14">
        <f t="shared" si="54"/>
        <v>0</v>
      </c>
      <c r="CH102" s="14">
        <f t="shared" si="54"/>
        <v>0</v>
      </c>
      <c r="CI102" s="14">
        <f t="shared" si="54"/>
        <v>0</v>
      </c>
      <c r="CJ102" s="14">
        <f t="shared" si="54"/>
        <v>0</v>
      </c>
      <c r="CK102" s="14">
        <f t="shared" si="54"/>
        <v>0</v>
      </c>
      <c r="CL102" s="14">
        <f t="shared" si="54"/>
        <v>0</v>
      </c>
      <c r="CM102" s="14">
        <f t="shared" si="54"/>
        <v>0</v>
      </c>
      <c r="CN102" s="14">
        <f t="shared" si="54"/>
        <v>0</v>
      </c>
      <c r="CO102" s="14">
        <f t="shared" si="54"/>
        <v>0</v>
      </c>
      <c r="CP102" s="14">
        <f t="shared" si="54"/>
        <v>0</v>
      </c>
      <c r="CQ102" s="14">
        <f t="shared" si="54"/>
        <v>0</v>
      </c>
      <c r="CR102" s="14">
        <f t="shared" si="54"/>
        <v>0</v>
      </c>
      <c r="CS102" s="14">
        <f t="shared" si="54"/>
        <v>7.0365097725183137E-2</v>
      </c>
      <c r="CT102" s="14">
        <f t="shared" si="54"/>
        <v>8.5649177961661285E-2</v>
      </c>
      <c r="CU102" s="14">
        <f t="shared" si="51"/>
        <v>0.10141768247471603</v>
      </c>
      <c r="CV102" s="14">
        <f t="shared" si="51"/>
        <v>0.11762612332058012</v>
      </c>
      <c r="CW102" s="14">
        <f t="shared" si="34"/>
        <v>0.13060177358602484</v>
      </c>
      <c r="CX102" s="14">
        <f t="shared" si="34"/>
        <v>0.14749730600784966</v>
      </c>
      <c r="CY102" s="14">
        <f t="shared" si="34"/>
        <v>0.16469436782631908</v>
      </c>
      <c r="CZ102" s="14">
        <f t="shared" si="34"/>
        <v>0.18214847109766585</v>
      </c>
      <c r="DA102" s="14">
        <f t="shared" si="34"/>
        <v>0</v>
      </c>
      <c r="DB102" s="14">
        <f t="shared" si="34"/>
        <v>0</v>
      </c>
      <c r="DC102" s="14">
        <f t="shared" si="34"/>
        <v>0</v>
      </c>
      <c r="DD102" s="14">
        <f t="shared" si="34"/>
        <v>0</v>
      </c>
      <c r="DE102" s="14">
        <f t="shared" si="34"/>
        <v>0</v>
      </c>
      <c r="DF102" s="14">
        <f t="shared" si="34"/>
        <v>0</v>
      </c>
      <c r="DG102" s="14">
        <f t="shared" si="34"/>
        <v>0</v>
      </c>
      <c r="DH102" s="14">
        <f t="shared" si="34"/>
        <v>0</v>
      </c>
      <c r="DI102" s="14">
        <f t="shared" si="34"/>
        <v>0</v>
      </c>
      <c r="DJ102" s="14">
        <f t="shared" si="34"/>
        <v>0</v>
      </c>
      <c r="DK102" s="14">
        <f t="shared" si="34"/>
        <v>0</v>
      </c>
      <c r="DL102" s="14">
        <f t="shared" si="34"/>
        <v>0</v>
      </c>
      <c r="DM102" s="14">
        <f t="shared" si="55"/>
        <v>0</v>
      </c>
      <c r="DN102" s="14">
        <f t="shared" si="55"/>
        <v>0</v>
      </c>
      <c r="DO102" s="14">
        <f t="shared" si="55"/>
        <v>0</v>
      </c>
      <c r="DP102" s="14">
        <f t="shared" si="55"/>
        <v>0</v>
      </c>
      <c r="DQ102" s="14">
        <f t="shared" si="52"/>
        <v>0</v>
      </c>
      <c r="DR102" s="14">
        <f t="shared" si="52"/>
        <v>0</v>
      </c>
      <c r="DS102" s="14">
        <f t="shared" si="32"/>
        <v>0</v>
      </c>
      <c r="DT102" s="14">
        <f t="shared" si="32"/>
        <v>0</v>
      </c>
      <c r="DU102" s="14">
        <f t="shared" si="32"/>
        <v>0</v>
      </c>
      <c r="DV102" s="14">
        <f t="shared" si="32"/>
        <v>0</v>
      </c>
      <c r="DW102" s="14">
        <f t="shared" si="32"/>
        <v>0</v>
      </c>
      <c r="DX102" s="14">
        <f t="shared" si="32"/>
        <v>0</v>
      </c>
      <c r="DY102" s="14">
        <f t="shared" si="32"/>
        <v>0</v>
      </c>
      <c r="DZ102" s="14">
        <f t="shared" si="15"/>
        <v>1</v>
      </c>
    </row>
    <row r="103" spans="2:130">
      <c r="B103" s="15"/>
      <c r="C103" s="18">
        <v>2037</v>
      </c>
      <c r="D103" s="25"/>
      <c r="E103" s="25"/>
      <c r="F103" s="25"/>
      <c r="G103" s="25"/>
      <c r="H103" s="25"/>
      <c r="I103" s="25"/>
      <c r="J103" s="25"/>
      <c r="K103" s="25"/>
      <c r="L103" s="25"/>
      <c r="M103" s="25"/>
      <c r="N103" s="25"/>
      <c r="O103" s="25"/>
      <c r="P103" s="25"/>
      <c r="Q103" s="25"/>
      <c r="R103" s="25"/>
      <c r="S103" s="25"/>
      <c r="T103" s="25"/>
      <c r="U103" s="25">
        <f t="shared" si="37"/>
        <v>0</v>
      </c>
      <c r="V103" s="25">
        <f t="shared" si="38"/>
        <v>0</v>
      </c>
      <c r="W103" s="25">
        <f t="shared" si="39"/>
        <v>0</v>
      </c>
      <c r="X103" s="25">
        <f t="shared" si="40"/>
        <v>0</v>
      </c>
      <c r="Y103" s="25">
        <f t="shared" si="41"/>
        <v>0</v>
      </c>
      <c r="Z103" s="25">
        <f t="shared" si="42"/>
        <v>0</v>
      </c>
      <c r="AA103" s="25">
        <f t="shared" si="43"/>
        <v>0</v>
      </c>
      <c r="AB103" s="25">
        <f t="shared" si="44"/>
        <v>0</v>
      </c>
      <c r="AC103" s="25">
        <f t="shared" si="45"/>
        <v>0</v>
      </c>
      <c r="AD103" s="25">
        <f t="shared" si="46"/>
        <v>0</v>
      </c>
      <c r="AE103" s="25">
        <f t="shared" si="47"/>
        <v>0</v>
      </c>
      <c r="AF103" s="25">
        <f t="shared" si="48"/>
        <v>0</v>
      </c>
      <c r="AG103" s="25">
        <f t="shared" si="49"/>
        <v>6497.625</v>
      </c>
      <c r="AH103" s="25">
        <f t="shared" si="53"/>
        <v>7693.875</v>
      </c>
      <c r="AI103" s="25">
        <f t="shared" si="56"/>
        <v>8923.5</v>
      </c>
      <c r="AJ103" s="25">
        <f t="shared" si="57"/>
        <v>9907.875</v>
      </c>
      <c r="AK103" s="25">
        <f t="shared" si="58"/>
        <v>11189.625</v>
      </c>
      <c r="AL103" s="25">
        <f t="shared" si="59"/>
        <v>12494.25</v>
      </c>
      <c r="AM103" s="25">
        <f t="shared" ref="AM103:AM121" si="60">VLOOKUP($C$101,$D$3:$K$63,$A$68,0)*(B68-B67)</f>
        <v>13818.375</v>
      </c>
      <c r="AN103" s="25">
        <f>VLOOKUP($C$102,$D$3:$K$63,$A$68,0)*(B67-B66)</f>
        <v>13992.375</v>
      </c>
      <c r="AO103" s="25">
        <f>VLOOKUP($C$103,$D$3:$K$63,$A$68,0)*B66</f>
        <v>0</v>
      </c>
      <c r="AP103" s="25"/>
      <c r="AQ103" s="25"/>
      <c r="AR103" s="25"/>
      <c r="AS103" s="25"/>
      <c r="AT103" s="25"/>
      <c r="AU103" s="25"/>
      <c r="AV103" s="25"/>
      <c r="AW103" s="25"/>
      <c r="AX103" s="25"/>
      <c r="AY103" s="25"/>
      <c r="AZ103" s="25"/>
      <c r="BA103" s="25"/>
      <c r="BB103" s="25"/>
      <c r="BC103" s="25"/>
      <c r="BD103" s="25"/>
      <c r="BE103" s="25"/>
      <c r="BF103" s="25"/>
      <c r="BG103" s="25"/>
      <c r="BH103" s="25"/>
      <c r="BI103" s="25"/>
      <c r="BJ103" s="25"/>
      <c r="BK103" s="25"/>
      <c r="BL103" s="25"/>
      <c r="BM103" s="21">
        <f t="shared" si="13"/>
        <v>84517.5</v>
      </c>
      <c r="BP103" s="18">
        <v>2037</v>
      </c>
      <c r="BQ103" s="14">
        <f t="shared" si="50"/>
        <v>0</v>
      </c>
      <c r="BR103" s="14">
        <f t="shared" si="50"/>
        <v>0</v>
      </c>
      <c r="BS103" s="14">
        <f t="shared" si="50"/>
        <v>0</v>
      </c>
      <c r="BT103" s="14">
        <f t="shared" si="50"/>
        <v>0</v>
      </c>
      <c r="BU103" s="14">
        <f t="shared" si="50"/>
        <v>0</v>
      </c>
      <c r="BV103" s="14">
        <f t="shared" si="50"/>
        <v>0</v>
      </c>
      <c r="BW103" s="14">
        <f t="shared" si="50"/>
        <v>0</v>
      </c>
      <c r="BX103" s="14">
        <f t="shared" si="50"/>
        <v>0</v>
      </c>
      <c r="BY103" s="14">
        <f t="shared" si="50"/>
        <v>0</v>
      </c>
      <c r="BZ103" s="14">
        <f t="shared" si="50"/>
        <v>0</v>
      </c>
      <c r="CA103" s="14">
        <f t="shared" si="50"/>
        <v>0</v>
      </c>
      <c r="CB103" s="14">
        <f t="shared" si="50"/>
        <v>0</v>
      </c>
      <c r="CC103" s="14">
        <f t="shared" si="50"/>
        <v>0</v>
      </c>
      <c r="CD103" s="14">
        <f t="shared" si="50"/>
        <v>0</v>
      </c>
      <c r="CE103" s="14">
        <f t="shared" si="50"/>
        <v>0</v>
      </c>
      <c r="CF103" s="14">
        <f t="shared" si="50"/>
        <v>0</v>
      </c>
      <c r="CG103" s="14">
        <f t="shared" si="54"/>
        <v>0</v>
      </c>
      <c r="CH103" s="14">
        <f t="shared" si="54"/>
        <v>0</v>
      </c>
      <c r="CI103" s="14">
        <f t="shared" si="54"/>
        <v>0</v>
      </c>
      <c r="CJ103" s="14">
        <f t="shared" si="54"/>
        <v>0</v>
      </c>
      <c r="CK103" s="14">
        <f t="shared" si="54"/>
        <v>0</v>
      </c>
      <c r="CL103" s="14">
        <f t="shared" si="54"/>
        <v>0</v>
      </c>
      <c r="CM103" s="14">
        <f t="shared" si="54"/>
        <v>0</v>
      </c>
      <c r="CN103" s="14">
        <f t="shared" si="54"/>
        <v>0</v>
      </c>
      <c r="CO103" s="14">
        <f t="shared" si="54"/>
        <v>0</v>
      </c>
      <c r="CP103" s="14">
        <f t="shared" si="54"/>
        <v>0</v>
      </c>
      <c r="CQ103" s="14">
        <f t="shared" si="54"/>
        <v>0</v>
      </c>
      <c r="CR103" s="14">
        <f t="shared" si="54"/>
        <v>0</v>
      </c>
      <c r="CS103" s="14">
        <f t="shared" si="54"/>
        <v>0</v>
      </c>
      <c r="CT103" s="14">
        <f t="shared" si="54"/>
        <v>7.687904871772118E-2</v>
      </c>
      <c r="CU103" s="14">
        <f t="shared" si="51"/>
        <v>9.1032922175880729E-2</v>
      </c>
      <c r="CV103" s="14">
        <f t="shared" si="51"/>
        <v>0.10558168426657201</v>
      </c>
      <c r="CW103" s="14">
        <f t="shared" si="34"/>
        <v>0.11722868045079421</v>
      </c>
      <c r="CX103" s="14">
        <f t="shared" si="34"/>
        <v>0.13239417872038337</v>
      </c>
      <c r="CY103" s="14">
        <f t="shared" si="34"/>
        <v>0.14783033099653917</v>
      </c>
      <c r="CZ103" s="14">
        <f t="shared" si="34"/>
        <v>0.16349720472091578</v>
      </c>
      <c r="DA103" s="14">
        <f t="shared" si="34"/>
        <v>0.16555594995119355</v>
      </c>
      <c r="DB103" s="14">
        <f t="shared" si="34"/>
        <v>0</v>
      </c>
      <c r="DC103" s="14">
        <f t="shared" si="34"/>
        <v>0</v>
      </c>
      <c r="DD103" s="14">
        <f t="shared" si="34"/>
        <v>0</v>
      </c>
      <c r="DE103" s="14">
        <f t="shared" si="34"/>
        <v>0</v>
      </c>
      <c r="DF103" s="14">
        <f t="shared" si="34"/>
        <v>0</v>
      </c>
      <c r="DG103" s="14">
        <f t="shared" si="34"/>
        <v>0</v>
      </c>
      <c r="DH103" s="14">
        <f t="shared" si="34"/>
        <v>0</v>
      </c>
      <c r="DI103" s="14">
        <f t="shared" si="34"/>
        <v>0</v>
      </c>
      <c r="DJ103" s="14">
        <f t="shared" si="34"/>
        <v>0</v>
      </c>
      <c r="DK103" s="14">
        <f t="shared" si="34"/>
        <v>0</v>
      </c>
      <c r="DL103" s="14">
        <f t="shared" si="34"/>
        <v>0</v>
      </c>
      <c r="DM103" s="14">
        <f t="shared" si="55"/>
        <v>0</v>
      </c>
      <c r="DN103" s="14">
        <f t="shared" si="55"/>
        <v>0</v>
      </c>
      <c r="DO103" s="14">
        <f t="shared" si="55"/>
        <v>0</v>
      </c>
      <c r="DP103" s="14">
        <f t="shared" si="55"/>
        <v>0</v>
      </c>
      <c r="DQ103" s="14">
        <f t="shared" si="52"/>
        <v>0</v>
      </c>
      <c r="DR103" s="14">
        <f t="shared" si="52"/>
        <v>0</v>
      </c>
      <c r="DS103" s="14">
        <f t="shared" si="32"/>
        <v>0</v>
      </c>
      <c r="DT103" s="14">
        <f t="shared" si="32"/>
        <v>0</v>
      </c>
      <c r="DU103" s="14">
        <f t="shared" si="32"/>
        <v>0</v>
      </c>
      <c r="DV103" s="14">
        <f t="shared" si="32"/>
        <v>0</v>
      </c>
      <c r="DW103" s="14">
        <f t="shared" si="32"/>
        <v>0</v>
      </c>
      <c r="DX103" s="14">
        <f t="shared" si="32"/>
        <v>0</v>
      </c>
      <c r="DY103" s="14">
        <f t="shared" si="32"/>
        <v>0</v>
      </c>
      <c r="DZ103" s="14">
        <f t="shared" si="15"/>
        <v>1</v>
      </c>
    </row>
    <row r="104" spans="2:130">
      <c r="B104" s="15"/>
      <c r="C104" s="18">
        <v>2038</v>
      </c>
      <c r="D104" s="25"/>
      <c r="E104" s="25"/>
      <c r="F104" s="25"/>
      <c r="G104" s="25"/>
      <c r="H104" s="25"/>
      <c r="I104" s="25"/>
      <c r="J104" s="25"/>
      <c r="K104" s="25"/>
      <c r="L104" s="25"/>
      <c r="M104" s="25"/>
      <c r="N104" s="25"/>
      <c r="O104" s="25"/>
      <c r="P104" s="25"/>
      <c r="Q104" s="25"/>
      <c r="R104" s="25"/>
      <c r="S104" s="25"/>
      <c r="T104" s="25"/>
      <c r="U104" s="25"/>
      <c r="V104" s="25">
        <f t="shared" si="38"/>
        <v>0</v>
      </c>
      <c r="W104" s="25">
        <f t="shared" si="39"/>
        <v>0</v>
      </c>
      <c r="X104" s="25">
        <f t="shared" si="40"/>
        <v>0</v>
      </c>
      <c r="Y104" s="25">
        <f t="shared" si="41"/>
        <v>0</v>
      </c>
      <c r="Z104" s="25">
        <f t="shared" si="42"/>
        <v>0</v>
      </c>
      <c r="AA104" s="25">
        <f t="shared" si="43"/>
        <v>0</v>
      </c>
      <c r="AB104" s="25">
        <f t="shared" si="44"/>
        <v>0</v>
      </c>
      <c r="AC104" s="25">
        <f t="shared" si="45"/>
        <v>0</v>
      </c>
      <c r="AD104" s="25">
        <f t="shared" si="46"/>
        <v>0</v>
      </c>
      <c r="AE104" s="25">
        <f t="shared" si="47"/>
        <v>0</v>
      </c>
      <c r="AF104" s="25">
        <f t="shared" si="48"/>
        <v>0</v>
      </c>
      <c r="AG104" s="25">
        <f t="shared" si="49"/>
        <v>0</v>
      </c>
      <c r="AH104" s="25">
        <f t="shared" si="53"/>
        <v>7693.875</v>
      </c>
      <c r="AI104" s="25">
        <f t="shared" si="56"/>
        <v>8923.5</v>
      </c>
      <c r="AJ104" s="25">
        <f t="shared" si="57"/>
        <v>9907.875</v>
      </c>
      <c r="AK104" s="25">
        <f t="shared" si="58"/>
        <v>11189.625</v>
      </c>
      <c r="AL104" s="25">
        <f t="shared" si="59"/>
        <v>12494.25</v>
      </c>
      <c r="AM104" s="25">
        <f t="shared" si="60"/>
        <v>13818.375</v>
      </c>
      <c r="AN104" s="25">
        <f t="shared" ref="AN104:AN122" si="61">VLOOKUP($C$102,$D$3:$K$63,$A$68,0)*(B68-B67)</f>
        <v>13992.375</v>
      </c>
      <c r="AO104" s="25">
        <f>VLOOKUP($C$103,$D$3:$K$63,$A$68,0)*(B67-B66)</f>
        <v>14152.125</v>
      </c>
      <c r="AP104" s="25">
        <f>VLOOKUP($C$104,$D$3:$K$63,$A$68,0)*B66</f>
        <v>0</v>
      </c>
      <c r="AQ104" s="25"/>
      <c r="AR104" s="25"/>
      <c r="AS104" s="25"/>
      <c r="AT104" s="25"/>
      <c r="AU104" s="25"/>
      <c r="AV104" s="25"/>
      <c r="AW104" s="25"/>
      <c r="AX104" s="25"/>
      <c r="AY104" s="25"/>
      <c r="AZ104" s="25"/>
      <c r="BA104" s="25"/>
      <c r="BB104" s="25"/>
      <c r="BC104" s="25"/>
      <c r="BD104" s="25"/>
      <c r="BE104" s="25"/>
      <c r="BF104" s="25"/>
      <c r="BG104" s="25"/>
      <c r="BH104" s="25"/>
      <c r="BI104" s="25"/>
      <c r="BJ104" s="25"/>
      <c r="BK104" s="25"/>
      <c r="BL104" s="25"/>
      <c r="BM104" s="21">
        <f t="shared" si="13"/>
        <v>92172</v>
      </c>
      <c r="BP104" s="18">
        <v>2038</v>
      </c>
      <c r="BQ104" s="14">
        <f t="shared" si="50"/>
        <v>0</v>
      </c>
      <c r="BR104" s="14">
        <f t="shared" si="50"/>
        <v>0</v>
      </c>
      <c r="BS104" s="14">
        <f t="shared" si="50"/>
        <v>0</v>
      </c>
      <c r="BT104" s="14">
        <f t="shared" si="50"/>
        <v>0</v>
      </c>
      <c r="BU104" s="14">
        <f t="shared" si="50"/>
        <v>0</v>
      </c>
      <c r="BV104" s="14">
        <f t="shared" si="50"/>
        <v>0</v>
      </c>
      <c r="BW104" s="14">
        <f t="shared" si="50"/>
        <v>0</v>
      </c>
      <c r="BX104" s="14">
        <f t="shared" si="50"/>
        <v>0</v>
      </c>
      <c r="BY104" s="14">
        <f t="shared" si="50"/>
        <v>0</v>
      </c>
      <c r="BZ104" s="14">
        <f t="shared" si="50"/>
        <v>0</v>
      </c>
      <c r="CA104" s="14">
        <f t="shared" si="50"/>
        <v>0</v>
      </c>
      <c r="CB104" s="14">
        <f t="shared" si="50"/>
        <v>0</v>
      </c>
      <c r="CC104" s="14">
        <f t="shared" si="50"/>
        <v>0</v>
      </c>
      <c r="CD104" s="14">
        <f t="shared" si="50"/>
        <v>0</v>
      </c>
      <c r="CE104" s="14">
        <f t="shared" si="50"/>
        <v>0</v>
      </c>
      <c r="CF104" s="14">
        <f t="shared" si="50"/>
        <v>0</v>
      </c>
      <c r="CG104" s="14">
        <f t="shared" si="54"/>
        <v>0</v>
      </c>
      <c r="CH104" s="14">
        <f t="shared" si="54"/>
        <v>0</v>
      </c>
      <c r="CI104" s="14">
        <f t="shared" si="54"/>
        <v>0</v>
      </c>
      <c r="CJ104" s="14">
        <f t="shared" si="54"/>
        <v>0</v>
      </c>
      <c r="CK104" s="14">
        <f t="shared" si="54"/>
        <v>0</v>
      </c>
      <c r="CL104" s="14">
        <f t="shared" si="54"/>
        <v>0</v>
      </c>
      <c r="CM104" s="14">
        <f t="shared" si="54"/>
        <v>0</v>
      </c>
      <c r="CN104" s="14">
        <f t="shared" si="54"/>
        <v>0</v>
      </c>
      <c r="CO104" s="14">
        <f t="shared" si="54"/>
        <v>0</v>
      </c>
      <c r="CP104" s="14">
        <f t="shared" si="54"/>
        <v>0</v>
      </c>
      <c r="CQ104" s="14">
        <f t="shared" si="54"/>
        <v>0</v>
      </c>
      <c r="CR104" s="14">
        <f t="shared" si="54"/>
        <v>0</v>
      </c>
      <c r="CS104" s="14">
        <f t="shared" si="54"/>
        <v>0</v>
      </c>
      <c r="CT104" s="14">
        <f t="shared" si="54"/>
        <v>0</v>
      </c>
      <c r="CU104" s="14">
        <f t="shared" si="51"/>
        <v>8.3473017836219243E-2</v>
      </c>
      <c r="CV104" s="14">
        <f t="shared" si="51"/>
        <v>9.6813565941934646E-2</v>
      </c>
      <c r="CW104" s="14">
        <f t="shared" si="34"/>
        <v>0.1074933276917068</v>
      </c>
      <c r="CX104" s="14">
        <f t="shared" si="34"/>
        <v>0.12139939461007682</v>
      </c>
      <c r="CY104" s="14">
        <f t="shared" si="34"/>
        <v>0.13555363884910818</v>
      </c>
      <c r="CZ104" s="14">
        <f t="shared" si="34"/>
        <v>0.14991944408280172</v>
      </c>
      <c r="DA104" s="14">
        <f t="shared" si="34"/>
        <v>0.15180721911209477</v>
      </c>
      <c r="DB104" s="14">
        <f t="shared" si="34"/>
        <v>0.15354039187605781</v>
      </c>
      <c r="DC104" s="14">
        <f t="shared" si="34"/>
        <v>0</v>
      </c>
      <c r="DD104" s="14">
        <f t="shared" si="34"/>
        <v>0</v>
      </c>
      <c r="DE104" s="14">
        <f t="shared" si="34"/>
        <v>0</v>
      </c>
      <c r="DF104" s="14">
        <f t="shared" si="34"/>
        <v>0</v>
      </c>
      <c r="DG104" s="14">
        <f t="shared" si="34"/>
        <v>0</v>
      </c>
      <c r="DH104" s="14">
        <f t="shared" si="34"/>
        <v>0</v>
      </c>
      <c r="DI104" s="14">
        <f t="shared" si="34"/>
        <v>0</v>
      </c>
      <c r="DJ104" s="14">
        <f t="shared" si="34"/>
        <v>0</v>
      </c>
      <c r="DK104" s="14">
        <f t="shared" si="34"/>
        <v>0</v>
      </c>
      <c r="DL104" s="14">
        <f t="shared" si="34"/>
        <v>0</v>
      </c>
      <c r="DM104" s="14">
        <f t="shared" si="55"/>
        <v>0</v>
      </c>
      <c r="DN104" s="14">
        <f t="shared" si="55"/>
        <v>0</v>
      </c>
      <c r="DO104" s="14">
        <f t="shared" si="55"/>
        <v>0</v>
      </c>
      <c r="DP104" s="14">
        <f t="shared" si="55"/>
        <v>0</v>
      </c>
      <c r="DQ104" s="14">
        <f t="shared" si="52"/>
        <v>0</v>
      </c>
      <c r="DR104" s="14">
        <f t="shared" si="52"/>
        <v>0</v>
      </c>
      <c r="DS104" s="14">
        <f t="shared" si="32"/>
        <v>0</v>
      </c>
      <c r="DT104" s="14">
        <f t="shared" si="32"/>
        <v>0</v>
      </c>
      <c r="DU104" s="14">
        <f t="shared" si="32"/>
        <v>0</v>
      </c>
      <c r="DV104" s="14">
        <f t="shared" si="32"/>
        <v>0</v>
      </c>
      <c r="DW104" s="14">
        <f t="shared" si="32"/>
        <v>0</v>
      </c>
      <c r="DX104" s="14">
        <f t="shared" si="32"/>
        <v>0</v>
      </c>
      <c r="DY104" s="14">
        <f t="shared" si="32"/>
        <v>0</v>
      </c>
      <c r="DZ104" s="14">
        <f t="shared" si="15"/>
        <v>1</v>
      </c>
    </row>
    <row r="105" spans="2:130">
      <c r="B105" s="15"/>
      <c r="C105" s="18">
        <v>2039</v>
      </c>
      <c r="D105" s="25"/>
      <c r="E105" s="25"/>
      <c r="F105" s="25"/>
      <c r="G105" s="25"/>
      <c r="H105" s="25"/>
      <c r="I105" s="25"/>
      <c r="J105" s="25"/>
      <c r="K105" s="25"/>
      <c r="L105" s="25"/>
      <c r="M105" s="25"/>
      <c r="N105" s="25"/>
      <c r="O105" s="25"/>
      <c r="P105" s="25"/>
      <c r="Q105" s="25"/>
      <c r="R105" s="25"/>
      <c r="S105" s="25"/>
      <c r="T105" s="25"/>
      <c r="U105" s="25"/>
      <c r="V105" s="25"/>
      <c r="W105" s="25">
        <f t="shared" si="39"/>
        <v>0</v>
      </c>
      <c r="X105" s="25">
        <f t="shared" si="40"/>
        <v>0</v>
      </c>
      <c r="Y105" s="25">
        <f t="shared" si="41"/>
        <v>0</v>
      </c>
      <c r="Z105" s="25">
        <f t="shared" si="42"/>
        <v>0</v>
      </c>
      <c r="AA105" s="25">
        <f t="shared" si="43"/>
        <v>0</v>
      </c>
      <c r="AB105" s="25">
        <f t="shared" si="44"/>
        <v>0</v>
      </c>
      <c r="AC105" s="25">
        <f t="shared" si="45"/>
        <v>0</v>
      </c>
      <c r="AD105" s="25">
        <f t="shared" si="46"/>
        <v>0</v>
      </c>
      <c r="AE105" s="25">
        <f t="shared" si="47"/>
        <v>0</v>
      </c>
      <c r="AF105" s="25">
        <f t="shared" si="48"/>
        <v>0</v>
      </c>
      <c r="AG105" s="25">
        <f t="shared" si="49"/>
        <v>0</v>
      </c>
      <c r="AH105" s="25">
        <f t="shared" si="53"/>
        <v>0</v>
      </c>
      <c r="AI105" s="25">
        <f t="shared" si="56"/>
        <v>8923.5</v>
      </c>
      <c r="AJ105" s="25">
        <f t="shared" si="57"/>
        <v>9907.875</v>
      </c>
      <c r="AK105" s="25">
        <f t="shared" si="58"/>
        <v>11189.625</v>
      </c>
      <c r="AL105" s="25">
        <f t="shared" si="59"/>
        <v>12494.25</v>
      </c>
      <c r="AM105" s="25">
        <f t="shared" si="60"/>
        <v>13818.375</v>
      </c>
      <c r="AN105" s="25">
        <f t="shared" si="61"/>
        <v>13992.375</v>
      </c>
      <c r="AO105" s="25">
        <f t="shared" ref="AO105:AO123" si="62">VLOOKUP($C$103,$D$3:$K$63,$A$68,0)*(B68-B67)</f>
        <v>14152.125</v>
      </c>
      <c r="AP105" s="25">
        <f>VLOOKUP($C$104,$D$3:$K$63,$A$68,0)*(B67-B66)</f>
        <v>14297.625</v>
      </c>
      <c r="AQ105" s="25">
        <f>VLOOKUP($C$105,$D$3:$K$63,$A$68,0)*B66</f>
        <v>0</v>
      </c>
      <c r="AR105" s="25"/>
      <c r="AS105" s="25"/>
      <c r="AT105" s="25"/>
      <c r="AU105" s="25"/>
      <c r="AV105" s="25"/>
      <c r="AW105" s="25"/>
      <c r="AX105" s="25"/>
      <c r="AY105" s="25"/>
      <c r="AZ105" s="25"/>
      <c r="BA105" s="25"/>
      <c r="BB105" s="25"/>
      <c r="BC105" s="25"/>
      <c r="BD105" s="25"/>
      <c r="BE105" s="25"/>
      <c r="BF105" s="25"/>
      <c r="BG105" s="25"/>
      <c r="BH105" s="25"/>
      <c r="BI105" s="25"/>
      <c r="BJ105" s="25"/>
      <c r="BK105" s="25"/>
      <c r="BL105" s="25"/>
      <c r="BM105" s="21">
        <f t="shared" si="13"/>
        <v>98775.75</v>
      </c>
      <c r="BP105" s="18">
        <v>2039</v>
      </c>
      <c r="BQ105" s="14">
        <f t="shared" si="50"/>
        <v>0</v>
      </c>
      <c r="BR105" s="14">
        <f t="shared" si="50"/>
        <v>0</v>
      </c>
      <c r="BS105" s="14">
        <f t="shared" si="50"/>
        <v>0</v>
      </c>
      <c r="BT105" s="14">
        <f t="shared" si="50"/>
        <v>0</v>
      </c>
      <c r="BU105" s="14">
        <f t="shared" si="50"/>
        <v>0</v>
      </c>
      <c r="BV105" s="14">
        <f t="shared" si="50"/>
        <v>0</v>
      </c>
      <c r="BW105" s="14">
        <f t="shared" si="50"/>
        <v>0</v>
      </c>
      <c r="BX105" s="14">
        <f t="shared" si="50"/>
        <v>0</v>
      </c>
      <c r="BY105" s="14">
        <f t="shared" si="50"/>
        <v>0</v>
      </c>
      <c r="BZ105" s="14">
        <f t="shared" si="50"/>
        <v>0</v>
      </c>
      <c r="CA105" s="14">
        <f t="shared" si="50"/>
        <v>0</v>
      </c>
      <c r="CB105" s="14">
        <f t="shared" si="50"/>
        <v>0</v>
      </c>
      <c r="CC105" s="14">
        <f t="shared" si="50"/>
        <v>0</v>
      </c>
      <c r="CD105" s="14">
        <f t="shared" si="50"/>
        <v>0</v>
      </c>
      <c r="CE105" s="14">
        <f t="shared" si="50"/>
        <v>0</v>
      </c>
      <c r="CF105" s="14">
        <f t="shared" si="50"/>
        <v>0</v>
      </c>
      <c r="CG105" s="14">
        <f t="shared" si="54"/>
        <v>0</v>
      </c>
      <c r="CH105" s="14">
        <f t="shared" si="54"/>
        <v>0</v>
      </c>
      <c r="CI105" s="14">
        <f t="shared" si="54"/>
        <v>0</v>
      </c>
      <c r="CJ105" s="14">
        <f t="shared" si="54"/>
        <v>0</v>
      </c>
      <c r="CK105" s="14">
        <f t="shared" si="54"/>
        <v>0</v>
      </c>
      <c r="CL105" s="14">
        <f t="shared" si="54"/>
        <v>0</v>
      </c>
      <c r="CM105" s="14">
        <f t="shared" si="54"/>
        <v>0</v>
      </c>
      <c r="CN105" s="14">
        <f t="shared" si="54"/>
        <v>0</v>
      </c>
      <c r="CO105" s="14">
        <f t="shared" si="54"/>
        <v>0</v>
      </c>
      <c r="CP105" s="14">
        <f t="shared" si="54"/>
        <v>0</v>
      </c>
      <c r="CQ105" s="14">
        <f t="shared" si="54"/>
        <v>0</v>
      </c>
      <c r="CR105" s="14">
        <f t="shared" si="54"/>
        <v>0</v>
      </c>
      <c r="CS105" s="14">
        <f t="shared" si="54"/>
        <v>0</v>
      </c>
      <c r="CT105" s="14">
        <f t="shared" si="54"/>
        <v>0</v>
      </c>
      <c r="CU105" s="14">
        <f t="shared" si="51"/>
        <v>0</v>
      </c>
      <c r="CV105" s="14">
        <f t="shared" si="51"/>
        <v>9.0340999688688778E-2</v>
      </c>
      <c r="CW105" s="14">
        <f t="shared" si="34"/>
        <v>0.10030675545364121</v>
      </c>
      <c r="CX105" s="14">
        <f t="shared" si="34"/>
        <v>0.11328311857920594</v>
      </c>
      <c r="CY105" s="14">
        <f t="shared" si="34"/>
        <v>0.12649106688635622</v>
      </c>
      <c r="CZ105" s="14">
        <f t="shared" si="34"/>
        <v>0.13989643206961222</v>
      </c>
      <c r="DA105" s="14">
        <f t="shared" si="34"/>
        <v>0.14165799804101714</v>
      </c>
      <c r="DB105" s="14">
        <f t="shared" si="34"/>
        <v>0.14327529783372944</v>
      </c>
      <c r="DC105" s="14">
        <f>AP105/$BM105</f>
        <v>0.14474833144774907</v>
      </c>
      <c r="DD105" s="14">
        <f t="shared" si="34"/>
        <v>0</v>
      </c>
      <c r="DE105" s="14">
        <f t="shared" si="34"/>
        <v>0</v>
      </c>
      <c r="DF105" s="14">
        <f t="shared" si="34"/>
        <v>0</v>
      </c>
      <c r="DG105" s="14">
        <f t="shared" si="34"/>
        <v>0</v>
      </c>
      <c r="DH105" s="14">
        <f t="shared" si="34"/>
        <v>0</v>
      </c>
      <c r="DI105" s="14">
        <f t="shared" si="34"/>
        <v>0</v>
      </c>
      <c r="DJ105" s="14">
        <f t="shared" si="34"/>
        <v>0</v>
      </c>
      <c r="DK105" s="14">
        <f t="shared" si="34"/>
        <v>0</v>
      </c>
      <c r="DL105" s="14">
        <f t="shared" si="34"/>
        <v>0</v>
      </c>
      <c r="DM105" s="14">
        <f t="shared" si="55"/>
        <v>0</v>
      </c>
      <c r="DN105" s="14">
        <f t="shared" si="55"/>
        <v>0</v>
      </c>
      <c r="DO105" s="14">
        <f t="shared" si="55"/>
        <v>0</v>
      </c>
      <c r="DP105" s="14">
        <f t="shared" si="55"/>
        <v>0</v>
      </c>
      <c r="DQ105" s="14">
        <f t="shared" si="52"/>
        <v>0</v>
      </c>
      <c r="DR105" s="14">
        <f t="shared" si="52"/>
        <v>0</v>
      </c>
      <c r="DS105" s="14">
        <f t="shared" si="32"/>
        <v>0</v>
      </c>
      <c r="DT105" s="14">
        <f t="shared" si="32"/>
        <v>0</v>
      </c>
      <c r="DU105" s="14">
        <f t="shared" si="32"/>
        <v>0</v>
      </c>
      <c r="DV105" s="14">
        <f t="shared" si="32"/>
        <v>0</v>
      </c>
      <c r="DW105" s="14">
        <f t="shared" si="32"/>
        <v>0</v>
      </c>
      <c r="DX105" s="14">
        <f t="shared" si="32"/>
        <v>0</v>
      </c>
      <c r="DY105" s="14">
        <f t="shared" si="32"/>
        <v>0</v>
      </c>
      <c r="DZ105" s="14">
        <f>SUM(BQ105:DY105)</f>
        <v>1.0000000000000002</v>
      </c>
    </row>
    <row r="106" spans="2:130">
      <c r="B106" s="15"/>
      <c r="C106" s="18">
        <v>2040</v>
      </c>
      <c r="D106" s="25"/>
      <c r="E106" s="25"/>
      <c r="F106" s="25"/>
      <c r="G106" s="25"/>
      <c r="H106" s="25"/>
      <c r="I106" s="25"/>
      <c r="J106" s="25"/>
      <c r="K106" s="25"/>
      <c r="L106" s="25"/>
      <c r="M106" s="25"/>
      <c r="N106" s="25"/>
      <c r="O106" s="25"/>
      <c r="P106" s="25"/>
      <c r="Q106" s="25"/>
      <c r="R106" s="25"/>
      <c r="S106" s="25"/>
      <c r="T106" s="25"/>
      <c r="U106" s="25"/>
      <c r="V106" s="25"/>
      <c r="W106" s="25"/>
      <c r="X106" s="25">
        <f t="shared" si="40"/>
        <v>0</v>
      </c>
      <c r="Y106" s="25">
        <f t="shared" si="41"/>
        <v>0</v>
      </c>
      <c r="Z106" s="25">
        <f t="shared" si="42"/>
        <v>0</v>
      </c>
      <c r="AA106" s="25">
        <f t="shared" si="43"/>
        <v>0</v>
      </c>
      <c r="AB106" s="25">
        <f t="shared" si="44"/>
        <v>0</v>
      </c>
      <c r="AC106" s="25">
        <f t="shared" si="45"/>
        <v>0</v>
      </c>
      <c r="AD106" s="25">
        <f t="shared" si="46"/>
        <v>0</v>
      </c>
      <c r="AE106" s="25">
        <f t="shared" si="47"/>
        <v>0</v>
      </c>
      <c r="AF106" s="25">
        <f t="shared" si="48"/>
        <v>0</v>
      </c>
      <c r="AG106" s="25">
        <f t="shared" si="49"/>
        <v>0</v>
      </c>
      <c r="AH106" s="25">
        <f t="shared" si="53"/>
        <v>0</v>
      </c>
      <c r="AI106" s="25">
        <f t="shared" si="56"/>
        <v>0</v>
      </c>
      <c r="AJ106" s="25">
        <f t="shared" si="57"/>
        <v>9907.875</v>
      </c>
      <c r="AK106" s="25">
        <f t="shared" si="58"/>
        <v>11189.625</v>
      </c>
      <c r="AL106" s="25">
        <f t="shared" si="59"/>
        <v>12494.25</v>
      </c>
      <c r="AM106" s="25">
        <f t="shared" si="60"/>
        <v>13818.375</v>
      </c>
      <c r="AN106" s="25">
        <f t="shared" si="61"/>
        <v>13992.375</v>
      </c>
      <c r="AO106" s="25">
        <f t="shared" si="62"/>
        <v>14152.125</v>
      </c>
      <c r="AP106" s="25">
        <f t="shared" ref="AP106:AP124" si="63">VLOOKUP($C$104,$D$3:$K$63,$A$68,0)*(B68-B67)</f>
        <v>14297.625</v>
      </c>
      <c r="AQ106" s="25">
        <f>VLOOKUP($C$105,$D$3:$K$63,$A$68,0)*(B67-B66)</f>
        <v>14780.625</v>
      </c>
      <c r="AR106" s="25">
        <f>VLOOKUP($C$106,$D$3:$K$63,$A$68,0)*B66</f>
        <v>0</v>
      </c>
      <c r="AS106" s="25"/>
      <c r="AT106" s="25"/>
      <c r="AU106" s="25"/>
      <c r="AV106" s="25"/>
      <c r="AW106" s="25"/>
      <c r="AX106" s="25"/>
      <c r="AY106" s="25"/>
      <c r="AZ106" s="25"/>
      <c r="BA106" s="25"/>
      <c r="BB106" s="25"/>
      <c r="BC106" s="25"/>
      <c r="BD106" s="25"/>
      <c r="BE106" s="25"/>
      <c r="BF106" s="25"/>
      <c r="BG106" s="25"/>
      <c r="BH106" s="25"/>
      <c r="BI106" s="25"/>
      <c r="BJ106" s="25"/>
      <c r="BK106" s="25"/>
      <c r="BL106" s="25"/>
      <c r="BM106" s="21">
        <f t="shared" si="13"/>
        <v>104632.875</v>
      </c>
      <c r="BP106" s="18">
        <v>2040</v>
      </c>
      <c r="BQ106" s="14">
        <f t="shared" si="50"/>
        <v>0</v>
      </c>
      <c r="BR106" s="14">
        <f t="shared" si="50"/>
        <v>0</v>
      </c>
      <c r="BS106" s="14">
        <f t="shared" si="50"/>
        <v>0</v>
      </c>
      <c r="BT106" s="14">
        <f t="shared" si="50"/>
        <v>0</v>
      </c>
      <c r="BU106" s="14">
        <f t="shared" si="50"/>
        <v>0</v>
      </c>
      <c r="BV106" s="14">
        <f t="shared" si="50"/>
        <v>0</v>
      </c>
      <c r="BW106" s="14">
        <f t="shared" si="50"/>
        <v>0</v>
      </c>
      <c r="BX106" s="14">
        <f t="shared" si="50"/>
        <v>0</v>
      </c>
      <c r="BY106" s="14">
        <f t="shared" si="50"/>
        <v>0</v>
      </c>
      <c r="BZ106" s="14">
        <f t="shared" si="50"/>
        <v>0</v>
      </c>
      <c r="CA106" s="14">
        <f t="shared" si="50"/>
        <v>0</v>
      </c>
      <c r="CB106" s="14">
        <f t="shared" si="50"/>
        <v>0</v>
      </c>
      <c r="CC106" s="14">
        <f t="shared" si="50"/>
        <v>0</v>
      </c>
      <c r="CD106" s="14">
        <f t="shared" si="50"/>
        <v>0</v>
      </c>
      <c r="CE106" s="14">
        <f t="shared" si="50"/>
        <v>0</v>
      </c>
      <c r="CF106" s="14">
        <f t="shared" si="50"/>
        <v>0</v>
      </c>
      <c r="CG106" s="14">
        <f t="shared" si="54"/>
        <v>0</v>
      </c>
      <c r="CH106" s="14">
        <f t="shared" si="54"/>
        <v>0</v>
      </c>
      <c r="CI106" s="14">
        <f t="shared" si="54"/>
        <v>0</v>
      </c>
      <c r="CJ106" s="14">
        <f t="shared" si="54"/>
        <v>0</v>
      </c>
      <c r="CK106" s="14">
        <f t="shared" si="54"/>
        <v>0</v>
      </c>
      <c r="CL106" s="14">
        <f t="shared" si="54"/>
        <v>0</v>
      </c>
      <c r="CM106" s="14">
        <f t="shared" si="54"/>
        <v>0</v>
      </c>
      <c r="CN106" s="14">
        <f t="shared" si="54"/>
        <v>0</v>
      </c>
      <c r="CO106" s="14">
        <f t="shared" si="54"/>
        <v>0</v>
      </c>
      <c r="CP106" s="14">
        <f t="shared" si="54"/>
        <v>0</v>
      </c>
      <c r="CQ106" s="14">
        <f t="shared" si="54"/>
        <v>0</v>
      </c>
      <c r="CR106" s="14">
        <f t="shared" si="54"/>
        <v>0</v>
      </c>
      <c r="CS106" s="14">
        <f t="shared" si="54"/>
        <v>0</v>
      </c>
      <c r="CT106" s="14">
        <f t="shared" si="54"/>
        <v>0</v>
      </c>
      <c r="CU106" s="14">
        <f t="shared" si="51"/>
        <v>0</v>
      </c>
      <c r="CV106" s="14">
        <f t="shared" si="51"/>
        <v>0</v>
      </c>
      <c r="CW106" s="14">
        <f t="shared" si="34"/>
        <v>9.4691797391594182E-2</v>
      </c>
      <c r="CX106" s="14">
        <f t="shared" si="34"/>
        <v>0.10694177140788687</v>
      </c>
      <c r="CY106" s="14">
        <f t="shared" si="34"/>
        <v>0.11941036696162655</v>
      </c>
      <c r="CZ106" s="14">
        <f t="shared" si="34"/>
        <v>0.13206532841614071</v>
      </c>
      <c r="DA106" s="14">
        <f t="shared" si="34"/>
        <v>0.13372828568459005</v>
      </c>
      <c r="DB106" s="14">
        <f t="shared" si="34"/>
        <v>0.13525505248708877</v>
      </c>
      <c r="DC106" s="14">
        <f>AP105/$BM106</f>
        <v>0.13664562882363693</v>
      </c>
      <c r="DD106" s="14">
        <f t="shared" si="34"/>
        <v>0.14126176882743594</v>
      </c>
      <c r="DE106" s="14">
        <f t="shared" si="34"/>
        <v>0</v>
      </c>
      <c r="DF106" s="14">
        <f t="shared" si="34"/>
        <v>0</v>
      </c>
      <c r="DG106" s="14">
        <f t="shared" si="34"/>
        <v>0</v>
      </c>
      <c r="DH106" s="14">
        <f t="shared" si="34"/>
        <v>0</v>
      </c>
      <c r="DI106" s="14">
        <f t="shared" si="34"/>
        <v>0</v>
      </c>
      <c r="DJ106" s="14">
        <f t="shared" si="34"/>
        <v>0</v>
      </c>
      <c r="DK106" s="14">
        <f t="shared" si="34"/>
        <v>0</v>
      </c>
      <c r="DL106" s="14">
        <f t="shared" si="34"/>
        <v>0</v>
      </c>
      <c r="DM106" s="14">
        <f t="shared" si="55"/>
        <v>0</v>
      </c>
      <c r="DN106" s="14">
        <f t="shared" si="55"/>
        <v>0</v>
      </c>
      <c r="DO106" s="14">
        <f t="shared" si="55"/>
        <v>0</v>
      </c>
      <c r="DP106" s="14">
        <f t="shared" si="55"/>
        <v>0</v>
      </c>
      <c r="DQ106" s="14">
        <f t="shared" si="52"/>
        <v>0</v>
      </c>
      <c r="DR106" s="14">
        <f t="shared" si="52"/>
        <v>0</v>
      </c>
      <c r="DS106" s="14">
        <f t="shared" si="32"/>
        <v>0</v>
      </c>
      <c r="DT106" s="14">
        <f t="shared" si="32"/>
        <v>0</v>
      </c>
      <c r="DU106" s="14">
        <f t="shared" si="32"/>
        <v>0</v>
      </c>
      <c r="DV106" s="14">
        <f t="shared" si="32"/>
        <v>0</v>
      </c>
      <c r="DW106" s="14">
        <f t="shared" si="32"/>
        <v>0</v>
      </c>
      <c r="DX106" s="14">
        <f t="shared" si="32"/>
        <v>0</v>
      </c>
      <c r="DY106" s="14">
        <f t="shared" si="32"/>
        <v>0</v>
      </c>
      <c r="DZ106" s="14">
        <f t="shared" si="15"/>
        <v>1</v>
      </c>
    </row>
    <row r="107" spans="2:130">
      <c r="B107" s="15"/>
      <c r="C107" s="18">
        <v>2041</v>
      </c>
      <c r="D107" s="25"/>
      <c r="E107" s="25"/>
      <c r="F107" s="25"/>
      <c r="G107" s="25"/>
      <c r="H107" s="25"/>
      <c r="I107" s="25"/>
      <c r="J107" s="25"/>
      <c r="K107" s="25"/>
      <c r="L107" s="25"/>
      <c r="M107" s="25"/>
      <c r="N107" s="25"/>
      <c r="O107" s="25"/>
      <c r="P107" s="25"/>
      <c r="Q107" s="25"/>
      <c r="R107" s="25"/>
      <c r="S107" s="25"/>
      <c r="T107" s="25"/>
      <c r="U107" s="25"/>
      <c r="V107" s="25"/>
      <c r="W107" s="25"/>
      <c r="X107" s="25"/>
      <c r="Y107" s="25">
        <f t="shared" si="41"/>
        <v>0</v>
      </c>
      <c r="Z107" s="25">
        <f t="shared" si="42"/>
        <v>0</v>
      </c>
      <c r="AA107" s="25">
        <f t="shared" si="43"/>
        <v>0</v>
      </c>
      <c r="AB107" s="25">
        <f t="shared" si="44"/>
        <v>0</v>
      </c>
      <c r="AC107" s="25">
        <f t="shared" si="45"/>
        <v>0</v>
      </c>
      <c r="AD107" s="25">
        <f t="shared" si="46"/>
        <v>0</v>
      </c>
      <c r="AE107" s="25">
        <f t="shared" si="47"/>
        <v>0</v>
      </c>
      <c r="AF107" s="25">
        <f t="shared" si="48"/>
        <v>0</v>
      </c>
      <c r="AG107" s="25">
        <f t="shared" si="49"/>
        <v>0</v>
      </c>
      <c r="AH107" s="25">
        <f t="shared" si="53"/>
        <v>0</v>
      </c>
      <c r="AI107" s="25">
        <f t="shared" si="56"/>
        <v>0</v>
      </c>
      <c r="AJ107" s="25">
        <f t="shared" si="57"/>
        <v>0</v>
      </c>
      <c r="AK107" s="25">
        <f t="shared" si="58"/>
        <v>11189.625</v>
      </c>
      <c r="AL107" s="25">
        <f t="shared" si="59"/>
        <v>12494.25</v>
      </c>
      <c r="AM107" s="25">
        <f t="shared" si="60"/>
        <v>13818.375</v>
      </c>
      <c r="AN107" s="25">
        <f t="shared" si="61"/>
        <v>13992.375</v>
      </c>
      <c r="AO107" s="25">
        <f t="shared" si="62"/>
        <v>14152.125</v>
      </c>
      <c r="AP107" s="25">
        <f t="shared" si="63"/>
        <v>14297.625</v>
      </c>
      <c r="AQ107" s="25">
        <f t="shared" ref="AQ107:AQ125" si="64">VLOOKUP($C$105,$D$3:$K$63,$A$68,0)*(B68-B67)</f>
        <v>14780.625</v>
      </c>
      <c r="AR107" s="25">
        <f>VLOOKUP($C$106,$D$3:$K$63,$A$68,0)*(B67-B66)</f>
        <v>15447.375</v>
      </c>
      <c r="AS107" s="25">
        <f>VLOOKUP($C$107,$D$3:$K$63,$A$68,0)*B66</f>
        <v>0</v>
      </c>
      <c r="AT107" s="25"/>
      <c r="AU107" s="25"/>
      <c r="AV107" s="25"/>
      <c r="AW107" s="25"/>
      <c r="AX107" s="25"/>
      <c r="AY107" s="25"/>
      <c r="AZ107" s="25"/>
      <c r="BA107" s="25"/>
      <c r="BB107" s="25"/>
      <c r="BC107" s="25"/>
      <c r="BD107" s="25"/>
      <c r="BE107" s="25"/>
      <c r="BF107" s="25"/>
      <c r="BG107" s="25"/>
      <c r="BH107" s="25"/>
      <c r="BI107" s="25"/>
      <c r="BJ107" s="25"/>
      <c r="BK107" s="25"/>
      <c r="BL107" s="25"/>
      <c r="BM107" s="21">
        <f t="shared" si="13"/>
        <v>110172.375</v>
      </c>
      <c r="BP107" s="18">
        <v>2041</v>
      </c>
      <c r="BQ107" s="14">
        <f t="shared" si="50"/>
        <v>0</v>
      </c>
      <c r="BR107" s="14">
        <f t="shared" si="50"/>
        <v>0</v>
      </c>
      <c r="BS107" s="14">
        <f t="shared" si="50"/>
        <v>0</v>
      </c>
      <c r="BT107" s="14">
        <f t="shared" si="50"/>
        <v>0</v>
      </c>
      <c r="BU107" s="14">
        <f t="shared" si="50"/>
        <v>0</v>
      </c>
      <c r="BV107" s="14">
        <f t="shared" si="50"/>
        <v>0</v>
      </c>
      <c r="BW107" s="14">
        <f t="shared" si="50"/>
        <v>0</v>
      </c>
      <c r="BX107" s="14">
        <f t="shared" si="50"/>
        <v>0</v>
      </c>
      <c r="BY107" s="14">
        <f t="shared" si="50"/>
        <v>0</v>
      </c>
      <c r="BZ107" s="14">
        <f t="shared" si="50"/>
        <v>0</v>
      </c>
      <c r="CA107" s="14">
        <f t="shared" si="50"/>
        <v>0</v>
      </c>
      <c r="CB107" s="14">
        <f t="shared" si="50"/>
        <v>0</v>
      </c>
      <c r="CC107" s="14">
        <f t="shared" si="50"/>
        <v>0</v>
      </c>
      <c r="CD107" s="14">
        <f t="shared" si="50"/>
        <v>0</v>
      </c>
      <c r="CE107" s="14">
        <f t="shared" si="50"/>
        <v>0</v>
      </c>
      <c r="CF107" s="14">
        <f t="shared" si="50"/>
        <v>0</v>
      </c>
      <c r="CG107" s="14">
        <f t="shared" si="54"/>
        <v>0</v>
      </c>
      <c r="CH107" s="14">
        <f t="shared" si="54"/>
        <v>0</v>
      </c>
      <c r="CI107" s="14">
        <f t="shared" si="54"/>
        <v>0</v>
      </c>
      <c r="CJ107" s="14">
        <f t="shared" si="54"/>
        <v>0</v>
      </c>
      <c r="CK107" s="14">
        <f t="shared" si="54"/>
        <v>0</v>
      </c>
      <c r="CL107" s="14">
        <f t="shared" si="54"/>
        <v>0</v>
      </c>
      <c r="CM107" s="14">
        <f t="shared" si="54"/>
        <v>0</v>
      </c>
      <c r="CN107" s="14">
        <f t="shared" si="54"/>
        <v>0</v>
      </c>
      <c r="CO107" s="14">
        <f t="shared" si="54"/>
        <v>0</v>
      </c>
      <c r="CP107" s="14">
        <f t="shared" si="54"/>
        <v>0</v>
      </c>
      <c r="CQ107" s="14">
        <f t="shared" si="54"/>
        <v>0</v>
      </c>
      <c r="CR107" s="14">
        <f t="shared" si="54"/>
        <v>0</v>
      </c>
      <c r="CS107" s="14">
        <f t="shared" si="54"/>
        <v>0</v>
      </c>
      <c r="CT107" s="14">
        <f t="shared" si="54"/>
        <v>0</v>
      </c>
      <c r="CU107" s="14">
        <f t="shared" si="51"/>
        <v>0</v>
      </c>
      <c r="CV107" s="14">
        <f t="shared" si="51"/>
        <v>0</v>
      </c>
      <c r="CW107" s="14">
        <f t="shared" si="34"/>
        <v>0</v>
      </c>
      <c r="CX107" s="14">
        <f t="shared" si="34"/>
        <v>0.10156470712372316</v>
      </c>
      <c r="CY107" s="14">
        <f t="shared" si="34"/>
        <v>0.11340637795999224</v>
      </c>
      <c r="CZ107" s="14">
        <f t="shared" si="34"/>
        <v>0.12542504416374795</v>
      </c>
      <c r="DA107" s="14">
        <f t="shared" si="34"/>
        <v>0.12700438744285944</v>
      </c>
      <c r="DB107" s="14">
        <f t="shared" si="34"/>
        <v>0.12845438795342298</v>
      </c>
      <c r="DC107" s="14">
        <f t="shared" si="34"/>
        <v>0.12977504569543863</v>
      </c>
      <c r="DD107" s="14">
        <f t="shared" si="34"/>
        <v>0.13415908479779981</v>
      </c>
      <c r="DE107" s="14">
        <f t="shared" si="34"/>
        <v>0.14021096486301579</v>
      </c>
      <c r="DF107" s="14">
        <f t="shared" si="34"/>
        <v>0</v>
      </c>
      <c r="DG107" s="14">
        <f t="shared" si="34"/>
        <v>0</v>
      </c>
      <c r="DH107" s="14">
        <f t="shared" si="34"/>
        <v>0</v>
      </c>
      <c r="DI107" s="14">
        <f t="shared" si="34"/>
        <v>0</v>
      </c>
      <c r="DJ107" s="14">
        <f t="shared" si="34"/>
        <v>0</v>
      </c>
      <c r="DK107" s="14">
        <f t="shared" si="34"/>
        <v>0</v>
      </c>
      <c r="DL107" s="14">
        <f t="shared" si="34"/>
        <v>0</v>
      </c>
      <c r="DM107" s="14">
        <f t="shared" si="55"/>
        <v>0</v>
      </c>
      <c r="DN107" s="14">
        <f t="shared" si="55"/>
        <v>0</v>
      </c>
      <c r="DO107" s="14">
        <f t="shared" si="55"/>
        <v>0</v>
      </c>
      <c r="DP107" s="14">
        <f t="shared" si="55"/>
        <v>0</v>
      </c>
      <c r="DQ107" s="14">
        <f t="shared" si="52"/>
        <v>0</v>
      </c>
      <c r="DR107" s="14">
        <f t="shared" si="52"/>
        <v>0</v>
      </c>
      <c r="DS107" s="14">
        <f t="shared" si="32"/>
        <v>0</v>
      </c>
      <c r="DT107" s="14">
        <f t="shared" si="32"/>
        <v>0</v>
      </c>
      <c r="DU107" s="14">
        <f t="shared" si="32"/>
        <v>0</v>
      </c>
      <c r="DV107" s="14">
        <f t="shared" si="32"/>
        <v>0</v>
      </c>
      <c r="DW107" s="14">
        <f t="shared" si="32"/>
        <v>0</v>
      </c>
      <c r="DX107" s="14">
        <f t="shared" si="32"/>
        <v>0</v>
      </c>
      <c r="DY107" s="14">
        <f t="shared" si="32"/>
        <v>0</v>
      </c>
      <c r="DZ107" s="14">
        <f t="shared" si="15"/>
        <v>1</v>
      </c>
    </row>
    <row r="108" spans="2:130">
      <c r="B108" s="15"/>
      <c r="C108" s="18">
        <v>2042</v>
      </c>
      <c r="D108" s="25"/>
      <c r="E108" s="25"/>
      <c r="F108" s="25"/>
      <c r="G108" s="25"/>
      <c r="H108" s="25"/>
      <c r="I108" s="25"/>
      <c r="J108" s="25"/>
      <c r="K108" s="25"/>
      <c r="L108" s="25"/>
      <c r="M108" s="25"/>
      <c r="N108" s="25"/>
      <c r="O108" s="25"/>
      <c r="P108" s="25"/>
      <c r="Q108" s="25"/>
      <c r="R108" s="25"/>
      <c r="S108" s="25"/>
      <c r="T108" s="25"/>
      <c r="U108" s="25"/>
      <c r="V108" s="25"/>
      <c r="W108" s="25"/>
      <c r="X108" s="25"/>
      <c r="Y108" s="25"/>
      <c r="Z108" s="25">
        <f t="shared" si="42"/>
        <v>0</v>
      </c>
      <c r="AA108" s="25">
        <f t="shared" si="43"/>
        <v>0</v>
      </c>
      <c r="AB108" s="25">
        <f t="shared" si="44"/>
        <v>0</v>
      </c>
      <c r="AC108" s="25">
        <f t="shared" si="45"/>
        <v>0</v>
      </c>
      <c r="AD108" s="25">
        <f t="shared" si="46"/>
        <v>0</v>
      </c>
      <c r="AE108" s="25">
        <f t="shared" si="47"/>
        <v>0</v>
      </c>
      <c r="AF108" s="25">
        <f t="shared" si="48"/>
        <v>0</v>
      </c>
      <c r="AG108" s="25">
        <f t="shared" si="49"/>
        <v>0</v>
      </c>
      <c r="AH108" s="25">
        <f t="shared" si="53"/>
        <v>0</v>
      </c>
      <c r="AI108" s="25">
        <f t="shared" si="56"/>
        <v>0</v>
      </c>
      <c r="AJ108" s="25">
        <f t="shared" si="57"/>
        <v>0</v>
      </c>
      <c r="AK108" s="25">
        <f t="shared" si="58"/>
        <v>0</v>
      </c>
      <c r="AL108" s="25">
        <f t="shared" si="59"/>
        <v>12494.25</v>
      </c>
      <c r="AM108" s="25">
        <f t="shared" si="60"/>
        <v>13818.375</v>
      </c>
      <c r="AN108" s="25">
        <f t="shared" si="61"/>
        <v>13992.375</v>
      </c>
      <c r="AO108" s="25">
        <f t="shared" si="62"/>
        <v>14152.125</v>
      </c>
      <c r="AP108" s="25">
        <f t="shared" si="63"/>
        <v>14297.625</v>
      </c>
      <c r="AQ108" s="25">
        <f t="shared" si="64"/>
        <v>14780.625</v>
      </c>
      <c r="AR108" s="25">
        <f t="shared" ref="AR108:AR126" si="65">VLOOKUP($C$106,$D$3:$K$63,$A$68,0)*(B68-B67)</f>
        <v>15447.375</v>
      </c>
      <c r="AS108" s="25">
        <f>VLOOKUP($C$107,$D$3:$K$63,$A$68,0)*(B67-B66)</f>
        <v>16140</v>
      </c>
      <c r="AT108" s="25">
        <f>VLOOKUP($C$108,$D$3:$K$63,$A$68,0)*B66</f>
        <v>0</v>
      </c>
      <c r="AU108" s="25"/>
      <c r="AV108" s="25"/>
      <c r="AW108" s="25"/>
      <c r="AX108" s="25"/>
      <c r="AY108" s="25"/>
      <c r="AZ108" s="25"/>
      <c r="BA108" s="25"/>
      <c r="BB108" s="25"/>
      <c r="BC108" s="25"/>
      <c r="BD108" s="25"/>
      <c r="BE108" s="25"/>
      <c r="BF108" s="25"/>
      <c r="BG108" s="25"/>
      <c r="BH108" s="25"/>
      <c r="BI108" s="25"/>
      <c r="BJ108" s="25"/>
      <c r="BK108" s="25"/>
      <c r="BL108" s="25"/>
      <c r="BM108" s="21">
        <f t="shared" si="13"/>
        <v>115122.75</v>
      </c>
      <c r="BP108" s="18">
        <v>2042</v>
      </c>
      <c r="BQ108" s="14">
        <f t="shared" si="50"/>
        <v>0</v>
      </c>
      <c r="BR108" s="14">
        <f t="shared" si="50"/>
        <v>0</v>
      </c>
      <c r="BS108" s="14">
        <f t="shared" si="50"/>
        <v>0</v>
      </c>
      <c r="BT108" s="14">
        <f t="shared" si="50"/>
        <v>0</v>
      </c>
      <c r="BU108" s="14">
        <f t="shared" si="50"/>
        <v>0</v>
      </c>
      <c r="BV108" s="14">
        <f t="shared" si="50"/>
        <v>0</v>
      </c>
      <c r="BW108" s="14">
        <f t="shared" si="50"/>
        <v>0</v>
      </c>
      <c r="BX108" s="14">
        <f t="shared" si="50"/>
        <v>0</v>
      </c>
      <c r="BY108" s="14">
        <f t="shared" si="50"/>
        <v>0</v>
      </c>
      <c r="BZ108" s="14">
        <f t="shared" si="50"/>
        <v>0</v>
      </c>
      <c r="CA108" s="14">
        <f t="shared" si="50"/>
        <v>0</v>
      </c>
      <c r="CB108" s="14">
        <f t="shared" si="50"/>
        <v>0</v>
      </c>
      <c r="CC108" s="14">
        <f t="shared" si="50"/>
        <v>0</v>
      </c>
      <c r="CD108" s="14">
        <f t="shared" si="50"/>
        <v>0</v>
      </c>
      <c r="CE108" s="14">
        <f t="shared" si="50"/>
        <v>0</v>
      </c>
      <c r="CF108" s="14">
        <f t="shared" si="50"/>
        <v>0</v>
      </c>
      <c r="CG108" s="14">
        <f t="shared" si="54"/>
        <v>0</v>
      </c>
      <c r="CH108" s="14">
        <f t="shared" si="54"/>
        <v>0</v>
      </c>
      <c r="CI108" s="14">
        <f t="shared" si="54"/>
        <v>0</v>
      </c>
      <c r="CJ108" s="14">
        <f t="shared" si="54"/>
        <v>0</v>
      </c>
      <c r="CK108" s="14">
        <f t="shared" si="54"/>
        <v>0</v>
      </c>
      <c r="CL108" s="14">
        <f t="shared" si="54"/>
        <v>0</v>
      </c>
      <c r="CM108" s="14">
        <f t="shared" si="54"/>
        <v>0</v>
      </c>
      <c r="CN108" s="14">
        <f t="shared" si="54"/>
        <v>0</v>
      </c>
      <c r="CO108" s="14">
        <f t="shared" si="54"/>
        <v>0</v>
      </c>
      <c r="CP108" s="14">
        <f t="shared" si="54"/>
        <v>0</v>
      </c>
      <c r="CQ108" s="14">
        <f t="shared" si="54"/>
        <v>0</v>
      </c>
      <c r="CR108" s="14">
        <f t="shared" si="54"/>
        <v>0</v>
      </c>
      <c r="CS108" s="14">
        <f t="shared" si="54"/>
        <v>0</v>
      </c>
      <c r="CT108" s="14">
        <f t="shared" si="54"/>
        <v>0</v>
      </c>
      <c r="CU108" s="14">
        <f t="shared" si="51"/>
        <v>0</v>
      </c>
      <c r="CV108" s="14">
        <f t="shared" si="51"/>
        <v>0</v>
      </c>
      <c r="CW108" s="14">
        <f t="shared" si="34"/>
        <v>0</v>
      </c>
      <c r="CX108" s="14">
        <f t="shared" ref="CX108:DL124" si="66">AK108/$BM108</f>
        <v>0</v>
      </c>
      <c r="CY108" s="14">
        <f t="shared" si="66"/>
        <v>0.10852980840016417</v>
      </c>
      <c r="CZ108" s="14">
        <f t="shared" si="66"/>
        <v>0.12003166185658351</v>
      </c>
      <c r="DA108" s="14">
        <f t="shared" si="66"/>
        <v>0.12154309204740157</v>
      </c>
      <c r="DB108" s="14">
        <f t="shared" si="66"/>
        <v>0.12293074131741988</v>
      </c>
      <c r="DC108" s="14">
        <f t="shared" si="66"/>
        <v>0.12419460966663844</v>
      </c>
      <c r="DD108" s="14">
        <f t="shared" si="66"/>
        <v>0.12839013140321962</v>
      </c>
      <c r="DE108" s="14">
        <f t="shared" si="66"/>
        <v>0.1341817755395871</v>
      </c>
      <c r="DF108" s="14">
        <f t="shared" si="66"/>
        <v>0.14019817976898571</v>
      </c>
      <c r="DG108" s="14">
        <f t="shared" si="66"/>
        <v>0</v>
      </c>
      <c r="DH108" s="14">
        <f t="shared" si="66"/>
        <v>0</v>
      </c>
      <c r="DI108" s="14">
        <f t="shared" si="66"/>
        <v>0</v>
      </c>
      <c r="DJ108" s="14">
        <f t="shared" si="66"/>
        <v>0</v>
      </c>
      <c r="DK108" s="14">
        <f t="shared" si="66"/>
        <v>0</v>
      </c>
      <c r="DL108" s="14">
        <f t="shared" si="66"/>
        <v>0</v>
      </c>
      <c r="DM108" s="14">
        <f t="shared" si="55"/>
        <v>0</v>
      </c>
      <c r="DN108" s="14">
        <f t="shared" si="55"/>
        <v>0</v>
      </c>
      <c r="DO108" s="14">
        <f t="shared" si="55"/>
        <v>0</v>
      </c>
      <c r="DP108" s="14">
        <f t="shared" si="55"/>
        <v>0</v>
      </c>
      <c r="DQ108" s="14">
        <f t="shared" si="52"/>
        <v>0</v>
      </c>
      <c r="DR108" s="14">
        <f t="shared" si="52"/>
        <v>0</v>
      </c>
      <c r="DS108" s="14">
        <f t="shared" si="32"/>
        <v>0</v>
      </c>
      <c r="DT108" s="14">
        <f t="shared" si="32"/>
        <v>0</v>
      </c>
      <c r="DU108" s="14">
        <f t="shared" si="32"/>
        <v>0</v>
      </c>
      <c r="DV108" s="14">
        <f t="shared" si="32"/>
        <v>0</v>
      </c>
      <c r="DW108" s="14">
        <f t="shared" si="32"/>
        <v>0</v>
      </c>
      <c r="DX108" s="14">
        <f t="shared" si="32"/>
        <v>0</v>
      </c>
      <c r="DY108" s="14">
        <f t="shared" si="32"/>
        <v>0</v>
      </c>
      <c r="DZ108" s="14">
        <f t="shared" si="15"/>
        <v>1</v>
      </c>
    </row>
    <row r="109" spans="2:130">
      <c r="B109" s="15"/>
      <c r="C109" s="18">
        <v>2043</v>
      </c>
      <c r="D109" s="25"/>
      <c r="E109" s="25"/>
      <c r="F109" s="25"/>
      <c r="G109" s="25"/>
      <c r="H109" s="25"/>
      <c r="I109" s="25"/>
      <c r="J109" s="25"/>
      <c r="K109" s="25"/>
      <c r="L109" s="25"/>
      <c r="M109" s="25"/>
      <c r="N109" s="25"/>
      <c r="O109" s="25"/>
      <c r="P109" s="25"/>
      <c r="Q109" s="25"/>
      <c r="R109" s="25"/>
      <c r="S109" s="25"/>
      <c r="T109" s="25"/>
      <c r="U109" s="25"/>
      <c r="V109" s="25"/>
      <c r="W109" s="25"/>
      <c r="X109" s="25"/>
      <c r="Y109" s="25"/>
      <c r="Z109" s="25"/>
      <c r="AA109" s="25">
        <f t="shared" si="43"/>
        <v>0</v>
      </c>
      <c r="AB109" s="25">
        <f t="shared" si="44"/>
        <v>0</v>
      </c>
      <c r="AC109" s="25">
        <f t="shared" si="45"/>
        <v>0</v>
      </c>
      <c r="AD109" s="25">
        <f t="shared" si="46"/>
        <v>0</v>
      </c>
      <c r="AE109" s="25">
        <f t="shared" si="47"/>
        <v>0</v>
      </c>
      <c r="AF109" s="25">
        <f t="shared" si="48"/>
        <v>0</v>
      </c>
      <c r="AG109" s="25">
        <f t="shared" si="49"/>
        <v>0</v>
      </c>
      <c r="AH109" s="25">
        <f t="shared" si="53"/>
        <v>0</v>
      </c>
      <c r="AI109" s="25">
        <f t="shared" si="56"/>
        <v>0</v>
      </c>
      <c r="AJ109" s="25">
        <f t="shared" si="57"/>
        <v>0</v>
      </c>
      <c r="AK109" s="25">
        <f t="shared" si="58"/>
        <v>0</v>
      </c>
      <c r="AL109" s="25">
        <f t="shared" si="59"/>
        <v>0</v>
      </c>
      <c r="AM109" s="25">
        <f t="shared" si="60"/>
        <v>13818.375</v>
      </c>
      <c r="AN109" s="25">
        <f t="shared" si="61"/>
        <v>13992.375</v>
      </c>
      <c r="AO109" s="25">
        <f t="shared" si="62"/>
        <v>14152.125</v>
      </c>
      <c r="AP109" s="25">
        <f t="shared" si="63"/>
        <v>14297.625</v>
      </c>
      <c r="AQ109" s="25">
        <f t="shared" si="64"/>
        <v>14780.625</v>
      </c>
      <c r="AR109" s="25">
        <f t="shared" si="65"/>
        <v>15447.375</v>
      </c>
      <c r="AS109" s="25">
        <f t="shared" ref="AS109:AS126" si="67">VLOOKUP($C$107,$D$3:$K$63,$A$68,0)*(B68-B67)</f>
        <v>16140</v>
      </c>
      <c r="AT109" s="25">
        <f>VLOOKUP($C$108,$D$3:$K$63,$A$68,0)*(B67-B66)</f>
        <v>16745.25</v>
      </c>
      <c r="AU109" s="25">
        <f>VLOOKUP($C$109,$D$3:$K$63,$A$68,0)*B66</f>
        <v>0</v>
      </c>
      <c r="AV109" s="25"/>
      <c r="AW109" s="25"/>
      <c r="AX109" s="25"/>
      <c r="AY109" s="25"/>
      <c r="AZ109" s="25"/>
      <c r="BA109" s="25"/>
      <c r="BB109" s="25"/>
      <c r="BC109" s="25"/>
      <c r="BD109" s="25"/>
      <c r="BE109" s="25"/>
      <c r="BF109" s="25"/>
      <c r="BG109" s="25"/>
      <c r="BH109" s="25"/>
      <c r="BI109" s="25"/>
      <c r="BJ109" s="25"/>
      <c r="BK109" s="25"/>
      <c r="BL109" s="25"/>
      <c r="BM109" s="21">
        <f t="shared" si="13"/>
        <v>119373.75</v>
      </c>
      <c r="BP109" s="18">
        <v>2043</v>
      </c>
      <c r="BQ109" s="14">
        <f t="shared" si="50"/>
        <v>0</v>
      </c>
      <c r="BR109" s="14">
        <f t="shared" si="50"/>
        <v>0</v>
      </c>
      <c r="BS109" s="14">
        <f t="shared" si="50"/>
        <v>0</v>
      </c>
      <c r="BT109" s="14">
        <f t="shared" si="50"/>
        <v>0</v>
      </c>
      <c r="BU109" s="14">
        <f t="shared" si="50"/>
        <v>0</v>
      </c>
      <c r="BV109" s="14">
        <f t="shared" si="50"/>
        <v>0</v>
      </c>
      <c r="BW109" s="14">
        <f t="shared" si="50"/>
        <v>0</v>
      </c>
      <c r="BX109" s="14">
        <f t="shared" si="50"/>
        <v>0</v>
      </c>
      <c r="BY109" s="14">
        <f t="shared" si="50"/>
        <v>0</v>
      </c>
      <c r="BZ109" s="14">
        <f t="shared" si="50"/>
        <v>0</v>
      </c>
      <c r="CA109" s="14">
        <f t="shared" si="50"/>
        <v>0</v>
      </c>
      <c r="CB109" s="14">
        <f t="shared" si="50"/>
        <v>0</v>
      </c>
      <c r="CC109" s="14">
        <f t="shared" si="50"/>
        <v>0</v>
      </c>
      <c r="CD109" s="14">
        <f t="shared" si="50"/>
        <v>0</v>
      </c>
      <c r="CE109" s="14">
        <f t="shared" si="50"/>
        <v>0</v>
      </c>
      <c r="CF109" s="14">
        <f t="shared" si="50"/>
        <v>0</v>
      </c>
      <c r="CG109" s="14">
        <f t="shared" si="54"/>
        <v>0</v>
      </c>
      <c r="CH109" s="14">
        <f t="shared" si="54"/>
        <v>0</v>
      </c>
      <c r="CI109" s="14">
        <f t="shared" si="54"/>
        <v>0</v>
      </c>
      <c r="CJ109" s="14">
        <f t="shared" si="54"/>
        <v>0</v>
      </c>
      <c r="CK109" s="14">
        <f t="shared" si="54"/>
        <v>0</v>
      </c>
      <c r="CL109" s="14">
        <f t="shared" si="54"/>
        <v>0</v>
      </c>
      <c r="CM109" s="14">
        <f t="shared" si="54"/>
        <v>0</v>
      </c>
      <c r="CN109" s="14">
        <f t="shared" si="54"/>
        <v>0</v>
      </c>
      <c r="CO109" s="14">
        <f t="shared" si="54"/>
        <v>0</v>
      </c>
      <c r="CP109" s="14">
        <f t="shared" si="54"/>
        <v>0</v>
      </c>
      <c r="CQ109" s="14">
        <f t="shared" si="54"/>
        <v>0</v>
      </c>
      <c r="CR109" s="14">
        <f t="shared" si="54"/>
        <v>0</v>
      </c>
      <c r="CS109" s="14">
        <f t="shared" si="54"/>
        <v>0</v>
      </c>
      <c r="CT109" s="14">
        <f t="shared" si="54"/>
        <v>0</v>
      </c>
      <c r="CU109" s="14">
        <f t="shared" si="51"/>
        <v>0</v>
      </c>
      <c r="CV109" s="14">
        <f t="shared" si="51"/>
        <v>0</v>
      </c>
      <c r="CW109" s="14">
        <f t="shared" si="51"/>
        <v>0</v>
      </c>
      <c r="CX109" s="14">
        <f t="shared" si="66"/>
        <v>0</v>
      </c>
      <c r="CY109" s="14">
        <f t="shared" si="66"/>
        <v>0</v>
      </c>
      <c r="CZ109" s="14">
        <f t="shared" si="66"/>
        <v>0.11575723306003204</v>
      </c>
      <c r="DA109" s="14">
        <f t="shared" si="66"/>
        <v>0.11721483994596803</v>
      </c>
      <c r="DB109" s="14">
        <f t="shared" si="66"/>
        <v>0.11855307385417649</v>
      </c>
      <c r="DC109" s="14">
        <f t="shared" si="66"/>
        <v>0.11977193478465743</v>
      </c>
      <c r="DD109" s="14">
        <f t="shared" si="66"/>
        <v>0.12381805045079006</v>
      </c>
      <c r="DE109" s="14">
        <f t="shared" si="66"/>
        <v>0.12940344925077749</v>
      </c>
      <c r="DF109" s="14">
        <f t="shared" si="66"/>
        <v>0.13520560424716488</v>
      </c>
      <c r="DG109" s="14">
        <f t="shared" si="66"/>
        <v>0.14027581440643358</v>
      </c>
      <c r="DH109" s="14">
        <f t="shared" si="66"/>
        <v>0</v>
      </c>
      <c r="DI109" s="14">
        <f t="shared" si="66"/>
        <v>0</v>
      </c>
      <c r="DJ109" s="14">
        <f t="shared" si="66"/>
        <v>0</v>
      </c>
      <c r="DK109" s="14">
        <f t="shared" si="66"/>
        <v>0</v>
      </c>
      <c r="DL109" s="14">
        <f t="shared" si="66"/>
        <v>0</v>
      </c>
      <c r="DM109" s="14">
        <f t="shared" si="55"/>
        <v>0</v>
      </c>
      <c r="DN109" s="14">
        <f t="shared" si="55"/>
        <v>0</v>
      </c>
      <c r="DO109" s="14">
        <f t="shared" si="55"/>
        <v>0</v>
      </c>
      <c r="DP109" s="14">
        <f t="shared" si="55"/>
        <v>0</v>
      </c>
      <c r="DQ109" s="14">
        <f t="shared" si="52"/>
        <v>0</v>
      </c>
      <c r="DR109" s="14">
        <f t="shared" si="52"/>
        <v>0</v>
      </c>
      <c r="DS109" s="14">
        <f t="shared" si="32"/>
        <v>0</v>
      </c>
      <c r="DT109" s="14">
        <f t="shared" si="32"/>
        <v>0</v>
      </c>
      <c r="DU109" s="14">
        <f t="shared" si="32"/>
        <v>0</v>
      </c>
      <c r="DV109" s="14">
        <f t="shared" si="32"/>
        <v>0</v>
      </c>
      <c r="DW109" s="14">
        <f t="shared" si="32"/>
        <v>0</v>
      </c>
      <c r="DX109" s="14">
        <f t="shared" si="32"/>
        <v>0</v>
      </c>
      <c r="DY109" s="14">
        <f t="shared" si="32"/>
        <v>0</v>
      </c>
      <c r="DZ109" s="14">
        <f t="shared" si="15"/>
        <v>1</v>
      </c>
    </row>
    <row r="110" spans="2:130">
      <c r="B110" s="15"/>
      <c r="C110" s="18">
        <v>2044</v>
      </c>
      <c r="D110" s="25"/>
      <c r="E110" s="25"/>
      <c r="F110" s="25"/>
      <c r="G110" s="25"/>
      <c r="H110" s="25"/>
      <c r="I110" s="25"/>
      <c r="J110" s="25"/>
      <c r="K110" s="25"/>
      <c r="L110" s="25"/>
      <c r="M110" s="25"/>
      <c r="N110" s="25"/>
      <c r="O110" s="25"/>
      <c r="P110" s="25"/>
      <c r="Q110" s="25"/>
      <c r="R110" s="25"/>
      <c r="S110" s="25"/>
      <c r="T110" s="25"/>
      <c r="U110" s="25"/>
      <c r="V110" s="25"/>
      <c r="W110" s="25"/>
      <c r="X110" s="25"/>
      <c r="Y110" s="25"/>
      <c r="Z110" s="25"/>
      <c r="AA110" s="25"/>
      <c r="AB110" s="25">
        <f t="shared" si="44"/>
        <v>0</v>
      </c>
      <c r="AC110" s="25">
        <f t="shared" si="45"/>
        <v>0</v>
      </c>
      <c r="AD110" s="25">
        <f t="shared" si="46"/>
        <v>0</v>
      </c>
      <c r="AE110" s="25">
        <f t="shared" si="47"/>
        <v>0</v>
      </c>
      <c r="AF110" s="25">
        <f t="shared" si="48"/>
        <v>0</v>
      </c>
      <c r="AG110" s="25">
        <f t="shared" si="49"/>
        <v>0</v>
      </c>
      <c r="AH110" s="25">
        <f t="shared" si="53"/>
        <v>0</v>
      </c>
      <c r="AI110" s="25">
        <f t="shared" si="56"/>
        <v>0</v>
      </c>
      <c r="AJ110" s="25">
        <f t="shared" si="57"/>
        <v>0</v>
      </c>
      <c r="AK110" s="25">
        <f t="shared" si="58"/>
        <v>0</v>
      </c>
      <c r="AL110" s="25">
        <f t="shared" si="59"/>
        <v>0</v>
      </c>
      <c r="AM110" s="25">
        <f t="shared" si="60"/>
        <v>0</v>
      </c>
      <c r="AN110" s="25">
        <f t="shared" si="61"/>
        <v>13992.375</v>
      </c>
      <c r="AO110" s="25">
        <f t="shared" si="62"/>
        <v>14152.125</v>
      </c>
      <c r="AP110" s="25">
        <f t="shared" si="63"/>
        <v>14297.625</v>
      </c>
      <c r="AQ110" s="25">
        <f t="shared" si="64"/>
        <v>14780.625</v>
      </c>
      <c r="AR110" s="25">
        <f t="shared" si="65"/>
        <v>15447.375</v>
      </c>
      <c r="AS110" s="25">
        <f t="shared" si="67"/>
        <v>16140</v>
      </c>
      <c r="AT110" s="25">
        <f t="shared" ref="AT110:AT126" si="68">VLOOKUP($C$108,$D$3:$K$63,$A$68,0)*(B68-B67)</f>
        <v>16745.25</v>
      </c>
      <c r="AU110" s="25">
        <f>VLOOKUP($C$109,$D$3:$K$63,$A$68,0)*(B67-B66)</f>
        <v>17120.625</v>
      </c>
      <c r="AV110" s="25">
        <f>VLOOKUP($C$110,$D$3:$K$63,$A$68,0)*B66</f>
        <v>0</v>
      </c>
      <c r="AW110" s="25"/>
      <c r="AX110" s="25"/>
      <c r="AY110" s="25"/>
      <c r="AZ110" s="25"/>
      <c r="BA110" s="25"/>
      <c r="BB110" s="25"/>
      <c r="BC110" s="25"/>
      <c r="BD110" s="25"/>
      <c r="BE110" s="25"/>
      <c r="BF110" s="25"/>
      <c r="BG110" s="25"/>
      <c r="BH110" s="25"/>
      <c r="BI110" s="25"/>
      <c r="BJ110" s="25"/>
      <c r="BK110" s="25"/>
      <c r="BL110" s="25"/>
      <c r="BM110" s="21">
        <f t="shared" si="13"/>
        <v>122676</v>
      </c>
      <c r="BP110" s="18">
        <v>2044</v>
      </c>
      <c r="BQ110" s="14">
        <f t="shared" si="50"/>
        <v>0</v>
      </c>
      <c r="BR110" s="14">
        <f t="shared" si="50"/>
        <v>0</v>
      </c>
      <c r="BS110" s="14">
        <f t="shared" si="50"/>
        <v>0</v>
      </c>
      <c r="BT110" s="14">
        <f t="shared" si="50"/>
        <v>0</v>
      </c>
      <c r="BU110" s="14">
        <f t="shared" si="50"/>
        <v>0</v>
      </c>
      <c r="BV110" s="14">
        <f t="shared" si="50"/>
        <v>0</v>
      </c>
      <c r="BW110" s="14">
        <f t="shared" si="50"/>
        <v>0</v>
      </c>
      <c r="BX110" s="14">
        <f t="shared" si="50"/>
        <v>0</v>
      </c>
      <c r="BY110" s="14">
        <f t="shared" si="50"/>
        <v>0</v>
      </c>
      <c r="BZ110" s="14">
        <f t="shared" si="50"/>
        <v>0</v>
      </c>
      <c r="CA110" s="14">
        <f t="shared" si="50"/>
        <v>0</v>
      </c>
      <c r="CB110" s="14">
        <f t="shared" si="50"/>
        <v>0</v>
      </c>
      <c r="CC110" s="14">
        <f t="shared" si="50"/>
        <v>0</v>
      </c>
      <c r="CD110" s="14">
        <f t="shared" si="50"/>
        <v>0</v>
      </c>
      <c r="CE110" s="14">
        <f t="shared" si="50"/>
        <v>0</v>
      </c>
      <c r="CF110" s="14">
        <f t="shared" si="50"/>
        <v>0</v>
      </c>
      <c r="CG110" s="14">
        <f t="shared" si="54"/>
        <v>0</v>
      </c>
      <c r="CH110" s="14">
        <f t="shared" si="54"/>
        <v>0</v>
      </c>
      <c r="CI110" s="14">
        <f t="shared" si="54"/>
        <v>0</v>
      </c>
      <c r="CJ110" s="14">
        <f t="shared" si="54"/>
        <v>0</v>
      </c>
      <c r="CK110" s="14">
        <f t="shared" si="54"/>
        <v>0</v>
      </c>
      <c r="CL110" s="14">
        <f t="shared" si="54"/>
        <v>0</v>
      </c>
      <c r="CM110" s="14">
        <f t="shared" si="54"/>
        <v>0</v>
      </c>
      <c r="CN110" s="14">
        <f t="shared" si="54"/>
        <v>0</v>
      </c>
      <c r="CO110" s="14">
        <f t="shared" si="54"/>
        <v>0</v>
      </c>
      <c r="CP110" s="14">
        <f t="shared" si="54"/>
        <v>0</v>
      </c>
      <c r="CQ110" s="14">
        <f t="shared" si="54"/>
        <v>0</v>
      </c>
      <c r="CR110" s="14">
        <f t="shared" si="54"/>
        <v>0</v>
      </c>
      <c r="CS110" s="14">
        <f t="shared" si="54"/>
        <v>0</v>
      </c>
      <c r="CT110" s="14">
        <f t="shared" si="54"/>
        <v>0</v>
      </c>
      <c r="CU110" s="14">
        <f t="shared" si="51"/>
        <v>0</v>
      </c>
      <c r="CV110" s="14">
        <f t="shared" si="51"/>
        <v>0</v>
      </c>
      <c r="CW110" s="14">
        <f t="shared" si="51"/>
        <v>0</v>
      </c>
      <c r="CX110" s="14">
        <f t="shared" si="66"/>
        <v>0</v>
      </c>
      <c r="CY110" s="14">
        <f t="shared" si="66"/>
        <v>0</v>
      </c>
      <c r="CZ110" s="14">
        <f t="shared" si="66"/>
        <v>0</v>
      </c>
      <c r="DA110" s="14">
        <f t="shared" si="66"/>
        <v>0.11405959600899931</v>
      </c>
      <c r="DB110" s="14">
        <f t="shared" si="66"/>
        <v>0.11536180671035899</v>
      </c>
      <c r="DC110" s="14">
        <f t="shared" si="66"/>
        <v>0.11654785777169129</v>
      </c>
      <c r="DD110" s="14">
        <f t="shared" si="66"/>
        <v>0.12048505820209332</v>
      </c>
      <c r="DE110" s="14">
        <f t="shared" si="66"/>
        <v>0.12592010662232223</v>
      </c>
      <c r="DF110" s="14">
        <f t="shared" si="66"/>
        <v>0.13156607649417978</v>
      </c>
      <c r="DG110" s="14">
        <f t="shared" si="66"/>
        <v>0.13649980436271153</v>
      </c>
      <c r="DH110" s="14">
        <f t="shared" si="66"/>
        <v>0.13955969382764355</v>
      </c>
      <c r="DI110" s="14">
        <f t="shared" si="66"/>
        <v>0</v>
      </c>
      <c r="DJ110" s="14">
        <f t="shared" si="66"/>
        <v>0</v>
      </c>
      <c r="DK110" s="14">
        <f t="shared" si="66"/>
        <v>0</v>
      </c>
      <c r="DL110" s="14">
        <f t="shared" si="66"/>
        <v>0</v>
      </c>
      <c r="DM110" s="14">
        <f t="shared" si="55"/>
        <v>0</v>
      </c>
      <c r="DN110" s="14">
        <f t="shared" si="55"/>
        <v>0</v>
      </c>
      <c r="DO110" s="14">
        <f t="shared" si="55"/>
        <v>0</v>
      </c>
      <c r="DP110" s="14">
        <f t="shared" si="55"/>
        <v>0</v>
      </c>
      <c r="DQ110" s="14">
        <f t="shared" si="52"/>
        <v>0</v>
      </c>
      <c r="DR110" s="14">
        <f t="shared" si="52"/>
        <v>0</v>
      </c>
      <c r="DS110" s="14">
        <f t="shared" si="32"/>
        <v>0</v>
      </c>
      <c r="DT110" s="14">
        <f t="shared" si="32"/>
        <v>0</v>
      </c>
      <c r="DU110" s="14">
        <f t="shared" si="32"/>
        <v>0</v>
      </c>
      <c r="DV110" s="14">
        <f t="shared" si="32"/>
        <v>0</v>
      </c>
      <c r="DW110" s="14">
        <f t="shared" si="32"/>
        <v>0</v>
      </c>
      <c r="DX110" s="14">
        <f t="shared" si="32"/>
        <v>0</v>
      </c>
      <c r="DY110" s="14">
        <f t="shared" si="32"/>
        <v>0</v>
      </c>
      <c r="DZ110" s="14">
        <f t="shared" si="15"/>
        <v>1</v>
      </c>
    </row>
    <row r="111" spans="2:130">
      <c r="B111" s="15"/>
      <c r="C111" s="18">
        <v>2045</v>
      </c>
      <c r="D111" s="25"/>
      <c r="E111" s="25"/>
      <c r="F111" s="25"/>
      <c r="G111" s="25"/>
      <c r="H111" s="25"/>
      <c r="I111" s="25"/>
      <c r="J111" s="25"/>
      <c r="K111" s="25"/>
      <c r="L111" s="25"/>
      <c r="M111" s="25"/>
      <c r="N111" s="25"/>
      <c r="O111" s="25"/>
      <c r="P111" s="25"/>
      <c r="Q111" s="25"/>
      <c r="R111" s="25"/>
      <c r="S111" s="25"/>
      <c r="T111" s="25"/>
      <c r="U111" s="25"/>
      <c r="V111" s="25"/>
      <c r="W111" s="25"/>
      <c r="X111" s="25"/>
      <c r="Y111" s="25"/>
      <c r="Z111" s="25"/>
      <c r="AA111" s="25"/>
      <c r="AB111" s="25"/>
      <c r="AC111" s="25">
        <f t="shared" si="45"/>
        <v>0</v>
      </c>
      <c r="AD111" s="25">
        <f t="shared" si="46"/>
        <v>0</v>
      </c>
      <c r="AE111" s="25">
        <f t="shared" si="47"/>
        <v>0</v>
      </c>
      <c r="AF111" s="25">
        <f t="shared" si="48"/>
        <v>0</v>
      </c>
      <c r="AG111" s="25">
        <f t="shared" si="49"/>
        <v>0</v>
      </c>
      <c r="AH111" s="25">
        <f t="shared" si="53"/>
        <v>0</v>
      </c>
      <c r="AI111" s="25">
        <f t="shared" si="56"/>
        <v>0</v>
      </c>
      <c r="AJ111" s="25">
        <f t="shared" si="57"/>
        <v>0</v>
      </c>
      <c r="AK111" s="25">
        <f t="shared" si="58"/>
        <v>0</v>
      </c>
      <c r="AL111" s="25">
        <f t="shared" si="59"/>
        <v>0</v>
      </c>
      <c r="AM111" s="25">
        <f t="shared" si="60"/>
        <v>0</v>
      </c>
      <c r="AN111" s="25">
        <f t="shared" si="61"/>
        <v>0</v>
      </c>
      <c r="AO111" s="25">
        <f t="shared" si="62"/>
        <v>14152.125</v>
      </c>
      <c r="AP111" s="25">
        <f t="shared" si="63"/>
        <v>14297.625</v>
      </c>
      <c r="AQ111" s="25">
        <f t="shared" si="64"/>
        <v>14780.625</v>
      </c>
      <c r="AR111" s="25">
        <f t="shared" si="65"/>
        <v>15447.375</v>
      </c>
      <c r="AS111" s="25">
        <f t="shared" si="67"/>
        <v>16140</v>
      </c>
      <c r="AT111" s="25">
        <f t="shared" si="68"/>
        <v>16745.25</v>
      </c>
      <c r="AU111" s="25">
        <f t="shared" ref="AU111:AU126" si="69">VLOOKUP($C$109,$D$3:$K$63,$A$68,0)*(B68-B67)</f>
        <v>17120.625</v>
      </c>
      <c r="AV111" s="25">
        <f>VLOOKUP($C$110,$D$3:$K$63,$A$68,0)*(B67-B66)</f>
        <v>17493.375</v>
      </c>
      <c r="AW111" s="25">
        <f>VLOOKUP($C$111,$D$3:$K$63,$A$68,0)*B66</f>
        <v>0</v>
      </c>
      <c r="AX111" s="25"/>
      <c r="AY111" s="25"/>
      <c r="AZ111" s="25"/>
      <c r="BA111" s="25"/>
      <c r="BB111" s="25"/>
      <c r="BC111" s="25"/>
      <c r="BD111" s="25"/>
      <c r="BE111" s="25"/>
      <c r="BF111" s="25"/>
      <c r="BG111" s="25"/>
      <c r="BH111" s="25"/>
      <c r="BI111" s="25"/>
      <c r="BJ111" s="25"/>
      <c r="BK111" s="25"/>
      <c r="BL111" s="25"/>
      <c r="BM111" s="21">
        <f t="shared" si="13"/>
        <v>126177</v>
      </c>
      <c r="BP111" s="18">
        <v>2045</v>
      </c>
      <c r="BQ111" s="14">
        <f t="shared" si="50"/>
        <v>0</v>
      </c>
      <c r="BR111" s="14">
        <f t="shared" si="50"/>
        <v>0</v>
      </c>
      <c r="BS111" s="14">
        <f t="shared" si="50"/>
        <v>0</v>
      </c>
      <c r="BT111" s="14">
        <f t="shared" si="50"/>
        <v>0</v>
      </c>
      <c r="BU111" s="14">
        <f t="shared" si="50"/>
        <v>0</v>
      </c>
      <c r="BV111" s="14">
        <f t="shared" si="50"/>
        <v>0</v>
      </c>
      <c r="BW111" s="14">
        <f t="shared" si="50"/>
        <v>0</v>
      </c>
      <c r="BX111" s="14">
        <f t="shared" si="50"/>
        <v>0</v>
      </c>
      <c r="BY111" s="14">
        <f t="shared" si="50"/>
        <v>0</v>
      </c>
      <c r="BZ111" s="14">
        <f t="shared" si="50"/>
        <v>0</v>
      </c>
      <c r="CA111" s="14">
        <f t="shared" si="50"/>
        <v>0</v>
      </c>
      <c r="CB111" s="14">
        <f t="shared" si="50"/>
        <v>0</v>
      </c>
      <c r="CC111" s="14">
        <f t="shared" si="50"/>
        <v>0</v>
      </c>
      <c r="CD111" s="14">
        <f t="shared" si="50"/>
        <v>0</v>
      </c>
      <c r="CE111" s="14">
        <f t="shared" si="50"/>
        <v>0</v>
      </c>
      <c r="CF111" s="14">
        <f t="shared" si="50"/>
        <v>0</v>
      </c>
      <c r="CG111" s="14">
        <f t="shared" si="54"/>
        <v>0</v>
      </c>
      <c r="CH111" s="14">
        <f t="shared" si="54"/>
        <v>0</v>
      </c>
      <c r="CI111" s="14">
        <f t="shared" si="54"/>
        <v>0</v>
      </c>
      <c r="CJ111" s="14">
        <f t="shared" si="54"/>
        <v>0</v>
      </c>
      <c r="CK111" s="14">
        <f t="shared" si="54"/>
        <v>0</v>
      </c>
      <c r="CL111" s="14">
        <f t="shared" si="54"/>
        <v>0</v>
      </c>
      <c r="CM111" s="14">
        <f t="shared" si="54"/>
        <v>0</v>
      </c>
      <c r="CN111" s="14">
        <f t="shared" si="54"/>
        <v>0</v>
      </c>
      <c r="CO111" s="14">
        <f t="shared" si="54"/>
        <v>0</v>
      </c>
      <c r="CP111" s="14">
        <f t="shared" si="54"/>
        <v>0</v>
      </c>
      <c r="CQ111" s="14">
        <f t="shared" si="54"/>
        <v>0</v>
      </c>
      <c r="CR111" s="14">
        <f t="shared" si="54"/>
        <v>0</v>
      </c>
      <c r="CS111" s="14">
        <f t="shared" si="54"/>
        <v>0</v>
      </c>
      <c r="CT111" s="14">
        <f t="shared" si="54"/>
        <v>0</v>
      </c>
      <c r="CU111" s="14">
        <f t="shared" si="51"/>
        <v>0</v>
      </c>
      <c r="CV111" s="14">
        <f t="shared" si="51"/>
        <v>0</v>
      </c>
      <c r="CW111" s="14">
        <f t="shared" si="51"/>
        <v>0</v>
      </c>
      <c r="CX111" s="14">
        <f t="shared" si="66"/>
        <v>0</v>
      </c>
      <c r="CY111" s="14">
        <f t="shared" si="66"/>
        <v>0</v>
      </c>
      <c r="CZ111" s="14">
        <f t="shared" si="66"/>
        <v>0</v>
      </c>
      <c r="DA111" s="14">
        <f t="shared" si="66"/>
        <v>0</v>
      </c>
      <c r="DB111" s="14">
        <f t="shared" si="66"/>
        <v>0.11216089303121805</v>
      </c>
      <c r="DC111" s="14">
        <f t="shared" si="66"/>
        <v>0.1133140350460068</v>
      </c>
      <c r="DD111" s="14">
        <f t="shared" si="66"/>
        <v>0.11714199101262512</v>
      </c>
      <c r="DE111" s="14">
        <f t="shared" si="66"/>
        <v>0.12242623457523955</v>
      </c>
      <c r="DF111" s="14">
        <f t="shared" si="66"/>
        <v>0.12791554720749423</v>
      </c>
      <c r="DG111" s="14">
        <f t="shared" si="66"/>
        <v>0.13271238022777526</v>
      </c>
      <c r="DH111" s="14">
        <f t="shared" si="66"/>
        <v>0.13568736774531015</v>
      </c>
      <c r="DI111" s="14">
        <f t="shared" si="66"/>
        <v>0.13864155115433083</v>
      </c>
      <c r="DJ111" s="14">
        <f t="shared" si="66"/>
        <v>0</v>
      </c>
      <c r="DK111" s="14">
        <f t="shared" si="66"/>
        <v>0</v>
      </c>
      <c r="DL111" s="14">
        <f t="shared" si="66"/>
        <v>0</v>
      </c>
      <c r="DM111" s="14">
        <f t="shared" si="55"/>
        <v>0</v>
      </c>
      <c r="DN111" s="14">
        <f t="shared" si="55"/>
        <v>0</v>
      </c>
      <c r="DO111" s="14">
        <f t="shared" si="55"/>
        <v>0</v>
      </c>
      <c r="DP111" s="14">
        <f t="shared" si="55"/>
        <v>0</v>
      </c>
      <c r="DQ111" s="14">
        <f t="shared" si="52"/>
        <v>0</v>
      </c>
      <c r="DR111" s="14">
        <f t="shared" si="52"/>
        <v>0</v>
      </c>
      <c r="DS111" s="14">
        <f t="shared" si="32"/>
        <v>0</v>
      </c>
      <c r="DT111" s="14">
        <f t="shared" si="32"/>
        <v>0</v>
      </c>
      <c r="DU111" s="14">
        <f t="shared" si="32"/>
        <v>0</v>
      </c>
      <c r="DV111" s="14">
        <f t="shared" si="32"/>
        <v>0</v>
      </c>
      <c r="DW111" s="14">
        <f t="shared" si="32"/>
        <v>0</v>
      </c>
      <c r="DX111" s="14">
        <f t="shared" si="32"/>
        <v>0</v>
      </c>
      <c r="DY111" s="14">
        <f t="shared" si="32"/>
        <v>0</v>
      </c>
      <c r="DZ111" s="14">
        <f t="shared" si="15"/>
        <v>1</v>
      </c>
    </row>
    <row r="112" spans="2:130">
      <c r="B112" s="15"/>
      <c r="C112" s="18">
        <v>2046</v>
      </c>
      <c r="D112" s="25"/>
      <c r="E112" s="25"/>
      <c r="F112" s="25"/>
      <c r="G112" s="25"/>
      <c r="H112" s="25"/>
      <c r="I112" s="25"/>
      <c r="J112" s="25"/>
      <c r="K112" s="25"/>
      <c r="L112" s="25"/>
      <c r="M112" s="25"/>
      <c r="N112" s="25"/>
      <c r="O112" s="25"/>
      <c r="P112" s="25"/>
      <c r="Q112" s="25"/>
      <c r="R112" s="25"/>
      <c r="S112" s="25"/>
      <c r="T112" s="25"/>
      <c r="U112" s="25"/>
      <c r="V112" s="25"/>
      <c r="W112" s="25"/>
      <c r="X112" s="25"/>
      <c r="Y112" s="25"/>
      <c r="Z112" s="25"/>
      <c r="AA112" s="25"/>
      <c r="AB112" s="25"/>
      <c r="AC112" s="25"/>
      <c r="AD112" s="25">
        <f t="shared" si="46"/>
        <v>0</v>
      </c>
      <c r="AE112" s="25">
        <f t="shared" si="47"/>
        <v>0</v>
      </c>
      <c r="AF112" s="25">
        <f t="shared" si="48"/>
        <v>0</v>
      </c>
      <c r="AG112" s="25">
        <f t="shared" si="49"/>
        <v>0</v>
      </c>
      <c r="AH112" s="25">
        <f t="shared" si="53"/>
        <v>0</v>
      </c>
      <c r="AI112" s="25">
        <f t="shared" si="56"/>
        <v>0</v>
      </c>
      <c r="AJ112" s="25">
        <f t="shared" si="57"/>
        <v>0</v>
      </c>
      <c r="AK112" s="25">
        <f t="shared" si="58"/>
        <v>0</v>
      </c>
      <c r="AL112" s="25">
        <f t="shared" si="59"/>
        <v>0</v>
      </c>
      <c r="AM112" s="25">
        <f t="shared" si="60"/>
        <v>0</v>
      </c>
      <c r="AN112" s="25">
        <f t="shared" si="61"/>
        <v>0</v>
      </c>
      <c r="AO112" s="25">
        <f t="shared" si="62"/>
        <v>0</v>
      </c>
      <c r="AP112" s="25">
        <f t="shared" si="63"/>
        <v>14297.625</v>
      </c>
      <c r="AQ112" s="25">
        <f t="shared" si="64"/>
        <v>14780.625</v>
      </c>
      <c r="AR112" s="25">
        <f t="shared" si="65"/>
        <v>15447.375</v>
      </c>
      <c r="AS112" s="25">
        <f t="shared" si="67"/>
        <v>16140</v>
      </c>
      <c r="AT112" s="25">
        <f t="shared" si="68"/>
        <v>16745.25</v>
      </c>
      <c r="AU112" s="25">
        <f t="shared" si="69"/>
        <v>17120.625</v>
      </c>
      <c r="AV112" s="25">
        <f t="shared" ref="AV112:AV126" si="70">VLOOKUP($C$110,$D$3:$K$63,$A$68,0)*(B68-B67)</f>
        <v>17493.375</v>
      </c>
      <c r="AW112" s="25">
        <f>VLOOKUP($C$111,$D$3:$K$63,$A$68,0)*(B67-B66)</f>
        <v>17824.5</v>
      </c>
      <c r="AX112" s="25">
        <f>VLOOKUP($C$112,$D$3:$K$63,$A$68,0)*B66</f>
        <v>0</v>
      </c>
      <c r="AY112" s="25"/>
      <c r="AZ112" s="25"/>
      <c r="BA112" s="25"/>
      <c r="BB112" s="25"/>
      <c r="BC112" s="25"/>
      <c r="BD112" s="25"/>
      <c r="BE112" s="25"/>
      <c r="BF112" s="25"/>
      <c r="BG112" s="25"/>
      <c r="BH112" s="25"/>
      <c r="BI112" s="25"/>
      <c r="BJ112" s="25"/>
      <c r="BK112" s="25"/>
      <c r="BL112" s="25"/>
      <c r="BM112" s="21">
        <f t="shared" si="13"/>
        <v>129849.375</v>
      </c>
      <c r="BP112" s="18">
        <v>2046</v>
      </c>
      <c r="BQ112" s="14">
        <f t="shared" si="50"/>
        <v>0</v>
      </c>
      <c r="BR112" s="14">
        <f t="shared" si="50"/>
        <v>0</v>
      </c>
      <c r="BS112" s="14">
        <f t="shared" si="50"/>
        <v>0</v>
      </c>
      <c r="BT112" s="14">
        <f t="shared" si="50"/>
        <v>0</v>
      </c>
      <c r="BU112" s="14">
        <f t="shared" si="50"/>
        <v>0</v>
      </c>
      <c r="BV112" s="14">
        <f t="shared" si="50"/>
        <v>0</v>
      </c>
      <c r="BW112" s="14">
        <f t="shared" si="50"/>
        <v>0</v>
      </c>
      <c r="BX112" s="14">
        <f t="shared" si="50"/>
        <v>0</v>
      </c>
      <c r="BY112" s="14">
        <f t="shared" si="50"/>
        <v>0</v>
      </c>
      <c r="BZ112" s="14">
        <f t="shared" si="50"/>
        <v>0</v>
      </c>
      <c r="CA112" s="14">
        <f t="shared" si="50"/>
        <v>0</v>
      </c>
      <c r="CB112" s="14">
        <f t="shared" si="50"/>
        <v>0</v>
      </c>
      <c r="CC112" s="14">
        <f t="shared" si="50"/>
        <v>0</v>
      </c>
      <c r="CD112" s="14">
        <f t="shared" si="50"/>
        <v>0</v>
      </c>
      <c r="CE112" s="14">
        <f t="shared" si="50"/>
        <v>0</v>
      </c>
      <c r="CF112" s="14">
        <f t="shared" ref="CF112:CI126" si="71">S112/$BM112</f>
        <v>0</v>
      </c>
      <c r="CG112" s="14">
        <f t="shared" si="54"/>
        <v>0</v>
      </c>
      <c r="CH112" s="14">
        <f t="shared" si="54"/>
        <v>0</v>
      </c>
      <c r="CI112" s="14">
        <f t="shared" si="54"/>
        <v>0</v>
      </c>
      <c r="CJ112" s="14">
        <f t="shared" si="54"/>
        <v>0</v>
      </c>
      <c r="CK112" s="14">
        <f t="shared" si="54"/>
        <v>0</v>
      </c>
      <c r="CL112" s="14">
        <f t="shared" si="54"/>
        <v>0</v>
      </c>
      <c r="CM112" s="14">
        <f t="shared" si="54"/>
        <v>0</v>
      </c>
      <c r="CN112" s="14">
        <f t="shared" si="54"/>
        <v>0</v>
      </c>
      <c r="CO112" s="14">
        <f t="shared" si="54"/>
        <v>0</v>
      </c>
      <c r="CP112" s="14">
        <f t="shared" si="54"/>
        <v>0</v>
      </c>
      <c r="CQ112" s="14">
        <f t="shared" si="54"/>
        <v>0</v>
      </c>
      <c r="CR112" s="14">
        <f t="shared" si="54"/>
        <v>0</v>
      </c>
      <c r="CS112" s="14">
        <f t="shared" si="54"/>
        <v>0</v>
      </c>
      <c r="CT112" s="14">
        <f t="shared" si="54"/>
        <v>0</v>
      </c>
      <c r="CU112" s="14">
        <f t="shared" si="51"/>
        <v>0</v>
      </c>
      <c r="CV112" s="14">
        <f t="shared" si="51"/>
        <v>0</v>
      </c>
      <c r="CW112" s="14">
        <f t="shared" si="51"/>
        <v>0</v>
      </c>
      <c r="CX112" s="14">
        <f t="shared" si="66"/>
        <v>0</v>
      </c>
      <c r="CY112" s="14">
        <f t="shared" si="66"/>
        <v>0</v>
      </c>
      <c r="CZ112" s="14">
        <f t="shared" si="66"/>
        <v>0</v>
      </c>
      <c r="DA112" s="14">
        <f t="shared" si="66"/>
        <v>0</v>
      </c>
      <c r="DB112" s="14">
        <f t="shared" si="66"/>
        <v>0</v>
      </c>
      <c r="DC112" s="14">
        <f t="shared" si="66"/>
        <v>0.11010930934399954</v>
      </c>
      <c r="DD112" s="14">
        <f t="shared" si="66"/>
        <v>0.11382900379766941</v>
      </c>
      <c r="DE112" s="14">
        <f t="shared" si="66"/>
        <v>0.11896379940219197</v>
      </c>
      <c r="DF112" s="14">
        <f t="shared" si="66"/>
        <v>0.12429786435244683</v>
      </c>
      <c r="DG112" s="14">
        <f t="shared" si="66"/>
        <v>0.12895903426566357</v>
      </c>
      <c r="DH112" s="14">
        <f t="shared" si="66"/>
        <v>0.13184988375954831</v>
      </c>
      <c r="DI112" s="14">
        <f t="shared" si="66"/>
        <v>0.13472051752270658</v>
      </c>
      <c r="DJ112" s="14">
        <f t="shared" si="66"/>
        <v>0.13727058755577376</v>
      </c>
      <c r="DK112" s="14">
        <f t="shared" si="66"/>
        <v>0</v>
      </c>
      <c r="DL112" s="14">
        <f t="shared" si="66"/>
        <v>0</v>
      </c>
      <c r="DM112" s="14">
        <f t="shared" si="55"/>
        <v>0</v>
      </c>
      <c r="DN112" s="14">
        <f t="shared" si="55"/>
        <v>0</v>
      </c>
      <c r="DO112" s="14">
        <f t="shared" si="55"/>
        <v>0</v>
      </c>
      <c r="DP112" s="14">
        <f t="shared" si="55"/>
        <v>0</v>
      </c>
      <c r="DQ112" s="14">
        <f t="shared" si="52"/>
        <v>0</v>
      </c>
      <c r="DR112" s="14">
        <f t="shared" si="52"/>
        <v>0</v>
      </c>
      <c r="DS112" s="14">
        <f t="shared" si="32"/>
        <v>0</v>
      </c>
      <c r="DT112" s="14">
        <f t="shared" si="32"/>
        <v>0</v>
      </c>
      <c r="DU112" s="14">
        <f t="shared" si="32"/>
        <v>0</v>
      </c>
      <c r="DV112" s="14">
        <f t="shared" si="32"/>
        <v>0</v>
      </c>
      <c r="DW112" s="14">
        <f t="shared" si="32"/>
        <v>0</v>
      </c>
      <c r="DX112" s="14">
        <f t="shared" si="32"/>
        <v>0</v>
      </c>
      <c r="DY112" s="14">
        <f t="shared" si="32"/>
        <v>0</v>
      </c>
      <c r="DZ112" s="14">
        <f t="shared" si="15"/>
        <v>1</v>
      </c>
    </row>
    <row r="113" spans="2:130">
      <c r="B113" s="15"/>
      <c r="C113" s="18">
        <v>2047</v>
      </c>
      <c r="D113" s="25"/>
      <c r="E113" s="25"/>
      <c r="F113" s="25"/>
      <c r="G113" s="25"/>
      <c r="H113" s="25"/>
      <c r="I113" s="25"/>
      <c r="J113" s="25"/>
      <c r="K113" s="25"/>
      <c r="L113" s="25"/>
      <c r="M113" s="25"/>
      <c r="N113" s="25"/>
      <c r="O113" s="25"/>
      <c r="P113" s="25"/>
      <c r="Q113" s="25"/>
      <c r="R113" s="25"/>
      <c r="S113" s="25"/>
      <c r="T113" s="25"/>
      <c r="U113" s="25"/>
      <c r="V113" s="25"/>
      <c r="W113" s="25"/>
      <c r="X113" s="25"/>
      <c r="Y113" s="25"/>
      <c r="Z113" s="25"/>
      <c r="AA113" s="25"/>
      <c r="AB113" s="25"/>
      <c r="AC113" s="25"/>
      <c r="AD113" s="25"/>
      <c r="AE113" s="25">
        <f t="shared" si="47"/>
        <v>0</v>
      </c>
      <c r="AF113" s="25">
        <f t="shared" si="48"/>
        <v>0</v>
      </c>
      <c r="AG113" s="25">
        <f t="shared" si="49"/>
        <v>0</v>
      </c>
      <c r="AH113" s="25">
        <f t="shared" si="53"/>
        <v>0</v>
      </c>
      <c r="AI113" s="25">
        <f t="shared" si="56"/>
        <v>0</v>
      </c>
      <c r="AJ113" s="25">
        <f t="shared" si="57"/>
        <v>0</v>
      </c>
      <c r="AK113" s="25">
        <f t="shared" si="58"/>
        <v>0</v>
      </c>
      <c r="AL113" s="25">
        <f t="shared" si="59"/>
        <v>0</v>
      </c>
      <c r="AM113" s="25">
        <f t="shared" si="60"/>
        <v>0</v>
      </c>
      <c r="AN113" s="25">
        <f t="shared" si="61"/>
        <v>0</v>
      </c>
      <c r="AO113" s="25">
        <f t="shared" si="62"/>
        <v>0</v>
      </c>
      <c r="AP113" s="25">
        <f t="shared" si="63"/>
        <v>0</v>
      </c>
      <c r="AQ113" s="25">
        <f t="shared" si="64"/>
        <v>14780.625</v>
      </c>
      <c r="AR113" s="25">
        <f t="shared" si="65"/>
        <v>15447.375</v>
      </c>
      <c r="AS113" s="25">
        <f t="shared" si="67"/>
        <v>16140</v>
      </c>
      <c r="AT113" s="25">
        <f t="shared" si="68"/>
        <v>16745.25</v>
      </c>
      <c r="AU113" s="25">
        <f t="shared" si="69"/>
        <v>17120.625</v>
      </c>
      <c r="AV113" s="25">
        <f t="shared" si="70"/>
        <v>17493.375</v>
      </c>
      <c r="AW113" s="25">
        <f t="shared" ref="AW113:AW126" si="72">VLOOKUP($C$111,$D$3:$K$63,$A$68,0)*(B68-B67)</f>
        <v>17824.5</v>
      </c>
      <c r="AX113" s="25">
        <f>VLOOKUP($C$112,$D$3:$K$63,$A$68,0)*(B67-B66)</f>
        <v>18181.125</v>
      </c>
      <c r="AY113" s="25">
        <f>VLOOKUP($C$113,$D$3:$K$63,$A$68,0)*B66</f>
        <v>0</v>
      </c>
      <c r="AZ113" s="25"/>
      <c r="BA113" s="25"/>
      <c r="BB113" s="25"/>
      <c r="BC113" s="25"/>
      <c r="BD113" s="25"/>
      <c r="BE113" s="25"/>
      <c r="BF113" s="25"/>
      <c r="BG113" s="25"/>
      <c r="BH113" s="25"/>
      <c r="BI113" s="25"/>
      <c r="BJ113" s="25"/>
      <c r="BK113" s="25"/>
      <c r="BL113" s="25"/>
      <c r="BM113" s="21">
        <f t="shared" si="13"/>
        <v>133732.875</v>
      </c>
      <c r="BP113" s="18">
        <v>2047</v>
      </c>
      <c r="BQ113" s="14">
        <f t="shared" ref="BQ113:CE126" si="73">D113/$BM113</f>
        <v>0</v>
      </c>
      <c r="BR113" s="14">
        <f t="shared" si="73"/>
        <v>0</v>
      </c>
      <c r="BS113" s="14">
        <f t="shared" si="73"/>
        <v>0</v>
      </c>
      <c r="BT113" s="14">
        <f t="shared" si="73"/>
        <v>0</v>
      </c>
      <c r="BU113" s="14">
        <f t="shared" si="73"/>
        <v>0</v>
      </c>
      <c r="BV113" s="14">
        <f t="shared" si="73"/>
        <v>0</v>
      </c>
      <c r="BW113" s="14">
        <f t="shared" si="73"/>
        <v>0</v>
      </c>
      <c r="BX113" s="14">
        <f t="shared" si="73"/>
        <v>0</v>
      </c>
      <c r="BY113" s="14">
        <f t="shared" si="73"/>
        <v>0</v>
      </c>
      <c r="BZ113" s="14">
        <f t="shared" si="73"/>
        <v>0</v>
      </c>
      <c r="CA113" s="14">
        <f t="shared" si="73"/>
        <v>0</v>
      </c>
      <c r="CB113" s="14">
        <f t="shared" si="73"/>
        <v>0</v>
      </c>
      <c r="CC113" s="14">
        <f t="shared" si="73"/>
        <v>0</v>
      </c>
      <c r="CD113" s="14">
        <f t="shared" si="73"/>
        <v>0</v>
      </c>
      <c r="CE113" s="14">
        <f t="shared" si="73"/>
        <v>0</v>
      </c>
      <c r="CF113" s="14">
        <f t="shared" si="71"/>
        <v>0</v>
      </c>
      <c r="CG113" s="14">
        <f t="shared" si="54"/>
        <v>0</v>
      </c>
      <c r="CH113" s="14">
        <f t="shared" si="54"/>
        <v>0</v>
      </c>
      <c r="CI113" s="14">
        <f t="shared" si="54"/>
        <v>0</v>
      </c>
      <c r="CJ113" s="14">
        <f t="shared" si="54"/>
        <v>0</v>
      </c>
      <c r="CK113" s="14">
        <f t="shared" si="54"/>
        <v>0</v>
      </c>
      <c r="CL113" s="14">
        <f t="shared" si="54"/>
        <v>0</v>
      </c>
      <c r="CM113" s="14">
        <f t="shared" si="54"/>
        <v>0</v>
      </c>
      <c r="CN113" s="14">
        <f t="shared" si="54"/>
        <v>0</v>
      </c>
      <c r="CO113" s="14">
        <f t="shared" si="54"/>
        <v>0</v>
      </c>
      <c r="CP113" s="14">
        <f t="shared" si="54"/>
        <v>0</v>
      </c>
      <c r="CQ113" s="14">
        <f t="shared" si="54"/>
        <v>0</v>
      </c>
      <c r="CR113" s="14">
        <f t="shared" si="54"/>
        <v>0</v>
      </c>
      <c r="CS113" s="14">
        <f t="shared" si="54"/>
        <v>0</v>
      </c>
      <c r="CT113" s="14">
        <f t="shared" si="54"/>
        <v>0</v>
      </c>
      <c r="CU113" s="14">
        <f t="shared" si="51"/>
        <v>0</v>
      </c>
      <c r="CV113" s="14">
        <f t="shared" si="51"/>
        <v>0</v>
      </c>
      <c r="CW113" s="14">
        <f t="shared" si="51"/>
        <v>0</v>
      </c>
      <c r="CX113" s="14">
        <f t="shared" si="66"/>
        <v>0</v>
      </c>
      <c r="CY113" s="14">
        <f t="shared" si="66"/>
        <v>0</v>
      </c>
      <c r="CZ113" s="14">
        <f t="shared" si="66"/>
        <v>0</v>
      </c>
      <c r="DA113" s="14">
        <f t="shared" si="66"/>
        <v>0</v>
      </c>
      <c r="DB113" s="14">
        <f t="shared" si="66"/>
        <v>0</v>
      </c>
      <c r="DC113" s="14">
        <f t="shared" si="66"/>
        <v>0</v>
      </c>
      <c r="DD113" s="14">
        <f t="shared" si="66"/>
        <v>0.11052349693371954</v>
      </c>
      <c r="DE113" s="14">
        <f t="shared" si="66"/>
        <v>0.1155091820167629</v>
      </c>
      <c r="DF113" s="14">
        <f t="shared" si="66"/>
        <v>0.12068834981675224</v>
      </c>
      <c r="DG113" s="14">
        <f t="shared" si="66"/>
        <v>0.12521416293488044</v>
      </c>
      <c r="DH113" s="14">
        <f t="shared" si="66"/>
        <v>0.12802106437927099</v>
      </c>
      <c r="DI113" s="14">
        <f t="shared" si="66"/>
        <v>0.13080833714223222</v>
      </c>
      <c r="DJ113" s="14">
        <f t="shared" si="66"/>
        <v>0.13328435509967165</v>
      </c>
      <c r="DK113" s="14">
        <f t="shared" si="66"/>
        <v>0.13595105167671001</v>
      </c>
      <c r="DL113" s="14">
        <f t="shared" si="66"/>
        <v>0</v>
      </c>
      <c r="DM113" s="14">
        <f t="shared" si="55"/>
        <v>0</v>
      </c>
      <c r="DN113" s="14">
        <f t="shared" si="55"/>
        <v>0</v>
      </c>
      <c r="DO113" s="14">
        <f t="shared" si="55"/>
        <v>0</v>
      </c>
      <c r="DP113" s="14">
        <f t="shared" si="55"/>
        <v>0</v>
      </c>
      <c r="DQ113" s="14">
        <f t="shared" si="52"/>
        <v>0</v>
      </c>
      <c r="DR113" s="14">
        <f t="shared" si="52"/>
        <v>0</v>
      </c>
      <c r="DS113" s="14">
        <f t="shared" si="32"/>
        <v>0</v>
      </c>
      <c r="DT113" s="14">
        <f t="shared" si="32"/>
        <v>0</v>
      </c>
      <c r="DU113" s="14">
        <f t="shared" si="32"/>
        <v>0</v>
      </c>
      <c r="DV113" s="14">
        <f t="shared" si="32"/>
        <v>0</v>
      </c>
      <c r="DW113" s="14">
        <f t="shared" si="32"/>
        <v>0</v>
      </c>
      <c r="DX113" s="14">
        <f t="shared" si="32"/>
        <v>0</v>
      </c>
      <c r="DY113" s="14">
        <f t="shared" si="32"/>
        <v>0</v>
      </c>
      <c r="DZ113" s="14">
        <f t="shared" si="15"/>
        <v>1</v>
      </c>
    </row>
    <row r="114" spans="2:130">
      <c r="B114" s="15"/>
      <c r="C114" s="18">
        <v>2048</v>
      </c>
      <c r="D114" s="25"/>
      <c r="E114" s="25"/>
      <c r="F114" s="25"/>
      <c r="G114" s="25"/>
      <c r="H114" s="25"/>
      <c r="I114" s="25"/>
      <c r="J114" s="25"/>
      <c r="K114" s="25"/>
      <c r="L114" s="25"/>
      <c r="M114" s="25"/>
      <c r="N114" s="25"/>
      <c r="O114" s="25"/>
      <c r="P114" s="25"/>
      <c r="Q114" s="25"/>
      <c r="R114" s="25"/>
      <c r="S114" s="25"/>
      <c r="T114" s="25"/>
      <c r="U114" s="25"/>
      <c r="V114" s="25"/>
      <c r="W114" s="25"/>
      <c r="X114" s="25"/>
      <c r="Y114" s="25"/>
      <c r="Z114" s="25"/>
      <c r="AA114" s="25"/>
      <c r="AB114" s="25"/>
      <c r="AC114" s="25"/>
      <c r="AD114" s="25"/>
      <c r="AE114" s="25"/>
      <c r="AF114" s="25">
        <f t="shared" si="48"/>
        <v>0</v>
      </c>
      <c r="AG114" s="25">
        <f t="shared" si="49"/>
        <v>0</v>
      </c>
      <c r="AH114" s="25">
        <f t="shared" si="53"/>
        <v>0</v>
      </c>
      <c r="AI114" s="25">
        <f t="shared" si="56"/>
        <v>0</v>
      </c>
      <c r="AJ114" s="25">
        <f t="shared" si="57"/>
        <v>0</v>
      </c>
      <c r="AK114" s="25">
        <f t="shared" si="58"/>
        <v>0</v>
      </c>
      <c r="AL114" s="25">
        <f t="shared" si="59"/>
        <v>0</v>
      </c>
      <c r="AM114" s="25">
        <f t="shared" si="60"/>
        <v>0</v>
      </c>
      <c r="AN114" s="25">
        <f t="shared" si="61"/>
        <v>0</v>
      </c>
      <c r="AO114" s="25">
        <f t="shared" si="62"/>
        <v>0</v>
      </c>
      <c r="AP114" s="25">
        <f t="shared" si="63"/>
        <v>0</v>
      </c>
      <c r="AQ114" s="25">
        <f t="shared" si="64"/>
        <v>0</v>
      </c>
      <c r="AR114" s="25">
        <f t="shared" si="65"/>
        <v>15447.375</v>
      </c>
      <c r="AS114" s="25">
        <f t="shared" si="67"/>
        <v>16140</v>
      </c>
      <c r="AT114" s="25">
        <f t="shared" si="68"/>
        <v>16745.25</v>
      </c>
      <c r="AU114" s="25">
        <f t="shared" si="69"/>
        <v>17120.625</v>
      </c>
      <c r="AV114" s="25">
        <f t="shared" si="70"/>
        <v>17493.375</v>
      </c>
      <c r="AW114" s="25">
        <f t="shared" si="72"/>
        <v>17824.5</v>
      </c>
      <c r="AX114" s="25">
        <f t="shared" ref="AX114:AX126" si="74">VLOOKUP($C$112,$D$3:$K$63,$A$68,0)*(B68-B67)</f>
        <v>18181.125</v>
      </c>
      <c r="AY114" s="25">
        <f>VLOOKUP($C$113,$D$3:$K$63,$A$68,0)*(B67-B66)</f>
        <v>18462.375</v>
      </c>
      <c r="AZ114" s="25">
        <f>VLOOKUP($C$114,$D$3:$K$63,$A$68,0)*B66</f>
        <v>0</v>
      </c>
      <c r="BA114" s="25"/>
      <c r="BB114" s="25"/>
      <c r="BC114" s="25"/>
      <c r="BD114" s="25"/>
      <c r="BE114" s="25"/>
      <c r="BF114" s="25"/>
      <c r="BG114" s="25"/>
      <c r="BH114" s="25"/>
      <c r="BI114" s="25"/>
      <c r="BJ114" s="25"/>
      <c r="BK114" s="25"/>
      <c r="BL114" s="25"/>
      <c r="BM114" s="21">
        <f t="shared" si="13"/>
        <v>137414.625</v>
      </c>
      <c r="BP114" s="18">
        <v>2048</v>
      </c>
      <c r="BQ114" s="14">
        <f t="shared" si="73"/>
        <v>0</v>
      </c>
      <c r="BR114" s="14">
        <f t="shared" si="73"/>
        <v>0</v>
      </c>
      <c r="BS114" s="14">
        <f t="shared" si="73"/>
        <v>0</v>
      </c>
      <c r="BT114" s="14">
        <f t="shared" si="73"/>
        <v>0</v>
      </c>
      <c r="BU114" s="14">
        <f t="shared" si="73"/>
        <v>0</v>
      </c>
      <c r="BV114" s="14">
        <f t="shared" si="73"/>
        <v>0</v>
      </c>
      <c r="BW114" s="14">
        <f t="shared" si="73"/>
        <v>0</v>
      </c>
      <c r="BX114" s="14">
        <f t="shared" si="73"/>
        <v>0</v>
      </c>
      <c r="BY114" s="14">
        <f t="shared" si="73"/>
        <v>0</v>
      </c>
      <c r="BZ114" s="14">
        <f t="shared" si="73"/>
        <v>0</v>
      </c>
      <c r="CA114" s="14">
        <f t="shared" si="73"/>
        <v>0</v>
      </c>
      <c r="CB114" s="14">
        <f t="shared" si="73"/>
        <v>0</v>
      </c>
      <c r="CC114" s="14">
        <f t="shared" si="73"/>
        <v>0</v>
      </c>
      <c r="CD114" s="14">
        <f t="shared" si="73"/>
        <v>0</v>
      </c>
      <c r="CE114" s="14">
        <f t="shared" si="73"/>
        <v>0</v>
      </c>
      <c r="CF114" s="14">
        <f t="shared" si="71"/>
        <v>0</v>
      </c>
      <c r="CG114" s="14">
        <f t="shared" si="54"/>
        <v>0</v>
      </c>
      <c r="CH114" s="14">
        <f t="shared" si="54"/>
        <v>0</v>
      </c>
      <c r="CI114" s="14">
        <f t="shared" si="54"/>
        <v>0</v>
      </c>
      <c r="CJ114" s="14">
        <f t="shared" si="54"/>
        <v>0</v>
      </c>
      <c r="CK114" s="14">
        <f t="shared" si="54"/>
        <v>0</v>
      </c>
      <c r="CL114" s="14">
        <f t="shared" si="54"/>
        <v>0</v>
      </c>
      <c r="CM114" s="14">
        <f t="shared" si="54"/>
        <v>0</v>
      </c>
      <c r="CN114" s="14">
        <f t="shared" si="54"/>
        <v>0</v>
      </c>
      <c r="CO114" s="14">
        <f t="shared" si="54"/>
        <v>0</v>
      </c>
      <c r="CP114" s="14">
        <f t="shared" si="54"/>
        <v>0</v>
      </c>
      <c r="CQ114" s="14">
        <f t="shared" si="54"/>
        <v>0</v>
      </c>
      <c r="CR114" s="14">
        <f t="shared" si="54"/>
        <v>0</v>
      </c>
      <c r="CS114" s="14">
        <f t="shared" si="54"/>
        <v>0</v>
      </c>
      <c r="CT114" s="14">
        <f t="shared" si="54"/>
        <v>0</v>
      </c>
      <c r="CU114" s="14">
        <f t="shared" si="51"/>
        <v>0</v>
      </c>
      <c r="CV114" s="14">
        <f t="shared" si="51"/>
        <v>0</v>
      </c>
      <c r="CW114" s="14">
        <f t="shared" si="51"/>
        <v>0</v>
      </c>
      <c r="CX114" s="14">
        <f t="shared" si="66"/>
        <v>0</v>
      </c>
      <c r="CY114" s="14">
        <f t="shared" si="66"/>
        <v>0</v>
      </c>
      <c r="CZ114" s="14">
        <f t="shared" si="66"/>
        <v>0</v>
      </c>
      <c r="DA114" s="14">
        <f t="shared" si="66"/>
        <v>0</v>
      </c>
      <c r="DB114" s="14">
        <f t="shared" si="66"/>
        <v>0</v>
      </c>
      <c r="DC114" s="14">
        <f t="shared" si="66"/>
        <v>0</v>
      </c>
      <c r="DD114" s="14">
        <f t="shared" si="66"/>
        <v>0</v>
      </c>
      <c r="DE114" s="14">
        <f t="shared" si="66"/>
        <v>0.11241434454302081</v>
      </c>
      <c r="DF114" s="14">
        <f t="shared" si="66"/>
        <v>0.11745474690194002</v>
      </c>
      <c r="DG114" s="14">
        <f t="shared" si="66"/>
        <v>0.12185929991076278</v>
      </c>
      <c r="DH114" s="14">
        <f t="shared" si="66"/>
        <v>0.12459099604572657</v>
      </c>
      <c r="DI114" s="14">
        <f t="shared" si="66"/>
        <v>0.12730358941051581</v>
      </c>
      <c r="DJ114" s="14">
        <f t="shared" si="66"/>
        <v>0.12971326741967967</v>
      </c>
      <c r="DK114" s="14">
        <f t="shared" si="66"/>
        <v>0.13230851519625367</v>
      </c>
      <c r="DL114" s="14">
        <f t="shared" si="66"/>
        <v>0.13435524057210069</v>
      </c>
      <c r="DM114" s="14">
        <f t="shared" si="55"/>
        <v>0</v>
      </c>
      <c r="DN114" s="14">
        <f t="shared" si="55"/>
        <v>0</v>
      </c>
      <c r="DO114" s="14">
        <f t="shared" si="55"/>
        <v>0</v>
      </c>
      <c r="DP114" s="14">
        <f t="shared" si="55"/>
        <v>0</v>
      </c>
      <c r="DQ114" s="14">
        <f t="shared" si="52"/>
        <v>0</v>
      </c>
      <c r="DR114" s="14">
        <f t="shared" si="52"/>
        <v>0</v>
      </c>
      <c r="DS114" s="14">
        <f t="shared" si="32"/>
        <v>0</v>
      </c>
      <c r="DT114" s="14">
        <f t="shared" si="32"/>
        <v>0</v>
      </c>
      <c r="DU114" s="14">
        <f t="shared" si="32"/>
        <v>0</v>
      </c>
      <c r="DV114" s="14">
        <f t="shared" si="32"/>
        <v>0</v>
      </c>
      <c r="DW114" s="14">
        <f t="shared" si="32"/>
        <v>0</v>
      </c>
      <c r="DX114" s="14">
        <f t="shared" si="32"/>
        <v>0</v>
      </c>
      <c r="DY114" s="14">
        <f t="shared" si="32"/>
        <v>0</v>
      </c>
      <c r="DZ114" s="14">
        <f t="shared" si="15"/>
        <v>1</v>
      </c>
    </row>
    <row r="115" spans="2:130">
      <c r="B115" s="15"/>
      <c r="C115" s="18">
        <v>2049</v>
      </c>
      <c r="D115" s="25"/>
      <c r="E115" s="25"/>
      <c r="F115" s="25"/>
      <c r="G115" s="25"/>
      <c r="H115" s="25"/>
      <c r="I115" s="25"/>
      <c r="J115" s="25"/>
      <c r="K115" s="25"/>
      <c r="L115" s="25"/>
      <c r="M115" s="25"/>
      <c r="N115" s="25"/>
      <c r="O115" s="25"/>
      <c r="P115" s="25"/>
      <c r="Q115" s="25"/>
      <c r="R115" s="25"/>
      <c r="S115" s="25"/>
      <c r="T115" s="25"/>
      <c r="U115" s="25"/>
      <c r="V115" s="25"/>
      <c r="W115" s="25"/>
      <c r="X115" s="25"/>
      <c r="Y115" s="25"/>
      <c r="Z115" s="25"/>
      <c r="AA115" s="25"/>
      <c r="AB115" s="25"/>
      <c r="AC115" s="25"/>
      <c r="AD115" s="25"/>
      <c r="AE115" s="25"/>
      <c r="AF115" s="25"/>
      <c r="AG115" s="25">
        <f t="shared" si="49"/>
        <v>0</v>
      </c>
      <c r="AH115" s="25">
        <f t="shared" si="53"/>
        <v>0</v>
      </c>
      <c r="AI115" s="25">
        <f t="shared" si="56"/>
        <v>0</v>
      </c>
      <c r="AJ115" s="25">
        <f t="shared" si="57"/>
        <v>0</v>
      </c>
      <c r="AK115" s="25">
        <f t="shared" si="58"/>
        <v>0</v>
      </c>
      <c r="AL115" s="25">
        <f t="shared" si="59"/>
        <v>0</v>
      </c>
      <c r="AM115" s="25">
        <f t="shared" si="60"/>
        <v>0</v>
      </c>
      <c r="AN115" s="25">
        <f t="shared" si="61"/>
        <v>0</v>
      </c>
      <c r="AO115" s="25">
        <f t="shared" si="62"/>
        <v>0</v>
      </c>
      <c r="AP115" s="25">
        <f t="shared" si="63"/>
        <v>0</v>
      </c>
      <c r="AQ115" s="25">
        <f t="shared" si="64"/>
        <v>0</v>
      </c>
      <c r="AR115" s="25">
        <f t="shared" si="65"/>
        <v>0</v>
      </c>
      <c r="AS115" s="25">
        <f t="shared" si="67"/>
        <v>16140</v>
      </c>
      <c r="AT115" s="25">
        <f t="shared" si="68"/>
        <v>16745.25</v>
      </c>
      <c r="AU115" s="25">
        <f t="shared" si="69"/>
        <v>17120.625</v>
      </c>
      <c r="AV115" s="25">
        <f t="shared" si="70"/>
        <v>17493.375</v>
      </c>
      <c r="AW115" s="25">
        <f t="shared" si="72"/>
        <v>17824.5</v>
      </c>
      <c r="AX115" s="25">
        <f t="shared" si="74"/>
        <v>18181.125</v>
      </c>
      <c r="AY115" s="25">
        <f t="shared" ref="AY115:AY126" si="75">VLOOKUP($C$113,$D$3:$K$63,$A$68,0)*(B68-B67)</f>
        <v>18462.375</v>
      </c>
      <c r="AZ115" s="25">
        <f>VLOOKUP($C$114,$D$3:$K$63,$A$68,0)*(B67-B66)</f>
        <v>18627</v>
      </c>
      <c r="BA115" s="25">
        <f>VLOOKUP($C$115,$D$3:$K$63,$A$68,0)*B66</f>
        <v>0</v>
      </c>
      <c r="BB115" s="25"/>
      <c r="BC115" s="25"/>
      <c r="BD115" s="25"/>
      <c r="BE115" s="25"/>
      <c r="BF115" s="25"/>
      <c r="BG115" s="25"/>
      <c r="BH115" s="25"/>
      <c r="BI115" s="25"/>
      <c r="BJ115" s="25"/>
      <c r="BK115" s="25"/>
      <c r="BL115" s="25"/>
      <c r="BM115" s="21">
        <f t="shared" si="13"/>
        <v>140594.25</v>
      </c>
      <c r="BP115" s="18">
        <v>2049</v>
      </c>
      <c r="BQ115" s="14">
        <f t="shared" si="73"/>
        <v>0</v>
      </c>
      <c r="BR115" s="14">
        <f t="shared" si="73"/>
        <v>0</v>
      </c>
      <c r="BS115" s="14">
        <f t="shared" si="73"/>
        <v>0</v>
      </c>
      <c r="BT115" s="14">
        <f t="shared" si="73"/>
        <v>0</v>
      </c>
      <c r="BU115" s="14">
        <f t="shared" si="73"/>
        <v>0</v>
      </c>
      <c r="BV115" s="14">
        <f t="shared" si="73"/>
        <v>0</v>
      </c>
      <c r="BW115" s="14">
        <f t="shared" si="73"/>
        <v>0</v>
      </c>
      <c r="BX115" s="14">
        <f t="shared" si="73"/>
        <v>0</v>
      </c>
      <c r="BY115" s="14">
        <f t="shared" si="73"/>
        <v>0</v>
      </c>
      <c r="BZ115" s="14">
        <f t="shared" si="73"/>
        <v>0</v>
      </c>
      <c r="CA115" s="14">
        <f t="shared" si="73"/>
        <v>0</v>
      </c>
      <c r="CB115" s="14">
        <f t="shared" si="73"/>
        <v>0</v>
      </c>
      <c r="CC115" s="14">
        <f t="shared" si="73"/>
        <v>0</v>
      </c>
      <c r="CD115" s="14">
        <f t="shared" si="73"/>
        <v>0</v>
      </c>
      <c r="CE115" s="14">
        <f t="shared" si="73"/>
        <v>0</v>
      </c>
      <c r="CF115" s="14">
        <f t="shared" si="71"/>
        <v>0</v>
      </c>
      <c r="CG115" s="14">
        <f t="shared" si="54"/>
        <v>0</v>
      </c>
      <c r="CH115" s="14">
        <f t="shared" si="54"/>
        <v>0</v>
      </c>
      <c r="CI115" s="14">
        <f t="shared" si="54"/>
        <v>0</v>
      </c>
      <c r="CJ115" s="14">
        <f t="shared" si="54"/>
        <v>0</v>
      </c>
      <c r="CK115" s="14">
        <f t="shared" si="54"/>
        <v>0</v>
      </c>
      <c r="CL115" s="14">
        <f t="shared" si="54"/>
        <v>0</v>
      </c>
      <c r="CM115" s="14">
        <f t="shared" si="54"/>
        <v>0</v>
      </c>
      <c r="CN115" s="14">
        <f t="shared" si="54"/>
        <v>0</v>
      </c>
      <c r="CO115" s="14">
        <f t="shared" si="54"/>
        <v>0</v>
      </c>
      <c r="CP115" s="14">
        <f t="shared" si="54"/>
        <v>0</v>
      </c>
      <c r="CQ115" s="14">
        <f t="shared" si="54"/>
        <v>0</v>
      </c>
      <c r="CR115" s="14">
        <f t="shared" si="54"/>
        <v>0</v>
      </c>
      <c r="CS115" s="14">
        <f t="shared" si="54"/>
        <v>0</v>
      </c>
      <c r="CT115" s="14">
        <f t="shared" si="54"/>
        <v>0</v>
      </c>
      <c r="CU115" s="14">
        <f t="shared" si="51"/>
        <v>0</v>
      </c>
      <c r="CV115" s="14">
        <f t="shared" si="51"/>
        <v>0</v>
      </c>
      <c r="CW115" s="14">
        <f t="shared" si="51"/>
        <v>0</v>
      </c>
      <c r="CX115" s="14">
        <f t="shared" si="66"/>
        <v>0</v>
      </c>
      <c r="CY115" s="14">
        <f t="shared" si="66"/>
        <v>0</v>
      </c>
      <c r="CZ115" s="14">
        <f t="shared" si="66"/>
        <v>0</v>
      </c>
      <c r="DA115" s="14">
        <f t="shared" si="66"/>
        <v>0</v>
      </c>
      <c r="DB115" s="14">
        <f t="shared" si="66"/>
        <v>0</v>
      </c>
      <c r="DC115" s="14">
        <f t="shared" si="66"/>
        <v>0</v>
      </c>
      <c r="DD115" s="14">
        <f t="shared" si="66"/>
        <v>0</v>
      </c>
      <c r="DE115" s="14">
        <f t="shared" si="66"/>
        <v>0</v>
      </c>
      <c r="DF115" s="14">
        <f t="shared" si="66"/>
        <v>0.11479843592465552</v>
      </c>
      <c r="DG115" s="14">
        <f t="shared" si="66"/>
        <v>0.11910337727183011</v>
      </c>
      <c r="DH115" s="14">
        <f t="shared" si="66"/>
        <v>0.12177329442704805</v>
      </c>
      <c r="DI115" s="14">
        <f t="shared" si="66"/>
        <v>0.1244245408329288</v>
      </c>
      <c r="DJ115" s="14">
        <f t="shared" si="66"/>
        <v>0.12677972249931985</v>
      </c>
      <c r="DK115" s="14">
        <f t="shared" si="66"/>
        <v>0.12931627715927216</v>
      </c>
      <c r="DL115" s="14">
        <f t="shared" si="66"/>
        <v>0.13131671458825664</v>
      </c>
      <c r="DM115" s="14">
        <f t="shared" si="55"/>
        <v>0.13248763729668889</v>
      </c>
      <c r="DN115" s="14">
        <f t="shared" si="55"/>
        <v>0</v>
      </c>
      <c r="DO115" s="14">
        <f t="shared" si="55"/>
        <v>0</v>
      </c>
      <c r="DP115" s="14">
        <f t="shared" si="55"/>
        <v>0</v>
      </c>
      <c r="DQ115" s="14">
        <f t="shared" si="52"/>
        <v>0</v>
      </c>
      <c r="DR115" s="14">
        <f t="shared" si="52"/>
        <v>0</v>
      </c>
      <c r="DS115" s="14">
        <f t="shared" si="32"/>
        <v>0</v>
      </c>
      <c r="DT115" s="14">
        <f t="shared" si="32"/>
        <v>0</v>
      </c>
      <c r="DU115" s="14">
        <f t="shared" si="32"/>
        <v>0</v>
      </c>
      <c r="DV115" s="14">
        <f t="shared" si="32"/>
        <v>0</v>
      </c>
      <c r="DW115" s="14">
        <f t="shared" si="32"/>
        <v>0</v>
      </c>
      <c r="DX115" s="14">
        <f t="shared" si="32"/>
        <v>0</v>
      </c>
      <c r="DY115" s="14">
        <f t="shared" si="32"/>
        <v>0</v>
      </c>
      <c r="DZ115" s="14">
        <f t="shared" si="15"/>
        <v>1</v>
      </c>
    </row>
    <row r="116" spans="2:130">
      <c r="B116" s="15"/>
      <c r="C116" s="18">
        <v>2050</v>
      </c>
      <c r="D116" s="25"/>
      <c r="E116" s="25"/>
      <c r="F116" s="25"/>
      <c r="G116" s="25"/>
      <c r="H116" s="25"/>
      <c r="I116" s="25"/>
      <c r="J116" s="25"/>
      <c r="K116" s="25"/>
      <c r="L116" s="25"/>
      <c r="M116" s="25"/>
      <c r="N116" s="25"/>
      <c r="O116" s="25"/>
      <c r="P116" s="25"/>
      <c r="Q116" s="25"/>
      <c r="R116" s="25"/>
      <c r="S116" s="25"/>
      <c r="T116" s="25"/>
      <c r="U116" s="25"/>
      <c r="V116" s="25"/>
      <c r="W116" s="25"/>
      <c r="X116" s="25"/>
      <c r="Y116" s="25"/>
      <c r="Z116" s="25"/>
      <c r="AA116" s="25"/>
      <c r="AB116" s="25"/>
      <c r="AC116" s="25"/>
      <c r="AD116" s="25"/>
      <c r="AE116" s="25"/>
      <c r="AF116" s="25"/>
      <c r="AG116" s="25"/>
      <c r="AH116" s="25">
        <f t="shared" si="53"/>
        <v>0</v>
      </c>
      <c r="AI116" s="25">
        <f t="shared" si="56"/>
        <v>0</v>
      </c>
      <c r="AJ116" s="25">
        <f t="shared" si="57"/>
        <v>0</v>
      </c>
      <c r="AK116" s="25">
        <f t="shared" si="58"/>
        <v>0</v>
      </c>
      <c r="AL116" s="25">
        <f t="shared" si="59"/>
        <v>0</v>
      </c>
      <c r="AM116" s="25">
        <f t="shared" si="60"/>
        <v>0</v>
      </c>
      <c r="AN116" s="25">
        <f t="shared" si="61"/>
        <v>0</v>
      </c>
      <c r="AO116" s="25">
        <f t="shared" si="62"/>
        <v>0</v>
      </c>
      <c r="AP116" s="25">
        <f t="shared" si="63"/>
        <v>0</v>
      </c>
      <c r="AQ116" s="25">
        <f t="shared" si="64"/>
        <v>0</v>
      </c>
      <c r="AR116" s="25">
        <f t="shared" si="65"/>
        <v>0</v>
      </c>
      <c r="AS116" s="25">
        <f t="shared" si="67"/>
        <v>0</v>
      </c>
      <c r="AT116" s="25">
        <f t="shared" si="68"/>
        <v>16745.25</v>
      </c>
      <c r="AU116" s="25">
        <f t="shared" si="69"/>
        <v>17120.625</v>
      </c>
      <c r="AV116" s="25">
        <f t="shared" si="70"/>
        <v>17493.375</v>
      </c>
      <c r="AW116" s="25">
        <f t="shared" si="72"/>
        <v>17824.5</v>
      </c>
      <c r="AX116" s="25">
        <f t="shared" si="74"/>
        <v>18181.125</v>
      </c>
      <c r="AY116" s="25">
        <f t="shared" si="75"/>
        <v>18462.375</v>
      </c>
      <c r="AZ116" s="25">
        <f t="shared" ref="AZ116:AZ126" si="76">VLOOKUP($C$114,$D$3:$K$63,$A$68,0)*(B68-B67)</f>
        <v>18627</v>
      </c>
      <c r="BA116" s="25">
        <f>VLOOKUP($C$115,$D$3:$K$63,$A$68,0)*(B67-B66)</f>
        <v>18780.375</v>
      </c>
      <c r="BB116" s="25">
        <f>VLOOKUP($C$116,$D$3:$K$63,$A$68,0)*B66</f>
        <v>0</v>
      </c>
      <c r="BC116" s="25"/>
      <c r="BD116" s="25"/>
      <c r="BE116" s="25"/>
      <c r="BF116" s="25"/>
      <c r="BG116" s="25"/>
      <c r="BH116" s="25"/>
      <c r="BI116" s="25"/>
      <c r="BJ116" s="25"/>
      <c r="BK116" s="25"/>
      <c r="BL116" s="25"/>
      <c r="BM116" s="21">
        <f t="shared" si="13"/>
        <v>143234.625</v>
      </c>
      <c r="BP116" s="18">
        <v>2050</v>
      </c>
      <c r="BQ116" s="14">
        <f t="shared" si="73"/>
        <v>0</v>
      </c>
      <c r="BR116" s="14">
        <f t="shared" si="73"/>
        <v>0</v>
      </c>
      <c r="BS116" s="14">
        <f t="shared" si="73"/>
        <v>0</v>
      </c>
      <c r="BT116" s="14">
        <f t="shared" si="73"/>
        <v>0</v>
      </c>
      <c r="BU116" s="14">
        <f t="shared" si="73"/>
        <v>0</v>
      </c>
      <c r="BV116" s="14">
        <f t="shared" si="73"/>
        <v>0</v>
      </c>
      <c r="BW116" s="14">
        <f t="shared" si="73"/>
        <v>0</v>
      </c>
      <c r="BX116" s="14">
        <f t="shared" si="73"/>
        <v>0</v>
      </c>
      <c r="BY116" s="14">
        <f t="shared" si="73"/>
        <v>0</v>
      </c>
      <c r="BZ116" s="14">
        <f t="shared" si="73"/>
        <v>0</v>
      </c>
      <c r="CA116" s="14">
        <f t="shared" si="73"/>
        <v>0</v>
      </c>
      <c r="CB116" s="14">
        <f t="shared" si="73"/>
        <v>0</v>
      </c>
      <c r="CC116" s="14">
        <f t="shared" si="73"/>
        <v>0</v>
      </c>
      <c r="CD116" s="14">
        <f t="shared" si="73"/>
        <v>0</v>
      </c>
      <c r="CE116" s="14">
        <f t="shared" si="73"/>
        <v>0</v>
      </c>
      <c r="CF116" s="14">
        <f t="shared" si="71"/>
        <v>0</v>
      </c>
      <c r="CG116" s="14">
        <f t="shared" si="54"/>
        <v>0</v>
      </c>
      <c r="CH116" s="14">
        <f t="shared" si="54"/>
        <v>0</v>
      </c>
      <c r="CI116" s="14">
        <f t="shared" si="54"/>
        <v>0</v>
      </c>
      <c r="CJ116" s="14">
        <f t="shared" ref="CJ116:CT126" si="77">W116/$BM116</f>
        <v>0</v>
      </c>
      <c r="CK116" s="14">
        <f t="shared" si="77"/>
        <v>0</v>
      </c>
      <c r="CL116" s="14">
        <f t="shared" si="77"/>
        <v>0</v>
      </c>
      <c r="CM116" s="14">
        <f t="shared" si="77"/>
        <v>0</v>
      </c>
      <c r="CN116" s="14">
        <f t="shared" si="77"/>
        <v>0</v>
      </c>
      <c r="CO116" s="14">
        <f t="shared" si="77"/>
        <v>0</v>
      </c>
      <c r="CP116" s="14">
        <f t="shared" si="77"/>
        <v>0</v>
      </c>
      <c r="CQ116" s="14">
        <f t="shared" si="77"/>
        <v>0</v>
      </c>
      <c r="CR116" s="14">
        <f t="shared" si="77"/>
        <v>0</v>
      </c>
      <c r="CS116" s="14">
        <f t="shared" si="77"/>
        <v>0</v>
      </c>
      <c r="CT116" s="14">
        <f t="shared" si="77"/>
        <v>0</v>
      </c>
      <c r="CU116" s="14">
        <f t="shared" si="51"/>
        <v>0</v>
      </c>
      <c r="CV116" s="14">
        <f t="shared" si="51"/>
        <v>0</v>
      </c>
      <c r="CW116" s="14">
        <f t="shared" si="51"/>
        <v>0</v>
      </c>
      <c r="CX116" s="14">
        <f t="shared" si="66"/>
        <v>0</v>
      </c>
      <c r="CY116" s="14">
        <f t="shared" si="66"/>
        <v>0</v>
      </c>
      <c r="CZ116" s="14">
        <f t="shared" si="66"/>
        <v>0</v>
      </c>
      <c r="DA116" s="14">
        <f t="shared" si="66"/>
        <v>0</v>
      </c>
      <c r="DB116" s="14">
        <f t="shared" si="66"/>
        <v>0</v>
      </c>
      <c r="DC116" s="14">
        <f t="shared" si="66"/>
        <v>0</v>
      </c>
      <c r="DD116" s="14">
        <f t="shared" si="66"/>
        <v>0</v>
      </c>
      <c r="DE116" s="14">
        <f t="shared" si="66"/>
        <v>0</v>
      </c>
      <c r="DF116" s="14">
        <f t="shared" si="66"/>
        <v>0</v>
      </c>
      <c r="DG116" s="14">
        <f t="shared" si="66"/>
        <v>0.11690783565775384</v>
      </c>
      <c r="DH116" s="14">
        <f t="shared" si="66"/>
        <v>0.11952853578525444</v>
      </c>
      <c r="DI116" s="14">
        <f t="shared" si="66"/>
        <v>0.12213090933843684</v>
      </c>
      <c r="DJ116" s="14">
        <f t="shared" si="66"/>
        <v>0.12444267578457374</v>
      </c>
      <c r="DK116" s="14">
        <f t="shared" si="66"/>
        <v>0.12693247180980158</v>
      </c>
      <c r="DL116" s="14">
        <f t="shared" si="66"/>
        <v>0.12889603334389294</v>
      </c>
      <c r="DM116" s="14">
        <f t="shared" si="55"/>
        <v>0.13004537136184774</v>
      </c>
      <c r="DN116" s="14">
        <f t="shared" si="55"/>
        <v>0.13111616691843889</v>
      </c>
      <c r="DO116" s="14">
        <f t="shared" si="55"/>
        <v>0</v>
      </c>
      <c r="DP116" s="14">
        <f t="shared" si="55"/>
        <v>0</v>
      </c>
      <c r="DQ116" s="14">
        <f t="shared" si="52"/>
        <v>0</v>
      </c>
      <c r="DR116" s="14">
        <f t="shared" si="52"/>
        <v>0</v>
      </c>
      <c r="DS116" s="14">
        <f t="shared" si="32"/>
        <v>0</v>
      </c>
      <c r="DT116" s="14">
        <f t="shared" si="32"/>
        <v>0</v>
      </c>
      <c r="DU116" s="14">
        <f t="shared" si="32"/>
        <v>0</v>
      </c>
      <c r="DV116" s="14">
        <f t="shared" si="32"/>
        <v>0</v>
      </c>
      <c r="DW116" s="14">
        <f t="shared" si="32"/>
        <v>0</v>
      </c>
      <c r="DX116" s="14">
        <f t="shared" si="32"/>
        <v>0</v>
      </c>
      <c r="DY116" s="14">
        <f t="shared" si="32"/>
        <v>0</v>
      </c>
      <c r="DZ116" s="14">
        <f t="shared" si="15"/>
        <v>1</v>
      </c>
    </row>
    <row r="117" spans="2:130">
      <c r="B117" s="15"/>
      <c r="C117" s="18">
        <v>2051</v>
      </c>
      <c r="D117" s="25"/>
      <c r="E117" s="25"/>
      <c r="F117" s="25"/>
      <c r="G117" s="25"/>
      <c r="H117" s="25"/>
      <c r="I117" s="25"/>
      <c r="J117" s="25"/>
      <c r="K117" s="25"/>
      <c r="L117" s="25"/>
      <c r="M117" s="25"/>
      <c r="N117" s="25"/>
      <c r="O117" s="25"/>
      <c r="P117" s="25"/>
      <c r="Q117" s="25"/>
      <c r="R117" s="25"/>
      <c r="S117" s="25"/>
      <c r="T117" s="25"/>
      <c r="U117" s="25"/>
      <c r="V117" s="25"/>
      <c r="W117" s="25"/>
      <c r="X117" s="25"/>
      <c r="Y117" s="25"/>
      <c r="Z117" s="25"/>
      <c r="AA117" s="25"/>
      <c r="AB117" s="25"/>
      <c r="AC117" s="25"/>
      <c r="AD117" s="25"/>
      <c r="AE117" s="25"/>
      <c r="AF117" s="25"/>
      <c r="AG117" s="25"/>
      <c r="AH117" s="25"/>
      <c r="AI117" s="25">
        <f t="shared" si="56"/>
        <v>0</v>
      </c>
      <c r="AJ117" s="25">
        <f t="shared" si="57"/>
        <v>0</v>
      </c>
      <c r="AK117" s="25">
        <f t="shared" si="58"/>
        <v>0</v>
      </c>
      <c r="AL117" s="25">
        <f t="shared" si="59"/>
        <v>0</v>
      </c>
      <c r="AM117" s="25">
        <f t="shared" si="60"/>
        <v>0</v>
      </c>
      <c r="AN117" s="25">
        <f t="shared" si="61"/>
        <v>0</v>
      </c>
      <c r="AO117" s="25">
        <f t="shared" si="62"/>
        <v>0</v>
      </c>
      <c r="AP117" s="25">
        <f t="shared" si="63"/>
        <v>0</v>
      </c>
      <c r="AQ117" s="25">
        <f t="shared" si="64"/>
        <v>0</v>
      </c>
      <c r="AR117" s="25">
        <f t="shared" si="65"/>
        <v>0</v>
      </c>
      <c r="AS117" s="25">
        <f t="shared" si="67"/>
        <v>0</v>
      </c>
      <c r="AT117" s="25">
        <f t="shared" si="68"/>
        <v>0</v>
      </c>
      <c r="AU117" s="25">
        <f t="shared" si="69"/>
        <v>17120.625</v>
      </c>
      <c r="AV117" s="25">
        <f t="shared" si="70"/>
        <v>17493.375</v>
      </c>
      <c r="AW117" s="25">
        <f t="shared" si="72"/>
        <v>17824.5</v>
      </c>
      <c r="AX117" s="25">
        <f t="shared" si="74"/>
        <v>18181.125</v>
      </c>
      <c r="AY117" s="25">
        <f t="shared" si="75"/>
        <v>18462.375</v>
      </c>
      <c r="AZ117" s="25">
        <f t="shared" si="76"/>
        <v>18627</v>
      </c>
      <c r="BA117" s="25">
        <f t="shared" ref="BA117:BA126" si="78">VLOOKUP($C$115,$D$3:$K$63,$A$68,0)*(B68-B67)</f>
        <v>18780.375</v>
      </c>
      <c r="BB117" s="25">
        <f>VLOOKUP($C$116,$D$3:$K$63,$A$68,0)*(B67-B66)</f>
        <v>18927.75</v>
      </c>
      <c r="BC117" s="25" t="e">
        <f>VLOOKUP($C$117,$D$3:$K$63,$A$68,0)*B66</f>
        <v>#N/A</v>
      </c>
      <c r="BD117" s="25"/>
      <c r="BE117" s="25"/>
      <c r="BF117" s="25"/>
      <c r="BG117" s="25"/>
      <c r="BH117" s="25"/>
      <c r="BI117" s="25"/>
      <c r="BJ117" s="25"/>
      <c r="BK117" s="25"/>
      <c r="BL117" s="25"/>
      <c r="BM117" s="21" t="e">
        <f t="shared" si="13"/>
        <v>#N/A</v>
      </c>
      <c r="BP117" s="18">
        <v>2051</v>
      </c>
      <c r="BQ117" s="14" t="e">
        <f t="shared" si="73"/>
        <v>#N/A</v>
      </c>
      <c r="BR117" s="14" t="e">
        <f t="shared" si="73"/>
        <v>#N/A</v>
      </c>
      <c r="BS117" s="14" t="e">
        <f t="shared" si="73"/>
        <v>#N/A</v>
      </c>
      <c r="BT117" s="14" t="e">
        <f t="shared" si="73"/>
        <v>#N/A</v>
      </c>
      <c r="BU117" s="14" t="e">
        <f t="shared" si="73"/>
        <v>#N/A</v>
      </c>
      <c r="BV117" s="14" t="e">
        <f t="shared" si="73"/>
        <v>#N/A</v>
      </c>
      <c r="BW117" s="14" t="e">
        <f t="shared" si="73"/>
        <v>#N/A</v>
      </c>
      <c r="BX117" s="14" t="e">
        <f t="shared" si="73"/>
        <v>#N/A</v>
      </c>
      <c r="BY117" s="14" t="e">
        <f t="shared" si="73"/>
        <v>#N/A</v>
      </c>
      <c r="BZ117" s="14" t="e">
        <f t="shared" si="73"/>
        <v>#N/A</v>
      </c>
      <c r="CA117" s="14" t="e">
        <f t="shared" si="73"/>
        <v>#N/A</v>
      </c>
      <c r="CB117" s="14" t="e">
        <f t="shared" si="73"/>
        <v>#N/A</v>
      </c>
      <c r="CC117" s="14" t="e">
        <f t="shared" si="73"/>
        <v>#N/A</v>
      </c>
      <c r="CD117" s="14" t="e">
        <f t="shared" si="73"/>
        <v>#N/A</v>
      </c>
      <c r="CE117" s="14" t="e">
        <f t="shared" si="73"/>
        <v>#N/A</v>
      </c>
      <c r="CF117" s="14" t="e">
        <f t="shared" si="71"/>
        <v>#N/A</v>
      </c>
      <c r="CG117" s="14" t="e">
        <f t="shared" si="71"/>
        <v>#N/A</v>
      </c>
      <c r="CH117" s="14" t="e">
        <f t="shared" si="71"/>
        <v>#N/A</v>
      </c>
      <c r="CI117" s="14" t="e">
        <f t="shared" si="71"/>
        <v>#N/A</v>
      </c>
      <c r="CJ117" s="14" t="e">
        <f t="shared" si="77"/>
        <v>#N/A</v>
      </c>
      <c r="CK117" s="14" t="e">
        <f t="shared" si="77"/>
        <v>#N/A</v>
      </c>
      <c r="CL117" s="14" t="e">
        <f t="shared" si="77"/>
        <v>#N/A</v>
      </c>
      <c r="CM117" s="14" t="e">
        <f t="shared" si="77"/>
        <v>#N/A</v>
      </c>
      <c r="CN117" s="14" t="e">
        <f t="shared" si="77"/>
        <v>#N/A</v>
      </c>
      <c r="CO117" s="14" t="e">
        <f t="shared" si="77"/>
        <v>#N/A</v>
      </c>
      <c r="CP117" s="14" t="e">
        <f t="shared" si="77"/>
        <v>#N/A</v>
      </c>
      <c r="CQ117" s="14" t="e">
        <f t="shared" si="77"/>
        <v>#N/A</v>
      </c>
      <c r="CR117" s="14" t="e">
        <f t="shared" si="77"/>
        <v>#N/A</v>
      </c>
      <c r="CS117" s="14" t="e">
        <f t="shared" si="77"/>
        <v>#N/A</v>
      </c>
      <c r="CT117" s="14" t="e">
        <f t="shared" si="77"/>
        <v>#N/A</v>
      </c>
      <c r="CU117" s="14" t="e">
        <f t="shared" si="51"/>
        <v>#N/A</v>
      </c>
      <c r="CV117" s="14" t="e">
        <f t="shared" si="51"/>
        <v>#N/A</v>
      </c>
      <c r="CW117" s="14" t="e">
        <f t="shared" si="51"/>
        <v>#N/A</v>
      </c>
      <c r="CX117" s="14" t="e">
        <f t="shared" si="66"/>
        <v>#N/A</v>
      </c>
      <c r="CY117" s="14" t="e">
        <f t="shared" si="66"/>
        <v>#N/A</v>
      </c>
      <c r="CZ117" s="14" t="e">
        <f t="shared" si="66"/>
        <v>#N/A</v>
      </c>
      <c r="DA117" s="14" t="e">
        <f t="shared" si="66"/>
        <v>#N/A</v>
      </c>
      <c r="DB117" s="14" t="e">
        <f t="shared" si="66"/>
        <v>#N/A</v>
      </c>
      <c r="DC117" s="14" t="e">
        <f t="shared" si="66"/>
        <v>#N/A</v>
      </c>
      <c r="DD117" s="14" t="e">
        <f t="shared" si="66"/>
        <v>#N/A</v>
      </c>
      <c r="DE117" s="14" t="e">
        <f t="shared" si="66"/>
        <v>#N/A</v>
      </c>
      <c r="DF117" s="14" t="e">
        <f t="shared" si="66"/>
        <v>#N/A</v>
      </c>
      <c r="DG117" s="14" t="e">
        <f t="shared" si="66"/>
        <v>#N/A</v>
      </c>
      <c r="DH117" s="14" t="e">
        <f t="shared" si="66"/>
        <v>#N/A</v>
      </c>
      <c r="DI117" s="14" t="e">
        <f t="shared" si="66"/>
        <v>#N/A</v>
      </c>
      <c r="DJ117" s="14" t="e">
        <f t="shared" si="66"/>
        <v>#N/A</v>
      </c>
      <c r="DK117" s="14" t="e">
        <f t="shared" si="66"/>
        <v>#N/A</v>
      </c>
      <c r="DL117" s="14" t="e">
        <f t="shared" si="66"/>
        <v>#N/A</v>
      </c>
      <c r="DM117" s="14" t="e">
        <f t="shared" si="55"/>
        <v>#N/A</v>
      </c>
      <c r="DN117" s="14" t="e">
        <f t="shared" si="55"/>
        <v>#N/A</v>
      </c>
      <c r="DO117" s="14" t="e">
        <f t="shared" si="55"/>
        <v>#N/A</v>
      </c>
      <c r="DP117" s="14" t="e">
        <f t="shared" si="55"/>
        <v>#N/A</v>
      </c>
      <c r="DQ117" s="14" t="e">
        <f t="shared" si="52"/>
        <v>#N/A</v>
      </c>
      <c r="DR117" s="14" t="e">
        <f t="shared" si="52"/>
        <v>#N/A</v>
      </c>
      <c r="DS117" s="14" t="e">
        <f t="shared" si="32"/>
        <v>#N/A</v>
      </c>
      <c r="DT117" s="14" t="e">
        <f t="shared" si="32"/>
        <v>#N/A</v>
      </c>
      <c r="DU117" s="14" t="e">
        <f t="shared" si="32"/>
        <v>#N/A</v>
      </c>
      <c r="DV117" s="14" t="e">
        <f t="shared" si="32"/>
        <v>#N/A</v>
      </c>
      <c r="DW117" s="14" t="e">
        <f t="shared" si="32"/>
        <v>#N/A</v>
      </c>
      <c r="DX117" s="14" t="e">
        <f t="shared" si="32"/>
        <v>#N/A</v>
      </c>
      <c r="DY117" s="14" t="e">
        <f t="shared" si="32"/>
        <v>#N/A</v>
      </c>
      <c r="DZ117" s="14" t="e">
        <f t="shared" si="15"/>
        <v>#N/A</v>
      </c>
    </row>
    <row r="118" spans="2:130">
      <c r="B118" s="15"/>
      <c r="C118" s="18">
        <v>2052</v>
      </c>
      <c r="D118" s="25"/>
      <c r="E118" s="25"/>
      <c r="F118" s="25"/>
      <c r="G118" s="25"/>
      <c r="H118" s="25"/>
      <c r="I118" s="25"/>
      <c r="J118" s="25"/>
      <c r="K118" s="25"/>
      <c r="L118" s="25"/>
      <c r="M118" s="25"/>
      <c r="N118" s="25"/>
      <c r="O118" s="25"/>
      <c r="P118" s="25"/>
      <c r="Q118" s="25"/>
      <c r="R118" s="25"/>
      <c r="S118" s="25"/>
      <c r="T118" s="25"/>
      <c r="U118" s="25"/>
      <c r="V118" s="25"/>
      <c r="W118" s="25"/>
      <c r="X118" s="25"/>
      <c r="Y118" s="25"/>
      <c r="Z118" s="25"/>
      <c r="AA118" s="25"/>
      <c r="AB118" s="25"/>
      <c r="AC118" s="25"/>
      <c r="AD118" s="25"/>
      <c r="AE118" s="25"/>
      <c r="AF118" s="25"/>
      <c r="AG118" s="25"/>
      <c r="AH118" s="25"/>
      <c r="AI118" s="25"/>
      <c r="AJ118" s="25">
        <f t="shared" si="57"/>
        <v>0</v>
      </c>
      <c r="AK118" s="25">
        <f t="shared" si="58"/>
        <v>0</v>
      </c>
      <c r="AL118" s="25">
        <f t="shared" si="59"/>
        <v>0</v>
      </c>
      <c r="AM118" s="25">
        <f t="shared" si="60"/>
        <v>0</v>
      </c>
      <c r="AN118" s="25">
        <f t="shared" si="61"/>
        <v>0</v>
      </c>
      <c r="AO118" s="25">
        <f t="shared" si="62"/>
        <v>0</v>
      </c>
      <c r="AP118" s="25">
        <f t="shared" si="63"/>
        <v>0</v>
      </c>
      <c r="AQ118" s="25">
        <f t="shared" si="64"/>
        <v>0</v>
      </c>
      <c r="AR118" s="25">
        <f t="shared" si="65"/>
        <v>0</v>
      </c>
      <c r="AS118" s="25">
        <f t="shared" si="67"/>
        <v>0</v>
      </c>
      <c r="AT118" s="25">
        <f t="shared" si="68"/>
        <v>0</v>
      </c>
      <c r="AU118" s="25">
        <f t="shared" si="69"/>
        <v>0</v>
      </c>
      <c r="AV118" s="25">
        <f t="shared" si="70"/>
        <v>17493.375</v>
      </c>
      <c r="AW118" s="25">
        <f t="shared" si="72"/>
        <v>17824.5</v>
      </c>
      <c r="AX118" s="25">
        <f t="shared" si="74"/>
        <v>18181.125</v>
      </c>
      <c r="AY118" s="25">
        <f t="shared" si="75"/>
        <v>18462.375</v>
      </c>
      <c r="AZ118" s="25">
        <f t="shared" si="76"/>
        <v>18627</v>
      </c>
      <c r="BA118" s="25">
        <f t="shared" si="78"/>
        <v>18780.375</v>
      </c>
      <c r="BB118" s="25">
        <f t="shared" ref="BB118:BB126" si="79">VLOOKUP($C$116,$D$3:$K$63,$A$68,0)*(B68-B67)</f>
        <v>18927.75</v>
      </c>
      <c r="BC118" s="25" t="e">
        <f>VLOOKUP($C$117,$D$3:$K$63,$A$68,0)*(B67-B66)</f>
        <v>#N/A</v>
      </c>
      <c r="BD118" s="25" t="e">
        <f>VLOOKUP($C$118,$D$3:$K$63,$A$68,0)*B66</f>
        <v>#N/A</v>
      </c>
      <c r="BE118" s="25"/>
      <c r="BF118" s="25"/>
      <c r="BG118" s="25"/>
      <c r="BH118" s="25"/>
      <c r="BI118" s="25"/>
      <c r="BJ118" s="25"/>
      <c r="BK118" s="25"/>
      <c r="BL118" s="25"/>
      <c r="BM118" s="21" t="e">
        <f t="shared" si="13"/>
        <v>#N/A</v>
      </c>
      <c r="BP118" s="18">
        <v>2052</v>
      </c>
      <c r="BQ118" s="14" t="e">
        <f t="shared" si="73"/>
        <v>#N/A</v>
      </c>
      <c r="BR118" s="14" t="e">
        <f t="shared" si="73"/>
        <v>#N/A</v>
      </c>
      <c r="BS118" s="14" t="e">
        <f t="shared" si="73"/>
        <v>#N/A</v>
      </c>
      <c r="BT118" s="14" t="e">
        <f t="shared" si="73"/>
        <v>#N/A</v>
      </c>
      <c r="BU118" s="14" t="e">
        <f t="shared" si="73"/>
        <v>#N/A</v>
      </c>
      <c r="BV118" s="14" t="e">
        <f t="shared" si="73"/>
        <v>#N/A</v>
      </c>
      <c r="BW118" s="14" t="e">
        <f t="shared" si="73"/>
        <v>#N/A</v>
      </c>
      <c r="BX118" s="14" t="e">
        <f t="shared" si="73"/>
        <v>#N/A</v>
      </c>
      <c r="BY118" s="14" t="e">
        <f t="shared" si="73"/>
        <v>#N/A</v>
      </c>
      <c r="BZ118" s="14" t="e">
        <f t="shared" si="73"/>
        <v>#N/A</v>
      </c>
      <c r="CA118" s="14" t="e">
        <f t="shared" si="73"/>
        <v>#N/A</v>
      </c>
      <c r="CB118" s="14" t="e">
        <f t="shared" si="73"/>
        <v>#N/A</v>
      </c>
      <c r="CC118" s="14" t="e">
        <f t="shared" si="73"/>
        <v>#N/A</v>
      </c>
      <c r="CD118" s="14" t="e">
        <f t="shared" si="73"/>
        <v>#N/A</v>
      </c>
      <c r="CE118" s="14" t="e">
        <f t="shared" si="73"/>
        <v>#N/A</v>
      </c>
      <c r="CF118" s="14" t="e">
        <f t="shared" si="71"/>
        <v>#N/A</v>
      </c>
      <c r="CG118" s="14" t="e">
        <f t="shared" si="71"/>
        <v>#N/A</v>
      </c>
      <c r="CH118" s="14" t="e">
        <f t="shared" si="71"/>
        <v>#N/A</v>
      </c>
      <c r="CI118" s="14" t="e">
        <f t="shared" si="71"/>
        <v>#N/A</v>
      </c>
      <c r="CJ118" s="14" t="e">
        <f t="shared" si="77"/>
        <v>#N/A</v>
      </c>
      <c r="CK118" s="14" t="e">
        <f t="shared" si="77"/>
        <v>#N/A</v>
      </c>
      <c r="CL118" s="14" t="e">
        <f t="shared" si="77"/>
        <v>#N/A</v>
      </c>
      <c r="CM118" s="14" t="e">
        <f t="shared" si="77"/>
        <v>#N/A</v>
      </c>
      <c r="CN118" s="14" t="e">
        <f t="shared" si="77"/>
        <v>#N/A</v>
      </c>
      <c r="CO118" s="14" t="e">
        <f t="shared" si="77"/>
        <v>#N/A</v>
      </c>
      <c r="CP118" s="14" t="e">
        <f t="shared" si="77"/>
        <v>#N/A</v>
      </c>
      <c r="CQ118" s="14" t="e">
        <f t="shared" si="77"/>
        <v>#N/A</v>
      </c>
      <c r="CR118" s="14" t="e">
        <f t="shared" si="77"/>
        <v>#N/A</v>
      </c>
      <c r="CS118" s="14" t="e">
        <f t="shared" si="77"/>
        <v>#N/A</v>
      </c>
      <c r="CT118" s="14" t="e">
        <f t="shared" si="77"/>
        <v>#N/A</v>
      </c>
      <c r="CU118" s="14" t="e">
        <f t="shared" si="51"/>
        <v>#N/A</v>
      </c>
      <c r="CV118" s="14" t="e">
        <f t="shared" si="51"/>
        <v>#N/A</v>
      </c>
      <c r="CW118" s="14" t="e">
        <f t="shared" si="51"/>
        <v>#N/A</v>
      </c>
      <c r="CX118" s="14" t="e">
        <f t="shared" si="66"/>
        <v>#N/A</v>
      </c>
      <c r="CY118" s="14" t="e">
        <f t="shared" si="66"/>
        <v>#N/A</v>
      </c>
      <c r="CZ118" s="14" t="e">
        <f t="shared" si="66"/>
        <v>#N/A</v>
      </c>
      <c r="DA118" s="14" t="e">
        <f t="shared" si="66"/>
        <v>#N/A</v>
      </c>
      <c r="DB118" s="14" t="e">
        <f t="shared" si="66"/>
        <v>#N/A</v>
      </c>
      <c r="DC118" s="14" t="e">
        <f t="shared" si="66"/>
        <v>#N/A</v>
      </c>
      <c r="DD118" s="14" t="e">
        <f t="shared" si="66"/>
        <v>#N/A</v>
      </c>
      <c r="DE118" s="14" t="e">
        <f t="shared" si="66"/>
        <v>#N/A</v>
      </c>
      <c r="DF118" s="14" t="e">
        <f t="shared" si="66"/>
        <v>#N/A</v>
      </c>
      <c r="DG118" s="14" t="e">
        <f t="shared" si="66"/>
        <v>#N/A</v>
      </c>
      <c r="DH118" s="14" t="e">
        <f t="shared" si="66"/>
        <v>#N/A</v>
      </c>
      <c r="DI118" s="14" t="e">
        <f t="shared" si="66"/>
        <v>#N/A</v>
      </c>
      <c r="DJ118" s="14" t="e">
        <f t="shared" si="66"/>
        <v>#N/A</v>
      </c>
      <c r="DK118" s="14" t="e">
        <f t="shared" si="66"/>
        <v>#N/A</v>
      </c>
      <c r="DL118" s="14" t="e">
        <f t="shared" si="66"/>
        <v>#N/A</v>
      </c>
      <c r="DM118" s="14" t="e">
        <f t="shared" si="55"/>
        <v>#N/A</v>
      </c>
      <c r="DN118" s="14" t="e">
        <f t="shared" si="55"/>
        <v>#N/A</v>
      </c>
      <c r="DO118" s="14" t="e">
        <f t="shared" si="55"/>
        <v>#N/A</v>
      </c>
      <c r="DP118" s="14" t="e">
        <f t="shared" si="55"/>
        <v>#N/A</v>
      </c>
      <c r="DQ118" s="14" t="e">
        <f t="shared" si="52"/>
        <v>#N/A</v>
      </c>
      <c r="DR118" s="14" t="e">
        <f t="shared" si="52"/>
        <v>#N/A</v>
      </c>
      <c r="DS118" s="14" t="e">
        <f t="shared" si="32"/>
        <v>#N/A</v>
      </c>
      <c r="DT118" s="14" t="e">
        <f t="shared" si="32"/>
        <v>#N/A</v>
      </c>
      <c r="DU118" s="14" t="e">
        <f t="shared" ref="DU118:DY126" si="80">BH118/$BM118</f>
        <v>#N/A</v>
      </c>
      <c r="DV118" s="14" t="e">
        <f t="shared" si="80"/>
        <v>#N/A</v>
      </c>
      <c r="DW118" s="14" t="e">
        <f t="shared" si="80"/>
        <v>#N/A</v>
      </c>
      <c r="DX118" s="14" t="e">
        <f t="shared" si="80"/>
        <v>#N/A</v>
      </c>
      <c r="DY118" s="14" t="e">
        <f t="shared" si="80"/>
        <v>#N/A</v>
      </c>
      <c r="DZ118" s="14" t="e">
        <f t="shared" si="15"/>
        <v>#N/A</v>
      </c>
    </row>
    <row r="119" spans="2:130">
      <c r="B119" s="15"/>
      <c r="C119" s="18">
        <v>2053</v>
      </c>
      <c r="D119" s="25"/>
      <c r="E119" s="25"/>
      <c r="F119" s="25"/>
      <c r="G119" s="25"/>
      <c r="H119" s="25"/>
      <c r="I119" s="25"/>
      <c r="J119" s="25"/>
      <c r="K119" s="25"/>
      <c r="L119" s="25"/>
      <c r="M119" s="25"/>
      <c r="N119" s="25"/>
      <c r="O119" s="25"/>
      <c r="P119" s="25"/>
      <c r="Q119" s="25"/>
      <c r="R119" s="25"/>
      <c r="S119" s="25"/>
      <c r="T119" s="25"/>
      <c r="U119" s="25"/>
      <c r="V119" s="25"/>
      <c r="W119" s="25"/>
      <c r="X119" s="25"/>
      <c r="Y119" s="25"/>
      <c r="Z119" s="25"/>
      <c r="AA119" s="25"/>
      <c r="AB119" s="25"/>
      <c r="AC119" s="25"/>
      <c r="AD119" s="25"/>
      <c r="AE119" s="25"/>
      <c r="AF119" s="25"/>
      <c r="AG119" s="25"/>
      <c r="AH119" s="25"/>
      <c r="AI119" s="25"/>
      <c r="AJ119" s="25"/>
      <c r="AK119" s="25">
        <f t="shared" si="58"/>
        <v>0</v>
      </c>
      <c r="AL119" s="25">
        <f t="shared" si="59"/>
        <v>0</v>
      </c>
      <c r="AM119" s="25">
        <f t="shared" si="60"/>
        <v>0</v>
      </c>
      <c r="AN119" s="25">
        <f t="shared" si="61"/>
        <v>0</v>
      </c>
      <c r="AO119" s="25">
        <f t="shared" si="62"/>
        <v>0</v>
      </c>
      <c r="AP119" s="25">
        <f t="shared" si="63"/>
        <v>0</v>
      </c>
      <c r="AQ119" s="25">
        <f t="shared" si="64"/>
        <v>0</v>
      </c>
      <c r="AR119" s="25">
        <f t="shared" si="65"/>
        <v>0</v>
      </c>
      <c r="AS119" s="25">
        <f t="shared" si="67"/>
        <v>0</v>
      </c>
      <c r="AT119" s="25">
        <f t="shared" si="68"/>
        <v>0</v>
      </c>
      <c r="AU119" s="25">
        <f t="shared" si="69"/>
        <v>0</v>
      </c>
      <c r="AV119" s="25">
        <f t="shared" si="70"/>
        <v>0</v>
      </c>
      <c r="AW119" s="25">
        <f t="shared" si="72"/>
        <v>17824.5</v>
      </c>
      <c r="AX119" s="25">
        <f t="shared" si="74"/>
        <v>18181.125</v>
      </c>
      <c r="AY119" s="25">
        <f t="shared" si="75"/>
        <v>18462.375</v>
      </c>
      <c r="AZ119" s="25">
        <f t="shared" si="76"/>
        <v>18627</v>
      </c>
      <c r="BA119" s="25">
        <f t="shared" si="78"/>
        <v>18780.375</v>
      </c>
      <c r="BB119" s="25">
        <f t="shared" si="79"/>
        <v>18927.75</v>
      </c>
      <c r="BC119" s="25" t="e">
        <f t="shared" ref="BC119:BC126" si="81">VLOOKUP($C$117,$D$3:$K$63,$A$68,0)*(B68-B67)</f>
        <v>#N/A</v>
      </c>
      <c r="BD119" s="25" t="e">
        <f>VLOOKUP($C$118,$D$3:$K$63,$A$68,0)*(B67-B66)</f>
        <v>#N/A</v>
      </c>
      <c r="BE119" s="25" t="e">
        <f>VLOOKUP($C$119,$D$3:$K$63,$A$68,0)*B66</f>
        <v>#N/A</v>
      </c>
      <c r="BF119" s="25"/>
      <c r="BG119" s="25"/>
      <c r="BH119" s="25"/>
      <c r="BI119" s="25"/>
      <c r="BJ119" s="25"/>
      <c r="BK119" s="25"/>
      <c r="BL119" s="25"/>
      <c r="BM119" s="21" t="e">
        <f t="shared" si="13"/>
        <v>#N/A</v>
      </c>
      <c r="BP119" s="18">
        <v>2053</v>
      </c>
      <c r="BQ119" s="14" t="e">
        <f t="shared" si="73"/>
        <v>#N/A</v>
      </c>
      <c r="BR119" s="14" t="e">
        <f t="shared" si="73"/>
        <v>#N/A</v>
      </c>
      <c r="BS119" s="14" t="e">
        <f t="shared" si="73"/>
        <v>#N/A</v>
      </c>
      <c r="BT119" s="14" t="e">
        <f t="shared" si="73"/>
        <v>#N/A</v>
      </c>
      <c r="BU119" s="14" t="e">
        <f t="shared" si="73"/>
        <v>#N/A</v>
      </c>
      <c r="BV119" s="14" t="e">
        <f t="shared" si="73"/>
        <v>#N/A</v>
      </c>
      <c r="BW119" s="14" t="e">
        <f t="shared" si="73"/>
        <v>#N/A</v>
      </c>
      <c r="BX119" s="14" t="e">
        <f t="shared" si="73"/>
        <v>#N/A</v>
      </c>
      <c r="BY119" s="14" t="e">
        <f t="shared" si="73"/>
        <v>#N/A</v>
      </c>
      <c r="BZ119" s="14" t="e">
        <f t="shared" si="73"/>
        <v>#N/A</v>
      </c>
      <c r="CA119" s="14" t="e">
        <f t="shared" si="73"/>
        <v>#N/A</v>
      </c>
      <c r="CB119" s="14" t="e">
        <f t="shared" si="73"/>
        <v>#N/A</v>
      </c>
      <c r="CC119" s="14" t="e">
        <f t="shared" si="73"/>
        <v>#N/A</v>
      </c>
      <c r="CD119" s="14" t="e">
        <f t="shared" si="73"/>
        <v>#N/A</v>
      </c>
      <c r="CE119" s="14" t="e">
        <f t="shared" si="73"/>
        <v>#N/A</v>
      </c>
      <c r="CF119" s="14" t="e">
        <f t="shared" si="71"/>
        <v>#N/A</v>
      </c>
      <c r="CG119" s="14" t="e">
        <f t="shared" si="71"/>
        <v>#N/A</v>
      </c>
      <c r="CH119" s="14" t="e">
        <f t="shared" si="71"/>
        <v>#N/A</v>
      </c>
      <c r="CI119" s="14" t="e">
        <f t="shared" si="71"/>
        <v>#N/A</v>
      </c>
      <c r="CJ119" s="14" t="e">
        <f t="shared" si="77"/>
        <v>#N/A</v>
      </c>
      <c r="CK119" s="14" t="e">
        <f t="shared" si="77"/>
        <v>#N/A</v>
      </c>
      <c r="CL119" s="14" t="e">
        <f t="shared" si="77"/>
        <v>#N/A</v>
      </c>
      <c r="CM119" s="14" t="e">
        <f t="shared" si="77"/>
        <v>#N/A</v>
      </c>
      <c r="CN119" s="14" t="e">
        <f t="shared" si="77"/>
        <v>#N/A</v>
      </c>
      <c r="CO119" s="14" t="e">
        <f t="shared" si="77"/>
        <v>#N/A</v>
      </c>
      <c r="CP119" s="14" t="e">
        <f t="shared" si="77"/>
        <v>#N/A</v>
      </c>
      <c r="CQ119" s="14" t="e">
        <f t="shared" si="77"/>
        <v>#N/A</v>
      </c>
      <c r="CR119" s="14" t="e">
        <f t="shared" si="77"/>
        <v>#N/A</v>
      </c>
      <c r="CS119" s="14" t="e">
        <f t="shared" si="77"/>
        <v>#N/A</v>
      </c>
      <c r="CT119" s="14" t="e">
        <f t="shared" si="77"/>
        <v>#N/A</v>
      </c>
      <c r="CU119" s="14" t="e">
        <f t="shared" si="51"/>
        <v>#N/A</v>
      </c>
      <c r="CV119" s="14" t="e">
        <f t="shared" si="51"/>
        <v>#N/A</v>
      </c>
      <c r="CW119" s="14" t="e">
        <f t="shared" si="51"/>
        <v>#N/A</v>
      </c>
      <c r="CX119" s="14" t="e">
        <f t="shared" si="66"/>
        <v>#N/A</v>
      </c>
      <c r="CY119" s="14" t="e">
        <f t="shared" si="66"/>
        <v>#N/A</v>
      </c>
      <c r="CZ119" s="14" t="e">
        <f t="shared" si="66"/>
        <v>#N/A</v>
      </c>
      <c r="DA119" s="14" t="e">
        <f t="shared" si="66"/>
        <v>#N/A</v>
      </c>
      <c r="DB119" s="14" t="e">
        <f t="shared" si="66"/>
        <v>#N/A</v>
      </c>
      <c r="DC119" s="14" t="e">
        <f t="shared" si="66"/>
        <v>#N/A</v>
      </c>
      <c r="DD119" s="14" t="e">
        <f t="shared" si="66"/>
        <v>#N/A</v>
      </c>
      <c r="DE119" s="14" t="e">
        <f t="shared" si="66"/>
        <v>#N/A</v>
      </c>
      <c r="DF119" s="14" t="e">
        <f t="shared" si="66"/>
        <v>#N/A</v>
      </c>
      <c r="DG119" s="14" t="e">
        <f t="shared" si="66"/>
        <v>#N/A</v>
      </c>
      <c r="DH119" s="14" t="e">
        <f t="shared" si="66"/>
        <v>#N/A</v>
      </c>
      <c r="DI119" s="14" t="e">
        <f t="shared" si="66"/>
        <v>#N/A</v>
      </c>
      <c r="DJ119" s="14" t="e">
        <f t="shared" si="66"/>
        <v>#N/A</v>
      </c>
      <c r="DK119" s="14" t="e">
        <f t="shared" si="66"/>
        <v>#N/A</v>
      </c>
      <c r="DL119" s="14" t="e">
        <f t="shared" si="66"/>
        <v>#N/A</v>
      </c>
      <c r="DM119" s="14" t="e">
        <f t="shared" si="55"/>
        <v>#N/A</v>
      </c>
      <c r="DN119" s="14" t="e">
        <f t="shared" si="55"/>
        <v>#N/A</v>
      </c>
      <c r="DO119" s="14" t="e">
        <f t="shared" si="55"/>
        <v>#N/A</v>
      </c>
      <c r="DP119" s="14" t="e">
        <f t="shared" si="55"/>
        <v>#N/A</v>
      </c>
      <c r="DQ119" s="14" t="e">
        <f t="shared" si="52"/>
        <v>#N/A</v>
      </c>
      <c r="DR119" s="14" t="e">
        <f t="shared" si="52"/>
        <v>#N/A</v>
      </c>
      <c r="DS119" s="14" t="e">
        <f t="shared" si="52"/>
        <v>#N/A</v>
      </c>
      <c r="DT119" s="14" t="e">
        <f t="shared" si="52"/>
        <v>#N/A</v>
      </c>
      <c r="DU119" s="14" t="e">
        <f t="shared" si="80"/>
        <v>#N/A</v>
      </c>
      <c r="DV119" s="14" t="e">
        <f t="shared" si="80"/>
        <v>#N/A</v>
      </c>
      <c r="DW119" s="14" t="e">
        <f t="shared" si="80"/>
        <v>#N/A</v>
      </c>
      <c r="DX119" s="14" t="e">
        <f t="shared" si="80"/>
        <v>#N/A</v>
      </c>
      <c r="DY119" s="14" t="e">
        <f t="shared" si="80"/>
        <v>#N/A</v>
      </c>
      <c r="DZ119" s="14" t="e">
        <f t="shared" si="15"/>
        <v>#N/A</v>
      </c>
    </row>
    <row r="120" spans="2:130">
      <c r="B120" s="15"/>
      <c r="C120" s="18">
        <v>2054</v>
      </c>
      <c r="D120" s="25"/>
      <c r="E120" s="25"/>
      <c r="F120" s="25"/>
      <c r="G120" s="25"/>
      <c r="H120" s="25"/>
      <c r="I120" s="25"/>
      <c r="J120" s="25"/>
      <c r="K120" s="25"/>
      <c r="L120" s="25"/>
      <c r="M120" s="25"/>
      <c r="N120" s="25"/>
      <c r="O120" s="25"/>
      <c r="P120" s="25"/>
      <c r="Q120" s="25"/>
      <c r="R120" s="25"/>
      <c r="S120" s="25"/>
      <c r="T120" s="25"/>
      <c r="U120" s="25"/>
      <c r="V120" s="25"/>
      <c r="W120" s="25"/>
      <c r="X120" s="25"/>
      <c r="Y120" s="25"/>
      <c r="Z120" s="25"/>
      <c r="AA120" s="25"/>
      <c r="AB120" s="25"/>
      <c r="AC120" s="25"/>
      <c r="AD120" s="25"/>
      <c r="AE120" s="25"/>
      <c r="AF120" s="25"/>
      <c r="AG120" s="25"/>
      <c r="AH120" s="25"/>
      <c r="AI120" s="25"/>
      <c r="AJ120" s="25"/>
      <c r="AK120" s="25"/>
      <c r="AL120" s="25">
        <f t="shared" si="59"/>
        <v>0</v>
      </c>
      <c r="AM120" s="25">
        <f t="shared" si="60"/>
        <v>0</v>
      </c>
      <c r="AN120" s="25">
        <f t="shared" si="61"/>
        <v>0</v>
      </c>
      <c r="AO120" s="25">
        <f t="shared" si="62"/>
        <v>0</v>
      </c>
      <c r="AP120" s="25">
        <f t="shared" si="63"/>
        <v>0</v>
      </c>
      <c r="AQ120" s="25">
        <f t="shared" si="64"/>
        <v>0</v>
      </c>
      <c r="AR120" s="25">
        <f t="shared" si="65"/>
        <v>0</v>
      </c>
      <c r="AS120" s="25">
        <f t="shared" si="67"/>
        <v>0</v>
      </c>
      <c r="AT120" s="25">
        <f t="shared" si="68"/>
        <v>0</v>
      </c>
      <c r="AU120" s="25">
        <f t="shared" si="69"/>
        <v>0</v>
      </c>
      <c r="AV120" s="25">
        <f t="shared" si="70"/>
        <v>0</v>
      </c>
      <c r="AW120" s="25">
        <f t="shared" si="72"/>
        <v>0</v>
      </c>
      <c r="AX120" s="25">
        <f t="shared" si="74"/>
        <v>18181.125</v>
      </c>
      <c r="AY120" s="25">
        <f t="shared" si="75"/>
        <v>18462.375</v>
      </c>
      <c r="AZ120" s="25">
        <f t="shared" si="76"/>
        <v>18627</v>
      </c>
      <c r="BA120" s="25">
        <f t="shared" si="78"/>
        <v>18780.375</v>
      </c>
      <c r="BB120" s="25">
        <f t="shared" si="79"/>
        <v>18927.75</v>
      </c>
      <c r="BC120" s="25" t="e">
        <f t="shared" si="81"/>
        <v>#N/A</v>
      </c>
      <c r="BD120" s="25" t="e">
        <f t="shared" ref="BD120:BD126" si="82">VLOOKUP($C$118,$D$3:$K$63,$A$68,0)*(B68-B67)</f>
        <v>#N/A</v>
      </c>
      <c r="BE120" s="25" t="e">
        <f>VLOOKUP($C$119,$D$3:$K$63,$A$68,0)*(B67-B66)</f>
        <v>#N/A</v>
      </c>
      <c r="BF120" s="25" t="e">
        <f>VLOOKUP($C$120,$D$3:$K$63,$A$68,0)*B66</f>
        <v>#N/A</v>
      </c>
      <c r="BG120" s="25"/>
      <c r="BH120" s="25"/>
      <c r="BI120" s="25"/>
      <c r="BJ120" s="25"/>
      <c r="BK120" s="25"/>
      <c r="BL120" s="25"/>
      <c r="BM120" s="21" t="e">
        <f t="shared" si="13"/>
        <v>#N/A</v>
      </c>
      <c r="BP120" s="18">
        <v>2054</v>
      </c>
      <c r="BQ120" s="14" t="e">
        <f t="shared" si="73"/>
        <v>#N/A</v>
      </c>
      <c r="BR120" s="14" t="e">
        <f t="shared" si="73"/>
        <v>#N/A</v>
      </c>
      <c r="BS120" s="14" t="e">
        <f t="shared" si="73"/>
        <v>#N/A</v>
      </c>
      <c r="BT120" s="14" t="e">
        <f t="shared" si="73"/>
        <v>#N/A</v>
      </c>
      <c r="BU120" s="14" t="e">
        <f t="shared" si="73"/>
        <v>#N/A</v>
      </c>
      <c r="BV120" s="14" t="e">
        <f t="shared" si="73"/>
        <v>#N/A</v>
      </c>
      <c r="BW120" s="14" t="e">
        <f t="shared" si="73"/>
        <v>#N/A</v>
      </c>
      <c r="BX120" s="14" t="e">
        <f t="shared" si="73"/>
        <v>#N/A</v>
      </c>
      <c r="BY120" s="14" t="e">
        <f t="shared" si="73"/>
        <v>#N/A</v>
      </c>
      <c r="BZ120" s="14" t="e">
        <f t="shared" si="73"/>
        <v>#N/A</v>
      </c>
      <c r="CA120" s="14" t="e">
        <f t="shared" si="73"/>
        <v>#N/A</v>
      </c>
      <c r="CB120" s="14" t="e">
        <f t="shared" si="73"/>
        <v>#N/A</v>
      </c>
      <c r="CC120" s="14" t="e">
        <f t="shared" si="73"/>
        <v>#N/A</v>
      </c>
      <c r="CD120" s="14" t="e">
        <f t="shared" si="73"/>
        <v>#N/A</v>
      </c>
      <c r="CE120" s="14" t="e">
        <f t="shared" si="73"/>
        <v>#N/A</v>
      </c>
      <c r="CF120" s="14" t="e">
        <f t="shared" si="71"/>
        <v>#N/A</v>
      </c>
      <c r="CG120" s="14" t="e">
        <f t="shared" si="71"/>
        <v>#N/A</v>
      </c>
      <c r="CH120" s="14" t="e">
        <f t="shared" si="71"/>
        <v>#N/A</v>
      </c>
      <c r="CI120" s="14" t="e">
        <f t="shared" si="71"/>
        <v>#N/A</v>
      </c>
      <c r="CJ120" s="14" t="e">
        <f t="shared" si="77"/>
        <v>#N/A</v>
      </c>
      <c r="CK120" s="14" t="e">
        <f t="shared" si="77"/>
        <v>#N/A</v>
      </c>
      <c r="CL120" s="14" t="e">
        <f t="shared" si="77"/>
        <v>#N/A</v>
      </c>
      <c r="CM120" s="14" t="e">
        <f t="shared" si="77"/>
        <v>#N/A</v>
      </c>
      <c r="CN120" s="14" t="e">
        <f t="shared" si="77"/>
        <v>#N/A</v>
      </c>
      <c r="CO120" s="14" t="e">
        <f t="shared" si="77"/>
        <v>#N/A</v>
      </c>
      <c r="CP120" s="14" t="e">
        <f t="shared" si="77"/>
        <v>#N/A</v>
      </c>
      <c r="CQ120" s="14" t="e">
        <f t="shared" si="77"/>
        <v>#N/A</v>
      </c>
      <c r="CR120" s="14" t="e">
        <f t="shared" si="77"/>
        <v>#N/A</v>
      </c>
      <c r="CS120" s="14" t="e">
        <f t="shared" si="77"/>
        <v>#N/A</v>
      </c>
      <c r="CT120" s="14" t="e">
        <f t="shared" si="77"/>
        <v>#N/A</v>
      </c>
      <c r="CU120" s="14" t="e">
        <f t="shared" si="51"/>
        <v>#N/A</v>
      </c>
      <c r="CV120" s="14" t="e">
        <f t="shared" si="51"/>
        <v>#N/A</v>
      </c>
      <c r="CW120" s="14" t="e">
        <f t="shared" si="51"/>
        <v>#N/A</v>
      </c>
      <c r="CX120" s="14" t="e">
        <f t="shared" si="66"/>
        <v>#N/A</v>
      </c>
      <c r="CY120" s="14" t="e">
        <f t="shared" si="66"/>
        <v>#N/A</v>
      </c>
      <c r="CZ120" s="14" t="e">
        <f t="shared" si="66"/>
        <v>#N/A</v>
      </c>
      <c r="DA120" s="14" t="e">
        <f t="shared" si="66"/>
        <v>#N/A</v>
      </c>
      <c r="DB120" s="14" t="e">
        <f t="shared" si="66"/>
        <v>#N/A</v>
      </c>
      <c r="DC120" s="14" t="e">
        <f t="shared" si="66"/>
        <v>#N/A</v>
      </c>
      <c r="DD120" s="14" t="e">
        <f t="shared" si="66"/>
        <v>#N/A</v>
      </c>
      <c r="DE120" s="14" t="e">
        <f t="shared" si="66"/>
        <v>#N/A</v>
      </c>
      <c r="DF120" s="14" t="e">
        <f t="shared" si="66"/>
        <v>#N/A</v>
      </c>
      <c r="DG120" s="14" t="e">
        <f t="shared" si="66"/>
        <v>#N/A</v>
      </c>
      <c r="DH120" s="14" t="e">
        <f t="shared" si="66"/>
        <v>#N/A</v>
      </c>
      <c r="DI120" s="14" t="e">
        <f t="shared" si="66"/>
        <v>#N/A</v>
      </c>
      <c r="DJ120" s="14" t="e">
        <f t="shared" si="66"/>
        <v>#N/A</v>
      </c>
      <c r="DK120" s="14" t="e">
        <f t="shared" si="66"/>
        <v>#N/A</v>
      </c>
      <c r="DL120" s="14" t="e">
        <f t="shared" si="66"/>
        <v>#N/A</v>
      </c>
      <c r="DM120" s="14" t="e">
        <f t="shared" si="55"/>
        <v>#N/A</v>
      </c>
      <c r="DN120" s="14" t="e">
        <f t="shared" si="55"/>
        <v>#N/A</v>
      </c>
      <c r="DO120" s="14" t="e">
        <f t="shared" si="55"/>
        <v>#N/A</v>
      </c>
      <c r="DP120" s="14" t="e">
        <f t="shared" si="55"/>
        <v>#N/A</v>
      </c>
      <c r="DQ120" s="14" t="e">
        <f t="shared" si="52"/>
        <v>#N/A</v>
      </c>
      <c r="DR120" s="14" t="e">
        <f t="shared" si="52"/>
        <v>#N/A</v>
      </c>
      <c r="DS120" s="14" t="e">
        <f t="shared" si="52"/>
        <v>#N/A</v>
      </c>
      <c r="DT120" s="14" t="e">
        <f t="shared" si="52"/>
        <v>#N/A</v>
      </c>
      <c r="DU120" s="14" t="e">
        <f t="shared" si="80"/>
        <v>#N/A</v>
      </c>
      <c r="DV120" s="14" t="e">
        <f t="shared" si="80"/>
        <v>#N/A</v>
      </c>
      <c r="DW120" s="14" t="e">
        <f t="shared" si="80"/>
        <v>#N/A</v>
      </c>
      <c r="DX120" s="14" t="e">
        <f t="shared" si="80"/>
        <v>#N/A</v>
      </c>
      <c r="DY120" s="14" t="e">
        <f t="shared" si="80"/>
        <v>#N/A</v>
      </c>
      <c r="DZ120" s="14" t="e">
        <f t="shared" si="15"/>
        <v>#N/A</v>
      </c>
    </row>
    <row r="121" spans="2:130">
      <c r="B121" s="15"/>
      <c r="C121" s="18">
        <v>2055</v>
      </c>
      <c r="D121" s="25"/>
      <c r="E121" s="25"/>
      <c r="F121" s="25"/>
      <c r="G121" s="25"/>
      <c r="H121" s="25"/>
      <c r="I121" s="25"/>
      <c r="J121" s="25"/>
      <c r="K121" s="25"/>
      <c r="L121" s="25"/>
      <c r="M121" s="25"/>
      <c r="N121" s="25"/>
      <c r="O121" s="25"/>
      <c r="P121" s="25"/>
      <c r="Q121" s="25"/>
      <c r="R121" s="25"/>
      <c r="S121" s="25"/>
      <c r="T121" s="25"/>
      <c r="U121" s="25"/>
      <c r="V121" s="25"/>
      <c r="W121" s="25"/>
      <c r="X121" s="25"/>
      <c r="Y121" s="25"/>
      <c r="Z121" s="25"/>
      <c r="AA121" s="25"/>
      <c r="AB121" s="25"/>
      <c r="AC121" s="25"/>
      <c r="AD121" s="25"/>
      <c r="AE121" s="25"/>
      <c r="AF121" s="25"/>
      <c r="AG121" s="25"/>
      <c r="AH121" s="25"/>
      <c r="AI121" s="25"/>
      <c r="AJ121" s="25"/>
      <c r="AK121" s="25"/>
      <c r="AL121" s="25"/>
      <c r="AM121" s="25">
        <f t="shared" si="60"/>
        <v>0</v>
      </c>
      <c r="AN121" s="25">
        <f t="shared" si="61"/>
        <v>0</v>
      </c>
      <c r="AO121" s="25">
        <f t="shared" si="62"/>
        <v>0</v>
      </c>
      <c r="AP121" s="25">
        <f t="shared" si="63"/>
        <v>0</v>
      </c>
      <c r="AQ121" s="25">
        <f t="shared" si="64"/>
        <v>0</v>
      </c>
      <c r="AR121" s="25">
        <f t="shared" si="65"/>
        <v>0</v>
      </c>
      <c r="AS121" s="25">
        <f t="shared" si="67"/>
        <v>0</v>
      </c>
      <c r="AT121" s="25">
        <f t="shared" si="68"/>
        <v>0</v>
      </c>
      <c r="AU121" s="25">
        <f t="shared" si="69"/>
        <v>0</v>
      </c>
      <c r="AV121" s="25">
        <f t="shared" si="70"/>
        <v>0</v>
      </c>
      <c r="AW121" s="25">
        <f t="shared" si="72"/>
        <v>0</v>
      </c>
      <c r="AX121" s="25">
        <f t="shared" si="74"/>
        <v>0</v>
      </c>
      <c r="AY121" s="25">
        <f t="shared" si="75"/>
        <v>18462.375</v>
      </c>
      <c r="AZ121" s="25">
        <f t="shared" si="76"/>
        <v>18627</v>
      </c>
      <c r="BA121" s="25">
        <f t="shared" si="78"/>
        <v>18780.375</v>
      </c>
      <c r="BB121" s="25">
        <f t="shared" si="79"/>
        <v>18927.75</v>
      </c>
      <c r="BC121" s="25" t="e">
        <f t="shared" si="81"/>
        <v>#N/A</v>
      </c>
      <c r="BD121" s="25" t="e">
        <f t="shared" si="82"/>
        <v>#N/A</v>
      </c>
      <c r="BE121" s="25" t="e">
        <f t="shared" ref="BE121:BE126" si="83">VLOOKUP($C$119,$D$3:$K$63,$A$68,0)*(B68-B67)</f>
        <v>#N/A</v>
      </c>
      <c r="BF121" s="25" t="e">
        <f>VLOOKUP($C$120,$D$3:$K$63,$A$68,0)*(B67-B66)</f>
        <v>#N/A</v>
      </c>
      <c r="BG121" s="25" t="e">
        <f>VLOOKUP($C$121,$D$3:$K$63,$A$68,0)*B66</f>
        <v>#N/A</v>
      </c>
      <c r="BH121" s="25"/>
      <c r="BI121" s="25"/>
      <c r="BJ121" s="25"/>
      <c r="BK121" s="25"/>
      <c r="BL121" s="25"/>
      <c r="BM121" s="21" t="e">
        <f t="shared" si="13"/>
        <v>#N/A</v>
      </c>
      <c r="BP121" s="18">
        <v>2055</v>
      </c>
      <c r="BQ121" s="14" t="e">
        <f t="shared" si="73"/>
        <v>#N/A</v>
      </c>
      <c r="BR121" s="14" t="e">
        <f t="shared" si="73"/>
        <v>#N/A</v>
      </c>
      <c r="BS121" s="14" t="e">
        <f t="shared" si="73"/>
        <v>#N/A</v>
      </c>
      <c r="BT121" s="14" t="e">
        <f t="shared" si="73"/>
        <v>#N/A</v>
      </c>
      <c r="BU121" s="14" t="e">
        <f t="shared" si="73"/>
        <v>#N/A</v>
      </c>
      <c r="BV121" s="14" t="e">
        <f t="shared" si="73"/>
        <v>#N/A</v>
      </c>
      <c r="BW121" s="14" t="e">
        <f t="shared" si="73"/>
        <v>#N/A</v>
      </c>
      <c r="BX121" s="14" t="e">
        <f t="shared" si="73"/>
        <v>#N/A</v>
      </c>
      <c r="BY121" s="14" t="e">
        <f t="shared" si="73"/>
        <v>#N/A</v>
      </c>
      <c r="BZ121" s="14" t="e">
        <f t="shared" si="73"/>
        <v>#N/A</v>
      </c>
      <c r="CA121" s="14" t="e">
        <f t="shared" si="73"/>
        <v>#N/A</v>
      </c>
      <c r="CB121" s="14" t="e">
        <f t="shared" si="73"/>
        <v>#N/A</v>
      </c>
      <c r="CC121" s="14" t="e">
        <f t="shared" si="73"/>
        <v>#N/A</v>
      </c>
      <c r="CD121" s="14" t="e">
        <f t="shared" si="73"/>
        <v>#N/A</v>
      </c>
      <c r="CE121" s="14" t="e">
        <f t="shared" si="73"/>
        <v>#N/A</v>
      </c>
      <c r="CF121" s="14" t="e">
        <f t="shared" si="71"/>
        <v>#N/A</v>
      </c>
      <c r="CG121" s="14" t="e">
        <f t="shared" si="71"/>
        <v>#N/A</v>
      </c>
      <c r="CH121" s="14" t="e">
        <f t="shared" si="71"/>
        <v>#N/A</v>
      </c>
      <c r="CI121" s="14" t="e">
        <f t="shared" si="71"/>
        <v>#N/A</v>
      </c>
      <c r="CJ121" s="14" t="e">
        <f t="shared" si="77"/>
        <v>#N/A</v>
      </c>
      <c r="CK121" s="14" t="e">
        <f t="shared" si="77"/>
        <v>#N/A</v>
      </c>
      <c r="CL121" s="14" t="e">
        <f t="shared" si="77"/>
        <v>#N/A</v>
      </c>
      <c r="CM121" s="14" t="e">
        <f t="shared" si="77"/>
        <v>#N/A</v>
      </c>
      <c r="CN121" s="14" t="e">
        <f t="shared" si="77"/>
        <v>#N/A</v>
      </c>
      <c r="CO121" s="14" t="e">
        <f t="shared" si="77"/>
        <v>#N/A</v>
      </c>
      <c r="CP121" s="14" t="e">
        <f t="shared" si="77"/>
        <v>#N/A</v>
      </c>
      <c r="CQ121" s="14" t="e">
        <f t="shared" si="77"/>
        <v>#N/A</v>
      </c>
      <c r="CR121" s="14" t="e">
        <f t="shared" si="77"/>
        <v>#N/A</v>
      </c>
      <c r="CS121" s="14" t="e">
        <f t="shared" si="77"/>
        <v>#N/A</v>
      </c>
      <c r="CT121" s="14" t="e">
        <f t="shared" si="77"/>
        <v>#N/A</v>
      </c>
      <c r="CU121" s="14" t="e">
        <f t="shared" si="51"/>
        <v>#N/A</v>
      </c>
      <c r="CV121" s="14" t="e">
        <f t="shared" si="51"/>
        <v>#N/A</v>
      </c>
      <c r="CW121" s="14" t="e">
        <f t="shared" si="51"/>
        <v>#N/A</v>
      </c>
      <c r="CX121" s="14" t="e">
        <f t="shared" si="66"/>
        <v>#N/A</v>
      </c>
      <c r="CY121" s="14" t="e">
        <f t="shared" si="66"/>
        <v>#N/A</v>
      </c>
      <c r="CZ121" s="14" t="e">
        <f t="shared" si="66"/>
        <v>#N/A</v>
      </c>
      <c r="DA121" s="14" t="e">
        <f t="shared" si="66"/>
        <v>#N/A</v>
      </c>
      <c r="DB121" s="14" t="e">
        <f t="shared" si="66"/>
        <v>#N/A</v>
      </c>
      <c r="DC121" s="14" t="e">
        <f t="shared" si="66"/>
        <v>#N/A</v>
      </c>
      <c r="DD121" s="14" t="e">
        <f t="shared" si="66"/>
        <v>#N/A</v>
      </c>
      <c r="DE121" s="14" t="e">
        <f t="shared" si="66"/>
        <v>#N/A</v>
      </c>
      <c r="DF121" s="14" t="e">
        <f t="shared" si="66"/>
        <v>#N/A</v>
      </c>
      <c r="DG121" s="14" t="e">
        <f t="shared" si="66"/>
        <v>#N/A</v>
      </c>
      <c r="DH121" s="14" t="e">
        <f t="shared" si="66"/>
        <v>#N/A</v>
      </c>
      <c r="DI121" s="14" t="e">
        <f t="shared" si="66"/>
        <v>#N/A</v>
      </c>
      <c r="DJ121" s="14" t="e">
        <f t="shared" si="66"/>
        <v>#N/A</v>
      </c>
      <c r="DK121" s="14" t="e">
        <f t="shared" si="66"/>
        <v>#N/A</v>
      </c>
      <c r="DL121" s="14" t="e">
        <f t="shared" si="66"/>
        <v>#N/A</v>
      </c>
      <c r="DM121" s="14" t="e">
        <f t="shared" si="55"/>
        <v>#N/A</v>
      </c>
      <c r="DN121" s="14" t="e">
        <f t="shared" si="55"/>
        <v>#N/A</v>
      </c>
      <c r="DO121" s="14" t="e">
        <f t="shared" si="55"/>
        <v>#N/A</v>
      </c>
      <c r="DP121" s="14" t="e">
        <f t="shared" si="55"/>
        <v>#N/A</v>
      </c>
      <c r="DQ121" s="14" t="e">
        <f t="shared" si="52"/>
        <v>#N/A</v>
      </c>
      <c r="DR121" s="14" t="e">
        <f t="shared" si="52"/>
        <v>#N/A</v>
      </c>
      <c r="DS121" s="14" t="e">
        <f t="shared" si="52"/>
        <v>#N/A</v>
      </c>
      <c r="DT121" s="14" t="e">
        <f t="shared" si="52"/>
        <v>#N/A</v>
      </c>
      <c r="DU121" s="14" t="e">
        <f t="shared" si="80"/>
        <v>#N/A</v>
      </c>
      <c r="DV121" s="14" t="e">
        <f t="shared" si="80"/>
        <v>#N/A</v>
      </c>
      <c r="DW121" s="14" t="e">
        <f t="shared" si="80"/>
        <v>#N/A</v>
      </c>
      <c r="DX121" s="14" t="e">
        <f t="shared" si="80"/>
        <v>#N/A</v>
      </c>
      <c r="DY121" s="14" t="e">
        <f t="shared" si="80"/>
        <v>#N/A</v>
      </c>
      <c r="DZ121" s="14" t="e">
        <f t="shared" si="15"/>
        <v>#N/A</v>
      </c>
    </row>
    <row r="122" spans="2:130">
      <c r="B122" s="15"/>
      <c r="C122" s="18">
        <v>2056</v>
      </c>
      <c r="D122" s="25"/>
      <c r="E122" s="25"/>
      <c r="F122" s="25"/>
      <c r="G122" s="25"/>
      <c r="H122" s="25"/>
      <c r="I122" s="25"/>
      <c r="J122" s="25"/>
      <c r="K122" s="25"/>
      <c r="L122" s="25"/>
      <c r="M122" s="25"/>
      <c r="N122" s="25"/>
      <c r="O122" s="25"/>
      <c r="P122" s="25"/>
      <c r="Q122" s="25"/>
      <c r="R122" s="25"/>
      <c r="S122" s="25"/>
      <c r="T122" s="25"/>
      <c r="U122" s="25"/>
      <c r="V122" s="25"/>
      <c r="W122" s="25"/>
      <c r="X122" s="25"/>
      <c r="Y122" s="25"/>
      <c r="Z122" s="25"/>
      <c r="AA122" s="25"/>
      <c r="AB122" s="25"/>
      <c r="AC122" s="25"/>
      <c r="AD122" s="25"/>
      <c r="AE122" s="25"/>
      <c r="AF122" s="25"/>
      <c r="AG122" s="25"/>
      <c r="AH122" s="25"/>
      <c r="AI122" s="25"/>
      <c r="AJ122" s="25"/>
      <c r="AK122" s="25"/>
      <c r="AL122" s="25"/>
      <c r="AM122" s="25"/>
      <c r="AN122" s="25">
        <f t="shared" si="61"/>
        <v>0</v>
      </c>
      <c r="AO122" s="25">
        <f t="shared" si="62"/>
        <v>0</v>
      </c>
      <c r="AP122" s="25">
        <f t="shared" si="63"/>
        <v>0</v>
      </c>
      <c r="AQ122" s="25">
        <f t="shared" si="64"/>
        <v>0</v>
      </c>
      <c r="AR122" s="25">
        <f t="shared" si="65"/>
        <v>0</v>
      </c>
      <c r="AS122" s="25">
        <f t="shared" si="67"/>
        <v>0</v>
      </c>
      <c r="AT122" s="25">
        <f t="shared" si="68"/>
        <v>0</v>
      </c>
      <c r="AU122" s="25">
        <f t="shared" si="69"/>
        <v>0</v>
      </c>
      <c r="AV122" s="25">
        <f t="shared" si="70"/>
        <v>0</v>
      </c>
      <c r="AW122" s="25">
        <f t="shared" si="72"/>
        <v>0</v>
      </c>
      <c r="AX122" s="25">
        <f t="shared" si="74"/>
        <v>0</v>
      </c>
      <c r="AY122" s="25">
        <f t="shared" si="75"/>
        <v>0</v>
      </c>
      <c r="AZ122" s="25">
        <f t="shared" si="76"/>
        <v>18627</v>
      </c>
      <c r="BA122" s="25">
        <f t="shared" si="78"/>
        <v>18780.375</v>
      </c>
      <c r="BB122" s="25">
        <f t="shared" si="79"/>
        <v>18927.75</v>
      </c>
      <c r="BC122" s="25" t="e">
        <f t="shared" si="81"/>
        <v>#N/A</v>
      </c>
      <c r="BD122" s="25" t="e">
        <f t="shared" si="82"/>
        <v>#N/A</v>
      </c>
      <c r="BE122" s="25" t="e">
        <f t="shared" si="83"/>
        <v>#N/A</v>
      </c>
      <c r="BF122" s="25" t="e">
        <f t="shared" ref="BF122:BF126" si="84">VLOOKUP($C$120,$D$3:$K$63,$A$68,0)*(B68-B67)</f>
        <v>#N/A</v>
      </c>
      <c r="BG122" s="25" t="e">
        <f>VLOOKUP($C$121,$D$3:$K$63,$A$68,0)*(B67-B66)</f>
        <v>#N/A</v>
      </c>
      <c r="BH122" s="25" t="e">
        <f>VLOOKUP($C$122,$D$3:$K$63,$A$68,0)*B66</f>
        <v>#N/A</v>
      </c>
      <c r="BI122" s="25"/>
      <c r="BJ122" s="25"/>
      <c r="BK122" s="25"/>
      <c r="BL122" s="25"/>
      <c r="BM122" s="21" t="e">
        <f t="shared" si="13"/>
        <v>#N/A</v>
      </c>
      <c r="BP122" s="18">
        <v>2056</v>
      </c>
      <c r="BQ122" s="14" t="e">
        <f t="shared" si="73"/>
        <v>#N/A</v>
      </c>
      <c r="BR122" s="14" t="e">
        <f t="shared" si="73"/>
        <v>#N/A</v>
      </c>
      <c r="BS122" s="14" t="e">
        <f t="shared" si="73"/>
        <v>#N/A</v>
      </c>
      <c r="BT122" s="14" t="e">
        <f t="shared" si="73"/>
        <v>#N/A</v>
      </c>
      <c r="BU122" s="14" t="e">
        <f t="shared" si="73"/>
        <v>#N/A</v>
      </c>
      <c r="BV122" s="14" t="e">
        <f t="shared" si="73"/>
        <v>#N/A</v>
      </c>
      <c r="BW122" s="14" t="e">
        <f t="shared" si="73"/>
        <v>#N/A</v>
      </c>
      <c r="BX122" s="14" t="e">
        <f t="shared" si="73"/>
        <v>#N/A</v>
      </c>
      <c r="BY122" s="14" t="e">
        <f t="shared" si="73"/>
        <v>#N/A</v>
      </c>
      <c r="BZ122" s="14" t="e">
        <f t="shared" si="73"/>
        <v>#N/A</v>
      </c>
      <c r="CA122" s="14" t="e">
        <f t="shared" si="73"/>
        <v>#N/A</v>
      </c>
      <c r="CB122" s="14" t="e">
        <f t="shared" si="73"/>
        <v>#N/A</v>
      </c>
      <c r="CC122" s="14" t="e">
        <f t="shared" si="73"/>
        <v>#N/A</v>
      </c>
      <c r="CD122" s="14" t="e">
        <f t="shared" si="73"/>
        <v>#N/A</v>
      </c>
      <c r="CE122" s="14" t="e">
        <f t="shared" si="73"/>
        <v>#N/A</v>
      </c>
      <c r="CF122" s="14" t="e">
        <f t="shared" si="71"/>
        <v>#N/A</v>
      </c>
      <c r="CG122" s="14" t="e">
        <f t="shared" si="71"/>
        <v>#N/A</v>
      </c>
      <c r="CH122" s="14" t="e">
        <f t="shared" si="71"/>
        <v>#N/A</v>
      </c>
      <c r="CI122" s="14" t="e">
        <f t="shared" si="71"/>
        <v>#N/A</v>
      </c>
      <c r="CJ122" s="14" t="e">
        <f t="shared" si="77"/>
        <v>#N/A</v>
      </c>
      <c r="CK122" s="14" t="e">
        <f t="shared" si="77"/>
        <v>#N/A</v>
      </c>
      <c r="CL122" s="14" t="e">
        <f t="shared" si="77"/>
        <v>#N/A</v>
      </c>
      <c r="CM122" s="14" t="e">
        <f t="shared" si="77"/>
        <v>#N/A</v>
      </c>
      <c r="CN122" s="14" t="e">
        <f t="shared" si="77"/>
        <v>#N/A</v>
      </c>
      <c r="CO122" s="14" t="e">
        <f t="shared" si="77"/>
        <v>#N/A</v>
      </c>
      <c r="CP122" s="14" t="e">
        <f t="shared" si="77"/>
        <v>#N/A</v>
      </c>
      <c r="CQ122" s="14" t="e">
        <f t="shared" si="77"/>
        <v>#N/A</v>
      </c>
      <c r="CR122" s="14" t="e">
        <f t="shared" si="77"/>
        <v>#N/A</v>
      </c>
      <c r="CS122" s="14" t="e">
        <f t="shared" si="77"/>
        <v>#N/A</v>
      </c>
      <c r="CT122" s="14" t="e">
        <f t="shared" si="77"/>
        <v>#N/A</v>
      </c>
      <c r="CU122" s="14" t="e">
        <f t="shared" si="51"/>
        <v>#N/A</v>
      </c>
      <c r="CV122" s="14" t="e">
        <f t="shared" si="51"/>
        <v>#N/A</v>
      </c>
      <c r="CW122" s="14" t="e">
        <f t="shared" si="51"/>
        <v>#N/A</v>
      </c>
      <c r="CX122" s="14" t="e">
        <f t="shared" si="66"/>
        <v>#N/A</v>
      </c>
      <c r="CY122" s="14" t="e">
        <f t="shared" si="66"/>
        <v>#N/A</v>
      </c>
      <c r="CZ122" s="14" t="e">
        <f t="shared" si="66"/>
        <v>#N/A</v>
      </c>
      <c r="DA122" s="14" t="e">
        <f t="shared" si="66"/>
        <v>#N/A</v>
      </c>
      <c r="DB122" s="14" t="e">
        <f t="shared" si="66"/>
        <v>#N/A</v>
      </c>
      <c r="DC122" s="14" t="e">
        <f t="shared" si="66"/>
        <v>#N/A</v>
      </c>
      <c r="DD122" s="14" t="e">
        <f t="shared" si="66"/>
        <v>#N/A</v>
      </c>
      <c r="DE122" s="14" t="e">
        <f t="shared" si="66"/>
        <v>#N/A</v>
      </c>
      <c r="DF122" s="14" t="e">
        <f t="shared" si="66"/>
        <v>#N/A</v>
      </c>
      <c r="DG122" s="14" t="e">
        <f t="shared" si="66"/>
        <v>#N/A</v>
      </c>
      <c r="DH122" s="14" t="e">
        <f t="shared" si="66"/>
        <v>#N/A</v>
      </c>
      <c r="DI122" s="14" t="e">
        <f t="shared" si="66"/>
        <v>#N/A</v>
      </c>
      <c r="DJ122" s="14" t="e">
        <f t="shared" si="66"/>
        <v>#N/A</v>
      </c>
      <c r="DK122" s="14" t="e">
        <f t="shared" si="66"/>
        <v>#N/A</v>
      </c>
      <c r="DL122" s="14" t="e">
        <f t="shared" si="66"/>
        <v>#N/A</v>
      </c>
      <c r="DM122" s="14" t="e">
        <f t="shared" si="55"/>
        <v>#N/A</v>
      </c>
      <c r="DN122" s="14" t="e">
        <f t="shared" si="55"/>
        <v>#N/A</v>
      </c>
      <c r="DO122" s="14" t="e">
        <f t="shared" si="55"/>
        <v>#N/A</v>
      </c>
      <c r="DP122" s="14" t="e">
        <f t="shared" si="55"/>
        <v>#N/A</v>
      </c>
      <c r="DQ122" s="14" t="e">
        <f t="shared" si="52"/>
        <v>#N/A</v>
      </c>
      <c r="DR122" s="14" t="e">
        <f t="shared" si="52"/>
        <v>#N/A</v>
      </c>
      <c r="DS122" s="14" t="e">
        <f t="shared" si="52"/>
        <v>#N/A</v>
      </c>
      <c r="DT122" s="14" t="e">
        <f t="shared" si="52"/>
        <v>#N/A</v>
      </c>
      <c r="DU122" s="14" t="e">
        <f t="shared" si="80"/>
        <v>#N/A</v>
      </c>
      <c r="DV122" s="14" t="e">
        <f t="shared" si="80"/>
        <v>#N/A</v>
      </c>
      <c r="DW122" s="14" t="e">
        <f t="shared" si="80"/>
        <v>#N/A</v>
      </c>
      <c r="DX122" s="14" t="e">
        <f t="shared" si="80"/>
        <v>#N/A</v>
      </c>
      <c r="DY122" s="14" t="e">
        <f t="shared" si="80"/>
        <v>#N/A</v>
      </c>
      <c r="DZ122" s="14" t="e">
        <f t="shared" si="15"/>
        <v>#N/A</v>
      </c>
    </row>
    <row r="123" spans="2:130">
      <c r="B123" s="15"/>
      <c r="C123" s="18">
        <v>2057</v>
      </c>
      <c r="D123" s="25"/>
      <c r="E123" s="25"/>
      <c r="F123" s="25"/>
      <c r="G123" s="25"/>
      <c r="H123" s="25"/>
      <c r="I123" s="25"/>
      <c r="J123" s="25"/>
      <c r="K123" s="25"/>
      <c r="L123" s="25"/>
      <c r="M123" s="25"/>
      <c r="N123" s="25"/>
      <c r="O123" s="25"/>
      <c r="P123" s="25"/>
      <c r="Q123" s="25"/>
      <c r="R123" s="25"/>
      <c r="S123" s="25"/>
      <c r="T123" s="25"/>
      <c r="U123" s="25"/>
      <c r="V123" s="25"/>
      <c r="W123" s="25"/>
      <c r="X123" s="25"/>
      <c r="Y123" s="25"/>
      <c r="Z123" s="25"/>
      <c r="AA123" s="25"/>
      <c r="AB123" s="25"/>
      <c r="AC123" s="25"/>
      <c r="AD123" s="25"/>
      <c r="AE123" s="25"/>
      <c r="AF123" s="25"/>
      <c r="AG123" s="25"/>
      <c r="AH123" s="25"/>
      <c r="AI123" s="25"/>
      <c r="AJ123" s="25"/>
      <c r="AK123" s="25"/>
      <c r="AL123" s="25"/>
      <c r="AM123" s="25"/>
      <c r="AN123" s="25"/>
      <c r="AO123" s="25">
        <f t="shared" si="62"/>
        <v>0</v>
      </c>
      <c r="AP123" s="25">
        <f t="shared" si="63"/>
        <v>0</v>
      </c>
      <c r="AQ123" s="25">
        <f t="shared" si="64"/>
        <v>0</v>
      </c>
      <c r="AR123" s="25">
        <f t="shared" si="65"/>
        <v>0</v>
      </c>
      <c r="AS123" s="25">
        <f t="shared" si="67"/>
        <v>0</v>
      </c>
      <c r="AT123" s="25">
        <f t="shared" si="68"/>
        <v>0</v>
      </c>
      <c r="AU123" s="25">
        <f t="shared" si="69"/>
        <v>0</v>
      </c>
      <c r="AV123" s="25">
        <f t="shared" si="70"/>
        <v>0</v>
      </c>
      <c r="AW123" s="25">
        <f t="shared" si="72"/>
        <v>0</v>
      </c>
      <c r="AX123" s="25">
        <f t="shared" si="74"/>
        <v>0</v>
      </c>
      <c r="AY123" s="25">
        <f t="shared" si="75"/>
        <v>0</v>
      </c>
      <c r="AZ123" s="25">
        <f t="shared" si="76"/>
        <v>0</v>
      </c>
      <c r="BA123" s="25">
        <f t="shared" si="78"/>
        <v>18780.375</v>
      </c>
      <c r="BB123" s="25">
        <f t="shared" si="79"/>
        <v>18927.75</v>
      </c>
      <c r="BC123" s="25" t="e">
        <f t="shared" si="81"/>
        <v>#N/A</v>
      </c>
      <c r="BD123" s="25" t="e">
        <f t="shared" si="82"/>
        <v>#N/A</v>
      </c>
      <c r="BE123" s="25" t="e">
        <f t="shared" si="83"/>
        <v>#N/A</v>
      </c>
      <c r="BF123" s="25" t="e">
        <f t="shared" si="84"/>
        <v>#N/A</v>
      </c>
      <c r="BG123" s="25" t="e">
        <f t="shared" ref="BG123:BG126" si="85">VLOOKUP($C$121,$D$3:$K$63,$A$68,0)*(B68-B67)</f>
        <v>#N/A</v>
      </c>
      <c r="BH123" s="25" t="e">
        <f>VLOOKUP($C$122,$D$3:$K$63,$A$68,0)*(B67-B66)</f>
        <v>#N/A</v>
      </c>
      <c r="BI123" s="25" t="e">
        <f>VLOOKUP($C$123,$D$3:$K$63,$A$68,0)*B66</f>
        <v>#N/A</v>
      </c>
      <c r="BJ123" s="25"/>
      <c r="BK123" s="25"/>
      <c r="BL123" s="25"/>
      <c r="BM123" s="21" t="e">
        <f t="shared" si="13"/>
        <v>#N/A</v>
      </c>
      <c r="BP123" s="18">
        <v>2057</v>
      </c>
      <c r="BQ123" s="14" t="e">
        <f t="shared" si="73"/>
        <v>#N/A</v>
      </c>
      <c r="BR123" s="14" t="e">
        <f t="shared" si="73"/>
        <v>#N/A</v>
      </c>
      <c r="BS123" s="14" t="e">
        <f t="shared" si="73"/>
        <v>#N/A</v>
      </c>
      <c r="BT123" s="14" t="e">
        <f t="shared" si="73"/>
        <v>#N/A</v>
      </c>
      <c r="BU123" s="14" t="e">
        <f t="shared" si="73"/>
        <v>#N/A</v>
      </c>
      <c r="BV123" s="14" t="e">
        <f t="shared" si="73"/>
        <v>#N/A</v>
      </c>
      <c r="BW123" s="14" t="e">
        <f t="shared" si="73"/>
        <v>#N/A</v>
      </c>
      <c r="BX123" s="14" t="e">
        <f t="shared" si="73"/>
        <v>#N/A</v>
      </c>
      <c r="BY123" s="14" t="e">
        <f t="shared" si="73"/>
        <v>#N/A</v>
      </c>
      <c r="BZ123" s="14" t="e">
        <f t="shared" si="73"/>
        <v>#N/A</v>
      </c>
      <c r="CA123" s="14" t="e">
        <f t="shared" si="73"/>
        <v>#N/A</v>
      </c>
      <c r="CB123" s="14" t="e">
        <f t="shared" si="73"/>
        <v>#N/A</v>
      </c>
      <c r="CC123" s="14" t="e">
        <f t="shared" si="73"/>
        <v>#N/A</v>
      </c>
      <c r="CD123" s="14" t="e">
        <f t="shared" si="73"/>
        <v>#N/A</v>
      </c>
      <c r="CE123" s="14" t="e">
        <f t="shared" si="73"/>
        <v>#N/A</v>
      </c>
      <c r="CF123" s="14" t="e">
        <f t="shared" si="71"/>
        <v>#N/A</v>
      </c>
      <c r="CG123" s="14" t="e">
        <f t="shared" si="71"/>
        <v>#N/A</v>
      </c>
      <c r="CH123" s="14" t="e">
        <f t="shared" si="71"/>
        <v>#N/A</v>
      </c>
      <c r="CI123" s="14" t="e">
        <f t="shared" si="71"/>
        <v>#N/A</v>
      </c>
      <c r="CJ123" s="14" t="e">
        <f t="shared" si="77"/>
        <v>#N/A</v>
      </c>
      <c r="CK123" s="14" t="e">
        <f t="shared" si="77"/>
        <v>#N/A</v>
      </c>
      <c r="CL123" s="14" t="e">
        <f t="shared" si="77"/>
        <v>#N/A</v>
      </c>
      <c r="CM123" s="14" t="e">
        <f t="shared" si="77"/>
        <v>#N/A</v>
      </c>
      <c r="CN123" s="14" t="e">
        <f t="shared" si="77"/>
        <v>#N/A</v>
      </c>
      <c r="CO123" s="14" t="e">
        <f t="shared" si="77"/>
        <v>#N/A</v>
      </c>
      <c r="CP123" s="14" t="e">
        <f t="shared" si="77"/>
        <v>#N/A</v>
      </c>
      <c r="CQ123" s="14" t="e">
        <f t="shared" si="77"/>
        <v>#N/A</v>
      </c>
      <c r="CR123" s="14" t="e">
        <f t="shared" si="77"/>
        <v>#N/A</v>
      </c>
      <c r="CS123" s="14" t="e">
        <f t="shared" si="77"/>
        <v>#N/A</v>
      </c>
      <c r="CT123" s="14" t="e">
        <f t="shared" si="77"/>
        <v>#N/A</v>
      </c>
      <c r="CU123" s="14" t="e">
        <f t="shared" si="51"/>
        <v>#N/A</v>
      </c>
      <c r="CV123" s="14" t="e">
        <f t="shared" si="51"/>
        <v>#N/A</v>
      </c>
      <c r="CW123" s="14" t="e">
        <f t="shared" si="51"/>
        <v>#N/A</v>
      </c>
      <c r="CX123" s="14" t="e">
        <f t="shared" si="66"/>
        <v>#N/A</v>
      </c>
      <c r="CY123" s="14" t="e">
        <f t="shared" si="66"/>
        <v>#N/A</v>
      </c>
      <c r="CZ123" s="14" t="e">
        <f t="shared" si="66"/>
        <v>#N/A</v>
      </c>
      <c r="DA123" s="14" t="e">
        <f t="shared" si="66"/>
        <v>#N/A</v>
      </c>
      <c r="DB123" s="14" t="e">
        <f t="shared" si="66"/>
        <v>#N/A</v>
      </c>
      <c r="DC123" s="14" t="e">
        <f t="shared" si="66"/>
        <v>#N/A</v>
      </c>
      <c r="DD123" s="14" t="e">
        <f t="shared" si="66"/>
        <v>#N/A</v>
      </c>
      <c r="DE123" s="14" t="e">
        <f t="shared" si="66"/>
        <v>#N/A</v>
      </c>
      <c r="DF123" s="14" t="e">
        <f t="shared" si="66"/>
        <v>#N/A</v>
      </c>
      <c r="DG123" s="14" t="e">
        <f t="shared" si="66"/>
        <v>#N/A</v>
      </c>
      <c r="DH123" s="14" t="e">
        <f t="shared" si="66"/>
        <v>#N/A</v>
      </c>
      <c r="DI123" s="14" t="e">
        <f t="shared" si="66"/>
        <v>#N/A</v>
      </c>
      <c r="DJ123" s="14" t="e">
        <f t="shared" si="66"/>
        <v>#N/A</v>
      </c>
      <c r="DK123" s="14" t="e">
        <f t="shared" si="66"/>
        <v>#N/A</v>
      </c>
      <c r="DL123" s="14" t="e">
        <f t="shared" si="66"/>
        <v>#N/A</v>
      </c>
      <c r="DM123" s="14" t="e">
        <f t="shared" si="55"/>
        <v>#N/A</v>
      </c>
      <c r="DN123" s="14" t="e">
        <f t="shared" si="55"/>
        <v>#N/A</v>
      </c>
      <c r="DO123" s="14" t="e">
        <f t="shared" si="55"/>
        <v>#N/A</v>
      </c>
      <c r="DP123" s="14" t="e">
        <f t="shared" si="55"/>
        <v>#N/A</v>
      </c>
      <c r="DQ123" s="14" t="e">
        <f t="shared" si="52"/>
        <v>#N/A</v>
      </c>
      <c r="DR123" s="14" t="e">
        <f t="shared" si="52"/>
        <v>#N/A</v>
      </c>
      <c r="DS123" s="14" t="e">
        <f t="shared" si="52"/>
        <v>#N/A</v>
      </c>
      <c r="DT123" s="14" t="e">
        <f t="shared" si="52"/>
        <v>#N/A</v>
      </c>
      <c r="DU123" s="14" t="e">
        <f t="shared" si="80"/>
        <v>#N/A</v>
      </c>
      <c r="DV123" s="14" t="e">
        <f t="shared" si="80"/>
        <v>#N/A</v>
      </c>
      <c r="DW123" s="14" t="e">
        <f t="shared" si="80"/>
        <v>#N/A</v>
      </c>
      <c r="DX123" s="14" t="e">
        <f t="shared" si="80"/>
        <v>#N/A</v>
      </c>
      <c r="DY123" s="14" t="e">
        <f t="shared" si="80"/>
        <v>#N/A</v>
      </c>
      <c r="DZ123" s="14" t="e">
        <f t="shared" si="15"/>
        <v>#N/A</v>
      </c>
    </row>
    <row r="124" spans="2:130">
      <c r="B124" s="15"/>
      <c r="C124" s="18">
        <v>2058</v>
      </c>
      <c r="D124" s="25"/>
      <c r="E124" s="25"/>
      <c r="F124" s="25"/>
      <c r="G124" s="25"/>
      <c r="H124" s="25"/>
      <c r="I124" s="25"/>
      <c r="J124" s="25"/>
      <c r="K124" s="25"/>
      <c r="L124" s="25"/>
      <c r="M124" s="25"/>
      <c r="N124" s="25"/>
      <c r="O124" s="25"/>
      <c r="P124" s="25"/>
      <c r="Q124" s="25"/>
      <c r="R124" s="25"/>
      <c r="S124" s="25"/>
      <c r="T124" s="25"/>
      <c r="U124" s="25"/>
      <c r="V124" s="25"/>
      <c r="W124" s="25"/>
      <c r="X124" s="25"/>
      <c r="Y124" s="25"/>
      <c r="Z124" s="25"/>
      <c r="AA124" s="25"/>
      <c r="AB124" s="25"/>
      <c r="AC124" s="25"/>
      <c r="AD124" s="25"/>
      <c r="AE124" s="25"/>
      <c r="AF124" s="25"/>
      <c r="AG124" s="25"/>
      <c r="AH124" s="25"/>
      <c r="AI124" s="25"/>
      <c r="AJ124" s="25"/>
      <c r="AK124" s="25"/>
      <c r="AL124" s="25"/>
      <c r="AM124" s="25"/>
      <c r="AN124" s="25"/>
      <c r="AO124" s="25"/>
      <c r="AP124" s="25">
        <f t="shared" si="63"/>
        <v>0</v>
      </c>
      <c r="AQ124" s="25">
        <f t="shared" si="64"/>
        <v>0</v>
      </c>
      <c r="AR124" s="25">
        <f t="shared" si="65"/>
        <v>0</v>
      </c>
      <c r="AS124" s="25">
        <f t="shared" si="67"/>
        <v>0</v>
      </c>
      <c r="AT124" s="25">
        <f t="shared" si="68"/>
        <v>0</v>
      </c>
      <c r="AU124" s="25">
        <f t="shared" si="69"/>
        <v>0</v>
      </c>
      <c r="AV124" s="25">
        <f t="shared" si="70"/>
        <v>0</v>
      </c>
      <c r="AW124" s="25">
        <f t="shared" si="72"/>
        <v>0</v>
      </c>
      <c r="AX124" s="25">
        <f t="shared" si="74"/>
        <v>0</v>
      </c>
      <c r="AY124" s="25">
        <f t="shared" si="75"/>
        <v>0</v>
      </c>
      <c r="AZ124" s="25">
        <f t="shared" si="76"/>
        <v>0</v>
      </c>
      <c r="BA124" s="25">
        <f t="shared" si="78"/>
        <v>0</v>
      </c>
      <c r="BB124" s="25">
        <f t="shared" si="79"/>
        <v>18927.75</v>
      </c>
      <c r="BC124" s="25" t="e">
        <f t="shared" si="81"/>
        <v>#N/A</v>
      </c>
      <c r="BD124" s="25" t="e">
        <f t="shared" si="82"/>
        <v>#N/A</v>
      </c>
      <c r="BE124" s="25" t="e">
        <f t="shared" si="83"/>
        <v>#N/A</v>
      </c>
      <c r="BF124" s="25" t="e">
        <f t="shared" si="84"/>
        <v>#N/A</v>
      </c>
      <c r="BG124" s="25" t="e">
        <f t="shared" si="85"/>
        <v>#N/A</v>
      </c>
      <c r="BH124" s="25" t="e">
        <f t="shared" ref="BH124:BH126" si="86">VLOOKUP($C$122,$D$3:$K$63,$A$68,0)*(B68-B67)</f>
        <v>#N/A</v>
      </c>
      <c r="BI124" s="25" t="e">
        <f>VLOOKUP($C$123,$D$3:$K$63,$A$68,0)*(B67-B66)</f>
        <v>#N/A</v>
      </c>
      <c r="BJ124" s="25" t="e">
        <f>VLOOKUP($C$124,$D$3:$K$63,$A$68,0)*B66</f>
        <v>#N/A</v>
      </c>
      <c r="BK124" s="25"/>
      <c r="BL124" s="25"/>
      <c r="BM124" s="21" t="e">
        <f t="shared" si="13"/>
        <v>#N/A</v>
      </c>
      <c r="BP124" s="18">
        <v>2058</v>
      </c>
      <c r="BQ124" s="14" t="e">
        <f t="shared" si="73"/>
        <v>#N/A</v>
      </c>
      <c r="BR124" s="14" t="e">
        <f t="shared" si="73"/>
        <v>#N/A</v>
      </c>
      <c r="BS124" s="14" t="e">
        <f t="shared" si="73"/>
        <v>#N/A</v>
      </c>
      <c r="BT124" s="14" t="e">
        <f t="shared" si="73"/>
        <v>#N/A</v>
      </c>
      <c r="BU124" s="14" t="e">
        <f t="shared" si="73"/>
        <v>#N/A</v>
      </c>
      <c r="BV124" s="14" t="e">
        <f t="shared" si="73"/>
        <v>#N/A</v>
      </c>
      <c r="BW124" s="14" t="e">
        <f t="shared" si="73"/>
        <v>#N/A</v>
      </c>
      <c r="BX124" s="14" t="e">
        <f t="shared" si="73"/>
        <v>#N/A</v>
      </c>
      <c r="BY124" s="14" t="e">
        <f t="shared" si="73"/>
        <v>#N/A</v>
      </c>
      <c r="BZ124" s="14" t="e">
        <f t="shared" si="73"/>
        <v>#N/A</v>
      </c>
      <c r="CA124" s="14" t="e">
        <f t="shared" si="73"/>
        <v>#N/A</v>
      </c>
      <c r="CB124" s="14" t="e">
        <f t="shared" si="73"/>
        <v>#N/A</v>
      </c>
      <c r="CC124" s="14" t="e">
        <f t="shared" si="73"/>
        <v>#N/A</v>
      </c>
      <c r="CD124" s="14" t="e">
        <f t="shared" si="73"/>
        <v>#N/A</v>
      </c>
      <c r="CE124" s="14" t="e">
        <f t="shared" si="73"/>
        <v>#N/A</v>
      </c>
      <c r="CF124" s="14" t="e">
        <f t="shared" si="71"/>
        <v>#N/A</v>
      </c>
      <c r="CG124" s="14" t="e">
        <f t="shared" si="71"/>
        <v>#N/A</v>
      </c>
      <c r="CH124" s="14" t="e">
        <f t="shared" si="71"/>
        <v>#N/A</v>
      </c>
      <c r="CI124" s="14" t="e">
        <f t="shared" si="71"/>
        <v>#N/A</v>
      </c>
      <c r="CJ124" s="14" t="e">
        <f t="shared" si="77"/>
        <v>#N/A</v>
      </c>
      <c r="CK124" s="14" t="e">
        <f t="shared" si="77"/>
        <v>#N/A</v>
      </c>
      <c r="CL124" s="14" t="e">
        <f t="shared" si="77"/>
        <v>#N/A</v>
      </c>
      <c r="CM124" s="14" t="e">
        <f t="shared" si="77"/>
        <v>#N/A</v>
      </c>
      <c r="CN124" s="14" t="e">
        <f t="shared" si="77"/>
        <v>#N/A</v>
      </c>
      <c r="CO124" s="14" t="e">
        <f t="shared" si="77"/>
        <v>#N/A</v>
      </c>
      <c r="CP124" s="14" t="e">
        <f t="shared" si="77"/>
        <v>#N/A</v>
      </c>
      <c r="CQ124" s="14" t="e">
        <f t="shared" si="77"/>
        <v>#N/A</v>
      </c>
      <c r="CR124" s="14" t="e">
        <f t="shared" si="77"/>
        <v>#N/A</v>
      </c>
      <c r="CS124" s="14" t="e">
        <f t="shared" si="77"/>
        <v>#N/A</v>
      </c>
      <c r="CT124" s="14" t="e">
        <f t="shared" si="77"/>
        <v>#N/A</v>
      </c>
      <c r="CU124" s="14" t="e">
        <f t="shared" si="51"/>
        <v>#N/A</v>
      </c>
      <c r="CV124" s="14" t="e">
        <f t="shared" si="51"/>
        <v>#N/A</v>
      </c>
      <c r="CW124" s="14" t="e">
        <f t="shared" si="51"/>
        <v>#N/A</v>
      </c>
      <c r="CX124" s="14" t="e">
        <f t="shared" si="66"/>
        <v>#N/A</v>
      </c>
      <c r="CY124" s="14" t="e">
        <f t="shared" si="66"/>
        <v>#N/A</v>
      </c>
      <c r="CZ124" s="14" t="e">
        <f t="shared" si="66"/>
        <v>#N/A</v>
      </c>
      <c r="DA124" s="14" t="e">
        <f t="shared" si="66"/>
        <v>#N/A</v>
      </c>
      <c r="DB124" s="14" t="e">
        <f t="shared" si="66"/>
        <v>#N/A</v>
      </c>
      <c r="DC124" s="14" t="e">
        <f t="shared" si="66"/>
        <v>#N/A</v>
      </c>
      <c r="DD124" s="14" t="e">
        <f t="shared" si="66"/>
        <v>#N/A</v>
      </c>
      <c r="DE124" s="14" t="e">
        <f t="shared" si="66"/>
        <v>#N/A</v>
      </c>
      <c r="DF124" s="14" t="e">
        <f t="shared" si="66"/>
        <v>#N/A</v>
      </c>
      <c r="DG124" s="14" t="e">
        <f t="shared" si="66"/>
        <v>#N/A</v>
      </c>
      <c r="DH124" s="14" t="e">
        <f t="shared" si="66"/>
        <v>#N/A</v>
      </c>
      <c r="DI124" s="14" t="e">
        <f t="shared" si="66"/>
        <v>#N/A</v>
      </c>
      <c r="DJ124" s="14" t="e">
        <f t="shared" si="66"/>
        <v>#N/A</v>
      </c>
      <c r="DK124" s="14" t="e">
        <f t="shared" si="66"/>
        <v>#N/A</v>
      </c>
      <c r="DL124" s="14" t="e">
        <f t="shared" si="66"/>
        <v>#N/A</v>
      </c>
      <c r="DM124" s="14" t="e">
        <f t="shared" si="55"/>
        <v>#N/A</v>
      </c>
      <c r="DN124" s="14" t="e">
        <f t="shared" si="55"/>
        <v>#N/A</v>
      </c>
      <c r="DO124" s="14" t="e">
        <f t="shared" si="55"/>
        <v>#N/A</v>
      </c>
      <c r="DP124" s="14" t="e">
        <f t="shared" si="55"/>
        <v>#N/A</v>
      </c>
      <c r="DQ124" s="14" t="e">
        <f t="shared" si="52"/>
        <v>#N/A</v>
      </c>
      <c r="DR124" s="14" t="e">
        <f t="shared" si="52"/>
        <v>#N/A</v>
      </c>
      <c r="DS124" s="14" t="e">
        <f t="shared" si="52"/>
        <v>#N/A</v>
      </c>
      <c r="DT124" s="14" t="e">
        <f t="shared" si="52"/>
        <v>#N/A</v>
      </c>
      <c r="DU124" s="14" t="e">
        <f t="shared" si="80"/>
        <v>#N/A</v>
      </c>
      <c r="DV124" s="14" t="e">
        <f t="shared" si="80"/>
        <v>#N/A</v>
      </c>
      <c r="DW124" s="14" t="e">
        <f t="shared" si="80"/>
        <v>#N/A</v>
      </c>
      <c r="DX124" s="14" t="e">
        <f t="shared" si="80"/>
        <v>#N/A</v>
      </c>
      <c r="DY124" s="14" t="e">
        <f t="shared" si="80"/>
        <v>#N/A</v>
      </c>
      <c r="DZ124" s="14" t="e">
        <f t="shared" si="15"/>
        <v>#N/A</v>
      </c>
    </row>
    <row r="125" spans="2:130">
      <c r="B125" s="15"/>
      <c r="C125" s="18">
        <v>2059</v>
      </c>
      <c r="D125" s="25"/>
      <c r="E125" s="25"/>
      <c r="F125" s="25"/>
      <c r="G125" s="25"/>
      <c r="H125" s="25"/>
      <c r="I125" s="25"/>
      <c r="J125" s="25"/>
      <c r="K125" s="25"/>
      <c r="L125" s="25"/>
      <c r="M125" s="25"/>
      <c r="N125" s="25"/>
      <c r="O125" s="25"/>
      <c r="P125" s="25"/>
      <c r="Q125" s="25"/>
      <c r="R125" s="25"/>
      <c r="S125" s="25"/>
      <c r="T125" s="25"/>
      <c r="U125" s="25"/>
      <c r="V125" s="25"/>
      <c r="W125" s="25"/>
      <c r="X125" s="25"/>
      <c r="Y125" s="25"/>
      <c r="Z125" s="25"/>
      <c r="AA125" s="25"/>
      <c r="AB125" s="25"/>
      <c r="AC125" s="25"/>
      <c r="AD125" s="25"/>
      <c r="AE125" s="25"/>
      <c r="AF125" s="25"/>
      <c r="AG125" s="25"/>
      <c r="AH125" s="25"/>
      <c r="AI125" s="25"/>
      <c r="AJ125" s="25"/>
      <c r="AK125" s="25"/>
      <c r="AL125" s="25"/>
      <c r="AM125" s="25"/>
      <c r="AN125" s="25"/>
      <c r="AO125" s="25"/>
      <c r="AP125" s="25"/>
      <c r="AQ125" s="25">
        <f t="shared" si="64"/>
        <v>0</v>
      </c>
      <c r="AR125" s="25">
        <f t="shared" si="65"/>
        <v>0</v>
      </c>
      <c r="AS125" s="25">
        <f t="shared" si="67"/>
        <v>0</v>
      </c>
      <c r="AT125" s="25">
        <f t="shared" si="68"/>
        <v>0</v>
      </c>
      <c r="AU125" s="25">
        <f t="shared" si="69"/>
        <v>0</v>
      </c>
      <c r="AV125" s="25">
        <f t="shared" si="70"/>
        <v>0</v>
      </c>
      <c r="AW125" s="25">
        <f t="shared" si="72"/>
        <v>0</v>
      </c>
      <c r="AX125" s="25">
        <f t="shared" si="74"/>
        <v>0</v>
      </c>
      <c r="AY125" s="25">
        <f t="shared" si="75"/>
        <v>0</v>
      </c>
      <c r="AZ125" s="25">
        <f t="shared" si="76"/>
        <v>0</v>
      </c>
      <c r="BA125" s="25">
        <f t="shared" si="78"/>
        <v>0</v>
      </c>
      <c r="BB125" s="25">
        <f t="shared" si="79"/>
        <v>0</v>
      </c>
      <c r="BC125" s="25" t="e">
        <f t="shared" si="81"/>
        <v>#N/A</v>
      </c>
      <c r="BD125" s="25" t="e">
        <f t="shared" si="82"/>
        <v>#N/A</v>
      </c>
      <c r="BE125" s="25" t="e">
        <f t="shared" si="83"/>
        <v>#N/A</v>
      </c>
      <c r="BF125" s="25" t="e">
        <f t="shared" si="84"/>
        <v>#N/A</v>
      </c>
      <c r="BG125" s="25" t="e">
        <f t="shared" si="85"/>
        <v>#N/A</v>
      </c>
      <c r="BH125" s="25" t="e">
        <f t="shared" si="86"/>
        <v>#N/A</v>
      </c>
      <c r="BI125" s="25" t="e">
        <f t="shared" ref="BI125:BI126" si="87">VLOOKUP($C$123,$D$3:$K$63,$A$68,0)*(B68-B67)</f>
        <v>#N/A</v>
      </c>
      <c r="BJ125" s="25" t="e">
        <f>VLOOKUP($C$124,$D$3:$K$63,$A$68,0)*(B67-B66)</f>
        <v>#N/A</v>
      </c>
      <c r="BK125" s="25" t="e">
        <f>VLOOKUP($C$125,$D$3:$K$63,$A$68,0)*B66</f>
        <v>#N/A</v>
      </c>
      <c r="BL125" s="25"/>
      <c r="BM125" s="21" t="e">
        <f t="shared" si="13"/>
        <v>#N/A</v>
      </c>
      <c r="BP125" s="18">
        <v>2059</v>
      </c>
      <c r="BQ125" s="14" t="e">
        <f t="shared" si="73"/>
        <v>#N/A</v>
      </c>
      <c r="BR125" s="14" t="e">
        <f t="shared" si="73"/>
        <v>#N/A</v>
      </c>
      <c r="BS125" s="14" t="e">
        <f t="shared" si="73"/>
        <v>#N/A</v>
      </c>
      <c r="BT125" s="14" t="e">
        <f t="shared" si="73"/>
        <v>#N/A</v>
      </c>
      <c r="BU125" s="14" t="e">
        <f t="shared" si="73"/>
        <v>#N/A</v>
      </c>
      <c r="BV125" s="14" t="e">
        <f t="shared" si="73"/>
        <v>#N/A</v>
      </c>
      <c r="BW125" s="14" t="e">
        <f t="shared" si="73"/>
        <v>#N/A</v>
      </c>
      <c r="BX125" s="14" t="e">
        <f t="shared" si="73"/>
        <v>#N/A</v>
      </c>
      <c r="BY125" s="14" t="e">
        <f t="shared" si="73"/>
        <v>#N/A</v>
      </c>
      <c r="BZ125" s="14" t="e">
        <f t="shared" si="73"/>
        <v>#N/A</v>
      </c>
      <c r="CA125" s="14" t="e">
        <f t="shared" si="73"/>
        <v>#N/A</v>
      </c>
      <c r="CB125" s="14" t="e">
        <f t="shared" si="73"/>
        <v>#N/A</v>
      </c>
      <c r="CC125" s="14" t="e">
        <f t="shared" si="73"/>
        <v>#N/A</v>
      </c>
      <c r="CD125" s="14" t="e">
        <f t="shared" si="73"/>
        <v>#N/A</v>
      </c>
      <c r="CE125" s="14" t="e">
        <f t="shared" si="73"/>
        <v>#N/A</v>
      </c>
      <c r="CF125" s="14" t="e">
        <f t="shared" si="71"/>
        <v>#N/A</v>
      </c>
      <c r="CG125" s="14" t="e">
        <f t="shared" si="71"/>
        <v>#N/A</v>
      </c>
      <c r="CH125" s="14" t="e">
        <f t="shared" si="71"/>
        <v>#N/A</v>
      </c>
      <c r="CI125" s="14" t="e">
        <f t="shared" si="71"/>
        <v>#N/A</v>
      </c>
      <c r="CJ125" s="14" t="e">
        <f t="shared" si="77"/>
        <v>#N/A</v>
      </c>
      <c r="CK125" s="14" t="e">
        <f t="shared" si="77"/>
        <v>#N/A</v>
      </c>
      <c r="CL125" s="14" t="e">
        <f t="shared" si="77"/>
        <v>#N/A</v>
      </c>
      <c r="CM125" s="14" t="e">
        <f t="shared" si="77"/>
        <v>#N/A</v>
      </c>
      <c r="CN125" s="14" t="e">
        <f t="shared" si="77"/>
        <v>#N/A</v>
      </c>
      <c r="CO125" s="14" t="e">
        <f t="shared" si="77"/>
        <v>#N/A</v>
      </c>
      <c r="CP125" s="14" t="e">
        <f t="shared" si="77"/>
        <v>#N/A</v>
      </c>
      <c r="CQ125" s="14" t="e">
        <f t="shared" si="77"/>
        <v>#N/A</v>
      </c>
      <c r="CR125" s="14" t="e">
        <f t="shared" si="77"/>
        <v>#N/A</v>
      </c>
      <c r="CS125" s="14" t="e">
        <f t="shared" si="77"/>
        <v>#N/A</v>
      </c>
      <c r="CT125" s="14" t="e">
        <f t="shared" si="77"/>
        <v>#N/A</v>
      </c>
      <c r="CU125" s="14" t="e">
        <f t="shared" si="51"/>
        <v>#N/A</v>
      </c>
      <c r="CV125" s="14" t="e">
        <f t="shared" si="51"/>
        <v>#N/A</v>
      </c>
      <c r="CW125" s="14" t="e">
        <f t="shared" si="51"/>
        <v>#N/A</v>
      </c>
      <c r="CX125" s="14" t="e">
        <f t="shared" si="51"/>
        <v>#N/A</v>
      </c>
      <c r="CY125" s="14" t="e">
        <f t="shared" si="51"/>
        <v>#N/A</v>
      </c>
      <c r="CZ125" s="14" t="e">
        <f t="shared" si="51"/>
        <v>#N/A</v>
      </c>
      <c r="DA125" s="14" t="e">
        <f t="shared" si="51"/>
        <v>#N/A</v>
      </c>
      <c r="DB125" s="14" t="e">
        <f t="shared" si="51"/>
        <v>#N/A</v>
      </c>
      <c r="DC125" s="14" t="e">
        <f t="shared" si="51"/>
        <v>#N/A</v>
      </c>
      <c r="DD125" s="14" t="e">
        <f t="shared" si="51"/>
        <v>#N/A</v>
      </c>
      <c r="DE125" s="14" t="e">
        <f t="shared" si="51"/>
        <v>#N/A</v>
      </c>
      <c r="DF125" s="14" t="e">
        <f t="shared" si="51"/>
        <v>#N/A</v>
      </c>
      <c r="DG125" s="14" t="e">
        <f t="shared" si="51"/>
        <v>#N/A</v>
      </c>
      <c r="DH125" s="14" t="e">
        <f t="shared" si="51"/>
        <v>#N/A</v>
      </c>
      <c r="DI125" s="14" t="e">
        <f t="shared" si="51"/>
        <v>#N/A</v>
      </c>
      <c r="DJ125" s="14" t="e">
        <f t="shared" si="51"/>
        <v>#N/A</v>
      </c>
      <c r="DK125" s="14" t="e">
        <f t="shared" ref="DK125:DL126" si="88">AX125/$BM125</f>
        <v>#N/A</v>
      </c>
      <c r="DL125" s="14" t="e">
        <f t="shared" si="88"/>
        <v>#N/A</v>
      </c>
      <c r="DM125" s="14" t="e">
        <f t="shared" si="55"/>
        <v>#N/A</v>
      </c>
      <c r="DN125" s="14" t="e">
        <f t="shared" si="55"/>
        <v>#N/A</v>
      </c>
      <c r="DO125" s="14" t="e">
        <f t="shared" si="55"/>
        <v>#N/A</v>
      </c>
      <c r="DP125" s="14" t="e">
        <f t="shared" si="55"/>
        <v>#N/A</v>
      </c>
      <c r="DQ125" s="14" t="e">
        <f t="shared" si="52"/>
        <v>#N/A</v>
      </c>
      <c r="DR125" s="14" t="e">
        <f t="shared" si="52"/>
        <v>#N/A</v>
      </c>
      <c r="DS125" s="14" t="e">
        <f t="shared" si="52"/>
        <v>#N/A</v>
      </c>
      <c r="DT125" s="14" t="e">
        <f t="shared" si="52"/>
        <v>#N/A</v>
      </c>
      <c r="DU125" s="14" t="e">
        <f t="shared" si="80"/>
        <v>#N/A</v>
      </c>
      <c r="DV125" s="14" t="e">
        <f t="shared" si="80"/>
        <v>#N/A</v>
      </c>
      <c r="DW125" s="14" t="e">
        <f t="shared" si="80"/>
        <v>#N/A</v>
      </c>
      <c r="DX125" s="14" t="e">
        <f t="shared" si="80"/>
        <v>#N/A</v>
      </c>
      <c r="DY125" s="14" t="e">
        <f t="shared" si="80"/>
        <v>#N/A</v>
      </c>
      <c r="DZ125" s="14" t="e">
        <f t="shared" si="15"/>
        <v>#N/A</v>
      </c>
    </row>
    <row r="126" spans="2:130">
      <c r="B126" s="15"/>
      <c r="C126" s="18">
        <v>2060</v>
      </c>
      <c r="D126" s="25"/>
      <c r="E126" s="25"/>
      <c r="F126" s="25"/>
      <c r="G126" s="25"/>
      <c r="H126" s="25"/>
      <c r="I126" s="25"/>
      <c r="J126" s="25"/>
      <c r="K126" s="25"/>
      <c r="L126" s="25"/>
      <c r="M126" s="25"/>
      <c r="N126" s="25"/>
      <c r="O126" s="25"/>
      <c r="P126" s="25"/>
      <c r="Q126" s="25"/>
      <c r="R126" s="25"/>
      <c r="S126" s="25"/>
      <c r="T126" s="25"/>
      <c r="U126" s="25"/>
      <c r="V126" s="25"/>
      <c r="W126" s="25"/>
      <c r="X126" s="25"/>
      <c r="Y126" s="25"/>
      <c r="Z126" s="25"/>
      <c r="AA126" s="25"/>
      <c r="AB126" s="25"/>
      <c r="AC126" s="25"/>
      <c r="AD126" s="25"/>
      <c r="AE126" s="25"/>
      <c r="AF126" s="25"/>
      <c r="AG126" s="25"/>
      <c r="AH126" s="25"/>
      <c r="AI126" s="25"/>
      <c r="AJ126" s="25"/>
      <c r="AK126" s="25"/>
      <c r="AL126" s="25"/>
      <c r="AM126" s="25"/>
      <c r="AN126" s="25"/>
      <c r="AO126" s="25"/>
      <c r="AP126" s="25"/>
      <c r="AQ126" s="25"/>
      <c r="AR126" s="25">
        <f t="shared" si="65"/>
        <v>0</v>
      </c>
      <c r="AS126" s="25">
        <f t="shared" si="67"/>
        <v>0</v>
      </c>
      <c r="AT126" s="25">
        <f t="shared" si="68"/>
        <v>0</v>
      </c>
      <c r="AU126" s="25">
        <f t="shared" si="69"/>
        <v>0</v>
      </c>
      <c r="AV126" s="25">
        <f t="shared" si="70"/>
        <v>0</v>
      </c>
      <c r="AW126" s="25">
        <f t="shared" si="72"/>
        <v>0</v>
      </c>
      <c r="AX126" s="25">
        <f t="shared" si="74"/>
        <v>0</v>
      </c>
      <c r="AY126" s="25">
        <f t="shared" si="75"/>
        <v>0</v>
      </c>
      <c r="AZ126" s="25">
        <f t="shared" si="76"/>
        <v>0</v>
      </c>
      <c r="BA126" s="25">
        <f t="shared" si="78"/>
        <v>0</v>
      </c>
      <c r="BB126" s="25">
        <f t="shared" si="79"/>
        <v>0</v>
      </c>
      <c r="BC126" s="25" t="e">
        <f t="shared" si="81"/>
        <v>#N/A</v>
      </c>
      <c r="BD126" s="25" t="e">
        <f t="shared" si="82"/>
        <v>#N/A</v>
      </c>
      <c r="BE126" s="25" t="e">
        <f t="shared" si="83"/>
        <v>#N/A</v>
      </c>
      <c r="BF126" s="25" t="e">
        <f t="shared" si="84"/>
        <v>#N/A</v>
      </c>
      <c r="BG126" s="25" t="e">
        <f t="shared" si="85"/>
        <v>#N/A</v>
      </c>
      <c r="BH126" s="25" t="e">
        <f t="shared" si="86"/>
        <v>#N/A</v>
      </c>
      <c r="BI126" s="25" t="e">
        <f t="shared" si="87"/>
        <v>#N/A</v>
      </c>
      <c r="BJ126" s="25" t="e">
        <f>VLOOKUP($C$124,$D$3:$K$63,$A$68,0)*(B68-B67)</f>
        <v>#N/A</v>
      </c>
      <c r="BK126" s="25" t="e">
        <f>VLOOKUP($C$125,$D$3:$K$63,$A$68,0)*(B67-B66)</f>
        <v>#N/A</v>
      </c>
      <c r="BL126" s="25" t="e">
        <f>VLOOKUP($C$126,$D$3:$K$63,$A$68,0)*B66</f>
        <v>#N/A</v>
      </c>
      <c r="BM126" s="21" t="e">
        <f t="shared" si="13"/>
        <v>#N/A</v>
      </c>
      <c r="BP126" s="18">
        <v>2060</v>
      </c>
      <c r="BQ126" s="14" t="e">
        <f t="shared" si="73"/>
        <v>#N/A</v>
      </c>
      <c r="BR126" s="14" t="e">
        <f t="shared" si="73"/>
        <v>#N/A</v>
      </c>
      <c r="BS126" s="14" t="e">
        <f t="shared" si="73"/>
        <v>#N/A</v>
      </c>
      <c r="BT126" s="14" t="e">
        <f t="shared" si="73"/>
        <v>#N/A</v>
      </c>
      <c r="BU126" s="14" t="e">
        <f t="shared" si="73"/>
        <v>#N/A</v>
      </c>
      <c r="BV126" s="14" t="e">
        <f t="shared" si="73"/>
        <v>#N/A</v>
      </c>
      <c r="BW126" s="14" t="e">
        <f t="shared" si="73"/>
        <v>#N/A</v>
      </c>
      <c r="BX126" s="14" t="e">
        <f t="shared" si="73"/>
        <v>#N/A</v>
      </c>
      <c r="BY126" s="14" t="e">
        <f t="shared" si="73"/>
        <v>#N/A</v>
      </c>
      <c r="BZ126" s="14" t="e">
        <f t="shared" si="73"/>
        <v>#N/A</v>
      </c>
      <c r="CA126" s="14" t="e">
        <f t="shared" si="73"/>
        <v>#N/A</v>
      </c>
      <c r="CB126" s="14" t="e">
        <f t="shared" si="73"/>
        <v>#N/A</v>
      </c>
      <c r="CC126" s="14" t="e">
        <f t="shared" si="73"/>
        <v>#N/A</v>
      </c>
      <c r="CD126" s="14" t="e">
        <f t="shared" si="73"/>
        <v>#N/A</v>
      </c>
      <c r="CE126" s="14" t="e">
        <f t="shared" si="73"/>
        <v>#N/A</v>
      </c>
      <c r="CF126" s="14" t="e">
        <f t="shared" si="71"/>
        <v>#N/A</v>
      </c>
      <c r="CG126" s="14" t="e">
        <f t="shared" si="71"/>
        <v>#N/A</v>
      </c>
      <c r="CH126" s="14" t="e">
        <f t="shared" si="71"/>
        <v>#N/A</v>
      </c>
      <c r="CI126" s="14" t="e">
        <f t="shared" si="71"/>
        <v>#N/A</v>
      </c>
      <c r="CJ126" s="14" t="e">
        <f t="shared" si="77"/>
        <v>#N/A</v>
      </c>
      <c r="CK126" s="14" t="e">
        <f t="shared" si="77"/>
        <v>#N/A</v>
      </c>
      <c r="CL126" s="14" t="e">
        <f t="shared" si="77"/>
        <v>#N/A</v>
      </c>
      <c r="CM126" s="14" t="e">
        <f t="shared" si="77"/>
        <v>#N/A</v>
      </c>
      <c r="CN126" s="14" t="e">
        <f t="shared" si="77"/>
        <v>#N/A</v>
      </c>
      <c r="CO126" s="14" t="e">
        <f t="shared" si="77"/>
        <v>#N/A</v>
      </c>
      <c r="CP126" s="14" t="e">
        <f t="shared" si="77"/>
        <v>#N/A</v>
      </c>
      <c r="CQ126" s="14" t="e">
        <f t="shared" si="77"/>
        <v>#N/A</v>
      </c>
      <c r="CR126" s="14" t="e">
        <f t="shared" si="77"/>
        <v>#N/A</v>
      </c>
      <c r="CS126" s="14" t="e">
        <f t="shared" si="77"/>
        <v>#N/A</v>
      </c>
      <c r="CT126" s="14" t="e">
        <f t="shared" si="77"/>
        <v>#N/A</v>
      </c>
      <c r="CU126" s="14" t="e">
        <f t="shared" si="51"/>
        <v>#N/A</v>
      </c>
      <c r="CV126" s="14" t="e">
        <f t="shared" si="51"/>
        <v>#N/A</v>
      </c>
      <c r="CW126" s="14" t="e">
        <f t="shared" si="51"/>
        <v>#N/A</v>
      </c>
      <c r="CX126" s="14" t="e">
        <f t="shared" si="51"/>
        <v>#N/A</v>
      </c>
      <c r="CY126" s="14" t="e">
        <f t="shared" si="51"/>
        <v>#N/A</v>
      </c>
      <c r="CZ126" s="14" t="e">
        <f t="shared" si="51"/>
        <v>#N/A</v>
      </c>
      <c r="DA126" s="14" t="e">
        <f t="shared" si="51"/>
        <v>#N/A</v>
      </c>
      <c r="DB126" s="14" t="e">
        <f t="shared" si="51"/>
        <v>#N/A</v>
      </c>
      <c r="DC126" s="14" t="e">
        <f t="shared" si="51"/>
        <v>#N/A</v>
      </c>
      <c r="DD126" s="14" t="e">
        <f t="shared" si="51"/>
        <v>#N/A</v>
      </c>
      <c r="DE126" s="14" t="e">
        <f t="shared" si="51"/>
        <v>#N/A</v>
      </c>
      <c r="DF126" s="14" t="e">
        <f t="shared" si="51"/>
        <v>#N/A</v>
      </c>
      <c r="DG126" s="14" t="e">
        <f t="shared" si="51"/>
        <v>#N/A</v>
      </c>
      <c r="DH126" s="14" t="e">
        <f t="shared" si="51"/>
        <v>#N/A</v>
      </c>
      <c r="DI126" s="14" t="e">
        <f t="shared" si="51"/>
        <v>#N/A</v>
      </c>
      <c r="DJ126" s="14" t="e">
        <f t="shared" si="51"/>
        <v>#N/A</v>
      </c>
      <c r="DK126" s="14" t="e">
        <f t="shared" si="88"/>
        <v>#N/A</v>
      </c>
      <c r="DL126" s="14" t="e">
        <f t="shared" si="88"/>
        <v>#N/A</v>
      </c>
      <c r="DM126" s="14" t="e">
        <f t="shared" si="55"/>
        <v>#N/A</v>
      </c>
      <c r="DN126" s="14" t="e">
        <f t="shared" si="55"/>
        <v>#N/A</v>
      </c>
      <c r="DO126" s="14" t="e">
        <f t="shared" si="55"/>
        <v>#N/A</v>
      </c>
      <c r="DP126" s="14" t="e">
        <f t="shared" si="55"/>
        <v>#N/A</v>
      </c>
      <c r="DQ126" s="14" t="e">
        <f t="shared" si="52"/>
        <v>#N/A</v>
      </c>
      <c r="DR126" s="14" t="e">
        <f t="shared" si="52"/>
        <v>#N/A</v>
      </c>
      <c r="DS126" s="14" t="e">
        <f t="shared" si="52"/>
        <v>#N/A</v>
      </c>
      <c r="DT126" s="14" t="e">
        <f t="shared" si="52"/>
        <v>#N/A</v>
      </c>
      <c r="DU126" s="14" t="e">
        <f t="shared" si="80"/>
        <v>#N/A</v>
      </c>
      <c r="DV126" s="14" t="e">
        <f t="shared" si="80"/>
        <v>#N/A</v>
      </c>
      <c r="DW126" s="14" t="e">
        <f t="shared" si="80"/>
        <v>#N/A</v>
      </c>
      <c r="DX126" s="14" t="e">
        <f t="shared" si="80"/>
        <v>#N/A</v>
      </c>
      <c r="DY126" s="14" t="e">
        <f t="shared" si="80"/>
        <v>#N/A</v>
      </c>
      <c r="DZ126" s="14" t="e">
        <f t="shared" si="15"/>
        <v>#N/A</v>
      </c>
    </row>
    <row r="127" spans="2:130">
      <c r="N127" s="18"/>
      <c r="U127" s="21"/>
      <c r="W127" s="18"/>
      <c r="AD127" s="21"/>
      <c r="AF127" s="18"/>
      <c r="AM127" s="21"/>
      <c r="AO127" s="18"/>
      <c r="AV127" s="21"/>
    </row>
    <row r="128" spans="2:130">
      <c r="B128" s="19" t="s">
        <v>14</v>
      </c>
      <c r="C128" s="18" t="s">
        <v>47</v>
      </c>
      <c r="N128" s="18"/>
      <c r="U128" s="21"/>
      <c r="W128" s="18"/>
      <c r="AD128" s="21"/>
      <c r="AF128" s="18"/>
      <c r="AM128" s="21"/>
      <c r="AO128" s="18"/>
      <c r="AV128" s="21"/>
      <c r="BN128" s="113" t="s">
        <v>48</v>
      </c>
      <c r="BO128" s="113"/>
    </row>
    <row r="129" spans="1:130">
      <c r="A129" s="22" t="s">
        <v>34</v>
      </c>
      <c r="B129" s="22" t="s">
        <v>43</v>
      </c>
      <c r="C129" s="22" t="s">
        <v>41</v>
      </c>
      <c r="D129" s="22">
        <v>2000</v>
      </c>
      <c r="E129" s="22">
        <v>2001</v>
      </c>
      <c r="F129" s="22">
        <v>2002</v>
      </c>
      <c r="G129" s="22">
        <v>2003</v>
      </c>
      <c r="H129" s="22">
        <v>2004</v>
      </c>
      <c r="I129" s="22">
        <v>2005</v>
      </c>
      <c r="J129" s="22">
        <v>2006</v>
      </c>
      <c r="K129" s="22">
        <v>2007</v>
      </c>
      <c r="L129" s="22">
        <v>2008</v>
      </c>
      <c r="M129" s="22">
        <v>2009</v>
      </c>
      <c r="N129" s="22">
        <v>2010</v>
      </c>
      <c r="O129" s="22">
        <v>2011</v>
      </c>
      <c r="P129" s="22">
        <v>2012</v>
      </c>
      <c r="Q129" s="22">
        <v>2013</v>
      </c>
      <c r="R129" s="22">
        <v>2014</v>
      </c>
      <c r="S129" s="22">
        <v>2015</v>
      </c>
      <c r="T129" s="22">
        <v>2016</v>
      </c>
      <c r="U129" s="22">
        <v>2017</v>
      </c>
      <c r="V129" s="22">
        <v>2018</v>
      </c>
      <c r="W129" s="22">
        <v>2019</v>
      </c>
      <c r="X129" s="22">
        <v>2020</v>
      </c>
      <c r="Y129" s="22">
        <v>2021</v>
      </c>
      <c r="Z129" s="22">
        <v>2022</v>
      </c>
      <c r="AA129" s="22">
        <v>2023</v>
      </c>
      <c r="AB129" s="22">
        <v>2024</v>
      </c>
      <c r="AC129" s="22">
        <v>2025</v>
      </c>
      <c r="AD129" s="22">
        <v>2026</v>
      </c>
      <c r="AE129" s="22">
        <v>2027</v>
      </c>
      <c r="AF129" s="22">
        <v>2028</v>
      </c>
      <c r="AG129" s="22">
        <v>2029</v>
      </c>
      <c r="AH129" s="22">
        <v>2030</v>
      </c>
      <c r="AI129" s="22">
        <v>2031</v>
      </c>
      <c r="AJ129" s="22">
        <v>2032</v>
      </c>
      <c r="AK129" s="22">
        <v>2033</v>
      </c>
      <c r="AL129" s="22">
        <v>2034</v>
      </c>
      <c r="AM129" s="22">
        <v>2035</v>
      </c>
      <c r="AN129" s="22">
        <v>2036</v>
      </c>
      <c r="AO129" s="22">
        <v>2037</v>
      </c>
      <c r="AP129" s="22">
        <v>2038</v>
      </c>
      <c r="AQ129" s="22">
        <v>2039</v>
      </c>
      <c r="AR129" s="22">
        <v>2040</v>
      </c>
      <c r="AS129" s="22">
        <v>2041</v>
      </c>
      <c r="AT129" s="22">
        <v>2042</v>
      </c>
      <c r="AU129" s="22">
        <v>2043</v>
      </c>
      <c r="AV129" s="22">
        <v>2044</v>
      </c>
      <c r="AW129" s="22">
        <v>2045</v>
      </c>
      <c r="AX129" s="22">
        <v>2046</v>
      </c>
      <c r="AY129" s="22">
        <v>2047</v>
      </c>
      <c r="AZ129" s="22">
        <v>2048</v>
      </c>
      <c r="BA129" s="22">
        <v>2049</v>
      </c>
      <c r="BB129" s="22">
        <v>2050</v>
      </c>
      <c r="BC129" s="22">
        <v>2051</v>
      </c>
      <c r="BD129" s="22">
        <v>2052</v>
      </c>
      <c r="BE129" s="22">
        <v>2053</v>
      </c>
      <c r="BF129" s="22">
        <v>2054</v>
      </c>
      <c r="BG129" s="22">
        <v>2055</v>
      </c>
      <c r="BH129" s="22">
        <v>2056</v>
      </c>
      <c r="BI129" s="22">
        <v>2057</v>
      </c>
      <c r="BJ129" s="22">
        <v>2058</v>
      </c>
      <c r="BK129" s="22">
        <v>2059</v>
      </c>
      <c r="BL129" s="22">
        <v>2060</v>
      </c>
      <c r="BM129" s="22" t="s">
        <v>46</v>
      </c>
      <c r="BN129" s="22"/>
      <c r="BO129" s="22"/>
      <c r="BP129" s="22" t="s">
        <v>41</v>
      </c>
      <c r="BQ129" s="22">
        <v>2000</v>
      </c>
      <c r="BR129" s="22">
        <v>2001</v>
      </c>
      <c r="BS129" s="22">
        <v>2002</v>
      </c>
      <c r="BT129" s="22">
        <v>2003</v>
      </c>
      <c r="BU129" s="22">
        <v>2004</v>
      </c>
      <c r="BV129" s="22">
        <v>2005</v>
      </c>
      <c r="BW129" s="22">
        <v>2006</v>
      </c>
      <c r="BX129" s="22">
        <v>2007</v>
      </c>
      <c r="BY129" s="22">
        <v>2008</v>
      </c>
      <c r="BZ129" s="22">
        <v>2009</v>
      </c>
      <c r="CA129" s="22">
        <v>2010</v>
      </c>
      <c r="CB129" s="22">
        <v>2011</v>
      </c>
      <c r="CC129" s="22">
        <v>2012</v>
      </c>
      <c r="CD129" s="22">
        <v>2013</v>
      </c>
      <c r="CE129" s="22">
        <v>2014</v>
      </c>
      <c r="CF129" s="22">
        <v>2015</v>
      </c>
      <c r="CG129" s="22">
        <v>2016</v>
      </c>
      <c r="CH129" s="22">
        <v>2017</v>
      </c>
      <c r="CI129" s="22">
        <v>2018</v>
      </c>
      <c r="CJ129" s="22">
        <v>2019</v>
      </c>
      <c r="CK129" s="22">
        <v>2020</v>
      </c>
      <c r="CL129" s="22">
        <v>2021</v>
      </c>
      <c r="CM129" s="22">
        <v>2022</v>
      </c>
      <c r="CN129" s="22">
        <v>2023</v>
      </c>
      <c r="CO129" s="22">
        <v>2024</v>
      </c>
      <c r="CP129" s="22">
        <v>2025</v>
      </c>
      <c r="CQ129" s="22">
        <v>2026</v>
      </c>
      <c r="CR129" s="22">
        <v>2027</v>
      </c>
      <c r="CS129" s="22">
        <v>2028</v>
      </c>
      <c r="CT129" s="22">
        <v>2029</v>
      </c>
      <c r="CU129" s="22">
        <v>2030</v>
      </c>
      <c r="CV129" s="22">
        <v>2031</v>
      </c>
      <c r="CW129" s="22">
        <v>2032</v>
      </c>
      <c r="CX129" s="22">
        <v>2033</v>
      </c>
      <c r="CY129" s="22">
        <v>2034</v>
      </c>
      <c r="CZ129" s="22">
        <v>2035</v>
      </c>
      <c r="DA129" s="22">
        <v>2036</v>
      </c>
      <c r="DB129" s="22">
        <v>2037</v>
      </c>
      <c r="DC129" s="22">
        <v>2038</v>
      </c>
      <c r="DD129" s="22">
        <v>2039</v>
      </c>
      <c r="DE129" s="22">
        <v>2040</v>
      </c>
      <c r="DF129" s="22">
        <v>2041</v>
      </c>
      <c r="DG129" s="22">
        <v>2042</v>
      </c>
      <c r="DH129" s="22">
        <v>2043</v>
      </c>
      <c r="DI129" s="22">
        <v>2044</v>
      </c>
      <c r="DJ129" s="22">
        <v>2045</v>
      </c>
      <c r="DK129" s="22">
        <v>2046</v>
      </c>
      <c r="DL129" s="22">
        <v>2047</v>
      </c>
      <c r="DM129" s="22">
        <v>2048</v>
      </c>
      <c r="DN129" s="22">
        <v>2049</v>
      </c>
      <c r="DO129" s="22">
        <v>2050</v>
      </c>
      <c r="DP129" s="22">
        <v>2051</v>
      </c>
      <c r="DQ129" s="22">
        <v>2052</v>
      </c>
      <c r="DR129" s="22">
        <v>2053</v>
      </c>
      <c r="DS129" s="22">
        <v>2054</v>
      </c>
      <c r="DT129" s="22">
        <v>2055</v>
      </c>
      <c r="DU129" s="22">
        <v>2056</v>
      </c>
      <c r="DV129" s="22">
        <v>2057</v>
      </c>
      <c r="DW129" s="22">
        <v>2058</v>
      </c>
      <c r="DX129" s="22">
        <v>2059</v>
      </c>
      <c r="DY129" s="22">
        <v>2060</v>
      </c>
      <c r="DZ129" s="22" t="s">
        <v>49</v>
      </c>
    </row>
    <row r="130" spans="1:130">
      <c r="A130" s="18">
        <v>0</v>
      </c>
      <c r="B130" s="15">
        <f>B66</f>
        <v>0</v>
      </c>
      <c r="C130" s="18">
        <v>2000</v>
      </c>
      <c r="D130" s="25">
        <f>VLOOKUP($C$66,$D$3:$K$63,$A$69,0)*B130</f>
        <v>0</v>
      </c>
      <c r="E130" s="25"/>
      <c r="F130" s="25"/>
      <c r="G130" s="25"/>
      <c r="H130" s="25"/>
      <c r="I130" s="25"/>
      <c r="J130" s="25"/>
      <c r="K130" s="25"/>
      <c r="L130" s="25"/>
      <c r="M130" s="25"/>
      <c r="N130" s="25"/>
      <c r="O130" s="25"/>
      <c r="P130" s="25"/>
      <c r="Q130" s="25"/>
      <c r="R130" s="25"/>
      <c r="S130" s="25"/>
      <c r="T130" s="25"/>
      <c r="U130" s="25"/>
      <c r="V130" s="25"/>
      <c r="W130" s="25"/>
      <c r="X130" s="25"/>
      <c r="Y130" s="25"/>
      <c r="Z130" s="25"/>
      <c r="AA130" s="25"/>
      <c r="AB130" s="25"/>
      <c r="AC130" s="25"/>
      <c r="AD130" s="25"/>
      <c r="AE130" s="25"/>
      <c r="AF130" s="25"/>
      <c r="AG130" s="25"/>
      <c r="AH130" s="25"/>
      <c r="AI130" s="25"/>
      <c r="AJ130" s="25"/>
      <c r="AK130" s="25"/>
      <c r="AL130" s="25"/>
      <c r="AM130" s="25"/>
      <c r="AN130" s="25"/>
      <c r="AO130" s="25"/>
      <c r="AP130" s="25"/>
      <c r="AQ130" s="25"/>
      <c r="AR130" s="25"/>
      <c r="AS130" s="25"/>
      <c r="AT130" s="25"/>
      <c r="AU130" s="25"/>
      <c r="AV130" s="25"/>
      <c r="AW130" s="25"/>
      <c r="AX130" s="25"/>
      <c r="AY130" s="25"/>
      <c r="AZ130" s="25"/>
      <c r="BA130" s="25"/>
      <c r="BB130" s="25"/>
      <c r="BC130" s="25"/>
      <c r="BD130" s="25"/>
      <c r="BE130" s="25"/>
      <c r="BF130" s="25"/>
      <c r="BG130" s="25"/>
      <c r="BH130" s="25"/>
      <c r="BI130" s="25"/>
      <c r="BJ130" s="25"/>
      <c r="BK130" s="25"/>
      <c r="BL130" s="25"/>
      <c r="BM130" s="21">
        <f>SUM(D130:BL130)</f>
        <v>0</v>
      </c>
      <c r="BP130" s="18">
        <v>2000</v>
      </c>
      <c r="BQ130" s="14" t="e">
        <f>D130/$BM130</f>
        <v>#DIV/0!</v>
      </c>
      <c r="BR130" s="14" t="e">
        <f t="shared" ref="BR130:CG145" si="89">E130/$BM130</f>
        <v>#DIV/0!</v>
      </c>
      <c r="BS130" s="14" t="e">
        <f t="shared" si="89"/>
        <v>#DIV/0!</v>
      </c>
      <c r="BT130" s="14" t="e">
        <f t="shared" si="89"/>
        <v>#DIV/0!</v>
      </c>
      <c r="BU130" s="14" t="e">
        <f t="shared" si="89"/>
        <v>#DIV/0!</v>
      </c>
      <c r="BV130" s="14" t="e">
        <f t="shared" si="89"/>
        <v>#DIV/0!</v>
      </c>
      <c r="BW130" s="14" t="e">
        <f t="shared" si="89"/>
        <v>#DIV/0!</v>
      </c>
      <c r="BX130" s="14" t="e">
        <f t="shared" si="89"/>
        <v>#DIV/0!</v>
      </c>
      <c r="BY130" s="14" t="e">
        <f t="shared" si="89"/>
        <v>#DIV/0!</v>
      </c>
      <c r="BZ130" s="14" t="e">
        <f t="shared" si="89"/>
        <v>#DIV/0!</v>
      </c>
      <c r="CA130" s="14" t="e">
        <f t="shared" si="89"/>
        <v>#DIV/0!</v>
      </c>
      <c r="CB130" s="14" t="e">
        <f t="shared" si="89"/>
        <v>#DIV/0!</v>
      </c>
      <c r="CC130" s="14" t="e">
        <f t="shared" si="89"/>
        <v>#DIV/0!</v>
      </c>
      <c r="CD130" s="14" t="e">
        <f t="shared" si="89"/>
        <v>#DIV/0!</v>
      </c>
      <c r="CE130" s="14" t="e">
        <f t="shared" si="89"/>
        <v>#DIV/0!</v>
      </c>
      <c r="CF130" s="14" t="e">
        <f t="shared" si="89"/>
        <v>#DIV/0!</v>
      </c>
      <c r="CG130" s="14" t="e">
        <f t="shared" si="89"/>
        <v>#DIV/0!</v>
      </c>
      <c r="CH130" s="14" t="e">
        <f t="shared" ref="CH130:CM145" si="90">U130/$BM130</f>
        <v>#DIV/0!</v>
      </c>
      <c r="CI130" s="14" t="e">
        <f t="shared" si="90"/>
        <v>#DIV/0!</v>
      </c>
      <c r="CJ130" s="14" t="e">
        <f t="shared" si="90"/>
        <v>#DIV/0!</v>
      </c>
      <c r="CK130" s="14" t="e">
        <f t="shared" si="90"/>
        <v>#DIV/0!</v>
      </c>
      <c r="CL130" s="14" t="e">
        <f t="shared" si="90"/>
        <v>#DIV/0!</v>
      </c>
      <c r="CM130" s="14" t="e">
        <f>Z130/$BM130</f>
        <v>#DIV/0!</v>
      </c>
      <c r="CN130" s="14" t="e">
        <f t="shared" ref="CN130:DC145" si="91">AA130/$BM130</f>
        <v>#DIV/0!</v>
      </c>
      <c r="CO130" s="14" t="e">
        <f t="shared" si="91"/>
        <v>#DIV/0!</v>
      </c>
      <c r="CP130" s="14" t="e">
        <f t="shared" si="91"/>
        <v>#DIV/0!</v>
      </c>
      <c r="CQ130" s="14" t="e">
        <f t="shared" si="91"/>
        <v>#DIV/0!</v>
      </c>
      <c r="CR130" s="14" t="e">
        <f t="shared" si="91"/>
        <v>#DIV/0!</v>
      </c>
      <c r="CS130" s="14" t="e">
        <f t="shared" si="91"/>
        <v>#DIV/0!</v>
      </c>
      <c r="CT130" s="14" t="e">
        <f t="shared" si="91"/>
        <v>#DIV/0!</v>
      </c>
      <c r="CU130" s="14" t="e">
        <f t="shared" si="91"/>
        <v>#DIV/0!</v>
      </c>
      <c r="CV130" s="14" t="e">
        <f t="shared" si="91"/>
        <v>#DIV/0!</v>
      </c>
      <c r="CW130" s="14" t="e">
        <f t="shared" si="91"/>
        <v>#DIV/0!</v>
      </c>
      <c r="CX130" s="14" t="e">
        <f t="shared" si="91"/>
        <v>#DIV/0!</v>
      </c>
      <c r="CY130" s="14" t="e">
        <f t="shared" si="91"/>
        <v>#DIV/0!</v>
      </c>
      <c r="CZ130" s="14" t="e">
        <f t="shared" si="91"/>
        <v>#DIV/0!</v>
      </c>
      <c r="DA130" s="14" t="e">
        <f t="shared" si="91"/>
        <v>#DIV/0!</v>
      </c>
      <c r="DB130" s="14" t="e">
        <f t="shared" si="91"/>
        <v>#DIV/0!</v>
      </c>
      <c r="DC130" s="14" t="e">
        <f t="shared" si="91"/>
        <v>#DIV/0!</v>
      </c>
      <c r="DD130" s="14" t="e">
        <f t="shared" ref="DD130:DS145" si="92">AQ130/$BM130</f>
        <v>#DIV/0!</v>
      </c>
      <c r="DE130" s="14" t="e">
        <f t="shared" si="92"/>
        <v>#DIV/0!</v>
      </c>
      <c r="DF130" s="14" t="e">
        <f t="shared" si="92"/>
        <v>#DIV/0!</v>
      </c>
      <c r="DG130" s="14" t="e">
        <f t="shared" si="92"/>
        <v>#DIV/0!</v>
      </c>
      <c r="DH130" s="14" t="e">
        <f t="shared" si="92"/>
        <v>#DIV/0!</v>
      </c>
      <c r="DI130" s="14" t="e">
        <f t="shared" si="92"/>
        <v>#DIV/0!</v>
      </c>
      <c r="DJ130" s="14" t="e">
        <f t="shared" si="92"/>
        <v>#DIV/0!</v>
      </c>
      <c r="DK130" s="14" t="e">
        <f t="shared" si="92"/>
        <v>#DIV/0!</v>
      </c>
      <c r="DL130" s="14" t="e">
        <f t="shared" si="92"/>
        <v>#DIV/0!</v>
      </c>
      <c r="DM130" s="14" t="e">
        <f t="shared" si="92"/>
        <v>#DIV/0!</v>
      </c>
      <c r="DN130" s="14" t="e">
        <f t="shared" si="92"/>
        <v>#DIV/0!</v>
      </c>
      <c r="DO130" s="14" t="e">
        <f t="shared" si="92"/>
        <v>#DIV/0!</v>
      </c>
      <c r="DP130" s="14" t="e">
        <f t="shared" si="92"/>
        <v>#DIV/0!</v>
      </c>
      <c r="DQ130" s="14" t="e">
        <f t="shared" si="92"/>
        <v>#DIV/0!</v>
      </c>
      <c r="DR130" s="14" t="e">
        <f t="shared" si="92"/>
        <v>#DIV/0!</v>
      </c>
      <c r="DS130" s="14" t="e">
        <f t="shared" si="92"/>
        <v>#DIV/0!</v>
      </c>
      <c r="DT130" s="14" t="e">
        <f t="shared" ref="DT130:DY172" si="93">BG130/$BM130</f>
        <v>#DIV/0!</v>
      </c>
      <c r="DU130" s="14" t="e">
        <f t="shared" si="93"/>
        <v>#DIV/0!</v>
      </c>
      <c r="DV130" s="14" t="e">
        <f t="shared" si="93"/>
        <v>#DIV/0!</v>
      </c>
      <c r="DW130" s="14" t="e">
        <f t="shared" si="93"/>
        <v>#DIV/0!</v>
      </c>
      <c r="DX130" s="14" t="e">
        <f t="shared" si="93"/>
        <v>#DIV/0!</v>
      </c>
      <c r="DY130" s="14" t="e">
        <f t="shared" si="93"/>
        <v>#DIV/0!</v>
      </c>
      <c r="DZ130" s="14" t="e">
        <f>SUM(BQ130:DY130)</f>
        <v>#DIV/0!</v>
      </c>
    </row>
    <row r="131" spans="1:130">
      <c r="A131" s="18">
        <v>1</v>
      </c>
      <c r="B131" s="15">
        <f t="shared" ref="B131:B150" si="94">B67</f>
        <v>0.125</v>
      </c>
      <c r="C131" s="18">
        <v>2001</v>
      </c>
      <c r="D131" s="25">
        <f>VLOOKUP($C$66,$D$3:$K$63,$A$69,0)*(B131-B130)</f>
        <v>0</v>
      </c>
      <c r="E131" s="25">
        <f>VLOOKUP($C$67,$D$3:$K$63,$A$69,0)*B130</f>
        <v>0</v>
      </c>
      <c r="F131" s="25"/>
      <c r="G131" s="25"/>
      <c r="H131" s="25"/>
      <c r="I131" s="25"/>
      <c r="J131" s="25"/>
      <c r="K131" s="25"/>
      <c r="L131" s="25"/>
      <c r="M131" s="25"/>
      <c r="N131" s="25"/>
      <c r="O131" s="25"/>
      <c r="P131" s="25"/>
      <c r="Q131" s="25"/>
      <c r="R131" s="25"/>
      <c r="S131" s="25"/>
      <c r="T131" s="25"/>
      <c r="U131" s="25"/>
      <c r="V131" s="25"/>
      <c r="W131" s="25"/>
      <c r="X131" s="25"/>
      <c r="Y131" s="25"/>
      <c r="Z131" s="25"/>
      <c r="AA131" s="25"/>
      <c r="AB131" s="25"/>
      <c r="AC131" s="25"/>
      <c r="AD131" s="25"/>
      <c r="AE131" s="25"/>
      <c r="AF131" s="25"/>
      <c r="AG131" s="25"/>
      <c r="AH131" s="25"/>
      <c r="AI131" s="25"/>
      <c r="AJ131" s="25"/>
      <c r="AK131" s="25"/>
      <c r="AL131" s="25"/>
      <c r="AM131" s="25"/>
      <c r="AN131" s="25"/>
      <c r="AO131" s="25"/>
      <c r="AP131" s="25"/>
      <c r="AQ131" s="25"/>
      <c r="AR131" s="25"/>
      <c r="AS131" s="25"/>
      <c r="AT131" s="25"/>
      <c r="AU131" s="25"/>
      <c r="AV131" s="25"/>
      <c r="AW131" s="25"/>
      <c r="AX131" s="25"/>
      <c r="AY131" s="25"/>
      <c r="AZ131" s="25"/>
      <c r="BA131" s="25"/>
      <c r="BB131" s="25"/>
      <c r="BC131" s="25"/>
      <c r="BD131" s="25"/>
      <c r="BE131" s="25"/>
      <c r="BF131" s="25"/>
      <c r="BG131" s="25"/>
      <c r="BH131" s="25"/>
      <c r="BI131" s="25"/>
      <c r="BJ131" s="25"/>
      <c r="BK131" s="25"/>
      <c r="BL131" s="25"/>
      <c r="BM131" s="21">
        <f t="shared" ref="BM131:BM190" si="95">SUM(D131:BL131)</f>
        <v>0</v>
      </c>
      <c r="BP131" s="18">
        <v>2001</v>
      </c>
      <c r="BQ131" s="14" t="e">
        <f t="shared" ref="BQ131:CF160" si="96">D131/$BM131</f>
        <v>#DIV/0!</v>
      </c>
      <c r="BR131" s="14" t="e">
        <f t="shared" si="89"/>
        <v>#DIV/0!</v>
      </c>
      <c r="BS131" s="14" t="e">
        <f t="shared" si="89"/>
        <v>#DIV/0!</v>
      </c>
      <c r="BT131" s="14" t="e">
        <f t="shared" si="89"/>
        <v>#DIV/0!</v>
      </c>
      <c r="BU131" s="14" t="e">
        <f t="shared" si="89"/>
        <v>#DIV/0!</v>
      </c>
      <c r="BV131" s="14" t="e">
        <f t="shared" si="89"/>
        <v>#DIV/0!</v>
      </c>
      <c r="BW131" s="14" t="e">
        <f t="shared" si="89"/>
        <v>#DIV/0!</v>
      </c>
      <c r="BX131" s="14" t="e">
        <f t="shared" si="89"/>
        <v>#DIV/0!</v>
      </c>
      <c r="BY131" s="14" t="e">
        <f t="shared" si="89"/>
        <v>#DIV/0!</v>
      </c>
      <c r="BZ131" s="14" t="e">
        <f t="shared" si="89"/>
        <v>#DIV/0!</v>
      </c>
      <c r="CA131" s="14" t="e">
        <f t="shared" si="89"/>
        <v>#DIV/0!</v>
      </c>
      <c r="CB131" s="14" t="e">
        <f t="shared" si="89"/>
        <v>#DIV/0!</v>
      </c>
      <c r="CC131" s="14" t="e">
        <f t="shared" si="89"/>
        <v>#DIV/0!</v>
      </c>
      <c r="CD131" s="14" t="e">
        <f t="shared" si="89"/>
        <v>#DIV/0!</v>
      </c>
      <c r="CE131" s="14" t="e">
        <f t="shared" si="89"/>
        <v>#DIV/0!</v>
      </c>
      <c r="CF131" s="14" t="e">
        <f t="shared" si="89"/>
        <v>#DIV/0!</v>
      </c>
      <c r="CG131" s="14" t="e">
        <f t="shared" si="89"/>
        <v>#DIV/0!</v>
      </c>
      <c r="CH131" s="14" t="e">
        <f t="shared" si="90"/>
        <v>#DIV/0!</v>
      </c>
      <c r="CI131" s="14" t="e">
        <f t="shared" si="90"/>
        <v>#DIV/0!</v>
      </c>
      <c r="CJ131" s="14" t="e">
        <f t="shared" si="90"/>
        <v>#DIV/0!</v>
      </c>
      <c r="CK131" s="14" t="e">
        <f t="shared" si="90"/>
        <v>#DIV/0!</v>
      </c>
      <c r="CL131" s="14" t="e">
        <f t="shared" si="90"/>
        <v>#DIV/0!</v>
      </c>
      <c r="CM131" s="14" t="e">
        <f t="shared" si="90"/>
        <v>#DIV/0!</v>
      </c>
      <c r="CN131" s="14" t="e">
        <f t="shared" si="91"/>
        <v>#DIV/0!</v>
      </c>
      <c r="CO131" s="14" t="e">
        <f t="shared" si="91"/>
        <v>#DIV/0!</v>
      </c>
      <c r="CP131" s="14" t="e">
        <f t="shared" si="91"/>
        <v>#DIV/0!</v>
      </c>
      <c r="CQ131" s="14" t="e">
        <f t="shared" si="91"/>
        <v>#DIV/0!</v>
      </c>
      <c r="CR131" s="14" t="e">
        <f t="shared" si="91"/>
        <v>#DIV/0!</v>
      </c>
      <c r="CS131" s="14" t="e">
        <f t="shared" si="91"/>
        <v>#DIV/0!</v>
      </c>
      <c r="CT131" s="14" t="e">
        <f t="shared" si="91"/>
        <v>#DIV/0!</v>
      </c>
      <c r="CU131" s="14" t="e">
        <f t="shared" si="91"/>
        <v>#DIV/0!</v>
      </c>
      <c r="CV131" s="14" t="e">
        <f t="shared" si="91"/>
        <v>#DIV/0!</v>
      </c>
      <c r="CW131" s="14" t="e">
        <f t="shared" si="91"/>
        <v>#DIV/0!</v>
      </c>
      <c r="CX131" s="14" t="e">
        <f t="shared" si="91"/>
        <v>#DIV/0!</v>
      </c>
      <c r="CY131" s="14" t="e">
        <f t="shared" si="91"/>
        <v>#DIV/0!</v>
      </c>
      <c r="CZ131" s="14" t="e">
        <f t="shared" si="91"/>
        <v>#DIV/0!</v>
      </c>
      <c r="DA131" s="14" t="e">
        <f t="shared" si="91"/>
        <v>#DIV/0!</v>
      </c>
      <c r="DB131" s="14" t="e">
        <f t="shared" si="91"/>
        <v>#DIV/0!</v>
      </c>
      <c r="DC131" s="14" t="e">
        <f t="shared" si="91"/>
        <v>#DIV/0!</v>
      </c>
      <c r="DD131" s="14" t="e">
        <f t="shared" si="92"/>
        <v>#DIV/0!</v>
      </c>
      <c r="DE131" s="14" t="e">
        <f t="shared" si="92"/>
        <v>#DIV/0!</v>
      </c>
      <c r="DF131" s="14" t="e">
        <f t="shared" si="92"/>
        <v>#DIV/0!</v>
      </c>
      <c r="DG131" s="14" t="e">
        <f t="shared" si="92"/>
        <v>#DIV/0!</v>
      </c>
      <c r="DH131" s="14" t="e">
        <f t="shared" si="92"/>
        <v>#DIV/0!</v>
      </c>
      <c r="DI131" s="14" t="e">
        <f t="shared" si="92"/>
        <v>#DIV/0!</v>
      </c>
      <c r="DJ131" s="14" t="e">
        <f t="shared" si="92"/>
        <v>#DIV/0!</v>
      </c>
      <c r="DK131" s="14" t="e">
        <f t="shared" si="92"/>
        <v>#DIV/0!</v>
      </c>
      <c r="DL131" s="14" t="e">
        <f t="shared" si="92"/>
        <v>#DIV/0!</v>
      </c>
      <c r="DM131" s="14" t="e">
        <f t="shared" si="92"/>
        <v>#DIV/0!</v>
      </c>
      <c r="DN131" s="14" t="e">
        <f t="shared" si="92"/>
        <v>#DIV/0!</v>
      </c>
      <c r="DO131" s="14" t="e">
        <f t="shared" si="92"/>
        <v>#DIV/0!</v>
      </c>
      <c r="DP131" s="14" t="e">
        <f t="shared" si="92"/>
        <v>#DIV/0!</v>
      </c>
      <c r="DQ131" s="14" t="e">
        <f t="shared" si="92"/>
        <v>#DIV/0!</v>
      </c>
      <c r="DR131" s="14" t="e">
        <f t="shared" si="92"/>
        <v>#DIV/0!</v>
      </c>
      <c r="DS131" s="14" t="e">
        <f t="shared" si="92"/>
        <v>#DIV/0!</v>
      </c>
      <c r="DT131" s="14" t="e">
        <f t="shared" si="93"/>
        <v>#DIV/0!</v>
      </c>
      <c r="DU131" s="14" t="e">
        <f t="shared" si="93"/>
        <v>#DIV/0!</v>
      </c>
      <c r="DV131" s="14" t="e">
        <f t="shared" si="93"/>
        <v>#DIV/0!</v>
      </c>
      <c r="DW131" s="14" t="e">
        <f t="shared" si="93"/>
        <v>#DIV/0!</v>
      </c>
      <c r="DX131" s="14" t="e">
        <f t="shared" si="93"/>
        <v>#DIV/0!</v>
      </c>
      <c r="DY131" s="14" t="e">
        <f t="shared" si="93"/>
        <v>#DIV/0!</v>
      </c>
      <c r="DZ131" s="14" t="e">
        <f t="shared" ref="DZ131:DZ168" si="97">SUM(BQ131:DY131)</f>
        <v>#DIV/0!</v>
      </c>
    </row>
    <row r="132" spans="1:130">
      <c r="A132" s="18">
        <v>2</v>
      </c>
      <c r="B132" s="15">
        <f t="shared" si="94"/>
        <v>0.25</v>
      </c>
      <c r="C132" s="18">
        <v>2002</v>
      </c>
      <c r="D132" s="25">
        <f t="shared" ref="D132:D150" si="98">VLOOKUP($C$66,$D$3:$K$63,$A$69,0)*(B132-B131)</f>
        <v>0</v>
      </c>
      <c r="E132" s="25">
        <f>VLOOKUP($C$67,$D$3:$K$63,$A$69,0)*(B131-B130)</f>
        <v>0</v>
      </c>
      <c r="F132" s="25">
        <f>VLOOKUP($C$68,$D$3:$K$63,$A$69,0)*B130</f>
        <v>0</v>
      </c>
      <c r="G132" s="25"/>
      <c r="H132" s="25"/>
      <c r="I132" s="25"/>
      <c r="J132" s="25"/>
      <c r="K132" s="25"/>
      <c r="L132" s="25"/>
      <c r="M132" s="25"/>
      <c r="N132" s="25"/>
      <c r="O132" s="25"/>
      <c r="P132" s="25"/>
      <c r="Q132" s="25"/>
      <c r="R132" s="25"/>
      <c r="S132" s="25"/>
      <c r="T132" s="25"/>
      <c r="U132" s="25"/>
      <c r="V132" s="25"/>
      <c r="W132" s="25"/>
      <c r="X132" s="25"/>
      <c r="Y132" s="25"/>
      <c r="Z132" s="25"/>
      <c r="AA132" s="25"/>
      <c r="AB132" s="25"/>
      <c r="AC132" s="25"/>
      <c r="AD132" s="25"/>
      <c r="AE132" s="25"/>
      <c r="AF132" s="25"/>
      <c r="AG132" s="25"/>
      <c r="AH132" s="25"/>
      <c r="AI132" s="25"/>
      <c r="AJ132" s="25"/>
      <c r="AK132" s="25"/>
      <c r="AL132" s="25"/>
      <c r="AM132" s="25"/>
      <c r="AN132" s="25"/>
      <c r="AO132" s="25"/>
      <c r="AP132" s="25"/>
      <c r="AQ132" s="25"/>
      <c r="AR132" s="25"/>
      <c r="AS132" s="25"/>
      <c r="AT132" s="25"/>
      <c r="AU132" s="25"/>
      <c r="AV132" s="25"/>
      <c r="AW132" s="25"/>
      <c r="AX132" s="25"/>
      <c r="AY132" s="25"/>
      <c r="AZ132" s="25"/>
      <c r="BA132" s="25"/>
      <c r="BB132" s="25"/>
      <c r="BC132" s="25"/>
      <c r="BD132" s="25"/>
      <c r="BE132" s="25"/>
      <c r="BF132" s="25"/>
      <c r="BG132" s="25"/>
      <c r="BH132" s="25"/>
      <c r="BI132" s="25"/>
      <c r="BJ132" s="25"/>
      <c r="BK132" s="25"/>
      <c r="BL132" s="25"/>
      <c r="BM132" s="21">
        <f t="shared" si="95"/>
        <v>0</v>
      </c>
      <c r="BP132" s="18">
        <v>2002</v>
      </c>
      <c r="BQ132" s="14" t="e">
        <f t="shared" si="96"/>
        <v>#DIV/0!</v>
      </c>
      <c r="BR132" s="14" t="e">
        <f t="shared" si="89"/>
        <v>#DIV/0!</v>
      </c>
      <c r="BS132" s="14" t="e">
        <f t="shared" si="89"/>
        <v>#DIV/0!</v>
      </c>
      <c r="BT132" s="14" t="e">
        <f t="shared" si="89"/>
        <v>#DIV/0!</v>
      </c>
      <c r="BU132" s="14" t="e">
        <f t="shared" si="89"/>
        <v>#DIV/0!</v>
      </c>
      <c r="BV132" s="14" t="e">
        <f t="shared" si="89"/>
        <v>#DIV/0!</v>
      </c>
      <c r="BW132" s="14" t="e">
        <f t="shared" si="89"/>
        <v>#DIV/0!</v>
      </c>
      <c r="BX132" s="14" t="e">
        <f t="shared" si="89"/>
        <v>#DIV/0!</v>
      </c>
      <c r="BY132" s="14" t="e">
        <f t="shared" si="89"/>
        <v>#DIV/0!</v>
      </c>
      <c r="BZ132" s="14" t="e">
        <f t="shared" si="89"/>
        <v>#DIV/0!</v>
      </c>
      <c r="CA132" s="14" t="e">
        <f t="shared" si="89"/>
        <v>#DIV/0!</v>
      </c>
      <c r="CB132" s="14" t="e">
        <f t="shared" si="89"/>
        <v>#DIV/0!</v>
      </c>
      <c r="CC132" s="14" t="e">
        <f t="shared" si="89"/>
        <v>#DIV/0!</v>
      </c>
      <c r="CD132" s="14" t="e">
        <f t="shared" si="89"/>
        <v>#DIV/0!</v>
      </c>
      <c r="CE132" s="14" t="e">
        <f t="shared" si="89"/>
        <v>#DIV/0!</v>
      </c>
      <c r="CF132" s="14" t="e">
        <f t="shared" si="89"/>
        <v>#DIV/0!</v>
      </c>
      <c r="CG132" s="14" t="e">
        <f t="shared" si="89"/>
        <v>#DIV/0!</v>
      </c>
      <c r="CH132" s="14" t="e">
        <f t="shared" si="90"/>
        <v>#DIV/0!</v>
      </c>
      <c r="CI132" s="14" t="e">
        <f t="shared" si="90"/>
        <v>#DIV/0!</v>
      </c>
      <c r="CJ132" s="14" t="e">
        <f t="shared" si="90"/>
        <v>#DIV/0!</v>
      </c>
      <c r="CK132" s="14" t="e">
        <f t="shared" si="90"/>
        <v>#DIV/0!</v>
      </c>
      <c r="CL132" s="14" t="e">
        <f t="shared" si="90"/>
        <v>#DIV/0!</v>
      </c>
      <c r="CM132" s="14" t="e">
        <f t="shared" si="90"/>
        <v>#DIV/0!</v>
      </c>
      <c r="CN132" s="14" t="e">
        <f t="shared" si="91"/>
        <v>#DIV/0!</v>
      </c>
      <c r="CO132" s="14" t="e">
        <f t="shared" si="91"/>
        <v>#DIV/0!</v>
      </c>
      <c r="CP132" s="14" t="e">
        <f t="shared" si="91"/>
        <v>#DIV/0!</v>
      </c>
      <c r="CQ132" s="14" t="e">
        <f t="shared" si="91"/>
        <v>#DIV/0!</v>
      </c>
      <c r="CR132" s="14" t="e">
        <f t="shared" si="91"/>
        <v>#DIV/0!</v>
      </c>
      <c r="CS132" s="14" t="e">
        <f t="shared" si="91"/>
        <v>#DIV/0!</v>
      </c>
      <c r="CT132" s="14" t="e">
        <f t="shared" si="91"/>
        <v>#DIV/0!</v>
      </c>
      <c r="CU132" s="14" t="e">
        <f t="shared" si="91"/>
        <v>#DIV/0!</v>
      </c>
      <c r="CV132" s="14" t="e">
        <f t="shared" si="91"/>
        <v>#DIV/0!</v>
      </c>
      <c r="CW132" s="14" t="e">
        <f t="shared" si="91"/>
        <v>#DIV/0!</v>
      </c>
      <c r="CX132" s="14" t="e">
        <f t="shared" si="91"/>
        <v>#DIV/0!</v>
      </c>
      <c r="CY132" s="14" t="e">
        <f t="shared" si="91"/>
        <v>#DIV/0!</v>
      </c>
      <c r="CZ132" s="14" t="e">
        <f t="shared" si="91"/>
        <v>#DIV/0!</v>
      </c>
      <c r="DA132" s="14" t="e">
        <f t="shared" si="91"/>
        <v>#DIV/0!</v>
      </c>
      <c r="DB132" s="14" t="e">
        <f t="shared" si="91"/>
        <v>#DIV/0!</v>
      </c>
      <c r="DC132" s="14" t="e">
        <f t="shared" si="91"/>
        <v>#DIV/0!</v>
      </c>
      <c r="DD132" s="14" t="e">
        <f t="shared" si="92"/>
        <v>#DIV/0!</v>
      </c>
      <c r="DE132" s="14" t="e">
        <f t="shared" si="92"/>
        <v>#DIV/0!</v>
      </c>
      <c r="DF132" s="14" t="e">
        <f t="shared" si="92"/>
        <v>#DIV/0!</v>
      </c>
      <c r="DG132" s="14" t="e">
        <f t="shared" si="92"/>
        <v>#DIV/0!</v>
      </c>
      <c r="DH132" s="14" t="e">
        <f t="shared" si="92"/>
        <v>#DIV/0!</v>
      </c>
      <c r="DI132" s="14" t="e">
        <f t="shared" si="92"/>
        <v>#DIV/0!</v>
      </c>
      <c r="DJ132" s="14" t="e">
        <f t="shared" si="92"/>
        <v>#DIV/0!</v>
      </c>
      <c r="DK132" s="14" t="e">
        <f t="shared" si="92"/>
        <v>#DIV/0!</v>
      </c>
      <c r="DL132" s="14" t="e">
        <f t="shared" si="92"/>
        <v>#DIV/0!</v>
      </c>
      <c r="DM132" s="14" t="e">
        <f t="shared" si="92"/>
        <v>#DIV/0!</v>
      </c>
      <c r="DN132" s="14" t="e">
        <f t="shared" si="92"/>
        <v>#DIV/0!</v>
      </c>
      <c r="DO132" s="14" t="e">
        <f t="shared" si="92"/>
        <v>#DIV/0!</v>
      </c>
      <c r="DP132" s="14" t="e">
        <f t="shared" si="92"/>
        <v>#DIV/0!</v>
      </c>
      <c r="DQ132" s="14" t="e">
        <f t="shared" si="92"/>
        <v>#DIV/0!</v>
      </c>
      <c r="DR132" s="14" t="e">
        <f t="shared" si="92"/>
        <v>#DIV/0!</v>
      </c>
      <c r="DS132" s="14" t="e">
        <f t="shared" si="92"/>
        <v>#DIV/0!</v>
      </c>
      <c r="DT132" s="14" t="e">
        <f t="shared" si="93"/>
        <v>#DIV/0!</v>
      </c>
      <c r="DU132" s="14" t="e">
        <f t="shared" si="93"/>
        <v>#DIV/0!</v>
      </c>
      <c r="DV132" s="14" t="e">
        <f t="shared" si="93"/>
        <v>#DIV/0!</v>
      </c>
      <c r="DW132" s="14" t="e">
        <f t="shared" si="93"/>
        <v>#DIV/0!</v>
      </c>
      <c r="DX132" s="14" t="e">
        <f t="shared" si="93"/>
        <v>#DIV/0!</v>
      </c>
      <c r="DY132" s="14" t="e">
        <f t="shared" si="93"/>
        <v>#DIV/0!</v>
      </c>
      <c r="DZ132" s="14" t="e">
        <f t="shared" si="97"/>
        <v>#DIV/0!</v>
      </c>
    </row>
    <row r="133" spans="1:130">
      <c r="A133" s="18">
        <v>3</v>
      </c>
      <c r="B133" s="15">
        <f t="shared" si="94"/>
        <v>0.375</v>
      </c>
      <c r="C133" s="18">
        <v>2003</v>
      </c>
      <c r="D133" s="25">
        <f t="shared" si="98"/>
        <v>0</v>
      </c>
      <c r="E133" s="25">
        <f t="shared" ref="E133:E151" si="99">VLOOKUP($C$67,$D$3:$K$63,$A$69,0)*(B132-B131)</f>
        <v>0</v>
      </c>
      <c r="F133" s="25">
        <f>VLOOKUP($C$68,$D$3:$K$63,$A$69,0)*(B131-B130)</f>
        <v>0</v>
      </c>
      <c r="G133" s="25">
        <f>VLOOKUP($C$69,$D$3:$K$63,$A$69,0)*B130</f>
        <v>0</v>
      </c>
      <c r="H133" s="25"/>
      <c r="I133" s="25"/>
      <c r="J133" s="25"/>
      <c r="K133" s="25"/>
      <c r="L133" s="25"/>
      <c r="M133" s="25"/>
      <c r="N133" s="25"/>
      <c r="O133" s="25"/>
      <c r="P133" s="25"/>
      <c r="Q133" s="25"/>
      <c r="R133" s="25"/>
      <c r="S133" s="25"/>
      <c r="T133" s="25"/>
      <c r="U133" s="25"/>
      <c r="V133" s="25"/>
      <c r="W133" s="25"/>
      <c r="X133" s="25"/>
      <c r="Y133" s="25"/>
      <c r="Z133" s="25"/>
      <c r="AA133" s="25"/>
      <c r="AB133" s="25"/>
      <c r="AC133" s="25"/>
      <c r="AD133" s="25"/>
      <c r="AE133" s="25"/>
      <c r="AF133" s="25"/>
      <c r="AG133" s="25"/>
      <c r="AH133" s="25"/>
      <c r="AI133" s="25"/>
      <c r="AJ133" s="25"/>
      <c r="AK133" s="25"/>
      <c r="AL133" s="25"/>
      <c r="AM133" s="25"/>
      <c r="AN133" s="25"/>
      <c r="AO133" s="25"/>
      <c r="AP133" s="25"/>
      <c r="AQ133" s="25"/>
      <c r="AR133" s="25"/>
      <c r="AS133" s="25"/>
      <c r="AT133" s="25"/>
      <c r="AU133" s="25"/>
      <c r="AV133" s="25"/>
      <c r="AW133" s="25"/>
      <c r="AX133" s="25"/>
      <c r="AY133" s="25"/>
      <c r="AZ133" s="25"/>
      <c r="BA133" s="25"/>
      <c r="BB133" s="25"/>
      <c r="BC133" s="25"/>
      <c r="BD133" s="25"/>
      <c r="BE133" s="25"/>
      <c r="BF133" s="25"/>
      <c r="BG133" s="25"/>
      <c r="BH133" s="25"/>
      <c r="BI133" s="25"/>
      <c r="BJ133" s="25"/>
      <c r="BK133" s="25"/>
      <c r="BL133" s="25"/>
      <c r="BM133" s="21">
        <f t="shared" si="95"/>
        <v>0</v>
      </c>
      <c r="BP133" s="18">
        <v>2003</v>
      </c>
      <c r="BQ133" s="14" t="e">
        <f t="shared" si="96"/>
        <v>#DIV/0!</v>
      </c>
      <c r="BR133" s="14" t="e">
        <f t="shared" si="89"/>
        <v>#DIV/0!</v>
      </c>
      <c r="BS133" s="14" t="e">
        <f t="shared" si="89"/>
        <v>#DIV/0!</v>
      </c>
      <c r="BT133" s="14" t="e">
        <f t="shared" si="89"/>
        <v>#DIV/0!</v>
      </c>
      <c r="BU133" s="14" t="e">
        <f t="shared" si="89"/>
        <v>#DIV/0!</v>
      </c>
      <c r="BV133" s="14" t="e">
        <f t="shared" si="89"/>
        <v>#DIV/0!</v>
      </c>
      <c r="BW133" s="14" t="e">
        <f t="shared" si="89"/>
        <v>#DIV/0!</v>
      </c>
      <c r="BX133" s="14" t="e">
        <f t="shared" si="89"/>
        <v>#DIV/0!</v>
      </c>
      <c r="BY133" s="14" t="e">
        <f t="shared" si="89"/>
        <v>#DIV/0!</v>
      </c>
      <c r="BZ133" s="14" t="e">
        <f t="shared" si="89"/>
        <v>#DIV/0!</v>
      </c>
      <c r="CA133" s="14" t="e">
        <f t="shared" si="89"/>
        <v>#DIV/0!</v>
      </c>
      <c r="CB133" s="14" t="e">
        <f t="shared" si="89"/>
        <v>#DIV/0!</v>
      </c>
      <c r="CC133" s="14" t="e">
        <f t="shared" si="89"/>
        <v>#DIV/0!</v>
      </c>
      <c r="CD133" s="14" t="e">
        <f t="shared" si="89"/>
        <v>#DIV/0!</v>
      </c>
      <c r="CE133" s="14" t="e">
        <f t="shared" si="89"/>
        <v>#DIV/0!</v>
      </c>
      <c r="CF133" s="14" t="e">
        <f t="shared" si="89"/>
        <v>#DIV/0!</v>
      </c>
      <c r="CG133" s="14" t="e">
        <f t="shared" si="89"/>
        <v>#DIV/0!</v>
      </c>
      <c r="CH133" s="14" t="e">
        <f t="shared" si="90"/>
        <v>#DIV/0!</v>
      </c>
      <c r="CI133" s="14" t="e">
        <f t="shared" si="90"/>
        <v>#DIV/0!</v>
      </c>
      <c r="CJ133" s="14" t="e">
        <f t="shared" si="90"/>
        <v>#DIV/0!</v>
      </c>
      <c r="CK133" s="14" t="e">
        <f t="shared" si="90"/>
        <v>#DIV/0!</v>
      </c>
      <c r="CL133" s="14" t="e">
        <f t="shared" si="90"/>
        <v>#DIV/0!</v>
      </c>
      <c r="CM133" s="14" t="e">
        <f t="shared" si="90"/>
        <v>#DIV/0!</v>
      </c>
      <c r="CN133" s="14" t="e">
        <f t="shared" si="91"/>
        <v>#DIV/0!</v>
      </c>
      <c r="CO133" s="14" t="e">
        <f t="shared" si="91"/>
        <v>#DIV/0!</v>
      </c>
      <c r="CP133" s="14" t="e">
        <f t="shared" si="91"/>
        <v>#DIV/0!</v>
      </c>
      <c r="CQ133" s="14" t="e">
        <f t="shared" si="91"/>
        <v>#DIV/0!</v>
      </c>
      <c r="CR133" s="14" t="e">
        <f t="shared" si="91"/>
        <v>#DIV/0!</v>
      </c>
      <c r="CS133" s="14" t="e">
        <f t="shared" si="91"/>
        <v>#DIV/0!</v>
      </c>
      <c r="CT133" s="14" t="e">
        <f t="shared" si="91"/>
        <v>#DIV/0!</v>
      </c>
      <c r="CU133" s="14" t="e">
        <f t="shared" si="91"/>
        <v>#DIV/0!</v>
      </c>
      <c r="CV133" s="14" t="e">
        <f t="shared" si="91"/>
        <v>#DIV/0!</v>
      </c>
      <c r="CW133" s="14" t="e">
        <f t="shared" si="91"/>
        <v>#DIV/0!</v>
      </c>
      <c r="CX133" s="14" t="e">
        <f t="shared" si="91"/>
        <v>#DIV/0!</v>
      </c>
      <c r="CY133" s="14" t="e">
        <f t="shared" si="91"/>
        <v>#DIV/0!</v>
      </c>
      <c r="CZ133" s="14" t="e">
        <f t="shared" si="91"/>
        <v>#DIV/0!</v>
      </c>
      <c r="DA133" s="14" t="e">
        <f t="shared" si="91"/>
        <v>#DIV/0!</v>
      </c>
      <c r="DB133" s="14" t="e">
        <f t="shared" si="91"/>
        <v>#DIV/0!</v>
      </c>
      <c r="DC133" s="14" t="e">
        <f t="shared" si="91"/>
        <v>#DIV/0!</v>
      </c>
      <c r="DD133" s="14" t="e">
        <f t="shared" si="92"/>
        <v>#DIV/0!</v>
      </c>
      <c r="DE133" s="14" t="e">
        <f t="shared" si="92"/>
        <v>#DIV/0!</v>
      </c>
      <c r="DF133" s="14" t="e">
        <f t="shared" si="92"/>
        <v>#DIV/0!</v>
      </c>
      <c r="DG133" s="14" t="e">
        <f t="shared" si="92"/>
        <v>#DIV/0!</v>
      </c>
      <c r="DH133" s="14" t="e">
        <f t="shared" si="92"/>
        <v>#DIV/0!</v>
      </c>
      <c r="DI133" s="14" t="e">
        <f t="shared" si="92"/>
        <v>#DIV/0!</v>
      </c>
      <c r="DJ133" s="14" t="e">
        <f t="shared" si="92"/>
        <v>#DIV/0!</v>
      </c>
      <c r="DK133" s="14" t="e">
        <f t="shared" si="92"/>
        <v>#DIV/0!</v>
      </c>
      <c r="DL133" s="14" t="e">
        <f t="shared" si="92"/>
        <v>#DIV/0!</v>
      </c>
      <c r="DM133" s="14" t="e">
        <f t="shared" si="92"/>
        <v>#DIV/0!</v>
      </c>
      <c r="DN133" s="14" t="e">
        <f t="shared" si="92"/>
        <v>#DIV/0!</v>
      </c>
      <c r="DO133" s="14" t="e">
        <f t="shared" si="92"/>
        <v>#DIV/0!</v>
      </c>
      <c r="DP133" s="14" t="e">
        <f t="shared" si="92"/>
        <v>#DIV/0!</v>
      </c>
      <c r="DQ133" s="14" t="e">
        <f t="shared" si="92"/>
        <v>#DIV/0!</v>
      </c>
      <c r="DR133" s="14" t="e">
        <f t="shared" si="92"/>
        <v>#DIV/0!</v>
      </c>
      <c r="DS133" s="14" t="e">
        <f t="shared" si="92"/>
        <v>#DIV/0!</v>
      </c>
      <c r="DT133" s="14" t="e">
        <f t="shared" si="93"/>
        <v>#DIV/0!</v>
      </c>
      <c r="DU133" s="14" t="e">
        <f t="shared" si="93"/>
        <v>#DIV/0!</v>
      </c>
      <c r="DV133" s="14" t="e">
        <f t="shared" si="93"/>
        <v>#DIV/0!</v>
      </c>
      <c r="DW133" s="14" t="e">
        <f t="shared" si="93"/>
        <v>#DIV/0!</v>
      </c>
      <c r="DX133" s="14" t="e">
        <f t="shared" si="93"/>
        <v>#DIV/0!</v>
      </c>
      <c r="DY133" s="14" t="e">
        <f t="shared" si="93"/>
        <v>#DIV/0!</v>
      </c>
      <c r="DZ133" s="14" t="e">
        <f t="shared" si="97"/>
        <v>#DIV/0!</v>
      </c>
    </row>
    <row r="134" spans="1:130">
      <c r="A134" s="18">
        <v>4</v>
      </c>
      <c r="B134" s="15">
        <f t="shared" si="94"/>
        <v>0.5</v>
      </c>
      <c r="C134" s="18">
        <v>2004</v>
      </c>
      <c r="D134" s="25">
        <f t="shared" si="98"/>
        <v>0</v>
      </c>
      <c r="E134" s="25">
        <f t="shared" si="99"/>
        <v>0</v>
      </c>
      <c r="F134" s="25">
        <f t="shared" ref="F134:F152" si="100">VLOOKUP($C$68,$D$3:$K$63,$A$69,0)*(B132-B131)</f>
        <v>0</v>
      </c>
      <c r="G134" s="25">
        <f>VLOOKUP($C$69,$D$3:$K$63,$A$69,0)*(B131-B130)</f>
        <v>0</v>
      </c>
      <c r="H134" s="25">
        <f>VLOOKUP($C$70,$D$3:$K$63,$A$69,0)*B130</f>
        <v>0</v>
      </c>
      <c r="I134" s="25"/>
      <c r="J134" s="25"/>
      <c r="K134" s="25"/>
      <c r="L134" s="25"/>
      <c r="M134" s="25"/>
      <c r="N134" s="25"/>
      <c r="O134" s="25"/>
      <c r="P134" s="25"/>
      <c r="Q134" s="25"/>
      <c r="R134" s="25"/>
      <c r="S134" s="25"/>
      <c r="T134" s="25"/>
      <c r="U134" s="25"/>
      <c r="V134" s="25"/>
      <c r="W134" s="25"/>
      <c r="X134" s="25"/>
      <c r="Y134" s="25"/>
      <c r="Z134" s="25"/>
      <c r="AA134" s="25"/>
      <c r="AB134" s="25"/>
      <c r="AC134" s="25"/>
      <c r="AD134" s="25"/>
      <c r="AE134" s="25"/>
      <c r="AF134" s="25"/>
      <c r="AG134" s="25"/>
      <c r="AH134" s="25"/>
      <c r="AI134" s="25"/>
      <c r="AJ134" s="25"/>
      <c r="AK134" s="25"/>
      <c r="AL134" s="25"/>
      <c r="AM134" s="25"/>
      <c r="AN134" s="25"/>
      <c r="AO134" s="25"/>
      <c r="AP134" s="25"/>
      <c r="AQ134" s="25"/>
      <c r="AR134" s="25"/>
      <c r="AS134" s="25"/>
      <c r="AT134" s="25"/>
      <c r="AU134" s="25"/>
      <c r="AV134" s="25"/>
      <c r="AW134" s="25"/>
      <c r="AX134" s="25"/>
      <c r="AY134" s="25"/>
      <c r="AZ134" s="25"/>
      <c r="BA134" s="25"/>
      <c r="BB134" s="25"/>
      <c r="BC134" s="25"/>
      <c r="BD134" s="25"/>
      <c r="BE134" s="25"/>
      <c r="BF134" s="25"/>
      <c r="BG134" s="25"/>
      <c r="BH134" s="25"/>
      <c r="BI134" s="25"/>
      <c r="BJ134" s="25"/>
      <c r="BK134" s="25"/>
      <c r="BL134" s="25"/>
      <c r="BM134" s="21">
        <f t="shared" si="95"/>
        <v>0</v>
      </c>
      <c r="BP134" s="18">
        <v>2004</v>
      </c>
      <c r="BQ134" s="14" t="e">
        <f t="shared" si="96"/>
        <v>#DIV/0!</v>
      </c>
      <c r="BR134" s="14" t="e">
        <f t="shared" si="89"/>
        <v>#DIV/0!</v>
      </c>
      <c r="BS134" s="14" t="e">
        <f t="shared" si="89"/>
        <v>#DIV/0!</v>
      </c>
      <c r="BT134" s="14" t="e">
        <f t="shared" si="89"/>
        <v>#DIV/0!</v>
      </c>
      <c r="BU134" s="14" t="e">
        <f t="shared" si="89"/>
        <v>#DIV/0!</v>
      </c>
      <c r="BV134" s="14" t="e">
        <f t="shared" si="89"/>
        <v>#DIV/0!</v>
      </c>
      <c r="BW134" s="14" t="e">
        <f t="shared" si="89"/>
        <v>#DIV/0!</v>
      </c>
      <c r="BX134" s="14" t="e">
        <f t="shared" si="89"/>
        <v>#DIV/0!</v>
      </c>
      <c r="BY134" s="14" t="e">
        <f t="shared" si="89"/>
        <v>#DIV/0!</v>
      </c>
      <c r="BZ134" s="14" t="e">
        <f t="shared" si="89"/>
        <v>#DIV/0!</v>
      </c>
      <c r="CA134" s="14" t="e">
        <f t="shared" si="89"/>
        <v>#DIV/0!</v>
      </c>
      <c r="CB134" s="14" t="e">
        <f t="shared" si="89"/>
        <v>#DIV/0!</v>
      </c>
      <c r="CC134" s="14" t="e">
        <f t="shared" si="89"/>
        <v>#DIV/0!</v>
      </c>
      <c r="CD134" s="14" t="e">
        <f t="shared" si="89"/>
        <v>#DIV/0!</v>
      </c>
      <c r="CE134" s="14" t="e">
        <f t="shared" si="89"/>
        <v>#DIV/0!</v>
      </c>
      <c r="CF134" s="14" t="e">
        <f t="shared" si="89"/>
        <v>#DIV/0!</v>
      </c>
      <c r="CG134" s="14" t="e">
        <f t="shared" si="89"/>
        <v>#DIV/0!</v>
      </c>
      <c r="CH134" s="14" t="e">
        <f t="shared" si="90"/>
        <v>#DIV/0!</v>
      </c>
      <c r="CI134" s="14" t="e">
        <f t="shared" si="90"/>
        <v>#DIV/0!</v>
      </c>
      <c r="CJ134" s="14" t="e">
        <f t="shared" si="90"/>
        <v>#DIV/0!</v>
      </c>
      <c r="CK134" s="14" t="e">
        <f t="shared" si="90"/>
        <v>#DIV/0!</v>
      </c>
      <c r="CL134" s="14" t="e">
        <f t="shared" si="90"/>
        <v>#DIV/0!</v>
      </c>
      <c r="CM134" s="14" t="e">
        <f t="shared" si="90"/>
        <v>#DIV/0!</v>
      </c>
      <c r="CN134" s="14" t="e">
        <f t="shared" si="91"/>
        <v>#DIV/0!</v>
      </c>
      <c r="CO134" s="14" t="e">
        <f t="shared" si="91"/>
        <v>#DIV/0!</v>
      </c>
      <c r="CP134" s="14" t="e">
        <f t="shared" si="91"/>
        <v>#DIV/0!</v>
      </c>
      <c r="CQ134" s="14" t="e">
        <f t="shared" si="91"/>
        <v>#DIV/0!</v>
      </c>
      <c r="CR134" s="14" t="e">
        <f t="shared" si="91"/>
        <v>#DIV/0!</v>
      </c>
      <c r="CS134" s="14" t="e">
        <f t="shared" si="91"/>
        <v>#DIV/0!</v>
      </c>
      <c r="CT134" s="14" t="e">
        <f t="shared" si="91"/>
        <v>#DIV/0!</v>
      </c>
      <c r="CU134" s="14" t="e">
        <f t="shared" si="91"/>
        <v>#DIV/0!</v>
      </c>
      <c r="CV134" s="14" t="e">
        <f t="shared" si="91"/>
        <v>#DIV/0!</v>
      </c>
      <c r="CW134" s="14" t="e">
        <f t="shared" si="91"/>
        <v>#DIV/0!</v>
      </c>
      <c r="CX134" s="14" t="e">
        <f t="shared" si="91"/>
        <v>#DIV/0!</v>
      </c>
      <c r="CY134" s="14" t="e">
        <f t="shared" si="91"/>
        <v>#DIV/0!</v>
      </c>
      <c r="CZ134" s="14" t="e">
        <f t="shared" si="91"/>
        <v>#DIV/0!</v>
      </c>
      <c r="DA134" s="14" t="e">
        <f t="shared" si="91"/>
        <v>#DIV/0!</v>
      </c>
      <c r="DB134" s="14" t="e">
        <f t="shared" si="91"/>
        <v>#DIV/0!</v>
      </c>
      <c r="DC134" s="14" t="e">
        <f t="shared" si="91"/>
        <v>#DIV/0!</v>
      </c>
      <c r="DD134" s="14" t="e">
        <f t="shared" si="92"/>
        <v>#DIV/0!</v>
      </c>
      <c r="DE134" s="14" t="e">
        <f t="shared" si="92"/>
        <v>#DIV/0!</v>
      </c>
      <c r="DF134" s="14" t="e">
        <f t="shared" si="92"/>
        <v>#DIV/0!</v>
      </c>
      <c r="DG134" s="14" t="e">
        <f t="shared" si="92"/>
        <v>#DIV/0!</v>
      </c>
      <c r="DH134" s="14" t="e">
        <f t="shared" si="92"/>
        <v>#DIV/0!</v>
      </c>
      <c r="DI134" s="14" t="e">
        <f t="shared" si="92"/>
        <v>#DIV/0!</v>
      </c>
      <c r="DJ134" s="14" t="e">
        <f t="shared" si="92"/>
        <v>#DIV/0!</v>
      </c>
      <c r="DK134" s="14" t="e">
        <f t="shared" si="92"/>
        <v>#DIV/0!</v>
      </c>
      <c r="DL134" s="14" t="e">
        <f t="shared" si="92"/>
        <v>#DIV/0!</v>
      </c>
      <c r="DM134" s="14" t="e">
        <f t="shared" si="92"/>
        <v>#DIV/0!</v>
      </c>
      <c r="DN134" s="14" t="e">
        <f t="shared" si="92"/>
        <v>#DIV/0!</v>
      </c>
      <c r="DO134" s="14" t="e">
        <f t="shared" si="92"/>
        <v>#DIV/0!</v>
      </c>
      <c r="DP134" s="14" t="e">
        <f t="shared" si="92"/>
        <v>#DIV/0!</v>
      </c>
      <c r="DQ134" s="14" t="e">
        <f t="shared" si="92"/>
        <v>#DIV/0!</v>
      </c>
      <c r="DR134" s="14" t="e">
        <f t="shared" si="92"/>
        <v>#DIV/0!</v>
      </c>
      <c r="DS134" s="14" t="e">
        <f t="shared" si="92"/>
        <v>#DIV/0!</v>
      </c>
      <c r="DT134" s="14" t="e">
        <f t="shared" si="93"/>
        <v>#DIV/0!</v>
      </c>
      <c r="DU134" s="14" t="e">
        <f t="shared" si="93"/>
        <v>#DIV/0!</v>
      </c>
      <c r="DV134" s="14" t="e">
        <f t="shared" si="93"/>
        <v>#DIV/0!</v>
      </c>
      <c r="DW134" s="14" t="e">
        <f t="shared" si="93"/>
        <v>#DIV/0!</v>
      </c>
      <c r="DX134" s="14" t="e">
        <f t="shared" si="93"/>
        <v>#DIV/0!</v>
      </c>
      <c r="DY134" s="14" t="e">
        <f t="shared" si="93"/>
        <v>#DIV/0!</v>
      </c>
      <c r="DZ134" s="14" t="e">
        <f t="shared" si="97"/>
        <v>#DIV/0!</v>
      </c>
    </row>
    <row r="135" spans="1:130">
      <c r="A135" s="18">
        <v>5</v>
      </c>
      <c r="B135" s="15">
        <f t="shared" si="94"/>
        <v>0.625</v>
      </c>
      <c r="C135" s="18">
        <v>2005</v>
      </c>
      <c r="D135" s="25">
        <f t="shared" si="98"/>
        <v>0</v>
      </c>
      <c r="E135" s="25">
        <f t="shared" si="99"/>
        <v>0</v>
      </c>
      <c r="F135" s="25">
        <f t="shared" si="100"/>
        <v>0</v>
      </c>
      <c r="G135" s="25">
        <f t="shared" ref="G135:G153" si="101">VLOOKUP($C$69,$D$3:$K$63,$A$69,0)*(B132-B131)</f>
        <v>0</v>
      </c>
      <c r="H135" s="25">
        <f>VLOOKUP($C$70,$D$3:$K$63,$A$69,0)*(B131-B130)</f>
        <v>0</v>
      </c>
      <c r="I135" s="25">
        <f>VLOOKUP($C$71,$D$3:$K$63,$A$69,0)*B130</f>
        <v>0</v>
      </c>
      <c r="J135" s="25"/>
      <c r="K135" s="25"/>
      <c r="L135" s="25"/>
      <c r="M135" s="25"/>
      <c r="N135" s="25"/>
      <c r="O135" s="25"/>
      <c r="P135" s="25"/>
      <c r="Q135" s="25"/>
      <c r="R135" s="25"/>
      <c r="S135" s="25"/>
      <c r="T135" s="25"/>
      <c r="U135" s="25"/>
      <c r="V135" s="25"/>
      <c r="W135" s="25"/>
      <c r="X135" s="25"/>
      <c r="Y135" s="25"/>
      <c r="Z135" s="25"/>
      <c r="AA135" s="25"/>
      <c r="AB135" s="25"/>
      <c r="AC135" s="25"/>
      <c r="AD135" s="25"/>
      <c r="AE135" s="25"/>
      <c r="AF135" s="25"/>
      <c r="AG135" s="25"/>
      <c r="AH135" s="25"/>
      <c r="AI135" s="25"/>
      <c r="AJ135" s="25"/>
      <c r="AK135" s="25"/>
      <c r="AL135" s="25"/>
      <c r="AM135" s="25"/>
      <c r="AN135" s="25"/>
      <c r="AO135" s="25"/>
      <c r="AP135" s="25"/>
      <c r="AQ135" s="25"/>
      <c r="AR135" s="25"/>
      <c r="AS135" s="25"/>
      <c r="AT135" s="25"/>
      <c r="AU135" s="25"/>
      <c r="AV135" s="25"/>
      <c r="AW135" s="25"/>
      <c r="AX135" s="25"/>
      <c r="AY135" s="25"/>
      <c r="AZ135" s="25"/>
      <c r="BA135" s="25"/>
      <c r="BB135" s="25"/>
      <c r="BC135" s="25"/>
      <c r="BD135" s="25"/>
      <c r="BE135" s="25"/>
      <c r="BF135" s="25"/>
      <c r="BG135" s="25"/>
      <c r="BH135" s="25"/>
      <c r="BI135" s="25"/>
      <c r="BJ135" s="25"/>
      <c r="BK135" s="25"/>
      <c r="BL135" s="25"/>
      <c r="BM135" s="21">
        <f t="shared" si="95"/>
        <v>0</v>
      </c>
      <c r="BP135" s="18">
        <v>2005</v>
      </c>
      <c r="BQ135" s="14" t="e">
        <f t="shared" si="96"/>
        <v>#DIV/0!</v>
      </c>
      <c r="BR135" s="14" t="e">
        <f t="shared" si="89"/>
        <v>#DIV/0!</v>
      </c>
      <c r="BS135" s="14" t="e">
        <f t="shared" si="89"/>
        <v>#DIV/0!</v>
      </c>
      <c r="BT135" s="14" t="e">
        <f t="shared" si="89"/>
        <v>#DIV/0!</v>
      </c>
      <c r="BU135" s="14" t="e">
        <f t="shared" si="89"/>
        <v>#DIV/0!</v>
      </c>
      <c r="BV135" s="14" t="e">
        <f t="shared" si="89"/>
        <v>#DIV/0!</v>
      </c>
      <c r="BW135" s="14" t="e">
        <f t="shared" si="89"/>
        <v>#DIV/0!</v>
      </c>
      <c r="BX135" s="14" t="e">
        <f t="shared" si="89"/>
        <v>#DIV/0!</v>
      </c>
      <c r="BY135" s="14" t="e">
        <f t="shared" si="89"/>
        <v>#DIV/0!</v>
      </c>
      <c r="BZ135" s="14" t="e">
        <f t="shared" si="89"/>
        <v>#DIV/0!</v>
      </c>
      <c r="CA135" s="14" t="e">
        <f t="shared" si="89"/>
        <v>#DIV/0!</v>
      </c>
      <c r="CB135" s="14" t="e">
        <f t="shared" si="89"/>
        <v>#DIV/0!</v>
      </c>
      <c r="CC135" s="14" t="e">
        <f t="shared" si="89"/>
        <v>#DIV/0!</v>
      </c>
      <c r="CD135" s="14" t="e">
        <f t="shared" si="89"/>
        <v>#DIV/0!</v>
      </c>
      <c r="CE135" s="14" t="e">
        <f t="shared" si="89"/>
        <v>#DIV/0!</v>
      </c>
      <c r="CF135" s="14" t="e">
        <f t="shared" si="89"/>
        <v>#DIV/0!</v>
      </c>
      <c r="CG135" s="14" t="e">
        <f t="shared" si="89"/>
        <v>#DIV/0!</v>
      </c>
      <c r="CH135" s="14" t="e">
        <f t="shared" si="90"/>
        <v>#DIV/0!</v>
      </c>
      <c r="CI135" s="14" t="e">
        <f t="shared" si="90"/>
        <v>#DIV/0!</v>
      </c>
      <c r="CJ135" s="14" t="e">
        <f t="shared" si="90"/>
        <v>#DIV/0!</v>
      </c>
      <c r="CK135" s="14" t="e">
        <f t="shared" si="90"/>
        <v>#DIV/0!</v>
      </c>
      <c r="CL135" s="14" t="e">
        <f t="shared" si="90"/>
        <v>#DIV/0!</v>
      </c>
      <c r="CM135" s="14" t="e">
        <f t="shared" si="90"/>
        <v>#DIV/0!</v>
      </c>
      <c r="CN135" s="14" t="e">
        <f t="shared" si="91"/>
        <v>#DIV/0!</v>
      </c>
      <c r="CO135" s="14" t="e">
        <f t="shared" si="91"/>
        <v>#DIV/0!</v>
      </c>
      <c r="CP135" s="14" t="e">
        <f t="shared" si="91"/>
        <v>#DIV/0!</v>
      </c>
      <c r="CQ135" s="14" t="e">
        <f t="shared" si="91"/>
        <v>#DIV/0!</v>
      </c>
      <c r="CR135" s="14" t="e">
        <f t="shared" si="91"/>
        <v>#DIV/0!</v>
      </c>
      <c r="CS135" s="14" t="e">
        <f t="shared" si="91"/>
        <v>#DIV/0!</v>
      </c>
      <c r="CT135" s="14" t="e">
        <f t="shared" si="91"/>
        <v>#DIV/0!</v>
      </c>
      <c r="CU135" s="14" t="e">
        <f t="shared" si="91"/>
        <v>#DIV/0!</v>
      </c>
      <c r="CV135" s="14" t="e">
        <f t="shared" si="91"/>
        <v>#DIV/0!</v>
      </c>
      <c r="CW135" s="14" t="e">
        <f t="shared" si="91"/>
        <v>#DIV/0!</v>
      </c>
      <c r="CX135" s="14" t="e">
        <f t="shared" si="91"/>
        <v>#DIV/0!</v>
      </c>
      <c r="CY135" s="14" t="e">
        <f t="shared" si="91"/>
        <v>#DIV/0!</v>
      </c>
      <c r="CZ135" s="14" t="e">
        <f t="shared" si="91"/>
        <v>#DIV/0!</v>
      </c>
      <c r="DA135" s="14" t="e">
        <f t="shared" si="91"/>
        <v>#DIV/0!</v>
      </c>
      <c r="DB135" s="14" t="e">
        <f t="shared" si="91"/>
        <v>#DIV/0!</v>
      </c>
      <c r="DC135" s="14" t="e">
        <f t="shared" si="91"/>
        <v>#DIV/0!</v>
      </c>
      <c r="DD135" s="14" t="e">
        <f t="shared" si="92"/>
        <v>#DIV/0!</v>
      </c>
      <c r="DE135" s="14" t="e">
        <f t="shared" si="92"/>
        <v>#DIV/0!</v>
      </c>
      <c r="DF135" s="14" t="e">
        <f t="shared" si="92"/>
        <v>#DIV/0!</v>
      </c>
      <c r="DG135" s="14" t="e">
        <f t="shared" si="92"/>
        <v>#DIV/0!</v>
      </c>
      <c r="DH135" s="14" t="e">
        <f t="shared" si="92"/>
        <v>#DIV/0!</v>
      </c>
      <c r="DI135" s="14" t="e">
        <f t="shared" si="92"/>
        <v>#DIV/0!</v>
      </c>
      <c r="DJ135" s="14" t="e">
        <f t="shared" si="92"/>
        <v>#DIV/0!</v>
      </c>
      <c r="DK135" s="14" t="e">
        <f t="shared" si="92"/>
        <v>#DIV/0!</v>
      </c>
      <c r="DL135" s="14" t="e">
        <f t="shared" si="92"/>
        <v>#DIV/0!</v>
      </c>
      <c r="DM135" s="14" t="e">
        <f t="shared" si="92"/>
        <v>#DIV/0!</v>
      </c>
      <c r="DN135" s="14" t="e">
        <f t="shared" si="92"/>
        <v>#DIV/0!</v>
      </c>
      <c r="DO135" s="14" t="e">
        <f t="shared" si="92"/>
        <v>#DIV/0!</v>
      </c>
      <c r="DP135" s="14" t="e">
        <f t="shared" si="92"/>
        <v>#DIV/0!</v>
      </c>
      <c r="DQ135" s="14" t="e">
        <f t="shared" si="92"/>
        <v>#DIV/0!</v>
      </c>
      <c r="DR135" s="14" t="e">
        <f t="shared" si="92"/>
        <v>#DIV/0!</v>
      </c>
      <c r="DS135" s="14" t="e">
        <f t="shared" si="92"/>
        <v>#DIV/0!</v>
      </c>
      <c r="DT135" s="14" t="e">
        <f t="shared" si="93"/>
        <v>#DIV/0!</v>
      </c>
      <c r="DU135" s="14" t="e">
        <f t="shared" si="93"/>
        <v>#DIV/0!</v>
      </c>
      <c r="DV135" s="14" t="e">
        <f t="shared" si="93"/>
        <v>#DIV/0!</v>
      </c>
      <c r="DW135" s="14" t="e">
        <f t="shared" si="93"/>
        <v>#DIV/0!</v>
      </c>
      <c r="DX135" s="14" t="e">
        <f t="shared" si="93"/>
        <v>#DIV/0!</v>
      </c>
      <c r="DY135" s="14" t="e">
        <f t="shared" si="93"/>
        <v>#DIV/0!</v>
      </c>
      <c r="DZ135" s="14" t="e">
        <f t="shared" si="97"/>
        <v>#DIV/0!</v>
      </c>
    </row>
    <row r="136" spans="1:130">
      <c r="A136" s="18">
        <v>6</v>
      </c>
      <c r="B136" s="15">
        <f t="shared" si="94"/>
        <v>0.75</v>
      </c>
      <c r="C136" s="18">
        <v>2006</v>
      </c>
      <c r="D136" s="25">
        <f t="shared" si="98"/>
        <v>0</v>
      </c>
      <c r="E136" s="25">
        <f t="shared" si="99"/>
        <v>0</v>
      </c>
      <c r="F136" s="25">
        <f t="shared" si="100"/>
        <v>0</v>
      </c>
      <c r="G136" s="25">
        <f t="shared" si="101"/>
        <v>0</v>
      </c>
      <c r="H136" s="25">
        <f t="shared" ref="H136:H154" si="102">VLOOKUP($C$70,$D$3:$K$63,$A$69,0)*(B132-B131)</f>
        <v>0</v>
      </c>
      <c r="I136" s="25">
        <f>VLOOKUP($C$71,$D$3:$K$63,$A$69,0)*(B131-B130)</f>
        <v>0</v>
      </c>
      <c r="J136" s="25">
        <f>VLOOKUP($C$72,$D$3:$K$63,$A$69,0)*B130</f>
        <v>0</v>
      </c>
      <c r="K136" s="25"/>
      <c r="L136" s="25"/>
      <c r="M136" s="25"/>
      <c r="N136" s="25"/>
      <c r="O136" s="25"/>
      <c r="P136" s="25"/>
      <c r="Q136" s="25"/>
      <c r="R136" s="25"/>
      <c r="S136" s="25"/>
      <c r="T136" s="25"/>
      <c r="U136" s="25"/>
      <c r="V136" s="25"/>
      <c r="W136" s="25"/>
      <c r="X136" s="25"/>
      <c r="Y136" s="25"/>
      <c r="Z136" s="25"/>
      <c r="AA136" s="25"/>
      <c r="AB136" s="25"/>
      <c r="AC136" s="25"/>
      <c r="AD136" s="25"/>
      <c r="AE136" s="25"/>
      <c r="AF136" s="25"/>
      <c r="AG136" s="25"/>
      <c r="AH136" s="25"/>
      <c r="AI136" s="25"/>
      <c r="AJ136" s="25"/>
      <c r="AK136" s="25"/>
      <c r="AL136" s="25"/>
      <c r="AM136" s="25"/>
      <c r="AN136" s="25"/>
      <c r="AO136" s="25"/>
      <c r="AP136" s="25"/>
      <c r="AQ136" s="25"/>
      <c r="AR136" s="25"/>
      <c r="AS136" s="25"/>
      <c r="AT136" s="25"/>
      <c r="AU136" s="25"/>
      <c r="AV136" s="25"/>
      <c r="AW136" s="25"/>
      <c r="AX136" s="25"/>
      <c r="AY136" s="25"/>
      <c r="AZ136" s="25"/>
      <c r="BA136" s="25"/>
      <c r="BB136" s="25"/>
      <c r="BC136" s="25"/>
      <c r="BD136" s="25"/>
      <c r="BE136" s="25"/>
      <c r="BF136" s="25"/>
      <c r="BG136" s="25"/>
      <c r="BH136" s="25"/>
      <c r="BI136" s="25"/>
      <c r="BJ136" s="25"/>
      <c r="BK136" s="25"/>
      <c r="BL136" s="25"/>
      <c r="BM136" s="21">
        <f t="shared" si="95"/>
        <v>0</v>
      </c>
      <c r="BP136" s="18">
        <v>2006</v>
      </c>
      <c r="BQ136" s="14" t="e">
        <f t="shared" si="96"/>
        <v>#DIV/0!</v>
      </c>
      <c r="BR136" s="14" t="e">
        <f t="shared" si="89"/>
        <v>#DIV/0!</v>
      </c>
      <c r="BS136" s="14" t="e">
        <f t="shared" si="89"/>
        <v>#DIV/0!</v>
      </c>
      <c r="BT136" s="14" t="e">
        <f t="shared" si="89"/>
        <v>#DIV/0!</v>
      </c>
      <c r="BU136" s="14" t="e">
        <f t="shared" si="89"/>
        <v>#DIV/0!</v>
      </c>
      <c r="BV136" s="14" t="e">
        <f t="shared" si="89"/>
        <v>#DIV/0!</v>
      </c>
      <c r="BW136" s="14" t="e">
        <f t="shared" si="89"/>
        <v>#DIV/0!</v>
      </c>
      <c r="BX136" s="14" t="e">
        <f t="shared" si="89"/>
        <v>#DIV/0!</v>
      </c>
      <c r="BY136" s="14" t="e">
        <f t="shared" si="89"/>
        <v>#DIV/0!</v>
      </c>
      <c r="BZ136" s="14" t="e">
        <f t="shared" si="89"/>
        <v>#DIV/0!</v>
      </c>
      <c r="CA136" s="14" t="e">
        <f t="shared" si="89"/>
        <v>#DIV/0!</v>
      </c>
      <c r="CB136" s="14" t="e">
        <f t="shared" si="89"/>
        <v>#DIV/0!</v>
      </c>
      <c r="CC136" s="14" t="e">
        <f t="shared" si="89"/>
        <v>#DIV/0!</v>
      </c>
      <c r="CD136" s="14" t="e">
        <f t="shared" si="89"/>
        <v>#DIV/0!</v>
      </c>
      <c r="CE136" s="14" t="e">
        <f t="shared" si="89"/>
        <v>#DIV/0!</v>
      </c>
      <c r="CF136" s="14" t="e">
        <f t="shared" si="89"/>
        <v>#DIV/0!</v>
      </c>
      <c r="CG136" s="14" t="e">
        <f t="shared" si="89"/>
        <v>#DIV/0!</v>
      </c>
      <c r="CH136" s="14" t="e">
        <f t="shared" si="90"/>
        <v>#DIV/0!</v>
      </c>
      <c r="CI136" s="14" t="e">
        <f t="shared" si="90"/>
        <v>#DIV/0!</v>
      </c>
      <c r="CJ136" s="14" t="e">
        <f t="shared" si="90"/>
        <v>#DIV/0!</v>
      </c>
      <c r="CK136" s="14" t="e">
        <f t="shared" si="90"/>
        <v>#DIV/0!</v>
      </c>
      <c r="CL136" s="14" t="e">
        <f t="shared" si="90"/>
        <v>#DIV/0!</v>
      </c>
      <c r="CM136" s="14" t="e">
        <f t="shared" si="90"/>
        <v>#DIV/0!</v>
      </c>
      <c r="CN136" s="14" t="e">
        <f t="shared" si="91"/>
        <v>#DIV/0!</v>
      </c>
      <c r="CO136" s="14" t="e">
        <f t="shared" si="91"/>
        <v>#DIV/0!</v>
      </c>
      <c r="CP136" s="14" t="e">
        <f t="shared" si="91"/>
        <v>#DIV/0!</v>
      </c>
      <c r="CQ136" s="14" t="e">
        <f t="shared" si="91"/>
        <v>#DIV/0!</v>
      </c>
      <c r="CR136" s="14" t="e">
        <f t="shared" si="91"/>
        <v>#DIV/0!</v>
      </c>
      <c r="CS136" s="14" t="e">
        <f t="shared" si="91"/>
        <v>#DIV/0!</v>
      </c>
      <c r="CT136" s="14" t="e">
        <f t="shared" si="91"/>
        <v>#DIV/0!</v>
      </c>
      <c r="CU136" s="14" t="e">
        <f t="shared" si="91"/>
        <v>#DIV/0!</v>
      </c>
      <c r="CV136" s="14" t="e">
        <f t="shared" si="91"/>
        <v>#DIV/0!</v>
      </c>
      <c r="CW136" s="14" t="e">
        <f t="shared" si="91"/>
        <v>#DIV/0!</v>
      </c>
      <c r="CX136" s="14" t="e">
        <f t="shared" si="91"/>
        <v>#DIV/0!</v>
      </c>
      <c r="CY136" s="14" t="e">
        <f t="shared" si="91"/>
        <v>#DIV/0!</v>
      </c>
      <c r="CZ136" s="14" t="e">
        <f t="shared" si="91"/>
        <v>#DIV/0!</v>
      </c>
      <c r="DA136" s="14" t="e">
        <f t="shared" si="91"/>
        <v>#DIV/0!</v>
      </c>
      <c r="DB136" s="14" t="e">
        <f t="shared" si="91"/>
        <v>#DIV/0!</v>
      </c>
      <c r="DC136" s="14" t="e">
        <f t="shared" si="91"/>
        <v>#DIV/0!</v>
      </c>
      <c r="DD136" s="14" t="e">
        <f t="shared" si="92"/>
        <v>#DIV/0!</v>
      </c>
      <c r="DE136" s="14" t="e">
        <f t="shared" si="92"/>
        <v>#DIV/0!</v>
      </c>
      <c r="DF136" s="14" t="e">
        <f t="shared" si="92"/>
        <v>#DIV/0!</v>
      </c>
      <c r="DG136" s="14" t="e">
        <f t="shared" si="92"/>
        <v>#DIV/0!</v>
      </c>
      <c r="DH136" s="14" t="e">
        <f t="shared" si="92"/>
        <v>#DIV/0!</v>
      </c>
      <c r="DI136" s="14" t="e">
        <f t="shared" si="92"/>
        <v>#DIV/0!</v>
      </c>
      <c r="DJ136" s="14" t="e">
        <f t="shared" si="92"/>
        <v>#DIV/0!</v>
      </c>
      <c r="DK136" s="14" t="e">
        <f t="shared" si="92"/>
        <v>#DIV/0!</v>
      </c>
      <c r="DL136" s="14" t="e">
        <f t="shared" si="92"/>
        <v>#DIV/0!</v>
      </c>
      <c r="DM136" s="14" t="e">
        <f t="shared" si="92"/>
        <v>#DIV/0!</v>
      </c>
      <c r="DN136" s="14" t="e">
        <f t="shared" si="92"/>
        <v>#DIV/0!</v>
      </c>
      <c r="DO136" s="14" t="e">
        <f t="shared" si="92"/>
        <v>#DIV/0!</v>
      </c>
      <c r="DP136" s="14" t="e">
        <f t="shared" si="92"/>
        <v>#DIV/0!</v>
      </c>
      <c r="DQ136" s="14" t="e">
        <f t="shared" si="92"/>
        <v>#DIV/0!</v>
      </c>
      <c r="DR136" s="14" t="e">
        <f t="shared" si="92"/>
        <v>#DIV/0!</v>
      </c>
      <c r="DS136" s="14" t="e">
        <f t="shared" si="92"/>
        <v>#DIV/0!</v>
      </c>
      <c r="DT136" s="14" t="e">
        <f t="shared" si="93"/>
        <v>#DIV/0!</v>
      </c>
      <c r="DU136" s="14" t="e">
        <f t="shared" si="93"/>
        <v>#DIV/0!</v>
      </c>
      <c r="DV136" s="14" t="e">
        <f t="shared" si="93"/>
        <v>#DIV/0!</v>
      </c>
      <c r="DW136" s="14" t="e">
        <f t="shared" si="93"/>
        <v>#DIV/0!</v>
      </c>
      <c r="DX136" s="14" t="e">
        <f t="shared" si="93"/>
        <v>#DIV/0!</v>
      </c>
      <c r="DY136" s="14" t="e">
        <f t="shared" si="93"/>
        <v>#DIV/0!</v>
      </c>
      <c r="DZ136" s="14" t="e">
        <f t="shared" si="97"/>
        <v>#DIV/0!</v>
      </c>
    </row>
    <row r="137" spans="1:130">
      <c r="A137" s="18">
        <v>7</v>
      </c>
      <c r="B137" s="15">
        <f t="shared" si="94"/>
        <v>0.875</v>
      </c>
      <c r="C137" s="18">
        <v>2007</v>
      </c>
      <c r="D137" s="25">
        <f t="shared" si="98"/>
        <v>0</v>
      </c>
      <c r="E137" s="25">
        <f t="shared" si="99"/>
        <v>0</v>
      </c>
      <c r="F137" s="25">
        <f t="shared" si="100"/>
        <v>0</v>
      </c>
      <c r="G137" s="25">
        <f t="shared" si="101"/>
        <v>0</v>
      </c>
      <c r="H137" s="25">
        <f t="shared" si="102"/>
        <v>0</v>
      </c>
      <c r="I137" s="25">
        <f t="shared" ref="I137:I155" si="103">VLOOKUP($C$71,$D$3:$K$63,$A$69,0)*(B132-B131)</f>
        <v>0</v>
      </c>
      <c r="J137" s="25">
        <f>VLOOKUP($C$72,$D$3:$K$63,$A$69,0)*(B131-B130)</f>
        <v>0.25</v>
      </c>
      <c r="K137" s="25">
        <f>VLOOKUP($C$73,$D$3:$K$63,$A$69,0)*B130</f>
        <v>0</v>
      </c>
      <c r="L137" s="25"/>
      <c r="M137" s="25"/>
      <c r="N137" s="25"/>
      <c r="O137" s="25"/>
      <c r="P137" s="25"/>
      <c r="Q137" s="25"/>
      <c r="R137" s="25"/>
      <c r="S137" s="25"/>
      <c r="T137" s="25"/>
      <c r="U137" s="25"/>
      <c r="V137" s="25"/>
      <c r="W137" s="25"/>
      <c r="X137" s="25"/>
      <c r="Y137" s="25"/>
      <c r="Z137" s="25"/>
      <c r="AA137" s="25"/>
      <c r="AB137" s="25"/>
      <c r="AC137" s="25"/>
      <c r="AD137" s="25"/>
      <c r="AE137" s="25"/>
      <c r="AF137" s="25"/>
      <c r="AG137" s="25"/>
      <c r="AH137" s="25"/>
      <c r="AI137" s="25"/>
      <c r="AJ137" s="25"/>
      <c r="AK137" s="25"/>
      <c r="AL137" s="25"/>
      <c r="AM137" s="25"/>
      <c r="AN137" s="25"/>
      <c r="AO137" s="25"/>
      <c r="AP137" s="25"/>
      <c r="AQ137" s="25"/>
      <c r="AR137" s="25"/>
      <c r="AS137" s="25"/>
      <c r="AT137" s="25"/>
      <c r="AU137" s="25"/>
      <c r="AV137" s="25"/>
      <c r="AW137" s="25"/>
      <c r="AX137" s="25"/>
      <c r="AY137" s="25"/>
      <c r="AZ137" s="25"/>
      <c r="BA137" s="25"/>
      <c r="BB137" s="25"/>
      <c r="BC137" s="25"/>
      <c r="BD137" s="25"/>
      <c r="BE137" s="25"/>
      <c r="BF137" s="25"/>
      <c r="BG137" s="25"/>
      <c r="BH137" s="25"/>
      <c r="BI137" s="25"/>
      <c r="BJ137" s="25"/>
      <c r="BK137" s="25"/>
      <c r="BL137" s="25"/>
      <c r="BM137" s="21">
        <f t="shared" si="95"/>
        <v>0.25</v>
      </c>
      <c r="BP137" s="18">
        <v>2007</v>
      </c>
      <c r="BQ137" s="14">
        <f t="shared" si="96"/>
        <v>0</v>
      </c>
      <c r="BR137" s="14">
        <f t="shared" si="89"/>
        <v>0</v>
      </c>
      <c r="BS137" s="14">
        <f t="shared" si="89"/>
        <v>0</v>
      </c>
      <c r="BT137" s="14">
        <f t="shared" si="89"/>
        <v>0</v>
      </c>
      <c r="BU137" s="14">
        <f t="shared" si="89"/>
        <v>0</v>
      </c>
      <c r="BV137" s="14">
        <f t="shared" si="89"/>
        <v>0</v>
      </c>
      <c r="BW137" s="14">
        <f t="shared" si="89"/>
        <v>1</v>
      </c>
      <c r="BX137" s="14">
        <f t="shared" si="89"/>
        <v>0</v>
      </c>
      <c r="BY137" s="14">
        <f t="shared" si="89"/>
        <v>0</v>
      </c>
      <c r="BZ137" s="14">
        <f t="shared" si="89"/>
        <v>0</v>
      </c>
      <c r="CA137" s="14">
        <f t="shared" si="89"/>
        <v>0</v>
      </c>
      <c r="CB137" s="14">
        <f t="shared" si="89"/>
        <v>0</v>
      </c>
      <c r="CC137" s="14">
        <f t="shared" si="89"/>
        <v>0</v>
      </c>
      <c r="CD137" s="14">
        <f t="shared" si="89"/>
        <v>0</v>
      </c>
      <c r="CE137" s="14">
        <f t="shared" si="89"/>
        <v>0</v>
      </c>
      <c r="CF137" s="14">
        <f t="shared" si="89"/>
        <v>0</v>
      </c>
      <c r="CG137" s="14">
        <f t="shared" si="89"/>
        <v>0</v>
      </c>
      <c r="CH137" s="14">
        <f t="shared" si="90"/>
        <v>0</v>
      </c>
      <c r="CI137" s="14">
        <f t="shared" si="90"/>
        <v>0</v>
      </c>
      <c r="CJ137" s="14">
        <f t="shared" si="90"/>
        <v>0</v>
      </c>
      <c r="CK137" s="14">
        <f t="shared" si="90"/>
        <v>0</v>
      </c>
      <c r="CL137" s="14">
        <f t="shared" si="90"/>
        <v>0</v>
      </c>
      <c r="CM137" s="14">
        <f t="shared" si="90"/>
        <v>0</v>
      </c>
      <c r="CN137" s="14">
        <f t="shared" si="91"/>
        <v>0</v>
      </c>
      <c r="CO137" s="14">
        <f t="shared" si="91"/>
        <v>0</v>
      </c>
      <c r="CP137" s="14">
        <f t="shared" si="91"/>
        <v>0</v>
      </c>
      <c r="CQ137" s="14">
        <f t="shared" si="91"/>
        <v>0</v>
      </c>
      <c r="CR137" s="14">
        <f t="shared" si="91"/>
        <v>0</v>
      </c>
      <c r="CS137" s="14">
        <f t="shared" si="91"/>
        <v>0</v>
      </c>
      <c r="CT137" s="14">
        <f t="shared" si="91"/>
        <v>0</v>
      </c>
      <c r="CU137" s="14">
        <f t="shared" si="91"/>
        <v>0</v>
      </c>
      <c r="CV137" s="14">
        <f t="shared" si="91"/>
        <v>0</v>
      </c>
      <c r="CW137" s="14">
        <f t="shared" si="91"/>
        <v>0</v>
      </c>
      <c r="CX137" s="14">
        <f t="shared" si="91"/>
        <v>0</v>
      </c>
      <c r="CY137" s="14">
        <f t="shared" si="91"/>
        <v>0</v>
      </c>
      <c r="CZ137" s="14">
        <f t="shared" si="91"/>
        <v>0</v>
      </c>
      <c r="DA137" s="14">
        <f t="shared" si="91"/>
        <v>0</v>
      </c>
      <c r="DB137" s="14">
        <f t="shared" si="91"/>
        <v>0</v>
      </c>
      <c r="DC137" s="14">
        <f t="shared" si="91"/>
        <v>0</v>
      </c>
      <c r="DD137" s="14">
        <f t="shared" si="92"/>
        <v>0</v>
      </c>
      <c r="DE137" s="14">
        <f t="shared" si="92"/>
        <v>0</v>
      </c>
      <c r="DF137" s="14">
        <f t="shared" si="92"/>
        <v>0</v>
      </c>
      <c r="DG137" s="14">
        <f t="shared" si="92"/>
        <v>0</v>
      </c>
      <c r="DH137" s="14">
        <f t="shared" si="92"/>
        <v>0</v>
      </c>
      <c r="DI137" s="14">
        <f t="shared" si="92"/>
        <v>0</v>
      </c>
      <c r="DJ137" s="14">
        <f t="shared" si="92"/>
        <v>0</v>
      </c>
      <c r="DK137" s="14">
        <f t="shared" si="92"/>
        <v>0</v>
      </c>
      <c r="DL137" s="14">
        <f t="shared" si="92"/>
        <v>0</v>
      </c>
      <c r="DM137" s="14">
        <f t="shared" si="92"/>
        <v>0</v>
      </c>
      <c r="DN137" s="14">
        <f t="shared" si="92"/>
        <v>0</v>
      </c>
      <c r="DO137" s="14">
        <f t="shared" si="92"/>
        <v>0</v>
      </c>
      <c r="DP137" s="14">
        <f t="shared" si="92"/>
        <v>0</v>
      </c>
      <c r="DQ137" s="14">
        <f t="shared" si="92"/>
        <v>0</v>
      </c>
      <c r="DR137" s="14">
        <f t="shared" si="92"/>
        <v>0</v>
      </c>
      <c r="DS137" s="14">
        <f t="shared" si="92"/>
        <v>0</v>
      </c>
      <c r="DT137" s="14">
        <f t="shared" si="93"/>
        <v>0</v>
      </c>
      <c r="DU137" s="14">
        <f t="shared" si="93"/>
        <v>0</v>
      </c>
      <c r="DV137" s="14">
        <f t="shared" si="93"/>
        <v>0</v>
      </c>
      <c r="DW137" s="14">
        <f t="shared" si="93"/>
        <v>0</v>
      </c>
      <c r="DX137" s="14">
        <f t="shared" si="93"/>
        <v>0</v>
      </c>
      <c r="DY137" s="14">
        <f t="shared" si="93"/>
        <v>0</v>
      </c>
      <c r="DZ137" s="14">
        <f t="shared" si="97"/>
        <v>1</v>
      </c>
    </row>
    <row r="138" spans="1:130">
      <c r="A138" s="18">
        <v>8</v>
      </c>
      <c r="B138" s="15">
        <f t="shared" si="94"/>
        <v>1</v>
      </c>
      <c r="C138" s="18">
        <v>2008</v>
      </c>
      <c r="D138" s="25">
        <f t="shared" si="98"/>
        <v>0</v>
      </c>
      <c r="E138" s="25">
        <f t="shared" si="99"/>
        <v>0</v>
      </c>
      <c r="F138" s="25">
        <f t="shared" si="100"/>
        <v>0</v>
      </c>
      <c r="G138" s="25">
        <f t="shared" si="101"/>
        <v>0</v>
      </c>
      <c r="H138" s="25">
        <f t="shared" si="102"/>
        <v>0</v>
      </c>
      <c r="I138" s="25">
        <f t="shared" si="103"/>
        <v>0</v>
      </c>
      <c r="J138" s="25">
        <f t="shared" ref="J138:J156" si="104">VLOOKUP($C$72,$D$3:$K$63,$A$69,0)*(B132-B131)</f>
        <v>0.25</v>
      </c>
      <c r="K138" s="25">
        <f>VLOOKUP($C$73,$D$3:$K$63,$A$69,0)*(B131-B130)</f>
        <v>1</v>
      </c>
      <c r="L138" s="25">
        <f>VLOOKUP($C$74,$D$3:$K$63,$A$69,0)*B130</f>
        <v>0</v>
      </c>
      <c r="M138" s="25"/>
      <c r="N138" s="25"/>
      <c r="O138" s="25"/>
      <c r="P138" s="25"/>
      <c r="Q138" s="25"/>
      <c r="R138" s="25"/>
      <c r="S138" s="25"/>
      <c r="T138" s="25"/>
      <c r="U138" s="25"/>
      <c r="V138" s="25"/>
      <c r="W138" s="25"/>
      <c r="X138" s="25"/>
      <c r="Y138" s="25"/>
      <c r="Z138" s="25"/>
      <c r="AA138" s="25"/>
      <c r="AB138" s="25"/>
      <c r="AC138" s="25"/>
      <c r="AD138" s="25"/>
      <c r="AE138" s="25"/>
      <c r="AF138" s="25"/>
      <c r="AG138" s="25"/>
      <c r="AH138" s="25"/>
      <c r="AI138" s="25"/>
      <c r="AJ138" s="25"/>
      <c r="AK138" s="25"/>
      <c r="AL138" s="25"/>
      <c r="AM138" s="25"/>
      <c r="AN138" s="25"/>
      <c r="AO138" s="25"/>
      <c r="AP138" s="25"/>
      <c r="AQ138" s="25"/>
      <c r="AR138" s="25"/>
      <c r="AS138" s="25"/>
      <c r="AT138" s="25"/>
      <c r="AU138" s="25"/>
      <c r="AV138" s="25"/>
      <c r="AW138" s="25"/>
      <c r="AX138" s="25"/>
      <c r="AY138" s="25"/>
      <c r="AZ138" s="25"/>
      <c r="BA138" s="25"/>
      <c r="BB138" s="25"/>
      <c r="BC138" s="25"/>
      <c r="BD138" s="25"/>
      <c r="BE138" s="25"/>
      <c r="BF138" s="25"/>
      <c r="BG138" s="25"/>
      <c r="BH138" s="25"/>
      <c r="BI138" s="25"/>
      <c r="BJ138" s="25"/>
      <c r="BK138" s="25"/>
      <c r="BL138" s="25"/>
      <c r="BM138" s="21">
        <f t="shared" si="95"/>
        <v>1.25</v>
      </c>
      <c r="BP138" s="18">
        <v>2008</v>
      </c>
      <c r="BQ138" s="14">
        <f t="shared" si="96"/>
        <v>0</v>
      </c>
      <c r="BR138" s="14">
        <f t="shared" si="89"/>
        <v>0</v>
      </c>
      <c r="BS138" s="14">
        <f t="shared" si="89"/>
        <v>0</v>
      </c>
      <c r="BT138" s="14">
        <f t="shared" si="89"/>
        <v>0</v>
      </c>
      <c r="BU138" s="14">
        <f t="shared" si="89"/>
        <v>0</v>
      </c>
      <c r="BV138" s="14">
        <f t="shared" si="89"/>
        <v>0</v>
      </c>
      <c r="BW138" s="14">
        <f t="shared" si="89"/>
        <v>0.2</v>
      </c>
      <c r="BX138" s="14">
        <f t="shared" si="89"/>
        <v>0.8</v>
      </c>
      <c r="BY138" s="14">
        <f t="shared" si="89"/>
        <v>0</v>
      </c>
      <c r="BZ138" s="14">
        <f t="shared" si="89"/>
        <v>0</v>
      </c>
      <c r="CA138" s="14">
        <f t="shared" si="89"/>
        <v>0</v>
      </c>
      <c r="CB138" s="14">
        <f t="shared" si="89"/>
        <v>0</v>
      </c>
      <c r="CC138" s="14">
        <f t="shared" si="89"/>
        <v>0</v>
      </c>
      <c r="CD138" s="14">
        <f t="shared" si="89"/>
        <v>0</v>
      </c>
      <c r="CE138" s="14">
        <f t="shared" si="89"/>
        <v>0</v>
      </c>
      <c r="CF138" s="14">
        <f t="shared" si="89"/>
        <v>0</v>
      </c>
      <c r="CG138" s="14">
        <f t="shared" si="89"/>
        <v>0</v>
      </c>
      <c r="CH138" s="14">
        <f t="shared" si="90"/>
        <v>0</v>
      </c>
      <c r="CI138" s="14">
        <f t="shared" si="90"/>
        <v>0</v>
      </c>
      <c r="CJ138" s="14">
        <f t="shared" si="90"/>
        <v>0</v>
      </c>
      <c r="CK138" s="14">
        <f t="shared" si="90"/>
        <v>0</v>
      </c>
      <c r="CL138" s="14">
        <f t="shared" si="90"/>
        <v>0</v>
      </c>
      <c r="CM138" s="14">
        <f t="shared" si="90"/>
        <v>0</v>
      </c>
      <c r="CN138" s="14">
        <f t="shared" si="91"/>
        <v>0</v>
      </c>
      <c r="CO138" s="14">
        <f t="shared" si="91"/>
        <v>0</v>
      </c>
      <c r="CP138" s="14">
        <f t="shared" si="91"/>
        <v>0</v>
      </c>
      <c r="CQ138" s="14">
        <f t="shared" si="91"/>
        <v>0</v>
      </c>
      <c r="CR138" s="14">
        <f t="shared" si="91"/>
        <v>0</v>
      </c>
      <c r="CS138" s="14">
        <f t="shared" si="91"/>
        <v>0</v>
      </c>
      <c r="CT138" s="14">
        <f t="shared" si="91"/>
        <v>0</v>
      </c>
      <c r="CU138" s="14">
        <f t="shared" si="91"/>
        <v>0</v>
      </c>
      <c r="CV138" s="14">
        <f t="shared" si="91"/>
        <v>0</v>
      </c>
      <c r="CW138" s="14">
        <f t="shared" si="91"/>
        <v>0</v>
      </c>
      <c r="CX138" s="14">
        <f t="shared" si="91"/>
        <v>0</v>
      </c>
      <c r="CY138" s="14">
        <f t="shared" si="91"/>
        <v>0</v>
      </c>
      <c r="CZ138" s="14">
        <f t="shared" si="91"/>
        <v>0</v>
      </c>
      <c r="DA138" s="14">
        <f t="shared" si="91"/>
        <v>0</v>
      </c>
      <c r="DB138" s="14">
        <f t="shared" si="91"/>
        <v>0</v>
      </c>
      <c r="DC138" s="14">
        <f t="shared" si="91"/>
        <v>0</v>
      </c>
      <c r="DD138" s="14">
        <f t="shared" si="92"/>
        <v>0</v>
      </c>
      <c r="DE138" s="14">
        <f t="shared" si="92"/>
        <v>0</v>
      </c>
      <c r="DF138" s="14">
        <f t="shared" si="92"/>
        <v>0</v>
      </c>
      <c r="DG138" s="14">
        <f t="shared" si="92"/>
        <v>0</v>
      </c>
      <c r="DH138" s="14">
        <f t="shared" si="92"/>
        <v>0</v>
      </c>
      <c r="DI138" s="14">
        <f t="shared" si="92"/>
        <v>0</v>
      </c>
      <c r="DJ138" s="14">
        <f t="shared" si="92"/>
        <v>0</v>
      </c>
      <c r="DK138" s="14">
        <f t="shared" si="92"/>
        <v>0</v>
      </c>
      <c r="DL138" s="14">
        <f t="shared" si="92"/>
        <v>0</v>
      </c>
      <c r="DM138" s="14">
        <f t="shared" si="92"/>
        <v>0</v>
      </c>
      <c r="DN138" s="14">
        <f t="shared" si="92"/>
        <v>0</v>
      </c>
      <c r="DO138" s="14">
        <f t="shared" si="92"/>
        <v>0</v>
      </c>
      <c r="DP138" s="14">
        <f t="shared" si="92"/>
        <v>0</v>
      </c>
      <c r="DQ138" s="14">
        <f t="shared" si="92"/>
        <v>0</v>
      </c>
      <c r="DR138" s="14">
        <f t="shared" si="92"/>
        <v>0</v>
      </c>
      <c r="DS138" s="14">
        <f t="shared" si="92"/>
        <v>0</v>
      </c>
      <c r="DT138" s="14">
        <f t="shared" si="93"/>
        <v>0</v>
      </c>
      <c r="DU138" s="14">
        <f t="shared" si="93"/>
        <v>0</v>
      </c>
      <c r="DV138" s="14">
        <f t="shared" si="93"/>
        <v>0</v>
      </c>
      <c r="DW138" s="14">
        <f t="shared" si="93"/>
        <v>0</v>
      </c>
      <c r="DX138" s="14">
        <f t="shared" si="93"/>
        <v>0</v>
      </c>
      <c r="DY138" s="14">
        <f t="shared" si="93"/>
        <v>0</v>
      </c>
      <c r="DZ138" s="14">
        <f t="shared" si="97"/>
        <v>1</v>
      </c>
    </row>
    <row r="139" spans="1:130">
      <c r="A139" s="18">
        <v>9</v>
      </c>
      <c r="B139" s="15">
        <f t="shared" si="94"/>
        <v>1</v>
      </c>
      <c r="C139" s="18">
        <v>2009</v>
      </c>
      <c r="D139" s="25">
        <f t="shared" si="98"/>
        <v>0</v>
      </c>
      <c r="E139" s="25">
        <f t="shared" si="99"/>
        <v>0</v>
      </c>
      <c r="F139" s="25">
        <f t="shared" si="100"/>
        <v>0</v>
      </c>
      <c r="G139" s="25">
        <f t="shared" si="101"/>
        <v>0</v>
      </c>
      <c r="H139" s="25">
        <f t="shared" si="102"/>
        <v>0</v>
      </c>
      <c r="I139" s="25">
        <f t="shared" si="103"/>
        <v>0</v>
      </c>
      <c r="J139" s="25">
        <f t="shared" si="104"/>
        <v>0.25</v>
      </c>
      <c r="K139" s="25">
        <f t="shared" ref="K139:K157" si="105">VLOOKUP($C$73,$D$3:$K$63,$A$69,0)*(B132-B131)</f>
        <v>1</v>
      </c>
      <c r="L139" s="25">
        <f>VLOOKUP($C$74,$D$3:$K$63,$A$69,0)*(B131-B130)</f>
        <v>2.25</v>
      </c>
      <c r="M139" s="25">
        <f>VLOOKUP($C$75,$D$3:$K$63,$A$69,0)*B130</f>
        <v>0</v>
      </c>
      <c r="N139" s="25"/>
      <c r="O139" s="25"/>
      <c r="P139" s="25"/>
      <c r="Q139" s="25"/>
      <c r="R139" s="25"/>
      <c r="S139" s="25"/>
      <c r="T139" s="25"/>
      <c r="U139" s="25"/>
      <c r="V139" s="25"/>
      <c r="W139" s="25"/>
      <c r="X139" s="25"/>
      <c r="Y139" s="25"/>
      <c r="Z139" s="25"/>
      <c r="AA139" s="25"/>
      <c r="AB139" s="25"/>
      <c r="AC139" s="25"/>
      <c r="AD139" s="25"/>
      <c r="AE139" s="25"/>
      <c r="AF139" s="25"/>
      <c r="AG139" s="25"/>
      <c r="AH139" s="25"/>
      <c r="AI139" s="25"/>
      <c r="AJ139" s="25"/>
      <c r="AK139" s="25"/>
      <c r="AL139" s="25"/>
      <c r="AM139" s="25"/>
      <c r="AN139" s="25"/>
      <c r="AO139" s="25"/>
      <c r="AP139" s="25"/>
      <c r="AQ139" s="25"/>
      <c r="AR139" s="25"/>
      <c r="AS139" s="25"/>
      <c r="AT139" s="25"/>
      <c r="AU139" s="25"/>
      <c r="AV139" s="25"/>
      <c r="AW139" s="25"/>
      <c r="AX139" s="25"/>
      <c r="AY139" s="25"/>
      <c r="AZ139" s="25"/>
      <c r="BA139" s="25"/>
      <c r="BB139" s="25"/>
      <c r="BC139" s="25"/>
      <c r="BD139" s="25"/>
      <c r="BE139" s="25"/>
      <c r="BF139" s="25"/>
      <c r="BG139" s="25"/>
      <c r="BH139" s="25"/>
      <c r="BI139" s="25"/>
      <c r="BJ139" s="25"/>
      <c r="BK139" s="25"/>
      <c r="BL139" s="25"/>
      <c r="BM139" s="21">
        <f t="shared" si="95"/>
        <v>3.5</v>
      </c>
      <c r="BP139" s="18">
        <v>2009</v>
      </c>
      <c r="BQ139" s="14">
        <f t="shared" si="96"/>
        <v>0</v>
      </c>
      <c r="BR139" s="14">
        <f t="shared" si="89"/>
        <v>0</v>
      </c>
      <c r="BS139" s="14">
        <f t="shared" si="89"/>
        <v>0</v>
      </c>
      <c r="BT139" s="14">
        <f t="shared" si="89"/>
        <v>0</v>
      </c>
      <c r="BU139" s="14">
        <f t="shared" si="89"/>
        <v>0</v>
      </c>
      <c r="BV139" s="14">
        <f t="shared" si="89"/>
        <v>0</v>
      </c>
      <c r="BW139" s="14">
        <f t="shared" si="89"/>
        <v>7.1428571428571425E-2</v>
      </c>
      <c r="BX139" s="14">
        <f t="shared" si="89"/>
        <v>0.2857142857142857</v>
      </c>
      <c r="BY139" s="14">
        <f t="shared" si="89"/>
        <v>0.6428571428571429</v>
      </c>
      <c r="BZ139" s="14">
        <f t="shared" si="89"/>
        <v>0</v>
      </c>
      <c r="CA139" s="14">
        <f t="shared" si="89"/>
        <v>0</v>
      </c>
      <c r="CB139" s="14">
        <f t="shared" si="89"/>
        <v>0</v>
      </c>
      <c r="CC139" s="14">
        <f t="shared" si="89"/>
        <v>0</v>
      </c>
      <c r="CD139" s="14">
        <f t="shared" si="89"/>
        <v>0</v>
      </c>
      <c r="CE139" s="14">
        <f t="shared" si="89"/>
        <v>0</v>
      </c>
      <c r="CF139" s="14">
        <f t="shared" si="89"/>
        <v>0</v>
      </c>
      <c r="CG139" s="14">
        <f t="shared" si="89"/>
        <v>0</v>
      </c>
      <c r="CH139" s="14">
        <f t="shared" si="90"/>
        <v>0</v>
      </c>
      <c r="CI139" s="14">
        <f t="shared" si="90"/>
        <v>0</v>
      </c>
      <c r="CJ139" s="14">
        <f t="shared" si="90"/>
        <v>0</v>
      </c>
      <c r="CK139" s="14">
        <f t="shared" si="90"/>
        <v>0</v>
      </c>
      <c r="CL139" s="14">
        <f t="shared" si="90"/>
        <v>0</v>
      </c>
      <c r="CM139" s="14">
        <f t="shared" si="90"/>
        <v>0</v>
      </c>
      <c r="CN139" s="14">
        <f t="shared" si="91"/>
        <v>0</v>
      </c>
      <c r="CO139" s="14">
        <f t="shared" si="91"/>
        <v>0</v>
      </c>
      <c r="CP139" s="14">
        <f t="shared" si="91"/>
        <v>0</v>
      </c>
      <c r="CQ139" s="14">
        <f t="shared" si="91"/>
        <v>0</v>
      </c>
      <c r="CR139" s="14">
        <f t="shared" si="91"/>
        <v>0</v>
      </c>
      <c r="CS139" s="14">
        <f t="shared" si="91"/>
        <v>0</v>
      </c>
      <c r="CT139" s="14">
        <f t="shared" si="91"/>
        <v>0</v>
      </c>
      <c r="CU139" s="14">
        <f t="shared" si="91"/>
        <v>0</v>
      </c>
      <c r="CV139" s="14">
        <f t="shared" si="91"/>
        <v>0</v>
      </c>
      <c r="CW139" s="14">
        <f t="shared" si="91"/>
        <v>0</v>
      </c>
      <c r="CX139" s="14">
        <f t="shared" si="91"/>
        <v>0</v>
      </c>
      <c r="CY139" s="14">
        <f t="shared" si="91"/>
        <v>0</v>
      </c>
      <c r="CZ139" s="14">
        <f t="shared" si="91"/>
        <v>0</v>
      </c>
      <c r="DA139" s="14">
        <f t="shared" si="91"/>
        <v>0</v>
      </c>
      <c r="DB139" s="14">
        <f t="shared" si="91"/>
        <v>0</v>
      </c>
      <c r="DC139" s="14">
        <f t="shared" si="91"/>
        <v>0</v>
      </c>
      <c r="DD139" s="14">
        <f t="shared" si="92"/>
        <v>0</v>
      </c>
      <c r="DE139" s="14">
        <f t="shared" si="92"/>
        <v>0</v>
      </c>
      <c r="DF139" s="14">
        <f t="shared" si="92"/>
        <v>0</v>
      </c>
      <c r="DG139" s="14">
        <f t="shared" si="92"/>
        <v>0</v>
      </c>
      <c r="DH139" s="14">
        <f t="shared" si="92"/>
        <v>0</v>
      </c>
      <c r="DI139" s="14">
        <f t="shared" si="92"/>
        <v>0</v>
      </c>
      <c r="DJ139" s="14">
        <f t="shared" si="92"/>
        <v>0</v>
      </c>
      <c r="DK139" s="14">
        <f t="shared" si="92"/>
        <v>0</v>
      </c>
      <c r="DL139" s="14">
        <f t="shared" si="92"/>
        <v>0</v>
      </c>
      <c r="DM139" s="14">
        <f t="shared" si="92"/>
        <v>0</v>
      </c>
      <c r="DN139" s="14">
        <f t="shared" si="92"/>
        <v>0</v>
      </c>
      <c r="DO139" s="14">
        <f t="shared" si="92"/>
        <v>0</v>
      </c>
      <c r="DP139" s="14">
        <f t="shared" si="92"/>
        <v>0</v>
      </c>
      <c r="DQ139" s="14">
        <f t="shared" si="92"/>
        <v>0</v>
      </c>
      <c r="DR139" s="14">
        <f t="shared" si="92"/>
        <v>0</v>
      </c>
      <c r="DS139" s="14">
        <f t="shared" si="92"/>
        <v>0</v>
      </c>
      <c r="DT139" s="14">
        <f t="shared" si="93"/>
        <v>0</v>
      </c>
      <c r="DU139" s="14">
        <f t="shared" si="93"/>
        <v>0</v>
      </c>
      <c r="DV139" s="14">
        <f t="shared" si="93"/>
        <v>0</v>
      </c>
      <c r="DW139" s="14">
        <f t="shared" si="93"/>
        <v>0</v>
      </c>
      <c r="DX139" s="14">
        <f t="shared" si="93"/>
        <v>0</v>
      </c>
      <c r="DY139" s="14">
        <f t="shared" si="93"/>
        <v>0</v>
      </c>
      <c r="DZ139" s="14">
        <f t="shared" si="97"/>
        <v>1</v>
      </c>
    </row>
    <row r="140" spans="1:130">
      <c r="A140" s="18">
        <v>10</v>
      </c>
      <c r="B140" s="15">
        <f t="shared" si="94"/>
        <v>1</v>
      </c>
      <c r="C140" s="18">
        <v>2010</v>
      </c>
      <c r="D140" s="25">
        <f t="shared" si="98"/>
        <v>0</v>
      </c>
      <c r="E140" s="25">
        <f t="shared" si="99"/>
        <v>0</v>
      </c>
      <c r="F140" s="25">
        <f t="shared" si="100"/>
        <v>0</v>
      </c>
      <c r="G140" s="25">
        <f t="shared" si="101"/>
        <v>0</v>
      </c>
      <c r="H140" s="25">
        <f t="shared" si="102"/>
        <v>0</v>
      </c>
      <c r="I140" s="25">
        <f t="shared" si="103"/>
        <v>0</v>
      </c>
      <c r="J140" s="25">
        <f t="shared" si="104"/>
        <v>0.25</v>
      </c>
      <c r="K140" s="25">
        <f t="shared" si="105"/>
        <v>1</v>
      </c>
      <c r="L140" s="25">
        <f t="shared" ref="L140:L158" si="106">VLOOKUP($C$74,$D$3:$K$63,$A$69,0)*(B132-B131)</f>
        <v>2.25</v>
      </c>
      <c r="M140" s="25">
        <f>VLOOKUP($C$75,$D$3:$K$63,$A$69,0)*(B131-B130)</f>
        <v>6.375</v>
      </c>
      <c r="N140" s="25">
        <f>VLOOKUP($C$76,$D$3:$K$63,$A$69,0)*B130</f>
        <v>0</v>
      </c>
      <c r="O140" s="25"/>
      <c r="P140" s="25"/>
      <c r="Q140" s="25"/>
      <c r="R140" s="25"/>
      <c r="S140" s="25"/>
      <c r="T140" s="25"/>
      <c r="U140" s="25"/>
      <c r="V140" s="25"/>
      <c r="W140" s="25"/>
      <c r="X140" s="25"/>
      <c r="Y140" s="25"/>
      <c r="Z140" s="25"/>
      <c r="AA140" s="25"/>
      <c r="AB140" s="25"/>
      <c r="AC140" s="25"/>
      <c r="AD140" s="25"/>
      <c r="AE140" s="25"/>
      <c r="AF140" s="25"/>
      <c r="AG140" s="25"/>
      <c r="AH140" s="25"/>
      <c r="AI140" s="25"/>
      <c r="AJ140" s="25"/>
      <c r="AK140" s="25"/>
      <c r="AL140" s="25"/>
      <c r="AM140" s="25"/>
      <c r="AN140" s="25"/>
      <c r="AO140" s="25"/>
      <c r="AP140" s="25"/>
      <c r="AQ140" s="25"/>
      <c r="AR140" s="25"/>
      <c r="AS140" s="25"/>
      <c r="AT140" s="25"/>
      <c r="AU140" s="25"/>
      <c r="AV140" s="25"/>
      <c r="AW140" s="25"/>
      <c r="AX140" s="25"/>
      <c r="AY140" s="25"/>
      <c r="AZ140" s="25"/>
      <c r="BA140" s="25"/>
      <c r="BB140" s="25"/>
      <c r="BC140" s="25"/>
      <c r="BD140" s="25"/>
      <c r="BE140" s="25"/>
      <c r="BF140" s="25"/>
      <c r="BG140" s="25"/>
      <c r="BH140" s="25"/>
      <c r="BI140" s="25"/>
      <c r="BJ140" s="25"/>
      <c r="BK140" s="25"/>
      <c r="BL140" s="25"/>
      <c r="BM140" s="21">
        <f t="shared" si="95"/>
        <v>9.875</v>
      </c>
      <c r="BP140" s="18">
        <v>2010</v>
      </c>
      <c r="BQ140" s="14">
        <f t="shared" si="96"/>
        <v>0</v>
      </c>
      <c r="BR140" s="14">
        <f t="shared" si="89"/>
        <v>0</v>
      </c>
      <c r="BS140" s="14">
        <f t="shared" si="89"/>
        <v>0</v>
      </c>
      <c r="BT140" s="14">
        <f t="shared" si="89"/>
        <v>0</v>
      </c>
      <c r="BU140" s="14">
        <f t="shared" si="89"/>
        <v>0</v>
      </c>
      <c r="BV140" s="14">
        <f t="shared" si="89"/>
        <v>0</v>
      </c>
      <c r="BW140" s="14">
        <f t="shared" si="89"/>
        <v>2.5316455696202531E-2</v>
      </c>
      <c r="BX140" s="14">
        <f t="shared" si="89"/>
        <v>0.10126582278481013</v>
      </c>
      <c r="BY140" s="14">
        <f t="shared" si="89"/>
        <v>0.22784810126582278</v>
      </c>
      <c r="BZ140" s="14">
        <f t="shared" si="89"/>
        <v>0.64556962025316456</v>
      </c>
      <c r="CA140" s="14">
        <f t="shared" si="89"/>
        <v>0</v>
      </c>
      <c r="CB140" s="14">
        <f t="shared" si="89"/>
        <v>0</v>
      </c>
      <c r="CC140" s="14">
        <f t="shared" si="89"/>
        <v>0</v>
      </c>
      <c r="CD140" s="14">
        <f t="shared" si="89"/>
        <v>0</v>
      </c>
      <c r="CE140" s="14">
        <f t="shared" si="89"/>
        <v>0</v>
      </c>
      <c r="CF140" s="14">
        <f t="shared" si="89"/>
        <v>0</v>
      </c>
      <c r="CG140" s="14">
        <f t="shared" si="89"/>
        <v>0</v>
      </c>
      <c r="CH140" s="14">
        <f t="shared" si="90"/>
        <v>0</v>
      </c>
      <c r="CI140" s="14">
        <f t="shared" si="90"/>
        <v>0</v>
      </c>
      <c r="CJ140" s="14">
        <f t="shared" si="90"/>
        <v>0</v>
      </c>
      <c r="CK140" s="14">
        <f t="shared" si="90"/>
        <v>0</v>
      </c>
      <c r="CL140" s="14">
        <f t="shared" si="90"/>
        <v>0</v>
      </c>
      <c r="CM140" s="14">
        <f t="shared" si="90"/>
        <v>0</v>
      </c>
      <c r="CN140" s="14">
        <f t="shared" si="91"/>
        <v>0</v>
      </c>
      <c r="CO140" s="14">
        <f t="shared" si="91"/>
        <v>0</v>
      </c>
      <c r="CP140" s="14">
        <f t="shared" si="91"/>
        <v>0</v>
      </c>
      <c r="CQ140" s="14">
        <f t="shared" si="91"/>
        <v>0</v>
      </c>
      <c r="CR140" s="14">
        <f t="shared" si="91"/>
        <v>0</v>
      </c>
      <c r="CS140" s="14">
        <f t="shared" si="91"/>
        <v>0</v>
      </c>
      <c r="CT140" s="14">
        <f t="shared" si="91"/>
        <v>0</v>
      </c>
      <c r="CU140" s="14">
        <f t="shared" si="91"/>
        <v>0</v>
      </c>
      <c r="CV140" s="14">
        <f t="shared" si="91"/>
        <v>0</v>
      </c>
      <c r="CW140" s="14">
        <f t="shared" si="91"/>
        <v>0</v>
      </c>
      <c r="CX140" s="14">
        <f t="shared" si="91"/>
        <v>0</v>
      </c>
      <c r="CY140" s="14">
        <f t="shared" si="91"/>
        <v>0</v>
      </c>
      <c r="CZ140" s="14">
        <f t="shared" si="91"/>
        <v>0</v>
      </c>
      <c r="DA140" s="14">
        <f t="shared" si="91"/>
        <v>0</v>
      </c>
      <c r="DB140" s="14">
        <f t="shared" si="91"/>
        <v>0</v>
      </c>
      <c r="DC140" s="14">
        <f t="shared" si="91"/>
        <v>0</v>
      </c>
      <c r="DD140" s="14">
        <f t="shared" si="92"/>
        <v>0</v>
      </c>
      <c r="DE140" s="14">
        <f t="shared" si="92"/>
        <v>0</v>
      </c>
      <c r="DF140" s="14">
        <f t="shared" si="92"/>
        <v>0</v>
      </c>
      <c r="DG140" s="14">
        <f t="shared" si="92"/>
        <v>0</v>
      </c>
      <c r="DH140" s="14">
        <f t="shared" si="92"/>
        <v>0</v>
      </c>
      <c r="DI140" s="14">
        <f t="shared" si="92"/>
        <v>0</v>
      </c>
      <c r="DJ140" s="14">
        <f t="shared" si="92"/>
        <v>0</v>
      </c>
      <c r="DK140" s="14">
        <f t="shared" si="92"/>
        <v>0</v>
      </c>
      <c r="DL140" s="14">
        <f t="shared" si="92"/>
        <v>0</v>
      </c>
      <c r="DM140" s="14">
        <f t="shared" si="92"/>
        <v>0</v>
      </c>
      <c r="DN140" s="14">
        <f t="shared" si="92"/>
        <v>0</v>
      </c>
      <c r="DO140" s="14">
        <f t="shared" si="92"/>
        <v>0</v>
      </c>
      <c r="DP140" s="14">
        <f t="shared" si="92"/>
        <v>0</v>
      </c>
      <c r="DQ140" s="14">
        <f t="shared" si="92"/>
        <v>0</v>
      </c>
      <c r="DR140" s="14">
        <f t="shared" si="92"/>
        <v>0</v>
      </c>
      <c r="DS140" s="14">
        <f t="shared" si="92"/>
        <v>0</v>
      </c>
      <c r="DT140" s="14">
        <f t="shared" si="93"/>
        <v>0</v>
      </c>
      <c r="DU140" s="14">
        <f t="shared" si="93"/>
        <v>0</v>
      </c>
      <c r="DV140" s="14">
        <f t="shared" si="93"/>
        <v>0</v>
      </c>
      <c r="DW140" s="14">
        <f t="shared" si="93"/>
        <v>0</v>
      </c>
      <c r="DX140" s="14">
        <f t="shared" si="93"/>
        <v>0</v>
      </c>
      <c r="DY140" s="14">
        <f t="shared" si="93"/>
        <v>0</v>
      </c>
      <c r="DZ140" s="14">
        <f t="shared" si="97"/>
        <v>1</v>
      </c>
    </row>
    <row r="141" spans="1:130">
      <c r="A141" s="18">
        <v>11</v>
      </c>
      <c r="B141" s="15">
        <f t="shared" si="94"/>
        <v>1</v>
      </c>
      <c r="C141" s="18">
        <v>2011</v>
      </c>
      <c r="D141" s="25">
        <f t="shared" si="98"/>
        <v>0</v>
      </c>
      <c r="E141" s="25">
        <f t="shared" si="99"/>
        <v>0</v>
      </c>
      <c r="F141" s="25">
        <f t="shared" si="100"/>
        <v>0</v>
      </c>
      <c r="G141" s="25">
        <f t="shared" si="101"/>
        <v>0</v>
      </c>
      <c r="H141" s="25">
        <f t="shared" si="102"/>
        <v>0</v>
      </c>
      <c r="I141" s="25">
        <f t="shared" si="103"/>
        <v>0</v>
      </c>
      <c r="J141" s="25">
        <f t="shared" si="104"/>
        <v>0.25</v>
      </c>
      <c r="K141" s="25">
        <f t="shared" si="105"/>
        <v>1</v>
      </c>
      <c r="L141" s="25">
        <f t="shared" si="106"/>
        <v>2.25</v>
      </c>
      <c r="M141" s="25">
        <f t="shared" ref="M141:M159" si="107">VLOOKUP($C$75,$D$3:$K$63,$A$69,0)*(B132-B131)</f>
        <v>6.375</v>
      </c>
      <c r="N141" s="25">
        <f>VLOOKUP($C$76,$D$3:$K$63,$A$69,0)*(B131-B130)</f>
        <v>0.75</v>
      </c>
      <c r="O141" s="25">
        <f>VLOOKUP($C$77,$D$3:$K$63,$A$69,0)*B130</f>
        <v>0</v>
      </c>
      <c r="P141" s="25"/>
      <c r="Q141" s="25"/>
      <c r="R141" s="25"/>
      <c r="S141" s="25"/>
      <c r="T141" s="25"/>
      <c r="U141" s="25"/>
      <c r="V141" s="25"/>
      <c r="W141" s="25"/>
      <c r="X141" s="25"/>
      <c r="Y141" s="25"/>
      <c r="Z141" s="25"/>
      <c r="AA141" s="25"/>
      <c r="AB141" s="25"/>
      <c r="AC141" s="25"/>
      <c r="AD141" s="25"/>
      <c r="AE141" s="25"/>
      <c r="AF141" s="25"/>
      <c r="AG141" s="25"/>
      <c r="AH141" s="25"/>
      <c r="AI141" s="25"/>
      <c r="AJ141" s="25"/>
      <c r="AK141" s="25"/>
      <c r="AL141" s="25"/>
      <c r="AM141" s="25"/>
      <c r="AN141" s="25"/>
      <c r="AO141" s="25"/>
      <c r="AP141" s="25"/>
      <c r="AQ141" s="25"/>
      <c r="AR141" s="25"/>
      <c r="AS141" s="25"/>
      <c r="AT141" s="25"/>
      <c r="AU141" s="25"/>
      <c r="AV141" s="25"/>
      <c r="AW141" s="25"/>
      <c r="AX141" s="25"/>
      <c r="AY141" s="25"/>
      <c r="AZ141" s="25"/>
      <c r="BA141" s="25"/>
      <c r="BB141" s="25"/>
      <c r="BC141" s="25"/>
      <c r="BD141" s="25"/>
      <c r="BE141" s="25"/>
      <c r="BF141" s="25"/>
      <c r="BG141" s="25"/>
      <c r="BH141" s="25"/>
      <c r="BI141" s="25"/>
      <c r="BJ141" s="25"/>
      <c r="BK141" s="25"/>
      <c r="BL141" s="25"/>
      <c r="BM141" s="21">
        <f t="shared" si="95"/>
        <v>10.625</v>
      </c>
      <c r="BP141" s="18">
        <v>2011</v>
      </c>
      <c r="BQ141" s="14">
        <f t="shared" si="96"/>
        <v>0</v>
      </c>
      <c r="BR141" s="14">
        <f t="shared" si="89"/>
        <v>0</v>
      </c>
      <c r="BS141" s="14">
        <f t="shared" si="89"/>
        <v>0</v>
      </c>
      <c r="BT141" s="14">
        <f t="shared" si="89"/>
        <v>0</v>
      </c>
      <c r="BU141" s="14">
        <f t="shared" si="89"/>
        <v>0</v>
      </c>
      <c r="BV141" s="14">
        <f t="shared" si="89"/>
        <v>0</v>
      </c>
      <c r="BW141" s="14">
        <f t="shared" si="89"/>
        <v>2.3529411764705882E-2</v>
      </c>
      <c r="BX141" s="14">
        <f t="shared" si="89"/>
        <v>9.4117647058823528E-2</v>
      </c>
      <c r="BY141" s="14">
        <f t="shared" si="89"/>
        <v>0.21176470588235294</v>
      </c>
      <c r="BZ141" s="14">
        <f t="shared" si="89"/>
        <v>0.6</v>
      </c>
      <c r="CA141" s="14">
        <f t="shared" si="89"/>
        <v>7.0588235294117646E-2</v>
      </c>
      <c r="CB141" s="14">
        <f t="shared" si="89"/>
        <v>0</v>
      </c>
      <c r="CC141" s="14">
        <f t="shared" si="89"/>
        <v>0</v>
      </c>
      <c r="CD141" s="14">
        <f t="shared" si="89"/>
        <v>0</v>
      </c>
      <c r="CE141" s="14">
        <f t="shared" si="89"/>
        <v>0</v>
      </c>
      <c r="CF141" s="14">
        <f t="shared" si="89"/>
        <v>0</v>
      </c>
      <c r="CG141" s="14">
        <f t="shared" si="89"/>
        <v>0</v>
      </c>
      <c r="CH141" s="14">
        <f t="shared" si="90"/>
        <v>0</v>
      </c>
      <c r="CI141" s="14">
        <f t="shared" si="90"/>
        <v>0</v>
      </c>
      <c r="CJ141" s="14">
        <f t="shared" si="90"/>
        <v>0</v>
      </c>
      <c r="CK141" s="14">
        <f t="shared" si="90"/>
        <v>0</v>
      </c>
      <c r="CL141" s="14">
        <f t="shared" si="90"/>
        <v>0</v>
      </c>
      <c r="CM141" s="14">
        <f t="shared" si="90"/>
        <v>0</v>
      </c>
      <c r="CN141" s="14">
        <f t="shared" si="91"/>
        <v>0</v>
      </c>
      <c r="CO141" s="14">
        <f t="shared" si="91"/>
        <v>0</v>
      </c>
      <c r="CP141" s="14">
        <f t="shared" si="91"/>
        <v>0</v>
      </c>
      <c r="CQ141" s="14">
        <f t="shared" si="91"/>
        <v>0</v>
      </c>
      <c r="CR141" s="14">
        <f t="shared" si="91"/>
        <v>0</v>
      </c>
      <c r="CS141" s="14">
        <f t="shared" si="91"/>
        <v>0</v>
      </c>
      <c r="CT141" s="14">
        <f t="shared" si="91"/>
        <v>0</v>
      </c>
      <c r="CU141" s="14">
        <f t="shared" si="91"/>
        <v>0</v>
      </c>
      <c r="CV141" s="14">
        <f t="shared" si="91"/>
        <v>0</v>
      </c>
      <c r="CW141" s="14">
        <f t="shared" si="91"/>
        <v>0</v>
      </c>
      <c r="CX141" s="14">
        <f t="shared" si="91"/>
        <v>0</v>
      </c>
      <c r="CY141" s="14">
        <f t="shared" si="91"/>
        <v>0</v>
      </c>
      <c r="CZ141" s="14">
        <f t="shared" si="91"/>
        <v>0</v>
      </c>
      <c r="DA141" s="14">
        <f t="shared" si="91"/>
        <v>0</v>
      </c>
      <c r="DB141" s="14">
        <f t="shared" si="91"/>
        <v>0</v>
      </c>
      <c r="DC141" s="14">
        <f t="shared" si="91"/>
        <v>0</v>
      </c>
      <c r="DD141" s="14">
        <f t="shared" si="92"/>
        <v>0</v>
      </c>
      <c r="DE141" s="14">
        <f t="shared" si="92"/>
        <v>0</v>
      </c>
      <c r="DF141" s="14">
        <f t="shared" si="92"/>
        <v>0</v>
      </c>
      <c r="DG141" s="14">
        <f t="shared" si="92"/>
        <v>0</v>
      </c>
      <c r="DH141" s="14">
        <f t="shared" si="92"/>
        <v>0</v>
      </c>
      <c r="DI141" s="14">
        <f t="shared" si="92"/>
        <v>0</v>
      </c>
      <c r="DJ141" s="14">
        <f t="shared" si="92"/>
        <v>0</v>
      </c>
      <c r="DK141" s="14">
        <f t="shared" si="92"/>
        <v>0</v>
      </c>
      <c r="DL141" s="14">
        <f t="shared" si="92"/>
        <v>0</v>
      </c>
      <c r="DM141" s="14">
        <f t="shared" si="92"/>
        <v>0</v>
      </c>
      <c r="DN141" s="14">
        <f t="shared" si="92"/>
        <v>0</v>
      </c>
      <c r="DO141" s="14">
        <f t="shared" si="92"/>
        <v>0</v>
      </c>
      <c r="DP141" s="14">
        <f t="shared" si="92"/>
        <v>0</v>
      </c>
      <c r="DQ141" s="14">
        <f t="shared" si="92"/>
        <v>0</v>
      </c>
      <c r="DR141" s="14">
        <f t="shared" si="92"/>
        <v>0</v>
      </c>
      <c r="DS141" s="14">
        <f t="shared" si="92"/>
        <v>0</v>
      </c>
      <c r="DT141" s="14">
        <f t="shared" si="93"/>
        <v>0</v>
      </c>
      <c r="DU141" s="14">
        <f t="shared" si="93"/>
        <v>0</v>
      </c>
      <c r="DV141" s="14">
        <f t="shared" si="93"/>
        <v>0</v>
      </c>
      <c r="DW141" s="14">
        <f t="shared" si="93"/>
        <v>0</v>
      </c>
      <c r="DX141" s="14">
        <f t="shared" si="93"/>
        <v>0</v>
      </c>
      <c r="DY141" s="14">
        <f t="shared" si="93"/>
        <v>0</v>
      </c>
      <c r="DZ141" s="14">
        <f t="shared" si="97"/>
        <v>1</v>
      </c>
    </row>
    <row r="142" spans="1:130">
      <c r="A142" s="18">
        <v>12</v>
      </c>
      <c r="B142" s="15">
        <f t="shared" si="94"/>
        <v>1</v>
      </c>
      <c r="C142" s="18">
        <v>2012</v>
      </c>
      <c r="D142" s="25">
        <f t="shared" si="98"/>
        <v>0</v>
      </c>
      <c r="E142" s="25">
        <f t="shared" si="99"/>
        <v>0</v>
      </c>
      <c r="F142" s="25">
        <f t="shared" si="100"/>
        <v>0</v>
      </c>
      <c r="G142" s="25">
        <f t="shared" si="101"/>
        <v>0</v>
      </c>
      <c r="H142" s="25">
        <f t="shared" si="102"/>
        <v>0</v>
      </c>
      <c r="I142" s="25">
        <f t="shared" si="103"/>
        <v>0</v>
      </c>
      <c r="J142" s="25">
        <f t="shared" si="104"/>
        <v>0.25</v>
      </c>
      <c r="K142" s="25">
        <f t="shared" si="105"/>
        <v>1</v>
      </c>
      <c r="L142" s="25">
        <f t="shared" si="106"/>
        <v>2.25</v>
      </c>
      <c r="M142" s="25">
        <f t="shared" si="107"/>
        <v>6.375</v>
      </c>
      <c r="N142" s="25">
        <f t="shared" ref="N142:N160" si="108">VLOOKUP($C$76,$D$3:$K$63,$A$69,0)*(B132-B131)</f>
        <v>0.75</v>
      </c>
      <c r="O142" s="25">
        <f>VLOOKUP($C$77,$D$3:$K$63,$A$69,0)*(B131-B130)</f>
        <v>6</v>
      </c>
      <c r="P142" s="25">
        <f>VLOOKUP($C$78,$D$3:$K$63,$A$69,0)*B130</f>
        <v>0</v>
      </c>
      <c r="Q142" s="25"/>
      <c r="R142" s="25"/>
      <c r="S142" s="25"/>
      <c r="T142" s="25"/>
      <c r="U142" s="25"/>
      <c r="V142" s="25"/>
      <c r="W142" s="25"/>
      <c r="X142" s="25"/>
      <c r="Y142" s="25"/>
      <c r="Z142" s="25"/>
      <c r="AA142" s="25"/>
      <c r="AB142" s="25"/>
      <c r="AC142" s="25"/>
      <c r="AD142" s="25"/>
      <c r="AE142" s="25"/>
      <c r="AF142" s="25"/>
      <c r="AG142" s="25"/>
      <c r="AH142" s="25"/>
      <c r="AI142" s="25"/>
      <c r="AJ142" s="25"/>
      <c r="AK142" s="25"/>
      <c r="AL142" s="25"/>
      <c r="AM142" s="25"/>
      <c r="AN142" s="25"/>
      <c r="AO142" s="25"/>
      <c r="AP142" s="25"/>
      <c r="AQ142" s="25"/>
      <c r="AR142" s="25"/>
      <c r="AS142" s="25"/>
      <c r="AT142" s="25"/>
      <c r="AU142" s="25"/>
      <c r="AV142" s="25"/>
      <c r="AW142" s="25"/>
      <c r="AX142" s="25"/>
      <c r="AY142" s="25"/>
      <c r="AZ142" s="25"/>
      <c r="BA142" s="25"/>
      <c r="BB142" s="25"/>
      <c r="BC142" s="25"/>
      <c r="BD142" s="25"/>
      <c r="BE142" s="25"/>
      <c r="BF142" s="25"/>
      <c r="BG142" s="25"/>
      <c r="BH142" s="25"/>
      <c r="BI142" s="25"/>
      <c r="BJ142" s="25"/>
      <c r="BK142" s="25"/>
      <c r="BL142" s="25"/>
      <c r="BM142" s="21">
        <f t="shared" si="95"/>
        <v>16.625</v>
      </c>
      <c r="BP142" s="18">
        <v>2012</v>
      </c>
      <c r="BQ142" s="14">
        <f t="shared" si="96"/>
        <v>0</v>
      </c>
      <c r="BR142" s="14">
        <f t="shared" si="89"/>
        <v>0</v>
      </c>
      <c r="BS142" s="14">
        <f t="shared" si="89"/>
        <v>0</v>
      </c>
      <c r="BT142" s="14">
        <f t="shared" si="89"/>
        <v>0</v>
      </c>
      <c r="BU142" s="14">
        <f t="shared" si="89"/>
        <v>0</v>
      </c>
      <c r="BV142" s="14">
        <f t="shared" si="89"/>
        <v>0</v>
      </c>
      <c r="BW142" s="14">
        <f t="shared" si="89"/>
        <v>1.5037593984962405E-2</v>
      </c>
      <c r="BX142" s="14">
        <f t="shared" si="89"/>
        <v>6.0150375939849621E-2</v>
      </c>
      <c r="BY142" s="14">
        <f t="shared" si="89"/>
        <v>0.13533834586466165</v>
      </c>
      <c r="BZ142" s="14">
        <f t="shared" si="89"/>
        <v>0.38345864661654133</v>
      </c>
      <c r="CA142" s="14">
        <f t="shared" si="89"/>
        <v>4.5112781954887216E-2</v>
      </c>
      <c r="CB142" s="14">
        <f t="shared" si="89"/>
        <v>0.36090225563909772</v>
      </c>
      <c r="CC142" s="14">
        <f t="shared" si="89"/>
        <v>0</v>
      </c>
      <c r="CD142" s="14">
        <f t="shared" si="89"/>
        <v>0</v>
      </c>
      <c r="CE142" s="14">
        <f t="shared" si="89"/>
        <v>0</v>
      </c>
      <c r="CF142" s="14">
        <f t="shared" si="89"/>
        <v>0</v>
      </c>
      <c r="CG142" s="14">
        <f t="shared" si="89"/>
        <v>0</v>
      </c>
      <c r="CH142" s="14">
        <f t="shared" si="90"/>
        <v>0</v>
      </c>
      <c r="CI142" s="14">
        <f t="shared" si="90"/>
        <v>0</v>
      </c>
      <c r="CJ142" s="14">
        <f t="shared" si="90"/>
        <v>0</v>
      </c>
      <c r="CK142" s="14">
        <f t="shared" si="90"/>
        <v>0</v>
      </c>
      <c r="CL142" s="14">
        <f t="shared" si="90"/>
        <v>0</v>
      </c>
      <c r="CM142" s="14">
        <f t="shared" si="90"/>
        <v>0</v>
      </c>
      <c r="CN142" s="14">
        <f t="shared" si="91"/>
        <v>0</v>
      </c>
      <c r="CO142" s="14">
        <f t="shared" si="91"/>
        <v>0</v>
      </c>
      <c r="CP142" s="14">
        <f t="shared" si="91"/>
        <v>0</v>
      </c>
      <c r="CQ142" s="14">
        <f t="shared" si="91"/>
        <v>0</v>
      </c>
      <c r="CR142" s="14">
        <f t="shared" si="91"/>
        <v>0</v>
      </c>
      <c r="CS142" s="14">
        <f t="shared" si="91"/>
        <v>0</v>
      </c>
      <c r="CT142" s="14">
        <f t="shared" si="91"/>
        <v>0</v>
      </c>
      <c r="CU142" s="14">
        <f t="shared" si="91"/>
        <v>0</v>
      </c>
      <c r="CV142" s="14">
        <f t="shared" si="91"/>
        <v>0</v>
      </c>
      <c r="CW142" s="14">
        <f t="shared" si="91"/>
        <v>0</v>
      </c>
      <c r="CX142" s="14">
        <f t="shared" si="91"/>
        <v>0</v>
      </c>
      <c r="CY142" s="14">
        <f t="shared" si="91"/>
        <v>0</v>
      </c>
      <c r="CZ142" s="14">
        <f t="shared" si="91"/>
        <v>0</v>
      </c>
      <c r="DA142" s="14">
        <f t="shared" si="91"/>
        <v>0</v>
      </c>
      <c r="DB142" s="14">
        <f t="shared" si="91"/>
        <v>0</v>
      </c>
      <c r="DC142" s="14">
        <f t="shared" si="91"/>
        <v>0</v>
      </c>
      <c r="DD142" s="14">
        <f t="shared" si="92"/>
        <v>0</v>
      </c>
      <c r="DE142" s="14">
        <f t="shared" si="92"/>
        <v>0</v>
      </c>
      <c r="DF142" s="14">
        <f t="shared" si="92"/>
        <v>0</v>
      </c>
      <c r="DG142" s="14">
        <f t="shared" si="92"/>
        <v>0</v>
      </c>
      <c r="DH142" s="14">
        <f t="shared" si="92"/>
        <v>0</v>
      </c>
      <c r="DI142" s="14">
        <f t="shared" si="92"/>
        <v>0</v>
      </c>
      <c r="DJ142" s="14">
        <f t="shared" si="92"/>
        <v>0</v>
      </c>
      <c r="DK142" s="14">
        <f t="shared" si="92"/>
        <v>0</v>
      </c>
      <c r="DL142" s="14">
        <f t="shared" si="92"/>
        <v>0</v>
      </c>
      <c r="DM142" s="14">
        <f t="shared" si="92"/>
        <v>0</v>
      </c>
      <c r="DN142" s="14">
        <f t="shared" si="92"/>
        <v>0</v>
      </c>
      <c r="DO142" s="14">
        <f t="shared" si="92"/>
        <v>0</v>
      </c>
      <c r="DP142" s="14">
        <f t="shared" si="92"/>
        <v>0</v>
      </c>
      <c r="DQ142" s="14">
        <f t="shared" si="92"/>
        <v>0</v>
      </c>
      <c r="DR142" s="14">
        <f t="shared" si="92"/>
        <v>0</v>
      </c>
      <c r="DS142" s="14">
        <f t="shared" si="92"/>
        <v>0</v>
      </c>
      <c r="DT142" s="14">
        <f t="shared" si="93"/>
        <v>0</v>
      </c>
      <c r="DU142" s="14">
        <f t="shared" si="93"/>
        <v>0</v>
      </c>
      <c r="DV142" s="14">
        <f t="shared" si="93"/>
        <v>0</v>
      </c>
      <c r="DW142" s="14">
        <f t="shared" si="93"/>
        <v>0</v>
      </c>
      <c r="DX142" s="14">
        <f t="shared" si="93"/>
        <v>0</v>
      </c>
      <c r="DY142" s="14">
        <f t="shared" si="93"/>
        <v>0</v>
      </c>
      <c r="DZ142" s="14">
        <f t="shared" si="97"/>
        <v>0.99999999999999989</v>
      </c>
    </row>
    <row r="143" spans="1:130">
      <c r="A143" s="18">
        <v>13</v>
      </c>
      <c r="B143" s="15">
        <f t="shared" si="94"/>
        <v>1</v>
      </c>
      <c r="C143" s="18">
        <v>2013</v>
      </c>
      <c r="D143" s="25">
        <f t="shared" si="98"/>
        <v>0</v>
      </c>
      <c r="E143" s="25">
        <f t="shared" si="99"/>
        <v>0</v>
      </c>
      <c r="F143" s="25">
        <f t="shared" si="100"/>
        <v>0</v>
      </c>
      <c r="G143" s="25">
        <f t="shared" si="101"/>
        <v>0</v>
      </c>
      <c r="H143" s="25">
        <f t="shared" si="102"/>
        <v>0</v>
      </c>
      <c r="I143" s="25">
        <f t="shared" si="103"/>
        <v>0</v>
      </c>
      <c r="J143" s="25">
        <f t="shared" si="104"/>
        <v>0.25</v>
      </c>
      <c r="K143" s="25">
        <f t="shared" si="105"/>
        <v>1</v>
      </c>
      <c r="L143" s="25">
        <f t="shared" si="106"/>
        <v>2.25</v>
      </c>
      <c r="M143" s="25">
        <f t="shared" si="107"/>
        <v>6.375</v>
      </c>
      <c r="N143" s="25">
        <f t="shared" si="108"/>
        <v>0.75</v>
      </c>
      <c r="O143" s="25">
        <f t="shared" ref="O143:O161" si="109">VLOOKUP($C$77,$D$3:$K$63,$A$69,0)*(B132-B131)</f>
        <v>6</v>
      </c>
      <c r="P143" s="25">
        <f>VLOOKUP($C$78,$D$3:$K$63,$A$69,0)*(B131-B130)</f>
        <v>41.625</v>
      </c>
      <c r="Q143" s="25">
        <f>VLOOKUP($C$79,$D$3:$K$63,$A$69,0)*B130</f>
        <v>0</v>
      </c>
      <c r="R143" s="25"/>
      <c r="S143" s="25"/>
      <c r="T143" s="25"/>
      <c r="U143" s="25"/>
      <c r="V143" s="25"/>
      <c r="W143" s="25"/>
      <c r="X143" s="25"/>
      <c r="Y143" s="25"/>
      <c r="Z143" s="25"/>
      <c r="AA143" s="25"/>
      <c r="AB143" s="25"/>
      <c r="AC143" s="25"/>
      <c r="AD143" s="25"/>
      <c r="AE143" s="25"/>
      <c r="AF143" s="25"/>
      <c r="AG143" s="25"/>
      <c r="AH143" s="25"/>
      <c r="AI143" s="25"/>
      <c r="AJ143" s="25"/>
      <c r="AK143" s="25"/>
      <c r="AL143" s="25"/>
      <c r="AM143" s="25"/>
      <c r="AN143" s="25"/>
      <c r="AO143" s="25"/>
      <c r="AP143" s="25"/>
      <c r="AQ143" s="25"/>
      <c r="AR143" s="25"/>
      <c r="AS143" s="25"/>
      <c r="AT143" s="25"/>
      <c r="AU143" s="25"/>
      <c r="AV143" s="25"/>
      <c r="AW143" s="25"/>
      <c r="AX143" s="25"/>
      <c r="AY143" s="25"/>
      <c r="AZ143" s="25"/>
      <c r="BA143" s="25"/>
      <c r="BB143" s="25"/>
      <c r="BC143" s="25"/>
      <c r="BD143" s="25"/>
      <c r="BE143" s="25"/>
      <c r="BF143" s="25"/>
      <c r="BG143" s="25"/>
      <c r="BH143" s="25"/>
      <c r="BI143" s="25"/>
      <c r="BJ143" s="25"/>
      <c r="BK143" s="25"/>
      <c r="BL143" s="25"/>
      <c r="BM143" s="21">
        <f t="shared" si="95"/>
        <v>58.25</v>
      </c>
      <c r="BP143" s="18">
        <v>2013</v>
      </c>
      <c r="BQ143" s="14">
        <f t="shared" si="96"/>
        <v>0</v>
      </c>
      <c r="BR143" s="14">
        <f t="shared" si="89"/>
        <v>0</v>
      </c>
      <c r="BS143" s="14">
        <f t="shared" si="89"/>
        <v>0</v>
      </c>
      <c r="BT143" s="14">
        <f t="shared" si="89"/>
        <v>0</v>
      </c>
      <c r="BU143" s="14">
        <f t="shared" si="89"/>
        <v>0</v>
      </c>
      <c r="BV143" s="14">
        <f t="shared" si="89"/>
        <v>0</v>
      </c>
      <c r="BW143" s="14">
        <f t="shared" si="89"/>
        <v>4.2918454935622317E-3</v>
      </c>
      <c r="BX143" s="14">
        <f t="shared" si="89"/>
        <v>1.7167381974248927E-2</v>
      </c>
      <c r="BY143" s="14">
        <f t="shared" si="89"/>
        <v>3.8626609442060089E-2</v>
      </c>
      <c r="BZ143" s="14">
        <f t="shared" si="89"/>
        <v>0.10944206008583691</v>
      </c>
      <c r="CA143" s="14">
        <f t="shared" si="89"/>
        <v>1.2875536480686695E-2</v>
      </c>
      <c r="CB143" s="14">
        <f t="shared" si="89"/>
        <v>0.10300429184549356</v>
      </c>
      <c r="CC143" s="14">
        <f t="shared" si="89"/>
        <v>0.71459227467811159</v>
      </c>
      <c r="CD143" s="14">
        <f t="shared" si="89"/>
        <v>0</v>
      </c>
      <c r="CE143" s="14">
        <f t="shared" si="89"/>
        <v>0</v>
      </c>
      <c r="CF143" s="14">
        <f t="shared" si="89"/>
        <v>0</v>
      </c>
      <c r="CG143" s="14">
        <f t="shared" si="89"/>
        <v>0</v>
      </c>
      <c r="CH143" s="14">
        <f t="shared" si="90"/>
        <v>0</v>
      </c>
      <c r="CI143" s="14">
        <f t="shared" si="90"/>
        <v>0</v>
      </c>
      <c r="CJ143" s="14">
        <f t="shared" si="90"/>
        <v>0</v>
      </c>
      <c r="CK143" s="14">
        <f t="shared" si="90"/>
        <v>0</v>
      </c>
      <c r="CL143" s="14">
        <f t="shared" si="90"/>
        <v>0</v>
      </c>
      <c r="CM143" s="14">
        <f t="shared" si="90"/>
        <v>0</v>
      </c>
      <c r="CN143" s="14">
        <f t="shared" si="91"/>
        <v>0</v>
      </c>
      <c r="CO143" s="14">
        <f t="shared" si="91"/>
        <v>0</v>
      </c>
      <c r="CP143" s="14">
        <f t="shared" si="91"/>
        <v>0</v>
      </c>
      <c r="CQ143" s="14">
        <f t="shared" si="91"/>
        <v>0</v>
      </c>
      <c r="CR143" s="14">
        <f t="shared" si="91"/>
        <v>0</v>
      </c>
      <c r="CS143" s="14">
        <f t="shared" si="91"/>
        <v>0</v>
      </c>
      <c r="CT143" s="14">
        <f t="shared" si="91"/>
        <v>0</v>
      </c>
      <c r="CU143" s="14">
        <f t="shared" si="91"/>
        <v>0</v>
      </c>
      <c r="CV143" s="14">
        <f t="shared" si="91"/>
        <v>0</v>
      </c>
      <c r="CW143" s="14">
        <f t="shared" si="91"/>
        <v>0</v>
      </c>
      <c r="CX143" s="14">
        <f t="shared" si="91"/>
        <v>0</v>
      </c>
      <c r="CY143" s="14">
        <f t="shared" si="91"/>
        <v>0</v>
      </c>
      <c r="CZ143" s="14">
        <f t="shared" si="91"/>
        <v>0</v>
      </c>
      <c r="DA143" s="14">
        <f t="shared" si="91"/>
        <v>0</v>
      </c>
      <c r="DB143" s="14">
        <f t="shared" si="91"/>
        <v>0</v>
      </c>
      <c r="DC143" s="14">
        <f t="shared" si="91"/>
        <v>0</v>
      </c>
      <c r="DD143" s="14">
        <f t="shared" si="92"/>
        <v>0</v>
      </c>
      <c r="DE143" s="14">
        <f t="shared" si="92"/>
        <v>0</v>
      </c>
      <c r="DF143" s="14">
        <f t="shared" si="92"/>
        <v>0</v>
      </c>
      <c r="DG143" s="14">
        <f t="shared" si="92"/>
        <v>0</v>
      </c>
      <c r="DH143" s="14">
        <f t="shared" si="92"/>
        <v>0</v>
      </c>
      <c r="DI143" s="14">
        <f t="shared" si="92"/>
        <v>0</v>
      </c>
      <c r="DJ143" s="14">
        <f t="shared" si="92"/>
        <v>0</v>
      </c>
      <c r="DK143" s="14">
        <f t="shared" si="92"/>
        <v>0</v>
      </c>
      <c r="DL143" s="14">
        <f t="shared" si="92"/>
        <v>0</v>
      </c>
      <c r="DM143" s="14">
        <f t="shared" si="92"/>
        <v>0</v>
      </c>
      <c r="DN143" s="14">
        <f t="shared" si="92"/>
        <v>0</v>
      </c>
      <c r="DO143" s="14">
        <f t="shared" si="92"/>
        <v>0</v>
      </c>
      <c r="DP143" s="14">
        <f t="shared" si="92"/>
        <v>0</v>
      </c>
      <c r="DQ143" s="14">
        <f t="shared" si="92"/>
        <v>0</v>
      </c>
      <c r="DR143" s="14">
        <f t="shared" si="92"/>
        <v>0</v>
      </c>
      <c r="DS143" s="14">
        <f t="shared" si="92"/>
        <v>0</v>
      </c>
      <c r="DT143" s="14">
        <f t="shared" si="93"/>
        <v>0</v>
      </c>
      <c r="DU143" s="14">
        <f t="shared" si="93"/>
        <v>0</v>
      </c>
      <c r="DV143" s="14">
        <f t="shared" si="93"/>
        <v>0</v>
      </c>
      <c r="DW143" s="14">
        <f t="shared" si="93"/>
        <v>0</v>
      </c>
      <c r="DX143" s="14">
        <f t="shared" si="93"/>
        <v>0</v>
      </c>
      <c r="DY143" s="14">
        <f t="shared" si="93"/>
        <v>0</v>
      </c>
      <c r="DZ143" s="14">
        <f t="shared" si="97"/>
        <v>1</v>
      </c>
    </row>
    <row r="144" spans="1:130">
      <c r="A144" s="18">
        <v>14</v>
      </c>
      <c r="B144" s="15">
        <f t="shared" si="94"/>
        <v>1</v>
      </c>
      <c r="C144" s="18">
        <v>2014</v>
      </c>
      <c r="D144" s="25">
        <f t="shared" si="98"/>
        <v>0</v>
      </c>
      <c r="E144" s="25">
        <f t="shared" si="99"/>
        <v>0</v>
      </c>
      <c r="F144" s="25">
        <f t="shared" si="100"/>
        <v>0</v>
      </c>
      <c r="G144" s="25">
        <f t="shared" si="101"/>
        <v>0</v>
      </c>
      <c r="H144" s="25">
        <f t="shared" si="102"/>
        <v>0</v>
      </c>
      <c r="I144" s="25">
        <f t="shared" si="103"/>
        <v>0</v>
      </c>
      <c r="J144" s="25">
        <f t="shared" si="104"/>
        <v>0.25</v>
      </c>
      <c r="K144" s="25">
        <f t="shared" si="105"/>
        <v>1</v>
      </c>
      <c r="L144" s="25">
        <f t="shared" si="106"/>
        <v>2.25</v>
      </c>
      <c r="M144" s="25">
        <f t="shared" si="107"/>
        <v>6.375</v>
      </c>
      <c r="N144" s="25">
        <f t="shared" si="108"/>
        <v>0.75</v>
      </c>
      <c r="O144" s="25">
        <f t="shared" si="109"/>
        <v>6</v>
      </c>
      <c r="P144" s="25">
        <f t="shared" ref="P144:P162" si="110">VLOOKUP($C$78,$D$3:$K$63,$A$69,0)*(B132-B131)</f>
        <v>41.625</v>
      </c>
      <c r="Q144" s="25">
        <f>VLOOKUP($C$79,$D$3:$K$63,$A$69,0)*(B131-B130)</f>
        <v>302.125</v>
      </c>
      <c r="R144" s="25">
        <f>VLOOKUP($C$80,$D$3:$K$63,$A$69,0)*B130</f>
        <v>0</v>
      </c>
      <c r="S144" s="25"/>
      <c r="T144" s="25"/>
      <c r="U144" s="25"/>
      <c r="V144" s="25"/>
      <c r="W144" s="25"/>
      <c r="X144" s="25"/>
      <c r="Y144" s="25"/>
      <c r="Z144" s="25"/>
      <c r="AA144" s="25"/>
      <c r="AB144" s="25"/>
      <c r="AC144" s="25"/>
      <c r="AD144" s="25"/>
      <c r="AE144" s="25"/>
      <c r="AF144" s="25"/>
      <c r="AG144" s="25"/>
      <c r="AH144" s="25"/>
      <c r="AI144" s="25"/>
      <c r="AJ144" s="25"/>
      <c r="AK144" s="25"/>
      <c r="AL144" s="25"/>
      <c r="AM144" s="25"/>
      <c r="AN144" s="25"/>
      <c r="AO144" s="25"/>
      <c r="AP144" s="25"/>
      <c r="AQ144" s="25"/>
      <c r="AR144" s="25"/>
      <c r="AS144" s="25"/>
      <c r="AT144" s="25"/>
      <c r="AU144" s="25"/>
      <c r="AV144" s="25"/>
      <c r="AW144" s="25"/>
      <c r="AX144" s="25"/>
      <c r="AY144" s="25"/>
      <c r="AZ144" s="25"/>
      <c r="BA144" s="25"/>
      <c r="BB144" s="25"/>
      <c r="BC144" s="25"/>
      <c r="BD144" s="25"/>
      <c r="BE144" s="25"/>
      <c r="BF144" s="25"/>
      <c r="BG144" s="25"/>
      <c r="BH144" s="25"/>
      <c r="BI144" s="25"/>
      <c r="BJ144" s="25"/>
      <c r="BK144" s="25"/>
      <c r="BL144" s="25"/>
      <c r="BM144" s="21">
        <f t="shared" si="95"/>
        <v>360.375</v>
      </c>
      <c r="BP144" s="18">
        <v>2014</v>
      </c>
      <c r="BQ144" s="14">
        <f t="shared" si="96"/>
        <v>0</v>
      </c>
      <c r="BR144" s="14">
        <f t="shared" si="89"/>
        <v>0</v>
      </c>
      <c r="BS144" s="14">
        <f t="shared" si="89"/>
        <v>0</v>
      </c>
      <c r="BT144" s="14">
        <f t="shared" si="89"/>
        <v>0</v>
      </c>
      <c r="BU144" s="14">
        <f t="shared" si="89"/>
        <v>0</v>
      </c>
      <c r="BV144" s="14">
        <f t="shared" si="89"/>
        <v>0</v>
      </c>
      <c r="BW144" s="14">
        <f t="shared" si="89"/>
        <v>6.9372181755116198E-4</v>
      </c>
      <c r="BX144" s="14">
        <f t="shared" si="89"/>
        <v>2.7748872702046479E-3</v>
      </c>
      <c r="BY144" s="14">
        <f t="shared" si="89"/>
        <v>6.2434963579604576E-3</v>
      </c>
      <c r="BZ144" s="14">
        <f t="shared" si="89"/>
        <v>1.7689906347554629E-2</v>
      </c>
      <c r="CA144" s="14">
        <f t="shared" si="89"/>
        <v>2.0811654526534861E-3</v>
      </c>
      <c r="CB144" s="14">
        <f t="shared" si="89"/>
        <v>1.6649323621227889E-2</v>
      </c>
      <c r="CC144" s="14">
        <f t="shared" si="89"/>
        <v>0.11550468262226847</v>
      </c>
      <c r="CD144" s="14">
        <f t="shared" si="89"/>
        <v>0.83836281651057931</v>
      </c>
      <c r="CE144" s="14">
        <f t="shared" si="89"/>
        <v>0</v>
      </c>
      <c r="CF144" s="14">
        <f t="shared" si="89"/>
        <v>0</v>
      </c>
      <c r="CG144" s="14">
        <f t="shared" si="89"/>
        <v>0</v>
      </c>
      <c r="CH144" s="14">
        <f t="shared" si="90"/>
        <v>0</v>
      </c>
      <c r="CI144" s="14">
        <f t="shared" si="90"/>
        <v>0</v>
      </c>
      <c r="CJ144" s="14">
        <f t="shared" si="90"/>
        <v>0</v>
      </c>
      <c r="CK144" s="14">
        <f t="shared" si="90"/>
        <v>0</v>
      </c>
      <c r="CL144" s="14">
        <f t="shared" si="90"/>
        <v>0</v>
      </c>
      <c r="CM144" s="14">
        <f t="shared" si="90"/>
        <v>0</v>
      </c>
      <c r="CN144" s="14">
        <f t="shared" si="91"/>
        <v>0</v>
      </c>
      <c r="CO144" s="14">
        <f t="shared" si="91"/>
        <v>0</v>
      </c>
      <c r="CP144" s="14">
        <f t="shared" si="91"/>
        <v>0</v>
      </c>
      <c r="CQ144" s="14">
        <f t="shared" si="91"/>
        <v>0</v>
      </c>
      <c r="CR144" s="14">
        <f t="shared" si="91"/>
        <v>0</v>
      </c>
      <c r="CS144" s="14">
        <f t="shared" si="91"/>
        <v>0</v>
      </c>
      <c r="CT144" s="14">
        <f t="shared" si="91"/>
        <v>0</v>
      </c>
      <c r="CU144" s="14">
        <f t="shared" si="91"/>
        <v>0</v>
      </c>
      <c r="CV144" s="14">
        <f t="shared" si="91"/>
        <v>0</v>
      </c>
      <c r="CW144" s="14">
        <f t="shared" si="91"/>
        <v>0</v>
      </c>
      <c r="CX144" s="14">
        <f t="shared" si="91"/>
        <v>0</v>
      </c>
      <c r="CY144" s="14">
        <f t="shared" si="91"/>
        <v>0</v>
      </c>
      <c r="CZ144" s="14">
        <f t="shared" si="91"/>
        <v>0</v>
      </c>
      <c r="DA144" s="14">
        <f t="shared" si="91"/>
        <v>0</v>
      </c>
      <c r="DB144" s="14">
        <f t="shared" si="91"/>
        <v>0</v>
      </c>
      <c r="DC144" s="14">
        <f t="shared" si="91"/>
        <v>0</v>
      </c>
      <c r="DD144" s="14">
        <f t="shared" si="92"/>
        <v>0</v>
      </c>
      <c r="DE144" s="14">
        <f t="shared" si="92"/>
        <v>0</v>
      </c>
      <c r="DF144" s="14">
        <f t="shared" si="92"/>
        <v>0</v>
      </c>
      <c r="DG144" s="14">
        <f t="shared" si="92"/>
        <v>0</v>
      </c>
      <c r="DH144" s="14">
        <f t="shared" si="92"/>
        <v>0</v>
      </c>
      <c r="DI144" s="14">
        <f t="shared" si="92"/>
        <v>0</v>
      </c>
      <c r="DJ144" s="14">
        <f t="shared" si="92"/>
        <v>0</v>
      </c>
      <c r="DK144" s="14">
        <f t="shared" si="92"/>
        <v>0</v>
      </c>
      <c r="DL144" s="14">
        <f t="shared" si="92"/>
        <v>0</v>
      </c>
      <c r="DM144" s="14">
        <f t="shared" si="92"/>
        <v>0</v>
      </c>
      <c r="DN144" s="14">
        <f t="shared" si="92"/>
        <v>0</v>
      </c>
      <c r="DO144" s="14">
        <f t="shared" si="92"/>
        <v>0</v>
      </c>
      <c r="DP144" s="14">
        <f t="shared" si="92"/>
        <v>0</v>
      </c>
      <c r="DQ144" s="14">
        <f t="shared" si="92"/>
        <v>0</v>
      </c>
      <c r="DR144" s="14">
        <f t="shared" si="92"/>
        <v>0</v>
      </c>
      <c r="DS144" s="14">
        <f t="shared" si="92"/>
        <v>0</v>
      </c>
      <c r="DT144" s="14">
        <f t="shared" si="93"/>
        <v>0</v>
      </c>
      <c r="DU144" s="14">
        <f t="shared" si="93"/>
        <v>0</v>
      </c>
      <c r="DV144" s="14">
        <f t="shared" si="93"/>
        <v>0</v>
      </c>
      <c r="DW144" s="14">
        <f t="shared" si="93"/>
        <v>0</v>
      </c>
      <c r="DX144" s="14">
        <f t="shared" si="93"/>
        <v>0</v>
      </c>
      <c r="DY144" s="14">
        <f t="shared" si="93"/>
        <v>0</v>
      </c>
      <c r="DZ144" s="14">
        <f t="shared" si="97"/>
        <v>1</v>
      </c>
    </row>
    <row r="145" spans="1:130">
      <c r="A145" s="18">
        <v>15</v>
      </c>
      <c r="B145" s="15">
        <f t="shared" si="94"/>
        <v>1</v>
      </c>
      <c r="C145" s="18">
        <v>2015</v>
      </c>
      <c r="D145" s="25">
        <f t="shared" si="98"/>
        <v>0</v>
      </c>
      <c r="E145" s="25">
        <f t="shared" si="99"/>
        <v>0</v>
      </c>
      <c r="F145" s="25">
        <f t="shared" si="100"/>
        <v>0</v>
      </c>
      <c r="G145" s="25">
        <f t="shared" si="101"/>
        <v>0</v>
      </c>
      <c r="H145" s="25">
        <f t="shared" si="102"/>
        <v>0</v>
      </c>
      <c r="I145" s="25">
        <f t="shared" si="103"/>
        <v>0</v>
      </c>
      <c r="J145" s="25">
        <f t="shared" si="104"/>
        <v>0</v>
      </c>
      <c r="K145" s="25">
        <f t="shared" si="105"/>
        <v>1</v>
      </c>
      <c r="L145" s="25">
        <f t="shared" si="106"/>
        <v>2.25</v>
      </c>
      <c r="M145" s="25">
        <f t="shared" si="107"/>
        <v>6.375</v>
      </c>
      <c r="N145" s="25">
        <f t="shared" si="108"/>
        <v>0.75</v>
      </c>
      <c r="O145" s="25">
        <f t="shared" si="109"/>
        <v>6</v>
      </c>
      <c r="P145" s="25">
        <f t="shared" si="110"/>
        <v>41.625</v>
      </c>
      <c r="Q145" s="25">
        <f t="shared" ref="Q145:Q163" si="111">VLOOKUP($C$79,$D$3:$K$63,$A$69,0)*(B132-B131)</f>
        <v>302.125</v>
      </c>
      <c r="R145" s="25">
        <f>VLOOKUP($C$80,$D$3:$K$63,$A$69,0)*(B131-B130)</f>
        <v>910.5</v>
      </c>
      <c r="S145" s="25">
        <f>VLOOKUP($C$81,$D$3:$K$63,$A$69,0)*B130</f>
        <v>0</v>
      </c>
      <c r="T145" s="25"/>
      <c r="U145" s="25"/>
      <c r="V145" s="25"/>
      <c r="W145" s="25"/>
      <c r="X145" s="25"/>
      <c r="Y145" s="25"/>
      <c r="Z145" s="25"/>
      <c r="AA145" s="25"/>
      <c r="AB145" s="25"/>
      <c r="AC145" s="25"/>
      <c r="AD145" s="25"/>
      <c r="AE145" s="25"/>
      <c r="AF145" s="25"/>
      <c r="AG145" s="25"/>
      <c r="AH145" s="25"/>
      <c r="AI145" s="25"/>
      <c r="AJ145" s="25"/>
      <c r="AK145" s="25"/>
      <c r="AL145" s="25"/>
      <c r="AM145" s="25"/>
      <c r="AN145" s="25"/>
      <c r="AO145" s="25"/>
      <c r="AP145" s="25"/>
      <c r="AQ145" s="25"/>
      <c r="AR145" s="25"/>
      <c r="AS145" s="25"/>
      <c r="AT145" s="25"/>
      <c r="AU145" s="25"/>
      <c r="AV145" s="25"/>
      <c r="AW145" s="25"/>
      <c r="AX145" s="25"/>
      <c r="AY145" s="25"/>
      <c r="AZ145" s="25"/>
      <c r="BA145" s="25"/>
      <c r="BB145" s="25"/>
      <c r="BC145" s="25"/>
      <c r="BD145" s="25"/>
      <c r="BE145" s="25"/>
      <c r="BF145" s="25"/>
      <c r="BG145" s="25"/>
      <c r="BH145" s="25"/>
      <c r="BI145" s="25"/>
      <c r="BJ145" s="25"/>
      <c r="BK145" s="25"/>
      <c r="BL145" s="25"/>
      <c r="BM145" s="21">
        <f t="shared" si="95"/>
        <v>1270.625</v>
      </c>
      <c r="BP145" s="18">
        <v>2015</v>
      </c>
      <c r="BQ145" s="14">
        <f t="shared" si="96"/>
        <v>0</v>
      </c>
      <c r="BR145" s="14">
        <f t="shared" si="89"/>
        <v>0</v>
      </c>
      <c r="BS145" s="14">
        <f t="shared" si="89"/>
        <v>0</v>
      </c>
      <c r="BT145" s="14">
        <f t="shared" si="89"/>
        <v>0</v>
      </c>
      <c r="BU145" s="14">
        <f t="shared" si="89"/>
        <v>0</v>
      </c>
      <c r="BV145" s="14">
        <f t="shared" si="89"/>
        <v>0</v>
      </c>
      <c r="BW145" s="14">
        <f t="shared" si="89"/>
        <v>0</v>
      </c>
      <c r="BX145" s="14">
        <f t="shared" si="89"/>
        <v>7.8701426463354646E-4</v>
      </c>
      <c r="BY145" s="14">
        <f t="shared" si="89"/>
        <v>1.7707820954254796E-3</v>
      </c>
      <c r="BZ145" s="14">
        <f t="shared" si="89"/>
        <v>5.017215937038859E-3</v>
      </c>
      <c r="CA145" s="14">
        <f t="shared" si="89"/>
        <v>5.9026069847515988E-4</v>
      </c>
      <c r="CB145" s="14">
        <f t="shared" si="89"/>
        <v>4.722085587801279E-3</v>
      </c>
      <c r="CC145" s="14">
        <f t="shared" si="89"/>
        <v>3.275946876537137E-2</v>
      </c>
      <c r="CD145" s="14">
        <f t="shared" si="89"/>
        <v>0.23777668470241023</v>
      </c>
      <c r="CE145" s="14">
        <f t="shared" si="89"/>
        <v>0.7165764879488441</v>
      </c>
      <c r="CF145" s="14">
        <f t="shared" si="89"/>
        <v>0</v>
      </c>
      <c r="CG145" s="14">
        <f t="shared" ref="CG145:CV161" si="112">T145/$BM145</f>
        <v>0</v>
      </c>
      <c r="CH145" s="14">
        <f t="shared" si="90"/>
        <v>0</v>
      </c>
      <c r="CI145" s="14">
        <f t="shared" si="90"/>
        <v>0</v>
      </c>
      <c r="CJ145" s="14">
        <f t="shared" si="90"/>
        <v>0</v>
      </c>
      <c r="CK145" s="14">
        <f t="shared" si="90"/>
        <v>0</v>
      </c>
      <c r="CL145" s="14">
        <f t="shared" si="90"/>
        <v>0</v>
      </c>
      <c r="CM145" s="14">
        <f t="shared" si="90"/>
        <v>0</v>
      </c>
      <c r="CN145" s="14">
        <f t="shared" si="91"/>
        <v>0</v>
      </c>
      <c r="CO145" s="14">
        <f t="shared" si="91"/>
        <v>0</v>
      </c>
      <c r="CP145" s="14">
        <f t="shared" si="91"/>
        <v>0</v>
      </c>
      <c r="CQ145" s="14">
        <f t="shared" si="91"/>
        <v>0</v>
      </c>
      <c r="CR145" s="14">
        <f t="shared" si="91"/>
        <v>0</v>
      </c>
      <c r="CS145" s="14">
        <f t="shared" si="91"/>
        <v>0</v>
      </c>
      <c r="CT145" s="14">
        <f t="shared" si="91"/>
        <v>0</v>
      </c>
      <c r="CU145" s="14">
        <f t="shared" si="91"/>
        <v>0</v>
      </c>
      <c r="CV145" s="14">
        <f t="shared" si="91"/>
        <v>0</v>
      </c>
      <c r="CW145" s="14">
        <f t="shared" si="91"/>
        <v>0</v>
      </c>
      <c r="CX145" s="14">
        <f t="shared" si="91"/>
        <v>0</v>
      </c>
      <c r="CY145" s="14">
        <f t="shared" si="91"/>
        <v>0</v>
      </c>
      <c r="CZ145" s="14">
        <f t="shared" si="91"/>
        <v>0</v>
      </c>
      <c r="DA145" s="14">
        <f t="shared" si="91"/>
        <v>0</v>
      </c>
      <c r="DB145" s="14">
        <f t="shared" si="91"/>
        <v>0</v>
      </c>
      <c r="DC145" s="14">
        <f t="shared" ref="DC145:DR161" si="113">AP145/$BM145</f>
        <v>0</v>
      </c>
      <c r="DD145" s="14">
        <f t="shared" si="92"/>
        <v>0</v>
      </c>
      <c r="DE145" s="14">
        <f t="shared" si="92"/>
        <v>0</v>
      </c>
      <c r="DF145" s="14">
        <f t="shared" si="92"/>
        <v>0</v>
      </c>
      <c r="DG145" s="14">
        <f t="shared" si="92"/>
        <v>0</v>
      </c>
      <c r="DH145" s="14">
        <f t="shared" si="92"/>
        <v>0</v>
      </c>
      <c r="DI145" s="14">
        <f t="shared" si="92"/>
        <v>0</v>
      </c>
      <c r="DJ145" s="14">
        <f t="shared" si="92"/>
        <v>0</v>
      </c>
      <c r="DK145" s="14">
        <f t="shared" si="92"/>
        <v>0</v>
      </c>
      <c r="DL145" s="14">
        <f t="shared" si="92"/>
        <v>0</v>
      </c>
      <c r="DM145" s="14">
        <f t="shared" si="92"/>
        <v>0</v>
      </c>
      <c r="DN145" s="14">
        <f t="shared" si="92"/>
        <v>0</v>
      </c>
      <c r="DO145" s="14">
        <f t="shared" si="92"/>
        <v>0</v>
      </c>
      <c r="DP145" s="14">
        <f t="shared" si="92"/>
        <v>0</v>
      </c>
      <c r="DQ145" s="14">
        <f t="shared" si="92"/>
        <v>0</v>
      </c>
      <c r="DR145" s="14">
        <f t="shared" si="92"/>
        <v>0</v>
      </c>
      <c r="DS145" s="14">
        <f t="shared" ref="DS145:DV190" si="114">BF145/$BM145</f>
        <v>0</v>
      </c>
      <c r="DT145" s="14">
        <f t="shared" si="93"/>
        <v>0</v>
      </c>
      <c r="DU145" s="14">
        <f t="shared" si="93"/>
        <v>0</v>
      </c>
      <c r="DV145" s="14">
        <f t="shared" si="93"/>
        <v>0</v>
      </c>
      <c r="DW145" s="14">
        <f t="shared" si="93"/>
        <v>0</v>
      </c>
      <c r="DX145" s="14">
        <f t="shared" si="93"/>
        <v>0</v>
      </c>
      <c r="DY145" s="14">
        <f t="shared" si="93"/>
        <v>0</v>
      </c>
      <c r="DZ145" s="14">
        <f t="shared" si="97"/>
        <v>1</v>
      </c>
    </row>
    <row r="146" spans="1:130">
      <c r="A146" s="18">
        <v>16</v>
      </c>
      <c r="B146" s="15">
        <f t="shared" si="94"/>
        <v>1</v>
      </c>
      <c r="C146" s="18">
        <v>2016</v>
      </c>
      <c r="D146" s="25">
        <f t="shared" si="98"/>
        <v>0</v>
      </c>
      <c r="E146" s="25">
        <f t="shared" si="99"/>
        <v>0</v>
      </c>
      <c r="F146" s="25">
        <f t="shared" si="100"/>
        <v>0</v>
      </c>
      <c r="G146" s="25">
        <f t="shared" si="101"/>
        <v>0</v>
      </c>
      <c r="H146" s="25">
        <f t="shared" si="102"/>
        <v>0</v>
      </c>
      <c r="I146" s="25">
        <f t="shared" si="103"/>
        <v>0</v>
      </c>
      <c r="J146" s="25">
        <f t="shared" si="104"/>
        <v>0</v>
      </c>
      <c r="K146" s="25">
        <f t="shared" si="105"/>
        <v>0</v>
      </c>
      <c r="L146" s="25">
        <f t="shared" si="106"/>
        <v>2.25</v>
      </c>
      <c r="M146" s="25">
        <f t="shared" si="107"/>
        <v>6.375</v>
      </c>
      <c r="N146" s="25">
        <f t="shared" si="108"/>
        <v>0.75</v>
      </c>
      <c r="O146" s="25">
        <f t="shared" si="109"/>
        <v>6</v>
      </c>
      <c r="P146" s="25">
        <f t="shared" si="110"/>
        <v>41.625</v>
      </c>
      <c r="Q146" s="25">
        <f t="shared" si="111"/>
        <v>302.125</v>
      </c>
      <c r="R146" s="25">
        <f t="shared" ref="R146:R164" si="115">VLOOKUP($C$80,$D$3:$K$63,$A$69,0)*(B132-B131)</f>
        <v>910.5</v>
      </c>
      <c r="S146" s="25">
        <f>VLOOKUP($C$81,$D$3:$K$63,$A$69,0)*(B131-B130)</f>
        <v>972.875</v>
      </c>
      <c r="T146" s="25">
        <f>VLOOKUP($C$82,$D$3:$K$63,$A$69,0)*B130</f>
        <v>0</v>
      </c>
      <c r="U146" s="25"/>
      <c r="V146" s="25"/>
      <c r="W146" s="25"/>
      <c r="X146" s="25"/>
      <c r="Y146" s="25"/>
      <c r="Z146" s="25"/>
      <c r="AA146" s="25"/>
      <c r="AB146" s="25"/>
      <c r="AC146" s="25"/>
      <c r="AD146" s="25"/>
      <c r="AE146" s="25"/>
      <c r="AF146" s="25"/>
      <c r="AG146" s="25"/>
      <c r="AH146" s="25"/>
      <c r="AI146" s="25"/>
      <c r="AJ146" s="25"/>
      <c r="AK146" s="25"/>
      <c r="AL146" s="25"/>
      <c r="AM146" s="25"/>
      <c r="AN146" s="25"/>
      <c r="AO146" s="25"/>
      <c r="AP146" s="25"/>
      <c r="AQ146" s="25"/>
      <c r="AR146" s="25"/>
      <c r="AS146" s="25"/>
      <c r="AT146" s="25"/>
      <c r="AU146" s="25"/>
      <c r="AV146" s="25"/>
      <c r="AW146" s="25"/>
      <c r="AX146" s="25"/>
      <c r="AY146" s="25"/>
      <c r="AZ146" s="25"/>
      <c r="BA146" s="25"/>
      <c r="BB146" s="25"/>
      <c r="BC146" s="25"/>
      <c r="BD146" s="25"/>
      <c r="BE146" s="25"/>
      <c r="BF146" s="25"/>
      <c r="BG146" s="25"/>
      <c r="BH146" s="25"/>
      <c r="BI146" s="25"/>
      <c r="BJ146" s="25"/>
      <c r="BK146" s="25"/>
      <c r="BL146" s="25"/>
      <c r="BM146" s="21">
        <f t="shared" si="95"/>
        <v>2242.5</v>
      </c>
      <c r="BP146" s="18">
        <v>2016</v>
      </c>
      <c r="BQ146" s="14">
        <f t="shared" si="96"/>
        <v>0</v>
      </c>
      <c r="BR146" s="14">
        <f t="shared" si="96"/>
        <v>0</v>
      </c>
      <c r="BS146" s="14">
        <f t="shared" si="96"/>
        <v>0</v>
      </c>
      <c r="BT146" s="14">
        <f t="shared" si="96"/>
        <v>0</v>
      </c>
      <c r="BU146" s="14">
        <f t="shared" si="96"/>
        <v>0</v>
      </c>
      <c r="BV146" s="14">
        <f t="shared" si="96"/>
        <v>0</v>
      </c>
      <c r="BW146" s="14">
        <f t="shared" si="96"/>
        <v>0</v>
      </c>
      <c r="BX146" s="14">
        <f t="shared" si="96"/>
        <v>0</v>
      </c>
      <c r="BY146" s="14">
        <f t="shared" si="96"/>
        <v>1.0033444816053511E-3</v>
      </c>
      <c r="BZ146" s="14">
        <f t="shared" si="96"/>
        <v>2.8428093645484951E-3</v>
      </c>
      <c r="CA146" s="14">
        <f t="shared" si="96"/>
        <v>3.3444816053511704E-4</v>
      </c>
      <c r="CB146" s="14">
        <f t="shared" si="96"/>
        <v>2.6755852842809363E-3</v>
      </c>
      <c r="CC146" s="14">
        <f t="shared" si="96"/>
        <v>1.8561872909698997E-2</v>
      </c>
      <c r="CD146" s="14">
        <f t="shared" si="96"/>
        <v>0.13472686733556299</v>
      </c>
      <c r="CE146" s="14">
        <f t="shared" si="96"/>
        <v>0.4060200668896321</v>
      </c>
      <c r="CF146" s="14">
        <f t="shared" si="96"/>
        <v>0.43383500557413601</v>
      </c>
      <c r="CG146" s="14">
        <f t="shared" si="112"/>
        <v>0</v>
      </c>
      <c r="CH146" s="14">
        <f t="shared" si="112"/>
        <v>0</v>
      </c>
      <c r="CI146" s="14">
        <f t="shared" si="112"/>
        <v>0</v>
      </c>
      <c r="CJ146" s="14">
        <f t="shared" si="112"/>
        <v>0</v>
      </c>
      <c r="CK146" s="14">
        <f t="shared" si="112"/>
        <v>0</v>
      </c>
      <c r="CL146" s="14">
        <f t="shared" si="112"/>
        <v>0</v>
      </c>
      <c r="CM146" s="14">
        <f t="shared" si="112"/>
        <v>0</v>
      </c>
      <c r="CN146" s="14">
        <f t="shared" si="112"/>
        <v>0</v>
      </c>
      <c r="CO146" s="14">
        <f t="shared" si="112"/>
        <v>0</v>
      </c>
      <c r="CP146" s="14">
        <f t="shared" si="112"/>
        <v>0</v>
      </c>
      <c r="CQ146" s="14">
        <f t="shared" si="112"/>
        <v>0</v>
      </c>
      <c r="CR146" s="14">
        <f t="shared" si="112"/>
        <v>0</v>
      </c>
      <c r="CS146" s="14">
        <f t="shared" si="112"/>
        <v>0</v>
      </c>
      <c r="CT146" s="14">
        <f t="shared" si="112"/>
        <v>0</v>
      </c>
      <c r="CU146" s="14">
        <f t="shared" si="112"/>
        <v>0</v>
      </c>
      <c r="CV146" s="14">
        <f t="shared" si="112"/>
        <v>0</v>
      </c>
      <c r="CW146" s="14">
        <f t="shared" ref="CW146:DL172" si="116">AJ146/$BM146</f>
        <v>0</v>
      </c>
      <c r="CX146" s="14">
        <f t="shared" si="116"/>
        <v>0</v>
      </c>
      <c r="CY146" s="14">
        <f t="shared" si="116"/>
        <v>0</v>
      </c>
      <c r="CZ146" s="14">
        <f t="shared" si="116"/>
        <v>0</v>
      </c>
      <c r="DA146" s="14">
        <f t="shared" si="116"/>
        <v>0</v>
      </c>
      <c r="DB146" s="14">
        <f t="shared" si="116"/>
        <v>0</v>
      </c>
      <c r="DC146" s="14">
        <f t="shared" si="113"/>
        <v>0</v>
      </c>
      <c r="DD146" s="14">
        <f t="shared" si="113"/>
        <v>0</v>
      </c>
      <c r="DE146" s="14">
        <f t="shared" si="113"/>
        <v>0</v>
      </c>
      <c r="DF146" s="14">
        <f t="shared" si="113"/>
        <v>0</v>
      </c>
      <c r="DG146" s="14">
        <f t="shared" si="113"/>
        <v>0</v>
      </c>
      <c r="DH146" s="14">
        <f t="shared" si="113"/>
        <v>0</v>
      </c>
      <c r="DI146" s="14">
        <f t="shared" si="113"/>
        <v>0</v>
      </c>
      <c r="DJ146" s="14">
        <f t="shared" si="113"/>
        <v>0</v>
      </c>
      <c r="DK146" s="14">
        <f t="shared" si="113"/>
        <v>0</v>
      </c>
      <c r="DL146" s="14">
        <f t="shared" si="113"/>
        <v>0</v>
      </c>
      <c r="DM146" s="14">
        <f t="shared" si="113"/>
        <v>0</v>
      </c>
      <c r="DN146" s="14">
        <f t="shared" si="113"/>
        <v>0</v>
      </c>
      <c r="DO146" s="14">
        <f t="shared" si="113"/>
        <v>0</v>
      </c>
      <c r="DP146" s="14">
        <f t="shared" si="113"/>
        <v>0</v>
      </c>
      <c r="DQ146" s="14">
        <f t="shared" si="113"/>
        <v>0</v>
      </c>
      <c r="DR146" s="14">
        <f t="shared" si="113"/>
        <v>0</v>
      </c>
      <c r="DS146" s="14">
        <f t="shared" si="114"/>
        <v>0</v>
      </c>
      <c r="DT146" s="14">
        <f t="shared" si="93"/>
        <v>0</v>
      </c>
      <c r="DU146" s="14">
        <f t="shared" si="93"/>
        <v>0</v>
      </c>
      <c r="DV146" s="14">
        <f t="shared" si="93"/>
        <v>0</v>
      </c>
      <c r="DW146" s="14">
        <f t="shared" si="93"/>
        <v>0</v>
      </c>
      <c r="DX146" s="14">
        <f t="shared" si="93"/>
        <v>0</v>
      </c>
      <c r="DY146" s="14">
        <f t="shared" si="93"/>
        <v>0</v>
      </c>
      <c r="DZ146" s="14">
        <f t="shared" si="97"/>
        <v>1</v>
      </c>
    </row>
    <row r="147" spans="1:130">
      <c r="A147" s="18">
        <v>17</v>
      </c>
      <c r="B147" s="15">
        <f t="shared" si="94"/>
        <v>1</v>
      </c>
      <c r="C147" s="18">
        <v>2017</v>
      </c>
      <c r="D147" s="25">
        <f t="shared" si="98"/>
        <v>0</v>
      </c>
      <c r="E147" s="25">
        <f t="shared" si="99"/>
        <v>0</v>
      </c>
      <c r="F147" s="25">
        <f t="shared" si="100"/>
        <v>0</v>
      </c>
      <c r="G147" s="25">
        <f t="shared" si="101"/>
        <v>0</v>
      </c>
      <c r="H147" s="25">
        <f t="shared" si="102"/>
        <v>0</v>
      </c>
      <c r="I147" s="25">
        <f t="shared" si="103"/>
        <v>0</v>
      </c>
      <c r="J147" s="25">
        <f t="shared" si="104"/>
        <v>0</v>
      </c>
      <c r="K147" s="25">
        <f t="shared" si="105"/>
        <v>0</v>
      </c>
      <c r="L147" s="25">
        <f t="shared" si="106"/>
        <v>0</v>
      </c>
      <c r="M147" s="25">
        <f t="shared" si="107"/>
        <v>6.375</v>
      </c>
      <c r="N147" s="25">
        <f t="shared" si="108"/>
        <v>0.75</v>
      </c>
      <c r="O147" s="25">
        <f t="shared" si="109"/>
        <v>6</v>
      </c>
      <c r="P147" s="25">
        <f t="shared" si="110"/>
        <v>41.625</v>
      </c>
      <c r="Q147" s="25">
        <f t="shared" si="111"/>
        <v>302.125</v>
      </c>
      <c r="R147" s="25">
        <f t="shared" si="115"/>
        <v>910.5</v>
      </c>
      <c r="S147" s="25">
        <f t="shared" ref="S147:S165" si="117">VLOOKUP($C$81,$D$3:$K$63,$A$69,0)*(B132-B131)</f>
        <v>972.875</v>
      </c>
      <c r="T147" s="25">
        <f>VLOOKUP($C$82,$D$3:$K$63,$A$69,0)*(B131-B130)</f>
        <v>401</v>
      </c>
      <c r="U147" s="25">
        <f>VLOOKUP($C$83,$D$3:$K$63,$A$69,0)*B130</f>
        <v>0</v>
      </c>
      <c r="V147" s="25"/>
      <c r="W147" s="25"/>
      <c r="X147" s="25"/>
      <c r="Y147" s="25"/>
      <c r="Z147" s="25"/>
      <c r="AA147" s="25"/>
      <c r="AB147" s="25"/>
      <c r="AC147" s="25"/>
      <c r="AD147" s="25"/>
      <c r="AE147" s="25"/>
      <c r="AF147" s="25"/>
      <c r="AG147" s="25"/>
      <c r="AH147" s="25"/>
      <c r="AI147" s="25"/>
      <c r="AJ147" s="25"/>
      <c r="AK147" s="25"/>
      <c r="AL147" s="25"/>
      <c r="AM147" s="25"/>
      <c r="AN147" s="25"/>
      <c r="AO147" s="25"/>
      <c r="AP147" s="25"/>
      <c r="AQ147" s="25"/>
      <c r="AR147" s="25"/>
      <c r="AS147" s="25"/>
      <c r="AT147" s="25"/>
      <c r="AU147" s="25"/>
      <c r="AV147" s="25"/>
      <c r="AW147" s="25"/>
      <c r="AX147" s="25"/>
      <c r="AY147" s="25"/>
      <c r="AZ147" s="25"/>
      <c r="BA147" s="25"/>
      <c r="BB147" s="25"/>
      <c r="BC147" s="25"/>
      <c r="BD147" s="25"/>
      <c r="BE147" s="25"/>
      <c r="BF147" s="25"/>
      <c r="BG147" s="25"/>
      <c r="BH147" s="25"/>
      <c r="BI147" s="25"/>
      <c r="BJ147" s="25"/>
      <c r="BK147" s="25"/>
      <c r="BL147" s="25"/>
      <c r="BM147" s="21">
        <f t="shared" si="95"/>
        <v>2641.25</v>
      </c>
      <c r="BP147" s="18">
        <v>2017</v>
      </c>
      <c r="BQ147" s="14">
        <f t="shared" si="96"/>
        <v>0</v>
      </c>
      <c r="BR147" s="14">
        <f t="shared" si="96"/>
        <v>0</v>
      </c>
      <c r="BS147" s="14">
        <f t="shared" si="96"/>
        <v>0</v>
      </c>
      <c r="BT147" s="14">
        <f t="shared" si="96"/>
        <v>0</v>
      </c>
      <c r="BU147" s="14">
        <f t="shared" si="96"/>
        <v>0</v>
      </c>
      <c r="BV147" s="14">
        <f t="shared" si="96"/>
        <v>0</v>
      </c>
      <c r="BW147" s="14">
        <f t="shared" si="96"/>
        <v>0</v>
      </c>
      <c r="BX147" s="14">
        <f t="shared" si="96"/>
        <v>0</v>
      </c>
      <c r="BY147" s="14">
        <f t="shared" si="96"/>
        <v>0</v>
      </c>
      <c r="BZ147" s="14">
        <f t="shared" si="96"/>
        <v>2.4136299100804542E-3</v>
      </c>
      <c r="CA147" s="14">
        <f t="shared" si="96"/>
        <v>2.8395646000946523E-4</v>
      </c>
      <c r="CB147" s="14">
        <f t="shared" si="96"/>
        <v>2.2716516800757218E-3</v>
      </c>
      <c r="CC147" s="14">
        <f t="shared" si="96"/>
        <v>1.5759583530525319E-2</v>
      </c>
      <c r="CD147" s="14">
        <f t="shared" si="96"/>
        <v>0.11438712730714624</v>
      </c>
      <c r="CE147" s="14">
        <f t="shared" si="96"/>
        <v>0.34472314245149077</v>
      </c>
      <c r="CF147" s="14">
        <f t="shared" si="96"/>
        <v>0.36833885470894462</v>
      </c>
      <c r="CG147" s="14">
        <f t="shared" si="112"/>
        <v>0.1518220539517274</v>
      </c>
      <c r="CH147" s="14">
        <f t="shared" si="112"/>
        <v>0</v>
      </c>
      <c r="CI147" s="14">
        <f t="shared" si="112"/>
        <v>0</v>
      </c>
      <c r="CJ147" s="14">
        <f t="shared" si="112"/>
        <v>0</v>
      </c>
      <c r="CK147" s="14">
        <f t="shared" si="112"/>
        <v>0</v>
      </c>
      <c r="CL147" s="14">
        <f t="shared" si="112"/>
        <v>0</v>
      </c>
      <c r="CM147" s="14">
        <f t="shared" si="112"/>
        <v>0</v>
      </c>
      <c r="CN147" s="14">
        <f t="shared" si="112"/>
        <v>0</v>
      </c>
      <c r="CO147" s="14">
        <f t="shared" si="112"/>
        <v>0</v>
      </c>
      <c r="CP147" s="14">
        <f t="shared" si="112"/>
        <v>0</v>
      </c>
      <c r="CQ147" s="14">
        <f t="shared" si="112"/>
        <v>0</v>
      </c>
      <c r="CR147" s="14">
        <f t="shared" si="112"/>
        <v>0</v>
      </c>
      <c r="CS147" s="14">
        <f t="shared" si="112"/>
        <v>0</v>
      </c>
      <c r="CT147" s="14">
        <f t="shared" si="112"/>
        <v>0</v>
      </c>
      <c r="CU147" s="14">
        <f t="shared" si="112"/>
        <v>0</v>
      </c>
      <c r="CV147" s="14">
        <f t="shared" si="112"/>
        <v>0</v>
      </c>
      <c r="CW147" s="14">
        <f t="shared" si="116"/>
        <v>0</v>
      </c>
      <c r="CX147" s="14">
        <f t="shared" si="116"/>
        <v>0</v>
      </c>
      <c r="CY147" s="14">
        <f t="shared" si="116"/>
        <v>0</v>
      </c>
      <c r="CZ147" s="14">
        <f t="shared" si="116"/>
        <v>0</v>
      </c>
      <c r="DA147" s="14">
        <f t="shared" si="116"/>
        <v>0</v>
      </c>
      <c r="DB147" s="14">
        <f t="shared" si="116"/>
        <v>0</v>
      </c>
      <c r="DC147" s="14">
        <f t="shared" si="113"/>
        <v>0</v>
      </c>
      <c r="DD147" s="14">
        <f t="shared" si="113"/>
        <v>0</v>
      </c>
      <c r="DE147" s="14">
        <f t="shared" si="113"/>
        <v>0</v>
      </c>
      <c r="DF147" s="14">
        <f t="shared" si="113"/>
        <v>0</v>
      </c>
      <c r="DG147" s="14">
        <f t="shared" si="113"/>
        <v>0</v>
      </c>
      <c r="DH147" s="14">
        <f t="shared" si="113"/>
        <v>0</v>
      </c>
      <c r="DI147" s="14">
        <f t="shared" si="113"/>
        <v>0</v>
      </c>
      <c r="DJ147" s="14">
        <f t="shared" si="113"/>
        <v>0</v>
      </c>
      <c r="DK147" s="14">
        <f t="shared" si="113"/>
        <v>0</v>
      </c>
      <c r="DL147" s="14">
        <f t="shared" si="113"/>
        <v>0</v>
      </c>
      <c r="DM147" s="14">
        <f t="shared" si="113"/>
        <v>0</v>
      </c>
      <c r="DN147" s="14">
        <f t="shared" si="113"/>
        <v>0</v>
      </c>
      <c r="DO147" s="14">
        <f t="shared" si="113"/>
        <v>0</v>
      </c>
      <c r="DP147" s="14">
        <f t="shared" si="113"/>
        <v>0</v>
      </c>
      <c r="DQ147" s="14">
        <f t="shared" si="113"/>
        <v>0</v>
      </c>
      <c r="DR147" s="14">
        <f t="shared" si="113"/>
        <v>0</v>
      </c>
      <c r="DS147" s="14">
        <f t="shared" si="114"/>
        <v>0</v>
      </c>
      <c r="DT147" s="14">
        <f t="shared" si="93"/>
        <v>0</v>
      </c>
      <c r="DU147" s="14">
        <f t="shared" si="93"/>
        <v>0</v>
      </c>
      <c r="DV147" s="14">
        <f t="shared" si="93"/>
        <v>0</v>
      </c>
      <c r="DW147" s="14">
        <f t="shared" si="93"/>
        <v>0</v>
      </c>
      <c r="DX147" s="14">
        <f t="shared" si="93"/>
        <v>0</v>
      </c>
      <c r="DY147" s="14">
        <f t="shared" si="93"/>
        <v>0</v>
      </c>
      <c r="DZ147" s="14">
        <f t="shared" si="97"/>
        <v>1</v>
      </c>
    </row>
    <row r="148" spans="1:130">
      <c r="A148" s="18">
        <v>18</v>
      </c>
      <c r="B148" s="15">
        <f t="shared" si="94"/>
        <v>1</v>
      </c>
      <c r="C148" s="18">
        <v>2018</v>
      </c>
      <c r="D148" s="25">
        <f t="shared" si="98"/>
        <v>0</v>
      </c>
      <c r="E148" s="25">
        <f t="shared" si="99"/>
        <v>0</v>
      </c>
      <c r="F148" s="25">
        <f t="shared" si="100"/>
        <v>0</v>
      </c>
      <c r="G148" s="25">
        <f t="shared" si="101"/>
        <v>0</v>
      </c>
      <c r="H148" s="25">
        <f t="shared" si="102"/>
        <v>0</v>
      </c>
      <c r="I148" s="25">
        <f t="shared" si="103"/>
        <v>0</v>
      </c>
      <c r="J148" s="25">
        <f t="shared" si="104"/>
        <v>0</v>
      </c>
      <c r="K148" s="25">
        <f t="shared" si="105"/>
        <v>0</v>
      </c>
      <c r="L148" s="25">
        <f t="shared" si="106"/>
        <v>0</v>
      </c>
      <c r="M148" s="25">
        <f t="shared" si="107"/>
        <v>0</v>
      </c>
      <c r="N148" s="25">
        <f t="shared" si="108"/>
        <v>0.75</v>
      </c>
      <c r="O148" s="25">
        <f t="shared" si="109"/>
        <v>6</v>
      </c>
      <c r="P148" s="25">
        <f t="shared" si="110"/>
        <v>41.625</v>
      </c>
      <c r="Q148" s="25">
        <f t="shared" si="111"/>
        <v>302.125</v>
      </c>
      <c r="R148" s="25">
        <f t="shared" si="115"/>
        <v>910.5</v>
      </c>
      <c r="S148" s="25">
        <f t="shared" si="117"/>
        <v>972.875</v>
      </c>
      <c r="T148" s="25">
        <f t="shared" ref="T148:T166" si="118">VLOOKUP($C$82,$D$3:$K$63,$A$69,0)*(B132-B131)</f>
        <v>401</v>
      </c>
      <c r="U148" s="25">
        <f>VLOOKUP($C$83,$D$3:$K$63,$A$69,0)*(B131-B130)</f>
        <v>428.625</v>
      </c>
      <c r="V148" s="25">
        <f>VLOOKUP($C$84,$D$3:$K$63,$A$69,0)*B130</f>
        <v>0</v>
      </c>
      <c r="W148" s="25"/>
      <c r="X148" s="25"/>
      <c r="Y148" s="25"/>
      <c r="Z148" s="25"/>
      <c r="AA148" s="25"/>
      <c r="AB148" s="25"/>
      <c r="AC148" s="25"/>
      <c r="AD148" s="25"/>
      <c r="AE148" s="25"/>
      <c r="AF148" s="25"/>
      <c r="AG148" s="25"/>
      <c r="AH148" s="25"/>
      <c r="AI148" s="25"/>
      <c r="AJ148" s="25"/>
      <c r="AK148" s="25"/>
      <c r="AL148" s="25"/>
      <c r="AM148" s="25"/>
      <c r="AN148" s="25"/>
      <c r="AO148" s="25"/>
      <c r="AP148" s="25"/>
      <c r="AQ148" s="25"/>
      <c r="AR148" s="25"/>
      <c r="AS148" s="25"/>
      <c r="AT148" s="25"/>
      <c r="AU148" s="25"/>
      <c r="AV148" s="25"/>
      <c r="AW148" s="25"/>
      <c r="AX148" s="25"/>
      <c r="AY148" s="25"/>
      <c r="AZ148" s="25"/>
      <c r="BA148" s="25"/>
      <c r="BB148" s="25"/>
      <c r="BC148" s="25"/>
      <c r="BD148" s="25"/>
      <c r="BE148" s="25"/>
      <c r="BF148" s="25"/>
      <c r="BG148" s="25"/>
      <c r="BH148" s="25"/>
      <c r="BI148" s="25"/>
      <c r="BJ148" s="25"/>
      <c r="BK148" s="25"/>
      <c r="BL148" s="25"/>
      <c r="BM148" s="21">
        <f t="shared" si="95"/>
        <v>3063.5</v>
      </c>
      <c r="BP148" s="18">
        <v>2018</v>
      </c>
      <c r="BQ148" s="14">
        <f t="shared" si="96"/>
        <v>0</v>
      </c>
      <c r="BR148" s="14">
        <f t="shared" si="96"/>
        <v>0</v>
      </c>
      <c r="BS148" s="14">
        <f t="shared" si="96"/>
        <v>0</v>
      </c>
      <c r="BT148" s="14">
        <f t="shared" si="96"/>
        <v>0</v>
      </c>
      <c r="BU148" s="14">
        <f t="shared" si="96"/>
        <v>0</v>
      </c>
      <c r="BV148" s="14">
        <f t="shared" si="96"/>
        <v>0</v>
      </c>
      <c r="BW148" s="14">
        <f t="shared" si="96"/>
        <v>0</v>
      </c>
      <c r="BX148" s="14">
        <f t="shared" si="96"/>
        <v>0</v>
      </c>
      <c r="BY148" s="14">
        <f t="shared" si="96"/>
        <v>0</v>
      </c>
      <c r="BZ148" s="14">
        <f t="shared" si="96"/>
        <v>0</v>
      </c>
      <c r="CA148" s="14">
        <f t="shared" si="96"/>
        <v>2.4481801860616939E-4</v>
      </c>
      <c r="CB148" s="14">
        <f t="shared" si="96"/>
        <v>1.9585441488493551E-3</v>
      </c>
      <c r="CC148" s="14">
        <f t="shared" si="96"/>
        <v>1.3587400032642402E-2</v>
      </c>
      <c r="CD148" s="14">
        <f t="shared" si="96"/>
        <v>9.8620858495185246E-2</v>
      </c>
      <c r="CE148" s="14">
        <f t="shared" si="96"/>
        <v>0.29720907458788964</v>
      </c>
      <c r="CF148" s="14">
        <f t="shared" si="96"/>
        <v>0.31756977313530277</v>
      </c>
      <c r="CG148" s="14">
        <f t="shared" si="112"/>
        <v>0.13089603394809857</v>
      </c>
      <c r="CH148" s="14">
        <f t="shared" si="112"/>
        <v>0.13991349763342581</v>
      </c>
      <c r="CI148" s="14">
        <f t="shared" si="112"/>
        <v>0</v>
      </c>
      <c r="CJ148" s="14">
        <f t="shared" si="112"/>
        <v>0</v>
      </c>
      <c r="CK148" s="14">
        <f t="shared" si="112"/>
        <v>0</v>
      </c>
      <c r="CL148" s="14">
        <f t="shared" si="112"/>
        <v>0</v>
      </c>
      <c r="CM148" s="14">
        <f t="shared" si="112"/>
        <v>0</v>
      </c>
      <c r="CN148" s="14">
        <f t="shared" si="112"/>
        <v>0</v>
      </c>
      <c r="CO148" s="14">
        <f t="shared" si="112"/>
        <v>0</v>
      </c>
      <c r="CP148" s="14">
        <f t="shared" si="112"/>
        <v>0</v>
      </c>
      <c r="CQ148" s="14">
        <f t="shared" si="112"/>
        <v>0</v>
      </c>
      <c r="CR148" s="14">
        <f t="shared" si="112"/>
        <v>0</v>
      </c>
      <c r="CS148" s="14">
        <f t="shared" si="112"/>
        <v>0</v>
      </c>
      <c r="CT148" s="14">
        <f t="shared" si="112"/>
        <v>0</v>
      </c>
      <c r="CU148" s="14">
        <f t="shared" si="112"/>
        <v>0</v>
      </c>
      <c r="CV148" s="14">
        <f t="shared" si="112"/>
        <v>0</v>
      </c>
      <c r="CW148" s="14">
        <f t="shared" si="116"/>
        <v>0</v>
      </c>
      <c r="CX148" s="14">
        <f t="shared" si="116"/>
        <v>0</v>
      </c>
      <c r="CY148" s="14">
        <f t="shared" si="116"/>
        <v>0</v>
      </c>
      <c r="CZ148" s="14">
        <f t="shared" si="116"/>
        <v>0</v>
      </c>
      <c r="DA148" s="14">
        <f t="shared" si="116"/>
        <v>0</v>
      </c>
      <c r="DB148" s="14">
        <f t="shared" si="116"/>
        <v>0</v>
      </c>
      <c r="DC148" s="14">
        <f t="shared" si="113"/>
        <v>0</v>
      </c>
      <c r="DD148" s="14">
        <f t="shared" si="113"/>
        <v>0</v>
      </c>
      <c r="DE148" s="14">
        <f t="shared" si="113"/>
        <v>0</v>
      </c>
      <c r="DF148" s="14">
        <f t="shared" si="113"/>
        <v>0</v>
      </c>
      <c r="DG148" s="14">
        <f t="shared" si="113"/>
        <v>0</v>
      </c>
      <c r="DH148" s="14">
        <f t="shared" si="113"/>
        <v>0</v>
      </c>
      <c r="DI148" s="14">
        <f t="shared" si="113"/>
        <v>0</v>
      </c>
      <c r="DJ148" s="14">
        <f t="shared" si="113"/>
        <v>0</v>
      </c>
      <c r="DK148" s="14">
        <f t="shared" si="113"/>
        <v>0</v>
      </c>
      <c r="DL148" s="14">
        <f t="shared" si="113"/>
        <v>0</v>
      </c>
      <c r="DM148" s="14">
        <f t="shared" si="113"/>
        <v>0</v>
      </c>
      <c r="DN148" s="14">
        <f t="shared" si="113"/>
        <v>0</v>
      </c>
      <c r="DO148" s="14">
        <f t="shared" si="113"/>
        <v>0</v>
      </c>
      <c r="DP148" s="14">
        <f t="shared" si="113"/>
        <v>0</v>
      </c>
      <c r="DQ148" s="14">
        <f t="shared" si="113"/>
        <v>0</v>
      </c>
      <c r="DR148" s="14">
        <f t="shared" si="113"/>
        <v>0</v>
      </c>
      <c r="DS148" s="14">
        <f t="shared" si="114"/>
        <v>0</v>
      </c>
      <c r="DT148" s="14">
        <f t="shared" si="93"/>
        <v>0</v>
      </c>
      <c r="DU148" s="14">
        <f t="shared" si="93"/>
        <v>0</v>
      </c>
      <c r="DV148" s="14">
        <f t="shared" si="93"/>
        <v>0</v>
      </c>
      <c r="DW148" s="14">
        <f t="shared" si="93"/>
        <v>0</v>
      </c>
      <c r="DX148" s="14">
        <f t="shared" si="93"/>
        <v>0</v>
      </c>
      <c r="DY148" s="14">
        <f t="shared" si="93"/>
        <v>0</v>
      </c>
      <c r="DZ148" s="14">
        <f t="shared" si="97"/>
        <v>1</v>
      </c>
    </row>
    <row r="149" spans="1:130">
      <c r="A149" s="18">
        <v>19</v>
      </c>
      <c r="B149" s="15">
        <f t="shared" si="94"/>
        <v>1</v>
      </c>
      <c r="C149" s="18">
        <v>2019</v>
      </c>
      <c r="D149" s="25">
        <f t="shared" si="98"/>
        <v>0</v>
      </c>
      <c r="E149" s="25">
        <f t="shared" si="99"/>
        <v>0</v>
      </c>
      <c r="F149" s="25">
        <f t="shared" si="100"/>
        <v>0</v>
      </c>
      <c r="G149" s="25">
        <f t="shared" si="101"/>
        <v>0</v>
      </c>
      <c r="H149" s="25">
        <f t="shared" si="102"/>
        <v>0</v>
      </c>
      <c r="I149" s="25">
        <f t="shared" si="103"/>
        <v>0</v>
      </c>
      <c r="J149" s="25">
        <f t="shared" si="104"/>
        <v>0</v>
      </c>
      <c r="K149" s="25">
        <f t="shared" si="105"/>
        <v>0</v>
      </c>
      <c r="L149" s="25">
        <f t="shared" si="106"/>
        <v>0</v>
      </c>
      <c r="M149" s="25">
        <f t="shared" si="107"/>
        <v>0</v>
      </c>
      <c r="N149" s="25">
        <f t="shared" si="108"/>
        <v>0</v>
      </c>
      <c r="O149" s="25">
        <f t="shared" si="109"/>
        <v>6</v>
      </c>
      <c r="P149" s="25">
        <f t="shared" si="110"/>
        <v>41.625</v>
      </c>
      <c r="Q149" s="25">
        <f t="shared" si="111"/>
        <v>302.125</v>
      </c>
      <c r="R149" s="25">
        <f t="shared" si="115"/>
        <v>910.5</v>
      </c>
      <c r="S149" s="25">
        <f t="shared" si="117"/>
        <v>972.875</v>
      </c>
      <c r="T149" s="25">
        <f t="shared" si="118"/>
        <v>401</v>
      </c>
      <c r="U149" s="25">
        <f t="shared" ref="U149:U167" si="119">VLOOKUP($C$83,$D$3:$K$63,$A$69,0)*(B132-B131)</f>
        <v>428.625</v>
      </c>
      <c r="V149" s="25">
        <f>VLOOKUP($C$84,$D$3:$K$63,$A$69,0)*(B131-B130)</f>
        <v>451.625</v>
      </c>
      <c r="W149" s="25">
        <f>VLOOKUP($C$85,$D$3:$K$63,$A$69,0)*B130</f>
        <v>0</v>
      </c>
      <c r="X149" s="25"/>
      <c r="Y149" s="25"/>
      <c r="Z149" s="25"/>
      <c r="AA149" s="25"/>
      <c r="AB149" s="25"/>
      <c r="AC149" s="25"/>
      <c r="AD149" s="25"/>
      <c r="AE149" s="25"/>
      <c r="AF149" s="25"/>
      <c r="AG149" s="25"/>
      <c r="AH149" s="25"/>
      <c r="AI149" s="25"/>
      <c r="AJ149" s="25"/>
      <c r="AK149" s="25"/>
      <c r="AL149" s="25"/>
      <c r="AM149" s="25"/>
      <c r="AN149" s="25"/>
      <c r="AO149" s="25"/>
      <c r="AP149" s="25"/>
      <c r="AQ149" s="25"/>
      <c r="AR149" s="25"/>
      <c r="AS149" s="25"/>
      <c r="AT149" s="25"/>
      <c r="AU149" s="25"/>
      <c r="AV149" s="25"/>
      <c r="AW149" s="25"/>
      <c r="AX149" s="25"/>
      <c r="AY149" s="25"/>
      <c r="AZ149" s="25"/>
      <c r="BA149" s="25"/>
      <c r="BB149" s="25"/>
      <c r="BC149" s="25"/>
      <c r="BD149" s="25"/>
      <c r="BE149" s="25"/>
      <c r="BF149" s="25"/>
      <c r="BG149" s="25"/>
      <c r="BH149" s="25"/>
      <c r="BI149" s="25"/>
      <c r="BJ149" s="25"/>
      <c r="BK149" s="25"/>
      <c r="BL149" s="25"/>
      <c r="BM149" s="21">
        <f t="shared" si="95"/>
        <v>3514.375</v>
      </c>
      <c r="BP149" s="18">
        <v>2019</v>
      </c>
      <c r="BQ149" s="14">
        <f t="shared" si="96"/>
        <v>0</v>
      </c>
      <c r="BR149" s="14">
        <f t="shared" si="96"/>
        <v>0</v>
      </c>
      <c r="BS149" s="14">
        <f t="shared" si="96"/>
        <v>0</v>
      </c>
      <c r="BT149" s="14">
        <f t="shared" si="96"/>
        <v>0</v>
      </c>
      <c r="BU149" s="14">
        <f t="shared" si="96"/>
        <v>0</v>
      </c>
      <c r="BV149" s="14">
        <f t="shared" si="96"/>
        <v>0</v>
      </c>
      <c r="BW149" s="14">
        <f t="shared" si="96"/>
        <v>0</v>
      </c>
      <c r="BX149" s="14">
        <f t="shared" si="96"/>
        <v>0</v>
      </c>
      <c r="BY149" s="14">
        <f t="shared" si="96"/>
        <v>0</v>
      </c>
      <c r="BZ149" s="14">
        <f t="shared" si="96"/>
        <v>0</v>
      </c>
      <c r="CA149" s="14">
        <f t="shared" si="96"/>
        <v>0</v>
      </c>
      <c r="CB149" s="14">
        <f t="shared" si="96"/>
        <v>1.7072736973146008E-3</v>
      </c>
      <c r="CC149" s="14">
        <f t="shared" si="96"/>
        <v>1.1844211275120043E-2</v>
      </c>
      <c r="CD149" s="14">
        <f t="shared" si="96"/>
        <v>8.596834430019562E-2</v>
      </c>
      <c r="CE149" s="14">
        <f t="shared" si="96"/>
        <v>0.25907878356749064</v>
      </c>
      <c r="CF149" s="14">
        <f t="shared" si="96"/>
        <v>0.27682731637915703</v>
      </c>
      <c r="CG149" s="14">
        <f t="shared" si="112"/>
        <v>0.11410279210385915</v>
      </c>
      <c r="CH149" s="14">
        <f t="shared" si="112"/>
        <v>0.12196336475191179</v>
      </c>
      <c r="CI149" s="14">
        <f t="shared" si="112"/>
        <v>0.12850791392495109</v>
      </c>
      <c r="CJ149" s="14">
        <f t="shared" si="112"/>
        <v>0</v>
      </c>
      <c r="CK149" s="14">
        <f t="shared" si="112"/>
        <v>0</v>
      </c>
      <c r="CL149" s="14">
        <f t="shared" si="112"/>
        <v>0</v>
      </c>
      <c r="CM149" s="14">
        <f t="shared" si="112"/>
        <v>0</v>
      </c>
      <c r="CN149" s="14">
        <f t="shared" si="112"/>
        <v>0</v>
      </c>
      <c r="CO149" s="14">
        <f t="shared" si="112"/>
        <v>0</v>
      </c>
      <c r="CP149" s="14">
        <f t="shared" si="112"/>
        <v>0</v>
      </c>
      <c r="CQ149" s="14">
        <f t="shared" si="112"/>
        <v>0</v>
      </c>
      <c r="CR149" s="14">
        <f t="shared" si="112"/>
        <v>0</v>
      </c>
      <c r="CS149" s="14">
        <f t="shared" si="112"/>
        <v>0</v>
      </c>
      <c r="CT149" s="14">
        <f t="shared" si="112"/>
        <v>0</v>
      </c>
      <c r="CU149" s="14">
        <f t="shared" si="112"/>
        <v>0</v>
      </c>
      <c r="CV149" s="14">
        <f t="shared" si="112"/>
        <v>0</v>
      </c>
      <c r="CW149" s="14">
        <f t="shared" si="116"/>
        <v>0</v>
      </c>
      <c r="CX149" s="14">
        <f t="shared" si="116"/>
        <v>0</v>
      </c>
      <c r="CY149" s="14">
        <f t="shared" si="116"/>
        <v>0</v>
      </c>
      <c r="CZ149" s="14">
        <f t="shared" si="116"/>
        <v>0</v>
      </c>
      <c r="DA149" s="14">
        <f t="shared" si="116"/>
        <v>0</v>
      </c>
      <c r="DB149" s="14">
        <f t="shared" si="116"/>
        <v>0</v>
      </c>
      <c r="DC149" s="14">
        <f t="shared" si="113"/>
        <v>0</v>
      </c>
      <c r="DD149" s="14">
        <f t="shared" si="113"/>
        <v>0</v>
      </c>
      <c r="DE149" s="14">
        <f t="shared" si="113"/>
        <v>0</v>
      </c>
      <c r="DF149" s="14">
        <f t="shared" si="113"/>
        <v>0</v>
      </c>
      <c r="DG149" s="14">
        <f t="shared" si="113"/>
        <v>0</v>
      </c>
      <c r="DH149" s="14">
        <f t="shared" si="113"/>
        <v>0</v>
      </c>
      <c r="DI149" s="14">
        <f t="shared" si="113"/>
        <v>0</v>
      </c>
      <c r="DJ149" s="14">
        <f t="shared" si="113"/>
        <v>0</v>
      </c>
      <c r="DK149" s="14">
        <f t="shared" si="113"/>
        <v>0</v>
      </c>
      <c r="DL149" s="14">
        <f t="shared" si="113"/>
        <v>0</v>
      </c>
      <c r="DM149" s="14">
        <f t="shared" si="113"/>
        <v>0</v>
      </c>
      <c r="DN149" s="14">
        <f t="shared" si="113"/>
        <v>0</v>
      </c>
      <c r="DO149" s="14">
        <f t="shared" si="113"/>
        <v>0</v>
      </c>
      <c r="DP149" s="14">
        <f t="shared" si="113"/>
        <v>0</v>
      </c>
      <c r="DQ149" s="14">
        <f t="shared" si="113"/>
        <v>0</v>
      </c>
      <c r="DR149" s="14">
        <f t="shared" si="113"/>
        <v>0</v>
      </c>
      <c r="DS149" s="14">
        <f t="shared" si="114"/>
        <v>0</v>
      </c>
      <c r="DT149" s="14">
        <f t="shared" si="93"/>
        <v>0</v>
      </c>
      <c r="DU149" s="14">
        <f t="shared" si="93"/>
        <v>0</v>
      </c>
      <c r="DV149" s="14">
        <f t="shared" si="93"/>
        <v>0</v>
      </c>
      <c r="DW149" s="14">
        <f t="shared" si="93"/>
        <v>0</v>
      </c>
      <c r="DX149" s="14">
        <f t="shared" si="93"/>
        <v>0</v>
      </c>
      <c r="DY149" s="14">
        <f t="shared" si="93"/>
        <v>0</v>
      </c>
      <c r="DZ149" s="14">
        <f t="shared" si="97"/>
        <v>0.99999999999999989</v>
      </c>
    </row>
    <row r="150" spans="1:130">
      <c r="A150" s="18">
        <v>20</v>
      </c>
      <c r="B150" s="15">
        <f t="shared" si="94"/>
        <v>1</v>
      </c>
      <c r="C150" s="18">
        <v>2020</v>
      </c>
      <c r="D150" s="25">
        <f t="shared" si="98"/>
        <v>0</v>
      </c>
      <c r="E150" s="25">
        <f t="shared" si="99"/>
        <v>0</v>
      </c>
      <c r="F150" s="25">
        <f t="shared" si="100"/>
        <v>0</v>
      </c>
      <c r="G150" s="25">
        <f t="shared" si="101"/>
        <v>0</v>
      </c>
      <c r="H150" s="25">
        <f t="shared" si="102"/>
        <v>0</v>
      </c>
      <c r="I150" s="25">
        <f t="shared" si="103"/>
        <v>0</v>
      </c>
      <c r="J150" s="25">
        <f t="shared" si="104"/>
        <v>0</v>
      </c>
      <c r="K150" s="25">
        <f t="shared" si="105"/>
        <v>0</v>
      </c>
      <c r="L150" s="25">
        <f t="shared" si="106"/>
        <v>0</v>
      </c>
      <c r="M150" s="25">
        <f t="shared" si="107"/>
        <v>0</v>
      </c>
      <c r="N150" s="25">
        <f t="shared" si="108"/>
        <v>0</v>
      </c>
      <c r="O150" s="25">
        <f t="shared" si="109"/>
        <v>0</v>
      </c>
      <c r="P150" s="25">
        <f t="shared" si="110"/>
        <v>41.625</v>
      </c>
      <c r="Q150" s="25">
        <f t="shared" si="111"/>
        <v>302.125</v>
      </c>
      <c r="R150" s="25">
        <f t="shared" si="115"/>
        <v>910.5</v>
      </c>
      <c r="S150" s="25">
        <f t="shared" si="117"/>
        <v>972.875</v>
      </c>
      <c r="T150" s="25">
        <f t="shared" si="118"/>
        <v>401</v>
      </c>
      <c r="U150" s="25">
        <f t="shared" si="119"/>
        <v>428.625</v>
      </c>
      <c r="V150" s="25">
        <f t="shared" ref="V150:V168" si="120">VLOOKUP($C$84,$D$3:$K$63,$A$69,0)*(B132-B131)</f>
        <v>451.625</v>
      </c>
      <c r="W150" s="25">
        <f>VLOOKUP($C$85,$D$3:$K$63,$A$69,0)*(B131-B130)</f>
        <v>332.25</v>
      </c>
      <c r="X150" s="25">
        <f>VLOOKUP($C$86,$D$3:$K$63,$A$69,0)*B130</f>
        <v>0</v>
      </c>
      <c r="Y150" s="25"/>
      <c r="Z150" s="25"/>
      <c r="AA150" s="25"/>
      <c r="AB150" s="25"/>
      <c r="AC150" s="25"/>
      <c r="AD150" s="25"/>
      <c r="AE150" s="25"/>
      <c r="AF150" s="25"/>
      <c r="AG150" s="25"/>
      <c r="AH150" s="25"/>
      <c r="AI150" s="25"/>
      <c r="AJ150" s="25"/>
      <c r="AK150" s="25"/>
      <c r="AL150" s="25"/>
      <c r="AM150" s="25"/>
      <c r="AN150" s="25"/>
      <c r="AO150" s="25"/>
      <c r="AP150" s="25"/>
      <c r="AQ150" s="25"/>
      <c r="AR150" s="25"/>
      <c r="AS150" s="25"/>
      <c r="AT150" s="25"/>
      <c r="AU150" s="25"/>
      <c r="AV150" s="25"/>
      <c r="AW150" s="25"/>
      <c r="AX150" s="25"/>
      <c r="AY150" s="25"/>
      <c r="AZ150" s="25"/>
      <c r="BA150" s="25"/>
      <c r="BB150" s="25"/>
      <c r="BC150" s="25"/>
      <c r="BD150" s="25"/>
      <c r="BE150" s="25"/>
      <c r="BF150" s="25"/>
      <c r="BG150" s="25"/>
      <c r="BH150" s="25"/>
      <c r="BI150" s="25"/>
      <c r="BJ150" s="25"/>
      <c r="BK150" s="25"/>
      <c r="BL150" s="25"/>
      <c r="BM150" s="21">
        <f t="shared" si="95"/>
        <v>3840.625</v>
      </c>
      <c r="BP150" s="18">
        <v>2020</v>
      </c>
      <c r="BQ150" s="14">
        <f t="shared" si="96"/>
        <v>0</v>
      </c>
      <c r="BR150" s="14">
        <f t="shared" si="96"/>
        <v>0</v>
      </c>
      <c r="BS150" s="14">
        <f t="shared" si="96"/>
        <v>0</v>
      </c>
      <c r="BT150" s="14">
        <f t="shared" si="96"/>
        <v>0</v>
      </c>
      <c r="BU150" s="14">
        <f t="shared" si="96"/>
        <v>0</v>
      </c>
      <c r="BV150" s="14">
        <f t="shared" si="96"/>
        <v>0</v>
      </c>
      <c r="BW150" s="14">
        <f t="shared" si="96"/>
        <v>0</v>
      </c>
      <c r="BX150" s="14">
        <f t="shared" si="96"/>
        <v>0</v>
      </c>
      <c r="BY150" s="14">
        <f t="shared" si="96"/>
        <v>0</v>
      </c>
      <c r="BZ150" s="14">
        <f t="shared" si="96"/>
        <v>0</v>
      </c>
      <c r="CA150" s="14">
        <f t="shared" si="96"/>
        <v>0</v>
      </c>
      <c r="CB150" s="14">
        <f t="shared" si="96"/>
        <v>0</v>
      </c>
      <c r="CC150" s="14">
        <f t="shared" si="96"/>
        <v>1.0838079739625712E-2</v>
      </c>
      <c r="CD150" s="14">
        <f t="shared" si="96"/>
        <v>7.8665581773799842E-2</v>
      </c>
      <c r="CE150" s="14">
        <f t="shared" si="96"/>
        <v>0.23707078925956063</v>
      </c>
      <c r="CF150" s="14">
        <f t="shared" si="96"/>
        <v>0.25331163547599672</v>
      </c>
      <c r="CG150" s="14">
        <f t="shared" si="112"/>
        <v>0.10441008950366151</v>
      </c>
      <c r="CH150" s="14">
        <f t="shared" si="112"/>
        <v>0.11160292921074044</v>
      </c>
      <c r="CI150" s="14">
        <f t="shared" si="112"/>
        <v>0.11759153783563873</v>
      </c>
      <c r="CJ150" s="14">
        <f t="shared" si="112"/>
        <v>8.6509357200976397E-2</v>
      </c>
      <c r="CK150" s="14">
        <f t="shared" si="112"/>
        <v>0</v>
      </c>
      <c r="CL150" s="14">
        <f t="shared" si="112"/>
        <v>0</v>
      </c>
      <c r="CM150" s="14">
        <f t="shared" si="112"/>
        <v>0</v>
      </c>
      <c r="CN150" s="14">
        <f t="shared" si="112"/>
        <v>0</v>
      </c>
      <c r="CO150" s="14">
        <f t="shared" si="112"/>
        <v>0</v>
      </c>
      <c r="CP150" s="14">
        <f t="shared" si="112"/>
        <v>0</v>
      </c>
      <c r="CQ150" s="14">
        <f t="shared" si="112"/>
        <v>0</v>
      </c>
      <c r="CR150" s="14">
        <f t="shared" si="112"/>
        <v>0</v>
      </c>
      <c r="CS150" s="14">
        <f t="shared" si="112"/>
        <v>0</v>
      </c>
      <c r="CT150" s="14">
        <f t="shared" si="112"/>
        <v>0</v>
      </c>
      <c r="CU150" s="14">
        <f t="shared" si="112"/>
        <v>0</v>
      </c>
      <c r="CV150" s="14">
        <f t="shared" si="112"/>
        <v>0</v>
      </c>
      <c r="CW150" s="14">
        <f t="shared" si="116"/>
        <v>0</v>
      </c>
      <c r="CX150" s="14">
        <f t="shared" si="116"/>
        <v>0</v>
      </c>
      <c r="CY150" s="14">
        <f t="shared" si="116"/>
        <v>0</v>
      </c>
      <c r="CZ150" s="14">
        <f t="shared" si="116"/>
        <v>0</v>
      </c>
      <c r="DA150" s="14">
        <f t="shared" si="116"/>
        <v>0</v>
      </c>
      <c r="DB150" s="14">
        <f t="shared" si="116"/>
        <v>0</v>
      </c>
      <c r="DC150" s="14">
        <f t="shared" si="113"/>
        <v>0</v>
      </c>
      <c r="DD150" s="14">
        <f t="shared" si="113"/>
        <v>0</v>
      </c>
      <c r="DE150" s="14">
        <f t="shared" si="113"/>
        <v>0</v>
      </c>
      <c r="DF150" s="14">
        <f t="shared" si="113"/>
        <v>0</v>
      </c>
      <c r="DG150" s="14">
        <f t="shared" si="113"/>
        <v>0</v>
      </c>
      <c r="DH150" s="14">
        <f t="shared" si="113"/>
        <v>0</v>
      </c>
      <c r="DI150" s="14">
        <f t="shared" si="113"/>
        <v>0</v>
      </c>
      <c r="DJ150" s="14">
        <f t="shared" si="113"/>
        <v>0</v>
      </c>
      <c r="DK150" s="14">
        <f t="shared" si="113"/>
        <v>0</v>
      </c>
      <c r="DL150" s="14">
        <f t="shared" si="113"/>
        <v>0</v>
      </c>
      <c r="DM150" s="14">
        <f t="shared" si="113"/>
        <v>0</v>
      </c>
      <c r="DN150" s="14">
        <f t="shared" si="113"/>
        <v>0</v>
      </c>
      <c r="DO150" s="14">
        <f t="shared" si="113"/>
        <v>0</v>
      </c>
      <c r="DP150" s="14">
        <f t="shared" si="113"/>
        <v>0</v>
      </c>
      <c r="DQ150" s="14">
        <f t="shared" si="113"/>
        <v>0</v>
      </c>
      <c r="DR150" s="14">
        <f t="shared" si="113"/>
        <v>0</v>
      </c>
      <c r="DS150" s="14">
        <f t="shared" si="114"/>
        <v>0</v>
      </c>
      <c r="DT150" s="14">
        <f t="shared" si="93"/>
        <v>0</v>
      </c>
      <c r="DU150" s="14">
        <f t="shared" si="93"/>
        <v>0</v>
      </c>
      <c r="DV150" s="14">
        <f t="shared" si="93"/>
        <v>0</v>
      </c>
      <c r="DW150" s="14">
        <f t="shared" si="93"/>
        <v>0</v>
      </c>
      <c r="DX150" s="14">
        <f t="shared" si="93"/>
        <v>0</v>
      </c>
      <c r="DY150" s="14">
        <f t="shared" si="93"/>
        <v>0</v>
      </c>
      <c r="DZ150" s="14">
        <f t="shared" si="97"/>
        <v>1</v>
      </c>
    </row>
    <row r="151" spans="1:130">
      <c r="C151" s="18">
        <v>2021</v>
      </c>
      <c r="D151" s="25"/>
      <c r="E151" s="25">
        <f t="shared" si="99"/>
        <v>0</v>
      </c>
      <c r="F151" s="25">
        <f t="shared" si="100"/>
        <v>0</v>
      </c>
      <c r="G151" s="25">
        <f t="shared" si="101"/>
        <v>0</v>
      </c>
      <c r="H151" s="25">
        <f t="shared" si="102"/>
        <v>0</v>
      </c>
      <c r="I151" s="25">
        <f t="shared" si="103"/>
        <v>0</v>
      </c>
      <c r="J151" s="25">
        <f t="shared" si="104"/>
        <v>0</v>
      </c>
      <c r="K151" s="25">
        <f t="shared" si="105"/>
        <v>0</v>
      </c>
      <c r="L151" s="25">
        <f t="shared" si="106"/>
        <v>0</v>
      </c>
      <c r="M151" s="25">
        <f t="shared" si="107"/>
        <v>0</v>
      </c>
      <c r="N151" s="25">
        <f t="shared" si="108"/>
        <v>0</v>
      </c>
      <c r="O151" s="25">
        <f t="shared" si="109"/>
        <v>0</v>
      </c>
      <c r="P151" s="25">
        <f t="shared" si="110"/>
        <v>0</v>
      </c>
      <c r="Q151" s="25">
        <f t="shared" si="111"/>
        <v>302.125</v>
      </c>
      <c r="R151" s="25">
        <f t="shared" si="115"/>
        <v>910.5</v>
      </c>
      <c r="S151" s="25">
        <f t="shared" si="117"/>
        <v>972.875</v>
      </c>
      <c r="T151" s="25">
        <f t="shared" si="118"/>
        <v>401</v>
      </c>
      <c r="U151" s="25">
        <f t="shared" si="119"/>
        <v>428.625</v>
      </c>
      <c r="V151" s="25">
        <f t="shared" si="120"/>
        <v>451.625</v>
      </c>
      <c r="W151" s="25">
        <f t="shared" ref="W151:W169" si="121">VLOOKUP($C$85,$D$3:$K$63,$A$69,0)*(B132-B131)</f>
        <v>332.25</v>
      </c>
      <c r="X151" s="25">
        <f>VLOOKUP($C$86,$D$3:$K$63,$A$69,0)*(B131-B130)</f>
        <v>7.875</v>
      </c>
      <c r="Y151" s="25">
        <f>VLOOKUP($C$87,$D$3:$K$63,$A$69,0)*B130</f>
        <v>0</v>
      </c>
      <c r="Z151" s="25"/>
      <c r="AA151" s="25"/>
      <c r="AB151" s="25"/>
      <c r="AC151" s="25"/>
      <c r="AD151" s="25"/>
      <c r="AE151" s="25"/>
      <c r="AF151" s="25"/>
      <c r="AG151" s="25"/>
      <c r="AH151" s="25"/>
      <c r="AI151" s="25"/>
      <c r="AJ151" s="25"/>
      <c r="AK151" s="25"/>
      <c r="AL151" s="25"/>
      <c r="AM151" s="25"/>
      <c r="AN151" s="25"/>
      <c r="AO151" s="25"/>
      <c r="AP151" s="25"/>
      <c r="AQ151" s="25"/>
      <c r="AR151" s="25"/>
      <c r="AS151" s="25"/>
      <c r="AT151" s="25"/>
      <c r="AU151" s="25"/>
      <c r="AV151" s="25"/>
      <c r="AW151" s="25"/>
      <c r="AX151" s="25"/>
      <c r="AY151" s="25"/>
      <c r="AZ151" s="25"/>
      <c r="BA151" s="25"/>
      <c r="BB151" s="25"/>
      <c r="BC151" s="25"/>
      <c r="BD151" s="25"/>
      <c r="BE151" s="25"/>
      <c r="BF151" s="25"/>
      <c r="BG151" s="25"/>
      <c r="BH151" s="25"/>
      <c r="BI151" s="25"/>
      <c r="BJ151" s="25"/>
      <c r="BK151" s="25"/>
      <c r="BL151" s="25"/>
      <c r="BM151" s="21">
        <f t="shared" si="95"/>
        <v>3806.875</v>
      </c>
      <c r="BP151" s="18">
        <v>2021</v>
      </c>
      <c r="BQ151" s="14">
        <f t="shared" si="96"/>
        <v>0</v>
      </c>
      <c r="BR151" s="14">
        <f t="shared" si="96"/>
        <v>0</v>
      </c>
      <c r="BS151" s="14">
        <f t="shared" si="96"/>
        <v>0</v>
      </c>
      <c r="BT151" s="14">
        <f t="shared" si="96"/>
        <v>0</v>
      </c>
      <c r="BU151" s="14">
        <f t="shared" si="96"/>
        <v>0</v>
      </c>
      <c r="BV151" s="14">
        <f t="shared" si="96"/>
        <v>0</v>
      </c>
      <c r="BW151" s="14">
        <f t="shared" si="96"/>
        <v>0</v>
      </c>
      <c r="BX151" s="14">
        <f t="shared" si="96"/>
        <v>0</v>
      </c>
      <c r="BY151" s="14">
        <f t="shared" si="96"/>
        <v>0</v>
      </c>
      <c r="BZ151" s="14">
        <f t="shared" si="96"/>
        <v>0</v>
      </c>
      <c r="CA151" s="14">
        <f t="shared" si="96"/>
        <v>0</v>
      </c>
      <c r="CB151" s="14">
        <f t="shared" si="96"/>
        <v>0</v>
      </c>
      <c r="CC151" s="14">
        <f t="shared" si="96"/>
        <v>0</v>
      </c>
      <c r="CD151" s="14">
        <f t="shared" si="96"/>
        <v>7.9362994582170415E-2</v>
      </c>
      <c r="CE151" s="14">
        <f t="shared" si="96"/>
        <v>0.23917254966343787</v>
      </c>
      <c r="CF151" s="14">
        <f t="shared" si="96"/>
        <v>0.25555737974060089</v>
      </c>
      <c r="CG151" s="14">
        <f t="shared" si="112"/>
        <v>0.10533574125759317</v>
      </c>
      <c r="CH151" s="14">
        <f t="shared" si="112"/>
        <v>0.11259234936791988</v>
      </c>
      <c r="CI151" s="14">
        <f t="shared" si="112"/>
        <v>0.11863405023805615</v>
      </c>
      <c r="CJ151" s="14">
        <f t="shared" si="112"/>
        <v>8.7276309308816288E-2</v>
      </c>
      <c r="CK151" s="14">
        <f t="shared" si="112"/>
        <v>2.0686258414053522E-3</v>
      </c>
      <c r="CL151" s="14">
        <f t="shared" si="112"/>
        <v>0</v>
      </c>
      <c r="CM151" s="14">
        <f t="shared" si="112"/>
        <v>0</v>
      </c>
      <c r="CN151" s="14">
        <f t="shared" si="112"/>
        <v>0</v>
      </c>
      <c r="CO151" s="14">
        <f t="shared" si="112"/>
        <v>0</v>
      </c>
      <c r="CP151" s="14">
        <f t="shared" si="112"/>
        <v>0</v>
      </c>
      <c r="CQ151" s="14">
        <f t="shared" si="112"/>
        <v>0</v>
      </c>
      <c r="CR151" s="14">
        <f t="shared" si="112"/>
        <v>0</v>
      </c>
      <c r="CS151" s="14">
        <f t="shared" si="112"/>
        <v>0</v>
      </c>
      <c r="CT151" s="14">
        <f t="shared" si="112"/>
        <v>0</v>
      </c>
      <c r="CU151" s="14">
        <f t="shared" si="112"/>
        <v>0</v>
      </c>
      <c r="CV151" s="14">
        <f t="shared" si="112"/>
        <v>0</v>
      </c>
      <c r="CW151" s="14">
        <f t="shared" si="116"/>
        <v>0</v>
      </c>
      <c r="CX151" s="14">
        <f t="shared" si="116"/>
        <v>0</v>
      </c>
      <c r="CY151" s="14">
        <f t="shared" si="116"/>
        <v>0</v>
      </c>
      <c r="CZ151" s="14">
        <f t="shared" si="116"/>
        <v>0</v>
      </c>
      <c r="DA151" s="14">
        <f t="shared" si="116"/>
        <v>0</v>
      </c>
      <c r="DB151" s="14">
        <f t="shared" si="116"/>
        <v>0</v>
      </c>
      <c r="DC151" s="14">
        <f t="shared" si="113"/>
        <v>0</v>
      </c>
      <c r="DD151" s="14">
        <f t="shared" si="113"/>
        <v>0</v>
      </c>
      <c r="DE151" s="14">
        <f t="shared" si="113"/>
        <v>0</v>
      </c>
      <c r="DF151" s="14">
        <f t="shared" si="113"/>
        <v>0</v>
      </c>
      <c r="DG151" s="14">
        <f t="shared" si="113"/>
        <v>0</v>
      </c>
      <c r="DH151" s="14">
        <f t="shared" si="113"/>
        <v>0</v>
      </c>
      <c r="DI151" s="14">
        <f t="shared" si="113"/>
        <v>0</v>
      </c>
      <c r="DJ151" s="14">
        <f t="shared" si="113"/>
        <v>0</v>
      </c>
      <c r="DK151" s="14">
        <f t="shared" si="113"/>
        <v>0</v>
      </c>
      <c r="DL151" s="14">
        <f t="shared" si="113"/>
        <v>0</v>
      </c>
      <c r="DM151" s="14">
        <f t="shared" si="113"/>
        <v>0</v>
      </c>
      <c r="DN151" s="14">
        <f t="shared" si="113"/>
        <v>0</v>
      </c>
      <c r="DO151" s="14">
        <f t="shared" si="113"/>
        <v>0</v>
      </c>
      <c r="DP151" s="14">
        <f t="shared" si="113"/>
        <v>0</v>
      </c>
      <c r="DQ151" s="14">
        <f t="shared" si="113"/>
        <v>0</v>
      </c>
      <c r="DR151" s="14">
        <f t="shared" si="113"/>
        <v>0</v>
      </c>
      <c r="DS151" s="14">
        <f t="shared" si="114"/>
        <v>0</v>
      </c>
      <c r="DT151" s="14">
        <f t="shared" si="93"/>
        <v>0</v>
      </c>
      <c r="DU151" s="14">
        <f t="shared" si="93"/>
        <v>0</v>
      </c>
      <c r="DV151" s="14">
        <f t="shared" si="93"/>
        <v>0</v>
      </c>
      <c r="DW151" s="14">
        <f t="shared" si="93"/>
        <v>0</v>
      </c>
      <c r="DX151" s="14">
        <f t="shared" si="93"/>
        <v>0</v>
      </c>
      <c r="DY151" s="14">
        <f t="shared" si="93"/>
        <v>0</v>
      </c>
      <c r="DZ151" s="14">
        <f t="shared" si="97"/>
        <v>0.99999999999999989</v>
      </c>
    </row>
    <row r="152" spans="1:130">
      <c r="C152" s="18">
        <v>2022</v>
      </c>
      <c r="D152" s="25"/>
      <c r="E152" s="25"/>
      <c r="F152" s="25">
        <f t="shared" si="100"/>
        <v>0</v>
      </c>
      <c r="G152" s="25">
        <f t="shared" si="101"/>
        <v>0</v>
      </c>
      <c r="H152" s="25">
        <f t="shared" si="102"/>
        <v>0</v>
      </c>
      <c r="I152" s="25">
        <f t="shared" si="103"/>
        <v>0</v>
      </c>
      <c r="J152" s="25">
        <f t="shared" si="104"/>
        <v>0</v>
      </c>
      <c r="K152" s="25">
        <f t="shared" si="105"/>
        <v>0</v>
      </c>
      <c r="L152" s="25">
        <f t="shared" si="106"/>
        <v>0</v>
      </c>
      <c r="M152" s="25">
        <f t="shared" si="107"/>
        <v>0</v>
      </c>
      <c r="N152" s="25">
        <f t="shared" si="108"/>
        <v>0</v>
      </c>
      <c r="O152" s="25">
        <f t="shared" si="109"/>
        <v>0</v>
      </c>
      <c r="P152" s="25">
        <f t="shared" si="110"/>
        <v>0</v>
      </c>
      <c r="Q152" s="25">
        <f t="shared" si="111"/>
        <v>0</v>
      </c>
      <c r="R152" s="25">
        <f t="shared" si="115"/>
        <v>910.5</v>
      </c>
      <c r="S152" s="25">
        <f t="shared" si="117"/>
        <v>972.875</v>
      </c>
      <c r="T152" s="25">
        <f t="shared" si="118"/>
        <v>401</v>
      </c>
      <c r="U152" s="25">
        <f t="shared" si="119"/>
        <v>428.625</v>
      </c>
      <c r="V152" s="25">
        <f t="shared" si="120"/>
        <v>451.625</v>
      </c>
      <c r="W152" s="25">
        <f t="shared" si="121"/>
        <v>332.25</v>
      </c>
      <c r="X152" s="25">
        <f t="shared" ref="X152:X170" si="122">VLOOKUP($C$86,$D$3:$K$63,$A$69,0)*(B132-B131)</f>
        <v>7.875</v>
      </c>
      <c r="Y152" s="25">
        <f>VLOOKUP($C$87,$D$3:$K$63,$A$69,0)*(B131-B130)</f>
        <v>10.125</v>
      </c>
      <c r="Z152" s="25">
        <f>VLOOKUP($C$88,$D$3:$K$63,$A$69,0)*B130</f>
        <v>0</v>
      </c>
      <c r="AA152" s="25"/>
      <c r="AB152" s="25"/>
      <c r="AC152" s="25"/>
      <c r="AD152" s="25"/>
      <c r="AE152" s="25"/>
      <c r="AF152" s="25"/>
      <c r="AG152" s="25"/>
      <c r="AH152" s="25"/>
      <c r="AI152" s="25"/>
      <c r="AJ152" s="25"/>
      <c r="AK152" s="25"/>
      <c r="AL152" s="25"/>
      <c r="AM152" s="25"/>
      <c r="AN152" s="25"/>
      <c r="AO152" s="25"/>
      <c r="AP152" s="25"/>
      <c r="AQ152" s="25"/>
      <c r="AR152" s="25"/>
      <c r="AS152" s="25"/>
      <c r="AT152" s="25"/>
      <c r="AU152" s="25"/>
      <c r="AV152" s="25"/>
      <c r="AW152" s="25"/>
      <c r="AX152" s="25"/>
      <c r="AY152" s="25"/>
      <c r="AZ152" s="25"/>
      <c r="BA152" s="25"/>
      <c r="BB152" s="25"/>
      <c r="BC152" s="25"/>
      <c r="BD152" s="25"/>
      <c r="BE152" s="25"/>
      <c r="BF152" s="25"/>
      <c r="BG152" s="25"/>
      <c r="BH152" s="25"/>
      <c r="BI152" s="25"/>
      <c r="BJ152" s="25"/>
      <c r="BK152" s="25"/>
      <c r="BL152" s="25"/>
      <c r="BM152" s="21">
        <f t="shared" si="95"/>
        <v>3514.875</v>
      </c>
      <c r="BP152" s="18">
        <v>2022</v>
      </c>
      <c r="BQ152" s="14">
        <f t="shared" si="96"/>
        <v>0</v>
      </c>
      <c r="BR152" s="14">
        <f t="shared" si="96"/>
        <v>0</v>
      </c>
      <c r="BS152" s="14">
        <f t="shared" si="96"/>
        <v>0</v>
      </c>
      <c r="BT152" s="14">
        <f t="shared" si="96"/>
        <v>0</v>
      </c>
      <c r="BU152" s="14">
        <f t="shared" si="96"/>
        <v>0</v>
      </c>
      <c r="BV152" s="14">
        <f t="shared" si="96"/>
        <v>0</v>
      </c>
      <c r="BW152" s="14">
        <f t="shared" si="96"/>
        <v>0</v>
      </c>
      <c r="BX152" s="14">
        <f t="shared" si="96"/>
        <v>0</v>
      </c>
      <c r="BY152" s="14">
        <f t="shared" si="96"/>
        <v>0</v>
      </c>
      <c r="BZ152" s="14">
        <f t="shared" si="96"/>
        <v>0</v>
      </c>
      <c r="CA152" s="14">
        <f t="shared" si="96"/>
        <v>0</v>
      </c>
      <c r="CB152" s="14">
        <f t="shared" si="96"/>
        <v>0</v>
      </c>
      <c r="CC152" s="14">
        <f t="shared" si="96"/>
        <v>0</v>
      </c>
      <c r="CD152" s="14">
        <f t="shared" si="96"/>
        <v>0</v>
      </c>
      <c r="CE152" s="14">
        <f t="shared" si="96"/>
        <v>0.25904192894484157</v>
      </c>
      <c r="CF152" s="14">
        <f t="shared" si="96"/>
        <v>0.27678793698211174</v>
      </c>
      <c r="CG152" s="14">
        <f t="shared" si="112"/>
        <v>0.11408656068850244</v>
      </c>
      <c r="CH152" s="14">
        <f t="shared" si="112"/>
        <v>0.12194601514989864</v>
      </c>
      <c r="CI152" s="14">
        <f t="shared" si="112"/>
        <v>0.12848963334400226</v>
      </c>
      <c r="CJ152" s="14">
        <f t="shared" si="112"/>
        <v>9.4526832390910059E-2</v>
      </c>
      <c r="CK152" s="14">
        <f t="shared" si="112"/>
        <v>2.2404779686333084E-3</v>
      </c>
      <c r="CL152" s="14">
        <f t="shared" si="112"/>
        <v>2.8806145310999679E-3</v>
      </c>
      <c r="CM152" s="14">
        <f t="shared" si="112"/>
        <v>0</v>
      </c>
      <c r="CN152" s="14">
        <f t="shared" si="112"/>
        <v>0</v>
      </c>
      <c r="CO152" s="14">
        <f t="shared" si="112"/>
        <v>0</v>
      </c>
      <c r="CP152" s="14">
        <f t="shared" si="112"/>
        <v>0</v>
      </c>
      <c r="CQ152" s="14">
        <f t="shared" si="112"/>
        <v>0</v>
      </c>
      <c r="CR152" s="14">
        <f t="shared" si="112"/>
        <v>0</v>
      </c>
      <c r="CS152" s="14">
        <f t="shared" si="112"/>
        <v>0</v>
      </c>
      <c r="CT152" s="14">
        <f t="shared" si="112"/>
        <v>0</v>
      </c>
      <c r="CU152" s="14">
        <f t="shared" si="112"/>
        <v>0</v>
      </c>
      <c r="CV152" s="14">
        <f t="shared" si="112"/>
        <v>0</v>
      </c>
      <c r="CW152" s="14">
        <f t="shared" si="116"/>
        <v>0</v>
      </c>
      <c r="CX152" s="14">
        <f t="shared" si="116"/>
        <v>0</v>
      </c>
      <c r="CY152" s="14">
        <f t="shared" si="116"/>
        <v>0</v>
      </c>
      <c r="CZ152" s="14">
        <f t="shared" si="116"/>
        <v>0</v>
      </c>
      <c r="DA152" s="14">
        <f t="shared" si="116"/>
        <v>0</v>
      </c>
      <c r="DB152" s="14">
        <f t="shared" si="116"/>
        <v>0</v>
      </c>
      <c r="DC152" s="14">
        <f t="shared" si="113"/>
        <v>0</v>
      </c>
      <c r="DD152" s="14">
        <f t="shared" si="113"/>
        <v>0</v>
      </c>
      <c r="DE152" s="14">
        <f t="shared" si="113"/>
        <v>0</v>
      </c>
      <c r="DF152" s="14">
        <f t="shared" si="113"/>
        <v>0</v>
      </c>
      <c r="DG152" s="14">
        <f t="shared" si="113"/>
        <v>0</v>
      </c>
      <c r="DH152" s="14">
        <f t="shared" si="113"/>
        <v>0</v>
      </c>
      <c r="DI152" s="14">
        <f t="shared" si="113"/>
        <v>0</v>
      </c>
      <c r="DJ152" s="14">
        <f t="shared" si="113"/>
        <v>0</v>
      </c>
      <c r="DK152" s="14">
        <f t="shared" si="113"/>
        <v>0</v>
      </c>
      <c r="DL152" s="14">
        <f t="shared" si="113"/>
        <v>0</v>
      </c>
      <c r="DM152" s="14">
        <f t="shared" si="113"/>
        <v>0</v>
      </c>
      <c r="DN152" s="14">
        <f t="shared" si="113"/>
        <v>0</v>
      </c>
      <c r="DO152" s="14">
        <f t="shared" si="113"/>
        <v>0</v>
      </c>
      <c r="DP152" s="14">
        <f t="shared" si="113"/>
        <v>0</v>
      </c>
      <c r="DQ152" s="14">
        <f t="shared" si="113"/>
        <v>0</v>
      </c>
      <c r="DR152" s="14">
        <f t="shared" si="113"/>
        <v>0</v>
      </c>
      <c r="DS152" s="14">
        <f t="shared" si="114"/>
        <v>0</v>
      </c>
      <c r="DT152" s="14">
        <f t="shared" si="93"/>
        <v>0</v>
      </c>
      <c r="DU152" s="14">
        <f t="shared" si="93"/>
        <v>0</v>
      </c>
      <c r="DV152" s="14">
        <f t="shared" si="93"/>
        <v>0</v>
      </c>
      <c r="DW152" s="14">
        <f t="shared" si="93"/>
        <v>0</v>
      </c>
      <c r="DX152" s="14">
        <f t="shared" si="93"/>
        <v>0</v>
      </c>
      <c r="DY152" s="14">
        <f t="shared" si="93"/>
        <v>0</v>
      </c>
      <c r="DZ152" s="14">
        <f t="shared" si="97"/>
        <v>1.0000000000000002</v>
      </c>
    </row>
    <row r="153" spans="1:130">
      <c r="C153" s="18">
        <v>2023</v>
      </c>
      <c r="D153" s="25"/>
      <c r="E153" s="25"/>
      <c r="F153" s="25"/>
      <c r="G153" s="25">
        <f t="shared" si="101"/>
        <v>0</v>
      </c>
      <c r="H153" s="25">
        <f t="shared" si="102"/>
        <v>0</v>
      </c>
      <c r="I153" s="25">
        <f t="shared" si="103"/>
        <v>0</v>
      </c>
      <c r="J153" s="25">
        <f t="shared" si="104"/>
        <v>0</v>
      </c>
      <c r="K153" s="25">
        <f t="shared" si="105"/>
        <v>0</v>
      </c>
      <c r="L153" s="25">
        <f t="shared" si="106"/>
        <v>0</v>
      </c>
      <c r="M153" s="25">
        <f t="shared" si="107"/>
        <v>0</v>
      </c>
      <c r="N153" s="25">
        <f t="shared" si="108"/>
        <v>0</v>
      </c>
      <c r="O153" s="25">
        <f t="shared" si="109"/>
        <v>0</v>
      </c>
      <c r="P153" s="25">
        <f t="shared" si="110"/>
        <v>0</v>
      </c>
      <c r="Q153" s="25">
        <f t="shared" si="111"/>
        <v>0</v>
      </c>
      <c r="R153" s="25">
        <f t="shared" si="115"/>
        <v>0</v>
      </c>
      <c r="S153" s="25">
        <f t="shared" si="117"/>
        <v>972.875</v>
      </c>
      <c r="T153" s="25">
        <f t="shared" si="118"/>
        <v>401</v>
      </c>
      <c r="U153" s="25">
        <f t="shared" si="119"/>
        <v>428.625</v>
      </c>
      <c r="V153" s="25">
        <f t="shared" si="120"/>
        <v>451.625</v>
      </c>
      <c r="W153" s="25">
        <f t="shared" si="121"/>
        <v>332.25</v>
      </c>
      <c r="X153" s="25">
        <f t="shared" si="122"/>
        <v>7.875</v>
      </c>
      <c r="Y153" s="25">
        <f t="shared" ref="Y153:Y171" si="123">VLOOKUP($C$87,$D$3:$K$63,$A$69,0)*(B132-B131)</f>
        <v>10.125</v>
      </c>
      <c r="Z153" s="25">
        <f>VLOOKUP($C$88,$D$3:$K$63,$A$69,0)*(B131-B130)</f>
        <v>12.375</v>
      </c>
      <c r="AA153" s="25">
        <f>VLOOKUP($C$89,$D$3:$K$63,$A$69,0)*B130</f>
        <v>0</v>
      </c>
      <c r="AB153" s="25"/>
      <c r="AC153" s="25"/>
      <c r="AD153" s="25"/>
      <c r="AE153" s="25"/>
      <c r="AF153" s="25"/>
      <c r="AG153" s="25"/>
      <c r="AH153" s="25"/>
      <c r="AI153" s="25"/>
      <c r="AJ153" s="25"/>
      <c r="AK153" s="25"/>
      <c r="AL153" s="25"/>
      <c r="AM153" s="25"/>
      <c r="AN153" s="25"/>
      <c r="AO153" s="25"/>
      <c r="AP153" s="25"/>
      <c r="AQ153" s="25"/>
      <c r="AR153" s="25"/>
      <c r="AS153" s="25"/>
      <c r="AT153" s="25"/>
      <c r="AU153" s="25"/>
      <c r="AV153" s="25"/>
      <c r="AW153" s="25"/>
      <c r="AX153" s="25"/>
      <c r="AY153" s="25"/>
      <c r="AZ153" s="25"/>
      <c r="BA153" s="25"/>
      <c r="BB153" s="25"/>
      <c r="BC153" s="25"/>
      <c r="BD153" s="25"/>
      <c r="BE153" s="25"/>
      <c r="BF153" s="25"/>
      <c r="BG153" s="25"/>
      <c r="BH153" s="25"/>
      <c r="BI153" s="25"/>
      <c r="BJ153" s="25"/>
      <c r="BK153" s="25"/>
      <c r="BL153" s="25"/>
      <c r="BM153" s="21">
        <f t="shared" si="95"/>
        <v>2616.75</v>
      </c>
      <c r="BP153" s="18">
        <v>2023</v>
      </c>
      <c r="BQ153" s="14">
        <f t="shared" si="96"/>
        <v>0</v>
      </c>
      <c r="BR153" s="14">
        <f t="shared" si="96"/>
        <v>0</v>
      </c>
      <c r="BS153" s="14">
        <f t="shared" si="96"/>
        <v>0</v>
      </c>
      <c r="BT153" s="14">
        <f t="shared" si="96"/>
        <v>0</v>
      </c>
      <c r="BU153" s="14">
        <f t="shared" si="96"/>
        <v>0</v>
      </c>
      <c r="BV153" s="14">
        <f t="shared" si="96"/>
        <v>0</v>
      </c>
      <c r="BW153" s="14">
        <f t="shared" si="96"/>
        <v>0</v>
      </c>
      <c r="BX153" s="14">
        <f t="shared" si="96"/>
        <v>0</v>
      </c>
      <c r="BY153" s="14">
        <f t="shared" si="96"/>
        <v>0</v>
      </c>
      <c r="BZ153" s="14">
        <f t="shared" si="96"/>
        <v>0</v>
      </c>
      <c r="CA153" s="14">
        <f t="shared" si="96"/>
        <v>0</v>
      </c>
      <c r="CB153" s="14">
        <f t="shared" si="96"/>
        <v>0</v>
      </c>
      <c r="CC153" s="14">
        <f t="shared" si="96"/>
        <v>0</v>
      </c>
      <c r="CD153" s="14">
        <f t="shared" si="96"/>
        <v>0</v>
      </c>
      <c r="CE153" s="14">
        <f t="shared" si="96"/>
        <v>0</v>
      </c>
      <c r="CF153" s="14">
        <f t="shared" si="96"/>
        <v>0.37178752269036019</v>
      </c>
      <c r="CG153" s="14">
        <f t="shared" si="112"/>
        <v>0.15324352727620139</v>
      </c>
      <c r="CH153" s="14">
        <f t="shared" si="112"/>
        <v>0.16380051590713671</v>
      </c>
      <c r="CI153" s="14">
        <f t="shared" si="112"/>
        <v>0.17259004490302857</v>
      </c>
      <c r="CJ153" s="14">
        <f t="shared" si="112"/>
        <v>0.12697047864717684</v>
      </c>
      <c r="CK153" s="14">
        <f t="shared" si="112"/>
        <v>3.0094582975064487E-3</v>
      </c>
      <c r="CL153" s="14">
        <f t="shared" si="112"/>
        <v>3.869303525365434E-3</v>
      </c>
      <c r="CM153" s="14">
        <f t="shared" si="112"/>
        <v>4.7291487532244193E-3</v>
      </c>
      <c r="CN153" s="14">
        <f t="shared" si="112"/>
        <v>0</v>
      </c>
      <c r="CO153" s="14">
        <f t="shared" si="112"/>
        <v>0</v>
      </c>
      <c r="CP153" s="14">
        <f t="shared" si="112"/>
        <v>0</v>
      </c>
      <c r="CQ153" s="14">
        <f t="shared" si="112"/>
        <v>0</v>
      </c>
      <c r="CR153" s="14">
        <f t="shared" si="112"/>
        <v>0</v>
      </c>
      <c r="CS153" s="14">
        <f t="shared" si="112"/>
        <v>0</v>
      </c>
      <c r="CT153" s="14">
        <f t="shared" si="112"/>
        <v>0</v>
      </c>
      <c r="CU153" s="14">
        <f t="shared" si="112"/>
        <v>0</v>
      </c>
      <c r="CV153" s="14">
        <f t="shared" si="112"/>
        <v>0</v>
      </c>
      <c r="CW153" s="14">
        <f t="shared" si="116"/>
        <v>0</v>
      </c>
      <c r="CX153" s="14">
        <f t="shared" si="116"/>
        <v>0</v>
      </c>
      <c r="CY153" s="14">
        <f t="shared" si="116"/>
        <v>0</v>
      </c>
      <c r="CZ153" s="14">
        <f t="shared" si="116"/>
        <v>0</v>
      </c>
      <c r="DA153" s="14">
        <f t="shared" si="116"/>
        <v>0</v>
      </c>
      <c r="DB153" s="14">
        <f t="shared" si="116"/>
        <v>0</v>
      </c>
      <c r="DC153" s="14">
        <f t="shared" si="113"/>
        <v>0</v>
      </c>
      <c r="DD153" s="14">
        <f t="shared" si="113"/>
        <v>0</v>
      </c>
      <c r="DE153" s="14">
        <f t="shared" si="113"/>
        <v>0</v>
      </c>
      <c r="DF153" s="14">
        <f t="shared" si="113"/>
        <v>0</v>
      </c>
      <c r="DG153" s="14">
        <f t="shared" si="113"/>
        <v>0</v>
      </c>
      <c r="DH153" s="14">
        <f t="shared" si="113"/>
        <v>0</v>
      </c>
      <c r="DI153" s="14">
        <f t="shared" si="113"/>
        <v>0</v>
      </c>
      <c r="DJ153" s="14">
        <f t="shared" si="113"/>
        <v>0</v>
      </c>
      <c r="DK153" s="14">
        <f t="shared" si="113"/>
        <v>0</v>
      </c>
      <c r="DL153" s="14">
        <f t="shared" si="113"/>
        <v>0</v>
      </c>
      <c r="DM153" s="14">
        <f t="shared" si="113"/>
        <v>0</v>
      </c>
      <c r="DN153" s="14">
        <f t="shared" si="113"/>
        <v>0</v>
      </c>
      <c r="DO153" s="14">
        <f t="shared" si="113"/>
        <v>0</v>
      </c>
      <c r="DP153" s="14">
        <f t="shared" si="113"/>
        <v>0</v>
      </c>
      <c r="DQ153" s="14">
        <f t="shared" si="113"/>
        <v>0</v>
      </c>
      <c r="DR153" s="14">
        <f t="shared" si="113"/>
        <v>0</v>
      </c>
      <c r="DS153" s="14">
        <f t="shared" si="114"/>
        <v>0</v>
      </c>
      <c r="DT153" s="14">
        <f t="shared" si="93"/>
        <v>0</v>
      </c>
      <c r="DU153" s="14">
        <f t="shared" si="93"/>
        <v>0</v>
      </c>
      <c r="DV153" s="14">
        <f t="shared" si="93"/>
        <v>0</v>
      </c>
      <c r="DW153" s="14">
        <f t="shared" si="93"/>
        <v>0</v>
      </c>
      <c r="DX153" s="14">
        <f t="shared" si="93"/>
        <v>0</v>
      </c>
      <c r="DY153" s="14">
        <f t="shared" si="93"/>
        <v>0</v>
      </c>
      <c r="DZ153" s="14">
        <f t="shared" si="97"/>
        <v>0.99999999999999989</v>
      </c>
    </row>
    <row r="154" spans="1:130">
      <c r="C154" s="18">
        <v>2024</v>
      </c>
      <c r="D154" s="25"/>
      <c r="E154" s="25"/>
      <c r="F154" s="25"/>
      <c r="G154" s="25"/>
      <c r="H154" s="25">
        <f t="shared" si="102"/>
        <v>0</v>
      </c>
      <c r="I154" s="25">
        <f t="shared" si="103"/>
        <v>0</v>
      </c>
      <c r="J154" s="25">
        <f t="shared" si="104"/>
        <v>0</v>
      </c>
      <c r="K154" s="25">
        <f t="shared" si="105"/>
        <v>0</v>
      </c>
      <c r="L154" s="25">
        <f t="shared" si="106"/>
        <v>0</v>
      </c>
      <c r="M154" s="25">
        <f t="shared" si="107"/>
        <v>0</v>
      </c>
      <c r="N154" s="25">
        <f t="shared" si="108"/>
        <v>0</v>
      </c>
      <c r="O154" s="25">
        <f t="shared" si="109"/>
        <v>0</v>
      </c>
      <c r="P154" s="25">
        <f t="shared" si="110"/>
        <v>0</v>
      </c>
      <c r="Q154" s="25">
        <f t="shared" si="111"/>
        <v>0</v>
      </c>
      <c r="R154" s="25">
        <f t="shared" si="115"/>
        <v>0</v>
      </c>
      <c r="S154" s="25">
        <f t="shared" si="117"/>
        <v>0</v>
      </c>
      <c r="T154" s="25">
        <f t="shared" si="118"/>
        <v>401</v>
      </c>
      <c r="U154" s="25">
        <f t="shared" si="119"/>
        <v>428.625</v>
      </c>
      <c r="V154" s="25">
        <f t="shared" si="120"/>
        <v>451.625</v>
      </c>
      <c r="W154" s="25">
        <f t="shared" si="121"/>
        <v>332.25</v>
      </c>
      <c r="X154" s="25">
        <f t="shared" si="122"/>
        <v>7.875</v>
      </c>
      <c r="Y154" s="25">
        <f t="shared" si="123"/>
        <v>10.125</v>
      </c>
      <c r="Z154" s="25">
        <f t="shared" ref="Z154:Z172" si="124">VLOOKUP($C$88,$D$3:$K$63,$A$69,0)*(B132-B131)</f>
        <v>12.375</v>
      </c>
      <c r="AA154" s="25">
        <f>VLOOKUP($C$89,$D$3:$K$63,$A$69,0)*(B131-B130)</f>
        <v>14.25</v>
      </c>
      <c r="AB154" s="25">
        <f>VLOOKUP($C$90,$D$3:$K$63,$A$69,0)*B130</f>
        <v>0</v>
      </c>
      <c r="AC154" s="25"/>
      <c r="AD154" s="25"/>
      <c r="AE154" s="25"/>
      <c r="AF154" s="25"/>
      <c r="AG154" s="25"/>
      <c r="AH154" s="25"/>
      <c r="AI154" s="25"/>
      <c r="AJ154" s="25"/>
      <c r="AK154" s="25"/>
      <c r="AL154" s="25"/>
      <c r="AM154" s="25"/>
      <c r="AN154" s="25"/>
      <c r="AO154" s="25"/>
      <c r="AP154" s="25"/>
      <c r="AQ154" s="25"/>
      <c r="AR154" s="25"/>
      <c r="AS154" s="25"/>
      <c r="AT154" s="25"/>
      <c r="AU154" s="25"/>
      <c r="AV154" s="25"/>
      <c r="AW154" s="25"/>
      <c r="AX154" s="25"/>
      <c r="AY154" s="25"/>
      <c r="AZ154" s="25"/>
      <c r="BA154" s="25"/>
      <c r="BB154" s="25"/>
      <c r="BC154" s="25"/>
      <c r="BD154" s="25"/>
      <c r="BE154" s="25"/>
      <c r="BF154" s="25"/>
      <c r="BG154" s="25"/>
      <c r="BH154" s="25"/>
      <c r="BI154" s="25"/>
      <c r="BJ154" s="25"/>
      <c r="BK154" s="25"/>
      <c r="BL154" s="25"/>
      <c r="BM154" s="21">
        <f t="shared" si="95"/>
        <v>1658.125</v>
      </c>
      <c r="BP154" s="18">
        <v>2024</v>
      </c>
      <c r="BQ154" s="14">
        <f t="shared" si="96"/>
        <v>0</v>
      </c>
      <c r="BR154" s="14">
        <f t="shared" si="96"/>
        <v>0</v>
      </c>
      <c r="BS154" s="14">
        <f t="shared" si="96"/>
        <v>0</v>
      </c>
      <c r="BT154" s="14">
        <f t="shared" si="96"/>
        <v>0</v>
      </c>
      <c r="BU154" s="14">
        <f t="shared" si="96"/>
        <v>0</v>
      </c>
      <c r="BV154" s="14">
        <f t="shared" si="96"/>
        <v>0</v>
      </c>
      <c r="BW154" s="14">
        <f t="shared" si="96"/>
        <v>0</v>
      </c>
      <c r="BX154" s="14">
        <f t="shared" si="96"/>
        <v>0</v>
      </c>
      <c r="BY154" s="14">
        <f t="shared" si="96"/>
        <v>0</v>
      </c>
      <c r="BZ154" s="14">
        <f t="shared" si="96"/>
        <v>0</v>
      </c>
      <c r="CA154" s="14">
        <f t="shared" si="96"/>
        <v>0</v>
      </c>
      <c r="CB154" s="14">
        <f t="shared" si="96"/>
        <v>0</v>
      </c>
      <c r="CC154" s="14">
        <f t="shared" si="96"/>
        <v>0</v>
      </c>
      <c r="CD154" s="14">
        <f t="shared" si="96"/>
        <v>0</v>
      </c>
      <c r="CE154" s="14">
        <f t="shared" si="96"/>
        <v>0</v>
      </c>
      <c r="CF154" s="14">
        <f t="shared" si="96"/>
        <v>0</v>
      </c>
      <c r="CG154" s="14">
        <f t="shared" si="112"/>
        <v>0.24183942706370146</v>
      </c>
      <c r="CH154" s="14">
        <f t="shared" si="112"/>
        <v>0.25849981153411233</v>
      </c>
      <c r="CI154" s="14">
        <f t="shared" si="112"/>
        <v>0.2723709008669431</v>
      </c>
      <c r="CJ154" s="14">
        <f t="shared" si="112"/>
        <v>0.20037693177534865</v>
      </c>
      <c r="CK154" s="14">
        <f t="shared" si="112"/>
        <v>4.7493403693931397E-3</v>
      </c>
      <c r="CL154" s="14">
        <f t="shared" si="112"/>
        <v>6.1062947606483229E-3</v>
      </c>
      <c r="CM154" s="14">
        <f t="shared" si="112"/>
        <v>7.4632491519035053E-3</v>
      </c>
      <c r="CN154" s="14">
        <f t="shared" si="112"/>
        <v>8.5940444779494911E-3</v>
      </c>
      <c r="CO154" s="14">
        <f t="shared" si="112"/>
        <v>0</v>
      </c>
      <c r="CP154" s="14">
        <f t="shared" si="112"/>
        <v>0</v>
      </c>
      <c r="CQ154" s="14">
        <f t="shared" si="112"/>
        <v>0</v>
      </c>
      <c r="CR154" s="14">
        <f t="shared" si="112"/>
        <v>0</v>
      </c>
      <c r="CS154" s="14">
        <f t="shared" si="112"/>
        <v>0</v>
      </c>
      <c r="CT154" s="14">
        <f t="shared" si="112"/>
        <v>0</v>
      </c>
      <c r="CU154" s="14">
        <f t="shared" si="112"/>
        <v>0</v>
      </c>
      <c r="CV154" s="14">
        <f t="shared" si="112"/>
        <v>0</v>
      </c>
      <c r="CW154" s="14">
        <f t="shared" si="116"/>
        <v>0</v>
      </c>
      <c r="CX154" s="14">
        <f t="shared" si="116"/>
        <v>0</v>
      </c>
      <c r="CY154" s="14">
        <f t="shared" si="116"/>
        <v>0</v>
      </c>
      <c r="CZ154" s="14">
        <f t="shared" si="116"/>
        <v>0</v>
      </c>
      <c r="DA154" s="14">
        <f t="shared" si="116"/>
        <v>0</v>
      </c>
      <c r="DB154" s="14">
        <f t="shared" si="116"/>
        <v>0</v>
      </c>
      <c r="DC154" s="14">
        <f t="shared" si="113"/>
        <v>0</v>
      </c>
      <c r="DD154" s="14">
        <f t="shared" si="113"/>
        <v>0</v>
      </c>
      <c r="DE154" s="14">
        <f t="shared" si="113"/>
        <v>0</v>
      </c>
      <c r="DF154" s="14">
        <f t="shared" si="113"/>
        <v>0</v>
      </c>
      <c r="DG154" s="14">
        <f t="shared" si="113"/>
        <v>0</v>
      </c>
      <c r="DH154" s="14">
        <f t="shared" si="113"/>
        <v>0</v>
      </c>
      <c r="DI154" s="14">
        <f t="shared" si="113"/>
        <v>0</v>
      </c>
      <c r="DJ154" s="14">
        <f t="shared" si="113"/>
        <v>0</v>
      </c>
      <c r="DK154" s="14">
        <f t="shared" si="113"/>
        <v>0</v>
      </c>
      <c r="DL154" s="14">
        <f t="shared" si="113"/>
        <v>0</v>
      </c>
      <c r="DM154" s="14">
        <f t="shared" si="113"/>
        <v>0</v>
      </c>
      <c r="DN154" s="14">
        <f t="shared" si="113"/>
        <v>0</v>
      </c>
      <c r="DO154" s="14">
        <f t="shared" si="113"/>
        <v>0</v>
      </c>
      <c r="DP154" s="14">
        <f t="shared" si="113"/>
        <v>0</v>
      </c>
      <c r="DQ154" s="14">
        <f t="shared" si="113"/>
        <v>0</v>
      </c>
      <c r="DR154" s="14">
        <f t="shared" si="113"/>
        <v>0</v>
      </c>
      <c r="DS154" s="14">
        <f t="shared" si="114"/>
        <v>0</v>
      </c>
      <c r="DT154" s="14">
        <f t="shared" si="93"/>
        <v>0</v>
      </c>
      <c r="DU154" s="14">
        <f t="shared" si="93"/>
        <v>0</v>
      </c>
      <c r="DV154" s="14">
        <f t="shared" si="93"/>
        <v>0</v>
      </c>
      <c r="DW154" s="14">
        <f t="shared" si="93"/>
        <v>0</v>
      </c>
      <c r="DX154" s="14">
        <f t="shared" si="93"/>
        <v>0</v>
      </c>
      <c r="DY154" s="14">
        <f t="shared" si="93"/>
        <v>0</v>
      </c>
      <c r="DZ154" s="14">
        <f t="shared" si="97"/>
        <v>1</v>
      </c>
    </row>
    <row r="155" spans="1:130">
      <c r="C155" s="18">
        <v>2025</v>
      </c>
      <c r="D155" s="25"/>
      <c r="E155" s="25"/>
      <c r="F155" s="25"/>
      <c r="G155" s="25"/>
      <c r="H155" s="25"/>
      <c r="I155" s="25">
        <f t="shared" si="103"/>
        <v>0</v>
      </c>
      <c r="J155" s="25">
        <f t="shared" si="104"/>
        <v>0</v>
      </c>
      <c r="K155" s="25">
        <f t="shared" si="105"/>
        <v>0</v>
      </c>
      <c r="L155" s="25">
        <f t="shared" si="106"/>
        <v>0</v>
      </c>
      <c r="M155" s="25">
        <f t="shared" si="107"/>
        <v>0</v>
      </c>
      <c r="N155" s="25">
        <f t="shared" si="108"/>
        <v>0</v>
      </c>
      <c r="O155" s="25">
        <f t="shared" si="109"/>
        <v>0</v>
      </c>
      <c r="P155" s="25">
        <f t="shared" si="110"/>
        <v>0</v>
      </c>
      <c r="Q155" s="25">
        <f t="shared" si="111"/>
        <v>0</v>
      </c>
      <c r="R155" s="25">
        <f t="shared" si="115"/>
        <v>0</v>
      </c>
      <c r="S155" s="25">
        <f t="shared" si="117"/>
        <v>0</v>
      </c>
      <c r="T155" s="25">
        <f t="shared" si="118"/>
        <v>0</v>
      </c>
      <c r="U155" s="25">
        <f t="shared" si="119"/>
        <v>428.625</v>
      </c>
      <c r="V155" s="25">
        <f t="shared" si="120"/>
        <v>451.625</v>
      </c>
      <c r="W155" s="25">
        <f t="shared" si="121"/>
        <v>332.25</v>
      </c>
      <c r="X155" s="25">
        <f t="shared" si="122"/>
        <v>7.875</v>
      </c>
      <c r="Y155" s="25">
        <f t="shared" si="123"/>
        <v>10.125</v>
      </c>
      <c r="Z155" s="25">
        <f t="shared" si="124"/>
        <v>12.375</v>
      </c>
      <c r="AA155" s="25">
        <f t="shared" ref="AA155:AA173" si="125">VLOOKUP($C$89,$D$3:$K$63,$A$69,0)*(B132-B131)</f>
        <v>14.25</v>
      </c>
      <c r="AB155" s="25">
        <f>VLOOKUP($C$90,$D$3:$K$63,$A$69,0)*(B131-B130)</f>
        <v>15</v>
      </c>
      <c r="AC155" s="25">
        <f>VLOOKUP($C$91,$D$3:$K$63,$A$69,0)*B130</f>
        <v>0</v>
      </c>
      <c r="AD155" s="25"/>
      <c r="AE155" s="25"/>
      <c r="AF155" s="25"/>
      <c r="AG155" s="25"/>
      <c r="AH155" s="25"/>
      <c r="AI155" s="25"/>
      <c r="AJ155" s="25"/>
      <c r="AK155" s="25"/>
      <c r="AL155" s="25"/>
      <c r="AM155" s="25"/>
      <c r="AN155" s="25"/>
      <c r="AO155" s="25"/>
      <c r="AP155" s="25"/>
      <c r="AQ155" s="25"/>
      <c r="AR155" s="25"/>
      <c r="AS155" s="25"/>
      <c r="AT155" s="25"/>
      <c r="AU155" s="25"/>
      <c r="AV155" s="25"/>
      <c r="AW155" s="25"/>
      <c r="AX155" s="25"/>
      <c r="AY155" s="25"/>
      <c r="AZ155" s="25"/>
      <c r="BA155" s="25"/>
      <c r="BB155" s="25"/>
      <c r="BC155" s="25"/>
      <c r="BD155" s="25"/>
      <c r="BE155" s="25"/>
      <c r="BF155" s="25"/>
      <c r="BG155" s="25"/>
      <c r="BH155" s="25"/>
      <c r="BI155" s="25"/>
      <c r="BJ155" s="25"/>
      <c r="BK155" s="25"/>
      <c r="BL155" s="25"/>
      <c r="BM155" s="21">
        <f t="shared" si="95"/>
        <v>1272.125</v>
      </c>
      <c r="BP155" s="18">
        <v>2025</v>
      </c>
      <c r="BQ155" s="14">
        <f t="shared" si="96"/>
        <v>0</v>
      </c>
      <c r="BR155" s="14">
        <f t="shared" si="96"/>
        <v>0</v>
      </c>
      <c r="BS155" s="14">
        <f t="shared" si="96"/>
        <v>0</v>
      </c>
      <c r="BT155" s="14">
        <f t="shared" si="96"/>
        <v>0</v>
      </c>
      <c r="BU155" s="14">
        <f t="shared" si="96"/>
        <v>0</v>
      </c>
      <c r="BV155" s="14">
        <f t="shared" si="96"/>
        <v>0</v>
      </c>
      <c r="BW155" s="14">
        <f t="shared" si="96"/>
        <v>0</v>
      </c>
      <c r="BX155" s="14">
        <f t="shared" si="96"/>
        <v>0</v>
      </c>
      <c r="BY155" s="14">
        <f t="shared" si="96"/>
        <v>0</v>
      </c>
      <c r="BZ155" s="14">
        <f t="shared" si="96"/>
        <v>0</v>
      </c>
      <c r="CA155" s="14">
        <f t="shared" si="96"/>
        <v>0</v>
      </c>
      <c r="CB155" s="14">
        <f t="shared" si="96"/>
        <v>0</v>
      </c>
      <c r="CC155" s="14">
        <f t="shared" si="96"/>
        <v>0</v>
      </c>
      <c r="CD155" s="14">
        <f t="shared" si="96"/>
        <v>0</v>
      </c>
      <c r="CE155" s="14">
        <f t="shared" si="96"/>
        <v>0</v>
      </c>
      <c r="CF155" s="14">
        <f t="shared" si="96"/>
        <v>0</v>
      </c>
      <c r="CG155" s="14">
        <f t="shared" si="112"/>
        <v>0</v>
      </c>
      <c r="CH155" s="14">
        <f t="shared" si="112"/>
        <v>0.33693622875110546</v>
      </c>
      <c r="CI155" s="14">
        <f t="shared" si="112"/>
        <v>0.35501621302937997</v>
      </c>
      <c r="CJ155" s="14">
        <f t="shared" si="112"/>
        <v>0.26117716419377024</v>
      </c>
      <c r="CK155" s="14">
        <f t="shared" si="112"/>
        <v>6.1904293996266086E-3</v>
      </c>
      <c r="CL155" s="14">
        <f t="shared" si="112"/>
        <v>7.9591235138056406E-3</v>
      </c>
      <c r="CM155" s="14">
        <f t="shared" si="112"/>
        <v>9.7278176279846709E-3</v>
      </c>
      <c r="CN155" s="14">
        <f t="shared" si="112"/>
        <v>1.1201729389800531E-2</v>
      </c>
      <c r="CO155" s="14">
        <f t="shared" si="112"/>
        <v>1.1791294094526875E-2</v>
      </c>
      <c r="CP155" s="14">
        <f t="shared" si="112"/>
        <v>0</v>
      </c>
      <c r="CQ155" s="14">
        <f t="shared" si="112"/>
        <v>0</v>
      </c>
      <c r="CR155" s="14">
        <f t="shared" si="112"/>
        <v>0</v>
      </c>
      <c r="CS155" s="14">
        <f t="shared" si="112"/>
        <v>0</v>
      </c>
      <c r="CT155" s="14">
        <f t="shared" si="112"/>
        <v>0</v>
      </c>
      <c r="CU155" s="14">
        <f t="shared" si="112"/>
        <v>0</v>
      </c>
      <c r="CV155" s="14">
        <f t="shared" si="112"/>
        <v>0</v>
      </c>
      <c r="CW155" s="14">
        <f t="shared" si="116"/>
        <v>0</v>
      </c>
      <c r="CX155" s="14">
        <f t="shared" si="116"/>
        <v>0</v>
      </c>
      <c r="CY155" s="14">
        <f t="shared" si="116"/>
        <v>0</v>
      </c>
      <c r="CZ155" s="14">
        <f t="shared" si="116"/>
        <v>0</v>
      </c>
      <c r="DA155" s="14">
        <f t="shared" si="116"/>
        <v>0</v>
      </c>
      <c r="DB155" s="14">
        <f t="shared" si="116"/>
        <v>0</v>
      </c>
      <c r="DC155" s="14">
        <f t="shared" si="113"/>
        <v>0</v>
      </c>
      <c r="DD155" s="14">
        <f t="shared" si="113"/>
        <v>0</v>
      </c>
      <c r="DE155" s="14">
        <f t="shared" si="113"/>
        <v>0</v>
      </c>
      <c r="DF155" s="14">
        <f t="shared" si="113"/>
        <v>0</v>
      </c>
      <c r="DG155" s="14">
        <f t="shared" si="113"/>
        <v>0</v>
      </c>
      <c r="DH155" s="14">
        <f t="shared" si="113"/>
        <v>0</v>
      </c>
      <c r="DI155" s="14">
        <f t="shared" si="113"/>
        <v>0</v>
      </c>
      <c r="DJ155" s="14">
        <f t="shared" si="113"/>
        <v>0</v>
      </c>
      <c r="DK155" s="14">
        <f t="shared" si="113"/>
        <v>0</v>
      </c>
      <c r="DL155" s="14">
        <f t="shared" si="113"/>
        <v>0</v>
      </c>
      <c r="DM155" s="14">
        <f t="shared" si="113"/>
        <v>0</v>
      </c>
      <c r="DN155" s="14">
        <f t="shared" si="113"/>
        <v>0</v>
      </c>
      <c r="DO155" s="14">
        <f t="shared" si="113"/>
        <v>0</v>
      </c>
      <c r="DP155" s="14">
        <f t="shared" si="113"/>
        <v>0</v>
      </c>
      <c r="DQ155" s="14">
        <f t="shared" si="113"/>
        <v>0</v>
      </c>
      <c r="DR155" s="14">
        <f t="shared" si="113"/>
        <v>0</v>
      </c>
      <c r="DS155" s="14">
        <f t="shared" si="114"/>
        <v>0</v>
      </c>
      <c r="DT155" s="14">
        <f t="shared" si="93"/>
        <v>0</v>
      </c>
      <c r="DU155" s="14">
        <f t="shared" si="93"/>
        <v>0</v>
      </c>
      <c r="DV155" s="14">
        <f t="shared" si="93"/>
        <v>0</v>
      </c>
      <c r="DW155" s="14">
        <f t="shared" si="93"/>
        <v>0</v>
      </c>
      <c r="DX155" s="14">
        <f t="shared" si="93"/>
        <v>0</v>
      </c>
      <c r="DY155" s="14">
        <f t="shared" si="93"/>
        <v>0</v>
      </c>
      <c r="DZ155" s="14">
        <f t="shared" si="97"/>
        <v>1.0000000000000002</v>
      </c>
    </row>
    <row r="156" spans="1:130">
      <c r="C156" s="18">
        <v>2026</v>
      </c>
      <c r="D156" s="25"/>
      <c r="E156" s="25"/>
      <c r="F156" s="25"/>
      <c r="G156" s="25"/>
      <c r="H156" s="25"/>
      <c r="I156" s="25"/>
      <c r="J156" s="25">
        <f t="shared" si="104"/>
        <v>0</v>
      </c>
      <c r="K156" s="25">
        <f t="shared" si="105"/>
        <v>0</v>
      </c>
      <c r="L156" s="25">
        <f t="shared" si="106"/>
        <v>0</v>
      </c>
      <c r="M156" s="25">
        <f t="shared" si="107"/>
        <v>0</v>
      </c>
      <c r="N156" s="25">
        <f t="shared" si="108"/>
        <v>0</v>
      </c>
      <c r="O156" s="25">
        <f t="shared" si="109"/>
        <v>0</v>
      </c>
      <c r="P156" s="25">
        <f t="shared" si="110"/>
        <v>0</v>
      </c>
      <c r="Q156" s="25">
        <f t="shared" si="111"/>
        <v>0</v>
      </c>
      <c r="R156" s="25">
        <f t="shared" si="115"/>
        <v>0</v>
      </c>
      <c r="S156" s="25">
        <f t="shared" si="117"/>
        <v>0</v>
      </c>
      <c r="T156" s="25">
        <f t="shared" si="118"/>
        <v>0</v>
      </c>
      <c r="U156" s="25">
        <f t="shared" si="119"/>
        <v>0</v>
      </c>
      <c r="V156" s="25">
        <f t="shared" si="120"/>
        <v>451.625</v>
      </c>
      <c r="W156" s="25">
        <f t="shared" si="121"/>
        <v>332.25</v>
      </c>
      <c r="X156" s="25">
        <f t="shared" si="122"/>
        <v>7.875</v>
      </c>
      <c r="Y156" s="25">
        <f t="shared" si="123"/>
        <v>10.125</v>
      </c>
      <c r="Z156" s="25">
        <f t="shared" si="124"/>
        <v>12.375</v>
      </c>
      <c r="AA156" s="25">
        <f t="shared" si="125"/>
        <v>14.25</v>
      </c>
      <c r="AB156" s="25">
        <f t="shared" ref="AB156:AB174" si="126">VLOOKUP($C$90,$D$3:$K$63,$A$69,0)*(B132-B131)</f>
        <v>15</v>
      </c>
      <c r="AC156" s="25">
        <f>VLOOKUP($C$91,$D$3:$K$63,$A$69,0)*(B131-B130)</f>
        <v>15</v>
      </c>
      <c r="AD156" s="25">
        <f>VLOOKUP($C$92,$D$3:$K$63,$A$69,0)*B130</f>
        <v>0</v>
      </c>
      <c r="AE156" s="25"/>
      <c r="AF156" s="25"/>
      <c r="AG156" s="25"/>
      <c r="AH156" s="25"/>
      <c r="AI156" s="25"/>
      <c r="AJ156" s="25"/>
      <c r="AK156" s="25"/>
      <c r="AL156" s="25"/>
      <c r="AM156" s="25"/>
      <c r="AN156" s="25"/>
      <c r="AO156" s="25"/>
      <c r="AP156" s="25"/>
      <c r="AQ156" s="25"/>
      <c r="AR156" s="25"/>
      <c r="AS156" s="25"/>
      <c r="AT156" s="25"/>
      <c r="AU156" s="25"/>
      <c r="AV156" s="25"/>
      <c r="AW156" s="25"/>
      <c r="AX156" s="25"/>
      <c r="AY156" s="25"/>
      <c r="AZ156" s="25"/>
      <c r="BA156" s="25"/>
      <c r="BB156" s="25"/>
      <c r="BC156" s="25"/>
      <c r="BD156" s="25"/>
      <c r="BE156" s="25"/>
      <c r="BF156" s="25"/>
      <c r="BG156" s="25"/>
      <c r="BH156" s="25"/>
      <c r="BI156" s="25"/>
      <c r="BJ156" s="25"/>
      <c r="BK156" s="25"/>
      <c r="BL156" s="25"/>
      <c r="BM156" s="21">
        <f t="shared" si="95"/>
        <v>858.5</v>
      </c>
      <c r="BP156" s="18">
        <v>2026</v>
      </c>
      <c r="BQ156" s="14">
        <f t="shared" si="96"/>
        <v>0</v>
      </c>
      <c r="BR156" s="14">
        <f t="shared" si="96"/>
        <v>0</v>
      </c>
      <c r="BS156" s="14">
        <f t="shared" si="96"/>
        <v>0</v>
      </c>
      <c r="BT156" s="14">
        <f t="shared" si="96"/>
        <v>0</v>
      </c>
      <c r="BU156" s="14">
        <f t="shared" si="96"/>
        <v>0</v>
      </c>
      <c r="BV156" s="14">
        <f t="shared" si="96"/>
        <v>0</v>
      </c>
      <c r="BW156" s="14">
        <f t="shared" si="96"/>
        <v>0</v>
      </c>
      <c r="BX156" s="14">
        <f t="shared" si="96"/>
        <v>0</v>
      </c>
      <c r="BY156" s="14">
        <f t="shared" si="96"/>
        <v>0</v>
      </c>
      <c r="BZ156" s="14">
        <f t="shared" si="96"/>
        <v>0</v>
      </c>
      <c r="CA156" s="14">
        <f t="shared" si="96"/>
        <v>0</v>
      </c>
      <c r="CB156" s="14">
        <f t="shared" si="96"/>
        <v>0</v>
      </c>
      <c r="CC156" s="14">
        <f t="shared" si="96"/>
        <v>0</v>
      </c>
      <c r="CD156" s="14">
        <f t="shared" si="96"/>
        <v>0</v>
      </c>
      <c r="CE156" s="14">
        <f t="shared" si="96"/>
        <v>0</v>
      </c>
      <c r="CF156" s="14">
        <f t="shared" si="96"/>
        <v>0</v>
      </c>
      <c r="CG156" s="14">
        <f t="shared" si="112"/>
        <v>0</v>
      </c>
      <c r="CH156" s="14">
        <f t="shared" si="112"/>
        <v>0</v>
      </c>
      <c r="CI156" s="14">
        <f t="shared" si="112"/>
        <v>0.52606290040768777</v>
      </c>
      <c r="CJ156" s="14">
        <f t="shared" si="112"/>
        <v>0.3870122306348282</v>
      </c>
      <c r="CK156" s="14">
        <f t="shared" si="112"/>
        <v>9.1729761211415267E-3</v>
      </c>
      <c r="CL156" s="14">
        <f t="shared" si="112"/>
        <v>1.1793826441467677E-2</v>
      </c>
      <c r="CM156" s="14">
        <f t="shared" si="112"/>
        <v>1.4414676761793827E-2</v>
      </c>
      <c r="CN156" s="14">
        <f t="shared" si="112"/>
        <v>1.6598718695398952E-2</v>
      </c>
      <c r="CO156" s="14">
        <f t="shared" si="112"/>
        <v>1.7472335468841003E-2</v>
      </c>
      <c r="CP156" s="14">
        <f t="shared" si="112"/>
        <v>1.7472335468841003E-2</v>
      </c>
      <c r="CQ156" s="14">
        <f t="shared" si="112"/>
        <v>0</v>
      </c>
      <c r="CR156" s="14">
        <f t="shared" si="112"/>
        <v>0</v>
      </c>
      <c r="CS156" s="14">
        <f t="shared" si="112"/>
        <v>0</v>
      </c>
      <c r="CT156" s="14">
        <f t="shared" si="112"/>
        <v>0</v>
      </c>
      <c r="CU156" s="14">
        <f t="shared" si="112"/>
        <v>0</v>
      </c>
      <c r="CV156" s="14">
        <f t="shared" si="112"/>
        <v>0</v>
      </c>
      <c r="CW156" s="14">
        <f t="shared" si="116"/>
        <v>0</v>
      </c>
      <c r="CX156" s="14">
        <f t="shared" si="116"/>
        <v>0</v>
      </c>
      <c r="CY156" s="14">
        <f t="shared" si="116"/>
        <v>0</v>
      </c>
      <c r="CZ156" s="14">
        <f t="shared" si="116"/>
        <v>0</v>
      </c>
      <c r="DA156" s="14">
        <f t="shared" si="116"/>
        <v>0</v>
      </c>
      <c r="DB156" s="14">
        <f t="shared" si="116"/>
        <v>0</v>
      </c>
      <c r="DC156" s="14">
        <f t="shared" si="113"/>
        <v>0</v>
      </c>
      <c r="DD156" s="14">
        <f t="shared" si="113"/>
        <v>0</v>
      </c>
      <c r="DE156" s="14">
        <f t="shared" si="113"/>
        <v>0</v>
      </c>
      <c r="DF156" s="14">
        <f t="shared" si="113"/>
        <v>0</v>
      </c>
      <c r="DG156" s="14">
        <f t="shared" si="113"/>
        <v>0</v>
      </c>
      <c r="DH156" s="14">
        <f t="shared" si="113"/>
        <v>0</v>
      </c>
      <c r="DI156" s="14">
        <f t="shared" si="113"/>
        <v>0</v>
      </c>
      <c r="DJ156" s="14">
        <f t="shared" si="113"/>
        <v>0</v>
      </c>
      <c r="DK156" s="14">
        <f t="shared" si="113"/>
        <v>0</v>
      </c>
      <c r="DL156" s="14">
        <f t="shared" si="113"/>
        <v>0</v>
      </c>
      <c r="DM156" s="14">
        <f t="shared" si="113"/>
        <v>0</v>
      </c>
      <c r="DN156" s="14">
        <f t="shared" si="113"/>
        <v>0</v>
      </c>
      <c r="DO156" s="14">
        <f t="shared" si="113"/>
        <v>0</v>
      </c>
      <c r="DP156" s="14">
        <f t="shared" si="113"/>
        <v>0</v>
      </c>
      <c r="DQ156" s="14">
        <f t="shared" si="113"/>
        <v>0</v>
      </c>
      <c r="DR156" s="14">
        <f t="shared" si="113"/>
        <v>0</v>
      </c>
      <c r="DS156" s="14">
        <f t="shared" si="114"/>
        <v>0</v>
      </c>
      <c r="DT156" s="14">
        <f t="shared" si="93"/>
        <v>0</v>
      </c>
      <c r="DU156" s="14">
        <f t="shared" si="93"/>
        <v>0</v>
      </c>
      <c r="DV156" s="14">
        <f t="shared" si="93"/>
        <v>0</v>
      </c>
      <c r="DW156" s="14">
        <f t="shared" si="93"/>
        <v>0</v>
      </c>
      <c r="DX156" s="14">
        <f t="shared" si="93"/>
        <v>0</v>
      </c>
      <c r="DY156" s="14">
        <f t="shared" si="93"/>
        <v>0</v>
      </c>
      <c r="DZ156" s="14">
        <f t="shared" si="97"/>
        <v>1</v>
      </c>
    </row>
    <row r="157" spans="1:130">
      <c r="C157" s="18">
        <v>2027</v>
      </c>
      <c r="D157" s="25"/>
      <c r="E157" s="25"/>
      <c r="F157" s="25"/>
      <c r="G157" s="25"/>
      <c r="H157" s="25"/>
      <c r="I157" s="25"/>
      <c r="J157" s="25"/>
      <c r="K157" s="25">
        <f t="shared" si="105"/>
        <v>0</v>
      </c>
      <c r="L157" s="25">
        <f t="shared" si="106"/>
        <v>0</v>
      </c>
      <c r="M157" s="25">
        <f t="shared" si="107"/>
        <v>0</v>
      </c>
      <c r="N157" s="25">
        <f t="shared" si="108"/>
        <v>0</v>
      </c>
      <c r="O157" s="25">
        <f t="shared" si="109"/>
        <v>0</v>
      </c>
      <c r="P157" s="25">
        <f t="shared" si="110"/>
        <v>0</v>
      </c>
      <c r="Q157" s="25">
        <f t="shared" si="111"/>
        <v>0</v>
      </c>
      <c r="R157" s="25">
        <f t="shared" si="115"/>
        <v>0</v>
      </c>
      <c r="S157" s="25">
        <f t="shared" si="117"/>
        <v>0</v>
      </c>
      <c r="T157" s="25">
        <f t="shared" si="118"/>
        <v>0</v>
      </c>
      <c r="U157" s="25">
        <f t="shared" si="119"/>
        <v>0</v>
      </c>
      <c r="V157" s="25">
        <f t="shared" si="120"/>
        <v>0</v>
      </c>
      <c r="W157" s="25">
        <f t="shared" si="121"/>
        <v>332.25</v>
      </c>
      <c r="X157" s="25">
        <f t="shared" si="122"/>
        <v>7.875</v>
      </c>
      <c r="Y157" s="25">
        <f t="shared" si="123"/>
        <v>10.125</v>
      </c>
      <c r="Z157" s="25">
        <f t="shared" si="124"/>
        <v>12.375</v>
      </c>
      <c r="AA157" s="25">
        <f t="shared" si="125"/>
        <v>14.25</v>
      </c>
      <c r="AB157" s="25">
        <f t="shared" si="126"/>
        <v>15</v>
      </c>
      <c r="AC157" s="25">
        <f t="shared" ref="AC157:AC175" si="127">VLOOKUP($C$91,$D$3:$K$63,$A$69,0)*(B132-B131)</f>
        <v>15</v>
      </c>
      <c r="AD157" s="25">
        <f>VLOOKUP($C$92,$D$3:$K$63,$A$69,0)*(B131-B130)</f>
        <v>14.25</v>
      </c>
      <c r="AE157" s="25">
        <f>VLOOKUP($C$93,$D$3:$K$63,$A$69,0)*B130</f>
        <v>0</v>
      </c>
      <c r="AF157" s="25"/>
      <c r="AG157" s="25"/>
      <c r="AH157" s="25"/>
      <c r="AI157" s="25"/>
      <c r="AJ157" s="25"/>
      <c r="AK157" s="25"/>
      <c r="AL157" s="25"/>
      <c r="AM157" s="25"/>
      <c r="AN157" s="25"/>
      <c r="AO157" s="25"/>
      <c r="AP157" s="25"/>
      <c r="AQ157" s="25"/>
      <c r="AR157" s="25"/>
      <c r="AS157" s="25"/>
      <c r="AT157" s="25"/>
      <c r="AU157" s="25"/>
      <c r="AV157" s="25"/>
      <c r="AW157" s="25"/>
      <c r="AX157" s="25"/>
      <c r="AY157" s="25"/>
      <c r="AZ157" s="25"/>
      <c r="BA157" s="25"/>
      <c r="BB157" s="25"/>
      <c r="BC157" s="25"/>
      <c r="BD157" s="25"/>
      <c r="BE157" s="25"/>
      <c r="BF157" s="25"/>
      <c r="BG157" s="25"/>
      <c r="BH157" s="25"/>
      <c r="BI157" s="25"/>
      <c r="BJ157" s="25"/>
      <c r="BK157" s="25"/>
      <c r="BL157" s="25"/>
      <c r="BM157" s="21">
        <f t="shared" si="95"/>
        <v>421.125</v>
      </c>
      <c r="BP157" s="18">
        <v>2027</v>
      </c>
      <c r="BQ157" s="14">
        <f t="shared" si="96"/>
        <v>0</v>
      </c>
      <c r="BR157" s="14">
        <f t="shared" si="96"/>
        <v>0</v>
      </c>
      <c r="BS157" s="14">
        <f t="shared" si="96"/>
        <v>0</v>
      </c>
      <c r="BT157" s="14">
        <f t="shared" si="96"/>
        <v>0</v>
      </c>
      <c r="BU157" s="14">
        <f t="shared" si="96"/>
        <v>0</v>
      </c>
      <c r="BV157" s="14">
        <f t="shared" si="96"/>
        <v>0</v>
      </c>
      <c r="BW157" s="14">
        <f t="shared" si="96"/>
        <v>0</v>
      </c>
      <c r="BX157" s="14">
        <f t="shared" si="96"/>
        <v>0</v>
      </c>
      <c r="BY157" s="14">
        <f t="shared" si="96"/>
        <v>0</v>
      </c>
      <c r="BZ157" s="14">
        <f t="shared" si="96"/>
        <v>0</v>
      </c>
      <c r="CA157" s="14">
        <f t="shared" si="96"/>
        <v>0</v>
      </c>
      <c r="CB157" s="14">
        <f t="shared" si="96"/>
        <v>0</v>
      </c>
      <c r="CC157" s="14">
        <f t="shared" si="96"/>
        <v>0</v>
      </c>
      <c r="CD157" s="14">
        <f t="shared" si="96"/>
        <v>0</v>
      </c>
      <c r="CE157" s="14">
        <f t="shared" si="96"/>
        <v>0</v>
      </c>
      <c r="CF157" s="14">
        <f t="shared" si="96"/>
        <v>0</v>
      </c>
      <c r="CG157" s="14">
        <f t="shared" si="112"/>
        <v>0</v>
      </c>
      <c r="CH157" s="14">
        <f t="shared" si="112"/>
        <v>0</v>
      </c>
      <c r="CI157" s="14">
        <f t="shared" si="112"/>
        <v>0</v>
      </c>
      <c r="CJ157" s="14">
        <f t="shared" si="112"/>
        <v>0.78895814781834372</v>
      </c>
      <c r="CK157" s="14">
        <f t="shared" si="112"/>
        <v>1.8699910952804988E-2</v>
      </c>
      <c r="CL157" s="14">
        <f t="shared" si="112"/>
        <v>2.4042742653606411E-2</v>
      </c>
      <c r="CM157" s="14">
        <f t="shared" si="112"/>
        <v>2.9385574354407838E-2</v>
      </c>
      <c r="CN157" s="14">
        <f t="shared" si="112"/>
        <v>3.3837934105075691E-2</v>
      </c>
      <c r="CO157" s="14">
        <f t="shared" si="112"/>
        <v>3.561887800534283E-2</v>
      </c>
      <c r="CP157" s="14">
        <f t="shared" si="112"/>
        <v>3.561887800534283E-2</v>
      </c>
      <c r="CQ157" s="14">
        <f t="shared" si="112"/>
        <v>3.3837934105075691E-2</v>
      </c>
      <c r="CR157" s="14">
        <f t="shared" si="112"/>
        <v>0</v>
      </c>
      <c r="CS157" s="14">
        <f t="shared" si="112"/>
        <v>0</v>
      </c>
      <c r="CT157" s="14">
        <f t="shared" si="112"/>
        <v>0</v>
      </c>
      <c r="CU157" s="14">
        <f t="shared" si="112"/>
        <v>0</v>
      </c>
      <c r="CV157" s="14">
        <f t="shared" si="112"/>
        <v>0</v>
      </c>
      <c r="CW157" s="14">
        <f t="shared" si="116"/>
        <v>0</v>
      </c>
      <c r="CX157" s="14">
        <f t="shared" si="116"/>
        <v>0</v>
      </c>
      <c r="CY157" s="14">
        <f t="shared" si="116"/>
        <v>0</v>
      </c>
      <c r="CZ157" s="14">
        <f t="shared" si="116"/>
        <v>0</v>
      </c>
      <c r="DA157" s="14">
        <f t="shared" si="116"/>
        <v>0</v>
      </c>
      <c r="DB157" s="14">
        <f t="shared" si="116"/>
        <v>0</v>
      </c>
      <c r="DC157" s="14">
        <f t="shared" si="113"/>
        <v>0</v>
      </c>
      <c r="DD157" s="14">
        <f t="shared" si="113"/>
        <v>0</v>
      </c>
      <c r="DE157" s="14">
        <f t="shared" si="113"/>
        <v>0</v>
      </c>
      <c r="DF157" s="14">
        <f t="shared" si="113"/>
        <v>0</v>
      </c>
      <c r="DG157" s="14">
        <f t="shared" si="113"/>
        <v>0</v>
      </c>
      <c r="DH157" s="14">
        <f t="shared" si="113"/>
        <v>0</v>
      </c>
      <c r="DI157" s="14">
        <f t="shared" si="113"/>
        <v>0</v>
      </c>
      <c r="DJ157" s="14">
        <f t="shared" si="113"/>
        <v>0</v>
      </c>
      <c r="DK157" s="14">
        <f t="shared" si="113"/>
        <v>0</v>
      </c>
      <c r="DL157" s="14">
        <f t="shared" si="113"/>
        <v>0</v>
      </c>
      <c r="DM157" s="14">
        <f t="shared" si="113"/>
        <v>0</v>
      </c>
      <c r="DN157" s="14">
        <f t="shared" si="113"/>
        <v>0</v>
      </c>
      <c r="DO157" s="14">
        <f t="shared" si="113"/>
        <v>0</v>
      </c>
      <c r="DP157" s="14">
        <f t="shared" si="113"/>
        <v>0</v>
      </c>
      <c r="DQ157" s="14">
        <f t="shared" si="113"/>
        <v>0</v>
      </c>
      <c r="DR157" s="14">
        <f t="shared" si="113"/>
        <v>0</v>
      </c>
      <c r="DS157" s="14">
        <f t="shared" si="114"/>
        <v>0</v>
      </c>
      <c r="DT157" s="14">
        <f t="shared" si="93"/>
        <v>0</v>
      </c>
      <c r="DU157" s="14">
        <f t="shared" si="93"/>
        <v>0</v>
      </c>
      <c r="DV157" s="14">
        <f t="shared" si="93"/>
        <v>0</v>
      </c>
      <c r="DW157" s="14">
        <f t="shared" si="93"/>
        <v>0</v>
      </c>
      <c r="DX157" s="14">
        <f t="shared" si="93"/>
        <v>0</v>
      </c>
      <c r="DY157" s="14">
        <f t="shared" si="93"/>
        <v>0</v>
      </c>
      <c r="DZ157" s="14">
        <f t="shared" si="97"/>
        <v>1</v>
      </c>
    </row>
    <row r="158" spans="1:130">
      <c r="C158" s="18">
        <v>2028</v>
      </c>
      <c r="D158" s="25"/>
      <c r="E158" s="25"/>
      <c r="F158" s="25"/>
      <c r="G158" s="25"/>
      <c r="H158" s="25"/>
      <c r="I158" s="25"/>
      <c r="J158" s="25"/>
      <c r="K158" s="25"/>
      <c r="L158" s="25">
        <f t="shared" si="106"/>
        <v>0</v>
      </c>
      <c r="M158" s="25">
        <f t="shared" si="107"/>
        <v>0</v>
      </c>
      <c r="N158" s="25">
        <f t="shared" si="108"/>
        <v>0</v>
      </c>
      <c r="O158" s="25">
        <f t="shared" si="109"/>
        <v>0</v>
      </c>
      <c r="P158" s="25">
        <f t="shared" si="110"/>
        <v>0</v>
      </c>
      <c r="Q158" s="25">
        <f t="shared" si="111"/>
        <v>0</v>
      </c>
      <c r="R158" s="25">
        <f t="shared" si="115"/>
        <v>0</v>
      </c>
      <c r="S158" s="25">
        <f t="shared" si="117"/>
        <v>0</v>
      </c>
      <c r="T158" s="25">
        <f t="shared" si="118"/>
        <v>0</v>
      </c>
      <c r="U158" s="25">
        <f t="shared" si="119"/>
        <v>0</v>
      </c>
      <c r="V158" s="25">
        <f t="shared" si="120"/>
        <v>0</v>
      </c>
      <c r="W158" s="25">
        <f t="shared" si="121"/>
        <v>0</v>
      </c>
      <c r="X158" s="25">
        <f t="shared" si="122"/>
        <v>7.875</v>
      </c>
      <c r="Y158" s="25">
        <f t="shared" si="123"/>
        <v>10.125</v>
      </c>
      <c r="Z158" s="25">
        <f t="shared" si="124"/>
        <v>12.375</v>
      </c>
      <c r="AA158" s="25">
        <f t="shared" si="125"/>
        <v>14.25</v>
      </c>
      <c r="AB158" s="25">
        <f t="shared" si="126"/>
        <v>15</v>
      </c>
      <c r="AC158" s="25">
        <f t="shared" si="127"/>
        <v>15</v>
      </c>
      <c r="AD158" s="25">
        <f t="shared" ref="AD158:AD176" si="128">VLOOKUP($C$92,$D$3:$K$63,$A$69,0)*(B132-B131)</f>
        <v>14.25</v>
      </c>
      <c r="AE158" s="25">
        <f>VLOOKUP($C$93,$D$3:$K$63,$A$69,0)*(B131-B130)</f>
        <v>12.75</v>
      </c>
      <c r="AF158" s="25">
        <f>VLOOKUP($C$94,$D$3:$K$63,$A$69,0)*B130</f>
        <v>0</v>
      </c>
      <c r="AG158" s="25"/>
      <c r="AH158" s="25"/>
      <c r="AI158" s="25"/>
      <c r="AJ158" s="25"/>
      <c r="AK158" s="25"/>
      <c r="AL158" s="25"/>
      <c r="AM158" s="25"/>
      <c r="AN158" s="25"/>
      <c r="AO158" s="25"/>
      <c r="AP158" s="25"/>
      <c r="AQ158" s="25"/>
      <c r="AR158" s="25"/>
      <c r="AS158" s="25"/>
      <c r="AT158" s="25"/>
      <c r="AU158" s="25"/>
      <c r="AV158" s="25"/>
      <c r="AW158" s="25"/>
      <c r="AX158" s="25"/>
      <c r="AY158" s="25"/>
      <c r="AZ158" s="25"/>
      <c r="BA158" s="25"/>
      <c r="BB158" s="25"/>
      <c r="BC158" s="25"/>
      <c r="BD158" s="25"/>
      <c r="BE158" s="25"/>
      <c r="BF158" s="25"/>
      <c r="BG158" s="25"/>
      <c r="BH158" s="25"/>
      <c r="BI158" s="25"/>
      <c r="BJ158" s="25"/>
      <c r="BK158" s="25"/>
      <c r="BL158" s="25"/>
      <c r="BM158" s="21">
        <f t="shared" si="95"/>
        <v>101.625</v>
      </c>
      <c r="BP158" s="18">
        <v>2028</v>
      </c>
      <c r="BQ158" s="14">
        <f t="shared" si="96"/>
        <v>0</v>
      </c>
      <c r="BR158" s="14">
        <f t="shared" si="96"/>
        <v>0</v>
      </c>
      <c r="BS158" s="14">
        <f t="shared" si="96"/>
        <v>0</v>
      </c>
      <c r="BT158" s="14">
        <f t="shared" si="96"/>
        <v>0</v>
      </c>
      <c r="BU158" s="14">
        <f t="shared" si="96"/>
        <v>0</v>
      </c>
      <c r="BV158" s="14">
        <f t="shared" si="96"/>
        <v>0</v>
      </c>
      <c r="BW158" s="14">
        <f t="shared" si="96"/>
        <v>0</v>
      </c>
      <c r="BX158" s="14">
        <f t="shared" si="96"/>
        <v>0</v>
      </c>
      <c r="BY158" s="14">
        <f t="shared" si="96"/>
        <v>0</v>
      </c>
      <c r="BZ158" s="14">
        <f t="shared" si="96"/>
        <v>0</v>
      </c>
      <c r="CA158" s="14">
        <f t="shared" si="96"/>
        <v>0</v>
      </c>
      <c r="CB158" s="14">
        <f t="shared" si="96"/>
        <v>0</v>
      </c>
      <c r="CC158" s="14">
        <f t="shared" si="96"/>
        <v>0</v>
      </c>
      <c r="CD158" s="14">
        <f t="shared" si="96"/>
        <v>0</v>
      </c>
      <c r="CE158" s="14">
        <f t="shared" si="96"/>
        <v>0</v>
      </c>
      <c r="CF158" s="14">
        <f t="shared" si="96"/>
        <v>0</v>
      </c>
      <c r="CG158" s="14">
        <f t="shared" si="112"/>
        <v>0</v>
      </c>
      <c r="CH158" s="14">
        <f t="shared" si="112"/>
        <v>0</v>
      </c>
      <c r="CI158" s="14">
        <f t="shared" si="112"/>
        <v>0</v>
      </c>
      <c r="CJ158" s="14">
        <f t="shared" si="112"/>
        <v>0</v>
      </c>
      <c r="CK158" s="14">
        <f t="shared" si="112"/>
        <v>7.7490774907749083E-2</v>
      </c>
      <c r="CL158" s="14">
        <f t="shared" si="112"/>
        <v>9.9630996309963096E-2</v>
      </c>
      <c r="CM158" s="14">
        <f t="shared" si="112"/>
        <v>0.12177121771217712</v>
      </c>
      <c r="CN158" s="14">
        <f t="shared" si="112"/>
        <v>0.14022140221402213</v>
      </c>
      <c r="CO158" s="14">
        <f t="shared" si="112"/>
        <v>0.14760147601476015</v>
      </c>
      <c r="CP158" s="14">
        <f t="shared" si="112"/>
        <v>0.14760147601476015</v>
      </c>
      <c r="CQ158" s="14">
        <f t="shared" si="112"/>
        <v>0.14022140221402213</v>
      </c>
      <c r="CR158" s="14">
        <f t="shared" si="112"/>
        <v>0.12546125461254612</v>
      </c>
      <c r="CS158" s="14">
        <f t="shared" si="112"/>
        <v>0</v>
      </c>
      <c r="CT158" s="14">
        <f t="shared" si="112"/>
        <v>0</v>
      </c>
      <c r="CU158" s="14">
        <f t="shared" si="112"/>
        <v>0</v>
      </c>
      <c r="CV158" s="14">
        <f t="shared" si="112"/>
        <v>0</v>
      </c>
      <c r="CW158" s="14">
        <f t="shared" si="116"/>
        <v>0</v>
      </c>
      <c r="CX158" s="14">
        <f t="shared" si="116"/>
        <v>0</v>
      </c>
      <c r="CY158" s="14">
        <f t="shared" si="116"/>
        <v>0</v>
      </c>
      <c r="CZ158" s="14">
        <f t="shared" si="116"/>
        <v>0</v>
      </c>
      <c r="DA158" s="14">
        <f t="shared" si="116"/>
        <v>0</v>
      </c>
      <c r="DB158" s="14">
        <f t="shared" si="116"/>
        <v>0</v>
      </c>
      <c r="DC158" s="14">
        <f t="shared" si="113"/>
        <v>0</v>
      </c>
      <c r="DD158" s="14">
        <f t="shared" si="113"/>
        <v>0</v>
      </c>
      <c r="DE158" s="14">
        <f t="shared" si="113"/>
        <v>0</v>
      </c>
      <c r="DF158" s="14">
        <f t="shared" si="113"/>
        <v>0</v>
      </c>
      <c r="DG158" s="14">
        <f t="shared" si="113"/>
        <v>0</v>
      </c>
      <c r="DH158" s="14">
        <f t="shared" si="113"/>
        <v>0</v>
      </c>
      <c r="DI158" s="14">
        <f t="shared" si="113"/>
        <v>0</v>
      </c>
      <c r="DJ158" s="14">
        <f t="shared" si="113"/>
        <v>0</v>
      </c>
      <c r="DK158" s="14">
        <f t="shared" si="113"/>
        <v>0</v>
      </c>
      <c r="DL158" s="14">
        <f t="shared" si="113"/>
        <v>0</v>
      </c>
      <c r="DM158" s="14">
        <f t="shared" si="113"/>
        <v>0</v>
      </c>
      <c r="DN158" s="14">
        <f t="shared" si="113"/>
        <v>0</v>
      </c>
      <c r="DO158" s="14">
        <f t="shared" si="113"/>
        <v>0</v>
      </c>
      <c r="DP158" s="14">
        <f t="shared" si="113"/>
        <v>0</v>
      </c>
      <c r="DQ158" s="14">
        <f t="shared" si="113"/>
        <v>0</v>
      </c>
      <c r="DR158" s="14">
        <f t="shared" si="113"/>
        <v>0</v>
      </c>
      <c r="DS158" s="14">
        <f t="shared" si="114"/>
        <v>0</v>
      </c>
      <c r="DT158" s="14">
        <f t="shared" si="93"/>
        <v>0</v>
      </c>
      <c r="DU158" s="14">
        <f t="shared" si="93"/>
        <v>0</v>
      </c>
      <c r="DV158" s="14">
        <f t="shared" si="93"/>
        <v>0</v>
      </c>
      <c r="DW158" s="14">
        <f t="shared" si="93"/>
        <v>0</v>
      </c>
      <c r="DX158" s="14">
        <f t="shared" si="93"/>
        <v>0</v>
      </c>
      <c r="DY158" s="14">
        <f t="shared" si="93"/>
        <v>0</v>
      </c>
      <c r="DZ158" s="14">
        <f t="shared" si="97"/>
        <v>1</v>
      </c>
    </row>
    <row r="159" spans="1:130">
      <c r="C159" s="18">
        <v>2029</v>
      </c>
      <c r="D159" s="25"/>
      <c r="E159" s="25"/>
      <c r="F159" s="25"/>
      <c r="G159" s="25"/>
      <c r="H159" s="25"/>
      <c r="I159" s="25"/>
      <c r="J159" s="25"/>
      <c r="K159" s="25"/>
      <c r="L159" s="25"/>
      <c r="M159" s="25">
        <f t="shared" si="107"/>
        <v>0</v>
      </c>
      <c r="N159" s="25">
        <f t="shared" si="108"/>
        <v>0</v>
      </c>
      <c r="O159" s="25">
        <f t="shared" si="109"/>
        <v>0</v>
      </c>
      <c r="P159" s="25">
        <f t="shared" si="110"/>
        <v>0</v>
      </c>
      <c r="Q159" s="25">
        <f t="shared" si="111"/>
        <v>0</v>
      </c>
      <c r="R159" s="25">
        <f t="shared" si="115"/>
        <v>0</v>
      </c>
      <c r="S159" s="25">
        <f t="shared" si="117"/>
        <v>0</v>
      </c>
      <c r="T159" s="25">
        <f t="shared" si="118"/>
        <v>0</v>
      </c>
      <c r="U159" s="25">
        <f t="shared" si="119"/>
        <v>0</v>
      </c>
      <c r="V159" s="25">
        <f t="shared" si="120"/>
        <v>0</v>
      </c>
      <c r="W159" s="25">
        <f t="shared" si="121"/>
        <v>0</v>
      </c>
      <c r="X159" s="25">
        <f t="shared" si="122"/>
        <v>0</v>
      </c>
      <c r="Y159" s="25">
        <f t="shared" si="123"/>
        <v>10.125</v>
      </c>
      <c r="Z159" s="25">
        <f t="shared" si="124"/>
        <v>12.375</v>
      </c>
      <c r="AA159" s="25">
        <f t="shared" si="125"/>
        <v>14.25</v>
      </c>
      <c r="AB159" s="25">
        <f t="shared" si="126"/>
        <v>15</v>
      </c>
      <c r="AC159" s="25">
        <f t="shared" si="127"/>
        <v>15</v>
      </c>
      <c r="AD159" s="25">
        <f t="shared" si="128"/>
        <v>14.25</v>
      </c>
      <c r="AE159" s="25">
        <f t="shared" ref="AE159:AE177" si="129">VLOOKUP($C$93,$D$3:$K$63,$A$69,0)*(B132-B131)</f>
        <v>12.75</v>
      </c>
      <c r="AF159" s="25">
        <f>VLOOKUP($C$94,$D$3:$K$63,$A$69,0)*(B131-B130)</f>
        <v>12</v>
      </c>
      <c r="AG159" s="25">
        <f>VLOOKUP($C$95,$D$3:$K$63,$A$69,0)*B130</f>
        <v>0</v>
      </c>
      <c r="AH159" s="25"/>
      <c r="AI159" s="25"/>
      <c r="AJ159" s="25"/>
      <c r="AK159" s="25"/>
      <c r="AL159" s="25"/>
      <c r="AM159" s="25"/>
      <c r="AN159" s="25"/>
      <c r="AO159" s="25"/>
      <c r="AP159" s="25"/>
      <c r="AQ159" s="25"/>
      <c r="AR159" s="25"/>
      <c r="AS159" s="25"/>
      <c r="AT159" s="25"/>
      <c r="AU159" s="25"/>
      <c r="AV159" s="25"/>
      <c r="AW159" s="25"/>
      <c r="AX159" s="25"/>
      <c r="AY159" s="25"/>
      <c r="AZ159" s="25"/>
      <c r="BA159" s="25"/>
      <c r="BB159" s="25"/>
      <c r="BC159" s="25"/>
      <c r="BD159" s="25"/>
      <c r="BE159" s="25"/>
      <c r="BF159" s="25"/>
      <c r="BG159" s="25"/>
      <c r="BH159" s="25"/>
      <c r="BI159" s="25"/>
      <c r="BJ159" s="25"/>
      <c r="BK159" s="25"/>
      <c r="BL159" s="25"/>
      <c r="BM159" s="21">
        <f t="shared" si="95"/>
        <v>105.75</v>
      </c>
      <c r="BP159" s="18">
        <v>2029</v>
      </c>
      <c r="BQ159" s="14">
        <f t="shared" si="96"/>
        <v>0</v>
      </c>
      <c r="BR159" s="14">
        <f t="shared" si="96"/>
        <v>0</v>
      </c>
      <c r="BS159" s="14">
        <f t="shared" si="96"/>
        <v>0</v>
      </c>
      <c r="BT159" s="14">
        <f t="shared" si="96"/>
        <v>0</v>
      </c>
      <c r="BU159" s="14">
        <f t="shared" si="96"/>
        <v>0</v>
      </c>
      <c r="BV159" s="14">
        <f t="shared" si="96"/>
        <v>0</v>
      </c>
      <c r="BW159" s="14">
        <f t="shared" si="96"/>
        <v>0</v>
      </c>
      <c r="BX159" s="14">
        <f t="shared" si="96"/>
        <v>0</v>
      </c>
      <c r="BY159" s="14">
        <f t="shared" si="96"/>
        <v>0</v>
      </c>
      <c r="BZ159" s="14">
        <f t="shared" si="96"/>
        <v>0</v>
      </c>
      <c r="CA159" s="14">
        <f t="shared" si="96"/>
        <v>0</v>
      </c>
      <c r="CB159" s="14">
        <f t="shared" si="96"/>
        <v>0</v>
      </c>
      <c r="CC159" s="14">
        <f t="shared" si="96"/>
        <v>0</v>
      </c>
      <c r="CD159" s="14">
        <f t="shared" si="96"/>
        <v>0</v>
      </c>
      <c r="CE159" s="14">
        <f t="shared" si="96"/>
        <v>0</v>
      </c>
      <c r="CF159" s="14">
        <f t="shared" si="96"/>
        <v>0</v>
      </c>
      <c r="CG159" s="14">
        <f t="shared" si="112"/>
        <v>0</v>
      </c>
      <c r="CH159" s="14">
        <f t="shared" si="112"/>
        <v>0</v>
      </c>
      <c r="CI159" s="14">
        <f t="shared" si="112"/>
        <v>0</v>
      </c>
      <c r="CJ159" s="14">
        <f t="shared" si="112"/>
        <v>0</v>
      </c>
      <c r="CK159" s="14">
        <f t="shared" si="112"/>
        <v>0</v>
      </c>
      <c r="CL159" s="14">
        <f t="shared" si="112"/>
        <v>9.5744680851063829E-2</v>
      </c>
      <c r="CM159" s="14">
        <f t="shared" si="112"/>
        <v>0.11702127659574468</v>
      </c>
      <c r="CN159" s="14">
        <f t="shared" si="112"/>
        <v>0.13475177304964539</v>
      </c>
      <c r="CO159" s="14">
        <f t="shared" si="112"/>
        <v>0.14184397163120568</v>
      </c>
      <c r="CP159" s="14">
        <f t="shared" si="112"/>
        <v>0.14184397163120568</v>
      </c>
      <c r="CQ159" s="14">
        <f t="shared" si="112"/>
        <v>0.13475177304964539</v>
      </c>
      <c r="CR159" s="14">
        <f t="shared" si="112"/>
        <v>0.12056737588652482</v>
      </c>
      <c r="CS159" s="14">
        <f t="shared" si="112"/>
        <v>0.11347517730496454</v>
      </c>
      <c r="CT159" s="14">
        <f t="shared" si="112"/>
        <v>0</v>
      </c>
      <c r="CU159" s="14">
        <f t="shared" si="112"/>
        <v>0</v>
      </c>
      <c r="CV159" s="14">
        <f t="shared" si="112"/>
        <v>0</v>
      </c>
      <c r="CW159" s="14">
        <f t="shared" si="116"/>
        <v>0</v>
      </c>
      <c r="CX159" s="14">
        <f t="shared" si="116"/>
        <v>0</v>
      </c>
      <c r="CY159" s="14">
        <f t="shared" si="116"/>
        <v>0</v>
      </c>
      <c r="CZ159" s="14">
        <f t="shared" si="116"/>
        <v>0</v>
      </c>
      <c r="DA159" s="14">
        <f t="shared" si="116"/>
        <v>0</v>
      </c>
      <c r="DB159" s="14">
        <f t="shared" si="116"/>
        <v>0</v>
      </c>
      <c r="DC159" s="14">
        <f t="shared" si="113"/>
        <v>0</v>
      </c>
      <c r="DD159" s="14">
        <f t="shared" si="113"/>
        <v>0</v>
      </c>
      <c r="DE159" s="14">
        <f t="shared" si="113"/>
        <v>0</v>
      </c>
      <c r="DF159" s="14">
        <f t="shared" si="113"/>
        <v>0</v>
      </c>
      <c r="DG159" s="14">
        <f t="shared" si="113"/>
        <v>0</v>
      </c>
      <c r="DH159" s="14">
        <f t="shared" si="113"/>
        <v>0</v>
      </c>
      <c r="DI159" s="14">
        <f t="shared" si="113"/>
        <v>0</v>
      </c>
      <c r="DJ159" s="14">
        <f t="shared" si="113"/>
        <v>0</v>
      </c>
      <c r="DK159" s="14">
        <f t="shared" si="113"/>
        <v>0</v>
      </c>
      <c r="DL159" s="14">
        <f t="shared" si="113"/>
        <v>0</v>
      </c>
      <c r="DM159" s="14">
        <f t="shared" si="113"/>
        <v>0</v>
      </c>
      <c r="DN159" s="14">
        <f t="shared" si="113"/>
        <v>0</v>
      </c>
      <c r="DO159" s="14">
        <f t="shared" si="113"/>
        <v>0</v>
      </c>
      <c r="DP159" s="14">
        <f t="shared" si="113"/>
        <v>0</v>
      </c>
      <c r="DQ159" s="14">
        <f t="shared" si="113"/>
        <v>0</v>
      </c>
      <c r="DR159" s="14">
        <f t="shared" si="113"/>
        <v>0</v>
      </c>
      <c r="DS159" s="14">
        <f t="shared" si="114"/>
        <v>0</v>
      </c>
      <c r="DT159" s="14">
        <f t="shared" si="93"/>
        <v>0</v>
      </c>
      <c r="DU159" s="14">
        <f t="shared" si="93"/>
        <v>0</v>
      </c>
      <c r="DV159" s="14">
        <f t="shared" si="93"/>
        <v>0</v>
      </c>
      <c r="DW159" s="14">
        <f t="shared" si="93"/>
        <v>0</v>
      </c>
      <c r="DX159" s="14">
        <f t="shared" si="93"/>
        <v>0</v>
      </c>
      <c r="DY159" s="14">
        <f t="shared" si="93"/>
        <v>0</v>
      </c>
      <c r="DZ159" s="14">
        <f t="shared" si="97"/>
        <v>1</v>
      </c>
    </row>
    <row r="160" spans="1:130">
      <c r="C160" s="18">
        <v>2030</v>
      </c>
      <c r="D160" s="25"/>
      <c r="E160" s="25"/>
      <c r="F160" s="25"/>
      <c r="G160" s="25"/>
      <c r="H160" s="25"/>
      <c r="I160" s="25"/>
      <c r="J160" s="25"/>
      <c r="K160" s="25"/>
      <c r="L160" s="25"/>
      <c r="M160" s="25"/>
      <c r="N160" s="25">
        <f t="shared" si="108"/>
        <v>0</v>
      </c>
      <c r="O160" s="25">
        <f t="shared" si="109"/>
        <v>0</v>
      </c>
      <c r="P160" s="25">
        <f t="shared" si="110"/>
        <v>0</v>
      </c>
      <c r="Q160" s="25">
        <f t="shared" si="111"/>
        <v>0</v>
      </c>
      <c r="R160" s="25">
        <f t="shared" si="115"/>
        <v>0</v>
      </c>
      <c r="S160" s="25">
        <f t="shared" si="117"/>
        <v>0</v>
      </c>
      <c r="T160" s="25">
        <f t="shared" si="118"/>
        <v>0</v>
      </c>
      <c r="U160" s="25">
        <f t="shared" si="119"/>
        <v>0</v>
      </c>
      <c r="V160" s="25">
        <f t="shared" si="120"/>
        <v>0</v>
      </c>
      <c r="W160" s="25">
        <f t="shared" si="121"/>
        <v>0</v>
      </c>
      <c r="X160" s="25">
        <f t="shared" si="122"/>
        <v>0</v>
      </c>
      <c r="Y160" s="25">
        <f t="shared" si="123"/>
        <v>0</v>
      </c>
      <c r="Z160" s="25">
        <f t="shared" si="124"/>
        <v>12.375</v>
      </c>
      <c r="AA160" s="25">
        <f t="shared" si="125"/>
        <v>14.25</v>
      </c>
      <c r="AB160" s="25">
        <f t="shared" si="126"/>
        <v>15</v>
      </c>
      <c r="AC160" s="25">
        <f t="shared" si="127"/>
        <v>15</v>
      </c>
      <c r="AD160" s="25">
        <f t="shared" si="128"/>
        <v>14.25</v>
      </c>
      <c r="AE160" s="25">
        <f t="shared" si="129"/>
        <v>12.75</v>
      </c>
      <c r="AF160" s="25">
        <f t="shared" ref="AF160:AF178" si="130">VLOOKUP($C$94,$D$3:$K$63,$A$69,0)*(B132-B131)</f>
        <v>12</v>
      </c>
      <c r="AG160" s="25">
        <f>VLOOKUP($C$95,$D$3:$K$63,$A$69,0)*(B131-B130)</f>
        <v>12</v>
      </c>
      <c r="AH160" s="25">
        <f>VLOOKUP($C$96,$D$3:$K$63,$A$69,0)*B130</f>
        <v>0</v>
      </c>
      <c r="AI160" s="25"/>
      <c r="AJ160" s="25"/>
      <c r="AK160" s="25"/>
      <c r="AL160" s="25"/>
      <c r="AM160" s="25"/>
      <c r="AN160" s="25"/>
      <c r="AO160" s="25"/>
      <c r="AP160" s="25"/>
      <c r="AQ160" s="25"/>
      <c r="AR160" s="25"/>
      <c r="AS160" s="25"/>
      <c r="AT160" s="25"/>
      <c r="AU160" s="25"/>
      <c r="AV160" s="25"/>
      <c r="AW160" s="25"/>
      <c r="AX160" s="25"/>
      <c r="AY160" s="25"/>
      <c r="AZ160" s="25"/>
      <c r="BA160" s="25"/>
      <c r="BB160" s="25"/>
      <c r="BC160" s="25"/>
      <c r="BD160" s="25"/>
      <c r="BE160" s="25"/>
      <c r="BF160" s="25"/>
      <c r="BG160" s="25"/>
      <c r="BH160" s="25"/>
      <c r="BI160" s="25"/>
      <c r="BJ160" s="25"/>
      <c r="BK160" s="25"/>
      <c r="BL160" s="25"/>
      <c r="BM160" s="21">
        <f t="shared" si="95"/>
        <v>107.625</v>
      </c>
      <c r="BP160" s="18">
        <v>2030</v>
      </c>
      <c r="BQ160" s="14">
        <f t="shared" si="96"/>
        <v>0</v>
      </c>
      <c r="BR160" s="14">
        <f t="shared" si="96"/>
        <v>0</v>
      </c>
      <c r="BS160" s="14">
        <f t="shared" si="96"/>
        <v>0</v>
      </c>
      <c r="BT160" s="14">
        <f t="shared" si="96"/>
        <v>0</v>
      </c>
      <c r="BU160" s="14">
        <f t="shared" si="96"/>
        <v>0</v>
      </c>
      <c r="BV160" s="14">
        <f t="shared" si="96"/>
        <v>0</v>
      </c>
      <c r="BW160" s="14">
        <f t="shared" si="96"/>
        <v>0</v>
      </c>
      <c r="BX160" s="14">
        <f t="shared" si="96"/>
        <v>0</v>
      </c>
      <c r="BY160" s="14">
        <f t="shared" si="96"/>
        <v>0</v>
      </c>
      <c r="BZ160" s="14">
        <f t="shared" si="96"/>
        <v>0</v>
      </c>
      <c r="CA160" s="14">
        <f t="shared" si="96"/>
        <v>0</v>
      </c>
      <c r="CB160" s="14">
        <f t="shared" si="96"/>
        <v>0</v>
      </c>
      <c r="CC160" s="14">
        <f t="shared" si="96"/>
        <v>0</v>
      </c>
      <c r="CD160" s="14">
        <f t="shared" si="96"/>
        <v>0</v>
      </c>
      <c r="CE160" s="14">
        <f t="shared" si="96"/>
        <v>0</v>
      </c>
      <c r="CF160" s="14">
        <f t="shared" si="96"/>
        <v>0</v>
      </c>
      <c r="CG160" s="14">
        <f t="shared" si="112"/>
        <v>0</v>
      </c>
      <c r="CH160" s="14">
        <f t="shared" si="112"/>
        <v>0</v>
      </c>
      <c r="CI160" s="14">
        <f t="shared" si="112"/>
        <v>0</v>
      </c>
      <c r="CJ160" s="14">
        <f t="shared" si="112"/>
        <v>0</v>
      </c>
      <c r="CK160" s="14">
        <f t="shared" si="112"/>
        <v>0</v>
      </c>
      <c r="CL160" s="14">
        <f t="shared" si="112"/>
        <v>0</v>
      </c>
      <c r="CM160" s="14">
        <f t="shared" si="112"/>
        <v>0.11498257839721254</v>
      </c>
      <c r="CN160" s="14">
        <f t="shared" si="112"/>
        <v>0.13240418118466898</v>
      </c>
      <c r="CO160" s="14">
        <f t="shared" si="112"/>
        <v>0.13937282229965156</v>
      </c>
      <c r="CP160" s="14">
        <f t="shared" si="112"/>
        <v>0.13937282229965156</v>
      </c>
      <c r="CQ160" s="14">
        <f t="shared" si="112"/>
        <v>0.13240418118466898</v>
      </c>
      <c r="CR160" s="14">
        <f t="shared" si="112"/>
        <v>0.11846689895470383</v>
      </c>
      <c r="CS160" s="14">
        <f t="shared" si="112"/>
        <v>0.11149825783972125</v>
      </c>
      <c r="CT160" s="14">
        <f t="shared" si="112"/>
        <v>0.11149825783972125</v>
      </c>
      <c r="CU160" s="14">
        <f t="shared" si="112"/>
        <v>0</v>
      </c>
      <c r="CV160" s="14">
        <f t="shared" si="112"/>
        <v>0</v>
      </c>
      <c r="CW160" s="14">
        <f t="shared" si="116"/>
        <v>0</v>
      </c>
      <c r="CX160" s="14">
        <f t="shared" si="116"/>
        <v>0</v>
      </c>
      <c r="CY160" s="14">
        <f t="shared" si="116"/>
        <v>0</v>
      </c>
      <c r="CZ160" s="14">
        <f t="shared" si="116"/>
        <v>0</v>
      </c>
      <c r="DA160" s="14">
        <f t="shared" si="116"/>
        <v>0</v>
      </c>
      <c r="DB160" s="14">
        <f t="shared" si="116"/>
        <v>0</v>
      </c>
      <c r="DC160" s="14">
        <f t="shared" si="113"/>
        <v>0</v>
      </c>
      <c r="DD160" s="14">
        <f t="shared" si="113"/>
        <v>0</v>
      </c>
      <c r="DE160" s="14">
        <f t="shared" si="113"/>
        <v>0</v>
      </c>
      <c r="DF160" s="14">
        <f t="shared" si="113"/>
        <v>0</v>
      </c>
      <c r="DG160" s="14">
        <f t="shared" si="113"/>
        <v>0</v>
      </c>
      <c r="DH160" s="14">
        <f t="shared" si="113"/>
        <v>0</v>
      </c>
      <c r="DI160" s="14">
        <f t="shared" si="113"/>
        <v>0</v>
      </c>
      <c r="DJ160" s="14">
        <f t="shared" si="113"/>
        <v>0</v>
      </c>
      <c r="DK160" s="14">
        <f t="shared" si="113"/>
        <v>0</v>
      </c>
      <c r="DL160" s="14">
        <f t="shared" si="113"/>
        <v>0</v>
      </c>
      <c r="DM160" s="14">
        <f t="shared" si="113"/>
        <v>0</v>
      </c>
      <c r="DN160" s="14">
        <f t="shared" si="113"/>
        <v>0</v>
      </c>
      <c r="DO160" s="14">
        <f t="shared" si="113"/>
        <v>0</v>
      </c>
      <c r="DP160" s="14">
        <f t="shared" si="113"/>
        <v>0</v>
      </c>
      <c r="DQ160" s="14">
        <f t="shared" si="113"/>
        <v>0</v>
      </c>
      <c r="DR160" s="14">
        <f t="shared" si="113"/>
        <v>0</v>
      </c>
      <c r="DS160" s="14">
        <f t="shared" si="114"/>
        <v>0</v>
      </c>
      <c r="DT160" s="14">
        <f t="shared" si="93"/>
        <v>0</v>
      </c>
      <c r="DU160" s="14">
        <f t="shared" si="93"/>
        <v>0</v>
      </c>
      <c r="DV160" s="14">
        <f t="shared" si="93"/>
        <v>0</v>
      </c>
      <c r="DW160" s="14">
        <f t="shared" si="93"/>
        <v>0</v>
      </c>
      <c r="DX160" s="14">
        <f t="shared" si="93"/>
        <v>0</v>
      </c>
      <c r="DY160" s="14">
        <f t="shared" si="93"/>
        <v>0</v>
      </c>
      <c r="DZ160" s="14">
        <f t="shared" si="97"/>
        <v>1</v>
      </c>
    </row>
    <row r="161" spans="3:130">
      <c r="C161" s="18">
        <v>2031</v>
      </c>
      <c r="D161" s="25"/>
      <c r="E161" s="25"/>
      <c r="F161" s="25"/>
      <c r="G161" s="25"/>
      <c r="H161" s="25"/>
      <c r="I161" s="25"/>
      <c r="J161" s="25"/>
      <c r="K161" s="25"/>
      <c r="L161" s="25"/>
      <c r="M161" s="25"/>
      <c r="N161" s="25"/>
      <c r="O161" s="25">
        <f t="shared" si="109"/>
        <v>0</v>
      </c>
      <c r="P161" s="25">
        <f t="shared" si="110"/>
        <v>0</v>
      </c>
      <c r="Q161" s="25">
        <f t="shared" si="111"/>
        <v>0</v>
      </c>
      <c r="R161" s="25">
        <f t="shared" si="115"/>
        <v>0</v>
      </c>
      <c r="S161" s="25">
        <f t="shared" si="117"/>
        <v>0</v>
      </c>
      <c r="T161" s="25">
        <f t="shared" si="118"/>
        <v>0</v>
      </c>
      <c r="U161" s="25">
        <f t="shared" si="119"/>
        <v>0</v>
      </c>
      <c r="V161" s="25">
        <f t="shared" si="120"/>
        <v>0</v>
      </c>
      <c r="W161" s="25">
        <f t="shared" si="121"/>
        <v>0</v>
      </c>
      <c r="X161" s="25">
        <f t="shared" si="122"/>
        <v>0</v>
      </c>
      <c r="Y161" s="25">
        <f t="shared" si="123"/>
        <v>0</v>
      </c>
      <c r="Z161" s="25">
        <f t="shared" si="124"/>
        <v>0</v>
      </c>
      <c r="AA161" s="25">
        <f t="shared" si="125"/>
        <v>14.25</v>
      </c>
      <c r="AB161" s="25">
        <f t="shared" si="126"/>
        <v>15</v>
      </c>
      <c r="AC161" s="25">
        <f t="shared" si="127"/>
        <v>15</v>
      </c>
      <c r="AD161" s="25">
        <f t="shared" si="128"/>
        <v>14.25</v>
      </c>
      <c r="AE161" s="25">
        <f t="shared" si="129"/>
        <v>12.75</v>
      </c>
      <c r="AF161" s="25">
        <f t="shared" si="130"/>
        <v>12</v>
      </c>
      <c r="AG161" s="25">
        <f t="shared" ref="AG161:AG179" si="131">VLOOKUP($C$95,$D$3:$K$63,$A$69,0)*(B132-B131)</f>
        <v>12</v>
      </c>
      <c r="AH161" s="25">
        <f>VLOOKUP($C$96,$D$3:$K$63,$A$69,0)*(B131-B130)</f>
        <v>12</v>
      </c>
      <c r="AI161" s="25">
        <f>VLOOKUP($C$97,$D$3:$K$63,$A$69,0)*B130</f>
        <v>0</v>
      </c>
      <c r="AJ161" s="25"/>
      <c r="AK161" s="25"/>
      <c r="AL161" s="25"/>
      <c r="AM161" s="25"/>
      <c r="AN161" s="25"/>
      <c r="AO161" s="25"/>
      <c r="AP161" s="25"/>
      <c r="AQ161" s="25"/>
      <c r="AR161" s="25"/>
      <c r="AS161" s="25"/>
      <c r="AT161" s="25"/>
      <c r="AU161" s="25"/>
      <c r="AV161" s="25"/>
      <c r="AW161" s="25"/>
      <c r="AX161" s="25"/>
      <c r="AY161" s="25"/>
      <c r="AZ161" s="25"/>
      <c r="BA161" s="25"/>
      <c r="BB161" s="25"/>
      <c r="BC161" s="25"/>
      <c r="BD161" s="25"/>
      <c r="BE161" s="25"/>
      <c r="BF161" s="25"/>
      <c r="BG161" s="25"/>
      <c r="BH161" s="25"/>
      <c r="BI161" s="25"/>
      <c r="BJ161" s="25"/>
      <c r="BK161" s="25"/>
      <c r="BL161" s="25"/>
      <c r="BM161" s="21">
        <f t="shared" si="95"/>
        <v>107.25</v>
      </c>
      <c r="BP161" s="18">
        <v>2031</v>
      </c>
      <c r="BQ161" s="14">
        <f t="shared" ref="BQ161:CF176" si="132">D161/$BM161</f>
        <v>0</v>
      </c>
      <c r="BR161" s="14">
        <f t="shared" si="132"/>
        <v>0</v>
      </c>
      <c r="BS161" s="14">
        <f t="shared" si="132"/>
        <v>0</v>
      </c>
      <c r="BT161" s="14">
        <f t="shared" si="132"/>
        <v>0</v>
      </c>
      <c r="BU161" s="14">
        <f t="shared" si="132"/>
        <v>0</v>
      </c>
      <c r="BV161" s="14">
        <f t="shared" si="132"/>
        <v>0</v>
      </c>
      <c r="BW161" s="14">
        <f t="shared" si="132"/>
        <v>0</v>
      </c>
      <c r="BX161" s="14">
        <f t="shared" si="132"/>
        <v>0</v>
      </c>
      <c r="BY161" s="14">
        <f t="shared" si="132"/>
        <v>0</v>
      </c>
      <c r="BZ161" s="14">
        <f t="shared" si="132"/>
        <v>0</v>
      </c>
      <c r="CA161" s="14">
        <f t="shared" si="132"/>
        <v>0</v>
      </c>
      <c r="CB161" s="14">
        <f t="shared" si="132"/>
        <v>0</v>
      </c>
      <c r="CC161" s="14">
        <f t="shared" si="132"/>
        <v>0</v>
      </c>
      <c r="CD161" s="14">
        <f t="shared" si="132"/>
        <v>0</v>
      </c>
      <c r="CE161" s="14">
        <f t="shared" si="132"/>
        <v>0</v>
      </c>
      <c r="CF161" s="14">
        <f t="shared" si="132"/>
        <v>0</v>
      </c>
      <c r="CG161" s="14">
        <f t="shared" si="112"/>
        <v>0</v>
      </c>
      <c r="CH161" s="14">
        <f t="shared" si="112"/>
        <v>0</v>
      </c>
      <c r="CI161" s="14">
        <f t="shared" si="112"/>
        <v>0</v>
      </c>
      <c r="CJ161" s="14">
        <f t="shared" si="112"/>
        <v>0</v>
      </c>
      <c r="CK161" s="14">
        <f t="shared" si="112"/>
        <v>0</v>
      </c>
      <c r="CL161" s="14">
        <f t="shared" si="112"/>
        <v>0</v>
      </c>
      <c r="CM161" s="14">
        <f t="shared" si="112"/>
        <v>0</v>
      </c>
      <c r="CN161" s="14">
        <f t="shared" si="112"/>
        <v>0.13286713286713286</v>
      </c>
      <c r="CO161" s="14">
        <f t="shared" si="112"/>
        <v>0.13986013986013987</v>
      </c>
      <c r="CP161" s="14">
        <f t="shared" si="112"/>
        <v>0.13986013986013987</v>
      </c>
      <c r="CQ161" s="14">
        <f t="shared" si="112"/>
        <v>0.13286713286713286</v>
      </c>
      <c r="CR161" s="14">
        <f t="shared" si="112"/>
        <v>0.11888111888111888</v>
      </c>
      <c r="CS161" s="14">
        <f t="shared" si="112"/>
        <v>0.11188811188811189</v>
      </c>
      <c r="CT161" s="14">
        <f t="shared" si="112"/>
        <v>0.11188811188811189</v>
      </c>
      <c r="CU161" s="14">
        <f t="shared" ref="CU161:DJ190" si="133">AH161/$BM161</f>
        <v>0.11188811188811189</v>
      </c>
      <c r="CV161" s="14">
        <f t="shared" si="133"/>
        <v>0</v>
      </c>
      <c r="CW161" s="14">
        <f t="shared" si="116"/>
        <v>0</v>
      </c>
      <c r="CX161" s="14">
        <f t="shared" si="116"/>
        <v>0</v>
      </c>
      <c r="CY161" s="14">
        <f t="shared" si="116"/>
        <v>0</v>
      </c>
      <c r="CZ161" s="14">
        <f t="shared" si="116"/>
        <v>0</v>
      </c>
      <c r="DA161" s="14">
        <f t="shared" si="116"/>
        <v>0</v>
      </c>
      <c r="DB161" s="14">
        <f t="shared" si="116"/>
        <v>0</v>
      </c>
      <c r="DC161" s="14">
        <f t="shared" si="113"/>
        <v>0</v>
      </c>
      <c r="DD161" s="14">
        <f t="shared" si="113"/>
        <v>0</v>
      </c>
      <c r="DE161" s="14">
        <f t="shared" si="113"/>
        <v>0</v>
      </c>
      <c r="DF161" s="14">
        <f t="shared" si="113"/>
        <v>0</v>
      </c>
      <c r="DG161" s="14">
        <f t="shared" si="113"/>
        <v>0</v>
      </c>
      <c r="DH161" s="14">
        <f t="shared" si="113"/>
        <v>0</v>
      </c>
      <c r="DI161" s="14">
        <f t="shared" si="113"/>
        <v>0</v>
      </c>
      <c r="DJ161" s="14">
        <f t="shared" si="113"/>
        <v>0</v>
      </c>
      <c r="DK161" s="14">
        <f t="shared" si="113"/>
        <v>0</v>
      </c>
      <c r="DL161" s="14">
        <f t="shared" si="113"/>
        <v>0</v>
      </c>
      <c r="DM161" s="14">
        <f t="shared" si="113"/>
        <v>0</v>
      </c>
      <c r="DN161" s="14">
        <f t="shared" si="113"/>
        <v>0</v>
      </c>
      <c r="DO161" s="14">
        <f t="shared" si="113"/>
        <v>0</v>
      </c>
      <c r="DP161" s="14">
        <f t="shared" si="113"/>
        <v>0</v>
      </c>
      <c r="DQ161" s="14">
        <f t="shared" ref="DQ161:DR190" si="134">BD161/$BM161</f>
        <v>0</v>
      </c>
      <c r="DR161" s="14">
        <f t="shared" si="134"/>
        <v>0</v>
      </c>
      <c r="DS161" s="14">
        <f t="shared" si="114"/>
        <v>0</v>
      </c>
      <c r="DT161" s="14">
        <f t="shared" si="93"/>
        <v>0</v>
      </c>
      <c r="DU161" s="14">
        <f t="shared" si="93"/>
        <v>0</v>
      </c>
      <c r="DV161" s="14">
        <f t="shared" si="93"/>
        <v>0</v>
      </c>
      <c r="DW161" s="14">
        <f t="shared" si="93"/>
        <v>0</v>
      </c>
      <c r="DX161" s="14">
        <f t="shared" si="93"/>
        <v>0</v>
      </c>
      <c r="DY161" s="14">
        <f t="shared" si="93"/>
        <v>0</v>
      </c>
      <c r="DZ161" s="14">
        <f t="shared" si="97"/>
        <v>0.99999999999999989</v>
      </c>
    </row>
    <row r="162" spans="3:130">
      <c r="C162" s="18">
        <v>2032</v>
      </c>
      <c r="D162" s="25"/>
      <c r="E162" s="25"/>
      <c r="F162" s="25"/>
      <c r="G162" s="25"/>
      <c r="H162" s="25"/>
      <c r="I162" s="25"/>
      <c r="J162" s="25"/>
      <c r="K162" s="25"/>
      <c r="L162" s="25"/>
      <c r="M162" s="25"/>
      <c r="N162" s="25"/>
      <c r="O162" s="25"/>
      <c r="P162" s="25">
        <f t="shared" si="110"/>
        <v>0</v>
      </c>
      <c r="Q162" s="25">
        <f t="shared" si="111"/>
        <v>0</v>
      </c>
      <c r="R162" s="25">
        <f t="shared" si="115"/>
        <v>0</v>
      </c>
      <c r="S162" s="25">
        <f t="shared" si="117"/>
        <v>0</v>
      </c>
      <c r="T162" s="25">
        <f t="shared" si="118"/>
        <v>0</v>
      </c>
      <c r="U162" s="25">
        <f t="shared" si="119"/>
        <v>0</v>
      </c>
      <c r="V162" s="25">
        <f t="shared" si="120"/>
        <v>0</v>
      </c>
      <c r="W162" s="25">
        <f t="shared" si="121"/>
        <v>0</v>
      </c>
      <c r="X162" s="25">
        <f t="shared" si="122"/>
        <v>0</v>
      </c>
      <c r="Y162" s="25">
        <f t="shared" si="123"/>
        <v>0</v>
      </c>
      <c r="Z162" s="25">
        <f t="shared" si="124"/>
        <v>0</v>
      </c>
      <c r="AA162" s="25">
        <f t="shared" si="125"/>
        <v>0</v>
      </c>
      <c r="AB162" s="25">
        <f t="shared" si="126"/>
        <v>15</v>
      </c>
      <c r="AC162" s="25">
        <f t="shared" si="127"/>
        <v>15</v>
      </c>
      <c r="AD162" s="25">
        <f t="shared" si="128"/>
        <v>14.25</v>
      </c>
      <c r="AE162" s="25">
        <f t="shared" si="129"/>
        <v>12.75</v>
      </c>
      <c r="AF162" s="25">
        <f t="shared" si="130"/>
        <v>12</v>
      </c>
      <c r="AG162" s="25">
        <f t="shared" si="131"/>
        <v>12</v>
      </c>
      <c r="AH162" s="25">
        <f t="shared" ref="AH162:AH180" si="135">VLOOKUP($C$96,$D$3:$K$63,$A$69,0)*(B132-B131)</f>
        <v>12</v>
      </c>
      <c r="AI162" s="25">
        <f>VLOOKUP($C$97,$D$3:$K$63,$A$69,0)*(B131-B130)</f>
        <v>12</v>
      </c>
      <c r="AJ162" s="25">
        <f>VLOOKUP($C$98,$D$3:$K$63,$A$69,0)*B130</f>
        <v>0</v>
      </c>
      <c r="AK162" s="25"/>
      <c r="AL162" s="25"/>
      <c r="AM162" s="25"/>
      <c r="AN162" s="25"/>
      <c r="AO162" s="25"/>
      <c r="AP162" s="25"/>
      <c r="AQ162" s="25"/>
      <c r="AR162" s="25"/>
      <c r="AS162" s="25"/>
      <c r="AT162" s="25"/>
      <c r="AU162" s="25"/>
      <c r="AV162" s="25"/>
      <c r="AW162" s="25"/>
      <c r="AX162" s="25"/>
      <c r="AY162" s="25"/>
      <c r="AZ162" s="25"/>
      <c r="BA162" s="25"/>
      <c r="BB162" s="25"/>
      <c r="BC162" s="25"/>
      <c r="BD162" s="25"/>
      <c r="BE162" s="25"/>
      <c r="BF162" s="25"/>
      <c r="BG162" s="25"/>
      <c r="BH162" s="25"/>
      <c r="BI162" s="25"/>
      <c r="BJ162" s="25"/>
      <c r="BK162" s="25"/>
      <c r="BL162" s="25"/>
      <c r="BM162" s="21">
        <f t="shared" si="95"/>
        <v>105</v>
      </c>
      <c r="BP162" s="18">
        <v>2032</v>
      </c>
      <c r="BQ162" s="14">
        <f t="shared" si="132"/>
        <v>0</v>
      </c>
      <c r="BR162" s="14">
        <f t="shared" si="132"/>
        <v>0</v>
      </c>
      <c r="BS162" s="14">
        <f t="shared" si="132"/>
        <v>0</v>
      </c>
      <c r="BT162" s="14">
        <f t="shared" si="132"/>
        <v>0</v>
      </c>
      <c r="BU162" s="14">
        <f t="shared" si="132"/>
        <v>0</v>
      </c>
      <c r="BV162" s="14">
        <f t="shared" si="132"/>
        <v>0</v>
      </c>
      <c r="BW162" s="14">
        <f t="shared" si="132"/>
        <v>0</v>
      </c>
      <c r="BX162" s="14">
        <f t="shared" si="132"/>
        <v>0</v>
      </c>
      <c r="BY162" s="14">
        <f t="shared" si="132"/>
        <v>0</v>
      </c>
      <c r="BZ162" s="14">
        <f t="shared" si="132"/>
        <v>0</v>
      </c>
      <c r="CA162" s="14">
        <f t="shared" si="132"/>
        <v>0</v>
      </c>
      <c r="CB162" s="14">
        <f t="shared" si="132"/>
        <v>0</v>
      </c>
      <c r="CC162" s="14">
        <f t="shared" si="132"/>
        <v>0</v>
      </c>
      <c r="CD162" s="14">
        <f t="shared" si="132"/>
        <v>0</v>
      </c>
      <c r="CE162" s="14">
        <f t="shared" si="132"/>
        <v>0</v>
      </c>
      <c r="CF162" s="14">
        <f t="shared" si="132"/>
        <v>0</v>
      </c>
      <c r="CG162" s="14">
        <f t="shared" ref="CG162:CT180" si="136">T162/$BM162</f>
        <v>0</v>
      </c>
      <c r="CH162" s="14">
        <f t="shared" si="136"/>
        <v>0</v>
      </c>
      <c r="CI162" s="14">
        <f t="shared" si="136"/>
        <v>0</v>
      </c>
      <c r="CJ162" s="14">
        <f t="shared" si="136"/>
        <v>0</v>
      </c>
      <c r="CK162" s="14">
        <f t="shared" si="136"/>
        <v>0</v>
      </c>
      <c r="CL162" s="14">
        <f t="shared" si="136"/>
        <v>0</v>
      </c>
      <c r="CM162" s="14">
        <f t="shared" si="136"/>
        <v>0</v>
      </c>
      <c r="CN162" s="14">
        <f t="shared" si="136"/>
        <v>0</v>
      </c>
      <c r="CO162" s="14">
        <f t="shared" si="136"/>
        <v>0.14285714285714285</v>
      </c>
      <c r="CP162" s="14">
        <f t="shared" si="136"/>
        <v>0.14285714285714285</v>
      </c>
      <c r="CQ162" s="14">
        <f t="shared" si="136"/>
        <v>0.1357142857142857</v>
      </c>
      <c r="CR162" s="14">
        <f t="shared" si="136"/>
        <v>0.12142857142857143</v>
      </c>
      <c r="CS162" s="14">
        <f t="shared" si="136"/>
        <v>0.11428571428571428</v>
      </c>
      <c r="CT162" s="14">
        <f t="shared" si="136"/>
        <v>0.11428571428571428</v>
      </c>
      <c r="CU162" s="14">
        <f t="shared" si="133"/>
        <v>0.11428571428571428</v>
      </c>
      <c r="CV162" s="14">
        <f t="shared" si="133"/>
        <v>0.11428571428571428</v>
      </c>
      <c r="CW162" s="14">
        <f t="shared" si="116"/>
        <v>0</v>
      </c>
      <c r="CX162" s="14">
        <f t="shared" si="116"/>
        <v>0</v>
      </c>
      <c r="CY162" s="14">
        <f t="shared" si="116"/>
        <v>0</v>
      </c>
      <c r="CZ162" s="14">
        <f t="shared" si="116"/>
        <v>0</v>
      </c>
      <c r="DA162" s="14">
        <f t="shared" si="116"/>
        <v>0</v>
      </c>
      <c r="DB162" s="14">
        <f t="shared" si="116"/>
        <v>0</v>
      </c>
      <c r="DC162" s="14">
        <f t="shared" si="116"/>
        <v>0</v>
      </c>
      <c r="DD162" s="14">
        <f t="shared" si="116"/>
        <v>0</v>
      </c>
      <c r="DE162" s="14">
        <f t="shared" si="116"/>
        <v>0</v>
      </c>
      <c r="DF162" s="14">
        <f t="shared" si="116"/>
        <v>0</v>
      </c>
      <c r="DG162" s="14">
        <f t="shared" si="116"/>
        <v>0</v>
      </c>
      <c r="DH162" s="14">
        <f t="shared" si="116"/>
        <v>0</v>
      </c>
      <c r="DI162" s="14">
        <f t="shared" si="116"/>
        <v>0</v>
      </c>
      <c r="DJ162" s="14">
        <f t="shared" si="116"/>
        <v>0</v>
      </c>
      <c r="DK162" s="14">
        <f t="shared" si="116"/>
        <v>0</v>
      </c>
      <c r="DL162" s="14">
        <f t="shared" si="116"/>
        <v>0</v>
      </c>
      <c r="DM162" s="14">
        <f t="shared" ref="DM162:DP190" si="137">AZ162/$BM162</f>
        <v>0</v>
      </c>
      <c r="DN162" s="14">
        <f t="shared" si="137"/>
        <v>0</v>
      </c>
      <c r="DO162" s="14">
        <f t="shared" si="137"/>
        <v>0</v>
      </c>
      <c r="DP162" s="14">
        <f t="shared" si="137"/>
        <v>0</v>
      </c>
      <c r="DQ162" s="14">
        <f t="shared" si="134"/>
        <v>0</v>
      </c>
      <c r="DR162" s="14">
        <f t="shared" si="134"/>
        <v>0</v>
      </c>
      <c r="DS162" s="14">
        <f t="shared" si="114"/>
        <v>0</v>
      </c>
      <c r="DT162" s="14">
        <f t="shared" si="93"/>
        <v>0</v>
      </c>
      <c r="DU162" s="14">
        <f t="shared" si="93"/>
        <v>0</v>
      </c>
      <c r="DV162" s="14">
        <f t="shared" si="93"/>
        <v>0</v>
      </c>
      <c r="DW162" s="14">
        <f t="shared" si="93"/>
        <v>0</v>
      </c>
      <c r="DX162" s="14">
        <f t="shared" si="93"/>
        <v>0</v>
      </c>
      <c r="DY162" s="14">
        <f t="shared" si="93"/>
        <v>0</v>
      </c>
      <c r="DZ162" s="14">
        <f t="shared" si="97"/>
        <v>1</v>
      </c>
    </row>
    <row r="163" spans="3:130">
      <c r="C163" s="18">
        <v>2033</v>
      </c>
      <c r="D163" s="25"/>
      <c r="E163" s="25"/>
      <c r="F163" s="25"/>
      <c r="G163" s="25"/>
      <c r="H163" s="25"/>
      <c r="I163" s="25"/>
      <c r="J163" s="25"/>
      <c r="K163" s="25"/>
      <c r="L163" s="25"/>
      <c r="M163" s="25"/>
      <c r="N163" s="25"/>
      <c r="O163" s="25"/>
      <c r="P163" s="25"/>
      <c r="Q163" s="25">
        <f t="shared" si="111"/>
        <v>0</v>
      </c>
      <c r="R163" s="25">
        <f t="shared" si="115"/>
        <v>0</v>
      </c>
      <c r="S163" s="25">
        <f t="shared" si="117"/>
        <v>0</v>
      </c>
      <c r="T163" s="25">
        <f t="shared" si="118"/>
        <v>0</v>
      </c>
      <c r="U163" s="25">
        <f t="shared" si="119"/>
        <v>0</v>
      </c>
      <c r="V163" s="25">
        <f t="shared" si="120"/>
        <v>0</v>
      </c>
      <c r="W163" s="25">
        <f t="shared" si="121"/>
        <v>0</v>
      </c>
      <c r="X163" s="25">
        <f t="shared" si="122"/>
        <v>0</v>
      </c>
      <c r="Y163" s="25">
        <f t="shared" si="123"/>
        <v>0</v>
      </c>
      <c r="Z163" s="25">
        <f t="shared" si="124"/>
        <v>0</v>
      </c>
      <c r="AA163" s="25">
        <f t="shared" si="125"/>
        <v>0</v>
      </c>
      <c r="AB163" s="25">
        <f t="shared" si="126"/>
        <v>0</v>
      </c>
      <c r="AC163" s="25">
        <f t="shared" si="127"/>
        <v>15</v>
      </c>
      <c r="AD163" s="25">
        <f t="shared" si="128"/>
        <v>14.25</v>
      </c>
      <c r="AE163" s="25">
        <f t="shared" si="129"/>
        <v>12.75</v>
      </c>
      <c r="AF163" s="25">
        <f t="shared" si="130"/>
        <v>12</v>
      </c>
      <c r="AG163" s="25">
        <f t="shared" si="131"/>
        <v>12</v>
      </c>
      <c r="AH163" s="25">
        <f t="shared" si="135"/>
        <v>12</v>
      </c>
      <c r="AI163" s="25">
        <f t="shared" ref="AI163:AI181" si="138">VLOOKUP($C$97,$D$3:$K$63,$A$69,0)*(B132-B131)</f>
        <v>12</v>
      </c>
      <c r="AJ163" s="25">
        <f>VLOOKUP($C$98,$D$3:$K$63,$A$69,0)*(B131-B130)</f>
        <v>11.625</v>
      </c>
      <c r="AK163" s="25">
        <f>VLOOKUP($C$99,$D$3:$K$63,$A$69,0)*B130</f>
        <v>0</v>
      </c>
      <c r="AL163" s="25"/>
      <c r="AM163" s="25"/>
      <c r="AN163" s="25"/>
      <c r="AO163" s="25"/>
      <c r="AP163" s="25"/>
      <c r="AQ163" s="25"/>
      <c r="AR163" s="25"/>
      <c r="AS163" s="25"/>
      <c r="AT163" s="25"/>
      <c r="AU163" s="25"/>
      <c r="AV163" s="25"/>
      <c r="AW163" s="25"/>
      <c r="AX163" s="25"/>
      <c r="AY163" s="25"/>
      <c r="AZ163" s="25"/>
      <c r="BA163" s="25"/>
      <c r="BB163" s="25"/>
      <c r="BC163" s="25"/>
      <c r="BD163" s="25"/>
      <c r="BE163" s="25"/>
      <c r="BF163" s="25"/>
      <c r="BG163" s="25"/>
      <c r="BH163" s="25"/>
      <c r="BI163" s="25"/>
      <c r="BJ163" s="25"/>
      <c r="BK163" s="25"/>
      <c r="BL163" s="25"/>
      <c r="BM163" s="21">
        <f t="shared" si="95"/>
        <v>101.625</v>
      </c>
      <c r="BP163" s="18">
        <v>2033</v>
      </c>
      <c r="BQ163" s="14">
        <f t="shared" si="132"/>
        <v>0</v>
      </c>
      <c r="BR163" s="14">
        <f t="shared" si="132"/>
        <v>0</v>
      </c>
      <c r="BS163" s="14">
        <f t="shared" si="132"/>
        <v>0</v>
      </c>
      <c r="BT163" s="14">
        <f t="shared" si="132"/>
        <v>0</v>
      </c>
      <c r="BU163" s="14">
        <f t="shared" si="132"/>
        <v>0</v>
      </c>
      <c r="BV163" s="14">
        <f t="shared" si="132"/>
        <v>0</v>
      </c>
      <c r="BW163" s="14">
        <f t="shared" si="132"/>
        <v>0</v>
      </c>
      <c r="BX163" s="14">
        <f t="shared" si="132"/>
        <v>0</v>
      </c>
      <c r="BY163" s="14">
        <f t="shared" si="132"/>
        <v>0</v>
      </c>
      <c r="BZ163" s="14">
        <f t="shared" si="132"/>
        <v>0</v>
      </c>
      <c r="CA163" s="14">
        <f t="shared" si="132"/>
        <v>0</v>
      </c>
      <c r="CB163" s="14">
        <f t="shared" si="132"/>
        <v>0</v>
      </c>
      <c r="CC163" s="14">
        <f t="shared" si="132"/>
        <v>0</v>
      </c>
      <c r="CD163" s="14">
        <f t="shared" si="132"/>
        <v>0</v>
      </c>
      <c r="CE163" s="14">
        <f t="shared" si="132"/>
        <v>0</v>
      </c>
      <c r="CF163" s="14">
        <f t="shared" si="132"/>
        <v>0</v>
      </c>
      <c r="CG163" s="14">
        <f t="shared" si="136"/>
        <v>0</v>
      </c>
      <c r="CH163" s="14">
        <f t="shared" si="136"/>
        <v>0</v>
      </c>
      <c r="CI163" s="14">
        <f t="shared" si="136"/>
        <v>0</v>
      </c>
      <c r="CJ163" s="14">
        <f t="shared" si="136"/>
        <v>0</v>
      </c>
      <c r="CK163" s="14">
        <f t="shared" si="136"/>
        <v>0</v>
      </c>
      <c r="CL163" s="14">
        <f t="shared" si="136"/>
        <v>0</v>
      </c>
      <c r="CM163" s="14">
        <f t="shared" si="136"/>
        <v>0</v>
      </c>
      <c r="CN163" s="14">
        <f t="shared" si="136"/>
        <v>0</v>
      </c>
      <c r="CO163" s="14">
        <f t="shared" si="136"/>
        <v>0</v>
      </c>
      <c r="CP163" s="14">
        <f t="shared" si="136"/>
        <v>0.14760147601476015</v>
      </c>
      <c r="CQ163" s="14">
        <f t="shared" si="136"/>
        <v>0.14022140221402213</v>
      </c>
      <c r="CR163" s="14">
        <f t="shared" si="136"/>
        <v>0.12546125461254612</v>
      </c>
      <c r="CS163" s="14">
        <f t="shared" si="136"/>
        <v>0.11808118081180811</v>
      </c>
      <c r="CT163" s="14">
        <f t="shared" si="136"/>
        <v>0.11808118081180811</v>
      </c>
      <c r="CU163" s="14">
        <f t="shared" si="133"/>
        <v>0.11808118081180811</v>
      </c>
      <c r="CV163" s="14">
        <f t="shared" si="133"/>
        <v>0.11808118081180811</v>
      </c>
      <c r="CW163" s="14">
        <f t="shared" si="116"/>
        <v>0.11439114391143912</v>
      </c>
      <c r="CX163" s="14">
        <f t="shared" si="116"/>
        <v>0</v>
      </c>
      <c r="CY163" s="14">
        <f t="shared" si="116"/>
        <v>0</v>
      </c>
      <c r="CZ163" s="14">
        <f t="shared" si="116"/>
        <v>0</v>
      </c>
      <c r="DA163" s="14">
        <f t="shared" si="116"/>
        <v>0</v>
      </c>
      <c r="DB163" s="14">
        <f t="shared" si="116"/>
        <v>0</v>
      </c>
      <c r="DC163" s="14">
        <f t="shared" si="116"/>
        <v>0</v>
      </c>
      <c r="DD163" s="14">
        <f t="shared" si="116"/>
        <v>0</v>
      </c>
      <c r="DE163" s="14">
        <f t="shared" si="116"/>
        <v>0</v>
      </c>
      <c r="DF163" s="14">
        <f t="shared" si="116"/>
        <v>0</v>
      </c>
      <c r="DG163" s="14">
        <f t="shared" si="116"/>
        <v>0</v>
      </c>
      <c r="DH163" s="14">
        <f t="shared" si="116"/>
        <v>0</v>
      </c>
      <c r="DI163" s="14">
        <f t="shared" si="116"/>
        <v>0</v>
      </c>
      <c r="DJ163" s="14">
        <f t="shared" si="116"/>
        <v>0</v>
      </c>
      <c r="DK163" s="14">
        <f t="shared" si="116"/>
        <v>0</v>
      </c>
      <c r="DL163" s="14">
        <f t="shared" si="116"/>
        <v>0</v>
      </c>
      <c r="DM163" s="14">
        <f t="shared" si="137"/>
        <v>0</v>
      </c>
      <c r="DN163" s="14">
        <f t="shared" si="137"/>
        <v>0</v>
      </c>
      <c r="DO163" s="14">
        <f t="shared" si="137"/>
        <v>0</v>
      </c>
      <c r="DP163" s="14">
        <f t="shared" si="137"/>
        <v>0</v>
      </c>
      <c r="DQ163" s="14">
        <f t="shared" si="134"/>
        <v>0</v>
      </c>
      <c r="DR163" s="14">
        <f t="shared" si="134"/>
        <v>0</v>
      </c>
      <c r="DS163" s="14">
        <f t="shared" si="114"/>
        <v>0</v>
      </c>
      <c r="DT163" s="14">
        <f t="shared" si="93"/>
        <v>0</v>
      </c>
      <c r="DU163" s="14">
        <f t="shared" si="93"/>
        <v>0</v>
      </c>
      <c r="DV163" s="14">
        <f t="shared" si="93"/>
        <v>0</v>
      </c>
      <c r="DW163" s="14">
        <f t="shared" si="93"/>
        <v>0</v>
      </c>
      <c r="DX163" s="14">
        <f t="shared" si="93"/>
        <v>0</v>
      </c>
      <c r="DY163" s="14">
        <f t="shared" si="93"/>
        <v>0</v>
      </c>
      <c r="DZ163" s="14">
        <f t="shared" si="97"/>
        <v>0.99999999999999978</v>
      </c>
    </row>
    <row r="164" spans="3:130">
      <c r="C164" s="18">
        <v>2034</v>
      </c>
      <c r="D164" s="25"/>
      <c r="E164" s="25"/>
      <c r="F164" s="25"/>
      <c r="G164" s="25"/>
      <c r="H164" s="25"/>
      <c r="I164" s="25"/>
      <c r="J164" s="25"/>
      <c r="K164" s="25"/>
      <c r="L164" s="25"/>
      <c r="M164" s="25"/>
      <c r="N164" s="25"/>
      <c r="O164" s="25"/>
      <c r="P164" s="25"/>
      <c r="Q164" s="25"/>
      <c r="R164" s="25">
        <f t="shared" si="115"/>
        <v>0</v>
      </c>
      <c r="S164" s="25">
        <f t="shared" si="117"/>
        <v>0</v>
      </c>
      <c r="T164" s="25">
        <f t="shared" si="118"/>
        <v>0</v>
      </c>
      <c r="U164" s="25">
        <f t="shared" si="119"/>
        <v>0</v>
      </c>
      <c r="V164" s="25">
        <f t="shared" si="120"/>
        <v>0</v>
      </c>
      <c r="W164" s="25">
        <f t="shared" si="121"/>
        <v>0</v>
      </c>
      <c r="X164" s="25">
        <f t="shared" si="122"/>
        <v>0</v>
      </c>
      <c r="Y164" s="25">
        <f t="shared" si="123"/>
        <v>0</v>
      </c>
      <c r="Z164" s="25">
        <f t="shared" si="124"/>
        <v>0</v>
      </c>
      <c r="AA164" s="25">
        <f t="shared" si="125"/>
        <v>0</v>
      </c>
      <c r="AB164" s="25">
        <f t="shared" si="126"/>
        <v>0</v>
      </c>
      <c r="AC164" s="25">
        <f t="shared" si="127"/>
        <v>0</v>
      </c>
      <c r="AD164" s="25">
        <f t="shared" si="128"/>
        <v>14.25</v>
      </c>
      <c r="AE164" s="25">
        <f t="shared" si="129"/>
        <v>12.75</v>
      </c>
      <c r="AF164" s="25">
        <f t="shared" si="130"/>
        <v>12</v>
      </c>
      <c r="AG164" s="25">
        <f t="shared" si="131"/>
        <v>12</v>
      </c>
      <c r="AH164" s="25">
        <f t="shared" si="135"/>
        <v>12</v>
      </c>
      <c r="AI164" s="25">
        <f t="shared" si="138"/>
        <v>12</v>
      </c>
      <c r="AJ164" s="25">
        <f t="shared" ref="AJ164:AJ182" si="139">VLOOKUP($C$98,$D$3:$K$63,$A$69,0)*(B132-B131)</f>
        <v>11.625</v>
      </c>
      <c r="AK164" s="25">
        <f>VLOOKUP($C$99,$D$3:$K$63,$A$69,0)*(B131-B130)</f>
        <v>11.625</v>
      </c>
      <c r="AL164" s="25">
        <f>VLOOKUP($C$100,$D$3:$K$63,$A$69,0)*B130</f>
        <v>0</v>
      </c>
      <c r="AM164" s="25"/>
      <c r="AN164" s="25"/>
      <c r="AO164" s="25"/>
      <c r="AP164" s="25"/>
      <c r="AQ164" s="25"/>
      <c r="AR164" s="25"/>
      <c r="AS164" s="25"/>
      <c r="AT164" s="25"/>
      <c r="AU164" s="25"/>
      <c r="AV164" s="25"/>
      <c r="AW164" s="25"/>
      <c r="AX164" s="25"/>
      <c r="AY164" s="25"/>
      <c r="AZ164" s="25"/>
      <c r="BA164" s="25"/>
      <c r="BB164" s="25"/>
      <c r="BC164" s="25"/>
      <c r="BD164" s="25"/>
      <c r="BE164" s="25"/>
      <c r="BF164" s="25"/>
      <c r="BG164" s="25"/>
      <c r="BH164" s="25"/>
      <c r="BI164" s="25"/>
      <c r="BJ164" s="25"/>
      <c r="BK164" s="25"/>
      <c r="BL164" s="25"/>
      <c r="BM164" s="21">
        <f t="shared" si="95"/>
        <v>98.25</v>
      </c>
      <c r="BP164" s="18">
        <v>2034</v>
      </c>
      <c r="BQ164" s="14">
        <f t="shared" si="132"/>
        <v>0</v>
      </c>
      <c r="BR164" s="14">
        <f t="shared" si="132"/>
        <v>0</v>
      </c>
      <c r="BS164" s="14">
        <f t="shared" si="132"/>
        <v>0</v>
      </c>
      <c r="BT164" s="14">
        <f t="shared" si="132"/>
        <v>0</v>
      </c>
      <c r="BU164" s="14">
        <f t="shared" si="132"/>
        <v>0</v>
      </c>
      <c r="BV164" s="14">
        <f t="shared" si="132"/>
        <v>0</v>
      </c>
      <c r="BW164" s="14">
        <f t="shared" si="132"/>
        <v>0</v>
      </c>
      <c r="BX164" s="14">
        <f t="shared" si="132"/>
        <v>0</v>
      </c>
      <c r="BY164" s="14">
        <f t="shared" si="132"/>
        <v>0</v>
      </c>
      <c r="BZ164" s="14">
        <f t="shared" si="132"/>
        <v>0</v>
      </c>
      <c r="CA164" s="14">
        <f t="shared" si="132"/>
        <v>0</v>
      </c>
      <c r="CB164" s="14">
        <f t="shared" si="132"/>
        <v>0</v>
      </c>
      <c r="CC164" s="14">
        <f t="shared" si="132"/>
        <v>0</v>
      </c>
      <c r="CD164" s="14">
        <f t="shared" si="132"/>
        <v>0</v>
      </c>
      <c r="CE164" s="14">
        <f t="shared" si="132"/>
        <v>0</v>
      </c>
      <c r="CF164" s="14">
        <f t="shared" si="132"/>
        <v>0</v>
      </c>
      <c r="CG164" s="14">
        <f t="shared" si="136"/>
        <v>0</v>
      </c>
      <c r="CH164" s="14">
        <f t="shared" si="136"/>
        <v>0</v>
      </c>
      <c r="CI164" s="14">
        <f t="shared" si="136"/>
        <v>0</v>
      </c>
      <c r="CJ164" s="14">
        <f t="shared" si="136"/>
        <v>0</v>
      </c>
      <c r="CK164" s="14">
        <f t="shared" si="136"/>
        <v>0</v>
      </c>
      <c r="CL164" s="14">
        <f t="shared" si="136"/>
        <v>0</v>
      </c>
      <c r="CM164" s="14">
        <f t="shared" si="136"/>
        <v>0</v>
      </c>
      <c r="CN164" s="14">
        <f t="shared" si="136"/>
        <v>0</v>
      </c>
      <c r="CO164" s="14">
        <f t="shared" si="136"/>
        <v>0</v>
      </c>
      <c r="CP164" s="14">
        <f t="shared" si="136"/>
        <v>0</v>
      </c>
      <c r="CQ164" s="14">
        <f t="shared" si="136"/>
        <v>0.14503816793893129</v>
      </c>
      <c r="CR164" s="14">
        <f t="shared" si="136"/>
        <v>0.12977099236641221</v>
      </c>
      <c r="CS164" s="14">
        <f t="shared" si="136"/>
        <v>0.12213740458015267</v>
      </c>
      <c r="CT164" s="14">
        <f t="shared" si="136"/>
        <v>0.12213740458015267</v>
      </c>
      <c r="CU164" s="14">
        <f t="shared" si="133"/>
        <v>0.12213740458015267</v>
      </c>
      <c r="CV164" s="14">
        <f t="shared" si="133"/>
        <v>0.12213740458015267</v>
      </c>
      <c r="CW164" s="14">
        <f t="shared" si="116"/>
        <v>0.1183206106870229</v>
      </c>
      <c r="CX164" s="14">
        <f t="shared" si="116"/>
        <v>0.1183206106870229</v>
      </c>
      <c r="CY164" s="14">
        <f t="shared" si="116"/>
        <v>0</v>
      </c>
      <c r="CZ164" s="14">
        <f t="shared" si="116"/>
        <v>0</v>
      </c>
      <c r="DA164" s="14">
        <f t="shared" si="116"/>
        <v>0</v>
      </c>
      <c r="DB164" s="14">
        <f t="shared" si="116"/>
        <v>0</v>
      </c>
      <c r="DC164" s="14">
        <f t="shared" si="116"/>
        <v>0</v>
      </c>
      <c r="DD164" s="14">
        <f t="shared" si="116"/>
        <v>0</v>
      </c>
      <c r="DE164" s="14">
        <f t="shared" si="116"/>
        <v>0</v>
      </c>
      <c r="DF164" s="14">
        <f t="shared" si="116"/>
        <v>0</v>
      </c>
      <c r="DG164" s="14">
        <f t="shared" si="116"/>
        <v>0</v>
      </c>
      <c r="DH164" s="14">
        <f t="shared" si="116"/>
        <v>0</v>
      </c>
      <c r="DI164" s="14">
        <f t="shared" si="116"/>
        <v>0</v>
      </c>
      <c r="DJ164" s="14">
        <f t="shared" si="116"/>
        <v>0</v>
      </c>
      <c r="DK164" s="14">
        <f t="shared" si="116"/>
        <v>0</v>
      </c>
      <c r="DL164" s="14">
        <f t="shared" si="116"/>
        <v>0</v>
      </c>
      <c r="DM164" s="14">
        <f t="shared" si="137"/>
        <v>0</v>
      </c>
      <c r="DN164" s="14">
        <f t="shared" si="137"/>
        <v>0</v>
      </c>
      <c r="DO164" s="14">
        <f t="shared" si="137"/>
        <v>0</v>
      </c>
      <c r="DP164" s="14">
        <f t="shared" si="137"/>
        <v>0</v>
      </c>
      <c r="DQ164" s="14">
        <f t="shared" si="134"/>
        <v>0</v>
      </c>
      <c r="DR164" s="14">
        <f t="shared" si="134"/>
        <v>0</v>
      </c>
      <c r="DS164" s="14">
        <f t="shared" si="114"/>
        <v>0</v>
      </c>
      <c r="DT164" s="14">
        <f t="shared" si="93"/>
        <v>0</v>
      </c>
      <c r="DU164" s="14">
        <f t="shared" si="93"/>
        <v>0</v>
      </c>
      <c r="DV164" s="14">
        <f t="shared" si="93"/>
        <v>0</v>
      </c>
      <c r="DW164" s="14">
        <f t="shared" si="93"/>
        <v>0</v>
      </c>
      <c r="DX164" s="14">
        <f t="shared" si="93"/>
        <v>0</v>
      </c>
      <c r="DY164" s="14">
        <f t="shared" si="93"/>
        <v>0</v>
      </c>
      <c r="DZ164" s="14">
        <f t="shared" si="97"/>
        <v>1</v>
      </c>
    </row>
    <row r="165" spans="3:130">
      <c r="C165" s="18">
        <v>2035</v>
      </c>
      <c r="D165" s="25"/>
      <c r="E165" s="25"/>
      <c r="F165" s="25"/>
      <c r="G165" s="25"/>
      <c r="H165" s="25"/>
      <c r="I165" s="25"/>
      <c r="J165" s="25"/>
      <c r="K165" s="25"/>
      <c r="L165" s="25"/>
      <c r="M165" s="25"/>
      <c r="N165" s="25"/>
      <c r="O165" s="25"/>
      <c r="P165" s="25"/>
      <c r="Q165" s="25"/>
      <c r="R165" s="25"/>
      <c r="S165" s="25">
        <f t="shared" si="117"/>
        <v>0</v>
      </c>
      <c r="T165" s="25">
        <f t="shared" si="118"/>
        <v>0</v>
      </c>
      <c r="U165" s="25">
        <f t="shared" si="119"/>
        <v>0</v>
      </c>
      <c r="V165" s="25">
        <f t="shared" si="120"/>
        <v>0</v>
      </c>
      <c r="W165" s="25">
        <f t="shared" si="121"/>
        <v>0</v>
      </c>
      <c r="X165" s="25">
        <f t="shared" si="122"/>
        <v>0</v>
      </c>
      <c r="Y165" s="25">
        <f t="shared" si="123"/>
        <v>0</v>
      </c>
      <c r="Z165" s="25">
        <f t="shared" si="124"/>
        <v>0</v>
      </c>
      <c r="AA165" s="25">
        <f t="shared" si="125"/>
        <v>0</v>
      </c>
      <c r="AB165" s="25">
        <f t="shared" si="126"/>
        <v>0</v>
      </c>
      <c r="AC165" s="25">
        <f t="shared" si="127"/>
        <v>0</v>
      </c>
      <c r="AD165" s="25">
        <f t="shared" si="128"/>
        <v>0</v>
      </c>
      <c r="AE165" s="25">
        <f t="shared" si="129"/>
        <v>12.75</v>
      </c>
      <c r="AF165" s="25">
        <f t="shared" si="130"/>
        <v>12</v>
      </c>
      <c r="AG165" s="25">
        <f t="shared" si="131"/>
        <v>12</v>
      </c>
      <c r="AH165" s="25">
        <f t="shared" si="135"/>
        <v>12</v>
      </c>
      <c r="AI165" s="25">
        <f t="shared" si="138"/>
        <v>12</v>
      </c>
      <c r="AJ165" s="25">
        <f t="shared" si="139"/>
        <v>11.625</v>
      </c>
      <c r="AK165" s="25">
        <f t="shared" ref="AK165:AK183" si="140">VLOOKUP($C$99,$D$3:$K$63,$A$69,0)*(B132-B131)</f>
        <v>11.625</v>
      </c>
      <c r="AL165" s="25">
        <f>VLOOKUP($C$100,$D$3:$K$63,$A$69,0)*(B131-B130)</f>
        <v>11.25</v>
      </c>
      <c r="AM165" s="25">
        <f>VLOOKUP($C$101,$D$3:$K$63,$A$69,0)*B130</f>
        <v>0</v>
      </c>
      <c r="AN165" s="25"/>
      <c r="AO165" s="25"/>
      <c r="AP165" s="25"/>
      <c r="AQ165" s="25"/>
      <c r="AR165" s="25"/>
      <c r="AS165" s="25"/>
      <c r="AT165" s="25"/>
      <c r="AU165" s="25"/>
      <c r="AV165" s="25"/>
      <c r="AW165" s="25"/>
      <c r="AX165" s="25"/>
      <c r="AY165" s="25"/>
      <c r="AZ165" s="25"/>
      <c r="BA165" s="25"/>
      <c r="BB165" s="25"/>
      <c r="BC165" s="25"/>
      <c r="BD165" s="25"/>
      <c r="BE165" s="25"/>
      <c r="BF165" s="25"/>
      <c r="BG165" s="25"/>
      <c r="BH165" s="25"/>
      <c r="BI165" s="25"/>
      <c r="BJ165" s="25"/>
      <c r="BK165" s="25"/>
      <c r="BL165" s="25"/>
      <c r="BM165" s="21">
        <f t="shared" si="95"/>
        <v>95.25</v>
      </c>
      <c r="BP165" s="18">
        <v>2035</v>
      </c>
      <c r="BQ165" s="14">
        <f t="shared" si="132"/>
        <v>0</v>
      </c>
      <c r="BR165" s="14">
        <f t="shared" si="132"/>
        <v>0</v>
      </c>
      <c r="BS165" s="14">
        <f t="shared" si="132"/>
        <v>0</v>
      </c>
      <c r="BT165" s="14">
        <f t="shared" si="132"/>
        <v>0</v>
      </c>
      <c r="BU165" s="14">
        <f t="shared" si="132"/>
        <v>0</v>
      </c>
      <c r="BV165" s="14">
        <f t="shared" si="132"/>
        <v>0</v>
      </c>
      <c r="BW165" s="14">
        <f t="shared" si="132"/>
        <v>0</v>
      </c>
      <c r="BX165" s="14">
        <f t="shared" si="132"/>
        <v>0</v>
      </c>
      <c r="BY165" s="14">
        <f t="shared" si="132"/>
        <v>0</v>
      </c>
      <c r="BZ165" s="14">
        <f t="shared" si="132"/>
        <v>0</v>
      </c>
      <c r="CA165" s="14">
        <f t="shared" si="132"/>
        <v>0</v>
      </c>
      <c r="CB165" s="14">
        <f t="shared" si="132"/>
        <v>0</v>
      </c>
      <c r="CC165" s="14">
        <f t="shared" si="132"/>
        <v>0</v>
      </c>
      <c r="CD165" s="14">
        <f t="shared" si="132"/>
        <v>0</v>
      </c>
      <c r="CE165" s="14">
        <f t="shared" si="132"/>
        <v>0</v>
      </c>
      <c r="CF165" s="14">
        <f t="shared" si="132"/>
        <v>0</v>
      </c>
      <c r="CG165" s="14">
        <f t="shared" si="136"/>
        <v>0</v>
      </c>
      <c r="CH165" s="14">
        <f t="shared" si="136"/>
        <v>0</v>
      </c>
      <c r="CI165" s="14">
        <f t="shared" si="136"/>
        <v>0</v>
      </c>
      <c r="CJ165" s="14">
        <f t="shared" si="136"/>
        <v>0</v>
      </c>
      <c r="CK165" s="14">
        <f t="shared" si="136"/>
        <v>0</v>
      </c>
      <c r="CL165" s="14">
        <f t="shared" si="136"/>
        <v>0</v>
      </c>
      <c r="CM165" s="14">
        <f t="shared" si="136"/>
        <v>0</v>
      </c>
      <c r="CN165" s="14">
        <f t="shared" si="136"/>
        <v>0</v>
      </c>
      <c r="CO165" s="14">
        <f t="shared" si="136"/>
        <v>0</v>
      </c>
      <c r="CP165" s="14">
        <f t="shared" si="136"/>
        <v>0</v>
      </c>
      <c r="CQ165" s="14">
        <f t="shared" si="136"/>
        <v>0</v>
      </c>
      <c r="CR165" s="14">
        <f t="shared" si="136"/>
        <v>0.13385826771653545</v>
      </c>
      <c r="CS165" s="14">
        <f t="shared" si="136"/>
        <v>0.12598425196850394</v>
      </c>
      <c r="CT165" s="14">
        <f t="shared" si="136"/>
        <v>0.12598425196850394</v>
      </c>
      <c r="CU165" s="14">
        <f t="shared" si="133"/>
        <v>0.12598425196850394</v>
      </c>
      <c r="CV165" s="14">
        <f t="shared" si="133"/>
        <v>0.12598425196850394</v>
      </c>
      <c r="CW165" s="14">
        <f t="shared" si="116"/>
        <v>0.12204724409448819</v>
      </c>
      <c r="CX165" s="14">
        <f t="shared" si="116"/>
        <v>0.12204724409448819</v>
      </c>
      <c r="CY165" s="14">
        <f t="shared" si="116"/>
        <v>0.11811023622047244</v>
      </c>
      <c r="CZ165" s="14">
        <f t="shared" si="116"/>
        <v>0</v>
      </c>
      <c r="DA165" s="14">
        <f t="shared" si="116"/>
        <v>0</v>
      </c>
      <c r="DB165" s="14">
        <f t="shared" si="116"/>
        <v>0</v>
      </c>
      <c r="DC165" s="14">
        <f t="shared" si="116"/>
        <v>0</v>
      </c>
      <c r="DD165" s="14">
        <f t="shared" si="116"/>
        <v>0</v>
      </c>
      <c r="DE165" s="14">
        <f t="shared" si="116"/>
        <v>0</v>
      </c>
      <c r="DF165" s="14">
        <f t="shared" si="116"/>
        <v>0</v>
      </c>
      <c r="DG165" s="14">
        <f t="shared" si="116"/>
        <v>0</v>
      </c>
      <c r="DH165" s="14">
        <f t="shared" si="116"/>
        <v>0</v>
      </c>
      <c r="DI165" s="14">
        <f t="shared" si="116"/>
        <v>0</v>
      </c>
      <c r="DJ165" s="14">
        <f t="shared" si="116"/>
        <v>0</v>
      </c>
      <c r="DK165" s="14">
        <f t="shared" si="116"/>
        <v>0</v>
      </c>
      <c r="DL165" s="14">
        <f t="shared" si="116"/>
        <v>0</v>
      </c>
      <c r="DM165" s="14">
        <f t="shared" si="137"/>
        <v>0</v>
      </c>
      <c r="DN165" s="14">
        <f t="shared" si="137"/>
        <v>0</v>
      </c>
      <c r="DO165" s="14">
        <f t="shared" si="137"/>
        <v>0</v>
      </c>
      <c r="DP165" s="14">
        <f t="shared" si="137"/>
        <v>0</v>
      </c>
      <c r="DQ165" s="14">
        <f t="shared" si="134"/>
        <v>0</v>
      </c>
      <c r="DR165" s="14">
        <f t="shared" si="134"/>
        <v>0</v>
      </c>
      <c r="DS165" s="14">
        <f t="shared" si="114"/>
        <v>0</v>
      </c>
      <c r="DT165" s="14">
        <f t="shared" si="93"/>
        <v>0</v>
      </c>
      <c r="DU165" s="14">
        <f t="shared" si="93"/>
        <v>0</v>
      </c>
      <c r="DV165" s="14">
        <f t="shared" si="93"/>
        <v>0</v>
      </c>
      <c r="DW165" s="14">
        <f t="shared" si="93"/>
        <v>0</v>
      </c>
      <c r="DX165" s="14">
        <f t="shared" si="93"/>
        <v>0</v>
      </c>
      <c r="DY165" s="14">
        <f t="shared" si="93"/>
        <v>0</v>
      </c>
      <c r="DZ165" s="14">
        <f t="shared" si="97"/>
        <v>1</v>
      </c>
    </row>
    <row r="166" spans="3:130">
      <c r="C166" s="18">
        <v>2036</v>
      </c>
      <c r="D166" s="25"/>
      <c r="E166" s="25"/>
      <c r="F166" s="25"/>
      <c r="G166" s="25"/>
      <c r="H166" s="25"/>
      <c r="I166" s="25"/>
      <c r="J166" s="25"/>
      <c r="K166" s="25"/>
      <c r="L166" s="25"/>
      <c r="M166" s="25"/>
      <c r="N166" s="25"/>
      <c r="O166" s="25"/>
      <c r="P166" s="25"/>
      <c r="Q166" s="25"/>
      <c r="R166" s="25"/>
      <c r="S166" s="25"/>
      <c r="T166" s="25">
        <f t="shared" si="118"/>
        <v>0</v>
      </c>
      <c r="U166" s="25">
        <f t="shared" si="119"/>
        <v>0</v>
      </c>
      <c r="V166" s="25">
        <f t="shared" si="120"/>
        <v>0</v>
      </c>
      <c r="W166" s="25">
        <f t="shared" si="121"/>
        <v>0</v>
      </c>
      <c r="X166" s="25">
        <f t="shared" si="122"/>
        <v>0</v>
      </c>
      <c r="Y166" s="25">
        <f t="shared" si="123"/>
        <v>0</v>
      </c>
      <c r="Z166" s="25">
        <f t="shared" si="124"/>
        <v>0</v>
      </c>
      <c r="AA166" s="25">
        <f t="shared" si="125"/>
        <v>0</v>
      </c>
      <c r="AB166" s="25">
        <f t="shared" si="126"/>
        <v>0</v>
      </c>
      <c r="AC166" s="25">
        <f t="shared" si="127"/>
        <v>0</v>
      </c>
      <c r="AD166" s="25">
        <f t="shared" si="128"/>
        <v>0</v>
      </c>
      <c r="AE166" s="25">
        <f t="shared" si="129"/>
        <v>0</v>
      </c>
      <c r="AF166" s="25">
        <f t="shared" si="130"/>
        <v>12</v>
      </c>
      <c r="AG166" s="25">
        <f t="shared" si="131"/>
        <v>12</v>
      </c>
      <c r="AH166" s="25">
        <f t="shared" si="135"/>
        <v>12</v>
      </c>
      <c r="AI166" s="25">
        <f t="shared" si="138"/>
        <v>12</v>
      </c>
      <c r="AJ166" s="25">
        <f t="shared" si="139"/>
        <v>11.625</v>
      </c>
      <c r="AK166" s="25">
        <f t="shared" si="140"/>
        <v>11.625</v>
      </c>
      <c r="AL166" s="25">
        <f t="shared" ref="AL166:AL184" si="141">VLOOKUP($C$100,$D$3:$K$63,$A$69,0)*(B132-B131)</f>
        <v>11.25</v>
      </c>
      <c r="AM166" s="25">
        <f>VLOOKUP($C$101,$D$3:$K$63,$A$69,0)*(B131-B130)</f>
        <v>10.875</v>
      </c>
      <c r="AN166" s="25">
        <f>VLOOKUP($C$102,$D$3:$K$63,$A$69,0)*B130</f>
        <v>0</v>
      </c>
      <c r="AO166" s="25"/>
      <c r="AP166" s="25"/>
      <c r="AQ166" s="25"/>
      <c r="AR166" s="25"/>
      <c r="AS166" s="25"/>
      <c r="AT166" s="25"/>
      <c r="AU166" s="25"/>
      <c r="AV166" s="25"/>
      <c r="AW166" s="25"/>
      <c r="AX166" s="25"/>
      <c r="AY166" s="25"/>
      <c r="AZ166" s="25"/>
      <c r="BA166" s="25"/>
      <c r="BB166" s="25"/>
      <c r="BC166" s="25"/>
      <c r="BD166" s="25"/>
      <c r="BE166" s="25"/>
      <c r="BF166" s="25"/>
      <c r="BG166" s="25"/>
      <c r="BH166" s="25"/>
      <c r="BI166" s="25"/>
      <c r="BJ166" s="25"/>
      <c r="BK166" s="25"/>
      <c r="BL166" s="25"/>
      <c r="BM166" s="21">
        <f t="shared" si="95"/>
        <v>93.375</v>
      </c>
      <c r="BP166" s="18">
        <v>2036</v>
      </c>
      <c r="BQ166" s="14">
        <f t="shared" si="132"/>
        <v>0</v>
      </c>
      <c r="BR166" s="14">
        <f t="shared" si="132"/>
        <v>0</v>
      </c>
      <c r="BS166" s="14">
        <f t="shared" si="132"/>
        <v>0</v>
      </c>
      <c r="BT166" s="14">
        <f t="shared" si="132"/>
        <v>0</v>
      </c>
      <c r="BU166" s="14">
        <f t="shared" si="132"/>
        <v>0</v>
      </c>
      <c r="BV166" s="14">
        <f t="shared" si="132"/>
        <v>0</v>
      </c>
      <c r="BW166" s="14">
        <f t="shared" si="132"/>
        <v>0</v>
      </c>
      <c r="BX166" s="14">
        <f t="shared" si="132"/>
        <v>0</v>
      </c>
      <c r="BY166" s="14">
        <f t="shared" si="132"/>
        <v>0</v>
      </c>
      <c r="BZ166" s="14">
        <f t="shared" si="132"/>
        <v>0</v>
      </c>
      <c r="CA166" s="14">
        <f t="shared" si="132"/>
        <v>0</v>
      </c>
      <c r="CB166" s="14">
        <f t="shared" si="132"/>
        <v>0</v>
      </c>
      <c r="CC166" s="14">
        <f t="shared" si="132"/>
        <v>0</v>
      </c>
      <c r="CD166" s="14">
        <f t="shared" si="132"/>
        <v>0</v>
      </c>
      <c r="CE166" s="14">
        <f t="shared" si="132"/>
        <v>0</v>
      </c>
      <c r="CF166" s="14">
        <f t="shared" si="132"/>
        <v>0</v>
      </c>
      <c r="CG166" s="14">
        <f t="shared" si="136"/>
        <v>0</v>
      </c>
      <c r="CH166" s="14">
        <f t="shared" si="136"/>
        <v>0</v>
      </c>
      <c r="CI166" s="14">
        <f t="shared" si="136"/>
        <v>0</v>
      </c>
      <c r="CJ166" s="14">
        <f t="shared" si="136"/>
        <v>0</v>
      </c>
      <c r="CK166" s="14">
        <f t="shared" si="136"/>
        <v>0</v>
      </c>
      <c r="CL166" s="14">
        <f t="shared" si="136"/>
        <v>0</v>
      </c>
      <c r="CM166" s="14">
        <f t="shared" si="136"/>
        <v>0</v>
      </c>
      <c r="CN166" s="14">
        <f t="shared" si="136"/>
        <v>0</v>
      </c>
      <c r="CO166" s="14">
        <f t="shared" si="136"/>
        <v>0</v>
      </c>
      <c r="CP166" s="14">
        <f t="shared" si="136"/>
        <v>0</v>
      </c>
      <c r="CQ166" s="14">
        <f t="shared" si="136"/>
        <v>0</v>
      </c>
      <c r="CR166" s="14">
        <f t="shared" si="136"/>
        <v>0</v>
      </c>
      <c r="CS166" s="14">
        <f t="shared" si="136"/>
        <v>0.12851405622489959</v>
      </c>
      <c r="CT166" s="14">
        <f t="shared" si="136"/>
        <v>0.12851405622489959</v>
      </c>
      <c r="CU166" s="14">
        <f t="shared" si="133"/>
        <v>0.12851405622489959</v>
      </c>
      <c r="CV166" s="14">
        <f t="shared" si="133"/>
        <v>0.12851405622489959</v>
      </c>
      <c r="CW166" s="14">
        <f t="shared" si="116"/>
        <v>0.12449799196787148</v>
      </c>
      <c r="CX166" s="14">
        <f t="shared" si="116"/>
        <v>0.12449799196787148</v>
      </c>
      <c r="CY166" s="14">
        <f t="shared" si="116"/>
        <v>0.12048192771084337</v>
      </c>
      <c r="CZ166" s="14">
        <f t="shared" si="116"/>
        <v>0.11646586345381527</v>
      </c>
      <c r="DA166" s="14">
        <f t="shared" si="116"/>
        <v>0</v>
      </c>
      <c r="DB166" s="14">
        <f t="shared" si="116"/>
        <v>0</v>
      </c>
      <c r="DC166" s="14">
        <f t="shared" si="116"/>
        <v>0</v>
      </c>
      <c r="DD166" s="14">
        <f t="shared" si="116"/>
        <v>0</v>
      </c>
      <c r="DE166" s="14">
        <f t="shared" si="116"/>
        <v>0</v>
      </c>
      <c r="DF166" s="14">
        <f t="shared" si="116"/>
        <v>0</v>
      </c>
      <c r="DG166" s="14">
        <f t="shared" si="116"/>
        <v>0</v>
      </c>
      <c r="DH166" s="14">
        <f t="shared" si="116"/>
        <v>0</v>
      </c>
      <c r="DI166" s="14">
        <f t="shared" si="116"/>
        <v>0</v>
      </c>
      <c r="DJ166" s="14">
        <f t="shared" si="116"/>
        <v>0</v>
      </c>
      <c r="DK166" s="14">
        <f t="shared" si="116"/>
        <v>0</v>
      </c>
      <c r="DL166" s="14">
        <f t="shared" si="116"/>
        <v>0</v>
      </c>
      <c r="DM166" s="14">
        <f t="shared" si="137"/>
        <v>0</v>
      </c>
      <c r="DN166" s="14">
        <f t="shared" si="137"/>
        <v>0</v>
      </c>
      <c r="DO166" s="14">
        <f t="shared" si="137"/>
        <v>0</v>
      </c>
      <c r="DP166" s="14">
        <f t="shared" si="137"/>
        <v>0</v>
      </c>
      <c r="DQ166" s="14">
        <f t="shared" si="134"/>
        <v>0</v>
      </c>
      <c r="DR166" s="14">
        <f t="shared" si="134"/>
        <v>0</v>
      </c>
      <c r="DS166" s="14">
        <f t="shared" si="114"/>
        <v>0</v>
      </c>
      <c r="DT166" s="14">
        <f t="shared" si="93"/>
        <v>0</v>
      </c>
      <c r="DU166" s="14">
        <f t="shared" si="93"/>
        <v>0</v>
      </c>
      <c r="DV166" s="14">
        <f t="shared" si="93"/>
        <v>0</v>
      </c>
      <c r="DW166" s="14">
        <f t="shared" si="93"/>
        <v>0</v>
      </c>
      <c r="DX166" s="14">
        <f t="shared" si="93"/>
        <v>0</v>
      </c>
      <c r="DY166" s="14">
        <f t="shared" si="93"/>
        <v>0</v>
      </c>
      <c r="DZ166" s="14">
        <f t="shared" si="97"/>
        <v>0.99999999999999989</v>
      </c>
    </row>
    <row r="167" spans="3:130">
      <c r="C167" s="18">
        <v>2037</v>
      </c>
      <c r="D167" s="25"/>
      <c r="E167" s="25"/>
      <c r="F167" s="25"/>
      <c r="G167" s="25"/>
      <c r="H167" s="25"/>
      <c r="I167" s="25"/>
      <c r="J167" s="25"/>
      <c r="K167" s="25"/>
      <c r="L167" s="25"/>
      <c r="M167" s="25"/>
      <c r="N167" s="25"/>
      <c r="O167" s="25"/>
      <c r="P167" s="25"/>
      <c r="Q167" s="25"/>
      <c r="R167" s="25"/>
      <c r="S167" s="25"/>
      <c r="T167" s="25"/>
      <c r="U167" s="25">
        <f t="shared" si="119"/>
        <v>0</v>
      </c>
      <c r="V167" s="25">
        <f t="shared" si="120"/>
        <v>0</v>
      </c>
      <c r="W167" s="25">
        <f t="shared" si="121"/>
        <v>0</v>
      </c>
      <c r="X167" s="25">
        <f t="shared" si="122"/>
        <v>0</v>
      </c>
      <c r="Y167" s="25">
        <f t="shared" si="123"/>
        <v>0</v>
      </c>
      <c r="Z167" s="25">
        <f t="shared" si="124"/>
        <v>0</v>
      </c>
      <c r="AA167" s="25">
        <f t="shared" si="125"/>
        <v>0</v>
      </c>
      <c r="AB167" s="25">
        <f t="shared" si="126"/>
        <v>0</v>
      </c>
      <c r="AC167" s="25">
        <f t="shared" si="127"/>
        <v>0</v>
      </c>
      <c r="AD167" s="25">
        <f t="shared" si="128"/>
        <v>0</v>
      </c>
      <c r="AE167" s="25">
        <f t="shared" si="129"/>
        <v>0</v>
      </c>
      <c r="AF167" s="25">
        <f t="shared" si="130"/>
        <v>0</v>
      </c>
      <c r="AG167" s="25">
        <f t="shared" si="131"/>
        <v>12</v>
      </c>
      <c r="AH167" s="25">
        <f t="shared" si="135"/>
        <v>12</v>
      </c>
      <c r="AI167" s="25">
        <f t="shared" si="138"/>
        <v>12</v>
      </c>
      <c r="AJ167" s="25">
        <f t="shared" si="139"/>
        <v>11.625</v>
      </c>
      <c r="AK167" s="25">
        <f t="shared" si="140"/>
        <v>11.625</v>
      </c>
      <c r="AL167" s="25">
        <f t="shared" si="141"/>
        <v>11.25</v>
      </c>
      <c r="AM167" s="25">
        <f t="shared" ref="AM167:AM185" si="142">VLOOKUP($C$101,$D$3:$K$63,$A$69,0)*(B132-B131)</f>
        <v>10.875</v>
      </c>
      <c r="AN167" s="25">
        <f>VLOOKUP($C$102,$D$3:$K$63,$A$69,0)*(B131-B130)</f>
        <v>10.875</v>
      </c>
      <c r="AO167" s="25">
        <f>VLOOKUP($C$103,$D$3:$K$63,$A$69,0)*B130</f>
        <v>0</v>
      </c>
      <c r="AP167" s="25"/>
      <c r="AQ167" s="25"/>
      <c r="AR167" s="25"/>
      <c r="AS167" s="25"/>
      <c r="AT167" s="25"/>
      <c r="AU167" s="25"/>
      <c r="AV167" s="25"/>
      <c r="AW167" s="25"/>
      <c r="AX167" s="25"/>
      <c r="AY167" s="25"/>
      <c r="AZ167" s="25"/>
      <c r="BA167" s="25"/>
      <c r="BB167" s="25"/>
      <c r="BC167" s="25"/>
      <c r="BD167" s="25"/>
      <c r="BE167" s="25"/>
      <c r="BF167" s="25"/>
      <c r="BG167" s="25"/>
      <c r="BH167" s="25"/>
      <c r="BI167" s="25"/>
      <c r="BJ167" s="25"/>
      <c r="BK167" s="25"/>
      <c r="BL167" s="25"/>
      <c r="BM167" s="21">
        <f t="shared" si="95"/>
        <v>92.25</v>
      </c>
      <c r="BP167" s="18">
        <v>2037</v>
      </c>
      <c r="BQ167" s="14">
        <f t="shared" si="132"/>
        <v>0</v>
      </c>
      <c r="BR167" s="14">
        <f t="shared" si="132"/>
        <v>0</v>
      </c>
      <c r="BS167" s="14">
        <f t="shared" si="132"/>
        <v>0</v>
      </c>
      <c r="BT167" s="14">
        <f t="shared" si="132"/>
        <v>0</v>
      </c>
      <c r="BU167" s="14">
        <f t="shared" si="132"/>
        <v>0</v>
      </c>
      <c r="BV167" s="14">
        <f t="shared" si="132"/>
        <v>0</v>
      </c>
      <c r="BW167" s="14">
        <f t="shared" si="132"/>
        <v>0</v>
      </c>
      <c r="BX167" s="14">
        <f t="shared" si="132"/>
        <v>0</v>
      </c>
      <c r="BY167" s="14">
        <f t="shared" si="132"/>
        <v>0</v>
      </c>
      <c r="BZ167" s="14">
        <f t="shared" si="132"/>
        <v>0</v>
      </c>
      <c r="CA167" s="14">
        <f t="shared" si="132"/>
        <v>0</v>
      </c>
      <c r="CB167" s="14">
        <f t="shared" si="132"/>
        <v>0</v>
      </c>
      <c r="CC167" s="14">
        <f t="shared" si="132"/>
        <v>0</v>
      </c>
      <c r="CD167" s="14">
        <f t="shared" si="132"/>
        <v>0</v>
      </c>
      <c r="CE167" s="14">
        <f t="shared" si="132"/>
        <v>0</v>
      </c>
      <c r="CF167" s="14">
        <f t="shared" si="132"/>
        <v>0</v>
      </c>
      <c r="CG167" s="14">
        <f t="shared" si="136"/>
        <v>0</v>
      </c>
      <c r="CH167" s="14">
        <f t="shared" si="136"/>
        <v>0</v>
      </c>
      <c r="CI167" s="14">
        <f t="shared" si="136"/>
        <v>0</v>
      </c>
      <c r="CJ167" s="14">
        <f t="shared" si="136"/>
        <v>0</v>
      </c>
      <c r="CK167" s="14">
        <f t="shared" si="136"/>
        <v>0</v>
      </c>
      <c r="CL167" s="14">
        <f t="shared" si="136"/>
        <v>0</v>
      </c>
      <c r="CM167" s="14">
        <f t="shared" si="136"/>
        <v>0</v>
      </c>
      <c r="CN167" s="14">
        <f t="shared" si="136"/>
        <v>0</v>
      </c>
      <c r="CO167" s="14">
        <f t="shared" si="136"/>
        <v>0</v>
      </c>
      <c r="CP167" s="14">
        <f t="shared" si="136"/>
        <v>0</v>
      </c>
      <c r="CQ167" s="14">
        <f t="shared" si="136"/>
        <v>0</v>
      </c>
      <c r="CR167" s="14">
        <f t="shared" si="136"/>
        <v>0</v>
      </c>
      <c r="CS167" s="14">
        <f t="shared" si="136"/>
        <v>0</v>
      </c>
      <c r="CT167" s="14">
        <f t="shared" si="136"/>
        <v>0.13008130081300814</v>
      </c>
      <c r="CU167" s="14">
        <f t="shared" si="133"/>
        <v>0.13008130081300814</v>
      </c>
      <c r="CV167" s="14">
        <f t="shared" si="133"/>
        <v>0.13008130081300814</v>
      </c>
      <c r="CW167" s="14">
        <f t="shared" si="116"/>
        <v>0.12601626016260162</v>
      </c>
      <c r="CX167" s="14">
        <f t="shared" si="116"/>
        <v>0.12601626016260162</v>
      </c>
      <c r="CY167" s="14">
        <f t="shared" si="116"/>
        <v>0.12195121951219512</v>
      </c>
      <c r="CZ167" s="14">
        <f t="shared" si="116"/>
        <v>0.11788617886178862</v>
      </c>
      <c r="DA167" s="14">
        <f t="shared" si="116"/>
        <v>0.11788617886178862</v>
      </c>
      <c r="DB167" s="14">
        <f t="shared" si="116"/>
        <v>0</v>
      </c>
      <c r="DC167" s="14">
        <f t="shared" si="116"/>
        <v>0</v>
      </c>
      <c r="DD167" s="14">
        <f t="shared" si="116"/>
        <v>0</v>
      </c>
      <c r="DE167" s="14">
        <f t="shared" si="116"/>
        <v>0</v>
      </c>
      <c r="DF167" s="14">
        <f t="shared" si="116"/>
        <v>0</v>
      </c>
      <c r="DG167" s="14">
        <f t="shared" si="116"/>
        <v>0</v>
      </c>
      <c r="DH167" s="14">
        <f t="shared" si="116"/>
        <v>0</v>
      </c>
      <c r="DI167" s="14">
        <f t="shared" si="116"/>
        <v>0</v>
      </c>
      <c r="DJ167" s="14">
        <f t="shared" si="116"/>
        <v>0</v>
      </c>
      <c r="DK167" s="14">
        <f t="shared" si="116"/>
        <v>0</v>
      </c>
      <c r="DL167" s="14">
        <f t="shared" si="116"/>
        <v>0</v>
      </c>
      <c r="DM167" s="14">
        <f t="shared" si="137"/>
        <v>0</v>
      </c>
      <c r="DN167" s="14">
        <f t="shared" si="137"/>
        <v>0</v>
      </c>
      <c r="DO167" s="14">
        <f t="shared" si="137"/>
        <v>0</v>
      </c>
      <c r="DP167" s="14">
        <f t="shared" si="137"/>
        <v>0</v>
      </c>
      <c r="DQ167" s="14">
        <f t="shared" si="134"/>
        <v>0</v>
      </c>
      <c r="DR167" s="14">
        <f t="shared" si="134"/>
        <v>0</v>
      </c>
      <c r="DS167" s="14">
        <f t="shared" si="114"/>
        <v>0</v>
      </c>
      <c r="DT167" s="14">
        <f t="shared" si="93"/>
        <v>0</v>
      </c>
      <c r="DU167" s="14">
        <f t="shared" si="93"/>
        <v>0</v>
      </c>
      <c r="DV167" s="14">
        <f t="shared" si="93"/>
        <v>0</v>
      </c>
      <c r="DW167" s="14">
        <f t="shared" si="93"/>
        <v>0</v>
      </c>
      <c r="DX167" s="14">
        <f t="shared" si="93"/>
        <v>0</v>
      </c>
      <c r="DY167" s="14">
        <f t="shared" si="93"/>
        <v>0</v>
      </c>
      <c r="DZ167" s="14">
        <f t="shared" si="97"/>
        <v>1</v>
      </c>
    </row>
    <row r="168" spans="3:130">
      <c r="C168" s="18">
        <v>2038</v>
      </c>
      <c r="D168" s="25"/>
      <c r="E168" s="25"/>
      <c r="F168" s="25"/>
      <c r="G168" s="25"/>
      <c r="H168" s="25"/>
      <c r="I168" s="25"/>
      <c r="J168" s="25"/>
      <c r="K168" s="25"/>
      <c r="L168" s="25"/>
      <c r="M168" s="25"/>
      <c r="N168" s="25"/>
      <c r="O168" s="25"/>
      <c r="P168" s="25"/>
      <c r="Q168" s="25"/>
      <c r="R168" s="25"/>
      <c r="S168" s="25"/>
      <c r="T168" s="25"/>
      <c r="U168" s="25"/>
      <c r="V168" s="25">
        <f t="shared" si="120"/>
        <v>0</v>
      </c>
      <c r="W168" s="25">
        <f t="shared" si="121"/>
        <v>0</v>
      </c>
      <c r="X168" s="25">
        <f t="shared" si="122"/>
        <v>0</v>
      </c>
      <c r="Y168" s="25">
        <f t="shared" si="123"/>
        <v>0</v>
      </c>
      <c r="Z168" s="25">
        <f t="shared" si="124"/>
        <v>0</v>
      </c>
      <c r="AA168" s="25">
        <f t="shared" si="125"/>
        <v>0</v>
      </c>
      <c r="AB168" s="25">
        <f t="shared" si="126"/>
        <v>0</v>
      </c>
      <c r="AC168" s="25">
        <f t="shared" si="127"/>
        <v>0</v>
      </c>
      <c r="AD168" s="25">
        <f t="shared" si="128"/>
        <v>0</v>
      </c>
      <c r="AE168" s="25">
        <f t="shared" si="129"/>
        <v>0</v>
      </c>
      <c r="AF168" s="25">
        <f t="shared" si="130"/>
        <v>0</v>
      </c>
      <c r="AG168" s="25">
        <f t="shared" si="131"/>
        <v>0</v>
      </c>
      <c r="AH168" s="25">
        <f t="shared" si="135"/>
        <v>12</v>
      </c>
      <c r="AI168" s="25">
        <f t="shared" si="138"/>
        <v>12</v>
      </c>
      <c r="AJ168" s="25">
        <f t="shared" si="139"/>
        <v>11.625</v>
      </c>
      <c r="AK168" s="25">
        <f t="shared" si="140"/>
        <v>11.625</v>
      </c>
      <c r="AL168" s="25">
        <f t="shared" si="141"/>
        <v>11.25</v>
      </c>
      <c r="AM168" s="25">
        <f t="shared" si="142"/>
        <v>10.875</v>
      </c>
      <c r="AN168" s="25">
        <f t="shared" ref="AN168:AN186" si="143">VLOOKUP($C$102,$D$3:$K$63,$A$69,0)*(B132-B131)</f>
        <v>10.875</v>
      </c>
      <c r="AO168" s="25">
        <f>VLOOKUP($C$103,$D$3:$K$63,$A$69,0)*(B131-B130)</f>
        <v>11.25</v>
      </c>
      <c r="AP168" s="25">
        <f>VLOOKUP($C$104,$D$3:$K$63,$A$69,0)*B130</f>
        <v>0</v>
      </c>
      <c r="AQ168" s="25"/>
      <c r="AR168" s="25"/>
      <c r="AS168" s="25"/>
      <c r="AT168" s="25"/>
      <c r="AU168" s="25"/>
      <c r="AV168" s="25"/>
      <c r="AW168" s="25"/>
      <c r="AX168" s="25"/>
      <c r="AY168" s="25"/>
      <c r="AZ168" s="25"/>
      <c r="BA168" s="25"/>
      <c r="BB168" s="25"/>
      <c r="BC168" s="25"/>
      <c r="BD168" s="25"/>
      <c r="BE168" s="25"/>
      <c r="BF168" s="25"/>
      <c r="BG168" s="25"/>
      <c r="BH168" s="25"/>
      <c r="BI168" s="25"/>
      <c r="BJ168" s="25"/>
      <c r="BK168" s="25"/>
      <c r="BL168" s="25"/>
      <c r="BM168" s="21">
        <f t="shared" si="95"/>
        <v>91.5</v>
      </c>
      <c r="BP168" s="18">
        <v>2038</v>
      </c>
      <c r="BQ168" s="14">
        <f t="shared" si="132"/>
        <v>0</v>
      </c>
      <c r="BR168" s="14">
        <f t="shared" si="132"/>
        <v>0</v>
      </c>
      <c r="BS168" s="14">
        <f t="shared" si="132"/>
        <v>0</v>
      </c>
      <c r="BT168" s="14">
        <f t="shared" si="132"/>
        <v>0</v>
      </c>
      <c r="BU168" s="14">
        <f t="shared" si="132"/>
        <v>0</v>
      </c>
      <c r="BV168" s="14">
        <f t="shared" si="132"/>
        <v>0</v>
      </c>
      <c r="BW168" s="14">
        <f t="shared" si="132"/>
        <v>0</v>
      </c>
      <c r="BX168" s="14">
        <f t="shared" si="132"/>
        <v>0</v>
      </c>
      <c r="BY168" s="14">
        <f t="shared" si="132"/>
        <v>0</v>
      </c>
      <c r="BZ168" s="14">
        <f t="shared" si="132"/>
        <v>0</v>
      </c>
      <c r="CA168" s="14">
        <f t="shared" si="132"/>
        <v>0</v>
      </c>
      <c r="CB168" s="14">
        <f t="shared" si="132"/>
        <v>0</v>
      </c>
      <c r="CC168" s="14">
        <f t="shared" si="132"/>
        <v>0</v>
      </c>
      <c r="CD168" s="14">
        <f t="shared" si="132"/>
        <v>0</v>
      </c>
      <c r="CE168" s="14">
        <f t="shared" si="132"/>
        <v>0</v>
      </c>
      <c r="CF168" s="14">
        <f t="shared" si="132"/>
        <v>0</v>
      </c>
      <c r="CG168" s="14">
        <f t="shared" si="136"/>
        <v>0</v>
      </c>
      <c r="CH168" s="14">
        <f t="shared" si="136"/>
        <v>0</v>
      </c>
      <c r="CI168" s="14">
        <f t="shared" si="136"/>
        <v>0</v>
      </c>
      <c r="CJ168" s="14">
        <f t="shared" si="136"/>
        <v>0</v>
      </c>
      <c r="CK168" s="14">
        <f t="shared" si="136"/>
        <v>0</v>
      </c>
      <c r="CL168" s="14">
        <f t="shared" si="136"/>
        <v>0</v>
      </c>
      <c r="CM168" s="14">
        <f t="shared" si="136"/>
        <v>0</v>
      </c>
      <c r="CN168" s="14">
        <f t="shared" si="136"/>
        <v>0</v>
      </c>
      <c r="CO168" s="14">
        <f t="shared" si="136"/>
        <v>0</v>
      </c>
      <c r="CP168" s="14">
        <f t="shared" si="136"/>
        <v>0</v>
      </c>
      <c r="CQ168" s="14">
        <f t="shared" si="136"/>
        <v>0</v>
      </c>
      <c r="CR168" s="14">
        <f t="shared" si="136"/>
        <v>0</v>
      </c>
      <c r="CS168" s="14">
        <f t="shared" si="136"/>
        <v>0</v>
      </c>
      <c r="CT168" s="14">
        <f t="shared" si="136"/>
        <v>0</v>
      </c>
      <c r="CU168" s="14">
        <f t="shared" si="133"/>
        <v>0.13114754098360656</v>
      </c>
      <c r="CV168" s="14">
        <f t="shared" si="133"/>
        <v>0.13114754098360656</v>
      </c>
      <c r="CW168" s="14">
        <f t="shared" si="116"/>
        <v>0.12704918032786885</v>
      </c>
      <c r="CX168" s="14">
        <f t="shared" si="116"/>
        <v>0.12704918032786885</v>
      </c>
      <c r="CY168" s="14">
        <f t="shared" si="116"/>
        <v>0.12295081967213115</v>
      </c>
      <c r="CZ168" s="14">
        <f t="shared" si="116"/>
        <v>0.11885245901639344</v>
      </c>
      <c r="DA168" s="14">
        <f t="shared" si="116"/>
        <v>0.11885245901639344</v>
      </c>
      <c r="DB168" s="14">
        <f t="shared" si="116"/>
        <v>0.12295081967213115</v>
      </c>
      <c r="DC168" s="14">
        <f t="shared" si="116"/>
        <v>0</v>
      </c>
      <c r="DD168" s="14">
        <f t="shared" si="116"/>
        <v>0</v>
      </c>
      <c r="DE168" s="14">
        <f t="shared" si="116"/>
        <v>0</v>
      </c>
      <c r="DF168" s="14">
        <f t="shared" si="116"/>
        <v>0</v>
      </c>
      <c r="DG168" s="14">
        <f t="shared" si="116"/>
        <v>0</v>
      </c>
      <c r="DH168" s="14">
        <f t="shared" si="116"/>
        <v>0</v>
      </c>
      <c r="DI168" s="14">
        <f t="shared" si="116"/>
        <v>0</v>
      </c>
      <c r="DJ168" s="14">
        <f t="shared" si="116"/>
        <v>0</v>
      </c>
      <c r="DK168" s="14">
        <f t="shared" si="116"/>
        <v>0</v>
      </c>
      <c r="DL168" s="14">
        <f t="shared" si="116"/>
        <v>0</v>
      </c>
      <c r="DM168" s="14">
        <f t="shared" si="137"/>
        <v>0</v>
      </c>
      <c r="DN168" s="14">
        <f t="shared" si="137"/>
        <v>0</v>
      </c>
      <c r="DO168" s="14">
        <f t="shared" si="137"/>
        <v>0</v>
      </c>
      <c r="DP168" s="14">
        <f t="shared" si="137"/>
        <v>0</v>
      </c>
      <c r="DQ168" s="14">
        <f t="shared" si="134"/>
        <v>0</v>
      </c>
      <c r="DR168" s="14">
        <f t="shared" si="134"/>
        <v>0</v>
      </c>
      <c r="DS168" s="14">
        <f t="shared" si="114"/>
        <v>0</v>
      </c>
      <c r="DT168" s="14">
        <f t="shared" si="93"/>
        <v>0</v>
      </c>
      <c r="DU168" s="14">
        <f t="shared" si="93"/>
        <v>0</v>
      </c>
      <c r="DV168" s="14">
        <f t="shared" si="93"/>
        <v>0</v>
      </c>
      <c r="DW168" s="14">
        <f t="shared" si="93"/>
        <v>0</v>
      </c>
      <c r="DX168" s="14">
        <f t="shared" si="93"/>
        <v>0</v>
      </c>
      <c r="DY168" s="14">
        <f t="shared" si="93"/>
        <v>0</v>
      </c>
      <c r="DZ168" s="14">
        <f t="shared" si="97"/>
        <v>1</v>
      </c>
    </row>
    <row r="169" spans="3:130">
      <c r="C169" s="18">
        <v>2039</v>
      </c>
      <c r="D169" s="25"/>
      <c r="E169" s="25"/>
      <c r="F169" s="25"/>
      <c r="G169" s="25"/>
      <c r="H169" s="25"/>
      <c r="I169" s="25"/>
      <c r="J169" s="25"/>
      <c r="K169" s="25"/>
      <c r="L169" s="25"/>
      <c r="M169" s="25"/>
      <c r="N169" s="25"/>
      <c r="O169" s="25"/>
      <c r="P169" s="25"/>
      <c r="Q169" s="25"/>
      <c r="R169" s="25"/>
      <c r="S169" s="25"/>
      <c r="T169" s="25"/>
      <c r="U169" s="25"/>
      <c r="V169" s="25"/>
      <c r="W169" s="25">
        <f t="shared" si="121"/>
        <v>0</v>
      </c>
      <c r="X169" s="25">
        <f t="shared" si="122"/>
        <v>0</v>
      </c>
      <c r="Y169" s="25">
        <f t="shared" si="123"/>
        <v>0</v>
      </c>
      <c r="Z169" s="25">
        <f t="shared" si="124"/>
        <v>0</v>
      </c>
      <c r="AA169" s="25">
        <f t="shared" si="125"/>
        <v>0</v>
      </c>
      <c r="AB169" s="25">
        <f t="shared" si="126"/>
        <v>0</v>
      </c>
      <c r="AC169" s="25">
        <f t="shared" si="127"/>
        <v>0</v>
      </c>
      <c r="AD169" s="25">
        <f t="shared" si="128"/>
        <v>0</v>
      </c>
      <c r="AE169" s="25">
        <f t="shared" si="129"/>
        <v>0</v>
      </c>
      <c r="AF169" s="25">
        <f t="shared" si="130"/>
        <v>0</v>
      </c>
      <c r="AG169" s="25">
        <f t="shared" si="131"/>
        <v>0</v>
      </c>
      <c r="AH169" s="25">
        <f t="shared" si="135"/>
        <v>0</v>
      </c>
      <c r="AI169" s="25">
        <f t="shared" si="138"/>
        <v>12</v>
      </c>
      <c r="AJ169" s="25">
        <f t="shared" si="139"/>
        <v>11.625</v>
      </c>
      <c r="AK169" s="25">
        <f t="shared" si="140"/>
        <v>11.625</v>
      </c>
      <c r="AL169" s="25">
        <f t="shared" si="141"/>
        <v>11.25</v>
      </c>
      <c r="AM169" s="25">
        <f t="shared" si="142"/>
        <v>10.875</v>
      </c>
      <c r="AN169" s="25">
        <f t="shared" si="143"/>
        <v>10.875</v>
      </c>
      <c r="AO169" s="25">
        <f t="shared" ref="AO169:AO187" si="144">VLOOKUP($C$103,$D$3:$K$63,$A$69,0)*(B132-B131)</f>
        <v>11.25</v>
      </c>
      <c r="AP169" s="25">
        <f>VLOOKUP($C$104,$D$3:$K$63,$A$69,0)*(B131-B130)</f>
        <v>11.625</v>
      </c>
      <c r="AQ169" s="25">
        <f>VLOOKUP($C$105,$D$3:$K$63,$A$69,0)*B130</f>
        <v>0</v>
      </c>
      <c r="AR169" s="25"/>
      <c r="AS169" s="25"/>
      <c r="AT169" s="25"/>
      <c r="AU169" s="25"/>
      <c r="AV169" s="25"/>
      <c r="AW169" s="25"/>
      <c r="AX169" s="25"/>
      <c r="AY169" s="25"/>
      <c r="AZ169" s="25"/>
      <c r="BA169" s="25"/>
      <c r="BB169" s="25"/>
      <c r="BC169" s="25"/>
      <c r="BD169" s="25"/>
      <c r="BE169" s="25"/>
      <c r="BF169" s="25"/>
      <c r="BG169" s="25"/>
      <c r="BH169" s="25"/>
      <c r="BI169" s="25"/>
      <c r="BJ169" s="25"/>
      <c r="BK169" s="25"/>
      <c r="BL169" s="25"/>
      <c r="BM169" s="21">
        <f t="shared" si="95"/>
        <v>91.125</v>
      </c>
      <c r="BP169" s="18">
        <v>2039</v>
      </c>
      <c r="BQ169" s="14">
        <f t="shared" si="132"/>
        <v>0</v>
      </c>
      <c r="BR169" s="14">
        <f t="shared" si="132"/>
        <v>0</v>
      </c>
      <c r="BS169" s="14">
        <f t="shared" si="132"/>
        <v>0</v>
      </c>
      <c r="BT169" s="14">
        <f t="shared" si="132"/>
        <v>0</v>
      </c>
      <c r="BU169" s="14">
        <f t="shared" si="132"/>
        <v>0</v>
      </c>
      <c r="BV169" s="14">
        <f t="shared" si="132"/>
        <v>0</v>
      </c>
      <c r="BW169" s="14">
        <f t="shared" si="132"/>
        <v>0</v>
      </c>
      <c r="BX169" s="14">
        <f t="shared" si="132"/>
        <v>0</v>
      </c>
      <c r="BY169" s="14">
        <f t="shared" si="132"/>
        <v>0</v>
      </c>
      <c r="BZ169" s="14">
        <f t="shared" si="132"/>
        <v>0</v>
      </c>
      <c r="CA169" s="14">
        <f t="shared" si="132"/>
        <v>0</v>
      </c>
      <c r="CB169" s="14">
        <f t="shared" si="132"/>
        <v>0</v>
      </c>
      <c r="CC169" s="14">
        <f t="shared" si="132"/>
        <v>0</v>
      </c>
      <c r="CD169" s="14">
        <f t="shared" si="132"/>
        <v>0</v>
      </c>
      <c r="CE169" s="14">
        <f t="shared" si="132"/>
        <v>0</v>
      </c>
      <c r="CF169" s="14">
        <f t="shared" si="132"/>
        <v>0</v>
      </c>
      <c r="CG169" s="14">
        <f t="shared" si="136"/>
        <v>0</v>
      </c>
      <c r="CH169" s="14">
        <f t="shared" si="136"/>
        <v>0</v>
      </c>
      <c r="CI169" s="14">
        <f t="shared" si="136"/>
        <v>0</v>
      </c>
      <c r="CJ169" s="14">
        <f t="shared" si="136"/>
        <v>0</v>
      </c>
      <c r="CK169" s="14">
        <f t="shared" si="136"/>
        <v>0</v>
      </c>
      <c r="CL169" s="14">
        <f t="shared" si="136"/>
        <v>0</v>
      </c>
      <c r="CM169" s="14">
        <f t="shared" si="136"/>
        <v>0</v>
      </c>
      <c r="CN169" s="14">
        <f t="shared" si="136"/>
        <v>0</v>
      </c>
      <c r="CO169" s="14">
        <f t="shared" si="136"/>
        <v>0</v>
      </c>
      <c r="CP169" s="14">
        <f t="shared" si="136"/>
        <v>0</v>
      </c>
      <c r="CQ169" s="14">
        <f t="shared" si="136"/>
        <v>0</v>
      </c>
      <c r="CR169" s="14">
        <f t="shared" si="136"/>
        <v>0</v>
      </c>
      <c r="CS169" s="14">
        <f t="shared" si="136"/>
        <v>0</v>
      </c>
      <c r="CT169" s="14">
        <f t="shared" si="136"/>
        <v>0</v>
      </c>
      <c r="CU169" s="14">
        <f t="shared" si="133"/>
        <v>0</v>
      </c>
      <c r="CV169" s="14">
        <f t="shared" si="133"/>
        <v>0.13168724279835392</v>
      </c>
      <c r="CW169" s="14">
        <f t="shared" si="116"/>
        <v>0.12757201646090535</v>
      </c>
      <c r="CX169" s="14">
        <f t="shared" si="116"/>
        <v>0.12757201646090535</v>
      </c>
      <c r="CY169" s="14">
        <f t="shared" si="116"/>
        <v>0.12345679012345678</v>
      </c>
      <c r="CZ169" s="14">
        <f t="shared" si="116"/>
        <v>0.11934156378600823</v>
      </c>
      <c r="DA169" s="14">
        <f t="shared" si="116"/>
        <v>0.11934156378600823</v>
      </c>
      <c r="DB169" s="14">
        <f t="shared" si="116"/>
        <v>0.12345679012345678</v>
      </c>
      <c r="DC169" s="14">
        <f>AP169/$BM169</f>
        <v>0.12757201646090535</v>
      </c>
      <c r="DD169" s="14">
        <f t="shared" si="116"/>
        <v>0</v>
      </c>
      <c r="DE169" s="14">
        <f t="shared" si="116"/>
        <v>0</v>
      </c>
      <c r="DF169" s="14">
        <f t="shared" si="116"/>
        <v>0</v>
      </c>
      <c r="DG169" s="14">
        <f t="shared" si="116"/>
        <v>0</v>
      </c>
      <c r="DH169" s="14">
        <f t="shared" si="116"/>
        <v>0</v>
      </c>
      <c r="DI169" s="14">
        <f t="shared" si="116"/>
        <v>0</v>
      </c>
      <c r="DJ169" s="14">
        <f t="shared" si="116"/>
        <v>0</v>
      </c>
      <c r="DK169" s="14">
        <f t="shared" si="116"/>
        <v>0</v>
      </c>
      <c r="DL169" s="14">
        <f t="shared" si="116"/>
        <v>0</v>
      </c>
      <c r="DM169" s="14">
        <f t="shared" si="137"/>
        <v>0</v>
      </c>
      <c r="DN169" s="14">
        <f t="shared" si="137"/>
        <v>0</v>
      </c>
      <c r="DO169" s="14">
        <f t="shared" si="137"/>
        <v>0</v>
      </c>
      <c r="DP169" s="14">
        <f t="shared" si="137"/>
        <v>0</v>
      </c>
      <c r="DQ169" s="14">
        <f t="shared" si="134"/>
        <v>0</v>
      </c>
      <c r="DR169" s="14">
        <f t="shared" si="134"/>
        <v>0</v>
      </c>
      <c r="DS169" s="14">
        <f t="shared" si="114"/>
        <v>0</v>
      </c>
      <c r="DT169" s="14">
        <f t="shared" si="93"/>
        <v>0</v>
      </c>
      <c r="DU169" s="14">
        <f t="shared" si="93"/>
        <v>0</v>
      </c>
      <c r="DV169" s="14">
        <f t="shared" si="93"/>
        <v>0</v>
      </c>
      <c r="DW169" s="14">
        <f t="shared" si="93"/>
        <v>0</v>
      </c>
      <c r="DX169" s="14">
        <f t="shared" si="93"/>
        <v>0</v>
      </c>
      <c r="DY169" s="14">
        <f t="shared" si="93"/>
        <v>0</v>
      </c>
      <c r="DZ169" s="14">
        <f>SUM(BQ169:DY169)</f>
        <v>1</v>
      </c>
    </row>
    <row r="170" spans="3:130">
      <c r="C170" s="18">
        <v>2040</v>
      </c>
      <c r="D170" s="25"/>
      <c r="E170" s="25"/>
      <c r="F170" s="25"/>
      <c r="G170" s="25"/>
      <c r="H170" s="25"/>
      <c r="I170" s="25"/>
      <c r="J170" s="25"/>
      <c r="K170" s="25"/>
      <c r="L170" s="25"/>
      <c r="M170" s="25"/>
      <c r="N170" s="25"/>
      <c r="O170" s="25"/>
      <c r="P170" s="25"/>
      <c r="Q170" s="25"/>
      <c r="R170" s="25"/>
      <c r="S170" s="25"/>
      <c r="T170" s="25"/>
      <c r="U170" s="25"/>
      <c r="V170" s="25"/>
      <c r="W170" s="25"/>
      <c r="X170" s="25">
        <f t="shared" si="122"/>
        <v>0</v>
      </c>
      <c r="Y170" s="25">
        <f t="shared" si="123"/>
        <v>0</v>
      </c>
      <c r="Z170" s="25">
        <f t="shared" si="124"/>
        <v>0</v>
      </c>
      <c r="AA170" s="25">
        <f t="shared" si="125"/>
        <v>0</v>
      </c>
      <c r="AB170" s="25">
        <f t="shared" si="126"/>
        <v>0</v>
      </c>
      <c r="AC170" s="25">
        <f t="shared" si="127"/>
        <v>0</v>
      </c>
      <c r="AD170" s="25">
        <f t="shared" si="128"/>
        <v>0</v>
      </c>
      <c r="AE170" s="25">
        <f t="shared" si="129"/>
        <v>0</v>
      </c>
      <c r="AF170" s="25">
        <f t="shared" si="130"/>
        <v>0</v>
      </c>
      <c r="AG170" s="25">
        <f t="shared" si="131"/>
        <v>0</v>
      </c>
      <c r="AH170" s="25">
        <f t="shared" si="135"/>
        <v>0</v>
      </c>
      <c r="AI170" s="25">
        <f t="shared" si="138"/>
        <v>0</v>
      </c>
      <c r="AJ170" s="25">
        <f t="shared" si="139"/>
        <v>11.625</v>
      </c>
      <c r="AK170" s="25">
        <f t="shared" si="140"/>
        <v>11.625</v>
      </c>
      <c r="AL170" s="25">
        <f t="shared" si="141"/>
        <v>11.25</v>
      </c>
      <c r="AM170" s="25">
        <f t="shared" si="142"/>
        <v>10.875</v>
      </c>
      <c r="AN170" s="25">
        <f t="shared" si="143"/>
        <v>10.875</v>
      </c>
      <c r="AO170" s="25">
        <f t="shared" si="144"/>
        <v>11.25</v>
      </c>
      <c r="AP170" s="25">
        <f t="shared" ref="AP170:AP188" si="145">VLOOKUP($C$104,$D$3:$K$63,$A$69,0)*(B132-B131)</f>
        <v>11.625</v>
      </c>
      <c r="AQ170" s="25">
        <f>VLOOKUP($C$105,$D$3:$K$63,$A$69,0)*(B131-B130)</f>
        <v>11.625</v>
      </c>
      <c r="AR170" s="25">
        <f>VLOOKUP($C$106,$D$3:$K$63,$A$69,0)*B130</f>
        <v>0</v>
      </c>
      <c r="AS170" s="25"/>
      <c r="AT170" s="25"/>
      <c r="AU170" s="25"/>
      <c r="AV170" s="25"/>
      <c r="AW170" s="25"/>
      <c r="AX170" s="25"/>
      <c r="AY170" s="25"/>
      <c r="AZ170" s="25"/>
      <c r="BA170" s="25"/>
      <c r="BB170" s="25"/>
      <c r="BC170" s="25"/>
      <c r="BD170" s="25"/>
      <c r="BE170" s="25"/>
      <c r="BF170" s="25"/>
      <c r="BG170" s="25"/>
      <c r="BH170" s="25"/>
      <c r="BI170" s="25"/>
      <c r="BJ170" s="25"/>
      <c r="BK170" s="25"/>
      <c r="BL170" s="25"/>
      <c r="BM170" s="21">
        <f t="shared" si="95"/>
        <v>90.75</v>
      </c>
      <c r="BP170" s="18">
        <v>2040</v>
      </c>
      <c r="BQ170" s="14">
        <f t="shared" si="132"/>
        <v>0</v>
      </c>
      <c r="BR170" s="14">
        <f t="shared" si="132"/>
        <v>0</v>
      </c>
      <c r="BS170" s="14">
        <f t="shared" si="132"/>
        <v>0</v>
      </c>
      <c r="BT170" s="14">
        <f t="shared" si="132"/>
        <v>0</v>
      </c>
      <c r="BU170" s="14">
        <f t="shared" si="132"/>
        <v>0</v>
      </c>
      <c r="BV170" s="14">
        <f t="shared" si="132"/>
        <v>0</v>
      </c>
      <c r="BW170" s="14">
        <f t="shared" si="132"/>
        <v>0</v>
      </c>
      <c r="BX170" s="14">
        <f t="shared" si="132"/>
        <v>0</v>
      </c>
      <c r="BY170" s="14">
        <f t="shared" si="132"/>
        <v>0</v>
      </c>
      <c r="BZ170" s="14">
        <f t="shared" si="132"/>
        <v>0</v>
      </c>
      <c r="CA170" s="14">
        <f t="shared" si="132"/>
        <v>0</v>
      </c>
      <c r="CB170" s="14">
        <f t="shared" si="132"/>
        <v>0</v>
      </c>
      <c r="CC170" s="14">
        <f t="shared" si="132"/>
        <v>0</v>
      </c>
      <c r="CD170" s="14">
        <f t="shared" si="132"/>
        <v>0</v>
      </c>
      <c r="CE170" s="14">
        <f t="shared" si="132"/>
        <v>0</v>
      </c>
      <c r="CF170" s="14">
        <f t="shared" si="132"/>
        <v>0</v>
      </c>
      <c r="CG170" s="14">
        <f t="shared" si="136"/>
        <v>0</v>
      </c>
      <c r="CH170" s="14">
        <f t="shared" si="136"/>
        <v>0</v>
      </c>
      <c r="CI170" s="14">
        <f t="shared" si="136"/>
        <v>0</v>
      </c>
      <c r="CJ170" s="14">
        <f t="shared" si="136"/>
        <v>0</v>
      </c>
      <c r="CK170" s="14">
        <f t="shared" si="136"/>
        <v>0</v>
      </c>
      <c r="CL170" s="14">
        <f t="shared" si="136"/>
        <v>0</v>
      </c>
      <c r="CM170" s="14">
        <f t="shared" si="136"/>
        <v>0</v>
      </c>
      <c r="CN170" s="14">
        <f t="shared" si="136"/>
        <v>0</v>
      </c>
      <c r="CO170" s="14">
        <f t="shared" si="136"/>
        <v>0</v>
      </c>
      <c r="CP170" s="14">
        <f t="shared" si="136"/>
        <v>0</v>
      </c>
      <c r="CQ170" s="14">
        <f t="shared" si="136"/>
        <v>0</v>
      </c>
      <c r="CR170" s="14">
        <f t="shared" si="136"/>
        <v>0</v>
      </c>
      <c r="CS170" s="14">
        <f t="shared" si="136"/>
        <v>0</v>
      </c>
      <c r="CT170" s="14">
        <f t="shared" si="136"/>
        <v>0</v>
      </c>
      <c r="CU170" s="14">
        <f t="shared" si="133"/>
        <v>0</v>
      </c>
      <c r="CV170" s="14">
        <f t="shared" si="133"/>
        <v>0</v>
      </c>
      <c r="CW170" s="14">
        <f t="shared" si="116"/>
        <v>0.128099173553719</v>
      </c>
      <c r="CX170" s="14">
        <f t="shared" si="116"/>
        <v>0.128099173553719</v>
      </c>
      <c r="CY170" s="14">
        <f t="shared" si="116"/>
        <v>0.12396694214876033</v>
      </c>
      <c r="CZ170" s="14">
        <f t="shared" si="116"/>
        <v>0.11983471074380166</v>
      </c>
      <c r="DA170" s="14">
        <f t="shared" si="116"/>
        <v>0.11983471074380166</v>
      </c>
      <c r="DB170" s="14">
        <f t="shared" si="116"/>
        <v>0.12396694214876033</v>
      </c>
      <c r="DC170" s="14">
        <f>AP169/$BM170</f>
        <v>0.128099173553719</v>
      </c>
      <c r="DD170" s="14">
        <f t="shared" si="116"/>
        <v>0.128099173553719</v>
      </c>
      <c r="DE170" s="14">
        <f t="shared" si="116"/>
        <v>0</v>
      </c>
      <c r="DF170" s="14">
        <f t="shared" si="116"/>
        <v>0</v>
      </c>
      <c r="DG170" s="14">
        <f t="shared" si="116"/>
        <v>0</v>
      </c>
      <c r="DH170" s="14">
        <f t="shared" si="116"/>
        <v>0</v>
      </c>
      <c r="DI170" s="14">
        <f t="shared" si="116"/>
        <v>0</v>
      </c>
      <c r="DJ170" s="14">
        <f t="shared" si="116"/>
        <v>0</v>
      </c>
      <c r="DK170" s="14">
        <f t="shared" si="116"/>
        <v>0</v>
      </c>
      <c r="DL170" s="14">
        <f t="shared" si="116"/>
        <v>0</v>
      </c>
      <c r="DM170" s="14">
        <f t="shared" si="137"/>
        <v>0</v>
      </c>
      <c r="DN170" s="14">
        <f t="shared" si="137"/>
        <v>0</v>
      </c>
      <c r="DO170" s="14">
        <f t="shared" si="137"/>
        <v>0</v>
      </c>
      <c r="DP170" s="14">
        <f t="shared" si="137"/>
        <v>0</v>
      </c>
      <c r="DQ170" s="14">
        <f t="shared" si="134"/>
        <v>0</v>
      </c>
      <c r="DR170" s="14">
        <f t="shared" si="134"/>
        <v>0</v>
      </c>
      <c r="DS170" s="14">
        <f t="shared" si="114"/>
        <v>0</v>
      </c>
      <c r="DT170" s="14">
        <f t="shared" si="93"/>
        <v>0</v>
      </c>
      <c r="DU170" s="14">
        <f t="shared" si="93"/>
        <v>0</v>
      </c>
      <c r="DV170" s="14">
        <f t="shared" si="93"/>
        <v>0</v>
      </c>
      <c r="DW170" s="14">
        <f t="shared" si="93"/>
        <v>0</v>
      </c>
      <c r="DX170" s="14">
        <f t="shared" si="93"/>
        <v>0</v>
      </c>
      <c r="DY170" s="14">
        <f t="shared" si="93"/>
        <v>0</v>
      </c>
      <c r="DZ170" s="14">
        <f t="shared" ref="DZ170:DZ190" si="146">SUM(BQ170:DY170)</f>
        <v>1</v>
      </c>
    </row>
    <row r="171" spans="3:130">
      <c r="C171" s="18">
        <v>2041</v>
      </c>
      <c r="D171" s="25"/>
      <c r="E171" s="25"/>
      <c r="F171" s="25"/>
      <c r="G171" s="25"/>
      <c r="H171" s="25"/>
      <c r="I171" s="25"/>
      <c r="J171" s="25"/>
      <c r="K171" s="25"/>
      <c r="L171" s="25"/>
      <c r="M171" s="25"/>
      <c r="N171" s="25"/>
      <c r="O171" s="25"/>
      <c r="P171" s="25"/>
      <c r="Q171" s="25"/>
      <c r="R171" s="25"/>
      <c r="S171" s="25"/>
      <c r="T171" s="25"/>
      <c r="U171" s="25"/>
      <c r="V171" s="25"/>
      <c r="W171" s="25"/>
      <c r="X171" s="25"/>
      <c r="Y171" s="25">
        <f t="shared" si="123"/>
        <v>0</v>
      </c>
      <c r="Z171" s="25">
        <f t="shared" si="124"/>
        <v>0</v>
      </c>
      <c r="AA171" s="25">
        <f t="shared" si="125"/>
        <v>0</v>
      </c>
      <c r="AB171" s="25">
        <f t="shared" si="126"/>
        <v>0</v>
      </c>
      <c r="AC171" s="25">
        <f t="shared" si="127"/>
        <v>0</v>
      </c>
      <c r="AD171" s="25">
        <f t="shared" si="128"/>
        <v>0</v>
      </c>
      <c r="AE171" s="25">
        <f t="shared" si="129"/>
        <v>0</v>
      </c>
      <c r="AF171" s="25">
        <f t="shared" si="130"/>
        <v>0</v>
      </c>
      <c r="AG171" s="25">
        <f t="shared" si="131"/>
        <v>0</v>
      </c>
      <c r="AH171" s="25">
        <f t="shared" si="135"/>
        <v>0</v>
      </c>
      <c r="AI171" s="25">
        <f t="shared" si="138"/>
        <v>0</v>
      </c>
      <c r="AJ171" s="25">
        <f t="shared" si="139"/>
        <v>0</v>
      </c>
      <c r="AK171" s="25">
        <f t="shared" si="140"/>
        <v>11.625</v>
      </c>
      <c r="AL171" s="25">
        <f t="shared" si="141"/>
        <v>11.25</v>
      </c>
      <c r="AM171" s="25">
        <f t="shared" si="142"/>
        <v>10.875</v>
      </c>
      <c r="AN171" s="25">
        <f t="shared" si="143"/>
        <v>10.875</v>
      </c>
      <c r="AO171" s="25">
        <f t="shared" si="144"/>
        <v>11.25</v>
      </c>
      <c r="AP171" s="25">
        <f t="shared" si="145"/>
        <v>11.625</v>
      </c>
      <c r="AQ171" s="25">
        <f t="shared" ref="AQ171:AQ189" si="147">VLOOKUP($C$105,$D$3:$K$63,$A$69,0)*(B132-B131)</f>
        <v>11.625</v>
      </c>
      <c r="AR171" s="25">
        <f>VLOOKUP($C$106,$D$3:$K$63,$A$69,0)*(B131-B130)</f>
        <v>11.25</v>
      </c>
      <c r="AS171" s="25">
        <f>VLOOKUP($C$107,$D$3:$K$63,$A$69,0)*B130</f>
        <v>0</v>
      </c>
      <c r="AT171" s="25"/>
      <c r="AU171" s="25"/>
      <c r="AV171" s="25"/>
      <c r="AW171" s="25"/>
      <c r="AX171" s="25"/>
      <c r="AY171" s="25"/>
      <c r="AZ171" s="25"/>
      <c r="BA171" s="25"/>
      <c r="BB171" s="25"/>
      <c r="BC171" s="25"/>
      <c r="BD171" s="25"/>
      <c r="BE171" s="25"/>
      <c r="BF171" s="25"/>
      <c r="BG171" s="25"/>
      <c r="BH171" s="25"/>
      <c r="BI171" s="25"/>
      <c r="BJ171" s="25"/>
      <c r="BK171" s="25"/>
      <c r="BL171" s="25"/>
      <c r="BM171" s="21">
        <f t="shared" si="95"/>
        <v>90.375</v>
      </c>
      <c r="BP171" s="18">
        <v>2041</v>
      </c>
      <c r="BQ171" s="14">
        <f t="shared" si="132"/>
        <v>0</v>
      </c>
      <c r="BR171" s="14">
        <f t="shared" si="132"/>
        <v>0</v>
      </c>
      <c r="BS171" s="14">
        <f t="shared" si="132"/>
        <v>0</v>
      </c>
      <c r="BT171" s="14">
        <f t="shared" si="132"/>
        <v>0</v>
      </c>
      <c r="BU171" s="14">
        <f t="shared" si="132"/>
        <v>0</v>
      </c>
      <c r="BV171" s="14">
        <f t="shared" si="132"/>
        <v>0</v>
      </c>
      <c r="BW171" s="14">
        <f t="shared" si="132"/>
        <v>0</v>
      </c>
      <c r="BX171" s="14">
        <f t="shared" si="132"/>
        <v>0</v>
      </c>
      <c r="BY171" s="14">
        <f t="shared" si="132"/>
        <v>0</v>
      </c>
      <c r="BZ171" s="14">
        <f t="shared" si="132"/>
        <v>0</v>
      </c>
      <c r="CA171" s="14">
        <f t="shared" si="132"/>
        <v>0</v>
      </c>
      <c r="CB171" s="14">
        <f t="shared" si="132"/>
        <v>0</v>
      </c>
      <c r="CC171" s="14">
        <f t="shared" si="132"/>
        <v>0</v>
      </c>
      <c r="CD171" s="14">
        <f t="shared" si="132"/>
        <v>0</v>
      </c>
      <c r="CE171" s="14">
        <f t="shared" si="132"/>
        <v>0</v>
      </c>
      <c r="CF171" s="14">
        <f t="shared" si="132"/>
        <v>0</v>
      </c>
      <c r="CG171" s="14">
        <f t="shared" si="136"/>
        <v>0</v>
      </c>
      <c r="CH171" s="14">
        <f t="shared" si="136"/>
        <v>0</v>
      </c>
      <c r="CI171" s="14">
        <f t="shared" si="136"/>
        <v>0</v>
      </c>
      <c r="CJ171" s="14">
        <f t="shared" si="136"/>
        <v>0</v>
      </c>
      <c r="CK171" s="14">
        <f t="shared" si="136"/>
        <v>0</v>
      </c>
      <c r="CL171" s="14">
        <f t="shared" si="136"/>
        <v>0</v>
      </c>
      <c r="CM171" s="14">
        <f t="shared" si="136"/>
        <v>0</v>
      </c>
      <c r="CN171" s="14">
        <f t="shared" si="136"/>
        <v>0</v>
      </c>
      <c r="CO171" s="14">
        <f t="shared" si="136"/>
        <v>0</v>
      </c>
      <c r="CP171" s="14">
        <f t="shared" si="136"/>
        <v>0</v>
      </c>
      <c r="CQ171" s="14">
        <f t="shared" si="136"/>
        <v>0</v>
      </c>
      <c r="CR171" s="14">
        <f t="shared" si="136"/>
        <v>0</v>
      </c>
      <c r="CS171" s="14">
        <f t="shared" si="136"/>
        <v>0</v>
      </c>
      <c r="CT171" s="14">
        <f t="shared" si="136"/>
        <v>0</v>
      </c>
      <c r="CU171" s="14">
        <f t="shared" si="133"/>
        <v>0</v>
      </c>
      <c r="CV171" s="14">
        <f t="shared" si="133"/>
        <v>0</v>
      </c>
      <c r="CW171" s="14">
        <f t="shared" si="116"/>
        <v>0</v>
      </c>
      <c r="CX171" s="14">
        <f t="shared" si="116"/>
        <v>0.12863070539419086</v>
      </c>
      <c r="CY171" s="14">
        <f t="shared" si="116"/>
        <v>0.12448132780082988</v>
      </c>
      <c r="CZ171" s="14">
        <f t="shared" si="116"/>
        <v>0.12033195020746888</v>
      </c>
      <c r="DA171" s="14">
        <f t="shared" si="116"/>
        <v>0.12033195020746888</v>
      </c>
      <c r="DB171" s="14">
        <f t="shared" si="116"/>
        <v>0.12448132780082988</v>
      </c>
      <c r="DC171" s="14">
        <f t="shared" si="116"/>
        <v>0.12863070539419086</v>
      </c>
      <c r="DD171" s="14">
        <f t="shared" si="116"/>
        <v>0.12863070539419086</v>
      </c>
      <c r="DE171" s="14">
        <f t="shared" si="116"/>
        <v>0.12448132780082988</v>
      </c>
      <c r="DF171" s="14">
        <f t="shared" si="116"/>
        <v>0</v>
      </c>
      <c r="DG171" s="14">
        <f t="shared" si="116"/>
        <v>0</v>
      </c>
      <c r="DH171" s="14">
        <f t="shared" si="116"/>
        <v>0</v>
      </c>
      <c r="DI171" s="14">
        <f t="shared" si="116"/>
        <v>0</v>
      </c>
      <c r="DJ171" s="14">
        <f t="shared" si="116"/>
        <v>0</v>
      </c>
      <c r="DK171" s="14">
        <f t="shared" si="116"/>
        <v>0</v>
      </c>
      <c r="DL171" s="14">
        <f t="shared" si="116"/>
        <v>0</v>
      </c>
      <c r="DM171" s="14">
        <f t="shared" si="137"/>
        <v>0</v>
      </c>
      <c r="DN171" s="14">
        <f t="shared" si="137"/>
        <v>0</v>
      </c>
      <c r="DO171" s="14">
        <f t="shared" si="137"/>
        <v>0</v>
      </c>
      <c r="DP171" s="14">
        <f t="shared" si="137"/>
        <v>0</v>
      </c>
      <c r="DQ171" s="14">
        <f t="shared" si="134"/>
        <v>0</v>
      </c>
      <c r="DR171" s="14">
        <f t="shared" si="134"/>
        <v>0</v>
      </c>
      <c r="DS171" s="14">
        <f t="shared" si="114"/>
        <v>0</v>
      </c>
      <c r="DT171" s="14">
        <f t="shared" si="93"/>
        <v>0</v>
      </c>
      <c r="DU171" s="14">
        <f t="shared" si="93"/>
        <v>0</v>
      </c>
      <c r="DV171" s="14">
        <f t="shared" si="93"/>
        <v>0</v>
      </c>
      <c r="DW171" s="14">
        <f t="shared" si="93"/>
        <v>0</v>
      </c>
      <c r="DX171" s="14">
        <f t="shared" si="93"/>
        <v>0</v>
      </c>
      <c r="DY171" s="14">
        <f t="shared" si="93"/>
        <v>0</v>
      </c>
      <c r="DZ171" s="14">
        <f t="shared" si="146"/>
        <v>1</v>
      </c>
    </row>
    <row r="172" spans="3:130">
      <c r="C172" s="18">
        <v>2042</v>
      </c>
      <c r="D172" s="25"/>
      <c r="E172" s="25"/>
      <c r="F172" s="25"/>
      <c r="G172" s="25"/>
      <c r="H172" s="25"/>
      <c r="I172" s="25"/>
      <c r="J172" s="25"/>
      <c r="K172" s="25"/>
      <c r="L172" s="25"/>
      <c r="M172" s="25"/>
      <c r="N172" s="25"/>
      <c r="O172" s="25"/>
      <c r="P172" s="25"/>
      <c r="Q172" s="25"/>
      <c r="R172" s="25"/>
      <c r="S172" s="25"/>
      <c r="T172" s="25"/>
      <c r="U172" s="25"/>
      <c r="V172" s="25"/>
      <c r="W172" s="25"/>
      <c r="X172" s="25"/>
      <c r="Y172" s="25"/>
      <c r="Z172" s="25">
        <f t="shared" si="124"/>
        <v>0</v>
      </c>
      <c r="AA172" s="25">
        <f t="shared" si="125"/>
        <v>0</v>
      </c>
      <c r="AB172" s="25">
        <f t="shared" si="126"/>
        <v>0</v>
      </c>
      <c r="AC172" s="25">
        <f t="shared" si="127"/>
        <v>0</v>
      </c>
      <c r="AD172" s="25">
        <f t="shared" si="128"/>
        <v>0</v>
      </c>
      <c r="AE172" s="25">
        <f t="shared" si="129"/>
        <v>0</v>
      </c>
      <c r="AF172" s="25">
        <f t="shared" si="130"/>
        <v>0</v>
      </c>
      <c r="AG172" s="25">
        <f t="shared" si="131"/>
        <v>0</v>
      </c>
      <c r="AH172" s="25">
        <f t="shared" si="135"/>
        <v>0</v>
      </c>
      <c r="AI172" s="25">
        <f t="shared" si="138"/>
        <v>0</v>
      </c>
      <c r="AJ172" s="25">
        <f t="shared" si="139"/>
        <v>0</v>
      </c>
      <c r="AK172" s="25">
        <f t="shared" si="140"/>
        <v>0</v>
      </c>
      <c r="AL172" s="25">
        <f t="shared" si="141"/>
        <v>11.25</v>
      </c>
      <c r="AM172" s="25">
        <f t="shared" si="142"/>
        <v>10.875</v>
      </c>
      <c r="AN172" s="25">
        <f t="shared" si="143"/>
        <v>10.875</v>
      </c>
      <c r="AO172" s="25">
        <f t="shared" si="144"/>
        <v>11.25</v>
      </c>
      <c r="AP172" s="25">
        <f t="shared" si="145"/>
        <v>11.625</v>
      </c>
      <c r="AQ172" s="25">
        <f t="shared" si="147"/>
        <v>11.625</v>
      </c>
      <c r="AR172" s="25">
        <f t="shared" ref="AR172:AR190" si="148">VLOOKUP($C$106,$D$3:$K$63,$A$69,0)*(B132-B131)</f>
        <v>11.25</v>
      </c>
      <c r="AS172" s="25">
        <f>VLOOKUP($C$107,$D$3:$K$63,$A$69,0)*(B131-B130)</f>
        <v>11.25</v>
      </c>
      <c r="AT172" s="25">
        <f>VLOOKUP($C$108,$D$3:$K$63,$A$69,0)*B130</f>
        <v>0</v>
      </c>
      <c r="AU172" s="25"/>
      <c r="AV172" s="25"/>
      <c r="AW172" s="25"/>
      <c r="AX172" s="25"/>
      <c r="AY172" s="25"/>
      <c r="AZ172" s="25"/>
      <c r="BA172" s="25"/>
      <c r="BB172" s="25"/>
      <c r="BC172" s="25"/>
      <c r="BD172" s="25"/>
      <c r="BE172" s="25"/>
      <c r="BF172" s="25"/>
      <c r="BG172" s="25"/>
      <c r="BH172" s="25"/>
      <c r="BI172" s="25"/>
      <c r="BJ172" s="25"/>
      <c r="BK172" s="25"/>
      <c r="BL172" s="25"/>
      <c r="BM172" s="21">
        <f t="shared" si="95"/>
        <v>90</v>
      </c>
      <c r="BP172" s="18">
        <v>2042</v>
      </c>
      <c r="BQ172" s="14">
        <f t="shared" si="132"/>
        <v>0</v>
      </c>
      <c r="BR172" s="14">
        <f t="shared" si="132"/>
        <v>0</v>
      </c>
      <c r="BS172" s="14">
        <f t="shared" si="132"/>
        <v>0</v>
      </c>
      <c r="BT172" s="14">
        <f t="shared" si="132"/>
        <v>0</v>
      </c>
      <c r="BU172" s="14">
        <f t="shared" si="132"/>
        <v>0</v>
      </c>
      <c r="BV172" s="14">
        <f t="shared" si="132"/>
        <v>0</v>
      </c>
      <c r="BW172" s="14">
        <f t="shared" si="132"/>
        <v>0</v>
      </c>
      <c r="BX172" s="14">
        <f t="shared" si="132"/>
        <v>0</v>
      </c>
      <c r="BY172" s="14">
        <f t="shared" si="132"/>
        <v>0</v>
      </c>
      <c r="BZ172" s="14">
        <f t="shared" si="132"/>
        <v>0</v>
      </c>
      <c r="CA172" s="14">
        <f t="shared" si="132"/>
        <v>0</v>
      </c>
      <c r="CB172" s="14">
        <f t="shared" si="132"/>
        <v>0</v>
      </c>
      <c r="CC172" s="14">
        <f t="shared" si="132"/>
        <v>0</v>
      </c>
      <c r="CD172" s="14">
        <f t="shared" si="132"/>
        <v>0</v>
      </c>
      <c r="CE172" s="14">
        <f t="shared" si="132"/>
        <v>0</v>
      </c>
      <c r="CF172" s="14">
        <f t="shared" si="132"/>
        <v>0</v>
      </c>
      <c r="CG172" s="14">
        <f t="shared" si="136"/>
        <v>0</v>
      </c>
      <c r="CH172" s="14">
        <f t="shared" si="136"/>
        <v>0</v>
      </c>
      <c r="CI172" s="14">
        <f t="shared" si="136"/>
        <v>0</v>
      </c>
      <c r="CJ172" s="14">
        <f t="shared" si="136"/>
        <v>0</v>
      </c>
      <c r="CK172" s="14">
        <f t="shared" si="136"/>
        <v>0</v>
      </c>
      <c r="CL172" s="14">
        <f t="shared" si="136"/>
        <v>0</v>
      </c>
      <c r="CM172" s="14">
        <f t="shared" si="136"/>
        <v>0</v>
      </c>
      <c r="CN172" s="14">
        <f t="shared" si="136"/>
        <v>0</v>
      </c>
      <c r="CO172" s="14">
        <f t="shared" si="136"/>
        <v>0</v>
      </c>
      <c r="CP172" s="14">
        <f t="shared" si="136"/>
        <v>0</v>
      </c>
      <c r="CQ172" s="14">
        <f t="shared" si="136"/>
        <v>0</v>
      </c>
      <c r="CR172" s="14">
        <f t="shared" si="136"/>
        <v>0</v>
      </c>
      <c r="CS172" s="14">
        <f t="shared" si="136"/>
        <v>0</v>
      </c>
      <c r="CT172" s="14">
        <f t="shared" si="136"/>
        <v>0</v>
      </c>
      <c r="CU172" s="14">
        <f t="shared" si="133"/>
        <v>0</v>
      </c>
      <c r="CV172" s="14">
        <f t="shared" si="133"/>
        <v>0</v>
      </c>
      <c r="CW172" s="14">
        <f t="shared" si="116"/>
        <v>0</v>
      </c>
      <c r="CX172" s="14">
        <f t="shared" ref="CX172:DL188" si="149">AK172/$BM172</f>
        <v>0</v>
      </c>
      <c r="CY172" s="14">
        <f t="shared" si="149"/>
        <v>0.125</v>
      </c>
      <c r="CZ172" s="14">
        <f t="shared" si="149"/>
        <v>0.12083333333333333</v>
      </c>
      <c r="DA172" s="14">
        <f t="shared" si="149"/>
        <v>0.12083333333333333</v>
      </c>
      <c r="DB172" s="14">
        <f t="shared" si="149"/>
        <v>0.125</v>
      </c>
      <c r="DC172" s="14">
        <f t="shared" si="149"/>
        <v>0.12916666666666668</v>
      </c>
      <c r="DD172" s="14">
        <f t="shared" si="149"/>
        <v>0.12916666666666668</v>
      </c>
      <c r="DE172" s="14">
        <f t="shared" si="149"/>
        <v>0.125</v>
      </c>
      <c r="DF172" s="14">
        <f t="shared" si="149"/>
        <v>0.125</v>
      </c>
      <c r="DG172" s="14">
        <f t="shared" si="149"/>
        <v>0</v>
      </c>
      <c r="DH172" s="14">
        <f t="shared" si="149"/>
        <v>0</v>
      </c>
      <c r="DI172" s="14">
        <f t="shared" si="149"/>
        <v>0</v>
      </c>
      <c r="DJ172" s="14">
        <f t="shared" si="149"/>
        <v>0</v>
      </c>
      <c r="DK172" s="14">
        <f t="shared" si="149"/>
        <v>0</v>
      </c>
      <c r="DL172" s="14">
        <f t="shared" si="149"/>
        <v>0</v>
      </c>
      <c r="DM172" s="14">
        <f t="shared" si="137"/>
        <v>0</v>
      </c>
      <c r="DN172" s="14">
        <f t="shared" si="137"/>
        <v>0</v>
      </c>
      <c r="DO172" s="14">
        <f t="shared" si="137"/>
        <v>0</v>
      </c>
      <c r="DP172" s="14">
        <f t="shared" si="137"/>
        <v>0</v>
      </c>
      <c r="DQ172" s="14">
        <f t="shared" si="134"/>
        <v>0</v>
      </c>
      <c r="DR172" s="14">
        <f t="shared" si="134"/>
        <v>0</v>
      </c>
      <c r="DS172" s="14">
        <f t="shared" si="114"/>
        <v>0</v>
      </c>
      <c r="DT172" s="14">
        <f t="shared" si="93"/>
        <v>0</v>
      </c>
      <c r="DU172" s="14">
        <f t="shared" si="93"/>
        <v>0</v>
      </c>
      <c r="DV172" s="14">
        <f t="shared" si="93"/>
        <v>0</v>
      </c>
      <c r="DW172" s="14">
        <f t="shared" ref="DW172:DY190" si="150">BJ172/$BM172</f>
        <v>0</v>
      </c>
      <c r="DX172" s="14">
        <f t="shared" si="150"/>
        <v>0</v>
      </c>
      <c r="DY172" s="14">
        <f t="shared" si="150"/>
        <v>0</v>
      </c>
      <c r="DZ172" s="14">
        <f t="shared" si="146"/>
        <v>1</v>
      </c>
    </row>
    <row r="173" spans="3:130">
      <c r="C173" s="18">
        <v>2043</v>
      </c>
      <c r="D173" s="25"/>
      <c r="E173" s="25"/>
      <c r="F173" s="25"/>
      <c r="G173" s="25"/>
      <c r="H173" s="25"/>
      <c r="I173" s="25"/>
      <c r="J173" s="25"/>
      <c r="K173" s="25"/>
      <c r="L173" s="25"/>
      <c r="M173" s="25"/>
      <c r="N173" s="25"/>
      <c r="O173" s="25"/>
      <c r="P173" s="25"/>
      <c r="Q173" s="25"/>
      <c r="R173" s="25"/>
      <c r="S173" s="25"/>
      <c r="T173" s="25"/>
      <c r="U173" s="25"/>
      <c r="V173" s="25"/>
      <c r="W173" s="25"/>
      <c r="X173" s="25"/>
      <c r="Y173" s="25"/>
      <c r="Z173" s="25"/>
      <c r="AA173" s="25">
        <f t="shared" si="125"/>
        <v>0</v>
      </c>
      <c r="AB173" s="25">
        <f t="shared" si="126"/>
        <v>0</v>
      </c>
      <c r="AC173" s="25">
        <f t="shared" si="127"/>
        <v>0</v>
      </c>
      <c r="AD173" s="25">
        <f t="shared" si="128"/>
        <v>0</v>
      </c>
      <c r="AE173" s="25">
        <f t="shared" si="129"/>
        <v>0</v>
      </c>
      <c r="AF173" s="25">
        <f t="shared" si="130"/>
        <v>0</v>
      </c>
      <c r="AG173" s="25">
        <f t="shared" si="131"/>
        <v>0</v>
      </c>
      <c r="AH173" s="25">
        <f t="shared" si="135"/>
        <v>0</v>
      </c>
      <c r="AI173" s="25">
        <f t="shared" si="138"/>
        <v>0</v>
      </c>
      <c r="AJ173" s="25">
        <f t="shared" si="139"/>
        <v>0</v>
      </c>
      <c r="AK173" s="25">
        <f t="shared" si="140"/>
        <v>0</v>
      </c>
      <c r="AL173" s="25">
        <f t="shared" si="141"/>
        <v>0</v>
      </c>
      <c r="AM173" s="25">
        <f t="shared" si="142"/>
        <v>10.875</v>
      </c>
      <c r="AN173" s="25">
        <f t="shared" si="143"/>
        <v>10.875</v>
      </c>
      <c r="AO173" s="25">
        <f t="shared" si="144"/>
        <v>11.25</v>
      </c>
      <c r="AP173" s="25">
        <f t="shared" si="145"/>
        <v>11.625</v>
      </c>
      <c r="AQ173" s="25">
        <f t="shared" si="147"/>
        <v>11.625</v>
      </c>
      <c r="AR173" s="25">
        <f t="shared" si="148"/>
        <v>11.25</v>
      </c>
      <c r="AS173" s="25">
        <f t="shared" ref="AS173:AS190" si="151">VLOOKUP($C$107,$D$3:$K$63,$A$69,0)*(B132-B131)</f>
        <v>11.25</v>
      </c>
      <c r="AT173" s="25">
        <f>VLOOKUP($C$108,$D$3:$K$63,$A$69,0)*(B131-B130)</f>
        <v>11.25</v>
      </c>
      <c r="AU173" s="25">
        <f>VLOOKUP($C$109,$D$3:$K$63,$A$69,0)*B130</f>
        <v>0</v>
      </c>
      <c r="AV173" s="25"/>
      <c r="AW173" s="25"/>
      <c r="AX173" s="25"/>
      <c r="AY173" s="25"/>
      <c r="AZ173" s="25"/>
      <c r="BA173" s="25"/>
      <c r="BB173" s="25"/>
      <c r="BC173" s="25"/>
      <c r="BD173" s="25"/>
      <c r="BE173" s="25"/>
      <c r="BF173" s="25"/>
      <c r="BG173" s="25"/>
      <c r="BH173" s="25"/>
      <c r="BI173" s="25"/>
      <c r="BJ173" s="25"/>
      <c r="BK173" s="25"/>
      <c r="BL173" s="25"/>
      <c r="BM173" s="21">
        <f t="shared" si="95"/>
        <v>90</v>
      </c>
      <c r="BP173" s="18">
        <v>2043</v>
      </c>
      <c r="BQ173" s="14">
        <f t="shared" si="132"/>
        <v>0</v>
      </c>
      <c r="BR173" s="14">
        <f t="shared" si="132"/>
        <v>0</v>
      </c>
      <c r="BS173" s="14">
        <f t="shared" si="132"/>
        <v>0</v>
      </c>
      <c r="BT173" s="14">
        <f t="shared" si="132"/>
        <v>0</v>
      </c>
      <c r="BU173" s="14">
        <f t="shared" si="132"/>
        <v>0</v>
      </c>
      <c r="BV173" s="14">
        <f t="shared" si="132"/>
        <v>0</v>
      </c>
      <c r="BW173" s="14">
        <f t="shared" si="132"/>
        <v>0</v>
      </c>
      <c r="BX173" s="14">
        <f t="shared" si="132"/>
        <v>0</v>
      </c>
      <c r="BY173" s="14">
        <f t="shared" si="132"/>
        <v>0</v>
      </c>
      <c r="BZ173" s="14">
        <f t="shared" si="132"/>
        <v>0</v>
      </c>
      <c r="CA173" s="14">
        <f t="shared" si="132"/>
        <v>0</v>
      </c>
      <c r="CB173" s="14">
        <f t="shared" si="132"/>
        <v>0</v>
      </c>
      <c r="CC173" s="14">
        <f t="shared" si="132"/>
        <v>0</v>
      </c>
      <c r="CD173" s="14">
        <f t="shared" si="132"/>
        <v>0</v>
      </c>
      <c r="CE173" s="14">
        <f t="shared" si="132"/>
        <v>0</v>
      </c>
      <c r="CF173" s="14">
        <f t="shared" si="132"/>
        <v>0</v>
      </c>
      <c r="CG173" s="14">
        <f t="shared" si="136"/>
        <v>0</v>
      </c>
      <c r="CH173" s="14">
        <f t="shared" si="136"/>
        <v>0</v>
      </c>
      <c r="CI173" s="14">
        <f t="shared" si="136"/>
        <v>0</v>
      </c>
      <c r="CJ173" s="14">
        <f t="shared" si="136"/>
        <v>0</v>
      </c>
      <c r="CK173" s="14">
        <f t="shared" si="136"/>
        <v>0</v>
      </c>
      <c r="CL173" s="14">
        <f t="shared" si="136"/>
        <v>0</v>
      </c>
      <c r="CM173" s="14">
        <f t="shared" si="136"/>
        <v>0</v>
      </c>
      <c r="CN173" s="14">
        <f t="shared" si="136"/>
        <v>0</v>
      </c>
      <c r="CO173" s="14">
        <f t="shared" si="136"/>
        <v>0</v>
      </c>
      <c r="CP173" s="14">
        <f t="shared" si="136"/>
        <v>0</v>
      </c>
      <c r="CQ173" s="14">
        <f t="shared" si="136"/>
        <v>0</v>
      </c>
      <c r="CR173" s="14">
        <f t="shared" si="136"/>
        <v>0</v>
      </c>
      <c r="CS173" s="14">
        <f t="shared" si="136"/>
        <v>0</v>
      </c>
      <c r="CT173" s="14">
        <f t="shared" si="136"/>
        <v>0</v>
      </c>
      <c r="CU173" s="14">
        <f t="shared" si="133"/>
        <v>0</v>
      </c>
      <c r="CV173" s="14">
        <f t="shared" si="133"/>
        <v>0</v>
      </c>
      <c r="CW173" s="14">
        <f t="shared" si="133"/>
        <v>0</v>
      </c>
      <c r="CX173" s="14">
        <f t="shared" si="149"/>
        <v>0</v>
      </c>
      <c r="CY173" s="14">
        <f t="shared" si="149"/>
        <v>0</v>
      </c>
      <c r="CZ173" s="14">
        <f t="shared" si="149"/>
        <v>0.12083333333333333</v>
      </c>
      <c r="DA173" s="14">
        <f t="shared" si="149"/>
        <v>0.12083333333333333</v>
      </c>
      <c r="DB173" s="14">
        <f t="shared" si="149"/>
        <v>0.125</v>
      </c>
      <c r="DC173" s="14">
        <f t="shared" si="149"/>
        <v>0.12916666666666668</v>
      </c>
      <c r="DD173" s="14">
        <f t="shared" si="149"/>
        <v>0.12916666666666668</v>
      </c>
      <c r="DE173" s="14">
        <f t="shared" si="149"/>
        <v>0.125</v>
      </c>
      <c r="DF173" s="14">
        <f t="shared" si="149"/>
        <v>0.125</v>
      </c>
      <c r="DG173" s="14">
        <f t="shared" si="149"/>
        <v>0.125</v>
      </c>
      <c r="DH173" s="14">
        <f t="shared" si="149"/>
        <v>0</v>
      </c>
      <c r="DI173" s="14">
        <f t="shared" si="149"/>
        <v>0</v>
      </c>
      <c r="DJ173" s="14">
        <f t="shared" si="149"/>
        <v>0</v>
      </c>
      <c r="DK173" s="14">
        <f t="shared" si="149"/>
        <v>0</v>
      </c>
      <c r="DL173" s="14">
        <f t="shared" si="149"/>
        <v>0</v>
      </c>
      <c r="DM173" s="14">
        <f t="shared" si="137"/>
        <v>0</v>
      </c>
      <c r="DN173" s="14">
        <f t="shared" si="137"/>
        <v>0</v>
      </c>
      <c r="DO173" s="14">
        <f t="shared" si="137"/>
        <v>0</v>
      </c>
      <c r="DP173" s="14">
        <f t="shared" si="137"/>
        <v>0</v>
      </c>
      <c r="DQ173" s="14">
        <f t="shared" si="134"/>
        <v>0</v>
      </c>
      <c r="DR173" s="14">
        <f t="shared" si="134"/>
        <v>0</v>
      </c>
      <c r="DS173" s="14">
        <f t="shared" si="114"/>
        <v>0</v>
      </c>
      <c r="DT173" s="14">
        <f t="shared" si="114"/>
        <v>0</v>
      </c>
      <c r="DU173" s="14">
        <f t="shared" si="114"/>
        <v>0</v>
      </c>
      <c r="DV173" s="14">
        <f t="shared" si="114"/>
        <v>0</v>
      </c>
      <c r="DW173" s="14">
        <f t="shared" si="150"/>
        <v>0</v>
      </c>
      <c r="DX173" s="14">
        <f t="shared" si="150"/>
        <v>0</v>
      </c>
      <c r="DY173" s="14">
        <f t="shared" si="150"/>
        <v>0</v>
      </c>
      <c r="DZ173" s="14">
        <f t="shared" si="146"/>
        <v>1</v>
      </c>
    </row>
    <row r="174" spans="3:130">
      <c r="C174" s="18">
        <v>2044</v>
      </c>
      <c r="D174" s="25"/>
      <c r="E174" s="25"/>
      <c r="F174" s="25"/>
      <c r="G174" s="25"/>
      <c r="H174" s="25"/>
      <c r="I174" s="25"/>
      <c r="J174" s="25"/>
      <c r="K174" s="25"/>
      <c r="L174" s="25"/>
      <c r="M174" s="25"/>
      <c r="N174" s="25"/>
      <c r="O174" s="25"/>
      <c r="P174" s="25"/>
      <c r="Q174" s="25"/>
      <c r="R174" s="25"/>
      <c r="S174" s="25"/>
      <c r="T174" s="25"/>
      <c r="U174" s="25"/>
      <c r="V174" s="25"/>
      <c r="W174" s="25"/>
      <c r="X174" s="25"/>
      <c r="Y174" s="25"/>
      <c r="Z174" s="25"/>
      <c r="AA174" s="25"/>
      <c r="AB174" s="25">
        <f t="shared" si="126"/>
        <v>0</v>
      </c>
      <c r="AC174" s="25">
        <f t="shared" si="127"/>
        <v>0</v>
      </c>
      <c r="AD174" s="25">
        <f t="shared" si="128"/>
        <v>0</v>
      </c>
      <c r="AE174" s="25">
        <f t="shared" si="129"/>
        <v>0</v>
      </c>
      <c r="AF174" s="25">
        <f t="shared" si="130"/>
        <v>0</v>
      </c>
      <c r="AG174" s="25">
        <f t="shared" si="131"/>
        <v>0</v>
      </c>
      <c r="AH174" s="25">
        <f t="shared" si="135"/>
        <v>0</v>
      </c>
      <c r="AI174" s="25">
        <f t="shared" si="138"/>
        <v>0</v>
      </c>
      <c r="AJ174" s="25">
        <f t="shared" si="139"/>
        <v>0</v>
      </c>
      <c r="AK174" s="25">
        <f t="shared" si="140"/>
        <v>0</v>
      </c>
      <c r="AL174" s="25">
        <f t="shared" si="141"/>
        <v>0</v>
      </c>
      <c r="AM174" s="25">
        <f t="shared" si="142"/>
        <v>0</v>
      </c>
      <c r="AN174" s="25">
        <f t="shared" si="143"/>
        <v>10.875</v>
      </c>
      <c r="AO174" s="25">
        <f t="shared" si="144"/>
        <v>11.25</v>
      </c>
      <c r="AP174" s="25">
        <f t="shared" si="145"/>
        <v>11.625</v>
      </c>
      <c r="AQ174" s="25">
        <f t="shared" si="147"/>
        <v>11.625</v>
      </c>
      <c r="AR174" s="25">
        <f t="shared" si="148"/>
        <v>11.25</v>
      </c>
      <c r="AS174" s="25">
        <f t="shared" si="151"/>
        <v>11.25</v>
      </c>
      <c r="AT174" s="25">
        <f t="shared" ref="AT174:AT190" si="152">VLOOKUP($C$108,$D$3:$K$63,$A$69,0)*(B132-B131)</f>
        <v>11.25</v>
      </c>
      <c r="AU174" s="25">
        <f>VLOOKUP($C$109,$D$3:$K$63,$A$69,0)*(B131-B130)</f>
        <v>10.875</v>
      </c>
      <c r="AV174" s="25">
        <f>VLOOKUP($C$110,$D$3:$K$63,$A$69,0)*B130</f>
        <v>0</v>
      </c>
      <c r="AW174" s="25"/>
      <c r="AX174" s="25"/>
      <c r="AY174" s="25"/>
      <c r="AZ174" s="25"/>
      <c r="BA174" s="25"/>
      <c r="BB174" s="25"/>
      <c r="BC174" s="25"/>
      <c r="BD174" s="25"/>
      <c r="BE174" s="25"/>
      <c r="BF174" s="25"/>
      <c r="BG174" s="25"/>
      <c r="BH174" s="25"/>
      <c r="BI174" s="25"/>
      <c r="BJ174" s="25"/>
      <c r="BK174" s="25"/>
      <c r="BL174" s="25"/>
      <c r="BM174" s="21">
        <f t="shared" si="95"/>
        <v>90</v>
      </c>
      <c r="BP174" s="18">
        <v>2044</v>
      </c>
      <c r="BQ174" s="14">
        <f t="shared" si="132"/>
        <v>0</v>
      </c>
      <c r="BR174" s="14">
        <f t="shared" si="132"/>
        <v>0</v>
      </c>
      <c r="BS174" s="14">
        <f t="shared" si="132"/>
        <v>0</v>
      </c>
      <c r="BT174" s="14">
        <f t="shared" si="132"/>
        <v>0</v>
      </c>
      <c r="BU174" s="14">
        <f t="shared" si="132"/>
        <v>0</v>
      </c>
      <c r="BV174" s="14">
        <f t="shared" si="132"/>
        <v>0</v>
      </c>
      <c r="BW174" s="14">
        <f t="shared" si="132"/>
        <v>0</v>
      </c>
      <c r="BX174" s="14">
        <f t="shared" si="132"/>
        <v>0</v>
      </c>
      <c r="BY174" s="14">
        <f t="shared" si="132"/>
        <v>0</v>
      </c>
      <c r="BZ174" s="14">
        <f t="shared" si="132"/>
        <v>0</v>
      </c>
      <c r="CA174" s="14">
        <f t="shared" si="132"/>
        <v>0</v>
      </c>
      <c r="CB174" s="14">
        <f t="shared" si="132"/>
        <v>0</v>
      </c>
      <c r="CC174" s="14">
        <f t="shared" si="132"/>
        <v>0</v>
      </c>
      <c r="CD174" s="14">
        <f t="shared" si="132"/>
        <v>0</v>
      </c>
      <c r="CE174" s="14">
        <f t="shared" si="132"/>
        <v>0</v>
      </c>
      <c r="CF174" s="14">
        <f t="shared" si="132"/>
        <v>0</v>
      </c>
      <c r="CG174" s="14">
        <f t="shared" si="136"/>
        <v>0</v>
      </c>
      <c r="CH174" s="14">
        <f t="shared" si="136"/>
        <v>0</v>
      </c>
      <c r="CI174" s="14">
        <f t="shared" si="136"/>
        <v>0</v>
      </c>
      <c r="CJ174" s="14">
        <f t="shared" si="136"/>
        <v>0</v>
      </c>
      <c r="CK174" s="14">
        <f t="shared" si="136"/>
        <v>0</v>
      </c>
      <c r="CL174" s="14">
        <f t="shared" si="136"/>
        <v>0</v>
      </c>
      <c r="CM174" s="14">
        <f t="shared" si="136"/>
        <v>0</v>
      </c>
      <c r="CN174" s="14">
        <f t="shared" si="136"/>
        <v>0</v>
      </c>
      <c r="CO174" s="14">
        <f t="shared" si="136"/>
        <v>0</v>
      </c>
      <c r="CP174" s="14">
        <f t="shared" si="136"/>
        <v>0</v>
      </c>
      <c r="CQ174" s="14">
        <f t="shared" si="136"/>
        <v>0</v>
      </c>
      <c r="CR174" s="14">
        <f t="shared" si="136"/>
        <v>0</v>
      </c>
      <c r="CS174" s="14">
        <f t="shared" si="136"/>
        <v>0</v>
      </c>
      <c r="CT174" s="14">
        <f t="shared" si="136"/>
        <v>0</v>
      </c>
      <c r="CU174" s="14">
        <f t="shared" si="133"/>
        <v>0</v>
      </c>
      <c r="CV174" s="14">
        <f t="shared" si="133"/>
        <v>0</v>
      </c>
      <c r="CW174" s="14">
        <f t="shared" si="133"/>
        <v>0</v>
      </c>
      <c r="CX174" s="14">
        <f t="shared" si="149"/>
        <v>0</v>
      </c>
      <c r="CY174" s="14">
        <f t="shared" si="149"/>
        <v>0</v>
      </c>
      <c r="CZ174" s="14">
        <f t="shared" si="149"/>
        <v>0</v>
      </c>
      <c r="DA174" s="14">
        <f t="shared" si="149"/>
        <v>0.12083333333333333</v>
      </c>
      <c r="DB174" s="14">
        <f t="shared" si="149"/>
        <v>0.125</v>
      </c>
      <c r="DC174" s="14">
        <f t="shared" si="149"/>
        <v>0.12916666666666668</v>
      </c>
      <c r="DD174" s="14">
        <f t="shared" si="149"/>
        <v>0.12916666666666668</v>
      </c>
      <c r="DE174" s="14">
        <f t="shared" si="149"/>
        <v>0.125</v>
      </c>
      <c r="DF174" s="14">
        <f t="shared" si="149"/>
        <v>0.125</v>
      </c>
      <c r="DG174" s="14">
        <f t="shared" si="149"/>
        <v>0.125</v>
      </c>
      <c r="DH174" s="14">
        <f t="shared" si="149"/>
        <v>0.12083333333333333</v>
      </c>
      <c r="DI174" s="14">
        <f t="shared" si="149"/>
        <v>0</v>
      </c>
      <c r="DJ174" s="14">
        <f t="shared" si="149"/>
        <v>0</v>
      </c>
      <c r="DK174" s="14">
        <f t="shared" si="149"/>
        <v>0</v>
      </c>
      <c r="DL174" s="14">
        <f t="shared" si="149"/>
        <v>0</v>
      </c>
      <c r="DM174" s="14">
        <f t="shared" si="137"/>
        <v>0</v>
      </c>
      <c r="DN174" s="14">
        <f t="shared" si="137"/>
        <v>0</v>
      </c>
      <c r="DO174" s="14">
        <f t="shared" si="137"/>
        <v>0</v>
      </c>
      <c r="DP174" s="14">
        <f t="shared" si="137"/>
        <v>0</v>
      </c>
      <c r="DQ174" s="14">
        <f t="shared" si="134"/>
        <v>0</v>
      </c>
      <c r="DR174" s="14">
        <f t="shared" si="134"/>
        <v>0</v>
      </c>
      <c r="DS174" s="14">
        <f t="shared" si="114"/>
        <v>0</v>
      </c>
      <c r="DT174" s="14">
        <f t="shared" si="114"/>
        <v>0</v>
      </c>
      <c r="DU174" s="14">
        <f t="shared" si="114"/>
        <v>0</v>
      </c>
      <c r="DV174" s="14">
        <f t="shared" si="114"/>
        <v>0</v>
      </c>
      <c r="DW174" s="14">
        <f t="shared" si="150"/>
        <v>0</v>
      </c>
      <c r="DX174" s="14">
        <f t="shared" si="150"/>
        <v>0</v>
      </c>
      <c r="DY174" s="14">
        <f t="shared" si="150"/>
        <v>0</v>
      </c>
      <c r="DZ174" s="14">
        <f t="shared" si="146"/>
        <v>1</v>
      </c>
    </row>
    <row r="175" spans="3:130">
      <c r="C175" s="18">
        <v>2045</v>
      </c>
      <c r="D175" s="25"/>
      <c r="E175" s="25"/>
      <c r="F175" s="25"/>
      <c r="G175" s="25"/>
      <c r="H175" s="25"/>
      <c r="I175" s="25"/>
      <c r="J175" s="25"/>
      <c r="K175" s="25"/>
      <c r="L175" s="25"/>
      <c r="M175" s="25"/>
      <c r="N175" s="25"/>
      <c r="O175" s="25"/>
      <c r="P175" s="25"/>
      <c r="Q175" s="25"/>
      <c r="R175" s="25"/>
      <c r="S175" s="25"/>
      <c r="T175" s="25"/>
      <c r="U175" s="25"/>
      <c r="V175" s="25"/>
      <c r="W175" s="25"/>
      <c r="X175" s="25"/>
      <c r="Y175" s="25"/>
      <c r="Z175" s="25"/>
      <c r="AA175" s="25"/>
      <c r="AB175" s="25"/>
      <c r="AC175" s="25">
        <f t="shared" si="127"/>
        <v>0</v>
      </c>
      <c r="AD175" s="25">
        <f t="shared" si="128"/>
        <v>0</v>
      </c>
      <c r="AE175" s="25">
        <f t="shared" si="129"/>
        <v>0</v>
      </c>
      <c r="AF175" s="25">
        <f t="shared" si="130"/>
        <v>0</v>
      </c>
      <c r="AG175" s="25">
        <f t="shared" si="131"/>
        <v>0</v>
      </c>
      <c r="AH175" s="25">
        <f t="shared" si="135"/>
        <v>0</v>
      </c>
      <c r="AI175" s="25">
        <f t="shared" si="138"/>
        <v>0</v>
      </c>
      <c r="AJ175" s="25">
        <f t="shared" si="139"/>
        <v>0</v>
      </c>
      <c r="AK175" s="25">
        <f t="shared" si="140"/>
        <v>0</v>
      </c>
      <c r="AL175" s="25">
        <f t="shared" si="141"/>
        <v>0</v>
      </c>
      <c r="AM175" s="25">
        <f t="shared" si="142"/>
        <v>0</v>
      </c>
      <c r="AN175" s="25">
        <f t="shared" si="143"/>
        <v>0</v>
      </c>
      <c r="AO175" s="25">
        <f t="shared" si="144"/>
        <v>11.25</v>
      </c>
      <c r="AP175" s="25">
        <f t="shared" si="145"/>
        <v>11.625</v>
      </c>
      <c r="AQ175" s="25">
        <f t="shared" si="147"/>
        <v>11.625</v>
      </c>
      <c r="AR175" s="25">
        <f t="shared" si="148"/>
        <v>11.25</v>
      </c>
      <c r="AS175" s="25">
        <f t="shared" si="151"/>
        <v>11.25</v>
      </c>
      <c r="AT175" s="25">
        <f t="shared" si="152"/>
        <v>11.25</v>
      </c>
      <c r="AU175" s="25">
        <f t="shared" ref="AU175:AU190" si="153">VLOOKUP($C$109,$D$3:$K$63,$A$69,0)*(B132-B131)</f>
        <v>10.875</v>
      </c>
      <c r="AV175" s="25">
        <f>VLOOKUP($C$110,$D$3:$K$63,$A$69,0)*(B131-B130)</f>
        <v>10.875</v>
      </c>
      <c r="AW175" s="25">
        <f>VLOOKUP($C$111,$D$3:$K$63,$A$69,0)*B130</f>
        <v>0</v>
      </c>
      <c r="AX175" s="25"/>
      <c r="AY175" s="25"/>
      <c r="AZ175" s="25"/>
      <c r="BA175" s="25"/>
      <c r="BB175" s="25"/>
      <c r="BC175" s="25"/>
      <c r="BD175" s="25"/>
      <c r="BE175" s="25"/>
      <c r="BF175" s="25"/>
      <c r="BG175" s="25"/>
      <c r="BH175" s="25"/>
      <c r="BI175" s="25"/>
      <c r="BJ175" s="25"/>
      <c r="BK175" s="25"/>
      <c r="BL175" s="25"/>
      <c r="BM175" s="21">
        <f t="shared" si="95"/>
        <v>90</v>
      </c>
      <c r="BP175" s="18">
        <v>2045</v>
      </c>
      <c r="BQ175" s="14">
        <f t="shared" si="132"/>
        <v>0</v>
      </c>
      <c r="BR175" s="14">
        <f t="shared" si="132"/>
        <v>0</v>
      </c>
      <c r="BS175" s="14">
        <f t="shared" si="132"/>
        <v>0</v>
      </c>
      <c r="BT175" s="14">
        <f t="shared" si="132"/>
        <v>0</v>
      </c>
      <c r="BU175" s="14">
        <f t="shared" si="132"/>
        <v>0</v>
      </c>
      <c r="BV175" s="14">
        <f t="shared" si="132"/>
        <v>0</v>
      </c>
      <c r="BW175" s="14">
        <f t="shared" si="132"/>
        <v>0</v>
      </c>
      <c r="BX175" s="14">
        <f t="shared" si="132"/>
        <v>0</v>
      </c>
      <c r="BY175" s="14">
        <f t="shared" si="132"/>
        <v>0</v>
      </c>
      <c r="BZ175" s="14">
        <f t="shared" si="132"/>
        <v>0</v>
      </c>
      <c r="CA175" s="14">
        <f t="shared" si="132"/>
        <v>0</v>
      </c>
      <c r="CB175" s="14">
        <f t="shared" si="132"/>
        <v>0</v>
      </c>
      <c r="CC175" s="14">
        <f t="shared" si="132"/>
        <v>0</v>
      </c>
      <c r="CD175" s="14">
        <f t="shared" si="132"/>
        <v>0</v>
      </c>
      <c r="CE175" s="14">
        <f t="shared" si="132"/>
        <v>0</v>
      </c>
      <c r="CF175" s="14">
        <f t="shared" si="132"/>
        <v>0</v>
      </c>
      <c r="CG175" s="14">
        <f t="shared" si="136"/>
        <v>0</v>
      </c>
      <c r="CH175" s="14">
        <f t="shared" si="136"/>
        <v>0</v>
      </c>
      <c r="CI175" s="14">
        <f t="shared" si="136"/>
        <v>0</v>
      </c>
      <c r="CJ175" s="14">
        <f t="shared" si="136"/>
        <v>0</v>
      </c>
      <c r="CK175" s="14">
        <f t="shared" si="136"/>
        <v>0</v>
      </c>
      <c r="CL175" s="14">
        <f t="shared" si="136"/>
        <v>0</v>
      </c>
      <c r="CM175" s="14">
        <f t="shared" si="136"/>
        <v>0</v>
      </c>
      <c r="CN175" s="14">
        <f t="shared" si="136"/>
        <v>0</v>
      </c>
      <c r="CO175" s="14">
        <f t="shared" si="136"/>
        <v>0</v>
      </c>
      <c r="CP175" s="14">
        <f t="shared" si="136"/>
        <v>0</v>
      </c>
      <c r="CQ175" s="14">
        <f t="shared" si="136"/>
        <v>0</v>
      </c>
      <c r="CR175" s="14">
        <f t="shared" si="136"/>
        <v>0</v>
      </c>
      <c r="CS175" s="14">
        <f t="shared" si="136"/>
        <v>0</v>
      </c>
      <c r="CT175" s="14">
        <f t="shared" si="136"/>
        <v>0</v>
      </c>
      <c r="CU175" s="14">
        <f t="shared" si="133"/>
        <v>0</v>
      </c>
      <c r="CV175" s="14">
        <f t="shared" si="133"/>
        <v>0</v>
      </c>
      <c r="CW175" s="14">
        <f t="shared" si="133"/>
        <v>0</v>
      </c>
      <c r="CX175" s="14">
        <f t="shared" si="149"/>
        <v>0</v>
      </c>
      <c r="CY175" s="14">
        <f t="shared" si="149"/>
        <v>0</v>
      </c>
      <c r="CZ175" s="14">
        <f t="shared" si="149"/>
        <v>0</v>
      </c>
      <c r="DA175" s="14">
        <f t="shared" si="149"/>
        <v>0</v>
      </c>
      <c r="DB175" s="14">
        <f t="shared" si="149"/>
        <v>0.125</v>
      </c>
      <c r="DC175" s="14">
        <f t="shared" si="149"/>
        <v>0.12916666666666668</v>
      </c>
      <c r="DD175" s="14">
        <f t="shared" si="149"/>
        <v>0.12916666666666668</v>
      </c>
      <c r="DE175" s="14">
        <f t="shared" si="149"/>
        <v>0.125</v>
      </c>
      <c r="DF175" s="14">
        <f t="shared" si="149"/>
        <v>0.125</v>
      </c>
      <c r="DG175" s="14">
        <f t="shared" si="149"/>
        <v>0.125</v>
      </c>
      <c r="DH175" s="14">
        <f t="shared" si="149"/>
        <v>0.12083333333333333</v>
      </c>
      <c r="DI175" s="14">
        <f t="shared" si="149"/>
        <v>0.12083333333333333</v>
      </c>
      <c r="DJ175" s="14">
        <f t="shared" si="149"/>
        <v>0</v>
      </c>
      <c r="DK175" s="14">
        <f t="shared" si="149"/>
        <v>0</v>
      </c>
      <c r="DL175" s="14">
        <f t="shared" si="149"/>
        <v>0</v>
      </c>
      <c r="DM175" s="14">
        <f t="shared" si="137"/>
        <v>0</v>
      </c>
      <c r="DN175" s="14">
        <f t="shared" si="137"/>
        <v>0</v>
      </c>
      <c r="DO175" s="14">
        <f t="shared" si="137"/>
        <v>0</v>
      </c>
      <c r="DP175" s="14">
        <f t="shared" si="137"/>
        <v>0</v>
      </c>
      <c r="DQ175" s="14">
        <f t="shared" si="134"/>
        <v>0</v>
      </c>
      <c r="DR175" s="14">
        <f t="shared" si="134"/>
        <v>0</v>
      </c>
      <c r="DS175" s="14">
        <f t="shared" si="114"/>
        <v>0</v>
      </c>
      <c r="DT175" s="14">
        <f t="shared" si="114"/>
        <v>0</v>
      </c>
      <c r="DU175" s="14">
        <f t="shared" si="114"/>
        <v>0</v>
      </c>
      <c r="DV175" s="14">
        <f t="shared" si="114"/>
        <v>0</v>
      </c>
      <c r="DW175" s="14">
        <f t="shared" si="150"/>
        <v>0</v>
      </c>
      <c r="DX175" s="14">
        <f t="shared" si="150"/>
        <v>0</v>
      </c>
      <c r="DY175" s="14">
        <f t="shared" si="150"/>
        <v>0</v>
      </c>
      <c r="DZ175" s="14">
        <f t="shared" si="146"/>
        <v>1</v>
      </c>
    </row>
    <row r="176" spans="3:130">
      <c r="C176" s="18">
        <v>2046</v>
      </c>
      <c r="D176" s="25"/>
      <c r="E176" s="25"/>
      <c r="F176" s="25"/>
      <c r="G176" s="25"/>
      <c r="H176" s="25"/>
      <c r="I176" s="25"/>
      <c r="J176" s="25"/>
      <c r="K176" s="25"/>
      <c r="L176" s="25"/>
      <c r="M176" s="25"/>
      <c r="N176" s="25"/>
      <c r="O176" s="25"/>
      <c r="P176" s="25"/>
      <c r="Q176" s="25"/>
      <c r="R176" s="25"/>
      <c r="S176" s="25"/>
      <c r="T176" s="25"/>
      <c r="U176" s="25"/>
      <c r="V176" s="25"/>
      <c r="W176" s="25"/>
      <c r="X176" s="25"/>
      <c r="Y176" s="25"/>
      <c r="Z176" s="25"/>
      <c r="AA176" s="25"/>
      <c r="AB176" s="25"/>
      <c r="AC176" s="25"/>
      <c r="AD176" s="25">
        <f t="shared" si="128"/>
        <v>0</v>
      </c>
      <c r="AE176" s="25">
        <f t="shared" si="129"/>
        <v>0</v>
      </c>
      <c r="AF176" s="25">
        <f t="shared" si="130"/>
        <v>0</v>
      </c>
      <c r="AG176" s="25">
        <f t="shared" si="131"/>
        <v>0</v>
      </c>
      <c r="AH176" s="25">
        <f t="shared" si="135"/>
        <v>0</v>
      </c>
      <c r="AI176" s="25">
        <f t="shared" si="138"/>
        <v>0</v>
      </c>
      <c r="AJ176" s="25">
        <f t="shared" si="139"/>
        <v>0</v>
      </c>
      <c r="AK176" s="25">
        <f t="shared" si="140"/>
        <v>0</v>
      </c>
      <c r="AL176" s="25">
        <f t="shared" si="141"/>
        <v>0</v>
      </c>
      <c r="AM176" s="25">
        <f t="shared" si="142"/>
        <v>0</v>
      </c>
      <c r="AN176" s="25">
        <f t="shared" si="143"/>
        <v>0</v>
      </c>
      <c r="AO176" s="25">
        <f t="shared" si="144"/>
        <v>0</v>
      </c>
      <c r="AP176" s="25">
        <f t="shared" si="145"/>
        <v>11.625</v>
      </c>
      <c r="AQ176" s="25">
        <f t="shared" si="147"/>
        <v>11.625</v>
      </c>
      <c r="AR176" s="25">
        <f t="shared" si="148"/>
        <v>11.25</v>
      </c>
      <c r="AS176" s="25">
        <f t="shared" si="151"/>
        <v>11.25</v>
      </c>
      <c r="AT176" s="25">
        <f t="shared" si="152"/>
        <v>11.25</v>
      </c>
      <c r="AU176" s="25">
        <f t="shared" si="153"/>
        <v>10.875</v>
      </c>
      <c r="AV176" s="25">
        <f t="shared" ref="AV176:AV190" si="154">VLOOKUP($C$110,$D$3:$K$63,$A$69,0)*(B132-B131)</f>
        <v>10.875</v>
      </c>
      <c r="AW176" s="25">
        <f>VLOOKUP($C$111,$D$3:$K$63,$A$69,0)*(B131-B130)</f>
        <v>10.875</v>
      </c>
      <c r="AX176" s="25">
        <f>VLOOKUP($C$112,$D$3:$K$63,$A$69,0)*B130</f>
        <v>0</v>
      </c>
      <c r="AY176" s="25"/>
      <c r="AZ176" s="25"/>
      <c r="BA176" s="25"/>
      <c r="BB176" s="25"/>
      <c r="BC176" s="25"/>
      <c r="BD176" s="25"/>
      <c r="BE176" s="25"/>
      <c r="BF176" s="25"/>
      <c r="BG176" s="25"/>
      <c r="BH176" s="25"/>
      <c r="BI176" s="25"/>
      <c r="BJ176" s="25"/>
      <c r="BK176" s="25"/>
      <c r="BL176" s="25"/>
      <c r="BM176" s="21">
        <f t="shared" si="95"/>
        <v>89.625</v>
      </c>
      <c r="BP176" s="18">
        <v>2046</v>
      </c>
      <c r="BQ176" s="14">
        <f t="shared" si="132"/>
        <v>0</v>
      </c>
      <c r="BR176" s="14">
        <f t="shared" si="132"/>
        <v>0</v>
      </c>
      <c r="BS176" s="14">
        <f t="shared" si="132"/>
        <v>0</v>
      </c>
      <c r="BT176" s="14">
        <f t="shared" si="132"/>
        <v>0</v>
      </c>
      <c r="BU176" s="14">
        <f t="shared" si="132"/>
        <v>0</v>
      </c>
      <c r="BV176" s="14">
        <f t="shared" si="132"/>
        <v>0</v>
      </c>
      <c r="BW176" s="14">
        <f t="shared" si="132"/>
        <v>0</v>
      </c>
      <c r="BX176" s="14">
        <f t="shared" si="132"/>
        <v>0</v>
      </c>
      <c r="BY176" s="14">
        <f t="shared" si="132"/>
        <v>0</v>
      </c>
      <c r="BZ176" s="14">
        <f t="shared" si="132"/>
        <v>0</v>
      </c>
      <c r="CA176" s="14">
        <f t="shared" si="132"/>
        <v>0</v>
      </c>
      <c r="CB176" s="14">
        <f t="shared" si="132"/>
        <v>0</v>
      </c>
      <c r="CC176" s="14">
        <f t="shared" si="132"/>
        <v>0</v>
      </c>
      <c r="CD176" s="14">
        <f t="shared" si="132"/>
        <v>0</v>
      </c>
      <c r="CE176" s="14">
        <f t="shared" si="132"/>
        <v>0</v>
      </c>
      <c r="CF176" s="14">
        <f t="shared" ref="CF176:CI190" si="155">S176/$BM176</f>
        <v>0</v>
      </c>
      <c r="CG176" s="14">
        <f t="shared" si="136"/>
        <v>0</v>
      </c>
      <c r="CH176" s="14">
        <f t="shared" si="136"/>
        <v>0</v>
      </c>
      <c r="CI176" s="14">
        <f t="shared" si="136"/>
        <v>0</v>
      </c>
      <c r="CJ176" s="14">
        <f t="shared" si="136"/>
        <v>0</v>
      </c>
      <c r="CK176" s="14">
        <f t="shared" si="136"/>
        <v>0</v>
      </c>
      <c r="CL176" s="14">
        <f t="shared" si="136"/>
        <v>0</v>
      </c>
      <c r="CM176" s="14">
        <f t="shared" si="136"/>
        <v>0</v>
      </c>
      <c r="CN176" s="14">
        <f t="shared" si="136"/>
        <v>0</v>
      </c>
      <c r="CO176" s="14">
        <f t="shared" si="136"/>
        <v>0</v>
      </c>
      <c r="CP176" s="14">
        <f t="shared" si="136"/>
        <v>0</v>
      </c>
      <c r="CQ176" s="14">
        <f t="shared" si="136"/>
        <v>0</v>
      </c>
      <c r="CR176" s="14">
        <f t="shared" si="136"/>
        <v>0</v>
      </c>
      <c r="CS176" s="14">
        <f t="shared" si="136"/>
        <v>0</v>
      </c>
      <c r="CT176" s="14">
        <f t="shared" si="136"/>
        <v>0</v>
      </c>
      <c r="CU176" s="14">
        <f t="shared" si="133"/>
        <v>0</v>
      </c>
      <c r="CV176" s="14">
        <f t="shared" si="133"/>
        <v>0</v>
      </c>
      <c r="CW176" s="14">
        <f t="shared" si="133"/>
        <v>0</v>
      </c>
      <c r="CX176" s="14">
        <f t="shared" si="149"/>
        <v>0</v>
      </c>
      <c r="CY176" s="14">
        <f t="shared" si="149"/>
        <v>0</v>
      </c>
      <c r="CZ176" s="14">
        <f t="shared" si="149"/>
        <v>0</v>
      </c>
      <c r="DA176" s="14">
        <f t="shared" si="149"/>
        <v>0</v>
      </c>
      <c r="DB176" s="14">
        <f t="shared" si="149"/>
        <v>0</v>
      </c>
      <c r="DC176" s="14">
        <f t="shared" si="149"/>
        <v>0.1297071129707113</v>
      </c>
      <c r="DD176" s="14">
        <f t="shared" si="149"/>
        <v>0.1297071129707113</v>
      </c>
      <c r="DE176" s="14">
        <f t="shared" si="149"/>
        <v>0.12552301255230125</v>
      </c>
      <c r="DF176" s="14">
        <f t="shared" si="149"/>
        <v>0.12552301255230125</v>
      </c>
      <c r="DG176" s="14">
        <f t="shared" si="149"/>
        <v>0.12552301255230125</v>
      </c>
      <c r="DH176" s="14">
        <f t="shared" si="149"/>
        <v>0.12133891213389121</v>
      </c>
      <c r="DI176" s="14">
        <f t="shared" si="149"/>
        <v>0.12133891213389121</v>
      </c>
      <c r="DJ176" s="14">
        <f t="shared" si="149"/>
        <v>0.12133891213389121</v>
      </c>
      <c r="DK176" s="14">
        <f t="shared" si="149"/>
        <v>0</v>
      </c>
      <c r="DL176" s="14">
        <f t="shared" si="149"/>
        <v>0</v>
      </c>
      <c r="DM176" s="14">
        <f t="shared" si="137"/>
        <v>0</v>
      </c>
      <c r="DN176" s="14">
        <f t="shared" si="137"/>
        <v>0</v>
      </c>
      <c r="DO176" s="14">
        <f t="shared" si="137"/>
        <v>0</v>
      </c>
      <c r="DP176" s="14">
        <f t="shared" si="137"/>
        <v>0</v>
      </c>
      <c r="DQ176" s="14">
        <f t="shared" si="134"/>
        <v>0</v>
      </c>
      <c r="DR176" s="14">
        <f t="shared" si="134"/>
        <v>0</v>
      </c>
      <c r="DS176" s="14">
        <f t="shared" si="114"/>
        <v>0</v>
      </c>
      <c r="DT176" s="14">
        <f t="shared" si="114"/>
        <v>0</v>
      </c>
      <c r="DU176" s="14">
        <f t="shared" si="114"/>
        <v>0</v>
      </c>
      <c r="DV176" s="14">
        <f t="shared" si="114"/>
        <v>0</v>
      </c>
      <c r="DW176" s="14">
        <f t="shared" si="150"/>
        <v>0</v>
      </c>
      <c r="DX176" s="14">
        <f t="shared" si="150"/>
        <v>0</v>
      </c>
      <c r="DY176" s="14">
        <f t="shared" si="150"/>
        <v>0</v>
      </c>
      <c r="DZ176" s="14">
        <f t="shared" si="146"/>
        <v>1</v>
      </c>
    </row>
    <row r="177" spans="2:130">
      <c r="C177" s="18">
        <v>2047</v>
      </c>
      <c r="D177" s="25"/>
      <c r="E177" s="25"/>
      <c r="F177" s="25"/>
      <c r="G177" s="25"/>
      <c r="H177" s="25"/>
      <c r="I177" s="25"/>
      <c r="J177" s="25"/>
      <c r="K177" s="25"/>
      <c r="L177" s="25"/>
      <c r="M177" s="25"/>
      <c r="N177" s="25"/>
      <c r="O177" s="25"/>
      <c r="P177" s="25"/>
      <c r="Q177" s="25"/>
      <c r="R177" s="25"/>
      <c r="S177" s="25"/>
      <c r="T177" s="25"/>
      <c r="U177" s="25"/>
      <c r="V177" s="25"/>
      <c r="W177" s="25"/>
      <c r="X177" s="25"/>
      <c r="Y177" s="25"/>
      <c r="Z177" s="25"/>
      <c r="AA177" s="25"/>
      <c r="AB177" s="25"/>
      <c r="AC177" s="25"/>
      <c r="AD177" s="25"/>
      <c r="AE177" s="25">
        <f t="shared" si="129"/>
        <v>0</v>
      </c>
      <c r="AF177" s="25">
        <f t="shared" si="130"/>
        <v>0</v>
      </c>
      <c r="AG177" s="25">
        <f t="shared" si="131"/>
        <v>0</v>
      </c>
      <c r="AH177" s="25">
        <f t="shared" si="135"/>
        <v>0</v>
      </c>
      <c r="AI177" s="25">
        <f t="shared" si="138"/>
        <v>0</v>
      </c>
      <c r="AJ177" s="25">
        <f t="shared" si="139"/>
        <v>0</v>
      </c>
      <c r="AK177" s="25">
        <f t="shared" si="140"/>
        <v>0</v>
      </c>
      <c r="AL177" s="25">
        <f t="shared" si="141"/>
        <v>0</v>
      </c>
      <c r="AM177" s="25">
        <f t="shared" si="142"/>
        <v>0</v>
      </c>
      <c r="AN177" s="25">
        <f t="shared" si="143"/>
        <v>0</v>
      </c>
      <c r="AO177" s="25">
        <f t="shared" si="144"/>
        <v>0</v>
      </c>
      <c r="AP177" s="25">
        <f t="shared" si="145"/>
        <v>0</v>
      </c>
      <c r="AQ177" s="25">
        <f t="shared" si="147"/>
        <v>11.625</v>
      </c>
      <c r="AR177" s="25">
        <f t="shared" si="148"/>
        <v>11.25</v>
      </c>
      <c r="AS177" s="25">
        <f t="shared" si="151"/>
        <v>11.25</v>
      </c>
      <c r="AT177" s="25">
        <f t="shared" si="152"/>
        <v>11.25</v>
      </c>
      <c r="AU177" s="25">
        <f t="shared" si="153"/>
        <v>10.875</v>
      </c>
      <c r="AV177" s="25">
        <f t="shared" si="154"/>
        <v>10.875</v>
      </c>
      <c r="AW177" s="25">
        <f t="shared" ref="AW177:AW190" si="156">VLOOKUP($C$111,$D$3:$K$63,$A$69,0)*(B132-B131)</f>
        <v>10.875</v>
      </c>
      <c r="AX177" s="25">
        <f>VLOOKUP($C$112,$D$3:$K$63,$A$69,0)*(B131-B130)</f>
        <v>10.875</v>
      </c>
      <c r="AY177" s="25">
        <f>VLOOKUP($C$113,$D$3:$K$63,$A$69,0)*B130</f>
        <v>0</v>
      </c>
      <c r="AZ177" s="25"/>
      <c r="BA177" s="25"/>
      <c r="BB177" s="25"/>
      <c r="BC177" s="25"/>
      <c r="BD177" s="25"/>
      <c r="BE177" s="25"/>
      <c r="BF177" s="25"/>
      <c r="BG177" s="25"/>
      <c r="BH177" s="25"/>
      <c r="BI177" s="25"/>
      <c r="BJ177" s="25"/>
      <c r="BK177" s="25"/>
      <c r="BL177" s="25"/>
      <c r="BM177" s="21">
        <f t="shared" si="95"/>
        <v>88.875</v>
      </c>
      <c r="BP177" s="18">
        <v>2047</v>
      </c>
      <c r="BQ177" s="14">
        <f t="shared" ref="BQ177:CE190" si="157">D177/$BM177</f>
        <v>0</v>
      </c>
      <c r="BR177" s="14">
        <f t="shared" si="157"/>
        <v>0</v>
      </c>
      <c r="BS177" s="14">
        <f t="shared" si="157"/>
        <v>0</v>
      </c>
      <c r="BT177" s="14">
        <f t="shared" si="157"/>
        <v>0</v>
      </c>
      <c r="BU177" s="14">
        <f t="shared" si="157"/>
        <v>0</v>
      </c>
      <c r="BV177" s="14">
        <f t="shared" si="157"/>
        <v>0</v>
      </c>
      <c r="BW177" s="14">
        <f t="shared" si="157"/>
        <v>0</v>
      </c>
      <c r="BX177" s="14">
        <f t="shared" si="157"/>
        <v>0</v>
      </c>
      <c r="BY177" s="14">
        <f t="shared" si="157"/>
        <v>0</v>
      </c>
      <c r="BZ177" s="14">
        <f t="shared" si="157"/>
        <v>0</v>
      </c>
      <c r="CA177" s="14">
        <f t="shared" si="157"/>
        <v>0</v>
      </c>
      <c r="CB177" s="14">
        <f t="shared" si="157"/>
        <v>0</v>
      </c>
      <c r="CC177" s="14">
        <f t="shared" si="157"/>
        <v>0</v>
      </c>
      <c r="CD177" s="14">
        <f t="shared" si="157"/>
        <v>0</v>
      </c>
      <c r="CE177" s="14">
        <f t="shared" si="157"/>
        <v>0</v>
      </c>
      <c r="CF177" s="14">
        <f t="shared" si="155"/>
        <v>0</v>
      </c>
      <c r="CG177" s="14">
        <f t="shared" si="136"/>
        <v>0</v>
      </c>
      <c r="CH177" s="14">
        <f t="shared" si="136"/>
        <v>0</v>
      </c>
      <c r="CI177" s="14">
        <f t="shared" si="136"/>
        <v>0</v>
      </c>
      <c r="CJ177" s="14">
        <f t="shared" si="136"/>
        <v>0</v>
      </c>
      <c r="CK177" s="14">
        <f t="shared" si="136"/>
        <v>0</v>
      </c>
      <c r="CL177" s="14">
        <f t="shared" si="136"/>
        <v>0</v>
      </c>
      <c r="CM177" s="14">
        <f t="shared" si="136"/>
        <v>0</v>
      </c>
      <c r="CN177" s="14">
        <f t="shared" si="136"/>
        <v>0</v>
      </c>
      <c r="CO177" s="14">
        <f t="shared" si="136"/>
        <v>0</v>
      </c>
      <c r="CP177" s="14">
        <f t="shared" si="136"/>
        <v>0</v>
      </c>
      <c r="CQ177" s="14">
        <f t="shared" si="136"/>
        <v>0</v>
      </c>
      <c r="CR177" s="14">
        <f t="shared" si="136"/>
        <v>0</v>
      </c>
      <c r="CS177" s="14">
        <f t="shared" si="136"/>
        <v>0</v>
      </c>
      <c r="CT177" s="14">
        <f t="shared" si="136"/>
        <v>0</v>
      </c>
      <c r="CU177" s="14">
        <f t="shared" si="133"/>
        <v>0</v>
      </c>
      <c r="CV177" s="14">
        <f t="shared" si="133"/>
        <v>0</v>
      </c>
      <c r="CW177" s="14">
        <f t="shared" si="133"/>
        <v>0</v>
      </c>
      <c r="CX177" s="14">
        <f t="shared" si="149"/>
        <v>0</v>
      </c>
      <c r="CY177" s="14">
        <f t="shared" si="149"/>
        <v>0</v>
      </c>
      <c r="CZ177" s="14">
        <f t="shared" si="149"/>
        <v>0</v>
      </c>
      <c r="DA177" s="14">
        <f t="shared" si="149"/>
        <v>0</v>
      </c>
      <c r="DB177" s="14">
        <f t="shared" si="149"/>
        <v>0</v>
      </c>
      <c r="DC177" s="14">
        <f t="shared" si="149"/>
        <v>0</v>
      </c>
      <c r="DD177" s="14">
        <f t="shared" si="149"/>
        <v>0.13080168776371309</v>
      </c>
      <c r="DE177" s="14">
        <f t="shared" si="149"/>
        <v>0.12658227848101267</v>
      </c>
      <c r="DF177" s="14">
        <f t="shared" si="149"/>
        <v>0.12658227848101267</v>
      </c>
      <c r="DG177" s="14">
        <f t="shared" si="149"/>
        <v>0.12658227848101267</v>
      </c>
      <c r="DH177" s="14">
        <f t="shared" si="149"/>
        <v>0.12236286919831224</v>
      </c>
      <c r="DI177" s="14">
        <f t="shared" si="149"/>
        <v>0.12236286919831224</v>
      </c>
      <c r="DJ177" s="14">
        <f t="shared" si="149"/>
        <v>0.12236286919831224</v>
      </c>
      <c r="DK177" s="14">
        <f t="shared" si="149"/>
        <v>0.12236286919831224</v>
      </c>
      <c r="DL177" s="14">
        <f t="shared" si="149"/>
        <v>0</v>
      </c>
      <c r="DM177" s="14">
        <f t="shared" si="137"/>
        <v>0</v>
      </c>
      <c r="DN177" s="14">
        <f t="shared" si="137"/>
        <v>0</v>
      </c>
      <c r="DO177" s="14">
        <f t="shared" si="137"/>
        <v>0</v>
      </c>
      <c r="DP177" s="14">
        <f t="shared" si="137"/>
        <v>0</v>
      </c>
      <c r="DQ177" s="14">
        <f t="shared" si="134"/>
        <v>0</v>
      </c>
      <c r="DR177" s="14">
        <f t="shared" si="134"/>
        <v>0</v>
      </c>
      <c r="DS177" s="14">
        <f t="shared" si="114"/>
        <v>0</v>
      </c>
      <c r="DT177" s="14">
        <f t="shared" si="114"/>
        <v>0</v>
      </c>
      <c r="DU177" s="14">
        <f t="shared" si="114"/>
        <v>0</v>
      </c>
      <c r="DV177" s="14">
        <f t="shared" si="114"/>
        <v>0</v>
      </c>
      <c r="DW177" s="14">
        <f t="shared" si="150"/>
        <v>0</v>
      </c>
      <c r="DX177" s="14">
        <f t="shared" si="150"/>
        <v>0</v>
      </c>
      <c r="DY177" s="14">
        <f t="shared" si="150"/>
        <v>0</v>
      </c>
      <c r="DZ177" s="14">
        <f t="shared" si="146"/>
        <v>1.0000000000000002</v>
      </c>
    </row>
    <row r="178" spans="2:130">
      <c r="C178" s="18">
        <v>2048</v>
      </c>
      <c r="D178" s="25"/>
      <c r="E178" s="25"/>
      <c r="F178" s="25"/>
      <c r="G178" s="25"/>
      <c r="H178" s="25"/>
      <c r="I178" s="25"/>
      <c r="J178" s="25"/>
      <c r="K178" s="25"/>
      <c r="L178" s="25"/>
      <c r="M178" s="25"/>
      <c r="N178" s="25"/>
      <c r="O178" s="25"/>
      <c r="P178" s="25"/>
      <c r="Q178" s="25"/>
      <c r="R178" s="25"/>
      <c r="S178" s="25"/>
      <c r="T178" s="25"/>
      <c r="U178" s="25"/>
      <c r="V178" s="25"/>
      <c r="W178" s="25"/>
      <c r="X178" s="25"/>
      <c r="Y178" s="25"/>
      <c r="Z178" s="25"/>
      <c r="AA178" s="25"/>
      <c r="AB178" s="25"/>
      <c r="AC178" s="25"/>
      <c r="AD178" s="25"/>
      <c r="AE178" s="25"/>
      <c r="AF178" s="25">
        <f t="shared" si="130"/>
        <v>0</v>
      </c>
      <c r="AG178" s="25">
        <f t="shared" si="131"/>
        <v>0</v>
      </c>
      <c r="AH178" s="25">
        <f t="shared" si="135"/>
        <v>0</v>
      </c>
      <c r="AI178" s="25">
        <f t="shared" si="138"/>
        <v>0</v>
      </c>
      <c r="AJ178" s="25">
        <f t="shared" si="139"/>
        <v>0</v>
      </c>
      <c r="AK178" s="25">
        <f t="shared" si="140"/>
        <v>0</v>
      </c>
      <c r="AL178" s="25">
        <f t="shared" si="141"/>
        <v>0</v>
      </c>
      <c r="AM178" s="25">
        <f t="shared" si="142"/>
        <v>0</v>
      </c>
      <c r="AN178" s="25">
        <f t="shared" si="143"/>
        <v>0</v>
      </c>
      <c r="AO178" s="25">
        <f t="shared" si="144"/>
        <v>0</v>
      </c>
      <c r="AP178" s="25">
        <f t="shared" si="145"/>
        <v>0</v>
      </c>
      <c r="AQ178" s="25">
        <f t="shared" si="147"/>
        <v>0</v>
      </c>
      <c r="AR178" s="25">
        <f t="shared" si="148"/>
        <v>11.25</v>
      </c>
      <c r="AS178" s="25">
        <f t="shared" si="151"/>
        <v>11.25</v>
      </c>
      <c r="AT178" s="25">
        <f t="shared" si="152"/>
        <v>11.25</v>
      </c>
      <c r="AU178" s="25">
        <f t="shared" si="153"/>
        <v>10.875</v>
      </c>
      <c r="AV178" s="25">
        <f t="shared" si="154"/>
        <v>10.875</v>
      </c>
      <c r="AW178" s="25">
        <f t="shared" si="156"/>
        <v>10.875</v>
      </c>
      <c r="AX178" s="25">
        <f t="shared" ref="AX178:AX190" si="158">VLOOKUP($C$112,$D$3:$K$63,$A$69,0)*(B132-B131)</f>
        <v>10.875</v>
      </c>
      <c r="AY178" s="25">
        <f>VLOOKUP($C$113,$D$3:$K$63,$A$69,0)*(B131-B130)</f>
        <v>10.875</v>
      </c>
      <c r="AZ178" s="25">
        <f>VLOOKUP($C$114,$D$3:$K$63,$A$69,0)*B130</f>
        <v>0</v>
      </c>
      <c r="BA178" s="25"/>
      <c r="BB178" s="25"/>
      <c r="BC178" s="25"/>
      <c r="BD178" s="25"/>
      <c r="BE178" s="25"/>
      <c r="BF178" s="25"/>
      <c r="BG178" s="25"/>
      <c r="BH178" s="25"/>
      <c r="BI178" s="25"/>
      <c r="BJ178" s="25"/>
      <c r="BK178" s="25"/>
      <c r="BL178" s="25"/>
      <c r="BM178" s="21">
        <f t="shared" si="95"/>
        <v>88.125</v>
      </c>
      <c r="BP178" s="18">
        <v>2048</v>
      </c>
      <c r="BQ178" s="14">
        <f t="shared" si="157"/>
        <v>0</v>
      </c>
      <c r="BR178" s="14">
        <f t="shared" si="157"/>
        <v>0</v>
      </c>
      <c r="BS178" s="14">
        <f t="shared" si="157"/>
        <v>0</v>
      </c>
      <c r="BT178" s="14">
        <f t="shared" si="157"/>
        <v>0</v>
      </c>
      <c r="BU178" s="14">
        <f t="shared" si="157"/>
        <v>0</v>
      </c>
      <c r="BV178" s="14">
        <f t="shared" si="157"/>
        <v>0</v>
      </c>
      <c r="BW178" s="14">
        <f t="shared" si="157"/>
        <v>0</v>
      </c>
      <c r="BX178" s="14">
        <f t="shared" si="157"/>
        <v>0</v>
      </c>
      <c r="BY178" s="14">
        <f t="shared" si="157"/>
        <v>0</v>
      </c>
      <c r="BZ178" s="14">
        <f t="shared" si="157"/>
        <v>0</v>
      </c>
      <c r="CA178" s="14">
        <f t="shared" si="157"/>
        <v>0</v>
      </c>
      <c r="CB178" s="14">
        <f t="shared" si="157"/>
        <v>0</v>
      </c>
      <c r="CC178" s="14">
        <f t="shared" si="157"/>
        <v>0</v>
      </c>
      <c r="CD178" s="14">
        <f t="shared" si="157"/>
        <v>0</v>
      </c>
      <c r="CE178" s="14">
        <f t="shared" si="157"/>
        <v>0</v>
      </c>
      <c r="CF178" s="14">
        <f t="shared" si="155"/>
        <v>0</v>
      </c>
      <c r="CG178" s="14">
        <f t="shared" si="136"/>
        <v>0</v>
      </c>
      <c r="CH178" s="14">
        <f t="shared" si="136"/>
        <v>0</v>
      </c>
      <c r="CI178" s="14">
        <f t="shared" si="136"/>
        <v>0</v>
      </c>
      <c r="CJ178" s="14">
        <f t="shared" si="136"/>
        <v>0</v>
      </c>
      <c r="CK178" s="14">
        <f t="shared" si="136"/>
        <v>0</v>
      </c>
      <c r="CL178" s="14">
        <f t="shared" si="136"/>
        <v>0</v>
      </c>
      <c r="CM178" s="14">
        <f t="shared" si="136"/>
        <v>0</v>
      </c>
      <c r="CN178" s="14">
        <f t="shared" si="136"/>
        <v>0</v>
      </c>
      <c r="CO178" s="14">
        <f t="shared" si="136"/>
        <v>0</v>
      </c>
      <c r="CP178" s="14">
        <f t="shared" si="136"/>
        <v>0</v>
      </c>
      <c r="CQ178" s="14">
        <f t="shared" si="136"/>
        <v>0</v>
      </c>
      <c r="CR178" s="14">
        <f t="shared" si="136"/>
        <v>0</v>
      </c>
      <c r="CS178" s="14">
        <f t="shared" si="136"/>
        <v>0</v>
      </c>
      <c r="CT178" s="14">
        <f t="shared" si="136"/>
        <v>0</v>
      </c>
      <c r="CU178" s="14">
        <f t="shared" si="133"/>
        <v>0</v>
      </c>
      <c r="CV178" s="14">
        <f t="shared" si="133"/>
        <v>0</v>
      </c>
      <c r="CW178" s="14">
        <f t="shared" si="133"/>
        <v>0</v>
      </c>
      <c r="CX178" s="14">
        <f t="shared" si="149"/>
        <v>0</v>
      </c>
      <c r="CY178" s="14">
        <f t="shared" si="149"/>
        <v>0</v>
      </c>
      <c r="CZ178" s="14">
        <f t="shared" si="149"/>
        <v>0</v>
      </c>
      <c r="DA178" s="14">
        <f t="shared" si="149"/>
        <v>0</v>
      </c>
      <c r="DB178" s="14">
        <f t="shared" si="149"/>
        <v>0</v>
      </c>
      <c r="DC178" s="14">
        <f t="shared" si="149"/>
        <v>0</v>
      </c>
      <c r="DD178" s="14">
        <f t="shared" si="149"/>
        <v>0</v>
      </c>
      <c r="DE178" s="14">
        <f t="shared" si="149"/>
        <v>0.1276595744680851</v>
      </c>
      <c r="DF178" s="14">
        <f t="shared" si="149"/>
        <v>0.1276595744680851</v>
      </c>
      <c r="DG178" s="14">
        <f t="shared" si="149"/>
        <v>0.1276595744680851</v>
      </c>
      <c r="DH178" s="14">
        <f t="shared" si="149"/>
        <v>0.12340425531914893</v>
      </c>
      <c r="DI178" s="14">
        <f t="shared" si="149"/>
        <v>0.12340425531914893</v>
      </c>
      <c r="DJ178" s="14">
        <f t="shared" si="149"/>
        <v>0.12340425531914893</v>
      </c>
      <c r="DK178" s="14">
        <f t="shared" si="149"/>
        <v>0.12340425531914893</v>
      </c>
      <c r="DL178" s="14">
        <f t="shared" si="149"/>
        <v>0.12340425531914893</v>
      </c>
      <c r="DM178" s="14">
        <f t="shared" si="137"/>
        <v>0</v>
      </c>
      <c r="DN178" s="14">
        <f t="shared" si="137"/>
        <v>0</v>
      </c>
      <c r="DO178" s="14">
        <f t="shared" si="137"/>
        <v>0</v>
      </c>
      <c r="DP178" s="14">
        <f t="shared" si="137"/>
        <v>0</v>
      </c>
      <c r="DQ178" s="14">
        <f t="shared" si="134"/>
        <v>0</v>
      </c>
      <c r="DR178" s="14">
        <f t="shared" si="134"/>
        <v>0</v>
      </c>
      <c r="DS178" s="14">
        <f t="shared" si="114"/>
        <v>0</v>
      </c>
      <c r="DT178" s="14">
        <f t="shared" si="114"/>
        <v>0</v>
      </c>
      <c r="DU178" s="14">
        <f t="shared" si="114"/>
        <v>0</v>
      </c>
      <c r="DV178" s="14">
        <f t="shared" si="114"/>
        <v>0</v>
      </c>
      <c r="DW178" s="14">
        <f t="shared" si="150"/>
        <v>0</v>
      </c>
      <c r="DX178" s="14">
        <f t="shared" si="150"/>
        <v>0</v>
      </c>
      <c r="DY178" s="14">
        <f t="shared" si="150"/>
        <v>0</v>
      </c>
      <c r="DZ178" s="14">
        <f t="shared" si="146"/>
        <v>0.99999999999999978</v>
      </c>
    </row>
    <row r="179" spans="2:130">
      <c r="C179" s="18">
        <v>2049</v>
      </c>
      <c r="D179" s="25"/>
      <c r="E179" s="25"/>
      <c r="F179" s="25"/>
      <c r="G179" s="25"/>
      <c r="H179" s="25"/>
      <c r="I179" s="25"/>
      <c r="J179" s="25"/>
      <c r="K179" s="25"/>
      <c r="L179" s="25"/>
      <c r="M179" s="25"/>
      <c r="N179" s="25"/>
      <c r="O179" s="25"/>
      <c r="P179" s="25"/>
      <c r="Q179" s="25"/>
      <c r="R179" s="25"/>
      <c r="S179" s="25"/>
      <c r="T179" s="25"/>
      <c r="U179" s="25"/>
      <c r="V179" s="25"/>
      <c r="W179" s="25"/>
      <c r="X179" s="25"/>
      <c r="Y179" s="25"/>
      <c r="Z179" s="25"/>
      <c r="AA179" s="25"/>
      <c r="AB179" s="25"/>
      <c r="AC179" s="25"/>
      <c r="AD179" s="25"/>
      <c r="AE179" s="25"/>
      <c r="AF179" s="25"/>
      <c r="AG179" s="25">
        <f t="shared" si="131"/>
        <v>0</v>
      </c>
      <c r="AH179" s="25">
        <f t="shared" si="135"/>
        <v>0</v>
      </c>
      <c r="AI179" s="25">
        <f t="shared" si="138"/>
        <v>0</v>
      </c>
      <c r="AJ179" s="25">
        <f t="shared" si="139"/>
        <v>0</v>
      </c>
      <c r="AK179" s="25">
        <f t="shared" si="140"/>
        <v>0</v>
      </c>
      <c r="AL179" s="25">
        <f t="shared" si="141"/>
        <v>0</v>
      </c>
      <c r="AM179" s="25">
        <f t="shared" si="142"/>
        <v>0</v>
      </c>
      <c r="AN179" s="25">
        <f t="shared" si="143"/>
        <v>0</v>
      </c>
      <c r="AO179" s="25">
        <f t="shared" si="144"/>
        <v>0</v>
      </c>
      <c r="AP179" s="25">
        <f t="shared" si="145"/>
        <v>0</v>
      </c>
      <c r="AQ179" s="25">
        <f t="shared" si="147"/>
        <v>0</v>
      </c>
      <c r="AR179" s="25">
        <f t="shared" si="148"/>
        <v>0</v>
      </c>
      <c r="AS179" s="25">
        <f t="shared" si="151"/>
        <v>11.25</v>
      </c>
      <c r="AT179" s="25">
        <f t="shared" si="152"/>
        <v>11.25</v>
      </c>
      <c r="AU179" s="25">
        <f t="shared" si="153"/>
        <v>10.875</v>
      </c>
      <c r="AV179" s="25">
        <f t="shared" si="154"/>
        <v>10.875</v>
      </c>
      <c r="AW179" s="25">
        <f t="shared" si="156"/>
        <v>10.875</v>
      </c>
      <c r="AX179" s="25">
        <f t="shared" si="158"/>
        <v>10.875</v>
      </c>
      <c r="AY179" s="25">
        <f t="shared" ref="AY179:AY190" si="159">VLOOKUP($C$113,$D$3:$K$63,$A$69,0)*(B132-B131)</f>
        <v>10.875</v>
      </c>
      <c r="AZ179" s="25">
        <f>VLOOKUP($C$114,$D$3:$K$63,$A$69,0)*(B131-B130)</f>
        <v>10.5</v>
      </c>
      <c r="BA179" s="25">
        <f>VLOOKUP($C$115,$D$3:$K$63,$A$69,0)*B130</f>
        <v>0</v>
      </c>
      <c r="BB179" s="25"/>
      <c r="BC179" s="25"/>
      <c r="BD179" s="25"/>
      <c r="BE179" s="25"/>
      <c r="BF179" s="25"/>
      <c r="BG179" s="25"/>
      <c r="BH179" s="25"/>
      <c r="BI179" s="25"/>
      <c r="BJ179" s="25"/>
      <c r="BK179" s="25"/>
      <c r="BL179" s="25"/>
      <c r="BM179" s="21">
        <f t="shared" si="95"/>
        <v>87.375</v>
      </c>
      <c r="BP179" s="18">
        <v>2049</v>
      </c>
      <c r="BQ179" s="14">
        <f t="shared" si="157"/>
        <v>0</v>
      </c>
      <c r="BR179" s="14">
        <f t="shared" si="157"/>
        <v>0</v>
      </c>
      <c r="BS179" s="14">
        <f t="shared" si="157"/>
        <v>0</v>
      </c>
      <c r="BT179" s="14">
        <f t="shared" si="157"/>
        <v>0</v>
      </c>
      <c r="BU179" s="14">
        <f t="shared" si="157"/>
        <v>0</v>
      </c>
      <c r="BV179" s="14">
        <f t="shared" si="157"/>
        <v>0</v>
      </c>
      <c r="BW179" s="14">
        <f t="shared" si="157"/>
        <v>0</v>
      </c>
      <c r="BX179" s="14">
        <f t="shared" si="157"/>
        <v>0</v>
      </c>
      <c r="BY179" s="14">
        <f t="shared" si="157"/>
        <v>0</v>
      </c>
      <c r="BZ179" s="14">
        <f t="shared" si="157"/>
        <v>0</v>
      </c>
      <c r="CA179" s="14">
        <f t="shared" si="157"/>
        <v>0</v>
      </c>
      <c r="CB179" s="14">
        <f t="shared" si="157"/>
        <v>0</v>
      </c>
      <c r="CC179" s="14">
        <f t="shared" si="157"/>
        <v>0</v>
      </c>
      <c r="CD179" s="14">
        <f t="shared" si="157"/>
        <v>0</v>
      </c>
      <c r="CE179" s="14">
        <f t="shared" si="157"/>
        <v>0</v>
      </c>
      <c r="CF179" s="14">
        <f t="shared" si="155"/>
        <v>0</v>
      </c>
      <c r="CG179" s="14">
        <f t="shared" si="136"/>
        <v>0</v>
      </c>
      <c r="CH179" s="14">
        <f t="shared" si="136"/>
        <v>0</v>
      </c>
      <c r="CI179" s="14">
        <f t="shared" si="136"/>
        <v>0</v>
      </c>
      <c r="CJ179" s="14">
        <f t="shared" si="136"/>
        <v>0</v>
      </c>
      <c r="CK179" s="14">
        <f t="shared" si="136"/>
        <v>0</v>
      </c>
      <c r="CL179" s="14">
        <f t="shared" si="136"/>
        <v>0</v>
      </c>
      <c r="CM179" s="14">
        <f t="shared" si="136"/>
        <v>0</v>
      </c>
      <c r="CN179" s="14">
        <f t="shared" si="136"/>
        <v>0</v>
      </c>
      <c r="CO179" s="14">
        <f t="shared" si="136"/>
        <v>0</v>
      </c>
      <c r="CP179" s="14">
        <f t="shared" si="136"/>
        <v>0</v>
      </c>
      <c r="CQ179" s="14">
        <f t="shared" si="136"/>
        <v>0</v>
      </c>
      <c r="CR179" s="14">
        <f t="shared" si="136"/>
        <v>0</v>
      </c>
      <c r="CS179" s="14">
        <f t="shared" si="136"/>
        <v>0</v>
      </c>
      <c r="CT179" s="14">
        <f t="shared" si="136"/>
        <v>0</v>
      </c>
      <c r="CU179" s="14">
        <f t="shared" si="133"/>
        <v>0</v>
      </c>
      <c r="CV179" s="14">
        <f t="shared" si="133"/>
        <v>0</v>
      </c>
      <c r="CW179" s="14">
        <f t="shared" si="133"/>
        <v>0</v>
      </c>
      <c r="CX179" s="14">
        <f t="shared" si="149"/>
        <v>0</v>
      </c>
      <c r="CY179" s="14">
        <f t="shared" si="149"/>
        <v>0</v>
      </c>
      <c r="CZ179" s="14">
        <f t="shared" si="149"/>
        <v>0</v>
      </c>
      <c r="DA179" s="14">
        <f t="shared" si="149"/>
        <v>0</v>
      </c>
      <c r="DB179" s="14">
        <f t="shared" si="149"/>
        <v>0</v>
      </c>
      <c r="DC179" s="14">
        <f t="shared" si="149"/>
        <v>0</v>
      </c>
      <c r="DD179" s="14">
        <f t="shared" si="149"/>
        <v>0</v>
      </c>
      <c r="DE179" s="14">
        <f t="shared" si="149"/>
        <v>0</v>
      </c>
      <c r="DF179" s="14">
        <f t="shared" si="149"/>
        <v>0.12875536480686695</v>
      </c>
      <c r="DG179" s="14">
        <f t="shared" si="149"/>
        <v>0.12875536480686695</v>
      </c>
      <c r="DH179" s="14">
        <f t="shared" si="149"/>
        <v>0.12446351931330472</v>
      </c>
      <c r="DI179" s="14">
        <f t="shared" si="149"/>
        <v>0.12446351931330472</v>
      </c>
      <c r="DJ179" s="14">
        <f t="shared" si="149"/>
        <v>0.12446351931330472</v>
      </c>
      <c r="DK179" s="14">
        <f t="shared" si="149"/>
        <v>0.12446351931330472</v>
      </c>
      <c r="DL179" s="14">
        <f t="shared" si="149"/>
        <v>0.12446351931330472</v>
      </c>
      <c r="DM179" s="14">
        <f t="shared" si="137"/>
        <v>0.12017167381974249</v>
      </c>
      <c r="DN179" s="14">
        <f t="shared" si="137"/>
        <v>0</v>
      </c>
      <c r="DO179" s="14">
        <f t="shared" si="137"/>
        <v>0</v>
      </c>
      <c r="DP179" s="14">
        <f t="shared" si="137"/>
        <v>0</v>
      </c>
      <c r="DQ179" s="14">
        <f t="shared" si="134"/>
        <v>0</v>
      </c>
      <c r="DR179" s="14">
        <f t="shared" si="134"/>
        <v>0</v>
      </c>
      <c r="DS179" s="14">
        <f t="shared" si="114"/>
        <v>0</v>
      </c>
      <c r="DT179" s="14">
        <f t="shared" si="114"/>
        <v>0</v>
      </c>
      <c r="DU179" s="14">
        <f t="shared" si="114"/>
        <v>0</v>
      </c>
      <c r="DV179" s="14">
        <f t="shared" si="114"/>
        <v>0</v>
      </c>
      <c r="DW179" s="14">
        <f t="shared" si="150"/>
        <v>0</v>
      </c>
      <c r="DX179" s="14">
        <f t="shared" si="150"/>
        <v>0</v>
      </c>
      <c r="DY179" s="14">
        <f t="shared" si="150"/>
        <v>0</v>
      </c>
      <c r="DZ179" s="14">
        <f t="shared" si="146"/>
        <v>0.99999999999999989</v>
      </c>
    </row>
    <row r="180" spans="2:130">
      <c r="C180" s="18">
        <v>2050</v>
      </c>
      <c r="D180" s="25"/>
      <c r="E180" s="25"/>
      <c r="F180" s="25"/>
      <c r="G180" s="25"/>
      <c r="H180" s="25"/>
      <c r="I180" s="25"/>
      <c r="J180" s="25"/>
      <c r="K180" s="25"/>
      <c r="L180" s="25"/>
      <c r="M180" s="25"/>
      <c r="N180" s="25"/>
      <c r="O180" s="25"/>
      <c r="P180" s="25"/>
      <c r="Q180" s="25"/>
      <c r="R180" s="25"/>
      <c r="S180" s="25"/>
      <c r="T180" s="25"/>
      <c r="U180" s="25"/>
      <c r="V180" s="25"/>
      <c r="W180" s="25"/>
      <c r="X180" s="25"/>
      <c r="Y180" s="25"/>
      <c r="Z180" s="25"/>
      <c r="AA180" s="25"/>
      <c r="AB180" s="25"/>
      <c r="AC180" s="25"/>
      <c r="AD180" s="25"/>
      <c r="AE180" s="25"/>
      <c r="AF180" s="25"/>
      <c r="AG180" s="25"/>
      <c r="AH180" s="25">
        <f t="shared" si="135"/>
        <v>0</v>
      </c>
      <c r="AI180" s="25">
        <f t="shared" si="138"/>
        <v>0</v>
      </c>
      <c r="AJ180" s="25">
        <f t="shared" si="139"/>
        <v>0</v>
      </c>
      <c r="AK180" s="25">
        <f t="shared" si="140"/>
        <v>0</v>
      </c>
      <c r="AL180" s="25">
        <f t="shared" si="141"/>
        <v>0</v>
      </c>
      <c r="AM180" s="25">
        <f t="shared" si="142"/>
        <v>0</v>
      </c>
      <c r="AN180" s="25">
        <f t="shared" si="143"/>
        <v>0</v>
      </c>
      <c r="AO180" s="25">
        <f t="shared" si="144"/>
        <v>0</v>
      </c>
      <c r="AP180" s="25">
        <f t="shared" si="145"/>
        <v>0</v>
      </c>
      <c r="AQ180" s="25">
        <f t="shared" si="147"/>
        <v>0</v>
      </c>
      <c r="AR180" s="25">
        <f t="shared" si="148"/>
        <v>0</v>
      </c>
      <c r="AS180" s="25">
        <f t="shared" si="151"/>
        <v>0</v>
      </c>
      <c r="AT180" s="25">
        <f t="shared" si="152"/>
        <v>11.25</v>
      </c>
      <c r="AU180" s="25">
        <f t="shared" si="153"/>
        <v>10.875</v>
      </c>
      <c r="AV180" s="25">
        <f t="shared" si="154"/>
        <v>10.875</v>
      </c>
      <c r="AW180" s="25">
        <f t="shared" si="156"/>
        <v>10.875</v>
      </c>
      <c r="AX180" s="25">
        <f t="shared" si="158"/>
        <v>10.875</v>
      </c>
      <c r="AY180" s="25">
        <f t="shared" si="159"/>
        <v>10.875</v>
      </c>
      <c r="AZ180" s="25">
        <f t="shared" ref="AZ180:AZ190" si="160">VLOOKUP($C$114,$D$3:$K$63,$A$69,0)*(B132-B131)</f>
        <v>10.5</v>
      </c>
      <c r="BA180" s="25">
        <f>VLOOKUP($C$115,$D$3:$K$63,$A$69,0)*(B131-B130)</f>
        <v>10.5</v>
      </c>
      <c r="BB180" s="25">
        <f>VLOOKUP($C$116,$D$3:$K$63,$A$69,0)*B130</f>
        <v>0</v>
      </c>
      <c r="BC180" s="25"/>
      <c r="BD180" s="25"/>
      <c r="BE180" s="25"/>
      <c r="BF180" s="25"/>
      <c r="BG180" s="25"/>
      <c r="BH180" s="25"/>
      <c r="BI180" s="25"/>
      <c r="BJ180" s="25"/>
      <c r="BK180" s="25"/>
      <c r="BL180" s="25"/>
      <c r="BM180" s="21">
        <f t="shared" si="95"/>
        <v>86.625</v>
      </c>
      <c r="BP180" s="18">
        <v>2050</v>
      </c>
      <c r="BQ180" s="14">
        <f t="shared" si="157"/>
        <v>0</v>
      </c>
      <c r="BR180" s="14">
        <f t="shared" si="157"/>
        <v>0</v>
      </c>
      <c r="BS180" s="14">
        <f t="shared" si="157"/>
        <v>0</v>
      </c>
      <c r="BT180" s="14">
        <f t="shared" si="157"/>
        <v>0</v>
      </c>
      <c r="BU180" s="14">
        <f t="shared" si="157"/>
        <v>0</v>
      </c>
      <c r="BV180" s="14">
        <f t="shared" si="157"/>
        <v>0</v>
      </c>
      <c r="BW180" s="14">
        <f t="shared" si="157"/>
        <v>0</v>
      </c>
      <c r="BX180" s="14">
        <f t="shared" si="157"/>
        <v>0</v>
      </c>
      <c r="BY180" s="14">
        <f t="shared" si="157"/>
        <v>0</v>
      </c>
      <c r="BZ180" s="14">
        <f t="shared" si="157"/>
        <v>0</v>
      </c>
      <c r="CA180" s="14">
        <f t="shared" si="157"/>
        <v>0</v>
      </c>
      <c r="CB180" s="14">
        <f t="shared" si="157"/>
        <v>0</v>
      </c>
      <c r="CC180" s="14">
        <f t="shared" si="157"/>
        <v>0</v>
      </c>
      <c r="CD180" s="14">
        <f t="shared" si="157"/>
        <v>0</v>
      </c>
      <c r="CE180" s="14">
        <f t="shared" si="157"/>
        <v>0</v>
      </c>
      <c r="CF180" s="14">
        <f t="shared" si="155"/>
        <v>0</v>
      </c>
      <c r="CG180" s="14">
        <f t="shared" si="136"/>
        <v>0</v>
      </c>
      <c r="CH180" s="14">
        <f t="shared" si="136"/>
        <v>0</v>
      </c>
      <c r="CI180" s="14">
        <f t="shared" si="136"/>
        <v>0</v>
      </c>
      <c r="CJ180" s="14">
        <f t="shared" ref="CJ180:CT190" si="161">W180/$BM180</f>
        <v>0</v>
      </c>
      <c r="CK180" s="14">
        <f t="shared" si="161"/>
        <v>0</v>
      </c>
      <c r="CL180" s="14">
        <f t="shared" si="161"/>
        <v>0</v>
      </c>
      <c r="CM180" s="14">
        <f t="shared" si="161"/>
        <v>0</v>
      </c>
      <c r="CN180" s="14">
        <f t="shared" si="161"/>
        <v>0</v>
      </c>
      <c r="CO180" s="14">
        <f t="shared" si="161"/>
        <v>0</v>
      </c>
      <c r="CP180" s="14">
        <f t="shared" si="161"/>
        <v>0</v>
      </c>
      <c r="CQ180" s="14">
        <f t="shared" si="161"/>
        <v>0</v>
      </c>
      <c r="CR180" s="14">
        <f t="shared" si="161"/>
        <v>0</v>
      </c>
      <c r="CS180" s="14">
        <f t="shared" si="161"/>
        <v>0</v>
      </c>
      <c r="CT180" s="14">
        <f t="shared" si="161"/>
        <v>0</v>
      </c>
      <c r="CU180" s="14">
        <f t="shared" si="133"/>
        <v>0</v>
      </c>
      <c r="CV180" s="14">
        <f t="shared" si="133"/>
        <v>0</v>
      </c>
      <c r="CW180" s="14">
        <f t="shared" si="133"/>
        <v>0</v>
      </c>
      <c r="CX180" s="14">
        <f t="shared" si="149"/>
        <v>0</v>
      </c>
      <c r="CY180" s="14">
        <f t="shared" si="149"/>
        <v>0</v>
      </c>
      <c r="CZ180" s="14">
        <f t="shared" si="149"/>
        <v>0</v>
      </c>
      <c r="DA180" s="14">
        <f t="shared" si="149"/>
        <v>0</v>
      </c>
      <c r="DB180" s="14">
        <f t="shared" si="149"/>
        <v>0</v>
      </c>
      <c r="DC180" s="14">
        <f t="shared" si="149"/>
        <v>0</v>
      </c>
      <c r="DD180" s="14">
        <f t="shared" si="149"/>
        <v>0</v>
      </c>
      <c r="DE180" s="14">
        <f t="shared" si="149"/>
        <v>0</v>
      </c>
      <c r="DF180" s="14">
        <f t="shared" si="149"/>
        <v>0</v>
      </c>
      <c r="DG180" s="14">
        <f t="shared" si="149"/>
        <v>0.12987012987012986</v>
      </c>
      <c r="DH180" s="14">
        <f t="shared" si="149"/>
        <v>0.12554112554112554</v>
      </c>
      <c r="DI180" s="14">
        <f t="shared" si="149"/>
        <v>0.12554112554112554</v>
      </c>
      <c r="DJ180" s="14">
        <f t="shared" si="149"/>
        <v>0.12554112554112554</v>
      </c>
      <c r="DK180" s="14">
        <f t="shared" si="149"/>
        <v>0.12554112554112554</v>
      </c>
      <c r="DL180" s="14">
        <f t="shared" si="149"/>
        <v>0.12554112554112554</v>
      </c>
      <c r="DM180" s="14">
        <f t="shared" si="137"/>
        <v>0.12121212121212122</v>
      </c>
      <c r="DN180" s="14">
        <f t="shared" si="137"/>
        <v>0.12121212121212122</v>
      </c>
      <c r="DO180" s="14">
        <f t="shared" si="137"/>
        <v>0</v>
      </c>
      <c r="DP180" s="14">
        <f t="shared" si="137"/>
        <v>0</v>
      </c>
      <c r="DQ180" s="14">
        <f t="shared" si="134"/>
        <v>0</v>
      </c>
      <c r="DR180" s="14">
        <f t="shared" si="134"/>
        <v>0</v>
      </c>
      <c r="DS180" s="14">
        <f t="shared" si="114"/>
        <v>0</v>
      </c>
      <c r="DT180" s="14">
        <f t="shared" si="114"/>
        <v>0</v>
      </c>
      <c r="DU180" s="14">
        <f t="shared" si="114"/>
        <v>0</v>
      </c>
      <c r="DV180" s="14">
        <f t="shared" si="114"/>
        <v>0</v>
      </c>
      <c r="DW180" s="14">
        <f t="shared" si="150"/>
        <v>0</v>
      </c>
      <c r="DX180" s="14">
        <f t="shared" si="150"/>
        <v>0</v>
      </c>
      <c r="DY180" s="14">
        <f t="shared" si="150"/>
        <v>0</v>
      </c>
      <c r="DZ180" s="14">
        <f t="shared" si="146"/>
        <v>0.99999999999999989</v>
      </c>
    </row>
    <row r="181" spans="2:130">
      <c r="C181" s="18">
        <v>2051</v>
      </c>
      <c r="D181" s="25"/>
      <c r="E181" s="25"/>
      <c r="F181" s="25"/>
      <c r="G181" s="25"/>
      <c r="H181" s="25"/>
      <c r="I181" s="25"/>
      <c r="J181" s="25"/>
      <c r="K181" s="25"/>
      <c r="L181" s="25"/>
      <c r="M181" s="25"/>
      <c r="N181" s="25"/>
      <c r="O181" s="25"/>
      <c r="P181" s="25"/>
      <c r="Q181" s="25"/>
      <c r="R181" s="25"/>
      <c r="S181" s="25"/>
      <c r="T181" s="25"/>
      <c r="U181" s="25"/>
      <c r="V181" s="25"/>
      <c r="W181" s="25"/>
      <c r="X181" s="25"/>
      <c r="Y181" s="25"/>
      <c r="Z181" s="25"/>
      <c r="AA181" s="25"/>
      <c r="AB181" s="25"/>
      <c r="AC181" s="25"/>
      <c r="AD181" s="25"/>
      <c r="AE181" s="25"/>
      <c r="AF181" s="25"/>
      <c r="AG181" s="25"/>
      <c r="AH181" s="25"/>
      <c r="AI181" s="25">
        <f t="shared" si="138"/>
        <v>0</v>
      </c>
      <c r="AJ181" s="25">
        <f t="shared" si="139"/>
        <v>0</v>
      </c>
      <c r="AK181" s="25">
        <f t="shared" si="140"/>
        <v>0</v>
      </c>
      <c r="AL181" s="25">
        <f t="shared" si="141"/>
        <v>0</v>
      </c>
      <c r="AM181" s="25">
        <f t="shared" si="142"/>
        <v>0</v>
      </c>
      <c r="AN181" s="25">
        <f t="shared" si="143"/>
        <v>0</v>
      </c>
      <c r="AO181" s="25">
        <f t="shared" si="144"/>
        <v>0</v>
      </c>
      <c r="AP181" s="25">
        <f t="shared" si="145"/>
        <v>0</v>
      </c>
      <c r="AQ181" s="25">
        <f t="shared" si="147"/>
        <v>0</v>
      </c>
      <c r="AR181" s="25">
        <f t="shared" si="148"/>
        <v>0</v>
      </c>
      <c r="AS181" s="25">
        <f t="shared" si="151"/>
        <v>0</v>
      </c>
      <c r="AT181" s="25">
        <f t="shared" si="152"/>
        <v>0</v>
      </c>
      <c r="AU181" s="25">
        <f t="shared" si="153"/>
        <v>10.875</v>
      </c>
      <c r="AV181" s="25">
        <f t="shared" si="154"/>
        <v>10.875</v>
      </c>
      <c r="AW181" s="25">
        <f t="shared" si="156"/>
        <v>10.875</v>
      </c>
      <c r="AX181" s="25">
        <f t="shared" si="158"/>
        <v>10.875</v>
      </c>
      <c r="AY181" s="25">
        <f t="shared" si="159"/>
        <v>10.875</v>
      </c>
      <c r="AZ181" s="25">
        <f t="shared" si="160"/>
        <v>10.5</v>
      </c>
      <c r="BA181" s="25">
        <f t="shared" ref="BA181:BA190" si="162">VLOOKUP($C$115,$D$3:$K$63,$A$69,0)*(B132-B131)</f>
        <v>10.5</v>
      </c>
      <c r="BB181" s="25">
        <f>VLOOKUP($C$116,$D$3:$K$63,$A$69,0)*(B131-B130)</f>
        <v>10.5</v>
      </c>
      <c r="BC181" s="25" t="e">
        <f>VLOOKUP($C$117,$D$3:$K$63,$A$69,0)*B130</f>
        <v>#N/A</v>
      </c>
      <c r="BD181" s="25"/>
      <c r="BE181" s="25"/>
      <c r="BF181" s="25"/>
      <c r="BG181" s="25"/>
      <c r="BH181" s="25"/>
      <c r="BI181" s="25"/>
      <c r="BJ181" s="25"/>
      <c r="BK181" s="25"/>
      <c r="BL181" s="25"/>
      <c r="BM181" s="21" t="e">
        <f t="shared" si="95"/>
        <v>#N/A</v>
      </c>
      <c r="BP181" s="18">
        <v>2051</v>
      </c>
      <c r="BQ181" s="14" t="e">
        <f t="shared" si="157"/>
        <v>#N/A</v>
      </c>
      <c r="BR181" s="14" t="e">
        <f t="shared" si="157"/>
        <v>#N/A</v>
      </c>
      <c r="BS181" s="14" t="e">
        <f t="shared" si="157"/>
        <v>#N/A</v>
      </c>
      <c r="BT181" s="14" t="e">
        <f t="shared" si="157"/>
        <v>#N/A</v>
      </c>
      <c r="BU181" s="14" t="e">
        <f t="shared" si="157"/>
        <v>#N/A</v>
      </c>
      <c r="BV181" s="14" t="e">
        <f t="shared" si="157"/>
        <v>#N/A</v>
      </c>
      <c r="BW181" s="14" t="e">
        <f t="shared" si="157"/>
        <v>#N/A</v>
      </c>
      <c r="BX181" s="14" t="e">
        <f t="shared" si="157"/>
        <v>#N/A</v>
      </c>
      <c r="BY181" s="14" t="e">
        <f t="shared" si="157"/>
        <v>#N/A</v>
      </c>
      <c r="BZ181" s="14" t="e">
        <f t="shared" si="157"/>
        <v>#N/A</v>
      </c>
      <c r="CA181" s="14" t="e">
        <f t="shared" si="157"/>
        <v>#N/A</v>
      </c>
      <c r="CB181" s="14" t="e">
        <f t="shared" si="157"/>
        <v>#N/A</v>
      </c>
      <c r="CC181" s="14" t="e">
        <f t="shared" si="157"/>
        <v>#N/A</v>
      </c>
      <c r="CD181" s="14" t="e">
        <f t="shared" si="157"/>
        <v>#N/A</v>
      </c>
      <c r="CE181" s="14" t="e">
        <f t="shared" si="157"/>
        <v>#N/A</v>
      </c>
      <c r="CF181" s="14" t="e">
        <f t="shared" si="155"/>
        <v>#N/A</v>
      </c>
      <c r="CG181" s="14" t="e">
        <f t="shared" si="155"/>
        <v>#N/A</v>
      </c>
      <c r="CH181" s="14" t="e">
        <f t="shared" si="155"/>
        <v>#N/A</v>
      </c>
      <c r="CI181" s="14" t="e">
        <f t="shared" si="155"/>
        <v>#N/A</v>
      </c>
      <c r="CJ181" s="14" t="e">
        <f t="shared" si="161"/>
        <v>#N/A</v>
      </c>
      <c r="CK181" s="14" t="e">
        <f t="shared" si="161"/>
        <v>#N/A</v>
      </c>
      <c r="CL181" s="14" t="e">
        <f t="shared" si="161"/>
        <v>#N/A</v>
      </c>
      <c r="CM181" s="14" t="e">
        <f t="shared" si="161"/>
        <v>#N/A</v>
      </c>
      <c r="CN181" s="14" t="e">
        <f t="shared" si="161"/>
        <v>#N/A</v>
      </c>
      <c r="CO181" s="14" t="e">
        <f t="shared" si="161"/>
        <v>#N/A</v>
      </c>
      <c r="CP181" s="14" t="e">
        <f t="shared" si="161"/>
        <v>#N/A</v>
      </c>
      <c r="CQ181" s="14" t="e">
        <f t="shared" si="161"/>
        <v>#N/A</v>
      </c>
      <c r="CR181" s="14" t="e">
        <f t="shared" si="161"/>
        <v>#N/A</v>
      </c>
      <c r="CS181" s="14" t="e">
        <f t="shared" si="161"/>
        <v>#N/A</v>
      </c>
      <c r="CT181" s="14" t="e">
        <f t="shared" si="161"/>
        <v>#N/A</v>
      </c>
      <c r="CU181" s="14" t="e">
        <f t="shared" si="133"/>
        <v>#N/A</v>
      </c>
      <c r="CV181" s="14" t="e">
        <f t="shared" si="133"/>
        <v>#N/A</v>
      </c>
      <c r="CW181" s="14" t="e">
        <f t="shared" si="133"/>
        <v>#N/A</v>
      </c>
      <c r="CX181" s="14" t="e">
        <f t="shared" si="149"/>
        <v>#N/A</v>
      </c>
      <c r="CY181" s="14" t="e">
        <f t="shared" si="149"/>
        <v>#N/A</v>
      </c>
      <c r="CZ181" s="14" t="e">
        <f t="shared" si="149"/>
        <v>#N/A</v>
      </c>
      <c r="DA181" s="14" t="e">
        <f t="shared" si="149"/>
        <v>#N/A</v>
      </c>
      <c r="DB181" s="14" t="e">
        <f t="shared" si="149"/>
        <v>#N/A</v>
      </c>
      <c r="DC181" s="14" t="e">
        <f t="shared" si="149"/>
        <v>#N/A</v>
      </c>
      <c r="DD181" s="14" t="e">
        <f t="shared" si="149"/>
        <v>#N/A</v>
      </c>
      <c r="DE181" s="14" t="e">
        <f t="shared" si="149"/>
        <v>#N/A</v>
      </c>
      <c r="DF181" s="14" t="e">
        <f t="shared" si="149"/>
        <v>#N/A</v>
      </c>
      <c r="DG181" s="14" t="e">
        <f t="shared" si="149"/>
        <v>#N/A</v>
      </c>
      <c r="DH181" s="14" t="e">
        <f t="shared" si="149"/>
        <v>#N/A</v>
      </c>
      <c r="DI181" s="14" t="e">
        <f t="shared" si="149"/>
        <v>#N/A</v>
      </c>
      <c r="DJ181" s="14" t="e">
        <f t="shared" si="149"/>
        <v>#N/A</v>
      </c>
      <c r="DK181" s="14" t="e">
        <f t="shared" si="149"/>
        <v>#N/A</v>
      </c>
      <c r="DL181" s="14" t="e">
        <f t="shared" si="149"/>
        <v>#N/A</v>
      </c>
      <c r="DM181" s="14" t="e">
        <f t="shared" si="137"/>
        <v>#N/A</v>
      </c>
      <c r="DN181" s="14" t="e">
        <f t="shared" si="137"/>
        <v>#N/A</v>
      </c>
      <c r="DO181" s="14" t="e">
        <f t="shared" si="137"/>
        <v>#N/A</v>
      </c>
      <c r="DP181" s="14" t="e">
        <f t="shared" si="137"/>
        <v>#N/A</v>
      </c>
      <c r="DQ181" s="14" t="e">
        <f t="shared" si="134"/>
        <v>#N/A</v>
      </c>
      <c r="DR181" s="14" t="e">
        <f t="shared" si="134"/>
        <v>#N/A</v>
      </c>
      <c r="DS181" s="14" t="e">
        <f t="shared" si="114"/>
        <v>#N/A</v>
      </c>
      <c r="DT181" s="14" t="e">
        <f t="shared" si="114"/>
        <v>#N/A</v>
      </c>
      <c r="DU181" s="14" t="e">
        <f t="shared" si="114"/>
        <v>#N/A</v>
      </c>
      <c r="DV181" s="14" t="e">
        <f t="shared" si="114"/>
        <v>#N/A</v>
      </c>
      <c r="DW181" s="14" t="e">
        <f t="shared" si="150"/>
        <v>#N/A</v>
      </c>
      <c r="DX181" s="14" t="e">
        <f t="shared" si="150"/>
        <v>#N/A</v>
      </c>
      <c r="DY181" s="14" t="e">
        <f t="shared" si="150"/>
        <v>#N/A</v>
      </c>
      <c r="DZ181" s="14" t="e">
        <f t="shared" si="146"/>
        <v>#N/A</v>
      </c>
    </row>
    <row r="182" spans="2:130">
      <c r="C182" s="18">
        <v>2052</v>
      </c>
      <c r="D182" s="25"/>
      <c r="E182" s="25"/>
      <c r="F182" s="25"/>
      <c r="G182" s="25"/>
      <c r="H182" s="25"/>
      <c r="I182" s="25"/>
      <c r="J182" s="25"/>
      <c r="K182" s="25"/>
      <c r="L182" s="25"/>
      <c r="M182" s="25"/>
      <c r="N182" s="25"/>
      <c r="O182" s="25"/>
      <c r="P182" s="25"/>
      <c r="Q182" s="25"/>
      <c r="R182" s="25"/>
      <c r="S182" s="25"/>
      <c r="T182" s="25"/>
      <c r="U182" s="25"/>
      <c r="V182" s="25"/>
      <c r="W182" s="25"/>
      <c r="X182" s="25"/>
      <c r="Y182" s="25"/>
      <c r="Z182" s="25"/>
      <c r="AA182" s="25"/>
      <c r="AB182" s="25"/>
      <c r="AC182" s="25"/>
      <c r="AD182" s="25"/>
      <c r="AE182" s="25"/>
      <c r="AF182" s="25"/>
      <c r="AG182" s="25"/>
      <c r="AH182" s="25"/>
      <c r="AI182" s="25"/>
      <c r="AJ182" s="25">
        <f t="shared" si="139"/>
        <v>0</v>
      </c>
      <c r="AK182" s="25">
        <f t="shared" si="140"/>
        <v>0</v>
      </c>
      <c r="AL182" s="25">
        <f t="shared" si="141"/>
        <v>0</v>
      </c>
      <c r="AM182" s="25">
        <f t="shared" si="142"/>
        <v>0</v>
      </c>
      <c r="AN182" s="25">
        <f t="shared" si="143"/>
        <v>0</v>
      </c>
      <c r="AO182" s="25">
        <f t="shared" si="144"/>
        <v>0</v>
      </c>
      <c r="AP182" s="25">
        <f t="shared" si="145"/>
        <v>0</v>
      </c>
      <c r="AQ182" s="25">
        <f t="shared" si="147"/>
        <v>0</v>
      </c>
      <c r="AR182" s="25">
        <f t="shared" si="148"/>
        <v>0</v>
      </c>
      <c r="AS182" s="25">
        <f t="shared" si="151"/>
        <v>0</v>
      </c>
      <c r="AT182" s="25">
        <f t="shared" si="152"/>
        <v>0</v>
      </c>
      <c r="AU182" s="25">
        <f t="shared" si="153"/>
        <v>0</v>
      </c>
      <c r="AV182" s="25">
        <f t="shared" si="154"/>
        <v>10.875</v>
      </c>
      <c r="AW182" s="25">
        <f t="shared" si="156"/>
        <v>10.875</v>
      </c>
      <c r="AX182" s="25">
        <f t="shared" si="158"/>
        <v>10.875</v>
      </c>
      <c r="AY182" s="25">
        <f t="shared" si="159"/>
        <v>10.875</v>
      </c>
      <c r="AZ182" s="25">
        <f t="shared" si="160"/>
        <v>10.5</v>
      </c>
      <c r="BA182" s="25">
        <f t="shared" si="162"/>
        <v>10.5</v>
      </c>
      <c r="BB182" s="25">
        <f t="shared" ref="BB182:BB190" si="163">VLOOKUP($C$116,$D$3:$K$63,$A$69,0)*(B132-B131)</f>
        <v>10.5</v>
      </c>
      <c r="BC182" s="25" t="e">
        <f>VLOOKUP($C$117,$D$3:$K$63,$A$69,0)*(B131-B130)</f>
        <v>#N/A</v>
      </c>
      <c r="BD182" s="25" t="e">
        <f>VLOOKUP($C$118,$D$3:$K$63,$A$69,0)*B130</f>
        <v>#N/A</v>
      </c>
      <c r="BE182" s="25"/>
      <c r="BF182" s="25"/>
      <c r="BG182" s="25"/>
      <c r="BH182" s="25"/>
      <c r="BI182" s="25"/>
      <c r="BJ182" s="25"/>
      <c r="BK182" s="25"/>
      <c r="BL182" s="25"/>
      <c r="BM182" s="21" t="e">
        <f t="shared" si="95"/>
        <v>#N/A</v>
      </c>
      <c r="BP182" s="18">
        <v>2052</v>
      </c>
      <c r="BQ182" s="14" t="e">
        <f t="shared" si="157"/>
        <v>#N/A</v>
      </c>
      <c r="BR182" s="14" t="e">
        <f t="shared" si="157"/>
        <v>#N/A</v>
      </c>
      <c r="BS182" s="14" t="e">
        <f t="shared" si="157"/>
        <v>#N/A</v>
      </c>
      <c r="BT182" s="14" t="e">
        <f t="shared" si="157"/>
        <v>#N/A</v>
      </c>
      <c r="BU182" s="14" t="e">
        <f t="shared" si="157"/>
        <v>#N/A</v>
      </c>
      <c r="BV182" s="14" t="e">
        <f t="shared" si="157"/>
        <v>#N/A</v>
      </c>
      <c r="BW182" s="14" t="e">
        <f t="shared" si="157"/>
        <v>#N/A</v>
      </c>
      <c r="BX182" s="14" t="e">
        <f t="shared" si="157"/>
        <v>#N/A</v>
      </c>
      <c r="BY182" s="14" t="e">
        <f t="shared" si="157"/>
        <v>#N/A</v>
      </c>
      <c r="BZ182" s="14" t="e">
        <f t="shared" si="157"/>
        <v>#N/A</v>
      </c>
      <c r="CA182" s="14" t="e">
        <f t="shared" si="157"/>
        <v>#N/A</v>
      </c>
      <c r="CB182" s="14" t="e">
        <f t="shared" si="157"/>
        <v>#N/A</v>
      </c>
      <c r="CC182" s="14" t="e">
        <f t="shared" si="157"/>
        <v>#N/A</v>
      </c>
      <c r="CD182" s="14" t="e">
        <f t="shared" si="157"/>
        <v>#N/A</v>
      </c>
      <c r="CE182" s="14" t="e">
        <f t="shared" si="157"/>
        <v>#N/A</v>
      </c>
      <c r="CF182" s="14" t="e">
        <f t="shared" si="155"/>
        <v>#N/A</v>
      </c>
      <c r="CG182" s="14" t="e">
        <f t="shared" si="155"/>
        <v>#N/A</v>
      </c>
      <c r="CH182" s="14" t="e">
        <f t="shared" si="155"/>
        <v>#N/A</v>
      </c>
      <c r="CI182" s="14" t="e">
        <f t="shared" si="155"/>
        <v>#N/A</v>
      </c>
      <c r="CJ182" s="14" t="e">
        <f t="shared" si="161"/>
        <v>#N/A</v>
      </c>
      <c r="CK182" s="14" t="e">
        <f t="shared" si="161"/>
        <v>#N/A</v>
      </c>
      <c r="CL182" s="14" t="e">
        <f t="shared" si="161"/>
        <v>#N/A</v>
      </c>
      <c r="CM182" s="14" t="e">
        <f t="shared" si="161"/>
        <v>#N/A</v>
      </c>
      <c r="CN182" s="14" t="e">
        <f t="shared" si="161"/>
        <v>#N/A</v>
      </c>
      <c r="CO182" s="14" t="e">
        <f t="shared" si="161"/>
        <v>#N/A</v>
      </c>
      <c r="CP182" s="14" t="e">
        <f t="shared" si="161"/>
        <v>#N/A</v>
      </c>
      <c r="CQ182" s="14" t="e">
        <f t="shared" si="161"/>
        <v>#N/A</v>
      </c>
      <c r="CR182" s="14" t="e">
        <f t="shared" si="161"/>
        <v>#N/A</v>
      </c>
      <c r="CS182" s="14" t="e">
        <f t="shared" si="161"/>
        <v>#N/A</v>
      </c>
      <c r="CT182" s="14" t="e">
        <f t="shared" si="161"/>
        <v>#N/A</v>
      </c>
      <c r="CU182" s="14" t="e">
        <f t="shared" si="133"/>
        <v>#N/A</v>
      </c>
      <c r="CV182" s="14" t="e">
        <f t="shared" si="133"/>
        <v>#N/A</v>
      </c>
      <c r="CW182" s="14" t="e">
        <f t="shared" si="133"/>
        <v>#N/A</v>
      </c>
      <c r="CX182" s="14" t="e">
        <f t="shared" si="149"/>
        <v>#N/A</v>
      </c>
      <c r="CY182" s="14" t="e">
        <f t="shared" si="149"/>
        <v>#N/A</v>
      </c>
      <c r="CZ182" s="14" t="e">
        <f t="shared" si="149"/>
        <v>#N/A</v>
      </c>
      <c r="DA182" s="14" t="e">
        <f t="shared" si="149"/>
        <v>#N/A</v>
      </c>
      <c r="DB182" s="14" t="e">
        <f t="shared" si="149"/>
        <v>#N/A</v>
      </c>
      <c r="DC182" s="14" t="e">
        <f t="shared" si="149"/>
        <v>#N/A</v>
      </c>
      <c r="DD182" s="14" t="e">
        <f t="shared" si="149"/>
        <v>#N/A</v>
      </c>
      <c r="DE182" s="14" t="e">
        <f t="shared" si="149"/>
        <v>#N/A</v>
      </c>
      <c r="DF182" s="14" t="e">
        <f t="shared" si="149"/>
        <v>#N/A</v>
      </c>
      <c r="DG182" s="14" t="e">
        <f t="shared" si="149"/>
        <v>#N/A</v>
      </c>
      <c r="DH182" s="14" t="e">
        <f t="shared" si="149"/>
        <v>#N/A</v>
      </c>
      <c r="DI182" s="14" t="e">
        <f t="shared" si="149"/>
        <v>#N/A</v>
      </c>
      <c r="DJ182" s="14" t="e">
        <f t="shared" si="149"/>
        <v>#N/A</v>
      </c>
      <c r="DK182" s="14" t="e">
        <f t="shared" si="149"/>
        <v>#N/A</v>
      </c>
      <c r="DL182" s="14" t="e">
        <f t="shared" si="149"/>
        <v>#N/A</v>
      </c>
      <c r="DM182" s="14" t="e">
        <f t="shared" si="137"/>
        <v>#N/A</v>
      </c>
      <c r="DN182" s="14" t="e">
        <f t="shared" si="137"/>
        <v>#N/A</v>
      </c>
      <c r="DO182" s="14" t="e">
        <f t="shared" si="137"/>
        <v>#N/A</v>
      </c>
      <c r="DP182" s="14" t="e">
        <f t="shared" si="137"/>
        <v>#N/A</v>
      </c>
      <c r="DQ182" s="14" t="e">
        <f t="shared" si="134"/>
        <v>#N/A</v>
      </c>
      <c r="DR182" s="14" t="e">
        <f t="shared" si="134"/>
        <v>#N/A</v>
      </c>
      <c r="DS182" s="14" t="e">
        <f t="shared" si="114"/>
        <v>#N/A</v>
      </c>
      <c r="DT182" s="14" t="e">
        <f t="shared" si="114"/>
        <v>#N/A</v>
      </c>
      <c r="DU182" s="14" t="e">
        <f t="shared" si="114"/>
        <v>#N/A</v>
      </c>
      <c r="DV182" s="14" t="e">
        <f t="shared" si="114"/>
        <v>#N/A</v>
      </c>
      <c r="DW182" s="14" t="e">
        <f t="shared" si="150"/>
        <v>#N/A</v>
      </c>
      <c r="DX182" s="14" t="e">
        <f t="shared" si="150"/>
        <v>#N/A</v>
      </c>
      <c r="DY182" s="14" t="e">
        <f t="shared" si="150"/>
        <v>#N/A</v>
      </c>
      <c r="DZ182" s="14" t="e">
        <f t="shared" si="146"/>
        <v>#N/A</v>
      </c>
    </row>
    <row r="183" spans="2:130">
      <c r="C183" s="18">
        <v>2053</v>
      </c>
      <c r="D183" s="25"/>
      <c r="E183" s="25"/>
      <c r="F183" s="25"/>
      <c r="G183" s="25"/>
      <c r="H183" s="25"/>
      <c r="I183" s="25"/>
      <c r="J183" s="25"/>
      <c r="K183" s="25"/>
      <c r="L183" s="25"/>
      <c r="M183" s="25"/>
      <c r="N183" s="25"/>
      <c r="O183" s="25"/>
      <c r="P183" s="25"/>
      <c r="Q183" s="25"/>
      <c r="R183" s="25"/>
      <c r="S183" s="25"/>
      <c r="T183" s="25"/>
      <c r="U183" s="25"/>
      <c r="V183" s="25"/>
      <c r="W183" s="25"/>
      <c r="X183" s="25"/>
      <c r="Y183" s="25"/>
      <c r="Z183" s="25"/>
      <c r="AA183" s="25"/>
      <c r="AB183" s="25"/>
      <c r="AC183" s="25"/>
      <c r="AD183" s="25"/>
      <c r="AE183" s="25"/>
      <c r="AF183" s="25"/>
      <c r="AG183" s="25"/>
      <c r="AH183" s="25"/>
      <c r="AI183" s="25"/>
      <c r="AJ183" s="25"/>
      <c r="AK183" s="25">
        <f t="shared" si="140"/>
        <v>0</v>
      </c>
      <c r="AL183" s="25">
        <f t="shared" si="141"/>
        <v>0</v>
      </c>
      <c r="AM183" s="25">
        <f t="shared" si="142"/>
        <v>0</v>
      </c>
      <c r="AN183" s="25">
        <f t="shared" si="143"/>
        <v>0</v>
      </c>
      <c r="AO183" s="25">
        <f t="shared" si="144"/>
        <v>0</v>
      </c>
      <c r="AP183" s="25">
        <f t="shared" si="145"/>
        <v>0</v>
      </c>
      <c r="AQ183" s="25">
        <f t="shared" si="147"/>
        <v>0</v>
      </c>
      <c r="AR183" s="25">
        <f t="shared" si="148"/>
        <v>0</v>
      </c>
      <c r="AS183" s="25">
        <f t="shared" si="151"/>
        <v>0</v>
      </c>
      <c r="AT183" s="25">
        <f t="shared" si="152"/>
        <v>0</v>
      </c>
      <c r="AU183" s="25">
        <f t="shared" si="153"/>
        <v>0</v>
      </c>
      <c r="AV183" s="25">
        <f t="shared" si="154"/>
        <v>0</v>
      </c>
      <c r="AW183" s="25">
        <f t="shared" si="156"/>
        <v>10.875</v>
      </c>
      <c r="AX183" s="25">
        <f t="shared" si="158"/>
        <v>10.875</v>
      </c>
      <c r="AY183" s="25">
        <f t="shared" si="159"/>
        <v>10.875</v>
      </c>
      <c r="AZ183" s="25">
        <f t="shared" si="160"/>
        <v>10.5</v>
      </c>
      <c r="BA183" s="25">
        <f t="shared" si="162"/>
        <v>10.5</v>
      </c>
      <c r="BB183" s="25">
        <f t="shared" si="163"/>
        <v>10.5</v>
      </c>
      <c r="BC183" s="25" t="e">
        <f t="shared" ref="BC183:BC190" si="164">VLOOKUP($C$117,$D$3:$K$63,$A$69,0)*(B132-B131)</f>
        <v>#N/A</v>
      </c>
      <c r="BD183" s="25" t="e">
        <f>VLOOKUP($C$118,$D$3:$K$63,$A$69,0)*(B131-B130)</f>
        <v>#N/A</v>
      </c>
      <c r="BE183" s="25" t="e">
        <f>VLOOKUP($C$119,$D$3:$K$63,$A$69,0)*B130</f>
        <v>#N/A</v>
      </c>
      <c r="BF183" s="25"/>
      <c r="BG183" s="25"/>
      <c r="BH183" s="25"/>
      <c r="BI183" s="25"/>
      <c r="BJ183" s="25"/>
      <c r="BK183" s="25"/>
      <c r="BL183" s="25"/>
      <c r="BM183" s="21" t="e">
        <f t="shared" si="95"/>
        <v>#N/A</v>
      </c>
      <c r="BP183" s="18">
        <v>2053</v>
      </c>
      <c r="BQ183" s="14" t="e">
        <f t="shared" si="157"/>
        <v>#N/A</v>
      </c>
      <c r="BR183" s="14" t="e">
        <f t="shared" si="157"/>
        <v>#N/A</v>
      </c>
      <c r="BS183" s="14" t="e">
        <f t="shared" si="157"/>
        <v>#N/A</v>
      </c>
      <c r="BT183" s="14" t="e">
        <f t="shared" si="157"/>
        <v>#N/A</v>
      </c>
      <c r="BU183" s="14" t="e">
        <f t="shared" si="157"/>
        <v>#N/A</v>
      </c>
      <c r="BV183" s="14" t="e">
        <f t="shared" si="157"/>
        <v>#N/A</v>
      </c>
      <c r="BW183" s="14" t="e">
        <f t="shared" si="157"/>
        <v>#N/A</v>
      </c>
      <c r="BX183" s="14" t="e">
        <f t="shared" si="157"/>
        <v>#N/A</v>
      </c>
      <c r="BY183" s="14" t="e">
        <f t="shared" si="157"/>
        <v>#N/A</v>
      </c>
      <c r="BZ183" s="14" t="e">
        <f t="shared" si="157"/>
        <v>#N/A</v>
      </c>
      <c r="CA183" s="14" t="e">
        <f t="shared" si="157"/>
        <v>#N/A</v>
      </c>
      <c r="CB183" s="14" t="e">
        <f t="shared" si="157"/>
        <v>#N/A</v>
      </c>
      <c r="CC183" s="14" t="e">
        <f t="shared" si="157"/>
        <v>#N/A</v>
      </c>
      <c r="CD183" s="14" t="e">
        <f t="shared" si="157"/>
        <v>#N/A</v>
      </c>
      <c r="CE183" s="14" t="e">
        <f t="shared" si="157"/>
        <v>#N/A</v>
      </c>
      <c r="CF183" s="14" t="e">
        <f t="shared" si="155"/>
        <v>#N/A</v>
      </c>
      <c r="CG183" s="14" t="e">
        <f t="shared" si="155"/>
        <v>#N/A</v>
      </c>
      <c r="CH183" s="14" t="e">
        <f t="shared" si="155"/>
        <v>#N/A</v>
      </c>
      <c r="CI183" s="14" t="e">
        <f t="shared" si="155"/>
        <v>#N/A</v>
      </c>
      <c r="CJ183" s="14" t="e">
        <f t="shared" si="161"/>
        <v>#N/A</v>
      </c>
      <c r="CK183" s="14" t="e">
        <f t="shared" si="161"/>
        <v>#N/A</v>
      </c>
      <c r="CL183" s="14" t="e">
        <f t="shared" si="161"/>
        <v>#N/A</v>
      </c>
      <c r="CM183" s="14" t="e">
        <f t="shared" si="161"/>
        <v>#N/A</v>
      </c>
      <c r="CN183" s="14" t="e">
        <f t="shared" si="161"/>
        <v>#N/A</v>
      </c>
      <c r="CO183" s="14" t="e">
        <f t="shared" si="161"/>
        <v>#N/A</v>
      </c>
      <c r="CP183" s="14" t="e">
        <f t="shared" si="161"/>
        <v>#N/A</v>
      </c>
      <c r="CQ183" s="14" t="e">
        <f t="shared" si="161"/>
        <v>#N/A</v>
      </c>
      <c r="CR183" s="14" t="e">
        <f t="shared" si="161"/>
        <v>#N/A</v>
      </c>
      <c r="CS183" s="14" t="e">
        <f t="shared" si="161"/>
        <v>#N/A</v>
      </c>
      <c r="CT183" s="14" t="e">
        <f t="shared" si="161"/>
        <v>#N/A</v>
      </c>
      <c r="CU183" s="14" t="e">
        <f t="shared" si="133"/>
        <v>#N/A</v>
      </c>
      <c r="CV183" s="14" t="e">
        <f t="shared" si="133"/>
        <v>#N/A</v>
      </c>
      <c r="CW183" s="14" t="e">
        <f t="shared" si="133"/>
        <v>#N/A</v>
      </c>
      <c r="CX183" s="14" t="e">
        <f t="shared" si="149"/>
        <v>#N/A</v>
      </c>
      <c r="CY183" s="14" t="e">
        <f t="shared" si="149"/>
        <v>#N/A</v>
      </c>
      <c r="CZ183" s="14" t="e">
        <f t="shared" si="149"/>
        <v>#N/A</v>
      </c>
      <c r="DA183" s="14" t="e">
        <f t="shared" si="149"/>
        <v>#N/A</v>
      </c>
      <c r="DB183" s="14" t="e">
        <f t="shared" si="149"/>
        <v>#N/A</v>
      </c>
      <c r="DC183" s="14" t="e">
        <f t="shared" si="149"/>
        <v>#N/A</v>
      </c>
      <c r="DD183" s="14" t="e">
        <f t="shared" si="149"/>
        <v>#N/A</v>
      </c>
      <c r="DE183" s="14" t="e">
        <f t="shared" si="149"/>
        <v>#N/A</v>
      </c>
      <c r="DF183" s="14" t="e">
        <f t="shared" si="149"/>
        <v>#N/A</v>
      </c>
      <c r="DG183" s="14" t="e">
        <f t="shared" si="149"/>
        <v>#N/A</v>
      </c>
      <c r="DH183" s="14" t="e">
        <f t="shared" si="149"/>
        <v>#N/A</v>
      </c>
      <c r="DI183" s="14" t="e">
        <f t="shared" si="149"/>
        <v>#N/A</v>
      </c>
      <c r="DJ183" s="14" t="e">
        <f t="shared" si="149"/>
        <v>#N/A</v>
      </c>
      <c r="DK183" s="14" t="e">
        <f t="shared" si="149"/>
        <v>#N/A</v>
      </c>
      <c r="DL183" s="14" t="e">
        <f t="shared" si="149"/>
        <v>#N/A</v>
      </c>
      <c r="DM183" s="14" t="e">
        <f t="shared" si="137"/>
        <v>#N/A</v>
      </c>
      <c r="DN183" s="14" t="e">
        <f t="shared" si="137"/>
        <v>#N/A</v>
      </c>
      <c r="DO183" s="14" t="e">
        <f t="shared" si="137"/>
        <v>#N/A</v>
      </c>
      <c r="DP183" s="14" t="e">
        <f t="shared" si="137"/>
        <v>#N/A</v>
      </c>
      <c r="DQ183" s="14" t="e">
        <f t="shared" si="134"/>
        <v>#N/A</v>
      </c>
      <c r="DR183" s="14" t="e">
        <f t="shared" si="134"/>
        <v>#N/A</v>
      </c>
      <c r="DS183" s="14" t="e">
        <f t="shared" si="114"/>
        <v>#N/A</v>
      </c>
      <c r="DT183" s="14" t="e">
        <f t="shared" si="114"/>
        <v>#N/A</v>
      </c>
      <c r="DU183" s="14" t="e">
        <f t="shared" si="114"/>
        <v>#N/A</v>
      </c>
      <c r="DV183" s="14" t="e">
        <f t="shared" si="114"/>
        <v>#N/A</v>
      </c>
      <c r="DW183" s="14" t="e">
        <f t="shared" si="150"/>
        <v>#N/A</v>
      </c>
      <c r="DX183" s="14" t="e">
        <f t="shared" si="150"/>
        <v>#N/A</v>
      </c>
      <c r="DY183" s="14" t="e">
        <f t="shared" si="150"/>
        <v>#N/A</v>
      </c>
      <c r="DZ183" s="14" t="e">
        <f t="shared" si="146"/>
        <v>#N/A</v>
      </c>
    </row>
    <row r="184" spans="2:130">
      <c r="C184" s="18">
        <v>2054</v>
      </c>
      <c r="D184" s="25"/>
      <c r="E184" s="25"/>
      <c r="F184" s="25"/>
      <c r="G184" s="25"/>
      <c r="H184" s="25"/>
      <c r="I184" s="25"/>
      <c r="J184" s="25"/>
      <c r="K184" s="25"/>
      <c r="L184" s="25"/>
      <c r="M184" s="25"/>
      <c r="N184" s="25"/>
      <c r="O184" s="25"/>
      <c r="P184" s="25"/>
      <c r="Q184" s="25"/>
      <c r="R184" s="25"/>
      <c r="S184" s="25"/>
      <c r="T184" s="25"/>
      <c r="U184" s="25"/>
      <c r="V184" s="25"/>
      <c r="W184" s="25"/>
      <c r="X184" s="25"/>
      <c r="Y184" s="25"/>
      <c r="Z184" s="25"/>
      <c r="AA184" s="25"/>
      <c r="AB184" s="25"/>
      <c r="AC184" s="25"/>
      <c r="AD184" s="25"/>
      <c r="AE184" s="25"/>
      <c r="AF184" s="25"/>
      <c r="AG184" s="25"/>
      <c r="AH184" s="25"/>
      <c r="AI184" s="25"/>
      <c r="AJ184" s="25"/>
      <c r="AK184" s="25"/>
      <c r="AL184" s="25">
        <f t="shared" si="141"/>
        <v>0</v>
      </c>
      <c r="AM184" s="25">
        <f t="shared" si="142"/>
        <v>0</v>
      </c>
      <c r="AN184" s="25">
        <f t="shared" si="143"/>
        <v>0</v>
      </c>
      <c r="AO184" s="25">
        <f t="shared" si="144"/>
        <v>0</v>
      </c>
      <c r="AP184" s="25">
        <f t="shared" si="145"/>
        <v>0</v>
      </c>
      <c r="AQ184" s="25">
        <f t="shared" si="147"/>
        <v>0</v>
      </c>
      <c r="AR184" s="25">
        <f t="shared" si="148"/>
        <v>0</v>
      </c>
      <c r="AS184" s="25">
        <f t="shared" si="151"/>
        <v>0</v>
      </c>
      <c r="AT184" s="25">
        <f t="shared" si="152"/>
        <v>0</v>
      </c>
      <c r="AU184" s="25">
        <f t="shared" si="153"/>
        <v>0</v>
      </c>
      <c r="AV184" s="25">
        <f t="shared" si="154"/>
        <v>0</v>
      </c>
      <c r="AW184" s="25">
        <f t="shared" si="156"/>
        <v>0</v>
      </c>
      <c r="AX184" s="25">
        <f t="shared" si="158"/>
        <v>10.875</v>
      </c>
      <c r="AY184" s="25">
        <f t="shared" si="159"/>
        <v>10.875</v>
      </c>
      <c r="AZ184" s="25">
        <f t="shared" si="160"/>
        <v>10.5</v>
      </c>
      <c r="BA184" s="25">
        <f t="shared" si="162"/>
        <v>10.5</v>
      </c>
      <c r="BB184" s="25">
        <f t="shared" si="163"/>
        <v>10.5</v>
      </c>
      <c r="BC184" s="25" t="e">
        <f t="shared" si="164"/>
        <v>#N/A</v>
      </c>
      <c r="BD184" s="25" t="e">
        <f t="shared" ref="BD184:BD190" si="165">VLOOKUP($C$118,$D$3:$K$63,$A$69,0)*(B132-B131)</f>
        <v>#N/A</v>
      </c>
      <c r="BE184" s="25" t="e">
        <f>VLOOKUP($C$119,$D$3:$K$63,$A$69,0)*(B131-B130)</f>
        <v>#N/A</v>
      </c>
      <c r="BF184" s="25" t="e">
        <f>VLOOKUP($C$120,$D$3:$K$63,$A$69,0)*B130</f>
        <v>#N/A</v>
      </c>
      <c r="BG184" s="25"/>
      <c r="BH184" s="25"/>
      <c r="BI184" s="25"/>
      <c r="BJ184" s="25"/>
      <c r="BK184" s="25"/>
      <c r="BL184" s="25"/>
      <c r="BM184" s="21" t="e">
        <f t="shared" si="95"/>
        <v>#N/A</v>
      </c>
      <c r="BP184" s="18">
        <v>2054</v>
      </c>
      <c r="BQ184" s="14" t="e">
        <f t="shared" si="157"/>
        <v>#N/A</v>
      </c>
      <c r="BR184" s="14" t="e">
        <f t="shared" si="157"/>
        <v>#N/A</v>
      </c>
      <c r="BS184" s="14" t="e">
        <f t="shared" si="157"/>
        <v>#N/A</v>
      </c>
      <c r="BT184" s="14" t="e">
        <f t="shared" si="157"/>
        <v>#N/A</v>
      </c>
      <c r="BU184" s="14" t="e">
        <f t="shared" si="157"/>
        <v>#N/A</v>
      </c>
      <c r="BV184" s="14" t="e">
        <f t="shared" si="157"/>
        <v>#N/A</v>
      </c>
      <c r="BW184" s="14" t="e">
        <f t="shared" si="157"/>
        <v>#N/A</v>
      </c>
      <c r="BX184" s="14" t="e">
        <f t="shared" si="157"/>
        <v>#N/A</v>
      </c>
      <c r="BY184" s="14" t="e">
        <f t="shared" si="157"/>
        <v>#N/A</v>
      </c>
      <c r="BZ184" s="14" t="e">
        <f t="shared" si="157"/>
        <v>#N/A</v>
      </c>
      <c r="CA184" s="14" t="e">
        <f t="shared" si="157"/>
        <v>#N/A</v>
      </c>
      <c r="CB184" s="14" t="e">
        <f t="shared" si="157"/>
        <v>#N/A</v>
      </c>
      <c r="CC184" s="14" t="e">
        <f t="shared" si="157"/>
        <v>#N/A</v>
      </c>
      <c r="CD184" s="14" t="e">
        <f t="shared" si="157"/>
        <v>#N/A</v>
      </c>
      <c r="CE184" s="14" t="e">
        <f t="shared" si="157"/>
        <v>#N/A</v>
      </c>
      <c r="CF184" s="14" t="e">
        <f t="shared" si="155"/>
        <v>#N/A</v>
      </c>
      <c r="CG184" s="14" t="e">
        <f t="shared" si="155"/>
        <v>#N/A</v>
      </c>
      <c r="CH184" s="14" t="e">
        <f t="shared" si="155"/>
        <v>#N/A</v>
      </c>
      <c r="CI184" s="14" t="e">
        <f t="shared" si="155"/>
        <v>#N/A</v>
      </c>
      <c r="CJ184" s="14" t="e">
        <f t="shared" si="161"/>
        <v>#N/A</v>
      </c>
      <c r="CK184" s="14" t="e">
        <f t="shared" si="161"/>
        <v>#N/A</v>
      </c>
      <c r="CL184" s="14" t="e">
        <f t="shared" si="161"/>
        <v>#N/A</v>
      </c>
      <c r="CM184" s="14" t="e">
        <f t="shared" si="161"/>
        <v>#N/A</v>
      </c>
      <c r="CN184" s="14" t="e">
        <f t="shared" si="161"/>
        <v>#N/A</v>
      </c>
      <c r="CO184" s="14" t="e">
        <f t="shared" si="161"/>
        <v>#N/A</v>
      </c>
      <c r="CP184" s="14" t="e">
        <f t="shared" si="161"/>
        <v>#N/A</v>
      </c>
      <c r="CQ184" s="14" t="e">
        <f t="shared" si="161"/>
        <v>#N/A</v>
      </c>
      <c r="CR184" s="14" t="e">
        <f t="shared" si="161"/>
        <v>#N/A</v>
      </c>
      <c r="CS184" s="14" t="e">
        <f t="shared" si="161"/>
        <v>#N/A</v>
      </c>
      <c r="CT184" s="14" t="e">
        <f t="shared" si="161"/>
        <v>#N/A</v>
      </c>
      <c r="CU184" s="14" t="e">
        <f t="shared" si="133"/>
        <v>#N/A</v>
      </c>
      <c r="CV184" s="14" t="e">
        <f t="shared" si="133"/>
        <v>#N/A</v>
      </c>
      <c r="CW184" s="14" t="e">
        <f t="shared" si="133"/>
        <v>#N/A</v>
      </c>
      <c r="CX184" s="14" t="e">
        <f t="shared" si="149"/>
        <v>#N/A</v>
      </c>
      <c r="CY184" s="14" t="e">
        <f t="shared" si="149"/>
        <v>#N/A</v>
      </c>
      <c r="CZ184" s="14" t="e">
        <f t="shared" si="149"/>
        <v>#N/A</v>
      </c>
      <c r="DA184" s="14" t="e">
        <f t="shared" si="149"/>
        <v>#N/A</v>
      </c>
      <c r="DB184" s="14" t="e">
        <f t="shared" si="149"/>
        <v>#N/A</v>
      </c>
      <c r="DC184" s="14" t="e">
        <f t="shared" si="149"/>
        <v>#N/A</v>
      </c>
      <c r="DD184" s="14" t="e">
        <f t="shared" si="149"/>
        <v>#N/A</v>
      </c>
      <c r="DE184" s="14" t="e">
        <f t="shared" si="149"/>
        <v>#N/A</v>
      </c>
      <c r="DF184" s="14" t="e">
        <f t="shared" si="149"/>
        <v>#N/A</v>
      </c>
      <c r="DG184" s="14" t="e">
        <f t="shared" si="149"/>
        <v>#N/A</v>
      </c>
      <c r="DH184" s="14" t="e">
        <f t="shared" si="149"/>
        <v>#N/A</v>
      </c>
      <c r="DI184" s="14" t="e">
        <f t="shared" si="149"/>
        <v>#N/A</v>
      </c>
      <c r="DJ184" s="14" t="e">
        <f t="shared" si="149"/>
        <v>#N/A</v>
      </c>
      <c r="DK184" s="14" t="e">
        <f t="shared" si="149"/>
        <v>#N/A</v>
      </c>
      <c r="DL184" s="14" t="e">
        <f t="shared" si="149"/>
        <v>#N/A</v>
      </c>
      <c r="DM184" s="14" t="e">
        <f t="shared" si="137"/>
        <v>#N/A</v>
      </c>
      <c r="DN184" s="14" t="e">
        <f t="shared" si="137"/>
        <v>#N/A</v>
      </c>
      <c r="DO184" s="14" t="e">
        <f t="shared" si="137"/>
        <v>#N/A</v>
      </c>
      <c r="DP184" s="14" t="e">
        <f t="shared" si="137"/>
        <v>#N/A</v>
      </c>
      <c r="DQ184" s="14" t="e">
        <f t="shared" si="134"/>
        <v>#N/A</v>
      </c>
      <c r="DR184" s="14" t="e">
        <f t="shared" si="134"/>
        <v>#N/A</v>
      </c>
      <c r="DS184" s="14" t="e">
        <f t="shared" si="114"/>
        <v>#N/A</v>
      </c>
      <c r="DT184" s="14" t="e">
        <f t="shared" si="114"/>
        <v>#N/A</v>
      </c>
      <c r="DU184" s="14" t="e">
        <f t="shared" si="114"/>
        <v>#N/A</v>
      </c>
      <c r="DV184" s="14" t="e">
        <f t="shared" si="114"/>
        <v>#N/A</v>
      </c>
      <c r="DW184" s="14" t="e">
        <f t="shared" si="150"/>
        <v>#N/A</v>
      </c>
      <c r="DX184" s="14" t="e">
        <f t="shared" si="150"/>
        <v>#N/A</v>
      </c>
      <c r="DY184" s="14" t="e">
        <f t="shared" si="150"/>
        <v>#N/A</v>
      </c>
      <c r="DZ184" s="14" t="e">
        <f t="shared" si="146"/>
        <v>#N/A</v>
      </c>
    </row>
    <row r="185" spans="2:130">
      <c r="C185" s="18">
        <v>2055</v>
      </c>
      <c r="D185" s="25"/>
      <c r="E185" s="25"/>
      <c r="F185" s="25"/>
      <c r="G185" s="25"/>
      <c r="H185" s="25"/>
      <c r="I185" s="25"/>
      <c r="J185" s="25"/>
      <c r="K185" s="25"/>
      <c r="L185" s="25"/>
      <c r="M185" s="25"/>
      <c r="N185" s="25"/>
      <c r="O185" s="25"/>
      <c r="P185" s="25"/>
      <c r="Q185" s="25"/>
      <c r="R185" s="25"/>
      <c r="S185" s="25"/>
      <c r="T185" s="25"/>
      <c r="U185" s="25"/>
      <c r="V185" s="25"/>
      <c r="W185" s="25"/>
      <c r="X185" s="25"/>
      <c r="Y185" s="25"/>
      <c r="Z185" s="25"/>
      <c r="AA185" s="25"/>
      <c r="AB185" s="25"/>
      <c r="AC185" s="25"/>
      <c r="AD185" s="25"/>
      <c r="AE185" s="25"/>
      <c r="AF185" s="25"/>
      <c r="AG185" s="25"/>
      <c r="AH185" s="25"/>
      <c r="AI185" s="25"/>
      <c r="AJ185" s="25"/>
      <c r="AK185" s="25"/>
      <c r="AL185" s="25"/>
      <c r="AM185" s="25">
        <f t="shared" si="142"/>
        <v>0</v>
      </c>
      <c r="AN185" s="25">
        <f t="shared" si="143"/>
        <v>0</v>
      </c>
      <c r="AO185" s="25">
        <f t="shared" si="144"/>
        <v>0</v>
      </c>
      <c r="AP185" s="25">
        <f t="shared" si="145"/>
        <v>0</v>
      </c>
      <c r="AQ185" s="25">
        <f t="shared" si="147"/>
        <v>0</v>
      </c>
      <c r="AR185" s="25">
        <f t="shared" si="148"/>
        <v>0</v>
      </c>
      <c r="AS185" s="25">
        <f t="shared" si="151"/>
        <v>0</v>
      </c>
      <c r="AT185" s="25">
        <f t="shared" si="152"/>
        <v>0</v>
      </c>
      <c r="AU185" s="25">
        <f t="shared" si="153"/>
        <v>0</v>
      </c>
      <c r="AV185" s="25">
        <f t="shared" si="154"/>
        <v>0</v>
      </c>
      <c r="AW185" s="25">
        <f t="shared" si="156"/>
        <v>0</v>
      </c>
      <c r="AX185" s="25">
        <f t="shared" si="158"/>
        <v>0</v>
      </c>
      <c r="AY185" s="25">
        <f t="shared" si="159"/>
        <v>10.875</v>
      </c>
      <c r="AZ185" s="25">
        <f t="shared" si="160"/>
        <v>10.5</v>
      </c>
      <c r="BA185" s="25">
        <f t="shared" si="162"/>
        <v>10.5</v>
      </c>
      <c r="BB185" s="25">
        <f t="shared" si="163"/>
        <v>10.5</v>
      </c>
      <c r="BC185" s="25" t="e">
        <f t="shared" si="164"/>
        <v>#N/A</v>
      </c>
      <c r="BD185" s="25" t="e">
        <f t="shared" si="165"/>
        <v>#N/A</v>
      </c>
      <c r="BE185" s="25" t="e">
        <f t="shared" ref="BE185:BE190" si="166">VLOOKUP($C$119,$D$3:$K$63,$A$69,0)*(B132-B131)</f>
        <v>#N/A</v>
      </c>
      <c r="BF185" s="25" t="e">
        <f>VLOOKUP($C$120,$D$3:$K$63,$A$69,0)*(B131-B130)</f>
        <v>#N/A</v>
      </c>
      <c r="BG185" s="25" t="e">
        <f>VLOOKUP($C$121,$D$3:$K$63,$A$69,0)*B130</f>
        <v>#N/A</v>
      </c>
      <c r="BH185" s="25"/>
      <c r="BI185" s="25"/>
      <c r="BJ185" s="25"/>
      <c r="BK185" s="25"/>
      <c r="BL185" s="25"/>
      <c r="BM185" s="21" t="e">
        <f t="shared" si="95"/>
        <v>#N/A</v>
      </c>
      <c r="BP185" s="18">
        <v>2055</v>
      </c>
      <c r="BQ185" s="14" t="e">
        <f t="shared" si="157"/>
        <v>#N/A</v>
      </c>
      <c r="BR185" s="14" t="e">
        <f t="shared" si="157"/>
        <v>#N/A</v>
      </c>
      <c r="BS185" s="14" t="e">
        <f t="shared" si="157"/>
        <v>#N/A</v>
      </c>
      <c r="BT185" s="14" t="e">
        <f t="shared" si="157"/>
        <v>#N/A</v>
      </c>
      <c r="BU185" s="14" t="e">
        <f t="shared" si="157"/>
        <v>#N/A</v>
      </c>
      <c r="BV185" s="14" t="e">
        <f t="shared" si="157"/>
        <v>#N/A</v>
      </c>
      <c r="BW185" s="14" t="e">
        <f t="shared" si="157"/>
        <v>#N/A</v>
      </c>
      <c r="BX185" s="14" t="e">
        <f t="shared" si="157"/>
        <v>#N/A</v>
      </c>
      <c r="BY185" s="14" t="e">
        <f t="shared" si="157"/>
        <v>#N/A</v>
      </c>
      <c r="BZ185" s="14" t="e">
        <f t="shared" si="157"/>
        <v>#N/A</v>
      </c>
      <c r="CA185" s="14" t="e">
        <f t="shared" si="157"/>
        <v>#N/A</v>
      </c>
      <c r="CB185" s="14" t="e">
        <f t="shared" si="157"/>
        <v>#N/A</v>
      </c>
      <c r="CC185" s="14" t="e">
        <f t="shared" si="157"/>
        <v>#N/A</v>
      </c>
      <c r="CD185" s="14" t="e">
        <f t="shared" si="157"/>
        <v>#N/A</v>
      </c>
      <c r="CE185" s="14" t="e">
        <f t="shared" si="157"/>
        <v>#N/A</v>
      </c>
      <c r="CF185" s="14" t="e">
        <f t="shared" si="155"/>
        <v>#N/A</v>
      </c>
      <c r="CG185" s="14" t="e">
        <f t="shared" si="155"/>
        <v>#N/A</v>
      </c>
      <c r="CH185" s="14" t="e">
        <f t="shared" si="155"/>
        <v>#N/A</v>
      </c>
      <c r="CI185" s="14" t="e">
        <f t="shared" si="155"/>
        <v>#N/A</v>
      </c>
      <c r="CJ185" s="14" t="e">
        <f t="shared" si="161"/>
        <v>#N/A</v>
      </c>
      <c r="CK185" s="14" t="e">
        <f t="shared" si="161"/>
        <v>#N/A</v>
      </c>
      <c r="CL185" s="14" t="e">
        <f t="shared" si="161"/>
        <v>#N/A</v>
      </c>
      <c r="CM185" s="14" t="e">
        <f t="shared" si="161"/>
        <v>#N/A</v>
      </c>
      <c r="CN185" s="14" t="e">
        <f t="shared" si="161"/>
        <v>#N/A</v>
      </c>
      <c r="CO185" s="14" t="e">
        <f t="shared" si="161"/>
        <v>#N/A</v>
      </c>
      <c r="CP185" s="14" t="e">
        <f t="shared" si="161"/>
        <v>#N/A</v>
      </c>
      <c r="CQ185" s="14" t="e">
        <f t="shared" si="161"/>
        <v>#N/A</v>
      </c>
      <c r="CR185" s="14" t="e">
        <f t="shared" si="161"/>
        <v>#N/A</v>
      </c>
      <c r="CS185" s="14" t="e">
        <f t="shared" si="161"/>
        <v>#N/A</v>
      </c>
      <c r="CT185" s="14" t="e">
        <f t="shared" si="161"/>
        <v>#N/A</v>
      </c>
      <c r="CU185" s="14" t="e">
        <f t="shared" si="133"/>
        <v>#N/A</v>
      </c>
      <c r="CV185" s="14" t="e">
        <f t="shared" si="133"/>
        <v>#N/A</v>
      </c>
      <c r="CW185" s="14" t="e">
        <f t="shared" si="133"/>
        <v>#N/A</v>
      </c>
      <c r="CX185" s="14" t="e">
        <f t="shared" si="149"/>
        <v>#N/A</v>
      </c>
      <c r="CY185" s="14" t="e">
        <f t="shared" si="149"/>
        <v>#N/A</v>
      </c>
      <c r="CZ185" s="14" t="e">
        <f t="shared" si="149"/>
        <v>#N/A</v>
      </c>
      <c r="DA185" s="14" t="e">
        <f t="shared" si="149"/>
        <v>#N/A</v>
      </c>
      <c r="DB185" s="14" t="e">
        <f t="shared" si="149"/>
        <v>#N/A</v>
      </c>
      <c r="DC185" s="14" t="e">
        <f t="shared" si="149"/>
        <v>#N/A</v>
      </c>
      <c r="DD185" s="14" t="e">
        <f t="shared" si="149"/>
        <v>#N/A</v>
      </c>
      <c r="DE185" s="14" t="e">
        <f t="shared" si="149"/>
        <v>#N/A</v>
      </c>
      <c r="DF185" s="14" t="e">
        <f t="shared" si="149"/>
        <v>#N/A</v>
      </c>
      <c r="DG185" s="14" t="e">
        <f t="shared" si="149"/>
        <v>#N/A</v>
      </c>
      <c r="DH185" s="14" t="e">
        <f t="shared" si="149"/>
        <v>#N/A</v>
      </c>
      <c r="DI185" s="14" t="e">
        <f t="shared" si="149"/>
        <v>#N/A</v>
      </c>
      <c r="DJ185" s="14" t="e">
        <f t="shared" si="149"/>
        <v>#N/A</v>
      </c>
      <c r="DK185" s="14" t="e">
        <f t="shared" si="149"/>
        <v>#N/A</v>
      </c>
      <c r="DL185" s="14" t="e">
        <f t="shared" si="149"/>
        <v>#N/A</v>
      </c>
      <c r="DM185" s="14" t="e">
        <f t="shared" si="137"/>
        <v>#N/A</v>
      </c>
      <c r="DN185" s="14" t="e">
        <f t="shared" si="137"/>
        <v>#N/A</v>
      </c>
      <c r="DO185" s="14" t="e">
        <f t="shared" si="137"/>
        <v>#N/A</v>
      </c>
      <c r="DP185" s="14" t="e">
        <f t="shared" si="137"/>
        <v>#N/A</v>
      </c>
      <c r="DQ185" s="14" t="e">
        <f t="shared" si="134"/>
        <v>#N/A</v>
      </c>
      <c r="DR185" s="14" t="e">
        <f t="shared" si="134"/>
        <v>#N/A</v>
      </c>
      <c r="DS185" s="14" t="e">
        <f t="shared" si="114"/>
        <v>#N/A</v>
      </c>
      <c r="DT185" s="14" t="e">
        <f t="shared" si="114"/>
        <v>#N/A</v>
      </c>
      <c r="DU185" s="14" t="e">
        <f t="shared" si="114"/>
        <v>#N/A</v>
      </c>
      <c r="DV185" s="14" t="e">
        <f t="shared" si="114"/>
        <v>#N/A</v>
      </c>
      <c r="DW185" s="14" t="e">
        <f t="shared" si="150"/>
        <v>#N/A</v>
      </c>
      <c r="DX185" s="14" t="e">
        <f t="shared" si="150"/>
        <v>#N/A</v>
      </c>
      <c r="DY185" s="14" t="e">
        <f t="shared" si="150"/>
        <v>#N/A</v>
      </c>
      <c r="DZ185" s="14" t="e">
        <f t="shared" si="146"/>
        <v>#N/A</v>
      </c>
    </row>
    <row r="186" spans="2:130">
      <c r="C186" s="18">
        <v>2056</v>
      </c>
      <c r="D186" s="25"/>
      <c r="E186" s="25"/>
      <c r="F186" s="25"/>
      <c r="G186" s="25"/>
      <c r="H186" s="25"/>
      <c r="I186" s="25"/>
      <c r="J186" s="25"/>
      <c r="K186" s="25"/>
      <c r="L186" s="25"/>
      <c r="M186" s="25"/>
      <c r="N186" s="25"/>
      <c r="O186" s="25"/>
      <c r="P186" s="25"/>
      <c r="Q186" s="25"/>
      <c r="R186" s="25"/>
      <c r="S186" s="25"/>
      <c r="T186" s="25"/>
      <c r="U186" s="25"/>
      <c r="V186" s="25"/>
      <c r="W186" s="25"/>
      <c r="X186" s="25"/>
      <c r="Y186" s="25"/>
      <c r="Z186" s="25"/>
      <c r="AA186" s="25"/>
      <c r="AB186" s="25"/>
      <c r="AC186" s="25"/>
      <c r="AD186" s="25"/>
      <c r="AE186" s="25"/>
      <c r="AF186" s="25"/>
      <c r="AG186" s="25"/>
      <c r="AH186" s="25"/>
      <c r="AI186" s="25"/>
      <c r="AJ186" s="25"/>
      <c r="AK186" s="25"/>
      <c r="AL186" s="25"/>
      <c r="AM186" s="25"/>
      <c r="AN186" s="25">
        <f t="shared" si="143"/>
        <v>0</v>
      </c>
      <c r="AO186" s="25">
        <f t="shared" si="144"/>
        <v>0</v>
      </c>
      <c r="AP186" s="25">
        <f t="shared" si="145"/>
        <v>0</v>
      </c>
      <c r="AQ186" s="25">
        <f t="shared" si="147"/>
        <v>0</v>
      </c>
      <c r="AR186" s="25">
        <f t="shared" si="148"/>
        <v>0</v>
      </c>
      <c r="AS186" s="25">
        <f t="shared" si="151"/>
        <v>0</v>
      </c>
      <c r="AT186" s="25">
        <f t="shared" si="152"/>
        <v>0</v>
      </c>
      <c r="AU186" s="25">
        <f t="shared" si="153"/>
        <v>0</v>
      </c>
      <c r="AV186" s="25">
        <f t="shared" si="154"/>
        <v>0</v>
      </c>
      <c r="AW186" s="25">
        <f t="shared" si="156"/>
        <v>0</v>
      </c>
      <c r="AX186" s="25">
        <f t="shared" si="158"/>
        <v>0</v>
      </c>
      <c r="AY186" s="25">
        <f t="shared" si="159"/>
        <v>0</v>
      </c>
      <c r="AZ186" s="25">
        <f t="shared" si="160"/>
        <v>10.5</v>
      </c>
      <c r="BA186" s="25">
        <f t="shared" si="162"/>
        <v>10.5</v>
      </c>
      <c r="BB186" s="25">
        <f t="shared" si="163"/>
        <v>10.5</v>
      </c>
      <c r="BC186" s="25" t="e">
        <f t="shared" si="164"/>
        <v>#N/A</v>
      </c>
      <c r="BD186" s="25" t="e">
        <f t="shared" si="165"/>
        <v>#N/A</v>
      </c>
      <c r="BE186" s="25" t="e">
        <f t="shared" si="166"/>
        <v>#N/A</v>
      </c>
      <c r="BF186" s="25" t="e">
        <f t="shared" ref="BF186:BF190" si="167">VLOOKUP($C$120,$D$3:$K$63,$A$69,0)*(B132-B131)</f>
        <v>#N/A</v>
      </c>
      <c r="BG186" s="25" t="e">
        <f>VLOOKUP($C$121,$D$3:$K$63,$A$69,0)*(B131-B130)</f>
        <v>#N/A</v>
      </c>
      <c r="BH186" s="25" t="e">
        <f>VLOOKUP($C$122,$D$3:$K$63,$A$69,0)*B130</f>
        <v>#N/A</v>
      </c>
      <c r="BI186" s="25"/>
      <c r="BJ186" s="25"/>
      <c r="BK186" s="25"/>
      <c r="BL186" s="25"/>
      <c r="BM186" s="21" t="e">
        <f t="shared" si="95"/>
        <v>#N/A</v>
      </c>
      <c r="BP186" s="18">
        <v>2056</v>
      </c>
      <c r="BQ186" s="14" t="e">
        <f t="shared" si="157"/>
        <v>#N/A</v>
      </c>
      <c r="BR186" s="14" t="e">
        <f t="shared" si="157"/>
        <v>#N/A</v>
      </c>
      <c r="BS186" s="14" t="e">
        <f t="shared" si="157"/>
        <v>#N/A</v>
      </c>
      <c r="BT186" s="14" t="e">
        <f t="shared" si="157"/>
        <v>#N/A</v>
      </c>
      <c r="BU186" s="14" t="e">
        <f t="shared" si="157"/>
        <v>#N/A</v>
      </c>
      <c r="BV186" s="14" t="e">
        <f t="shared" si="157"/>
        <v>#N/A</v>
      </c>
      <c r="BW186" s="14" t="e">
        <f t="shared" si="157"/>
        <v>#N/A</v>
      </c>
      <c r="BX186" s="14" t="e">
        <f t="shared" si="157"/>
        <v>#N/A</v>
      </c>
      <c r="BY186" s="14" t="e">
        <f t="shared" si="157"/>
        <v>#N/A</v>
      </c>
      <c r="BZ186" s="14" t="e">
        <f t="shared" si="157"/>
        <v>#N/A</v>
      </c>
      <c r="CA186" s="14" t="e">
        <f t="shared" si="157"/>
        <v>#N/A</v>
      </c>
      <c r="CB186" s="14" t="e">
        <f t="shared" si="157"/>
        <v>#N/A</v>
      </c>
      <c r="CC186" s="14" t="e">
        <f t="shared" si="157"/>
        <v>#N/A</v>
      </c>
      <c r="CD186" s="14" t="e">
        <f t="shared" si="157"/>
        <v>#N/A</v>
      </c>
      <c r="CE186" s="14" t="e">
        <f t="shared" si="157"/>
        <v>#N/A</v>
      </c>
      <c r="CF186" s="14" t="e">
        <f t="shared" si="155"/>
        <v>#N/A</v>
      </c>
      <c r="CG186" s="14" t="e">
        <f t="shared" si="155"/>
        <v>#N/A</v>
      </c>
      <c r="CH186" s="14" t="e">
        <f t="shared" si="155"/>
        <v>#N/A</v>
      </c>
      <c r="CI186" s="14" t="e">
        <f t="shared" si="155"/>
        <v>#N/A</v>
      </c>
      <c r="CJ186" s="14" t="e">
        <f t="shared" si="161"/>
        <v>#N/A</v>
      </c>
      <c r="CK186" s="14" t="e">
        <f t="shared" si="161"/>
        <v>#N/A</v>
      </c>
      <c r="CL186" s="14" t="e">
        <f t="shared" si="161"/>
        <v>#N/A</v>
      </c>
      <c r="CM186" s="14" t="e">
        <f t="shared" si="161"/>
        <v>#N/A</v>
      </c>
      <c r="CN186" s="14" t="e">
        <f t="shared" si="161"/>
        <v>#N/A</v>
      </c>
      <c r="CO186" s="14" t="e">
        <f t="shared" si="161"/>
        <v>#N/A</v>
      </c>
      <c r="CP186" s="14" t="e">
        <f t="shared" si="161"/>
        <v>#N/A</v>
      </c>
      <c r="CQ186" s="14" t="e">
        <f t="shared" si="161"/>
        <v>#N/A</v>
      </c>
      <c r="CR186" s="14" t="e">
        <f t="shared" si="161"/>
        <v>#N/A</v>
      </c>
      <c r="CS186" s="14" t="e">
        <f t="shared" si="161"/>
        <v>#N/A</v>
      </c>
      <c r="CT186" s="14" t="e">
        <f t="shared" si="161"/>
        <v>#N/A</v>
      </c>
      <c r="CU186" s="14" t="e">
        <f t="shared" si="133"/>
        <v>#N/A</v>
      </c>
      <c r="CV186" s="14" t="e">
        <f t="shared" si="133"/>
        <v>#N/A</v>
      </c>
      <c r="CW186" s="14" t="e">
        <f t="shared" si="133"/>
        <v>#N/A</v>
      </c>
      <c r="CX186" s="14" t="e">
        <f t="shared" si="149"/>
        <v>#N/A</v>
      </c>
      <c r="CY186" s="14" t="e">
        <f t="shared" si="149"/>
        <v>#N/A</v>
      </c>
      <c r="CZ186" s="14" t="e">
        <f t="shared" si="149"/>
        <v>#N/A</v>
      </c>
      <c r="DA186" s="14" t="e">
        <f t="shared" si="149"/>
        <v>#N/A</v>
      </c>
      <c r="DB186" s="14" t="e">
        <f t="shared" si="149"/>
        <v>#N/A</v>
      </c>
      <c r="DC186" s="14" t="e">
        <f t="shared" si="149"/>
        <v>#N/A</v>
      </c>
      <c r="DD186" s="14" t="e">
        <f t="shared" si="149"/>
        <v>#N/A</v>
      </c>
      <c r="DE186" s="14" t="e">
        <f t="shared" si="149"/>
        <v>#N/A</v>
      </c>
      <c r="DF186" s="14" t="e">
        <f t="shared" si="149"/>
        <v>#N/A</v>
      </c>
      <c r="DG186" s="14" t="e">
        <f t="shared" si="149"/>
        <v>#N/A</v>
      </c>
      <c r="DH186" s="14" t="e">
        <f t="shared" si="149"/>
        <v>#N/A</v>
      </c>
      <c r="DI186" s="14" t="e">
        <f t="shared" si="149"/>
        <v>#N/A</v>
      </c>
      <c r="DJ186" s="14" t="e">
        <f t="shared" si="149"/>
        <v>#N/A</v>
      </c>
      <c r="DK186" s="14" t="e">
        <f t="shared" si="149"/>
        <v>#N/A</v>
      </c>
      <c r="DL186" s="14" t="e">
        <f t="shared" si="149"/>
        <v>#N/A</v>
      </c>
      <c r="DM186" s="14" t="e">
        <f t="shared" si="137"/>
        <v>#N/A</v>
      </c>
      <c r="DN186" s="14" t="e">
        <f t="shared" si="137"/>
        <v>#N/A</v>
      </c>
      <c r="DO186" s="14" t="e">
        <f t="shared" si="137"/>
        <v>#N/A</v>
      </c>
      <c r="DP186" s="14" t="e">
        <f t="shared" si="137"/>
        <v>#N/A</v>
      </c>
      <c r="DQ186" s="14" t="e">
        <f t="shared" si="134"/>
        <v>#N/A</v>
      </c>
      <c r="DR186" s="14" t="e">
        <f t="shared" si="134"/>
        <v>#N/A</v>
      </c>
      <c r="DS186" s="14" t="e">
        <f t="shared" si="114"/>
        <v>#N/A</v>
      </c>
      <c r="DT186" s="14" t="e">
        <f t="shared" si="114"/>
        <v>#N/A</v>
      </c>
      <c r="DU186" s="14" t="e">
        <f t="shared" si="114"/>
        <v>#N/A</v>
      </c>
      <c r="DV186" s="14" t="e">
        <f t="shared" si="114"/>
        <v>#N/A</v>
      </c>
      <c r="DW186" s="14" t="e">
        <f t="shared" si="150"/>
        <v>#N/A</v>
      </c>
      <c r="DX186" s="14" t="e">
        <f t="shared" si="150"/>
        <v>#N/A</v>
      </c>
      <c r="DY186" s="14" t="e">
        <f t="shared" si="150"/>
        <v>#N/A</v>
      </c>
      <c r="DZ186" s="14" t="e">
        <f t="shared" si="146"/>
        <v>#N/A</v>
      </c>
    </row>
    <row r="187" spans="2:130">
      <c r="C187" s="18">
        <v>2057</v>
      </c>
      <c r="D187" s="25"/>
      <c r="E187" s="25"/>
      <c r="F187" s="25"/>
      <c r="G187" s="25"/>
      <c r="H187" s="25"/>
      <c r="I187" s="25"/>
      <c r="J187" s="25"/>
      <c r="K187" s="25"/>
      <c r="L187" s="25"/>
      <c r="M187" s="25"/>
      <c r="N187" s="25"/>
      <c r="O187" s="25"/>
      <c r="P187" s="25"/>
      <c r="Q187" s="25"/>
      <c r="R187" s="25"/>
      <c r="S187" s="25"/>
      <c r="T187" s="25"/>
      <c r="U187" s="25"/>
      <c r="V187" s="25"/>
      <c r="W187" s="25"/>
      <c r="X187" s="25"/>
      <c r="Y187" s="25"/>
      <c r="Z187" s="25"/>
      <c r="AA187" s="25"/>
      <c r="AB187" s="25"/>
      <c r="AC187" s="25"/>
      <c r="AD187" s="25"/>
      <c r="AE187" s="25"/>
      <c r="AF187" s="25"/>
      <c r="AG187" s="25"/>
      <c r="AH187" s="25"/>
      <c r="AI187" s="25"/>
      <c r="AJ187" s="25"/>
      <c r="AK187" s="25"/>
      <c r="AL187" s="25"/>
      <c r="AM187" s="25"/>
      <c r="AN187" s="25"/>
      <c r="AO187" s="25">
        <f t="shared" si="144"/>
        <v>0</v>
      </c>
      <c r="AP187" s="25">
        <f t="shared" si="145"/>
        <v>0</v>
      </c>
      <c r="AQ187" s="25">
        <f t="shared" si="147"/>
        <v>0</v>
      </c>
      <c r="AR187" s="25">
        <f t="shared" si="148"/>
        <v>0</v>
      </c>
      <c r="AS187" s="25">
        <f t="shared" si="151"/>
        <v>0</v>
      </c>
      <c r="AT187" s="25">
        <f t="shared" si="152"/>
        <v>0</v>
      </c>
      <c r="AU187" s="25">
        <f t="shared" si="153"/>
        <v>0</v>
      </c>
      <c r="AV187" s="25">
        <f t="shared" si="154"/>
        <v>0</v>
      </c>
      <c r="AW187" s="25">
        <f t="shared" si="156"/>
        <v>0</v>
      </c>
      <c r="AX187" s="25">
        <f t="shared" si="158"/>
        <v>0</v>
      </c>
      <c r="AY187" s="25">
        <f t="shared" si="159"/>
        <v>0</v>
      </c>
      <c r="AZ187" s="25">
        <f t="shared" si="160"/>
        <v>0</v>
      </c>
      <c r="BA187" s="25">
        <f t="shared" si="162"/>
        <v>10.5</v>
      </c>
      <c r="BB187" s="25">
        <f t="shared" si="163"/>
        <v>10.5</v>
      </c>
      <c r="BC187" s="25" t="e">
        <f t="shared" si="164"/>
        <v>#N/A</v>
      </c>
      <c r="BD187" s="25" t="e">
        <f t="shared" si="165"/>
        <v>#N/A</v>
      </c>
      <c r="BE187" s="25" t="e">
        <f t="shared" si="166"/>
        <v>#N/A</v>
      </c>
      <c r="BF187" s="25" t="e">
        <f t="shared" si="167"/>
        <v>#N/A</v>
      </c>
      <c r="BG187" s="25" t="e">
        <f t="shared" ref="BG187:BG190" si="168">VLOOKUP($C$121,$D$3:$K$63,$A$69,0)*(B132-B131)</f>
        <v>#N/A</v>
      </c>
      <c r="BH187" s="25" t="e">
        <f>VLOOKUP($C$122,$D$3:$K$63,$A$69,0)*(B131-B130)</f>
        <v>#N/A</v>
      </c>
      <c r="BI187" s="25" t="e">
        <f>VLOOKUP($C$123,$D$3:$K$63,$A$69,0)*B130</f>
        <v>#N/A</v>
      </c>
      <c r="BJ187" s="25"/>
      <c r="BK187" s="25"/>
      <c r="BL187" s="25"/>
      <c r="BM187" s="21" t="e">
        <f t="shared" si="95"/>
        <v>#N/A</v>
      </c>
      <c r="BP187" s="18">
        <v>2057</v>
      </c>
      <c r="BQ187" s="14" t="e">
        <f t="shared" si="157"/>
        <v>#N/A</v>
      </c>
      <c r="BR187" s="14" t="e">
        <f t="shared" si="157"/>
        <v>#N/A</v>
      </c>
      <c r="BS187" s="14" t="e">
        <f t="shared" si="157"/>
        <v>#N/A</v>
      </c>
      <c r="BT187" s="14" t="e">
        <f t="shared" si="157"/>
        <v>#N/A</v>
      </c>
      <c r="BU187" s="14" t="e">
        <f t="shared" si="157"/>
        <v>#N/A</v>
      </c>
      <c r="BV187" s="14" t="e">
        <f t="shared" si="157"/>
        <v>#N/A</v>
      </c>
      <c r="BW187" s="14" t="e">
        <f t="shared" si="157"/>
        <v>#N/A</v>
      </c>
      <c r="BX187" s="14" t="e">
        <f t="shared" si="157"/>
        <v>#N/A</v>
      </c>
      <c r="BY187" s="14" t="e">
        <f t="shared" si="157"/>
        <v>#N/A</v>
      </c>
      <c r="BZ187" s="14" t="e">
        <f t="shared" si="157"/>
        <v>#N/A</v>
      </c>
      <c r="CA187" s="14" t="e">
        <f t="shared" si="157"/>
        <v>#N/A</v>
      </c>
      <c r="CB187" s="14" t="e">
        <f t="shared" si="157"/>
        <v>#N/A</v>
      </c>
      <c r="CC187" s="14" t="e">
        <f t="shared" si="157"/>
        <v>#N/A</v>
      </c>
      <c r="CD187" s="14" t="e">
        <f t="shared" si="157"/>
        <v>#N/A</v>
      </c>
      <c r="CE187" s="14" t="e">
        <f t="shared" si="157"/>
        <v>#N/A</v>
      </c>
      <c r="CF187" s="14" t="e">
        <f t="shared" si="155"/>
        <v>#N/A</v>
      </c>
      <c r="CG187" s="14" t="e">
        <f t="shared" si="155"/>
        <v>#N/A</v>
      </c>
      <c r="CH187" s="14" t="e">
        <f t="shared" si="155"/>
        <v>#N/A</v>
      </c>
      <c r="CI187" s="14" t="e">
        <f t="shared" si="155"/>
        <v>#N/A</v>
      </c>
      <c r="CJ187" s="14" t="e">
        <f t="shared" si="161"/>
        <v>#N/A</v>
      </c>
      <c r="CK187" s="14" t="e">
        <f t="shared" si="161"/>
        <v>#N/A</v>
      </c>
      <c r="CL187" s="14" t="e">
        <f t="shared" si="161"/>
        <v>#N/A</v>
      </c>
      <c r="CM187" s="14" t="e">
        <f t="shared" si="161"/>
        <v>#N/A</v>
      </c>
      <c r="CN187" s="14" t="e">
        <f t="shared" si="161"/>
        <v>#N/A</v>
      </c>
      <c r="CO187" s="14" t="e">
        <f t="shared" si="161"/>
        <v>#N/A</v>
      </c>
      <c r="CP187" s="14" t="e">
        <f t="shared" si="161"/>
        <v>#N/A</v>
      </c>
      <c r="CQ187" s="14" t="e">
        <f t="shared" si="161"/>
        <v>#N/A</v>
      </c>
      <c r="CR187" s="14" t="e">
        <f t="shared" si="161"/>
        <v>#N/A</v>
      </c>
      <c r="CS187" s="14" t="e">
        <f t="shared" si="161"/>
        <v>#N/A</v>
      </c>
      <c r="CT187" s="14" t="e">
        <f t="shared" si="161"/>
        <v>#N/A</v>
      </c>
      <c r="CU187" s="14" t="e">
        <f t="shared" si="133"/>
        <v>#N/A</v>
      </c>
      <c r="CV187" s="14" t="e">
        <f t="shared" si="133"/>
        <v>#N/A</v>
      </c>
      <c r="CW187" s="14" t="e">
        <f t="shared" si="133"/>
        <v>#N/A</v>
      </c>
      <c r="CX187" s="14" t="e">
        <f t="shared" si="149"/>
        <v>#N/A</v>
      </c>
      <c r="CY187" s="14" t="e">
        <f t="shared" si="149"/>
        <v>#N/A</v>
      </c>
      <c r="CZ187" s="14" t="e">
        <f t="shared" si="149"/>
        <v>#N/A</v>
      </c>
      <c r="DA187" s="14" t="e">
        <f t="shared" si="149"/>
        <v>#N/A</v>
      </c>
      <c r="DB187" s="14" t="e">
        <f t="shared" si="149"/>
        <v>#N/A</v>
      </c>
      <c r="DC187" s="14" t="e">
        <f t="shared" si="149"/>
        <v>#N/A</v>
      </c>
      <c r="DD187" s="14" t="e">
        <f t="shared" si="149"/>
        <v>#N/A</v>
      </c>
      <c r="DE187" s="14" t="e">
        <f t="shared" si="149"/>
        <v>#N/A</v>
      </c>
      <c r="DF187" s="14" t="e">
        <f t="shared" si="149"/>
        <v>#N/A</v>
      </c>
      <c r="DG187" s="14" t="e">
        <f t="shared" si="149"/>
        <v>#N/A</v>
      </c>
      <c r="DH187" s="14" t="e">
        <f t="shared" si="149"/>
        <v>#N/A</v>
      </c>
      <c r="DI187" s="14" t="e">
        <f t="shared" si="149"/>
        <v>#N/A</v>
      </c>
      <c r="DJ187" s="14" t="e">
        <f t="shared" si="149"/>
        <v>#N/A</v>
      </c>
      <c r="DK187" s="14" t="e">
        <f t="shared" si="149"/>
        <v>#N/A</v>
      </c>
      <c r="DL187" s="14" t="e">
        <f t="shared" si="149"/>
        <v>#N/A</v>
      </c>
      <c r="DM187" s="14" t="e">
        <f t="shared" si="137"/>
        <v>#N/A</v>
      </c>
      <c r="DN187" s="14" t="e">
        <f t="shared" si="137"/>
        <v>#N/A</v>
      </c>
      <c r="DO187" s="14" t="e">
        <f t="shared" si="137"/>
        <v>#N/A</v>
      </c>
      <c r="DP187" s="14" t="e">
        <f t="shared" si="137"/>
        <v>#N/A</v>
      </c>
      <c r="DQ187" s="14" t="e">
        <f t="shared" si="134"/>
        <v>#N/A</v>
      </c>
      <c r="DR187" s="14" t="e">
        <f t="shared" si="134"/>
        <v>#N/A</v>
      </c>
      <c r="DS187" s="14" t="e">
        <f t="shared" si="114"/>
        <v>#N/A</v>
      </c>
      <c r="DT187" s="14" t="e">
        <f t="shared" si="114"/>
        <v>#N/A</v>
      </c>
      <c r="DU187" s="14" t="e">
        <f t="shared" si="114"/>
        <v>#N/A</v>
      </c>
      <c r="DV187" s="14" t="e">
        <f t="shared" si="114"/>
        <v>#N/A</v>
      </c>
      <c r="DW187" s="14" t="e">
        <f t="shared" si="150"/>
        <v>#N/A</v>
      </c>
      <c r="DX187" s="14" t="e">
        <f t="shared" si="150"/>
        <v>#N/A</v>
      </c>
      <c r="DY187" s="14" t="e">
        <f t="shared" si="150"/>
        <v>#N/A</v>
      </c>
      <c r="DZ187" s="14" t="e">
        <f t="shared" si="146"/>
        <v>#N/A</v>
      </c>
    </row>
    <row r="188" spans="2:130">
      <c r="C188" s="18">
        <v>2058</v>
      </c>
      <c r="D188" s="25"/>
      <c r="E188" s="25"/>
      <c r="F188" s="25"/>
      <c r="G188" s="25"/>
      <c r="H188" s="25"/>
      <c r="I188" s="25"/>
      <c r="J188" s="25"/>
      <c r="K188" s="25"/>
      <c r="L188" s="25"/>
      <c r="M188" s="25"/>
      <c r="N188" s="25"/>
      <c r="O188" s="25"/>
      <c r="P188" s="25"/>
      <c r="Q188" s="25"/>
      <c r="R188" s="25"/>
      <c r="S188" s="25"/>
      <c r="T188" s="25"/>
      <c r="U188" s="25"/>
      <c r="V188" s="25"/>
      <c r="W188" s="25"/>
      <c r="X188" s="25"/>
      <c r="Y188" s="25"/>
      <c r="Z188" s="25"/>
      <c r="AA188" s="25"/>
      <c r="AB188" s="25"/>
      <c r="AC188" s="25"/>
      <c r="AD188" s="25"/>
      <c r="AE188" s="25"/>
      <c r="AF188" s="25"/>
      <c r="AG188" s="25"/>
      <c r="AH188" s="25"/>
      <c r="AI188" s="25"/>
      <c r="AJ188" s="25"/>
      <c r="AK188" s="25"/>
      <c r="AL188" s="25"/>
      <c r="AM188" s="25"/>
      <c r="AN188" s="25"/>
      <c r="AO188" s="25"/>
      <c r="AP188" s="25">
        <f t="shared" si="145"/>
        <v>0</v>
      </c>
      <c r="AQ188" s="25">
        <f t="shared" si="147"/>
        <v>0</v>
      </c>
      <c r="AR188" s="25">
        <f t="shared" si="148"/>
        <v>0</v>
      </c>
      <c r="AS188" s="25">
        <f t="shared" si="151"/>
        <v>0</v>
      </c>
      <c r="AT188" s="25">
        <f t="shared" si="152"/>
        <v>0</v>
      </c>
      <c r="AU188" s="25">
        <f t="shared" si="153"/>
        <v>0</v>
      </c>
      <c r="AV188" s="25">
        <f t="shared" si="154"/>
        <v>0</v>
      </c>
      <c r="AW188" s="25">
        <f t="shared" si="156"/>
        <v>0</v>
      </c>
      <c r="AX188" s="25">
        <f t="shared" si="158"/>
        <v>0</v>
      </c>
      <c r="AY188" s="25">
        <f t="shared" si="159"/>
        <v>0</v>
      </c>
      <c r="AZ188" s="25">
        <f t="shared" si="160"/>
        <v>0</v>
      </c>
      <c r="BA188" s="25">
        <f t="shared" si="162"/>
        <v>0</v>
      </c>
      <c r="BB188" s="25">
        <f t="shared" si="163"/>
        <v>10.5</v>
      </c>
      <c r="BC188" s="25" t="e">
        <f t="shared" si="164"/>
        <v>#N/A</v>
      </c>
      <c r="BD188" s="25" t="e">
        <f t="shared" si="165"/>
        <v>#N/A</v>
      </c>
      <c r="BE188" s="25" t="e">
        <f t="shared" si="166"/>
        <v>#N/A</v>
      </c>
      <c r="BF188" s="25" t="e">
        <f t="shared" si="167"/>
        <v>#N/A</v>
      </c>
      <c r="BG188" s="25" t="e">
        <f t="shared" si="168"/>
        <v>#N/A</v>
      </c>
      <c r="BH188" s="25" t="e">
        <f t="shared" ref="BH188:BH190" si="169">VLOOKUP($C$122,$D$3:$K$63,$A$69,0)*(B132-B131)</f>
        <v>#N/A</v>
      </c>
      <c r="BI188" s="25" t="e">
        <f>VLOOKUP($C$123,$D$3:$K$63,$A$69,0)*(B131-B130)</f>
        <v>#N/A</v>
      </c>
      <c r="BJ188" s="25" t="e">
        <f>VLOOKUP($C$124,$D$3:$K$63,$A$69,0)*B130</f>
        <v>#N/A</v>
      </c>
      <c r="BK188" s="25"/>
      <c r="BL188" s="25"/>
      <c r="BM188" s="21" t="e">
        <f t="shared" si="95"/>
        <v>#N/A</v>
      </c>
      <c r="BP188" s="18">
        <v>2058</v>
      </c>
      <c r="BQ188" s="14" t="e">
        <f t="shared" si="157"/>
        <v>#N/A</v>
      </c>
      <c r="BR188" s="14" t="e">
        <f t="shared" si="157"/>
        <v>#N/A</v>
      </c>
      <c r="BS188" s="14" t="e">
        <f t="shared" si="157"/>
        <v>#N/A</v>
      </c>
      <c r="BT188" s="14" t="e">
        <f t="shared" si="157"/>
        <v>#N/A</v>
      </c>
      <c r="BU188" s="14" t="e">
        <f t="shared" si="157"/>
        <v>#N/A</v>
      </c>
      <c r="BV188" s="14" t="e">
        <f t="shared" si="157"/>
        <v>#N/A</v>
      </c>
      <c r="BW188" s="14" t="e">
        <f t="shared" si="157"/>
        <v>#N/A</v>
      </c>
      <c r="BX188" s="14" t="e">
        <f t="shared" si="157"/>
        <v>#N/A</v>
      </c>
      <c r="BY188" s="14" t="e">
        <f t="shared" si="157"/>
        <v>#N/A</v>
      </c>
      <c r="BZ188" s="14" t="e">
        <f t="shared" si="157"/>
        <v>#N/A</v>
      </c>
      <c r="CA188" s="14" t="e">
        <f t="shared" si="157"/>
        <v>#N/A</v>
      </c>
      <c r="CB188" s="14" t="e">
        <f t="shared" si="157"/>
        <v>#N/A</v>
      </c>
      <c r="CC188" s="14" t="e">
        <f t="shared" si="157"/>
        <v>#N/A</v>
      </c>
      <c r="CD188" s="14" t="e">
        <f t="shared" si="157"/>
        <v>#N/A</v>
      </c>
      <c r="CE188" s="14" t="e">
        <f t="shared" si="157"/>
        <v>#N/A</v>
      </c>
      <c r="CF188" s="14" t="e">
        <f t="shared" si="155"/>
        <v>#N/A</v>
      </c>
      <c r="CG188" s="14" t="e">
        <f t="shared" si="155"/>
        <v>#N/A</v>
      </c>
      <c r="CH188" s="14" t="e">
        <f t="shared" si="155"/>
        <v>#N/A</v>
      </c>
      <c r="CI188" s="14" t="e">
        <f t="shared" si="155"/>
        <v>#N/A</v>
      </c>
      <c r="CJ188" s="14" t="e">
        <f t="shared" si="161"/>
        <v>#N/A</v>
      </c>
      <c r="CK188" s="14" t="e">
        <f t="shared" si="161"/>
        <v>#N/A</v>
      </c>
      <c r="CL188" s="14" t="e">
        <f t="shared" si="161"/>
        <v>#N/A</v>
      </c>
      <c r="CM188" s="14" t="e">
        <f t="shared" si="161"/>
        <v>#N/A</v>
      </c>
      <c r="CN188" s="14" t="e">
        <f t="shared" si="161"/>
        <v>#N/A</v>
      </c>
      <c r="CO188" s="14" t="e">
        <f t="shared" si="161"/>
        <v>#N/A</v>
      </c>
      <c r="CP188" s="14" t="e">
        <f t="shared" si="161"/>
        <v>#N/A</v>
      </c>
      <c r="CQ188" s="14" t="e">
        <f t="shared" si="161"/>
        <v>#N/A</v>
      </c>
      <c r="CR188" s="14" t="e">
        <f t="shared" si="161"/>
        <v>#N/A</v>
      </c>
      <c r="CS188" s="14" t="e">
        <f t="shared" si="161"/>
        <v>#N/A</v>
      </c>
      <c r="CT188" s="14" t="e">
        <f t="shared" si="161"/>
        <v>#N/A</v>
      </c>
      <c r="CU188" s="14" t="e">
        <f t="shared" si="133"/>
        <v>#N/A</v>
      </c>
      <c r="CV188" s="14" t="e">
        <f t="shared" si="133"/>
        <v>#N/A</v>
      </c>
      <c r="CW188" s="14" t="e">
        <f t="shared" si="133"/>
        <v>#N/A</v>
      </c>
      <c r="CX188" s="14" t="e">
        <f t="shared" si="149"/>
        <v>#N/A</v>
      </c>
      <c r="CY188" s="14" t="e">
        <f t="shared" si="149"/>
        <v>#N/A</v>
      </c>
      <c r="CZ188" s="14" t="e">
        <f t="shared" si="149"/>
        <v>#N/A</v>
      </c>
      <c r="DA188" s="14" t="e">
        <f t="shared" si="149"/>
        <v>#N/A</v>
      </c>
      <c r="DB188" s="14" t="e">
        <f t="shared" si="149"/>
        <v>#N/A</v>
      </c>
      <c r="DC188" s="14" t="e">
        <f t="shared" si="149"/>
        <v>#N/A</v>
      </c>
      <c r="DD188" s="14" t="e">
        <f t="shared" si="149"/>
        <v>#N/A</v>
      </c>
      <c r="DE188" s="14" t="e">
        <f t="shared" si="149"/>
        <v>#N/A</v>
      </c>
      <c r="DF188" s="14" t="e">
        <f t="shared" si="149"/>
        <v>#N/A</v>
      </c>
      <c r="DG188" s="14" t="e">
        <f t="shared" si="149"/>
        <v>#N/A</v>
      </c>
      <c r="DH188" s="14" t="e">
        <f t="shared" si="149"/>
        <v>#N/A</v>
      </c>
      <c r="DI188" s="14" t="e">
        <f t="shared" si="149"/>
        <v>#N/A</v>
      </c>
      <c r="DJ188" s="14" t="e">
        <f t="shared" si="149"/>
        <v>#N/A</v>
      </c>
      <c r="DK188" s="14" t="e">
        <f t="shared" si="149"/>
        <v>#N/A</v>
      </c>
      <c r="DL188" s="14" t="e">
        <f t="shared" si="149"/>
        <v>#N/A</v>
      </c>
      <c r="DM188" s="14" t="e">
        <f t="shared" si="137"/>
        <v>#N/A</v>
      </c>
      <c r="DN188" s="14" t="e">
        <f t="shared" si="137"/>
        <v>#N/A</v>
      </c>
      <c r="DO188" s="14" t="e">
        <f t="shared" si="137"/>
        <v>#N/A</v>
      </c>
      <c r="DP188" s="14" t="e">
        <f t="shared" si="137"/>
        <v>#N/A</v>
      </c>
      <c r="DQ188" s="14" t="e">
        <f t="shared" si="134"/>
        <v>#N/A</v>
      </c>
      <c r="DR188" s="14" t="e">
        <f t="shared" si="134"/>
        <v>#N/A</v>
      </c>
      <c r="DS188" s="14" t="e">
        <f t="shared" si="114"/>
        <v>#N/A</v>
      </c>
      <c r="DT188" s="14" t="e">
        <f t="shared" si="114"/>
        <v>#N/A</v>
      </c>
      <c r="DU188" s="14" t="e">
        <f t="shared" si="114"/>
        <v>#N/A</v>
      </c>
      <c r="DV188" s="14" t="e">
        <f t="shared" si="114"/>
        <v>#N/A</v>
      </c>
      <c r="DW188" s="14" t="e">
        <f t="shared" si="150"/>
        <v>#N/A</v>
      </c>
      <c r="DX188" s="14" t="e">
        <f t="shared" si="150"/>
        <v>#N/A</v>
      </c>
      <c r="DY188" s="14" t="e">
        <f t="shared" si="150"/>
        <v>#N/A</v>
      </c>
      <c r="DZ188" s="14" t="e">
        <f t="shared" si="146"/>
        <v>#N/A</v>
      </c>
    </row>
    <row r="189" spans="2:130">
      <c r="C189" s="18">
        <v>2059</v>
      </c>
      <c r="D189" s="25"/>
      <c r="E189" s="25"/>
      <c r="F189" s="25"/>
      <c r="G189" s="25"/>
      <c r="H189" s="25"/>
      <c r="I189" s="25"/>
      <c r="J189" s="25"/>
      <c r="K189" s="25"/>
      <c r="L189" s="25"/>
      <c r="M189" s="25"/>
      <c r="N189" s="25"/>
      <c r="O189" s="25"/>
      <c r="P189" s="25"/>
      <c r="Q189" s="25"/>
      <c r="R189" s="25"/>
      <c r="S189" s="25"/>
      <c r="T189" s="25"/>
      <c r="U189" s="25"/>
      <c r="V189" s="25"/>
      <c r="W189" s="25"/>
      <c r="X189" s="25"/>
      <c r="Y189" s="25"/>
      <c r="Z189" s="25"/>
      <c r="AA189" s="25"/>
      <c r="AB189" s="25"/>
      <c r="AC189" s="25"/>
      <c r="AD189" s="25"/>
      <c r="AE189" s="25"/>
      <c r="AF189" s="25"/>
      <c r="AG189" s="25"/>
      <c r="AH189" s="25"/>
      <c r="AI189" s="25"/>
      <c r="AJ189" s="25"/>
      <c r="AK189" s="25"/>
      <c r="AL189" s="25"/>
      <c r="AM189" s="25"/>
      <c r="AN189" s="25"/>
      <c r="AO189" s="25"/>
      <c r="AP189" s="25"/>
      <c r="AQ189" s="25">
        <f t="shared" si="147"/>
        <v>0</v>
      </c>
      <c r="AR189" s="25">
        <f t="shared" si="148"/>
        <v>0</v>
      </c>
      <c r="AS189" s="25">
        <f t="shared" si="151"/>
        <v>0</v>
      </c>
      <c r="AT189" s="25">
        <f t="shared" si="152"/>
        <v>0</v>
      </c>
      <c r="AU189" s="25">
        <f t="shared" si="153"/>
        <v>0</v>
      </c>
      <c r="AV189" s="25">
        <f t="shared" si="154"/>
        <v>0</v>
      </c>
      <c r="AW189" s="25">
        <f t="shared" si="156"/>
        <v>0</v>
      </c>
      <c r="AX189" s="25">
        <f t="shared" si="158"/>
        <v>0</v>
      </c>
      <c r="AY189" s="25">
        <f t="shared" si="159"/>
        <v>0</v>
      </c>
      <c r="AZ189" s="25">
        <f t="shared" si="160"/>
        <v>0</v>
      </c>
      <c r="BA189" s="25">
        <f t="shared" si="162"/>
        <v>0</v>
      </c>
      <c r="BB189" s="25">
        <f t="shared" si="163"/>
        <v>0</v>
      </c>
      <c r="BC189" s="25" t="e">
        <f t="shared" si="164"/>
        <v>#N/A</v>
      </c>
      <c r="BD189" s="25" t="e">
        <f t="shared" si="165"/>
        <v>#N/A</v>
      </c>
      <c r="BE189" s="25" t="e">
        <f t="shared" si="166"/>
        <v>#N/A</v>
      </c>
      <c r="BF189" s="25" t="e">
        <f t="shared" si="167"/>
        <v>#N/A</v>
      </c>
      <c r="BG189" s="25" t="e">
        <f t="shared" si="168"/>
        <v>#N/A</v>
      </c>
      <c r="BH189" s="25" t="e">
        <f t="shared" si="169"/>
        <v>#N/A</v>
      </c>
      <c r="BI189" s="25" t="e">
        <f t="shared" ref="BI189:BI190" si="170">VLOOKUP($C$123,$D$3:$K$63,$A$69,0)*(B132-B131)</f>
        <v>#N/A</v>
      </c>
      <c r="BJ189" s="25" t="e">
        <f>VLOOKUP($C$124,$D$3:$K$63,$A$69,0)*(B131-B130)</f>
        <v>#N/A</v>
      </c>
      <c r="BK189" s="25" t="e">
        <f>VLOOKUP($C$125,$D$3:$K$63,$A$69,0)*B130</f>
        <v>#N/A</v>
      </c>
      <c r="BL189" s="25"/>
      <c r="BM189" s="21" t="e">
        <f t="shared" si="95"/>
        <v>#N/A</v>
      </c>
      <c r="BP189" s="18">
        <v>2059</v>
      </c>
      <c r="BQ189" s="14" t="e">
        <f t="shared" si="157"/>
        <v>#N/A</v>
      </c>
      <c r="BR189" s="14" t="e">
        <f t="shared" si="157"/>
        <v>#N/A</v>
      </c>
      <c r="BS189" s="14" t="e">
        <f t="shared" si="157"/>
        <v>#N/A</v>
      </c>
      <c r="BT189" s="14" t="e">
        <f t="shared" si="157"/>
        <v>#N/A</v>
      </c>
      <c r="BU189" s="14" t="e">
        <f t="shared" si="157"/>
        <v>#N/A</v>
      </c>
      <c r="BV189" s="14" t="e">
        <f t="shared" si="157"/>
        <v>#N/A</v>
      </c>
      <c r="BW189" s="14" t="e">
        <f t="shared" si="157"/>
        <v>#N/A</v>
      </c>
      <c r="BX189" s="14" t="e">
        <f t="shared" si="157"/>
        <v>#N/A</v>
      </c>
      <c r="BY189" s="14" t="e">
        <f t="shared" si="157"/>
        <v>#N/A</v>
      </c>
      <c r="BZ189" s="14" t="e">
        <f t="shared" si="157"/>
        <v>#N/A</v>
      </c>
      <c r="CA189" s="14" t="e">
        <f t="shared" si="157"/>
        <v>#N/A</v>
      </c>
      <c r="CB189" s="14" t="e">
        <f t="shared" si="157"/>
        <v>#N/A</v>
      </c>
      <c r="CC189" s="14" t="e">
        <f t="shared" si="157"/>
        <v>#N/A</v>
      </c>
      <c r="CD189" s="14" t="e">
        <f t="shared" si="157"/>
        <v>#N/A</v>
      </c>
      <c r="CE189" s="14" t="e">
        <f t="shared" si="157"/>
        <v>#N/A</v>
      </c>
      <c r="CF189" s="14" t="e">
        <f t="shared" si="155"/>
        <v>#N/A</v>
      </c>
      <c r="CG189" s="14" t="e">
        <f t="shared" si="155"/>
        <v>#N/A</v>
      </c>
      <c r="CH189" s="14" t="e">
        <f t="shared" si="155"/>
        <v>#N/A</v>
      </c>
      <c r="CI189" s="14" t="e">
        <f t="shared" si="155"/>
        <v>#N/A</v>
      </c>
      <c r="CJ189" s="14" t="e">
        <f t="shared" si="161"/>
        <v>#N/A</v>
      </c>
      <c r="CK189" s="14" t="e">
        <f t="shared" si="161"/>
        <v>#N/A</v>
      </c>
      <c r="CL189" s="14" t="e">
        <f t="shared" si="161"/>
        <v>#N/A</v>
      </c>
      <c r="CM189" s="14" t="e">
        <f t="shared" si="161"/>
        <v>#N/A</v>
      </c>
      <c r="CN189" s="14" t="e">
        <f t="shared" si="161"/>
        <v>#N/A</v>
      </c>
      <c r="CO189" s="14" t="e">
        <f t="shared" si="161"/>
        <v>#N/A</v>
      </c>
      <c r="CP189" s="14" t="e">
        <f t="shared" si="161"/>
        <v>#N/A</v>
      </c>
      <c r="CQ189" s="14" t="e">
        <f t="shared" si="161"/>
        <v>#N/A</v>
      </c>
      <c r="CR189" s="14" t="e">
        <f t="shared" si="161"/>
        <v>#N/A</v>
      </c>
      <c r="CS189" s="14" t="e">
        <f t="shared" si="161"/>
        <v>#N/A</v>
      </c>
      <c r="CT189" s="14" t="e">
        <f t="shared" si="161"/>
        <v>#N/A</v>
      </c>
      <c r="CU189" s="14" t="e">
        <f t="shared" si="133"/>
        <v>#N/A</v>
      </c>
      <c r="CV189" s="14" t="e">
        <f t="shared" si="133"/>
        <v>#N/A</v>
      </c>
      <c r="CW189" s="14" t="e">
        <f t="shared" si="133"/>
        <v>#N/A</v>
      </c>
      <c r="CX189" s="14" t="e">
        <f t="shared" si="133"/>
        <v>#N/A</v>
      </c>
      <c r="CY189" s="14" t="e">
        <f t="shared" si="133"/>
        <v>#N/A</v>
      </c>
      <c r="CZ189" s="14" t="e">
        <f t="shared" si="133"/>
        <v>#N/A</v>
      </c>
      <c r="DA189" s="14" t="e">
        <f t="shared" si="133"/>
        <v>#N/A</v>
      </c>
      <c r="DB189" s="14" t="e">
        <f t="shared" si="133"/>
        <v>#N/A</v>
      </c>
      <c r="DC189" s="14" t="e">
        <f t="shared" si="133"/>
        <v>#N/A</v>
      </c>
      <c r="DD189" s="14" t="e">
        <f t="shared" si="133"/>
        <v>#N/A</v>
      </c>
      <c r="DE189" s="14" t="e">
        <f t="shared" si="133"/>
        <v>#N/A</v>
      </c>
      <c r="DF189" s="14" t="e">
        <f t="shared" si="133"/>
        <v>#N/A</v>
      </c>
      <c r="DG189" s="14" t="e">
        <f t="shared" si="133"/>
        <v>#N/A</v>
      </c>
      <c r="DH189" s="14" t="e">
        <f t="shared" si="133"/>
        <v>#N/A</v>
      </c>
      <c r="DI189" s="14" t="e">
        <f t="shared" si="133"/>
        <v>#N/A</v>
      </c>
      <c r="DJ189" s="14" t="e">
        <f t="shared" si="133"/>
        <v>#N/A</v>
      </c>
      <c r="DK189" s="14" t="e">
        <f t="shared" ref="DK189:DL190" si="171">AX189/$BM189</f>
        <v>#N/A</v>
      </c>
      <c r="DL189" s="14" t="e">
        <f t="shared" si="171"/>
        <v>#N/A</v>
      </c>
      <c r="DM189" s="14" t="e">
        <f t="shared" si="137"/>
        <v>#N/A</v>
      </c>
      <c r="DN189" s="14" t="e">
        <f t="shared" si="137"/>
        <v>#N/A</v>
      </c>
      <c r="DO189" s="14" t="e">
        <f t="shared" si="137"/>
        <v>#N/A</v>
      </c>
      <c r="DP189" s="14" t="e">
        <f t="shared" si="137"/>
        <v>#N/A</v>
      </c>
      <c r="DQ189" s="14" t="e">
        <f t="shared" si="134"/>
        <v>#N/A</v>
      </c>
      <c r="DR189" s="14" t="e">
        <f t="shared" si="134"/>
        <v>#N/A</v>
      </c>
      <c r="DS189" s="14" t="e">
        <f t="shared" si="114"/>
        <v>#N/A</v>
      </c>
      <c r="DT189" s="14" t="e">
        <f t="shared" si="114"/>
        <v>#N/A</v>
      </c>
      <c r="DU189" s="14" t="e">
        <f t="shared" si="114"/>
        <v>#N/A</v>
      </c>
      <c r="DV189" s="14" t="e">
        <f t="shared" si="114"/>
        <v>#N/A</v>
      </c>
      <c r="DW189" s="14" t="e">
        <f t="shared" si="150"/>
        <v>#N/A</v>
      </c>
      <c r="DX189" s="14" t="e">
        <f t="shared" si="150"/>
        <v>#N/A</v>
      </c>
      <c r="DY189" s="14" t="e">
        <f t="shared" si="150"/>
        <v>#N/A</v>
      </c>
      <c r="DZ189" s="14" t="e">
        <f t="shared" si="146"/>
        <v>#N/A</v>
      </c>
    </row>
    <row r="190" spans="2:130">
      <c r="C190" s="18">
        <v>2060</v>
      </c>
      <c r="D190" s="25"/>
      <c r="E190" s="25"/>
      <c r="F190" s="25"/>
      <c r="G190" s="25"/>
      <c r="H190" s="25"/>
      <c r="I190" s="25"/>
      <c r="J190" s="25"/>
      <c r="K190" s="25"/>
      <c r="L190" s="25"/>
      <c r="M190" s="25"/>
      <c r="N190" s="25"/>
      <c r="O190" s="25"/>
      <c r="P190" s="25"/>
      <c r="Q190" s="25"/>
      <c r="R190" s="25"/>
      <c r="S190" s="25"/>
      <c r="T190" s="25"/>
      <c r="U190" s="25"/>
      <c r="V190" s="25"/>
      <c r="W190" s="25"/>
      <c r="X190" s="25"/>
      <c r="Y190" s="25"/>
      <c r="Z190" s="25"/>
      <c r="AA190" s="25"/>
      <c r="AB190" s="25"/>
      <c r="AC190" s="25"/>
      <c r="AD190" s="25"/>
      <c r="AE190" s="25"/>
      <c r="AF190" s="25"/>
      <c r="AG190" s="25"/>
      <c r="AH190" s="25"/>
      <c r="AI190" s="25"/>
      <c r="AJ190" s="25"/>
      <c r="AK190" s="25"/>
      <c r="AL190" s="25"/>
      <c r="AM190" s="25"/>
      <c r="AN190" s="25"/>
      <c r="AO190" s="25"/>
      <c r="AP190" s="25"/>
      <c r="AQ190" s="25"/>
      <c r="AR190" s="25">
        <f t="shared" si="148"/>
        <v>0</v>
      </c>
      <c r="AS190" s="25">
        <f t="shared" si="151"/>
        <v>0</v>
      </c>
      <c r="AT190" s="25">
        <f t="shared" si="152"/>
        <v>0</v>
      </c>
      <c r="AU190" s="25">
        <f t="shared" si="153"/>
        <v>0</v>
      </c>
      <c r="AV190" s="25">
        <f t="shared" si="154"/>
        <v>0</v>
      </c>
      <c r="AW190" s="25">
        <f t="shared" si="156"/>
        <v>0</v>
      </c>
      <c r="AX190" s="25">
        <f t="shared" si="158"/>
        <v>0</v>
      </c>
      <c r="AY190" s="25">
        <f t="shared" si="159"/>
        <v>0</v>
      </c>
      <c r="AZ190" s="25">
        <f t="shared" si="160"/>
        <v>0</v>
      </c>
      <c r="BA190" s="25">
        <f t="shared" si="162"/>
        <v>0</v>
      </c>
      <c r="BB190" s="25">
        <f t="shared" si="163"/>
        <v>0</v>
      </c>
      <c r="BC190" s="25" t="e">
        <f t="shared" si="164"/>
        <v>#N/A</v>
      </c>
      <c r="BD190" s="25" t="e">
        <f t="shared" si="165"/>
        <v>#N/A</v>
      </c>
      <c r="BE190" s="25" t="e">
        <f t="shared" si="166"/>
        <v>#N/A</v>
      </c>
      <c r="BF190" s="25" t="e">
        <f t="shared" si="167"/>
        <v>#N/A</v>
      </c>
      <c r="BG190" s="25" t="e">
        <f t="shared" si="168"/>
        <v>#N/A</v>
      </c>
      <c r="BH190" s="25" t="e">
        <f t="shared" si="169"/>
        <v>#N/A</v>
      </c>
      <c r="BI190" s="25" t="e">
        <f t="shared" si="170"/>
        <v>#N/A</v>
      </c>
      <c r="BJ190" s="25" t="e">
        <f>VLOOKUP($C$124,$D$3:$K$63,$A$69,0)*(B132-B131)</f>
        <v>#N/A</v>
      </c>
      <c r="BK190" s="25" t="e">
        <f>VLOOKUP($C$125,$D$3:$K$63,$A$69,0)*(B131-B130)</f>
        <v>#N/A</v>
      </c>
      <c r="BL190" s="25" t="e">
        <f>VLOOKUP($C$126,$D$3:$K$63,$A$69,0)*B130</f>
        <v>#N/A</v>
      </c>
      <c r="BM190" s="21" t="e">
        <f t="shared" si="95"/>
        <v>#N/A</v>
      </c>
      <c r="BP190" s="18">
        <v>2060</v>
      </c>
      <c r="BQ190" s="14" t="e">
        <f t="shared" si="157"/>
        <v>#N/A</v>
      </c>
      <c r="BR190" s="14" t="e">
        <f t="shared" si="157"/>
        <v>#N/A</v>
      </c>
      <c r="BS190" s="14" t="e">
        <f t="shared" si="157"/>
        <v>#N/A</v>
      </c>
      <c r="BT190" s="14" t="e">
        <f t="shared" si="157"/>
        <v>#N/A</v>
      </c>
      <c r="BU190" s="14" t="e">
        <f t="shared" si="157"/>
        <v>#N/A</v>
      </c>
      <c r="BV190" s="14" t="e">
        <f t="shared" si="157"/>
        <v>#N/A</v>
      </c>
      <c r="BW190" s="14" t="e">
        <f t="shared" si="157"/>
        <v>#N/A</v>
      </c>
      <c r="BX190" s="14" t="e">
        <f t="shared" si="157"/>
        <v>#N/A</v>
      </c>
      <c r="BY190" s="14" t="e">
        <f t="shared" si="157"/>
        <v>#N/A</v>
      </c>
      <c r="BZ190" s="14" t="e">
        <f t="shared" si="157"/>
        <v>#N/A</v>
      </c>
      <c r="CA190" s="14" t="e">
        <f t="shared" si="157"/>
        <v>#N/A</v>
      </c>
      <c r="CB190" s="14" t="e">
        <f t="shared" si="157"/>
        <v>#N/A</v>
      </c>
      <c r="CC190" s="14" t="e">
        <f t="shared" si="157"/>
        <v>#N/A</v>
      </c>
      <c r="CD190" s="14" t="e">
        <f t="shared" si="157"/>
        <v>#N/A</v>
      </c>
      <c r="CE190" s="14" t="e">
        <f t="shared" si="157"/>
        <v>#N/A</v>
      </c>
      <c r="CF190" s="14" t="e">
        <f t="shared" si="155"/>
        <v>#N/A</v>
      </c>
      <c r="CG190" s="14" t="e">
        <f t="shared" si="155"/>
        <v>#N/A</v>
      </c>
      <c r="CH190" s="14" t="e">
        <f t="shared" si="155"/>
        <v>#N/A</v>
      </c>
      <c r="CI190" s="14" t="e">
        <f t="shared" si="155"/>
        <v>#N/A</v>
      </c>
      <c r="CJ190" s="14" t="e">
        <f t="shared" si="161"/>
        <v>#N/A</v>
      </c>
      <c r="CK190" s="14" t="e">
        <f t="shared" si="161"/>
        <v>#N/A</v>
      </c>
      <c r="CL190" s="14" t="e">
        <f t="shared" si="161"/>
        <v>#N/A</v>
      </c>
      <c r="CM190" s="14" t="e">
        <f t="shared" si="161"/>
        <v>#N/A</v>
      </c>
      <c r="CN190" s="14" t="e">
        <f t="shared" si="161"/>
        <v>#N/A</v>
      </c>
      <c r="CO190" s="14" t="e">
        <f t="shared" si="161"/>
        <v>#N/A</v>
      </c>
      <c r="CP190" s="14" t="e">
        <f t="shared" si="161"/>
        <v>#N/A</v>
      </c>
      <c r="CQ190" s="14" t="e">
        <f t="shared" si="161"/>
        <v>#N/A</v>
      </c>
      <c r="CR190" s="14" t="e">
        <f t="shared" si="161"/>
        <v>#N/A</v>
      </c>
      <c r="CS190" s="14" t="e">
        <f t="shared" si="161"/>
        <v>#N/A</v>
      </c>
      <c r="CT190" s="14" t="e">
        <f t="shared" si="161"/>
        <v>#N/A</v>
      </c>
      <c r="CU190" s="14" t="e">
        <f t="shared" si="133"/>
        <v>#N/A</v>
      </c>
      <c r="CV190" s="14" t="e">
        <f t="shared" si="133"/>
        <v>#N/A</v>
      </c>
      <c r="CW190" s="14" t="e">
        <f t="shared" si="133"/>
        <v>#N/A</v>
      </c>
      <c r="CX190" s="14" t="e">
        <f t="shared" si="133"/>
        <v>#N/A</v>
      </c>
      <c r="CY190" s="14" t="e">
        <f t="shared" si="133"/>
        <v>#N/A</v>
      </c>
      <c r="CZ190" s="14" t="e">
        <f t="shared" si="133"/>
        <v>#N/A</v>
      </c>
      <c r="DA190" s="14" t="e">
        <f t="shared" si="133"/>
        <v>#N/A</v>
      </c>
      <c r="DB190" s="14" t="e">
        <f t="shared" si="133"/>
        <v>#N/A</v>
      </c>
      <c r="DC190" s="14" t="e">
        <f t="shared" si="133"/>
        <v>#N/A</v>
      </c>
      <c r="DD190" s="14" t="e">
        <f t="shared" si="133"/>
        <v>#N/A</v>
      </c>
      <c r="DE190" s="14" t="e">
        <f t="shared" si="133"/>
        <v>#N/A</v>
      </c>
      <c r="DF190" s="14" t="e">
        <f t="shared" si="133"/>
        <v>#N/A</v>
      </c>
      <c r="DG190" s="14" t="e">
        <f t="shared" si="133"/>
        <v>#N/A</v>
      </c>
      <c r="DH190" s="14" t="e">
        <f t="shared" si="133"/>
        <v>#N/A</v>
      </c>
      <c r="DI190" s="14" t="e">
        <f t="shared" si="133"/>
        <v>#N/A</v>
      </c>
      <c r="DJ190" s="14" t="e">
        <f t="shared" si="133"/>
        <v>#N/A</v>
      </c>
      <c r="DK190" s="14" t="e">
        <f t="shared" si="171"/>
        <v>#N/A</v>
      </c>
      <c r="DL190" s="14" t="e">
        <f t="shared" si="171"/>
        <v>#N/A</v>
      </c>
      <c r="DM190" s="14" t="e">
        <f t="shared" si="137"/>
        <v>#N/A</v>
      </c>
      <c r="DN190" s="14" t="e">
        <f t="shared" si="137"/>
        <v>#N/A</v>
      </c>
      <c r="DO190" s="14" t="e">
        <f t="shared" si="137"/>
        <v>#N/A</v>
      </c>
      <c r="DP190" s="14" t="e">
        <f t="shared" si="137"/>
        <v>#N/A</v>
      </c>
      <c r="DQ190" s="14" t="e">
        <f t="shared" si="134"/>
        <v>#N/A</v>
      </c>
      <c r="DR190" s="14" t="e">
        <f t="shared" si="134"/>
        <v>#N/A</v>
      </c>
      <c r="DS190" s="14" t="e">
        <f t="shared" si="114"/>
        <v>#N/A</v>
      </c>
      <c r="DT190" s="14" t="e">
        <f t="shared" si="114"/>
        <v>#N/A</v>
      </c>
      <c r="DU190" s="14" t="e">
        <f t="shared" si="114"/>
        <v>#N/A</v>
      </c>
      <c r="DV190" s="14" t="e">
        <f t="shared" si="114"/>
        <v>#N/A</v>
      </c>
      <c r="DW190" s="14" t="e">
        <f t="shared" si="150"/>
        <v>#N/A</v>
      </c>
      <c r="DX190" s="14" t="e">
        <f t="shared" si="150"/>
        <v>#N/A</v>
      </c>
      <c r="DY190" s="14" t="e">
        <f t="shared" si="150"/>
        <v>#N/A</v>
      </c>
      <c r="DZ190" s="14" t="e">
        <f t="shared" si="146"/>
        <v>#N/A</v>
      </c>
    </row>
    <row r="192" spans="2:130">
      <c r="B192" s="19" t="s">
        <v>15</v>
      </c>
      <c r="C192" s="18" t="s">
        <v>47</v>
      </c>
      <c r="N192" s="18"/>
      <c r="U192" s="21"/>
      <c r="W192" s="18"/>
      <c r="AD192" s="21"/>
      <c r="AF192" s="18"/>
      <c r="AM192" s="21"/>
      <c r="AO192" s="18"/>
      <c r="AV192" s="21"/>
      <c r="BN192" s="113" t="s">
        <v>48</v>
      </c>
      <c r="BO192" s="113"/>
    </row>
    <row r="193" spans="1:130">
      <c r="A193" s="22" t="s">
        <v>34</v>
      </c>
      <c r="B193" s="22" t="s">
        <v>43</v>
      </c>
      <c r="C193" s="22" t="s">
        <v>41</v>
      </c>
      <c r="D193" s="22">
        <v>2000</v>
      </c>
      <c r="E193" s="22">
        <v>2001</v>
      </c>
      <c r="F193" s="22">
        <v>2002</v>
      </c>
      <c r="G193" s="22">
        <v>2003</v>
      </c>
      <c r="H193" s="22">
        <v>2004</v>
      </c>
      <c r="I193" s="22">
        <v>2005</v>
      </c>
      <c r="J193" s="22">
        <v>2006</v>
      </c>
      <c r="K193" s="22">
        <v>2007</v>
      </c>
      <c r="L193" s="22">
        <v>2008</v>
      </c>
      <c r="M193" s="22">
        <v>2009</v>
      </c>
      <c r="N193" s="22">
        <v>2010</v>
      </c>
      <c r="O193" s="22">
        <v>2011</v>
      </c>
      <c r="P193" s="22">
        <v>2012</v>
      </c>
      <c r="Q193" s="22">
        <v>2013</v>
      </c>
      <c r="R193" s="22">
        <v>2014</v>
      </c>
      <c r="S193" s="22">
        <v>2015</v>
      </c>
      <c r="T193" s="22">
        <v>2016</v>
      </c>
      <c r="U193" s="22">
        <v>2017</v>
      </c>
      <c r="V193" s="22">
        <v>2018</v>
      </c>
      <c r="W193" s="22">
        <v>2019</v>
      </c>
      <c r="X193" s="22">
        <v>2020</v>
      </c>
      <c r="Y193" s="22">
        <v>2021</v>
      </c>
      <c r="Z193" s="22">
        <v>2022</v>
      </c>
      <c r="AA193" s="22">
        <v>2023</v>
      </c>
      <c r="AB193" s="22">
        <v>2024</v>
      </c>
      <c r="AC193" s="22">
        <v>2025</v>
      </c>
      <c r="AD193" s="22">
        <v>2026</v>
      </c>
      <c r="AE193" s="22">
        <v>2027</v>
      </c>
      <c r="AF193" s="22">
        <v>2028</v>
      </c>
      <c r="AG193" s="22">
        <v>2029</v>
      </c>
      <c r="AH193" s="22">
        <v>2030</v>
      </c>
      <c r="AI193" s="22">
        <v>2031</v>
      </c>
      <c r="AJ193" s="22">
        <v>2032</v>
      </c>
      <c r="AK193" s="22">
        <v>2033</v>
      </c>
      <c r="AL193" s="22">
        <v>2034</v>
      </c>
      <c r="AM193" s="22">
        <v>2035</v>
      </c>
      <c r="AN193" s="22">
        <v>2036</v>
      </c>
      <c r="AO193" s="22">
        <v>2037</v>
      </c>
      <c r="AP193" s="22">
        <v>2038</v>
      </c>
      <c r="AQ193" s="22">
        <v>2039</v>
      </c>
      <c r="AR193" s="22">
        <v>2040</v>
      </c>
      <c r="AS193" s="22">
        <v>2041</v>
      </c>
      <c r="AT193" s="22">
        <v>2042</v>
      </c>
      <c r="AU193" s="22">
        <v>2043</v>
      </c>
      <c r="AV193" s="22">
        <v>2044</v>
      </c>
      <c r="AW193" s="22">
        <v>2045</v>
      </c>
      <c r="AX193" s="22">
        <v>2046</v>
      </c>
      <c r="AY193" s="22">
        <v>2047</v>
      </c>
      <c r="AZ193" s="22">
        <v>2048</v>
      </c>
      <c r="BA193" s="22">
        <v>2049</v>
      </c>
      <c r="BB193" s="22">
        <v>2050</v>
      </c>
      <c r="BC193" s="22">
        <v>2051</v>
      </c>
      <c r="BD193" s="22">
        <v>2052</v>
      </c>
      <c r="BE193" s="22">
        <v>2053</v>
      </c>
      <c r="BF193" s="22">
        <v>2054</v>
      </c>
      <c r="BG193" s="22">
        <v>2055</v>
      </c>
      <c r="BH193" s="22">
        <v>2056</v>
      </c>
      <c r="BI193" s="22">
        <v>2057</v>
      </c>
      <c r="BJ193" s="22">
        <v>2058</v>
      </c>
      <c r="BK193" s="22">
        <v>2059</v>
      </c>
      <c r="BL193" s="22">
        <v>2060</v>
      </c>
      <c r="BM193" s="22" t="s">
        <v>46</v>
      </c>
      <c r="BN193" s="22"/>
      <c r="BO193" s="22"/>
      <c r="BP193" s="22" t="s">
        <v>41</v>
      </c>
      <c r="BQ193" s="22">
        <v>2000</v>
      </c>
      <c r="BR193" s="22">
        <v>2001</v>
      </c>
      <c r="BS193" s="22">
        <v>2002</v>
      </c>
      <c r="BT193" s="22">
        <v>2003</v>
      </c>
      <c r="BU193" s="22">
        <v>2004</v>
      </c>
      <c r="BV193" s="22">
        <v>2005</v>
      </c>
      <c r="BW193" s="22">
        <v>2006</v>
      </c>
      <c r="BX193" s="22">
        <v>2007</v>
      </c>
      <c r="BY193" s="22">
        <v>2008</v>
      </c>
      <c r="BZ193" s="22">
        <v>2009</v>
      </c>
      <c r="CA193" s="22">
        <v>2010</v>
      </c>
      <c r="CB193" s="22">
        <v>2011</v>
      </c>
      <c r="CC193" s="22">
        <v>2012</v>
      </c>
      <c r="CD193" s="22">
        <v>2013</v>
      </c>
      <c r="CE193" s="22">
        <v>2014</v>
      </c>
      <c r="CF193" s="22">
        <v>2015</v>
      </c>
      <c r="CG193" s="22">
        <v>2016</v>
      </c>
      <c r="CH193" s="22">
        <v>2017</v>
      </c>
      <c r="CI193" s="22">
        <v>2018</v>
      </c>
      <c r="CJ193" s="22">
        <v>2019</v>
      </c>
      <c r="CK193" s="22">
        <v>2020</v>
      </c>
      <c r="CL193" s="22">
        <v>2021</v>
      </c>
      <c r="CM193" s="22">
        <v>2022</v>
      </c>
      <c r="CN193" s="22">
        <v>2023</v>
      </c>
      <c r="CO193" s="22">
        <v>2024</v>
      </c>
      <c r="CP193" s="22">
        <v>2025</v>
      </c>
      <c r="CQ193" s="22">
        <v>2026</v>
      </c>
      <c r="CR193" s="22">
        <v>2027</v>
      </c>
      <c r="CS193" s="22">
        <v>2028</v>
      </c>
      <c r="CT193" s="22">
        <v>2029</v>
      </c>
      <c r="CU193" s="22">
        <v>2030</v>
      </c>
      <c r="CV193" s="22">
        <v>2031</v>
      </c>
      <c r="CW193" s="22">
        <v>2032</v>
      </c>
      <c r="CX193" s="22">
        <v>2033</v>
      </c>
      <c r="CY193" s="22">
        <v>2034</v>
      </c>
      <c r="CZ193" s="22">
        <v>2035</v>
      </c>
      <c r="DA193" s="22">
        <v>2036</v>
      </c>
      <c r="DB193" s="22">
        <v>2037</v>
      </c>
      <c r="DC193" s="22">
        <v>2038</v>
      </c>
      <c r="DD193" s="22">
        <v>2039</v>
      </c>
      <c r="DE193" s="22">
        <v>2040</v>
      </c>
      <c r="DF193" s="22">
        <v>2041</v>
      </c>
      <c r="DG193" s="22">
        <v>2042</v>
      </c>
      <c r="DH193" s="22">
        <v>2043</v>
      </c>
      <c r="DI193" s="22">
        <v>2044</v>
      </c>
      <c r="DJ193" s="22">
        <v>2045</v>
      </c>
      <c r="DK193" s="22">
        <v>2046</v>
      </c>
      <c r="DL193" s="22">
        <v>2047</v>
      </c>
      <c r="DM193" s="22">
        <v>2048</v>
      </c>
      <c r="DN193" s="22">
        <v>2049</v>
      </c>
      <c r="DO193" s="22">
        <v>2050</v>
      </c>
      <c r="DP193" s="22">
        <v>2051</v>
      </c>
      <c r="DQ193" s="22">
        <v>2052</v>
      </c>
      <c r="DR193" s="22">
        <v>2053</v>
      </c>
      <c r="DS193" s="22">
        <v>2054</v>
      </c>
      <c r="DT193" s="22">
        <v>2055</v>
      </c>
      <c r="DU193" s="22">
        <v>2056</v>
      </c>
      <c r="DV193" s="22">
        <v>2057</v>
      </c>
      <c r="DW193" s="22">
        <v>2058</v>
      </c>
      <c r="DX193" s="22">
        <v>2059</v>
      </c>
      <c r="DY193" s="22">
        <v>2060</v>
      </c>
      <c r="DZ193" s="22" t="s">
        <v>49</v>
      </c>
    </row>
    <row r="194" spans="1:130">
      <c r="A194" s="18">
        <v>0</v>
      </c>
      <c r="B194" s="15">
        <f>B130</f>
        <v>0</v>
      </c>
      <c r="C194" s="18">
        <v>2000</v>
      </c>
      <c r="D194" s="25">
        <f>VLOOKUP($C$66,$D$3:$K$63,$A$70,0)*B194</f>
        <v>0</v>
      </c>
      <c r="E194" s="25"/>
      <c r="F194" s="25"/>
      <c r="G194" s="25"/>
      <c r="H194" s="25"/>
      <c r="I194" s="25"/>
      <c r="J194" s="25"/>
      <c r="K194" s="25"/>
      <c r="L194" s="25"/>
      <c r="M194" s="25"/>
      <c r="N194" s="25"/>
      <c r="O194" s="25"/>
      <c r="P194" s="25"/>
      <c r="Q194" s="25"/>
      <c r="R194" s="25"/>
      <c r="S194" s="25"/>
      <c r="T194" s="25"/>
      <c r="U194" s="25"/>
      <c r="V194" s="25"/>
      <c r="W194" s="25"/>
      <c r="X194" s="25"/>
      <c r="Y194" s="25"/>
      <c r="Z194" s="25"/>
      <c r="AA194" s="25"/>
      <c r="AB194" s="25"/>
      <c r="AC194" s="25"/>
      <c r="AD194" s="25"/>
      <c r="AE194" s="25"/>
      <c r="AF194" s="25"/>
      <c r="AG194" s="25"/>
      <c r="AH194" s="25"/>
      <c r="AI194" s="25"/>
      <c r="AJ194" s="25"/>
      <c r="AK194" s="25"/>
      <c r="AL194" s="25"/>
      <c r="AM194" s="25"/>
      <c r="AN194" s="25"/>
      <c r="AO194" s="25"/>
      <c r="AP194" s="25"/>
      <c r="AQ194" s="25"/>
      <c r="AR194" s="25"/>
      <c r="AS194" s="25"/>
      <c r="AT194" s="25"/>
      <c r="AU194" s="25"/>
      <c r="AV194" s="25"/>
      <c r="AW194" s="25"/>
      <c r="AX194" s="25"/>
      <c r="AY194" s="25"/>
      <c r="AZ194" s="25"/>
      <c r="BA194" s="25"/>
      <c r="BB194" s="25"/>
      <c r="BC194" s="25"/>
      <c r="BD194" s="25"/>
      <c r="BE194" s="25"/>
      <c r="BF194" s="25"/>
      <c r="BG194" s="25"/>
      <c r="BH194" s="25"/>
      <c r="BI194" s="25"/>
      <c r="BJ194" s="25"/>
      <c r="BK194" s="25"/>
      <c r="BL194" s="25"/>
      <c r="BM194" s="21">
        <f>SUM(D194:BL194)</f>
        <v>0</v>
      </c>
      <c r="BP194" s="18">
        <v>2000</v>
      </c>
      <c r="BQ194" s="14" t="e">
        <f>D194/$BM194</f>
        <v>#DIV/0!</v>
      </c>
      <c r="BR194" s="14" t="e">
        <f t="shared" ref="BR194:CG209" si="172">E194/$BM194</f>
        <v>#DIV/0!</v>
      </c>
      <c r="BS194" s="14" t="e">
        <f t="shared" si="172"/>
        <v>#DIV/0!</v>
      </c>
      <c r="BT194" s="14" t="e">
        <f t="shared" si="172"/>
        <v>#DIV/0!</v>
      </c>
      <c r="BU194" s="14" t="e">
        <f t="shared" si="172"/>
        <v>#DIV/0!</v>
      </c>
      <c r="BV194" s="14" t="e">
        <f t="shared" si="172"/>
        <v>#DIV/0!</v>
      </c>
      <c r="BW194" s="14" t="e">
        <f t="shared" si="172"/>
        <v>#DIV/0!</v>
      </c>
      <c r="BX194" s="14" t="e">
        <f t="shared" si="172"/>
        <v>#DIV/0!</v>
      </c>
      <c r="BY194" s="14" t="e">
        <f t="shared" si="172"/>
        <v>#DIV/0!</v>
      </c>
      <c r="BZ194" s="14" t="e">
        <f t="shared" si="172"/>
        <v>#DIV/0!</v>
      </c>
      <c r="CA194" s="14" t="e">
        <f t="shared" si="172"/>
        <v>#DIV/0!</v>
      </c>
      <c r="CB194" s="14" t="e">
        <f t="shared" si="172"/>
        <v>#DIV/0!</v>
      </c>
      <c r="CC194" s="14" t="e">
        <f t="shared" si="172"/>
        <v>#DIV/0!</v>
      </c>
      <c r="CD194" s="14" t="e">
        <f t="shared" si="172"/>
        <v>#DIV/0!</v>
      </c>
      <c r="CE194" s="14" t="e">
        <f t="shared" si="172"/>
        <v>#DIV/0!</v>
      </c>
      <c r="CF194" s="14" t="e">
        <f t="shared" si="172"/>
        <v>#DIV/0!</v>
      </c>
      <c r="CG194" s="14" t="e">
        <f t="shared" si="172"/>
        <v>#DIV/0!</v>
      </c>
      <c r="CH194" s="14" t="e">
        <f t="shared" ref="CH194:CW219" si="173">U194/$BM194</f>
        <v>#DIV/0!</v>
      </c>
      <c r="CI194" s="14" t="e">
        <f t="shared" si="173"/>
        <v>#DIV/0!</v>
      </c>
      <c r="CJ194" s="14" t="e">
        <f t="shared" si="173"/>
        <v>#DIV/0!</v>
      </c>
      <c r="CK194" s="14" t="e">
        <f t="shared" si="173"/>
        <v>#DIV/0!</v>
      </c>
      <c r="CL194" s="14" t="e">
        <f t="shared" si="173"/>
        <v>#DIV/0!</v>
      </c>
      <c r="CM194" s="14" t="e">
        <f>Z194/$BM194</f>
        <v>#DIV/0!</v>
      </c>
      <c r="CN194" s="14" t="e">
        <f t="shared" ref="CN194:DC209" si="174">AA194/$BM194</f>
        <v>#DIV/0!</v>
      </c>
      <c r="CO194" s="14" t="e">
        <f t="shared" si="174"/>
        <v>#DIV/0!</v>
      </c>
      <c r="CP194" s="14" t="e">
        <f t="shared" si="174"/>
        <v>#DIV/0!</v>
      </c>
      <c r="CQ194" s="14" t="e">
        <f t="shared" si="174"/>
        <v>#DIV/0!</v>
      </c>
      <c r="CR194" s="14" t="e">
        <f t="shared" si="174"/>
        <v>#DIV/0!</v>
      </c>
      <c r="CS194" s="14" t="e">
        <f t="shared" si="174"/>
        <v>#DIV/0!</v>
      </c>
      <c r="CT194" s="14" t="e">
        <f t="shared" si="174"/>
        <v>#DIV/0!</v>
      </c>
      <c r="CU194" s="14" t="e">
        <f t="shared" si="174"/>
        <v>#DIV/0!</v>
      </c>
      <c r="CV194" s="14" t="e">
        <f t="shared" si="174"/>
        <v>#DIV/0!</v>
      </c>
      <c r="CW194" s="14" t="e">
        <f t="shared" si="174"/>
        <v>#DIV/0!</v>
      </c>
      <c r="CX194" s="14" t="e">
        <f t="shared" si="174"/>
        <v>#DIV/0!</v>
      </c>
      <c r="CY194" s="14" t="e">
        <f t="shared" si="174"/>
        <v>#DIV/0!</v>
      </c>
      <c r="CZ194" s="14" t="e">
        <f t="shared" si="174"/>
        <v>#DIV/0!</v>
      </c>
      <c r="DA194" s="14" t="e">
        <f t="shared" si="174"/>
        <v>#DIV/0!</v>
      </c>
      <c r="DB194" s="14" t="e">
        <f t="shared" si="174"/>
        <v>#DIV/0!</v>
      </c>
      <c r="DC194" s="14" t="e">
        <f t="shared" si="174"/>
        <v>#DIV/0!</v>
      </c>
      <c r="DD194" s="14" t="e">
        <f t="shared" ref="DD194:DS209" si="175">AQ194/$BM194</f>
        <v>#DIV/0!</v>
      </c>
      <c r="DE194" s="14" t="e">
        <f t="shared" si="175"/>
        <v>#DIV/0!</v>
      </c>
      <c r="DF194" s="14" t="e">
        <f t="shared" si="175"/>
        <v>#DIV/0!</v>
      </c>
      <c r="DG194" s="14" t="e">
        <f t="shared" si="175"/>
        <v>#DIV/0!</v>
      </c>
      <c r="DH194" s="14" t="e">
        <f t="shared" si="175"/>
        <v>#DIV/0!</v>
      </c>
      <c r="DI194" s="14" t="e">
        <f t="shared" si="175"/>
        <v>#DIV/0!</v>
      </c>
      <c r="DJ194" s="14" t="e">
        <f t="shared" si="175"/>
        <v>#DIV/0!</v>
      </c>
      <c r="DK194" s="14" t="e">
        <f t="shared" si="175"/>
        <v>#DIV/0!</v>
      </c>
      <c r="DL194" s="14" t="e">
        <f t="shared" si="175"/>
        <v>#DIV/0!</v>
      </c>
      <c r="DM194" s="14" t="e">
        <f t="shared" si="175"/>
        <v>#DIV/0!</v>
      </c>
      <c r="DN194" s="14" t="e">
        <f t="shared" si="175"/>
        <v>#DIV/0!</v>
      </c>
      <c r="DO194" s="14" t="e">
        <f t="shared" si="175"/>
        <v>#DIV/0!</v>
      </c>
      <c r="DP194" s="14" t="e">
        <f t="shared" si="175"/>
        <v>#DIV/0!</v>
      </c>
      <c r="DQ194" s="14" t="e">
        <f t="shared" si="175"/>
        <v>#DIV/0!</v>
      </c>
      <c r="DR194" s="14" t="e">
        <f t="shared" si="175"/>
        <v>#DIV/0!</v>
      </c>
      <c r="DS194" s="14" t="e">
        <f t="shared" si="175"/>
        <v>#DIV/0!</v>
      </c>
      <c r="DT194" s="14" t="e">
        <f t="shared" ref="DT194:DY236" si="176">BG194/$BM194</f>
        <v>#DIV/0!</v>
      </c>
      <c r="DU194" s="14" t="e">
        <f t="shared" si="176"/>
        <v>#DIV/0!</v>
      </c>
      <c r="DV194" s="14" t="e">
        <f t="shared" si="176"/>
        <v>#DIV/0!</v>
      </c>
      <c r="DW194" s="14" t="e">
        <f t="shared" si="176"/>
        <v>#DIV/0!</v>
      </c>
      <c r="DX194" s="14" t="e">
        <f t="shared" si="176"/>
        <v>#DIV/0!</v>
      </c>
      <c r="DY194" s="14" t="e">
        <f t="shared" si="176"/>
        <v>#DIV/0!</v>
      </c>
      <c r="DZ194" s="14" t="e">
        <f>SUM(BQ194:DY194)</f>
        <v>#DIV/0!</v>
      </c>
    </row>
    <row r="195" spans="1:130">
      <c r="A195" s="18">
        <v>1</v>
      </c>
      <c r="B195" s="15">
        <f t="shared" ref="B195:B214" si="177">B131</f>
        <v>0.125</v>
      </c>
      <c r="C195" s="18">
        <v>2001</v>
      </c>
      <c r="D195" s="25">
        <f>VLOOKUP($C$66,$D$3:$K$63,$A$70,0)*(B195-B194)</f>
        <v>0</v>
      </c>
      <c r="E195" s="25">
        <f>VLOOKUP($C$67,$D$3:$K$63,$A$70,0)*B194</f>
        <v>0</v>
      </c>
      <c r="F195" s="25"/>
      <c r="G195" s="25"/>
      <c r="H195" s="25"/>
      <c r="I195" s="25"/>
      <c r="J195" s="25"/>
      <c r="K195" s="25"/>
      <c r="L195" s="25"/>
      <c r="M195" s="25"/>
      <c r="N195" s="25"/>
      <c r="O195" s="25"/>
      <c r="P195" s="25"/>
      <c r="Q195" s="25"/>
      <c r="R195" s="25"/>
      <c r="S195" s="25"/>
      <c r="T195" s="25"/>
      <c r="U195" s="25"/>
      <c r="V195" s="25"/>
      <c r="W195" s="25"/>
      <c r="X195" s="25"/>
      <c r="Y195" s="25"/>
      <c r="Z195" s="25"/>
      <c r="AA195" s="25"/>
      <c r="AB195" s="25"/>
      <c r="AC195" s="25"/>
      <c r="AD195" s="25"/>
      <c r="AE195" s="25"/>
      <c r="AF195" s="25"/>
      <c r="AG195" s="25"/>
      <c r="AH195" s="25"/>
      <c r="AI195" s="25"/>
      <c r="AJ195" s="25"/>
      <c r="AK195" s="25"/>
      <c r="AL195" s="25"/>
      <c r="AM195" s="25"/>
      <c r="AN195" s="25"/>
      <c r="AO195" s="25"/>
      <c r="AP195" s="25"/>
      <c r="AQ195" s="25"/>
      <c r="AR195" s="25"/>
      <c r="AS195" s="25"/>
      <c r="AT195" s="25"/>
      <c r="AU195" s="25"/>
      <c r="AV195" s="25"/>
      <c r="AW195" s="25"/>
      <c r="AX195" s="25"/>
      <c r="AY195" s="25"/>
      <c r="AZ195" s="25"/>
      <c r="BA195" s="25"/>
      <c r="BB195" s="25"/>
      <c r="BC195" s="25"/>
      <c r="BD195" s="25"/>
      <c r="BE195" s="25"/>
      <c r="BF195" s="25"/>
      <c r="BG195" s="25"/>
      <c r="BH195" s="25"/>
      <c r="BI195" s="25"/>
      <c r="BJ195" s="25"/>
      <c r="BK195" s="25"/>
      <c r="BL195" s="25"/>
      <c r="BM195" s="21">
        <f t="shared" ref="BM195:BM254" si="178">SUM(D195:BL195)</f>
        <v>0</v>
      </c>
      <c r="BP195" s="18">
        <v>2001</v>
      </c>
      <c r="BQ195" s="14" t="e">
        <f t="shared" ref="BQ195:CF224" si="179">D195/$BM195</f>
        <v>#DIV/0!</v>
      </c>
      <c r="BR195" s="14" t="e">
        <f t="shared" si="172"/>
        <v>#DIV/0!</v>
      </c>
      <c r="BS195" s="14" t="e">
        <f t="shared" si="172"/>
        <v>#DIV/0!</v>
      </c>
      <c r="BT195" s="14" t="e">
        <f t="shared" si="172"/>
        <v>#DIV/0!</v>
      </c>
      <c r="BU195" s="14" t="e">
        <f t="shared" si="172"/>
        <v>#DIV/0!</v>
      </c>
      <c r="BV195" s="14" t="e">
        <f t="shared" si="172"/>
        <v>#DIV/0!</v>
      </c>
      <c r="BW195" s="14" t="e">
        <f t="shared" si="172"/>
        <v>#DIV/0!</v>
      </c>
      <c r="BX195" s="14" t="e">
        <f t="shared" si="172"/>
        <v>#DIV/0!</v>
      </c>
      <c r="BY195" s="14" t="e">
        <f t="shared" si="172"/>
        <v>#DIV/0!</v>
      </c>
      <c r="BZ195" s="14" t="e">
        <f t="shared" si="172"/>
        <v>#DIV/0!</v>
      </c>
      <c r="CA195" s="14" t="e">
        <f t="shared" si="172"/>
        <v>#DIV/0!</v>
      </c>
      <c r="CB195" s="14" t="e">
        <f t="shared" si="172"/>
        <v>#DIV/0!</v>
      </c>
      <c r="CC195" s="14" t="e">
        <f t="shared" si="172"/>
        <v>#DIV/0!</v>
      </c>
      <c r="CD195" s="14" t="e">
        <f t="shared" si="172"/>
        <v>#DIV/0!</v>
      </c>
      <c r="CE195" s="14" t="e">
        <f t="shared" si="172"/>
        <v>#DIV/0!</v>
      </c>
      <c r="CF195" s="14" t="e">
        <f t="shared" si="172"/>
        <v>#DIV/0!</v>
      </c>
      <c r="CG195" s="14" t="e">
        <f t="shared" si="172"/>
        <v>#DIV/0!</v>
      </c>
      <c r="CH195" s="14" t="e">
        <f t="shared" si="173"/>
        <v>#DIV/0!</v>
      </c>
      <c r="CI195" s="14" t="e">
        <f t="shared" si="173"/>
        <v>#DIV/0!</v>
      </c>
      <c r="CJ195" s="14" t="e">
        <f t="shared" si="173"/>
        <v>#DIV/0!</v>
      </c>
      <c r="CK195" s="14" t="e">
        <f t="shared" si="173"/>
        <v>#DIV/0!</v>
      </c>
      <c r="CL195" s="14" t="e">
        <f t="shared" si="173"/>
        <v>#DIV/0!</v>
      </c>
      <c r="CM195" s="14" t="e">
        <f t="shared" si="173"/>
        <v>#DIV/0!</v>
      </c>
      <c r="CN195" s="14" t="e">
        <f t="shared" si="174"/>
        <v>#DIV/0!</v>
      </c>
      <c r="CO195" s="14" t="e">
        <f t="shared" si="174"/>
        <v>#DIV/0!</v>
      </c>
      <c r="CP195" s="14" t="e">
        <f t="shared" si="174"/>
        <v>#DIV/0!</v>
      </c>
      <c r="CQ195" s="14" t="e">
        <f t="shared" si="174"/>
        <v>#DIV/0!</v>
      </c>
      <c r="CR195" s="14" t="e">
        <f t="shared" si="174"/>
        <v>#DIV/0!</v>
      </c>
      <c r="CS195" s="14" t="e">
        <f t="shared" si="174"/>
        <v>#DIV/0!</v>
      </c>
      <c r="CT195" s="14" t="e">
        <f t="shared" si="174"/>
        <v>#DIV/0!</v>
      </c>
      <c r="CU195" s="14" t="e">
        <f t="shared" si="174"/>
        <v>#DIV/0!</v>
      </c>
      <c r="CV195" s="14" t="e">
        <f t="shared" si="174"/>
        <v>#DIV/0!</v>
      </c>
      <c r="CW195" s="14" t="e">
        <f t="shared" si="174"/>
        <v>#DIV/0!</v>
      </c>
      <c r="CX195" s="14" t="e">
        <f t="shared" si="174"/>
        <v>#DIV/0!</v>
      </c>
      <c r="CY195" s="14" t="e">
        <f t="shared" si="174"/>
        <v>#DIV/0!</v>
      </c>
      <c r="CZ195" s="14" t="e">
        <f t="shared" si="174"/>
        <v>#DIV/0!</v>
      </c>
      <c r="DA195" s="14" t="e">
        <f t="shared" si="174"/>
        <v>#DIV/0!</v>
      </c>
      <c r="DB195" s="14" t="e">
        <f t="shared" si="174"/>
        <v>#DIV/0!</v>
      </c>
      <c r="DC195" s="14" t="e">
        <f t="shared" si="174"/>
        <v>#DIV/0!</v>
      </c>
      <c r="DD195" s="14" t="e">
        <f t="shared" si="175"/>
        <v>#DIV/0!</v>
      </c>
      <c r="DE195" s="14" t="e">
        <f t="shared" si="175"/>
        <v>#DIV/0!</v>
      </c>
      <c r="DF195" s="14" t="e">
        <f t="shared" si="175"/>
        <v>#DIV/0!</v>
      </c>
      <c r="DG195" s="14" t="e">
        <f t="shared" si="175"/>
        <v>#DIV/0!</v>
      </c>
      <c r="DH195" s="14" t="e">
        <f t="shared" si="175"/>
        <v>#DIV/0!</v>
      </c>
      <c r="DI195" s="14" t="e">
        <f t="shared" si="175"/>
        <v>#DIV/0!</v>
      </c>
      <c r="DJ195" s="14" t="e">
        <f t="shared" si="175"/>
        <v>#DIV/0!</v>
      </c>
      <c r="DK195" s="14" t="e">
        <f t="shared" si="175"/>
        <v>#DIV/0!</v>
      </c>
      <c r="DL195" s="14" t="e">
        <f t="shared" si="175"/>
        <v>#DIV/0!</v>
      </c>
      <c r="DM195" s="14" t="e">
        <f t="shared" si="175"/>
        <v>#DIV/0!</v>
      </c>
      <c r="DN195" s="14" t="e">
        <f t="shared" si="175"/>
        <v>#DIV/0!</v>
      </c>
      <c r="DO195" s="14" t="e">
        <f t="shared" si="175"/>
        <v>#DIV/0!</v>
      </c>
      <c r="DP195" s="14" t="e">
        <f t="shared" si="175"/>
        <v>#DIV/0!</v>
      </c>
      <c r="DQ195" s="14" t="e">
        <f t="shared" si="175"/>
        <v>#DIV/0!</v>
      </c>
      <c r="DR195" s="14" t="e">
        <f t="shared" si="175"/>
        <v>#DIV/0!</v>
      </c>
      <c r="DS195" s="14" t="e">
        <f t="shared" si="175"/>
        <v>#DIV/0!</v>
      </c>
      <c r="DT195" s="14" t="e">
        <f t="shared" si="176"/>
        <v>#DIV/0!</v>
      </c>
      <c r="DU195" s="14" t="e">
        <f t="shared" si="176"/>
        <v>#DIV/0!</v>
      </c>
      <c r="DV195" s="14" t="e">
        <f t="shared" si="176"/>
        <v>#DIV/0!</v>
      </c>
      <c r="DW195" s="14" t="e">
        <f t="shared" si="176"/>
        <v>#DIV/0!</v>
      </c>
      <c r="DX195" s="14" t="e">
        <f t="shared" si="176"/>
        <v>#DIV/0!</v>
      </c>
      <c r="DY195" s="14" t="e">
        <f t="shared" si="176"/>
        <v>#DIV/0!</v>
      </c>
      <c r="DZ195" s="14" t="e">
        <f t="shared" ref="DZ195:DZ232" si="180">SUM(BQ195:DY195)</f>
        <v>#DIV/0!</v>
      </c>
    </row>
    <row r="196" spans="1:130">
      <c r="A196" s="18">
        <v>2</v>
      </c>
      <c r="B196" s="15">
        <f t="shared" si="177"/>
        <v>0.25</v>
      </c>
      <c r="C196" s="18">
        <v>2002</v>
      </c>
      <c r="D196" s="25">
        <f t="shared" ref="D196:D214" si="181">VLOOKUP($C$66,$D$3:$K$63,$A$70,0)*(B196-B195)</f>
        <v>0</v>
      </c>
      <c r="E196" s="25">
        <f>VLOOKUP($C$67,$D$3:$K$63,$A$70,0)*(B195-B194)</f>
        <v>0</v>
      </c>
      <c r="F196" s="25">
        <f>VLOOKUP($C$68,$D$3:$K$63,$A$70,0)*B194</f>
        <v>0</v>
      </c>
      <c r="G196" s="25"/>
      <c r="H196" s="25"/>
      <c r="I196" s="25"/>
      <c r="J196" s="25"/>
      <c r="K196" s="25"/>
      <c r="L196" s="25"/>
      <c r="M196" s="25"/>
      <c r="N196" s="25"/>
      <c r="O196" s="25"/>
      <c r="P196" s="25"/>
      <c r="Q196" s="25"/>
      <c r="R196" s="25"/>
      <c r="S196" s="25"/>
      <c r="T196" s="25"/>
      <c r="U196" s="25"/>
      <c r="V196" s="25"/>
      <c r="W196" s="25"/>
      <c r="X196" s="25"/>
      <c r="Y196" s="25"/>
      <c r="Z196" s="25"/>
      <c r="AA196" s="25"/>
      <c r="AB196" s="25"/>
      <c r="AC196" s="25"/>
      <c r="AD196" s="25"/>
      <c r="AE196" s="25"/>
      <c r="AF196" s="25"/>
      <c r="AG196" s="25"/>
      <c r="AH196" s="25"/>
      <c r="AI196" s="25"/>
      <c r="AJ196" s="25"/>
      <c r="AK196" s="25"/>
      <c r="AL196" s="25"/>
      <c r="AM196" s="25"/>
      <c r="AN196" s="25"/>
      <c r="AO196" s="25"/>
      <c r="AP196" s="25"/>
      <c r="AQ196" s="25"/>
      <c r="AR196" s="25"/>
      <c r="AS196" s="25"/>
      <c r="AT196" s="25"/>
      <c r="AU196" s="25"/>
      <c r="AV196" s="25"/>
      <c r="AW196" s="25"/>
      <c r="AX196" s="25"/>
      <c r="AY196" s="25"/>
      <c r="AZ196" s="25"/>
      <c r="BA196" s="25"/>
      <c r="BB196" s="25"/>
      <c r="BC196" s="25"/>
      <c r="BD196" s="25"/>
      <c r="BE196" s="25"/>
      <c r="BF196" s="25"/>
      <c r="BG196" s="25"/>
      <c r="BH196" s="25"/>
      <c r="BI196" s="25"/>
      <c r="BJ196" s="25"/>
      <c r="BK196" s="25"/>
      <c r="BL196" s="25"/>
      <c r="BM196" s="21">
        <f t="shared" si="178"/>
        <v>0</v>
      </c>
      <c r="BP196" s="18">
        <v>2002</v>
      </c>
      <c r="BQ196" s="14" t="e">
        <f t="shared" si="179"/>
        <v>#DIV/0!</v>
      </c>
      <c r="BR196" s="14" t="e">
        <f t="shared" si="172"/>
        <v>#DIV/0!</v>
      </c>
      <c r="BS196" s="14" t="e">
        <f t="shared" si="172"/>
        <v>#DIV/0!</v>
      </c>
      <c r="BT196" s="14" t="e">
        <f t="shared" si="172"/>
        <v>#DIV/0!</v>
      </c>
      <c r="BU196" s="14" t="e">
        <f t="shared" si="172"/>
        <v>#DIV/0!</v>
      </c>
      <c r="BV196" s="14" t="e">
        <f t="shared" si="172"/>
        <v>#DIV/0!</v>
      </c>
      <c r="BW196" s="14" t="e">
        <f t="shared" si="172"/>
        <v>#DIV/0!</v>
      </c>
      <c r="BX196" s="14" t="e">
        <f t="shared" si="172"/>
        <v>#DIV/0!</v>
      </c>
      <c r="BY196" s="14" t="e">
        <f t="shared" si="172"/>
        <v>#DIV/0!</v>
      </c>
      <c r="BZ196" s="14" t="e">
        <f t="shared" si="172"/>
        <v>#DIV/0!</v>
      </c>
      <c r="CA196" s="14" t="e">
        <f t="shared" si="172"/>
        <v>#DIV/0!</v>
      </c>
      <c r="CB196" s="14" t="e">
        <f t="shared" si="172"/>
        <v>#DIV/0!</v>
      </c>
      <c r="CC196" s="14" t="e">
        <f t="shared" si="172"/>
        <v>#DIV/0!</v>
      </c>
      <c r="CD196" s="14" t="e">
        <f t="shared" si="172"/>
        <v>#DIV/0!</v>
      </c>
      <c r="CE196" s="14" t="e">
        <f t="shared" si="172"/>
        <v>#DIV/0!</v>
      </c>
      <c r="CF196" s="14" t="e">
        <f t="shared" si="172"/>
        <v>#DIV/0!</v>
      </c>
      <c r="CG196" s="14" t="e">
        <f t="shared" si="172"/>
        <v>#DIV/0!</v>
      </c>
      <c r="CH196" s="14" t="e">
        <f t="shared" si="173"/>
        <v>#DIV/0!</v>
      </c>
      <c r="CI196" s="14" t="e">
        <f t="shared" si="173"/>
        <v>#DIV/0!</v>
      </c>
      <c r="CJ196" s="14" t="e">
        <f t="shared" si="173"/>
        <v>#DIV/0!</v>
      </c>
      <c r="CK196" s="14" t="e">
        <f t="shared" si="173"/>
        <v>#DIV/0!</v>
      </c>
      <c r="CL196" s="14" t="e">
        <f t="shared" si="173"/>
        <v>#DIV/0!</v>
      </c>
      <c r="CM196" s="14" t="e">
        <f t="shared" si="173"/>
        <v>#DIV/0!</v>
      </c>
      <c r="CN196" s="14" t="e">
        <f t="shared" si="174"/>
        <v>#DIV/0!</v>
      </c>
      <c r="CO196" s="14" t="e">
        <f t="shared" si="174"/>
        <v>#DIV/0!</v>
      </c>
      <c r="CP196" s="14" t="e">
        <f t="shared" si="174"/>
        <v>#DIV/0!</v>
      </c>
      <c r="CQ196" s="14" t="e">
        <f t="shared" si="174"/>
        <v>#DIV/0!</v>
      </c>
      <c r="CR196" s="14" t="e">
        <f t="shared" si="174"/>
        <v>#DIV/0!</v>
      </c>
      <c r="CS196" s="14" t="e">
        <f t="shared" si="174"/>
        <v>#DIV/0!</v>
      </c>
      <c r="CT196" s="14" t="e">
        <f t="shared" si="174"/>
        <v>#DIV/0!</v>
      </c>
      <c r="CU196" s="14" t="e">
        <f t="shared" si="174"/>
        <v>#DIV/0!</v>
      </c>
      <c r="CV196" s="14" t="e">
        <f t="shared" si="174"/>
        <v>#DIV/0!</v>
      </c>
      <c r="CW196" s="14" t="e">
        <f t="shared" si="174"/>
        <v>#DIV/0!</v>
      </c>
      <c r="CX196" s="14" t="e">
        <f t="shared" si="174"/>
        <v>#DIV/0!</v>
      </c>
      <c r="CY196" s="14" t="e">
        <f t="shared" si="174"/>
        <v>#DIV/0!</v>
      </c>
      <c r="CZ196" s="14" t="e">
        <f t="shared" si="174"/>
        <v>#DIV/0!</v>
      </c>
      <c r="DA196" s="14" t="e">
        <f t="shared" si="174"/>
        <v>#DIV/0!</v>
      </c>
      <c r="DB196" s="14" t="e">
        <f t="shared" si="174"/>
        <v>#DIV/0!</v>
      </c>
      <c r="DC196" s="14" t="e">
        <f t="shared" si="174"/>
        <v>#DIV/0!</v>
      </c>
      <c r="DD196" s="14" t="e">
        <f t="shared" si="175"/>
        <v>#DIV/0!</v>
      </c>
      <c r="DE196" s="14" t="e">
        <f t="shared" si="175"/>
        <v>#DIV/0!</v>
      </c>
      <c r="DF196" s="14" t="e">
        <f t="shared" si="175"/>
        <v>#DIV/0!</v>
      </c>
      <c r="DG196" s="14" t="e">
        <f t="shared" si="175"/>
        <v>#DIV/0!</v>
      </c>
      <c r="DH196" s="14" t="e">
        <f t="shared" si="175"/>
        <v>#DIV/0!</v>
      </c>
      <c r="DI196" s="14" t="e">
        <f t="shared" si="175"/>
        <v>#DIV/0!</v>
      </c>
      <c r="DJ196" s="14" t="e">
        <f t="shared" si="175"/>
        <v>#DIV/0!</v>
      </c>
      <c r="DK196" s="14" t="e">
        <f t="shared" si="175"/>
        <v>#DIV/0!</v>
      </c>
      <c r="DL196" s="14" t="e">
        <f t="shared" si="175"/>
        <v>#DIV/0!</v>
      </c>
      <c r="DM196" s="14" t="e">
        <f t="shared" si="175"/>
        <v>#DIV/0!</v>
      </c>
      <c r="DN196" s="14" t="e">
        <f t="shared" si="175"/>
        <v>#DIV/0!</v>
      </c>
      <c r="DO196" s="14" t="e">
        <f t="shared" si="175"/>
        <v>#DIV/0!</v>
      </c>
      <c r="DP196" s="14" t="e">
        <f t="shared" si="175"/>
        <v>#DIV/0!</v>
      </c>
      <c r="DQ196" s="14" t="e">
        <f t="shared" si="175"/>
        <v>#DIV/0!</v>
      </c>
      <c r="DR196" s="14" t="e">
        <f t="shared" si="175"/>
        <v>#DIV/0!</v>
      </c>
      <c r="DS196" s="14" t="e">
        <f t="shared" si="175"/>
        <v>#DIV/0!</v>
      </c>
      <c r="DT196" s="14" t="e">
        <f t="shared" si="176"/>
        <v>#DIV/0!</v>
      </c>
      <c r="DU196" s="14" t="e">
        <f t="shared" si="176"/>
        <v>#DIV/0!</v>
      </c>
      <c r="DV196" s="14" t="e">
        <f t="shared" si="176"/>
        <v>#DIV/0!</v>
      </c>
      <c r="DW196" s="14" t="e">
        <f t="shared" si="176"/>
        <v>#DIV/0!</v>
      </c>
      <c r="DX196" s="14" t="e">
        <f t="shared" si="176"/>
        <v>#DIV/0!</v>
      </c>
      <c r="DY196" s="14" t="e">
        <f t="shared" si="176"/>
        <v>#DIV/0!</v>
      </c>
      <c r="DZ196" s="14" t="e">
        <f t="shared" si="180"/>
        <v>#DIV/0!</v>
      </c>
    </row>
    <row r="197" spans="1:130">
      <c r="A197" s="18">
        <v>3</v>
      </c>
      <c r="B197" s="15">
        <f t="shared" si="177"/>
        <v>0.375</v>
      </c>
      <c r="C197" s="18">
        <v>2003</v>
      </c>
      <c r="D197" s="25">
        <f t="shared" si="181"/>
        <v>0</v>
      </c>
      <c r="E197" s="25">
        <f t="shared" ref="E197:E215" si="182">VLOOKUP($C$67,$D$3:$K$63,$A$70,0)*(B196-B195)</f>
        <v>0</v>
      </c>
      <c r="F197" s="25">
        <f>VLOOKUP($C$68,$D$3:$K$63,$A$70,0)*(B195-B194)</f>
        <v>0</v>
      </c>
      <c r="G197" s="25">
        <f>VLOOKUP($C$69,$D$3:$K$63,$A$70,0)*B194</f>
        <v>0</v>
      </c>
      <c r="H197" s="25"/>
      <c r="I197" s="25"/>
      <c r="J197" s="25"/>
      <c r="K197" s="25"/>
      <c r="L197" s="25"/>
      <c r="M197" s="25"/>
      <c r="N197" s="25"/>
      <c r="O197" s="25"/>
      <c r="P197" s="25"/>
      <c r="Q197" s="25"/>
      <c r="R197" s="25"/>
      <c r="S197" s="25"/>
      <c r="T197" s="25"/>
      <c r="U197" s="25"/>
      <c r="V197" s="25"/>
      <c r="W197" s="25"/>
      <c r="X197" s="25"/>
      <c r="Y197" s="25"/>
      <c r="Z197" s="25"/>
      <c r="AA197" s="25"/>
      <c r="AB197" s="25"/>
      <c r="AC197" s="25"/>
      <c r="AD197" s="25"/>
      <c r="AE197" s="25"/>
      <c r="AF197" s="25"/>
      <c r="AG197" s="25"/>
      <c r="AH197" s="25"/>
      <c r="AI197" s="25"/>
      <c r="AJ197" s="25"/>
      <c r="AK197" s="25"/>
      <c r="AL197" s="25"/>
      <c r="AM197" s="25"/>
      <c r="AN197" s="25"/>
      <c r="AO197" s="25"/>
      <c r="AP197" s="25"/>
      <c r="AQ197" s="25"/>
      <c r="AR197" s="25"/>
      <c r="AS197" s="25"/>
      <c r="AT197" s="25"/>
      <c r="AU197" s="25"/>
      <c r="AV197" s="25"/>
      <c r="AW197" s="25"/>
      <c r="AX197" s="25"/>
      <c r="AY197" s="25"/>
      <c r="AZ197" s="25"/>
      <c r="BA197" s="25"/>
      <c r="BB197" s="25"/>
      <c r="BC197" s="25"/>
      <c r="BD197" s="25"/>
      <c r="BE197" s="25"/>
      <c r="BF197" s="25"/>
      <c r="BG197" s="25"/>
      <c r="BH197" s="25"/>
      <c r="BI197" s="25"/>
      <c r="BJ197" s="25"/>
      <c r="BK197" s="25"/>
      <c r="BL197" s="25"/>
      <c r="BM197" s="21">
        <f t="shared" si="178"/>
        <v>0</v>
      </c>
      <c r="BP197" s="18">
        <v>2003</v>
      </c>
      <c r="BQ197" s="14" t="e">
        <f t="shared" si="179"/>
        <v>#DIV/0!</v>
      </c>
      <c r="BR197" s="14" t="e">
        <f t="shared" si="172"/>
        <v>#DIV/0!</v>
      </c>
      <c r="BS197" s="14" t="e">
        <f t="shared" si="172"/>
        <v>#DIV/0!</v>
      </c>
      <c r="BT197" s="14" t="e">
        <f t="shared" si="172"/>
        <v>#DIV/0!</v>
      </c>
      <c r="BU197" s="14" t="e">
        <f t="shared" si="172"/>
        <v>#DIV/0!</v>
      </c>
      <c r="BV197" s="14" t="e">
        <f t="shared" si="172"/>
        <v>#DIV/0!</v>
      </c>
      <c r="BW197" s="14" t="e">
        <f t="shared" si="172"/>
        <v>#DIV/0!</v>
      </c>
      <c r="BX197" s="14" t="e">
        <f t="shared" si="172"/>
        <v>#DIV/0!</v>
      </c>
      <c r="BY197" s="14" t="e">
        <f t="shared" si="172"/>
        <v>#DIV/0!</v>
      </c>
      <c r="BZ197" s="14" t="e">
        <f t="shared" si="172"/>
        <v>#DIV/0!</v>
      </c>
      <c r="CA197" s="14" t="e">
        <f t="shared" si="172"/>
        <v>#DIV/0!</v>
      </c>
      <c r="CB197" s="14" t="e">
        <f t="shared" si="172"/>
        <v>#DIV/0!</v>
      </c>
      <c r="CC197" s="14" t="e">
        <f t="shared" si="172"/>
        <v>#DIV/0!</v>
      </c>
      <c r="CD197" s="14" t="e">
        <f t="shared" si="172"/>
        <v>#DIV/0!</v>
      </c>
      <c r="CE197" s="14" t="e">
        <f t="shared" si="172"/>
        <v>#DIV/0!</v>
      </c>
      <c r="CF197" s="14" t="e">
        <f t="shared" si="172"/>
        <v>#DIV/0!</v>
      </c>
      <c r="CG197" s="14" t="e">
        <f t="shared" si="172"/>
        <v>#DIV/0!</v>
      </c>
      <c r="CH197" s="14" t="e">
        <f t="shared" si="173"/>
        <v>#DIV/0!</v>
      </c>
      <c r="CI197" s="14" t="e">
        <f t="shared" si="173"/>
        <v>#DIV/0!</v>
      </c>
      <c r="CJ197" s="14" t="e">
        <f t="shared" si="173"/>
        <v>#DIV/0!</v>
      </c>
      <c r="CK197" s="14" t="e">
        <f t="shared" si="173"/>
        <v>#DIV/0!</v>
      </c>
      <c r="CL197" s="14" t="e">
        <f t="shared" si="173"/>
        <v>#DIV/0!</v>
      </c>
      <c r="CM197" s="14" t="e">
        <f t="shared" si="173"/>
        <v>#DIV/0!</v>
      </c>
      <c r="CN197" s="14" t="e">
        <f t="shared" si="174"/>
        <v>#DIV/0!</v>
      </c>
      <c r="CO197" s="14" t="e">
        <f t="shared" si="174"/>
        <v>#DIV/0!</v>
      </c>
      <c r="CP197" s="14" t="e">
        <f t="shared" si="174"/>
        <v>#DIV/0!</v>
      </c>
      <c r="CQ197" s="14" t="e">
        <f t="shared" si="174"/>
        <v>#DIV/0!</v>
      </c>
      <c r="CR197" s="14" t="e">
        <f t="shared" si="174"/>
        <v>#DIV/0!</v>
      </c>
      <c r="CS197" s="14" t="e">
        <f t="shared" si="174"/>
        <v>#DIV/0!</v>
      </c>
      <c r="CT197" s="14" t="e">
        <f t="shared" si="174"/>
        <v>#DIV/0!</v>
      </c>
      <c r="CU197" s="14" t="e">
        <f t="shared" si="174"/>
        <v>#DIV/0!</v>
      </c>
      <c r="CV197" s="14" t="e">
        <f t="shared" si="174"/>
        <v>#DIV/0!</v>
      </c>
      <c r="CW197" s="14" t="e">
        <f t="shared" si="174"/>
        <v>#DIV/0!</v>
      </c>
      <c r="CX197" s="14" t="e">
        <f t="shared" si="174"/>
        <v>#DIV/0!</v>
      </c>
      <c r="CY197" s="14" t="e">
        <f t="shared" si="174"/>
        <v>#DIV/0!</v>
      </c>
      <c r="CZ197" s="14" t="e">
        <f t="shared" si="174"/>
        <v>#DIV/0!</v>
      </c>
      <c r="DA197" s="14" t="e">
        <f t="shared" si="174"/>
        <v>#DIV/0!</v>
      </c>
      <c r="DB197" s="14" t="e">
        <f t="shared" si="174"/>
        <v>#DIV/0!</v>
      </c>
      <c r="DC197" s="14" t="e">
        <f t="shared" si="174"/>
        <v>#DIV/0!</v>
      </c>
      <c r="DD197" s="14" t="e">
        <f t="shared" si="175"/>
        <v>#DIV/0!</v>
      </c>
      <c r="DE197" s="14" t="e">
        <f t="shared" si="175"/>
        <v>#DIV/0!</v>
      </c>
      <c r="DF197" s="14" t="e">
        <f t="shared" si="175"/>
        <v>#DIV/0!</v>
      </c>
      <c r="DG197" s="14" t="e">
        <f t="shared" si="175"/>
        <v>#DIV/0!</v>
      </c>
      <c r="DH197" s="14" t="e">
        <f t="shared" si="175"/>
        <v>#DIV/0!</v>
      </c>
      <c r="DI197" s="14" t="e">
        <f t="shared" si="175"/>
        <v>#DIV/0!</v>
      </c>
      <c r="DJ197" s="14" t="e">
        <f t="shared" si="175"/>
        <v>#DIV/0!</v>
      </c>
      <c r="DK197" s="14" t="e">
        <f t="shared" si="175"/>
        <v>#DIV/0!</v>
      </c>
      <c r="DL197" s="14" t="e">
        <f t="shared" si="175"/>
        <v>#DIV/0!</v>
      </c>
      <c r="DM197" s="14" t="e">
        <f t="shared" si="175"/>
        <v>#DIV/0!</v>
      </c>
      <c r="DN197" s="14" t="e">
        <f t="shared" si="175"/>
        <v>#DIV/0!</v>
      </c>
      <c r="DO197" s="14" t="e">
        <f t="shared" si="175"/>
        <v>#DIV/0!</v>
      </c>
      <c r="DP197" s="14" t="e">
        <f t="shared" si="175"/>
        <v>#DIV/0!</v>
      </c>
      <c r="DQ197" s="14" t="e">
        <f t="shared" si="175"/>
        <v>#DIV/0!</v>
      </c>
      <c r="DR197" s="14" t="e">
        <f t="shared" si="175"/>
        <v>#DIV/0!</v>
      </c>
      <c r="DS197" s="14" t="e">
        <f t="shared" si="175"/>
        <v>#DIV/0!</v>
      </c>
      <c r="DT197" s="14" t="e">
        <f t="shared" si="176"/>
        <v>#DIV/0!</v>
      </c>
      <c r="DU197" s="14" t="e">
        <f t="shared" si="176"/>
        <v>#DIV/0!</v>
      </c>
      <c r="DV197" s="14" t="e">
        <f t="shared" si="176"/>
        <v>#DIV/0!</v>
      </c>
      <c r="DW197" s="14" t="e">
        <f t="shared" si="176"/>
        <v>#DIV/0!</v>
      </c>
      <c r="DX197" s="14" t="e">
        <f t="shared" si="176"/>
        <v>#DIV/0!</v>
      </c>
      <c r="DY197" s="14" t="e">
        <f t="shared" si="176"/>
        <v>#DIV/0!</v>
      </c>
      <c r="DZ197" s="14" t="e">
        <f t="shared" si="180"/>
        <v>#DIV/0!</v>
      </c>
    </row>
    <row r="198" spans="1:130">
      <c r="A198" s="18">
        <v>4</v>
      </c>
      <c r="B198" s="15">
        <f t="shared" si="177"/>
        <v>0.5</v>
      </c>
      <c r="C198" s="18">
        <v>2004</v>
      </c>
      <c r="D198" s="25">
        <f t="shared" si="181"/>
        <v>0</v>
      </c>
      <c r="E198" s="25">
        <f t="shared" si="182"/>
        <v>0</v>
      </c>
      <c r="F198" s="25">
        <f t="shared" ref="F198:F216" si="183">VLOOKUP($C$68,$D$3:$K$63,$A$70,0)*(B196-B195)</f>
        <v>0</v>
      </c>
      <c r="G198" s="25">
        <f>VLOOKUP($C$69,$D$3:$K$63,$A$70,0)*(B195-B194)</f>
        <v>0</v>
      </c>
      <c r="H198" s="25">
        <f>VLOOKUP($C$70,$D$3:$K$63,$A$70,0)*B194</f>
        <v>0</v>
      </c>
      <c r="I198" s="25"/>
      <c r="J198" s="25"/>
      <c r="K198" s="25"/>
      <c r="L198" s="25"/>
      <c r="M198" s="25"/>
      <c r="N198" s="25"/>
      <c r="O198" s="25"/>
      <c r="P198" s="25"/>
      <c r="Q198" s="25"/>
      <c r="R198" s="25"/>
      <c r="S198" s="25"/>
      <c r="T198" s="25"/>
      <c r="U198" s="25"/>
      <c r="V198" s="25"/>
      <c r="W198" s="25"/>
      <c r="X198" s="25"/>
      <c r="Y198" s="25"/>
      <c r="Z198" s="25"/>
      <c r="AA198" s="25"/>
      <c r="AB198" s="25"/>
      <c r="AC198" s="25"/>
      <c r="AD198" s="25"/>
      <c r="AE198" s="25"/>
      <c r="AF198" s="25"/>
      <c r="AG198" s="25"/>
      <c r="AH198" s="25"/>
      <c r="AI198" s="25"/>
      <c r="AJ198" s="25"/>
      <c r="AK198" s="25"/>
      <c r="AL198" s="25"/>
      <c r="AM198" s="25"/>
      <c r="AN198" s="25"/>
      <c r="AO198" s="25"/>
      <c r="AP198" s="25"/>
      <c r="AQ198" s="25"/>
      <c r="AR198" s="25"/>
      <c r="AS198" s="25"/>
      <c r="AT198" s="25"/>
      <c r="AU198" s="25"/>
      <c r="AV198" s="25"/>
      <c r="AW198" s="25"/>
      <c r="AX198" s="25"/>
      <c r="AY198" s="25"/>
      <c r="AZ198" s="25"/>
      <c r="BA198" s="25"/>
      <c r="BB198" s="25"/>
      <c r="BC198" s="25"/>
      <c r="BD198" s="25"/>
      <c r="BE198" s="25"/>
      <c r="BF198" s="25"/>
      <c r="BG198" s="25"/>
      <c r="BH198" s="25"/>
      <c r="BI198" s="25"/>
      <c r="BJ198" s="25"/>
      <c r="BK198" s="25"/>
      <c r="BL198" s="25"/>
      <c r="BM198" s="21">
        <f t="shared" si="178"/>
        <v>0</v>
      </c>
      <c r="BP198" s="18">
        <v>2004</v>
      </c>
      <c r="BQ198" s="14" t="e">
        <f t="shared" si="179"/>
        <v>#DIV/0!</v>
      </c>
      <c r="BR198" s="14" t="e">
        <f t="shared" si="172"/>
        <v>#DIV/0!</v>
      </c>
      <c r="BS198" s="14" t="e">
        <f t="shared" si="172"/>
        <v>#DIV/0!</v>
      </c>
      <c r="BT198" s="14" t="e">
        <f t="shared" si="172"/>
        <v>#DIV/0!</v>
      </c>
      <c r="BU198" s="14" t="e">
        <f t="shared" si="172"/>
        <v>#DIV/0!</v>
      </c>
      <c r="BV198" s="14" t="e">
        <f t="shared" si="172"/>
        <v>#DIV/0!</v>
      </c>
      <c r="BW198" s="14" t="e">
        <f t="shared" si="172"/>
        <v>#DIV/0!</v>
      </c>
      <c r="BX198" s="14" t="e">
        <f t="shared" si="172"/>
        <v>#DIV/0!</v>
      </c>
      <c r="BY198" s="14" t="e">
        <f t="shared" si="172"/>
        <v>#DIV/0!</v>
      </c>
      <c r="BZ198" s="14" t="e">
        <f t="shared" si="172"/>
        <v>#DIV/0!</v>
      </c>
      <c r="CA198" s="14" t="e">
        <f t="shared" si="172"/>
        <v>#DIV/0!</v>
      </c>
      <c r="CB198" s="14" t="e">
        <f t="shared" si="172"/>
        <v>#DIV/0!</v>
      </c>
      <c r="CC198" s="14" t="e">
        <f t="shared" si="172"/>
        <v>#DIV/0!</v>
      </c>
      <c r="CD198" s="14" t="e">
        <f t="shared" si="172"/>
        <v>#DIV/0!</v>
      </c>
      <c r="CE198" s="14" t="e">
        <f t="shared" si="172"/>
        <v>#DIV/0!</v>
      </c>
      <c r="CF198" s="14" t="e">
        <f t="shared" si="172"/>
        <v>#DIV/0!</v>
      </c>
      <c r="CG198" s="14" t="e">
        <f t="shared" si="172"/>
        <v>#DIV/0!</v>
      </c>
      <c r="CH198" s="14" t="e">
        <f t="shared" si="173"/>
        <v>#DIV/0!</v>
      </c>
      <c r="CI198" s="14" t="e">
        <f t="shared" si="173"/>
        <v>#DIV/0!</v>
      </c>
      <c r="CJ198" s="14" t="e">
        <f t="shared" si="173"/>
        <v>#DIV/0!</v>
      </c>
      <c r="CK198" s="14" t="e">
        <f t="shared" si="173"/>
        <v>#DIV/0!</v>
      </c>
      <c r="CL198" s="14" t="e">
        <f t="shared" si="173"/>
        <v>#DIV/0!</v>
      </c>
      <c r="CM198" s="14" t="e">
        <f t="shared" si="173"/>
        <v>#DIV/0!</v>
      </c>
      <c r="CN198" s="14" t="e">
        <f t="shared" si="174"/>
        <v>#DIV/0!</v>
      </c>
      <c r="CO198" s="14" t="e">
        <f t="shared" si="174"/>
        <v>#DIV/0!</v>
      </c>
      <c r="CP198" s="14" t="e">
        <f t="shared" si="174"/>
        <v>#DIV/0!</v>
      </c>
      <c r="CQ198" s="14" t="e">
        <f t="shared" si="174"/>
        <v>#DIV/0!</v>
      </c>
      <c r="CR198" s="14" t="e">
        <f t="shared" si="174"/>
        <v>#DIV/0!</v>
      </c>
      <c r="CS198" s="14" t="e">
        <f t="shared" si="174"/>
        <v>#DIV/0!</v>
      </c>
      <c r="CT198" s="14" t="e">
        <f t="shared" si="174"/>
        <v>#DIV/0!</v>
      </c>
      <c r="CU198" s="14" t="e">
        <f t="shared" si="174"/>
        <v>#DIV/0!</v>
      </c>
      <c r="CV198" s="14" t="e">
        <f t="shared" si="174"/>
        <v>#DIV/0!</v>
      </c>
      <c r="CW198" s="14" t="e">
        <f t="shared" si="174"/>
        <v>#DIV/0!</v>
      </c>
      <c r="CX198" s="14" t="e">
        <f t="shared" si="174"/>
        <v>#DIV/0!</v>
      </c>
      <c r="CY198" s="14" t="e">
        <f t="shared" si="174"/>
        <v>#DIV/0!</v>
      </c>
      <c r="CZ198" s="14" t="e">
        <f t="shared" si="174"/>
        <v>#DIV/0!</v>
      </c>
      <c r="DA198" s="14" t="e">
        <f t="shared" si="174"/>
        <v>#DIV/0!</v>
      </c>
      <c r="DB198" s="14" t="e">
        <f t="shared" si="174"/>
        <v>#DIV/0!</v>
      </c>
      <c r="DC198" s="14" t="e">
        <f t="shared" si="174"/>
        <v>#DIV/0!</v>
      </c>
      <c r="DD198" s="14" t="e">
        <f t="shared" si="175"/>
        <v>#DIV/0!</v>
      </c>
      <c r="DE198" s="14" t="e">
        <f t="shared" si="175"/>
        <v>#DIV/0!</v>
      </c>
      <c r="DF198" s="14" t="e">
        <f t="shared" si="175"/>
        <v>#DIV/0!</v>
      </c>
      <c r="DG198" s="14" t="e">
        <f t="shared" si="175"/>
        <v>#DIV/0!</v>
      </c>
      <c r="DH198" s="14" t="e">
        <f t="shared" si="175"/>
        <v>#DIV/0!</v>
      </c>
      <c r="DI198" s="14" t="e">
        <f t="shared" si="175"/>
        <v>#DIV/0!</v>
      </c>
      <c r="DJ198" s="14" t="e">
        <f t="shared" si="175"/>
        <v>#DIV/0!</v>
      </c>
      <c r="DK198" s="14" t="e">
        <f t="shared" si="175"/>
        <v>#DIV/0!</v>
      </c>
      <c r="DL198" s="14" t="e">
        <f t="shared" si="175"/>
        <v>#DIV/0!</v>
      </c>
      <c r="DM198" s="14" t="e">
        <f t="shared" si="175"/>
        <v>#DIV/0!</v>
      </c>
      <c r="DN198" s="14" t="e">
        <f t="shared" si="175"/>
        <v>#DIV/0!</v>
      </c>
      <c r="DO198" s="14" t="e">
        <f t="shared" si="175"/>
        <v>#DIV/0!</v>
      </c>
      <c r="DP198" s="14" t="e">
        <f t="shared" si="175"/>
        <v>#DIV/0!</v>
      </c>
      <c r="DQ198" s="14" t="e">
        <f t="shared" si="175"/>
        <v>#DIV/0!</v>
      </c>
      <c r="DR198" s="14" t="e">
        <f t="shared" si="175"/>
        <v>#DIV/0!</v>
      </c>
      <c r="DS198" s="14" t="e">
        <f t="shared" si="175"/>
        <v>#DIV/0!</v>
      </c>
      <c r="DT198" s="14" t="e">
        <f t="shared" si="176"/>
        <v>#DIV/0!</v>
      </c>
      <c r="DU198" s="14" t="e">
        <f t="shared" si="176"/>
        <v>#DIV/0!</v>
      </c>
      <c r="DV198" s="14" t="e">
        <f t="shared" si="176"/>
        <v>#DIV/0!</v>
      </c>
      <c r="DW198" s="14" t="e">
        <f t="shared" si="176"/>
        <v>#DIV/0!</v>
      </c>
      <c r="DX198" s="14" t="e">
        <f t="shared" si="176"/>
        <v>#DIV/0!</v>
      </c>
      <c r="DY198" s="14" t="e">
        <f t="shared" si="176"/>
        <v>#DIV/0!</v>
      </c>
      <c r="DZ198" s="14" t="e">
        <f t="shared" si="180"/>
        <v>#DIV/0!</v>
      </c>
    </row>
    <row r="199" spans="1:130">
      <c r="A199" s="18">
        <v>5</v>
      </c>
      <c r="B199" s="15">
        <f t="shared" si="177"/>
        <v>0.625</v>
      </c>
      <c r="C199" s="18">
        <v>2005</v>
      </c>
      <c r="D199" s="25">
        <f t="shared" si="181"/>
        <v>0</v>
      </c>
      <c r="E199" s="25">
        <f t="shared" si="182"/>
        <v>0</v>
      </c>
      <c r="F199" s="25">
        <f t="shared" si="183"/>
        <v>0</v>
      </c>
      <c r="G199" s="25">
        <f t="shared" ref="G199:G217" si="184">VLOOKUP($C$69,$D$3:$K$63,$A$70,0)*(B196-B195)</f>
        <v>0</v>
      </c>
      <c r="H199" s="25">
        <f>VLOOKUP($C$70,$D$3:$K$63,$A$70,0)*(B195-B194)</f>
        <v>0</v>
      </c>
      <c r="I199" s="25">
        <f>VLOOKUP($C$71,$D$3:$K$63,$A$70,0)*B194</f>
        <v>0</v>
      </c>
      <c r="J199" s="25"/>
      <c r="K199" s="25"/>
      <c r="L199" s="25"/>
      <c r="M199" s="25"/>
      <c r="N199" s="25"/>
      <c r="O199" s="25"/>
      <c r="P199" s="25"/>
      <c r="Q199" s="25"/>
      <c r="R199" s="25"/>
      <c r="S199" s="25"/>
      <c r="T199" s="25"/>
      <c r="U199" s="25"/>
      <c r="V199" s="25"/>
      <c r="W199" s="25"/>
      <c r="X199" s="25"/>
      <c r="Y199" s="25"/>
      <c r="Z199" s="25"/>
      <c r="AA199" s="25"/>
      <c r="AB199" s="25"/>
      <c r="AC199" s="25"/>
      <c r="AD199" s="25"/>
      <c r="AE199" s="25"/>
      <c r="AF199" s="25"/>
      <c r="AG199" s="25"/>
      <c r="AH199" s="25"/>
      <c r="AI199" s="25"/>
      <c r="AJ199" s="25"/>
      <c r="AK199" s="25"/>
      <c r="AL199" s="25"/>
      <c r="AM199" s="25"/>
      <c r="AN199" s="25"/>
      <c r="AO199" s="25"/>
      <c r="AP199" s="25"/>
      <c r="AQ199" s="25"/>
      <c r="AR199" s="25"/>
      <c r="AS199" s="25"/>
      <c r="AT199" s="25"/>
      <c r="AU199" s="25"/>
      <c r="AV199" s="25"/>
      <c r="AW199" s="25"/>
      <c r="AX199" s="25"/>
      <c r="AY199" s="25"/>
      <c r="AZ199" s="25"/>
      <c r="BA199" s="25"/>
      <c r="BB199" s="25"/>
      <c r="BC199" s="25"/>
      <c r="BD199" s="25"/>
      <c r="BE199" s="25"/>
      <c r="BF199" s="25"/>
      <c r="BG199" s="25"/>
      <c r="BH199" s="25"/>
      <c r="BI199" s="25"/>
      <c r="BJ199" s="25"/>
      <c r="BK199" s="25"/>
      <c r="BL199" s="25"/>
      <c r="BM199" s="21">
        <f t="shared" si="178"/>
        <v>0</v>
      </c>
      <c r="BP199" s="18">
        <v>2005</v>
      </c>
      <c r="BQ199" s="14" t="e">
        <f t="shared" si="179"/>
        <v>#DIV/0!</v>
      </c>
      <c r="BR199" s="14" t="e">
        <f t="shared" si="172"/>
        <v>#DIV/0!</v>
      </c>
      <c r="BS199" s="14" t="e">
        <f t="shared" si="172"/>
        <v>#DIV/0!</v>
      </c>
      <c r="BT199" s="14" t="e">
        <f t="shared" si="172"/>
        <v>#DIV/0!</v>
      </c>
      <c r="BU199" s="14" t="e">
        <f t="shared" si="172"/>
        <v>#DIV/0!</v>
      </c>
      <c r="BV199" s="14" t="e">
        <f t="shared" si="172"/>
        <v>#DIV/0!</v>
      </c>
      <c r="BW199" s="14" t="e">
        <f t="shared" si="172"/>
        <v>#DIV/0!</v>
      </c>
      <c r="BX199" s="14" t="e">
        <f t="shared" si="172"/>
        <v>#DIV/0!</v>
      </c>
      <c r="BY199" s="14" t="e">
        <f t="shared" si="172"/>
        <v>#DIV/0!</v>
      </c>
      <c r="BZ199" s="14" t="e">
        <f t="shared" si="172"/>
        <v>#DIV/0!</v>
      </c>
      <c r="CA199" s="14" t="e">
        <f t="shared" si="172"/>
        <v>#DIV/0!</v>
      </c>
      <c r="CB199" s="14" t="e">
        <f t="shared" si="172"/>
        <v>#DIV/0!</v>
      </c>
      <c r="CC199" s="14" t="e">
        <f t="shared" si="172"/>
        <v>#DIV/0!</v>
      </c>
      <c r="CD199" s="14" t="e">
        <f t="shared" si="172"/>
        <v>#DIV/0!</v>
      </c>
      <c r="CE199" s="14" t="e">
        <f t="shared" si="172"/>
        <v>#DIV/0!</v>
      </c>
      <c r="CF199" s="14" t="e">
        <f t="shared" si="172"/>
        <v>#DIV/0!</v>
      </c>
      <c r="CG199" s="14" t="e">
        <f t="shared" si="172"/>
        <v>#DIV/0!</v>
      </c>
      <c r="CH199" s="14" t="e">
        <f t="shared" si="173"/>
        <v>#DIV/0!</v>
      </c>
      <c r="CI199" s="14" t="e">
        <f t="shared" si="173"/>
        <v>#DIV/0!</v>
      </c>
      <c r="CJ199" s="14" t="e">
        <f t="shared" si="173"/>
        <v>#DIV/0!</v>
      </c>
      <c r="CK199" s="14" t="e">
        <f t="shared" si="173"/>
        <v>#DIV/0!</v>
      </c>
      <c r="CL199" s="14" t="e">
        <f t="shared" si="173"/>
        <v>#DIV/0!</v>
      </c>
      <c r="CM199" s="14" t="e">
        <f t="shared" si="173"/>
        <v>#DIV/0!</v>
      </c>
      <c r="CN199" s="14" t="e">
        <f t="shared" si="174"/>
        <v>#DIV/0!</v>
      </c>
      <c r="CO199" s="14" t="e">
        <f t="shared" si="174"/>
        <v>#DIV/0!</v>
      </c>
      <c r="CP199" s="14" t="e">
        <f t="shared" si="174"/>
        <v>#DIV/0!</v>
      </c>
      <c r="CQ199" s="14" t="e">
        <f t="shared" si="174"/>
        <v>#DIV/0!</v>
      </c>
      <c r="CR199" s="14" t="e">
        <f t="shared" si="174"/>
        <v>#DIV/0!</v>
      </c>
      <c r="CS199" s="14" t="e">
        <f t="shared" si="174"/>
        <v>#DIV/0!</v>
      </c>
      <c r="CT199" s="14" t="e">
        <f t="shared" si="174"/>
        <v>#DIV/0!</v>
      </c>
      <c r="CU199" s="14" t="e">
        <f t="shared" si="174"/>
        <v>#DIV/0!</v>
      </c>
      <c r="CV199" s="14" t="e">
        <f t="shared" si="174"/>
        <v>#DIV/0!</v>
      </c>
      <c r="CW199" s="14" t="e">
        <f t="shared" si="174"/>
        <v>#DIV/0!</v>
      </c>
      <c r="CX199" s="14" t="e">
        <f t="shared" si="174"/>
        <v>#DIV/0!</v>
      </c>
      <c r="CY199" s="14" t="e">
        <f t="shared" si="174"/>
        <v>#DIV/0!</v>
      </c>
      <c r="CZ199" s="14" t="e">
        <f t="shared" si="174"/>
        <v>#DIV/0!</v>
      </c>
      <c r="DA199" s="14" t="e">
        <f t="shared" si="174"/>
        <v>#DIV/0!</v>
      </c>
      <c r="DB199" s="14" t="e">
        <f t="shared" si="174"/>
        <v>#DIV/0!</v>
      </c>
      <c r="DC199" s="14" t="e">
        <f t="shared" si="174"/>
        <v>#DIV/0!</v>
      </c>
      <c r="DD199" s="14" t="e">
        <f t="shared" si="175"/>
        <v>#DIV/0!</v>
      </c>
      <c r="DE199" s="14" t="e">
        <f t="shared" si="175"/>
        <v>#DIV/0!</v>
      </c>
      <c r="DF199" s="14" t="e">
        <f t="shared" si="175"/>
        <v>#DIV/0!</v>
      </c>
      <c r="DG199" s="14" t="e">
        <f t="shared" si="175"/>
        <v>#DIV/0!</v>
      </c>
      <c r="DH199" s="14" t="e">
        <f t="shared" si="175"/>
        <v>#DIV/0!</v>
      </c>
      <c r="DI199" s="14" t="e">
        <f t="shared" si="175"/>
        <v>#DIV/0!</v>
      </c>
      <c r="DJ199" s="14" t="e">
        <f t="shared" si="175"/>
        <v>#DIV/0!</v>
      </c>
      <c r="DK199" s="14" t="e">
        <f t="shared" si="175"/>
        <v>#DIV/0!</v>
      </c>
      <c r="DL199" s="14" t="e">
        <f t="shared" si="175"/>
        <v>#DIV/0!</v>
      </c>
      <c r="DM199" s="14" t="e">
        <f t="shared" si="175"/>
        <v>#DIV/0!</v>
      </c>
      <c r="DN199" s="14" t="e">
        <f t="shared" si="175"/>
        <v>#DIV/0!</v>
      </c>
      <c r="DO199" s="14" t="e">
        <f t="shared" si="175"/>
        <v>#DIV/0!</v>
      </c>
      <c r="DP199" s="14" t="e">
        <f t="shared" si="175"/>
        <v>#DIV/0!</v>
      </c>
      <c r="DQ199" s="14" t="e">
        <f t="shared" si="175"/>
        <v>#DIV/0!</v>
      </c>
      <c r="DR199" s="14" t="e">
        <f t="shared" si="175"/>
        <v>#DIV/0!</v>
      </c>
      <c r="DS199" s="14" t="e">
        <f t="shared" si="175"/>
        <v>#DIV/0!</v>
      </c>
      <c r="DT199" s="14" t="e">
        <f t="shared" si="176"/>
        <v>#DIV/0!</v>
      </c>
      <c r="DU199" s="14" t="e">
        <f t="shared" si="176"/>
        <v>#DIV/0!</v>
      </c>
      <c r="DV199" s="14" t="e">
        <f t="shared" si="176"/>
        <v>#DIV/0!</v>
      </c>
      <c r="DW199" s="14" t="e">
        <f t="shared" si="176"/>
        <v>#DIV/0!</v>
      </c>
      <c r="DX199" s="14" t="e">
        <f t="shared" si="176"/>
        <v>#DIV/0!</v>
      </c>
      <c r="DY199" s="14" t="e">
        <f t="shared" si="176"/>
        <v>#DIV/0!</v>
      </c>
      <c r="DZ199" s="14" t="e">
        <f t="shared" si="180"/>
        <v>#DIV/0!</v>
      </c>
    </row>
    <row r="200" spans="1:130">
      <c r="A200" s="18">
        <v>6</v>
      </c>
      <c r="B200" s="15">
        <f t="shared" si="177"/>
        <v>0.75</v>
      </c>
      <c r="C200" s="18">
        <v>2006</v>
      </c>
      <c r="D200" s="25">
        <f t="shared" si="181"/>
        <v>0</v>
      </c>
      <c r="E200" s="25">
        <f t="shared" si="182"/>
        <v>0</v>
      </c>
      <c r="F200" s="25">
        <f t="shared" si="183"/>
        <v>0</v>
      </c>
      <c r="G200" s="25">
        <f t="shared" si="184"/>
        <v>0</v>
      </c>
      <c r="H200" s="25">
        <f t="shared" ref="H200:H218" si="185">VLOOKUP($C$70,$D$3:$K$63,$A$70,0)*(B196-B195)</f>
        <v>0</v>
      </c>
      <c r="I200" s="25">
        <f>VLOOKUP($C$71,$D$3:$K$63,$A$70,0)*(B195-B194)</f>
        <v>1893.75</v>
      </c>
      <c r="J200" s="25">
        <f>VLOOKUP($C$72,$D$3:$K$63,$A$70,0)*B194</f>
        <v>0</v>
      </c>
      <c r="K200" s="25"/>
      <c r="L200" s="25"/>
      <c r="M200" s="25"/>
      <c r="N200" s="25"/>
      <c r="O200" s="25"/>
      <c r="P200" s="25"/>
      <c r="Q200" s="25"/>
      <c r="R200" s="25"/>
      <c r="S200" s="25"/>
      <c r="T200" s="25"/>
      <c r="U200" s="25"/>
      <c r="V200" s="25"/>
      <c r="W200" s="25"/>
      <c r="X200" s="25"/>
      <c r="Y200" s="25"/>
      <c r="Z200" s="25"/>
      <c r="AA200" s="25"/>
      <c r="AB200" s="25"/>
      <c r="AC200" s="25"/>
      <c r="AD200" s="25"/>
      <c r="AE200" s="25"/>
      <c r="AF200" s="25"/>
      <c r="AG200" s="25"/>
      <c r="AH200" s="25"/>
      <c r="AI200" s="25"/>
      <c r="AJ200" s="25"/>
      <c r="AK200" s="25"/>
      <c r="AL200" s="25"/>
      <c r="AM200" s="25"/>
      <c r="AN200" s="25"/>
      <c r="AO200" s="25"/>
      <c r="AP200" s="25"/>
      <c r="AQ200" s="25"/>
      <c r="AR200" s="25"/>
      <c r="AS200" s="25"/>
      <c r="AT200" s="25"/>
      <c r="AU200" s="25"/>
      <c r="AV200" s="25"/>
      <c r="AW200" s="25"/>
      <c r="AX200" s="25"/>
      <c r="AY200" s="25"/>
      <c r="AZ200" s="25"/>
      <c r="BA200" s="25"/>
      <c r="BB200" s="25"/>
      <c r="BC200" s="25"/>
      <c r="BD200" s="25"/>
      <c r="BE200" s="25"/>
      <c r="BF200" s="25"/>
      <c r="BG200" s="25"/>
      <c r="BH200" s="25"/>
      <c r="BI200" s="25"/>
      <c r="BJ200" s="25"/>
      <c r="BK200" s="25"/>
      <c r="BL200" s="25"/>
      <c r="BM200" s="21">
        <f t="shared" si="178"/>
        <v>1893.75</v>
      </c>
      <c r="BP200" s="18">
        <v>2006</v>
      </c>
      <c r="BQ200" s="14">
        <f t="shared" si="179"/>
        <v>0</v>
      </c>
      <c r="BR200" s="14">
        <f t="shared" si="172"/>
        <v>0</v>
      </c>
      <c r="BS200" s="14">
        <f t="shared" si="172"/>
        <v>0</v>
      </c>
      <c r="BT200" s="14">
        <f t="shared" si="172"/>
        <v>0</v>
      </c>
      <c r="BU200" s="14">
        <f t="shared" si="172"/>
        <v>0</v>
      </c>
      <c r="BV200" s="14">
        <f t="shared" si="172"/>
        <v>1</v>
      </c>
      <c r="BW200" s="14">
        <f t="shared" si="172"/>
        <v>0</v>
      </c>
      <c r="BX200" s="14">
        <f t="shared" si="172"/>
        <v>0</v>
      </c>
      <c r="BY200" s="14">
        <f t="shared" si="172"/>
        <v>0</v>
      </c>
      <c r="BZ200" s="14">
        <f t="shared" si="172"/>
        <v>0</v>
      </c>
      <c r="CA200" s="14">
        <f t="shared" si="172"/>
        <v>0</v>
      </c>
      <c r="CB200" s="14">
        <f t="shared" si="172"/>
        <v>0</v>
      </c>
      <c r="CC200" s="14">
        <f t="shared" si="172"/>
        <v>0</v>
      </c>
      <c r="CD200" s="14">
        <f t="shared" si="172"/>
        <v>0</v>
      </c>
      <c r="CE200" s="14">
        <f t="shared" si="172"/>
        <v>0</v>
      </c>
      <c r="CF200" s="14">
        <f t="shared" si="172"/>
        <v>0</v>
      </c>
      <c r="CG200" s="14">
        <f t="shared" si="172"/>
        <v>0</v>
      </c>
      <c r="CH200" s="14">
        <f t="shared" si="173"/>
        <v>0</v>
      </c>
      <c r="CI200" s="14">
        <f t="shared" si="173"/>
        <v>0</v>
      </c>
      <c r="CJ200" s="14">
        <f t="shared" si="173"/>
        <v>0</v>
      </c>
      <c r="CK200" s="14">
        <f t="shared" si="173"/>
        <v>0</v>
      </c>
      <c r="CL200" s="14">
        <f t="shared" si="173"/>
        <v>0</v>
      </c>
      <c r="CM200" s="14">
        <f t="shared" si="173"/>
        <v>0</v>
      </c>
      <c r="CN200" s="14">
        <f t="shared" si="174"/>
        <v>0</v>
      </c>
      <c r="CO200" s="14">
        <f t="shared" si="174"/>
        <v>0</v>
      </c>
      <c r="CP200" s="14">
        <f t="shared" si="174"/>
        <v>0</v>
      </c>
      <c r="CQ200" s="14">
        <f t="shared" si="174"/>
        <v>0</v>
      </c>
      <c r="CR200" s="14">
        <f t="shared" si="174"/>
        <v>0</v>
      </c>
      <c r="CS200" s="14">
        <f t="shared" si="174"/>
        <v>0</v>
      </c>
      <c r="CT200" s="14">
        <f t="shared" si="174"/>
        <v>0</v>
      </c>
      <c r="CU200" s="14">
        <f t="shared" si="174"/>
        <v>0</v>
      </c>
      <c r="CV200" s="14">
        <f t="shared" si="174"/>
        <v>0</v>
      </c>
      <c r="CW200" s="14">
        <f t="shared" si="174"/>
        <v>0</v>
      </c>
      <c r="CX200" s="14">
        <f t="shared" si="174"/>
        <v>0</v>
      </c>
      <c r="CY200" s="14">
        <f t="shared" si="174"/>
        <v>0</v>
      </c>
      <c r="CZ200" s="14">
        <f t="shared" si="174"/>
        <v>0</v>
      </c>
      <c r="DA200" s="14">
        <f t="shared" si="174"/>
        <v>0</v>
      </c>
      <c r="DB200" s="14">
        <f t="shared" si="174"/>
        <v>0</v>
      </c>
      <c r="DC200" s="14">
        <f t="shared" si="174"/>
        <v>0</v>
      </c>
      <c r="DD200" s="14">
        <f t="shared" si="175"/>
        <v>0</v>
      </c>
      <c r="DE200" s="14">
        <f t="shared" si="175"/>
        <v>0</v>
      </c>
      <c r="DF200" s="14">
        <f t="shared" si="175"/>
        <v>0</v>
      </c>
      <c r="DG200" s="14">
        <f t="shared" si="175"/>
        <v>0</v>
      </c>
      <c r="DH200" s="14">
        <f t="shared" si="175"/>
        <v>0</v>
      </c>
      <c r="DI200" s="14">
        <f t="shared" si="175"/>
        <v>0</v>
      </c>
      <c r="DJ200" s="14">
        <f t="shared" si="175"/>
        <v>0</v>
      </c>
      <c r="DK200" s="14">
        <f t="shared" si="175"/>
        <v>0</v>
      </c>
      <c r="DL200" s="14">
        <f t="shared" si="175"/>
        <v>0</v>
      </c>
      <c r="DM200" s="14">
        <f t="shared" si="175"/>
        <v>0</v>
      </c>
      <c r="DN200" s="14">
        <f t="shared" si="175"/>
        <v>0</v>
      </c>
      <c r="DO200" s="14">
        <f t="shared" si="175"/>
        <v>0</v>
      </c>
      <c r="DP200" s="14">
        <f t="shared" si="175"/>
        <v>0</v>
      </c>
      <c r="DQ200" s="14">
        <f t="shared" si="175"/>
        <v>0</v>
      </c>
      <c r="DR200" s="14">
        <f t="shared" si="175"/>
        <v>0</v>
      </c>
      <c r="DS200" s="14">
        <f t="shared" si="175"/>
        <v>0</v>
      </c>
      <c r="DT200" s="14">
        <f t="shared" si="176"/>
        <v>0</v>
      </c>
      <c r="DU200" s="14">
        <f t="shared" si="176"/>
        <v>0</v>
      </c>
      <c r="DV200" s="14">
        <f t="shared" si="176"/>
        <v>0</v>
      </c>
      <c r="DW200" s="14">
        <f t="shared" si="176"/>
        <v>0</v>
      </c>
      <c r="DX200" s="14">
        <f t="shared" si="176"/>
        <v>0</v>
      </c>
      <c r="DY200" s="14">
        <f t="shared" si="176"/>
        <v>0</v>
      </c>
      <c r="DZ200" s="14">
        <f t="shared" si="180"/>
        <v>1</v>
      </c>
    </row>
    <row r="201" spans="1:130">
      <c r="A201" s="18">
        <v>7</v>
      </c>
      <c r="B201" s="15">
        <f t="shared" si="177"/>
        <v>0.875</v>
      </c>
      <c r="C201" s="18">
        <v>2007</v>
      </c>
      <c r="D201" s="25">
        <f t="shared" si="181"/>
        <v>0</v>
      </c>
      <c r="E201" s="25">
        <f t="shared" si="182"/>
        <v>0</v>
      </c>
      <c r="F201" s="25">
        <f t="shared" si="183"/>
        <v>0</v>
      </c>
      <c r="G201" s="25">
        <f t="shared" si="184"/>
        <v>0</v>
      </c>
      <c r="H201" s="25">
        <f t="shared" si="185"/>
        <v>0</v>
      </c>
      <c r="I201" s="25">
        <f t="shared" ref="I201:I219" si="186">VLOOKUP($C$71,$D$3:$K$63,$A$70,0)*(B196-B195)</f>
        <v>1893.75</v>
      </c>
      <c r="J201" s="25">
        <f>VLOOKUP($C$72,$D$3:$K$63,$A$70,0)*(B195-B194)</f>
        <v>1795.5</v>
      </c>
      <c r="K201" s="25">
        <f>VLOOKUP($C$73,$D$3:$K$63,$A$70,0)*B194</f>
        <v>0</v>
      </c>
      <c r="L201" s="25"/>
      <c r="M201" s="25"/>
      <c r="N201" s="25"/>
      <c r="O201" s="25"/>
      <c r="P201" s="25"/>
      <c r="Q201" s="25"/>
      <c r="R201" s="25"/>
      <c r="S201" s="25"/>
      <c r="T201" s="25"/>
      <c r="U201" s="25"/>
      <c r="V201" s="25"/>
      <c r="W201" s="25"/>
      <c r="X201" s="25"/>
      <c r="Y201" s="25"/>
      <c r="Z201" s="25"/>
      <c r="AA201" s="25"/>
      <c r="AB201" s="25"/>
      <c r="AC201" s="25"/>
      <c r="AD201" s="25"/>
      <c r="AE201" s="25"/>
      <c r="AF201" s="25"/>
      <c r="AG201" s="25"/>
      <c r="AH201" s="25"/>
      <c r="AI201" s="25"/>
      <c r="AJ201" s="25"/>
      <c r="AK201" s="25"/>
      <c r="AL201" s="25"/>
      <c r="AM201" s="25"/>
      <c r="AN201" s="25"/>
      <c r="AO201" s="25"/>
      <c r="AP201" s="25"/>
      <c r="AQ201" s="25"/>
      <c r="AR201" s="25"/>
      <c r="AS201" s="25"/>
      <c r="AT201" s="25"/>
      <c r="AU201" s="25"/>
      <c r="AV201" s="25"/>
      <c r="AW201" s="25"/>
      <c r="AX201" s="25"/>
      <c r="AY201" s="25"/>
      <c r="AZ201" s="25"/>
      <c r="BA201" s="25"/>
      <c r="BB201" s="25"/>
      <c r="BC201" s="25"/>
      <c r="BD201" s="25"/>
      <c r="BE201" s="25"/>
      <c r="BF201" s="25"/>
      <c r="BG201" s="25"/>
      <c r="BH201" s="25"/>
      <c r="BI201" s="25"/>
      <c r="BJ201" s="25"/>
      <c r="BK201" s="25"/>
      <c r="BL201" s="25"/>
      <c r="BM201" s="21">
        <f t="shared" si="178"/>
        <v>3689.25</v>
      </c>
      <c r="BP201" s="18">
        <v>2007</v>
      </c>
      <c r="BQ201" s="14">
        <f t="shared" si="179"/>
        <v>0</v>
      </c>
      <c r="BR201" s="14">
        <f t="shared" si="172"/>
        <v>0</v>
      </c>
      <c r="BS201" s="14">
        <f t="shared" si="172"/>
        <v>0</v>
      </c>
      <c r="BT201" s="14">
        <f t="shared" si="172"/>
        <v>0</v>
      </c>
      <c r="BU201" s="14">
        <f t="shared" si="172"/>
        <v>0</v>
      </c>
      <c r="BV201" s="14">
        <f t="shared" si="172"/>
        <v>0.51331571457613334</v>
      </c>
      <c r="BW201" s="14">
        <f t="shared" si="172"/>
        <v>0.48668428542386666</v>
      </c>
      <c r="BX201" s="14">
        <f t="shared" si="172"/>
        <v>0</v>
      </c>
      <c r="BY201" s="14">
        <f t="shared" si="172"/>
        <v>0</v>
      </c>
      <c r="BZ201" s="14">
        <f t="shared" si="172"/>
        <v>0</v>
      </c>
      <c r="CA201" s="14">
        <f t="shared" si="172"/>
        <v>0</v>
      </c>
      <c r="CB201" s="14">
        <f t="shared" si="172"/>
        <v>0</v>
      </c>
      <c r="CC201" s="14">
        <f t="shared" si="172"/>
        <v>0</v>
      </c>
      <c r="CD201" s="14">
        <f t="shared" si="172"/>
        <v>0</v>
      </c>
      <c r="CE201" s="14">
        <f t="shared" si="172"/>
        <v>0</v>
      </c>
      <c r="CF201" s="14">
        <f t="shared" si="172"/>
        <v>0</v>
      </c>
      <c r="CG201" s="14">
        <f t="shared" si="172"/>
        <v>0</v>
      </c>
      <c r="CH201" s="14">
        <f t="shared" si="173"/>
        <v>0</v>
      </c>
      <c r="CI201" s="14">
        <f t="shared" si="173"/>
        <v>0</v>
      </c>
      <c r="CJ201" s="14">
        <f t="shared" si="173"/>
        <v>0</v>
      </c>
      <c r="CK201" s="14">
        <f t="shared" si="173"/>
        <v>0</v>
      </c>
      <c r="CL201" s="14">
        <f t="shared" si="173"/>
        <v>0</v>
      </c>
      <c r="CM201" s="14">
        <f t="shared" si="173"/>
        <v>0</v>
      </c>
      <c r="CN201" s="14">
        <f t="shared" si="174"/>
        <v>0</v>
      </c>
      <c r="CO201" s="14">
        <f t="shared" si="174"/>
        <v>0</v>
      </c>
      <c r="CP201" s="14">
        <f t="shared" si="174"/>
        <v>0</v>
      </c>
      <c r="CQ201" s="14">
        <f t="shared" si="174"/>
        <v>0</v>
      </c>
      <c r="CR201" s="14">
        <f t="shared" si="174"/>
        <v>0</v>
      </c>
      <c r="CS201" s="14">
        <f t="shared" si="174"/>
        <v>0</v>
      </c>
      <c r="CT201" s="14">
        <f t="shared" si="174"/>
        <v>0</v>
      </c>
      <c r="CU201" s="14">
        <f t="shared" si="174"/>
        <v>0</v>
      </c>
      <c r="CV201" s="14">
        <f t="shared" si="174"/>
        <v>0</v>
      </c>
      <c r="CW201" s="14">
        <f t="shared" si="174"/>
        <v>0</v>
      </c>
      <c r="CX201" s="14">
        <f t="shared" si="174"/>
        <v>0</v>
      </c>
      <c r="CY201" s="14">
        <f t="shared" si="174"/>
        <v>0</v>
      </c>
      <c r="CZ201" s="14">
        <f t="shared" si="174"/>
        <v>0</v>
      </c>
      <c r="DA201" s="14">
        <f t="shared" si="174"/>
        <v>0</v>
      </c>
      <c r="DB201" s="14">
        <f t="shared" si="174"/>
        <v>0</v>
      </c>
      <c r="DC201" s="14">
        <f t="shared" si="174"/>
        <v>0</v>
      </c>
      <c r="DD201" s="14">
        <f t="shared" si="175"/>
        <v>0</v>
      </c>
      <c r="DE201" s="14">
        <f t="shared" si="175"/>
        <v>0</v>
      </c>
      <c r="DF201" s="14">
        <f t="shared" si="175"/>
        <v>0</v>
      </c>
      <c r="DG201" s="14">
        <f t="shared" si="175"/>
        <v>0</v>
      </c>
      <c r="DH201" s="14">
        <f t="shared" si="175"/>
        <v>0</v>
      </c>
      <c r="DI201" s="14">
        <f t="shared" si="175"/>
        <v>0</v>
      </c>
      <c r="DJ201" s="14">
        <f t="shared" si="175"/>
        <v>0</v>
      </c>
      <c r="DK201" s="14">
        <f t="shared" si="175"/>
        <v>0</v>
      </c>
      <c r="DL201" s="14">
        <f t="shared" si="175"/>
        <v>0</v>
      </c>
      <c r="DM201" s="14">
        <f t="shared" si="175"/>
        <v>0</v>
      </c>
      <c r="DN201" s="14">
        <f t="shared" si="175"/>
        <v>0</v>
      </c>
      <c r="DO201" s="14">
        <f t="shared" si="175"/>
        <v>0</v>
      </c>
      <c r="DP201" s="14">
        <f t="shared" si="175"/>
        <v>0</v>
      </c>
      <c r="DQ201" s="14">
        <f t="shared" si="175"/>
        <v>0</v>
      </c>
      <c r="DR201" s="14">
        <f t="shared" si="175"/>
        <v>0</v>
      </c>
      <c r="DS201" s="14">
        <f t="shared" si="175"/>
        <v>0</v>
      </c>
      <c r="DT201" s="14">
        <f t="shared" si="176"/>
        <v>0</v>
      </c>
      <c r="DU201" s="14">
        <f t="shared" si="176"/>
        <v>0</v>
      </c>
      <c r="DV201" s="14">
        <f t="shared" si="176"/>
        <v>0</v>
      </c>
      <c r="DW201" s="14">
        <f t="shared" si="176"/>
        <v>0</v>
      </c>
      <c r="DX201" s="14">
        <f t="shared" si="176"/>
        <v>0</v>
      </c>
      <c r="DY201" s="14">
        <f t="shared" si="176"/>
        <v>0</v>
      </c>
      <c r="DZ201" s="14">
        <f t="shared" si="180"/>
        <v>1</v>
      </c>
    </row>
    <row r="202" spans="1:130">
      <c r="A202" s="18">
        <v>8</v>
      </c>
      <c r="B202" s="15">
        <f t="shared" si="177"/>
        <v>1</v>
      </c>
      <c r="C202" s="18">
        <v>2008</v>
      </c>
      <c r="D202" s="25">
        <f t="shared" si="181"/>
        <v>0</v>
      </c>
      <c r="E202" s="25">
        <f t="shared" si="182"/>
        <v>0</v>
      </c>
      <c r="F202" s="25">
        <f t="shared" si="183"/>
        <v>0</v>
      </c>
      <c r="G202" s="25">
        <f t="shared" si="184"/>
        <v>0</v>
      </c>
      <c r="H202" s="25">
        <f t="shared" si="185"/>
        <v>0</v>
      </c>
      <c r="I202" s="25">
        <f t="shared" si="186"/>
        <v>1893.75</v>
      </c>
      <c r="J202" s="25">
        <f t="shared" ref="J202:J220" si="187">VLOOKUP($C$72,$D$3:$K$63,$A$70,0)*(B196-B195)</f>
        <v>1795.5</v>
      </c>
      <c r="K202" s="25">
        <f>VLOOKUP($C$73,$D$3:$K$63,$A$70,0)*(B195-B194)</f>
        <v>1404.875</v>
      </c>
      <c r="L202" s="25">
        <f>VLOOKUP($C$74,$D$3:$K$63,$A$70,0)*B194</f>
        <v>0</v>
      </c>
      <c r="M202" s="25"/>
      <c r="N202" s="25"/>
      <c r="O202" s="25"/>
      <c r="P202" s="25"/>
      <c r="Q202" s="25"/>
      <c r="R202" s="25"/>
      <c r="S202" s="25"/>
      <c r="T202" s="25"/>
      <c r="U202" s="25"/>
      <c r="V202" s="25"/>
      <c r="W202" s="25"/>
      <c r="X202" s="25"/>
      <c r="Y202" s="25"/>
      <c r="Z202" s="25"/>
      <c r="AA202" s="25"/>
      <c r="AB202" s="25"/>
      <c r="AC202" s="25"/>
      <c r="AD202" s="25"/>
      <c r="AE202" s="25"/>
      <c r="AF202" s="25"/>
      <c r="AG202" s="25"/>
      <c r="AH202" s="25"/>
      <c r="AI202" s="25"/>
      <c r="AJ202" s="25"/>
      <c r="AK202" s="25"/>
      <c r="AL202" s="25"/>
      <c r="AM202" s="25"/>
      <c r="AN202" s="25"/>
      <c r="AO202" s="25"/>
      <c r="AP202" s="25"/>
      <c r="AQ202" s="25"/>
      <c r="AR202" s="25"/>
      <c r="AS202" s="25"/>
      <c r="AT202" s="25"/>
      <c r="AU202" s="25"/>
      <c r="AV202" s="25"/>
      <c r="AW202" s="25"/>
      <c r="AX202" s="25"/>
      <c r="AY202" s="25"/>
      <c r="AZ202" s="25"/>
      <c r="BA202" s="25"/>
      <c r="BB202" s="25"/>
      <c r="BC202" s="25"/>
      <c r="BD202" s="25"/>
      <c r="BE202" s="25"/>
      <c r="BF202" s="25"/>
      <c r="BG202" s="25"/>
      <c r="BH202" s="25"/>
      <c r="BI202" s="25"/>
      <c r="BJ202" s="25"/>
      <c r="BK202" s="25"/>
      <c r="BL202" s="25"/>
      <c r="BM202" s="21">
        <f t="shared" si="178"/>
        <v>5094.125</v>
      </c>
      <c r="BP202" s="18">
        <v>2008</v>
      </c>
      <c r="BQ202" s="14">
        <f t="shared" si="179"/>
        <v>0</v>
      </c>
      <c r="BR202" s="14">
        <f t="shared" si="172"/>
        <v>0</v>
      </c>
      <c r="BS202" s="14">
        <f t="shared" si="172"/>
        <v>0</v>
      </c>
      <c r="BT202" s="14">
        <f t="shared" si="172"/>
        <v>0</v>
      </c>
      <c r="BU202" s="14">
        <f t="shared" si="172"/>
        <v>0</v>
      </c>
      <c r="BV202" s="14">
        <f t="shared" si="172"/>
        <v>0.3717517728756165</v>
      </c>
      <c r="BW202" s="14">
        <f t="shared" si="172"/>
        <v>0.35246484921355481</v>
      </c>
      <c r="BX202" s="14">
        <f t="shared" si="172"/>
        <v>0.27578337791082863</v>
      </c>
      <c r="BY202" s="14">
        <f t="shared" si="172"/>
        <v>0</v>
      </c>
      <c r="BZ202" s="14">
        <f t="shared" si="172"/>
        <v>0</v>
      </c>
      <c r="CA202" s="14">
        <f t="shared" si="172"/>
        <v>0</v>
      </c>
      <c r="CB202" s="14">
        <f t="shared" si="172"/>
        <v>0</v>
      </c>
      <c r="CC202" s="14">
        <f t="shared" si="172"/>
        <v>0</v>
      </c>
      <c r="CD202" s="14">
        <f t="shared" si="172"/>
        <v>0</v>
      </c>
      <c r="CE202" s="14">
        <f t="shared" si="172"/>
        <v>0</v>
      </c>
      <c r="CF202" s="14">
        <f t="shared" si="172"/>
        <v>0</v>
      </c>
      <c r="CG202" s="14">
        <f t="shared" si="172"/>
        <v>0</v>
      </c>
      <c r="CH202" s="14">
        <f t="shared" si="173"/>
        <v>0</v>
      </c>
      <c r="CI202" s="14">
        <f t="shared" si="173"/>
        <v>0</v>
      </c>
      <c r="CJ202" s="14">
        <f t="shared" si="173"/>
        <v>0</v>
      </c>
      <c r="CK202" s="14">
        <f t="shared" si="173"/>
        <v>0</v>
      </c>
      <c r="CL202" s="14">
        <f t="shared" si="173"/>
        <v>0</v>
      </c>
      <c r="CM202" s="14">
        <f t="shared" si="173"/>
        <v>0</v>
      </c>
      <c r="CN202" s="14">
        <f t="shared" si="174"/>
        <v>0</v>
      </c>
      <c r="CO202" s="14">
        <f t="shared" si="174"/>
        <v>0</v>
      </c>
      <c r="CP202" s="14">
        <f t="shared" si="174"/>
        <v>0</v>
      </c>
      <c r="CQ202" s="14">
        <f t="shared" si="174"/>
        <v>0</v>
      </c>
      <c r="CR202" s="14">
        <f t="shared" si="174"/>
        <v>0</v>
      </c>
      <c r="CS202" s="14">
        <f t="shared" si="174"/>
        <v>0</v>
      </c>
      <c r="CT202" s="14">
        <f t="shared" si="174"/>
        <v>0</v>
      </c>
      <c r="CU202" s="14">
        <f t="shared" si="174"/>
        <v>0</v>
      </c>
      <c r="CV202" s="14">
        <f t="shared" si="174"/>
        <v>0</v>
      </c>
      <c r="CW202" s="14">
        <f t="shared" si="174"/>
        <v>0</v>
      </c>
      <c r="CX202" s="14">
        <f t="shared" si="174"/>
        <v>0</v>
      </c>
      <c r="CY202" s="14">
        <f t="shared" si="174"/>
        <v>0</v>
      </c>
      <c r="CZ202" s="14">
        <f t="shared" si="174"/>
        <v>0</v>
      </c>
      <c r="DA202" s="14">
        <f t="shared" si="174"/>
        <v>0</v>
      </c>
      <c r="DB202" s="14">
        <f t="shared" si="174"/>
        <v>0</v>
      </c>
      <c r="DC202" s="14">
        <f t="shared" si="174"/>
        <v>0</v>
      </c>
      <c r="DD202" s="14">
        <f t="shared" si="175"/>
        <v>0</v>
      </c>
      <c r="DE202" s="14">
        <f t="shared" si="175"/>
        <v>0</v>
      </c>
      <c r="DF202" s="14">
        <f t="shared" si="175"/>
        <v>0</v>
      </c>
      <c r="DG202" s="14">
        <f t="shared" si="175"/>
        <v>0</v>
      </c>
      <c r="DH202" s="14">
        <f t="shared" si="175"/>
        <v>0</v>
      </c>
      <c r="DI202" s="14">
        <f t="shared" si="175"/>
        <v>0</v>
      </c>
      <c r="DJ202" s="14">
        <f t="shared" si="175"/>
        <v>0</v>
      </c>
      <c r="DK202" s="14">
        <f t="shared" si="175"/>
        <v>0</v>
      </c>
      <c r="DL202" s="14">
        <f t="shared" si="175"/>
        <v>0</v>
      </c>
      <c r="DM202" s="14">
        <f t="shared" si="175"/>
        <v>0</v>
      </c>
      <c r="DN202" s="14">
        <f t="shared" si="175"/>
        <v>0</v>
      </c>
      <c r="DO202" s="14">
        <f t="shared" si="175"/>
        <v>0</v>
      </c>
      <c r="DP202" s="14">
        <f t="shared" si="175"/>
        <v>0</v>
      </c>
      <c r="DQ202" s="14">
        <f t="shared" si="175"/>
        <v>0</v>
      </c>
      <c r="DR202" s="14">
        <f t="shared" si="175"/>
        <v>0</v>
      </c>
      <c r="DS202" s="14">
        <f t="shared" si="175"/>
        <v>0</v>
      </c>
      <c r="DT202" s="14">
        <f t="shared" si="176"/>
        <v>0</v>
      </c>
      <c r="DU202" s="14">
        <f t="shared" si="176"/>
        <v>0</v>
      </c>
      <c r="DV202" s="14">
        <f t="shared" si="176"/>
        <v>0</v>
      </c>
      <c r="DW202" s="14">
        <f t="shared" si="176"/>
        <v>0</v>
      </c>
      <c r="DX202" s="14">
        <f t="shared" si="176"/>
        <v>0</v>
      </c>
      <c r="DY202" s="14">
        <f t="shared" si="176"/>
        <v>0</v>
      </c>
      <c r="DZ202" s="14">
        <f t="shared" si="180"/>
        <v>0.99999999999999989</v>
      </c>
    </row>
    <row r="203" spans="1:130">
      <c r="A203" s="18">
        <v>9</v>
      </c>
      <c r="B203" s="15">
        <f t="shared" si="177"/>
        <v>1</v>
      </c>
      <c r="C203" s="18">
        <v>2009</v>
      </c>
      <c r="D203" s="25">
        <f t="shared" si="181"/>
        <v>0</v>
      </c>
      <c r="E203" s="25">
        <f t="shared" si="182"/>
        <v>0</v>
      </c>
      <c r="F203" s="25">
        <f t="shared" si="183"/>
        <v>0</v>
      </c>
      <c r="G203" s="25">
        <f t="shared" si="184"/>
        <v>0</v>
      </c>
      <c r="H203" s="25">
        <f t="shared" si="185"/>
        <v>0</v>
      </c>
      <c r="I203" s="25">
        <f t="shared" si="186"/>
        <v>1893.75</v>
      </c>
      <c r="J203" s="25">
        <f t="shared" si="187"/>
        <v>1795.5</v>
      </c>
      <c r="K203" s="25">
        <f t="shared" ref="K203:K221" si="188">VLOOKUP($C$73,$D$3:$K$63,$A$70,0)*(B196-B195)</f>
        <v>1404.875</v>
      </c>
      <c r="L203" s="25">
        <f>VLOOKUP($C$74,$D$3:$K$63,$A$70,0)*(B195-B194)</f>
        <v>2777.875</v>
      </c>
      <c r="M203" s="25">
        <f>VLOOKUP($C$75,$D$3:$K$63,$A$70,0)*B194</f>
        <v>0</v>
      </c>
      <c r="N203" s="25"/>
      <c r="O203" s="25"/>
      <c r="P203" s="25"/>
      <c r="Q203" s="25"/>
      <c r="R203" s="25"/>
      <c r="S203" s="25"/>
      <c r="T203" s="25"/>
      <c r="U203" s="25"/>
      <c r="V203" s="25"/>
      <c r="W203" s="25"/>
      <c r="X203" s="25"/>
      <c r="Y203" s="25"/>
      <c r="Z203" s="25"/>
      <c r="AA203" s="25"/>
      <c r="AB203" s="25"/>
      <c r="AC203" s="25"/>
      <c r="AD203" s="25"/>
      <c r="AE203" s="25"/>
      <c r="AF203" s="25"/>
      <c r="AG203" s="25"/>
      <c r="AH203" s="25"/>
      <c r="AI203" s="25"/>
      <c r="AJ203" s="25"/>
      <c r="AK203" s="25"/>
      <c r="AL203" s="25"/>
      <c r="AM203" s="25"/>
      <c r="AN203" s="25"/>
      <c r="AO203" s="25"/>
      <c r="AP203" s="25"/>
      <c r="AQ203" s="25"/>
      <c r="AR203" s="25"/>
      <c r="AS203" s="25"/>
      <c r="AT203" s="25"/>
      <c r="AU203" s="25"/>
      <c r="AV203" s="25"/>
      <c r="AW203" s="25"/>
      <c r="AX203" s="25"/>
      <c r="AY203" s="25"/>
      <c r="AZ203" s="25"/>
      <c r="BA203" s="25"/>
      <c r="BB203" s="25"/>
      <c r="BC203" s="25"/>
      <c r="BD203" s="25"/>
      <c r="BE203" s="25"/>
      <c r="BF203" s="25"/>
      <c r="BG203" s="25"/>
      <c r="BH203" s="25"/>
      <c r="BI203" s="25"/>
      <c r="BJ203" s="25"/>
      <c r="BK203" s="25"/>
      <c r="BL203" s="25"/>
      <c r="BM203" s="21">
        <f t="shared" si="178"/>
        <v>7872</v>
      </c>
      <c r="BP203" s="18">
        <v>2009</v>
      </c>
      <c r="BQ203" s="14">
        <f t="shared" si="179"/>
        <v>0</v>
      </c>
      <c r="BR203" s="14">
        <f t="shared" si="172"/>
        <v>0</v>
      </c>
      <c r="BS203" s="14">
        <f t="shared" si="172"/>
        <v>0</v>
      </c>
      <c r="BT203" s="14">
        <f t="shared" si="172"/>
        <v>0</v>
      </c>
      <c r="BU203" s="14">
        <f t="shared" si="172"/>
        <v>0</v>
      </c>
      <c r="BV203" s="14">
        <f t="shared" si="172"/>
        <v>0.24056783536585366</v>
      </c>
      <c r="BW203" s="14">
        <f t="shared" si="172"/>
        <v>0.22808689024390244</v>
      </c>
      <c r="BX203" s="14">
        <f t="shared" si="172"/>
        <v>0.17846481199186992</v>
      </c>
      <c r="BY203" s="14">
        <f t="shared" si="172"/>
        <v>0.35288046239837401</v>
      </c>
      <c r="BZ203" s="14">
        <f t="shared" si="172"/>
        <v>0</v>
      </c>
      <c r="CA203" s="14">
        <f t="shared" si="172"/>
        <v>0</v>
      </c>
      <c r="CB203" s="14">
        <f t="shared" si="172"/>
        <v>0</v>
      </c>
      <c r="CC203" s="14">
        <f t="shared" si="172"/>
        <v>0</v>
      </c>
      <c r="CD203" s="14">
        <f t="shared" si="172"/>
        <v>0</v>
      </c>
      <c r="CE203" s="14">
        <f t="shared" si="172"/>
        <v>0</v>
      </c>
      <c r="CF203" s="14">
        <f t="shared" si="172"/>
        <v>0</v>
      </c>
      <c r="CG203" s="14">
        <f t="shared" si="172"/>
        <v>0</v>
      </c>
      <c r="CH203" s="14">
        <f t="shared" si="173"/>
        <v>0</v>
      </c>
      <c r="CI203" s="14">
        <f t="shared" si="173"/>
        <v>0</v>
      </c>
      <c r="CJ203" s="14">
        <f t="shared" si="173"/>
        <v>0</v>
      </c>
      <c r="CK203" s="14">
        <f t="shared" si="173"/>
        <v>0</v>
      </c>
      <c r="CL203" s="14">
        <f t="shared" si="173"/>
        <v>0</v>
      </c>
      <c r="CM203" s="14">
        <f t="shared" si="173"/>
        <v>0</v>
      </c>
      <c r="CN203" s="14">
        <f t="shared" si="174"/>
        <v>0</v>
      </c>
      <c r="CO203" s="14">
        <f t="shared" si="174"/>
        <v>0</v>
      </c>
      <c r="CP203" s="14">
        <f t="shared" si="174"/>
        <v>0</v>
      </c>
      <c r="CQ203" s="14">
        <f t="shared" si="174"/>
        <v>0</v>
      </c>
      <c r="CR203" s="14">
        <f t="shared" si="174"/>
        <v>0</v>
      </c>
      <c r="CS203" s="14">
        <f t="shared" si="174"/>
        <v>0</v>
      </c>
      <c r="CT203" s="14">
        <f t="shared" si="174"/>
        <v>0</v>
      </c>
      <c r="CU203" s="14">
        <f t="shared" si="174"/>
        <v>0</v>
      </c>
      <c r="CV203" s="14">
        <f t="shared" si="174"/>
        <v>0</v>
      </c>
      <c r="CW203" s="14">
        <f t="shared" si="174"/>
        <v>0</v>
      </c>
      <c r="CX203" s="14">
        <f t="shared" si="174"/>
        <v>0</v>
      </c>
      <c r="CY203" s="14">
        <f t="shared" si="174"/>
        <v>0</v>
      </c>
      <c r="CZ203" s="14">
        <f t="shared" si="174"/>
        <v>0</v>
      </c>
      <c r="DA203" s="14">
        <f t="shared" si="174"/>
        <v>0</v>
      </c>
      <c r="DB203" s="14">
        <f t="shared" si="174"/>
        <v>0</v>
      </c>
      <c r="DC203" s="14">
        <f t="shared" si="174"/>
        <v>0</v>
      </c>
      <c r="DD203" s="14">
        <f t="shared" si="175"/>
        <v>0</v>
      </c>
      <c r="DE203" s="14">
        <f t="shared" si="175"/>
        <v>0</v>
      </c>
      <c r="DF203" s="14">
        <f t="shared" si="175"/>
        <v>0</v>
      </c>
      <c r="DG203" s="14">
        <f t="shared" si="175"/>
        <v>0</v>
      </c>
      <c r="DH203" s="14">
        <f t="shared" si="175"/>
        <v>0</v>
      </c>
      <c r="DI203" s="14">
        <f t="shared" si="175"/>
        <v>0</v>
      </c>
      <c r="DJ203" s="14">
        <f t="shared" si="175"/>
        <v>0</v>
      </c>
      <c r="DK203" s="14">
        <f t="shared" si="175"/>
        <v>0</v>
      </c>
      <c r="DL203" s="14">
        <f t="shared" si="175"/>
        <v>0</v>
      </c>
      <c r="DM203" s="14">
        <f t="shared" si="175"/>
        <v>0</v>
      </c>
      <c r="DN203" s="14">
        <f t="shared" si="175"/>
        <v>0</v>
      </c>
      <c r="DO203" s="14">
        <f t="shared" si="175"/>
        <v>0</v>
      </c>
      <c r="DP203" s="14">
        <f t="shared" si="175"/>
        <v>0</v>
      </c>
      <c r="DQ203" s="14">
        <f t="shared" si="175"/>
        <v>0</v>
      </c>
      <c r="DR203" s="14">
        <f t="shared" si="175"/>
        <v>0</v>
      </c>
      <c r="DS203" s="14">
        <f t="shared" si="175"/>
        <v>0</v>
      </c>
      <c r="DT203" s="14">
        <f t="shared" si="176"/>
        <v>0</v>
      </c>
      <c r="DU203" s="14">
        <f t="shared" si="176"/>
        <v>0</v>
      </c>
      <c r="DV203" s="14">
        <f t="shared" si="176"/>
        <v>0</v>
      </c>
      <c r="DW203" s="14">
        <f t="shared" si="176"/>
        <v>0</v>
      </c>
      <c r="DX203" s="14">
        <f t="shared" si="176"/>
        <v>0</v>
      </c>
      <c r="DY203" s="14">
        <f t="shared" si="176"/>
        <v>0</v>
      </c>
      <c r="DZ203" s="14">
        <f t="shared" si="180"/>
        <v>1</v>
      </c>
    </row>
    <row r="204" spans="1:130">
      <c r="A204" s="18">
        <v>10</v>
      </c>
      <c r="B204" s="15">
        <f t="shared" si="177"/>
        <v>1</v>
      </c>
      <c r="C204" s="18">
        <v>2010</v>
      </c>
      <c r="D204" s="25">
        <f t="shared" si="181"/>
        <v>0</v>
      </c>
      <c r="E204" s="25">
        <f t="shared" si="182"/>
        <v>0</v>
      </c>
      <c r="F204" s="25">
        <f t="shared" si="183"/>
        <v>0</v>
      </c>
      <c r="G204" s="25">
        <f t="shared" si="184"/>
        <v>0</v>
      </c>
      <c r="H204" s="25">
        <f t="shared" si="185"/>
        <v>0</v>
      </c>
      <c r="I204" s="25">
        <f t="shared" si="186"/>
        <v>1893.75</v>
      </c>
      <c r="J204" s="25">
        <f t="shared" si="187"/>
        <v>1795.5</v>
      </c>
      <c r="K204" s="25">
        <f t="shared" si="188"/>
        <v>1404.875</v>
      </c>
      <c r="L204" s="25">
        <f t="shared" ref="L204:L222" si="189">VLOOKUP($C$74,$D$3:$K$63,$A$70,0)*(B196-B195)</f>
        <v>2777.875</v>
      </c>
      <c r="M204" s="25">
        <f>VLOOKUP($C$75,$D$3:$K$63,$A$70,0)*(B195-B194)</f>
        <v>3324.875</v>
      </c>
      <c r="N204" s="25">
        <f>VLOOKUP($C$76,$D$3:$K$63,$A$70,0)*B194</f>
        <v>0</v>
      </c>
      <c r="O204" s="25"/>
      <c r="P204" s="25"/>
      <c r="Q204" s="25"/>
      <c r="R204" s="25"/>
      <c r="S204" s="25"/>
      <c r="T204" s="25"/>
      <c r="U204" s="25"/>
      <c r="V204" s="25"/>
      <c r="W204" s="25"/>
      <c r="X204" s="25"/>
      <c r="Y204" s="25"/>
      <c r="Z204" s="25"/>
      <c r="AA204" s="25"/>
      <c r="AB204" s="25"/>
      <c r="AC204" s="25"/>
      <c r="AD204" s="25"/>
      <c r="AE204" s="25"/>
      <c r="AF204" s="25"/>
      <c r="AG204" s="25"/>
      <c r="AH204" s="25"/>
      <c r="AI204" s="25"/>
      <c r="AJ204" s="25"/>
      <c r="AK204" s="25"/>
      <c r="AL204" s="25"/>
      <c r="AM204" s="25"/>
      <c r="AN204" s="25"/>
      <c r="AO204" s="25"/>
      <c r="AP204" s="25"/>
      <c r="AQ204" s="25"/>
      <c r="AR204" s="25"/>
      <c r="AS204" s="25"/>
      <c r="AT204" s="25"/>
      <c r="AU204" s="25"/>
      <c r="AV204" s="25"/>
      <c r="AW204" s="25"/>
      <c r="AX204" s="25"/>
      <c r="AY204" s="25"/>
      <c r="AZ204" s="25"/>
      <c r="BA204" s="25"/>
      <c r="BB204" s="25"/>
      <c r="BC204" s="25"/>
      <c r="BD204" s="25"/>
      <c r="BE204" s="25"/>
      <c r="BF204" s="25"/>
      <c r="BG204" s="25"/>
      <c r="BH204" s="25"/>
      <c r="BI204" s="25"/>
      <c r="BJ204" s="25"/>
      <c r="BK204" s="25"/>
      <c r="BL204" s="25"/>
      <c r="BM204" s="21">
        <f t="shared" si="178"/>
        <v>11196.875</v>
      </c>
      <c r="BP204" s="18">
        <v>2010</v>
      </c>
      <c r="BQ204" s="14">
        <f t="shared" si="179"/>
        <v>0</v>
      </c>
      <c r="BR204" s="14">
        <f t="shared" si="172"/>
        <v>0</v>
      </c>
      <c r="BS204" s="14">
        <f t="shared" si="172"/>
        <v>0</v>
      </c>
      <c r="BT204" s="14">
        <f t="shared" si="172"/>
        <v>0</v>
      </c>
      <c r="BU204" s="14">
        <f t="shared" si="172"/>
        <v>0</v>
      </c>
      <c r="BV204" s="14">
        <f t="shared" si="172"/>
        <v>0.1691320122802121</v>
      </c>
      <c r="BW204" s="14">
        <f t="shared" si="172"/>
        <v>0.16035724253418923</v>
      </c>
      <c r="BX204" s="14">
        <f t="shared" si="172"/>
        <v>0.12547027630477253</v>
      </c>
      <c r="BY204" s="14">
        <f t="shared" si="172"/>
        <v>0.24809377616522468</v>
      </c>
      <c r="BZ204" s="14">
        <f t="shared" si="172"/>
        <v>0.29694669271560148</v>
      </c>
      <c r="CA204" s="14">
        <f t="shared" si="172"/>
        <v>0</v>
      </c>
      <c r="CB204" s="14">
        <f t="shared" si="172"/>
        <v>0</v>
      </c>
      <c r="CC204" s="14">
        <f t="shared" si="172"/>
        <v>0</v>
      </c>
      <c r="CD204" s="14">
        <f t="shared" si="172"/>
        <v>0</v>
      </c>
      <c r="CE204" s="14">
        <f t="shared" si="172"/>
        <v>0</v>
      </c>
      <c r="CF204" s="14">
        <f t="shared" si="172"/>
        <v>0</v>
      </c>
      <c r="CG204" s="14">
        <f t="shared" si="172"/>
        <v>0</v>
      </c>
      <c r="CH204" s="14">
        <f t="shared" si="173"/>
        <v>0</v>
      </c>
      <c r="CI204" s="14">
        <f t="shared" si="173"/>
        <v>0</v>
      </c>
      <c r="CJ204" s="14">
        <f t="shared" si="173"/>
        <v>0</v>
      </c>
      <c r="CK204" s="14">
        <f t="shared" si="173"/>
        <v>0</v>
      </c>
      <c r="CL204" s="14">
        <f t="shared" si="173"/>
        <v>0</v>
      </c>
      <c r="CM204" s="14">
        <f t="shared" si="173"/>
        <v>0</v>
      </c>
      <c r="CN204" s="14">
        <f t="shared" si="174"/>
        <v>0</v>
      </c>
      <c r="CO204" s="14">
        <f t="shared" si="174"/>
        <v>0</v>
      </c>
      <c r="CP204" s="14">
        <f t="shared" si="174"/>
        <v>0</v>
      </c>
      <c r="CQ204" s="14">
        <f t="shared" si="174"/>
        <v>0</v>
      </c>
      <c r="CR204" s="14">
        <f t="shared" si="174"/>
        <v>0</v>
      </c>
      <c r="CS204" s="14">
        <f t="shared" si="174"/>
        <v>0</v>
      </c>
      <c r="CT204" s="14">
        <f t="shared" si="174"/>
        <v>0</v>
      </c>
      <c r="CU204" s="14">
        <f t="shared" si="174"/>
        <v>0</v>
      </c>
      <c r="CV204" s="14">
        <f t="shared" si="174"/>
        <v>0</v>
      </c>
      <c r="CW204" s="14">
        <f t="shared" si="174"/>
        <v>0</v>
      </c>
      <c r="CX204" s="14">
        <f t="shared" si="174"/>
        <v>0</v>
      </c>
      <c r="CY204" s="14">
        <f t="shared" si="174"/>
        <v>0</v>
      </c>
      <c r="CZ204" s="14">
        <f t="shared" si="174"/>
        <v>0</v>
      </c>
      <c r="DA204" s="14">
        <f t="shared" si="174"/>
        <v>0</v>
      </c>
      <c r="DB204" s="14">
        <f t="shared" si="174"/>
        <v>0</v>
      </c>
      <c r="DC204" s="14">
        <f t="shared" si="174"/>
        <v>0</v>
      </c>
      <c r="DD204" s="14">
        <f t="shared" si="175"/>
        <v>0</v>
      </c>
      <c r="DE204" s="14">
        <f t="shared" si="175"/>
        <v>0</v>
      </c>
      <c r="DF204" s="14">
        <f t="shared" si="175"/>
        <v>0</v>
      </c>
      <c r="DG204" s="14">
        <f t="shared" si="175"/>
        <v>0</v>
      </c>
      <c r="DH204" s="14">
        <f t="shared" si="175"/>
        <v>0</v>
      </c>
      <c r="DI204" s="14">
        <f t="shared" si="175"/>
        <v>0</v>
      </c>
      <c r="DJ204" s="14">
        <f t="shared" si="175"/>
        <v>0</v>
      </c>
      <c r="DK204" s="14">
        <f t="shared" si="175"/>
        <v>0</v>
      </c>
      <c r="DL204" s="14">
        <f t="shared" si="175"/>
        <v>0</v>
      </c>
      <c r="DM204" s="14">
        <f t="shared" si="175"/>
        <v>0</v>
      </c>
      <c r="DN204" s="14">
        <f t="shared" si="175"/>
        <v>0</v>
      </c>
      <c r="DO204" s="14">
        <f t="shared" si="175"/>
        <v>0</v>
      </c>
      <c r="DP204" s="14">
        <f t="shared" si="175"/>
        <v>0</v>
      </c>
      <c r="DQ204" s="14">
        <f t="shared" si="175"/>
        <v>0</v>
      </c>
      <c r="DR204" s="14">
        <f t="shared" si="175"/>
        <v>0</v>
      </c>
      <c r="DS204" s="14">
        <f t="shared" si="175"/>
        <v>0</v>
      </c>
      <c r="DT204" s="14">
        <f t="shared" si="176"/>
        <v>0</v>
      </c>
      <c r="DU204" s="14">
        <f t="shared" si="176"/>
        <v>0</v>
      </c>
      <c r="DV204" s="14">
        <f t="shared" si="176"/>
        <v>0</v>
      </c>
      <c r="DW204" s="14">
        <f t="shared" si="176"/>
        <v>0</v>
      </c>
      <c r="DX204" s="14">
        <f t="shared" si="176"/>
        <v>0</v>
      </c>
      <c r="DY204" s="14">
        <f t="shared" si="176"/>
        <v>0</v>
      </c>
      <c r="DZ204" s="14">
        <f t="shared" si="180"/>
        <v>1</v>
      </c>
    </row>
    <row r="205" spans="1:130">
      <c r="A205" s="18">
        <v>11</v>
      </c>
      <c r="B205" s="15">
        <f t="shared" si="177"/>
        <v>1</v>
      </c>
      <c r="C205" s="18">
        <v>2011</v>
      </c>
      <c r="D205" s="25">
        <f t="shared" si="181"/>
        <v>0</v>
      </c>
      <c r="E205" s="25">
        <f t="shared" si="182"/>
        <v>0</v>
      </c>
      <c r="F205" s="25">
        <f t="shared" si="183"/>
        <v>0</v>
      </c>
      <c r="G205" s="25">
        <f t="shared" si="184"/>
        <v>0</v>
      </c>
      <c r="H205" s="25">
        <f t="shared" si="185"/>
        <v>0</v>
      </c>
      <c r="I205" s="25">
        <f t="shared" si="186"/>
        <v>1893.75</v>
      </c>
      <c r="J205" s="25">
        <f t="shared" si="187"/>
        <v>1795.5</v>
      </c>
      <c r="K205" s="25">
        <f t="shared" si="188"/>
        <v>1404.875</v>
      </c>
      <c r="L205" s="25">
        <f t="shared" si="189"/>
        <v>2777.875</v>
      </c>
      <c r="M205" s="25">
        <f t="shared" ref="M205:M223" si="190">VLOOKUP($C$75,$D$3:$K$63,$A$70,0)*(B196-B195)</f>
        <v>3324.875</v>
      </c>
      <c r="N205" s="25">
        <f>VLOOKUP($C$76,$D$3:$K$63,$A$70,0)*(B195-B194)</f>
        <v>3736.25</v>
      </c>
      <c r="O205" s="25">
        <f>VLOOKUP($C$77,$D$3:$K$63,$A$70,0)*B194</f>
        <v>0</v>
      </c>
      <c r="P205" s="25"/>
      <c r="Q205" s="25"/>
      <c r="R205" s="25"/>
      <c r="S205" s="25"/>
      <c r="T205" s="25"/>
      <c r="U205" s="25"/>
      <c r="V205" s="25"/>
      <c r="W205" s="25"/>
      <c r="X205" s="25"/>
      <c r="Y205" s="25"/>
      <c r="Z205" s="25"/>
      <c r="AA205" s="25"/>
      <c r="AB205" s="25"/>
      <c r="AC205" s="25"/>
      <c r="AD205" s="25"/>
      <c r="AE205" s="25"/>
      <c r="AF205" s="25"/>
      <c r="AG205" s="25"/>
      <c r="AH205" s="25"/>
      <c r="AI205" s="25"/>
      <c r="AJ205" s="25"/>
      <c r="AK205" s="25"/>
      <c r="AL205" s="25"/>
      <c r="AM205" s="25"/>
      <c r="AN205" s="25"/>
      <c r="AO205" s="25"/>
      <c r="AP205" s="25"/>
      <c r="AQ205" s="25"/>
      <c r="AR205" s="25"/>
      <c r="AS205" s="25"/>
      <c r="AT205" s="25"/>
      <c r="AU205" s="25"/>
      <c r="AV205" s="25"/>
      <c r="AW205" s="25"/>
      <c r="AX205" s="25"/>
      <c r="AY205" s="25"/>
      <c r="AZ205" s="25"/>
      <c r="BA205" s="25"/>
      <c r="BB205" s="25"/>
      <c r="BC205" s="25"/>
      <c r="BD205" s="25"/>
      <c r="BE205" s="25"/>
      <c r="BF205" s="25"/>
      <c r="BG205" s="25"/>
      <c r="BH205" s="25"/>
      <c r="BI205" s="25"/>
      <c r="BJ205" s="25"/>
      <c r="BK205" s="25"/>
      <c r="BL205" s="25"/>
      <c r="BM205" s="21">
        <f t="shared" si="178"/>
        <v>14933.125</v>
      </c>
      <c r="BP205" s="18">
        <v>2011</v>
      </c>
      <c r="BQ205" s="14">
        <f t="shared" si="179"/>
        <v>0</v>
      </c>
      <c r="BR205" s="14">
        <f t="shared" si="172"/>
        <v>0</v>
      </c>
      <c r="BS205" s="14">
        <f t="shared" si="172"/>
        <v>0</v>
      </c>
      <c r="BT205" s="14">
        <f t="shared" si="172"/>
        <v>0</v>
      </c>
      <c r="BU205" s="14">
        <f t="shared" si="172"/>
        <v>0</v>
      </c>
      <c r="BV205" s="14">
        <f t="shared" si="172"/>
        <v>0.12681538525928096</v>
      </c>
      <c r="BW205" s="14">
        <f t="shared" si="172"/>
        <v>0.12023605240028461</v>
      </c>
      <c r="BX205" s="14">
        <f t="shared" si="172"/>
        <v>9.4077763361654035E-2</v>
      </c>
      <c r="BY205" s="14">
        <f t="shared" si="172"/>
        <v>0.18602101033775584</v>
      </c>
      <c r="BZ205" s="14">
        <f t="shared" si="172"/>
        <v>0.22265098564433097</v>
      </c>
      <c r="CA205" s="14">
        <f t="shared" si="172"/>
        <v>0.25019880299669361</v>
      </c>
      <c r="CB205" s="14">
        <f t="shared" si="172"/>
        <v>0</v>
      </c>
      <c r="CC205" s="14">
        <f t="shared" si="172"/>
        <v>0</v>
      </c>
      <c r="CD205" s="14">
        <f t="shared" si="172"/>
        <v>0</v>
      </c>
      <c r="CE205" s="14">
        <f t="shared" si="172"/>
        <v>0</v>
      </c>
      <c r="CF205" s="14">
        <f t="shared" si="172"/>
        <v>0</v>
      </c>
      <c r="CG205" s="14">
        <f t="shared" si="172"/>
        <v>0</v>
      </c>
      <c r="CH205" s="14">
        <f t="shared" si="173"/>
        <v>0</v>
      </c>
      <c r="CI205" s="14">
        <f t="shared" si="173"/>
        <v>0</v>
      </c>
      <c r="CJ205" s="14">
        <f t="shared" si="173"/>
        <v>0</v>
      </c>
      <c r="CK205" s="14">
        <f t="shared" si="173"/>
        <v>0</v>
      </c>
      <c r="CL205" s="14">
        <f t="shared" si="173"/>
        <v>0</v>
      </c>
      <c r="CM205" s="14">
        <f t="shared" si="173"/>
        <v>0</v>
      </c>
      <c r="CN205" s="14">
        <f t="shared" si="174"/>
        <v>0</v>
      </c>
      <c r="CO205" s="14">
        <f t="shared" si="174"/>
        <v>0</v>
      </c>
      <c r="CP205" s="14">
        <f t="shared" si="174"/>
        <v>0</v>
      </c>
      <c r="CQ205" s="14">
        <f t="shared" si="174"/>
        <v>0</v>
      </c>
      <c r="CR205" s="14">
        <f t="shared" si="174"/>
        <v>0</v>
      </c>
      <c r="CS205" s="14">
        <f t="shared" si="174"/>
        <v>0</v>
      </c>
      <c r="CT205" s="14">
        <f t="shared" si="174"/>
        <v>0</v>
      </c>
      <c r="CU205" s="14">
        <f t="shared" si="174"/>
        <v>0</v>
      </c>
      <c r="CV205" s="14">
        <f t="shared" si="174"/>
        <v>0</v>
      </c>
      <c r="CW205" s="14">
        <f t="shared" si="174"/>
        <v>0</v>
      </c>
      <c r="CX205" s="14">
        <f t="shared" si="174"/>
        <v>0</v>
      </c>
      <c r="CY205" s="14">
        <f t="shared" si="174"/>
        <v>0</v>
      </c>
      <c r="CZ205" s="14">
        <f t="shared" si="174"/>
        <v>0</v>
      </c>
      <c r="DA205" s="14">
        <f t="shared" si="174"/>
        <v>0</v>
      </c>
      <c r="DB205" s="14">
        <f t="shared" si="174"/>
        <v>0</v>
      </c>
      <c r="DC205" s="14">
        <f t="shared" si="174"/>
        <v>0</v>
      </c>
      <c r="DD205" s="14">
        <f t="shared" si="175"/>
        <v>0</v>
      </c>
      <c r="DE205" s="14">
        <f t="shared" si="175"/>
        <v>0</v>
      </c>
      <c r="DF205" s="14">
        <f t="shared" si="175"/>
        <v>0</v>
      </c>
      <c r="DG205" s="14">
        <f t="shared" si="175"/>
        <v>0</v>
      </c>
      <c r="DH205" s="14">
        <f t="shared" si="175"/>
        <v>0</v>
      </c>
      <c r="DI205" s="14">
        <f t="shared" si="175"/>
        <v>0</v>
      </c>
      <c r="DJ205" s="14">
        <f t="shared" si="175"/>
        <v>0</v>
      </c>
      <c r="DK205" s="14">
        <f t="shared" si="175"/>
        <v>0</v>
      </c>
      <c r="DL205" s="14">
        <f t="shared" si="175"/>
        <v>0</v>
      </c>
      <c r="DM205" s="14">
        <f t="shared" si="175"/>
        <v>0</v>
      </c>
      <c r="DN205" s="14">
        <f t="shared" si="175"/>
        <v>0</v>
      </c>
      <c r="DO205" s="14">
        <f t="shared" si="175"/>
        <v>0</v>
      </c>
      <c r="DP205" s="14">
        <f t="shared" si="175"/>
        <v>0</v>
      </c>
      <c r="DQ205" s="14">
        <f t="shared" si="175"/>
        <v>0</v>
      </c>
      <c r="DR205" s="14">
        <f t="shared" si="175"/>
        <v>0</v>
      </c>
      <c r="DS205" s="14">
        <f t="shared" si="175"/>
        <v>0</v>
      </c>
      <c r="DT205" s="14">
        <f t="shared" si="176"/>
        <v>0</v>
      </c>
      <c r="DU205" s="14">
        <f t="shared" si="176"/>
        <v>0</v>
      </c>
      <c r="DV205" s="14">
        <f t="shared" si="176"/>
        <v>0</v>
      </c>
      <c r="DW205" s="14">
        <f t="shared" si="176"/>
        <v>0</v>
      </c>
      <c r="DX205" s="14">
        <f t="shared" si="176"/>
        <v>0</v>
      </c>
      <c r="DY205" s="14">
        <f t="shared" si="176"/>
        <v>0</v>
      </c>
      <c r="DZ205" s="14">
        <f t="shared" si="180"/>
        <v>1</v>
      </c>
    </row>
    <row r="206" spans="1:130">
      <c r="A206" s="18">
        <v>12</v>
      </c>
      <c r="B206" s="15">
        <f t="shared" si="177"/>
        <v>1</v>
      </c>
      <c r="C206" s="18">
        <v>2012</v>
      </c>
      <c r="D206" s="25">
        <f t="shared" si="181"/>
        <v>0</v>
      </c>
      <c r="E206" s="25">
        <f t="shared" si="182"/>
        <v>0</v>
      </c>
      <c r="F206" s="25">
        <f t="shared" si="183"/>
        <v>0</v>
      </c>
      <c r="G206" s="25">
        <f t="shared" si="184"/>
        <v>0</v>
      </c>
      <c r="H206" s="25">
        <f t="shared" si="185"/>
        <v>0</v>
      </c>
      <c r="I206" s="25">
        <f t="shared" si="186"/>
        <v>1893.75</v>
      </c>
      <c r="J206" s="25">
        <f t="shared" si="187"/>
        <v>1795.5</v>
      </c>
      <c r="K206" s="25">
        <f t="shared" si="188"/>
        <v>1404.875</v>
      </c>
      <c r="L206" s="25">
        <f t="shared" si="189"/>
        <v>2777.875</v>
      </c>
      <c r="M206" s="25">
        <f t="shared" si="190"/>
        <v>3324.875</v>
      </c>
      <c r="N206" s="25">
        <f t="shared" ref="N206:N224" si="191">VLOOKUP($C$76,$D$3:$K$63,$A$70,0)*(B196-B195)</f>
        <v>3736.25</v>
      </c>
      <c r="O206" s="25">
        <f>VLOOKUP($C$77,$D$3:$K$63,$A$70,0)*(B195-B194)</f>
        <v>3123</v>
      </c>
      <c r="P206" s="25">
        <f>VLOOKUP($C$78,$D$3:$K$63,$A$70,0)*B194</f>
        <v>0</v>
      </c>
      <c r="Q206" s="25"/>
      <c r="R206" s="25"/>
      <c r="S206" s="25"/>
      <c r="T206" s="25"/>
      <c r="U206" s="25"/>
      <c r="V206" s="25"/>
      <c r="W206" s="25"/>
      <c r="X206" s="25"/>
      <c r="Y206" s="25"/>
      <c r="Z206" s="25"/>
      <c r="AA206" s="25"/>
      <c r="AB206" s="25"/>
      <c r="AC206" s="25"/>
      <c r="AD206" s="25"/>
      <c r="AE206" s="25"/>
      <c r="AF206" s="25"/>
      <c r="AG206" s="25"/>
      <c r="AH206" s="25"/>
      <c r="AI206" s="25"/>
      <c r="AJ206" s="25"/>
      <c r="AK206" s="25"/>
      <c r="AL206" s="25"/>
      <c r="AM206" s="25"/>
      <c r="AN206" s="25"/>
      <c r="AO206" s="25"/>
      <c r="AP206" s="25"/>
      <c r="AQ206" s="25"/>
      <c r="AR206" s="25"/>
      <c r="AS206" s="25"/>
      <c r="AT206" s="25"/>
      <c r="AU206" s="25"/>
      <c r="AV206" s="25"/>
      <c r="AW206" s="25"/>
      <c r="AX206" s="25"/>
      <c r="AY206" s="25"/>
      <c r="AZ206" s="25"/>
      <c r="BA206" s="25"/>
      <c r="BB206" s="25"/>
      <c r="BC206" s="25"/>
      <c r="BD206" s="25"/>
      <c r="BE206" s="25"/>
      <c r="BF206" s="25"/>
      <c r="BG206" s="25"/>
      <c r="BH206" s="25"/>
      <c r="BI206" s="25"/>
      <c r="BJ206" s="25"/>
      <c r="BK206" s="25"/>
      <c r="BL206" s="25"/>
      <c r="BM206" s="21">
        <f t="shared" si="178"/>
        <v>18056.125</v>
      </c>
      <c r="BP206" s="18">
        <v>2012</v>
      </c>
      <c r="BQ206" s="14">
        <f t="shared" si="179"/>
        <v>0</v>
      </c>
      <c r="BR206" s="14">
        <f t="shared" si="172"/>
        <v>0</v>
      </c>
      <c r="BS206" s="14">
        <f t="shared" si="172"/>
        <v>0</v>
      </c>
      <c r="BT206" s="14">
        <f t="shared" si="172"/>
        <v>0</v>
      </c>
      <c r="BU206" s="14">
        <f t="shared" si="172"/>
        <v>0</v>
      </c>
      <c r="BV206" s="14">
        <f t="shared" si="172"/>
        <v>0.10488130758952986</v>
      </c>
      <c r="BW206" s="14">
        <f t="shared" si="172"/>
        <v>9.9439940740330496E-2</v>
      </c>
      <c r="BX206" s="14">
        <f t="shared" si="172"/>
        <v>7.7806007656681594E-2</v>
      </c>
      <c r="BY206" s="14">
        <f t="shared" si="172"/>
        <v>0.15384668637373744</v>
      </c>
      <c r="BZ206" s="14">
        <f t="shared" si="172"/>
        <v>0.18414111554943266</v>
      </c>
      <c r="CA206" s="14">
        <f t="shared" si="172"/>
        <v>0.20692424315848501</v>
      </c>
      <c r="CB206" s="14">
        <f t="shared" si="172"/>
        <v>0.17296069893180291</v>
      </c>
      <c r="CC206" s="14">
        <f t="shared" si="172"/>
        <v>0</v>
      </c>
      <c r="CD206" s="14">
        <f t="shared" si="172"/>
        <v>0</v>
      </c>
      <c r="CE206" s="14">
        <f t="shared" si="172"/>
        <v>0</v>
      </c>
      <c r="CF206" s="14">
        <f t="shared" si="172"/>
        <v>0</v>
      </c>
      <c r="CG206" s="14">
        <f t="shared" si="172"/>
        <v>0</v>
      </c>
      <c r="CH206" s="14">
        <f t="shared" si="173"/>
        <v>0</v>
      </c>
      <c r="CI206" s="14">
        <f t="shared" si="173"/>
        <v>0</v>
      </c>
      <c r="CJ206" s="14">
        <f t="shared" si="173"/>
        <v>0</v>
      </c>
      <c r="CK206" s="14">
        <f t="shared" si="173"/>
        <v>0</v>
      </c>
      <c r="CL206" s="14">
        <f t="shared" si="173"/>
        <v>0</v>
      </c>
      <c r="CM206" s="14">
        <f t="shared" si="173"/>
        <v>0</v>
      </c>
      <c r="CN206" s="14">
        <f t="shared" si="174"/>
        <v>0</v>
      </c>
      <c r="CO206" s="14">
        <f t="shared" si="174"/>
        <v>0</v>
      </c>
      <c r="CP206" s="14">
        <f t="shared" si="174"/>
        <v>0</v>
      </c>
      <c r="CQ206" s="14">
        <f t="shared" si="174"/>
        <v>0</v>
      </c>
      <c r="CR206" s="14">
        <f t="shared" si="174"/>
        <v>0</v>
      </c>
      <c r="CS206" s="14">
        <f t="shared" si="174"/>
        <v>0</v>
      </c>
      <c r="CT206" s="14">
        <f t="shared" si="174"/>
        <v>0</v>
      </c>
      <c r="CU206" s="14">
        <f t="shared" si="174"/>
        <v>0</v>
      </c>
      <c r="CV206" s="14">
        <f t="shared" si="174"/>
        <v>0</v>
      </c>
      <c r="CW206" s="14">
        <f t="shared" si="174"/>
        <v>0</v>
      </c>
      <c r="CX206" s="14">
        <f t="shared" si="174"/>
        <v>0</v>
      </c>
      <c r="CY206" s="14">
        <f t="shared" si="174"/>
        <v>0</v>
      </c>
      <c r="CZ206" s="14">
        <f t="shared" si="174"/>
        <v>0</v>
      </c>
      <c r="DA206" s="14">
        <f t="shared" si="174"/>
        <v>0</v>
      </c>
      <c r="DB206" s="14">
        <f t="shared" si="174"/>
        <v>0</v>
      </c>
      <c r="DC206" s="14">
        <f t="shared" si="174"/>
        <v>0</v>
      </c>
      <c r="DD206" s="14">
        <f t="shared" si="175"/>
        <v>0</v>
      </c>
      <c r="DE206" s="14">
        <f t="shared" si="175"/>
        <v>0</v>
      </c>
      <c r="DF206" s="14">
        <f t="shared" si="175"/>
        <v>0</v>
      </c>
      <c r="DG206" s="14">
        <f t="shared" si="175"/>
        <v>0</v>
      </c>
      <c r="DH206" s="14">
        <f t="shared" si="175"/>
        <v>0</v>
      </c>
      <c r="DI206" s="14">
        <f t="shared" si="175"/>
        <v>0</v>
      </c>
      <c r="DJ206" s="14">
        <f t="shared" si="175"/>
        <v>0</v>
      </c>
      <c r="DK206" s="14">
        <f t="shared" si="175"/>
        <v>0</v>
      </c>
      <c r="DL206" s="14">
        <f t="shared" si="175"/>
        <v>0</v>
      </c>
      <c r="DM206" s="14">
        <f t="shared" si="175"/>
        <v>0</v>
      </c>
      <c r="DN206" s="14">
        <f t="shared" si="175"/>
        <v>0</v>
      </c>
      <c r="DO206" s="14">
        <f t="shared" si="175"/>
        <v>0</v>
      </c>
      <c r="DP206" s="14">
        <f t="shared" si="175"/>
        <v>0</v>
      </c>
      <c r="DQ206" s="14">
        <f t="shared" si="175"/>
        <v>0</v>
      </c>
      <c r="DR206" s="14">
        <f t="shared" si="175"/>
        <v>0</v>
      </c>
      <c r="DS206" s="14">
        <f t="shared" si="175"/>
        <v>0</v>
      </c>
      <c r="DT206" s="14">
        <f t="shared" si="176"/>
        <v>0</v>
      </c>
      <c r="DU206" s="14">
        <f t="shared" si="176"/>
        <v>0</v>
      </c>
      <c r="DV206" s="14">
        <f t="shared" si="176"/>
        <v>0</v>
      </c>
      <c r="DW206" s="14">
        <f t="shared" si="176"/>
        <v>0</v>
      </c>
      <c r="DX206" s="14">
        <f t="shared" si="176"/>
        <v>0</v>
      </c>
      <c r="DY206" s="14">
        <f t="shared" si="176"/>
        <v>0</v>
      </c>
      <c r="DZ206" s="14">
        <f t="shared" si="180"/>
        <v>1</v>
      </c>
    </row>
    <row r="207" spans="1:130">
      <c r="A207" s="18">
        <v>13</v>
      </c>
      <c r="B207" s="15">
        <f t="shared" si="177"/>
        <v>1</v>
      </c>
      <c r="C207" s="18">
        <v>2013</v>
      </c>
      <c r="D207" s="25">
        <f t="shared" si="181"/>
        <v>0</v>
      </c>
      <c r="E207" s="25">
        <f t="shared" si="182"/>
        <v>0</v>
      </c>
      <c r="F207" s="25">
        <f t="shared" si="183"/>
        <v>0</v>
      </c>
      <c r="G207" s="25">
        <f t="shared" si="184"/>
        <v>0</v>
      </c>
      <c r="H207" s="25">
        <f t="shared" si="185"/>
        <v>0</v>
      </c>
      <c r="I207" s="25">
        <f t="shared" si="186"/>
        <v>1893.75</v>
      </c>
      <c r="J207" s="25">
        <f t="shared" si="187"/>
        <v>1795.5</v>
      </c>
      <c r="K207" s="25">
        <f t="shared" si="188"/>
        <v>1404.875</v>
      </c>
      <c r="L207" s="25">
        <f t="shared" si="189"/>
        <v>2777.875</v>
      </c>
      <c r="M207" s="25">
        <f t="shared" si="190"/>
        <v>3324.875</v>
      </c>
      <c r="N207" s="25">
        <f t="shared" si="191"/>
        <v>3736.25</v>
      </c>
      <c r="O207" s="25">
        <f t="shared" ref="O207:O225" si="192">VLOOKUP($C$77,$D$3:$K$63,$A$70,0)*(B196-B195)</f>
        <v>3123</v>
      </c>
      <c r="P207" s="25">
        <f>VLOOKUP($C$78,$D$3:$K$63,$A$70,0)*(B195-B194)</f>
        <v>3576.75</v>
      </c>
      <c r="Q207" s="25">
        <f>VLOOKUP($C$79,$D$3:$K$63,$A$70,0)*B194</f>
        <v>0</v>
      </c>
      <c r="R207" s="25"/>
      <c r="S207" s="25"/>
      <c r="T207" s="25"/>
      <c r="U207" s="25"/>
      <c r="V207" s="25"/>
      <c r="W207" s="25"/>
      <c r="X207" s="25"/>
      <c r="Y207" s="25"/>
      <c r="Z207" s="25"/>
      <c r="AA207" s="25"/>
      <c r="AB207" s="25"/>
      <c r="AC207" s="25"/>
      <c r="AD207" s="25"/>
      <c r="AE207" s="25"/>
      <c r="AF207" s="25"/>
      <c r="AG207" s="25"/>
      <c r="AH207" s="25"/>
      <c r="AI207" s="25"/>
      <c r="AJ207" s="25"/>
      <c r="AK207" s="25"/>
      <c r="AL207" s="25"/>
      <c r="AM207" s="25"/>
      <c r="AN207" s="25"/>
      <c r="AO207" s="25"/>
      <c r="AP207" s="25"/>
      <c r="AQ207" s="25"/>
      <c r="AR207" s="25"/>
      <c r="AS207" s="25"/>
      <c r="AT207" s="25"/>
      <c r="AU207" s="25"/>
      <c r="AV207" s="25"/>
      <c r="AW207" s="25"/>
      <c r="AX207" s="25"/>
      <c r="AY207" s="25"/>
      <c r="AZ207" s="25"/>
      <c r="BA207" s="25"/>
      <c r="BB207" s="25"/>
      <c r="BC207" s="25"/>
      <c r="BD207" s="25"/>
      <c r="BE207" s="25"/>
      <c r="BF207" s="25"/>
      <c r="BG207" s="25"/>
      <c r="BH207" s="25"/>
      <c r="BI207" s="25"/>
      <c r="BJ207" s="25"/>
      <c r="BK207" s="25"/>
      <c r="BL207" s="25"/>
      <c r="BM207" s="21">
        <f t="shared" si="178"/>
        <v>21632.875</v>
      </c>
      <c r="BP207" s="18">
        <v>2013</v>
      </c>
      <c r="BQ207" s="14">
        <f t="shared" si="179"/>
        <v>0</v>
      </c>
      <c r="BR207" s="14">
        <f t="shared" si="172"/>
        <v>0</v>
      </c>
      <c r="BS207" s="14">
        <f t="shared" si="172"/>
        <v>0</v>
      </c>
      <c r="BT207" s="14">
        <f t="shared" si="172"/>
        <v>0</v>
      </c>
      <c r="BU207" s="14">
        <f t="shared" si="172"/>
        <v>0</v>
      </c>
      <c r="BV207" s="14">
        <f t="shared" si="172"/>
        <v>8.754037547020449E-2</v>
      </c>
      <c r="BW207" s="14">
        <f t="shared" si="172"/>
        <v>8.2998676782443381E-2</v>
      </c>
      <c r="BX207" s="14">
        <f t="shared" si="172"/>
        <v>6.4941668640899564E-2</v>
      </c>
      <c r="BY207" s="14">
        <f t="shared" si="172"/>
        <v>0.12840988541744913</v>
      </c>
      <c r="BZ207" s="14">
        <f t="shared" si="172"/>
        <v>0.15369547505821579</v>
      </c>
      <c r="CA207" s="14">
        <f t="shared" si="172"/>
        <v>0.17271167147223843</v>
      </c>
      <c r="CB207" s="14">
        <f t="shared" si="172"/>
        <v>0.14436361325066593</v>
      </c>
      <c r="CC207" s="14">
        <f t="shared" si="172"/>
        <v>0.16533863390788325</v>
      </c>
      <c r="CD207" s="14">
        <f t="shared" si="172"/>
        <v>0</v>
      </c>
      <c r="CE207" s="14">
        <f t="shared" si="172"/>
        <v>0</v>
      </c>
      <c r="CF207" s="14">
        <f t="shared" si="172"/>
        <v>0</v>
      </c>
      <c r="CG207" s="14">
        <f t="shared" si="172"/>
        <v>0</v>
      </c>
      <c r="CH207" s="14">
        <f t="shared" si="173"/>
        <v>0</v>
      </c>
      <c r="CI207" s="14">
        <f t="shared" si="173"/>
        <v>0</v>
      </c>
      <c r="CJ207" s="14">
        <f t="shared" si="173"/>
        <v>0</v>
      </c>
      <c r="CK207" s="14">
        <f t="shared" si="173"/>
        <v>0</v>
      </c>
      <c r="CL207" s="14">
        <f t="shared" si="173"/>
        <v>0</v>
      </c>
      <c r="CM207" s="14">
        <f t="shared" si="173"/>
        <v>0</v>
      </c>
      <c r="CN207" s="14">
        <f t="shared" si="174"/>
        <v>0</v>
      </c>
      <c r="CO207" s="14">
        <f t="shared" si="174"/>
        <v>0</v>
      </c>
      <c r="CP207" s="14">
        <f t="shared" si="174"/>
        <v>0</v>
      </c>
      <c r="CQ207" s="14">
        <f t="shared" si="174"/>
        <v>0</v>
      </c>
      <c r="CR207" s="14">
        <f t="shared" si="174"/>
        <v>0</v>
      </c>
      <c r="CS207" s="14">
        <f t="shared" si="174"/>
        <v>0</v>
      </c>
      <c r="CT207" s="14">
        <f t="shared" si="174"/>
        <v>0</v>
      </c>
      <c r="CU207" s="14">
        <f t="shared" si="174"/>
        <v>0</v>
      </c>
      <c r="CV207" s="14">
        <f t="shared" si="174"/>
        <v>0</v>
      </c>
      <c r="CW207" s="14">
        <f t="shared" si="174"/>
        <v>0</v>
      </c>
      <c r="CX207" s="14">
        <f t="shared" si="174"/>
        <v>0</v>
      </c>
      <c r="CY207" s="14">
        <f t="shared" si="174"/>
        <v>0</v>
      </c>
      <c r="CZ207" s="14">
        <f t="shared" si="174"/>
        <v>0</v>
      </c>
      <c r="DA207" s="14">
        <f t="shared" si="174"/>
        <v>0</v>
      </c>
      <c r="DB207" s="14">
        <f t="shared" si="174"/>
        <v>0</v>
      </c>
      <c r="DC207" s="14">
        <f t="shared" si="174"/>
        <v>0</v>
      </c>
      <c r="DD207" s="14">
        <f t="shared" si="175"/>
        <v>0</v>
      </c>
      <c r="DE207" s="14">
        <f t="shared" si="175"/>
        <v>0</v>
      </c>
      <c r="DF207" s="14">
        <f t="shared" si="175"/>
        <v>0</v>
      </c>
      <c r="DG207" s="14">
        <f t="shared" si="175"/>
        <v>0</v>
      </c>
      <c r="DH207" s="14">
        <f t="shared" si="175"/>
        <v>0</v>
      </c>
      <c r="DI207" s="14">
        <f t="shared" si="175"/>
        <v>0</v>
      </c>
      <c r="DJ207" s="14">
        <f t="shared" si="175"/>
        <v>0</v>
      </c>
      <c r="DK207" s="14">
        <f t="shared" si="175"/>
        <v>0</v>
      </c>
      <c r="DL207" s="14">
        <f t="shared" si="175"/>
        <v>0</v>
      </c>
      <c r="DM207" s="14">
        <f t="shared" si="175"/>
        <v>0</v>
      </c>
      <c r="DN207" s="14">
        <f t="shared" si="175"/>
        <v>0</v>
      </c>
      <c r="DO207" s="14">
        <f t="shared" si="175"/>
        <v>0</v>
      </c>
      <c r="DP207" s="14">
        <f t="shared" si="175"/>
        <v>0</v>
      </c>
      <c r="DQ207" s="14">
        <f t="shared" si="175"/>
        <v>0</v>
      </c>
      <c r="DR207" s="14">
        <f t="shared" si="175"/>
        <v>0</v>
      </c>
      <c r="DS207" s="14">
        <f t="shared" si="175"/>
        <v>0</v>
      </c>
      <c r="DT207" s="14">
        <f t="shared" si="176"/>
        <v>0</v>
      </c>
      <c r="DU207" s="14">
        <f t="shared" si="176"/>
        <v>0</v>
      </c>
      <c r="DV207" s="14">
        <f t="shared" si="176"/>
        <v>0</v>
      </c>
      <c r="DW207" s="14">
        <f t="shared" si="176"/>
        <v>0</v>
      </c>
      <c r="DX207" s="14">
        <f t="shared" si="176"/>
        <v>0</v>
      </c>
      <c r="DY207" s="14">
        <f t="shared" si="176"/>
        <v>0</v>
      </c>
      <c r="DZ207" s="14">
        <f t="shared" si="180"/>
        <v>1</v>
      </c>
    </row>
    <row r="208" spans="1:130">
      <c r="A208" s="18">
        <v>14</v>
      </c>
      <c r="B208" s="15">
        <f t="shared" si="177"/>
        <v>1</v>
      </c>
      <c r="C208" s="18">
        <v>2014</v>
      </c>
      <c r="D208" s="25">
        <f t="shared" si="181"/>
        <v>0</v>
      </c>
      <c r="E208" s="25">
        <f t="shared" si="182"/>
        <v>0</v>
      </c>
      <c r="F208" s="25">
        <f t="shared" si="183"/>
        <v>0</v>
      </c>
      <c r="G208" s="25">
        <f t="shared" si="184"/>
        <v>0</v>
      </c>
      <c r="H208" s="25">
        <f t="shared" si="185"/>
        <v>0</v>
      </c>
      <c r="I208" s="25">
        <f t="shared" si="186"/>
        <v>0</v>
      </c>
      <c r="J208" s="25">
        <f t="shared" si="187"/>
        <v>1795.5</v>
      </c>
      <c r="K208" s="25">
        <f t="shared" si="188"/>
        <v>1404.875</v>
      </c>
      <c r="L208" s="25">
        <f t="shared" si="189"/>
        <v>2777.875</v>
      </c>
      <c r="M208" s="25">
        <f t="shared" si="190"/>
        <v>3324.875</v>
      </c>
      <c r="N208" s="25">
        <f t="shared" si="191"/>
        <v>3736.25</v>
      </c>
      <c r="O208" s="25">
        <f t="shared" si="192"/>
        <v>3123</v>
      </c>
      <c r="P208" s="25">
        <f t="shared" ref="P208:P226" si="193">VLOOKUP($C$78,$D$3:$K$63,$A$70,0)*(B196-B195)</f>
        <v>3576.75</v>
      </c>
      <c r="Q208" s="25">
        <f>VLOOKUP($C$79,$D$3:$K$63,$A$70,0)*(B195-B194)</f>
        <v>4510.875</v>
      </c>
      <c r="R208" s="25">
        <f>VLOOKUP($C$80,$D$3:$K$63,$A$70,0)*B194</f>
        <v>0</v>
      </c>
      <c r="S208" s="25"/>
      <c r="T208" s="25"/>
      <c r="U208" s="25"/>
      <c r="V208" s="25"/>
      <c r="W208" s="25"/>
      <c r="X208" s="25"/>
      <c r="Y208" s="25"/>
      <c r="Z208" s="25"/>
      <c r="AA208" s="25"/>
      <c r="AB208" s="25"/>
      <c r="AC208" s="25"/>
      <c r="AD208" s="25"/>
      <c r="AE208" s="25"/>
      <c r="AF208" s="25"/>
      <c r="AG208" s="25"/>
      <c r="AH208" s="25"/>
      <c r="AI208" s="25"/>
      <c r="AJ208" s="25"/>
      <c r="AK208" s="25"/>
      <c r="AL208" s="25"/>
      <c r="AM208" s="25"/>
      <c r="AN208" s="25"/>
      <c r="AO208" s="25"/>
      <c r="AP208" s="25"/>
      <c r="AQ208" s="25"/>
      <c r="AR208" s="25"/>
      <c r="AS208" s="25"/>
      <c r="AT208" s="25"/>
      <c r="AU208" s="25"/>
      <c r="AV208" s="25"/>
      <c r="AW208" s="25"/>
      <c r="AX208" s="25"/>
      <c r="AY208" s="25"/>
      <c r="AZ208" s="25"/>
      <c r="BA208" s="25"/>
      <c r="BB208" s="25"/>
      <c r="BC208" s="25"/>
      <c r="BD208" s="25"/>
      <c r="BE208" s="25"/>
      <c r="BF208" s="25"/>
      <c r="BG208" s="25"/>
      <c r="BH208" s="25"/>
      <c r="BI208" s="25"/>
      <c r="BJ208" s="25"/>
      <c r="BK208" s="25"/>
      <c r="BL208" s="25"/>
      <c r="BM208" s="21">
        <f t="shared" si="178"/>
        <v>24250</v>
      </c>
      <c r="BP208" s="18">
        <v>2014</v>
      </c>
      <c r="BQ208" s="14">
        <f t="shared" si="179"/>
        <v>0</v>
      </c>
      <c r="BR208" s="14">
        <f t="shared" si="172"/>
        <v>0</v>
      </c>
      <c r="BS208" s="14">
        <f t="shared" si="172"/>
        <v>0</v>
      </c>
      <c r="BT208" s="14">
        <f t="shared" si="172"/>
        <v>0</v>
      </c>
      <c r="BU208" s="14">
        <f t="shared" si="172"/>
        <v>0</v>
      </c>
      <c r="BV208" s="14">
        <f t="shared" si="172"/>
        <v>0</v>
      </c>
      <c r="BW208" s="14">
        <f t="shared" si="172"/>
        <v>7.4041237113402061E-2</v>
      </c>
      <c r="BX208" s="14">
        <f t="shared" si="172"/>
        <v>5.7932989690721651E-2</v>
      </c>
      <c r="BY208" s="14">
        <f t="shared" si="172"/>
        <v>0.11455154639175258</v>
      </c>
      <c r="BZ208" s="14">
        <f t="shared" si="172"/>
        <v>0.13710824742268041</v>
      </c>
      <c r="CA208" s="14">
        <f t="shared" si="172"/>
        <v>0.1540721649484536</v>
      </c>
      <c r="CB208" s="14">
        <f t="shared" si="172"/>
        <v>0.12878350515463918</v>
      </c>
      <c r="CC208" s="14">
        <f t="shared" si="172"/>
        <v>0.14749484536082474</v>
      </c>
      <c r="CD208" s="14">
        <f t="shared" si="172"/>
        <v>0.18601546391752577</v>
      </c>
      <c r="CE208" s="14">
        <f t="shared" si="172"/>
        <v>0</v>
      </c>
      <c r="CF208" s="14">
        <f t="shared" si="172"/>
        <v>0</v>
      </c>
      <c r="CG208" s="14">
        <f t="shared" si="172"/>
        <v>0</v>
      </c>
      <c r="CH208" s="14">
        <f t="shared" si="173"/>
        <v>0</v>
      </c>
      <c r="CI208" s="14">
        <f t="shared" si="173"/>
        <v>0</v>
      </c>
      <c r="CJ208" s="14">
        <f t="shared" si="173"/>
        <v>0</v>
      </c>
      <c r="CK208" s="14">
        <f t="shared" si="173"/>
        <v>0</v>
      </c>
      <c r="CL208" s="14">
        <f t="shared" si="173"/>
        <v>0</v>
      </c>
      <c r="CM208" s="14">
        <f t="shared" si="173"/>
        <v>0</v>
      </c>
      <c r="CN208" s="14">
        <f t="shared" si="174"/>
        <v>0</v>
      </c>
      <c r="CO208" s="14">
        <f t="shared" si="174"/>
        <v>0</v>
      </c>
      <c r="CP208" s="14">
        <f t="shared" si="174"/>
        <v>0</v>
      </c>
      <c r="CQ208" s="14">
        <f t="shared" si="174"/>
        <v>0</v>
      </c>
      <c r="CR208" s="14">
        <f t="shared" si="174"/>
        <v>0</v>
      </c>
      <c r="CS208" s="14">
        <f t="shared" si="174"/>
        <v>0</v>
      </c>
      <c r="CT208" s="14">
        <f t="shared" si="174"/>
        <v>0</v>
      </c>
      <c r="CU208" s="14">
        <f t="shared" si="174"/>
        <v>0</v>
      </c>
      <c r="CV208" s="14">
        <f t="shared" si="174"/>
        <v>0</v>
      </c>
      <c r="CW208" s="14">
        <f t="shared" si="174"/>
        <v>0</v>
      </c>
      <c r="CX208" s="14">
        <f t="shared" si="174"/>
        <v>0</v>
      </c>
      <c r="CY208" s="14">
        <f t="shared" si="174"/>
        <v>0</v>
      </c>
      <c r="CZ208" s="14">
        <f t="shared" si="174"/>
        <v>0</v>
      </c>
      <c r="DA208" s="14">
        <f t="shared" si="174"/>
        <v>0</v>
      </c>
      <c r="DB208" s="14">
        <f t="shared" si="174"/>
        <v>0</v>
      </c>
      <c r="DC208" s="14">
        <f t="shared" si="174"/>
        <v>0</v>
      </c>
      <c r="DD208" s="14">
        <f t="shared" si="175"/>
        <v>0</v>
      </c>
      <c r="DE208" s="14">
        <f t="shared" si="175"/>
        <v>0</v>
      </c>
      <c r="DF208" s="14">
        <f t="shared" si="175"/>
        <v>0</v>
      </c>
      <c r="DG208" s="14">
        <f t="shared" si="175"/>
        <v>0</v>
      </c>
      <c r="DH208" s="14">
        <f t="shared" si="175"/>
        <v>0</v>
      </c>
      <c r="DI208" s="14">
        <f t="shared" si="175"/>
        <v>0</v>
      </c>
      <c r="DJ208" s="14">
        <f t="shared" si="175"/>
        <v>0</v>
      </c>
      <c r="DK208" s="14">
        <f t="shared" si="175"/>
        <v>0</v>
      </c>
      <c r="DL208" s="14">
        <f t="shared" si="175"/>
        <v>0</v>
      </c>
      <c r="DM208" s="14">
        <f t="shared" si="175"/>
        <v>0</v>
      </c>
      <c r="DN208" s="14">
        <f t="shared" si="175"/>
        <v>0</v>
      </c>
      <c r="DO208" s="14">
        <f t="shared" si="175"/>
        <v>0</v>
      </c>
      <c r="DP208" s="14">
        <f t="shared" si="175"/>
        <v>0</v>
      </c>
      <c r="DQ208" s="14">
        <f t="shared" si="175"/>
        <v>0</v>
      </c>
      <c r="DR208" s="14">
        <f t="shared" si="175"/>
        <v>0</v>
      </c>
      <c r="DS208" s="14">
        <f t="shared" si="175"/>
        <v>0</v>
      </c>
      <c r="DT208" s="14">
        <f t="shared" si="176"/>
        <v>0</v>
      </c>
      <c r="DU208" s="14">
        <f t="shared" si="176"/>
        <v>0</v>
      </c>
      <c r="DV208" s="14">
        <f t="shared" si="176"/>
        <v>0</v>
      </c>
      <c r="DW208" s="14">
        <f t="shared" si="176"/>
        <v>0</v>
      </c>
      <c r="DX208" s="14">
        <f t="shared" si="176"/>
        <v>0</v>
      </c>
      <c r="DY208" s="14">
        <f t="shared" si="176"/>
        <v>0</v>
      </c>
      <c r="DZ208" s="14">
        <f t="shared" si="180"/>
        <v>1</v>
      </c>
    </row>
    <row r="209" spans="1:130">
      <c r="A209" s="18">
        <v>15</v>
      </c>
      <c r="B209" s="15">
        <f t="shared" si="177"/>
        <v>1</v>
      </c>
      <c r="C209" s="18">
        <v>2015</v>
      </c>
      <c r="D209" s="25">
        <f t="shared" si="181"/>
        <v>0</v>
      </c>
      <c r="E209" s="25">
        <f t="shared" si="182"/>
        <v>0</v>
      </c>
      <c r="F209" s="25">
        <f t="shared" si="183"/>
        <v>0</v>
      </c>
      <c r="G209" s="25">
        <f t="shared" si="184"/>
        <v>0</v>
      </c>
      <c r="H209" s="25">
        <f t="shared" si="185"/>
        <v>0</v>
      </c>
      <c r="I209" s="25">
        <f t="shared" si="186"/>
        <v>0</v>
      </c>
      <c r="J209" s="25">
        <f t="shared" si="187"/>
        <v>0</v>
      </c>
      <c r="K209" s="25">
        <f t="shared" si="188"/>
        <v>1404.875</v>
      </c>
      <c r="L209" s="25">
        <f t="shared" si="189"/>
        <v>2777.875</v>
      </c>
      <c r="M209" s="25">
        <f t="shared" si="190"/>
        <v>3324.875</v>
      </c>
      <c r="N209" s="25">
        <f t="shared" si="191"/>
        <v>3736.25</v>
      </c>
      <c r="O209" s="25">
        <f t="shared" si="192"/>
        <v>3123</v>
      </c>
      <c r="P209" s="25">
        <f t="shared" si="193"/>
        <v>3576.75</v>
      </c>
      <c r="Q209" s="25">
        <f t="shared" ref="Q209:Q227" si="194">VLOOKUP($C$79,$D$3:$K$63,$A$70,0)*(B196-B195)</f>
        <v>4510.875</v>
      </c>
      <c r="R209" s="25">
        <f>VLOOKUP($C$80,$D$3:$K$63,$A$70,0)*(B195-B194)</f>
        <v>5398</v>
      </c>
      <c r="S209" s="25">
        <f>VLOOKUP($C$81,$D$3:$K$63,$A$70,0)*B194</f>
        <v>0</v>
      </c>
      <c r="T209" s="25"/>
      <c r="U209" s="25"/>
      <c r="V209" s="25"/>
      <c r="W209" s="25"/>
      <c r="X209" s="25"/>
      <c r="Y209" s="25"/>
      <c r="Z209" s="25"/>
      <c r="AA209" s="25"/>
      <c r="AB209" s="25"/>
      <c r="AC209" s="25"/>
      <c r="AD209" s="25"/>
      <c r="AE209" s="25"/>
      <c r="AF209" s="25"/>
      <c r="AG209" s="25"/>
      <c r="AH209" s="25"/>
      <c r="AI209" s="25"/>
      <c r="AJ209" s="25"/>
      <c r="AK209" s="25"/>
      <c r="AL209" s="25"/>
      <c r="AM209" s="25"/>
      <c r="AN209" s="25"/>
      <c r="AO209" s="25"/>
      <c r="AP209" s="25"/>
      <c r="AQ209" s="25"/>
      <c r="AR209" s="25"/>
      <c r="AS209" s="25"/>
      <c r="AT209" s="25"/>
      <c r="AU209" s="25"/>
      <c r="AV209" s="25"/>
      <c r="AW209" s="25"/>
      <c r="AX209" s="25"/>
      <c r="AY209" s="25"/>
      <c r="AZ209" s="25"/>
      <c r="BA209" s="25"/>
      <c r="BB209" s="25"/>
      <c r="BC209" s="25"/>
      <c r="BD209" s="25"/>
      <c r="BE209" s="25"/>
      <c r="BF209" s="25"/>
      <c r="BG209" s="25"/>
      <c r="BH209" s="25"/>
      <c r="BI209" s="25"/>
      <c r="BJ209" s="25"/>
      <c r="BK209" s="25"/>
      <c r="BL209" s="25"/>
      <c r="BM209" s="21">
        <f t="shared" si="178"/>
        <v>27852.5</v>
      </c>
      <c r="BP209" s="18">
        <v>2015</v>
      </c>
      <c r="BQ209" s="14">
        <f t="shared" si="179"/>
        <v>0</v>
      </c>
      <c r="BR209" s="14">
        <f t="shared" si="172"/>
        <v>0</v>
      </c>
      <c r="BS209" s="14">
        <f t="shared" si="172"/>
        <v>0</v>
      </c>
      <c r="BT209" s="14">
        <f t="shared" si="172"/>
        <v>0</v>
      </c>
      <c r="BU209" s="14">
        <f t="shared" si="172"/>
        <v>0</v>
      </c>
      <c r="BV209" s="14">
        <f t="shared" si="172"/>
        <v>0</v>
      </c>
      <c r="BW209" s="14">
        <f t="shared" si="172"/>
        <v>0</v>
      </c>
      <c r="BX209" s="14">
        <f t="shared" si="172"/>
        <v>5.0439816892559018E-2</v>
      </c>
      <c r="BY209" s="14">
        <f t="shared" si="172"/>
        <v>9.9735212278969573E-2</v>
      </c>
      <c r="BZ209" s="14">
        <f t="shared" si="172"/>
        <v>0.11937438290997217</v>
      </c>
      <c r="CA209" s="14">
        <f t="shared" si="172"/>
        <v>0.13414415223049997</v>
      </c>
      <c r="CB209" s="14">
        <f t="shared" si="172"/>
        <v>0.11212638003769859</v>
      </c>
      <c r="CC209" s="14">
        <f t="shared" si="172"/>
        <v>0.12841755677228256</v>
      </c>
      <c r="CD209" s="14">
        <f t="shared" si="172"/>
        <v>0.16195583879364508</v>
      </c>
      <c r="CE209" s="14">
        <f t="shared" si="172"/>
        <v>0.19380666008437303</v>
      </c>
      <c r="CF209" s="14">
        <f t="shared" si="172"/>
        <v>0</v>
      </c>
      <c r="CG209" s="14">
        <f t="shared" ref="CG209:CV235" si="195">T209/$BM209</f>
        <v>0</v>
      </c>
      <c r="CH209" s="14">
        <f t="shared" si="173"/>
        <v>0</v>
      </c>
      <c r="CI209" s="14">
        <f t="shared" si="173"/>
        <v>0</v>
      </c>
      <c r="CJ209" s="14">
        <f t="shared" si="173"/>
        <v>0</v>
      </c>
      <c r="CK209" s="14">
        <f t="shared" si="173"/>
        <v>0</v>
      </c>
      <c r="CL209" s="14">
        <f t="shared" si="173"/>
        <v>0</v>
      </c>
      <c r="CM209" s="14">
        <f t="shared" si="173"/>
        <v>0</v>
      </c>
      <c r="CN209" s="14">
        <f t="shared" si="174"/>
        <v>0</v>
      </c>
      <c r="CO209" s="14">
        <f t="shared" si="174"/>
        <v>0</v>
      </c>
      <c r="CP209" s="14">
        <f t="shared" si="174"/>
        <v>0</v>
      </c>
      <c r="CQ209" s="14">
        <f t="shared" si="174"/>
        <v>0</v>
      </c>
      <c r="CR209" s="14">
        <f t="shared" si="174"/>
        <v>0</v>
      </c>
      <c r="CS209" s="14">
        <f t="shared" si="174"/>
        <v>0</v>
      </c>
      <c r="CT209" s="14">
        <f t="shared" si="174"/>
        <v>0</v>
      </c>
      <c r="CU209" s="14">
        <f t="shared" si="174"/>
        <v>0</v>
      </c>
      <c r="CV209" s="14">
        <f t="shared" si="174"/>
        <v>0</v>
      </c>
      <c r="CW209" s="14">
        <f t="shared" si="174"/>
        <v>0</v>
      </c>
      <c r="CX209" s="14">
        <f t="shared" si="174"/>
        <v>0</v>
      </c>
      <c r="CY209" s="14">
        <f t="shared" si="174"/>
        <v>0</v>
      </c>
      <c r="CZ209" s="14">
        <f t="shared" si="174"/>
        <v>0</v>
      </c>
      <c r="DA209" s="14">
        <f t="shared" si="174"/>
        <v>0</v>
      </c>
      <c r="DB209" s="14">
        <f t="shared" si="174"/>
        <v>0</v>
      </c>
      <c r="DC209" s="14">
        <f t="shared" ref="DC209:DR225" si="196">AP209/$BM209</f>
        <v>0</v>
      </c>
      <c r="DD209" s="14">
        <f t="shared" si="175"/>
        <v>0</v>
      </c>
      <c r="DE209" s="14">
        <f t="shared" si="175"/>
        <v>0</v>
      </c>
      <c r="DF209" s="14">
        <f t="shared" si="175"/>
        <v>0</v>
      </c>
      <c r="DG209" s="14">
        <f t="shared" si="175"/>
        <v>0</v>
      </c>
      <c r="DH209" s="14">
        <f t="shared" si="175"/>
        <v>0</v>
      </c>
      <c r="DI209" s="14">
        <f t="shared" si="175"/>
        <v>0</v>
      </c>
      <c r="DJ209" s="14">
        <f t="shared" si="175"/>
        <v>0</v>
      </c>
      <c r="DK209" s="14">
        <f t="shared" si="175"/>
        <v>0</v>
      </c>
      <c r="DL209" s="14">
        <f t="shared" si="175"/>
        <v>0</v>
      </c>
      <c r="DM209" s="14">
        <f t="shared" si="175"/>
        <v>0</v>
      </c>
      <c r="DN209" s="14">
        <f t="shared" si="175"/>
        <v>0</v>
      </c>
      <c r="DO209" s="14">
        <f t="shared" si="175"/>
        <v>0</v>
      </c>
      <c r="DP209" s="14">
        <f t="shared" si="175"/>
        <v>0</v>
      </c>
      <c r="DQ209" s="14">
        <f t="shared" si="175"/>
        <v>0</v>
      </c>
      <c r="DR209" s="14">
        <f t="shared" si="175"/>
        <v>0</v>
      </c>
      <c r="DS209" s="14">
        <f t="shared" ref="DS209:DV254" si="197">BF209/$BM209</f>
        <v>0</v>
      </c>
      <c r="DT209" s="14">
        <f t="shared" si="176"/>
        <v>0</v>
      </c>
      <c r="DU209" s="14">
        <f t="shared" si="176"/>
        <v>0</v>
      </c>
      <c r="DV209" s="14">
        <f t="shared" si="176"/>
        <v>0</v>
      </c>
      <c r="DW209" s="14">
        <f t="shared" si="176"/>
        <v>0</v>
      </c>
      <c r="DX209" s="14">
        <f t="shared" si="176"/>
        <v>0</v>
      </c>
      <c r="DY209" s="14">
        <f t="shared" si="176"/>
        <v>0</v>
      </c>
      <c r="DZ209" s="14">
        <f t="shared" si="180"/>
        <v>1</v>
      </c>
    </row>
    <row r="210" spans="1:130">
      <c r="A210" s="18">
        <v>16</v>
      </c>
      <c r="B210" s="15">
        <f t="shared" si="177"/>
        <v>1</v>
      </c>
      <c r="C210" s="18">
        <v>2016</v>
      </c>
      <c r="D210" s="25">
        <f t="shared" si="181"/>
        <v>0</v>
      </c>
      <c r="E210" s="25">
        <f t="shared" si="182"/>
        <v>0</v>
      </c>
      <c r="F210" s="25">
        <f t="shared" si="183"/>
        <v>0</v>
      </c>
      <c r="G210" s="25">
        <f t="shared" si="184"/>
        <v>0</v>
      </c>
      <c r="H210" s="25">
        <f t="shared" si="185"/>
        <v>0</v>
      </c>
      <c r="I210" s="25">
        <f t="shared" si="186"/>
        <v>0</v>
      </c>
      <c r="J210" s="25">
        <f t="shared" si="187"/>
        <v>0</v>
      </c>
      <c r="K210" s="25">
        <f t="shared" si="188"/>
        <v>0</v>
      </c>
      <c r="L210" s="25">
        <f t="shared" si="189"/>
        <v>2777.875</v>
      </c>
      <c r="M210" s="25">
        <f t="shared" si="190"/>
        <v>3324.875</v>
      </c>
      <c r="N210" s="25">
        <f t="shared" si="191"/>
        <v>3736.25</v>
      </c>
      <c r="O210" s="25">
        <f t="shared" si="192"/>
        <v>3123</v>
      </c>
      <c r="P210" s="25">
        <f t="shared" si="193"/>
        <v>3576.75</v>
      </c>
      <c r="Q210" s="25">
        <f t="shared" si="194"/>
        <v>4510.875</v>
      </c>
      <c r="R210" s="25">
        <f t="shared" ref="R210:R228" si="198">VLOOKUP($C$80,$D$3:$K$63,$A$70,0)*(B196-B195)</f>
        <v>5398</v>
      </c>
      <c r="S210" s="25">
        <f>VLOOKUP($C$81,$D$3:$K$63,$A$70,0)*(B195-B194)</f>
        <v>7326.25</v>
      </c>
      <c r="T210" s="25">
        <f>VLOOKUP($C$82,$D$3:$K$63,$A$70,0)*B194</f>
        <v>0</v>
      </c>
      <c r="U210" s="25"/>
      <c r="V210" s="25"/>
      <c r="W210" s="25"/>
      <c r="X210" s="25"/>
      <c r="Y210" s="25"/>
      <c r="Z210" s="25"/>
      <c r="AA210" s="25"/>
      <c r="AB210" s="25"/>
      <c r="AC210" s="25"/>
      <c r="AD210" s="25"/>
      <c r="AE210" s="25"/>
      <c r="AF210" s="25"/>
      <c r="AG210" s="25"/>
      <c r="AH210" s="25"/>
      <c r="AI210" s="25"/>
      <c r="AJ210" s="25"/>
      <c r="AK210" s="25"/>
      <c r="AL210" s="25"/>
      <c r="AM210" s="25"/>
      <c r="AN210" s="25"/>
      <c r="AO210" s="25"/>
      <c r="AP210" s="25"/>
      <c r="AQ210" s="25"/>
      <c r="AR210" s="25"/>
      <c r="AS210" s="25"/>
      <c r="AT210" s="25"/>
      <c r="AU210" s="25"/>
      <c r="AV210" s="25"/>
      <c r="AW210" s="25"/>
      <c r="AX210" s="25"/>
      <c r="AY210" s="25"/>
      <c r="AZ210" s="25"/>
      <c r="BA210" s="25"/>
      <c r="BB210" s="25"/>
      <c r="BC210" s="25"/>
      <c r="BD210" s="25"/>
      <c r="BE210" s="25"/>
      <c r="BF210" s="25"/>
      <c r="BG210" s="25"/>
      <c r="BH210" s="25"/>
      <c r="BI210" s="25"/>
      <c r="BJ210" s="25"/>
      <c r="BK210" s="25"/>
      <c r="BL210" s="25"/>
      <c r="BM210" s="21">
        <f t="shared" si="178"/>
        <v>33773.875</v>
      </c>
      <c r="BP210" s="18">
        <v>2016</v>
      </c>
      <c r="BQ210" s="14">
        <f t="shared" si="179"/>
        <v>0</v>
      </c>
      <c r="BR210" s="14">
        <f t="shared" si="179"/>
        <v>0</v>
      </c>
      <c r="BS210" s="14">
        <f t="shared" si="179"/>
        <v>0</v>
      </c>
      <c r="BT210" s="14">
        <f t="shared" si="179"/>
        <v>0</v>
      </c>
      <c r="BU210" s="14">
        <f t="shared" si="179"/>
        <v>0</v>
      </c>
      <c r="BV210" s="14">
        <f t="shared" si="179"/>
        <v>0</v>
      </c>
      <c r="BW210" s="14">
        <f t="shared" si="179"/>
        <v>0</v>
      </c>
      <c r="BX210" s="14">
        <f t="shared" si="179"/>
        <v>0</v>
      </c>
      <c r="BY210" s="14">
        <f t="shared" si="179"/>
        <v>8.2249223697310428E-2</v>
      </c>
      <c r="BZ210" s="14">
        <f t="shared" si="179"/>
        <v>9.8445173969525263E-2</v>
      </c>
      <c r="CA210" s="14">
        <f t="shared" si="179"/>
        <v>0.11062544644344185</v>
      </c>
      <c r="CB210" s="14">
        <f t="shared" si="179"/>
        <v>9.2467920841182716E-2</v>
      </c>
      <c r="CC210" s="14">
        <f t="shared" si="179"/>
        <v>0.105902861309222</v>
      </c>
      <c r="CD210" s="14">
        <f t="shared" si="179"/>
        <v>0.13356107346284665</v>
      </c>
      <c r="CE210" s="14">
        <f t="shared" si="179"/>
        <v>0.15982767745779838</v>
      </c>
      <c r="CF210" s="14">
        <f t="shared" si="179"/>
        <v>0.21692062281867272</v>
      </c>
      <c r="CG210" s="14">
        <f t="shared" si="195"/>
        <v>0</v>
      </c>
      <c r="CH210" s="14">
        <f t="shared" si="173"/>
        <v>0</v>
      </c>
      <c r="CI210" s="14">
        <f t="shared" si="173"/>
        <v>0</v>
      </c>
      <c r="CJ210" s="14">
        <f t="shared" si="173"/>
        <v>0</v>
      </c>
      <c r="CK210" s="14">
        <f t="shared" si="173"/>
        <v>0</v>
      </c>
      <c r="CL210" s="14">
        <f t="shared" si="173"/>
        <v>0</v>
      </c>
      <c r="CM210" s="14">
        <f t="shared" si="173"/>
        <v>0</v>
      </c>
      <c r="CN210" s="14">
        <f t="shared" si="173"/>
        <v>0</v>
      </c>
      <c r="CO210" s="14">
        <f t="shared" si="173"/>
        <v>0</v>
      </c>
      <c r="CP210" s="14">
        <f t="shared" si="173"/>
        <v>0</v>
      </c>
      <c r="CQ210" s="14">
        <f t="shared" si="173"/>
        <v>0</v>
      </c>
      <c r="CR210" s="14">
        <f t="shared" si="173"/>
        <v>0</v>
      </c>
      <c r="CS210" s="14">
        <f t="shared" si="173"/>
        <v>0</v>
      </c>
      <c r="CT210" s="14">
        <f t="shared" si="173"/>
        <v>0</v>
      </c>
      <c r="CU210" s="14">
        <f t="shared" si="173"/>
        <v>0</v>
      </c>
      <c r="CV210" s="14">
        <f t="shared" si="173"/>
        <v>0</v>
      </c>
      <c r="CW210" s="14">
        <f t="shared" si="173"/>
        <v>0</v>
      </c>
      <c r="CX210" s="14">
        <f t="shared" ref="CX210:DM237" si="199">AK210/$BM210</f>
        <v>0</v>
      </c>
      <c r="CY210" s="14">
        <f t="shared" si="199"/>
        <v>0</v>
      </c>
      <c r="CZ210" s="14">
        <f t="shared" si="199"/>
        <v>0</v>
      </c>
      <c r="DA210" s="14">
        <f t="shared" si="199"/>
        <v>0</v>
      </c>
      <c r="DB210" s="14">
        <f t="shared" si="199"/>
        <v>0</v>
      </c>
      <c r="DC210" s="14">
        <f t="shared" si="196"/>
        <v>0</v>
      </c>
      <c r="DD210" s="14">
        <f t="shared" si="196"/>
        <v>0</v>
      </c>
      <c r="DE210" s="14">
        <f t="shared" si="196"/>
        <v>0</v>
      </c>
      <c r="DF210" s="14">
        <f t="shared" si="196"/>
        <v>0</v>
      </c>
      <c r="DG210" s="14">
        <f t="shared" si="196"/>
        <v>0</v>
      </c>
      <c r="DH210" s="14">
        <f t="shared" si="196"/>
        <v>0</v>
      </c>
      <c r="DI210" s="14">
        <f t="shared" si="196"/>
        <v>0</v>
      </c>
      <c r="DJ210" s="14">
        <f t="shared" si="196"/>
        <v>0</v>
      </c>
      <c r="DK210" s="14">
        <f t="shared" si="196"/>
        <v>0</v>
      </c>
      <c r="DL210" s="14">
        <f t="shared" si="196"/>
        <v>0</v>
      </c>
      <c r="DM210" s="14">
        <f t="shared" si="196"/>
        <v>0</v>
      </c>
      <c r="DN210" s="14">
        <f t="shared" si="196"/>
        <v>0</v>
      </c>
      <c r="DO210" s="14">
        <f t="shared" si="196"/>
        <v>0</v>
      </c>
      <c r="DP210" s="14">
        <f t="shared" si="196"/>
        <v>0</v>
      </c>
      <c r="DQ210" s="14">
        <f t="shared" si="196"/>
        <v>0</v>
      </c>
      <c r="DR210" s="14">
        <f t="shared" si="196"/>
        <v>0</v>
      </c>
      <c r="DS210" s="14">
        <f t="shared" si="197"/>
        <v>0</v>
      </c>
      <c r="DT210" s="14">
        <f t="shared" si="176"/>
        <v>0</v>
      </c>
      <c r="DU210" s="14">
        <f t="shared" si="176"/>
        <v>0</v>
      </c>
      <c r="DV210" s="14">
        <f t="shared" si="176"/>
        <v>0</v>
      </c>
      <c r="DW210" s="14">
        <f t="shared" si="176"/>
        <v>0</v>
      </c>
      <c r="DX210" s="14">
        <f t="shared" si="176"/>
        <v>0</v>
      </c>
      <c r="DY210" s="14">
        <f t="shared" si="176"/>
        <v>0</v>
      </c>
      <c r="DZ210" s="14">
        <f t="shared" si="180"/>
        <v>1</v>
      </c>
    </row>
    <row r="211" spans="1:130">
      <c r="A211" s="18">
        <v>17</v>
      </c>
      <c r="B211" s="15">
        <f t="shared" si="177"/>
        <v>1</v>
      </c>
      <c r="C211" s="18">
        <v>2017</v>
      </c>
      <c r="D211" s="25">
        <f t="shared" si="181"/>
        <v>0</v>
      </c>
      <c r="E211" s="25">
        <f t="shared" si="182"/>
        <v>0</v>
      </c>
      <c r="F211" s="25">
        <f t="shared" si="183"/>
        <v>0</v>
      </c>
      <c r="G211" s="25">
        <f t="shared" si="184"/>
        <v>0</v>
      </c>
      <c r="H211" s="25">
        <f t="shared" si="185"/>
        <v>0</v>
      </c>
      <c r="I211" s="25">
        <f t="shared" si="186"/>
        <v>0</v>
      </c>
      <c r="J211" s="25">
        <f t="shared" si="187"/>
        <v>0</v>
      </c>
      <c r="K211" s="25">
        <f t="shared" si="188"/>
        <v>0</v>
      </c>
      <c r="L211" s="25">
        <f t="shared" si="189"/>
        <v>0</v>
      </c>
      <c r="M211" s="25">
        <f t="shared" si="190"/>
        <v>3324.875</v>
      </c>
      <c r="N211" s="25">
        <f t="shared" si="191"/>
        <v>3736.25</v>
      </c>
      <c r="O211" s="25">
        <f t="shared" si="192"/>
        <v>3123</v>
      </c>
      <c r="P211" s="25">
        <f t="shared" si="193"/>
        <v>3576.75</v>
      </c>
      <c r="Q211" s="25">
        <f t="shared" si="194"/>
        <v>4510.875</v>
      </c>
      <c r="R211" s="25">
        <f t="shared" si="198"/>
        <v>5398</v>
      </c>
      <c r="S211" s="25">
        <f t="shared" ref="S211:S229" si="200">VLOOKUP($C$81,$D$3:$K$63,$A$70,0)*(B196-B195)</f>
        <v>7326.25</v>
      </c>
      <c r="T211" s="25">
        <f>VLOOKUP($C$82,$D$3:$K$63,$A$70,0)*(B195-B194)</f>
        <v>7446</v>
      </c>
      <c r="U211" s="25">
        <f>VLOOKUP($C$83,$D$3:$K$63,$A$70,0)*B194</f>
        <v>0</v>
      </c>
      <c r="V211" s="25"/>
      <c r="W211" s="25"/>
      <c r="X211" s="25"/>
      <c r="Y211" s="25"/>
      <c r="Z211" s="25"/>
      <c r="AA211" s="25"/>
      <c r="AB211" s="25"/>
      <c r="AC211" s="25"/>
      <c r="AD211" s="25"/>
      <c r="AE211" s="25"/>
      <c r="AF211" s="25"/>
      <c r="AG211" s="25"/>
      <c r="AH211" s="25"/>
      <c r="AI211" s="25"/>
      <c r="AJ211" s="25"/>
      <c r="AK211" s="25"/>
      <c r="AL211" s="25"/>
      <c r="AM211" s="25"/>
      <c r="AN211" s="25"/>
      <c r="AO211" s="25"/>
      <c r="AP211" s="25"/>
      <c r="AQ211" s="25"/>
      <c r="AR211" s="25"/>
      <c r="AS211" s="25"/>
      <c r="AT211" s="25"/>
      <c r="AU211" s="25"/>
      <c r="AV211" s="25"/>
      <c r="AW211" s="25"/>
      <c r="AX211" s="25"/>
      <c r="AY211" s="25"/>
      <c r="AZ211" s="25"/>
      <c r="BA211" s="25"/>
      <c r="BB211" s="25"/>
      <c r="BC211" s="25"/>
      <c r="BD211" s="25"/>
      <c r="BE211" s="25"/>
      <c r="BF211" s="25"/>
      <c r="BG211" s="25"/>
      <c r="BH211" s="25"/>
      <c r="BI211" s="25"/>
      <c r="BJ211" s="25"/>
      <c r="BK211" s="25"/>
      <c r="BL211" s="25"/>
      <c r="BM211" s="21">
        <f t="shared" si="178"/>
        <v>38442</v>
      </c>
      <c r="BP211" s="18">
        <v>2017</v>
      </c>
      <c r="BQ211" s="14">
        <f t="shared" si="179"/>
        <v>0</v>
      </c>
      <c r="BR211" s="14">
        <f t="shared" si="179"/>
        <v>0</v>
      </c>
      <c r="BS211" s="14">
        <f t="shared" si="179"/>
        <v>0</v>
      </c>
      <c r="BT211" s="14">
        <f t="shared" si="179"/>
        <v>0</v>
      </c>
      <c r="BU211" s="14">
        <f t="shared" si="179"/>
        <v>0</v>
      </c>
      <c r="BV211" s="14">
        <f t="shared" si="179"/>
        <v>0</v>
      </c>
      <c r="BW211" s="14">
        <f t="shared" si="179"/>
        <v>0</v>
      </c>
      <c r="BX211" s="14">
        <f t="shared" si="179"/>
        <v>0</v>
      </c>
      <c r="BY211" s="14">
        <f t="shared" si="179"/>
        <v>0</v>
      </c>
      <c r="BZ211" s="14">
        <f t="shared" si="179"/>
        <v>8.6490687269132713E-2</v>
      </c>
      <c r="CA211" s="14">
        <f t="shared" si="179"/>
        <v>9.719187347172363E-2</v>
      </c>
      <c r="CB211" s="14">
        <f t="shared" si="179"/>
        <v>8.1239269548930862E-2</v>
      </c>
      <c r="CC211" s="14">
        <f t="shared" si="179"/>
        <v>9.3042765724988291E-2</v>
      </c>
      <c r="CD211" s="14">
        <f t="shared" si="179"/>
        <v>0.11734235991883878</v>
      </c>
      <c r="CE211" s="14">
        <f t="shared" si="179"/>
        <v>0.14041933302117476</v>
      </c>
      <c r="CF211" s="14">
        <f t="shared" si="179"/>
        <v>0.19057931429166017</v>
      </c>
      <c r="CG211" s="14">
        <f t="shared" si="195"/>
        <v>0.1936943967535508</v>
      </c>
      <c r="CH211" s="14">
        <f t="shared" si="173"/>
        <v>0</v>
      </c>
      <c r="CI211" s="14">
        <f t="shared" si="173"/>
        <v>0</v>
      </c>
      <c r="CJ211" s="14">
        <f t="shared" si="173"/>
        <v>0</v>
      </c>
      <c r="CK211" s="14">
        <f t="shared" si="173"/>
        <v>0</v>
      </c>
      <c r="CL211" s="14">
        <f t="shared" si="173"/>
        <v>0</v>
      </c>
      <c r="CM211" s="14">
        <f t="shared" si="173"/>
        <v>0</v>
      </c>
      <c r="CN211" s="14">
        <f t="shared" si="173"/>
        <v>0</v>
      </c>
      <c r="CO211" s="14">
        <f t="shared" si="173"/>
        <v>0</v>
      </c>
      <c r="CP211" s="14">
        <f t="shared" si="173"/>
        <v>0</v>
      </c>
      <c r="CQ211" s="14">
        <f t="shared" si="173"/>
        <v>0</v>
      </c>
      <c r="CR211" s="14">
        <f t="shared" si="173"/>
        <v>0</v>
      </c>
      <c r="CS211" s="14">
        <f t="shared" si="173"/>
        <v>0</v>
      </c>
      <c r="CT211" s="14">
        <f t="shared" si="173"/>
        <v>0</v>
      </c>
      <c r="CU211" s="14">
        <f t="shared" si="173"/>
        <v>0</v>
      </c>
      <c r="CV211" s="14">
        <f t="shared" si="173"/>
        <v>0</v>
      </c>
      <c r="CW211" s="14">
        <f t="shared" si="173"/>
        <v>0</v>
      </c>
      <c r="CX211" s="14">
        <f t="shared" si="199"/>
        <v>0</v>
      </c>
      <c r="CY211" s="14">
        <f t="shared" si="199"/>
        <v>0</v>
      </c>
      <c r="CZ211" s="14">
        <f t="shared" si="199"/>
        <v>0</v>
      </c>
      <c r="DA211" s="14">
        <f t="shared" si="199"/>
        <v>0</v>
      </c>
      <c r="DB211" s="14">
        <f t="shared" si="199"/>
        <v>0</v>
      </c>
      <c r="DC211" s="14">
        <f t="shared" si="196"/>
        <v>0</v>
      </c>
      <c r="DD211" s="14">
        <f t="shared" si="196"/>
        <v>0</v>
      </c>
      <c r="DE211" s="14">
        <f t="shared" si="196"/>
        <v>0</v>
      </c>
      <c r="DF211" s="14">
        <f t="shared" si="196"/>
        <v>0</v>
      </c>
      <c r="DG211" s="14">
        <f t="shared" si="196"/>
        <v>0</v>
      </c>
      <c r="DH211" s="14">
        <f t="shared" si="196"/>
        <v>0</v>
      </c>
      <c r="DI211" s="14">
        <f t="shared" si="196"/>
        <v>0</v>
      </c>
      <c r="DJ211" s="14">
        <f t="shared" si="196"/>
        <v>0</v>
      </c>
      <c r="DK211" s="14">
        <f t="shared" si="196"/>
        <v>0</v>
      </c>
      <c r="DL211" s="14">
        <f t="shared" si="196"/>
        <v>0</v>
      </c>
      <c r="DM211" s="14">
        <f t="shared" si="196"/>
        <v>0</v>
      </c>
      <c r="DN211" s="14">
        <f t="shared" si="196"/>
        <v>0</v>
      </c>
      <c r="DO211" s="14">
        <f t="shared" si="196"/>
        <v>0</v>
      </c>
      <c r="DP211" s="14">
        <f t="shared" si="196"/>
        <v>0</v>
      </c>
      <c r="DQ211" s="14">
        <f t="shared" si="196"/>
        <v>0</v>
      </c>
      <c r="DR211" s="14">
        <f t="shared" si="196"/>
        <v>0</v>
      </c>
      <c r="DS211" s="14">
        <f t="shared" si="197"/>
        <v>0</v>
      </c>
      <c r="DT211" s="14">
        <f t="shared" si="176"/>
        <v>0</v>
      </c>
      <c r="DU211" s="14">
        <f t="shared" si="176"/>
        <v>0</v>
      </c>
      <c r="DV211" s="14">
        <f t="shared" si="176"/>
        <v>0</v>
      </c>
      <c r="DW211" s="14">
        <f t="shared" si="176"/>
        <v>0</v>
      </c>
      <c r="DX211" s="14">
        <f t="shared" si="176"/>
        <v>0</v>
      </c>
      <c r="DY211" s="14">
        <f t="shared" si="176"/>
        <v>0</v>
      </c>
      <c r="DZ211" s="14">
        <f t="shared" si="180"/>
        <v>1</v>
      </c>
    </row>
    <row r="212" spans="1:130">
      <c r="A212" s="18">
        <v>18</v>
      </c>
      <c r="B212" s="15">
        <f t="shared" si="177"/>
        <v>1</v>
      </c>
      <c r="C212" s="18">
        <v>2018</v>
      </c>
      <c r="D212" s="25">
        <f t="shared" si="181"/>
        <v>0</v>
      </c>
      <c r="E212" s="25">
        <f t="shared" si="182"/>
        <v>0</v>
      </c>
      <c r="F212" s="25">
        <f t="shared" si="183"/>
        <v>0</v>
      </c>
      <c r="G212" s="25">
        <f t="shared" si="184"/>
        <v>0</v>
      </c>
      <c r="H212" s="25">
        <f t="shared" si="185"/>
        <v>0</v>
      </c>
      <c r="I212" s="25">
        <f t="shared" si="186"/>
        <v>0</v>
      </c>
      <c r="J212" s="25">
        <f t="shared" si="187"/>
        <v>0</v>
      </c>
      <c r="K212" s="25">
        <f t="shared" si="188"/>
        <v>0</v>
      </c>
      <c r="L212" s="25">
        <f t="shared" si="189"/>
        <v>0</v>
      </c>
      <c r="M212" s="25">
        <f t="shared" si="190"/>
        <v>0</v>
      </c>
      <c r="N212" s="25">
        <f t="shared" si="191"/>
        <v>3736.25</v>
      </c>
      <c r="O212" s="25">
        <f t="shared" si="192"/>
        <v>3123</v>
      </c>
      <c r="P212" s="25">
        <f t="shared" si="193"/>
        <v>3576.75</v>
      </c>
      <c r="Q212" s="25">
        <f t="shared" si="194"/>
        <v>4510.875</v>
      </c>
      <c r="R212" s="25">
        <f t="shared" si="198"/>
        <v>5398</v>
      </c>
      <c r="S212" s="25">
        <f t="shared" si="200"/>
        <v>7326.25</v>
      </c>
      <c r="T212" s="25">
        <f t="shared" ref="T212:T230" si="201">VLOOKUP($C$82,$D$3:$K$63,$A$70,0)*(B196-B195)</f>
        <v>7446</v>
      </c>
      <c r="U212" s="25">
        <f>VLOOKUP($C$83,$D$3:$K$63,$A$70,0)*(B195-B194)</f>
        <v>8518.25</v>
      </c>
      <c r="V212" s="25">
        <f>VLOOKUP($C$84,$D$3:$K$63,$A$70,0)*B194</f>
        <v>0</v>
      </c>
      <c r="W212" s="25"/>
      <c r="X212" s="25"/>
      <c r="Y212" s="25"/>
      <c r="Z212" s="25"/>
      <c r="AA212" s="25"/>
      <c r="AB212" s="25"/>
      <c r="AC212" s="25"/>
      <c r="AD212" s="25"/>
      <c r="AE212" s="25"/>
      <c r="AF212" s="25"/>
      <c r="AG212" s="25"/>
      <c r="AH212" s="25"/>
      <c r="AI212" s="25"/>
      <c r="AJ212" s="25"/>
      <c r="AK212" s="25"/>
      <c r="AL212" s="25"/>
      <c r="AM212" s="25"/>
      <c r="AN212" s="25"/>
      <c r="AO212" s="25"/>
      <c r="AP212" s="25"/>
      <c r="AQ212" s="25"/>
      <c r="AR212" s="25"/>
      <c r="AS212" s="25"/>
      <c r="AT212" s="25"/>
      <c r="AU212" s="25"/>
      <c r="AV212" s="25"/>
      <c r="AW212" s="25"/>
      <c r="AX212" s="25"/>
      <c r="AY212" s="25"/>
      <c r="AZ212" s="25"/>
      <c r="BA212" s="25"/>
      <c r="BB212" s="25"/>
      <c r="BC212" s="25"/>
      <c r="BD212" s="25"/>
      <c r="BE212" s="25"/>
      <c r="BF212" s="25"/>
      <c r="BG212" s="25"/>
      <c r="BH212" s="25"/>
      <c r="BI212" s="25"/>
      <c r="BJ212" s="25"/>
      <c r="BK212" s="25"/>
      <c r="BL212" s="25"/>
      <c r="BM212" s="21">
        <f t="shared" si="178"/>
        <v>43635.375</v>
      </c>
      <c r="BP212" s="18">
        <v>2018</v>
      </c>
      <c r="BQ212" s="14">
        <f t="shared" si="179"/>
        <v>0</v>
      </c>
      <c r="BR212" s="14">
        <f t="shared" si="179"/>
        <v>0</v>
      </c>
      <c r="BS212" s="14">
        <f t="shared" si="179"/>
        <v>0</v>
      </c>
      <c r="BT212" s="14">
        <f t="shared" si="179"/>
        <v>0</v>
      </c>
      <c r="BU212" s="14">
        <f t="shared" si="179"/>
        <v>0</v>
      </c>
      <c r="BV212" s="14">
        <f t="shared" si="179"/>
        <v>0</v>
      </c>
      <c r="BW212" s="14">
        <f t="shared" si="179"/>
        <v>0</v>
      </c>
      <c r="BX212" s="14">
        <f t="shared" si="179"/>
        <v>0</v>
      </c>
      <c r="BY212" s="14">
        <f t="shared" si="179"/>
        <v>0</v>
      </c>
      <c r="BZ212" s="14">
        <f t="shared" si="179"/>
        <v>0</v>
      </c>
      <c r="CA212" s="14">
        <f t="shared" si="179"/>
        <v>8.562433575969039E-2</v>
      </c>
      <c r="CB212" s="14">
        <f t="shared" si="179"/>
        <v>7.1570371516229664E-2</v>
      </c>
      <c r="CC212" s="14">
        <f t="shared" si="179"/>
        <v>8.1969044611166969E-2</v>
      </c>
      <c r="CD212" s="14">
        <f t="shared" si="179"/>
        <v>0.10337656087520733</v>
      </c>
      <c r="CE212" s="14">
        <f t="shared" si="179"/>
        <v>0.1237069694026922</v>
      </c>
      <c r="CF212" s="14">
        <f t="shared" si="179"/>
        <v>0.16789703308382248</v>
      </c>
      <c r="CG212" s="14">
        <f t="shared" si="195"/>
        <v>0.17064136609345054</v>
      </c>
      <c r="CH212" s="14">
        <f t="shared" si="173"/>
        <v>0.19521431865774042</v>
      </c>
      <c r="CI212" s="14">
        <f t="shared" si="173"/>
        <v>0</v>
      </c>
      <c r="CJ212" s="14">
        <f t="shared" si="173"/>
        <v>0</v>
      </c>
      <c r="CK212" s="14">
        <f t="shared" si="173"/>
        <v>0</v>
      </c>
      <c r="CL212" s="14">
        <f t="shared" si="173"/>
        <v>0</v>
      </c>
      <c r="CM212" s="14">
        <f t="shared" si="173"/>
        <v>0</v>
      </c>
      <c r="CN212" s="14">
        <f t="shared" si="173"/>
        <v>0</v>
      </c>
      <c r="CO212" s="14">
        <f t="shared" si="173"/>
        <v>0</v>
      </c>
      <c r="CP212" s="14">
        <f t="shared" si="173"/>
        <v>0</v>
      </c>
      <c r="CQ212" s="14">
        <f t="shared" si="173"/>
        <v>0</v>
      </c>
      <c r="CR212" s="14">
        <f t="shared" si="173"/>
        <v>0</v>
      </c>
      <c r="CS212" s="14">
        <f t="shared" si="173"/>
        <v>0</v>
      </c>
      <c r="CT212" s="14">
        <f t="shared" si="173"/>
        <v>0</v>
      </c>
      <c r="CU212" s="14">
        <f t="shared" si="173"/>
        <v>0</v>
      </c>
      <c r="CV212" s="14">
        <f t="shared" si="173"/>
        <v>0</v>
      </c>
      <c r="CW212" s="14">
        <f t="shared" si="173"/>
        <v>0</v>
      </c>
      <c r="CX212" s="14">
        <f t="shared" si="199"/>
        <v>0</v>
      </c>
      <c r="CY212" s="14">
        <f t="shared" si="199"/>
        <v>0</v>
      </c>
      <c r="CZ212" s="14">
        <f t="shared" si="199"/>
        <v>0</v>
      </c>
      <c r="DA212" s="14">
        <f t="shared" si="199"/>
        <v>0</v>
      </c>
      <c r="DB212" s="14">
        <f t="shared" si="199"/>
        <v>0</v>
      </c>
      <c r="DC212" s="14">
        <f t="shared" si="196"/>
        <v>0</v>
      </c>
      <c r="DD212" s="14">
        <f t="shared" si="196"/>
        <v>0</v>
      </c>
      <c r="DE212" s="14">
        <f t="shared" si="196"/>
        <v>0</v>
      </c>
      <c r="DF212" s="14">
        <f t="shared" si="196"/>
        <v>0</v>
      </c>
      <c r="DG212" s="14">
        <f t="shared" si="196"/>
        <v>0</v>
      </c>
      <c r="DH212" s="14">
        <f t="shared" si="196"/>
        <v>0</v>
      </c>
      <c r="DI212" s="14">
        <f t="shared" si="196"/>
        <v>0</v>
      </c>
      <c r="DJ212" s="14">
        <f t="shared" si="196"/>
        <v>0</v>
      </c>
      <c r="DK212" s="14">
        <f t="shared" si="196"/>
        <v>0</v>
      </c>
      <c r="DL212" s="14">
        <f t="shared" si="196"/>
        <v>0</v>
      </c>
      <c r="DM212" s="14">
        <f t="shared" si="196"/>
        <v>0</v>
      </c>
      <c r="DN212" s="14">
        <f t="shared" si="196"/>
        <v>0</v>
      </c>
      <c r="DO212" s="14">
        <f t="shared" si="196"/>
        <v>0</v>
      </c>
      <c r="DP212" s="14">
        <f t="shared" si="196"/>
        <v>0</v>
      </c>
      <c r="DQ212" s="14">
        <f t="shared" si="196"/>
        <v>0</v>
      </c>
      <c r="DR212" s="14">
        <f t="shared" si="196"/>
        <v>0</v>
      </c>
      <c r="DS212" s="14">
        <f t="shared" si="197"/>
        <v>0</v>
      </c>
      <c r="DT212" s="14">
        <f t="shared" si="176"/>
        <v>0</v>
      </c>
      <c r="DU212" s="14">
        <f t="shared" si="176"/>
        <v>0</v>
      </c>
      <c r="DV212" s="14">
        <f t="shared" si="176"/>
        <v>0</v>
      </c>
      <c r="DW212" s="14">
        <f t="shared" si="176"/>
        <v>0</v>
      </c>
      <c r="DX212" s="14">
        <f t="shared" si="176"/>
        <v>0</v>
      </c>
      <c r="DY212" s="14">
        <f t="shared" si="176"/>
        <v>0</v>
      </c>
      <c r="DZ212" s="14">
        <f t="shared" si="180"/>
        <v>1</v>
      </c>
    </row>
    <row r="213" spans="1:130">
      <c r="A213" s="18">
        <v>19</v>
      </c>
      <c r="B213" s="15">
        <f t="shared" si="177"/>
        <v>1</v>
      </c>
      <c r="C213" s="18">
        <v>2019</v>
      </c>
      <c r="D213" s="25">
        <f t="shared" si="181"/>
        <v>0</v>
      </c>
      <c r="E213" s="25">
        <f t="shared" si="182"/>
        <v>0</v>
      </c>
      <c r="F213" s="25">
        <f t="shared" si="183"/>
        <v>0</v>
      </c>
      <c r="G213" s="25">
        <f t="shared" si="184"/>
        <v>0</v>
      </c>
      <c r="H213" s="25">
        <f t="shared" si="185"/>
        <v>0</v>
      </c>
      <c r="I213" s="25">
        <f t="shared" si="186"/>
        <v>0</v>
      </c>
      <c r="J213" s="25">
        <f t="shared" si="187"/>
        <v>0</v>
      </c>
      <c r="K213" s="25">
        <f t="shared" si="188"/>
        <v>0</v>
      </c>
      <c r="L213" s="25">
        <f t="shared" si="189"/>
        <v>0</v>
      </c>
      <c r="M213" s="25">
        <f t="shared" si="190"/>
        <v>0</v>
      </c>
      <c r="N213" s="25">
        <f t="shared" si="191"/>
        <v>0</v>
      </c>
      <c r="O213" s="25">
        <f t="shared" si="192"/>
        <v>3123</v>
      </c>
      <c r="P213" s="25">
        <f t="shared" si="193"/>
        <v>3576.75</v>
      </c>
      <c r="Q213" s="25">
        <f t="shared" si="194"/>
        <v>4510.875</v>
      </c>
      <c r="R213" s="25">
        <f t="shared" si="198"/>
        <v>5398</v>
      </c>
      <c r="S213" s="25">
        <f t="shared" si="200"/>
        <v>7326.25</v>
      </c>
      <c r="T213" s="25">
        <f t="shared" si="201"/>
        <v>7446</v>
      </c>
      <c r="U213" s="25">
        <f t="shared" ref="U213:U231" si="202">VLOOKUP($C$83,$D$3:$K$63,$A$70,0)*(B196-B195)</f>
        <v>8518.25</v>
      </c>
      <c r="V213" s="25">
        <f>VLOOKUP($C$84,$D$3:$K$63,$A$70,0)*(B195-B194)</f>
        <v>9817.875</v>
      </c>
      <c r="W213" s="25">
        <f>VLOOKUP($C$85,$D$3:$K$63,$A$70,0)*B194</f>
        <v>0</v>
      </c>
      <c r="X213" s="25"/>
      <c r="Y213" s="25"/>
      <c r="Z213" s="25"/>
      <c r="AA213" s="25"/>
      <c r="AB213" s="25"/>
      <c r="AC213" s="25"/>
      <c r="AD213" s="25"/>
      <c r="AE213" s="25"/>
      <c r="AF213" s="25"/>
      <c r="AG213" s="25"/>
      <c r="AH213" s="25"/>
      <c r="AI213" s="25"/>
      <c r="AJ213" s="25"/>
      <c r="AK213" s="25"/>
      <c r="AL213" s="25"/>
      <c r="AM213" s="25"/>
      <c r="AN213" s="25"/>
      <c r="AO213" s="25"/>
      <c r="AP213" s="25"/>
      <c r="AQ213" s="25"/>
      <c r="AR213" s="25"/>
      <c r="AS213" s="25"/>
      <c r="AT213" s="25"/>
      <c r="AU213" s="25"/>
      <c r="AV213" s="25"/>
      <c r="AW213" s="25"/>
      <c r="AX213" s="25"/>
      <c r="AY213" s="25"/>
      <c r="AZ213" s="25"/>
      <c r="BA213" s="25"/>
      <c r="BB213" s="25"/>
      <c r="BC213" s="25"/>
      <c r="BD213" s="25"/>
      <c r="BE213" s="25"/>
      <c r="BF213" s="25"/>
      <c r="BG213" s="25"/>
      <c r="BH213" s="25"/>
      <c r="BI213" s="25"/>
      <c r="BJ213" s="25"/>
      <c r="BK213" s="25"/>
      <c r="BL213" s="25"/>
      <c r="BM213" s="21">
        <f t="shared" si="178"/>
        <v>49717</v>
      </c>
      <c r="BP213" s="18">
        <v>2019</v>
      </c>
      <c r="BQ213" s="14">
        <f t="shared" si="179"/>
        <v>0</v>
      </c>
      <c r="BR213" s="14">
        <f t="shared" si="179"/>
        <v>0</v>
      </c>
      <c r="BS213" s="14">
        <f t="shared" si="179"/>
        <v>0</v>
      </c>
      <c r="BT213" s="14">
        <f t="shared" si="179"/>
        <v>0</v>
      </c>
      <c r="BU213" s="14">
        <f t="shared" si="179"/>
        <v>0</v>
      </c>
      <c r="BV213" s="14">
        <f t="shared" si="179"/>
        <v>0</v>
      </c>
      <c r="BW213" s="14">
        <f t="shared" si="179"/>
        <v>0</v>
      </c>
      <c r="BX213" s="14">
        <f t="shared" si="179"/>
        <v>0</v>
      </c>
      <c r="BY213" s="14">
        <f t="shared" si="179"/>
        <v>0</v>
      </c>
      <c r="BZ213" s="14">
        <f t="shared" si="179"/>
        <v>0</v>
      </c>
      <c r="CA213" s="14">
        <f t="shared" si="179"/>
        <v>0</v>
      </c>
      <c r="CB213" s="14">
        <f t="shared" si="179"/>
        <v>6.2815535933382946E-2</v>
      </c>
      <c r="CC213" s="14">
        <f t="shared" si="179"/>
        <v>7.194219281131202E-2</v>
      </c>
      <c r="CD213" s="14">
        <f t="shared" si="179"/>
        <v>9.0731037673230486E-2</v>
      </c>
      <c r="CE213" s="14">
        <f t="shared" si="179"/>
        <v>0.10857453185027255</v>
      </c>
      <c r="CF213" s="14">
        <f t="shared" si="179"/>
        <v>0.14735905223565379</v>
      </c>
      <c r="CG213" s="14">
        <f t="shared" si="195"/>
        <v>0.1497676850976527</v>
      </c>
      <c r="CH213" s="14">
        <f t="shared" si="173"/>
        <v>0.17133475471166804</v>
      </c>
      <c r="CI213" s="14">
        <f t="shared" si="173"/>
        <v>0.19747520968682744</v>
      </c>
      <c r="CJ213" s="14">
        <f t="shared" si="173"/>
        <v>0</v>
      </c>
      <c r="CK213" s="14">
        <f t="shared" si="173"/>
        <v>0</v>
      </c>
      <c r="CL213" s="14">
        <f t="shared" si="173"/>
        <v>0</v>
      </c>
      <c r="CM213" s="14">
        <f t="shared" si="173"/>
        <v>0</v>
      </c>
      <c r="CN213" s="14">
        <f t="shared" si="173"/>
        <v>0</v>
      </c>
      <c r="CO213" s="14">
        <f t="shared" si="173"/>
        <v>0</v>
      </c>
      <c r="CP213" s="14">
        <f t="shared" si="173"/>
        <v>0</v>
      </c>
      <c r="CQ213" s="14">
        <f t="shared" si="173"/>
        <v>0</v>
      </c>
      <c r="CR213" s="14">
        <f t="shared" si="173"/>
        <v>0</v>
      </c>
      <c r="CS213" s="14">
        <f t="shared" si="173"/>
        <v>0</v>
      </c>
      <c r="CT213" s="14">
        <f t="shared" si="173"/>
        <v>0</v>
      </c>
      <c r="CU213" s="14">
        <f t="shared" si="173"/>
        <v>0</v>
      </c>
      <c r="CV213" s="14">
        <f t="shared" si="173"/>
        <v>0</v>
      </c>
      <c r="CW213" s="14">
        <f t="shared" si="173"/>
        <v>0</v>
      </c>
      <c r="CX213" s="14">
        <f t="shared" si="199"/>
        <v>0</v>
      </c>
      <c r="CY213" s="14">
        <f t="shared" si="199"/>
        <v>0</v>
      </c>
      <c r="CZ213" s="14">
        <f t="shared" si="199"/>
        <v>0</v>
      </c>
      <c r="DA213" s="14">
        <f t="shared" si="199"/>
        <v>0</v>
      </c>
      <c r="DB213" s="14">
        <f t="shared" si="199"/>
        <v>0</v>
      </c>
      <c r="DC213" s="14">
        <f t="shared" si="196"/>
        <v>0</v>
      </c>
      <c r="DD213" s="14">
        <f t="shared" si="196"/>
        <v>0</v>
      </c>
      <c r="DE213" s="14">
        <f t="shared" si="196"/>
        <v>0</v>
      </c>
      <c r="DF213" s="14">
        <f t="shared" si="196"/>
        <v>0</v>
      </c>
      <c r="DG213" s="14">
        <f t="shared" si="196"/>
        <v>0</v>
      </c>
      <c r="DH213" s="14">
        <f t="shared" si="196"/>
        <v>0</v>
      </c>
      <c r="DI213" s="14">
        <f t="shared" si="196"/>
        <v>0</v>
      </c>
      <c r="DJ213" s="14">
        <f t="shared" si="196"/>
        <v>0</v>
      </c>
      <c r="DK213" s="14">
        <f t="shared" si="196"/>
        <v>0</v>
      </c>
      <c r="DL213" s="14">
        <f t="shared" si="196"/>
        <v>0</v>
      </c>
      <c r="DM213" s="14">
        <f t="shared" si="196"/>
        <v>0</v>
      </c>
      <c r="DN213" s="14">
        <f t="shared" si="196"/>
        <v>0</v>
      </c>
      <c r="DO213" s="14">
        <f t="shared" si="196"/>
        <v>0</v>
      </c>
      <c r="DP213" s="14">
        <f t="shared" si="196"/>
        <v>0</v>
      </c>
      <c r="DQ213" s="14">
        <f t="shared" si="196"/>
        <v>0</v>
      </c>
      <c r="DR213" s="14">
        <f t="shared" si="196"/>
        <v>0</v>
      </c>
      <c r="DS213" s="14">
        <f t="shared" si="197"/>
        <v>0</v>
      </c>
      <c r="DT213" s="14">
        <f t="shared" si="176"/>
        <v>0</v>
      </c>
      <c r="DU213" s="14">
        <f t="shared" si="176"/>
        <v>0</v>
      </c>
      <c r="DV213" s="14">
        <f t="shared" si="176"/>
        <v>0</v>
      </c>
      <c r="DW213" s="14">
        <f t="shared" si="176"/>
        <v>0</v>
      </c>
      <c r="DX213" s="14">
        <f t="shared" si="176"/>
        <v>0</v>
      </c>
      <c r="DY213" s="14">
        <f t="shared" si="176"/>
        <v>0</v>
      </c>
      <c r="DZ213" s="14">
        <f t="shared" si="180"/>
        <v>1</v>
      </c>
    </row>
    <row r="214" spans="1:130">
      <c r="A214" s="18">
        <v>20</v>
      </c>
      <c r="B214" s="15">
        <f t="shared" si="177"/>
        <v>1</v>
      </c>
      <c r="C214" s="18">
        <v>2020</v>
      </c>
      <c r="D214" s="25">
        <f t="shared" si="181"/>
        <v>0</v>
      </c>
      <c r="E214" s="25">
        <f t="shared" si="182"/>
        <v>0</v>
      </c>
      <c r="F214" s="25">
        <f t="shared" si="183"/>
        <v>0</v>
      </c>
      <c r="G214" s="25">
        <f t="shared" si="184"/>
        <v>0</v>
      </c>
      <c r="H214" s="25">
        <f t="shared" si="185"/>
        <v>0</v>
      </c>
      <c r="I214" s="25">
        <f t="shared" si="186"/>
        <v>0</v>
      </c>
      <c r="J214" s="25">
        <f t="shared" si="187"/>
        <v>0</v>
      </c>
      <c r="K214" s="25">
        <f t="shared" si="188"/>
        <v>0</v>
      </c>
      <c r="L214" s="25">
        <f t="shared" si="189"/>
        <v>0</v>
      </c>
      <c r="M214" s="25">
        <f t="shared" si="190"/>
        <v>0</v>
      </c>
      <c r="N214" s="25">
        <f t="shared" si="191"/>
        <v>0</v>
      </c>
      <c r="O214" s="25">
        <f t="shared" si="192"/>
        <v>0</v>
      </c>
      <c r="P214" s="25">
        <f t="shared" si="193"/>
        <v>3576.75</v>
      </c>
      <c r="Q214" s="25">
        <f t="shared" si="194"/>
        <v>4510.875</v>
      </c>
      <c r="R214" s="25">
        <f t="shared" si="198"/>
        <v>5398</v>
      </c>
      <c r="S214" s="25">
        <f t="shared" si="200"/>
        <v>7326.25</v>
      </c>
      <c r="T214" s="25">
        <f t="shared" si="201"/>
        <v>7446</v>
      </c>
      <c r="U214" s="25">
        <f t="shared" si="202"/>
        <v>8518.25</v>
      </c>
      <c r="V214" s="25">
        <f t="shared" ref="V214:V232" si="203">VLOOKUP($C$84,$D$3:$K$63,$A$70,0)*(B196-B195)</f>
        <v>9817.875</v>
      </c>
      <c r="W214" s="25">
        <f>VLOOKUP($C$85,$D$3:$K$63,$A$70,0)*(B195-B194)</f>
        <v>11039.875</v>
      </c>
      <c r="X214" s="25">
        <f>VLOOKUP($C$86,$D$3:$K$63,$A$70,0)*B194</f>
        <v>0</v>
      </c>
      <c r="Y214" s="25"/>
      <c r="Z214" s="25"/>
      <c r="AA214" s="25"/>
      <c r="AB214" s="25"/>
      <c r="AC214" s="25"/>
      <c r="AD214" s="25"/>
      <c r="AE214" s="25"/>
      <c r="AF214" s="25"/>
      <c r="AG214" s="25"/>
      <c r="AH214" s="25"/>
      <c r="AI214" s="25"/>
      <c r="AJ214" s="25"/>
      <c r="AK214" s="25"/>
      <c r="AL214" s="25"/>
      <c r="AM214" s="25"/>
      <c r="AN214" s="25"/>
      <c r="AO214" s="25"/>
      <c r="AP214" s="25"/>
      <c r="AQ214" s="25"/>
      <c r="AR214" s="25"/>
      <c r="AS214" s="25"/>
      <c r="AT214" s="25"/>
      <c r="AU214" s="25"/>
      <c r="AV214" s="25"/>
      <c r="AW214" s="25"/>
      <c r="AX214" s="25"/>
      <c r="AY214" s="25"/>
      <c r="AZ214" s="25"/>
      <c r="BA214" s="25"/>
      <c r="BB214" s="25"/>
      <c r="BC214" s="25"/>
      <c r="BD214" s="25"/>
      <c r="BE214" s="25"/>
      <c r="BF214" s="25"/>
      <c r="BG214" s="25"/>
      <c r="BH214" s="25"/>
      <c r="BI214" s="25"/>
      <c r="BJ214" s="25"/>
      <c r="BK214" s="25"/>
      <c r="BL214" s="25"/>
      <c r="BM214" s="21">
        <f t="shared" si="178"/>
        <v>57633.875</v>
      </c>
      <c r="BP214" s="18">
        <v>2020</v>
      </c>
      <c r="BQ214" s="14">
        <f t="shared" si="179"/>
        <v>0</v>
      </c>
      <c r="BR214" s="14">
        <f t="shared" si="179"/>
        <v>0</v>
      </c>
      <c r="BS214" s="14">
        <f t="shared" si="179"/>
        <v>0</v>
      </c>
      <c r="BT214" s="14">
        <f t="shared" si="179"/>
        <v>0</v>
      </c>
      <c r="BU214" s="14">
        <f t="shared" si="179"/>
        <v>0</v>
      </c>
      <c r="BV214" s="14">
        <f t="shared" si="179"/>
        <v>0</v>
      </c>
      <c r="BW214" s="14">
        <f t="shared" si="179"/>
        <v>0</v>
      </c>
      <c r="BX214" s="14">
        <f t="shared" si="179"/>
        <v>0</v>
      </c>
      <c r="BY214" s="14">
        <f t="shared" si="179"/>
        <v>0</v>
      </c>
      <c r="BZ214" s="14">
        <f t="shared" si="179"/>
        <v>0</v>
      </c>
      <c r="CA214" s="14">
        <f t="shared" si="179"/>
        <v>0</v>
      </c>
      <c r="CB214" s="14">
        <f t="shared" si="179"/>
        <v>0</v>
      </c>
      <c r="CC214" s="14">
        <f t="shared" si="179"/>
        <v>6.2059856291113519E-2</v>
      </c>
      <c r="CD214" s="14">
        <f t="shared" si="179"/>
        <v>7.8267772208618636E-2</v>
      </c>
      <c r="CE214" s="14">
        <f t="shared" si="179"/>
        <v>9.3660195501343607E-2</v>
      </c>
      <c r="CF214" s="14">
        <f t="shared" si="179"/>
        <v>0.12711708175096678</v>
      </c>
      <c r="CG214" s="14">
        <f t="shared" si="195"/>
        <v>0.12919485285346508</v>
      </c>
      <c r="CH214" s="14">
        <f t="shared" si="173"/>
        <v>0.14779936278794373</v>
      </c>
      <c r="CI214" s="14">
        <f t="shared" si="173"/>
        <v>0.17034903518113262</v>
      </c>
      <c r="CJ214" s="14">
        <f t="shared" si="173"/>
        <v>0.19155184342541604</v>
      </c>
      <c r="CK214" s="14">
        <f t="shared" si="173"/>
        <v>0</v>
      </c>
      <c r="CL214" s="14">
        <f t="shared" si="173"/>
        <v>0</v>
      </c>
      <c r="CM214" s="14">
        <f t="shared" si="173"/>
        <v>0</v>
      </c>
      <c r="CN214" s="14">
        <f t="shared" si="173"/>
        <v>0</v>
      </c>
      <c r="CO214" s="14">
        <f t="shared" si="173"/>
        <v>0</v>
      </c>
      <c r="CP214" s="14">
        <f t="shared" si="173"/>
        <v>0</v>
      </c>
      <c r="CQ214" s="14">
        <f t="shared" si="173"/>
        <v>0</v>
      </c>
      <c r="CR214" s="14">
        <f t="shared" si="173"/>
        <v>0</v>
      </c>
      <c r="CS214" s="14">
        <f t="shared" si="173"/>
        <v>0</v>
      </c>
      <c r="CT214" s="14">
        <f t="shared" si="173"/>
        <v>0</v>
      </c>
      <c r="CU214" s="14">
        <f t="shared" si="173"/>
        <v>0</v>
      </c>
      <c r="CV214" s="14">
        <f t="shared" si="173"/>
        <v>0</v>
      </c>
      <c r="CW214" s="14">
        <f t="shared" si="173"/>
        <v>0</v>
      </c>
      <c r="CX214" s="14">
        <f t="shared" si="199"/>
        <v>0</v>
      </c>
      <c r="CY214" s="14">
        <f t="shared" si="199"/>
        <v>0</v>
      </c>
      <c r="CZ214" s="14">
        <f t="shared" si="199"/>
        <v>0</v>
      </c>
      <c r="DA214" s="14">
        <f t="shared" si="199"/>
        <v>0</v>
      </c>
      <c r="DB214" s="14">
        <f t="shared" si="199"/>
        <v>0</v>
      </c>
      <c r="DC214" s="14">
        <f t="shared" si="196"/>
        <v>0</v>
      </c>
      <c r="DD214" s="14">
        <f t="shared" si="196"/>
        <v>0</v>
      </c>
      <c r="DE214" s="14">
        <f t="shared" si="196"/>
        <v>0</v>
      </c>
      <c r="DF214" s="14">
        <f t="shared" si="196"/>
        <v>0</v>
      </c>
      <c r="DG214" s="14">
        <f t="shared" si="196"/>
        <v>0</v>
      </c>
      <c r="DH214" s="14">
        <f t="shared" si="196"/>
        <v>0</v>
      </c>
      <c r="DI214" s="14">
        <f t="shared" si="196"/>
        <v>0</v>
      </c>
      <c r="DJ214" s="14">
        <f t="shared" si="196"/>
        <v>0</v>
      </c>
      <c r="DK214" s="14">
        <f t="shared" si="196"/>
        <v>0</v>
      </c>
      <c r="DL214" s="14">
        <f t="shared" si="196"/>
        <v>0</v>
      </c>
      <c r="DM214" s="14">
        <f t="shared" si="196"/>
        <v>0</v>
      </c>
      <c r="DN214" s="14">
        <f t="shared" si="196"/>
        <v>0</v>
      </c>
      <c r="DO214" s="14">
        <f t="shared" si="196"/>
        <v>0</v>
      </c>
      <c r="DP214" s="14">
        <f t="shared" si="196"/>
        <v>0</v>
      </c>
      <c r="DQ214" s="14">
        <f t="shared" si="196"/>
        <v>0</v>
      </c>
      <c r="DR214" s="14">
        <f t="shared" si="196"/>
        <v>0</v>
      </c>
      <c r="DS214" s="14">
        <f t="shared" si="197"/>
        <v>0</v>
      </c>
      <c r="DT214" s="14">
        <f t="shared" si="176"/>
        <v>0</v>
      </c>
      <c r="DU214" s="14">
        <f t="shared" si="176"/>
        <v>0</v>
      </c>
      <c r="DV214" s="14">
        <f t="shared" si="176"/>
        <v>0</v>
      </c>
      <c r="DW214" s="14">
        <f t="shared" si="176"/>
        <v>0</v>
      </c>
      <c r="DX214" s="14">
        <f t="shared" si="176"/>
        <v>0</v>
      </c>
      <c r="DY214" s="14">
        <f t="shared" si="176"/>
        <v>0</v>
      </c>
      <c r="DZ214" s="14">
        <f t="shared" si="180"/>
        <v>1</v>
      </c>
    </row>
    <row r="215" spans="1:130">
      <c r="C215" s="18">
        <v>2021</v>
      </c>
      <c r="D215" s="25"/>
      <c r="E215" s="25">
        <f t="shared" si="182"/>
        <v>0</v>
      </c>
      <c r="F215" s="25">
        <f t="shared" si="183"/>
        <v>0</v>
      </c>
      <c r="G215" s="25">
        <f t="shared" si="184"/>
        <v>0</v>
      </c>
      <c r="H215" s="25">
        <f t="shared" si="185"/>
        <v>0</v>
      </c>
      <c r="I215" s="25">
        <f t="shared" si="186"/>
        <v>0</v>
      </c>
      <c r="J215" s="25">
        <f t="shared" si="187"/>
        <v>0</v>
      </c>
      <c r="K215" s="25">
        <f t="shared" si="188"/>
        <v>0</v>
      </c>
      <c r="L215" s="25">
        <f t="shared" si="189"/>
        <v>0</v>
      </c>
      <c r="M215" s="25">
        <f t="shared" si="190"/>
        <v>0</v>
      </c>
      <c r="N215" s="25">
        <f t="shared" si="191"/>
        <v>0</v>
      </c>
      <c r="O215" s="25">
        <f t="shared" si="192"/>
        <v>0</v>
      </c>
      <c r="P215" s="25">
        <f t="shared" si="193"/>
        <v>0</v>
      </c>
      <c r="Q215" s="25">
        <f t="shared" si="194"/>
        <v>4510.875</v>
      </c>
      <c r="R215" s="25">
        <f t="shared" si="198"/>
        <v>5398</v>
      </c>
      <c r="S215" s="25">
        <f t="shared" si="200"/>
        <v>7326.25</v>
      </c>
      <c r="T215" s="25">
        <f t="shared" si="201"/>
        <v>7446</v>
      </c>
      <c r="U215" s="25">
        <f t="shared" si="202"/>
        <v>8518.25</v>
      </c>
      <c r="V215" s="25">
        <f t="shared" si="203"/>
        <v>9817.875</v>
      </c>
      <c r="W215" s="25">
        <f t="shared" ref="W215:W233" si="204">VLOOKUP($C$85,$D$3:$K$63,$A$70,0)*(B196-B195)</f>
        <v>11039.875</v>
      </c>
      <c r="X215" s="25">
        <f>VLOOKUP($C$86,$D$3:$K$63,$A$70,0)*(B195-B194)</f>
        <v>13051.875</v>
      </c>
      <c r="Y215" s="25">
        <f>VLOOKUP($C$87,$D$3:$K$63,$A$70,0)*B194</f>
        <v>0</v>
      </c>
      <c r="Z215" s="25"/>
      <c r="AA215" s="25"/>
      <c r="AB215" s="25"/>
      <c r="AC215" s="25"/>
      <c r="AD215" s="25"/>
      <c r="AE215" s="25"/>
      <c r="AF215" s="25"/>
      <c r="AG215" s="25"/>
      <c r="AH215" s="25"/>
      <c r="AI215" s="25"/>
      <c r="AJ215" s="25"/>
      <c r="AK215" s="25"/>
      <c r="AL215" s="25"/>
      <c r="AM215" s="25"/>
      <c r="AN215" s="25"/>
      <c r="AO215" s="25"/>
      <c r="AP215" s="25"/>
      <c r="AQ215" s="25"/>
      <c r="AR215" s="25"/>
      <c r="AS215" s="25"/>
      <c r="AT215" s="25"/>
      <c r="AU215" s="25"/>
      <c r="AV215" s="25"/>
      <c r="AW215" s="25"/>
      <c r="AX215" s="25"/>
      <c r="AY215" s="25"/>
      <c r="AZ215" s="25"/>
      <c r="BA215" s="25"/>
      <c r="BB215" s="25"/>
      <c r="BC215" s="25"/>
      <c r="BD215" s="25"/>
      <c r="BE215" s="25"/>
      <c r="BF215" s="25"/>
      <c r="BG215" s="25"/>
      <c r="BH215" s="25"/>
      <c r="BI215" s="25"/>
      <c r="BJ215" s="25"/>
      <c r="BK215" s="25"/>
      <c r="BL215" s="25"/>
      <c r="BM215" s="21">
        <f t="shared" si="178"/>
        <v>67109</v>
      </c>
      <c r="BP215" s="18">
        <v>2021</v>
      </c>
      <c r="BQ215" s="14">
        <f t="shared" si="179"/>
        <v>0</v>
      </c>
      <c r="BR215" s="14">
        <f t="shared" si="179"/>
        <v>0</v>
      </c>
      <c r="BS215" s="14">
        <f t="shared" si="179"/>
        <v>0</v>
      </c>
      <c r="BT215" s="14">
        <f t="shared" si="179"/>
        <v>0</v>
      </c>
      <c r="BU215" s="14">
        <f t="shared" si="179"/>
        <v>0</v>
      </c>
      <c r="BV215" s="14">
        <f t="shared" si="179"/>
        <v>0</v>
      </c>
      <c r="BW215" s="14">
        <f t="shared" si="179"/>
        <v>0</v>
      </c>
      <c r="BX215" s="14">
        <f t="shared" si="179"/>
        <v>0</v>
      </c>
      <c r="BY215" s="14">
        <f t="shared" si="179"/>
        <v>0</v>
      </c>
      <c r="BZ215" s="14">
        <f t="shared" si="179"/>
        <v>0</v>
      </c>
      <c r="CA215" s="14">
        <f t="shared" si="179"/>
        <v>0</v>
      </c>
      <c r="CB215" s="14">
        <f t="shared" si="179"/>
        <v>0</v>
      </c>
      <c r="CC215" s="14">
        <f t="shared" si="179"/>
        <v>0</v>
      </c>
      <c r="CD215" s="14">
        <f t="shared" si="179"/>
        <v>6.7217139280871419E-2</v>
      </c>
      <c r="CE215" s="14">
        <f t="shared" si="179"/>
        <v>8.0436305115558271E-2</v>
      </c>
      <c r="CF215" s="14">
        <f t="shared" si="179"/>
        <v>0.10916941095829173</v>
      </c>
      <c r="CG215" s="14">
        <f t="shared" si="195"/>
        <v>0.11095382139504388</v>
      </c>
      <c r="CH215" s="14">
        <f t="shared" si="173"/>
        <v>0.1269315591053361</v>
      </c>
      <c r="CI215" s="14">
        <f t="shared" si="173"/>
        <v>0.146297441475808</v>
      </c>
      <c r="CJ215" s="14">
        <f t="shared" si="173"/>
        <v>0.16450662355272766</v>
      </c>
      <c r="CK215" s="14">
        <f t="shared" si="173"/>
        <v>0.19448769911636293</v>
      </c>
      <c r="CL215" s="14">
        <f t="shared" si="173"/>
        <v>0</v>
      </c>
      <c r="CM215" s="14">
        <f t="shared" si="173"/>
        <v>0</v>
      </c>
      <c r="CN215" s="14">
        <f t="shared" si="173"/>
        <v>0</v>
      </c>
      <c r="CO215" s="14">
        <f t="shared" si="173"/>
        <v>0</v>
      </c>
      <c r="CP215" s="14">
        <f t="shared" si="173"/>
        <v>0</v>
      </c>
      <c r="CQ215" s="14">
        <f t="shared" si="173"/>
        <v>0</v>
      </c>
      <c r="CR215" s="14">
        <f t="shared" si="173"/>
        <v>0</v>
      </c>
      <c r="CS215" s="14">
        <f t="shared" si="173"/>
        <v>0</v>
      </c>
      <c r="CT215" s="14">
        <f t="shared" si="173"/>
        <v>0</v>
      </c>
      <c r="CU215" s="14">
        <f t="shared" si="173"/>
        <v>0</v>
      </c>
      <c r="CV215" s="14">
        <f t="shared" si="173"/>
        <v>0</v>
      </c>
      <c r="CW215" s="14">
        <f t="shared" si="173"/>
        <v>0</v>
      </c>
      <c r="CX215" s="14">
        <f t="shared" si="199"/>
        <v>0</v>
      </c>
      <c r="CY215" s="14">
        <f t="shared" si="199"/>
        <v>0</v>
      </c>
      <c r="CZ215" s="14">
        <f t="shared" si="199"/>
        <v>0</v>
      </c>
      <c r="DA215" s="14">
        <f t="shared" si="199"/>
        <v>0</v>
      </c>
      <c r="DB215" s="14">
        <f t="shared" si="199"/>
        <v>0</v>
      </c>
      <c r="DC215" s="14">
        <f t="shared" si="196"/>
        <v>0</v>
      </c>
      <c r="DD215" s="14">
        <f t="shared" si="196"/>
        <v>0</v>
      </c>
      <c r="DE215" s="14">
        <f t="shared" si="196"/>
        <v>0</v>
      </c>
      <c r="DF215" s="14">
        <f t="shared" si="196"/>
        <v>0</v>
      </c>
      <c r="DG215" s="14">
        <f t="shared" si="196"/>
        <v>0</v>
      </c>
      <c r="DH215" s="14">
        <f t="shared" si="196"/>
        <v>0</v>
      </c>
      <c r="DI215" s="14">
        <f t="shared" si="196"/>
        <v>0</v>
      </c>
      <c r="DJ215" s="14">
        <f t="shared" si="196"/>
        <v>0</v>
      </c>
      <c r="DK215" s="14">
        <f t="shared" si="196"/>
        <v>0</v>
      </c>
      <c r="DL215" s="14">
        <f t="shared" si="196"/>
        <v>0</v>
      </c>
      <c r="DM215" s="14">
        <f t="shared" si="196"/>
        <v>0</v>
      </c>
      <c r="DN215" s="14">
        <f t="shared" si="196"/>
        <v>0</v>
      </c>
      <c r="DO215" s="14">
        <f t="shared" si="196"/>
        <v>0</v>
      </c>
      <c r="DP215" s="14">
        <f t="shared" si="196"/>
        <v>0</v>
      </c>
      <c r="DQ215" s="14">
        <f t="shared" si="196"/>
        <v>0</v>
      </c>
      <c r="DR215" s="14">
        <f t="shared" si="196"/>
        <v>0</v>
      </c>
      <c r="DS215" s="14">
        <f t="shared" si="197"/>
        <v>0</v>
      </c>
      <c r="DT215" s="14">
        <f t="shared" si="176"/>
        <v>0</v>
      </c>
      <c r="DU215" s="14">
        <f t="shared" si="176"/>
        <v>0</v>
      </c>
      <c r="DV215" s="14">
        <f t="shared" si="176"/>
        <v>0</v>
      </c>
      <c r="DW215" s="14">
        <f t="shared" si="176"/>
        <v>0</v>
      </c>
      <c r="DX215" s="14">
        <f t="shared" si="176"/>
        <v>0</v>
      </c>
      <c r="DY215" s="14">
        <f t="shared" si="176"/>
        <v>0</v>
      </c>
      <c r="DZ215" s="14">
        <f t="shared" si="180"/>
        <v>1</v>
      </c>
    </row>
    <row r="216" spans="1:130">
      <c r="C216" s="18">
        <v>2022</v>
      </c>
      <c r="D216" s="25"/>
      <c r="E216" s="25"/>
      <c r="F216" s="25">
        <f t="shared" si="183"/>
        <v>0</v>
      </c>
      <c r="G216" s="25">
        <f t="shared" si="184"/>
        <v>0</v>
      </c>
      <c r="H216" s="25">
        <f t="shared" si="185"/>
        <v>0</v>
      </c>
      <c r="I216" s="25">
        <f t="shared" si="186"/>
        <v>0</v>
      </c>
      <c r="J216" s="25">
        <f t="shared" si="187"/>
        <v>0</v>
      </c>
      <c r="K216" s="25">
        <f t="shared" si="188"/>
        <v>0</v>
      </c>
      <c r="L216" s="25">
        <f t="shared" si="189"/>
        <v>0</v>
      </c>
      <c r="M216" s="25">
        <f t="shared" si="190"/>
        <v>0</v>
      </c>
      <c r="N216" s="25">
        <f t="shared" si="191"/>
        <v>0</v>
      </c>
      <c r="O216" s="25">
        <f t="shared" si="192"/>
        <v>0</v>
      </c>
      <c r="P216" s="25">
        <f t="shared" si="193"/>
        <v>0</v>
      </c>
      <c r="Q216" s="25">
        <f t="shared" si="194"/>
        <v>0</v>
      </c>
      <c r="R216" s="25">
        <f t="shared" si="198"/>
        <v>5398</v>
      </c>
      <c r="S216" s="25">
        <f t="shared" si="200"/>
        <v>7326.25</v>
      </c>
      <c r="T216" s="25">
        <f t="shared" si="201"/>
        <v>7446</v>
      </c>
      <c r="U216" s="25">
        <f t="shared" si="202"/>
        <v>8518.25</v>
      </c>
      <c r="V216" s="25">
        <f t="shared" si="203"/>
        <v>9817.875</v>
      </c>
      <c r="W216" s="25">
        <f t="shared" si="204"/>
        <v>11039.875</v>
      </c>
      <c r="X216" s="25">
        <f t="shared" ref="X216:X234" si="205">VLOOKUP($C$86,$D$3:$K$63,$A$70,0)*(B196-B195)</f>
        <v>13051.875</v>
      </c>
      <c r="Y216" s="25">
        <f>VLOOKUP($C$87,$D$3:$K$63,$A$70,0)*(B195-B194)</f>
        <v>12849.375</v>
      </c>
      <c r="Z216" s="25">
        <f>VLOOKUP($C$88,$D$3:$K$63,$A$70,0)*B194</f>
        <v>0</v>
      </c>
      <c r="AA216" s="25"/>
      <c r="AB216" s="25"/>
      <c r="AC216" s="25"/>
      <c r="AD216" s="25"/>
      <c r="AE216" s="25"/>
      <c r="AF216" s="25"/>
      <c r="AG216" s="25"/>
      <c r="AH216" s="25"/>
      <c r="AI216" s="25"/>
      <c r="AJ216" s="25"/>
      <c r="AK216" s="25"/>
      <c r="AL216" s="25"/>
      <c r="AM216" s="25"/>
      <c r="AN216" s="25"/>
      <c r="AO216" s="25"/>
      <c r="AP216" s="25"/>
      <c r="AQ216" s="25"/>
      <c r="AR216" s="25"/>
      <c r="AS216" s="25"/>
      <c r="AT216" s="25"/>
      <c r="AU216" s="25"/>
      <c r="AV216" s="25"/>
      <c r="AW216" s="25"/>
      <c r="AX216" s="25"/>
      <c r="AY216" s="25"/>
      <c r="AZ216" s="25"/>
      <c r="BA216" s="25"/>
      <c r="BB216" s="25"/>
      <c r="BC216" s="25"/>
      <c r="BD216" s="25"/>
      <c r="BE216" s="25"/>
      <c r="BF216" s="25"/>
      <c r="BG216" s="25"/>
      <c r="BH216" s="25"/>
      <c r="BI216" s="25"/>
      <c r="BJ216" s="25"/>
      <c r="BK216" s="25"/>
      <c r="BL216" s="25"/>
      <c r="BM216" s="21">
        <f t="shared" si="178"/>
        <v>75447.5</v>
      </c>
      <c r="BP216" s="18">
        <v>2022</v>
      </c>
      <c r="BQ216" s="14">
        <f t="shared" si="179"/>
        <v>0</v>
      </c>
      <c r="BR216" s="14">
        <f t="shared" si="179"/>
        <v>0</v>
      </c>
      <c r="BS216" s="14">
        <f t="shared" si="179"/>
        <v>0</v>
      </c>
      <c r="BT216" s="14">
        <f t="shared" si="179"/>
        <v>0</v>
      </c>
      <c r="BU216" s="14">
        <f t="shared" si="179"/>
        <v>0</v>
      </c>
      <c r="BV216" s="14">
        <f t="shared" si="179"/>
        <v>0</v>
      </c>
      <c r="BW216" s="14">
        <f t="shared" si="179"/>
        <v>0</v>
      </c>
      <c r="BX216" s="14">
        <f t="shared" si="179"/>
        <v>0</v>
      </c>
      <c r="BY216" s="14">
        <f t="shared" si="179"/>
        <v>0</v>
      </c>
      <c r="BZ216" s="14">
        <f t="shared" si="179"/>
        <v>0</v>
      </c>
      <c r="CA216" s="14">
        <f t="shared" si="179"/>
        <v>0</v>
      </c>
      <c r="CB216" s="14">
        <f t="shared" si="179"/>
        <v>0</v>
      </c>
      <c r="CC216" s="14">
        <f t="shared" si="179"/>
        <v>0</v>
      </c>
      <c r="CD216" s="14">
        <f t="shared" si="179"/>
        <v>0</v>
      </c>
      <c r="CE216" s="14">
        <f t="shared" si="179"/>
        <v>7.1546439577189438E-2</v>
      </c>
      <c r="CF216" s="14">
        <f t="shared" si="179"/>
        <v>9.7103946452831436E-2</v>
      </c>
      <c r="CG216" s="14">
        <f t="shared" si="195"/>
        <v>9.8691142847675536E-2</v>
      </c>
      <c r="CH216" s="14">
        <f t="shared" si="173"/>
        <v>0.11290301202823155</v>
      </c>
      <c r="CI216" s="14">
        <f t="shared" si="173"/>
        <v>0.13012856622154478</v>
      </c>
      <c r="CJ216" s="14">
        <f t="shared" si="173"/>
        <v>0.14632525928625867</v>
      </c>
      <c r="CK216" s="14">
        <f t="shared" si="173"/>
        <v>0.17299280956956825</v>
      </c>
      <c r="CL216" s="14">
        <f t="shared" si="173"/>
        <v>0.17030882401670036</v>
      </c>
      <c r="CM216" s="14">
        <f t="shared" si="173"/>
        <v>0</v>
      </c>
      <c r="CN216" s="14">
        <f t="shared" si="173"/>
        <v>0</v>
      </c>
      <c r="CO216" s="14">
        <f t="shared" si="173"/>
        <v>0</v>
      </c>
      <c r="CP216" s="14">
        <f t="shared" si="173"/>
        <v>0</v>
      </c>
      <c r="CQ216" s="14">
        <f t="shared" si="173"/>
        <v>0</v>
      </c>
      <c r="CR216" s="14">
        <f t="shared" si="173"/>
        <v>0</v>
      </c>
      <c r="CS216" s="14">
        <f t="shared" si="173"/>
        <v>0</v>
      </c>
      <c r="CT216" s="14">
        <f t="shared" si="173"/>
        <v>0</v>
      </c>
      <c r="CU216" s="14">
        <f t="shared" si="173"/>
        <v>0</v>
      </c>
      <c r="CV216" s="14">
        <f t="shared" si="173"/>
        <v>0</v>
      </c>
      <c r="CW216" s="14">
        <f t="shared" si="173"/>
        <v>0</v>
      </c>
      <c r="CX216" s="14">
        <f t="shared" si="199"/>
        <v>0</v>
      </c>
      <c r="CY216" s="14">
        <f t="shared" si="199"/>
        <v>0</v>
      </c>
      <c r="CZ216" s="14">
        <f t="shared" si="199"/>
        <v>0</v>
      </c>
      <c r="DA216" s="14">
        <f t="shared" si="199"/>
        <v>0</v>
      </c>
      <c r="DB216" s="14">
        <f t="shared" si="199"/>
        <v>0</v>
      </c>
      <c r="DC216" s="14">
        <f t="shared" si="196"/>
        <v>0</v>
      </c>
      <c r="DD216" s="14">
        <f t="shared" si="196"/>
        <v>0</v>
      </c>
      <c r="DE216" s="14">
        <f t="shared" si="196"/>
        <v>0</v>
      </c>
      <c r="DF216" s="14">
        <f t="shared" si="196"/>
        <v>0</v>
      </c>
      <c r="DG216" s="14">
        <f t="shared" si="196"/>
        <v>0</v>
      </c>
      <c r="DH216" s="14">
        <f t="shared" si="196"/>
        <v>0</v>
      </c>
      <c r="DI216" s="14">
        <f t="shared" si="196"/>
        <v>0</v>
      </c>
      <c r="DJ216" s="14">
        <f t="shared" si="196"/>
        <v>0</v>
      </c>
      <c r="DK216" s="14">
        <f t="shared" si="196"/>
        <v>0</v>
      </c>
      <c r="DL216" s="14">
        <f t="shared" si="196"/>
        <v>0</v>
      </c>
      <c r="DM216" s="14">
        <f t="shared" si="196"/>
        <v>0</v>
      </c>
      <c r="DN216" s="14">
        <f t="shared" si="196"/>
        <v>0</v>
      </c>
      <c r="DO216" s="14">
        <f t="shared" si="196"/>
        <v>0</v>
      </c>
      <c r="DP216" s="14">
        <f t="shared" si="196"/>
        <v>0</v>
      </c>
      <c r="DQ216" s="14">
        <f t="shared" si="196"/>
        <v>0</v>
      </c>
      <c r="DR216" s="14">
        <f t="shared" si="196"/>
        <v>0</v>
      </c>
      <c r="DS216" s="14">
        <f t="shared" si="197"/>
        <v>0</v>
      </c>
      <c r="DT216" s="14">
        <f t="shared" si="176"/>
        <v>0</v>
      </c>
      <c r="DU216" s="14">
        <f t="shared" si="176"/>
        <v>0</v>
      </c>
      <c r="DV216" s="14">
        <f t="shared" si="176"/>
        <v>0</v>
      </c>
      <c r="DW216" s="14">
        <f t="shared" si="176"/>
        <v>0</v>
      </c>
      <c r="DX216" s="14">
        <f t="shared" si="176"/>
        <v>0</v>
      </c>
      <c r="DY216" s="14">
        <f t="shared" si="176"/>
        <v>0</v>
      </c>
      <c r="DZ216" s="14">
        <f t="shared" si="180"/>
        <v>1</v>
      </c>
    </row>
    <row r="217" spans="1:130">
      <c r="C217" s="18">
        <v>2023</v>
      </c>
      <c r="D217" s="25"/>
      <c r="E217" s="25"/>
      <c r="F217" s="25"/>
      <c r="G217" s="25">
        <f t="shared" si="184"/>
        <v>0</v>
      </c>
      <c r="H217" s="25">
        <f t="shared" si="185"/>
        <v>0</v>
      </c>
      <c r="I217" s="25">
        <f t="shared" si="186"/>
        <v>0</v>
      </c>
      <c r="J217" s="25">
        <f t="shared" si="187"/>
        <v>0</v>
      </c>
      <c r="K217" s="25">
        <f t="shared" si="188"/>
        <v>0</v>
      </c>
      <c r="L217" s="25">
        <f t="shared" si="189"/>
        <v>0</v>
      </c>
      <c r="M217" s="25">
        <f t="shared" si="190"/>
        <v>0</v>
      </c>
      <c r="N217" s="25">
        <f t="shared" si="191"/>
        <v>0</v>
      </c>
      <c r="O217" s="25">
        <f t="shared" si="192"/>
        <v>0</v>
      </c>
      <c r="P217" s="25">
        <f t="shared" si="193"/>
        <v>0</v>
      </c>
      <c r="Q217" s="25">
        <f t="shared" si="194"/>
        <v>0</v>
      </c>
      <c r="R217" s="25">
        <f t="shared" si="198"/>
        <v>0</v>
      </c>
      <c r="S217" s="25">
        <f t="shared" si="200"/>
        <v>7326.25</v>
      </c>
      <c r="T217" s="25">
        <f t="shared" si="201"/>
        <v>7446</v>
      </c>
      <c r="U217" s="25">
        <f t="shared" si="202"/>
        <v>8518.25</v>
      </c>
      <c r="V217" s="25">
        <f t="shared" si="203"/>
        <v>9817.875</v>
      </c>
      <c r="W217" s="25">
        <f t="shared" si="204"/>
        <v>11039.875</v>
      </c>
      <c r="X217" s="25">
        <f t="shared" si="205"/>
        <v>13051.875</v>
      </c>
      <c r="Y217" s="25">
        <f t="shared" ref="Y217:Y235" si="206">VLOOKUP($C$87,$D$3:$K$63,$A$70,0)*(B196-B195)</f>
        <v>12849.375</v>
      </c>
      <c r="Z217" s="25">
        <f>VLOOKUP($C$88,$D$3:$K$63,$A$70,0)*(B195-B194)</f>
        <v>12636.375</v>
      </c>
      <c r="AA217" s="25">
        <f>VLOOKUP($C$89,$D$3:$K$63,$A$70,0)*B194</f>
        <v>0</v>
      </c>
      <c r="AB217" s="25"/>
      <c r="AC217" s="25"/>
      <c r="AD217" s="25"/>
      <c r="AE217" s="25"/>
      <c r="AF217" s="25"/>
      <c r="AG217" s="25"/>
      <c r="AH217" s="25"/>
      <c r="AI217" s="25"/>
      <c r="AJ217" s="25"/>
      <c r="AK217" s="25"/>
      <c r="AL217" s="25"/>
      <c r="AM217" s="25"/>
      <c r="AN217" s="25"/>
      <c r="AO217" s="25"/>
      <c r="AP217" s="25"/>
      <c r="AQ217" s="25"/>
      <c r="AR217" s="25"/>
      <c r="AS217" s="25"/>
      <c r="AT217" s="25"/>
      <c r="AU217" s="25"/>
      <c r="AV217" s="25"/>
      <c r="AW217" s="25"/>
      <c r="AX217" s="25"/>
      <c r="AY217" s="25"/>
      <c r="AZ217" s="25"/>
      <c r="BA217" s="25"/>
      <c r="BB217" s="25"/>
      <c r="BC217" s="25"/>
      <c r="BD217" s="25"/>
      <c r="BE217" s="25"/>
      <c r="BF217" s="25"/>
      <c r="BG217" s="25"/>
      <c r="BH217" s="25"/>
      <c r="BI217" s="25"/>
      <c r="BJ217" s="25"/>
      <c r="BK217" s="25"/>
      <c r="BL217" s="25"/>
      <c r="BM217" s="21">
        <f t="shared" si="178"/>
        <v>82685.875</v>
      </c>
      <c r="BP217" s="18">
        <v>2023</v>
      </c>
      <c r="BQ217" s="14">
        <f t="shared" si="179"/>
        <v>0</v>
      </c>
      <c r="BR217" s="14">
        <f t="shared" si="179"/>
        <v>0</v>
      </c>
      <c r="BS217" s="14">
        <f t="shared" si="179"/>
        <v>0</v>
      </c>
      <c r="BT217" s="14">
        <f t="shared" si="179"/>
        <v>0</v>
      </c>
      <c r="BU217" s="14">
        <f t="shared" si="179"/>
        <v>0</v>
      </c>
      <c r="BV217" s="14">
        <f t="shared" si="179"/>
        <v>0</v>
      </c>
      <c r="BW217" s="14">
        <f t="shared" si="179"/>
        <v>0</v>
      </c>
      <c r="BX217" s="14">
        <f t="shared" si="179"/>
        <v>0</v>
      </c>
      <c r="BY217" s="14">
        <f t="shared" si="179"/>
        <v>0</v>
      </c>
      <c r="BZ217" s="14">
        <f t="shared" si="179"/>
        <v>0</v>
      </c>
      <c r="CA217" s="14">
        <f t="shared" si="179"/>
        <v>0</v>
      </c>
      <c r="CB217" s="14">
        <f t="shared" si="179"/>
        <v>0</v>
      </c>
      <c r="CC217" s="14">
        <f t="shared" si="179"/>
        <v>0</v>
      </c>
      <c r="CD217" s="14">
        <f t="shared" si="179"/>
        <v>0</v>
      </c>
      <c r="CE217" s="14">
        <f t="shared" si="179"/>
        <v>0</v>
      </c>
      <c r="CF217" s="14">
        <f t="shared" si="179"/>
        <v>8.8603404148532017E-2</v>
      </c>
      <c r="CG217" s="14">
        <f t="shared" si="195"/>
        <v>9.0051656343964434E-2</v>
      </c>
      <c r="CH217" s="14">
        <f t="shared" si="173"/>
        <v>0.10301940930056071</v>
      </c>
      <c r="CI217" s="14">
        <f t="shared" si="173"/>
        <v>0.11873702733387051</v>
      </c>
      <c r="CJ217" s="14">
        <f t="shared" si="173"/>
        <v>0.13351585140751066</v>
      </c>
      <c r="CK217" s="14">
        <f t="shared" si="173"/>
        <v>0.15784890708358593</v>
      </c>
      <c r="CL217" s="14">
        <f t="shared" si="173"/>
        <v>0.15539987936270858</v>
      </c>
      <c r="CM217" s="14">
        <f t="shared" si="173"/>
        <v>0.1528238650192672</v>
      </c>
      <c r="CN217" s="14">
        <f t="shared" si="173"/>
        <v>0</v>
      </c>
      <c r="CO217" s="14">
        <f t="shared" si="173"/>
        <v>0</v>
      </c>
      <c r="CP217" s="14">
        <f t="shared" si="173"/>
        <v>0</v>
      </c>
      <c r="CQ217" s="14">
        <f t="shared" si="173"/>
        <v>0</v>
      </c>
      <c r="CR217" s="14">
        <f t="shared" si="173"/>
        <v>0</v>
      </c>
      <c r="CS217" s="14">
        <f t="shared" si="173"/>
        <v>0</v>
      </c>
      <c r="CT217" s="14">
        <f t="shared" si="173"/>
        <v>0</v>
      </c>
      <c r="CU217" s="14">
        <f t="shared" si="173"/>
        <v>0</v>
      </c>
      <c r="CV217" s="14">
        <f t="shared" si="173"/>
        <v>0</v>
      </c>
      <c r="CW217" s="14">
        <f t="shared" si="173"/>
        <v>0</v>
      </c>
      <c r="CX217" s="14">
        <f t="shared" si="199"/>
        <v>0</v>
      </c>
      <c r="CY217" s="14">
        <f t="shared" si="199"/>
        <v>0</v>
      </c>
      <c r="CZ217" s="14">
        <f t="shared" si="199"/>
        <v>0</v>
      </c>
      <c r="DA217" s="14">
        <f t="shared" si="199"/>
        <v>0</v>
      </c>
      <c r="DB217" s="14">
        <f t="shared" si="199"/>
        <v>0</v>
      </c>
      <c r="DC217" s="14">
        <f t="shared" si="196"/>
        <v>0</v>
      </c>
      <c r="DD217" s="14">
        <f t="shared" si="196"/>
        <v>0</v>
      </c>
      <c r="DE217" s="14">
        <f t="shared" si="196"/>
        <v>0</v>
      </c>
      <c r="DF217" s="14">
        <f t="shared" si="196"/>
        <v>0</v>
      </c>
      <c r="DG217" s="14">
        <f t="shared" si="196"/>
        <v>0</v>
      </c>
      <c r="DH217" s="14">
        <f t="shared" si="196"/>
        <v>0</v>
      </c>
      <c r="DI217" s="14">
        <f t="shared" si="196"/>
        <v>0</v>
      </c>
      <c r="DJ217" s="14">
        <f t="shared" si="196"/>
        <v>0</v>
      </c>
      <c r="DK217" s="14">
        <f t="shared" si="196"/>
        <v>0</v>
      </c>
      <c r="DL217" s="14">
        <f t="shared" si="196"/>
        <v>0</v>
      </c>
      <c r="DM217" s="14">
        <f t="shared" si="196"/>
        <v>0</v>
      </c>
      <c r="DN217" s="14">
        <f t="shared" si="196"/>
        <v>0</v>
      </c>
      <c r="DO217" s="14">
        <f t="shared" si="196"/>
        <v>0</v>
      </c>
      <c r="DP217" s="14">
        <f t="shared" si="196"/>
        <v>0</v>
      </c>
      <c r="DQ217" s="14">
        <f t="shared" si="196"/>
        <v>0</v>
      </c>
      <c r="DR217" s="14">
        <f t="shared" si="196"/>
        <v>0</v>
      </c>
      <c r="DS217" s="14">
        <f t="shared" si="197"/>
        <v>0</v>
      </c>
      <c r="DT217" s="14">
        <f t="shared" si="176"/>
        <v>0</v>
      </c>
      <c r="DU217" s="14">
        <f t="shared" si="176"/>
        <v>0</v>
      </c>
      <c r="DV217" s="14">
        <f t="shared" si="176"/>
        <v>0</v>
      </c>
      <c r="DW217" s="14">
        <f t="shared" si="176"/>
        <v>0</v>
      </c>
      <c r="DX217" s="14">
        <f t="shared" si="176"/>
        <v>0</v>
      </c>
      <c r="DY217" s="14">
        <f t="shared" si="176"/>
        <v>0</v>
      </c>
      <c r="DZ217" s="14">
        <f t="shared" si="180"/>
        <v>1</v>
      </c>
    </row>
    <row r="218" spans="1:130">
      <c r="C218" s="18">
        <v>2024</v>
      </c>
      <c r="D218" s="25"/>
      <c r="E218" s="25"/>
      <c r="F218" s="25"/>
      <c r="G218" s="25"/>
      <c r="H218" s="25">
        <f t="shared" si="185"/>
        <v>0</v>
      </c>
      <c r="I218" s="25">
        <f t="shared" si="186"/>
        <v>0</v>
      </c>
      <c r="J218" s="25">
        <f t="shared" si="187"/>
        <v>0</v>
      </c>
      <c r="K218" s="25">
        <f t="shared" si="188"/>
        <v>0</v>
      </c>
      <c r="L218" s="25">
        <f t="shared" si="189"/>
        <v>0</v>
      </c>
      <c r="M218" s="25">
        <f t="shared" si="190"/>
        <v>0</v>
      </c>
      <c r="N218" s="25">
        <f t="shared" si="191"/>
        <v>0</v>
      </c>
      <c r="O218" s="25">
        <f t="shared" si="192"/>
        <v>0</v>
      </c>
      <c r="P218" s="25">
        <f t="shared" si="193"/>
        <v>0</v>
      </c>
      <c r="Q218" s="25">
        <f t="shared" si="194"/>
        <v>0</v>
      </c>
      <c r="R218" s="25">
        <f t="shared" si="198"/>
        <v>0</v>
      </c>
      <c r="S218" s="25">
        <f t="shared" si="200"/>
        <v>0</v>
      </c>
      <c r="T218" s="25">
        <f t="shared" si="201"/>
        <v>7446</v>
      </c>
      <c r="U218" s="25">
        <f t="shared" si="202"/>
        <v>8518.25</v>
      </c>
      <c r="V218" s="25">
        <f t="shared" si="203"/>
        <v>9817.875</v>
      </c>
      <c r="W218" s="25">
        <f t="shared" si="204"/>
        <v>11039.875</v>
      </c>
      <c r="X218" s="25">
        <f t="shared" si="205"/>
        <v>13051.875</v>
      </c>
      <c r="Y218" s="25">
        <f t="shared" si="206"/>
        <v>12849.375</v>
      </c>
      <c r="Z218" s="25">
        <f t="shared" ref="Z218:Z236" si="207">VLOOKUP($C$88,$D$3:$K$63,$A$70,0)*(B196-B195)</f>
        <v>12636.375</v>
      </c>
      <c r="AA218" s="25">
        <f>VLOOKUP($C$89,$D$3:$K$63,$A$70,0)*(B195-B194)</f>
        <v>13031.25</v>
      </c>
      <c r="AB218" s="25">
        <f>VLOOKUP($C$90,$D$3:$K$63,$A$70,0)*B194</f>
        <v>0</v>
      </c>
      <c r="AC218" s="25"/>
      <c r="AD218" s="25"/>
      <c r="AE218" s="25"/>
      <c r="AF218" s="25"/>
      <c r="AG218" s="25"/>
      <c r="AH218" s="25"/>
      <c r="AI218" s="25"/>
      <c r="AJ218" s="25"/>
      <c r="AK218" s="25"/>
      <c r="AL218" s="25"/>
      <c r="AM218" s="25"/>
      <c r="AN218" s="25"/>
      <c r="AO218" s="25"/>
      <c r="AP218" s="25"/>
      <c r="AQ218" s="25"/>
      <c r="AR218" s="25"/>
      <c r="AS218" s="25"/>
      <c r="AT218" s="25"/>
      <c r="AU218" s="25"/>
      <c r="AV218" s="25"/>
      <c r="AW218" s="25"/>
      <c r="AX218" s="25"/>
      <c r="AY218" s="25"/>
      <c r="AZ218" s="25"/>
      <c r="BA218" s="25"/>
      <c r="BB218" s="25"/>
      <c r="BC218" s="25"/>
      <c r="BD218" s="25"/>
      <c r="BE218" s="25"/>
      <c r="BF218" s="25"/>
      <c r="BG218" s="25"/>
      <c r="BH218" s="25"/>
      <c r="BI218" s="25"/>
      <c r="BJ218" s="25"/>
      <c r="BK218" s="25"/>
      <c r="BL218" s="25"/>
      <c r="BM218" s="21">
        <f t="shared" si="178"/>
        <v>88390.875</v>
      </c>
      <c r="BP218" s="18">
        <v>2024</v>
      </c>
      <c r="BQ218" s="14">
        <f t="shared" si="179"/>
        <v>0</v>
      </c>
      <c r="BR218" s="14">
        <f t="shared" si="179"/>
        <v>0</v>
      </c>
      <c r="BS218" s="14">
        <f t="shared" si="179"/>
        <v>0</v>
      </c>
      <c r="BT218" s="14">
        <f t="shared" si="179"/>
        <v>0</v>
      </c>
      <c r="BU218" s="14">
        <f t="shared" si="179"/>
        <v>0</v>
      </c>
      <c r="BV218" s="14">
        <f t="shared" si="179"/>
        <v>0</v>
      </c>
      <c r="BW218" s="14">
        <f t="shared" si="179"/>
        <v>0</v>
      </c>
      <c r="BX218" s="14">
        <f t="shared" si="179"/>
        <v>0</v>
      </c>
      <c r="BY218" s="14">
        <f t="shared" si="179"/>
        <v>0</v>
      </c>
      <c r="BZ218" s="14">
        <f t="shared" si="179"/>
        <v>0</v>
      </c>
      <c r="CA218" s="14">
        <f t="shared" si="179"/>
        <v>0</v>
      </c>
      <c r="CB218" s="14">
        <f t="shared" si="179"/>
        <v>0</v>
      </c>
      <c r="CC218" s="14">
        <f t="shared" si="179"/>
        <v>0</v>
      </c>
      <c r="CD218" s="14">
        <f t="shared" si="179"/>
        <v>0</v>
      </c>
      <c r="CE218" s="14">
        <f t="shared" si="179"/>
        <v>0</v>
      </c>
      <c r="CF218" s="14">
        <f t="shared" si="179"/>
        <v>0</v>
      </c>
      <c r="CG218" s="14">
        <f t="shared" si="195"/>
        <v>8.4239464763755309E-2</v>
      </c>
      <c r="CH218" s="14">
        <f t="shared" si="173"/>
        <v>9.6370241837746257E-2</v>
      </c>
      <c r="CI218" s="14">
        <f t="shared" si="173"/>
        <v>0.11107339982775372</v>
      </c>
      <c r="CJ218" s="14">
        <f t="shared" si="173"/>
        <v>0.12489835630657577</v>
      </c>
      <c r="CK218" s="14">
        <f t="shared" si="173"/>
        <v>0.1476608869411011</v>
      </c>
      <c r="CL218" s="14">
        <f t="shared" si="173"/>
        <v>0.14536992647713917</v>
      </c>
      <c r="CM218" s="14">
        <f t="shared" si="173"/>
        <v>0.14296017547060147</v>
      </c>
      <c r="CN218" s="14">
        <f t="shared" si="173"/>
        <v>0.14742754837532721</v>
      </c>
      <c r="CO218" s="14">
        <f t="shared" si="173"/>
        <v>0</v>
      </c>
      <c r="CP218" s="14">
        <f t="shared" si="173"/>
        <v>0</v>
      </c>
      <c r="CQ218" s="14">
        <f t="shared" si="173"/>
        <v>0</v>
      </c>
      <c r="CR218" s="14">
        <f t="shared" si="173"/>
        <v>0</v>
      </c>
      <c r="CS218" s="14">
        <f t="shared" si="173"/>
        <v>0</v>
      </c>
      <c r="CT218" s="14">
        <f t="shared" si="173"/>
        <v>0</v>
      </c>
      <c r="CU218" s="14">
        <f t="shared" si="173"/>
        <v>0</v>
      </c>
      <c r="CV218" s="14">
        <f t="shared" si="173"/>
        <v>0</v>
      </c>
      <c r="CW218" s="14">
        <f t="shared" si="173"/>
        <v>0</v>
      </c>
      <c r="CX218" s="14">
        <f t="shared" si="199"/>
        <v>0</v>
      </c>
      <c r="CY218" s="14">
        <f t="shared" si="199"/>
        <v>0</v>
      </c>
      <c r="CZ218" s="14">
        <f t="shared" si="199"/>
        <v>0</v>
      </c>
      <c r="DA218" s="14">
        <f t="shared" si="199"/>
        <v>0</v>
      </c>
      <c r="DB218" s="14">
        <f t="shared" si="199"/>
        <v>0</v>
      </c>
      <c r="DC218" s="14">
        <f t="shared" si="196"/>
        <v>0</v>
      </c>
      <c r="DD218" s="14">
        <f t="shared" si="196"/>
        <v>0</v>
      </c>
      <c r="DE218" s="14">
        <f t="shared" si="196"/>
        <v>0</v>
      </c>
      <c r="DF218" s="14">
        <f t="shared" si="196"/>
        <v>0</v>
      </c>
      <c r="DG218" s="14">
        <f t="shared" si="196"/>
        <v>0</v>
      </c>
      <c r="DH218" s="14">
        <f t="shared" si="196"/>
        <v>0</v>
      </c>
      <c r="DI218" s="14">
        <f t="shared" si="196"/>
        <v>0</v>
      </c>
      <c r="DJ218" s="14">
        <f t="shared" si="196"/>
        <v>0</v>
      </c>
      <c r="DK218" s="14">
        <f t="shared" si="196"/>
        <v>0</v>
      </c>
      <c r="DL218" s="14">
        <f t="shared" si="196"/>
        <v>0</v>
      </c>
      <c r="DM218" s="14">
        <f t="shared" si="196"/>
        <v>0</v>
      </c>
      <c r="DN218" s="14">
        <f t="shared" si="196"/>
        <v>0</v>
      </c>
      <c r="DO218" s="14">
        <f t="shared" si="196"/>
        <v>0</v>
      </c>
      <c r="DP218" s="14">
        <f t="shared" si="196"/>
        <v>0</v>
      </c>
      <c r="DQ218" s="14">
        <f t="shared" si="196"/>
        <v>0</v>
      </c>
      <c r="DR218" s="14">
        <f t="shared" si="196"/>
        <v>0</v>
      </c>
      <c r="DS218" s="14">
        <f t="shared" si="197"/>
        <v>0</v>
      </c>
      <c r="DT218" s="14">
        <f t="shared" si="176"/>
        <v>0</v>
      </c>
      <c r="DU218" s="14">
        <f t="shared" si="176"/>
        <v>0</v>
      </c>
      <c r="DV218" s="14">
        <f t="shared" si="176"/>
        <v>0</v>
      </c>
      <c r="DW218" s="14">
        <f t="shared" si="176"/>
        <v>0</v>
      </c>
      <c r="DX218" s="14">
        <f t="shared" si="176"/>
        <v>0</v>
      </c>
      <c r="DY218" s="14">
        <f t="shared" si="176"/>
        <v>0</v>
      </c>
      <c r="DZ218" s="14">
        <f t="shared" si="180"/>
        <v>1</v>
      </c>
    </row>
    <row r="219" spans="1:130">
      <c r="C219" s="18">
        <v>2025</v>
      </c>
      <c r="D219" s="25"/>
      <c r="E219" s="25"/>
      <c r="F219" s="25"/>
      <c r="G219" s="25"/>
      <c r="H219" s="25"/>
      <c r="I219" s="25">
        <f t="shared" si="186"/>
        <v>0</v>
      </c>
      <c r="J219" s="25">
        <f t="shared" si="187"/>
        <v>0</v>
      </c>
      <c r="K219" s="25">
        <f t="shared" si="188"/>
        <v>0</v>
      </c>
      <c r="L219" s="25">
        <f t="shared" si="189"/>
        <v>0</v>
      </c>
      <c r="M219" s="25">
        <f t="shared" si="190"/>
        <v>0</v>
      </c>
      <c r="N219" s="25">
        <f t="shared" si="191"/>
        <v>0</v>
      </c>
      <c r="O219" s="25">
        <f t="shared" si="192"/>
        <v>0</v>
      </c>
      <c r="P219" s="25">
        <f t="shared" si="193"/>
        <v>0</v>
      </c>
      <c r="Q219" s="25">
        <f t="shared" si="194"/>
        <v>0</v>
      </c>
      <c r="R219" s="25">
        <f t="shared" si="198"/>
        <v>0</v>
      </c>
      <c r="S219" s="25">
        <f t="shared" si="200"/>
        <v>0</v>
      </c>
      <c r="T219" s="25">
        <f t="shared" si="201"/>
        <v>0</v>
      </c>
      <c r="U219" s="25">
        <f t="shared" si="202"/>
        <v>8518.25</v>
      </c>
      <c r="V219" s="25">
        <f t="shared" si="203"/>
        <v>9817.875</v>
      </c>
      <c r="W219" s="25">
        <f t="shared" si="204"/>
        <v>11039.875</v>
      </c>
      <c r="X219" s="25">
        <f t="shared" si="205"/>
        <v>13051.875</v>
      </c>
      <c r="Y219" s="25">
        <f t="shared" si="206"/>
        <v>12849.375</v>
      </c>
      <c r="Z219" s="25">
        <f t="shared" si="207"/>
        <v>12636.375</v>
      </c>
      <c r="AA219" s="25">
        <f t="shared" ref="AA219:AA237" si="208">VLOOKUP($C$89,$D$3:$K$63,$A$70,0)*(B196-B195)</f>
        <v>13031.25</v>
      </c>
      <c r="AB219" s="25">
        <f>VLOOKUP($C$90,$D$3:$K$63,$A$70,0)*(B195-B194)</f>
        <v>13692.75</v>
      </c>
      <c r="AC219" s="25">
        <f>VLOOKUP($C$91,$D$3:$K$63,$A$70,0)*B194</f>
        <v>0</v>
      </c>
      <c r="AD219" s="25"/>
      <c r="AE219" s="25"/>
      <c r="AF219" s="25"/>
      <c r="AG219" s="25"/>
      <c r="AH219" s="25"/>
      <c r="AI219" s="25"/>
      <c r="AJ219" s="25"/>
      <c r="AK219" s="25"/>
      <c r="AL219" s="25"/>
      <c r="AM219" s="25"/>
      <c r="AN219" s="25"/>
      <c r="AO219" s="25"/>
      <c r="AP219" s="25"/>
      <c r="AQ219" s="25"/>
      <c r="AR219" s="25"/>
      <c r="AS219" s="25"/>
      <c r="AT219" s="25"/>
      <c r="AU219" s="25"/>
      <c r="AV219" s="25"/>
      <c r="AW219" s="25"/>
      <c r="AX219" s="25"/>
      <c r="AY219" s="25"/>
      <c r="AZ219" s="25"/>
      <c r="BA219" s="25"/>
      <c r="BB219" s="25"/>
      <c r="BC219" s="25"/>
      <c r="BD219" s="25"/>
      <c r="BE219" s="25"/>
      <c r="BF219" s="25"/>
      <c r="BG219" s="25"/>
      <c r="BH219" s="25"/>
      <c r="BI219" s="25"/>
      <c r="BJ219" s="25"/>
      <c r="BK219" s="25"/>
      <c r="BL219" s="25"/>
      <c r="BM219" s="21">
        <f t="shared" si="178"/>
        <v>94637.625</v>
      </c>
      <c r="BP219" s="18">
        <v>2025</v>
      </c>
      <c r="BQ219" s="14">
        <f t="shared" si="179"/>
        <v>0</v>
      </c>
      <c r="BR219" s="14">
        <f t="shared" si="179"/>
        <v>0</v>
      </c>
      <c r="BS219" s="14">
        <f t="shared" si="179"/>
        <v>0</v>
      </c>
      <c r="BT219" s="14">
        <f t="shared" si="179"/>
        <v>0</v>
      </c>
      <c r="BU219" s="14">
        <f t="shared" si="179"/>
        <v>0</v>
      </c>
      <c r="BV219" s="14">
        <f t="shared" si="179"/>
        <v>0</v>
      </c>
      <c r="BW219" s="14">
        <f t="shared" si="179"/>
        <v>0</v>
      </c>
      <c r="BX219" s="14">
        <f t="shared" si="179"/>
        <v>0</v>
      </c>
      <c r="BY219" s="14">
        <f t="shared" si="179"/>
        <v>0</v>
      </c>
      <c r="BZ219" s="14">
        <f t="shared" si="179"/>
        <v>0</v>
      </c>
      <c r="CA219" s="14">
        <f t="shared" si="179"/>
        <v>0</v>
      </c>
      <c r="CB219" s="14">
        <f t="shared" si="179"/>
        <v>0</v>
      </c>
      <c r="CC219" s="14">
        <f t="shared" si="179"/>
        <v>0</v>
      </c>
      <c r="CD219" s="14">
        <f t="shared" si="179"/>
        <v>0</v>
      </c>
      <c r="CE219" s="14">
        <f t="shared" si="179"/>
        <v>0</v>
      </c>
      <c r="CF219" s="14">
        <f t="shared" si="179"/>
        <v>0</v>
      </c>
      <c r="CG219" s="14">
        <f t="shared" si="195"/>
        <v>0</v>
      </c>
      <c r="CH219" s="14">
        <f t="shared" si="173"/>
        <v>9.0009126919658011E-2</v>
      </c>
      <c r="CI219" s="14">
        <f t="shared" si="173"/>
        <v>0.10374177289423736</v>
      </c>
      <c r="CJ219" s="14">
        <f t="shared" si="173"/>
        <v>0.11665418484455839</v>
      </c>
      <c r="CK219" s="14">
        <f t="shared" si="173"/>
        <v>0.13791422808845846</v>
      </c>
      <c r="CL219" s="14">
        <f t="shared" si="173"/>
        <v>0.13577448715561069</v>
      </c>
      <c r="CM219" s="14">
        <f t="shared" si="173"/>
        <v>0.13352379669291151</v>
      </c>
      <c r="CN219" s="14">
        <f t="shared" si="173"/>
        <v>0.13769629151196472</v>
      </c>
      <c r="CO219" s="14">
        <f t="shared" si="173"/>
        <v>0.14468611189260086</v>
      </c>
      <c r="CP219" s="14">
        <f t="shared" si="173"/>
        <v>0</v>
      </c>
      <c r="CQ219" s="14">
        <f t="shared" si="173"/>
        <v>0</v>
      </c>
      <c r="CR219" s="14">
        <f t="shared" si="173"/>
        <v>0</v>
      </c>
      <c r="CS219" s="14">
        <f t="shared" si="173"/>
        <v>0</v>
      </c>
      <c r="CT219" s="14">
        <f t="shared" si="173"/>
        <v>0</v>
      </c>
      <c r="CU219" s="14">
        <f t="shared" si="173"/>
        <v>0</v>
      </c>
      <c r="CV219" s="14">
        <f t="shared" si="173"/>
        <v>0</v>
      </c>
      <c r="CW219" s="14">
        <f t="shared" si="173"/>
        <v>0</v>
      </c>
      <c r="CX219" s="14">
        <f t="shared" si="199"/>
        <v>0</v>
      </c>
      <c r="CY219" s="14">
        <f t="shared" si="199"/>
        <v>0</v>
      </c>
      <c r="CZ219" s="14">
        <f t="shared" si="199"/>
        <v>0</v>
      </c>
      <c r="DA219" s="14">
        <f t="shared" si="199"/>
        <v>0</v>
      </c>
      <c r="DB219" s="14">
        <f t="shared" si="199"/>
        <v>0</v>
      </c>
      <c r="DC219" s="14">
        <f t="shared" si="196"/>
        <v>0</v>
      </c>
      <c r="DD219" s="14">
        <f t="shared" si="196"/>
        <v>0</v>
      </c>
      <c r="DE219" s="14">
        <f t="shared" si="196"/>
        <v>0</v>
      </c>
      <c r="DF219" s="14">
        <f t="shared" si="196"/>
        <v>0</v>
      </c>
      <c r="DG219" s="14">
        <f t="shared" si="196"/>
        <v>0</v>
      </c>
      <c r="DH219" s="14">
        <f t="shared" si="196"/>
        <v>0</v>
      </c>
      <c r="DI219" s="14">
        <f t="shared" si="196"/>
        <v>0</v>
      </c>
      <c r="DJ219" s="14">
        <f t="shared" si="196"/>
        <v>0</v>
      </c>
      <c r="DK219" s="14">
        <f t="shared" si="196"/>
        <v>0</v>
      </c>
      <c r="DL219" s="14">
        <f t="shared" si="196"/>
        <v>0</v>
      </c>
      <c r="DM219" s="14">
        <f t="shared" si="196"/>
        <v>0</v>
      </c>
      <c r="DN219" s="14">
        <f t="shared" si="196"/>
        <v>0</v>
      </c>
      <c r="DO219" s="14">
        <f t="shared" si="196"/>
        <v>0</v>
      </c>
      <c r="DP219" s="14">
        <f t="shared" si="196"/>
        <v>0</v>
      </c>
      <c r="DQ219" s="14">
        <f t="shared" si="196"/>
        <v>0</v>
      </c>
      <c r="DR219" s="14">
        <f t="shared" si="196"/>
        <v>0</v>
      </c>
      <c r="DS219" s="14">
        <f t="shared" si="197"/>
        <v>0</v>
      </c>
      <c r="DT219" s="14">
        <f t="shared" si="176"/>
        <v>0</v>
      </c>
      <c r="DU219" s="14">
        <f t="shared" si="176"/>
        <v>0</v>
      </c>
      <c r="DV219" s="14">
        <f t="shared" si="176"/>
        <v>0</v>
      </c>
      <c r="DW219" s="14">
        <f t="shared" si="176"/>
        <v>0</v>
      </c>
      <c r="DX219" s="14">
        <f t="shared" si="176"/>
        <v>0</v>
      </c>
      <c r="DY219" s="14">
        <f t="shared" si="176"/>
        <v>0</v>
      </c>
      <c r="DZ219" s="14">
        <f t="shared" si="180"/>
        <v>0.99999999999999989</v>
      </c>
    </row>
    <row r="220" spans="1:130">
      <c r="C220" s="18">
        <v>2026</v>
      </c>
      <c r="D220" s="25"/>
      <c r="E220" s="25"/>
      <c r="F220" s="25"/>
      <c r="G220" s="25"/>
      <c r="H220" s="25"/>
      <c r="I220" s="25"/>
      <c r="J220" s="25">
        <f t="shared" si="187"/>
        <v>0</v>
      </c>
      <c r="K220" s="25">
        <f t="shared" si="188"/>
        <v>0</v>
      </c>
      <c r="L220" s="25">
        <f t="shared" si="189"/>
        <v>0</v>
      </c>
      <c r="M220" s="25">
        <f t="shared" si="190"/>
        <v>0</v>
      </c>
      <c r="N220" s="25">
        <f t="shared" si="191"/>
        <v>0</v>
      </c>
      <c r="O220" s="25">
        <f t="shared" si="192"/>
        <v>0</v>
      </c>
      <c r="P220" s="25">
        <f t="shared" si="193"/>
        <v>0</v>
      </c>
      <c r="Q220" s="25">
        <f t="shared" si="194"/>
        <v>0</v>
      </c>
      <c r="R220" s="25">
        <f t="shared" si="198"/>
        <v>0</v>
      </c>
      <c r="S220" s="25">
        <f t="shared" si="200"/>
        <v>0</v>
      </c>
      <c r="T220" s="25">
        <f t="shared" si="201"/>
        <v>0</v>
      </c>
      <c r="U220" s="25">
        <f t="shared" si="202"/>
        <v>0</v>
      </c>
      <c r="V220" s="25">
        <f t="shared" si="203"/>
        <v>9817.875</v>
      </c>
      <c r="W220" s="25">
        <f t="shared" si="204"/>
        <v>11039.875</v>
      </c>
      <c r="X220" s="25">
        <f t="shared" si="205"/>
        <v>13051.875</v>
      </c>
      <c r="Y220" s="25">
        <f t="shared" si="206"/>
        <v>12849.375</v>
      </c>
      <c r="Z220" s="25">
        <f t="shared" si="207"/>
        <v>12636.375</v>
      </c>
      <c r="AA220" s="25">
        <f t="shared" si="208"/>
        <v>13031.25</v>
      </c>
      <c r="AB220" s="25">
        <f t="shared" ref="AB220:AB238" si="209">VLOOKUP($C$90,$D$3:$K$63,$A$70,0)*(B196-B195)</f>
        <v>13692.75</v>
      </c>
      <c r="AC220" s="25">
        <f>VLOOKUP($C$91,$D$3:$K$63,$A$70,0)*(B195-B194)</f>
        <v>13920</v>
      </c>
      <c r="AD220" s="25">
        <f>VLOOKUP($C$92,$D$3:$K$63,$A$70,0)*B194</f>
        <v>0</v>
      </c>
      <c r="AE220" s="25"/>
      <c r="AF220" s="25"/>
      <c r="AG220" s="25"/>
      <c r="AH220" s="25"/>
      <c r="AI220" s="25"/>
      <c r="AJ220" s="25"/>
      <c r="AK220" s="25"/>
      <c r="AL220" s="25"/>
      <c r="AM220" s="25"/>
      <c r="AN220" s="25"/>
      <c r="AO220" s="25"/>
      <c r="AP220" s="25"/>
      <c r="AQ220" s="25"/>
      <c r="AR220" s="25"/>
      <c r="AS220" s="25"/>
      <c r="AT220" s="25"/>
      <c r="AU220" s="25"/>
      <c r="AV220" s="25"/>
      <c r="AW220" s="25"/>
      <c r="AX220" s="25"/>
      <c r="AY220" s="25"/>
      <c r="AZ220" s="25"/>
      <c r="BA220" s="25"/>
      <c r="BB220" s="25"/>
      <c r="BC220" s="25"/>
      <c r="BD220" s="25"/>
      <c r="BE220" s="25"/>
      <c r="BF220" s="25"/>
      <c r="BG220" s="25"/>
      <c r="BH220" s="25"/>
      <c r="BI220" s="25"/>
      <c r="BJ220" s="25"/>
      <c r="BK220" s="25"/>
      <c r="BL220" s="25"/>
      <c r="BM220" s="21">
        <f t="shared" si="178"/>
        <v>100039.375</v>
      </c>
      <c r="BP220" s="18">
        <v>2026</v>
      </c>
      <c r="BQ220" s="14">
        <f t="shared" si="179"/>
        <v>0</v>
      </c>
      <c r="BR220" s="14">
        <f t="shared" si="179"/>
        <v>0</v>
      </c>
      <c r="BS220" s="14">
        <f t="shared" si="179"/>
        <v>0</v>
      </c>
      <c r="BT220" s="14">
        <f t="shared" si="179"/>
        <v>0</v>
      </c>
      <c r="BU220" s="14">
        <f t="shared" si="179"/>
        <v>0</v>
      </c>
      <c r="BV220" s="14">
        <f t="shared" si="179"/>
        <v>0</v>
      </c>
      <c r="BW220" s="14">
        <f t="shared" si="179"/>
        <v>0</v>
      </c>
      <c r="BX220" s="14">
        <f t="shared" si="179"/>
        <v>0</v>
      </c>
      <c r="BY220" s="14">
        <f t="shared" si="179"/>
        <v>0</v>
      </c>
      <c r="BZ220" s="14">
        <f t="shared" si="179"/>
        <v>0</v>
      </c>
      <c r="CA220" s="14">
        <f t="shared" si="179"/>
        <v>0</v>
      </c>
      <c r="CB220" s="14">
        <f t="shared" si="179"/>
        <v>0</v>
      </c>
      <c r="CC220" s="14">
        <f t="shared" si="179"/>
        <v>0</v>
      </c>
      <c r="CD220" s="14">
        <f t="shared" si="179"/>
        <v>0</v>
      </c>
      <c r="CE220" s="14">
        <f t="shared" si="179"/>
        <v>0</v>
      </c>
      <c r="CF220" s="14">
        <f t="shared" si="179"/>
        <v>0</v>
      </c>
      <c r="CG220" s="14">
        <f t="shared" si="195"/>
        <v>0</v>
      </c>
      <c r="CH220" s="14">
        <f t="shared" si="195"/>
        <v>0</v>
      </c>
      <c r="CI220" s="14">
        <f t="shared" si="195"/>
        <v>9.814010733273773E-2</v>
      </c>
      <c r="CJ220" s="14">
        <f t="shared" si="195"/>
        <v>0.11035529760156938</v>
      </c>
      <c r="CK220" s="14">
        <f t="shared" si="195"/>
        <v>0.13046737846972756</v>
      </c>
      <c r="CL220" s="14">
        <f t="shared" si="195"/>
        <v>0.12844317549964701</v>
      </c>
      <c r="CM220" s="14">
        <f t="shared" si="195"/>
        <v>0.1263140138570438</v>
      </c>
      <c r="CN220" s="14">
        <f t="shared" si="195"/>
        <v>0.13026120964870083</v>
      </c>
      <c r="CO220" s="14">
        <f t="shared" si="195"/>
        <v>0.13687360601763054</v>
      </c>
      <c r="CP220" s="14">
        <f t="shared" si="195"/>
        <v>0.13914521157294316</v>
      </c>
      <c r="CQ220" s="14">
        <f t="shared" si="195"/>
        <v>0</v>
      </c>
      <c r="CR220" s="14">
        <f t="shared" si="195"/>
        <v>0</v>
      </c>
      <c r="CS220" s="14">
        <f t="shared" si="195"/>
        <v>0</v>
      </c>
      <c r="CT220" s="14">
        <f t="shared" si="195"/>
        <v>0</v>
      </c>
      <c r="CU220" s="14">
        <f t="shared" si="195"/>
        <v>0</v>
      </c>
      <c r="CV220" s="14">
        <f t="shared" si="195"/>
        <v>0</v>
      </c>
      <c r="CW220" s="14">
        <f t="shared" ref="CW220:DL254" si="210">AJ220/$BM220</f>
        <v>0</v>
      </c>
      <c r="CX220" s="14">
        <f t="shared" si="199"/>
        <v>0</v>
      </c>
      <c r="CY220" s="14">
        <f t="shared" si="199"/>
        <v>0</v>
      </c>
      <c r="CZ220" s="14">
        <f t="shared" si="199"/>
        <v>0</v>
      </c>
      <c r="DA220" s="14">
        <f t="shared" si="199"/>
        <v>0</v>
      </c>
      <c r="DB220" s="14">
        <f t="shared" si="199"/>
        <v>0</v>
      </c>
      <c r="DC220" s="14">
        <f t="shared" si="196"/>
        <v>0</v>
      </c>
      <c r="DD220" s="14">
        <f t="shared" si="196"/>
        <v>0</v>
      </c>
      <c r="DE220" s="14">
        <f t="shared" si="196"/>
        <v>0</v>
      </c>
      <c r="DF220" s="14">
        <f t="shared" si="196"/>
        <v>0</v>
      </c>
      <c r="DG220" s="14">
        <f t="shared" si="196"/>
        <v>0</v>
      </c>
      <c r="DH220" s="14">
        <f t="shared" si="196"/>
        <v>0</v>
      </c>
      <c r="DI220" s="14">
        <f t="shared" si="196"/>
        <v>0</v>
      </c>
      <c r="DJ220" s="14">
        <f t="shared" si="196"/>
        <v>0</v>
      </c>
      <c r="DK220" s="14">
        <f t="shared" si="196"/>
        <v>0</v>
      </c>
      <c r="DL220" s="14">
        <f t="shared" si="196"/>
        <v>0</v>
      </c>
      <c r="DM220" s="14">
        <f t="shared" si="196"/>
        <v>0</v>
      </c>
      <c r="DN220" s="14">
        <f t="shared" si="196"/>
        <v>0</v>
      </c>
      <c r="DO220" s="14">
        <f t="shared" si="196"/>
        <v>0</v>
      </c>
      <c r="DP220" s="14">
        <f t="shared" si="196"/>
        <v>0</v>
      </c>
      <c r="DQ220" s="14">
        <f t="shared" si="196"/>
        <v>0</v>
      </c>
      <c r="DR220" s="14">
        <f t="shared" si="196"/>
        <v>0</v>
      </c>
      <c r="DS220" s="14">
        <f t="shared" si="197"/>
        <v>0</v>
      </c>
      <c r="DT220" s="14">
        <f t="shared" si="176"/>
        <v>0</v>
      </c>
      <c r="DU220" s="14">
        <f t="shared" si="176"/>
        <v>0</v>
      </c>
      <c r="DV220" s="14">
        <f t="shared" si="176"/>
        <v>0</v>
      </c>
      <c r="DW220" s="14">
        <f t="shared" si="176"/>
        <v>0</v>
      </c>
      <c r="DX220" s="14">
        <f t="shared" si="176"/>
        <v>0</v>
      </c>
      <c r="DY220" s="14">
        <f t="shared" si="176"/>
        <v>0</v>
      </c>
      <c r="DZ220" s="14">
        <f t="shared" si="180"/>
        <v>1</v>
      </c>
    </row>
    <row r="221" spans="1:130">
      <c r="C221" s="18">
        <v>2027</v>
      </c>
      <c r="D221" s="25"/>
      <c r="E221" s="25"/>
      <c r="F221" s="25"/>
      <c r="G221" s="25"/>
      <c r="H221" s="25"/>
      <c r="I221" s="25"/>
      <c r="J221" s="25"/>
      <c r="K221" s="25">
        <f t="shared" si="188"/>
        <v>0</v>
      </c>
      <c r="L221" s="25">
        <f t="shared" si="189"/>
        <v>0</v>
      </c>
      <c r="M221" s="25">
        <f t="shared" si="190"/>
        <v>0</v>
      </c>
      <c r="N221" s="25">
        <f t="shared" si="191"/>
        <v>0</v>
      </c>
      <c r="O221" s="25">
        <f t="shared" si="192"/>
        <v>0</v>
      </c>
      <c r="P221" s="25">
        <f t="shared" si="193"/>
        <v>0</v>
      </c>
      <c r="Q221" s="25">
        <f t="shared" si="194"/>
        <v>0</v>
      </c>
      <c r="R221" s="25">
        <f t="shared" si="198"/>
        <v>0</v>
      </c>
      <c r="S221" s="25">
        <f t="shared" si="200"/>
        <v>0</v>
      </c>
      <c r="T221" s="25">
        <f t="shared" si="201"/>
        <v>0</v>
      </c>
      <c r="U221" s="25">
        <f t="shared" si="202"/>
        <v>0</v>
      </c>
      <c r="V221" s="25">
        <f t="shared" si="203"/>
        <v>0</v>
      </c>
      <c r="W221" s="25">
        <f t="shared" si="204"/>
        <v>11039.875</v>
      </c>
      <c r="X221" s="25">
        <f t="shared" si="205"/>
        <v>13051.875</v>
      </c>
      <c r="Y221" s="25">
        <f t="shared" si="206"/>
        <v>12849.375</v>
      </c>
      <c r="Z221" s="25">
        <f t="shared" si="207"/>
        <v>12636.375</v>
      </c>
      <c r="AA221" s="25">
        <f t="shared" si="208"/>
        <v>13031.25</v>
      </c>
      <c r="AB221" s="25">
        <f t="shared" si="209"/>
        <v>13692.75</v>
      </c>
      <c r="AC221" s="25">
        <f t="shared" ref="AC221:AC239" si="211">VLOOKUP($C$91,$D$3:$K$63,$A$70,0)*(B196-B195)</f>
        <v>13920</v>
      </c>
      <c r="AD221" s="25">
        <f>VLOOKUP($C$92,$D$3:$K$63,$A$70,0)*(B195-B194)</f>
        <v>13783.875</v>
      </c>
      <c r="AE221" s="25">
        <f>VLOOKUP($C$93,$D$3:$K$63,$A$70,0)*B194</f>
        <v>0</v>
      </c>
      <c r="AF221" s="25"/>
      <c r="AG221" s="25"/>
      <c r="AH221" s="25"/>
      <c r="AI221" s="25"/>
      <c r="AJ221" s="25"/>
      <c r="AK221" s="25"/>
      <c r="AL221" s="25"/>
      <c r="AM221" s="25"/>
      <c r="AN221" s="25"/>
      <c r="AO221" s="25"/>
      <c r="AP221" s="25"/>
      <c r="AQ221" s="25"/>
      <c r="AR221" s="25"/>
      <c r="AS221" s="25"/>
      <c r="AT221" s="25"/>
      <c r="AU221" s="25"/>
      <c r="AV221" s="25"/>
      <c r="AW221" s="25"/>
      <c r="AX221" s="25"/>
      <c r="AY221" s="25"/>
      <c r="AZ221" s="25"/>
      <c r="BA221" s="25"/>
      <c r="BB221" s="25"/>
      <c r="BC221" s="25"/>
      <c r="BD221" s="25"/>
      <c r="BE221" s="25"/>
      <c r="BF221" s="25"/>
      <c r="BG221" s="25"/>
      <c r="BH221" s="25"/>
      <c r="BI221" s="25"/>
      <c r="BJ221" s="25"/>
      <c r="BK221" s="25"/>
      <c r="BL221" s="25"/>
      <c r="BM221" s="21">
        <f t="shared" si="178"/>
        <v>104005.375</v>
      </c>
      <c r="BP221" s="18">
        <v>2027</v>
      </c>
      <c r="BQ221" s="14">
        <f t="shared" si="179"/>
        <v>0</v>
      </c>
      <c r="BR221" s="14">
        <f t="shared" si="179"/>
        <v>0</v>
      </c>
      <c r="BS221" s="14">
        <f t="shared" si="179"/>
        <v>0</v>
      </c>
      <c r="BT221" s="14">
        <f t="shared" si="179"/>
        <v>0</v>
      </c>
      <c r="BU221" s="14">
        <f t="shared" si="179"/>
        <v>0</v>
      </c>
      <c r="BV221" s="14">
        <f t="shared" si="179"/>
        <v>0</v>
      </c>
      <c r="BW221" s="14">
        <f t="shared" si="179"/>
        <v>0</v>
      </c>
      <c r="BX221" s="14">
        <f t="shared" si="179"/>
        <v>0</v>
      </c>
      <c r="BY221" s="14">
        <f t="shared" si="179"/>
        <v>0</v>
      </c>
      <c r="BZ221" s="14">
        <f t="shared" si="179"/>
        <v>0</v>
      </c>
      <c r="CA221" s="14">
        <f t="shared" si="179"/>
        <v>0</v>
      </c>
      <c r="CB221" s="14">
        <f t="shared" si="179"/>
        <v>0</v>
      </c>
      <c r="CC221" s="14">
        <f t="shared" si="179"/>
        <v>0</v>
      </c>
      <c r="CD221" s="14">
        <f t="shared" si="179"/>
        <v>0</v>
      </c>
      <c r="CE221" s="14">
        <f t="shared" si="179"/>
        <v>0</v>
      </c>
      <c r="CF221" s="14">
        <f t="shared" si="179"/>
        <v>0</v>
      </c>
      <c r="CG221" s="14">
        <f t="shared" si="195"/>
        <v>0</v>
      </c>
      <c r="CH221" s="14">
        <f t="shared" si="195"/>
        <v>0</v>
      </c>
      <c r="CI221" s="14">
        <f t="shared" si="195"/>
        <v>0</v>
      </c>
      <c r="CJ221" s="14">
        <f t="shared" si="195"/>
        <v>0.10614715825984955</v>
      </c>
      <c r="CK221" s="14">
        <f t="shared" si="195"/>
        <v>0.12549231229635968</v>
      </c>
      <c r="CL221" s="14">
        <f t="shared" si="195"/>
        <v>0.12354529753870894</v>
      </c>
      <c r="CM221" s="14">
        <f t="shared" si="195"/>
        <v>0.12149732646029111</v>
      </c>
      <c r="CN221" s="14">
        <f t="shared" si="195"/>
        <v>0.12529400523771006</v>
      </c>
      <c r="CO221" s="14">
        <f t="shared" si="195"/>
        <v>0.13165425344603585</v>
      </c>
      <c r="CP221" s="14">
        <f t="shared" si="195"/>
        <v>0.13383923667406614</v>
      </c>
      <c r="CQ221" s="14">
        <f t="shared" si="195"/>
        <v>0.13253041008697869</v>
      </c>
      <c r="CR221" s="14">
        <f t="shared" si="195"/>
        <v>0</v>
      </c>
      <c r="CS221" s="14">
        <f t="shared" si="195"/>
        <v>0</v>
      </c>
      <c r="CT221" s="14">
        <f t="shared" si="195"/>
        <v>0</v>
      </c>
      <c r="CU221" s="14">
        <f t="shared" si="195"/>
        <v>0</v>
      </c>
      <c r="CV221" s="14">
        <f t="shared" si="195"/>
        <v>0</v>
      </c>
      <c r="CW221" s="14">
        <f t="shared" si="210"/>
        <v>0</v>
      </c>
      <c r="CX221" s="14">
        <f t="shared" si="199"/>
        <v>0</v>
      </c>
      <c r="CY221" s="14">
        <f t="shared" si="199"/>
        <v>0</v>
      </c>
      <c r="CZ221" s="14">
        <f t="shared" si="199"/>
        <v>0</v>
      </c>
      <c r="DA221" s="14">
        <f t="shared" si="199"/>
        <v>0</v>
      </c>
      <c r="DB221" s="14">
        <f t="shared" si="199"/>
        <v>0</v>
      </c>
      <c r="DC221" s="14">
        <f t="shared" si="196"/>
        <v>0</v>
      </c>
      <c r="DD221" s="14">
        <f t="shared" si="196"/>
        <v>0</v>
      </c>
      <c r="DE221" s="14">
        <f t="shared" si="196"/>
        <v>0</v>
      </c>
      <c r="DF221" s="14">
        <f t="shared" si="196"/>
        <v>0</v>
      </c>
      <c r="DG221" s="14">
        <f t="shared" si="196"/>
        <v>0</v>
      </c>
      <c r="DH221" s="14">
        <f t="shared" si="196"/>
        <v>0</v>
      </c>
      <c r="DI221" s="14">
        <f t="shared" si="196"/>
        <v>0</v>
      </c>
      <c r="DJ221" s="14">
        <f t="shared" si="196"/>
        <v>0</v>
      </c>
      <c r="DK221" s="14">
        <f t="shared" si="196"/>
        <v>0</v>
      </c>
      <c r="DL221" s="14">
        <f t="shared" si="196"/>
        <v>0</v>
      </c>
      <c r="DM221" s="14">
        <f t="shared" si="196"/>
        <v>0</v>
      </c>
      <c r="DN221" s="14">
        <f t="shared" si="196"/>
        <v>0</v>
      </c>
      <c r="DO221" s="14">
        <f t="shared" si="196"/>
        <v>0</v>
      </c>
      <c r="DP221" s="14">
        <f t="shared" si="196"/>
        <v>0</v>
      </c>
      <c r="DQ221" s="14">
        <f t="shared" si="196"/>
        <v>0</v>
      </c>
      <c r="DR221" s="14">
        <f t="shared" si="196"/>
        <v>0</v>
      </c>
      <c r="DS221" s="14">
        <f t="shared" si="197"/>
        <v>0</v>
      </c>
      <c r="DT221" s="14">
        <f t="shared" si="176"/>
        <v>0</v>
      </c>
      <c r="DU221" s="14">
        <f t="shared" si="176"/>
        <v>0</v>
      </c>
      <c r="DV221" s="14">
        <f t="shared" si="176"/>
        <v>0</v>
      </c>
      <c r="DW221" s="14">
        <f t="shared" si="176"/>
        <v>0</v>
      </c>
      <c r="DX221" s="14">
        <f t="shared" si="176"/>
        <v>0</v>
      </c>
      <c r="DY221" s="14">
        <f t="shared" si="176"/>
        <v>0</v>
      </c>
      <c r="DZ221" s="14">
        <f t="shared" si="180"/>
        <v>1</v>
      </c>
    </row>
    <row r="222" spans="1:130">
      <c r="C222" s="18">
        <v>2028</v>
      </c>
      <c r="D222" s="25"/>
      <c r="E222" s="25"/>
      <c r="F222" s="25"/>
      <c r="G222" s="25"/>
      <c r="H222" s="25"/>
      <c r="I222" s="25"/>
      <c r="J222" s="25"/>
      <c r="K222" s="25"/>
      <c r="L222" s="25">
        <f t="shared" si="189"/>
        <v>0</v>
      </c>
      <c r="M222" s="25">
        <f t="shared" si="190"/>
        <v>0</v>
      </c>
      <c r="N222" s="25">
        <f t="shared" si="191"/>
        <v>0</v>
      </c>
      <c r="O222" s="25">
        <f t="shared" si="192"/>
        <v>0</v>
      </c>
      <c r="P222" s="25">
        <f t="shared" si="193"/>
        <v>0</v>
      </c>
      <c r="Q222" s="25">
        <f t="shared" si="194"/>
        <v>0</v>
      </c>
      <c r="R222" s="25">
        <f t="shared" si="198"/>
        <v>0</v>
      </c>
      <c r="S222" s="25">
        <f t="shared" si="200"/>
        <v>0</v>
      </c>
      <c r="T222" s="25">
        <f t="shared" si="201"/>
        <v>0</v>
      </c>
      <c r="U222" s="25">
        <f t="shared" si="202"/>
        <v>0</v>
      </c>
      <c r="V222" s="25">
        <f t="shared" si="203"/>
        <v>0</v>
      </c>
      <c r="W222" s="25">
        <f t="shared" si="204"/>
        <v>0</v>
      </c>
      <c r="X222" s="25">
        <f t="shared" si="205"/>
        <v>13051.875</v>
      </c>
      <c r="Y222" s="25">
        <f t="shared" si="206"/>
        <v>12849.375</v>
      </c>
      <c r="Z222" s="25">
        <f t="shared" si="207"/>
        <v>12636.375</v>
      </c>
      <c r="AA222" s="25">
        <f t="shared" si="208"/>
        <v>13031.25</v>
      </c>
      <c r="AB222" s="25">
        <f t="shared" si="209"/>
        <v>13692.75</v>
      </c>
      <c r="AC222" s="25">
        <f t="shared" si="211"/>
        <v>13920</v>
      </c>
      <c r="AD222" s="25">
        <f t="shared" ref="AD222:AD240" si="212">VLOOKUP($C$92,$D$3:$K$63,$A$70,0)*(B196-B195)</f>
        <v>13783.875</v>
      </c>
      <c r="AE222" s="25">
        <f>VLOOKUP($C$93,$D$3:$K$63,$A$70,0)*(B195-B194)</f>
        <v>13474.5</v>
      </c>
      <c r="AF222" s="25">
        <f>VLOOKUP($C$94,$D$3:$K$63,$A$70,0)*B194</f>
        <v>0</v>
      </c>
      <c r="AG222" s="25"/>
      <c r="AH222" s="25"/>
      <c r="AI222" s="25"/>
      <c r="AJ222" s="25"/>
      <c r="AK222" s="25"/>
      <c r="AL222" s="25"/>
      <c r="AM222" s="25"/>
      <c r="AN222" s="25"/>
      <c r="AO222" s="25"/>
      <c r="AP222" s="25"/>
      <c r="AQ222" s="25"/>
      <c r="AR222" s="25"/>
      <c r="AS222" s="25"/>
      <c r="AT222" s="25"/>
      <c r="AU222" s="25"/>
      <c r="AV222" s="25"/>
      <c r="AW222" s="25"/>
      <c r="AX222" s="25"/>
      <c r="AY222" s="25"/>
      <c r="AZ222" s="25"/>
      <c r="BA222" s="25"/>
      <c r="BB222" s="25"/>
      <c r="BC222" s="25"/>
      <c r="BD222" s="25"/>
      <c r="BE222" s="25"/>
      <c r="BF222" s="25"/>
      <c r="BG222" s="25"/>
      <c r="BH222" s="25"/>
      <c r="BI222" s="25"/>
      <c r="BJ222" s="25"/>
      <c r="BK222" s="25"/>
      <c r="BL222" s="25"/>
      <c r="BM222" s="21">
        <f t="shared" si="178"/>
        <v>106440</v>
      </c>
      <c r="BP222" s="18">
        <v>2028</v>
      </c>
      <c r="BQ222" s="14">
        <f t="shared" si="179"/>
        <v>0</v>
      </c>
      <c r="BR222" s="14">
        <f t="shared" si="179"/>
        <v>0</v>
      </c>
      <c r="BS222" s="14">
        <f t="shared" si="179"/>
        <v>0</v>
      </c>
      <c r="BT222" s="14">
        <f t="shared" si="179"/>
        <v>0</v>
      </c>
      <c r="BU222" s="14">
        <f t="shared" si="179"/>
        <v>0</v>
      </c>
      <c r="BV222" s="14">
        <f t="shared" si="179"/>
        <v>0</v>
      </c>
      <c r="BW222" s="14">
        <f t="shared" si="179"/>
        <v>0</v>
      </c>
      <c r="BX222" s="14">
        <f t="shared" si="179"/>
        <v>0</v>
      </c>
      <c r="BY222" s="14">
        <f t="shared" si="179"/>
        <v>0</v>
      </c>
      <c r="BZ222" s="14">
        <f t="shared" si="179"/>
        <v>0</v>
      </c>
      <c r="CA222" s="14">
        <f t="shared" si="179"/>
        <v>0</v>
      </c>
      <c r="CB222" s="14">
        <f t="shared" si="179"/>
        <v>0</v>
      </c>
      <c r="CC222" s="14">
        <f t="shared" si="179"/>
        <v>0</v>
      </c>
      <c r="CD222" s="14">
        <f t="shared" si="179"/>
        <v>0</v>
      </c>
      <c r="CE222" s="14">
        <f t="shared" si="179"/>
        <v>0</v>
      </c>
      <c r="CF222" s="14">
        <f t="shared" si="179"/>
        <v>0</v>
      </c>
      <c r="CG222" s="14">
        <f t="shared" si="195"/>
        <v>0</v>
      </c>
      <c r="CH222" s="14">
        <f t="shared" si="195"/>
        <v>0</v>
      </c>
      <c r="CI222" s="14">
        <f t="shared" si="195"/>
        <v>0</v>
      </c>
      <c r="CJ222" s="14">
        <f t="shared" si="195"/>
        <v>0</v>
      </c>
      <c r="CK222" s="14">
        <f t="shared" si="195"/>
        <v>0.12262189966178129</v>
      </c>
      <c r="CL222" s="14">
        <f t="shared" si="195"/>
        <v>0.12071941939120631</v>
      </c>
      <c r="CM222" s="14">
        <f t="shared" si="195"/>
        <v>0.11871829199549042</v>
      </c>
      <c r="CN222" s="14">
        <f t="shared" si="195"/>
        <v>0.12242812852311161</v>
      </c>
      <c r="CO222" s="14">
        <f t="shared" si="195"/>
        <v>0.12864289740698986</v>
      </c>
      <c r="CP222" s="14">
        <f t="shared" si="195"/>
        <v>0.13077790304396844</v>
      </c>
      <c r="CQ222" s="14">
        <f t="shared" si="195"/>
        <v>0.1294990135287486</v>
      </c>
      <c r="CR222" s="14">
        <f t="shared" si="195"/>
        <v>0.12659244644870349</v>
      </c>
      <c r="CS222" s="14">
        <f t="shared" si="195"/>
        <v>0</v>
      </c>
      <c r="CT222" s="14">
        <f t="shared" si="195"/>
        <v>0</v>
      </c>
      <c r="CU222" s="14">
        <f t="shared" si="195"/>
        <v>0</v>
      </c>
      <c r="CV222" s="14">
        <f t="shared" si="195"/>
        <v>0</v>
      </c>
      <c r="CW222" s="14">
        <f t="shared" si="210"/>
        <v>0</v>
      </c>
      <c r="CX222" s="14">
        <f t="shared" si="199"/>
        <v>0</v>
      </c>
      <c r="CY222" s="14">
        <f t="shared" si="199"/>
        <v>0</v>
      </c>
      <c r="CZ222" s="14">
        <f t="shared" si="199"/>
        <v>0</v>
      </c>
      <c r="DA222" s="14">
        <f t="shared" si="199"/>
        <v>0</v>
      </c>
      <c r="DB222" s="14">
        <f t="shared" si="199"/>
        <v>0</v>
      </c>
      <c r="DC222" s="14">
        <f t="shared" si="196"/>
        <v>0</v>
      </c>
      <c r="DD222" s="14">
        <f t="shared" si="196"/>
        <v>0</v>
      </c>
      <c r="DE222" s="14">
        <f t="shared" si="196"/>
        <v>0</v>
      </c>
      <c r="DF222" s="14">
        <f t="shared" si="196"/>
        <v>0</v>
      </c>
      <c r="DG222" s="14">
        <f t="shared" si="196"/>
        <v>0</v>
      </c>
      <c r="DH222" s="14">
        <f t="shared" si="196"/>
        <v>0</v>
      </c>
      <c r="DI222" s="14">
        <f t="shared" si="196"/>
        <v>0</v>
      </c>
      <c r="DJ222" s="14">
        <f t="shared" si="196"/>
        <v>0</v>
      </c>
      <c r="DK222" s="14">
        <f t="shared" si="196"/>
        <v>0</v>
      </c>
      <c r="DL222" s="14">
        <f t="shared" si="196"/>
        <v>0</v>
      </c>
      <c r="DM222" s="14">
        <f t="shared" si="196"/>
        <v>0</v>
      </c>
      <c r="DN222" s="14">
        <f t="shared" si="196"/>
        <v>0</v>
      </c>
      <c r="DO222" s="14">
        <f t="shared" si="196"/>
        <v>0</v>
      </c>
      <c r="DP222" s="14">
        <f t="shared" si="196"/>
        <v>0</v>
      </c>
      <c r="DQ222" s="14">
        <f t="shared" si="196"/>
        <v>0</v>
      </c>
      <c r="DR222" s="14">
        <f t="shared" si="196"/>
        <v>0</v>
      </c>
      <c r="DS222" s="14">
        <f t="shared" si="197"/>
        <v>0</v>
      </c>
      <c r="DT222" s="14">
        <f t="shared" si="176"/>
        <v>0</v>
      </c>
      <c r="DU222" s="14">
        <f t="shared" si="176"/>
        <v>0</v>
      </c>
      <c r="DV222" s="14">
        <f t="shared" si="176"/>
        <v>0</v>
      </c>
      <c r="DW222" s="14">
        <f t="shared" si="176"/>
        <v>0</v>
      </c>
      <c r="DX222" s="14">
        <f t="shared" si="176"/>
        <v>0</v>
      </c>
      <c r="DY222" s="14">
        <f t="shared" si="176"/>
        <v>0</v>
      </c>
      <c r="DZ222" s="14">
        <f t="shared" si="180"/>
        <v>1</v>
      </c>
    </row>
    <row r="223" spans="1:130">
      <c r="C223" s="18">
        <v>2029</v>
      </c>
      <c r="D223" s="25"/>
      <c r="E223" s="25"/>
      <c r="F223" s="25"/>
      <c r="G223" s="25"/>
      <c r="H223" s="25"/>
      <c r="I223" s="25"/>
      <c r="J223" s="25"/>
      <c r="K223" s="25"/>
      <c r="L223" s="25"/>
      <c r="M223" s="25">
        <f t="shared" si="190"/>
        <v>0</v>
      </c>
      <c r="N223" s="25">
        <f t="shared" si="191"/>
        <v>0</v>
      </c>
      <c r="O223" s="25">
        <f t="shared" si="192"/>
        <v>0</v>
      </c>
      <c r="P223" s="25">
        <f t="shared" si="193"/>
        <v>0</v>
      </c>
      <c r="Q223" s="25">
        <f t="shared" si="194"/>
        <v>0</v>
      </c>
      <c r="R223" s="25">
        <f t="shared" si="198"/>
        <v>0</v>
      </c>
      <c r="S223" s="25">
        <f t="shared" si="200"/>
        <v>0</v>
      </c>
      <c r="T223" s="25">
        <f t="shared" si="201"/>
        <v>0</v>
      </c>
      <c r="U223" s="25">
        <f t="shared" si="202"/>
        <v>0</v>
      </c>
      <c r="V223" s="25">
        <f t="shared" si="203"/>
        <v>0</v>
      </c>
      <c r="W223" s="25">
        <f t="shared" si="204"/>
        <v>0</v>
      </c>
      <c r="X223" s="25">
        <f t="shared" si="205"/>
        <v>0</v>
      </c>
      <c r="Y223" s="25">
        <f t="shared" si="206"/>
        <v>12849.375</v>
      </c>
      <c r="Z223" s="25">
        <f t="shared" si="207"/>
        <v>12636.375</v>
      </c>
      <c r="AA223" s="25">
        <f t="shared" si="208"/>
        <v>13031.25</v>
      </c>
      <c r="AB223" s="25">
        <f t="shared" si="209"/>
        <v>13692.75</v>
      </c>
      <c r="AC223" s="25">
        <f t="shared" si="211"/>
        <v>13920</v>
      </c>
      <c r="AD223" s="25">
        <f t="shared" si="212"/>
        <v>13783.875</v>
      </c>
      <c r="AE223" s="25">
        <f t="shared" ref="AE223:AE241" si="213">VLOOKUP($C$93,$D$3:$K$63,$A$70,0)*(B196-B195)</f>
        <v>13474.5</v>
      </c>
      <c r="AF223" s="25">
        <f>VLOOKUP($C$94,$D$3:$K$63,$A$70,0)*(B195-B194)</f>
        <v>13275.75</v>
      </c>
      <c r="AG223" s="25">
        <f>VLOOKUP($C$95,$D$3:$K$63,$A$70,0)*B194</f>
        <v>0</v>
      </c>
      <c r="AH223" s="25"/>
      <c r="AI223" s="25"/>
      <c r="AJ223" s="25"/>
      <c r="AK223" s="25"/>
      <c r="AL223" s="25"/>
      <c r="AM223" s="25"/>
      <c r="AN223" s="25"/>
      <c r="AO223" s="25"/>
      <c r="AP223" s="25"/>
      <c r="AQ223" s="25"/>
      <c r="AR223" s="25"/>
      <c r="AS223" s="25"/>
      <c r="AT223" s="25"/>
      <c r="AU223" s="25"/>
      <c r="AV223" s="25"/>
      <c r="AW223" s="25"/>
      <c r="AX223" s="25"/>
      <c r="AY223" s="25"/>
      <c r="AZ223" s="25"/>
      <c r="BA223" s="25"/>
      <c r="BB223" s="25"/>
      <c r="BC223" s="25"/>
      <c r="BD223" s="25"/>
      <c r="BE223" s="25"/>
      <c r="BF223" s="25"/>
      <c r="BG223" s="25"/>
      <c r="BH223" s="25"/>
      <c r="BI223" s="25"/>
      <c r="BJ223" s="25"/>
      <c r="BK223" s="25"/>
      <c r="BL223" s="25"/>
      <c r="BM223" s="21">
        <f t="shared" si="178"/>
        <v>106663.875</v>
      </c>
      <c r="BP223" s="18">
        <v>2029</v>
      </c>
      <c r="BQ223" s="14">
        <f t="shared" si="179"/>
        <v>0</v>
      </c>
      <c r="BR223" s="14">
        <f t="shared" si="179"/>
        <v>0</v>
      </c>
      <c r="BS223" s="14">
        <f t="shared" si="179"/>
        <v>0</v>
      </c>
      <c r="BT223" s="14">
        <f t="shared" si="179"/>
        <v>0</v>
      </c>
      <c r="BU223" s="14">
        <f t="shared" si="179"/>
        <v>0</v>
      </c>
      <c r="BV223" s="14">
        <f t="shared" si="179"/>
        <v>0</v>
      </c>
      <c r="BW223" s="14">
        <f t="shared" si="179"/>
        <v>0</v>
      </c>
      <c r="BX223" s="14">
        <f t="shared" si="179"/>
        <v>0</v>
      </c>
      <c r="BY223" s="14">
        <f t="shared" si="179"/>
        <v>0</v>
      </c>
      <c r="BZ223" s="14">
        <f t="shared" si="179"/>
        <v>0</v>
      </c>
      <c r="CA223" s="14">
        <f t="shared" si="179"/>
        <v>0</v>
      </c>
      <c r="CB223" s="14">
        <f t="shared" si="179"/>
        <v>0</v>
      </c>
      <c r="CC223" s="14">
        <f t="shared" si="179"/>
        <v>0</v>
      </c>
      <c r="CD223" s="14">
        <f t="shared" si="179"/>
        <v>0</v>
      </c>
      <c r="CE223" s="14">
        <f t="shared" si="179"/>
        <v>0</v>
      </c>
      <c r="CF223" s="14">
        <f t="shared" si="179"/>
        <v>0</v>
      </c>
      <c r="CG223" s="14">
        <f t="shared" si="195"/>
        <v>0</v>
      </c>
      <c r="CH223" s="14">
        <f t="shared" si="195"/>
        <v>0</v>
      </c>
      <c r="CI223" s="14">
        <f t="shared" si="195"/>
        <v>0</v>
      </c>
      <c r="CJ223" s="14">
        <f t="shared" si="195"/>
        <v>0</v>
      </c>
      <c r="CK223" s="14">
        <f t="shared" si="195"/>
        <v>0</v>
      </c>
      <c r="CL223" s="14">
        <f t="shared" si="195"/>
        <v>0.12046604344723084</v>
      </c>
      <c r="CM223" s="14">
        <f t="shared" si="195"/>
        <v>0.11846911618390013</v>
      </c>
      <c r="CN223" s="14">
        <f t="shared" si="195"/>
        <v>0.12217116619849035</v>
      </c>
      <c r="CO223" s="14">
        <f t="shared" si="195"/>
        <v>0.12837289100925689</v>
      </c>
      <c r="CP223" s="14">
        <f t="shared" si="195"/>
        <v>0.13050341551907804</v>
      </c>
      <c r="CQ223" s="14">
        <f t="shared" si="195"/>
        <v>0.12922721024339309</v>
      </c>
      <c r="CR223" s="14">
        <f t="shared" si="195"/>
        <v>0.12632674370774546</v>
      </c>
      <c r="CS223" s="14">
        <f t="shared" si="195"/>
        <v>0.12446341369090519</v>
      </c>
      <c r="CT223" s="14">
        <f t="shared" si="195"/>
        <v>0</v>
      </c>
      <c r="CU223" s="14">
        <f t="shared" si="195"/>
        <v>0</v>
      </c>
      <c r="CV223" s="14">
        <f t="shared" si="195"/>
        <v>0</v>
      </c>
      <c r="CW223" s="14">
        <f t="shared" si="210"/>
        <v>0</v>
      </c>
      <c r="CX223" s="14">
        <f t="shared" si="199"/>
        <v>0</v>
      </c>
      <c r="CY223" s="14">
        <f t="shared" si="199"/>
        <v>0</v>
      </c>
      <c r="CZ223" s="14">
        <f t="shared" si="199"/>
        <v>0</v>
      </c>
      <c r="DA223" s="14">
        <f t="shared" si="199"/>
        <v>0</v>
      </c>
      <c r="DB223" s="14">
        <f t="shared" si="199"/>
        <v>0</v>
      </c>
      <c r="DC223" s="14">
        <f t="shared" si="196"/>
        <v>0</v>
      </c>
      <c r="DD223" s="14">
        <f t="shared" si="196"/>
        <v>0</v>
      </c>
      <c r="DE223" s="14">
        <f t="shared" si="196"/>
        <v>0</v>
      </c>
      <c r="DF223" s="14">
        <f t="shared" si="196"/>
        <v>0</v>
      </c>
      <c r="DG223" s="14">
        <f t="shared" si="196"/>
        <v>0</v>
      </c>
      <c r="DH223" s="14">
        <f t="shared" si="196"/>
        <v>0</v>
      </c>
      <c r="DI223" s="14">
        <f t="shared" si="196"/>
        <v>0</v>
      </c>
      <c r="DJ223" s="14">
        <f t="shared" si="196"/>
        <v>0</v>
      </c>
      <c r="DK223" s="14">
        <f t="shared" si="196"/>
        <v>0</v>
      </c>
      <c r="DL223" s="14">
        <f t="shared" si="196"/>
        <v>0</v>
      </c>
      <c r="DM223" s="14">
        <f t="shared" si="196"/>
        <v>0</v>
      </c>
      <c r="DN223" s="14">
        <f t="shared" si="196"/>
        <v>0</v>
      </c>
      <c r="DO223" s="14">
        <f t="shared" si="196"/>
        <v>0</v>
      </c>
      <c r="DP223" s="14">
        <f t="shared" si="196"/>
        <v>0</v>
      </c>
      <c r="DQ223" s="14">
        <f t="shared" si="196"/>
        <v>0</v>
      </c>
      <c r="DR223" s="14">
        <f t="shared" si="196"/>
        <v>0</v>
      </c>
      <c r="DS223" s="14">
        <f t="shared" si="197"/>
        <v>0</v>
      </c>
      <c r="DT223" s="14">
        <f t="shared" si="176"/>
        <v>0</v>
      </c>
      <c r="DU223" s="14">
        <f t="shared" si="176"/>
        <v>0</v>
      </c>
      <c r="DV223" s="14">
        <f t="shared" si="176"/>
        <v>0</v>
      </c>
      <c r="DW223" s="14">
        <f t="shared" si="176"/>
        <v>0</v>
      </c>
      <c r="DX223" s="14">
        <f t="shared" si="176"/>
        <v>0</v>
      </c>
      <c r="DY223" s="14">
        <f t="shared" si="176"/>
        <v>0</v>
      </c>
      <c r="DZ223" s="14">
        <f t="shared" si="180"/>
        <v>1</v>
      </c>
    </row>
    <row r="224" spans="1:130">
      <c r="C224" s="18">
        <v>2030</v>
      </c>
      <c r="D224" s="25"/>
      <c r="E224" s="25"/>
      <c r="F224" s="25"/>
      <c r="G224" s="25"/>
      <c r="H224" s="25"/>
      <c r="I224" s="25"/>
      <c r="J224" s="25"/>
      <c r="K224" s="25"/>
      <c r="L224" s="25"/>
      <c r="M224" s="25"/>
      <c r="N224" s="25">
        <f t="shared" si="191"/>
        <v>0</v>
      </c>
      <c r="O224" s="25">
        <f t="shared" si="192"/>
        <v>0</v>
      </c>
      <c r="P224" s="25">
        <f t="shared" si="193"/>
        <v>0</v>
      </c>
      <c r="Q224" s="25">
        <f t="shared" si="194"/>
        <v>0</v>
      </c>
      <c r="R224" s="25">
        <f t="shared" si="198"/>
        <v>0</v>
      </c>
      <c r="S224" s="25">
        <f t="shared" si="200"/>
        <v>0</v>
      </c>
      <c r="T224" s="25">
        <f t="shared" si="201"/>
        <v>0</v>
      </c>
      <c r="U224" s="25">
        <f t="shared" si="202"/>
        <v>0</v>
      </c>
      <c r="V224" s="25">
        <f t="shared" si="203"/>
        <v>0</v>
      </c>
      <c r="W224" s="25">
        <f t="shared" si="204"/>
        <v>0</v>
      </c>
      <c r="X224" s="25">
        <f t="shared" si="205"/>
        <v>0</v>
      </c>
      <c r="Y224" s="25">
        <f t="shared" si="206"/>
        <v>0</v>
      </c>
      <c r="Z224" s="25">
        <f t="shared" si="207"/>
        <v>12636.375</v>
      </c>
      <c r="AA224" s="25">
        <f t="shared" si="208"/>
        <v>13031.25</v>
      </c>
      <c r="AB224" s="25">
        <f t="shared" si="209"/>
        <v>13692.75</v>
      </c>
      <c r="AC224" s="25">
        <f t="shared" si="211"/>
        <v>13920</v>
      </c>
      <c r="AD224" s="25">
        <f t="shared" si="212"/>
        <v>13783.875</v>
      </c>
      <c r="AE224" s="25">
        <f t="shared" si="213"/>
        <v>13474.5</v>
      </c>
      <c r="AF224" s="25">
        <f t="shared" ref="AF224:AF242" si="214">VLOOKUP($C$94,$D$3:$K$63,$A$70,0)*(B196-B195)</f>
        <v>13275.75</v>
      </c>
      <c r="AG224" s="25">
        <f>VLOOKUP($C$95,$D$3:$K$63,$A$70,0)*(B195-B194)</f>
        <v>12866.625</v>
      </c>
      <c r="AH224" s="25">
        <f>VLOOKUP($C$96,$D$3:$K$63,$A$70,0)*B194</f>
        <v>0</v>
      </c>
      <c r="AI224" s="25"/>
      <c r="AJ224" s="25"/>
      <c r="AK224" s="25"/>
      <c r="AL224" s="25"/>
      <c r="AM224" s="25"/>
      <c r="AN224" s="25"/>
      <c r="AO224" s="25"/>
      <c r="AP224" s="25"/>
      <c r="AQ224" s="25"/>
      <c r="AR224" s="25"/>
      <c r="AS224" s="25"/>
      <c r="AT224" s="25"/>
      <c r="AU224" s="25"/>
      <c r="AV224" s="25"/>
      <c r="AW224" s="25"/>
      <c r="AX224" s="25"/>
      <c r="AY224" s="25"/>
      <c r="AZ224" s="25"/>
      <c r="BA224" s="25"/>
      <c r="BB224" s="25"/>
      <c r="BC224" s="25"/>
      <c r="BD224" s="25"/>
      <c r="BE224" s="25"/>
      <c r="BF224" s="25"/>
      <c r="BG224" s="25"/>
      <c r="BH224" s="25"/>
      <c r="BI224" s="25"/>
      <c r="BJ224" s="25"/>
      <c r="BK224" s="25"/>
      <c r="BL224" s="25"/>
      <c r="BM224" s="21">
        <f t="shared" si="178"/>
        <v>106681.125</v>
      </c>
      <c r="BP224" s="18">
        <v>2030</v>
      </c>
      <c r="BQ224" s="14">
        <f t="shared" si="179"/>
        <v>0</v>
      </c>
      <c r="BR224" s="14">
        <f t="shared" si="179"/>
        <v>0</v>
      </c>
      <c r="BS224" s="14">
        <f t="shared" si="179"/>
        <v>0</v>
      </c>
      <c r="BT224" s="14">
        <f t="shared" si="179"/>
        <v>0</v>
      </c>
      <c r="BU224" s="14">
        <f t="shared" si="179"/>
        <v>0</v>
      </c>
      <c r="BV224" s="14">
        <f t="shared" si="179"/>
        <v>0</v>
      </c>
      <c r="BW224" s="14">
        <f t="shared" si="179"/>
        <v>0</v>
      </c>
      <c r="BX224" s="14">
        <f t="shared" si="179"/>
        <v>0</v>
      </c>
      <c r="BY224" s="14">
        <f t="shared" si="179"/>
        <v>0</v>
      </c>
      <c r="BZ224" s="14">
        <f t="shared" si="179"/>
        <v>0</v>
      </c>
      <c r="CA224" s="14">
        <f t="shared" si="179"/>
        <v>0</v>
      </c>
      <c r="CB224" s="14">
        <f t="shared" si="179"/>
        <v>0</v>
      </c>
      <c r="CC224" s="14">
        <f t="shared" si="179"/>
        <v>0</v>
      </c>
      <c r="CD224" s="14">
        <f t="shared" si="179"/>
        <v>0</v>
      </c>
      <c r="CE224" s="14">
        <f t="shared" si="179"/>
        <v>0</v>
      </c>
      <c r="CF224" s="14">
        <f t="shared" si="179"/>
        <v>0</v>
      </c>
      <c r="CG224" s="14">
        <f t="shared" si="195"/>
        <v>0</v>
      </c>
      <c r="CH224" s="14">
        <f t="shared" si="195"/>
        <v>0</v>
      </c>
      <c r="CI224" s="14">
        <f t="shared" si="195"/>
        <v>0</v>
      </c>
      <c r="CJ224" s="14">
        <f t="shared" si="195"/>
        <v>0</v>
      </c>
      <c r="CK224" s="14">
        <f t="shared" si="195"/>
        <v>0</v>
      </c>
      <c r="CL224" s="14">
        <f t="shared" si="195"/>
        <v>0</v>
      </c>
      <c r="CM224" s="14">
        <f t="shared" si="195"/>
        <v>0.11844996010306416</v>
      </c>
      <c r="CN224" s="14">
        <f t="shared" si="195"/>
        <v>0.12215141150789327</v>
      </c>
      <c r="CO224" s="14">
        <f t="shared" si="195"/>
        <v>0.12835213351940186</v>
      </c>
      <c r="CP224" s="14">
        <f t="shared" si="195"/>
        <v>0.13048231353015821</v>
      </c>
      <c r="CQ224" s="14">
        <f t="shared" si="195"/>
        <v>0.12920631461282397</v>
      </c>
      <c r="CR224" s="14">
        <f t="shared" si="195"/>
        <v>0.12630631707342793</v>
      </c>
      <c r="CS224" s="14">
        <f t="shared" si="195"/>
        <v>0.12444328835114928</v>
      </c>
      <c r="CT224" s="14">
        <f t="shared" si="195"/>
        <v>0.12060826130208131</v>
      </c>
      <c r="CU224" s="14">
        <f t="shared" si="195"/>
        <v>0</v>
      </c>
      <c r="CV224" s="14">
        <f t="shared" si="195"/>
        <v>0</v>
      </c>
      <c r="CW224" s="14">
        <f t="shared" si="210"/>
        <v>0</v>
      </c>
      <c r="CX224" s="14">
        <f t="shared" si="199"/>
        <v>0</v>
      </c>
      <c r="CY224" s="14">
        <f t="shared" si="199"/>
        <v>0</v>
      </c>
      <c r="CZ224" s="14">
        <f t="shared" si="199"/>
        <v>0</v>
      </c>
      <c r="DA224" s="14">
        <f t="shared" si="199"/>
        <v>0</v>
      </c>
      <c r="DB224" s="14">
        <f t="shared" si="199"/>
        <v>0</v>
      </c>
      <c r="DC224" s="14">
        <f t="shared" si="196"/>
        <v>0</v>
      </c>
      <c r="DD224" s="14">
        <f t="shared" si="196"/>
        <v>0</v>
      </c>
      <c r="DE224" s="14">
        <f t="shared" si="196"/>
        <v>0</v>
      </c>
      <c r="DF224" s="14">
        <f t="shared" si="196"/>
        <v>0</v>
      </c>
      <c r="DG224" s="14">
        <f t="shared" si="196"/>
        <v>0</v>
      </c>
      <c r="DH224" s="14">
        <f t="shared" si="196"/>
        <v>0</v>
      </c>
      <c r="DI224" s="14">
        <f t="shared" si="196"/>
        <v>0</v>
      </c>
      <c r="DJ224" s="14">
        <f t="shared" si="196"/>
        <v>0</v>
      </c>
      <c r="DK224" s="14">
        <f t="shared" si="196"/>
        <v>0</v>
      </c>
      <c r="DL224" s="14">
        <f t="shared" si="196"/>
        <v>0</v>
      </c>
      <c r="DM224" s="14">
        <f t="shared" si="196"/>
        <v>0</v>
      </c>
      <c r="DN224" s="14">
        <f t="shared" si="196"/>
        <v>0</v>
      </c>
      <c r="DO224" s="14">
        <f t="shared" si="196"/>
        <v>0</v>
      </c>
      <c r="DP224" s="14">
        <f t="shared" si="196"/>
        <v>0</v>
      </c>
      <c r="DQ224" s="14">
        <f t="shared" si="196"/>
        <v>0</v>
      </c>
      <c r="DR224" s="14">
        <f t="shared" si="196"/>
        <v>0</v>
      </c>
      <c r="DS224" s="14">
        <f t="shared" si="197"/>
        <v>0</v>
      </c>
      <c r="DT224" s="14">
        <f t="shared" si="176"/>
        <v>0</v>
      </c>
      <c r="DU224" s="14">
        <f t="shared" si="176"/>
        <v>0</v>
      </c>
      <c r="DV224" s="14">
        <f t="shared" si="176"/>
        <v>0</v>
      </c>
      <c r="DW224" s="14">
        <f t="shared" si="176"/>
        <v>0</v>
      </c>
      <c r="DX224" s="14">
        <f t="shared" si="176"/>
        <v>0</v>
      </c>
      <c r="DY224" s="14">
        <f t="shared" si="176"/>
        <v>0</v>
      </c>
      <c r="DZ224" s="14">
        <f t="shared" si="180"/>
        <v>1</v>
      </c>
    </row>
    <row r="225" spans="3:130">
      <c r="C225" s="18">
        <v>2031</v>
      </c>
      <c r="D225" s="25"/>
      <c r="E225" s="25"/>
      <c r="F225" s="25"/>
      <c r="G225" s="25"/>
      <c r="H225" s="25"/>
      <c r="I225" s="25"/>
      <c r="J225" s="25"/>
      <c r="K225" s="25"/>
      <c r="L225" s="25"/>
      <c r="M225" s="25"/>
      <c r="N225" s="25"/>
      <c r="O225" s="25">
        <f t="shared" si="192"/>
        <v>0</v>
      </c>
      <c r="P225" s="25">
        <f t="shared" si="193"/>
        <v>0</v>
      </c>
      <c r="Q225" s="25">
        <f t="shared" si="194"/>
        <v>0</v>
      </c>
      <c r="R225" s="25">
        <f t="shared" si="198"/>
        <v>0</v>
      </c>
      <c r="S225" s="25">
        <f t="shared" si="200"/>
        <v>0</v>
      </c>
      <c r="T225" s="25">
        <f t="shared" si="201"/>
        <v>0</v>
      </c>
      <c r="U225" s="25">
        <f t="shared" si="202"/>
        <v>0</v>
      </c>
      <c r="V225" s="25">
        <f t="shared" si="203"/>
        <v>0</v>
      </c>
      <c r="W225" s="25">
        <f t="shared" si="204"/>
        <v>0</v>
      </c>
      <c r="X225" s="25">
        <f t="shared" si="205"/>
        <v>0</v>
      </c>
      <c r="Y225" s="25">
        <f t="shared" si="206"/>
        <v>0</v>
      </c>
      <c r="Z225" s="25">
        <f t="shared" si="207"/>
        <v>0</v>
      </c>
      <c r="AA225" s="25">
        <f t="shared" si="208"/>
        <v>13031.25</v>
      </c>
      <c r="AB225" s="25">
        <f t="shared" si="209"/>
        <v>13692.75</v>
      </c>
      <c r="AC225" s="25">
        <f t="shared" si="211"/>
        <v>13920</v>
      </c>
      <c r="AD225" s="25">
        <f t="shared" si="212"/>
        <v>13783.875</v>
      </c>
      <c r="AE225" s="25">
        <f t="shared" si="213"/>
        <v>13474.5</v>
      </c>
      <c r="AF225" s="25">
        <f t="shared" si="214"/>
        <v>13275.75</v>
      </c>
      <c r="AG225" s="25">
        <f t="shared" ref="AG225:AG243" si="215">VLOOKUP($C$95,$D$3:$K$63,$A$70,0)*(B196-B195)</f>
        <v>12866.625</v>
      </c>
      <c r="AH225" s="25">
        <f>VLOOKUP($C$96,$D$3:$K$63,$A$70,0)*(B195-B194)</f>
        <v>12379.5</v>
      </c>
      <c r="AI225" s="25">
        <f>VLOOKUP($C$97,$D$3:$K$63,$A$70,0)*B194</f>
        <v>0</v>
      </c>
      <c r="AJ225" s="25"/>
      <c r="AK225" s="25"/>
      <c r="AL225" s="25"/>
      <c r="AM225" s="25"/>
      <c r="AN225" s="25"/>
      <c r="AO225" s="25"/>
      <c r="AP225" s="25"/>
      <c r="AQ225" s="25"/>
      <c r="AR225" s="25"/>
      <c r="AS225" s="25"/>
      <c r="AT225" s="25"/>
      <c r="AU225" s="25"/>
      <c r="AV225" s="25"/>
      <c r="AW225" s="25"/>
      <c r="AX225" s="25"/>
      <c r="AY225" s="25"/>
      <c r="AZ225" s="25"/>
      <c r="BA225" s="25"/>
      <c r="BB225" s="25"/>
      <c r="BC225" s="25"/>
      <c r="BD225" s="25"/>
      <c r="BE225" s="25"/>
      <c r="BF225" s="25"/>
      <c r="BG225" s="25"/>
      <c r="BH225" s="25"/>
      <c r="BI225" s="25"/>
      <c r="BJ225" s="25"/>
      <c r="BK225" s="25"/>
      <c r="BL225" s="25"/>
      <c r="BM225" s="21">
        <f t="shared" si="178"/>
        <v>106424.25</v>
      </c>
      <c r="BP225" s="18">
        <v>2031</v>
      </c>
      <c r="BQ225" s="14">
        <f t="shared" ref="BQ225:CF240" si="216">D225/$BM225</f>
        <v>0</v>
      </c>
      <c r="BR225" s="14">
        <f t="shared" si="216"/>
        <v>0</v>
      </c>
      <c r="BS225" s="14">
        <f t="shared" si="216"/>
        <v>0</v>
      </c>
      <c r="BT225" s="14">
        <f t="shared" si="216"/>
        <v>0</v>
      </c>
      <c r="BU225" s="14">
        <f t="shared" si="216"/>
        <v>0</v>
      </c>
      <c r="BV225" s="14">
        <f t="shared" si="216"/>
        <v>0</v>
      </c>
      <c r="BW225" s="14">
        <f t="shared" si="216"/>
        <v>0</v>
      </c>
      <c r="BX225" s="14">
        <f t="shared" si="216"/>
        <v>0</v>
      </c>
      <c r="BY225" s="14">
        <f t="shared" si="216"/>
        <v>0</v>
      </c>
      <c r="BZ225" s="14">
        <f t="shared" si="216"/>
        <v>0</v>
      </c>
      <c r="CA225" s="14">
        <f t="shared" si="216"/>
        <v>0</v>
      </c>
      <c r="CB225" s="14">
        <f t="shared" si="216"/>
        <v>0</v>
      </c>
      <c r="CC225" s="14">
        <f t="shared" si="216"/>
        <v>0</v>
      </c>
      <c r="CD225" s="14">
        <f t="shared" si="216"/>
        <v>0</v>
      </c>
      <c r="CE225" s="14">
        <f t="shared" si="216"/>
        <v>0</v>
      </c>
      <c r="CF225" s="14">
        <f t="shared" si="216"/>
        <v>0</v>
      </c>
      <c r="CG225" s="14">
        <f t="shared" si="195"/>
        <v>0</v>
      </c>
      <c r="CH225" s="14">
        <f t="shared" si="195"/>
        <v>0</v>
      </c>
      <c r="CI225" s="14">
        <f t="shared" si="195"/>
        <v>0</v>
      </c>
      <c r="CJ225" s="14">
        <f t="shared" si="195"/>
        <v>0</v>
      </c>
      <c r="CK225" s="14">
        <f t="shared" si="195"/>
        <v>0</v>
      </c>
      <c r="CL225" s="14">
        <f t="shared" si="195"/>
        <v>0</v>
      </c>
      <c r="CM225" s="14">
        <f t="shared" si="195"/>
        <v>0</v>
      </c>
      <c r="CN225" s="14">
        <f t="shared" si="195"/>
        <v>0.12244624697848469</v>
      </c>
      <c r="CO225" s="14">
        <f t="shared" si="195"/>
        <v>0.12866193560208317</v>
      </c>
      <c r="CP225" s="14">
        <f t="shared" si="195"/>
        <v>0.13079725720406768</v>
      </c>
      <c r="CQ225" s="14">
        <f t="shared" si="195"/>
        <v>0.12951817842268093</v>
      </c>
      <c r="CR225" s="14">
        <f t="shared" si="195"/>
        <v>0.12661118119225648</v>
      </c>
      <c r="CS225" s="14">
        <f t="shared" si="195"/>
        <v>0.12474365569877166</v>
      </c>
      <c r="CT225" s="14">
        <f t="shared" si="195"/>
        <v>0.12089937208859823</v>
      </c>
      <c r="CU225" s="14">
        <f t="shared" si="195"/>
        <v>0.11632217281305718</v>
      </c>
      <c r="CV225" s="14">
        <f t="shared" si="195"/>
        <v>0</v>
      </c>
      <c r="CW225" s="14">
        <f t="shared" si="210"/>
        <v>0</v>
      </c>
      <c r="CX225" s="14">
        <f t="shared" si="199"/>
        <v>0</v>
      </c>
      <c r="CY225" s="14">
        <f t="shared" si="199"/>
        <v>0</v>
      </c>
      <c r="CZ225" s="14">
        <f t="shared" si="199"/>
        <v>0</v>
      </c>
      <c r="DA225" s="14">
        <f t="shared" si="199"/>
        <v>0</v>
      </c>
      <c r="DB225" s="14">
        <f t="shared" si="199"/>
        <v>0</v>
      </c>
      <c r="DC225" s="14">
        <f t="shared" si="196"/>
        <v>0</v>
      </c>
      <c r="DD225" s="14">
        <f t="shared" si="196"/>
        <v>0</v>
      </c>
      <c r="DE225" s="14">
        <f t="shared" si="196"/>
        <v>0</v>
      </c>
      <c r="DF225" s="14">
        <f t="shared" si="196"/>
        <v>0</v>
      </c>
      <c r="DG225" s="14">
        <f t="shared" si="196"/>
        <v>0</v>
      </c>
      <c r="DH225" s="14">
        <f t="shared" si="196"/>
        <v>0</v>
      </c>
      <c r="DI225" s="14">
        <f t="shared" si="196"/>
        <v>0</v>
      </c>
      <c r="DJ225" s="14">
        <f t="shared" si="196"/>
        <v>0</v>
      </c>
      <c r="DK225" s="14">
        <f t="shared" si="196"/>
        <v>0</v>
      </c>
      <c r="DL225" s="14">
        <f t="shared" si="196"/>
        <v>0</v>
      </c>
      <c r="DM225" s="14">
        <f t="shared" si="196"/>
        <v>0</v>
      </c>
      <c r="DN225" s="14">
        <f t="shared" si="196"/>
        <v>0</v>
      </c>
      <c r="DO225" s="14">
        <f t="shared" si="196"/>
        <v>0</v>
      </c>
      <c r="DP225" s="14">
        <f t="shared" si="196"/>
        <v>0</v>
      </c>
      <c r="DQ225" s="14">
        <f t="shared" ref="DQ225:DR254" si="217">BD225/$BM225</f>
        <v>0</v>
      </c>
      <c r="DR225" s="14">
        <f t="shared" si="217"/>
        <v>0</v>
      </c>
      <c r="DS225" s="14">
        <f t="shared" si="197"/>
        <v>0</v>
      </c>
      <c r="DT225" s="14">
        <f t="shared" si="176"/>
        <v>0</v>
      </c>
      <c r="DU225" s="14">
        <f t="shared" si="176"/>
        <v>0</v>
      </c>
      <c r="DV225" s="14">
        <f t="shared" si="176"/>
        <v>0</v>
      </c>
      <c r="DW225" s="14">
        <f t="shared" si="176"/>
        <v>0</v>
      </c>
      <c r="DX225" s="14">
        <f t="shared" si="176"/>
        <v>0</v>
      </c>
      <c r="DY225" s="14">
        <f t="shared" si="176"/>
        <v>0</v>
      </c>
      <c r="DZ225" s="14">
        <f t="shared" si="180"/>
        <v>1</v>
      </c>
    </row>
    <row r="226" spans="3:130">
      <c r="C226" s="18">
        <v>2032</v>
      </c>
      <c r="D226" s="25"/>
      <c r="E226" s="25"/>
      <c r="F226" s="25"/>
      <c r="G226" s="25"/>
      <c r="H226" s="25"/>
      <c r="I226" s="25"/>
      <c r="J226" s="25"/>
      <c r="K226" s="25"/>
      <c r="L226" s="25"/>
      <c r="M226" s="25"/>
      <c r="N226" s="25"/>
      <c r="O226" s="25"/>
      <c r="P226" s="25">
        <f t="shared" si="193"/>
        <v>0</v>
      </c>
      <c r="Q226" s="25">
        <f t="shared" si="194"/>
        <v>0</v>
      </c>
      <c r="R226" s="25">
        <f t="shared" si="198"/>
        <v>0</v>
      </c>
      <c r="S226" s="25">
        <f t="shared" si="200"/>
        <v>0</v>
      </c>
      <c r="T226" s="25">
        <f t="shared" si="201"/>
        <v>0</v>
      </c>
      <c r="U226" s="25">
        <f t="shared" si="202"/>
        <v>0</v>
      </c>
      <c r="V226" s="25">
        <f t="shared" si="203"/>
        <v>0</v>
      </c>
      <c r="W226" s="25">
        <f t="shared" si="204"/>
        <v>0</v>
      </c>
      <c r="X226" s="25">
        <f t="shared" si="205"/>
        <v>0</v>
      </c>
      <c r="Y226" s="25">
        <f t="shared" si="206"/>
        <v>0</v>
      </c>
      <c r="Z226" s="25">
        <f t="shared" si="207"/>
        <v>0</v>
      </c>
      <c r="AA226" s="25">
        <f t="shared" si="208"/>
        <v>0</v>
      </c>
      <c r="AB226" s="25">
        <f t="shared" si="209"/>
        <v>13692.75</v>
      </c>
      <c r="AC226" s="25">
        <f t="shared" si="211"/>
        <v>13920</v>
      </c>
      <c r="AD226" s="25">
        <f t="shared" si="212"/>
        <v>13783.875</v>
      </c>
      <c r="AE226" s="25">
        <f t="shared" si="213"/>
        <v>13474.5</v>
      </c>
      <c r="AF226" s="25">
        <f t="shared" si="214"/>
        <v>13275.75</v>
      </c>
      <c r="AG226" s="25">
        <f t="shared" si="215"/>
        <v>12866.625</v>
      </c>
      <c r="AH226" s="25">
        <f t="shared" ref="AH226:AH244" si="218">VLOOKUP($C$96,$D$3:$K$63,$A$70,0)*(B196-B195)</f>
        <v>12379.5</v>
      </c>
      <c r="AI226" s="25">
        <f>VLOOKUP($C$97,$D$3:$K$63,$A$70,0)*(B195-B194)</f>
        <v>11745.375</v>
      </c>
      <c r="AJ226" s="25">
        <f>VLOOKUP($C$98,$D$3:$K$63,$A$70,0)*B194</f>
        <v>0</v>
      </c>
      <c r="AK226" s="25"/>
      <c r="AL226" s="25"/>
      <c r="AM226" s="25"/>
      <c r="AN226" s="25"/>
      <c r="AO226" s="25"/>
      <c r="AP226" s="25"/>
      <c r="AQ226" s="25"/>
      <c r="AR226" s="25"/>
      <c r="AS226" s="25"/>
      <c r="AT226" s="25"/>
      <c r="AU226" s="25"/>
      <c r="AV226" s="25"/>
      <c r="AW226" s="25"/>
      <c r="AX226" s="25"/>
      <c r="AY226" s="25"/>
      <c r="AZ226" s="25"/>
      <c r="BA226" s="25"/>
      <c r="BB226" s="25"/>
      <c r="BC226" s="25"/>
      <c r="BD226" s="25"/>
      <c r="BE226" s="25"/>
      <c r="BF226" s="25"/>
      <c r="BG226" s="25"/>
      <c r="BH226" s="25"/>
      <c r="BI226" s="25"/>
      <c r="BJ226" s="25"/>
      <c r="BK226" s="25"/>
      <c r="BL226" s="25"/>
      <c r="BM226" s="21">
        <f t="shared" si="178"/>
        <v>105138.375</v>
      </c>
      <c r="BP226" s="18">
        <v>2032</v>
      </c>
      <c r="BQ226" s="14">
        <f t="shared" si="216"/>
        <v>0</v>
      </c>
      <c r="BR226" s="14">
        <f t="shared" si="216"/>
        <v>0</v>
      </c>
      <c r="BS226" s="14">
        <f t="shared" si="216"/>
        <v>0</v>
      </c>
      <c r="BT226" s="14">
        <f t="shared" si="216"/>
        <v>0</v>
      </c>
      <c r="BU226" s="14">
        <f t="shared" si="216"/>
        <v>0</v>
      </c>
      <c r="BV226" s="14">
        <f t="shared" si="216"/>
        <v>0</v>
      </c>
      <c r="BW226" s="14">
        <f t="shared" si="216"/>
        <v>0</v>
      </c>
      <c r="BX226" s="14">
        <f t="shared" si="216"/>
        <v>0</v>
      </c>
      <c r="BY226" s="14">
        <f t="shared" si="216"/>
        <v>0</v>
      </c>
      <c r="BZ226" s="14">
        <f t="shared" si="216"/>
        <v>0</v>
      </c>
      <c r="CA226" s="14">
        <f t="shared" si="216"/>
        <v>0</v>
      </c>
      <c r="CB226" s="14">
        <f t="shared" si="216"/>
        <v>0</v>
      </c>
      <c r="CC226" s="14">
        <f t="shared" si="216"/>
        <v>0</v>
      </c>
      <c r="CD226" s="14">
        <f t="shared" si="216"/>
        <v>0</v>
      </c>
      <c r="CE226" s="14">
        <f t="shared" si="216"/>
        <v>0</v>
      </c>
      <c r="CF226" s="14">
        <f t="shared" si="216"/>
        <v>0</v>
      </c>
      <c r="CG226" s="14">
        <f t="shared" si="195"/>
        <v>0</v>
      </c>
      <c r="CH226" s="14">
        <f t="shared" si="195"/>
        <v>0</v>
      </c>
      <c r="CI226" s="14">
        <f t="shared" si="195"/>
        <v>0</v>
      </c>
      <c r="CJ226" s="14">
        <f t="shared" si="195"/>
        <v>0</v>
      </c>
      <c r="CK226" s="14">
        <f t="shared" si="195"/>
        <v>0</v>
      </c>
      <c r="CL226" s="14">
        <f t="shared" si="195"/>
        <v>0</v>
      </c>
      <c r="CM226" s="14">
        <f t="shared" si="195"/>
        <v>0</v>
      </c>
      <c r="CN226" s="14">
        <f t="shared" si="195"/>
        <v>0</v>
      </c>
      <c r="CO226" s="14">
        <f t="shared" si="195"/>
        <v>0.13023551105864059</v>
      </c>
      <c r="CP226" s="14">
        <f t="shared" si="195"/>
        <v>0.13239694830740917</v>
      </c>
      <c r="CQ226" s="14">
        <f t="shared" si="195"/>
        <v>0.13110222599502799</v>
      </c>
      <c r="CR226" s="14">
        <f t="shared" si="195"/>
        <v>0.12815967528507075</v>
      </c>
      <c r="CS226" s="14">
        <f t="shared" si="195"/>
        <v>0.12626930937443157</v>
      </c>
      <c r="CT226" s="14">
        <f t="shared" si="195"/>
        <v>0.12237800898102144</v>
      </c>
      <c r="CU226" s="14">
        <f t="shared" si="195"/>
        <v>0.11774482913588878</v>
      </c>
      <c r="CV226" s="14">
        <f t="shared" si="195"/>
        <v>0.11171349186250977</v>
      </c>
      <c r="CW226" s="14">
        <f t="shared" si="210"/>
        <v>0</v>
      </c>
      <c r="CX226" s="14">
        <f t="shared" si="199"/>
        <v>0</v>
      </c>
      <c r="CY226" s="14">
        <f t="shared" si="199"/>
        <v>0</v>
      </c>
      <c r="CZ226" s="14">
        <f t="shared" si="199"/>
        <v>0</v>
      </c>
      <c r="DA226" s="14">
        <f t="shared" si="199"/>
        <v>0</v>
      </c>
      <c r="DB226" s="14">
        <f t="shared" si="199"/>
        <v>0</v>
      </c>
      <c r="DC226" s="14">
        <f t="shared" si="199"/>
        <v>0</v>
      </c>
      <c r="DD226" s="14">
        <f t="shared" si="199"/>
        <v>0</v>
      </c>
      <c r="DE226" s="14">
        <f t="shared" si="199"/>
        <v>0</v>
      </c>
      <c r="DF226" s="14">
        <f t="shared" si="199"/>
        <v>0</v>
      </c>
      <c r="DG226" s="14">
        <f t="shared" si="199"/>
        <v>0</v>
      </c>
      <c r="DH226" s="14">
        <f t="shared" si="199"/>
        <v>0</v>
      </c>
      <c r="DI226" s="14">
        <f t="shared" si="199"/>
        <v>0</v>
      </c>
      <c r="DJ226" s="14">
        <f t="shared" si="199"/>
        <v>0</v>
      </c>
      <c r="DK226" s="14">
        <f t="shared" si="199"/>
        <v>0</v>
      </c>
      <c r="DL226" s="14">
        <f t="shared" si="199"/>
        <v>0</v>
      </c>
      <c r="DM226" s="14">
        <f t="shared" si="199"/>
        <v>0</v>
      </c>
      <c r="DN226" s="14">
        <f t="shared" ref="DN226:DP254" si="219">BA226/$BM226</f>
        <v>0</v>
      </c>
      <c r="DO226" s="14">
        <f t="shared" si="219"/>
        <v>0</v>
      </c>
      <c r="DP226" s="14">
        <f t="shared" si="219"/>
        <v>0</v>
      </c>
      <c r="DQ226" s="14">
        <f t="shared" si="217"/>
        <v>0</v>
      </c>
      <c r="DR226" s="14">
        <f t="shared" si="217"/>
        <v>0</v>
      </c>
      <c r="DS226" s="14">
        <f t="shared" si="197"/>
        <v>0</v>
      </c>
      <c r="DT226" s="14">
        <f t="shared" si="176"/>
        <v>0</v>
      </c>
      <c r="DU226" s="14">
        <f t="shared" si="176"/>
        <v>0</v>
      </c>
      <c r="DV226" s="14">
        <f t="shared" si="176"/>
        <v>0</v>
      </c>
      <c r="DW226" s="14">
        <f t="shared" si="176"/>
        <v>0</v>
      </c>
      <c r="DX226" s="14">
        <f t="shared" si="176"/>
        <v>0</v>
      </c>
      <c r="DY226" s="14">
        <f t="shared" si="176"/>
        <v>0</v>
      </c>
      <c r="DZ226" s="14">
        <f t="shared" si="180"/>
        <v>1</v>
      </c>
    </row>
    <row r="227" spans="3:130">
      <c r="C227" s="18">
        <v>2033</v>
      </c>
      <c r="D227" s="25"/>
      <c r="E227" s="25"/>
      <c r="F227" s="25"/>
      <c r="G227" s="25"/>
      <c r="H227" s="25"/>
      <c r="I227" s="25"/>
      <c r="J227" s="25"/>
      <c r="K227" s="25"/>
      <c r="L227" s="25"/>
      <c r="M227" s="25"/>
      <c r="N227" s="25"/>
      <c r="O227" s="25"/>
      <c r="P227" s="25"/>
      <c r="Q227" s="25">
        <f t="shared" si="194"/>
        <v>0</v>
      </c>
      <c r="R227" s="25">
        <f t="shared" si="198"/>
        <v>0</v>
      </c>
      <c r="S227" s="25">
        <f t="shared" si="200"/>
        <v>0</v>
      </c>
      <c r="T227" s="25">
        <f t="shared" si="201"/>
        <v>0</v>
      </c>
      <c r="U227" s="25">
        <f t="shared" si="202"/>
        <v>0</v>
      </c>
      <c r="V227" s="25">
        <f t="shared" si="203"/>
        <v>0</v>
      </c>
      <c r="W227" s="25">
        <f t="shared" si="204"/>
        <v>0</v>
      </c>
      <c r="X227" s="25">
        <f t="shared" si="205"/>
        <v>0</v>
      </c>
      <c r="Y227" s="25">
        <f t="shared" si="206"/>
        <v>0</v>
      </c>
      <c r="Z227" s="25">
        <f t="shared" si="207"/>
        <v>0</v>
      </c>
      <c r="AA227" s="25">
        <f t="shared" si="208"/>
        <v>0</v>
      </c>
      <c r="AB227" s="25">
        <f t="shared" si="209"/>
        <v>0</v>
      </c>
      <c r="AC227" s="25">
        <f t="shared" si="211"/>
        <v>13920</v>
      </c>
      <c r="AD227" s="25">
        <f t="shared" si="212"/>
        <v>13783.875</v>
      </c>
      <c r="AE227" s="25">
        <f t="shared" si="213"/>
        <v>13474.5</v>
      </c>
      <c r="AF227" s="25">
        <f t="shared" si="214"/>
        <v>13275.75</v>
      </c>
      <c r="AG227" s="25">
        <f t="shared" si="215"/>
        <v>12866.625</v>
      </c>
      <c r="AH227" s="25">
        <f t="shared" si="218"/>
        <v>12379.5</v>
      </c>
      <c r="AI227" s="25">
        <f t="shared" ref="AI227:AI245" si="220">VLOOKUP($C$97,$D$3:$K$63,$A$70,0)*(B196-B195)</f>
        <v>11745.375</v>
      </c>
      <c r="AJ227" s="25">
        <f>VLOOKUP($C$98,$D$3:$K$63,$A$70,0)*(B195-B194)</f>
        <v>11437.5</v>
      </c>
      <c r="AK227" s="25">
        <f>VLOOKUP($C$99,$D$3:$K$63,$A$70,0)*B194</f>
        <v>0</v>
      </c>
      <c r="AL227" s="25"/>
      <c r="AM227" s="25"/>
      <c r="AN227" s="25"/>
      <c r="AO227" s="25"/>
      <c r="AP227" s="25"/>
      <c r="AQ227" s="25"/>
      <c r="AR227" s="25"/>
      <c r="AS227" s="25"/>
      <c r="AT227" s="25"/>
      <c r="AU227" s="25"/>
      <c r="AV227" s="25"/>
      <c r="AW227" s="25"/>
      <c r="AX227" s="25"/>
      <c r="AY227" s="25"/>
      <c r="AZ227" s="25"/>
      <c r="BA227" s="25"/>
      <c r="BB227" s="25"/>
      <c r="BC227" s="25"/>
      <c r="BD227" s="25"/>
      <c r="BE227" s="25"/>
      <c r="BF227" s="25"/>
      <c r="BG227" s="25"/>
      <c r="BH227" s="25"/>
      <c r="BI227" s="25"/>
      <c r="BJ227" s="25"/>
      <c r="BK227" s="25"/>
      <c r="BL227" s="25"/>
      <c r="BM227" s="21">
        <f t="shared" si="178"/>
        <v>102883.125</v>
      </c>
      <c r="BP227" s="18">
        <v>2033</v>
      </c>
      <c r="BQ227" s="14">
        <f t="shared" si="216"/>
        <v>0</v>
      </c>
      <c r="BR227" s="14">
        <f t="shared" si="216"/>
        <v>0</v>
      </c>
      <c r="BS227" s="14">
        <f t="shared" si="216"/>
        <v>0</v>
      </c>
      <c r="BT227" s="14">
        <f t="shared" si="216"/>
        <v>0</v>
      </c>
      <c r="BU227" s="14">
        <f t="shared" si="216"/>
        <v>0</v>
      </c>
      <c r="BV227" s="14">
        <f t="shared" si="216"/>
        <v>0</v>
      </c>
      <c r="BW227" s="14">
        <f t="shared" si="216"/>
        <v>0</v>
      </c>
      <c r="BX227" s="14">
        <f t="shared" si="216"/>
        <v>0</v>
      </c>
      <c r="BY227" s="14">
        <f t="shared" si="216"/>
        <v>0</v>
      </c>
      <c r="BZ227" s="14">
        <f t="shared" si="216"/>
        <v>0</v>
      </c>
      <c r="CA227" s="14">
        <f t="shared" si="216"/>
        <v>0</v>
      </c>
      <c r="CB227" s="14">
        <f t="shared" si="216"/>
        <v>0</v>
      </c>
      <c r="CC227" s="14">
        <f t="shared" si="216"/>
        <v>0</v>
      </c>
      <c r="CD227" s="14">
        <f t="shared" si="216"/>
        <v>0</v>
      </c>
      <c r="CE227" s="14">
        <f t="shared" si="216"/>
        <v>0</v>
      </c>
      <c r="CF227" s="14">
        <f t="shared" si="216"/>
        <v>0</v>
      </c>
      <c r="CG227" s="14">
        <f t="shared" si="195"/>
        <v>0</v>
      </c>
      <c r="CH227" s="14">
        <f t="shared" si="195"/>
        <v>0</v>
      </c>
      <c r="CI227" s="14">
        <f t="shared" si="195"/>
        <v>0</v>
      </c>
      <c r="CJ227" s="14">
        <f t="shared" si="195"/>
        <v>0</v>
      </c>
      <c r="CK227" s="14">
        <f t="shared" si="195"/>
        <v>0</v>
      </c>
      <c r="CL227" s="14">
        <f t="shared" si="195"/>
        <v>0</v>
      </c>
      <c r="CM227" s="14">
        <f t="shared" si="195"/>
        <v>0</v>
      </c>
      <c r="CN227" s="14">
        <f t="shared" si="195"/>
        <v>0</v>
      </c>
      <c r="CO227" s="14">
        <f t="shared" si="195"/>
        <v>0</v>
      </c>
      <c r="CP227" s="14">
        <f t="shared" si="195"/>
        <v>0.13529915620273003</v>
      </c>
      <c r="CQ227" s="14">
        <f t="shared" si="195"/>
        <v>0.13397605292413114</v>
      </c>
      <c r="CR227" s="14">
        <f t="shared" si="195"/>
        <v>0.13096900001822456</v>
      </c>
      <c r="CS227" s="14">
        <f t="shared" si="195"/>
        <v>0.12903719633321792</v>
      </c>
      <c r="CT227" s="14">
        <f t="shared" si="195"/>
        <v>0.1250605966721948</v>
      </c>
      <c r="CU227" s="14">
        <f t="shared" si="195"/>
        <v>0.12032585518762187</v>
      </c>
      <c r="CV227" s="14">
        <f t="shared" si="195"/>
        <v>0.11416230795866669</v>
      </c>
      <c r="CW227" s="14">
        <f t="shared" si="210"/>
        <v>0.111169834703213</v>
      </c>
      <c r="CX227" s="14">
        <f t="shared" si="199"/>
        <v>0</v>
      </c>
      <c r="CY227" s="14">
        <f t="shared" si="199"/>
        <v>0</v>
      </c>
      <c r="CZ227" s="14">
        <f t="shared" si="199"/>
        <v>0</v>
      </c>
      <c r="DA227" s="14">
        <f t="shared" si="199"/>
        <v>0</v>
      </c>
      <c r="DB227" s="14">
        <f t="shared" si="199"/>
        <v>0</v>
      </c>
      <c r="DC227" s="14">
        <f t="shared" si="199"/>
        <v>0</v>
      </c>
      <c r="DD227" s="14">
        <f t="shared" si="199"/>
        <v>0</v>
      </c>
      <c r="DE227" s="14">
        <f t="shared" si="199"/>
        <v>0</v>
      </c>
      <c r="DF227" s="14">
        <f t="shared" si="199"/>
        <v>0</v>
      </c>
      <c r="DG227" s="14">
        <f t="shared" si="199"/>
        <v>0</v>
      </c>
      <c r="DH227" s="14">
        <f t="shared" si="199"/>
        <v>0</v>
      </c>
      <c r="DI227" s="14">
        <f t="shared" si="199"/>
        <v>0</v>
      </c>
      <c r="DJ227" s="14">
        <f t="shared" si="199"/>
        <v>0</v>
      </c>
      <c r="DK227" s="14">
        <f t="shared" si="199"/>
        <v>0</v>
      </c>
      <c r="DL227" s="14">
        <f t="shared" si="199"/>
        <v>0</v>
      </c>
      <c r="DM227" s="14">
        <f t="shared" si="199"/>
        <v>0</v>
      </c>
      <c r="DN227" s="14">
        <f t="shared" si="219"/>
        <v>0</v>
      </c>
      <c r="DO227" s="14">
        <f t="shared" si="219"/>
        <v>0</v>
      </c>
      <c r="DP227" s="14">
        <f t="shared" si="219"/>
        <v>0</v>
      </c>
      <c r="DQ227" s="14">
        <f t="shared" si="217"/>
        <v>0</v>
      </c>
      <c r="DR227" s="14">
        <f t="shared" si="217"/>
        <v>0</v>
      </c>
      <c r="DS227" s="14">
        <f t="shared" si="197"/>
        <v>0</v>
      </c>
      <c r="DT227" s="14">
        <f t="shared" si="176"/>
        <v>0</v>
      </c>
      <c r="DU227" s="14">
        <f t="shared" si="176"/>
        <v>0</v>
      </c>
      <c r="DV227" s="14">
        <f t="shared" si="176"/>
        <v>0</v>
      </c>
      <c r="DW227" s="14">
        <f t="shared" si="176"/>
        <v>0</v>
      </c>
      <c r="DX227" s="14">
        <f t="shared" si="176"/>
        <v>0</v>
      </c>
      <c r="DY227" s="14">
        <f t="shared" si="176"/>
        <v>0</v>
      </c>
      <c r="DZ227" s="14">
        <f t="shared" si="180"/>
        <v>1</v>
      </c>
    </row>
    <row r="228" spans="3:130">
      <c r="C228" s="18">
        <v>2034</v>
      </c>
      <c r="D228" s="25"/>
      <c r="E228" s="25"/>
      <c r="F228" s="25"/>
      <c r="G228" s="25"/>
      <c r="H228" s="25"/>
      <c r="I228" s="25"/>
      <c r="J228" s="25"/>
      <c r="K228" s="25"/>
      <c r="L228" s="25"/>
      <c r="M228" s="25"/>
      <c r="N228" s="25"/>
      <c r="O228" s="25"/>
      <c r="P228" s="25"/>
      <c r="Q228" s="25"/>
      <c r="R228" s="25">
        <f t="shared" si="198"/>
        <v>0</v>
      </c>
      <c r="S228" s="25">
        <f t="shared" si="200"/>
        <v>0</v>
      </c>
      <c r="T228" s="25">
        <f t="shared" si="201"/>
        <v>0</v>
      </c>
      <c r="U228" s="25">
        <f t="shared" si="202"/>
        <v>0</v>
      </c>
      <c r="V228" s="25">
        <f t="shared" si="203"/>
        <v>0</v>
      </c>
      <c r="W228" s="25">
        <f t="shared" si="204"/>
        <v>0</v>
      </c>
      <c r="X228" s="25">
        <f t="shared" si="205"/>
        <v>0</v>
      </c>
      <c r="Y228" s="25">
        <f t="shared" si="206"/>
        <v>0</v>
      </c>
      <c r="Z228" s="25">
        <f t="shared" si="207"/>
        <v>0</v>
      </c>
      <c r="AA228" s="25">
        <f t="shared" si="208"/>
        <v>0</v>
      </c>
      <c r="AB228" s="25">
        <f t="shared" si="209"/>
        <v>0</v>
      </c>
      <c r="AC228" s="25">
        <f t="shared" si="211"/>
        <v>0</v>
      </c>
      <c r="AD228" s="25">
        <f t="shared" si="212"/>
        <v>13783.875</v>
      </c>
      <c r="AE228" s="25">
        <f t="shared" si="213"/>
        <v>13474.5</v>
      </c>
      <c r="AF228" s="25">
        <f t="shared" si="214"/>
        <v>13275.75</v>
      </c>
      <c r="AG228" s="25">
        <f t="shared" si="215"/>
        <v>12866.625</v>
      </c>
      <c r="AH228" s="25">
        <f t="shared" si="218"/>
        <v>12379.5</v>
      </c>
      <c r="AI228" s="25">
        <f t="shared" si="220"/>
        <v>11745.375</v>
      </c>
      <c r="AJ228" s="25">
        <f t="shared" ref="AJ228:AJ246" si="221">VLOOKUP($C$98,$D$3:$K$63,$A$70,0)*(B196-B195)</f>
        <v>11437.5</v>
      </c>
      <c r="AK228" s="25">
        <f>VLOOKUP($C$99,$D$3:$K$63,$A$70,0)*(B195-B194)</f>
        <v>10856.625</v>
      </c>
      <c r="AL228" s="25">
        <f>VLOOKUP($C$100,$D$3:$K$63,$A$70,0)*B194</f>
        <v>0</v>
      </c>
      <c r="AM228" s="25"/>
      <c r="AN228" s="25"/>
      <c r="AO228" s="25"/>
      <c r="AP228" s="25"/>
      <c r="AQ228" s="25"/>
      <c r="AR228" s="25"/>
      <c r="AS228" s="25"/>
      <c r="AT228" s="25"/>
      <c r="AU228" s="25"/>
      <c r="AV228" s="25"/>
      <c r="AW228" s="25"/>
      <c r="AX228" s="25"/>
      <c r="AY228" s="25"/>
      <c r="AZ228" s="25"/>
      <c r="BA228" s="25"/>
      <c r="BB228" s="25"/>
      <c r="BC228" s="25"/>
      <c r="BD228" s="25"/>
      <c r="BE228" s="25"/>
      <c r="BF228" s="25"/>
      <c r="BG228" s="25"/>
      <c r="BH228" s="25"/>
      <c r="BI228" s="25"/>
      <c r="BJ228" s="25"/>
      <c r="BK228" s="25"/>
      <c r="BL228" s="25"/>
      <c r="BM228" s="21">
        <f t="shared" si="178"/>
        <v>99819.75</v>
      </c>
      <c r="BP228" s="18">
        <v>2034</v>
      </c>
      <c r="BQ228" s="14">
        <f t="shared" si="216"/>
        <v>0</v>
      </c>
      <c r="BR228" s="14">
        <f t="shared" si="216"/>
        <v>0</v>
      </c>
      <c r="BS228" s="14">
        <f t="shared" si="216"/>
        <v>0</v>
      </c>
      <c r="BT228" s="14">
        <f t="shared" si="216"/>
        <v>0</v>
      </c>
      <c r="BU228" s="14">
        <f t="shared" si="216"/>
        <v>0</v>
      </c>
      <c r="BV228" s="14">
        <f t="shared" si="216"/>
        <v>0</v>
      </c>
      <c r="BW228" s="14">
        <f t="shared" si="216"/>
        <v>0</v>
      </c>
      <c r="BX228" s="14">
        <f t="shared" si="216"/>
        <v>0</v>
      </c>
      <c r="BY228" s="14">
        <f t="shared" si="216"/>
        <v>0</v>
      </c>
      <c r="BZ228" s="14">
        <f t="shared" si="216"/>
        <v>0</v>
      </c>
      <c r="CA228" s="14">
        <f t="shared" si="216"/>
        <v>0</v>
      </c>
      <c r="CB228" s="14">
        <f t="shared" si="216"/>
        <v>0</v>
      </c>
      <c r="CC228" s="14">
        <f t="shared" si="216"/>
        <v>0</v>
      </c>
      <c r="CD228" s="14">
        <f t="shared" si="216"/>
        <v>0</v>
      </c>
      <c r="CE228" s="14">
        <f t="shared" si="216"/>
        <v>0</v>
      </c>
      <c r="CF228" s="14">
        <f t="shared" si="216"/>
        <v>0</v>
      </c>
      <c r="CG228" s="14">
        <f t="shared" si="195"/>
        <v>0</v>
      </c>
      <c r="CH228" s="14">
        <f t="shared" si="195"/>
        <v>0</v>
      </c>
      <c r="CI228" s="14">
        <f t="shared" si="195"/>
        <v>0</v>
      </c>
      <c r="CJ228" s="14">
        <f t="shared" si="195"/>
        <v>0</v>
      </c>
      <c r="CK228" s="14">
        <f t="shared" si="195"/>
        <v>0</v>
      </c>
      <c r="CL228" s="14">
        <f t="shared" si="195"/>
        <v>0</v>
      </c>
      <c r="CM228" s="14">
        <f t="shared" si="195"/>
        <v>0</v>
      </c>
      <c r="CN228" s="14">
        <f t="shared" si="195"/>
        <v>0</v>
      </c>
      <c r="CO228" s="14">
        <f t="shared" si="195"/>
        <v>0</v>
      </c>
      <c r="CP228" s="14">
        <f t="shared" si="195"/>
        <v>0</v>
      </c>
      <c r="CQ228" s="14">
        <f t="shared" si="195"/>
        <v>0.13808765299452264</v>
      </c>
      <c r="CR228" s="14">
        <f t="shared" si="195"/>
        <v>0.13498831644038378</v>
      </c>
      <c r="CS228" s="14">
        <f t="shared" si="195"/>
        <v>0.1329972275025734</v>
      </c>
      <c r="CT228" s="14">
        <f t="shared" si="195"/>
        <v>0.12889858970794857</v>
      </c>
      <c r="CU228" s="14">
        <f t="shared" si="195"/>
        <v>0.1240185434245227</v>
      </c>
      <c r="CV228" s="14">
        <f t="shared" si="195"/>
        <v>0.11766584268143328</v>
      </c>
      <c r="CW228" s="14">
        <f t="shared" si="210"/>
        <v>0.11458153321361754</v>
      </c>
      <c r="CX228" s="14">
        <f t="shared" si="199"/>
        <v>0.10876229403499808</v>
      </c>
      <c r="CY228" s="14">
        <f t="shared" si="199"/>
        <v>0</v>
      </c>
      <c r="CZ228" s="14">
        <f t="shared" si="199"/>
        <v>0</v>
      </c>
      <c r="DA228" s="14">
        <f t="shared" si="199"/>
        <v>0</v>
      </c>
      <c r="DB228" s="14">
        <f t="shared" si="199"/>
        <v>0</v>
      </c>
      <c r="DC228" s="14">
        <f t="shared" si="199"/>
        <v>0</v>
      </c>
      <c r="DD228" s="14">
        <f t="shared" si="199"/>
        <v>0</v>
      </c>
      <c r="DE228" s="14">
        <f t="shared" si="199"/>
        <v>0</v>
      </c>
      <c r="DF228" s="14">
        <f t="shared" si="199"/>
        <v>0</v>
      </c>
      <c r="DG228" s="14">
        <f t="shared" si="199"/>
        <v>0</v>
      </c>
      <c r="DH228" s="14">
        <f t="shared" si="199"/>
        <v>0</v>
      </c>
      <c r="DI228" s="14">
        <f t="shared" si="199"/>
        <v>0</v>
      </c>
      <c r="DJ228" s="14">
        <f t="shared" si="199"/>
        <v>0</v>
      </c>
      <c r="DK228" s="14">
        <f t="shared" si="199"/>
        <v>0</v>
      </c>
      <c r="DL228" s="14">
        <f t="shared" si="199"/>
        <v>0</v>
      </c>
      <c r="DM228" s="14">
        <f t="shared" si="199"/>
        <v>0</v>
      </c>
      <c r="DN228" s="14">
        <f t="shared" si="219"/>
        <v>0</v>
      </c>
      <c r="DO228" s="14">
        <f t="shared" si="219"/>
        <v>0</v>
      </c>
      <c r="DP228" s="14">
        <f t="shared" si="219"/>
        <v>0</v>
      </c>
      <c r="DQ228" s="14">
        <f t="shared" si="217"/>
        <v>0</v>
      </c>
      <c r="DR228" s="14">
        <f t="shared" si="217"/>
        <v>0</v>
      </c>
      <c r="DS228" s="14">
        <f t="shared" si="197"/>
        <v>0</v>
      </c>
      <c r="DT228" s="14">
        <f t="shared" si="176"/>
        <v>0</v>
      </c>
      <c r="DU228" s="14">
        <f t="shared" si="176"/>
        <v>0</v>
      </c>
      <c r="DV228" s="14">
        <f t="shared" si="176"/>
        <v>0</v>
      </c>
      <c r="DW228" s="14">
        <f t="shared" si="176"/>
        <v>0</v>
      </c>
      <c r="DX228" s="14">
        <f t="shared" si="176"/>
        <v>0</v>
      </c>
      <c r="DY228" s="14">
        <f t="shared" si="176"/>
        <v>0</v>
      </c>
      <c r="DZ228" s="14">
        <f t="shared" si="180"/>
        <v>0.99999999999999989</v>
      </c>
    </row>
    <row r="229" spans="3:130">
      <c r="C229" s="18">
        <v>2035</v>
      </c>
      <c r="D229" s="25"/>
      <c r="E229" s="25"/>
      <c r="F229" s="25"/>
      <c r="G229" s="25"/>
      <c r="H229" s="25"/>
      <c r="I229" s="25"/>
      <c r="J229" s="25"/>
      <c r="K229" s="25"/>
      <c r="L229" s="25"/>
      <c r="M229" s="25"/>
      <c r="N229" s="25"/>
      <c r="O229" s="25"/>
      <c r="P229" s="25"/>
      <c r="Q229" s="25"/>
      <c r="R229" s="25"/>
      <c r="S229" s="25">
        <f t="shared" si="200"/>
        <v>0</v>
      </c>
      <c r="T229" s="25">
        <f t="shared" si="201"/>
        <v>0</v>
      </c>
      <c r="U229" s="25">
        <f t="shared" si="202"/>
        <v>0</v>
      </c>
      <c r="V229" s="25">
        <f t="shared" si="203"/>
        <v>0</v>
      </c>
      <c r="W229" s="25">
        <f t="shared" si="204"/>
        <v>0</v>
      </c>
      <c r="X229" s="25">
        <f t="shared" si="205"/>
        <v>0</v>
      </c>
      <c r="Y229" s="25">
        <f t="shared" si="206"/>
        <v>0</v>
      </c>
      <c r="Z229" s="25">
        <f t="shared" si="207"/>
        <v>0</v>
      </c>
      <c r="AA229" s="25">
        <f t="shared" si="208"/>
        <v>0</v>
      </c>
      <c r="AB229" s="25">
        <f t="shared" si="209"/>
        <v>0</v>
      </c>
      <c r="AC229" s="25">
        <f t="shared" si="211"/>
        <v>0</v>
      </c>
      <c r="AD229" s="25">
        <f t="shared" si="212"/>
        <v>0</v>
      </c>
      <c r="AE229" s="25">
        <f t="shared" si="213"/>
        <v>13474.5</v>
      </c>
      <c r="AF229" s="25">
        <f t="shared" si="214"/>
        <v>13275.75</v>
      </c>
      <c r="AG229" s="25">
        <f t="shared" si="215"/>
        <v>12866.625</v>
      </c>
      <c r="AH229" s="25">
        <f t="shared" si="218"/>
        <v>12379.5</v>
      </c>
      <c r="AI229" s="25">
        <f t="shared" si="220"/>
        <v>11745.375</v>
      </c>
      <c r="AJ229" s="25">
        <f t="shared" si="221"/>
        <v>11437.5</v>
      </c>
      <c r="AK229" s="25">
        <f t="shared" ref="AK229:AK247" si="222">VLOOKUP($C$99,$D$3:$K$63,$A$70,0)*(B196-B195)</f>
        <v>10856.625</v>
      </c>
      <c r="AL229" s="25">
        <f>VLOOKUP($C$100,$D$3:$K$63,$A$70,0)*(B195-B194)</f>
        <v>10205.625</v>
      </c>
      <c r="AM229" s="25">
        <f>VLOOKUP($C$101,$D$3:$K$63,$A$70,0)*B194</f>
        <v>0</v>
      </c>
      <c r="AN229" s="25"/>
      <c r="AO229" s="25"/>
      <c r="AP229" s="25"/>
      <c r="AQ229" s="25"/>
      <c r="AR229" s="25"/>
      <c r="AS229" s="25"/>
      <c r="AT229" s="25"/>
      <c r="AU229" s="25"/>
      <c r="AV229" s="25"/>
      <c r="AW229" s="25"/>
      <c r="AX229" s="25"/>
      <c r="AY229" s="25"/>
      <c r="AZ229" s="25"/>
      <c r="BA229" s="25"/>
      <c r="BB229" s="25"/>
      <c r="BC229" s="25"/>
      <c r="BD229" s="25"/>
      <c r="BE229" s="25"/>
      <c r="BF229" s="25"/>
      <c r="BG229" s="25"/>
      <c r="BH229" s="25"/>
      <c r="BI229" s="25"/>
      <c r="BJ229" s="25"/>
      <c r="BK229" s="25"/>
      <c r="BL229" s="25"/>
      <c r="BM229" s="21">
        <f t="shared" si="178"/>
        <v>96241.5</v>
      </c>
      <c r="BP229" s="18">
        <v>2035</v>
      </c>
      <c r="BQ229" s="14">
        <f t="shared" si="216"/>
        <v>0</v>
      </c>
      <c r="BR229" s="14">
        <f t="shared" si="216"/>
        <v>0</v>
      </c>
      <c r="BS229" s="14">
        <f t="shared" si="216"/>
        <v>0</v>
      </c>
      <c r="BT229" s="14">
        <f t="shared" si="216"/>
        <v>0</v>
      </c>
      <c r="BU229" s="14">
        <f t="shared" si="216"/>
        <v>0</v>
      </c>
      <c r="BV229" s="14">
        <f t="shared" si="216"/>
        <v>0</v>
      </c>
      <c r="BW229" s="14">
        <f t="shared" si="216"/>
        <v>0</v>
      </c>
      <c r="BX229" s="14">
        <f t="shared" si="216"/>
        <v>0</v>
      </c>
      <c r="BY229" s="14">
        <f t="shared" si="216"/>
        <v>0</v>
      </c>
      <c r="BZ229" s="14">
        <f t="shared" si="216"/>
        <v>0</v>
      </c>
      <c r="CA229" s="14">
        <f t="shared" si="216"/>
        <v>0</v>
      </c>
      <c r="CB229" s="14">
        <f t="shared" si="216"/>
        <v>0</v>
      </c>
      <c r="CC229" s="14">
        <f t="shared" si="216"/>
        <v>0</v>
      </c>
      <c r="CD229" s="14">
        <f t="shared" si="216"/>
        <v>0</v>
      </c>
      <c r="CE229" s="14">
        <f t="shared" si="216"/>
        <v>0</v>
      </c>
      <c r="CF229" s="14">
        <f t="shared" si="216"/>
        <v>0</v>
      </c>
      <c r="CG229" s="14">
        <f t="shared" si="195"/>
        <v>0</v>
      </c>
      <c r="CH229" s="14">
        <f t="shared" si="195"/>
        <v>0</v>
      </c>
      <c r="CI229" s="14">
        <f t="shared" si="195"/>
        <v>0</v>
      </c>
      <c r="CJ229" s="14">
        <f t="shared" si="195"/>
        <v>0</v>
      </c>
      <c r="CK229" s="14">
        <f t="shared" si="195"/>
        <v>0</v>
      </c>
      <c r="CL229" s="14">
        <f t="shared" si="195"/>
        <v>0</v>
      </c>
      <c r="CM229" s="14">
        <f t="shared" si="195"/>
        <v>0</v>
      </c>
      <c r="CN229" s="14">
        <f t="shared" si="195"/>
        <v>0</v>
      </c>
      <c r="CO229" s="14">
        <f t="shared" si="195"/>
        <v>0</v>
      </c>
      <c r="CP229" s="14">
        <f t="shared" si="195"/>
        <v>0</v>
      </c>
      <c r="CQ229" s="14">
        <f t="shared" si="195"/>
        <v>0</v>
      </c>
      <c r="CR229" s="14">
        <f t="shared" si="195"/>
        <v>0.14000716946431632</v>
      </c>
      <c r="CS229" s="14">
        <f t="shared" si="195"/>
        <v>0.13794205202537366</v>
      </c>
      <c r="CT229" s="14">
        <f t="shared" si="195"/>
        <v>0.1336910272595502</v>
      </c>
      <c r="CU229" s="14">
        <f t="shared" si="195"/>
        <v>0.12862954131014168</v>
      </c>
      <c r="CV229" s="14">
        <f t="shared" si="195"/>
        <v>0.12204064774551519</v>
      </c>
      <c r="CW229" s="14">
        <f t="shared" si="210"/>
        <v>0.11884166393915307</v>
      </c>
      <c r="CX229" s="14">
        <f t="shared" si="199"/>
        <v>0.1128060659902433</v>
      </c>
      <c r="CY229" s="14">
        <f t="shared" si="199"/>
        <v>0.10604183226570658</v>
      </c>
      <c r="CZ229" s="14">
        <f t="shared" si="199"/>
        <v>0</v>
      </c>
      <c r="DA229" s="14">
        <f t="shared" si="199"/>
        <v>0</v>
      </c>
      <c r="DB229" s="14">
        <f t="shared" si="199"/>
        <v>0</v>
      </c>
      <c r="DC229" s="14">
        <f t="shared" si="199"/>
        <v>0</v>
      </c>
      <c r="DD229" s="14">
        <f t="shared" si="199"/>
        <v>0</v>
      </c>
      <c r="DE229" s="14">
        <f t="shared" si="199"/>
        <v>0</v>
      </c>
      <c r="DF229" s="14">
        <f t="shared" si="199"/>
        <v>0</v>
      </c>
      <c r="DG229" s="14">
        <f t="shared" si="199"/>
        <v>0</v>
      </c>
      <c r="DH229" s="14">
        <f t="shared" si="199"/>
        <v>0</v>
      </c>
      <c r="DI229" s="14">
        <f t="shared" si="199"/>
        <v>0</v>
      </c>
      <c r="DJ229" s="14">
        <f t="shared" si="199"/>
        <v>0</v>
      </c>
      <c r="DK229" s="14">
        <f t="shared" si="199"/>
        <v>0</v>
      </c>
      <c r="DL229" s="14">
        <f t="shared" si="199"/>
        <v>0</v>
      </c>
      <c r="DM229" s="14">
        <f t="shared" si="199"/>
        <v>0</v>
      </c>
      <c r="DN229" s="14">
        <f t="shared" si="219"/>
        <v>0</v>
      </c>
      <c r="DO229" s="14">
        <f t="shared" si="219"/>
        <v>0</v>
      </c>
      <c r="DP229" s="14">
        <f t="shared" si="219"/>
        <v>0</v>
      </c>
      <c r="DQ229" s="14">
        <f t="shared" si="217"/>
        <v>0</v>
      </c>
      <c r="DR229" s="14">
        <f t="shared" si="217"/>
        <v>0</v>
      </c>
      <c r="DS229" s="14">
        <f t="shared" si="197"/>
        <v>0</v>
      </c>
      <c r="DT229" s="14">
        <f t="shared" si="176"/>
        <v>0</v>
      </c>
      <c r="DU229" s="14">
        <f t="shared" si="176"/>
        <v>0</v>
      </c>
      <c r="DV229" s="14">
        <f t="shared" si="176"/>
        <v>0</v>
      </c>
      <c r="DW229" s="14">
        <f t="shared" si="176"/>
        <v>0</v>
      </c>
      <c r="DX229" s="14">
        <f t="shared" si="176"/>
        <v>0</v>
      </c>
      <c r="DY229" s="14">
        <f t="shared" si="176"/>
        <v>0</v>
      </c>
      <c r="DZ229" s="14">
        <f t="shared" si="180"/>
        <v>1</v>
      </c>
    </row>
    <row r="230" spans="3:130">
      <c r="C230" s="18">
        <v>2036</v>
      </c>
      <c r="D230" s="25"/>
      <c r="E230" s="25"/>
      <c r="F230" s="25"/>
      <c r="G230" s="25"/>
      <c r="H230" s="25"/>
      <c r="I230" s="25"/>
      <c r="J230" s="25"/>
      <c r="K230" s="25"/>
      <c r="L230" s="25"/>
      <c r="M230" s="25"/>
      <c r="N230" s="25"/>
      <c r="O230" s="25"/>
      <c r="P230" s="25"/>
      <c r="Q230" s="25"/>
      <c r="R230" s="25"/>
      <c r="S230" s="25"/>
      <c r="T230" s="25">
        <f t="shared" si="201"/>
        <v>0</v>
      </c>
      <c r="U230" s="25">
        <f t="shared" si="202"/>
        <v>0</v>
      </c>
      <c r="V230" s="25">
        <f t="shared" si="203"/>
        <v>0</v>
      </c>
      <c r="W230" s="25">
        <f t="shared" si="204"/>
        <v>0</v>
      </c>
      <c r="X230" s="25">
        <f t="shared" si="205"/>
        <v>0</v>
      </c>
      <c r="Y230" s="25">
        <f t="shared" si="206"/>
        <v>0</v>
      </c>
      <c r="Z230" s="25">
        <f t="shared" si="207"/>
        <v>0</v>
      </c>
      <c r="AA230" s="25">
        <f t="shared" si="208"/>
        <v>0</v>
      </c>
      <c r="AB230" s="25">
        <f t="shared" si="209"/>
        <v>0</v>
      </c>
      <c r="AC230" s="25">
        <f t="shared" si="211"/>
        <v>0</v>
      </c>
      <c r="AD230" s="25">
        <f t="shared" si="212"/>
        <v>0</v>
      </c>
      <c r="AE230" s="25">
        <f t="shared" si="213"/>
        <v>0</v>
      </c>
      <c r="AF230" s="25">
        <f t="shared" si="214"/>
        <v>13275.75</v>
      </c>
      <c r="AG230" s="25">
        <f t="shared" si="215"/>
        <v>12866.625</v>
      </c>
      <c r="AH230" s="25">
        <f t="shared" si="218"/>
        <v>12379.5</v>
      </c>
      <c r="AI230" s="25">
        <f t="shared" si="220"/>
        <v>11745.375</v>
      </c>
      <c r="AJ230" s="25">
        <f t="shared" si="221"/>
        <v>11437.5</v>
      </c>
      <c r="AK230" s="25">
        <f t="shared" si="222"/>
        <v>10856.625</v>
      </c>
      <c r="AL230" s="25">
        <f t="shared" ref="AL230:AL248" si="223">VLOOKUP($C$100,$D$3:$K$63,$A$70,0)*(B196-B195)</f>
        <v>10205.625</v>
      </c>
      <c r="AM230" s="25">
        <f>VLOOKUP($C$101,$D$3:$K$63,$A$70,0)*(B195-B194)</f>
        <v>9472.5</v>
      </c>
      <c r="AN230" s="25">
        <f>VLOOKUP($C$102,$D$3:$K$63,$A$70,0)*B194</f>
        <v>0</v>
      </c>
      <c r="AO230" s="25"/>
      <c r="AP230" s="25"/>
      <c r="AQ230" s="25"/>
      <c r="AR230" s="25"/>
      <c r="AS230" s="25"/>
      <c r="AT230" s="25"/>
      <c r="AU230" s="25"/>
      <c r="AV230" s="25"/>
      <c r="AW230" s="25"/>
      <c r="AX230" s="25"/>
      <c r="AY230" s="25"/>
      <c r="AZ230" s="25"/>
      <c r="BA230" s="25"/>
      <c r="BB230" s="25"/>
      <c r="BC230" s="25"/>
      <c r="BD230" s="25"/>
      <c r="BE230" s="25"/>
      <c r="BF230" s="25"/>
      <c r="BG230" s="25"/>
      <c r="BH230" s="25"/>
      <c r="BI230" s="25"/>
      <c r="BJ230" s="25"/>
      <c r="BK230" s="25"/>
      <c r="BL230" s="25"/>
      <c r="BM230" s="21">
        <f t="shared" si="178"/>
        <v>92239.5</v>
      </c>
      <c r="BP230" s="18">
        <v>2036</v>
      </c>
      <c r="BQ230" s="14">
        <f t="shared" si="216"/>
        <v>0</v>
      </c>
      <c r="BR230" s="14">
        <f t="shared" si="216"/>
        <v>0</v>
      </c>
      <c r="BS230" s="14">
        <f t="shared" si="216"/>
        <v>0</v>
      </c>
      <c r="BT230" s="14">
        <f t="shared" si="216"/>
        <v>0</v>
      </c>
      <c r="BU230" s="14">
        <f t="shared" si="216"/>
        <v>0</v>
      </c>
      <c r="BV230" s="14">
        <f t="shared" si="216"/>
        <v>0</v>
      </c>
      <c r="BW230" s="14">
        <f t="shared" si="216"/>
        <v>0</v>
      </c>
      <c r="BX230" s="14">
        <f t="shared" si="216"/>
        <v>0</v>
      </c>
      <c r="BY230" s="14">
        <f t="shared" si="216"/>
        <v>0</v>
      </c>
      <c r="BZ230" s="14">
        <f t="shared" si="216"/>
        <v>0</v>
      </c>
      <c r="CA230" s="14">
        <f t="shared" si="216"/>
        <v>0</v>
      </c>
      <c r="CB230" s="14">
        <f t="shared" si="216"/>
        <v>0</v>
      </c>
      <c r="CC230" s="14">
        <f t="shared" si="216"/>
        <v>0</v>
      </c>
      <c r="CD230" s="14">
        <f t="shared" si="216"/>
        <v>0</v>
      </c>
      <c r="CE230" s="14">
        <f t="shared" si="216"/>
        <v>0</v>
      </c>
      <c r="CF230" s="14">
        <f t="shared" si="216"/>
        <v>0</v>
      </c>
      <c r="CG230" s="14">
        <f t="shared" si="195"/>
        <v>0</v>
      </c>
      <c r="CH230" s="14">
        <f t="shared" si="195"/>
        <v>0</v>
      </c>
      <c r="CI230" s="14">
        <f t="shared" si="195"/>
        <v>0</v>
      </c>
      <c r="CJ230" s="14">
        <f t="shared" si="195"/>
        <v>0</v>
      </c>
      <c r="CK230" s="14">
        <f t="shared" si="195"/>
        <v>0</v>
      </c>
      <c r="CL230" s="14">
        <f t="shared" si="195"/>
        <v>0</v>
      </c>
      <c r="CM230" s="14">
        <f t="shared" si="195"/>
        <v>0</v>
      </c>
      <c r="CN230" s="14">
        <f t="shared" si="195"/>
        <v>0</v>
      </c>
      <c r="CO230" s="14">
        <f t="shared" si="195"/>
        <v>0</v>
      </c>
      <c r="CP230" s="14">
        <f t="shared" si="195"/>
        <v>0</v>
      </c>
      <c r="CQ230" s="14">
        <f t="shared" si="195"/>
        <v>0</v>
      </c>
      <c r="CR230" s="14">
        <f t="shared" si="195"/>
        <v>0</v>
      </c>
      <c r="CS230" s="14">
        <f t="shared" si="195"/>
        <v>0.14392695103507716</v>
      </c>
      <c r="CT230" s="14">
        <f t="shared" si="195"/>
        <v>0.13949148683590001</v>
      </c>
      <c r="CU230" s="14">
        <f t="shared" si="195"/>
        <v>0.13421039793147188</v>
      </c>
      <c r="CV230" s="14">
        <f t="shared" si="195"/>
        <v>0.12733563169791684</v>
      </c>
      <c r="CW230" s="14">
        <f t="shared" si="210"/>
        <v>0.12399785341420974</v>
      </c>
      <c r="CX230" s="14">
        <f t="shared" si="199"/>
        <v>0.11770038866212415</v>
      </c>
      <c r="CY230" s="14">
        <f t="shared" si="199"/>
        <v>0.11064267477599077</v>
      </c>
      <c r="CZ230" s="14">
        <f t="shared" si="199"/>
        <v>0.10269461564730945</v>
      </c>
      <c r="DA230" s="14">
        <f t="shared" si="199"/>
        <v>0</v>
      </c>
      <c r="DB230" s="14">
        <f t="shared" si="199"/>
        <v>0</v>
      </c>
      <c r="DC230" s="14">
        <f t="shared" si="199"/>
        <v>0</v>
      </c>
      <c r="DD230" s="14">
        <f t="shared" si="199"/>
        <v>0</v>
      </c>
      <c r="DE230" s="14">
        <f t="shared" si="199"/>
        <v>0</v>
      </c>
      <c r="DF230" s="14">
        <f t="shared" si="199"/>
        <v>0</v>
      </c>
      <c r="DG230" s="14">
        <f t="shared" si="199"/>
        <v>0</v>
      </c>
      <c r="DH230" s="14">
        <f t="shared" si="199"/>
        <v>0</v>
      </c>
      <c r="DI230" s="14">
        <f t="shared" si="199"/>
        <v>0</v>
      </c>
      <c r="DJ230" s="14">
        <f t="shared" si="199"/>
        <v>0</v>
      </c>
      <c r="DK230" s="14">
        <f t="shared" si="199"/>
        <v>0</v>
      </c>
      <c r="DL230" s="14">
        <f t="shared" si="199"/>
        <v>0</v>
      </c>
      <c r="DM230" s="14">
        <f t="shared" si="199"/>
        <v>0</v>
      </c>
      <c r="DN230" s="14">
        <f t="shared" si="219"/>
        <v>0</v>
      </c>
      <c r="DO230" s="14">
        <f t="shared" si="219"/>
        <v>0</v>
      </c>
      <c r="DP230" s="14">
        <f t="shared" si="219"/>
        <v>0</v>
      </c>
      <c r="DQ230" s="14">
        <f t="shared" si="217"/>
        <v>0</v>
      </c>
      <c r="DR230" s="14">
        <f t="shared" si="217"/>
        <v>0</v>
      </c>
      <c r="DS230" s="14">
        <f t="shared" si="197"/>
        <v>0</v>
      </c>
      <c r="DT230" s="14">
        <f t="shared" si="176"/>
        <v>0</v>
      </c>
      <c r="DU230" s="14">
        <f t="shared" si="176"/>
        <v>0</v>
      </c>
      <c r="DV230" s="14">
        <f t="shared" si="176"/>
        <v>0</v>
      </c>
      <c r="DW230" s="14">
        <f t="shared" si="176"/>
        <v>0</v>
      </c>
      <c r="DX230" s="14">
        <f t="shared" si="176"/>
        <v>0</v>
      </c>
      <c r="DY230" s="14">
        <f t="shared" si="176"/>
        <v>0</v>
      </c>
      <c r="DZ230" s="14">
        <f t="shared" si="180"/>
        <v>1.0000000000000002</v>
      </c>
    </row>
    <row r="231" spans="3:130">
      <c r="C231" s="18">
        <v>2037</v>
      </c>
      <c r="D231" s="25"/>
      <c r="E231" s="25"/>
      <c r="F231" s="25"/>
      <c r="G231" s="25"/>
      <c r="H231" s="25"/>
      <c r="I231" s="25"/>
      <c r="J231" s="25"/>
      <c r="K231" s="25"/>
      <c r="L231" s="25"/>
      <c r="M231" s="25"/>
      <c r="N231" s="25"/>
      <c r="O231" s="25"/>
      <c r="P231" s="25"/>
      <c r="Q231" s="25"/>
      <c r="R231" s="25"/>
      <c r="S231" s="25"/>
      <c r="T231" s="25"/>
      <c r="U231" s="25">
        <f t="shared" si="202"/>
        <v>0</v>
      </c>
      <c r="V231" s="25">
        <f t="shared" si="203"/>
        <v>0</v>
      </c>
      <c r="W231" s="25">
        <f t="shared" si="204"/>
        <v>0</v>
      </c>
      <c r="X231" s="25">
        <f t="shared" si="205"/>
        <v>0</v>
      </c>
      <c r="Y231" s="25">
        <f t="shared" si="206"/>
        <v>0</v>
      </c>
      <c r="Z231" s="25">
        <f t="shared" si="207"/>
        <v>0</v>
      </c>
      <c r="AA231" s="25">
        <f t="shared" si="208"/>
        <v>0</v>
      </c>
      <c r="AB231" s="25">
        <f t="shared" si="209"/>
        <v>0</v>
      </c>
      <c r="AC231" s="25">
        <f t="shared" si="211"/>
        <v>0</v>
      </c>
      <c r="AD231" s="25">
        <f t="shared" si="212"/>
        <v>0</v>
      </c>
      <c r="AE231" s="25">
        <f t="shared" si="213"/>
        <v>0</v>
      </c>
      <c r="AF231" s="25">
        <f t="shared" si="214"/>
        <v>0</v>
      </c>
      <c r="AG231" s="25">
        <f t="shared" si="215"/>
        <v>12866.625</v>
      </c>
      <c r="AH231" s="25">
        <f t="shared" si="218"/>
        <v>12379.5</v>
      </c>
      <c r="AI231" s="25">
        <f t="shared" si="220"/>
        <v>11745.375</v>
      </c>
      <c r="AJ231" s="25">
        <f t="shared" si="221"/>
        <v>11437.5</v>
      </c>
      <c r="AK231" s="25">
        <f t="shared" si="222"/>
        <v>10856.625</v>
      </c>
      <c r="AL231" s="25">
        <f t="shared" si="223"/>
        <v>10205.625</v>
      </c>
      <c r="AM231" s="25">
        <f t="shared" ref="AM231:AM249" si="224">VLOOKUP($C$101,$D$3:$K$63,$A$70,0)*(B196-B195)</f>
        <v>9472.5</v>
      </c>
      <c r="AN231" s="25">
        <f>VLOOKUP($C$102,$D$3:$K$63,$A$70,0)*(B195-B194)</f>
        <v>9571.125</v>
      </c>
      <c r="AO231" s="25">
        <f>VLOOKUP($C$103,$D$3:$K$63,$A$70,0)*B194</f>
        <v>0</v>
      </c>
      <c r="AP231" s="25"/>
      <c r="AQ231" s="25"/>
      <c r="AR231" s="25"/>
      <c r="AS231" s="25"/>
      <c r="AT231" s="25"/>
      <c r="AU231" s="25"/>
      <c r="AV231" s="25"/>
      <c r="AW231" s="25"/>
      <c r="AX231" s="25"/>
      <c r="AY231" s="25"/>
      <c r="AZ231" s="25"/>
      <c r="BA231" s="25"/>
      <c r="BB231" s="25"/>
      <c r="BC231" s="25"/>
      <c r="BD231" s="25"/>
      <c r="BE231" s="25"/>
      <c r="BF231" s="25"/>
      <c r="BG231" s="25"/>
      <c r="BH231" s="25"/>
      <c r="BI231" s="25"/>
      <c r="BJ231" s="25"/>
      <c r="BK231" s="25"/>
      <c r="BL231" s="25"/>
      <c r="BM231" s="21">
        <f t="shared" si="178"/>
        <v>88534.875</v>
      </c>
      <c r="BP231" s="18">
        <v>2037</v>
      </c>
      <c r="BQ231" s="14">
        <f t="shared" si="216"/>
        <v>0</v>
      </c>
      <c r="BR231" s="14">
        <f t="shared" si="216"/>
        <v>0</v>
      </c>
      <c r="BS231" s="14">
        <f t="shared" si="216"/>
        <v>0</v>
      </c>
      <c r="BT231" s="14">
        <f t="shared" si="216"/>
        <v>0</v>
      </c>
      <c r="BU231" s="14">
        <f t="shared" si="216"/>
        <v>0</v>
      </c>
      <c r="BV231" s="14">
        <f t="shared" si="216"/>
        <v>0</v>
      </c>
      <c r="BW231" s="14">
        <f t="shared" si="216"/>
        <v>0</v>
      </c>
      <c r="BX231" s="14">
        <f t="shared" si="216"/>
        <v>0</v>
      </c>
      <c r="BY231" s="14">
        <f t="shared" si="216"/>
        <v>0</v>
      </c>
      <c r="BZ231" s="14">
        <f t="shared" si="216"/>
        <v>0</v>
      </c>
      <c r="CA231" s="14">
        <f t="shared" si="216"/>
        <v>0</v>
      </c>
      <c r="CB231" s="14">
        <f t="shared" si="216"/>
        <v>0</v>
      </c>
      <c r="CC231" s="14">
        <f t="shared" si="216"/>
        <v>0</v>
      </c>
      <c r="CD231" s="14">
        <f t="shared" si="216"/>
        <v>0</v>
      </c>
      <c r="CE231" s="14">
        <f t="shared" si="216"/>
        <v>0</v>
      </c>
      <c r="CF231" s="14">
        <f t="shared" si="216"/>
        <v>0</v>
      </c>
      <c r="CG231" s="14">
        <f t="shared" si="195"/>
        <v>0</v>
      </c>
      <c r="CH231" s="14">
        <f t="shared" si="195"/>
        <v>0</v>
      </c>
      <c r="CI231" s="14">
        <f t="shared" si="195"/>
        <v>0</v>
      </c>
      <c r="CJ231" s="14">
        <f t="shared" si="195"/>
        <v>0</v>
      </c>
      <c r="CK231" s="14">
        <f t="shared" si="195"/>
        <v>0</v>
      </c>
      <c r="CL231" s="14">
        <f t="shared" si="195"/>
        <v>0</v>
      </c>
      <c r="CM231" s="14">
        <f t="shared" si="195"/>
        <v>0</v>
      </c>
      <c r="CN231" s="14">
        <f t="shared" si="195"/>
        <v>0</v>
      </c>
      <c r="CO231" s="14">
        <f t="shared" si="195"/>
        <v>0</v>
      </c>
      <c r="CP231" s="14">
        <f t="shared" si="195"/>
        <v>0</v>
      </c>
      <c r="CQ231" s="14">
        <f t="shared" si="195"/>
        <v>0</v>
      </c>
      <c r="CR231" s="14">
        <f t="shared" si="195"/>
        <v>0</v>
      </c>
      <c r="CS231" s="14">
        <f t="shared" si="195"/>
        <v>0</v>
      </c>
      <c r="CT231" s="14">
        <f t="shared" si="195"/>
        <v>0.14532832400791212</v>
      </c>
      <c r="CU231" s="14">
        <f t="shared" si="195"/>
        <v>0.13982625490802353</v>
      </c>
      <c r="CV231" s="14">
        <f t="shared" si="195"/>
        <v>0.1326638231544349</v>
      </c>
      <c r="CW231" s="14">
        <f t="shared" si="210"/>
        <v>0.12918637994349685</v>
      </c>
      <c r="CX231" s="14">
        <f t="shared" si="199"/>
        <v>0.12262540608997302</v>
      </c>
      <c r="CY231" s="14">
        <f t="shared" si="199"/>
        <v>0.11527237148073005</v>
      </c>
      <c r="CZ231" s="14">
        <f t="shared" si="199"/>
        <v>0.10699173630730263</v>
      </c>
      <c r="DA231" s="14">
        <f t="shared" si="199"/>
        <v>0.10810570410812688</v>
      </c>
      <c r="DB231" s="14">
        <f t="shared" si="199"/>
        <v>0</v>
      </c>
      <c r="DC231" s="14">
        <f t="shared" si="199"/>
        <v>0</v>
      </c>
      <c r="DD231" s="14">
        <f t="shared" si="199"/>
        <v>0</v>
      </c>
      <c r="DE231" s="14">
        <f t="shared" si="199"/>
        <v>0</v>
      </c>
      <c r="DF231" s="14">
        <f t="shared" si="199"/>
        <v>0</v>
      </c>
      <c r="DG231" s="14">
        <f t="shared" si="199"/>
        <v>0</v>
      </c>
      <c r="DH231" s="14">
        <f t="shared" si="199"/>
        <v>0</v>
      </c>
      <c r="DI231" s="14">
        <f t="shared" si="199"/>
        <v>0</v>
      </c>
      <c r="DJ231" s="14">
        <f t="shared" si="199"/>
        <v>0</v>
      </c>
      <c r="DK231" s="14">
        <f t="shared" si="199"/>
        <v>0</v>
      </c>
      <c r="DL231" s="14">
        <f t="shared" si="199"/>
        <v>0</v>
      </c>
      <c r="DM231" s="14">
        <f t="shared" si="199"/>
        <v>0</v>
      </c>
      <c r="DN231" s="14">
        <f t="shared" si="219"/>
        <v>0</v>
      </c>
      <c r="DO231" s="14">
        <f t="shared" si="219"/>
        <v>0</v>
      </c>
      <c r="DP231" s="14">
        <f t="shared" si="219"/>
        <v>0</v>
      </c>
      <c r="DQ231" s="14">
        <f t="shared" si="217"/>
        <v>0</v>
      </c>
      <c r="DR231" s="14">
        <f t="shared" si="217"/>
        <v>0</v>
      </c>
      <c r="DS231" s="14">
        <f t="shared" si="197"/>
        <v>0</v>
      </c>
      <c r="DT231" s="14">
        <f t="shared" si="176"/>
        <v>0</v>
      </c>
      <c r="DU231" s="14">
        <f t="shared" si="176"/>
        <v>0</v>
      </c>
      <c r="DV231" s="14">
        <f t="shared" si="176"/>
        <v>0</v>
      </c>
      <c r="DW231" s="14">
        <f t="shared" si="176"/>
        <v>0</v>
      </c>
      <c r="DX231" s="14">
        <f t="shared" si="176"/>
        <v>0</v>
      </c>
      <c r="DY231" s="14">
        <f t="shared" si="176"/>
        <v>0</v>
      </c>
      <c r="DZ231" s="14">
        <f t="shared" si="180"/>
        <v>1</v>
      </c>
    </row>
    <row r="232" spans="3:130">
      <c r="C232" s="18">
        <v>2038</v>
      </c>
      <c r="D232" s="25"/>
      <c r="E232" s="25"/>
      <c r="F232" s="25"/>
      <c r="G232" s="25"/>
      <c r="H232" s="25"/>
      <c r="I232" s="25"/>
      <c r="J232" s="25"/>
      <c r="K232" s="25"/>
      <c r="L232" s="25"/>
      <c r="M232" s="25"/>
      <c r="N232" s="25"/>
      <c r="O232" s="25"/>
      <c r="P232" s="25"/>
      <c r="Q232" s="25"/>
      <c r="R232" s="25"/>
      <c r="S232" s="25"/>
      <c r="T232" s="25"/>
      <c r="U232" s="25"/>
      <c r="V232" s="25">
        <f t="shared" si="203"/>
        <v>0</v>
      </c>
      <c r="W232" s="25">
        <f t="shared" si="204"/>
        <v>0</v>
      </c>
      <c r="X232" s="25">
        <f t="shared" si="205"/>
        <v>0</v>
      </c>
      <c r="Y232" s="25">
        <f t="shared" si="206"/>
        <v>0</v>
      </c>
      <c r="Z232" s="25">
        <f t="shared" si="207"/>
        <v>0</v>
      </c>
      <c r="AA232" s="25">
        <f t="shared" si="208"/>
        <v>0</v>
      </c>
      <c r="AB232" s="25">
        <f t="shared" si="209"/>
        <v>0</v>
      </c>
      <c r="AC232" s="25">
        <f t="shared" si="211"/>
        <v>0</v>
      </c>
      <c r="AD232" s="25">
        <f t="shared" si="212"/>
        <v>0</v>
      </c>
      <c r="AE232" s="25">
        <f t="shared" si="213"/>
        <v>0</v>
      </c>
      <c r="AF232" s="25">
        <f t="shared" si="214"/>
        <v>0</v>
      </c>
      <c r="AG232" s="25">
        <f t="shared" si="215"/>
        <v>0</v>
      </c>
      <c r="AH232" s="25">
        <f t="shared" si="218"/>
        <v>12379.5</v>
      </c>
      <c r="AI232" s="25">
        <f t="shared" si="220"/>
        <v>11745.375</v>
      </c>
      <c r="AJ232" s="25">
        <f t="shared" si="221"/>
        <v>11437.5</v>
      </c>
      <c r="AK232" s="25">
        <f t="shared" si="222"/>
        <v>10856.625</v>
      </c>
      <c r="AL232" s="25">
        <f t="shared" si="223"/>
        <v>10205.625</v>
      </c>
      <c r="AM232" s="25">
        <f t="shared" si="224"/>
        <v>9472.5</v>
      </c>
      <c r="AN232" s="25">
        <f t="shared" ref="AN232:AN250" si="225">VLOOKUP($C$102,$D$3:$K$63,$A$70,0)*(B196-B195)</f>
        <v>9571.125</v>
      </c>
      <c r="AO232" s="25">
        <f>VLOOKUP($C$103,$D$3:$K$63,$A$70,0)*(B195-B194)</f>
        <v>9575.25</v>
      </c>
      <c r="AP232" s="25">
        <f>VLOOKUP($C$104,$D$3:$K$63,$A$70,0)*B194</f>
        <v>0</v>
      </c>
      <c r="AQ232" s="25"/>
      <c r="AR232" s="25"/>
      <c r="AS232" s="25"/>
      <c r="AT232" s="25"/>
      <c r="AU232" s="25"/>
      <c r="AV232" s="25"/>
      <c r="AW232" s="25"/>
      <c r="AX232" s="25"/>
      <c r="AY232" s="25"/>
      <c r="AZ232" s="25"/>
      <c r="BA232" s="25"/>
      <c r="BB232" s="25"/>
      <c r="BC232" s="25"/>
      <c r="BD232" s="25"/>
      <c r="BE232" s="25"/>
      <c r="BF232" s="25"/>
      <c r="BG232" s="25"/>
      <c r="BH232" s="25"/>
      <c r="BI232" s="25"/>
      <c r="BJ232" s="25"/>
      <c r="BK232" s="25"/>
      <c r="BL232" s="25"/>
      <c r="BM232" s="21">
        <f t="shared" si="178"/>
        <v>85243.5</v>
      </c>
      <c r="BP232" s="18">
        <v>2038</v>
      </c>
      <c r="BQ232" s="14">
        <f t="shared" si="216"/>
        <v>0</v>
      </c>
      <c r="BR232" s="14">
        <f t="shared" si="216"/>
        <v>0</v>
      </c>
      <c r="BS232" s="14">
        <f t="shared" si="216"/>
        <v>0</v>
      </c>
      <c r="BT232" s="14">
        <f t="shared" si="216"/>
        <v>0</v>
      </c>
      <c r="BU232" s="14">
        <f t="shared" si="216"/>
        <v>0</v>
      </c>
      <c r="BV232" s="14">
        <f t="shared" si="216"/>
        <v>0</v>
      </c>
      <c r="BW232" s="14">
        <f t="shared" si="216"/>
        <v>0</v>
      </c>
      <c r="BX232" s="14">
        <f t="shared" si="216"/>
        <v>0</v>
      </c>
      <c r="BY232" s="14">
        <f t="shared" si="216"/>
        <v>0</v>
      </c>
      <c r="BZ232" s="14">
        <f t="shared" si="216"/>
        <v>0</v>
      </c>
      <c r="CA232" s="14">
        <f t="shared" si="216"/>
        <v>0</v>
      </c>
      <c r="CB232" s="14">
        <f t="shared" si="216"/>
        <v>0</v>
      </c>
      <c r="CC232" s="14">
        <f t="shared" si="216"/>
        <v>0</v>
      </c>
      <c r="CD232" s="14">
        <f t="shared" si="216"/>
        <v>0</v>
      </c>
      <c r="CE232" s="14">
        <f t="shared" si="216"/>
        <v>0</v>
      </c>
      <c r="CF232" s="14">
        <f t="shared" si="216"/>
        <v>0</v>
      </c>
      <c r="CG232" s="14">
        <f t="shared" si="195"/>
        <v>0</v>
      </c>
      <c r="CH232" s="14">
        <f t="shared" si="195"/>
        <v>0</v>
      </c>
      <c r="CI232" s="14">
        <f t="shared" si="195"/>
        <v>0</v>
      </c>
      <c r="CJ232" s="14">
        <f t="shared" si="195"/>
        <v>0</v>
      </c>
      <c r="CK232" s="14">
        <f t="shared" si="195"/>
        <v>0</v>
      </c>
      <c r="CL232" s="14">
        <f t="shared" si="195"/>
        <v>0</v>
      </c>
      <c r="CM232" s="14">
        <f t="shared" si="195"/>
        <v>0</v>
      </c>
      <c r="CN232" s="14">
        <f t="shared" si="195"/>
        <v>0</v>
      </c>
      <c r="CO232" s="14">
        <f t="shared" si="195"/>
        <v>0</v>
      </c>
      <c r="CP232" s="14">
        <f t="shared" si="195"/>
        <v>0</v>
      </c>
      <c r="CQ232" s="14">
        <f t="shared" si="195"/>
        <v>0</v>
      </c>
      <c r="CR232" s="14">
        <f t="shared" si="195"/>
        <v>0</v>
      </c>
      <c r="CS232" s="14">
        <f t="shared" si="195"/>
        <v>0</v>
      </c>
      <c r="CT232" s="14">
        <f t="shared" si="195"/>
        <v>0</v>
      </c>
      <c r="CU232" s="14">
        <f t="shared" si="195"/>
        <v>0.14522514913160534</v>
      </c>
      <c r="CV232" s="14">
        <f t="shared" si="195"/>
        <v>0.13778616551408612</v>
      </c>
      <c r="CW232" s="14">
        <f t="shared" si="210"/>
        <v>0.13417445318411375</v>
      </c>
      <c r="CX232" s="14">
        <f t="shared" si="199"/>
        <v>0.12736015062732056</v>
      </c>
      <c r="CY232" s="14">
        <f t="shared" si="199"/>
        <v>0.11972320470182478</v>
      </c>
      <c r="CZ232" s="14">
        <f t="shared" si="199"/>
        <v>0.11112284221084305</v>
      </c>
      <c r="DA232" s="14">
        <f t="shared" si="199"/>
        <v>0.11227982192190607</v>
      </c>
      <c r="DB232" s="14">
        <f t="shared" si="199"/>
        <v>0.11232821270830035</v>
      </c>
      <c r="DC232" s="14">
        <f t="shared" si="199"/>
        <v>0</v>
      </c>
      <c r="DD232" s="14">
        <f t="shared" si="199"/>
        <v>0</v>
      </c>
      <c r="DE232" s="14">
        <f t="shared" si="199"/>
        <v>0</v>
      </c>
      <c r="DF232" s="14">
        <f t="shared" si="199"/>
        <v>0</v>
      </c>
      <c r="DG232" s="14">
        <f t="shared" si="199"/>
        <v>0</v>
      </c>
      <c r="DH232" s="14">
        <f t="shared" si="199"/>
        <v>0</v>
      </c>
      <c r="DI232" s="14">
        <f t="shared" si="199"/>
        <v>0</v>
      </c>
      <c r="DJ232" s="14">
        <f t="shared" si="199"/>
        <v>0</v>
      </c>
      <c r="DK232" s="14">
        <f t="shared" si="199"/>
        <v>0</v>
      </c>
      <c r="DL232" s="14">
        <f t="shared" si="199"/>
        <v>0</v>
      </c>
      <c r="DM232" s="14">
        <f t="shared" si="199"/>
        <v>0</v>
      </c>
      <c r="DN232" s="14">
        <f t="shared" si="219"/>
        <v>0</v>
      </c>
      <c r="DO232" s="14">
        <f t="shared" si="219"/>
        <v>0</v>
      </c>
      <c r="DP232" s="14">
        <f t="shared" si="219"/>
        <v>0</v>
      </c>
      <c r="DQ232" s="14">
        <f t="shared" si="217"/>
        <v>0</v>
      </c>
      <c r="DR232" s="14">
        <f t="shared" si="217"/>
        <v>0</v>
      </c>
      <c r="DS232" s="14">
        <f t="shared" si="197"/>
        <v>0</v>
      </c>
      <c r="DT232" s="14">
        <f t="shared" si="176"/>
        <v>0</v>
      </c>
      <c r="DU232" s="14">
        <f t="shared" si="176"/>
        <v>0</v>
      </c>
      <c r="DV232" s="14">
        <f t="shared" si="176"/>
        <v>0</v>
      </c>
      <c r="DW232" s="14">
        <f t="shared" si="176"/>
        <v>0</v>
      </c>
      <c r="DX232" s="14">
        <f t="shared" si="176"/>
        <v>0</v>
      </c>
      <c r="DY232" s="14">
        <f t="shared" si="176"/>
        <v>0</v>
      </c>
      <c r="DZ232" s="14">
        <f t="shared" si="180"/>
        <v>1</v>
      </c>
    </row>
    <row r="233" spans="3:130">
      <c r="C233" s="18">
        <v>2039</v>
      </c>
      <c r="D233" s="25"/>
      <c r="E233" s="25"/>
      <c r="F233" s="25"/>
      <c r="G233" s="25"/>
      <c r="H233" s="25"/>
      <c r="I233" s="25"/>
      <c r="J233" s="25"/>
      <c r="K233" s="25"/>
      <c r="L233" s="25"/>
      <c r="M233" s="25"/>
      <c r="N233" s="25"/>
      <c r="O233" s="25"/>
      <c r="P233" s="25"/>
      <c r="Q233" s="25"/>
      <c r="R233" s="25"/>
      <c r="S233" s="25"/>
      <c r="T233" s="25"/>
      <c r="U233" s="25"/>
      <c r="V233" s="25"/>
      <c r="W233" s="25">
        <f t="shared" si="204"/>
        <v>0</v>
      </c>
      <c r="X233" s="25">
        <f t="shared" si="205"/>
        <v>0</v>
      </c>
      <c r="Y233" s="25">
        <f t="shared" si="206"/>
        <v>0</v>
      </c>
      <c r="Z233" s="25">
        <f t="shared" si="207"/>
        <v>0</v>
      </c>
      <c r="AA233" s="25">
        <f t="shared" si="208"/>
        <v>0</v>
      </c>
      <c r="AB233" s="25">
        <f t="shared" si="209"/>
        <v>0</v>
      </c>
      <c r="AC233" s="25">
        <f t="shared" si="211"/>
        <v>0</v>
      </c>
      <c r="AD233" s="25">
        <f t="shared" si="212"/>
        <v>0</v>
      </c>
      <c r="AE233" s="25">
        <f t="shared" si="213"/>
        <v>0</v>
      </c>
      <c r="AF233" s="25">
        <f t="shared" si="214"/>
        <v>0</v>
      </c>
      <c r="AG233" s="25">
        <f t="shared" si="215"/>
        <v>0</v>
      </c>
      <c r="AH233" s="25">
        <f t="shared" si="218"/>
        <v>0</v>
      </c>
      <c r="AI233" s="25">
        <f t="shared" si="220"/>
        <v>11745.375</v>
      </c>
      <c r="AJ233" s="25">
        <f t="shared" si="221"/>
        <v>11437.5</v>
      </c>
      <c r="AK233" s="25">
        <f t="shared" si="222"/>
        <v>10856.625</v>
      </c>
      <c r="AL233" s="25">
        <f t="shared" si="223"/>
        <v>10205.625</v>
      </c>
      <c r="AM233" s="25">
        <f t="shared" si="224"/>
        <v>9472.5</v>
      </c>
      <c r="AN233" s="25">
        <f t="shared" si="225"/>
        <v>9571.125</v>
      </c>
      <c r="AO233" s="25">
        <f t="shared" ref="AO233:AO251" si="226">VLOOKUP($C$103,$D$3:$K$63,$A$70,0)*(B196-B195)</f>
        <v>9575.25</v>
      </c>
      <c r="AP233" s="25">
        <f>VLOOKUP($C$104,$D$3:$K$63,$A$70,0)*(B195-B194)</f>
        <v>9592.875</v>
      </c>
      <c r="AQ233" s="25">
        <f>VLOOKUP($C$105,$D$3:$K$63,$A$70,0)*B194</f>
        <v>0</v>
      </c>
      <c r="AR233" s="25"/>
      <c r="AS233" s="25"/>
      <c r="AT233" s="25"/>
      <c r="AU233" s="25"/>
      <c r="AV233" s="25"/>
      <c r="AW233" s="25"/>
      <c r="AX233" s="25"/>
      <c r="AY233" s="25"/>
      <c r="AZ233" s="25"/>
      <c r="BA233" s="25"/>
      <c r="BB233" s="25"/>
      <c r="BC233" s="25"/>
      <c r="BD233" s="25"/>
      <c r="BE233" s="25"/>
      <c r="BF233" s="25"/>
      <c r="BG233" s="25"/>
      <c r="BH233" s="25"/>
      <c r="BI233" s="25"/>
      <c r="BJ233" s="25"/>
      <c r="BK233" s="25"/>
      <c r="BL233" s="25"/>
      <c r="BM233" s="21">
        <f t="shared" si="178"/>
        <v>82456.875</v>
      </c>
      <c r="BP233" s="18">
        <v>2039</v>
      </c>
      <c r="BQ233" s="14">
        <f t="shared" si="216"/>
        <v>0</v>
      </c>
      <c r="BR233" s="14">
        <f t="shared" si="216"/>
        <v>0</v>
      </c>
      <c r="BS233" s="14">
        <f t="shared" si="216"/>
        <v>0</v>
      </c>
      <c r="BT233" s="14">
        <f t="shared" si="216"/>
        <v>0</v>
      </c>
      <c r="BU233" s="14">
        <f t="shared" si="216"/>
        <v>0</v>
      </c>
      <c r="BV233" s="14">
        <f t="shared" si="216"/>
        <v>0</v>
      </c>
      <c r="BW233" s="14">
        <f t="shared" si="216"/>
        <v>0</v>
      </c>
      <c r="BX233" s="14">
        <f t="shared" si="216"/>
        <v>0</v>
      </c>
      <c r="BY233" s="14">
        <f t="shared" si="216"/>
        <v>0</v>
      </c>
      <c r="BZ233" s="14">
        <f t="shared" si="216"/>
        <v>0</v>
      </c>
      <c r="CA233" s="14">
        <f t="shared" si="216"/>
        <v>0</v>
      </c>
      <c r="CB233" s="14">
        <f t="shared" si="216"/>
        <v>0</v>
      </c>
      <c r="CC233" s="14">
        <f t="shared" si="216"/>
        <v>0</v>
      </c>
      <c r="CD233" s="14">
        <f t="shared" si="216"/>
        <v>0</v>
      </c>
      <c r="CE233" s="14">
        <f t="shared" si="216"/>
        <v>0</v>
      </c>
      <c r="CF233" s="14">
        <f t="shared" si="216"/>
        <v>0</v>
      </c>
      <c r="CG233" s="14">
        <f t="shared" si="195"/>
        <v>0</v>
      </c>
      <c r="CH233" s="14">
        <f t="shared" si="195"/>
        <v>0</v>
      </c>
      <c r="CI233" s="14">
        <f t="shared" si="195"/>
        <v>0</v>
      </c>
      <c r="CJ233" s="14">
        <f t="shared" si="195"/>
        <v>0</v>
      </c>
      <c r="CK233" s="14">
        <f t="shared" si="195"/>
        <v>0</v>
      </c>
      <c r="CL233" s="14">
        <f t="shared" si="195"/>
        <v>0</v>
      </c>
      <c r="CM233" s="14">
        <f t="shared" si="195"/>
        <v>0</v>
      </c>
      <c r="CN233" s="14">
        <f t="shared" si="195"/>
        <v>0</v>
      </c>
      <c r="CO233" s="14">
        <f t="shared" si="195"/>
        <v>0</v>
      </c>
      <c r="CP233" s="14">
        <f t="shared" si="195"/>
        <v>0</v>
      </c>
      <c r="CQ233" s="14">
        <f t="shared" si="195"/>
        <v>0</v>
      </c>
      <c r="CR233" s="14">
        <f t="shared" si="195"/>
        <v>0</v>
      </c>
      <c r="CS233" s="14">
        <f t="shared" si="195"/>
        <v>0</v>
      </c>
      <c r="CT233" s="14">
        <f t="shared" si="195"/>
        <v>0</v>
      </c>
      <c r="CU233" s="14">
        <f t="shared" si="195"/>
        <v>0</v>
      </c>
      <c r="CV233" s="14">
        <f t="shared" si="195"/>
        <v>0.14244264047115537</v>
      </c>
      <c r="CW233" s="14">
        <f t="shared" si="210"/>
        <v>0.1387088705459672</v>
      </c>
      <c r="CX233" s="14">
        <f t="shared" si="199"/>
        <v>0.13166427905496056</v>
      </c>
      <c r="CY233" s="14">
        <f t="shared" si="199"/>
        <v>0.12376924301339337</v>
      </c>
      <c r="CZ233" s="14">
        <f t="shared" si="199"/>
        <v>0.11487823180298792</v>
      </c>
      <c r="DA233" s="14">
        <f t="shared" si="199"/>
        <v>0.11607431157195806</v>
      </c>
      <c r="DB233" s="14">
        <f t="shared" si="199"/>
        <v>0.11612433772199104</v>
      </c>
      <c r="DC233" s="14">
        <f>AP233/$BM233</f>
        <v>0.11633808581758646</v>
      </c>
      <c r="DD233" s="14">
        <f t="shared" si="199"/>
        <v>0</v>
      </c>
      <c r="DE233" s="14">
        <f t="shared" si="199"/>
        <v>0</v>
      </c>
      <c r="DF233" s="14">
        <f t="shared" si="199"/>
        <v>0</v>
      </c>
      <c r="DG233" s="14">
        <f t="shared" si="199"/>
        <v>0</v>
      </c>
      <c r="DH233" s="14">
        <f t="shared" si="199"/>
        <v>0</v>
      </c>
      <c r="DI233" s="14">
        <f t="shared" si="199"/>
        <v>0</v>
      </c>
      <c r="DJ233" s="14">
        <f t="shared" si="199"/>
        <v>0</v>
      </c>
      <c r="DK233" s="14">
        <f t="shared" si="199"/>
        <v>0</v>
      </c>
      <c r="DL233" s="14">
        <f t="shared" si="199"/>
        <v>0</v>
      </c>
      <c r="DM233" s="14">
        <f t="shared" si="199"/>
        <v>0</v>
      </c>
      <c r="DN233" s="14">
        <f t="shared" si="219"/>
        <v>0</v>
      </c>
      <c r="DO233" s="14">
        <f t="shared" si="219"/>
        <v>0</v>
      </c>
      <c r="DP233" s="14">
        <f t="shared" si="219"/>
        <v>0</v>
      </c>
      <c r="DQ233" s="14">
        <f t="shared" si="217"/>
        <v>0</v>
      </c>
      <c r="DR233" s="14">
        <f t="shared" si="217"/>
        <v>0</v>
      </c>
      <c r="DS233" s="14">
        <f t="shared" si="197"/>
        <v>0</v>
      </c>
      <c r="DT233" s="14">
        <f t="shared" si="176"/>
        <v>0</v>
      </c>
      <c r="DU233" s="14">
        <f t="shared" si="176"/>
        <v>0</v>
      </c>
      <c r="DV233" s="14">
        <f t="shared" si="176"/>
        <v>0</v>
      </c>
      <c r="DW233" s="14">
        <f t="shared" si="176"/>
        <v>0</v>
      </c>
      <c r="DX233" s="14">
        <f t="shared" si="176"/>
        <v>0</v>
      </c>
      <c r="DY233" s="14">
        <f t="shared" si="176"/>
        <v>0</v>
      </c>
      <c r="DZ233" s="14">
        <f>SUM(BQ233:DY233)</f>
        <v>0.99999999999999989</v>
      </c>
    </row>
    <row r="234" spans="3:130">
      <c r="C234" s="18">
        <v>2040</v>
      </c>
      <c r="D234" s="25"/>
      <c r="E234" s="25"/>
      <c r="F234" s="25"/>
      <c r="G234" s="25"/>
      <c r="H234" s="25"/>
      <c r="I234" s="25"/>
      <c r="J234" s="25"/>
      <c r="K234" s="25"/>
      <c r="L234" s="25"/>
      <c r="M234" s="25"/>
      <c r="N234" s="25"/>
      <c r="O234" s="25"/>
      <c r="P234" s="25"/>
      <c r="Q234" s="25"/>
      <c r="R234" s="25"/>
      <c r="S234" s="25"/>
      <c r="T234" s="25"/>
      <c r="U234" s="25"/>
      <c r="V234" s="25"/>
      <c r="W234" s="25"/>
      <c r="X234" s="25">
        <f t="shared" si="205"/>
        <v>0</v>
      </c>
      <c r="Y234" s="25">
        <f t="shared" si="206"/>
        <v>0</v>
      </c>
      <c r="Z234" s="25">
        <f t="shared" si="207"/>
        <v>0</v>
      </c>
      <c r="AA234" s="25">
        <f t="shared" si="208"/>
        <v>0</v>
      </c>
      <c r="AB234" s="25">
        <f t="shared" si="209"/>
        <v>0</v>
      </c>
      <c r="AC234" s="25">
        <f t="shared" si="211"/>
        <v>0</v>
      </c>
      <c r="AD234" s="25">
        <f t="shared" si="212"/>
        <v>0</v>
      </c>
      <c r="AE234" s="25">
        <f t="shared" si="213"/>
        <v>0</v>
      </c>
      <c r="AF234" s="25">
        <f t="shared" si="214"/>
        <v>0</v>
      </c>
      <c r="AG234" s="25">
        <f t="shared" si="215"/>
        <v>0</v>
      </c>
      <c r="AH234" s="25">
        <f t="shared" si="218"/>
        <v>0</v>
      </c>
      <c r="AI234" s="25">
        <f t="shared" si="220"/>
        <v>0</v>
      </c>
      <c r="AJ234" s="25">
        <f t="shared" si="221"/>
        <v>11437.5</v>
      </c>
      <c r="AK234" s="25">
        <f t="shared" si="222"/>
        <v>10856.625</v>
      </c>
      <c r="AL234" s="25">
        <f t="shared" si="223"/>
        <v>10205.625</v>
      </c>
      <c r="AM234" s="25">
        <f t="shared" si="224"/>
        <v>9472.5</v>
      </c>
      <c r="AN234" s="25">
        <f t="shared" si="225"/>
        <v>9571.125</v>
      </c>
      <c r="AO234" s="25">
        <f t="shared" si="226"/>
        <v>9575.25</v>
      </c>
      <c r="AP234" s="25">
        <f t="shared" ref="AP234:AP252" si="227">VLOOKUP($C$104,$D$3:$K$63,$A$70,0)*(B196-B195)</f>
        <v>9592.875</v>
      </c>
      <c r="AQ234" s="25">
        <f>VLOOKUP($C$105,$D$3:$K$63,$A$70,0)*(B195-B194)</f>
        <v>9412.5</v>
      </c>
      <c r="AR234" s="25">
        <f>VLOOKUP($C$106,$D$3:$K$63,$A$70,0)*B194</f>
        <v>0</v>
      </c>
      <c r="AS234" s="25"/>
      <c r="AT234" s="25"/>
      <c r="AU234" s="25"/>
      <c r="AV234" s="25"/>
      <c r="AW234" s="25"/>
      <c r="AX234" s="25"/>
      <c r="AY234" s="25"/>
      <c r="AZ234" s="25"/>
      <c r="BA234" s="25"/>
      <c r="BB234" s="25"/>
      <c r="BC234" s="25"/>
      <c r="BD234" s="25"/>
      <c r="BE234" s="25"/>
      <c r="BF234" s="25"/>
      <c r="BG234" s="25"/>
      <c r="BH234" s="25"/>
      <c r="BI234" s="25"/>
      <c r="BJ234" s="25"/>
      <c r="BK234" s="25"/>
      <c r="BL234" s="25"/>
      <c r="BM234" s="21">
        <f t="shared" si="178"/>
        <v>80124</v>
      </c>
      <c r="BP234" s="18">
        <v>2040</v>
      </c>
      <c r="BQ234" s="14">
        <f t="shared" si="216"/>
        <v>0</v>
      </c>
      <c r="BR234" s="14">
        <f t="shared" si="216"/>
        <v>0</v>
      </c>
      <c r="BS234" s="14">
        <f t="shared" si="216"/>
        <v>0</v>
      </c>
      <c r="BT234" s="14">
        <f t="shared" si="216"/>
        <v>0</v>
      </c>
      <c r="BU234" s="14">
        <f t="shared" si="216"/>
        <v>0</v>
      </c>
      <c r="BV234" s="14">
        <f t="shared" si="216"/>
        <v>0</v>
      </c>
      <c r="BW234" s="14">
        <f t="shared" si="216"/>
        <v>0</v>
      </c>
      <c r="BX234" s="14">
        <f t="shared" si="216"/>
        <v>0</v>
      </c>
      <c r="BY234" s="14">
        <f t="shared" si="216"/>
        <v>0</v>
      </c>
      <c r="BZ234" s="14">
        <f t="shared" si="216"/>
        <v>0</v>
      </c>
      <c r="CA234" s="14">
        <f t="shared" si="216"/>
        <v>0</v>
      </c>
      <c r="CB234" s="14">
        <f t="shared" si="216"/>
        <v>0</v>
      </c>
      <c r="CC234" s="14">
        <f t="shared" si="216"/>
        <v>0</v>
      </c>
      <c r="CD234" s="14">
        <f t="shared" si="216"/>
        <v>0</v>
      </c>
      <c r="CE234" s="14">
        <f t="shared" si="216"/>
        <v>0</v>
      </c>
      <c r="CF234" s="14">
        <f t="shared" si="216"/>
        <v>0</v>
      </c>
      <c r="CG234" s="14">
        <f t="shared" si="195"/>
        <v>0</v>
      </c>
      <c r="CH234" s="14">
        <f t="shared" si="195"/>
        <v>0</v>
      </c>
      <c r="CI234" s="14">
        <f t="shared" si="195"/>
        <v>0</v>
      </c>
      <c r="CJ234" s="14">
        <f t="shared" si="195"/>
        <v>0</v>
      </c>
      <c r="CK234" s="14">
        <f t="shared" si="195"/>
        <v>0</v>
      </c>
      <c r="CL234" s="14">
        <f t="shared" si="195"/>
        <v>0</v>
      </c>
      <c r="CM234" s="14">
        <f t="shared" si="195"/>
        <v>0</v>
      </c>
      <c r="CN234" s="14">
        <f t="shared" si="195"/>
        <v>0</v>
      </c>
      <c r="CO234" s="14">
        <f t="shared" si="195"/>
        <v>0</v>
      </c>
      <c r="CP234" s="14">
        <f t="shared" si="195"/>
        <v>0</v>
      </c>
      <c r="CQ234" s="14">
        <f t="shared" si="195"/>
        <v>0</v>
      </c>
      <c r="CR234" s="14">
        <f t="shared" si="195"/>
        <v>0</v>
      </c>
      <c r="CS234" s="14">
        <f t="shared" si="195"/>
        <v>0</v>
      </c>
      <c r="CT234" s="14">
        <f t="shared" si="195"/>
        <v>0</v>
      </c>
      <c r="CU234" s="14">
        <f t="shared" si="195"/>
        <v>0</v>
      </c>
      <c r="CV234" s="14">
        <f t="shared" si="195"/>
        <v>0</v>
      </c>
      <c r="CW234" s="14">
        <f t="shared" si="210"/>
        <v>0.14274749138834805</v>
      </c>
      <c r="CX234" s="14">
        <f t="shared" si="199"/>
        <v>0.13549779092406769</v>
      </c>
      <c r="CY234" s="14">
        <f t="shared" si="199"/>
        <v>0.12737288452898007</v>
      </c>
      <c r="CZ234" s="14">
        <f t="shared" si="199"/>
        <v>0.11822300434326793</v>
      </c>
      <c r="DA234" s="14">
        <f t="shared" si="199"/>
        <v>0.11945390894114123</v>
      </c>
      <c r="DB234" s="14">
        <f t="shared" si="199"/>
        <v>0.11950539164295343</v>
      </c>
      <c r="DC234" s="14">
        <f>AP233/$BM234</f>
        <v>0.11972536318706006</v>
      </c>
      <c r="DD234" s="14">
        <f t="shared" si="199"/>
        <v>0.11747416504418152</v>
      </c>
      <c r="DE234" s="14">
        <f t="shared" si="199"/>
        <v>0</v>
      </c>
      <c r="DF234" s="14">
        <f t="shared" si="199"/>
        <v>0</v>
      </c>
      <c r="DG234" s="14">
        <f t="shared" si="199"/>
        <v>0</v>
      </c>
      <c r="DH234" s="14">
        <f t="shared" si="199"/>
        <v>0</v>
      </c>
      <c r="DI234" s="14">
        <f t="shared" si="199"/>
        <v>0</v>
      </c>
      <c r="DJ234" s="14">
        <f t="shared" si="199"/>
        <v>0</v>
      </c>
      <c r="DK234" s="14">
        <f t="shared" si="199"/>
        <v>0</v>
      </c>
      <c r="DL234" s="14">
        <f t="shared" si="199"/>
        <v>0</v>
      </c>
      <c r="DM234" s="14">
        <f t="shared" si="199"/>
        <v>0</v>
      </c>
      <c r="DN234" s="14">
        <f t="shared" si="219"/>
        <v>0</v>
      </c>
      <c r="DO234" s="14">
        <f t="shared" si="219"/>
        <v>0</v>
      </c>
      <c r="DP234" s="14">
        <f t="shared" si="219"/>
        <v>0</v>
      </c>
      <c r="DQ234" s="14">
        <f t="shared" si="217"/>
        <v>0</v>
      </c>
      <c r="DR234" s="14">
        <f t="shared" si="217"/>
        <v>0</v>
      </c>
      <c r="DS234" s="14">
        <f t="shared" si="197"/>
        <v>0</v>
      </c>
      <c r="DT234" s="14">
        <f t="shared" si="176"/>
        <v>0</v>
      </c>
      <c r="DU234" s="14">
        <f t="shared" si="176"/>
        <v>0</v>
      </c>
      <c r="DV234" s="14">
        <f t="shared" si="176"/>
        <v>0</v>
      </c>
      <c r="DW234" s="14">
        <f t="shared" si="176"/>
        <v>0</v>
      </c>
      <c r="DX234" s="14">
        <f t="shared" si="176"/>
        <v>0</v>
      </c>
      <c r="DY234" s="14">
        <f t="shared" si="176"/>
        <v>0</v>
      </c>
      <c r="DZ234" s="14">
        <f t="shared" ref="DZ234:DZ254" si="228">SUM(BQ234:DY234)</f>
        <v>1</v>
      </c>
    </row>
    <row r="235" spans="3:130">
      <c r="C235" s="18">
        <v>2041</v>
      </c>
      <c r="D235" s="25"/>
      <c r="E235" s="25"/>
      <c r="F235" s="25"/>
      <c r="G235" s="25"/>
      <c r="H235" s="25"/>
      <c r="I235" s="25"/>
      <c r="J235" s="25"/>
      <c r="K235" s="25"/>
      <c r="L235" s="25"/>
      <c r="M235" s="25"/>
      <c r="N235" s="25"/>
      <c r="O235" s="25"/>
      <c r="P235" s="25"/>
      <c r="Q235" s="25"/>
      <c r="R235" s="25"/>
      <c r="S235" s="25"/>
      <c r="T235" s="25"/>
      <c r="U235" s="25"/>
      <c r="V235" s="25"/>
      <c r="W235" s="25"/>
      <c r="X235" s="25"/>
      <c r="Y235" s="25">
        <f t="shared" si="206"/>
        <v>0</v>
      </c>
      <c r="Z235" s="25">
        <f t="shared" si="207"/>
        <v>0</v>
      </c>
      <c r="AA235" s="25">
        <f t="shared" si="208"/>
        <v>0</v>
      </c>
      <c r="AB235" s="25">
        <f t="shared" si="209"/>
        <v>0</v>
      </c>
      <c r="AC235" s="25">
        <f t="shared" si="211"/>
        <v>0</v>
      </c>
      <c r="AD235" s="25">
        <f t="shared" si="212"/>
        <v>0</v>
      </c>
      <c r="AE235" s="25">
        <f t="shared" si="213"/>
        <v>0</v>
      </c>
      <c r="AF235" s="25">
        <f t="shared" si="214"/>
        <v>0</v>
      </c>
      <c r="AG235" s="25">
        <f t="shared" si="215"/>
        <v>0</v>
      </c>
      <c r="AH235" s="25">
        <f t="shared" si="218"/>
        <v>0</v>
      </c>
      <c r="AI235" s="25">
        <f t="shared" si="220"/>
        <v>0</v>
      </c>
      <c r="AJ235" s="25">
        <f t="shared" si="221"/>
        <v>0</v>
      </c>
      <c r="AK235" s="25">
        <f t="shared" si="222"/>
        <v>10856.625</v>
      </c>
      <c r="AL235" s="25">
        <f t="shared" si="223"/>
        <v>10205.625</v>
      </c>
      <c r="AM235" s="25">
        <f t="shared" si="224"/>
        <v>9472.5</v>
      </c>
      <c r="AN235" s="25">
        <f t="shared" si="225"/>
        <v>9571.125</v>
      </c>
      <c r="AO235" s="25">
        <f t="shared" si="226"/>
        <v>9575.25</v>
      </c>
      <c r="AP235" s="25">
        <f t="shared" si="227"/>
        <v>9592.875</v>
      </c>
      <c r="AQ235" s="25">
        <f t="shared" ref="AQ235:AQ253" si="229">VLOOKUP($C$105,$D$3:$K$63,$A$70,0)*(B196-B195)</f>
        <v>9412.5</v>
      </c>
      <c r="AR235" s="25">
        <f>VLOOKUP($C$106,$D$3:$K$63,$A$70,0)*(B195-B194)</f>
        <v>9080.625</v>
      </c>
      <c r="AS235" s="25">
        <f>VLOOKUP($C$107,$D$3:$K$63,$A$70,0)*B194</f>
        <v>0</v>
      </c>
      <c r="AT235" s="25"/>
      <c r="AU235" s="25"/>
      <c r="AV235" s="25"/>
      <c r="AW235" s="25"/>
      <c r="AX235" s="25"/>
      <c r="AY235" s="25"/>
      <c r="AZ235" s="25"/>
      <c r="BA235" s="25"/>
      <c r="BB235" s="25"/>
      <c r="BC235" s="25"/>
      <c r="BD235" s="25"/>
      <c r="BE235" s="25"/>
      <c r="BF235" s="25"/>
      <c r="BG235" s="25"/>
      <c r="BH235" s="25"/>
      <c r="BI235" s="25"/>
      <c r="BJ235" s="25"/>
      <c r="BK235" s="25"/>
      <c r="BL235" s="25"/>
      <c r="BM235" s="21">
        <f t="shared" si="178"/>
        <v>77767.125</v>
      </c>
      <c r="BP235" s="18">
        <v>2041</v>
      </c>
      <c r="BQ235" s="14">
        <f t="shared" si="216"/>
        <v>0</v>
      </c>
      <c r="BR235" s="14">
        <f t="shared" si="216"/>
        <v>0</v>
      </c>
      <c r="BS235" s="14">
        <f t="shared" si="216"/>
        <v>0</v>
      </c>
      <c r="BT235" s="14">
        <f t="shared" si="216"/>
        <v>0</v>
      </c>
      <c r="BU235" s="14">
        <f t="shared" si="216"/>
        <v>0</v>
      </c>
      <c r="BV235" s="14">
        <f t="shared" si="216"/>
        <v>0</v>
      </c>
      <c r="BW235" s="14">
        <f t="shared" si="216"/>
        <v>0</v>
      </c>
      <c r="BX235" s="14">
        <f t="shared" si="216"/>
        <v>0</v>
      </c>
      <c r="BY235" s="14">
        <f t="shared" si="216"/>
        <v>0</v>
      </c>
      <c r="BZ235" s="14">
        <f t="shared" si="216"/>
        <v>0</v>
      </c>
      <c r="CA235" s="14">
        <f t="shared" si="216"/>
        <v>0</v>
      </c>
      <c r="CB235" s="14">
        <f t="shared" si="216"/>
        <v>0</v>
      </c>
      <c r="CC235" s="14">
        <f t="shared" si="216"/>
        <v>0</v>
      </c>
      <c r="CD235" s="14">
        <f t="shared" si="216"/>
        <v>0</v>
      </c>
      <c r="CE235" s="14">
        <f t="shared" si="216"/>
        <v>0</v>
      </c>
      <c r="CF235" s="14">
        <f t="shared" si="216"/>
        <v>0</v>
      </c>
      <c r="CG235" s="14">
        <f t="shared" si="195"/>
        <v>0</v>
      </c>
      <c r="CH235" s="14">
        <f t="shared" si="195"/>
        <v>0</v>
      </c>
      <c r="CI235" s="14">
        <f t="shared" si="195"/>
        <v>0</v>
      </c>
      <c r="CJ235" s="14">
        <f t="shared" si="195"/>
        <v>0</v>
      </c>
      <c r="CK235" s="14">
        <f t="shared" ref="CK235:CV254" si="230">X235/$BM235</f>
        <v>0</v>
      </c>
      <c r="CL235" s="14">
        <f t="shared" si="230"/>
        <v>0</v>
      </c>
      <c r="CM235" s="14">
        <f t="shared" si="230"/>
        <v>0</v>
      </c>
      <c r="CN235" s="14">
        <f t="shared" si="230"/>
        <v>0</v>
      </c>
      <c r="CO235" s="14">
        <f t="shared" si="230"/>
        <v>0</v>
      </c>
      <c r="CP235" s="14">
        <f t="shared" si="230"/>
        <v>0</v>
      </c>
      <c r="CQ235" s="14">
        <f t="shared" si="230"/>
        <v>0</v>
      </c>
      <c r="CR235" s="14">
        <f t="shared" si="230"/>
        <v>0</v>
      </c>
      <c r="CS235" s="14">
        <f t="shared" si="230"/>
        <v>0</v>
      </c>
      <c r="CT235" s="14">
        <f t="shared" si="230"/>
        <v>0</v>
      </c>
      <c r="CU235" s="14">
        <f t="shared" si="230"/>
        <v>0</v>
      </c>
      <c r="CV235" s="14">
        <f t="shared" si="230"/>
        <v>0</v>
      </c>
      <c r="CW235" s="14">
        <f t="shared" si="210"/>
        <v>0</v>
      </c>
      <c r="CX235" s="14">
        <f t="shared" si="199"/>
        <v>0.13960429937457505</v>
      </c>
      <c r="CY235" s="14">
        <f t="shared" si="199"/>
        <v>0.13123315282646747</v>
      </c>
      <c r="CZ235" s="14">
        <f t="shared" si="199"/>
        <v>0.12180596878179564</v>
      </c>
      <c r="DA235" s="14">
        <f t="shared" si="199"/>
        <v>0.12307417819547785</v>
      </c>
      <c r="DB235" s="14">
        <f t="shared" si="199"/>
        <v>0.12312722117475733</v>
      </c>
      <c r="DC235" s="14">
        <f t="shared" si="199"/>
        <v>0.12335385935895149</v>
      </c>
      <c r="DD235" s="14">
        <f t="shared" si="199"/>
        <v>0.12103443453773044</v>
      </c>
      <c r="DE235" s="14">
        <f t="shared" si="199"/>
        <v>0.11676688575024471</v>
      </c>
      <c r="DF235" s="14">
        <f t="shared" si="199"/>
        <v>0</v>
      </c>
      <c r="DG235" s="14">
        <f t="shared" si="199"/>
        <v>0</v>
      </c>
      <c r="DH235" s="14">
        <f t="shared" si="199"/>
        <v>0</v>
      </c>
      <c r="DI235" s="14">
        <f t="shared" si="199"/>
        <v>0</v>
      </c>
      <c r="DJ235" s="14">
        <f t="shared" si="199"/>
        <v>0</v>
      </c>
      <c r="DK235" s="14">
        <f t="shared" si="199"/>
        <v>0</v>
      </c>
      <c r="DL235" s="14">
        <f t="shared" si="199"/>
        <v>0</v>
      </c>
      <c r="DM235" s="14">
        <f t="shared" si="199"/>
        <v>0</v>
      </c>
      <c r="DN235" s="14">
        <f t="shared" si="219"/>
        <v>0</v>
      </c>
      <c r="DO235" s="14">
        <f t="shared" si="219"/>
        <v>0</v>
      </c>
      <c r="DP235" s="14">
        <f t="shared" si="219"/>
        <v>0</v>
      </c>
      <c r="DQ235" s="14">
        <f t="shared" si="217"/>
        <v>0</v>
      </c>
      <c r="DR235" s="14">
        <f t="shared" si="217"/>
        <v>0</v>
      </c>
      <c r="DS235" s="14">
        <f t="shared" si="197"/>
        <v>0</v>
      </c>
      <c r="DT235" s="14">
        <f t="shared" si="176"/>
        <v>0</v>
      </c>
      <c r="DU235" s="14">
        <f t="shared" si="176"/>
        <v>0</v>
      </c>
      <c r="DV235" s="14">
        <f t="shared" si="176"/>
        <v>0</v>
      </c>
      <c r="DW235" s="14">
        <f t="shared" si="176"/>
        <v>0</v>
      </c>
      <c r="DX235" s="14">
        <f t="shared" si="176"/>
        <v>0</v>
      </c>
      <c r="DY235" s="14">
        <f t="shared" si="176"/>
        <v>0</v>
      </c>
      <c r="DZ235" s="14">
        <f t="shared" si="228"/>
        <v>0.99999999999999989</v>
      </c>
    </row>
    <row r="236" spans="3:130">
      <c r="C236" s="18">
        <v>2042</v>
      </c>
      <c r="D236" s="25"/>
      <c r="E236" s="25"/>
      <c r="F236" s="25"/>
      <c r="G236" s="25"/>
      <c r="H236" s="25"/>
      <c r="I236" s="25"/>
      <c r="J236" s="25"/>
      <c r="K236" s="25"/>
      <c r="L236" s="25"/>
      <c r="M236" s="25"/>
      <c r="N236" s="25"/>
      <c r="O236" s="25"/>
      <c r="P236" s="25"/>
      <c r="Q236" s="25"/>
      <c r="R236" s="25"/>
      <c r="S236" s="25"/>
      <c r="T236" s="25"/>
      <c r="U236" s="25"/>
      <c r="V236" s="25"/>
      <c r="W236" s="25"/>
      <c r="X236" s="25"/>
      <c r="Y236" s="25"/>
      <c r="Z236" s="25">
        <f t="shared" si="207"/>
        <v>0</v>
      </c>
      <c r="AA236" s="25">
        <f t="shared" si="208"/>
        <v>0</v>
      </c>
      <c r="AB236" s="25">
        <f t="shared" si="209"/>
        <v>0</v>
      </c>
      <c r="AC236" s="25">
        <f t="shared" si="211"/>
        <v>0</v>
      </c>
      <c r="AD236" s="25">
        <f t="shared" si="212"/>
        <v>0</v>
      </c>
      <c r="AE236" s="25">
        <f t="shared" si="213"/>
        <v>0</v>
      </c>
      <c r="AF236" s="25">
        <f t="shared" si="214"/>
        <v>0</v>
      </c>
      <c r="AG236" s="25">
        <f t="shared" si="215"/>
        <v>0</v>
      </c>
      <c r="AH236" s="25">
        <f t="shared" si="218"/>
        <v>0</v>
      </c>
      <c r="AI236" s="25">
        <f t="shared" si="220"/>
        <v>0</v>
      </c>
      <c r="AJ236" s="25">
        <f t="shared" si="221"/>
        <v>0</v>
      </c>
      <c r="AK236" s="25">
        <f t="shared" si="222"/>
        <v>0</v>
      </c>
      <c r="AL236" s="25">
        <f t="shared" si="223"/>
        <v>10205.625</v>
      </c>
      <c r="AM236" s="25">
        <f t="shared" si="224"/>
        <v>9472.5</v>
      </c>
      <c r="AN236" s="25">
        <f t="shared" si="225"/>
        <v>9571.125</v>
      </c>
      <c r="AO236" s="25">
        <f t="shared" si="226"/>
        <v>9575.25</v>
      </c>
      <c r="AP236" s="25">
        <f t="shared" si="227"/>
        <v>9592.875</v>
      </c>
      <c r="AQ236" s="25">
        <f t="shared" si="229"/>
        <v>9412.5</v>
      </c>
      <c r="AR236" s="25">
        <f t="shared" ref="AR236:AR254" si="231">VLOOKUP($C$106,$D$3:$K$63,$A$70,0)*(B196-B195)</f>
        <v>9080.625</v>
      </c>
      <c r="AS236" s="25">
        <f>VLOOKUP($C$107,$D$3:$K$63,$A$70,0)*(B195-B194)</f>
        <v>8818.875</v>
      </c>
      <c r="AT236" s="25">
        <f>VLOOKUP($C$108,$D$3:$K$63,$A$70,0)*B194</f>
        <v>0</v>
      </c>
      <c r="AU236" s="25"/>
      <c r="AV236" s="25"/>
      <c r="AW236" s="25"/>
      <c r="AX236" s="25"/>
      <c r="AY236" s="25"/>
      <c r="AZ236" s="25"/>
      <c r="BA236" s="25"/>
      <c r="BB236" s="25"/>
      <c r="BC236" s="25"/>
      <c r="BD236" s="25"/>
      <c r="BE236" s="25"/>
      <c r="BF236" s="25"/>
      <c r="BG236" s="25"/>
      <c r="BH236" s="25"/>
      <c r="BI236" s="25"/>
      <c r="BJ236" s="25"/>
      <c r="BK236" s="25"/>
      <c r="BL236" s="25"/>
      <c r="BM236" s="21">
        <f t="shared" si="178"/>
        <v>75729.375</v>
      </c>
      <c r="BP236" s="18">
        <v>2042</v>
      </c>
      <c r="BQ236" s="14">
        <f t="shared" si="216"/>
        <v>0</v>
      </c>
      <c r="BR236" s="14">
        <f t="shared" si="216"/>
        <v>0</v>
      </c>
      <c r="BS236" s="14">
        <f t="shared" si="216"/>
        <v>0</v>
      </c>
      <c r="BT236" s="14">
        <f t="shared" si="216"/>
        <v>0</v>
      </c>
      <c r="BU236" s="14">
        <f t="shared" si="216"/>
        <v>0</v>
      </c>
      <c r="BV236" s="14">
        <f t="shared" si="216"/>
        <v>0</v>
      </c>
      <c r="BW236" s="14">
        <f t="shared" si="216"/>
        <v>0</v>
      </c>
      <c r="BX236" s="14">
        <f t="shared" si="216"/>
        <v>0</v>
      </c>
      <c r="BY236" s="14">
        <f t="shared" si="216"/>
        <v>0</v>
      </c>
      <c r="BZ236" s="14">
        <f t="shared" si="216"/>
        <v>0</v>
      </c>
      <c r="CA236" s="14">
        <f t="shared" si="216"/>
        <v>0</v>
      </c>
      <c r="CB236" s="14">
        <f t="shared" si="216"/>
        <v>0</v>
      </c>
      <c r="CC236" s="14">
        <f t="shared" si="216"/>
        <v>0</v>
      </c>
      <c r="CD236" s="14">
        <f t="shared" si="216"/>
        <v>0</v>
      </c>
      <c r="CE236" s="14">
        <f t="shared" si="216"/>
        <v>0</v>
      </c>
      <c r="CF236" s="14">
        <f t="shared" si="216"/>
        <v>0</v>
      </c>
      <c r="CG236" s="14">
        <f t="shared" ref="CG236:CJ254" si="232">T236/$BM236</f>
        <v>0</v>
      </c>
      <c r="CH236" s="14">
        <f t="shared" si="232"/>
        <v>0</v>
      </c>
      <c r="CI236" s="14">
        <f t="shared" si="232"/>
        <v>0</v>
      </c>
      <c r="CJ236" s="14">
        <f t="shared" si="232"/>
        <v>0</v>
      </c>
      <c r="CK236" s="14">
        <f t="shared" si="230"/>
        <v>0</v>
      </c>
      <c r="CL236" s="14">
        <f t="shared" si="230"/>
        <v>0</v>
      </c>
      <c r="CM236" s="14">
        <f t="shared" si="230"/>
        <v>0</v>
      </c>
      <c r="CN236" s="14">
        <f t="shared" si="230"/>
        <v>0</v>
      </c>
      <c r="CO236" s="14">
        <f t="shared" si="230"/>
        <v>0</v>
      </c>
      <c r="CP236" s="14">
        <f t="shared" si="230"/>
        <v>0</v>
      </c>
      <c r="CQ236" s="14">
        <f t="shared" si="230"/>
        <v>0</v>
      </c>
      <c r="CR236" s="14">
        <f t="shared" si="230"/>
        <v>0</v>
      </c>
      <c r="CS236" s="14">
        <f t="shared" si="230"/>
        <v>0</v>
      </c>
      <c r="CT236" s="14">
        <f t="shared" si="230"/>
        <v>0</v>
      </c>
      <c r="CU236" s="14">
        <f t="shared" si="230"/>
        <v>0</v>
      </c>
      <c r="CV236" s="14">
        <f t="shared" si="230"/>
        <v>0</v>
      </c>
      <c r="CW236" s="14">
        <f t="shared" si="210"/>
        <v>0</v>
      </c>
      <c r="CX236" s="14">
        <f t="shared" si="199"/>
        <v>0</v>
      </c>
      <c r="CY236" s="14">
        <f t="shared" si="199"/>
        <v>0.13476441605387607</v>
      </c>
      <c r="CZ236" s="14">
        <f t="shared" si="199"/>
        <v>0.12508356235608706</v>
      </c>
      <c r="DA236" s="14">
        <f t="shared" si="199"/>
        <v>0.12638589715021417</v>
      </c>
      <c r="DB236" s="14">
        <f t="shared" si="199"/>
        <v>0.12644036742677461</v>
      </c>
      <c r="DC236" s="14">
        <f t="shared" si="199"/>
        <v>0.12667310406298746</v>
      </c>
      <c r="DD236" s="14">
        <f t="shared" si="199"/>
        <v>0.12429126742429869</v>
      </c>
      <c r="DE236" s="14">
        <f t="shared" si="199"/>
        <v>0.11990888608284433</v>
      </c>
      <c r="DF236" s="14">
        <f t="shared" si="199"/>
        <v>0.11645249944291762</v>
      </c>
      <c r="DG236" s="14">
        <f t="shared" si="199"/>
        <v>0</v>
      </c>
      <c r="DH236" s="14">
        <f t="shared" si="199"/>
        <v>0</v>
      </c>
      <c r="DI236" s="14">
        <f t="shared" si="199"/>
        <v>0</v>
      </c>
      <c r="DJ236" s="14">
        <f t="shared" si="199"/>
        <v>0</v>
      </c>
      <c r="DK236" s="14">
        <f t="shared" si="199"/>
        <v>0</v>
      </c>
      <c r="DL236" s="14">
        <f t="shared" si="199"/>
        <v>0</v>
      </c>
      <c r="DM236" s="14">
        <f t="shared" si="199"/>
        <v>0</v>
      </c>
      <c r="DN236" s="14">
        <f t="shared" si="219"/>
        <v>0</v>
      </c>
      <c r="DO236" s="14">
        <f t="shared" si="219"/>
        <v>0</v>
      </c>
      <c r="DP236" s="14">
        <f t="shared" si="219"/>
        <v>0</v>
      </c>
      <c r="DQ236" s="14">
        <f t="shared" si="217"/>
        <v>0</v>
      </c>
      <c r="DR236" s="14">
        <f t="shared" si="217"/>
        <v>0</v>
      </c>
      <c r="DS236" s="14">
        <f t="shared" si="197"/>
        <v>0</v>
      </c>
      <c r="DT236" s="14">
        <f t="shared" si="176"/>
        <v>0</v>
      </c>
      <c r="DU236" s="14">
        <f t="shared" si="176"/>
        <v>0</v>
      </c>
      <c r="DV236" s="14">
        <f t="shared" si="176"/>
        <v>0</v>
      </c>
      <c r="DW236" s="14">
        <f t="shared" ref="DW236:DY254" si="233">BJ236/$BM236</f>
        <v>0</v>
      </c>
      <c r="DX236" s="14">
        <f t="shared" si="233"/>
        <v>0</v>
      </c>
      <c r="DY236" s="14">
        <f t="shared" si="233"/>
        <v>0</v>
      </c>
      <c r="DZ236" s="14">
        <f t="shared" si="228"/>
        <v>1.0000000000000002</v>
      </c>
    </row>
    <row r="237" spans="3:130">
      <c r="C237" s="18">
        <v>2043</v>
      </c>
      <c r="D237" s="25"/>
      <c r="E237" s="25"/>
      <c r="F237" s="25"/>
      <c r="G237" s="25"/>
      <c r="H237" s="25"/>
      <c r="I237" s="25"/>
      <c r="J237" s="25"/>
      <c r="K237" s="25"/>
      <c r="L237" s="25"/>
      <c r="M237" s="25"/>
      <c r="N237" s="25"/>
      <c r="O237" s="25"/>
      <c r="P237" s="25"/>
      <c r="Q237" s="25"/>
      <c r="R237" s="25"/>
      <c r="S237" s="25"/>
      <c r="T237" s="25"/>
      <c r="U237" s="25"/>
      <c r="V237" s="25"/>
      <c r="W237" s="25"/>
      <c r="X237" s="25"/>
      <c r="Y237" s="25"/>
      <c r="Z237" s="25"/>
      <c r="AA237" s="25">
        <f t="shared" si="208"/>
        <v>0</v>
      </c>
      <c r="AB237" s="25">
        <f t="shared" si="209"/>
        <v>0</v>
      </c>
      <c r="AC237" s="25">
        <f t="shared" si="211"/>
        <v>0</v>
      </c>
      <c r="AD237" s="25">
        <f t="shared" si="212"/>
        <v>0</v>
      </c>
      <c r="AE237" s="25">
        <f t="shared" si="213"/>
        <v>0</v>
      </c>
      <c r="AF237" s="25">
        <f t="shared" si="214"/>
        <v>0</v>
      </c>
      <c r="AG237" s="25">
        <f t="shared" si="215"/>
        <v>0</v>
      </c>
      <c r="AH237" s="25">
        <f t="shared" si="218"/>
        <v>0</v>
      </c>
      <c r="AI237" s="25">
        <f t="shared" si="220"/>
        <v>0</v>
      </c>
      <c r="AJ237" s="25">
        <f t="shared" si="221"/>
        <v>0</v>
      </c>
      <c r="AK237" s="25">
        <f t="shared" si="222"/>
        <v>0</v>
      </c>
      <c r="AL237" s="25">
        <f t="shared" si="223"/>
        <v>0</v>
      </c>
      <c r="AM237" s="25">
        <f t="shared" si="224"/>
        <v>9472.5</v>
      </c>
      <c r="AN237" s="25">
        <f t="shared" si="225"/>
        <v>9571.125</v>
      </c>
      <c r="AO237" s="25">
        <f t="shared" si="226"/>
        <v>9575.25</v>
      </c>
      <c r="AP237" s="25">
        <f t="shared" si="227"/>
        <v>9592.875</v>
      </c>
      <c r="AQ237" s="25">
        <f t="shared" si="229"/>
        <v>9412.5</v>
      </c>
      <c r="AR237" s="25">
        <f t="shared" si="231"/>
        <v>9080.625</v>
      </c>
      <c r="AS237" s="25">
        <f t="shared" ref="AS237:AS254" si="234">VLOOKUP($C$107,$D$3:$K$63,$A$70,0)*(B196-B195)</f>
        <v>8818.875</v>
      </c>
      <c r="AT237" s="25">
        <f>VLOOKUP($C$108,$D$3:$K$63,$A$70,0)*(B195-B194)</f>
        <v>8467.125</v>
      </c>
      <c r="AU237" s="25">
        <f>VLOOKUP($C$109,$D$3:$K$63,$A$70,0)*B194</f>
        <v>0</v>
      </c>
      <c r="AV237" s="25"/>
      <c r="AW237" s="25"/>
      <c r="AX237" s="25"/>
      <c r="AY237" s="25"/>
      <c r="AZ237" s="25"/>
      <c r="BA237" s="25"/>
      <c r="BB237" s="25"/>
      <c r="BC237" s="25"/>
      <c r="BD237" s="25"/>
      <c r="BE237" s="25"/>
      <c r="BF237" s="25"/>
      <c r="BG237" s="25"/>
      <c r="BH237" s="25"/>
      <c r="BI237" s="25"/>
      <c r="BJ237" s="25"/>
      <c r="BK237" s="25"/>
      <c r="BL237" s="25"/>
      <c r="BM237" s="21">
        <f t="shared" si="178"/>
        <v>73990.875</v>
      </c>
      <c r="BP237" s="18">
        <v>2043</v>
      </c>
      <c r="BQ237" s="14">
        <f t="shared" si="216"/>
        <v>0</v>
      </c>
      <c r="BR237" s="14">
        <f t="shared" si="216"/>
        <v>0</v>
      </c>
      <c r="BS237" s="14">
        <f t="shared" si="216"/>
        <v>0</v>
      </c>
      <c r="BT237" s="14">
        <f t="shared" si="216"/>
        <v>0</v>
      </c>
      <c r="BU237" s="14">
        <f t="shared" si="216"/>
        <v>0</v>
      </c>
      <c r="BV237" s="14">
        <f t="shared" si="216"/>
        <v>0</v>
      </c>
      <c r="BW237" s="14">
        <f t="shared" si="216"/>
        <v>0</v>
      </c>
      <c r="BX237" s="14">
        <f t="shared" si="216"/>
        <v>0</v>
      </c>
      <c r="BY237" s="14">
        <f t="shared" si="216"/>
        <v>0</v>
      </c>
      <c r="BZ237" s="14">
        <f t="shared" si="216"/>
        <v>0</v>
      </c>
      <c r="CA237" s="14">
        <f t="shared" si="216"/>
        <v>0</v>
      </c>
      <c r="CB237" s="14">
        <f t="shared" si="216"/>
        <v>0</v>
      </c>
      <c r="CC237" s="14">
        <f t="shared" si="216"/>
        <v>0</v>
      </c>
      <c r="CD237" s="14">
        <f t="shared" si="216"/>
        <v>0</v>
      </c>
      <c r="CE237" s="14">
        <f t="shared" si="216"/>
        <v>0</v>
      </c>
      <c r="CF237" s="14">
        <f t="shared" si="216"/>
        <v>0</v>
      </c>
      <c r="CG237" s="14">
        <f t="shared" si="232"/>
        <v>0</v>
      </c>
      <c r="CH237" s="14">
        <f t="shared" si="232"/>
        <v>0</v>
      </c>
      <c r="CI237" s="14">
        <f t="shared" si="232"/>
        <v>0</v>
      </c>
      <c r="CJ237" s="14">
        <f t="shared" si="232"/>
        <v>0</v>
      </c>
      <c r="CK237" s="14">
        <f t="shared" si="230"/>
        <v>0</v>
      </c>
      <c r="CL237" s="14">
        <f t="shared" si="230"/>
        <v>0</v>
      </c>
      <c r="CM237" s="14">
        <f t="shared" si="230"/>
        <v>0</v>
      </c>
      <c r="CN237" s="14">
        <f t="shared" si="230"/>
        <v>0</v>
      </c>
      <c r="CO237" s="14">
        <f t="shared" si="230"/>
        <v>0</v>
      </c>
      <c r="CP237" s="14">
        <f t="shared" si="230"/>
        <v>0</v>
      </c>
      <c r="CQ237" s="14">
        <f t="shared" si="230"/>
        <v>0</v>
      </c>
      <c r="CR237" s="14">
        <f t="shared" si="230"/>
        <v>0</v>
      </c>
      <c r="CS237" s="14">
        <f t="shared" si="230"/>
        <v>0</v>
      </c>
      <c r="CT237" s="14">
        <f t="shared" si="230"/>
        <v>0</v>
      </c>
      <c r="CU237" s="14">
        <f t="shared" si="230"/>
        <v>0</v>
      </c>
      <c r="CV237" s="14">
        <f t="shared" si="230"/>
        <v>0</v>
      </c>
      <c r="CW237" s="14">
        <f t="shared" si="210"/>
        <v>0</v>
      </c>
      <c r="CX237" s="14">
        <f t="shared" si="199"/>
        <v>0</v>
      </c>
      <c r="CY237" s="14">
        <f t="shared" ref="CY237:DM253" si="235">AL237/$BM237</f>
        <v>0</v>
      </c>
      <c r="CZ237" s="14">
        <f t="shared" si="235"/>
        <v>0.12802254332037566</v>
      </c>
      <c r="DA237" s="14">
        <f t="shared" si="235"/>
        <v>0.12935547795589658</v>
      </c>
      <c r="DB237" s="14">
        <f t="shared" si="235"/>
        <v>0.12941122807373207</v>
      </c>
      <c r="DC237" s="14">
        <f t="shared" si="235"/>
        <v>0.12964943312266547</v>
      </c>
      <c r="DD237" s="14">
        <f t="shared" si="235"/>
        <v>0.127211632515496</v>
      </c>
      <c r="DE237" s="14">
        <f t="shared" si="235"/>
        <v>0.12272628212600541</v>
      </c>
      <c r="DF237" s="14">
        <f t="shared" si="235"/>
        <v>0.1191886837397179</v>
      </c>
      <c r="DG237" s="14">
        <f t="shared" si="235"/>
        <v>0.11443471914611092</v>
      </c>
      <c r="DH237" s="14">
        <f t="shared" si="235"/>
        <v>0</v>
      </c>
      <c r="DI237" s="14">
        <f t="shared" si="235"/>
        <v>0</v>
      </c>
      <c r="DJ237" s="14">
        <f t="shared" si="235"/>
        <v>0</v>
      </c>
      <c r="DK237" s="14">
        <f t="shared" si="235"/>
        <v>0</v>
      </c>
      <c r="DL237" s="14">
        <f t="shared" si="235"/>
        <v>0</v>
      </c>
      <c r="DM237" s="14">
        <f t="shared" si="235"/>
        <v>0</v>
      </c>
      <c r="DN237" s="14">
        <f t="shared" si="219"/>
        <v>0</v>
      </c>
      <c r="DO237" s="14">
        <f t="shared" si="219"/>
        <v>0</v>
      </c>
      <c r="DP237" s="14">
        <f t="shared" si="219"/>
        <v>0</v>
      </c>
      <c r="DQ237" s="14">
        <f t="shared" si="217"/>
        <v>0</v>
      </c>
      <c r="DR237" s="14">
        <f t="shared" si="217"/>
        <v>0</v>
      </c>
      <c r="DS237" s="14">
        <f t="shared" si="197"/>
        <v>0</v>
      </c>
      <c r="DT237" s="14">
        <f t="shared" si="197"/>
        <v>0</v>
      </c>
      <c r="DU237" s="14">
        <f t="shared" si="197"/>
        <v>0</v>
      </c>
      <c r="DV237" s="14">
        <f t="shared" si="197"/>
        <v>0</v>
      </c>
      <c r="DW237" s="14">
        <f t="shared" si="233"/>
        <v>0</v>
      </c>
      <c r="DX237" s="14">
        <f t="shared" si="233"/>
        <v>0</v>
      </c>
      <c r="DY237" s="14">
        <f t="shared" si="233"/>
        <v>0</v>
      </c>
      <c r="DZ237" s="14">
        <f t="shared" si="228"/>
        <v>1</v>
      </c>
    </row>
    <row r="238" spans="3:130">
      <c r="C238" s="18">
        <v>2044</v>
      </c>
      <c r="D238" s="25"/>
      <c r="E238" s="25"/>
      <c r="F238" s="25"/>
      <c r="G238" s="25"/>
      <c r="H238" s="25"/>
      <c r="I238" s="25"/>
      <c r="J238" s="25"/>
      <c r="K238" s="25"/>
      <c r="L238" s="25"/>
      <c r="M238" s="25"/>
      <c r="N238" s="25"/>
      <c r="O238" s="25"/>
      <c r="P238" s="25"/>
      <c r="Q238" s="25"/>
      <c r="R238" s="25"/>
      <c r="S238" s="25"/>
      <c r="T238" s="25"/>
      <c r="U238" s="25"/>
      <c r="V238" s="25"/>
      <c r="W238" s="25"/>
      <c r="X238" s="25"/>
      <c r="Y238" s="25"/>
      <c r="Z238" s="25"/>
      <c r="AA238" s="25"/>
      <c r="AB238" s="25">
        <f t="shared" si="209"/>
        <v>0</v>
      </c>
      <c r="AC238" s="25">
        <f t="shared" si="211"/>
        <v>0</v>
      </c>
      <c r="AD238" s="25">
        <f t="shared" si="212"/>
        <v>0</v>
      </c>
      <c r="AE238" s="25">
        <f t="shared" si="213"/>
        <v>0</v>
      </c>
      <c r="AF238" s="25">
        <f t="shared" si="214"/>
        <v>0</v>
      </c>
      <c r="AG238" s="25">
        <f t="shared" si="215"/>
        <v>0</v>
      </c>
      <c r="AH238" s="25">
        <f t="shared" si="218"/>
        <v>0</v>
      </c>
      <c r="AI238" s="25">
        <f t="shared" si="220"/>
        <v>0</v>
      </c>
      <c r="AJ238" s="25">
        <f t="shared" si="221"/>
        <v>0</v>
      </c>
      <c r="AK238" s="25">
        <f t="shared" si="222"/>
        <v>0</v>
      </c>
      <c r="AL238" s="25">
        <f t="shared" si="223"/>
        <v>0</v>
      </c>
      <c r="AM238" s="25">
        <f t="shared" si="224"/>
        <v>0</v>
      </c>
      <c r="AN238" s="25">
        <f t="shared" si="225"/>
        <v>9571.125</v>
      </c>
      <c r="AO238" s="25">
        <f t="shared" si="226"/>
        <v>9575.25</v>
      </c>
      <c r="AP238" s="25">
        <f t="shared" si="227"/>
        <v>9592.875</v>
      </c>
      <c r="AQ238" s="25">
        <f t="shared" si="229"/>
        <v>9412.5</v>
      </c>
      <c r="AR238" s="25">
        <f t="shared" si="231"/>
        <v>9080.625</v>
      </c>
      <c r="AS238" s="25">
        <f t="shared" si="234"/>
        <v>8818.875</v>
      </c>
      <c r="AT238" s="25">
        <f t="shared" ref="AT238:AT254" si="236">VLOOKUP($C$108,$D$3:$K$63,$A$70,0)*(B196-B195)</f>
        <v>8467.125</v>
      </c>
      <c r="AU238" s="25">
        <f>VLOOKUP($C$109,$D$3:$K$63,$A$70,0)*(B195-B194)</f>
        <v>8332.875</v>
      </c>
      <c r="AV238" s="25">
        <f>VLOOKUP($C$110,$D$3:$K$63,$A$70,0)*B194</f>
        <v>0</v>
      </c>
      <c r="AW238" s="25"/>
      <c r="AX238" s="25"/>
      <c r="AY238" s="25"/>
      <c r="AZ238" s="25"/>
      <c r="BA238" s="25"/>
      <c r="BB238" s="25"/>
      <c r="BC238" s="25"/>
      <c r="BD238" s="25"/>
      <c r="BE238" s="25"/>
      <c r="BF238" s="25"/>
      <c r="BG238" s="25"/>
      <c r="BH238" s="25"/>
      <c r="BI238" s="25"/>
      <c r="BJ238" s="25"/>
      <c r="BK238" s="25"/>
      <c r="BL238" s="25"/>
      <c r="BM238" s="21">
        <f t="shared" si="178"/>
        <v>72851.25</v>
      </c>
      <c r="BP238" s="18">
        <v>2044</v>
      </c>
      <c r="BQ238" s="14">
        <f t="shared" si="216"/>
        <v>0</v>
      </c>
      <c r="BR238" s="14">
        <f t="shared" si="216"/>
        <v>0</v>
      </c>
      <c r="BS238" s="14">
        <f t="shared" si="216"/>
        <v>0</v>
      </c>
      <c r="BT238" s="14">
        <f t="shared" si="216"/>
        <v>0</v>
      </c>
      <c r="BU238" s="14">
        <f t="shared" si="216"/>
        <v>0</v>
      </c>
      <c r="BV238" s="14">
        <f t="shared" si="216"/>
        <v>0</v>
      </c>
      <c r="BW238" s="14">
        <f t="shared" si="216"/>
        <v>0</v>
      </c>
      <c r="BX238" s="14">
        <f t="shared" si="216"/>
        <v>0</v>
      </c>
      <c r="BY238" s="14">
        <f t="shared" si="216"/>
        <v>0</v>
      </c>
      <c r="BZ238" s="14">
        <f t="shared" si="216"/>
        <v>0</v>
      </c>
      <c r="CA238" s="14">
        <f t="shared" si="216"/>
        <v>0</v>
      </c>
      <c r="CB238" s="14">
        <f t="shared" si="216"/>
        <v>0</v>
      </c>
      <c r="CC238" s="14">
        <f t="shared" si="216"/>
        <v>0</v>
      </c>
      <c r="CD238" s="14">
        <f t="shared" si="216"/>
        <v>0</v>
      </c>
      <c r="CE238" s="14">
        <f t="shared" si="216"/>
        <v>0</v>
      </c>
      <c r="CF238" s="14">
        <f t="shared" si="216"/>
        <v>0</v>
      </c>
      <c r="CG238" s="14">
        <f t="shared" si="232"/>
        <v>0</v>
      </c>
      <c r="CH238" s="14">
        <f t="shared" si="232"/>
        <v>0</v>
      </c>
      <c r="CI238" s="14">
        <f t="shared" si="232"/>
        <v>0</v>
      </c>
      <c r="CJ238" s="14">
        <f t="shared" si="232"/>
        <v>0</v>
      </c>
      <c r="CK238" s="14">
        <f t="shared" si="230"/>
        <v>0</v>
      </c>
      <c r="CL238" s="14">
        <f t="shared" si="230"/>
        <v>0</v>
      </c>
      <c r="CM238" s="14">
        <f t="shared" si="230"/>
        <v>0</v>
      </c>
      <c r="CN238" s="14">
        <f t="shared" si="230"/>
        <v>0</v>
      </c>
      <c r="CO238" s="14">
        <f t="shared" si="230"/>
        <v>0</v>
      </c>
      <c r="CP238" s="14">
        <f t="shared" si="230"/>
        <v>0</v>
      </c>
      <c r="CQ238" s="14">
        <f t="shared" si="230"/>
        <v>0</v>
      </c>
      <c r="CR238" s="14">
        <f t="shared" si="230"/>
        <v>0</v>
      </c>
      <c r="CS238" s="14">
        <f t="shared" si="230"/>
        <v>0</v>
      </c>
      <c r="CT238" s="14">
        <f t="shared" si="230"/>
        <v>0</v>
      </c>
      <c r="CU238" s="14">
        <f t="shared" si="230"/>
        <v>0</v>
      </c>
      <c r="CV238" s="14">
        <f t="shared" si="230"/>
        <v>0</v>
      </c>
      <c r="CW238" s="14">
        <f t="shared" si="210"/>
        <v>0</v>
      </c>
      <c r="CX238" s="14">
        <f t="shared" si="210"/>
        <v>0</v>
      </c>
      <c r="CY238" s="14">
        <f t="shared" si="235"/>
        <v>0</v>
      </c>
      <c r="CZ238" s="14">
        <f t="shared" si="235"/>
        <v>0</v>
      </c>
      <c r="DA238" s="14">
        <f t="shared" si="235"/>
        <v>0.13137900859628351</v>
      </c>
      <c r="DB238" s="14">
        <f t="shared" si="235"/>
        <v>0.13143563082308127</v>
      </c>
      <c r="DC238" s="14">
        <f t="shared" si="235"/>
        <v>0.1316775621557626</v>
      </c>
      <c r="DD238" s="14">
        <f t="shared" si="235"/>
        <v>0.12920162660215165</v>
      </c>
      <c r="DE238" s="14">
        <f t="shared" si="235"/>
        <v>0.12464611108251403</v>
      </c>
      <c r="DF238" s="14">
        <f t="shared" si="235"/>
        <v>0.12105317341843826</v>
      </c>
      <c r="DG238" s="14">
        <f t="shared" si="235"/>
        <v>0.11622484171513872</v>
      </c>
      <c r="DH238" s="14">
        <f t="shared" si="235"/>
        <v>0.11438204560662994</v>
      </c>
      <c r="DI238" s="14">
        <f t="shared" si="235"/>
        <v>0</v>
      </c>
      <c r="DJ238" s="14">
        <f t="shared" si="235"/>
        <v>0</v>
      </c>
      <c r="DK238" s="14">
        <f t="shared" si="235"/>
        <v>0</v>
      </c>
      <c r="DL238" s="14">
        <f t="shared" si="235"/>
        <v>0</v>
      </c>
      <c r="DM238" s="14">
        <f t="shared" si="235"/>
        <v>0</v>
      </c>
      <c r="DN238" s="14">
        <f t="shared" si="219"/>
        <v>0</v>
      </c>
      <c r="DO238" s="14">
        <f t="shared" si="219"/>
        <v>0</v>
      </c>
      <c r="DP238" s="14">
        <f t="shared" si="219"/>
        <v>0</v>
      </c>
      <c r="DQ238" s="14">
        <f t="shared" si="217"/>
        <v>0</v>
      </c>
      <c r="DR238" s="14">
        <f t="shared" si="217"/>
        <v>0</v>
      </c>
      <c r="DS238" s="14">
        <f t="shared" si="197"/>
        <v>0</v>
      </c>
      <c r="DT238" s="14">
        <f t="shared" si="197"/>
        <v>0</v>
      </c>
      <c r="DU238" s="14">
        <f t="shared" si="197"/>
        <v>0</v>
      </c>
      <c r="DV238" s="14">
        <f t="shared" si="197"/>
        <v>0</v>
      </c>
      <c r="DW238" s="14">
        <f t="shared" si="233"/>
        <v>0</v>
      </c>
      <c r="DX238" s="14">
        <f t="shared" si="233"/>
        <v>0</v>
      </c>
      <c r="DY238" s="14">
        <f t="shared" si="233"/>
        <v>0</v>
      </c>
      <c r="DZ238" s="14">
        <f t="shared" si="228"/>
        <v>0.99999999999999989</v>
      </c>
    </row>
    <row r="239" spans="3:130">
      <c r="C239" s="18">
        <v>2045</v>
      </c>
      <c r="D239" s="25"/>
      <c r="E239" s="25"/>
      <c r="F239" s="25"/>
      <c r="G239" s="25"/>
      <c r="H239" s="25"/>
      <c r="I239" s="25"/>
      <c r="J239" s="25"/>
      <c r="K239" s="25"/>
      <c r="L239" s="25"/>
      <c r="M239" s="25"/>
      <c r="N239" s="25"/>
      <c r="O239" s="25"/>
      <c r="P239" s="25"/>
      <c r="Q239" s="25"/>
      <c r="R239" s="25"/>
      <c r="S239" s="25"/>
      <c r="T239" s="25"/>
      <c r="U239" s="25"/>
      <c r="V239" s="25"/>
      <c r="W239" s="25"/>
      <c r="X239" s="25"/>
      <c r="Y239" s="25"/>
      <c r="Z239" s="25"/>
      <c r="AA239" s="25"/>
      <c r="AB239" s="25"/>
      <c r="AC239" s="25">
        <f t="shared" si="211"/>
        <v>0</v>
      </c>
      <c r="AD239" s="25">
        <f t="shared" si="212"/>
        <v>0</v>
      </c>
      <c r="AE239" s="25">
        <f t="shared" si="213"/>
        <v>0</v>
      </c>
      <c r="AF239" s="25">
        <f t="shared" si="214"/>
        <v>0</v>
      </c>
      <c r="AG239" s="25">
        <f t="shared" si="215"/>
        <v>0</v>
      </c>
      <c r="AH239" s="25">
        <f t="shared" si="218"/>
        <v>0</v>
      </c>
      <c r="AI239" s="25">
        <f t="shared" si="220"/>
        <v>0</v>
      </c>
      <c r="AJ239" s="25">
        <f t="shared" si="221"/>
        <v>0</v>
      </c>
      <c r="AK239" s="25">
        <f t="shared" si="222"/>
        <v>0</v>
      </c>
      <c r="AL239" s="25">
        <f t="shared" si="223"/>
        <v>0</v>
      </c>
      <c r="AM239" s="25">
        <f t="shared" si="224"/>
        <v>0</v>
      </c>
      <c r="AN239" s="25">
        <f t="shared" si="225"/>
        <v>0</v>
      </c>
      <c r="AO239" s="25">
        <f t="shared" si="226"/>
        <v>9575.25</v>
      </c>
      <c r="AP239" s="25">
        <f t="shared" si="227"/>
        <v>9592.875</v>
      </c>
      <c r="AQ239" s="25">
        <f t="shared" si="229"/>
        <v>9412.5</v>
      </c>
      <c r="AR239" s="25">
        <f t="shared" si="231"/>
        <v>9080.625</v>
      </c>
      <c r="AS239" s="25">
        <f t="shared" si="234"/>
        <v>8818.875</v>
      </c>
      <c r="AT239" s="25">
        <f t="shared" si="236"/>
        <v>8467.125</v>
      </c>
      <c r="AU239" s="25">
        <f t="shared" ref="AU239:AU254" si="237">VLOOKUP($C$109,$D$3:$K$63,$A$70,0)*(B196-B195)</f>
        <v>8332.875</v>
      </c>
      <c r="AV239" s="25">
        <f>VLOOKUP($C$110,$D$3:$K$63,$A$70,0)*(B195-B194)</f>
        <v>8164.125</v>
      </c>
      <c r="AW239" s="25">
        <f>VLOOKUP($C$111,$D$3:$K$63,$A$70,0)*B194</f>
        <v>0</v>
      </c>
      <c r="AX239" s="25"/>
      <c r="AY239" s="25"/>
      <c r="AZ239" s="25"/>
      <c r="BA239" s="25"/>
      <c r="BB239" s="25"/>
      <c r="BC239" s="25"/>
      <c r="BD239" s="25"/>
      <c r="BE239" s="25"/>
      <c r="BF239" s="25"/>
      <c r="BG239" s="25"/>
      <c r="BH239" s="25"/>
      <c r="BI239" s="25"/>
      <c r="BJ239" s="25"/>
      <c r="BK239" s="25"/>
      <c r="BL239" s="25"/>
      <c r="BM239" s="21">
        <f t="shared" si="178"/>
        <v>71444.25</v>
      </c>
      <c r="BP239" s="18">
        <v>2045</v>
      </c>
      <c r="BQ239" s="14">
        <f t="shared" si="216"/>
        <v>0</v>
      </c>
      <c r="BR239" s="14">
        <f t="shared" si="216"/>
        <v>0</v>
      </c>
      <c r="BS239" s="14">
        <f t="shared" si="216"/>
        <v>0</v>
      </c>
      <c r="BT239" s="14">
        <f t="shared" si="216"/>
        <v>0</v>
      </c>
      <c r="BU239" s="14">
        <f t="shared" si="216"/>
        <v>0</v>
      </c>
      <c r="BV239" s="14">
        <f t="shared" si="216"/>
        <v>0</v>
      </c>
      <c r="BW239" s="14">
        <f t="shared" si="216"/>
        <v>0</v>
      </c>
      <c r="BX239" s="14">
        <f t="shared" si="216"/>
        <v>0</v>
      </c>
      <c r="BY239" s="14">
        <f t="shared" si="216"/>
        <v>0</v>
      </c>
      <c r="BZ239" s="14">
        <f t="shared" si="216"/>
        <v>0</v>
      </c>
      <c r="CA239" s="14">
        <f t="shared" si="216"/>
        <v>0</v>
      </c>
      <c r="CB239" s="14">
        <f t="shared" si="216"/>
        <v>0</v>
      </c>
      <c r="CC239" s="14">
        <f t="shared" si="216"/>
        <v>0</v>
      </c>
      <c r="CD239" s="14">
        <f t="shared" si="216"/>
        <v>0</v>
      </c>
      <c r="CE239" s="14">
        <f t="shared" si="216"/>
        <v>0</v>
      </c>
      <c r="CF239" s="14">
        <f t="shared" si="216"/>
        <v>0</v>
      </c>
      <c r="CG239" s="14">
        <f t="shared" si="232"/>
        <v>0</v>
      </c>
      <c r="CH239" s="14">
        <f t="shared" si="232"/>
        <v>0</v>
      </c>
      <c r="CI239" s="14">
        <f t="shared" si="232"/>
        <v>0</v>
      </c>
      <c r="CJ239" s="14">
        <f t="shared" si="232"/>
        <v>0</v>
      </c>
      <c r="CK239" s="14">
        <f t="shared" si="230"/>
        <v>0</v>
      </c>
      <c r="CL239" s="14">
        <f t="shared" si="230"/>
        <v>0</v>
      </c>
      <c r="CM239" s="14">
        <f t="shared" si="230"/>
        <v>0</v>
      </c>
      <c r="CN239" s="14">
        <f t="shared" si="230"/>
        <v>0</v>
      </c>
      <c r="CO239" s="14">
        <f t="shared" si="230"/>
        <v>0</v>
      </c>
      <c r="CP239" s="14">
        <f t="shared" si="230"/>
        <v>0</v>
      </c>
      <c r="CQ239" s="14">
        <f t="shared" si="230"/>
        <v>0</v>
      </c>
      <c r="CR239" s="14">
        <f t="shared" si="230"/>
        <v>0</v>
      </c>
      <c r="CS239" s="14">
        <f t="shared" si="230"/>
        <v>0</v>
      </c>
      <c r="CT239" s="14">
        <f t="shared" si="230"/>
        <v>0</v>
      </c>
      <c r="CU239" s="14">
        <f t="shared" si="230"/>
        <v>0</v>
      </c>
      <c r="CV239" s="14">
        <f t="shared" si="230"/>
        <v>0</v>
      </c>
      <c r="CW239" s="14">
        <f t="shared" si="210"/>
        <v>0</v>
      </c>
      <c r="CX239" s="14">
        <f t="shared" si="210"/>
        <v>0</v>
      </c>
      <c r="CY239" s="14">
        <f t="shared" si="235"/>
        <v>0</v>
      </c>
      <c r="CZ239" s="14">
        <f t="shared" si="235"/>
        <v>0</v>
      </c>
      <c r="DA239" s="14">
        <f t="shared" si="235"/>
        <v>0</v>
      </c>
      <c r="DB239" s="14">
        <f t="shared" si="235"/>
        <v>0.13402408171406377</v>
      </c>
      <c r="DC239" s="14">
        <f t="shared" si="235"/>
        <v>0.13427077756432462</v>
      </c>
      <c r="DD239" s="14">
        <f t="shared" si="235"/>
        <v>0.13174608173505917</v>
      </c>
      <c r="DE239" s="14">
        <f t="shared" si="235"/>
        <v>0.12710085136312579</v>
      </c>
      <c r="DF239" s="14">
        <f t="shared" si="235"/>
        <v>0.12343715554435801</v>
      </c>
      <c r="DG239" s="14">
        <f t="shared" si="235"/>
        <v>0.11851373623489644</v>
      </c>
      <c r="DH239" s="14">
        <f t="shared" si="235"/>
        <v>0.11663464869461153</v>
      </c>
      <c r="DI239" s="14">
        <f t="shared" si="235"/>
        <v>0.11427266714956068</v>
      </c>
      <c r="DJ239" s="14">
        <f t="shared" si="235"/>
        <v>0</v>
      </c>
      <c r="DK239" s="14">
        <f t="shared" si="235"/>
        <v>0</v>
      </c>
      <c r="DL239" s="14">
        <f t="shared" si="235"/>
        <v>0</v>
      </c>
      <c r="DM239" s="14">
        <f t="shared" si="235"/>
        <v>0</v>
      </c>
      <c r="DN239" s="14">
        <f t="shared" si="219"/>
        <v>0</v>
      </c>
      <c r="DO239" s="14">
        <f t="shared" si="219"/>
        <v>0</v>
      </c>
      <c r="DP239" s="14">
        <f t="shared" si="219"/>
        <v>0</v>
      </c>
      <c r="DQ239" s="14">
        <f t="shared" si="217"/>
        <v>0</v>
      </c>
      <c r="DR239" s="14">
        <f t="shared" si="217"/>
        <v>0</v>
      </c>
      <c r="DS239" s="14">
        <f t="shared" si="197"/>
        <v>0</v>
      </c>
      <c r="DT239" s="14">
        <f t="shared" si="197"/>
        <v>0</v>
      </c>
      <c r="DU239" s="14">
        <f t="shared" si="197"/>
        <v>0</v>
      </c>
      <c r="DV239" s="14">
        <f t="shared" si="197"/>
        <v>0</v>
      </c>
      <c r="DW239" s="14">
        <f t="shared" si="233"/>
        <v>0</v>
      </c>
      <c r="DX239" s="14">
        <f t="shared" si="233"/>
        <v>0</v>
      </c>
      <c r="DY239" s="14">
        <f t="shared" si="233"/>
        <v>0</v>
      </c>
      <c r="DZ239" s="14">
        <f t="shared" si="228"/>
        <v>0.99999999999999989</v>
      </c>
    </row>
    <row r="240" spans="3:130">
      <c r="C240" s="18">
        <v>2046</v>
      </c>
      <c r="D240" s="25"/>
      <c r="E240" s="25"/>
      <c r="F240" s="25"/>
      <c r="G240" s="25"/>
      <c r="H240" s="25"/>
      <c r="I240" s="25"/>
      <c r="J240" s="25"/>
      <c r="K240" s="25"/>
      <c r="L240" s="25"/>
      <c r="M240" s="25"/>
      <c r="N240" s="25"/>
      <c r="O240" s="25"/>
      <c r="P240" s="25"/>
      <c r="Q240" s="25"/>
      <c r="R240" s="25"/>
      <c r="S240" s="25"/>
      <c r="T240" s="25"/>
      <c r="U240" s="25"/>
      <c r="V240" s="25"/>
      <c r="W240" s="25"/>
      <c r="X240" s="25"/>
      <c r="Y240" s="25"/>
      <c r="Z240" s="25"/>
      <c r="AA240" s="25"/>
      <c r="AB240" s="25"/>
      <c r="AC240" s="25"/>
      <c r="AD240" s="25">
        <f t="shared" si="212"/>
        <v>0</v>
      </c>
      <c r="AE240" s="25">
        <f t="shared" si="213"/>
        <v>0</v>
      </c>
      <c r="AF240" s="25">
        <f t="shared" si="214"/>
        <v>0</v>
      </c>
      <c r="AG240" s="25">
        <f t="shared" si="215"/>
        <v>0</v>
      </c>
      <c r="AH240" s="25">
        <f t="shared" si="218"/>
        <v>0</v>
      </c>
      <c r="AI240" s="25">
        <f t="shared" si="220"/>
        <v>0</v>
      </c>
      <c r="AJ240" s="25">
        <f t="shared" si="221"/>
        <v>0</v>
      </c>
      <c r="AK240" s="25">
        <f t="shared" si="222"/>
        <v>0</v>
      </c>
      <c r="AL240" s="25">
        <f t="shared" si="223"/>
        <v>0</v>
      </c>
      <c r="AM240" s="25">
        <f t="shared" si="224"/>
        <v>0</v>
      </c>
      <c r="AN240" s="25">
        <f t="shared" si="225"/>
        <v>0</v>
      </c>
      <c r="AO240" s="25">
        <f t="shared" si="226"/>
        <v>0</v>
      </c>
      <c r="AP240" s="25">
        <f t="shared" si="227"/>
        <v>9592.875</v>
      </c>
      <c r="AQ240" s="25">
        <f t="shared" si="229"/>
        <v>9412.5</v>
      </c>
      <c r="AR240" s="25">
        <f t="shared" si="231"/>
        <v>9080.625</v>
      </c>
      <c r="AS240" s="25">
        <f t="shared" si="234"/>
        <v>8818.875</v>
      </c>
      <c r="AT240" s="25">
        <f t="shared" si="236"/>
        <v>8467.125</v>
      </c>
      <c r="AU240" s="25">
        <f t="shared" si="237"/>
        <v>8332.875</v>
      </c>
      <c r="AV240" s="25">
        <f t="shared" ref="AV240:AV254" si="238">VLOOKUP($C$110,$D$3:$K$63,$A$70,0)*(B196-B195)</f>
        <v>8164.125</v>
      </c>
      <c r="AW240" s="25">
        <f>VLOOKUP($C$111,$D$3:$K$63,$A$70,0)*(B195-B194)</f>
        <v>8005.5</v>
      </c>
      <c r="AX240" s="25">
        <f>VLOOKUP($C$112,$D$3:$K$63,$A$70,0)*B194</f>
        <v>0</v>
      </c>
      <c r="AY240" s="25"/>
      <c r="AZ240" s="25"/>
      <c r="BA240" s="25"/>
      <c r="BB240" s="25"/>
      <c r="BC240" s="25"/>
      <c r="BD240" s="25"/>
      <c r="BE240" s="25"/>
      <c r="BF240" s="25"/>
      <c r="BG240" s="25"/>
      <c r="BH240" s="25"/>
      <c r="BI240" s="25"/>
      <c r="BJ240" s="25"/>
      <c r="BK240" s="25"/>
      <c r="BL240" s="25"/>
      <c r="BM240" s="21">
        <f t="shared" si="178"/>
        <v>69874.5</v>
      </c>
      <c r="BP240" s="18">
        <v>2046</v>
      </c>
      <c r="BQ240" s="14">
        <f t="shared" si="216"/>
        <v>0</v>
      </c>
      <c r="BR240" s="14">
        <f t="shared" si="216"/>
        <v>0</v>
      </c>
      <c r="BS240" s="14">
        <f t="shared" si="216"/>
        <v>0</v>
      </c>
      <c r="BT240" s="14">
        <f t="shared" si="216"/>
        <v>0</v>
      </c>
      <c r="BU240" s="14">
        <f t="shared" si="216"/>
        <v>0</v>
      </c>
      <c r="BV240" s="14">
        <f t="shared" si="216"/>
        <v>0</v>
      </c>
      <c r="BW240" s="14">
        <f t="shared" si="216"/>
        <v>0</v>
      </c>
      <c r="BX240" s="14">
        <f t="shared" si="216"/>
        <v>0</v>
      </c>
      <c r="BY240" s="14">
        <f t="shared" si="216"/>
        <v>0</v>
      </c>
      <c r="BZ240" s="14">
        <f t="shared" si="216"/>
        <v>0</v>
      </c>
      <c r="CA240" s="14">
        <f t="shared" si="216"/>
        <v>0</v>
      </c>
      <c r="CB240" s="14">
        <f t="shared" si="216"/>
        <v>0</v>
      </c>
      <c r="CC240" s="14">
        <f t="shared" si="216"/>
        <v>0</v>
      </c>
      <c r="CD240" s="14">
        <f t="shared" si="216"/>
        <v>0</v>
      </c>
      <c r="CE240" s="14">
        <f t="shared" si="216"/>
        <v>0</v>
      </c>
      <c r="CF240" s="14">
        <f t="shared" ref="CF240:CF254" si="239">S240/$BM240</f>
        <v>0</v>
      </c>
      <c r="CG240" s="14">
        <f t="shared" si="232"/>
        <v>0</v>
      </c>
      <c r="CH240" s="14">
        <f t="shared" si="232"/>
        <v>0</v>
      </c>
      <c r="CI240" s="14">
        <f t="shared" si="232"/>
        <v>0</v>
      </c>
      <c r="CJ240" s="14">
        <f t="shared" si="232"/>
        <v>0</v>
      </c>
      <c r="CK240" s="14">
        <f t="shared" si="230"/>
        <v>0</v>
      </c>
      <c r="CL240" s="14">
        <f t="shared" si="230"/>
        <v>0</v>
      </c>
      <c r="CM240" s="14">
        <f t="shared" si="230"/>
        <v>0</v>
      </c>
      <c r="CN240" s="14">
        <f t="shared" si="230"/>
        <v>0</v>
      </c>
      <c r="CO240" s="14">
        <f t="shared" si="230"/>
        <v>0</v>
      </c>
      <c r="CP240" s="14">
        <f t="shared" si="230"/>
        <v>0</v>
      </c>
      <c r="CQ240" s="14">
        <f t="shared" si="230"/>
        <v>0</v>
      </c>
      <c r="CR240" s="14">
        <f t="shared" si="230"/>
        <v>0</v>
      </c>
      <c r="CS240" s="14">
        <f t="shared" si="230"/>
        <v>0</v>
      </c>
      <c r="CT240" s="14">
        <f t="shared" si="230"/>
        <v>0</v>
      </c>
      <c r="CU240" s="14">
        <f t="shared" si="230"/>
        <v>0</v>
      </c>
      <c r="CV240" s="14">
        <f t="shared" si="230"/>
        <v>0</v>
      </c>
      <c r="CW240" s="14">
        <f t="shared" si="210"/>
        <v>0</v>
      </c>
      <c r="CX240" s="14">
        <f t="shared" si="210"/>
        <v>0</v>
      </c>
      <c r="CY240" s="14">
        <f t="shared" si="235"/>
        <v>0</v>
      </c>
      <c r="CZ240" s="14">
        <f t="shared" si="235"/>
        <v>0</v>
      </c>
      <c r="DA240" s="14">
        <f t="shared" si="235"/>
        <v>0</v>
      </c>
      <c r="DB240" s="14">
        <f t="shared" si="235"/>
        <v>0</v>
      </c>
      <c r="DC240" s="14">
        <f t="shared" si="235"/>
        <v>0.13728720777966211</v>
      </c>
      <c r="DD240" s="14">
        <f t="shared" si="235"/>
        <v>0.13470579395916965</v>
      </c>
      <c r="DE240" s="14">
        <f t="shared" si="235"/>
        <v>0.12995620720005152</v>
      </c>
      <c r="DF240" s="14">
        <f t="shared" si="235"/>
        <v>0.1262102054397527</v>
      </c>
      <c r="DG240" s="14">
        <f t="shared" si="235"/>
        <v>0.12117618015155744</v>
      </c>
      <c r="DH240" s="14">
        <f t="shared" si="235"/>
        <v>0.1192548783891119</v>
      </c>
      <c r="DI240" s="14">
        <f t="shared" si="235"/>
        <v>0.11683983427430608</v>
      </c>
      <c r="DJ240" s="14">
        <f t="shared" si="235"/>
        <v>0.1145696928063886</v>
      </c>
      <c r="DK240" s="14">
        <f t="shared" si="235"/>
        <v>0</v>
      </c>
      <c r="DL240" s="14">
        <f t="shared" si="235"/>
        <v>0</v>
      </c>
      <c r="DM240" s="14">
        <f t="shared" si="235"/>
        <v>0</v>
      </c>
      <c r="DN240" s="14">
        <f t="shared" si="219"/>
        <v>0</v>
      </c>
      <c r="DO240" s="14">
        <f t="shared" si="219"/>
        <v>0</v>
      </c>
      <c r="DP240" s="14">
        <f t="shared" si="219"/>
        <v>0</v>
      </c>
      <c r="DQ240" s="14">
        <f t="shared" si="217"/>
        <v>0</v>
      </c>
      <c r="DR240" s="14">
        <f t="shared" si="217"/>
        <v>0</v>
      </c>
      <c r="DS240" s="14">
        <f t="shared" si="197"/>
        <v>0</v>
      </c>
      <c r="DT240" s="14">
        <f t="shared" si="197"/>
        <v>0</v>
      </c>
      <c r="DU240" s="14">
        <f t="shared" si="197"/>
        <v>0</v>
      </c>
      <c r="DV240" s="14">
        <f t="shared" si="197"/>
        <v>0</v>
      </c>
      <c r="DW240" s="14">
        <f t="shared" si="233"/>
        <v>0</v>
      </c>
      <c r="DX240" s="14">
        <f t="shared" si="233"/>
        <v>0</v>
      </c>
      <c r="DY240" s="14">
        <f t="shared" si="233"/>
        <v>0</v>
      </c>
      <c r="DZ240" s="14">
        <f t="shared" si="228"/>
        <v>1</v>
      </c>
    </row>
    <row r="241" spans="2:130">
      <c r="C241" s="18">
        <v>2047</v>
      </c>
      <c r="D241" s="25"/>
      <c r="E241" s="25"/>
      <c r="F241" s="25"/>
      <c r="G241" s="25"/>
      <c r="H241" s="25"/>
      <c r="I241" s="25"/>
      <c r="J241" s="25"/>
      <c r="K241" s="25"/>
      <c r="L241" s="25"/>
      <c r="M241" s="25"/>
      <c r="N241" s="25"/>
      <c r="O241" s="25"/>
      <c r="P241" s="25"/>
      <c r="Q241" s="25"/>
      <c r="R241" s="25"/>
      <c r="S241" s="25"/>
      <c r="T241" s="25"/>
      <c r="U241" s="25"/>
      <c r="V241" s="25"/>
      <c r="W241" s="25"/>
      <c r="X241" s="25"/>
      <c r="Y241" s="25"/>
      <c r="Z241" s="25"/>
      <c r="AA241" s="25"/>
      <c r="AB241" s="25"/>
      <c r="AC241" s="25"/>
      <c r="AD241" s="25"/>
      <c r="AE241" s="25">
        <f t="shared" si="213"/>
        <v>0</v>
      </c>
      <c r="AF241" s="25">
        <f t="shared" si="214"/>
        <v>0</v>
      </c>
      <c r="AG241" s="25">
        <f t="shared" si="215"/>
        <v>0</v>
      </c>
      <c r="AH241" s="25">
        <f t="shared" si="218"/>
        <v>0</v>
      </c>
      <c r="AI241" s="25">
        <f t="shared" si="220"/>
        <v>0</v>
      </c>
      <c r="AJ241" s="25">
        <f t="shared" si="221"/>
        <v>0</v>
      </c>
      <c r="AK241" s="25">
        <f t="shared" si="222"/>
        <v>0</v>
      </c>
      <c r="AL241" s="25">
        <f t="shared" si="223"/>
        <v>0</v>
      </c>
      <c r="AM241" s="25">
        <f t="shared" si="224"/>
        <v>0</v>
      </c>
      <c r="AN241" s="25">
        <f t="shared" si="225"/>
        <v>0</v>
      </c>
      <c r="AO241" s="25">
        <f t="shared" si="226"/>
        <v>0</v>
      </c>
      <c r="AP241" s="25">
        <f t="shared" si="227"/>
        <v>0</v>
      </c>
      <c r="AQ241" s="25">
        <f t="shared" si="229"/>
        <v>9412.5</v>
      </c>
      <c r="AR241" s="25">
        <f t="shared" si="231"/>
        <v>9080.625</v>
      </c>
      <c r="AS241" s="25">
        <f t="shared" si="234"/>
        <v>8818.875</v>
      </c>
      <c r="AT241" s="25">
        <f t="shared" si="236"/>
        <v>8467.125</v>
      </c>
      <c r="AU241" s="25">
        <f t="shared" si="237"/>
        <v>8332.875</v>
      </c>
      <c r="AV241" s="25">
        <f t="shared" si="238"/>
        <v>8164.125</v>
      </c>
      <c r="AW241" s="25">
        <f t="shared" ref="AW241:AW254" si="240">VLOOKUP($C$111,$D$3:$K$63,$A$70,0)*(B196-B195)</f>
        <v>8005.5</v>
      </c>
      <c r="AX241" s="25">
        <f>VLOOKUP($C$112,$D$3:$K$63,$A$70,0)*(B195-B194)</f>
        <v>7806.375</v>
      </c>
      <c r="AY241" s="25">
        <f>VLOOKUP($C$113,$D$3:$K$63,$A$70,0)*B194</f>
        <v>0</v>
      </c>
      <c r="AZ241" s="25"/>
      <c r="BA241" s="25"/>
      <c r="BB241" s="25"/>
      <c r="BC241" s="25"/>
      <c r="BD241" s="25"/>
      <c r="BE241" s="25"/>
      <c r="BF241" s="25"/>
      <c r="BG241" s="25"/>
      <c r="BH241" s="25"/>
      <c r="BI241" s="25"/>
      <c r="BJ241" s="25"/>
      <c r="BK241" s="25"/>
      <c r="BL241" s="25"/>
      <c r="BM241" s="21">
        <f t="shared" si="178"/>
        <v>68088</v>
      </c>
      <c r="BP241" s="18">
        <v>2047</v>
      </c>
      <c r="BQ241" s="14">
        <f t="shared" ref="BQ241:CE254" si="241">D241/$BM241</f>
        <v>0</v>
      </c>
      <c r="BR241" s="14">
        <f t="shared" si="241"/>
        <v>0</v>
      </c>
      <c r="BS241" s="14">
        <f t="shared" si="241"/>
        <v>0</v>
      </c>
      <c r="BT241" s="14">
        <f t="shared" si="241"/>
        <v>0</v>
      </c>
      <c r="BU241" s="14">
        <f t="shared" si="241"/>
        <v>0</v>
      </c>
      <c r="BV241" s="14">
        <f t="shared" si="241"/>
        <v>0</v>
      </c>
      <c r="BW241" s="14">
        <f t="shared" si="241"/>
        <v>0</v>
      </c>
      <c r="BX241" s="14">
        <f t="shared" si="241"/>
        <v>0</v>
      </c>
      <c r="BY241" s="14">
        <f t="shared" si="241"/>
        <v>0</v>
      </c>
      <c r="BZ241" s="14">
        <f t="shared" si="241"/>
        <v>0</v>
      </c>
      <c r="CA241" s="14">
        <f t="shared" si="241"/>
        <v>0</v>
      </c>
      <c r="CB241" s="14">
        <f t="shared" si="241"/>
        <v>0</v>
      </c>
      <c r="CC241" s="14">
        <f t="shared" si="241"/>
        <v>0</v>
      </c>
      <c r="CD241" s="14">
        <f t="shared" si="241"/>
        <v>0</v>
      </c>
      <c r="CE241" s="14">
        <f t="shared" si="241"/>
        <v>0</v>
      </c>
      <c r="CF241" s="14">
        <f t="shared" si="239"/>
        <v>0</v>
      </c>
      <c r="CG241" s="14">
        <f t="shared" si="232"/>
        <v>0</v>
      </c>
      <c r="CH241" s="14">
        <f t="shared" si="232"/>
        <v>0</v>
      </c>
      <c r="CI241" s="14">
        <f t="shared" si="232"/>
        <v>0</v>
      </c>
      <c r="CJ241" s="14">
        <f t="shared" si="232"/>
        <v>0</v>
      </c>
      <c r="CK241" s="14">
        <f t="shared" si="230"/>
        <v>0</v>
      </c>
      <c r="CL241" s="14">
        <f t="shared" si="230"/>
        <v>0</v>
      </c>
      <c r="CM241" s="14">
        <f t="shared" si="230"/>
        <v>0</v>
      </c>
      <c r="CN241" s="14">
        <f t="shared" si="230"/>
        <v>0</v>
      </c>
      <c r="CO241" s="14">
        <f t="shared" si="230"/>
        <v>0</v>
      </c>
      <c r="CP241" s="14">
        <f t="shared" si="230"/>
        <v>0</v>
      </c>
      <c r="CQ241" s="14">
        <f t="shared" si="230"/>
        <v>0</v>
      </c>
      <c r="CR241" s="14">
        <f t="shared" si="230"/>
        <v>0</v>
      </c>
      <c r="CS241" s="14">
        <f t="shared" si="230"/>
        <v>0</v>
      </c>
      <c r="CT241" s="14">
        <f t="shared" si="230"/>
        <v>0</v>
      </c>
      <c r="CU241" s="14">
        <f t="shared" si="230"/>
        <v>0</v>
      </c>
      <c r="CV241" s="14">
        <f t="shared" si="230"/>
        <v>0</v>
      </c>
      <c r="CW241" s="14">
        <f t="shared" si="210"/>
        <v>0</v>
      </c>
      <c r="CX241" s="14">
        <f t="shared" si="210"/>
        <v>0</v>
      </c>
      <c r="CY241" s="14">
        <f t="shared" si="235"/>
        <v>0</v>
      </c>
      <c r="CZ241" s="14">
        <f t="shared" si="235"/>
        <v>0</v>
      </c>
      <c r="DA241" s="14">
        <f t="shared" si="235"/>
        <v>0</v>
      </c>
      <c r="DB241" s="14">
        <f t="shared" si="235"/>
        <v>0</v>
      </c>
      <c r="DC241" s="14">
        <f t="shared" si="235"/>
        <v>0</v>
      </c>
      <c r="DD241" s="14">
        <f t="shared" si="235"/>
        <v>0.13824021854071203</v>
      </c>
      <c r="DE241" s="14">
        <f t="shared" si="235"/>
        <v>0.13336601163200565</v>
      </c>
      <c r="DF241" s="14">
        <f t="shared" si="235"/>
        <v>0.12952172188931971</v>
      </c>
      <c r="DG241" s="14">
        <f t="shared" si="235"/>
        <v>0.12435561332393373</v>
      </c>
      <c r="DH241" s="14">
        <f t="shared" si="235"/>
        <v>0.12238390024673951</v>
      </c>
      <c r="DI241" s="14">
        <f t="shared" si="235"/>
        <v>0.11990548995417695</v>
      </c>
      <c r="DJ241" s="14">
        <f t="shared" si="235"/>
        <v>0.11757578427916814</v>
      </c>
      <c r="DK241" s="14">
        <f t="shared" si="235"/>
        <v>0.1146512601339443</v>
      </c>
      <c r="DL241" s="14">
        <f t="shared" si="235"/>
        <v>0</v>
      </c>
      <c r="DM241" s="14">
        <f t="shared" si="235"/>
        <v>0</v>
      </c>
      <c r="DN241" s="14">
        <f t="shared" si="219"/>
        <v>0</v>
      </c>
      <c r="DO241" s="14">
        <f t="shared" si="219"/>
        <v>0</v>
      </c>
      <c r="DP241" s="14">
        <f t="shared" si="219"/>
        <v>0</v>
      </c>
      <c r="DQ241" s="14">
        <f t="shared" si="217"/>
        <v>0</v>
      </c>
      <c r="DR241" s="14">
        <f t="shared" si="217"/>
        <v>0</v>
      </c>
      <c r="DS241" s="14">
        <f t="shared" si="197"/>
        <v>0</v>
      </c>
      <c r="DT241" s="14">
        <f t="shared" si="197"/>
        <v>0</v>
      </c>
      <c r="DU241" s="14">
        <f t="shared" si="197"/>
        <v>0</v>
      </c>
      <c r="DV241" s="14">
        <f t="shared" si="197"/>
        <v>0</v>
      </c>
      <c r="DW241" s="14">
        <f t="shared" si="233"/>
        <v>0</v>
      </c>
      <c r="DX241" s="14">
        <f t="shared" si="233"/>
        <v>0</v>
      </c>
      <c r="DY241" s="14">
        <f t="shared" si="233"/>
        <v>0</v>
      </c>
      <c r="DZ241" s="14">
        <f t="shared" si="228"/>
        <v>1</v>
      </c>
    </row>
    <row r="242" spans="2:130">
      <c r="C242" s="18">
        <v>2048</v>
      </c>
      <c r="D242" s="25"/>
      <c r="E242" s="25"/>
      <c r="F242" s="25"/>
      <c r="G242" s="25"/>
      <c r="H242" s="25"/>
      <c r="I242" s="25"/>
      <c r="J242" s="25"/>
      <c r="K242" s="25"/>
      <c r="L242" s="25"/>
      <c r="M242" s="25"/>
      <c r="N242" s="25"/>
      <c r="O242" s="25"/>
      <c r="P242" s="25"/>
      <c r="Q242" s="25"/>
      <c r="R242" s="25"/>
      <c r="S242" s="25"/>
      <c r="T242" s="25"/>
      <c r="U242" s="25"/>
      <c r="V242" s="25"/>
      <c r="W242" s="25"/>
      <c r="X242" s="25"/>
      <c r="Y242" s="25"/>
      <c r="Z242" s="25"/>
      <c r="AA242" s="25"/>
      <c r="AB242" s="25"/>
      <c r="AC242" s="25"/>
      <c r="AD242" s="25"/>
      <c r="AE242" s="25"/>
      <c r="AF242" s="25">
        <f t="shared" si="214"/>
        <v>0</v>
      </c>
      <c r="AG242" s="25">
        <f t="shared" si="215"/>
        <v>0</v>
      </c>
      <c r="AH242" s="25">
        <f t="shared" si="218"/>
        <v>0</v>
      </c>
      <c r="AI242" s="25">
        <f t="shared" si="220"/>
        <v>0</v>
      </c>
      <c r="AJ242" s="25">
        <f t="shared" si="221"/>
        <v>0</v>
      </c>
      <c r="AK242" s="25">
        <f t="shared" si="222"/>
        <v>0</v>
      </c>
      <c r="AL242" s="25">
        <f t="shared" si="223"/>
        <v>0</v>
      </c>
      <c r="AM242" s="25">
        <f t="shared" si="224"/>
        <v>0</v>
      </c>
      <c r="AN242" s="25">
        <f t="shared" si="225"/>
        <v>0</v>
      </c>
      <c r="AO242" s="25">
        <f t="shared" si="226"/>
        <v>0</v>
      </c>
      <c r="AP242" s="25">
        <f t="shared" si="227"/>
        <v>0</v>
      </c>
      <c r="AQ242" s="25">
        <f t="shared" si="229"/>
        <v>0</v>
      </c>
      <c r="AR242" s="25">
        <f t="shared" si="231"/>
        <v>9080.625</v>
      </c>
      <c r="AS242" s="25">
        <f t="shared" si="234"/>
        <v>8818.875</v>
      </c>
      <c r="AT242" s="25">
        <f t="shared" si="236"/>
        <v>8467.125</v>
      </c>
      <c r="AU242" s="25">
        <f t="shared" si="237"/>
        <v>8332.875</v>
      </c>
      <c r="AV242" s="25">
        <f t="shared" si="238"/>
        <v>8164.125</v>
      </c>
      <c r="AW242" s="25">
        <f t="shared" si="240"/>
        <v>8005.5</v>
      </c>
      <c r="AX242" s="25">
        <f t="shared" ref="AX242:AX254" si="242">VLOOKUP($C$112,$D$3:$K$63,$A$70,0)*(B196-B195)</f>
        <v>7806.375</v>
      </c>
      <c r="AY242" s="25">
        <f>VLOOKUP($C$113,$D$3:$K$63,$A$70,0)*(B195-B194)</f>
        <v>7613.25</v>
      </c>
      <c r="AZ242" s="25">
        <f>VLOOKUP($C$114,$D$3:$K$63,$A$70,0)*B194</f>
        <v>0</v>
      </c>
      <c r="BA242" s="25"/>
      <c r="BB242" s="25"/>
      <c r="BC242" s="25"/>
      <c r="BD242" s="25"/>
      <c r="BE242" s="25"/>
      <c r="BF242" s="25"/>
      <c r="BG242" s="25"/>
      <c r="BH242" s="25"/>
      <c r="BI242" s="25"/>
      <c r="BJ242" s="25"/>
      <c r="BK242" s="25"/>
      <c r="BL242" s="25"/>
      <c r="BM242" s="21">
        <f t="shared" si="178"/>
        <v>66288.75</v>
      </c>
      <c r="BP242" s="18">
        <v>2048</v>
      </c>
      <c r="BQ242" s="14">
        <f t="shared" si="241"/>
        <v>0</v>
      </c>
      <c r="BR242" s="14">
        <f t="shared" si="241"/>
        <v>0</v>
      </c>
      <c r="BS242" s="14">
        <f t="shared" si="241"/>
        <v>0</v>
      </c>
      <c r="BT242" s="14">
        <f t="shared" si="241"/>
        <v>0</v>
      </c>
      <c r="BU242" s="14">
        <f t="shared" si="241"/>
        <v>0</v>
      </c>
      <c r="BV242" s="14">
        <f t="shared" si="241"/>
        <v>0</v>
      </c>
      <c r="BW242" s="14">
        <f t="shared" si="241"/>
        <v>0</v>
      </c>
      <c r="BX242" s="14">
        <f t="shared" si="241"/>
        <v>0</v>
      </c>
      <c r="BY242" s="14">
        <f t="shared" si="241"/>
        <v>0</v>
      </c>
      <c r="BZ242" s="14">
        <f t="shared" si="241"/>
        <v>0</v>
      </c>
      <c r="CA242" s="14">
        <f t="shared" si="241"/>
        <v>0</v>
      </c>
      <c r="CB242" s="14">
        <f t="shared" si="241"/>
        <v>0</v>
      </c>
      <c r="CC242" s="14">
        <f t="shared" si="241"/>
        <v>0</v>
      </c>
      <c r="CD242" s="14">
        <f t="shared" si="241"/>
        <v>0</v>
      </c>
      <c r="CE242" s="14">
        <f t="shared" si="241"/>
        <v>0</v>
      </c>
      <c r="CF242" s="14">
        <f t="shared" si="239"/>
        <v>0</v>
      </c>
      <c r="CG242" s="14">
        <f t="shared" si="232"/>
        <v>0</v>
      </c>
      <c r="CH242" s="14">
        <f t="shared" si="232"/>
        <v>0</v>
      </c>
      <c r="CI242" s="14">
        <f t="shared" si="232"/>
        <v>0</v>
      </c>
      <c r="CJ242" s="14">
        <f t="shared" si="232"/>
        <v>0</v>
      </c>
      <c r="CK242" s="14">
        <f t="shared" si="230"/>
        <v>0</v>
      </c>
      <c r="CL242" s="14">
        <f t="shared" si="230"/>
        <v>0</v>
      </c>
      <c r="CM242" s="14">
        <f t="shared" si="230"/>
        <v>0</v>
      </c>
      <c r="CN242" s="14">
        <f t="shared" si="230"/>
        <v>0</v>
      </c>
      <c r="CO242" s="14">
        <f t="shared" si="230"/>
        <v>0</v>
      </c>
      <c r="CP242" s="14">
        <f t="shared" si="230"/>
        <v>0</v>
      </c>
      <c r="CQ242" s="14">
        <f t="shared" si="230"/>
        <v>0</v>
      </c>
      <c r="CR242" s="14">
        <f t="shared" si="230"/>
        <v>0</v>
      </c>
      <c r="CS242" s="14">
        <f t="shared" si="230"/>
        <v>0</v>
      </c>
      <c r="CT242" s="14">
        <f t="shared" si="230"/>
        <v>0</v>
      </c>
      <c r="CU242" s="14">
        <f t="shared" si="230"/>
        <v>0</v>
      </c>
      <c r="CV242" s="14">
        <f t="shared" si="230"/>
        <v>0</v>
      </c>
      <c r="CW242" s="14">
        <f t="shared" si="210"/>
        <v>0</v>
      </c>
      <c r="CX242" s="14">
        <f t="shared" si="210"/>
        <v>0</v>
      </c>
      <c r="CY242" s="14">
        <f t="shared" si="235"/>
        <v>0</v>
      </c>
      <c r="CZ242" s="14">
        <f t="shared" si="235"/>
        <v>0</v>
      </c>
      <c r="DA242" s="14">
        <f t="shared" si="235"/>
        <v>0</v>
      </c>
      <c r="DB242" s="14">
        <f t="shared" si="235"/>
        <v>0</v>
      </c>
      <c r="DC242" s="14">
        <f t="shared" si="235"/>
        <v>0</v>
      </c>
      <c r="DD242" s="14">
        <f t="shared" si="235"/>
        <v>0</v>
      </c>
      <c r="DE242" s="14">
        <f t="shared" si="235"/>
        <v>0.13698591389941733</v>
      </c>
      <c r="DF242" s="14">
        <f t="shared" si="235"/>
        <v>0.13303728008146179</v>
      </c>
      <c r="DG242" s="14">
        <f t="shared" si="235"/>
        <v>0.12773094982180233</v>
      </c>
      <c r="DH242" s="14">
        <f t="shared" si="235"/>
        <v>0.12570571929626068</v>
      </c>
      <c r="DI242" s="14">
        <f t="shared" si="235"/>
        <v>0.12316003846806585</v>
      </c>
      <c r="DJ242" s="14">
        <f t="shared" si="235"/>
        <v>0.12076709848956271</v>
      </c>
      <c r="DK242" s="14">
        <f t="shared" si="235"/>
        <v>0.11776319511229282</v>
      </c>
      <c r="DL242" s="14">
        <f t="shared" si="235"/>
        <v>0.11484980483113651</v>
      </c>
      <c r="DM242" s="14">
        <f t="shared" si="235"/>
        <v>0</v>
      </c>
      <c r="DN242" s="14">
        <f t="shared" si="219"/>
        <v>0</v>
      </c>
      <c r="DO242" s="14">
        <f t="shared" si="219"/>
        <v>0</v>
      </c>
      <c r="DP242" s="14">
        <f t="shared" si="219"/>
        <v>0</v>
      </c>
      <c r="DQ242" s="14">
        <f t="shared" si="217"/>
        <v>0</v>
      </c>
      <c r="DR242" s="14">
        <f t="shared" si="217"/>
        <v>0</v>
      </c>
      <c r="DS242" s="14">
        <f t="shared" si="197"/>
        <v>0</v>
      </c>
      <c r="DT242" s="14">
        <f t="shared" si="197"/>
        <v>0</v>
      </c>
      <c r="DU242" s="14">
        <f t="shared" si="197"/>
        <v>0</v>
      </c>
      <c r="DV242" s="14">
        <f t="shared" si="197"/>
        <v>0</v>
      </c>
      <c r="DW242" s="14">
        <f t="shared" si="233"/>
        <v>0</v>
      </c>
      <c r="DX242" s="14">
        <f t="shared" si="233"/>
        <v>0</v>
      </c>
      <c r="DY242" s="14">
        <f t="shared" si="233"/>
        <v>0</v>
      </c>
      <c r="DZ242" s="14">
        <f t="shared" si="228"/>
        <v>1.0000000000000002</v>
      </c>
    </row>
    <row r="243" spans="2:130">
      <c r="C243" s="18">
        <v>2049</v>
      </c>
      <c r="D243" s="25"/>
      <c r="E243" s="25"/>
      <c r="F243" s="25"/>
      <c r="G243" s="25"/>
      <c r="H243" s="25"/>
      <c r="I243" s="25"/>
      <c r="J243" s="25"/>
      <c r="K243" s="25"/>
      <c r="L243" s="25"/>
      <c r="M243" s="25"/>
      <c r="N243" s="25"/>
      <c r="O243" s="25"/>
      <c r="P243" s="25"/>
      <c r="Q243" s="25"/>
      <c r="R243" s="25"/>
      <c r="S243" s="25"/>
      <c r="T243" s="25"/>
      <c r="U243" s="25"/>
      <c r="V243" s="25"/>
      <c r="W243" s="25"/>
      <c r="X243" s="25"/>
      <c r="Y243" s="25"/>
      <c r="Z243" s="25"/>
      <c r="AA243" s="25"/>
      <c r="AB243" s="25"/>
      <c r="AC243" s="25"/>
      <c r="AD243" s="25"/>
      <c r="AE243" s="25"/>
      <c r="AF243" s="25"/>
      <c r="AG243" s="25">
        <f t="shared" si="215"/>
        <v>0</v>
      </c>
      <c r="AH243" s="25">
        <f t="shared" si="218"/>
        <v>0</v>
      </c>
      <c r="AI243" s="25">
        <f t="shared" si="220"/>
        <v>0</v>
      </c>
      <c r="AJ243" s="25">
        <f t="shared" si="221"/>
        <v>0</v>
      </c>
      <c r="AK243" s="25">
        <f t="shared" si="222"/>
        <v>0</v>
      </c>
      <c r="AL243" s="25">
        <f t="shared" si="223"/>
        <v>0</v>
      </c>
      <c r="AM243" s="25">
        <f t="shared" si="224"/>
        <v>0</v>
      </c>
      <c r="AN243" s="25">
        <f t="shared" si="225"/>
        <v>0</v>
      </c>
      <c r="AO243" s="25">
        <f t="shared" si="226"/>
        <v>0</v>
      </c>
      <c r="AP243" s="25">
        <f t="shared" si="227"/>
        <v>0</v>
      </c>
      <c r="AQ243" s="25">
        <f t="shared" si="229"/>
        <v>0</v>
      </c>
      <c r="AR243" s="25">
        <f t="shared" si="231"/>
        <v>0</v>
      </c>
      <c r="AS243" s="25">
        <f t="shared" si="234"/>
        <v>8818.875</v>
      </c>
      <c r="AT243" s="25">
        <f t="shared" si="236"/>
        <v>8467.125</v>
      </c>
      <c r="AU243" s="25">
        <f t="shared" si="237"/>
        <v>8332.875</v>
      </c>
      <c r="AV243" s="25">
        <f t="shared" si="238"/>
        <v>8164.125</v>
      </c>
      <c r="AW243" s="25">
        <f t="shared" si="240"/>
        <v>8005.5</v>
      </c>
      <c r="AX243" s="25">
        <f t="shared" si="242"/>
        <v>7806.375</v>
      </c>
      <c r="AY243" s="25">
        <f t="shared" ref="AY243:AY254" si="243">VLOOKUP($C$113,$D$3:$K$63,$A$70,0)*(B196-B195)</f>
        <v>7613.25</v>
      </c>
      <c r="AZ243" s="25">
        <f>VLOOKUP($C$114,$D$3:$K$63,$A$70,0)*(B195-B194)</f>
        <v>7517.625</v>
      </c>
      <c r="BA243" s="25">
        <f>VLOOKUP($C$115,$D$3:$K$63,$A$70,0)*B194</f>
        <v>0</v>
      </c>
      <c r="BB243" s="25"/>
      <c r="BC243" s="25"/>
      <c r="BD243" s="25"/>
      <c r="BE243" s="25"/>
      <c r="BF243" s="25"/>
      <c r="BG243" s="25"/>
      <c r="BH243" s="25"/>
      <c r="BI243" s="25"/>
      <c r="BJ243" s="25"/>
      <c r="BK243" s="25"/>
      <c r="BL243" s="25"/>
      <c r="BM243" s="21">
        <f t="shared" si="178"/>
        <v>64725.75</v>
      </c>
      <c r="BP243" s="18">
        <v>2049</v>
      </c>
      <c r="BQ243" s="14">
        <f t="shared" si="241"/>
        <v>0</v>
      </c>
      <c r="BR243" s="14">
        <f t="shared" si="241"/>
        <v>0</v>
      </c>
      <c r="BS243" s="14">
        <f t="shared" si="241"/>
        <v>0</v>
      </c>
      <c r="BT243" s="14">
        <f t="shared" si="241"/>
        <v>0</v>
      </c>
      <c r="BU243" s="14">
        <f t="shared" si="241"/>
        <v>0</v>
      </c>
      <c r="BV243" s="14">
        <f t="shared" si="241"/>
        <v>0</v>
      </c>
      <c r="BW243" s="14">
        <f t="shared" si="241"/>
        <v>0</v>
      </c>
      <c r="BX243" s="14">
        <f t="shared" si="241"/>
        <v>0</v>
      </c>
      <c r="BY243" s="14">
        <f t="shared" si="241"/>
        <v>0</v>
      </c>
      <c r="BZ243" s="14">
        <f t="shared" si="241"/>
        <v>0</v>
      </c>
      <c r="CA243" s="14">
        <f t="shared" si="241"/>
        <v>0</v>
      </c>
      <c r="CB243" s="14">
        <f t="shared" si="241"/>
        <v>0</v>
      </c>
      <c r="CC243" s="14">
        <f t="shared" si="241"/>
        <v>0</v>
      </c>
      <c r="CD243" s="14">
        <f t="shared" si="241"/>
        <v>0</v>
      </c>
      <c r="CE243" s="14">
        <f t="shared" si="241"/>
        <v>0</v>
      </c>
      <c r="CF243" s="14">
        <f t="shared" si="239"/>
        <v>0</v>
      </c>
      <c r="CG243" s="14">
        <f t="shared" si="232"/>
        <v>0</v>
      </c>
      <c r="CH243" s="14">
        <f t="shared" si="232"/>
        <v>0</v>
      </c>
      <c r="CI243" s="14">
        <f t="shared" si="232"/>
        <v>0</v>
      </c>
      <c r="CJ243" s="14">
        <f t="shared" si="232"/>
        <v>0</v>
      </c>
      <c r="CK243" s="14">
        <f t="shared" si="230"/>
        <v>0</v>
      </c>
      <c r="CL243" s="14">
        <f t="shared" si="230"/>
        <v>0</v>
      </c>
      <c r="CM243" s="14">
        <f t="shared" si="230"/>
        <v>0</v>
      </c>
      <c r="CN243" s="14">
        <f t="shared" si="230"/>
        <v>0</v>
      </c>
      <c r="CO243" s="14">
        <f t="shared" si="230"/>
        <v>0</v>
      </c>
      <c r="CP243" s="14">
        <f t="shared" si="230"/>
        <v>0</v>
      </c>
      <c r="CQ243" s="14">
        <f t="shared" si="230"/>
        <v>0</v>
      </c>
      <c r="CR243" s="14">
        <f t="shared" si="230"/>
        <v>0</v>
      </c>
      <c r="CS243" s="14">
        <f t="shared" si="230"/>
        <v>0</v>
      </c>
      <c r="CT243" s="14">
        <f t="shared" si="230"/>
        <v>0</v>
      </c>
      <c r="CU243" s="14">
        <f t="shared" si="230"/>
        <v>0</v>
      </c>
      <c r="CV243" s="14">
        <f t="shared" si="230"/>
        <v>0</v>
      </c>
      <c r="CW243" s="14">
        <f t="shared" si="210"/>
        <v>0</v>
      </c>
      <c r="CX243" s="14">
        <f t="shared" si="210"/>
        <v>0</v>
      </c>
      <c r="CY243" s="14">
        <f t="shared" si="235"/>
        <v>0</v>
      </c>
      <c r="CZ243" s="14">
        <f t="shared" si="235"/>
        <v>0</v>
      </c>
      <c r="DA243" s="14">
        <f t="shared" si="235"/>
        <v>0</v>
      </c>
      <c r="DB243" s="14">
        <f t="shared" si="235"/>
        <v>0</v>
      </c>
      <c r="DC243" s="14">
        <f t="shared" si="235"/>
        <v>0</v>
      </c>
      <c r="DD243" s="14">
        <f t="shared" si="235"/>
        <v>0</v>
      </c>
      <c r="DE243" s="14">
        <f t="shared" si="235"/>
        <v>0</v>
      </c>
      <c r="DF243" s="14">
        <f t="shared" si="235"/>
        <v>0.13624986964229846</v>
      </c>
      <c r="DG243" s="14">
        <f t="shared" si="235"/>
        <v>0.13081540190727803</v>
      </c>
      <c r="DH243" s="14">
        <f t="shared" si="235"/>
        <v>0.1287412660339973</v>
      </c>
      <c r="DI243" s="14">
        <f t="shared" si="235"/>
        <v>0.12613411200333716</v>
      </c>
      <c r="DJ243" s="14">
        <f t="shared" si="235"/>
        <v>0.12368338721451663</v>
      </c>
      <c r="DK243" s="14">
        <f t="shared" si="235"/>
        <v>0.12060694545833768</v>
      </c>
      <c r="DL243" s="14">
        <f t="shared" si="235"/>
        <v>0.11762320251213775</v>
      </c>
      <c r="DM243" s="14">
        <f t="shared" si="235"/>
        <v>0.11614581522809701</v>
      </c>
      <c r="DN243" s="14">
        <f t="shared" si="219"/>
        <v>0</v>
      </c>
      <c r="DO243" s="14">
        <f t="shared" si="219"/>
        <v>0</v>
      </c>
      <c r="DP243" s="14">
        <f t="shared" si="219"/>
        <v>0</v>
      </c>
      <c r="DQ243" s="14">
        <f t="shared" si="217"/>
        <v>0</v>
      </c>
      <c r="DR243" s="14">
        <f t="shared" si="217"/>
        <v>0</v>
      </c>
      <c r="DS243" s="14">
        <f t="shared" si="197"/>
        <v>0</v>
      </c>
      <c r="DT243" s="14">
        <f t="shared" si="197"/>
        <v>0</v>
      </c>
      <c r="DU243" s="14">
        <f t="shared" si="197"/>
        <v>0</v>
      </c>
      <c r="DV243" s="14">
        <f t="shared" si="197"/>
        <v>0</v>
      </c>
      <c r="DW243" s="14">
        <f t="shared" si="233"/>
        <v>0</v>
      </c>
      <c r="DX243" s="14">
        <f t="shared" si="233"/>
        <v>0</v>
      </c>
      <c r="DY243" s="14">
        <f t="shared" si="233"/>
        <v>0</v>
      </c>
      <c r="DZ243" s="14">
        <f t="shared" si="228"/>
        <v>1</v>
      </c>
    </row>
    <row r="244" spans="2:130">
      <c r="C244" s="18">
        <v>2050</v>
      </c>
      <c r="D244" s="25"/>
      <c r="E244" s="25"/>
      <c r="F244" s="25"/>
      <c r="G244" s="25"/>
      <c r="H244" s="25"/>
      <c r="I244" s="25"/>
      <c r="J244" s="25"/>
      <c r="K244" s="25"/>
      <c r="L244" s="25"/>
      <c r="M244" s="25"/>
      <c r="N244" s="25"/>
      <c r="O244" s="25"/>
      <c r="P244" s="25"/>
      <c r="Q244" s="25"/>
      <c r="R244" s="25"/>
      <c r="S244" s="25"/>
      <c r="T244" s="25"/>
      <c r="U244" s="25"/>
      <c r="V244" s="25"/>
      <c r="W244" s="25"/>
      <c r="X244" s="25"/>
      <c r="Y244" s="25"/>
      <c r="Z244" s="25"/>
      <c r="AA244" s="25"/>
      <c r="AB244" s="25"/>
      <c r="AC244" s="25"/>
      <c r="AD244" s="25"/>
      <c r="AE244" s="25"/>
      <c r="AF244" s="25"/>
      <c r="AG244" s="25"/>
      <c r="AH244" s="25">
        <f t="shared" si="218"/>
        <v>0</v>
      </c>
      <c r="AI244" s="25">
        <f t="shared" si="220"/>
        <v>0</v>
      </c>
      <c r="AJ244" s="25">
        <f t="shared" si="221"/>
        <v>0</v>
      </c>
      <c r="AK244" s="25">
        <f t="shared" si="222"/>
        <v>0</v>
      </c>
      <c r="AL244" s="25">
        <f t="shared" si="223"/>
        <v>0</v>
      </c>
      <c r="AM244" s="25">
        <f t="shared" si="224"/>
        <v>0</v>
      </c>
      <c r="AN244" s="25">
        <f t="shared" si="225"/>
        <v>0</v>
      </c>
      <c r="AO244" s="25">
        <f t="shared" si="226"/>
        <v>0</v>
      </c>
      <c r="AP244" s="25">
        <f t="shared" si="227"/>
        <v>0</v>
      </c>
      <c r="AQ244" s="25">
        <f t="shared" si="229"/>
        <v>0</v>
      </c>
      <c r="AR244" s="25">
        <f t="shared" si="231"/>
        <v>0</v>
      </c>
      <c r="AS244" s="25">
        <f t="shared" si="234"/>
        <v>0</v>
      </c>
      <c r="AT244" s="25">
        <f t="shared" si="236"/>
        <v>8467.125</v>
      </c>
      <c r="AU244" s="25">
        <f t="shared" si="237"/>
        <v>8332.875</v>
      </c>
      <c r="AV244" s="25">
        <f t="shared" si="238"/>
        <v>8164.125</v>
      </c>
      <c r="AW244" s="25">
        <f t="shared" si="240"/>
        <v>8005.5</v>
      </c>
      <c r="AX244" s="25">
        <f t="shared" si="242"/>
        <v>7806.375</v>
      </c>
      <c r="AY244" s="25">
        <f t="shared" si="243"/>
        <v>7613.25</v>
      </c>
      <c r="AZ244" s="25">
        <f t="shared" ref="AZ244:AZ254" si="244">VLOOKUP($C$114,$D$3:$K$63,$A$70,0)*(B196-B195)</f>
        <v>7517.625</v>
      </c>
      <c r="BA244" s="25">
        <f>VLOOKUP($C$115,$D$3:$K$63,$A$70,0)*(B195-B194)</f>
        <v>7393.5</v>
      </c>
      <c r="BB244" s="25">
        <f>VLOOKUP($C$116,$D$3:$K$63,$A$70,0)*B194</f>
        <v>0</v>
      </c>
      <c r="BC244" s="25"/>
      <c r="BD244" s="25"/>
      <c r="BE244" s="25"/>
      <c r="BF244" s="25"/>
      <c r="BG244" s="25"/>
      <c r="BH244" s="25"/>
      <c r="BI244" s="25"/>
      <c r="BJ244" s="25"/>
      <c r="BK244" s="25"/>
      <c r="BL244" s="25"/>
      <c r="BM244" s="21">
        <f t="shared" si="178"/>
        <v>63300.375</v>
      </c>
      <c r="BP244" s="18">
        <v>2050</v>
      </c>
      <c r="BQ244" s="14">
        <f t="shared" si="241"/>
        <v>0</v>
      </c>
      <c r="BR244" s="14">
        <f t="shared" si="241"/>
        <v>0</v>
      </c>
      <c r="BS244" s="14">
        <f t="shared" si="241"/>
        <v>0</v>
      </c>
      <c r="BT244" s="14">
        <f t="shared" si="241"/>
        <v>0</v>
      </c>
      <c r="BU244" s="14">
        <f t="shared" si="241"/>
        <v>0</v>
      </c>
      <c r="BV244" s="14">
        <f t="shared" si="241"/>
        <v>0</v>
      </c>
      <c r="BW244" s="14">
        <f t="shared" si="241"/>
        <v>0</v>
      </c>
      <c r="BX244" s="14">
        <f t="shared" si="241"/>
        <v>0</v>
      </c>
      <c r="BY244" s="14">
        <f t="shared" si="241"/>
        <v>0</v>
      </c>
      <c r="BZ244" s="14">
        <f t="shared" si="241"/>
        <v>0</v>
      </c>
      <c r="CA244" s="14">
        <f t="shared" si="241"/>
        <v>0</v>
      </c>
      <c r="CB244" s="14">
        <f t="shared" si="241"/>
        <v>0</v>
      </c>
      <c r="CC244" s="14">
        <f t="shared" si="241"/>
        <v>0</v>
      </c>
      <c r="CD244" s="14">
        <f t="shared" si="241"/>
        <v>0</v>
      </c>
      <c r="CE244" s="14">
        <f t="shared" si="241"/>
        <v>0</v>
      </c>
      <c r="CF244" s="14">
        <f t="shared" si="239"/>
        <v>0</v>
      </c>
      <c r="CG244" s="14">
        <f t="shared" si="232"/>
        <v>0</v>
      </c>
      <c r="CH244" s="14">
        <f t="shared" si="232"/>
        <v>0</v>
      </c>
      <c r="CI244" s="14">
        <f t="shared" si="232"/>
        <v>0</v>
      </c>
      <c r="CJ244" s="14">
        <f t="shared" si="232"/>
        <v>0</v>
      </c>
      <c r="CK244" s="14">
        <f t="shared" si="230"/>
        <v>0</v>
      </c>
      <c r="CL244" s="14">
        <f t="shared" si="230"/>
        <v>0</v>
      </c>
      <c r="CM244" s="14">
        <f t="shared" si="230"/>
        <v>0</v>
      </c>
      <c r="CN244" s="14">
        <f t="shared" si="230"/>
        <v>0</v>
      </c>
      <c r="CO244" s="14">
        <f t="shared" si="230"/>
        <v>0</v>
      </c>
      <c r="CP244" s="14">
        <f t="shared" si="230"/>
        <v>0</v>
      </c>
      <c r="CQ244" s="14">
        <f t="shared" si="230"/>
        <v>0</v>
      </c>
      <c r="CR244" s="14">
        <f t="shared" si="230"/>
        <v>0</v>
      </c>
      <c r="CS244" s="14">
        <f t="shared" si="230"/>
        <v>0</v>
      </c>
      <c r="CT244" s="14">
        <f t="shared" si="230"/>
        <v>0</v>
      </c>
      <c r="CU244" s="14">
        <f t="shared" si="230"/>
        <v>0</v>
      </c>
      <c r="CV244" s="14">
        <f t="shared" si="230"/>
        <v>0</v>
      </c>
      <c r="CW244" s="14">
        <f t="shared" si="210"/>
        <v>0</v>
      </c>
      <c r="CX244" s="14">
        <f t="shared" si="210"/>
        <v>0</v>
      </c>
      <c r="CY244" s="14">
        <f t="shared" si="235"/>
        <v>0</v>
      </c>
      <c r="CZ244" s="14">
        <f t="shared" si="235"/>
        <v>0</v>
      </c>
      <c r="DA244" s="14">
        <f t="shared" si="235"/>
        <v>0</v>
      </c>
      <c r="DB244" s="14">
        <f t="shared" si="235"/>
        <v>0</v>
      </c>
      <c r="DC244" s="14">
        <f t="shared" si="235"/>
        <v>0</v>
      </c>
      <c r="DD244" s="14">
        <f t="shared" si="235"/>
        <v>0</v>
      </c>
      <c r="DE244" s="14">
        <f t="shared" si="235"/>
        <v>0</v>
      </c>
      <c r="DF244" s="14">
        <f t="shared" si="235"/>
        <v>0</v>
      </c>
      <c r="DG244" s="14">
        <f t="shared" si="235"/>
        <v>0.13376105591791518</v>
      </c>
      <c r="DH244" s="14">
        <f t="shared" si="235"/>
        <v>0.13164021540156753</v>
      </c>
      <c r="DI244" s="14">
        <f t="shared" si="235"/>
        <v>0.12897435441733165</v>
      </c>
      <c r="DJ244" s="14">
        <f t="shared" si="235"/>
        <v>0.12646844509214994</v>
      </c>
      <c r="DK244" s="14">
        <f t="shared" si="235"/>
        <v>0.1233227291307516</v>
      </c>
      <c r="DL244" s="14">
        <f t="shared" si="235"/>
        <v>0.12027179933768165</v>
      </c>
      <c r="DM244" s="14">
        <f t="shared" si="235"/>
        <v>0.11876114477994798</v>
      </c>
      <c r="DN244" s="14">
        <f t="shared" si="219"/>
        <v>0.11680025592265449</v>
      </c>
      <c r="DO244" s="14">
        <f t="shared" si="219"/>
        <v>0</v>
      </c>
      <c r="DP244" s="14">
        <f t="shared" si="219"/>
        <v>0</v>
      </c>
      <c r="DQ244" s="14">
        <f t="shared" si="217"/>
        <v>0</v>
      </c>
      <c r="DR244" s="14">
        <f t="shared" si="217"/>
        <v>0</v>
      </c>
      <c r="DS244" s="14">
        <f t="shared" si="197"/>
        <v>0</v>
      </c>
      <c r="DT244" s="14">
        <f t="shared" si="197"/>
        <v>0</v>
      </c>
      <c r="DU244" s="14">
        <f t="shared" si="197"/>
        <v>0</v>
      </c>
      <c r="DV244" s="14">
        <f t="shared" si="197"/>
        <v>0</v>
      </c>
      <c r="DW244" s="14">
        <f t="shared" si="233"/>
        <v>0</v>
      </c>
      <c r="DX244" s="14">
        <f t="shared" si="233"/>
        <v>0</v>
      </c>
      <c r="DY244" s="14">
        <f t="shared" si="233"/>
        <v>0</v>
      </c>
      <c r="DZ244" s="14">
        <f t="shared" si="228"/>
        <v>1</v>
      </c>
    </row>
    <row r="245" spans="2:130">
      <c r="C245" s="18">
        <v>2051</v>
      </c>
      <c r="D245" s="25"/>
      <c r="E245" s="25"/>
      <c r="F245" s="25"/>
      <c r="G245" s="25"/>
      <c r="H245" s="25"/>
      <c r="I245" s="25"/>
      <c r="J245" s="25"/>
      <c r="K245" s="25"/>
      <c r="L245" s="25"/>
      <c r="M245" s="25"/>
      <c r="N245" s="25"/>
      <c r="O245" s="25"/>
      <c r="P245" s="25"/>
      <c r="Q245" s="25"/>
      <c r="R245" s="25"/>
      <c r="S245" s="25"/>
      <c r="T245" s="25"/>
      <c r="U245" s="25"/>
      <c r="V245" s="25"/>
      <c r="W245" s="25"/>
      <c r="X245" s="25"/>
      <c r="Y245" s="25"/>
      <c r="Z245" s="25"/>
      <c r="AA245" s="25"/>
      <c r="AB245" s="25"/>
      <c r="AC245" s="25"/>
      <c r="AD245" s="25"/>
      <c r="AE245" s="25"/>
      <c r="AF245" s="25"/>
      <c r="AG245" s="25"/>
      <c r="AH245" s="25"/>
      <c r="AI245" s="25">
        <f t="shared" si="220"/>
        <v>0</v>
      </c>
      <c r="AJ245" s="25">
        <f t="shared" si="221"/>
        <v>0</v>
      </c>
      <c r="AK245" s="25">
        <f t="shared" si="222"/>
        <v>0</v>
      </c>
      <c r="AL245" s="25">
        <f t="shared" si="223"/>
        <v>0</v>
      </c>
      <c r="AM245" s="25">
        <f t="shared" si="224"/>
        <v>0</v>
      </c>
      <c r="AN245" s="25">
        <f t="shared" si="225"/>
        <v>0</v>
      </c>
      <c r="AO245" s="25">
        <f t="shared" si="226"/>
        <v>0</v>
      </c>
      <c r="AP245" s="25">
        <f t="shared" si="227"/>
        <v>0</v>
      </c>
      <c r="AQ245" s="25">
        <f t="shared" si="229"/>
        <v>0</v>
      </c>
      <c r="AR245" s="25">
        <f t="shared" si="231"/>
        <v>0</v>
      </c>
      <c r="AS245" s="25">
        <f t="shared" si="234"/>
        <v>0</v>
      </c>
      <c r="AT245" s="25">
        <f t="shared" si="236"/>
        <v>0</v>
      </c>
      <c r="AU245" s="25">
        <f t="shared" si="237"/>
        <v>8332.875</v>
      </c>
      <c r="AV245" s="25">
        <f t="shared" si="238"/>
        <v>8164.125</v>
      </c>
      <c r="AW245" s="25">
        <f t="shared" si="240"/>
        <v>8005.5</v>
      </c>
      <c r="AX245" s="25">
        <f t="shared" si="242"/>
        <v>7806.375</v>
      </c>
      <c r="AY245" s="25">
        <f t="shared" si="243"/>
        <v>7613.25</v>
      </c>
      <c r="AZ245" s="25">
        <f t="shared" si="244"/>
        <v>7517.625</v>
      </c>
      <c r="BA245" s="25">
        <f t="shared" ref="BA245:BA254" si="245">VLOOKUP($C$115,$D$3:$K$63,$A$70,0)*(B196-B195)</f>
        <v>7393.5</v>
      </c>
      <c r="BB245" s="25">
        <f>VLOOKUP($C$116,$D$3:$K$63,$A$70,0)*(B195-B194)</f>
        <v>7242</v>
      </c>
      <c r="BC245" s="25" t="e">
        <f>VLOOKUP($C$117,$D$3:$K$63,$A$70,0)*B194</f>
        <v>#N/A</v>
      </c>
      <c r="BD245" s="25"/>
      <c r="BE245" s="25"/>
      <c r="BF245" s="25"/>
      <c r="BG245" s="25"/>
      <c r="BH245" s="25"/>
      <c r="BI245" s="25"/>
      <c r="BJ245" s="25"/>
      <c r="BK245" s="25"/>
      <c r="BL245" s="25"/>
      <c r="BM245" s="21" t="e">
        <f t="shared" si="178"/>
        <v>#N/A</v>
      </c>
      <c r="BP245" s="18">
        <v>2051</v>
      </c>
      <c r="BQ245" s="14" t="e">
        <f t="shared" si="241"/>
        <v>#N/A</v>
      </c>
      <c r="BR245" s="14" t="e">
        <f t="shared" si="241"/>
        <v>#N/A</v>
      </c>
      <c r="BS245" s="14" t="e">
        <f t="shared" si="241"/>
        <v>#N/A</v>
      </c>
      <c r="BT245" s="14" t="e">
        <f t="shared" si="241"/>
        <v>#N/A</v>
      </c>
      <c r="BU245" s="14" t="e">
        <f t="shared" si="241"/>
        <v>#N/A</v>
      </c>
      <c r="BV245" s="14" t="e">
        <f t="shared" si="241"/>
        <v>#N/A</v>
      </c>
      <c r="BW245" s="14" t="e">
        <f t="shared" si="241"/>
        <v>#N/A</v>
      </c>
      <c r="BX245" s="14" t="e">
        <f t="shared" si="241"/>
        <v>#N/A</v>
      </c>
      <c r="BY245" s="14" t="e">
        <f t="shared" si="241"/>
        <v>#N/A</v>
      </c>
      <c r="BZ245" s="14" t="e">
        <f t="shared" si="241"/>
        <v>#N/A</v>
      </c>
      <c r="CA245" s="14" t="e">
        <f t="shared" si="241"/>
        <v>#N/A</v>
      </c>
      <c r="CB245" s="14" t="e">
        <f t="shared" si="241"/>
        <v>#N/A</v>
      </c>
      <c r="CC245" s="14" t="e">
        <f t="shared" si="241"/>
        <v>#N/A</v>
      </c>
      <c r="CD245" s="14" t="e">
        <f t="shared" si="241"/>
        <v>#N/A</v>
      </c>
      <c r="CE245" s="14" t="e">
        <f t="shared" si="241"/>
        <v>#N/A</v>
      </c>
      <c r="CF245" s="14" t="e">
        <f t="shared" si="239"/>
        <v>#N/A</v>
      </c>
      <c r="CG245" s="14" t="e">
        <f t="shared" si="232"/>
        <v>#N/A</v>
      </c>
      <c r="CH245" s="14" t="e">
        <f t="shared" si="232"/>
        <v>#N/A</v>
      </c>
      <c r="CI245" s="14" t="e">
        <f t="shared" si="232"/>
        <v>#N/A</v>
      </c>
      <c r="CJ245" s="14" t="e">
        <f t="shared" si="232"/>
        <v>#N/A</v>
      </c>
      <c r="CK245" s="14" t="e">
        <f t="shared" si="230"/>
        <v>#N/A</v>
      </c>
      <c r="CL245" s="14" t="e">
        <f t="shared" si="230"/>
        <v>#N/A</v>
      </c>
      <c r="CM245" s="14" t="e">
        <f t="shared" si="230"/>
        <v>#N/A</v>
      </c>
      <c r="CN245" s="14" t="e">
        <f t="shared" si="230"/>
        <v>#N/A</v>
      </c>
      <c r="CO245" s="14" t="e">
        <f t="shared" si="230"/>
        <v>#N/A</v>
      </c>
      <c r="CP245" s="14" t="e">
        <f t="shared" si="230"/>
        <v>#N/A</v>
      </c>
      <c r="CQ245" s="14" t="e">
        <f t="shared" si="230"/>
        <v>#N/A</v>
      </c>
      <c r="CR245" s="14" t="e">
        <f t="shared" si="230"/>
        <v>#N/A</v>
      </c>
      <c r="CS245" s="14" t="e">
        <f t="shared" si="230"/>
        <v>#N/A</v>
      </c>
      <c r="CT245" s="14" t="e">
        <f t="shared" si="230"/>
        <v>#N/A</v>
      </c>
      <c r="CU245" s="14" t="e">
        <f t="shared" si="230"/>
        <v>#N/A</v>
      </c>
      <c r="CV245" s="14" t="e">
        <f t="shared" si="230"/>
        <v>#N/A</v>
      </c>
      <c r="CW245" s="14" t="e">
        <f t="shared" si="210"/>
        <v>#N/A</v>
      </c>
      <c r="CX245" s="14" t="e">
        <f t="shared" si="210"/>
        <v>#N/A</v>
      </c>
      <c r="CY245" s="14" t="e">
        <f t="shared" si="235"/>
        <v>#N/A</v>
      </c>
      <c r="CZ245" s="14" t="e">
        <f t="shared" si="235"/>
        <v>#N/A</v>
      </c>
      <c r="DA245" s="14" t="e">
        <f t="shared" si="235"/>
        <v>#N/A</v>
      </c>
      <c r="DB245" s="14" t="e">
        <f t="shared" si="235"/>
        <v>#N/A</v>
      </c>
      <c r="DC245" s="14" t="e">
        <f t="shared" si="235"/>
        <v>#N/A</v>
      </c>
      <c r="DD245" s="14" t="e">
        <f t="shared" si="235"/>
        <v>#N/A</v>
      </c>
      <c r="DE245" s="14" t="e">
        <f t="shared" si="235"/>
        <v>#N/A</v>
      </c>
      <c r="DF245" s="14" t="e">
        <f t="shared" si="235"/>
        <v>#N/A</v>
      </c>
      <c r="DG245" s="14" t="e">
        <f t="shared" si="235"/>
        <v>#N/A</v>
      </c>
      <c r="DH245" s="14" t="e">
        <f t="shared" si="235"/>
        <v>#N/A</v>
      </c>
      <c r="DI245" s="14" t="e">
        <f t="shared" si="235"/>
        <v>#N/A</v>
      </c>
      <c r="DJ245" s="14" t="e">
        <f t="shared" si="235"/>
        <v>#N/A</v>
      </c>
      <c r="DK245" s="14" t="e">
        <f t="shared" si="235"/>
        <v>#N/A</v>
      </c>
      <c r="DL245" s="14" t="e">
        <f t="shared" si="235"/>
        <v>#N/A</v>
      </c>
      <c r="DM245" s="14" t="e">
        <f t="shared" si="235"/>
        <v>#N/A</v>
      </c>
      <c r="DN245" s="14" t="e">
        <f t="shared" si="219"/>
        <v>#N/A</v>
      </c>
      <c r="DO245" s="14" t="e">
        <f t="shared" si="219"/>
        <v>#N/A</v>
      </c>
      <c r="DP245" s="14" t="e">
        <f t="shared" si="219"/>
        <v>#N/A</v>
      </c>
      <c r="DQ245" s="14" t="e">
        <f t="shared" si="217"/>
        <v>#N/A</v>
      </c>
      <c r="DR245" s="14" t="e">
        <f t="shared" si="217"/>
        <v>#N/A</v>
      </c>
      <c r="DS245" s="14" t="e">
        <f t="shared" si="197"/>
        <v>#N/A</v>
      </c>
      <c r="DT245" s="14" t="e">
        <f t="shared" si="197"/>
        <v>#N/A</v>
      </c>
      <c r="DU245" s="14" t="e">
        <f t="shared" si="197"/>
        <v>#N/A</v>
      </c>
      <c r="DV245" s="14" t="e">
        <f t="shared" si="197"/>
        <v>#N/A</v>
      </c>
      <c r="DW245" s="14" t="e">
        <f t="shared" si="233"/>
        <v>#N/A</v>
      </c>
      <c r="DX245" s="14" t="e">
        <f t="shared" si="233"/>
        <v>#N/A</v>
      </c>
      <c r="DY245" s="14" t="e">
        <f t="shared" si="233"/>
        <v>#N/A</v>
      </c>
      <c r="DZ245" s="14" t="e">
        <f t="shared" si="228"/>
        <v>#N/A</v>
      </c>
    </row>
    <row r="246" spans="2:130">
      <c r="C246" s="18">
        <v>2052</v>
      </c>
      <c r="D246" s="25"/>
      <c r="E246" s="25"/>
      <c r="F246" s="25"/>
      <c r="G246" s="25"/>
      <c r="H246" s="25"/>
      <c r="I246" s="25"/>
      <c r="J246" s="25"/>
      <c r="K246" s="25"/>
      <c r="L246" s="25"/>
      <c r="M246" s="25"/>
      <c r="N246" s="25"/>
      <c r="O246" s="25"/>
      <c r="P246" s="25"/>
      <c r="Q246" s="25"/>
      <c r="R246" s="25"/>
      <c r="S246" s="25"/>
      <c r="T246" s="25"/>
      <c r="U246" s="25"/>
      <c r="V246" s="25"/>
      <c r="W246" s="25"/>
      <c r="X246" s="25"/>
      <c r="Y246" s="25"/>
      <c r="Z246" s="25"/>
      <c r="AA246" s="25"/>
      <c r="AB246" s="25"/>
      <c r="AC246" s="25"/>
      <c r="AD246" s="25"/>
      <c r="AE246" s="25"/>
      <c r="AF246" s="25"/>
      <c r="AG246" s="25"/>
      <c r="AH246" s="25"/>
      <c r="AI246" s="25"/>
      <c r="AJ246" s="25">
        <f t="shared" si="221"/>
        <v>0</v>
      </c>
      <c r="AK246" s="25">
        <f t="shared" si="222"/>
        <v>0</v>
      </c>
      <c r="AL246" s="25">
        <f t="shared" si="223"/>
        <v>0</v>
      </c>
      <c r="AM246" s="25">
        <f t="shared" si="224"/>
        <v>0</v>
      </c>
      <c r="AN246" s="25">
        <f t="shared" si="225"/>
        <v>0</v>
      </c>
      <c r="AO246" s="25">
        <f t="shared" si="226"/>
        <v>0</v>
      </c>
      <c r="AP246" s="25">
        <f t="shared" si="227"/>
        <v>0</v>
      </c>
      <c r="AQ246" s="25">
        <f t="shared" si="229"/>
        <v>0</v>
      </c>
      <c r="AR246" s="25">
        <f t="shared" si="231"/>
        <v>0</v>
      </c>
      <c r="AS246" s="25">
        <f t="shared" si="234"/>
        <v>0</v>
      </c>
      <c r="AT246" s="25">
        <f t="shared" si="236"/>
        <v>0</v>
      </c>
      <c r="AU246" s="25">
        <f t="shared" si="237"/>
        <v>0</v>
      </c>
      <c r="AV246" s="25">
        <f t="shared" si="238"/>
        <v>8164.125</v>
      </c>
      <c r="AW246" s="25">
        <f t="shared" si="240"/>
        <v>8005.5</v>
      </c>
      <c r="AX246" s="25">
        <f t="shared" si="242"/>
        <v>7806.375</v>
      </c>
      <c r="AY246" s="25">
        <f t="shared" si="243"/>
        <v>7613.25</v>
      </c>
      <c r="AZ246" s="25">
        <f t="shared" si="244"/>
        <v>7517.625</v>
      </c>
      <c r="BA246" s="25">
        <f t="shared" si="245"/>
        <v>7393.5</v>
      </c>
      <c r="BB246" s="25">
        <f t="shared" ref="BB246:BB254" si="246">VLOOKUP($C$116,$D$3:$K$63,$A$70,0)*(B196-B195)</f>
        <v>7242</v>
      </c>
      <c r="BC246" s="25" t="e">
        <f>VLOOKUP($C$117,$D$3:$K$63,$A$70,0)*(B195-B194)</f>
        <v>#N/A</v>
      </c>
      <c r="BD246" s="25" t="e">
        <f>VLOOKUP($C$118,$D$3:$K$63,$A$70,0)*B194</f>
        <v>#N/A</v>
      </c>
      <c r="BE246" s="25"/>
      <c r="BF246" s="25"/>
      <c r="BG246" s="25"/>
      <c r="BH246" s="25"/>
      <c r="BI246" s="25"/>
      <c r="BJ246" s="25"/>
      <c r="BK246" s="25"/>
      <c r="BL246" s="25"/>
      <c r="BM246" s="21" t="e">
        <f t="shared" si="178"/>
        <v>#N/A</v>
      </c>
      <c r="BP246" s="18">
        <v>2052</v>
      </c>
      <c r="BQ246" s="14" t="e">
        <f t="shared" si="241"/>
        <v>#N/A</v>
      </c>
      <c r="BR246" s="14" t="e">
        <f t="shared" si="241"/>
        <v>#N/A</v>
      </c>
      <c r="BS246" s="14" t="e">
        <f t="shared" si="241"/>
        <v>#N/A</v>
      </c>
      <c r="BT246" s="14" t="e">
        <f t="shared" si="241"/>
        <v>#N/A</v>
      </c>
      <c r="BU246" s="14" t="e">
        <f t="shared" si="241"/>
        <v>#N/A</v>
      </c>
      <c r="BV246" s="14" t="e">
        <f t="shared" si="241"/>
        <v>#N/A</v>
      </c>
      <c r="BW246" s="14" t="e">
        <f t="shared" si="241"/>
        <v>#N/A</v>
      </c>
      <c r="BX246" s="14" t="e">
        <f t="shared" si="241"/>
        <v>#N/A</v>
      </c>
      <c r="BY246" s="14" t="e">
        <f t="shared" si="241"/>
        <v>#N/A</v>
      </c>
      <c r="BZ246" s="14" t="e">
        <f t="shared" si="241"/>
        <v>#N/A</v>
      </c>
      <c r="CA246" s="14" t="e">
        <f t="shared" si="241"/>
        <v>#N/A</v>
      </c>
      <c r="CB246" s="14" t="e">
        <f t="shared" si="241"/>
        <v>#N/A</v>
      </c>
      <c r="CC246" s="14" t="e">
        <f t="shared" si="241"/>
        <v>#N/A</v>
      </c>
      <c r="CD246" s="14" t="e">
        <f t="shared" si="241"/>
        <v>#N/A</v>
      </c>
      <c r="CE246" s="14" t="e">
        <f t="shared" si="241"/>
        <v>#N/A</v>
      </c>
      <c r="CF246" s="14" t="e">
        <f t="shared" si="239"/>
        <v>#N/A</v>
      </c>
      <c r="CG246" s="14" t="e">
        <f t="shared" si="232"/>
        <v>#N/A</v>
      </c>
      <c r="CH246" s="14" t="e">
        <f t="shared" si="232"/>
        <v>#N/A</v>
      </c>
      <c r="CI246" s="14" t="e">
        <f t="shared" si="232"/>
        <v>#N/A</v>
      </c>
      <c r="CJ246" s="14" t="e">
        <f t="shared" si="232"/>
        <v>#N/A</v>
      </c>
      <c r="CK246" s="14" t="e">
        <f t="shared" si="230"/>
        <v>#N/A</v>
      </c>
      <c r="CL246" s="14" t="e">
        <f t="shared" si="230"/>
        <v>#N/A</v>
      </c>
      <c r="CM246" s="14" t="e">
        <f t="shared" si="230"/>
        <v>#N/A</v>
      </c>
      <c r="CN246" s="14" t="e">
        <f t="shared" si="230"/>
        <v>#N/A</v>
      </c>
      <c r="CO246" s="14" t="e">
        <f t="shared" si="230"/>
        <v>#N/A</v>
      </c>
      <c r="CP246" s="14" t="e">
        <f t="shared" si="230"/>
        <v>#N/A</v>
      </c>
      <c r="CQ246" s="14" t="e">
        <f t="shared" si="230"/>
        <v>#N/A</v>
      </c>
      <c r="CR246" s="14" t="e">
        <f t="shared" si="230"/>
        <v>#N/A</v>
      </c>
      <c r="CS246" s="14" t="e">
        <f t="shared" si="230"/>
        <v>#N/A</v>
      </c>
      <c r="CT246" s="14" t="e">
        <f t="shared" si="230"/>
        <v>#N/A</v>
      </c>
      <c r="CU246" s="14" t="e">
        <f t="shared" si="230"/>
        <v>#N/A</v>
      </c>
      <c r="CV246" s="14" t="e">
        <f t="shared" si="230"/>
        <v>#N/A</v>
      </c>
      <c r="CW246" s="14" t="e">
        <f t="shared" si="210"/>
        <v>#N/A</v>
      </c>
      <c r="CX246" s="14" t="e">
        <f t="shared" si="210"/>
        <v>#N/A</v>
      </c>
      <c r="CY246" s="14" t="e">
        <f t="shared" si="235"/>
        <v>#N/A</v>
      </c>
      <c r="CZ246" s="14" t="e">
        <f t="shared" si="235"/>
        <v>#N/A</v>
      </c>
      <c r="DA246" s="14" t="e">
        <f t="shared" si="235"/>
        <v>#N/A</v>
      </c>
      <c r="DB246" s="14" t="e">
        <f t="shared" si="235"/>
        <v>#N/A</v>
      </c>
      <c r="DC246" s="14" t="e">
        <f t="shared" si="235"/>
        <v>#N/A</v>
      </c>
      <c r="DD246" s="14" t="e">
        <f t="shared" si="235"/>
        <v>#N/A</v>
      </c>
      <c r="DE246" s="14" t="e">
        <f t="shared" si="235"/>
        <v>#N/A</v>
      </c>
      <c r="DF246" s="14" t="e">
        <f t="shared" si="235"/>
        <v>#N/A</v>
      </c>
      <c r="DG246" s="14" t="e">
        <f t="shared" si="235"/>
        <v>#N/A</v>
      </c>
      <c r="DH246" s="14" t="e">
        <f t="shared" si="235"/>
        <v>#N/A</v>
      </c>
      <c r="DI246" s="14" t="e">
        <f t="shared" si="235"/>
        <v>#N/A</v>
      </c>
      <c r="DJ246" s="14" t="e">
        <f t="shared" si="235"/>
        <v>#N/A</v>
      </c>
      <c r="DK246" s="14" t="e">
        <f t="shared" si="235"/>
        <v>#N/A</v>
      </c>
      <c r="DL246" s="14" t="e">
        <f t="shared" si="235"/>
        <v>#N/A</v>
      </c>
      <c r="DM246" s="14" t="e">
        <f t="shared" si="235"/>
        <v>#N/A</v>
      </c>
      <c r="DN246" s="14" t="e">
        <f t="shared" si="219"/>
        <v>#N/A</v>
      </c>
      <c r="DO246" s="14" t="e">
        <f t="shared" si="219"/>
        <v>#N/A</v>
      </c>
      <c r="DP246" s="14" t="e">
        <f t="shared" si="219"/>
        <v>#N/A</v>
      </c>
      <c r="DQ246" s="14" t="e">
        <f t="shared" si="217"/>
        <v>#N/A</v>
      </c>
      <c r="DR246" s="14" t="e">
        <f t="shared" si="217"/>
        <v>#N/A</v>
      </c>
      <c r="DS246" s="14" t="e">
        <f t="shared" si="197"/>
        <v>#N/A</v>
      </c>
      <c r="DT246" s="14" t="e">
        <f t="shared" si="197"/>
        <v>#N/A</v>
      </c>
      <c r="DU246" s="14" t="e">
        <f t="shared" si="197"/>
        <v>#N/A</v>
      </c>
      <c r="DV246" s="14" t="e">
        <f t="shared" si="197"/>
        <v>#N/A</v>
      </c>
      <c r="DW246" s="14" t="e">
        <f t="shared" si="233"/>
        <v>#N/A</v>
      </c>
      <c r="DX246" s="14" t="e">
        <f t="shared" si="233"/>
        <v>#N/A</v>
      </c>
      <c r="DY246" s="14" t="e">
        <f t="shared" si="233"/>
        <v>#N/A</v>
      </c>
      <c r="DZ246" s="14" t="e">
        <f t="shared" si="228"/>
        <v>#N/A</v>
      </c>
    </row>
    <row r="247" spans="2:130">
      <c r="C247" s="18">
        <v>2053</v>
      </c>
      <c r="D247" s="25"/>
      <c r="E247" s="25"/>
      <c r="F247" s="25"/>
      <c r="G247" s="25"/>
      <c r="H247" s="25"/>
      <c r="I247" s="25"/>
      <c r="J247" s="25"/>
      <c r="K247" s="25"/>
      <c r="L247" s="25"/>
      <c r="M247" s="25"/>
      <c r="N247" s="25"/>
      <c r="O247" s="25"/>
      <c r="P247" s="25"/>
      <c r="Q247" s="25"/>
      <c r="R247" s="25"/>
      <c r="S247" s="25"/>
      <c r="T247" s="25"/>
      <c r="U247" s="25"/>
      <c r="V247" s="25"/>
      <c r="W247" s="25"/>
      <c r="X247" s="25"/>
      <c r="Y247" s="25"/>
      <c r="Z247" s="25"/>
      <c r="AA247" s="25"/>
      <c r="AB247" s="25"/>
      <c r="AC247" s="25"/>
      <c r="AD247" s="25"/>
      <c r="AE247" s="25"/>
      <c r="AF247" s="25"/>
      <c r="AG247" s="25"/>
      <c r="AH247" s="25"/>
      <c r="AI247" s="25"/>
      <c r="AJ247" s="25"/>
      <c r="AK247" s="25">
        <f t="shared" si="222"/>
        <v>0</v>
      </c>
      <c r="AL247" s="25">
        <f t="shared" si="223"/>
        <v>0</v>
      </c>
      <c r="AM247" s="25">
        <f t="shared" si="224"/>
        <v>0</v>
      </c>
      <c r="AN247" s="25">
        <f t="shared" si="225"/>
        <v>0</v>
      </c>
      <c r="AO247" s="25">
        <f t="shared" si="226"/>
        <v>0</v>
      </c>
      <c r="AP247" s="25">
        <f t="shared" si="227"/>
        <v>0</v>
      </c>
      <c r="AQ247" s="25">
        <f t="shared" si="229"/>
        <v>0</v>
      </c>
      <c r="AR247" s="25">
        <f t="shared" si="231"/>
        <v>0</v>
      </c>
      <c r="AS247" s="25">
        <f t="shared" si="234"/>
        <v>0</v>
      </c>
      <c r="AT247" s="25">
        <f t="shared" si="236"/>
        <v>0</v>
      </c>
      <c r="AU247" s="25">
        <f t="shared" si="237"/>
        <v>0</v>
      </c>
      <c r="AV247" s="25">
        <f t="shared" si="238"/>
        <v>0</v>
      </c>
      <c r="AW247" s="25">
        <f t="shared" si="240"/>
        <v>8005.5</v>
      </c>
      <c r="AX247" s="25">
        <f t="shared" si="242"/>
        <v>7806.375</v>
      </c>
      <c r="AY247" s="25">
        <f t="shared" si="243"/>
        <v>7613.25</v>
      </c>
      <c r="AZ247" s="25">
        <f t="shared" si="244"/>
        <v>7517.625</v>
      </c>
      <c r="BA247" s="25">
        <f t="shared" si="245"/>
        <v>7393.5</v>
      </c>
      <c r="BB247" s="25">
        <f t="shared" si="246"/>
        <v>7242</v>
      </c>
      <c r="BC247" s="25" t="e">
        <f t="shared" ref="BC247:BC254" si="247">VLOOKUP($C$117,$D$3:$K$63,$A$70,0)*(B196-B195)</f>
        <v>#N/A</v>
      </c>
      <c r="BD247" s="25" t="e">
        <f>VLOOKUP($C$118,$D$3:$K$63,$A$70,0)*(B195-B194)</f>
        <v>#N/A</v>
      </c>
      <c r="BE247" s="25" t="e">
        <f>VLOOKUP($C$119,$D$3:$K$63,$A$70,0)*B194</f>
        <v>#N/A</v>
      </c>
      <c r="BF247" s="25"/>
      <c r="BG247" s="25"/>
      <c r="BH247" s="25"/>
      <c r="BI247" s="25"/>
      <c r="BJ247" s="25"/>
      <c r="BK247" s="25"/>
      <c r="BL247" s="25"/>
      <c r="BM247" s="21" t="e">
        <f t="shared" si="178"/>
        <v>#N/A</v>
      </c>
      <c r="BP247" s="18">
        <v>2053</v>
      </c>
      <c r="BQ247" s="14" t="e">
        <f t="shared" si="241"/>
        <v>#N/A</v>
      </c>
      <c r="BR247" s="14" t="e">
        <f t="shared" si="241"/>
        <v>#N/A</v>
      </c>
      <c r="BS247" s="14" t="e">
        <f t="shared" si="241"/>
        <v>#N/A</v>
      </c>
      <c r="BT247" s="14" t="e">
        <f t="shared" si="241"/>
        <v>#N/A</v>
      </c>
      <c r="BU247" s="14" t="e">
        <f t="shared" si="241"/>
        <v>#N/A</v>
      </c>
      <c r="BV247" s="14" t="e">
        <f t="shared" si="241"/>
        <v>#N/A</v>
      </c>
      <c r="BW247" s="14" t="e">
        <f t="shared" si="241"/>
        <v>#N/A</v>
      </c>
      <c r="BX247" s="14" t="e">
        <f t="shared" si="241"/>
        <v>#N/A</v>
      </c>
      <c r="BY247" s="14" t="e">
        <f t="shared" si="241"/>
        <v>#N/A</v>
      </c>
      <c r="BZ247" s="14" t="e">
        <f t="shared" si="241"/>
        <v>#N/A</v>
      </c>
      <c r="CA247" s="14" t="e">
        <f t="shared" si="241"/>
        <v>#N/A</v>
      </c>
      <c r="CB247" s="14" t="e">
        <f t="shared" si="241"/>
        <v>#N/A</v>
      </c>
      <c r="CC247" s="14" t="e">
        <f t="shared" si="241"/>
        <v>#N/A</v>
      </c>
      <c r="CD247" s="14" t="e">
        <f t="shared" si="241"/>
        <v>#N/A</v>
      </c>
      <c r="CE247" s="14" t="e">
        <f t="shared" si="241"/>
        <v>#N/A</v>
      </c>
      <c r="CF247" s="14" t="e">
        <f t="shared" si="239"/>
        <v>#N/A</v>
      </c>
      <c r="CG247" s="14" t="e">
        <f t="shared" si="232"/>
        <v>#N/A</v>
      </c>
      <c r="CH247" s="14" t="e">
        <f t="shared" si="232"/>
        <v>#N/A</v>
      </c>
      <c r="CI247" s="14" t="e">
        <f t="shared" si="232"/>
        <v>#N/A</v>
      </c>
      <c r="CJ247" s="14" t="e">
        <f t="shared" si="232"/>
        <v>#N/A</v>
      </c>
      <c r="CK247" s="14" t="e">
        <f t="shared" si="230"/>
        <v>#N/A</v>
      </c>
      <c r="CL247" s="14" t="e">
        <f t="shared" si="230"/>
        <v>#N/A</v>
      </c>
      <c r="CM247" s="14" t="e">
        <f t="shared" si="230"/>
        <v>#N/A</v>
      </c>
      <c r="CN247" s="14" t="e">
        <f t="shared" si="230"/>
        <v>#N/A</v>
      </c>
      <c r="CO247" s="14" t="e">
        <f t="shared" si="230"/>
        <v>#N/A</v>
      </c>
      <c r="CP247" s="14" t="e">
        <f t="shared" si="230"/>
        <v>#N/A</v>
      </c>
      <c r="CQ247" s="14" t="e">
        <f t="shared" si="230"/>
        <v>#N/A</v>
      </c>
      <c r="CR247" s="14" t="e">
        <f t="shared" si="230"/>
        <v>#N/A</v>
      </c>
      <c r="CS247" s="14" t="e">
        <f t="shared" si="230"/>
        <v>#N/A</v>
      </c>
      <c r="CT247" s="14" t="e">
        <f t="shared" si="230"/>
        <v>#N/A</v>
      </c>
      <c r="CU247" s="14" t="e">
        <f t="shared" si="230"/>
        <v>#N/A</v>
      </c>
      <c r="CV247" s="14" t="e">
        <f t="shared" si="230"/>
        <v>#N/A</v>
      </c>
      <c r="CW247" s="14" t="e">
        <f t="shared" si="210"/>
        <v>#N/A</v>
      </c>
      <c r="CX247" s="14" t="e">
        <f t="shared" si="210"/>
        <v>#N/A</v>
      </c>
      <c r="CY247" s="14" t="e">
        <f t="shared" si="235"/>
        <v>#N/A</v>
      </c>
      <c r="CZ247" s="14" t="e">
        <f t="shared" si="235"/>
        <v>#N/A</v>
      </c>
      <c r="DA247" s="14" t="e">
        <f t="shared" si="235"/>
        <v>#N/A</v>
      </c>
      <c r="DB247" s="14" t="e">
        <f t="shared" si="235"/>
        <v>#N/A</v>
      </c>
      <c r="DC247" s="14" t="e">
        <f t="shared" si="235"/>
        <v>#N/A</v>
      </c>
      <c r="DD247" s="14" t="e">
        <f t="shared" si="235"/>
        <v>#N/A</v>
      </c>
      <c r="DE247" s="14" t="e">
        <f t="shared" si="235"/>
        <v>#N/A</v>
      </c>
      <c r="DF247" s="14" t="e">
        <f t="shared" si="235"/>
        <v>#N/A</v>
      </c>
      <c r="DG247" s="14" t="e">
        <f t="shared" si="235"/>
        <v>#N/A</v>
      </c>
      <c r="DH247" s="14" t="e">
        <f t="shared" si="235"/>
        <v>#N/A</v>
      </c>
      <c r="DI247" s="14" t="e">
        <f t="shared" si="235"/>
        <v>#N/A</v>
      </c>
      <c r="DJ247" s="14" t="e">
        <f t="shared" si="235"/>
        <v>#N/A</v>
      </c>
      <c r="DK247" s="14" t="e">
        <f t="shared" si="235"/>
        <v>#N/A</v>
      </c>
      <c r="DL247" s="14" t="e">
        <f t="shared" si="235"/>
        <v>#N/A</v>
      </c>
      <c r="DM247" s="14" t="e">
        <f t="shared" si="235"/>
        <v>#N/A</v>
      </c>
      <c r="DN247" s="14" t="e">
        <f t="shared" si="219"/>
        <v>#N/A</v>
      </c>
      <c r="DO247" s="14" t="e">
        <f t="shared" si="219"/>
        <v>#N/A</v>
      </c>
      <c r="DP247" s="14" t="e">
        <f t="shared" si="219"/>
        <v>#N/A</v>
      </c>
      <c r="DQ247" s="14" t="e">
        <f t="shared" si="217"/>
        <v>#N/A</v>
      </c>
      <c r="DR247" s="14" t="e">
        <f t="shared" si="217"/>
        <v>#N/A</v>
      </c>
      <c r="DS247" s="14" t="e">
        <f t="shared" si="197"/>
        <v>#N/A</v>
      </c>
      <c r="DT247" s="14" t="e">
        <f t="shared" si="197"/>
        <v>#N/A</v>
      </c>
      <c r="DU247" s="14" t="e">
        <f t="shared" si="197"/>
        <v>#N/A</v>
      </c>
      <c r="DV247" s="14" t="e">
        <f t="shared" si="197"/>
        <v>#N/A</v>
      </c>
      <c r="DW247" s="14" t="e">
        <f t="shared" si="233"/>
        <v>#N/A</v>
      </c>
      <c r="DX247" s="14" t="e">
        <f t="shared" si="233"/>
        <v>#N/A</v>
      </c>
      <c r="DY247" s="14" t="e">
        <f t="shared" si="233"/>
        <v>#N/A</v>
      </c>
      <c r="DZ247" s="14" t="e">
        <f t="shared" si="228"/>
        <v>#N/A</v>
      </c>
    </row>
    <row r="248" spans="2:130">
      <c r="C248" s="18">
        <v>2054</v>
      </c>
      <c r="D248" s="25"/>
      <c r="E248" s="25"/>
      <c r="F248" s="25"/>
      <c r="G248" s="25"/>
      <c r="H248" s="25"/>
      <c r="I248" s="25"/>
      <c r="J248" s="25"/>
      <c r="K248" s="25"/>
      <c r="L248" s="25"/>
      <c r="M248" s="25"/>
      <c r="N248" s="25"/>
      <c r="O248" s="25"/>
      <c r="P248" s="25"/>
      <c r="Q248" s="25"/>
      <c r="R248" s="25"/>
      <c r="S248" s="25"/>
      <c r="T248" s="25"/>
      <c r="U248" s="25"/>
      <c r="V248" s="25"/>
      <c r="W248" s="25"/>
      <c r="X248" s="25"/>
      <c r="Y248" s="25"/>
      <c r="Z248" s="25"/>
      <c r="AA248" s="25"/>
      <c r="AB248" s="25"/>
      <c r="AC248" s="25"/>
      <c r="AD248" s="25"/>
      <c r="AE248" s="25"/>
      <c r="AF248" s="25"/>
      <c r="AG248" s="25"/>
      <c r="AH248" s="25"/>
      <c r="AI248" s="25"/>
      <c r="AJ248" s="25"/>
      <c r="AK248" s="25"/>
      <c r="AL248" s="25">
        <f t="shared" si="223"/>
        <v>0</v>
      </c>
      <c r="AM248" s="25">
        <f t="shared" si="224"/>
        <v>0</v>
      </c>
      <c r="AN248" s="25">
        <f t="shared" si="225"/>
        <v>0</v>
      </c>
      <c r="AO248" s="25">
        <f t="shared" si="226"/>
        <v>0</v>
      </c>
      <c r="AP248" s="25">
        <f t="shared" si="227"/>
        <v>0</v>
      </c>
      <c r="AQ248" s="25">
        <f t="shared" si="229"/>
        <v>0</v>
      </c>
      <c r="AR248" s="25">
        <f t="shared" si="231"/>
        <v>0</v>
      </c>
      <c r="AS248" s="25">
        <f t="shared" si="234"/>
        <v>0</v>
      </c>
      <c r="AT248" s="25">
        <f t="shared" si="236"/>
        <v>0</v>
      </c>
      <c r="AU248" s="25">
        <f t="shared" si="237"/>
        <v>0</v>
      </c>
      <c r="AV248" s="25">
        <f t="shared" si="238"/>
        <v>0</v>
      </c>
      <c r="AW248" s="25">
        <f t="shared" si="240"/>
        <v>0</v>
      </c>
      <c r="AX248" s="25">
        <f t="shared" si="242"/>
        <v>7806.375</v>
      </c>
      <c r="AY248" s="25">
        <f t="shared" si="243"/>
        <v>7613.25</v>
      </c>
      <c r="AZ248" s="25">
        <f t="shared" si="244"/>
        <v>7517.625</v>
      </c>
      <c r="BA248" s="25">
        <f t="shared" si="245"/>
        <v>7393.5</v>
      </c>
      <c r="BB248" s="25">
        <f t="shared" si="246"/>
        <v>7242</v>
      </c>
      <c r="BC248" s="25" t="e">
        <f t="shared" si="247"/>
        <v>#N/A</v>
      </c>
      <c r="BD248" s="25" t="e">
        <f t="shared" ref="BD248:BD254" si="248">VLOOKUP($C$118,$D$3:$K$63,$A$70,0)*(B196-B195)</f>
        <v>#N/A</v>
      </c>
      <c r="BE248" s="25" t="e">
        <f>VLOOKUP($C$119,$D$3:$K$63,$A$70,0)*(B195-B194)</f>
        <v>#N/A</v>
      </c>
      <c r="BF248" s="25" t="e">
        <f>VLOOKUP($C$120,$D$3:$K$63,$A$70,0)*B194</f>
        <v>#N/A</v>
      </c>
      <c r="BG248" s="25"/>
      <c r="BH248" s="25"/>
      <c r="BI248" s="25"/>
      <c r="BJ248" s="25"/>
      <c r="BK248" s="25"/>
      <c r="BL248" s="25"/>
      <c r="BM248" s="21" t="e">
        <f t="shared" si="178"/>
        <v>#N/A</v>
      </c>
      <c r="BP248" s="18">
        <v>2054</v>
      </c>
      <c r="BQ248" s="14" t="e">
        <f t="shared" si="241"/>
        <v>#N/A</v>
      </c>
      <c r="BR248" s="14" t="e">
        <f t="shared" si="241"/>
        <v>#N/A</v>
      </c>
      <c r="BS248" s="14" t="e">
        <f t="shared" si="241"/>
        <v>#N/A</v>
      </c>
      <c r="BT248" s="14" t="e">
        <f t="shared" si="241"/>
        <v>#N/A</v>
      </c>
      <c r="BU248" s="14" t="e">
        <f t="shared" si="241"/>
        <v>#N/A</v>
      </c>
      <c r="BV248" s="14" t="e">
        <f t="shared" si="241"/>
        <v>#N/A</v>
      </c>
      <c r="BW248" s="14" t="e">
        <f t="shared" si="241"/>
        <v>#N/A</v>
      </c>
      <c r="BX248" s="14" t="e">
        <f t="shared" si="241"/>
        <v>#N/A</v>
      </c>
      <c r="BY248" s="14" t="e">
        <f t="shared" si="241"/>
        <v>#N/A</v>
      </c>
      <c r="BZ248" s="14" t="e">
        <f t="shared" si="241"/>
        <v>#N/A</v>
      </c>
      <c r="CA248" s="14" t="e">
        <f t="shared" si="241"/>
        <v>#N/A</v>
      </c>
      <c r="CB248" s="14" t="e">
        <f t="shared" si="241"/>
        <v>#N/A</v>
      </c>
      <c r="CC248" s="14" t="e">
        <f t="shared" si="241"/>
        <v>#N/A</v>
      </c>
      <c r="CD248" s="14" t="e">
        <f t="shared" si="241"/>
        <v>#N/A</v>
      </c>
      <c r="CE248" s="14" t="e">
        <f t="shared" si="241"/>
        <v>#N/A</v>
      </c>
      <c r="CF248" s="14" t="e">
        <f t="shared" si="239"/>
        <v>#N/A</v>
      </c>
      <c r="CG248" s="14" t="e">
        <f t="shared" si="232"/>
        <v>#N/A</v>
      </c>
      <c r="CH248" s="14" t="e">
        <f t="shared" si="232"/>
        <v>#N/A</v>
      </c>
      <c r="CI248" s="14" t="e">
        <f t="shared" si="232"/>
        <v>#N/A</v>
      </c>
      <c r="CJ248" s="14" t="e">
        <f t="shared" si="232"/>
        <v>#N/A</v>
      </c>
      <c r="CK248" s="14" t="e">
        <f t="shared" si="230"/>
        <v>#N/A</v>
      </c>
      <c r="CL248" s="14" t="e">
        <f t="shared" si="230"/>
        <v>#N/A</v>
      </c>
      <c r="CM248" s="14" t="e">
        <f t="shared" si="230"/>
        <v>#N/A</v>
      </c>
      <c r="CN248" s="14" t="e">
        <f t="shared" si="230"/>
        <v>#N/A</v>
      </c>
      <c r="CO248" s="14" t="e">
        <f t="shared" si="230"/>
        <v>#N/A</v>
      </c>
      <c r="CP248" s="14" t="e">
        <f t="shared" si="230"/>
        <v>#N/A</v>
      </c>
      <c r="CQ248" s="14" t="e">
        <f t="shared" si="230"/>
        <v>#N/A</v>
      </c>
      <c r="CR248" s="14" t="e">
        <f t="shared" si="230"/>
        <v>#N/A</v>
      </c>
      <c r="CS248" s="14" t="e">
        <f t="shared" si="230"/>
        <v>#N/A</v>
      </c>
      <c r="CT248" s="14" t="e">
        <f t="shared" si="230"/>
        <v>#N/A</v>
      </c>
      <c r="CU248" s="14" t="e">
        <f t="shared" si="230"/>
        <v>#N/A</v>
      </c>
      <c r="CV248" s="14" t="e">
        <f t="shared" si="230"/>
        <v>#N/A</v>
      </c>
      <c r="CW248" s="14" t="e">
        <f t="shared" si="210"/>
        <v>#N/A</v>
      </c>
      <c r="CX248" s="14" t="e">
        <f t="shared" si="210"/>
        <v>#N/A</v>
      </c>
      <c r="CY248" s="14" t="e">
        <f t="shared" si="235"/>
        <v>#N/A</v>
      </c>
      <c r="CZ248" s="14" t="e">
        <f t="shared" si="235"/>
        <v>#N/A</v>
      </c>
      <c r="DA248" s="14" t="e">
        <f t="shared" si="235"/>
        <v>#N/A</v>
      </c>
      <c r="DB248" s="14" t="e">
        <f t="shared" si="235"/>
        <v>#N/A</v>
      </c>
      <c r="DC248" s="14" t="e">
        <f t="shared" si="235"/>
        <v>#N/A</v>
      </c>
      <c r="DD248" s="14" t="e">
        <f t="shared" si="235"/>
        <v>#N/A</v>
      </c>
      <c r="DE248" s="14" t="e">
        <f t="shared" si="235"/>
        <v>#N/A</v>
      </c>
      <c r="DF248" s="14" t="e">
        <f t="shared" si="235"/>
        <v>#N/A</v>
      </c>
      <c r="DG248" s="14" t="e">
        <f t="shared" si="235"/>
        <v>#N/A</v>
      </c>
      <c r="DH248" s="14" t="e">
        <f t="shared" si="235"/>
        <v>#N/A</v>
      </c>
      <c r="DI248" s="14" t="e">
        <f t="shared" si="235"/>
        <v>#N/A</v>
      </c>
      <c r="DJ248" s="14" t="e">
        <f t="shared" si="235"/>
        <v>#N/A</v>
      </c>
      <c r="DK248" s="14" t="e">
        <f t="shared" si="235"/>
        <v>#N/A</v>
      </c>
      <c r="DL248" s="14" t="e">
        <f t="shared" si="235"/>
        <v>#N/A</v>
      </c>
      <c r="DM248" s="14" t="e">
        <f t="shared" si="235"/>
        <v>#N/A</v>
      </c>
      <c r="DN248" s="14" t="e">
        <f t="shared" si="219"/>
        <v>#N/A</v>
      </c>
      <c r="DO248" s="14" t="e">
        <f t="shared" si="219"/>
        <v>#N/A</v>
      </c>
      <c r="DP248" s="14" t="e">
        <f t="shared" si="219"/>
        <v>#N/A</v>
      </c>
      <c r="DQ248" s="14" t="e">
        <f t="shared" si="217"/>
        <v>#N/A</v>
      </c>
      <c r="DR248" s="14" t="e">
        <f t="shared" si="217"/>
        <v>#N/A</v>
      </c>
      <c r="DS248" s="14" t="e">
        <f t="shared" si="197"/>
        <v>#N/A</v>
      </c>
      <c r="DT248" s="14" t="e">
        <f t="shared" si="197"/>
        <v>#N/A</v>
      </c>
      <c r="DU248" s="14" t="e">
        <f t="shared" si="197"/>
        <v>#N/A</v>
      </c>
      <c r="DV248" s="14" t="e">
        <f t="shared" si="197"/>
        <v>#N/A</v>
      </c>
      <c r="DW248" s="14" t="e">
        <f t="shared" si="233"/>
        <v>#N/A</v>
      </c>
      <c r="DX248" s="14" t="e">
        <f t="shared" si="233"/>
        <v>#N/A</v>
      </c>
      <c r="DY248" s="14" t="e">
        <f t="shared" si="233"/>
        <v>#N/A</v>
      </c>
      <c r="DZ248" s="14" t="e">
        <f t="shared" si="228"/>
        <v>#N/A</v>
      </c>
    </row>
    <row r="249" spans="2:130">
      <c r="C249" s="18">
        <v>2055</v>
      </c>
      <c r="D249" s="25"/>
      <c r="E249" s="25"/>
      <c r="F249" s="25"/>
      <c r="G249" s="25"/>
      <c r="H249" s="25"/>
      <c r="I249" s="25"/>
      <c r="J249" s="25"/>
      <c r="K249" s="25"/>
      <c r="L249" s="25"/>
      <c r="M249" s="25"/>
      <c r="N249" s="25"/>
      <c r="O249" s="25"/>
      <c r="P249" s="25"/>
      <c r="Q249" s="25"/>
      <c r="R249" s="25"/>
      <c r="S249" s="25"/>
      <c r="T249" s="25"/>
      <c r="U249" s="25"/>
      <c r="V249" s="25"/>
      <c r="W249" s="25"/>
      <c r="X249" s="25"/>
      <c r="Y249" s="25"/>
      <c r="Z249" s="25"/>
      <c r="AA249" s="25"/>
      <c r="AB249" s="25"/>
      <c r="AC249" s="25"/>
      <c r="AD249" s="25"/>
      <c r="AE249" s="25"/>
      <c r="AF249" s="25"/>
      <c r="AG249" s="25"/>
      <c r="AH249" s="25"/>
      <c r="AI249" s="25"/>
      <c r="AJ249" s="25"/>
      <c r="AK249" s="25"/>
      <c r="AL249" s="25"/>
      <c r="AM249" s="25">
        <f t="shared" si="224"/>
        <v>0</v>
      </c>
      <c r="AN249" s="25">
        <f t="shared" si="225"/>
        <v>0</v>
      </c>
      <c r="AO249" s="25">
        <f t="shared" si="226"/>
        <v>0</v>
      </c>
      <c r="AP249" s="25">
        <f t="shared" si="227"/>
        <v>0</v>
      </c>
      <c r="AQ249" s="25">
        <f t="shared" si="229"/>
        <v>0</v>
      </c>
      <c r="AR249" s="25">
        <f t="shared" si="231"/>
        <v>0</v>
      </c>
      <c r="AS249" s="25">
        <f t="shared" si="234"/>
        <v>0</v>
      </c>
      <c r="AT249" s="25">
        <f t="shared" si="236"/>
        <v>0</v>
      </c>
      <c r="AU249" s="25">
        <f t="shared" si="237"/>
        <v>0</v>
      </c>
      <c r="AV249" s="25">
        <f t="shared" si="238"/>
        <v>0</v>
      </c>
      <c r="AW249" s="25">
        <f t="shared" si="240"/>
        <v>0</v>
      </c>
      <c r="AX249" s="25">
        <f t="shared" si="242"/>
        <v>0</v>
      </c>
      <c r="AY249" s="25">
        <f t="shared" si="243"/>
        <v>7613.25</v>
      </c>
      <c r="AZ249" s="25">
        <f t="shared" si="244"/>
        <v>7517.625</v>
      </c>
      <c r="BA249" s="25">
        <f t="shared" si="245"/>
        <v>7393.5</v>
      </c>
      <c r="BB249" s="25">
        <f t="shared" si="246"/>
        <v>7242</v>
      </c>
      <c r="BC249" s="25" t="e">
        <f t="shared" si="247"/>
        <v>#N/A</v>
      </c>
      <c r="BD249" s="25" t="e">
        <f t="shared" si="248"/>
        <v>#N/A</v>
      </c>
      <c r="BE249" s="25" t="e">
        <f t="shared" ref="BE249:BE254" si="249">VLOOKUP($C$119,$D$3:$K$63,$A$70,0)*(B196-B195)</f>
        <v>#N/A</v>
      </c>
      <c r="BF249" s="25" t="e">
        <f>VLOOKUP($C$120,$D$3:$K$63,$A$70,0)*(B195-B194)</f>
        <v>#N/A</v>
      </c>
      <c r="BG249" s="25" t="e">
        <f>VLOOKUP($C$121,$D$3:$K$63,$A$70,0)*B194</f>
        <v>#N/A</v>
      </c>
      <c r="BH249" s="25"/>
      <c r="BI249" s="25"/>
      <c r="BJ249" s="25"/>
      <c r="BK249" s="25"/>
      <c r="BL249" s="25"/>
      <c r="BM249" s="21" t="e">
        <f t="shared" si="178"/>
        <v>#N/A</v>
      </c>
      <c r="BP249" s="18">
        <v>2055</v>
      </c>
      <c r="BQ249" s="14" t="e">
        <f t="shared" si="241"/>
        <v>#N/A</v>
      </c>
      <c r="BR249" s="14" t="e">
        <f t="shared" si="241"/>
        <v>#N/A</v>
      </c>
      <c r="BS249" s="14" t="e">
        <f t="shared" si="241"/>
        <v>#N/A</v>
      </c>
      <c r="BT249" s="14" t="e">
        <f t="shared" si="241"/>
        <v>#N/A</v>
      </c>
      <c r="BU249" s="14" t="e">
        <f t="shared" si="241"/>
        <v>#N/A</v>
      </c>
      <c r="BV249" s="14" t="e">
        <f t="shared" si="241"/>
        <v>#N/A</v>
      </c>
      <c r="BW249" s="14" t="e">
        <f t="shared" si="241"/>
        <v>#N/A</v>
      </c>
      <c r="BX249" s="14" t="e">
        <f t="shared" si="241"/>
        <v>#N/A</v>
      </c>
      <c r="BY249" s="14" t="e">
        <f t="shared" si="241"/>
        <v>#N/A</v>
      </c>
      <c r="BZ249" s="14" t="e">
        <f t="shared" si="241"/>
        <v>#N/A</v>
      </c>
      <c r="CA249" s="14" t="e">
        <f t="shared" si="241"/>
        <v>#N/A</v>
      </c>
      <c r="CB249" s="14" t="e">
        <f t="shared" si="241"/>
        <v>#N/A</v>
      </c>
      <c r="CC249" s="14" t="e">
        <f t="shared" si="241"/>
        <v>#N/A</v>
      </c>
      <c r="CD249" s="14" t="e">
        <f t="shared" si="241"/>
        <v>#N/A</v>
      </c>
      <c r="CE249" s="14" t="e">
        <f t="shared" si="241"/>
        <v>#N/A</v>
      </c>
      <c r="CF249" s="14" t="e">
        <f t="shared" si="239"/>
        <v>#N/A</v>
      </c>
      <c r="CG249" s="14" t="e">
        <f t="shared" si="232"/>
        <v>#N/A</v>
      </c>
      <c r="CH249" s="14" t="e">
        <f t="shared" si="232"/>
        <v>#N/A</v>
      </c>
      <c r="CI249" s="14" t="e">
        <f t="shared" si="232"/>
        <v>#N/A</v>
      </c>
      <c r="CJ249" s="14" t="e">
        <f t="shared" si="232"/>
        <v>#N/A</v>
      </c>
      <c r="CK249" s="14" t="e">
        <f t="shared" si="230"/>
        <v>#N/A</v>
      </c>
      <c r="CL249" s="14" t="e">
        <f t="shared" si="230"/>
        <v>#N/A</v>
      </c>
      <c r="CM249" s="14" t="e">
        <f t="shared" si="230"/>
        <v>#N/A</v>
      </c>
      <c r="CN249" s="14" t="e">
        <f t="shared" si="230"/>
        <v>#N/A</v>
      </c>
      <c r="CO249" s="14" t="e">
        <f t="shared" si="230"/>
        <v>#N/A</v>
      </c>
      <c r="CP249" s="14" t="e">
        <f t="shared" si="230"/>
        <v>#N/A</v>
      </c>
      <c r="CQ249" s="14" t="e">
        <f t="shared" si="230"/>
        <v>#N/A</v>
      </c>
      <c r="CR249" s="14" t="e">
        <f t="shared" si="230"/>
        <v>#N/A</v>
      </c>
      <c r="CS249" s="14" t="e">
        <f t="shared" si="230"/>
        <v>#N/A</v>
      </c>
      <c r="CT249" s="14" t="e">
        <f t="shared" si="230"/>
        <v>#N/A</v>
      </c>
      <c r="CU249" s="14" t="e">
        <f t="shared" si="230"/>
        <v>#N/A</v>
      </c>
      <c r="CV249" s="14" t="e">
        <f t="shared" si="230"/>
        <v>#N/A</v>
      </c>
      <c r="CW249" s="14" t="e">
        <f t="shared" si="210"/>
        <v>#N/A</v>
      </c>
      <c r="CX249" s="14" t="e">
        <f t="shared" si="210"/>
        <v>#N/A</v>
      </c>
      <c r="CY249" s="14" t="e">
        <f t="shared" si="235"/>
        <v>#N/A</v>
      </c>
      <c r="CZ249" s="14" t="e">
        <f t="shared" si="235"/>
        <v>#N/A</v>
      </c>
      <c r="DA249" s="14" t="e">
        <f t="shared" si="235"/>
        <v>#N/A</v>
      </c>
      <c r="DB249" s="14" t="e">
        <f t="shared" si="235"/>
        <v>#N/A</v>
      </c>
      <c r="DC249" s="14" t="e">
        <f t="shared" si="235"/>
        <v>#N/A</v>
      </c>
      <c r="DD249" s="14" t="e">
        <f t="shared" si="235"/>
        <v>#N/A</v>
      </c>
      <c r="DE249" s="14" t="e">
        <f t="shared" si="235"/>
        <v>#N/A</v>
      </c>
      <c r="DF249" s="14" t="e">
        <f t="shared" si="235"/>
        <v>#N/A</v>
      </c>
      <c r="DG249" s="14" t="e">
        <f t="shared" si="235"/>
        <v>#N/A</v>
      </c>
      <c r="DH249" s="14" t="e">
        <f t="shared" si="235"/>
        <v>#N/A</v>
      </c>
      <c r="DI249" s="14" t="e">
        <f t="shared" si="235"/>
        <v>#N/A</v>
      </c>
      <c r="DJ249" s="14" t="e">
        <f t="shared" si="235"/>
        <v>#N/A</v>
      </c>
      <c r="DK249" s="14" t="e">
        <f t="shared" si="235"/>
        <v>#N/A</v>
      </c>
      <c r="DL249" s="14" t="e">
        <f t="shared" si="235"/>
        <v>#N/A</v>
      </c>
      <c r="DM249" s="14" t="e">
        <f t="shared" si="235"/>
        <v>#N/A</v>
      </c>
      <c r="DN249" s="14" t="e">
        <f t="shared" si="219"/>
        <v>#N/A</v>
      </c>
      <c r="DO249" s="14" t="e">
        <f t="shared" si="219"/>
        <v>#N/A</v>
      </c>
      <c r="DP249" s="14" t="e">
        <f t="shared" si="219"/>
        <v>#N/A</v>
      </c>
      <c r="DQ249" s="14" t="e">
        <f t="shared" si="217"/>
        <v>#N/A</v>
      </c>
      <c r="DR249" s="14" t="e">
        <f t="shared" si="217"/>
        <v>#N/A</v>
      </c>
      <c r="DS249" s="14" t="e">
        <f t="shared" si="197"/>
        <v>#N/A</v>
      </c>
      <c r="DT249" s="14" t="e">
        <f t="shared" si="197"/>
        <v>#N/A</v>
      </c>
      <c r="DU249" s="14" t="e">
        <f t="shared" si="197"/>
        <v>#N/A</v>
      </c>
      <c r="DV249" s="14" t="e">
        <f t="shared" si="197"/>
        <v>#N/A</v>
      </c>
      <c r="DW249" s="14" t="e">
        <f t="shared" si="233"/>
        <v>#N/A</v>
      </c>
      <c r="DX249" s="14" t="e">
        <f t="shared" si="233"/>
        <v>#N/A</v>
      </c>
      <c r="DY249" s="14" t="e">
        <f t="shared" si="233"/>
        <v>#N/A</v>
      </c>
      <c r="DZ249" s="14" t="e">
        <f t="shared" si="228"/>
        <v>#N/A</v>
      </c>
    </row>
    <row r="250" spans="2:130">
      <c r="C250" s="18">
        <v>2056</v>
      </c>
      <c r="D250" s="25"/>
      <c r="E250" s="25"/>
      <c r="F250" s="25"/>
      <c r="G250" s="25"/>
      <c r="H250" s="25"/>
      <c r="I250" s="25"/>
      <c r="J250" s="25"/>
      <c r="K250" s="25"/>
      <c r="L250" s="25"/>
      <c r="M250" s="25"/>
      <c r="N250" s="25"/>
      <c r="O250" s="25"/>
      <c r="P250" s="25"/>
      <c r="Q250" s="25"/>
      <c r="R250" s="25"/>
      <c r="S250" s="25"/>
      <c r="T250" s="25"/>
      <c r="U250" s="25"/>
      <c r="V250" s="25"/>
      <c r="W250" s="25"/>
      <c r="X250" s="25"/>
      <c r="Y250" s="25"/>
      <c r="Z250" s="25"/>
      <c r="AA250" s="25"/>
      <c r="AB250" s="25"/>
      <c r="AC250" s="25"/>
      <c r="AD250" s="25"/>
      <c r="AE250" s="25"/>
      <c r="AF250" s="25"/>
      <c r="AG250" s="25"/>
      <c r="AH250" s="25"/>
      <c r="AI250" s="25"/>
      <c r="AJ250" s="25"/>
      <c r="AK250" s="25"/>
      <c r="AL250" s="25"/>
      <c r="AM250" s="25"/>
      <c r="AN250" s="25">
        <f t="shared" si="225"/>
        <v>0</v>
      </c>
      <c r="AO250" s="25">
        <f t="shared" si="226"/>
        <v>0</v>
      </c>
      <c r="AP250" s="25">
        <f t="shared" si="227"/>
        <v>0</v>
      </c>
      <c r="AQ250" s="25">
        <f t="shared" si="229"/>
        <v>0</v>
      </c>
      <c r="AR250" s="25">
        <f t="shared" si="231"/>
        <v>0</v>
      </c>
      <c r="AS250" s="25">
        <f t="shared" si="234"/>
        <v>0</v>
      </c>
      <c r="AT250" s="25">
        <f t="shared" si="236"/>
        <v>0</v>
      </c>
      <c r="AU250" s="25">
        <f t="shared" si="237"/>
        <v>0</v>
      </c>
      <c r="AV250" s="25">
        <f t="shared" si="238"/>
        <v>0</v>
      </c>
      <c r="AW250" s="25">
        <f t="shared" si="240"/>
        <v>0</v>
      </c>
      <c r="AX250" s="25">
        <f t="shared" si="242"/>
        <v>0</v>
      </c>
      <c r="AY250" s="25">
        <f t="shared" si="243"/>
        <v>0</v>
      </c>
      <c r="AZ250" s="25">
        <f t="shared" si="244"/>
        <v>7517.625</v>
      </c>
      <c r="BA250" s="25">
        <f t="shared" si="245"/>
        <v>7393.5</v>
      </c>
      <c r="BB250" s="25">
        <f t="shared" si="246"/>
        <v>7242</v>
      </c>
      <c r="BC250" s="25" t="e">
        <f t="shared" si="247"/>
        <v>#N/A</v>
      </c>
      <c r="BD250" s="25" t="e">
        <f t="shared" si="248"/>
        <v>#N/A</v>
      </c>
      <c r="BE250" s="25" t="e">
        <f t="shared" si="249"/>
        <v>#N/A</v>
      </c>
      <c r="BF250" s="25" t="e">
        <f t="shared" ref="BF250:BF254" si="250">VLOOKUP($C$120,$D$3:$K$63,$A$70,0)*(B196-B195)</f>
        <v>#N/A</v>
      </c>
      <c r="BG250" s="25" t="e">
        <f>VLOOKUP($C$121,$D$3:$K$63,$A$70,0)*(B195-B194)</f>
        <v>#N/A</v>
      </c>
      <c r="BH250" s="25" t="e">
        <f>VLOOKUP($C$122,$D$3:$K$63,$A$70,0)*B194</f>
        <v>#N/A</v>
      </c>
      <c r="BI250" s="25"/>
      <c r="BJ250" s="25"/>
      <c r="BK250" s="25"/>
      <c r="BL250" s="25"/>
      <c r="BM250" s="21" t="e">
        <f t="shared" si="178"/>
        <v>#N/A</v>
      </c>
      <c r="BP250" s="18">
        <v>2056</v>
      </c>
      <c r="BQ250" s="14" t="e">
        <f t="shared" si="241"/>
        <v>#N/A</v>
      </c>
      <c r="BR250" s="14" t="e">
        <f t="shared" si="241"/>
        <v>#N/A</v>
      </c>
      <c r="BS250" s="14" t="e">
        <f t="shared" si="241"/>
        <v>#N/A</v>
      </c>
      <c r="BT250" s="14" t="e">
        <f t="shared" si="241"/>
        <v>#N/A</v>
      </c>
      <c r="BU250" s="14" t="e">
        <f t="shared" si="241"/>
        <v>#N/A</v>
      </c>
      <c r="BV250" s="14" t="e">
        <f t="shared" si="241"/>
        <v>#N/A</v>
      </c>
      <c r="BW250" s="14" t="e">
        <f t="shared" si="241"/>
        <v>#N/A</v>
      </c>
      <c r="BX250" s="14" t="e">
        <f t="shared" si="241"/>
        <v>#N/A</v>
      </c>
      <c r="BY250" s="14" t="e">
        <f t="shared" si="241"/>
        <v>#N/A</v>
      </c>
      <c r="BZ250" s="14" t="e">
        <f t="shared" si="241"/>
        <v>#N/A</v>
      </c>
      <c r="CA250" s="14" t="e">
        <f t="shared" si="241"/>
        <v>#N/A</v>
      </c>
      <c r="CB250" s="14" t="e">
        <f t="shared" si="241"/>
        <v>#N/A</v>
      </c>
      <c r="CC250" s="14" t="e">
        <f t="shared" si="241"/>
        <v>#N/A</v>
      </c>
      <c r="CD250" s="14" t="e">
        <f t="shared" si="241"/>
        <v>#N/A</v>
      </c>
      <c r="CE250" s="14" t="e">
        <f t="shared" si="241"/>
        <v>#N/A</v>
      </c>
      <c r="CF250" s="14" t="e">
        <f t="shared" si="239"/>
        <v>#N/A</v>
      </c>
      <c r="CG250" s="14" t="e">
        <f t="shared" si="232"/>
        <v>#N/A</v>
      </c>
      <c r="CH250" s="14" t="e">
        <f t="shared" si="232"/>
        <v>#N/A</v>
      </c>
      <c r="CI250" s="14" t="e">
        <f t="shared" si="232"/>
        <v>#N/A</v>
      </c>
      <c r="CJ250" s="14" t="e">
        <f t="shared" si="232"/>
        <v>#N/A</v>
      </c>
      <c r="CK250" s="14" t="e">
        <f t="shared" si="230"/>
        <v>#N/A</v>
      </c>
      <c r="CL250" s="14" t="e">
        <f t="shared" si="230"/>
        <v>#N/A</v>
      </c>
      <c r="CM250" s="14" t="e">
        <f t="shared" si="230"/>
        <v>#N/A</v>
      </c>
      <c r="CN250" s="14" t="e">
        <f t="shared" si="230"/>
        <v>#N/A</v>
      </c>
      <c r="CO250" s="14" t="e">
        <f t="shared" si="230"/>
        <v>#N/A</v>
      </c>
      <c r="CP250" s="14" t="e">
        <f t="shared" si="230"/>
        <v>#N/A</v>
      </c>
      <c r="CQ250" s="14" t="e">
        <f t="shared" si="230"/>
        <v>#N/A</v>
      </c>
      <c r="CR250" s="14" t="e">
        <f t="shared" si="230"/>
        <v>#N/A</v>
      </c>
      <c r="CS250" s="14" t="e">
        <f t="shared" si="230"/>
        <v>#N/A</v>
      </c>
      <c r="CT250" s="14" t="e">
        <f t="shared" si="230"/>
        <v>#N/A</v>
      </c>
      <c r="CU250" s="14" t="e">
        <f t="shared" si="230"/>
        <v>#N/A</v>
      </c>
      <c r="CV250" s="14" t="e">
        <f t="shared" si="230"/>
        <v>#N/A</v>
      </c>
      <c r="CW250" s="14" t="e">
        <f t="shared" si="210"/>
        <v>#N/A</v>
      </c>
      <c r="CX250" s="14" t="e">
        <f t="shared" si="210"/>
        <v>#N/A</v>
      </c>
      <c r="CY250" s="14" t="e">
        <f t="shared" si="235"/>
        <v>#N/A</v>
      </c>
      <c r="CZ250" s="14" t="e">
        <f t="shared" si="235"/>
        <v>#N/A</v>
      </c>
      <c r="DA250" s="14" t="e">
        <f t="shared" si="235"/>
        <v>#N/A</v>
      </c>
      <c r="DB250" s="14" t="e">
        <f t="shared" si="235"/>
        <v>#N/A</v>
      </c>
      <c r="DC250" s="14" t="e">
        <f t="shared" si="235"/>
        <v>#N/A</v>
      </c>
      <c r="DD250" s="14" t="e">
        <f t="shared" si="235"/>
        <v>#N/A</v>
      </c>
      <c r="DE250" s="14" t="e">
        <f t="shared" si="235"/>
        <v>#N/A</v>
      </c>
      <c r="DF250" s="14" t="e">
        <f t="shared" si="235"/>
        <v>#N/A</v>
      </c>
      <c r="DG250" s="14" t="e">
        <f t="shared" si="235"/>
        <v>#N/A</v>
      </c>
      <c r="DH250" s="14" t="e">
        <f t="shared" si="235"/>
        <v>#N/A</v>
      </c>
      <c r="DI250" s="14" t="e">
        <f t="shared" si="235"/>
        <v>#N/A</v>
      </c>
      <c r="DJ250" s="14" t="e">
        <f t="shared" si="235"/>
        <v>#N/A</v>
      </c>
      <c r="DK250" s="14" t="e">
        <f t="shared" si="235"/>
        <v>#N/A</v>
      </c>
      <c r="DL250" s="14" t="e">
        <f t="shared" si="235"/>
        <v>#N/A</v>
      </c>
      <c r="DM250" s="14" t="e">
        <f t="shared" si="235"/>
        <v>#N/A</v>
      </c>
      <c r="DN250" s="14" t="e">
        <f t="shared" si="219"/>
        <v>#N/A</v>
      </c>
      <c r="DO250" s="14" t="e">
        <f t="shared" si="219"/>
        <v>#N/A</v>
      </c>
      <c r="DP250" s="14" t="e">
        <f t="shared" si="219"/>
        <v>#N/A</v>
      </c>
      <c r="DQ250" s="14" t="e">
        <f t="shared" si="217"/>
        <v>#N/A</v>
      </c>
      <c r="DR250" s="14" t="e">
        <f t="shared" si="217"/>
        <v>#N/A</v>
      </c>
      <c r="DS250" s="14" t="e">
        <f t="shared" si="197"/>
        <v>#N/A</v>
      </c>
      <c r="DT250" s="14" t="e">
        <f t="shared" si="197"/>
        <v>#N/A</v>
      </c>
      <c r="DU250" s="14" t="e">
        <f t="shared" si="197"/>
        <v>#N/A</v>
      </c>
      <c r="DV250" s="14" t="e">
        <f t="shared" si="197"/>
        <v>#N/A</v>
      </c>
      <c r="DW250" s="14" t="e">
        <f t="shared" si="233"/>
        <v>#N/A</v>
      </c>
      <c r="DX250" s="14" t="e">
        <f t="shared" si="233"/>
        <v>#N/A</v>
      </c>
      <c r="DY250" s="14" t="e">
        <f t="shared" si="233"/>
        <v>#N/A</v>
      </c>
      <c r="DZ250" s="14" t="e">
        <f t="shared" si="228"/>
        <v>#N/A</v>
      </c>
    </row>
    <row r="251" spans="2:130">
      <c r="C251" s="18">
        <v>2057</v>
      </c>
      <c r="D251" s="25"/>
      <c r="E251" s="25"/>
      <c r="F251" s="25"/>
      <c r="G251" s="25"/>
      <c r="H251" s="25"/>
      <c r="I251" s="25"/>
      <c r="J251" s="25"/>
      <c r="K251" s="25"/>
      <c r="L251" s="25"/>
      <c r="M251" s="25"/>
      <c r="N251" s="25"/>
      <c r="O251" s="25"/>
      <c r="P251" s="25"/>
      <c r="Q251" s="25"/>
      <c r="R251" s="25"/>
      <c r="S251" s="25"/>
      <c r="T251" s="25"/>
      <c r="U251" s="25"/>
      <c r="V251" s="25"/>
      <c r="W251" s="25"/>
      <c r="X251" s="25"/>
      <c r="Y251" s="25"/>
      <c r="Z251" s="25"/>
      <c r="AA251" s="25"/>
      <c r="AB251" s="25"/>
      <c r="AC251" s="25"/>
      <c r="AD251" s="25"/>
      <c r="AE251" s="25"/>
      <c r="AF251" s="25"/>
      <c r="AG251" s="25"/>
      <c r="AH251" s="25"/>
      <c r="AI251" s="25"/>
      <c r="AJ251" s="25"/>
      <c r="AK251" s="25"/>
      <c r="AL251" s="25"/>
      <c r="AM251" s="25"/>
      <c r="AN251" s="25"/>
      <c r="AO251" s="25">
        <f t="shared" si="226"/>
        <v>0</v>
      </c>
      <c r="AP251" s="25">
        <f t="shared" si="227"/>
        <v>0</v>
      </c>
      <c r="AQ251" s="25">
        <f t="shared" si="229"/>
        <v>0</v>
      </c>
      <c r="AR251" s="25">
        <f t="shared" si="231"/>
        <v>0</v>
      </c>
      <c r="AS251" s="25">
        <f t="shared" si="234"/>
        <v>0</v>
      </c>
      <c r="AT251" s="25">
        <f t="shared" si="236"/>
        <v>0</v>
      </c>
      <c r="AU251" s="25">
        <f t="shared" si="237"/>
        <v>0</v>
      </c>
      <c r="AV251" s="25">
        <f t="shared" si="238"/>
        <v>0</v>
      </c>
      <c r="AW251" s="25">
        <f t="shared" si="240"/>
        <v>0</v>
      </c>
      <c r="AX251" s="25">
        <f t="shared" si="242"/>
        <v>0</v>
      </c>
      <c r="AY251" s="25">
        <f t="shared" si="243"/>
        <v>0</v>
      </c>
      <c r="AZ251" s="25">
        <f t="shared" si="244"/>
        <v>0</v>
      </c>
      <c r="BA251" s="25">
        <f t="shared" si="245"/>
        <v>7393.5</v>
      </c>
      <c r="BB251" s="25">
        <f t="shared" si="246"/>
        <v>7242</v>
      </c>
      <c r="BC251" s="25" t="e">
        <f t="shared" si="247"/>
        <v>#N/A</v>
      </c>
      <c r="BD251" s="25" t="e">
        <f t="shared" si="248"/>
        <v>#N/A</v>
      </c>
      <c r="BE251" s="25" t="e">
        <f t="shared" si="249"/>
        <v>#N/A</v>
      </c>
      <c r="BF251" s="25" t="e">
        <f t="shared" si="250"/>
        <v>#N/A</v>
      </c>
      <c r="BG251" s="25" t="e">
        <f t="shared" ref="BG251:BG254" si="251">VLOOKUP($C$121,$D$3:$K$63,$A$70,0)*(B196-B195)</f>
        <v>#N/A</v>
      </c>
      <c r="BH251" s="25" t="e">
        <f>VLOOKUP($C$122,$D$3:$K$63,$A$70,0)*(B195-B194)</f>
        <v>#N/A</v>
      </c>
      <c r="BI251" s="25" t="e">
        <f>VLOOKUP($C$123,$D$3:$K$63,$A$70,0)*B194</f>
        <v>#N/A</v>
      </c>
      <c r="BJ251" s="25"/>
      <c r="BK251" s="25"/>
      <c r="BL251" s="25"/>
      <c r="BM251" s="21" t="e">
        <f t="shared" si="178"/>
        <v>#N/A</v>
      </c>
      <c r="BP251" s="18">
        <v>2057</v>
      </c>
      <c r="BQ251" s="14" t="e">
        <f t="shared" si="241"/>
        <v>#N/A</v>
      </c>
      <c r="BR251" s="14" t="e">
        <f t="shared" si="241"/>
        <v>#N/A</v>
      </c>
      <c r="BS251" s="14" t="e">
        <f t="shared" si="241"/>
        <v>#N/A</v>
      </c>
      <c r="BT251" s="14" t="e">
        <f t="shared" si="241"/>
        <v>#N/A</v>
      </c>
      <c r="BU251" s="14" t="e">
        <f t="shared" si="241"/>
        <v>#N/A</v>
      </c>
      <c r="BV251" s="14" t="e">
        <f t="shared" si="241"/>
        <v>#N/A</v>
      </c>
      <c r="BW251" s="14" t="e">
        <f t="shared" si="241"/>
        <v>#N/A</v>
      </c>
      <c r="BX251" s="14" t="e">
        <f t="shared" si="241"/>
        <v>#N/A</v>
      </c>
      <c r="BY251" s="14" t="e">
        <f t="shared" si="241"/>
        <v>#N/A</v>
      </c>
      <c r="BZ251" s="14" t="e">
        <f t="shared" si="241"/>
        <v>#N/A</v>
      </c>
      <c r="CA251" s="14" t="e">
        <f t="shared" si="241"/>
        <v>#N/A</v>
      </c>
      <c r="CB251" s="14" t="e">
        <f t="shared" si="241"/>
        <v>#N/A</v>
      </c>
      <c r="CC251" s="14" t="e">
        <f t="shared" si="241"/>
        <v>#N/A</v>
      </c>
      <c r="CD251" s="14" t="e">
        <f t="shared" si="241"/>
        <v>#N/A</v>
      </c>
      <c r="CE251" s="14" t="e">
        <f t="shared" si="241"/>
        <v>#N/A</v>
      </c>
      <c r="CF251" s="14" t="e">
        <f t="shared" si="239"/>
        <v>#N/A</v>
      </c>
      <c r="CG251" s="14" t="e">
        <f t="shared" si="232"/>
        <v>#N/A</v>
      </c>
      <c r="CH251" s="14" t="e">
        <f t="shared" si="232"/>
        <v>#N/A</v>
      </c>
      <c r="CI251" s="14" t="e">
        <f t="shared" si="232"/>
        <v>#N/A</v>
      </c>
      <c r="CJ251" s="14" t="e">
        <f t="shared" si="232"/>
        <v>#N/A</v>
      </c>
      <c r="CK251" s="14" t="e">
        <f t="shared" si="230"/>
        <v>#N/A</v>
      </c>
      <c r="CL251" s="14" t="e">
        <f t="shared" si="230"/>
        <v>#N/A</v>
      </c>
      <c r="CM251" s="14" t="e">
        <f t="shared" si="230"/>
        <v>#N/A</v>
      </c>
      <c r="CN251" s="14" t="e">
        <f t="shared" si="230"/>
        <v>#N/A</v>
      </c>
      <c r="CO251" s="14" t="e">
        <f t="shared" si="230"/>
        <v>#N/A</v>
      </c>
      <c r="CP251" s="14" t="e">
        <f t="shared" si="230"/>
        <v>#N/A</v>
      </c>
      <c r="CQ251" s="14" t="e">
        <f t="shared" si="230"/>
        <v>#N/A</v>
      </c>
      <c r="CR251" s="14" t="e">
        <f t="shared" si="230"/>
        <v>#N/A</v>
      </c>
      <c r="CS251" s="14" t="e">
        <f t="shared" si="230"/>
        <v>#N/A</v>
      </c>
      <c r="CT251" s="14" t="e">
        <f t="shared" si="230"/>
        <v>#N/A</v>
      </c>
      <c r="CU251" s="14" t="e">
        <f t="shared" si="230"/>
        <v>#N/A</v>
      </c>
      <c r="CV251" s="14" t="e">
        <f t="shared" si="230"/>
        <v>#N/A</v>
      </c>
      <c r="CW251" s="14" t="e">
        <f t="shared" si="210"/>
        <v>#N/A</v>
      </c>
      <c r="CX251" s="14" t="e">
        <f t="shared" si="210"/>
        <v>#N/A</v>
      </c>
      <c r="CY251" s="14" t="e">
        <f t="shared" si="235"/>
        <v>#N/A</v>
      </c>
      <c r="CZ251" s="14" t="e">
        <f t="shared" si="235"/>
        <v>#N/A</v>
      </c>
      <c r="DA251" s="14" t="e">
        <f t="shared" si="235"/>
        <v>#N/A</v>
      </c>
      <c r="DB251" s="14" t="e">
        <f t="shared" si="235"/>
        <v>#N/A</v>
      </c>
      <c r="DC251" s="14" t="e">
        <f t="shared" si="235"/>
        <v>#N/A</v>
      </c>
      <c r="DD251" s="14" t="e">
        <f t="shared" si="235"/>
        <v>#N/A</v>
      </c>
      <c r="DE251" s="14" t="e">
        <f t="shared" si="235"/>
        <v>#N/A</v>
      </c>
      <c r="DF251" s="14" t="e">
        <f t="shared" si="235"/>
        <v>#N/A</v>
      </c>
      <c r="DG251" s="14" t="e">
        <f t="shared" si="235"/>
        <v>#N/A</v>
      </c>
      <c r="DH251" s="14" t="e">
        <f t="shared" si="235"/>
        <v>#N/A</v>
      </c>
      <c r="DI251" s="14" t="e">
        <f t="shared" si="235"/>
        <v>#N/A</v>
      </c>
      <c r="DJ251" s="14" t="e">
        <f t="shared" si="235"/>
        <v>#N/A</v>
      </c>
      <c r="DK251" s="14" t="e">
        <f t="shared" si="235"/>
        <v>#N/A</v>
      </c>
      <c r="DL251" s="14" t="e">
        <f t="shared" si="235"/>
        <v>#N/A</v>
      </c>
      <c r="DM251" s="14" t="e">
        <f t="shared" si="235"/>
        <v>#N/A</v>
      </c>
      <c r="DN251" s="14" t="e">
        <f t="shared" si="219"/>
        <v>#N/A</v>
      </c>
      <c r="DO251" s="14" t="e">
        <f t="shared" si="219"/>
        <v>#N/A</v>
      </c>
      <c r="DP251" s="14" t="e">
        <f t="shared" si="219"/>
        <v>#N/A</v>
      </c>
      <c r="DQ251" s="14" t="e">
        <f t="shared" si="217"/>
        <v>#N/A</v>
      </c>
      <c r="DR251" s="14" t="e">
        <f t="shared" si="217"/>
        <v>#N/A</v>
      </c>
      <c r="DS251" s="14" t="e">
        <f t="shared" si="197"/>
        <v>#N/A</v>
      </c>
      <c r="DT251" s="14" t="e">
        <f t="shared" si="197"/>
        <v>#N/A</v>
      </c>
      <c r="DU251" s="14" t="e">
        <f t="shared" si="197"/>
        <v>#N/A</v>
      </c>
      <c r="DV251" s="14" t="e">
        <f t="shared" si="197"/>
        <v>#N/A</v>
      </c>
      <c r="DW251" s="14" t="e">
        <f t="shared" si="233"/>
        <v>#N/A</v>
      </c>
      <c r="DX251" s="14" t="e">
        <f t="shared" si="233"/>
        <v>#N/A</v>
      </c>
      <c r="DY251" s="14" t="e">
        <f t="shared" si="233"/>
        <v>#N/A</v>
      </c>
      <c r="DZ251" s="14" t="e">
        <f t="shared" si="228"/>
        <v>#N/A</v>
      </c>
    </row>
    <row r="252" spans="2:130">
      <c r="C252" s="18">
        <v>2058</v>
      </c>
      <c r="D252" s="25"/>
      <c r="E252" s="25"/>
      <c r="F252" s="25"/>
      <c r="G252" s="25"/>
      <c r="H252" s="25"/>
      <c r="I252" s="25"/>
      <c r="J252" s="25"/>
      <c r="K252" s="25"/>
      <c r="L252" s="25"/>
      <c r="M252" s="25"/>
      <c r="N252" s="25"/>
      <c r="O252" s="25"/>
      <c r="P252" s="25"/>
      <c r="Q252" s="25"/>
      <c r="R252" s="25"/>
      <c r="S252" s="25"/>
      <c r="T252" s="25"/>
      <c r="U252" s="25"/>
      <c r="V252" s="25"/>
      <c r="W252" s="25"/>
      <c r="X252" s="25"/>
      <c r="Y252" s="25"/>
      <c r="Z252" s="25"/>
      <c r="AA252" s="25"/>
      <c r="AB252" s="25"/>
      <c r="AC252" s="25"/>
      <c r="AD252" s="25"/>
      <c r="AE252" s="25"/>
      <c r="AF252" s="25"/>
      <c r="AG252" s="25"/>
      <c r="AH252" s="25"/>
      <c r="AI252" s="25"/>
      <c r="AJ252" s="25"/>
      <c r="AK252" s="25"/>
      <c r="AL252" s="25"/>
      <c r="AM252" s="25"/>
      <c r="AN252" s="25"/>
      <c r="AO252" s="25"/>
      <c r="AP252" s="25">
        <f t="shared" si="227"/>
        <v>0</v>
      </c>
      <c r="AQ252" s="25">
        <f t="shared" si="229"/>
        <v>0</v>
      </c>
      <c r="AR252" s="25">
        <f t="shared" si="231"/>
        <v>0</v>
      </c>
      <c r="AS252" s="25">
        <f t="shared" si="234"/>
        <v>0</v>
      </c>
      <c r="AT252" s="25">
        <f t="shared" si="236"/>
        <v>0</v>
      </c>
      <c r="AU252" s="25">
        <f t="shared" si="237"/>
        <v>0</v>
      </c>
      <c r="AV252" s="25">
        <f t="shared" si="238"/>
        <v>0</v>
      </c>
      <c r="AW252" s="25">
        <f t="shared" si="240"/>
        <v>0</v>
      </c>
      <c r="AX252" s="25">
        <f t="shared" si="242"/>
        <v>0</v>
      </c>
      <c r="AY252" s="25">
        <f t="shared" si="243"/>
        <v>0</v>
      </c>
      <c r="AZ252" s="25">
        <f t="shared" si="244"/>
        <v>0</v>
      </c>
      <c r="BA252" s="25">
        <f t="shared" si="245"/>
        <v>0</v>
      </c>
      <c r="BB252" s="25">
        <f t="shared" si="246"/>
        <v>7242</v>
      </c>
      <c r="BC252" s="25" t="e">
        <f t="shared" si="247"/>
        <v>#N/A</v>
      </c>
      <c r="BD252" s="25" t="e">
        <f t="shared" si="248"/>
        <v>#N/A</v>
      </c>
      <c r="BE252" s="25" t="e">
        <f t="shared" si="249"/>
        <v>#N/A</v>
      </c>
      <c r="BF252" s="25" t="e">
        <f t="shared" si="250"/>
        <v>#N/A</v>
      </c>
      <c r="BG252" s="25" t="e">
        <f t="shared" si="251"/>
        <v>#N/A</v>
      </c>
      <c r="BH252" s="25" t="e">
        <f t="shared" ref="BH252:BH254" si="252">VLOOKUP($C$122,$D$3:$K$63,$A$70,0)*(B196-B195)</f>
        <v>#N/A</v>
      </c>
      <c r="BI252" s="25" t="e">
        <f>VLOOKUP($C$123,$D$3:$K$63,$A$70,0)*(B195-B194)</f>
        <v>#N/A</v>
      </c>
      <c r="BJ252" s="25" t="e">
        <f>VLOOKUP($C$124,$D$3:$K$63,$A$70,0)*B194</f>
        <v>#N/A</v>
      </c>
      <c r="BK252" s="25"/>
      <c r="BL252" s="25"/>
      <c r="BM252" s="21" t="e">
        <f t="shared" si="178"/>
        <v>#N/A</v>
      </c>
      <c r="BP252" s="18">
        <v>2058</v>
      </c>
      <c r="BQ252" s="14" t="e">
        <f t="shared" si="241"/>
        <v>#N/A</v>
      </c>
      <c r="BR252" s="14" t="e">
        <f t="shared" si="241"/>
        <v>#N/A</v>
      </c>
      <c r="BS252" s="14" t="e">
        <f t="shared" si="241"/>
        <v>#N/A</v>
      </c>
      <c r="BT252" s="14" t="e">
        <f t="shared" si="241"/>
        <v>#N/A</v>
      </c>
      <c r="BU252" s="14" t="e">
        <f t="shared" si="241"/>
        <v>#N/A</v>
      </c>
      <c r="BV252" s="14" t="e">
        <f t="shared" si="241"/>
        <v>#N/A</v>
      </c>
      <c r="BW252" s="14" t="e">
        <f t="shared" si="241"/>
        <v>#N/A</v>
      </c>
      <c r="BX252" s="14" t="e">
        <f t="shared" si="241"/>
        <v>#N/A</v>
      </c>
      <c r="BY252" s="14" t="e">
        <f t="shared" si="241"/>
        <v>#N/A</v>
      </c>
      <c r="BZ252" s="14" t="e">
        <f t="shared" si="241"/>
        <v>#N/A</v>
      </c>
      <c r="CA252" s="14" t="e">
        <f t="shared" si="241"/>
        <v>#N/A</v>
      </c>
      <c r="CB252" s="14" t="e">
        <f t="shared" si="241"/>
        <v>#N/A</v>
      </c>
      <c r="CC252" s="14" t="e">
        <f t="shared" si="241"/>
        <v>#N/A</v>
      </c>
      <c r="CD252" s="14" t="e">
        <f t="shared" si="241"/>
        <v>#N/A</v>
      </c>
      <c r="CE252" s="14" t="e">
        <f t="shared" si="241"/>
        <v>#N/A</v>
      </c>
      <c r="CF252" s="14" t="e">
        <f t="shared" si="239"/>
        <v>#N/A</v>
      </c>
      <c r="CG252" s="14" t="e">
        <f t="shared" si="232"/>
        <v>#N/A</v>
      </c>
      <c r="CH252" s="14" t="e">
        <f t="shared" si="232"/>
        <v>#N/A</v>
      </c>
      <c r="CI252" s="14" t="e">
        <f t="shared" si="232"/>
        <v>#N/A</v>
      </c>
      <c r="CJ252" s="14" t="e">
        <f t="shared" si="232"/>
        <v>#N/A</v>
      </c>
      <c r="CK252" s="14" t="e">
        <f t="shared" si="230"/>
        <v>#N/A</v>
      </c>
      <c r="CL252" s="14" t="e">
        <f t="shared" si="230"/>
        <v>#N/A</v>
      </c>
      <c r="CM252" s="14" t="e">
        <f t="shared" si="230"/>
        <v>#N/A</v>
      </c>
      <c r="CN252" s="14" t="e">
        <f t="shared" si="230"/>
        <v>#N/A</v>
      </c>
      <c r="CO252" s="14" t="e">
        <f t="shared" si="230"/>
        <v>#N/A</v>
      </c>
      <c r="CP252" s="14" t="e">
        <f t="shared" si="230"/>
        <v>#N/A</v>
      </c>
      <c r="CQ252" s="14" t="e">
        <f t="shared" si="230"/>
        <v>#N/A</v>
      </c>
      <c r="CR252" s="14" t="e">
        <f t="shared" si="230"/>
        <v>#N/A</v>
      </c>
      <c r="CS252" s="14" t="e">
        <f t="shared" si="230"/>
        <v>#N/A</v>
      </c>
      <c r="CT252" s="14" t="e">
        <f t="shared" si="230"/>
        <v>#N/A</v>
      </c>
      <c r="CU252" s="14" t="e">
        <f t="shared" si="230"/>
        <v>#N/A</v>
      </c>
      <c r="CV252" s="14" t="e">
        <f t="shared" si="230"/>
        <v>#N/A</v>
      </c>
      <c r="CW252" s="14" t="e">
        <f t="shared" si="210"/>
        <v>#N/A</v>
      </c>
      <c r="CX252" s="14" t="e">
        <f t="shared" si="210"/>
        <v>#N/A</v>
      </c>
      <c r="CY252" s="14" t="e">
        <f t="shared" si="235"/>
        <v>#N/A</v>
      </c>
      <c r="CZ252" s="14" t="e">
        <f t="shared" si="235"/>
        <v>#N/A</v>
      </c>
      <c r="DA252" s="14" t="e">
        <f t="shared" si="235"/>
        <v>#N/A</v>
      </c>
      <c r="DB252" s="14" t="e">
        <f t="shared" si="235"/>
        <v>#N/A</v>
      </c>
      <c r="DC252" s="14" t="e">
        <f t="shared" si="235"/>
        <v>#N/A</v>
      </c>
      <c r="DD252" s="14" t="e">
        <f t="shared" si="235"/>
        <v>#N/A</v>
      </c>
      <c r="DE252" s="14" t="e">
        <f t="shared" si="235"/>
        <v>#N/A</v>
      </c>
      <c r="DF252" s="14" t="e">
        <f t="shared" si="235"/>
        <v>#N/A</v>
      </c>
      <c r="DG252" s="14" t="e">
        <f t="shared" si="235"/>
        <v>#N/A</v>
      </c>
      <c r="DH252" s="14" t="e">
        <f t="shared" si="235"/>
        <v>#N/A</v>
      </c>
      <c r="DI252" s="14" t="e">
        <f t="shared" si="235"/>
        <v>#N/A</v>
      </c>
      <c r="DJ252" s="14" t="e">
        <f t="shared" si="235"/>
        <v>#N/A</v>
      </c>
      <c r="DK252" s="14" t="e">
        <f t="shared" si="235"/>
        <v>#N/A</v>
      </c>
      <c r="DL252" s="14" t="e">
        <f t="shared" si="235"/>
        <v>#N/A</v>
      </c>
      <c r="DM252" s="14" t="e">
        <f t="shared" si="235"/>
        <v>#N/A</v>
      </c>
      <c r="DN252" s="14" t="e">
        <f t="shared" si="219"/>
        <v>#N/A</v>
      </c>
      <c r="DO252" s="14" t="e">
        <f t="shared" si="219"/>
        <v>#N/A</v>
      </c>
      <c r="DP252" s="14" t="e">
        <f t="shared" si="219"/>
        <v>#N/A</v>
      </c>
      <c r="DQ252" s="14" t="e">
        <f t="shared" si="217"/>
        <v>#N/A</v>
      </c>
      <c r="DR252" s="14" t="e">
        <f t="shared" si="217"/>
        <v>#N/A</v>
      </c>
      <c r="DS252" s="14" t="e">
        <f t="shared" si="197"/>
        <v>#N/A</v>
      </c>
      <c r="DT252" s="14" t="e">
        <f t="shared" si="197"/>
        <v>#N/A</v>
      </c>
      <c r="DU252" s="14" t="e">
        <f t="shared" si="197"/>
        <v>#N/A</v>
      </c>
      <c r="DV252" s="14" t="e">
        <f t="shared" si="197"/>
        <v>#N/A</v>
      </c>
      <c r="DW252" s="14" t="e">
        <f t="shared" si="233"/>
        <v>#N/A</v>
      </c>
      <c r="DX252" s="14" t="e">
        <f t="shared" si="233"/>
        <v>#N/A</v>
      </c>
      <c r="DY252" s="14" t="e">
        <f t="shared" si="233"/>
        <v>#N/A</v>
      </c>
      <c r="DZ252" s="14" t="e">
        <f t="shared" si="228"/>
        <v>#N/A</v>
      </c>
    </row>
    <row r="253" spans="2:130">
      <c r="C253" s="18">
        <v>2059</v>
      </c>
      <c r="D253" s="25"/>
      <c r="E253" s="25"/>
      <c r="F253" s="25"/>
      <c r="G253" s="25"/>
      <c r="H253" s="25"/>
      <c r="I253" s="25"/>
      <c r="J253" s="25"/>
      <c r="K253" s="25"/>
      <c r="L253" s="25"/>
      <c r="M253" s="25"/>
      <c r="N253" s="25"/>
      <c r="O253" s="25"/>
      <c r="P253" s="25"/>
      <c r="Q253" s="25"/>
      <c r="R253" s="25"/>
      <c r="S253" s="25"/>
      <c r="T253" s="25"/>
      <c r="U253" s="25"/>
      <c r="V253" s="25"/>
      <c r="W253" s="25"/>
      <c r="X253" s="25"/>
      <c r="Y253" s="25"/>
      <c r="Z253" s="25"/>
      <c r="AA253" s="25"/>
      <c r="AB253" s="25"/>
      <c r="AC253" s="25"/>
      <c r="AD253" s="25"/>
      <c r="AE253" s="25"/>
      <c r="AF253" s="25"/>
      <c r="AG253" s="25"/>
      <c r="AH253" s="25"/>
      <c r="AI253" s="25"/>
      <c r="AJ253" s="25"/>
      <c r="AK253" s="25"/>
      <c r="AL253" s="25"/>
      <c r="AM253" s="25"/>
      <c r="AN253" s="25"/>
      <c r="AO253" s="25"/>
      <c r="AP253" s="25"/>
      <c r="AQ253" s="25">
        <f t="shared" si="229"/>
        <v>0</v>
      </c>
      <c r="AR253" s="25">
        <f t="shared" si="231"/>
        <v>0</v>
      </c>
      <c r="AS253" s="25">
        <f t="shared" si="234"/>
        <v>0</v>
      </c>
      <c r="AT253" s="25">
        <f t="shared" si="236"/>
        <v>0</v>
      </c>
      <c r="AU253" s="25">
        <f t="shared" si="237"/>
        <v>0</v>
      </c>
      <c r="AV253" s="25">
        <f t="shared" si="238"/>
        <v>0</v>
      </c>
      <c r="AW253" s="25">
        <f t="shared" si="240"/>
        <v>0</v>
      </c>
      <c r="AX253" s="25">
        <f t="shared" si="242"/>
        <v>0</v>
      </c>
      <c r="AY253" s="25">
        <f t="shared" si="243"/>
        <v>0</v>
      </c>
      <c r="AZ253" s="25">
        <f t="shared" si="244"/>
        <v>0</v>
      </c>
      <c r="BA253" s="25">
        <f t="shared" si="245"/>
        <v>0</v>
      </c>
      <c r="BB253" s="25">
        <f t="shared" si="246"/>
        <v>0</v>
      </c>
      <c r="BC253" s="25" t="e">
        <f t="shared" si="247"/>
        <v>#N/A</v>
      </c>
      <c r="BD253" s="25" t="e">
        <f t="shared" si="248"/>
        <v>#N/A</v>
      </c>
      <c r="BE253" s="25" t="e">
        <f t="shared" si="249"/>
        <v>#N/A</v>
      </c>
      <c r="BF253" s="25" t="e">
        <f t="shared" si="250"/>
        <v>#N/A</v>
      </c>
      <c r="BG253" s="25" t="e">
        <f t="shared" si="251"/>
        <v>#N/A</v>
      </c>
      <c r="BH253" s="25" t="e">
        <f t="shared" si="252"/>
        <v>#N/A</v>
      </c>
      <c r="BI253" s="25" t="e">
        <f t="shared" ref="BI253:BI254" si="253">VLOOKUP($C$123,$D$3:$K$63,$A$70,0)*(B196-B195)</f>
        <v>#N/A</v>
      </c>
      <c r="BJ253" s="25" t="e">
        <f>VLOOKUP($C$124,$D$3:$K$63,$A$70,0)*(B195-B194)</f>
        <v>#N/A</v>
      </c>
      <c r="BK253" s="25" t="e">
        <f>VLOOKUP($C$125,$D$3:$K$63,$A$70,0)*B194</f>
        <v>#N/A</v>
      </c>
      <c r="BL253" s="25"/>
      <c r="BM253" s="21" t="e">
        <f t="shared" si="178"/>
        <v>#N/A</v>
      </c>
      <c r="BP253" s="18">
        <v>2059</v>
      </c>
      <c r="BQ253" s="14" t="e">
        <f t="shared" si="241"/>
        <v>#N/A</v>
      </c>
      <c r="BR253" s="14" t="e">
        <f t="shared" si="241"/>
        <v>#N/A</v>
      </c>
      <c r="BS253" s="14" t="e">
        <f t="shared" si="241"/>
        <v>#N/A</v>
      </c>
      <c r="BT253" s="14" t="e">
        <f t="shared" si="241"/>
        <v>#N/A</v>
      </c>
      <c r="BU253" s="14" t="e">
        <f t="shared" si="241"/>
        <v>#N/A</v>
      </c>
      <c r="BV253" s="14" t="e">
        <f t="shared" si="241"/>
        <v>#N/A</v>
      </c>
      <c r="BW253" s="14" t="e">
        <f t="shared" si="241"/>
        <v>#N/A</v>
      </c>
      <c r="BX253" s="14" t="e">
        <f t="shared" si="241"/>
        <v>#N/A</v>
      </c>
      <c r="BY253" s="14" t="e">
        <f t="shared" si="241"/>
        <v>#N/A</v>
      </c>
      <c r="BZ253" s="14" t="e">
        <f t="shared" si="241"/>
        <v>#N/A</v>
      </c>
      <c r="CA253" s="14" t="e">
        <f t="shared" si="241"/>
        <v>#N/A</v>
      </c>
      <c r="CB253" s="14" t="e">
        <f t="shared" si="241"/>
        <v>#N/A</v>
      </c>
      <c r="CC253" s="14" t="e">
        <f t="shared" si="241"/>
        <v>#N/A</v>
      </c>
      <c r="CD253" s="14" t="e">
        <f t="shared" si="241"/>
        <v>#N/A</v>
      </c>
      <c r="CE253" s="14" t="e">
        <f t="shared" si="241"/>
        <v>#N/A</v>
      </c>
      <c r="CF253" s="14" t="e">
        <f t="shared" si="239"/>
        <v>#N/A</v>
      </c>
      <c r="CG253" s="14" t="e">
        <f t="shared" si="232"/>
        <v>#N/A</v>
      </c>
      <c r="CH253" s="14" t="e">
        <f t="shared" si="232"/>
        <v>#N/A</v>
      </c>
      <c r="CI253" s="14" t="e">
        <f t="shared" si="232"/>
        <v>#N/A</v>
      </c>
      <c r="CJ253" s="14" t="e">
        <f t="shared" si="232"/>
        <v>#N/A</v>
      </c>
      <c r="CK253" s="14" t="e">
        <f t="shared" si="230"/>
        <v>#N/A</v>
      </c>
      <c r="CL253" s="14" t="e">
        <f t="shared" si="230"/>
        <v>#N/A</v>
      </c>
      <c r="CM253" s="14" t="e">
        <f t="shared" si="230"/>
        <v>#N/A</v>
      </c>
      <c r="CN253" s="14" t="e">
        <f t="shared" si="230"/>
        <v>#N/A</v>
      </c>
      <c r="CO253" s="14" t="e">
        <f t="shared" si="230"/>
        <v>#N/A</v>
      </c>
      <c r="CP253" s="14" t="e">
        <f t="shared" si="230"/>
        <v>#N/A</v>
      </c>
      <c r="CQ253" s="14" t="e">
        <f t="shared" si="230"/>
        <v>#N/A</v>
      </c>
      <c r="CR253" s="14" t="e">
        <f t="shared" si="230"/>
        <v>#N/A</v>
      </c>
      <c r="CS253" s="14" t="e">
        <f t="shared" si="230"/>
        <v>#N/A</v>
      </c>
      <c r="CT253" s="14" t="e">
        <f t="shared" si="230"/>
        <v>#N/A</v>
      </c>
      <c r="CU253" s="14" t="e">
        <f t="shared" si="230"/>
        <v>#N/A</v>
      </c>
      <c r="CV253" s="14" t="e">
        <f t="shared" si="230"/>
        <v>#N/A</v>
      </c>
      <c r="CW253" s="14" t="e">
        <f t="shared" si="210"/>
        <v>#N/A</v>
      </c>
      <c r="CX253" s="14" t="e">
        <f t="shared" si="210"/>
        <v>#N/A</v>
      </c>
      <c r="CY253" s="14" t="e">
        <f t="shared" si="235"/>
        <v>#N/A</v>
      </c>
      <c r="CZ253" s="14" t="e">
        <f t="shared" si="235"/>
        <v>#N/A</v>
      </c>
      <c r="DA253" s="14" t="e">
        <f t="shared" si="235"/>
        <v>#N/A</v>
      </c>
      <c r="DB253" s="14" t="e">
        <f t="shared" si="235"/>
        <v>#N/A</v>
      </c>
      <c r="DC253" s="14" t="e">
        <f t="shared" si="235"/>
        <v>#N/A</v>
      </c>
      <c r="DD253" s="14" t="e">
        <f t="shared" si="235"/>
        <v>#N/A</v>
      </c>
      <c r="DE253" s="14" t="e">
        <f t="shared" si="235"/>
        <v>#N/A</v>
      </c>
      <c r="DF253" s="14" t="e">
        <f t="shared" si="235"/>
        <v>#N/A</v>
      </c>
      <c r="DG253" s="14" t="e">
        <f t="shared" si="235"/>
        <v>#N/A</v>
      </c>
      <c r="DH253" s="14" t="e">
        <f t="shared" si="235"/>
        <v>#N/A</v>
      </c>
      <c r="DI253" s="14" t="e">
        <f t="shared" si="235"/>
        <v>#N/A</v>
      </c>
      <c r="DJ253" s="14" t="e">
        <f t="shared" si="235"/>
        <v>#N/A</v>
      </c>
      <c r="DK253" s="14" t="e">
        <f t="shared" si="235"/>
        <v>#N/A</v>
      </c>
      <c r="DL253" s="14" t="e">
        <f t="shared" si="235"/>
        <v>#N/A</v>
      </c>
      <c r="DM253" s="14" t="e">
        <f t="shared" si="235"/>
        <v>#N/A</v>
      </c>
      <c r="DN253" s="14" t="e">
        <f t="shared" si="219"/>
        <v>#N/A</v>
      </c>
      <c r="DO253" s="14" t="e">
        <f t="shared" si="219"/>
        <v>#N/A</v>
      </c>
      <c r="DP253" s="14" t="e">
        <f t="shared" si="219"/>
        <v>#N/A</v>
      </c>
      <c r="DQ253" s="14" t="e">
        <f t="shared" si="217"/>
        <v>#N/A</v>
      </c>
      <c r="DR253" s="14" t="e">
        <f t="shared" si="217"/>
        <v>#N/A</v>
      </c>
      <c r="DS253" s="14" t="e">
        <f t="shared" si="197"/>
        <v>#N/A</v>
      </c>
      <c r="DT253" s="14" t="e">
        <f t="shared" si="197"/>
        <v>#N/A</v>
      </c>
      <c r="DU253" s="14" t="e">
        <f t="shared" si="197"/>
        <v>#N/A</v>
      </c>
      <c r="DV253" s="14" t="e">
        <f t="shared" si="197"/>
        <v>#N/A</v>
      </c>
      <c r="DW253" s="14" t="e">
        <f t="shared" si="233"/>
        <v>#N/A</v>
      </c>
      <c r="DX253" s="14" t="e">
        <f t="shared" si="233"/>
        <v>#N/A</v>
      </c>
      <c r="DY253" s="14" t="e">
        <f t="shared" si="233"/>
        <v>#N/A</v>
      </c>
      <c r="DZ253" s="14" t="e">
        <f t="shared" si="228"/>
        <v>#N/A</v>
      </c>
    </row>
    <row r="254" spans="2:130">
      <c r="C254" s="18">
        <v>2060</v>
      </c>
      <c r="D254" s="25"/>
      <c r="E254" s="25"/>
      <c r="F254" s="25"/>
      <c r="G254" s="25"/>
      <c r="H254" s="25"/>
      <c r="I254" s="25"/>
      <c r="J254" s="25"/>
      <c r="K254" s="25"/>
      <c r="L254" s="25"/>
      <c r="M254" s="25"/>
      <c r="N254" s="25"/>
      <c r="O254" s="25"/>
      <c r="P254" s="25"/>
      <c r="Q254" s="25"/>
      <c r="R254" s="25"/>
      <c r="S254" s="25"/>
      <c r="T254" s="25"/>
      <c r="U254" s="25"/>
      <c r="V254" s="25"/>
      <c r="W254" s="25"/>
      <c r="X254" s="25"/>
      <c r="Y254" s="25"/>
      <c r="Z254" s="25"/>
      <c r="AA254" s="25"/>
      <c r="AB254" s="25"/>
      <c r="AC254" s="25"/>
      <c r="AD254" s="25"/>
      <c r="AE254" s="25"/>
      <c r="AF254" s="25"/>
      <c r="AG254" s="25"/>
      <c r="AH254" s="25"/>
      <c r="AI254" s="25"/>
      <c r="AJ254" s="25"/>
      <c r="AK254" s="25"/>
      <c r="AL254" s="25"/>
      <c r="AM254" s="25"/>
      <c r="AN254" s="25"/>
      <c r="AO254" s="25"/>
      <c r="AP254" s="25"/>
      <c r="AQ254" s="25"/>
      <c r="AR254" s="25">
        <f t="shared" si="231"/>
        <v>0</v>
      </c>
      <c r="AS254" s="25">
        <f t="shared" si="234"/>
        <v>0</v>
      </c>
      <c r="AT254" s="25">
        <f t="shared" si="236"/>
        <v>0</v>
      </c>
      <c r="AU254" s="25">
        <f t="shared" si="237"/>
        <v>0</v>
      </c>
      <c r="AV254" s="25">
        <f t="shared" si="238"/>
        <v>0</v>
      </c>
      <c r="AW254" s="25">
        <f t="shared" si="240"/>
        <v>0</v>
      </c>
      <c r="AX254" s="25">
        <f t="shared" si="242"/>
        <v>0</v>
      </c>
      <c r="AY254" s="25">
        <f t="shared" si="243"/>
        <v>0</v>
      </c>
      <c r="AZ254" s="25">
        <f t="shared" si="244"/>
        <v>0</v>
      </c>
      <c r="BA254" s="25">
        <f t="shared" si="245"/>
        <v>0</v>
      </c>
      <c r="BB254" s="25">
        <f t="shared" si="246"/>
        <v>0</v>
      </c>
      <c r="BC254" s="25" t="e">
        <f t="shared" si="247"/>
        <v>#N/A</v>
      </c>
      <c r="BD254" s="25" t="e">
        <f t="shared" si="248"/>
        <v>#N/A</v>
      </c>
      <c r="BE254" s="25" t="e">
        <f t="shared" si="249"/>
        <v>#N/A</v>
      </c>
      <c r="BF254" s="25" t="e">
        <f t="shared" si="250"/>
        <v>#N/A</v>
      </c>
      <c r="BG254" s="25" t="e">
        <f t="shared" si="251"/>
        <v>#N/A</v>
      </c>
      <c r="BH254" s="25" t="e">
        <f t="shared" si="252"/>
        <v>#N/A</v>
      </c>
      <c r="BI254" s="25" t="e">
        <f t="shared" si="253"/>
        <v>#N/A</v>
      </c>
      <c r="BJ254" s="25" t="e">
        <f>VLOOKUP($C$124,$D$3:$K$63,$A$70,0)*(B196-B195)</f>
        <v>#N/A</v>
      </c>
      <c r="BK254" s="25" t="e">
        <f>VLOOKUP($C$125,$D$3:$K$63,$A$70,0)*(B195-B194)</f>
        <v>#N/A</v>
      </c>
      <c r="BL254" s="25" t="e">
        <f>VLOOKUP($C$126,$D$3:$K$63,$A$70,0)*B194</f>
        <v>#N/A</v>
      </c>
      <c r="BM254" s="21" t="e">
        <f t="shared" si="178"/>
        <v>#N/A</v>
      </c>
      <c r="BP254" s="18">
        <v>2060</v>
      </c>
      <c r="BQ254" s="14" t="e">
        <f t="shared" si="241"/>
        <v>#N/A</v>
      </c>
      <c r="BR254" s="14" t="e">
        <f t="shared" si="241"/>
        <v>#N/A</v>
      </c>
      <c r="BS254" s="14" t="e">
        <f t="shared" si="241"/>
        <v>#N/A</v>
      </c>
      <c r="BT254" s="14" t="e">
        <f t="shared" si="241"/>
        <v>#N/A</v>
      </c>
      <c r="BU254" s="14" t="e">
        <f t="shared" si="241"/>
        <v>#N/A</v>
      </c>
      <c r="BV254" s="14" t="e">
        <f t="shared" si="241"/>
        <v>#N/A</v>
      </c>
      <c r="BW254" s="14" t="e">
        <f t="shared" si="241"/>
        <v>#N/A</v>
      </c>
      <c r="BX254" s="14" t="e">
        <f t="shared" si="241"/>
        <v>#N/A</v>
      </c>
      <c r="BY254" s="14" t="e">
        <f t="shared" si="241"/>
        <v>#N/A</v>
      </c>
      <c r="BZ254" s="14" t="e">
        <f t="shared" si="241"/>
        <v>#N/A</v>
      </c>
      <c r="CA254" s="14" t="e">
        <f t="shared" si="241"/>
        <v>#N/A</v>
      </c>
      <c r="CB254" s="14" t="e">
        <f t="shared" si="241"/>
        <v>#N/A</v>
      </c>
      <c r="CC254" s="14" t="e">
        <f t="shared" si="241"/>
        <v>#N/A</v>
      </c>
      <c r="CD254" s="14" t="e">
        <f t="shared" si="241"/>
        <v>#N/A</v>
      </c>
      <c r="CE254" s="14" t="e">
        <f t="shared" si="241"/>
        <v>#N/A</v>
      </c>
      <c r="CF254" s="14" t="e">
        <f t="shared" si="239"/>
        <v>#N/A</v>
      </c>
      <c r="CG254" s="14" t="e">
        <f t="shared" si="232"/>
        <v>#N/A</v>
      </c>
      <c r="CH254" s="14" t="e">
        <f t="shared" si="232"/>
        <v>#N/A</v>
      </c>
      <c r="CI254" s="14" t="e">
        <f t="shared" si="232"/>
        <v>#N/A</v>
      </c>
      <c r="CJ254" s="14" t="e">
        <f t="shared" si="232"/>
        <v>#N/A</v>
      </c>
      <c r="CK254" s="14" t="e">
        <f t="shared" si="230"/>
        <v>#N/A</v>
      </c>
      <c r="CL254" s="14" t="e">
        <f t="shared" si="230"/>
        <v>#N/A</v>
      </c>
      <c r="CM254" s="14" t="e">
        <f t="shared" si="230"/>
        <v>#N/A</v>
      </c>
      <c r="CN254" s="14" t="e">
        <f t="shared" si="230"/>
        <v>#N/A</v>
      </c>
      <c r="CO254" s="14" t="e">
        <f t="shared" si="230"/>
        <v>#N/A</v>
      </c>
      <c r="CP254" s="14" t="e">
        <f t="shared" si="230"/>
        <v>#N/A</v>
      </c>
      <c r="CQ254" s="14" t="e">
        <f t="shared" si="230"/>
        <v>#N/A</v>
      </c>
      <c r="CR254" s="14" t="e">
        <f t="shared" si="230"/>
        <v>#N/A</v>
      </c>
      <c r="CS254" s="14" t="e">
        <f t="shared" si="230"/>
        <v>#N/A</v>
      </c>
      <c r="CT254" s="14" t="e">
        <f t="shared" si="230"/>
        <v>#N/A</v>
      </c>
      <c r="CU254" s="14" t="e">
        <f t="shared" si="230"/>
        <v>#N/A</v>
      </c>
      <c r="CV254" s="14" t="e">
        <f t="shared" si="230"/>
        <v>#N/A</v>
      </c>
      <c r="CW254" s="14" t="e">
        <f t="shared" si="210"/>
        <v>#N/A</v>
      </c>
      <c r="CX254" s="14" t="e">
        <f t="shared" si="210"/>
        <v>#N/A</v>
      </c>
      <c r="CY254" s="14" t="e">
        <f t="shared" si="210"/>
        <v>#N/A</v>
      </c>
      <c r="CZ254" s="14" t="e">
        <f t="shared" si="210"/>
        <v>#N/A</v>
      </c>
      <c r="DA254" s="14" t="e">
        <f t="shared" si="210"/>
        <v>#N/A</v>
      </c>
      <c r="DB254" s="14" t="e">
        <f t="shared" si="210"/>
        <v>#N/A</v>
      </c>
      <c r="DC254" s="14" t="e">
        <f t="shared" si="210"/>
        <v>#N/A</v>
      </c>
      <c r="DD254" s="14" t="e">
        <f t="shared" si="210"/>
        <v>#N/A</v>
      </c>
      <c r="DE254" s="14" t="e">
        <f t="shared" si="210"/>
        <v>#N/A</v>
      </c>
      <c r="DF254" s="14" t="e">
        <f t="shared" si="210"/>
        <v>#N/A</v>
      </c>
      <c r="DG254" s="14" t="e">
        <f t="shared" si="210"/>
        <v>#N/A</v>
      </c>
      <c r="DH254" s="14" t="e">
        <f t="shared" si="210"/>
        <v>#N/A</v>
      </c>
      <c r="DI254" s="14" t="e">
        <f t="shared" si="210"/>
        <v>#N/A</v>
      </c>
      <c r="DJ254" s="14" t="e">
        <f t="shared" si="210"/>
        <v>#N/A</v>
      </c>
      <c r="DK254" s="14" t="e">
        <f t="shared" si="210"/>
        <v>#N/A</v>
      </c>
      <c r="DL254" s="14" t="e">
        <f t="shared" si="210"/>
        <v>#N/A</v>
      </c>
      <c r="DM254" s="14" t="e">
        <f t="shared" ref="DM254" si="254">AZ254/$BM254</f>
        <v>#N/A</v>
      </c>
      <c r="DN254" s="14" t="e">
        <f t="shared" si="219"/>
        <v>#N/A</v>
      </c>
      <c r="DO254" s="14" t="e">
        <f t="shared" si="219"/>
        <v>#N/A</v>
      </c>
      <c r="DP254" s="14" t="e">
        <f t="shared" si="219"/>
        <v>#N/A</v>
      </c>
      <c r="DQ254" s="14" t="e">
        <f t="shared" si="217"/>
        <v>#N/A</v>
      </c>
      <c r="DR254" s="14" t="e">
        <f t="shared" si="217"/>
        <v>#N/A</v>
      </c>
      <c r="DS254" s="14" t="e">
        <f t="shared" si="197"/>
        <v>#N/A</v>
      </c>
      <c r="DT254" s="14" t="e">
        <f t="shared" si="197"/>
        <v>#N/A</v>
      </c>
      <c r="DU254" s="14" t="e">
        <f t="shared" si="197"/>
        <v>#N/A</v>
      </c>
      <c r="DV254" s="14" t="e">
        <f t="shared" si="197"/>
        <v>#N/A</v>
      </c>
      <c r="DW254" s="14" t="e">
        <f t="shared" si="233"/>
        <v>#N/A</v>
      </c>
      <c r="DX254" s="14" t="e">
        <f t="shared" si="233"/>
        <v>#N/A</v>
      </c>
      <c r="DY254" s="14" t="e">
        <f t="shared" si="233"/>
        <v>#N/A</v>
      </c>
      <c r="DZ254" s="14" t="e">
        <f t="shared" si="228"/>
        <v>#N/A</v>
      </c>
    </row>
    <row r="256" spans="2:130">
      <c r="B256" s="19" t="s">
        <v>16</v>
      </c>
      <c r="C256" s="18" t="s">
        <v>47</v>
      </c>
      <c r="N256" s="18"/>
      <c r="U256" s="21"/>
      <c r="W256" s="18"/>
      <c r="AD256" s="21"/>
      <c r="AF256" s="18"/>
      <c r="AM256" s="21"/>
      <c r="AO256" s="18"/>
      <c r="AV256" s="21"/>
      <c r="BN256" s="113" t="s">
        <v>48</v>
      </c>
      <c r="BO256" s="113"/>
    </row>
    <row r="257" spans="1:130">
      <c r="A257" s="22" t="s">
        <v>34</v>
      </c>
      <c r="B257" s="22" t="s">
        <v>43</v>
      </c>
      <c r="C257" s="22" t="s">
        <v>41</v>
      </c>
      <c r="D257" s="22">
        <v>2000</v>
      </c>
      <c r="E257" s="22">
        <v>2001</v>
      </c>
      <c r="F257" s="22">
        <v>2002</v>
      </c>
      <c r="G257" s="22">
        <v>2003</v>
      </c>
      <c r="H257" s="22">
        <v>2004</v>
      </c>
      <c r="I257" s="22">
        <v>2005</v>
      </c>
      <c r="J257" s="22">
        <v>2006</v>
      </c>
      <c r="K257" s="22">
        <v>2007</v>
      </c>
      <c r="L257" s="22">
        <v>2008</v>
      </c>
      <c r="M257" s="22">
        <v>2009</v>
      </c>
      <c r="N257" s="22">
        <v>2010</v>
      </c>
      <c r="O257" s="22">
        <v>2011</v>
      </c>
      <c r="P257" s="22">
        <v>2012</v>
      </c>
      <c r="Q257" s="22">
        <v>2013</v>
      </c>
      <c r="R257" s="22">
        <v>2014</v>
      </c>
      <c r="S257" s="22">
        <v>2015</v>
      </c>
      <c r="T257" s="22">
        <v>2016</v>
      </c>
      <c r="U257" s="22">
        <v>2017</v>
      </c>
      <c r="V257" s="22">
        <v>2018</v>
      </c>
      <c r="W257" s="22">
        <v>2019</v>
      </c>
      <c r="X257" s="22">
        <v>2020</v>
      </c>
      <c r="Y257" s="22">
        <v>2021</v>
      </c>
      <c r="Z257" s="22">
        <v>2022</v>
      </c>
      <c r="AA257" s="22">
        <v>2023</v>
      </c>
      <c r="AB257" s="22">
        <v>2024</v>
      </c>
      <c r="AC257" s="22">
        <v>2025</v>
      </c>
      <c r="AD257" s="22">
        <v>2026</v>
      </c>
      <c r="AE257" s="22">
        <v>2027</v>
      </c>
      <c r="AF257" s="22">
        <v>2028</v>
      </c>
      <c r="AG257" s="22">
        <v>2029</v>
      </c>
      <c r="AH257" s="22">
        <v>2030</v>
      </c>
      <c r="AI257" s="22">
        <v>2031</v>
      </c>
      <c r="AJ257" s="22">
        <v>2032</v>
      </c>
      <c r="AK257" s="22">
        <v>2033</v>
      </c>
      <c r="AL257" s="22">
        <v>2034</v>
      </c>
      <c r="AM257" s="22">
        <v>2035</v>
      </c>
      <c r="AN257" s="22">
        <v>2036</v>
      </c>
      <c r="AO257" s="22">
        <v>2037</v>
      </c>
      <c r="AP257" s="22">
        <v>2038</v>
      </c>
      <c r="AQ257" s="22">
        <v>2039</v>
      </c>
      <c r="AR257" s="22">
        <v>2040</v>
      </c>
      <c r="AS257" s="22">
        <v>2041</v>
      </c>
      <c r="AT257" s="22">
        <v>2042</v>
      </c>
      <c r="AU257" s="22">
        <v>2043</v>
      </c>
      <c r="AV257" s="22">
        <v>2044</v>
      </c>
      <c r="AW257" s="22">
        <v>2045</v>
      </c>
      <c r="AX257" s="22">
        <v>2046</v>
      </c>
      <c r="AY257" s="22">
        <v>2047</v>
      </c>
      <c r="AZ257" s="22">
        <v>2048</v>
      </c>
      <c r="BA257" s="22">
        <v>2049</v>
      </c>
      <c r="BB257" s="22">
        <v>2050</v>
      </c>
      <c r="BC257" s="22">
        <v>2051</v>
      </c>
      <c r="BD257" s="22">
        <v>2052</v>
      </c>
      <c r="BE257" s="22">
        <v>2053</v>
      </c>
      <c r="BF257" s="22">
        <v>2054</v>
      </c>
      <c r="BG257" s="22">
        <v>2055</v>
      </c>
      <c r="BH257" s="22">
        <v>2056</v>
      </c>
      <c r="BI257" s="22">
        <v>2057</v>
      </c>
      <c r="BJ257" s="22">
        <v>2058</v>
      </c>
      <c r="BK257" s="22">
        <v>2059</v>
      </c>
      <c r="BL257" s="22">
        <v>2060</v>
      </c>
      <c r="BM257" s="22" t="s">
        <v>46</v>
      </c>
      <c r="BN257" s="22"/>
      <c r="BO257" s="22"/>
      <c r="BP257" s="22" t="s">
        <v>41</v>
      </c>
      <c r="BQ257" s="22">
        <v>2000</v>
      </c>
      <c r="BR257" s="22">
        <v>2001</v>
      </c>
      <c r="BS257" s="22">
        <v>2002</v>
      </c>
      <c r="BT257" s="22">
        <v>2003</v>
      </c>
      <c r="BU257" s="22">
        <v>2004</v>
      </c>
      <c r="BV257" s="22">
        <v>2005</v>
      </c>
      <c r="BW257" s="22">
        <v>2006</v>
      </c>
      <c r="BX257" s="22">
        <v>2007</v>
      </c>
      <c r="BY257" s="22">
        <v>2008</v>
      </c>
      <c r="BZ257" s="22">
        <v>2009</v>
      </c>
      <c r="CA257" s="22">
        <v>2010</v>
      </c>
      <c r="CB257" s="22">
        <v>2011</v>
      </c>
      <c r="CC257" s="22">
        <v>2012</v>
      </c>
      <c r="CD257" s="22">
        <v>2013</v>
      </c>
      <c r="CE257" s="22">
        <v>2014</v>
      </c>
      <c r="CF257" s="22">
        <v>2015</v>
      </c>
      <c r="CG257" s="22">
        <v>2016</v>
      </c>
      <c r="CH257" s="22">
        <v>2017</v>
      </c>
      <c r="CI257" s="22">
        <v>2018</v>
      </c>
      <c r="CJ257" s="22">
        <v>2019</v>
      </c>
      <c r="CK257" s="22">
        <v>2020</v>
      </c>
      <c r="CL257" s="22">
        <v>2021</v>
      </c>
      <c r="CM257" s="22">
        <v>2022</v>
      </c>
      <c r="CN257" s="22">
        <v>2023</v>
      </c>
      <c r="CO257" s="22">
        <v>2024</v>
      </c>
      <c r="CP257" s="22">
        <v>2025</v>
      </c>
      <c r="CQ257" s="22">
        <v>2026</v>
      </c>
      <c r="CR257" s="22">
        <v>2027</v>
      </c>
      <c r="CS257" s="22">
        <v>2028</v>
      </c>
      <c r="CT257" s="22">
        <v>2029</v>
      </c>
      <c r="CU257" s="22">
        <v>2030</v>
      </c>
      <c r="CV257" s="22">
        <v>2031</v>
      </c>
      <c r="CW257" s="22">
        <v>2032</v>
      </c>
      <c r="CX257" s="22">
        <v>2033</v>
      </c>
      <c r="CY257" s="22">
        <v>2034</v>
      </c>
      <c r="CZ257" s="22">
        <v>2035</v>
      </c>
      <c r="DA257" s="22">
        <v>2036</v>
      </c>
      <c r="DB257" s="22">
        <v>2037</v>
      </c>
      <c r="DC257" s="22">
        <v>2038</v>
      </c>
      <c r="DD257" s="22">
        <v>2039</v>
      </c>
      <c r="DE257" s="22">
        <v>2040</v>
      </c>
      <c r="DF257" s="22">
        <v>2041</v>
      </c>
      <c r="DG257" s="22">
        <v>2042</v>
      </c>
      <c r="DH257" s="22">
        <v>2043</v>
      </c>
      <c r="DI257" s="22">
        <v>2044</v>
      </c>
      <c r="DJ257" s="22">
        <v>2045</v>
      </c>
      <c r="DK257" s="22">
        <v>2046</v>
      </c>
      <c r="DL257" s="22">
        <v>2047</v>
      </c>
      <c r="DM257" s="22">
        <v>2048</v>
      </c>
      <c r="DN257" s="22">
        <v>2049</v>
      </c>
      <c r="DO257" s="22">
        <v>2050</v>
      </c>
      <c r="DP257" s="22">
        <v>2051</v>
      </c>
      <c r="DQ257" s="22">
        <v>2052</v>
      </c>
      <c r="DR257" s="22">
        <v>2053</v>
      </c>
      <c r="DS257" s="22">
        <v>2054</v>
      </c>
      <c r="DT257" s="22">
        <v>2055</v>
      </c>
      <c r="DU257" s="22">
        <v>2056</v>
      </c>
      <c r="DV257" s="22">
        <v>2057</v>
      </c>
      <c r="DW257" s="22">
        <v>2058</v>
      </c>
      <c r="DX257" s="22">
        <v>2059</v>
      </c>
      <c r="DY257" s="22">
        <v>2060</v>
      </c>
      <c r="DZ257" s="22" t="s">
        <v>49</v>
      </c>
    </row>
    <row r="258" spans="1:130">
      <c r="A258" s="18">
        <v>0</v>
      </c>
      <c r="B258" s="15">
        <f>B194</f>
        <v>0</v>
      </c>
      <c r="C258" s="18">
        <v>2000</v>
      </c>
      <c r="D258" s="25">
        <f>VLOOKUP($C$66,$D$3:$K$63,$A$71,0)*B258</f>
        <v>0</v>
      </c>
      <c r="E258" s="25"/>
      <c r="F258" s="25"/>
      <c r="G258" s="25"/>
      <c r="H258" s="25"/>
      <c r="I258" s="25"/>
      <c r="J258" s="25"/>
      <c r="K258" s="25"/>
      <c r="L258" s="25"/>
      <c r="M258" s="25"/>
      <c r="N258" s="25"/>
      <c r="O258" s="25"/>
      <c r="P258" s="25"/>
      <c r="Q258" s="25"/>
      <c r="R258" s="25"/>
      <c r="S258" s="25"/>
      <c r="T258" s="25"/>
      <c r="U258" s="25"/>
      <c r="V258" s="25"/>
      <c r="W258" s="25"/>
      <c r="X258" s="25"/>
      <c r="Y258" s="25"/>
      <c r="Z258" s="25"/>
      <c r="AA258" s="25"/>
      <c r="AB258" s="25"/>
      <c r="AC258" s="25"/>
      <c r="AD258" s="25"/>
      <c r="AE258" s="25"/>
      <c r="AF258" s="25"/>
      <c r="AG258" s="25"/>
      <c r="AH258" s="25"/>
      <c r="AI258" s="25"/>
      <c r="AJ258" s="25"/>
      <c r="AK258" s="25"/>
      <c r="AL258" s="25"/>
      <c r="AM258" s="25"/>
      <c r="AN258" s="25"/>
      <c r="AO258" s="25"/>
      <c r="AP258" s="25"/>
      <c r="AQ258" s="25"/>
      <c r="AR258" s="25"/>
      <c r="AS258" s="25"/>
      <c r="AT258" s="25"/>
      <c r="AU258" s="25"/>
      <c r="AV258" s="25"/>
      <c r="AW258" s="25"/>
      <c r="AX258" s="25"/>
      <c r="AY258" s="25"/>
      <c r="AZ258" s="25"/>
      <c r="BA258" s="25"/>
      <c r="BB258" s="25"/>
      <c r="BC258" s="25"/>
      <c r="BD258" s="25"/>
      <c r="BE258" s="25"/>
      <c r="BF258" s="25"/>
      <c r="BG258" s="25"/>
      <c r="BH258" s="25"/>
      <c r="BI258" s="25"/>
      <c r="BJ258" s="25"/>
      <c r="BK258" s="25"/>
      <c r="BL258" s="25"/>
      <c r="BM258" s="21">
        <f>SUM(D258:BL258)</f>
        <v>0</v>
      </c>
      <c r="BP258" s="18">
        <v>2000</v>
      </c>
      <c r="BQ258" s="14" t="e">
        <f>D258/$BM258</f>
        <v>#DIV/0!</v>
      </c>
      <c r="BR258" s="14" t="e">
        <f t="shared" ref="BR258:CG273" si="255">E258/$BM258</f>
        <v>#DIV/0!</v>
      </c>
      <c r="BS258" s="14" t="e">
        <f t="shared" si="255"/>
        <v>#DIV/0!</v>
      </c>
      <c r="BT258" s="14" t="e">
        <f t="shared" si="255"/>
        <v>#DIV/0!</v>
      </c>
      <c r="BU258" s="14" t="e">
        <f t="shared" si="255"/>
        <v>#DIV/0!</v>
      </c>
      <c r="BV258" s="14" t="e">
        <f t="shared" si="255"/>
        <v>#DIV/0!</v>
      </c>
      <c r="BW258" s="14" t="e">
        <f t="shared" si="255"/>
        <v>#DIV/0!</v>
      </c>
      <c r="BX258" s="14" t="e">
        <f t="shared" si="255"/>
        <v>#DIV/0!</v>
      </c>
      <c r="BY258" s="14" t="e">
        <f t="shared" si="255"/>
        <v>#DIV/0!</v>
      </c>
      <c r="BZ258" s="14" t="e">
        <f t="shared" si="255"/>
        <v>#DIV/0!</v>
      </c>
      <c r="CA258" s="14" t="e">
        <f t="shared" si="255"/>
        <v>#DIV/0!</v>
      </c>
      <c r="CB258" s="14" t="e">
        <f t="shared" si="255"/>
        <v>#DIV/0!</v>
      </c>
      <c r="CC258" s="14" t="e">
        <f t="shared" si="255"/>
        <v>#DIV/0!</v>
      </c>
      <c r="CD258" s="14" t="e">
        <f t="shared" si="255"/>
        <v>#DIV/0!</v>
      </c>
      <c r="CE258" s="14" t="e">
        <f t="shared" si="255"/>
        <v>#DIV/0!</v>
      </c>
      <c r="CF258" s="14" t="e">
        <f t="shared" si="255"/>
        <v>#DIV/0!</v>
      </c>
      <c r="CG258" s="14" t="e">
        <f t="shared" si="255"/>
        <v>#DIV/0!</v>
      </c>
      <c r="CH258" s="14" t="e">
        <f t="shared" ref="CH258:CW283" si="256">U258/$BM258</f>
        <v>#DIV/0!</v>
      </c>
      <c r="CI258" s="14" t="e">
        <f t="shared" si="256"/>
        <v>#DIV/0!</v>
      </c>
      <c r="CJ258" s="14" t="e">
        <f t="shared" si="256"/>
        <v>#DIV/0!</v>
      </c>
      <c r="CK258" s="14" t="e">
        <f t="shared" si="256"/>
        <v>#DIV/0!</v>
      </c>
      <c r="CL258" s="14" t="e">
        <f t="shared" si="256"/>
        <v>#DIV/0!</v>
      </c>
      <c r="CM258" s="14" t="e">
        <f>Z258/$BM258</f>
        <v>#DIV/0!</v>
      </c>
      <c r="CN258" s="14" t="e">
        <f t="shared" ref="CN258:DC273" si="257">AA258/$BM258</f>
        <v>#DIV/0!</v>
      </c>
      <c r="CO258" s="14" t="e">
        <f t="shared" si="257"/>
        <v>#DIV/0!</v>
      </c>
      <c r="CP258" s="14" t="e">
        <f t="shared" si="257"/>
        <v>#DIV/0!</v>
      </c>
      <c r="CQ258" s="14" t="e">
        <f t="shared" si="257"/>
        <v>#DIV/0!</v>
      </c>
      <c r="CR258" s="14" t="e">
        <f t="shared" si="257"/>
        <v>#DIV/0!</v>
      </c>
      <c r="CS258" s="14" t="e">
        <f t="shared" si="257"/>
        <v>#DIV/0!</v>
      </c>
      <c r="CT258" s="14" t="e">
        <f t="shared" si="257"/>
        <v>#DIV/0!</v>
      </c>
      <c r="CU258" s="14" t="e">
        <f t="shared" si="257"/>
        <v>#DIV/0!</v>
      </c>
      <c r="CV258" s="14" t="e">
        <f t="shared" si="257"/>
        <v>#DIV/0!</v>
      </c>
      <c r="CW258" s="14" t="e">
        <f t="shared" si="257"/>
        <v>#DIV/0!</v>
      </c>
      <c r="CX258" s="14" t="e">
        <f t="shared" si="257"/>
        <v>#DIV/0!</v>
      </c>
      <c r="CY258" s="14" t="e">
        <f t="shared" si="257"/>
        <v>#DIV/0!</v>
      </c>
      <c r="CZ258" s="14" t="e">
        <f t="shared" si="257"/>
        <v>#DIV/0!</v>
      </c>
      <c r="DA258" s="14" t="e">
        <f t="shared" si="257"/>
        <v>#DIV/0!</v>
      </c>
      <c r="DB258" s="14" t="e">
        <f t="shared" si="257"/>
        <v>#DIV/0!</v>
      </c>
      <c r="DC258" s="14" t="e">
        <f t="shared" si="257"/>
        <v>#DIV/0!</v>
      </c>
      <c r="DD258" s="14" t="e">
        <f t="shared" ref="DD258:DS273" si="258">AQ258/$BM258</f>
        <v>#DIV/0!</v>
      </c>
      <c r="DE258" s="14" t="e">
        <f t="shared" si="258"/>
        <v>#DIV/0!</v>
      </c>
      <c r="DF258" s="14" t="e">
        <f t="shared" si="258"/>
        <v>#DIV/0!</v>
      </c>
      <c r="DG258" s="14" t="e">
        <f t="shared" si="258"/>
        <v>#DIV/0!</v>
      </c>
      <c r="DH258" s="14" t="e">
        <f t="shared" si="258"/>
        <v>#DIV/0!</v>
      </c>
      <c r="DI258" s="14" t="e">
        <f t="shared" si="258"/>
        <v>#DIV/0!</v>
      </c>
      <c r="DJ258" s="14" t="e">
        <f t="shared" si="258"/>
        <v>#DIV/0!</v>
      </c>
      <c r="DK258" s="14" t="e">
        <f t="shared" si="258"/>
        <v>#DIV/0!</v>
      </c>
      <c r="DL258" s="14" t="e">
        <f t="shared" si="258"/>
        <v>#DIV/0!</v>
      </c>
      <c r="DM258" s="14" t="e">
        <f t="shared" si="258"/>
        <v>#DIV/0!</v>
      </c>
      <c r="DN258" s="14" t="e">
        <f t="shared" si="258"/>
        <v>#DIV/0!</v>
      </c>
      <c r="DO258" s="14" t="e">
        <f t="shared" si="258"/>
        <v>#DIV/0!</v>
      </c>
      <c r="DP258" s="14" t="e">
        <f t="shared" si="258"/>
        <v>#DIV/0!</v>
      </c>
      <c r="DQ258" s="14" t="e">
        <f t="shared" si="258"/>
        <v>#DIV/0!</v>
      </c>
      <c r="DR258" s="14" t="e">
        <f t="shared" si="258"/>
        <v>#DIV/0!</v>
      </c>
      <c r="DS258" s="14" t="e">
        <f t="shared" si="258"/>
        <v>#DIV/0!</v>
      </c>
      <c r="DT258" s="14" t="e">
        <f t="shared" ref="DT258:DY300" si="259">BG258/$BM258</f>
        <v>#DIV/0!</v>
      </c>
      <c r="DU258" s="14" t="e">
        <f t="shared" si="259"/>
        <v>#DIV/0!</v>
      </c>
      <c r="DV258" s="14" t="e">
        <f t="shared" si="259"/>
        <v>#DIV/0!</v>
      </c>
      <c r="DW258" s="14" t="e">
        <f t="shared" si="259"/>
        <v>#DIV/0!</v>
      </c>
      <c r="DX258" s="14" t="e">
        <f t="shared" si="259"/>
        <v>#DIV/0!</v>
      </c>
      <c r="DY258" s="14" t="e">
        <f t="shared" si="259"/>
        <v>#DIV/0!</v>
      </c>
      <c r="DZ258" s="14" t="e">
        <f>SUM(BQ258:DY258)</f>
        <v>#DIV/0!</v>
      </c>
    </row>
    <row r="259" spans="1:130">
      <c r="A259" s="18">
        <v>1</v>
      </c>
      <c r="B259" s="15">
        <f t="shared" ref="B259:B278" si="260">B195</f>
        <v>0.125</v>
      </c>
      <c r="C259" s="18">
        <v>2001</v>
      </c>
      <c r="D259" s="25">
        <f>VLOOKUP($C$66,$D$3:$K$63,$A$71,0)*(B259-B258)</f>
        <v>0</v>
      </c>
      <c r="E259" s="25">
        <f>VLOOKUP($C$67,$D$3:$K$63,$A$71,0)*B258</f>
        <v>0</v>
      </c>
      <c r="F259" s="25"/>
      <c r="G259" s="25"/>
      <c r="H259" s="25"/>
      <c r="I259" s="25"/>
      <c r="J259" s="25"/>
      <c r="K259" s="25"/>
      <c r="L259" s="25"/>
      <c r="M259" s="25"/>
      <c r="N259" s="25"/>
      <c r="O259" s="25"/>
      <c r="P259" s="25"/>
      <c r="Q259" s="25"/>
      <c r="R259" s="25"/>
      <c r="S259" s="25"/>
      <c r="T259" s="25"/>
      <c r="U259" s="25"/>
      <c r="V259" s="25"/>
      <c r="W259" s="25"/>
      <c r="X259" s="25"/>
      <c r="Y259" s="25"/>
      <c r="Z259" s="25"/>
      <c r="AA259" s="25"/>
      <c r="AB259" s="25"/>
      <c r="AC259" s="25"/>
      <c r="AD259" s="25"/>
      <c r="AE259" s="25"/>
      <c r="AF259" s="25"/>
      <c r="AG259" s="25"/>
      <c r="AH259" s="25"/>
      <c r="AI259" s="25"/>
      <c r="AJ259" s="25"/>
      <c r="AK259" s="25"/>
      <c r="AL259" s="25"/>
      <c r="AM259" s="25"/>
      <c r="AN259" s="25"/>
      <c r="AO259" s="25"/>
      <c r="AP259" s="25"/>
      <c r="AQ259" s="25"/>
      <c r="AR259" s="25"/>
      <c r="AS259" s="25"/>
      <c r="AT259" s="25"/>
      <c r="AU259" s="25"/>
      <c r="AV259" s="25"/>
      <c r="AW259" s="25"/>
      <c r="AX259" s="25"/>
      <c r="AY259" s="25"/>
      <c r="AZ259" s="25"/>
      <c r="BA259" s="25"/>
      <c r="BB259" s="25"/>
      <c r="BC259" s="25"/>
      <c r="BD259" s="25"/>
      <c r="BE259" s="25"/>
      <c r="BF259" s="25"/>
      <c r="BG259" s="25"/>
      <c r="BH259" s="25"/>
      <c r="BI259" s="25"/>
      <c r="BJ259" s="25"/>
      <c r="BK259" s="25"/>
      <c r="BL259" s="25"/>
      <c r="BM259" s="21">
        <f t="shared" ref="BM259:BM318" si="261">SUM(D259:BL259)</f>
        <v>0</v>
      </c>
      <c r="BP259" s="18">
        <v>2001</v>
      </c>
      <c r="BQ259" s="14" t="e">
        <f t="shared" ref="BQ259:CF288" si="262">D259/$BM259</f>
        <v>#DIV/0!</v>
      </c>
      <c r="BR259" s="14" t="e">
        <f t="shared" si="255"/>
        <v>#DIV/0!</v>
      </c>
      <c r="BS259" s="14" t="e">
        <f t="shared" si="255"/>
        <v>#DIV/0!</v>
      </c>
      <c r="BT259" s="14" t="e">
        <f t="shared" si="255"/>
        <v>#DIV/0!</v>
      </c>
      <c r="BU259" s="14" t="e">
        <f t="shared" si="255"/>
        <v>#DIV/0!</v>
      </c>
      <c r="BV259" s="14" t="e">
        <f t="shared" si="255"/>
        <v>#DIV/0!</v>
      </c>
      <c r="BW259" s="14" t="e">
        <f t="shared" si="255"/>
        <v>#DIV/0!</v>
      </c>
      <c r="BX259" s="14" t="e">
        <f t="shared" si="255"/>
        <v>#DIV/0!</v>
      </c>
      <c r="BY259" s="14" t="e">
        <f t="shared" si="255"/>
        <v>#DIV/0!</v>
      </c>
      <c r="BZ259" s="14" t="e">
        <f t="shared" si="255"/>
        <v>#DIV/0!</v>
      </c>
      <c r="CA259" s="14" t="e">
        <f t="shared" si="255"/>
        <v>#DIV/0!</v>
      </c>
      <c r="CB259" s="14" t="e">
        <f t="shared" si="255"/>
        <v>#DIV/0!</v>
      </c>
      <c r="CC259" s="14" t="e">
        <f t="shared" si="255"/>
        <v>#DIV/0!</v>
      </c>
      <c r="CD259" s="14" t="e">
        <f t="shared" si="255"/>
        <v>#DIV/0!</v>
      </c>
      <c r="CE259" s="14" t="e">
        <f t="shared" si="255"/>
        <v>#DIV/0!</v>
      </c>
      <c r="CF259" s="14" t="e">
        <f t="shared" si="255"/>
        <v>#DIV/0!</v>
      </c>
      <c r="CG259" s="14" t="e">
        <f t="shared" si="255"/>
        <v>#DIV/0!</v>
      </c>
      <c r="CH259" s="14" t="e">
        <f t="shared" si="256"/>
        <v>#DIV/0!</v>
      </c>
      <c r="CI259" s="14" t="e">
        <f t="shared" si="256"/>
        <v>#DIV/0!</v>
      </c>
      <c r="CJ259" s="14" t="e">
        <f t="shared" si="256"/>
        <v>#DIV/0!</v>
      </c>
      <c r="CK259" s="14" t="e">
        <f t="shared" si="256"/>
        <v>#DIV/0!</v>
      </c>
      <c r="CL259" s="14" t="e">
        <f t="shared" si="256"/>
        <v>#DIV/0!</v>
      </c>
      <c r="CM259" s="14" t="e">
        <f t="shared" si="256"/>
        <v>#DIV/0!</v>
      </c>
      <c r="CN259" s="14" t="e">
        <f t="shared" si="257"/>
        <v>#DIV/0!</v>
      </c>
      <c r="CO259" s="14" t="e">
        <f t="shared" si="257"/>
        <v>#DIV/0!</v>
      </c>
      <c r="CP259" s="14" t="e">
        <f t="shared" si="257"/>
        <v>#DIV/0!</v>
      </c>
      <c r="CQ259" s="14" t="e">
        <f t="shared" si="257"/>
        <v>#DIV/0!</v>
      </c>
      <c r="CR259" s="14" t="e">
        <f t="shared" si="257"/>
        <v>#DIV/0!</v>
      </c>
      <c r="CS259" s="14" t="e">
        <f t="shared" si="257"/>
        <v>#DIV/0!</v>
      </c>
      <c r="CT259" s="14" t="e">
        <f t="shared" si="257"/>
        <v>#DIV/0!</v>
      </c>
      <c r="CU259" s="14" t="e">
        <f t="shared" si="257"/>
        <v>#DIV/0!</v>
      </c>
      <c r="CV259" s="14" t="e">
        <f t="shared" si="257"/>
        <v>#DIV/0!</v>
      </c>
      <c r="CW259" s="14" t="e">
        <f t="shared" si="257"/>
        <v>#DIV/0!</v>
      </c>
      <c r="CX259" s="14" t="e">
        <f t="shared" si="257"/>
        <v>#DIV/0!</v>
      </c>
      <c r="CY259" s="14" t="e">
        <f t="shared" si="257"/>
        <v>#DIV/0!</v>
      </c>
      <c r="CZ259" s="14" t="e">
        <f t="shared" si="257"/>
        <v>#DIV/0!</v>
      </c>
      <c r="DA259" s="14" t="e">
        <f t="shared" si="257"/>
        <v>#DIV/0!</v>
      </c>
      <c r="DB259" s="14" t="e">
        <f t="shared" si="257"/>
        <v>#DIV/0!</v>
      </c>
      <c r="DC259" s="14" t="e">
        <f t="shared" si="257"/>
        <v>#DIV/0!</v>
      </c>
      <c r="DD259" s="14" t="e">
        <f t="shared" si="258"/>
        <v>#DIV/0!</v>
      </c>
      <c r="DE259" s="14" t="e">
        <f t="shared" si="258"/>
        <v>#DIV/0!</v>
      </c>
      <c r="DF259" s="14" t="e">
        <f t="shared" si="258"/>
        <v>#DIV/0!</v>
      </c>
      <c r="DG259" s="14" t="e">
        <f t="shared" si="258"/>
        <v>#DIV/0!</v>
      </c>
      <c r="DH259" s="14" t="e">
        <f t="shared" si="258"/>
        <v>#DIV/0!</v>
      </c>
      <c r="DI259" s="14" t="e">
        <f t="shared" si="258"/>
        <v>#DIV/0!</v>
      </c>
      <c r="DJ259" s="14" t="e">
        <f t="shared" si="258"/>
        <v>#DIV/0!</v>
      </c>
      <c r="DK259" s="14" t="e">
        <f t="shared" si="258"/>
        <v>#DIV/0!</v>
      </c>
      <c r="DL259" s="14" t="e">
        <f t="shared" si="258"/>
        <v>#DIV/0!</v>
      </c>
      <c r="DM259" s="14" t="e">
        <f t="shared" si="258"/>
        <v>#DIV/0!</v>
      </c>
      <c r="DN259" s="14" t="e">
        <f t="shared" si="258"/>
        <v>#DIV/0!</v>
      </c>
      <c r="DO259" s="14" t="e">
        <f t="shared" si="258"/>
        <v>#DIV/0!</v>
      </c>
      <c r="DP259" s="14" t="e">
        <f t="shared" si="258"/>
        <v>#DIV/0!</v>
      </c>
      <c r="DQ259" s="14" t="e">
        <f t="shared" si="258"/>
        <v>#DIV/0!</v>
      </c>
      <c r="DR259" s="14" t="e">
        <f t="shared" si="258"/>
        <v>#DIV/0!</v>
      </c>
      <c r="DS259" s="14" t="e">
        <f t="shared" si="258"/>
        <v>#DIV/0!</v>
      </c>
      <c r="DT259" s="14" t="e">
        <f t="shared" si="259"/>
        <v>#DIV/0!</v>
      </c>
      <c r="DU259" s="14" t="e">
        <f t="shared" si="259"/>
        <v>#DIV/0!</v>
      </c>
      <c r="DV259" s="14" t="e">
        <f t="shared" si="259"/>
        <v>#DIV/0!</v>
      </c>
      <c r="DW259" s="14" t="e">
        <f t="shared" si="259"/>
        <v>#DIV/0!</v>
      </c>
      <c r="DX259" s="14" t="e">
        <f t="shared" si="259"/>
        <v>#DIV/0!</v>
      </c>
      <c r="DY259" s="14" t="e">
        <f t="shared" si="259"/>
        <v>#DIV/0!</v>
      </c>
      <c r="DZ259" s="14" t="e">
        <f t="shared" ref="DZ259:DZ296" si="263">SUM(BQ259:DY259)</f>
        <v>#DIV/0!</v>
      </c>
    </row>
    <row r="260" spans="1:130">
      <c r="A260" s="18">
        <v>2</v>
      </c>
      <c r="B260" s="15">
        <f t="shared" si="260"/>
        <v>0.25</v>
      </c>
      <c r="C260" s="18">
        <v>2002</v>
      </c>
      <c r="D260" s="25">
        <f t="shared" ref="D260:D278" si="264">VLOOKUP($C$66,$D$3:$K$63,$A$71,0)*(B260-B259)</f>
        <v>0</v>
      </c>
      <c r="E260" s="25">
        <f>VLOOKUP($C$67,$D$3:$K$63,$A$71,0)*(B259-B258)</f>
        <v>0</v>
      </c>
      <c r="F260" s="25">
        <f>VLOOKUP($C$68,$D$3:$K$63,$A$71,0)*B258</f>
        <v>0</v>
      </c>
      <c r="G260" s="25"/>
      <c r="H260" s="25"/>
      <c r="I260" s="25"/>
      <c r="J260" s="25"/>
      <c r="K260" s="25"/>
      <c r="L260" s="25"/>
      <c r="M260" s="25"/>
      <c r="N260" s="25"/>
      <c r="O260" s="25"/>
      <c r="P260" s="25"/>
      <c r="Q260" s="25"/>
      <c r="R260" s="25"/>
      <c r="S260" s="25"/>
      <c r="T260" s="25"/>
      <c r="U260" s="25"/>
      <c r="V260" s="25"/>
      <c r="W260" s="25"/>
      <c r="X260" s="25"/>
      <c r="Y260" s="25"/>
      <c r="Z260" s="25"/>
      <c r="AA260" s="25"/>
      <c r="AB260" s="25"/>
      <c r="AC260" s="25"/>
      <c r="AD260" s="25"/>
      <c r="AE260" s="25"/>
      <c r="AF260" s="25"/>
      <c r="AG260" s="25"/>
      <c r="AH260" s="25"/>
      <c r="AI260" s="25"/>
      <c r="AJ260" s="25"/>
      <c r="AK260" s="25"/>
      <c r="AL260" s="25"/>
      <c r="AM260" s="25"/>
      <c r="AN260" s="25"/>
      <c r="AO260" s="25"/>
      <c r="AP260" s="25"/>
      <c r="AQ260" s="25"/>
      <c r="AR260" s="25"/>
      <c r="AS260" s="25"/>
      <c r="AT260" s="25"/>
      <c r="AU260" s="25"/>
      <c r="AV260" s="25"/>
      <c r="AW260" s="25"/>
      <c r="AX260" s="25"/>
      <c r="AY260" s="25"/>
      <c r="AZ260" s="25"/>
      <c r="BA260" s="25"/>
      <c r="BB260" s="25"/>
      <c r="BC260" s="25"/>
      <c r="BD260" s="25"/>
      <c r="BE260" s="25"/>
      <c r="BF260" s="25"/>
      <c r="BG260" s="25"/>
      <c r="BH260" s="25"/>
      <c r="BI260" s="25"/>
      <c r="BJ260" s="25"/>
      <c r="BK260" s="25"/>
      <c r="BL260" s="25"/>
      <c r="BM260" s="21">
        <f t="shared" si="261"/>
        <v>0</v>
      </c>
      <c r="BP260" s="18">
        <v>2002</v>
      </c>
      <c r="BQ260" s="14" t="e">
        <f t="shared" si="262"/>
        <v>#DIV/0!</v>
      </c>
      <c r="BR260" s="14" t="e">
        <f t="shared" si="255"/>
        <v>#DIV/0!</v>
      </c>
      <c r="BS260" s="14" t="e">
        <f t="shared" si="255"/>
        <v>#DIV/0!</v>
      </c>
      <c r="BT260" s="14" t="e">
        <f t="shared" si="255"/>
        <v>#DIV/0!</v>
      </c>
      <c r="BU260" s="14" t="e">
        <f t="shared" si="255"/>
        <v>#DIV/0!</v>
      </c>
      <c r="BV260" s="14" t="e">
        <f t="shared" si="255"/>
        <v>#DIV/0!</v>
      </c>
      <c r="BW260" s="14" t="e">
        <f t="shared" si="255"/>
        <v>#DIV/0!</v>
      </c>
      <c r="BX260" s="14" t="e">
        <f t="shared" si="255"/>
        <v>#DIV/0!</v>
      </c>
      <c r="BY260" s="14" t="e">
        <f t="shared" si="255"/>
        <v>#DIV/0!</v>
      </c>
      <c r="BZ260" s="14" t="e">
        <f t="shared" si="255"/>
        <v>#DIV/0!</v>
      </c>
      <c r="CA260" s="14" t="e">
        <f t="shared" si="255"/>
        <v>#DIV/0!</v>
      </c>
      <c r="CB260" s="14" t="e">
        <f t="shared" si="255"/>
        <v>#DIV/0!</v>
      </c>
      <c r="CC260" s="14" t="e">
        <f t="shared" si="255"/>
        <v>#DIV/0!</v>
      </c>
      <c r="CD260" s="14" t="e">
        <f t="shared" si="255"/>
        <v>#DIV/0!</v>
      </c>
      <c r="CE260" s="14" t="e">
        <f t="shared" si="255"/>
        <v>#DIV/0!</v>
      </c>
      <c r="CF260" s="14" t="e">
        <f t="shared" si="255"/>
        <v>#DIV/0!</v>
      </c>
      <c r="CG260" s="14" t="e">
        <f t="shared" si="255"/>
        <v>#DIV/0!</v>
      </c>
      <c r="CH260" s="14" t="e">
        <f t="shared" si="256"/>
        <v>#DIV/0!</v>
      </c>
      <c r="CI260" s="14" t="e">
        <f t="shared" si="256"/>
        <v>#DIV/0!</v>
      </c>
      <c r="CJ260" s="14" t="e">
        <f t="shared" si="256"/>
        <v>#DIV/0!</v>
      </c>
      <c r="CK260" s="14" t="e">
        <f t="shared" si="256"/>
        <v>#DIV/0!</v>
      </c>
      <c r="CL260" s="14" t="e">
        <f t="shared" si="256"/>
        <v>#DIV/0!</v>
      </c>
      <c r="CM260" s="14" t="e">
        <f t="shared" si="256"/>
        <v>#DIV/0!</v>
      </c>
      <c r="CN260" s="14" t="e">
        <f t="shared" si="257"/>
        <v>#DIV/0!</v>
      </c>
      <c r="CO260" s="14" t="e">
        <f t="shared" si="257"/>
        <v>#DIV/0!</v>
      </c>
      <c r="CP260" s="14" t="e">
        <f t="shared" si="257"/>
        <v>#DIV/0!</v>
      </c>
      <c r="CQ260" s="14" t="e">
        <f t="shared" si="257"/>
        <v>#DIV/0!</v>
      </c>
      <c r="CR260" s="14" t="e">
        <f t="shared" si="257"/>
        <v>#DIV/0!</v>
      </c>
      <c r="CS260" s="14" t="e">
        <f t="shared" si="257"/>
        <v>#DIV/0!</v>
      </c>
      <c r="CT260" s="14" t="e">
        <f t="shared" si="257"/>
        <v>#DIV/0!</v>
      </c>
      <c r="CU260" s="14" t="e">
        <f t="shared" si="257"/>
        <v>#DIV/0!</v>
      </c>
      <c r="CV260" s="14" t="e">
        <f t="shared" si="257"/>
        <v>#DIV/0!</v>
      </c>
      <c r="CW260" s="14" t="e">
        <f t="shared" si="257"/>
        <v>#DIV/0!</v>
      </c>
      <c r="CX260" s="14" t="e">
        <f t="shared" si="257"/>
        <v>#DIV/0!</v>
      </c>
      <c r="CY260" s="14" t="e">
        <f t="shared" si="257"/>
        <v>#DIV/0!</v>
      </c>
      <c r="CZ260" s="14" t="e">
        <f t="shared" si="257"/>
        <v>#DIV/0!</v>
      </c>
      <c r="DA260" s="14" t="e">
        <f t="shared" si="257"/>
        <v>#DIV/0!</v>
      </c>
      <c r="DB260" s="14" t="e">
        <f t="shared" si="257"/>
        <v>#DIV/0!</v>
      </c>
      <c r="DC260" s="14" t="e">
        <f t="shared" si="257"/>
        <v>#DIV/0!</v>
      </c>
      <c r="DD260" s="14" t="e">
        <f t="shared" si="258"/>
        <v>#DIV/0!</v>
      </c>
      <c r="DE260" s="14" t="e">
        <f t="shared" si="258"/>
        <v>#DIV/0!</v>
      </c>
      <c r="DF260" s="14" t="e">
        <f t="shared" si="258"/>
        <v>#DIV/0!</v>
      </c>
      <c r="DG260" s="14" t="e">
        <f t="shared" si="258"/>
        <v>#DIV/0!</v>
      </c>
      <c r="DH260" s="14" t="e">
        <f t="shared" si="258"/>
        <v>#DIV/0!</v>
      </c>
      <c r="DI260" s="14" t="e">
        <f t="shared" si="258"/>
        <v>#DIV/0!</v>
      </c>
      <c r="DJ260" s="14" t="e">
        <f t="shared" si="258"/>
        <v>#DIV/0!</v>
      </c>
      <c r="DK260" s="14" t="e">
        <f t="shared" si="258"/>
        <v>#DIV/0!</v>
      </c>
      <c r="DL260" s="14" t="e">
        <f t="shared" si="258"/>
        <v>#DIV/0!</v>
      </c>
      <c r="DM260" s="14" t="e">
        <f t="shared" si="258"/>
        <v>#DIV/0!</v>
      </c>
      <c r="DN260" s="14" t="e">
        <f t="shared" si="258"/>
        <v>#DIV/0!</v>
      </c>
      <c r="DO260" s="14" t="e">
        <f t="shared" si="258"/>
        <v>#DIV/0!</v>
      </c>
      <c r="DP260" s="14" t="e">
        <f t="shared" si="258"/>
        <v>#DIV/0!</v>
      </c>
      <c r="DQ260" s="14" t="e">
        <f t="shared" si="258"/>
        <v>#DIV/0!</v>
      </c>
      <c r="DR260" s="14" t="e">
        <f t="shared" si="258"/>
        <v>#DIV/0!</v>
      </c>
      <c r="DS260" s="14" t="e">
        <f t="shared" si="258"/>
        <v>#DIV/0!</v>
      </c>
      <c r="DT260" s="14" t="e">
        <f t="shared" si="259"/>
        <v>#DIV/0!</v>
      </c>
      <c r="DU260" s="14" t="e">
        <f t="shared" si="259"/>
        <v>#DIV/0!</v>
      </c>
      <c r="DV260" s="14" t="e">
        <f t="shared" si="259"/>
        <v>#DIV/0!</v>
      </c>
      <c r="DW260" s="14" t="e">
        <f t="shared" si="259"/>
        <v>#DIV/0!</v>
      </c>
      <c r="DX260" s="14" t="e">
        <f t="shared" si="259"/>
        <v>#DIV/0!</v>
      </c>
      <c r="DY260" s="14" t="e">
        <f t="shared" si="259"/>
        <v>#DIV/0!</v>
      </c>
      <c r="DZ260" s="14" t="e">
        <f t="shared" si="263"/>
        <v>#DIV/0!</v>
      </c>
    </row>
    <row r="261" spans="1:130">
      <c r="A261" s="18">
        <v>3</v>
      </c>
      <c r="B261" s="15">
        <f t="shared" si="260"/>
        <v>0.375</v>
      </c>
      <c r="C261" s="18">
        <v>2003</v>
      </c>
      <c r="D261" s="25">
        <f t="shared" si="264"/>
        <v>0</v>
      </c>
      <c r="E261" s="25">
        <f t="shared" ref="E261:E279" si="265">VLOOKUP($C$67,$D$3:$K$63,$A$71,0)*(B260-B259)</f>
        <v>0</v>
      </c>
      <c r="F261" s="25">
        <f>VLOOKUP($C$68,$D$3:$K$63,$A$71,0)*(B259-B258)</f>
        <v>0</v>
      </c>
      <c r="G261" s="25">
        <f>VLOOKUP($C$69,$D$3:$K$63,$A$71,0)*B258</f>
        <v>0</v>
      </c>
      <c r="H261" s="25"/>
      <c r="I261" s="25"/>
      <c r="J261" s="25"/>
      <c r="K261" s="25"/>
      <c r="L261" s="25"/>
      <c r="M261" s="25"/>
      <c r="N261" s="25"/>
      <c r="O261" s="25"/>
      <c r="P261" s="25"/>
      <c r="Q261" s="25"/>
      <c r="R261" s="25"/>
      <c r="S261" s="25"/>
      <c r="T261" s="25"/>
      <c r="U261" s="25"/>
      <c r="V261" s="25"/>
      <c r="W261" s="25"/>
      <c r="X261" s="25"/>
      <c r="Y261" s="25"/>
      <c r="Z261" s="25"/>
      <c r="AA261" s="25"/>
      <c r="AB261" s="25"/>
      <c r="AC261" s="25"/>
      <c r="AD261" s="25"/>
      <c r="AE261" s="25"/>
      <c r="AF261" s="25"/>
      <c r="AG261" s="25"/>
      <c r="AH261" s="25"/>
      <c r="AI261" s="25"/>
      <c r="AJ261" s="25"/>
      <c r="AK261" s="25"/>
      <c r="AL261" s="25"/>
      <c r="AM261" s="25"/>
      <c r="AN261" s="25"/>
      <c r="AO261" s="25"/>
      <c r="AP261" s="25"/>
      <c r="AQ261" s="25"/>
      <c r="AR261" s="25"/>
      <c r="AS261" s="25"/>
      <c r="AT261" s="25"/>
      <c r="AU261" s="25"/>
      <c r="AV261" s="25"/>
      <c r="AW261" s="25"/>
      <c r="AX261" s="25"/>
      <c r="AY261" s="25"/>
      <c r="AZ261" s="25"/>
      <c r="BA261" s="25"/>
      <c r="BB261" s="25"/>
      <c r="BC261" s="25"/>
      <c r="BD261" s="25"/>
      <c r="BE261" s="25"/>
      <c r="BF261" s="25"/>
      <c r="BG261" s="25"/>
      <c r="BH261" s="25"/>
      <c r="BI261" s="25"/>
      <c r="BJ261" s="25"/>
      <c r="BK261" s="25"/>
      <c r="BL261" s="25"/>
      <c r="BM261" s="21">
        <f t="shared" si="261"/>
        <v>0</v>
      </c>
      <c r="BP261" s="18">
        <v>2003</v>
      </c>
      <c r="BQ261" s="14" t="e">
        <f t="shared" si="262"/>
        <v>#DIV/0!</v>
      </c>
      <c r="BR261" s="14" t="e">
        <f t="shared" si="255"/>
        <v>#DIV/0!</v>
      </c>
      <c r="BS261" s="14" t="e">
        <f t="shared" si="255"/>
        <v>#DIV/0!</v>
      </c>
      <c r="BT261" s="14" t="e">
        <f t="shared" si="255"/>
        <v>#DIV/0!</v>
      </c>
      <c r="BU261" s="14" t="e">
        <f t="shared" si="255"/>
        <v>#DIV/0!</v>
      </c>
      <c r="BV261" s="14" t="e">
        <f t="shared" si="255"/>
        <v>#DIV/0!</v>
      </c>
      <c r="BW261" s="14" t="e">
        <f t="shared" si="255"/>
        <v>#DIV/0!</v>
      </c>
      <c r="BX261" s="14" t="e">
        <f t="shared" si="255"/>
        <v>#DIV/0!</v>
      </c>
      <c r="BY261" s="14" t="e">
        <f t="shared" si="255"/>
        <v>#DIV/0!</v>
      </c>
      <c r="BZ261" s="14" t="e">
        <f t="shared" si="255"/>
        <v>#DIV/0!</v>
      </c>
      <c r="CA261" s="14" t="e">
        <f t="shared" si="255"/>
        <v>#DIV/0!</v>
      </c>
      <c r="CB261" s="14" t="e">
        <f t="shared" si="255"/>
        <v>#DIV/0!</v>
      </c>
      <c r="CC261" s="14" t="e">
        <f t="shared" si="255"/>
        <v>#DIV/0!</v>
      </c>
      <c r="CD261" s="14" t="e">
        <f t="shared" si="255"/>
        <v>#DIV/0!</v>
      </c>
      <c r="CE261" s="14" t="e">
        <f t="shared" si="255"/>
        <v>#DIV/0!</v>
      </c>
      <c r="CF261" s="14" t="e">
        <f t="shared" si="255"/>
        <v>#DIV/0!</v>
      </c>
      <c r="CG261" s="14" t="e">
        <f t="shared" si="255"/>
        <v>#DIV/0!</v>
      </c>
      <c r="CH261" s="14" t="e">
        <f t="shared" si="256"/>
        <v>#DIV/0!</v>
      </c>
      <c r="CI261" s="14" t="e">
        <f t="shared" si="256"/>
        <v>#DIV/0!</v>
      </c>
      <c r="CJ261" s="14" t="e">
        <f t="shared" si="256"/>
        <v>#DIV/0!</v>
      </c>
      <c r="CK261" s="14" t="e">
        <f t="shared" si="256"/>
        <v>#DIV/0!</v>
      </c>
      <c r="CL261" s="14" t="e">
        <f t="shared" si="256"/>
        <v>#DIV/0!</v>
      </c>
      <c r="CM261" s="14" t="e">
        <f t="shared" si="256"/>
        <v>#DIV/0!</v>
      </c>
      <c r="CN261" s="14" t="e">
        <f t="shared" si="257"/>
        <v>#DIV/0!</v>
      </c>
      <c r="CO261" s="14" t="e">
        <f t="shared" si="257"/>
        <v>#DIV/0!</v>
      </c>
      <c r="CP261" s="14" t="e">
        <f t="shared" si="257"/>
        <v>#DIV/0!</v>
      </c>
      <c r="CQ261" s="14" t="e">
        <f t="shared" si="257"/>
        <v>#DIV/0!</v>
      </c>
      <c r="CR261" s="14" t="e">
        <f t="shared" si="257"/>
        <v>#DIV/0!</v>
      </c>
      <c r="CS261" s="14" t="e">
        <f t="shared" si="257"/>
        <v>#DIV/0!</v>
      </c>
      <c r="CT261" s="14" t="e">
        <f t="shared" si="257"/>
        <v>#DIV/0!</v>
      </c>
      <c r="CU261" s="14" t="e">
        <f t="shared" si="257"/>
        <v>#DIV/0!</v>
      </c>
      <c r="CV261" s="14" t="e">
        <f t="shared" si="257"/>
        <v>#DIV/0!</v>
      </c>
      <c r="CW261" s="14" t="e">
        <f t="shared" si="257"/>
        <v>#DIV/0!</v>
      </c>
      <c r="CX261" s="14" t="e">
        <f t="shared" si="257"/>
        <v>#DIV/0!</v>
      </c>
      <c r="CY261" s="14" t="e">
        <f t="shared" si="257"/>
        <v>#DIV/0!</v>
      </c>
      <c r="CZ261" s="14" t="e">
        <f t="shared" si="257"/>
        <v>#DIV/0!</v>
      </c>
      <c r="DA261" s="14" t="e">
        <f t="shared" si="257"/>
        <v>#DIV/0!</v>
      </c>
      <c r="DB261" s="14" t="e">
        <f t="shared" si="257"/>
        <v>#DIV/0!</v>
      </c>
      <c r="DC261" s="14" t="e">
        <f t="shared" si="257"/>
        <v>#DIV/0!</v>
      </c>
      <c r="DD261" s="14" t="e">
        <f t="shared" si="258"/>
        <v>#DIV/0!</v>
      </c>
      <c r="DE261" s="14" t="e">
        <f t="shared" si="258"/>
        <v>#DIV/0!</v>
      </c>
      <c r="DF261" s="14" t="e">
        <f t="shared" si="258"/>
        <v>#DIV/0!</v>
      </c>
      <c r="DG261" s="14" t="e">
        <f t="shared" si="258"/>
        <v>#DIV/0!</v>
      </c>
      <c r="DH261" s="14" t="e">
        <f t="shared" si="258"/>
        <v>#DIV/0!</v>
      </c>
      <c r="DI261" s="14" t="e">
        <f t="shared" si="258"/>
        <v>#DIV/0!</v>
      </c>
      <c r="DJ261" s="14" t="e">
        <f t="shared" si="258"/>
        <v>#DIV/0!</v>
      </c>
      <c r="DK261" s="14" t="e">
        <f t="shared" si="258"/>
        <v>#DIV/0!</v>
      </c>
      <c r="DL261" s="14" t="e">
        <f t="shared" si="258"/>
        <v>#DIV/0!</v>
      </c>
      <c r="DM261" s="14" t="e">
        <f t="shared" si="258"/>
        <v>#DIV/0!</v>
      </c>
      <c r="DN261" s="14" t="e">
        <f t="shared" si="258"/>
        <v>#DIV/0!</v>
      </c>
      <c r="DO261" s="14" t="e">
        <f t="shared" si="258"/>
        <v>#DIV/0!</v>
      </c>
      <c r="DP261" s="14" t="e">
        <f t="shared" si="258"/>
        <v>#DIV/0!</v>
      </c>
      <c r="DQ261" s="14" t="e">
        <f t="shared" si="258"/>
        <v>#DIV/0!</v>
      </c>
      <c r="DR261" s="14" t="e">
        <f t="shared" si="258"/>
        <v>#DIV/0!</v>
      </c>
      <c r="DS261" s="14" t="e">
        <f t="shared" si="258"/>
        <v>#DIV/0!</v>
      </c>
      <c r="DT261" s="14" t="e">
        <f t="shared" si="259"/>
        <v>#DIV/0!</v>
      </c>
      <c r="DU261" s="14" t="e">
        <f t="shared" si="259"/>
        <v>#DIV/0!</v>
      </c>
      <c r="DV261" s="14" t="e">
        <f t="shared" si="259"/>
        <v>#DIV/0!</v>
      </c>
      <c r="DW261" s="14" t="e">
        <f t="shared" si="259"/>
        <v>#DIV/0!</v>
      </c>
      <c r="DX261" s="14" t="e">
        <f t="shared" si="259"/>
        <v>#DIV/0!</v>
      </c>
      <c r="DY261" s="14" t="e">
        <f t="shared" si="259"/>
        <v>#DIV/0!</v>
      </c>
      <c r="DZ261" s="14" t="e">
        <f t="shared" si="263"/>
        <v>#DIV/0!</v>
      </c>
    </row>
    <row r="262" spans="1:130">
      <c r="A262" s="18">
        <v>4</v>
      </c>
      <c r="B262" s="15">
        <f t="shared" si="260"/>
        <v>0.5</v>
      </c>
      <c r="C262" s="18">
        <v>2004</v>
      </c>
      <c r="D262" s="25">
        <f t="shared" si="264"/>
        <v>0</v>
      </c>
      <c r="E262" s="25">
        <f t="shared" si="265"/>
        <v>0</v>
      </c>
      <c r="F262" s="25">
        <f t="shared" ref="F262:F280" si="266">VLOOKUP($C$68,$D$3:$K$63,$A$71,0)*(B260-B259)</f>
        <v>0</v>
      </c>
      <c r="G262" s="25">
        <f>VLOOKUP($C$69,$D$3:$K$63,$A$71,0)*(B259-B258)</f>
        <v>0</v>
      </c>
      <c r="H262" s="25">
        <f>VLOOKUP($C$70,$D$3:$K$63,$A$71,0)*B258</f>
        <v>0</v>
      </c>
      <c r="I262" s="25"/>
      <c r="J262" s="25"/>
      <c r="K262" s="25"/>
      <c r="L262" s="25"/>
      <c r="M262" s="25"/>
      <c r="N262" s="25"/>
      <c r="O262" s="25"/>
      <c r="P262" s="25"/>
      <c r="Q262" s="25"/>
      <c r="R262" s="25"/>
      <c r="S262" s="25"/>
      <c r="T262" s="25"/>
      <c r="U262" s="25"/>
      <c r="V262" s="25"/>
      <c r="W262" s="25"/>
      <c r="X262" s="25"/>
      <c r="Y262" s="25"/>
      <c r="Z262" s="25"/>
      <c r="AA262" s="25"/>
      <c r="AB262" s="25"/>
      <c r="AC262" s="25"/>
      <c r="AD262" s="25"/>
      <c r="AE262" s="25"/>
      <c r="AF262" s="25"/>
      <c r="AG262" s="25"/>
      <c r="AH262" s="25"/>
      <c r="AI262" s="25"/>
      <c r="AJ262" s="25"/>
      <c r="AK262" s="25"/>
      <c r="AL262" s="25"/>
      <c r="AM262" s="25"/>
      <c r="AN262" s="25"/>
      <c r="AO262" s="25"/>
      <c r="AP262" s="25"/>
      <c r="AQ262" s="25"/>
      <c r="AR262" s="25"/>
      <c r="AS262" s="25"/>
      <c r="AT262" s="25"/>
      <c r="AU262" s="25"/>
      <c r="AV262" s="25"/>
      <c r="AW262" s="25"/>
      <c r="AX262" s="25"/>
      <c r="AY262" s="25"/>
      <c r="AZ262" s="25"/>
      <c r="BA262" s="25"/>
      <c r="BB262" s="25"/>
      <c r="BC262" s="25"/>
      <c r="BD262" s="25"/>
      <c r="BE262" s="25"/>
      <c r="BF262" s="25"/>
      <c r="BG262" s="25"/>
      <c r="BH262" s="25"/>
      <c r="BI262" s="25"/>
      <c r="BJ262" s="25"/>
      <c r="BK262" s="25"/>
      <c r="BL262" s="25"/>
      <c r="BM262" s="21">
        <f t="shared" si="261"/>
        <v>0</v>
      </c>
      <c r="BP262" s="18">
        <v>2004</v>
      </c>
      <c r="BQ262" s="14" t="e">
        <f t="shared" si="262"/>
        <v>#DIV/0!</v>
      </c>
      <c r="BR262" s="14" t="e">
        <f t="shared" si="255"/>
        <v>#DIV/0!</v>
      </c>
      <c r="BS262" s="14" t="e">
        <f t="shared" si="255"/>
        <v>#DIV/0!</v>
      </c>
      <c r="BT262" s="14" t="e">
        <f t="shared" si="255"/>
        <v>#DIV/0!</v>
      </c>
      <c r="BU262" s="14" t="e">
        <f t="shared" si="255"/>
        <v>#DIV/0!</v>
      </c>
      <c r="BV262" s="14" t="e">
        <f t="shared" si="255"/>
        <v>#DIV/0!</v>
      </c>
      <c r="BW262" s="14" t="e">
        <f t="shared" si="255"/>
        <v>#DIV/0!</v>
      </c>
      <c r="BX262" s="14" t="e">
        <f t="shared" si="255"/>
        <v>#DIV/0!</v>
      </c>
      <c r="BY262" s="14" t="e">
        <f t="shared" si="255"/>
        <v>#DIV/0!</v>
      </c>
      <c r="BZ262" s="14" t="e">
        <f t="shared" si="255"/>
        <v>#DIV/0!</v>
      </c>
      <c r="CA262" s="14" t="e">
        <f t="shared" si="255"/>
        <v>#DIV/0!</v>
      </c>
      <c r="CB262" s="14" t="e">
        <f t="shared" si="255"/>
        <v>#DIV/0!</v>
      </c>
      <c r="CC262" s="14" t="e">
        <f t="shared" si="255"/>
        <v>#DIV/0!</v>
      </c>
      <c r="CD262" s="14" t="e">
        <f t="shared" si="255"/>
        <v>#DIV/0!</v>
      </c>
      <c r="CE262" s="14" t="e">
        <f t="shared" si="255"/>
        <v>#DIV/0!</v>
      </c>
      <c r="CF262" s="14" t="e">
        <f t="shared" si="255"/>
        <v>#DIV/0!</v>
      </c>
      <c r="CG262" s="14" t="e">
        <f t="shared" si="255"/>
        <v>#DIV/0!</v>
      </c>
      <c r="CH262" s="14" t="e">
        <f t="shared" si="256"/>
        <v>#DIV/0!</v>
      </c>
      <c r="CI262" s="14" t="e">
        <f t="shared" si="256"/>
        <v>#DIV/0!</v>
      </c>
      <c r="CJ262" s="14" t="e">
        <f t="shared" si="256"/>
        <v>#DIV/0!</v>
      </c>
      <c r="CK262" s="14" t="e">
        <f t="shared" si="256"/>
        <v>#DIV/0!</v>
      </c>
      <c r="CL262" s="14" t="e">
        <f t="shared" si="256"/>
        <v>#DIV/0!</v>
      </c>
      <c r="CM262" s="14" t="e">
        <f t="shared" si="256"/>
        <v>#DIV/0!</v>
      </c>
      <c r="CN262" s="14" t="e">
        <f t="shared" si="257"/>
        <v>#DIV/0!</v>
      </c>
      <c r="CO262" s="14" t="e">
        <f t="shared" si="257"/>
        <v>#DIV/0!</v>
      </c>
      <c r="CP262" s="14" t="e">
        <f t="shared" si="257"/>
        <v>#DIV/0!</v>
      </c>
      <c r="CQ262" s="14" t="e">
        <f t="shared" si="257"/>
        <v>#DIV/0!</v>
      </c>
      <c r="CR262" s="14" t="e">
        <f t="shared" si="257"/>
        <v>#DIV/0!</v>
      </c>
      <c r="CS262" s="14" t="e">
        <f t="shared" si="257"/>
        <v>#DIV/0!</v>
      </c>
      <c r="CT262" s="14" t="e">
        <f t="shared" si="257"/>
        <v>#DIV/0!</v>
      </c>
      <c r="CU262" s="14" t="e">
        <f t="shared" si="257"/>
        <v>#DIV/0!</v>
      </c>
      <c r="CV262" s="14" t="e">
        <f t="shared" si="257"/>
        <v>#DIV/0!</v>
      </c>
      <c r="CW262" s="14" t="e">
        <f t="shared" si="257"/>
        <v>#DIV/0!</v>
      </c>
      <c r="CX262" s="14" t="e">
        <f t="shared" si="257"/>
        <v>#DIV/0!</v>
      </c>
      <c r="CY262" s="14" t="e">
        <f t="shared" si="257"/>
        <v>#DIV/0!</v>
      </c>
      <c r="CZ262" s="14" t="e">
        <f t="shared" si="257"/>
        <v>#DIV/0!</v>
      </c>
      <c r="DA262" s="14" t="e">
        <f t="shared" si="257"/>
        <v>#DIV/0!</v>
      </c>
      <c r="DB262" s="14" t="e">
        <f t="shared" si="257"/>
        <v>#DIV/0!</v>
      </c>
      <c r="DC262" s="14" t="e">
        <f t="shared" si="257"/>
        <v>#DIV/0!</v>
      </c>
      <c r="DD262" s="14" t="e">
        <f t="shared" si="258"/>
        <v>#DIV/0!</v>
      </c>
      <c r="DE262" s="14" t="e">
        <f t="shared" si="258"/>
        <v>#DIV/0!</v>
      </c>
      <c r="DF262" s="14" t="e">
        <f t="shared" si="258"/>
        <v>#DIV/0!</v>
      </c>
      <c r="DG262" s="14" t="e">
        <f t="shared" si="258"/>
        <v>#DIV/0!</v>
      </c>
      <c r="DH262" s="14" t="e">
        <f t="shared" si="258"/>
        <v>#DIV/0!</v>
      </c>
      <c r="DI262" s="14" t="e">
        <f t="shared" si="258"/>
        <v>#DIV/0!</v>
      </c>
      <c r="DJ262" s="14" t="e">
        <f t="shared" si="258"/>
        <v>#DIV/0!</v>
      </c>
      <c r="DK262" s="14" t="e">
        <f t="shared" si="258"/>
        <v>#DIV/0!</v>
      </c>
      <c r="DL262" s="14" t="e">
        <f t="shared" si="258"/>
        <v>#DIV/0!</v>
      </c>
      <c r="DM262" s="14" t="e">
        <f t="shared" si="258"/>
        <v>#DIV/0!</v>
      </c>
      <c r="DN262" s="14" t="e">
        <f t="shared" si="258"/>
        <v>#DIV/0!</v>
      </c>
      <c r="DO262" s="14" t="e">
        <f t="shared" si="258"/>
        <v>#DIV/0!</v>
      </c>
      <c r="DP262" s="14" t="e">
        <f t="shared" si="258"/>
        <v>#DIV/0!</v>
      </c>
      <c r="DQ262" s="14" t="e">
        <f t="shared" si="258"/>
        <v>#DIV/0!</v>
      </c>
      <c r="DR262" s="14" t="e">
        <f t="shared" si="258"/>
        <v>#DIV/0!</v>
      </c>
      <c r="DS262" s="14" t="e">
        <f t="shared" si="258"/>
        <v>#DIV/0!</v>
      </c>
      <c r="DT262" s="14" t="e">
        <f t="shared" si="259"/>
        <v>#DIV/0!</v>
      </c>
      <c r="DU262" s="14" t="e">
        <f t="shared" si="259"/>
        <v>#DIV/0!</v>
      </c>
      <c r="DV262" s="14" t="e">
        <f t="shared" si="259"/>
        <v>#DIV/0!</v>
      </c>
      <c r="DW262" s="14" t="e">
        <f t="shared" si="259"/>
        <v>#DIV/0!</v>
      </c>
      <c r="DX262" s="14" t="e">
        <f t="shared" si="259"/>
        <v>#DIV/0!</v>
      </c>
      <c r="DY262" s="14" t="e">
        <f t="shared" si="259"/>
        <v>#DIV/0!</v>
      </c>
      <c r="DZ262" s="14" t="e">
        <f t="shared" si="263"/>
        <v>#DIV/0!</v>
      </c>
    </row>
    <row r="263" spans="1:130">
      <c r="A263" s="18">
        <v>5</v>
      </c>
      <c r="B263" s="15">
        <f t="shared" si="260"/>
        <v>0.625</v>
      </c>
      <c r="C263" s="18">
        <v>2005</v>
      </c>
      <c r="D263" s="25">
        <f t="shared" si="264"/>
        <v>0</v>
      </c>
      <c r="E263" s="25">
        <f t="shared" si="265"/>
        <v>0</v>
      </c>
      <c r="F263" s="25">
        <f t="shared" si="266"/>
        <v>0</v>
      </c>
      <c r="G263" s="25">
        <f t="shared" ref="G263:G281" si="267">VLOOKUP($C$69,$D$3:$K$63,$A$71,0)*(B260-B259)</f>
        <v>0</v>
      </c>
      <c r="H263" s="25">
        <f>VLOOKUP($C$70,$D$3:$K$63,$A$71,0)*(B259-B258)</f>
        <v>0</v>
      </c>
      <c r="I263" s="25">
        <f>VLOOKUP($C$71,$D$3:$K$63,$A$71,0)*B258</f>
        <v>0</v>
      </c>
      <c r="J263" s="25"/>
      <c r="K263" s="25"/>
      <c r="L263" s="25"/>
      <c r="M263" s="25"/>
      <c r="N263" s="25"/>
      <c r="O263" s="25"/>
      <c r="P263" s="25"/>
      <c r="Q263" s="25"/>
      <c r="R263" s="25"/>
      <c r="S263" s="25"/>
      <c r="T263" s="25"/>
      <c r="U263" s="25"/>
      <c r="V263" s="25"/>
      <c r="W263" s="25"/>
      <c r="X263" s="25"/>
      <c r="Y263" s="25"/>
      <c r="Z263" s="25"/>
      <c r="AA263" s="25"/>
      <c r="AB263" s="25"/>
      <c r="AC263" s="25"/>
      <c r="AD263" s="25"/>
      <c r="AE263" s="25"/>
      <c r="AF263" s="25"/>
      <c r="AG263" s="25"/>
      <c r="AH263" s="25"/>
      <c r="AI263" s="25"/>
      <c r="AJ263" s="25"/>
      <c r="AK263" s="25"/>
      <c r="AL263" s="25"/>
      <c r="AM263" s="25"/>
      <c r="AN263" s="25"/>
      <c r="AO263" s="25"/>
      <c r="AP263" s="25"/>
      <c r="AQ263" s="25"/>
      <c r="AR263" s="25"/>
      <c r="AS263" s="25"/>
      <c r="AT263" s="25"/>
      <c r="AU263" s="25"/>
      <c r="AV263" s="25"/>
      <c r="AW263" s="25"/>
      <c r="AX263" s="25"/>
      <c r="AY263" s="25"/>
      <c r="AZ263" s="25"/>
      <c r="BA263" s="25"/>
      <c r="BB263" s="25"/>
      <c r="BC263" s="25"/>
      <c r="BD263" s="25"/>
      <c r="BE263" s="25"/>
      <c r="BF263" s="25"/>
      <c r="BG263" s="25"/>
      <c r="BH263" s="25"/>
      <c r="BI263" s="25"/>
      <c r="BJ263" s="25"/>
      <c r="BK263" s="25"/>
      <c r="BL263" s="25"/>
      <c r="BM263" s="21">
        <f t="shared" si="261"/>
        <v>0</v>
      </c>
      <c r="BP263" s="18">
        <v>2005</v>
      </c>
      <c r="BQ263" s="14" t="e">
        <f t="shared" si="262"/>
        <v>#DIV/0!</v>
      </c>
      <c r="BR263" s="14" t="e">
        <f t="shared" si="255"/>
        <v>#DIV/0!</v>
      </c>
      <c r="BS263" s="14" t="e">
        <f t="shared" si="255"/>
        <v>#DIV/0!</v>
      </c>
      <c r="BT263" s="14" t="e">
        <f t="shared" si="255"/>
        <v>#DIV/0!</v>
      </c>
      <c r="BU263" s="14" t="e">
        <f t="shared" si="255"/>
        <v>#DIV/0!</v>
      </c>
      <c r="BV263" s="14" t="e">
        <f t="shared" si="255"/>
        <v>#DIV/0!</v>
      </c>
      <c r="BW263" s="14" t="e">
        <f t="shared" si="255"/>
        <v>#DIV/0!</v>
      </c>
      <c r="BX263" s="14" t="e">
        <f t="shared" si="255"/>
        <v>#DIV/0!</v>
      </c>
      <c r="BY263" s="14" t="e">
        <f t="shared" si="255"/>
        <v>#DIV/0!</v>
      </c>
      <c r="BZ263" s="14" t="e">
        <f t="shared" si="255"/>
        <v>#DIV/0!</v>
      </c>
      <c r="CA263" s="14" t="e">
        <f t="shared" si="255"/>
        <v>#DIV/0!</v>
      </c>
      <c r="CB263" s="14" t="e">
        <f t="shared" si="255"/>
        <v>#DIV/0!</v>
      </c>
      <c r="CC263" s="14" t="e">
        <f t="shared" si="255"/>
        <v>#DIV/0!</v>
      </c>
      <c r="CD263" s="14" t="e">
        <f t="shared" si="255"/>
        <v>#DIV/0!</v>
      </c>
      <c r="CE263" s="14" t="e">
        <f t="shared" si="255"/>
        <v>#DIV/0!</v>
      </c>
      <c r="CF263" s="14" t="e">
        <f t="shared" si="255"/>
        <v>#DIV/0!</v>
      </c>
      <c r="CG263" s="14" t="e">
        <f t="shared" si="255"/>
        <v>#DIV/0!</v>
      </c>
      <c r="CH263" s="14" t="e">
        <f t="shared" si="256"/>
        <v>#DIV/0!</v>
      </c>
      <c r="CI263" s="14" t="e">
        <f t="shared" si="256"/>
        <v>#DIV/0!</v>
      </c>
      <c r="CJ263" s="14" t="e">
        <f t="shared" si="256"/>
        <v>#DIV/0!</v>
      </c>
      <c r="CK263" s="14" t="e">
        <f t="shared" si="256"/>
        <v>#DIV/0!</v>
      </c>
      <c r="CL263" s="14" t="e">
        <f t="shared" si="256"/>
        <v>#DIV/0!</v>
      </c>
      <c r="CM263" s="14" t="e">
        <f t="shared" si="256"/>
        <v>#DIV/0!</v>
      </c>
      <c r="CN263" s="14" t="e">
        <f t="shared" si="257"/>
        <v>#DIV/0!</v>
      </c>
      <c r="CO263" s="14" t="e">
        <f t="shared" si="257"/>
        <v>#DIV/0!</v>
      </c>
      <c r="CP263" s="14" t="e">
        <f t="shared" si="257"/>
        <v>#DIV/0!</v>
      </c>
      <c r="CQ263" s="14" t="e">
        <f t="shared" si="257"/>
        <v>#DIV/0!</v>
      </c>
      <c r="CR263" s="14" t="e">
        <f t="shared" si="257"/>
        <v>#DIV/0!</v>
      </c>
      <c r="CS263" s="14" t="e">
        <f t="shared" si="257"/>
        <v>#DIV/0!</v>
      </c>
      <c r="CT263" s="14" t="e">
        <f t="shared" si="257"/>
        <v>#DIV/0!</v>
      </c>
      <c r="CU263" s="14" t="e">
        <f t="shared" si="257"/>
        <v>#DIV/0!</v>
      </c>
      <c r="CV263" s="14" t="e">
        <f t="shared" si="257"/>
        <v>#DIV/0!</v>
      </c>
      <c r="CW263" s="14" t="e">
        <f t="shared" si="257"/>
        <v>#DIV/0!</v>
      </c>
      <c r="CX263" s="14" t="e">
        <f t="shared" si="257"/>
        <v>#DIV/0!</v>
      </c>
      <c r="CY263" s="14" t="e">
        <f t="shared" si="257"/>
        <v>#DIV/0!</v>
      </c>
      <c r="CZ263" s="14" t="e">
        <f t="shared" si="257"/>
        <v>#DIV/0!</v>
      </c>
      <c r="DA263" s="14" t="e">
        <f t="shared" si="257"/>
        <v>#DIV/0!</v>
      </c>
      <c r="DB263" s="14" t="e">
        <f t="shared" si="257"/>
        <v>#DIV/0!</v>
      </c>
      <c r="DC263" s="14" t="e">
        <f t="shared" si="257"/>
        <v>#DIV/0!</v>
      </c>
      <c r="DD263" s="14" t="e">
        <f t="shared" si="258"/>
        <v>#DIV/0!</v>
      </c>
      <c r="DE263" s="14" t="e">
        <f t="shared" si="258"/>
        <v>#DIV/0!</v>
      </c>
      <c r="DF263" s="14" t="e">
        <f t="shared" si="258"/>
        <v>#DIV/0!</v>
      </c>
      <c r="DG263" s="14" t="e">
        <f t="shared" si="258"/>
        <v>#DIV/0!</v>
      </c>
      <c r="DH263" s="14" t="e">
        <f t="shared" si="258"/>
        <v>#DIV/0!</v>
      </c>
      <c r="DI263" s="14" t="e">
        <f t="shared" si="258"/>
        <v>#DIV/0!</v>
      </c>
      <c r="DJ263" s="14" t="e">
        <f t="shared" si="258"/>
        <v>#DIV/0!</v>
      </c>
      <c r="DK263" s="14" t="e">
        <f t="shared" si="258"/>
        <v>#DIV/0!</v>
      </c>
      <c r="DL263" s="14" t="e">
        <f t="shared" si="258"/>
        <v>#DIV/0!</v>
      </c>
      <c r="DM263" s="14" t="e">
        <f t="shared" si="258"/>
        <v>#DIV/0!</v>
      </c>
      <c r="DN263" s="14" t="e">
        <f t="shared" si="258"/>
        <v>#DIV/0!</v>
      </c>
      <c r="DO263" s="14" t="e">
        <f t="shared" si="258"/>
        <v>#DIV/0!</v>
      </c>
      <c r="DP263" s="14" t="e">
        <f t="shared" si="258"/>
        <v>#DIV/0!</v>
      </c>
      <c r="DQ263" s="14" t="e">
        <f t="shared" si="258"/>
        <v>#DIV/0!</v>
      </c>
      <c r="DR263" s="14" t="e">
        <f t="shared" si="258"/>
        <v>#DIV/0!</v>
      </c>
      <c r="DS263" s="14" t="e">
        <f t="shared" si="258"/>
        <v>#DIV/0!</v>
      </c>
      <c r="DT263" s="14" t="e">
        <f t="shared" si="259"/>
        <v>#DIV/0!</v>
      </c>
      <c r="DU263" s="14" t="e">
        <f t="shared" si="259"/>
        <v>#DIV/0!</v>
      </c>
      <c r="DV263" s="14" t="e">
        <f t="shared" si="259"/>
        <v>#DIV/0!</v>
      </c>
      <c r="DW263" s="14" t="e">
        <f t="shared" si="259"/>
        <v>#DIV/0!</v>
      </c>
      <c r="DX263" s="14" t="e">
        <f t="shared" si="259"/>
        <v>#DIV/0!</v>
      </c>
      <c r="DY263" s="14" t="e">
        <f t="shared" si="259"/>
        <v>#DIV/0!</v>
      </c>
      <c r="DZ263" s="14" t="e">
        <f t="shared" si="263"/>
        <v>#DIV/0!</v>
      </c>
    </row>
    <row r="264" spans="1:130">
      <c r="A264" s="18">
        <v>6</v>
      </c>
      <c r="B264" s="15">
        <f t="shared" si="260"/>
        <v>0.75</v>
      </c>
      <c r="C264" s="18">
        <v>2006</v>
      </c>
      <c r="D264" s="25">
        <f t="shared" si="264"/>
        <v>0</v>
      </c>
      <c r="E264" s="25">
        <f t="shared" si="265"/>
        <v>0</v>
      </c>
      <c r="F264" s="25">
        <f t="shared" si="266"/>
        <v>0</v>
      </c>
      <c r="G264" s="25">
        <f t="shared" si="267"/>
        <v>0</v>
      </c>
      <c r="H264" s="25">
        <f t="shared" ref="H264:H282" si="268">VLOOKUP($C$70,$D$3:$K$63,$A$71,0)*(B260-B259)</f>
        <v>0</v>
      </c>
      <c r="I264" s="25">
        <f>VLOOKUP($C$71,$D$3:$K$63,$A$71,0)*(B259-B258)</f>
        <v>3701.625</v>
      </c>
      <c r="J264" s="25">
        <f>VLOOKUP($C$72,$D$3:$K$63,$A$71,0)*B258</f>
        <v>0</v>
      </c>
      <c r="K264" s="25"/>
      <c r="L264" s="25"/>
      <c r="M264" s="25"/>
      <c r="N264" s="25"/>
      <c r="O264" s="25"/>
      <c r="P264" s="25"/>
      <c r="Q264" s="25"/>
      <c r="R264" s="25"/>
      <c r="S264" s="25"/>
      <c r="T264" s="25"/>
      <c r="U264" s="25"/>
      <c r="V264" s="25"/>
      <c r="W264" s="25"/>
      <c r="X264" s="25"/>
      <c r="Y264" s="25"/>
      <c r="Z264" s="25"/>
      <c r="AA264" s="25"/>
      <c r="AB264" s="25"/>
      <c r="AC264" s="25"/>
      <c r="AD264" s="25"/>
      <c r="AE264" s="25"/>
      <c r="AF264" s="25"/>
      <c r="AG264" s="25"/>
      <c r="AH264" s="25"/>
      <c r="AI264" s="25"/>
      <c r="AJ264" s="25"/>
      <c r="AK264" s="25"/>
      <c r="AL264" s="25"/>
      <c r="AM264" s="25"/>
      <c r="AN264" s="25"/>
      <c r="AO264" s="25"/>
      <c r="AP264" s="25"/>
      <c r="AQ264" s="25"/>
      <c r="AR264" s="25"/>
      <c r="AS264" s="25"/>
      <c r="AT264" s="25"/>
      <c r="AU264" s="25"/>
      <c r="AV264" s="25"/>
      <c r="AW264" s="25"/>
      <c r="AX264" s="25"/>
      <c r="AY264" s="25"/>
      <c r="AZ264" s="25"/>
      <c r="BA264" s="25"/>
      <c r="BB264" s="25"/>
      <c r="BC264" s="25"/>
      <c r="BD264" s="25"/>
      <c r="BE264" s="25"/>
      <c r="BF264" s="25"/>
      <c r="BG264" s="25"/>
      <c r="BH264" s="25"/>
      <c r="BI264" s="25"/>
      <c r="BJ264" s="25"/>
      <c r="BK264" s="25"/>
      <c r="BL264" s="25"/>
      <c r="BM264" s="21">
        <f t="shared" si="261"/>
        <v>3701.625</v>
      </c>
      <c r="BP264" s="18">
        <v>2006</v>
      </c>
      <c r="BQ264" s="14">
        <f t="shared" si="262"/>
        <v>0</v>
      </c>
      <c r="BR264" s="14">
        <f t="shared" si="255"/>
        <v>0</v>
      </c>
      <c r="BS264" s="14">
        <f t="shared" si="255"/>
        <v>0</v>
      </c>
      <c r="BT264" s="14">
        <f t="shared" si="255"/>
        <v>0</v>
      </c>
      <c r="BU264" s="14">
        <f t="shared" si="255"/>
        <v>0</v>
      </c>
      <c r="BV264" s="14">
        <f t="shared" si="255"/>
        <v>1</v>
      </c>
      <c r="BW264" s="14">
        <f t="shared" si="255"/>
        <v>0</v>
      </c>
      <c r="BX264" s="14">
        <f t="shared" si="255"/>
        <v>0</v>
      </c>
      <c r="BY264" s="14">
        <f t="shared" si="255"/>
        <v>0</v>
      </c>
      <c r="BZ264" s="14">
        <f t="shared" si="255"/>
        <v>0</v>
      </c>
      <c r="CA264" s="14">
        <f t="shared" si="255"/>
        <v>0</v>
      </c>
      <c r="CB264" s="14">
        <f t="shared" si="255"/>
        <v>0</v>
      </c>
      <c r="CC264" s="14">
        <f t="shared" si="255"/>
        <v>0</v>
      </c>
      <c r="CD264" s="14">
        <f t="shared" si="255"/>
        <v>0</v>
      </c>
      <c r="CE264" s="14">
        <f t="shared" si="255"/>
        <v>0</v>
      </c>
      <c r="CF264" s="14">
        <f t="shared" si="255"/>
        <v>0</v>
      </c>
      <c r="CG264" s="14">
        <f t="shared" si="255"/>
        <v>0</v>
      </c>
      <c r="CH264" s="14">
        <f t="shared" si="256"/>
        <v>0</v>
      </c>
      <c r="CI264" s="14">
        <f t="shared" si="256"/>
        <v>0</v>
      </c>
      <c r="CJ264" s="14">
        <f t="shared" si="256"/>
        <v>0</v>
      </c>
      <c r="CK264" s="14">
        <f t="shared" si="256"/>
        <v>0</v>
      </c>
      <c r="CL264" s="14">
        <f t="shared" si="256"/>
        <v>0</v>
      </c>
      <c r="CM264" s="14">
        <f t="shared" si="256"/>
        <v>0</v>
      </c>
      <c r="CN264" s="14">
        <f t="shared" si="257"/>
        <v>0</v>
      </c>
      <c r="CO264" s="14">
        <f t="shared" si="257"/>
        <v>0</v>
      </c>
      <c r="CP264" s="14">
        <f t="shared" si="257"/>
        <v>0</v>
      </c>
      <c r="CQ264" s="14">
        <f t="shared" si="257"/>
        <v>0</v>
      </c>
      <c r="CR264" s="14">
        <f t="shared" si="257"/>
        <v>0</v>
      </c>
      <c r="CS264" s="14">
        <f t="shared" si="257"/>
        <v>0</v>
      </c>
      <c r="CT264" s="14">
        <f t="shared" si="257"/>
        <v>0</v>
      </c>
      <c r="CU264" s="14">
        <f t="shared" si="257"/>
        <v>0</v>
      </c>
      <c r="CV264" s="14">
        <f t="shared" si="257"/>
        <v>0</v>
      </c>
      <c r="CW264" s="14">
        <f t="shared" si="257"/>
        <v>0</v>
      </c>
      <c r="CX264" s="14">
        <f t="shared" si="257"/>
        <v>0</v>
      </c>
      <c r="CY264" s="14">
        <f t="shared" si="257"/>
        <v>0</v>
      </c>
      <c r="CZ264" s="14">
        <f t="shared" si="257"/>
        <v>0</v>
      </c>
      <c r="DA264" s="14">
        <f t="shared" si="257"/>
        <v>0</v>
      </c>
      <c r="DB264" s="14">
        <f t="shared" si="257"/>
        <v>0</v>
      </c>
      <c r="DC264" s="14">
        <f t="shared" si="257"/>
        <v>0</v>
      </c>
      <c r="DD264" s="14">
        <f t="shared" si="258"/>
        <v>0</v>
      </c>
      <c r="DE264" s="14">
        <f t="shared" si="258"/>
        <v>0</v>
      </c>
      <c r="DF264" s="14">
        <f t="shared" si="258"/>
        <v>0</v>
      </c>
      <c r="DG264" s="14">
        <f t="shared" si="258"/>
        <v>0</v>
      </c>
      <c r="DH264" s="14">
        <f t="shared" si="258"/>
        <v>0</v>
      </c>
      <c r="DI264" s="14">
        <f t="shared" si="258"/>
        <v>0</v>
      </c>
      <c r="DJ264" s="14">
        <f t="shared" si="258"/>
        <v>0</v>
      </c>
      <c r="DK264" s="14">
        <f t="shared" si="258"/>
        <v>0</v>
      </c>
      <c r="DL264" s="14">
        <f t="shared" si="258"/>
        <v>0</v>
      </c>
      <c r="DM264" s="14">
        <f t="shared" si="258"/>
        <v>0</v>
      </c>
      <c r="DN264" s="14">
        <f t="shared" si="258"/>
        <v>0</v>
      </c>
      <c r="DO264" s="14">
        <f t="shared" si="258"/>
        <v>0</v>
      </c>
      <c r="DP264" s="14">
        <f t="shared" si="258"/>
        <v>0</v>
      </c>
      <c r="DQ264" s="14">
        <f t="shared" si="258"/>
        <v>0</v>
      </c>
      <c r="DR264" s="14">
        <f t="shared" si="258"/>
        <v>0</v>
      </c>
      <c r="DS264" s="14">
        <f t="shared" si="258"/>
        <v>0</v>
      </c>
      <c r="DT264" s="14">
        <f t="shared" si="259"/>
        <v>0</v>
      </c>
      <c r="DU264" s="14">
        <f t="shared" si="259"/>
        <v>0</v>
      </c>
      <c r="DV264" s="14">
        <f t="shared" si="259"/>
        <v>0</v>
      </c>
      <c r="DW264" s="14">
        <f t="shared" si="259"/>
        <v>0</v>
      </c>
      <c r="DX264" s="14">
        <f t="shared" si="259"/>
        <v>0</v>
      </c>
      <c r="DY264" s="14">
        <f t="shared" si="259"/>
        <v>0</v>
      </c>
      <c r="DZ264" s="14">
        <f t="shared" si="263"/>
        <v>1</v>
      </c>
    </row>
    <row r="265" spans="1:130">
      <c r="A265" s="18">
        <v>7</v>
      </c>
      <c r="B265" s="15">
        <f t="shared" si="260"/>
        <v>0.875</v>
      </c>
      <c r="C265" s="18">
        <v>2007</v>
      </c>
      <c r="D265" s="25">
        <f t="shared" si="264"/>
        <v>0</v>
      </c>
      <c r="E265" s="25">
        <f t="shared" si="265"/>
        <v>0</v>
      </c>
      <c r="F265" s="25">
        <f t="shared" si="266"/>
        <v>0</v>
      </c>
      <c r="G265" s="25">
        <f t="shared" si="267"/>
        <v>0</v>
      </c>
      <c r="H265" s="25">
        <f t="shared" si="268"/>
        <v>0</v>
      </c>
      <c r="I265" s="25">
        <f t="shared" ref="I265:I283" si="269">VLOOKUP($C$71,$D$3:$K$63,$A$71,0)*(B260-B259)</f>
        <v>3701.625</v>
      </c>
      <c r="J265" s="25">
        <f>VLOOKUP($C$72,$D$3:$K$63,$A$71,0)*(B259-B258)</f>
        <v>5394.375</v>
      </c>
      <c r="K265" s="25">
        <f>VLOOKUP($C$73,$D$3:$K$63,$A$71,0)*B258</f>
        <v>0</v>
      </c>
      <c r="L265" s="25"/>
      <c r="M265" s="25"/>
      <c r="N265" s="25"/>
      <c r="O265" s="25"/>
      <c r="P265" s="25"/>
      <c r="Q265" s="25"/>
      <c r="R265" s="25"/>
      <c r="S265" s="25"/>
      <c r="T265" s="25"/>
      <c r="U265" s="25"/>
      <c r="V265" s="25"/>
      <c r="W265" s="25"/>
      <c r="X265" s="25"/>
      <c r="Y265" s="25"/>
      <c r="Z265" s="25"/>
      <c r="AA265" s="25"/>
      <c r="AB265" s="25"/>
      <c r="AC265" s="25"/>
      <c r="AD265" s="25"/>
      <c r="AE265" s="25"/>
      <c r="AF265" s="25"/>
      <c r="AG265" s="25"/>
      <c r="AH265" s="25"/>
      <c r="AI265" s="25"/>
      <c r="AJ265" s="25"/>
      <c r="AK265" s="25"/>
      <c r="AL265" s="25"/>
      <c r="AM265" s="25"/>
      <c r="AN265" s="25"/>
      <c r="AO265" s="25"/>
      <c r="AP265" s="25"/>
      <c r="AQ265" s="25"/>
      <c r="AR265" s="25"/>
      <c r="AS265" s="25"/>
      <c r="AT265" s="25"/>
      <c r="AU265" s="25"/>
      <c r="AV265" s="25"/>
      <c r="AW265" s="25"/>
      <c r="AX265" s="25"/>
      <c r="AY265" s="25"/>
      <c r="AZ265" s="25"/>
      <c r="BA265" s="25"/>
      <c r="BB265" s="25"/>
      <c r="BC265" s="25"/>
      <c r="BD265" s="25"/>
      <c r="BE265" s="25"/>
      <c r="BF265" s="25"/>
      <c r="BG265" s="25"/>
      <c r="BH265" s="25"/>
      <c r="BI265" s="25"/>
      <c r="BJ265" s="25"/>
      <c r="BK265" s="25"/>
      <c r="BL265" s="25"/>
      <c r="BM265" s="21">
        <f t="shared" si="261"/>
        <v>9096</v>
      </c>
      <c r="BP265" s="18">
        <v>2007</v>
      </c>
      <c r="BQ265" s="14">
        <f t="shared" si="262"/>
        <v>0</v>
      </c>
      <c r="BR265" s="14">
        <f t="shared" si="255"/>
        <v>0</v>
      </c>
      <c r="BS265" s="14">
        <f t="shared" si="255"/>
        <v>0</v>
      </c>
      <c r="BT265" s="14">
        <f t="shared" si="255"/>
        <v>0</v>
      </c>
      <c r="BU265" s="14">
        <f t="shared" si="255"/>
        <v>0</v>
      </c>
      <c r="BV265" s="14">
        <f t="shared" si="255"/>
        <v>0.40695085751978893</v>
      </c>
      <c r="BW265" s="14">
        <f t="shared" si="255"/>
        <v>0.59304914248021112</v>
      </c>
      <c r="BX265" s="14">
        <f t="shared" si="255"/>
        <v>0</v>
      </c>
      <c r="BY265" s="14">
        <f t="shared" si="255"/>
        <v>0</v>
      </c>
      <c r="BZ265" s="14">
        <f t="shared" si="255"/>
        <v>0</v>
      </c>
      <c r="CA265" s="14">
        <f t="shared" si="255"/>
        <v>0</v>
      </c>
      <c r="CB265" s="14">
        <f t="shared" si="255"/>
        <v>0</v>
      </c>
      <c r="CC265" s="14">
        <f t="shared" si="255"/>
        <v>0</v>
      </c>
      <c r="CD265" s="14">
        <f t="shared" si="255"/>
        <v>0</v>
      </c>
      <c r="CE265" s="14">
        <f t="shared" si="255"/>
        <v>0</v>
      </c>
      <c r="CF265" s="14">
        <f t="shared" si="255"/>
        <v>0</v>
      </c>
      <c r="CG265" s="14">
        <f t="shared" si="255"/>
        <v>0</v>
      </c>
      <c r="CH265" s="14">
        <f t="shared" si="256"/>
        <v>0</v>
      </c>
      <c r="CI265" s="14">
        <f t="shared" si="256"/>
        <v>0</v>
      </c>
      <c r="CJ265" s="14">
        <f t="shared" si="256"/>
        <v>0</v>
      </c>
      <c r="CK265" s="14">
        <f t="shared" si="256"/>
        <v>0</v>
      </c>
      <c r="CL265" s="14">
        <f t="shared" si="256"/>
        <v>0</v>
      </c>
      <c r="CM265" s="14">
        <f t="shared" si="256"/>
        <v>0</v>
      </c>
      <c r="CN265" s="14">
        <f t="shared" si="257"/>
        <v>0</v>
      </c>
      <c r="CO265" s="14">
        <f t="shared" si="257"/>
        <v>0</v>
      </c>
      <c r="CP265" s="14">
        <f t="shared" si="257"/>
        <v>0</v>
      </c>
      <c r="CQ265" s="14">
        <f t="shared" si="257"/>
        <v>0</v>
      </c>
      <c r="CR265" s="14">
        <f t="shared" si="257"/>
        <v>0</v>
      </c>
      <c r="CS265" s="14">
        <f t="shared" si="257"/>
        <v>0</v>
      </c>
      <c r="CT265" s="14">
        <f t="shared" si="257"/>
        <v>0</v>
      </c>
      <c r="CU265" s="14">
        <f t="shared" si="257"/>
        <v>0</v>
      </c>
      <c r="CV265" s="14">
        <f t="shared" si="257"/>
        <v>0</v>
      </c>
      <c r="CW265" s="14">
        <f t="shared" si="257"/>
        <v>0</v>
      </c>
      <c r="CX265" s="14">
        <f t="shared" si="257"/>
        <v>0</v>
      </c>
      <c r="CY265" s="14">
        <f t="shared" si="257"/>
        <v>0</v>
      </c>
      <c r="CZ265" s="14">
        <f t="shared" si="257"/>
        <v>0</v>
      </c>
      <c r="DA265" s="14">
        <f t="shared" si="257"/>
        <v>0</v>
      </c>
      <c r="DB265" s="14">
        <f t="shared" si="257"/>
        <v>0</v>
      </c>
      <c r="DC265" s="14">
        <f t="shared" si="257"/>
        <v>0</v>
      </c>
      <c r="DD265" s="14">
        <f t="shared" si="258"/>
        <v>0</v>
      </c>
      <c r="DE265" s="14">
        <f t="shared" si="258"/>
        <v>0</v>
      </c>
      <c r="DF265" s="14">
        <f t="shared" si="258"/>
        <v>0</v>
      </c>
      <c r="DG265" s="14">
        <f t="shared" si="258"/>
        <v>0</v>
      </c>
      <c r="DH265" s="14">
        <f t="shared" si="258"/>
        <v>0</v>
      </c>
      <c r="DI265" s="14">
        <f t="shared" si="258"/>
        <v>0</v>
      </c>
      <c r="DJ265" s="14">
        <f t="shared" si="258"/>
        <v>0</v>
      </c>
      <c r="DK265" s="14">
        <f t="shared" si="258"/>
        <v>0</v>
      </c>
      <c r="DL265" s="14">
        <f t="shared" si="258"/>
        <v>0</v>
      </c>
      <c r="DM265" s="14">
        <f t="shared" si="258"/>
        <v>0</v>
      </c>
      <c r="DN265" s="14">
        <f t="shared" si="258"/>
        <v>0</v>
      </c>
      <c r="DO265" s="14">
        <f t="shared" si="258"/>
        <v>0</v>
      </c>
      <c r="DP265" s="14">
        <f t="shared" si="258"/>
        <v>0</v>
      </c>
      <c r="DQ265" s="14">
        <f t="shared" si="258"/>
        <v>0</v>
      </c>
      <c r="DR265" s="14">
        <f t="shared" si="258"/>
        <v>0</v>
      </c>
      <c r="DS265" s="14">
        <f t="shared" si="258"/>
        <v>0</v>
      </c>
      <c r="DT265" s="14">
        <f t="shared" si="259"/>
        <v>0</v>
      </c>
      <c r="DU265" s="14">
        <f t="shared" si="259"/>
        <v>0</v>
      </c>
      <c r="DV265" s="14">
        <f t="shared" si="259"/>
        <v>0</v>
      </c>
      <c r="DW265" s="14">
        <f t="shared" si="259"/>
        <v>0</v>
      </c>
      <c r="DX265" s="14">
        <f t="shared" si="259"/>
        <v>0</v>
      </c>
      <c r="DY265" s="14">
        <f t="shared" si="259"/>
        <v>0</v>
      </c>
      <c r="DZ265" s="14">
        <f t="shared" si="263"/>
        <v>1</v>
      </c>
    </row>
    <row r="266" spans="1:130">
      <c r="A266" s="18">
        <v>8</v>
      </c>
      <c r="B266" s="15">
        <f t="shared" si="260"/>
        <v>1</v>
      </c>
      <c r="C266" s="18">
        <v>2008</v>
      </c>
      <c r="D266" s="25">
        <f t="shared" si="264"/>
        <v>0</v>
      </c>
      <c r="E266" s="25">
        <f t="shared" si="265"/>
        <v>0</v>
      </c>
      <c r="F266" s="25">
        <f t="shared" si="266"/>
        <v>0</v>
      </c>
      <c r="G266" s="25">
        <f t="shared" si="267"/>
        <v>0</v>
      </c>
      <c r="H266" s="25">
        <f t="shared" si="268"/>
        <v>0</v>
      </c>
      <c r="I266" s="25">
        <f t="shared" si="269"/>
        <v>3701.625</v>
      </c>
      <c r="J266" s="25">
        <f t="shared" ref="J266:J284" si="270">VLOOKUP($C$72,$D$3:$K$63,$A$71,0)*(B260-B259)</f>
        <v>5394.375</v>
      </c>
      <c r="K266" s="25">
        <f>VLOOKUP($C$73,$D$3:$K$63,$A$71,0)*(B259-B258)</f>
        <v>5504</v>
      </c>
      <c r="L266" s="25">
        <f>VLOOKUP($C$74,$D$3:$K$63,$A$71,0)*B258</f>
        <v>0</v>
      </c>
      <c r="M266" s="25"/>
      <c r="N266" s="25"/>
      <c r="O266" s="25"/>
      <c r="P266" s="25"/>
      <c r="Q266" s="25"/>
      <c r="R266" s="25"/>
      <c r="S266" s="25"/>
      <c r="T266" s="25"/>
      <c r="U266" s="25"/>
      <c r="V266" s="25"/>
      <c r="W266" s="25"/>
      <c r="X266" s="25"/>
      <c r="Y266" s="25"/>
      <c r="Z266" s="25"/>
      <c r="AA266" s="25"/>
      <c r="AB266" s="25"/>
      <c r="AC266" s="25"/>
      <c r="AD266" s="25"/>
      <c r="AE266" s="25"/>
      <c r="AF266" s="25"/>
      <c r="AG266" s="25"/>
      <c r="AH266" s="25"/>
      <c r="AI266" s="25"/>
      <c r="AJ266" s="25"/>
      <c r="AK266" s="25"/>
      <c r="AL266" s="25"/>
      <c r="AM266" s="25"/>
      <c r="AN266" s="25"/>
      <c r="AO266" s="25"/>
      <c r="AP266" s="25"/>
      <c r="AQ266" s="25"/>
      <c r="AR266" s="25"/>
      <c r="AS266" s="25"/>
      <c r="AT266" s="25"/>
      <c r="AU266" s="25"/>
      <c r="AV266" s="25"/>
      <c r="AW266" s="25"/>
      <c r="AX266" s="25"/>
      <c r="AY266" s="25"/>
      <c r="AZ266" s="25"/>
      <c r="BA266" s="25"/>
      <c r="BB266" s="25"/>
      <c r="BC266" s="25"/>
      <c r="BD266" s="25"/>
      <c r="BE266" s="25"/>
      <c r="BF266" s="25"/>
      <c r="BG266" s="25"/>
      <c r="BH266" s="25"/>
      <c r="BI266" s="25"/>
      <c r="BJ266" s="25"/>
      <c r="BK266" s="25"/>
      <c r="BL266" s="25"/>
      <c r="BM266" s="21">
        <f t="shared" si="261"/>
        <v>14600</v>
      </c>
      <c r="BP266" s="18">
        <v>2008</v>
      </c>
      <c r="BQ266" s="14">
        <f t="shared" si="262"/>
        <v>0</v>
      </c>
      <c r="BR266" s="14">
        <f t="shared" si="255"/>
        <v>0</v>
      </c>
      <c r="BS266" s="14">
        <f t="shared" si="255"/>
        <v>0</v>
      </c>
      <c r="BT266" s="14">
        <f t="shared" si="255"/>
        <v>0</v>
      </c>
      <c r="BU266" s="14">
        <f t="shared" si="255"/>
        <v>0</v>
      </c>
      <c r="BV266" s="14">
        <f t="shared" si="255"/>
        <v>0.25353595890410957</v>
      </c>
      <c r="BW266" s="14">
        <f t="shared" si="255"/>
        <v>0.36947773972602738</v>
      </c>
      <c r="BX266" s="14">
        <f t="shared" si="255"/>
        <v>0.376986301369863</v>
      </c>
      <c r="BY266" s="14">
        <f t="shared" si="255"/>
        <v>0</v>
      </c>
      <c r="BZ266" s="14">
        <f t="shared" si="255"/>
        <v>0</v>
      </c>
      <c r="CA266" s="14">
        <f t="shared" si="255"/>
        <v>0</v>
      </c>
      <c r="CB266" s="14">
        <f t="shared" si="255"/>
        <v>0</v>
      </c>
      <c r="CC266" s="14">
        <f t="shared" si="255"/>
        <v>0</v>
      </c>
      <c r="CD266" s="14">
        <f t="shared" si="255"/>
        <v>0</v>
      </c>
      <c r="CE266" s="14">
        <f t="shared" si="255"/>
        <v>0</v>
      </c>
      <c r="CF266" s="14">
        <f t="shared" si="255"/>
        <v>0</v>
      </c>
      <c r="CG266" s="14">
        <f t="shared" si="255"/>
        <v>0</v>
      </c>
      <c r="CH266" s="14">
        <f t="shared" si="256"/>
        <v>0</v>
      </c>
      <c r="CI266" s="14">
        <f t="shared" si="256"/>
        <v>0</v>
      </c>
      <c r="CJ266" s="14">
        <f t="shared" si="256"/>
        <v>0</v>
      </c>
      <c r="CK266" s="14">
        <f t="shared" si="256"/>
        <v>0</v>
      </c>
      <c r="CL266" s="14">
        <f t="shared" si="256"/>
        <v>0</v>
      </c>
      <c r="CM266" s="14">
        <f t="shared" si="256"/>
        <v>0</v>
      </c>
      <c r="CN266" s="14">
        <f t="shared" si="257"/>
        <v>0</v>
      </c>
      <c r="CO266" s="14">
        <f t="shared" si="257"/>
        <v>0</v>
      </c>
      <c r="CP266" s="14">
        <f t="shared" si="257"/>
        <v>0</v>
      </c>
      <c r="CQ266" s="14">
        <f t="shared" si="257"/>
        <v>0</v>
      </c>
      <c r="CR266" s="14">
        <f t="shared" si="257"/>
        <v>0</v>
      </c>
      <c r="CS266" s="14">
        <f t="shared" si="257"/>
        <v>0</v>
      </c>
      <c r="CT266" s="14">
        <f t="shared" si="257"/>
        <v>0</v>
      </c>
      <c r="CU266" s="14">
        <f t="shared" si="257"/>
        <v>0</v>
      </c>
      <c r="CV266" s="14">
        <f t="shared" si="257"/>
        <v>0</v>
      </c>
      <c r="CW266" s="14">
        <f t="shared" si="257"/>
        <v>0</v>
      </c>
      <c r="CX266" s="14">
        <f t="shared" si="257"/>
        <v>0</v>
      </c>
      <c r="CY266" s="14">
        <f t="shared" si="257"/>
        <v>0</v>
      </c>
      <c r="CZ266" s="14">
        <f t="shared" si="257"/>
        <v>0</v>
      </c>
      <c r="DA266" s="14">
        <f t="shared" si="257"/>
        <v>0</v>
      </c>
      <c r="DB266" s="14">
        <f t="shared" si="257"/>
        <v>0</v>
      </c>
      <c r="DC266" s="14">
        <f t="shared" si="257"/>
        <v>0</v>
      </c>
      <c r="DD266" s="14">
        <f t="shared" si="258"/>
        <v>0</v>
      </c>
      <c r="DE266" s="14">
        <f t="shared" si="258"/>
        <v>0</v>
      </c>
      <c r="DF266" s="14">
        <f t="shared" si="258"/>
        <v>0</v>
      </c>
      <c r="DG266" s="14">
        <f t="shared" si="258"/>
        <v>0</v>
      </c>
      <c r="DH266" s="14">
        <f t="shared" si="258"/>
        <v>0</v>
      </c>
      <c r="DI266" s="14">
        <f t="shared" si="258"/>
        <v>0</v>
      </c>
      <c r="DJ266" s="14">
        <f t="shared" si="258"/>
        <v>0</v>
      </c>
      <c r="DK266" s="14">
        <f t="shared" si="258"/>
        <v>0</v>
      </c>
      <c r="DL266" s="14">
        <f t="shared" si="258"/>
        <v>0</v>
      </c>
      <c r="DM266" s="14">
        <f t="shared" si="258"/>
        <v>0</v>
      </c>
      <c r="DN266" s="14">
        <f t="shared" si="258"/>
        <v>0</v>
      </c>
      <c r="DO266" s="14">
        <f t="shared" si="258"/>
        <v>0</v>
      </c>
      <c r="DP266" s="14">
        <f t="shared" si="258"/>
        <v>0</v>
      </c>
      <c r="DQ266" s="14">
        <f t="shared" si="258"/>
        <v>0</v>
      </c>
      <c r="DR266" s="14">
        <f t="shared" si="258"/>
        <v>0</v>
      </c>
      <c r="DS266" s="14">
        <f t="shared" si="258"/>
        <v>0</v>
      </c>
      <c r="DT266" s="14">
        <f t="shared" si="259"/>
        <v>0</v>
      </c>
      <c r="DU266" s="14">
        <f t="shared" si="259"/>
        <v>0</v>
      </c>
      <c r="DV266" s="14">
        <f t="shared" si="259"/>
        <v>0</v>
      </c>
      <c r="DW266" s="14">
        <f t="shared" si="259"/>
        <v>0</v>
      </c>
      <c r="DX266" s="14">
        <f t="shared" si="259"/>
        <v>0</v>
      </c>
      <c r="DY266" s="14">
        <f t="shared" si="259"/>
        <v>0</v>
      </c>
      <c r="DZ266" s="14">
        <f t="shared" si="263"/>
        <v>0.99999999999999989</v>
      </c>
    </row>
    <row r="267" spans="1:130">
      <c r="A267" s="18">
        <v>9</v>
      </c>
      <c r="B267" s="15">
        <f t="shared" si="260"/>
        <v>1</v>
      </c>
      <c r="C267" s="18">
        <v>2009</v>
      </c>
      <c r="D267" s="25">
        <f t="shared" si="264"/>
        <v>0</v>
      </c>
      <c r="E267" s="25">
        <f t="shared" si="265"/>
        <v>0</v>
      </c>
      <c r="F267" s="25">
        <f t="shared" si="266"/>
        <v>0</v>
      </c>
      <c r="G267" s="25">
        <f t="shared" si="267"/>
        <v>0</v>
      </c>
      <c r="H267" s="25">
        <f t="shared" si="268"/>
        <v>0</v>
      </c>
      <c r="I267" s="25">
        <f t="shared" si="269"/>
        <v>3701.625</v>
      </c>
      <c r="J267" s="25">
        <f t="shared" si="270"/>
        <v>5394.375</v>
      </c>
      <c r="K267" s="25">
        <f t="shared" ref="K267:K285" si="271">VLOOKUP($C$73,$D$3:$K$63,$A$71,0)*(B260-B259)</f>
        <v>5504</v>
      </c>
      <c r="L267" s="25">
        <f>VLOOKUP($C$74,$D$3:$K$63,$A$71,0)*(B259-B258)</f>
        <v>6032.625</v>
      </c>
      <c r="M267" s="25">
        <f>VLOOKUP($C$75,$D$3:$K$63,$A$71,0)*B258</f>
        <v>0</v>
      </c>
      <c r="N267" s="25"/>
      <c r="O267" s="25"/>
      <c r="P267" s="25"/>
      <c r="Q267" s="25"/>
      <c r="R267" s="25"/>
      <c r="S267" s="25"/>
      <c r="T267" s="25"/>
      <c r="U267" s="25"/>
      <c r="V267" s="25"/>
      <c r="W267" s="25"/>
      <c r="X267" s="25"/>
      <c r="Y267" s="25"/>
      <c r="Z267" s="25"/>
      <c r="AA267" s="25"/>
      <c r="AB267" s="25"/>
      <c r="AC267" s="25"/>
      <c r="AD267" s="25"/>
      <c r="AE267" s="25"/>
      <c r="AF267" s="25"/>
      <c r="AG267" s="25"/>
      <c r="AH267" s="25"/>
      <c r="AI267" s="25"/>
      <c r="AJ267" s="25"/>
      <c r="AK267" s="25"/>
      <c r="AL267" s="25"/>
      <c r="AM267" s="25"/>
      <c r="AN267" s="25"/>
      <c r="AO267" s="25"/>
      <c r="AP267" s="25"/>
      <c r="AQ267" s="25"/>
      <c r="AR267" s="25"/>
      <c r="AS267" s="25"/>
      <c r="AT267" s="25"/>
      <c r="AU267" s="25"/>
      <c r="AV267" s="25"/>
      <c r="AW267" s="25"/>
      <c r="AX267" s="25"/>
      <c r="AY267" s="25"/>
      <c r="AZ267" s="25"/>
      <c r="BA267" s="25"/>
      <c r="BB267" s="25"/>
      <c r="BC267" s="25"/>
      <c r="BD267" s="25"/>
      <c r="BE267" s="25"/>
      <c r="BF267" s="25"/>
      <c r="BG267" s="25"/>
      <c r="BH267" s="25"/>
      <c r="BI267" s="25"/>
      <c r="BJ267" s="25"/>
      <c r="BK267" s="25"/>
      <c r="BL267" s="25"/>
      <c r="BM267" s="21">
        <f t="shared" si="261"/>
        <v>20632.625</v>
      </c>
      <c r="BP267" s="18">
        <v>2009</v>
      </c>
      <c r="BQ267" s="14">
        <f t="shared" si="262"/>
        <v>0</v>
      </c>
      <c r="BR267" s="14">
        <f t="shared" si="255"/>
        <v>0</v>
      </c>
      <c r="BS267" s="14">
        <f t="shared" si="255"/>
        <v>0</v>
      </c>
      <c r="BT267" s="14">
        <f t="shared" si="255"/>
        <v>0</v>
      </c>
      <c r="BU267" s="14">
        <f t="shared" si="255"/>
        <v>0</v>
      </c>
      <c r="BV267" s="14">
        <f t="shared" si="255"/>
        <v>0.17940640126983357</v>
      </c>
      <c r="BW267" s="14">
        <f t="shared" si="255"/>
        <v>0.26144879771720758</v>
      </c>
      <c r="BX267" s="14">
        <f t="shared" si="255"/>
        <v>0.26676198496313486</v>
      </c>
      <c r="BY267" s="14">
        <f t="shared" si="255"/>
        <v>0.29238281604982402</v>
      </c>
      <c r="BZ267" s="14">
        <f t="shared" si="255"/>
        <v>0</v>
      </c>
      <c r="CA267" s="14">
        <f t="shared" si="255"/>
        <v>0</v>
      </c>
      <c r="CB267" s="14">
        <f t="shared" si="255"/>
        <v>0</v>
      </c>
      <c r="CC267" s="14">
        <f t="shared" si="255"/>
        <v>0</v>
      </c>
      <c r="CD267" s="14">
        <f t="shared" si="255"/>
        <v>0</v>
      </c>
      <c r="CE267" s="14">
        <f t="shared" si="255"/>
        <v>0</v>
      </c>
      <c r="CF267" s="14">
        <f t="shared" si="255"/>
        <v>0</v>
      </c>
      <c r="CG267" s="14">
        <f t="shared" si="255"/>
        <v>0</v>
      </c>
      <c r="CH267" s="14">
        <f t="shared" si="256"/>
        <v>0</v>
      </c>
      <c r="CI267" s="14">
        <f t="shared" si="256"/>
        <v>0</v>
      </c>
      <c r="CJ267" s="14">
        <f t="shared" si="256"/>
        <v>0</v>
      </c>
      <c r="CK267" s="14">
        <f t="shared" si="256"/>
        <v>0</v>
      </c>
      <c r="CL267" s="14">
        <f t="shared" si="256"/>
        <v>0</v>
      </c>
      <c r="CM267" s="14">
        <f t="shared" si="256"/>
        <v>0</v>
      </c>
      <c r="CN267" s="14">
        <f t="shared" si="257"/>
        <v>0</v>
      </c>
      <c r="CO267" s="14">
        <f t="shared" si="257"/>
        <v>0</v>
      </c>
      <c r="CP267" s="14">
        <f t="shared" si="257"/>
        <v>0</v>
      </c>
      <c r="CQ267" s="14">
        <f t="shared" si="257"/>
        <v>0</v>
      </c>
      <c r="CR267" s="14">
        <f t="shared" si="257"/>
        <v>0</v>
      </c>
      <c r="CS267" s="14">
        <f t="shared" si="257"/>
        <v>0</v>
      </c>
      <c r="CT267" s="14">
        <f t="shared" si="257"/>
        <v>0</v>
      </c>
      <c r="CU267" s="14">
        <f t="shared" si="257"/>
        <v>0</v>
      </c>
      <c r="CV267" s="14">
        <f t="shared" si="257"/>
        <v>0</v>
      </c>
      <c r="CW267" s="14">
        <f t="shared" si="257"/>
        <v>0</v>
      </c>
      <c r="CX267" s="14">
        <f t="shared" si="257"/>
        <v>0</v>
      </c>
      <c r="CY267" s="14">
        <f t="shared" si="257"/>
        <v>0</v>
      </c>
      <c r="CZ267" s="14">
        <f t="shared" si="257"/>
        <v>0</v>
      </c>
      <c r="DA267" s="14">
        <f t="shared" si="257"/>
        <v>0</v>
      </c>
      <c r="DB267" s="14">
        <f t="shared" si="257"/>
        <v>0</v>
      </c>
      <c r="DC267" s="14">
        <f t="shared" si="257"/>
        <v>0</v>
      </c>
      <c r="DD267" s="14">
        <f t="shared" si="258"/>
        <v>0</v>
      </c>
      <c r="DE267" s="14">
        <f t="shared" si="258"/>
        <v>0</v>
      </c>
      <c r="DF267" s="14">
        <f t="shared" si="258"/>
        <v>0</v>
      </c>
      <c r="DG267" s="14">
        <f t="shared" si="258"/>
        <v>0</v>
      </c>
      <c r="DH267" s="14">
        <f t="shared" si="258"/>
        <v>0</v>
      </c>
      <c r="DI267" s="14">
        <f t="shared" si="258"/>
        <v>0</v>
      </c>
      <c r="DJ267" s="14">
        <f t="shared" si="258"/>
        <v>0</v>
      </c>
      <c r="DK267" s="14">
        <f t="shared" si="258"/>
        <v>0</v>
      </c>
      <c r="DL267" s="14">
        <f t="shared" si="258"/>
        <v>0</v>
      </c>
      <c r="DM267" s="14">
        <f t="shared" si="258"/>
        <v>0</v>
      </c>
      <c r="DN267" s="14">
        <f t="shared" si="258"/>
        <v>0</v>
      </c>
      <c r="DO267" s="14">
        <f t="shared" si="258"/>
        <v>0</v>
      </c>
      <c r="DP267" s="14">
        <f t="shared" si="258"/>
        <v>0</v>
      </c>
      <c r="DQ267" s="14">
        <f t="shared" si="258"/>
        <v>0</v>
      </c>
      <c r="DR267" s="14">
        <f t="shared" si="258"/>
        <v>0</v>
      </c>
      <c r="DS267" s="14">
        <f t="shared" si="258"/>
        <v>0</v>
      </c>
      <c r="DT267" s="14">
        <f t="shared" si="259"/>
        <v>0</v>
      </c>
      <c r="DU267" s="14">
        <f t="shared" si="259"/>
        <v>0</v>
      </c>
      <c r="DV267" s="14">
        <f t="shared" si="259"/>
        <v>0</v>
      </c>
      <c r="DW267" s="14">
        <f t="shared" si="259"/>
        <v>0</v>
      </c>
      <c r="DX267" s="14">
        <f t="shared" si="259"/>
        <v>0</v>
      </c>
      <c r="DY267" s="14">
        <f t="shared" si="259"/>
        <v>0</v>
      </c>
      <c r="DZ267" s="14">
        <f t="shared" si="263"/>
        <v>1</v>
      </c>
    </row>
    <row r="268" spans="1:130">
      <c r="A268" s="18">
        <v>10</v>
      </c>
      <c r="B268" s="15">
        <f t="shared" si="260"/>
        <v>1</v>
      </c>
      <c r="C268" s="18">
        <v>2010</v>
      </c>
      <c r="D268" s="25">
        <f t="shared" si="264"/>
        <v>0</v>
      </c>
      <c r="E268" s="25">
        <f t="shared" si="265"/>
        <v>0</v>
      </c>
      <c r="F268" s="25">
        <f t="shared" si="266"/>
        <v>0</v>
      </c>
      <c r="G268" s="25">
        <f t="shared" si="267"/>
        <v>0</v>
      </c>
      <c r="H268" s="25">
        <f t="shared" si="268"/>
        <v>0</v>
      </c>
      <c r="I268" s="25">
        <f t="shared" si="269"/>
        <v>3701.625</v>
      </c>
      <c r="J268" s="25">
        <f t="shared" si="270"/>
        <v>5394.375</v>
      </c>
      <c r="K268" s="25">
        <f t="shared" si="271"/>
        <v>5504</v>
      </c>
      <c r="L268" s="25">
        <f t="shared" ref="L268:L286" si="272">VLOOKUP($C$74,$D$3:$K$63,$A$71,0)*(B260-B259)</f>
        <v>6032.625</v>
      </c>
      <c r="M268" s="25">
        <f>VLOOKUP($C$75,$D$3:$K$63,$A$71,0)*(B259-B258)</f>
        <v>10971.75</v>
      </c>
      <c r="N268" s="25">
        <f>VLOOKUP($C$76,$D$3:$K$63,$A$71,0)*B258</f>
        <v>0</v>
      </c>
      <c r="O268" s="25"/>
      <c r="P268" s="25"/>
      <c r="Q268" s="25"/>
      <c r="R268" s="25"/>
      <c r="S268" s="25"/>
      <c r="T268" s="25"/>
      <c r="U268" s="25"/>
      <c r="V268" s="25"/>
      <c r="W268" s="25"/>
      <c r="X268" s="25"/>
      <c r="Y268" s="25"/>
      <c r="Z268" s="25"/>
      <c r="AA268" s="25"/>
      <c r="AB268" s="25"/>
      <c r="AC268" s="25"/>
      <c r="AD268" s="25"/>
      <c r="AE268" s="25"/>
      <c r="AF268" s="25"/>
      <c r="AG268" s="25"/>
      <c r="AH268" s="25"/>
      <c r="AI268" s="25"/>
      <c r="AJ268" s="25"/>
      <c r="AK268" s="25"/>
      <c r="AL268" s="25"/>
      <c r="AM268" s="25"/>
      <c r="AN268" s="25"/>
      <c r="AO268" s="25"/>
      <c r="AP268" s="25"/>
      <c r="AQ268" s="25"/>
      <c r="AR268" s="25"/>
      <c r="AS268" s="25"/>
      <c r="AT268" s="25"/>
      <c r="AU268" s="25"/>
      <c r="AV268" s="25"/>
      <c r="AW268" s="25"/>
      <c r="AX268" s="25"/>
      <c r="AY268" s="25"/>
      <c r="AZ268" s="25"/>
      <c r="BA268" s="25"/>
      <c r="BB268" s="25"/>
      <c r="BC268" s="25"/>
      <c r="BD268" s="25"/>
      <c r="BE268" s="25"/>
      <c r="BF268" s="25"/>
      <c r="BG268" s="25"/>
      <c r="BH268" s="25"/>
      <c r="BI268" s="25"/>
      <c r="BJ268" s="25"/>
      <c r="BK268" s="25"/>
      <c r="BL268" s="25"/>
      <c r="BM268" s="21">
        <f t="shared" si="261"/>
        <v>31604.375</v>
      </c>
      <c r="BP268" s="18">
        <v>2010</v>
      </c>
      <c r="BQ268" s="14">
        <f t="shared" si="262"/>
        <v>0</v>
      </c>
      <c r="BR268" s="14">
        <f t="shared" si="255"/>
        <v>0</v>
      </c>
      <c r="BS268" s="14">
        <f t="shared" si="255"/>
        <v>0</v>
      </c>
      <c r="BT268" s="14">
        <f t="shared" si="255"/>
        <v>0</v>
      </c>
      <c r="BU268" s="14">
        <f t="shared" si="255"/>
        <v>0</v>
      </c>
      <c r="BV268" s="14">
        <f t="shared" si="255"/>
        <v>0.11712381592738347</v>
      </c>
      <c r="BW268" s="14">
        <f t="shared" si="255"/>
        <v>0.17068443846777542</v>
      </c>
      <c r="BX268" s="14">
        <f t="shared" si="255"/>
        <v>0.17415310380287538</v>
      </c>
      <c r="BY268" s="14">
        <f t="shared" si="255"/>
        <v>0.1908794272944806</v>
      </c>
      <c r="BZ268" s="14">
        <f t="shared" si="255"/>
        <v>0.3471592145074851</v>
      </c>
      <c r="CA268" s="14">
        <f t="shared" si="255"/>
        <v>0</v>
      </c>
      <c r="CB268" s="14">
        <f t="shared" si="255"/>
        <v>0</v>
      </c>
      <c r="CC268" s="14">
        <f t="shared" si="255"/>
        <v>0</v>
      </c>
      <c r="CD268" s="14">
        <f t="shared" si="255"/>
        <v>0</v>
      </c>
      <c r="CE268" s="14">
        <f t="shared" si="255"/>
        <v>0</v>
      </c>
      <c r="CF268" s="14">
        <f t="shared" si="255"/>
        <v>0</v>
      </c>
      <c r="CG268" s="14">
        <f t="shared" si="255"/>
        <v>0</v>
      </c>
      <c r="CH268" s="14">
        <f t="shared" si="256"/>
        <v>0</v>
      </c>
      <c r="CI268" s="14">
        <f t="shared" si="256"/>
        <v>0</v>
      </c>
      <c r="CJ268" s="14">
        <f t="shared" si="256"/>
        <v>0</v>
      </c>
      <c r="CK268" s="14">
        <f t="shared" si="256"/>
        <v>0</v>
      </c>
      <c r="CL268" s="14">
        <f t="shared" si="256"/>
        <v>0</v>
      </c>
      <c r="CM268" s="14">
        <f t="shared" si="256"/>
        <v>0</v>
      </c>
      <c r="CN268" s="14">
        <f t="shared" si="257"/>
        <v>0</v>
      </c>
      <c r="CO268" s="14">
        <f t="shared" si="257"/>
        <v>0</v>
      </c>
      <c r="CP268" s="14">
        <f t="shared" si="257"/>
        <v>0</v>
      </c>
      <c r="CQ268" s="14">
        <f t="shared" si="257"/>
        <v>0</v>
      </c>
      <c r="CR268" s="14">
        <f t="shared" si="257"/>
        <v>0</v>
      </c>
      <c r="CS268" s="14">
        <f t="shared" si="257"/>
        <v>0</v>
      </c>
      <c r="CT268" s="14">
        <f t="shared" si="257"/>
        <v>0</v>
      </c>
      <c r="CU268" s="14">
        <f t="shared" si="257"/>
        <v>0</v>
      </c>
      <c r="CV268" s="14">
        <f t="shared" si="257"/>
        <v>0</v>
      </c>
      <c r="CW268" s="14">
        <f t="shared" si="257"/>
        <v>0</v>
      </c>
      <c r="CX268" s="14">
        <f t="shared" si="257"/>
        <v>0</v>
      </c>
      <c r="CY268" s="14">
        <f t="shared" si="257"/>
        <v>0</v>
      </c>
      <c r="CZ268" s="14">
        <f t="shared" si="257"/>
        <v>0</v>
      </c>
      <c r="DA268" s="14">
        <f t="shared" si="257"/>
        <v>0</v>
      </c>
      <c r="DB268" s="14">
        <f t="shared" si="257"/>
        <v>0</v>
      </c>
      <c r="DC268" s="14">
        <f t="shared" si="257"/>
        <v>0</v>
      </c>
      <c r="DD268" s="14">
        <f t="shared" si="258"/>
        <v>0</v>
      </c>
      <c r="DE268" s="14">
        <f t="shared" si="258"/>
        <v>0</v>
      </c>
      <c r="DF268" s="14">
        <f t="shared" si="258"/>
        <v>0</v>
      </c>
      <c r="DG268" s="14">
        <f t="shared" si="258"/>
        <v>0</v>
      </c>
      <c r="DH268" s="14">
        <f t="shared" si="258"/>
        <v>0</v>
      </c>
      <c r="DI268" s="14">
        <f t="shared" si="258"/>
        <v>0</v>
      </c>
      <c r="DJ268" s="14">
        <f t="shared" si="258"/>
        <v>0</v>
      </c>
      <c r="DK268" s="14">
        <f t="shared" si="258"/>
        <v>0</v>
      </c>
      <c r="DL268" s="14">
        <f t="shared" si="258"/>
        <v>0</v>
      </c>
      <c r="DM268" s="14">
        <f t="shared" si="258"/>
        <v>0</v>
      </c>
      <c r="DN268" s="14">
        <f t="shared" si="258"/>
        <v>0</v>
      </c>
      <c r="DO268" s="14">
        <f t="shared" si="258"/>
        <v>0</v>
      </c>
      <c r="DP268" s="14">
        <f t="shared" si="258"/>
        <v>0</v>
      </c>
      <c r="DQ268" s="14">
        <f t="shared" si="258"/>
        <v>0</v>
      </c>
      <c r="DR268" s="14">
        <f t="shared" si="258"/>
        <v>0</v>
      </c>
      <c r="DS268" s="14">
        <f t="shared" si="258"/>
        <v>0</v>
      </c>
      <c r="DT268" s="14">
        <f t="shared" si="259"/>
        <v>0</v>
      </c>
      <c r="DU268" s="14">
        <f t="shared" si="259"/>
        <v>0</v>
      </c>
      <c r="DV268" s="14">
        <f t="shared" si="259"/>
        <v>0</v>
      </c>
      <c r="DW268" s="14">
        <f t="shared" si="259"/>
        <v>0</v>
      </c>
      <c r="DX268" s="14">
        <f t="shared" si="259"/>
        <v>0</v>
      </c>
      <c r="DY268" s="14">
        <f t="shared" si="259"/>
        <v>0</v>
      </c>
      <c r="DZ268" s="14">
        <f t="shared" si="263"/>
        <v>1</v>
      </c>
    </row>
    <row r="269" spans="1:130">
      <c r="A269" s="18">
        <v>11</v>
      </c>
      <c r="B269" s="15">
        <f t="shared" si="260"/>
        <v>1</v>
      </c>
      <c r="C269" s="18">
        <v>2011</v>
      </c>
      <c r="D269" s="25">
        <f t="shared" si="264"/>
        <v>0</v>
      </c>
      <c r="E269" s="25">
        <f t="shared" si="265"/>
        <v>0</v>
      </c>
      <c r="F269" s="25">
        <f t="shared" si="266"/>
        <v>0</v>
      </c>
      <c r="G269" s="25">
        <f t="shared" si="267"/>
        <v>0</v>
      </c>
      <c r="H269" s="25">
        <f t="shared" si="268"/>
        <v>0</v>
      </c>
      <c r="I269" s="25">
        <f t="shared" si="269"/>
        <v>3701.625</v>
      </c>
      <c r="J269" s="25">
        <f>VLOOKUP($C$72,$D$3:$K$63,$A$71,0)*(B263-B262)</f>
        <v>5394.375</v>
      </c>
      <c r="K269" s="25">
        <f t="shared" si="271"/>
        <v>5504</v>
      </c>
      <c r="L269" s="25">
        <f t="shared" si="272"/>
        <v>6032.625</v>
      </c>
      <c r="M269" s="25">
        <f t="shared" ref="M269:M287" si="273">VLOOKUP($C$75,$D$3:$K$63,$A$71,0)*(B260-B259)</f>
        <v>10971.75</v>
      </c>
      <c r="N269" s="25">
        <f>VLOOKUP($C$76,$D$3:$K$63,$A$71,0)*(B259-B258)</f>
        <v>16129.875</v>
      </c>
      <c r="O269" s="25">
        <f>VLOOKUP($C$77,$D$3:$K$63,$A$71,0)*B258</f>
        <v>0</v>
      </c>
      <c r="P269" s="25"/>
      <c r="Q269" s="25"/>
      <c r="R269" s="25"/>
      <c r="S269" s="25"/>
      <c r="T269" s="25"/>
      <c r="U269" s="25"/>
      <c r="V269" s="25"/>
      <c r="W269" s="25"/>
      <c r="X269" s="25"/>
      <c r="Y269" s="25"/>
      <c r="Z269" s="25"/>
      <c r="AA269" s="25"/>
      <c r="AB269" s="25"/>
      <c r="AC269" s="25"/>
      <c r="AD269" s="25"/>
      <c r="AE269" s="25"/>
      <c r="AF269" s="25"/>
      <c r="AG269" s="25"/>
      <c r="AH269" s="25"/>
      <c r="AI269" s="25"/>
      <c r="AJ269" s="25"/>
      <c r="AK269" s="25"/>
      <c r="AL269" s="25"/>
      <c r="AM269" s="25"/>
      <c r="AN269" s="25"/>
      <c r="AO269" s="25"/>
      <c r="AP269" s="25"/>
      <c r="AQ269" s="25"/>
      <c r="AR269" s="25"/>
      <c r="AS269" s="25"/>
      <c r="AT269" s="25"/>
      <c r="AU269" s="25"/>
      <c r="AV269" s="25"/>
      <c r="AW269" s="25"/>
      <c r="AX269" s="25"/>
      <c r="AY269" s="25"/>
      <c r="AZ269" s="25"/>
      <c r="BA269" s="25"/>
      <c r="BB269" s="25"/>
      <c r="BC269" s="25"/>
      <c r="BD269" s="25"/>
      <c r="BE269" s="25"/>
      <c r="BF269" s="25"/>
      <c r="BG269" s="25"/>
      <c r="BH269" s="25"/>
      <c r="BI269" s="25"/>
      <c r="BJ269" s="25"/>
      <c r="BK269" s="25"/>
      <c r="BL269" s="25"/>
      <c r="BM269" s="21">
        <f t="shared" si="261"/>
        <v>47734.25</v>
      </c>
      <c r="BP269" s="18">
        <v>2011</v>
      </c>
      <c r="BQ269" s="14">
        <f t="shared" si="262"/>
        <v>0</v>
      </c>
      <c r="BR269" s="14">
        <f t="shared" si="255"/>
        <v>0</v>
      </c>
      <c r="BS269" s="14">
        <f t="shared" si="255"/>
        <v>0</v>
      </c>
      <c r="BT269" s="14">
        <f t="shared" si="255"/>
        <v>0</v>
      </c>
      <c r="BU269" s="14">
        <f t="shared" si="255"/>
        <v>0</v>
      </c>
      <c r="BV269" s="14">
        <f t="shared" si="255"/>
        <v>7.7546520580086625E-2</v>
      </c>
      <c r="BW269" s="14">
        <f t="shared" si="255"/>
        <v>0.11300847923660684</v>
      </c>
      <c r="BX269" s="14">
        <f t="shared" si="255"/>
        <v>0.11530504826199217</v>
      </c>
      <c r="BY269" s="14">
        <f t="shared" si="255"/>
        <v>0.12637938168086857</v>
      </c>
      <c r="BZ269" s="14">
        <f t="shared" si="255"/>
        <v>0.22985068373337803</v>
      </c>
      <c r="CA269" s="14">
        <f t="shared" si="255"/>
        <v>0.33790988650706777</v>
      </c>
      <c r="CB269" s="14">
        <f t="shared" si="255"/>
        <v>0</v>
      </c>
      <c r="CC269" s="14">
        <f t="shared" si="255"/>
        <v>0</v>
      </c>
      <c r="CD269" s="14">
        <f t="shared" si="255"/>
        <v>0</v>
      </c>
      <c r="CE269" s="14">
        <f t="shared" si="255"/>
        <v>0</v>
      </c>
      <c r="CF269" s="14">
        <f t="shared" si="255"/>
        <v>0</v>
      </c>
      <c r="CG269" s="14">
        <f t="shared" si="255"/>
        <v>0</v>
      </c>
      <c r="CH269" s="14">
        <f t="shared" si="256"/>
        <v>0</v>
      </c>
      <c r="CI269" s="14">
        <f t="shared" si="256"/>
        <v>0</v>
      </c>
      <c r="CJ269" s="14">
        <f t="shared" si="256"/>
        <v>0</v>
      </c>
      <c r="CK269" s="14">
        <f t="shared" si="256"/>
        <v>0</v>
      </c>
      <c r="CL269" s="14">
        <f t="shared" si="256"/>
        <v>0</v>
      </c>
      <c r="CM269" s="14">
        <f t="shared" si="256"/>
        <v>0</v>
      </c>
      <c r="CN269" s="14">
        <f t="shared" si="257"/>
        <v>0</v>
      </c>
      <c r="CO269" s="14">
        <f t="shared" si="257"/>
        <v>0</v>
      </c>
      <c r="CP269" s="14">
        <f t="shared" si="257"/>
        <v>0</v>
      </c>
      <c r="CQ269" s="14">
        <f t="shared" si="257"/>
        <v>0</v>
      </c>
      <c r="CR269" s="14">
        <f t="shared" si="257"/>
        <v>0</v>
      </c>
      <c r="CS269" s="14">
        <f t="shared" si="257"/>
        <v>0</v>
      </c>
      <c r="CT269" s="14">
        <f t="shared" si="257"/>
        <v>0</v>
      </c>
      <c r="CU269" s="14">
        <f t="shared" si="257"/>
        <v>0</v>
      </c>
      <c r="CV269" s="14">
        <f t="shared" si="257"/>
        <v>0</v>
      </c>
      <c r="CW269" s="14">
        <f t="shared" si="257"/>
        <v>0</v>
      </c>
      <c r="CX269" s="14">
        <f t="shared" si="257"/>
        <v>0</v>
      </c>
      <c r="CY269" s="14">
        <f t="shared" si="257"/>
        <v>0</v>
      </c>
      <c r="CZ269" s="14">
        <f t="shared" si="257"/>
        <v>0</v>
      </c>
      <c r="DA269" s="14">
        <f t="shared" si="257"/>
        <v>0</v>
      </c>
      <c r="DB269" s="14">
        <f t="shared" si="257"/>
        <v>0</v>
      </c>
      <c r="DC269" s="14">
        <f t="shared" si="257"/>
        <v>0</v>
      </c>
      <c r="DD269" s="14">
        <f t="shared" si="258"/>
        <v>0</v>
      </c>
      <c r="DE269" s="14">
        <f t="shared" si="258"/>
        <v>0</v>
      </c>
      <c r="DF269" s="14">
        <f t="shared" si="258"/>
        <v>0</v>
      </c>
      <c r="DG269" s="14">
        <f t="shared" si="258"/>
        <v>0</v>
      </c>
      <c r="DH269" s="14">
        <f t="shared" si="258"/>
        <v>0</v>
      </c>
      <c r="DI269" s="14">
        <f t="shared" si="258"/>
        <v>0</v>
      </c>
      <c r="DJ269" s="14">
        <f t="shared" si="258"/>
        <v>0</v>
      </c>
      <c r="DK269" s="14">
        <f t="shared" si="258"/>
        <v>0</v>
      </c>
      <c r="DL269" s="14">
        <f t="shared" si="258"/>
        <v>0</v>
      </c>
      <c r="DM269" s="14">
        <f t="shared" si="258"/>
        <v>0</v>
      </c>
      <c r="DN269" s="14">
        <f t="shared" si="258"/>
        <v>0</v>
      </c>
      <c r="DO269" s="14">
        <f t="shared" si="258"/>
        <v>0</v>
      </c>
      <c r="DP269" s="14">
        <f t="shared" si="258"/>
        <v>0</v>
      </c>
      <c r="DQ269" s="14">
        <f t="shared" si="258"/>
        <v>0</v>
      </c>
      <c r="DR269" s="14">
        <f t="shared" si="258"/>
        <v>0</v>
      </c>
      <c r="DS269" s="14">
        <f t="shared" si="258"/>
        <v>0</v>
      </c>
      <c r="DT269" s="14">
        <f t="shared" si="259"/>
        <v>0</v>
      </c>
      <c r="DU269" s="14">
        <f t="shared" si="259"/>
        <v>0</v>
      </c>
      <c r="DV269" s="14">
        <f t="shared" si="259"/>
        <v>0</v>
      </c>
      <c r="DW269" s="14">
        <f t="shared" si="259"/>
        <v>0</v>
      </c>
      <c r="DX269" s="14">
        <f t="shared" si="259"/>
        <v>0</v>
      </c>
      <c r="DY269" s="14">
        <f t="shared" si="259"/>
        <v>0</v>
      </c>
      <c r="DZ269" s="14">
        <f t="shared" si="263"/>
        <v>1</v>
      </c>
    </row>
    <row r="270" spans="1:130">
      <c r="A270" s="18">
        <v>12</v>
      </c>
      <c r="B270" s="15">
        <f t="shared" si="260"/>
        <v>1</v>
      </c>
      <c r="C270" s="18">
        <v>2012</v>
      </c>
      <c r="D270" s="25">
        <f t="shared" si="264"/>
        <v>0</v>
      </c>
      <c r="E270" s="25">
        <f t="shared" si="265"/>
        <v>0</v>
      </c>
      <c r="F270" s="25">
        <f t="shared" si="266"/>
        <v>0</v>
      </c>
      <c r="G270" s="25">
        <f t="shared" si="267"/>
        <v>0</v>
      </c>
      <c r="H270" s="25">
        <f t="shared" si="268"/>
        <v>0</v>
      </c>
      <c r="I270" s="25">
        <f t="shared" si="269"/>
        <v>3701.625</v>
      </c>
      <c r="J270" s="25">
        <f t="shared" si="270"/>
        <v>5394.375</v>
      </c>
      <c r="K270" s="25">
        <f t="shared" si="271"/>
        <v>5504</v>
      </c>
      <c r="L270" s="25">
        <f t="shared" si="272"/>
        <v>6032.625</v>
      </c>
      <c r="M270" s="25">
        <f t="shared" si="273"/>
        <v>10971.75</v>
      </c>
      <c r="N270" s="25">
        <f t="shared" ref="N270:N288" si="274">VLOOKUP($C$76,$D$3:$K$63,$A$71,0)*(B260-B259)</f>
        <v>16129.875</v>
      </c>
      <c r="O270" s="25">
        <f>VLOOKUP($C$77,$D$3:$K$63,$A$71,0)*(B259-B258)</f>
        <v>10821.125</v>
      </c>
      <c r="P270" s="25">
        <f>VLOOKUP($C$78,$D$3:$K$63,$A$71,0)*B258</f>
        <v>0</v>
      </c>
      <c r="Q270" s="25"/>
      <c r="R270" s="25"/>
      <c r="S270" s="25"/>
      <c r="T270" s="25"/>
      <c r="U270" s="25"/>
      <c r="V270" s="25"/>
      <c r="W270" s="25"/>
      <c r="X270" s="25"/>
      <c r="Y270" s="25"/>
      <c r="Z270" s="25"/>
      <c r="AA270" s="25"/>
      <c r="AB270" s="25"/>
      <c r="AC270" s="25"/>
      <c r="AD270" s="25"/>
      <c r="AE270" s="25"/>
      <c r="AF270" s="25"/>
      <c r="AG270" s="25"/>
      <c r="AH270" s="25"/>
      <c r="AI270" s="25"/>
      <c r="AJ270" s="25"/>
      <c r="AK270" s="25"/>
      <c r="AL270" s="25"/>
      <c r="AM270" s="25"/>
      <c r="AN270" s="25"/>
      <c r="AO270" s="25"/>
      <c r="AP270" s="25"/>
      <c r="AQ270" s="25"/>
      <c r="AR270" s="25"/>
      <c r="AS270" s="25"/>
      <c r="AT270" s="25"/>
      <c r="AU270" s="25"/>
      <c r="AV270" s="25"/>
      <c r="AW270" s="25"/>
      <c r="AX270" s="25"/>
      <c r="AY270" s="25"/>
      <c r="AZ270" s="25"/>
      <c r="BA270" s="25"/>
      <c r="BB270" s="25"/>
      <c r="BC270" s="25"/>
      <c r="BD270" s="25"/>
      <c r="BE270" s="25"/>
      <c r="BF270" s="25"/>
      <c r="BG270" s="25"/>
      <c r="BH270" s="25"/>
      <c r="BI270" s="25"/>
      <c r="BJ270" s="25"/>
      <c r="BK270" s="25"/>
      <c r="BL270" s="25"/>
      <c r="BM270" s="21">
        <f t="shared" si="261"/>
        <v>58555.375</v>
      </c>
      <c r="BP270" s="18">
        <v>2012</v>
      </c>
      <c r="BQ270" s="14">
        <f t="shared" si="262"/>
        <v>0</v>
      </c>
      <c r="BR270" s="14">
        <f t="shared" si="255"/>
        <v>0</v>
      </c>
      <c r="BS270" s="14">
        <f t="shared" si="255"/>
        <v>0</v>
      </c>
      <c r="BT270" s="14">
        <f t="shared" si="255"/>
        <v>0</v>
      </c>
      <c r="BU270" s="14">
        <f t="shared" si="255"/>
        <v>0</v>
      </c>
      <c r="BV270" s="14">
        <f t="shared" si="255"/>
        <v>6.3215802136012272E-2</v>
      </c>
      <c r="BW270" s="14">
        <f t="shared" si="255"/>
        <v>9.2124335297997836E-2</v>
      </c>
      <c r="BX270" s="14">
        <f t="shared" si="255"/>
        <v>9.3996494770975339E-2</v>
      </c>
      <c r="BY270" s="14">
        <f t="shared" si="255"/>
        <v>0.10302427403120551</v>
      </c>
      <c r="BZ270" s="14">
        <f t="shared" si="255"/>
        <v>0.18737391742431844</v>
      </c>
      <c r="CA270" s="14">
        <f t="shared" si="255"/>
        <v>0.27546361030050615</v>
      </c>
      <c r="CB270" s="14">
        <f t="shared" si="255"/>
        <v>0.18480156603898445</v>
      </c>
      <c r="CC270" s="14">
        <f t="shared" si="255"/>
        <v>0</v>
      </c>
      <c r="CD270" s="14">
        <f t="shared" si="255"/>
        <v>0</v>
      </c>
      <c r="CE270" s="14">
        <f t="shared" si="255"/>
        <v>0</v>
      </c>
      <c r="CF270" s="14">
        <f t="shared" si="255"/>
        <v>0</v>
      </c>
      <c r="CG270" s="14">
        <f t="shared" si="255"/>
        <v>0</v>
      </c>
      <c r="CH270" s="14">
        <f t="shared" si="256"/>
        <v>0</v>
      </c>
      <c r="CI270" s="14">
        <f t="shared" si="256"/>
        <v>0</v>
      </c>
      <c r="CJ270" s="14">
        <f t="shared" si="256"/>
        <v>0</v>
      </c>
      <c r="CK270" s="14">
        <f t="shared" si="256"/>
        <v>0</v>
      </c>
      <c r="CL270" s="14">
        <f t="shared" si="256"/>
        <v>0</v>
      </c>
      <c r="CM270" s="14">
        <f t="shared" si="256"/>
        <v>0</v>
      </c>
      <c r="CN270" s="14">
        <f t="shared" si="257"/>
        <v>0</v>
      </c>
      <c r="CO270" s="14">
        <f t="shared" si="257"/>
        <v>0</v>
      </c>
      <c r="CP270" s="14">
        <f t="shared" si="257"/>
        <v>0</v>
      </c>
      <c r="CQ270" s="14">
        <f t="shared" si="257"/>
        <v>0</v>
      </c>
      <c r="CR270" s="14">
        <f t="shared" si="257"/>
        <v>0</v>
      </c>
      <c r="CS270" s="14">
        <f t="shared" si="257"/>
        <v>0</v>
      </c>
      <c r="CT270" s="14">
        <f t="shared" si="257"/>
        <v>0</v>
      </c>
      <c r="CU270" s="14">
        <f t="shared" si="257"/>
        <v>0</v>
      </c>
      <c r="CV270" s="14">
        <f t="shared" si="257"/>
        <v>0</v>
      </c>
      <c r="CW270" s="14">
        <f t="shared" si="257"/>
        <v>0</v>
      </c>
      <c r="CX270" s="14">
        <f t="shared" si="257"/>
        <v>0</v>
      </c>
      <c r="CY270" s="14">
        <f t="shared" si="257"/>
        <v>0</v>
      </c>
      <c r="CZ270" s="14">
        <f t="shared" si="257"/>
        <v>0</v>
      </c>
      <c r="DA270" s="14">
        <f t="shared" si="257"/>
        <v>0</v>
      </c>
      <c r="DB270" s="14">
        <f t="shared" si="257"/>
        <v>0</v>
      </c>
      <c r="DC270" s="14">
        <f t="shared" si="257"/>
        <v>0</v>
      </c>
      <c r="DD270" s="14">
        <f t="shared" si="258"/>
        <v>0</v>
      </c>
      <c r="DE270" s="14">
        <f t="shared" si="258"/>
        <v>0</v>
      </c>
      <c r="DF270" s="14">
        <f t="shared" si="258"/>
        <v>0</v>
      </c>
      <c r="DG270" s="14">
        <f t="shared" si="258"/>
        <v>0</v>
      </c>
      <c r="DH270" s="14">
        <f t="shared" si="258"/>
        <v>0</v>
      </c>
      <c r="DI270" s="14">
        <f t="shared" si="258"/>
        <v>0</v>
      </c>
      <c r="DJ270" s="14">
        <f t="shared" si="258"/>
        <v>0</v>
      </c>
      <c r="DK270" s="14">
        <f t="shared" si="258"/>
        <v>0</v>
      </c>
      <c r="DL270" s="14">
        <f t="shared" si="258"/>
        <v>0</v>
      </c>
      <c r="DM270" s="14">
        <f t="shared" si="258"/>
        <v>0</v>
      </c>
      <c r="DN270" s="14">
        <f t="shared" si="258"/>
        <v>0</v>
      </c>
      <c r="DO270" s="14">
        <f t="shared" si="258"/>
        <v>0</v>
      </c>
      <c r="DP270" s="14">
        <f t="shared" si="258"/>
        <v>0</v>
      </c>
      <c r="DQ270" s="14">
        <f t="shared" si="258"/>
        <v>0</v>
      </c>
      <c r="DR270" s="14">
        <f t="shared" si="258"/>
        <v>0</v>
      </c>
      <c r="DS270" s="14">
        <f t="shared" si="258"/>
        <v>0</v>
      </c>
      <c r="DT270" s="14">
        <f t="shared" si="259"/>
        <v>0</v>
      </c>
      <c r="DU270" s="14">
        <f t="shared" si="259"/>
        <v>0</v>
      </c>
      <c r="DV270" s="14">
        <f t="shared" si="259"/>
        <v>0</v>
      </c>
      <c r="DW270" s="14">
        <f t="shared" si="259"/>
        <v>0</v>
      </c>
      <c r="DX270" s="14">
        <f t="shared" si="259"/>
        <v>0</v>
      </c>
      <c r="DY270" s="14">
        <f t="shared" si="259"/>
        <v>0</v>
      </c>
      <c r="DZ270" s="14">
        <f t="shared" si="263"/>
        <v>1</v>
      </c>
    </row>
    <row r="271" spans="1:130">
      <c r="A271" s="18">
        <v>13</v>
      </c>
      <c r="B271" s="15">
        <f t="shared" si="260"/>
        <v>1</v>
      </c>
      <c r="C271" s="18">
        <v>2013</v>
      </c>
      <c r="D271" s="25">
        <f t="shared" si="264"/>
        <v>0</v>
      </c>
      <c r="E271" s="25">
        <f t="shared" si="265"/>
        <v>0</v>
      </c>
      <c r="F271" s="25">
        <f t="shared" si="266"/>
        <v>0</v>
      </c>
      <c r="G271" s="25">
        <f t="shared" si="267"/>
        <v>0</v>
      </c>
      <c r="H271" s="25">
        <f t="shared" si="268"/>
        <v>0</v>
      </c>
      <c r="I271" s="25">
        <f t="shared" si="269"/>
        <v>3701.625</v>
      </c>
      <c r="J271" s="25">
        <f t="shared" si="270"/>
        <v>5394.375</v>
      </c>
      <c r="K271" s="25">
        <f t="shared" si="271"/>
        <v>5504</v>
      </c>
      <c r="L271" s="25">
        <f t="shared" si="272"/>
        <v>6032.625</v>
      </c>
      <c r="M271" s="25">
        <f t="shared" si="273"/>
        <v>10971.75</v>
      </c>
      <c r="N271" s="25">
        <f t="shared" si="274"/>
        <v>16129.875</v>
      </c>
      <c r="O271" s="25">
        <f t="shared" ref="O271:O289" si="275">VLOOKUP($C$77,$D$3:$K$63,$A$71,0)*(B260-B259)</f>
        <v>10821.125</v>
      </c>
      <c r="P271" s="25">
        <f>VLOOKUP($C$78,$D$3:$K$63,$A$71,0)*(B259-B258)</f>
        <v>13743.125</v>
      </c>
      <c r="Q271" s="25">
        <f>VLOOKUP($C$79,$D$3:$K$63,$A$71,0)*B258</f>
        <v>0</v>
      </c>
      <c r="R271" s="25"/>
      <c r="S271" s="25"/>
      <c r="T271" s="25"/>
      <c r="U271" s="25"/>
      <c r="V271" s="25"/>
      <c r="W271" s="25"/>
      <c r="X271" s="25"/>
      <c r="Y271" s="25"/>
      <c r="Z271" s="25"/>
      <c r="AA271" s="25"/>
      <c r="AB271" s="25"/>
      <c r="AC271" s="25"/>
      <c r="AD271" s="25"/>
      <c r="AE271" s="25"/>
      <c r="AF271" s="25"/>
      <c r="AG271" s="25"/>
      <c r="AH271" s="25"/>
      <c r="AI271" s="25"/>
      <c r="AJ271" s="25"/>
      <c r="AK271" s="25"/>
      <c r="AL271" s="25"/>
      <c r="AM271" s="25"/>
      <c r="AN271" s="25"/>
      <c r="AO271" s="25"/>
      <c r="AP271" s="25"/>
      <c r="AQ271" s="25"/>
      <c r="AR271" s="25"/>
      <c r="AS271" s="25"/>
      <c r="AT271" s="25"/>
      <c r="AU271" s="25"/>
      <c r="AV271" s="25"/>
      <c r="AW271" s="25"/>
      <c r="AX271" s="25"/>
      <c r="AY271" s="25"/>
      <c r="AZ271" s="25"/>
      <c r="BA271" s="25"/>
      <c r="BB271" s="25"/>
      <c r="BC271" s="25"/>
      <c r="BD271" s="25"/>
      <c r="BE271" s="25"/>
      <c r="BF271" s="25"/>
      <c r="BG271" s="25"/>
      <c r="BH271" s="25"/>
      <c r="BI271" s="25"/>
      <c r="BJ271" s="25"/>
      <c r="BK271" s="25"/>
      <c r="BL271" s="25"/>
      <c r="BM271" s="21">
        <f t="shared" si="261"/>
        <v>72298.5</v>
      </c>
      <c r="BP271" s="18">
        <v>2013</v>
      </c>
      <c r="BQ271" s="14">
        <f t="shared" si="262"/>
        <v>0</v>
      </c>
      <c r="BR271" s="14">
        <f t="shared" si="255"/>
        <v>0</v>
      </c>
      <c r="BS271" s="14">
        <f t="shared" si="255"/>
        <v>0</v>
      </c>
      <c r="BT271" s="14">
        <f t="shared" si="255"/>
        <v>0</v>
      </c>
      <c r="BU271" s="14">
        <f t="shared" si="255"/>
        <v>0</v>
      </c>
      <c r="BV271" s="14">
        <f t="shared" si="255"/>
        <v>5.1199195004045725E-2</v>
      </c>
      <c r="BW271" s="14">
        <f t="shared" si="255"/>
        <v>7.4612543828710146E-2</v>
      </c>
      <c r="BX271" s="14">
        <f t="shared" si="255"/>
        <v>7.6128827015774878E-2</v>
      </c>
      <c r="BY271" s="14">
        <f t="shared" si="255"/>
        <v>8.3440527811780324E-2</v>
      </c>
      <c r="BZ271" s="14">
        <f t="shared" si="255"/>
        <v>0.15175626050332994</v>
      </c>
      <c r="CA271" s="14">
        <f t="shared" si="255"/>
        <v>0.22310110168260752</v>
      </c>
      <c r="CB271" s="14">
        <f t="shared" si="255"/>
        <v>0.14967288394641659</v>
      </c>
      <c r="CC271" s="14">
        <f t="shared" si="255"/>
        <v>0.19008866020733486</v>
      </c>
      <c r="CD271" s="14">
        <f t="shared" si="255"/>
        <v>0</v>
      </c>
      <c r="CE271" s="14">
        <f t="shared" si="255"/>
        <v>0</v>
      </c>
      <c r="CF271" s="14">
        <f t="shared" si="255"/>
        <v>0</v>
      </c>
      <c r="CG271" s="14">
        <f t="shared" si="255"/>
        <v>0</v>
      </c>
      <c r="CH271" s="14">
        <f t="shared" si="256"/>
        <v>0</v>
      </c>
      <c r="CI271" s="14">
        <f t="shared" si="256"/>
        <v>0</v>
      </c>
      <c r="CJ271" s="14">
        <f t="shared" si="256"/>
        <v>0</v>
      </c>
      <c r="CK271" s="14">
        <f t="shared" si="256"/>
        <v>0</v>
      </c>
      <c r="CL271" s="14">
        <f t="shared" si="256"/>
        <v>0</v>
      </c>
      <c r="CM271" s="14">
        <f t="shared" si="256"/>
        <v>0</v>
      </c>
      <c r="CN271" s="14">
        <f t="shared" si="257"/>
        <v>0</v>
      </c>
      <c r="CO271" s="14">
        <f t="shared" si="257"/>
        <v>0</v>
      </c>
      <c r="CP271" s="14">
        <f t="shared" si="257"/>
        <v>0</v>
      </c>
      <c r="CQ271" s="14">
        <f t="shared" si="257"/>
        <v>0</v>
      </c>
      <c r="CR271" s="14">
        <f t="shared" si="257"/>
        <v>0</v>
      </c>
      <c r="CS271" s="14">
        <f t="shared" si="257"/>
        <v>0</v>
      </c>
      <c r="CT271" s="14">
        <f t="shared" si="257"/>
        <v>0</v>
      </c>
      <c r="CU271" s="14">
        <f t="shared" si="257"/>
        <v>0</v>
      </c>
      <c r="CV271" s="14">
        <f t="shared" si="257"/>
        <v>0</v>
      </c>
      <c r="CW271" s="14">
        <f t="shared" si="257"/>
        <v>0</v>
      </c>
      <c r="CX271" s="14">
        <f t="shared" si="257"/>
        <v>0</v>
      </c>
      <c r="CY271" s="14">
        <f t="shared" si="257"/>
        <v>0</v>
      </c>
      <c r="CZ271" s="14">
        <f t="shared" si="257"/>
        <v>0</v>
      </c>
      <c r="DA271" s="14">
        <f t="shared" si="257"/>
        <v>0</v>
      </c>
      <c r="DB271" s="14">
        <f t="shared" si="257"/>
        <v>0</v>
      </c>
      <c r="DC271" s="14">
        <f t="shared" si="257"/>
        <v>0</v>
      </c>
      <c r="DD271" s="14">
        <f t="shared" si="258"/>
        <v>0</v>
      </c>
      <c r="DE271" s="14">
        <f t="shared" si="258"/>
        <v>0</v>
      </c>
      <c r="DF271" s="14">
        <f t="shared" si="258"/>
        <v>0</v>
      </c>
      <c r="DG271" s="14">
        <f t="shared" si="258"/>
        <v>0</v>
      </c>
      <c r="DH271" s="14">
        <f t="shared" si="258"/>
        <v>0</v>
      </c>
      <c r="DI271" s="14">
        <f t="shared" si="258"/>
        <v>0</v>
      </c>
      <c r="DJ271" s="14">
        <f t="shared" si="258"/>
        <v>0</v>
      </c>
      <c r="DK271" s="14">
        <f t="shared" si="258"/>
        <v>0</v>
      </c>
      <c r="DL271" s="14">
        <f t="shared" si="258"/>
        <v>0</v>
      </c>
      <c r="DM271" s="14">
        <f t="shared" si="258"/>
        <v>0</v>
      </c>
      <c r="DN271" s="14">
        <f t="shared" si="258"/>
        <v>0</v>
      </c>
      <c r="DO271" s="14">
        <f t="shared" si="258"/>
        <v>0</v>
      </c>
      <c r="DP271" s="14">
        <f t="shared" si="258"/>
        <v>0</v>
      </c>
      <c r="DQ271" s="14">
        <f t="shared" si="258"/>
        <v>0</v>
      </c>
      <c r="DR271" s="14">
        <f t="shared" si="258"/>
        <v>0</v>
      </c>
      <c r="DS271" s="14">
        <f t="shared" si="258"/>
        <v>0</v>
      </c>
      <c r="DT271" s="14">
        <f t="shared" si="259"/>
        <v>0</v>
      </c>
      <c r="DU271" s="14">
        <f t="shared" si="259"/>
        <v>0</v>
      </c>
      <c r="DV271" s="14">
        <f t="shared" si="259"/>
        <v>0</v>
      </c>
      <c r="DW271" s="14">
        <f t="shared" si="259"/>
        <v>0</v>
      </c>
      <c r="DX271" s="14">
        <f t="shared" si="259"/>
        <v>0</v>
      </c>
      <c r="DY271" s="14">
        <f t="shared" si="259"/>
        <v>0</v>
      </c>
      <c r="DZ271" s="14">
        <f t="shared" si="263"/>
        <v>1</v>
      </c>
    </row>
    <row r="272" spans="1:130">
      <c r="A272" s="18">
        <v>14</v>
      </c>
      <c r="B272" s="15">
        <f t="shared" si="260"/>
        <v>1</v>
      </c>
      <c r="C272" s="18">
        <v>2014</v>
      </c>
      <c r="D272" s="25">
        <f t="shared" si="264"/>
        <v>0</v>
      </c>
      <c r="E272" s="25">
        <f t="shared" si="265"/>
        <v>0</v>
      </c>
      <c r="F272" s="25">
        <f t="shared" si="266"/>
        <v>0</v>
      </c>
      <c r="G272" s="25">
        <f t="shared" si="267"/>
        <v>0</v>
      </c>
      <c r="H272" s="25">
        <f t="shared" si="268"/>
        <v>0</v>
      </c>
      <c r="I272" s="25">
        <f t="shared" si="269"/>
        <v>0</v>
      </c>
      <c r="J272" s="25">
        <f t="shared" si="270"/>
        <v>5394.375</v>
      </c>
      <c r="K272" s="25">
        <f t="shared" si="271"/>
        <v>5504</v>
      </c>
      <c r="L272" s="25">
        <f t="shared" si="272"/>
        <v>6032.625</v>
      </c>
      <c r="M272" s="25">
        <f t="shared" si="273"/>
        <v>10971.75</v>
      </c>
      <c r="N272" s="25">
        <f t="shared" si="274"/>
        <v>16129.875</v>
      </c>
      <c r="O272" s="25">
        <f t="shared" si="275"/>
        <v>10821.125</v>
      </c>
      <c r="P272" s="25">
        <f t="shared" ref="P272:P290" si="276">VLOOKUP($C$78,$D$3:$K$63,$A$71,0)*(B260-B259)</f>
        <v>13743.125</v>
      </c>
      <c r="Q272" s="25">
        <f>VLOOKUP($C$79,$D$3:$K$63,$A$71,0)*(B259-B258)</f>
        <v>15978.125</v>
      </c>
      <c r="R272" s="25">
        <f>VLOOKUP($C$80,$D$3:$K$63,$A$71,0)*B258</f>
        <v>0</v>
      </c>
      <c r="S272" s="25"/>
      <c r="T272" s="25"/>
      <c r="U272" s="25"/>
      <c r="V272" s="25"/>
      <c r="W272" s="25"/>
      <c r="X272" s="25"/>
      <c r="Y272" s="25"/>
      <c r="Z272" s="25"/>
      <c r="AA272" s="25"/>
      <c r="AB272" s="25"/>
      <c r="AC272" s="25"/>
      <c r="AD272" s="25"/>
      <c r="AE272" s="25"/>
      <c r="AF272" s="25"/>
      <c r="AG272" s="25"/>
      <c r="AH272" s="25"/>
      <c r="AI272" s="25"/>
      <c r="AJ272" s="25"/>
      <c r="AK272" s="25"/>
      <c r="AL272" s="25"/>
      <c r="AM272" s="25"/>
      <c r="AN272" s="25"/>
      <c r="AO272" s="25"/>
      <c r="AP272" s="25"/>
      <c r="AQ272" s="25"/>
      <c r="AR272" s="25"/>
      <c r="AS272" s="25"/>
      <c r="AT272" s="25"/>
      <c r="AU272" s="25"/>
      <c r="AV272" s="25"/>
      <c r="AW272" s="25"/>
      <c r="AX272" s="25"/>
      <c r="AY272" s="25"/>
      <c r="AZ272" s="25"/>
      <c r="BA272" s="25"/>
      <c r="BB272" s="25"/>
      <c r="BC272" s="25"/>
      <c r="BD272" s="25"/>
      <c r="BE272" s="25"/>
      <c r="BF272" s="25"/>
      <c r="BG272" s="25"/>
      <c r="BH272" s="25"/>
      <c r="BI272" s="25"/>
      <c r="BJ272" s="25"/>
      <c r="BK272" s="25"/>
      <c r="BL272" s="25"/>
      <c r="BM272" s="21">
        <f t="shared" si="261"/>
        <v>84575</v>
      </c>
      <c r="BP272" s="18">
        <v>2014</v>
      </c>
      <c r="BQ272" s="14">
        <f t="shared" si="262"/>
        <v>0</v>
      </c>
      <c r="BR272" s="14">
        <f t="shared" si="255"/>
        <v>0</v>
      </c>
      <c r="BS272" s="14">
        <f t="shared" si="255"/>
        <v>0</v>
      </c>
      <c r="BT272" s="14">
        <f t="shared" si="255"/>
        <v>0</v>
      </c>
      <c r="BU272" s="14">
        <f t="shared" si="255"/>
        <v>0</v>
      </c>
      <c r="BV272" s="14">
        <f t="shared" si="255"/>
        <v>0</v>
      </c>
      <c r="BW272" s="14">
        <f t="shared" si="255"/>
        <v>6.3782146024238845E-2</v>
      </c>
      <c r="BX272" s="14">
        <f t="shared" si="255"/>
        <v>6.5078332840673964E-2</v>
      </c>
      <c r="BY272" s="14">
        <f t="shared" si="255"/>
        <v>7.1328702335205441E-2</v>
      </c>
      <c r="BZ272" s="14">
        <f t="shared" si="255"/>
        <v>0.12972805202483004</v>
      </c>
      <c r="CA272" s="14">
        <f t="shared" si="255"/>
        <v>0.19071681939107302</v>
      </c>
      <c r="CB272" s="14">
        <f t="shared" si="255"/>
        <v>0.12794708838309193</v>
      </c>
      <c r="CC272" s="14">
        <f t="shared" si="255"/>
        <v>0.16249630505468518</v>
      </c>
      <c r="CD272" s="14">
        <f t="shared" si="255"/>
        <v>0.18892255394620158</v>
      </c>
      <c r="CE272" s="14">
        <f t="shared" si="255"/>
        <v>0</v>
      </c>
      <c r="CF272" s="14">
        <f t="shared" si="255"/>
        <v>0</v>
      </c>
      <c r="CG272" s="14">
        <f t="shared" si="255"/>
        <v>0</v>
      </c>
      <c r="CH272" s="14">
        <f t="shared" si="256"/>
        <v>0</v>
      </c>
      <c r="CI272" s="14">
        <f t="shared" si="256"/>
        <v>0</v>
      </c>
      <c r="CJ272" s="14">
        <f t="shared" si="256"/>
        <v>0</v>
      </c>
      <c r="CK272" s="14">
        <f t="shared" si="256"/>
        <v>0</v>
      </c>
      <c r="CL272" s="14">
        <f t="shared" si="256"/>
        <v>0</v>
      </c>
      <c r="CM272" s="14">
        <f t="shared" si="256"/>
        <v>0</v>
      </c>
      <c r="CN272" s="14">
        <f t="shared" si="257"/>
        <v>0</v>
      </c>
      <c r="CO272" s="14">
        <f t="shared" si="257"/>
        <v>0</v>
      </c>
      <c r="CP272" s="14">
        <f t="shared" si="257"/>
        <v>0</v>
      </c>
      <c r="CQ272" s="14">
        <f t="shared" si="257"/>
        <v>0</v>
      </c>
      <c r="CR272" s="14">
        <f t="shared" si="257"/>
        <v>0</v>
      </c>
      <c r="CS272" s="14">
        <f t="shared" si="257"/>
        <v>0</v>
      </c>
      <c r="CT272" s="14">
        <f t="shared" si="257"/>
        <v>0</v>
      </c>
      <c r="CU272" s="14">
        <f t="shared" si="257"/>
        <v>0</v>
      </c>
      <c r="CV272" s="14">
        <f t="shared" si="257"/>
        <v>0</v>
      </c>
      <c r="CW272" s="14">
        <f t="shared" si="257"/>
        <v>0</v>
      </c>
      <c r="CX272" s="14">
        <f t="shared" si="257"/>
        <v>0</v>
      </c>
      <c r="CY272" s="14">
        <f t="shared" si="257"/>
        <v>0</v>
      </c>
      <c r="CZ272" s="14">
        <f t="shared" si="257"/>
        <v>0</v>
      </c>
      <c r="DA272" s="14">
        <f t="shared" si="257"/>
        <v>0</v>
      </c>
      <c r="DB272" s="14">
        <f t="shared" si="257"/>
        <v>0</v>
      </c>
      <c r="DC272" s="14">
        <f t="shared" si="257"/>
        <v>0</v>
      </c>
      <c r="DD272" s="14">
        <f t="shared" si="258"/>
        <v>0</v>
      </c>
      <c r="DE272" s="14">
        <f t="shared" si="258"/>
        <v>0</v>
      </c>
      <c r="DF272" s="14">
        <f t="shared" si="258"/>
        <v>0</v>
      </c>
      <c r="DG272" s="14">
        <f t="shared" si="258"/>
        <v>0</v>
      </c>
      <c r="DH272" s="14">
        <f t="shared" si="258"/>
        <v>0</v>
      </c>
      <c r="DI272" s="14">
        <f t="shared" si="258"/>
        <v>0</v>
      </c>
      <c r="DJ272" s="14">
        <f t="shared" si="258"/>
        <v>0</v>
      </c>
      <c r="DK272" s="14">
        <f t="shared" si="258"/>
        <v>0</v>
      </c>
      <c r="DL272" s="14">
        <f t="shared" si="258"/>
        <v>0</v>
      </c>
      <c r="DM272" s="14">
        <f t="shared" si="258"/>
        <v>0</v>
      </c>
      <c r="DN272" s="14">
        <f t="shared" si="258"/>
        <v>0</v>
      </c>
      <c r="DO272" s="14">
        <f t="shared" si="258"/>
        <v>0</v>
      </c>
      <c r="DP272" s="14">
        <f t="shared" si="258"/>
        <v>0</v>
      </c>
      <c r="DQ272" s="14">
        <f t="shared" si="258"/>
        <v>0</v>
      </c>
      <c r="DR272" s="14">
        <f t="shared" si="258"/>
        <v>0</v>
      </c>
      <c r="DS272" s="14">
        <f t="shared" si="258"/>
        <v>0</v>
      </c>
      <c r="DT272" s="14">
        <f t="shared" si="259"/>
        <v>0</v>
      </c>
      <c r="DU272" s="14">
        <f t="shared" si="259"/>
        <v>0</v>
      </c>
      <c r="DV272" s="14">
        <f t="shared" si="259"/>
        <v>0</v>
      </c>
      <c r="DW272" s="14">
        <f t="shared" si="259"/>
        <v>0</v>
      </c>
      <c r="DX272" s="14">
        <f t="shared" si="259"/>
        <v>0</v>
      </c>
      <c r="DY272" s="14">
        <f t="shared" si="259"/>
        <v>0</v>
      </c>
      <c r="DZ272" s="14">
        <f t="shared" si="263"/>
        <v>0.99999999999999989</v>
      </c>
    </row>
    <row r="273" spans="1:130">
      <c r="A273" s="18">
        <v>15</v>
      </c>
      <c r="B273" s="15">
        <f t="shared" si="260"/>
        <v>1</v>
      </c>
      <c r="C273" s="18">
        <v>2015</v>
      </c>
      <c r="D273" s="25">
        <f t="shared" si="264"/>
        <v>0</v>
      </c>
      <c r="E273" s="25">
        <f t="shared" si="265"/>
        <v>0</v>
      </c>
      <c r="F273" s="25">
        <f t="shared" si="266"/>
        <v>0</v>
      </c>
      <c r="G273" s="25">
        <f t="shared" si="267"/>
        <v>0</v>
      </c>
      <c r="H273" s="25">
        <f t="shared" si="268"/>
        <v>0</v>
      </c>
      <c r="I273" s="25">
        <f t="shared" si="269"/>
        <v>0</v>
      </c>
      <c r="J273" s="25">
        <f t="shared" si="270"/>
        <v>0</v>
      </c>
      <c r="K273" s="25">
        <f t="shared" si="271"/>
        <v>5504</v>
      </c>
      <c r="L273" s="25">
        <f t="shared" si="272"/>
        <v>6032.625</v>
      </c>
      <c r="M273" s="25">
        <f t="shared" si="273"/>
        <v>10971.75</v>
      </c>
      <c r="N273" s="25">
        <f t="shared" si="274"/>
        <v>16129.875</v>
      </c>
      <c r="O273" s="25">
        <f t="shared" si="275"/>
        <v>10821.125</v>
      </c>
      <c r="P273" s="25">
        <f t="shared" si="276"/>
        <v>13743.125</v>
      </c>
      <c r="Q273" s="25">
        <f t="shared" ref="Q273:Q291" si="277">VLOOKUP($C$79,$D$3:$K$63,$A$71,0)*(B260-B259)</f>
        <v>15978.125</v>
      </c>
      <c r="R273" s="25">
        <f>VLOOKUP($C$80,$D$3:$K$63,$A$71,0)*(B259-B258)</f>
        <v>15592</v>
      </c>
      <c r="S273" s="25">
        <f>VLOOKUP($C$81,$D$3:$K$63,$A$71,0)*B258</f>
        <v>0</v>
      </c>
      <c r="T273" s="25"/>
      <c r="U273" s="25"/>
      <c r="V273" s="25"/>
      <c r="W273" s="25"/>
      <c r="X273" s="25"/>
      <c r="Y273" s="25"/>
      <c r="Z273" s="25"/>
      <c r="AA273" s="25"/>
      <c r="AB273" s="25"/>
      <c r="AC273" s="25"/>
      <c r="AD273" s="25"/>
      <c r="AE273" s="25"/>
      <c r="AF273" s="25"/>
      <c r="AG273" s="25"/>
      <c r="AH273" s="25"/>
      <c r="AI273" s="25"/>
      <c r="AJ273" s="25"/>
      <c r="AK273" s="25"/>
      <c r="AL273" s="25"/>
      <c r="AM273" s="25"/>
      <c r="AN273" s="25"/>
      <c r="AO273" s="25"/>
      <c r="AP273" s="25"/>
      <c r="AQ273" s="25"/>
      <c r="AR273" s="25"/>
      <c r="AS273" s="25"/>
      <c r="AT273" s="25"/>
      <c r="AU273" s="25"/>
      <c r="AV273" s="25"/>
      <c r="AW273" s="25"/>
      <c r="AX273" s="25"/>
      <c r="AY273" s="25"/>
      <c r="AZ273" s="25"/>
      <c r="BA273" s="25"/>
      <c r="BB273" s="25"/>
      <c r="BC273" s="25"/>
      <c r="BD273" s="25"/>
      <c r="BE273" s="25"/>
      <c r="BF273" s="25"/>
      <c r="BG273" s="25"/>
      <c r="BH273" s="25"/>
      <c r="BI273" s="25"/>
      <c r="BJ273" s="25"/>
      <c r="BK273" s="25"/>
      <c r="BL273" s="25"/>
      <c r="BM273" s="21">
        <f t="shared" si="261"/>
        <v>94772.625</v>
      </c>
      <c r="BP273" s="18">
        <v>2015</v>
      </c>
      <c r="BQ273" s="14">
        <f t="shared" si="262"/>
        <v>0</v>
      </c>
      <c r="BR273" s="14">
        <f t="shared" si="255"/>
        <v>0</v>
      </c>
      <c r="BS273" s="14">
        <f t="shared" si="255"/>
        <v>0</v>
      </c>
      <c r="BT273" s="14">
        <f t="shared" si="255"/>
        <v>0</v>
      </c>
      <c r="BU273" s="14">
        <f t="shared" si="255"/>
        <v>0</v>
      </c>
      <c r="BV273" s="14">
        <f t="shared" si="255"/>
        <v>0</v>
      </c>
      <c r="BW273" s="14">
        <f t="shared" si="255"/>
        <v>0</v>
      </c>
      <c r="BX273" s="14">
        <f t="shared" si="255"/>
        <v>5.8075842048270793E-2</v>
      </c>
      <c r="BY273" s="14">
        <f t="shared" si="255"/>
        <v>6.3653665813308433E-2</v>
      </c>
      <c r="BZ273" s="14">
        <f t="shared" si="255"/>
        <v>0.11576918967898167</v>
      </c>
      <c r="CA273" s="14">
        <f t="shared" si="255"/>
        <v>0.17019550740522382</v>
      </c>
      <c r="CB273" s="14">
        <f t="shared" si="255"/>
        <v>0.11417985942670682</v>
      </c>
      <c r="CC273" s="14">
        <f t="shared" si="255"/>
        <v>0.1450115473745715</v>
      </c>
      <c r="CD273" s="14">
        <f t="shared" si="255"/>
        <v>0.16859430663654193</v>
      </c>
      <c r="CE273" s="14">
        <f t="shared" si="255"/>
        <v>0.16452008161639503</v>
      </c>
      <c r="CF273" s="14">
        <f t="shared" si="255"/>
        <v>0</v>
      </c>
      <c r="CG273" s="14">
        <f t="shared" ref="CG273:CV299" si="278">T273/$BM273</f>
        <v>0</v>
      </c>
      <c r="CH273" s="14">
        <f t="shared" si="256"/>
        <v>0</v>
      </c>
      <c r="CI273" s="14">
        <f t="shared" si="256"/>
        <v>0</v>
      </c>
      <c r="CJ273" s="14">
        <f t="shared" si="256"/>
        <v>0</v>
      </c>
      <c r="CK273" s="14">
        <f t="shared" si="256"/>
        <v>0</v>
      </c>
      <c r="CL273" s="14">
        <f t="shared" si="256"/>
        <v>0</v>
      </c>
      <c r="CM273" s="14">
        <f t="shared" si="256"/>
        <v>0</v>
      </c>
      <c r="CN273" s="14">
        <f t="shared" si="257"/>
        <v>0</v>
      </c>
      <c r="CO273" s="14">
        <f t="shared" si="257"/>
        <v>0</v>
      </c>
      <c r="CP273" s="14">
        <f t="shared" si="257"/>
        <v>0</v>
      </c>
      <c r="CQ273" s="14">
        <f t="shared" si="257"/>
        <v>0</v>
      </c>
      <c r="CR273" s="14">
        <f t="shared" si="257"/>
        <v>0</v>
      </c>
      <c r="CS273" s="14">
        <f t="shared" si="257"/>
        <v>0</v>
      </c>
      <c r="CT273" s="14">
        <f t="shared" si="257"/>
        <v>0</v>
      </c>
      <c r="CU273" s="14">
        <f t="shared" si="257"/>
        <v>0</v>
      </c>
      <c r="CV273" s="14">
        <f t="shared" si="257"/>
        <v>0</v>
      </c>
      <c r="CW273" s="14">
        <f t="shared" si="257"/>
        <v>0</v>
      </c>
      <c r="CX273" s="14">
        <f t="shared" si="257"/>
        <v>0</v>
      </c>
      <c r="CY273" s="14">
        <f t="shared" si="257"/>
        <v>0</v>
      </c>
      <c r="CZ273" s="14">
        <f t="shared" si="257"/>
        <v>0</v>
      </c>
      <c r="DA273" s="14">
        <f t="shared" si="257"/>
        <v>0</v>
      </c>
      <c r="DB273" s="14">
        <f t="shared" si="257"/>
        <v>0</v>
      </c>
      <c r="DC273" s="14">
        <f t="shared" ref="DC273:DR289" si="279">AP273/$BM273</f>
        <v>0</v>
      </c>
      <c r="DD273" s="14">
        <f t="shared" si="258"/>
        <v>0</v>
      </c>
      <c r="DE273" s="14">
        <f t="shared" si="258"/>
        <v>0</v>
      </c>
      <c r="DF273" s="14">
        <f t="shared" si="258"/>
        <v>0</v>
      </c>
      <c r="DG273" s="14">
        <f t="shared" si="258"/>
        <v>0</v>
      </c>
      <c r="DH273" s="14">
        <f t="shared" si="258"/>
        <v>0</v>
      </c>
      <c r="DI273" s="14">
        <f t="shared" si="258"/>
        <v>0</v>
      </c>
      <c r="DJ273" s="14">
        <f t="shared" si="258"/>
        <v>0</v>
      </c>
      <c r="DK273" s="14">
        <f t="shared" si="258"/>
        <v>0</v>
      </c>
      <c r="DL273" s="14">
        <f t="shared" si="258"/>
        <v>0</v>
      </c>
      <c r="DM273" s="14">
        <f t="shared" si="258"/>
        <v>0</v>
      </c>
      <c r="DN273" s="14">
        <f t="shared" si="258"/>
        <v>0</v>
      </c>
      <c r="DO273" s="14">
        <f t="shared" si="258"/>
        <v>0</v>
      </c>
      <c r="DP273" s="14">
        <f t="shared" si="258"/>
        <v>0</v>
      </c>
      <c r="DQ273" s="14">
        <f t="shared" si="258"/>
        <v>0</v>
      </c>
      <c r="DR273" s="14">
        <f t="shared" si="258"/>
        <v>0</v>
      </c>
      <c r="DS273" s="14">
        <f t="shared" ref="DS273:DV318" si="280">BF273/$BM273</f>
        <v>0</v>
      </c>
      <c r="DT273" s="14">
        <f t="shared" si="259"/>
        <v>0</v>
      </c>
      <c r="DU273" s="14">
        <f t="shared" si="259"/>
        <v>0</v>
      </c>
      <c r="DV273" s="14">
        <f t="shared" si="259"/>
        <v>0</v>
      </c>
      <c r="DW273" s="14">
        <f t="shared" si="259"/>
        <v>0</v>
      </c>
      <c r="DX273" s="14">
        <f t="shared" si="259"/>
        <v>0</v>
      </c>
      <c r="DY273" s="14">
        <f t="shared" si="259"/>
        <v>0</v>
      </c>
      <c r="DZ273" s="14">
        <f t="shared" si="263"/>
        <v>1</v>
      </c>
    </row>
    <row r="274" spans="1:130">
      <c r="A274" s="18">
        <v>16</v>
      </c>
      <c r="B274" s="15">
        <f t="shared" si="260"/>
        <v>1</v>
      </c>
      <c r="C274" s="18">
        <v>2016</v>
      </c>
      <c r="D274" s="25">
        <f t="shared" si="264"/>
        <v>0</v>
      </c>
      <c r="E274" s="25">
        <f t="shared" si="265"/>
        <v>0</v>
      </c>
      <c r="F274" s="25">
        <f t="shared" si="266"/>
        <v>0</v>
      </c>
      <c r="G274" s="25">
        <f t="shared" si="267"/>
        <v>0</v>
      </c>
      <c r="H274" s="25">
        <f t="shared" si="268"/>
        <v>0</v>
      </c>
      <c r="I274" s="25">
        <f t="shared" si="269"/>
        <v>0</v>
      </c>
      <c r="J274" s="25">
        <f t="shared" si="270"/>
        <v>0</v>
      </c>
      <c r="K274" s="25">
        <f t="shared" si="271"/>
        <v>0</v>
      </c>
      <c r="L274" s="25">
        <f t="shared" si="272"/>
        <v>6032.625</v>
      </c>
      <c r="M274" s="25">
        <f t="shared" si="273"/>
        <v>10971.75</v>
      </c>
      <c r="N274" s="25">
        <f t="shared" si="274"/>
        <v>16129.875</v>
      </c>
      <c r="O274" s="25">
        <f t="shared" si="275"/>
        <v>10821.125</v>
      </c>
      <c r="P274" s="25">
        <f t="shared" si="276"/>
        <v>13743.125</v>
      </c>
      <c r="Q274" s="25">
        <f t="shared" si="277"/>
        <v>15978.125</v>
      </c>
      <c r="R274" s="25">
        <f t="shared" ref="R274:R292" si="281">VLOOKUP($C$80,$D$3:$K$63,$A$71,0)*(B260-B259)</f>
        <v>15592</v>
      </c>
      <c r="S274" s="25">
        <f>VLOOKUP($C$81,$D$3:$K$63,$A$71,0)*(B259-B258)</f>
        <v>9648</v>
      </c>
      <c r="T274" s="25">
        <f>VLOOKUP($C$82,$D$3:$K$63,$A$71,0)*B258</f>
        <v>0</v>
      </c>
      <c r="U274" s="25"/>
      <c r="V274" s="25"/>
      <c r="W274" s="25"/>
      <c r="X274" s="25"/>
      <c r="Y274" s="25"/>
      <c r="Z274" s="25"/>
      <c r="AA274" s="25"/>
      <c r="AB274" s="25"/>
      <c r="AC274" s="25"/>
      <c r="AD274" s="25"/>
      <c r="AE274" s="25"/>
      <c r="AF274" s="25"/>
      <c r="AG274" s="25"/>
      <c r="AH274" s="25"/>
      <c r="AI274" s="25"/>
      <c r="AJ274" s="25"/>
      <c r="AK274" s="25"/>
      <c r="AL274" s="25"/>
      <c r="AM274" s="25"/>
      <c r="AN274" s="25"/>
      <c r="AO274" s="25"/>
      <c r="AP274" s="25"/>
      <c r="AQ274" s="25"/>
      <c r="AR274" s="25"/>
      <c r="AS274" s="25"/>
      <c r="AT274" s="25"/>
      <c r="AU274" s="25"/>
      <c r="AV274" s="25"/>
      <c r="AW274" s="25"/>
      <c r="AX274" s="25"/>
      <c r="AY274" s="25"/>
      <c r="AZ274" s="25"/>
      <c r="BA274" s="25"/>
      <c r="BB274" s="25"/>
      <c r="BC274" s="25"/>
      <c r="BD274" s="25"/>
      <c r="BE274" s="25"/>
      <c r="BF274" s="25"/>
      <c r="BG274" s="25"/>
      <c r="BH274" s="25"/>
      <c r="BI274" s="25"/>
      <c r="BJ274" s="25"/>
      <c r="BK274" s="25"/>
      <c r="BL274" s="25"/>
      <c r="BM274" s="21">
        <f t="shared" si="261"/>
        <v>98916.625</v>
      </c>
      <c r="BP274" s="18">
        <v>2016</v>
      </c>
      <c r="BQ274" s="14">
        <f t="shared" si="262"/>
        <v>0</v>
      </c>
      <c r="BR274" s="14">
        <f t="shared" si="262"/>
        <v>0</v>
      </c>
      <c r="BS274" s="14">
        <f t="shared" si="262"/>
        <v>0</v>
      </c>
      <c r="BT274" s="14">
        <f t="shared" si="262"/>
        <v>0</v>
      </c>
      <c r="BU274" s="14">
        <f t="shared" si="262"/>
        <v>0</v>
      </c>
      <c r="BV274" s="14">
        <f t="shared" si="262"/>
        <v>0</v>
      </c>
      <c r="BW274" s="14">
        <f t="shared" si="262"/>
        <v>0</v>
      </c>
      <c r="BX274" s="14">
        <f t="shared" si="262"/>
        <v>0</v>
      </c>
      <c r="BY274" s="14">
        <f t="shared" si="262"/>
        <v>6.0986967559800993E-2</v>
      </c>
      <c r="BZ274" s="14">
        <f t="shared" si="262"/>
        <v>0.11091917056409881</v>
      </c>
      <c r="CA274" s="14">
        <f t="shared" si="262"/>
        <v>0.16306535933671412</v>
      </c>
      <c r="CB274" s="14">
        <f t="shared" si="262"/>
        <v>0.109396423503127</v>
      </c>
      <c r="CC274" s="14">
        <f t="shared" si="262"/>
        <v>0.13893645279547295</v>
      </c>
      <c r="CD274" s="14">
        <f t="shared" si="262"/>
        <v>0.16153123906117905</v>
      </c>
      <c r="CE274" s="14">
        <f t="shared" si="262"/>
        <v>0.15762769908496171</v>
      </c>
      <c r="CF274" s="14">
        <f t="shared" si="262"/>
        <v>9.7536688094645357E-2</v>
      </c>
      <c r="CG274" s="14">
        <f t="shared" si="278"/>
        <v>0</v>
      </c>
      <c r="CH274" s="14">
        <f t="shared" si="256"/>
        <v>0</v>
      </c>
      <c r="CI274" s="14">
        <f t="shared" si="256"/>
        <v>0</v>
      </c>
      <c r="CJ274" s="14">
        <f t="shared" si="256"/>
        <v>0</v>
      </c>
      <c r="CK274" s="14">
        <f t="shared" si="256"/>
        <v>0</v>
      </c>
      <c r="CL274" s="14">
        <f t="shared" si="256"/>
        <v>0</v>
      </c>
      <c r="CM274" s="14">
        <f t="shared" si="256"/>
        <v>0</v>
      </c>
      <c r="CN274" s="14">
        <f t="shared" si="256"/>
        <v>0</v>
      </c>
      <c r="CO274" s="14">
        <f t="shared" si="256"/>
        <v>0</v>
      </c>
      <c r="CP274" s="14">
        <f t="shared" si="256"/>
        <v>0</v>
      </c>
      <c r="CQ274" s="14">
        <f t="shared" si="256"/>
        <v>0</v>
      </c>
      <c r="CR274" s="14">
        <f t="shared" si="256"/>
        <v>0</v>
      </c>
      <c r="CS274" s="14">
        <f t="shared" si="256"/>
        <v>0</v>
      </c>
      <c r="CT274" s="14">
        <f t="shared" si="256"/>
        <v>0</v>
      </c>
      <c r="CU274" s="14">
        <f t="shared" si="256"/>
        <v>0</v>
      </c>
      <c r="CV274" s="14">
        <f t="shared" si="256"/>
        <v>0</v>
      </c>
      <c r="CW274" s="14">
        <f t="shared" si="256"/>
        <v>0</v>
      </c>
      <c r="CX274" s="14">
        <f t="shared" ref="CX274:DM301" si="282">AK274/$BM274</f>
        <v>0</v>
      </c>
      <c r="CY274" s="14">
        <f t="shared" si="282"/>
        <v>0</v>
      </c>
      <c r="CZ274" s="14">
        <f t="shared" si="282"/>
        <v>0</v>
      </c>
      <c r="DA274" s="14">
        <f t="shared" si="282"/>
        <v>0</v>
      </c>
      <c r="DB274" s="14">
        <f t="shared" si="282"/>
        <v>0</v>
      </c>
      <c r="DC274" s="14">
        <f t="shared" si="279"/>
        <v>0</v>
      </c>
      <c r="DD274" s="14">
        <f t="shared" si="279"/>
        <v>0</v>
      </c>
      <c r="DE274" s="14">
        <f t="shared" si="279"/>
        <v>0</v>
      </c>
      <c r="DF274" s="14">
        <f t="shared" si="279"/>
        <v>0</v>
      </c>
      <c r="DG274" s="14">
        <f t="shared" si="279"/>
        <v>0</v>
      </c>
      <c r="DH274" s="14">
        <f t="shared" si="279"/>
        <v>0</v>
      </c>
      <c r="DI274" s="14">
        <f t="shared" si="279"/>
        <v>0</v>
      </c>
      <c r="DJ274" s="14">
        <f t="shared" si="279"/>
        <v>0</v>
      </c>
      <c r="DK274" s="14">
        <f t="shared" si="279"/>
        <v>0</v>
      </c>
      <c r="DL274" s="14">
        <f t="shared" si="279"/>
        <v>0</v>
      </c>
      <c r="DM274" s="14">
        <f t="shared" si="279"/>
        <v>0</v>
      </c>
      <c r="DN274" s="14">
        <f t="shared" si="279"/>
        <v>0</v>
      </c>
      <c r="DO274" s="14">
        <f t="shared" si="279"/>
        <v>0</v>
      </c>
      <c r="DP274" s="14">
        <f t="shared" si="279"/>
        <v>0</v>
      </c>
      <c r="DQ274" s="14">
        <f t="shared" si="279"/>
        <v>0</v>
      </c>
      <c r="DR274" s="14">
        <f t="shared" si="279"/>
        <v>0</v>
      </c>
      <c r="DS274" s="14">
        <f t="shared" si="280"/>
        <v>0</v>
      </c>
      <c r="DT274" s="14">
        <f t="shared" si="259"/>
        <v>0</v>
      </c>
      <c r="DU274" s="14">
        <f t="shared" si="259"/>
        <v>0</v>
      </c>
      <c r="DV274" s="14">
        <f t="shared" si="259"/>
        <v>0</v>
      </c>
      <c r="DW274" s="14">
        <f t="shared" si="259"/>
        <v>0</v>
      </c>
      <c r="DX274" s="14">
        <f t="shared" si="259"/>
        <v>0</v>
      </c>
      <c r="DY274" s="14">
        <f t="shared" si="259"/>
        <v>0</v>
      </c>
      <c r="DZ274" s="14">
        <f t="shared" si="263"/>
        <v>1</v>
      </c>
    </row>
    <row r="275" spans="1:130">
      <c r="A275" s="18">
        <v>17</v>
      </c>
      <c r="B275" s="15">
        <f t="shared" si="260"/>
        <v>1</v>
      </c>
      <c r="C275" s="18">
        <v>2017</v>
      </c>
      <c r="D275" s="25">
        <f t="shared" si="264"/>
        <v>0</v>
      </c>
      <c r="E275" s="25">
        <f t="shared" si="265"/>
        <v>0</v>
      </c>
      <c r="F275" s="25">
        <f t="shared" si="266"/>
        <v>0</v>
      </c>
      <c r="G275" s="25">
        <f t="shared" si="267"/>
        <v>0</v>
      </c>
      <c r="H275" s="25">
        <f t="shared" si="268"/>
        <v>0</v>
      </c>
      <c r="I275" s="25">
        <f t="shared" si="269"/>
        <v>0</v>
      </c>
      <c r="J275" s="25">
        <f t="shared" si="270"/>
        <v>0</v>
      </c>
      <c r="K275" s="25">
        <f t="shared" si="271"/>
        <v>0</v>
      </c>
      <c r="L275" s="25">
        <f t="shared" si="272"/>
        <v>0</v>
      </c>
      <c r="M275" s="25">
        <f t="shared" si="273"/>
        <v>10971.75</v>
      </c>
      <c r="N275" s="25">
        <f t="shared" si="274"/>
        <v>16129.875</v>
      </c>
      <c r="O275" s="25">
        <f t="shared" si="275"/>
        <v>10821.125</v>
      </c>
      <c r="P275" s="25">
        <f t="shared" si="276"/>
        <v>13743.125</v>
      </c>
      <c r="Q275" s="25">
        <f t="shared" si="277"/>
        <v>15978.125</v>
      </c>
      <c r="R275" s="25">
        <f t="shared" si="281"/>
        <v>15592</v>
      </c>
      <c r="S275" s="25">
        <f t="shared" ref="S275:S293" si="283">VLOOKUP($C$81,$D$3:$K$63,$A$71,0)*(B260-B259)</f>
        <v>9648</v>
      </c>
      <c r="T275" s="25">
        <f>VLOOKUP($C$82,$D$3:$K$63,$A$71,0)*(B259-B258)</f>
        <v>9761.25</v>
      </c>
      <c r="U275" s="25">
        <f>VLOOKUP($C$83,$D$3:$K$63,$A$71,0)*B258</f>
        <v>0</v>
      </c>
      <c r="V275" s="25"/>
      <c r="W275" s="25"/>
      <c r="X275" s="25"/>
      <c r="Y275" s="25"/>
      <c r="Z275" s="25"/>
      <c r="AA275" s="25"/>
      <c r="AB275" s="25"/>
      <c r="AC275" s="25"/>
      <c r="AD275" s="25"/>
      <c r="AE275" s="25"/>
      <c r="AF275" s="25"/>
      <c r="AG275" s="25"/>
      <c r="AH275" s="25"/>
      <c r="AI275" s="25"/>
      <c r="AJ275" s="25"/>
      <c r="AK275" s="25"/>
      <c r="AL275" s="25"/>
      <c r="AM275" s="25"/>
      <c r="AN275" s="25"/>
      <c r="AO275" s="25"/>
      <c r="AP275" s="25"/>
      <c r="AQ275" s="25"/>
      <c r="AR275" s="25"/>
      <c r="AS275" s="25"/>
      <c r="AT275" s="25"/>
      <c r="AU275" s="25"/>
      <c r="AV275" s="25"/>
      <c r="AW275" s="25"/>
      <c r="AX275" s="25"/>
      <c r="AY275" s="25"/>
      <c r="AZ275" s="25"/>
      <c r="BA275" s="25"/>
      <c r="BB275" s="25"/>
      <c r="BC275" s="25"/>
      <c r="BD275" s="25"/>
      <c r="BE275" s="25"/>
      <c r="BF275" s="25"/>
      <c r="BG275" s="25"/>
      <c r="BH275" s="25"/>
      <c r="BI275" s="25"/>
      <c r="BJ275" s="25"/>
      <c r="BK275" s="25"/>
      <c r="BL275" s="25"/>
      <c r="BM275" s="21">
        <f t="shared" si="261"/>
        <v>102645.25</v>
      </c>
      <c r="BP275" s="18">
        <v>2017</v>
      </c>
      <c r="BQ275" s="14">
        <f t="shared" si="262"/>
        <v>0</v>
      </c>
      <c r="BR275" s="14">
        <f t="shared" si="262"/>
        <v>0</v>
      </c>
      <c r="BS275" s="14">
        <f t="shared" si="262"/>
        <v>0</v>
      </c>
      <c r="BT275" s="14">
        <f t="shared" si="262"/>
        <v>0</v>
      </c>
      <c r="BU275" s="14">
        <f t="shared" si="262"/>
        <v>0</v>
      </c>
      <c r="BV275" s="14">
        <f t="shared" si="262"/>
        <v>0</v>
      </c>
      <c r="BW275" s="14">
        <f t="shared" si="262"/>
        <v>0</v>
      </c>
      <c r="BX275" s="14">
        <f t="shared" si="262"/>
        <v>0</v>
      </c>
      <c r="BY275" s="14">
        <f t="shared" si="262"/>
        <v>0</v>
      </c>
      <c r="BZ275" s="14">
        <f t="shared" si="262"/>
        <v>0.10688999247407942</v>
      </c>
      <c r="CA275" s="14">
        <f t="shared" si="262"/>
        <v>0.15714195250145527</v>
      </c>
      <c r="CB275" s="14">
        <f t="shared" si="262"/>
        <v>0.10542255973851689</v>
      </c>
      <c r="CC275" s="14">
        <f t="shared" si="262"/>
        <v>0.13388953702192746</v>
      </c>
      <c r="CD275" s="14">
        <f t="shared" si="262"/>
        <v>0.15566355968736986</v>
      </c>
      <c r="CE275" s="14">
        <f t="shared" si="262"/>
        <v>0.15190181718101908</v>
      </c>
      <c r="CF275" s="14">
        <f t="shared" si="262"/>
        <v>9.3993633412164712E-2</v>
      </c>
      <c r="CG275" s="14">
        <f t="shared" si="278"/>
        <v>9.5096947983467336E-2</v>
      </c>
      <c r="CH275" s="14">
        <f t="shared" si="256"/>
        <v>0</v>
      </c>
      <c r="CI275" s="14">
        <f t="shared" si="256"/>
        <v>0</v>
      </c>
      <c r="CJ275" s="14">
        <f t="shared" si="256"/>
        <v>0</v>
      </c>
      <c r="CK275" s="14">
        <f t="shared" si="256"/>
        <v>0</v>
      </c>
      <c r="CL275" s="14">
        <f t="shared" si="256"/>
        <v>0</v>
      </c>
      <c r="CM275" s="14">
        <f t="shared" si="256"/>
        <v>0</v>
      </c>
      <c r="CN275" s="14">
        <f t="shared" si="256"/>
        <v>0</v>
      </c>
      <c r="CO275" s="14">
        <f t="shared" si="256"/>
        <v>0</v>
      </c>
      <c r="CP275" s="14">
        <f t="shared" si="256"/>
        <v>0</v>
      </c>
      <c r="CQ275" s="14">
        <f t="shared" si="256"/>
        <v>0</v>
      </c>
      <c r="CR275" s="14">
        <f t="shared" si="256"/>
        <v>0</v>
      </c>
      <c r="CS275" s="14">
        <f t="shared" si="256"/>
        <v>0</v>
      </c>
      <c r="CT275" s="14">
        <f t="shared" si="256"/>
        <v>0</v>
      </c>
      <c r="CU275" s="14">
        <f t="shared" si="256"/>
        <v>0</v>
      </c>
      <c r="CV275" s="14">
        <f t="shared" si="256"/>
        <v>0</v>
      </c>
      <c r="CW275" s="14">
        <f t="shared" si="256"/>
        <v>0</v>
      </c>
      <c r="CX275" s="14">
        <f t="shared" si="282"/>
        <v>0</v>
      </c>
      <c r="CY275" s="14">
        <f t="shared" si="282"/>
        <v>0</v>
      </c>
      <c r="CZ275" s="14">
        <f t="shared" si="282"/>
        <v>0</v>
      </c>
      <c r="DA275" s="14">
        <f t="shared" si="282"/>
        <v>0</v>
      </c>
      <c r="DB275" s="14">
        <f t="shared" si="282"/>
        <v>0</v>
      </c>
      <c r="DC275" s="14">
        <f t="shared" si="279"/>
        <v>0</v>
      </c>
      <c r="DD275" s="14">
        <f t="shared" si="279"/>
        <v>0</v>
      </c>
      <c r="DE275" s="14">
        <f t="shared" si="279"/>
        <v>0</v>
      </c>
      <c r="DF275" s="14">
        <f t="shared" si="279"/>
        <v>0</v>
      </c>
      <c r="DG275" s="14">
        <f t="shared" si="279"/>
        <v>0</v>
      </c>
      <c r="DH275" s="14">
        <f t="shared" si="279"/>
        <v>0</v>
      </c>
      <c r="DI275" s="14">
        <f t="shared" si="279"/>
        <v>0</v>
      </c>
      <c r="DJ275" s="14">
        <f t="shared" si="279"/>
        <v>0</v>
      </c>
      <c r="DK275" s="14">
        <f t="shared" si="279"/>
        <v>0</v>
      </c>
      <c r="DL275" s="14">
        <f t="shared" si="279"/>
        <v>0</v>
      </c>
      <c r="DM275" s="14">
        <f t="shared" si="279"/>
        <v>0</v>
      </c>
      <c r="DN275" s="14">
        <f t="shared" si="279"/>
        <v>0</v>
      </c>
      <c r="DO275" s="14">
        <f t="shared" si="279"/>
        <v>0</v>
      </c>
      <c r="DP275" s="14">
        <f t="shared" si="279"/>
        <v>0</v>
      </c>
      <c r="DQ275" s="14">
        <f t="shared" si="279"/>
        <v>0</v>
      </c>
      <c r="DR275" s="14">
        <f t="shared" si="279"/>
        <v>0</v>
      </c>
      <c r="DS275" s="14">
        <f t="shared" si="280"/>
        <v>0</v>
      </c>
      <c r="DT275" s="14">
        <f t="shared" si="259"/>
        <v>0</v>
      </c>
      <c r="DU275" s="14">
        <f t="shared" si="259"/>
        <v>0</v>
      </c>
      <c r="DV275" s="14">
        <f t="shared" si="259"/>
        <v>0</v>
      </c>
      <c r="DW275" s="14">
        <f t="shared" si="259"/>
        <v>0</v>
      </c>
      <c r="DX275" s="14">
        <f t="shared" si="259"/>
        <v>0</v>
      </c>
      <c r="DY275" s="14">
        <f t="shared" si="259"/>
        <v>0</v>
      </c>
      <c r="DZ275" s="14">
        <f t="shared" si="263"/>
        <v>1</v>
      </c>
    </row>
    <row r="276" spans="1:130">
      <c r="A276" s="18">
        <v>18</v>
      </c>
      <c r="B276" s="15">
        <f t="shared" si="260"/>
        <v>1</v>
      </c>
      <c r="C276" s="18">
        <v>2018</v>
      </c>
      <c r="D276" s="25">
        <f t="shared" si="264"/>
        <v>0</v>
      </c>
      <c r="E276" s="25">
        <f t="shared" si="265"/>
        <v>0</v>
      </c>
      <c r="F276" s="25">
        <f t="shared" si="266"/>
        <v>0</v>
      </c>
      <c r="G276" s="25">
        <f t="shared" si="267"/>
        <v>0</v>
      </c>
      <c r="H276" s="25">
        <f t="shared" si="268"/>
        <v>0</v>
      </c>
      <c r="I276" s="25">
        <f t="shared" si="269"/>
        <v>0</v>
      </c>
      <c r="J276" s="25">
        <f t="shared" si="270"/>
        <v>0</v>
      </c>
      <c r="K276" s="25">
        <f t="shared" si="271"/>
        <v>0</v>
      </c>
      <c r="L276" s="25">
        <f t="shared" si="272"/>
        <v>0</v>
      </c>
      <c r="M276" s="25">
        <f t="shared" si="273"/>
        <v>0</v>
      </c>
      <c r="N276" s="25">
        <f t="shared" si="274"/>
        <v>16129.875</v>
      </c>
      <c r="O276" s="25">
        <f t="shared" si="275"/>
        <v>10821.125</v>
      </c>
      <c r="P276" s="25">
        <f t="shared" si="276"/>
        <v>13743.125</v>
      </c>
      <c r="Q276" s="25">
        <f t="shared" si="277"/>
        <v>15978.125</v>
      </c>
      <c r="R276" s="25">
        <f t="shared" si="281"/>
        <v>15592</v>
      </c>
      <c r="S276" s="25">
        <f t="shared" si="283"/>
        <v>9648</v>
      </c>
      <c r="T276" s="25">
        <f t="shared" ref="T276:T294" si="284">VLOOKUP($C$82,$D$3:$K$63,$A$71,0)*(B260-B259)</f>
        <v>9761.25</v>
      </c>
      <c r="U276" s="25">
        <f>VLOOKUP($C$83,$D$3:$K$63,$A$71,0)*(B259-B258)</f>
        <v>10498.25</v>
      </c>
      <c r="V276" s="25">
        <f>VLOOKUP($C$84,$D$3:$K$63,$A$71,0)*B258</f>
        <v>0</v>
      </c>
      <c r="W276" s="25"/>
      <c r="X276" s="25"/>
      <c r="Y276" s="25"/>
      <c r="Z276" s="25"/>
      <c r="AA276" s="25"/>
      <c r="AB276" s="25"/>
      <c r="AC276" s="25"/>
      <c r="AD276" s="25"/>
      <c r="AE276" s="25"/>
      <c r="AF276" s="25"/>
      <c r="AG276" s="25"/>
      <c r="AH276" s="25"/>
      <c r="AI276" s="25"/>
      <c r="AJ276" s="25"/>
      <c r="AK276" s="25"/>
      <c r="AL276" s="25"/>
      <c r="AM276" s="25"/>
      <c r="AN276" s="25"/>
      <c r="AO276" s="25"/>
      <c r="AP276" s="25"/>
      <c r="AQ276" s="25"/>
      <c r="AR276" s="25"/>
      <c r="AS276" s="25"/>
      <c r="AT276" s="25"/>
      <c r="AU276" s="25"/>
      <c r="AV276" s="25"/>
      <c r="AW276" s="25"/>
      <c r="AX276" s="25"/>
      <c r="AY276" s="25"/>
      <c r="AZ276" s="25"/>
      <c r="BA276" s="25"/>
      <c r="BB276" s="25"/>
      <c r="BC276" s="25"/>
      <c r="BD276" s="25"/>
      <c r="BE276" s="25"/>
      <c r="BF276" s="25"/>
      <c r="BG276" s="25"/>
      <c r="BH276" s="25"/>
      <c r="BI276" s="25"/>
      <c r="BJ276" s="25"/>
      <c r="BK276" s="25"/>
      <c r="BL276" s="25"/>
      <c r="BM276" s="21">
        <f t="shared" si="261"/>
        <v>102171.75</v>
      </c>
      <c r="BP276" s="18">
        <v>2018</v>
      </c>
      <c r="BQ276" s="14">
        <f t="shared" si="262"/>
        <v>0</v>
      </c>
      <c r="BR276" s="14">
        <f t="shared" si="262"/>
        <v>0</v>
      </c>
      <c r="BS276" s="14">
        <f t="shared" si="262"/>
        <v>0</v>
      </c>
      <c r="BT276" s="14">
        <f t="shared" si="262"/>
        <v>0</v>
      </c>
      <c r="BU276" s="14">
        <f t="shared" si="262"/>
        <v>0</v>
      </c>
      <c r="BV276" s="14">
        <f t="shared" si="262"/>
        <v>0</v>
      </c>
      <c r="BW276" s="14">
        <f t="shared" si="262"/>
        <v>0</v>
      </c>
      <c r="BX276" s="14">
        <f t="shared" si="262"/>
        <v>0</v>
      </c>
      <c r="BY276" s="14">
        <f t="shared" si="262"/>
        <v>0</v>
      </c>
      <c r="BZ276" s="14">
        <f t="shared" si="262"/>
        <v>0</v>
      </c>
      <c r="CA276" s="14">
        <f t="shared" si="262"/>
        <v>0.15787020384793252</v>
      </c>
      <c r="CB276" s="14">
        <f t="shared" si="262"/>
        <v>0.10591112513977689</v>
      </c>
      <c r="CC276" s="14">
        <f t="shared" si="262"/>
        <v>0.13451002845698543</v>
      </c>
      <c r="CD276" s="14">
        <f t="shared" si="262"/>
        <v>0.15638495963903917</v>
      </c>
      <c r="CE276" s="14">
        <f t="shared" si="262"/>
        <v>0.1526057838884036</v>
      </c>
      <c r="CF276" s="14">
        <f t="shared" si="262"/>
        <v>9.4429233129509862E-2</v>
      </c>
      <c r="CG276" s="14">
        <f t="shared" si="278"/>
        <v>9.5537660850479711E-2</v>
      </c>
      <c r="CH276" s="14">
        <f t="shared" si="256"/>
        <v>0.10275100504787282</v>
      </c>
      <c r="CI276" s="14">
        <f t="shared" si="256"/>
        <v>0</v>
      </c>
      <c r="CJ276" s="14">
        <f t="shared" si="256"/>
        <v>0</v>
      </c>
      <c r="CK276" s="14">
        <f t="shared" si="256"/>
        <v>0</v>
      </c>
      <c r="CL276" s="14">
        <f t="shared" si="256"/>
        <v>0</v>
      </c>
      <c r="CM276" s="14">
        <f t="shared" si="256"/>
        <v>0</v>
      </c>
      <c r="CN276" s="14">
        <f t="shared" si="256"/>
        <v>0</v>
      </c>
      <c r="CO276" s="14">
        <f t="shared" si="256"/>
        <v>0</v>
      </c>
      <c r="CP276" s="14">
        <f t="shared" si="256"/>
        <v>0</v>
      </c>
      <c r="CQ276" s="14">
        <f t="shared" si="256"/>
        <v>0</v>
      </c>
      <c r="CR276" s="14">
        <f t="shared" si="256"/>
        <v>0</v>
      </c>
      <c r="CS276" s="14">
        <f t="shared" si="256"/>
        <v>0</v>
      </c>
      <c r="CT276" s="14">
        <f t="shared" si="256"/>
        <v>0</v>
      </c>
      <c r="CU276" s="14">
        <f t="shared" si="256"/>
        <v>0</v>
      </c>
      <c r="CV276" s="14">
        <f t="shared" si="256"/>
        <v>0</v>
      </c>
      <c r="CW276" s="14">
        <f t="shared" si="256"/>
        <v>0</v>
      </c>
      <c r="CX276" s="14">
        <f t="shared" si="282"/>
        <v>0</v>
      </c>
      <c r="CY276" s="14">
        <f t="shared" si="282"/>
        <v>0</v>
      </c>
      <c r="CZ276" s="14">
        <f t="shared" si="282"/>
        <v>0</v>
      </c>
      <c r="DA276" s="14">
        <f t="shared" si="282"/>
        <v>0</v>
      </c>
      <c r="DB276" s="14">
        <f t="shared" si="282"/>
        <v>0</v>
      </c>
      <c r="DC276" s="14">
        <f t="shared" si="279"/>
        <v>0</v>
      </c>
      <c r="DD276" s="14">
        <f t="shared" si="279"/>
        <v>0</v>
      </c>
      <c r="DE276" s="14">
        <f t="shared" si="279"/>
        <v>0</v>
      </c>
      <c r="DF276" s="14">
        <f t="shared" si="279"/>
        <v>0</v>
      </c>
      <c r="DG276" s="14">
        <f t="shared" si="279"/>
        <v>0</v>
      </c>
      <c r="DH276" s="14">
        <f t="shared" si="279"/>
        <v>0</v>
      </c>
      <c r="DI276" s="14">
        <f t="shared" si="279"/>
        <v>0</v>
      </c>
      <c r="DJ276" s="14">
        <f t="shared" si="279"/>
        <v>0</v>
      </c>
      <c r="DK276" s="14">
        <f t="shared" si="279"/>
        <v>0</v>
      </c>
      <c r="DL276" s="14">
        <f t="shared" si="279"/>
        <v>0</v>
      </c>
      <c r="DM276" s="14">
        <f t="shared" si="279"/>
        <v>0</v>
      </c>
      <c r="DN276" s="14">
        <f t="shared" si="279"/>
        <v>0</v>
      </c>
      <c r="DO276" s="14">
        <f t="shared" si="279"/>
        <v>0</v>
      </c>
      <c r="DP276" s="14">
        <f t="shared" si="279"/>
        <v>0</v>
      </c>
      <c r="DQ276" s="14">
        <f t="shared" si="279"/>
        <v>0</v>
      </c>
      <c r="DR276" s="14">
        <f t="shared" si="279"/>
        <v>0</v>
      </c>
      <c r="DS276" s="14">
        <f t="shared" si="280"/>
        <v>0</v>
      </c>
      <c r="DT276" s="14">
        <f t="shared" si="259"/>
        <v>0</v>
      </c>
      <c r="DU276" s="14">
        <f t="shared" si="259"/>
        <v>0</v>
      </c>
      <c r="DV276" s="14">
        <f t="shared" si="259"/>
        <v>0</v>
      </c>
      <c r="DW276" s="14">
        <f t="shared" si="259"/>
        <v>0</v>
      </c>
      <c r="DX276" s="14">
        <f t="shared" si="259"/>
        <v>0</v>
      </c>
      <c r="DY276" s="14">
        <f t="shared" si="259"/>
        <v>0</v>
      </c>
      <c r="DZ276" s="14">
        <f t="shared" si="263"/>
        <v>1</v>
      </c>
    </row>
    <row r="277" spans="1:130">
      <c r="A277" s="18">
        <v>19</v>
      </c>
      <c r="B277" s="15">
        <f t="shared" si="260"/>
        <v>1</v>
      </c>
      <c r="C277" s="18">
        <v>2019</v>
      </c>
      <c r="D277" s="25">
        <f t="shared" si="264"/>
        <v>0</v>
      </c>
      <c r="E277" s="25">
        <f t="shared" si="265"/>
        <v>0</v>
      </c>
      <c r="F277" s="25">
        <f t="shared" si="266"/>
        <v>0</v>
      </c>
      <c r="G277" s="25">
        <f t="shared" si="267"/>
        <v>0</v>
      </c>
      <c r="H277" s="25">
        <f t="shared" si="268"/>
        <v>0</v>
      </c>
      <c r="I277" s="25">
        <f t="shared" si="269"/>
        <v>0</v>
      </c>
      <c r="J277" s="25">
        <f t="shared" si="270"/>
        <v>0</v>
      </c>
      <c r="K277" s="25">
        <f t="shared" si="271"/>
        <v>0</v>
      </c>
      <c r="L277" s="25">
        <f t="shared" si="272"/>
        <v>0</v>
      </c>
      <c r="M277" s="25">
        <f t="shared" si="273"/>
        <v>0</v>
      </c>
      <c r="N277" s="25">
        <f t="shared" si="274"/>
        <v>0</v>
      </c>
      <c r="O277" s="25">
        <f t="shared" si="275"/>
        <v>10821.125</v>
      </c>
      <c r="P277" s="25">
        <f t="shared" si="276"/>
        <v>13743.125</v>
      </c>
      <c r="Q277" s="25">
        <f t="shared" si="277"/>
        <v>15978.125</v>
      </c>
      <c r="R277" s="25">
        <f t="shared" si="281"/>
        <v>15592</v>
      </c>
      <c r="S277" s="25">
        <f t="shared" si="283"/>
        <v>9648</v>
      </c>
      <c r="T277" s="25">
        <f t="shared" si="284"/>
        <v>9761.25</v>
      </c>
      <c r="U277" s="25">
        <f t="shared" ref="U277:U295" si="285">VLOOKUP($C$83,$D$3:$K$63,$A$71,0)*(B260-B259)</f>
        <v>10498.25</v>
      </c>
      <c r="V277" s="25">
        <f>VLOOKUP($C$84,$D$3:$K$63,$A$71,0)*(B259-B258)</f>
        <v>10561.375</v>
      </c>
      <c r="W277" s="25">
        <f>VLOOKUP($C$85,$D$3:$K$63,$A$71,0)*B258</f>
        <v>0</v>
      </c>
      <c r="X277" s="25"/>
      <c r="Y277" s="25"/>
      <c r="Z277" s="25"/>
      <c r="AA277" s="25"/>
      <c r="AB277" s="25"/>
      <c r="AC277" s="25"/>
      <c r="AD277" s="25"/>
      <c r="AE277" s="25"/>
      <c r="AF277" s="25"/>
      <c r="AG277" s="25"/>
      <c r="AH277" s="25"/>
      <c r="AI277" s="25"/>
      <c r="AJ277" s="25"/>
      <c r="AK277" s="25"/>
      <c r="AL277" s="25"/>
      <c r="AM277" s="25"/>
      <c r="AN277" s="25"/>
      <c r="AO277" s="25"/>
      <c r="AP277" s="25"/>
      <c r="AQ277" s="25"/>
      <c r="AR277" s="25"/>
      <c r="AS277" s="25"/>
      <c r="AT277" s="25"/>
      <c r="AU277" s="25"/>
      <c r="AV277" s="25"/>
      <c r="AW277" s="25"/>
      <c r="AX277" s="25"/>
      <c r="AY277" s="25"/>
      <c r="AZ277" s="25"/>
      <c r="BA277" s="25"/>
      <c r="BB277" s="25"/>
      <c r="BC277" s="25"/>
      <c r="BD277" s="25"/>
      <c r="BE277" s="25"/>
      <c r="BF277" s="25"/>
      <c r="BG277" s="25"/>
      <c r="BH277" s="25"/>
      <c r="BI277" s="25"/>
      <c r="BJ277" s="25"/>
      <c r="BK277" s="25"/>
      <c r="BL277" s="25"/>
      <c r="BM277" s="21">
        <f t="shared" si="261"/>
        <v>96603.25</v>
      </c>
      <c r="BP277" s="18">
        <v>2019</v>
      </c>
      <c r="BQ277" s="14">
        <f t="shared" si="262"/>
        <v>0</v>
      </c>
      <c r="BR277" s="14">
        <f t="shared" si="262"/>
        <v>0</v>
      </c>
      <c r="BS277" s="14">
        <f t="shared" si="262"/>
        <v>0</v>
      </c>
      <c r="BT277" s="14">
        <f t="shared" si="262"/>
        <v>0</v>
      </c>
      <c r="BU277" s="14">
        <f t="shared" si="262"/>
        <v>0</v>
      </c>
      <c r="BV277" s="14">
        <f t="shared" si="262"/>
        <v>0</v>
      </c>
      <c r="BW277" s="14">
        <f t="shared" si="262"/>
        <v>0</v>
      </c>
      <c r="BX277" s="14">
        <f t="shared" si="262"/>
        <v>0</v>
      </c>
      <c r="BY277" s="14">
        <f t="shared" si="262"/>
        <v>0</v>
      </c>
      <c r="BZ277" s="14">
        <f t="shared" si="262"/>
        <v>0</v>
      </c>
      <c r="CA277" s="14">
        <f t="shared" si="262"/>
        <v>0</v>
      </c>
      <c r="CB277" s="14">
        <f t="shared" si="262"/>
        <v>0.11201615887664235</v>
      </c>
      <c r="CC277" s="14">
        <f t="shared" si="262"/>
        <v>0.1422635884403475</v>
      </c>
      <c r="CD277" s="14">
        <f t="shared" si="262"/>
        <v>0.1653994560224423</v>
      </c>
      <c r="CE277" s="14">
        <f t="shared" si="262"/>
        <v>0.16140243728860054</v>
      </c>
      <c r="CF277" s="14">
        <f t="shared" si="262"/>
        <v>9.9872416300693823E-2</v>
      </c>
      <c r="CG277" s="14">
        <f t="shared" si="278"/>
        <v>0.10104473710770601</v>
      </c>
      <c r="CH277" s="14">
        <f t="shared" si="256"/>
        <v>0.10867388001956456</v>
      </c>
      <c r="CI277" s="14">
        <f t="shared" si="256"/>
        <v>0.10932732594400292</v>
      </c>
      <c r="CJ277" s="14">
        <f t="shared" si="256"/>
        <v>0</v>
      </c>
      <c r="CK277" s="14">
        <f t="shared" si="256"/>
        <v>0</v>
      </c>
      <c r="CL277" s="14">
        <f t="shared" si="256"/>
        <v>0</v>
      </c>
      <c r="CM277" s="14">
        <f t="shared" si="256"/>
        <v>0</v>
      </c>
      <c r="CN277" s="14">
        <f t="shared" si="256"/>
        <v>0</v>
      </c>
      <c r="CO277" s="14">
        <f t="shared" si="256"/>
        <v>0</v>
      </c>
      <c r="CP277" s="14">
        <f t="shared" si="256"/>
        <v>0</v>
      </c>
      <c r="CQ277" s="14">
        <f t="shared" si="256"/>
        <v>0</v>
      </c>
      <c r="CR277" s="14">
        <f t="shared" si="256"/>
        <v>0</v>
      </c>
      <c r="CS277" s="14">
        <f t="shared" si="256"/>
        <v>0</v>
      </c>
      <c r="CT277" s="14">
        <f t="shared" si="256"/>
        <v>0</v>
      </c>
      <c r="CU277" s="14">
        <f t="shared" si="256"/>
        <v>0</v>
      </c>
      <c r="CV277" s="14">
        <f t="shared" si="256"/>
        <v>0</v>
      </c>
      <c r="CW277" s="14">
        <f t="shared" si="256"/>
        <v>0</v>
      </c>
      <c r="CX277" s="14">
        <f t="shared" si="282"/>
        <v>0</v>
      </c>
      <c r="CY277" s="14">
        <f t="shared" si="282"/>
        <v>0</v>
      </c>
      <c r="CZ277" s="14">
        <f t="shared" si="282"/>
        <v>0</v>
      </c>
      <c r="DA277" s="14">
        <f t="shared" si="282"/>
        <v>0</v>
      </c>
      <c r="DB277" s="14">
        <f t="shared" si="282"/>
        <v>0</v>
      </c>
      <c r="DC277" s="14">
        <f t="shared" si="279"/>
        <v>0</v>
      </c>
      <c r="DD277" s="14">
        <f t="shared" si="279"/>
        <v>0</v>
      </c>
      <c r="DE277" s="14">
        <f t="shared" si="279"/>
        <v>0</v>
      </c>
      <c r="DF277" s="14">
        <f t="shared" si="279"/>
        <v>0</v>
      </c>
      <c r="DG277" s="14">
        <f t="shared" si="279"/>
        <v>0</v>
      </c>
      <c r="DH277" s="14">
        <f t="shared" si="279"/>
        <v>0</v>
      </c>
      <c r="DI277" s="14">
        <f t="shared" si="279"/>
        <v>0</v>
      </c>
      <c r="DJ277" s="14">
        <f t="shared" si="279"/>
        <v>0</v>
      </c>
      <c r="DK277" s="14">
        <f t="shared" si="279"/>
        <v>0</v>
      </c>
      <c r="DL277" s="14">
        <f t="shared" si="279"/>
        <v>0</v>
      </c>
      <c r="DM277" s="14">
        <f t="shared" si="279"/>
        <v>0</v>
      </c>
      <c r="DN277" s="14">
        <f t="shared" si="279"/>
        <v>0</v>
      </c>
      <c r="DO277" s="14">
        <f t="shared" si="279"/>
        <v>0</v>
      </c>
      <c r="DP277" s="14">
        <f t="shared" si="279"/>
        <v>0</v>
      </c>
      <c r="DQ277" s="14">
        <f t="shared" si="279"/>
        <v>0</v>
      </c>
      <c r="DR277" s="14">
        <f t="shared" si="279"/>
        <v>0</v>
      </c>
      <c r="DS277" s="14">
        <f t="shared" si="280"/>
        <v>0</v>
      </c>
      <c r="DT277" s="14">
        <f t="shared" si="259"/>
        <v>0</v>
      </c>
      <c r="DU277" s="14">
        <f t="shared" si="259"/>
        <v>0</v>
      </c>
      <c r="DV277" s="14">
        <f t="shared" si="259"/>
        <v>0</v>
      </c>
      <c r="DW277" s="14">
        <f t="shared" si="259"/>
        <v>0</v>
      </c>
      <c r="DX277" s="14">
        <f t="shared" si="259"/>
        <v>0</v>
      </c>
      <c r="DY277" s="14">
        <f t="shared" si="259"/>
        <v>0</v>
      </c>
      <c r="DZ277" s="14">
        <f t="shared" si="263"/>
        <v>1.0000000000000002</v>
      </c>
    </row>
    <row r="278" spans="1:130">
      <c r="A278" s="18">
        <v>20</v>
      </c>
      <c r="B278" s="15">
        <f t="shared" si="260"/>
        <v>1</v>
      </c>
      <c r="C278" s="18">
        <v>2020</v>
      </c>
      <c r="D278" s="25">
        <f t="shared" si="264"/>
        <v>0</v>
      </c>
      <c r="E278" s="25">
        <f t="shared" si="265"/>
        <v>0</v>
      </c>
      <c r="F278" s="25">
        <f t="shared" si="266"/>
        <v>0</v>
      </c>
      <c r="G278" s="25">
        <f t="shared" si="267"/>
        <v>0</v>
      </c>
      <c r="H278" s="25">
        <f t="shared" si="268"/>
        <v>0</v>
      </c>
      <c r="I278" s="25">
        <f t="shared" si="269"/>
        <v>0</v>
      </c>
      <c r="J278" s="25">
        <f t="shared" si="270"/>
        <v>0</v>
      </c>
      <c r="K278" s="25">
        <f t="shared" si="271"/>
        <v>0</v>
      </c>
      <c r="L278" s="25">
        <f t="shared" si="272"/>
        <v>0</v>
      </c>
      <c r="M278" s="25">
        <f t="shared" si="273"/>
        <v>0</v>
      </c>
      <c r="N278" s="25">
        <f t="shared" si="274"/>
        <v>0</v>
      </c>
      <c r="O278" s="25">
        <f t="shared" si="275"/>
        <v>0</v>
      </c>
      <c r="P278" s="25">
        <f t="shared" si="276"/>
        <v>13743.125</v>
      </c>
      <c r="Q278" s="25">
        <f t="shared" si="277"/>
        <v>15978.125</v>
      </c>
      <c r="R278" s="25">
        <f t="shared" si="281"/>
        <v>15592</v>
      </c>
      <c r="S278" s="25">
        <f t="shared" si="283"/>
        <v>9648</v>
      </c>
      <c r="T278" s="25">
        <f t="shared" si="284"/>
        <v>9761.25</v>
      </c>
      <c r="U278" s="25">
        <f t="shared" si="285"/>
        <v>10498.25</v>
      </c>
      <c r="V278" s="25">
        <f t="shared" ref="V278:V296" si="286">VLOOKUP($C$84,$D$3:$K$63,$A$71,0)*(B260-B259)</f>
        <v>10561.375</v>
      </c>
      <c r="W278" s="25">
        <f>VLOOKUP($C$85,$D$3:$K$63,$A$71,0)*(B259-B258)</f>
        <v>12613.75</v>
      </c>
      <c r="X278" s="25">
        <f>VLOOKUP($C$86,$D$3:$K$63,$A$71,0)*B258</f>
        <v>0</v>
      </c>
      <c r="Y278" s="25"/>
      <c r="Z278" s="25"/>
      <c r="AA278" s="25"/>
      <c r="AB278" s="25"/>
      <c r="AC278" s="25"/>
      <c r="AD278" s="25"/>
      <c r="AE278" s="25"/>
      <c r="AF278" s="25"/>
      <c r="AG278" s="25"/>
      <c r="AH278" s="25"/>
      <c r="AI278" s="25"/>
      <c r="AJ278" s="25"/>
      <c r="AK278" s="25"/>
      <c r="AL278" s="25"/>
      <c r="AM278" s="25"/>
      <c r="AN278" s="25"/>
      <c r="AO278" s="25"/>
      <c r="AP278" s="25"/>
      <c r="AQ278" s="25"/>
      <c r="AR278" s="25"/>
      <c r="AS278" s="25"/>
      <c r="AT278" s="25"/>
      <c r="AU278" s="25"/>
      <c r="AV278" s="25"/>
      <c r="AW278" s="25"/>
      <c r="AX278" s="25"/>
      <c r="AY278" s="25"/>
      <c r="AZ278" s="25"/>
      <c r="BA278" s="25"/>
      <c r="BB278" s="25"/>
      <c r="BC278" s="25"/>
      <c r="BD278" s="25"/>
      <c r="BE278" s="25"/>
      <c r="BF278" s="25"/>
      <c r="BG278" s="25"/>
      <c r="BH278" s="25"/>
      <c r="BI278" s="25"/>
      <c r="BJ278" s="25"/>
      <c r="BK278" s="25"/>
      <c r="BL278" s="25"/>
      <c r="BM278" s="21">
        <f t="shared" si="261"/>
        <v>98395.875</v>
      </c>
      <c r="BP278" s="18">
        <v>2020</v>
      </c>
      <c r="BQ278" s="14">
        <f t="shared" si="262"/>
        <v>0</v>
      </c>
      <c r="BR278" s="14">
        <f t="shared" si="262"/>
        <v>0</v>
      </c>
      <c r="BS278" s="14">
        <f t="shared" si="262"/>
        <v>0</v>
      </c>
      <c r="BT278" s="14">
        <f t="shared" si="262"/>
        <v>0</v>
      </c>
      <c r="BU278" s="14">
        <f t="shared" si="262"/>
        <v>0</v>
      </c>
      <c r="BV278" s="14">
        <f t="shared" si="262"/>
        <v>0</v>
      </c>
      <c r="BW278" s="14">
        <f t="shared" si="262"/>
        <v>0</v>
      </c>
      <c r="BX278" s="14">
        <f t="shared" si="262"/>
        <v>0</v>
      </c>
      <c r="BY278" s="14">
        <f t="shared" si="262"/>
        <v>0</v>
      </c>
      <c r="BZ278" s="14">
        <f t="shared" si="262"/>
        <v>0</v>
      </c>
      <c r="CA278" s="14">
        <f t="shared" si="262"/>
        <v>0</v>
      </c>
      <c r="CB278" s="14">
        <f t="shared" si="262"/>
        <v>0</v>
      </c>
      <c r="CC278" s="14">
        <f t="shared" si="262"/>
        <v>0.13967175961390657</v>
      </c>
      <c r="CD278" s="14">
        <f t="shared" si="262"/>
        <v>0.16238612645093101</v>
      </c>
      <c r="CE278" s="14">
        <f t="shared" si="262"/>
        <v>0.15846192739278958</v>
      </c>
      <c r="CF278" s="14">
        <f t="shared" si="262"/>
        <v>9.8052890936738968E-2</v>
      </c>
      <c r="CG278" s="14">
        <f t="shared" si="278"/>
        <v>9.9203853820091545E-2</v>
      </c>
      <c r="CH278" s="14">
        <f t="shared" si="256"/>
        <v>0.10669400521109243</v>
      </c>
      <c r="CI278" s="14">
        <f t="shared" si="256"/>
        <v>0.10733554633260795</v>
      </c>
      <c r="CJ278" s="14">
        <f t="shared" si="256"/>
        <v>0.12819389024184194</v>
      </c>
      <c r="CK278" s="14">
        <f t="shared" si="256"/>
        <v>0</v>
      </c>
      <c r="CL278" s="14">
        <f t="shared" si="256"/>
        <v>0</v>
      </c>
      <c r="CM278" s="14">
        <f t="shared" si="256"/>
        <v>0</v>
      </c>
      <c r="CN278" s="14">
        <f t="shared" si="256"/>
        <v>0</v>
      </c>
      <c r="CO278" s="14">
        <f t="shared" si="256"/>
        <v>0</v>
      </c>
      <c r="CP278" s="14">
        <f t="shared" si="256"/>
        <v>0</v>
      </c>
      <c r="CQ278" s="14">
        <f t="shared" si="256"/>
        <v>0</v>
      </c>
      <c r="CR278" s="14">
        <f t="shared" si="256"/>
        <v>0</v>
      </c>
      <c r="CS278" s="14">
        <f t="shared" si="256"/>
        <v>0</v>
      </c>
      <c r="CT278" s="14">
        <f t="shared" si="256"/>
        <v>0</v>
      </c>
      <c r="CU278" s="14">
        <f t="shared" si="256"/>
        <v>0</v>
      </c>
      <c r="CV278" s="14">
        <f t="shared" si="256"/>
        <v>0</v>
      </c>
      <c r="CW278" s="14">
        <f t="shared" si="256"/>
        <v>0</v>
      </c>
      <c r="CX278" s="14">
        <f t="shared" si="282"/>
        <v>0</v>
      </c>
      <c r="CY278" s="14">
        <f t="shared" si="282"/>
        <v>0</v>
      </c>
      <c r="CZ278" s="14">
        <f t="shared" si="282"/>
        <v>0</v>
      </c>
      <c r="DA278" s="14">
        <f t="shared" si="282"/>
        <v>0</v>
      </c>
      <c r="DB278" s="14">
        <f t="shared" si="282"/>
        <v>0</v>
      </c>
      <c r="DC278" s="14">
        <f t="shared" si="279"/>
        <v>0</v>
      </c>
      <c r="DD278" s="14">
        <f t="shared" si="279"/>
        <v>0</v>
      </c>
      <c r="DE278" s="14">
        <f t="shared" si="279"/>
        <v>0</v>
      </c>
      <c r="DF278" s="14">
        <f t="shared" si="279"/>
        <v>0</v>
      </c>
      <c r="DG278" s="14">
        <f t="shared" si="279"/>
        <v>0</v>
      </c>
      <c r="DH278" s="14">
        <f t="shared" si="279"/>
        <v>0</v>
      </c>
      <c r="DI278" s="14">
        <f t="shared" si="279"/>
        <v>0</v>
      </c>
      <c r="DJ278" s="14">
        <f t="shared" si="279"/>
        <v>0</v>
      </c>
      <c r="DK278" s="14">
        <f t="shared" si="279"/>
        <v>0</v>
      </c>
      <c r="DL278" s="14">
        <f t="shared" si="279"/>
        <v>0</v>
      </c>
      <c r="DM278" s="14">
        <f t="shared" si="279"/>
        <v>0</v>
      </c>
      <c r="DN278" s="14">
        <f t="shared" si="279"/>
        <v>0</v>
      </c>
      <c r="DO278" s="14">
        <f t="shared" si="279"/>
        <v>0</v>
      </c>
      <c r="DP278" s="14">
        <f t="shared" si="279"/>
        <v>0</v>
      </c>
      <c r="DQ278" s="14">
        <f t="shared" si="279"/>
        <v>0</v>
      </c>
      <c r="DR278" s="14">
        <f t="shared" si="279"/>
        <v>0</v>
      </c>
      <c r="DS278" s="14">
        <f t="shared" si="280"/>
        <v>0</v>
      </c>
      <c r="DT278" s="14">
        <f t="shared" si="259"/>
        <v>0</v>
      </c>
      <c r="DU278" s="14">
        <f t="shared" si="259"/>
        <v>0</v>
      </c>
      <c r="DV278" s="14">
        <f t="shared" si="259"/>
        <v>0</v>
      </c>
      <c r="DW278" s="14">
        <f t="shared" si="259"/>
        <v>0</v>
      </c>
      <c r="DX278" s="14">
        <f t="shared" si="259"/>
        <v>0</v>
      </c>
      <c r="DY278" s="14">
        <f t="shared" si="259"/>
        <v>0</v>
      </c>
      <c r="DZ278" s="14">
        <f t="shared" si="263"/>
        <v>0.99999999999999989</v>
      </c>
    </row>
    <row r="279" spans="1:130">
      <c r="C279" s="18">
        <v>2021</v>
      </c>
      <c r="D279" s="25"/>
      <c r="E279" s="25">
        <f t="shared" si="265"/>
        <v>0</v>
      </c>
      <c r="F279" s="25">
        <f t="shared" si="266"/>
        <v>0</v>
      </c>
      <c r="G279" s="25">
        <f t="shared" si="267"/>
        <v>0</v>
      </c>
      <c r="H279" s="25">
        <f t="shared" si="268"/>
        <v>0</v>
      </c>
      <c r="I279" s="25">
        <f t="shared" si="269"/>
        <v>0</v>
      </c>
      <c r="J279" s="25">
        <f t="shared" si="270"/>
        <v>0</v>
      </c>
      <c r="K279" s="25">
        <f t="shared" si="271"/>
        <v>0</v>
      </c>
      <c r="L279" s="25">
        <f t="shared" si="272"/>
        <v>0</v>
      </c>
      <c r="M279" s="25">
        <f t="shared" si="273"/>
        <v>0</v>
      </c>
      <c r="N279" s="25">
        <f t="shared" si="274"/>
        <v>0</v>
      </c>
      <c r="O279" s="25">
        <f t="shared" si="275"/>
        <v>0</v>
      </c>
      <c r="P279" s="25">
        <f t="shared" si="276"/>
        <v>0</v>
      </c>
      <c r="Q279" s="25">
        <f t="shared" si="277"/>
        <v>15978.125</v>
      </c>
      <c r="R279" s="25">
        <f t="shared" si="281"/>
        <v>15592</v>
      </c>
      <c r="S279" s="25">
        <f t="shared" si="283"/>
        <v>9648</v>
      </c>
      <c r="T279" s="25">
        <f t="shared" si="284"/>
        <v>9761.25</v>
      </c>
      <c r="U279" s="25">
        <f t="shared" si="285"/>
        <v>10498.25</v>
      </c>
      <c r="V279" s="25">
        <f t="shared" si="286"/>
        <v>10561.375</v>
      </c>
      <c r="W279" s="25">
        <f t="shared" ref="W279:W297" si="287">VLOOKUP($C$85,$D$3:$K$63,$A$71,0)*(B260-B259)</f>
        <v>12613.75</v>
      </c>
      <c r="X279" s="25">
        <f>VLOOKUP($C$86,$D$3:$K$63,$A$71,0)*(B259-B258)</f>
        <v>6729.75</v>
      </c>
      <c r="Y279" s="25">
        <f>VLOOKUP($C$87,$D$3:$K$63,$A$71,0)*B258</f>
        <v>0</v>
      </c>
      <c r="Z279" s="25"/>
      <c r="AA279" s="25"/>
      <c r="AB279" s="25"/>
      <c r="AC279" s="25"/>
      <c r="AD279" s="25"/>
      <c r="AE279" s="25"/>
      <c r="AF279" s="25"/>
      <c r="AG279" s="25"/>
      <c r="AH279" s="25"/>
      <c r="AI279" s="25"/>
      <c r="AJ279" s="25"/>
      <c r="AK279" s="25"/>
      <c r="AL279" s="25"/>
      <c r="AM279" s="25"/>
      <c r="AN279" s="25"/>
      <c r="AO279" s="25"/>
      <c r="AP279" s="25"/>
      <c r="AQ279" s="25"/>
      <c r="AR279" s="25"/>
      <c r="AS279" s="25"/>
      <c r="AT279" s="25"/>
      <c r="AU279" s="25"/>
      <c r="AV279" s="25"/>
      <c r="AW279" s="25"/>
      <c r="AX279" s="25"/>
      <c r="AY279" s="25"/>
      <c r="AZ279" s="25"/>
      <c r="BA279" s="25"/>
      <c r="BB279" s="25"/>
      <c r="BC279" s="25"/>
      <c r="BD279" s="25"/>
      <c r="BE279" s="25"/>
      <c r="BF279" s="25"/>
      <c r="BG279" s="25"/>
      <c r="BH279" s="25"/>
      <c r="BI279" s="25"/>
      <c r="BJ279" s="25"/>
      <c r="BK279" s="25"/>
      <c r="BL279" s="25"/>
      <c r="BM279" s="21">
        <f t="shared" si="261"/>
        <v>91382.5</v>
      </c>
      <c r="BP279" s="18">
        <v>2021</v>
      </c>
      <c r="BQ279" s="14">
        <f t="shared" si="262"/>
        <v>0</v>
      </c>
      <c r="BR279" s="14">
        <f t="shared" si="262"/>
        <v>0</v>
      </c>
      <c r="BS279" s="14">
        <f t="shared" si="262"/>
        <v>0</v>
      </c>
      <c r="BT279" s="14">
        <f t="shared" si="262"/>
        <v>0</v>
      </c>
      <c r="BU279" s="14">
        <f t="shared" si="262"/>
        <v>0</v>
      </c>
      <c r="BV279" s="14">
        <f t="shared" si="262"/>
        <v>0</v>
      </c>
      <c r="BW279" s="14">
        <f t="shared" si="262"/>
        <v>0</v>
      </c>
      <c r="BX279" s="14">
        <f t="shared" si="262"/>
        <v>0</v>
      </c>
      <c r="BY279" s="14">
        <f t="shared" si="262"/>
        <v>0</v>
      </c>
      <c r="BZ279" s="14">
        <f t="shared" si="262"/>
        <v>0</v>
      </c>
      <c r="CA279" s="14">
        <f t="shared" si="262"/>
        <v>0</v>
      </c>
      <c r="CB279" s="14">
        <f t="shared" si="262"/>
        <v>0</v>
      </c>
      <c r="CC279" s="14">
        <f t="shared" si="262"/>
        <v>0</v>
      </c>
      <c r="CD279" s="14">
        <f t="shared" si="262"/>
        <v>0.17484884961562663</v>
      </c>
      <c r="CE279" s="14">
        <f t="shared" si="262"/>
        <v>0.17062347823708041</v>
      </c>
      <c r="CF279" s="14">
        <f t="shared" si="262"/>
        <v>0.10557820151560747</v>
      </c>
      <c r="CG279" s="14">
        <f t="shared" si="278"/>
        <v>0.10681749787979099</v>
      </c>
      <c r="CH279" s="14">
        <f t="shared" si="256"/>
        <v>0.11488249938445545</v>
      </c>
      <c r="CI279" s="14">
        <f t="shared" si="256"/>
        <v>0.11557327715919349</v>
      </c>
      <c r="CJ279" s="14">
        <f t="shared" si="256"/>
        <v>0.13803244603726098</v>
      </c>
      <c r="CK279" s="14">
        <f t="shared" si="256"/>
        <v>7.3643750170984595E-2</v>
      </c>
      <c r="CL279" s="14">
        <f t="shared" si="256"/>
        <v>0</v>
      </c>
      <c r="CM279" s="14">
        <f t="shared" si="256"/>
        <v>0</v>
      </c>
      <c r="CN279" s="14">
        <f t="shared" si="256"/>
        <v>0</v>
      </c>
      <c r="CO279" s="14">
        <f t="shared" si="256"/>
        <v>0</v>
      </c>
      <c r="CP279" s="14">
        <f t="shared" si="256"/>
        <v>0</v>
      </c>
      <c r="CQ279" s="14">
        <f t="shared" si="256"/>
        <v>0</v>
      </c>
      <c r="CR279" s="14">
        <f t="shared" si="256"/>
        <v>0</v>
      </c>
      <c r="CS279" s="14">
        <f t="shared" si="256"/>
        <v>0</v>
      </c>
      <c r="CT279" s="14">
        <f t="shared" si="256"/>
        <v>0</v>
      </c>
      <c r="CU279" s="14">
        <f t="shared" si="256"/>
        <v>0</v>
      </c>
      <c r="CV279" s="14">
        <f t="shared" si="256"/>
        <v>0</v>
      </c>
      <c r="CW279" s="14">
        <f t="shared" si="256"/>
        <v>0</v>
      </c>
      <c r="CX279" s="14">
        <f t="shared" si="282"/>
        <v>0</v>
      </c>
      <c r="CY279" s="14">
        <f t="shared" si="282"/>
        <v>0</v>
      </c>
      <c r="CZ279" s="14">
        <f t="shared" si="282"/>
        <v>0</v>
      </c>
      <c r="DA279" s="14">
        <f t="shared" si="282"/>
        <v>0</v>
      </c>
      <c r="DB279" s="14">
        <f t="shared" si="282"/>
        <v>0</v>
      </c>
      <c r="DC279" s="14">
        <f t="shared" si="279"/>
        <v>0</v>
      </c>
      <c r="DD279" s="14">
        <f t="shared" si="279"/>
        <v>0</v>
      </c>
      <c r="DE279" s="14">
        <f t="shared" si="279"/>
        <v>0</v>
      </c>
      <c r="DF279" s="14">
        <f t="shared" si="279"/>
        <v>0</v>
      </c>
      <c r="DG279" s="14">
        <f t="shared" si="279"/>
        <v>0</v>
      </c>
      <c r="DH279" s="14">
        <f t="shared" si="279"/>
        <v>0</v>
      </c>
      <c r="DI279" s="14">
        <f t="shared" si="279"/>
        <v>0</v>
      </c>
      <c r="DJ279" s="14">
        <f t="shared" si="279"/>
        <v>0</v>
      </c>
      <c r="DK279" s="14">
        <f t="shared" si="279"/>
        <v>0</v>
      </c>
      <c r="DL279" s="14">
        <f t="shared" si="279"/>
        <v>0</v>
      </c>
      <c r="DM279" s="14">
        <f t="shared" si="279"/>
        <v>0</v>
      </c>
      <c r="DN279" s="14">
        <f t="shared" si="279"/>
        <v>0</v>
      </c>
      <c r="DO279" s="14">
        <f t="shared" si="279"/>
        <v>0</v>
      </c>
      <c r="DP279" s="14">
        <f t="shared" si="279"/>
        <v>0</v>
      </c>
      <c r="DQ279" s="14">
        <f t="shared" si="279"/>
        <v>0</v>
      </c>
      <c r="DR279" s="14">
        <f t="shared" si="279"/>
        <v>0</v>
      </c>
      <c r="DS279" s="14">
        <f t="shared" si="280"/>
        <v>0</v>
      </c>
      <c r="DT279" s="14">
        <f t="shared" si="259"/>
        <v>0</v>
      </c>
      <c r="DU279" s="14">
        <f t="shared" si="259"/>
        <v>0</v>
      </c>
      <c r="DV279" s="14">
        <f t="shared" si="259"/>
        <v>0</v>
      </c>
      <c r="DW279" s="14">
        <f t="shared" si="259"/>
        <v>0</v>
      </c>
      <c r="DX279" s="14">
        <f t="shared" si="259"/>
        <v>0</v>
      </c>
      <c r="DY279" s="14">
        <f t="shared" si="259"/>
        <v>0</v>
      </c>
      <c r="DZ279" s="14">
        <f t="shared" si="263"/>
        <v>1</v>
      </c>
    </row>
    <row r="280" spans="1:130">
      <c r="C280" s="18">
        <v>2022</v>
      </c>
      <c r="D280" s="25"/>
      <c r="E280" s="25"/>
      <c r="F280" s="25">
        <f t="shared" si="266"/>
        <v>0</v>
      </c>
      <c r="G280" s="25">
        <f t="shared" si="267"/>
        <v>0</v>
      </c>
      <c r="H280" s="25">
        <f t="shared" si="268"/>
        <v>0</v>
      </c>
      <c r="I280" s="25">
        <f t="shared" si="269"/>
        <v>0</v>
      </c>
      <c r="J280" s="25">
        <f t="shared" si="270"/>
        <v>0</v>
      </c>
      <c r="K280" s="25">
        <f t="shared" si="271"/>
        <v>0</v>
      </c>
      <c r="L280" s="25">
        <f t="shared" si="272"/>
        <v>0</v>
      </c>
      <c r="M280" s="25">
        <f t="shared" si="273"/>
        <v>0</v>
      </c>
      <c r="N280" s="25">
        <f t="shared" si="274"/>
        <v>0</v>
      </c>
      <c r="O280" s="25">
        <f t="shared" si="275"/>
        <v>0</v>
      </c>
      <c r="P280" s="25">
        <f t="shared" si="276"/>
        <v>0</v>
      </c>
      <c r="Q280" s="25">
        <f t="shared" si="277"/>
        <v>0</v>
      </c>
      <c r="R280" s="25">
        <f t="shared" si="281"/>
        <v>15592</v>
      </c>
      <c r="S280" s="25">
        <f t="shared" si="283"/>
        <v>9648</v>
      </c>
      <c r="T280" s="25">
        <f t="shared" si="284"/>
        <v>9761.25</v>
      </c>
      <c r="U280" s="25">
        <f t="shared" si="285"/>
        <v>10498.25</v>
      </c>
      <c r="V280" s="25">
        <f t="shared" si="286"/>
        <v>10561.375</v>
      </c>
      <c r="W280" s="25">
        <f t="shared" si="287"/>
        <v>12613.75</v>
      </c>
      <c r="X280" s="25">
        <f t="shared" ref="X280:X298" si="288">VLOOKUP($C$86,$D$3:$K$63,$A$71,0)*(B260-B259)</f>
        <v>6729.75</v>
      </c>
      <c r="Y280" s="25">
        <f>VLOOKUP($C$87,$D$3:$K$63,$A$71,0)*(B259-B258)</f>
        <v>7315.125</v>
      </c>
      <c r="Z280" s="25">
        <f>VLOOKUP($C$88,$D$3:$K$63,$A$71,0)*B258</f>
        <v>0</v>
      </c>
      <c r="AA280" s="25"/>
      <c r="AB280" s="25"/>
      <c r="AC280" s="25"/>
      <c r="AD280" s="25"/>
      <c r="AE280" s="25"/>
      <c r="AF280" s="25"/>
      <c r="AG280" s="25"/>
      <c r="AH280" s="25"/>
      <c r="AI280" s="25"/>
      <c r="AJ280" s="25"/>
      <c r="AK280" s="25"/>
      <c r="AL280" s="25"/>
      <c r="AM280" s="25"/>
      <c r="AN280" s="25"/>
      <c r="AO280" s="25"/>
      <c r="AP280" s="25"/>
      <c r="AQ280" s="25"/>
      <c r="AR280" s="25"/>
      <c r="AS280" s="25"/>
      <c r="AT280" s="25"/>
      <c r="AU280" s="25"/>
      <c r="AV280" s="25"/>
      <c r="AW280" s="25"/>
      <c r="AX280" s="25"/>
      <c r="AY280" s="25"/>
      <c r="AZ280" s="25"/>
      <c r="BA280" s="25"/>
      <c r="BB280" s="25"/>
      <c r="BC280" s="25"/>
      <c r="BD280" s="25"/>
      <c r="BE280" s="25"/>
      <c r="BF280" s="25"/>
      <c r="BG280" s="25"/>
      <c r="BH280" s="25"/>
      <c r="BI280" s="25"/>
      <c r="BJ280" s="25"/>
      <c r="BK280" s="25"/>
      <c r="BL280" s="25"/>
      <c r="BM280" s="21">
        <f t="shared" si="261"/>
        <v>82719.5</v>
      </c>
      <c r="BP280" s="18">
        <v>2022</v>
      </c>
      <c r="BQ280" s="14">
        <f t="shared" si="262"/>
        <v>0</v>
      </c>
      <c r="BR280" s="14">
        <f t="shared" si="262"/>
        <v>0</v>
      </c>
      <c r="BS280" s="14">
        <f t="shared" si="262"/>
        <v>0</v>
      </c>
      <c r="BT280" s="14">
        <f t="shared" si="262"/>
        <v>0</v>
      </c>
      <c r="BU280" s="14">
        <f t="shared" si="262"/>
        <v>0</v>
      </c>
      <c r="BV280" s="14">
        <f t="shared" si="262"/>
        <v>0</v>
      </c>
      <c r="BW280" s="14">
        <f t="shared" si="262"/>
        <v>0</v>
      </c>
      <c r="BX280" s="14">
        <f t="shared" si="262"/>
        <v>0</v>
      </c>
      <c r="BY280" s="14">
        <f t="shared" si="262"/>
        <v>0</v>
      </c>
      <c r="BZ280" s="14">
        <f t="shared" si="262"/>
        <v>0</v>
      </c>
      <c r="CA280" s="14">
        <f t="shared" si="262"/>
        <v>0</v>
      </c>
      <c r="CB280" s="14">
        <f t="shared" si="262"/>
        <v>0</v>
      </c>
      <c r="CC280" s="14">
        <f t="shared" si="262"/>
        <v>0</v>
      </c>
      <c r="CD280" s="14">
        <f t="shared" si="262"/>
        <v>0</v>
      </c>
      <c r="CE280" s="14">
        <f t="shared" si="262"/>
        <v>0.18849243527825965</v>
      </c>
      <c r="CF280" s="14">
        <f t="shared" si="262"/>
        <v>0.11663513439999033</v>
      </c>
      <c r="CG280" s="14">
        <f t="shared" si="278"/>
        <v>0.11800421907772653</v>
      </c>
      <c r="CH280" s="14">
        <f t="shared" si="256"/>
        <v>0.12691384739994802</v>
      </c>
      <c r="CI280" s="14">
        <f t="shared" si="256"/>
        <v>0.12767696855034183</v>
      </c>
      <c r="CJ280" s="14">
        <f t="shared" si="256"/>
        <v>0.15248822828958106</v>
      </c>
      <c r="CK280" s="14">
        <f t="shared" si="256"/>
        <v>8.1356270286933555E-2</v>
      </c>
      <c r="CL280" s="14">
        <f t="shared" si="256"/>
        <v>8.8432896717219031E-2</v>
      </c>
      <c r="CM280" s="14">
        <f t="shared" si="256"/>
        <v>0</v>
      </c>
      <c r="CN280" s="14">
        <f t="shared" si="256"/>
        <v>0</v>
      </c>
      <c r="CO280" s="14">
        <f t="shared" si="256"/>
        <v>0</v>
      </c>
      <c r="CP280" s="14">
        <f t="shared" si="256"/>
        <v>0</v>
      </c>
      <c r="CQ280" s="14">
        <f t="shared" si="256"/>
        <v>0</v>
      </c>
      <c r="CR280" s="14">
        <f t="shared" si="256"/>
        <v>0</v>
      </c>
      <c r="CS280" s="14">
        <f t="shared" si="256"/>
        <v>0</v>
      </c>
      <c r="CT280" s="14">
        <f t="shared" si="256"/>
        <v>0</v>
      </c>
      <c r="CU280" s="14">
        <f t="shared" si="256"/>
        <v>0</v>
      </c>
      <c r="CV280" s="14">
        <f t="shared" si="256"/>
        <v>0</v>
      </c>
      <c r="CW280" s="14">
        <f t="shared" si="256"/>
        <v>0</v>
      </c>
      <c r="CX280" s="14">
        <f t="shared" si="282"/>
        <v>0</v>
      </c>
      <c r="CY280" s="14">
        <f t="shared" si="282"/>
        <v>0</v>
      </c>
      <c r="CZ280" s="14">
        <f t="shared" si="282"/>
        <v>0</v>
      </c>
      <c r="DA280" s="14">
        <f t="shared" si="282"/>
        <v>0</v>
      </c>
      <c r="DB280" s="14">
        <f t="shared" si="282"/>
        <v>0</v>
      </c>
      <c r="DC280" s="14">
        <f t="shared" si="279"/>
        <v>0</v>
      </c>
      <c r="DD280" s="14">
        <f t="shared" si="279"/>
        <v>0</v>
      </c>
      <c r="DE280" s="14">
        <f t="shared" si="279"/>
        <v>0</v>
      </c>
      <c r="DF280" s="14">
        <f t="shared" si="279"/>
        <v>0</v>
      </c>
      <c r="DG280" s="14">
        <f t="shared" si="279"/>
        <v>0</v>
      </c>
      <c r="DH280" s="14">
        <f t="shared" si="279"/>
        <v>0</v>
      </c>
      <c r="DI280" s="14">
        <f t="shared" si="279"/>
        <v>0</v>
      </c>
      <c r="DJ280" s="14">
        <f t="shared" si="279"/>
        <v>0</v>
      </c>
      <c r="DK280" s="14">
        <f t="shared" si="279"/>
        <v>0</v>
      </c>
      <c r="DL280" s="14">
        <f t="shared" si="279"/>
        <v>0</v>
      </c>
      <c r="DM280" s="14">
        <f t="shared" si="279"/>
        <v>0</v>
      </c>
      <c r="DN280" s="14">
        <f t="shared" si="279"/>
        <v>0</v>
      </c>
      <c r="DO280" s="14">
        <f t="shared" si="279"/>
        <v>0</v>
      </c>
      <c r="DP280" s="14">
        <f t="shared" si="279"/>
        <v>0</v>
      </c>
      <c r="DQ280" s="14">
        <f t="shared" si="279"/>
        <v>0</v>
      </c>
      <c r="DR280" s="14">
        <f t="shared" si="279"/>
        <v>0</v>
      </c>
      <c r="DS280" s="14">
        <f t="shared" si="280"/>
        <v>0</v>
      </c>
      <c r="DT280" s="14">
        <f t="shared" si="259"/>
        <v>0</v>
      </c>
      <c r="DU280" s="14">
        <f t="shared" si="259"/>
        <v>0</v>
      </c>
      <c r="DV280" s="14">
        <f t="shared" si="259"/>
        <v>0</v>
      </c>
      <c r="DW280" s="14">
        <f t="shared" si="259"/>
        <v>0</v>
      </c>
      <c r="DX280" s="14">
        <f t="shared" si="259"/>
        <v>0</v>
      </c>
      <c r="DY280" s="14">
        <f t="shared" si="259"/>
        <v>0</v>
      </c>
      <c r="DZ280" s="14">
        <f t="shared" si="263"/>
        <v>1</v>
      </c>
    </row>
    <row r="281" spans="1:130">
      <c r="C281" s="18">
        <v>2023</v>
      </c>
      <c r="D281" s="25"/>
      <c r="E281" s="25"/>
      <c r="F281" s="25"/>
      <c r="G281" s="25">
        <f t="shared" si="267"/>
        <v>0</v>
      </c>
      <c r="H281" s="25">
        <f t="shared" si="268"/>
        <v>0</v>
      </c>
      <c r="I281" s="25">
        <f t="shared" si="269"/>
        <v>0</v>
      </c>
      <c r="J281" s="25">
        <f t="shared" si="270"/>
        <v>0</v>
      </c>
      <c r="K281" s="25">
        <f t="shared" si="271"/>
        <v>0</v>
      </c>
      <c r="L281" s="25">
        <f t="shared" si="272"/>
        <v>0</v>
      </c>
      <c r="M281" s="25">
        <f t="shared" si="273"/>
        <v>0</v>
      </c>
      <c r="N281" s="25">
        <f t="shared" si="274"/>
        <v>0</v>
      </c>
      <c r="O281" s="25">
        <f t="shared" si="275"/>
        <v>0</v>
      </c>
      <c r="P281" s="25">
        <f t="shared" si="276"/>
        <v>0</v>
      </c>
      <c r="Q281" s="25">
        <f t="shared" si="277"/>
        <v>0</v>
      </c>
      <c r="R281" s="25">
        <f t="shared" si="281"/>
        <v>0</v>
      </c>
      <c r="S281" s="25">
        <f t="shared" si="283"/>
        <v>9648</v>
      </c>
      <c r="T281" s="25">
        <f t="shared" si="284"/>
        <v>9761.25</v>
      </c>
      <c r="U281" s="25">
        <f t="shared" si="285"/>
        <v>10498.25</v>
      </c>
      <c r="V281" s="25">
        <f t="shared" si="286"/>
        <v>10561.375</v>
      </c>
      <c r="W281" s="25">
        <f t="shared" si="287"/>
        <v>12613.75</v>
      </c>
      <c r="X281" s="25">
        <f t="shared" si="288"/>
        <v>6729.75</v>
      </c>
      <c r="Y281" s="25">
        <f t="shared" ref="Y281:Y299" si="289">VLOOKUP($C$87,$D$3:$K$63,$A$71,0)*(B260-B259)</f>
        <v>7315.125</v>
      </c>
      <c r="Z281" s="25">
        <f>VLOOKUP($C$88,$D$3:$K$63,$A$71,0)*(B259-B258)</f>
        <v>7856.25</v>
      </c>
      <c r="AA281" s="25">
        <f>VLOOKUP($C$89,$D$3:$K$63,$A$71,0)*B258</f>
        <v>0</v>
      </c>
      <c r="AB281" s="25"/>
      <c r="AC281" s="25"/>
      <c r="AD281" s="25"/>
      <c r="AE281" s="25"/>
      <c r="AF281" s="25"/>
      <c r="AG281" s="25"/>
      <c r="AH281" s="25"/>
      <c r="AI281" s="25"/>
      <c r="AJ281" s="25"/>
      <c r="AK281" s="25"/>
      <c r="AL281" s="25"/>
      <c r="AM281" s="25"/>
      <c r="AN281" s="25"/>
      <c r="AO281" s="25"/>
      <c r="AP281" s="25"/>
      <c r="AQ281" s="25"/>
      <c r="AR281" s="25"/>
      <c r="AS281" s="25"/>
      <c r="AT281" s="25"/>
      <c r="AU281" s="25"/>
      <c r="AV281" s="25"/>
      <c r="AW281" s="25"/>
      <c r="AX281" s="25"/>
      <c r="AY281" s="25"/>
      <c r="AZ281" s="25"/>
      <c r="BA281" s="25"/>
      <c r="BB281" s="25"/>
      <c r="BC281" s="25"/>
      <c r="BD281" s="25"/>
      <c r="BE281" s="25"/>
      <c r="BF281" s="25"/>
      <c r="BG281" s="25"/>
      <c r="BH281" s="25"/>
      <c r="BI281" s="25"/>
      <c r="BJ281" s="25"/>
      <c r="BK281" s="25"/>
      <c r="BL281" s="25"/>
      <c r="BM281" s="21">
        <f t="shared" si="261"/>
        <v>74983.75</v>
      </c>
      <c r="BP281" s="18">
        <v>2023</v>
      </c>
      <c r="BQ281" s="14">
        <f t="shared" si="262"/>
        <v>0</v>
      </c>
      <c r="BR281" s="14">
        <f t="shared" si="262"/>
        <v>0</v>
      </c>
      <c r="BS281" s="14">
        <f t="shared" si="262"/>
        <v>0</v>
      </c>
      <c r="BT281" s="14">
        <f t="shared" si="262"/>
        <v>0</v>
      </c>
      <c r="BU281" s="14">
        <f t="shared" si="262"/>
        <v>0</v>
      </c>
      <c r="BV281" s="14">
        <f t="shared" si="262"/>
        <v>0</v>
      </c>
      <c r="BW281" s="14">
        <f t="shared" si="262"/>
        <v>0</v>
      </c>
      <c r="BX281" s="14">
        <f t="shared" si="262"/>
        <v>0</v>
      </c>
      <c r="BY281" s="14">
        <f t="shared" si="262"/>
        <v>0</v>
      </c>
      <c r="BZ281" s="14">
        <f t="shared" si="262"/>
        <v>0</v>
      </c>
      <c r="CA281" s="14">
        <f t="shared" si="262"/>
        <v>0</v>
      </c>
      <c r="CB281" s="14">
        <f t="shared" si="262"/>
        <v>0</v>
      </c>
      <c r="CC281" s="14">
        <f t="shared" si="262"/>
        <v>0</v>
      </c>
      <c r="CD281" s="14">
        <f t="shared" si="262"/>
        <v>0</v>
      </c>
      <c r="CE281" s="14">
        <f t="shared" si="262"/>
        <v>0</v>
      </c>
      <c r="CF281" s="14">
        <f t="shared" si="262"/>
        <v>0.12866787804024205</v>
      </c>
      <c r="CG281" s="14">
        <f t="shared" si="278"/>
        <v>0.13017820527781018</v>
      </c>
      <c r="CH281" s="14">
        <f t="shared" si="256"/>
        <v>0.14000700151699536</v>
      </c>
      <c r="CI281" s="14">
        <f t="shared" si="256"/>
        <v>0.14084885058429325</v>
      </c>
      <c r="CJ281" s="14">
        <f t="shared" si="256"/>
        <v>0.16821978095253973</v>
      </c>
      <c r="CK281" s="14">
        <f t="shared" si="256"/>
        <v>8.9749445713237869E-2</v>
      </c>
      <c r="CL281" s="14">
        <f t="shared" si="256"/>
        <v>9.755613716305199E-2</v>
      </c>
      <c r="CM281" s="14">
        <f t="shared" si="256"/>
        <v>0.10477270075182957</v>
      </c>
      <c r="CN281" s="14">
        <f t="shared" si="256"/>
        <v>0</v>
      </c>
      <c r="CO281" s="14">
        <f t="shared" si="256"/>
        <v>0</v>
      </c>
      <c r="CP281" s="14">
        <f t="shared" si="256"/>
        <v>0</v>
      </c>
      <c r="CQ281" s="14">
        <f t="shared" si="256"/>
        <v>0</v>
      </c>
      <c r="CR281" s="14">
        <f t="shared" si="256"/>
        <v>0</v>
      </c>
      <c r="CS281" s="14">
        <f t="shared" si="256"/>
        <v>0</v>
      </c>
      <c r="CT281" s="14">
        <f t="shared" si="256"/>
        <v>0</v>
      </c>
      <c r="CU281" s="14">
        <f t="shared" si="256"/>
        <v>0</v>
      </c>
      <c r="CV281" s="14">
        <f t="shared" si="256"/>
        <v>0</v>
      </c>
      <c r="CW281" s="14">
        <f t="shared" si="256"/>
        <v>0</v>
      </c>
      <c r="CX281" s="14">
        <f t="shared" si="282"/>
        <v>0</v>
      </c>
      <c r="CY281" s="14">
        <f t="shared" si="282"/>
        <v>0</v>
      </c>
      <c r="CZ281" s="14">
        <f t="shared" si="282"/>
        <v>0</v>
      </c>
      <c r="DA281" s="14">
        <f t="shared" si="282"/>
        <v>0</v>
      </c>
      <c r="DB281" s="14">
        <f t="shared" si="282"/>
        <v>0</v>
      </c>
      <c r="DC281" s="14">
        <f t="shared" si="279"/>
        <v>0</v>
      </c>
      <c r="DD281" s="14">
        <f t="shared" si="279"/>
        <v>0</v>
      </c>
      <c r="DE281" s="14">
        <f t="shared" si="279"/>
        <v>0</v>
      </c>
      <c r="DF281" s="14">
        <f t="shared" si="279"/>
        <v>0</v>
      </c>
      <c r="DG281" s="14">
        <f t="shared" si="279"/>
        <v>0</v>
      </c>
      <c r="DH281" s="14">
        <f t="shared" si="279"/>
        <v>0</v>
      </c>
      <c r="DI281" s="14">
        <f t="shared" si="279"/>
        <v>0</v>
      </c>
      <c r="DJ281" s="14">
        <f t="shared" si="279"/>
        <v>0</v>
      </c>
      <c r="DK281" s="14">
        <f t="shared" si="279"/>
        <v>0</v>
      </c>
      <c r="DL281" s="14">
        <f t="shared" si="279"/>
        <v>0</v>
      </c>
      <c r="DM281" s="14">
        <f t="shared" si="279"/>
        <v>0</v>
      </c>
      <c r="DN281" s="14">
        <f t="shared" si="279"/>
        <v>0</v>
      </c>
      <c r="DO281" s="14">
        <f t="shared" si="279"/>
        <v>0</v>
      </c>
      <c r="DP281" s="14">
        <f t="shared" si="279"/>
        <v>0</v>
      </c>
      <c r="DQ281" s="14">
        <f t="shared" si="279"/>
        <v>0</v>
      </c>
      <c r="DR281" s="14">
        <f t="shared" si="279"/>
        <v>0</v>
      </c>
      <c r="DS281" s="14">
        <f t="shared" si="280"/>
        <v>0</v>
      </c>
      <c r="DT281" s="14">
        <f t="shared" si="259"/>
        <v>0</v>
      </c>
      <c r="DU281" s="14">
        <f t="shared" si="259"/>
        <v>0</v>
      </c>
      <c r="DV281" s="14">
        <f t="shared" si="259"/>
        <v>0</v>
      </c>
      <c r="DW281" s="14">
        <f t="shared" si="259"/>
        <v>0</v>
      </c>
      <c r="DX281" s="14">
        <f t="shared" si="259"/>
        <v>0</v>
      </c>
      <c r="DY281" s="14">
        <f t="shared" si="259"/>
        <v>0</v>
      </c>
      <c r="DZ281" s="14">
        <f t="shared" si="263"/>
        <v>1</v>
      </c>
    </row>
    <row r="282" spans="1:130">
      <c r="C282" s="18">
        <v>2024</v>
      </c>
      <c r="D282" s="25"/>
      <c r="E282" s="25"/>
      <c r="F282" s="25"/>
      <c r="G282" s="25"/>
      <c r="H282" s="25">
        <f t="shared" si="268"/>
        <v>0</v>
      </c>
      <c r="I282" s="25">
        <f t="shared" si="269"/>
        <v>0</v>
      </c>
      <c r="J282" s="25">
        <f t="shared" si="270"/>
        <v>0</v>
      </c>
      <c r="K282" s="25">
        <f t="shared" si="271"/>
        <v>0</v>
      </c>
      <c r="L282" s="25">
        <f t="shared" si="272"/>
        <v>0</v>
      </c>
      <c r="M282" s="25">
        <f t="shared" si="273"/>
        <v>0</v>
      </c>
      <c r="N282" s="25">
        <f t="shared" si="274"/>
        <v>0</v>
      </c>
      <c r="O282" s="25">
        <f t="shared" si="275"/>
        <v>0</v>
      </c>
      <c r="P282" s="25">
        <f t="shared" si="276"/>
        <v>0</v>
      </c>
      <c r="Q282" s="25">
        <f t="shared" si="277"/>
        <v>0</v>
      </c>
      <c r="R282" s="25">
        <f t="shared" si="281"/>
        <v>0</v>
      </c>
      <c r="S282" s="25">
        <f t="shared" si="283"/>
        <v>0</v>
      </c>
      <c r="T282" s="25">
        <f t="shared" si="284"/>
        <v>9761.25</v>
      </c>
      <c r="U282" s="25">
        <f t="shared" si="285"/>
        <v>10498.25</v>
      </c>
      <c r="V282" s="25">
        <f t="shared" si="286"/>
        <v>10561.375</v>
      </c>
      <c r="W282" s="25">
        <f t="shared" si="287"/>
        <v>12613.75</v>
      </c>
      <c r="X282" s="25">
        <f t="shared" si="288"/>
        <v>6729.75</v>
      </c>
      <c r="Y282" s="25">
        <f t="shared" si="289"/>
        <v>7315.125</v>
      </c>
      <c r="Z282" s="25">
        <f t="shared" ref="Z282:Z300" si="290">VLOOKUP($C$88,$D$3:$K$63,$A$71,0)*(B260-B259)</f>
        <v>7856.25</v>
      </c>
      <c r="AA282" s="25">
        <f>VLOOKUP($C$89,$D$3:$K$63,$A$71,0)*(B259-B258)</f>
        <v>7729.125</v>
      </c>
      <c r="AB282" s="25">
        <f>VLOOKUP($C$90,$D$3:$K$63,$A$71,0)*B258</f>
        <v>0</v>
      </c>
      <c r="AC282" s="25"/>
      <c r="AD282" s="25"/>
      <c r="AE282" s="25"/>
      <c r="AF282" s="25"/>
      <c r="AG282" s="25"/>
      <c r="AH282" s="25"/>
      <c r="AI282" s="25"/>
      <c r="AJ282" s="25"/>
      <c r="AK282" s="25"/>
      <c r="AL282" s="25"/>
      <c r="AM282" s="25"/>
      <c r="AN282" s="25"/>
      <c r="AO282" s="25"/>
      <c r="AP282" s="25"/>
      <c r="AQ282" s="25"/>
      <c r="AR282" s="25"/>
      <c r="AS282" s="25"/>
      <c r="AT282" s="25"/>
      <c r="AU282" s="25"/>
      <c r="AV282" s="25"/>
      <c r="AW282" s="25"/>
      <c r="AX282" s="25"/>
      <c r="AY282" s="25"/>
      <c r="AZ282" s="25"/>
      <c r="BA282" s="25"/>
      <c r="BB282" s="25"/>
      <c r="BC282" s="25"/>
      <c r="BD282" s="25"/>
      <c r="BE282" s="25"/>
      <c r="BF282" s="25"/>
      <c r="BG282" s="25"/>
      <c r="BH282" s="25"/>
      <c r="BI282" s="25"/>
      <c r="BJ282" s="25"/>
      <c r="BK282" s="25"/>
      <c r="BL282" s="25"/>
      <c r="BM282" s="21">
        <f t="shared" si="261"/>
        <v>73064.875</v>
      </c>
      <c r="BP282" s="18">
        <v>2024</v>
      </c>
      <c r="BQ282" s="14">
        <f t="shared" si="262"/>
        <v>0</v>
      </c>
      <c r="BR282" s="14">
        <f t="shared" si="262"/>
        <v>0</v>
      </c>
      <c r="BS282" s="14">
        <f t="shared" si="262"/>
        <v>0</v>
      </c>
      <c r="BT282" s="14">
        <f t="shared" si="262"/>
        <v>0</v>
      </c>
      <c r="BU282" s="14">
        <f t="shared" si="262"/>
        <v>0</v>
      </c>
      <c r="BV282" s="14">
        <f t="shared" si="262"/>
        <v>0</v>
      </c>
      <c r="BW282" s="14">
        <f t="shared" si="262"/>
        <v>0</v>
      </c>
      <c r="BX282" s="14">
        <f t="shared" si="262"/>
        <v>0</v>
      </c>
      <c r="BY282" s="14">
        <f t="shared" si="262"/>
        <v>0</v>
      </c>
      <c r="BZ282" s="14">
        <f t="shared" si="262"/>
        <v>0</v>
      </c>
      <c r="CA282" s="14">
        <f t="shared" si="262"/>
        <v>0</v>
      </c>
      <c r="CB282" s="14">
        <f t="shared" si="262"/>
        <v>0</v>
      </c>
      <c r="CC282" s="14">
        <f t="shared" si="262"/>
        <v>0</v>
      </c>
      <c r="CD282" s="14">
        <f t="shared" si="262"/>
        <v>0</v>
      </c>
      <c r="CE282" s="14">
        <f t="shared" si="262"/>
        <v>0</v>
      </c>
      <c r="CF282" s="14">
        <f t="shared" si="262"/>
        <v>0</v>
      </c>
      <c r="CG282" s="14">
        <f t="shared" si="278"/>
        <v>0.13359702593072253</v>
      </c>
      <c r="CH282" s="14">
        <f t="shared" si="256"/>
        <v>0.14368395210420876</v>
      </c>
      <c r="CI282" s="14">
        <f t="shared" si="256"/>
        <v>0.14454791033311151</v>
      </c>
      <c r="CJ282" s="14">
        <f t="shared" si="256"/>
        <v>0.17263767302688193</v>
      </c>
      <c r="CK282" s="14">
        <f t="shared" si="256"/>
        <v>9.2106501242902289E-2</v>
      </c>
      <c r="CL282" s="14">
        <f t="shared" si="256"/>
        <v>0.10011821685864788</v>
      </c>
      <c r="CM282" s="14">
        <f t="shared" si="256"/>
        <v>0.10752430630997453</v>
      </c>
      <c r="CN282" s="14">
        <f t="shared" si="256"/>
        <v>0.1057844141935506</v>
      </c>
      <c r="CO282" s="14">
        <f t="shared" si="256"/>
        <v>0</v>
      </c>
      <c r="CP282" s="14">
        <f t="shared" si="256"/>
        <v>0</v>
      </c>
      <c r="CQ282" s="14">
        <f t="shared" si="256"/>
        <v>0</v>
      </c>
      <c r="CR282" s="14">
        <f t="shared" si="256"/>
        <v>0</v>
      </c>
      <c r="CS282" s="14">
        <f t="shared" si="256"/>
        <v>0</v>
      </c>
      <c r="CT282" s="14">
        <f t="shared" si="256"/>
        <v>0</v>
      </c>
      <c r="CU282" s="14">
        <f t="shared" si="256"/>
        <v>0</v>
      </c>
      <c r="CV282" s="14">
        <f t="shared" si="256"/>
        <v>0</v>
      </c>
      <c r="CW282" s="14">
        <f t="shared" si="256"/>
        <v>0</v>
      </c>
      <c r="CX282" s="14">
        <f t="shared" si="282"/>
        <v>0</v>
      </c>
      <c r="CY282" s="14">
        <f t="shared" si="282"/>
        <v>0</v>
      </c>
      <c r="CZ282" s="14">
        <f t="shared" si="282"/>
        <v>0</v>
      </c>
      <c r="DA282" s="14">
        <f t="shared" si="282"/>
        <v>0</v>
      </c>
      <c r="DB282" s="14">
        <f t="shared" si="282"/>
        <v>0</v>
      </c>
      <c r="DC282" s="14">
        <f t="shared" si="279"/>
        <v>0</v>
      </c>
      <c r="DD282" s="14">
        <f t="shared" si="279"/>
        <v>0</v>
      </c>
      <c r="DE282" s="14">
        <f t="shared" si="279"/>
        <v>0</v>
      </c>
      <c r="DF282" s="14">
        <f t="shared" si="279"/>
        <v>0</v>
      </c>
      <c r="DG282" s="14">
        <f t="shared" si="279"/>
        <v>0</v>
      </c>
      <c r="DH282" s="14">
        <f t="shared" si="279"/>
        <v>0</v>
      </c>
      <c r="DI282" s="14">
        <f t="shared" si="279"/>
        <v>0</v>
      </c>
      <c r="DJ282" s="14">
        <f t="shared" si="279"/>
        <v>0</v>
      </c>
      <c r="DK282" s="14">
        <f t="shared" si="279"/>
        <v>0</v>
      </c>
      <c r="DL282" s="14">
        <f t="shared" si="279"/>
        <v>0</v>
      </c>
      <c r="DM282" s="14">
        <f t="shared" si="279"/>
        <v>0</v>
      </c>
      <c r="DN282" s="14">
        <f t="shared" si="279"/>
        <v>0</v>
      </c>
      <c r="DO282" s="14">
        <f t="shared" si="279"/>
        <v>0</v>
      </c>
      <c r="DP282" s="14">
        <f t="shared" si="279"/>
        <v>0</v>
      </c>
      <c r="DQ282" s="14">
        <f t="shared" si="279"/>
        <v>0</v>
      </c>
      <c r="DR282" s="14">
        <f t="shared" si="279"/>
        <v>0</v>
      </c>
      <c r="DS282" s="14">
        <f t="shared" si="280"/>
        <v>0</v>
      </c>
      <c r="DT282" s="14">
        <f t="shared" si="259"/>
        <v>0</v>
      </c>
      <c r="DU282" s="14">
        <f t="shared" si="259"/>
        <v>0</v>
      </c>
      <c r="DV282" s="14">
        <f t="shared" si="259"/>
        <v>0</v>
      </c>
      <c r="DW282" s="14">
        <f t="shared" si="259"/>
        <v>0</v>
      </c>
      <c r="DX282" s="14">
        <f t="shared" si="259"/>
        <v>0</v>
      </c>
      <c r="DY282" s="14">
        <f t="shared" si="259"/>
        <v>0</v>
      </c>
      <c r="DZ282" s="14">
        <f t="shared" si="263"/>
        <v>1</v>
      </c>
    </row>
    <row r="283" spans="1:130">
      <c r="C283" s="18">
        <v>2025</v>
      </c>
      <c r="D283" s="25"/>
      <c r="E283" s="25"/>
      <c r="F283" s="25"/>
      <c r="G283" s="25"/>
      <c r="H283" s="25"/>
      <c r="I283" s="25">
        <f t="shared" si="269"/>
        <v>0</v>
      </c>
      <c r="J283" s="25">
        <f t="shared" si="270"/>
        <v>0</v>
      </c>
      <c r="K283" s="25">
        <f t="shared" si="271"/>
        <v>0</v>
      </c>
      <c r="L283" s="25">
        <f t="shared" si="272"/>
        <v>0</v>
      </c>
      <c r="M283" s="25">
        <f t="shared" si="273"/>
        <v>0</v>
      </c>
      <c r="N283" s="25">
        <f t="shared" si="274"/>
        <v>0</v>
      </c>
      <c r="O283" s="25">
        <f t="shared" si="275"/>
        <v>0</v>
      </c>
      <c r="P283" s="25">
        <f t="shared" si="276"/>
        <v>0</v>
      </c>
      <c r="Q283" s="25">
        <f t="shared" si="277"/>
        <v>0</v>
      </c>
      <c r="R283" s="25">
        <f t="shared" si="281"/>
        <v>0</v>
      </c>
      <c r="S283" s="25">
        <f t="shared" si="283"/>
        <v>0</v>
      </c>
      <c r="T283" s="25">
        <f t="shared" si="284"/>
        <v>0</v>
      </c>
      <c r="U283" s="25">
        <f t="shared" si="285"/>
        <v>10498.25</v>
      </c>
      <c r="V283" s="25">
        <f t="shared" si="286"/>
        <v>10561.375</v>
      </c>
      <c r="W283" s="25">
        <f t="shared" si="287"/>
        <v>12613.75</v>
      </c>
      <c r="X283" s="25">
        <f t="shared" si="288"/>
        <v>6729.75</v>
      </c>
      <c r="Y283" s="25">
        <f t="shared" si="289"/>
        <v>7315.125</v>
      </c>
      <c r="Z283" s="25">
        <f t="shared" si="290"/>
        <v>7856.25</v>
      </c>
      <c r="AA283" s="25">
        <f t="shared" ref="AA283:AA301" si="291">VLOOKUP($C$89,$D$3:$K$63,$A$71,0)*(B260-B259)</f>
        <v>7729.125</v>
      </c>
      <c r="AB283" s="25">
        <f>VLOOKUP($C$90,$D$3:$K$63,$A$71,0)*(B259-B258)</f>
        <v>7276.5</v>
      </c>
      <c r="AC283" s="25">
        <f>VLOOKUP($C$91,$D$3:$K$63,$A$71,0)*B258</f>
        <v>0</v>
      </c>
      <c r="AD283" s="25"/>
      <c r="AE283" s="25"/>
      <c r="AF283" s="25"/>
      <c r="AG283" s="25"/>
      <c r="AH283" s="25"/>
      <c r="AI283" s="25"/>
      <c r="AJ283" s="25"/>
      <c r="AK283" s="25"/>
      <c r="AL283" s="25"/>
      <c r="AM283" s="25"/>
      <c r="AN283" s="25"/>
      <c r="AO283" s="25"/>
      <c r="AP283" s="25"/>
      <c r="AQ283" s="25"/>
      <c r="AR283" s="25"/>
      <c r="AS283" s="25"/>
      <c r="AT283" s="25"/>
      <c r="AU283" s="25"/>
      <c r="AV283" s="25"/>
      <c r="AW283" s="25"/>
      <c r="AX283" s="25"/>
      <c r="AY283" s="25"/>
      <c r="AZ283" s="25"/>
      <c r="BA283" s="25"/>
      <c r="BB283" s="25"/>
      <c r="BC283" s="25"/>
      <c r="BD283" s="25"/>
      <c r="BE283" s="25"/>
      <c r="BF283" s="25"/>
      <c r="BG283" s="25"/>
      <c r="BH283" s="25"/>
      <c r="BI283" s="25"/>
      <c r="BJ283" s="25"/>
      <c r="BK283" s="25"/>
      <c r="BL283" s="25"/>
      <c r="BM283" s="21">
        <f t="shared" si="261"/>
        <v>70580.125</v>
      </c>
      <c r="BP283" s="18">
        <v>2025</v>
      </c>
      <c r="BQ283" s="14">
        <f t="shared" si="262"/>
        <v>0</v>
      </c>
      <c r="BR283" s="14">
        <f t="shared" si="262"/>
        <v>0</v>
      </c>
      <c r="BS283" s="14">
        <f t="shared" si="262"/>
        <v>0</v>
      </c>
      <c r="BT283" s="14">
        <f t="shared" si="262"/>
        <v>0</v>
      </c>
      <c r="BU283" s="14">
        <f t="shared" si="262"/>
        <v>0</v>
      </c>
      <c r="BV283" s="14">
        <f t="shared" si="262"/>
        <v>0</v>
      </c>
      <c r="BW283" s="14">
        <f t="shared" si="262"/>
        <v>0</v>
      </c>
      <c r="BX283" s="14">
        <f t="shared" si="262"/>
        <v>0</v>
      </c>
      <c r="BY283" s="14">
        <f t="shared" si="262"/>
        <v>0</v>
      </c>
      <c r="BZ283" s="14">
        <f t="shared" si="262"/>
        <v>0</v>
      </c>
      <c r="CA283" s="14">
        <f t="shared" si="262"/>
        <v>0</v>
      </c>
      <c r="CB283" s="14">
        <f t="shared" si="262"/>
        <v>0</v>
      </c>
      <c r="CC283" s="14">
        <f t="shared" si="262"/>
        <v>0</v>
      </c>
      <c r="CD283" s="14">
        <f t="shared" si="262"/>
        <v>0</v>
      </c>
      <c r="CE283" s="14">
        <f t="shared" si="262"/>
        <v>0</v>
      </c>
      <c r="CF283" s="14">
        <f t="shared" si="262"/>
        <v>0</v>
      </c>
      <c r="CG283" s="14">
        <f t="shared" si="278"/>
        <v>0</v>
      </c>
      <c r="CH283" s="14">
        <f t="shared" si="256"/>
        <v>0.14874229820363735</v>
      </c>
      <c r="CI283" s="14">
        <f t="shared" si="256"/>
        <v>0.14963667179676998</v>
      </c>
      <c r="CJ283" s="14">
        <f t="shared" si="256"/>
        <v>0.17871532531289794</v>
      </c>
      <c r="CK283" s="14">
        <f t="shared" si="256"/>
        <v>9.5349080212028522E-2</v>
      </c>
      <c r="CL283" s="14">
        <f t="shared" si="256"/>
        <v>0.10364284563111782</v>
      </c>
      <c r="CM283" s="14">
        <f t="shared" si="256"/>
        <v>0.11130966401660525</v>
      </c>
      <c r="CN283" s="14">
        <f t="shared" si="256"/>
        <v>0.1095085195726134</v>
      </c>
      <c r="CO283" s="14">
        <f t="shared" si="256"/>
        <v>0.10309559525432974</v>
      </c>
      <c r="CP283" s="14">
        <f t="shared" si="256"/>
        <v>0</v>
      </c>
      <c r="CQ283" s="14">
        <f t="shared" si="256"/>
        <v>0</v>
      </c>
      <c r="CR283" s="14">
        <f t="shared" si="256"/>
        <v>0</v>
      </c>
      <c r="CS283" s="14">
        <f t="shared" si="256"/>
        <v>0</v>
      </c>
      <c r="CT283" s="14">
        <f t="shared" si="256"/>
        <v>0</v>
      </c>
      <c r="CU283" s="14">
        <f t="shared" si="256"/>
        <v>0</v>
      </c>
      <c r="CV283" s="14">
        <f t="shared" si="256"/>
        <v>0</v>
      </c>
      <c r="CW283" s="14">
        <f t="shared" si="256"/>
        <v>0</v>
      </c>
      <c r="CX283" s="14">
        <f t="shared" si="282"/>
        <v>0</v>
      </c>
      <c r="CY283" s="14">
        <f t="shared" si="282"/>
        <v>0</v>
      </c>
      <c r="CZ283" s="14">
        <f t="shared" si="282"/>
        <v>0</v>
      </c>
      <c r="DA283" s="14">
        <f t="shared" si="282"/>
        <v>0</v>
      </c>
      <c r="DB283" s="14">
        <f t="shared" si="282"/>
        <v>0</v>
      </c>
      <c r="DC283" s="14">
        <f t="shared" si="279"/>
        <v>0</v>
      </c>
      <c r="DD283" s="14">
        <f t="shared" si="279"/>
        <v>0</v>
      </c>
      <c r="DE283" s="14">
        <f t="shared" si="279"/>
        <v>0</v>
      </c>
      <c r="DF283" s="14">
        <f t="shared" si="279"/>
        <v>0</v>
      </c>
      <c r="DG283" s="14">
        <f t="shared" si="279"/>
        <v>0</v>
      </c>
      <c r="DH283" s="14">
        <f t="shared" si="279"/>
        <v>0</v>
      </c>
      <c r="DI283" s="14">
        <f t="shared" si="279"/>
        <v>0</v>
      </c>
      <c r="DJ283" s="14">
        <f t="shared" si="279"/>
        <v>0</v>
      </c>
      <c r="DK283" s="14">
        <f t="shared" si="279"/>
        <v>0</v>
      </c>
      <c r="DL283" s="14">
        <f t="shared" si="279"/>
        <v>0</v>
      </c>
      <c r="DM283" s="14">
        <f t="shared" si="279"/>
        <v>0</v>
      </c>
      <c r="DN283" s="14">
        <f t="shared" si="279"/>
        <v>0</v>
      </c>
      <c r="DO283" s="14">
        <f t="shared" si="279"/>
        <v>0</v>
      </c>
      <c r="DP283" s="14">
        <f t="shared" si="279"/>
        <v>0</v>
      </c>
      <c r="DQ283" s="14">
        <f t="shared" si="279"/>
        <v>0</v>
      </c>
      <c r="DR283" s="14">
        <f t="shared" si="279"/>
        <v>0</v>
      </c>
      <c r="DS283" s="14">
        <f t="shared" si="280"/>
        <v>0</v>
      </c>
      <c r="DT283" s="14">
        <f t="shared" si="259"/>
        <v>0</v>
      </c>
      <c r="DU283" s="14">
        <f t="shared" si="259"/>
        <v>0</v>
      </c>
      <c r="DV283" s="14">
        <f t="shared" si="259"/>
        <v>0</v>
      </c>
      <c r="DW283" s="14">
        <f t="shared" si="259"/>
        <v>0</v>
      </c>
      <c r="DX283" s="14">
        <f t="shared" si="259"/>
        <v>0</v>
      </c>
      <c r="DY283" s="14">
        <f t="shared" si="259"/>
        <v>0</v>
      </c>
      <c r="DZ283" s="14">
        <f t="shared" si="263"/>
        <v>1</v>
      </c>
    </row>
    <row r="284" spans="1:130">
      <c r="C284" s="18">
        <v>2026</v>
      </c>
      <c r="D284" s="25"/>
      <c r="E284" s="25"/>
      <c r="F284" s="25"/>
      <c r="G284" s="25"/>
      <c r="H284" s="25"/>
      <c r="I284" s="25"/>
      <c r="J284" s="25">
        <f t="shared" si="270"/>
        <v>0</v>
      </c>
      <c r="K284" s="25">
        <f t="shared" si="271"/>
        <v>0</v>
      </c>
      <c r="L284" s="25">
        <f t="shared" si="272"/>
        <v>0</v>
      </c>
      <c r="M284" s="25">
        <f t="shared" si="273"/>
        <v>0</v>
      </c>
      <c r="N284" s="25">
        <f t="shared" si="274"/>
        <v>0</v>
      </c>
      <c r="O284" s="25">
        <f t="shared" si="275"/>
        <v>0</v>
      </c>
      <c r="P284" s="25">
        <f t="shared" si="276"/>
        <v>0</v>
      </c>
      <c r="Q284" s="25">
        <f t="shared" si="277"/>
        <v>0</v>
      </c>
      <c r="R284" s="25">
        <f t="shared" si="281"/>
        <v>0</v>
      </c>
      <c r="S284" s="25">
        <f t="shared" si="283"/>
        <v>0</v>
      </c>
      <c r="T284" s="25">
        <f t="shared" si="284"/>
        <v>0</v>
      </c>
      <c r="U284" s="25">
        <f t="shared" si="285"/>
        <v>0</v>
      </c>
      <c r="V284" s="25">
        <f t="shared" si="286"/>
        <v>10561.375</v>
      </c>
      <c r="W284" s="25">
        <f t="shared" si="287"/>
        <v>12613.75</v>
      </c>
      <c r="X284" s="25">
        <f t="shared" si="288"/>
        <v>6729.75</v>
      </c>
      <c r="Y284" s="25">
        <f t="shared" si="289"/>
        <v>7315.125</v>
      </c>
      <c r="Z284" s="25">
        <f t="shared" si="290"/>
        <v>7856.25</v>
      </c>
      <c r="AA284" s="25">
        <f t="shared" si="291"/>
        <v>7729.125</v>
      </c>
      <c r="AB284" s="25">
        <f t="shared" ref="AB284:AB302" si="292">VLOOKUP($C$90,$D$3:$K$63,$A$71,0)*(B260-B259)</f>
        <v>7276.5</v>
      </c>
      <c r="AC284" s="25">
        <f>VLOOKUP($C$91,$D$3:$K$63,$A$71,0)*(B259-B258)</f>
        <v>7203</v>
      </c>
      <c r="AD284" s="25">
        <f>VLOOKUP($C$92,$D$3:$K$63,$A$71,0)*B258</f>
        <v>0</v>
      </c>
      <c r="AE284" s="25"/>
      <c r="AF284" s="25"/>
      <c r="AG284" s="25"/>
      <c r="AH284" s="25"/>
      <c r="AI284" s="25"/>
      <c r="AJ284" s="25"/>
      <c r="AK284" s="25"/>
      <c r="AL284" s="25"/>
      <c r="AM284" s="25"/>
      <c r="AN284" s="25"/>
      <c r="AO284" s="25"/>
      <c r="AP284" s="25"/>
      <c r="AQ284" s="25"/>
      <c r="AR284" s="25"/>
      <c r="AS284" s="25"/>
      <c r="AT284" s="25"/>
      <c r="AU284" s="25"/>
      <c r="AV284" s="25"/>
      <c r="AW284" s="25"/>
      <c r="AX284" s="25"/>
      <c r="AY284" s="25"/>
      <c r="AZ284" s="25"/>
      <c r="BA284" s="25"/>
      <c r="BB284" s="25"/>
      <c r="BC284" s="25"/>
      <c r="BD284" s="25"/>
      <c r="BE284" s="25"/>
      <c r="BF284" s="25"/>
      <c r="BG284" s="25"/>
      <c r="BH284" s="25"/>
      <c r="BI284" s="25"/>
      <c r="BJ284" s="25"/>
      <c r="BK284" s="25"/>
      <c r="BL284" s="25"/>
      <c r="BM284" s="21">
        <f t="shared" si="261"/>
        <v>67284.875</v>
      </c>
      <c r="BP284" s="18">
        <v>2026</v>
      </c>
      <c r="BQ284" s="14">
        <f t="shared" si="262"/>
        <v>0</v>
      </c>
      <c r="BR284" s="14">
        <f t="shared" si="262"/>
        <v>0</v>
      </c>
      <c r="BS284" s="14">
        <f t="shared" si="262"/>
        <v>0</v>
      </c>
      <c r="BT284" s="14">
        <f t="shared" si="262"/>
        <v>0</v>
      </c>
      <c r="BU284" s="14">
        <f t="shared" si="262"/>
        <v>0</v>
      </c>
      <c r="BV284" s="14">
        <f t="shared" si="262"/>
        <v>0</v>
      </c>
      <c r="BW284" s="14">
        <f t="shared" si="262"/>
        <v>0</v>
      </c>
      <c r="BX284" s="14">
        <f t="shared" si="262"/>
        <v>0</v>
      </c>
      <c r="BY284" s="14">
        <f t="shared" si="262"/>
        <v>0</v>
      </c>
      <c r="BZ284" s="14">
        <f t="shared" si="262"/>
        <v>0</v>
      </c>
      <c r="CA284" s="14">
        <f t="shared" si="262"/>
        <v>0</v>
      </c>
      <c r="CB284" s="14">
        <f t="shared" si="262"/>
        <v>0</v>
      </c>
      <c r="CC284" s="14">
        <f t="shared" si="262"/>
        <v>0</v>
      </c>
      <c r="CD284" s="14">
        <f t="shared" si="262"/>
        <v>0</v>
      </c>
      <c r="CE284" s="14">
        <f t="shared" si="262"/>
        <v>0</v>
      </c>
      <c r="CF284" s="14">
        <f t="shared" si="262"/>
        <v>0</v>
      </c>
      <c r="CG284" s="14">
        <f t="shared" si="278"/>
        <v>0</v>
      </c>
      <c r="CH284" s="14">
        <f t="shared" si="278"/>
        <v>0</v>
      </c>
      <c r="CI284" s="14">
        <f t="shared" si="278"/>
        <v>0.15696506830101117</v>
      </c>
      <c r="CJ284" s="14">
        <f t="shared" si="278"/>
        <v>0.1874678373111342</v>
      </c>
      <c r="CK284" s="14">
        <f t="shared" si="278"/>
        <v>0.1000187635036849</v>
      </c>
      <c r="CL284" s="14">
        <f t="shared" si="278"/>
        <v>0.10871871278649177</v>
      </c>
      <c r="CM284" s="14">
        <f t="shared" si="278"/>
        <v>0.11676101055400638</v>
      </c>
      <c r="CN284" s="14">
        <f t="shared" si="278"/>
        <v>0.1148716557770227</v>
      </c>
      <c r="CO284" s="14">
        <f t="shared" si="278"/>
        <v>0.10814466104009259</v>
      </c>
      <c r="CP284" s="14">
        <f t="shared" si="278"/>
        <v>0.10705229072655631</v>
      </c>
      <c r="CQ284" s="14">
        <f t="shared" si="278"/>
        <v>0</v>
      </c>
      <c r="CR284" s="14">
        <f t="shared" si="278"/>
        <v>0</v>
      </c>
      <c r="CS284" s="14">
        <f t="shared" si="278"/>
        <v>0</v>
      </c>
      <c r="CT284" s="14">
        <f t="shared" si="278"/>
        <v>0</v>
      </c>
      <c r="CU284" s="14">
        <f t="shared" si="278"/>
        <v>0</v>
      </c>
      <c r="CV284" s="14">
        <f t="shared" si="278"/>
        <v>0</v>
      </c>
      <c r="CW284" s="14">
        <f t="shared" ref="CW284:DL318" si="293">AJ284/$BM284</f>
        <v>0</v>
      </c>
      <c r="CX284" s="14">
        <f t="shared" si="282"/>
        <v>0</v>
      </c>
      <c r="CY284" s="14">
        <f t="shared" si="282"/>
        <v>0</v>
      </c>
      <c r="CZ284" s="14">
        <f t="shared" si="282"/>
        <v>0</v>
      </c>
      <c r="DA284" s="14">
        <f t="shared" si="282"/>
        <v>0</v>
      </c>
      <c r="DB284" s="14">
        <f t="shared" si="282"/>
        <v>0</v>
      </c>
      <c r="DC284" s="14">
        <f t="shared" si="279"/>
        <v>0</v>
      </c>
      <c r="DD284" s="14">
        <f t="shared" si="279"/>
        <v>0</v>
      </c>
      <c r="DE284" s="14">
        <f t="shared" si="279"/>
        <v>0</v>
      </c>
      <c r="DF284" s="14">
        <f t="shared" si="279"/>
        <v>0</v>
      </c>
      <c r="DG284" s="14">
        <f t="shared" si="279"/>
        <v>0</v>
      </c>
      <c r="DH284" s="14">
        <f t="shared" si="279"/>
        <v>0</v>
      </c>
      <c r="DI284" s="14">
        <f t="shared" si="279"/>
        <v>0</v>
      </c>
      <c r="DJ284" s="14">
        <f t="shared" si="279"/>
        <v>0</v>
      </c>
      <c r="DK284" s="14">
        <f t="shared" si="279"/>
        <v>0</v>
      </c>
      <c r="DL284" s="14">
        <f t="shared" si="279"/>
        <v>0</v>
      </c>
      <c r="DM284" s="14">
        <f t="shared" si="279"/>
        <v>0</v>
      </c>
      <c r="DN284" s="14">
        <f t="shared" si="279"/>
        <v>0</v>
      </c>
      <c r="DO284" s="14">
        <f t="shared" si="279"/>
        <v>0</v>
      </c>
      <c r="DP284" s="14">
        <f t="shared" si="279"/>
        <v>0</v>
      </c>
      <c r="DQ284" s="14">
        <f t="shared" si="279"/>
        <v>0</v>
      </c>
      <c r="DR284" s="14">
        <f t="shared" si="279"/>
        <v>0</v>
      </c>
      <c r="DS284" s="14">
        <f t="shared" si="280"/>
        <v>0</v>
      </c>
      <c r="DT284" s="14">
        <f t="shared" si="259"/>
        <v>0</v>
      </c>
      <c r="DU284" s="14">
        <f t="shared" si="259"/>
        <v>0</v>
      </c>
      <c r="DV284" s="14">
        <f t="shared" si="259"/>
        <v>0</v>
      </c>
      <c r="DW284" s="14">
        <f t="shared" si="259"/>
        <v>0</v>
      </c>
      <c r="DX284" s="14">
        <f t="shared" si="259"/>
        <v>0</v>
      </c>
      <c r="DY284" s="14">
        <f t="shared" si="259"/>
        <v>0</v>
      </c>
      <c r="DZ284" s="14">
        <f t="shared" si="263"/>
        <v>1</v>
      </c>
    </row>
    <row r="285" spans="1:130">
      <c r="C285" s="18">
        <v>2027</v>
      </c>
      <c r="D285" s="25"/>
      <c r="E285" s="25"/>
      <c r="F285" s="25"/>
      <c r="G285" s="25"/>
      <c r="H285" s="25"/>
      <c r="I285" s="25"/>
      <c r="J285" s="25"/>
      <c r="K285" s="25">
        <f t="shared" si="271"/>
        <v>0</v>
      </c>
      <c r="L285" s="25">
        <f t="shared" si="272"/>
        <v>0</v>
      </c>
      <c r="M285" s="25">
        <f t="shared" si="273"/>
        <v>0</v>
      </c>
      <c r="N285" s="25">
        <f t="shared" si="274"/>
        <v>0</v>
      </c>
      <c r="O285" s="25">
        <f t="shared" si="275"/>
        <v>0</v>
      </c>
      <c r="P285" s="25">
        <f t="shared" si="276"/>
        <v>0</v>
      </c>
      <c r="Q285" s="25">
        <f t="shared" si="277"/>
        <v>0</v>
      </c>
      <c r="R285" s="25">
        <f t="shared" si="281"/>
        <v>0</v>
      </c>
      <c r="S285" s="25">
        <f t="shared" si="283"/>
        <v>0</v>
      </c>
      <c r="T285" s="25">
        <f t="shared" si="284"/>
        <v>0</v>
      </c>
      <c r="U285" s="25">
        <f t="shared" si="285"/>
        <v>0</v>
      </c>
      <c r="V285" s="25">
        <f t="shared" si="286"/>
        <v>0</v>
      </c>
      <c r="W285" s="25">
        <f t="shared" si="287"/>
        <v>12613.75</v>
      </c>
      <c r="X285" s="25">
        <f t="shared" si="288"/>
        <v>6729.75</v>
      </c>
      <c r="Y285" s="25">
        <f t="shared" si="289"/>
        <v>7315.125</v>
      </c>
      <c r="Z285" s="25">
        <f t="shared" si="290"/>
        <v>7856.25</v>
      </c>
      <c r="AA285" s="25">
        <f t="shared" si="291"/>
        <v>7729.125</v>
      </c>
      <c r="AB285" s="25">
        <f t="shared" si="292"/>
        <v>7276.5</v>
      </c>
      <c r="AC285" s="25">
        <f t="shared" ref="AC285:AC303" si="294">VLOOKUP($C$91,$D$3:$K$63,$A$71,0)*(B260-B259)</f>
        <v>7203</v>
      </c>
      <c r="AD285" s="25">
        <f>VLOOKUP($C$92,$D$3:$K$63,$A$71,0)*(B259-B258)</f>
        <v>6952.875</v>
      </c>
      <c r="AE285" s="25">
        <f>VLOOKUP($C$93,$D$3:$K$63,$A$71,0)*B258</f>
        <v>0</v>
      </c>
      <c r="AF285" s="25"/>
      <c r="AG285" s="25"/>
      <c r="AH285" s="25"/>
      <c r="AI285" s="25"/>
      <c r="AJ285" s="25"/>
      <c r="AK285" s="25"/>
      <c r="AL285" s="25"/>
      <c r="AM285" s="25"/>
      <c r="AN285" s="25"/>
      <c r="AO285" s="25"/>
      <c r="AP285" s="25"/>
      <c r="AQ285" s="25"/>
      <c r="AR285" s="25"/>
      <c r="AS285" s="25"/>
      <c r="AT285" s="25"/>
      <c r="AU285" s="25"/>
      <c r="AV285" s="25"/>
      <c r="AW285" s="25"/>
      <c r="AX285" s="25"/>
      <c r="AY285" s="25"/>
      <c r="AZ285" s="25"/>
      <c r="BA285" s="25"/>
      <c r="BB285" s="25"/>
      <c r="BC285" s="25"/>
      <c r="BD285" s="25"/>
      <c r="BE285" s="25"/>
      <c r="BF285" s="25"/>
      <c r="BG285" s="25"/>
      <c r="BH285" s="25"/>
      <c r="BI285" s="25"/>
      <c r="BJ285" s="25"/>
      <c r="BK285" s="25"/>
      <c r="BL285" s="25"/>
      <c r="BM285" s="21">
        <f t="shared" si="261"/>
        <v>63676.375</v>
      </c>
      <c r="BP285" s="18">
        <v>2027</v>
      </c>
      <c r="BQ285" s="14">
        <f t="shared" si="262"/>
        <v>0</v>
      </c>
      <c r="BR285" s="14">
        <f t="shared" si="262"/>
        <v>0</v>
      </c>
      <c r="BS285" s="14">
        <f t="shared" si="262"/>
        <v>0</v>
      </c>
      <c r="BT285" s="14">
        <f t="shared" si="262"/>
        <v>0</v>
      </c>
      <c r="BU285" s="14">
        <f t="shared" si="262"/>
        <v>0</v>
      </c>
      <c r="BV285" s="14">
        <f t="shared" si="262"/>
        <v>0</v>
      </c>
      <c r="BW285" s="14">
        <f t="shared" si="262"/>
        <v>0</v>
      </c>
      <c r="BX285" s="14">
        <f t="shared" si="262"/>
        <v>0</v>
      </c>
      <c r="BY285" s="14">
        <f t="shared" si="262"/>
        <v>0</v>
      </c>
      <c r="BZ285" s="14">
        <f t="shared" si="262"/>
        <v>0</v>
      </c>
      <c r="CA285" s="14">
        <f t="shared" si="262"/>
        <v>0</v>
      </c>
      <c r="CB285" s="14">
        <f t="shared" si="262"/>
        <v>0</v>
      </c>
      <c r="CC285" s="14">
        <f t="shared" si="262"/>
        <v>0</v>
      </c>
      <c r="CD285" s="14">
        <f t="shared" si="262"/>
        <v>0</v>
      </c>
      <c r="CE285" s="14">
        <f t="shared" si="262"/>
        <v>0</v>
      </c>
      <c r="CF285" s="14">
        <f t="shared" si="262"/>
        <v>0</v>
      </c>
      <c r="CG285" s="14">
        <f t="shared" si="278"/>
        <v>0</v>
      </c>
      <c r="CH285" s="14">
        <f t="shared" si="278"/>
        <v>0</v>
      </c>
      <c r="CI285" s="14">
        <f t="shared" si="278"/>
        <v>0</v>
      </c>
      <c r="CJ285" s="14">
        <f t="shared" si="278"/>
        <v>0.19809152138450092</v>
      </c>
      <c r="CK285" s="14">
        <f t="shared" si="278"/>
        <v>0.10568676373301715</v>
      </c>
      <c r="CL285" s="14">
        <f t="shared" si="278"/>
        <v>0.11487973365317986</v>
      </c>
      <c r="CM285" s="14">
        <f t="shared" si="278"/>
        <v>0.12337778336156856</v>
      </c>
      <c r="CN285" s="14">
        <f t="shared" si="278"/>
        <v>0.12138136004130261</v>
      </c>
      <c r="CO285" s="14">
        <f t="shared" si="278"/>
        <v>0.11427315075646187</v>
      </c>
      <c r="CP285" s="14">
        <f t="shared" si="278"/>
        <v>0.1131188765063966</v>
      </c>
      <c r="CQ285" s="14">
        <f t="shared" si="278"/>
        <v>0.10919081056357244</v>
      </c>
      <c r="CR285" s="14">
        <f t="shared" si="278"/>
        <v>0</v>
      </c>
      <c r="CS285" s="14">
        <f t="shared" si="278"/>
        <v>0</v>
      </c>
      <c r="CT285" s="14">
        <f t="shared" si="278"/>
        <v>0</v>
      </c>
      <c r="CU285" s="14">
        <f t="shared" si="278"/>
        <v>0</v>
      </c>
      <c r="CV285" s="14">
        <f t="shared" si="278"/>
        <v>0</v>
      </c>
      <c r="CW285" s="14">
        <f t="shared" si="293"/>
        <v>0</v>
      </c>
      <c r="CX285" s="14">
        <f t="shared" si="282"/>
        <v>0</v>
      </c>
      <c r="CY285" s="14">
        <f t="shared" si="282"/>
        <v>0</v>
      </c>
      <c r="CZ285" s="14">
        <f t="shared" si="282"/>
        <v>0</v>
      </c>
      <c r="DA285" s="14">
        <f t="shared" si="282"/>
        <v>0</v>
      </c>
      <c r="DB285" s="14">
        <f t="shared" si="282"/>
        <v>0</v>
      </c>
      <c r="DC285" s="14">
        <f t="shared" si="279"/>
        <v>0</v>
      </c>
      <c r="DD285" s="14">
        <f t="shared" si="279"/>
        <v>0</v>
      </c>
      <c r="DE285" s="14">
        <f t="shared" si="279"/>
        <v>0</v>
      </c>
      <c r="DF285" s="14">
        <f t="shared" si="279"/>
        <v>0</v>
      </c>
      <c r="DG285" s="14">
        <f t="shared" si="279"/>
        <v>0</v>
      </c>
      <c r="DH285" s="14">
        <f t="shared" si="279"/>
        <v>0</v>
      </c>
      <c r="DI285" s="14">
        <f t="shared" si="279"/>
        <v>0</v>
      </c>
      <c r="DJ285" s="14">
        <f t="shared" si="279"/>
        <v>0</v>
      </c>
      <c r="DK285" s="14">
        <f t="shared" si="279"/>
        <v>0</v>
      </c>
      <c r="DL285" s="14">
        <f t="shared" si="279"/>
        <v>0</v>
      </c>
      <c r="DM285" s="14">
        <f t="shared" si="279"/>
        <v>0</v>
      </c>
      <c r="DN285" s="14">
        <f t="shared" si="279"/>
        <v>0</v>
      </c>
      <c r="DO285" s="14">
        <f t="shared" si="279"/>
        <v>0</v>
      </c>
      <c r="DP285" s="14">
        <f t="shared" si="279"/>
        <v>0</v>
      </c>
      <c r="DQ285" s="14">
        <f t="shared" si="279"/>
        <v>0</v>
      </c>
      <c r="DR285" s="14">
        <f t="shared" si="279"/>
        <v>0</v>
      </c>
      <c r="DS285" s="14">
        <f t="shared" si="280"/>
        <v>0</v>
      </c>
      <c r="DT285" s="14">
        <f t="shared" si="259"/>
        <v>0</v>
      </c>
      <c r="DU285" s="14">
        <f t="shared" si="259"/>
        <v>0</v>
      </c>
      <c r="DV285" s="14">
        <f t="shared" si="259"/>
        <v>0</v>
      </c>
      <c r="DW285" s="14">
        <f t="shared" si="259"/>
        <v>0</v>
      </c>
      <c r="DX285" s="14">
        <f t="shared" si="259"/>
        <v>0</v>
      </c>
      <c r="DY285" s="14">
        <f t="shared" si="259"/>
        <v>0</v>
      </c>
      <c r="DZ285" s="14">
        <f t="shared" si="263"/>
        <v>1</v>
      </c>
    </row>
    <row r="286" spans="1:130">
      <c r="C286" s="18">
        <v>2028</v>
      </c>
      <c r="D286" s="25"/>
      <c r="E286" s="25"/>
      <c r="F286" s="25"/>
      <c r="G286" s="25"/>
      <c r="H286" s="25"/>
      <c r="I286" s="25"/>
      <c r="J286" s="25"/>
      <c r="K286" s="25"/>
      <c r="L286" s="25">
        <f t="shared" si="272"/>
        <v>0</v>
      </c>
      <c r="M286" s="25">
        <f t="shared" si="273"/>
        <v>0</v>
      </c>
      <c r="N286" s="25">
        <f t="shared" si="274"/>
        <v>0</v>
      </c>
      <c r="O286" s="25">
        <f t="shared" si="275"/>
        <v>0</v>
      </c>
      <c r="P286" s="25">
        <f t="shared" si="276"/>
        <v>0</v>
      </c>
      <c r="Q286" s="25">
        <f t="shared" si="277"/>
        <v>0</v>
      </c>
      <c r="R286" s="25">
        <f t="shared" si="281"/>
        <v>0</v>
      </c>
      <c r="S286" s="25">
        <f t="shared" si="283"/>
        <v>0</v>
      </c>
      <c r="T286" s="25">
        <f t="shared" si="284"/>
        <v>0</v>
      </c>
      <c r="U286" s="25">
        <f t="shared" si="285"/>
        <v>0</v>
      </c>
      <c r="V286" s="25">
        <f t="shared" si="286"/>
        <v>0</v>
      </c>
      <c r="W286" s="25">
        <f t="shared" si="287"/>
        <v>0</v>
      </c>
      <c r="X286" s="25">
        <f t="shared" si="288"/>
        <v>6729.75</v>
      </c>
      <c r="Y286" s="25">
        <f t="shared" si="289"/>
        <v>7315.125</v>
      </c>
      <c r="Z286" s="25">
        <f t="shared" si="290"/>
        <v>7856.25</v>
      </c>
      <c r="AA286" s="25">
        <f t="shared" si="291"/>
        <v>7729.125</v>
      </c>
      <c r="AB286" s="25">
        <f t="shared" si="292"/>
        <v>7276.5</v>
      </c>
      <c r="AC286" s="25">
        <f t="shared" si="294"/>
        <v>7203</v>
      </c>
      <c r="AD286" s="25">
        <f t="shared" ref="AD286:AD304" si="295">VLOOKUP($C$92,$D$3:$K$63,$A$71,0)*(B260-B259)</f>
        <v>6952.875</v>
      </c>
      <c r="AE286" s="25">
        <f>VLOOKUP($C$93,$D$3:$K$63,$A$71,0)*(B259-B258)</f>
        <v>6797.25</v>
      </c>
      <c r="AF286" s="25">
        <f>VLOOKUP($C$94,$D$3:$K$63,$A$71,0)*B258</f>
        <v>0</v>
      </c>
      <c r="AG286" s="25"/>
      <c r="AH286" s="25"/>
      <c r="AI286" s="25"/>
      <c r="AJ286" s="25"/>
      <c r="AK286" s="25"/>
      <c r="AL286" s="25"/>
      <c r="AM286" s="25"/>
      <c r="AN286" s="25"/>
      <c r="AO286" s="25"/>
      <c r="AP286" s="25"/>
      <c r="AQ286" s="25"/>
      <c r="AR286" s="25"/>
      <c r="AS286" s="25"/>
      <c r="AT286" s="25"/>
      <c r="AU286" s="25"/>
      <c r="AV286" s="25"/>
      <c r="AW286" s="25"/>
      <c r="AX286" s="25"/>
      <c r="AY286" s="25"/>
      <c r="AZ286" s="25"/>
      <c r="BA286" s="25"/>
      <c r="BB286" s="25"/>
      <c r="BC286" s="25"/>
      <c r="BD286" s="25"/>
      <c r="BE286" s="25"/>
      <c r="BF286" s="25"/>
      <c r="BG286" s="25"/>
      <c r="BH286" s="25"/>
      <c r="BI286" s="25"/>
      <c r="BJ286" s="25"/>
      <c r="BK286" s="25"/>
      <c r="BL286" s="25"/>
      <c r="BM286" s="21">
        <f t="shared" si="261"/>
        <v>57859.875</v>
      </c>
      <c r="BP286" s="18">
        <v>2028</v>
      </c>
      <c r="BQ286" s="14">
        <f t="shared" si="262"/>
        <v>0</v>
      </c>
      <c r="BR286" s="14">
        <f t="shared" si="262"/>
        <v>0</v>
      </c>
      <c r="BS286" s="14">
        <f t="shared" si="262"/>
        <v>0</v>
      </c>
      <c r="BT286" s="14">
        <f t="shared" si="262"/>
        <v>0</v>
      </c>
      <c r="BU286" s="14">
        <f t="shared" si="262"/>
        <v>0</v>
      </c>
      <c r="BV286" s="14">
        <f t="shared" si="262"/>
        <v>0</v>
      </c>
      <c r="BW286" s="14">
        <f t="shared" si="262"/>
        <v>0</v>
      </c>
      <c r="BX286" s="14">
        <f t="shared" si="262"/>
        <v>0</v>
      </c>
      <c r="BY286" s="14">
        <f t="shared" si="262"/>
        <v>0</v>
      </c>
      <c r="BZ286" s="14">
        <f t="shared" si="262"/>
        <v>0</v>
      </c>
      <c r="CA286" s="14">
        <f t="shared" si="262"/>
        <v>0</v>
      </c>
      <c r="CB286" s="14">
        <f t="shared" si="262"/>
        <v>0</v>
      </c>
      <c r="CC286" s="14">
        <f t="shared" si="262"/>
        <v>0</v>
      </c>
      <c r="CD286" s="14">
        <f t="shared" si="262"/>
        <v>0</v>
      </c>
      <c r="CE286" s="14">
        <f t="shared" si="262"/>
        <v>0</v>
      </c>
      <c r="CF286" s="14">
        <f t="shared" si="262"/>
        <v>0</v>
      </c>
      <c r="CG286" s="14">
        <f t="shared" si="278"/>
        <v>0</v>
      </c>
      <c r="CH286" s="14">
        <f t="shared" si="278"/>
        <v>0</v>
      </c>
      <c r="CI286" s="14">
        <f t="shared" si="278"/>
        <v>0</v>
      </c>
      <c r="CJ286" s="14">
        <f t="shared" si="278"/>
        <v>0</v>
      </c>
      <c r="CK286" s="14">
        <f t="shared" si="278"/>
        <v>0.11631117419455192</v>
      </c>
      <c r="CL286" s="14">
        <f t="shared" si="278"/>
        <v>0.12642828903449929</v>
      </c>
      <c r="CM286" s="14">
        <f t="shared" si="278"/>
        <v>0.1357806251741816</v>
      </c>
      <c r="CN286" s="14">
        <f t="shared" si="278"/>
        <v>0.13358350670477598</v>
      </c>
      <c r="CO286" s="14">
        <f t="shared" si="278"/>
        <v>0.12576072796562385</v>
      </c>
      <c r="CP286" s="14">
        <f t="shared" si="278"/>
        <v>0.1244904175821327</v>
      </c>
      <c r="CQ286" s="14">
        <f t="shared" si="278"/>
        <v>0.12016747357300719</v>
      </c>
      <c r="CR286" s="14">
        <f t="shared" si="278"/>
        <v>0.11747778577122747</v>
      </c>
      <c r="CS286" s="14">
        <f t="shared" si="278"/>
        <v>0</v>
      </c>
      <c r="CT286" s="14">
        <f t="shared" si="278"/>
        <v>0</v>
      </c>
      <c r="CU286" s="14">
        <f t="shared" si="278"/>
        <v>0</v>
      </c>
      <c r="CV286" s="14">
        <f t="shared" si="278"/>
        <v>0</v>
      </c>
      <c r="CW286" s="14">
        <f t="shared" si="293"/>
        <v>0</v>
      </c>
      <c r="CX286" s="14">
        <f t="shared" si="282"/>
        <v>0</v>
      </c>
      <c r="CY286" s="14">
        <f t="shared" si="282"/>
        <v>0</v>
      </c>
      <c r="CZ286" s="14">
        <f t="shared" si="282"/>
        <v>0</v>
      </c>
      <c r="DA286" s="14">
        <f t="shared" si="282"/>
        <v>0</v>
      </c>
      <c r="DB286" s="14">
        <f t="shared" si="282"/>
        <v>0</v>
      </c>
      <c r="DC286" s="14">
        <f t="shared" si="279"/>
        <v>0</v>
      </c>
      <c r="DD286" s="14">
        <f t="shared" si="279"/>
        <v>0</v>
      </c>
      <c r="DE286" s="14">
        <f t="shared" si="279"/>
        <v>0</v>
      </c>
      <c r="DF286" s="14">
        <f t="shared" si="279"/>
        <v>0</v>
      </c>
      <c r="DG286" s="14">
        <f t="shared" si="279"/>
        <v>0</v>
      </c>
      <c r="DH286" s="14">
        <f t="shared" si="279"/>
        <v>0</v>
      </c>
      <c r="DI286" s="14">
        <f t="shared" si="279"/>
        <v>0</v>
      </c>
      <c r="DJ286" s="14">
        <f t="shared" si="279"/>
        <v>0</v>
      </c>
      <c r="DK286" s="14">
        <f t="shared" si="279"/>
        <v>0</v>
      </c>
      <c r="DL286" s="14">
        <f t="shared" si="279"/>
        <v>0</v>
      </c>
      <c r="DM286" s="14">
        <f t="shared" si="279"/>
        <v>0</v>
      </c>
      <c r="DN286" s="14">
        <f t="shared" si="279"/>
        <v>0</v>
      </c>
      <c r="DO286" s="14">
        <f t="shared" si="279"/>
        <v>0</v>
      </c>
      <c r="DP286" s="14">
        <f t="shared" si="279"/>
        <v>0</v>
      </c>
      <c r="DQ286" s="14">
        <f t="shared" si="279"/>
        <v>0</v>
      </c>
      <c r="DR286" s="14">
        <f t="shared" si="279"/>
        <v>0</v>
      </c>
      <c r="DS286" s="14">
        <f t="shared" si="280"/>
        <v>0</v>
      </c>
      <c r="DT286" s="14">
        <f t="shared" si="259"/>
        <v>0</v>
      </c>
      <c r="DU286" s="14">
        <f t="shared" si="259"/>
        <v>0</v>
      </c>
      <c r="DV286" s="14">
        <f t="shared" si="259"/>
        <v>0</v>
      </c>
      <c r="DW286" s="14">
        <f t="shared" si="259"/>
        <v>0</v>
      </c>
      <c r="DX286" s="14">
        <f t="shared" si="259"/>
        <v>0</v>
      </c>
      <c r="DY286" s="14">
        <f t="shared" si="259"/>
        <v>0</v>
      </c>
      <c r="DZ286" s="14">
        <f t="shared" si="263"/>
        <v>1</v>
      </c>
    </row>
    <row r="287" spans="1:130">
      <c r="C287" s="18">
        <v>2029</v>
      </c>
      <c r="D287" s="25"/>
      <c r="E287" s="25"/>
      <c r="F287" s="25"/>
      <c r="G287" s="25"/>
      <c r="H287" s="25"/>
      <c r="I287" s="25"/>
      <c r="J287" s="25"/>
      <c r="K287" s="25"/>
      <c r="L287" s="25"/>
      <c r="M287" s="25">
        <f t="shared" si="273"/>
        <v>0</v>
      </c>
      <c r="N287" s="25">
        <f t="shared" si="274"/>
        <v>0</v>
      </c>
      <c r="O287" s="25">
        <f t="shared" si="275"/>
        <v>0</v>
      </c>
      <c r="P287" s="25">
        <f t="shared" si="276"/>
        <v>0</v>
      </c>
      <c r="Q287" s="25">
        <f t="shared" si="277"/>
        <v>0</v>
      </c>
      <c r="R287" s="25">
        <f t="shared" si="281"/>
        <v>0</v>
      </c>
      <c r="S287" s="25">
        <f t="shared" si="283"/>
        <v>0</v>
      </c>
      <c r="T287" s="25">
        <f t="shared" si="284"/>
        <v>0</v>
      </c>
      <c r="U287" s="25">
        <f t="shared" si="285"/>
        <v>0</v>
      </c>
      <c r="V287" s="25">
        <f t="shared" si="286"/>
        <v>0</v>
      </c>
      <c r="W287" s="25">
        <f t="shared" si="287"/>
        <v>0</v>
      </c>
      <c r="X287" s="25">
        <f t="shared" si="288"/>
        <v>0</v>
      </c>
      <c r="Y287" s="25">
        <f t="shared" si="289"/>
        <v>7315.125</v>
      </c>
      <c r="Z287" s="25">
        <f t="shared" si="290"/>
        <v>7856.25</v>
      </c>
      <c r="AA287" s="25">
        <f t="shared" si="291"/>
        <v>7729.125</v>
      </c>
      <c r="AB287" s="25">
        <f t="shared" si="292"/>
        <v>7276.5</v>
      </c>
      <c r="AC287" s="25">
        <f t="shared" si="294"/>
        <v>7203</v>
      </c>
      <c r="AD287" s="25">
        <f t="shared" si="295"/>
        <v>6952.875</v>
      </c>
      <c r="AE287" s="25">
        <f t="shared" ref="AE287:AE305" si="296">VLOOKUP($C$93,$D$3:$K$63,$A$71,0)*(B260-B259)</f>
        <v>6797.25</v>
      </c>
      <c r="AF287" s="25">
        <f>VLOOKUP($C$94,$D$3:$K$63,$A$71,0)*(B259-B258)</f>
        <v>6703.5</v>
      </c>
      <c r="AG287" s="25">
        <f>VLOOKUP($C$95,$D$3:$K$63,$A$71,0)*B258</f>
        <v>0</v>
      </c>
      <c r="AH287" s="25"/>
      <c r="AI287" s="25"/>
      <c r="AJ287" s="25"/>
      <c r="AK287" s="25"/>
      <c r="AL287" s="25"/>
      <c r="AM287" s="25"/>
      <c r="AN287" s="25"/>
      <c r="AO287" s="25"/>
      <c r="AP287" s="25"/>
      <c r="AQ287" s="25"/>
      <c r="AR287" s="25"/>
      <c r="AS287" s="25"/>
      <c r="AT287" s="25"/>
      <c r="AU287" s="25"/>
      <c r="AV287" s="25"/>
      <c r="AW287" s="25"/>
      <c r="AX287" s="25"/>
      <c r="AY287" s="25"/>
      <c r="AZ287" s="25"/>
      <c r="BA287" s="25"/>
      <c r="BB287" s="25"/>
      <c r="BC287" s="25"/>
      <c r="BD287" s="25"/>
      <c r="BE287" s="25"/>
      <c r="BF287" s="25"/>
      <c r="BG287" s="25"/>
      <c r="BH287" s="25"/>
      <c r="BI287" s="25"/>
      <c r="BJ287" s="25"/>
      <c r="BK287" s="25"/>
      <c r="BL287" s="25"/>
      <c r="BM287" s="21">
        <f t="shared" si="261"/>
        <v>57833.625</v>
      </c>
      <c r="BP287" s="18">
        <v>2029</v>
      </c>
      <c r="BQ287" s="14">
        <f t="shared" si="262"/>
        <v>0</v>
      </c>
      <c r="BR287" s="14">
        <f t="shared" si="262"/>
        <v>0</v>
      </c>
      <c r="BS287" s="14">
        <f t="shared" si="262"/>
        <v>0</v>
      </c>
      <c r="BT287" s="14">
        <f t="shared" si="262"/>
        <v>0</v>
      </c>
      <c r="BU287" s="14">
        <f t="shared" si="262"/>
        <v>0</v>
      </c>
      <c r="BV287" s="14">
        <f t="shared" si="262"/>
        <v>0</v>
      </c>
      <c r="BW287" s="14">
        <f t="shared" si="262"/>
        <v>0</v>
      </c>
      <c r="BX287" s="14">
        <f t="shared" si="262"/>
        <v>0</v>
      </c>
      <c r="BY287" s="14">
        <f t="shared" si="262"/>
        <v>0</v>
      </c>
      <c r="BZ287" s="14">
        <f t="shared" si="262"/>
        <v>0</v>
      </c>
      <c r="CA287" s="14">
        <f t="shared" si="262"/>
        <v>0</v>
      </c>
      <c r="CB287" s="14">
        <f t="shared" si="262"/>
        <v>0</v>
      </c>
      <c r="CC287" s="14">
        <f t="shared" si="262"/>
        <v>0</v>
      </c>
      <c r="CD287" s="14">
        <f t="shared" si="262"/>
        <v>0</v>
      </c>
      <c r="CE287" s="14">
        <f t="shared" si="262"/>
        <v>0</v>
      </c>
      <c r="CF287" s="14">
        <f t="shared" si="262"/>
        <v>0</v>
      </c>
      <c r="CG287" s="14">
        <f t="shared" si="278"/>
        <v>0</v>
      </c>
      <c r="CH287" s="14">
        <f t="shared" si="278"/>
        <v>0</v>
      </c>
      <c r="CI287" s="14">
        <f t="shared" si="278"/>
        <v>0</v>
      </c>
      <c r="CJ287" s="14">
        <f t="shared" si="278"/>
        <v>0</v>
      </c>
      <c r="CK287" s="14">
        <f t="shared" si="278"/>
        <v>0</v>
      </c>
      <c r="CL287" s="14">
        <f t="shared" si="278"/>
        <v>0.12648567334314598</v>
      </c>
      <c r="CM287" s="14">
        <f t="shared" si="278"/>
        <v>0.13584225439785247</v>
      </c>
      <c r="CN287" s="14">
        <f t="shared" si="278"/>
        <v>0.13364413868229771</v>
      </c>
      <c r="CO287" s="14">
        <f t="shared" si="278"/>
        <v>0.125817809276178</v>
      </c>
      <c r="CP287" s="14">
        <f t="shared" si="278"/>
        <v>0.12454692231379237</v>
      </c>
      <c r="CQ287" s="14">
        <f t="shared" si="278"/>
        <v>0.12022201617138818</v>
      </c>
      <c r="CR287" s="14">
        <f t="shared" si="278"/>
        <v>0.11753110755205125</v>
      </c>
      <c r="CS287" s="14">
        <f t="shared" si="278"/>
        <v>0.11591007826329407</v>
      </c>
      <c r="CT287" s="14">
        <f t="shared" si="278"/>
        <v>0</v>
      </c>
      <c r="CU287" s="14">
        <f t="shared" si="278"/>
        <v>0</v>
      </c>
      <c r="CV287" s="14">
        <f t="shared" si="278"/>
        <v>0</v>
      </c>
      <c r="CW287" s="14">
        <f t="shared" si="293"/>
        <v>0</v>
      </c>
      <c r="CX287" s="14">
        <f t="shared" si="282"/>
        <v>0</v>
      </c>
      <c r="CY287" s="14">
        <f t="shared" si="282"/>
        <v>0</v>
      </c>
      <c r="CZ287" s="14">
        <f t="shared" si="282"/>
        <v>0</v>
      </c>
      <c r="DA287" s="14">
        <f t="shared" si="282"/>
        <v>0</v>
      </c>
      <c r="DB287" s="14">
        <f t="shared" si="282"/>
        <v>0</v>
      </c>
      <c r="DC287" s="14">
        <f t="shared" si="279"/>
        <v>0</v>
      </c>
      <c r="DD287" s="14">
        <f t="shared" si="279"/>
        <v>0</v>
      </c>
      <c r="DE287" s="14">
        <f t="shared" si="279"/>
        <v>0</v>
      </c>
      <c r="DF287" s="14">
        <f t="shared" si="279"/>
        <v>0</v>
      </c>
      <c r="DG287" s="14">
        <f t="shared" si="279"/>
        <v>0</v>
      </c>
      <c r="DH287" s="14">
        <f t="shared" si="279"/>
        <v>0</v>
      </c>
      <c r="DI287" s="14">
        <f t="shared" si="279"/>
        <v>0</v>
      </c>
      <c r="DJ287" s="14">
        <f t="shared" si="279"/>
        <v>0</v>
      </c>
      <c r="DK287" s="14">
        <f t="shared" si="279"/>
        <v>0</v>
      </c>
      <c r="DL287" s="14">
        <f t="shared" si="279"/>
        <v>0</v>
      </c>
      <c r="DM287" s="14">
        <f t="shared" si="279"/>
        <v>0</v>
      </c>
      <c r="DN287" s="14">
        <f t="shared" si="279"/>
        <v>0</v>
      </c>
      <c r="DO287" s="14">
        <f t="shared" si="279"/>
        <v>0</v>
      </c>
      <c r="DP287" s="14">
        <f t="shared" si="279"/>
        <v>0</v>
      </c>
      <c r="DQ287" s="14">
        <f t="shared" si="279"/>
        <v>0</v>
      </c>
      <c r="DR287" s="14">
        <f t="shared" si="279"/>
        <v>0</v>
      </c>
      <c r="DS287" s="14">
        <f t="shared" si="280"/>
        <v>0</v>
      </c>
      <c r="DT287" s="14">
        <f t="shared" si="259"/>
        <v>0</v>
      </c>
      <c r="DU287" s="14">
        <f t="shared" si="259"/>
        <v>0</v>
      </c>
      <c r="DV287" s="14">
        <f t="shared" si="259"/>
        <v>0</v>
      </c>
      <c r="DW287" s="14">
        <f t="shared" si="259"/>
        <v>0</v>
      </c>
      <c r="DX287" s="14">
        <f t="shared" si="259"/>
        <v>0</v>
      </c>
      <c r="DY287" s="14">
        <f t="shared" si="259"/>
        <v>0</v>
      </c>
      <c r="DZ287" s="14">
        <f t="shared" si="263"/>
        <v>1</v>
      </c>
    </row>
    <row r="288" spans="1:130">
      <c r="C288" s="18">
        <v>2030</v>
      </c>
      <c r="D288" s="25"/>
      <c r="E288" s="25"/>
      <c r="F288" s="25"/>
      <c r="G288" s="25"/>
      <c r="H288" s="25"/>
      <c r="I288" s="25"/>
      <c r="J288" s="25"/>
      <c r="K288" s="25"/>
      <c r="L288" s="25"/>
      <c r="M288" s="25"/>
      <c r="N288" s="25">
        <f t="shared" si="274"/>
        <v>0</v>
      </c>
      <c r="O288" s="25">
        <f t="shared" si="275"/>
        <v>0</v>
      </c>
      <c r="P288" s="25">
        <f t="shared" si="276"/>
        <v>0</v>
      </c>
      <c r="Q288" s="25">
        <f t="shared" si="277"/>
        <v>0</v>
      </c>
      <c r="R288" s="25">
        <f t="shared" si="281"/>
        <v>0</v>
      </c>
      <c r="S288" s="25">
        <f t="shared" si="283"/>
        <v>0</v>
      </c>
      <c r="T288" s="25">
        <f t="shared" si="284"/>
        <v>0</v>
      </c>
      <c r="U288" s="25">
        <f t="shared" si="285"/>
        <v>0</v>
      </c>
      <c r="V288" s="25">
        <f t="shared" si="286"/>
        <v>0</v>
      </c>
      <c r="W288" s="25">
        <f t="shared" si="287"/>
        <v>0</v>
      </c>
      <c r="X288" s="25">
        <f t="shared" si="288"/>
        <v>0</v>
      </c>
      <c r="Y288" s="25">
        <f t="shared" si="289"/>
        <v>0</v>
      </c>
      <c r="Z288" s="25">
        <f t="shared" si="290"/>
        <v>7856.25</v>
      </c>
      <c r="AA288" s="25">
        <f t="shared" si="291"/>
        <v>7729.125</v>
      </c>
      <c r="AB288" s="25">
        <f t="shared" si="292"/>
        <v>7276.5</v>
      </c>
      <c r="AC288" s="25">
        <f t="shared" si="294"/>
        <v>7203</v>
      </c>
      <c r="AD288" s="25">
        <f t="shared" si="295"/>
        <v>6952.875</v>
      </c>
      <c r="AE288" s="25">
        <f t="shared" si="296"/>
        <v>6797.25</v>
      </c>
      <c r="AF288" s="25">
        <f t="shared" ref="AF288:AF306" si="297">VLOOKUP($C$94,$D$3:$K$63,$A$71,0)*(B260-B259)</f>
        <v>6703.5</v>
      </c>
      <c r="AG288" s="25">
        <f>VLOOKUP($C$95,$D$3:$K$63,$A$71,0)*(B259-B258)</f>
        <v>6498.375</v>
      </c>
      <c r="AH288" s="25">
        <f>VLOOKUP($C$96,$D$3:$K$63,$A$71,0)*B258</f>
        <v>0</v>
      </c>
      <c r="AI288" s="25"/>
      <c r="AJ288" s="25"/>
      <c r="AK288" s="25"/>
      <c r="AL288" s="25"/>
      <c r="AM288" s="25"/>
      <c r="AN288" s="25"/>
      <c r="AO288" s="25"/>
      <c r="AP288" s="25"/>
      <c r="AQ288" s="25"/>
      <c r="AR288" s="25"/>
      <c r="AS288" s="25"/>
      <c r="AT288" s="25"/>
      <c r="AU288" s="25"/>
      <c r="AV288" s="25"/>
      <c r="AW288" s="25"/>
      <c r="AX288" s="25"/>
      <c r="AY288" s="25"/>
      <c r="AZ288" s="25"/>
      <c r="BA288" s="25"/>
      <c r="BB288" s="25"/>
      <c r="BC288" s="25"/>
      <c r="BD288" s="25"/>
      <c r="BE288" s="25"/>
      <c r="BF288" s="25"/>
      <c r="BG288" s="25"/>
      <c r="BH288" s="25"/>
      <c r="BI288" s="25"/>
      <c r="BJ288" s="25"/>
      <c r="BK288" s="25"/>
      <c r="BL288" s="25"/>
      <c r="BM288" s="21">
        <f t="shared" si="261"/>
        <v>57016.875</v>
      </c>
      <c r="BP288" s="18">
        <v>2030</v>
      </c>
      <c r="BQ288" s="14">
        <f t="shared" si="262"/>
        <v>0</v>
      </c>
      <c r="BR288" s="14">
        <f t="shared" si="262"/>
        <v>0</v>
      </c>
      <c r="BS288" s="14">
        <f t="shared" si="262"/>
        <v>0</v>
      </c>
      <c r="BT288" s="14">
        <f t="shared" si="262"/>
        <v>0</v>
      </c>
      <c r="BU288" s="14">
        <f t="shared" si="262"/>
        <v>0</v>
      </c>
      <c r="BV288" s="14">
        <f t="shared" si="262"/>
        <v>0</v>
      </c>
      <c r="BW288" s="14">
        <f t="shared" si="262"/>
        <v>0</v>
      </c>
      <c r="BX288" s="14">
        <f t="shared" si="262"/>
        <v>0</v>
      </c>
      <c r="BY288" s="14">
        <f t="shared" si="262"/>
        <v>0</v>
      </c>
      <c r="BZ288" s="14">
        <f t="shared" si="262"/>
        <v>0</v>
      </c>
      <c r="CA288" s="14">
        <f t="shared" si="262"/>
        <v>0</v>
      </c>
      <c r="CB288" s="14">
        <f t="shared" si="262"/>
        <v>0</v>
      </c>
      <c r="CC288" s="14">
        <f t="shared" si="262"/>
        <v>0</v>
      </c>
      <c r="CD288" s="14">
        <f t="shared" si="262"/>
        <v>0</v>
      </c>
      <c r="CE288" s="14">
        <f t="shared" si="262"/>
        <v>0</v>
      </c>
      <c r="CF288" s="14">
        <f t="shared" si="262"/>
        <v>0</v>
      </c>
      <c r="CG288" s="14">
        <f t="shared" si="278"/>
        <v>0</v>
      </c>
      <c r="CH288" s="14">
        <f t="shared" si="278"/>
        <v>0</v>
      </c>
      <c r="CI288" s="14">
        <f t="shared" si="278"/>
        <v>0</v>
      </c>
      <c r="CJ288" s="14">
        <f t="shared" si="278"/>
        <v>0</v>
      </c>
      <c r="CK288" s="14">
        <f t="shared" si="278"/>
        <v>0</v>
      </c>
      <c r="CL288" s="14">
        <f t="shared" si="278"/>
        <v>0</v>
      </c>
      <c r="CM288" s="14">
        <f t="shared" si="278"/>
        <v>0.13778815482258541</v>
      </c>
      <c r="CN288" s="14">
        <f t="shared" si="278"/>
        <v>0.13555855174454931</v>
      </c>
      <c r="CO288" s="14">
        <f t="shared" si="278"/>
        <v>0.12762011246670393</v>
      </c>
      <c r="CP288" s="14">
        <f t="shared" si="278"/>
        <v>0.12633102042158573</v>
      </c>
      <c r="CQ288" s="14">
        <f t="shared" si="278"/>
        <v>0.12194416126804565</v>
      </c>
      <c r="CR288" s="14">
        <f t="shared" si="278"/>
        <v>0.11921470617251471</v>
      </c>
      <c r="CS288" s="14">
        <f t="shared" si="278"/>
        <v>0.11757045611496596</v>
      </c>
      <c r="CT288" s="14">
        <f t="shared" si="278"/>
        <v>0.11397283698904929</v>
      </c>
      <c r="CU288" s="14">
        <f t="shared" si="278"/>
        <v>0</v>
      </c>
      <c r="CV288" s="14">
        <f t="shared" si="278"/>
        <v>0</v>
      </c>
      <c r="CW288" s="14">
        <f t="shared" si="293"/>
        <v>0</v>
      </c>
      <c r="CX288" s="14">
        <f t="shared" si="282"/>
        <v>0</v>
      </c>
      <c r="CY288" s="14">
        <f t="shared" si="282"/>
        <v>0</v>
      </c>
      <c r="CZ288" s="14">
        <f t="shared" si="282"/>
        <v>0</v>
      </c>
      <c r="DA288" s="14">
        <f t="shared" si="282"/>
        <v>0</v>
      </c>
      <c r="DB288" s="14">
        <f t="shared" si="282"/>
        <v>0</v>
      </c>
      <c r="DC288" s="14">
        <f t="shared" si="279"/>
        <v>0</v>
      </c>
      <c r="DD288" s="14">
        <f t="shared" si="279"/>
        <v>0</v>
      </c>
      <c r="DE288" s="14">
        <f t="shared" si="279"/>
        <v>0</v>
      </c>
      <c r="DF288" s="14">
        <f t="shared" si="279"/>
        <v>0</v>
      </c>
      <c r="DG288" s="14">
        <f t="shared" si="279"/>
        <v>0</v>
      </c>
      <c r="DH288" s="14">
        <f t="shared" si="279"/>
        <v>0</v>
      </c>
      <c r="DI288" s="14">
        <f t="shared" si="279"/>
        <v>0</v>
      </c>
      <c r="DJ288" s="14">
        <f t="shared" si="279"/>
        <v>0</v>
      </c>
      <c r="DK288" s="14">
        <f t="shared" si="279"/>
        <v>0</v>
      </c>
      <c r="DL288" s="14">
        <f t="shared" si="279"/>
        <v>0</v>
      </c>
      <c r="DM288" s="14">
        <f t="shared" si="279"/>
        <v>0</v>
      </c>
      <c r="DN288" s="14">
        <f t="shared" si="279"/>
        <v>0</v>
      </c>
      <c r="DO288" s="14">
        <f t="shared" si="279"/>
        <v>0</v>
      </c>
      <c r="DP288" s="14">
        <f t="shared" si="279"/>
        <v>0</v>
      </c>
      <c r="DQ288" s="14">
        <f t="shared" si="279"/>
        <v>0</v>
      </c>
      <c r="DR288" s="14">
        <f t="shared" si="279"/>
        <v>0</v>
      </c>
      <c r="DS288" s="14">
        <f t="shared" si="280"/>
        <v>0</v>
      </c>
      <c r="DT288" s="14">
        <f t="shared" si="259"/>
        <v>0</v>
      </c>
      <c r="DU288" s="14">
        <f t="shared" si="259"/>
        <v>0</v>
      </c>
      <c r="DV288" s="14">
        <f t="shared" si="259"/>
        <v>0</v>
      </c>
      <c r="DW288" s="14">
        <f t="shared" si="259"/>
        <v>0</v>
      </c>
      <c r="DX288" s="14">
        <f t="shared" si="259"/>
        <v>0</v>
      </c>
      <c r="DY288" s="14">
        <f t="shared" si="259"/>
        <v>0</v>
      </c>
      <c r="DZ288" s="14">
        <f t="shared" si="263"/>
        <v>1</v>
      </c>
    </row>
    <row r="289" spans="3:130">
      <c r="C289" s="18">
        <v>2031</v>
      </c>
      <c r="D289" s="25"/>
      <c r="E289" s="25"/>
      <c r="F289" s="25"/>
      <c r="G289" s="25"/>
      <c r="H289" s="25"/>
      <c r="I289" s="25"/>
      <c r="J289" s="25"/>
      <c r="K289" s="25"/>
      <c r="L289" s="25"/>
      <c r="M289" s="25"/>
      <c r="N289" s="25"/>
      <c r="O289" s="25">
        <f t="shared" si="275"/>
        <v>0</v>
      </c>
      <c r="P289" s="25">
        <f t="shared" si="276"/>
        <v>0</v>
      </c>
      <c r="Q289" s="25">
        <f t="shared" si="277"/>
        <v>0</v>
      </c>
      <c r="R289" s="25">
        <f t="shared" si="281"/>
        <v>0</v>
      </c>
      <c r="S289" s="25">
        <f t="shared" si="283"/>
        <v>0</v>
      </c>
      <c r="T289" s="25">
        <f t="shared" si="284"/>
        <v>0</v>
      </c>
      <c r="U289" s="25">
        <f t="shared" si="285"/>
        <v>0</v>
      </c>
      <c r="V289" s="25">
        <f t="shared" si="286"/>
        <v>0</v>
      </c>
      <c r="W289" s="25">
        <f t="shared" si="287"/>
        <v>0</v>
      </c>
      <c r="X289" s="25">
        <f t="shared" si="288"/>
        <v>0</v>
      </c>
      <c r="Y289" s="25">
        <f t="shared" si="289"/>
        <v>0</v>
      </c>
      <c r="Z289" s="25">
        <f t="shared" si="290"/>
        <v>0</v>
      </c>
      <c r="AA289" s="25">
        <f t="shared" si="291"/>
        <v>7729.125</v>
      </c>
      <c r="AB289" s="25">
        <f t="shared" si="292"/>
        <v>7276.5</v>
      </c>
      <c r="AC289" s="25">
        <f t="shared" si="294"/>
        <v>7203</v>
      </c>
      <c r="AD289" s="25">
        <f t="shared" si="295"/>
        <v>6952.875</v>
      </c>
      <c r="AE289" s="25">
        <f t="shared" si="296"/>
        <v>6797.25</v>
      </c>
      <c r="AF289" s="25">
        <f t="shared" si="297"/>
        <v>6703.5</v>
      </c>
      <c r="AG289" s="25">
        <f t="shared" ref="AG289:AG307" si="298">VLOOKUP($C$95,$D$3:$K$63,$A$71,0)*(B260-B259)</f>
        <v>6498.375</v>
      </c>
      <c r="AH289" s="25">
        <f>VLOOKUP($C$96,$D$3:$K$63,$A$71,0)*(B259-B258)</f>
        <v>6300.75</v>
      </c>
      <c r="AI289" s="25">
        <f>VLOOKUP($C$97,$D$3:$K$63,$A$71,0)*B258</f>
        <v>0</v>
      </c>
      <c r="AJ289" s="25"/>
      <c r="AK289" s="25"/>
      <c r="AL289" s="25"/>
      <c r="AM289" s="25"/>
      <c r="AN289" s="25"/>
      <c r="AO289" s="25"/>
      <c r="AP289" s="25"/>
      <c r="AQ289" s="25"/>
      <c r="AR289" s="25"/>
      <c r="AS289" s="25"/>
      <c r="AT289" s="25"/>
      <c r="AU289" s="25"/>
      <c r="AV289" s="25"/>
      <c r="AW289" s="25"/>
      <c r="AX289" s="25"/>
      <c r="AY289" s="25"/>
      <c r="AZ289" s="25"/>
      <c r="BA289" s="25"/>
      <c r="BB289" s="25"/>
      <c r="BC289" s="25"/>
      <c r="BD289" s="25"/>
      <c r="BE289" s="25"/>
      <c r="BF289" s="25"/>
      <c r="BG289" s="25"/>
      <c r="BH289" s="25"/>
      <c r="BI289" s="25"/>
      <c r="BJ289" s="25"/>
      <c r="BK289" s="25"/>
      <c r="BL289" s="25"/>
      <c r="BM289" s="21">
        <f t="shared" si="261"/>
        <v>55461.375</v>
      </c>
      <c r="BP289" s="18">
        <v>2031</v>
      </c>
      <c r="BQ289" s="14">
        <f t="shared" ref="BQ289:CF304" si="299">D289/$BM289</f>
        <v>0</v>
      </c>
      <c r="BR289" s="14">
        <f t="shared" si="299"/>
        <v>0</v>
      </c>
      <c r="BS289" s="14">
        <f t="shared" si="299"/>
        <v>0</v>
      </c>
      <c r="BT289" s="14">
        <f t="shared" si="299"/>
        <v>0</v>
      </c>
      <c r="BU289" s="14">
        <f t="shared" si="299"/>
        <v>0</v>
      </c>
      <c r="BV289" s="14">
        <f t="shared" si="299"/>
        <v>0</v>
      </c>
      <c r="BW289" s="14">
        <f t="shared" si="299"/>
        <v>0</v>
      </c>
      <c r="BX289" s="14">
        <f t="shared" si="299"/>
        <v>0</v>
      </c>
      <c r="BY289" s="14">
        <f t="shared" si="299"/>
        <v>0</v>
      </c>
      <c r="BZ289" s="14">
        <f t="shared" si="299"/>
        <v>0</v>
      </c>
      <c r="CA289" s="14">
        <f t="shared" si="299"/>
        <v>0</v>
      </c>
      <c r="CB289" s="14">
        <f t="shared" si="299"/>
        <v>0</v>
      </c>
      <c r="CC289" s="14">
        <f t="shared" si="299"/>
        <v>0</v>
      </c>
      <c r="CD289" s="14">
        <f t="shared" si="299"/>
        <v>0</v>
      </c>
      <c r="CE289" s="14">
        <f t="shared" si="299"/>
        <v>0</v>
      </c>
      <c r="CF289" s="14">
        <f t="shared" si="299"/>
        <v>0</v>
      </c>
      <c r="CG289" s="14">
        <f t="shared" si="278"/>
        <v>0</v>
      </c>
      <c r="CH289" s="14">
        <f t="shared" si="278"/>
        <v>0</v>
      </c>
      <c r="CI289" s="14">
        <f t="shared" si="278"/>
        <v>0</v>
      </c>
      <c r="CJ289" s="14">
        <f t="shared" si="278"/>
        <v>0</v>
      </c>
      <c r="CK289" s="14">
        <f t="shared" si="278"/>
        <v>0</v>
      </c>
      <c r="CL289" s="14">
        <f t="shared" si="278"/>
        <v>0</v>
      </c>
      <c r="CM289" s="14">
        <f t="shared" si="278"/>
        <v>0</v>
      </c>
      <c r="CN289" s="14">
        <f t="shared" si="278"/>
        <v>0.13936050088913229</v>
      </c>
      <c r="CO289" s="14">
        <f t="shared" si="278"/>
        <v>0.1311994158096513</v>
      </c>
      <c r="CP289" s="14">
        <f t="shared" si="278"/>
        <v>0.12987416918531139</v>
      </c>
      <c r="CQ289" s="14">
        <f t="shared" si="278"/>
        <v>0.12536427378513426</v>
      </c>
      <c r="CR289" s="14">
        <f t="shared" si="278"/>
        <v>0.12255826690196556</v>
      </c>
      <c r="CS289" s="14">
        <f t="shared" si="278"/>
        <v>0.12086790130969526</v>
      </c>
      <c r="CT289" s="14">
        <f t="shared" si="278"/>
        <v>0.11716938139380785</v>
      </c>
      <c r="CU289" s="14">
        <f t="shared" si="278"/>
        <v>0.11360609072530208</v>
      </c>
      <c r="CV289" s="14">
        <f t="shared" si="278"/>
        <v>0</v>
      </c>
      <c r="CW289" s="14">
        <f t="shared" si="293"/>
        <v>0</v>
      </c>
      <c r="CX289" s="14">
        <f t="shared" si="282"/>
        <v>0</v>
      </c>
      <c r="CY289" s="14">
        <f t="shared" si="282"/>
        <v>0</v>
      </c>
      <c r="CZ289" s="14">
        <f t="shared" si="282"/>
        <v>0</v>
      </c>
      <c r="DA289" s="14">
        <f t="shared" si="282"/>
        <v>0</v>
      </c>
      <c r="DB289" s="14">
        <f t="shared" si="282"/>
        <v>0</v>
      </c>
      <c r="DC289" s="14">
        <f t="shared" si="279"/>
        <v>0</v>
      </c>
      <c r="DD289" s="14">
        <f t="shared" si="279"/>
        <v>0</v>
      </c>
      <c r="DE289" s="14">
        <f t="shared" si="279"/>
        <v>0</v>
      </c>
      <c r="DF289" s="14">
        <f t="shared" si="279"/>
        <v>0</v>
      </c>
      <c r="DG289" s="14">
        <f t="shared" si="279"/>
        <v>0</v>
      </c>
      <c r="DH289" s="14">
        <f t="shared" si="279"/>
        <v>0</v>
      </c>
      <c r="DI289" s="14">
        <f t="shared" si="279"/>
        <v>0</v>
      </c>
      <c r="DJ289" s="14">
        <f t="shared" si="279"/>
        <v>0</v>
      </c>
      <c r="DK289" s="14">
        <f t="shared" si="279"/>
        <v>0</v>
      </c>
      <c r="DL289" s="14">
        <f t="shared" si="279"/>
        <v>0</v>
      </c>
      <c r="DM289" s="14">
        <f t="shared" si="279"/>
        <v>0</v>
      </c>
      <c r="DN289" s="14">
        <f t="shared" si="279"/>
        <v>0</v>
      </c>
      <c r="DO289" s="14">
        <f t="shared" si="279"/>
        <v>0</v>
      </c>
      <c r="DP289" s="14">
        <f t="shared" si="279"/>
        <v>0</v>
      </c>
      <c r="DQ289" s="14">
        <f t="shared" ref="DQ289:DR318" si="300">BD289/$BM289</f>
        <v>0</v>
      </c>
      <c r="DR289" s="14">
        <f t="shared" si="300"/>
        <v>0</v>
      </c>
      <c r="DS289" s="14">
        <f t="shared" si="280"/>
        <v>0</v>
      </c>
      <c r="DT289" s="14">
        <f t="shared" si="259"/>
        <v>0</v>
      </c>
      <c r="DU289" s="14">
        <f t="shared" si="259"/>
        <v>0</v>
      </c>
      <c r="DV289" s="14">
        <f t="shared" si="259"/>
        <v>0</v>
      </c>
      <c r="DW289" s="14">
        <f t="shared" si="259"/>
        <v>0</v>
      </c>
      <c r="DX289" s="14">
        <f t="shared" si="259"/>
        <v>0</v>
      </c>
      <c r="DY289" s="14">
        <f t="shared" si="259"/>
        <v>0</v>
      </c>
      <c r="DZ289" s="14">
        <f t="shared" si="263"/>
        <v>1</v>
      </c>
    </row>
    <row r="290" spans="3:130">
      <c r="C290" s="18">
        <v>2032</v>
      </c>
      <c r="D290" s="25"/>
      <c r="E290" s="25"/>
      <c r="F290" s="25"/>
      <c r="G290" s="25"/>
      <c r="H290" s="25"/>
      <c r="I290" s="25"/>
      <c r="J290" s="25"/>
      <c r="K290" s="25"/>
      <c r="L290" s="25"/>
      <c r="M290" s="25"/>
      <c r="N290" s="25"/>
      <c r="O290" s="25"/>
      <c r="P290" s="25">
        <f t="shared" si="276"/>
        <v>0</v>
      </c>
      <c r="Q290" s="25">
        <f t="shared" si="277"/>
        <v>0</v>
      </c>
      <c r="R290" s="25">
        <f t="shared" si="281"/>
        <v>0</v>
      </c>
      <c r="S290" s="25">
        <f t="shared" si="283"/>
        <v>0</v>
      </c>
      <c r="T290" s="25">
        <f t="shared" si="284"/>
        <v>0</v>
      </c>
      <c r="U290" s="25">
        <f t="shared" si="285"/>
        <v>0</v>
      </c>
      <c r="V290" s="25">
        <f t="shared" si="286"/>
        <v>0</v>
      </c>
      <c r="W290" s="25">
        <f t="shared" si="287"/>
        <v>0</v>
      </c>
      <c r="X290" s="25">
        <f t="shared" si="288"/>
        <v>0</v>
      </c>
      <c r="Y290" s="25">
        <f t="shared" si="289"/>
        <v>0</v>
      </c>
      <c r="Z290" s="25">
        <f t="shared" si="290"/>
        <v>0</v>
      </c>
      <c r="AA290" s="25">
        <f t="shared" si="291"/>
        <v>0</v>
      </c>
      <c r="AB290" s="25">
        <f t="shared" si="292"/>
        <v>7276.5</v>
      </c>
      <c r="AC290" s="25">
        <f t="shared" si="294"/>
        <v>7203</v>
      </c>
      <c r="AD290" s="25">
        <f t="shared" si="295"/>
        <v>6952.875</v>
      </c>
      <c r="AE290" s="25">
        <f t="shared" si="296"/>
        <v>6797.25</v>
      </c>
      <c r="AF290" s="25">
        <f t="shared" si="297"/>
        <v>6703.5</v>
      </c>
      <c r="AG290" s="25">
        <f t="shared" si="298"/>
        <v>6498.375</v>
      </c>
      <c r="AH290" s="25">
        <f t="shared" ref="AH290:AH308" si="301">VLOOKUP($C$96,$D$3:$K$63,$A$71,0)*(B260-B259)</f>
        <v>6300.75</v>
      </c>
      <c r="AI290" s="25">
        <f>VLOOKUP($C$97,$D$3:$K$63,$A$71,0)*(B259-B258)</f>
        <v>6176.25</v>
      </c>
      <c r="AJ290" s="25">
        <f>VLOOKUP($C$98,$D$3:$K$63,$A$71,0)*B258</f>
        <v>0</v>
      </c>
      <c r="AK290" s="25"/>
      <c r="AL290" s="25"/>
      <c r="AM290" s="25"/>
      <c r="AN290" s="25"/>
      <c r="AO290" s="25"/>
      <c r="AP290" s="25"/>
      <c r="AQ290" s="25"/>
      <c r="AR290" s="25"/>
      <c r="AS290" s="25"/>
      <c r="AT290" s="25"/>
      <c r="AU290" s="25"/>
      <c r="AV290" s="25"/>
      <c r="AW290" s="25"/>
      <c r="AX290" s="25"/>
      <c r="AY290" s="25"/>
      <c r="AZ290" s="25"/>
      <c r="BA290" s="25"/>
      <c r="BB290" s="25"/>
      <c r="BC290" s="25"/>
      <c r="BD290" s="25"/>
      <c r="BE290" s="25"/>
      <c r="BF290" s="25"/>
      <c r="BG290" s="25"/>
      <c r="BH290" s="25"/>
      <c r="BI290" s="25"/>
      <c r="BJ290" s="25"/>
      <c r="BK290" s="25"/>
      <c r="BL290" s="25"/>
      <c r="BM290" s="21">
        <f t="shared" si="261"/>
        <v>53908.5</v>
      </c>
      <c r="BP290" s="18">
        <v>2032</v>
      </c>
      <c r="BQ290" s="14">
        <f t="shared" si="299"/>
        <v>0</v>
      </c>
      <c r="BR290" s="14">
        <f t="shared" si="299"/>
        <v>0</v>
      </c>
      <c r="BS290" s="14">
        <f t="shared" si="299"/>
        <v>0</v>
      </c>
      <c r="BT290" s="14">
        <f t="shared" si="299"/>
        <v>0</v>
      </c>
      <c r="BU290" s="14">
        <f t="shared" si="299"/>
        <v>0</v>
      </c>
      <c r="BV290" s="14">
        <f t="shared" si="299"/>
        <v>0</v>
      </c>
      <c r="BW290" s="14">
        <f t="shared" si="299"/>
        <v>0</v>
      </c>
      <c r="BX290" s="14">
        <f t="shared" si="299"/>
        <v>0</v>
      </c>
      <c r="BY290" s="14">
        <f t="shared" si="299"/>
        <v>0</v>
      </c>
      <c r="BZ290" s="14">
        <f t="shared" si="299"/>
        <v>0</v>
      </c>
      <c r="CA290" s="14">
        <f t="shared" si="299"/>
        <v>0</v>
      </c>
      <c r="CB290" s="14">
        <f t="shared" si="299"/>
        <v>0</v>
      </c>
      <c r="CC290" s="14">
        <f t="shared" si="299"/>
        <v>0</v>
      </c>
      <c r="CD290" s="14">
        <f t="shared" si="299"/>
        <v>0</v>
      </c>
      <c r="CE290" s="14">
        <f t="shared" si="299"/>
        <v>0</v>
      </c>
      <c r="CF290" s="14">
        <f t="shared" si="299"/>
        <v>0</v>
      </c>
      <c r="CG290" s="14">
        <f t="shared" si="278"/>
        <v>0</v>
      </c>
      <c r="CH290" s="14">
        <f t="shared" si="278"/>
        <v>0</v>
      </c>
      <c r="CI290" s="14">
        <f t="shared" si="278"/>
        <v>0</v>
      </c>
      <c r="CJ290" s="14">
        <f t="shared" si="278"/>
        <v>0</v>
      </c>
      <c r="CK290" s="14">
        <f t="shared" si="278"/>
        <v>0</v>
      </c>
      <c r="CL290" s="14">
        <f t="shared" si="278"/>
        <v>0</v>
      </c>
      <c r="CM290" s="14">
        <f t="shared" si="278"/>
        <v>0</v>
      </c>
      <c r="CN290" s="14">
        <f t="shared" si="278"/>
        <v>0</v>
      </c>
      <c r="CO290" s="14">
        <f t="shared" si="278"/>
        <v>0.13497871393194022</v>
      </c>
      <c r="CP290" s="14">
        <f t="shared" si="278"/>
        <v>0.13361529257909235</v>
      </c>
      <c r="CQ290" s="14">
        <f t="shared" si="278"/>
        <v>0.12897548624057431</v>
      </c>
      <c r="CR290" s="14">
        <f t="shared" si="278"/>
        <v>0.12608865021286067</v>
      </c>
      <c r="CS290" s="14">
        <f t="shared" si="278"/>
        <v>0.12434959236484043</v>
      </c>
      <c r="CT290" s="14">
        <f t="shared" si="278"/>
        <v>0.1205445337933721</v>
      </c>
      <c r="CU290" s="14">
        <f t="shared" si="278"/>
        <v>0.1168785998497454</v>
      </c>
      <c r="CV290" s="14">
        <f t="shared" si="278"/>
        <v>0.1145691310275745</v>
      </c>
      <c r="CW290" s="14">
        <f t="shared" si="293"/>
        <v>0</v>
      </c>
      <c r="CX290" s="14">
        <f t="shared" si="282"/>
        <v>0</v>
      </c>
      <c r="CY290" s="14">
        <f t="shared" si="282"/>
        <v>0</v>
      </c>
      <c r="CZ290" s="14">
        <f t="shared" si="282"/>
        <v>0</v>
      </c>
      <c r="DA290" s="14">
        <f t="shared" si="282"/>
        <v>0</v>
      </c>
      <c r="DB290" s="14">
        <f t="shared" si="282"/>
        <v>0</v>
      </c>
      <c r="DC290" s="14">
        <f t="shared" si="282"/>
        <v>0</v>
      </c>
      <c r="DD290" s="14">
        <f t="shared" si="282"/>
        <v>0</v>
      </c>
      <c r="DE290" s="14">
        <f t="shared" si="282"/>
        <v>0</v>
      </c>
      <c r="DF290" s="14">
        <f t="shared" si="282"/>
        <v>0</v>
      </c>
      <c r="DG290" s="14">
        <f t="shared" si="282"/>
        <v>0</v>
      </c>
      <c r="DH290" s="14">
        <f t="shared" si="282"/>
        <v>0</v>
      </c>
      <c r="DI290" s="14">
        <f t="shared" si="282"/>
        <v>0</v>
      </c>
      <c r="DJ290" s="14">
        <f t="shared" si="282"/>
        <v>0</v>
      </c>
      <c r="DK290" s="14">
        <f t="shared" si="282"/>
        <v>0</v>
      </c>
      <c r="DL290" s="14">
        <f t="shared" si="282"/>
        <v>0</v>
      </c>
      <c r="DM290" s="14">
        <f t="shared" si="282"/>
        <v>0</v>
      </c>
      <c r="DN290" s="14">
        <f t="shared" ref="DN290:DP318" si="302">BA290/$BM290</f>
        <v>0</v>
      </c>
      <c r="DO290" s="14">
        <f t="shared" si="302"/>
        <v>0</v>
      </c>
      <c r="DP290" s="14">
        <f t="shared" si="302"/>
        <v>0</v>
      </c>
      <c r="DQ290" s="14">
        <f t="shared" si="300"/>
        <v>0</v>
      </c>
      <c r="DR290" s="14">
        <f t="shared" si="300"/>
        <v>0</v>
      </c>
      <c r="DS290" s="14">
        <f t="shared" si="280"/>
        <v>0</v>
      </c>
      <c r="DT290" s="14">
        <f t="shared" si="259"/>
        <v>0</v>
      </c>
      <c r="DU290" s="14">
        <f t="shared" si="259"/>
        <v>0</v>
      </c>
      <c r="DV290" s="14">
        <f t="shared" si="259"/>
        <v>0</v>
      </c>
      <c r="DW290" s="14">
        <f t="shared" si="259"/>
        <v>0</v>
      </c>
      <c r="DX290" s="14">
        <f t="shared" si="259"/>
        <v>0</v>
      </c>
      <c r="DY290" s="14">
        <f t="shared" si="259"/>
        <v>0</v>
      </c>
      <c r="DZ290" s="14">
        <f t="shared" si="263"/>
        <v>0.99999999999999989</v>
      </c>
    </row>
    <row r="291" spans="3:130">
      <c r="C291" s="18">
        <v>2033</v>
      </c>
      <c r="D291" s="25"/>
      <c r="E291" s="25"/>
      <c r="F291" s="25"/>
      <c r="G291" s="25"/>
      <c r="H291" s="25"/>
      <c r="I291" s="25"/>
      <c r="J291" s="25"/>
      <c r="K291" s="25"/>
      <c r="L291" s="25"/>
      <c r="M291" s="25"/>
      <c r="N291" s="25"/>
      <c r="O291" s="25"/>
      <c r="P291" s="25"/>
      <c r="Q291" s="25">
        <f t="shared" si="277"/>
        <v>0</v>
      </c>
      <c r="R291" s="25">
        <f t="shared" si="281"/>
        <v>0</v>
      </c>
      <c r="S291" s="25">
        <f t="shared" si="283"/>
        <v>0</v>
      </c>
      <c r="T291" s="25">
        <f t="shared" si="284"/>
        <v>0</v>
      </c>
      <c r="U291" s="25">
        <f t="shared" si="285"/>
        <v>0</v>
      </c>
      <c r="V291" s="25">
        <f t="shared" si="286"/>
        <v>0</v>
      </c>
      <c r="W291" s="25">
        <f t="shared" si="287"/>
        <v>0</v>
      </c>
      <c r="X291" s="25">
        <f t="shared" si="288"/>
        <v>0</v>
      </c>
      <c r="Y291" s="25">
        <f t="shared" si="289"/>
        <v>0</v>
      </c>
      <c r="Z291" s="25">
        <f t="shared" si="290"/>
        <v>0</v>
      </c>
      <c r="AA291" s="25">
        <f t="shared" si="291"/>
        <v>0</v>
      </c>
      <c r="AB291" s="25">
        <f t="shared" si="292"/>
        <v>0</v>
      </c>
      <c r="AC291" s="25">
        <f t="shared" si="294"/>
        <v>7203</v>
      </c>
      <c r="AD291" s="25">
        <f t="shared" si="295"/>
        <v>6952.875</v>
      </c>
      <c r="AE291" s="25">
        <f t="shared" si="296"/>
        <v>6797.25</v>
      </c>
      <c r="AF291" s="25">
        <f t="shared" si="297"/>
        <v>6703.5</v>
      </c>
      <c r="AG291" s="25">
        <f t="shared" si="298"/>
        <v>6498.375</v>
      </c>
      <c r="AH291" s="25">
        <f t="shared" si="301"/>
        <v>6300.75</v>
      </c>
      <c r="AI291" s="25">
        <f t="shared" ref="AI291:AI309" si="303">VLOOKUP($C$97,$D$3:$K$63,$A$71,0)*(B260-B259)</f>
        <v>6176.25</v>
      </c>
      <c r="AJ291" s="25">
        <f>VLOOKUP($C$98,$D$3:$K$63,$A$71,0)*(B259-B258)</f>
        <v>5940.75</v>
      </c>
      <c r="AK291" s="25">
        <f>VLOOKUP($C$99,$D$3:$K$63,$A$71,0)*B258</f>
        <v>0</v>
      </c>
      <c r="AL291" s="25"/>
      <c r="AM291" s="25"/>
      <c r="AN291" s="25"/>
      <c r="AO291" s="25"/>
      <c r="AP291" s="25"/>
      <c r="AQ291" s="25"/>
      <c r="AR291" s="25"/>
      <c r="AS291" s="25"/>
      <c r="AT291" s="25"/>
      <c r="AU291" s="25"/>
      <c r="AV291" s="25"/>
      <c r="AW291" s="25"/>
      <c r="AX291" s="25"/>
      <c r="AY291" s="25"/>
      <c r="AZ291" s="25"/>
      <c r="BA291" s="25"/>
      <c r="BB291" s="25"/>
      <c r="BC291" s="25"/>
      <c r="BD291" s="25"/>
      <c r="BE291" s="25"/>
      <c r="BF291" s="25"/>
      <c r="BG291" s="25"/>
      <c r="BH291" s="25"/>
      <c r="BI291" s="25"/>
      <c r="BJ291" s="25"/>
      <c r="BK291" s="25"/>
      <c r="BL291" s="25"/>
      <c r="BM291" s="21">
        <f t="shared" si="261"/>
        <v>52572.75</v>
      </c>
      <c r="BP291" s="18">
        <v>2033</v>
      </c>
      <c r="BQ291" s="14">
        <f t="shared" si="299"/>
        <v>0</v>
      </c>
      <c r="BR291" s="14">
        <f t="shared" si="299"/>
        <v>0</v>
      </c>
      <c r="BS291" s="14">
        <f t="shared" si="299"/>
        <v>0</v>
      </c>
      <c r="BT291" s="14">
        <f t="shared" si="299"/>
        <v>0</v>
      </c>
      <c r="BU291" s="14">
        <f t="shared" si="299"/>
        <v>0</v>
      </c>
      <c r="BV291" s="14">
        <f t="shared" si="299"/>
        <v>0</v>
      </c>
      <c r="BW291" s="14">
        <f t="shared" si="299"/>
        <v>0</v>
      </c>
      <c r="BX291" s="14">
        <f t="shared" si="299"/>
        <v>0</v>
      </c>
      <c r="BY291" s="14">
        <f t="shared" si="299"/>
        <v>0</v>
      </c>
      <c r="BZ291" s="14">
        <f t="shared" si="299"/>
        <v>0</v>
      </c>
      <c r="CA291" s="14">
        <f t="shared" si="299"/>
        <v>0</v>
      </c>
      <c r="CB291" s="14">
        <f t="shared" si="299"/>
        <v>0</v>
      </c>
      <c r="CC291" s="14">
        <f t="shared" si="299"/>
        <v>0</v>
      </c>
      <c r="CD291" s="14">
        <f t="shared" si="299"/>
        <v>0</v>
      </c>
      <c r="CE291" s="14">
        <f t="shared" si="299"/>
        <v>0</v>
      </c>
      <c r="CF291" s="14">
        <f t="shared" si="299"/>
        <v>0</v>
      </c>
      <c r="CG291" s="14">
        <f t="shared" si="278"/>
        <v>0</v>
      </c>
      <c r="CH291" s="14">
        <f t="shared" si="278"/>
        <v>0</v>
      </c>
      <c r="CI291" s="14">
        <f t="shared" si="278"/>
        <v>0</v>
      </c>
      <c r="CJ291" s="14">
        <f t="shared" si="278"/>
        <v>0</v>
      </c>
      <c r="CK291" s="14">
        <f t="shared" si="278"/>
        <v>0</v>
      </c>
      <c r="CL291" s="14">
        <f t="shared" si="278"/>
        <v>0</v>
      </c>
      <c r="CM291" s="14">
        <f t="shared" si="278"/>
        <v>0</v>
      </c>
      <c r="CN291" s="14">
        <f t="shared" si="278"/>
        <v>0</v>
      </c>
      <c r="CO291" s="14">
        <f t="shared" si="278"/>
        <v>0</v>
      </c>
      <c r="CP291" s="14">
        <f t="shared" si="278"/>
        <v>0.13701014308743598</v>
      </c>
      <c r="CQ291" s="14">
        <f t="shared" si="278"/>
        <v>0.13225245017618442</v>
      </c>
      <c r="CR291" s="14">
        <f t="shared" si="278"/>
        <v>0.12929226643080302</v>
      </c>
      <c r="CS291" s="14">
        <f t="shared" si="278"/>
        <v>0.12750902321069374</v>
      </c>
      <c r="CT291" s="14">
        <f t="shared" si="278"/>
        <v>0.12360728704509466</v>
      </c>
      <c r="CU291" s="14">
        <f t="shared" si="278"/>
        <v>0.1198482103371043</v>
      </c>
      <c r="CV291" s="14">
        <f t="shared" si="278"/>
        <v>0.11748006334079918</v>
      </c>
      <c r="CW291" s="14">
        <f t="shared" si="293"/>
        <v>0.11300055637188468</v>
      </c>
      <c r="CX291" s="14">
        <f t="shared" si="282"/>
        <v>0</v>
      </c>
      <c r="CY291" s="14">
        <f t="shared" si="282"/>
        <v>0</v>
      </c>
      <c r="CZ291" s="14">
        <f t="shared" si="282"/>
        <v>0</v>
      </c>
      <c r="DA291" s="14">
        <f t="shared" si="282"/>
        <v>0</v>
      </c>
      <c r="DB291" s="14">
        <f t="shared" si="282"/>
        <v>0</v>
      </c>
      <c r="DC291" s="14">
        <f t="shared" si="282"/>
        <v>0</v>
      </c>
      <c r="DD291" s="14">
        <f t="shared" si="282"/>
        <v>0</v>
      </c>
      <c r="DE291" s="14">
        <f t="shared" si="282"/>
        <v>0</v>
      </c>
      <c r="DF291" s="14">
        <f t="shared" si="282"/>
        <v>0</v>
      </c>
      <c r="DG291" s="14">
        <f t="shared" si="282"/>
        <v>0</v>
      </c>
      <c r="DH291" s="14">
        <f t="shared" si="282"/>
        <v>0</v>
      </c>
      <c r="DI291" s="14">
        <f t="shared" si="282"/>
        <v>0</v>
      </c>
      <c r="DJ291" s="14">
        <f t="shared" si="282"/>
        <v>0</v>
      </c>
      <c r="DK291" s="14">
        <f t="shared" si="282"/>
        <v>0</v>
      </c>
      <c r="DL291" s="14">
        <f t="shared" si="282"/>
        <v>0</v>
      </c>
      <c r="DM291" s="14">
        <f t="shared" si="282"/>
        <v>0</v>
      </c>
      <c r="DN291" s="14">
        <f t="shared" si="302"/>
        <v>0</v>
      </c>
      <c r="DO291" s="14">
        <f t="shared" si="302"/>
        <v>0</v>
      </c>
      <c r="DP291" s="14">
        <f t="shared" si="302"/>
        <v>0</v>
      </c>
      <c r="DQ291" s="14">
        <f t="shared" si="300"/>
        <v>0</v>
      </c>
      <c r="DR291" s="14">
        <f t="shared" si="300"/>
        <v>0</v>
      </c>
      <c r="DS291" s="14">
        <f t="shared" si="280"/>
        <v>0</v>
      </c>
      <c r="DT291" s="14">
        <f t="shared" si="259"/>
        <v>0</v>
      </c>
      <c r="DU291" s="14">
        <f t="shared" si="259"/>
        <v>0</v>
      </c>
      <c r="DV291" s="14">
        <f t="shared" si="259"/>
        <v>0</v>
      </c>
      <c r="DW291" s="14">
        <f t="shared" si="259"/>
        <v>0</v>
      </c>
      <c r="DX291" s="14">
        <f t="shared" si="259"/>
        <v>0</v>
      </c>
      <c r="DY291" s="14">
        <f t="shared" si="259"/>
        <v>0</v>
      </c>
      <c r="DZ291" s="14">
        <f t="shared" si="263"/>
        <v>1</v>
      </c>
    </row>
    <row r="292" spans="3:130">
      <c r="C292" s="18">
        <v>2034</v>
      </c>
      <c r="D292" s="25"/>
      <c r="E292" s="25"/>
      <c r="F292" s="25"/>
      <c r="G292" s="25"/>
      <c r="H292" s="25"/>
      <c r="I292" s="25"/>
      <c r="J292" s="25"/>
      <c r="K292" s="25"/>
      <c r="L292" s="25"/>
      <c r="M292" s="25"/>
      <c r="N292" s="25"/>
      <c r="O292" s="25"/>
      <c r="P292" s="25"/>
      <c r="Q292" s="25"/>
      <c r="R292" s="25">
        <f t="shared" si="281"/>
        <v>0</v>
      </c>
      <c r="S292" s="25">
        <f t="shared" si="283"/>
        <v>0</v>
      </c>
      <c r="T292" s="25">
        <f t="shared" si="284"/>
        <v>0</v>
      </c>
      <c r="U292" s="25">
        <f t="shared" si="285"/>
        <v>0</v>
      </c>
      <c r="V292" s="25">
        <f t="shared" si="286"/>
        <v>0</v>
      </c>
      <c r="W292" s="25">
        <f t="shared" si="287"/>
        <v>0</v>
      </c>
      <c r="X292" s="25">
        <f t="shared" si="288"/>
        <v>0</v>
      </c>
      <c r="Y292" s="25">
        <f t="shared" si="289"/>
        <v>0</v>
      </c>
      <c r="Z292" s="25">
        <f t="shared" si="290"/>
        <v>0</v>
      </c>
      <c r="AA292" s="25">
        <f t="shared" si="291"/>
        <v>0</v>
      </c>
      <c r="AB292" s="25">
        <f t="shared" si="292"/>
        <v>0</v>
      </c>
      <c r="AC292" s="25">
        <f t="shared" si="294"/>
        <v>0</v>
      </c>
      <c r="AD292" s="25">
        <f t="shared" si="295"/>
        <v>6952.875</v>
      </c>
      <c r="AE292" s="25">
        <f t="shared" si="296"/>
        <v>6797.25</v>
      </c>
      <c r="AF292" s="25">
        <f t="shared" si="297"/>
        <v>6703.5</v>
      </c>
      <c r="AG292" s="25">
        <f t="shared" si="298"/>
        <v>6498.375</v>
      </c>
      <c r="AH292" s="25">
        <f t="shared" si="301"/>
        <v>6300.75</v>
      </c>
      <c r="AI292" s="25">
        <f t="shared" si="303"/>
        <v>6176.25</v>
      </c>
      <c r="AJ292" s="25">
        <f t="shared" ref="AJ292:AJ310" si="304">VLOOKUP($C$98,$D$3:$K$63,$A$71,0)*(B260-B259)</f>
        <v>5940.75</v>
      </c>
      <c r="AK292" s="25">
        <f>VLOOKUP($C$99,$D$3:$K$63,$A$71,0)*(B259-B258)</f>
        <v>5647.875</v>
      </c>
      <c r="AL292" s="25">
        <f>VLOOKUP($C$100,$D$3:$K$63,$A$71,0)*B258</f>
        <v>0</v>
      </c>
      <c r="AM292" s="25"/>
      <c r="AN292" s="25"/>
      <c r="AO292" s="25"/>
      <c r="AP292" s="25"/>
      <c r="AQ292" s="25"/>
      <c r="AR292" s="25"/>
      <c r="AS292" s="25"/>
      <c r="AT292" s="25"/>
      <c r="AU292" s="25"/>
      <c r="AV292" s="25"/>
      <c r="AW292" s="25"/>
      <c r="AX292" s="25"/>
      <c r="AY292" s="25"/>
      <c r="AZ292" s="25"/>
      <c r="BA292" s="25"/>
      <c r="BB292" s="25"/>
      <c r="BC292" s="25"/>
      <c r="BD292" s="25"/>
      <c r="BE292" s="25"/>
      <c r="BF292" s="25"/>
      <c r="BG292" s="25"/>
      <c r="BH292" s="25"/>
      <c r="BI292" s="25"/>
      <c r="BJ292" s="25"/>
      <c r="BK292" s="25"/>
      <c r="BL292" s="25"/>
      <c r="BM292" s="21">
        <f t="shared" si="261"/>
        <v>51017.625</v>
      </c>
      <c r="BP292" s="18">
        <v>2034</v>
      </c>
      <c r="BQ292" s="14">
        <f t="shared" si="299"/>
        <v>0</v>
      </c>
      <c r="BR292" s="14">
        <f t="shared" si="299"/>
        <v>0</v>
      </c>
      <c r="BS292" s="14">
        <f t="shared" si="299"/>
        <v>0</v>
      </c>
      <c r="BT292" s="14">
        <f t="shared" si="299"/>
        <v>0</v>
      </c>
      <c r="BU292" s="14">
        <f t="shared" si="299"/>
        <v>0</v>
      </c>
      <c r="BV292" s="14">
        <f t="shared" si="299"/>
        <v>0</v>
      </c>
      <c r="BW292" s="14">
        <f t="shared" si="299"/>
        <v>0</v>
      </c>
      <c r="BX292" s="14">
        <f t="shared" si="299"/>
        <v>0</v>
      </c>
      <c r="BY292" s="14">
        <f t="shared" si="299"/>
        <v>0</v>
      </c>
      <c r="BZ292" s="14">
        <f t="shared" si="299"/>
        <v>0</v>
      </c>
      <c r="CA292" s="14">
        <f t="shared" si="299"/>
        <v>0</v>
      </c>
      <c r="CB292" s="14">
        <f t="shared" si="299"/>
        <v>0</v>
      </c>
      <c r="CC292" s="14">
        <f t="shared" si="299"/>
        <v>0</v>
      </c>
      <c r="CD292" s="14">
        <f t="shared" si="299"/>
        <v>0</v>
      </c>
      <c r="CE292" s="14">
        <f t="shared" si="299"/>
        <v>0</v>
      </c>
      <c r="CF292" s="14">
        <f t="shared" si="299"/>
        <v>0</v>
      </c>
      <c r="CG292" s="14">
        <f t="shared" si="278"/>
        <v>0</v>
      </c>
      <c r="CH292" s="14">
        <f t="shared" si="278"/>
        <v>0</v>
      </c>
      <c r="CI292" s="14">
        <f t="shared" si="278"/>
        <v>0</v>
      </c>
      <c r="CJ292" s="14">
        <f t="shared" si="278"/>
        <v>0</v>
      </c>
      <c r="CK292" s="14">
        <f t="shared" si="278"/>
        <v>0</v>
      </c>
      <c r="CL292" s="14">
        <f t="shared" si="278"/>
        <v>0</v>
      </c>
      <c r="CM292" s="14">
        <f t="shared" si="278"/>
        <v>0</v>
      </c>
      <c r="CN292" s="14">
        <f t="shared" si="278"/>
        <v>0</v>
      </c>
      <c r="CO292" s="14">
        <f t="shared" si="278"/>
        <v>0</v>
      </c>
      <c r="CP292" s="14">
        <f t="shared" si="278"/>
        <v>0</v>
      </c>
      <c r="CQ292" s="14">
        <f t="shared" si="278"/>
        <v>0.1362837842804325</v>
      </c>
      <c r="CR292" s="14">
        <f t="shared" si="278"/>
        <v>0.13323336788021786</v>
      </c>
      <c r="CS292" s="14">
        <f t="shared" si="278"/>
        <v>0.13139576763912472</v>
      </c>
      <c r="CT292" s="14">
        <f t="shared" si="278"/>
        <v>0.12737509831161289</v>
      </c>
      <c r="CU292" s="14">
        <f t="shared" si="278"/>
        <v>0.12350143700338853</v>
      </c>
      <c r="CV292" s="14">
        <f t="shared" si="278"/>
        <v>0.12106110388321684</v>
      </c>
      <c r="CW292" s="14">
        <f t="shared" si="293"/>
        <v>0.11644505207759083</v>
      </c>
      <c r="CX292" s="14">
        <f t="shared" si="282"/>
        <v>0.11070438892441582</v>
      </c>
      <c r="CY292" s="14">
        <f t="shared" si="282"/>
        <v>0</v>
      </c>
      <c r="CZ292" s="14">
        <f t="shared" si="282"/>
        <v>0</v>
      </c>
      <c r="DA292" s="14">
        <f t="shared" si="282"/>
        <v>0</v>
      </c>
      <c r="DB292" s="14">
        <f t="shared" si="282"/>
        <v>0</v>
      </c>
      <c r="DC292" s="14">
        <f t="shared" si="282"/>
        <v>0</v>
      </c>
      <c r="DD292" s="14">
        <f t="shared" si="282"/>
        <v>0</v>
      </c>
      <c r="DE292" s="14">
        <f t="shared" si="282"/>
        <v>0</v>
      </c>
      <c r="DF292" s="14">
        <f t="shared" si="282"/>
        <v>0</v>
      </c>
      <c r="DG292" s="14">
        <f t="shared" si="282"/>
        <v>0</v>
      </c>
      <c r="DH292" s="14">
        <f t="shared" si="282"/>
        <v>0</v>
      </c>
      <c r="DI292" s="14">
        <f t="shared" si="282"/>
        <v>0</v>
      </c>
      <c r="DJ292" s="14">
        <f t="shared" si="282"/>
        <v>0</v>
      </c>
      <c r="DK292" s="14">
        <f t="shared" si="282"/>
        <v>0</v>
      </c>
      <c r="DL292" s="14">
        <f t="shared" si="282"/>
        <v>0</v>
      </c>
      <c r="DM292" s="14">
        <f t="shared" si="282"/>
        <v>0</v>
      </c>
      <c r="DN292" s="14">
        <f t="shared" si="302"/>
        <v>0</v>
      </c>
      <c r="DO292" s="14">
        <f t="shared" si="302"/>
        <v>0</v>
      </c>
      <c r="DP292" s="14">
        <f t="shared" si="302"/>
        <v>0</v>
      </c>
      <c r="DQ292" s="14">
        <f t="shared" si="300"/>
        <v>0</v>
      </c>
      <c r="DR292" s="14">
        <f t="shared" si="300"/>
        <v>0</v>
      </c>
      <c r="DS292" s="14">
        <f t="shared" si="280"/>
        <v>0</v>
      </c>
      <c r="DT292" s="14">
        <f t="shared" si="259"/>
        <v>0</v>
      </c>
      <c r="DU292" s="14">
        <f t="shared" si="259"/>
        <v>0</v>
      </c>
      <c r="DV292" s="14">
        <f t="shared" si="259"/>
        <v>0</v>
      </c>
      <c r="DW292" s="14">
        <f t="shared" si="259"/>
        <v>0</v>
      </c>
      <c r="DX292" s="14">
        <f t="shared" si="259"/>
        <v>0</v>
      </c>
      <c r="DY292" s="14">
        <f t="shared" si="259"/>
        <v>0</v>
      </c>
      <c r="DZ292" s="14">
        <f t="shared" si="263"/>
        <v>0.99999999999999989</v>
      </c>
    </row>
    <row r="293" spans="3:130">
      <c r="C293" s="18">
        <v>2035</v>
      </c>
      <c r="D293" s="25"/>
      <c r="E293" s="25"/>
      <c r="F293" s="25"/>
      <c r="G293" s="25"/>
      <c r="H293" s="25"/>
      <c r="I293" s="25"/>
      <c r="J293" s="25"/>
      <c r="K293" s="25"/>
      <c r="L293" s="25"/>
      <c r="M293" s="25"/>
      <c r="N293" s="25"/>
      <c r="O293" s="25"/>
      <c r="P293" s="25"/>
      <c r="Q293" s="25"/>
      <c r="R293" s="25"/>
      <c r="S293" s="25">
        <f t="shared" si="283"/>
        <v>0</v>
      </c>
      <c r="T293" s="25">
        <f t="shared" si="284"/>
        <v>0</v>
      </c>
      <c r="U293" s="25">
        <f t="shared" si="285"/>
        <v>0</v>
      </c>
      <c r="V293" s="25">
        <f t="shared" si="286"/>
        <v>0</v>
      </c>
      <c r="W293" s="25">
        <f t="shared" si="287"/>
        <v>0</v>
      </c>
      <c r="X293" s="25">
        <f t="shared" si="288"/>
        <v>0</v>
      </c>
      <c r="Y293" s="25">
        <f t="shared" si="289"/>
        <v>0</v>
      </c>
      <c r="Z293" s="25">
        <f t="shared" si="290"/>
        <v>0</v>
      </c>
      <c r="AA293" s="25">
        <f t="shared" si="291"/>
        <v>0</v>
      </c>
      <c r="AB293" s="25">
        <f t="shared" si="292"/>
        <v>0</v>
      </c>
      <c r="AC293" s="25">
        <f t="shared" si="294"/>
        <v>0</v>
      </c>
      <c r="AD293" s="25">
        <f t="shared" si="295"/>
        <v>0</v>
      </c>
      <c r="AE293" s="25">
        <f t="shared" si="296"/>
        <v>6797.25</v>
      </c>
      <c r="AF293" s="25">
        <f t="shared" si="297"/>
        <v>6703.5</v>
      </c>
      <c r="AG293" s="25">
        <f t="shared" si="298"/>
        <v>6498.375</v>
      </c>
      <c r="AH293" s="25">
        <f t="shared" si="301"/>
        <v>6300.75</v>
      </c>
      <c r="AI293" s="25">
        <f t="shared" si="303"/>
        <v>6176.25</v>
      </c>
      <c r="AJ293" s="25">
        <f t="shared" si="304"/>
        <v>5940.75</v>
      </c>
      <c r="AK293" s="25">
        <f t="shared" ref="AK293:AK311" si="305">VLOOKUP($C$99,$D$3:$K$63,$A$71,0)*(B260-B259)</f>
        <v>5647.875</v>
      </c>
      <c r="AL293" s="25">
        <f>VLOOKUP($C$100,$D$3:$K$63,$A$71,0)*(B259-B258)</f>
        <v>5376.375</v>
      </c>
      <c r="AM293" s="25">
        <f>VLOOKUP($C$101,$D$3:$K$63,$A$71,0)*B258</f>
        <v>0</v>
      </c>
      <c r="AN293" s="25"/>
      <c r="AO293" s="25"/>
      <c r="AP293" s="25"/>
      <c r="AQ293" s="25"/>
      <c r="AR293" s="25"/>
      <c r="AS293" s="25"/>
      <c r="AT293" s="25"/>
      <c r="AU293" s="25"/>
      <c r="AV293" s="25"/>
      <c r="AW293" s="25"/>
      <c r="AX293" s="25"/>
      <c r="AY293" s="25"/>
      <c r="AZ293" s="25"/>
      <c r="BA293" s="25"/>
      <c r="BB293" s="25"/>
      <c r="BC293" s="25"/>
      <c r="BD293" s="25"/>
      <c r="BE293" s="25"/>
      <c r="BF293" s="25"/>
      <c r="BG293" s="25"/>
      <c r="BH293" s="25"/>
      <c r="BI293" s="25"/>
      <c r="BJ293" s="25"/>
      <c r="BK293" s="25"/>
      <c r="BL293" s="25"/>
      <c r="BM293" s="21">
        <f t="shared" si="261"/>
        <v>49441.125</v>
      </c>
      <c r="BP293" s="18">
        <v>2035</v>
      </c>
      <c r="BQ293" s="14">
        <f t="shared" si="299"/>
        <v>0</v>
      </c>
      <c r="BR293" s="14">
        <f t="shared" si="299"/>
        <v>0</v>
      </c>
      <c r="BS293" s="14">
        <f t="shared" si="299"/>
        <v>0</v>
      </c>
      <c r="BT293" s="14">
        <f t="shared" si="299"/>
        <v>0</v>
      </c>
      <c r="BU293" s="14">
        <f t="shared" si="299"/>
        <v>0</v>
      </c>
      <c r="BV293" s="14">
        <f t="shared" si="299"/>
        <v>0</v>
      </c>
      <c r="BW293" s="14">
        <f t="shared" si="299"/>
        <v>0</v>
      </c>
      <c r="BX293" s="14">
        <f t="shared" si="299"/>
        <v>0</v>
      </c>
      <c r="BY293" s="14">
        <f t="shared" si="299"/>
        <v>0</v>
      </c>
      <c r="BZ293" s="14">
        <f t="shared" si="299"/>
        <v>0</v>
      </c>
      <c r="CA293" s="14">
        <f t="shared" si="299"/>
        <v>0</v>
      </c>
      <c r="CB293" s="14">
        <f t="shared" si="299"/>
        <v>0</v>
      </c>
      <c r="CC293" s="14">
        <f t="shared" si="299"/>
        <v>0</v>
      </c>
      <c r="CD293" s="14">
        <f t="shared" si="299"/>
        <v>0</v>
      </c>
      <c r="CE293" s="14">
        <f t="shared" si="299"/>
        <v>0</v>
      </c>
      <c r="CF293" s="14">
        <f t="shared" si="299"/>
        <v>0</v>
      </c>
      <c r="CG293" s="14">
        <f t="shared" si="278"/>
        <v>0</v>
      </c>
      <c r="CH293" s="14">
        <f t="shared" si="278"/>
        <v>0</v>
      </c>
      <c r="CI293" s="14">
        <f t="shared" si="278"/>
        <v>0</v>
      </c>
      <c r="CJ293" s="14">
        <f t="shared" si="278"/>
        <v>0</v>
      </c>
      <c r="CK293" s="14">
        <f t="shared" si="278"/>
        <v>0</v>
      </c>
      <c r="CL293" s="14">
        <f t="shared" si="278"/>
        <v>0</v>
      </c>
      <c r="CM293" s="14">
        <f t="shared" si="278"/>
        <v>0</v>
      </c>
      <c r="CN293" s="14">
        <f t="shared" si="278"/>
        <v>0</v>
      </c>
      <c r="CO293" s="14">
        <f t="shared" si="278"/>
        <v>0</v>
      </c>
      <c r="CP293" s="14">
        <f t="shared" si="278"/>
        <v>0</v>
      </c>
      <c r="CQ293" s="14">
        <f t="shared" si="278"/>
        <v>0</v>
      </c>
      <c r="CR293" s="14">
        <f t="shared" si="278"/>
        <v>0.13748170172098634</v>
      </c>
      <c r="CS293" s="14">
        <f t="shared" si="278"/>
        <v>0.13558550700454328</v>
      </c>
      <c r="CT293" s="14">
        <f t="shared" si="278"/>
        <v>0.13143663296496591</v>
      </c>
      <c r="CU293" s="14">
        <f t="shared" si="278"/>
        <v>0.12743945450270397</v>
      </c>
      <c r="CV293" s="14">
        <f t="shared" si="278"/>
        <v>0.12492130791926762</v>
      </c>
      <c r="CW293" s="14">
        <f t="shared" si="293"/>
        <v>0.1201580667915627</v>
      </c>
      <c r="CX293" s="14">
        <f t="shared" si="282"/>
        <v>0.11423435449739462</v>
      </c>
      <c r="CY293" s="14">
        <f t="shared" si="282"/>
        <v>0.10874297459857558</v>
      </c>
      <c r="CZ293" s="14">
        <f t="shared" si="282"/>
        <v>0</v>
      </c>
      <c r="DA293" s="14">
        <f t="shared" si="282"/>
        <v>0</v>
      </c>
      <c r="DB293" s="14">
        <f t="shared" si="282"/>
        <v>0</v>
      </c>
      <c r="DC293" s="14">
        <f t="shared" si="282"/>
        <v>0</v>
      </c>
      <c r="DD293" s="14">
        <f t="shared" si="282"/>
        <v>0</v>
      </c>
      <c r="DE293" s="14">
        <f t="shared" si="282"/>
        <v>0</v>
      </c>
      <c r="DF293" s="14">
        <f t="shared" si="282"/>
        <v>0</v>
      </c>
      <c r="DG293" s="14">
        <f t="shared" si="282"/>
        <v>0</v>
      </c>
      <c r="DH293" s="14">
        <f t="shared" si="282"/>
        <v>0</v>
      </c>
      <c r="DI293" s="14">
        <f t="shared" si="282"/>
        <v>0</v>
      </c>
      <c r="DJ293" s="14">
        <f t="shared" si="282"/>
        <v>0</v>
      </c>
      <c r="DK293" s="14">
        <f t="shared" si="282"/>
        <v>0</v>
      </c>
      <c r="DL293" s="14">
        <f t="shared" si="282"/>
        <v>0</v>
      </c>
      <c r="DM293" s="14">
        <f t="shared" si="282"/>
        <v>0</v>
      </c>
      <c r="DN293" s="14">
        <f t="shared" si="302"/>
        <v>0</v>
      </c>
      <c r="DO293" s="14">
        <f t="shared" si="302"/>
        <v>0</v>
      </c>
      <c r="DP293" s="14">
        <f t="shared" si="302"/>
        <v>0</v>
      </c>
      <c r="DQ293" s="14">
        <f t="shared" si="300"/>
        <v>0</v>
      </c>
      <c r="DR293" s="14">
        <f t="shared" si="300"/>
        <v>0</v>
      </c>
      <c r="DS293" s="14">
        <f t="shared" si="280"/>
        <v>0</v>
      </c>
      <c r="DT293" s="14">
        <f t="shared" si="259"/>
        <v>0</v>
      </c>
      <c r="DU293" s="14">
        <f t="shared" si="259"/>
        <v>0</v>
      </c>
      <c r="DV293" s="14">
        <f t="shared" si="259"/>
        <v>0</v>
      </c>
      <c r="DW293" s="14">
        <f t="shared" si="259"/>
        <v>0</v>
      </c>
      <c r="DX293" s="14">
        <f t="shared" si="259"/>
        <v>0</v>
      </c>
      <c r="DY293" s="14">
        <f t="shared" si="259"/>
        <v>0</v>
      </c>
      <c r="DZ293" s="14">
        <f t="shared" si="263"/>
        <v>1</v>
      </c>
    </row>
    <row r="294" spans="3:130">
      <c r="C294" s="18">
        <v>2036</v>
      </c>
      <c r="D294" s="25"/>
      <c r="E294" s="25"/>
      <c r="F294" s="25"/>
      <c r="G294" s="25"/>
      <c r="H294" s="25"/>
      <c r="I294" s="25"/>
      <c r="J294" s="25"/>
      <c r="K294" s="25"/>
      <c r="L294" s="25"/>
      <c r="M294" s="25"/>
      <c r="N294" s="25"/>
      <c r="O294" s="25"/>
      <c r="P294" s="25"/>
      <c r="Q294" s="25"/>
      <c r="R294" s="25"/>
      <c r="S294" s="25"/>
      <c r="T294" s="25">
        <f t="shared" si="284"/>
        <v>0</v>
      </c>
      <c r="U294" s="25">
        <f t="shared" si="285"/>
        <v>0</v>
      </c>
      <c r="V294" s="25">
        <f t="shared" si="286"/>
        <v>0</v>
      </c>
      <c r="W294" s="25">
        <f t="shared" si="287"/>
        <v>0</v>
      </c>
      <c r="X294" s="25">
        <f t="shared" si="288"/>
        <v>0</v>
      </c>
      <c r="Y294" s="25">
        <f t="shared" si="289"/>
        <v>0</v>
      </c>
      <c r="Z294" s="25">
        <f t="shared" si="290"/>
        <v>0</v>
      </c>
      <c r="AA294" s="25">
        <f t="shared" si="291"/>
        <v>0</v>
      </c>
      <c r="AB294" s="25">
        <f t="shared" si="292"/>
        <v>0</v>
      </c>
      <c r="AC294" s="25">
        <f t="shared" si="294"/>
        <v>0</v>
      </c>
      <c r="AD294" s="25">
        <f t="shared" si="295"/>
        <v>0</v>
      </c>
      <c r="AE294" s="25">
        <f t="shared" si="296"/>
        <v>0</v>
      </c>
      <c r="AF294" s="25">
        <f t="shared" si="297"/>
        <v>6703.5</v>
      </c>
      <c r="AG294" s="25">
        <f t="shared" si="298"/>
        <v>6498.375</v>
      </c>
      <c r="AH294" s="25">
        <f t="shared" si="301"/>
        <v>6300.75</v>
      </c>
      <c r="AI294" s="25">
        <f t="shared" si="303"/>
        <v>6176.25</v>
      </c>
      <c r="AJ294" s="25">
        <f t="shared" si="304"/>
        <v>5940.75</v>
      </c>
      <c r="AK294" s="25">
        <f t="shared" si="305"/>
        <v>5647.875</v>
      </c>
      <c r="AL294" s="25">
        <f t="shared" ref="AL294:AL312" si="306">VLOOKUP($C$100,$D$3:$K$63,$A$71,0)*(B260-B259)</f>
        <v>5376.375</v>
      </c>
      <c r="AM294" s="25">
        <f>VLOOKUP($C$101,$D$3:$K$63,$A$71,0)*(B259-B258)</f>
        <v>5138.25</v>
      </c>
      <c r="AN294" s="25">
        <f>VLOOKUP($C$102,$D$3:$K$63,$A$71,0)*B258</f>
        <v>0</v>
      </c>
      <c r="AO294" s="25"/>
      <c r="AP294" s="25"/>
      <c r="AQ294" s="25"/>
      <c r="AR294" s="25"/>
      <c r="AS294" s="25"/>
      <c r="AT294" s="25"/>
      <c r="AU294" s="25"/>
      <c r="AV294" s="25"/>
      <c r="AW294" s="25"/>
      <c r="AX294" s="25"/>
      <c r="AY294" s="25"/>
      <c r="AZ294" s="25"/>
      <c r="BA294" s="25"/>
      <c r="BB294" s="25"/>
      <c r="BC294" s="25"/>
      <c r="BD294" s="25"/>
      <c r="BE294" s="25"/>
      <c r="BF294" s="25"/>
      <c r="BG294" s="25"/>
      <c r="BH294" s="25"/>
      <c r="BI294" s="25"/>
      <c r="BJ294" s="25"/>
      <c r="BK294" s="25"/>
      <c r="BL294" s="25"/>
      <c r="BM294" s="21">
        <f t="shared" si="261"/>
        <v>47782.125</v>
      </c>
      <c r="BP294" s="18">
        <v>2036</v>
      </c>
      <c r="BQ294" s="14">
        <f t="shared" si="299"/>
        <v>0</v>
      </c>
      <c r="BR294" s="14">
        <f t="shared" si="299"/>
        <v>0</v>
      </c>
      <c r="BS294" s="14">
        <f t="shared" si="299"/>
        <v>0</v>
      </c>
      <c r="BT294" s="14">
        <f t="shared" si="299"/>
        <v>0</v>
      </c>
      <c r="BU294" s="14">
        <f t="shared" si="299"/>
        <v>0</v>
      </c>
      <c r="BV294" s="14">
        <f t="shared" si="299"/>
        <v>0</v>
      </c>
      <c r="BW294" s="14">
        <f t="shared" si="299"/>
        <v>0</v>
      </c>
      <c r="BX294" s="14">
        <f t="shared" si="299"/>
        <v>0</v>
      </c>
      <c r="BY294" s="14">
        <f t="shared" si="299"/>
        <v>0</v>
      </c>
      <c r="BZ294" s="14">
        <f t="shared" si="299"/>
        <v>0</v>
      </c>
      <c r="CA294" s="14">
        <f t="shared" si="299"/>
        <v>0</v>
      </c>
      <c r="CB294" s="14">
        <f t="shared" si="299"/>
        <v>0</v>
      </c>
      <c r="CC294" s="14">
        <f t="shared" si="299"/>
        <v>0</v>
      </c>
      <c r="CD294" s="14">
        <f t="shared" si="299"/>
        <v>0</v>
      </c>
      <c r="CE294" s="14">
        <f t="shared" si="299"/>
        <v>0</v>
      </c>
      <c r="CF294" s="14">
        <f t="shared" si="299"/>
        <v>0</v>
      </c>
      <c r="CG294" s="14">
        <f t="shared" si="278"/>
        <v>0</v>
      </c>
      <c r="CH294" s="14">
        <f t="shared" si="278"/>
        <v>0</v>
      </c>
      <c r="CI294" s="14">
        <f t="shared" si="278"/>
        <v>0</v>
      </c>
      <c r="CJ294" s="14">
        <f t="shared" si="278"/>
        <v>0</v>
      </c>
      <c r="CK294" s="14">
        <f t="shared" si="278"/>
        <v>0</v>
      </c>
      <c r="CL294" s="14">
        <f t="shared" si="278"/>
        <v>0</v>
      </c>
      <c r="CM294" s="14">
        <f t="shared" si="278"/>
        <v>0</v>
      </c>
      <c r="CN294" s="14">
        <f t="shared" si="278"/>
        <v>0</v>
      </c>
      <c r="CO294" s="14">
        <f t="shared" si="278"/>
        <v>0</v>
      </c>
      <c r="CP294" s="14">
        <f t="shared" si="278"/>
        <v>0</v>
      </c>
      <c r="CQ294" s="14">
        <f t="shared" si="278"/>
        <v>0</v>
      </c>
      <c r="CR294" s="14">
        <f t="shared" si="278"/>
        <v>0</v>
      </c>
      <c r="CS294" s="14">
        <f t="shared" si="278"/>
        <v>0.14029304891735142</v>
      </c>
      <c r="CT294" s="14">
        <f t="shared" si="278"/>
        <v>0.13600012556996993</v>
      </c>
      <c r="CU294" s="14">
        <f t="shared" si="278"/>
        <v>0.13186416468501558</v>
      </c>
      <c r="CV294" s="14">
        <f t="shared" si="278"/>
        <v>0.12925858780872554</v>
      </c>
      <c r="CW294" s="14">
        <f t="shared" si="293"/>
        <v>0.12432996648851427</v>
      </c>
      <c r="CX294" s="14">
        <f t="shared" si="282"/>
        <v>0.1182005823307356</v>
      </c>
      <c r="CY294" s="14">
        <f t="shared" si="282"/>
        <v>0.11251854119087421</v>
      </c>
      <c r="CZ294" s="14">
        <f t="shared" si="282"/>
        <v>0.10753498300881344</v>
      </c>
      <c r="DA294" s="14">
        <f t="shared" si="282"/>
        <v>0</v>
      </c>
      <c r="DB294" s="14">
        <f t="shared" si="282"/>
        <v>0</v>
      </c>
      <c r="DC294" s="14">
        <f t="shared" si="282"/>
        <v>0</v>
      </c>
      <c r="DD294" s="14">
        <f t="shared" si="282"/>
        <v>0</v>
      </c>
      <c r="DE294" s="14">
        <f t="shared" si="282"/>
        <v>0</v>
      </c>
      <c r="DF294" s="14">
        <f t="shared" si="282"/>
        <v>0</v>
      </c>
      <c r="DG294" s="14">
        <f t="shared" si="282"/>
        <v>0</v>
      </c>
      <c r="DH294" s="14">
        <f t="shared" si="282"/>
        <v>0</v>
      </c>
      <c r="DI294" s="14">
        <f t="shared" si="282"/>
        <v>0</v>
      </c>
      <c r="DJ294" s="14">
        <f t="shared" si="282"/>
        <v>0</v>
      </c>
      <c r="DK294" s="14">
        <f t="shared" si="282"/>
        <v>0</v>
      </c>
      <c r="DL294" s="14">
        <f t="shared" si="282"/>
        <v>0</v>
      </c>
      <c r="DM294" s="14">
        <f t="shared" si="282"/>
        <v>0</v>
      </c>
      <c r="DN294" s="14">
        <f t="shared" si="302"/>
        <v>0</v>
      </c>
      <c r="DO294" s="14">
        <f t="shared" si="302"/>
        <v>0</v>
      </c>
      <c r="DP294" s="14">
        <f t="shared" si="302"/>
        <v>0</v>
      </c>
      <c r="DQ294" s="14">
        <f t="shared" si="300"/>
        <v>0</v>
      </c>
      <c r="DR294" s="14">
        <f t="shared" si="300"/>
        <v>0</v>
      </c>
      <c r="DS294" s="14">
        <f t="shared" si="280"/>
        <v>0</v>
      </c>
      <c r="DT294" s="14">
        <f t="shared" si="259"/>
        <v>0</v>
      </c>
      <c r="DU294" s="14">
        <f t="shared" si="259"/>
        <v>0</v>
      </c>
      <c r="DV294" s="14">
        <f t="shared" si="259"/>
        <v>0</v>
      </c>
      <c r="DW294" s="14">
        <f t="shared" si="259"/>
        <v>0</v>
      </c>
      <c r="DX294" s="14">
        <f t="shared" si="259"/>
        <v>0</v>
      </c>
      <c r="DY294" s="14">
        <f t="shared" si="259"/>
        <v>0</v>
      </c>
      <c r="DZ294" s="14">
        <f t="shared" si="263"/>
        <v>1</v>
      </c>
    </row>
    <row r="295" spans="3:130">
      <c r="C295" s="18">
        <v>2037</v>
      </c>
      <c r="D295" s="25"/>
      <c r="E295" s="25"/>
      <c r="F295" s="25"/>
      <c r="G295" s="25"/>
      <c r="H295" s="25"/>
      <c r="I295" s="25"/>
      <c r="J295" s="25"/>
      <c r="K295" s="25"/>
      <c r="L295" s="25"/>
      <c r="M295" s="25"/>
      <c r="N295" s="25"/>
      <c r="O295" s="25"/>
      <c r="P295" s="25"/>
      <c r="Q295" s="25"/>
      <c r="R295" s="25"/>
      <c r="S295" s="25"/>
      <c r="T295" s="25"/>
      <c r="U295" s="25">
        <f t="shared" si="285"/>
        <v>0</v>
      </c>
      <c r="V295" s="25">
        <f t="shared" si="286"/>
        <v>0</v>
      </c>
      <c r="W295" s="25">
        <f t="shared" si="287"/>
        <v>0</v>
      </c>
      <c r="X295" s="25">
        <f t="shared" si="288"/>
        <v>0</v>
      </c>
      <c r="Y295" s="25">
        <f t="shared" si="289"/>
        <v>0</v>
      </c>
      <c r="Z295" s="25">
        <f t="shared" si="290"/>
        <v>0</v>
      </c>
      <c r="AA295" s="25">
        <f t="shared" si="291"/>
        <v>0</v>
      </c>
      <c r="AB295" s="25">
        <f t="shared" si="292"/>
        <v>0</v>
      </c>
      <c r="AC295" s="25">
        <f t="shared" si="294"/>
        <v>0</v>
      </c>
      <c r="AD295" s="25">
        <f t="shared" si="295"/>
        <v>0</v>
      </c>
      <c r="AE295" s="25">
        <f t="shared" si="296"/>
        <v>0</v>
      </c>
      <c r="AF295" s="25">
        <f t="shared" si="297"/>
        <v>0</v>
      </c>
      <c r="AG295" s="25">
        <f t="shared" si="298"/>
        <v>6498.375</v>
      </c>
      <c r="AH295" s="25">
        <f t="shared" si="301"/>
        <v>6300.75</v>
      </c>
      <c r="AI295" s="25">
        <f t="shared" si="303"/>
        <v>6176.25</v>
      </c>
      <c r="AJ295" s="25">
        <f t="shared" si="304"/>
        <v>5940.75</v>
      </c>
      <c r="AK295" s="25">
        <f t="shared" si="305"/>
        <v>5647.875</v>
      </c>
      <c r="AL295" s="25">
        <f t="shared" si="306"/>
        <v>5376.375</v>
      </c>
      <c r="AM295" s="25">
        <f t="shared" ref="AM295:AM313" si="307">VLOOKUP($C$101,$D$3:$K$63,$A$71,0)*(B260-B259)</f>
        <v>5138.25</v>
      </c>
      <c r="AN295" s="25">
        <f>VLOOKUP($C$102,$D$3:$K$63,$A$71,0)*(B259-B258)</f>
        <v>5175.375</v>
      </c>
      <c r="AO295" s="25">
        <f>VLOOKUP($C$103,$D$3:$K$63,$A$71,0)*B258</f>
        <v>0</v>
      </c>
      <c r="AP295" s="25"/>
      <c r="AQ295" s="25"/>
      <c r="AR295" s="25"/>
      <c r="AS295" s="25"/>
      <c r="AT295" s="25"/>
      <c r="AU295" s="25"/>
      <c r="AV295" s="25"/>
      <c r="AW295" s="25"/>
      <c r="AX295" s="25"/>
      <c r="AY295" s="25"/>
      <c r="AZ295" s="25"/>
      <c r="BA295" s="25"/>
      <c r="BB295" s="25"/>
      <c r="BC295" s="25"/>
      <c r="BD295" s="25"/>
      <c r="BE295" s="25"/>
      <c r="BF295" s="25"/>
      <c r="BG295" s="25"/>
      <c r="BH295" s="25"/>
      <c r="BI295" s="25"/>
      <c r="BJ295" s="25"/>
      <c r="BK295" s="25"/>
      <c r="BL295" s="25"/>
      <c r="BM295" s="21">
        <f t="shared" si="261"/>
        <v>46254</v>
      </c>
      <c r="BP295" s="18">
        <v>2037</v>
      </c>
      <c r="BQ295" s="14">
        <f t="shared" si="299"/>
        <v>0</v>
      </c>
      <c r="BR295" s="14">
        <f t="shared" si="299"/>
        <v>0</v>
      </c>
      <c r="BS295" s="14">
        <f t="shared" si="299"/>
        <v>0</v>
      </c>
      <c r="BT295" s="14">
        <f t="shared" si="299"/>
        <v>0</v>
      </c>
      <c r="BU295" s="14">
        <f t="shared" si="299"/>
        <v>0</v>
      </c>
      <c r="BV295" s="14">
        <f t="shared" si="299"/>
        <v>0</v>
      </c>
      <c r="BW295" s="14">
        <f t="shared" si="299"/>
        <v>0</v>
      </c>
      <c r="BX295" s="14">
        <f t="shared" si="299"/>
        <v>0</v>
      </c>
      <c r="BY295" s="14">
        <f t="shared" si="299"/>
        <v>0</v>
      </c>
      <c r="BZ295" s="14">
        <f t="shared" si="299"/>
        <v>0</v>
      </c>
      <c r="CA295" s="14">
        <f t="shared" si="299"/>
        <v>0</v>
      </c>
      <c r="CB295" s="14">
        <f t="shared" si="299"/>
        <v>0</v>
      </c>
      <c r="CC295" s="14">
        <f t="shared" si="299"/>
        <v>0</v>
      </c>
      <c r="CD295" s="14">
        <f t="shared" si="299"/>
        <v>0</v>
      </c>
      <c r="CE295" s="14">
        <f t="shared" si="299"/>
        <v>0</v>
      </c>
      <c r="CF295" s="14">
        <f t="shared" si="299"/>
        <v>0</v>
      </c>
      <c r="CG295" s="14">
        <f t="shared" si="278"/>
        <v>0</v>
      </c>
      <c r="CH295" s="14">
        <f t="shared" si="278"/>
        <v>0</v>
      </c>
      <c r="CI295" s="14">
        <f t="shared" si="278"/>
        <v>0</v>
      </c>
      <c r="CJ295" s="14">
        <f t="shared" si="278"/>
        <v>0</v>
      </c>
      <c r="CK295" s="14">
        <f t="shared" si="278"/>
        <v>0</v>
      </c>
      <c r="CL295" s="14">
        <f t="shared" si="278"/>
        <v>0</v>
      </c>
      <c r="CM295" s="14">
        <f t="shared" si="278"/>
        <v>0</v>
      </c>
      <c r="CN295" s="14">
        <f t="shared" si="278"/>
        <v>0</v>
      </c>
      <c r="CO295" s="14">
        <f t="shared" si="278"/>
        <v>0</v>
      </c>
      <c r="CP295" s="14">
        <f t="shared" si="278"/>
        <v>0</v>
      </c>
      <c r="CQ295" s="14">
        <f t="shared" si="278"/>
        <v>0</v>
      </c>
      <c r="CR295" s="14">
        <f t="shared" si="278"/>
        <v>0</v>
      </c>
      <c r="CS295" s="14">
        <f t="shared" si="278"/>
        <v>0</v>
      </c>
      <c r="CT295" s="14">
        <f t="shared" si="278"/>
        <v>0.14049325463743675</v>
      </c>
      <c r="CU295" s="14">
        <f t="shared" si="278"/>
        <v>0.13622065118692436</v>
      </c>
      <c r="CV295" s="14">
        <f t="shared" si="278"/>
        <v>0.13352899208717084</v>
      </c>
      <c r="CW295" s="14">
        <f t="shared" si="293"/>
        <v>0.12843754053703463</v>
      </c>
      <c r="CX295" s="14">
        <f t="shared" si="282"/>
        <v>0.12210565572707226</v>
      </c>
      <c r="CY295" s="14">
        <f t="shared" si="282"/>
        <v>0.11623589311194707</v>
      </c>
      <c r="CZ295" s="14">
        <f t="shared" si="282"/>
        <v>0.11108768971332209</v>
      </c>
      <c r="DA295" s="14">
        <f t="shared" si="282"/>
        <v>0.11189032299909198</v>
      </c>
      <c r="DB295" s="14">
        <f t="shared" si="282"/>
        <v>0</v>
      </c>
      <c r="DC295" s="14">
        <f t="shared" si="282"/>
        <v>0</v>
      </c>
      <c r="DD295" s="14">
        <f t="shared" si="282"/>
        <v>0</v>
      </c>
      <c r="DE295" s="14">
        <f t="shared" si="282"/>
        <v>0</v>
      </c>
      <c r="DF295" s="14">
        <f t="shared" si="282"/>
        <v>0</v>
      </c>
      <c r="DG295" s="14">
        <f t="shared" si="282"/>
        <v>0</v>
      </c>
      <c r="DH295" s="14">
        <f t="shared" si="282"/>
        <v>0</v>
      </c>
      <c r="DI295" s="14">
        <f t="shared" si="282"/>
        <v>0</v>
      </c>
      <c r="DJ295" s="14">
        <f t="shared" si="282"/>
        <v>0</v>
      </c>
      <c r="DK295" s="14">
        <f t="shared" si="282"/>
        <v>0</v>
      </c>
      <c r="DL295" s="14">
        <f t="shared" si="282"/>
        <v>0</v>
      </c>
      <c r="DM295" s="14">
        <f t="shared" si="282"/>
        <v>0</v>
      </c>
      <c r="DN295" s="14">
        <f t="shared" si="302"/>
        <v>0</v>
      </c>
      <c r="DO295" s="14">
        <f t="shared" si="302"/>
        <v>0</v>
      </c>
      <c r="DP295" s="14">
        <f t="shared" si="302"/>
        <v>0</v>
      </c>
      <c r="DQ295" s="14">
        <f t="shared" si="300"/>
        <v>0</v>
      </c>
      <c r="DR295" s="14">
        <f t="shared" si="300"/>
        <v>0</v>
      </c>
      <c r="DS295" s="14">
        <f t="shared" si="280"/>
        <v>0</v>
      </c>
      <c r="DT295" s="14">
        <f t="shared" si="259"/>
        <v>0</v>
      </c>
      <c r="DU295" s="14">
        <f t="shared" si="259"/>
        <v>0</v>
      </c>
      <c r="DV295" s="14">
        <f t="shared" si="259"/>
        <v>0</v>
      </c>
      <c r="DW295" s="14">
        <f t="shared" si="259"/>
        <v>0</v>
      </c>
      <c r="DX295" s="14">
        <f t="shared" si="259"/>
        <v>0</v>
      </c>
      <c r="DY295" s="14">
        <f t="shared" si="259"/>
        <v>0</v>
      </c>
      <c r="DZ295" s="14">
        <f t="shared" si="263"/>
        <v>0.99999999999999989</v>
      </c>
    </row>
    <row r="296" spans="3:130">
      <c r="C296" s="18">
        <v>2038</v>
      </c>
      <c r="D296" s="25"/>
      <c r="E296" s="25"/>
      <c r="F296" s="25"/>
      <c r="G296" s="25"/>
      <c r="H296" s="25"/>
      <c r="I296" s="25"/>
      <c r="J296" s="25"/>
      <c r="K296" s="25"/>
      <c r="L296" s="25"/>
      <c r="M296" s="25"/>
      <c r="N296" s="25"/>
      <c r="O296" s="25"/>
      <c r="P296" s="25"/>
      <c r="Q296" s="25"/>
      <c r="R296" s="25"/>
      <c r="S296" s="25"/>
      <c r="T296" s="25"/>
      <c r="U296" s="25"/>
      <c r="V296" s="25">
        <f t="shared" si="286"/>
        <v>0</v>
      </c>
      <c r="W296" s="25">
        <f t="shared" si="287"/>
        <v>0</v>
      </c>
      <c r="X296" s="25">
        <f t="shared" si="288"/>
        <v>0</v>
      </c>
      <c r="Y296" s="25">
        <f t="shared" si="289"/>
        <v>0</v>
      </c>
      <c r="Z296" s="25">
        <f t="shared" si="290"/>
        <v>0</v>
      </c>
      <c r="AA296" s="25">
        <f t="shared" si="291"/>
        <v>0</v>
      </c>
      <c r="AB296" s="25">
        <f t="shared" si="292"/>
        <v>0</v>
      </c>
      <c r="AC296" s="25">
        <f t="shared" si="294"/>
        <v>0</v>
      </c>
      <c r="AD296" s="25">
        <f t="shared" si="295"/>
        <v>0</v>
      </c>
      <c r="AE296" s="25">
        <f t="shared" si="296"/>
        <v>0</v>
      </c>
      <c r="AF296" s="25">
        <f t="shared" si="297"/>
        <v>0</v>
      </c>
      <c r="AG296" s="25">
        <f t="shared" si="298"/>
        <v>0</v>
      </c>
      <c r="AH296" s="25">
        <f t="shared" si="301"/>
        <v>6300.75</v>
      </c>
      <c r="AI296" s="25">
        <f t="shared" si="303"/>
        <v>6176.25</v>
      </c>
      <c r="AJ296" s="25">
        <f t="shared" si="304"/>
        <v>5940.75</v>
      </c>
      <c r="AK296" s="25">
        <f t="shared" si="305"/>
        <v>5647.875</v>
      </c>
      <c r="AL296" s="25">
        <f t="shared" si="306"/>
        <v>5376.375</v>
      </c>
      <c r="AM296" s="25">
        <f t="shared" si="307"/>
        <v>5138.25</v>
      </c>
      <c r="AN296" s="25">
        <f t="shared" ref="AN296:AN314" si="308">VLOOKUP($C$102,$D$3:$K$63,$A$71,0)*(B260-B259)</f>
        <v>5175.375</v>
      </c>
      <c r="AO296" s="25">
        <f>VLOOKUP($C$103,$D$3:$K$63,$A$71,0)*(B259-B258)</f>
        <v>5285.625</v>
      </c>
      <c r="AP296" s="25">
        <f>VLOOKUP($C$104,$D$3:$K$63,$A$71,0)*B258</f>
        <v>0</v>
      </c>
      <c r="AQ296" s="25"/>
      <c r="AR296" s="25"/>
      <c r="AS296" s="25"/>
      <c r="AT296" s="25"/>
      <c r="AU296" s="25"/>
      <c r="AV296" s="25"/>
      <c r="AW296" s="25"/>
      <c r="AX296" s="25"/>
      <c r="AY296" s="25"/>
      <c r="AZ296" s="25"/>
      <c r="BA296" s="25"/>
      <c r="BB296" s="25"/>
      <c r="BC296" s="25"/>
      <c r="BD296" s="25"/>
      <c r="BE296" s="25"/>
      <c r="BF296" s="25"/>
      <c r="BG296" s="25"/>
      <c r="BH296" s="25"/>
      <c r="BI296" s="25"/>
      <c r="BJ296" s="25"/>
      <c r="BK296" s="25"/>
      <c r="BL296" s="25"/>
      <c r="BM296" s="21">
        <f t="shared" si="261"/>
        <v>45041.25</v>
      </c>
      <c r="BP296" s="18">
        <v>2038</v>
      </c>
      <c r="BQ296" s="14">
        <f t="shared" si="299"/>
        <v>0</v>
      </c>
      <c r="BR296" s="14">
        <f t="shared" si="299"/>
        <v>0</v>
      </c>
      <c r="BS296" s="14">
        <f t="shared" si="299"/>
        <v>0</v>
      </c>
      <c r="BT296" s="14">
        <f t="shared" si="299"/>
        <v>0</v>
      </c>
      <c r="BU296" s="14">
        <f t="shared" si="299"/>
        <v>0</v>
      </c>
      <c r="BV296" s="14">
        <f t="shared" si="299"/>
        <v>0</v>
      </c>
      <c r="BW296" s="14">
        <f t="shared" si="299"/>
        <v>0</v>
      </c>
      <c r="BX296" s="14">
        <f t="shared" si="299"/>
        <v>0</v>
      </c>
      <c r="BY296" s="14">
        <f t="shared" si="299"/>
        <v>0</v>
      </c>
      <c r="BZ296" s="14">
        <f t="shared" si="299"/>
        <v>0</v>
      </c>
      <c r="CA296" s="14">
        <f t="shared" si="299"/>
        <v>0</v>
      </c>
      <c r="CB296" s="14">
        <f t="shared" si="299"/>
        <v>0</v>
      </c>
      <c r="CC296" s="14">
        <f t="shared" si="299"/>
        <v>0</v>
      </c>
      <c r="CD296" s="14">
        <f t="shared" si="299"/>
        <v>0</v>
      </c>
      <c r="CE296" s="14">
        <f t="shared" si="299"/>
        <v>0</v>
      </c>
      <c r="CF296" s="14">
        <f t="shared" si="299"/>
        <v>0</v>
      </c>
      <c r="CG296" s="14">
        <f t="shared" si="278"/>
        <v>0</v>
      </c>
      <c r="CH296" s="14">
        <f t="shared" si="278"/>
        <v>0</v>
      </c>
      <c r="CI296" s="14">
        <f t="shared" si="278"/>
        <v>0</v>
      </c>
      <c r="CJ296" s="14">
        <f t="shared" si="278"/>
        <v>0</v>
      </c>
      <c r="CK296" s="14">
        <f t="shared" si="278"/>
        <v>0</v>
      </c>
      <c r="CL296" s="14">
        <f t="shared" si="278"/>
        <v>0</v>
      </c>
      <c r="CM296" s="14">
        <f t="shared" si="278"/>
        <v>0</v>
      </c>
      <c r="CN296" s="14">
        <f t="shared" si="278"/>
        <v>0</v>
      </c>
      <c r="CO296" s="14">
        <f t="shared" si="278"/>
        <v>0</v>
      </c>
      <c r="CP296" s="14">
        <f t="shared" si="278"/>
        <v>0</v>
      </c>
      <c r="CQ296" s="14">
        <f t="shared" si="278"/>
        <v>0</v>
      </c>
      <c r="CR296" s="14">
        <f t="shared" si="278"/>
        <v>0</v>
      </c>
      <c r="CS296" s="14">
        <f t="shared" si="278"/>
        <v>0</v>
      </c>
      <c r="CT296" s="14">
        <f t="shared" si="278"/>
        <v>0</v>
      </c>
      <c r="CU296" s="14">
        <f t="shared" si="278"/>
        <v>0.13988843560069936</v>
      </c>
      <c r="CV296" s="14">
        <f t="shared" si="278"/>
        <v>0.13712430272250437</v>
      </c>
      <c r="CW296" s="14">
        <f t="shared" si="293"/>
        <v>0.13189576221796687</v>
      </c>
      <c r="CX296" s="14">
        <f t="shared" si="282"/>
        <v>0.12539338939305636</v>
      </c>
      <c r="CY296" s="14">
        <f t="shared" si="282"/>
        <v>0.11936558155024561</v>
      </c>
      <c r="CZ296" s="14">
        <f t="shared" si="282"/>
        <v>0.11407876113562568</v>
      </c>
      <c r="DA296" s="14">
        <f t="shared" si="282"/>
        <v>0.11490300557821996</v>
      </c>
      <c r="DB296" s="14">
        <f t="shared" si="282"/>
        <v>0.11735076180168179</v>
      </c>
      <c r="DC296" s="14">
        <f t="shared" si="282"/>
        <v>0</v>
      </c>
      <c r="DD296" s="14">
        <f t="shared" si="282"/>
        <v>0</v>
      </c>
      <c r="DE296" s="14">
        <f t="shared" si="282"/>
        <v>0</v>
      </c>
      <c r="DF296" s="14">
        <f t="shared" si="282"/>
        <v>0</v>
      </c>
      <c r="DG296" s="14">
        <f t="shared" si="282"/>
        <v>0</v>
      </c>
      <c r="DH296" s="14">
        <f t="shared" si="282"/>
        <v>0</v>
      </c>
      <c r="DI296" s="14">
        <f t="shared" si="282"/>
        <v>0</v>
      </c>
      <c r="DJ296" s="14">
        <f t="shared" si="282"/>
        <v>0</v>
      </c>
      <c r="DK296" s="14">
        <f t="shared" si="282"/>
        <v>0</v>
      </c>
      <c r="DL296" s="14">
        <f t="shared" si="282"/>
        <v>0</v>
      </c>
      <c r="DM296" s="14">
        <f t="shared" si="282"/>
        <v>0</v>
      </c>
      <c r="DN296" s="14">
        <f t="shared" si="302"/>
        <v>0</v>
      </c>
      <c r="DO296" s="14">
        <f t="shared" si="302"/>
        <v>0</v>
      </c>
      <c r="DP296" s="14">
        <f t="shared" si="302"/>
        <v>0</v>
      </c>
      <c r="DQ296" s="14">
        <f t="shared" si="300"/>
        <v>0</v>
      </c>
      <c r="DR296" s="14">
        <f t="shared" si="300"/>
        <v>0</v>
      </c>
      <c r="DS296" s="14">
        <f t="shared" si="280"/>
        <v>0</v>
      </c>
      <c r="DT296" s="14">
        <f t="shared" si="259"/>
        <v>0</v>
      </c>
      <c r="DU296" s="14">
        <f t="shared" si="259"/>
        <v>0</v>
      </c>
      <c r="DV296" s="14">
        <f t="shared" si="259"/>
        <v>0</v>
      </c>
      <c r="DW296" s="14">
        <f t="shared" si="259"/>
        <v>0</v>
      </c>
      <c r="DX296" s="14">
        <f t="shared" si="259"/>
        <v>0</v>
      </c>
      <c r="DY296" s="14">
        <f t="shared" si="259"/>
        <v>0</v>
      </c>
      <c r="DZ296" s="14">
        <f t="shared" si="263"/>
        <v>0.99999999999999989</v>
      </c>
    </row>
    <row r="297" spans="3:130">
      <c r="C297" s="18">
        <v>2039</v>
      </c>
      <c r="D297" s="25"/>
      <c r="E297" s="25"/>
      <c r="F297" s="25"/>
      <c r="G297" s="25"/>
      <c r="H297" s="25"/>
      <c r="I297" s="25"/>
      <c r="J297" s="25"/>
      <c r="K297" s="25"/>
      <c r="L297" s="25"/>
      <c r="M297" s="25"/>
      <c r="N297" s="25"/>
      <c r="O297" s="25"/>
      <c r="P297" s="25"/>
      <c r="Q297" s="25"/>
      <c r="R297" s="25"/>
      <c r="S297" s="25"/>
      <c r="T297" s="25"/>
      <c r="U297" s="25"/>
      <c r="V297" s="25"/>
      <c r="W297" s="25">
        <f t="shared" si="287"/>
        <v>0</v>
      </c>
      <c r="X297" s="25">
        <f t="shared" si="288"/>
        <v>0</v>
      </c>
      <c r="Y297" s="25">
        <f t="shared" si="289"/>
        <v>0</v>
      </c>
      <c r="Z297" s="25">
        <f t="shared" si="290"/>
        <v>0</v>
      </c>
      <c r="AA297" s="25">
        <f t="shared" si="291"/>
        <v>0</v>
      </c>
      <c r="AB297" s="25">
        <f t="shared" si="292"/>
        <v>0</v>
      </c>
      <c r="AC297" s="25">
        <f t="shared" si="294"/>
        <v>0</v>
      </c>
      <c r="AD297" s="25">
        <f t="shared" si="295"/>
        <v>0</v>
      </c>
      <c r="AE297" s="25">
        <f t="shared" si="296"/>
        <v>0</v>
      </c>
      <c r="AF297" s="25">
        <f t="shared" si="297"/>
        <v>0</v>
      </c>
      <c r="AG297" s="25">
        <f t="shared" si="298"/>
        <v>0</v>
      </c>
      <c r="AH297" s="25">
        <f t="shared" si="301"/>
        <v>0</v>
      </c>
      <c r="AI297" s="25">
        <f t="shared" si="303"/>
        <v>6176.25</v>
      </c>
      <c r="AJ297" s="25">
        <f t="shared" si="304"/>
        <v>5940.75</v>
      </c>
      <c r="AK297" s="25">
        <f t="shared" si="305"/>
        <v>5647.875</v>
      </c>
      <c r="AL297" s="25">
        <f t="shared" si="306"/>
        <v>5376.375</v>
      </c>
      <c r="AM297" s="25">
        <f t="shared" si="307"/>
        <v>5138.25</v>
      </c>
      <c r="AN297" s="25">
        <f t="shared" si="308"/>
        <v>5175.375</v>
      </c>
      <c r="AO297" s="25">
        <f t="shared" ref="AO297:AO315" si="309">VLOOKUP($C$103,$D$3:$K$63,$A$71,0)*(B260-B259)</f>
        <v>5285.625</v>
      </c>
      <c r="AP297" s="25">
        <f>VLOOKUP($C$104,$D$3:$K$63,$A$71,0)*(B259-B258)</f>
        <v>5363.625</v>
      </c>
      <c r="AQ297" s="25">
        <f>VLOOKUP($C$105,$D$3:$K$63,$A$71,0)*B258</f>
        <v>0</v>
      </c>
      <c r="AR297" s="25"/>
      <c r="AS297" s="25"/>
      <c r="AT297" s="25"/>
      <c r="AU297" s="25"/>
      <c r="AV297" s="25"/>
      <c r="AW297" s="25"/>
      <c r="AX297" s="25"/>
      <c r="AY297" s="25"/>
      <c r="AZ297" s="25"/>
      <c r="BA297" s="25"/>
      <c r="BB297" s="25"/>
      <c r="BC297" s="25"/>
      <c r="BD297" s="25"/>
      <c r="BE297" s="25"/>
      <c r="BF297" s="25"/>
      <c r="BG297" s="25"/>
      <c r="BH297" s="25"/>
      <c r="BI297" s="25"/>
      <c r="BJ297" s="25"/>
      <c r="BK297" s="25"/>
      <c r="BL297" s="25"/>
      <c r="BM297" s="21">
        <f t="shared" si="261"/>
        <v>44104.125</v>
      </c>
      <c r="BP297" s="18">
        <v>2039</v>
      </c>
      <c r="BQ297" s="14">
        <f t="shared" si="299"/>
        <v>0</v>
      </c>
      <c r="BR297" s="14">
        <f t="shared" si="299"/>
        <v>0</v>
      </c>
      <c r="BS297" s="14">
        <f t="shared" si="299"/>
        <v>0</v>
      </c>
      <c r="BT297" s="14">
        <f t="shared" si="299"/>
        <v>0</v>
      </c>
      <c r="BU297" s="14">
        <f t="shared" si="299"/>
        <v>0</v>
      </c>
      <c r="BV297" s="14">
        <f t="shared" si="299"/>
        <v>0</v>
      </c>
      <c r="BW297" s="14">
        <f t="shared" si="299"/>
        <v>0</v>
      </c>
      <c r="BX297" s="14">
        <f t="shared" si="299"/>
        <v>0</v>
      </c>
      <c r="BY297" s="14">
        <f t="shared" si="299"/>
        <v>0</v>
      </c>
      <c r="BZ297" s="14">
        <f t="shared" si="299"/>
        <v>0</v>
      </c>
      <c r="CA297" s="14">
        <f t="shared" si="299"/>
        <v>0</v>
      </c>
      <c r="CB297" s="14">
        <f t="shared" si="299"/>
        <v>0</v>
      </c>
      <c r="CC297" s="14">
        <f t="shared" si="299"/>
        <v>0</v>
      </c>
      <c r="CD297" s="14">
        <f t="shared" si="299"/>
        <v>0</v>
      </c>
      <c r="CE297" s="14">
        <f t="shared" si="299"/>
        <v>0</v>
      </c>
      <c r="CF297" s="14">
        <f t="shared" si="299"/>
        <v>0</v>
      </c>
      <c r="CG297" s="14">
        <f t="shared" si="278"/>
        <v>0</v>
      </c>
      <c r="CH297" s="14">
        <f t="shared" si="278"/>
        <v>0</v>
      </c>
      <c r="CI297" s="14">
        <f t="shared" si="278"/>
        <v>0</v>
      </c>
      <c r="CJ297" s="14">
        <f t="shared" si="278"/>
        <v>0</v>
      </c>
      <c r="CK297" s="14">
        <f t="shared" si="278"/>
        <v>0</v>
      </c>
      <c r="CL297" s="14">
        <f t="shared" si="278"/>
        <v>0</v>
      </c>
      <c r="CM297" s="14">
        <f t="shared" si="278"/>
        <v>0</v>
      </c>
      <c r="CN297" s="14">
        <f t="shared" si="278"/>
        <v>0</v>
      </c>
      <c r="CO297" s="14">
        <f t="shared" si="278"/>
        <v>0</v>
      </c>
      <c r="CP297" s="14">
        <f t="shared" si="278"/>
        <v>0</v>
      </c>
      <c r="CQ297" s="14">
        <f t="shared" si="278"/>
        <v>0</v>
      </c>
      <c r="CR297" s="14">
        <f t="shared" si="278"/>
        <v>0</v>
      </c>
      <c r="CS297" s="14">
        <f t="shared" si="278"/>
        <v>0</v>
      </c>
      <c r="CT297" s="14">
        <f t="shared" si="278"/>
        <v>0</v>
      </c>
      <c r="CU297" s="14">
        <f t="shared" si="278"/>
        <v>0</v>
      </c>
      <c r="CV297" s="14">
        <f t="shared" si="278"/>
        <v>0.14003792162297743</v>
      </c>
      <c r="CW297" s="14">
        <f t="shared" si="293"/>
        <v>0.13469828502435996</v>
      </c>
      <c r="CX297" s="14">
        <f t="shared" si="282"/>
        <v>0.12805774970028314</v>
      </c>
      <c r="CY297" s="14">
        <f t="shared" si="282"/>
        <v>0.12190186292098529</v>
      </c>
      <c r="CZ297" s="14">
        <f t="shared" si="282"/>
        <v>0.11650270808002652</v>
      </c>
      <c r="DA297" s="14">
        <f t="shared" si="282"/>
        <v>0.11734446607885317</v>
      </c>
      <c r="DB297" s="14">
        <f t="shared" si="282"/>
        <v>0.11984423225718682</v>
      </c>
      <c r="DC297" s="14">
        <f>AP297/$BM297</f>
        <v>0.12161277431532765</v>
      </c>
      <c r="DD297" s="14">
        <f t="shared" si="282"/>
        <v>0</v>
      </c>
      <c r="DE297" s="14">
        <f t="shared" si="282"/>
        <v>0</v>
      </c>
      <c r="DF297" s="14">
        <f t="shared" si="282"/>
        <v>0</v>
      </c>
      <c r="DG297" s="14">
        <f t="shared" si="282"/>
        <v>0</v>
      </c>
      <c r="DH297" s="14">
        <f t="shared" si="282"/>
        <v>0</v>
      </c>
      <c r="DI297" s="14">
        <f t="shared" si="282"/>
        <v>0</v>
      </c>
      <c r="DJ297" s="14">
        <f t="shared" si="282"/>
        <v>0</v>
      </c>
      <c r="DK297" s="14">
        <f t="shared" si="282"/>
        <v>0</v>
      </c>
      <c r="DL297" s="14">
        <f t="shared" si="282"/>
        <v>0</v>
      </c>
      <c r="DM297" s="14">
        <f t="shared" si="282"/>
        <v>0</v>
      </c>
      <c r="DN297" s="14">
        <f t="shared" si="302"/>
        <v>0</v>
      </c>
      <c r="DO297" s="14">
        <f t="shared" si="302"/>
        <v>0</v>
      </c>
      <c r="DP297" s="14">
        <f t="shared" si="302"/>
        <v>0</v>
      </c>
      <c r="DQ297" s="14">
        <f t="shared" si="300"/>
        <v>0</v>
      </c>
      <c r="DR297" s="14">
        <f t="shared" si="300"/>
        <v>0</v>
      </c>
      <c r="DS297" s="14">
        <f t="shared" si="280"/>
        <v>0</v>
      </c>
      <c r="DT297" s="14">
        <f t="shared" si="259"/>
        <v>0</v>
      </c>
      <c r="DU297" s="14">
        <f t="shared" si="259"/>
        <v>0</v>
      </c>
      <c r="DV297" s="14">
        <f t="shared" si="259"/>
        <v>0</v>
      </c>
      <c r="DW297" s="14">
        <f t="shared" si="259"/>
        <v>0</v>
      </c>
      <c r="DX297" s="14">
        <f t="shared" si="259"/>
        <v>0</v>
      </c>
      <c r="DY297" s="14">
        <f t="shared" si="259"/>
        <v>0</v>
      </c>
      <c r="DZ297" s="14">
        <f>SUM(BQ297:DY297)</f>
        <v>1</v>
      </c>
    </row>
    <row r="298" spans="3:130">
      <c r="C298" s="18">
        <v>2040</v>
      </c>
      <c r="D298" s="25"/>
      <c r="E298" s="25"/>
      <c r="F298" s="25"/>
      <c r="G298" s="25"/>
      <c r="H298" s="25"/>
      <c r="I298" s="25"/>
      <c r="J298" s="25"/>
      <c r="K298" s="25"/>
      <c r="L298" s="25"/>
      <c r="M298" s="25"/>
      <c r="N298" s="25"/>
      <c r="O298" s="25"/>
      <c r="P298" s="25"/>
      <c r="Q298" s="25"/>
      <c r="R298" s="25"/>
      <c r="S298" s="25"/>
      <c r="T298" s="25"/>
      <c r="U298" s="25"/>
      <c r="V298" s="25"/>
      <c r="W298" s="25"/>
      <c r="X298" s="25">
        <f t="shared" si="288"/>
        <v>0</v>
      </c>
      <c r="Y298" s="25">
        <f t="shared" si="289"/>
        <v>0</v>
      </c>
      <c r="Z298" s="25">
        <f t="shared" si="290"/>
        <v>0</v>
      </c>
      <c r="AA298" s="25">
        <f t="shared" si="291"/>
        <v>0</v>
      </c>
      <c r="AB298" s="25">
        <f t="shared" si="292"/>
        <v>0</v>
      </c>
      <c r="AC298" s="25">
        <f t="shared" si="294"/>
        <v>0</v>
      </c>
      <c r="AD298" s="25">
        <f t="shared" si="295"/>
        <v>0</v>
      </c>
      <c r="AE298" s="25">
        <f t="shared" si="296"/>
        <v>0</v>
      </c>
      <c r="AF298" s="25">
        <f t="shared" si="297"/>
        <v>0</v>
      </c>
      <c r="AG298" s="25">
        <f t="shared" si="298"/>
        <v>0</v>
      </c>
      <c r="AH298" s="25">
        <f t="shared" si="301"/>
        <v>0</v>
      </c>
      <c r="AI298" s="25">
        <f t="shared" si="303"/>
        <v>0</v>
      </c>
      <c r="AJ298" s="25">
        <f t="shared" si="304"/>
        <v>5940.75</v>
      </c>
      <c r="AK298" s="25">
        <f t="shared" si="305"/>
        <v>5647.875</v>
      </c>
      <c r="AL298" s="25">
        <f t="shared" si="306"/>
        <v>5376.375</v>
      </c>
      <c r="AM298" s="25">
        <f t="shared" si="307"/>
        <v>5138.25</v>
      </c>
      <c r="AN298" s="25">
        <f t="shared" si="308"/>
        <v>5175.375</v>
      </c>
      <c r="AO298" s="25">
        <f t="shared" si="309"/>
        <v>5285.625</v>
      </c>
      <c r="AP298" s="25">
        <f t="shared" ref="AP298:AP316" si="310">VLOOKUP($C$104,$D$3:$K$63,$A$71,0)*(B260-B259)</f>
        <v>5363.625</v>
      </c>
      <c r="AQ298" s="25">
        <f>VLOOKUP($C$105,$D$3:$K$63,$A$71,0)*(B259-B258)</f>
        <v>5296.125</v>
      </c>
      <c r="AR298" s="25">
        <f>VLOOKUP($C$106,$D$3:$K$63,$A$71,0)*B258</f>
        <v>0</v>
      </c>
      <c r="AS298" s="25"/>
      <c r="AT298" s="25"/>
      <c r="AU298" s="25"/>
      <c r="AV298" s="25"/>
      <c r="AW298" s="25"/>
      <c r="AX298" s="25"/>
      <c r="AY298" s="25"/>
      <c r="AZ298" s="25"/>
      <c r="BA298" s="25"/>
      <c r="BB298" s="25"/>
      <c r="BC298" s="25"/>
      <c r="BD298" s="25"/>
      <c r="BE298" s="25"/>
      <c r="BF298" s="25"/>
      <c r="BG298" s="25"/>
      <c r="BH298" s="25"/>
      <c r="BI298" s="25"/>
      <c r="BJ298" s="25"/>
      <c r="BK298" s="25"/>
      <c r="BL298" s="25"/>
      <c r="BM298" s="21">
        <f t="shared" si="261"/>
        <v>43224</v>
      </c>
      <c r="BP298" s="18">
        <v>2040</v>
      </c>
      <c r="BQ298" s="14">
        <f t="shared" si="299"/>
        <v>0</v>
      </c>
      <c r="BR298" s="14">
        <f t="shared" si="299"/>
        <v>0</v>
      </c>
      <c r="BS298" s="14">
        <f t="shared" si="299"/>
        <v>0</v>
      </c>
      <c r="BT298" s="14">
        <f t="shared" si="299"/>
        <v>0</v>
      </c>
      <c r="BU298" s="14">
        <f t="shared" si="299"/>
        <v>0</v>
      </c>
      <c r="BV298" s="14">
        <f t="shared" si="299"/>
        <v>0</v>
      </c>
      <c r="BW298" s="14">
        <f t="shared" si="299"/>
        <v>0</v>
      </c>
      <c r="BX298" s="14">
        <f t="shared" si="299"/>
        <v>0</v>
      </c>
      <c r="BY298" s="14">
        <f t="shared" si="299"/>
        <v>0</v>
      </c>
      <c r="BZ298" s="14">
        <f t="shared" si="299"/>
        <v>0</v>
      </c>
      <c r="CA298" s="14">
        <f t="shared" si="299"/>
        <v>0</v>
      </c>
      <c r="CB298" s="14">
        <f t="shared" si="299"/>
        <v>0</v>
      </c>
      <c r="CC298" s="14">
        <f t="shared" si="299"/>
        <v>0</v>
      </c>
      <c r="CD298" s="14">
        <f t="shared" si="299"/>
        <v>0</v>
      </c>
      <c r="CE298" s="14">
        <f t="shared" si="299"/>
        <v>0</v>
      </c>
      <c r="CF298" s="14">
        <f t="shared" si="299"/>
        <v>0</v>
      </c>
      <c r="CG298" s="14">
        <f t="shared" si="278"/>
        <v>0</v>
      </c>
      <c r="CH298" s="14">
        <f t="shared" si="278"/>
        <v>0</v>
      </c>
      <c r="CI298" s="14">
        <f t="shared" si="278"/>
        <v>0</v>
      </c>
      <c r="CJ298" s="14">
        <f t="shared" si="278"/>
        <v>0</v>
      </c>
      <c r="CK298" s="14">
        <f t="shared" si="278"/>
        <v>0</v>
      </c>
      <c r="CL298" s="14">
        <f t="shared" si="278"/>
        <v>0</v>
      </c>
      <c r="CM298" s="14">
        <f t="shared" si="278"/>
        <v>0</v>
      </c>
      <c r="CN298" s="14">
        <f t="shared" si="278"/>
        <v>0</v>
      </c>
      <c r="CO298" s="14">
        <f t="shared" si="278"/>
        <v>0</v>
      </c>
      <c r="CP298" s="14">
        <f t="shared" si="278"/>
        <v>0</v>
      </c>
      <c r="CQ298" s="14">
        <f t="shared" si="278"/>
        <v>0</v>
      </c>
      <c r="CR298" s="14">
        <f t="shared" si="278"/>
        <v>0</v>
      </c>
      <c r="CS298" s="14">
        <f t="shared" si="278"/>
        <v>0</v>
      </c>
      <c r="CT298" s="14">
        <f t="shared" si="278"/>
        <v>0</v>
      </c>
      <c r="CU298" s="14">
        <f t="shared" si="278"/>
        <v>0</v>
      </c>
      <c r="CV298" s="14">
        <f t="shared" si="278"/>
        <v>0</v>
      </c>
      <c r="CW298" s="14">
        <f t="shared" si="293"/>
        <v>0.13744100499722375</v>
      </c>
      <c r="CX298" s="14">
        <f t="shared" si="282"/>
        <v>0.13066525541365909</v>
      </c>
      <c r="CY298" s="14">
        <f t="shared" si="282"/>
        <v>0.12438402276513048</v>
      </c>
      <c r="CZ298" s="14">
        <f t="shared" si="282"/>
        <v>0.11887493059411439</v>
      </c>
      <c r="DA298" s="14">
        <f t="shared" si="282"/>
        <v>0.11973382842865075</v>
      </c>
      <c r="DB298" s="14">
        <f t="shared" si="282"/>
        <v>0.1222844947251527</v>
      </c>
      <c r="DC298" s="14">
        <f>AP297/$BM298</f>
        <v>0.12408904775124931</v>
      </c>
      <c r="DD298" s="14">
        <f t="shared" si="282"/>
        <v>0.12252741532481955</v>
      </c>
      <c r="DE298" s="14">
        <f t="shared" si="282"/>
        <v>0</v>
      </c>
      <c r="DF298" s="14">
        <f t="shared" si="282"/>
        <v>0</v>
      </c>
      <c r="DG298" s="14">
        <f t="shared" si="282"/>
        <v>0</v>
      </c>
      <c r="DH298" s="14">
        <f t="shared" si="282"/>
        <v>0</v>
      </c>
      <c r="DI298" s="14">
        <f t="shared" si="282"/>
        <v>0</v>
      </c>
      <c r="DJ298" s="14">
        <f t="shared" si="282"/>
        <v>0</v>
      </c>
      <c r="DK298" s="14">
        <f t="shared" si="282"/>
        <v>0</v>
      </c>
      <c r="DL298" s="14">
        <f t="shared" si="282"/>
        <v>0</v>
      </c>
      <c r="DM298" s="14">
        <f t="shared" si="282"/>
        <v>0</v>
      </c>
      <c r="DN298" s="14">
        <f t="shared" si="302"/>
        <v>0</v>
      </c>
      <c r="DO298" s="14">
        <f t="shared" si="302"/>
        <v>0</v>
      </c>
      <c r="DP298" s="14">
        <f t="shared" si="302"/>
        <v>0</v>
      </c>
      <c r="DQ298" s="14">
        <f t="shared" si="300"/>
        <v>0</v>
      </c>
      <c r="DR298" s="14">
        <f t="shared" si="300"/>
        <v>0</v>
      </c>
      <c r="DS298" s="14">
        <f t="shared" si="280"/>
        <v>0</v>
      </c>
      <c r="DT298" s="14">
        <f t="shared" si="259"/>
        <v>0</v>
      </c>
      <c r="DU298" s="14">
        <f t="shared" si="259"/>
        <v>0</v>
      </c>
      <c r="DV298" s="14">
        <f t="shared" si="259"/>
        <v>0</v>
      </c>
      <c r="DW298" s="14">
        <f t="shared" si="259"/>
        <v>0</v>
      </c>
      <c r="DX298" s="14">
        <f t="shared" si="259"/>
        <v>0</v>
      </c>
      <c r="DY298" s="14">
        <f t="shared" si="259"/>
        <v>0</v>
      </c>
      <c r="DZ298" s="14">
        <f t="shared" ref="DZ298:DZ318" si="311">SUM(BQ298:DY298)</f>
        <v>1</v>
      </c>
    </row>
    <row r="299" spans="3:130">
      <c r="C299" s="18">
        <v>2041</v>
      </c>
      <c r="D299" s="25"/>
      <c r="E299" s="25"/>
      <c r="F299" s="25"/>
      <c r="G299" s="25"/>
      <c r="H299" s="25"/>
      <c r="I299" s="25"/>
      <c r="J299" s="25"/>
      <c r="K299" s="25"/>
      <c r="L299" s="25"/>
      <c r="M299" s="25"/>
      <c r="N299" s="25"/>
      <c r="O299" s="25"/>
      <c r="P299" s="25"/>
      <c r="Q299" s="25"/>
      <c r="R299" s="25"/>
      <c r="S299" s="25"/>
      <c r="T299" s="25"/>
      <c r="U299" s="25"/>
      <c r="V299" s="25"/>
      <c r="W299" s="25"/>
      <c r="X299" s="25"/>
      <c r="Y299" s="25">
        <f t="shared" si="289"/>
        <v>0</v>
      </c>
      <c r="Z299" s="25">
        <f t="shared" si="290"/>
        <v>0</v>
      </c>
      <c r="AA299" s="25">
        <f t="shared" si="291"/>
        <v>0</v>
      </c>
      <c r="AB299" s="25">
        <f t="shared" si="292"/>
        <v>0</v>
      </c>
      <c r="AC299" s="25">
        <f t="shared" si="294"/>
        <v>0</v>
      </c>
      <c r="AD299" s="25">
        <f t="shared" si="295"/>
        <v>0</v>
      </c>
      <c r="AE299" s="25">
        <f t="shared" si="296"/>
        <v>0</v>
      </c>
      <c r="AF299" s="25">
        <f t="shared" si="297"/>
        <v>0</v>
      </c>
      <c r="AG299" s="25">
        <f t="shared" si="298"/>
        <v>0</v>
      </c>
      <c r="AH299" s="25">
        <f t="shared" si="301"/>
        <v>0</v>
      </c>
      <c r="AI299" s="25">
        <f t="shared" si="303"/>
        <v>0</v>
      </c>
      <c r="AJ299" s="25">
        <f t="shared" si="304"/>
        <v>0</v>
      </c>
      <c r="AK299" s="25">
        <f t="shared" si="305"/>
        <v>5647.875</v>
      </c>
      <c r="AL299" s="25">
        <f t="shared" si="306"/>
        <v>5376.375</v>
      </c>
      <c r="AM299" s="25">
        <f t="shared" si="307"/>
        <v>5138.25</v>
      </c>
      <c r="AN299" s="25">
        <f t="shared" si="308"/>
        <v>5175.375</v>
      </c>
      <c r="AO299" s="25">
        <f t="shared" si="309"/>
        <v>5285.625</v>
      </c>
      <c r="AP299" s="25">
        <f t="shared" si="310"/>
        <v>5363.625</v>
      </c>
      <c r="AQ299" s="25">
        <f t="shared" ref="AQ299:AQ317" si="312">VLOOKUP($C$105,$D$3:$K$63,$A$71,0)*(B260-B259)</f>
        <v>5296.125</v>
      </c>
      <c r="AR299" s="25">
        <f>VLOOKUP($C$106,$D$3:$K$63,$A$71,0)*(B259-B258)</f>
        <v>5187.375</v>
      </c>
      <c r="AS299" s="25">
        <f>VLOOKUP($C$107,$D$3:$K$63,$A$71,0)*B258</f>
        <v>0</v>
      </c>
      <c r="AT299" s="25"/>
      <c r="AU299" s="25"/>
      <c r="AV299" s="25"/>
      <c r="AW299" s="25"/>
      <c r="AX299" s="25"/>
      <c r="AY299" s="25"/>
      <c r="AZ299" s="25"/>
      <c r="BA299" s="25"/>
      <c r="BB299" s="25"/>
      <c r="BC299" s="25"/>
      <c r="BD299" s="25"/>
      <c r="BE299" s="25"/>
      <c r="BF299" s="25"/>
      <c r="BG299" s="25"/>
      <c r="BH299" s="25"/>
      <c r="BI299" s="25"/>
      <c r="BJ299" s="25"/>
      <c r="BK299" s="25"/>
      <c r="BL299" s="25"/>
      <c r="BM299" s="21">
        <f t="shared" si="261"/>
        <v>42470.625</v>
      </c>
      <c r="BP299" s="18">
        <v>2041</v>
      </c>
      <c r="BQ299" s="14">
        <f t="shared" si="299"/>
        <v>0</v>
      </c>
      <c r="BR299" s="14">
        <f t="shared" si="299"/>
        <v>0</v>
      </c>
      <c r="BS299" s="14">
        <f t="shared" si="299"/>
        <v>0</v>
      </c>
      <c r="BT299" s="14">
        <f t="shared" si="299"/>
        <v>0</v>
      </c>
      <c r="BU299" s="14">
        <f t="shared" si="299"/>
        <v>0</v>
      </c>
      <c r="BV299" s="14">
        <f t="shared" si="299"/>
        <v>0</v>
      </c>
      <c r="BW299" s="14">
        <f t="shared" si="299"/>
        <v>0</v>
      </c>
      <c r="BX299" s="14">
        <f t="shared" si="299"/>
        <v>0</v>
      </c>
      <c r="BY299" s="14">
        <f t="shared" si="299"/>
        <v>0</v>
      </c>
      <c r="BZ299" s="14">
        <f t="shared" si="299"/>
        <v>0</v>
      </c>
      <c r="CA299" s="14">
        <f t="shared" si="299"/>
        <v>0</v>
      </c>
      <c r="CB299" s="14">
        <f t="shared" si="299"/>
        <v>0</v>
      </c>
      <c r="CC299" s="14">
        <f t="shared" si="299"/>
        <v>0</v>
      </c>
      <c r="CD299" s="14">
        <f t="shared" si="299"/>
        <v>0</v>
      </c>
      <c r="CE299" s="14">
        <f t="shared" si="299"/>
        <v>0</v>
      </c>
      <c r="CF299" s="14">
        <f t="shared" si="299"/>
        <v>0</v>
      </c>
      <c r="CG299" s="14">
        <f t="shared" si="278"/>
        <v>0</v>
      </c>
      <c r="CH299" s="14">
        <f t="shared" si="278"/>
        <v>0</v>
      </c>
      <c r="CI299" s="14">
        <f t="shared" si="278"/>
        <v>0</v>
      </c>
      <c r="CJ299" s="14">
        <f t="shared" si="278"/>
        <v>0</v>
      </c>
      <c r="CK299" s="14">
        <f t="shared" ref="CK299:CV318" si="313">X299/$BM299</f>
        <v>0</v>
      </c>
      <c r="CL299" s="14">
        <f t="shared" si="313"/>
        <v>0</v>
      </c>
      <c r="CM299" s="14">
        <f t="shared" si="313"/>
        <v>0</v>
      </c>
      <c r="CN299" s="14">
        <f t="shared" si="313"/>
        <v>0</v>
      </c>
      <c r="CO299" s="14">
        <f t="shared" si="313"/>
        <v>0</v>
      </c>
      <c r="CP299" s="14">
        <f t="shared" si="313"/>
        <v>0</v>
      </c>
      <c r="CQ299" s="14">
        <f t="shared" si="313"/>
        <v>0</v>
      </c>
      <c r="CR299" s="14">
        <f t="shared" si="313"/>
        <v>0</v>
      </c>
      <c r="CS299" s="14">
        <f t="shared" si="313"/>
        <v>0</v>
      </c>
      <c r="CT299" s="14">
        <f t="shared" si="313"/>
        <v>0</v>
      </c>
      <c r="CU299" s="14">
        <f t="shared" si="313"/>
        <v>0</v>
      </c>
      <c r="CV299" s="14">
        <f t="shared" si="313"/>
        <v>0</v>
      </c>
      <c r="CW299" s="14">
        <f t="shared" si="293"/>
        <v>0</v>
      </c>
      <c r="CX299" s="14">
        <f t="shared" si="282"/>
        <v>0.13298309125424926</v>
      </c>
      <c r="CY299" s="14">
        <f t="shared" si="282"/>
        <v>0.12659043750827778</v>
      </c>
      <c r="CZ299" s="14">
        <f t="shared" si="282"/>
        <v>0.120983621032184</v>
      </c>
      <c r="DA299" s="14">
        <f t="shared" si="282"/>
        <v>0.12185775462451989</v>
      </c>
      <c r="DB299" s="14">
        <f t="shared" si="282"/>
        <v>0.12445366650479008</v>
      </c>
      <c r="DC299" s="14">
        <f t="shared" si="282"/>
        <v>0.12629023001192</v>
      </c>
      <c r="DD299" s="14">
        <f t="shared" si="282"/>
        <v>0.12470089620767295</v>
      </c>
      <c r="DE299" s="14">
        <f t="shared" si="282"/>
        <v>0.12214030285638604</v>
      </c>
      <c r="DF299" s="14">
        <f t="shared" si="282"/>
        <v>0</v>
      </c>
      <c r="DG299" s="14">
        <f t="shared" si="282"/>
        <v>0</v>
      </c>
      <c r="DH299" s="14">
        <f t="shared" si="282"/>
        <v>0</v>
      </c>
      <c r="DI299" s="14">
        <f t="shared" si="282"/>
        <v>0</v>
      </c>
      <c r="DJ299" s="14">
        <f t="shared" si="282"/>
        <v>0</v>
      </c>
      <c r="DK299" s="14">
        <f t="shared" si="282"/>
        <v>0</v>
      </c>
      <c r="DL299" s="14">
        <f t="shared" si="282"/>
        <v>0</v>
      </c>
      <c r="DM299" s="14">
        <f t="shared" si="282"/>
        <v>0</v>
      </c>
      <c r="DN299" s="14">
        <f t="shared" si="302"/>
        <v>0</v>
      </c>
      <c r="DO299" s="14">
        <f t="shared" si="302"/>
        <v>0</v>
      </c>
      <c r="DP299" s="14">
        <f t="shared" si="302"/>
        <v>0</v>
      </c>
      <c r="DQ299" s="14">
        <f t="shared" si="300"/>
        <v>0</v>
      </c>
      <c r="DR299" s="14">
        <f t="shared" si="300"/>
        <v>0</v>
      </c>
      <c r="DS299" s="14">
        <f t="shared" si="280"/>
        <v>0</v>
      </c>
      <c r="DT299" s="14">
        <f t="shared" si="259"/>
        <v>0</v>
      </c>
      <c r="DU299" s="14">
        <f t="shared" si="259"/>
        <v>0</v>
      </c>
      <c r="DV299" s="14">
        <f t="shared" si="259"/>
        <v>0</v>
      </c>
      <c r="DW299" s="14">
        <f t="shared" si="259"/>
        <v>0</v>
      </c>
      <c r="DX299" s="14">
        <f t="shared" si="259"/>
        <v>0</v>
      </c>
      <c r="DY299" s="14">
        <f t="shared" si="259"/>
        <v>0</v>
      </c>
      <c r="DZ299" s="14">
        <f t="shared" si="311"/>
        <v>1</v>
      </c>
    </row>
    <row r="300" spans="3:130">
      <c r="C300" s="18">
        <v>2042</v>
      </c>
      <c r="D300" s="25"/>
      <c r="E300" s="25"/>
      <c r="F300" s="25"/>
      <c r="G300" s="25"/>
      <c r="H300" s="25"/>
      <c r="I300" s="25"/>
      <c r="J300" s="25"/>
      <c r="K300" s="25"/>
      <c r="L300" s="25"/>
      <c r="M300" s="25"/>
      <c r="N300" s="25"/>
      <c r="O300" s="25"/>
      <c r="P300" s="25"/>
      <c r="Q300" s="25"/>
      <c r="R300" s="25"/>
      <c r="S300" s="25"/>
      <c r="T300" s="25"/>
      <c r="U300" s="25"/>
      <c r="V300" s="25"/>
      <c r="W300" s="25"/>
      <c r="X300" s="25"/>
      <c r="Y300" s="25"/>
      <c r="Z300" s="25">
        <f t="shared" si="290"/>
        <v>0</v>
      </c>
      <c r="AA300" s="25">
        <f t="shared" si="291"/>
        <v>0</v>
      </c>
      <c r="AB300" s="25">
        <f t="shared" si="292"/>
        <v>0</v>
      </c>
      <c r="AC300" s="25">
        <f t="shared" si="294"/>
        <v>0</v>
      </c>
      <c r="AD300" s="25">
        <f t="shared" si="295"/>
        <v>0</v>
      </c>
      <c r="AE300" s="25">
        <f t="shared" si="296"/>
        <v>0</v>
      </c>
      <c r="AF300" s="25">
        <f t="shared" si="297"/>
        <v>0</v>
      </c>
      <c r="AG300" s="25">
        <f t="shared" si="298"/>
        <v>0</v>
      </c>
      <c r="AH300" s="25">
        <f t="shared" si="301"/>
        <v>0</v>
      </c>
      <c r="AI300" s="25">
        <f t="shared" si="303"/>
        <v>0</v>
      </c>
      <c r="AJ300" s="25">
        <f t="shared" si="304"/>
        <v>0</v>
      </c>
      <c r="AK300" s="25">
        <f t="shared" si="305"/>
        <v>0</v>
      </c>
      <c r="AL300" s="25">
        <f t="shared" si="306"/>
        <v>5376.375</v>
      </c>
      <c r="AM300" s="25">
        <f t="shared" si="307"/>
        <v>5138.25</v>
      </c>
      <c r="AN300" s="25">
        <f t="shared" si="308"/>
        <v>5175.375</v>
      </c>
      <c r="AO300" s="25">
        <f t="shared" si="309"/>
        <v>5285.625</v>
      </c>
      <c r="AP300" s="25">
        <f t="shared" si="310"/>
        <v>5363.625</v>
      </c>
      <c r="AQ300" s="25">
        <f t="shared" si="312"/>
        <v>5296.125</v>
      </c>
      <c r="AR300" s="25">
        <f t="shared" ref="AR300:AR318" si="314">VLOOKUP($C$106,$D$3:$K$63,$A$71,0)*(B260-B259)</f>
        <v>5187.375</v>
      </c>
      <c r="AS300" s="25">
        <f>VLOOKUP($C$107,$D$3:$K$63,$A$71,0)*(B259-B258)</f>
        <v>4953.75</v>
      </c>
      <c r="AT300" s="25">
        <f>VLOOKUP($C$108,$D$3:$K$63,$A$71,0)*B258</f>
        <v>0</v>
      </c>
      <c r="AU300" s="25"/>
      <c r="AV300" s="25"/>
      <c r="AW300" s="25"/>
      <c r="AX300" s="25"/>
      <c r="AY300" s="25"/>
      <c r="AZ300" s="25"/>
      <c r="BA300" s="25"/>
      <c r="BB300" s="25"/>
      <c r="BC300" s="25"/>
      <c r="BD300" s="25"/>
      <c r="BE300" s="25"/>
      <c r="BF300" s="25"/>
      <c r="BG300" s="25"/>
      <c r="BH300" s="25"/>
      <c r="BI300" s="25"/>
      <c r="BJ300" s="25"/>
      <c r="BK300" s="25"/>
      <c r="BL300" s="25"/>
      <c r="BM300" s="21">
        <f t="shared" si="261"/>
        <v>41776.5</v>
      </c>
      <c r="BP300" s="18">
        <v>2042</v>
      </c>
      <c r="BQ300" s="14">
        <f t="shared" si="299"/>
        <v>0</v>
      </c>
      <c r="BR300" s="14">
        <f t="shared" si="299"/>
        <v>0</v>
      </c>
      <c r="BS300" s="14">
        <f t="shared" si="299"/>
        <v>0</v>
      </c>
      <c r="BT300" s="14">
        <f t="shared" si="299"/>
        <v>0</v>
      </c>
      <c r="BU300" s="14">
        <f t="shared" si="299"/>
        <v>0</v>
      </c>
      <c r="BV300" s="14">
        <f t="shared" si="299"/>
        <v>0</v>
      </c>
      <c r="BW300" s="14">
        <f t="shared" si="299"/>
        <v>0</v>
      </c>
      <c r="BX300" s="14">
        <f t="shared" si="299"/>
        <v>0</v>
      </c>
      <c r="BY300" s="14">
        <f t="shared" si="299"/>
        <v>0</v>
      </c>
      <c r="BZ300" s="14">
        <f t="shared" si="299"/>
        <v>0</v>
      </c>
      <c r="CA300" s="14">
        <f t="shared" si="299"/>
        <v>0</v>
      </c>
      <c r="CB300" s="14">
        <f t="shared" si="299"/>
        <v>0</v>
      </c>
      <c r="CC300" s="14">
        <f t="shared" si="299"/>
        <v>0</v>
      </c>
      <c r="CD300" s="14">
        <f t="shared" si="299"/>
        <v>0</v>
      </c>
      <c r="CE300" s="14">
        <f t="shared" si="299"/>
        <v>0</v>
      </c>
      <c r="CF300" s="14">
        <f t="shared" si="299"/>
        <v>0</v>
      </c>
      <c r="CG300" s="14">
        <f t="shared" ref="CG300:CJ318" si="315">T300/$BM300</f>
        <v>0</v>
      </c>
      <c r="CH300" s="14">
        <f t="shared" si="315"/>
        <v>0</v>
      </c>
      <c r="CI300" s="14">
        <f t="shared" si="315"/>
        <v>0</v>
      </c>
      <c r="CJ300" s="14">
        <f t="shared" si="315"/>
        <v>0</v>
      </c>
      <c r="CK300" s="14">
        <f t="shared" si="313"/>
        <v>0</v>
      </c>
      <c r="CL300" s="14">
        <f t="shared" si="313"/>
        <v>0</v>
      </c>
      <c r="CM300" s="14">
        <f t="shared" si="313"/>
        <v>0</v>
      </c>
      <c r="CN300" s="14">
        <f t="shared" si="313"/>
        <v>0</v>
      </c>
      <c r="CO300" s="14">
        <f t="shared" si="313"/>
        <v>0</v>
      </c>
      <c r="CP300" s="14">
        <f t="shared" si="313"/>
        <v>0</v>
      </c>
      <c r="CQ300" s="14">
        <f t="shared" si="313"/>
        <v>0</v>
      </c>
      <c r="CR300" s="14">
        <f t="shared" si="313"/>
        <v>0</v>
      </c>
      <c r="CS300" s="14">
        <f t="shared" si="313"/>
        <v>0</v>
      </c>
      <c r="CT300" s="14">
        <f t="shared" si="313"/>
        <v>0</v>
      </c>
      <c r="CU300" s="14">
        <f t="shared" si="313"/>
        <v>0</v>
      </c>
      <c r="CV300" s="14">
        <f t="shared" si="313"/>
        <v>0</v>
      </c>
      <c r="CW300" s="14">
        <f t="shared" si="293"/>
        <v>0</v>
      </c>
      <c r="CX300" s="14">
        <f t="shared" si="282"/>
        <v>0</v>
      </c>
      <c r="CY300" s="14">
        <f t="shared" si="282"/>
        <v>0.1286937632400991</v>
      </c>
      <c r="CZ300" s="14">
        <f t="shared" si="282"/>
        <v>0.12299378837384654</v>
      </c>
      <c r="DA300" s="14">
        <f t="shared" si="282"/>
        <v>0.12388244587267962</v>
      </c>
      <c r="DB300" s="14">
        <f t="shared" si="282"/>
        <v>0.12652148935406268</v>
      </c>
      <c r="DC300" s="14">
        <f t="shared" si="282"/>
        <v>0.12838856773544935</v>
      </c>
      <c r="DD300" s="14">
        <f t="shared" si="282"/>
        <v>0.12677282682848012</v>
      </c>
      <c r="DE300" s="14">
        <f t="shared" si="282"/>
        <v>0.12416968870058526</v>
      </c>
      <c r="DF300" s="14">
        <f t="shared" si="282"/>
        <v>0.11857742989479732</v>
      </c>
      <c r="DG300" s="14">
        <f t="shared" si="282"/>
        <v>0</v>
      </c>
      <c r="DH300" s="14">
        <f t="shared" si="282"/>
        <v>0</v>
      </c>
      <c r="DI300" s="14">
        <f t="shared" si="282"/>
        <v>0</v>
      </c>
      <c r="DJ300" s="14">
        <f t="shared" si="282"/>
        <v>0</v>
      </c>
      <c r="DK300" s="14">
        <f t="shared" si="282"/>
        <v>0</v>
      </c>
      <c r="DL300" s="14">
        <f t="shared" si="282"/>
        <v>0</v>
      </c>
      <c r="DM300" s="14">
        <f t="shared" si="282"/>
        <v>0</v>
      </c>
      <c r="DN300" s="14">
        <f t="shared" si="302"/>
        <v>0</v>
      </c>
      <c r="DO300" s="14">
        <f t="shared" si="302"/>
        <v>0</v>
      </c>
      <c r="DP300" s="14">
        <f t="shared" si="302"/>
        <v>0</v>
      </c>
      <c r="DQ300" s="14">
        <f t="shared" si="300"/>
        <v>0</v>
      </c>
      <c r="DR300" s="14">
        <f t="shared" si="300"/>
        <v>0</v>
      </c>
      <c r="DS300" s="14">
        <f t="shared" si="280"/>
        <v>0</v>
      </c>
      <c r="DT300" s="14">
        <f t="shared" si="259"/>
        <v>0</v>
      </c>
      <c r="DU300" s="14">
        <f t="shared" si="259"/>
        <v>0</v>
      </c>
      <c r="DV300" s="14">
        <f t="shared" si="259"/>
        <v>0</v>
      </c>
      <c r="DW300" s="14">
        <f t="shared" ref="DW300:DY318" si="316">BJ300/$BM300</f>
        <v>0</v>
      </c>
      <c r="DX300" s="14">
        <f t="shared" si="316"/>
        <v>0</v>
      </c>
      <c r="DY300" s="14">
        <f t="shared" si="316"/>
        <v>0</v>
      </c>
      <c r="DZ300" s="14">
        <f t="shared" si="311"/>
        <v>1</v>
      </c>
    </row>
    <row r="301" spans="3:130">
      <c r="C301" s="18">
        <v>2043</v>
      </c>
      <c r="D301" s="25"/>
      <c r="E301" s="25"/>
      <c r="F301" s="25"/>
      <c r="G301" s="25"/>
      <c r="H301" s="25"/>
      <c r="I301" s="25"/>
      <c r="J301" s="25"/>
      <c r="K301" s="25"/>
      <c r="L301" s="25"/>
      <c r="M301" s="25"/>
      <c r="N301" s="25"/>
      <c r="O301" s="25"/>
      <c r="P301" s="25"/>
      <c r="Q301" s="25"/>
      <c r="R301" s="25"/>
      <c r="S301" s="25"/>
      <c r="T301" s="25"/>
      <c r="U301" s="25"/>
      <c r="V301" s="25"/>
      <c r="W301" s="25"/>
      <c r="X301" s="25"/>
      <c r="Y301" s="25"/>
      <c r="Z301" s="25"/>
      <c r="AA301" s="25">
        <f t="shared" si="291"/>
        <v>0</v>
      </c>
      <c r="AB301" s="25">
        <f t="shared" si="292"/>
        <v>0</v>
      </c>
      <c r="AC301" s="25">
        <f t="shared" si="294"/>
        <v>0</v>
      </c>
      <c r="AD301" s="25">
        <f t="shared" si="295"/>
        <v>0</v>
      </c>
      <c r="AE301" s="25">
        <f t="shared" si="296"/>
        <v>0</v>
      </c>
      <c r="AF301" s="25">
        <f t="shared" si="297"/>
        <v>0</v>
      </c>
      <c r="AG301" s="25">
        <f t="shared" si="298"/>
        <v>0</v>
      </c>
      <c r="AH301" s="25">
        <f t="shared" si="301"/>
        <v>0</v>
      </c>
      <c r="AI301" s="25">
        <f t="shared" si="303"/>
        <v>0</v>
      </c>
      <c r="AJ301" s="25">
        <f t="shared" si="304"/>
        <v>0</v>
      </c>
      <c r="AK301" s="25">
        <f t="shared" si="305"/>
        <v>0</v>
      </c>
      <c r="AL301" s="25">
        <f t="shared" si="306"/>
        <v>0</v>
      </c>
      <c r="AM301" s="25">
        <f t="shared" si="307"/>
        <v>5138.25</v>
      </c>
      <c r="AN301" s="25">
        <f t="shared" si="308"/>
        <v>5175.375</v>
      </c>
      <c r="AO301" s="25">
        <f t="shared" si="309"/>
        <v>5285.625</v>
      </c>
      <c r="AP301" s="25">
        <f t="shared" si="310"/>
        <v>5363.625</v>
      </c>
      <c r="AQ301" s="25">
        <f t="shared" si="312"/>
        <v>5296.125</v>
      </c>
      <c r="AR301" s="25">
        <f t="shared" si="314"/>
        <v>5187.375</v>
      </c>
      <c r="AS301" s="25">
        <f t="shared" ref="AS301:AS318" si="317">VLOOKUP($C$107,$D$3:$K$63,$A$71,0)*(B260-B259)</f>
        <v>4953.75</v>
      </c>
      <c r="AT301" s="25">
        <f>VLOOKUP($C$108,$D$3:$K$63,$A$71,0)*(B259-B258)</f>
        <v>4871.625</v>
      </c>
      <c r="AU301" s="25">
        <f>VLOOKUP($C$109,$D$3:$K$63,$A$71,0)*B258</f>
        <v>0</v>
      </c>
      <c r="AV301" s="25"/>
      <c r="AW301" s="25"/>
      <c r="AX301" s="25"/>
      <c r="AY301" s="25"/>
      <c r="AZ301" s="25"/>
      <c r="BA301" s="25"/>
      <c r="BB301" s="25"/>
      <c r="BC301" s="25"/>
      <c r="BD301" s="25"/>
      <c r="BE301" s="25"/>
      <c r="BF301" s="25"/>
      <c r="BG301" s="25"/>
      <c r="BH301" s="25"/>
      <c r="BI301" s="25"/>
      <c r="BJ301" s="25"/>
      <c r="BK301" s="25"/>
      <c r="BL301" s="25"/>
      <c r="BM301" s="21">
        <f t="shared" si="261"/>
        <v>41271.75</v>
      </c>
      <c r="BP301" s="18">
        <v>2043</v>
      </c>
      <c r="BQ301" s="14">
        <f t="shared" si="299"/>
        <v>0</v>
      </c>
      <c r="BR301" s="14">
        <f t="shared" si="299"/>
        <v>0</v>
      </c>
      <c r="BS301" s="14">
        <f t="shared" si="299"/>
        <v>0</v>
      </c>
      <c r="BT301" s="14">
        <f t="shared" si="299"/>
        <v>0</v>
      </c>
      <c r="BU301" s="14">
        <f t="shared" si="299"/>
        <v>0</v>
      </c>
      <c r="BV301" s="14">
        <f t="shared" si="299"/>
        <v>0</v>
      </c>
      <c r="BW301" s="14">
        <f t="shared" si="299"/>
        <v>0</v>
      </c>
      <c r="BX301" s="14">
        <f t="shared" si="299"/>
        <v>0</v>
      </c>
      <c r="BY301" s="14">
        <f t="shared" si="299"/>
        <v>0</v>
      </c>
      <c r="BZ301" s="14">
        <f t="shared" si="299"/>
        <v>0</v>
      </c>
      <c r="CA301" s="14">
        <f t="shared" si="299"/>
        <v>0</v>
      </c>
      <c r="CB301" s="14">
        <f t="shared" si="299"/>
        <v>0</v>
      </c>
      <c r="CC301" s="14">
        <f t="shared" si="299"/>
        <v>0</v>
      </c>
      <c r="CD301" s="14">
        <f t="shared" si="299"/>
        <v>0</v>
      </c>
      <c r="CE301" s="14">
        <f t="shared" si="299"/>
        <v>0</v>
      </c>
      <c r="CF301" s="14">
        <f t="shared" si="299"/>
        <v>0</v>
      </c>
      <c r="CG301" s="14">
        <f t="shared" si="315"/>
        <v>0</v>
      </c>
      <c r="CH301" s="14">
        <f t="shared" si="315"/>
        <v>0</v>
      </c>
      <c r="CI301" s="14">
        <f t="shared" si="315"/>
        <v>0</v>
      </c>
      <c r="CJ301" s="14">
        <f t="shared" si="315"/>
        <v>0</v>
      </c>
      <c r="CK301" s="14">
        <f t="shared" si="313"/>
        <v>0</v>
      </c>
      <c r="CL301" s="14">
        <f t="shared" si="313"/>
        <v>0</v>
      </c>
      <c r="CM301" s="14">
        <f t="shared" si="313"/>
        <v>0</v>
      </c>
      <c r="CN301" s="14">
        <f t="shared" si="313"/>
        <v>0</v>
      </c>
      <c r="CO301" s="14">
        <f t="shared" si="313"/>
        <v>0</v>
      </c>
      <c r="CP301" s="14">
        <f t="shared" si="313"/>
        <v>0</v>
      </c>
      <c r="CQ301" s="14">
        <f t="shared" si="313"/>
        <v>0</v>
      </c>
      <c r="CR301" s="14">
        <f t="shared" si="313"/>
        <v>0</v>
      </c>
      <c r="CS301" s="14">
        <f t="shared" si="313"/>
        <v>0</v>
      </c>
      <c r="CT301" s="14">
        <f t="shared" si="313"/>
        <v>0</v>
      </c>
      <c r="CU301" s="14">
        <f t="shared" si="313"/>
        <v>0</v>
      </c>
      <c r="CV301" s="14">
        <f t="shared" si="313"/>
        <v>0</v>
      </c>
      <c r="CW301" s="14">
        <f t="shared" si="293"/>
        <v>0</v>
      </c>
      <c r="CX301" s="14">
        <f t="shared" si="282"/>
        <v>0</v>
      </c>
      <c r="CY301" s="14">
        <f t="shared" ref="CY301:DM317" si="318">AL301/$BM301</f>
        <v>0</v>
      </c>
      <c r="CZ301" s="14">
        <f t="shared" si="318"/>
        <v>0.12449799196787148</v>
      </c>
      <c r="DA301" s="14">
        <f t="shared" si="318"/>
        <v>0.12539751767249996</v>
      </c>
      <c r="DB301" s="14">
        <f t="shared" si="318"/>
        <v>0.12806883643169964</v>
      </c>
      <c r="DC301" s="14">
        <f t="shared" si="318"/>
        <v>0.12995874902324228</v>
      </c>
      <c r="DD301" s="14">
        <f t="shared" si="318"/>
        <v>0.12832324774209963</v>
      </c>
      <c r="DE301" s="14">
        <f t="shared" si="318"/>
        <v>0.12568827345581421</v>
      </c>
      <c r="DF301" s="14">
        <f t="shared" si="318"/>
        <v>0.12002762179941485</v>
      </c>
      <c r="DG301" s="14">
        <f t="shared" si="318"/>
        <v>0.11803776190735794</v>
      </c>
      <c r="DH301" s="14">
        <f t="shared" si="318"/>
        <v>0</v>
      </c>
      <c r="DI301" s="14">
        <f t="shared" si="318"/>
        <v>0</v>
      </c>
      <c r="DJ301" s="14">
        <f t="shared" si="318"/>
        <v>0</v>
      </c>
      <c r="DK301" s="14">
        <f t="shared" si="318"/>
        <v>0</v>
      </c>
      <c r="DL301" s="14">
        <f t="shared" si="318"/>
        <v>0</v>
      </c>
      <c r="DM301" s="14">
        <f t="shared" si="318"/>
        <v>0</v>
      </c>
      <c r="DN301" s="14">
        <f t="shared" si="302"/>
        <v>0</v>
      </c>
      <c r="DO301" s="14">
        <f t="shared" si="302"/>
        <v>0</v>
      </c>
      <c r="DP301" s="14">
        <f t="shared" si="302"/>
        <v>0</v>
      </c>
      <c r="DQ301" s="14">
        <f t="shared" si="300"/>
        <v>0</v>
      </c>
      <c r="DR301" s="14">
        <f t="shared" si="300"/>
        <v>0</v>
      </c>
      <c r="DS301" s="14">
        <f t="shared" si="280"/>
        <v>0</v>
      </c>
      <c r="DT301" s="14">
        <f t="shared" si="280"/>
        <v>0</v>
      </c>
      <c r="DU301" s="14">
        <f t="shared" si="280"/>
        <v>0</v>
      </c>
      <c r="DV301" s="14">
        <f t="shared" si="280"/>
        <v>0</v>
      </c>
      <c r="DW301" s="14">
        <f t="shared" si="316"/>
        <v>0</v>
      </c>
      <c r="DX301" s="14">
        <f t="shared" si="316"/>
        <v>0</v>
      </c>
      <c r="DY301" s="14">
        <f t="shared" si="316"/>
        <v>0</v>
      </c>
      <c r="DZ301" s="14">
        <f t="shared" si="311"/>
        <v>1</v>
      </c>
    </row>
    <row r="302" spans="3:130">
      <c r="C302" s="18">
        <v>2044</v>
      </c>
      <c r="D302" s="25"/>
      <c r="E302" s="25"/>
      <c r="F302" s="25"/>
      <c r="G302" s="25"/>
      <c r="H302" s="25"/>
      <c r="I302" s="25"/>
      <c r="J302" s="25"/>
      <c r="K302" s="25"/>
      <c r="L302" s="25"/>
      <c r="M302" s="25"/>
      <c r="N302" s="25"/>
      <c r="O302" s="25"/>
      <c r="P302" s="25"/>
      <c r="Q302" s="25"/>
      <c r="R302" s="25"/>
      <c r="S302" s="25"/>
      <c r="T302" s="25"/>
      <c r="U302" s="25"/>
      <c r="V302" s="25"/>
      <c r="W302" s="25"/>
      <c r="X302" s="25"/>
      <c r="Y302" s="25"/>
      <c r="Z302" s="25"/>
      <c r="AA302" s="25"/>
      <c r="AB302" s="25">
        <f t="shared" si="292"/>
        <v>0</v>
      </c>
      <c r="AC302" s="25">
        <f t="shared" si="294"/>
        <v>0</v>
      </c>
      <c r="AD302" s="25">
        <f t="shared" si="295"/>
        <v>0</v>
      </c>
      <c r="AE302" s="25">
        <f t="shared" si="296"/>
        <v>0</v>
      </c>
      <c r="AF302" s="25">
        <f t="shared" si="297"/>
        <v>0</v>
      </c>
      <c r="AG302" s="25">
        <f t="shared" si="298"/>
        <v>0</v>
      </c>
      <c r="AH302" s="25">
        <f t="shared" si="301"/>
        <v>0</v>
      </c>
      <c r="AI302" s="25">
        <f t="shared" si="303"/>
        <v>0</v>
      </c>
      <c r="AJ302" s="25">
        <f t="shared" si="304"/>
        <v>0</v>
      </c>
      <c r="AK302" s="25">
        <f t="shared" si="305"/>
        <v>0</v>
      </c>
      <c r="AL302" s="25">
        <f t="shared" si="306"/>
        <v>0</v>
      </c>
      <c r="AM302" s="25">
        <f t="shared" si="307"/>
        <v>0</v>
      </c>
      <c r="AN302" s="25">
        <f t="shared" si="308"/>
        <v>5175.375</v>
      </c>
      <c r="AO302" s="25">
        <f t="shared" si="309"/>
        <v>5285.625</v>
      </c>
      <c r="AP302" s="25">
        <f t="shared" si="310"/>
        <v>5363.625</v>
      </c>
      <c r="AQ302" s="25">
        <f t="shared" si="312"/>
        <v>5296.125</v>
      </c>
      <c r="AR302" s="25">
        <f t="shared" si="314"/>
        <v>5187.375</v>
      </c>
      <c r="AS302" s="25">
        <f t="shared" si="317"/>
        <v>4953.75</v>
      </c>
      <c r="AT302" s="25">
        <f t="shared" ref="AT302:AT318" si="319">VLOOKUP($C$108,$D$3:$K$63,$A$71,0)*(B260-B259)</f>
        <v>4871.625</v>
      </c>
      <c r="AU302" s="25">
        <f>VLOOKUP($C$109,$D$3:$K$63,$A$71,0)*(B259-B258)</f>
        <v>4773.75</v>
      </c>
      <c r="AV302" s="25">
        <f>VLOOKUP($C$110,$D$3:$K$63,$A$71,0)*B258</f>
        <v>0</v>
      </c>
      <c r="AW302" s="25"/>
      <c r="AX302" s="25"/>
      <c r="AY302" s="25"/>
      <c r="AZ302" s="25"/>
      <c r="BA302" s="25"/>
      <c r="BB302" s="25"/>
      <c r="BC302" s="25"/>
      <c r="BD302" s="25"/>
      <c r="BE302" s="25"/>
      <c r="BF302" s="25"/>
      <c r="BG302" s="25"/>
      <c r="BH302" s="25"/>
      <c r="BI302" s="25"/>
      <c r="BJ302" s="25"/>
      <c r="BK302" s="25"/>
      <c r="BL302" s="25"/>
      <c r="BM302" s="21">
        <f t="shared" si="261"/>
        <v>40907.25</v>
      </c>
      <c r="BP302" s="18">
        <v>2044</v>
      </c>
      <c r="BQ302" s="14">
        <f t="shared" si="299"/>
        <v>0</v>
      </c>
      <c r="BR302" s="14">
        <f t="shared" si="299"/>
        <v>0</v>
      </c>
      <c r="BS302" s="14">
        <f t="shared" si="299"/>
        <v>0</v>
      </c>
      <c r="BT302" s="14">
        <f t="shared" si="299"/>
        <v>0</v>
      </c>
      <c r="BU302" s="14">
        <f t="shared" si="299"/>
        <v>0</v>
      </c>
      <c r="BV302" s="14">
        <f t="shared" si="299"/>
        <v>0</v>
      </c>
      <c r="BW302" s="14">
        <f t="shared" si="299"/>
        <v>0</v>
      </c>
      <c r="BX302" s="14">
        <f t="shared" si="299"/>
        <v>0</v>
      </c>
      <c r="BY302" s="14">
        <f t="shared" si="299"/>
        <v>0</v>
      </c>
      <c r="BZ302" s="14">
        <f t="shared" si="299"/>
        <v>0</v>
      </c>
      <c r="CA302" s="14">
        <f t="shared" si="299"/>
        <v>0</v>
      </c>
      <c r="CB302" s="14">
        <f t="shared" si="299"/>
        <v>0</v>
      </c>
      <c r="CC302" s="14">
        <f t="shared" si="299"/>
        <v>0</v>
      </c>
      <c r="CD302" s="14">
        <f t="shared" si="299"/>
        <v>0</v>
      </c>
      <c r="CE302" s="14">
        <f t="shared" si="299"/>
        <v>0</v>
      </c>
      <c r="CF302" s="14">
        <f t="shared" si="299"/>
        <v>0</v>
      </c>
      <c r="CG302" s="14">
        <f t="shared" si="315"/>
        <v>0</v>
      </c>
      <c r="CH302" s="14">
        <f t="shared" si="315"/>
        <v>0</v>
      </c>
      <c r="CI302" s="14">
        <f t="shared" si="315"/>
        <v>0</v>
      </c>
      <c r="CJ302" s="14">
        <f t="shared" si="315"/>
        <v>0</v>
      </c>
      <c r="CK302" s="14">
        <f t="shared" si="313"/>
        <v>0</v>
      </c>
      <c r="CL302" s="14">
        <f t="shared" si="313"/>
        <v>0</v>
      </c>
      <c r="CM302" s="14">
        <f t="shared" si="313"/>
        <v>0</v>
      </c>
      <c r="CN302" s="14">
        <f t="shared" si="313"/>
        <v>0</v>
      </c>
      <c r="CO302" s="14">
        <f t="shared" si="313"/>
        <v>0</v>
      </c>
      <c r="CP302" s="14">
        <f t="shared" si="313"/>
        <v>0</v>
      </c>
      <c r="CQ302" s="14">
        <f t="shared" si="313"/>
        <v>0</v>
      </c>
      <c r="CR302" s="14">
        <f t="shared" si="313"/>
        <v>0</v>
      </c>
      <c r="CS302" s="14">
        <f t="shared" si="313"/>
        <v>0</v>
      </c>
      <c r="CT302" s="14">
        <f t="shared" si="313"/>
        <v>0</v>
      </c>
      <c r="CU302" s="14">
        <f t="shared" si="313"/>
        <v>0</v>
      </c>
      <c r="CV302" s="14">
        <f t="shared" si="313"/>
        <v>0</v>
      </c>
      <c r="CW302" s="14">
        <f t="shared" si="293"/>
        <v>0</v>
      </c>
      <c r="CX302" s="14">
        <f t="shared" si="293"/>
        <v>0</v>
      </c>
      <c r="CY302" s="14">
        <f t="shared" si="318"/>
        <v>0</v>
      </c>
      <c r="CZ302" s="14">
        <f t="shared" si="318"/>
        <v>0</v>
      </c>
      <c r="DA302" s="14">
        <f t="shared" si="318"/>
        <v>0.12651485983535926</v>
      </c>
      <c r="DB302" s="14">
        <f t="shared" si="318"/>
        <v>0.12920998111581689</v>
      </c>
      <c r="DC302" s="14">
        <f t="shared" si="318"/>
        <v>0.13111673358634471</v>
      </c>
      <c r="DD302" s="14">
        <f t="shared" si="318"/>
        <v>0.12946665933300333</v>
      </c>
      <c r="DE302" s="14">
        <f t="shared" si="318"/>
        <v>0.12680820636928661</v>
      </c>
      <c r="DF302" s="14">
        <f t="shared" si="318"/>
        <v>0.12109711603688833</v>
      </c>
      <c r="DG302" s="14">
        <f t="shared" si="318"/>
        <v>0.11908952569532295</v>
      </c>
      <c r="DH302" s="14">
        <f t="shared" si="318"/>
        <v>0.11669691802797792</v>
      </c>
      <c r="DI302" s="14">
        <f t="shared" si="318"/>
        <v>0</v>
      </c>
      <c r="DJ302" s="14">
        <f t="shared" si="318"/>
        <v>0</v>
      </c>
      <c r="DK302" s="14">
        <f t="shared" si="318"/>
        <v>0</v>
      </c>
      <c r="DL302" s="14">
        <f t="shared" si="318"/>
        <v>0</v>
      </c>
      <c r="DM302" s="14">
        <f t="shared" si="318"/>
        <v>0</v>
      </c>
      <c r="DN302" s="14">
        <f t="shared" si="302"/>
        <v>0</v>
      </c>
      <c r="DO302" s="14">
        <f t="shared" si="302"/>
        <v>0</v>
      </c>
      <c r="DP302" s="14">
        <f t="shared" si="302"/>
        <v>0</v>
      </c>
      <c r="DQ302" s="14">
        <f t="shared" si="300"/>
        <v>0</v>
      </c>
      <c r="DR302" s="14">
        <f t="shared" si="300"/>
        <v>0</v>
      </c>
      <c r="DS302" s="14">
        <f t="shared" si="280"/>
        <v>0</v>
      </c>
      <c r="DT302" s="14">
        <f t="shared" si="280"/>
        <v>0</v>
      </c>
      <c r="DU302" s="14">
        <f t="shared" si="280"/>
        <v>0</v>
      </c>
      <c r="DV302" s="14">
        <f t="shared" si="280"/>
        <v>0</v>
      </c>
      <c r="DW302" s="14">
        <f t="shared" si="316"/>
        <v>0</v>
      </c>
      <c r="DX302" s="14">
        <f t="shared" si="316"/>
        <v>0</v>
      </c>
      <c r="DY302" s="14">
        <f t="shared" si="316"/>
        <v>0</v>
      </c>
      <c r="DZ302" s="14">
        <f t="shared" si="311"/>
        <v>1</v>
      </c>
    </row>
    <row r="303" spans="3:130">
      <c r="C303" s="18">
        <v>2045</v>
      </c>
      <c r="D303" s="25"/>
      <c r="E303" s="25"/>
      <c r="F303" s="25"/>
      <c r="G303" s="25"/>
      <c r="H303" s="25"/>
      <c r="I303" s="25"/>
      <c r="J303" s="25"/>
      <c r="K303" s="25"/>
      <c r="L303" s="25"/>
      <c r="M303" s="25"/>
      <c r="N303" s="25"/>
      <c r="O303" s="25"/>
      <c r="P303" s="25"/>
      <c r="Q303" s="25"/>
      <c r="R303" s="25"/>
      <c r="S303" s="25"/>
      <c r="T303" s="25"/>
      <c r="U303" s="25"/>
      <c r="V303" s="25"/>
      <c r="W303" s="25"/>
      <c r="X303" s="25"/>
      <c r="Y303" s="25"/>
      <c r="Z303" s="25"/>
      <c r="AA303" s="25"/>
      <c r="AB303" s="25"/>
      <c r="AC303" s="25">
        <f t="shared" si="294"/>
        <v>0</v>
      </c>
      <c r="AD303" s="25">
        <f t="shared" si="295"/>
        <v>0</v>
      </c>
      <c r="AE303" s="25">
        <f t="shared" si="296"/>
        <v>0</v>
      </c>
      <c r="AF303" s="25">
        <f t="shared" si="297"/>
        <v>0</v>
      </c>
      <c r="AG303" s="25">
        <f t="shared" si="298"/>
        <v>0</v>
      </c>
      <c r="AH303" s="25">
        <f t="shared" si="301"/>
        <v>0</v>
      </c>
      <c r="AI303" s="25">
        <f t="shared" si="303"/>
        <v>0</v>
      </c>
      <c r="AJ303" s="25">
        <f t="shared" si="304"/>
        <v>0</v>
      </c>
      <c r="AK303" s="25">
        <f t="shared" si="305"/>
        <v>0</v>
      </c>
      <c r="AL303" s="25">
        <f t="shared" si="306"/>
        <v>0</v>
      </c>
      <c r="AM303" s="25">
        <f t="shared" si="307"/>
        <v>0</v>
      </c>
      <c r="AN303" s="25">
        <f t="shared" si="308"/>
        <v>0</v>
      </c>
      <c r="AO303" s="25">
        <f t="shared" si="309"/>
        <v>5285.625</v>
      </c>
      <c r="AP303" s="25">
        <f t="shared" si="310"/>
        <v>5363.625</v>
      </c>
      <c r="AQ303" s="25">
        <f t="shared" si="312"/>
        <v>5296.125</v>
      </c>
      <c r="AR303" s="25">
        <f t="shared" si="314"/>
        <v>5187.375</v>
      </c>
      <c r="AS303" s="25">
        <f t="shared" si="317"/>
        <v>4953.75</v>
      </c>
      <c r="AT303" s="25">
        <f t="shared" si="319"/>
        <v>4871.625</v>
      </c>
      <c r="AU303" s="25">
        <f t="shared" ref="AU303:AU318" si="320">VLOOKUP($C$109,$D$3:$K$63,$A$71,0)*(B260-B259)</f>
        <v>4773.75</v>
      </c>
      <c r="AV303" s="25">
        <f>VLOOKUP($C$110,$D$3:$K$63,$A$71,0)*(B259-B258)</f>
        <v>4688.25</v>
      </c>
      <c r="AW303" s="25">
        <f>VLOOKUP($C$111,$D$3:$K$63,$A$71,0)*B258</f>
        <v>0</v>
      </c>
      <c r="AX303" s="25"/>
      <c r="AY303" s="25"/>
      <c r="AZ303" s="25"/>
      <c r="BA303" s="25"/>
      <c r="BB303" s="25"/>
      <c r="BC303" s="25"/>
      <c r="BD303" s="25"/>
      <c r="BE303" s="25"/>
      <c r="BF303" s="25"/>
      <c r="BG303" s="25"/>
      <c r="BH303" s="25"/>
      <c r="BI303" s="25"/>
      <c r="BJ303" s="25"/>
      <c r="BK303" s="25"/>
      <c r="BL303" s="25"/>
      <c r="BM303" s="21">
        <f t="shared" si="261"/>
        <v>40420.125</v>
      </c>
      <c r="BP303" s="18">
        <v>2045</v>
      </c>
      <c r="BQ303" s="14">
        <f t="shared" si="299"/>
        <v>0</v>
      </c>
      <c r="BR303" s="14">
        <f t="shared" si="299"/>
        <v>0</v>
      </c>
      <c r="BS303" s="14">
        <f t="shared" si="299"/>
        <v>0</v>
      </c>
      <c r="BT303" s="14">
        <f t="shared" si="299"/>
        <v>0</v>
      </c>
      <c r="BU303" s="14">
        <f t="shared" si="299"/>
        <v>0</v>
      </c>
      <c r="BV303" s="14">
        <f t="shared" si="299"/>
        <v>0</v>
      </c>
      <c r="BW303" s="14">
        <f t="shared" si="299"/>
        <v>0</v>
      </c>
      <c r="BX303" s="14">
        <f t="shared" si="299"/>
        <v>0</v>
      </c>
      <c r="BY303" s="14">
        <f t="shared" si="299"/>
        <v>0</v>
      </c>
      <c r="BZ303" s="14">
        <f t="shared" si="299"/>
        <v>0</v>
      </c>
      <c r="CA303" s="14">
        <f t="shared" si="299"/>
        <v>0</v>
      </c>
      <c r="CB303" s="14">
        <f t="shared" si="299"/>
        <v>0</v>
      </c>
      <c r="CC303" s="14">
        <f t="shared" si="299"/>
        <v>0</v>
      </c>
      <c r="CD303" s="14">
        <f t="shared" si="299"/>
        <v>0</v>
      </c>
      <c r="CE303" s="14">
        <f t="shared" si="299"/>
        <v>0</v>
      </c>
      <c r="CF303" s="14">
        <f t="shared" si="299"/>
        <v>0</v>
      </c>
      <c r="CG303" s="14">
        <f t="shared" si="315"/>
        <v>0</v>
      </c>
      <c r="CH303" s="14">
        <f t="shared" si="315"/>
        <v>0</v>
      </c>
      <c r="CI303" s="14">
        <f t="shared" si="315"/>
        <v>0</v>
      </c>
      <c r="CJ303" s="14">
        <f t="shared" si="315"/>
        <v>0</v>
      </c>
      <c r="CK303" s="14">
        <f t="shared" si="313"/>
        <v>0</v>
      </c>
      <c r="CL303" s="14">
        <f t="shared" si="313"/>
        <v>0</v>
      </c>
      <c r="CM303" s="14">
        <f t="shared" si="313"/>
        <v>0</v>
      </c>
      <c r="CN303" s="14">
        <f t="shared" si="313"/>
        <v>0</v>
      </c>
      <c r="CO303" s="14">
        <f t="shared" si="313"/>
        <v>0</v>
      </c>
      <c r="CP303" s="14">
        <f t="shared" si="313"/>
        <v>0</v>
      </c>
      <c r="CQ303" s="14">
        <f t="shared" si="313"/>
        <v>0</v>
      </c>
      <c r="CR303" s="14">
        <f t="shared" si="313"/>
        <v>0</v>
      </c>
      <c r="CS303" s="14">
        <f t="shared" si="313"/>
        <v>0</v>
      </c>
      <c r="CT303" s="14">
        <f t="shared" si="313"/>
        <v>0</v>
      </c>
      <c r="CU303" s="14">
        <f t="shared" si="313"/>
        <v>0</v>
      </c>
      <c r="CV303" s="14">
        <f t="shared" si="313"/>
        <v>0</v>
      </c>
      <c r="CW303" s="14">
        <f t="shared" si="293"/>
        <v>0</v>
      </c>
      <c r="CX303" s="14">
        <f t="shared" si="293"/>
        <v>0</v>
      </c>
      <c r="CY303" s="14">
        <f t="shared" si="318"/>
        <v>0</v>
      </c>
      <c r="CZ303" s="14">
        <f t="shared" si="318"/>
        <v>0</v>
      </c>
      <c r="DA303" s="14">
        <f t="shared" si="318"/>
        <v>0</v>
      </c>
      <c r="DB303" s="14">
        <f t="shared" si="318"/>
        <v>0.1307671611604368</v>
      </c>
      <c r="DC303" s="14">
        <f t="shared" si="318"/>
        <v>0.13269689294627368</v>
      </c>
      <c r="DD303" s="14">
        <f t="shared" si="318"/>
        <v>0.13102693274699176</v>
      </c>
      <c r="DE303" s="14">
        <f t="shared" si="318"/>
        <v>0.12833644131481534</v>
      </c>
      <c r="DF303" s="14">
        <f t="shared" si="318"/>
        <v>0.12255652351396736</v>
      </c>
      <c r="DG303" s="14">
        <f t="shared" si="318"/>
        <v>0.12052473860484103</v>
      </c>
      <c r="DH303" s="14">
        <f t="shared" si="318"/>
        <v>0.11810329631588225</v>
      </c>
      <c r="DI303" s="14">
        <f t="shared" si="318"/>
        <v>0.11598801339679182</v>
      </c>
      <c r="DJ303" s="14">
        <f t="shared" si="318"/>
        <v>0</v>
      </c>
      <c r="DK303" s="14">
        <f t="shared" si="318"/>
        <v>0</v>
      </c>
      <c r="DL303" s="14">
        <f t="shared" si="318"/>
        <v>0</v>
      </c>
      <c r="DM303" s="14">
        <f t="shared" si="318"/>
        <v>0</v>
      </c>
      <c r="DN303" s="14">
        <f t="shared" si="302"/>
        <v>0</v>
      </c>
      <c r="DO303" s="14">
        <f t="shared" si="302"/>
        <v>0</v>
      </c>
      <c r="DP303" s="14">
        <f t="shared" si="302"/>
        <v>0</v>
      </c>
      <c r="DQ303" s="14">
        <f t="shared" si="300"/>
        <v>0</v>
      </c>
      <c r="DR303" s="14">
        <f t="shared" si="300"/>
        <v>0</v>
      </c>
      <c r="DS303" s="14">
        <f t="shared" si="280"/>
        <v>0</v>
      </c>
      <c r="DT303" s="14">
        <f t="shared" si="280"/>
        <v>0</v>
      </c>
      <c r="DU303" s="14">
        <f t="shared" si="280"/>
        <v>0</v>
      </c>
      <c r="DV303" s="14">
        <f t="shared" si="280"/>
        <v>0</v>
      </c>
      <c r="DW303" s="14">
        <f t="shared" si="316"/>
        <v>0</v>
      </c>
      <c r="DX303" s="14">
        <f t="shared" si="316"/>
        <v>0</v>
      </c>
      <c r="DY303" s="14">
        <f t="shared" si="316"/>
        <v>0</v>
      </c>
      <c r="DZ303" s="14">
        <f t="shared" si="311"/>
        <v>1</v>
      </c>
    </row>
    <row r="304" spans="3:130">
      <c r="C304" s="18">
        <v>2046</v>
      </c>
      <c r="D304" s="25"/>
      <c r="E304" s="25"/>
      <c r="F304" s="25"/>
      <c r="G304" s="25"/>
      <c r="H304" s="25"/>
      <c r="I304" s="25"/>
      <c r="J304" s="25"/>
      <c r="K304" s="25"/>
      <c r="L304" s="25"/>
      <c r="M304" s="25"/>
      <c r="N304" s="25"/>
      <c r="O304" s="25"/>
      <c r="P304" s="25"/>
      <c r="Q304" s="25"/>
      <c r="R304" s="25"/>
      <c r="S304" s="25"/>
      <c r="T304" s="25"/>
      <c r="U304" s="25"/>
      <c r="V304" s="25"/>
      <c r="W304" s="25"/>
      <c r="X304" s="25"/>
      <c r="Y304" s="25"/>
      <c r="Z304" s="25"/>
      <c r="AA304" s="25"/>
      <c r="AB304" s="25"/>
      <c r="AC304" s="25"/>
      <c r="AD304" s="25">
        <f t="shared" si="295"/>
        <v>0</v>
      </c>
      <c r="AE304" s="25">
        <f t="shared" si="296"/>
        <v>0</v>
      </c>
      <c r="AF304" s="25">
        <f t="shared" si="297"/>
        <v>0</v>
      </c>
      <c r="AG304" s="25">
        <f t="shared" si="298"/>
        <v>0</v>
      </c>
      <c r="AH304" s="25">
        <f t="shared" si="301"/>
        <v>0</v>
      </c>
      <c r="AI304" s="25">
        <f t="shared" si="303"/>
        <v>0</v>
      </c>
      <c r="AJ304" s="25">
        <f t="shared" si="304"/>
        <v>0</v>
      </c>
      <c r="AK304" s="25">
        <f t="shared" si="305"/>
        <v>0</v>
      </c>
      <c r="AL304" s="25">
        <f t="shared" si="306"/>
        <v>0</v>
      </c>
      <c r="AM304" s="25">
        <f t="shared" si="307"/>
        <v>0</v>
      </c>
      <c r="AN304" s="25">
        <f t="shared" si="308"/>
        <v>0</v>
      </c>
      <c r="AO304" s="25">
        <f t="shared" si="309"/>
        <v>0</v>
      </c>
      <c r="AP304" s="25">
        <f t="shared" si="310"/>
        <v>5363.625</v>
      </c>
      <c r="AQ304" s="25">
        <f t="shared" si="312"/>
        <v>5296.125</v>
      </c>
      <c r="AR304" s="25">
        <f t="shared" si="314"/>
        <v>5187.375</v>
      </c>
      <c r="AS304" s="25">
        <f t="shared" si="317"/>
        <v>4953.75</v>
      </c>
      <c r="AT304" s="25">
        <f t="shared" si="319"/>
        <v>4871.625</v>
      </c>
      <c r="AU304" s="25">
        <f t="shared" si="320"/>
        <v>4773.75</v>
      </c>
      <c r="AV304" s="25">
        <f t="shared" ref="AV304:AV318" si="321">VLOOKUP($C$110,$D$3:$K$63,$A$71,0)*(B260-B259)</f>
        <v>4688.25</v>
      </c>
      <c r="AW304" s="25">
        <f>VLOOKUP($C$111,$D$3:$K$63,$A$71,0)*(B259-B258)</f>
        <v>4607.625</v>
      </c>
      <c r="AX304" s="25">
        <f>VLOOKUP($C$112,$D$3:$K$63,$A$71,0)*B258</f>
        <v>0</v>
      </c>
      <c r="AY304" s="25"/>
      <c r="AZ304" s="25"/>
      <c r="BA304" s="25"/>
      <c r="BB304" s="25"/>
      <c r="BC304" s="25"/>
      <c r="BD304" s="25"/>
      <c r="BE304" s="25"/>
      <c r="BF304" s="25"/>
      <c r="BG304" s="25"/>
      <c r="BH304" s="25"/>
      <c r="BI304" s="25"/>
      <c r="BJ304" s="25"/>
      <c r="BK304" s="25"/>
      <c r="BL304" s="25"/>
      <c r="BM304" s="21">
        <f t="shared" si="261"/>
        <v>39742.125</v>
      </c>
      <c r="BP304" s="18">
        <v>2046</v>
      </c>
      <c r="BQ304" s="14">
        <f t="shared" si="299"/>
        <v>0</v>
      </c>
      <c r="BR304" s="14">
        <f t="shared" si="299"/>
        <v>0</v>
      </c>
      <c r="BS304" s="14">
        <f t="shared" si="299"/>
        <v>0</v>
      </c>
      <c r="BT304" s="14">
        <f t="shared" si="299"/>
        <v>0</v>
      </c>
      <c r="BU304" s="14">
        <f t="shared" si="299"/>
        <v>0</v>
      </c>
      <c r="BV304" s="14">
        <f t="shared" si="299"/>
        <v>0</v>
      </c>
      <c r="BW304" s="14">
        <f t="shared" si="299"/>
        <v>0</v>
      </c>
      <c r="BX304" s="14">
        <f t="shared" si="299"/>
        <v>0</v>
      </c>
      <c r="BY304" s="14">
        <f t="shared" si="299"/>
        <v>0</v>
      </c>
      <c r="BZ304" s="14">
        <f t="shared" si="299"/>
        <v>0</v>
      </c>
      <c r="CA304" s="14">
        <f t="shared" si="299"/>
        <v>0</v>
      </c>
      <c r="CB304" s="14">
        <f t="shared" si="299"/>
        <v>0</v>
      </c>
      <c r="CC304" s="14">
        <f t="shared" si="299"/>
        <v>0</v>
      </c>
      <c r="CD304" s="14">
        <f t="shared" si="299"/>
        <v>0</v>
      </c>
      <c r="CE304" s="14">
        <f t="shared" si="299"/>
        <v>0</v>
      </c>
      <c r="CF304" s="14">
        <f t="shared" ref="CF304:CF318" si="322">S304/$BM304</f>
        <v>0</v>
      </c>
      <c r="CG304" s="14">
        <f t="shared" si="315"/>
        <v>0</v>
      </c>
      <c r="CH304" s="14">
        <f t="shared" si="315"/>
        <v>0</v>
      </c>
      <c r="CI304" s="14">
        <f t="shared" si="315"/>
        <v>0</v>
      </c>
      <c r="CJ304" s="14">
        <f t="shared" si="315"/>
        <v>0</v>
      </c>
      <c r="CK304" s="14">
        <f t="shared" si="313"/>
        <v>0</v>
      </c>
      <c r="CL304" s="14">
        <f t="shared" si="313"/>
        <v>0</v>
      </c>
      <c r="CM304" s="14">
        <f t="shared" si="313"/>
        <v>0</v>
      </c>
      <c r="CN304" s="14">
        <f t="shared" si="313"/>
        <v>0</v>
      </c>
      <c r="CO304" s="14">
        <f t="shared" si="313"/>
        <v>0</v>
      </c>
      <c r="CP304" s="14">
        <f t="shared" si="313"/>
        <v>0</v>
      </c>
      <c r="CQ304" s="14">
        <f t="shared" si="313"/>
        <v>0</v>
      </c>
      <c r="CR304" s="14">
        <f t="shared" si="313"/>
        <v>0</v>
      </c>
      <c r="CS304" s="14">
        <f t="shared" si="313"/>
        <v>0</v>
      </c>
      <c r="CT304" s="14">
        <f t="shared" si="313"/>
        <v>0</v>
      </c>
      <c r="CU304" s="14">
        <f t="shared" si="313"/>
        <v>0</v>
      </c>
      <c r="CV304" s="14">
        <f t="shared" si="313"/>
        <v>0</v>
      </c>
      <c r="CW304" s="14">
        <f t="shared" si="293"/>
        <v>0</v>
      </c>
      <c r="CX304" s="14">
        <f t="shared" si="293"/>
        <v>0</v>
      </c>
      <c r="CY304" s="14">
        <f t="shared" si="318"/>
        <v>0</v>
      </c>
      <c r="CZ304" s="14">
        <f t="shared" si="318"/>
        <v>0</v>
      </c>
      <c r="DA304" s="14">
        <f t="shared" si="318"/>
        <v>0</v>
      </c>
      <c r="DB304" s="14">
        <f t="shared" si="318"/>
        <v>0</v>
      </c>
      <c r="DC304" s="14">
        <f t="shared" si="318"/>
        <v>0.13496069976127345</v>
      </c>
      <c r="DD304" s="14">
        <f t="shared" si="318"/>
        <v>0.13326225006840978</v>
      </c>
      <c r="DE304" s="14">
        <f t="shared" si="318"/>
        <v>0.13052585889657384</v>
      </c>
      <c r="DF304" s="14">
        <f t="shared" si="318"/>
        <v>0.12464733579294011</v>
      </c>
      <c r="DG304" s="14">
        <f t="shared" si="318"/>
        <v>0.12258088866662263</v>
      </c>
      <c r="DH304" s="14">
        <f t="shared" si="318"/>
        <v>0.12011813661197029</v>
      </c>
      <c r="DI304" s="14">
        <f t="shared" si="318"/>
        <v>0.11796676700100964</v>
      </c>
      <c r="DJ304" s="14">
        <f t="shared" si="318"/>
        <v>0.11593806320120023</v>
      </c>
      <c r="DK304" s="14">
        <f t="shared" si="318"/>
        <v>0</v>
      </c>
      <c r="DL304" s="14">
        <f t="shared" si="318"/>
        <v>0</v>
      </c>
      <c r="DM304" s="14">
        <f t="shared" si="318"/>
        <v>0</v>
      </c>
      <c r="DN304" s="14">
        <f t="shared" si="302"/>
        <v>0</v>
      </c>
      <c r="DO304" s="14">
        <f t="shared" si="302"/>
        <v>0</v>
      </c>
      <c r="DP304" s="14">
        <f t="shared" si="302"/>
        <v>0</v>
      </c>
      <c r="DQ304" s="14">
        <f t="shared" si="300"/>
        <v>0</v>
      </c>
      <c r="DR304" s="14">
        <f t="shared" si="300"/>
        <v>0</v>
      </c>
      <c r="DS304" s="14">
        <f t="shared" si="280"/>
        <v>0</v>
      </c>
      <c r="DT304" s="14">
        <f t="shared" si="280"/>
        <v>0</v>
      </c>
      <c r="DU304" s="14">
        <f t="shared" si="280"/>
        <v>0</v>
      </c>
      <c r="DV304" s="14">
        <f t="shared" si="280"/>
        <v>0</v>
      </c>
      <c r="DW304" s="14">
        <f t="shared" si="316"/>
        <v>0</v>
      </c>
      <c r="DX304" s="14">
        <f t="shared" si="316"/>
        <v>0</v>
      </c>
      <c r="DY304" s="14">
        <f t="shared" si="316"/>
        <v>0</v>
      </c>
      <c r="DZ304" s="14">
        <f t="shared" si="311"/>
        <v>0.99999999999999989</v>
      </c>
    </row>
    <row r="305" spans="2:130">
      <c r="C305" s="18">
        <v>2047</v>
      </c>
      <c r="D305" s="25"/>
      <c r="E305" s="25"/>
      <c r="F305" s="25"/>
      <c r="G305" s="25"/>
      <c r="H305" s="25"/>
      <c r="I305" s="25"/>
      <c r="J305" s="25"/>
      <c r="K305" s="25"/>
      <c r="L305" s="25"/>
      <c r="M305" s="25"/>
      <c r="N305" s="25"/>
      <c r="O305" s="25"/>
      <c r="P305" s="25"/>
      <c r="Q305" s="25"/>
      <c r="R305" s="25"/>
      <c r="S305" s="25"/>
      <c r="T305" s="25"/>
      <c r="U305" s="25"/>
      <c r="V305" s="25"/>
      <c r="W305" s="25"/>
      <c r="X305" s="25"/>
      <c r="Y305" s="25"/>
      <c r="Z305" s="25"/>
      <c r="AA305" s="25"/>
      <c r="AB305" s="25"/>
      <c r="AC305" s="25"/>
      <c r="AD305" s="25"/>
      <c r="AE305" s="25">
        <f t="shared" si="296"/>
        <v>0</v>
      </c>
      <c r="AF305" s="25">
        <f t="shared" si="297"/>
        <v>0</v>
      </c>
      <c r="AG305" s="25">
        <f t="shared" si="298"/>
        <v>0</v>
      </c>
      <c r="AH305" s="25">
        <f t="shared" si="301"/>
        <v>0</v>
      </c>
      <c r="AI305" s="25">
        <f t="shared" si="303"/>
        <v>0</v>
      </c>
      <c r="AJ305" s="25">
        <f t="shared" si="304"/>
        <v>0</v>
      </c>
      <c r="AK305" s="25">
        <f t="shared" si="305"/>
        <v>0</v>
      </c>
      <c r="AL305" s="25">
        <f t="shared" si="306"/>
        <v>0</v>
      </c>
      <c r="AM305" s="25">
        <f t="shared" si="307"/>
        <v>0</v>
      </c>
      <c r="AN305" s="25">
        <f t="shared" si="308"/>
        <v>0</v>
      </c>
      <c r="AO305" s="25">
        <f t="shared" si="309"/>
        <v>0</v>
      </c>
      <c r="AP305" s="25">
        <f t="shared" si="310"/>
        <v>0</v>
      </c>
      <c r="AQ305" s="25">
        <f t="shared" si="312"/>
        <v>5296.125</v>
      </c>
      <c r="AR305" s="25">
        <f t="shared" si="314"/>
        <v>5187.375</v>
      </c>
      <c r="AS305" s="25">
        <f t="shared" si="317"/>
        <v>4953.75</v>
      </c>
      <c r="AT305" s="25">
        <f t="shared" si="319"/>
        <v>4871.625</v>
      </c>
      <c r="AU305" s="25">
        <f t="shared" si="320"/>
        <v>4773.75</v>
      </c>
      <c r="AV305" s="25">
        <f t="shared" si="321"/>
        <v>4688.25</v>
      </c>
      <c r="AW305" s="25">
        <f t="shared" ref="AW305:AW318" si="323">VLOOKUP($C$111,$D$3:$K$63,$A$71,0)*(B260-B259)</f>
        <v>4607.625</v>
      </c>
      <c r="AX305" s="25">
        <f>VLOOKUP($C$112,$D$3:$K$63,$A$71,0)*(B259-B258)</f>
        <v>4513.125</v>
      </c>
      <c r="AY305" s="25">
        <f>VLOOKUP($C$113,$D$3:$K$63,$A$71,0)*B258</f>
        <v>0</v>
      </c>
      <c r="AZ305" s="25"/>
      <c r="BA305" s="25"/>
      <c r="BB305" s="25"/>
      <c r="BC305" s="25"/>
      <c r="BD305" s="25"/>
      <c r="BE305" s="25"/>
      <c r="BF305" s="25"/>
      <c r="BG305" s="25"/>
      <c r="BH305" s="25"/>
      <c r="BI305" s="25"/>
      <c r="BJ305" s="25"/>
      <c r="BK305" s="25"/>
      <c r="BL305" s="25"/>
      <c r="BM305" s="21">
        <f t="shared" si="261"/>
        <v>38891.625</v>
      </c>
      <c r="BP305" s="18">
        <v>2047</v>
      </c>
      <c r="BQ305" s="14">
        <f t="shared" ref="BQ305:CE318" si="324">D305/$BM305</f>
        <v>0</v>
      </c>
      <c r="BR305" s="14">
        <f t="shared" si="324"/>
        <v>0</v>
      </c>
      <c r="BS305" s="14">
        <f t="shared" si="324"/>
        <v>0</v>
      </c>
      <c r="BT305" s="14">
        <f t="shared" si="324"/>
        <v>0</v>
      </c>
      <c r="BU305" s="14">
        <f t="shared" si="324"/>
        <v>0</v>
      </c>
      <c r="BV305" s="14">
        <f t="shared" si="324"/>
        <v>0</v>
      </c>
      <c r="BW305" s="14">
        <f t="shared" si="324"/>
        <v>0</v>
      </c>
      <c r="BX305" s="14">
        <f t="shared" si="324"/>
        <v>0</v>
      </c>
      <c r="BY305" s="14">
        <f t="shared" si="324"/>
        <v>0</v>
      </c>
      <c r="BZ305" s="14">
        <f t="shared" si="324"/>
        <v>0</v>
      </c>
      <c r="CA305" s="14">
        <f t="shared" si="324"/>
        <v>0</v>
      </c>
      <c r="CB305" s="14">
        <f t="shared" si="324"/>
        <v>0</v>
      </c>
      <c r="CC305" s="14">
        <f t="shared" si="324"/>
        <v>0</v>
      </c>
      <c r="CD305" s="14">
        <f t="shared" si="324"/>
        <v>0</v>
      </c>
      <c r="CE305" s="14">
        <f t="shared" si="324"/>
        <v>0</v>
      </c>
      <c r="CF305" s="14">
        <f t="shared" si="322"/>
        <v>0</v>
      </c>
      <c r="CG305" s="14">
        <f t="shared" si="315"/>
        <v>0</v>
      </c>
      <c r="CH305" s="14">
        <f t="shared" si="315"/>
        <v>0</v>
      </c>
      <c r="CI305" s="14">
        <f t="shared" si="315"/>
        <v>0</v>
      </c>
      <c r="CJ305" s="14">
        <f t="shared" si="315"/>
        <v>0</v>
      </c>
      <c r="CK305" s="14">
        <f t="shared" si="313"/>
        <v>0</v>
      </c>
      <c r="CL305" s="14">
        <f t="shared" si="313"/>
        <v>0</v>
      </c>
      <c r="CM305" s="14">
        <f t="shared" si="313"/>
        <v>0</v>
      </c>
      <c r="CN305" s="14">
        <f t="shared" si="313"/>
        <v>0</v>
      </c>
      <c r="CO305" s="14">
        <f t="shared" si="313"/>
        <v>0</v>
      </c>
      <c r="CP305" s="14">
        <f t="shared" si="313"/>
        <v>0</v>
      </c>
      <c r="CQ305" s="14">
        <f t="shared" si="313"/>
        <v>0</v>
      </c>
      <c r="CR305" s="14">
        <f t="shared" si="313"/>
        <v>0</v>
      </c>
      <c r="CS305" s="14">
        <f t="shared" si="313"/>
        <v>0</v>
      </c>
      <c r="CT305" s="14">
        <f t="shared" si="313"/>
        <v>0</v>
      </c>
      <c r="CU305" s="14">
        <f t="shared" si="313"/>
        <v>0</v>
      </c>
      <c r="CV305" s="14">
        <f t="shared" si="313"/>
        <v>0</v>
      </c>
      <c r="CW305" s="14">
        <f t="shared" si="293"/>
        <v>0</v>
      </c>
      <c r="CX305" s="14">
        <f t="shared" si="293"/>
        <v>0</v>
      </c>
      <c r="CY305" s="14">
        <f t="shared" si="318"/>
        <v>0</v>
      </c>
      <c r="CZ305" s="14">
        <f t="shared" si="318"/>
        <v>0</v>
      </c>
      <c r="DA305" s="14">
        <f t="shared" si="318"/>
        <v>0</v>
      </c>
      <c r="DB305" s="14">
        <f t="shared" si="318"/>
        <v>0</v>
      </c>
      <c r="DC305" s="14">
        <f t="shared" si="318"/>
        <v>0</v>
      </c>
      <c r="DD305" s="14">
        <f t="shared" si="318"/>
        <v>0.13617649043977978</v>
      </c>
      <c r="DE305" s="14">
        <f t="shared" si="318"/>
        <v>0.13338025860323399</v>
      </c>
      <c r="DF305" s="14">
        <f t="shared" si="318"/>
        <v>0.12737318124403391</v>
      </c>
      <c r="DG305" s="14">
        <f t="shared" si="318"/>
        <v>0.12526154409850448</v>
      </c>
      <c r="DH305" s="14">
        <f t="shared" si="318"/>
        <v>0.1227449354456133</v>
      </c>
      <c r="DI305" s="14">
        <f t="shared" si="318"/>
        <v>0.1205465186913635</v>
      </c>
      <c r="DJ305" s="14">
        <f t="shared" si="318"/>
        <v>0.11847345026082093</v>
      </c>
      <c r="DK305" s="14">
        <f t="shared" si="318"/>
        <v>0.11604362121665011</v>
      </c>
      <c r="DL305" s="14">
        <f t="shared" si="318"/>
        <v>0</v>
      </c>
      <c r="DM305" s="14">
        <f t="shared" si="318"/>
        <v>0</v>
      </c>
      <c r="DN305" s="14">
        <f t="shared" si="302"/>
        <v>0</v>
      </c>
      <c r="DO305" s="14">
        <f t="shared" si="302"/>
        <v>0</v>
      </c>
      <c r="DP305" s="14">
        <f t="shared" si="302"/>
        <v>0</v>
      </c>
      <c r="DQ305" s="14">
        <f t="shared" si="300"/>
        <v>0</v>
      </c>
      <c r="DR305" s="14">
        <f t="shared" si="300"/>
        <v>0</v>
      </c>
      <c r="DS305" s="14">
        <f t="shared" si="280"/>
        <v>0</v>
      </c>
      <c r="DT305" s="14">
        <f t="shared" si="280"/>
        <v>0</v>
      </c>
      <c r="DU305" s="14">
        <f t="shared" si="280"/>
        <v>0</v>
      </c>
      <c r="DV305" s="14">
        <f t="shared" si="280"/>
        <v>0</v>
      </c>
      <c r="DW305" s="14">
        <f t="shared" si="316"/>
        <v>0</v>
      </c>
      <c r="DX305" s="14">
        <f t="shared" si="316"/>
        <v>0</v>
      </c>
      <c r="DY305" s="14">
        <f t="shared" si="316"/>
        <v>0</v>
      </c>
      <c r="DZ305" s="14">
        <f t="shared" si="311"/>
        <v>0.99999999999999989</v>
      </c>
    </row>
    <row r="306" spans="2:130">
      <c r="C306" s="18">
        <v>2048</v>
      </c>
      <c r="D306" s="25"/>
      <c r="E306" s="25"/>
      <c r="F306" s="25"/>
      <c r="G306" s="25"/>
      <c r="H306" s="25"/>
      <c r="I306" s="25"/>
      <c r="J306" s="25"/>
      <c r="K306" s="25"/>
      <c r="L306" s="25"/>
      <c r="M306" s="25"/>
      <c r="N306" s="25"/>
      <c r="O306" s="25"/>
      <c r="P306" s="25"/>
      <c r="Q306" s="25"/>
      <c r="R306" s="25"/>
      <c r="S306" s="25"/>
      <c r="T306" s="25"/>
      <c r="U306" s="25"/>
      <c r="V306" s="25"/>
      <c r="W306" s="25"/>
      <c r="X306" s="25"/>
      <c r="Y306" s="25"/>
      <c r="Z306" s="25"/>
      <c r="AA306" s="25"/>
      <c r="AB306" s="25"/>
      <c r="AC306" s="25"/>
      <c r="AD306" s="25"/>
      <c r="AE306" s="25"/>
      <c r="AF306" s="25">
        <f t="shared" si="297"/>
        <v>0</v>
      </c>
      <c r="AG306" s="25">
        <f t="shared" si="298"/>
        <v>0</v>
      </c>
      <c r="AH306" s="25">
        <f t="shared" si="301"/>
        <v>0</v>
      </c>
      <c r="AI306" s="25">
        <f t="shared" si="303"/>
        <v>0</v>
      </c>
      <c r="AJ306" s="25">
        <f t="shared" si="304"/>
        <v>0</v>
      </c>
      <c r="AK306" s="25">
        <f t="shared" si="305"/>
        <v>0</v>
      </c>
      <c r="AL306" s="25">
        <f t="shared" si="306"/>
        <v>0</v>
      </c>
      <c r="AM306" s="25">
        <f t="shared" si="307"/>
        <v>0</v>
      </c>
      <c r="AN306" s="25">
        <f t="shared" si="308"/>
        <v>0</v>
      </c>
      <c r="AO306" s="25">
        <f t="shared" si="309"/>
        <v>0</v>
      </c>
      <c r="AP306" s="25">
        <f t="shared" si="310"/>
        <v>0</v>
      </c>
      <c r="AQ306" s="25">
        <f t="shared" si="312"/>
        <v>0</v>
      </c>
      <c r="AR306" s="25">
        <f t="shared" si="314"/>
        <v>5187.375</v>
      </c>
      <c r="AS306" s="25">
        <f t="shared" si="317"/>
        <v>4953.75</v>
      </c>
      <c r="AT306" s="25">
        <f t="shared" si="319"/>
        <v>4871.625</v>
      </c>
      <c r="AU306" s="25">
        <f t="shared" si="320"/>
        <v>4773.75</v>
      </c>
      <c r="AV306" s="25">
        <f t="shared" si="321"/>
        <v>4688.25</v>
      </c>
      <c r="AW306" s="25">
        <f t="shared" si="323"/>
        <v>4607.625</v>
      </c>
      <c r="AX306" s="25">
        <f t="shared" ref="AX306:AX318" si="325">VLOOKUP($C$112,$D$3:$K$63,$A$71,0)*(B260-B259)</f>
        <v>4513.125</v>
      </c>
      <c r="AY306" s="25">
        <f>VLOOKUP($C$113,$D$3:$K$63,$A$71,0)*(B259-B258)</f>
        <v>4457.25</v>
      </c>
      <c r="AZ306" s="25">
        <f>VLOOKUP($C$114,$D$3:$K$63,$A$71,0)*B258</f>
        <v>0</v>
      </c>
      <c r="BA306" s="25"/>
      <c r="BB306" s="25"/>
      <c r="BC306" s="25"/>
      <c r="BD306" s="25"/>
      <c r="BE306" s="25"/>
      <c r="BF306" s="25"/>
      <c r="BG306" s="25"/>
      <c r="BH306" s="25"/>
      <c r="BI306" s="25"/>
      <c r="BJ306" s="25"/>
      <c r="BK306" s="25"/>
      <c r="BL306" s="25"/>
      <c r="BM306" s="21">
        <f t="shared" si="261"/>
        <v>38052.75</v>
      </c>
      <c r="BP306" s="18">
        <v>2048</v>
      </c>
      <c r="BQ306" s="14">
        <f t="shared" si="324"/>
        <v>0</v>
      </c>
      <c r="BR306" s="14">
        <f t="shared" si="324"/>
        <v>0</v>
      </c>
      <c r="BS306" s="14">
        <f t="shared" si="324"/>
        <v>0</v>
      </c>
      <c r="BT306" s="14">
        <f t="shared" si="324"/>
        <v>0</v>
      </c>
      <c r="BU306" s="14">
        <f t="shared" si="324"/>
        <v>0</v>
      </c>
      <c r="BV306" s="14">
        <f t="shared" si="324"/>
        <v>0</v>
      </c>
      <c r="BW306" s="14">
        <f t="shared" si="324"/>
        <v>0</v>
      </c>
      <c r="BX306" s="14">
        <f t="shared" si="324"/>
        <v>0</v>
      </c>
      <c r="BY306" s="14">
        <f t="shared" si="324"/>
        <v>0</v>
      </c>
      <c r="BZ306" s="14">
        <f t="shared" si="324"/>
        <v>0</v>
      </c>
      <c r="CA306" s="14">
        <f t="shared" si="324"/>
        <v>0</v>
      </c>
      <c r="CB306" s="14">
        <f t="shared" si="324"/>
        <v>0</v>
      </c>
      <c r="CC306" s="14">
        <f t="shared" si="324"/>
        <v>0</v>
      </c>
      <c r="CD306" s="14">
        <f t="shared" si="324"/>
        <v>0</v>
      </c>
      <c r="CE306" s="14">
        <f t="shared" si="324"/>
        <v>0</v>
      </c>
      <c r="CF306" s="14">
        <f t="shared" si="322"/>
        <v>0</v>
      </c>
      <c r="CG306" s="14">
        <f t="shared" si="315"/>
        <v>0</v>
      </c>
      <c r="CH306" s="14">
        <f t="shared" si="315"/>
        <v>0</v>
      </c>
      <c r="CI306" s="14">
        <f t="shared" si="315"/>
        <v>0</v>
      </c>
      <c r="CJ306" s="14">
        <f t="shared" si="315"/>
        <v>0</v>
      </c>
      <c r="CK306" s="14">
        <f t="shared" si="313"/>
        <v>0</v>
      </c>
      <c r="CL306" s="14">
        <f t="shared" si="313"/>
        <v>0</v>
      </c>
      <c r="CM306" s="14">
        <f t="shared" si="313"/>
        <v>0</v>
      </c>
      <c r="CN306" s="14">
        <f t="shared" si="313"/>
        <v>0</v>
      </c>
      <c r="CO306" s="14">
        <f t="shared" si="313"/>
        <v>0</v>
      </c>
      <c r="CP306" s="14">
        <f t="shared" si="313"/>
        <v>0</v>
      </c>
      <c r="CQ306" s="14">
        <f t="shared" si="313"/>
        <v>0</v>
      </c>
      <c r="CR306" s="14">
        <f t="shared" si="313"/>
        <v>0</v>
      </c>
      <c r="CS306" s="14">
        <f t="shared" si="313"/>
        <v>0</v>
      </c>
      <c r="CT306" s="14">
        <f t="shared" si="313"/>
        <v>0</v>
      </c>
      <c r="CU306" s="14">
        <f t="shared" si="313"/>
        <v>0</v>
      </c>
      <c r="CV306" s="14">
        <f t="shared" si="313"/>
        <v>0</v>
      </c>
      <c r="CW306" s="14">
        <f t="shared" si="293"/>
        <v>0</v>
      </c>
      <c r="CX306" s="14">
        <f t="shared" si="293"/>
        <v>0</v>
      </c>
      <c r="CY306" s="14">
        <f t="shared" si="318"/>
        <v>0</v>
      </c>
      <c r="CZ306" s="14">
        <f t="shared" si="318"/>
        <v>0</v>
      </c>
      <c r="DA306" s="14">
        <f t="shared" si="318"/>
        <v>0</v>
      </c>
      <c r="DB306" s="14">
        <f t="shared" si="318"/>
        <v>0</v>
      </c>
      <c r="DC306" s="14">
        <f t="shared" si="318"/>
        <v>0</v>
      </c>
      <c r="DD306" s="14">
        <f t="shared" si="318"/>
        <v>0</v>
      </c>
      <c r="DE306" s="14">
        <f t="shared" si="318"/>
        <v>0.13632063385694856</v>
      </c>
      <c r="DF306" s="14">
        <f t="shared" si="318"/>
        <v>0.13018113014171118</v>
      </c>
      <c r="DG306" s="14">
        <f t="shared" si="318"/>
        <v>0.12802294183731794</v>
      </c>
      <c r="DH306" s="14">
        <f t="shared" si="318"/>
        <v>0.12545085440605475</v>
      </c>
      <c r="DI306" s="14">
        <f t="shared" si="318"/>
        <v>0.12320397343161796</v>
      </c>
      <c r="DJ306" s="14">
        <f t="shared" si="318"/>
        <v>0.12108520409168851</v>
      </c>
      <c r="DK306" s="14">
        <f t="shared" si="318"/>
        <v>0.11860180933046889</v>
      </c>
      <c r="DL306" s="14">
        <f t="shared" si="318"/>
        <v>0.11713345290419221</v>
      </c>
      <c r="DM306" s="14">
        <f t="shared" si="318"/>
        <v>0</v>
      </c>
      <c r="DN306" s="14">
        <f t="shared" si="302"/>
        <v>0</v>
      </c>
      <c r="DO306" s="14">
        <f t="shared" si="302"/>
        <v>0</v>
      </c>
      <c r="DP306" s="14">
        <f t="shared" si="302"/>
        <v>0</v>
      </c>
      <c r="DQ306" s="14">
        <f t="shared" si="300"/>
        <v>0</v>
      </c>
      <c r="DR306" s="14">
        <f t="shared" si="300"/>
        <v>0</v>
      </c>
      <c r="DS306" s="14">
        <f t="shared" si="280"/>
        <v>0</v>
      </c>
      <c r="DT306" s="14">
        <f t="shared" si="280"/>
        <v>0</v>
      </c>
      <c r="DU306" s="14">
        <f t="shared" si="280"/>
        <v>0</v>
      </c>
      <c r="DV306" s="14">
        <f t="shared" si="280"/>
        <v>0</v>
      </c>
      <c r="DW306" s="14">
        <f t="shared" si="316"/>
        <v>0</v>
      </c>
      <c r="DX306" s="14">
        <f t="shared" si="316"/>
        <v>0</v>
      </c>
      <c r="DY306" s="14">
        <f t="shared" si="316"/>
        <v>0</v>
      </c>
      <c r="DZ306" s="14">
        <f t="shared" si="311"/>
        <v>1</v>
      </c>
    </row>
    <row r="307" spans="2:130">
      <c r="C307" s="18">
        <v>2049</v>
      </c>
      <c r="D307" s="25"/>
      <c r="E307" s="25"/>
      <c r="F307" s="25"/>
      <c r="G307" s="25"/>
      <c r="H307" s="25"/>
      <c r="I307" s="25"/>
      <c r="J307" s="25"/>
      <c r="K307" s="25"/>
      <c r="L307" s="25"/>
      <c r="M307" s="25"/>
      <c r="N307" s="25"/>
      <c r="O307" s="25"/>
      <c r="P307" s="25"/>
      <c r="Q307" s="25"/>
      <c r="R307" s="25"/>
      <c r="S307" s="25"/>
      <c r="T307" s="25"/>
      <c r="U307" s="25"/>
      <c r="V307" s="25"/>
      <c r="W307" s="25"/>
      <c r="X307" s="25"/>
      <c r="Y307" s="25"/>
      <c r="Z307" s="25"/>
      <c r="AA307" s="25"/>
      <c r="AB307" s="25"/>
      <c r="AC307" s="25"/>
      <c r="AD307" s="25"/>
      <c r="AE307" s="25"/>
      <c r="AF307" s="25"/>
      <c r="AG307" s="25">
        <f t="shared" si="298"/>
        <v>0</v>
      </c>
      <c r="AH307" s="25">
        <f t="shared" si="301"/>
        <v>0</v>
      </c>
      <c r="AI307" s="25">
        <f t="shared" si="303"/>
        <v>0</v>
      </c>
      <c r="AJ307" s="25">
        <f t="shared" si="304"/>
        <v>0</v>
      </c>
      <c r="AK307" s="25">
        <f t="shared" si="305"/>
        <v>0</v>
      </c>
      <c r="AL307" s="25">
        <f t="shared" si="306"/>
        <v>0</v>
      </c>
      <c r="AM307" s="25">
        <f t="shared" si="307"/>
        <v>0</v>
      </c>
      <c r="AN307" s="25">
        <f t="shared" si="308"/>
        <v>0</v>
      </c>
      <c r="AO307" s="25">
        <f t="shared" si="309"/>
        <v>0</v>
      </c>
      <c r="AP307" s="25">
        <f t="shared" si="310"/>
        <v>0</v>
      </c>
      <c r="AQ307" s="25">
        <f t="shared" si="312"/>
        <v>0</v>
      </c>
      <c r="AR307" s="25">
        <f t="shared" si="314"/>
        <v>0</v>
      </c>
      <c r="AS307" s="25">
        <f t="shared" si="317"/>
        <v>4953.75</v>
      </c>
      <c r="AT307" s="25">
        <f t="shared" si="319"/>
        <v>4871.625</v>
      </c>
      <c r="AU307" s="25">
        <f t="shared" si="320"/>
        <v>4773.75</v>
      </c>
      <c r="AV307" s="25">
        <f t="shared" si="321"/>
        <v>4688.25</v>
      </c>
      <c r="AW307" s="25">
        <f t="shared" si="323"/>
        <v>4607.625</v>
      </c>
      <c r="AX307" s="25">
        <f t="shared" si="325"/>
        <v>4513.125</v>
      </c>
      <c r="AY307" s="25">
        <f t="shared" ref="AY307:AY318" si="326">VLOOKUP($C$113,$D$3:$K$63,$A$71,0)*(B260-B259)</f>
        <v>4457.25</v>
      </c>
      <c r="AZ307" s="25">
        <f>VLOOKUP($C$114,$D$3:$K$63,$A$71,0)*(B259-B258)</f>
        <v>4395</v>
      </c>
      <c r="BA307" s="25">
        <f>VLOOKUP($C$115,$D$3:$K$63,$A$71,0)*B258</f>
        <v>0</v>
      </c>
      <c r="BB307" s="25"/>
      <c r="BC307" s="25"/>
      <c r="BD307" s="25"/>
      <c r="BE307" s="25"/>
      <c r="BF307" s="25"/>
      <c r="BG307" s="25"/>
      <c r="BH307" s="25"/>
      <c r="BI307" s="25"/>
      <c r="BJ307" s="25"/>
      <c r="BK307" s="25"/>
      <c r="BL307" s="25"/>
      <c r="BM307" s="21">
        <f t="shared" si="261"/>
        <v>37260.375</v>
      </c>
      <c r="BP307" s="18">
        <v>2049</v>
      </c>
      <c r="BQ307" s="14">
        <f t="shared" si="324"/>
        <v>0</v>
      </c>
      <c r="BR307" s="14">
        <f t="shared" si="324"/>
        <v>0</v>
      </c>
      <c r="BS307" s="14">
        <f t="shared" si="324"/>
        <v>0</v>
      </c>
      <c r="BT307" s="14">
        <f t="shared" si="324"/>
        <v>0</v>
      </c>
      <c r="BU307" s="14">
        <f t="shared" si="324"/>
        <v>0</v>
      </c>
      <c r="BV307" s="14">
        <f t="shared" si="324"/>
        <v>0</v>
      </c>
      <c r="BW307" s="14">
        <f t="shared" si="324"/>
        <v>0</v>
      </c>
      <c r="BX307" s="14">
        <f t="shared" si="324"/>
        <v>0</v>
      </c>
      <c r="BY307" s="14">
        <f t="shared" si="324"/>
        <v>0</v>
      </c>
      <c r="BZ307" s="14">
        <f t="shared" si="324"/>
        <v>0</v>
      </c>
      <c r="CA307" s="14">
        <f t="shared" si="324"/>
        <v>0</v>
      </c>
      <c r="CB307" s="14">
        <f t="shared" si="324"/>
        <v>0</v>
      </c>
      <c r="CC307" s="14">
        <f t="shared" si="324"/>
        <v>0</v>
      </c>
      <c r="CD307" s="14">
        <f t="shared" si="324"/>
        <v>0</v>
      </c>
      <c r="CE307" s="14">
        <f t="shared" si="324"/>
        <v>0</v>
      </c>
      <c r="CF307" s="14">
        <f t="shared" si="322"/>
        <v>0</v>
      </c>
      <c r="CG307" s="14">
        <f t="shared" si="315"/>
        <v>0</v>
      </c>
      <c r="CH307" s="14">
        <f t="shared" si="315"/>
        <v>0</v>
      </c>
      <c r="CI307" s="14">
        <f t="shared" si="315"/>
        <v>0</v>
      </c>
      <c r="CJ307" s="14">
        <f t="shared" si="315"/>
        <v>0</v>
      </c>
      <c r="CK307" s="14">
        <f t="shared" si="313"/>
        <v>0</v>
      </c>
      <c r="CL307" s="14">
        <f t="shared" si="313"/>
        <v>0</v>
      </c>
      <c r="CM307" s="14">
        <f t="shared" si="313"/>
        <v>0</v>
      </c>
      <c r="CN307" s="14">
        <f t="shared" si="313"/>
        <v>0</v>
      </c>
      <c r="CO307" s="14">
        <f t="shared" si="313"/>
        <v>0</v>
      </c>
      <c r="CP307" s="14">
        <f t="shared" si="313"/>
        <v>0</v>
      </c>
      <c r="CQ307" s="14">
        <f t="shared" si="313"/>
        <v>0</v>
      </c>
      <c r="CR307" s="14">
        <f t="shared" si="313"/>
        <v>0</v>
      </c>
      <c r="CS307" s="14">
        <f t="shared" si="313"/>
        <v>0</v>
      </c>
      <c r="CT307" s="14">
        <f t="shared" si="313"/>
        <v>0</v>
      </c>
      <c r="CU307" s="14">
        <f t="shared" si="313"/>
        <v>0</v>
      </c>
      <c r="CV307" s="14">
        <f t="shared" si="313"/>
        <v>0</v>
      </c>
      <c r="CW307" s="14">
        <f t="shared" si="293"/>
        <v>0</v>
      </c>
      <c r="CX307" s="14">
        <f t="shared" si="293"/>
        <v>0</v>
      </c>
      <c r="CY307" s="14">
        <f t="shared" si="318"/>
        <v>0</v>
      </c>
      <c r="CZ307" s="14">
        <f t="shared" si="318"/>
        <v>0</v>
      </c>
      <c r="DA307" s="14">
        <f t="shared" si="318"/>
        <v>0</v>
      </c>
      <c r="DB307" s="14">
        <f t="shared" si="318"/>
        <v>0</v>
      </c>
      <c r="DC307" s="14">
        <f t="shared" si="318"/>
        <v>0</v>
      </c>
      <c r="DD307" s="14">
        <f t="shared" si="318"/>
        <v>0</v>
      </c>
      <c r="DE307" s="14">
        <f t="shared" si="318"/>
        <v>0</v>
      </c>
      <c r="DF307" s="14">
        <f t="shared" si="318"/>
        <v>0.13294954760922292</v>
      </c>
      <c r="DG307" s="14">
        <f t="shared" si="318"/>
        <v>0.13074546351184066</v>
      </c>
      <c r="DH307" s="14">
        <f t="shared" si="318"/>
        <v>0.12811867835468643</v>
      </c>
      <c r="DI307" s="14">
        <f t="shared" si="318"/>
        <v>0.12582401545878161</v>
      </c>
      <c r="DJ307" s="14">
        <f t="shared" si="318"/>
        <v>0.12366018860518714</v>
      </c>
      <c r="DK307" s="14">
        <f t="shared" si="318"/>
        <v>0.12112398224655549</v>
      </c>
      <c r="DL307" s="14">
        <f t="shared" si="318"/>
        <v>0.11962439991545978</v>
      </c>
      <c r="DM307" s="14">
        <f t="shared" si="318"/>
        <v>0.11795372429826592</v>
      </c>
      <c r="DN307" s="14">
        <f t="shared" si="302"/>
        <v>0</v>
      </c>
      <c r="DO307" s="14">
        <f t="shared" si="302"/>
        <v>0</v>
      </c>
      <c r="DP307" s="14">
        <f t="shared" si="302"/>
        <v>0</v>
      </c>
      <c r="DQ307" s="14">
        <f t="shared" si="300"/>
        <v>0</v>
      </c>
      <c r="DR307" s="14">
        <f t="shared" si="300"/>
        <v>0</v>
      </c>
      <c r="DS307" s="14">
        <f t="shared" si="280"/>
        <v>0</v>
      </c>
      <c r="DT307" s="14">
        <f t="shared" si="280"/>
        <v>0</v>
      </c>
      <c r="DU307" s="14">
        <f t="shared" si="280"/>
        <v>0</v>
      </c>
      <c r="DV307" s="14">
        <f t="shared" si="280"/>
        <v>0</v>
      </c>
      <c r="DW307" s="14">
        <f t="shared" si="316"/>
        <v>0</v>
      </c>
      <c r="DX307" s="14">
        <f t="shared" si="316"/>
        <v>0</v>
      </c>
      <c r="DY307" s="14">
        <f t="shared" si="316"/>
        <v>0</v>
      </c>
      <c r="DZ307" s="14">
        <f t="shared" si="311"/>
        <v>1</v>
      </c>
    </row>
    <row r="308" spans="2:130">
      <c r="C308" s="18">
        <v>2050</v>
      </c>
      <c r="D308" s="25"/>
      <c r="E308" s="25"/>
      <c r="F308" s="25"/>
      <c r="G308" s="25"/>
      <c r="H308" s="25"/>
      <c r="I308" s="25"/>
      <c r="J308" s="25"/>
      <c r="K308" s="25"/>
      <c r="L308" s="25"/>
      <c r="M308" s="25"/>
      <c r="N308" s="25"/>
      <c r="O308" s="25"/>
      <c r="P308" s="25"/>
      <c r="Q308" s="25"/>
      <c r="R308" s="25"/>
      <c r="S308" s="25"/>
      <c r="T308" s="25"/>
      <c r="U308" s="25"/>
      <c r="V308" s="25"/>
      <c r="W308" s="25"/>
      <c r="X308" s="25"/>
      <c r="Y308" s="25"/>
      <c r="Z308" s="25"/>
      <c r="AA308" s="25"/>
      <c r="AB308" s="25"/>
      <c r="AC308" s="25"/>
      <c r="AD308" s="25"/>
      <c r="AE308" s="25"/>
      <c r="AF308" s="25"/>
      <c r="AG308" s="25"/>
      <c r="AH308" s="25">
        <f t="shared" si="301"/>
        <v>0</v>
      </c>
      <c r="AI308" s="25">
        <f t="shared" si="303"/>
        <v>0</v>
      </c>
      <c r="AJ308" s="25">
        <f t="shared" si="304"/>
        <v>0</v>
      </c>
      <c r="AK308" s="25">
        <f t="shared" si="305"/>
        <v>0</v>
      </c>
      <c r="AL308" s="25">
        <f t="shared" si="306"/>
        <v>0</v>
      </c>
      <c r="AM308" s="25">
        <f t="shared" si="307"/>
        <v>0</v>
      </c>
      <c r="AN308" s="25">
        <f t="shared" si="308"/>
        <v>0</v>
      </c>
      <c r="AO308" s="25">
        <f t="shared" si="309"/>
        <v>0</v>
      </c>
      <c r="AP308" s="25">
        <f t="shared" si="310"/>
        <v>0</v>
      </c>
      <c r="AQ308" s="25">
        <f t="shared" si="312"/>
        <v>0</v>
      </c>
      <c r="AR308" s="25">
        <f t="shared" si="314"/>
        <v>0</v>
      </c>
      <c r="AS308" s="25">
        <f t="shared" si="317"/>
        <v>0</v>
      </c>
      <c r="AT308" s="25">
        <f t="shared" si="319"/>
        <v>4871.625</v>
      </c>
      <c r="AU308" s="25">
        <f t="shared" si="320"/>
        <v>4773.75</v>
      </c>
      <c r="AV308" s="25">
        <f t="shared" si="321"/>
        <v>4688.25</v>
      </c>
      <c r="AW308" s="25">
        <f t="shared" si="323"/>
        <v>4607.625</v>
      </c>
      <c r="AX308" s="25">
        <f t="shared" si="325"/>
        <v>4513.125</v>
      </c>
      <c r="AY308" s="25">
        <f t="shared" si="326"/>
        <v>4457.25</v>
      </c>
      <c r="AZ308" s="25">
        <f t="shared" ref="AZ308:AZ318" si="327">VLOOKUP($C$114,$D$3:$K$63,$A$71,0)*(B260-B259)</f>
        <v>4395</v>
      </c>
      <c r="BA308" s="25">
        <f>VLOOKUP($C$115,$D$3:$K$63,$A$71,0)*(B259-B258)</f>
        <v>4344.75</v>
      </c>
      <c r="BB308" s="25">
        <f>VLOOKUP($C$116,$D$3:$K$63,$A$71,0)*B258</f>
        <v>0</v>
      </c>
      <c r="BC308" s="25"/>
      <c r="BD308" s="25"/>
      <c r="BE308" s="25"/>
      <c r="BF308" s="25"/>
      <c r="BG308" s="25"/>
      <c r="BH308" s="25"/>
      <c r="BI308" s="25"/>
      <c r="BJ308" s="25"/>
      <c r="BK308" s="25"/>
      <c r="BL308" s="25"/>
      <c r="BM308" s="21">
        <f t="shared" si="261"/>
        <v>36651.375</v>
      </c>
      <c r="BP308" s="18">
        <v>2050</v>
      </c>
      <c r="BQ308" s="14">
        <f t="shared" si="324"/>
        <v>0</v>
      </c>
      <c r="BR308" s="14">
        <f t="shared" si="324"/>
        <v>0</v>
      </c>
      <c r="BS308" s="14">
        <f t="shared" si="324"/>
        <v>0</v>
      </c>
      <c r="BT308" s="14">
        <f t="shared" si="324"/>
        <v>0</v>
      </c>
      <c r="BU308" s="14">
        <f t="shared" si="324"/>
        <v>0</v>
      </c>
      <c r="BV308" s="14">
        <f t="shared" si="324"/>
        <v>0</v>
      </c>
      <c r="BW308" s="14">
        <f t="shared" si="324"/>
        <v>0</v>
      </c>
      <c r="BX308" s="14">
        <f t="shared" si="324"/>
        <v>0</v>
      </c>
      <c r="BY308" s="14">
        <f t="shared" si="324"/>
        <v>0</v>
      </c>
      <c r="BZ308" s="14">
        <f t="shared" si="324"/>
        <v>0</v>
      </c>
      <c r="CA308" s="14">
        <f t="shared" si="324"/>
        <v>0</v>
      </c>
      <c r="CB308" s="14">
        <f t="shared" si="324"/>
        <v>0</v>
      </c>
      <c r="CC308" s="14">
        <f t="shared" si="324"/>
        <v>0</v>
      </c>
      <c r="CD308" s="14">
        <f t="shared" si="324"/>
        <v>0</v>
      </c>
      <c r="CE308" s="14">
        <f t="shared" si="324"/>
        <v>0</v>
      </c>
      <c r="CF308" s="14">
        <f t="shared" si="322"/>
        <v>0</v>
      </c>
      <c r="CG308" s="14">
        <f t="shared" si="315"/>
        <v>0</v>
      </c>
      <c r="CH308" s="14">
        <f t="shared" si="315"/>
        <v>0</v>
      </c>
      <c r="CI308" s="14">
        <f t="shared" si="315"/>
        <v>0</v>
      </c>
      <c r="CJ308" s="14">
        <f t="shared" si="315"/>
        <v>0</v>
      </c>
      <c r="CK308" s="14">
        <f t="shared" si="313"/>
        <v>0</v>
      </c>
      <c r="CL308" s="14">
        <f t="shared" si="313"/>
        <v>0</v>
      </c>
      <c r="CM308" s="14">
        <f t="shared" si="313"/>
        <v>0</v>
      </c>
      <c r="CN308" s="14">
        <f t="shared" si="313"/>
        <v>0</v>
      </c>
      <c r="CO308" s="14">
        <f t="shared" si="313"/>
        <v>0</v>
      </c>
      <c r="CP308" s="14">
        <f t="shared" si="313"/>
        <v>0</v>
      </c>
      <c r="CQ308" s="14">
        <f t="shared" si="313"/>
        <v>0</v>
      </c>
      <c r="CR308" s="14">
        <f t="shared" si="313"/>
        <v>0</v>
      </c>
      <c r="CS308" s="14">
        <f t="shared" si="313"/>
        <v>0</v>
      </c>
      <c r="CT308" s="14">
        <f t="shared" si="313"/>
        <v>0</v>
      </c>
      <c r="CU308" s="14">
        <f t="shared" si="313"/>
        <v>0</v>
      </c>
      <c r="CV308" s="14">
        <f t="shared" si="313"/>
        <v>0</v>
      </c>
      <c r="CW308" s="14">
        <f t="shared" si="293"/>
        <v>0</v>
      </c>
      <c r="CX308" s="14">
        <f t="shared" si="293"/>
        <v>0</v>
      </c>
      <c r="CY308" s="14">
        <f t="shared" si="318"/>
        <v>0</v>
      </c>
      <c r="CZ308" s="14">
        <f t="shared" si="318"/>
        <v>0</v>
      </c>
      <c r="DA308" s="14">
        <f t="shared" si="318"/>
        <v>0</v>
      </c>
      <c r="DB308" s="14">
        <f t="shared" si="318"/>
        <v>0</v>
      </c>
      <c r="DC308" s="14">
        <f t="shared" si="318"/>
        <v>0</v>
      </c>
      <c r="DD308" s="14">
        <f t="shared" si="318"/>
        <v>0</v>
      </c>
      <c r="DE308" s="14">
        <f t="shared" si="318"/>
        <v>0</v>
      </c>
      <c r="DF308" s="14">
        <f t="shared" si="318"/>
        <v>0</v>
      </c>
      <c r="DG308" s="14">
        <f t="shared" si="318"/>
        <v>0.13291793281971004</v>
      </c>
      <c r="DH308" s="14">
        <f t="shared" si="318"/>
        <v>0.13024750094641743</v>
      </c>
      <c r="DI308" s="14">
        <f t="shared" si="318"/>
        <v>0.12791470988469056</v>
      </c>
      <c r="DJ308" s="14">
        <f t="shared" si="318"/>
        <v>0.12571492883964108</v>
      </c>
      <c r="DK308" s="14">
        <f t="shared" si="318"/>
        <v>0.12313658082404821</v>
      </c>
      <c r="DL308" s="14">
        <f t="shared" si="318"/>
        <v>0.1216120814021302</v>
      </c>
      <c r="DM308" s="14">
        <f t="shared" si="318"/>
        <v>0.11991364580455713</v>
      </c>
      <c r="DN308" s="14">
        <f t="shared" si="302"/>
        <v>0.11854261947880537</v>
      </c>
      <c r="DO308" s="14">
        <f t="shared" si="302"/>
        <v>0</v>
      </c>
      <c r="DP308" s="14">
        <f t="shared" si="302"/>
        <v>0</v>
      </c>
      <c r="DQ308" s="14">
        <f t="shared" si="300"/>
        <v>0</v>
      </c>
      <c r="DR308" s="14">
        <f t="shared" si="300"/>
        <v>0</v>
      </c>
      <c r="DS308" s="14">
        <f t="shared" si="280"/>
        <v>0</v>
      </c>
      <c r="DT308" s="14">
        <f t="shared" si="280"/>
        <v>0</v>
      </c>
      <c r="DU308" s="14">
        <f t="shared" si="280"/>
        <v>0</v>
      </c>
      <c r="DV308" s="14">
        <f t="shared" si="280"/>
        <v>0</v>
      </c>
      <c r="DW308" s="14">
        <f t="shared" si="316"/>
        <v>0</v>
      </c>
      <c r="DX308" s="14">
        <f t="shared" si="316"/>
        <v>0</v>
      </c>
      <c r="DY308" s="14">
        <f t="shared" si="316"/>
        <v>0</v>
      </c>
      <c r="DZ308" s="14">
        <f t="shared" si="311"/>
        <v>1</v>
      </c>
    </row>
    <row r="309" spans="2:130">
      <c r="C309" s="18">
        <v>2051</v>
      </c>
      <c r="D309" s="25"/>
      <c r="E309" s="25"/>
      <c r="F309" s="25"/>
      <c r="G309" s="25"/>
      <c r="H309" s="25"/>
      <c r="I309" s="25"/>
      <c r="J309" s="25"/>
      <c r="K309" s="25"/>
      <c r="L309" s="25"/>
      <c r="M309" s="25"/>
      <c r="N309" s="25"/>
      <c r="O309" s="25"/>
      <c r="P309" s="25"/>
      <c r="Q309" s="25"/>
      <c r="R309" s="25"/>
      <c r="S309" s="25"/>
      <c r="T309" s="25"/>
      <c r="U309" s="25"/>
      <c r="V309" s="25"/>
      <c r="W309" s="25"/>
      <c r="X309" s="25"/>
      <c r="Y309" s="25"/>
      <c r="Z309" s="25"/>
      <c r="AA309" s="25"/>
      <c r="AB309" s="25"/>
      <c r="AC309" s="25"/>
      <c r="AD309" s="25"/>
      <c r="AE309" s="25"/>
      <c r="AF309" s="25"/>
      <c r="AG309" s="25"/>
      <c r="AH309" s="25"/>
      <c r="AI309" s="25">
        <f t="shared" si="303"/>
        <v>0</v>
      </c>
      <c r="AJ309" s="25">
        <f t="shared" si="304"/>
        <v>0</v>
      </c>
      <c r="AK309" s="25">
        <f t="shared" si="305"/>
        <v>0</v>
      </c>
      <c r="AL309" s="25">
        <f t="shared" si="306"/>
        <v>0</v>
      </c>
      <c r="AM309" s="25">
        <f t="shared" si="307"/>
        <v>0</v>
      </c>
      <c r="AN309" s="25">
        <f t="shared" si="308"/>
        <v>0</v>
      </c>
      <c r="AO309" s="25">
        <f t="shared" si="309"/>
        <v>0</v>
      </c>
      <c r="AP309" s="25">
        <f t="shared" si="310"/>
        <v>0</v>
      </c>
      <c r="AQ309" s="25">
        <f t="shared" si="312"/>
        <v>0</v>
      </c>
      <c r="AR309" s="25">
        <f t="shared" si="314"/>
        <v>0</v>
      </c>
      <c r="AS309" s="25">
        <f t="shared" si="317"/>
        <v>0</v>
      </c>
      <c r="AT309" s="25">
        <f t="shared" si="319"/>
        <v>0</v>
      </c>
      <c r="AU309" s="25">
        <f t="shared" si="320"/>
        <v>4773.75</v>
      </c>
      <c r="AV309" s="25">
        <f t="shared" si="321"/>
        <v>4688.25</v>
      </c>
      <c r="AW309" s="25">
        <f t="shared" si="323"/>
        <v>4607.625</v>
      </c>
      <c r="AX309" s="25">
        <f t="shared" si="325"/>
        <v>4513.125</v>
      </c>
      <c r="AY309" s="25">
        <f t="shared" si="326"/>
        <v>4457.25</v>
      </c>
      <c r="AZ309" s="25">
        <f t="shared" si="327"/>
        <v>4395</v>
      </c>
      <c r="BA309" s="25">
        <f t="shared" ref="BA309:BA318" si="328">VLOOKUP($C$115,$D$3:$K$63,$A$71,0)*(B260-B259)</f>
        <v>4344.75</v>
      </c>
      <c r="BB309" s="25">
        <f>VLOOKUP($C$116,$D$3:$K$63,$A$71,0)*(B259-B258)</f>
        <v>4294.875</v>
      </c>
      <c r="BC309" s="25" t="e">
        <f>VLOOKUP($C$117,$D$3:$K$63,$A$71,0)*B258</f>
        <v>#N/A</v>
      </c>
      <c r="BD309" s="25"/>
      <c r="BE309" s="25"/>
      <c r="BF309" s="25"/>
      <c r="BG309" s="25"/>
      <c r="BH309" s="25"/>
      <c r="BI309" s="25"/>
      <c r="BJ309" s="25"/>
      <c r="BK309" s="25"/>
      <c r="BL309" s="25"/>
      <c r="BM309" s="21" t="e">
        <f t="shared" si="261"/>
        <v>#N/A</v>
      </c>
      <c r="BP309" s="18">
        <v>2051</v>
      </c>
      <c r="BQ309" s="14" t="e">
        <f t="shared" si="324"/>
        <v>#N/A</v>
      </c>
      <c r="BR309" s="14" t="e">
        <f t="shared" si="324"/>
        <v>#N/A</v>
      </c>
      <c r="BS309" s="14" t="e">
        <f t="shared" si="324"/>
        <v>#N/A</v>
      </c>
      <c r="BT309" s="14" t="e">
        <f t="shared" si="324"/>
        <v>#N/A</v>
      </c>
      <c r="BU309" s="14" t="e">
        <f t="shared" si="324"/>
        <v>#N/A</v>
      </c>
      <c r="BV309" s="14" t="e">
        <f t="shared" si="324"/>
        <v>#N/A</v>
      </c>
      <c r="BW309" s="14" t="e">
        <f t="shared" si="324"/>
        <v>#N/A</v>
      </c>
      <c r="BX309" s="14" t="e">
        <f t="shared" si="324"/>
        <v>#N/A</v>
      </c>
      <c r="BY309" s="14" t="e">
        <f t="shared" si="324"/>
        <v>#N/A</v>
      </c>
      <c r="BZ309" s="14" t="e">
        <f t="shared" si="324"/>
        <v>#N/A</v>
      </c>
      <c r="CA309" s="14" t="e">
        <f t="shared" si="324"/>
        <v>#N/A</v>
      </c>
      <c r="CB309" s="14" t="e">
        <f t="shared" si="324"/>
        <v>#N/A</v>
      </c>
      <c r="CC309" s="14" t="e">
        <f t="shared" si="324"/>
        <v>#N/A</v>
      </c>
      <c r="CD309" s="14" t="e">
        <f t="shared" si="324"/>
        <v>#N/A</v>
      </c>
      <c r="CE309" s="14" t="e">
        <f t="shared" si="324"/>
        <v>#N/A</v>
      </c>
      <c r="CF309" s="14" t="e">
        <f t="shared" si="322"/>
        <v>#N/A</v>
      </c>
      <c r="CG309" s="14" t="e">
        <f t="shared" si="315"/>
        <v>#N/A</v>
      </c>
      <c r="CH309" s="14" t="e">
        <f t="shared" si="315"/>
        <v>#N/A</v>
      </c>
      <c r="CI309" s="14" t="e">
        <f t="shared" si="315"/>
        <v>#N/A</v>
      </c>
      <c r="CJ309" s="14" t="e">
        <f t="shared" si="315"/>
        <v>#N/A</v>
      </c>
      <c r="CK309" s="14" t="e">
        <f t="shared" si="313"/>
        <v>#N/A</v>
      </c>
      <c r="CL309" s="14" t="e">
        <f t="shared" si="313"/>
        <v>#N/A</v>
      </c>
      <c r="CM309" s="14" t="e">
        <f t="shared" si="313"/>
        <v>#N/A</v>
      </c>
      <c r="CN309" s="14" t="e">
        <f t="shared" si="313"/>
        <v>#N/A</v>
      </c>
      <c r="CO309" s="14" t="e">
        <f t="shared" si="313"/>
        <v>#N/A</v>
      </c>
      <c r="CP309" s="14" t="e">
        <f t="shared" si="313"/>
        <v>#N/A</v>
      </c>
      <c r="CQ309" s="14" t="e">
        <f t="shared" si="313"/>
        <v>#N/A</v>
      </c>
      <c r="CR309" s="14" t="e">
        <f t="shared" si="313"/>
        <v>#N/A</v>
      </c>
      <c r="CS309" s="14" t="e">
        <f t="shared" si="313"/>
        <v>#N/A</v>
      </c>
      <c r="CT309" s="14" t="e">
        <f t="shared" si="313"/>
        <v>#N/A</v>
      </c>
      <c r="CU309" s="14" t="e">
        <f t="shared" si="313"/>
        <v>#N/A</v>
      </c>
      <c r="CV309" s="14" t="e">
        <f t="shared" si="313"/>
        <v>#N/A</v>
      </c>
      <c r="CW309" s="14" t="e">
        <f t="shared" si="293"/>
        <v>#N/A</v>
      </c>
      <c r="CX309" s="14" t="e">
        <f t="shared" si="293"/>
        <v>#N/A</v>
      </c>
      <c r="CY309" s="14" t="e">
        <f t="shared" si="318"/>
        <v>#N/A</v>
      </c>
      <c r="CZ309" s="14" t="e">
        <f t="shared" si="318"/>
        <v>#N/A</v>
      </c>
      <c r="DA309" s="14" t="e">
        <f t="shared" si="318"/>
        <v>#N/A</v>
      </c>
      <c r="DB309" s="14" t="e">
        <f t="shared" si="318"/>
        <v>#N/A</v>
      </c>
      <c r="DC309" s="14" t="e">
        <f t="shared" si="318"/>
        <v>#N/A</v>
      </c>
      <c r="DD309" s="14" t="e">
        <f t="shared" si="318"/>
        <v>#N/A</v>
      </c>
      <c r="DE309" s="14" t="e">
        <f t="shared" si="318"/>
        <v>#N/A</v>
      </c>
      <c r="DF309" s="14" t="e">
        <f t="shared" si="318"/>
        <v>#N/A</v>
      </c>
      <c r="DG309" s="14" t="e">
        <f t="shared" si="318"/>
        <v>#N/A</v>
      </c>
      <c r="DH309" s="14" t="e">
        <f t="shared" si="318"/>
        <v>#N/A</v>
      </c>
      <c r="DI309" s="14" t="e">
        <f t="shared" si="318"/>
        <v>#N/A</v>
      </c>
      <c r="DJ309" s="14" t="e">
        <f t="shared" si="318"/>
        <v>#N/A</v>
      </c>
      <c r="DK309" s="14" t="e">
        <f t="shared" si="318"/>
        <v>#N/A</v>
      </c>
      <c r="DL309" s="14" t="e">
        <f t="shared" si="318"/>
        <v>#N/A</v>
      </c>
      <c r="DM309" s="14" t="e">
        <f t="shared" si="318"/>
        <v>#N/A</v>
      </c>
      <c r="DN309" s="14" t="e">
        <f t="shared" si="302"/>
        <v>#N/A</v>
      </c>
      <c r="DO309" s="14" t="e">
        <f t="shared" si="302"/>
        <v>#N/A</v>
      </c>
      <c r="DP309" s="14" t="e">
        <f t="shared" si="302"/>
        <v>#N/A</v>
      </c>
      <c r="DQ309" s="14" t="e">
        <f t="shared" si="300"/>
        <v>#N/A</v>
      </c>
      <c r="DR309" s="14" t="e">
        <f t="shared" si="300"/>
        <v>#N/A</v>
      </c>
      <c r="DS309" s="14" t="e">
        <f t="shared" si="280"/>
        <v>#N/A</v>
      </c>
      <c r="DT309" s="14" t="e">
        <f t="shared" si="280"/>
        <v>#N/A</v>
      </c>
      <c r="DU309" s="14" t="e">
        <f t="shared" si="280"/>
        <v>#N/A</v>
      </c>
      <c r="DV309" s="14" t="e">
        <f t="shared" si="280"/>
        <v>#N/A</v>
      </c>
      <c r="DW309" s="14" t="e">
        <f t="shared" si="316"/>
        <v>#N/A</v>
      </c>
      <c r="DX309" s="14" t="e">
        <f t="shared" si="316"/>
        <v>#N/A</v>
      </c>
      <c r="DY309" s="14" t="e">
        <f t="shared" si="316"/>
        <v>#N/A</v>
      </c>
      <c r="DZ309" s="14" t="e">
        <f t="shared" si="311"/>
        <v>#N/A</v>
      </c>
    </row>
    <row r="310" spans="2:130">
      <c r="C310" s="18">
        <v>2052</v>
      </c>
      <c r="D310" s="25"/>
      <c r="E310" s="25"/>
      <c r="F310" s="25"/>
      <c r="G310" s="25"/>
      <c r="H310" s="25"/>
      <c r="I310" s="25"/>
      <c r="J310" s="25"/>
      <c r="K310" s="25"/>
      <c r="L310" s="25"/>
      <c r="M310" s="25"/>
      <c r="N310" s="25"/>
      <c r="O310" s="25"/>
      <c r="P310" s="25"/>
      <c r="Q310" s="25"/>
      <c r="R310" s="25"/>
      <c r="S310" s="25"/>
      <c r="T310" s="25"/>
      <c r="U310" s="25"/>
      <c r="V310" s="25"/>
      <c r="W310" s="25"/>
      <c r="X310" s="25"/>
      <c r="Y310" s="25"/>
      <c r="Z310" s="25"/>
      <c r="AA310" s="25"/>
      <c r="AB310" s="25"/>
      <c r="AC310" s="25"/>
      <c r="AD310" s="25"/>
      <c r="AE310" s="25"/>
      <c r="AF310" s="25"/>
      <c r="AG310" s="25"/>
      <c r="AH310" s="25"/>
      <c r="AI310" s="25"/>
      <c r="AJ310" s="25">
        <f t="shared" si="304"/>
        <v>0</v>
      </c>
      <c r="AK310" s="25">
        <f t="shared" si="305"/>
        <v>0</v>
      </c>
      <c r="AL310" s="25">
        <f t="shared" si="306"/>
        <v>0</v>
      </c>
      <c r="AM310" s="25">
        <f t="shared" si="307"/>
        <v>0</v>
      </c>
      <c r="AN310" s="25">
        <f t="shared" si="308"/>
        <v>0</v>
      </c>
      <c r="AO310" s="25">
        <f t="shared" si="309"/>
        <v>0</v>
      </c>
      <c r="AP310" s="25">
        <f t="shared" si="310"/>
        <v>0</v>
      </c>
      <c r="AQ310" s="25">
        <f t="shared" si="312"/>
        <v>0</v>
      </c>
      <c r="AR310" s="25">
        <f t="shared" si="314"/>
        <v>0</v>
      </c>
      <c r="AS310" s="25">
        <f t="shared" si="317"/>
        <v>0</v>
      </c>
      <c r="AT310" s="25">
        <f t="shared" si="319"/>
        <v>0</v>
      </c>
      <c r="AU310" s="25">
        <f t="shared" si="320"/>
        <v>0</v>
      </c>
      <c r="AV310" s="25">
        <f t="shared" si="321"/>
        <v>4688.25</v>
      </c>
      <c r="AW310" s="25">
        <f t="shared" si="323"/>
        <v>4607.625</v>
      </c>
      <c r="AX310" s="25">
        <f t="shared" si="325"/>
        <v>4513.125</v>
      </c>
      <c r="AY310" s="25">
        <f t="shared" si="326"/>
        <v>4457.25</v>
      </c>
      <c r="AZ310" s="25">
        <f t="shared" si="327"/>
        <v>4395</v>
      </c>
      <c r="BA310" s="25">
        <f t="shared" si="328"/>
        <v>4344.75</v>
      </c>
      <c r="BB310" s="25">
        <f t="shared" ref="BB310:BB318" si="329">VLOOKUP($C$116,$D$3:$K$63,$A$71,0)*(B260-B259)</f>
        <v>4294.875</v>
      </c>
      <c r="BC310" s="25" t="e">
        <f>VLOOKUP($C$117,$D$3:$K$63,$A$71,0)*(B259-B258)</f>
        <v>#N/A</v>
      </c>
      <c r="BD310" s="25" t="e">
        <f>VLOOKUP($C$118,$D$3:$K$63,$A$71,0)*B258</f>
        <v>#N/A</v>
      </c>
      <c r="BE310" s="25"/>
      <c r="BF310" s="25"/>
      <c r="BG310" s="25"/>
      <c r="BH310" s="25"/>
      <c r="BI310" s="25"/>
      <c r="BJ310" s="25"/>
      <c r="BK310" s="25"/>
      <c r="BL310" s="25"/>
      <c r="BM310" s="21" t="e">
        <f t="shared" si="261"/>
        <v>#N/A</v>
      </c>
      <c r="BP310" s="18">
        <v>2052</v>
      </c>
      <c r="BQ310" s="14" t="e">
        <f t="shared" si="324"/>
        <v>#N/A</v>
      </c>
      <c r="BR310" s="14" t="e">
        <f t="shared" si="324"/>
        <v>#N/A</v>
      </c>
      <c r="BS310" s="14" t="e">
        <f t="shared" si="324"/>
        <v>#N/A</v>
      </c>
      <c r="BT310" s="14" t="e">
        <f t="shared" si="324"/>
        <v>#N/A</v>
      </c>
      <c r="BU310" s="14" t="e">
        <f t="shared" si="324"/>
        <v>#N/A</v>
      </c>
      <c r="BV310" s="14" t="e">
        <f t="shared" si="324"/>
        <v>#N/A</v>
      </c>
      <c r="BW310" s="14" t="e">
        <f t="shared" si="324"/>
        <v>#N/A</v>
      </c>
      <c r="BX310" s="14" t="e">
        <f t="shared" si="324"/>
        <v>#N/A</v>
      </c>
      <c r="BY310" s="14" t="e">
        <f t="shared" si="324"/>
        <v>#N/A</v>
      </c>
      <c r="BZ310" s="14" t="e">
        <f t="shared" si="324"/>
        <v>#N/A</v>
      </c>
      <c r="CA310" s="14" t="e">
        <f t="shared" si="324"/>
        <v>#N/A</v>
      </c>
      <c r="CB310" s="14" t="e">
        <f t="shared" si="324"/>
        <v>#N/A</v>
      </c>
      <c r="CC310" s="14" t="e">
        <f t="shared" si="324"/>
        <v>#N/A</v>
      </c>
      <c r="CD310" s="14" t="e">
        <f t="shared" si="324"/>
        <v>#N/A</v>
      </c>
      <c r="CE310" s="14" t="e">
        <f t="shared" si="324"/>
        <v>#N/A</v>
      </c>
      <c r="CF310" s="14" t="e">
        <f t="shared" si="322"/>
        <v>#N/A</v>
      </c>
      <c r="CG310" s="14" t="e">
        <f t="shared" si="315"/>
        <v>#N/A</v>
      </c>
      <c r="CH310" s="14" t="e">
        <f t="shared" si="315"/>
        <v>#N/A</v>
      </c>
      <c r="CI310" s="14" t="e">
        <f t="shared" si="315"/>
        <v>#N/A</v>
      </c>
      <c r="CJ310" s="14" t="e">
        <f t="shared" si="315"/>
        <v>#N/A</v>
      </c>
      <c r="CK310" s="14" t="e">
        <f t="shared" si="313"/>
        <v>#N/A</v>
      </c>
      <c r="CL310" s="14" t="e">
        <f t="shared" si="313"/>
        <v>#N/A</v>
      </c>
      <c r="CM310" s="14" t="e">
        <f t="shared" si="313"/>
        <v>#N/A</v>
      </c>
      <c r="CN310" s="14" t="e">
        <f t="shared" si="313"/>
        <v>#N/A</v>
      </c>
      <c r="CO310" s="14" t="e">
        <f t="shared" si="313"/>
        <v>#N/A</v>
      </c>
      <c r="CP310" s="14" t="e">
        <f t="shared" si="313"/>
        <v>#N/A</v>
      </c>
      <c r="CQ310" s="14" t="e">
        <f t="shared" si="313"/>
        <v>#N/A</v>
      </c>
      <c r="CR310" s="14" t="e">
        <f t="shared" si="313"/>
        <v>#N/A</v>
      </c>
      <c r="CS310" s="14" t="e">
        <f t="shared" si="313"/>
        <v>#N/A</v>
      </c>
      <c r="CT310" s="14" t="e">
        <f t="shared" si="313"/>
        <v>#N/A</v>
      </c>
      <c r="CU310" s="14" t="e">
        <f t="shared" si="313"/>
        <v>#N/A</v>
      </c>
      <c r="CV310" s="14" t="e">
        <f t="shared" si="313"/>
        <v>#N/A</v>
      </c>
      <c r="CW310" s="14" t="e">
        <f t="shared" si="293"/>
        <v>#N/A</v>
      </c>
      <c r="CX310" s="14" t="e">
        <f t="shared" si="293"/>
        <v>#N/A</v>
      </c>
      <c r="CY310" s="14" t="e">
        <f t="shared" si="318"/>
        <v>#N/A</v>
      </c>
      <c r="CZ310" s="14" t="e">
        <f t="shared" si="318"/>
        <v>#N/A</v>
      </c>
      <c r="DA310" s="14" t="e">
        <f t="shared" si="318"/>
        <v>#N/A</v>
      </c>
      <c r="DB310" s="14" t="e">
        <f t="shared" si="318"/>
        <v>#N/A</v>
      </c>
      <c r="DC310" s="14" t="e">
        <f t="shared" si="318"/>
        <v>#N/A</v>
      </c>
      <c r="DD310" s="14" t="e">
        <f t="shared" si="318"/>
        <v>#N/A</v>
      </c>
      <c r="DE310" s="14" t="e">
        <f t="shared" si="318"/>
        <v>#N/A</v>
      </c>
      <c r="DF310" s="14" t="e">
        <f t="shared" si="318"/>
        <v>#N/A</v>
      </c>
      <c r="DG310" s="14" t="e">
        <f t="shared" si="318"/>
        <v>#N/A</v>
      </c>
      <c r="DH310" s="14" t="e">
        <f t="shared" si="318"/>
        <v>#N/A</v>
      </c>
      <c r="DI310" s="14" t="e">
        <f t="shared" si="318"/>
        <v>#N/A</v>
      </c>
      <c r="DJ310" s="14" t="e">
        <f t="shared" si="318"/>
        <v>#N/A</v>
      </c>
      <c r="DK310" s="14" t="e">
        <f t="shared" si="318"/>
        <v>#N/A</v>
      </c>
      <c r="DL310" s="14" t="e">
        <f t="shared" si="318"/>
        <v>#N/A</v>
      </c>
      <c r="DM310" s="14" t="e">
        <f t="shared" si="318"/>
        <v>#N/A</v>
      </c>
      <c r="DN310" s="14" t="e">
        <f t="shared" si="302"/>
        <v>#N/A</v>
      </c>
      <c r="DO310" s="14" t="e">
        <f t="shared" si="302"/>
        <v>#N/A</v>
      </c>
      <c r="DP310" s="14" t="e">
        <f t="shared" si="302"/>
        <v>#N/A</v>
      </c>
      <c r="DQ310" s="14" t="e">
        <f t="shared" si="300"/>
        <v>#N/A</v>
      </c>
      <c r="DR310" s="14" t="e">
        <f t="shared" si="300"/>
        <v>#N/A</v>
      </c>
      <c r="DS310" s="14" t="e">
        <f t="shared" si="280"/>
        <v>#N/A</v>
      </c>
      <c r="DT310" s="14" t="e">
        <f t="shared" si="280"/>
        <v>#N/A</v>
      </c>
      <c r="DU310" s="14" t="e">
        <f t="shared" si="280"/>
        <v>#N/A</v>
      </c>
      <c r="DV310" s="14" t="e">
        <f t="shared" si="280"/>
        <v>#N/A</v>
      </c>
      <c r="DW310" s="14" t="e">
        <f t="shared" si="316"/>
        <v>#N/A</v>
      </c>
      <c r="DX310" s="14" t="e">
        <f t="shared" si="316"/>
        <v>#N/A</v>
      </c>
      <c r="DY310" s="14" t="e">
        <f t="shared" si="316"/>
        <v>#N/A</v>
      </c>
      <c r="DZ310" s="14" t="e">
        <f t="shared" si="311"/>
        <v>#N/A</v>
      </c>
    </row>
    <row r="311" spans="2:130">
      <c r="C311" s="18">
        <v>2053</v>
      </c>
      <c r="D311" s="25"/>
      <c r="E311" s="25"/>
      <c r="F311" s="25"/>
      <c r="G311" s="25"/>
      <c r="H311" s="25"/>
      <c r="I311" s="25"/>
      <c r="J311" s="25"/>
      <c r="K311" s="25"/>
      <c r="L311" s="25"/>
      <c r="M311" s="25"/>
      <c r="N311" s="25"/>
      <c r="O311" s="25"/>
      <c r="P311" s="25"/>
      <c r="Q311" s="25"/>
      <c r="R311" s="25"/>
      <c r="S311" s="25"/>
      <c r="T311" s="25"/>
      <c r="U311" s="25"/>
      <c r="V311" s="25"/>
      <c r="W311" s="25"/>
      <c r="X311" s="25"/>
      <c r="Y311" s="25"/>
      <c r="Z311" s="25"/>
      <c r="AA311" s="25"/>
      <c r="AB311" s="25"/>
      <c r="AC311" s="25"/>
      <c r="AD311" s="25"/>
      <c r="AE311" s="25"/>
      <c r="AF311" s="25"/>
      <c r="AG311" s="25"/>
      <c r="AH311" s="25"/>
      <c r="AI311" s="25"/>
      <c r="AJ311" s="25"/>
      <c r="AK311" s="25">
        <f t="shared" si="305"/>
        <v>0</v>
      </c>
      <c r="AL311" s="25">
        <f t="shared" si="306"/>
        <v>0</v>
      </c>
      <c r="AM311" s="25">
        <f t="shared" si="307"/>
        <v>0</v>
      </c>
      <c r="AN311" s="25">
        <f t="shared" si="308"/>
        <v>0</v>
      </c>
      <c r="AO311" s="25">
        <f t="shared" si="309"/>
        <v>0</v>
      </c>
      <c r="AP311" s="25">
        <f t="shared" si="310"/>
        <v>0</v>
      </c>
      <c r="AQ311" s="25">
        <f t="shared" si="312"/>
        <v>0</v>
      </c>
      <c r="AR311" s="25">
        <f t="shared" si="314"/>
        <v>0</v>
      </c>
      <c r="AS311" s="25">
        <f t="shared" si="317"/>
        <v>0</v>
      </c>
      <c r="AT311" s="25">
        <f t="shared" si="319"/>
        <v>0</v>
      </c>
      <c r="AU311" s="25">
        <f t="shared" si="320"/>
        <v>0</v>
      </c>
      <c r="AV311" s="25">
        <f t="shared" si="321"/>
        <v>0</v>
      </c>
      <c r="AW311" s="25">
        <f t="shared" si="323"/>
        <v>4607.625</v>
      </c>
      <c r="AX311" s="25">
        <f t="shared" si="325"/>
        <v>4513.125</v>
      </c>
      <c r="AY311" s="25">
        <f t="shared" si="326"/>
        <v>4457.25</v>
      </c>
      <c r="AZ311" s="25">
        <f t="shared" si="327"/>
        <v>4395</v>
      </c>
      <c r="BA311" s="25">
        <f t="shared" si="328"/>
        <v>4344.75</v>
      </c>
      <c r="BB311" s="25">
        <f t="shared" si="329"/>
        <v>4294.875</v>
      </c>
      <c r="BC311" s="25" t="e">
        <f t="shared" ref="BC311:BC318" si="330">VLOOKUP($C$117,$D$3:$K$63,$A$71,0)*(B260-B259)</f>
        <v>#N/A</v>
      </c>
      <c r="BD311" s="25" t="e">
        <f>VLOOKUP($C$118,$D$3:$K$63,$A$71,0)*(B259-B258)</f>
        <v>#N/A</v>
      </c>
      <c r="BE311" s="25" t="e">
        <f>VLOOKUP($C$119,$D$3:$K$63,$A$71,0)*B258</f>
        <v>#N/A</v>
      </c>
      <c r="BF311" s="25"/>
      <c r="BG311" s="25"/>
      <c r="BH311" s="25"/>
      <c r="BI311" s="25"/>
      <c r="BJ311" s="25"/>
      <c r="BK311" s="25"/>
      <c r="BL311" s="25"/>
      <c r="BM311" s="21" t="e">
        <f t="shared" si="261"/>
        <v>#N/A</v>
      </c>
      <c r="BP311" s="18">
        <v>2053</v>
      </c>
      <c r="BQ311" s="14" t="e">
        <f t="shared" si="324"/>
        <v>#N/A</v>
      </c>
      <c r="BR311" s="14" t="e">
        <f t="shared" si="324"/>
        <v>#N/A</v>
      </c>
      <c r="BS311" s="14" t="e">
        <f t="shared" si="324"/>
        <v>#N/A</v>
      </c>
      <c r="BT311" s="14" t="e">
        <f t="shared" si="324"/>
        <v>#N/A</v>
      </c>
      <c r="BU311" s="14" t="e">
        <f t="shared" si="324"/>
        <v>#N/A</v>
      </c>
      <c r="BV311" s="14" t="e">
        <f t="shared" si="324"/>
        <v>#N/A</v>
      </c>
      <c r="BW311" s="14" t="e">
        <f t="shared" si="324"/>
        <v>#N/A</v>
      </c>
      <c r="BX311" s="14" t="e">
        <f t="shared" si="324"/>
        <v>#N/A</v>
      </c>
      <c r="BY311" s="14" t="e">
        <f t="shared" si="324"/>
        <v>#N/A</v>
      </c>
      <c r="BZ311" s="14" t="e">
        <f t="shared" si="324"/>
        <v>#N/A</v>
      </c>
      <c r="CA311" s="14" t="e">
        <f t="shared" si="324"/>
        <v>#N/A</v>
      </c>
      <c r="CB311" s="14" t="e">
        <f t="shared" si="324"/>
        <v>#N/A</v>
      </c>
      <c r="CC311" s="14" t="e">
        <f t="shared" si="324"/>
        <v>#N/A</v>
      </c>
      <c r="CD311" s="14" t="e">
        <f t="shared" si="324"/>
        <v>#N/A</v>
      </c>
      <c r="CE311" s="14" t="e">
        <f t="shared" si="324"/>
        <v>#N/A</v>
      </c>
      <c r="CF311" s="14" t="e">
        <f t="shared" si="322"/>
        <v>#N/A</v>
      </c>
      <c r="CG311" s="14" t="e">
        <f t="shared" si="315"/>
        <v>#N/A</v>
      </c>
      <c r="CH311" s="14" t="e">
        <f t="shared" si="315"/>
        <v>#N/A</v>
      </c>
      <c r="CI311" s="14" t="e">
        <f t="shared" si="315"/>
        <v>#N/A</v>
      </c>
      <c r="CJ311" s="14" t="e">
        <f t="shared" si="315"/>
        <v>#N/A</v>
      </c>
      <c r="CK311" s="14" t="e">
        <f t="shared" si="313"/>
        <v>#N/A</v>
      </c>
      <c r="CL311" s="14" t="e">
        <f t="shared" si="313"/>
        <v>#N/A</v>
      </c>
      <c r="CM311" s="14" t="e">
        <f t="shared" si="313"/>
        <v>#N/A</v>
      </c>
      <c r="CN311" s="14" t="e">
        <f t="shared" si="313"/>
        <v>#N/A</v>
      </c>
      <c r="CO311" s="14" t="e">
        <f t="shared" si="313"/>
        <v>#N/A</v>
      </c>
      <c r="CP311" s="14" t="e">
        <f t="shared" si="313"/>
        <v>#N/A</v>
      </c>
      <c r="CQ311" s="14" t="e">
        <f t="shared" si="313"/>
        <v>#N/A</v>
      </c>
      <c r="CR311" s="14" t="e">
        <f t="shared" si="313"/>
        <v>#N/A</v>
      </c>
      <c r="CS311" s="14" t="e">
        <f t="shared" si="313"/>
        <v>#N/A</v>
      </c>
      <c r="CT311" s="14" t="e">
        <f t="shared" si="313"/>
        <v>#N/A</v>
      </c>
      <c r="CU311" s="14" t="e">
        <f t="shared" si="313"/>
        <v>#N/A</v>
      </c>
      <c r="CV311" s="14" t="e">
        <f t="shared" si="313"/>
        <v>#N/A</v>
      </c>
      <c r="CW311" s="14" t="e">
        <f t="shared" si="293"/>
        <v>#N/A</v>
      </c>
      <c r="CX311" s="14" t="e">
        <f t="shared" si="293"/>
        <v>#N/A</v>
      </c>
      <c r="CY311" s="14" t="e">
        <f t="shared" si="318"/>
        <v>#N/A</v>
      </c>
      <c r="CZ311" s="14" t="e">
        <f t="shared" si="318"/>
        <v>#N/A</v>
      </c>
      <c r="DA311" s="14" t="e">
        <f t="shared" si="318"/>
        <v>#N/A</v>
      </c>
      <c r="DB311" s="14" t="e">
        <f t="shared" si="318"/>
        <v>#N/A</v>
      </c>
      <c r="DC311" s="14" t="e">
        <f t="shared" si="318"/>
        <v>#N/A</v>
      </c>
      <c r="DD311" s="14" t="e">
        <f t="shared" si="318"/>
        <v>#N/A</v>
      </c>
      <c r="DE311" s="14" t="e">
        <f t="shared" si="318"/>
        <v>#N/A</v>
      </c>
      <c r="DF311" s="14" t="e">
        <f t="shared" si="318"/>
        <v>#N/A</v>
      </c>
      <c r="DG311" s="14" t="e">
        <f t="shared" si="318"/>
        <v>#N/A</v>
      </c>
      <c r="DH311" s="14" t="e">
        <f t="shared" si="318"/>
        <v>#N/A</v>
      </c>
      <c r="DI311" s="14" t="e">
        <f t="shared" si="318"/>
        <v>#N/A</v>
      </c>
      <c r="DJ311" s="14" t="e">
        <f t="shared" si="318"/>
        <v>#N/A</v>
      </c>
      <c r="DK311" s="14" t="e">
        <f t="shared" si="318"/>
        <v>#N/A</v>
      </c>
      <c r="DL311" s="14" t="e">
        <f t="shared" si="318"/>
        <v>#N/A</v>
      </c>
      <c r="DM311" s="14" t="e">
        <f t="shared" si="318"/>
        <v>#N/A</v>
      </c>
      <c r="DN311" s="14" t="e">
        <f t="shared" si="302"/>
        <v>#N/A</v>
      </c>
      <c r="DO311" s="14" t="e">
        <f t="shared" si="302"/>
        <v>#N/A</v>
      </c>
      <c r="DP311" s="14" t="e">
        <f t="shared" si="302"/>
        <v>#N/A</v>
      </c>
      <c r="DQ311" s="14" t="e">
        <f t="shared" si="300"/>
        <v>#N/A</v>
      </c>
      <c r="DR311" s="14" t="e">
        <f t="shared" si="300"/>
        <v>#N/A</v>
      </c>
      <c r="DS311" s="14" t="e">
        <f t="shared" si="280"/>
        <v>#N/A</v>
      </c>
      <c r="DT311" s="14" t="e">
        <f t="shared" si="280"/>
        <v>#N/A</v>
      </c>
      <c r="DU311" s="14" t="e">
        <f t="shared" si="280"/>
        <v>#N/A</v>
      </c>
      <c r="DV311" s="14" t="e">
        <f t="shared" si="280"/>
        <v>#N/A</v>
      </c>
      <c r="DW311" s="14" t="e">
        <f t="shared" si="316"/>
        <v>#N/A</v>
      </c>
      <c r="DX311" s="14" t="e">
        <f t="shared" si="316"/>
        <v>#N/A</v>
      </c>
      <c r="DY311" s="14" t="e">
        <f t="shared" si="316"/>
        <v>#N/A</v>
      </c>
      <c r="DZ311" s="14" t="e">
        <f t="shared" si="311"/>
        <v>#N/A</v>
      </c>
    </row>
    <row r="312" spans="2:130">
      <c r="C312" s="18">
        <v>2054</v>
      </c>
      <c r="D312" s="25"/>
      <c r="E312" s="25"/>
      <c r="F312" s="25"/>
      <c r="G312" s="25"/>
      <c r="H312" s="25"/>
      <c r="I312" s="25"/>
      <c r="J312" s="25"/>
      <c r="K312" s="25"/>
      <c r="L312" s="25"/>
      <c r="M312" s="25"/>
      <c r="N312" s="25"/>
      <c r="O312" s="25"/>
      <c r="P312" s="25"/>
      <c r="Q312" s="25"/>
      <c r="R312" s="25"/>
      <c r="S312" s="25"/>
      <c r="T312" s="25"/>
      <c r="U312" s="25"/>
      <c r="V312" s="25"/>
      <c r="W312" s="25"/>
      <c r="X312" s="25"/>
      <c r="Y312" s="25"/>
      <c r="Z312" s="25"/>
      <c r="AA312" s="25"/>
      <c r="AB312" s="25"/>
      <c r="AC312" s="25"/>
      <c r="AD312" s="25"/>
      <c r="AE312" s="25"/>
      <c r="AF312" s="25"/>
      <c r="AG312" s="25"/>
      <c r="AH312" s="25"/>
      <c r="AI312" s="25"/>
      <c r="AJ312" s="25"/>
      <c r="AK312" s="25"/>
      <c r="AL312" s="25">
        <f t="shared" si="306"/>
        <v>0</v>
      </c>
      <c r="AM312" s="25">
        <f t="shared" si="307"/>
        <v>0</v>
      </c>
      <c r="AN312" s="25">
        <f t="shared" si="308"/>
        <v>0</v>
      </c>
      <c r="AO312" s="25">
        <f t="shared" si="309"/>
        <v>0</v>
      </c>
      <c r="AP312" s="25">
        <f t="shared" si="310"/>
        <v>0</v>
      </c>
      <c r="AQ312" s="25">
        <f t="shared" si="312"/>
        <v>0</v>
      </c>
      <c r="AR312" s="25">
        <f t="shared" si="314"/>
        <v>0</v>
      </c>
      <c r="AS312" s="25">
        <f t="shared" si="317"/>
        <v>0</v>
      </c>
      <c r="AT312" s="25">
        <f t="shared" si="319"/>
        <v>0</v>
      </c>
      <c r="AU312" s="25">
        <f t="shared" si="320"/>
        <v>0</v>
      </c>
      <c r="AV312" s="25">
        <f t="shared" si="321"/>
        <v>0</v>
      </c>
      <c r="AW312" s="25">
        <f t="shared" si="323"/>
        <v>0</v>
      </c>
      <c r="AX312" s="25">
        <f t="shared" si="325"/>
        <v>4513.125</v>
      </c>
      <c r="AY312" s="25">
        <f t="shared" si="326"/>
        <v>4457.25</v>
      </c>
      <c r="AZ312" s="25">
        <f t="shared" si="327"/>
        <v>4395</v>
      </c>
      <c r="BA312" s="25">
        <f t="shared" si="328"/>
        <v>4344.75</v>
      </c>
      <c r="BB312" s="25">
        <f t="shared" si="329"/>
        <v>4294.875</v>
      </c>
      <c r="BC312" s="25" t="e">
        <f t="shared" si="330"/>
        <v>#N/A</v>
      </c>
      <c r="BD312" s="25" t="e">
        <f t="shared" ref="BD312:BD318" si="331">VLOOKUP($C$118,$D$3:$K$63,$A$71,0)*(B260-B259)</f>
        <v>#N/A</v>
      </c>
      <c r="BE312" s="25" t="e">
        <f>VLOOKUP($C$119,$D$3:$K$63,$A$71,0)*(B259-B258)</f>
        <v>#N/A</v>
      </c>
      <c r="BF312" s="25" t="e">
        <f>VLOOKUP($C$120,$D$3:$K$63,$A$71,0)*B258</f>
        <v>#N/A</v>
      </c>
      <c r="BG312" s="25"/>
      <c r="BH312" s="25"/>
      <c r="BI312" s="25"/>
      <c r="BJ312" s="25"/>
      <c r="BK312" s="25"/>
      <c r="BL312" s="25"/>
      <c r="BM312" s="21" t="e">
        <f t="shared" si="261"/>
        <v>#N/A</v>
      </c>
      <c r="BP312" s="18">
        <v>2054</v>
      </c>
      <c r="BQ312" s="14" t="e">
        <f t="shared" si="324"/>
        <v>#N/A</v>
      </c>
      <c r="BR312" s="14" t="e">
        <f t="shared" si="324"/>
        <v>#N/A</v>
      </c>
      <c r="BS312" s="14" t="e">
        <f t="shared" si="324"/>
        <v>#N/A</v>
      </c>
      <c r="BT312" s="14" t="e">
        <f t="shared" si="324"/>
        <v>#N/A</v>
      </c>
      <c r="BU312" s="14" t="e">
        <f t="shared" si="324"/>
        <v>#N/A</v>
      </c>
      <c r="BV312" s="14" t="e">
        <f t="shared" si="324"/>
        <v>#N/A</v>
      </c>
      <c r="BW312" s="14" t="e">
        <f t="shared" si="324"/>
        <v>#N/A</v>
      </c>
      <c r="BX312" s="14" t="e">
        <f t="shared" si="324"/>
        <v>#N/A</v>
      </c>
      <c r="BY312" s="14" t="e">
        <f t="shared" si="324"/>
        <v>#N/A</v>
      </c>
      <c r="BZ312" s="14" t="e">
        <f t="shared" si="324"/>
        <v>#N/A</v>
      </c>
      <c r="CA312" s="14" t="e">
        <f t="shared" si="324"/>
        <v>#N/A</v>
      </c>
      <c r="CB312" s="14" t="e">
        <f t="shared" si="324"/>
        <v>#N/A</v>
      </c>
      <c r="CC312" s="14" t="e">
        <f t="shared" si="324"/>
        <v>#N/A</v>
      </c>
      <c r="CD312" s="14" t="e">
        <f t="shared" si="324"/>
        <v>#N/A</v>
      </c>
      <c r="CE312" s="14" t="e">
        <f t="shared" si="324"/>
        <v>#N/A</v>
      </c>
      <c r="CF312" s="14" t="e">
        <f t="shared" si="322"/>
        <v>#N/A</v>
      </c>
      <c r="CG312" s="14" t="e">
        <f t="shared" si="315"/>
        <v>#N/A</v>
      </c>
      <c r="CH312" s="14" t="e">
        <f t="shared" si="315"/>
        <v>#N/A</v>
      </c>
      <c r="CI312" s="14" t="e">
        <f t="shared" si="315"/>
        <v>#N/A</v>
      </c>
      <c r="CJ312" s="14" t="e">
        <f t="shared" si="315"/>
        <v>#N/A</v>
      </c>
      <c r="CK312" s="14" t="e">
        <f t="shared" si="313"/>
        <v>#N/A</v>
      </c>
      <c r="CL312" s="14" t="e">
        <f t="shared" si="313"/>
        <v>#N/A</v>
      </c>
      <c r="CM312" s="14" t="e">
        <f t="shared" si="313"/>
        <v>#N/A</v>
      </c>
      <c r="CN312" s="14" t="e">
        <f t="shared" si="313"/>
        <v>#N/A</v>
      </c>
      <c r="CO312" s="14" t="e">
        <f t="shared" si="313"/>
        <v>#N/A</v>
      </c>
      <c r="CP312" s="14" t="e">
        <f t="shared" si="313"/>
        <v>#N/A</v>
      </c>
      <c r="CQ312" s="14" t="e">
        <f t="shared" si="313"/>
        <v>#N/A</v>
      </c>
      <c r="CR312" s="14" t="e">
        <f t="shared" si="313"/>
        <v>#N/A</v>
      </c>
      <c r="CS312" s="14" t="e">
        <f t="shared" si="313"/>
        <v>#N/A</v>
      </c>
      <c r="CT312" s="14" t="e">
        <f t="shared" si="313"/>
        <v>#N/A</v>
      </c>
      <c r="CU312" s="14" t="e">
        <f t="shared" si="313"/>
        <v>#N/A</v>
      </c>
      <c r="CV312" s="14" t="e">
        <f t="shared" si="313"/>
        <v>#N/A</v>
      </c>
      <c r="CW312" s="14" t="e">
        <f t="shared" si="293"/>
        <v>#N/A</v>
      </c>
      <c r="CX312" s="14" t="e">
        <f t="shared" si="293"/>
        <v>#N/A</v>
      </c>
      <c r="CY312" s="14" t="e">
        <f t="shared" si="318"/>
        <v>#N/A</v>
      </c>
      <c r="CZ312" s="14" t="e">
        <f t="shared" si="318"/>
        <v>#N/A</v>
      </c>
      <c r="DA312" s="14" t="e">
        <f t="shared" si="318"/>
        <v>#N/A</v>
      </c>
      <c r="DB312" s="14" t="e">
        <f t="shared" si="318"/>
        <v>#N/A</v>
      </c>
      <c r="DC312" s="14" t="e">
        <f t="shared" si="318"/>
        <v>#N/A</v>
      </c>
      <c r="DD312" s="14" t="e">
        <f t="shared" si="318"/>
        <v>#N/A</v>
      </c>
      <c r="DE312" s="14" t="e">
        <f t="shared" si="318"/>
        <v>#N/A</v>
      </c>
      <c r="DF312" s="14" t="e">
        <f t="shared" si="318"/>
        <v>#N/A</v>
      </c>
      <c r="DG312" s="14" t="e">
        <f t="shared" si="318"/>
        <v>#N/A</v>
      </c>
      <c r="DH312" s="14" t="e">
        <f t="shared" si="318"/>
        <v>#N/A</v>
      </c>
      <c r="DI312" s="14" t="e">
        <f t="shared" si="318"/>
        <v>#N/A</v>
      </c>
      <c r="DJ312" s="14" t="e">
        <f t="shared" si="318"/>
        <v>#N/A</v>
      </c>
      <c r="DK312" s="14" t="e">
        <f t="shared" si="318"/>
        <v>#N/A</v>
      </c>
      <c r="DL312" s="14" t="e">
        <f t="shared" si="318"/>
        <v>#N/A</v>
      </c>
      <c r="DM312" s="14" t="e">
        <f t="shared" si="318"/>
        <v>#N/A</v>
      </c>
      <c r="DN312" s="14" t="e">
        <f t="shared" si="302"/>
        <v>#N/A</v>
      </c>
      <c r="DO312" s="14" t="e">
        <f t="shared" si="302"/>
        <v>#N/A</v>
      </c>
      <c r="DP312" s="14" t="e">
        <f t="shared" si="302"/>
        <v>#N/A</v>
      </c>
      <c r="DQ312" s="14" t="e">
        <f t="shared" si="300"/>
        <v>#N/A</v>
      </c>
      <c r="DR312" s="14" t="e">
        <f t="shared" si="300"/>
        <v>#N/A</v>
      </c>
      <c r="DS312" s="14" t="e">
        <f t="shared" si="280"/>
        <v>#N/A</v>
      </c>
      <c r="DT312" s="14" t="e">
        <f t="shared" si="280"/>
        <v>#N/A</v>
      </c>
      <c r="DU312" s="14" t="e">
        <f t="shared" si="280"/>
        <v>#N/A</v>
      </c>
      <c r="DV312" s="14" t="e">
        <f t="shared" si="280"/>
        <v>#N/A</v>
      </c>
      <c r="DW312" s="14" t="e">
        <f t="shared" si="316"/>
        <v>#N/A</v>
      </c>
      <c r="DX312" s="14" t="e">
        <f t="shared" si="316"/>
        <v>#N/A</v>
      </c>
      <c r="DY312" s="14" t="e">
        <f t="shared" si="316"/>
        <v>#N/A</v>
      </c>
      <c r="DZ312" s="14" t="e">
        <f t="shared" si="311"/>
        <v>#N/A</v>
      </c>
    </row>
    <row r="313" spans="2:130">
      <c r="C313" s="18">
        <v>2055</v>
      </c>
      <c r="D313" s="25"/>
      <c r="E313" s="25"/>
      <c r="F313" s="25"/>
      <c r="G313" s="25"/>
      <c r="H313" s="25"/>
      <c r="I313" s="25"/>
      <c r="J313" s="25"/>
      <c r="K313" s="25"/>
      <c r="L313" s="25"/>
      <c r="M313" s="25"/>
      <c r="N313" s="25"/>
      <c r="O313" s="25"/>
      <c r="P313" s="25"/>
      <c r="Q313" s="25"/>
      <c r="R313" s="25"/>
      <c r="S313" s="25"/>
      <c r="T313" s="25"/>
      <c r="U313" s="25"/>
      <c r="V313" s="25"/>
      <c r="W313" s="25"/>
      <c r="X313" s="25"/>
      <c r="Y313" s="25"/>
      <c r="Z313" s="25"/>
      <c r="AA313" s="25"/>
      <c r="AB313" s="25"/>
      <c r="AC313" s="25"/>
      <c r="AD313" s="25"/>
      <c r="AE313" s="25"/>
      <c r="AF313" s="25"/>
      <c r="AG313" s="25"/>
      <c r="AH313" s="25"/>
      <c r="AI313" s="25"/>
      <c r="AJ313" s="25"/>
      <c r="AK313" s="25"/>
      <c r="AL313" s="25"/>
      <c r="AM313" s="25">
        <f t="shared" si="307"/>
        <v>0</v>
      </c>
      <c r="AN313" s="25">
        <f t="shared" si="308"/>
        <v>0</v>
      </c>
      <c r="AO313" s="25">
        <f t="shared" si="309"/>
        <v>0</v>
      </c>
      <c r="AP313" s="25">
        <f t="shared" si="310"/>
        <v>0</v>
      </c>
      <c r="AQ313" s="25">
        <f t="shared" si="312"/>
        <v>0</v>
      </c>
      <c r="AR313" s="25">
        <f t="shared" si="314"/>
        <v>0</v>
      </c>
      <c r="AS313" s="25">
        <f t="shared" si="317"/>
        <v>0</v>
      </c>
      <c r="AT313" s="25">
        <f t="shared" si="319"/>
        <v>0</v>
      </c>
      <c r="AU313" s="25">
        <f t="shared" si="320"/>
        <v>0</v>
      </c>
      <c r="AV313" s="25">
        <f t="shared" si="321"/>
        <v>0</v>
      </c>
      <c r="AW313" s="25">
        <f t="shared" si="323"/>
        <v>0</v>
      </c>
      <c r="AX313" s="25">
        <f t="shared" si="325"/>
        <v>0</v>
      </c>
      <c r="AY313" s="25">
        <f t="shared" si="326"/>
        <v>4457.25</v>
      </c>
      <c r="AZ313" s="25">
        <f t="shared" si="327"/>
        <v>4395</v>
      </c>
      <c r="BA313" s="25">
        <f t="shared" si="328"/>
        <v>4344.75</v>
      </c>
      <c r="BB313" s="25">
        <f t="shared" si="329"/>
        <v>4294.875</v>
      </c>
      <c r="BC313" s="25" t="e">
        <f t="shared" si="330"/>
        <v>#N/A</v>
      </c>
      <c r="BD313" s="25" t="e">
        <f t="shared" si="331"/>
        <v>#N/A</v>
      </c>
      <c r="BE313" s="25" t="e">
        <f t="shared" ref="BE313:BE318" si="332">VLOOKUP($C$119,$D$3:$K$63,$A$71,0)*(B260-B259)</f>
        <v>#N/A</v>
      </c>
      <c r="BF313" s="25" t="e">
        <f>VLOOKUP($C$120,$D$3:$K$63,$A$71,0)*(B259-B258)</f>
        <v>#N/A</v>
      </c>
      <c r="BG313" s="25" t="e">
        <f>VLOOKUP($C$121,$D$3:$K$63,$A$71,0)*B258</f>
        <v>#N/A</v>
      </c>
      <c r="BH313" s="25"/>
      <c r="BI313" s="25"/>
      <c r="BJ313" s="25"/>
      <c r="BK313" s="25"/>
      <c r="BL313" s="25"/>
      <c r="BM313" s="21" t="e">
        <f t="shared" si="261"/>
        <v>#N/A</v>
      </c>
      <c r="BP313" s="18">
        <v>2055</v>
      </c>
      <c r="BQ313" s="14" t="e">
        <f t="shared" si="324"/>
        <v>#N/A</v>
      </c>
      <c r="BR313" s="14" t="e">
        <f t="shared" si="324"/>
        <v>#N/A</v>
      </c>
      <c r="BS313" s="14" t="e">
        <f t="shared" si="324"/>
        <v>#N/A</v>
      </c>
      <c r="BT313" s="14" t="e">
        <f t="shared" si="324"/>
        <v>#N/A</v>
      </c>
      <c r="BU313" s="14" t="e">
        <f t="shared" si="324"/>
        <v>#N/A</v>
      </c>
      <c r="BV313" s="14" t="e">
        <f t="shared" si="324"/>
        <v>#N/A</v>
      </c>
      <c r="BW313" s="14" t="e">
        <f t="shared" si="324"/>
        <v>#N/A</v>
      </c>
      <c r="BX313" s="14" t="e">
        <f t="shared" si="324"/>
        <v>#N/A</v>
      </c>
      <c r="BY313" s="14" t="e">
        <f t="shared" si="324"/>
        <v>#N/A</v>
      </c>
      <c r="BZ313" s="14" t="e">
        <f t="shared" si="324"/>
        <v>#N/A</v>
      </c>
      <c r="CA313" s="14" t="e">
        <f t="shared" si="324"/>
        <v>#N/A</v>
      </c>
      <c r="CB313" s="14" t="e">
        <f t="shared" si="324"/>
        <v>#N/A</v>
      </c>
      <c r="CC313" s="14" t="e">
        <f t="shared" si="324"/>
        <v>#N/A</v>
      </c>
      <c r="CD313" s="14" t="e">
        <f t="shared" si="324"/>
        <v>#N/A</v>
      </c>
      <c r="CE313" s="14" t="e">
        <f t="shared" si="324"/>
        <v>#N/A</v>
      </c>
      <c r="CF313" s="14" t="e">
        <f t="shared" si="322"/>
        <v>#N/A</v>
      </c>
      <c r="CG313" s="14" t="e">
        <f t="shared" si="315"/>
        <v>#N/A</v>
      </c>
      <c r="CH313" s="14" t="e">
        <f t="shared" si="315"/>
        <v>#N/A</v>
      </c>
      <c r="CI313" s="14" t="e">
        <f t="shared" si="315"/>
        <v>#N/A</v>
      </c>
      <c r="CJ313" s="14" t="e">
        <f t="shared" si="315"/>
        <v>#N/A</v>
      </c>
      <c r="CK313" s="14" t="e">
        <f t="shared" si="313"/>
        <v>#N/A</v>
      </c>
      <c r="CL313" s="14" t="e">
        <f t="shared" si="313"/>
        <v>#N/A</v>
      </c>
      <c r="CM313" s="14" t="e">
        <f t="shared" si="313"/>
        <v>#N/A</v>
      </c>
      <c r="CN313" s="14" t="e">
        <f t="shared" si="313"/>
        <v>#N/A</v>
      </c>
      <c r="CO313" s="14" t="e">
        <f t="shared" si="313"/>
        <v>#N/A</v>
      </c>
      <c r="CP313" s="14" t="e">
        <f t="shared" si="313"/>
        <v>#N/A</v>
      </c>
      <c r="CQ313" s="14" t="e">
        <f t="shared" si="313"/>
        <v>#N/A</v>
      </c>
      <c r="CR313" s="14" t="e">
        <f t="shared" si="313"/>
        <v>#N/A</v>
      </c>
      <c r="CS313" s="14" t="e">
        <f t="shared" si="313"/>
        <v>#N/A</v>
      </c>
      <c r="CT313" s="14" t="e">
        <f t="shared" si="313"/>
        <v>#N/A</v>
      </c>
      <c r="CU313" s="14" t="e">
        <f t="shared" si="313"/>
        <v>#N/A</v>
      </c>
      <c r="CV313" s="14" t="e">
        <f t="shared" si="313"/>
        <v>#N/A</v>
      </c>
      <c r="CW313" s="14" t="e">
        <f t="shared" si="293"/>
        <v>#N/A</v>
      </c>
      <c r="CX313" s="14" t="e">
        <f t="shared" si="293"/>
        <v>#N/A</v>
      </c>
      <c r="CY313" s="14" t="e">
        <f t="shared" si="318"/>
        <v>#N/A</v>
      </c>
      <c r="CZ313" s="14" t="e">
        <f t="shared" si="318"/>
        <v>#N/A</v>
      </c>
      <c r="DA313" s="14" t="e">
        <f t="shared" si="318"/>
        <v>#N/A</v>
      </c>
      <c r="DB313" s="14" t="e">
        <f t="shared" si="318"/>
        <v>#N/A</v>
      </c>
      <c r="DC313" s="14" t="e">
        <f t="shared" si="318"/>
        <v>#N/A</v>
      </c>
      <c r="DD313" s="14" t="e">
        <f t="shared" si="318"/>
        <v>#N/A</v>
      </c>
      <c r="DE313" s="14" t="e">
        <f t="shared" si="318"/>
        <v>#N/A</v>
      </c>
      <c r="DF313" s="14" t="e">
        <f t="shared" si="318"/>
        <v>#N/A</v>
      </c>
      <c r="DG313" s="14" t="e">
        <f t="shared" si="318"/>
        <v>#N/A</v>
      </c>
      <c r="DH313" s="14" t="e">
        <f t="shared" si="318"/>
        <v>#N/A</v>
      </c>
      <c r="DI313" s="14" t="e">
        <f t="shared" si="318"/>
        <v>#N/A</v>
      </c>
      <c r="DJ313" s="14" t="e">
        <f t="shared" si="318"/>
        <v>#N/A</v>
      </c>
      <c r="DK313" s="14" t="e">
        <f t="shared" si="318"/>
        <v>#N/A</v>
      </c>
      <c r="DL313" s="14" t="e">
        <f t="shared" si="318"/>
        <v>#N/A</v>
      </c>
      <c r="DM313" s="14" t="e">
        <f t="shared" si="318"/>
        <v>#N/A</v>
      </c>
      <c r="DN313" s="14" t="e">
        <f t="shared" si="302"/>
        <v>#N/A</v>
      </c>
      <c r="DO313" s="14" t="e">
        <f t="shared" si="302"/>
        <v>#N/A</v>
      </c>
      <c r="DP313" s="14" t="e">
        <f t="shared" si="302"/>
        <v>#N/A</v>
      </c>
      <c r="DQ313" s="14" t="e">
        <f t="shared" si="300"/>
        <v>#N/A</v>
      </c>
      <c r="DR313" s="14" t="e">
        <f t="shared" si="300"/>
        <v>#N/A</v>
      </c>
      <c r="DS313" s="14" t="e">
        <f t="shared" si="280"/>
        <v>#N/A</v>
      </c>
      <c r="DT313" s="14" t="e">
        <f t="shared" si="280"/>
        <v>#N/A</v>
      </c>
      <c r="DU313" s="14" t="e">
        <f t="shared" si="280"/>
        <v>#N/A</v>
      </c>
      <c r="DV313" s="14" t="e">
        <f t="shared" si="280"/>
        <v>#N/A</v>
      </c>
      <c r="DW313" s="14" t="e">
        <f t="shared" si="316"/>
        <v>#N/A</v>
      </c>
      <c r="DX313" s="14" t="e">
        <f t="shared" si="316"/>
        <v>#N/A</v>
      </c>
      <c r="DY313" s="14" t="e">
        <f t="shared" si="316"/>
        <v>#N/A</v>
      </c>
      <c r="DZ313" s="14" t="e">
        <f t="shared" si="311"/>
        <v>#N/A</v>
      </c>
    </row>
    <row r="314" spans="2:130">
      <c r="C314" s="18">
        <v>2056</v>
      </c>
      <c r="D314" s="25"/>
      <c r="E314" s="25"/>
      <c r="F314" s="25"/>
      <c r="G314" s="25"/>
      <c r="H314" s="25"/>
      <c r="I314" s="25"/>
      <c r="J314" s="25"/>
      <c r="K314" s="25"/>
      <c r="L314" s="25"/>
      <c r="M314" s="25"/>
      <c r="N314" s="25"/>
      <c r="O314" s="25"/>
      <c r="P314" s="25"/>
      <c r="Q314" s="25"/>
      <c r="R314" s="25"/>
      <c r="S314" s="25"/>
      <c r="T314" s="25"/>
      <c r="U314" s="25"/>
      <c r="V314" s="25"/>
      <c r="W314" s="25"/>
      <c r="X314" s="25"/>
      <c r="Y314" s="25"/>
      <c r="Z314" s="25"/>
      <c r="AA314" s="25"/>
      <c r="AB314" s="25"/>
      <c r="AC314" s="25"/>
      <c r="AD314" s="25"/>
      <c r="AE314" s="25"/>
      <c r="AF314" s="25"/>
      <c r="AG314" s="25"/>
      <c r="AH314" s="25"/>
      <c r="AI314" s="25"/>
      <c r="AJ314" s="25"/>
      <c r="AK314" s="25"/>
      <c r="AL314" s="25"/>
      <c r="AM314" s="25"/>
      <c r="AN314" s="25">
        <f t="shared" si="308"/>
        <v>0</v>
      </c>
      <c r="AO314" s="25">
        <f t="shared" si="309"/>
        <v>0</v>
      </c>
      <c r="AP314" s="25">
        <f t="shared" si="310"/>
        <v>0</v>
      </c>
      <c r="AQ314" s="25">
        <f t="shared" si="312"/>
        <v>0</v>
      </c>
      <c r="AR314" s="25">
        <f t="shared" si="314"/>
        <v>0</v>
      </c>
      <c r="AS314" s="25">
        <f t="shared" si="317"/>
        <v>0</v>
      </c>
      <c r="AT314" s="25">
        <f t="shared" si="319"/>
        <v>0</v>
      </c>
      <c r="AU314" s="25">
        <f t="shared" si="320"/>
        <v>0</v>
      </c>
      <c r="AV314" s="25">
        <f t="shared" si="321"/>
        <v>0</v>
      </c>
      <c r="AW314" s="25">
        <f t="shared" si="323"/>
        <v>0</v>
      </c>
      <c r="AX314" s="25">
        <f t="shared" si="325"/>
        <v>0</v>
      </c>
      <c r="AY314" s="25">
        <f t="shared" si="326"/>
        <v>0</v>
      </c>
      <c r="AZ314" s="25">
        <f t="shared" si="327"/>
        <v>4395</v>
      </c>
      <c r="BA314" s="25">
        <f t="shared" si="328"/>
        <v>4344.75</v>
      </c>
      <c r="BB314" s="25">
        <f t="shared" si="329"/>
        <v>4294.875</v>
      </c>
      <c r="BC314" s="25" t="e">
        <f t="shared" si="330"/>
        <v>#N/A</v>
      </c>
      <c r="BD314" s="25" t="e">
        <f t="shared" si="331"/>
        <v>#N/A</v>
      </c>
      <c r="BE314" s="25" t="e">
        <f t="shared" si="332"/>
        <v>#N/A</v>
      </c>
      <c r="BF314" s="25" t="e">
        <f t="shared" ref="BF314:BF318" si="333">VLOOKUP($C$120,$D$3:$K$63,$A$71,0)*(B260-B259)</f>
        <v>#N/A</v>
      </c>
      <c r="BG314" s="25" t="e">
        <f>VLOOKUP($C$121,$D$3:$K$63,$A$71,0)*(B259-B258)</f>
        <v>#N/A</v>
      </c>
      <c r="BH314" s="25" t="e">
        <f>VLOOKUP($C$122,$D$3:$K$63,$A$71,0)*B258</f>
        <v>#N/A</v>
      </c>
      <c r="BI314" s="25"/>
      <c r="BJ314" s="25"/>
      <c r="BK314" s="25"/>
      <c r="BL314" s="25"/>
      <c r="BM314" s="21" t="e">
        <f t="shared" si="261"/>
        <v>#N/A</v>
      </c>
      <c r="BP314" s="18">
        <v>2056</v>
      </c>
      <c r="BQ314" s="14" t="e">
        <f t="shared" si="324"/>
        <v>#N/A</v>
      </c>
      <c r="BR314" s="14" t="e">
        <f t="shared" si="324"/>
        <v>#N/A</v>
      </c>
      <c r="BS314" s="14" t="e">
        <f t="shared" si="324"/>
        <v>#N/A</v>
      </c>
      <c r="BT314" s="14" t="e">
        <f t="shared" si="324"/>
        <v>#N/A</v>
      </c>
      <c r="BU314" s="14" t="e">
        <f t="shared" si="324"/>
        <v>#N/A</v>
      </c>
      <c r="BV314" s="14" t="e">
        <f t="shared" si="324"/>
        <v>#N/A</v>
      </c>
      <c r="BW314" s="14" t="e">
        <f t="shared" si="324"/>
        <v>#N/A</v>
      </c>
      <c r="BX314" s="14" t="e">
        <f t="shared" si="324"/>
        <v>#N/A</v>
      </c>
      <c r="BY314" s="14" t="e">
        <f t="shared" si="324"/>
        <v>#N/A</v>
      </c>
      <c r="BZ314" s="14" t="e">
        <f t="shared" si="324"/>
        <v>#N/A</v>
      </c>
      <c r="CA314" s="14" t="e">
        <f t="shared" si="324"/>
        <v>#N/A</v>
      </c>
      <c r="CB314" s="14" t="e">
        <f t="shared" si="324"/>
        <v>#N/A</v>
      </c>
      <c r="CC314" s="14" t="e">
        <f t="shared" si="324"/>
        <v>#N/A</v>
      </c>
      <c r="CD314" s="14" t="e">
        <f t="shared" si="324"/>
        <v>#N/A</v>
      </c>
      <c r="CE314" s="14" t="e">
        <f t="shared" si="324"/>
        <v>#N/A</v>
      </c>
      <c r="CF314" s="14" t="e">
        <f t="shared" si="322"/>
        <v>#N/A</v>
      </c>
      <c r="CG314" s="14" t="e">
        <f t="shared" si="315"/>
        <v>#N/A</v>
      </c>
      <c r="CH314" s="14" t="e">
        <f t="shared" si="315"/>
        <v>#N/A</v>
      </c>
      <c r="CI314" s="14" t="e">
        <f t="shared" si="315"/>
        <v>#N/A</v>
      </c>
      <c r="CJ314" s="14" t="e">
        <f t="shared" si="315"/>
        <v>#N/A</v>
      </c>
      <c r="CK314" s="14" t="e">
        <f t="shared" si="313"/>
        <v>#N/A</v>
      </c>
      <c r="CL314" s="14" t="e">
        <f t="shared" si="313"/>
        <v>#N/A</v>
      </c>
      <c r="CM314" s="14" t="e">
        <f t="shared" si="313"/>
        <v>#N/A</v>
      </c>
      <c r="CN314" s="14" t="e">
        <f t="shared" si="313"/>
        <v>#N/A</v>
      </c>
      <c r="CO314" s="14" t="e">
        <f t="shared" si="313"/>
        <v>#N/A</v>
      </c>
      <c r="CP314" s="14" t="e">
        <f t="shared" si="313"/>
        <v>#N/A</v>
      </c>
      <c r="CQ314" s="14" t="e">
        <f t="shared" si="313"/>
        <v>#N/A</v>
      </c>
      <c r="CR314" s="14" t="e">
        <f t="shared" si="313"/>
        <v>#N/A</v>
      </c>
      <c r="CS314" s="14" t="e">
        <f t="shared" si="313"/>
        <v>#N/A</v>
      </c>
      <c r="CT314" s="14" t="e">
        <f t="shared" si="313"/>
        <v>#N/A</v>
      </c>
      <c r="CU314" s="14" t="e">
        <f t="shared" si="313"/>
        <v>#N/A</v>
      </c>
      <c r="CV314" s="14" t="e">
        <f t="shared" si="313"/>
        <v>#N/A</v>
      </c>
      <c r="CW314" s="14" t="e">
        <f t="shared" si="293"/>
        <v>#N/A</v>
      </c>
      <c r="CX314" s="14" t="e">
        <f t="shared" si="293"/>
        <v>#N/A</v>
      </c>
      <c r="CY314" s="14" t="e">
        <f t="shared" si="318"/>
        <v>#N/A</v>
      </c>
      <c r="CZ314" s="14" t="e">
        <f t="shared" si="318"/>
        <v>#N/A</v>
      </c>
      <c r="DA314" s="14" t="e">
        <f t="shared" si="318"/>
        <v>#N/A</v>
      </c>
      <c r="DB314" s="14" t="e">
        <f t="shared" si="318"/>
        <v>#N/A</v>
      </c>
      <c r="DC314" s="14" t="e">
        <f t="shared" si="318"/>
        <v>#N/A</v>
      </c>
      <c r="DD314" s="14" t="e">
        <f t="shared" si="318"/>
        <v>#N/A</v>
      </c>
      <c r="DE314" s="14" t="e">
        <f t="shared" si="318"/>
        <v>#N/A</v>
      </c>
      <c r="DF314" s="14" t="e">
        <f t="shared" si="318"/>
        <v>#N/A</v>
      </c>
      <c r="DG314" s="14" t="e">
        <f t="shared" si="318"/>
        <v>#N/A</v>
      </c>
      <c r="DH314" s="14" t="e">
        <f t="shared" si="318"/>
        <v>#N/A</v>
      </c>
      <c r="DI314" s="14" t="e">
        <f t="shared" si="318"/>
        <v>#N/A</v>
      </c>
      <c r="DJ314" s="14" t="e">
        <f t="shared" si="318"/>
        <v>#N/A</v>
      </c>
      <c r="DK314" s="14" t="e">
        <f t="shared" si="318"/>
        <v>#N/A</v>
      </c>
      <c r="DL314" s="14" t="e">
        <f t="shared" si="318"/>
        <v>#N/A</v>
      </c>
      <c r="DM314" s="14" t="e">
        <f t="shared" si="318"/>
        <v>#N/A</v>
      </c>
      <c r="DN314" s="14" t="e">
        <f t="shared" si="302"/>
        <v>#N/A</v>
      </c>
      <c r="DO314" s="14" t="e">
        <f t="shared" si="302"/>
        <v>#N/A</v>
      </c>
      <c r="DP314" s="14" t="e">
        <f t="shared" si="302"/>
        <v>#N/A</v>
      </c>
      <c r="DQ314" s="14" t="e">
        <f t="shared" si="300"/>
        <v>#N/A</v>
      </c>
      <c r="DR314" s="14" t="e">
        <f t="shared" si="300"/>
        <v>#N/A</v>
      </c>
      <c r="DS314" s="14" t="e">
        <f t="shared" si="280"/>
        <v>#N/A</v>
      </c>
      <c r="DT314" s="14" t="e">
        <f t="shared" si="280"/>
        <v>#N/A</v>
      </c>
      <c r="DU314" s="14" t="e">
        <f t="shared" si="280"/>
        <v>#N/A</v>
      </c>
      <c r="DV314" s="14" t="e">
        <f t="shared" si="280"/>
        <v>#N/A</v>
      </c>
      <c r="DW314" s="14" t="e">
        <f t="shared" si="316"/>
        <v>#N/A</v>
      </c>
      <c r="DX314" s="14" t="e">
        <f t="shared" si="316"/>
        <v>#N/A</v>
      </c>
      <c r="DY314" s="14" t="e">
        <f t="shared" si="316"/>
        <v>#N/A</v>
      </c>
      <c r="DZ314" s="14" t="e">
        <f t="shared" si="311"/>
        <v>#N/A</v>
      </c>
    </row>
    <row r="315" spans="2:130">
      <c r="C315" s="18">
        <v>2057</v>
      </c>
      <c r="D315" s="25"/>
      <c r="E315" s="25"/>
      <c r="F315" s="25"/>
      <c r="G315" s="25"/>
      <c r="H315" s="25"/>
      <c r="I315" s="25"/>
      <c r="J315" s="25"/>
      <c r="K315" s="25"/>
      <c r="L315" s="25"/>
      <c r="M315" s="25"/>
      <c r="N315" s="25"/>
      <c r="O315" s="25"/>
      <c r="P315" s="25"/>
      <c r="Q315" s="25"/>
      <c r="R315" s="25"/>
      <c r="S315" s="25"/>
      <c r="T315" s="25"/>
      <c r="U315" s="25"/>
      <c r="V315" s="25"/>
      <c r="W315" s="25"/>
      <c r="X315" s="25"/>
      <c r="Y315" s="25"/>
      <c r="Z315" s="25"/>
      <c r="AA315" s="25"/>
      <c r="AB315" s="25"/>
      <c r="AC315" s="25"/>
      <c r="AD315" s="25"/>
      <c r="AE315" s="25"/>
      <c r="AF315" s="25"/>
      <c r="AG315" s="25"/>
      <c r="AH315" s="25"/>
      <c r="AI315" s="25"/>
      <c r="AJ315" s="25"/>
      <c r="AK315" s="25"/>
      <c r="AL315" s="25"/>
      <c r="AM315" s="25"/>
      <c r="AN315" s="25"/>
      <c r="AO315" s="25">
        <f t="shared" si="309"/>
        <v>0</v>
      </c>
      <c r="AP315" s="25">
        <f t="shared" si="310"/>
        <v>0</v>
      </c>
      <c r="AQ315" s="25">
        <f t="shared" si="312"/>
        <v>0</v>
      </c>
      <c r="AR315" s="25">
        <f t="shared" si="314"/>
        <v>0</v>
      </c>
      <c r="AS315" s="25">
        <f t="shared" si="317"/>
        <v>0</v>
      </c>
      <c r="AT315" s="25">
        <f t="shared" si="319"/>
        <v>0</v>
      </c>
      <c r="AU315" s="25">
        <f t="shared" si="320"/>
        <v>0</v>
      </c>
      <c r="AV315" s="25">
        <f t="shared" si="321"/>
        <v>0</v>
      </c>
      <c r="AW315" s="25">
        <f t="shared" si="323"/>
        <v>0</v>
      </c>
      <c r="AX315" s="25">
        <f t="shared" si="325"/>
        <v>0</v>
      </c>
      <c r="AY315" s="25">
        <f t="shared" si="326"/>
        <v>0</v>
      </c>
      <c r="AZ315" s="25">
        <f t="shared" si="327"/>
        <v>0</v>
      </c>
      <c r="BA315" s="25">
        <f t="shared" si="328"/>
        <v>4344.75</v>
      </c>
      <c r="BB315" s="25">
        <f t="shared" si="329"/>
        <v>4294.875</v>
      </c>
      <c r="BC315" s="25" t="e">
        <f t="shared" si="330"/>
        <v>#N/A</v>
      </c>
      <c r="BD315" s="25" t="e">
        <f t="shared" si="331"/>
        <v>#N/A</v>
      </c>
      <c r="BE315" s="25" t="e">
        <f t="shared" si="332"/>
        <v>#N/A</v>
      </c>
      <c r="BF315" s="25" t="e">
        <f t="shared" si="333"/>
        <v>#N/A</v>
      </c>
      <c r="BG315" s="25" t="e">
        <f t="shared" ref="BG315:BG318" si="334">VLOOKUP($C$121,$D$3:$K$63,$A$71,0)*(B260-B259)</f>
        <v>#N/A</v>
      </c>
      <c r="BH315" s="25" t="e">
        <f>VLOOKUP($C$122,$D$3:$K$63,$A$71,0)*(B259-B258)</f>
        <v>#N/A</v>
      </c>
      <c r="BI315" s="25" t="e">
        <f>VLOOKUP($C$123,$D$3:$K$63,$A$71,0)*B258</f>
        <v>#N/A</v>
      </c>
      <c r="BJ315" s="25"/>
      <c r="BK315" s="25"/>
      <c r="BL315" s="25"/>
      <c r="BM315" s="21" t="e">
        <f t="shared" si="261"/>
        <v>#N/A</v>
      </c>
      <c r="BP315" s="18">
        <v>2057</v>
      </c>
      <c r="BQ315" s="14" t="e">
        <f t="shared" si="324"/>
        <v>#N/A</v>
      </c>
      <c r="BR315" s="14" t="e">
        <f t="shared" si="324"/>
        <v>#N/A</v>
      </c>
      <c r="BS315" s="14" t="e">
        <f t="shared" si="324"/>
        <v>#N/A</v>
      </c>
      <c r="BT315" s="14" t="e">
        <f t="shared" si="324"/>
        <v>#N/A</v>
      </c>
      <c r="BU315" s="14" t="e">
        <f t="shared" si="324"/>
        <v>#N/A</v>
      </c>
      <c r="BV315" s="14" t="e">
        <f t="shared" si="324"/>
        <v>#N/A</v>
      </c>
      <c r="BW315" s="14" t="e">
        <f t="shared" si="324"/>
        <v>#N/A</v>
      </c>
      <c r="BX315" s="14" t="e">
        <f t="shared" si="324"/>
        <v>#N/A</v>
      </c>
      <c r="BY315" s="14" t="e">
        <f t="shared" si="324"/>
        <v>#N/A</v>
      </c>
      <c r="BZ315" s="14" t="e">
        <f t="shared" si="324"/>
        <v>#N/A</v>
      </c>
      <c r="CA315" s="14" t="e">
        <f t="shared" si="324"/>
        <v>#N/A</v>
      </c>
      <c r="CB315" s="14" t="e">
        <f t="shared" si="324"/>
        <v>#N/A</v>
      </c>
      <c r="CC315" s="14" t="e">
        <f t="shared" si="324"/>
        <v>#N/A</v>
      </c>
      <c r="CD315" s="14" t="e">
        <f t="shared" si="324"/>
        <v>#N/A</v>
      </c>
      <c r="CE315" s="14" t="e">
        <f t="shared" si="324"/>
        <v>#N/A</v>
      </c>
      <c r="CF315" s="14" t="e">
        <f t="shared" si="322"/>
        <v>#N/A</v>
      </c>
      <c r="CG315" s="14" t="e">
        <f t="shared" si="315"/>
        <v>#N/A</v>
      </c>
      <c r="CH315" s="14" t="e">
        <f t="shared" si="315"/>
        <v>#N/A</v>
      </c>
      <c r="CI315" s="14" t="e">
        <f t="shared" si="315"/>
        <v>#N/A</v>
      </c>
      <c r="CJ315" s="14" t="e">
        <f t="shared" si="315"/>
        <v>#N/A</v>
      </c>
      <c r="CK315" s="14" t="e">
        <f t="shared" si="313"/>
        <v>#N/A</v>
      </c>
      <c r="CL315" s="14" t="e">
        <f t="shared" si="313"/>
        <v>#N/A</v>
      </c>
      <c r="CM315" s="14" t="e">
        <f t="shared" si="313"/>
        <v>#N/A</v>
      </c>
      <c r="CN315" s="14" t="e">
        <f t="shared" si="313"/>
        <v>#N/A</v>
      </c>
      <c r="CO315" s="14" t="e">
        <f t="shared" si="313"/>
        <v>#N/A</v>
      </c>
      <c r="CP315" s="14" t="e">
        <f t="shared" si="313"/>
        <v>#N/A</v>
      </c>
      <c r="CQ315" s="14" t="e">
        <f t="shared" si="313"/>
        <v>#N/A</v>
      </c>
      <c r="CR315" s="14" t="e">
        <f t="shared" si="313"/>
        <v>#N/A</v>
      </c>
      <c r="CS315" s="14" t="e">
        <f t="shared" si="313"/>
        <v>#N/A</v>
      </c>
      <c r="CT315" s="14" t="e">
        <f t="shared" si="313"/>
        <v>#N/A</v>
      </c>
      <c r="CU315" s="14" t="e">
        <f t="shared" si="313"/>
        <v>#N/A</v>
      </c>
      <c r="CV315" s="14" t="e">
        <f t="shared" si="313"/>
        <v>#N/A</v>
      </c>
      <c r="CW315" s="14" t="e">
        <f t="shared" si="293"/>
        <v>#N/A</v>
      </c>
      <c r="CX315" s="14" t="e">
        <f t="shared" si="293"/>
        <v>#N/A</v>
      </c>
      <c r="CY315" s="14" t="e">
        <f t="shared" si="318"/>
        <v>#N/A</v>
      </c>
      <c r="CZ315" s="14" t="e">
        <f t="shared" si="318"/>
        <v>#N/A</v>
      </c>
      <c r="DA315" s="14" t="e">
        <f t="shared" si="318"/>
        <v>#N/A</v>
      </c>
      <c r="DB315" s="14" t="e">
        <f t="shared" si="318"/>
        <v>#N/A</v>
      </c>
      <c r="DC315" s="14" t="e">
        <f t="shared" si="318"/>
        <v>#N/A</v>
      </c>
      <c r="DD315" s="14" t="e">
        <f t="shared" si="318"/>
        <v>#N/A</v>
      </c>
      <c r="DE315" s="14" t="e">
        <f t="shared" si="318"/>
        <v>#N/A</v>
      </c>
      <c r="DF315" s="14" t="e">
        <f t="shared" si="318"/>
        <v>#N/A</v>
      </c>
      <c r="DG315" s="14" t="e">
        <f t="shared" si="318"/>
        <v>#N/A</v>
      </c>
      <c r="DH315" s="14" t="e">
        <f t="shared" si="318"/>
        <v>#N/A</v>
      </c>
      <c r="DI315" s="14" t="e">
        <f t="shared" si="318"/>
        <v>#N/A</v>
      </c>
      <c r="DJ315" s="14" t="e">
        <f t="shared" si="318"/>
        <v>#N/A</v>
      </c>
      <c r="DK315" s="14" t="e">
        <f t="shared" si="318"/>
        <v>#N/A</v>
      </c>
      <c r="DL315" s="14" t="e">
        <f t="shared" si="318"/>
        <v>#N/A</v>
      </c>
      <c r="DM315" s="14" t="e">
        <f t="shared" si="318"/>
        <v>#N/A</v>
      </c>
      <c r="DN315" s="14" t="e">
        <f t="shared" si="302"/>
        <v>#N/A</v>
      </c>
      <c r="DO315" s="14" t="e">
        <f t="shared" si="302"/>
        <v>#N/A</v>
      </c>
      <c r="DP315" s="14" t="e">
        <f t="shared" si="302"/>
        <v>#N/A</v>
      </c>
      <c r="DQ315" s="14" t="e">
        <f t="shared" si="300"/>
        <v>#N/A</v>
      </c>
      <c r="DR315" s="14" t="e">
        <f t="shared" si="300"/>
        <v>#N/A</v>
      </c>
      <c r="DS315" s="14" t="e">
        <f t="shared" si="280"/>
        <v>#N/A</v>
      </c>
      <c r="DT315" s="14" t="e">
        <f t="shared" si="280"/>
        <v>#N/A</v>
      </c>
      <c r="DU315" s="14" t="e">
        <f t="shared" si="280"/>
        <v>#N/A</v>
      </c>
      <c r="DV315" s="14" t="e">
        <f t="shared" si="280"/>
        <v>#N/A</v>
      </c>
      <c r="DW315" s="14" t="e">
        <f t="shared" si="316"/>
        <v>#N/A</v>
      </c>
      <c r="DX315" s="14" t="e">
        <f t="shared" si="316"/>
        <v>#N/A</v>
      </c>
      <c r="DY315" s="14" t="e">
        <f t="shared" si="316"/>
        <v>#N/A</v>
      </c>
      <c r="DZ315" s="14" t="e">
        <f t="shared" si="311"/>
        <v>#N/A</v>
      </c>
    </row>
    <row r="316" spans="2:130">
      <c r="C316" s="18">
        <v>2058</v>
      </c>
      <c r="D316" s="25"/>
      <c r="E316" s="25"/>
      <c r="F316" s="25"/>
      <c r="G316" s="25"/>
      <c r="H316" s="25"/>
      <c r="I316" s="25"/>
      <c r="J316" s="25"/>
      <c r="K316" s="25"/>
      <c r="L316" s="25"/>
      <c r="M316" s="25"/>
      <c r="N316" s="25"/>
      <c r="O316" s="25"/>
      <c r="P316" s="25"/>
      <c r="Q316" s="25"/>
      <c r="R316" s="25"/>
      <c r="S316" s="25"/>
      <c r="T316" s="25"/>
      <c r="U316" s="25"/>
      <c r="V316" s="25"/>
      <c r="W316" s="25"/>
      <c r="X316" s="25"/>
      <c r="Y316" s="25"/>
      <c r="Z316" s="25"/>
      <c r="AA316" s="25"/>
      <c r="AB316" s="25"/>
      <c r="AC316" s="25"/>
      <c r="AD316" s="25"/>
      <c r="AE316" s="25"/>
      <c r="AF316" s="25"/>
      <c r="AG316" s="25"/>
      <c r="AH316" s="25"/>
      <c r="AI316" s="25"/>
      <c r="AJ316" s="25"/>
      <c r="AK316" s="25"/>
      <c r="AL316" s="25"/>
      <c r="AM316" s="25"/>
      <c r="AN316" s="25"/>
      <c r="AO316" s="25"/>
      <c r="AP316" s="25">
        <f t="shared" si="310"/>
        <v>0</v>
      </c>
      <c r="AQ316" s="25">
        <f t="shared" si="312"/>
        <v>0</v>
      </c>
      <c r="AR316" s="25">
        <f t="shared" si="314"/>
        <v>0</v>
      </c>
      <c r="AS316" s="25">
        <f t="shared" si="317"/>
        <v>0</v>
      </c>
      <c r="AT316" s="25">
        <f t="shared" si="319"/>
        <v>0</v>
      </c>
      <c r="AU316" s="25">
        <f t="shared" si="320"/>
        <v>0</v>
      </c>
      <c r="AV316" s="25">
        <f t="shared" si="321"/>
        <v>0</v>
      </c>
      <c r="AW316" s="25">
        <f t="shared" si="323"/>
        <v>0</v>
      </c>
      <c r="AX316" s="25">
        <f t="shared" si="325"/>
        <v>0</v>
      </c>
      <c r="AY316" s="25">
        <f t="shared" si="326"/>
        <v>0</v>
      </c>
      <c r="AZ316" s="25">
        <f t="shared" si="327"/>
        <v>0</v>
      </c>
      <c r="BA316" s="25">
        <f t="shared" si="328"/>
        <v>0</v>
      </c>
      <c r="BB316" s="25">
        <f t="shared" si="329"/>
        <v>4294.875</v>
      </c>
      <c r="BC316" s="25" t="e">
        <f t="shared" si="330"/>
        <v>#N/A</v>
      </c>
      <c r="BD316" s="25" t="e">
        <f t="shared" si="331"/>
        <v>#N/A</v>
      </c>
      <c r="BE316" s="25" t="e">
        <f t="shared" si="332"/>
        <v>#N/A</v>
      </c>
      <c r="BF316" s="25" t="e">
        <f t="shared" si="333"/>
        <v>#N/A</v>
      </c>
      <c r="BG316" s="25" t="e">
        <f t="shared" si="334"/>
        <v>#N/A</v>
      </c>
      <c r="BH316" s="25" t="e">
        <f t="shared" ref="BH316:BH318" si="335">VLOOKUP($C$122,$D$3:$K$63,$A$71,0)*(B260-B259)</f>
        <v>#N/A</v>
      </c>
      <c r="BI316" s="25" t="e">
        <f>VLOOKUP($C$123,$D$3:$K$63,$A$71,0)*(B259-B258)</f>
        <v>#N/A</v>
      </c>
      <c r="BJ316" s="25" t="e">
        <f>VLOOKUP($C$124,$D$3:$K$63,$A$71,0)*B258</f>
        <v>#N/A</v>
      </c>
      <c r="BK316" s="25"/>
      <c r="BL316" s="25"/>
      <c r="BM316" s="21" t="e">
        <f t="shared" si="261"/>
        <v>#N/A</v>
      </c>
      <c r="BP316" s="18">
        <v>2058</v>
      </c>
      <c r="BQ316" s="14" t="e">
        <f t="shared" si="324"/>
        <v>#N/A</v>
      </c>
      <c r="BR316" s="14" t="e">
        <f t="shared" si="324"/>
        <v>#N/A</v>
      </c>
      <c r="BS316" s="14" t="e">
        <f t="shared" si="324"/>
        <v>#N/A</v>
      </c>
      <c r="BT316" s="14" t="e">
        <f t="shared" si="324"/>
        <v>#N/A</v>
      </c>
      <c r="BU316" s="14" t="e">
        <f t="shared" si="324"/>
        <v>#N/A</v>
      </c>
      <c r="BV316" s="14" t="e">
        <f t="shared" si="324"/>
        <v>#N/A</v>
      </c>
      <c r="BW316" s="14" t="e">
        <f t="shared" si="324"/>
        <v>#N/A</v>
      </c>
      <c r="BX316" s="14" t="e">
        <f t="shared" si="324"/>
        <v>#N/A</v>
      </c>
      <c r="BY316" s="14" t="e">
        <f t="shared" si="324"/>
        <v>#N/A</v>
      </c>
      <c r="BZ316" s="14" t="e">
        <f t="shared" si="324"/>
        <v>#N/A</v>
      </c>
      <c r="CA316" s="14" t="e">
        <f t="shared" si="324"/>
        <v>#N/A</v>
      </c>
      <c r="CB316" s="14" t="e">
        <f t="shared" si="324"/>
        <v>#N/A</v>
      </c>
      <c r="CC316" s="14" t="e">
        <f t="shared" si="324"/>
        <v>#N/A</v>
      </c>
      <c r="CD316" s="14" t="e">
        <f t="shared" si="324"/>
        <v>#N/A</v>
      </c>
      <c r="CE316" s="14" t="e">
        <f t="shared" si="324"/>
        <v>#N/A</v>
      </c>
      <c r="CF316" s="14" t="e">
        <f t="shared" si="322"/>
        <v>#N/A</v>
      </c>
      <c r="CG316" s="14" t="e">
        <f t="shared" si="315"/>
        <v>#N/A</v>
      </c>
      <c r="CH316" s="14" t="e">
        <f t="shared" si="315"/>
        <v>#N/A</v>
      </c>
      <c r="CI316" s="14" t="e">
        <f t="shared" si="315"/>
        <v>#N/A</v>
      </c>
      <c r="CJ316" s="14" t="e">
        <f t="shared" si="315"/>
        <v>#N/A</v>
      </c>
      <c r="CK316" s="14" t="e">
        <f t="shared" si="313"/>
        <v>#N/A</v>
      </c>
      <c r="CL316" s="14" t="e">
        <f t="shared" si="313"/>
        <v>#N/A</v>
      </c>
      <c r="CM316" s="14" t="e">
        <f t="shared" si="313"/>
        <v>#N/A</v>
      </c>
      <c r="CN316" s="14" t="e">
        <f t="shared" si="313"/>
        <v>#N/A</v>
      </c>
      <c r="CO316" s="14" t="e">
        <f t="shared" si="313"/>
        <v>#N/A</v>
      </c>
      <c r="CP316" s="14" t="e">
        <f t="shared" si="313"/>
        <v>#N/A</v>
      </c>
      <c r="CQ316" s="14" t="e">
        <f t="shared" si="313"/>
        <v>#N/A</v>
      </c>
      <c r="CR316" s="14" t="e">
        <f t="shared" si="313"/>
        <v>#N/A</v>
      </c>
      <c r="CS316" s="14" t="e">
        <f t="shared" si="313"/>
        <v>#N/A</v>
      </c>
      <c r="CT316" s="14" t="e">
        <f t="shared" si="313"/>
        <v>#N/A</v>
      </c>
      <c r="CU316" s="14" t="e">
        <f t="shared" si="313"/>
        <v>#N/A</v>
      </c>
      <c r="CV316" s="14" t="e">
        <f t="shared" si="313"/>
        <v>#N/A</v>
      </c>
      <c r="CW316" s="14" t="e">
        <f t="shared" si="293"/>
        <v>#N/A</v>
      </c>
      <c r="CX316" s="14" t="e">
        <f t="shared" si="293"/>
        <v>#N/A</v>
      </c>
      <c r="CY316" s="14" t="e">
        <f t="shared" si="318"/>
        <v>#N/A</v>
      </c>
      <c r="CZ316" s="14" t="e">
        <f t="shared" si="318"/>
        <v>#N/A</v>
      </c>
      <c r="DA316" s="14" t="e">
        <f t="shared" si="318"/>
        <v>#N/A</v>
      </c>
      <c r="DB316" s="14" t="e">
        <f t="shared" si="318"/>
        <v>#N/A</v>
      </c>
      <c r="DC316" s="14" t="e">
        <f t="shared" si="318"/>
        <v>#N/A</v>
      </c>
      <c r="DD316" s="14" t="e">
        <f t="shared" si="318"/>
        <v>#N/A</v>
      </c>
      <c r="DE316" s="14" t="e">
        <f t="shared" si="318"/>
        <v>#N/A</v>
      </c>
      <c r="DF316" s="14" t="e">
        <f t="shared" si="318"/>
        <v>#N/A</v>
      </c>
      <c r="DG316" s="14" t="e">
        <f t="shared" si="318"/>
        <v>#N/A</v>
      </c>
      <c r="DH316" s="14" t="e">
        <f t="shared" si="318"/>
        <v>#N/A</v>
      </c>
      <c r="DI316" s="14" t="e">
        <f t="shared" si="318"/>
        <v>#N/A</v>
      </c>
      <c r="DJ316" s="14" t="e">
        <f t="shared" si="318"/>
        <v>#N/A</v>
      </c>
      <c r="DK316" s="14" t="e">
        <f t="shared" si="318"/>
        <v>#N/A</v>
      </c>
      <c r="DL316" s="14" t="e">
        <f t="shared" si="318"/>
        <v>#N/A</v>
      </c>
      <c r="DM316" s="14" t="e">
        <f t="shared" si="318"/>
        <v>#N/A</v>
      </c>
      <c r="DN316" s="14" t="e">
        <f t="shared" si="302"/>
        <v>#N/A</v>
      </c>
      <c r="DO316" s="14" t="e">
        <f t="shared" si="302"/>
        <v>#N/A</v>
      </c>
      <c r="DP316" s="14" t="e">
        <f t="shared" si="302"/>
        <v>#N/A</v>
      </c>
      <c r="DQ316" s="14" t="e">
        <f t="shared" si="300"/>
        <v>#N/A</v>
      </c>
      <c r="DR316" s="14" t="e">
        <f t="shared" si="300"/>
        <v>#N/A</v>
      </c>
      <c r="DS316" s="14" t="e">
        <f t="shared" si="280"/>
        <v>#N/A</v>
      </c>
      <c r="DT316" s="14" t="e">
        <f t="shared" si="280"/>
        <v>#N/A</v>
      </c>
      <c r="DU316" s="14" t="e">
        <f t="shared" si="280"/>
        <v>#N/A</v>
      </c>
      <c r="DV316" s="14" t="e">
        <f t="shared" si="280"/>
        <v>#N/A</v>
      </c>
      <c r="DW316" s="14" t="e">
        <f t="shared" si="316"/>
        <v>#N/A</v>
      </c>
      <c r="DX316" s="14" t="e">
        <f t="shared" si="316"/>
        <v>#N/A</v>
      </c>
      <c r="DY316" s="14" t="e">
        <f t="shared" si="316"/>
        <v>#N/A</v>
      </c>
      <c r="DZ316" s="14" t="e">
        <f t="shared" si="311"/>
        <v>#N/A</v>
      </c>
    </row>
    <row r="317" spans="2:130">
      <c r="C317" s="18">
        <v>2059</v>
      </c>
      <c r="D317" s="25"/>
      <c r="E317" s="25"/>
      <c r="F317" s="25"/>
      <c r="G317" s="25"/>
      <c r="H317" s="25"/>
      <c r="I317" s="25"/>
      <c r="J317" s="25"/>
      <c r="K317" s="25"/>
      <c r="L317" s="25"/>
      <c r="M317" s="25"/>
      <c r="N317" s="25"/>
      <c r="O317" s="25"/>
      <c r="P317" s="25"/>
      <c r="Q317" s="25"/>
      <c r="R317" s="25"/>
      <c r="S317" s="25"/>
      <c r="T317" s="25"/>
      <c r="U317" s="25"/>
      <c r="V317" s="25"/>
      <c r="W317" s="25"/>
      <c r="X317" s="25"/>
      <c r="Y317" s="25"/>
      <c r="Z317" s="25"/>
      <c r="AA317" s="25"/>
      <c r="AB317" s="25"/>
      <c r="AC317" s="25"/>
      <c r="AD317" s="25"/>
      <c r="AE317" s="25"/>
      <c r="AF317" s="25"/>
      <c r="AG317" s="25"/>
      <c r="AH317" s="25"/>
      <c r="AI317" s="25"/>
      <c r="AJ317" s="25"/>
      <c r="AK317" s="25"/>
      <c r="AL317" s="25"/>
      <c r="AM317" s="25"/>
      <c r="AN317" s="25"/>
      <c r="AO317" s="25"/>
      <c r="AP317" s="25"/>
      <c r="AQ317" s="25">
        <f t="shared" si="312"/>
        <v>0</v>
      </c>
      <c r="AR317" s="25">
        <f t="shared" si="314"/>
        <v>0</v>
      </c>
      <c r="AS317" s="25">
        <f t="shared" si="317"/>
        <v>0</v>
      </c>
      <c r="AT317" s="25">
        <f t="shared" si="319"/>
        <v>0</v>
      </c>
      <c r="AU317" s="25">
        <f t="shared" si="320"/>
        <v>0</v>
      </c>
      <c r="AV317" s="25">
        <f t="shared" si="321"/>
        <v>0</v>
      </c>
      <c r="AW317" s="25">
        <f t="shared" si="323"/>
        <v>0</v>
      </c>
      <c r="AX317" s="25">
        <f t="shared" si="325"/>
        <v>0</v>
      </c>
      <c r="AY317" s="25">
        <f t="shared" si="326"/>
        <v>0</v>
      </c>
      <c r="AZ317" s="25">
        <f t="shared" si="327"/>
        <v>0</v>
      </c>
      <c r="BA317" s="25">
        <f t="shared" si="328"/>
        <v>0</v>
      </c>
      <c r="BB317" s="25">
        <f t="shared" si="329"/>
        <v>0</v>
      </c>
      <c r="BC317" s="25" t="e">
        <f t="shared" si="330"/>
        <v>#N/A</v>
      </c>
      <c r="BD317" s="25" t="e">
        <f t="shared" si="331"/>
        <v>#N/A</v>
      </c>
      <c r="BE317" s="25" t="e">
        <f t="shared" si="332"/>
        <v>#N/A</v>
      </c>
      <c r="BF317" s="25" t="e">
        <f t="shared" si="333"/>
        <v>#N/A</v>
      </c>
      <c r="BG317" s="25" t="e">
        <f t="shared" si="334"/>
        <v>#N/A</v>
      </c>
      <c r="BH317" s="25" t="e">
        <f t="shared" si="335"/>
        <v>#N/A</v>
      </c>
      <c r="BI317" s="25" t="e">
        <f t="shared" ref="BI317:BI318" si="336">VLOOKUP($C$123,$D$3:$K$63,$A$71,0)*(B260-B259)</f>
        <v>#N/A</v>
      </c>
      <c r="BJ317" s="25" t="e">
        <f>VLOOKUP($C$124,$D$3:$K$63,$A$71,0)*(B259-B258)</f>
        <v>#N/A</v>
      </c>
      <c r="BK317" s="25" t="e">
        <f>VLOOKUP($C$125,$D$3:$K$63,$A$71,0)*B258</f>
        <v>#N/A</v>
      </c>
      <c r="BL317" s="25"/>
      <c r="BM317" s="21" t="e">
        <f t="shared" si="261"/>
        <v>#N/A</v>
      </c>
      <c r="BP317" s="18">
        <v>2059</v>
      </c>
      <c r="BQ317" s="14" t="e">
        <f t="shared" si="324"/>
        <v>#N/A</v>
      </c>
      <c r="BR317" s="14" t="e">
        <f t="shared" si="324"/>
        <v>#N/A</v>
      </c>
      <c r="BS317" s="14" t="e">
        <f t="shared" si="324"/>
        <v>#N/A</v>
      </c>
      <c r="BT317" s="14" t="e">
        <f t="shared" si="324"/>
        <v>#N/A</v>
      </c>
      <c r="BU317" s="14" t="e">
        <f t="shared" si="324"/>
        <v>#N/A</v>
      </c>
      <c r="BV317" s="14" t="e">
        <f t="shared" si="324"/>
        <v>#N/A</v>
      </c>
      <c r="BW317" s="14" t="e">
        <f t="shared" si="324"/>
        <v>#N/A</v>
      </c>
      <c r="BX317" s="14" t="e">
        <f t="shared" si="324"/>
        <v>#N/A</v>
      </c>
      <c r="BY317" s="14" t="e">
        <f t="shared" si="324"/>
        <v>#N/A</v>
      </c>
      <c r="BZ317" s="14" t="e">
        <f t="shared" si="324"/>
        <v>#N/A</v>
      </c>
      <c r="CA317" s="14" t="e">
        <f t="shared" si="324"/>
        <v>#N/A</v>
      </c>
      <c r="CB317" s="14" t="e">
        <f t="shared" si="324"/>
        <v>#N/A</v>
      </c>
      <c r="CC317" s="14" t="e">
        <f t="shared" si="324"/>
        <v>#N/A</v>
      </c>
      <c r="CD317" s="14" t="e">
        <f t="shared" si="324"/>
        <v>#N/A</v>
      </c>
      <c r="CE317" s="14" t="e">
        <f t="shared" si="324"/>
        <v>#N/A</v>
      </c>
      <c r="CF317" s="14" t="e">
        <f t="shared" si="322"/>
        <v>#N/A</v>
      </c>
      <c r="CG317" s="14" t="e">
        <f t="shared" si="315"/>
        <v>#N/A</v>
      </c>
      <c r="CH317" s="14" t="e">
        <f t="shared" si="315"/>
        <v>#N/A</v>
      </c>
      <c r="CI317" s="14" t="e">
        <f t="shared" si="315"/>
        <v>#N/A</v>
      </c>
      <c r="CJ317" s="14" t="e">
        <f t="shared" si="315"/>
        <v>#N/A</v>
      </c>
      <c r="CK317" s="14" t="e">
        <f t="shared" si="313"/>
        <v>#N/A</v>
      </c>
      <c r="CL317" s="14" t="e">
        <f t="shared" si="313"/>
        <v>#N/A</v>
      </c>
      <c r="CM317" s="14" t="e">
        <f t="shared" si="313"/>
        <v>#N/A</v>
      </c>
      <c r="CN317" s="14" t="e">
        <f t="shared" si="313"/>
        <v>#N/A</v>
      </c>
      <c r="CO317" s="14" t="e">
        <f t="shared" si="313"/>
        <v>#N/A</v>
      </c>
      <c r="CP317" s="14" t="e">
        <f t="shared" si="313"/>
        <v>#N/A</v>
      </c>
      <c r="CQ317" s="14" t="e">
        <f t="shared" si="313"/>
        <v>#N/A</v>
      </c>
      <c r="CR317" s="14" t="e">
        <f t="shared" si="313"/>
        <v>#N/A</v>
      </c>
      <c r="CS317" s="14" t="e">
        <f t="shared" si="313"/>
        <v>#N/A</v>
      </c>
      <c r="CT317" s="14" t="e">
        <f t="shared" si="313"/>
        <v>#N/A</v>
      </c>
      <c r="CU317" s="14" t="e">
        <f t="shared" si="313"/>
        <v>#N/A</v>
      </c>
      <c r="CV317" s="14" t="e">
        <f t="shared" si="313"/>
        <v>#N/A</v>
      </c>
      <c r="CW317" s="14" t="e">
        <f t="shared" si="293"/>
        <v>#N/A</v>
      </c>
      <c r="CX317" s="14" t="e">
        <f t="shared" si="293"/>
        <v>#N/A</v>
      </c>
      <c r="CY317" s="14" t="e">
        <f t="shared" si="318"/>
        <v>#N/A</v>
      </c>
      <c r="CZ317" s="14" t="e">
        <f t="shared" si="318"/>
        <v>#N/A</v>
      </c>
      <c r="DA317" s="14" t="e">
        <f t="shared" si="318"/>
        <v>#N/A</v>
      </c>
      <c r="DB317" s="14" t="e">
        <f t="shared" si="318"/>
        <v>#N/A</v>
      </c>
      <c r="DC317" s="14" t="e">
        <f t="shared" si="318"/>
        <v>#N/A</v>
      </c>
      <c r="DD317" s="14" t="e">
        <f t="shared" si="318"/>
        <v>#N/A</v>
      </c>
      <c r="DE317" s="14" t="e">
        <f t="shared" si="318"/>
        <v>#N/A</v>
      </c>
      <c r="DF317" s="14" t="e">
        <f t="shared" si="318"/>
        <v>#N/A</v>
      </c>
      <c r="DG317" s="14" t="e">
        <f t="shared" si="318"/>
        <v>#N/A</v>
      </c>
      <c r="DH317" s="14" t="e">
        <f t="shared" si="318"/>
        <v>#N/A</v>
      </c>
      <c r="DI317" s="14" t="e">
        <f t="shared" si="318"/>
        <v>#N/A</v>
      </c>
      <c r="DJ317" s="14" t="e">
        <f t="shared" si="318"/>
        <v>#N/A</v>
      </c>
      <c r="DK317" s="14" t="e">
        <f t="shared" si="318"/>
        <v>#N/A</v>
      </c>
      <c r="DL317" s="14" t="e">
        <f t="shared" si="318"/>
        <v>#N/A</v>
      </c>
      <c r="DM317" s="14" t="e">
        <f t="shared" si="318"/>
        <v>#N/A</v>
      </c>
      <c r="DN317" s="14" t="e">
        <f t="shared" si="302"/>
        <v>#N/A</v>
      </c>
      <c r="DO317" s="14" t="e">
        <f t="shared" si="302"/>
        <v>#N/A</v>
      </c>
      <c r="DP317" s="14" t="e">
        <f t="shared" si="302"/>
        <v>#N/A</v>
      </c>
      <c r="DQ317" s="14" t="e">
        <f t="shared" si="300"/>
        <v>#N/A</v>
      </c>
      <c r="DR317" s="14" t="e">
        <f t="shared" si="300"/>
        <v>#N/A</v>
      </c>
      <c r="DS317" s="14" t="e">
        <f t="shared" si="280"/>
        <v>#N/A</v>
      </c>
      <c r="DT317" s="14" t="e">
        <f t="shared" si="280"/>
        <v>#N/A</v>
      </c>
      <c r="DU317" s="14" t="e">
        <f t="shared" si="280"/>
        <v>#N/A</v>
      </c>
      <c r="DV317" s="14" t="e">
        <f t="shared" si="280"/>
        <v>#N/A</v>
      </c>
      <c r="DW317" s="14" t="e">
        <f t="shared" si="316"/>
        <v>#N/A</v>
      </c>
      <c r="DX317" s="14" t="e">
        <f t="shared" si="316"/>
        <v>#N/A</v>
      </c>
      <c r="DY317" s="14" t="e">
        <f t="shared" si="316"/>
        <v>#N/A</v>
      </c>
      <c r="DZ317" s="14" t="e">
        <f t="shared" si="311"/>
        <v>#N/A</v>
      </c>
    </row>
    <row r="318" spans="2:130">
      <c r="C318" s="18">
        <v>2060</v>
      </c>
      <c r="D318" s="25"/>
      <c r="E318" s="25"/>
      <c r="F318" s="25"/>
      <c r="G318" s="25"/>
      <c r="H318" s="25"/>
      <c r="I318" s="25"/>
      <c r="J318" s="25"/>
      <c r="K318" s="25"/>
      <c r="L318" s="25"/>
      <c r="M318" s="25"/>
      <c r="N318" s="25"/>
      <c r="O318" s="25"/>
      <c r="P318" s="25"/>
      <c r="Q318" s="25"/>
      <c r="R318" s="25"/>
      <c r="S318" s="25"/>
      <c r="T318" s="25"/>
      <c r="U318" s="25"/>
      <c r="V318" s="25"/>
      <c r="W318" s="25"/>
      <c r="X318" s="25"/>
      <c r="Y318" s="25"/>
      <c r="Z318" s="25"/>
      <c r="AA318" s="25"/>
      <c r="AB318" s="25"/>
      <c r="AC318" s="25"/>
      <c r="AD318" s="25"/>
      <c r="AE318" s="25"/>
      <c r="AF318" s="25"/>
      <c r="AG318" s="25"/>
      <c r="AH318" s="25"/>
      <c r="AI318" s="25"/>
      <c r="AJ318" s="25"/>
      <c r="AK318" s="25"/>
      <c r="AL318" s="25"/>
      <c r="AM318" s="25"/>
      <c r="AN318" s="25"/>
      <c r="AO318" s="25"/>
      <c r="AP318" s="25"/>
      <c r="AQ318" s="25"/>
      <c r="AR318" s="25">
        <f t="shared" si="314"/>
        <v>0</v>
      </c>
      <c r="AS318" s="25">
        <f t="shared" si="317"/>
        <v>0</v>
      </c>
      <c r="AT318" s="25">
        <f t="shared" si="319"/>
        <v>0</v>
      </c>
      <c r="AU318" s="25">
        <f t="shared" si="320"/>
        <v>0</v>
      </c>
      <c r="AV318" s="25">
        <f t="shared" si="321"/>
        <v>0</v>
      </c>
      <c r="AW318" s="25">
        <f t="shared" si="323"/>
        <v>0</v>
      </c>
      <c r="AX318" s="25">
        <f t="shared" si="325"/>
        <v>0</v>
      </c>
      <c r="AY318" s="25">
        <f t="shared" si="326"/>
        <v>0</v>
      </c>
      <c r="AZ318" s="25">
        <f t="shared" si="327"/>
        <v>0</v>
      </c>
      <c r="BA318" s="25">
        <f t="shared" si="328"/>
        <v>0</v>
      </c>
      <c r="BB318" s="25">
        <f t="shared" si="329"/>
        <v>0</v>
      </c>
      <c r="BC318" s="25" t="e">
        <f t="shared" si="330"/>
        <v>#N/A</v>
      </c>
      <c r="BD318" s="25" t="e">
        <f t="shared" si="331"/>
        <v>#N/A</v>
      </c>
      <c r="BE318" s="25" t="e">
        <f t="shared" si="332"/>
        <v>#N/A</v>
      </c>
      <c r="BF318" s="25" t="e">
        <f t="shared" si="333"/>
        <v>#N/A</v>
      </c>
      <c r="BG318" s="25" t="e">
        <f t="shared" si="334"/>
        <v>#N/A</v>
      </c>
      <c r="BH318" s="25" t="e">
        <f t="shared" si="335"/>
        <v>#N/A</v>
      </c>
      <c r="BI318" s="25" t="e">
        <f t="shared" si="336"/>
        <v>#N/A</v>
      </c>
      <c r="BJ318" s="25" t="e">
        <f>VLOOKUP($C$124,$D$3:$K$63,$A$71,0)*(B260-B259)</f>
        <v>#N/A</v>
      </c>
      <c r="BK318" s="25" t="e">
        <f>VLOOKUP($C$125,$D$3:$K$63,$A$71,0)*(B259-B258)</f>
        <v>#N/A</v>
      </c>
      <c r="BL318" s="25" t="e">
        <f>VLOOKUP($C$126,$D$3:$K$63,$A$71,0)*B258</f>
        <v>#N/A</v>
      </c>
      <c r="BM318" s="21" t="e">
        <f t="shared" si="261"/>
        <v>#N/A</v>
      </c>
      <c r="BP318" s="18">
        <v>2060</v>
      </c>
      <c r="BQ318" s="14" t="e">
        <f t="shared" si="324"/>
        <v>#N/A</v>
      </c>
      <c r="BR318" s="14" t="e">
        <f t="shared" si="324"/>
        <v>#N/A</v>
      </c>
      <c r="BS318" s="14" t="e">
        <f t="shared" si="324"/>
        <v>#N/A</v>
      </c>
      <c r="BT318" s="14" t="e">
        <f t="shared" si="324"/>
        <v>#N/A</v>
      </c>
      <c r="BU318" s="14" t="e">
        <f t="shared" si="324"/>
        <v>#N/A</v>
      </c>
      <c r="BV318" s="14" t="e">
        <f t="shared" si="324"/>
        <v>#N/A</v>
      </c>
      <c r="BW318" s="14" t="e">
        <f t="shared" si="324"/>
        <v>#N/A</v>
      </c>
      <c r="BX318" s="14" t="e">
        <f t="shared" si="324"/>
        <v>#N/A</v>
      </c>
      <c r="BY318" s="14" t="e">
        <f t="shared" si="324"/>
        <v>#N/A</v>
      </c>
      <c r="BZ318" s="14" t="e">
        <f t="shared" si="324"/>
        <v>#N/A</v>
      </c>
      <c r="CA318" s="14" t="e">
        <f t="shared" si="324"/>
        <v>#N/A</v>
      </c>
      <c r="CB318" s="14" t="e">
        <f t="shared" si="324"/>
        <v>#N/A</v>
      </c>
      <c r="CC318" s="14" t="e">
        <f t="shared" si="324"/>
        <v>#N/A</v>
      </c>
      <c r="CD318" s="14" t="e">
        <f t="shared" si="324"/>
        <v>#N/A</v>
      </c>
      <c r="CE318" s="14" t="e">
        <f t="shared" si="324"/>
        <v>#N/A</v>
      </c>
      <c r="CF318" s="14" t="e">
        <f t="shared" si="322"/>
        <v>#N/A</v>
      </c>
      <c r="CG318" s="14" t="e">
        <f t="shared" si="315"/>
        <v>#N/A</v>
      </c>
      <c r="CH318" s="14" t="e">
        <f t="shared" si="315"/>
        <v>#N/A</v>
      </c>
      <c r="CI318" s="14" t="e">
        <f t="shared" si="315"/>
        <v>#N/A</v>
      </c>
      <c r="CJ318" s="14" t="e">
        <f t="shared" si="315"/>
        <v>#N/A</v>
      </c>
      <c r="CK318" s="14" t="e">
        <f t="shared" si="313"/>
        <v>#N/A</v>
      </c>
      <c r="CL318" s="14" t="e">
        <f t="shared" si="313"/>
        <v>#N/A</v>
      </c>
      <c r="CM318" s="14" t="e">
        <f t="shared" si="313"/>
        <v>#N/A</v>
      </c>
      <c r="CN318" s="14" t="e">
        <f t="shared" si="313"/>
        <v>#N/A</v>
      </c>
      <c r="CO318" s="14" t="e">
        <f t="shared" si="313"/>
        <v>#N/A</v>
      </c>
      <c r="CP318" s="14" t="e">
        <f t="shared" si="313"/>
        <v>#N/A</v>
      </c>
      <c r="CQ318" s="14" t="e">
        <f t="shared" si="313"/>
        <v>#N/A</v>
      </c>
      <c r="CR318" s="14" t="e">
        <f t="shared" si="313"/>
        <v>#N/A</v>
      </c>
      <c r="CS318" s="14" t="e">
        <f t="shared" si="313"/>
        <v>#N/A</v>
      </c>
      <c r="CT318" s="14" t="e">
        <f t="shared" si="313"/>
        <v>#N/A</v>
      </c>
      <c r="CU318" s="14" t="e">
        <f t="shared" si="313"/>
        <v>#N/A</v>
      </c>
      <c r="CV318" s="14" t="e">
        <f t="shared" si="313"/>
        <v>#N/A</v>
      </c>
      <c r="CW318" s="14" t="e">
        <f t="shared" si="293"/>
        <v>#N/A</v>
      </c>
      <c r="CX318" s="14" t="e">
        <f t="shared" si="293"/>
        <v>#N/A</v>
      </c>
      <c r="CY318" s="14" t="e">
        <f t="shared" si="293"/>
        <v>#N/A</v>
      </c>
      <c r="CZ318" s="14" t="e">
        <f t="shared" si="293"/>
        <v>#N/A</v>
      </c>
      <c r="DA318" s="14" t="e">
        <f t="shared" si="293"/>
        <v>#N/A</v>
      </c>
      <c r="DB318" s="14" t="e">
        <f t="shared" si="293"/>
        <v>#N/A</v>
      </c>
      <c r="DC318" s="14" t="e">
        <f t="shared" si="293"/>
        <v>#N/A</v>
      </c>
      <c r="DD318" s="14" t="e">
        <f t="shared" si="293"/>
        <v>#N/A</v>
      </c>
      <c r="DE318" s="14" t="e">
        <f t="shared" si="293"/>
        <v>#N/A</v>
      </c>
      <c r="DF318" s="14" t="e">
        <f t="shared" si="293"/>
        <v>#N/A</v>
      </c>
      <c r="DG318" s="14" t="e">
        <f t="shared" si="293"/>
        <v>#N/A</v>
      </c>
      <c r="DH318" s="14" t="e">
        <f t="shared" si="293"/>
        <v>#N/A</v>
      </c>
      <c r="DI318" s="14" t="e">
        <f t="shared" si="293"/>
        <v>#N/A</v>
      </c>
      <c r="DJ318" s="14" t="e">
        <f t="shared" si="293"/>
        <v>#N/A</v>
      </c>
      <c r="DK318" s="14" t="e">
        <f t="shared" si="293"/>
        <v>#N/A</v>
      </c>
      <c r="DL318" s="14" t="e">
        <f t="shared" si="293"/>
        <v>#N/A</v>
      </c>
      <c r="DM318" s="14" t="e">
        <f t="shared" ref="DM318" si="337">AZ318/$BM318</f>
        <v>#N/A</v>
      </c>
      <c r="DN318" s="14" t="e">
        <f t="shared" si="302"/>
        <v>#N/A</v>
      </c>
      <c r="DO318" s="14" t="e">
        <f t="shared" si="302"/>
        <v>#N/A</v>
      </c>
      <c r="DP318" s="14" t="e">
        <f t="shared" si="302"/>
        <v>#N/A</v>
      </c>
      <c r="DQ318" s="14" t="e">
        <f t="shared" si="300"/>
        <v>#N/A</v>
      </c>
      <c r="DR318" s="14" t="e">
        <f t="shared" si="300"/>
        <v>#N/A</v>
      </c>
      <c r="DS318" s="14" t="e">
        <f t="shared" si="280"/>
        <v>#N/A</v>
      </c>
      <c r="DT318" s="14" t="e">
        <f t="shared" si="280"/>
        <v>#N/A</v>
      </c>
      <c r="DU318" s="14" t="e">
        <f t="shared" si="280"/>
        <v>#N/A</v>
      </c>
      <c r="DV318" s="14" t="e">
        <f t="shared" si="280"/>
        <v>#N/A</v>
      </c>
      <c r="DW318" s="14" t="e">
        <f t="shared" si="316"/>
        <v>#N/A</v>
      </c>
      <c r="DX318" s="14" t="e">
        <f t="shared" si="316"/>
        <v>#N/A</v>
      </c>
      <c r="DY318" s="14" t="e">
        <f t="shared" si="316"/>
        <v>#N/A</v>
      </c>
      <c r="DZ318" s="14" t="e">
        <f t="shared" si="311"/>
        <v>#N/A</v>
      </c>
    </row>
    <row r="320" spans="2:130">
      <c r="B320" s="19" t="s">
        <v>17</v>
      </c>
      <c r="C320" s="18" t="s">
        <v>47</v>
      </c>
      <c r="N320" s="18"/>
      <c r="U320" s="21"/>
      <c r="W320" s="18"/>
      <c r="AD320" s="21"/>
      <c r="AF320" s="18"/>
      <c r="AM320" s="21"/>
      <c r="AO320" s="18"/>
      <c r="AV320" s="21"/>
      <c r="BN320" s="113" t="s">
        <v>48</v>
      </c>
      <c r="BO320" s="113"/>
    </row>
    <row r="321" spans="1:130">
      <c r="A321" s="22" t="s">
        <v>34</v>
      </c>
      <c r="B321" s="22" t="s">
        <v>43</v>
      </c>
      <c r="C321" s="22" t="s">
        <v>41</v>
      </c>
      <c r="D321" s="22">
        <v>2000</v>
      </c>
      <c r="E321" s="22">
        <v>2001</v>
      </c>
      <c r="F321" s="22">
        <v>2002</v>
      </c>
      <c r="G321" s="22">
        <v>2003</v>
      </c>
      <c r="H321" s="22">
        <v>2004</v>
      </c>
      <c r="I321" s="22">
        <v>2005</v>
      </c>
      <c r="J321" s="22">
        <v>2006</v>
      </c>
      <c r="K321" s="22">
        <v>2007</v>
      </c>
      <c r="L321" s="22">
        <v>2008</v>
      </c>
      <c r="M321" s="22">
        <v>2009</v>
      </c>
      <c r="N321" s="22">
        <v>2010</v>
      </c>
      <c r="O321" s="22">
        <v>2011</v>
      </c>
      <c r="P321" s="22">
        <v>2012</v>
      </c>
      <c r="Q321" s="22">
        <v>2013</v>
      </c>
      <c r="R321" s="22">
        <v>2014</v>
      </c>
      <c r="S321" s="22">
        <v>2015</v>
      </c>
      <c r="T321" s="22">
        <v>2016</v>
      </c>
      <c r="U321" s="22">
        <v>2017</v>
      </c>
      <c r="V321" s="22">
        <v>2018</v>
      </c>
      <c r="W321" s="22">
        <v>2019</v>
      </c>
      <c r="X321" s="22">
        <v>2020</v>
      </c>
      <c r="Y321" s="22">
        <v>2021</v>
      </c>
      <c r="Z321" s="22">
        <v>2022</v>
      </c>
      <c r="AA321" s="22">
        <v>2023</v>
      </c>
      <c r="AB321" s="22">
        <v>2024</v>
      </c>
      <c r="AC321" s="22">
        <v>2025</v>
      </c>
      <c r="AD321" s="22">
        <v>2026</v>
      </c>
      <c r="AE321" s="22">
        <v>2027</v>
      </c>
      <c r="AF321" s="22">
        <v>2028</v>
      </c>
      <c r="AG321" s="22">
        <v>2029</v>
      </c>
      <c r="AH321" s="22">
        <v>2030</v>
      </c>
      <c r="AI321" s="22">
        <v>2031</v>
      </c>
      <c r="AJ321" s="22">
        <v>2032</v>
      </c>
      <c r="AK321" s="22">
        <v>2033</v>
      </c>
      <c r="AL321" s="22">
        <v>2034</v>
      </c>
      <c r="AM321" s="22">
        <v>2035</v>
      </c>
      <c r="AN321" s="22">
        <v>2036</v>
      </c>
      <c r="AO321" s="22">
        <v>2037</v>
      </c>
      <c r="AP321" s="22">
        <v>2038</v>
      </c>
      <c r="AQ321" s="22">
        <v>2039</v>
      </c>
      <c r="AR321" s="22">
        <v>2040</v>
      </c>
      <c r="AS321" s="22">
        <v>2041</v>
      </c>
      <c r="AT321" s="22">
        <v>2042</v>
      </c>
      <c r="AU321" s="22">
        <v>2043</v>
      </c>
      <c r="AV321" s="22">
        <v>2044</v>
      </c>
      <c r="AW321" s="22">
        <v>2045</v>
      </c>
      <c r="AX321" s="22">
        <v>2046</v>
      </c>
      <c r="AY321" s="22">
        <v>2047</v>
      </c>
      <c r="AZ321" s="22">
        <v>2048</v>
      </c>
      <c r="BA321" s="22">
        <v>2049</v>
      </c>
      <c r="BB321" s="22">
        <v>2050</v>
      </c>
      <c r="BC321" s="22">
        <v>2051</v>
      </c>
      <c r="BD321" s="22">
        <v>2052</v>
      </c>
      <c r="BE321" s="22">
        <v>2053</v>
      </c>
      <c r="BF321" s="22">
        <v>2054</v>
      </c>
      <c r="BG321" s="22">
        <v>2055</v>
      </c>
      <c r="BH321" s="22">
        <v>2056</v>
      </c>
      <c r="BI321" s="22">
        <v>2057</v>
      </c>
      <c r="BJ321" s="22">
        <v>2058</v>
      </c>
      <c r="BK321" s="22">
        <v>2059</v>
      </c>
      <c r="BL321" s="22">
        <v>2060</v>
      </c>
      <c r="BM321" s="22" t="s">
        <v>46</v>
      </c>
      <c r="BN321" s="22"/>
      <c r="BO321" s="22"/>
      <c r="BP321" s="22" t="s">
        <v>41</v>
      </c>
      <c r="BQ321" s="22">
        <v>2000</v>
      </c>
      <c r="BR321" s="22">
        <v>2001</v>
      </c>
      <c r="BS321" s="22">
        <v>2002</v>
      </c>
      <c r="BT321" s="22">
        <v>2003</v>
      </c>
      <c r="BU321" s="22">
        <v>2004</v>
      </c>
      <c r="BV321" s="22">
        <v>2005</v>
      </c>
      <c r="BW321" s="22">
        <v>2006</v>
      </c>
      <c r="BX321" s="22">
        <v>2007</v>
      </c>
      <c r="BY321" s="22">
        <v>2008</v>
      </c>
      <c r="BZ321" s="22">
        <v>2009</v>
      </c>
      <c r="CA321" s="22">
        <v>2010</v>
      </c>
      <c r="CB321" s="22">
        <v>2011</v>
      </c>
      <c r="CC321" s="22">
        <v>2012</v>
      </c>
      <c r="CD321" s="22">
        <v>2013</v>
      </c>
      <c r="CE321" s="22">
        <v>2014</v>
      </c>
      <c r="CF321" s="22">
        <v>2015</v>
      </c>
      <c r="CG321" s="22">
        <v>2016</v>
      </c>
      <c r="CH321" s="22">
        <v>2017</v>
      </c>
      <c r="CI321" s="22">
        <v>2018</v>
      </c>
      <c r="CJ321" s="22">
        <v>2019</v>
      </c>
      <c r="CK321" s="22">
        <v>2020</v>
      </c>
      <c r="CL321" s="22">
        <v>2021</v>
      </c>
      <c r="CM321" s="22">
        <v>2022</v>
      </c>
      <c r="CN321" s="22">
        <v>2023</v>
      </c>
      <c r="CO321" s="22">
        <v>2024</v>
      </c>
      <c r="CP321" s="22">
        <v>2025</v>
      </c>
      <c r="CQ321" s="22">
        <v>2026</v>
      </c>
      <c r="CR321" s="22">
        <v>2027</v>
      </c>
      <c r="CS321" s="22">
        <v>2028</v>
      </c>
      <c r="CT321" s="22">
        <v>2029</v>
      </c>
      <c r="CU321" s="22">
        <v>2030</v>
      </c>
      <c r="CV321" s="22">
        <v>2031</v>
      </c>
      <c r="CW321" s="22">
        <v>2032</v>
      </c>
      <c r="CX321" s="22">
        <v>2033</v>
      </c>
      <c r="CY321" s="22">
        <v>2034</v>
      </c>
      <c r="CZ321" s="22">
        <v>2035</v>
      </c>
      <c r="DA321" s="22">
        <v>2036</v>
      </c>
      <c r="DB321" s="22">
        <v>2037</v>
      </c>
      <c r="DC321" s="22">
        <v>2038</v>
      </c>
      <c r="DD321" s="22">
        <v>2039</v>
      </c>
      <c r="DE321" s="22">
        <v>2040</v>
      </c>
      <c r="DF321" s="22">
        <v>2041</v>
      </c>
      <c r="DG321" s="22">
        <v>2042</v>
      </c>
      <c r="DH321" s="22">
        <v>2043</v>
      </c>
      <c r="DI321" s="22">
        <v>2044</v>
      </c>
      <c r="DJ321" s="22">
        <v>2045</v>
      </c>
      <c r="DK321" s="22">
        <v>2046</v>
      </c>
      <c r="DL321" s="22">
        <v>2047</v>
      </c>
      <c r="DM321" s="22">
        <v>2048</v>
      </c>
      <c r="DN321" s="22">
        <v>2049</v>
      </c>
      <c r="DO321" s="22">
        <v>2050</v>
      </c>
      <c r="DP321" s="22">
        <v>2051</v>
      </c>
      <c r="DQ321" s="22">
        <v>2052</v>
      </c>
      <c r="DR321" s="22">
        <v>2053</v>
      </c>
      <c r="DS321" s="22">
        <v>2054</v>
      </c>
      <c r="DT321" s="22">
        <v>2055</v>
      </c>
      <c r="DU321" s="22">
        <v>2056</v>
      </c>
      <c r="DV321" s="22">
        <v>2057</v>
      </c>
      <c r="DW321" s="22">
        <v>2058</v>
      </c>
      <c r="DX321" s="22">
        <v>2059</v>
      </c>
      <c r="DY321" s="22">
        <v>2060</v>
      </c>
      <c r="DZ321" s="22" t="s">
        <v>49</v>
      </c>
    </row>
    <row r="322" spans="1:130">
      <c r="A322" s="18">
        <v>0</v>
      </c>
      <c r="B322" s="15">
        <f>B258</f>
        <v>0</v>
      </c>
      <c r="C322" s="18">
        <v>2000</v>
      </c>
      <c r="D322" s="25">
        <f>VLOOKUP($C$66,$D$3:$K$63,$A$72,0)*B322</f>
        <v>0</v>
      </c>
      <c r="E322" s="25"/>
      <c r="F322" s="25"/>
      <c r="G322" s="25"/>
      <c r="H322" s="25"/>
      <c r="I322" s="25"/>
      <c r="J322" s="25"/>
      <c r="K322" s="25"/>
      <c r="L322" s="25"/>
      <c r="M322" s="25"/>
      <c r="N322" s="25"/>
      <c r="O322" s="25"/>
      <c r="P322" s="25"/>
      <c r="Q322" s="25"/>
      <c r="R322" s="25"/>
      <c r="S322" s="25"/>
      <c r="T322" s="25"/>
      <c r="U322" s="25"/>
      <c r="V322" s="25"/>
      <c r="W322" s="25"/>
      <c r="X322" s="25"/>
      <c r="Y322" s="25"/>
      <c r="Z322" s="25"/>
      <c r="AA322" s="25"/>
      <c r="AB322" s="25"/>
      <c r="AC322" s="25"/>
      <c r="AD322" s="25"/>
      <c r="AE322" s="25"/>
      <c r="AF322" s="25"/>
      <c r="AG322" s="25"/>
      <c r="AH322" s="25"/>
      <c r="AI322" s="25"/>
      <c r="AJ322" s="25"/>
      <c r="AK322" s="25"/>
      <c r="AL322" s="25"/>
      <c r="AM322" s="25"/>
      <c r="AN322" s="25"/>
      <c r="AO322" s="25"/>
      <c r="AP322" s="25"/>
      <c r="AQ322" s="25"/>
      <c r="AR322" s="25"/>
      <c r="AS322" s="25"/>
      <c r="AT322" s="25"/>
      <c r="AU322" s="25"/>
      <c r="AV322" s="25"/>
      <c r="AW322" s="25"/>
      <c r="AX322" s="25"/>
      <c r="AY322" s="25"/>
      <c r="AZ322" s="25"/>
      <c r="BA322" s="25"/>
      <c r="BB322" s="25"/>
      <c r="BC322" s="25"/>
      <c r="BD322" s="25"/>
      <c r="BE322" s="25"/>
      <c r="BF322" s="25"/>
      <c r="BG322" s="25"/>
      <c r="BH322" s="25"/>
      <c r="BI322" s="25"/>
      <c r="BJ322" s="25"/>
      <c r="BK322" s="25"/>
      <c r="BL322" s="25"/>
      <c r="BM322" s="21">
        <f>SUM(D322:BL322)</f>
        <v>0</v>
      </c>
      <c r="BP322" s="18">
        <v>2000</v>
      </c>
      <c r="BQ322" s="14" t="e">
        <f>D322/$BM322</f>
        <v>#DIV/0!</v>
      </c>
      <c r="BR322" s="14" t="e">
        <f t="shared" ref="BR322:CG337" si="338">E322/$BM322</f>
        <v>#DIV/0!</v>
      </c>
      <c r="BS322" s="14" t="e">
        <f t="shared" si="338"/>
        <v>#DIV/0!</v>
      </c>
      <c r="BT322" s="14" t="e">
        <f t="shared" si="338"/>
        <v>#DIV/0!</v>
      </c>
      <c r="BU322" s="14" t="e">
        <f t="shared" si="338"/>
        <v>#DIV/0!</v>
      </c>
      <c r="BV322" s="14" t="e">
        <f t="shared" si="338"/>
        <v>#DIV/0!</v>
      </c>
      <c r="BW322" s="14" t="e">
        <f t="shared" si="338"/>
        <v>#DIV/0!</v>
      </c>
      <c r="BX322" s="14" t="e">
        <f t="shared" si="338"/>
        <v>#DIV/0!</v>
      </c>
      <c r="BY322" s="14" t="e">
        <f t="shared" si="338"/>
        <v>#DIV/0!</v>
      </c>
      <c r="BZ322" s="14" t="e">
        <f t="shared" si="338"/>
        <v>#DIV/0!</v>
      </c>
      <c r="CA322" s="14" t="e">
        <f t="shared" si="338"/>
        <v>#DIV/0!</v>
      </c>
      <c r="CB322" s="14" t="e">
        <f t="shared" si="338"/>
        <v>#DIV/0!</v>
      </c>
      <c r="CC322" s="14" t="e">
        <f t="shared" si="338"/>
        <v>#DIV/0!</v>
      </c>
      <c r="CD322" s="14" t="e">
        <f t="shared" si="338"/>
        <v>#DIV/0!</v>
      </c>
      <c r="CE322" s="14" t="e">
        <f t="shared" si="338"/>
        <v>#DIV/0!</v>
      </c>
      <c r="CF322" s="14" t="e">
        <f t="shared" si="338"/>
        <v>#DIV/0!</v>
      </c>
      <c r="CG322" s="14" t="e">
        <f t="shared" si="338"/>
        <v>#DIV/0!</v>
      </c>
      <c r="CH322" s="14" t="e">
        <f t="shared" ref="CH322:CW347" si="339">U322/$BM322</f>
        <v>#DIV/0!</v>
      </c>
      <c r="CI322" s="14" t="e">
        <f t="shared" si="339"/>
        <v>#DIV/0!</v>
      </c>
      <c r="CJ322" s="14" t="e">
        <f t="shared" si="339"/>
        <v>#DIV/0!</v>
      </c>
      <c r="CK322" s="14" t="e">
        <f t="shared" si="339"/>
        <v>#DIV/0!</v>
      </c>
      <c r="CL322" s="14" t="e">
        <f t="shared" si="339"/>
        <v>#DIV/0!</v>
      </c>
      <c r="CM322" s="14" t="e">
        <f>Z322/$BM322</f>
        <v>#DIV/0!</v>
      </c>
      <c r="CN322" s="14" t="e">
        <f t="shared" ref="CN322:DC337" si="340">AA322/$BM322</f>
        <v>#DIV/0!</v>
      </c>
      <c r="CO322" s="14" t="e">
        <f t="shared" si="340"/>
        <v>#DIV/0!</v>
      </c>
      <c r="CP322" s="14" t="e">
        <f t="shared" si="340"/>
        <v>#DIV/0!</v>
      </c>
      <c r="CQ322" s="14" t="e">
        <f t="shared" si="340"/>
        <v>#DIV/0!</v>
      </c>
      <c r="CR322" s="14" t="e">
        <f t="shared" si="340"/>
        <v>#DIV/0!</v>
      </c>
      <c r="CS322" s="14" t="e">
        <f t="shared" si="340"/>
        <v>#DIV/0!</v>
      </c>
      <c r="CT322" s="14" t="e">
        <f t="shared" si="340"/>
        <v>#DIV/0!</v>
      </c>
      <c r="CU322" s="14" t="e">
        <f t="shared" si="340"/>
        <v>#DIV/0!</v>
      </c>
      <c r="CV322" s="14" t="e">
        <f t="shared" si="340"/>
        <v>#DIV/0!</v>
      </c>
      <c r="CW322" s="14" t="e">
        <f t="shared" si="340"/>
        <v>#DIV/0!</v>
      </c>
      <c r="CX322" s="14" t="e">
        <f t="shared" si="340"/>
        <v>#DIV/0!</v>
      </c>
      <c r="CY322" s="14" t="e">
        <f t="shared" si="340"/>
        <v>#DIV/0!</v>
      </c>
      <c r="CZ322" s="14" t="e">
        <f t="shared" si="340"/>
        <v>#DIV/0!</v>
      </c>
      <c r="DA322" s="14" t="e">
        <f t="shared" si="340"/>
        <v>#DIV/0!</v>
      </c>
      <c r="DB322" s="14" t="e">
        <f t="shared" si="340"/>
        <v>#DIV/0!</v>
      </c>
      <c r="DC322" s="14" t="e">
        <f t="shared" si="340"/>
        <v>#DIV/0!</v>
      </c>
      <c r="DD322" s="14" t="e">
        <f t="shared" ref="DD322:DS337" si="341">AQ322/$BM322</f>
        <v>#DIV/0!</v>
      </c>
      <c r="DE322" s="14" t="e">
        <f t="shared" si="341"/>
        <v>#DIV/0!</v>
      </c>
      <c r="DF322" s="14" t="e">
        <f t="shared" si="341"/>
        <v>#DIV/0!</v>
      </c>
      <c r="DG322" s="14" t="e">
        <f t="shared" si="341"/>
        <v>#DIV/0!</v>
      </c>
      <c r="DH322" s="14" t="e">
        <f t="shared" si="341"/>
        <v>#DIV/0!</v>
      </c>
      <c r="DI322" s="14" t="e">
        <f t="shared" si="341"/>
        <v>#DIV/0!</v>
      </c>
      <c r="DJ322" s="14" t="e">
        <f t="shared" si="341"/>
        <v>#DIV/0!</v>
      </c>
      <c r="DK322" s="14" t="e">
        <f t="shared" si="341"/>
        <v>#DIV/0!</v>
      </c>
      <c r="DL322" s="14" t="e">
        <f t="shared" si="341"/>
        <v>#DIV/0!</v>
      </c>
      <c r="DM322" s="14" t="e">
        <f t="shared" si="341"/>
        <v>#DIV/0!</v>
      </c>
      <c r="DN322" s="14" t="e">
        <f t="shared" si="341"/>
        <v>#DIV/0!</v>
      </c>
      <c r="DO322" s="14" t="e">
        <f t="shared" si="341"/>
        <v>#DIV/0!</v>
      </c>
      <c r="DP322" s="14" t="e">
        <f t="shared" si="341"/>
        <v>#DIV/0!</v>
      </c>
      <c r="DQ322" s="14" t="e">
        <f t="shared" si="341"/>
        <v>#DIV/0!</v>
      </c>
      <c r="DR322" s="14" t="e">
        <f t="shared" si="341"/>
        <v>#DIV/0!</v>
      </c>
      <c r="DS322" s="14" t="e">
        <f t="shared" si="341"/>
        <v>#DIV/0!</v>
      </c>
      <c r="DT322" s="14" t="e">
        <f t="shared" ref="DT322:DY364" si="342">BG322/$BM322</f>
        <v>#DIV/0!</v>
      </c>
      <c r="DU322" s="14" t="e">
        <f t="shared" si="342"/>
        <v>#DIV/0!</v>
      </c>
      <c r="DV322" s="14" t="e">
        <f t="shared" si="342"/>
        <v>#DIV/0!</v>
      </c>
      <c r="DW322" s="14" t="e">
        <f t="shared" si="342"/>
        <v>#DIV/0!</v>
      </c>
      <c r="DX322" s="14" t="e">
        <f t="shared" si="342"/>
        <v>#DIV/0!</v>
      </c>
      <c r="DY322" s="14" t="e">
        <f t="shared" si="342"/>
        <v>#DIV/0!</v>
      </c>
      <c r="DZ322" s="14" t="e">
        <f>SUM(BQ322:DY322)</f>
        <v>#DIV/0!</v>
      </c>
    </row>
    <row r="323" spans="1:130">
      <c r="A323" s="18">
        <v>1</v>
      </c>
      <c r="B323" s="15">
        <f t="shared" ref="B323:B342" si="343">B259</f>
        <v>0.125</v>
      </c>
      <c r="C323" s="18">
        <v>2001</v>
      </c>
      <c r="D323" s="25">
        <f>VLOOKUP($C$66,$D$3:$K$63,$A$72,0)*(B323-B322)</f>
        <v>0</v>
      </c>
      <c r="E323" s="25">
        <f>VLOOKUP($C$67,$D$3:$K$63,$A$72,0)*B322</f>
        <v>0</v>
      </c>
      <c r="F323" s="25"/>
      <c r="G323" s="25"/>
      <c r="H323" s="25"/>
      <c r="I323" s="25"/>
      <c r="J323" s="25"/>
      <c r="K323" s="25"/>
      <c r="L323" s="25"/>
      <c r="M323" s="25"/>
      <c r="N323" s="25"/>
      <c r="O323" s="25"/>
      <c r="P323" s="25"/>
      <c r="Q323" s="25"/>
      <c r="R323" s="25"/>
      <c r="S323" s="25"/>
      <c r="T323" s="25"/>
      <c r="U323" s="25"/>
      <c r="V323" s="25"/>
      <c r="W323" s="25"/>
      <c r="X323" s="25"/>
      <c r="Y323" s="25"/>
      <c r="Z323" s="25"/>
      <c r="AA323" s="25"/>
      <c r="AB323" s="25"/>
      <c r="AC323" s="25"/>
      <c r="AD323" s="25"/>
      <c r="AE323" s="25"/>
      <c r="AF323" s="25"/>
      <c r="AG323" s="25"/>
      <c r="AH323" s="25"/>
      <c r="AI323" s="25"/>
      <c r="AJ323" s="25"/>
      <c r="AK323" s="25"/>
      <c r="AL323" s="25"/>
      <c r="AM323" s="25"/>
      <c r="AN323" s="25"/>
      <c r="AO323" s="25"/>
      <c r="AP323" s="25"/>
      <c r="AQ323" s="25"/>
      <c r="AR323" s="25"/>
      <c r="AS323" s="25"/>
      <c r="AT323" s="25"/>
      <c r="AU323" s="25"/>
      <c r="AV323" s="25"/>
      <c r="AW323" s="25"/>
      <c r="AX323" s="25"/>
      <c r="AY323" s="25"/>
      <c r="AZ323" s="25"/>
      <c r="BA323" s="25"/>
      <c r="BB323" s="25"/>
      <c r="BC323" s="25"/>
      <c r="BD323" s="25"/>
      <c r="BE323" s="25"/>
      <c r="BF323" s="25"/>
      <c r="BG323" s="25"/>
      <c r="BH323" s="25"/>
      <c r="BI323" s="25"/>
      <c r="BJ323" s="25"/>
      <c r="BK323" s="25"/>
      <c r="BL323" s="25"/>
      <c r="BM323" s="21">
        <f t="shared" ref="BM323:BM382" si="344">SUM(D323:BL323)</f>
        <v>0</v>
      </c>
      <c r="BP323" s="18">
        <v>2001</v>
      </c>
      <c r="BQ323" s="14" t="e">
        <f t="shared" ref="BQ323:CF352" si="345">D323/$BM323</f>
        <v>#DIV/0!</v>
      </c>
      <c r="BR323" s="14" t="e">
        <f t="shared" si="338"/>
        <v>#DIV/0!</v>
      </c>
      <c r="BS323" s="14" t="e">
        <f t="shared" si="338"/>
        <v>#DIV/0!</v>
      </c>
      <c r="BT323" s="14" t="e">
        <f t="shared" si="338"/>
        <v>#DIV/0!</v>
      </c>
      <c r="BU323" s="14" t="e">
        <f t="shared" si="338"/>
        <v>#DIV/0!</v>
      </c>
      <c r="BV323" s="14" t="e">
        <f t="shared" si="338"/>
        <v>#DIV/0!</v>
      </c>
      <c r="BW323" s="14" t="e">
        <f t="shared" si="338"/>
        <v>#DIV/0!</v>
      </c>
      <c r="BX323" s="14" t="e">
        <f t="shared" si="338"/>
        <v>#DIV/0!</v>
      </c>
      <c r="BY323" s="14" t="e">
        <f t="shared" si="338"/>
        <v>#DIV/0!</v>
      </c>
      <c r="BZ323" s="14" t="e">
        <f t="shared" si="338"/>
        <v>#DIV/0!</v>
      </c>
      <c r="CA323" s="14" t="e">
        <f t="shared" si="338"/>
        <v>#DIV/0!</v>
      </c>
      <c r="CB323" s="14" t="e">
        <f t="shared" si="338"/>
        <v>#DIV/0!</v>
      </c>
      <c r="CC323" s="14" t="e">
        <f t="shared" si="338"/>
        <v>#DIV/0!</v>
      </c>
      <c r="CD323" s="14" t="e">
        <f t="shared" si="338"/>
        <v>#DIV/0!</v>
      </c>
      <c r="CE323" s="14" t="e">
        <f t="shared" si="338"/>
        <v>#DIV/0!</v>
      </c>
      <c r="CF323" s="14" t="e">
        <f t="shared" si="338"/>
        <v>#DIV/0!</v>
      </c>
      <c r="CG323" s="14" t="e">
        <f t="shared" si="338"/>
        <v>#DIV/0!</v>
      </c>
      <c r="CH323" s="14" t="e">
        <f t="shared" si="339"/>
        <v>#DIV/0!</v>
      </c>
      <c r="CI323" s="14" t="e">
        <f t="shared" si="339"/>
        <v>#DIV/0!</v>
      </c>
      <c r="CJ323" s="14" t="e">
        <f t="shared" si="339"/>
        <v>#DIV/0!</v>
      </c>
      <c r="CK323" s="14" t="e">
        <f t="shared" si="339"/>
        <v>#DIV/0!</v>
      </c>
      <c r="CL323" s="14" t="e">
        <f t="shared" si="339"/>
        <v>#DIV/0!</v>
      </c>
      <c r="CM323" s="14" t="e">
        <f t="shared" si="339"/>
        <v>#DIV/0!</v>
      </c>
      <c r="CN323" s="14" t="e">
        <f t="shared" si="340"/>
        <v>#DIV/0!</v>
      </c>
      <c r="CO323" s="14" t="e">
        <f t="shared" si="340"/>
        <v>#DIV/0!</v>
      </c>
      <c r="CP323" s="14" t="e">
        <f t="shared" si="340"/>
        <v>#DIV/0!</v>
      </c>
      <c r="CQ323" s="14" t="e">
        <f t="shared" si="340"/>
        <v>#DIV/0!</v>
      </c>
      <c r="CR323" s="14" t="e">
        <f t="shared" si="340"/>
        <v>#DIV/0!</v>
      </c>
      <c r="CS323" s="14" t="e">
        <f t="shared" si="340"/>
        <v>#DIV/0!</v>
      </c>
      <c r="CT323" s="14" t="e">
        <f t="shared" si="340"/>
        <v>#DIV/0!</v>
      </c>
      <c r="CU323" s="14" t="e">
        <f t="shared" si="340"/>
        <v>#DIV/0!</v>
      </c>
      <c r="CV323" s="14" t="e">
        <f t="shared" si="340"/>
        <v>#DIV/0!</v>
      </c>
      <c r="CW323" s="14" t="e">
        <f t="shared" si="340"/>
        <v>#DIV/0!</v>
      </c>
      <c r="CX323" s="14" t="e">
        <f t="shared" si="340"/>
        <v>#DIV/0!</v>
      </c>
      <c r="CY323" s="14" t="e">
        <f t="shared" si="340"/>
        <v>#DIV/0!</v>
      </c>
      <c r="CZ323" s="14" t="e">
        <f t="shared" si="340"/>
        <v>#DIV/0!</v>
      </c>
      <c r="DA323" s="14" t="e">
        <f t="shared" si="340"/>
        <v>#DIV/0!</v>
      </c>
      <c r="DB323" s="14" t="e">
        <f t="shared" si="340"/>
        <v>#DIV/0!</v>
      </c>
      <c r="DC323" s="14" t="e">
        <f t="shared" si="340"/>
        <v>#DIV/0!</v>
      </c>
      <c r="DD323" s="14" t="e">
        <f t="shared" si="341"/>
        <v>#DIV/0!</v>
      </c>
      <c r="DE323" s="14" t="e">
        <f t="shared" si="341"/>
        <v>#DIV/0!</v>
      </c>
      <c r="DF323" s="14" t="e">
        <f t="shared" si="341"/>
        <v>#DIV/0!</v>
      </c>
      <c r="DG323" s="14" t="e">
        <f t="shared" si="341"/>
        <v>#DIV/0!</v>
      </c>
      <c r="DH323" s="14" t="e">
        <f t="shared" si="341"/>
        <v>#DIV/0!</v>
      </c>
      <c r="DI323" s="14" t="e">
        <f t="shared" si="341"/>
        <v>#DIV/0!</v>
      </c>
      <c r="DJ323" s="14" t="e">
        <f t="shared" si="341"/>
        <v>#DIV/0!</v>
      </c>
      <c r="DK323" s="14" t="e">
        <f t="shared" si="341"/>
        <v>#DIV/0!</v>
      </c>
      <c r="DL323" s="14" t="e">
        <f t="shared" si="341"/>
        <v>#DIV/0!</v>
      </c>
      <c r="DM323" s="14" t="e">
        <f t="shared" si="341"/>
        <v>#DIV/0!</v>
      </c>
      <c r="DN323" s="14" t="e">
        <f t="shared" si="341"/>
        <v>#DIV/0!</v>
      </c>
      <c r="DO323" s="14" t="e">
        <f t="shared" si="341"/>
        <v>#DIV/0!</v>
      </c>
      <c r="DP323" s="14" t="e">
        <f t="shared" si="341"/>
        <v>#DIV/0!</v>
      </c>
      <c r="DQ323" s="14" t="e">
        <f t="shared" si="341"/>
        <v>#DIV/0!</v>
      </c>
      <c r="DR323" s="14" t="e">
        <f t="shared" si="341"/>
        <v>#DIV/0!</v>
      </c>
      <c r="DS323" s="14" t="e">
        <f t="shared" si="341"/>
        <v>#DIV/0!</v>
      </c>
      <c r="DT323" s="14" t="e">
        <f t="shared" si="342"/>
        <v>#DIV/0!</v>
      </c>
      <c r="DU323" s="14" t="e">
        <f t="shared" si="342"/>
        <v>#DIV/0!</v>
      </c>
      <c r="DV323" s="14" t="e">
        <f t="shared" si="342"/>
        <v>#DIV/0!</v>
      </c>
      <c r="DW323" s="14" t="e">
        <f t="shared" si="342"/>
        <v>#DIV/0!</v>
      </c>
      <c r="DX323" s="14" t="e">
        <f t="shared" si="342"/>
        <v>#DIV/0!</v>
      </c>
      <c r="DY323" s="14" t="e">
        <f t="shared" si="342"/>
        <v>#DIV/0!</v>
      </c>
      <c r="DZ323" s="14" t="e">
        <f t="shared" ref="DZ323:DZ360" si="346">SUM(BQ323:DY323)</f>
        <v>#DIV/0!</v>
      </c>
    </row>
    <row r="324" spans="1:130">
      <c r="A324" s="18">
        <v>2</v>
      </c>
      <c r="B324" s="15">
        <f t="shared" si="343"/>
        <v>0.25</v>
      </c>
      <c r="C324" s="18">
        <v>2002</v>
      </c>
      <c r="D324" s="25">
        <f t="shared" ref="D324:D342" si="347">VLOOKUP($C$66,$D$3:$K$63,$A$72,0)*(B324-B323)</f>
        <v>0</v>
      </c>
      <c r="E324" s="25">
        <f>VLOOKUP($C$67,$D$3:$K$63,$A$72,0)*(B323-B322)</f>
        <v>0</v>
      </c>
      <c r="F324" s="25">
        <f>VLOOKUP($C$68,$D$3:$K$63,$A$72,0)*B322</f>
        <v>0</v>
      </c>
      <c r="G324" s="25"/>
      <c r="H324" s="25"/>
      <c r="I324" s="25"/>
      <c r="J324" s="25"/>
      <c r="K324" s="25"/>
      <c r="L324" s="25"/>
      <c r="M324" s="25"/>
      <c r="N324" s="25"/>
      <c r="O324" s="25"/>
      <c r="P324" s="25"/>
      <c r="Q324" s="25"/>
      <c r="R324" s="25"/>
      <c r="S324" s="25"/>
      <c r="T324" s="25"/>
      <c r="U324" s="25"/>
      <c r="V324" s="25"/>
      <c r="W324" s="25"/>
      <c r="X324" s="25"/>
      <c r="Y324" s="25"/>
      <c r="Z324" s="25"/>
      <c r="AA324" s="25"/>
      <c r="AB324" s="25"/>
      <c r="AC324" s="25"/>
      <c r="AD324" s="25"/>
      <c r="AE324" s="25"/>
      <c r="AF324" s="25"/>
      <c r="AG324" s="25"/>
      <c r="AH324" s="25"/>
      <c r="AI324" s="25"/>
      <c r="AJ324" s="25"/>
      <c r="AK324" s="25"/>
      <c r="AL324" s="25"/>
      <c r="AM324" s="25"/>
      <c r="AN324" s="25"/>
      <c r="AO324" s="25"/>
      <c r="AP324" s="25"/>
      <c r="AQ324" s="25"/>
      <c r="AR324" s="25"/>
      <c r="AS324" s="25"/>
      <c r="AT324" s="25"/>
      <c r="AU324" s="25"/>
      <c r="AV324" s="25"/>
      <c r="AW324" s="25"/>
      <c r="AX324" s="25"/>
      <c r="AY324" s="25"/>
      <c r="AZ324" s="25"/>
      <c r="BA324" s="25"/>
      <c r="BB324" s="25"/>
      <c r="BC324" s="25"/>
      <c r="BD324" s="25"/>
      <c r="BE324" s="25"/>
      <c r="BF324" s="25"/>
      <c r="BG324" s="25"/>
      <c r="BH324" s="25"/>
      <c r="BI324" s="25"/>
      <c r="BJ324" s="25"/>
      <c r="BK324" s="25"/>
      <c r="BL324" s="25"/>
      <c r="BM324" s="21">
        <f t="shared" si="344"/>
        <v>0</v>
      </c>
      <c r="BP324" s="18">
        <v>2002</v>
      </c>
      <c r="BQ324" s="14" t="e">
        <f t="shared" si="345"/>
        <v>#DIV/0!</v>
      </c>
      <c r="BR324" s="14" t="e">
        <f t="shared" si="338"/>
        <v>#DIV/0!</v>
      </c>
      <c r="BS324" s="14" t="e">
        <f t="shared" si="338"/>
        <v>#DIV/0!</v>
      </c>
      <c r="BT324" s="14" t="e">
        <f t="shared" si="338"/>
        <v>#DIV/0!</v>
      </c>
      <c r="BU324" s="14" t="e">
        <f t="shared" si="338"/>
        <v>#DIV/0!</v>
      </c>
      <c r="BV324" s="14" t="e">
        <f t="shared" si="338"/>
        <v>#DIV/0!</v>
      </c>
      <c r="BW324" s="14" t="e">
        <f t="shared" si="338"/>
        <v>#DIV/0!</v>
      </c>
      <c r="BX324" s="14" t="e">
        <f t="shared" si="338"/>
        <v>#DIV/0!</v>
      </c>
      <c r="BY324" s="14" t="e">
        <f t="shared" si="338"/>
        <v>#DIV/0!</v>
      </c>
      <c r="BZ324" s="14" t="e">
        <f t="shared" si="338"/>
        <v>#DIV/0!</v>
      </c>
      <c r="CA324" s="14" t="e">
        <f t="shared" si="338"/>
        <v>#DIV/0!</v>
      </c>
      <c r="CB324" s="14" t="e">
        <f t="shared" si="338"/>
        <v>#DIV/0!</v>
      </c>
      <c r="CC324" s="14" t="e">
        <f t="shared" si="338"/>
        <v>#DIV/0!</v>
      </c>
      <c r="CD324" s="14" t="e">
        <f t="shared" si="338"/>
        <v>#DIV/0!</v>
      </c>
      <c r="CE324" s="14" t="e">
        <f t="shared" si="338"/>
        <v>#DIV/0!</v>
      </c>
      <c r="CF324" s="14" t="e">
        <f t="shared" si="338"/>
        <v>#DIV/0!</v>
      </c>
      <c r="CG324" s="14" t="e">
        <f t="shared" si="338"/>
        <v>#DIV/0!</v>
      </c>
      <c r="CH324" s="14" t="e">
        <f t="shared" si="339"/>
        <v>#DIV/0!</v>
      </c>
      <c r="CI324" s="14" t="e">
        <f t="shared" si="339"/>
        <v>#DIV/0!</v>
      </c>
      <c r="CJ324" s="14" t="e">
        <f t="shared" si="339"/>
        <v>#DIV/0!</v>
      </c>
      <c r="CK324" s="14" t="e">
        <f t="shared" si="339"/>
        <v>#DIV/0!</v>
      </c>
      <c r="CL324" s="14" t="e">
        <f t="shared" si="339"/>
        <v>#DIV/0!</v>
      </c>
      <c r="CM324" s="14" t="e">
        <f t="shared" si="339"/>
        <v>#DIV/0!</v>
      </c>
      <c r="CN324" s="14" t="e">
        <f t="shared" si="340"/>
        <v>#DIV/0!</v>
      </c>
      <c r="CO324" s="14" t="e">
        <f t="shared" si="340"/>
        <v>#DIV/0!</v>
      </c>
      <c r="CP324" s="14" t="e">
        <f t="shared" si="340"/>
        <v>#DIV/0!</v>
      </c>
      <c r="CQ324" s="14" t="e">
        <f t="shared" si="340"/>
        <v>#DIV/0!</v>
      </c>
      <c r="CR324" s="14" t="e">
        <f t="shared" si="340"/>
        <v>#DIV/0!</v>
      </c>
      <c r="CS324" s="14" t="e">
        <f t="shared" si="340"/>
        <v>#DIV/0!</v>
      </c>
      <c r="CT324" s="14" t="e">
        <f t="shared" si="340"/>
        <v>#DIV/0!</v>
      </c>
      <c r="CU324" s="14" t="e">
        <f t="shared" si="340"/>
        <v>#DIV/0!</v>
      </c>
      <c r="CV324" s="14" t="e">
        <f t="shared" si="340"/>
        <v>#DIV/0!</v>
      </c>
      <c r="CW324" s="14" t="e">
        <f t="shared" si="340"/>
        <v>#DIV/0!</v>
      </c>
      <c r="CX324" s="14" t="e">
        <f t="shared" si="340"/>
        <v>#DIV/0!</v>
      </c>
      <c r="CY324" s="14" t="e">
        <f t="shared" si="340"/>
        <v>#DIV/0!</v>
      </c>
      <c r="CZ324" s="14" t="e">
        <f t="shared" si="340"/>
        <v>#DIV/0!</v>
      </c>
      <c r="DA324" s="14" t="e">
        <f t="shared" si="340"/>
        <v>#DIV/0!</v>
      </c>
      <c r="DB324" s="14" t="e">
        <f t="shared" si="340"/>
        <v>#DIV/0!</v>
      </c>
      <c r="DC324" s="14" t="e">
        <f t="shared" si="340"/>
        <v>#DIV/0!</v>
      </c>
      <c r="DD324" s="14" t="e">
        <f t="shared" si="341"/>
        <v>#DIV/0!</v>
      </c>
      <c r="DE324" s="14" t="e">
        <f t="shared" si="341"/>
        <v>#DIV/0!</v>
      </c>
      <c r="DF324" s="14" t="e">
        <f t="shared" si="341"/>
        <v>#DIV/0!</v>
      </c>
      <c r="DG324" s="14" t="e">
        <f t="shared" si="341"/>
        <v>#DIV/0!</v>
      </c>
      <c r="DH324" s="14" t="e">
        <f t="shared" si="341"/>
        <v>#DIV/0!</v>
      </c>
      <c r="DI324" s="14" t="e">
        <f t="shared" si="341"/>
        <v>#DIV/0!</v>
      </c>
      <c r="DJ324" s="14" t="e">
        <f t="shared" si="341"/>
        <v>#DIV/0!</v>
      </c>
      <c r="DK324" s="14" t="e">
        <f t="shared" si="341"/>
        <v>#DIV/0!</v>
      </c>
      <c r="DL324" s="14" t="e">
        <f t="shared" si="341"/>
        <v>#DIV/0!</v>
      </c>
      <c r="DM324" s="14" t="e">
        <f t="shared" si="341"/>
        <v>#DIV/0!</v>
      </c>
      <c r="DN324" s="14" t="e">
        <f t="shared" si="341"/>
        <v>#DIV/0!</v>
      </c>
      <c r="DO324" s="14" t="e">
        <f t="shared" si="341"/>
        <v>#DIV/0!</v>
      </c>
      <c r="DP324" s="14" t="e">
        <f t="shared" si="341"/>
        <v>#DIV/0!</v>
      </c>
      <c r="DQ324" s="14" t="e">
        <f t="shared" si="341"/>
        <v>#DIV/0!</v>
      </c>
      <c r="DR324" s="14" t="e">
        <f t="shared" si="341"/>
        <v>#DIV/0!</v>
      </c>
      <c r="DS324" s="14" t="e">
        <f t="shared" si="341"/>
        <v>#DIV/0!</v>
      </c>
      <c r="DT324" s="14" t="e">
        <f t="shared" si="342"/>
        <v>#DIV/0!</v>
      </c>
      <c r="DU324" s="14" t="e">
        <f t="shared" si="342"/>
        <v>#DIV/0!</v>
      </c>
      <c r="DV324" s="14" t="e">
        <f t="shared" si="342"/>
        <v>#DIV/0!</v>
      </c>
      <c r="DW324" s="14" t="e">
        <f t="shared" si="342"/>
        <v>#DIV/0!</v>
      </c>
      <c r="DX324" s="14" t="e">
        <f t="shared" si="342"/>
        <v>#DIV/0!</v>
      </c>
      <c r="DY324" s="14" t="e">
        <f t="shared" si="342"/>
        <v>#DIV/0!</v>
      </c>
      <c r="DZ324" s="14" t="e">
        <f t="shared" si="346"/>
        <v>#DIV/0!</v>
      </c>
    </row>
    <row r="325" spans="1:130">
      <c r="A325" s="18">
        <v>3</v>
      </c>
      <c r="B325" s="15">
        <f t="shared" si="343"/>
        <v>0.375</v>
      </c>
      <c r="C325" s="18">
        <v>2003</v>
      </c>
      <c r="D325" s="25">
        <f t="shared" si="347"/>
        <v>0</v>
      </c>
      <c r="E325" s="25">
        <f t="shared" ref="E325:E343" si="348">VLOOKUP($C$67,$D$3:$K$63,$A$72,0)*(B324-B323)</f>
        <v>0</v>
      </c>
      <c r="F325" s="25">
        <f>VLOOKUP($C$68,$D$3:$K$63,$A$72,0)*(B323-B322)</f>
        <v>0</v>
      </c>
      <c r="G325" s="25">
        <f>VLOOKUP($C$69,$D$3:$K$63,$A$72,0)*B322</f>
        <v>0</v>
      </c>
      <c r="H325" s="25"/>
      <c r="I325" s="25"/>
      <c r="J325" s="25"/>
      <c r="K325" s="25"/>
      <c r="L325" s="25"/>
      <c r="M325" s="25"/>
      <c r="N325" s="25"/>
      <c r="O325" s="25"/>
      <c r="P325" s="25"/>
      <c r="Q325" s="25"/>
      <c r="R325" s="25"/>
      <c r="S325" s="25"/>
      <c r="T325" s="25"/>
      <c r="U325" s="25"/>
      <c r="V325" s="25"/>
      <c r="W325" s="25"/>
      <c r="X325" s="25"/>
      <c r="Y325" s="25"/>
      <c r="Z325" s="25"/>
      <c r="AA325" s="25"/>
      <c r="AB325" s="25"/>
      <c r="AC325" s="25"/>
      <c r="AD325" s="25"/>
      <c r="AE325" s="25"/>
      <c r="AF325" s="25"/>
      <c r="AG325" s="25"/>
      <c r="AH325" s="25"/>
      <c r="AI325" s="25"/>
      <c r="AJ325" s="25"/>
      <c r="AK325" s="25"/>
      <c r="AL325" s="25"/>
      <c r="AM325" s="25"/>
      <c r="AN325" s="25"/>
      <c r="AO325" s="25"/>
      <c r="AP325" s="25"/>
      <c r="AQ325" s="25"/>
      <c r="AR325" s="25"/>
      <c r="AS325" s="25"/>
      <c r="AT325" s="25"/>
      <c r="AU325" s="25"/>
      <c r="AV325" s="25"/>
      <c r="AW325" s="25"/>
      <c r="AX325" s="25"/>
      <c r="AY325" s="25"/>
      <c r="AZ325" s="25"/>
      <c r="BA325" s="25"/>
      <c r="BB325" s="25"/>
      <c r="BC325" s="25"/>
      <c r="BD325" s="25"/>
      <c r="BE325" s="25"/>
      <c r="BF325" s="25"/>
      <c r="BG325" s="25"/>
      <c r="BH325" s="25"/>
      <c r="BI325" s="25"/>
      <c r="BJ325" s="25"/>
      <c r="BK325" s="25"/>
      <c r="BL325" s="25"/>
      <c r="BM325" s="21">
        <f t="shared" si="344"/>
        <v>0</v>
      </c>
      <c r="BP325" s="18">
        <v>2003</v>
      </c>
      <c r="BQ325" s="14" t="e">
        <f t="shared" si="345"/>
        <v>#DIV/0!</v>
      </c>
      <c r="BR325" s="14" t="e">
        <f t="shared" si="338"/>
        <v>#DIV/0!</v>
      </c>
      <c r="BS325" s="14" t="e">
        <f t="shared" si="338"/>
        <v>#DIV/0!</v>
      </c>
      <c r="BT325" s="14" t="e">
        <f t="shared" si="338"/>
        <v>#DIV/0!</v>
      </c>
      <c r="BU325" s="14" t="e">
        <f t="shared" si="338"/>
        <v>#DIV/0!</v>
      </c>
      <c r="BV325" s="14" t="e">
        <f t="shared" si="338"/>
        <v>#DIV/0!</v>
      </c>
      <c r="BW325" s="14" t="e">
        <f t="shared" si="338"/>
        <v>#DIV/0!</v>
      </c>
      <c r="BX325" s="14" t="e">
        <f t="shared" si="338"/>
        <v>#DIV/0!</v>
      </c>
      <c r="BY325" s="14" t="e">
        <f t="shared" si="338"/>
        <v>#DIV/0!</v>
      </c>
      <c r="BZ325" s="14" t="e">
        <f t="shared" si="338"/>
        <v>#DIV/0!</v>
      </c>
      <c r="CA325" s="14" t="e">
        <f t="shared" si="338"/>
        <v>#DIV/0!</v>
      </c>
      <c r="CB325" s="14" t="e">
        <f t="shared" si="338"/>
        <v>#DIV/0!</v>
      </c>
      <c r="CC325" s="14" t="e">
        <f t="shared" si="338"/>
        <v>#DIV/0!</v>
      </c>
      <c r="CD325" s="14" t="e">
        <f t="shared" si="338"/>
        <v>#DIV/0!</v>
      </c>
      <c r="CE325" s="14" t="e">
        <f t="shared" si="338"/>
        <v>#DIV/0!</v>
      </c>
      <c r="CF325" s="14" t="e">
        <f t="shared" si="338"/>
        <v>#DIV/0!</v>
      </c>
      <c r="CG325" s="14" t="e">
        <f t="shared" si="338"/>
        <v>#DIV/0!</v>
      </c>
      <c r="CH325" s="14" t="e">
        <f t="shared" si="339"/>
        <v>#DIV/0!</v>
      </c>
      <c r="CI325" s="14" t="e">
        <f t="shared" si="339"/>
        <v>#DIV/0!</v>
      </c>
      <c r="CJ325" s="14" t="e">
        <f t="shared" si="339"/>
        <v>#DIV/0!</v>
      </c>
      <c r="CK325" s="14" t="e">
        <f t="shared" si="339"/>
        <v>#DIV/0!</v>
      </c>
      <c r="CL325" s="14" t="e">
        <f t="shared" si="339"/>
        <v>#DIV/0!</v>
      </c>
      <c r="CM325" s="14" t="e">
        <f t="shared" si="339"/>
        <v>#DIV/0!</v>
      </c>
      <c r="CN325" s="14" t="e">
        <f t="shared" si="340"/>
        <v>#DIV/0!</v>
      </c>
      <c r="CO325" s="14" t="e">
        <f t="shared" si="340"/>
        <v>#DIV/0!</v>
      </c>
      <c r="CP325" s="14" t="e">
        <f t="shared" si="340"/>
        <v>#DIV/0!</v>
      </c>
      <c r="CQ325" s="14" t="e">
        <f t="shared" si="340"/>
        <v>#DIV/0!</v>
      </c>
      <c r="CR325" s="14" t="e">
        <f t="shared" si="340"/>
        <v>#DIV/0!</v>
      </c>
      <c r="CS325" s="14" t="e">
        <f t="shared" si="340"/>
        <v>#DIV/0!</v>
      </c>
      <c r="CT325" s="14" t="e">
        <f t="shared" si="340"/>
        <v>#DIV/0!</v>
      </c>
      <c r="CU325" s="14" t="e">
        <f t="shared" si="340"/>
        <v>#DIV/0!</v>
      </c>
      <c r="CV325" s="14" t="e">
        <f t="shared" si="340"/>
        <v>#DIV/0!</v>
      </c>
      <c r="CW325" s="14" t="e">
        <f t="shared" si="340"/>
        <v>#DIV/0!</v>
      </c>
      <c r="CX325" s="14" t="e">
        <f t="shared" si="340"/>
        <v>#DIV/0!</v>
      </c>
      <c r="CY325" s="14" t="e">
        <f t="shared" si="340"/>
        <v>#DIV/0!</v>
      </c>
      <c r="CZ325" s="14" t="e">
        <f t="shared" si="340"/>
        <v>#DIV/0!</v>
      </c>
      <c r="DA325" s="14" t="e">
        <f t="shared" si="340"/>
        <v>#DIV/0!</v>
      </c>
      <c r="DB325" s="14" t="e">
        <f t="shared" si="340"/>
        <v>#DIV/0!</v>
      </c>
      <c r="DC325" s="14" t="e">
        <f t="shared" si="340"/>
        <v>#DIV/0!</v>
      </c>
      <c r="DD325" s="14" t="e">
        <f t="shared" si="341"/>
        <v>#DIV/0!</v>
      </c>
      <c r="DE325" s="14" t="e">
        <f t="shared" si="341"/>
        <v>#DIV/0!</v>
      </c>
      <c r="DF325" s="14" t="e">
        <f t="shared" si="341"/>
        <v>#DIV/0!</v>
      </c>
      <c r="DG325" s="14" t="e">
        <f t="shared" si="341"/>
        <v>#DIV/0!</v>
      </c>
      <c r="DH325" s="14" t="e">
        <f t="shared" si="341"/>
        <v>#DIV/0!</v>
      </c>
      <c r="DI325" s="14" t="e">
        <f t="shared" si="341"/>
        <v>#DIV/0!</v>
      </c>
      <c r="DJ325" s="14" t="e">
        <f t="shared" si="341"/>
        <v>#DIV/0!</v>
      </c>
      <c r="DK325" s="14" t="e">
        <f t="shared" si="341"/>
        <v>#DIV/0!</v>
      </c>
      <c r="DL325" s="14" t="e">
        <f t="shared" si="341"/>
        <v>#DIV/0!</v>
      </c>
      <c r="DM325" s="14" t="e">
        <f t="shared" si="341"/>
        <v>#DIV/0!</v>
      </c>
      <c r="DN325" s="14" t="e">
        <f t="shared" si="341"/>
        <v>#DIV/0!</v>
      </c>
      <c r="DO325" s="14" t="e">
        <f t="shared" si="341"/>
        <v>#DIV/0!</v>
      </c>
      <c r="DP325" s="14" t="e">
        <f t="shared" si="341"/>
        <v>#DIV/0!</v>
      </c>
      <c r="DQ325" s="14" t="e">
        <f t="shared" si="341"/>
        <v>#DIV/0!</v>
      </c>
      <c r="DR325" s="14" t="e">
        <f t="shared" si="341"/>
        <v>#DIV/0!</v>
      </c>
      <c r="DS325" s="14" t="e">
        <f t="shared" si="341"/>
        <v>#DIV/0!</v>
      </c>
      <c r="DT325" s="14" t="e">
        <f t="shared" si="342"/>
        <v>#DIV/0!</v>
      </c>
      <c r="DU325" s="14" t="e">
        <f t="shared" si="342"/>
        <v>#DIV/0!</v>
      </c>
      <c r="DV325" s="14" t="e">
        <f t="shared" si="342"/>
        <v>#DIV/0!</v>
      </c>
      <c r="DW325" s="14" t="e">
        <f t="shared" si="342"/>
        <v>#DIV/0!</v>
      </c>
      <c r="DX325" s="14" t="e">
        <f t="shared" si="342"/>
        <v>#DIV/0!</v>
      </c>
      <c r="DY325" s="14" t="e">
        <f t="shared" si="342"/>
        <v>#DIV/0!</v>
      </c>
      <c r="DZ325" s="14" t="e">
        <f t="shared" si="346"/>
        <v>#DIV/0!</v>
      </c>
    </row>
    <row r="326" spans="1:130">
      <c r="A326" s="18">
        <v>4</v>
      </c>
      <c r="B326" s="15">
        <f t="shared" si="343"/>
        <v>0.5</v>
      </c>
      <c r="C326" s="18">
        <v>2004</v>
      </c>
      <c r="D326" s="25">
        <f t="shared" si="347"/>
        <v>0</v>
      </c>
      <c r="E326" s="25">
        <f t="shared" si="348"/>
        <v>0</v>
      </c>
      <c r="F326" s="25">
        <f t="shared" ref="F326:F344" si="349">VLOOKUP($C$68,$D$3:$K$63,$A$72,0)*(B324-B323)</f>
        <v>0</v>
      </c>
      <c r="G326" s="25">
        <f>VLOOKUP($C$69,$D$3:$K$63,$A$72,0)*(B323-B322)</f>
        <v>0</v>
      </c>
      <c r="H326" s="25">
        <f>VLOOKUP($C$70,$D$3:$K$63,$A$72,0)*B322</f>
        <v>0</v>
      </c>
      <c r="I326" s="25"/>
      <c r="J326" s="25"/>
      <c r="K326" s="25"/>
      <c r="L326" s="25"/>
      <c r="M326" s="25"/>
      <c r="N326" s="25"/>
      <c r="O326" s="25"/>
      <c r="P326" s="25"/>
      <c r="Q326" s="25"/>
      <c r="R326" s="25"/>
      <c r="S326" s="25"/>
      <c r="T326" s="25"/>
      <c r="U326" s="25"/>
      <c r="V326" s="25"/>
      <c r="W326" s="25"/>
      <c r="X326" s="25"/>
      <c r="Y326" s="25"/>
      <c r="Z326" s="25"/>
      <c r="AA326" s="25"/>
      <c r="AB326" s="25"/>
      <c r="AC326" s="25"/>
      <c r="AD326" s="25"/>
      <c r="AE326" s="25"/>
      <c r="AF326" s="25"/>
      <c r="AG326" s="25"/>
      <c r="AH326" s="25"/>
      <c r="AI326" s="25"/>
      <c r="AJ326" s="25"/>
      <c r="AK326" s="25"/>
      <c r="AL326" s="25"/>
      <c r="AM326" s="25"/>
      <c r="AN326" s="25"/>
      <c r="AO326" s="25"/>
      <c r="AP326" s="25"/>
      <c r="AQ326" s="25"/>
      <c r="AR326" s="25"/>
      <c r="AS326" s="25"/>
      <c r="AT326" s="25"/>
      <c r="AU326" s="25"/>
      <c r="AV326" s="25"/>
      <c r="AW326" s="25"/>
      <c r="AX326" s="25"/>
      <c r="AY326" s="25"/>
      <c r="AZ326" s="25"/>
      <c r="BA326" s="25"/>
      <c r="BB326" s="25"/>
      <c r="BC326" s="25"/>
      <c r="BD326" s="25"/>
      <c r="BE326" s="25"/>
      <c r="BF326" s="25"/>
      <c r="BG326" s="25"/>
      <c r="BH326" s="25"/>
      <c r="BI326" s="25"/>
      <c r="BJ326" s="25"/>
      <c r="BK326" s="25"/>
      <c r="BL326" s="25"/>
      <c r="BM326" s="21">
        <f t="shared" si="344"/>
        <v>0</v>
      </c>
      <c r="BP326" s="18">
        <v>2004</v>
      </c>
      <c r="BQ326" s="14" t="e">
        <f t="shared" si="345"/>
        <v>#DIV/0!</v>
      </c>
      <c r="BR326" s="14" t="e">
        <f t="shared" si="338"/>
        <v>#DIV/0!</v>
      </c>
      <c r="BS326" s="14" t="e">
        <f t="shared" si="338"/>
        <v>#DIV/0!</v>
      </c>
      <c r="BT326" s="14" t="e">
        <f t="shared" si="338"/>
        <v>#DIV/0!</v>
      </c>
      <c r="BU326" s="14" t="e">
        <f t="shared" si="338"/>
        <v>#DIV/0!</v>
      </c>
      <c r="BV326" s="14" t="e">
        <f t="shared" si="338"/>
        <v>#DIV/0!</v>
      </c>
      <c r="BW326" s="14" t="e">
        <f t="shared" si="338"/>
        <v>#DIV/0!</v>
      </c>
      <c r="BX326" s="14" t="e">
        <f t="shared" si="338"/>
        <v>#DIV/0!</v>
      </c>
      <c r="BY326" s="14" t="e">
        <f t="shared" si="338"/>
        <v>#DIV/0!</v>
      </c>
      <c r="BZ326" s="14" t="e">
        <f t="shared" si="338"/>
        <v>#DIV/0!</v>
      </c>
      <c r="CA326" s="14" t="e">
        <f t="shared" si="338"/>
        <v>#DIV/0!</v>
      </c>
      <c r="CB326" s="14" t="e">
        <f t="shared" si="338"/>
        <v>#DIV/0!</v>
      </c>
      <c r="CC326" s="14" t="e">
        <f t="shared" si="338"/>
        <v>#DIV/0!</v>
      </c>
      <c r="CD326" s="14" t="e">
        <f t="shared" si="338"/>
        <v>#DIV/0!</v>
      </c>
      <c r="CE326" s="14" t="e">
        <f t="shared" si="338"/>
        <v>#DIV/0!</v>
      </c>
      <c r="CF326" s="14" t="e">
        <f t="shared" si="338"/>
        <v>#DIV/0!</v>
      </c>
      <c r="CG326" s="14" t="e">
        <f t="shared" si="338"/>
        <v>#DIV/0!</v>
      </c>
      <c r="CH326" s="14" t="e">
        <f t="shared" si="339"/>
        <v>#DIV/0!</v>
      </c>
      <c r="CI326" s="14" t="e">
        <f t="shared" si="339"/>
        <v>#DIV/0!</v>
      </c>
      <c r="CJ326" s="14" t="e">
        <f t="shared" si="339"/>
        <v>#DIV/0!</v>
      </c>
      <c r="CK326" s="14" t="e">
        <f t="shared" si="339"/>
        <v>#DIV/0!</v>
      </c>
      <c r="CL326" s="14" t="e">
        <f t="shared" si="339"/>
        <v>#DIV/0!</v>
      </c>
      <c r="CM326" s="14" t="e">
        <f t="shared" si="339"/>
        <v>#DIV/0!</v>
      </c>
      <c r="CN326" s="14" t="e">
        <f t="shared" si="340"/>
        <v>#DIV/0!</v>
      </c>
      <c r="CO326" s="14" t="e">
        <f t="shared" si="340"/>
        <v>#DIV/0!</v>
      </c>
      <c r="CP326" s="14" t="e">
        <f t="shared" si="340"/>
        <v>#DIV/0!</v>
      </c>
      <c r="CQ326" s="14" t="e">
        <f t="shared" si="340"/>
        <v>#DIV/0!</v>
      </c>
      <c r="CR326" s="14" t="e">
        <f t="shared" si="340"/>
        <v>#DIV/0!</v>
      </c>
      <c r="CS326" s="14" t="e">
        <f t="shared" si="340"/>
        <v>#DIV/0!</v>
      </c>
      <c r="CT326" s="14" t="e">
        <f t="shared" si="340"/>
        <v>#DIV/0!</v>
      </c>
      <c r="CU326" s="14" t="e">
        <f t="shared" si="340"/>
        <v>#DIV/0!</v>
      </c>
      <c r="CV326" s="14" t="e">
        <f t="shared" si="340"/>
        <v>#DIV/0!</v>
      </c>
      <c r="CW326" s="14" t="e">
        <f t="shared" si="340"/>
        <v>#DIV/0!</v>
      </c>
      <c r="CX326" s="14" t="e">
        <f t="shared" si="340"/>
        <v>#DIV/0!</v>
      </c>
      <c r="CY326" s="14" t="e">
        <f t="shared" si="340"/>
        <v>#DIV/0!</v>
      </c>
      <c r="CZ326" s="14" t="e">
        <f t="shared" si="340"/>
        <v>#DIV/0!</v>
      </c>
      <c r="DA326" s="14" t="e">
        <f t="shared" si="340"/>
        <v>#DIV/0!</v>
      </c>
      <c r="DB326" s="14" t="e">
        <f t="shared" si="340"/>
        <v>#DIV/0!</v>
      </c>
      <c r="DC326" s="14" t="e">
        <f t="shared" si="340"/>
        <v>#DIV/0!</v>
      </c>
      <c r="DD326" s="14" t="e">
        <f t="shared" si="341"/>
        <v>#DIV/0!</v>
      </c>
      <c r="DE326" s="14" t="e">
        <f t="shared" si="341"/>
        <v>#DIV/0!</v>
      </c>
      <c r="DF326" s="14" t="e">
        <f t="shared" si="341"/>
        <v>#DIV/0!</v>
      </c>
      <c r="DG326" s="14" t="e">
        <f t="shared" si="341"/>
        <v>#DIV/0!</v>
      </c>
      <c r="DH326" s="14" t="e">
        <f t="shared" si="341"/>
        <v>#DIV/0!</v>
      </c>
      <c r="DI326" s="14" t="e">
        <f t="shared" si="341"/>
        <v>#DIV/0!</v>
      </c>
      <c r="DJ326" s="14" t="e">
        <f t="shared" si="341"/>
        <v>#DIV/0!</v>
      </c>
      <c r="DK326" s="14" t="e">
        <f t="shared" si="341"/>
        <v>#DIV/0!</v>
      </c>
      <c r="DL326" s="14" t="e">
        <f t="shared" si="341"/>
        <v>#DIV/0!</v>
      </c>
      <c r="DM326" s="14" t="e">
        <f t="shared" si="341"/>
        <v>#DIV/0!</v>
      </c>
      <c r="DN326" s="14" t="e">
        <f t="shared" si="341"/>
        <v>#DIV/0!</v>
      </c>
      <c r="DO326" s="14" t="e">
        <f t="shared" si="341"/>
        <v>#DIV/0!</v>
      </c>
      <c r="DP326" s="14" t="e">
        <f t="shared" si="341"/>
        <v>#DIV/0!</v>
      </c>
      <c r="DQ326" s="14" t="e">
        <f t="shared" si="341"/>
        <v>#DIV/0!</v>
      </c>
      <c r="DR326" s="14" t="e">
        <f t="shared" si="341"/>
        <v>#DIV/0!</v>
      </c>
      <c r="DS326" s="14" t="e">
        <f t="shared" si="341"/>
        <v>#DIV/0!</v>
      </c>
      <c r="DT326" s="14" t="e">
        <f t="shared" si="342"/>
        <v>#DIV/0!</v>
      </c>
      <c r="DU326" s="14" t="e">
        <f t="shared" si="342"/>
        <v>#DIV/0!</v>
      </c>
      <c r="DV326" s="14" t="e">
        <f t="shared" si="342"/>
        <v>#DIV/0!</v>
      </c>
      <c r="DW326" s="14" t="e">
        <f t="shared" si="342"/>
        <v>#DIV/0!</v>
      </c>
      <c r="DX326" s="14" t="e">
        <f t="shared" si="342"/>
        <v>#DIV/0!</v>
      </c>
      <c r="DY326" s="14" t="e">
        <f t="shared" si="342"/>
        <v>#DIV/0!</v>
      </c>
      <c r="DZ326" s="14" t="e">
        <f t="shared" si="346"/>
        <v>#DIV/0!</v>
      </c>
    </row>
    <row r="327" spans="1:130">
      <c r="A327" s="18">
        <v>5</v>
      </c>
      <c r="B327" s="15">
        <f t="shared" si="343"/>
        <v>0.625</v>
      </c>
      <c r="C327" s="18">
        <v>2005</v>
      </c>
      <c r="D327" s="25">
        <f t="shared" si="347"/>
        <v>0</v>
      </c>
      <c r="E327" s="25">
        <f t="shared" si="348"/>
        <v>0</v>
      </c>
      <c r="F327" s="25">
        <f t="shared" si="349"/>
        <v>0</v>
      </c>
      <c r="G327" s="25">
        <f t="shared" ref="G327:G345" si="350">VLOOKUP($C$69,$D$3:$K$63,$A$72,0)*(B324-B323)</f>
        <v>0</v>
      </c>
      <c r="H327" s="25">
        <f>VLOOKUP($C$70,$D$3:$K$63,$A$72,0)*(B323-B322)</f>
        <v>0</v>
      </c>
      <c r="I327" s="25">
        <f>VLOOKUP($C$71,$D$3:$K$63,$A$72,0)*B322</f>
        <v>0</v>
      </c>
      <c r="J327" s="25"/>
      <c r="K327" s="25"/>
      <c r="L327" s="25"/>
      <c r="M327" s="25"/>
      <c r="N327" s="25"/>
      <c r="O327" s="25"/>
      <c r="P327" s="25"/>
      <c r="Q327" s="25"/>
      <c r="R327" s="25"/>
      <c r="S327" s="25"/>
      <c r="T327" s="25"/>
      <c r="U327" s="25"/>
      <c r="V327" s="25"/>
      <c r="W327" s="25"/>
      <c r="X327" s="25"/>
      <c r="Y327" s="25"/>
      <c r="Z327" s="25"/>
      <c r="AA327" s="25"/>
      <c r="AB327" s="25"/>
      <c r="AC327" s="25"/>
      <c r="AD327" s="25"/>
      <c r="AE327" s="25"/>
      <c r="AF327" s="25"/>
      <c r="AG327" s="25"/>
      <c r="AH327" s="25"/>
      <c r="AI327" s="25"/>
      <c r="AJ327" s="25"/>
      <c r="AK327" s="25"/>
      <c r="AL327" s="25"/>
      <c r="AM327" s="25"/>
      <c r="AN327" s="25"/>
      <c r="AO327" s="25"/>
      <c r="AP327" s="25"/>
      <c r="AQ327" s="25"/>
      <c r="AR327" s="25"/>
      <c r="AS327" s="25"/>
      <c r="AT327" s="25"/>
      <c r="AU327" s="25"/>
      <c r="AV327" s="25"/>
      <c r="AW327" s="25"/>
      <c r="AX327" s="25"/>
      <c r="AY327" s="25"/>
      <c r="AZ327" s="25"/>
      <c r="BA327" s="25"/>
      <c r="BB327" s="25"/>
      <c r="BC327" s="25"/>
      <c r="BD327" s="25"/>
      <c r="BE327" s="25"/>
      <c r="BF327" s="25"/>
      <c r="BG327" s="25"/>
      <c r="BH327" s="25"/>
      <c r="BI327" s="25"/>
      <c r="BJ327" s="25"/>
      <c r="BK327" s="25"/>
      <c r="BL327" s="25"/>
      <c r="BM327" s="21">
        <f t="shared" si="344"/>
        <v>0</v>
      </c>
      <c r="BP327" s="18">
        <v>2005</v>
      </c>
      <c r="BQ327" s="14" t="e">
        <f t="shared" si="345"/>
        <v>#DIV/0!</v>
      </c>
      <c r="BR327" s="14" t="e">
        <f t="shared" si="338"/>
        <v>#DIV/0!</v>
      </c>
      <c r="BS327" s="14" t="e">
        <f t="shared" si="338"/>
        <v>#DIV/0!</v>
      </c>
      <c r="BT327" s="14" t="e">
        <f t="shared" si="338"/>
        <v>#DIV/0!</v>
      </c>
      <c r="BU327" s="14" t="e">
        <f t="shared" si="338"/>
        <v>#DIV/0!</v>
      </c>
      <c r="BV327" s="14" t="e">
        <f t="shared" si="338"/>
        <v>#DIV/0!</v>
      </c>
      <c r="BW327" s="14" t="e">
        <f t="shared" si="338"/>
        <v>#DIV/0!</v>
      </c>
      <c r="BX327" s="14" t="e">
        <f t="shared" si="338"/>
        <v>#DIV/0!</v>
      </c>
      <c r="BY327" s="14" t="e">
        <f t="shared" si="338"/>
        <v>#DIV/0!</v>
      </c>
      <c r="BZ327" s="14" t="e">
        <f t="shared" si="338"/>
        <v>#DIV/0!</v>
      </c>
      <c r="CA327" s="14" t="e">
        <f t="shared" si="338"/>
        <v>#DIV/0!</v>
      </c>
      <c r="CB327" s="14" t="e">
        <f t="shared" si="338"/>
        <v>#DIV/0!</v>
      </c>
      <c r="CC327" s="14" t="e">
        <f t="shared" si="338"/>
        <v>#DIV/0!</v>
      </c>
      <c r="CD327" s="14" t="e">
        <f t="shared" si="338"/>
        <v>#DIV/0!</v>
      </c>
      <c r="CE327" s="14" t="e">
        <f t="shared" si="338"/>
        <v>#DIV/0!</v>
      </c>
      <c r="CF327" s="14" t="e">
        <f t="shared" si="338"/>
        <v>#DIV/0!</v>
      </c>
      <c r="CG327" s="14" t="e">
        <f t="shared" si="338"/>
        <v>#DIV/0!</v>
      </c>
      <c r="CH327" s="14" t="e">
        <f t="shared" si="339"/>
        <v>#DIV/0!</v>
      </c>
      <c r="CI327" s="14" t="e">
        <f t="shared" si="339"/>
        <v>#DIV/0!</v>
      </c>
      <c r="CJ327" s="14" t="e">
        <f t="shared" si="339"/>
        <v>#DIV/0!</v>
      </c>
      <c r="CK327" s="14" t="e">
        <f t="shared" si="339"/>
        <v>#DIV/0!</v>
      </c>
      <c r="CL327" s="14" t="e">
        <f t="shared" si="339"/>
        <v>#DIV/0!</v>
      </c>
      <c r="CM327" s="14" t="e">
        <f t="shared" si="339"/>
        <v>#DIV/0!</v>
      </c>
      <c r="CN327" s="14" t="e">
        <f t="shared" si="340"/>
        <v>#DIV/0!</v>
      </c>
      <c r="CO327" s="14" t="e">
        <f t="shared" si="340"/>
        <v>#DIV/0!</v>
      </c>
      <c r="CP327" s="14" t="e">
        <f t="shared" si="340"/>
        <v>#DIV/0!</v>
      </c>
      <c r="CQ327" s="14" t="e">
        <f t="shared" si="340"/>
        <v>#DIV/0!</v>
      </c>
      <c r="CR327" s="14" t="e">
        <f t="shared" si="340"/>
        <v>#DIV/0!</v>
      </c>
      <c r="CS327" s="14" t="e">
        <f t="shared" si="340"/>
        <v>#DIV/0!</v>
      </c>
      <c r="CT327" s="14" t="e">
        <f t="shared" si="340"/>
        <v>#DIV/0!</v>
      </c>
      <c r="CU327" s="14" t="e">
        <f t="shared" si="340"/>
        <v>#DIV/0!</v>
      </c>
      <c r="CV327" s="14" t="e">
        <f t="shared" si="340"/>
        <v>#DIV/0!</v>
      </c>
      <c r="CW327" s="14" t="e">
        <f t="shared" si="340"/>
        <v>#DIV/0!</v>
      </c>
      <c r="CX327" s="14" t="e">
        <f t="shared" si="340"/>
        <v>#DIV/0!</v>
      </c>
      <c r="CY327" s="14" t="e">
        <f t="shared" si="340"/>
        <v>#DIV/0!</v>
      </c>
      <c r="CZ327" s="14" t="e">
        <f t="shared" si="340"/>
        <v>#DIV/0!</v>
      </c>
      <c r="DA327" s="14" t="e">
        <f t="shared" si="340"/>
        <v>#DIV/0!</v>
      </c>
      <c r="DB327" s="14" t="e">
        <f t="shared" si="340"/>
        <v>#DIV/0!</v>
      </c>
      <c r="DC327" s="14" t="e">
        <f t="shared" si="340"/>
        <v>#DIV/0!</v>
      </c>
      <c r="DD327" s="14" t="e">
        <f t="shared" si="341"/>
        <v>#DIV/0!</v>
      </c>
      <c r="DE327" s="14" t="e">
        <f t="shared" si="341"/>
        <v>#DIV/0!</v>
      </c>
      <c r="DF327" s="14" t="e">
        <f t="shared" si="341"/>
        <v>#DIV/0!</v>
      </c>
      <c r="DG327" s="14" t="e">
        <f t="shared" si="341"/>
        <v>#DIV/0!</v>
      </c>
      <c r="DH327" s="14" t="e">
        <f t="shared" si="341"/>
        <v>#DIV/0!</v>
      </c>
      <c r="DI327" s="14" t="e">
        <f t="shared" si="341"/>
        <v>#DIV/0!</v>
      </c>
      <c r="DJ327" s="14" t="e">
        <f t="shared" si="341"/>
        <v>#DIV/0!</v>
      </c>
      <c r="DK327" s="14" t="e">
        <f t="shared" si="341"/>
        <v>#DIV/0!</v>
      </c>
      <c r="DL327" s="14" t="e">
        <f t="shared" si="341"/>
        <v>#DIV/0!</v>
      </c>
      <c r="DM327" s="14" t="e">
        <f t="shared" si="341"/>
        <v>#DIV/0!</v>
      </c>
      <c r="DN327" s="14" t="e">
        <f t="shared" si="341"/>
        <v>#DIV/0!</v>
      </c>
      <c r="DO327" s="14" t="e">
        <f t="shared" si="341"/>
        <v>#DIV/0!</v>
      </c>
      <c r="DP327" s="14" t="e">
        <f t="shared" si="341"/>
        <v>#DIV/0!</v>
      </c>
      <c r="DQ327" s="14" t="e">
        <f t="shared" si="341"/>
        <v>#DIV/0!</v>
      </c>
      <c r="DR327" s="14" t="e">
        <f t="shared" si="341"/>
        <v>#DIV/0!</v>
      </c>
      <c r="DS327" s="14" t="e">
        <f t="shared" si="341"/>
        <v>#DIV/0!</v>
      </c>
      <c r="DT327" s="14" t="e">
        <f t="shared" si="342"/>
        <v>#DIV/0!</v>
      </c>
      <c r="DU327" s="14" t="e">
        <f t="shared" si="342"/>
        <v>#DIV/0!</v>
      </c>
      <c r="DV327" s="14" t="e">
        <f t="shared" si="342"/>
        <v>#DIV/0!</v>
      </c>
      <c r="DW327" s="14" t="e">
        <f t="shared" si="342"/>
        <v>#DIV/0!</v>
      </c>
      <c r="DX327" s="14" t="e">
        <f t="shared" si="342"/>
        <v>#DIV/0!</v>
      </c>
      <c r="DY327" s="14" t="e">
        <f t="shared" si="342"/>
        <v>#DIV/0!</v>
      </c>
      <c r="DZ327" s="14" t="e">
        <f t="shared" si="346"/>
        <v>#DIV/0!</v>
      </c>
    </row>
    <row r="328" spans="1:130">
      <c r="A328" s="18">
        <v>6</v>
      </c>
      <c r="B328" s="15">
        <f t="shared" si="343"/>
        <v>0.75</v>
      </c>
      <c r="C328" s="18">
        <v>2006</v>
      </c>
      <c r="D328" s="25">
        <f t="shared" si="347"/>
        <v>0</v>
      </c>
      <c r="E328" s="25">
        <f t="shared" si="348"/>
        <v>0</v>
      </c>
      <c r="F328" s="25">
        <f t="shared" si="349"/>
        <v>0</v>
      </c>
      <c r="G328" s="25">
        <f t="shared" si="350"/>
        <v>0</v>
      </c>
      <c r="H328" s="25">
        <f t="shared" ref="H328:H346" si="351">VLOOKUP($C$70,$D$3:$K$63,$A$72,0)*(B324-B323)</f>
        <v>0</v>
      </c>
      <c r="I328" s="25">
        <f>VLOOKUP($C$71,$D$3:$K$63,$A$72,0)*(B323-B322)</f>
        <v>0</v>
      </c>
      <c r="J328" s="25">
        <f>VLOOKUP($C$72,$D$3:$K$63,$A$72,0)*B322</f>
        <v>0</v>
      </c>
      <c r="K328" s="25"/>
      <c r="L328" s="25"/>
      <c r="M328" s="25"/>
      <c r="N328" s="25"/>
      <c r="O328" s="25"/>
      <c r="P328" s="25"/>
      <c r="Q328" s="25"/>
      <c r="R328" s="25"/>
      <c r="S328" s="25"/>
      <c r="T328" s="25"/>
      <c r="U328" s="25"/>
      <c r="V328" s="25"/>
      <c r="W328" s="25"/>
      <c r="X328" s="25"/>
      <c r="Y328" s="25"/>
      <c r="Z328" s="25"/>
      <c r="AA328" s="25"/>
      <c r="AB328" s="25"/>
      <c r="AC328" s="25"/>
      <c r="AD328" s="25"/>
      <c r="AE328" s="25"/>
      <c r="AF328" s="25"/>
      <c r="AG328" s="25"/>
      <c r="AH328" s="25"/>
      <c r="AI328" s="25"/>
      <c r="AJ328" s="25"/>
      <c r="AK328" s="25"/>
      <c r="AL328" s="25"/>
      <c r="AM328" s="25"/>
      <c r="AN328" s="25"/>
      <c r="AO328" s="25"/>
      <c r="AP328" s="25"/>
      <c r="AQ328" s="25"/>
      <c r="AR328" s="25"/>
      <c r="AS328" s="25"/>
      <c r="AT328" s="25"/>
      <c r="AU328" s="25"/>
      <c r="AV328" s="25"/>
      <c r="AW328" s="25"/>
      <c r="AX328" s="25"/>
      <c r="AY328" s="25"/>
      <c r="AZ328" s="25"/>
      <c r="BA328" s="25"/>
      <c r="BB328" s="25"/>
      <c r="BC328" s="25"/>
      <c r="BD328" s="25"/>
      <c r="BE328" s="25"/>
      <c r="BF328" s="25"/>
      <c r="BG328" s="25"/>
      <c r="BH328" s="25"/>
      <c r="BI328" s="25"/>
      <c r="BJ328" s="25"/>
      <c r="BK328" s="25"/>
      <c r="BL328" s="25"/>
      <c r="BM328" s="21">
        <f t="shared" si="344"/>
        <v>0</v>
      </c>
      <c r="BP328" s="18">
        <v>2006</v>
      </c>
      <c r="BQ328" s="14" t="e">
        <f t="shared" si="345"/>
        <v>#DIV/0!</v>
      </c>
      <c r="BR328" s="14" t="e">
        <f t="shared" si="338"/>
        <v>#DIV/0!</v>
      </c>
      <c r="BS328" s="14" t="e">
        <f t="shared" si="338"/>
        <v>#DIV/0!</v>
      </c>
      <c r="BT328" s="14" t="e">
        <f t="shared" si="338"/>
        <v>#DIV/0!</v>
      </c>
      <c r="BU328" s="14" t="e">
        <f t="shared" si="338"/>
        <v>#DIV/0!</v>
      </c>
      <c r="BV328" s="14" t="e">
        <f t="shared" si="338"/>
        <v>#DIV/0!</v>
      </c>
      <c r="BW328" s="14" t="e">
        <f t="shared" si="338"/>
        <v>#DIV/0!</v>
      </c>
      <c r="BX328" s="14" t="e">
        <f t="shared" si="338"/>
        <v>#DIV/0!</v>
      </c>
      <c r="BY328" s="14" t="e">
        <f t="shared" si="338"/>
        <v>#DIV/0!</v>
      </c>
      <c r="BZ328" s="14" t="e">
        <f t="shared" si="338"/>
        <v>#DIV/0!</v>
      </c>
      <c r="CA328" s="14" t="e">
        <f t="shared" si="338"/>
        <v>#DIV/0!</v>
      </c>
      <c r="CB328" s="14" t="e">
        <f t="shared" si="338"/>
        <v>#DIV/0!</v>
      </c>
      <c r="CC328" s="14" t="e">
        <f t="shared" si="338"/>
        <v>#DIV/0!</v>
      </c>
      <c r="CD328" s="14" t="e">
        <f t="shared" si="338"/>
        <v>#DIV/0!</v>
      </c>
      <c r="CE328" s="14" t="e">
        <f t="shared" si="338"/>
        <v>#DIV/0!</v>
      </c>
      <c r="CF328" s="14" t="e">
        <f t="shared" si="338"/>
        <v>#DIV/0!</v>
      </c>
      <c r="CG328" s="14" t="e">
        <f t="shared" si="338"/>
        <v>#DIV/0!</v>
      </c>
      <c r="CH328" s="14" t="e">
        <f t="shared" si="339"/>
        <v>#DIV/0!</v>
      </c>
      <c r="CI328" s="14" t="e">
        <f t="shared" si="339"/>
        <v>#DIV/0!</v>
      </c>
      <c r="CJ328" s="14" t="e">
        <f t="shared" si="339"/>
        <v>#DIV/0!</v>
      </c>
      <c r="CK328" s="14" t="e">
        <f t="shared" si="339"/>
        <v>#DIV/0!</v>
      </c>
      <c r="CL328" s="14" t="e">
        <f t="shared" si="339"/>
        <v>#DIV/0!</v>
      </c>
      <c r="CM328" s="14" t="e">
        <f t="shared" si="339"/>
        <v>#DIV/0!</v>
      </c>
      <c r="CN328" s="14" t="e">
        <f t="shared" si="340"/>
        <v>#DIV/0!</v>
      </c>
      <c r="CO328" s="14" t="e">
        <f t="shared" si="340"/>
        <v>#DIV/0!</v>
      </c>
      <c r="CP328" s="14" t="e">
        <f t="shared" si="340"/>
        <v>#DIV/0!</v>
      </c>
      <c r="CQ328" s="14" t="e">
        <f t="shared" si="340"/>
        <v>#DIV/0!</v>
      </c>
      <c r="CR328" s="14" t="e">
        <f t="shared" si="340"/>
        <v>#DIV/0!</v>
      </c>
      <c r="CS328" s="14" t="e">
        <f t="shared" si="340"/>
        <v>#DIV/0!</v>
      </c>
      <c r="CT328" s="14" t="e">
        <f t="shared" si="340"/>
        <v>#DIV/0!</v>
      </c>
      <c r="CU328" s="14" t="e">
        <f t="shared" si="340"/>
        <v>#DIV/0!</v>
      </c>
      <c r="CV328" s="14" t="e">
        <f t="shared" si="340"/>
        <v>#DIV/0!</v>
      </c>
      <c r="CW328" s="14" t="e">
        <f t="shared" si="340"/>
        <v>#DIV/0!</v>
      </c>
      <c r="CX328" s="14" t="e">
        <f t="shared" si="340"/>
        <v>#DIV/0!</v>
      </c>
      <c r="CY328" s="14" t="e">
        <f t="shared" si="340"/>
        <v>#DIV/0!</v>
      </c>
      <c r="CZ328" s="14" t="e">
        <f t="shared" si="340"/>
        <v>#DIV/0!</v>
      </c>
      <c r="DA328" s="14" t="e">
        <f t="shared" si="340"/>
        <v>#DIV/0!</v>
      </c>
      <c r="DB328" s="14" t="e">
        <f t="shared" si="340"/>
        <v>#DIV/0!</v>
      </c>
      <c r="DC328" s="14" t="e">
        <f t="shared" si="340"/>
        <v>#DIV/0!</v>
      </c>
      <c r="DD328" s="14" t="e">
        <f t="shared" si="341"/>
        <v>#DIV/0!</v>
      </c>
      <c r="DE328" s="14" t="e">
        <f t="shared" si="341"/>
        <v>#DIV/0!</v>
      </c>
      <c r="DF328" s="14" t="e">
        <f t="shared" si="341"/>
        <v>#DIV/0!</v>
      </c>
      <c r="DG328" s="14" t="e">
        <f t="shared" si="341"/>
        <v>#DIV/0!</v>
      </c>
      <c r="DH328" s="14" t="e">
        <f t="shared" si="341"/>
        <v>#DIV/0!</v>
      </c>
      <c r="DI328" s="14" t="e">
        <f t="shared" si="341"/>
        <v>#DIV/0!</v>
      </c>
      <c r="DJ328" s="14" t="e">
        <f t="shared" si="341"/>
        <v>#DIV/0!</v>
      </c>
      <c r="DK328" s="14" t="e">
        <f t="shared" si="341"/>
        <v>#DIV/0!</v>
      </c>
      <c r="DL328" s="14" t="e">
        <f t="shared" si="341"/>
        <v>#DIV/0!</v>
      </c>
      <c r="DM328" s="14" t="e">
        <f t="shared" si="341"/>
        <v>#DIV/0!</v>
      </c>
      <c r="DN328" s="14" t="e">
        <f t="shared" si="341"/>
        <v>#DIV/0!</v>
      </c>
      <c r="DO328" s="14" t="e">
        <f t="shared" si="341"/>
        <v>#DIV/0!</v>
      </c>
      <c r="DP328" s="14" t="e">
        <f t="shared" si="341"/>
        <v>#DIV/0!</v>
      </c>
      <c r="DQ328" s="14" t="e">
        <f t="shared" si="341"/>
        <v>#DIV/0!</v>
      </c>
      <c r="DR328" s="14" t="e">
        <f t="shared" si="341"/>
        <v>#DIV/0!</v>
      </c>
      <c r="DS328" s="14" t="e">
        <f t="shared" si="341"/>
        <v>#DIV/0!</v>
      </c>
      <c r="DT328" s="14" t="e">
        <f t="shared" si="342"/>
        <v>#DIV/0!</v>
      </c>
      <c r="DU328" s="14" t="e">
        <f t="shared" si="342"/>
        <v>#DIV/0!</v>
      </c>
      <c r="DV328" s="14" t="e">
        <f t="shared" si="342"/>
        <v>#DIV/0!</v>
      </c>
      <c r="DW328" s="14" t="e">
        <f t="shared" si="342"/>
        <v>#DIV/0!</v>
      </c>
      <c r="DX328" s="14" t="e">
        <f t="shared" si="342"/>
        <v>#DIV/0!</v>
      </c>
      <c r="DY328" s="14" t="e">
        <f t="shared" si="342"/>
        <v>#DIV/0!</v>
      </c>
      <c r="DZ328" s="14" t="e">
        <f t="shared" si="346"/>
        <v>#DIV/0!</v>
      </c>
    </row>
    <row r="329" spans="1:130">
      <c r="A329" s="18">
        <v>7</v>
      </c>
      <c r="B329" s="15">
        <f t="shared" si="343"/>
        <v>0.875</v>
      </c>
      <c r="C329" s="18">
        <v>2007</v>
      </c>
      <c r="D329" s="25">
        <f t="shared" si="347"/>
        <v>0</v>
      </c>
      <c r="E329" s="25">
        <f t="shared" si="348"/>
        <v>0</v>
      </c>
      <c r="F329" s="25">
        <f t="shared" si="349"/>
        <v>0</v>
      </c>
      <c r="G329" s="25">
        <f t="shared" si="350"/>
        <v>0</v>
      </c>
      <c r="H329" s="25">
        <f t="shared" si="351"/>
        <v>0</v>
      </c>
      <c r="I329" s="25">
        <f t="shared" ref="I329:I347" si="352">VLOOKUP($C$71,$D$3:$K$63,$A$72,0)*(B324-B323)</f>
        <v>0</v>
      </c>
      <c r="J329" s="25">
        <f>VLOOKUP($C$72,$D$3:$K$63,$A$72,0)*(B323-B322)</f>
        <v>0.125</v>
      </c>
      <c r="K329" s="25">
        <f>VLOOKUP($C$73,$D$3:$K$63,$A$72,0)*B322</f>
        <v>0</v>
      </c>
      <c r="L329" s="25"/>
      <c r="M329" s="25"/>
      <c r="N329" s="25"/>
      <c r="O329" s="25"/>
      <c r="P329" s="25"/>
      <c r="Q329" s="25"/>
      <c r="R329" s="25"/>
      <c r="S329" s="25"/>
      <c r="T329" s="25"/>
      <c r="U329" s="25"/>
      <c r="V329" s="25"/>
      <c r="W329" s="25"/>
      <c r="X329" s="25"/>
      <c r="Y329" s="25"/>
      <c r="Z329" s="25"/>
      <c r="AA329" s="25"/>
      <c r="AB329" s="25"/>
      <c r="AC329" s="25"/>
      <c r="AD329" s="25"/>
      <c r="AE329" s="25"/>
      <c r="AF329" s="25"/>
      <c r="AG329" s="25"/>
      <c r="AH329" s="25"/>
      <c r="AI329" s="25"/>
      <c r="AJ329" s="25"/>
      <c r="AK329" s="25"/>
      <c r="AL329" s="25"/>
      <c r="AM329" s="25"/>
      <c r="AN329" s="25"/>
      <c r="AO329" s="25"/>
      <c r="AP329" s="25"/>
      <c r="AQ329" s="25"/>
      <c r="AR329" s="25"/>
      <c r="AS329" s="25"/>
      <c r="AT329" s="25"/>
      <c r="AU329" s="25"/>
      <c r="AV329" s="25"/>
      <c r="AW329" s="25"/>
      <c r="AX329" s="25"/>
      <c r="AY329" s="25"/>
      <c r="AZ329" s="25"/>
      <c r="BA329" s="25"/>
      <c r="BB329" s="25"/>
      <c r="BC329" s="25"/>
      <c r="BD329" s="25"/>
      <c r="BE329" s="25"/>
      <c r="BF329" s="25"/>
      <c r="BG329" s="25"/>
      <c r="BH329" s="25"/>
      <c r="BI329" s="25"/>
      <c r="BJ329" s="25"/>
      <c r="BK329" s="25"/>
      <c r="BL329" s="25"/>
      <c r="BM329" s="21">
        <f t="shared" si="344"/>
        <v>0.125</v>
      </c>
      <c r="BP329" s="18">
        <v>2007</v>
      </c>
      <c r="BQ329" s="14">
        <f t="shared" si="345"/>
        <v>0</v>
      </c>
      <c r="BR329" s="14">
        <f t="shared" si="338"/>
        <v>0</v>
      </c>
      <c r="BS329" s="14">
        <f t="shared" si="338"/>
        <v>0</v>
      </c>
      <c r="BT329" s="14">
        <f t="shared" si="338"/>
        <v>0</v>
      </c>
      <c r="BU329" s="14">
        <f t="shared" si="338"/>
        <v>0</v>
      </c>
      <c r="BV329" s="14">
        <f t="shared" si="338"/>
        <v>0</v>
      </c>
      <c r="BW329" s="14">
        <f t="shared" si="338"/>
        <v>1</v>
      </c>
      <c r="BX329" s="14">
        <f t="shared" si="338"/>
        <v>0</v>
      </c>
      <c r="BY329" s="14">
        <f t="shared" si="338"/>
        <v>0</v>
      </c>
      <c r="BZ329" s="14">
        <f t="shared" si="338"/>
        <v>0</v>
      </c>
      <c r="CA329" s="14">
        <f t="shared" si="338"/>
        <v>0</v>
      </c>
      <c r="CB329" s="14">
        <f t="shared" si="338"/>
        <v>0</v>
      </c>
      <c r="CC329" s="14">
        <f t="shared" si="338"/>
        <v>0</v>
      </c>
      <c r="CD329" s="14">
        <f t="shared" si="338"/>
        <v>0</v>
      </c>
      <c r="CE329" s="14">
        <f t="shared" si="338"/>
        <v>0</v>
      </c>
      <c r="CF329" s="14">
        <f t="shared" si="338"/>
        <v>0</v>
      </c>
      <c r="CG329" s="14">
        <f t="shared" si="338"/>
        <v>0</v>
      </c>
      <c r="CH329" s="14">
        <f t="shared" si="339"/>
        <v>0</v>
      </c>
      <c r="CI329" s="14">
        <f t="shared" si="339"/>
        <v>0</v>
      </c>
      <c r="CJ329" s="14">
        <f t="shared" si="339"/>
        <v>0</v>
      </c>
      <c r="CK329" s="14">
        <f t="shared" si="339"/>
        <v>0</v>
      </c>
      <c r="CL329" s="14">
        <f t="shared" si="339"/>
        <v>0</v>
      </c>
      <c r="CM329" s="14">
        <f t="shared" si="339"/>
        <v>0</v>
      </c>
      <c r="CN329" s="14">
        <f t="shared" si="340"/>
        <v>0</v>
      </c>
      <c r="CO329" s="14">
        <f t="shared" si="340"/>
        <v>0</v>
      </c>
      <c r="CP329" s="14">
        <f t="shared" si="340"/>
        <v>0</v>
      </c>
      <c r="CQ329" s="14">
        <f t="shared" si="340"/>
        <v>0</v>
      </c>
      <c r="CR329" s="14">
        <f t="shared" si="340"/>
        <v>0</v>
      </c>
      <c r="CS329" s="14">
        <f t="shared" si="340"/>
        <v>0</v>
      </c>
      <c r="CT329" s="14">
        <f t="shared" si="340"/>
        <v>0</v>
      </c>
      <c r="CU329" s="14">
        <f t="shared" si="340"/>
        <v>0</v>
      </c>
      <c r="CV329" s="14">
        <f t="shared" si="340"/>
        <v>0</v>
      </c>
      <c r="CW329" s="14">
        <f t="shared" si="340"/>
        <v>0</v>
      </c>
      <c r="CX329" s="14">
        <f t="shared" si="340"/>
        <v>0</v>
      </c>
      <c r="CY329" s="14">
        <f t="shared" si="340"/>
        <v>0</v>
      </c>
      <c r="CZ329" s="14">
        <f t="shared" si="340"/>
        <v>0</v>
      </c>
      <c r="DA329" s="14">
        <f t="shared" si="340"/>
        <v>0</v>
      </c>
      <c r="DB329" s="14">
        <f t="shared" si="340"/>
        <v>0</v>
      </c>
      <c r="DC329" s="14">
        <f t="shared" si="340"/>
        <v>0</v>
      </c>
      <c r="DD329" s="14">
        <f t="shared" si="341"/>
        <v>0</v>
      </c>
      <c r="DE329" s="14">
        <f t="shared" si="341"/>
        <v>0</v>
      </c>
      <c r="DF329" s="14">
        <f t="shared" si="341"/>
        <v>0</v>
      </c>
      <c r="DG329" s="14">
        <f t="shared" si="341"/>
        <v>0</v>
      </c>
      <c r="DH329" s="14">
        <f t="shared" si="341"/>
        <v>0</v>
      </c>
      <c r="DI329" s="14">
        <f t="shared" si="341"/>
        <v>0</v>
      </c>
      <c r="DJ329" s="14">
        <f t="shared" si="341"/>
        <v>0</v>
      </c>
      <c r="DK329" s="14">
        <f t="shared" si="341"/>
        <v>0</v>
      </c>
      <c r="DL329" s="14">
        <f t="shared" si="341"/>
        <v>0</v>
      </c>
      <c r="DM329" s="14">
        <f t="shared" si="341"/>
        <v>0</v>
      </c>
      <c r="DN329" s="14">
        <f t="shared" si="341"/>
        <v>0</v>
      </c>
      <c r="DO329" s="14">
        <f t="shared" si="341"/>
        <v>0</v>
      </c>
      <c r="DP329" s="14">
        <f t="shared" si="341"/>
        <v>0</v>
      </c>
      <c r="DQ329" s="14">
        <f t="shared" si="341"/>
        <v>0</v>
      </c>
      <c r="DR329" s="14">
        <f t="shared" si="341"/>
        <v>0</v>
      </c>
      <c r="DS329" s="14">
        <f t="shared" si="341"/>
        <v>0</v>
      </c>
      <c r="DT329" s="14">
        <f t="shared" si="342"/>
        <v>0</v>
      </c>
      <c r="DU329" s="14">
        <f t="shared" si="342"/>
        <v>0</v>
      </c>
      <c r="DV329" s="14">
        <f t="shared" si="342"/>
        <v>0</v>
      </c>
      <c r="DW329" s="14">
        <f t="shared" si="342"/>
        <v>0</v>
      </c>
      <c r="DX329" s="14">
        <f t="shared" si="342"/>
        <v>0</v>
      </c>
      <c r="DY329" s="14">
        <f t="shared" si="342"/>
        <v>0</v>
      </c>
      <c r="DZ329" s="14">
        <f t="shared" si="346"/>
        <v>1</v>
      </c>
    </row>
    <row r="330" spans="1:130">
      <c r="A330" s="18">
        <v>8</v>
      </c>
      <c r="B330" s="15">
        <f t="shared" si="343"/>
        <v>1</v>
      </c>
      <c r="C330" s="18">
        <v>2008</v>
      </c>
      <c r="D330" s="25">
        <f t="shared" si="347"/>
        <v>0</v>
      </c>
      <c r="E330" s="25">
        <f t="shared" si="348"/>
        <v>0</v>
      </c>
      <c r="F330" s="25">
        <f t="shared" si="349"/>
        <v>0</v>
      </c>
      <c r="G330" s="25">
        <f t="shared" si="350"/>
        <v>0</v>
      </c>
      <c r="H330" s="25">
        <f t="shared" si="351"/>
        <v>0</v>
      </c>
      <c r="I330" s="25">
        <f t="shared" si="352"/>
        <v>0</v>
      </c>
      <c r="J330" s="25">
        <f t="shared" ref="J330:J348" si="353">VLOOKUP($C$72,$D$3:$K$63,$A$72,0)*(B324-B323)</f>
        <v>0.125</v>
      </c>
      <c r="K330" s="25">
        <f>VLOOKUP($C$73,$D$3:$K$63,$A$72,0)*(B323-B322)</f>
        <v>0</v>
      </c>
      <c r="L330" s="25">
        <f>VLOOKUP($C$74,$D$3:$K$63,$A$72,0)*B322</f>
        <v>0</v>
      </c>
      <c r="M330" s="25"/>
      <c r="N330" s="25"/>
      <c r="O330" s="25"/>
      <c r="P330" s="25"/>
      <c r="Q330" s="25"/>
      <c r="R330" s="25"/>
      <c r="S330" s="25"/>
      <c r="T330" s="25"/>
      <c r="U330" s="25"/>
      <c r="V330" s="25"/>
      <c r="W330" s="25"/>
      <c r="X330" s="25"/>
      <c r="Y330" s="25"/>
      <c r="Z330" s="25"/>
      <c r="AA330" s="25"/>
      <c r="AB330" s="25"/>
      <c r="AC330" s="25"/>
      <c r="AD330" s="25"/>
      <c r="AE330" s="25"/>
      <c r="AF330" s="25"/>
      <c r="AG330" s="25"/>
      <c r="AH330" s="25"/>
      <c r="AI330" s="25"/>
      <c r="AJ330" s="25"/>
      <c r="AK330" s="25"/>
      <c r="AL330" s="25"/>
      <c r="AM330" s="25"/>
      <c r="AN330" s="25"/>
      <c r="AO330" s="25"/>
      <c r="AP330" s="25"/>
      <c r="AQ330" s="25"/>
      <c r="AR330" s="25"/>
      <c r="AS330" s="25"/>
      <c r="AT330" s="25"/>
      <c r="AU330" s="25"/>
      <c r="AV330" s="25"/>
      <c r="AW330" s="25"/>
      <c r="AX330" s="25"/>
      <c r="AY330" s="25"/>
      <c r="AZ330" s="25"/>
      <c r="BA330" s="25"/>
      <c r="BB330" s="25"/>
      <c r="BC330" s="25"/>
      <c r="BD330" s="25"/>
      <c r="BE330" s="25"/>
      <c r="BF330" s="25"/>
      <c r="BG330" s="25"/>
      <c r="BH330" s="25"/>
      <c r="BI330" s="25"/>
      <c r="BJ330" s="25"/>
      <c r="BK330" s="25"/>
      <c r="BL330" s="25"/>
      <c r="BM330" s="21">
        <f t="shared" si="344"/>
        <v>0.125</v>
      </c>
      <c r="BP330" s="18">
        <v>2008</v>
      </c>
      <c r="BQ330" s="14">
        <f t="shared" si="345"/>
        <v>0</v>
      </c>
      <c r="BR330" s="14">
        <f t="shared" si="338"/>
        <v>0</v>
      </c>
      <c r="BS330" s="14">
        <f t="shared" si="338"/>
        <v>0</v>
      </c>
      <c r="BT330" s="14">
        <f t="shared" si="338"/>
        <v>0</v>
      </c>
      <c r="BU330" s="14">
        <f t="shared" si="338"/>
        <v>0</v>
      </c>
      <c r="BV330" s="14">
        <f t="shared" si="338"/>
        <v>0</v>
      </c>
      <c r="BW330" s="14">
        <f t="shared" si="338"/>
        <v>1</v>
      </c>
      <c r="BX330" s="14">
        <f t="shared" si="338"/>
        <v>0</v>
      </c>
      <c r="BY330" s="14">
        <f t="shared" si="338"/>
        <v>0</v>
      </c>
      <c r="BZ330" s="14">
        <f t="shared" si="338"/>
        <v>0</v>
      </c>
      <c r="CA330" s="14">
        <f t="shared" si="338"/>
        <v>0</v>
      </c>
      <c r="CB330" s="14">
        <f t="shared" si="338"/>
        <v>0</v>
      </c>
      <c r="CC330" s="14">
        <f t="shared" si="338"/>
        <v>0</v>
      </c>
      <c r="CD330" s="14">
        <f t="shared" si="338"/>
        <v>0</v>
      </c>
      <c r="CE330" s="14">
        <f t="shared" si="338"/>
        <v>0</v>
      </c>
      <c r="CF330" s="14">
        <f t="shared" si="338"/>
        <v>0</v>
      </c>
      <c r="CG330" s="14">
        <f t="shared" si="338"/>
        <v>0</v>
      </c>
      <c r="CH330" s="14">
        <f t="shared" si="339"/>
        <v>0</v>
      </c>
      <c r="CI330" s="14">
        <f t="shared" si="339"/>
        <v>0</v>
      </c>
      <c r="CJ330" s="14">
        <f t="shared" si="339"/>
        <v>0</v>
      </c>
      <c r="CK330" s="14">
        <f t="shared" si="339"/>
        <v>0</v>
      </c>
      <c r="CL330" s="14">
        <f t="shared" si="339"/>
        <v>0</v>
      </c>
      <c r="CM330" s="14">
        <f t="shared" si="339"/>
        <v>0</v>
      </c>
      <c r="CN330" s="14">
        <f t="shared" si="340"/>
        <v>0</v>
      </c>
      <c r="CO330" s="14">
        <f t="shared" si="340"/>
        <v>0</v>
      </c>
      <c r="CP330" s="14">
        <f t="shared" si="340"/>
        <v>0</v>
      </c>
      <c r="CQ330" s="14">
        <f t="shared" si="340"/>
        <v>0</v>
      </c>
      <c r="CR330" s="14">
        <f t="shared" si="340"/>
        <v>0</v>
      </c>
      <c r="CS330" s="14">
        <f t="shared" si="340"/>
        <v>0</v>
      </c>
      <c r="CT330" s="14">
        <f t="shared" si="340"/>
        <v>0</v>
      </c>
      <c r="CU330" s="14">
        <f t="shared" si="340"/>
        <v>0</v>
      </c>
      <c r="CV330" s="14">
        <f t="shared" si="340"/>
        <v>0</v>
      </c>
      <c r="CW330" s="14">
        <f t="shared" si="340"/>
        <v>0</v>
      </c>
      <c r="CX330" s="14">
        <f t="shared" si="340"/>
        <v>0</v>
      </c>
      <c r="CY330" s="14">
        <f t="shared" si="340"/>
        <v>0</v>
      </c>
      <c r="CZ330" s="14">
        <f t="shared" si="340"/>
        <v>0</v>
      </c>
      <c r="DA330" s="14">
        <f t="shared" si="340"/>
        <v>0</v>
      </c>
      <c r="DB330" s="14">
        <f t="shared" si="340"/>
        <v>0</v>
      </c>
      <c r="DC330" s="14">
        <f t="shared" si="340"/>
        <v>0</v>
      </c>
      <c r="DD330" s="14">
        <f t="shared" si="341"/>
        <v>0</v>
      </c>
      <c r="DE330" s="14">
        <f t="shared" si="341"/>
        <v>0</v>
      </c>
      <c r="DF330" s="14">
        <f t="shared" si="341"/>
        <v>0</v>
      </c>
      <c r="DG330" s="14">
        <f t="shared" si="341"/>
        <v>0</v>
      </c>
      <c r="DH330" s="14">
        <f t="shared" si="341"/>
        <v>0</v>
      </c>
      <c r="DI330" s="14">
        <f t="shared" si="341"/>
        <v>0</v>
      </c>
      <c r="DJ330" s="14">
        <f t="shared" si="341"/>
        <v>0</v>
      </c>
      <c r="DK330" s="14">
        <f t="shared" si="341"/>
        <v>0</v>
      </c>
      <c r="DL330" s="14">
        <f t="shared" si="341"/>
        <v>0</v>
      </c>
      <c r="DM330" s="14">
        <f t="shared" si="341"/>
        <v>0</v>
      </c>
      <c r="DN330" s="14">
        <f t="shared" si="341"/>
        <v>0</v>
      </c>
      <c r="DO330" s="14">
        <f t="shared" si="341"/>
        <v>0</v>
      </c>
      <c r="DP330" s="14">
        <f t="shared" si="341"/>
        <v>0</v>
      </c>
      <c r="DQ330" s="14">
        <f t="shared" si="341"/>
        <v>0</v>
      </c>
      <c r="DR330" s="14">
        <f t="shared" si="341"/>
        <v>0</v>
      </c>
      <c r="DS330" s="14">
        <f t="shared" si="341"/>
        <v>0</v>
      </c>
      <c r="DT330" s="14">
        <f t="shared" si="342"/>
        <v>0</v>
      </c>
      <c r="DU330" s="14">
        <f t="shared" si="342"/>
        <v>0</v>
      </c>
      <c r="DV330" s="14">
        <f t="shared" si="342"/>
        <v>0</v>
      </c>
      <c r="DW330" s="14">
        <f t="shared" si="342"/>
        <v>0</v>
      </c>
      <c r="DX330" s="14">
        <f t="shared" si="342"/>
        <v>0</v>
      </c>
      <c r="DY330" s="14">
        <f t="shared" si="342"/>
        <v>0</v>
      </c>
      <c r="DZ330" s="14">
        <f t="shared" si="346"/>
        <v>1</v>
      </c>
    </row>
    <row r="331" spans="1:130">
      <c r="A331" s="18">
        <v>9</v>
      </c>
      <c r="B331" s="15">
        <f t="shared" si="343"/>
        <v>1</v>
      </c>
      <c r="C331" s="18">
        <v>2009</v>
      </c>
      <c r="D331" s="25">
        <f t="shared" si="347"/>
        <v>0</v>
      </c>
      <c r="E331" s="25">
        <f t="shared" si="348"/>
        <v>0</v>
      </c>
      <c r="F331" s="25">
        <f t="shared" si="349"/>
        <v>0</v>
      </c>
      <c r="G331" s="25">
        <f t="shared" si="350"/>
        <v>0</v>
      </c>
      <c r="H331" s="25">
        <f t="shared" si="351"/>
        <v>0</v>
      </c>
      <c r="I331" s="25">
        <f t="shared" si="352"/>
        <v>0</v>
      </c>
      <c r="J331" s="25">
        <f t="shared" si="353"/>
        <v>0.125</v>
      </c>
      <c r="K331" s="25">
        <f t="shared" ref="K331:K349" si="354">VLOOKUP($C$73,$D$3:$K$63,$A$72,0)*(B324-B323)</f>
        <v>0</v>
      </c>
      <c r="L331" s="25">
        <f>VLOOKUP($C$74,$D$3:$K$63,$A$72,0)*(B323-B322)</f>
        <v>0</v>
      </c>
      <c r="M331" s="25">
        <f>VLOOKUP($C$75,$D$3:$K$63,$A$72,0)*B322</f>
        <v>0</v>
      </c>
      <c r="N331" s="25"/>
      <c r="O331" s="25"/>
      <c r="P331" s="25"/>
      <c r="Q331" s="25"/>
      <c r="R331" s="25"/>
      <c r="S331" s="25"/>
      <c r="T331" s="25"/>
      <c r="U331" s="25"/>
      <c r="V331" s="25"/>
      <c r="W331" s="25"/>
      <c r="X331" s="25"/>
      <c r="Y331" s="25"/>
      <c r="Z331" s="25"/>
      <c r="AA331" s="25"/>
      <c r="AB331" s="25"/>
      <c r="AC331" s="25"/>
      <c r="AD331" s="25"/>
      <c r="AE331" s="25"/>
      <c r="AF331" s="25"/>
      <c r="AG331" s="25"/>
      <c r="AH331" s="25"/>
      <c r="AI331" s="25"/>
      <c r="AJ331" s="25"/>
      <c r="AK331" s="25"/>
      <c r="AL331" s="25"/>
      <c r="AM331" s="25"/>
      <c r="AN331" s="25"/>
      <c r="AO331" s="25"/>
      <c r="AP331" s="25"/>
      <c r="AQ331" s="25"/>
      <c r="AR331" s="25"/>
      <c r="AS331" s="25"/>
      <c r="AT331" s="25"/>
      <c r="AU331" s="25"/>
      <c r="AV331" s="25"/>
      <c r="AW331" s="25"/>
      <c r="AX331" s="25"/>
      <c r="AY331" s="25"/>
      <c r="AZ331" s="25"/>
      <c r="BA331" s="25"/>
      <c r="BB331" s="25"/>
      <c r="BC331" s="25"/>
      <c r="BD331" s="25"/>
      <c r="BE331" s="25"/>
      <c r="BF331" s="25"/>
      <c r="BG331" s="25"/>
      <c r="BH331" s="25"/>
      <c r="BI331" s="25"/>
      <c r="BJ331" s="25"/>
      <c r="BK331" s="25"/>
      <c r="BL331" s="25"/>
      <c r="BM331" s="21">
        <f t="shared" si="344"/>
        <v>0.125</v>
      </c>
      <c r="BP331" s="18">
        <v>2009</v>
      </c>
      <c r="BQ331" s="14">
        <f t="shared" si="345"/>
        <v>0</v>
      </c>
      <c r="BR331" s="14">
        <f t="shared" si="338"/>
        <v>0</v>
      </c>
      <c r="BS331" s="14">
        <f t="shared" si="338"/>
        <v>0</v>
      </c>
      <c r="BT331" s="14">
        <f t="shared" si="338"/>
        <v>0</v>
      </c>
      <c r="BU331" s="14">
        <f t="shared" si="338"/>
        <v>0</v>
      </c>
      <c r="BV331" s="14">
        <f t="shared" si="338"/>
        <v>0</v>
      </c>
      <c r="BW331" s="14">
        <f t="shared" si="338"/>
        <v>1</v>
      </c>
      <c r="BX331" s="14">
        <f t="shared" si="338"/>
        <v>0</v>
      </c>
      <c r="BY331" s="14">
        <f t="shared" si="338"/>
        <v>0</v>
      </c>
      <c r="BZ331" s="14">
        <f t="shared" si="338"/>
        <v>0</v>
      </c>
      <c r="CA331" s="14">
        <f t="shared" si="338"/>
        <v>0</v>
      </c>
      <c r="CB331" s="14">
        <f t="shared" si="338"/>
        <v>0</v>
      </c>
      <c r="CC331" s="14">
        <f t="shared" si="338"/>
        <v>0</v>
      </c>
      <c r="CD331" s="14">
        <f t="shared" si="338"/>
        <v>0</v>
      </c>
      <c r="CE331" s="14">
        <f t="shared" si="338"/>
        <v>0</v>
      </c>
      <c r="CF331" s="14">
        <f t="shared" si="338"/>
        <v>0</v>
      </c>
      <c r="CG331" s="14">
        <f t="shared" si="338"/>
        <v>0</v>
      </c>
      <c r="CH331" s="14">
        <f t="shared" si="339"/>
        <v>0</v>
      </c>
      <c r="CI331" s="14">
        <f t="shared" si="339"/>
        <v>0</v>
      </c>
      <c r="CJ331" s="14">
        <f t="shared" si="339"/>
        <v>0</v>
      </c>
      <c r="CK331" s="14">
        <f t="shared" si="339"/>
        <v>0</v>
      </c>
      <c r="CL331" s="14">
        <f t="shared" si="339"/>
        <v>0</v>
      </c>
      <c r="CM331" s="14">
        <f t="shared" si="339"/>
        <v>0</v>
      </c>
      <c r="CN331" s="14">
        <f t="shared" si="340"/>
        <v>0</v>
      </c>
      <c r="CO331" s="14">
        <f t="shared" si="340"/>
        <v>0</v>
      </c>
      <c r="CP331" s="14">
        <f t="shared" si="340"/>
        <v>0</v>
      </c>
      <c r="CQ331" s="14">
        <f t="shared" si="340"/>
        <v>0</v>
      </c>
      <c r="CR331" s="14">
        <f t="shared" si="340"/>
        <v>0</v>
      </c>
      <c r="CS331" s="14">
        <f t="shared" si="340"/>
        <v>0</v>
      </c>
      <c r="CT331" s="14">
        <f t="shared" si="340"/>
        <v>0</v>
      </c>
      <c r="CU331" s="14">
        <f t="shared" si="340"/>
        <v>0</v>
      </c>
      <c r="CV331" s="14">
        <f t="shared" si="340"/>
        <v>0</v>
      </c>
      <c r="CW331" s="14">
        <f t="shared" si="340"/>
        <v>0</v>
      </c>
      <c r="CX331" s="14">
        <f t="shared" si="340"/>
        <v>0</v>
      </c>
      <c r="CY331" s="14">
        <f t="shared" si="340"/>
        <v>0</v>
      </c>
      <c r="CZ331" s="14">
        <f t="shared" si="340"/>
        <v>0</v>
      </c>
      <c r="DA331" s="14">
        <f t="shared" si="340"/>
        <v>0</v>
      </c>
      <c r="DB331" s="14">
        <f t="shared" si="340"/>
        <v>0</v>
      </c>
      <c r="DC331" s="14">
        <f t="shared" si="340"/>
        <v>0</v>
      </c>
      <c r="DD331" s="14">
        <f t="shared" si="341"/>
        <v>0</v>
      </c>
      <c r="DE331" s="14">
        <f t="shared" si="341"/>
        <v>0</v>
      </c>
      <c r="DF331" s="14">
        <f t="shared" si="341"/>
        <v>0</v>
      </c>
      <c r="DG331" s="14">
        <f t="shared" si="341"/>
        <v>0</v>
      </c>
      <c r="DH331" s="14">
        <f t="shared" si="341"/>
        <v>0</v>
      </c>
      <c r="DI331" s="14">
        <f t="shared" si="341"/>
        <v>0</v>
      </c>
      <c r="DJ331" s="14">
        <f t="shared" si="341"/>
        <v>0</v>
      </c>
      <c r="DK331" s="14">
        <f t="shared" si="341"/>
        <v>0</v>
      </c>
      <c r="DL331" s="14">
        <f t="shared" si="341"/>
        <v>0</v>
      </c>
      <c r="DM331" s="14">
        <f t="shared" si="341"/>
        <v>0</v>
      </c>
      <c r="DN331" s="14">
        <f t="shared" si="341"/>
        <v>0</v>
      </c>
      <c r="DO331" s="14">
        <f t="shared" si="341"/>
        <v>0</v>
      </c>
      <c r="DP331" s="14">
        <f t="shared" si="341"/>
        <v>0</v>
      </c>
      <c r="DQ331" s="14">
        <f t="shared" si="341"/>
        <v>0</v>
      </c>
      <c r="DR331" s="14">
        <f t="shared" si="341"/>
        <v>0</v>
      </c>
      <c r="DS331" s="14">
        <f t="shared" si="341"/>
        <v>0</v>
      </c>
      <c r="DT331" s="14">
        <f t="shared" si="342"/>
        <v>0</v>
      </c>
      <c r="DU331" s="14">
        <f t="shared" si="342"/>
        <v>0</v>
      </c>
      <c r="DV331" s="14">
        <f t="shared" si="342"/>
        <v>0</v>
      </c>
      <c r="DW331" s="14">
        <f t="shared" si="342"/>
        <v>0</v>
      </c>
      <c r="DX331" s="14">
        <f t="shared" si="342"/>
        <v>0</v>
      </c>
      <c r="DY331" s="14">
        <f t="shared" si="342"/>
        <v>0</v>
      </c>
      <c r="DZ331" s="14">
        <f t="shared" si="346"/>
        <v>1</v>
      </c>
    </row>
    <row r="332" spans="1:130">
      <c r="A332" s="18">
        <v>10</v>
      </c>
      <c r="B332" s="15">
        <f t="shared" si="343"/>
        <v>1</v>
      </c>
      <c r="C332" s="18">
        <v>2010</v>
      </c>
      <c r="D332" s="25">
        <f t="shared" si="347"/>
        <v>0</v>
      </c>
      <c r="E332" s="25">
        <f t="shared" si="348"/>
        <v>0</v>
      </c>
      <c r="F332" s="25">
        <f t="shared" si="349"/>
        <v>0</v>
      </c>
      <c r="G332" s="25">
        <f t="shared" si="350"/>
        <v>0</v>
      </c>
      <c r="H332" s="25">
        <f t="shared" si="351"/>
        <v>0</v>
      </c>
      <c r="I332" s="25">
        <f t="shared" si="352"/>
        <v>0</v>
      </c>
      <c r="J332" s="25">
        <f t="shared" si="353"/>
        <v>0.125</v>
      </c>
      <c r="K332" s="25">
        <f t="shared" si="354"/>
        <v>0</v>
      </c>
      <c r="L332" s="25">
        <f t="shared" ref="L332:L350" si="355">VLOOKUP($C$74,$D$3:$K$63,$A$72,0)*(B324-B323)</f>
        <v>0</v>
      </c>
      <c r="M332" s="25">
        <f>VLOOKUP($C$75,$D$3:$K$63,$A$72,0)*(B323-B322)</f>
        <v>0</v>
      </c>
      <c r="N332" s="25">
        <f>VLOOKUP($C$76,$D$3:$K$63,$A$72,0)*B322</f>
        <v>0</v>
      </c>
      <c r="O332" s="25"/>
      <c r="P332" s="25"/>
      <c r="Q332" s="25"/>
      <c r="R332" s="25"/>
      <c r="S332" s="25"/>
      <c r="T332" s="25"/>
      <c r="U332" s="25"/>
      <c r="V332" s="25"/>
      <c r="W332" s="25"/>
      <c r="X332" s="25"/>
      <c r="Y332" s="25"/>
      <c r="Z332" s="25"/>
      <c r="AA332" s="25"/>
      <c r="AB332" s="25"/>
      <c r="AC332" s="25"/>
      <c r="AD332" s="25"/>
      <c r="AE332" s="25"/>
      <c r="AF332" s="25"/>
      <c r="AG332" s="25"/>
      <c r="AH332" s="25"/>
      <c r="AI332" s="25"/>
      <c r="AJ332" s="25"/>
      <c r="AK332" s="25"/>
      <c r="AL332" s="25"/>
      <c r="AM332" s="25"/>
      <c r="AN332" s="25"/>
      <c r="AO332" s="25"/>
      <c r="AP332" s="25"/>
      <c r="AQ332" s="25"/>
      <c r="AR332" s="25"/>
      <c r="AS332" s="25"/>
      <c r="AT332" s="25"/>
      <c r="AU332" s="25"/>
      <c r="AV332" s="25"/>
      <c r="AW332" s="25"/>
      <c r="AX332" s="25"/>
      <c r="AY332" s="25"/>
      <c r="AZ332" s="25"/>
      <c r="BA332" s="25"/>
      <c r="BB332" s="25"/>
      <c r="BC332" s="25"/>
      <c r="BD332" s="25"/>
      <c r="BE332" s="25"/>
      <c r="BF332" s="25"/>
      <c r="BG332" s="25"/>
      <c r="BH332" s="25"/>
      <c r="BI332" s="25"/>
      <c r="BJ332" s="25"/>
      <c r="BK332" s="25"/>
      <c r="BL332" s="25"/>
      <c r="BM332" s="21">
        <f t="shared" si="344"/>
        <v>0.125</v>
      </c>
      <c r="BP332" s="18">
        <v>2010</v>
      </c>
      <c r="BQ332" s="14">
        <f t="shared" si="345"/>
        <v>0</v>
      </c>
      <c r="BR332" s="14">
        <f t="shared" si="338"/>
        <v>0</v>
      </c>
      <c r="BS332" s="14">
        <f t="shared" si="338"/>
        <v>0</v>
      </c>
      <c r="BT332" s="14">
        <f t="shared" si="338"/>
        <v>0</v>
      </c>
      <c r="BU332" s="14">
        <f t="shared" si="338"/>
        <v>0</v>
      </c>
      <c r="BV332" s="14">
        <f t="shared" si="338"/>
        <v>0</v>
      </c>
      <c r="BW332" s="14">
        <f t="shared" si="338"/>
        <v>1</v>
      </c>
      <c r="BX332" s="14">
        <f t="shared" si="338"/>
        <v>0</v>
      </c>
      <c r="BY332" s="14">
        <f t="shared" si="338"/>
        <v>0</v>
      </c>
      <c r="BZ332" s="14">
        <f t="shared" si="338"/>
        <v>0</v>
      </c>
      <c r="CA332" s="14">
        <f t="shared" si="338"/>
        <v>0</v>
      </c>
      <c r="CB332" s="14">
        <f t="shared" si="338"/>
        <v>0</v>
      </c>
      <c r="CC332" s="14">
        <f t="shared" si="338"/>
        <v>0</v>
      </c>
      <c r="CD332" s="14">
        <f t="shared" si="338"/>
        <v>0</v>
      </c>
      <c r="CE332" s="14">
        <f t="shared" si="338"/>
        <v>0</v>
      </c>
      <c r="CF332" s="14">
        <f t="shared" si="338"/>
        <v>0</v>
      </c>
      <c r="CG332" s="14">
        <f t="shared" si="338"/>
        <v>0</v>
      </c>
      <c r="CH332" s="14">
        <f t="shared" si="339"/>
        <v>0</v>
      </c>
      <c r="CI332" s="14">
        <f t="shared" si="339"/>
        <v>0</v>
      </c>
      <c r="CJ332" s="14">
        <f t="shared" si="339"/>
        <v>0</v>
      </c>
      <c r="CK332" s="14">
        <f t="shared" si="339"/>
        <v>0</v>
      </c>
      <c r="CL332" s="14">
        <f t="shared" si="339"/>
        <v>0</v>
      </c>
      <c r="CM332" s="14">
        <f t="shared" si="339"/>
        <v>0</v>
      </c>
      <c r="CN332" s="14">
        <f t="shared" si="340"/>
        <v>0</v>
      </c>
      <c r="CO332" s="14">
        <f t="shared" si="340"/>
        <v>0</v>
      </c>
      <c r="CP332" s="14">
        <f t="shared" si="340"/>
        <v>0</v>
      </c>
      <c r="CQ332" s="14">
        <f t="shared" si="340"/>
        <v>0</v>
      </c>
      <c r="CR332" s="14">
        <f t="shared" si="340"/>
        <v>0</v>
      </c>
      <c r="CS332" s="14">
        <f t="shared" si="340"/>
        <v>0</v>
      </c>
      <c r="CT332" s="14">
        <f t="shared" si="340"/>
        <v>0</v>
      </c>
      <c r="CU332" s="14">
        <f t="shared" si="340"/>
        <v>0</v>
      </c>
      <c r="CV332" s="14">
        <f t="shared" si="340"/>
        <v>0</v>
      </c>
      <c r="CW332" s="14">
        <f t="shared" si="340"/>
        <v>0</v>
      </c>
      <c r="CX332" s="14">
        <f t="shared" si="340"/>
        <v>0</v>
      </c>
      <c r="CY332" s="14">
        <f t="shared" si="340"/>
        <v>0</v>
      </c>
      <c r="CZ332" s="14">
        <f t="shared" si="340"/>
        <v>0</v>
      </c>
      <c r="DA332" s="14">
        <f t="shared" si="340"/>
        <v>0</v>
      </c>
      <c r="DB332" s="14">
        <f t="shared" si="340"/>
        <v>0</v>
      </c>
      <c r="DC332" s="14">
        <f t="shared" si="340"/>
        <v>0</v>
      </c>
      <c r="DD332" s="14">
        <f t="shared" si="341"/>
        <v>0</v>
      </c>
      <c r="DE332" s="14">
        <f t="shared" si="341"/>
        <v>0</v>
      </c>
      <c r="DF332" s="14">
        <f t="shared" si="341"/>
        <v>0</v>
      </c>
      <c r="DG332" s="14">
        <f t="shared" si="341"/>
        <v>0</v>
      </c>
      <c r="DH332" s="14">
        <f t="shared" si="341"/>
        <v>0</v>
      </c>
      <c r="DI332" s="14">
        <f t="shared" si="341"/>
        <v>0</v>
      </c>
      <c r="DJ332" s="14">
        <f t="shared" si="341"/>
        <v>0</v>
      </c>
      <c r="DK332" s="14">
        <f t="shared" si="341"/>
        <v>0</v>
      </c>
      <c r="DL332" s="14">
        <f t="shared" si="341"/>
        <v>0</v>
      </c>
      <c r="DM332" s="14">
        <f t="shared" si="341"/>
        <v>0</v>
      </c>
      <c r="DN332" s="14">
        <f t="shared" si="341"/>
        <v>0</v>
      </c>
      <c r="DO332" s="14">
        <f t="shared" si="341"/>
        <v>0</v>
      </c>
      <c r="DP332" s="14">
        <f t="shared" si="341"/>
        <v>0</v>
      </c>
      <c r="DQ332" s="14">
        <f t="shared" si="341"/>
        <v>0</v>
      </c>
      <c r="DR332" s="14">
        <f t="shared" si="341"/>
        <v>0</v>
      </c>
      <c r="DS332" s="14">
        <f t="shared" si="341"/>
        <v>0</v>
      </c>
      <c r="DT332" s="14">
        <f t="shared" si="342"/>
        <v>0</v>
      </c>
      <c r="DU332" s="14">
        <f t="shared" si="342"/>
        <v>0</v>
      </c>
      <c r="DV332" s="14">
        <f t="shared" si="342"/>
        <v>0</v>
      </c>
      <c r="DW332" s="14">
        <f t="shared" si="342"/>
        <v>0</v>
      </c>
      <c r="DX332" s="14">
        <f t="shared" si="342"/>
        <v>0</v>
      </c>
      <c r="DY332" s="14">
        <f t="shared" si="342"/>
        <v>0</v>
      </c>
      <c r="DZ332" s="14">
        <f t="shared" si="346"/>
        <v>1</v>
      </c>
    </row>
    <row r="333" spans="1:130">
      <c r="A333" s="18">
        <v>11</v>
      </c>
      <c r="B333" s="15">
        <f t="shared" si="343"/>
        <v>1</v>
      </c>
      <c r="C333" s="18">
        <v>2011</v>
      </c>
      <c r="D333" s="25">
        <f t="shared" si="347"/>
        <v>0</v>
      </c>
      <c r="E333" s="25">
        <f t="shared" si="348"/>
        <v>0</v>
      </c>
      <c r="F333" s="25">
        <f t="shared" si="349"/>
        <v>0</v>
      </c>
      <c r="G333" s="25">
        <f t="shared" si="350"/>
        <v>0</v>
      </c>
      <c r="H333" s="25">
        <f t="shared" si="351"/>
        <v>0</v>
      </c>
      <c r="I333" s="25">
        <f t="shared" si="352"/>
        <v>0</v>
      </c>
      <c r="J333" s="25">
        <f t="shared" si="353"/>
        <v>0.125</v>
      </c>
      <c r="K333" s="25">
        <f t="shared" si="354"/>
        <v>0</v>
      </c>
      <c r="L333" s="25">
        <f t="shared" si="355"/>
        <v>0</v>
      </c>
      <c r="M333" s="25">
        <f t="shared" ref="M333:M351" si="356">VLOOKUP($C$75,$D$3:$K$63,$A$72,0)*(B324-B323)</f>
        <v>0</v>
      </c>
      <c r="N333" s="25">
        <f>VLOOKUP($C$76,$D$3:$K$63,$A$72,0)*(B323-B322)</f>
        <v>0</v>
      </c>
      <c r="O333" s="25">
        <f>VLOOKUP($C$77,$D$3:$K$63,$A$72,0)*B322</f>
        <v>0</v>
      </c>
      <c r="P333" s="25"/>
      <c r="Q333" s="25"/>
      <c r="R333" s="25"/>
      <c r="S333" s="25"/>
      <c r="T333" s="25"/>
      <c r="U333" s="25"/>
      <c r="V333" s="25"/>
      <c r="W333" s="25"/>
      <c r="X333" s="25"/>
      <c r="Y333" s="25"/>
      <c r="Z333" s="25"/>
      <c r="AA333" s="25"/>
      <c r="AB333" s="25"/>
      <c r="AC333" s="25"/>
      <c r="AD333" s="25"/>
      <c r="AE333" s="25"/>
      <c r="AF333" s="25"/>
      <c r="AG333" s="25"/>
      <c r="AH333" s="25"/>
      <c r="AI333" s="25"/>
      <c r="AJ333" s="25"/>
      <c r="AK333" s="25"/>
      <c r="AL333" s="25"/>
      <c r="AM333" s="25"/>
      <c r="AN333" s="25"/>
      <c r="AO333" s="25"/>
      <c r="AP333" s="25"/>
      <c r="AQ333" s="25"/>
      <c r="AR333" s="25"/>
      <c r="AS333" s="25"/>
      <c r="AT333" s="25"/>
      <c r="AU333" s="25"/>
      <c r="AV333" s="25"/>
      <c r="AW333" s="25"/>
      <c r="AX333" s="25"/>
      <c r="AY333" s="25"/>
      <c r="AZ333" s="25"/>
      <c r="BA333" s="25"/>
      <c r="BB333" s="25"/>
      <c r="BC333" s="25"/>
      <c r="BD333" s="25"/>
      <c r="BE333" s="25"/>
      <c r="BF333" s="25"/>
      <c r="BG333" s="25"/>
      <c r="BH333" s="25"/>
      <c r="BI333" s="25"/>
      <c r="BJ333" s="25"/>
      <c r="BK333" s="25"/>
      <c r="BL333" s="25"/>
      <c r="BM333" s="21">
        <f t="shared" si="344"/>
        <v>0.125</v>
      </c>
      <c r="BP333" s="18">
        <v>2011</v>
      </c>
      <c r="BQ333" s="14">
        <f t="shared" si="345"/>
        <v>0</v>
      </c>
      <c r="BR333" s="14">
        <f t="shared" si="338"/>
        <v>0</v>
      </c>
      <c r="BS333" s="14">
        <f t="shared" si="338"/>
        <v>0</v>
      </c>
      <c r="BT333" s="14">
        <f t="shared" si="338"/>
        <v>0</v>
      </c>
      <c r="BU333" s="14">
        <f t="shared" si="338"/>
        <v>0</v>
      </c>
      <c r="BV333" s="14">
        <f t="shared" si="338"/>
        <v>0</v>
      </c>
      <c r="BW333" s="14">
        <f t="shared" si="338"/>
        <v>1</v>
      </c>
      <c r="BX333" s="14">
        <f t="shared" si="338"/>
        <v>0</v>
      </c>
      <c r="BY333" s="14">
        <f t="shared" si="338"/>
        <v>0</v>
      </c>
      <c r="BZ333" s="14">
        <f t="shared" si="338"/>
        <v>0</v>
      </c>
      <c r="CA333" s="14">
        <f t="shared" si="338"/>
        <v>0</v>
      </c>
      <c r="CB333" s="14">
        <f t="shared" si="338"/>
        <v>0</v>
      </c>
      <c r="CC333" s="14">
        <f t="shared" si="338"/>
        <v>0</v>
      </c>
      <c r="CD333" s="14">
        <f t="shared" si="338"/>
        <v>0</v>
      </c>
      <c r="CE333" s="14">
        <f t="shared" si="338"/>
        <v>0</v>
      </c>
      <c r="CF333" s="14">
        <f t="shared" si="338"/>
        <v>0</v>
      </c>
      <c r="CG333" s="14">
        <f t="shared" si="338"/>
        <v>0</v>
      </c>
      <c r="CH333" s="14">
        <f t="shared" si="339"/>
        <v>0</v>
      </c>
      <c r="CI333" s="14">
        <f t="shared" si="339"/>
        <v>0</v>
      </c>
      <c r="CJ333" s="14">
        <f t="shared" si="339"/>
        <v>0</v>
      </c>
      <c r="CK333" s="14">
        <f t="shared" si="339"/>
        <v>0</v>
      </c>
      <c r="CL333" s="14">
        <f t="shared" si="339"/>
        <v>0</v>
      </c>
      <c r="CM333" s="14">
        <f t="shared" si="339"/>
        <v>0</v>
      </c>
      <c r="CN333" s="14">
        <f t="shared" si="340"/>
        <v>0</v>
      </c>
      <c r="CO333" s="14">
        <f t="shared" si="340"/>
        <v>0</v>
      </c>
      <c r="CP333" s="14">
        <f t="shared" si="340"/>
        <v>0</v>
      </c>
      <c r="CQ333" s="14">
        <f t="shared" si="340"/>
        <v>0</v>
      </c>
      <c r="CR333" s="14">
        <f t="shared" si="340"/>
        <v>0</v>
      </c>
      <c r="CS333" s="14">
        <f t="shared" si="340"/>
        <v>0</v>
      </c>
      <c r="CT333" s="14">
        <f t="shared" si="340"/>
        <v>0</v>
      </c>
      <c r="CU333" s="14">
        <f t="shared" si="340"/>
        <v>0</v>
      </c>
      <c r="CV333" s="14">
        <f t="shared" si="340"/>
        <v>0</v>
      </c>
      <c r="CW333" s="14">
        <f t="shared" si="340"/>
        <v>0</v>
      </c>
      <c r="CX333" s="14">
        <f t="shared" si="340"/>
        <v>0</v>
      </c>
      <c r="CY333" s="14">
        <f t="shared" si="340"/>
        <v>0</v>
      </c>
      <c r="CZ333" s="14">
        <f t="shared" si="340"/>
        <v>0</v>
      </c>
      <c r="DA333" s="14">
        <f t="shared" si="340"/>
        <v>0</v>
      </c>
      <c r="DB333" s="14">
        <f t="shared" si="340"/>
        <v>0</v>
      </c>
      <c r="DC333" s="14">
        <f t="shared" si="340"/>
        <v>0</v>
      </c>
      <c r="DD333" s="14">
        <f t="shared" si="341"/>
        <v>0</v>
      </c>
      <c r="DE333" s="14">
        <f t="shared" si="341"/>
        <v>0</v>
      </c>
      <c r="DF333" s="14">
        <f t="shared" si="341"/>
        <v>0</v>
      </c>
      <c r="DG333" s="14">
        <f t="shared" si="341"/>
        <v>0</v>
      </c>
      <c r="DH333" s="14">
        <f t="shared" si="341"/>
        <v>0</v>
      </c>
      <c r="DI333" s="14">
        <f t="shared" si="341"/>
        <v>0</v>
      </c>
      <c r="DJ333" s="14">
        <f t="shared" si="341"/>
        <v>0</v>
      </c>
      <c r="DK333" s="14">
        <f t="shared" si="341"/>
        <v>0</v>
      </c>
      <c r="DL333" s="14">
        <f t="shared" si="341"/>
        <v>0</v>
      </c>
      <c r="DM333" s="14">
        <f t="shared" si="341"/>
        <v>0</v>
      </c>
      <c r="DN333" s="14">
        <f t="shared" si="341"/>
        <v>0</v>
      </c>
      <c r="DO333" s="14">
        <f t="shared" si="341"/>
        <v>0</v>
      </c>
      <c r="DP333" s="14">
        <f t="shared" si="341"/>
        <v>0</v>
      </c>
      <c r="DQ333" s="14">
        <f t="shared" si="341"/>
        <v>0</v>
      </c>
      <c r="DR333" s="14">
        <f t="shared" si="341"/>
        <v>0</v>
      </c>
      <c r="DS333" s="14">
        <f t="shared" si="341"/>
        <v>0</v>
      </c>
      <c r="DT333" s="14">
        <f t="shared" si="342"/>
        <v>0</v>
      </c>
      <c r="DU333" s="14">
        <f t="shared" si="342"/>
        <v>0</v>
      </c>
      <c r="DV333" s="14">
        <f t="shared" si="342"/>
        <v>0</v>
      </c>
      <c r="DW333" s="14">
        <f t="shared" si="342"/>
        <v>0</v>
      </c>
      <c r="DX333" s="14">
        <f t="shared" si="342"/>
        <v>0</v>
      </c>
      <c r="DY333" s="14">
        <f t="shared" si="342"/>
        <v>0</v>
      </c>
      <c r="DZ333" s="14">
        <f t="shared" si="346"/>
        <v>1</v>
      </c>
    </row>
    <row r="334" spans="1:130">
      <c r="A334" s="18">
        <v>12</v>
      </c>
      <c r="B334" s="15">
        <f t="shared" si="343"/>
        <v>1</v>
      </c>
      <c r="C334" s="18">
        <v>2012</v>
      </c>
      <c r="D334" s="25">
        <f t="shared" si="347"/>
        <v>0</v>
      </c>
      <c r="E334" s="25">
        <f t="shared" si="348"/>
        <v>0</v>
      </c>
      <c r="F334" s="25">
        <f t="shared" si="349"/>
        <v>0</v>
      </c>
      <c r="G334" s="25">
        <f t="shared" si="350"/>
        <v>0</v>
      </c>
      <c r="H334" s="25">
        <f t="shared" si="351"/>
        <v>0</v>
      </c>
      <c r="I334" s="25">
        <f t="shared" si="352"/>
        <v>0</v>
      </c>
      <c r="J334" s="25">
        <f t="shared" si="353"/>
        <v>0.125</v>
      </c>
      <c r="K334" s="25">
        <f t="shared" si="354"/>
        <v>0</v>
      </c>
      <c r="L334" s="25">
        <f t="shared" si="355"/>
        <v>0</v>
      </c>
      <c r="M334" s="25">
        <f t="shared" si="356"/>
        <v>0</v>
      </c>
      <c r="N334" s="25">
        <f t="shared" ref="N334:N352" si="357">VLOOKUP($C$76,$D$3:$K$63,$A$72,0)*(B324-B323)</f>
        <v>0</v>
      </c>
      <c r="O334" s="25">
        <f>VLOOKUP($C$77,$D$3:$K$63,$A$72,0)*(B323-B322)</f>
        <v>0</v>
      </c>
      <c r="P334" s="25">
        <f>VLOOKUP($C$78,$D$3:$K$63,$A$72,0)*B322</f>
        <v>0</v>
      </c>
      <c r="Q334" s="25"/>
      <c r="R334" s="25"/>
      <c r="S334" s="25"/>
      <c r="T334" s="25"/>
      <c r="U334" s="25"/>
      <c r="V334" s="25"/>
      <c r="W334" s="25"/>
      <c r="X334" s="25"/>
      <c r="Y334" s="25"/>
      <c r="Z334" s="25"/>
      <c r="AA334" s="25"/>
      <c r="AB334" s="25"/>
      <c r="AC334" s="25"/>
      <c r="AD334" s="25"/>
      <c r="AE334" s="25"/>
      <c r="AF334" s="25"/>
      <c r="AG334" s="25"/>
      <c r="AH334" s="25"/>
      <c r="AI334" s="25"/>
      <c r="AJ334" s="25"/>
      <c r="AK334" s="25"/>
      <c r="AL334" s="25"/>
      <c r="AM334" s="25"/>
      <c r="AN334" s="25"/>
      <c r="AO334" s="25"/>
      <c r="AP334" s="25"/>
      <c r="AQ334" s="25"/>
      <c r="AR334" s="25"/>
      <c r="AS334" s="25"/>
      <c r="AT334" s="25"/>
      <c r="AU334" s="25"/>
      <c r="AV334" s="25"/>
      <c r="AW334" s="25"/>
      <c r="AX334" s="25"/>
      <c r="AY334" s="25"/>
      <c r="AZ334" s="25"/>
      <c r="BA334" s="25"/>
      <c r="BB334" s="25"/>
      <c r="BC334" s="25"/>
      <c r="BD334" s="25"/>
      <c r="BE334" s="25"/>
      <c r="BF334" s="25"/>
      <c r="BG334" s="25"/>
      <c r="BH334" s="25"/>
      <c r="BI334" s="25"/>
      <c r="BJ334" s="25"/>
      <c r="BK334" s="25"/>
      <c r="BL334" s="25"/>
      <c r="BM334" s="21">
        <f t="shared" si="344"/>
        <v>0.125</v>
      </c>
      <c r="BP334" s="18">
        <v>2012</v>
      </c>
      <c r="BQ334" s="14">
        <f t="shared" si="345"/>
        <v>0</v>
      </c>
      <c r="BR334" s="14">
        <f t="shared" si="338"/>
        <v>0</v>
      </c>
      <c r="BS334" s="14">
        <f t="shared" si="338"/>
        <v>0</v>
      </c>
      <c r="BT334" s="14">
        <f t="shared" si="338"/>
        <v>0</v>
      </c>
      <c r="BU334" s="14">
        <f t="shared" si="338"/>
        <v>0</v>
      </c>
      <c r="BV334" s="14">
        <f t="shared" si="338"/>
        <v>0</v>
      </c>
      <c r="BW334" s="14">
        <f t="shared" si="338"/>
        <v>1</v>
      </c>
      <c r="BX334" s="14">
        <f t="shared" si="338"/>
        <v>0</v>
      </c>
      <c r="BY334" s="14">
        <f t="shared" si="338"/>
        <v>0</v>
      </c>
      <c r="BZ334" s="14">
        <f t="shared" si="338"/>
        <v>0</v>
      </c>
      <c r="CA334" s="14">
        <f t="shared" si="338"/>
        <v>0</v>
      </c>
      <c r="CB334" s="14">
        <f t="shared" si="338"/>
        <v>0</v>
      </c>
      <c r="CC334" s="14">
        <f t="shared" si="338"/>
        <v>0</v>
      </c>
      <c r="CD334" s="14">
        <f t="shared" si="338"/>
        <v>0</v>
      </c>
      <c r="CE334" s="14">
        <f t="shared" si="338"/>
        <v>0</v>
      </c>
      <c r="CF334" s="14">
        <f t="shared" si="338"/>
        <v>0</v>
      </c>
      <c r="CG334" s="14">
        <f t="shared" si="338"/>
        <v>0</v>
      </c>
      <c r="CH334" s="14">
        <f t="shared" si="339"/>
        <v>0</v>
      </c>
      <c r="CI334" s="14">
        <f t="shared" si="339"/>
        <v>0</v>
      </c>
      <c r="CJ334" s="14">
        <f t="shared" si="339"/>
        <v>0</v>
      </c>
      <c r="CK334" s="14">
        <f t="shared" si="339"/>
        <v>0</v>
      </c>
      <c r="CL334" s="14">
        <f t="shared" si="339"/>
        <v>0</v>
      </c>
      <c r="CM334" s="14">
        <f t="shared" si="339"/>
        <v>0</v>
      </c>
      <c r="CN334" s="14">
        <f t="shared" si="340"/>
        <v>0</v>
      </c>
      <c r="CO334" s="14">
        <f t="shared" si="340"/>
        <v>0</v>
      </c>
      <c r="CP334" s="14">
        <f t="shared" si="340"/>
        <v>0</v>
      </c>
      <c r="CQ334" s="14">
        <f t="shared" si="340"/>
        <v>0</v>
      </c>
      <c r="CR334" s="14">
        <f t="shared" si="340"/>
        <v>0</v>
      </c>
      <c r="CS334" s="14">
        <f t="shared" si="340"/>
        <v>0</v>
      </c>
      <c r="CT334" s="14">
        <f t="shared" si="340"/>
        <v>0</v>
      </c>
      <c r="CU334" s="14">
        <f t="shared" si="340"/>
        <v>0</v>
      </c>
      <c r="CV334" s="14">
        <f t="shared" si="340"/>
        <v>0</v>
      </c>
      <c r="CW334" s="14">
        <f t="shared" si="340"/>
        <v>0</v>
      </c>
      <c r="CX334" s="14">
        <f t="shared" si="340"/>
        <v>0</v>
      </c>
      <c r="CY334" s="14">
        <f t="shared" si="340"/>
        <v>0</v>
      </c>
      <c r="CZ334" s="14">
        <f t="shared" si="340"/>
        <v>0</v>
      </c>
      <c r="DA334" s="14">
        <f t="shared" si="340"/>
        <v>0</v>
      </c>
      <c r="DB334" s="14">
        <f t="shared" si="340"/>
        <v>0</v>
      </c>
      <c r="DC334" s="14">
        <f t="shared" si="340"/>
        <v>0</v>
      </c>
      <c r="DD334" s="14">
        <f t="shared" si="341"/>
        <v>0</v>
      </c>
      <c r="DE334" s="14">
        <f t="shared" si="341"/>
        <v>0</v>
      </c>
      <c r="DF334" s="14">
        <f t="shared" si="341"/>
        <v>0</v>
      </c>
      <c r="DG334" s="14">
        <f t="shared" si="341"/>
        <v>0</v>
      </c>
      <c r="DH334" s="14">
        <f t="shared" si="341"/>
        <v>0</v>
      </c>
      <c r="DI334" s="14">
        <f t="shared" si="341"/>
        <v>0</v>
      </c>
      <c r="DJ334" s="14">
        <f t="shared" si="341"/>
        <v>0</v>
      </c>
      <c r="DK334" s="14">
        <f t="shared" si="341"/>
        <v>0</v>
      </c>
      <c r="DL334" s="14">
        <f t="shared" si="341"/>
        <v>0</v>
      </c>
      <c r="DM334" s="14">
        <f t="shared" si="341"/>
        <v>0</v>
      </c>
      <c r="DN334" s="14">
        <f t="shared" si="341"/>
        <v>0</v>
      </c>
      <c r="DO334" s="14">
        <f t="shared" si="341"/>
        <v>0</v>
      </c>
      <c r="DP334" s="14">
        <f t="shared" si="341"/>
        <v>0</v>
      </c>
      <c r="DQ334" s="14">
        <f t="shared" si="341"/>
        <v>0</v>
      </c>
      <c r="DR334" s="14">
        <f t="shared" si="341"/>
        <v>0</v>
      </c>
      <c r="DS334" s="14">
        <f t="shared" si="341"/>
        <v>0</v>
      </c>
      <c r="DT334" s="14">
        <f t="shared" si="342"/>
        <v>0</v>
      </c>
      <c r="DU334" s="14">
        <f t="shared" si="342"/>
        <v>0</v>
      </c>
      <c r="DV334" s="14">
        <f t="shared" si="342"/>
        <v>0</v>
      </c>
      <c r="DW334" s="14">
        <f t="shared" si="342"/>
        <v>0</v>
      </c>
      <c r="DX334" s="14">
        <f t="shared" si="342"/>
        <v>0</v>
      </c>
      <c r="DY334" s="14">
        <f t="shared" si="342"/>
        <v>0</v>
      </c>
      <c r="DZ334" s="14">
        <f t="shared" si="346"/>
        <v>1</v>
      </c>
    </row>
    <row r="335" spans="1:130">
      <c r="A335" s="18">
        <v>13</v>
      </c>
      <c r="B335" s="15">
        <f t="shared" si="343"/>
        <v>1</v>
      </c>
      <c r="C335" s="18">
        <v>2013</v>
      </c>
      <c r="D335" s="25">
        <f t="shared" si="347"/>
        <v>0</v>
      </c>
      <c r="E335" s="25">
        <f t="shared" si="348"/>
        <v>0</v>
      </c>
      <c r="F335" s="25">
        <f t="shared" si="349"/>
        <v>0</v>
      </c>
      <c r="G335" s="25">
        <f t="shared" si="350"/>
        <v>0</v>
      </c>
      <c r="H335" s="25">
        <f t="shared" si="351"/>
        <v>0</v>
      </c>
      <c r="I335" s="25">
        <f t="shared" si="352"/>
        <v>0</v>
      </c>
      <c r="J335" s="25">
        <f t="shared" si="353"/>
        <v>0.125</v>
      </c>
      <c r="K335" s="25">
        <f t="shared" si="354"/>
        <v>0</v>
      </c>
      <c r="L335" s="25">
        <f t="shared" si="355"/>
        <v>0</v>
      </c>
      <c r="M335" s="25">
        <f t="shared" si="356"/>
        <v>0</v>
      </c>
      <c r="N335" s="25">
        <f t="shared" si="357"/>
        <v>0</v>
      </c>
      <c r="O335" s="25">
        <f t="shared" ref="O335:O353" si="358">VLOOKUP($C$77,$D$3:$K$63,$A$72,0)*(B324-B323)</f>
        <v>0</v>
      </c>
      <c r="P335" s="25">
        <f>VLOOKUP($C$78,$D$3:$K$63,$A$72,0)*(B323-B322)</f>
        <v>0.625</v>
      </c>
      <c r="Q335" s="25">
        <f>VLOOKUP($C$79,$D$3:$K$63,$A$72,0)*B322</f>
        <v>0</v>
      </c>
      <c r="R335" s="25"/>
      <c r="S335" s="25"/>
      <c r="T335" s="25"/>
      <c r="U335" s="25"/>
      <c r="V335" s="25"/>
      <c r="W335" s="25"/>
      <c r="X335" s="25"/>
      <c r="Y335" s="25"/>
      <c r="Z335" s="25"/>
      <c r="AA335" s="25"/>
      <c r="AB335" s="25"/>
      <c r="AC335" s="25"/>
      <c r="AD335" s="25"/>
      <c r="AE335" s="25"/>
      <c r="AF335" s="25"/>
      <c r="AG335" s="25"/>
      <c r="AH335" s="25"/>
      <c r="AI335" s="25"/>
      <c r="AJ335" s="25"/>
      <c r="AK335" s="25"/>
      <c r="AL335" s="25"/>
      <c r="AM335" s="25"/>
      <c r="AN335" s="25"/>
      <c r="AO335" s="25"/>
      <c r="AP335" s="25"/>
      <c r="AQ335" s="25"/>
      <c r="AR335" s="25"/>
      <c r="AS335" s="25"/>
      <c r="AT335" s="25"/>
      <c r="AU335" s="25"/>
      <c r="AV335" s="25"/>
      <c r="AW335" s="25"/>
      <c r="AX335" s="25"/>
      <c r="AY335" s="25"/>
      <c r="AZ335" s="25"/>
      <c r="BA335" s="25"/>
      <c r="BB335" s="25"/>
      <c r="BC335" s="25"/>
      <c r="BD335" s="25"/>
      <c r="BE335" s="25"/>
      <c r="BF335" s="25"/>
      <c r="BG335" s="25"/>
      <c r="BH335" s="25"/>
      <c r="BI335" s="25"/>
      <c r="BJ335" s="25"/>
      <c r="BK335" s="25"/>
      <c r="BL335" s="25"/>
      <c r="BM335" s="21">
        <f t="shared" si="344"/>
        <v>0.75</v>
      </c>
      <c r="BP335" s="18">
        <v>2013</v>
      </c>
      <c r="BQ335" s="14">
        <f t="shared" si="345"/>
        <v>0</v>
      </c>
      <c r="BR335" s="14">
        <f t="shared" si="338"/>
        <v>0</v>
      </c>
      <c r="BS335" s="14">
        <f t="shared" si="338"/>
        <v>0</v>
      </c>
      <c r="BT335" s="14">
        <f t="shared" si="338"/>
        <v>0</v>
      </c>
      <c r="BU335" s="14">
        <f t="shared" si="338"/>
        <v>0</v>
      </c>
      <c r="BV335" s="14">
        <f t="shared" si="338"/>
        <v>0</v>
      </c>
      <c r="BW335" s="14">
        <f t="shared" si="338"/>
        <v>0.16666666666666666</v>
      </c>
      <c r="BX335" s="14">
        <f t="shared" si="338"/>
        <v>0</v>
      </c>
      <c r="BY335" s="14">
        <f t="shared" si="338"/>
        <v>0</v>
      </c>
      <c r="BZ335" s="14">
        <f t="shared" si="338"/>
        <v>0</v>
      </c>
      <c r="CA335" s="14">
        <f t="shared" si="338"/>
        <v>0</v>
      </c>
      <c r="CB335" s="14">
        <f t="shared" si="338"/>
        <v>0</v>
      </c>
      <c r="CC335" s="14">
        <f t="shared" si="338"/>
        <v>0.83333333333333337</v>
      </c>
      <c r="CD335" s="14">
        <f t="shared" si="338"/>
        <v>0</v>
      </c>
      <c r="CE335" s="14">
        <f t="shared" si="338"/>
        <v>0</v>
      </c>
      <c r="CF335" s="14">
        <f t="shared" si="338"/>
        <v>0</v>
      </c>
      <c r="CG335" s="14">
        <f t="shared" si="338"/>
        <v>0</v>
      </c>
      <c r="CH335" s="14">
        <f t="shared" si="339"/>
        <v>0</v>
      </c>
      <c r="CI335" s="14">
        <f t="shared" si="339"/>
        <v>0</v>
      </c>
      <c r="CJ335" s="14">
        <f t="shared" si="339"/>
        <v>0</v>
      </c>
      <c r="CK335" s="14">
        <f t="shared" si="339"/>
        <v>0</v>
      </c>
      <c r="CL335" s="14">
        <f t="shared" si="339"/>
        <v>0</v>
      </c>
      <c r="CM335" s="14">
        <f t="shared" si="339"/>
        <v>0</v>
      </c>
      <c r="CN335" s="14">
        <f t="shared" si="340"/>
        <v>0</v>
      </c>
      <c r="CO335" s="14">
        <f t="shared" si="340"/>
        <v>0</v>
      </c>
      <c r="CP335" s="14">
        <f t="shared" si="340"/>
        <v>0</v>
      </c>
      <c r="CQ335" s="14">
        <f t="shared" si="340"/>
        <v>0</v>
      </c>
      <c r="CR335" s="14">
        <f t="shared" si="340"/>
        <v>0</v>
      </c>
      <c r="CS335" s="14">
        <f t="shared" si="340"/>
        <v>0</v>
      </c>
      <c r="CT335" s="14">
        <f t="shared" si="340"/>
        <v>0</v>
      </c>
      <c r="CU335" s="14">
        <f t="shared" si="340"/>
        <v>0</v>
      </c>
      <c r="CV335" s="14">
        <f t="shared" si="340"/>
        <v>0</v>
      </c>
      <c r="CW335" s="14">
        <f t="shared" si="340"/>
        <v>0</v>
      </c>
      <c r="CX335" s="14">
        <f t="shared" si="340"/>
        <v>0</v>
      </c>
      <c r="CY335" s="14">
        <f t="shared" si="340"/>
        <v>0</v>
      </c>
      <c r="CZ335" s="14">
        <f t="shared" si="340"/>
        <v>0</v>
      </c>
      <c r="DA335" s="14">
        <f t="shared" si="340"/>
        <v>0</v>
      </c>
      <c r="DB335" s="14">
        <f t="shared" si="340"/>
        <v>0</v>
      </c>
      <c r="DC335" s="14">
        <f t="shared" si="340"/>
        <v>0</v>
      </c>
      <c r="DD335" s="14">
        <f t="shared" si="341"/>
        <v>0</v>
      </c>
      <c r="DE335" s="14">
        <f t="shared" si="341"/>
        <v>0</v>
      </c>
      <c r="DF335" s="14">
        <f t="shared" si="341"/>
        <v>0</v>
      </c>
      <c r="DG335" s="14">
        <f t="shared" si="341"/>
        <v>0</v>
      </c>
      <c r="DH335" s="14">
        <f t="shared" si="341"/>
        <v>0</v>
      </c>
      <c r="DI335" s="14">
        <f t="shared" si="341"/>
        <v>0</v>
      </c>
      <c r="DJ335" s="14">
        <f t="shared" si="341"/>
        <v>0</v>
      </c>
      <c r="DK335" s="14">
        <f t="shared" si="341"/>
        <v>0</v>
      </c>
      <c r="DL335" s="14">
        <f t="shared" si="341"/>
        <v>0</v>
      </c>
      <c r="DM335" s="14">
        <f t="shared" si="341"/>
        <v>0</v>
      </c>
      <c r="DN335" s="14">
        <f t="shared" si="341"/>
        <v>0</v>
      </c>
      <c r="DO335" s="14">
        <f t="shared" si="341"/>
        <v>0</v>
      </c>
      <c r="DP335" s="14">
        <f t="shared" si="341"/>
        <v>0</v>
      </c>
      <c r="DQ335" s="14">
        <f t="shared" si="341"/>
        <v>0</v>
      </c>
      <c r="DR335" s="14">
        <f t="shared" si="341"/>
        <v>0</v>
      </c>
      <c r="DS335" s="14">
        <f t="shared" si="341"/>
        <v>0</v>
      </c>
      <c r="DT335" s="14">
        <f t="shared" si="342"/>
        <v>0</v>
      </c>
      <c r="DU335" s="14">
        <f t="shared" si="342"/>
        <v>0</v>
      </c>
      <c r="DV335" s="14">
        <f t="shared" si="342"/>
        <v>0</v>
      </c>
      <c r="DW335" s="14">
        <f t="shared" si="342"/>
        <v>0</v>
      </c>
      <c r="DX335" s="14">
        <f t="shared" si="342"/>
        <v>0</v>
      </c>
      <c r="DY335" s="14">
        <f t="shared" si="342"/>
        <v>0</v>
      </c>
      <c r="DZ335" s="14">
        <f t="shared" si="346"/>
        <v>1</v>
      </c>
    </row>
    <row r="336" spans="1:130">
      <c r="A336" s="18">
        <v>14</v>
      </c>
      <c r="B336" s="15">
        <f t="shared" si="343"/>
        <v>1</v>
      </c>
      <c r="C336" s="18">
        <v>2014</v>
      </c>
      <c r="D336" s="25">
        <f t="shared" si="347"/>
        <v>0</v>
      </c>
      <c r="E336" s="25">
        <f t="shared" si="348"/>
        <v>0</v>
      </c>
      <c r="F336" s="25">
        <f t="shared" si="349"/>
        <v>0</v>
      </c>
      <c r="G336" s="25">
        <f t="shared" si="350"/>
        <v>0</v>
      </c>
      <c r="H336" s="25">
        <f t="shared" si="351"/>
        <v>0</v>
      </c>
      <c r="I336" s="25">
        <f t="shared" si="352"/>
        <v>0</v>
      </c>
      <c r="J336" s="25">
        <f t="shared" si="353"/>
        <v>0.125</v>
      </c>
      <c r="K336" s="25">
        <f t="shared" si="354"/>
        <v>0</v>
      </c>
      <c r="L336" s="25">
        <f t="shared" si="355"/>
        <v>0</v>
      </c>
      <c r="M336" s="25">
        <f t="shared" si="356"/>
        <v>0</v>
      </c>
      <c r="N336" s="25">
        <f t="shared" si="357"/>
        <v>0</v>
      </c>
      <c r="O336" s="25">
        <f t="shared" si="358"/>
        <v>0</v>
      </c>
      <c r="P336" s="25">
        <f t="shared" ref="P336:P354" si="359">VLOOKUP($C$78,$D$3:$K$63,$A$72,0)*(B324-B323)</f>
        <v>0.625</v>
      </c>
      <c r="Q336" s="25">
        <f>VLOOKUP($C$79,$D$3:$K$63,$A$72,0)*(B323-B322)</f>
        <v>0.25</v>
      </c>
      <c r="R336" s="25">
        <f>VLOOKUP($C$80,$D$3:$K$63,$A$72,0)*B322</f>
        <v>0</v>
      </c>
      <c r="S336" s="25"/>
      <c r="T336" s="25"/>
      <c r="U336" s="25"/>
      <c r="V336" s="25"/>
      <c r="W336" s="25"/>
      <c r="X336" s="25"/>
      <c r="Y336" s="25"/>
      <c r="Z336" s="25"/>
      <c r="AA336" s="25"/>
      <c r="AB336" s="25"/>
      <c r="AC336" s="25"/>
      <c r="AD336" s="25"/>
      <c r="AE336" s="25"/>
      <c r="AF336" s="25"/>
      <c r="AG336" s="25"/>
      <c r="AH336" s="25"/>
      <c r="AI336" s="25"/>
      <c r="AJ336" s="25"/>
      <c r="AK336" s="25"/>
      <c r="AL336" s="25"/>
      <c r="AM336" s="25"/>
      <c r="AN336" s="25"/>
      <c r="AO336" s="25"/>
      <c r="AP336" s="25"/>
      <c r="AQ336" s="25"/>
      <c r="AR336" s="25"/>
      <c r="AS336" s="25"/>
      <c r="AT336" s="25"/>
      <c r="AU336" s="25"/>
      <c r="AV336" s="25"/>
      <c r="AW336" s="25"/>
      <c r="AX336" s="25"/>
      <c r="AY336" s="25"/>
      <c r="AZ336" s="25"/>
      <c r="BA336" s="25"/>
      <c r="BB336" s="25"/>
      <c r="BC336" s="25"/>
      <c r="BD336" s="25"/>
      <c r="BE336" s="25"/>
      <c r="BF336" s="25"/>
      <c r="BG336" s="25"/>
      <c r="BH336" s="25"/>
      <c r="BI336" s="25"/>
      <c r="BJ336" s="25"/>
      <c r="BK336" s="25"/>
      <c r="BL336" s="25"/>
      <c r="BM336" s="21">
        <f t="shared" si="344"/>
        <v>1</v>
      </c>
      <c r="BP336" s="18">
        <v>2014</v>
      </c>
      <c r="BQ336" s="14">
        <f t="shared" si="345"/>
        <v>0</v>
      </c>
      <c r="BR336" s="14">
        <f t="shared" si="338"/>
        <v>0</v>
      </c>
      <c r="BS336" s="14">
        <f t="shared" si="338"/>
        <v>0</v>
      </c>
      <c r="BT336" s="14">
        <f t="shared" si="338"/>
        <v>0</v>
      </c>
      <c r="BU336" s="14">
        <f t="shared" si="338"/>
        <v>0</v>
      </c>
      <c r="BV336" s="14">
        <f t="shared" si="338"/>
        <v>0</v>
      </c>
      <c r="BW336" s="14">
        <f t="shared" si="338"/>
        <v>0.125</v>
      </c>
      <c r="BX336" s="14">
        <f t="shared" si="338"/>
        <v>0</v>
      </c>
      <c r="BY336" s="14">
        <f t="shared" si="338"/>
        <v>0</v>
      </c>
      <c r="BZ336" s="14">
        <f t="shared" si="338"/>
        <v>0</v>
      </c>
      <c r="CA336" s="14">
        <f t="shared" si="338"/>
        <v>0</v>
      </c>
      <c r="CB336" s="14">
        <f t="shared" si="338"/>
        <v>0</v>
      </c>
      <c r="CC336" s="14">
        <f t="shared" si="338"/>
        <v>0.625</v>
      </c>
      <c r="CD336" s="14">
        <f t="shared" si="338"/>
        <v>0.25</v>
      </c>
      <c r="CE336" s="14">
        <f t="shared" si="338"/>
        <v>0</v>
      </c>
      <c r="CF336" s="14">
        <f t="shared" si="338"/>
        <v>0</v>
      </c>
      <c r="CG336" s="14">
        <f t="shared" si="338"/>
        <v>0</v>
      </c>
      <c r="CH336" s="14">
        <f t="shared" si="339"/>
        <v>0</v>
      </c>
      <c r="CI336" s="14">
        <f t="shared" si="339"/>
        <v>0</v>
      </c>
      <c r="CJ336" s="14">
        <f t="shared" si="339"/>
        <v>0</v>
      </c>
      <c r="CK336" s="14">
        <f t="shared" si="339"/>
        <v>0</v>
      </c>
      <c r="CL336" s="14">
        <f t="shared" si="339"/>
        <v>0</v>
      </c>
      <c r="CM336" s="14">
        <f t="shared" si="339"/>
        <v>0</v>
      </c>
      <c r="CN336" s="14">
        <f t="shared" si="340"/>
        <v>0</v>
      </c>
      <c r="CO336" s="14">
        <f t="shared" si="340"/>
        <v>0</v>
      </c>
      <c r="CP336" s="14">
        <f t="shared" si="340"/>
        <v>0</v>
      </c>
      <c r="CQ336" s="14">
        <f t="shared" si="340"/>
        <v>0</v>
      </c>
      <c r="CR336" s="14">
        <f t="shared" si="340"/>
        <v>0</v>
      </c>
      <c r="CS336" s="14">
        <f t="shared" si="340"/>
        <v>0</v>
      </c>
      <c r="CT336" s="14">
        <f t="shared" si="340"/>
        <v>0</v>
      </c>
      <c r="CU336" s="14">
        <f t="shared" si="340"/>
        <v>0</v>
      </c>
      <c r="CV336" s="14">
        <f t="shared" si="340"/>
        <v>0</v>
      </c>
      <c r="CW336" s="14">
        <f t="shared" si="340"/>
        <v>0</v>
      </c>
      <c r="CX336" s="14">
        <f t="shared" si="340"/>
        <v>0</v>
      </c>
      <c r="CY336" s="14">
        <f t="shared" si="340"/>
        <v>0</v>
      </c>
      <c r="CZ336" s="14">
        <f t="shared" si="340"/>
        <v>0</v>
      </c>
      <c r="DA336" s="14">
        <f t="shared" si="340"/>
        <v>0</v>
      </c>
      <c r="DB336" s="14">
        <f t="shared" si="340"/>
        <v>0</v>
      </c>
      <c r="DC336" s="14">
        <f t="shared" si="340"/>
        <v>0</v>
      </c>
      <c r="DD336" s="14">
        <f t="shared" si="341"/>
        <v>0</v>
      </c>
      <c r="DE336" s="14">
        <f t="shared" si="341"/>
        <v>0</v>
      </c>
      <c r="DF336" s="14">
        <f t="shared" si="341"/>
        <v>0</v>
      </c>
      <c r="DG336" s="14">
        <f t="shared" si="341"/>
        <v>0</v>
      </c>
      <c r="DH336" s="14">
        <f t="shared" si="341"/>
        <v>0</v>
      </c>
      <c r="DI336" s="14">
        <f t="shared" si="341"/>
        <v>0</v>
      </c>
      <c r="DJ336" s="14">
        <f t="shared" si="341"/>
        <v>0</v>
      </c>
      <c r="DK336" s="14">
        <f t="shared" si="341"/>
        <v>0</v>
      </c>
      <c r="DL336" s="14">
        <f t="shared" si="341"/>
        <v>0</v>
      </c>
      <c r="DM336" s="14">
        <f t="shared" si="341"/>
        <v>0</v>
      </c>
      <c r="DN336" s="14">
        <f t="shared" si="341"/>
        <v>0</v>
      </c>
      <c r="DO336" s="14">
        <f t="shared" si="341"/>
        <v>0</v>
      </c>
      <c r="DP336" s="14">
        <f t="shared" si="341"/>
        <v>0</v>
      </c>
      <c r="DQ336" s="14">
        <f t="shared" si="341"/>
        <v>0</v>
      </c>
      <c r="DR336" s="14">
        <f t="shared" si="341"/>
        <v>0</v>
      </c>
      <c r="DS336" s="14">
        <f t="shared" si="341"/>
        <v>0</v>
      </c>
      <c r="DT336" s="14">
        <f t="shared" si="342"/>
        <v>0</v>
      </c>
      <c r="DU336" s="14">
        <f t="shared" si="342"/>
        <v>0</v>
      </c>
      <c r="DV336" s="14">
        <f t="shared" si="342"/>
        <v>0</v>
      </c>
      <c r="DW336" s="14">
        <f t="shared" si="342"/>
        <v>0</v>
      </c>
      <c r="DX336" s="14">
        <f t="shared" si="342"/>
        <v>0</v>
      </c>
      <c r="DY336" s="14">
        <f t="shared" si="342"/>
        <v>0</v>
      </c>
      <c r="DZ336" s="14">
        <f t="shared" si="346"/>
        <v>1</v>
      </c>
    </row>
    <row r="337" spans="1:130">
      <c r="A337" s="18">
        <v>15</v>
      </c>
      <c r="B337" s="15">
        <f t="shared" si="343"/>
        <v>1</v>
      </c>
      <c r="C337" s="18">
        <v>2015</v>
      </c>
      <c r="D337" s="25">
        <f t="shared" si="347"/>
        <v>0</v>
      </c>
      <c r="E337" s="25">
        <f t="shared" si="348"/>
        <v>0</v>
      </c>
      <c r="F337" s="25">
        <f t="shared" si="349"/>
        <v>0</v>
      </c>
      <c r="G337" s="25">
        <f t="shared" si="350"/>
        <v>0</v>
      </c>
      <c r="H337" s="25">
        <f t="shared" si="351"/>
        <v>0</v>
      </c>
      <c r="I337" s="25">
        <f t="shared" si="352"/>
        <v>0</v>
      </c>
      <c r="J337" s="25">
        <f t="shared" si="353"/>
        <v>0</v>
      </c>
      <c r="K337" s="25">
        <f t="shared" si="354"/>
        <v>0</v>
      </c>
      <c r="L337" s="25">
        <f t="shared" si="355"/>
        <v>0</v>
      </c>
      <c r="M337" s="25">
        <f t="shared" si="356"/>
        <v>0</v>
      </c>
      <c r="N337" s="25">
        <f t="shared" si="357"/>
        <v>0</v>
      </c>
      <c r="O337" s="25">
        <f t="shared" si="358"/>
        <v>0</v>
      </c>
      <c r="P337" s="25">
        <f t="shared" si="359"/>
        <v>0.625</v>
      </c>
      <c r="Q337" s="25">
        <f t="shared" ref="Q337:Q355" si="360">VLOOKUP($C$79,$D$3:$K$63,$A$72,0)*(B324-B323)</f>
        <v>0.25</v>
      </c>
      <c r="R337" s="25">
        <f>VLOOKUP($C$80,$D$3:$K$63,$A$72,0)*(B323-B322)</f>
        <v>0.25</v>
      </c>
      <c r="S337" s="25">
        <f>VLOOKUP($C$81,$D$3:$K$63,$A$72,0)*B322</f>
        <v>0</v>
      </c>
      <c r="T337" s="25"/>
      <c r="U337" s="25"/>
      <c r="V337" s="25"/>
      <c r="W337" s="25"/>
      <c r="X337" s="25"/>
      <c r="Y337" s="25"/>
      <c r="Z337" s="25"/>
      <c r="AA337" s="25"/>
      <c r="AB337" s="25"/>
      <c r="AC337" s="25"/>
      <c r="AD337" s="25"/>
      <c r="AE337" s="25"/>
      <c r="AF337" s="25"/>
      <c r="AG337" s="25"/>
      <c r="AH337" s="25"/>
      <c r="AI337" s="25"/>
      <c r="AJ337" s="25"/>
      <c r="AK337" s="25"/>
      <c r="AL337" s="25"/>
      <c r="AM337" s="25"/>
      <c r="AN337" s="25"/>
      <c r="AO337" s="25"/>
      <c r="AP337" s="25"/>
      <c r="AQ337" s="25"/>
      <c r="AR337" s="25"/>
      <c r="AS337" s="25"/>
      <c r="AT337" s="25"/>
      <c r="AU337" s="25"/>
      <c r="AV337" s="25"/>
      <c r="AW337" s="25"/>
      <c r="AX337" s="25"/>
      <c r="AY337" s="25"/>
      <c r="AZ337" s="25"/>
      <c r="BA337" s="25"/>
      <c r="BB337" s="25"/>
      <c r="BC337" s="25"/>
      <c r="BD337" s="25"/>
      <c r="BE337" s="25"/>
      <c r="BF337" s="25"/>
      <c r="BG337" s="25"/>
      <c r="BH337" s="25"/>
      <c r="BI337" s="25"/>
      <c r="BJ337" s="25"/>
      <c r="BK337" s="25"/>
      <c r="BL337" s="25"/>
      <c r="BM337" s="21">
        <f t="shared" si="344"/>
        <v>1.125</v>
      </c>
      <c r="BP337" s="18">
        <v>2015</v>
      </c>
      <c r="BQ337" s="14">
        <f t="shared" si="345"/>
        <v>0</v>
      </c>
      <c r="BR337" s="14">
        <f t="shared" si="338"/>
        <v>0</v>
      </c>
      <c r="BS337" s="14">
        <f t="shared" si="338"/>
        <v>0</v>
      </c>
      <c r="BT337" s="14">
        <f t="shared" si="338"/>
        <v>0</v>
      </c>
      <c r="BU337" s="14">
        <f t="shared" si="338"/>
        <v>0</v>
      </c>
      <c r="BV337" s="14">
        <f t="shared" si="338"/>
        <v>0</v>
      </c>
      <c r="BW337" s="14">
        <f t="shared" si="338"/>
        <v>0</v>
      </c>
      <c r="BX337" s="14">
        <f t="shared" si="338"/>
        <v>0</v>
      </c>
      <c r="BY337" s="14">
        <f t="shared" si="338"/>
        <v>0</v>
      </c>
      <c r="BZ337" s="14">
        <f t="shared" si="338"/>
        <v>0</v>
      </c>
      <c r="CA337" s="14">
        <f t="shared" si="338"/>
        <v>0</v>
      </c>
      <c r="CB337" s="14">
        <f t="shared" si="338"/>
        <v>0</v>
      </c>
      <c r="CC337" s="14">
        <f t="shared" si="338"/>
        <v>0.55555555555555558</v>
      </c>
      <c r="CD337" s="14">
        <f t="shared" si="338"/>
        <v>0.22222222222222221</v>
      </c>
      <c r="CE337" s="14">
        <f t="shared" si="338"/>
        <v>0.22222222222222221</v>
      </c>
      <c r="CF337" s="14">
        <f t="shared" si="338"/>
        <v>0</v>
      </c>
      <c r="CG337" s="14">
        <f t="shared" ref="CG337:CV363" si="361">T337/$BM337</f>
        <v>0</v>
      </c>
      <c r="CH337" s="14">
        <f t="shared" si="339"/>
        <v>0</v>
      </c>
      <c r="CI337" s="14">
        <f t="shared" si="339"/>
        <v>0</v>
      </c>
      <c r="CJ337" s="14">
        <f t="shared" si="339"/>
        <v>0</v>
      </c>
      <c r="CK337" s="14">
        <f t="shared" si="339"/>
        <v>0</v>
      </c>
      <c r="CL337" s="14">
        <f t="shared" si="339"/>
        <v>0</v>
      </c>
      <c r="CM337" s="14">
        <f t="shared" si="339"/>
        <v>0</v>
      </c>
      <c r="CN337" s="14">
        <f t="shared" si="340"/>
        <v>0</v>
      </c>
      <c r="CO337" s="14">
        <f t="shared" si="340"/>
        <v>0</v>
      </c>
      <c r="CP337" s="14">
        <f t="shared" si="340"/>
        <v>0</v>
      </c>
      <c r="CQ337" s="14">
        <f t="shared" si="340"/>
        <v>0</v>
      </c>
      <c r="CR337" s="14">
        <f t="shared" si="340"/>
        <v>0</v>
      </c>
      <c r="CS337" s="14">
        <f t="shared" si="340"/>
        <v>0</v>
      </c>
      <c r="CT337" s="14">
        <f t="shared" si="340"/>
        <v>0</v>
      </c>
      <c r="CU337" s="14">
        <f t="shared" si="340"/>
        <v>0</v>
      </c>
      <c r="CV337" s="14">
        <f t="shared" si="340"/>
        <v>0</v>
      </c>
      <c r="CW337" s="14">
        <f t="shared" si="340"/>
        <v>0</v>
      </c>
      <c r="CX337" s="14">
        <f t="shared" si="340"/>
        <v>0</v>
      </c>
      <c r="CY337" s="14">
        <f t="shared" si="340"/>
        <v>0</v>
      </c>
      <c r="CZ337" s="14">
        <f t="shared" si="340"/>
        <v>0</v>
      </c>
      <c r="DA337" s="14">
        <f t="shared" si="340"/>
        <v>0</v>
      </c>
      <c r="DB337" s="14">
        <f t="shared" si="340"/>
        <v>0</v>
      </c>
      <c r="DC337" s="14">
        <f t="shared" ref="DC337:DR353" si="362">AP337/$BM337</f>
        <v>0</v>
      </c>
      <c r="DD337" s="14">
        <f t="shared" si="341"/>
        <v>0</v>
      </c>
      <c r="DE337" s="14">
        <f t="shared" si="341"/>
        <v>0</v>
      </c>
      <c r="DF337" s="14">
        <f t="shared" si="341"/>
        <v>0</v>
      </c>
      <c r="DG337" s="14">
        <f t="shared" si="341"/>
        <v>0</v>
      </c>
      <c r="DH337" s="14">
        <f t="shared" si="341"/>
        <v>0</v>
      </c>
      <c r="DI337" s="14">
        <f t="shared" si="341"/>
        <v>0</v>
      </c>
      <c r="DJ337" s="14">
        <f t="shared" si="341"/>
        <v>0</v>
      </c>
      <c r="DK337" s="14">
        <f t="shared" si="341"/>
        <v>0</v>
      </c>
      <c r="DL337" s="14">
        <f t="shared" si="341"/>
        <v>0</v>
      </c>
      <c r="DM337" s="14">
        <f t="shared" si="341"/>
        <v>0</v>
      </c>
      <c r="DN337" s="14">
        <f t="shared" si="341"/>
        <v>0</v>
      </c>
      <c r="DO337" s="14">
        <f t="shared" si="341"/>
        <v>0</v>
      </c>
      <c r="DP337" s="14">
        <f t="shared" si="341"/>
        <v>0</v>
      </c>
      <c r="DQ337" s="14">
        <f t="shared" si="341"/>
        <v>0</v>
      </c>
      <c r="DR337" s="14">
        <f t="shared" si="341"/>
        <v>0</v>
      </c>
      <c r="DS337" s="14">
        <f t="shared" ref="DS337:DV382" si="363">BF337/$BM337</f>
        <v>0</v>
      </c>
      <c r="DT337" s="14">
        <f t="shared" si="342"/>
        <v>0</v>
      </c>
      <c r="DU337" s="14">
        <f t="shared" si="342"/>
        <v>0</v>
      </c>
      <c r="DV337" s="14">
        <f t="shared" si="342"/>
        <v>0</v>
      </c>
      <c r="DW337" s="14">
        <f t="shared" si="342"/>
        <v>0</v>
      </c>
      <c r="DX337" s="14">
        <f t="shared" si="342"/>
        <v>0</v>
      </c>
      <c r="DY337" s="14">
        <f t="shared" si="342"/>
        <v>0</v>
      </c>
      <c r="DZ337" s="14">
        <f t="shared" si="346"/>
        <v>1</v>
      </c>
    </row>
    <row r="338" spans="1:130">
      <c r="A338" s="18">
        <v>16</v>
      </c>
      <c r="B338" s="15">
        <f t="shared" si="343"/>
        <v>1</v>
      </c>
      <c r="C338" s="18">
        <v>2016</v>
      </c>
      <c r="D338" s="25">
        <f t="shared" si="347"/>
        <v>0</v>
      </c>
      <c r="E338" s="25">
        <f t="shared" si="348"/>
        <v>0</v>
      </c>
      <c r="F338" s="25">
        <f t="shared" si="349"/>
        <v>0</v>
      </c>
      <c r="G338" s="25">
        <f t="shared" si="350"/>
        <v>0</v>
      </c>
      <c r="H338" s="25">
        <f t="shared" si="351"/>
        <v>0</v>
      </c>
      <c r="I338" s="25">
        <f t="shared" si="352"/>
        <v>0</v>
      </c>
      <c r="J338" s="25">
        <f t="shared" si="353"/>
        <v>0</v>
      </c>
      <c r="K338" s="25">
        <f t="shared" si="354"/>
        <v>0</v>
      </c>
      <c r="L338" s="25">
        <f t="shared" si="355"/>
        <v>0</v>
      </c>
      <c r="M338" s="25">
        <f t="shared" si="356"/>
        <v>0</v>
      </c>
      <c r="N338" s="25">
        <f t="shared" si="357"/>
        <v>0</v>
      </c>
      <c r="O338" s="25">
        <f t="shared" si="358"/>
        <v>0</v>
      </c>
      <c r="P338" s="25">
        <f t="shared" si="359"/>
        <v>0.625</v>
      </c>
      <c r="Q338" s="25">
        <f t="shared" si="360"/>
        <v>0.25</v>
      </c>
      <c r="R338" s="25">
        <f t="shared" ref="R338:R356" si="364">VLOOKUP($C$80,$D$3:$K$63,$A$72,0)*(B324-B323)</f>
        <v>0.25</v>
      </c>
      <c r="S338" s="25">
        <f>VLOOKUP($C$81,$D$3:$K$63,$A$72,0)*(B323-B322)</f>
        <v>9.875</v>
      </c>
      <c r="T338" s="25">
        <f>VLOOKUP($C$82,$D$3:$K$63,$A$72,0)*B322</f>
        <v>0</v>
      </c>
      <c r="U338" s="25"/>
      <c r="V338" s="25"/>
      <c r="W338" s="25"/>
      <c r="X338" s="25"/>
      <c r="Y338" s="25"/>
      <c r="Z338" s="25"/>
      <c r="AA338" s="25"/>
      <c r="AB338" s="25"/>
      <c r="AC338" s="25"/>
      <c r="AD338" s="25"/>
      <c r="AE338" s="25"/>
      <c r="AF338" s="25"/>
      <c r="AG338" s="25"/>
      <c r="AH338" s="25"/>
      <c r="AI338" s="25"/>
      <c r="AJ338" s="25"/>
      <c r="AK338" s="25"/>
      <c r="AL338" s="25"/>
      <c r="AM338" s="25"/>
      <c r="AN338" s="25"/>
      <c r="AO338" s="25"/>
      <c r="AP338" s="25"/>
      <c r="AQ338" s="25"/>
      <c r="AR338" s="25"/>
      <c r="AS338" s="25"/>
      <c r="AT338" s="25"/>
      <c r="AU338" s="25"/>
      <c r="AV338" s="25"/>
      <c r="AW338" s="25"/>
      <c r="AX338" s="25"/>
      <c r="AY338" s="25"/>
      <c r="AZ338" s="25"/>
      <c r="BA338" s="25"/>
      <c r="BB338" s="25"/>
      <c r="BC338" s="25"/>
      <c r="BD338" s="25"/>
      <c r="BE338" s="25"/>
      <c r="BF338" s="25"/>
      <c r="BG338" s="25"/>
      <c r="BH338" s="25"/>
      <c r="BI338" s="25"/>
      <c r="BJ338" s="25"/>
      <c r="BK338" s="25"/>
      <c r="BL338" s="25"/>
      <c r="BM338" s="21">
        <f t="shared" si="344"/>
        <v>11</v>
      </c>
      <c r="BP338" s="18">
        <v>2016</v>
      </c>
      <c r="BQ338" s="14">
        <f t="shared" si="345"/>
        <v>0</v>
      </c>
      <c r="BR338" s="14">
        <f t="shared" si="345"/>
        <v>0</v>
      </c>
      <c r="BS338" s="14">
        <f t="shared" si="345"/>
        <v>0</v>
      </c>
      <c r="BT338" s="14">
        <f t="shared" si="345"/>
        <v>0</v>
      </c>
      <c r="BU338" s="14">
        <f t="shared" si="345"/>
        <v>0</v>
      </c>
      <c r="BV338" s="14">
        <f t="shared" si="345"/>
        <v>0</v>
      </c>
      <c r="BW338" s="14">
        <f t="shared" si="345"/>
        <v>0</v>
      </c>
      <c r="BX338" s="14">
        <f t="shared" si="345"/>
        <v>0</v>
      </c>
      <c r="BY338" s="14">
        <f t="shared" si="345"/>
        <v>0</v>
      </c>
      <c r="BZ338" s="14">
        <f t="shared" si="345"/>
        <v>0</v>
      </c>
      <c r="CA338" s="14">
        <f t="shared" si="345"/>
        <v>0</v>
      </c>
      <c r="CB338" s="14">
        <f t="shared" si="345"/>
        <v>0</v>
      </c>
      <c r="CC338" s="14">
        <f t="shared" si="345"/>
        <v>5.6818181818181816E-2</v>
      </c>
      <c r="CD338" s="14">
        <f t="shared" si="345"/>
        <v>2.2727272727272728E-2</v>
      </c>
      <c r="CE338" s="14">
        <f t="shared" si="345"/>
        <v>2.2727272727272728E-2</v>
      </c>
      <c r="CF338" s="14">
        <f t="shared" si="345"/>
        <v>0.89772727272727271</v>
      </c>
      <c r="CG338" s="14">
        <f t="shared" si="361"/>
        <v>0</v>
      </c>
      <c r="CH338" s="14">
        <f t="shared" si="339"/>
        <v>0</v>
      </c>
      <c r="CI338" s="14">
        <f t="shared" si="339"/>
        <v>0</v>
      </c>
      <c r="CJ338" s="14">
        <f t="shared" si="339"/>
        <v>0</v>
      </c>
      <c r="CK338" s="14">
        <f t="shared" si="339"/>
        <v>0</v>
      </c>
      <c r="CL338" s="14">
        <f t="shared" si="339"/>
        <v>0</v>
      </c>
      <c r="CM338" s="14">
        <f t="shared" si="339"/>
        <v>0</v>
      </c>
      <c r="CN338" s="14">
        <f t="shared" si="339"/>
        <v>0</v>
      </c>
      <c r="CO338" s="14">
        <f t="shared" si="339"/>
        <v>0</v>
      </c>
      <c r="CP338" s="14">
        <f t="shared" si="339"/>
        <v>0</v>
      </c>
      <c r="CQ338" s="14">
        <f t="shared" si="339"/>
        <v>0</v>
      </c>
      <c r="CR338" s="14">
        <f t="shared" si="339"/>
        <v>0</v>
      </c>
      <c r="CS338" s="14">
        <f t="shared" si="339"/>
        <v>0</v>
      </c>
      <c r="CT338" s="14">
        <f t="shared" si="339"/>
        <v>0</v>
      </c>
      <c r="CU338" s="14">
        <f t="shared" si="339"/>
        <v>0</v>
      </c>
      <c r="CV338" s="14">
        <f t="shared" si="339"/>
        <v>0</v>
      </c>
      <c r="CW338" s="14">
        <f t="shared" si="339"/>
        <v>0</v>
      </c>
      <c r="CX338" s="14">
        <f t="shared" ref="CX338:DM365" si="365">AK338/$BM338</f>
        <v>0</v>
      </c>
      <c r="CY338" s="14">
        <f t="shared" si="365"/>
        <v>0</v>
      </c>
      <c r="CZ338" s="14">
        <f t="shared" si="365"/>
        <v>0</v>
      </c>
      <c r="DA338" s="14">
        <f t="shared" si="365"/>
        <v>0</v>
      </c>
      <c r="DB338" s="14">
        <f t="shared" si="365"/>
        <v>0</v>
      </c>
      <c r="DC338" s="14">
        <f t="shared" si="362"/>
        <v>0</v>
      </c>
      <c r="DD338" s="14">
        <f t="shared" si="362"/>
        <v>0</v>
      </c>
      <c r="DE338" s="14">
        <f t="shared" si="362"/>
        <v>0</v>
      </c>
      <c r="DF338" s="14">
        <f t="shared" si="362"/>
        <v>0</v>
      </c>
      <c r="DG338" s="14">
        <f t="shared" si="362"/>
        <v>0</v>
      </c>
      <c r="DH338" s="14">
        <f t="shared" si="362"/>
        <v>0</v>
      </c>
      <c r="DI338" s="14">
        <f t="shared" si="362"/>
        <v>0</v>
      </c>
      <c r="DJ338" s="14">
        <f t="shared" si="362"/>
        <v>0</v>
      </c>
      <c r="DK338" s="14">
        <f t="shared" si="362"/>
        <v>0</v>
      </c>
      <c r="DL338" s="14">
        <f t="shared" si="362"/>
        <v>0</v>
      </c>
      <c r="DM338" s="14">
        <f t="shared" si="362"/>
        <v>0</v>
      </c>
      <c r="DN338" s="14">
        <f t="shared" si="362"/>
        <v>0</v>
      </c>
      <c r="DO338" s="14">
        <f t="shared" si="362"/>
        <v>0</v>
      </c>
      <c r="DP338" s="14">
        <f t="shared" si="362"/>
        <v>0</v>
      </c>
      <c r="DQ338" s="14">
        <f t="shared" si="362"/>
        <v>0</v>
      </c>
      <c r="DR338" s="14">
        <f t="shared" si="362"/>
        <v>0</v>
      </c>
      <c r="DS338" s="14">
        <f t="shared" si="363"/>
        <v>0</v>
      </c>
      <c r="DT338" s="14">
        <f t="shared" si="342"/>
        <v>0</v>
      </c>
      <c r="DU338" s="14">
        <f t="shared" si="342"/>
        <v>0</v>
      </c>
      <c r="DV338" s="14">
        <f t="shared" si="342"/>
        <v>0</v>
      </c>
      <c r="DW338" s="14">
        <f t="shared" si="342"/>
        <v>0</v>
      </c>
      <c r="DX338" s="14">
        <f t="shared" si="342"/>
        <v>0</v>
      </c>
      <c r="DY338" s="14">
        <f t="shared" si="342"/>
        <v>0</v>
      </c>
      <c r="DZ338" s="14">
        <f t="shared" si="346"/>
        <v>1</v>
      </c>
    </row>
    <row r="339" spans="1:130">
      <c r="A339" s="18">
        <v>17</v>
      </c>
      <c r="B339" s="15">
        <f t="shared" si="343"/>
        <v>1</v>
      </c>
      <c r="C339" s="18">
        <v>2017</v>
      </c>
      <c r="D339" s="25">
        <f t="shared" si="347"/>
        <v>0</v>
      </c>
      <c r="E339" s="25">
        <f t="shared" si="348"/>
        <v>0</v>
      </c>
      <c r="F339" s="25">
        <f t="shared" si="349"/>
        <v>0</v>
      </c>
      <c r="G339" s="25">
        <f t="shared" si="350"/>
        <v>0</v>
      </c>
      <c r="H339" s="25">
        <f t="shared" si="351"/>
        <v>0</v>
      </c>
      <c r="I339" s="25">
        <f t="shared" si="352"/>
        <v>0</v>
      </c>
      <c r="J339" s="25">
        <f t="shared" si="353"/>
        <v>0</v>
      </c>
      <c r="K339" s="25">
        <f t="shared" si="354"/>
        <v>0</v>
      </c>
      <c r="L339" s="25">
        <f t="shared" si="355"/>
        <v>0</v>
      </c>
      <c r="M339" s="25">
        <f t="shared" si="356"/>
        <v>0</v>
      </c>
      <c r="N339" s="25">
        <f t="shared" si="357"/>
        <v>0</v>
      </c>
      <c r="O339" s="25">
        <f t="shared" si="358"/>
        <v>0</v>
      </c>
      <c r="P339" s="25">
        <f t="shared" si="359"/>
        <v>0.625</v>
      </c>
      <c r="Q339" s="25">
        <f t="shared" si="360"/>
        <v>0.25</v>
      </c>
      <c r="R339" s="25">
        <f t="shared" si="364"/>
        <v>0.25</v>
      </c>
      <c r="S339" s="25">
        <f t="shared" ref="S339:S357" si="366">VLOOKUP($C$81,$D$3:$K$63,$A$72,0)*(B324-B323)</f>
        <v>9.875</v>
      </c>
      <c r="T339" s="25">
        <f>VLOOKUP($C$82,$D$3:$K$63,$A$72,0)*(B323-B322)</f>
        <v>23</v>
      </c>
      <c r="U339" s="25">
        <f>VLOOKUP($C$83,$D$3:$K$63,$A$72,0)*B322</f>
        <v>0</v>
      </c>
      <c r="V339" s="25"/>
      <c r="W339" s="25"/>
      <c r="X339" s="25"/>
      <c r="Y339" s="25"/>
      <c r="Z339" s="25"/>
      <c r="AA339" s="25"/>
      <c r="AB339" s="25"/>
      <c r="AC339" s="25"/>
      <c r="AD339" s="25"/>
      <c r="AE339" s="25"/>
      <c r="AF339" s="25"/>
      <c r="AG339" s="25"/>
      <c r="AH339" s="25"/>
      <c r="AI339" s="25"/>
      <c r="AJ339" s="25"/>
      <c r="AK339" s="25"/>
      <c r="AL339" s="25"/>
      <c r="AM339" s="25"/>
      <c r="AN339" s="25"/>
      <c r="AO339" s="25"/>
      <c r="AP339" s="25"/>
      <c r="AQ339" s="25"/>
      <c r="AR339" s="25"/>
      <c r="AS339" s="25"/>
      <c r="AT339" s="25"/>
      <c r="AU339" s="25"/>
      <c r="AV339" s="25"/>
      <c r="AW339" s="25"/>
      <c r="AX339" s="25"/>
      <c r="AY339" s="25"/>
      <c r="AZ339" s="25"/>
      <c r="BA339" s="25"/>
      <c r="BB339" s="25"/>
      <c r="BC339" s="25"/>
      <c r="BD339" s="25"/>
      <c r="BE339" s="25"/>
      <c r="BF339" s="25"/>
      <c r="BG339" s="25"/>
      <c r="BH339" s="25"/>
      <c r="BI339" s="25"/>
      <c r="BJ339" s="25"/>
      <c r="BK339" s="25"/>
      <c r="BL339" s="25"/>
      <c r="BM339" s="21">
        <f t="shared" si="344"/>
        <v>34</v>
      </c>
      <c r="BP339" s="18">
        <v>2017</v>
      </c>
      <c r="BQ339" s="14">
        <f t="shared" si="345"/>
        <v>0</v>
      </c>
      <c r="BR339" s="14">
        <f t="shared" si="345"/>
        <v>0</v>
      </c>
      <c r="BS339" s="14">
        <f t="shared" si="345"/>
        <v>0</v>
      </c>
      <c r="BT339" s="14">
        <f t="shared" si="345"/>
        <v>0</v>
      </c>
      <c r="BU339" s="14">
        <f t="shared" si="345"/>
        <v>0</v>
      </c>
      <c r="BV339" s="14">
        <f t="shared" si="345"/>
        <v>0</v>
      </c>
      <c r="BW339" s="14">
        <f t="shared" si="345"/>
        <v>0</v>
      </c>
      <c r="BX339" s="14">
        <f t="shared" si="345"/>
        <v>0</v>
      </c>
      <c r="BY339" s="14">
        <f t="shared" si="345"/>
        <v>0</v>
      </c>
      <c r="BZ339" s="14">
        <f t="shared" si="345"/>
        <v>0</v>
      </c>
      <c r="CA339" s="14">
        <f t="shared" si="345"/>
        <v>0</v>
      </c>
      <c r="CB339" s="14">
        <f t="shared" si="345"/>
        <v>0</v>
      </c>
      <c r="CC339" s="14">
        <f t="shared" si="345"/>
        <v>1.8382352941176471E-2</v>
      </c>
      <c r="CD339" s="14">
        <f t="shared" si="345"/>
        <v>7.3529411764705881E-3</v>
      </c>
      <c r="CE339" s="14">
        <f t="shared" si="345"/>
        <v>7.3529411764705881E-3</v>
      </c>
      <c r="CF339" s="14">
        <f t="shared" si="345"/>
        <v>0.29044117647058826</v>
      </c>
      <c r="CG339" s="14">
        <f t="shared" si="361"/>
        <v>0.67647058823529416</v>
      </c>
      <c r="CH339" s="14">
        <f t="shared" si="339"/>
        <v>0</v>
      </c>
      <c r="CI339" s="14">
        <f t="shared" si="339"/>
        <v>0</v>
      </c>
      <c r="CJ339" s="14">
        <f t="shared" si="339"/>
        <v>0</v>
      </c>
      <c r="CK339" s="14">
        <f t="shared" si="339"/>
        <v>0</v>
      </c>
      <c r="CL339" s="14">
        <f t="shared" si="339"/>
        <v>0</v>
      </c>
      <c r="CM339" s="14">
        <f t="shared" si="339"/>
        <v>0</v>
      </c>
      <c r="CN339" s="14">
        <f t="shared" si="339"/>
        <v>0</v>
      </c>
      <c r="CO339" s="14">
        <f t="shared" si="339"/>
        <v>0</v>
      </c>
      <c r="CP339" s="14">
        <f t="shared" si="339"/>
        <v>0</v>
      </c>
      <c r="CQ339" s="14">
        <f t="shared" si="339"/>
        <v>0</v>
      </c>
      <c r="CR339" s="14">
        <f t="shared" si="339"/>
        <v>0</v>
      </c>
      <c r="CS339" s="14">
        <f t="shared" si="339"/>
        <v>0</v>
      </c>
      <c r="CT339" s="14">
        <f t="shared" si="339"/>
        <v>0</v>
      </c>
      <c r="CU339" s="14">
        <f t="shared" si="339"/>
        <v>0</v>
      </c>
      <c r="CV339" s="14">
        <f t="shared" si="339"/>
        <v>0</v>
      </c>
      <c r="CW339" s="14">
        <f t="shared" si="339"/>
        <v>0</v>
      </c>
      <c r="CX339" s="14">
        <f t="shared" si="365"/>
        <v>0</v>
      </c>
      <c r="CY339" s="14">
        <f t="shared" si="365"/>
        <v>0</v>
      </c>
      <c r="CZ339" s="14">
        <f t="shared" si="365"/>
        <v>0</v>
      </c>
      <c r="DA339" s="14">
        <f t="shared" si="365"/>
        <v>0</v>
      </c>
      <c r="DB339" s="14">
        <f t="shared" si="365"/>
        <v>0</v>
      </c>
      <c r="DC339" s="14">
        <f t="shared" si="362"/>
        <v>0</v>
      </c>
      <c r="DD339" s="14">
        <f t="shared" si="362"/>
        <v>0</v>
      </c>
      <c r="DE339" s="14">
        <f t="shared" si="362"/>
        <v>0</v>
      </c>
      <c r="DF339" s="14">
        <f t="shared" si="362"/>
        <v>0</v>
      </c>
      <c r="DG339" s="14">
        <f t="shared" si="362"/>
        <v>0</v>
      </c>
      <c r="DH339" s="14">
        <f t="shared" si="362"/>
        <v>0</v>
      </c>
      <c r="DI339" s="14">
        <f t="shared" si="362"/>
        <v>0</v>
      </c>
      <c r="DJ339" s="14">
        <f t="shared" si="362"/>
        <v>0</v>
      </c>
      <c r="DK339" s="14">
        <f t="shared" si="362"/>
        <v>0</v>
      </c>
      <c r="DL339" s="14">
        <f t="shared" si="362"/>
        <v>0</v>
      </c>
      <c r="DM339" s="14">
        <f t="shared" si="362"/>
        <v>0</v>
      </c>
      <c r="DN339" s="14">
        <f t="shared" si="362"/>
        <v>0</v>
      </c>
      <c r="DO339" s="14">
        <f t="shared" si="362"/>
        <v>0</v>
      </c>
      <c r="DP339" s="14">
        <f t="shared" si="362"/>
        <v>0</v>
      </c>
      <c r="DQ339" s="14">
        <f t="shared" si="362"/>
        <v>0</v>
      </c>
      <c r="DR339" s="14">
        <f t="shared" si="362"/>
        <v>0</v>
      </c>
      <c r="DS339" s="14">
        <f t="shared" si="363"/>
        <v>0</v>
      </c>
      <c r="DT339" s="14">
        <f t="shared" si="342"/>
        <v>0</v>
      </c>
      <c r="DU339" s="14">
        <f t="shared" si="342"/>
        <v>0</v>
      </c>
      <c r="DV339" s="14">
        <f t="shared" si="342"/>
        <v>0</v>
      </c>
      <c r="DW339" s="14">
        <f t="shared" si="342"/>
        <v>0</v>
      </c>
      <c r="DX339" s="14">
        <f t="shared" si="342"/>
        <v>0</v>
      </c>
      <c r="DY339" s="14">
        <f t="shared" si="342"/>
        <v>0</v>
      </c>
      <c r="DZ339" s="14">
        <f t="shared" si="346"/>
        <v>1</v>
      </c>
    </row>
    <row r="340" spans="1:130">
      <c r="A340" s="18">
        <v>18</v>
      </c>
      <c r="B340" s="15">
        <f t="shared" si="343"/>
        <v>1</v>
      </c>
      <c r="C340" s="18">
        <v>2018</v>
      </c>
      <c r="D340" s="25">
        <f t="shared" si="347"/>
        <v>0</v>
      </c>
      <c r="E340" s="25">
        <f t="shared" si="348"/>
        <v>0</v>
      </c>
      <c r="F340" s="25">
        <f t="shared" si="349"/>
        <v>0</v>
      </c>
      <c r="G340" s="25">
        <f t="shared" si="350"/>
        <v>0</v>
      </c>
      <c r="H340" s="25">
        <f t="shared" si="351"/>
        <v>0</v>
      </c>
      <c r="I340" s="25">
        <f t="shared" si="352"/>
        <v>0</v>
      </c>
      <c r="J340" s="25">
        <f t="shared" si="353"/>
        <v>0</v>
      </c>
      <c r="K340" s="25">
        <f t="shared" si="354"/>
        <v>0</v>
      </c>
      <c r="L340" s="25">
        <f t="shared" si="355"/>
        <v>0</v>
      </c>
      <c r="M340" s="25">
        <f t="shared" si="356"/>
        <v>0</v>
      </c>
      <c r="N340" s="25">
        <f t="shared" si="357"/>
        <v>0</v>
      </c>
      <c r="O340" s="25">
        <f t="shared" si="358"/>
        <v>0</v>
      </c>
      <c r="P340" s="25">
        <f t="shared" si="359"/>
        <v>0.625</v>
      </c>
      <c r="Q340" s="25">
        <f t="shared" si="360"/>
        <v>0.25</v>
      </c>
      <c r="R340" s="25">
        <f t="shared" si="364"/>
        <v>0.25</v>
      </c>
      <c r="S340" s="25">
        <f t="shared" si="366"/>
        <v>9.875</v>
      </c>
      <c r="T340" s="25">
        <f t="shared" ref="T340:T358" si="367">VLOOKUP($C$82,$D$3:$K$63,$A$72,0)*(B324-B323)</f>
        <v>23</v>
      </c>
      <c r="U340" s="25">
        <f>VLOOKUP($C$83,$D$3:$K$63,$A$72,0)*(B323-B322)</f>
        <v>162.125</v>
      </c>
      <c r="V340" s="25">
        <f>VLOOKUP($C$84,$D$3:$K$63,$A$72,0)*B322</f>
        <v>0</v>
      </c>
      <c r="W340" s="25"/>
      <c r="X340" s="25"/>
      <c r="Y340" s="25"/>
      <c r="Z340" s="25"/>
      <c r="AA340" s="25"/>
      <c r="AB340" s="25"/>
      <c r="AC340" s="25"/>
      <c r="AD340" s="25"/>
      <c r="AE340" s="25"/>
      <c r="AF340" s="25"/>
      <c r="AG340" s="25"/>
      <c r="AH340" s="25"/>
      <c r="AI340" s="25"/>
      <c r="AJ340" s="25"/>
      <c r="AK340" s="25"/>
      <c r="AL340" s="25"/>
      <c r="AM340" s="25"/>
      <c r="AN340" s="25"/>
      <c r="AO340" s="25"/>
      <c r="AP340" s="25"/>
      <c r="AQ340" s="25"/>
      <c r="AR340" s="25"/>
      <c r="AS340" s="25"/>
      <c r="AT340" s="25"/>
      <c r="AU340" s="25"/>
      <c r="AV340" s="25"/>
      <c r="AW340" s="25"/>
      <c r="AX340" s="25"/>
      <c r="AY340" s="25"/>
      <c r="AZ340" s="25"/>
      <c r="BA340" s="25"/>
      <c r="BB340" s="25"/>
      <c r="BC340" s="25"/>
      <c r="BD340" s="25"/>
      <c r="BE340" s="25"/>
      <c r="BF340" s="25"/>
      <c r="BG340" s="25"/>
      <c r="BH340" s="25"/>
      <c r="BI340" s="25"/>
      <c r="BJ340" s="25"/>
      <c r="BK340" s="25"/>
      <c r="BL340" s="25"/>
      <c r="BM340" s="21">
        <f t="shared" si="344"/>
        <v>196.125</v>
      </c>
      <c r="BP340" s="18">
        <v>2018</v>
      </c>
      <c r="BQ340" s="14">
        <f t="shared" si="345"/>
        <v>0</v>
      </c>
      <c r="BR340" s="14">
        <f t="shared" si="345"/>
        <v>0</v>
      </c>
      <c r="BS340" s="14">
        <f t="shared" si="345"/>
        <v>0</v>
      </c>
      <c r="BT340" s="14">
        <f t="shared" si="345"/>
        <v>0</v>
      </c>
      <c r="BU340" s="14">
        <f t="shared" si="345"/>
        <v>0</v>
      </c>
      <c r="BV340" s="14">
        <f t="shared" si="345"/>
        <v>0</v>
      </c>
      <c r="BW340" s="14">
        <f t="shared" si="345"/>
        <v>0</v>
      </c>
      <c r="BX340" s="14">
        <f t="shared" si="345"/>
        <v>0</v>
      </c>
      <c r="BY340" s="14">
        <f t="shared" si="345"/>
        <v>0</v>
      </c>
      <c r="BZ340" s="14">
        <f t="shared" si="345"/>
        <v>0</v>
      </c>
      <c r="CA340" s="14">
        <f t="shared" si="345"/>
        <v>0</v>
      </c>
      <c r="CB340" s="14">
        <f t="shared" si="345"/>
        <v>0</v>
      </c>
      <c r="CC340" s="14">
        <f t="shared" si="345"/>
        <v>3.1867431485022306E-3</v>
      </c>
      <c r="CD340" s="14">
        <f t="shared" si="345"/>
        <v>1.2746972594008922E-3</v>
      </c>
      <c r="CE340" s="14">
        <f t="shared" si="345"/>
        <v>1.2746972594008922E-3</v>
      </c>
      <c r="CF340" s="14">
        <f t="shared" si="345"/>
        <v>5.0350541746335242E-2</v>
      </c>
      <c r="CG340" s="14">
        <f t="shared" si="361"/>
        <v>0.11727214786488209</v>
      </c>
      <c r="CH340" s="14">
        <f t="shared" si="339"/>
        <v>0.82664117272147863</v>
      </c>
      <c r="CI340" s="14">
        <f t="shared" si="339"/>
        <v>0</v>
      </c>
      <c r="CJ340" s="14">
        <f t="shared" si="339"/>
        <v>0</v>
      </c>
      <c r="CK340" s="14">
        <f t="shared" si="339"/>
        <v>0</v>
      </c>
      <c r="CL340" s="14">
        <f t="shared" si="339"/>
        <v>0</v>
      </c>
      <c r="CM340" s="14">
        <f t="shared" si="339"/>
        <v>0</v>
      </c>
      <c r="CN340" s="14">
        <f t="shared" si="339"/>
        <v>0</v>
      </c>
      <c r="CO340" s="14">
        <f t="shared" si="339"/>
        <v>0</v>
      </c>
      <c r="CP340" s="14">
        <f t="shared" si="339"/>
        <v>0</v>
      </c>
      <c r="CQ340" s="14">
        <f t="shared" si="339"/>
        <v>0</v>
      </c>
      <c r="CR340" s="14">
        <f t="shared" si="339"/>
        <v>0</v>
      </c>
      <c r="CS340" s="14">
        <f t="shared" si="339"/>
        <v>0</v>
      </c>
      <c r="CT340" s="14">
        <f t="shared" si="339"/>
        <v>0</v>
      </c>
      <c r="CU340" s="14">
        <f t="shared" si="339"/>
        <v>0</v>
      </c>
      <c r="CV340" s="14">
        <f t="shared" si="339"/>
        <v>0</v>
      </c>
      <c r="CW340" s="14">
        <f t="shared" si="339"/>
        <v>0</v>
      </c>
      <c r="CX340" s="14">
        <f t="shared" si="365"/>
        <v>0</v>
      </c>
      <c r="CY340" s="14">
        <f t="shared" si="365"/>
        <v>0</v>
      </c>
      <c r="CZ340" s="14">
        <f t="shared" si="365"/>
        <v>0</v>
      </c>
      <c r="DA340" s="14">
        <f t="shared" si="365"/>
        <v>0</v>
      </c>
      <c r="DB340" s="14">
        <f t="shared" si="365"/>
        <v>0</v>
      </c>
      <c r="DC340" s="14">
        <f t="shared" si="362"/>
        <v>0</v>
      </c>
      <c r="DD340" s="14">
        <f t="shared" si="362"/>
        <v>0</v>
      </c>
      <c r="DE340" s="14">
        <f t="shared" si="362"/>
        <v>0</v>
      </c>
      <c r="DF340" s="14">
        <f t="shared" si="362"/>
        <v>0</v>
      </c>
      <c r="DG340" s="14">
        <f t="shared" si="362"/>
        <v>0</v>
      </c>
      <c r="DH340" s="14">
        <f t="shared" si="362"/>
        <v>0</v>
      </c>
      <c r="DI340" s="14">
        <f t="shared" si="362"/>
        <v>0</v>
      </c>
      <c r="DJ340" s="14">
        <f t="shared" si="362"/>
        <v>0</v>
      </c>
      <c r="DK340" s="14">
        <f t="shared" si="362"/>
        <v>0</v>
      </c>
      <c r="DL340" s="14">
        <f t="shared" si="362"/>
        <v>0</v>
      </c>
      <c r="DM340" s="14">
        <f t="shared" si="362"/>
        <v>0</v>
      </c>
      <c r="DN340" s="14">
        <f t="shared" si="362"/>
        <v>0</v>
      </c>
      <c r="DO340" s="14">
        <f t="shared" si="362"/>
        <v>0</v>
      </c>
      <c r="DP340" s="14">
        <f t="shared" si="362"/>
        <v>0</v>
      </c>
      <c r="DQ340" s="14">
        <f t="shared" si="362"/>
        <v>0</v>
      </c>
      <c r="DR340" s="14">
        <f t="shared" si="362"/>
        <v>0</v>
      </c>
      <c r="DS340" s="14">
        <f t="shared" si="363"/>
        <v>0</v>
      </c>
      <c r="DT340" s="14">
        <f t="shared" si="342"/>
        <v>0</v>
      </c>
      <c r="DU340" s="14">
        <f t="shared" si="342"/>
        <v>0</v>
      </c>
      <c r="DV340" s="14">
        <f t="shared" si="342"/>
        <v>0</v>
      </c>
      <c r="DW340" s="14">
        <f t="shared" si="342"/>
        <v>0</v>
      </c>
      <c r="DX340" s="14">
        <f t="shared" si="342"/>
        <v>0</v>
      </c>
      <c r="DY340" s="14">
        <f t="shared" si="342"/>
        <v>0</v>
      </c>
      <c r="DZ340" s="14">
        <f t="shared" si="346"/>
        <v>1</v>
      </c>
    </row>
    <row r="341" spans="1:130">
      <c r="A341" s="18">
        <v>19</v>
      </c>
      <c r="B341" s="15">
        <f t="shared" si="343"/>
        <v>1</v>
      </c>
      <c r="C341" s="18">
        <v>2019</v>
      </c>
      <c r="D341" s="25">
        <f t="shared" si="347"/>
        <v>0</v>
      </c>
      <c r="E341" s="25">
        <f t="shared" si="348"/>
        <v>0</v>
      </c>
      <c r="F341" s="25">
        <f t="shared" si="349"/>
        <v>0</v>
      </c>
      <c r="G341" s="25">
        <f t="shared" si="350"/>
        <v>0</v>
      </c>
      <c r="H341" s="25">
        <f t="shared" si="351"/>
        <v>0</v>
      </c>
      <c r="I341" s="25">
        <f t="shared" si="352"/>
        <v>0</v>
      </c>
      <c r="J341" s="25">
        <f t="shared" si="353"/>
        <v>0</v>
      </c>
      <c r="K341" s="25">
        <f t="shared" si="354"/>
        <v>0</v>
      </c>
      <c r="L341" s="25">
        <f t="shared" si="355"/>
        <v>0</v>
      </c>
      <c r="M341" s="25">
        <f t="shared" si="356"/>
        <v>0</v>
      </c>
      <c r="N341" s="25">
        <f t="shared" si="357"/>
        <v>0</v>
      </c>
      <c r="O341" s="25">
        <f t="shared" si="358"/>
        <v>0</v>
      </c>
      <c r="P341" s="25">
        <f t="shared" si="359"/>
        <v>0.625</v>
      </c>
      <c r="Q341" s="25">
        <f t="shared" si="360"/>
        <v>0.25</v>
      </c>
      <c r="R341" s="25">
        <f t="shared" si="364"/>
        <v>0.25</v>
      </c>
      <c r="S341" s="25">
        <f t="shared" si="366"/>
        <v>9.875</v>
      </c>
      <c r="T341" s="25">
        <f t="shared" si="367"/>
        <v>23</v>
      </c>
      <c r="U341" s="25">
        <f t="shared" ref="U341:U359" si="368">VLOOKUP($C$83,$D$3:$K$63,$A$72,0)*(B324-B323)</f>
        <v>162.125</v>
      </c>
      <c r="V341" s="25">
        <f>VLOOKUP($C$84,$D$3:$K$63,$A$72,0)*(B323-B322)</f>
        <v>49.375</v>
      </c>
      <c r="W341" s="25">
        <f>VLOOKUP($C$85,$D$3:$K$63,$A$72,0)*B322</f>
        <v>0</v>
      </c>
      <c r="X341" s="25"/>
      <c r="Y341" s="25"/>
      <c r="Z341" s="25"/>
      <c r="AA341" s="25"/>
      <c r="AB341" s="25"/>
      <c r="AC341" s="25"/>
      <c r="AD341" s="25"/>
      <c r="AE341" s="25"/>
      <c r="AF341" s="25"/>
      <c r="AG341" s="25"/>
      <c r="AH341" s="25"/>
      <c r="AI341" s="25"/>
      <c r="AJ341" s="25"/>
      <c r="AK341" s="25"/>
      <c r="AL341" s="25"/>
      <c r="AM341" s="25"/>
      <c r="AN341" s="25"/>
      <c r="AO341" s="25"/>
      <c r="AP341" s="25"/>
      <c r="AQ341" s="25"/>
      <c r="AR341" s="25"/>
      <c r="AS341" s="25"/>
      <c r="AT341" s="25"/>
      <c r="AU341" s="25"/>
      <c r="AV341" s="25"/>
      <c r="AW341" s="25"/>
      <c r="AX341" s="25"/>
      <c r="AY341" s="25"/>
      <c r="AZ341" s="25"/>
      <c r="BA341" s="25"/>
      <c r="BB341" s="25"/>
      <c r="BC341" s="25"/>
      <c r="BD341" s="25"/>
      <c r="BE341" s="25"/>
      <c r="BF341" s="25"/>
      <c r="BG341" s="25"/>
      <c r="BH341" s="25"/>
      <c r="BI341" s="25"/>
      <c r="BJ341" s="25"/>
      <c r="BK341" s="25"/>
      <c r="BL341" s="25"/>
      <c r="BM341" s="21">
        <f t="shared" si="344"/>
        <v>245.5</v>
      </c>
      <c r="BP341" s="18">
        <v>2019</v>
      </c>
      <c r="BQ341" s="14">
        <f t="shared" si="345"/>
        <v>0</v>
      </c>
      <c r="BR341" s="14">
        <f t="shared" si="345"/>
        <v>0</v>
      </c>
      <c r="BS341" s="14">
        <f t="shared" si="345"/>
        <v>0</v>
      </c>
      <c r="BT341" s="14">
        <f t="shared" si="345"/>
        <v>0</v>
      </c>
      <c r="BU341" s="14">
        <f t="shared" si="345"/>
        <v>0</v>
      </c>
      <c r="BV341" s="14">
        <f t="shared" si="345"/>
        <v>0</v>
      </c>
      <c r="BW341" s="14">
        <f t="shared" si="345"/>
        <v>0</v>
      </c>
      <c r="BX341" s="14">
        <f t="shared" si="345"/>
        <v>0</v>
      </c>
      <c r="BY341" s="14">
        <f t="shared" si="345"/>
        <v>0</v>
      </c>
      <c r="BZ341" s="14">
        <f t="shared" si="345"/>
        <v>0</v>
      </c>
      <c r="CA341" s="14">
        <f t="shared" si="345"/>
        <v>0</v>
      </c>
      <c r="CB341" s="14">
        <f t="shared" si="345"/>
        <v>0</v>
      </c>
      <c r="CC341" s="14">
        <f t="shared" si="345"/>
        <v>2.5458248472505093E-3</v>
      </c>
      <c r="CD341" s="14">
        <f t="shared" si="345"/>
        <v>1.0183299389002036E-3</v>
      </c>
      <c r="CE341" s="14">
        <f t="shared" si="345"/>
        <v>1.0183299389002036E-3</v>
      </c>
      <c r="CF341" s="14">
        <f t="shared" si="345"/>
        <v>4.0224032586558045E-2</v>
      </c>
      <c r="CG341" s="14">
        <f t="shared" si="361"/>
        <v>9.368635437881874E-2</v>
      </c>
      <c r="CH341" s="14">
        <f t="shared" si="339"/>
        <v>0.6603869653767821</v>
      </c>
      <c r="CI341" s="14">
        <f t="shared" si="339"/>
        <v>0.20112016293279023</v>
      </c>
      <c r="CJ341" s="14">
        <f t="shared" si="339"/>
        <v>0</v>
      </c>
      <c r="CK341" s="14">
        <f t="shared" si="339"/>
        <v>0</v>
      </c>
      <c r="CL341" s="14">
        <f t="shared" si="339"/>
        <v>0</v>
      </c>
      <c r="CM341" s="14">
        <f t="shared" si="339"/>
        <v>0</v>
      </c>
      <c r="CN341" s="14">
        <f t="shared" si="339"/>
        <v>0</v>
      </c>
      <c r="CO341" s="14">
        <f t="shared" si="339"/>
        <v>0</v>
      </c>
      <c r="CP341" s="14">
        <f t="shared" si="339"/>
        <v>0</v>
      </c>
      <c r="CQ341" s="14">
        <f t="shared" si="339"/>
        <v>0</v>
      </c>
      <c r="CR341" s="14">
        <f t="shared" si="339"/>
        <v>0</v>
      </c>
      <c r="CS341" s="14">
        <f t="shared" si="339"/>
        <v>0</v>
      </c>
      <c r="CT341" s="14">
        <f t="shared" si="339"/>
        <v>0</v>
      </c>
      <c r="CU341" s="14">
        <f t="shared" si="339"/>
        <v>0</v>
      </c>
      <c r="CV341" s="14">
        <f t="shared" si="339"/>
        <v>0</v>
      </c>
      <c r="CW341" s="14">
        <f t="shared" si="339"/>
        <v>0</v>
      </c>
      <c r="CX341" s="14">
        <f t="shared" si="365"/>
        <v>0</v>
      </c>
      <c r="CY341" s="14">
        <f t="shared" si="365"/>
        <v>0</v>
      </c>
      <c r="CZ341" s="14">
        <f t="shared" si="365"/>
        <v>0</v>
      </c>
      <c r="DA341" s="14">
        <f t="shared" si="365"/>
        <v>0</v>
      </c>
      <c r="DB341" s="14">
        <f t="shared" si="365"/>
        <v>0</v>
      </c>
      <c r="DC341" s="14">
        <f t="shared" si="362"/>
        <v>0</v>
      </c>
      <c r="DD341" s="14">
        <f t="shared" si="362"/>
        <v>0</v>
      </c>
      <c r="DE341" s="14">
        <f t="shared" si="362"/>
        <v>0</v>
      </c>
      <c r="DF341" s="14">
        <f t="shared" si="362"/>
        <v>0</v>
      </c>
      <c r="DG341" s="14">
        <f t="shared" si="362"/>
        <v>0</v>
      </c>
      <c r="DH341" s="14">
        <f t="shared" si="362"/>
        <v>0</v>
      </c>
      <c r="DI341" s="14">
        <f t="shared" si="362"/>
        <v>0</v>
      </c>
      <c r="DJ341" s="14">
        <f t="shared" si="362"/>
        <v>0</v>
      </c>
      <c r="DK341" s="14">
        <f t="shared" si="362"/>
        <v>0</v>
      </c>
      <c r="DL341" s="14">
        <f t="shared" si="362"/>
        <v>0</v>
      </c>
      <c r="DM341" s="14">
        <f t="shared" si="362"/>
        <v>0</v>
      </c>
      <c r="DN341" s="14">
        <f t="shared" si="362"/>
        <v>0</v>
      </c>
      <c r="DO341" s="14">
        <f t="shared" si="362"/>
        <v>0</v>
      </c>
      <c r="DP341" s="14">
        <f t="shared" si="362"/>
        <v>0</v>
      </c>
      <c r="DQ341" s="14">
        <f t="shared" si="362"/>
        <v>0</v>
      </c>
      <c r="DR341" s="14">
        <f t="shared" si="362"/>
        <v>0</v>
      </c>
      <c r="DS341" s="14">
        <f t="shared" si="363"/>
        <v>0</v>
      </c>
      <c r="DT341" s="14">
        <f t="shared" si="342"/>
        <v>0</v>
      </c>
      <c r="DU341" s="14">
        <f t="shared" si="342"/>
        <v>0</v>
      </c>
      <c r="DV341" s="14">
        <f t="shared" si="342"/>
        <v>0</v>
      </c>
      <c r="DW341" s="14">
        <f t="shared" si="342"/>
        <v>0</v>
      </c>
      <c r="DX341" s="14">
        <f t="shared" si="342"/>
        <v>0</v>
      </c>
      <c r="DY341" s="14">
        <f t="shared" si="342"/>
        <v>0</v>
      </c>
      <c r="DZ341" s="14">
        <f t="shared" si="346"/>
        <v>1</v>
      </c>
    </row>
    <row r="342" spans="1:130">
      <c r="A342" s="18">
        <v>20</v>
      </c>
      <c r="B342" s="15">
        <f t="shared" si="343"/>
        <v>1</v>
      </c>
      <c r="C342" s="18">
        <v>2020</v>
      </c>
      <c r="D342" s="25">
        <f t="shared" si="347"/>
        <v>0</v>
      </c>
      <c r="E342" s="25">
        <f t="shared" si="348"/>
        <v>0</v>
      </c>
      <c r="F342" s="25">
        <f t="shared" si="349"/>
        <v>0</v>
      </c>
      <c r="G342" s="25">
        <f t="shared" si="350"/>
        <v>0</v>
      </c>
      <c r="H342" s="25">
        <f t="shared" si="351"/>
        <v>0</v>
      </c>
      <c r="I342" s="25">
        <f t="shared" si="352"/>
        <v>0</v>
      </c>
      <c r="J342" s="25">
        <f t="shared" si="353"/>
        <v>0</v>
      </c>
      <c r="K342" s="25">
        <f t="shared" si="354"/>
        <v>0</v>
      </c>
      <c r="L342" s="25">
        <f t="shared" si="355"/>
        <v>0</v>
      </c>
      <c r="M342" s="25">
        <f t="shared" si="356"/>
        <v>0</v>
      </c>
      <c r="N342" s="25">
        <f t="shared" si="357"/>
        <v>0</v>
      </c>
      <c r="O342" s="25">
        <f t="shared" si="358"/>
        <v>0</v>
      </c>
      <c r="P342" s="25">
        <f t="shared" si="359"/>
        <v>0.625</v>
      </c>
      <c r="Q342" s="25">
        <f t="shared" si="360"/>
        <v>0.25</v>
      </c>
      <c r="R342" s="25">
        <f t="shared" si="364"/>
        <v>0.25</v>
      </c>
      <c r="S342" s="25">
        <f t="shared" si="366"/>
        <v>9.875</v>
      </c>
      <c r="T342" s="25">
        <f t="shared" si="367"/>
        <v>23</v>
      </c>
      <c r="U342" s="25">
        <f t="shared" si="368"/>
        <v>162.125</v>
      </c>
      <c r="V342" s="25">
        <f t="shared" ref="V342:V360" si="369">VLOOKUP($C$84,$D$3:$K$63,$A$72,0)*(B324-B323)</f>
        <v>49.375</v>
      </c>
      <c r="W342" s="25">
        <f>VLOOKUP($C$85,$D$3:$K$63,$A$72,0)*(B323-B322)</f>
        <v>73</v>
      </c>
      <c r="X342" s="25">
        <f>VLOOKUP($C$86,$D$3:$K$63,$A$72,0)*B322</f>
        <v>0</v>
      </c>
      <c r="Y342" s="25"/>
      <c r="Z342" s="25"/>
      <c r="AA342" s="25"/>
      <c r="AB342" s="25"/>
      <c r="AC342" s="25"/>
      <c r="AD342" s="25"/>
      <c r="AE342" s="25"/>
      <c r="AF342" s="25"/>
      <c r="AG342" s="25"/>
      <c r="AH342" s="25"/>
      <c r="AI342" s="25"/>
      <c r="AJ342" s="25"/>
      <c r="AK342" s="25"/>
      <c r="AL342" s="25"/>
      <c r="AM342" s="25"/>
      <c r="AN342" s="25"/>
      <c r="AO342" s="25"/>
      <c r="AP342" s="25"/>
      <c r="AQ342" s="25"/>
      <c r="AR342" s="25"/>
      <c r="AS342" s="25"/>
      <c r="AT342" s="25"/>
      <c r="AU342" s="25"/>
      <c r="AV342" s="25"/>
      <c r="AW342" s="25"/>
      <c r="AX342" s="25"/>
      <c r="AY342" s="25"/>
      <c r="AZ342" s="25"/>
      <c r="BA342" s="25"/>
      <c r="BB342" s="25"/>
      <c r="BC342" s="25"/>
      <c r="BD342" s="25"/>
      <c r="BE342" s="25"/>
      <c r="BF342" s="25"/>
      <c r="BG342" s="25"/>
      <c r="BH342" s="25"/>
      <c r="BI342" s="25"/>
      <c r="BJ342" s="25"/>
      <c r="BK342" s="25"/>
      <c r="BL342" s="25"/>
      <c r="BM342" s="21">
        <f t="shared" si="344"/>
        <v>318.5</v>
      </c>
      <c r="BP342" s="18">
        <v>2020</v>
      </c>
      <c r="BQ342" s="14">
        <f t="shared" si="345"/>
        <v>0</v>
      </c>
      <c r="BR342" s="14">
        <f t="shared" si="345"/>
        <v>0</v>
      </c>
      <c r="BS342" s="14">
        <f t="shared" si="345"/>
        <v>0</v>
      </c>
      <c r="BT342" s="14">
        <f t="shared" si="345"/>
        <v>0</v>
      </c>
      <c r="BU342" s="14">
        <f t="shared" si="345"/>
        <v>0</v>
      </c>
      <c r="BV342" s="14">
        <f t="shared" si="345"/>
        <v>0</v>
      </c>
      <c r="BW342" s="14">
        <f t="shared" si="345"/>
        <v>0</v>
      </c>
      <c r="BX342" s="14">
        <f t="shared" si="345"/>
        <v>0</v>
      </c>
      <c r="BY342" s="14">
        <f t="shared" si="345"/>
        <v>0</v>
      </c>
      <c r="BZ342" s="14">
        <f t="shared" si="345"/>
        <v>0</v>
      </c>
      <c r="CA342" s="14">
        <f t="shared" si="345"/>
        <v>0</v>
      </c>
      <c r="CB342" s="14">
        <f t="shared" si="345"/>
        <v>0</v>
      </c>
      <c r="CC342" s="14">
        <f t="shared" si="345"/>
        <v>1.9623233908948193E-3</v>
      </c>
      <c r="CD342" s="14">
        <f t="shared" si="345"/>
        <v>7.8492935635792783E-4</v>
      </c>
      <c r="CE342" s="14">
        <f t="shared" si="345"/>
        <v>7.8492935635792783E-4</v>
      </c>
      <c r="CF342" s="14">
        <f t="shared" si="345"/>
        <v>3.1004709576138146E-2</v>
      </c>
      <c r="CG342" s="14">
        <f t="shared" si="361"/>
        <v>7.2213500784929358E-2</v>
      </c>
      <c r="CH342" s="14">
        <f t="shared" si="339"/>
        <v>0.5090266875981162</v>
      </c>
      <c r="CI342" s="14">
        <f t="shared" si="339"/>
        <v>0.15502354788069073</v>
      </c>
      <c r="CJ342" s="14">
        <f t="shared" si="339"/>
        <v>0.22919937205651492</v>
      </c>
      <c r="CK342" s="14">
        <f t="shared" si="339"/>
        <v>0</v>
      </c>
      <c r="CL342" s="14">
        <f t="shared" si="339"/>
        <v>0</v>
      </c>
      <c r="CM342" s="14">
        <f t="shared" si="339"/>
        <v>0</v>
      </c>
      <c r="CN342" s="14">
        <f t="shared" si="339"/>
        <v>0</v>
      </c>
      <c r="CO342" s="14">
        <f t="shared" si="339"/>
        <v>0</v>
      </c>
      <c r="CP342" s="14">
        <f t="shared" si="339"/>
        <v>0</v>
      </c>
      <c r="CQ342" s="14">
        <f t="shared" si="339"/>
        <v>0</v>
      </c>
      <c r="CR342" s="14">
        <f t="shared" si="339"/>
        <v>0</v>
      </c>
      <c r="CS342" s="14">
        <f t="shared" si="339"/>
        <v>0</v>
      </c>
      <c r="CT342" s="14">
        <f t="shared" si="339"/>
        <v>0</v>
      </c>
      <c r="CU342" s="14">
        <f t="shared" si="339"/>
        <v>0</v>
      </c>
      <c r="CV342" s="14">
        <f t="shared" si="339"/>
        <v>0</v>
      </c>
      <c r="CW342" s="14">
        <f t="shared" si="339"/>
        <v>0</v>
      </c>
      <c r="CX342" s="14">
        <f t="shared" si="365"/>
        <v>0</v>
      </c>
      <c r="CY342" s="14">
        <f t="shared" si="365"/>
        <v>0</v>
      </c>
      <c r="CZ342" s="14">
        <f t="shared" si="365"/>
        <v>0</v>
      </c>
      <c r="DA342" s="14">
        <f t="shared" si="365"/>
        <v>0</v>
      </c>
      <c r="DB342" s="14">
        <f t="shared" si="365"/>
        <v>0</v>
      </c>
      <c r="DC342" s="14">
        <f t="shared" si="362"/>
        <v>0</v>
      </c>
      <c r="DD342" s="14">
        <f t="shared" si="362"/>
        <v>0</v>
      </c>
      <c r="DE342" s="14">
        <f t="shared" si="362"/>
        <v>0</v>
      </c>
      <c r="DF342" s="14">
        <f t="shared" si="362"/>
        <v>0</v>
      </c>
      <c r="DG342" s="14">
        <f t="shared" si="362"/>
        <v>0</v>
      </c>
      <c r="DH342" s="14">
        <f t="shared" si="362"/>
        <v>0</v>
      </c>
      <c r="DI342" s="14">
        <f t="shared" si="362"/>
        <v>0</v>
      </c>
      <c r="DJ342" s="14">
        <f t="shared" si="362"/>
        <v>0</v>
      </c>
      <c r="DK342" s="14">
        <f t="shared" si="362"/>
        <v>0</v>
      </c>
      <c r="DL342" s="14">
        <f t="shared" si="362"/>
        <v>0</v>
      </c>
      <c r="DM342" s="14">
        <f t="shared" si="362"/>
        <v>0</v>
      </c>
      <c r="DN342" s="14">
        <f t="shared" si="362"/>
        <v>0</v>
      </c>
      <c r="DO342" s="14">
        <f t="shared" si="362"/>
        <v>0</v>
      </c>
      <c r="DP342" s="14">
        <f t="shared" si="362"/>
        <v>0</v>
      </c>
      <c r="DQ342" s="14">
        <f t="shared" si="362"/>
        <v>0</v>
      </c>
      <c r="DR342" s="14">
        <f t="shared" si="362"/>
        <v>0</v>
      </c>
      <c r="DS342" s="14">
        <f t="shared" si="363"/>
        <v>0</v>
      </c>
      <c r="DT342" s="14">
        <f t="shared" si="342"/>
        <v>0</v>
      </c>
      <c r="DU342" s="14">
        <f t="shared" si="342"/>
        <v>0</v>
      </c>
      <c r="DV342" s="14">
        <f t="shared" si="342"/>
        <v>0</v>
      </c>
      <c r="DW342" s="14">
        <f t="shared" si="342"/>
        <v>0</v>
      </c>
      <c r="DX342" s="14">
        <f t="shared" si="342"/>
        <v>0</v>
      </c>
      <c r="DY342" s="14">
        <f t="shared" si="342"/>
        <v>0</v>
      </c>
      <c r="DZ342" s="14">
        <f t="shared" si="346"/>
        <v>1</v>
      </c>
    </row>
    <row r="343" spans="1:130">
      <c r="C343" s="18">
        <v>2021</v>
      </c>
      <c r="D343" s="25"/>
      <c r="E343" s="25">
        <f t="shared" si="348"/>
        <v>0</v>
      </c>
      <c r="F343" s="25">
        <f t="shared" si="349"/>
        <v>0</v>
      </c>
      <c r="G343" s="25">
        <f t="shared" si="350"/>
        <v>0</v>
      </c>
      <c r="H343" s="25">
        <f t="shared" si="351"/>
        <v>0</v>
      </c>
      <c r="I343" s="25">
        <f t="shared" si="352"/>
        <v>0</v>
      </c>
      <c r="J343" s="25">
        <f t="shared" si="353"/>
        <v>0</v>
      </c>
      <c r="K343" s="25">
        <f t="shared" si="354"/>
        <v>0</v>
      </c>
      <c r="L343" s="25">
        <f t="shared" si="355"/>
        <v>0</v>
      </c>
      <c r="M343" s="25">
        <f t="shared" si="356"/>
        <v>0</v>
      </c>
      <c r="N343" s="25">
        <f t="shared" si="357"/>
        <v>0</v>
      </c>
      <c r="O343" s="25">
        <f t="shared" si="358"/>
        <v>0</v>
      </c>
      <c r="P343" s="25">
        <f t="shared" si="359"/>
        <v>0</v>
      </c>
      <c r="Q343" s="25">
        <f t="shared" si="360"/>
        <v>0.25</v>
      </c>
      <c r="R343" s="25">
        <f t="shared" si="364"/>
        <v>0.25</v>
      </c>
      <c r="S343" s="25">
        <f t="shared" si="366"/>
        <v>9.875</v>
      </c>
      <c r="T343" s="25">
        <f t="shared" si="367"/>
        <v>23</v>
      </c>
      <c r="U343" s="25">
        <f t="shared" si="368"/>
        <v>162.125</v>
      </c>
      <c r="V343" s="25">
        <f t="shared" si="369"/>
        <v>49.375</v>
      </c>
      <c r="W343" s="25">
        <f t="shared" ref="W343:W361" si="370">VLOOKUP($C$85,$D$3:$K$63,$A$72,0)*(B324-B323)</f>
        <v>73</v>
      </c>
      <c r="X343" s="25">
        <f>VLOOKUP($C$86,$D$3:$K$63,$A$72,0)*(B323-B322)</f>
        <v>0</v>
      </c>
      <c r="Y343" s="25">
        <f>VLOOKUP($C$87,$D$3:$K$63,$A$72,0)*B322</f>
        <v>0</v>
      </c>
      <c r="Z343" s="25"/>
      <c r="AA343" s="25"/>
      <c r="AB343" s="25"/>
      <c r="AC343" s="25"/>
      <c r="AD343" s="25"/>
      <c r="AE343" s="25"/>
      <c r="AF343" s="25"/>
      <c r="AG343" s="25"/>
      <c r="AH343" s="25"/>
      <c r="AI343" s="25"/>
      <c r="AJ343" s="25"/>
      <c r="AK343" s="25"/>
      <c r="AL343" s="25"/>
      <c r="AM343" s="25"/>
      <c r="AN343" s="25"/>
      <c r="AO343" s="25"/>
      <c r="AP343" s="25"/>
      <c r="AQ343" s="25"/>
      <c r="AR343" s="25"/>
      <c r="AS343" s="25"/>
      <c r="AT343" s="25"/>
      <c r="AU343" s="25"/>
      <c r="AV343" s="25"/>
      <c r="AW343" s="25"/>
      <c r="AX343" s="25"/>
      <c r="AY343" s="25"/>
      <c r="AZ343" s="25"/>
      <c r="BA343" s="25"/>
      <c r="BB343" s="25"/>
      <c r="BC343" s="25"/>
      <c r="BD343" s="25"/>
      <c r="BE343" s="25"/>
      <c r="BF343" s="25"/>
      <c r="BG343" s="25"/>
      <c r="BH343" s="25"/>
      <c r="BI343" s="25"/>
      <c r="BJ343" s="25"/>
      <c r="BK343" s="25"/>
      <c r="BL343" s="25"/>
      <c r="BM343" s="21">
        <f t="shared" si="344"/>
        <v>317.875</v>
      </c>
      <c r="BP343" s="18">
        <v>2021</v>
      </c>
      <c r="BQ343" s="14">
        <f t="shared" si="345"/>
        <v>0</v>
      </c>
      <c r="BR343" s="14">
        <f t="shared" si="345"/>
        <v>0</v>
      </c>
      <c r="BS343" s="14">
        <f t="shared" si="345"/>
        <v>0</v>
      </c>
      <c r="BT343" s="14">
        <f t="shared" si="345"/>
        <v>0</v>
      </c>
      <c r="BU343" s="14">
        <f t="shared" si="345"/>
        <v>0</v>
      </c>
      <c r="BV343" s="14">
        <f t="shared" si="345"/>
        <v>0</v>
      </c>
      <c r="BW343" s="14">
        <f t="shared" si="345"/>
        <v>0</v>
      </c>
      <c r="BX343" s="14">
        <f t="shared" si="345"/>
        <v>0</v>
      </c>
      <c r="BY343" s="14">
        <f t="shared" si="345"/>
        <v>0</v>
      </c>
      <c r="BZ343" s="14">
        <f t="shared" si="345"/>
        <v>0</v>
      </c>
      <c r="CA343" s="14">
        <f t="shared" si="345"/>
        <v>0</v>
      </c>
      <c r="CB343" s="14">
        <f t="shared" si="345"/>
        <v>0</v>
      </c>
      <c r="CC343" s="14">
        <f t="shared" si="345"/>
        <v>0</v>
      </c>
      <c r="CD343" s="14">
        <f t="shared" si="345"/>
        <v>7.8647267007471487E-4</v>
      </c>
      <c r="CE343" s="14">
        <f t="shared" si="345"/>
        <v>7.8647267007471487E-4</v>
      </c>
      <c r="CF343" s="14">
        <f t="shared" si="345"/>
        <v>3.106567046795124E-2</v>
      </c>
      <c r="CG343" s="14">
        <f t="shared" si="361"/>
        <v>7.2355485646873774E-2</v>
      </c>
      <c r="CH343" s="14">
        <f t="shared" si="339"/>
        <v>0.51002752654345263</v>
      </c>
      <c r="CI343" s="14">
        <f t="shared" si="339"/>
        <v>0.1553283523397562</v>
      </c>
      <c r="CJ343" s="14">
        <f t="shared" si="339"/>
        <v>0.22965001966181675</v>
      </c>
      <c r="CK343" s="14">
        <f t="shared" si="339"/>
        <v>0</v>
      </c>
      <c r="CL343" s="14">
        <f t="shared" si="339"/>
        <v>0</v>
      </c>
      <c r="CM343" s="14">
        <f t="shared" si="339"/>
        <v>0</v>
      </c>
      <c r="CN343" s="14">
        <f t="shared" si="339"/>
        <v>0</v>
      </c>
      <c r="CO343" s="14">
        <f t="shared" si="339"/>
        <v>0</v>
      </c>
      <c r="CP343" s="14">
        <f t="shared" si="339"/>
        <v>0</v>
      </c>
      <c r="CQ343" s="14">
        <f t="shared" si="339"/>
        <v>0</v>
      </c>
      <c r="CR343" s="14">
        <f t="shared" si="339"/>
        <v>0</v>
      </c>
      <c r="CS343" s="14">
        <f t="shared" si="339"/>
        <v>0</v>
      </c>
      <c r="CT343" s="14">
        <f t="shared" si="339"/>
        <v>0</v>
      </c>
      <c r="CU343" s="14">
        <f t="shared" si="339"/>
        <v>0</v>
      </c>
      <c r="CV343" s="14">
        <f t="shared" si="339"/>
        <v>0</v>
      </c>
      <c r="CW343" s="14">
        <f t="shared" si="339"/>
        <v>0</v>
      </c>
      <c r="CX343" s="14">
        <f t="shared" si="365"/>
        <v>0</v>
      </c>
      <c r="CY343" s="14">
        <f t="shared" si="365"/>
        <v>0</v>
      </c>
      <c r="CZ343" s="14">
        <f t="shared" si="365"/>
        <v>0</v>
      </c>
      <c r="DA343" s="14">
        <f t="shared" si="365"/>
        <v>0</v>
      </c>
      <c r="DB343" s="14">
        <f t="shared" si="365"/>
        <v>0</v>
      </c>
      <c r="DC343" s="14">
        <f t="shared" si="362"/>
        <v>0</v>
      </c>
      <c r="DD343" s="14">
        <f t="shared" si="362"/>
        <v>0</v>
      </c>
      <c r="DE343" s="14">
        <f t="shared" si="362"/>
        <v>0</v>
      </c>
      <c r="DF343" s="14">
        <f t="shared" si="362"/>
        <v>0</v>
      </c>
      <c r="DG343" s="14">
        <f t="shared" si="362"/>
        <v>0</v>
      </c>
      <c r="DH343" s="14">
        <f t="shared" si="362"/>
        <v>0</v>
      </c>
      <c r="DI343" s="14">
        <f t="shared" si="362"/>
        <v>0</v>
      </c>
      <c r="DJ343" s="14">
        <f t="shared" si="362"/>
        <v>0</v>
      </c>
      <c r="DK343" s="14">
        <f t="shared" si="362"/>
        <v>0</v>
      </c>
      <c r="DL343" s="14">
        <f t="shared" si="362"/>
        <v>0</v>
      </c>
      <c r="DM343" s="14">
        <f t="shared" si="362"/>
        <v>0</v>
      </c>
      <c r="DN343" s="14">
        <f t="shared" si="362"/>
        <v>0</v>
      </c>
      <c r="DO343" s="14">
        <f t="shared" si="362"/>
        <v>0</v>
      </c>
      <c r="DP343" s="14">
        <f t="shared" si="362"/>
        <v>0</v>
      </c>
      <c r="DQ343" s="14">
        <f t="shared" si="362"/>
        <v>0</v>
      </c>
      <c r="DR343" s="14">
        <f t="shared" si="362"/>
        <v>0</v>
      </c>
      <c r="DS343" s="14">
        <f t="shared" si="363"/>
        <v>0</v>
      </c>
      <c r="DT343" s="14">
        <f t="shared" si="342"/>
        <v>0</v>
      </c>
      <c r="DU343" s="14">
        <f t="shared" si="342"/>
        <v>0</v>
      </c>
      <c r="DV343" s="14">
        <f t="shared" si="342"/>
        <v>0</v>
      </c>
      <c r="DW343" s="14">
        <f t="shared" si="342"/>
        <v>0</v>
      </c>
      <c r="DX343" s="14">
        <f t="shared" si="342"/>
        <v>0</v>
      </c>
      <c r="DY343" s="14">
        <f t="shared" si="342"/>
        <v>0</v>
      </c>
      <c r="DZ343" s="14">
        <f t="shared" si="346"/>
        <v>1</v>
      </c>
    </row>
    <row r="344" spans="1:130">
      <c r="C344" s="18">
        <v>2022</v>
      </c>
      <c r="D344" s="25"/>
      <c r="E344" s="25"/>
      <c r="F344" s="25">
        <f t="shared" si="349"/>
        <v>0</v>
      </c>
      <c r="G344" s="25">
        <f t="shared" si="350"/>
        <v>0</v>
      </c>
      <c r="H344" s="25">
        <f t="shared" si="351"/>
        <v>0</v>
      </c>
      <c r="I344" s="25">
        <f t="shared" si="352"/>
        <v>0</v>
      </c>
      <c r="J344" s="25">
        <f t="shared" si="353"/>
        <v>0</v>
      </c>
      <c r="K344" s="25">
        <f t="shared" si="354"/>
        <v>0</v>
      </c>
      <c r="L344" s="25">
        <f t="shared" si="355"/>
        <v>0</v>
      </c>
      <c r="M344" s="25">
        <f t="shared" si="356"/>
        <v>0</v>
      </c>
      <c r="N344" s="25">
        <f t="shared" si="357"/>
        <v>0</v>
      </c>
      <c r="O344" s="25">
        <f t="shared" si="358"/>
        <v>0</v>
      </c>
      <c r="P344" s="25">
        <f t="shared" si="359"/>
        <v>0</v>
      </c>
      <c r="Q344" s="25">
        <f t="shared" si="360"/>
        <v>0</v>
      </c>
      <c r="R344" s="25">
        <f t="shared" si="364"/>
        <v>0.25</v>
      </c>
      <c r="S344" s="25">
        <f t="shared" si="366"/>
        <v>9.875</v>
      </c>
      <c r="T344" s="25">
        <f t="shared" si="367"/>
        <v>23</v>
      </c>
      <c r="U344" s="25">
        <f t="shared" si="368"/>
        <v>162.125</v>
      </c>
      <c r="V344" s="25">
        <f t="shared" si="369"/>
        <v>49.375</v>
      </c>
      <c r="W344" s="25">
        <f t="shared" si="370"/>
        <v>73</v>
      </c>
      <c r="X344" s="25">
        <f t="shared" ref="X344:X362" si="371">VLOOKUP($C$86,$D$3:$K$63,$A$72,0)*(B324-B323)</f>
        <v>0</v>
      </c>
      <c r="Y344" s="25">
        <f>VLOOKUP($C$87,$D$3:$K$63,$A$72,0)*(B323-B322)</f>
        <v>9.75</v>
      </c>
      <c r="Z344" s="25">
        <f>VLOOKUP($C$88,$D$3:$K$63,$A$72,0)*B322</f>
        <v>0</v>
      </c>
      <c r="AA344" s="25"/>
      <c r="AB344" s="25"/>
      <c r="AC344" s="25"/>
      <c r="AD344" s="25"/>
      <c r="AE344" s="25"/>
      <c r="AF344" s="25"/>
      <c r="AG344" s="25"/>
      <c r="AH344" s="25"/>
      <c r="AI344" s="25"/>
      <c r="AJ344" s="25"/>
      <c r="AK344" s="25"/>
      <c r="AL344" s="25"/>
      <c r="AM344" s="25"/>
      <c r="AN344" s="25"/>
      <c r="AO344" s="25"/>
      <c r="AP344" s="25"/>
      <c r="AQ344" s="25"/>
      <c r="AR344" s="25"/>
      <c r="AS344" s="25"/>
      <c r="AT344" s="25"/>
      <c r="AU344" s="25"/>
      <c r="AV344" s="25"/>
      <c r="AW344" s="25"/>
      <c r="AX344" s="25"/>
      <c r="AY344" s="25"/>
      <c r="AZ344" s="25"/>
      <c r="BA344" s="25"/>
      <c r="BB344" s="25"/>
      <c r="BC344" s="25"/>
      <c r="BD344" s="25"/>
      <c r="BE344" s="25"/>
      <c r="BF344" s="25"/>
      <c r="BG344" s="25"/>
      <c r="BH344" s="25"/>
      <c r="BI344" s="25"/>
      <c r="BJ344" s="25"/>
      <c r="BK344" s="25"/>
      <c r="BL344" s="25"/>
      <c r="BM344" s="21">
        <f t="shared" si="344"/>
        <v>327.375</v>
      </c>
      <c r="BP344" s="18">
        <v>2022</v>
      </c>
      <c r="BQ344" s="14">
        <f t="shared" si="345"/>
        <v>0</v>
      </c>
      <c r="BR344" s="14">
        <f t="shared" si="345"/>
        <v>0</v>
      </c>
      <c r="BS344" s="14">
        <f t="shared" si="345"/>
        <v>0</v>
      </c>
      <c r="BT344" s="14">
        <f t="shared" si="345"/>
        <v>0</v>
      </c>
      <c r="BU344" s="14">
        <f t="shared" si="345"/>
        <v>0</v>
      </c>
      <c r="BV344" s="14">
        <f t="shared" si="345"/>
        <v>0</v>
      </c>
      <c r="BW344" s="14">
        <f t="shared" si="345"/>
        <v>0</v>
      </c>
      <c r="BX344" s="14">
        <f t="shared" si="345"/>
        <v>0</v>
      </c>
      <c r="BY344" s="14">
        <f t="shared" si="345"/>
        <v>0</v>
      </c>
      <c r="BZ344" s="14">
        <f t="shared" si="345"/>
        <v>0</v>
      </c>
      <c r="CA344" s="14">
        <f t="shared" si="345"/>
        <v>0</v>
      </c>
      <c r="CB344" s="14">
        <f t="shared" si="345"/>
        <v>0</v>
      </c>
      <c r="CC344" s="14">
        <f t="shared" si="345"/>
        <v>0</v>
      </c>
      <c r="CD344" s="14">
        <f t="shared" si="345"/>
        <v>0</v>
      </c>
      <c r="CE344" s="14">
        <f t="shared" si="345"/>
        <v>7.6365024818633069E-4</v>
      </c>
      <c r="CF344" s="14">
        <f t="shared" si="345"/>
        <v>3.0164184803360063E-2</v>
      </c>
      <c r="CG344" s="14">
        <f t="shared" si="361"/>
        <v>7.0255822833142426E-2</v>
      </c>
      <c r="CH344" s="14">
        <f t="shared" si="339"/>
        <v>0.49522718594883541</v>
      </c>
      <c r="CI344" s="14">
        <f t="shared" si="339"/>
        <v>0.15082092401680031</v>
      </c>
      <c r="CJ344" s="14">
        <f t="shared" si="339"/>
        <v>0.22298587247040855</v>
      </c>
      <c r="CK344" s="14">
        <f t="shared" si="339"/>
        <v>0</v>
      </c>
      <c r="CL344" s="14">
        <f t="shared" si="339"/>
        <v>2.9782359679266894E-2</v>
      </c>
      <c r="CM344" s="14">
        <f t="shared" si="339"/>
        <v>0</v>
      </c>
      <c r="CN344" s="14">
        <f t="shared" si="339"/>
        <v>0</v>
      </c>
      <c r="CO344" s="14">
        <f t="shared" si="339"/>
        <v>0</v>
      </c>
      <c r="CP344" s="14">
        <f t="shared" si="339"/>
        <v>0</v>
      </c>
      <c r="CQ344" s="14">
        <f t="shared" si="339"/>
        <v>0</v>
      </c>
      <c r="CR344" s="14">
        <f t="shared" si="339"/>
        <v>0</v>
      </c>
      <c r="CS344" s="14">
        <f t="shared" si="339"/>
        <v>0</v>
      </c>
      <c r="CT344" s="14">
        <f t="shared" si="339"/>
        <v>0</v>
      </c>
      <c r="CU344" s="14">
        <f t="shared" si="339"/>
        <v>0</v>
      </c>
      <c r="CV344" s="14">
        <f t="shared" si="339"/>
        <v>0</v>
      </c>
      <c r="CW344" s="14">
        <f t="shared" si="339"/>
        <v>0</v>
      </c>
      <c r="CX344" s="14">
        <f t="shared" si="365"/>
        <v>0</v>
      </c>
      <c r="CY344" s="14">
        <f t="shared" si="365"/>
        <v>0</v>
      </c>
      <c r="CZ344" s="14">
        <f t="shared" si="365"/>
        <v>0</v>
      </c>
      <c r="DA344" s="14">
        <f t="shared" si="365"/>
        <v>0</v>
      </c>
      <c r="DB344" s="14">
        <f t="shared" si="365"/>
        <v>0</v>
      </c>
      <c r="DC344" s="14">
        <f t="shared" si="362"/>
        <v>0</v>
      </c>
      <c r="DD344" s="14">
        <f t="shared" si="362"/>
        <v>0</v>
      </c>
      <c r="DE344" s="14">
        <f t="shared" si="362"/>
        <v>0</v>
      </c>
      <c r="DF344" s="14">
        <f t="shared" si="362"/>
        <v>0</v>
      </c>
      <c r="DG344" s="14">
        <f t="shared" si="362"/>
        <v>0</v>
      </c>
      <c r="DH344" s="14">
        <f t="shared" si="362"/>
        <v>0</v>
      </c>
      <c r="DI344" s="14">
        <f t="shared" si="362"/>
        <v>0</v>
      </c>
      <c r="DJ344" s="14">
        <f t="shared" si="362"/>
        <v>0</v>
      </c>
      <c r="DK344" s="14">
        <f t="shared" si="362"/>
        <v>0</v>
      </c>
      <c r="DL344" s="14">
        <f t="shared" si="362"/>
        <v>0</v>
      </c>
      <c r="DM344" s="14">
        <f t="shared" si="362"/>
        <v>0</v>
      </c>
      <c r="DN344" s="14">
        <f t="shared" si="362"/>
        <v>0</v>
      </c>
      <c r="DO344" s="14">
        <f t="shared" si="362"/>
        <v>0</v>
      </c>
      <c r="DP344" s="14">
        <f t="shared" si="362"/>
        <v>0</v>
      </c>
      <c r="DQ344" s="14">
        <f t="shared" si="362"/>
        <v>0</v>
      </c>
      <c r="DR344" s="14">
        <f t="shared" si="362"/>
        <v>0</v>
      </c>
      <c r="DS344" s="14">
        <f t="shared" si="363"/>
        <v>0</v>
      </c>
      <c r="DT344" s="14">
        <f t="shared" si="342"/>
        <v>0</v>
      </c>
      <c r="DU344" s="14">
        <f t="shared" si="342"/>
        <v>0</v>
      </c>
      <c r="DV344" s="14">
        <f t="shared" si="342"/>
        <v>0</v>
      </c>
      <c r="DW344" s="14">
        <f t="shared" si="342"/>
        <v>0</v>
      </c>
      <c r="DX344" s="14">
        <f t="shared" si="342"/>
        <v>0</v>
      </c>
      <c r="DY344" s="14">
        <f t="shared" si="342"/>
        <v>0</v>
      </c>
      <c r="DZ344" s="14">
        <f t="shared" si="346"/>
        <v>1</v>
      </c>
    </row>
    <row r="345" spans="1:130">
      <c r="C345" s="18">
        <v>2023</v>
      </c>
      <c r="D345" s="25"/>
      <c r="E345" s="25"/>
      <c r="F345" s="25"/>
      <c r="G345" s="25">
        <f t="shared" si="350"/>
        <v>0</v>
      </c>
      <c r="H345" s="25">
        <f t="shared" si="351"/>
        <v>0</v>
      </c>
      <c r="I345" s="25">
        <f t="shared" si="352"/>
        <v>0</v>
      </c>
      <c r="J345" s="25">
        <f t="shared" si="353"/>
        <v>0</v>
      </c>
      <c r="K345" s="25">
        <f t="shared" si="354"/>
        <v>0</v>
      </c>
      <c r="L345" s="25">
        <f t="shared" si="355"/>
        <v>0</v>
      </c>
      <c r="M345" s="25">
        <f t="shared" si="356"/>
        <v>0</v>
      </c>
      <c r="N345" s="25">
        <f t="shared" si="357"/>
        <v>0</v>
      </c>
      <c r="O345" s="25">
        <f t="shared" si="358"/>
        <v>0</v>
      </c>
      <c r="P345" s="25">
        <f t="shared" si="359"/>
        <v>0</v>
      </c>
      <c r="Q345" s="25">
        <f t="shared" si="360"/>
        <v>0</v>
      </c>
      <c r="R345" s="25">
        <f t="shared" si="364"/>
        <v>0</v>
      </c>
      <c r="S345" s="25">
        <f t="shared" si="366"/>
        <v>9.875</v>
      </c>
      <c r="T345" s="25">
        <f t="shared" si="367"/>
        <v>23</v>
      </c>
      <c r="U345" s="25">
        <f t="shared" si="368"/>
        <v>162.125</v>
      </c>
      <c r="V345" s="25">
        <f t="shared" si="369"/>
        <v>49.375</v>
      </c>
      <c r="W345" s="25">
        <f t="shared" si="370"/>
        <v>73</v>
      </c>
      <c r="X345" s="25">
        <f t="shared" si="371"/>
        <v>0</v>
      </c>
      <c r="Y345" s="25">
        <f t="shared" ref="Y345:Y363" si="372">VLOOKUP($C$87,$D$3:$K$63,$A$72,0)*(B324-B323)</f>
        <v>9.75</v>
      </c>
      <c r="Z345" s="25">
        <f>VLOOKUP($C$88,$D$3:$K$63,$A$72,0)*(B323-B322)</f>
        <v>13.875</v>
      </c>
      <c r="AA345" s="25">
        <f>VLOOKUP($C$89,$D$3:$K$63,$A$72,0)*B322</f>
        <v>0</v>
      </c>
      <c r="AB345" s="25"/>
      <c r="AC345" s="25"/>
      <c r="AD345" s="25"/>
      <c r="AE345" s="25"/>
      <c r="AF345" s="25"/>
      <c r="AG345" s="25"/>
      <c r="AH345" s="25"/>
      <c r="AI345" s="25"/>
      <c r="AJ345" s="25"/>
      <c r="AK345" s="25"/>
      <c r="AL345" s="25"/>
      <c r="AM345" s="25"/>
      <c r="AN345" s="25"/>
      <c r="AO345" s="25"/>
      <c r="AP345" s="25"/>
      <c r="AQ345" s="25"/>
      <c r="AR345" s="25"/>
      <c r="AS345" s="25"/>
      <c r="AT345" s="25"/>
      <c r="AU345" s="25"/>
      <c r="AV345" s="25"/>
      <c r="AW345" s="25"/>
      <c r="AX345" s="25"/>
      <c r="AY345" s="25"/>
      <c r="AZ345" s="25"/>
      <c r="BA345" s="25"/>
      <c r="BB345" s="25"/>
      <c r="BC345" s="25"/>
      <c r="BD345" s="25"/>
      <c r="BE345" s="25"/>
      <c r="BF345" s="25"/>
      <c r="BG345" s="25"/>
      <c r="BH345" s="25"/>
      <c r="BI345" s="25"/>
      <c r="BJ345" s="25"/>
      <c r="BK345" s="25"/>
      <c r="BL345" s="25"/>
      <c r="BM345" s="21">
        <f t="shared" si="344"/>
        <v>341</v>
      </c>
      <c r="BP345" s="18">
        <v>2023</v>
      </c>
      <c r="BQ345" s="14">
        <f t="shared" si="345"/>
        <v>0</v>
      </c>
      <c r="BR345" s="14">
        <f t="shared" si="345"/>
        <v>0</v>
      </c>
      <c r="BS345" s="14">
        <f t="shared" si="345"/>
        <v>0</v>
      </c>
      <c r="BT345" s="14">
        <f t="shared" si="345"/>
        <v>0</v>
      </c>
      <c r="BU345" s="14">
        <f t="shared" si="345"/>
        <v>0</v>
      </c>
      <c r="BV345" s="14">
        <f t="shared" si="345"/>
        <v>0</v>
      </c>
      <c r="BW345" s="14">
        <f t="shared" si="345"/>
        <v>0</v>
      </c>
      <c r="BX345" s="14">
        <f t="shared" si="345"/>
        <v>0</v>
      </c>
      <c r="BY345" s="14">
        <f t="shared" si="345"/>
        <v>0</v>
      </c>
      <c r="BZ345" s="14">
        <f t="shared" si="345"/>
        <v>0</v>
      </c>
      <c r="CA345" s="14">
        <f t="shared" si="345"/>
        <v>0</v>
      </c>
      <c r="CB345" s="14">
        <f t="shared" si="345"/>
        <v>0</v>
      </c>
      <c r="CC345" s="14">
        <f t="shared" si="345"/>
        <v>0</v>
      </c>
      <c r="CD345" s="14">
        <f t="shared" si="345"/>
        <v>0</v>
      </c>
      <c r="CE345" s="14">
        <f t="shared" si="345"/>
        <v>0</v>
      </c>
      <c r="CF345" s="14">
        <f t="shared" si="345"/>
        <v>2.8958944281524925E-2</v>
      </c>
      <c r="CG345" s="14">
        <f t="shared" si="361"/>
        <v>6.7448680351906154E-2</v>
      </c>
      <c r="CH345" s="14">
        <f t="shared" si="339"/>
        <v>0.47543988269794724</v>
      </c>
      <c r="CI345" s="14">
        <f t="shared" si="339"/>
        <v>0.14479472140762464</v>
      </c>
      <c r="CJ345" s="14">
        <f t="shared" si="339"/>
        <v>0.21407624633431085</v>
      </c>
      <c r="CK345" s="14">
        <f t="shared" si="339"/>
        <v>0</v>
      </c>
      <c r="CL345" s="14">
        <f t="shared" si="339"/>
        <v>2.8592375366568914E-2</v>
      </c>
      <c r="CM345" s="14">
        <f t="shared" si="339"/>
        <v>4.0689149560117301E-2</v>
      </c>
      <c r="CN345" s="14">
        <f t="shared" si="339"/>
        <v>0</v>
      </c>
      <c r="CO345" s="14">
        <f t="shared" si="339"/>
        <v>0</v>
      </c>
      <c r="CP345" s="14">
        <f t="shared" si="339"/>
        <v>0</v>
      </c>
      <c r="CQ345" s="14">
        <f t="shared" si="339"/>
        <v>0</v>
      </c>
      <c r="CR345" s="14">
        <f t="shared" si="339"/>
        <v>0</v>
      </c>
      <c r="CS345" s="14">
        <f t="shared" si="339"/>
        <v>0</v>
      </c>
      <c r="CT345" s="14">
        <f t="shared" si="339"/>
        <v>0</v>
      </c>
      <c r="CU345" s="14">
        <f t="shared" si="339"/>
        <v>0</v>
      </c>
      <c r="CV345" s="14">
        <f t="shared" si="339"/>
        <v>0</v>
      </c>
      <c r="CW345" s="14">
        <f t="shared" si="339"/>
        <v>0</v>
      </c>
      <c r="CX345" s="14">
        <f t="shared" si="365"/>
        <v>0</v>
      </c>
      <c r="CY345" s="14">
        <f t="shared" si="365"/>
        <v>0</v>
      </c>
      <c r="CZ345" s="14">
        <f t="shared" si="365"/>
        <v>0</v>
      </c>
      <c r="DA345" s="14">
        <f t="shared" si="365"/>
        <v>0</v>
      </c>
      <c r="DB345" s="14">
        <f t="shared" si="365"/>
        <v>0</v>
      </c>
      <c r="DC345" s="14">
        <f t="shared" si="362"/>
        <v>0</v>
      </c>
      <c r="DD345" s="14">
        <f t="shared" si="362"/>
        <v>0</v>
      </c>
      <c r="DE345" s="14">
        <f t="shared" si="362"/>
        <v>0</v>
      </c>
      <c r="DF345" s="14">
        <f t="shared" si="362"/>
        <v>0</v>
      </c>
      <c r="DG345" s="14">
        <f t="shared" si="362"/>
        <v>0</v>
      </c>
      <c r="DH345" s="14">
        <f t="shared" si="362"/>
        <v>0</v>
      </c>
      <c r="DI345" s="14">
        <f t="shared" si="362"/>
        <v>0</v>
      </c>
      <c r="DJ345" s="14">
        <f t="shared" si="362"/>
        <v>0</v>
      </c>
      <c r="DK345" s="14">
        <f t="shared" si="362"/>
        <v>0</v>
      </c>
      <c r="DL345" s="14">
        <f t="shared" si="362"/>
        <v>0</v>
      </c>
      <c r="DM345" s="14">
        <f t="shared" si="362"/>
        <v>0</v>
      </c>
      <c r="DN345" s="14">
        <f t="shared" si="362"/>
        <v>0</v>
      </c>
      <c r="DO345" s="14">
        <f t="shared" si="362"/>
        <v>0</v>
      </c>
      <c r="DP345" s="14">
        <f t="shared" si="362"/>
        <v>0</v>
      </c>
      <c r="DQ345" s="14">
        <f t="shared" si="362"/>
        <v>0</v>
      </c>
      <c r="DR345" s="14">
        <f t="shared" si="362"/>
        <v>0</v>
      </c>
      <c r="DS345" s="14">
        <f t="shared" si="363"/>
        <v>0</v>
      </c>
      <c r="DT345" s="14">
        <f t="shared" si="342"/>
        <v>0</v>
      </c>
      <c r="DU345" s="14">
        <f t="shared" si="342"/>
        <v>0</v>
      </c>
      <c r="DV345" s="14">
        <f t="shared" si="342"/>
        <v>0</v>
      </c>
      <c r="DW345" s="14">
        <f t="shared" si="342"/>
        <v>0</v>
      </c>
      <c r="DX345" s="14">
        <f t="shared" si="342"/>
        <v>0</v>
      </c>
      <c r="DY345" s="14">
        <f t="shared" si="342"/>
        <v>0</v>
      </c>
      <c r="DZ345" s="14">
        <f t="shared" si="346"/>
        <v>1</v>
      </c>
    </row>
    <row r="346" spans="1:130">
      <c r="C346" s="18">
        <v>2024</v>
      </c>
      <c r="D346" s="25"/>
      <c r="E346" s="25"/>
      <c r="F346" s="25"/>
      <c r="G346" s="25"/>
      <c r="H346" s="25">
        <f t="shared" si="351"/>
        <v>0</v>
      </c>
      <c r="I346" s="25">
        <f t="shared" si="352"/>
        <v>0</v>
      </c>
      <c r="J346" s="25">
        <f t="shared" si="353"/>
        <v>0</v>
      </c>
      <c r="K346" s="25">
        <f t="shared" si="354"/>
        <v>0</v>
      </c>
      <c r="L346" s="25">
        <f t="shared" si="355"/>
        <v>0</v>
      </c>
      <c r="M346" s="25">
        <f t="shared" si="356"/>
        <v>0</v>
      </c>
      <c r="N346" s="25">
        <f t="shared" si="357"/>
        <v>0</v>
      </c>
      <c r="O346" s="25">
        <f t="shared" si="358"/>
        <v>0</v>
      </c>
      <c r="P346" s="25">
        <f t="shared" si="359"/>
        <v>0</v>
      </c>
      <c r="Q346" s="25">
        <f t="shared" si="360"/>
        <v>0</v>
      </c>
      <c r="R346" s="25">
        <f t="shared" si="364"/>
        <v>0</v>
      </c>
      <c r="S346" s="25">
        <f t="shared" si="366"/>
        <v>0</v>
      </c>
      <c r="T346" s="25">
        <f t="shared" si="367"/>
        <v>23</v>
      </c>
      <c r="U346" s="25">
        <f t="shared" si="368"/>
        <v>162.125</v>
      </c>
      <c r="V346" s="25">
        <f t="shared" si="369"/>
        <v>49.375</v>
      </c>
      <c r="W346" s="25">
        <f t="shared" si="370"/>
        <v>73</v>
      </c>
      <c r="X346" s="25">
        <f t="shared" si="371"/>
        <v>0</v>
      </c>
      <c r="Y346" s="25">
        <f t="shared" si="372"/>
        <v>9.75</v>
      </c>
      <c r="Z346" s="25">
        <f t="shared" ref="Z346:Z364" si="373">VLOOKUP($C$88,$D$3:$K$63,$A$72,0)*(B324-B323)</f>
        <v>13.875</v>
      </c>
      <c r="AA346" s="25">
        <f>VLOOKUP($C$89,$D$3:$K$63,$A$72,0)*(B323-B322)</f>
        <v>19.5</v>
      </c>
      <c r="AB346" s="25">
        <f>VLOOKUP($C$90,$D$3:$K$63,$A$72,0)*B322</f>
        <v>0</v>
      </c>
      <c r="AC346" s="25"/>
      <c r="AD346" s="25"/>
      <c r="AE346" s="25"/>
      <c r="AF346" s="25"/>
      <c r="AG346" s="25"/>
      <c r="AH346" s="25"/>
      <c r="AI346" s="25"/>
      <c r="AJ346" s="25"/>
      <c r="AK346" s="25"/>
      <c r="AL346" s="25"/>
      <c r="AM346" s="25"/>
      <c r="AN346" s="25"/>
      <c r="AO346" s="25"/>
      <c r="AP346" s="25"/>
      <c r="AQ346" s="25"/>
      <c r="AR346" s="25"/>
      <c r="AS346" s="25"/>
      <c r="AT346" s="25"/>
      <c r="AU346" s="25"/>
      <c r="AV346" s="25"/>
      <c r="AW346" s="25"/>
      <c r="AX346" s="25"/>
      <c r="AY346" s="25"/>
      <c r="AZ346" s="25"/>
      <c r="BA346" s="25"/>
      <c r="BB346" s="25"/>
      <c r="BC346" s="25"/>
      <c r="BD346" s="25"/>
      <c r="BE346" s="25"/>
      <c r="BF346" s="25"/>
      <c r="BG346" s="25"/>
      <c r="BH346" s="25"/>
      <c r="BI346" s="25"/>
      <c r="BJ346" s="25"/>
      <c r="BK346" s="25"/>
      <c r="BL346" s="25"/>
      <c r="BM346" s="21">
        <f t="shared" si="344"/>
        <v>350.625</v>
      </c>
      <c r="BP346" s="18">
        <v>2024</v>
      </c>
      <c r="BQ346" s="14">
        <f t="shared" si="345"/>
        <v>0</v>
      </c>
      <c r="BR346" s="14">
        <f t="shared" si="345"/>
        <v>0</v>
      </c>
      <c r="BS346" s="14">
        <f t="shared" si="345"/>
        <v>0</v>
      </c>
      <c r="BT346" s="14">
        <f t="shared" si="345"/>
        <v>0</v>
      </c>
      <c r="BU346" s="14">
        <f t="shared" si="345"/>
        <v>0</v>
      </c>
      <c r="BV346" s="14">
        <f t="shared" si="345"/>
        <v>0</v>
      </c>
      <c r="BW346" s="14">
        <f t="shared" si="345"/>
        <v>0</v>
      </c>
      <c r="BX346" s="14">
        <f t="shared" si="345"/>
        <v>0</v>
      </c>
      <c r="BY346" s="14">
        <f t="shared" si="345"/>
        <v>0</v>
      </c>
      <c r="BZ346" s="14">
        <f t="shared" si="345"/>
        <v>0</v>
      </c>
      <c r="CA346" s="14">
        <f t="shared" si="345"/>
        <v>0</v>
      </c>
      <c r="CB346" s="14">
        <f t="shared" si="345"/>
        <v>0</v>
      </c>
      <c r="CC346" s="14">
        <f t="shared" si="345"/>
        <v>0</v>
      </c>
      <c r="CD346" s="14">
        <f t="shared" si="345"/>
        <v>0</v>
      </c>
      <c r="CE346" s="14">
        <f t="shared" si="345"/>
        <v>0</v>
      </c>
      <c r="CF346" s="14">
        <f t="shared" si="345"/>
        <v>0</v>
      </c>
      <c r="CG346" s="14">
        <f t="shared" si="361"/>
        <v>6.5597147950089127E-2</v>
      </c>
      <c r="CH346" s="14">
        <f t="shared" si="339"/>
        <v>0.46238859180035652</v>
      </c>
      <c r="CI346" s="14">
        <f t="shared" si="339"/>
        <v>0.1408199643493761</v>
      </c>
      <c r="CJ346" s="14">
        <f t="shared" si="339"/>
        <v>0.20819964349376113</v>
      </c>
      <c r="CK346" s="14">
        <f t="shared" si="339"/>
        <v>0</v>
      </c>
      <c r="CL346" s="14">
        <f t="shared" si="339"/>
        <v>2.7807486631016044E-2</v>
      </c>
      <c r="CM346" s="14">
        <f t="shared" si="339"/>
        <v>3.9572192513368985E-2</v>
      </c>
      <c r="CN346" s="14">
        <f t="shared" si="339"/>
        <v>5.5614973262032089E-2</v>
      </c>
      <c r="CO346" s="14">
        <f t="shared" si="339"/>
        <v>0</v>
      </c>
      <c r="CP346" s="14">
        <f t="shared" si="339"/>
        <v>0</v>
      </c>
      <c r="CQ346" s="14">
        <f t="shared" si="339"/>
        <v>0</v>
      </c>
      <c r="CR346" s="14">
        <f t="shared" si="339"/>
        <v>0</v>
      </c>
      <c r="CS346" s="14">
        <f t="shared" si="339"/>
        <v>0</v>
      </c>
      <c r="CT346" s="14">
        <f t="shared" si="339"/>
        <v>0</v>
      </c>
      <c r="CU346" s="14">
        <f t="shared" si="339"/>
        <v>0</v>
      </c>
      <c r="CV346" s="14">
        <f t="shared" si="339"/>
        <v>0</v>
      </c>
      <c r="CW346" s="14">
        <f t="shared" si="339"/>
        <v>0</v>
      </c>
      <c r="CX346" s="14">
        <f t="shared" si="365"/>
        <v>0</v>
      </c>
      <c r="CY346" s="14">
        <f t="shared" si="365"/>
        <v>0</v>
      </c>
      <c r="CZ346" s="14">
        <f t="shared" si="365"/>
        <v>0</v>
      </c>
      <c r="DA346" s="14">
        <f t="shared" si="365"/>
        <v>0</v>
      </c>
      <c r="DB346" s="14">
        <f t="shared" si="365"/>
        <v>0</v>
      </c>
      <c r="DC346" s="14">
        <f t="shared" si="362"/>
        <v>0</v>
      </c>
      <c r="DD346" s="14">
        <f t="shared" si="362"/>
        <v>0</v>
      </c>
      <c r="DE346" s="14">
        <f t="shared" si="362"/>
        <v>0</v>
      </c>
      <c r="DF346" s="14">
        <f t="shared" si="362"/>
        <v>0</v>
      </c>
      <c r="DG346" s="14">
        <f t="shared" si="362"/>
        <v>0</v>
      </c>
      <c r="DH346" s="14">
        <f t="shared" si="362"/>
        <v>0</v>
      </c>
      <c r="DI346" s="14">
        <f t="shared" si="362"/>
        <v>0</v>
      </c>
      <c r="DJ346" s="14">
        <f t="shared" si="362"/>
        <v>0</v>
      </c>
      <c r="DK346" s="14">
        <f t="shared" si="362"/>
        <v>0</v>
      </c>
      <c r="DL346" s="14">
        <f t="shared" si="362"/>
        <v>0</v>
      </c>
      <c r="DM346" s="14">
        <f t="shared" si="362"/>
        <v>0</v>
      </c>
      <c r="DN346" s="14">
        <f t="shared" si="362"/>
        <v>0</v>
      </c>
      <c r="DO346" s="14">
        <f t="shared" si="362"/>
        <v>0</v>
      </c>
      <c r="DP346" s="14">
        <f t="shared" si="362"/>
        <v>0</v>
      </c>
      <c r="DQ346" s="14">
        <f t="shared" si="362"/>
        <v>0</v>
      </c>
      <c r="DR346" s="14">
        <f t="shared" si="362"/>
        <v>0</v>
      </c>
      <c r="DS346" s="14">
        <f t="shared" si="363"/>
        <v>0</v>
      </c>
      <c r="DT346" s="14">
        <f t="shared" si="342"/>
        <v>0</v>
      </c>
      <c r="DU346" s="14">
        <f t="shared" si="342"/>
        <v>0</v>
      </c>
      <c r="DV346" s="14">
        <f t="shared" si="342"/>
        <v>0</v>
      </c>
      <c r="DW346" s="14">
        <f t="shared" si="342"/>
        <v>0</v>
      </c>
      <c r="DX346" s="14">
        <f t="shared" si="342"/>
        <v>0</v>
      </c>
      <c r="DY346" s="14">
        <f t="shared" si="342"/>
        <v>0</v>
      </c>
      <c r="DZ346" s="14">
        <f t="shared" si="346"/>
        <v>1</v>
      </c>
    </row>
    <row r="347" spans="1:130">
      <c r="C347" s="18">
        <v>2025</v>
      </c>
      <c r="D347" s="25"/>
      <c r="E347" s="25"/>
      <c r="F347" s="25"/>
      <c r="G347" s="25"/>
      <c r="H347" s="25"/>
      <c r="I347" s="25">
        <f t="shared" si="352"/>
        <v>0</v>
      </c>
      <c r="J347" s="25">
        <f t="shared" si="353"/>
        <v>0</v>
      </c>
      <c r="K347" s="25">
        <f t="shared" si="354"/>
        <v>0</v>
      </c>
      <c r="L347" s="25">
        <f t="shared" si="355"/>
        <v>0</v>
      </c>
      <c r="M347" s="25">
        <f t="shared" si="356"/>
        <v>0</v>
      </c>
      <c r="N347" s="25">
        <f t="shared" si="357"/>
        <v>0</v>
      </c>
      <c r="O347" s="25">
        <f t="shared" si="358"/>
        <v>0</v>
      </c>
      <c r="P347" s="25">
        <f t="shared" si="359"/>
        <v>0</v>
      </c>
      <c r="Q347" s="25">
        <f t="shared" si="360"/>
        <v>0</v>
      </c>
      <c r="R347" s="25">
        <f t="shared" si="364"/>
        <v>0</v>
      </c>
      <c r="S347" s="25">
        <f t="shared" si="366"/>
        <v>0</v>
      </c>
      <c r="T347" s="25">
        <f t="shared" si="367"/>
        <v>0</v>
      </c>
      <c r="U347" s="25">
        <f t="shared" si="368"/>
        <v>162.125</v>
      </c>
      <c r="V347" s="25">
        <f t="shared" si="369"/>
        <v>49.375</v>
      </c>
      <c r="W347" s="25">
        <f t="shared" si="370"/>
        <v>73</v>
      </c>
      <c r="X347" s="25">
        <f t="shared" si="371"/>
        <v>0</v>
      </c>
      <c r="Y347" s="25">
        <f t="shared" si="372"/>
        <v>9.75</v>
      </c>
      <c r="Z347" s="25">
        <f t="shared" si="373"/>
        <v>13.875</v>
      </c>
      <c r="AA347" s="25">
        <f t="shared" ref="AA347:AA365" si="374">VLOOKUP($C$89,$D$3:$K$63,$A$72,0)*(B324-B323)</f>
        <v>19.5</v>
      </c>
      <c r="AB347" s="25">
        <f>VLOOKUP($C$90,$D$3:$K$63,$A$72,0)*(B323-B322)</f>
        <v>28.125</v>
      </c>
      <c r="AC347" s="25">
        <f>VLOOKUP($C$91,$D$3:$K$63,$A$72,0)*B322</f>
        <v>0</v>
      </c>
      <c r="AD347" s="25"/>
      <c r="AE347" s="25"/>
      <c r="AF347" s="25"/>
      <c r="AG347" s="25"/>
      <c r="AH347" s="25"/>
      <c r="AI347" s="25"/>
      <c r="AJ347" s="25"/>
      <c r="AK347" s="25"/>
      <c r="AL347" s="25"/>
      <c r="AM347" s="25"/>
      <c r="AN347" s="25"/>
      <c r="AO347" s="25"/>
      <c r="AP347" s="25"/>
      <c r="AQ347" s="25"/>
      <c r="AR347" s="25"/>
      <c r="AS347" s="25"/>
      <c r="AT347" s="25"/>
      <c r="AU347" s="25"/>
      <c r="AV347" s="25"/>
      <c r="AW347" s="25"/>
      <c r="AX347" s="25"/>
      <c r="AY347" s="25"/>
      <c r="AZ347" s="25"/>
      <c r="BA347" s="25"/>
      <c r="BB347" s="25"/>
      <c r="BC347" s="25"/>
      <c r="BD347" s="25"/>
      <c r="BE347" s="25"/>
      <c r="BF347" s="25"/>
      <c r="BG347" s="25"/>
      <c r="BH347" s="25"/>
      <c r="BI347" s="25"/>
      <c r="BJ347" s="25"/>
      <c r="BK347" s="25"/>
      <c r="BL347" s="25"/>
      <c r="BM347" s="21">
        <f t="shared" si="344"/>
        <v>355.75</v>
      </c>
      <c r="BP347" s="18">
        <v>2025</v>
      </c>
      <c r="BQ347" s="14">
        <f t="shared" si="345"/>
        <v>0</v>
      </c>
      <c r="BR347" s="14">
        <f t="shared" si="345"/>
        <v>0</v>
      </c>
      <c r="BS347" s="14">
        <f t="shared" si="345"/>
        <v>0</v>
      </c>
      <c r="BT347" s="14">
        <f t="shared" si="345"/>
        <v>0</v>
      </c>
      <c r="BU347" s="14">
        <f t="shared" si="345"/>
        <v>0</v>
      </c>
      <c r="BV347" s="14">
        <f t="shared" si="345"/>
        <v>0</v>
      </c>
      <c r="BW347" s="14">
        <f t="shared" si="345"/>
        <v>0</v>
      </c>
      <c r="BX347" s="14">
        <f t="shared" si="345"/>
        <v>0</v>
      </c>
      <c r="BY347" s="14">
        <f t="shared" si="345"/>
        <v>0</v>
      </c>
      <c r="BZ347" s="14">
        <f t="shared" si="345"/>
        <v>0</v>
      </c>
      <c r="CA347" s="14">
        <f t="shared" si="345"/>
        <v>0</v>
      </c>
      <c r="CB347" s="14">
        <f t="shared" si="345"/>
        <v>0</v>
      </c>
      <c r="CC347" s="14">
        <f t="shared" si="345"/>
        <v>0</v>
      </c>
      <c r="CD347" s="14">
        <f t="shared" si="345"/>
        <v>0</v>
      </c>
      <c r="CE347" s="14">
        <f t="shared" si="345"/>
        <v>0</v>
      </c>
      <c r="CF347" s="14">
        <f t="shared" si="345"/>
        <v>0</v>
      </c>
      <c r="CG347" s="14">
        <f t="shared" si="361"/>
        <v>0</v>
      </c>
      <c r="CH347" s="14">
        <f t="shared" si="339"/>
        <v>0.45572733661278986</v>
      </c>
      <c r="CI347" s="14">
        <f t="shared" si="339"/>
        <v>0.13879128601546029</v>
      </c>
      <c r="CJ347" s="14">
        <f t="shared" si="339"/>
        <v>0.20520028109627547</v>
      </c>
      <c r="CK347" s="14">
        <f t="shared" si="339"/>
        <v>0</v>
      </c>
      <c r="CL347" s="14">
        <f t="shared" si="339"/>
        <v>2.7406886858749122E-2</v>
      </c>
      <c r="CM347" s="14">
        <f t="shared" si="339"/>
        <v>3.9002108222066061E-2</v>
      </c>
      <c r="CN347" s="14">
        <f t="shared" si="339"/>
        <v>5.4813773717498245E-2</v>
      </c>
      <c r="CO347" s="14">
        <f t="shared" si="339"/>
        <v>7.9058327477160933E-2</v>
      </c>
      <c r="CP347" s="14">
        <f t="shared" si="339"/>
        <v>0</v>
      </c>
      <c r="CQ347" s="14">
        <f t="shared" si="339"/>
        <v>0</v>
      </c>
      <c r="CR347" s="14">
        <f t="shared" si="339"/>
        <v>0</v>
      </c>
      <c r="CS347" s="14">
        <f t="shared" si="339"/>
        <v>0</v>
      </c>
      <c r="CT347" s="14">
        <f t="shared" si="339"/>
        <v>0</v>
      </c>
      <c r="CU347" s="14">
        <f t="shared" si="339"/>
        <v>0</v>
      </c>
      <c r="CV347" s="14">
        <f t="shared" si="339"/>
        <v>0</v>
      </c>
      <c r="CW347" s="14">
        <f t="shared" si="339"/>
        <v>0</v>
      </c>
      <c r="CX347" s="14">
        <f t="shared" si="365"/>
        <v>0</v>
      </c>
      <c r="CY347" s="14">
        <f t="shared" si="365"/>
        <v>0</v>
      </c>
      <c r="CZ347" s="14">
        <f t="shared" si="365"/>
        <v>0</v>
      </c>
      <c r="DA347" s="14">
        <f t="shared" si="365"/>
        <v>0</v>
      </c>
      <c r="DB347" s="14">
        <f t="shared" si="365"/>
        <v>0</v>
      </c>
      <c r="DC347" s="14">
        <f t="shared" si="362"/>
        <v>0</v>
      </c>
      <c r="DD347" s="14">
        <f t="shared" si="362"/>
        <v>0</v>
      </c>
      <c r="DE347" s="14">
        <f t="shared" si="362"/>
        <v>0</v>
      </c>
      <c r="DF347" s="14">
        <f t="shared" si="362"/>
        <v>0</v>
      </c>
      <c r="DG347" s="14">
        <f t="shared" si="362"/>
        <v>0</v>
      </c>
      <c r="DH347" s="14">
        <f t="shared" si="362"/>
        <v>0</v>
      </c>
      <c r="DI347" s="14">
        <f t="shared" si="362"/>
        <v>0</v>
      </c>
      <c r="DJ347" s="14">
        <f t="shared" si="362"/>
        <v>0</v>
      </c>
      <c r="DK347" s="14">
        <f t="shared" si="362"/>
        <v>0</v>
      </c>
      <c r="DL347" s="14">
        <f t="shared" si="362"/>
        <v>0</v>
      </c>
      <c r="DM347" s="14">
        <f t="shared" si="362"/>
        <v>0</v>
      </c>
      <c r="DN347" s="14">
        <f t="shared" si="362"/>
        <v>0</v>
      </c>
      <c r="DO347" s="14">
        <f t="shared" si="362"/>
        <v>0</v>
      </c>
      <c r="DP347" s="14">
        <f t="shared" si="362"/>
        <v>0</v>
      </c>
      <c r="DQ347" s="14">
        <f t="shared" si="362"/>
        <v>0</v>
      </c>
      <c r="DR347" s="14">
        <f t="shared" si="362"/>
        <v>0</v>
      </c>
      <c r="DS347" s="14">
        <f t="shared" si="363"/>
        <v>0</v>
      </c>
      <c r="DT347" s="14">
        <f t="shared" si="342"/>
        <v>0</v>
      </c>
      <c r="DU347" s="14">
        <f t="shared" si="342"/>
        <v>0</v>
      </c>
      <c r="DV347" s="14">
        <f t="shared" si="342"/>
        <v>0</v>
      </c>
      <c r="DW347" s="14">
        <f t="shared" si="342"/>
        <v>0</v>
      </c>
      <c r="DX347" s="14">
        <f t="shared" si="342"/>
        <v>0</v>
      </c>
      <c r="DY347" s="14">
        <f t="shared" si="342"/>
        <v>0</v>
      </c>
      <c r="DZ347" s="14">
        <f t="shared" si="346"/>
        <v>1</v>
      </c>
    </row>
    <row r="348" spans="1:130">
      <c r="C348" s="18">
        <v>2026</v>
      </c>
      <c r="D348" s="25"/>
      <c r="E348" s="25"/>
      <c r="F348" s="25"/>
      <c r="G348" s="25"/>
      <c r="H348" s="25"/>
      <c r="I348" s="25"/>
      <c r="J348" s="25">
        <f t="shared" si="353"/>
        <v>0</v>
      </c>
      <c r="K348" s="25">
        <f t="shared" si="354"/>
        <v>0</v>
      </c>
      <c r="L348" s="25">
        <f t="shared" si="355"/>
        <v>0</v>
      </c>
      <c r="M348" s="25">
        <f t="shared" si="356"/>
        <v>0</v>
      </c>
      <c r="N348" s="25">
        <f t="shared" si="357"/>
        <v>0</v>
      </c>
      <c r="O348" s="25">
        <f t="shared" si="358"/>
        <v>0</v>
      </c>
      <c r="P348" s="25">
        <f t="shared" si="359"/>
        <v>0</v>
      </c>
      <c r="Q348" s="25">
        <f t="shared" si="360"/>
        <v>0</v>
      </c>
      <c r="R348" s="25">
        <f t="shared" si="364"/>
        <v>0</v>
      </c>
      <c r="S348" s="25">
        <f t="shared" si="366"/>
        <v>0</v>
      </c>
      <c r="T348" s="25">
        <f t="shared" si="367"/>
        <v>0</v>
      </c>
      <c r="U348" s="25">
        <f t="shared" si="368"/>
        <v>0</v>
      </c>
      <c r="V348" s="25">
        <f t="shared" si="369"/>
        <v>49.375</v>
      </c>
      <c r="W348" s="25">
        <f t="shared" si="370"/>
        <v>73</v>
      </c>
      <c r="X348" s="25">
        <f t="shared" si="371"/>
        <v>0</v>
      </c>
      <c r="Y348" s="25">
        <f t="shared" si="372"/>
        <v>9.75</v>
      </c>
      <c r="Z348" s="25">
        <f t="shared" si="373"/>
        <v>13.875</v>
      </c>
      <c r="AA348" s="25">
        <f t="shared" si="374"/>
        <v>19.5</v>
      </c>
      <c r="AB348" s="25">
        <f t="shared" ref="AB348:AB366" si="375">VLOOKUP($C$90,$D$3:$K$63,$A$72,0)*(B324-B323)</f>
        <v>28.125</v>
      </c>
      <c r="AC348" s="25">
        <f>VLOOKUP($C$91,$D$3:$K$63,$A$72,0)*(B323-B322)</f>
        <v>37.5</v>
      </c>
      <c r="AD348" s="25">
        <f>VLOOKUP($C$92,$D$3:$K$63,$A$72,0)*B322</f>
        <v>0</v>
      </c>
      <c r="AE348" s="25"/>
      <c r="AF348" s="25"/>
      <c r="AG348" s="25"/>
      <c r="AH348" s="25"/>
      <c r="AI348" s="25"/>
      <c r="AJ348" s="25"/>
      <c r="AK348" s="25"/>
      <c r="AL348" s="25"/>
      <c r="AM348" s="25"/>
      <c r="AN348" s="25"/>
      <c r="AO348" s="25"/>
      <c r="AP348" s="25"/>
      <c r="AQ348" s="25"/>
      <c r="AR348" s="25"/>
      <c r="AS348" s="25"/>
      <c r="AT348" s="25"/>
      <c r="AU348" s="25"/>
      <c r="AV348" s="25"/>
      <c r="AW348" s="25"/>
      <c r="AX348" s="25"/>
      <c r="AY348" s="25"/>
      <c r="AZ348" s="25"/>
      <c r="BA348" s="25"/>
      <c r="BB348" s="25"/>
      <c r="BC348" s="25"/>
      <c r="BD348" s="25"/>
      <c r="BE348" s="25"/>
      <c r="BF348" s="25"/>
      <c r="BG348" s="25"/>
      <c r="BH348" s="25"/>
      <c r="BI348" s="25"/>
      <c r="BJ348" s="25"/>
      <c r="BK348" s="25"/>
      <c r="BL348" s="25"/>
      <c r="BM348" s="21">
        <f t="shared" si="344"/>
        <v>231.125</v>
      </c>
      <c r="BP348" s="18">
        <v>2026</v>
      </c>
      <c r="BQ348" s="14">
        <f t="shared" si="345"/>
        <v>0</v>
      </c>
      <c r="BR348" s="14">
        <f t="shared" si="345"/>
        <v>0</v>
      </c>
      <c r="BS348" s="14">
        <f t="shared" si="345"/>
        <v>0</v>
      </c>
      <c r="BT348" s="14">
        <f t="shared" si="345"/>
        <v>0</v>
      </c>
      <c r="BU348" s="14">
        <f t="shared" si="345"/>
        <v>0</v>
      </c>
      <c r="BV348" s="14">
        <f t="shared" si="345"/>
        <v>0</v>
      </c>
      <c r="BW348" s="14">
        <f t="shared" si="345"/>
        <v>0</v>
      </c>
      <c r="BX348" s="14">
        <f t="shared" si="345"/>
        <v>0</v>
      </c>
      <c r="BY348" s="14">
        <f t="shared" si="345"/>
        <v>0</v>
      </c>
      <c r="BZ348" s="14">
        <f t="shared" si="345"/>
        <v>0</v>
      </c>
      <c r="CA348" s="14">
        <f t="shared" si="345"/>
        <v>0</v>
      </c>
      <c r="CB348" s="14">
        <f t="shared" si="345"/>
        <v>0</v>
      </c>
      <c r="CC348" s="14">
        <f t="shared" si="345"/>
        <v>0</v>
      </c>
      <c r="CD348" s="14">
        <f t="shared" si="345"/>
        <v>0</v>
      </c>
      <c r="CE348" s="14">
        <f t="shared" si="345"/>
        <v>0</v>
      </c>
      <c r="CF348" s="14">
        <f t="shared" si="345"/>
        <v>0</v>
      </c>
      <c r="CG348" s="14">
        <f t="shared" si="361"/>
        <v>0</v>
      </c>
      <c r="CH348" s="14">
        <f t="shared" si="361"/>
        <v>0</v>
      </c>
      <c r="CI348" s="14">
        <f t="shared" si="361"/>
        <v>0.21362898864250945</v>
      </c>
      <c r="CJ348" s="14">
        <f t="shared" si="361"/>
        <v>0.31584640346133047</v>
      </c>
      <c r="CK348" s="14">
        <f t="shared" si="361"/>
        <v>0</v>
      </c>
      <c r="CL348" s="14">
        <f t="shared" si="361"/>
        <v>4.2184964845862628E-2</v>
      </c>
      <c r="CM348" s="14">
        <f t="shared" si="361"/>
        <v>6.0032449972958354E-2</v>
      </c>
      <c r="CN348" s="14">
        <f t="shared" si="361"/>
        <v>8.4369929691725257E-2</v>
      </c>
      <c r="CO348" s="14">
        <f t="shared" si="361"/>
        <v>0.12168739859383451</v>
      </c>
      <c r="CP348" s="14">
        <f t="shared" si="361"/>
        <v>0.16224986479177933</v>
      </c>
      <c r="CQ348" s="14">
        <f t="shared" si="361"/>
        <v>0</v>
      </c>
      <c r="CR348" s="14">
        <f t="shared" si="361"/>
        <v>0</v>
      </c>
      <c r="CS348" s="14">
        <f t="shared" si="361"/>
        <v>0</v>
      </c>
      <c r="CT348" s="14">
        <f t="shared" si="361"/>
        <v>0</v>
      </c>
      <c r="CU348" s="14">
        <f t="shared" si="361"/>
        <v>0</v>
      </c>
      <c r="CV348" s="14">
        <f t="shared" si="361"/>
        <v>0</v>
      </c>
      <c r="CW348" s="14">
        <f t="shared" ref="CW348:DL382" si="376">AJ348/$BM348</f>
        <v>0</v>
      </c>
      <c r="CX348" s="14">
        <f t="shared" si="365"/>
        <v>0</v>
      </c>
      <c r="CY348" s="14">
        <f t="shared" si="365"/>
        <v>0</v>
      </c>
      <c r="CZ348" s="14">
        <f t="shared" si="365"/>
        <v>0</v>
      </c>
      <c r="DA348" s="14">
        <f t="shared" si="365"/>
        <v>0</v>
      </c>
      <c r="DB348" s="14">
        <f t="shared" si="365"/>
        <v>0</v>
      </c>
      <c r="DC348" s="14">
        <f t="shared" si="362"/>
        <v>0</v>
      </c>
      <c r="DD348" s="14">
        <f t="shared" si="362"/>
        <v>0</v>
      </c>
      <c r="DE348" s="14">
        <f t="shared" si="362"/>
        <v>0</v>
      </c>
      <c r="DF348" s="14">
        <f t="shared" si="362"/>
        <v>0</v>
      </c>
      <c r="DG348" s="14">
        <f t="shared" si="362"/>
        <v>0</v>
      </c>
      <c r="DH348" s="14">
        <f t="shared" si="362"/>
        <v>0</v>
      </c>
      <c r="DI348" s="14">
        <f t="shared" si="362"/>
        <v>0</v>
      </c>
      <c r="DJ348" s="14">
        <f t="shared" si="362"/>
        <v>0</v>
      </c>
      <c r="DK348" s="14">
        <f t="shared" si="362"/>
        <v>0</v>
      </c>
      <c r="DL348" s="14">
        <f t="shared" si="362"/>
        <v>0</v>
      </c>
      <c r="DM348" s="14">
        <f t="shared" si="362"/>
        <v>0</v>
      </c>
      <c r="DN348" s="14">
        <f t="shared" si="362"/>
        <v>0</v>
      </c>
      <c r="DO348" s="14">
        <f t="shared" si="362"/>
        <v>0</v>
      </c>
      <c r="DP348" s="14">
        <f t="shared" si="362"/>
        <v>0</v>
      </c>
      <c r="DQ348" s="14">
        <f t="shared" si="362"/>
        <v>0</v>
      </c>
      <c r="DR348" s="14">
        <f t="shared" si="362"/>
        <v>0</v>
      </c>
      <c r="DS348" s="14">
        <f t="shared" si="363"/>
        <v>0</v>
      </c>
      <c r="DT348" s="14">
        <f t="shared" si="342"/>
        <v>0</v>
      </c>
      <c r="DU348" s="14">
        <f t="shared" si="342"/>
        <v>0</v>
      </c>
      <c r="DV348" s="14">
        <f t="shared" si="342"/>
        <v>0</v>
      </c>
      <c r="DW348" s="14">
        <f t="shared" si="342"/>
        <v>0</v>
      </c>
      <c r="DX348" s="14">
        <f t="shared" si="342"/>
        <v>0</v>
      </c>
      <c r="DY348" s="14">
        <f t="shared" si="342"/>
        <v>0</v>
      </c>
      <c r="DZ348" s="14">
        <f t="shared" si="346"/>
        <v>1</v>
      </c>
    </row>
    <row r="349" spans="1:130">
      <c r="C349" s="18">
        <v>2027</v>
      </c>
      <c r="D349" s="25"/>
      <c r="E349" s="25"/>
      <c r="F349" s="25"/>
      <c r="G349" s="25"/>
      <c r="H349" s="25"/>
      <c r="I349" s="25"/>
      <c r="J349" s="25"/>
      <c r="K349" s="25">
        <f t="shared" si="354"/>
        <v>0</v>
      </c>
      <c r="L349" s="25">
        <f t="shared" si="355"/>
        <v>0</v>
      </c>
      <c r="M349" s="25">
        <f t="shared" si="356"/>
        <v>0</v>
      </c>
      <c r="N349" s="25">
        <f t="shared" si="357"/>
        <v>0</v>
      </c>
      <c r="O349" s="25">
        <f t="shared" si="358"/>
        <v>0</v>
      </c>
      <c r="P349" s="25">
        <f t="shared" si="359"/>
        <v>0</v>
      </c>
      <c r="Q349" s="25">
        <f t="shared" si="360"/>
        <v>0</v>
      </c>
      <c r="R349" s="25">
        <f t="shared" si="364"/>
        <v>0</v>
      </c>
      <c r="S349" s="25">
        <f t="shared" si="366"/>
        <v>0</v>
      </c>
      <c r="T349" s="25">
        <f t="shared" si="367"/>
        <v>0</v>
      </c>
      <c r="U349" s="25">
        <f t="shared" si="368"/>
        <v>0</v>
      </c>
      <c r="V349" s="25">
        <f t="shared" si="369"/>
        <v>0</v>
      </c>
      <c r="W349" s="25">
        <f t="shared" si="370"/>
        <v>73</v>
      </c>
      <c r="X349" s="25">
        <f t="shared" si="371"/>
        <v>0</v>
      </c>
      <c r="Y349" s="25">
        <f t="shared" si="372"/>
        <v>9.75</v>
      </c>
      <c r="Z349" s="25">
        <f t="shared" si="373"/>
        <v>13.875</v>
      </c>
      <c r="AA349" s="25">
        <f t="shared" si="374"/>
        <v>19.5</v>
      </c>
      <c r="AB349" s="25">
        <f t="shared" si="375"/>
        <v>28.125</v>
      </c>
      <c r="AC349" s="25">
        <f t="shared" ref="AC349:AC367" si="377">VLOOKUP($C$91,$D$3:$K$63,$A$72,0)*(B324-B323)</f>
        <v>37.5</v>
      </c>
      <c r="AD349" s="25">
        <f>VLOOKUP($C$92,$D$3:$K$63,$A$72,0)*(B323-B322)</f>
        <v>49.5</v>
      </c>
      <c r="AE349" s="25">
        <f>VLOOKUP($C$93,$D$3:$K$63,$A$72,0)*B322</f>
        <v>0</v>
      </c>
      <c r="AF349" s="25"/>
      <c r="AG349" s="25"/>
      <c r="AH349" s="25"/>
      <c r="AI349" s="25"/>
      <c r="AJ349" s="25"/>
      <c r="AK349" s="25"/>
      <c r="AL349" s="25"/>
      <c r="AM349" s="25"/>
      <c r="AN349" s="25"/>
      <c r="AO349" s="25"/>
      <c r="AP349" s="25"/>
      <c r="AQ349" s="25"/>
      <c r="AR349" s="25"/>
      <c r="AS349" s="25"/>
      <c r="AT349" s="25"/>
      <c r="AU349" s="25"/>
      <c r="AV349" s="25"/>
      <c r="AW349" s="25"/>
      <c r="AX349" s="25"/>
      <c r="AY349" s="25"/>
      <c r="AZ349" s="25"/>
      <c r="BA349" s="25"/>
      <c r="BB349" s="25"/>
      <c r="BC349" s="25"/>
      <c r="BD349" s="25"/>
      <c r="BE349" s="25"/>
      <c r="BF349" s="25"/>
      <c r="BG349" s="25"/>
      <c r="BH349" s="25"/>
      <c r="BI349" s="25"/>
      <c r="BJ349" s="25"/>
      <c r="BK349" s="25"/>
      <c r="BL349" s="25"/>
      <c r="BM349" s="21">
        <f t="shared" si="344"/>
        <v>231.25</v>
      </c>
      <c r="BP349" s="18">
        <v>2027</v>
      </c>
      <c r="BQ349" s="14">
        <f t="shared" si="345"/>
        <v>0</v>
      </c>
      <c r="BR349" s="14">
        <f t="shared" si="345"/>
        <v>0</v>
      </c>
      <c r="BS349" s="14">
        <f t="shared" si="345"/>
        <v>0</v>
      </c>
      <c r="BT349" s="14">
        <f t="shared" si="345"/>
        <v>0</v>
      </c>
      <c r="BU349" s="14">
        <f t="shared" si="345"/>
        <v>0</v>
      </c>
      <c r="BV349" s="14">
        <f t="shared" si="345"/>
        <v>0</v>
      </c>
      <c r="BW349" s="14">
        <f t="shared" si="345"/>
        <v>0</v>
      </c>
      <c r="BX349" s="14">
        <f t="shared" si="345"/>
        <v>0</v>
      </c>
      <c r="BY349" s="14">
        <f t="shared" si="345"/>
        <v>0</v>
      </c>
      <c r="BZ349" s="14">
        <f t="shared" si="345"/>
        <v>0</v>
      </c>
      <c r="CA349" s="14">
        <f t="shared" si="345"/>
        <v>0</v>
      </c>
      <c r="CB349" s="14">
        <f t="shared" si="345"/>
        <v>0</v>
      </c>
      <c r="CC349" s="14">
        <f t="shared" si="345"/>
        <v>0</v>
      </c>
      <c r="CD349" s="14">
        <f t="shared" si="345"/>
        <v>0</v>
      </c>
      <c r="CE349" s="14">
        <f t="shared" si="345"/>
        <v>0</v>
      </c>
      <c r="CF349" s="14">
        <f t="shared" si="345"/>
        <v>0</v>
      </c>
      <c r="CG349" s="14">
        <f t="shared" si="361"/>
        <v>0</v>
      </c>
      <c r="CH349" s="14">
        <f t="shared" si="361"/>
        <v>0</v>
      </c>
      <c r="CI349" s="14">
        <f t="shared" si="361"/>
        <v>0</v>
      </c>
      <c r="CJ349" s="14">
        <f t="shared" si="361"/>
        <v>0.31567567567567567</v>
      </c>
      <c r="CK349" s="14">
        <f t="shared" si="361"/>
        <v>0</v>
      </c>
      <c r="CL349" s="14">
        <f t="shared" si="361"/>
        <v>4.2162162162162162E-2</v>
      </c>
      <c r="CM349" s="14">
        <f t="shared" si="361"/>
        <v>0.06</v>
      </c>
      <c r="CN349" s="14">
        <f t="shared" si="361"/>
        <v>8.4324324324324323E-2</v>
      </c>
      <c r="CO349" s="14">
        <f t="shared" si="361"/>
        <v>0.12162162162162163</v>
      </c>
      <c r="CP349" s="14">
        <f t="shared" si="361"/>
        <v>0.16216216216216217</v>
      </c>
      <c r="CQ349" s="14">
        <f t="shared" si="361"/>
        <v>0.21405405405405406</v>
      </c>
      <c r="CR349" s="14">
        <f t="shared" si="361"/>
        <v>0</v>
      </c>
      <c r="CS349" s="14">
        <f t="shared" si="361"/>
        <v>0</v>
      </c>
      <c r="CT349" s="14">
        <f t="shared" si="361"/>
        <v>0</v>
      </c>
      <c r="CU349" s="14">
        <f t="shared" si="361"/>
        <v>0</v>
      </c>
      <c r="CV349" s="14">
        <f t="shared" si="361"/>
        <v>0</v>
      </c>
      <c r="CW349" s="14">
        <f t="shared" si="376"/>
        <v>0</v>
      </c>
      <c r="CX349" s="14">
        <f t="shared" si="365"/>
        <v>0</v>
      </c>
      <c r="CY349" s="14">
        <f t="shared" si="365"/>
        <v>0</v>
      </c>
      <c r="CZ349" s="14">
        <f t="shared" si="365"/>
        <v>0</v>
      </c>
      <c r="DA349" s="14">
        <f t="shared" si="365"/>
        <v>0</v>
      </c>
      <c r="DB349" s="14">
        <f t="shared" si="365"/>
        <v>0</v>
      </c>
      <c r="DC349" s="14">
        <f t="shared" si="362"/>
        <v>0</v>
      </c>
      <c r="DD349" s="14">
        <f t="shared" si="362"/>
        <v>0</v>
      </c>
      <c r="DE349" s="14">
        <f t="shared" si="362"/>
        <v>0</v>
      </c>
      <c r="DF349" s="14">
        <f t="shared" si="362"/>
        <v>0</v>
      </c>
      <c r="DG349" s="14">
        <f t="shared" si="362"/>
        <v>0</v>
      </c>
      <c r="DH349" s="14">
        <f t="shared" si="362"/>
        <v>0</v>
      </c>
      <c r="DI349" s="14">
        <f t="shared" si="362"/>
        <v>0</v>
      </c>
      <c r="DJ349" s="14">
        <f t="shared" si="362"/>
        <v>0</v>
      </c>
      <c r="DK349" s="14">
        <f t="shared" si="362"/>
        <v>0</v>
      </c>
      <c r="DL349" s="14">
        <f t="shared" si="362"/>
        <v>0</v>
      </c>
      <c r="DM349" s="14">
        <f t="shared" si="362"/>
        <v>0</v>
      </c>
      <c r="DN349" s="14">
        <f t="shared" si="362"/>
        <v>0</v>
      </c>
      <c r="DO349" s="14">
        <f t="shared" si="362"/>
        <v>0</v>
      </c>
      <c r="DP349" s="14">
        <f t="shared" si="362"/>
        <v>0</v>
      </c>
      <c r="DQ349" s="14">
        <f t="shared" si="362"/>
        <v>0</v>
      </c>
      <c r="DR349" s="14">
        <f t="shared" si="362"/>
        <v>0</v>
      </c>
      <c r="DS349" s="14">
        <f t="shared" si="363"/>
        <v>0</v>
      </c>
      <c r="DT349" s="14">
        <f t="shared" si="342"/>
        <v>0</v>
      </c>
      <c r="DU349" s="14">
        <f t="shared" si="342"/>
        <v>0</v>
      </c>
      <c r="DV349" s="14">
        <f t="shared" si="342"/>
        <v>0</v>
      </c>
      <c r="DW349" s="14">
        <f t="shared" si="342"/>
        <v>0</v>
      </c>
      <c r="DX349" s="14">
        <f t="shared" si="342"/>
        <v>0</v>
      </c>
      <c r="DY349" s="14">
        <f t="shared" si="342"/>
        <v>0</v>
      </c>
      <c r="DZ349" s="14">
        <f t="shared" si="346"/>
        <v>1</v>
      </c>
    </row>
    <row r="350" spans="1:130">
      <c r="C350" s="18">
        <v>2028</v>
      </c>
      <c r="D350" s="25"/>
      <c r="E350" s="25"/>
      <c r="F350" s="25"/>
      <c r="G350" s="25"/>
      <c r="H350" s="25"/>
      <c r="I350" s="25"/>
      <c r="J350" s="25"/>
      <c r="K350" s="25"/>
      <c r="L350" s="25">
        <f t="shared" si="355"/>
        <v>0</v>
      </c>
      <c r="M350" s="25">
        <f t="shared" si="356"/>
        <v>0</v>
      </c>
      <c r="N350" s="25">
        <f t="shared" si="357"/>
        <v>0</v>
      </c>
      <c r="O350" s="25">
        <f t="shared" si="358"/>
        <v>0</v>
      </c>
      <c r="P350" s="25">
        <f t="shared" si="359"/>
        <v>0</v>
      </c>
      <c r="Q350" s="25">
        <f t="shared" si="360"/>
        <v>0</v>
      </c>
      <c r="R350" s="25">
        <f t="shared" si="364"/>
        <v>0</v>
      </c>
      <c r="S350" s="25">
        <f t="shared" si="366"/>
        <v>0</v>
      </c>
      <c r="T350" s="25">
        <f t="shared" si="367"/>
        <v>0</v>
      </c>
      <c r="U350" s="25">
        <f t="shared" si="368"/>
        <v>0</v>
      </c>
      <c r="V350" s="25">
        <f t="shared" si="369"/>
        <v>0</v>
      </c>
      <c r="W350" s="25">
        <f t="shared" si="370"/>
        <v>0</v>
      </c>
      <c r="X350" s="25">
        <f t="shared" si="371"/>
        <v>0</v>
      </c>
      <c r="Y350" s="25">
        <f t="shared" si="372"/>
        <v>9.75</v>
      </c>
      <c r="Z350" s="25">
        <f t="shared" si="373"/>
        <v>13.875</v>
      </c>
      <c r="AA350" s="25">
        <f t="shared" si="374"/>
        <v>19.5</v>
      </c>
      <c r="AB350" s="25">
        <f t="shared" si="375"/>
        <v>28.125</v>
      </c>
      <c r="AC350" s="25">
        <f t="shared" si="377"/>
        <v>37.5</v>
      </c>
      <c r="AD350" s="25">
        <f t="shared" ref="AD350:AD368" si="378">VLOOKUP($C$92,$D$3:$K$63,$A$72,0)*(B324-B323)</f>
        <v>49.5</v>
      </c>
      <c r="AE350" s="25">
        <f>VLOOKUP($C$93,$D$3:$K$63,$A$72,0)*(B323-B322)</f>
        <v>64.125</v>
      </c>
      <c r="AF350" s="25">
        <f>VLOOKUP($C$94,$D$3:$K$63,$A$72,0)*B322</f>
        <v>0</v>
      </c>
      <c r="AG350" s="25"/>
      <c r="AH350" s="25"/>
      <c r="AI350" s="25"/>
      <c r="AJ350" s="25"/>
      <c r="AK350" s="25"/>
      <c r="AL350" s="25"/>
      <c r="AM350" s="25"/>
      <c r="AN350" s="25"/>
      <c r="AO350" s="25"/>
      <c r="AP350" s="25"/>
      <c r="AQ350" s="25"/>
      <c r="AR350" s="25"/>
      <c r="AS350" s="25"/>
      <c r="AT350" s="25"/>
      <c r="AU350" s="25"/>
      <c r="AV350" s="25"/>
      <c r="AW350" s="25"/>
      <c r="AX350" s="25"/>
      <c r="AY350" s="25"/>
      <c r="AZ350" s="25"/>
      <c r="BA350" s="25"/>
      <c r="BB350" s="25"/>
      <c r="BC350" s="25"/>
      <c r="BD350" s="25"/>
      <c r="BE350" s="25"/>
      <c r="BF350" s="25"/>
      <c r="BG350" s="25"/>
      <c r="BH350" s="25"/>
      <c r="BI350" s="25"/>
      <c r="BJ350" s="25"/>
      <c r="BK350" s="25"/>
      <c r="BL350" s="25"/>
      <c r="BM350" s="21">
        <f t="shared" si="344"/>
        <v>222.375</v>
      </c>
      <c r="BP350" s="18">
        <v>2028</v>
      </c>
      <c r="BQ350" s="14">
        <f t="shared" si="345"/>
        <v>0</v>
      </c>
      <c r="BR350" s="14">
        <f t="shared" si="345"/>
        <v>0</v>
      </c>
      <c r="BS350" s="14">
        <f t="shared" si="345"/>
        <v>0</v>
      </c>
      <c r="BT350" s="14">
        <f t="shared" si="345"/>
        <v>0</v>
      </c>
      <c r="BU350" s="14">
        <f t="shared" si="345"/>
        <v>0</v>
      </c>
      <c r="BV350" s="14">
        <f t="shared" si="345"/>
        <v>0</v>
      </c>
      <c r="BW350" s="14">
        <f t="shared" si="345"/>
        <v>0</v>
      </c>
      <c r="BX350" s="14">
        <f t="shared" si="345"/>
        <v>0</v>
      </c>
      <c r="BY350" s="14">
        <f t="shared" si="345"/>
        <v>0</v>
      </c>
      <c r="BZ350" s="14">
        <f t="shared" si="345"/>
        <v>0</v>
      </c>
      <c r="CA350" s="14">
        <f t="shared" si="345"/>
        <v>0</v>
      </c>
      <c r="CB350" s="14">
        <f t="shared" si="345"/>
        <v>0</v>
      </c>
      <c r="CC350" s="14">
        <f t="shared" si="345"/>
        <v>0</v>
      </c>
      <c r="CD350" s="14">
        <f t="shared" si="345"/>
        <v>0</v>
      </c>
      <c r="CE350" s="14">
        <f t="shared" si="345"/>
        <v>0</v>
      </c>
      <c r="CF350" s="14">
        <f t="shared" si="345"/>
        <v>0</v>
      </c>
      <c r="CG350" s="14">
        <f t="shared" si="361"/>
        <v>0</v>
      </c>
      <c r="CH350" s="14">
        <f t="shared" si="361"/>
        <v>0</v>
      </c>
      <c r="CI350" s="14">
        <f t="shared" si="361"/>
        <v>0</v>
      </c>
      <c r="CJ350" s="14">
        <f t="shared" si="361"/>
        <v>0</v>
      </c>
      <c r="CK350" s="14">
        <f t="shared" si="361"/>
        <v>0</v>
      </c>
      <c r="CL350" s="14">
        <f t="shared" si="361"/>
        <v>4.3844856661045532E-2</v>
      </c>
      <c r="CM350" s="14">
        <f t="shared" si="361"/>
        <v>6.2394603709949412E-2</v>
      </c>
      <c r="CN350" s="14">
        <f t="shared" si="361"/>
        <v>8.7689713322091065E-2</v>
      </c>
      <c r="CO350" s="14">
        <f t="shared" si="361"/>
        <v>0.12647554806070826</v>
      </c>
      <c r="CP350" s="14">
        <f t="shared" si="361"/>
        <v>0.16863406408094436</v>
      </c>
      <c r="CQ350" s="14">
        <f t="shared" si="361"/>
        <v>0.22259696458684655</v>
      </c>
      <c r="CR350" s="14">
        <f t="shared" si="361"/>
        <v>0.28836424957841483</v>
      </c>
      <c r="CS350" s="14">
        <f t="shared" si="361"/>
        <v>0</v>
      </c>
      <c r="CT350" s="14">
        <f t="shared" si="361"/>
        <v>0</v>
      </c>
      <c r="CU350" s="14">
        <f t="shared" si="361"/>
        <v>0</v>
      </c>
      <c r="CV350" s="14">
        <f t="shared" si="361"/>
        <v>0</v>
      </c>
      <c r="CW350" s="14">
        <f t="shared" si="376"/>
        <v>0</v>
      </c>
      <c r="CX350" s="14">
        <f t="shared" si="365"/>
        <v>0</v>
      </c>
      <c r="CY350" s="14">
        <f t="shared" si="365"/>
        <v>0</v>
      </c>
      <c r="CZ350" s="14">
        <f t="shared" si="365"/>
        <v>0</v>
      </c>
      <c r="DA350" s="14">
        <f t="shared" si="365"/>
        <v>0</v>
      </c>
      <c r="DB350" s="14">
        <f t="shared" si="365"/>
        <v>0</v>
      </c>
      <c r="DC350" s="14">
        <f t="shared" si="362"/>
        <v>0</v>
      </c>
      <c r="DD350" s="14">
        <f t="shared" si="362"/>
        <v>0</v>
      </c>
      <c r="DE350" s="14">
        <f t="shared" si="362"/>
        <v>0</v>
      </c>
      <c r="DF350" s="14">
        <f t="shared" si="362"/>
        <v>0</v>
      </c>
      <c r="DG350" s="14">
        <f t="shared" si="362"/>
        <v>0</v>
      </c>
      <c r="DH350" s="14">
        <f t="shared" si="362"/>
        <v>0</v>
      </c>
      <c r="DI350" s="14">
        <f t="shared" si="362"/>
        <v>0</v>
      </c>
      <c r="DJ350" s="14">
        <f t="shared" si="362"/>
        <v>0</v>
      </c>
      <c r="DK350" s="14">
        <f t="shared" si="362"/>
        <v>0</v>
      </c>
      <c r="DL350" s="14">
        <f t="shared" si="362"/>
        <v>0</v>
      </c>
      <c r="DM350" s="14">
        <f t="shared" si="362"/>
        <v>0</v>
      </c>
      <c r="DN350" s="14">
        <f t="shared" si="362"/>
        <v>0</v>
      </c>
      <c r="DO350" s="14">
        <f t="shared" si="362"/>
        <v>0</v>
      </c>
      <c r="DP350" s="14">
        <f t="shared" si="362"/>
        <v>0</v>
      </c>
      <c r="DQ350" s="14">
        <f t="shared" si="362"/>
        <v>0</v>
      </c>
      <c r="DR350" s="14">
        <f t="shared" si="362"/>
        <v>0</v>
      </c>
      <c r="DS350" s="14">
        <f t="shared" si="363"/>
        <v>0</v>
      </c>
      <c r="DT350" s="14">
        <f t="shared" si="342"/>
        <v>0</v>
      </c>
      <c r="DU350" s="14">
        <f t="shared" si="342"/>
        <v>0</v>
      </c>
      <c r="DV350" s="14">
        <f t="shared" si="342"/>
        <v>0</v>
      </c>
      <c r="DW350" s="14">
        <f t="shared" si="342"/>
        <v>0</v>
      </c>
      <c r="DX350" s="14">
        <f t="shared" si="342"/>
        <v>0</v>
      </c>
      <c r="DY350" s="14">
        <f t="shared" si="342"/>
        <v>0</v>
      </c>
      <c r="DZ350" s="14">
        <f t="shared" si="346"/>
        <v>1</v>
      </c>
    </row>
    <row r="351" spans="1:130">
      <c r="C351" s="18">
        <v>2029</v>
      </c>
      <c r="D351" s="25"/>
      <c r="E351" s="25"/>
      <c r="F351" s="25"/>
      <c r="G351" s="25"/>
      <c r="H351" s="25"/>
      <c r="I351" s="25"/>
      <c r="J351" s="25"/>
      <c r="K351" s="25"/>
      <c r="L351" s="25"/>
      <c r="M351" s="25">
        <f t="shared" si="356"/>
        <v>0</v>
      </c>
      <c r="N351" s="25">
        <f t="shared" si="357"/>
        <v>0</v>
      </c>
      <c r="O351" s="25">
        <f t="shared" si="358"/>
        <v>0</v>
      </c>
      <c r="P351" s="25">
        <f t="shared" si="359"/>
        <v>0</v>
      </c>
      <c r="Q351" s="25">
        <f t="shared" si="360"/>
        <v>0</v>
      </c>
      <c r="R351" s="25">
        <f t="shared" si="364"/>
        <v>0</v>
      </c>
      <c r="S351" s="25">
        <f t="shared" si="366"/>
        <v>0</v>
      </c>
      <c r="T351" s="25">
        <f t="shared" si="367"/>
        <v>0</v>
      </c>
      <c r="U351" s="25">
        <f t="shared" si="368"/>
        <v>0</v>
      </c>
      <c r="V351" s="25">
        <f t="shared" si="369"/>
        <v>0</v>
      </c>
      <c r="W351" s="25">
        <f t="shared" si="370"/>
        <v>0</v>
      </c>
      <c r="X351" s="25">
        <f t="shared" si="371"/>
        <v>0</v>
      </c>
      <c r="Y351" s="25">
        <f t="shared" si="372"/>
        <v>9.75</v>
      </c>
      <c r="Z351" s="25">
        <f t="shared" si="373"/>
        <v>13.875</v>
      </c>
      <c r="AA351" s="25">
        <f t="shared" si="374"/>
        <v>19.5</v>
      </c>
      <c r="AB351" s="25">
        <f t="shared" si="375"/>
        <v>28.125</v>
      </c>
      <c r="AC351" s="25">
        <f t="shared" si="377"/>
        <v>37.5</v>
      </c>
      <c r="AD351" s="25">
        <f t="shared" si="378"/>
        <v>49.5</v>
      </c>
      <c r="AE351" s="25">
        <f t="shared" ref="AE351:AE369" si="379">VLOOKUP($C$93,$D$3:$K$63,$A$72,0)*(B324-B323)</f>
        <v>64.125</v>
      </c>
      <c r="AF351" s="25">
        <f>VLOOKUP($C$94,$D$3:$K$63,$A$72,0)*(B323-B322)</f>
        <v>86.625</v>
      </c>
      <c r="AG351" s="25">
        <f>VLOOKUP($C$95,$D$3:$K$63,$A$72,0)*B322</f>
        <v>0</v>
      </c>
      <c r="AH351" s="25"/>
      <c r="AI351" s="25"/>
      <c r="AJ351" s="25"/>
      <c r="AK351" s="25"/>
      <c r="AL351" s="25"/>
      <c r="AM351" s="25"/>
      <c r="AN351" s="25"/>
      <c r="AO351" s="25"/>
      <c r="AP351" s="25"/>
      <c r="AQ351" s="25"/>
      <c r="AR351" s="25"/>
      <c r="AS351" s="25"/>
      <c r="AT351" s="25"/>
      <c r="AU351" s="25"/>
      <c r="AV351" s="25"/>
      <c r="AW351" s="25"/>
      <c r="AX351" s="25"/>
      <c r="AY351" s="25"/>
      <c r="AZ351" s="25"/>
      <c r="BA351" s="25"/>
      <c r="BB351" s="25"/>
      <c r="BC351" s="25"/>
      <c r="BD351" s="25"/>
      <c r="BE351" s="25"/>
      <c r="BF351" s="25"/>
      <c r="BG351" s="25"/>
      <c r="BH351" s="25"/>
      <c r="BI351" s="25"/>
      <c r="BJ351" s="25"/>
      <c r="BK351" s="25"/>
      <c r="BL351" s="25"/>
      <c r="BM351" s="21">
        <f t="shared" si="344"/>
        <v>309</v>
      </c>
      <c r="BP351" s="18">
        <v>2029</v>
      </c>
      <c r="BQ351" s="14">
        <f t="shared" si="345"/>
        <v>0</v>
      </c>
      <c r="BR351" s="14">
        <f t="shared" si="345"/>
        <v>0</v>
      </c>
      <c r="BS351" s="14">
        <f t="shared" si="345"/>
        <v>0</v>
      </c>
      <c r="BT351" s="14">
        <f t="shared" si="345"/>
        <v>0</v>
      </c>
      <c r="BU351" s="14">
        <f t="shared" si="345"/>
        <v>0</v>
      </c>
      <c r="BV351" s="14">
        <f t="shared" si="345"/>
        <v>0</v>
      </c>
      <c r="BW351" s="14">
        <f t="shared" si="345"/>
        <v>0</v>
      </c>
      <c r="BX351" s="14">
        <f t="shared" si="345"/>
        <v>0</v>
      </c>
      <c r="BY351" s="14">
        <f t="shared" si="345"/>
        <v>0</v>
      </c>
      <c r="BZ351" s="14">
        <f t="shared" si="345"/>
        <v>0</v>
      </c>
      <c r="CA351" s="14">
        <f t="shared" si="345"/>
        <v>0</v>
      </c>
      <c r="CB351" s="14">
        <f t="shared" si="345"/>
        <v>0</v>
      </c>
      <c r="CC351" s="14">
        <f t="shared" si="345"/>
        <v>0</v>
      </c>
      <c r="CD351" s="14">
        <f t="shared" si="345"/>
        <v>0</v>
      </c>
      <c r="CE351" s="14">
        <f t="shared" si="345"/>
        <v>0</v>
      </c>
      <c r="CF351" s="14">
        <f t="shared" si="345"/>
        <v>0</v>
      </c>
      <c r="CG351" s="14">
        <f t="shared" si="361"/>
        <v>0</v>
      </c>
      <c r="CH351" s="14">
        <f t="shared" si="361"/>
        <v>0</v>
      </c>
      <c r="CI351" s="14">
        <f t="shared" si="361"/>
        <v>0</v>
      </c>
      <c r="CJ351" s="14">
        <f t="shared" si="361"/>
        <v>0</v>
      </c>
      <c r="CK351" s="14">
        <f t="shared" si="361"/>
        <v>0</v>
      </c>
      <c r="CL351" s="14">
        <f t="shared" si="361"/>
        <v>3.1553398058252427E-2</v>
      </c>
      <c r="CM351" s="14">
        <f t="shared" si="361"/>
        <v>4.4902912621359224E-2</v>
      </c>
      <c r="CN351" s="14">
        <f t="shared" si="361"/>
        <v>6.3106796116504854E-2</v>
      </c>
      <c r="CO351" s="14">
        <f t="shared" si="361"/>
        <v>9.1019417475728157E-2</v>
      </c>
      <c r="CP351" s="14">
        <f t="shared" si="361"/>
        <v>0.12135922330097088</v>
      </c>
      <c r="CQ351" s="14">
        <f t="shared" si="361"/>
        <v>0.16019417475728157</v>
      </c>
      <c r="CR351" s="14">
        <f t="shared" si="361"/>
        <v>0.20752427184466019</v>
      </c>
      <c r="CS351" s="14">
        <f t="shared" si="361"/>
        <v>0.2803398058252427</v>
      </c>
      <c r="CT351" s="14">
        <f t="shared" si="361"/>
        <v>0</v>
      </c>
      <c r="CU351" s="14">
        <f t="shared" si="361"/>
        <v>0</v>
      </c>
      <c r="CV351" s="14">
        <f t="shared" si="361"/>
        <v>0</v>
      </c>
      <c r="CW351" s="14">
        <f t="shared" si="376"/>
        <v>0</v>
      </c>
      <c r="CX351" s="14">
        <f t="shared" si="365"/>
        <v>0</v>
      </c>
      <c r="CY351" s="14">
        <f t="shared" si="365"/>
        <v>0</v>
      </c>
      <c r="CZ351" s="14">
        <f t="shared" si="365"/>
        <v>0</v>
      </c>
      <c r="DA351" s="14">
        <f t="shared" si="365"/>
        <v>0</v>
      </c>
      <c r="DB351" s="14">
        <f t="shared" si="365"/>
        <v>0</v>
      </c>
      <c r="DC351" s="14">
        <f t="shared" si="362"/>
        <v>0</v>
      </c>
      <c r="DD351" s="14">
        <f t="shared" si="362"/>
        <v>0</v>
      </c>
      <c r="DE351" s="14">
        <f t="shared" si="362"/>
        <v>0</v>
      </c>
      <c r="DF351" s="14">
        <f t="shared" si="362"/>
        <v>0</v>
      </c>
      <c r="DG351" s="14">
        <f t="shared" si="362"/>
        <v>0</v>
      </c>
      <c r="DH351" s="14">
        <f t="shared" si="362"/>
        <v>0</v>
      </c>
      <c r="DI351" s="14">
        <f t="shared" si="362"/>
        <v>0</v>
      </c>
      <c r="DJ351" s="14">
        <f t="shared" si="362"/>
        <v>0</v>
      </c>
      <c r="DK351" s="14">
        <f t="shared" si="362"/>
        <v>0</v>
      </c>
      <c r="DL351" s="14">
        <f t="shared" si="362"/>
        <v>0</v>
      </c>
      <c r="DM351" s="14">
        <f t="shared" si="362"/>
        <v>0</v>
      </c>
      <c r="DN351" s="14">
        <f t="shared" si="362"/>
        <v>0</v>
      </c>
      <c r="DO351" s="14">
        <f t="shared" si="362"/>
        <v>0</v>
      </c>
      <c r="DP351" s="14">
        <f t="shared" si="362"/>
        <v>0</v>
      </c>
      <c r="DQ351" s="14">
        <f t="shared" si="362"/>
        <v>0</v>
      </c>
      <c r="DR351" s="14">
        <f t="shared" si="362"/>
        <v>0</v>
      </c>
      <c r="DS351" s="14">
        <f t="shared" si="363"/>
        <v>0</v>
      </c>
      <c r="DT351" s="14">
        <f t="shared" si="342"/>
        <v>0</v>
      </c>
      <c r="DU351" s="14">
        <f t="shared" si="342"/>
        <v>0</v>
      </c>
      <c r="DV351" s="14">
        <f t="shared" si="342"/>
        <v>0</v>
      </c>
      <c r="DW351" s="14">
        <f t="shared" si="342"/>
        <v>0</v>
      </c>
      <c r="DX351" s="14">
        <f t="shared" si="342"/>
        <v>0</v>
      </c>
      <c r="DY351" s="14">
        <f t="shared" si="342"/>
        <v>0</v>
      </c>
      <c r="DZ351" s="14">
        <f t="shared" si="346"/>
        <v>1</v>
      </c>
    </row>
    <row r="352" spans="1:130">
      <c r="C352" s="18">
        <v>2030</v>
      </c>
      <c r="D352" s="25"/>
      <c r="E352" s="25"/>
      <c r="F352" s="25"/>
      <c r="G352" s="25"/>
      <c r="H352" s="25"/>
      <c r="I352" s="25"/>
      <c r="J352" s="25"/>
      <c r="K352" s="25"/>
      <c r="L352" s="25"/>
      <c r="M352" s="25"/>
      <c r="N352" s="25">
        <f t="shared" si="357"/>
        <v>0</v>
      </c>
      <c r="O352" s="25">
        <f t="shared" si="358"/>
        <v>0</v>
      </c>
      <c r="P352" s="25">
        <f t="shared" si="359"/>
        <v>0</v>
      </c>
      <c r="Q352" s="25">
        <f t="shared" si="360"/>
        <v>0</v>
      </c>
      <c r="R352" s="25">
        <f t="shared" si="364"/>
        <v>0</v>
      </c>
      <c r="S352" s="25">
        <f t="shared" si="366"/>
        <v>0</v>
      </c>
      <c r="T352" s="25">
        <f t="shared" si="367"/>
        <v>0</v>
      </c>
      <c r="U352" s="25">
        <f t="shared" si="368"/>
        <v>0</v>
      </c>
      <c r="V352" s="25">
        <f t="shared" si="369"/>
        <v>0</v>
      </c>
      <c r="W352" s="25">
        <f t="shared" si="370"/>
        <v>0</v>
      </c>
      <c r="X352" s="25">
        <f t="shared" si="371"/>
        <v>0</v>
      </c>
      <c r="Y352" s="25">
        <f t="shared" si="372"/>
        <v>0</v>
      </c>
      <c r="Z352" s="25">
        <f t="shared" si="373"/>
        <v>13.875</v>
      </c>
      <c r="AA352" s="25">
        <f t="shared" si="374"/>
        <v>19.5</v>
      </c>
      <c r="AB352" s="25">
        <f t="shared" si="375"/>
        <v>28.125</v>
      </c>
      <c r="AC352" s="25">
        <f t="shared" si="377"/>
        <v>37.5</v>
      </c>
      <c r="AD352" s="25">
        <f t="shared" si="378"/>
        <v>49.5</v>
      </c>
      <c r="AE352" s="25">
        <f t="shared" si="379"/>
        <v>64.125</v>
      </c>
      <c r="AF352" s="25">
        <f t="shared" ref="AF352:AF370" si="380">VLOOKUP($C$94,$D$3:$K$63,$A$72,0)*(B324-B323)</f>
        <v>86.625</v>
      </c>
      <c r="AG352" s="25">
        <f>VLOOKUP($C$95,$D$3:$K$63,$A$72,0)*(B323-B322)</f>
        <v>111.375</v>
      </c>
      <c r="AH352" s="25">
        <f>VLOOKUP($C$96,$D$3:$K$63,$A$72,0)*B322</f>
        <v>0</v>
      </c>
      <c r="AI352" s="25"/>
      <c r="AJ352" s="25"/>
      <c r="AK352" s="25"/>
      <c r="AL352" s="25"/>
      <c r="AM352" s="25"/>
      <c r="AN352" s="25"/>
      <c r="AO352" s="25"/>
      <c r="AP352" s="25"/>
      <c r="AQ352" s="25"/>
      <c r="AR352" s="25"/>
      <c r="AS352" s="25"/>
      <c r="AT352" s="25"/>
      <c r="AU352" s="25"/>
      <c r="AV352" s="25"/>
      <c r="AW352" s="25"/>
      <c r="AX352" s="25"/>
      <c r="AY352" s="25"/>
      <c r="AZ352" s="25"/>
      <c r="BA352" s="25"/>
      <c r="BB352" s="25"/>
      <c r="BC352" s="25"/>
      <c r="BD352" s="25"/>
      <c r="BE352" s="25"/>
      <c r="BF352" s="25"/>
      <c r="BG352" s="25"/>
      <c r="BH352" s="25"/>
      <c r="BI352" s="25"/>
      <c r="BJ352" s="25"/>
      <c r="BK352" s="25"/>
      <c r="BL352" s="25"/>
      <c r="BM352" s="21">
        <f t="shared" si="344"/>
        <v>410.625</v>
      </c>
      <c r="BP352" s="18">
        <v>2030</v>
      </c>
      <c r="BQ352" s="14">
        <f t="shared" si="345"/>
        <v>0</v>
      </c>
      <c r="BR352" s="14">
        <f t="shared" si="345"/>
        <v>0</v>
      </c>
      <c r="BS352" s="14">
        <f t="shared" si="345"/>
        <v>0</v>
      </c>
      <c r="BT352" s="14">
        <f t="shared" si="345"/>
        <v>0</v>
      </c>
      <c r="BU352" s="14">
        <f t="shared" si="345"/>
        <v>0</v>
      </c>
      <c r="BV352" s="14">
        <f t="shared" si="345"/>
        <v>0</v>
      </c>
      <c r="BW352" s="14">
        <f t="shared" si="345"/>
        <v>0</v>
      </c>
      <c r="BX352" s="14">
        <f t="shared" si="345"/>
        <v>0</v>
      </c>
      <c r="BY352" s="14">
        <f t="shared" si="345"/>
        <v>0</v>
      </c>
      <c r="BZ352" s="14">
        <f t="shared" si="345"/>
        <v>0</v>
      </c>
      <c r="CA352" s="14">
        <f t="shared" si="345"/>
        <v>0</v>
      </c>
      <c r="CB352" s="14">
        <f t="shared" si="345"/>
        <v>0</v>
      </c>
      <c r="CC352" s="14">
        <f t="shared" si="345"/>
        <v>0</v>
      </c>
      <c r="CD352" s="14">
        <f t="shared" si="345"/>
        <v>0</v>
      </c>
      <c r="CE352" s="14">
        <f t="shared" si="345"/>
        <v>0</v>
      </c>
      <c r="CF352" s="14">
        <f t="shared" si="345"/>
        <v>0</v>
      </c>
      <c r="CG352" s="14">
        <f t="shared" si="361"/>
        <v>0</v>
      </c>
      <c r="CH352" s="14">
        <f t="shared" si="361"/>
        <v>0</v>
      </c>
      <c r="CI352" s="14">
        <f t="shared" si="361"/>
        <v>0</v>
      </c>
      <c r="CJ352" s="14">
        <f t="shared" si="361"/>
        <v>0</v>
      </c>
      <c r="CK352" s="14">
        <f t="shared" si="361"/>
        <v>0</v>
      </c>
      <c r="CL352" s="14">
        <f t="shared" si="361"/>
        <v>0</v>
      </c>
      <c r="CM352" s="14">
        <f t="shared" si="361"/>
        <v>3.3789954337899546E-2</v>
      </c>
      <c r="CN352" s="14">
        <f t="shared" si="361"/>
        <v>4.7488584474885846E-2</v>
      </c>
      <c r="CO352" s="14">
        <f t="shared" si="361"/>
        <v>6.8493150684931503E-2</v>
      </c>
      <c r="CP352" s="14">
        <f t="shared" si="361"/>
        <v>9.1324200913242004E-2</v>
      </c>
      <c r="CQ352" s="14">
        <f t="shared" si="361"/>
        <v>0.12054794520547946</v>
      </c>
      <c r="CR352" s="14">
        <f t="shared" si="361"/>
        <v>0.15616438356164383</v>
      </c>
      <c r="CS352" s="14">
        <f t="shared" si="361"/>
        <v>0.21095890410958903</v>
      </c>
      <c r="CT352" s="14">
        <f t="shared" si="361"/>
        <v>0.27123287671232876</v>
      </c>
      <c r="CU352" s="14">
        <f t="shared" si="361"/>
        <v>0</v>
      </c>
      <c r="CV352" s="14">
        <f t="shared" si="361"/>
        <v>0</v>
      </c>
      <c r="CW352" s="14">
        <f t="shared" si="376"/>
        <v>0</v>
      </c>
      <c r="CX352" s="14">
        <f t="shared" si="365"/>
        <v>0</v>
      </c>
      <c r="CY352" s="14">
        <f t="shared" si="365"/>
        <v>0</v>
      </c>
      <c r="CZ352" s="14">
        <f t="shared" si="365"/>
        <v>0</v>
      </c>
      <c r="DA352" s="14">
        <f t="shared" si="365"/>
        <v>0</v>
      </c>
      <c r="DB352" s="14">
        <f t="shared" si="365"/>
        <v>0</v>
      </c>
      <c r="DC352" s="14">
        <f t="shared" si="362"/>
        <v>0</v>
      </c>
      <c r="DD352" s="14">
        <f t="shared" si="362"/>
        <v>0</v>
      </c>
      <c r="DE352" s="14">
        <f t="shared" si="362"/>
        <v>0</v>
      </c>
      <c r="DF352" s="14">
        <f t="shared" si="362"/>
        <v>0</v>
      </c>
      <c r="DG352" s="14">
        <f t="shared" si="362"/>
        <v>0</v>
      </c>
      <c r="DH352" s="14">
        <f t="shared" si="362"/>
        <v>0</v>
      </c>
      <c r="DI352" s="14">
        <f t="shared" si="362"/>
        <v>0</v>
      </c>
      <c r="DJ352" s="14">
        <f t="shared" si="362"/>
        <v>0</v>
      </c>
      <c r="DK352" s="14">
        <f t="shared" si="362"/>
        <v>0</v>
      </c>
      <c r="DL352" s="14">
        <f t="shared" si="362"/>
        <v>0</v>
      </c>
      <c r="DM352" s="14">
        <f t="shared" si="362"/>
        <v>0</v>
      </c>
      <c r="DN352" s="14">
        <f t="shared" si="362"/>
        <v>0</v>
      </c>
      <c r="DO352" s="14">
        <f t="shared" si="362"/>
        <v>0</v>
      </c>
      <c r="DP352" s="14">
        <f t="shared" si="362"/>
        <v>0</v>
      </c>
      <c r="DQ352" s="14">
        <f t="shared" si="362"/>
        <v>0</v>
      </c>
      <c r="DR352" s="14">
        <f t="shared" si="362"/>
        <v>0</v>
      </c>
      <c r="DS352" s="14">
        <f t="shared" si="363"/>
        <v>0</v>
      </c>
      <c r="DT352" s="14">
        <f t="shared" si="342"/>
        <v>0</v>
      </c>
      <c r="DU352" s="14">
        <f t="shared" si="342"/>
        <v>0</v>
      </c>
      <c r="DV352" s="14">
        <f t="shared" si="342"/>
        <v>0</v>
      </c>
      <c r="DW352" s="14">
        <f t="shared" si="342"/>
        <v>0</v>
      </c>
      <c r="DX352" s="14">
        <f t="shared" si="342"/>
        <v>0</v>
      </c>
      <c r="DY352" s="14">
        <f t="shared" si="342"/>
        <v>0</v>
      </c>
      <c r="DZ352" s="14">
        <f t="shared" si="346"/>
        <v>1</v>
      </c>
    </row>
    <row r="353" spans="3:130">
      <c r="C353" s="18">
        <v>2031</v>
      </c>
      <c r="D353" s="25"/>
      <c r="E353" s="25"/>
      <c r="F353" s="25"/>
      <c r="G353" s="25"/>
      <c r="H353" s="25"/>
      <c r="I353" s="25"/>
      <c r="J353" s="25"/>
      <c r="K353" s="25"/>
      <c r="L353" s="25"/>
      <c r="M353" s="25"/>
      <c r="N353" s="25"/>
      <c r="O353" s="25">
        <f t="shared" si="358"/>
        <v>0</v>
      </c>
      <c r="P353" s="25">
        <f t="shared" si="359"/>
        <v>0</v>
      </c>
      <c r="Q353" s="25">
        <f t="shared" si="360"/>
        <v>0</v>
      </c>
      <c r="R353" s="25">
        <f t="shared" si="364"/>
        <v>0</v>
      </c>
      <c r="S353" s="25">
        <f t="shared" si="366"/>
        <v>0</v>
      </c>
      <c r="T353" s="25">
        <f t="shared" si="367"/>
        <v>0</v>
      </c>
      <c r="U353" s="25">
        <f t="shared" si="368"/>
        <v>0</v>
      </c>
      <c r="V353" s="25">
        <f t="shared" si="369"/>
        <v>0</v>
      </c>
      <c r="W353" s="25">
        <f t="shared" si="370"/>
        <v>0</v>
      </c>
      <c r="X353" s="25">
        <f t="shared" si="371"/>
        <v>0</v>
      </c>
      <c r="Y353" s="25">
        <f t="shared" si="372"/>
        <v>0</v>
      </c>
      <c r="Z353" s="25">
        <f t="shared" si="373"/>
        <v>0</v>
      </c>
      <c r="AA353" s="25">
        <f t="shared" si="374"/>
        <v>19.5</v>
      </c>
      <c r="AB353" s="25">
        <f t="shared" si="375"/>
        <v>28.125</v>
      </c>
      <c r="AC353" s="25">
        <f t="shared" si="377"/>
        <v>37.5</v>
      </c>
      <c r="AD353" s="25">
        <f t="shared" si="378"/>
        <v>49.5</v>
      </c>
      <c r="AE353" s="25">
        <f t="shared" si="379"/>
        <v>64.125</v>
      </c>
      <c r="AF353" s="25">
        <f t="shared" si="380"/>
        <v>86.625</v>
      </c>
      <c r="AG353" s="25">
        <f t="shared" ref="AG353:AG371" si="381">VLOOKUP($C$95,$D$3:$K$63,$A$72,0)*(B324-B323)</f>
        <v>111.375</v>
      </c>
      <c r="AH353" s="25">
        <f>VLOOKUP($C$96,$D$3:$K$63,$A$72,0)*(B323-B322)</f>
        <v>140.25</v>
      </c>
      <c r="AI353" s="25">
        <f>VLOOKUP($C$97,$D$3:$K$63,$A$72,0)*B322</f>
        <v>0</v>
      </c>
      <c r="AJ353" s="25"/>
      <c r="AK353" s="25"/>
      <c r="AL353" s="25"/>
      <c r="AM353" s="25"/>
      <c r="AN353" s="25"/>
      <c r="AO353" s="25"/>
      <c r="AP353" s="25"/>
      <c r="AQ353" s="25"/>
      <c r="AR353" s="25"/>
      <c r="AS353" s="25"/>
      <c r="AT353" s="25"/>
      <c r="AU353" s="25"/>
      <c r="AV353" s="25"/>
      <c r="AW353" s="25"/>
      <c r="AX353" s="25"/>
      <c r="AY353" s="25"/>
      <c r="AZ353" s="25"/>
      <c r="BA353" s="25"/>
      <c r="BB353" s="25"/>
      <c r="BC353" s="25"/>
      <c r="BD353" s="25"/>
      <c r="BE353" s="25"/>
      <c r="BF353" s="25"/>
      <c r="BG353" s="25"/>
      <c r="BH353" s="25"/>
      <c r="BI353" s="25"/>
      <c r="BJ353" s="25"/>
      <c r="BK353" s="25"/>
      <c r="BL353" s="25"/>
      <c r="BM353" s="21">
        <f t="shared" si="344"/>
        <v>537</v>
      </c>
      <c r="BP353" s="18">
        <v>2031</v>
      </c>
      <c r="BQ353" s="14">
        <f t="shared" ref="BQ353:CF368" si="382">D353/$BM353</f>
        <v>0</v>
      </c>
      <c r="BR353" s="14">
        <f t="shared" si="382"/>
        <v>0</v>
      </c>
      <c r="BS353" s="14">
        <f t="shared" si="382"/>
        <v>0</v>
      </c>
      <c r="BT353" s="14">
        <f t="shared" si="382"/>
        <v>0</v>
      </c>
      <c r="BU353" s="14">
        <f t="shared" si="382"/>
        <v>0</v>
      </c>
      <c r="BV353" s="14">
        <f t="shared" si="382"/>
        <v>0</v>
      </c>
      <c r="BW353" s="14">
        <f t="shared" si="382"/>
        <v>0</v>
      </c>
      <c r="BX353" s="14">
        <f t="shared" si="382"/>
        <v>0</v>
      </c>
      <c r="BY353" s="14">
        <f t="shared" si="382"/>
        <v>0</v>
      </c>
      <c r="BZ353" s="14">
        <f t="shared" si="382"/>
        <v>0</v>
      </c>
      <c r="CA353" s="14">
        <f t="shared" si="382"/>
        <v>0</v>
      </c>
      <c r="CB353" s="14">
        <f t="shared" si="382"/>
        <v>0</v>
      </c>
      <c r="CC353" s="14">
        <f t="shared" si="382"/>
        <v>0</v>
      </c>
      <c r="CD353" s="14">
        <f t="shared" si="382"/>
        <v>0</v>
      </c>
      <c r="CE353" s="14">
        <f t="shared" si="382"/>
        <v>0</v>
      </c>
      <c r="CF353" s="14">
        <f t="shared" si="382"/>
        <v>0</v>
      </c>
      <c r="CG353" s="14">
        <f t="shared" si="361"/>
        <v>0</v>
      </c>
      <c r="CH353" s="14">
        <f t="shared" si="361"/>
        <v>0</v>
      </c>
      <c r="CI353" s="14">
        <f t="shared" si="361"/>
        <v>0</v>
      </c>
      <c r="CJ353" s="14">
        <f t="shared" si="361"/>
        <v>0</v>
      </c>
      <c r="CK353" s="14">
        <f t="shared" si="361"/>
        <v>0</v>
      </c>
      <c r="CL353" s="14">
        <f t="shared" si="361"/>
        <v>0</v>
      </c>
      <c r="CM353" s="14">
        <f t="shared" si="361"/>
        <v>0</v>
      </c>
      <c r="CN353" s="14">
        <f t="shared" si="361"/>
        <v>3.6312849162011177E-2</v>
      </c>
      <c r="CO353" s="14">
        <f t="shared" si="361"/>
        <v>5.2374301675977654E-2</v>
      </c>
      <c r="CP353" s="14">
        <f t="shared" si="361"/>
        <v>6.9832402234636867E-2</v>
      </c>
      <c r="CQ353" s="14">
        <f t="shared" si="361"/>
        <v>9.217877094972067E-2</v>
      </c>
      <c r="CR353" s="14">
        <f t="shared" si="361"/>
        <v>0.11941340782122906</v>
      </c>
      <c r="CS353" s="14">
        <f t="shared" si="361"/>
        <v>0.16131284916201116</v>
      </c>
      <c r="CT353" s="14">
        <f t="shared" si="361"/>
        <v>0.20740223463687152</v>
      </c>
      <c r="CU353" s="14">
        <f t="shared" si="361"/>
        <v>0.26117318435754189</v>
      </c>
      <c r="CV353" s="14">
        <f t="shared" si="361"/>
        <v>0</v>
      </c>
      <c r="CW353" s="14">
        <f t="shared" si="376"/>
        <v>0</v>
      </c>
      <c r="CX353" s="14">
        <f t="shared" si="365"/>
        <v>0</v>
      </c>
      <c r="CY353" s="14">
        <f t="shared" si="365"/>
        <v>0</v>
      </c>
      <c r="CZ353" s="14">
        <f t="shared" si="365"/>
        <v>0</v>
      </c>
      <c r="DA353" s="14">
        <f t="shared" si="365"/>
        <v>0</v>
      </c>
      <c r="DB353" s="14">
        <f t="shared" si="365"/>
        <v>0</v>
      </c>
      <c r="DC353" s="14">
        <f t="shared" si="362"/>
        <v>0</v>
      </c>
      <c r="DD353" s="14">
        <f t="shared" si="362"/>
        <v>0</v>
      </c>
      <c r="DE353" s="14">
        <f t="shared" si="362"/>
        <v>0</v>
      </c>
      <c r="DF353" s="14">
        <f t="shared" si="362"/>
        <v>0</v>
      </c>
      <c r="DG353" s="14">
        <f t="shared" si="362"/>
        <v>0</v>
      </c>
      <c r="DH353" s="14">
        <f t="shared" si="362"/>
        <v>0</v>
      </c>
      <c r="DI353" s="14">
        <f t="shared" si="362"/>
        <v>0</v>
      </c>
      <c r="DJ353" s="14">
        <f t="shared" si="362"/>
        <v>0</v>
      </c>
      <c r="DK353" s="14">
        <f t="shared" si="362"/>
        <v>0</v>
      </c>
      <c r="DL353" s="14">
        <f t="shared" si="362"/>
        <v>0</v>
      </c>
      <c r="DM353" s="14">
        <f t="shared" si="362"/>
        <v>0</v>
      </c>
      <c r="DN353" s="14">
        <f t="shared" si="362"/>
        <v>0</v>
      </c>
      <c r="DO353" s="14">
        <f t="shared" si="362"/>
        <v>0</v>
      </c>
      <c r="DP353" s="14">
        <f t="shared" si="362"/>
        <v>0</v>
      </c>
      <c r="DQ353" s="14">
        <f t="shared" ref="DQ353:DR382" si="383">BD353/$BM353</f>
        <v>0</v>
      </c>
      <c r="DR353" s="14">
        <f t="shared" si="383"/>
        <v>0</v>
      </c>
      <c r="DS353" s="14">
        <f t="shared" si="363"/>
        <v>0</v>
      </c>
      <c r="DT353" s="14">
        <f t="shared" si="342"/>
        <v>0</v>
      </c>
      <c r="DU353" s="14">
        <f t="shared" si="342"/>
        <v>0</v>
      </c>
      <c r="DV353" s="14">
        <f t="shared" si="342"/>
        <v>0</v>
      </c>
      <c r="DW353" s="14">
        <f t="shared" si="342"/>
        <v>0</v>
      </c>
      <c r="DX353" s="14">
        <f t="shared" si="342"/>
        <v>0</v>
      </c>
      <c r="DY353" s="14">
        <f t="shared" si="342"/>
        <v>0</v>
      </c>
      <c r="DZ353" s="14">
        <f t="shared" si="346"/>
        <v>1</v>
      </c>
    </row>
    <row r="354" spans="3:130">
      <c r="C354" s="18">
        <v>2032</v>
      </c>
      <c r="D354" s="25"/>
      <c r="E354" s="25"/>
      <c r="F354" s="25"/>
      <c r="G354" s="25"/>
      <c r="H354" s="25"/>
      <c r="I354" s="25"/>
      <c r="J354" s="25"/>
      <c r="K354" s="25"/>
      <c r="L354" s="25"/>
      <c r="M354" s="25"/>
      <c r="N354" s="25"/>
      <c r="O354" s="25"/>
      <c r="P354" s="25">
        <f t="shared" si="359"/>
        <v>0</v>
      </c>
      <c r="Q354" s="25">
        <f t="shared" si="360"/>
        <v>0</v>
      </c>
      <c r="R354" s="25">
        <f t="shared" si="364"/>
        <v>0</v>
      </c>
      <c r="S354" s="25">
        <f t="shared" si="366"/>
        <v>0</v>
      </c>
      <c r="T354" s="25">
        <f t="shared" si="367"/>
        <v>0</v>
      </c>
      <c r="U354" s="25">
        <f t="shared" si="368"/>
        <v>0</v>
      </c>
      <c r="V354" s="25">
        <f t="shared" si="369"/>
        <v>0</v>
      </c>
      <c r="W354" s="25">
        <f t="shared" si="370"/>
        <v>0</v>
      </c>
      <c r="X354" s="25">
        <f t="shared" si="371"/>
        <v>0</v>
      </c>
      <c r="Y354" s="25">
        <f t="shared" si="372"/>
        <v>0</v>
      </c>
      <c r="Z354" s="25">
        <f t="shared" si="373"/>
        <v>0</v>
      </c>
      <c r="AA354" s="25">
        <f t="shared" si="374"/>
        <v>0</v>
      </c>
      <c r="AB354" s="25">
        <f t="shared" si="375"/>
        <v>28.125</v>
      </c>
      <c r="AC354" s="25">
        <f t="shared" si="377"/>
        <v>37.5</v>
      </c>
      <c r="AD354" s="25">
        <f t="shared" si="378"/>
        <v>49.5</v>
      </c>
      <c r="AE354" s="25">
        <f t="shared" si="379"/>
        <v>64.125</v>
      </c>
      <c r="AF354" s="25">
        <f t="shared" si="380"/>
        <v>86.625</v>
      </c>
      <c r="AG354" s="25">
        <f t="shared" si="381"/>
        <v>111.375</v>
      </c>
      <c r="AH354" s="25">
        <f t="shared" ref="AH354:AH372" si="384">VLOOKUP($C$96,$D$3:$K$63,$A$72,0)*(B324-B323)</f>
        <v>140.25</v>
      </c>
      <c r="AI354" s="25">
        <f>VLOOKUP($C$97,$D$3:$K$63,$A$72,0)*(B323-B322)</f>
        <v>179.625</v>
      </c>
      <c r="AJ354" s="25">
        <f>VLOOKUP($C$98,$D$3:$K$63,$A$72,0)*B322</f>
        <v>0</v>
      </c>
      <c r="AK354" s="25"/>
      <c r="AL354" s="25"/>
      <c r="AM354" s="25"/>
      <c r="AN354" s="25"/>
      <c r="AO354" s="25"/>
      <c r="AP354" s="25"/>
      <c r="AQ354" s="25"/>
      <c r="AR354" s="25"/>
      <c r="AS354" s="25"/>
      <c r="AT354" s="25"/>
      <c r="AU354" s="25"/>
      <c r="AV354" s="25"/>
      <c r="AW354" s="25"/>
      <c r="AX354" s="25"/>
      <c r="AY354" s="25"/>
      <c r="AZ354" s="25"/>
      <c r="BA354" s="25"/>
      <c r="BB354" s="25"/>
      <c r="BC354" s="25"/>
      <c r="BD354" s="25"/>
      <c r="BE354" s="25"/>
      <c r="BF354" s="25"/>
      <c r="BG354" s="25"/>
      <c r="BH354" s="25"/>
      <c r="BI354" s="25"/>
      <c r="BJ354" s="25"/>
      <c r="BK354" s="25"/>
      <c r="BL354" s="25"/>
      <c r="BM354" s="21">
        <f t="shared" si="344"/>
        <v>697.125</v>
      </c>
      <c r="BP354" s="18">
        <v>2032</v>
      </c>
      <c r="BQ354" s="14">
        <f t="shared" si="382"/>
        <v>0</v>
      </c>
      <c r="BR354" s="14">
        <f t="shared" si="382"/>
        <v>0</v>
      </c>
      <c r="BS354" s="14">
        <f t="shared" si="382"/>
        <v>0</v>
      </c>
      <c r="BT354" s="14">
        <f t="shared" si="382"/>
        <v>0</v>
      </c>
      <c r="BU354" s="14">
        <f t="shared" si="382"/>
        <v>0</v>
      </c>
      <c r="BV354" s="14">
        <f t="shared" si="382"/>
        <v>0</v>
      </c>
      <c r="BW354" s="14">
        <f t="shared" si="382"/>
        <v>0</v>
      </c>
      <c r="BX354" s="14">
        <f t="shared" si="382"/>
        <v>0</v>
      </c>
      <c r="BY354" s="14">
        <f t="shared" si="382"/>
        <v>0</v>
      </c>
      <c r="BZ354" s="14">
        <f t="shared" si="382"/>
        <v>0</v>
      </c>
      <c r="CA354" s="14">
        <f t="shared" si="382"/>
        <v>0</v>
      </c>
      <c r="CB354" s="14">
        <f t="shared" si="382"/>
        <v>0</v>
      </c>
      <c r="CC354" s="14">
        <f t="shared" si="382"/>
        <v>0</v>
      </c>
      <c r="CD354" s="14">
        <f t="shared" si="382"/>
        <v>0</v>
      </c>
      <c r="CE354" s="14">
        <f t="shared" si="382"/>
        <v>0</v>
      </c>
      <c r="CF354" s="14">
        <f t="shared" si="382"/>
        <v>0</v>
      </c>
      <c r="CG354" s="14">
        <f t="shared" si="361"/>
        <v>0</v>
      </c>
      <c r="CH354" s="14">
        <f t="shared" si="361"/>
        <v>0</v>
      </c>
      <c r="CI354" s="14">
        <f t="shared" si="361"/>
        <v>0</v>
      </c>
      <c r="CJ354" s="14">
        <f t="shared" si="361"/>
        <v>0</v>
      </c>
      <c r="CK354" s="14">
        <f t="shared" si="361"/>
        <v>0</v>
      </c>
      <c r="CL354" s="14">
        <f t="shared" si="361"/>
        <v>0</v>
      </c>
      <c r="CM354" s="14">
        <f t="shared" si="361"/>
        <v>0</v>
      </c>
      <c r="CN354" s="14">
        <f t="shared" si="361"/>
        <v>0</v>
      </c>
      <c r="CO354" s="14">
        <f t="shared" si="361"/>
        <v>4.0344271113501882E-2</v>
      </c>
      <c r="CP354" s="14">
        <f t="shared" si="361"/>
        <v>5.3792361484669177E-2</v>
      </c>
      <c r="CQ354" s="14">
        <f t="shared" si="361"/>
        <v>7.1005917159763315E-2</v>
      </c>
      <c r="CR354" s="14">
        <f t="shared" si="361"/>
        <v>9.1984938138784292E-2</v>
      </c>
      <c r="CS354" s="14">
        <f t="shared" si="361"/>
        <v>0.1242603550295858</v>
      </c>
      <c r="CT354" s="14">
        <f t="shared" si="361"/>
        <v>0.15976331360946747</v>
      </c>
      <c r="CU354" s="14">
        <f t="shared" si="361"/>
        <v>0.20118343195266272</v>
      </c>
      <c r="CV354" s="14">
        <f t="shared" si="361"/>
        <v>0.25766541151156536</v>
      </c>
      <c r="CW354" s="14">
        <f t="shared" si="376"/>
        <v>0</v>
      </c>
      <c r="CX354" s="14">
        <f t="shared" si="365"/>
        <v>0</v>
      </c>
      <c r="CY354" s="14">
        <f t="shared" si="365"/>
        <v>0</v>
      </c>
      <c r="CZ354" s="14">
        <f t="shared" si="365"/>
        <v>0</v>
      </c>
      <c r="DA354" s="14">
        <f t="shared" si="365"/>
        <v>0</v>
      </c>
      <c r="DB354" s="14">
        <f t="shared" si="365"/>
        <v>0</v>
      </c>
      <c r="DC354" s="14">
        <f t="shared" si="365"/>
        <v>0</v>
      </c>
      <c r="DD354" s="14">
        <f t="shared" si="365"/>
        <v>0</v>
      </c>
      <c r="DE354" s="14">
        <f t="shared" si="365"/>
        <v>0</v>
      </c>
      <c r="DF354" s="14">
        <f t="shared" si="365"/>
        <v>0</v>
      </c>
      <c r="DG354" s="14">
        <f t="shared" si="365"/>
        <v>0</v>
      </c>
      <c r="DH354" s="14">
        <f t="shared" si="365"/>
        <v>0</v>
      </c>
      <c r="DI354" s="14">
        <f t="shared" si="365"/>
        <v>0</v>
      </c>
      <c r="DJ354" s="14">
        <f t="shared" si="365"/>
        <v>0</v>
      </c>
      <c r="DK354" s="14">
        <f t="shared" si="365"/>
        <v>0</v>
      </c>
      <c r="DL354" s="14">
        <f t="shared" si="365"/>
        <v>0</v>
      </c>
      <c r="DM354" s="14">
        <f t="shared" si="365"/>
        <v>0</v>
      </c>
      <c r="DN354" s="14">
        <f t="shared" ref="DN354:DP382" si="385">BA354/$BM354</f>
        <v>0</v>
      </c>
      <c r="DO354" s="14">
        <f t="shared" si="385"/>
        <v>0</v>
      </c>
      <c r="DP354" s="14">
        <f t="shared" si="385"/>
        <v>0</v>
      </c>
      <c r="DQ354" s="14">
        <f t="shared" si="383"/>
        <v>0</v>
      </c>
      <c r="DR354" s="14">
        <f t="shared" si="383"/>
        <v>0</v>
      </c>
      <c r="DS354" s="14">
        <f t="shared" si="363"/>
        <v>0</v>
      </c>
      <c r="DT354" s="14">
        <f t="shared" si="342"/>
        <v>0</v>
      </c>
      <c r="DU354" s="14">
        <f t="shared" si="342"/>
        <v>0</v>
      </c>
      <c r="DV354" s="14">
        <f t="shared" si="342"/>
        <v>0</v>
      </c>
      <c r="DW354" s="14">
        <f t="shared" si="342"/>
        <v>0</v>
      </c>
      <c r="DX354" s="14">
        <f t="shared" si="342"/>
        <v>0</v>
      </c>
      <c r="DY354" s="14">
        <f t="shared" si="342"/>
        <v>0</v>
      </c>
      <c r="DZ354" s="14">
        <f t="shared" si="346"/>
        <v>1</v>
      </c>
    </row>
    <row r="355" spans="3:130">
      <c r="C355" s="18">
        <v>2033</v>
      </c>
      <c r="D355" s="25"/>
      <c r="E355" s="25"/>
      <c r="F355" s="25"/>
      <c r="G355" s="25"/>
      <c r="H355" s="25"/>
      <c r="I355" s="25"/>
      <c r="J355" s="25"/>
      <c r="K355" s="25"/>
      <c r="L355" s="25"/>
      <c r="M355" s="25"/>
      <c r="N355" s="25"/>
      <c r="O355" s="25"/>
      <c r="P355" s="25"/>
      <c r="Q355" s="25">
        <f t="shared" si="360"/>
        <v>0</v>
      </c>
      <c r="R355" s="25">
        <f t="shared" si="364"/>
        <v>0</v>
      </c>
      <c r="S355" s="25">
        <f t="shared" si="366"/>
        <v>0</v>
      </c>
      <c r="T355" s="25">
        <f t="shared" si="367"/>
        <v>0</v>
      </c>
      <c r="U355" s="25">
        <f t="shared" si="368"/>
        <v>0</v>
      </c>
      <c r="V355" s="25">
        <f t="shared" si="369"/>
        <v>0</v>
      </c>
      <c r="W355" s="25">
        <f t="shared" si="370"/>
        <v>0</v>
      </c>
      <c r="X355" s="25">
        <f t="shared" si="371"/>
        <v>0</v>
      </c>
      <c r="Y355" s="25">
        <f t="shared" si="372"/>
        <v>0</v>
      </c>
      <c r="Z355" s="25">
        <f t="shared" si="373"/>
        <v>0</v>
      </c>
      <c r="AA355" s="25">
        <f t="shared" si="374"/>
        <v>0</v>
      </c>
      <c r="AB355" s="25">
        <f t="shared" si="375"/>
        <v>0</v>
      </c>
      <c r="AC355" s="25">
        <f t="shared" si="377"/>
        <v>37.5</v>
      </c>
      <c r="AD355" s="25">
        <f t="shared" si="378"/>
        <v>49.5</v>
      </c>
      <c r="AE355" s="25">
        <f t="shared" si="379"/>
        <v>64.125</v>
      </c>
      <c r="AF355" s="25">
        <f t="shared" si="380"/>
        <v>86.625</v>
      </c>
      <c r="AG355" s="25">
        <f t="shared" si="381"/>
        <v>111.375</v>
      </c>
      <c r="AH355" s="25">
        <f t="shared" si="384"/>
        <v>140.25</v>
      </c>
      <c r="AI355" s="25">
        <f t="shared" ref="AI355:AI373" si="386">VLOOKUP($C$97,$D$3:$K$63,$A$72,0)*(B324-B323)</f>
        <v>179.625</v>
      </c>
      <c r="AJ355" s="25">
        <f>VLOOKUP($C$98,$D$3:$K$63,$A$72,0)*(B323-B322)</f>
        <v>219.75</v>
      </c>
      <c r="AK355" s="25">
        <f>VLOOKUP($C$99,$D$3:$K$63,$A$72,0)*B322</f>
        <v>0</v>
      </c>
      <c r="AL355" s="25"/>
      <c r="AM355" s="25"/>
      <c r="AN355" s="25"/>
      <c r="AO355" s="25"/>
      <c r="AP355" s="25"/>
      <c r="AQ355" s="25"/>
      <c r="AR355" s="25"/>
      <c r="AS355" s="25"/>
      <c r="AT355" s="25"/>
      <c r="AU355" s="25"/>
      <c r="AV355" s="25"/>
      <c r="AW355" s="25"/>
      <c r="AX355" s="25"/>
      <c r="AY355" s="25"/>
      <c r="AZ355" s="25"/>
      <c r="BA355" s="25"/>
      <c r="BB355" s="25"/>
      <c r="BC355" s="25"/>
      <c r="BD355" s="25"/>
      <c r="BE355" s="25"/>
      <c r="BF355" s="25"/>
      <c r="BG355" s="25"/>
      <c r="BH355" s="25"/>
      <c r="BI355" s="25"/>
      <c r="BJ355" s="25"/>
      <c r="BK355" s="25"/>
      <c r="BL355" s="25"/>
      <c r="BM355" s="21">
        <f t="shared" si="344"/>
        <v>888.75</v>
      </c>
      <c r="BP355" s="18">
        <v>2033</v>
      </c>
      <c r="BQ355" s="14">
        <f t="shared" si="382"/>
        <v>0</v>
      </c>
      <c r="BR355" s="14">
        <f t="shared" si="382"/>
        <v>0</v>
      </c>
      <c r="BS355" s="14">
        <f t="shared" si="382"/>
        <v>0</v>
      </c>
      <c r="BT355" s="14">
        <f t="shared" si="382"/>
        <v>0</v>
      </c>
      <c r="BU355" s="14">
        <f t="shared" si="382"/>
        <v>0</v>
      </c>
      <c r="BV355" s="14">
        <f t="shared" si="382"/>
        <v>0</v>
      </c>
      <c r="BW355" s="14">
        <f t="shared" si="382"/>
        <v>0</v>
      </c>
      <c r="BX355" s="14">
        <f t="shared" si="382"/>
        <v>0</v>
      </c>
      <c r="BY355" s="14">
        <f t="shared" si="382"/>
        <v>0</v>
      </c>
      <c r="BZ355" s="14">
        <f t="shared" si="382"/>
        <v>0</v>
      </c>
      <c r="CA355" s="14">
        <f t="shared" si="382"/>
        <v>0</v>
      </c>
      <c r="CB355" s="14">
        <f t="shared" si="382"/>
        <v>0</v>
      </c>
      <c r="CC355" s="14">
        <f t="shared" si="382"/>
        <v>0</v>
      </c>
      <c r="CD355" s="14">
        <f t="shared" si="382"/>
        <v>0</v>
      </c>
      <c r="CE355" s="14">
        <f t="shared" si="382"/>
        <v>0</v>
      </c>
      <c r="CF355" s="14">
        <f t="shared" si="382"/>
        <v>0</v>
      </c>
      <c r="CG355" s="14">
        <f t="shared" si="361"/>
        <v>0</v>
      </c>
      <c r="CH355" s="14">
        <f t="shared" si="361"/>
        <v>0</v>
      </c>
      <c r="CI355" s="14">
        <f t="shared" si="361"/>
        <v>0</v>
      </c>
      <c r="CJ355" s="14">
        <f t="shared" si="361"/>
        <v>0</v>
      </c>
      <c r="CK355" s="14">
        <f t="shared" si="361"/>
        <v>0</v>
      </c>
      <c r="CL355" s="14">
        <f t="shared" si="361"/>
        <v>0</v>
      </c>
      <c r="CM355" s="14">
        <f t="shared" si="361"/>
        <v>0</v>
      </c>
      <c r="CN355" s="14">
        <f t="shared" si="361"/>
        <v>0</v>
      </c>
      <c r="CO355" s="14">
        <f t="shared" si="361"/>
        <v>0</v>
      </c>
      <c r="CP355" s="14">
        <f t="shared" si="361"/>
        <v>4.2194092827004218E-2</v>
      </c>
      <c r="CQ355" s="14">
        <f t="shared" si="361"/>
        <v>5.5696202531645568E-2</v>
      </c>
      <c r="CR355" s="14">
        <f t="shared" si="361"/>
        <v>7.2151898734177211E-2</v>
      </c>
      <c r="CS355" s="14">
        <f t="shared" si="361"/>
        <v>9.7468354430379753E-2</v>
      </c>
      <c r="CT355" s="14">
        <f t="shared" si="361"/>
        <v>0.12531645569620253</v>
      </c>
      <c r="CU355" s="14">
        <f t="shared" si="361"/>
        <v>0.15780590717299578</v>
      </c>
      <c r="CV355" s="14">
        <f t="shared" si="361"/>
        <v>0.20210970464135022</v>
      </c>
      <c r="CW355" s="14">
        <f t="shared" si="376"/>
        <v>0.24725738396624472</v>
      </c>
      <c r="CX355" s="14">
        <f t="shared" si="365"/>
        <v>0</v>
      </c>
      <c r="CY355" s="14">
        <f t="shared" si="365"/>
        <v>0</v>
      </c>
      <c r="CZ355" s="14">
        <f t="shared" si="365"/>
        <v>0</v>
      </c>
      <c r="DA355" s="14">
        <f t="shared" si="365"/>
        <v>0</v>
      </c>
      <c r="DB355" s="14">
        <f t="shared" si="365"/>
        <v>0</v>
      </c>
      <c r="DC355" s="14">
        <f t="shared" si="365"/>
        <v>0</v>
      </c>
      <c r="DD355" s="14">
        <f t="shared" si="365"/>
        <v>0</v>
      </c>
      <c r="DE355" s="14">
        <f t="shared" si="365"/>
        <v>0</v>
      </c>
      <c r="DF355" s="14">
        <f t="shared" si="365"/>
        <v>0</v>
      </c>
      <c r="DG355" s="14">
        <f t="shared" si="365"/>
        <v>0</v>
      </c>
      <c r="DH355" s="14">
        <f t="shared" si="365"/>
        <v>0</v>
      </c>
      <c r="DI355" s="14">
        <f t="shared" si="365"/>
        <v>0</v>
      </c>
      <c r="DJ355" s="14">
        <f t="shared" si="365"/>
        <v>0</v>
      </c>
      <c r="DK355" s="14">
        <f t="shared" si="365"/>
        <v>0</v>
      </c>
      <c r="DL355" s="14">
        <f t="shared" si="365"/>
        <v>0</v>
      </c>
      <c r="DM355" s="14">
        <f t="shared" si="365"/>
        <v>0</v>
      </c>
      <c r="DN355" s="14">
        <f t="shared" si="385"/>
        <v>0</v>
      </c>
      <c r="DO355" s="14">
        <f t="shared" si="385"/>
        <v>0</v>
      </c>
      <c r="DP355" s="14">
        <f t="shared" si="385"/>
        <v>0</v>
      </c>
      <c r="DQ355" s="14">
        <f t="shared" si="383"/>
        <v>0</v>
      </c>
      <c r="DR355" s="14">
        <f t="shared" si="383"/>
        <v>0</v>
      </c>
      <c r="DS355" s="14">
        <f t="shared" si="363"/>
        <v>0</v>
      </c>
      <c r="DT355" s="14">
        <f t="shared" si="342"/>
        <v>0</v>
      </c>
      <c r="DU355" s="14">
        <f t="shared" si="342"/>
        <v>0</v>
      </c>
      <c r="DV355" s="14">
        <f t="shared" si="342"/>
        <v>0</v>
      </c>
      <c r="DW355" s="14">
        <f t="shared" si="342"/>
        <v>0</v>
      </c>
      <c r="DX355" s="14">
        <f t="shared" si="342"/>
        <v>0</v>
      </c>
      <c r="DY355" s="14">
        <f t="shared" si="342"/>
        <v>0</v>
      </c>
      <c r="DZ355" s="14">
        <f t="shared" si="346"/>
        <v>1</v>
      </c>
    </row>
    <row r="356" spans="3:130">
      <c r="C356" s="18">
        <v>2034</v>
      </c>
      <c r="D356" s="25"/>
      <c r="E356" s="25"/>
      <c r="F356" s="25"/>
      <c r="G356" s="25"/>
      <c r="H356" s="25"/>
      <c r="I356" s="25"/>
      <c r="J356" s="25"/>
      <c r="K356" s="25"/>
      <c r="L356" s="25"/>
      <c r="M356" s="25"/>
      <c r="N356" s="25"/>
      <c r="O356" s="25"/>
      <c r="P356" s="25"/>
      <c r="Q356" s="25"/>
      <c r="R356" s="25">
        <f t="shared" si="364"/>
        <v>0</v>
      </c>
      <c r="S356" s="25">
        <f t="shared" si="366"/>
        <v>0</v>
      </c>
      <c r="T356" s="25">
        <f t="shared" si="367"/>
        <v>0</v>
      </c>
      <c r="U356" s="25">
        <f t="shared" si="368"/>
        <v>0</v>
      </c>
      <c r="V356" s="25">
        <f t="shared" si="369"/>
        <v>0</v>
      </c>
      <c r="W356" s="25">
        <f t="shared" si="370"/>
        <v>0</v>
      </c>
      <c r="X356" s="25">
        <f t="shared" si="371"/>
        <v>0</v>
      </c>
      <c r="Y356" s="25">
        <f t="shared" si="372"/>
        <v>0</v>
      </c>
      <c r="Z356" s="25">
        <f t="shared" si="373"/>
        <v>0</v>
      </c>
      <c r="AA356" s="25">
        <f t="shared" si="374"/>
        <v>0</v>
      </c>
      <c r="AB356" s="25">
        <f t="shared" si="375"/>
        <v>0</v>
      </c>
      <c r="AC356" s="25">
        <f t="shared" si="377"/>
        <v>0</v>
      </c>
      <c r="AD356" s="25">
        <f t="shared" si="378"/>
        <v>49.5</v>
      </c>
      <c r="AE356" s="25">
        <f t="shared" si="379"/>
        <v>64.125</v>
      </c>
      <c r="AF356" s="25">
        <f t="shared" si="380"/>
        <v>86.625</v>
      </c>
      <c r="AG356" s="25">
        <f t="shared" si="381"/>
        <v>111.375</v>
      </c>
      <c r="AH356" s="25">
        <f t="shared" si="384"/>
        <v>140.25</v>
      </c>
      <c r="AI356" s="25">
        <f t="shared" si="386"/>
        <v>179.625</v>
      </c>
      <c r="AJ356" s="25">
        <f t="shared" ref="AJ356:AJ374" si="387">VLOOKUP($C$98,$D$3:$K$63,$A$72,0)*(B324-B323)</f>
        <v>219.75</v>
      </c>
      <c r="AK356" s="25">
        <f>VLOOKUP($C$99,$D$3:$K$63,$A$72,0)*(B323-B322)</f>
        <v>263.25</v>
      </c>
      <c r="AL356" s="25">
        <f>VLOOKUP($C$100,$D$3:$K$63,$A$72,0)*B322</f>
        <v>0</v>
      </c>
      <c r="AM356" s="25"/>
      <c r="AN356" s="25"/>
      <c r="AO356" s="25"/>
      <c r="AP356" s="25"/>
      <c r="AQ356" s="25"/>
      <c r="AR356" s="25"/>
      <c r="AS356" s="25"/>
      <c r="AT356" s="25"/>
      <c r="AU356" s="25"/>
      <c r="AV356" s="25"/>
      <c r="AW356" s="25"/>
      <c r="AX356" s="25"/>
      <c r="AY356" s="25"/>
      <c r="AZ356" s="25"/>
      <c r="BA356" s="25"/>
      <c r="BB356" s="25"/>
      <c r="BC356" s="25"/>
      <c r="BD356" s="25"/>
      <c r="BE356" s="25"/>
      <c r="BF356" s="25"/>
      <c r="BG356" s="25"/>
      <c r="BH356" s="25"/>
      <c r="BI356" s="25"/>
      <c r="BJ356" s="25"/>
      <c r="BK356" s="25"/>
      <c r="BL356" s="25"/>
      <c r="BM356" s="21">
        <f t="shared" si="344"/>
        <v>1114.5</v>
      </c>
      <c r="BP356" s="18">
        <v>2034</v>
      </c>
      <c r="BQ356" s="14">
        <f t="shared" si="382"/>
        <v>0</v>
      </c>
      <c r="BR356" s="14">
        <f t="shared" si="382"/>
        <v>0</v>
      </c>
      <c r="BS356" s="14">
        <f t="shared" si="382"/>
        <v>0</v>
      </c>
      <c r="BT356" s="14">
        <f t="shared" si="382"/>
        <v>0</v>
      </c>
      <c r="BU356" s="14">
        <f t="shared" si="382"/>
        <v>0</v>
      </c>
      <c r="BV356" s="14">
        <f t="shared" si="382"/>
        <v>0</v>
      </c>
      <c r="BW356" s="14">
        <f t="shared" si="382"/>
        <v>0</v>
      </c>
      <c r="BX356" s="14">
        <f t="shared" si="382"/>
        <v>0</v>
      </c>
      <c r="BY356" s="14">
        <f t="shared" si="382"/>
        <v>0</v>
      </c>
      <c r="BZ356" s="14">
        <f t="shared" si="382"/>
        <v>0</v>
      </c>
      <c r="CA356" s="14">
        <f t="shared" si="382"/>
        <v>0</v>
      </c>
      <c r="CB356" s="14">
        <f t="shared" si="382"/>
        <v>0</v>
      </c>
      <c r="CC356" s="14">
        <f t="shared" si="382"/>
        <v>0</v>
      </c>
      <c r="CD356" s="14">
        <f t="shared" si="382"/>
        <v>0</v>
      </c>
      <c r="CE356" s="14">
        <f t="shared" si="382"/>
        <v>0</v>
      </c>
      <c r="CF356" s="14">
        <f t="shared" si="382"/>
        <v>0</v>
      </c>
      <c r="CG356" s="14">
        <f t="shared" si="361"/>
        <v>0</v>
      </c>
      <c r="CH356" s="14">
        <f t="shared" si="361"/>
        <v>0</v>
      </c>
      <c r="CI356" s="14">
        <f t="shared" si="361"/>
        <v>0</v>
      </c>
      <c r="CJ356" s="14">
        <f t="shared" si="361"/>
        <v>0</v>
      </c>
      <c r="CK356" s="14">
        <f t="shared" si="361"/>
        <v>0</v>
      </c>
      <c r="CL356" s="14">
        <f t="shared" si="361"/>
        <v>0</v>
      </c>
      <c r="CM356" s="14">
        <f t="shared" si="361"/>
        <v>0</v>
      </c>
      <c r="CN356" s="14">
        <f t="shared" si="361"/>
        <v>0</v>
      </c>
      <c r="CO356" s="14">
        <f t="shared" si="361"/>
        <v>0</v>
      </c>
      <c r="CP356" s="14">
        <f t="shared" si="361"/>
        <v>0</v>
      </c>
      <c r="CQ356" s="14">
        <f t="shared" si="361"/>
        <v>4.4414535666218037E-2</v>
      </c>
      <c r="CR356" s="14">
        <f t="shared" si="361"/>
        <v>5.7537012113055182E-2</v>
      </c>
      <c r="CS356" s="14">
        <f t="shared" si="361"/>
        <v>7.772543741588156E-2</v>
      </c>
      <c r="CT356" s="14">
        <f t="shared" si="361"/>
        <v>9.9932705248990575E-2</v>
      </c>
      <c r="CU356" s="14">
        <f t="shared" si="361"/>
        <v>0.12584118438761777</v>
      </c>
      <c r="CV356" s="14">
        <f t="shared" si="361"/>
        <v>0.16117092866756394</v>
      </c>
      <c r="CW356" s="14">
        <f t="shared" si="376"/>
        <v>0.19717362045760431</v>
      </c>
      <c r="CX356" s="14">
        <f t="shared" si="365"/>
        <v>0.23620457604306863</v>
      </c>
      <c r="CY356" s="14">
        <f t="shared" si="365"/>
        <v>0</v>
      </c>
      <c r="CZ356" s="14">
        <f t="shared" si="365"/>
        <v>0</v>
      </c>
      <c r="DA356" s="14">
        <f t="shared" si="365"/>
        <v>0</v>
      </c>
      <c r="DB356" s="14">
        <f t="shared" si="365"/>
        <v>0</v>
      </c>
      <c r="DC356" s="14">
        <f t="shared" si="365"/>
        <v>0</v>
      </c>
      <c r="DD356" s="14">
        <f t="shared" si="365"/>
        <v>0</v>
      </c>
      <c r="DE356" s="14">
        <f t="shared" si="365"/>
        <v>0</v>
      </c>
      <c r="DF356" s="14">
        <f t="shared" si="365"/>
        <v>0</v>
      </c>
      <c r="DG356" s="14">
        <f t="shared" si="365"/>
        <v>0</v>
      </c>
      <c r="DH356" s="14">
        <f t="shared" si="365"/>
        <v>0</v>
      </c>
      <c r="DI356" s="14">
        <f t="shared" si="365"/>
        <v>0</v>
      </c>
      <c r="DJ356" s="14">
        <f t="shared" si="365"/>
        <v>0</v>
      </c>
      <c r="DK356" s="14">
        <f t="shared" si="365"/>
        <v>0</v>
      </c>
      <c r="DL356" s="14">
        <f t="shared" si="365"/>
        <v>0</v>
      </c>
      <c r="DM356" s="14">
        <f t="shared" si="365"/>
        <v>0</v>
      </c>
      <c r="DN356" s="14">
        <f t="shared" si="385"/>
        <v>0</v>
      </c>
      <c r="DO356" s="14">
        <f t="shared" si="385"/>
        <v>0</v>
      </c>
      <c r="DP356" s="14">
        <f t="shared" si="385"/>
        <v>0</v>
      </c>
      <c r="DQ356" s="14">
        <f t="shared" si="383"/>
        <v>0</v>
      </c>
      <c r="DR356" s="14">
        <f t="shared" si="383"/>
        <v>0</v>
      </c>
      <c r="DS356" s="14">
        <f t="shared" si="363"/>
        <v>0</v>
      </c>
      <c r="DT356" s="14">
        <f t="shared" si="342"/>
        <v>0</v>
      </c>
      <c r="DU356" s="14">
        <f t="shared" si="342"/>
        <v>0</v>
      </c>
      <c r="DV356" s="14">
        <f t="shared" si="342"/>
        <v>0</v>
      </c>
      <c r="DW356" s="14">
        <f t="shared" si="342"/>
        <v>0</v>
      </c>
      <c r="DX356" s="14">
        <f t="shared" si="342"/>
        <v>0</v>
      </c>
      <c r="DY356" s="14">
        <f t="shared" si="342"/>
        <v>0</v>
      </c>
      <c r="DZ356" s="14">
        <f t="shared" si="346"/>
        <v>1</v>
      </c>
    </row>
    <row r="357" spans="3:130">
      <c r="C357" s="18">
        <v>2035</v>
      </c>
      <c r="D357" s="25"/>
      <c r="E357" s="25"/>
      <c r="F357" s="25"/>
      <c r="G357" s="25"/>
      <c r="H357" s="25"/>
      <c r="I357" s="25"/>
      <c r="J357" s="25"/>
      <c r="K357" s="25"/>
      <c r="L357" s="25"/>
      <c r="M357" s="25"/>
      <c r="N357" s="25"/>
      <c r="O357" s="25"/>
      <c r="P357" s="25"/>
      <c r="Q357" s="25"/>
      <c r="R357" s="25"/>
      <c r="S357" s="25">
        <f t="shared" si="366"/>
        <v>0</v>
      </c>
      <c r="T357" s="25">
        <f t="shared" si="367"/>
        <v>0</v>
      </c>
      <c r="U357" s="25">
        <f t="shared" si="368"/>
        <v>0</v>
      </c>
      <c r="V357" s="25">
        <f t="shared" si="369"/>
        <v>0</v>
      </c>
      <c r="W357" s="25">
        <f t="shared" si="370"/>
        <v>0</v>
      </c>
      <c r="X357" s="25">
        <f t="shared" si="371"/>
        <v>0</v>
      </c>
      <c r="Y357" s="25">
        <f t="shared" si="372"/>
        <v>0</v>
      </c>
      <c r="Z357" s="25">
        <f t="shared" si="373"/>
        <v>0</v>
      </c>
      <c r="AA357" s="25">
        <f t="shared" si="374"/>
        <v>0</v>
      </c>
      <c r="AB357" s="25">
        <f t="shared" si="375"/>
        <v>0</v>
      </c>
      <c r="AC357" s="25">
        <f t="shared" si="377"/>
        <v>0</v>
      </c>
      <c r="AD357" s="25">
        <f t="shared" si="378"/>
        <v>0</v>
      </c>
      <c r="AE357" s="25">
        <f t="shared" si="379"/>
        <v>64.125</v>
      </c>
      <c r="AF357" s="25">
        <f t="shared" si="380"/>
        <v>86.625</v>
      </c>
      <c r="AG357" s="25">
        <f t="shared" si="381"/>
        <v>111.375</v>
      </c>
      <c r="AH357" s="25">
        <f t="shared" si="384"/>
        <v>140.25</v>
      </c>
      <c r="AI357" s="25">
        <f t="shared" si="386"/>
        <v>179.625</v>
      </c>
      <c r="AJ357" s="25">
        <f t="shared" si="387"/>
        <v>219.75</v>
      </c>
      <c r="AK357" s="25">
        <f t="shared" ref="AK357:AK375" si="388">VLOOKUP($C$99,$D$3:$K$63,$A$72,0)*(B324-B323)</f>
        <v>263.25</v>
      </c>
      <c r="AL357" s="25">
        <f>VLOOKUP($C$100,$D$3:$K$63,$A$72,0)*(B323-B322)</f>
        <v>303.375</v>
      </c>
      <c r="AM357" s="25">
        <f>VLOOKUP($C$101,$D$3:$K$63,$A$72,0)*B322</f>
        <v>0</v>
      </c>
      <c r="AN357" s="25"/>
      <c r="AO357" s="25"/>
      <c r="AP357" s="25"/>
      <c r="AQ357" s="25"/>
      <c r="AR357" s="25"/>
      <c r="AS357" s="25"/>
      <c r="AT357" s="25"/>
      <c r="AU357" s="25"/>
      <c r="AV357" s="25"/>
      <c r="AW357" s="25"/>
      <c r="AX357" s="25"/>
      <c r="AY357" s="25"/>
      <c r="AZ357" s="25"/>
      <c r="BA357" s="25"/>
      <c r="BB357" s="25"/>
      <c r="BC357" s="25"/>
      <c r="BD357" s="25"/>
      <c r="BE357" s="25"/>
      <c r="BF357" s="25"/>
      <c r="BG357" s="25"/>
      <c r="BH357" s="25"/>
      <c r="BI357" s="25"/>
      <c r="BJ357" s="25"/>
      <c r="BK357" s="25"/>
      <c r="BL357" s="25"/>
      <c r="BM357" s="21">
        <f t="shared" si="344"/>
        <v>1368.375</v>
      </c>
      <c r="BP357" s="18">
        <v>2035</v>
      </c>
      <c r="BQ357" s="14">
        <f t="shared" si="382"/>
        <v>0</v>
      </c>
      <c r="BR357" s="14">
        <f t="shared" si="382"/>
        <v>0</v>
      </c>
      <c r="BS357" s="14">
        <f t="shared" si="382"/>
        <v>0</v>
      </c>
      <c r="BT357" s="14">
        <f t="shared" si="382"/>
        <v>0</v>
      </c>
      <c r="BU357" s="14">
        <f t="shared" si="382"/>
        <v>0</v>
      </c>
      <c r="BV357" s="14">
        <f t="shared" si="382"/>
        <v>0</v>
      </c>
      <c r="BW357" s="14">
        <f t="shared" si="382"/>
        <v>0</v>
      </c>
      <c r="BX357" s="14">
        <f t="shared" si="382"/>
        <v>0</v>
      </c>
      <c r="BY357" s="14">
        <f t="shared" si="382"/>
        <v>0</v>
      </c>
      <c r="BZ357" s="14">
        <f t="shared" si="382"/>
        <v>0</v>
      </c>
      <c r="CA357" s="14">
        <f t="shared" si="382"/>
        <v>0</v>
      </c>
      <c r="CB357" s="14">
        <f t="shared" si="382"/>
        <v>0</v>
      </c>
      <c r="CC357" s="14">
        <f t="shared" si="382"/>
        <v>0</v>
      </c>
      <c r="CD357" s="14">
        <f t="shared" si="382"/>
        <v>0</v>
      </c>
      <c r="CE357" s="14">
        <f t="shared" si="382"/>
        <v>0</v>
      </c>
      <c r="CF357" s="14">
        <f t="shared" si="382"/>
        <v>0</v>
      </c>
      <c r="CG357" s="14">
        <f t="shared" si="361"/>
        <v>0</v>
      </c>
      <c r="CH357" s="14">
        <f t="shared" si="361"/>
        <v>0</v>
      </c>
      <c r="CI357" s="14">
        <f t="shared" si="361"/>
        <v>0</v>
      </c>
      <c r="CJ357" s="14">
        <f t="shared" si="361"/>
        <v>0</v>
      </c>
      <c r="CK357" s="14">
        <f t="shared" si="361"/>
        <v>0</v>
      </c>
      <c r="CL357" s="14">
        <f t="shared" si="361"/>
        <v>0</v>
      </c>
      <c r="CM357" s="14">
        <f t="shared" si="361"/>
        <v>0</v>
      </c>
      <c r="CN357" s="14">
        <f t="shared" si="361"/>
        <v>0</v>
      </c>
      <c r="CO357" s="14">
        <f t="shared" si="361"/>
        <v>0</v>
      </c>
      <c r="CP357" s="14">
        <f t="shared" si="361"/>
        <v>0</v>
      </c>
      <c r="CQ357" s="14">
        <f t="shared" si="361"/>
        <v>0</v>
      </c>
      <c r="CR357" s="14">
        <f t="shared" si="361"/>
        <v>4.6862154014798575E-2</v>
      </c>
      <c r="CS357" s="14">
        <f t="shared" si="361"/>
        <v>6.3305015072622636E-2</v>
      </c>
      <c r="CT357" s="14">
        <f t="shared" si="361"/>
        <v>8.139216223622911E-2</v>
      </c>
      <c r="CU357" s="14">
        <f t="shared" si="361"/>
        <v>0.10249383392710332</v>
      </c>
      <c r="CV357" s="14">
        <f t="shared" si="361"/>
        <v>0.13126884077829543</v>
      </c>
      <c r="CW357" s="14">
        <f t="shared" si="376"/>
        <v>0.16059194299808166</v>
      </c>
      <c r="CX357" s="14">
        <f t="shared" si="365"/>
        <v>0.19238147437654152</v>
      </c>
      <c r="CY357" s="14">
        <f t="shared" si="365"/>
        <v>0.22170457659632775</v>
      </c>
      <c r="CZ357" s="14">
        <f t="shared" si="365"/>
        <v>0</v>
      </c>
      <c r="DA357" s="14">
        <f t="shared" si="365"/>
        <v>0</v>
      </c>
      <c r="DB357" s="14">
        <f t="shared" si="365"/>
        <v>0</v>
      </c>
      <c r="DC357" s="14">
        <f t="shared" si="365"/>
        <v>0</v>
      </c>
      <c r="DD357" s="14">
        <f t="shared" si="365"/>
        <v>0</v>
      </c>
      <c r="DE357" s="14">
        <f t="shared" si="365"/>
        <v>0</v>
      </c>
      <c r="DF357" s="14">
        <f t="shared" si="365"/>
        <v>0</v>
      </c>
      <c r="DG357" s="14">
        <f t="shared" si="365"/>
        <v>0</v>
      </c>
      <c r="DH357" s="14">
        <f t="shared" si="365"/>
        <v>0</v>
      </c>
      <c r="DI357" s="14">
        <f t="shared" si="365"/>
        <v>0</v>
      </c>
      <c r="DJ357" s="14">
        <f t="shared" si="365"/>
        <v>0</v>
      </c>
      <c r="DK357" s="14">
        <f t="shared" si="365"/>
        <v>0</v>
      </c>
      <c r="DL357" s="14">
        <f t="shared" si="365"/>
        <v>0</v>
      </c>
      <c r="DM357" s="14">
        <f t="shared" si="365"/>
        <v>0</v>
      </c>
      <c r="DN357" s="14">
        <f t="shared" si="385"/>
        <v>0</v>
      </c>
      <c r="DO357" s="14">
        <f t="shared" si="385"/>
        <v>0</v>
      </c>
      <c r="DP357" s="14">
        <f t="shared" si="385"/>
        <v>0</v>
      </c>
      <c r="DQ357" s="14">
        <f t="shared" si="383"/>
        <v>0</v>
      </c>
      <c r="DR357" s="14">
        <f t="shared" si="383"/>
        <v>0</v>
      </c>
      <c r="DS357" s="14">
        <f t="shared" si="363"/>
        <v>0</v>
      </c>
      <c r="DT357" s="14">
        <f t="shared" si="342"/>
        <v>0</v>
      </c>
      <c r="DU357" s="14">
        <f t="shared" si="342"/>
        <v>0</v>
      </c>
      <c r="DV357" s="14">
        <f t="shared" si="342"/>
        <v>0</v>
      </c>
      <c r="DW357" s="14">
        <f t="shared" si="342"/>
        <v>0</v>
      </c>
      <c r="DX357" s="14">
        <f t="shared" si="342"/>
        <v>0</v>
      </c>
      <c r="DY357" s="14">
        <f t="shared" si="342"/>
        <v>0</v>
      </c>
      <c r="DZ357" s="14">
        <f t="shared" si="346"/>
        <v>1</v>
      </c>
    </row>
    <row r="358" spans="3:130">
      <c r="C358" s="18">
        <v>2036</v>
      </c>
      <c r="D358" s="25"/>
      <c r="E358" s="25"/>
      <c r="F358" s="25"/>
      <c r="G358" s="25"/>
      <c r="H358" s="25"/>
      <c r="I358" s="25"/>
      <c r="J358" s="25"/>
      <c r="K358" s="25"/>
      <c r="L358" s="25"/>
      <c r="M358" s="25"/>
      <c r="N358" s="25"/>
      <c r="O358" s="25"/>
      <c r="P358" s="25"/>
      <c r="Q358" s="25"/>
      <c r="R358" s="25"/>
      <c r="S358" s="25"/>
      <c r="T358" s="25">
        <f t="shared" si="367"/>
        <v>0</v>
      </c>
      <c r="U358" s="25">
        <f t="shared" si="368"/>
        <v>0</v>
      </c>
      <c r="V358" s="25">
        <f t="shared" si="369"/>
        <v>0</v>
      </c>
      <c r="W358" s="25">
        <f t="shared" si="370"/>
        <v>0</v>
      </c>
      <c r="X358" s="25">
        <f t="shared" si="371"/>
        <v>0</v>
      </c>
      <c r="Y358" s="25">
        <f t="shared" si="372"/>
        <v>0</v>
      </c>
      <c r="Z358" s="25">
        <f t="shared" si="373"/>
        <v>0</v>
      </c>
      <c r="AA358" s="25">
        <f t="shared" si="374"/>
        <v>0</v>
      </c>
      <c r="AB358" s="25">
        <f t="shared" si="375"/>
        <v>0</v>
      </c>
      <c r="AC358" s="25">
        <f t="shared" si="377"/>
        <v>0</v>
      </c>
      <c r="AD358" s="25">
        <f t="shared" si="378"/>
        <v>0</v>
      </c>
      <c r="AE358" s="25">
        <f t="shared" si="379"/>
        <v>0</v>
      </c>
      <c r="AF358" s="25">
        <f t="shared" si="380"/>
        <v>86.625</v>
      </c>
      <c r="AG358" s="25">
        <f t="shared" si="381"/>
        <v>111.375</v>
      </c>
      <c r="AH358" s="25">
        <f t="shared" si="384"/>
        <v>140.25</v>
      </c>
      <c r="AI358" s="25">
        <f t="shared" si="386"/>
        <v>179.625</v>
      </c>
      <c r="AJ358" s="25">
        <f t="shared" si="387"/>
        <v>219.75</v>
      </c>
      <c r="AK358" s="25">
        <f t="shared" si="388"/>
        <v>263.25</v>
      </c>
      <c r="AL358" s="25">
        <f t="shared" ref="AL358:AL376" si="389">VLOOKUP($C$100,$D$3:$K$63,$A$72,0)*(B324-B323)</f>
        <v>303.375</v>
      </c>
      <c r="AM358" s="25">
        <f>VLOOKUP($C$101,$D$3:$K$63,$A$72,0)*(B323-B322)</f>
        <v>342.75</v>
      </c>
      <c r="AN358" s="25">
        <f>VLOOKUP($C$102,$D$3:$K$63,$A$72,0)*B322</f>
        <v>0</v>
      </c>
      <c r="AO358" s="25"/>
      <c r="AP358" s="25"/>
      <c r="AQ358" s="25"/>
      <c r="AR358" s="25"/>
      <c r="AS358" s="25"/>
      <c r="AT358" s="25"/>
      <c r="AU358" s="25"/>
      <c r="AV358" s="25"/>
      <c r="AW358" s="25"/>
      <c r="AX358" s="25"/>
      <c r="AY358" s="25"/>
      <c r="AZ358" s="25"/>
      <c r="BA358" s="25"/>
      <c r="BB358" s="25"/>
      <c r="BC358" s="25"/>
      <c r="BD358" s="25"/>
      <c r="BE358" s="25"/>
      <c r="BF358" s="25"/>
      <c r="BG358" s="25"/>
      <c r="BH358" s="25"/>
      <c r="BI358" s="25"/>
      <c r="BJ358" s="25"/>
      <c r="BK358" s="25"/>
      <c r="BL358" s="25"/>
      <c r="BM358" s="21">
        <f t="shared" si="344"/>
        <v>1647</v>
      </c>
      <c r="BP358" s="18">
        <v>2036</v>
      </c>
      <c r="BQ358" s="14">
        <f t="shared" si="382"/>
        <v>0</v>
      </c>
      <c r="BR358" s="14">
        <f t="shared" si="382"/>
        <v>0</v>
      </c>
      <c r="BS358" s="14">
        <f t="shared" si="382"/>
        <v>0</v>
      </c>
      <c r="BT358" s="14">
        <f t="shared" si="382"/>
        <v>0</v>
      </c>
      <c r="BU358" s="14">
        <f t="shared" si="382"/>
        <v>0</v>
      </c>
      <c r="BV358" s="14">
        <f t="shared" si="382"/>
        <v>0</v>
      </c>
      <c r="BW358" s="14">
        <f t="shared" si="382"/>
        <v>0</v>
      </c>
      <c r="BX358" s="14">
        <f t="shared" si="382"/>
        <v>0</v>
      </c>
      <c r="BY358" s="14">
        <f t="shared" si="382"/>
        <v>0</v>
      </c>
      <c r="BZ358" s="14">
        <f t="shared" si="382"/>
        <v>0</v>
      </c>
      <c r="CA358" s="14">
        <f t="shared" si="382"/>
        <v>0</v>
      </c>
      <c r="CB358" s="14">
        <f t="shared" si="382"/>
        <v>0</v>
      </c>
      <c r="CC358" s="14">
        <f t="shared" si="382"/>
        <v>0</v>
      </c>
      <c r="CD358" s="14">
        <f t="shared" si="382"/>
        <v>0</v>
      </c>
      <c r="CE358" s="14">
        <f t="shared" si="382"/>
        <v>0</v>
      </c>
      <c r="CF358" s="14">
        <f t="shared" si="382"/>
        <v>0</v>
      </c>
      <c r="CG358" s="14">
        <f t="shared" si="361"/>
        <v>0</v>
      </c>
      <c r="CH358" s="14">
        <f t="shared" si="361"/>
        <v>0</v>
      </c>
      <c r="CI358" s="14">
        <f t="shared" si="361"/>
        <v>0</v>
      </c>
      <c r="CJ358" s="14">
        <f t="shared" si="361"/>
        <v>0</v>
      </c>
      <c r="CK358" s="14">
        <f t="shared" si="361"/>
        <v>0</v>
      </c>
      <c r="CL358" s="14">
        <f t="shared" si="361"/>
        <v>0</v>
      </c>
      <c r="CM358" s="14">
        <f t="shared" si="361"/>
        <v>0</v>
      </c>
      <c r="CN358" s="14">
        <f t="shared" si="361"/>
        <v>0</v>
      </c>
      <c r="CO358" s="14">
        <f t="shared" si="361"/>
        <v>0</v>
      </c>
      <c r="CP358" s="14">
        <f t="shared" si="361"/>
        <v>0</v>
      </c>
      <c r="CQ358" s="14">
        <f t="shared" si="361"/>
        <v>0</v>
      </c>
      <c r="CR358" s="14">
        <f t="shared" si="361"/>
        <v>0</v>
      </c>
      <c r="CS358" s="14">
        <f t="shared" si="361"/>
        <v>5.2595628415300549E-2</v>
      </c>
      <c r="CT358" s="14">
        <f t="shared" si="361"/>
        <v>6.7622950819672137E-2</v>
      </c>
      <c r="CU358" s="14">
        <f t="shared" si="361"/>
        <v>8.5154826958105653E-2</v>
      </c>
      <c r="CV358" s="14">
        <f t="shared" si="361"/>
        <v>0.10906193078324226</v>
      </c>
      <c r="CW358" s="14">
        <f t="shared" si="376"/>
        <v>0.13342440801457195</v>
      </c>
      <c r="CX358" s="14">
        <f t="shared" si="365"/>
        <v>0.1598360655737705</v>
      </c>
      <c r="CY358" s="14">
        <f t="shared" si="365"/>
        <v>0.18419854280510017</v>
      </c>
      <c r="CZ358" s="14">
        <f t="shared" si="365"/>
        <v>0.20810564663023678</v>
      </c>
      <c r="DA358" s="14">
        <f t="shared" si="365"/>
        <v>0</v>
      </c>
      <c r="DB358" s="14">
        <f t="shared" si="365"/>
        <v>0</v>
      </c>
      <c r="DC358" s="14">
        <f t="shared" si="365"/>
        <v>0</v>
      </c>
      <c r="DD358" s="14">
        <f t="shared" si="365"/>
        <v>0</v>
      </c>
      <c r="DE358" s="14">
        <f t="shared" si="365"/>
        <v>0</v>
      </c>
      <c r="DF358" s="14">
        <f t="shared" si="365"/>
        <v>0</v>
      </c>
      <c r="DG358" s="14">
        <f t="shared" si="365"/>
        <v>0</v>
      </c>
      <c r="DH358" s="14">
        <f t="shared" si="365"/>
        <v>0</v>
      </c>
      <c r="DI358" s="14">
        <f t="shared" si="365"/>
        <v>0</v>
      </c>
      <c r="DJ358" s="14">
        <f t="shared" si="365"/>
        <v>0</v>
      </c>
      <c r="DK358" s="14">
        <f t="shared" si="365"/>
        <v>0</v>
      </c>
      <c r="DL358" s="14">
        <f t="shared" si="365"/>
        <v>0</v>
      </c>
      <c r="DM358" s="14">
        <f t="shared" si="365"/>
        <v>0</v>
      </c>
      <c r="DN358" s="14">
        <f t="shared" si="385"/>
        <v>0</v>
      </c>
      <c r="DO358" s="14">
        <f t="shared" si="385"/>
        <v>0</v>
      </c>
      <c r="DP358" s="14">
        <f t="shared" si="385"/>
        <v>0</v>
      </c>
      <c r="DQ358" s="14">
        <f t="shared" si="383"/>
        <v>0</v>
      </c>
      <c r="DR358" s="14">
        <f t="shared" si="383"/>
        <v>0</v>
      </c>
      <c r="DS358" s="14">
        <f t="shared" si="363"/>
        <v>0</v>
      </c>
      <c r="DT358" s="14">
        <f t="shared" si="342"/>
        <v>0</v>
      </c>
      <c r="DU358" s="14">
        <f t="shared" si="342"/>
        <v>0</v>
      </c>
      <c r="DV358" s="14">
        <f t="shared" si="342"/>
        <v>0</v>
      </c>
      <c r="DW358" s="14">
        <f t="shared" si="342"/>
        <v>0</v>
      </c>
      <c r="DX358" s="14">
        <f t="shared" si="342"/>
        <v>0</v>
      </c>
      <c r="DY358" s="14">
        <f t="shared" si="342"/>
        <v>0</v>
      </c>
      <c r="DZ358" s="14">
        <f t="shared" si="346"/>
        <v>1</v>
      </c>
    </row>
    <row r="359" spans="3:130">
      <c r="C359" s="18">
        <v>2037</v>
      </c>
      <c r="D359" s="25"/>
      <c r="E359" s="25"/>
      <c r="F359" s="25"/>
      <c r="G359" s="25"/>
      <c r="H359" s="25"/>
      <c r="I359" s="25"/>
      <c r="J359" s="25"/>
      <c r="K359" s="25"/>
      <c r="L359" s="25"/>
      <c r="M359" s="25"/>
      <c r="N359" s="25"/>
      <c r="O359" s="25"/>
      <c r="P359" s="25"/>
      <c r="Q359" s="25"/>
      <c r="R359" s="25"/>
      <c r="S359" s="25"/>
      <c r="T359" s="25"/>
      <c r="U359" s="25">
        <f t="shared" si="368"/>
        <v>0</v>
      </c>
      <c r="V359" s="25">
        <f t="shared" si="369"/>
        <v>0</v>
      </c>
      <c r="W359" s="25">
        <f t="shared" si="370"/>
        <v>0</v>
      </c>
      <c r="X359" s="25">
        <f t="shared" si="371"/>
        <v>0</v>
      </c>
      <c r="Y359" s="25">
        <f t="shared" si="372"/>
        <v>0</v>
      </c>
      <c r="Z359" s="25">
        <f t="shared" si="373"/>
        <v>0</v>
      </c>
      <c r="AA359" s="25">
        <f t="shared" si="374"/>
        <v>0</v>
      </c>
      <c r="AB359" s="25">
        <f t="shared" si="375"/>
        <v>0</v>
      </c>
      <c r="AC359" s="25">
        <f t="shared" si="377"/>
        <v>0</v>
      </c>
      <c r="AD359" s="25">
        <f t="shared" si="378"/>
        <v>0</v>
      </c>
      <c r="AE359" s="25">
        <f t="shared" si="379"/>
        <v>0</v>
      </c>
      <c r="AF359" s="25">
        <f t="shared" si="380"/>
        <v>0</v>
      </c>
      <c r="AG359" s="25">
        <f t="shared" si="381"/>
        <v>111.375</v>
      </c>
      <c r="AH359" s="25">
        <f t="shared" si="384"/>
        <v>140.25</v>
      </c>
      <c r="AI359" s="25">
        <f t="shared" si="386"/>
        <v>179.625</v>
      </c>
      <c r="AJ359" s="25">
        <f t="shared" si="387"/>
        <v>219.75</v>
      </c>
      <c r="AK359" s="25">
        <f t="shared" si="388"/>
        <v>263.25</v>
      </c>
      <c r="AL359" s="25">
        <f t="shared" si="389"/>
        <v>303.375</v>
      </c>
      <c r="AM359" s="25">
        <f t="shared" ref="AM359:AM377" si="390">VLOOKUP($C$101,$D$3:$K$63,$A$72,0)*(B324-B323)</f>
        <v>342.75</v>
      </c>
      <c r="AN359" s="25">
        <f>VLOOKUP($C$102,$D$3:$K$63,$A$72,0)*(B323-B322)</f>
        <v>394.875</v>
      </c>
      <c r="AO359" s="25">
        <f>VLOOKUP($C$103,$D$3:$K$63,$A$72,0)*B322</f>
        <v>0</v>
      </c>
      <c r="AP359" s="25"/>
      <c r="AQ359" s="25"/>
      <c r="AR359" s="25"/>
      <c r="AS359" s="25"/>
      <c r="AT359" s="25"/>
      <c r="AU359" s="25"/>
      <c r="AV359" s="25"/>
      <c r="AW359" s="25"/>
      <c r="AX359" s="25"/>
      <c r="AY359" s="25"/>
      <c r="AZ359" s="25"/>
      <c r="BA359" s="25"/>
      <c r="BB359" s="25"/>
      <c r="BC359" s="25"/>
      <c r="BD359" s="25"/>
      <c r="BE359" s="25"/>
      <c r="BF359" s="25"/>
      <c r="BG359" s="25"/>
      <c r="BH359" s="25"/>
      <c r="BI359" s="25"/>
      <c r="BJ359" s="25"/>
      <c r="BK359" s="25"/>
      <c r="BL359" s="25"/>
      <c r="BM359" s="21">
        <f t="shared" si="344"/>
        <v>1955.25</v>
      </c>
      <c r="BP359" s="18">
        <v>2037</v>
      </c>
      <c r="BQ359" s="14">
        <f t="shared" si="382"/>
        <v>0</v>
      </c>
      <c r="BR359" s="14">
        <f t="shared" si="382"/>
        <v>0</v>
      </c>
      <c r="BS359" s="14">
        <f t="shared" si="382"/>
        <v>0</v>
      </c>
      <c r="BT359" s="14">
        <f t="shared" si="382"/>
        <v>0</v>
      </c>
      <c r="BU359" s="14">
        <f t="shared" si="382"/>
        <v>0</v>
      </c>
      <c r="BV359" s="14">
        <f t="shared" si="382"/>
        <v>0</v>
      </c>
      <c r="BW359" s="14">
        <f t="shared" si="382"/>
        <v>0</v>
      </c>
      <c r="BX359" s="14">
        <f t="shared" si="382"/>
        <v>0</v>
      </c>
      <c r="BY359" s="14">
        <f t="shared" si="382"/>
        <v>0</v>
      </c>
      <c r="BZ359" s="14">
        <f t="shared" si="382"/>
        <v>0</v>
      </c>
      <c r="CA359" s="14">
        <f t="shared" si="382"/>
        <v>0</v>
      </c>
      <c r="CB359" s="14">
        <f t="shared" si="382"/>
        <v>0</v>
      </c>
      <c r="CC359" s="14">
        <f t="shared" si="382"/>
        <v>0</v>
      </c>
      <c r="CD359" s="14">
        <f t="shared" si="382"/>
        <v>0</v>
      </c>
      <c r="CE359" s="14">
        <f t="shared" si="382"/>
        <v>0</v>
      </c>
      <c r="CF359" s="14">
        <f t="shared" si="382"/>
        <v>0</v>
      </c>
      <c r="CG359" s="14">
        <f t="shared" si="361"/>
        <v>0</v>
      </c>
      <c r="CH359" s="14">
        <f t="shared" si="361"/>
        <v>0</v>
      </c>
      <c r="CI359" s="14">
        <f t="shared" si="361"/>
        <v>0</v>
      </c>
      <c r="CJ359" s="14">
        <f t="shared" si="361"/>
        <v>0</v>
      </c>
      <c r="CK359" s="14">
        <f t="shared" si="361"/>
        <v>0</v>
      </c>
      <c r="CL359" s="14">
        <f t="shared" si="361"/>
        <v>0</v>
      </c>
      <c r="CM359" s="14">
        <f t="shared" si="361"/>
        <v>0</v>
      </c>
      <c r="CN359" s="14">
        <f t="shared" si="361"/>
        <v>0</v>
      </c>
      <c r="CO359" s="14">
        <f t="shared" si="361"/>
        <v>0</v>
      </c>
      <c r="CP359" s="14">
        <f t="shared" si="361"/>
        <v>0</v>
      </c>
      <c r="CQ359" s="14">
        <f t="shared" si="361"/>
        <v>0</v>
      </c>
      <c r="CR359" s="14">
        <f t="shared" si="361"/>
        <v>0</v>
      </c>
      <c r="CS359" s="14">
        <f t="shared" si="361"/>
        <v>0</v>
      </c>
      <c r="CT359" s="14">
        <f t="shared" si="361"/>
        <v>5.6962025316455694E-2</v>
      </c>
      <c r="CU359" s="14">
        <f t="shared" si="361"/>
        <v>7.1729957805907171E-2</v>
      </c>
      <c r="CV359" s="14">
        <f t="shared" si="361"/>
        <v>9.1868047564250099E-2</v>
      </c>
      <c r="CW359" s="14">
        <f t="shared" si="376"/>
        <v>0.11238971998465669</v>
      </c>
      <c r="CX359" s="14">
        <f t="shared" si="365"/>
        <v>0.13463751438434982</v>
      </c>
      <c r="CY359" s="14">
        <f t="shared" si="365"/>
        <v>0.15515918680475643</v>
      </c>
      <c r="CZ359" s="14">
        <f t="shared" si="365"/>
        <v>0.17529727656309935</v>
      </c>
      <c r="DA359" s="14">
        <f t="shared" si="365"/>
        <v>0.20195627157652474</v>
      </c>
      <c r="DB359" s="14">
        <f t="shared" si="365"/>
        <v>0</v>
      </c>
      <c r="DC359" s="14">
        <f t="shared" si="365"/>
        <v>0</v>
      </c>
      <c r="DD359" s="14">
        <f t="shared" si="365"/>
        <v>0</v>
      </c>
      <c r="DE359" s="14">
        <f t="shared" si="365"/>
        <v>0</v>
      </c>
      <c r="DF359" s="14">
        <f t="shared" si="365"/>
        <v>0</v>
      </c>
      <c r="DG359" s="14">
        <f t="shared" si="365"/>
        <v>0</v>
      </c>
      <c r="DH359" s="14">
        <f t="shared" si="365"/>
        <v>0</v>
      </c>
      <c r="DI359" s="14">
        <f t="shared" si="365"/>
        <v>0</v>
      </c>
      <c r="DJ359" s="14">
        <f t="shared" si="365"/>
        <v>0</v>
      </c>
      <c r="DK359" s="14">
        <f t="shared" si="365"/>
        <v>0</v>
      </c>
      <c r="DL359" s="14">
        <f t="shared" si="365"/>
        <v>0</v>
      </c>
      <c r="DM359" s="14">
        <f t="shared" si="365"/>
        <v>0</v>
      </c>
      <c r="DN359" s="14">
        <f t="shared" si="385"/>
        <v>0</v>
      </c>
      <c r="DO359" s="14">
        <f t="shared" si="385"/>
        <v>0</v>
      </c>
      <c r="DP359" s="14">
        <f t="shared" si="385"/>
        <v>0</v>
      </c>
      <c r="DQ359" s="14">
        <f t="shared" si="383"/>
        <v>0</v>
      </c>
      <c r="DR359" s="14">
        <f t="shared" si="383"/>
        <v>0</v>
      </c>
      <c r="DS359" s="14">
        <f t="shared" si="363"/>
        <v>0</v>
      </c>
      <c r="DT359" s="14">
        <f t="shared" si="342"/>
        <v>0</v>
      </c>
      <c r="DU359" s="14">
        <f t="shared" si="342"/>
        <v>0</v>
      </c>
      <c r="DV359" s="14">
        <f t="shared" si="342"/>
        <v>0</v>
      </c>
      <c r="DW359" s="14">
        <f t="shared" si="342"/>
        <v>0</v>
      </c>
      <c r="DX359" s="14">
        <f t="shared" si="342"/>
        <v>0</v>
      </c>
      <c r="DY359" s="14">
        <f t="shared" si="342"/>
        <v>0</v>
      </c>
      <c r="DZ359" s="14">
        <f t="shared" si="346"/>
        <v>0.99999999999999989</v>
      </c>
    </row>
    <row r="360" spans="3:130">
      <c r="C360" s="18">
        <v>2038</v>
      </c>
      <c r="D360" s="25"/>
      <c r="E360" s="25"/>
      <c r="F360" s="25"/>
      <c r="G360" s="25"/>
      <c r="H360" s="25"/>
      <c r="I360" s="25"/>
      <c r="J360" s="25"/>
      <c r="K360" s="25"/>
      <c r="L360" s="25"/>
      <c r="M360" s="25"/>
      <c r="N360" s="25"/>
      <c r="O360" s="25"/>
      <c r="P360" s="25"/>
      <c r="Q360" s="25"/>
      <c r="R360" s="25"/>
      <c r="S360" s="25"/>
      <c r="T360" s="25"/>
      <c r="U360" s="25"/>
      <c r="V360" s="25">
        <f t="shared" si="369"/>
        <v>0</v>
      </c>
      <c r="W360" s="25">
        <f t="shared" si="370"/>
        <v>0</v>
      </c>
      <c r="X360" s="25">
        <f t="shared" si="371"/>
        <v>0</v>
      </c>
      <c r="Y360" s="25">
        <f t="shared" si="372"/>
        <v>0</v>
      </c>
      <c r="Z360" s="25">
        <f t="shared" si="373"/>
        <v>0</v>
      </c>
      <c r="AA360" s="25">
        <f t="shared" si="374"/>
        <v>0</v>
      </c>
      <c r="AB360" s="25">
        <f t="shared" si="375"/>
        <v>0</v>
      </c>
      <c r="AC360" s="25">
        <f t="shared" si="377"/>
        <v>0</v>
      </c>
      <c r="AD360" s="25">
        <f t="shared" si="378"/>
        <v>0</v>
      </c>
      <c r="AE360" s="25">
        <f t="shared" si="379"/>
        <v>0</v>
      </c>
      <c r="AF360" s="25">
        <f t="shared" si="380"/>
        <v>0</v>
      </c>
      <c r="AG360" s="25">
        <f t="shared" si="381"/>
        <v>0</v>
      </c>
      <c r="AH360" s="25">
        <f t="shared" si="384"/>
        <v>140.25</v>
      </c>
      <c r="AI360" s="25">
        <f t="shared" si="386"/>
        <v>179.625</v>
      </c>
      <c r="AJ360" s="25">
        <f t="shared" si="387"/>
        <v>219.75</v>
      </c>
      <c r="AK360" s="25">
        <f t="shared" si="388"/>
        <v>263.25</v>
      </c>
      <c r="AL360" s="25">
        <f t="shared" si="389"/>
        <v>303.375</v>
      </c>
      <c r="AM360" s="25">
        <f t="shared" si="390"/>
        <v>342.75</v>
      </c>
      <c r="AN360" s="25">
        <f t="shared" ref="AN360:AN378" si="391">VLOOKUP($C$102,$D$3:$K$63,$A$72,0)*(B324-B323)</f>
        <v>394.875</v>
      </c>
      <c r="AO360" s="25">
        <f>VLOOKUP($C$103,$D$3:$K$63,$A$72,0)*(B323-B322)</f>
        <v>453</v>
      </c>
      <c r="AP360" s="25">
        <f>VLOOKUP($C$104,$D$3:$K$63,$A$72,0)*B322</f>
        <v>0</v>
      </c>
      <c r="AQ360" s="25"/>
      <c r="AR360" s="25"/>
      <c r="AS360" s="25"/>
      <c r="AT360" s="25"/>
      <c r="AU360" s="25"/>
      <c r="AV360" s="25"/>
      <c r="AW360" s="25"/>
      <c r="AX360" s="25"/>
      <c r="AY360" s="25"/>
      <c r="AZ360" s="25"/>
      <c r="BA360" s="25"/>
      <c r="BB360" s="25"/>
      <c r="BC360" s="25"/>
      <c r="BD360" s="25"/>
      <c r="BE360" s="25"/>
      <c r="BF360" s="25"/>
      <c r="BG360" s="25"/>
      <c r="BH360" s="25"/>
      <c r="BI360" s="25"/>
      <c r="BJ360" s="25"/>
      <c r="BK360" s="25"/>
      <c r="BL360" s="25"/>
      <c r="BM360" s="21">
        <f t="shared" si="344"/>
        <v>2296.875</v>
      </c>
      <c r="BP360" s="18">
        <v>2038</v>
      </c>
      <c r="BQ360" s="14">
        <f t="shared" si="382"/>
        <v>0</v>
      </c>
      <c r="BR360" s="14">
        <f t="shared" si="382"/>
        <v>0</v>
      </c>
      <c r="BS360" s="14">
        <f t="shared" si="382"/>
        <v>0</v>
      </c>
      <c r="BT360" s="14">
        <f t="shared" si="382"/>
        <v>0</v>
      </c>
      <c r="BU360" s="14">
        <f t="shared" si="382"/>
        <v>0</v>
      </c>
      <c r="BV360" s="14">
        <f t="shared" si="382"/>
        <v>0</v>
      </c>
      <c r="BW360" s="14">
        <f t="shared" si="382"/>
        <v>0</v>
      </c>
      <c r="BX360" s="14">
        <f t="shared" si="382"/>
        <v>0</v>
      </c>
      <c r="BY360" s="14">
        <f t="shared" si="382"/>
        <v>0</v>
      </c>
      <c r="BZ360" s="14">
        <f t="shared" si="382"/>
        <v>0</v>
      </c>
      <c r="CA360" s="14">
        <f t="shared" si="382"/>
        <v>0</v>
      </c>
      <c r="CB360" s="14">
        <f t="shared" si="382"/>
        <v>0</v>
      </c>
      <c r="CC360" s="14">
        <f t="shared" si="382"/>
        <v>0</v>
      </c>
      <c r="CD360" s="14">
        <f t="shared" si="382"/>
        <v>0</v>
      </c>
      <c r="CE360" s="14">
        <f t="shared" si="382"/>
        <v>0</v>
      </c>
      <c r="CF360" s="14">
        <f t="shared" si="382"/>
        <v>0</v>
      </c>
      <c r="CG360" s="14">
        <f t="shared" si="361"/>
        <v>0</v>
      </c>
      <c r="CH360" s="14">
        <f t="shared" si="361"/>
        <v>0</v>
      </c>
      <c r="CI360" s="14">
        <f t="shared" si="361"/>
        <v>0</v>
      </c>
      <c r="CJ360" s="14">
        <f t="shared" si="361"/>
        <v>0</v>
      </c>
      <c r="CK360" s="14">
        <f t="shared" si="361"/>
        <v>0</v>
      </c>
      <c r="CL360" s="14">
        <f t="shared" si="361"/>
        <v>0</v>
      </c>
      <c r="CM360" s="14">
        <f t="shared" si="361"/>
        <v>0</v>
      </c>
      <c r="CN360" s="14">
        <f t="shared" si="361"/>
        <v>0</v>
      </c>
      <c r="CO360" s="14">
        <f t="shared" si="361"/>
        <v>0</v>
      </c>
      <c r="CP360" s="14">
        <f t="shared" si="361"/>
        <v>0</v>
      </c>
      <c r="CQ360" s="14">
        <f t="shared" si="361"/>
        <v>0</v>
      </c>
      <c r="CR360" s="14">
        <f t="shared" si="361"/>
        <v>0</v>
      </c>
      <c r="CS360" s="14">
        <f t="shared" si="361"/>
        <v>0</v>
      </c>
      <c r="CT360" s="14">
        <f t="shared" si="361"/>
        <v>0</v>
      </c>
      <c r="CU360" s="14">
        <f t="shared" si="361"/>
        <v>6.1061224489795916E-2</v>
      </c>
      <c r="CV360" s="14">
        <f t="shared" si="361"/>
        <v>7.8204081632653064E-2</v>
      </c>
      <c r="CW360" s="14">
        <f t="shared" si="376"/>
        <v>9.5673469387755103E-2</v>
      </c>
      <c r="CX360" s="14">
        <f t="shared" si="365"/>
        <v>0.11461224489795918</v>
      </c>
      <c r="CY360" s="14">
        <f t="shared" si="365"/>
        <v>0.13208163265306122</v>
      </c>
      <c r="CZ360" s="14">
        <f t="shared" si="365"/>
        <v>0.14922448979591837</v>
      </c>
      <c r="DA360" s="14">
        <f t="shared" si="365"/>
        <v>0.17191836734693877</v>
      </c>
      <c r="DB360" s="14">
        <f t="shared" si="365"/>
        <v>0.19722448979591836</v>
      </c>
      <c r="DC360" s="14">
        <f t="shared" si="365"/>
        <v>0</v>
      </c>
      <c r="DD360" s="14">
        <f t="shared" si="365"/>
        <v>0</v>
      </c>
      <c r="DE360" s="14">
        <f t="shared" si="365"/>
        <v>0</v>
      </c>
      <c r="DF360" s="14">
        <f t="shared" si="365"/>
        <v>0</v>
      </c>
      <c r="DG360" s="14">
        <f t="shared" si="365"/>
        <v>0</v>
      </c>
      <c r="DH360" s="14">
        <f t="shared" si="365"/>
        <v>0</v>
      </c>
      <c r="DI360" s="14">
        <f t="shared" si="365"/>
        <v>0</v>
      </c>
      <c r="DJ360" s="14">
        <f t="shared" si="365"/>
        <v>0</v>
      </c>
      <c r="DK360" s="14">
        <f t="shared" si="365"/>
        <v>0</v>
      </c>
      <c r="DL360" s="14">
        <f t="shared" si="365"/>
        <v>0</v>
      </c>
      <c r="DM360" s="14">
        <f t="shared" si="365"/>
        <v>0</v>
      </c>
      <c r="DN360" s="14">
        <f t="shared" si="385"/>
        <v>0</v>
      </c>
      <c r="DO360" s="14">
        <f t="shared" si="385"/>
        <v>0</v>
      </c>
      <c r="DP360" s="14">
        <f t="shared" si="385"/>
        <v>0</v>
      </c>
      <c r="DQ360" s="14">
        <f t="shared" si="383"/>
        <v>0</v>
      </c>
      <c r="DR360" s="14">
        <f t="shared" si="383"/>
        <v>0</v>
      </c>
      <c r="DS360" s="14">
        <f t="shared" si="363"/>
        <v>0</v>
      </c>
      <c r="DT360" s="14">
        <f t="shared" si="342"/>
        <v>0</v>
      </c>
      <c r="DU360" s="14">
        <f t="shared" si="342"/>
        <v>0</v>
      </c>
      <c r="DV360" s="14">
        <f t="shared" si="342"/>
        <v>0</v>
      </c>
      <c r="DW360" s="14">
        <f t="shared" si="342"/>
        <v>0</v>
      </c>
      <c r="DX360" s="14">
        <f t="shared" si="342"/>
        <v>0</v>
      </c>
      <c r="DY360" s="14">
        <f t="shared" si="342"/>
        <v>0</v>
      </c>
      <c r="DZ360" s="14">
        <f t="shared" si="346"/>
        <v>1</v>
      </c>
    </row>
    <row r="361" spans="3:130">
      <c r="C361" s="18">
        <v>2039</v>
      </c>
      <c r="D361" s="25"/>
      <c r="E361" s="25"/>
      <c r="F361" s="25"/>
      <c r="G361" s="25"/>
      <c r="H361" s="25"/>
      <c r="I361" s="25"/>
      <c r="J361" s="25"/>
      <c r="K361" s="25"/>
      <c r="L361" s="25"/>
      <c r="M361" s="25"/>
      <c r="N361" s="25"/>
      <c r="O361" s="25"/>
      <c r="P361" s="25"/>
      <c r="Q361" s="25"/>
      <c r="R361" s="25"/>
      <c r="S361" s="25"/>
      <c r="T361" s="25"/>
      <c r="U361" s="25"/>
      <c r="V361" s="25"/>
      <c r="W361" s="25">
        <f t="shared" si="370"/>
        <v>0</v>
      </c>
      <c r="X361" s="25">
        <f t="shared" si="371"/>
        <v>0</v>
      </c>
      <c r="Y361" s="25">
        <f t="shared" si="372"/>
        <v>0</v>
      </c>
      <c r="Z361" s="25">
        <f t="shared" si="373"/>
        <v>0</v>
      </c>
      <c r="AA361" s="25">
        <f t="shared" si="374"/>
        <v>0</v>
      </c>
      <c r="AB361" s="25">
        <f t="shared" si="375"/>
        <v>0</v>
      </c>
      <c r="AC361" s="25">
        <f t="shared" si="377"/>
        <v>0</v>
      </c>
      <c r="AD361" s="25">
        <f t="shared" si="378"/>
        <v>0</v>
      </c>
      <c r="AE361" s="25">
        <f t="shared" si="379"/>
        <v>0</v>
      </c>
      <c r="AF361" s="25">
        <f t="shared" si="380"/>
        <v>0</v>
      </c>
      <c r="AG361" s="25">
        <f t="shared" si="381"/>
        <v>0</v>
      </c>
      <c r="AH361" s="25">
        <f t="shared" si="384"/>
        <v>0</v>
      </c>
      <c r="AI361" s="25">
        <f t="shared" si="386"/>
        <v>179.625</v>
      </c>
      <c r="AJ361" s="25">
        <f t="shared" si="387"/>
        <v>219.75</v>
      </c>
      <c r="AK361" s="25">
        <f t="shared" si="388"/>
        <v>263.25</v>
      </c>
      <c r="AL361" s="25">
        <f t="shared" si="389"/>
        <v>303.375</v>
      </c>
      <c r="AM361" s="25">
        <f t="shared" si="390"/>
        <v>342.75</v>
      </c>
      <c r="AN361" s="25">
        <f t="shared" si="391"/>
        <v>394.875</v>
      </c>
      <c r="AO361" s="25">
        <f t="shared" ref="AO361:AO379" si="392">VLOOKUP($C$103,$D$3:$K$63,$A$72,0)*(B324-B323)</f>
        <v>453</v>
      </c>
      <c r="AP361" s="25">
        <f>VLOOKUP($C$104,$D$3:$K$63,$A$72,0)*(B323-B322)</f>
        <v>514.125</v>
      </c>
      <c r="AQ361" s="25">
        <f>VLOOKUP($C$105,$D$3:$K$63,$A$72,0)*B322</f>
        <v>0</v>
      </c>
      <c r="AR361" s="25"/>
      <c r="AS361" s="25"/>
      <c r="AT361" s="25"/>
      <c r="AU361" s="25"/>
      <c r="AV361" s="25"/>
      <c r="AW361" s="25"/>
      <c r="AX361" s="25"/>
      <c r="AY361" s="25"/>
      <c r="AZ361" s="25"/>
      <c r="BA361" s="25"/>
      <c r="BB361" s="25"/>
      <c r="BC361" s="25"/>
      <c r="BD361" s="25"/>
      <c r="BE361" s="25"/>
      <c r="BF361" s="25"/>
      <c r="BG361" s="25"/>
      <c r="BH361" s="25"/>
      <c r="BI361" s="25"/>
      <c r="BJ361" s="25"/>
      <c r="BK361" s="25"/>
      <c r="BL361" s="25"/>
      <c r="BM361" s="21">
        <f t="shared" si="344"/>
        <v>2670.75</v>
      </c>
      <c r="BP361" s="18">
        <v>2039</v>
      </c>
      <c r="BQ361" s="14">
        <f t="shared" si="382"/>
        <v>0</v>
      </c>
      <c r="BR361" s="14">
        <f t="shared" si="382"/>
        <v>0</v>
      </c>
      <c r="BS361" s="14">
        <f t="shared" si="382"/>
        <v>0</v>
      </c>
      <c r="BT361" s="14">
        <f t="shared" si="382"/>
        <v>0</v>
      </c>
      <c r="BU361" s="14">
        <f t="shared" si="382"/>
        <v>0</v>
      </c>
      <c r="BV361" s="14">
        <f t="shared" si="382"/>
        <v>0</v>
      </c>
      <c r="BW361" s="14">
        <f t="shared" si="382"/>
        <v>0</v>
      </c>
      <c r="BX361" s="14">
        <f t="shared" si="382"/>
        <v>0</v>
      </c>
      <c r="BY361" s="14">
        <f t="shared" si="382"/>
        <v>0</v>
      </c>
      <c r="BZ361" s="14">
        <f t="shared" si="382"/>
        <v>0</v>
      </c>
      <c r="CA361" s="14">
        <f t="shared" si="382"/>
        <v>0</v>
      </c>
      <c r="CB361" s="14">
        <f t="shared" si="382"/>
        <v>0</v>
      </c>
      <c r="CC361" s="14">
        <f t="shared" si="382"/>
        <v>0</v>
      </c>
      <c r="CD361" s="14">
        <f t="shared" si="382"/>
        <v>0</v>
      </c>
      <c r="CE361" s="14">
        <f t="shared" si="382"/>
        <v>0</v>
      </c>
      <c r="CF361" s="14">
        <f t="shared" si="382"/>
        <v>0</v>
      </c>
      <c r="CG361" s="14">
        <f t="shared" si="361"/>
        <v>0</v>
      </c>
      <c r="CH361" s="14">
        <f t="shared" si="361"/>
        <v>0</v>
      </c>
      <c r="CI361" s="14">
        <f t="shared" si="361"/>
        <v>0</v>
      </c>
      <c r="CJ361" s="14">
        <f t="shared" si="361"/>
        <v>0</v>
      </c>
      <c r="CK361" s="14">
        <f t="shared" si="361"/>
        <v>0</v>
      </c>
      <c r="CL361" s="14">
        <f t="shared" si="361"/>
        <v>0</v>
      </c>
      <c r="CM361" s="14">
        <f t="shared" si="361"/>
        <v>0</v>
      </c>
      <c r="CN361" s="14">
        <f t="shared" si="361"/>
        <v>0</v>
      </c>
      <c r="CO361" s="14">
        <f t="shared" si="361"/>
        <v>0</v>
      </c>
      <c r="CP361" s="14">
        <f t="shared" si="361"/>
        <v>0</v>
      </c>
      <c r="CQ361" s="14">
        <f t="shared" si="361"/>
        <v>0</v>
      </c>
      <c r="CR361" s="14">
        <f t="shared" si="361"/>
        <v>0</v>
      </c>
      <c r="CS361" s="14">
        <f t="shared" si="361"/>
        <v>0</v>
      </c>
      <c r="CT361" s="14">
        <f t="shared" si="361"/>
        <v>0</v>
      </c>
      <c r="CU361" s="14">
        <f t="shared" si="361"/>
        <v>0</v>
      </c>
      <c r="CV361" s="14">
        <f t="shared" si="361"/>
        <v>6.7256388654872226E-2</v>
      </c>
      <c r="CW361" s="14">
        <f t="shared" si="376"/>
        <v>8.2280258354394828E-2</v>
      </c>
      <c r="CX361" s="14">
        <f t="shared" si="365"/>
        <v>9.8567818028643645E-2</v>
      </c>
      <c r="CY361" s="14">
        <f t="shared" si="365"/>
        <v>0.11359168772816625</v>
      </c>
      <c r="CZ361" s="14">
        <f t="shared" si="365"/>
        <v>0.12833473743330526</v>
      </c>
      <c r="DA361" s="14">
        <f t="shared" si="365"/>
        <v>0.14785172704296545</v>
      </c>
      <c r="DB361" s="14">
        <f t="shared" si="365"/>
        <v>0.16961527660769446</v>
      </c>
      <c r="DC361" s="14">
        <f>AP361/$BM361</f>
        <v>0.19250210614995789</v>
      </c>
      <c r="DD361" s="14">
        <f t="shared" si="365"/>
        <v>0</v>
      </c>
      <c r="DE361" s="14">
        <f t="shared" si="365"/>
        <v>0</v>
      </c>
      <c r="DF361" s="14">
        <f t="shared" si="365"/>
        <v>0</v>
      </c>
      <c r="DG361" s="14">
        <f t="shared" si="365"/>
        <v>0</v>
      </c>
      <c r="DH361" s="14">
        <f t="shared" si="365"/>
        <v>0</v>
      </c>
      <c r="DI361" s="14">
        <f t="shared" si="365"/>
        <v>0</v>
      </c>
      <c r="DJ361" s="14">
        <f t="shared" si="365"/>
        <v>0</v>
      </c>
      <c r="DK361" s="14">
        <f t="shared" si="365"/>
        <v>0</v>
      </c>
      <c r="DL361" s="14">
        <f t="shared" si="365"/>
        <v>0</v>
      </c>
      <c r="DM361" s="14">
        <f t="shared" si="365"/>
        <v>0</v>
      </c>
      <c r="DN361" s="14">
        <f t="shared" si="385"/>
        <v>0</v>
      </c>
      <c r="DO361" s="14">
        <f t="shared" si="385"/>
        <v>0</v>
      </c>
      <c r="DP361" s="14">
        <f t="shared" si="385"/>
        <v>0</v>
      </c>
      <c r="DQ361" s="14">
        <f t="shared" si="383"/>
        <v>0</v>
      </c>
      <c r="DR361" s="14">
        <f t="shared" si="383"/>
        <v>0</v>
      </c>
      <c r="DS361" s="14">
        <f t="shared" si="363"/>
        <v>0</v>
      </c>
      <c r="DT361" s="14">
        <f t="shared" si="342"/>
        <v>0</v>
      </c>
      <c r="DU361" s="14">
        <f t="shared" si="342"/>
        <v>0</v>
      </c>
      <c r="DV361" s="14">
        <f t="shared" si="342"/>
        <v>0</v>
      </c>
      <c r="DW361" s="14">
        <f t="shared" si="342"/>
        <v>0</v>
      </c>
      <c r="DX361" s="14">
        <f t="shared" si="342"/>
        <v>0</v>
      </c>
      <c r="DY361" s="14">
        <f t="shared" si="342"/>
        <v>0</v>
      </c>
      <c r="DZ361" s="14">
        <f>SUM(BQ361:DY361)</f>
        <v>1</v>
      </c>
    </row>
    <row r="362" spans="3:130">
      <c r="C362" s="18">
        <v>2040</v>
      </c>
      <c r="D362" s="25"/>
      <c r="E362" s="25"/>
      <c r="F362" s="25"/>
      <c r="G362" s="25"/>
      <c r="H362" s="25"/>
      <c r="I362" s="25"/>
      <c r="J362" s="25"/>
      <c r="K362" s="25"/>
      <c r="L362" s="25"/>
      <c r="M362" s="25"/>
      <c r="N362" s="25"/>
      <c r="O362" s="25"/>
      <c r="P362" s="25"/>
      <c r="Q362" s="25"/>
      <c r="R362" s="25"/>
      <c r="S362" s="25"/>
      <c r="T362" s="25"/>
      <c r="U362" s="25"/>
      <c r="V362" s="25"/>
      <c r="W362" s="25"/>
      <c r="X362" s="25">
        <f t="shared" si="371"/>
        <v>0</v>
      </c>
      <c r="Y362" s="25">
        <f t="shared" si="372"/>
        <v>0</v>
      </c>
      <c r="Z362" s="25">
        <f t="shared" si="373"/>
        <v>0</v>
      </c>
      <c r="AA362" s="25">
        <f t="shared" si="374"/>
        <v>0</v>
      </c>
      <c r="AB362" s="25">
        <f t="shared" si="375"/>
        <v>0</v>
      </c>
      <c r="AC362" s="25">
        <f t="shared" si="377"/>
        <v>0</v>
      </c>
      <c r="AD362" s="25">
        <f t="shared" si="378"/>
        <v>0</v>
      </c>
      <c r="AE362" s="25">
        <f t="shared" si="379"/>
        <v>0</v>
      </c>
      <c r="AF362" s="25">
        <f t="shared" si="380"/>
        <v>0</v>
      </c>
      <c r="AG362" s="25">
        <f t="shared" si="381"/>
        <v>0</v>
      </c>
      <c r="AH362" s="25">
        <f t="shared" si="384"/>
        <v>0</v>
      </c>
      <c r="AI362" s="25">
        <f t="shared" si="386"/>
        <v>0</v>
      </c>
      <c r="AJ362" s="25">
        <f t="shared" si="387"/>
        <v>219.75</v>
      </c>
      <c r="AK362" s="25">
        <f t="shared" si="388"/>
        <v>263.25</v>
      </c>
      <c r="AL362" s="25">
        <f t="shared" si="389"/>
        <v>303.375</v>
      </c>
      <c r="AM362" s="25">
        <f t="shared" si="390"/>
        <v>342.75</v>
      </c>
      <c r="AN362" s="25">
        <f t="shared" si="391"/>
        <v>394.875</v>
      </c>
      <c r="AO362" s="25">
        <f t="shared" si="392"/>
        <v>453</v>
      </c>
      <c r="AP362" s="25">
        <f t="shared" ref="AP362:AP380" si="393">VLOOKUP($C$104,$D$3:$K$63,$A$72,0)*(B324-B323)</f>
        <v>514.125</v>
      </c>
      <c r="AQ362" s="25">
        <f>VLOOKUP($C$105,$D$3:$K$63,$A$72,0)*(B323-B322)</f>
        <v>552</v>
      </c>
      <c r="AR362" s="25">
        <f>VLOOKUP($C$106,$D$3:$K$63,$A$72,0)*B322</f>
        <v>0</v>
      </c>
      <c r="AS362" s="25"/>
      <c r="AT362" s="25"/>
      <c r="AU362" s="25"/>
      <c r="AV362" s="25"/>
      <c r="AW362" s="25"/>
      <c r="AX362" s="25"/>
      <c r="AY362" s="25"/>
      <c r="AZ362" s="25"/>
      <c r="BA362" s="25"/>
      <c r="BB362" s="25"/>
      <c r="BC362" s="25"/>
      <c r="BD362" s="25"/>
      <c r="BE362" s="25"/>
      <c r="BF362" s="25"/>
      <c r="BG362" s="25"/>
      <c r="BH362" s="25"/>
      <c r="BI362" s="25"/>
      <c r="BJ362" s="25"/>
      <c r="BK362" s="25"/>
      <c r="BL362" s="25"/>
      <c r="BM362" s="21">
        <f t="shared" si="344"/>
        <v>3043.125</v>
      </c>
      <c r="BP362" s="18">
        <v>2040</v>
      </c>
      <c r="BQ362" s="14">
        <f t="shared" si="382"/>
        <v>0</v>
      </c>
      <c r="BR362" s="14">
        <f t="shared" si="382"/>
        <v>0</v>
      </c>
      <c r="BS362" s="14">
        <f t="shared" si="382"/>
        <v>0</v>
      </c>
      <c r="BT362" s="14">
        <f t="shared" si="382"/>
        <v>0</v>
      </c>
      <c r="BU362" s="14">
        <f t="shared" si="382"/>
        <v>0</v>
      </c>
      <c r="BV362" s="14">
        <f t="shared" si="382"/>
        <v>0</v>
      </c>
      <c r="BW362" s="14">
        <f t="shared" si="382"/>
        <v>0</v>
      </c>
      <c r="BX362" s="14">
        <f t="shared" si="382"/>
        <v>0</v>
      </c>
      <c r="BY362" s="14">
        <f t="shared" si="382"/>
        <v>0</v>
      </c>
      <c r="BZ362" s="14">
        <f t="shared" si="382"/>
        <v>0</v>
      </c>
      <c r="CA362" s="14">
        <f t="shared" si="382"/>
        <v>0</v>
      </c>
      <c r="CB362" s="14">
        <f t="shared" si="382"/>
        <v>0</v>
      </c>
      <c r="CC362" s="14">
        <f t="shared" si="382"/>
        <v>0</v>
      </c>
      <c r="CD362" s="14">
        <f t="shared" si="382"/>
        <v>0</v>
      </c>
      <c r="CE362" s="14">
        <f t="shared" si="382"/>
        <v>0</v>
      </c>
      <c r="CF362" s="14">
        <f t="shared" si="382"/>
        <v>0</v>
      </c>
      <c r="CG362" s="14">
        <f t="shared" si="361"/>
        <v>0</v>
      </c>
      <c r="CH362" s="14">
        <f t="shared" si="361"/>
        <v>0</v>
      </c>
      <c r="CI362" s="14">
        <f t="shared" si="361"/>
        <v>0</v>
      </c>
      <c r="CJ362" s="14">
        <f t="shared" si="361"/>
        <v>0</v>
      </c>
      <c r="CK362" s="14">
        <f t="shared" si="361"/>
        <v>0</v>
      </c>
      <c r="CL362" s="14">
        <f t="shared" si="361"/>
        <v>0</v>
      </c>
      <c r="CM362" s="14">
        <f t="shared" si="361"/>
        <v>0</v>
      </c>
      <c r="CN362" s="14">
        <f t="shared" si="361"/>
        <v>0</v>
      </c>
      <c r="CO362" s="14">
        <f t="shared" si="361"/>
        <v>0</v>
      </c>
      <c r="CP362" s="14">
        <f t="shared" si="361"/>
        <v>0</v>
      </c>
      <c r="CQ362" s="14">
        <f t="shared" si="361"/>
        <v>0</v>
      </c>
      <c r="CR362" s="14">
        <f t="shared" si="361"/>
        <v>0</v>
      </c>
      <c r="CS362" s="14">
        <f t="shared" si="361"/>
        <v>0</v>
      </c>
      <c r="CT362" s="14">
        <f t="shared" si="361"/>
        <v>0</v>
      </c>
      <c r="CU362" s="14">
        <f t="shared" si="361"/>
        <v>0</v>
      </c>
      <c r="CV362" s="14">
        <f t="shared" si="361"/>
        <v>0</v>
      </c>
      <c r="CW362" s="14">
        <f t="shared" si="376"/>
        <v>7.2211953173136167E-2</v>
      </c>
      <c r="CX362" s="14">
        <f t="shared" si="365"/>
        <v>8.6506469500924221E-2</v>
      </c>
      <c r="CY362" s="14">
        <f t="shared" si="365"/>
        <v>9.9691928527418358E-2</v>
      </c>
      <c r="CZ362" s="14">
        <f t="shared" si="365"/>
        <v>0.11263093037584719</v>
      </c>
      <c r="DA362" s="14">
        <f t="shared" si="365"/>
        <v>0.12975970425138633</v>
      </c>
      <c r="DB362" s="14">
        <f t="shared" si="365"/>
        <v>0.14886013555144795</v>
      </c>
      <c r="DC362" s="14">
        <f>AP361/$BM362</f>
        <v>0.16894639556377081</v>
      </c>
      <c r="DD362" s="14">
        <f t="shared" si="365"/>
        <v>0.181392483056069</v>
      </c>
      <c r="DE362" s="14">
        <f t="shared" si="365"/>
        <v>0</v>
      </c>
      <c r="DF362" s="14">
        <f t="shared" si="365"/>
        <v>0</v>
      </c>
      <c r="DG362" s="14">
        <f t="shared" si="365"/>
        <v>0</v>
      </c>
      <c r="DH362" s="14">
        <f t="shared" si="365"/>
        <v>0</v>
      </c>
      <c r="DI362" s="14">
        <f t="shared" si="365"/>
        <v>0</v>
      </c>
      <c r="DJ362" s="14">
        <f t="shared" si="365"/>
        <v>0</v>
      </c>
      <c r="DK362" s="14">
        <f t="shared" si="365"/>
        <v>0</v>
      </c>
      <c r="DL362" s="14">
        <f t="shared" si="365"/>
        <v>0</v>
      </c>
      <c r="DM362" s="14">
        <f t="shared" si="365"/>
        <v>0</v>
      </c>
      <c r="DN362" s="14">
        <f t="shared" si="385"/>
        <v>0</v>
      </c>
      <c r="DO362" s="14">
        <f t="shared" si="385"/>
        <v>0</v>
      </c>
      <c r="DP362" s="14">
        <f t="shared" si="385"/>
        <v>0</v>
      </c>
      <c r="DQ362" s="14">
        <f t="shared" si="383"/>
        <v>0</v>
      </c>
      <c r="DR362" s="14">
        <f t="shared" si="383"/>
        <v>0</v>
      </c>
      <c r="DS362" s="14">
        <f t="shared" si="363"/>
        <v>0</v>
      </c>
      <c r="DT362" s="14">
        <f t="shared" si="342"/>
        <v>0</v>
      </c>
      <c r="DU362" s="14">
        <f t="shared" si="342"/>
        <v>0</v>
      </c>
      <c r="DV362" s="14">
        <f t="shared" si="342"/>
        <v>0</v>
      </c>
      <c r="DW362" s="14">
        <f t="shared" si="342"/>
        <v>0</v>
      </c>
      <c r="DX362" s="14">
        <f t="shared" si="342"/>
        <v>0</v>
      </c>
      <c r="DY362" s="14">
        <f t="shared" si="342"/>
        <v>0</v>
      </c>
      <c r="DZ362" s="14">
        <f t="shared" ref="DZ362:DZ382" si="394">SUM(BQ362:DY362)</f>
        <v>1</v>
      </c>
    </row>
    <row r="363" spans="3:130">
      <c r="C363" s="18">
        <v>2041</v>
      </c>
      <c r="D363" s="25"/>
      <c r="E363" s="25"/>
      <c r="F363" s="25"/>
      <c r="G363" s="25"/>
      <c r="H363" s="25"/>
      <c r="I363" s="25"/>
      <c r="J363" s="25"/>
      <c r="K363" s="25"/>
      <c r="L363" s="25"/>
      <c r="M363" s="25"/>
      <c r="N363" s="25"/>
      <c r="O363" s="25"/>
      <c r="P363" s="25"/>
      <c r="Q363" s="25"/>
      <c r="R363" s="25"/>
      <c r="S363" s="25"/>
      <c r="T363" s="25"/>
      <c r="U363" s="25"/>
      <c r="V363" s="25"/>
      <c r="W363" s="25"/>
      <c r="X363" s="25"/>
      <c r="Y363" s="25">
        <f t="shared" si="372"/>
        <v>0</v>
      </c>
      <c r="Z363" s="25">
        <f t="shared" si="373"/>
        <v>0</v>
      </c>
      <c r="AA363" s="25">
        <f t="shared" si="374"/>
        <v>0</v>
      </c>
      <c r="AB363" s="25">
        <f t="shared" si="375"/>
        <v>0</v>
      </c>
      <c r="AC363" s="25">
        <f t="shared" si="377"/>
        <v>0</v>
      </c>
      <c r="AD363" s="25">
        <f t="shared" si="378"/>
        <v>0</v>
      </c>
      <c r="AE363" s="25">
        <f t="shared" si="379"/>
        <v>0</v>
      </c>
      <c r="AF363" s="25">
        <f t="shared" si="380"/>
        <v>0</v>
      </c>
      <c r="AG363" s="25">
        <f t="shared" si="381"/>
        <v>0</v>
      </c>
      <c r="AH363" s="25">
        <f t="shared" si="384"/>
        <v>0</v>
      </c>
      <c r="AI363" s="25">
        <f t="shared" si="386"/>
        <v>0</v>
      </c>
      <c r="AJ363" s="25">
        <f t="shared" si="387"/>
        <v>0</v>
      </c>
      <c r="AK363" s="25">
        <f t="shared" si="388"/>
        <v>263.25</v>
      </c>
      <c r="AL363" s="25">
        <f t="shared" si="389"/>
        <v>303.375</v>
      </c>
      <c r="AM363" s="25">
        <f t="shared" si="390"/>
        <v>342.75</v>
      </c>
      <c r="AN363" s="25">
        <f t="shared" si="391"/>
        <v>394.875</v>
      </c>
      <c r="AO363" s="25">
        <f t="shared" si="392"/>
        <v>453</v>
      </c>
      <c r="AP363" s="25">
        <f t="shared" si="393"/>
        <v>514.125</v>
      </c>
      <c r="AQ363" s="25">
        <f t="shared" ref="AQ363:AQ381" si="395">VLOOKUP($C$105,$D$3:$K$63,$A$72,0)*(B324-B323)</f>
        <v>552</v>
      </c>
      <c r="AR363" s="25">
        <f>VLOOKUP($C$106,$D$3:$K$63,$A$72,0)*(B323-B322)</f>
        <v>569.625</v>
      </c>
      <c r="AS363" s="25">
        <f>VLOOKUP($C$107,$D$3:$K$63,$A$72,0)*B322</f>
        <v>0</v>
      </c>
      <c r="AT363" s="25"/>
      <c r="AU363" s="25"/>
      <c r="AV363" s="25"/>
      <c r="AW363" s="25"/>
      <c r="AX363" s="25"/>
      <c r="AY363" s="25"/>
      <c r="AZ363" s="25"/>
      <c r="BA363" s="25"/>
      <c r="BB363" s="25"/>
      <c r="BC363" s="25"/>
      <c r="BD363" s="25"/>
      <c r="BE363" s="25"/>
      <c r="BF363" s="25"/>
      <c r="BG363" s="25"/>
      <c r="BH363" s="25"/>
      <c r="BI363" s="25"/>
      <c r="BJ363" s="25"/>
      <c r="BK363" s="25"/>
      <c r="BL363" s="25"/>
      <c r="BM363" s="21">
        <f t="shared" si="344"/>
        <v>3393</v>
      </c>
      <c r="BP363" s="18">
        <v>2041</v>
      </c>
      <c r="BQ363" s="14">
        <f t="shared" si="382"/>
        <v>0</v>
      </c>
      <c r="BR363" s="14">
        <f t="shared" si="382"/>
        <v>0</v>
      </c>
      <c r="BS363" s="14">
        <f t="shared" si="382"/>
        <v>0</v>
      </c>
      <c r="BT363" s="14">
        <f t="shared" si="382"/>
        <v>0</v>
      </c>
      <c r="BU363" s="14">
        <f t="shared" si="382"/>
        <v>0</v>
      </c>
      <c r="BV363" s="14">
        <f t="shared" si="382"/>
        <v>0</v>
      </c>
      <c r="BW363" s="14">
        <f t="shared" si="382"/>
        <v>0</v>
      </c>
      <c r="BX363" s="14">
        <f t="shared" si="382"/>
        <v>0</v>
      </c>
      <c r="BY363" s="14">
        <f t="shared" si="382"/>
        <v>0</v>
      </c>
      <c r="BZ363" s="14">
        <f t="shared" si="382"/>
        <v>0</v>
      </c>
      <c r="CA363" s="14">
        <f t="shared" si="382"/>
        <v>0</v>
      </c>
      <c r="CB363" s="14">
        <f t="shared" si="382"/>
        <v>0</v>
      </c>
      <c r="CC363" s="14">
        <f t="shared" si="382"/>
        <v>0</v>
      </c>
      <c r="CD363" s="14">
        <f t="shared" si="382"/>
        <v>0</v>
      </c>
      <c r="CE363" s="14">
        <f t="shared" si="382"/>
        <v>0</v>
      </c>
      <c r="CF363" s="14">
        <f t="shared" si="382"/>
        <v>0</v>
      </c>
      <c r="CG363" s="14">
        <f t="shared" si="361"/>
        <v>0</v>
      </c>
      <c r="CH363" s="14">
        <f t="shared" si="361"/>
        <v>0</v>
      </c>
      <c r="CI363" s="14">
        <f t="shared" si="361"/>
        <v>0</v>
      </c>
      <c r="CJ363" s="14">
        <f t="shared" si="361"/>
        <v>0</v>
      </c>
      <c r="CK363" s="14">
        <f t="shared" ref="CK363:CV382" si="396">X363/$BM363</f>
        <v>0</v>
      </c>
      <c r="CL363" s="14">
        <f t="shared" si="396"/>
        <v>0</v>
      </c>
      <c r="CM363" s="14">
        <f t="shared" si="396"/>
        <v>0</v>
      </c>
      <c r="CN363" s="14">
        <f t="shared" si="396"/>
        <v>0</v>
      </c>
      <c r="CO363" s="14">
        <f t="shared" si="396"/>
        <v>0</v>
      </c>
      <c r="CP363" s="14">
        <f t="shared" si="396"/>
        <v>0</v>
      </c>
      <c r="CQ363" s="14">
        <f t="shared" si="396"/>
        <v>0</v>
      </c>
      <c r="CR363" s="14">
        <f t="shared" si="396"/>
        <v>0</v>
      </c>
      <c r="CS363" s="14">
        <f t="shared" si="396"/>
        <v>0</v>
      </c>
      <c r="CT363" s="14">
        <f t="shared" si="396"/>
        <v>0</v>
      </c>
      <c r="CU363" s="14">
        <f t="shared" si="396"/>
        <v>0</v>
      </c>
      <c r="CV363" s="14">
        <f t="shared" si="396"/>
        <v>0</v>
      </c>
      <c r="CW363" s="14">
        <f t="shared" si="376"/>
        <v>0</v>
      </c>
      <c r="CX363" s="14">
        <f t="shared" si="365"/>
        <v>7.7586206896551727E-2</v>
      </c>
      <c r="CY363" s="14">
        <f t="shared" si="365"/>
        <v>8.9412024756852337E-2</v>
      </c>
      <c r="CZ363" s="14">
        <f t="shared" si="365"/>
        <v>0.10101679929266136</v>
      </c>
      <c r="DA363" s="14">
        <f t="shared" si="365"/>
        <v>0.11637931034482758</v>
      </c>
      <c r="DB363" s="14">
        <f t="shared" si="365"/>
        <v>0.13351016799292661</v>
      </c>
      <c r="DC363" s="14">
        <f t="shared" si="365"/>
        <v>0.15152519893899205</v>
      </c>
      <c r="DD363" s="14">
        <f t="shared" si="365"/>
        <v>0.16268788682581786</v>
      </c>
      <c r="DE363" s="14">
        <f t="shared" si="365"/>
        <v>0.16788240495137047</v>
      </c>
      <c r="DF363" s="14">
        <f t="shared" si="365"/>
        <v>0</v>
      </c>
      <c r="DG363" s="14">
        <f t="shared" si="365"/>
        <v>0</v>
      </c>
      <c r="DH363" s="14">
        <f t="shared" si="365"/>
        <v>0</v>
      </c>
      <c r="DI363" s="14">
        <f t="shared" si="365"/>
        <v>0</v>
      </c>
      <c r="DJ363" s="14">
        <f t="shared" si="365"/>
        <v>0</v>
      </c>
      <c r="DK363" s="14">
        <f t="shared" si="365"/>
        <v>0</v>
      </c>
      <c r="DL363" s="14">
        <f t="shared" si="365"/>
        <v>0</v>
      </c>
      <c r="DM363" s="14">
        <f t="shared" si="365"/>
        <v>0</v>
      </c>
      <c r="DN363" s="14">
        <f t="shared" si="385"/>
        <v>0</v>
      </c>
      <c r="DO363" s="14">
        <f t="shared" si="385"/>
        <v>0</v>
      </c>
      <c r="DP363" s="14">
        <f t="shared" si="385"/>
        <v>0</v>
      </c>
      <c r="DQ363" s="14">
        <f t="shared" si="383"/>
        <v>0</v>
      </c>
      <c r="DR363" s="14">
        <f t="shared" si="383"/>
        <v>0</v>
      </c>
      <c r="DS363" s="14">
        <f t="shared" si="363"/>
        <v>0</v>
      </c>
      <c r="DT363" s="14">
        <f t="shared" si="342"/>
        <v>0</v>
      </c>
      <c r="DU363" s="14">
        <f t="shared" si="342"/>
        <v>0</v>
      </c>
      <c r="DV363" s="14">
        <f t="shared" si="342"/>
        <v>0</v>
      </c>
      <c r="DW363" s="14">
        <f t="shared" si="342"/>
        <v>0</v>
      </c>
      <c r="DX363" s="14">
        <f t="shared" si="342"/>
        <v>0</v>
      </c>
      <c r="DY363" s="14">
        <f t="shared" si="342"/>
        <v>0</v>
      </c>
      <c r="DZ363" s="14">
        <f t="shared" si="394"/>
        <v>1</v>
      </c>
    </row>
    <row r="364" spans="3:130">
      <c r="C364" s="18">
        <v>2042</v>
      </c>
      <c r="D364" s="25"/>
      <c r="E364" s="25"/>
      <c r="F364" s="25"/>
      <c r="G364" s="25"/>
      <c r="H364" s="25"/>
      <c r="I364" s="25"/>
      <c r="J364" s="25"/>
      <c r="K364" s="25"/>
      <c r="L364" s="25"/>
      <c r="M364" s="25"/>
      <c r="N364" s="25"/>
      <c r="O364" s="25"/>
      <c r="P364" s="25"/>
      <c r="Q364" s="25"/>
      <c r="R364" s="25"/>
      <c r="S364" s="25"/>
      <c r="T364" s="25"/>
      <c r="U364" s="25"/>
      <c r="V364" s="25"/>
      <c r="W364" s="25"/>
      <c r="X364" s="25"/>
      <c r="Y364" s="25"/>
      <c r="Z364" s="25">
        <f t="shared" si="373"/>
        <v>0</v>
      </c>
      <c r="AA364" s="25">
        <f t="shared" si="374"/>
        <v>0</v>
      </c>
      <c r="AB364" s="25">
        <f t="shared" si="375"/>
        <v>0</v>
      </c>
      <c r="AC364" s="25">
        <f t="shared" si="377"/>
        <v>0</v>
      </c>
      <c r="AD364" s="25">
        <f t="shared" si="378"/>
        <v>0</v>
      </c>
      <c r="AE364" s="25">
        <f t="shared" si="379"/>
        <v>0</v>
      </c>
      <c r="AF364" s="25">
        <f t="shared" si="380"/>
        <v>0</v>
      </c>
      <c r="AG364" s="25">
        <f t="shared" si="381"/>
        <v>0</v>
      </c>
      <c r="AH364" s="25">
        <f t="shared" si="384"/>
        <v>0</v>
      </c>
      <c r="AI364" s="25">
        <f t="shared" si="386"/>
        <v>0</v>
      </c>
      <c r="AJ364" s="25">
        <f t="shared" si="387"/>
        <v>0</v>
      </c>
      <c r="AK364" s="25">
        <f t="shared" si="388"/>
        <v>0</v>
      </c>
      <c r="AL364" s="25">
        <f t="shared" si="389"/>
        <v>303.375</v>
      </c>
      <c r="AM364" s="25">
        <f t="shared" si="390"/>
        <v>342.75</v>
      </c>
      <c r="AN364" s="25">
        <f t="shared" si="391"/>
        <v>394.875</v>
      </c>
      <c r="AO364" s="25">
        <f t="shared" si="392"/>
        <v>453</v>
      </c>
      <c r="AP364" s="25">
        <f t="shared" si="393"/>
        <v>514.125</v>
      </c>
      <c r="AQ364" s="25">
        <f t="shared" si="395"/>
        <v>552</v>
      </c>
      <c r="AR364" s="25">
        <f t="shared" ref="AR364:AR382" si="397">VLOOKUP($C$106,$D$3:$K$63,$A$72,0)*(B324-B323)</f>
        <v>569.625</v>
      </c>
      <c r="AS364" s="25">
        <f>VLOOKUP($C$107,$D$3:$K$63,$A$72,0)*(B323-B322)</f>
        <v>586.875</v>
      </c>
      <c r="AT364" s="25">
        <f>VLOOKUP($C$108,$D$3:$K$63,$A$72,0)*B322</f>
        <v>0</v>
      </c>
      <c r="AU364" s="25"/>
      <c r="AV364" s="25"/>
      <c r="AW364" s="25"/>
      <c r="AX364" s="25"/>
      <c r="AY364" s="25"/>
      <c r="AZ364" s="25"/>
      <c r="BA364" s="25"/>
      <c r="BB364" s="25"/>
      <c r="BC364" s="25"/>
      <c r="BD364" s="25"/>
      <c r="BE364" s="25"/>
      <c r="BF364" s="25"/>
      <c r="BG364" s="25"/>
      <c r="BH364" s="25"/>
      <c r="BI364" s="25"/>
      <c r="BJ364" s="25"/>
      <c r="BK364" s="25"/>
      <c r="BL364" s="25"/>
      <c r="BM364" s="21">
        <f t="shared" si="344"/>
        <v>3716.625</v>
      </c>
      <c r="BP364" s="18">
        <v>2042</v>
      </c>
      <c r="BQ364" s="14">
        <f t="shared" si="382"/>
        <v>0</v>
      </c>
      <c r="BR364" s="14">
        <f t="shared" si="382"/>
        <v>0</v>
      </c>
      <c r="BS364" s="14">
        <f t="shared" si="382"/>
        <v>0</v>
      </c>
      <c r="BT364" s="14">
        <f t="shared" si="382"/>
        <v>0</v>
      </c>
      <c r="BU364" s="14">
        <f t="shared" si="382"/>
        <v>0</v>
      </c>
      <c r="BV364" s="14">
        <f t="shared" si="382"/>
        <v>0</v>
      </c>
      <c r="BW364" s="14">
        <f t="shared" si="382"/>
        <v>0</v>
      </c>
      <c r="BX364" s="14">
        <f t="shared" si="382"/>
        <v>0</v>
      </c>
      <c r="BY364" s="14">
        <f t="shared" si="382"/>
        <v>0</v>
      </c>
      <c r="BZ364" s="14">
        <f t="shared" si="382"/>
        <v>0</v>
      </c>
      <c r="CA364" s="14">
        <f t="shared" si="382"/>
        <v>0</v>
      </c>
      <c r="CB364" s="14">
        <f t="shared" si="382"/>
        <v>0</v>
      </c>
      <c r="CC364" s="14">
        <f t="shared" si="382"/>
        <v>0</v>
      </c>
      <c r="CD364" s="14">
        <f t="shared" si="382"/>
        <v>0</v>
      </c>
      <c r="CE364" s="14">
        <f t="shared" si="382"/>
        <v>0</v>
      </c>
      <c r="CF364" s="14">
        <f t="shared" si="382"/>
        <v>0</v>
      </c>
      <c r="CG364" s="14">
        <f t="shared" ref="CG364:CJ382" si="398">T364/$BM364</f>
        <v>0</v>
      </c>
      <c r="CH364" s="14">
        <f t="shared" si="398"/>
        <v>0</v>
      </c>
      <c r="CI364" s="14">
        <f t="shared" si="398"/>
        <v>0</v>
      </c>
      <c r="CJ364" s="14">
        <f t="shared" si="398"/>
        <v>0</v>
      </c>
      <c r="CK364" s="14">
        <f t="shared" si="396"/>
        <v>0</v>
      </c>
      <c r="CL364" s="14">
        <f t="shared" si="396"/>
        <v>0</v>
      </c>
      <c r="CM364" s="14">
        <f t="shared" si="396"/>
        <v>0</v>
      </c>
      <c r="CN364" s="14">
        <f t="shared" si="396"/>
        <v>0</v>
      </c>
      <c r="CO364" s="14">
        <f t="shared" si="396"/>
        <v>0</v>
      </c>
      <c r="CP364" s="14">
        <f t="shared" si="396"/>
        <v>0</v>
      </c>
      <c r="CQ364" s="14">
        <f t="shared" si="396"/>
        <v>0</v>
      </c>
      <c r="CR364" s="14">
        <f t="shared" si="396"/>
        <v>0</v>
      </c>
      <c r="CS364" s="14">
        <f t="shared" si="396"/>
        <v>0</v>
      </c>
      <c r="CT364" s="14">
        <f t="shared" si="396"/>
        <v>0</v>
      </c>
      <c r="CU364" s="14">
        <f t="shared" si="396"/>
        <v>0</v>
      </c>
      <c r="CV364" s="14">
        <f t="shared" si="396"/>
        <v>0</v>
      </c>
      <c r="CW364" s="14">
        <f t="shared" si="376"/>
        <v>0</v>
      </c>
      <c r="CX364" s="14">
        <f t="shared" si="365"/>
        <v>0</v>
      </c>
      <c r="CY364" s="14">
        <f t="shared" si="365"/>
        <v>8.1626475633134896E-2</v>
      </c>
      <c r="CZ364" s="14">
        <f t="shared" si="365"/>
        <v>9.2220764806780348E-2</v>
      </c>
      <c r="DA364" s="14">
        <f t="shared" si="365"/>
        <v>0.10624558571284431</v>
      </c>
      <c r="DB364" s="14">
        <f t="shared" si="365"/>
        <v>0.1218847744929876</v>
      </c>
      <c r="DC364" s="14">
        <f t="shared" si="365"/>
        <v>0.13833114721017051</v>
      </c>
      <c r="DD364" s="14">
        <f t="shared" si="365"/>
        <v>0.14852184441529614</v>
      </c>
      <c r="DE364" s="14">
        <f t="shared" si="365"/>
        <v>0.15326405004540411</v>
      </c>
      <c r="DF364" s="14">
        <f t="shared" si="365"/>
        <v>0.1579053576833821</v>
      </c>
      <c r="DG364" s="14">
        <f t="shared" si="365"/>
        <v>0</v>
      </c>
      <c r="DH364" s="14">
        <f t="shared" si="365"/>
        <v>0</v>
      </c>
      <c r="DI364" s="14">
        <f t="shared" si="365"/>
        <v>0</v>
      </c>
      <c r="DJ364" s="14">
        <f t="shared" si="365"/>
        <v>0</v>
      </c>
      <c r="DK364" s="14">
        <f t="shared" si="365"/>
        <v>0</v>
      </c>
      <c r="DL364" s="14">
        <f t="shared" si="365"/>
        <v>0</v>
      </c>
      <c r="DM364" s="14">
        <f t="shared" si="365"/>
        <v>0</v>
      </c>
      <c r="DN364" s="14">
        <f t="shared" si="385"/>
        <v>0</v>
      </c>
      <c r="DO364" s="14">
        <f t="shared" si="385"/>
        <v>0</v>
      </c>
      <c r="DP364" s="14">
        <f t="shared" si="385"/>
        <v>0</v>
      </c>
      <c r="DQ364" s="14">
        <f t="shared" si="383"/>
        <v>0</v>
      </c>
      <c r="DR364" s="14">
        <f t="shared" si="383"/>
        <v>0</v>
      </c>
      <c r="DS364" s="14">
        <f t="shared" si="363"/>
        <v>0</v>
      </c>
      <c r="DT364" s="14">
        <f t="shared" si="342"/>
        <v>0</v>
      </c>
      <c r="DU364" s="14">
        <f t="shared" si="342"/>
        <v>0</v>
      </c>
      <c r="DV364" s="14">
        <f t="shared" si="342"/>
        <v>0</v>
      </c>
      <c r="DW364" s="14">
        <f t="shared" ref="DW364:DY382" si="399">BJ364/$BM364</f>
        <v>0</v>
      </c>
      <c r="DX364" s="14">
        <f t="shared" si="399"/>
        <v>0</v>
      </c>
      <c r="DY364" s="14">
        <f t="shared" si="399"/>
        <v>0</v>
      </c>
      <c r="DZ364" s="14">
        <f t="shared" si="394"/>
        <v>1</v>
      </c>
    </row>
    <row r="365" spans="3:130">
      <c r="C365" s="18">
        <v>2043</v>
      </c>
      <c r="D365" s="25"/>
      <c r="E365" s="25"/>
      <c r="F365" s="25"/>
      <c r="G365" s="25"/>
      <c r="H365" s="25"/>
      <c r="I365" s="25"/>
      <c r="J365" s="25"/>
      <c r="K365" s="25"/>
      <c r="L365" s="25"/>
      <c r="M365" s="25"/>
      <c r="N365" s="25"/>
      <c r="O365" s="25"/>
      <c r="P365" s="25"/>
      <c r="Q365" s="25"/>
      <c r="R365" s="25"/>
      <c r="S365" s="25"/>
      <c r="T365" s="25"/>
      <c r="U365" s="25"/>
      <c r="V365" s="25"/>
      <c r="W365" s="25"/>
      <c r="X365" s="25"/>
      <c r="Y365" s="25"/>
      <c r="Z365" s="25"/>
      <c r="AA365" s="25">
        <f t="shared" si="374"/>
        <v>0</v>
      </c>
      <c r="AB365" s="25">
        <f t="shared" si="375"/>
        <v>0</v>
      </c>
      <c r="AC365" s="25">
        <f t="shared" si="377"/>
        <v>0</v>
      </c>
      <c r="AD365" s="25">
        <f t="shared" si="378"/>
        <v>0</v>
      </c>
      <c r="AE365" s="25">
        <f t="shared" si="379"/>
        <v>0</v>
      </c>
      <c r="AF365" s="25">
        <f t="shared" si="380"/>
        <v>0</v>
      </c>
      <c r="AG365" s="25">
        <f t="shared" si="381"/>
        <v>0</v>
      </c>
      <c r="AH365" s="25">
        <f t="shared" si="384"/>
        <v>0</v>
      </c>
      <c r="AI365" s="25">
        <f t="shared" si="386"/>
        <v>0</v>
      </c>
      <c r="AJ365" s="25">
        <f t="shared" si="387"/>
        <v>0</v>
      </c>
      <c r="AK365" s="25">
        <f t="shared" si="388"/>
        <v>0</v>
      </c>
      <c r="AL365" s="25">
        <f t="shared" si="389"/>
        <v>0</v>
      </c>
      <c r="AM365" s="25">
        <f t="shared" si="390"/>
        <v>342.75</v>
      </c>
      <c r="AN365" s="25">
        <f t="shared" si="391"/>
        <v>394.875</v>
      </c>
      <c r="AO365" s="25">
        <f t="shared" si="392"/>
        <v>453</v>
      </c>
      <c r="AP365" s="25">
        <f t="shared" si="393"/>
        <v>514.125</v>
      </c>
      <c r="AQ365" s="25">
        <f t="shared" si="395"/>
        <v>552</v>
      </c>
      <c r="AR365" s="25">
        <f t="shared" si="397"/>
        <v>569.625</v>
      </c>
      <c r="AS365" s="25">
        <f t="shared" ref="AS365:AS382" si="400">VLOOKUP($C$107,$D$3:$K$63,$A$72,0)*(B324-B323)</f>
        <v>586.875</v>
      </c>
      <c r="AT365" s="25">
        <f>VLOOKUP($C$108,$D$3:$K$63,$A$72,0)*(B323-B322)</f>
        <v>600</v>
      </c>
      <c r="AU365" s="25">
        <f>VLOOKUP($C$109,$D$3:$K$63,$A$72,0)*B322</f>
        <v>0</v>
      </c>
      <c r="AV365" s="25"/>
      <c r="AW365" s="25"/>
      <c r="AX365" s="25"/>
      <c r="AY365" s="25"/>
      <c r="AZ365" s="25"/>
      <c r="BA365" s="25"/>
      <c r="BB365" s="25"/>
      <c r="BC365" s="25"/>
      <c r="BD365" s="25"/>
      <c r="BE365" s="25"/>
      <c r="BF365" s="25"/>
      <c r="BG365" s="25"/>
      <c r="BH365" s="25"/>
      <c r="BI365" s="25"/>
      <c r="BJ365" s="25"/>
      <c r="BK365" s="25"/>
      <c r="BL365" s="25"/>
      <c r="BM365" s="21">
        <f t="shared" si="344"/>
        <v>4013.25</v>
      </c>
      <c r="BP365" s="18">
        <v>2043</v>
      </c>
      <c r="BQ365" s="14">
        <f t="shared" si="382"/>
        <v>0</v>
      </c>
      <c r="BR365" s="14">
        <f t="shared" si="382"/>
        <v>0</v>
      </c>
      <c r="BS365" s="14">
        <f t="shared" si="382"/>
        <v>0</v>
      </c>
      <c r="BT365" s="14">
        <f t="shared" si="382"/>
        <v>0</v>
      </c>
      <c r="BU365" s="14">
        <f t="shared" si="382"/>
        <v>0</v>
      </c>
      <c r="BV365" s="14">
        <f t="shared" si="382"/>
        <v>0</v>
      </c>
      <c r="BW365" s="14">
        <f t="shared" si="382"/>
        <v>0</v>
      </c>
      <c r="BX365" s="14">
        <f t="shared" si="382"/>
        <v>0</v>
      </c>
      <c r="BY365" s="14">
        <f t="shared" si="382"/>
        <v>0</v>
      </c>
      <c r="BZ365" s="14">
        <f t="shared" si="382"/>
        <v>0</v>
      </c>
      <c r="CA365" s="14">
        <f t="shared" si="382"/>
        <v>0</v>
      </c>
      <c r="CB365" s="14">
        <f t="shared" si="382"/>
        <v>0</v>
      </c>
      <c r="CC365" s="14">
        <f t="shared" si="382"/>
        <v>0</v>
      </c>
      <c r="CD365" s="14">
        <f t="shared" si="382"/>
        <v>0</v>
      </c>
      <c r="CE365" s="14">
        <f t="shared" si="382"/>
        <v>0</v>
      </c>
      <c r="CF365" s="14">
        <f t="shared" si="382"/>
        <v>0</v>
      </c>
      <c r="CG365" s="14">
        <f t="shared" si="398"/>
        <v>0</v>
      </c>
      <c r="CH365" s="14">
        <f t="shared" si="398"/>
        <v>0</v>
      </c>
      <c r="CI365" s="14">
        <f t="shared" si="398"/>
        <v>0</v>
      </c>
      <c r="CJ365" s="14">
        <f t="shared" si="398"/>
        <v>0</v>
      </c>
      <c r="CK365" s="14">
        <f t="shared" si="396"/>
        <v>0</v>
      </c>
      <c r="CL365" s="14">
        <f t="shared" si="396"/>
        <v>0</v>
      </c>
      <c r="CM365" s="14">
        <f t="shared" si="396"/>
        <v>0</v>
      </c>
      <c r="CN365" s="14">
        <f t="shared" si="396"/>
        <v>0</v>
      </c>
      <c r="CO365" s="14">
        <f t="shared" si="396"/>
        <v>0</v>
      </c>
      <c r="CP365" s="14">
        <f t="shared" si="396"/>
        <v>0</v>
      </c>
      <c r="CQ365" s="14">
        <f t="shared" si="396"/>
        <v>0</v>
      </c>
      <c r="CR365" s="14">
        <f t="shared" si="396"/>
        <v>0</v>
      </c>
      <c r="CS365" s="14">
        <f t="shared" si="396"/>
        <v>0</v>
      </c>
      <c r="CT365" s="14">
        <f t="shared" si="396"/>
        <v>0</v>
      </c>
      <c r="CU365" s="14">
        <f t="shared" si="396"/>
        <v>0</v>
      </c>
      <c r="CV365" s="14">
        <f t="shared" si="396"/>
        <v>0</v>
      </c>
      <c r="CW365" s="14">
        <f t="shared" si="376"/>
        <v>0</v>
      </c>
      <c r="CX365" s="14">
        <f t="shared" si="365"/>
        <v>0</v>
      </c>
      <c r="CY365" s="14">
        <f t="shared" ref="CY365:DM381" si="401">AL365/$BM365</f>
        <v>0</v>
      </c>
      <c r="CZ365" s="14">
        <f t="shared" si="401"/>
        <v>8.5404597271538027E-2</v>
      </c>
      <c r="DA365" s="14">
        <f t="shared" si="401"/>
        <v>9.8392823771257715E-2</v>
      </c>
      <c r="DB365" s="14">
        <f t="shared" si="401"/>
        <v>0.11287609792562138</v>
      </c>
      <c r="DC365" s="14">
        <f t="shared" si="401"/>
        <v>0.12810689590730703</v>
      </c>
      <c r="DD365" s="14">
        <f t="shared" si="401"/>
        <v>0.13754438422724724</v>
      </c>
      <c r="DE365" s="14">
        <f t="shared" si="401"/>
        <v>0.14193608671276398</v>
      </c>
      <c r="DF365" s="14">
        <f t="shared" si="401"/>
        <v>0.14623434871986546</v>
      </c>
      <c r="DG365" s="14">
        <f t="shared" si="401"/>
        <v>0.14950476546439917</v>
      </c>
      <c r="DH365" s="14">
        <f t="shared" si="401"/>
        <v>0</v>
      </c>
      <c r="DI365" s="14">
        <f t="shared" si="401"/>
        <v>0</v>
      </c>
      <c r="DJ365" s="14">
        <f t="shared" si="401"/>
        <v>0</v>
      </c>
      <c r="DK365" s="14">
        <f t="shared" si="401"/>
        <v>0</v>
      </c>
      <c r="DL365" s="14">
        <f t="shared" si="401"/>
        <v>0</v>
      </c>
      <c r="DM365" s="14">
        <f t="shared" si="401"/>
        <v>0</v>
      </c>
      <c r="DN365" s="14">
        <f t="shared" si="385"/>
        <v>0</v>
      </c>
      <c r="DO365" s="14">
        <f t="shared" si="385"/>
        <v>0</v>
      </c>
      <c r="DP365" s="14">
        <f t="shared" si="385"/>
        <v>0</v>
      </c>
      <c r="DQ365" s="14">
        <f t="shared" si="383"/>
        <v>0</v>
      </c>
      <c r="DR365" s="14">
        <f t="shared" si="383"/>
        <v>0</v>
      </c>
      <c r="DS365" s="14">
        <f t="shared" si="363"/>
        <v>0</v>
      </c>
      <c r="DT365" s="14">
        <f t="shared" si="363"/>
        <v>0</v>
      </c>
      <c r="DU365" s="14">
        <f t="shared" si="363"/>
        <v>0</v>
      </c>
      <c r="DV365" s="14">
        <f t="shared" si="363"/>
        <v>0</v>
      </c>
      <c r="DW365" s="14">
        <f t="shared" si="399"/>
        <v>0</v>
      </c>
      <c r="DX365" s="14">
        <f t="shared" si="399"/>
        <v>0</v>
      </c>
      <c r="DY365" s="14">
        <f t="shared" si="399"/>
        <v>0</v>
      </c>
      <c r="DZ365" s="14">
        <f t="shared" si="394"/>
        <v>0.99999999999999989</v>
      </c>
    </row>
    <row r="366" spans="3:130">
      <c r="C366" s="18">
        <v>2044</v>
      </c>
      <c r="D366" s="25"/>
      <c r="E366" s="25"/>
      <c r="F366" s="25"/>
      <c r="G366" s="25"/>
      <c r="H366" s="25"/>
      <c r="I366" s="25"/>
      <c r="J366" s="25"/>
      <c r="K366" s="25"/>
      <c r="L366" s="25"/>
      <c r="M366" s="25"/>
      <c r="N366" s="25"/>
      <c r="O366" s="25"/>
      <c r="P366" s="25"/>
      <c r="Q366" s="25"/>
      <c r="R366" s="25"/>
      <c r="S366" s="25"/>
      <c r="T366" s="25"/>
      <c r="U366" s="25"/>
      <c r="V366" s="25"/>
      <c r="W366" s="25"/>
      <c r="X366" s="25"/>
      <c r="Y366" s="25"/>
      <c r="Z366" s="25"/>
      <c r="AA366" s="25"/>
      <c r="AB366" s="25">
        <f t="shared" si="375"/>
        <v>0</v>
      </c>
      <c r="AC366" s="25">
        <f t="shared" si="377"/>
        <v>0</v>
      </c>
      <c r="AD366" s="25">
        <f t="shared" si="378"/>
        <v>0</v>
      </c>
      <c r="AE366" s="25">
        <f t="shared" si="379"/>
        <v>0</v>
      </c>
      <c r="AF366" s="25">
        <f t="shared" si="380"/>
        <v>0</v>
      </c>
      <c r="AG366" s="25">
        <f t="shared" si="381"/>
        <v>0</v>
      </c>
      <c r="AH366" s="25">
        <f t="shared" si="384"/>
        <v>0</v>
      </c>
      <c r="AI366" s="25">
        <f t="shared" si="386"/>
        <v>0</v>
      </c>
      <c r="AJ366" s="25">
        <f t="shared" si="387"/>
        <v>0</v>
      </c>
      <c r="AK366" s="25">
        <f t="shared" si="388"/>
        <v>0</v>
      </c>
      <c r="AL366" s="25">
        <f t="shared" si="389"/>
        <v>0</v>
      </c>
      <c r="AM366" s="25">
        <f t="shared" si="390"/>
        <v>0</v>
      </c>
      <c r="AN366" s="25">
        <f t="shared" si="391"/>
        <v>394.875</v>
      </c>
      <c r="AO366" s="25">
        <f t="shared" si="392"/>
        <v>453</v>
      </c>
      <c r="AP366" s="25">
        <f t="shared" si="393"/>
        <v>514.125</v>
      </c>
      <c r="AQ366" s="25">
        <f t="shared" si="395"/>
        <v>552</v>
      </c>
      <c r="AR366" s="25">
        <f t="shared" si="397"/>
        <v>569.625</v>
      </c>
      <c r="AS366" s="25">
        <f t="shared" si="400"/>
        <v>586.875</v>
      </c>
      <c r="AT366" s="25">
        <f t="shared" ref="AT366:AT382" si="402">VLOOKUP($C$108,$D$3:$K$63,$A$72,0)*(B324-B323)</f>
        <v>600</v>
      </c>
      <c r="AU366" s="25">
        <f>VLOOKUP($C$109,$D$3:$K$63,$A$72,0)*(B323-B322)</f>
        <v>611.625</v>
      </c>
      <c r="AV366" s="25">
        <f>VLOOKUP($C$110,$D$3:$K$63,$A$72,0)*B322</f>
        <v>0</v>
      </c>
      <c r="AW366" s="25"/>
      <c r="AX366" s="25"/>
      <c r="AY366" s="25"/>
      <c r="AZ366" s="25"/>
      <c r="BA366" s="25"/>
      <c r="BB366" s="25"/>
      <c r="BC366" s="25"/>
      <c r="BD366" s="25"/>
      <c r="BE366" s="25"/>
      <c r="BF366" s="25"/>
      <c r="BG366" s="25"/>
      <c r="BH366" s="25"/>
      <c r="BI366" s="25"/>
      <c r="BJ366" s="25"/>
      <c r="BK366" s="25"/>
      <c r="BL366" s="25"/>
      <c r="BM366" s="21">
        <f t="shared" si="344"/>
        <v>4282.125</v>
      </c>
      <c r="BP366" s="18">
        <v>2044</v>
      </c>
      <c r="BQ366" s="14">
        <f t="shared" si="382"/>
        <v>0</v>
      </c>
      <c r="BR366" s="14">
        <f t="shared" si="382"/>
        <v>0</v>
      </c>
      <c r="BS366" s="14">
        <f t="shared" si="382"/>
        <v>0</v>
      </c>
      <c r="BT366" s="14">
        <f t="shared" si="382"/>
        <v>0</v>
      </c>
      <c r="BU366" s="14">
        <f t="shared" si="382"/>
        <v>0</v>
      </c>
      <c r="BV366" s="14">
        <f t="shared" si="382"/>
        <v>0</v>
      </c>
      <c r="BW366" s="14">
        <f t="shared" si="382"/>
        <v>0</v>
      </c>
      <c r="BX366" s="14">
        <f t="shared" si="382"/>
        <v>0</v>
      </c>
      <c r="BY366" s="14">
        <f t="shared" si="382"/>
        <v>0</v>
      </c>
      <c r="BZ366" s="14">
        <f t="shared" si="382"/>
        <v>0</v>
      </c>
      <c r="CA366" s="14">
        <f t="shared" si="382"/>
        <v>0</v>
      </c>
      <c r="CB366" s="14">
        <f t="shared" si="382"/>
        <v>0</v>
      </c>
      <c r="CC366" s="14">
        <f t="shared" si="382"/>
        <v>0</v>
      </c>
      <c r="CD366" s="14">
        <f t="shared" si="382"/>
        <v>0</v>
      </c>
      <c r="CE366" s="14">
        <f t="shared" si="382"/>
        <v>0</v>
      </c>
      <c r="CF366" s="14">
        <f t="shared" si="382"/>
        <v>0</v>
      </c>
      <c r="CG366" s="14">
        <f t="shared" si="398"/>
        <v>0</v>
      </c>
      <c r="CH366" s="14">
        <f t="shared" si="398"/>
        <v>0</v>
      </c>
      <c r="CI366" s="14">
        <f t="shared" si="398"/>
        <v>0</v>
      </c>
      <c r="CJ366" s="14">
        <f t="shared" si="398"/>
        <v>0</v>
      </c>
      <c r="CK366" s="14">
        <f t="shared" si="396"/>
        <v>0</v>
      </c>
      <c r="CL366" s="14">
        <f t="shared" si="396"/>
        <v>0</v>
      </c>
      <c r="CM366" s="14">
        <f t="shared" si="396"/>
        <v>0</v>
      </c>
      <c r="CN366" s="14">
        <f t="shared" si="396"/>
        <v>0</v>
      </c>
      <c r="CO366" s="14">
        <f t="shared" si="396"/>
        <v>0</v>
      </c>
      <c r="CP366" s="14">
        <f t="shared" si="396"/>
        <v>0</v>
      </c>
      <c r="CQ366" s="14">
        <f t="shared" si="396"/>
        <v>0</v>
      </c>
      <c r="CR366" s="14">
        <f t="shared" si="396"/>
        <v>0</v>
      </c>
      <c r="CS366" s="14">
        <f t="shared" si="396"/>
        <v>0</v>
      </c>
      <c r="CT366" s="14">
        <f t="shared" si="396"/>
        <v>0</v>
      </c>
      <c r="CU366" s="14">
        <f t="shared" si="396"/>
        <v>0</v>
      </c>
      <c r="CV366" s="14">
        <f t="shared" si="396"/>
        <v>0</v>
      </c>
      <c r="CW366" s="14">
        <f t="shared" si="376"/>
        <v>0</v>
      </c>
      <c r="CX366" s="14">
        <f t="shared" si="376"/>
        <v>0</v>
      </c>
      <c r="CY366" s="14">
        <f t="shared" si="401"/>
        <v>0</v>
      </c>
      <c r="CZ366" s="14">
        <f t="shared" si="401"/>
        <v>0</v>
      </c>
      <c r="DA366" s="14">
        <f t="shared" si="401"/>
        <v>9.2214729836237852E-2</v>
      </c>
      <c r="DB366" s="14">
        <f t="shared" si="401"/>
        <v>0.10578859795078378</v>
      </c>
      <c r="DC366" s="14">
        <f t="shared" si="401"/>
        <v>0.12006305280672563</v>
      </c>
      <c r="DD366" s="14">
        <f t="shared" si="401"/>
        <v>0.1289079604168491</v>
      </c>
      <c r="DE366" s="14">
        <f t="shared" si="401"/>
        <v>0.13302390752255014</v>
      </c>
      <c r="DF366" s="14">
        <f t="shared" si="401"/>
        <v>0.13705228128557667</v>
      </c>
      <c r="DG366" s="14">
        <f t="shared" si="401"/>
        <v>0.14011734827918382</v>
      </c>
      <c r="DH366" s="14">
        <f t="shared" si="401"/>
        <v>0.14283212190209299</v>
      </c>
      <c r="DI366" s="14">
        <f t="shared" si="401"/>
        <v>0</v>
      </c>
      <c r="DJ366" s="14">
        <f t="shared" si="401"/>
        <v>0</v>
      </c>
      <c r="DK366" s="14">
        <f t="shared" si="401"/>
        <v>0</v>
      </c>
      <c r="DL366" s="14">
        <f t="shared" si="401"/>
        <v>0</v>
      </c>
      <c r="DM366" s="14">
        <f t="shared" si="401"/>
        <v>0</v>
      </c>
      <c r="DN366" s="14">
        <f t="shared" si="385"/>
        <v>0</v>
      </c>
      <c r="DO366" s="14">
        <f t="shared" si="385"/>
        <v>0</v>
      </c>
      <c r="DP366" s="14">
        <f t="shared" si="385"/>
        <v>0</v>
      </c>
      <c r="DQ366" s="14">
        <f t="shared" si="383"/>
        <v>0</v>
      </c>
      <c r="DR366" s="14">
        <f t="shared" si="383"/>
        <v>0</v>
      </c>
      <c r="DS366" s="14">
        <f t="shared" si="363"/>
        <v>0</v>
      </c>
      <c r="DT366" s="14">
        <f t="shared" si="363"/>
        <v>0</v>
      </c>
      <c r="DU366" s="14">
        <f t="shared" si="363"/>
        <v>0</v>
      </c>
      <c r="DV366" s="14">
        <f t="shared" si="363"/>
        <v>0</v>
      </c>
      <c r="DW366" s="14">
        <f t="shared" si="399"/>
        <v>0</v>
      </c>
      <c r="DX366" s="14">
        <f t="shared" si="399"/>
        <v>0</v>
      </c>
      <c r="DY366" s="14">
        <f t="shared" si="399"/>
        <v>0</v>
      </c>
      <c r="DZ366" s="14">
        <f t="shared" si="394"/>
        <v>1</v>
      </c>
    </row>
    <row r="367" spans="3:130">
      <c r="C367" s="18">
        <v>2045</v>
      </c>
      <c r="D367" s="25"/>
      <c r="E367" s="25"/>
      <c r="F367" s="25"/>
      <c r="G367" s="25"/>
      <c r="H367" s="25"/>
      <c r="I367" s="25"/>
      <c r="J367" s="25"/>
      <c r="K367" s="25"/>
      <c r="L367" s="25"/>
      <c r="M367" s="25"/>
      <c r="N367" s="25"/>
      <c r="O367" s="25"/>
      <c r="P367" s="25"/>
      <c r="Q367" s="25"/>
      <c r="R367" s="25"/>
      <c r="S367" s="25"/>
      <c r="T367" s="25"/>
      <c r="U367" s="25"/>
      <c r="V367" s="25"/>
      <c r="W367" s="25"/>
      <c r="X367" s="25"/>
      <c r="Y367" s="25"/>
      <c r="Z367" s="25"/>
      <c r="AA367" s="25"/>
      <c r="AB367" s="25"/>
      <c r="AC367" s="25">
        <f t="shared" si="377"/>
        <v>0</v>
      </c>
      <c r="AD367" s="25">
        <f t="shared" si="378"/>
        <v>0</v>
      </c>
      <c r="AE367" s="25">
        <f t="shared" si="379"/>
        <v>0</v>
      </c>
      <c r="AF367" s="25">
        <f t="shared" si="380"/>
        <v>0</v>
      </c>
      <c r="AG367" s="25">
        <f t="shared" si="381"/>
        <v>0</v>
      </c>
      <c r="AH367" s="25">
        <f t="shared" si="384"/>
        <v>0</v>
      </c>
      <c r="AI367" s="25">
        <f t="shared" si="386"/>
        <v>0</v>
      </c>
      <c r="AJ367" s="25">
        <f t="shared" si="387"/>
        <v>0</v>
      </c>
      <c r="AK367" s="25">
        <f t="shared" si="388"/>
        <v>0</v>
      </c>
      <c r="AL367" s="25">
        <f t="shared" si="389"/>
        <v>0</v>
      </c>
      <c r="AM367" s="25">
        <f t="shared" si="390"/>
        <v>0</v>
      </c>
      <c r="AN367" s="25">
        <f t="shared" si="391"/>
        <v>0</v>
      </c>
      <c r="AO367" s="25">
        <f t="shared" si="392"/>
        <v>453</v>
      </c>
      <c r="AP367" s="25">
        <f t="shared" si="393"/>
        <v>514.125</v>
      </c>
      <c r="AQ367" s="25">
        <f t="shared" si="395"/>
        <v>552</v>
      </c>
      <c r="AR367" s="25">
        <f t="shared" si="397"/>
        <v>569.625</v>
      </c>
      <c r="AS367" s="25">
        <f t="shared" si="400"/>
        <v>586.875</v>
      </c>
      <c r="AT367" s="25">
        <f t="shared" si="402"/>
        <v>600</v>
      </c>
      <c r="AU367" s="25">
        <f t="shared" ref="AU367:AU382" si="403">VLOOKUP($C$109,$D$3:$K$63,$A$72,0)*(B324-B323)</f>
        <v>611.625</v>
      </c>
      <c r="AV367" s="25">
        <f>VLOOKUP($C$110,$D$3:$K$63,$A$72,0)*(B323-B322)</f>
        <v>618.375</v>
      </c>
      <c r="AW367" s="25">
        <f>VLOOKUP($C$111,$D$3:$K$63,$A$72,0)*B322</f>
        <v>0</v>
      </c>
      <c r="AX367" s="25"/>
      <c r="AY367" s="25"/>
      <c r="AZ367" s="25"/>
      <c r="BA367" s="25"/>
      <c r="BB367" s="25"/>
      <c r="BC367" s="25"/>
      <c r="BD367" s="25"/>
      <c r="BE367" s="25"/>
      <c r="BF367" s="25"/>
      <c r="BG367" s="25"/>
      <c r="BH367" s="25"/>
      <c r="BI367" s="25"/>
      <c r="BJ367" s="25"/>
      <c r="BK367" s="25"/>
      <c r="BL367" s="25"/>
      <c r="BM367" s="21">
        <f t="shared" si="344"/>
        <v>4505.625</v>
      </c>
      <c r="BP367" s="18">
        <v>2045</v>
      </c>
      <c r="BQ367" s="14">
        <f t="shared" si="382"/>
        <v>0</v>
      </c>
      <c r="BR367" s="14">
        <f t="shared" si="382"/>
        <v>0</v>
      </c>
      <c r="BS367" s="14">
        <f t="shared" si="382"/>
        <v>0</v>
      </c>
      <c r="BT367" s="14">
        <f t="shared" si="382"/>
        <v>0</v>
      </c>
      <c r="BU367" s="14">
        <f t="shared" si="382"/>
        <v>0</v>
      </c>
      <c r="BV367" s="14">
        <f t="shared" si="382"/>
        <v>0</v>
      </c>
      <c r="BW367" s="14">
        <f t="shared" si="382"/>
        <v>0</v>
      </c>
      <c r="BX367" s="14">
        <f t="shared" si="382"/>
        <v>0</v>
      </c>
      <c r="BY367" s="14">
        <f t="shared" si="382"/>
        <v>0</v>
      </c>
      <c r="BZ367" s="14">
        <f t="shared" si="382"/>
        <v>0</v>
      </c>
      <c r="CA367" s="14">
        <f t="shared" si="382"/>
        <v>0</v>
      </c>
      <c r="CB367" s="14">
        <f t="shared" si="382"/>
        <v>0</v>
      </c>
      <c r="CC367" s="14">
        <f t="shared" si="382"/>
        <v>0</v>
      </c>
      <c r="CD367" s="14">
        <f t="shared" si="382"/>
        <v>0</v>
      </c>
      <c r="CE367" s="14">
        <f t="shared" si="382"/>
        <v>0</v>
      </c>
      <c r="CF367" s="14">
        <f t="shared" si="382"/>
        <v>0</v>
      </c>
      <c r="CG367" s="14">
        <f t="shared" si="398"/>
        <v>0</v>
      </c>
      <c r="CH367" s="14">
        <f t="shared" si="398"/>
        <v>0</v>
      </c>
      <c r="CI367" s="14">
        <f t="shared" si="398"/>
        <v>0</v>
      </c>
      <c r="CJ367" s="14">
        <f t="shared" si="398"/>
        <v>0</v>
      </c>
      <c r="CK367" s="14">
        <f t="shared" si="396"/>
        <v>0</v>
      </c>
      <c r="CL367" s="14">
        <f t="shared" si="396"/>
        <v>0</v>
      </c>
      <c r="CM367" s="14">
        <f t="shared" si="396"/>
        <v>0</v>
      </c>
      <c r="CN367" s="14">
        <f t="shared" si="396"/>
        <v>0</v>
      </c>
      <c r="CO367" s="14">
        <f t="shared" si="396"/>
        <v>0</v>
      </c>
      <c r="CP367" s="14">
        <f t="shared" si="396"/>
        <v>0</v>
      </c>
      <c r="CQ367" s="14">
        <f t="shared" si="396"/>
        <v>0</v>
      </c>
      <c r="CR367" s="14">
        <f t="shared" si="396"/>
        <v>0</v>
      </c>
      <c r="CS367" s="14">
        <f t="shared" si="396"/>
        <v>0</v>
      </c>
      <c r="CT367" s="14">
        <f t="shared" si="396"/>
        <v>0</v>
      </c>
      <c r="CU367" s="14">
        <f t="shared" si="396"/>
        <v>0</v>
      </c>
      <c r="CV367" s="14">
        <f t="shared" si="396"/>
        <v>0</v>
      </c>
      <c r="CW367" s="14">
        <f t="shared" si="376"/>
        <v>0</v>
      </c>
      <c r="CX367" s="14">
        <f t="shared" si="376"/>
        <v>0</v>
      </c>
      <c r="CY367" s="14">
        <f t="shared" si="401"/>
        <v>0</v>
      </c>
      <c r="CZ367" s="14">
        <f t="shared" si="401"/>
        <v>0</v>
      </c>
      <c r="DA367" s="14">
        <f t="shared" si="401"/>
        <v>0</v>
      </c>
      <c r="DB367" s="14">
        <f t="shared" si="401"/>
        <v>0.10054099042863088</v>
      </c>
      <c r="DC367" s="14">
        <f t="shared" si="401"/>
        <v>0.11410736579275906</v>
      </c>
      <c r="DD367" s="14">
        <f t="shared" si="401"/>
        <v>0.12251352476071577</v>
      </c>
      <c r="DE367" s="14">
        <f t="shared" si="401"/>
        <v>0.12642530170620059</v>
      </c>
      <c r="DF367" s="14">
        <f t="shared" si="401"/>
        <v>0.13025384935497294</v>
      </c>
      <c r="DG367" s="14">
        <f t="shared" si="401"/>
        <v>0.13316687473990846</v>
      </c>
      <c r="DH367" s="14">
        <f t="shared" si="401"/>
        <v>0.13574698293799417</v>
      </c>
      <c r="DI367" s="14">
        <f t="shared" si="401"/>
        <v>0.13724511027881814</v>
      </c>
      <c r="DJ367" s="14">
        <f t="shared" si="401"/>
        <v>0</v>
      </c>
      <c r="DK367" s="14">
        <f t="shared" si="401"/>
        <v>0</v>
      </c>
      <c r="DL367" s="14">
        <f t="shared" si="401"/>
        <v>0</v>
      </c>
      <c r="DM367" s="14">
        <f t="shared" si="401"/>
        <v>0</v>
      </c>
      <c r="DN367" s="14">
        <f t="shared" si="385"/>
        <v>0</v>
      </c>
      <c r="DO367" s="14">
        <f t="shared" si="385"/>
        <v>0</v>
      </c>
      <c r="DP367" s="14">
        <f t="shared" si="385"/>
        <v>0</v>
      </c>
      <c r="DQ367" s="14">
        <f t="shared" si="383"/>
        <v>0</v>
      </c>
      <c r="DR367" s="14">
        <f t="shared" si="383"/>
        <v>0</v>
      </c>
      <c r="DS367" s="14">
        <f t="shared" si="363"/>
        <v>0</v>
      </c>
      <c r="DT367" s="14">
        <f t="shared" si="363"/>
        <v>0</v>
      </c>
      <c r="DU367" s="14">
        <f t="shared" si="363"/>
        <v>0</v>
      </c>
      <c r="DV367" s="14">
        <f t="shared" si="363"/>
        <v>0</v>
      </c>
      <c r="DW367" s="14">
        <f t="shared" si="399"/>
        <v>0</v>
      </c>
      <c r="DX367" s="14">
        <f t="shared" si="399"/>
        <v>0</v>
      </c>
      <c r="DY367" s="14">
        <f t="shared" si="399"/>
        <v>0</v>
      </c>
      <c r="DZ367" s="14">
        <f t="shared" si="394"/>
        <v>0.99999999999999989</v>
      </c>
    </row>
    <row r="368" spans="3:130">
      <c r="C368" s="18">
        <v>2046</v>
      </c>
      <c r="D368" s="25"/>
      <c r="E368" s="25"/>
      <c r="F368" s="25"/>
      <c r="G368" s="25"/>
      <c r="H368" s="25"/>
      <c r="I368" s="25"/>
      <c r="J368" s="25"/>
      <c r="K368" s="25"/>
      <c r="L368" s="25"/>
      <c r="M368" s="25"/>
      <c r="N368" s="25"/>
      <c r="O368" s="25"/>
      <c r="P368" s="25"/>
      <c r="Q368" s="25"/>
      <c r="R368" s="25"/>
      <c r="S368" s="25"/>
      <c r="T368" s="25"/>
      <c r="U368" s="25"/>
      <c r="V368" s="25"/>
      <c r="W368" s="25"/>
      <c r="X368" s="25"/>
      <c r="Y368" s="25"/>
      <c r="Z368" s="25"/>
      <c r="AA368" s="25"/>
      <c r="AB368" s="25"/>
      <c r="AC368" s="25"/>
      <c r="AD368" s="25">
        <f t="shared" si="378"/>
        <v>0</v>
      </c>
      <c r="AE368" s="25">
        <f t="shared" si="379"/>
        <v>0</v>
      </c>
      <c r="AF368" s="25">
        <f t="shared" si="380"/>
        <v>0</v>
      </c>
      <c r="AG368" s="25">
        <f t="shared" si="381"/>
        <v>0</v>
      </c>
      <c r="AH368" s="25">
        <f t="shared" si="384"/>
        <v>0</v>
      </c>
      <c r="AI368" s="25">
        <f t="shared" si="386"/>
        <v>0</v>
      </c>
      <c r="AJ368" s="25">
        <f t="shared" si="387"/>
        <v>0</v>
      </c>
      <c r="AK368" s="25">
        <f t="shared" si="388"/>
        <v>0</v>
      </c>
      <c r="AL368" s="25">
        <f t="shared" si="389"/>
        <v>0</v>
      </c>
      <c r="AM368" s="25">
        <f t="shared" si="390"/>
        <v>0</v>
      </c>
      <c r="AN368" s="25">
        <f t="shared" si="391"/>
        <v>0</v>
      </c>
      <c r="AO368" s="25">
        <f t="shared" si="392"/>
        <v>0</v>
      </c>
      <c r="AP368" s="25">
        <f t="shared" si="393"/>
        <v>514.125</v>
      </c>
      <c r="AQ368" s="25">
        <f t="shared" si="395"/>
        <v>552</v>
      </c>
      <c r="AR368" s="25">
        <f t="shared" si="397"/>
        <v>569.625</v>
      </c>
      <c r="AS368" s="25">
        <f t="shared" si="400"/>
        <v>586.875</v>
      </c>
      <c r="AT368" s="25">
        <f t="shared" si="402"/>
        <v>600</v>
      </c>
      <c r="AU368" s="25">
        <f t="shared" si="403"/>
        <v>611.625</v>
      </c>
      <c r="AV368" s="25">
        <f t="shared" ref="AV368:AV382" si="404">VLOOKUP($C$110,$D$3:$K$63,$A$72,0)*(B324-B323)</f>
        <v>618.375</v>
      </c>
      <c r="AW368" s="25">
        <f>VLOOKUP($C$111,$D$3:$K$63,$A$72,0)*(B323-B322)</f>
        <v>622.125</v>
      </c>
      <c r="AX368" s="25">
        <f>VLOOKUP($C$112,$D$3:$K$63,$A$72,0)*B322</f>
        <v>0</v>
      </c>
      <c r="AY368" s="25"/>
      <c r="AZ368" s="25"/>
      <c r="BA368" s="25"/>
      <c r="BB368" s="25"/>
      <c r="BC368" s="25"/>
      <c r="BD368" s="25"/>
      <c r="BE368" s="25"/>
      <c r="BF368" s="25"/>
      <c r="BG368" s="25"/>
      <c r="BH368" s="25"/>
      <c r="BI368" s="25"/>
      <c r="BJ368" s="25"/>
      <c r="BK368" s="25"/>
      <c r="BL368" s="25"/>
      <c r="BM368" s="21">
        <f t="shared" si="344"/>
        <v>4674.75</v>
      </c>
      <c r="BP368" s="18">
        <v>2046</v>
      </c>
      <c r="BQ368" s="14">
        <f t="shared" si="382"/>
        <v>0</v>
      </c>
      <c r="BR368" s="14">
        <f t="shared" si="382"/>
        <v>0</v>
      </c>
      <c r="BS368" s="14">
        <f t="shared" si="382"/>
        <v>0</v>
      </c>
      <c r="BT368" s="14">
        <f t="shared" si="382"/>
        <v>0</v>
      </c>
      <c r="BU368" s="14">
        <f t="shared" si="382"/>
        <v>0</v>
      </c>
      <c r="BV368" s="14">
        <f t="shared" si="382"/>
        <v>0</v>
      </c>
      <c r="BW368" s="14">
        <f t="shared" si="382"/>
        <v>0</v>
      </c>
      <c r="BX368" s="14">
        <f t="shared" si="382"/>
        <v>0</v>
      </c>
      <c r="BY368" s="14">
        <f t="shared" si="382"/>
        <v>0</v>
      </c>
      <c r="BZ368" s="14">
        <f t="shared" si="382"/>
        <v>0</v>
      </c>
      <c r="CA368" s="14">
        <f t="shared" si="382"/>
        <v>0</v>
      </c>
      <c r="CB368" s="14">
        <f t="shared" si="382"/>
        <v>0</v>
      </c>
      <c r="CC368" s="14">
        <f t="shared" si="382"/>
        <v>0</v>
      </c>
      <c r="CD368" s="14">
        <f t="shared" si="382"/>
        <v>0</v>
      </c>
      <c r="CE368" s="14">
        <f t="shared" si="382"/>
        <v>0</v>
      </c>
      <c r="CF368" s="14">
        <f t="shared" ref="CF368:CF382" si="405">S368/$BM368</f>
        <v>0</v>
      </c>
      <c r="CG368" s="14">
        <f t="shared" si="398"/>
        <v>0</v>
      </c>
      <c r="CH368" s="14">
        <f t="shared" si="398"/>
        <v>0</v>
      </c>
      <c r="CI368" s="14">
        <f t="shared" si="398"/>
        <v>0</v>
      </c>
      <c r="CJ368" s="14">
        <f t="shared" si="398"/>
        <v>0</v>
      </c>
      <c r="CK368" s="14">
        <f t="shared" si="396"/>
        <v>0</v>
      </c>
      <c r="CL368" s="14">
        <f t="shared" si="396"/>
        <v>0</v>
      </c>
      <c r="CM368" s="14">
        <f t="shared" si="396"/>
        <v>0</v>
      </c>
      <c r="CN368" s="14">
        <f t="shared" si="396"/>
        <v>0</v>
      </c>
      <c r="CO368" s="14">
        <f t="shared" si="396"/>
        <v>0</v>
      </c>
      <c r="CP368" s="14">
        <f t="shared" si="396"/>
        <v>0</v>
      </c>
      <c r="CQ368" s="14">
        <f t="shared" si="396"/>
        <v>0</v>
      </c>
      <c r="CR368" s="14">
        <f t="shared" si="396"/>
        <v>0</v>
      </c>
      <c r="CS368" s="14">
        <f t="shared" si="396"/>
        <v>0</v>
      </c>
      <c r="CT368" s="14">
        <f t="shared" si="396"/>
        <v>0</v>
      </c>
      <c r="CU368" s="14">
        <f t="shared" si="396"/>
        <v>0</v>
      </c>
      <c r="CV368" s="14">
        <f t="shared" si="396"/>
        <v>0</v>
      </c>
      <c r="CW368" s="14">
        <f t="shared" si="376"/>
        <v>0</v>
      </c>
      <c r="CX368" s="14">
        <f t="shared" si="376"/>
        <v>0</v>
      </c>
      <c r="CY368" s="14">
        <f t="shared" si="401"/>
        <v>0</v>
      </c>
      <c r="CZ368" s="14">
        <f t="shared" si="401"/>
        <v>0</v>
      </c>
      <c r="DA368" s="14">
        <f t="shared" si="401"/>
        <v>0</v>
      </c>
      <c r="DB368" s="14">
        <f t="shared" si="401"/>
        <v>0</v>
      </c>
      <c r="DC368" s="14">
        <f t="shared" si="401"/>
        <v>0.10997914326969356</v>
      </c>
      <c r="DD368" s="14">
        <f t="shared" si="401"/>
        <v>0.11808118081180811</v>
      </c>
      <c r="DE368" s="14">
        <f t="shared" si="401"/>
        <v>0.1218514359056634</v>
      </c>
      <c r="DF368" s="14">
        <f t="shared" si="401"/>
        <v>0.12554147280603239</v>
      </c>
      <c r="DG368" s="14">
        <f t="shared" si="401"/>
        <v>0.12834910957805229</v>
      </c>
      <c r="DH368" s="14">
        <f t="shared" si="401"/>
        <v>0.13083587357612705</v>
      </c>
      <c r="DI368" s="14">
        <f t="shared" si="401"/>
        <v>0.13227980105888015</v>
      </c>
      <c r="DJ368" s="14">
        <f t="shared" si="401"/>
        <v>0.13308198299374299</v>
      </c>
      <c r="DK368" s="14">
        <f t="shared" si="401"/>
        <v>0</v>
      </c>
      <c r="DL368" s="14">
        <f t="shared" si="401"/>
        <v>0</v>
      </c>
      <c r="DM368" s="14">
        <f t="shared" si="401"/>
        <v>0</v>
      </c>
      <c r="DN368" s="14">
        <f t="shared" si="385"/>
        <v>0</v>
      </c>
      <c r="DO368" s="14">
        <f t="shared" si="385"/>
        <v>0</v>
      </c>
      <c r="DP368" s="14">
        <f t="shared" si="385"/>
        <v>0</v>
      </c>
      <c r="DQ368" s="14">
        <f t="shared" si="383"/>
        <v>0</v>
      </c>
      <c r="DR368" s="14">
        <f t="shared" si="383"/>
        <v>0</v>
      </c>
      <c r="DS368" s="14">
        <f t="shared" si="363"/>
        <v>0</v>
      </c>
      <c r="DT368" s="14">
        <f t="shared" si="363"/>
        <v>0</v>
      </c>
      <c r="DU368" s="14">
        <f t="shared" si="363"/>
        <v>0</v>
      </c>
      <c r="DV368" s="14">
        <f t="shared" si="363"/>
        <v>0</v>
      </c>
      <c r="DW368" s="14">
        <f t="shared" si="399"/>
        <v>0</v>
      </c>
      <c r="DX368" s="14">
        <f t="shared" si="399"/>
        <v>0</v>
      </c>
      <c r="DY368" s="14">
        <f t="shared" si="399"/>
        <v>0</v>
      </c>
      <c r="DZ368" s="14">
        <f t="shared" si="394"/>
        <v>0.99999999999999989</v>
      </c>
    </row>
    <row r="369" spans="2:130">
      <c r="C369" s="18">
        <v>2047</v>
      </c>
      <c r="D369" s="25"/>
      <c r="E369" s="25"/>
      <c r="F369" s="25"/>
      <c r="G369" s="25"/>
      <c r="H369" s="25"/>
      <c r="I369" s="25"/>
      <c r="J369" s="25"/>
      <c r="K369" s="25"/>
      <c r="L369" s="25"/>
      <c r="M369" s="25"/>
      <c r="N369" s="25"/>
      <c r="O369" s="25"/>
      <c r="P369" s="25"/>
      <c r="Q369" s="25"/>
      <c r="R369" s="25"/>
      <c r="S369" s="25"/>
      <c r="T369" s="25"/>
      <c r="U369" s="25"/>
      <c r="V369" s="25"/>
      <c r="W369" s="25"/>
      <c r="X369" s="25"/>
      <c r="Y369" s="25"/>
      <c r="Z369" s="25"/>
      <c r="AA369" s="25"/>
      <c r="AB369" s="25"/>
      <c r="AC369" s="25"/>
      <c r="AD369" s="25"/>
      <c r="AE369" s="25">
        <f t="shared" si="379"/>
        <v>0</v>
      </c>
      <c r="AF369" s="25">
        <f t="shared" si="380"/>
        <v>0</v>
      </c>
      <c r="AG369" s="25">
        <f t="shared" si="381"/>
        <v>0</v>
      </c>
      <c r="AH369" s="25">
        <f t="shared" si="384"/>
        <v>0</v>
      </c>
      <c r="AI369" s="25">
        <f t="shared" si="386"/>
        <v>0</v>
      </c>
      <c r="AJ369" s="25">
        <f t="shared" si="387"/>
        <v>0</v>
      </c>
      <c r="AK369" s="25">
        <f t="shared" si="388"/>
        <v>0</v>
      </c>
      <c r="AL369" s="25">
        <f t="shared" si="389"/>
        <v>0</v>
      </c>
      <c r="AM369" s="25">
        <f t="shared" si="390"/>
        <v>0</v>
      </c>
      <c r="AN369" s="25">
        <f t="shared" si="391"/>
        <v>0</v>
      </c>
      <c r="AO369" s="25">
        <f t="shared" si="392"/>
        <v>0</v>
      </c>
      <c r="AP369" s="25">
        <f t="shared" si="393"/>
        <v>0</v>
      </c>
      <c r="AQ369" s="25">
        <f t="shared" si="395"/>
        <v>552</v>
      </c>
      <c r="AR369" s="25">
        <f t="shared" si="397"/>
        <v>569.625</v>
      </c>
      <c r="AS369" s="25">
        <f t="shared" si="400"/>
        <v>586.875</v>
      </c>
      <c r="AT369" s="25">
        <f t="shared" si="402"/>
        <v>600</v>
      </c>
      <c r="AU369" s="25">
        <f t="shared" si="403"/>
        <v>611.625</v>
      </c>
      <c r="AV369" s="25">
        <f t="shared" si="404"/>
        <v>618.375</v>
      </c>
      <c r="AW369" s="25">
        <f t="shared" ref="AW369:AW382" si="406">VLOOKUP($C$111,$D$3:$K$63,$A$72,0)*(B324-B323)</f>
        <v>622.125</v>
      </c>
      <c r="AX369" s="25">
        <f>VLOOKUP($C$112,$D$3:$K$63,$A$72,0)*(B323-B322)</f>
        <v>624.75</v>
      </c>
      <c r="AY369" s="25">
        <f>VLOOKUP($C$113,$D$3:$K$63,$A$72,0)*B322</f>
        <v>0</v>
      </c>
      <c r="AZ369" s="25"/>
      <c r="BA369" s="25"/>
      <c r="BB369" s="25"/>
      <c r="BC369" s="25"/>
      <c r="BD369" s="25"/>
      <c r="BE369" s="25"/>
      <c r="BF369" s="25"/>
      <c r="BG369" s="25"/>
      <c r="BH369" s="25"/>
      <c r="BI369" s="25"/>
      <c r="BJ369" s="25"/>
      <c r="BK369" s="25"/>
      <c r="BL369" s="25"/>
      <c r="BM369" s="21">
        <f t="shared" si="344"/>
        <v>4785.375</v>
      </c>
      <c r="BP369" s="18">
        <v>2047</v>
      </c>
      <c r="BQ369" s="14">
        <f t="shared" ref="BQ369:CE382" si="407">D369/$BM369</f>
        <v>0</v>
      </c>
      <c r="BR369" s="14">
        <f t="shared" si="407"/>
        <v>0</v>
      </c>
      <c r="BS369" s="14">
        <f t="shared" si="407"/>
        <v>0</v>
      </c>
      <c r="BT369" s="14">
        <f t="shared" si="407"/>
        <v>0</v>
      </c>
      <c r="BU369" s="14">
        <f t="shared" si="407"/>
        <v>0</v>
      </c>
      <c r="BV369" s="14">
        <f t="shared" si="407"/>
        <v>0</v>
      </c>
      <c r="BW369" s="14">
        <f t="shared" si="407"/>
        <v>0</v>
      </c>
      <c r="BX369" s="14">
        <f t="shared" si="407"/>
        <v>0</v>
      </c>
      <c r="BY369" s="14">
        <f t="shared" si="407"/>
        <v>0</v>
      </c>
      <c r="BZ369" s="14">
        <f t="shared" si="407"/>
        <v>0</v>
      </c>
      <c r="CA369" s="14">
        <f t="shared" si="407"/>
        <v>0</v>
      </c>
      <c r="CB369" s="14">
        <f t="shared" si="407"/>
        <v>0</v>
      </c>
      <c r="CC369" s="14">
        <f t="shared" si="407"/>
        <v>0</v>
      </c>
      <c r="CD369" s="14">
        <f t="shared" si="407"/>
        <v>0</v>
      </c>
      <c r="CE369" s="14">
        <f t="shared" si="407"/>
        <v>0</v>
      </c>
      <c r="CF369" s="14">
        <f t="shared" si="405"/>
        <v>0</v>
      </c>
      <c r="CG369" s="14">
        <f t="shared" si="398"/>
        <v>0</v>
      </c>
      <c r="CH369" s="14">
        <f t="shared" si="398"/>
        <v>0</v>
      </c>
      <c r="CI369" s="14">
        <f t="shared" si="398"/>
        <v>0</v>
      </c>
      <c r="CJ369" s="14">
        <f t="shared" si="398"/>
        <v>0</v>
      </c>
      <c r="CK369" s="14">
        <f t="shared" si="396"/>
        <v>0</v>
      </c>
      <c r="CL369" s="14">
        <f t="shared" si="396"/>
        <v>0</v>
      </c>
      <c r="CM369" s="14">
        <f t="shared" si="396"/>
        <v>0</v>
      </c>
      <c r="CN369" s="14">
        <f t="shared" si="396"/>
        <v>0</v>
      </c>
      <c r="CO369" s="14">
        <f t="shared" si="396"/>
        <v>0</v>
      </c>
      <c r="CP369" s="14">
        <f t="shared" si="396"/>
        <v>0</v>
      </c>
      <c r="CQ369" s="14">
        <f t="shared" si="396"/>
        <v>0</v>
      </c>
      <c r="CR369" s="14">
        <f t="shared" si="396"/>
        <v>0</v>
      </c>
      <c r="CS369" s="14">
        <f t="shared" si="396"/>
        <v>0</v>
      </c>
      <c r="CT369" s="14">
        <f t="shared" si="396"/>
        <v>0</v>
      </c>
      <c r="CU369" s="14">
        <f t="shared" si="396"/>
        <v>0</v>
      </c>
      <c r="CV369" s="14">
        <f t="shared" si="396"/>
        <v>0</v>
      </c>
      <c r="CW369" s="14">
        <f t="shared" si="376"/>
        <v>0</v>
      </c>
      <c r="CX369" s="14">
        <f t="shared" si="376"/>
        <v>0</v>
      </c>
      <c r="CY369" s="14">
        <f t="shared" si="401"/>
        <v>0</v>
      </c>
      <c r="CZ369" s="14">
        <f t="shared" si="401"/>
        <v>0</v>
      </c>
      <c r="DA369" s="14">
        <f t="shared" si="401"/>
        <v>0</v>
      </c>
      <c r="DB369" s="14">
        <f t="shared" si="401"/>
        <v>0</v>
      </c>
      <c r="DC369" s="14">
        <f t="shared" si="401"/>
        <v>0</v>
      </c>
      <c r="DD369" s="14">
        <f t="shared" si="401"/>
        <v>0.1153514614842097</v>
      </c>
      <c r="DE369" s="14">
        <f t="shared" si="401"/>
        <v>0.11903455842018651</v>
      </c>
      <c r="DF369" s="14">
        <f t="shared" si="401"/>
        <v>0.12263929159156806</v>
      </c>
      <c r="DG369" s="14">
        <f t="shared" si="401"/>
        <v>0.12538202335240184</v>
      </c>
      <c r="DH369" s="14">
        <f t="shared" si="401"/>
        <v>0.12781130005485464</v>
      </c>
      <c r="DI369" s="14">
        <f t="shared" si="401"/>
        <v>0.12922184781756915</v>
      </c>
      <c r="DJ369" s="14">
        <f t="shared" si="401"/>
        <v>0.13000548546352167</v>
      </c>
      <c r="DK369" s="14">
        <f t="shared" si="401"/>
        <v>0.13055403181568842</v>
      </c>
      <c r="DL369" s="14">
        <f t="shared" si="401"/>
        <v>0</v>
      </c>
      <c r="DM369" s="14">
        <f t="shared" si="401"/>
        <v>0</v>
      </c>
      <c r="DN369" s="14">
        <f t="shared" si="385"/>
        <v>0</v>
      </c>
      <c r="DO369" s="14">
        <f t="shared" si="385"/>
        <v>0</v>
      </c>
      <c r="DP369" s="14">
        <f t="shared" si="385"/>
        <v>0</v>
      </c>
      <c r="DQ369" s="14">
        <f t="shared" si="383"/>
        <v>0</v>
      </c>
      <c r="DR369" s="14">
        <f t="shared" si="383"/>
        <v>0</v>
      </c>
      <c r="DS369" s="14">
        <f t="shared" si="363"/>
        <v>0</v>
      </c>
      <c r="DT369" s="14">
        <f t="shared" si="363"/>
        <v>0</v>
      </c>
      <c r="DU369" s="14">
        <f t="shared" si="363"/>
        <v>0</v>
      </c>
      <c r="DV369" s="14">
        <f t="shared" si="363"/>
        <v>0</v>
      </c>
      <c r="DW369" s="14">
        <f t="shared" si="399"/>
        <v>0</v>
      </c>
      <c r="DX369" s="14">
        <f t="shared" si="399"/>
        <v>0</v>
      </c>
      <c r="DY369" s="14">
        <f t="shared" si="399"/>
        <v>0</v>
      </c>
      <c r="DZ369" s="14">
        <f t="shared" si="394"/>
        <v>1</v>
      </c>
    </row>
    <row r="370" spans="2:130">
      <c r="C370" s="18">
        <v>2048</v>
      </c>
      <c r="D370" s="25"/>
      <c r="E370" s="25"/>
      <c r="F370" s="25"/>
      <c r="G370" s="25"/>
      <c r="H370" s="25"/>
      <c r="I370" s="25"/>
      <c r="J370" s="25"/>
      <c r="K370" s="25"/>
      <c r="L370" s="25"/>
      <c r="M370" s="25"/>
      <c r="N370" s="25"/>
      <c r="O370" s="25"/>
      <c r="P370" s="25"/>
      <c r="Q370" s="25"/>
      <c r="R370" s="25"/>
      <c r="S370" s="25"/>
      <c r="T370" s="25"/>
      <c r="U370" s="25"/>
      <c r="V370" s="25"/>
      <c r="W370" s="25"/>
      <c r="X370" s="25"/>
      <c r="Y370" s="25"/>
      <c r="Z370" s="25"/>
      <c r="AA370" s="25"/>
      <c r="AB370" s="25"/>
      <c r="AC370" s="25"/>
      <c r="AD370" s="25"/>
      <c r="AE370" s="25"/>
      <c r="AF370" s="25">
        <f t="shared" si="380"/>
        <v>0</v>
      </c>
      <c r="AG370" s="25">
        <f t="shared" si="381"/>
        <v>0</v>
      </c>
      <c r="AH370" s="25">
        <f t="shared" si="384"/>
        <v>0</v>
      </c>
      <c r="AI370" s="25">
        <f t="shared" si="386"/>
        <v>0</v>
      </c>
      <c r="AJ370" s="25">
        <f t="shared" si="387"/>
        <v>0</v>
      </c>
      <c r="AK370" s="25">
        <f t="shared" si="388"/>
        <v>0</v>
      </c>
      <c r="AL370" s="25">
        <f t="shared" si="389"/>
        <v>0</v>
      </c>
      <c r="AM370" s="25">
        <f t="shared" si="390"/>
        <v>0</v>
      </c>
      <c r="AN370" s="25">
        <f t="shared" si="391"/>
        <v>0</v>
      </c>
      <c r="AO370" s="25">
        <f t="shared" si="392"/>
        <v>0</v>
      </c>
      <c r="AP370" s="25">
        <f t="shared" si="393"/>
        <v>0</v>
      </c>
      <c r="AQ370" s="25">
        <f t="shared" si="395"/>
        <v>0</v>
      </c>
      <c r="AR370" s="25">
        <f t="shared" si="397"/>
        <v>569.625</v>
      </c>
      <c r="AS370" s="25">
        <f t="shared" si="400"/>
        <v>586.875</v>
      </c>
      <c r="AT370" s="25">
        <f t="shared" si="402"/>
        <v>600</v>
      </c>
      <c r="AU370" s="25">
        <f t="shared" si="403"/>
        <v>611.625</v>
      </c>
      <c r="AV370" s="25">
        <f t="shared" si="404"/>
        <v>618.375</v>
      </c>
      <c r="AW370" s="25">
        <f t="shared" si="406"/>
        <v>622.125</v>
      </c>
      <c r="AX370" s="25">
        <f t="shared" ref="AX370:AX382" si="408">VLOOKUP($C$112,$D$3:$K$63,$A$72,0)*(B324-B323)</f>
        <v>624.75</v>
      </c>
      <c r="AY370" s="25">
        <f>VLOOKUP($C$113,$D$3:$K$63,$A$72,0)*(B323-B322)</f>
        <v>628.5</v>
      </c>
      <c r="AZ370" s="25">
        <f>VLOOKUP($C$114,$D$3:$K$63,$A$72,0)*B322</f>
        <v>0</v>
      </c>
      <c r="BA370" s="25"/>
      <c r="BB370" s="25"/>
      <c r="BC370" s="25"/>
      <c r="BD370" s="25"/>
      <c r="BE370" s="25"/>
      <c r="BF370" s="25"/>
      <c r="BG370" s="25"/>
      <c r="BH370" s="25"/>
      <c r="BI370" s="25"/>
      <c r="BJ370" s="25"/>
      <c r="BK370" s="25"/>
      <c r="BL370" s="25"/>
      <c r="BM370" s="21">
        <f t="shared" si="344"/>
        <v>4861.875</v>
      </c>
      <c r="BP370" s="18">
        <v>2048</v>
      </c>
      <c r="BQ370" s="14">
        <f t="shared" si="407"/>
        <v>0</v>
      </c>
      <c r="BR370" s="14">
        <f t="shared" si="407"/>
        <v>0</v>
      </c>
      <c r="BS370" s="14">
        <f t="shared" si="407"/>
        <v>0</v>
      </c>
      <c r="BT370" s="14">
        <f t="shared" si="407"/>
        <v>0</v>
      </c>
      <c r="BU370" s="14">
        <f t="shared" si="407"/>
        <v>0</v>
      </c>
      <c r="BV370" s="14">
        <f t="shared" si="407"/>
        <v>0</v>
      </c>
      <c r="BW370" s="14">
        <f t="shared" si="407"/>
        <v>0</v>
      </c>
      <c r="BX370" s="14">
        <f t="shared" si="407"/>
        <v>0</v>
      </c>
      <c r="BY370" s="14">
        <f t="shared" si="407"/>
        <v>0</v>
      </c>
      <c r="BZ370" s="14">
        <f t="shared" si="407"/>
        <v>0</v>
      </c>
      <c r="CA370" s="14">
        <f t="shared" si="407"/>
        <v>0</v>
      </c>
      <c r="CB370" s="14">
        <f t="shared" si="407"/>
        <v>0</v>
      </c>
      <c r="CC370" s="14">
        <f t="shared" si="407"/>
        <v>0</v>
      </c>
      <c r="CD370" s="14">
        <f t="shared" si="407"/>
        <v>0</v>
      </c>
      <c r="CE370" s="14">
        <f t="shared" si="407"/>
        <v>0</v>
      </c>
      <c r="CF370" s="14">
        <f t="shared" si="405"/>
        <v>0</v>
      </c>
      <c r="CG370" s="14">
        <f t="shared" si="398"/>
        <v>0</v>
      </c>
      <c r="CH370" s="14">
        <f t="shared" si="398"/>
        <v>0</v>
      </c>
      <c r="CI370" s="14">
        <f t="shared" si="398"/>
        <v>0</v>
      </c>
      <c r="CJ370" s="14">
        <f t="shared" si="398"/>
        <v>0</v>
      </c>
      <c r="CK370" s="14">
        <f t="shared" si="396"/>
        <v>0</v>
      </c>
      <c r="CL370" s="14">
        <f t="shared" si="396"/>
        <v>0</v>
      </c>
      <c r="CM370" s="14">
        <f t="shared" si="396"/>
        <v>0</v>
      </c>
      <c r="CN370" s="14">
        <f t="shared" si="396"/>
        <v>0</v>
      </c>
      <c r="CO370" s="14">
        <f t="shared" si="396"/>
        <v>0</v>
      </c>
      <c r="CP370" s="14">
        <f t="shared" si="396"/>
        <v>0</v>
      </c>
      <c r="CQ370" s="14">
        <f t="shared" si="396"/>
        <v>0</v>
      </c>
      <c r="CR370" s="14">
        <f t="shared" si="396"/>
        <v>0</v>
      </c>
      <c r="CS370" s="14">
        <f t="shared" si="396"/>
        <v>0</v>
      </c>
      <c r="CT370" s="14">
        <f t="shared" si="396"/>
        <v>0</v>
      </c>
      <c r="CU370" s="14">
        <f t="shared" si="396"/>
        <v>0</v>
      </c>
      <c r="CV370" s="14">
        <f t="shared" si="396"/>
        <v>0</v>
      </c>
      <c r="CW370" s="14">
        <f t="shared" si="376"/>
        <v>0</v>
      </c>
      <c r="CX370" s="14">
        <f t="shared" si="376"/>
        <v>0</v>
      </c>
      <c r="CY370" s="14">
        <f t="shared" si="401"/>
        <v>0</v>
      </c>
      <c r="CZ370" s="14">
        <f t="shared" si="401"/>
        <v>0</v>
      </c>
      <c r="DA370" s="14">
        <f t="shared" si="401"/>
        <v>0</v>
      </c>
      <c r="DB370" s="14">
        <f t="shared" si="401"/>
        <v>0</v>
      </c>
      <c r="DC370" s="14">
        <f t="shared" si="401"/>
        <v>0</v>
      </c>
      <c r="DD370" s="14">
        <f t="shared" si="401"/>
        <v>0</v>
      </c>
      <c r="DE370" s="14">
        <f t="shared" si="401"/>
        <v>0.11716158889317393</v>
      </c>
      <c r="DF370" s="14">
        <f t="shared" si="401"/>
        <v>0.12070960277670652</v>
      </c>
      <c r="DG370" s="14">
        <f t="shared" si="401"/>
        <v>0.12340917855765522</v>
      </c>
      <c r="DH370" s="14">
        <f t="shared" si="401"/>
        <v>0.1258002313922098</v>
      </c>
      <c r="DI370" s="14">
        <f t="shared" si="401"/>
        <v>0.12718858465098343</v>
      </c>
      <c r="DJ370" s="14">
        <f t="shared" si="401"/>
        <v>0.12795989201696875</v>
      </c>
      <c r="DK370" s="14">
        <f t="shared" si="401"/>
        <v>0.12849980717315851</v>
      </c>
      <c r="DL370" s="14">
        <f t="shared" si="401"/>
        <v>0.12927111453914386</v>
      </c>
      <c r="DM370" s="14">
        <f t="shared" si="401"/>
        <v>0</v>
      </c>
      <c r="DN370" s="14">
        <f t="shared" si="385"/>
        <v>0</v>
      </c>
      <c r="DO370" s="14">
        <f t="shared" si="385"/>
        <v>0</v>
      </c>
      <c r="DP370" s="14">
        <f t="shared" si="385"/>
        <v>0</v>
      </c>
      <c r="DQ370" s="14">
        <f t="shared" si="383"/>
        <v>0</v>
      </c>
      <c r="DR370" s="14">
        <f t="shared" si="383"/>
        <v>0</v>
      </c>
      <c r="DS370" s="14">
        <f t="shared" si="363"/>
        <v>0</v>
      </c>
      <c r="DT370" s="14">
        <f t="shared" si="363"/>
        <v>0</v>
      </c>
      <c r="DU370" s="14">
        <f t="shared" si="363"/>
        <v>0</v>
      </c>
      <c r="DV370" s="14">
        <f t="shared" si="363"/>
        <v>0</v>
      </c>
      <c r="DW370" s="14">
        <f t="shared" si="399"/>
        <v>0</v>
      </c>
      <c r="DX370" s="14">
        <f t="shared" si="399"/>
        <v>0</v>
      </c>
      <c r="DY370" s="14">
        <f t="shared" si="399"/>
        <v>0</v>
      </c>
      <c r="DZ370" s="14">
        <f t="shared" si="394"/>
        <v>1</v>
      </c>
    </row>
    <row r="371" spans="2:130">
      <c r="C371" s="18">
        <v>2049</v>
      </c>
      <c r="D371" s="25"/>
      <c r="E371" s="25"/>
      <c r="F371" s="25"/>
      <c r="G371" s="25"/>
      <c r="H371" s="25"/>
      <c r="I371" s="25"/>
      <c r="J371" s="25"/>
      <c r="K371" s="25"/>
      <c r="L371" s="25"/>
      <c r="M371" s="25"/>
      <c r="N371" s="25"/>
      <c r="O371" s="25"/>
      <c r="P371" s="25"/>
      <c r="Q371" s="25"/>
      <c r="R371" s="25"/>
      <c r="S371" s="25"/>
      <c r="T371" s="25"/>
      <c r="U371" s="25"/>
      <c r="V371" s="25"/>
      <c r="W371" s="25"/>
      <c r="X371" s="25"/>
      <c r="Y371" s="25"/>
      <c r="Z371" s="25"/>
      <c r="AA371" s="25"/>
      <c r="AB371" s="25"/>
      <c r="AC371" s="25"/>
      <c r="AD371" s="25"/>
      <c r="AE371" s="25"/>
      <c r="AF371" s="25"/>
      <c r="AG371" s="25">
        <f t="shared" si="381"/>
        <v>0</v>
      </c>
      <c r="AH371" s="25">
        <f t="shared" si="384"/>
        <v>0</v>
      </c>
      <c r="AI371" s="25">
        <f t="shared" si="386"/>
        <v>0</v>
      </c>
      <c r="AJ371" s="25">
        <f t="shared" si="387"/>
        <v>0</v>
      </c>
      <c r="AK371" s="25">
        <f t="shared" si="388"/>
        <v>0</v>
      </c>
      <c r="AL371" s="25">
        <f t="shared" si="389"/>
        <v>0</v>
      </c>
      <c r="AM371" s="25">
        <f t="shared" si="390"/>
        <v>0</v>
      </c>
      <c r="AN371" s="25">
        <f t="shared" si="391"/>
        <v>0</v>
      </c>
      <c r="AO371" s="25">
        <f t="shared" si="392"/>
        <v>0</v>
      </c>
      <c r="AP371" s="25">
        <f t="shared" si="393"/>
        <v>0</v>
      </c>
      <c r="AQ371" s="25">
        <f t="shared" si="395"/>
        <v>0</v>
      </c>
      <c r="AR371" s="25">
        <f t="shared" si="397"/>
        <v>0</v>
      </c>
      <c r="AS371" s="25">
        <f t="shared" si="400"/>
        <v>586.875</v>
      </c>
      <c r="AT371" s="25">
        <f t="shared" si="402"/>
        <v>600</v>
      </c>
      <c r="AU371" s="25">
        <f t="shared" si="403"/>
        <v>611.625</v>
      </c>
      <c r="AV371" s="25">
        <f t="shared" si="404"/>
        <v>618.375</v>
      </c>
      <c r="AW371" s="25">
        <f t="shared" si="406"/>
        <v>622.125</v>
      </c>
      <c r="AX371" s="25">
        <f t="shared" si="408"/>
        <v>624.75</v>
      </c>
      <c r="AY371" s="25">
        <f t="shared" ref="AY371:AY382" si="409">VLOOKUP($C$113,$D$3:$K$63,$A$72,0)*(B324-B323)</f>
        <v>628.5</v>
      </c>
      <c r="AZ371" s="25">
        <f>VLOOKUP($C$114,$D$3:$K$63,$A$72,0)*(B323-B322)</f>
        <v>628.875</v>
      </c>
      <c r="BA371" s="25">
        <f>VLOOKUP($C$115,$D$3:$K$63,$A$72,0)*B322</f>
        <v>0</v>
      </c>
      <c r="BB371" s="25"/>
      <c r="BC371" s="25"/>
      <c r="BD371" s="25"/>
      <c r="BE371" s="25"/>
      <c r="BF371" s="25"/>
      <c r="BG371" s="25"/>
      <c r="BH371" s="25"/>
      <c r="BI371" s="25"/>
      <c r="BJ371" s="25"/>
      <c r="BK371" s="25"/>
      <c r="BL371" s="25"/>
      <c r="BM371" s="21">
        <f t="shared" si="344"/>
        <v>4921.125</v>
      </c>
      <c r="BP371" s="18">
        <v>2049</v>
      </c>
      <c r="BQ371" s="14">
        <f t="shared" si="407"/>
        <v>0</v>
      </c>
      <c r="BR371" s="14">
        <f t="shared" si="407"/>
        <v>0</v>
      </c>
      <c r="BS371" s="14">
        <f t="shared" si="407"/>
        <v>0</v>
      </c>
      <c r="BT371" s="14">
        <f t="shared" si="407"/>
        <v>0</v>
      </c>
      <c r="BU371" s="14">
        <f t="shared" si="407"/>
        <v>0</v>
      </c>
      <c r="BV371" s="14">
        <f t="shared" si="407"/>
        <v>0</v>
      </c>
      <c r="BW371" s="14">
        <f t="shared" si="407"/>
        <v>0</v>
      </c>
      <c r="BX371" s="14">
        <f t="shared" si="407"/>
        <v>0</v>
      </c>
      <c r="BY371" s="14">
        <f t="shared" si="407"/>
        <v>0</v>
      </c>
      <c r="BZ371" s="14">
        <f t="shared" si="407"/>
        <v>0</v>
      </c>
      <c r="CA371" s="14">
        <f t="shared" si="407"/>
        <v>0</v>
      </c>
      <c r="CB371" s="14">
        <f t="shared" si="407"/>
        <v>0</v>
      </c>
      <c r="CC371" s="14">
        <f t="shared" si="407"/>
        <v>0</v>
      </c>
      <c r="CD371" s="14">
        <f t="shared" si="407"/>
        <v>0</v>
      </c>
      <c r="CE371" s="14">
        <f t="shared" si="407"/>
        <v>0</v>
      </c>
      <c r="CF371" s="14">
        <f t="shared" si="405"/>
        <v>0</v>
      </c>
      <c r="CG371" s="14">
        <f t="shared" si="398"/>
        <v>0</v>
      </c>
      <c r="CH371" s="14">
        <f t="shared" si="398"/>
        <v>0</v>
      </c>
      <c r="CI371" s="14">
        <f t="shared" si="398"/>
        <v>0</v>
      </c>
      <c r="CJ371" s="14">
        <f t="shared" si="398"/>
        <v>0</v>
      </c>
      <c r="CK371" s="14">
        <f t="shared" si="396"/>
        <v>0</v>
      </c>
      <c r="CL371" s="14">
        <f t="shared" si="396"/>
        <v>0</v>
      </c>
      <c r="CM371" s="14">
        <f t="shared" si="396"/>
        <v>0</v>
      </c>
      <c r="CN371" s="14">
        <f t="shared" si="396"/>
        <v>0</v>
      </c>
      <c r="CO371" s="14">
        <f t="shared" si="396"/>
        <v>0</v>
      </c>
      <c r="CP371" s="14">
        <f t="shared" si="396"/>
        <v>0</v>
      </c>
      <c r="CQ371" s="14">
        <f t="shared" si="396"/>
        <v>0</v>
      </c>
      <c r="CR371" s="14">
        <f t="shared" si="396"/>
        <v>0</v>
      </c>
      <c r="CS371" s="14">
        <f t="shared" si="396"/>
        <v>0</v>
      </c>
      <c r="CT371" s="14">
        <f t="shared" si="396"/>
        <v>0</v>
      </c>
      <c r="CU371" s="14">
        <f t="shared" si="396"/>
        <v>0</v>
      </c>
      <c r="CV371" s="14">
        <f t="shared" si="396"/>
        <v>0</v>
      </c>
      <c r="CW371" s="14">
        <f t="shared" si="376"/>
        <v>0</v>
      </c>
      <c r="CX371" s="14">
        <f t="shared" si="376"/>
        <v>0</v>
      </c>
      <c r="CY371" s="14">
        <f t="shared" si="401"/>
        <v>0</v>
      </c>
      <c r="CZ371" s="14">
        <f t="shared" si="401"/>
        <v>0</v>
      </c>
      <c r="DA371" s="14">
        <f t="shared" si="401"/>
        <v>0</v>
      </c>
      <c r="DB371" s="14">
        <f t="shared" si="401"/>
        <v>0</v>
      </c>
      <c r="DC371" s="14">
        <f t="shared" si="401"/>
        <v>0</v>
      </c>
      <c r="DD371" s="14">
        <f t="shared" si="401"/>
        <v>0</v>
      </c>
      <c r="DE371" s="14">
        <f t="shared" si="401"/>
        <v>0</v>
      </c>
      <c r="DF371" s="14">
        <f t="shared" si="401"/>
        <v>0.11925626762173283</v>
      </c>
      <c r="DG371" s="14">
        <f t="shared" si="401"/>
        <v>0.12192334069953517</v>
      </c>
      <c r="DH371" s="14">
        <f t="shared" si="401"/>
        <v>0.12428560542558865</v>
      </c>
      <c r="DI371" s="14">
        <f t="shared" si="401"/>
        <v>0.12565724300845843</v>
      </c>
      <c r="DJ371" s="14">
        <f t="shared" si="401"/>
        <v>0.12641926388783054</v>
      </c>
      <c r="DK371" s="14">
        <f t="shared" si="401"/>
        <v>0.12695267850339098</v>
      </c>
      <c r="DL371" s="14">
        <f t="shared" si="401"/>
        <v>0.12771469938276309</v>
      </c>
      <c r="DM371" s="14">
        <f t="shared" si="401"/>
        <v>0.1277909014707003</v>
      </c>
      <c r="DN371" s="14">
        <f t="shared" si="385"/>
        <v>0</v>
      </c>
      <c r="DO371" s="14">
        <f t="shared" si="385"/>
        <v>0</v>
      </c>
      <c r="DP371" s="14">
        <f t="shared" si="385"/>
        <v>0</v>
      </c>
      <c r="DQ371" s="14">
        <f t="shared" si="383"/>
        <v>0</v>
      </c>
      <c r="DR371" s="14">
        <f t="shared" si="383"/>
        <v>0</v>
      </c>
      <c r="DS371" s="14">
        <f t="shared" si="363"/>
        <v>0</v>
      </c>
      <c r="DT371" s="14">
        <f t="shared" si="363"/>
        <v>0</v>
      </c>
      <c r="DU371" s="14">
        <f t="shared" si="363"/>
        <v>0</v>
      </c>
      <c r="DV371" s="14">
        <f t="shared" si="363"/>
        <v>0</v>
      </c>
      <c r="DW371" s="14">
        <f t="shared" si="399"/>
        <v>0</v>
      </c>
      <c r="DX371" s="14">
        <f t="shared" si="399"/>
        <v>0</v>
      </c>
      <c r="DY371" s="14">
        <f t="shared" si="399"/>
        <v>0</v>
      </c>
      <c r="DZ371" s="14">
        <f t="shared" si="394"/>
        <v>0.99999999999999989</v>
      </c>
    </row>
    <row r="372" spans="2:130">
      <c r="C372" s="18">
        <v>2050</v>
      </c>
      <c r="D372" s="25"/>
      <c r="E372" s="25"/>
      <c r="F372" s="25"/>
      <c r="G372" s="25"/>
      <c r="H372" s="25"/>
      <c r="I372" s="25"/>
      <c r="J372" s="25"/>
      <c r="K372" s="25"/>
      <c r="L372" s="25"/>
      <c r="M372" s="25"/>
      <c r="N372" s="25"/>
      <c r="O372" s="25"/>
      <c r="P372" s="25"/>
      <c r="Q372" s="25"/>
      <c r="R372" s="25"/>
      <c r="S372" s="25"/>
      <c r="T372" s="25"/>
      <c r="U372" s="25"/>
      <c r="V372" s="25"/>
      <c r="W372" s="25"/>
      <c r="X372" s="25"/>
      <c r="Y372" s="25"/>
      <c r="Z372" s="25"/>
      <c r="AA372" s="25"/>
      <c r="AB372" s="25"/>
      <c r="AC372" s="25"/>
      <c r="AD372" s="25"/>
      <c r="AE372" s="25"/>
      <c r="AF372" s="25"/>
      <c r="AG372" s="25"/>
      <c r="AH372" s="25">
        <f t="shared" si="384"/>
        <v>0</v>
      </c>
      <c r="AI372" s="25">
        <f t="shared" si="386"/>
        <v>0</v>
      </c>
      <c r="AJ372" s="25">
        <f t="shared" si="387"/>
        <v>0</v>
      </c>
      <c r="AK372" s="25">
        <f t="shared" si="388"/>
        <v>0</v>
      </c>
      <c r="AL372" s="25">
        <f t="shared" si="389"/>
        <v>0</v>
      </c>
      <c r="AM372" s="25">
        <f t="shared" si="390"/>
        <v>0</v>
      </c>
      <c r="AN372" s="25">
        <f t="shared" si="391"/>
        <v>0</v>
      </c>
      <c r="AO372" s="25">
        <f t="shared" si="392"/>
        <v>0</v>
      </c>
      <c r="AP372" s="25">
        <f t="shared" si="393"/>
        <v>0</v>
      </c>
      <c r="AQ372" s="25">
        <f t="shared" si="395"/>
        <v>0</v>
      </c>
      <c r="AR372" s="25">
        <f t="shared" si="397"/>
        <v>0</v>
      </c>
      <c r="AS372" s="25">
        <f t="shared" si="400"/>
        <v>0</v>
      </c>
      <c r="AT372" s="25">
        <f t="shared" si="402"/>
        <v>600</v>
      </c>
      <c r="AU372" s="25">
        <f t="shared" si="403"/>
        <v>611.625</v>
      </c>
      <c r="AV372" s="25">
        <f t="shared" si="404"/>
        <v>618.375</v>
      </c>
      <c r="AW372" s="25">
        <f t="shared" si="406"/>
        <v>622.125</v>
      </c>
      <c r="AX372" s="25">
        <f t="shared" si="408"/>
        <v>624.75</v>
      </c>
      <c r="AY372" s="25">
        <f t="shared" si="409"/>
        <v>628.5</v>
      </c>
      <c r="AZ372" s="25">
        <f t="shared" ref="AZ372:AZ382" si="410">VLOOKUP($C$114,$D$3:$K$63,$A$72,0)*(B324-B323)</f>
        <v>628.875</v>
      </c>
      <c r="BA372" s="25">
        <f>VLOOKUP($C$115,$D$3:$K$63,$A$72,0)*(B323-B322)</f>
        <v>626.625</v>
      </c>
      <c r="BB372" s="25">
        <f>VLOOKUP($C$116,$D$3:$K$63,$A$72,0)*B322</f>
        <v>0</v>
      </c>
      <c r="BC372" s="25"/>
      <c r="BD372" s="25"/>
      <c r="BE372" s="25"/>
      <c r="BF372" s="25"/>
      <c r="BG372" s="25"/>
      <c r="BH372" s="25"/>
      <c r="BI372" s="25"/>
      <c r="BJ372" s="25"/>
      <c r="BK372" s="25"/>
      <c r="BL372" s="25"/>
      <c r="BM372" s="21">
        <f t="shared" si="344"/>
        <v>4960.875</v>
      </c>
      <c r="BP372" s="18">
        <v>2050</v>
      </c>
      <c r="BQ372" s="14">
        <f t="shared" si="407"/>
        <v>0</v>
      </c>
      <c r="BR372" s="14">
        <f t="shared" si="407"/>
        <v>0</v>
      </c>
      <c r="BS372" s="14">
        <f t="shared" si="407"/>
        <v>0</v>
      </c>
      <c r="BT372" s="14">
        <f t="shared" si="407"/>
        <v>0</v>
      </c>
      <c r="BU372" s="14">
        <f t="shared" si="407"/>
        <v>0</v>
      </c>
      <c r="BV372" s="14">
        <f t="shared" si="407"/>
        <v>0</v>
      </c>
      <c r="BW372" s="14">
        <f t="shared" si="407"/>
        <v>0</v>
      </c>
      <c r="BX372" s="14">
        <f t="shared" si="407"/>
        <v>0</v>
      </c>
      <c r="BY372" s="14">
        <f t="shared" si="407"/>
        <v>0</v>
      </c>
      <c r="BZ372" s="14">
        <f t="shared" si="407"/>
        <v>0</v>
      </c>
      <c r="CA372" s="14">
        <f t="shared" si="407"/>
        <v>0</v>
      </c>
      <c r="CB372" s="14">
        <f t="shared" si="407"/>
        <v>0</v>
      </c>
      <c r="CC372" s="14">
        <f t="shared" si="407"/>
        <v>0</v>
      </c>
      <c r="CD372" s="14">
        <f t="shared" si="407"/>
        <v>0</v>
      </c>
      <c r="CE372" s="14">
        <f t="shared" si="407"/>
        <v>0</v>
      </c>
      <c r="CF372" s="14">
        <f t="shared" si="405"/>
        <v>0</v>
      </c>
      <c r="CG372" s="14">
        <f t="shared" si="398"/>
        <v>0</v>
      </c>
      <c r="CH372" s="14">
        <f t="shared" si="398"/>
        <v>0</v>
      </c>
      <c r="CI372" s="14">
        <f t="shared" si="398"/>
        <v>0</v>
      </c>
      <c r="CJ372" s="14">
        <f t="shared" si="398"/>
        <v>0</v>
      </c>
      <c r="CK372" s="14">
        <f t="shared" si="396"/>
        <v>0</v>
      </c>
      <c r="CL372" s="14">
        <f t="shared" si="396"/>
        <v>0</v>
      </c>
      <c r="CM372" s="14">
        <f t="shared" si="396"/>
        <v>0</v>
      </c>
      <c r="CN372" s="14">
        <f t="shared" si="396"/>
        <v>0</v>
      </c>
      <c r="CO372" s="14">
        <f t="shared" si="396"/>
        <v>0</v>
      </c>
      <c r="CP372" s="14">
        <f t="shared" si="396"/>
        <v>0</v>
      </c>
      <c r="CQ372" s="14">
        <f t="shared" si="396"/>
        <v>0</v>
      </c>
      <c r="CR372" s="14">
        <f t="shared" si="396"/>
        <v>0</v>
      </c>
      <c r="CS372" s="14">
        <f t="shared" si="396"/>
        <v>0</v>
      </c>
      <c r="CT372" s="14">
        <f t="shared" si="396"/>
        <v>0</v>
      </c>
      <c r="CU372" s="14">
        <f t="shared" si="396"/>
        <v>0</v>
      </c>
      <c r="CV372" s="14">
        <f t="shared" si="396"/>
        <v>0</v>
      </c>
      <c r="CW372" s="14">
        <f t="shared" si="376"/>
        <v>0</v>
      </c>
      <c r="CX372" s="14">
        <f t="shared" si="376"/>
        <v>0</v>
      </c>
      <c r="CY372" s="14">
        <f t="shared" si="401"/>
        <v>0</v>
      </c>
      <c r="CZ372" s="14">
        <f t="shared" si="401"/>
        <v>0</v>
      </c>
      <c r="DA372" s="14">
        <f t="shared" si="401"/>
        <v>0</v>
      </c>
      <c r="DB372" s="14">
        <f t="shared" si="401"/>
        <v>0</v>
      </c>
      <c r="DC372" s="14">
        <f t="shared" si="401"/>
        <v>0</v>
      </c>
      <c r="DD372" s="14">
        <f t="shared" si="401"/>
        <v>0</v>
      </c>
      <c r="DE372" s="14">
        <f t="shared" si="401"/>
        <v>0</v>
      </c>
      <c r="DF372" s="14">
        <f t="shared" si="401"/>
        <v>0</v>
      </c>
      <c r="DG372" s="14">
        <f t="shared" si="401"/>
        <v>0.12094640562400787</v>
      </c>
      <c r="DH372" s="14">
        <f t="shared" si="401"/>
        <v>0.12328974223297301</v>
      </c>
      <c r="DI372" s="14">
        <f t="shared" si="401"/>
        <v>0.1246503892962431</v>
      </c>
      <c r="DJ372" s="14">
        <f t="shared" si="401"/>
        <v>0.12540630433139316</v>
      </c>
      <c r="DK372" s="14">
        <f t="shared" si="401"/>
        <v>0.1259354448559982</v>
      </c>
      <c r="DL372" s="14">
        <f t="shared" si="401"/>
        <v>0.12669135989114824</v>
      </c>
      <c r="DM372" s="14">
        <f t="shared" si="401"/>
        <v>0.12676695139466324</v>
      </c>
      <c r="DN372" s="14">
        <f t="shared" si="385"/>
        <v>0.12631340237357322</v>
      </c>
      <c r="DO372" s="14">
        <f t="shared" si="385"/>
        <v>0</v>
      </c>
      <c r="DP372" s="14">
        <f t="shared" si="385"/>
        <v>0</v>
      </c>
      <c r="DQ372" s="14">
        <f t="shared" si="383"/>
        <v>0</v>
      </c>
      <c r="DR372" s="14">
        <f t="shared" si="383"/>
        <v>0</v>
      </c>
      <c r="DS372" s="14">
        <f t="shared" si="363"/>
        <v>0</v>
      </c>
      <c r="DT372" s="14">
        <f t="shared" si="363"/>
        <v>0</v>
      </c>
      <c r="DU372" s="14">
        <f t="shared" si="363"/>
        <v>0</v>
      </c>
      <c r="DV372" s="14">
        <f t="shared" si="363"/>
        <v>0</v>
      </c>
      <c r="DW372" s="14">
        <f t="shared" si="399"/>
        <v>0</v>
      </c>
      <c r="DX372" s="14">
        <f t="shared" si="399"/>
        <v>0</v>
      </c>
      <c r="DY372" s="14">
        <f t="shared" si="399"/>
        <v>0</v>
      </c>
      <c r="DZ372" s="14">
        <f t="shared" si="394"/>
        <v>1</v>
      </c>
    </row>
    <row r="373" spans="2:130">
      <c r="C373" s="18">
        <v>2051</v>
      </c>
      <c r="D373" s="25"/>
      <c r="E373" s="25"/>
      <c r="F373" s="25"/>
      <c r="G373" s="25"/>
      <c r="H373" s="25"/>
      <c r="I373" s="25"/>
      <c r="J373" s="25"/>
      <c r="K373" s="25"/>
      <c r="L373" s="25"/>
      <c r="M373" s="25"/>
      <c r="N373" s="25"/>
      <c r="O373" s="25"/>
      <c r="P373" s="25"/>
      <c r="Q373" s="25"/>
      <c r="R373" s="25"/>
      <c r="S373" s="25"/>
      <c r="T373" s="25"/>
      <c r="U373" s="25"/>
      <c r="V373" s="25"/>
      <c r="W373" s="25"/>
      <c r="X373" s="25"/>
      <c r="Y373" s="25"/>
      <c r="Z373" s="25"/>
      <c r="AA373" s="25"/>
      <c r="AB373" s="25"/>
      <c r="AC373" s="25"/>
      <c r="AD373" s="25"/>
      <c r="AE373" s="25"/>
      <c r="AF373" s="25"/>
      <c r="AG373" s="25"/>
      <c r="AH373" s="25"/>
      <c r="AI373" s="25">
        <f t="shared" si="386"/>
        <v>0</v>
      </c>
      <c r="AJ373" s="25">
        <f t="shared" si="387"/>
        <v>0</v>
      </c>
      <c r="AK373" s="25">
        <f t="shared" si="388"/>
        <v>0</v>
      </c>
      <c r="AL373" s="25">
        <f t="shared" si="389"/>
        <v>0</v>
      </c>
      <c r="AM373" s="25">
        <f t="shared" si="390"/>
        <v>0</v>
      </c>
      <c r="AN373" s="25">
        <f t="shared" si="391"/>
        <v>0</v>
      </c>
      <c r="AO373" s="25">
        <f t="shared" si="392"/>
        <v>0</v>
      </c>
      <c r="AP373" s="25">
        <f t="shared" si="393"/>
        <v>0</v>
      </c>
      <c r="AQ373" s="25">
        <f t="shared" si="395"/>
        <v>0</v>
      </c>
      <c r="AR373" s="25">
        <f t="shared" si="397"/>
        <v>0</v>
      </c>
      <c r="AS373" s="25">
        <f t="shared" si="400"/>
        <v>0</v>
      </c>
      <c r="AT373" s="25">
        <f t="shared" si="402"/>
        <v>0</v>
      </c>
      <c r="AU373" s="25">
        <f t="shared" si="403"/>
        <v>611.625</v>
      </c>
      <c r="AV373" s="25">
        <f t="shared" si="404"/>
        <v>618.375</v>
      </c>
      <c r="AW373" s="25">
        <f t="shared" si="406"/>
        <v>622.125</v>
      </c>
      <c r="AX373" s="25">
        <f t="shared" si="408"/>
        <v>624.75</v>
      </c>
      <c r="AY373" s="25">
        <f t="shared" si="409"/>
        <v>628.5</v>
      </c>
      <c r="AZ373" s="25">
        <f t="shared" si="410"/>
        <v>628.875</v>
      </c>
      <c r="BA373" s="25">
        <f t="shared" ref="BA373:BA382" si="411">VLOOKUP($C$115,$D$3:$K$63,$A$72,0)*(B324-B323)</f>
        <v>626.625</v>
      </c>
      <c r="BB373" s="25">
        <f>VLOOKUP($C$116,$D$3:$K$63,$A$72,0)*(B323-B322)</f>
        <v>627.75</v>
      </c>
      <c r="BC373" s="25" t="e">
        <f>VLOOKUP($C$117,$D$3:$K$63,$A$72,0)*B322</f>
        <v>#N/A</v>
      </c>
      <c r="BD373" s="25"/>
      <c r="BE373" s="25"/>
      <c r="BF373" s="25"/>
      <c r="BG373" s="25"/>
      <c r="BH373" s="25"/>
      <c r="BI373" s="25"/>
      <c r="BJ373" s="25"/>
      <c r="BK373" s="25"/>
      <c r="BL373" s="25"/>
      <c r="BM373" s="21" t="e">
        <f t="shared" si="344"/>
        <v>#N/A</v>
      </c>
      <c r="BP373" s="18">
        <v>2051</v>
      </c>
      <c r="BQ373" s="14" t="e">
        <f t="shared" si="407"/>
        <v>#N/A</v>
      </c>
      <c r="BR373" s="14" t="e">
        <f t="shared" si="407"/>
        <v>#N/A</v>
      </c>
      <c r="BS373" s="14" t="e">
        <f t="shared" si="407"/>
        <v>#N/A</v>
      </c>
      <c r="BT373" s="14" t="e">
        <f t="shared" si="407"/>
        <v>#N/A</v>
      </c>
      <c r="BU373" s="14" t="e">
        <f t="shared" si="407"/>
        <v>#N/A</v>
      </c>
      <c r="BV373" s="14" t="e">
        <f t="shared" si="407"/>
        <v>#N/A</v>
      </c>
      <c r="BW373" s="14" t="e">
        <f t="shared" si="407"/>
        <v>#N/A</v>
      </c>
      <c r="BX373" s="14" t="e">
        <f t="shared" si="407"/>
        <v>#N/A</v>
      </c>
      <c r="BY373" s="14" t="e">
        <f t="shared" si="407"/>
        <v>#N/A</v>
      </c>
      <c r="BZ373" s="14" t="e">
        <f t="shared" si="407"/>
        <v>#N/A</v>
      </c>
      <c r="CA373" s="14" t="e">
        <f t="shared" si="407"/>
        <v>#N/A</v>
      </c>
      <c r="CB373" s="14" t="e">
        <f t="shared" si="407"/>
        <v>#N/A</v>
      </c>
      <c r="CC373" s="14" t="e">
        <f t="shared" si="407"/>
        <v>#N/A</v>
      </c>
      <c r="CD373" s="14" t="e">
        <f t="shared" si="407"/>
        <v>#N/A</v>
      </c>
      <c r="CE373" s="14" t="e">
        <f t="shared" si="407"/>
        <v>#N/A</v>
      </c>
      <c r="CF373" s="14" t="e">
        <f t="shared" si="405"/>
        <v>#N/A</v>
      </c>
      <c r="CG373" s="14" t="e">
        <f t="shared" si="398"/>
        <v>#N/A</v>
      </c>
      <c r="CH373" s="14" t="e">
        <f t="shared" si="398"/>
        <v>#N/A</v>
      </c>
      <c r="CI373" s="14" t="e">
        <f t="shared" si="398"/>
        <v>#N/A</v>
      </c>
      <c r="CJ373" s="14" t="e">
        <f t="shared" si="398"/>
        <v>#N/A</v>
      </c>
      <c r="CK373" s="14" t="e">
        <f t="shared" si="396"/>
        <v>#N/A</v>
      </c>
      <c r="CL373" s="14" t="e">
        <f t="shared" si="396"/>
        <v>#N/A</v>
      </c>
      <c r="CM373" s="14" t="e">
        <f t="shared" si="396"/>
        <v>#N/A</v>
      </c>
      <c r="CN373" s="14" t="e">
        <f t="shared" si="396"/>
        <v>#N/A</v>
      </c>
      <c r="CO373" s="14" t="e">
        <f t="shared" si="396"/>
        <v>#N/A</v>
      </c>
      <c r="CP373" s="14" t="e">
        <f t="shared" si="396"/>
        <v>#N/A</v>
      </c>
      <c r="CQ373" s="14" t="e">
        <f t="shared" si="396"/>
        <v>#N/A</v>
      </c>
      <c r="CR373" s="14" t="e">
        <f t="shared" si="396"/>
        <v>#N/A</v>
      </c>
      <c r="CS373" s="14" t="e">
        <f t="shared" si="396"/>
        <v>#N/A</v>
      </c>
      <c r="CT373" s="14" t="e">
        <f t="shared" si="396"/>
        <v>#N/A</v>
      </c>
      <c r="CU373" s="14" t="e">
        <f t="shared" si="396"/>
        <v>#N/A</v>
      </c>
      <c r="CV373" s="14" t="e">
        <f t="shared" si="396"/>
        <v>#N/A</v>
      </c>
      <c r="CW373" s="14" t="e">
        <f t="shared" si="376"/>
        <v>#N/A</v>
      </c>
      <c r="CX373" s="14" t="e">
        <f t="shared" si="376"/>
        <v>#N/A</v>
      </c>
      <c r="CY373" s="14" t="e">
        <f t="shared" si="401"/>
        <v>#N/A</v>
      </c>
      <c r="CZ373" s="14" t="e">
        <f t="shared" si="401"/>
        <v>#N/A</v>
      </c>
      <c r="DA373" s="14" t="e">
        <f t="shared" si="401"/>
        <v>#N/A</v>
      </c>
      <c r="DB373" s="14" t="e">
        <f t="shared" si="401"/>
        <v>#N/A</v>
      </c>
      <c r="DC373" s="14" t="e">
        <f t="shared" si="401"/>
        <v>#N/A</v>
      </c>
      <c r="DD373" s="14" t="e">
        <f t="shared" si="401"/>
        <v>#N/A</v>
      </c>
      <c r="DE373" s="14" t="e">
        <f t="shared" si="401"/>
        <v>#N/A</v>
      </c>
      <c r="DF373" s="14" t="e">
        <f t="shared" si="401"/>
        <v>#N/A</v>
      </c>
      <c r="DG373" s="14" t="e">
        <f t="shared" si="401"/>
        <v>#N/A</v>
      </c>
      <c r="DH373" s="14" t="e">
        <f t="shared" si="401"/>
        <v>#N/A</v>
      </c>
      <c r="DI373" s="14" t="e">
        <f t="shared" si="401"/>
        <v>#N/A</v>
      </c>
      <c r="DJ373" s="14" t="e">
        <f t="shared" si="401"/>
        <v>#N/A</v>
      </c>
      <c r="DK373" s="14" t="e">
        <f t="shared" si="401"/>
        <v>#N/A</v>
      </c>
      <c r="DL373" s="14" t="e">
        <f t="shared" si="401"/>
        <v>#N/A</v>
      </c>
      <c r="DM373" s="14" t="e">
        <f t="shared" si="401"/>
        <v>#N/A</v>
      </c>
      <c r="DN373" s="14" t="e">
        <f t="shared" si="385"/>
        <v>#N/A</v>
      </c>
      <c r="DO373" s="14" t="e">
        <f t="shared" si="385"/>
        <v>#N/A</v>
      </c>
      <c r="DP373" s="14" t="e">
        <f t="shared" si="385"/>
        <v>#N/A</v>
      </c>
      <c r="DQ373" s="14" t="e">
        <f t="shared" si="383"/>
        <v>#N/A</v>
      </c>
      <c r="DR373" s="14" t="e">
        <f t="shared" si="383"/>
        <v>#N/A</v>
      </c>
      <c r="DS373" s="14" t="e">
        <f t="shared" si="363"/>
        <v>#N/A</v>
      </c>
      <c r="DT373" s="14" t="e">
        <f t="shared" si="363"/>
        <v>#N/A</v>
      </c>
      <c r="DU373" s="14" t="e">
        <f t="shared" si="363"/>
        <v>#N/A</v>
      </c>
      <c r="DV373" s="14" t="e">
        <f t="shared" si="363"/>
        <v>#N/A</v>
      </c>
      <c r="DW373" s="14" t="e">
        <f t="shared" si="399"/>
        <v>#N/A</v>
      </c>
      <c r="DX373" s="14" t="e">
        <f t="shared" si="399"/>
        <v>#N/A</v>
      </c>
      <c r="DY373" s="14" t="e">
        <f t="shared" si="399"/>
        <v>#N/A</v>
      </c>
      <c r="DZ373" s="14" t="e">
        <f t="shared" si="394"/>
        <v>#N/A</v>
      </c>
    </row>
    <row r="374" spans="2:130">
      <c r="C374" s="18">
        <v>2052</v>
      </c>
      <c r="D374" s="25"/>
      <c r="E374" s="25"/>
      <c r="F374" s="25"/>
      <c r="G374" s="25"/>
      <c r="H374" s="25"/>
      <c r="I374" s="25"/>
      <c r="J374" s="25"/>
      <c r="K374" s="25"/>
      <c r="L374" s="25"/>
      <c r="M374" s="25"/>
      <c r="N374" s="25"/>
      <c r="O374" s="25"/>
      <c r="P374" s="25"/>
      <c r="Q374" s="25"/>
      <c r="R374" s="25"/>
      <c r="S374" s="25"/>
      <c r="T374" s="25"/>
      <c r="U374" s="25"/>
      <c r="V374" s="25"/>
      <c r="W374" s="25"/>
      <c r="X374" s="25"/>
      <c r="Y374" s="25"/>
      <c r="Z374" s="25"/>
      <c r="AA374" s="25"/>
      <c r="AB374" s="25"/>
      <c r="AC374" s="25"/>
      <c r="AD374" s="25"/>
      <c r="AE374" s="25"/>
      <c r="AF374" s="25"/>
      <c r="AG374" s="25"/>
      <c r="AH374" s="25"/>
      <c r="AI374" s="25"/>
      <c r="AJ374" s="25">
        <f t="shared" si="387"/>
        <v>0</v>
      </c>
      <c r="AK374" s="25">
        <f t="shared" si="388"/>
        <v>0</v>
      </c>
      <c r="AL374" s="25">
        <f t="shared" si="389"/>
        <v>0</v>
      </c>
      <c r="AM374" s="25">
        <f t="shared" si="390"/>
        <v>0</v>
      </c>
      <c r="AN374" s="25">
        <f t="shared" si="391"/>
        <v>0</v>
      </c>
      <c r="AO374" s="25">
        <f t="shared" si="392"/>
        <v>0</v>
      </c>
      <c r="AP374" s="25">
        <f t="shared" si="393"/>
        <v>0</v>
      </c>
      <c r="AQ374" s="25">
        <f t="shared" si="395"/>
        <v>0</v>
      </c>
      <c r="AR374" s="25">
        <f t="shared" si="397"/>
        <v>0</v>
      </c>
      <c r="AS374" s="25">
        <f t="shared" si="400"/>
        <v>0</v>
      </c>
      <c r="AT374" s="25">
        <f t="shared" si="402"/>
        <v>0</v>
      </c>
      <c r="AU374" s="25">
        <f t="shared" si="403"/>
        <v>0</v>
      </c>
      <c r="AV374" s="25">
        <f t="shared" si="404"/>
        <v>618.375</v>
      </c>
      <c r="AW374" s="25">
        <f t="shared" si="406"/>
        <v>622.125</v>
      </c>
      <c r="AX374" s="25">
        <f t="shared" si="408"/>
        <v>624.75</v>
      </c>
      <c r="AY374" s="25">
        <f t="shared" si="409"/>
        <v>628.5</v>
      </c>
      <c r="AZ374" s="25">
        <f t="shared" si="410"/>
        <v>628.875</v>
      </c>
      <c r="BA374" s="25">
        <f t="shared" si="411"/>
        <v>626.625</v>
      </c>
      <c r="BB374" s="25">
        <f t="shared" ref="BB374:BB382" si="412">VLOOKUP($C$116,$D$3:$K$63,$A$72,0)*(B324-B323)</f>
        <v>627.75</v>
      </c>
      <c r="BC374" s="25" t="e">
        <f>VLOOKUP($C$117,$D$3:$K$63,$A$72,0)*(B323-B322)</f>
        <v>#N/A</v>
      </c>
      <c r="BD374" s="25" t="e">
        <f>VLOOKUP($C$118,$D$3:$K$63,$A$72,0)*B322</f>
        <v>#N/A</v>
      </c>
      <c r="BE374" s="25"/>
      <c r="BF374" s="25"/>
      <c r="BG374" s="25"/>
      <c r="BH374" s="25"/>
      <c r="BI374" s="25"/>
      <c r="BJ374" s="25"/>
      <c r="BK374" s="25"/>
      <c r="BL374" s="25"/>
      <c r="BM374" s="21" t="e">
        <f t="shared" si="344"/>
        <v>#N/A</v>
      </c>
      <c r="BP374" s="18">
        <v>2052</v>
      </c>
      <c r="BQ374" s="14" t="e">
        <f t="shared" si="407"/>
        <v>#N/A</v>
      </c>
      <c r="BR374" s="14" t="e">
        <f t="shared" si="407"/>
        <v>#N/A</v>
      </c>
      <c r="BS374" s="14" t="e">
        <f t="shared" si="407"/>
        <v>#N/A</v>
      </c>
      <c r="BT374" s="14" t="e">
        <f t="shared" si="407"/>
        <v>#N/A</v>
      </c>
      <c r="BU374" s="14" t="e">
        <f t="shared" si="407"/>
        <v>#N/A</v>
      </c>
      <c r="BV374" s="14" t="e">
        <f t="shared" si="407"/>
        <v>#N/A</v>
      </c>
      <c r="BW374" s="14" t="e">
        <f t="shared" si="407"/>
        <v>#N/A</v>
      </c>
      <c r="BX374" s="14" t="e">
        <f t="shared" si="407"/>
        <v>#N/A</v>
      </c>
      <c r="BY374" s="14" t="e">
        <f t="shared" si="407"/>
        <v>#N/A</v>
      </c>
      <c r="BZ374" s="14" t="e">
        <f t="shared" si="407"/>
        <v>#N/A</v>
      </c>
      <c r="CA374" s="14" t="e">
        <f t="shared" si="407"/>
        <v>#N/A</v>
      </c>
      <c r="CB374" s="14" t="e">
        <f t="shared" si="407"/>
        <v>#N/A</v>
      </c>
      <c r="CC374" s="14" t="e">
        <f t="shared" si="407"/>
        <v>#N/A</v>
      </c>
      <c r="CD374" s="14" t="e">
        <f t="shared" si="407"/>
        <v>#N/A</v>
      </c>
      <c r="CE374" s="14" t="e">
        <f t="shared" si="407"/>
        <v>#N/A</v>
      </c>
      <c r="CF374" s="14" t="e">
        <f t="shared" si="405"/>
        <v>#N/A</v>
      </c>
      <c r="CG374" s="14" t="e">
        <f t="shared" si="398"/>
        <v>#N/A</v>
      </c>
      <c r="CH374" s="14" t="e">
        <f t="shared" si="398"/>
        <v>#N/A</v>
      </c>
      <c r="CI374" s="14" t="e">
        <f t="shared" si="398"/>
        <v>#N/A</v>
      </c>
      <c r="CJ374" s="14" t="e">
        <f t="shared" si="398"/>
        <v>#N/A</v>
      </c>
      <c r="CK374" s="14" t="e">
        <f t="shared" si="396"/>
        <v>#N/A</v>
      </c>
      <c r="CL374" s="14" t="e">
        <f t="shared" si="396"/>
        <v>#N/A</v>
      </c>
      <c r="CM374" s="14" t="e">
        <f t="shared" si="396"/>
        <v>#N/A</v>
      </c>
      <c r="CN374" s="14" t="e">
        <f t="shared" si="396"/>
        <v>#N/A</v>
      </c>
      <c r="CO374" s="14" t="e">
        <f t="shared" si="396"/>
        <v>#N/A</v>
      </c>
      <c r="CP374" s="14" t="e">
        <f t="shared" si="396"/>
        <v>#N/A</v>
      </c>
      <c r="CQ374" s="14" t="e">
        <f t="shared" si="396"/>
        <v>#N/A</v>
      </c>
      <c r="CR374" s="14" t="e">
        <f t="shared" si="396"/>
        <v>#N/A</v>
      </c>
      <c r="CS374" s="14" t="e">
        <f t="shared" si="396"/>
        <v>#N/A</v>
      </c>
      <c r="CT374" s="14" t="e">
        <f t="shared" si="396"/>
        <v>#N/A</v>
      </c>
      <c r="CU374" s="14" t="e">
        <f t="shared" si="396"/>
        <v>#N/A</v>
      </c>
      <c r="CV374" s="14" t="e">
        <f t="shared" si="396"/>
        <v>#N/A</v>
      </c>
      <c r="CW374" s="14" t="e">
        <f t="shared" si="376"/>
        <v>#N/A</v>
      </c>
      <c r="CX374" s="14" t="e">
        <f t="shared" si="376"/>
        <v>#N/A</v>
      </c>
      <c r="CY374" s="14" t="e">
        <f t="shared" si="401"/>
        <v>#N/A</v>
      </c>
      <c r="CZ374" s="14" t="e">
        <f t="shared" si="401"/>
        <v>#N/A</v>
      </c>
      <c r="DA374" s="14" t="e">
        <f t="shared" si="401"/>
        <v>#N/A</v>
      </c>
      <c r="DB374" s="14" t="e">
        <f t="shared" si="401"/>
        <v>#N/A</v>
      </c>
      <c r="DC374" s="14" t="e">
        <f t="shared" si="401"/>
        <v>#N/A</v>
      </c>
      <c r="DD374" s="14" t="e">
        <f t="shared" si="401"/>
        <v>#N/A</v>
      </c>
      <c r="DE374" s="14" t="e">
        <f t="shared" si="401"/>
        <v>#N/A</v>
      </c>
      <c r="DF374" s="14" t="e">
        <f t="shared" si="401"/>
        <v>#N/A</v>
      </c>
      <c r="DG374" s="14" t="e">
        <f t="shared" si="401"/>
        <v>#N/A</v>
      </c>
      <c r="DH374" s="14" t="e">
        <f t="shared" si="401"/>
        <v>#N/A</v>
      </c>
      <c r="DI374" s="14" t="e">
        <f t="shared" si="401"/>
        <v>#N/A</v>
      </c>
      <c r="DJ374" s="14" t="e">
        <f t="shared" si="401"/>
        <v>#N/A</v>
      </c>
      <c r="DK374" s="14" t="e">
        <f t="shared" si="401"/>
        <v>#N/A</v>
      </c>
      <c r="DL374" s="14" t="e">
        <f t="shared" si="401"/>
        <v>#N/A</v>
      </c>
      <c r="DM374" s="14" t="e">
        <f t="shared" si="401"/>
        <v>#N/A</v>
      </c>
      <c r="DN374" s="14" t="e">
        <f t="shared" si="385"/>
        <v>#N/A</v>
      </c>
      <c r="DO374" s="14" t="e">
        <f t="shared" si="385"/>
        <v>#N/A</v>
      </c>
      <c r="DP374" s="14" t="e">
        <f t="shared" si="385"/>
        <v>#N/A</v>
      </c>
      <c r="DQ374" s="14" t="e">
        <f t="shared" si="383"/>
        <v>#N/A</v>
      </c>
      <c r="DR374" s="14" t="e">
        <f t="shared" si="383"/>
        <v>#N/A</v>
      </c>
      <c r="DS374" s="14" t="e">
        <f t="shared" si="363"/>
        <v>#N/A</v>
      </c>
      <c r="DT374" s="14" t="e">
        <f t="shared" si="363"/>
        <v>#N/A</v>
      </c>
      <c r="DU374" s="14" t="e">
        <f t="shared" si="363"/>
        <v>#N/A</v>
      </c>
      <c r="DV374" s="14" t="e">
        <f t="shared" si="363"/>
        <v>#N/A</v>
      </c>
      <c r="DW374" s="14" t="e">
        <f t="shared" si="399"/>
        <v>#N/A</v>
      </c>
      <c r="DX374" s="14" t="e">
        <f t="shared" si="399"/>
        <v>#N/A</v>
      </c>
      <c r="DY374" s="14" t="e">
        <f t="shared" si="399"/>
        <v>#N/A</v>
      </c>
      <c r="DZ374" s="14" t="e">
        <f t="shared" si="394"/>
        <v>#N/A</v>
      </c>
    </row>
    <row r="375" spans="2:130">
      <c r="C375" s="18">
        <v>2053</v>
      </c>
      <c r="D375" s="25"/>
      <c r="E375" s="25"/>
      <c r="F375" s="25"/>
      <c r="G375" s="25"/>
      <c r="H375" s="25"/>
      <c r="I375" s="25"/>
      <c r="J375" s="25"/>
      <c r="K375" s="25"/>
      <c r="L375" s="25"/>
      <c r="M375" s="25"/>
      <c r="N375" s="25"/>
      <c r="O375" s="25"/>
      <c r="P375" s="25"/>
      <c r="Q375" s="25"/>
      <c r="R375" s="25"/>
      <c r="S375" s="25"/>
      <c r="T375" s="25"/>
      <c r="U375" s="25"/>
      <c r="V375" s="25"/>
      <c r="W375" s="25"/>
      <c r="X375" s="25"/>
      <c r="Y375" s="25"/>
      <c r="Z375" s="25"/>
      <c r="AA375" s="25"/>
      <c r="AB375" s="25"/>
      <c r="AC375" s="25"/>
      <c r="AD375" s="25"/>
      <c r="AE375" s="25"/>
      <c r="AF375" s="25"/>
      <c r="AG375" s="25"/>
      <c r="AH375" s="25"/>
      <c r="AI375" s="25"/>
      <c r="AJ375" s="25"/>
      <c r="AK375" s="25">
        <f t="shared" si="388"/>
        <v>0</v>
      </c>
      <c r="AL375" s="25">
        <f t="shared" si="389"/>
        <v>0</v>
      </c>
      <c r="AM375" s="25">
        <f t="shared" si="390"/>
        <v>0</v>
      </c>
      <c r="AN375" s="25">
        <f t="shared" si="391"/>
        <v>0</v>
      </c>
      <c r="AO375" s="25">
        <f t="shared" si="392"/>
        <v>0</v>
      </c>
      <c r="AP375" s="25">
        <f t="shared" si="393"/>
        <v>0</v>
      </c>
      <c r="AQ375" s="25">
        <f t="shared" si="395"/>
        <v>0</v>
      </c>
      <c r="AR375" s="25">
        <f t="shared" si="397"/>
        <v>0</v>
      </c>
      <c r="AS375" s="25">
        <f t="shared" si="400"/>
        <v>0</v>
      </c>
      <c r="AT375" s="25">
        <f t="shared" si="402"/>
        <v>0</v>
      </c>
      <c r="AU375" s="25">
        <f t="shared" si="403"/>
        <v>0</v>
      </c>
      <c r="AV375" s="25">
        <f t="shared" si="404"/>
        <v>0</v>
      </c>
      <c r="AW375" s="25">
        <f t="shared" si="406"/>
        <v>622.125</v>
      </c>
      <c r="AX375" s="25">
        <f t="shared" si="408"/>
        <v>624.75</v>
      </c>
      <c r="AY375" s="25">
        <f t="shared" si="409"/>
        <v>628.5</v>
      </c>
      <c r="AZ375" s="25">
        <f t="shared" si="410"/>
        <v>628.875</v>
      </c>
      <c r="BA375" s="25">
        <f t="shared" si="411"/>
        <v>626.625</v>
      </c>
      <c r="BB375" s="25">
        <f t="shared" si="412"/>
        <v>627.75</v>
      </c>
      <c r="BC375" s="25" t="e">
        <f t="shared" ref="BC375:BC382" si="413">VLOOKUP($C$117,$D$3:$K$63,$A$72,0)*(B324-B323)</f>
        <v>#N/A</v>
      </c>
      <c r="BD375" s="25" t="e">
        <f>VLOOKUP($C$118,$D$3:$K$63,$A$72,0)*(B323-B322)</f>
        <v>#N/A</v>
      </c>
      <c r="BE375" s="25" t="e">
        <f>VLOOKUP($C$119,$D$3:$K$63,$A$72,0)*B322</f>
        <v>#N/A</v>
      </c>
      <c r="BF375" s="25"/>
      <c r="BG375" s="25"/>
      <c r="BH375" s="25"/>
      <c r="BI375" s="25"/>
      <c r="BJ375" s="25"/>
      <c r="BK375" s="25"/>
      <c r="BL375" s="25"/>
      <c r="BM375" s="21" t="e">
        <f t="shared" si="344"/>
        <v>#N/A</v>
      </c>
      <c r="BP375" s="18">
        <v>2053</v>
      </c>
      <c r="BQ375" s="14" t="e">
        <f t="shared" si="407"/>
        <v>#N/A</v>
      </c>
      <c r="BR375" s="14" t="e">
        <f t="shared" si="407"/>
        <v>#N/A</v>
      </c>
      <c r="BS375" s="14" t="e">
        <f t="shared" si="407"/>
        <v>#N/A</v>
      </c>
      <c r="BT375" s="14" t="e">
        <f t="shared" si="407"/>
        <v>#N/A</v>
      </c>
      <c r="BU375" s="14" t="e">
        <f t="shared" si="407"/>
        <v>#N/A</v>
      </c>
      <c r="BV375" s="14" t="e">
        <f t="shared" si="407"/>
        <v>#N/A</v>
      </c>
      <c r="BW375" s="14" t="e">
        <f t="shared" si="407"/>
        <v>#N/A</v>
      </c>
      <c r="BX375" s="14" t="e">
        <f t="shared" si="407"/>
        <v>#N/A</v>
      </c>
      <c r="BY375" s="14" t="e">
        <f t="shared" si="407"/>
        <v>#N/A</v>
      </c>
      <c r="BZ375" s="14" t="e">
        <f t="shared" si="407"/>
        <v>#N/A</v>
      </c>
      <c r="CA375" s="14" t="e">
        <f t="shared" si="407"/>
        <v>#N/A</v>
      </c>
      <c r="CB375" s="14" t="e">
        <f t="shared" si="407"/>
        <v>#N/A</v>
      </c>
      <c r="CC375" s="14" t="e">
        <f t="shared" si="407"/>
        <v>#N/A</v>
      </c>
      <c r="CD375" s="14" t="e">
        <f t="shared" si="407"/>
        <v>#N/A</v>
      </c>
      <c r="CE375" s="14" t="e">
        <f t="shared" si="407"/>
        <v>#N/A</v>
      </c>
      <c r="CF375" s="14" t="e">
        <f t="shared" si="405"/>
        <v>#N/A</v>
      </c>
      <c r="CG375" s="14" t="e">
        <f t="shared" si="398"/>
        <v>#N/A</v>
      </c>
      <c r="CH375" s="14" t="e">
        <f t="shared" si="398"/>
        <v>#N/A</v>
      </c>
      <c r="CI375" s="14" t="e">
        <f t="shared" si="398"/>
        <v>#N/A</v>
      </c>
      <c r="CJ375" s="14" t="e">
        <f t="shared" si="398"/>
        <v>#N/A</v>
      </c>
      <c r="CK375" s="14" t="e">
        <f t="shared" si="396"/>
        <v>#N/A</v>
      </c>
      <c r="CL375" s="14" t="e">
        <f t="shared" si="396"/>
        <v>#N/A</v>
      </c>
      <c r="CM375" s="14" t="e">
        <f t="shared" si="396"/>
        <v>#N/A</v>
      </c>
      <c r="CN375" s="14" t="e">
        <f t="shared" si="396"/>
        <v>#N/A</v>
      </c>
      <c r="CO375" s="14" t="e">
        <f t="shared" si="396"/>
        <v>#N/A</v>
      </c>
      <c r="CP375" s="14" t="e">
        <f t="shared" si="396"/>
        <v>#N/A</v>
      </c>
      <c r="CQ375" s="14" t="e">
        <f t="shared" si="396"/>
        <v>#N/A</v>
      </c>
      <c r="CR375" s="14" t="e">
        <f t="shared" si="396"/>
        <v>#N/A</v>
      </c>
      <c r="CS375" s="14" t="e">
        <f t="shared" si="396"/>
        <v>#N/A</v>
      </c>
      <c r="CT375" s="14" t="e">
        <f t="shared" si="396"/>
        <v>#N/A</v>
      </c>
      <c r="CU375" s="14" t="e">
        <f t="shared" si="396"/>
        <v>#N/A</v>
      </c>
      <c r="CV375" s="14" t="e">
        <f t="shared" si="396"/>
        <v>#N/A</v>
      </c>
      <c r="CW375" s="14" t="e">
        <f t="shared" si="376"/>
        <v>#N/A</v>
      </c>
      <c r="CX375" s="14" t="e">
        <f t="shared" si="376"/>
        <v>#N/A</v>
      </c>
      <c r="CY375" s="14" t="e">
        <f t="shared" si="401"/>
        <v>#N/A</v>
      </c>
      <c r="CZ375" s="14" t="e">
        <f t="shared" si="401"/>
        <v>#N/A</v>
      </c>
      <c r="DA375" s="14" t="e">
        <f t="shared" si="401"/>
        <v>#N/A</v>
      </c>
      <c r="DB375" s="14" t="e">
        <f t="shared" si="401"/>
        <v>#N/A</v>
      </c>
      <c r="DC375" s="14" t="e">
        <f t="shared" si="401"/>
        <v>#N/A</v>
      </c>
      <c r="DD375" s="14" t="e">
        <f t="shared" si="401"/>
        <v>#N/A</v>
      </c>
      <c r="DE375" s="14" t="e">
        <f t="shared" si="401"/>
        <v>#N/A</v>
      </c>
      <c r="DF375" s="14" t="e">
        <f t="shared" si="401"/>
        <v>#N/A</v>
      </c>
      <c r="DG375" s="14" t="e">
        <f t="shared" si="401"/>
        <v>#N/A</v>
      </c>
      <c r="DH375" s="14" t="e">
        <f t="shared" si="401"/>
        <v>#N/A</v>
      </c>
      <c r="DI375" s="14" t="e">
        <f t="shared" si="401"/>
        <v>#N/A</v>
      </c>
      <c r="DJ375" s="14" t="e">
        <f t="shared" si="401"/>
        <v>#N/A</v>
      </c>
      <c r="DK375" s="14" t="e">
        <f t="shared" si="401"/>
        <v>#N/A</v>
      </c>
      <c r="DL375" s="14" t="e">
        <f t="shared" si="401"/>
        <v>#N/A</v>
      </c>
      <c r="DM375" s="14" t="e">
        <f t="shared" si="401"/>
        <v>#N/A</v>
      </c>
      <c r="DN375" s="14" t="e">
        <f t="shared" si="385"/>
        <v>#N/A</v>
      </c>
      <c r="DO375" s="14" t="e">
        <f t="shared" si="385"/>
        <v>#N/A</v>
      </c>
      <c r="DP375" s="14" t="e">
        <f t="shared" si="385"/>
        <v>#N/A</v>
      </c>
      <c r="DQ375" s="14" t="e">
        <f t="shared" si="383"/>
        <v>#N/A</v>
      </c>
      <c r="DR375" s="14" t="e">
        <f t="shared" si="383"/>
        <v>#N/A</v>
      </c>
      <c r="DS375" s="14" t="e">
        <f t="shared" si="363"/>
        <v>#N/A</v>
      </c>
      <c r="DT375" s="14" t="e">
        <f t="shared" si="363"/>
        <v>#N/A</v>
      </c>
      <c r="DU375" s="14" t="e">
        <f t="shared" si="363"/>
        <v>#N/A</v>
      </c>
      <c r="DV375" s="14" t="e">
        <f t="shared" si="363"/>
        <v>#N/A</v>
      </c>
      <c r="DW375" s="14" t="e">
        <f t="shared" si="399"/>
        <v>#N/A</v>
      </c>
      <c r="DX375" s="14" t="e">
        <f t="shared" si="399"/>
        <v>#N/A</v>
      </c>
      <c r="DY375" s="14" t="e">
        <f t="shared" si="399"/>
        <v>#N/A</v>
      </c>
      <c r="DZ375" s="14" t="e">
        <f t="shared" si="394"/>
        <v>#N/A</v>
      </c>
    </row>
    <row r="376" spans="2:130">
      <c r="C376" s="18">
        <v>2054</v>
      </c>
      <c r="D376" s="25"/>
      <c r="E376" s="25"/>
      <c r="F376" s="25"/>
      <c r="G376" s="25"/>
      <c r="H376" s="25"/>
      <c r="I376" s="25"/>
      <c r="J376" s="25"/>
      <c r="K376" s="25"/>
      <c r="L376" s="25"/>
      <c r="M376" s="25"/>
      <c r="N376" s="25"/>
      <c r="O376" s="25"/>
      <c r="P376" s="25"/>
      <c r="Q376" s="25"/>
      <c r="R376" s="25"/>
      <c r="S376" s="25"/>
      <c r="T376" s="25"/>
      <c r="U376" s="25"/>
      <c r="V376" s="25"/>
      <c r="W376" s="25"/>
      <c r="X376" s="25"/>
      <c r="Y376" s="25"/>
      <c r="Z376" s="25"/>
      <c r="AA376" s="25"/>
      <c r="AB376" s="25"/>
      <c r="AC376" s="25"/>
      <c r="AD376" s="25"/>
      <c r="AE376" s="25"/>
      <c r="AF376" s="25"/>
      <c r="AG376" s="25"/>
      <c r="AH376" s="25"/>
      <c r="AI376" s="25"/>
      <c r="AJ376" s="25"/>
      <c r="AK376" s="25"/>
      <c r="AL376" s="25">
        <f t="shared" si="389"/>
        <v>0</v>
      </c>
      <c r="AM376" s="25">
        <f t="shared" si="390"/>
        <v>0</v>
      </c>
      <c r="AN376" s="25">
        <f t="shared" si="391"/>
        <v>0</v>
      </c>
      <c r="AO376" s="25">
        <f t="shared" si="392"/>
        <v>0</v>
      </c>
      <c r="AP376" s="25">
        <f t="shared" si="393"/>
        <v>0</v>
      </c>
      <c r="AQ376" s="25">
        <f t="shared" si="395"/>
        <v>0</v>
      </c>
      <c r="AR376" s="25">
        <f t="shared" si="397"/>
        <v>0</v>
      </c>
      <c r="AS376" s="25">
        <f t="shared" si="400"/>
        <v>0</v>
      </c>
      <c r="AT376" s="25">
        <f t="shared" si="402"/>
        <v>0</v>
      </c>
      <c r="AU376" s="25">
        <f t="shared" si="403"/>
        <v>0</v>
      </c>
      <c r="AV376" s="25">
        <f t="shared" si="404"/>
        <v>0</v>
      </c>
      <c r="AW376" s="25">
        <f t="shared" si="406"/>
        <v>0</v>
      </c>
      <c r="AX376" s="25">
        <f t="shared" si="408"/>
        <v>624.75</v>
      </c>
      <c r="AY376" s="25">
        <f t="shared" si="409"/>
        <v>628.5</v>
      </c>
      <c r="AZ376" s="25">
        <f t="shared" si="410"/>
        <v>628.875</v>
      </c>
      <c r="BA376" s="25">
        <f t="shared" si="411"/>
        <v>626.625</v>
      </c>
      <c r="BB376" s="25">
        <f t="shared" si="412"/>
        <v>627.75</v>
      </c>
      <c r="BC376" s="25" t="e">
        <f t="shared" si="413"/>
        <v>#N/A</v>
      </c>
      <c r="BD376" s="25" t="e">
        <f t="shared" ref="BD376:BD382" si="414">VLOOKUP($C$118,$D$3:$K$63,$A$72,0)*(B324-B323)</f>
        <v>#N/A</v>
      </c>
      <c r="BE376" s="25" t="e">
        <f>VLOOKUP($C$119,$D$3:$K$63,$A$72,0)*(B323-B322)</f>
        <v>#N/A</v>
      </c>
      <c r="BF376" s="25" t="e">
        <f>VLOOKUP($C$120,$D$3:$K$63,$A$72,0)*B322</f>
        <v>#N/A</v>
      </c>
      <c r="BG376" s="25"/>
      <c r="BH376" s="25"/>
      <c r="BI376" s="25"/>
      <c r="BJ376" s="25"/>
      <c r="BK376" s="25"/>
      <c r="BL376" s="25"/>
      <c r="BM376" s="21" t="e">
        <f t="shared" si="344"/>
        <v>#N/A</v>
      </c>
      <c r="BP376" s="18">
        <v>2054</v>
      </c>
      <c r="BQ376" s="14" t="e">
        <f t="shared" si="407"/>
        <v>#N/A</v>
      </c>
      <c r="BR376" s="14" t="e">
        <f t="shared" si="407"/>
        <v>#N/A</v>
      </c>
      <c r="BS376" s="14" t="e">
        <f t="shared" si="407"/>
        <v>#N/A</v>
      </c>
      <c r="BT376" s="14" t="e">
        <f t="shared" si="407"/>
        <v>#N/A</v>
      </c>
      <c r="BU376" s="14" t="e">
        <f t="shared" si="407"/>
        <v>#N/A</v>
      </c>
      <c r="BV376" s="14" t="e">
        <f t="shared" si="407"/>
        <v>#N/A</v>
      </c>
      <c r="BW376" s="14" t="e">
        <f t="shared" si="407"/>
        <v>#N/A</v>
      </c>
      <c r="BX376" s="14" t="e">
        <f t="shared" si="407"/>
        <v>#N/A</v>
      </c>
      <c r="BY376" s="14" t="e">
        <f t="shared" si="407"/>
        <v>#N/A</v>
      </c>
      <c r="BZ376" s="14" t="e">
        <f t="shared" si="407"/>
        <v>#N/A</v>
      </c>
      <c r="CA376" s="14" t="e">
        <f t="shared" si="407"/>
        <v>#N/A</v>
      </c>
      <c r="CB376" s="14" t="e">
        <f t="shared" si="407"/>
        <v>#N/A</v>
      </c>
      <c r="CC376" s="14" t="e">
        <f t="shared" si="407"/>
        <v>#N/A</v>
      </c>
      <c r="CD376" s="14" t="e">
        <f t="shared" si="407"/>
        <v>#N/A</v>
      </c>
      <c r="CE376" s="14" t="e">
        <f t="shared" si="407"/>
        <v>#N/A</v>
      </c>
      <c r="CF376" s="14" t="e">
        <f t="shared" si="405"/>
        <v>#N/A</v>
      </c>
      <c r="CG376" s="14" t="e">
        <f t="shared" si="398"/>
        <v>#N/A</v>
      </c>
      <c r="CH376" s="14" t="e">
        <f t="shared" si="398"/>
        <v>#N/A</v>
      </c>
      <c r="CI376" s="14" t="e">
        <f t="shared" si="398"/>
        <v>#N/A</v>
      </c>
      <c r="CJ376" s="14" t="e">
        <f t="shared" si="398"/>
        <v>#N/A</v>
      </c>
      <c r="CK376" s="14" t="e">
        <f t="shared" si="396"/>
        <v>#N/A</v>
      </c>
      <c r="CL376" s="14" t="e">
        <f t="shared" si="396"/>
        <v>#N/A</v>
      </c>
      <c r="CM376" s="14" t="e">
        <f t="shared" si="396"/>
        <v>#N/A</v>
      </c>
      <c r="CN376" s="14" t="e">
        <f t="shared" si="396"/>
        <v>#N/A</v>
      </c>
      <c r="CO376" s="14" t="e">
        <f t="shared" si="396"/>
        <v>#N/A</v>
      </c>
      <c r="CP376" s="14" t="e">
        <f t="shared" si="396"/>
        <v>#N/A</v>
      </c>
      <c r="CQ376" s="14" t="e">
        <f t="shared" si="396"/>
        <v>#N/A</v>
      </c>
      <c r="CR376" s="14" t="e">
        <f t="shared" si="396"/>
        <v>#N/A</v>
      </c>
      <c r="CS376" s="14" t="e">
        <f t="shared" si="396"/>
        <v>#N/A</v>
      </c>
      <c r="CT376" s="14" t="e">
        <f t="shared" si="396"/>
        <v>#N/A</v>
      </c>
      <c r="CU376" s="14" t="e">
        <f t="shared" si="396"/>
        <v>#N/A</v>
      </c>
      <c r="CV376" s="14" t="e">
        <f t="shared" si="396"/>
        <v>#N/A</v>
      </c>
      <c r="CW376" s="14" t="e">
        <f t="shared" si="376"/>
        <v>#N/A</v>
      </c>
      <c r="CX376" s="14" t="e">
        <f t="shared" si="376"/>
        <v>#N/A</v>
      </c>
      <c r="CY376" s="14" t="e">
        <f t="shared" si="401"/>
        <v>#N/A</v>
      </c>
      <c r="CZ376" s="14" t="e">
        <f t="shared" si="401"/>
        <v>#N/A</v>
      </c>
      <c r="DA376" s="14" t="e">
        <f t="shared" si="401"/>
        <v>#N/A</v>
      </c>
      <c r="DB376" s="14" t="e">
        <f t="shared" si="401"/>
        <v>#N/A</v>
      </c>
      <c r="DC376" s="14" t="e">
        <f t="shared" si="401"/>
        <v>#N/A</v>
      </c>
      <c r="DD376" s="14" t="e">
        <f t="shared" si="401"/>
        <v>#N/A</v>
      </c>
      <c r="DE376" s="14" t="e">
        <f t="shared" si="401"/>
        <v>#N/A</v>
      </c>
      <c r="DF376" s="14" t="e">
        <f t="shared" si="401"/>
        <v>#N/A</v>
      </c>
      <c r="DG376" s="14" t="e">
        <f t="shared" si="401"/>
        <v>#N/A</v>
      </c>
      <c r="DH376" s="14" t="e">
        <f t="shared" si="401"/>
        <v>#N/A</v>
      </c>
      <c r="DI376" s="14" t="e">
        <f t="shared" si="401"/>
        <v>#N/A</v>
      </c>
      <c r="DJ376" s="14" t="e">
        <f t="shared" si="401"/>
        <v>#N/A</v>
      </c>
      <c r="DK376" s="14" t="e">
        <f t="shared" si="401"/>
        <v>#N/A</v>
      </c>
      <c r="DL376" s="14" t="e">
        <f t="shared" si="401"/>
        <v>#N/A</v>
      </c>
      <c r="DM376" s="14" t="e">
        <f t="shared" si="401"/>
        <v>#N/A</v>
      </c>
      <c r="DN376" s="14" t="e">
        <f t="shared" si="385"/>
        <v>#N/A</v>
      </c>
      <c r="DO376" s="14" t="e">
        <f t="shared" si="385"/>
        <v>#N/A</v>
      </c>
      <c r="DP376" s="14" t="e">
        <f t="shared" si="385"/>
        <v>#N/A</v>
      </c>
      <c r="DQ376" s="14" t="e">
        <f t="shared" si="383"/>
        <v>#N/A</v>
      </c>
      <c r="DR376" s="14" t="e">
        <f t="shared" si="383"/>
        <v>#N/A</v>
      </c>
      <c r="DS376" s="14" t="e">
        <f t="shared" si="363"/>
        <v>#N/A</v>
      </c>
      <c r="DT376" s="14" t="e">
        <f t="shared" si="363"/>
        <v>#N/A</v>
      </c>
      <c r="DU376" s="14" t="e">
        <f t="shared" si="363"/>
        <v>#N/A</v>
      </c>
      <c r="DV376" s="14" t="e">
        <f t="shared" si="363"/>
        <v>#N/A</v>
      </c>
      <c r="DW376" s="14" t="e">
        <f t="shared" si="399"/>
        <v>#N/A</v>
      </c>
      <c r="DX376" s="14" t="e">
        <f t="shared" si="399"/>
        <v>#N/A</v>
      </c>
      <c r="DY376" s="14" t="e">
        <f t="shared" si="399"/>
        <v>#N/A</v>
      </c>
      <c r="DZ376" s="14" t="e">
        <f t="shared" si="394"/>
        <v>#N/A</v>
      </c>
    </row>
    <row r="377" spans="2:130">
      <c r="C377" s="18">
        <v>2055</v>
      </c>
      <c r="D377" s="25"/>
      <c r="E377" s="25"/>
      <c r="F377" s="25"/>
      <c r="G377" s="25"/>
      <c r="H377" s="25"/>
      <c r="I377" s="25"/>
      <c r="J377" s="25"/>
      <c r="K377" s="25"/>
      <c r="L377" s="25"/>
      <c r="M377" s="25"/>
      <c r="N377" s="25"/>
      <c r="O377" s="25"/>
      <c r="P377" s="25"/>
      <c r="Q377" s="25"/>
      <c r="R377" s="25"/>
      <c r="S377" s="25"/>
      <c r="T377" s="25"/>
      <c r="U377" s="25"/>
      <c r="V377" s="25"/>
      <c r="W377" s="25"/>
      <c r="X377" s="25"/>
      <c r="Y377" s="25"/>
      <c r="Z377" s="25"/>
      <c r="AA377" s="25"/>
      <c r="AB377" s="25"/>
      <c r="AC377" s="25"/>
      <c r="AD377" s="25"/>
      <c r="AE377" s="25"/>
      <c r="AF377" s="25"/>
      <c r="AG377" s="25"/>
      <c r="AH377" s="25"/>
      <c r="AI377" s="25"/>
      <c r="AJ377" s="25"/>
      <c r="AK377" s="25"/>
      <c r="AL377" s="25"/>
      <c r="AM377" s="25">
        <f t="shared" si="390"/>
        <v>0</v>
      </c>
      <c r="AN377" s="25">
        <f t="shared" si="391"/>
        <v>0</v>
      </c>
      <c r="AO377" s="25">
        <f t="shared" si="392"/>
        <v>0</v>
      </c>
      <c r="AP377" s="25">
        <f t="shared" si="393"/>
        <v>0</v>
      </c>
      <c r="AQ377" s="25">
        <f t="shared" si="395"/>
        <v>0</v>
      </c>
      <c r="AR377" s="25">
        <f t="shared" si="397"/>
        <v>0</v>
      </c>
      <c r="AS377" s="25">
        <f t="shared" si="400"/>
        <v>0</v>
      </c>
      <c r="AT377" s="25">
        <f t="shared" si="402"/>
        <v>0</v>
      </c>
      <c r="AU377" s="25">
        <f t="shared" si="403"/>
        <v>0</v>
      </c>
      <c r="AV377" s="25">
        <f t="shared" si="404"/>
        <v>0</v>
      </c>
      <c r="AW377" s="25">
        <f t="shared" si="406"/>
        <v>0</v>
      </c>
      <c r="AX377" s="25">
        <f t="shared" si="408"/>
        <v>0</v>
      </c>
      <c r="AY377" s="25">
        <f t="shared" si="409"/>
        <v>628.5</v>
      </c>
      <c r="AZ377" s="25">
        <f t="shared" si="410"/>
        <v>628.875</v>
      </c>
      <c r="BA377" s="25">
        <f t="shared" si="411"/>
        <v>626.625</v>
      </c>
      <c r="BB377" s="25">
        <f t="shared" si="412"/>
        <v>627.75</v>
      </c>
      <c r="BC377" s="25" t="e">
        <f t="shared" si="413"/>
        <v>#N/A</v>
      </c>
      <c r="BD377" s="25" t="e">
        <f t="shared" si="414"/>
        <v>#N/A</v>
      </c>
      <c r="BE377" s="25" t="e">
        <f t="shared" ref="BE377:BE382" si="415">VLOOKUP($C$119,$D$3:$K$63,$A$72,0)*(B324-B323)</f>
        <v>#N/A</v>
      </c>
      <c r="BF377" s="25" t="e">
        <f>VLOOKUP($C$120,$D$3:$K$63,$A$72,0)*(B323-B322)</f>
        <v>#N/A</v>
      </c>
      <c r="BG377" s="25" t="e">
        <f>VLOOKUP($C$121,$D$3:$K$63,$A$72,0)*B322</f>
        <v>#N/A</v>
      </c>
      <c r="BH377" s="25"/>
      <c r="BI377" s="25"/>
      <c r="BJ377" s="25"/>
      <c r="BK377" s="25"/>
      <c r="BL377" s="25"/>
      <c r="BM377" s="21" t="e">
        <f t="shared" si="344"/>
        <v>#N/A</v>
      </c>
      <c r="BP377" s="18">
        <v>2055</v>
      </c>
      <c r="BQ377" s="14" t="e">
        <f t="shared" si="407"/>
        <v>#N/A</v>
      </c>
      <c r="BR377" s="14" t="e">
        <f t="shared" si="407"/>
        <v>#N/A</v>
      </c>
      <c r="BS377" s="14" t="e">
        <f t="shared" si="407"/>
        <v>#N/A</v>
      </c>
      <c r="BT377" s="14" t="e">
        <f t="shared" si="407"/>
        <v>#N/A</v>
      </c>
      <c r="BU377" s="14" t="e">
        <f t="shared" si="407"/>
        <v>#N/A</v>
      </c>
      <c r="BV377" s="14" t="e">
        <f t="shared" si="407"/>
        <v>#N/A</v>
      </c>
      <c r="BW377" s="14" t="e">
        <f t="shared" si="407"/>
        <v>#N/A</v>
      </c>
      <c r="BX377" s="14" t="e">
        <f t="shared" si="407"/>
        <v>#N/A</v>
      </c>
      <c r="BY377" s="14" t="e">
        <f t="shared" si="407"/>
        <v>#N/A</v>
      </c>
      <c r="BZ377" s="14" t="e">
        <f t="shared" si="407"/>
        <v>#N/A</v>
      </c>
      <c r="CA377" s="14" t="e">
        <f t="shared" si="407"/>
        <v>#N/A</v>
      </c>
      <c r="CB377" s="14" t="e">
        <f t="shared" si="407"/>
        <v>#N/A</v>
      </c>
      <c r="CC377" s="14" t="e">
        <f t="shared" si="407"/>
        <v>#N/A</v>
      </c>
      <c r="CD377" s="14" t="e">
        <f t="shared" si="407"/>
        <v>#N/A</v>
      </c>
      <c r="CE377" s="14" t="e">
        <f t="shared" si="407"/>
        <v>#N/A</v>
      </c>
      <c r="CF377" s="14" t="e">
        <f t="shared" si="405"/>
        <v>#N/A</v>
      </c>
      <c r="CG377" s="14" t="e">
        <f t="shared" si="398"/>
        <v>#N/A</v>
      </c>
      <c r="CH377" s="14" t="e">
        <f t="shared" si="398"/>
        <v>#N/A</v>
      </c>
      <c r="CI377" s="14" t="e">
        <f t="shared" si="398"/>
        <v>#N/A</v>
      </c>
      <c r="CJ377" s="14" t="e">
        <f t="shared" si="398"/>
        <v>#N/A</v>
      </c>
      <c r="CK377" s="14" t="e">
        <f t="shared" si="396"/>
        <v>#N/A</v>
      </c>
      <c r="CL377" s="14" t="e">
        <f t="shared" si="396"/>
        <v>#N/A</v>
      </c>
      <c r="CM377" s="14" t="e">
        <f t="shared" si="396"/>
        <v>#N/A</v>
      </c>
      <c r="CN377" s="14" t="e">
        <f t="shared" si="396"/>
        <v>#N/A</v>
      </c>
      <c r="CO377" s="14" t="e">
        <f t="shared" si="396"/>
        <v>#N/A</v>
      </c>
      <c r="CP377" s="14" t="e">
        <f t="shared" si="396"/>
        <v>#N/A</v>
      </c>
      <c r="CQ377" s="14" t="e">
        <f t="shared" si="396"/>
        <v>#N/A</v>
      </c>
      <c r="CR377" s="14" t="e">
        <f t="shared" si="396"/>
        <v>#N/A</v>
      </c>
      <c r="CS377" s="14" t="e">
        <f t="shared" si="396"/>
        <v>#N/A</v>
      </c>
      <c r="CT377" s="14" t="e">
        <f t="shared" si="396"/>
        <v>#N/A</v>
      </c>
      <c r="CU377" s="14" t="e">
        <f t="shared" si="396"/>
        <v>#N/A</v>
      </c>
      <c r="CV377" s="14" t="e">
        <f t="shared" si="396"/>
        <v>#N/A</v>
      </c>
      <c r="CW377" s="14" t="e">
        <f t="shared" si="376"/>
        <v>#N/A</v>
      </c>
      <c r="CX377" s="14" t="e">
        <f t="shared" si="376"/>
        <v>#N/A</v>
      </c>
      <c r="CY377" s="14" t="e">
        <f t="shared" si="401"/>
        <v>#N/A</v>
      </c>
      <c r="CZ377" s="14" t="e">
        <f t="shared" si="401"/>
        <v>#N/A</v>
      </c>
      <c r="DA377" s="14" t="e">
        <f t="shared" si="401"/>
        <v>#N/A</v>
      </c>
      <c r="DB377" s="14" t="e">
        <f t="shared" si="401"/>
        <v>#N/A</v>
      </c>
      <c r="DC377" s="14" t="e">
        <f t="shared" si="401"/>
        <v>#N/A</v>
      </c>
      <c r="DD377" s="14" t="e">
        <f t="shared" si="401"/>
        <v>#N/A</v>
      </c>
      <c r="DE377" s="14" t="e">
        <f t="shared" si="401"/>
        <v>#N/A</v>
      </c>
      <c r="DF377" s="14" t="e">
        <f t="shared" si="401"/>
        <v>#N/A</v>
      </c>
      <c r="DG377" s="14" t="e">
        <f t="shared" si="401"/>
        <v>#N/A</v>
      </c>
      <c r="DH377" s="14" t="e">
        <f t="shared" si="401"/>
        <v>#N/A</v>
      </c>
      <c r="DI377" s="14" t="e">
        <f t="shared" si="401"/>
        <v>#N/A</v>
      </c>
      <c r="DJ377" s="14" t="e">
        <f t="shared" si="401"/>
        <v>#N/A</v>
      </c>
      <c r="DK377" s="14" t="e">
        <f t="shared" si="401"/>
        <v>#N/A</v>
      </c>
      <c r="DL377" s="14" t="e">
        <f t="shared" si="401"/>
        <v>#N/A</v>
      </c>
      <c r="DM377" s="14" t="e">
        <f t="shared" si="401"/>
        <v>#N/A</v>
      </c>
      <c r="DN377" s="14" t="e">
        <f t="shared" si="385"/>
        <v>#N/A</v>
      </c>
      <c r="DO377" s="14" t="e">
        <f t="shared" si="385"/>
        <v>#N/A</v>
      </c>
      <c r="DP377" s="14" t="e">
        <f t="shared" si="385"/>
        <v>#N/A</v>
      </c>
      <c r="DQ377" s="14" t="e">
        <f t="shared" si="383"/>
        <v>#N/A</v>
      </c>
      <c r="DR377" s="14" t="e">
        <f t="shared" si="383"/>
        <v>#N/A</v>
      </c>
      <c r="DS377" s="14" t="e">
        <f t="shared" si="363"/>
        <v>#N/A</v>
      </c>
      <c r="DT377" s="14" t="e">
        <f t="shared" si="363"/>
        <v>#N/A</v>
      </c>
      <c r="DU377" s="14" t="e">
        <f t="shared" si="363"/>
        <v>#N/A</v>
      </c>
      <c r="DV377" s="14" t="e">
        <f t="shared" si="363"/>
        <v>#N/A</v>
      </c>
      <c r="DW377" s="14" t="e">
        <f t="shared" si="399"/>
        <v>#N/A</v>
      </c>
      <c r="DX377" s="14" t="e">
        <f t="shared" si="399"/>
        <v>#N/A</v>
      </c>
      <c r="DY377" s="14" t="e">
        <f t="shared" si="399"/>
        <v>#N/A</v>
      </c>
      <c r="DZ377" s="14" t="e">
        <f t="shared" si="394"/>
        <v>#N/A</v>
      </c>
    </row>
    <row r="378" spans="2:130">
      <c r="C378" s="18">
        <v>2056</v>
      </c>
      <c r="D378" s="25"/>
      <c r="E378" s="25"/>
      <c r="F378" s="25"/>
      <c r="G378" s="25"/>
      <c r="H378" s="25"/>
      <c r="I378" s="25"/>
      <c r="J378" s="25"/>
      <c r="K378" s="25"/>
      <c r="L378" s="25"/>
      <c r="M378" s="25"/>
      <c r="N378" s="25"/>
      <c r="O378" s="25"/>
      <c r="P378" s="25"/>
      <c r="Q378" s="25"/>
      <c r="R378" s="25"/>
      <c r="S378" s="25"/>
      <c r="T378" s="25"/>
      <c r="U378" s="25"/>
      <c r="V378" s="25"/>
      <c r="W378" s="25"/>
      <c r="X378" s="25"/>
      <c r="Y378" s="25"/>
      <c r="Z378" s="25"/>
      <c r="AA378" s="25"/>
      <c r="AB378" s="25"/>
      <c r="AC378" s="25"/>
      <c r="AD378" s="25"/>
      <c r="AE378" s="25"/>
      <c r="AF378" s="25"/>
      <c r="AG378" s="25"/>
      <c r="AH378" s="25"/>
      <c r="AI378" s="25"/>
      <c r="AJ378" s="25"/>
      <c r="AK378" s="25"/>
      <c r="AL378" s="25"/>
      <c r="AM378" s="25"/>
      <c r="AN378" s="25">
        <f t="shared" si="391"/>
        <v>0</v>
      </c>
      <c r="AO378" s="25">
        <f t="shared" si="392"/>
        <v>0</v>
      </c>
      <c r="AP378" s="25">
        <f t="shared" si="393"/>
        <v>0</v>
      </c>
      <c r="AQ378" s="25">
        <f t="shared" si="395"/>
        <v>0</v>
      </c>
      <c r="AR378" s="25">
        <f t="shared" si="397"/>
        <v>0</v>
      </c>
      <c r="AS378" s="25">
        <f t="shared" si="400"/>
        <v>0</v>
      </c>
      <c r="AT378" s="25">
        <f t="shared" si="402"/>
        <v>0</v>
      </c>
      <c r="AU378" s="25">
        <f t="shared" si="403"/>
        <v>0</v>
      </c>
      <c r="AV378" s="25">
        <f t="shared" si="404"/>
        <v>0</v>
      </c>
      <c r="AW378" s="25">
        <f t="shared" si="406"/>
        <v>0</v>
      </c>
      <c r="AX378" s="25">
        <f t="shared" si="408"/>
        <v>0</v>
      </c>
      <c r="AY378" s="25">
        <f t="shared" si="409"/>
        <v>0</v>
      </c>
      <c r="AZ378" s="25">
        <f t="shared" si="410"/>
        <v>628.875</v>
      </c>
      <c r="BA378" s="25">
        <f t="shared" si="411"/>
        <v>626.625</v>
      </c>
      <c r="BB378" s="25">
        <f t="shared" si="412"/>
        <v>627.75</v>
      </c>
      <c r="BC378" s="25" t="e">
        <f t="shared" si="413"/>
        <v>#N/A</v>
      </c>
      <c r="BD378" s="25" t="e">
        <f t="shared" si="414"/>
        <v>#N/A</v>
      </c>
      <c r="BE378" s="25" t="e">
        <f t="shared" si="415"/>
        <v>#N/A</v>
      </c>
      <c r="BF378" s="25" t="e">
        <f t="shared" ref="BF378:BF382" si="416">VLOOKUP($C$120,$D$3:$K$63,$A$72,0)*(B324-B323)</f>
        <v>#N/A</v>
      </c>
      <c r="BG378" s="25" t="e">
        <f>VLOOKUP($C$121,$D$3:$K$63,$A$72,0)*(B323-B322)</f>
        <v>#N/A</v>
      </c>
      <c r="BH378" s="25" t="e">
        <f>VLOOKUP($C$122,$D$3:$K$63,$A$72,0)*B322</f>
        <v>#N/A</v>
      </c>
      <c r="BI378" s="25"/>
      <c r="BJ378" s="25"/>
      <c r="BK378" s="25"/>
      <c r="BL378" s="25"/>
      <c r="BM378" s="21" t="e">
        <f t="shared" si="344"/>
        <v>#N/A</v>
      </c>
      <c r="BP378" s="18">
        <v>2056</v>
      </c>
      <c r="BQ378" s="14" t="e">
        <f t="shared" si="407"/>
        <v>#N/A</v>
      </c>
      <c r="BR378" s="14" t="e">
        <f t="shared" si="407"/>
        <v>#N/A</v>
      </c>
      <c r="BS378" s="14" t="e">
        <f t="shared" si="407"/>
        <v>#N/A</v>
      </c>
      <c r="BT378" s="14" t="e">
        <f t="shared" si="407"/>
        <v>#N/A</v>
      </c>
      <c r="BU378" s="14" t="e">
        <f t="shared" si="407"/>
        <v>#N/A</v>
      </c>
      <c r="BV378" s="14" t="e">
        <f t="shared" si="407"/>
        <v>#N/A</v>
      </c>
      <c r="BW378" s="14" t="e">
        <f t="shared" si="407"/>
        <v>#N/A</v>
      </c>
      <c r="BX378" s="14" t="e">
        <f t="shared" si="407"/>
        <v>#N/A</v>
      </c>
      <c r="BY378" s="14" t="e">
        <f t="shared" si="407"/>
        <v>#N/A</v>
      </c>
      <c r="BZ378" s="14" t="e">
        <f t="shared" si="407"/>
        <v>#N/A</v>
      </c>
      <c r="CA378" s="14" t="e">
        <f t="shared" si="407"/>
        <v>#N/A</v>
      </c>
      <c r="CB378" s="14" t="e">
        <f t="shared" si="407"/>
        <v>#N/A</v>
      </c>
      <c r="CC378" s="14" t="e">
        <f t="shared" si="407"/>
        <v>#N/A</v>
      </c>
      <c r="CD378" s="14" t="e">
        <f t="shared" si="407"/>
        <v>#N/A</v>
      </c>
      <c r="CE378" s="14" t="e">
        <f t="shared" si="407"/>
        <v>#N/A</v>
      </c>
      <c r="CF378" s="14" t="e">
        <f t="shared" si="405"/>
        <v>#N/A</v>
      </c>
      <c r="CG378" s="14" t="e">
        <f t="shared" si="398"/>
        <v>#N/A</v>
      </c>
      <c r="CH378" s="14" t="e">
        <f t="shared" si="398"/>
        <v>#N/A</v>
      </c>
      <c r="CI378" s="14" t="e">
        <f t="shared" si="398"/>
        <v>#N/A</v>
      </c>
      <c r="CJ378" s="14" t="e">
        <f t="shared" si="398"/>
        <v>#N/A</v>
      </c>
      <c r="CK378" s="14" t="e">
        <f t="shared" si="396"/>
        <v>#N/A</v>
      </c>
      <c r="CL378" s="14" t="e">
        <f t="shared" si="396"/>
        <v>#N/A</v>
      </c>
      <c r="CM378" s="14" t="e">
        <f t="shared" si="396"/>
        <v>#N/A</v>
      </c>
      <c r="CN378" s="14" t="e">
        <f t="shared" si="396"/>
        <v>#N/A</v>
      </c>
      <c r="CO378" s="14" t="e">
        <f t="shared" si="396"/>
        <v>#N/A</v>
      </c>
      <c r="CP378" s="14" t="e">
        <f t="shared" si="396"/>
        <v>#N/A</v>
      </c>
      <c r="CQ378" s="14" t="e">
        <f t="shared" si="396"/>
        <v>#N/A</v>
      </c>
      <c r="CR378" s="14" t="e">
        <f t="shared" si="396"/>
        <v>#N/A</v>
      </c>
      <c r="CS378" s="14" t="e">
        <f t="shared" si="396"/>
        <v>#N/A</v>
      </c>
      <c r="CT378" s="14" t="e">
        <f t="shared" si="396"/>
        <v>#N/A</v>
      </c>
      <c r="CU378" s="14" t="e">
        <f t="shared" si="396"/>
        <v>#N/A</v>
      </c>
      <c r="CV378" s="14" t="e">
        <f t="shared" si="396"/>
        <v>#N/A</v>
      </c>
      <c r="CW378" s="14" t="e">
        <f t="shared" si="376"/>
        <v>#N/A</v>
      </c>
      <c r="CX378" s="14" t="e">
        <f t="shared" si="376"/>
        <v>#N/A</v>
      </c>
      <c r="CY378" s="14" t="e">
        <f t="shared" si="401"/>
        <v>#N/A</v>
      </c>
      <c r="CZ378" s="14" t="e">
        <f t="shared" si="401"/>
        <v>#N/A</v>
      </c>
      <c r="DA378" s="14" t="e">
        <f t="shared" si="401"/>
        <v>#N/A</v>
      </c>
      <c r="DB378" s="14" t="e">
        <f t="shared" si="401"/>
        <v>#N/A</v>
      </c>
      <c r="DC378" s="14" t="e">
        <f t="shared" si="401"/>
        <v>#N/A</v>
      </c>
      <c r="DD378" s="14" t="e">
        <f t="shared" si="401"/>
        <v>#N/A</v>
      </c>
      <c r="DE378" s="14" t="e">
        <f t="shared" si="401"/>
        <v>#N/A</v>
      </c>
      <c r="DF378" s="14" t="e">
        <f t="shared" si="401"/>
        <v>#N/A</v>
      </c>
      <c r="DG378" s="14" t="e">
        <f t="shared" si="401"/>
        <v>#N/A</v>
      </c>
      <c r="DH378" s="14" t="e">
        <f t="shared" si="401"/>
        <v>#N/A</v>
      </c>
      <c r="DI378" s="14" t="e">
        <f t="shared" si="401"/>
        <v>#N/A</v>
      </c>
      <c r="DJ378" s="14" t="e">
        <f t="shared" si="401"/>
        <v>#N/A</v>
      </c>
      <c r="DK378" s="14" t="e">
        <f t="shared" si="401"/>
        <v>#N/A</v>
      </c>
      <c r="DL378" s="14" t="e">
        <f t="shared" si="401"/>
        <v>#N/A</v>
      </c>
      <c r="DM378" s="14" t="e">
        <f t="shared" si="401"/>
        <v>#N/A</v>
      </c>
      <c r="DN378" s="14" t="e">
        <f t="shared" si="385"/>
        <v>#N/A</v>
      </c>
      <c r="DO378" s="14" t="e">
        <f t="shared" si="385"/>
        <v>#N/A</v>
      </c>
      <c r="DP378" s="14" t="e">
        <f t="shared" si="385"/>
        <v>#N/A</v>
      </c>
      <c r="DQ378" s="14" t="e">
        <f t="shared" si="383"/>
        <v>#N/A</v>
      </c>
      <c r="DR378" s="14" t="e">
        <f t="shared" si="383"/>
        <v>#N/A</v>
      </c>
      <c r="DS378" s="14" t="e">
        <f t="shared" si="363"/>
        <v>#N/A</v>
      </c>
      <c r="DT378" s="14" t="e">
        <f t="shared" si="363"/>
        <v>#N/A</v>
      </c>
      <c r="DU378" s="14" t="e">
        <f t="shared" si="363"/>
        <v>#N/A</v>
      </c>
      <c r="DV378" s="14" t="e">
        <f t="shared" si="363"/>
        <v>#N/A</v>
      </c>
      <c r="DW378" s="14" t="e">
        <f t="shared" si="399"/>
        <v>#N/A</v>
      </c>
      <c r="DX378" s="14" t="e">
        <f t="shared" si="399"/>
        <v>#N/A</v>
      </c>
      <c r="DY378" s="14" t="e">
        <f t="shared" si="399"/>
        <v>#N/A</v>
      </c>
      <c r="DZ378" s="14" t="e">
        <f t="shared" si="394"/>
        <v>#N/A</v>
      </c>
    </row>
    <row r="379" spans="2:130">
      <c r="C379" s="18">
        <v>2057</v>
      </c>
      <c r="D379" s="25"/>
      <c r="E379" s="25"/>
      <c r="F379" s="25"/>
      <c r="G379" s="25"/>
      <c r="H379" s="25"/>
      <c r="I379" s="25"/>
      <c r="J379" s="25"/>
      <c r="K379" s="25"/>
      <c r="L379" s="25"/>
      <c r="M379" s="25"/>
      <c r="N379" s="25"/>
      <c r="O379" s="25"/>
      <c r="P379" s="25"/>
      <c r="Q379" s="25"/>
      <c r="R379" s="25"/>
      <c r="S379" s="25"/>
      <c r="T379" s="25"/>
      <c r="U379" s="25"/>
      <c r="V379" s="25"/>
      <c r="W379" s="25"/>
      <c r="X379" s="25"/>
      <c r="Y379" s="25"/>
      <c r="Z379" s="25"/>
      <c r="AA379" s="25"/>
      <c r="AB379" s="25"/>
      <c r="AC379" s="25"/>
      <c r="AD379" s="25"/>
      <c r="AE379" s="25"/>
      <c r="AF379" s="25"/>
      <c r="AG379" s="25"/>
      <c r="AH379" s="25"/>
      <c r="AI379" s="25"/>
      <c r="AJ379" s="25"/>
      <c r="AK379" s="25"/>
      <c r="AL379" s="25"/>
      <c r="AM379" s="25"/>
      <c r="AN379" s="25"/>
      <c r="AO379" s="25">
        <f t="shared" si="392"/>
        <v>0</v>
      </c>
      <c r="AP379" s="25">
        <f t="shared" si="393"/>
        <v>0</v>
      </c>
      <c r="AQ379" s="25">
        <f t="shared" si="395"/>
        <v>0</v>
      </c>
      <c r="AR379" s="25">
        <f t="shared" si="397"/>
        <v>0</v>
      </c>
      <c r="AS379" s="25">
        <f t="shared" si="400"/>
        <v>0</v>
      </c>
      <c r="AT379" s="25">
        <f t="shared" si="402"/>
        <v>0</v>
      </c>
      <c r="AU379" s="25">
        <f t="shared" si="403"/>
        <v>0</v>
      </c>
      <c r="AV379" s="25">
        <f t="shared" si="404"/>
        <v>0</v>
      </c>
      <c r="AW379" s="25">
        <f t="shared" si="406"/>
        <v>0</v>
      </c>
      <c r="AX379" s="25">
        <f t="shared" si="408"/>
        <v>0</v>
      </c>
      <c r="AY379" s="25">
        <f t="shared" si="409"/>
        <v>0</v>
      </c>
      <c r="AZ379" s="25">
        <f t="shared" si="410"/>
        <v>0</v>
      </c>
      <c r="BA379" s="25">
        <f t="shared" si="411"/>
        <v>626.625</v>
      </c>
      <c r="BB379" s="25">
        <f t="shared" si="412"/>
        <v>627.75</v>
      </c>
      <c r="BC379" s="25" t="e">
        <f t="shared" si="413"/>
        <v>#N/A</v>
      </c>
      <c r="BD379" s="25" t="e">
        <f t="shared" si="414"/>
        <v>#N/A</v>
      </c>
      <c r="BE379" s="25" t="e">
        <f t="shared" si="415"/>
        <v>#N/A</v>
      </c>
      <c r="BF379" s="25" t="e">
        <f t="shared" si="416"/>
        <v>#N/A</v>
      </c>
      <c r="BG379" s="25" t="e">
        <f t="shared" ref="BG379:BG382" si="417">VLOOKUP($C$121,$D$3:$K$63,$A$72,0)*(B324-B323)</f>
        <v>#N/A</v>
      </c>
      <c r="BH379" s="25" t="e">
        <f>VLOOKUP($C$122,$D$3:$K$63,$A$72,0)*(B323-B322)</f>
        <v>#N/A</v>
      </c>
      <c r="BI379" s="25" t="e">
        <f>VLOOKUP($C$123,$D$3:$K$63,$A$72,0)*B322</f>
        <v>#N/A</v>
      </c>
      <c r="BJ379" s="25"/>
      <c r="BK379" s="25"/>
      <c r="BL379" s="25"/>
      <c r="BM379" s="21" t="e">
        <f t="shared" si="344"/>
        <v>#N/A</v>
      </c>
      <c r="BP379" s="18">
        <v>2057</v>
      </c>
      <c r="BQ379" s="14" t="e">
        <f t="shared" si="407"/>
        <v>#N/A</v>
      </c>
      <c r="BR379" s="14" t="e">
        <f t="shared" si="407"/>
        <v>#N/A</v>
      </c>
      <c r="BS379" s="14" t="e">
        <f t="shared" si="407"/>
        <v>#N/A</v>
      </c>
      <c r="BT379" s="14" t="e">
        <f t="shared" si="407"/>
        <v>#N/A</v>
      </c>
      <c r="BU379" s="14" t="e">
        <f t="shared" si="407"/>
        <v>#N/A</v>
      </c>
      <c r="BV379" s="14" t="e">
        <f t="shared" si="407"/>
        <v>#N/A</v>
      </c>
      <c r="BW379" s="14" t="e">
        <f t="shared" si="407"/>
        <v>#N/A</v>
      </c>
      <c r="BX379" s="14" t="e">
        <f t="shared" si="407"/>
        <v>#N/A</v>
      </c>
      <c r="BY379" s="14" t="e">
        <f t="shared" si="407"/>
        <v>#N/A</v>
      </c>
      <c r="BZ379" s="14" t="e">
        <f t="shared" si="407"/>
        <v>#N/A</v>
      </c>
      <c r="CA379" s="14" t="e">
        <f t="shared" si="407"/>
        <v>#N/A</v>
      </c>
      <c r="CB379" s="14" t="e">
        <f t="shared" si="407"/>
        <v>#N/A</v>
      </c>
      <c r="CC379" s="14" t="e">
        <f t="shared" si="407"/>
        <v>#N/A</v>
      </c>
      <c r="CD379" s="14" t="e">
        <f t="shared" si="407"/>
        <v>#N/A</v>
      </c>
      <c r="CE379" s="14" t="e">
        <f t="shared" si="407"/>
        <v>#N/A</v>
      </c>
      <c r="CF379" s="14" t="e">
        <f t="shared" si="405"/>
        <v>#N/A</v>
      </c>
      <c r="CG379" s="14" t="e">
        <f t="shared" si="398"/>
        <v>#N/A</v>
      </c>
      <c r="CH379" s="14" t="e">
        <f t="shared" si="398"/>
        <v>#N/A</v>
      </c>
      <c r="CI379" s="14" t="e">
        <f t="shared" si="398"/>
        <v>#N/A</v>
      </c>
      <c r="CJ379" s="14" t="e">
        <f t="shared" si="398"/>
        <v>#N/A</v>
      </c>
      <c r="CK379" s="14" t="e">
        <f t="shared" si="396"/>
        <v>#N/A</v>
      </c>
      <c r="CL379" s="14" t="e">
        <f t="shared" si="396"/>
        <v>#N/A</v>
      </c>
      <c r="CM379" s="14" t="e">
        <f t="shared" si="396"/>
        <v>#N/A</v>
      </c>
      <c r="CN379" s="14" t="e">
        <f t="shared" si="396"/>
        <v>#N/A</v>
      </c>
      <c r="CO379" s="14" t="e">
        <f t="shared" si="396"/>
        <v>#N/A</v>
      </c>
      <c r="CP379" s="14" t="e">
        <f t="shared" si="396"/>
        <v>#N/A</v>
      </c>
      <c r="CQ379" s="14" t="e">
        <f t="shared" si="396"/>
        <v>#N/A</v>
      </c>
      <c r="CR379" s="14" t="e">
        <f t="shared" si="396"/>
        <v>#N/A</v>
      </c>
      <c r="CS379" s="14" t="e">
        <f t="shared" si="396"/>
        <v>#N/A</v>
      </c>
      <c r="CT379" s="14" t="e">
        <f t="shared" si="396"/>
        <v>#N/A</v>
      </c>
      <c r="CU379" s="14" t="e">
        <f t="shared" si="396"/>
        <v>#N/A</v>
      </c>
      <c r="CV379" s="14" t="e">
        <f t="shared" si="396"/>
        <v>#N/A</v>
      </c>
      <c r="CW379" s="14" t="e">
        <f t="shared" si="376"/>
        <v>#N/A</v>
      </c>
      <c r="CX379" s="14" t="e">
        <f t="shared" si="376"/>
        <v>#N/A</v>
      </c>
      <c r="CY379" s="14" t="e">
        <f t="shared" si="401"/>
        <v>#N/A</v>
      </c>
      <c r="CZ379" s="14" t="e">
        <f t="shared" si="401"/>
        <v>#N/A</v>
      </c>
      <c r="DA379" s="14" t="e">
        <f t="shared" si="401"/>
        <v>#N/A</v>
      </c>
      <c r="DB379" s="14" t="e">
        <f t="shared" si="401"/>
        <v>#N/A</v>
      </c>
      <c r="DC379" s="14" t="e">
        <f t="shared" si="401"/>
        <v>#N/A</v>
      </c>
      <c r="DD379" s="14" t="e">
        <f t="shared" si="401"/>
        <v>#N/A</v>
      </c>
      <c r="DE379" s="14" t="e">
        <f t="shared" si="401"/>
        <v>#N/A</v>
      </c>
      <c r="DF379" s="14" t="e">
        <f t="shared" si="401"/>
        <v>#N/A</v>
      </c>
      <c r="DG379" s="14" t="e">
        <f t="shared" si="401"/>
        <v>#N/A</v>
      </c>
      <c r="DH379" s="14" t="e">
        <f t="shared" si="401"/>
        <v>#N/A</v>
      </c>
      <c r="DI379" s="14" t="e">
        <f t="shared" si="401"/>
        <v>#N/A</v>
      </c>
      <c r="DJ379" s="14" t="e">
        <f t="shared" si="401"/>
        <v>#N/A</v>
      </c>
      <c r="DK379" s="14" t="e">
        <f t="shared" si="401"/>
        <v>#N/A</v>
      </c>
      <c r="DL379" s="14" t="e">
        <f t="shared" si="401"/>
        <v>#N/A</v>
      </c>
      <c r="DM379" s="14" t="e">
        <f t="shared" si="401"/>
        <v>#N/A</v>
      </c>
      <c r="DN379" s="14" t="e">
        <f t="shared" si="385"/>
        <v>#N/A</v>
      </c>
      <c r="DO379" s="14" t="e">
        <f t="shared" si="385"/>
        <v>#N/A</v>
      </c>
      <c r="DP379" s="14" t="e">
        <f t="shared" si="385"/>
        <v>#N/A</v>
      </c>
      <c r="DQ379" s="14" t="e">
        <f t="shared" si="383"/>
        <v>#N/A</v>
      </c>
      <c r="DR379" s="14" t="e">
        <f t="shared" si="383"/>
        <v>#N/A</v>
      </c>
      <c r="DS379" s="14" t="e">
        <f t="shared" si="363"/>
        <v>#N/A</v>
      </c>
      <c r="DT379" s="14" t="e">
        <f t="shared" si="363"/>
        <v>#N/A</v>
      </c>
      <c r="DU379" s="14" t="e">
        <f t="shared" si="363"/>
        <v>#N/A</v>
      </c>
      <c r="DV379" s="14" t="e">
        <f t="shared" si="363"/>
        <v>#N/A</v>
      </c>
      <c r="DW379" s="14" t="e">
        <f t="shared" si="399"/>
        <v>#N/A</v>
      </c>
      <c r="DX379" s="14" t="e">
        <f t="shared" si="399"/>
        <v>#N/A</v>
      </c>
      <c r="DY379" s="14" t="e">
        <f t="shared" si="399"/>
        <v>#N/A</v>
      </c>
      <c r="DZ379" s="14" t="e">
        <f t="shared" si="394"/>
        <v>#N/A</v>
      </c>
    </row>
    <row r="380" spans="2:130">
      <c r="C380" s="18">
        <v>2058</v>
      </c>
      <c r="D380" s="25"/>
      <c r="E380" s="25"/>
      <c r="F380" s="25"/>
      <c r="G380" s="25"/>
      <c r="H380" s="25"/>
      <c r="I380" s="25"/>
      <c r="J380" s="25"/>
      <c r="K380" s="25"/>
      <c r="L380" s="25"/>
      <c r="M380" s="25"/>
      <c r="N380" s="25"/>
      <c r="O380" s="25"/>
      <c r="P380" s="25"/>
      <c r="Q380" s="25"/>
      <c r="R380" s="25"/>
      <c r="S380" s="25"/>
      <c r="T380" s="25"/>
      <c r="U380" s="25"/>
      <c r="V380" s="25"/>
      <c r="W380" s="25"/>
      <c r="X380" s="25"/>
      <c r="Y380" s="25"/>
      <c r="Z380" s="25"/>
      <c r="AA380" s="25"/>
      <c r="AB380" s="25"/>
      <c r="AC380" s="25"/>
      <c r="AD380" s="25"/>
      <c r="AE380" s="25"/>
      <c r="AF380" s="25"/>
      <c r="AG380" s="25"/>
      <c r="AH380" s="25"/>
      <c r="AI380" s="25"/>
      <c r="AJ380" s="25"/>
      <c r="AK380" s="25"/>
      <c r="AL380" s="25"/>
      <c r="AM380" s="25"/>
      <c r="AN380" s="25"/>
      <c r="AO380" s="25"/>
      <c r="AP380" s="25">
        <f t="shared" si="393"/>
        <v>0</v>
      </c>
      <c r="AQ380" s="25">
        <f t="shared" si="395"/>
        <v>0</v>
      </c>
      <c r="AR380" s="25">
        <f t="shared" si="397"/>
        <v>0</v>
      </c>
      <c r="AS380" s="25">
        <f t="shared" si="400"/>
        <v>0</v>
      </c>
      <c r="AT380" s="25">
        <f t="shared" si="402"/>
        <v>0</v>
      </c>
      <c r="AU380" s="25">
        <f t="shared" si="403"/>
        <v>0</v>
      </c>
      <c r="AV380" s="25">
        <f t="shared" si="404"/>
        <v>0</v>
      </c>
      <c r="AW380" s="25">
        <f t="shared" si="406"/>
        <v>0</v>
      </c>
      <c r="AX380" s="25">
        <f t="shared" si="408"/>
        <v>0</v>
      </c>
      <c r="AY380" s="25">
        <f t="shared" si="409"/>
        <v>0</v>
      </c>
      <c r="AZ380" s="25">
        <f t="shared" si="410"/>
        <v>0</v>
      </c>
      <c r="BA380" s="25">
        <f t="shared" si="411"/>
        <v>0</v>
      </c>
      <c r="BB380" s="25">
        <f t="shared" si="412"/>
        <v>627.75</v>
      </c>
      <c r="BC380" s="25" t="e">
        <f t="shared" si="413"/>
        <v>#N/A</v>
      </c>
      <c r="BD380" s="25" t="e">
        <f t="shared" si="414"/>
        <v>#N/A</v>
      </c>
      <c r="BE380" s="25" t="e">
        <f t="shared" si="415"/>
        <v>#N/A</v>
      </c>
      <c r="BF380" s="25" t="e">
        <f t="shared" si="416"/>
        <v>#N/A</v>
      </c>
      <c r="BG380" s="25" t="e">
        <f t="shared" si="417"/>
        <v>#N/A</v>
      </c>
      <c r="BH380" s="25" t="e">
        <f t="shared" ref="BH380:BH382" si="418">VLOOKUP($C$122,$D$3:$K$63,$A$72,0)*(B324-B323)</f>
        <v>#N/A</v>
      </c>
      <c r="BI380" s="25" t="e">
        <f>VLOOKUP($C$123,$D$3:$K$63,$A$72,0)*(B323-B322)</f>
        <v>#N/A</v>
      </c>
      <c r="BJ380" s="25" t="e">
        <f>VLOOKUP($C$124,$D$3:$K$63,$A$72,0)*B322</f>
        <v>#N/A</v>
      </c>
      <c r="BK380" s="25"/>
      <c r="BL380" s="25"/>
      <c r="BM380" s="21" t="e">
        <f t="shared" si="344"/>
        <v>#N/A</v>
      </c>
      <c r="BP380" s="18">
        <v>2058</v>
      </c>
      <c r="BQ380" s="14" t="e">
        <f t="shared" si="407"/>
        <v>#N/A</v>
      </c>
      <c r="BR380" s="14" t="e">
        <f t="shared" si="407"/>
        <v>#N/A</v>
      </c>
      <c r="BS380" s="14" t="e">
        <f t="shared" si="407"/>
        <v>#N/A</v>
      </c>
      <c r="BT380" s="14" t="e">
        <f t="shared" si="407"/>
        <v>#N/A</v>
      </c>
      <c r="BU380" s="14" t="e">
        <f t="shared" si="407"/>
        <v>#N/A</v>
      </c>
      <c r="BV380" s="14" t="e">
        <f t="shared" si="407"/>
        <v>#N/A</v>
      </c>
      <c r="BW380" s="14" t="e">
        <f t="shared" si="407"/>
        <v>#N/A</v>
      </c>
      <c r="BX380" s="14" t="e">
        <f t="shared" si="407"/>
        <v>#N/A</v>
      </c>
      <c r="BY380" s="14" t="e">
        <f t="shared" si="407"/>
        <v>#N/A</v>
      </c>
      <c r="BZ380" s="14" t="e">
        <f t="shared" si="407"/>
        <v>#N/A</v>
      </c>
      <c r="CA380" s="14" t="e">
        <f t="shared" si="407"/>
        <v>#N/A</v>
      </c>
      <c r="CB380" s="14" t="e">
        <f t="shared" si="407"/>
        <v>#N/A</v>
      </c>
      <c r="CC380" s="14" t="e">
        <f t="shared" si="407"/>
        <v>#N/A</v>
      </c>
      <c r="CD380" s="14" t="e">
        <f t="shared" si="407"/>
        <v>#N/A</v>
      </c>
      <c r="CE380" s="14" t="e">
        <f t="shared" si="407"/>
        <v>#N/A</v>
      </c>
      <c r="CF380" s="14" t="e">
        <f t="shared" si="405"/>
        <v>#N/A</v>
      </c>
      <c r="CG380" s="14" t="e">
        <f t="shared" si="398"/>
        <v>#N/A</v>
      </c>
      <c r="CH380" s="14" t="e">
        <f t="shared" si="398"/>
        <v>#N/A</v>
      </c>
      <c r="CI380" s="14" t="e">
        <f t="shared" si="398"/>
        <v>#N/A</v>
      </c>
      <c r="CJ380" s="14" t="e">
        <f t="shared" si="398"/>
        <v>#N/A</v>
      </c>
      <c r="CK380" s="14" t="e">
        <f t="shared" si="396"/>
        <v>#N/A</v>
      </c>
      <c r="CL380" s="14" t="e">
        <f t="shared" si="396"/>
        <v>#N/A</v>
      </c>
      <c r="CM380" s="14" t="e">
        <f t="shared" si="396"/>
        <v>#N/A</v>
      </c>
      <c r="CN380" s="14" t="e">
        <f t="shared" si="396"/>
        <v>#N/A</v>
      </c>
      <c r="CO380" s="14" t="e">
        <f t="shared" si="396"/>
        <v>#N/A</v>
      </c>
      <c r="CP380" s="14" t="e">
        <f t="shared" si="396"/>
        <v>#N/A</v>
      </c>
      <c r="CQ380" s="14" t="e">
        <f t="shared" si="396"/>
        <v>#N/A</v>
      </c>
      <c r="CR380" s="14" t="e">
        <f t="shared" si="396"/>
        <v>#N/A</v>
      </c>
      <c r="CS380" s="14" t="e">
        <f t="shared" si="396"/>
        <v>#N/A</v>
      </c>
      <c r="CT380" s="14" t="e">
        <f t="shared" si="396"/>
        <v>#N/A</v>
      </c>
      <c r="CU380" s="14" t="e">
        <f t="shared" si="396"/>
        <v>#N/A</v>
      </c>
      <c r="CV380" s="14" t="e">
        <f t="shared" si="396"/>
        <v>#N/A</v>
      </c>
      <c r="CW380" s="14" t="e">
        <f t="shared" si="376"/>
        <v>#N/A</v>
      </c>
      <c r="CX380" s="14" t="e">
        <f t="shared" si="376"/>
        <v>#N/A</v>
      </c>
      <c r="CY380" s="14" t="e">
        <f t="shared" si="401"/>
        <v>#N/A</v>
      </c>
      <c r="CZ380" s="14" t="e">
        <f t="shared" si="401"/>
        <v>#N/A</v>
      </c>
      <c r="DA380" s="14" t="e">
        <f t="shared" si="401"/>
        <v>#N/A</v>
      </c>
      <c r="DB380" s="14" t="e">
        <f t="shared" si="401"/>
        <v>#N/A</v>
      </c>
      <c r="DC380" s="14" t="e">
        <f t="shared" si="401"/>
        <v>#N/A</v>
      </c>
      <c r="DD380" s="14" t="e">
        <f t="shared" si="401"/>
        <v>#N/A</v>
      </c>
      <c r="DE380" s="14" t="e">
        <f t="shared" si="401"/>
        <v>#N/A</v>
      </c>
      <c r="DF380" s="14" t="e">
        <f t="shared" si="401"/>
        <v>#N/A</v>
      </c>
      <c r="DG380" s="14" t="e">
        <f t="shared" si="401"/>
        <v>#N/A</v>
      </c>
      <c r="DH380" s="14" t="e">
        <f t="shared" si="401"/>
        <v>#N/A</v>
      </c>
      <c r="DI380" s="14" t="e">
        <f t="shared" si="401"/>
        <v>#N/A</v>
      </c>
      <c r="DJ380" s="14" t="e">
        <f t="shared" si="401"/>
        <v>#N/A</v>
      </c>
      <c r="DK380" s="14" t="e">
        <f t="shared" si="401"/>
        <v>#N/A</v>
      </c>
      <c r="DL380" s="14" t="e">
        <f t="shared" si="401"/>
        <v>#N/A</v>
      </c>
      <c r="DM380" s="14" t="e">
        <f t="shared" si="401"/>
        <v>#N/A</v>
      </c>
      <c r="DN380" s="14" t="e">
        <f t="shared" si="385"/>
        <v>#N/A</v>
      </c>
      <c r="DO380" s="14" t="e">
        <f t="shared" si="385"/>
        <v>#N/A</v>
      </c>
      <c r="DP380" s="14" t="e">
        <f t="shared" si="385"/>
        <v>#N/A</v>
      </c>
      <c r="DQ380" s="14" t="e">
        <f t="shared" si="383"/>
        <v>#N/A</v>
      </c>
      <c r="DR380" s="14" t="e">
        <f t="shared" si="383"/>
        <v>#N/A</v>
      </c>
      <c r="DS380" s="14" t="e">
        <f t="shared" si="363"/>
        <v>#N/A</v>
      </c>
      <c r="DT380" s="14" t="e">
        <f t="shared" si="363"/>
        <v>#N/A</v>
      </c>
      <c r="DU380" s="14" t="e">
        <f t="shared" si="363"/>
        <v>#N/A</v>
      </c>
      <c r="DV380" s="14" t="e">
        <f t="shared" si="363"/>
        <v>#N/A</v>
      </c>
      <c r="DW380" s="14" t="e">
        <f t="shared" si="399"/>
        <v>#N/A</v>
      </c>
      <c r="DX380" s="14" t="e">
        <f t="shared" si="399"/>
        <v>#N/A</v>
      </c>
      <c r="DY380" s="14" t="e">
        <f t="shared" si="399"/>
        <v>#N/A</v>
      </c>
      <c r="DZ380" s="14" t="e">
        <f t="shared" si="394"/>
        <v>#N/A</v>
      </c>
    </row>
    <row r="381" spans="2:130">
      <c r="C381" s="18">
        <v>2059</v>
      </c>
      <c r="D381" s="25"/>
      <c r="E381" s="25"/>
      <c r="F381" s="25"/>
      <c r="G381" s="25"/>
      <c r="H381" s="25"/>
      <c r="I381" s="25"/>
      <c r="J381" s="25"/>
      <c r="K381" s="25"/>
      <c r="L381" s="25"/>
      <c r="M381" s="25"/>
      <c r="N381" s="25"/>
      <c r="O381" s="25"/>
      <c r="P381" s="25"/>
      <c r="Q381" s="25"/>
      <c r="R381" s="25"/>
      <c r="S381" s="25"/>
      <c r="T381" s="25"/>
      <c r="U381" s="25"/>
      <c r="V381" s="25"/>
      <c r="W381" s="25"/>
      <c r="X381" s="25"/>
      <c r="Y381" s="25"/>
      <c r="Z381" s="25"/>
      <c r="AA381" s="25"/>
      <c r="AB381" s="25"/>
      <c r="AC381" s="25"/>
      <c r="AD381" s="25"/>
      <c r="AE381" s="25"/>
      <c r="AF381" s="25"/>
      <c r="AG381" s="25"/>
      <c r="AH381" s="25"/>
      <c r="AI381" s="25"/>
      <c r="AJ381" s="25"/>
      <c r="AK381" s="25"/>
      <c r="AL381" s="25"/>
      <c r="AM381" s="25"/>
      <c r="AN381" s="25"/>
      <c r="AO381" s="25"/>
      <c r="AP381" s="25"/>
      <c r="AQ381" s="25">
        <f t="shared" si="395"/>
        <v>0</v>
      </c>
      <c r="AR381" s="25">
        <f t="shared" si="397"/>
        <v>0</v>
      </c>
      <c r="AS381" s="25">
        <f t="shared" si="400"/>
        <v>0</v>
      </c>
      <c r="AT381" s="25">
        <f t="shared" si="402"/>
        <v>0</v>
      </c>
      <c r="AU381" s="25">
        <f t="shared" si="403"/>
        <v>0</v>
      </c>
      <c r="AV381" s="25">
        <f t="shared" si="404"/>
        <v>0</v>
      </c>
      <c r="AW381" s="25">
        <f t="shared" si="406"/>
        <v>0</v>
      </c>
      <c r="AX381" s="25">
        <f t="shared" si="408"/>
        <v>0</v>
      </c>
      <c r="AY381" s="25">
        <f t="shared" si="409"/>
        <v>0</v>
      </c>
      <c r="AZ381" s="25">
        <f t="shared" si="410"/>
        <v>0</v>
      </c>
      <c r="BA381" s="25">
        <f t="shared" si="411"/>
        <v>0</v>
      </c>
      <c r="BB381" s="25">
        <f t="shared" si="412"/>
        <v>0</v>
      </c>
      <c r="BC381" s="25" t="e">
        <f t="shared" si="413"/>
        <v>#N/A</v>
      </c>
      <c r="BD381" s="25" t="e">
        <f t="shared" si="414"/>
        <v>#N/A</v>
      </c>
      <c r="BE381" s="25" t="e">
        <f t="shared" si="415"/>
        <v>#N/A</v>
      </c>
      <c r="BF381" s="25" t="e">
        <f t="shared" si="416"/>
        <v>#N/A</v>
      </c>
      <c r="BG381" s="25" t="e">
        <f t="shared" si="417"/>
        <v>#N/A</v>
      </c>
      <c r="BH381" s="25" t="e">
        <f t="shared" si="418"/>
        <v>#N/A</v>
      </c>
      <c r="BI381" s="25" t="e">
        <f t="shared" ref="BI381:BI382" si="419">VLOOKUP($C$123,$D$3:$K$63,$A$72,0)*(B324-B323)</f>
        <v>#N/A</v>
      </c>
      <c r="BJ381" s="25" t="e">
        <f>VLOOKUP($C$124,$D$3:$K$63,$A$72,0)*(B323-B322)</f>
        <v>#N/A</v>
      </c>
      <c r="BK381" s="25" t="e">
        <f>VLOOKUP($C$125,$D$3:$K$63,$A$72,0)*B322</f>
        <v>#N/A</v>
      </c>
      <c r="BL381" s="25"/>
      <c r="BM381" s="21" t="e">
        <f t="shared" si="344"/>
        <v>#N/A</v>
      </c>
      <c r="BP381" s="18">
        <v>2059</v>
      </c>
      <c r="BQ381" s="14" t="e">
        <f t="shared" si="407"/>
        <v>#N/A</v>
      </c>
      <c r="BR381" s="14" t="e">
        <f t="shared" si="407"/>
        <v>#N/A</v>
      </c>
      <c r="BS381" s="14" t="e">
        <f t="shared" si="407"/>
        <v>#N/A</v>
      </c>
      <c r="BT381" s="14" t="e">
        <f t="shared" si="407"/>
        <v>#N/A</v>
      </c>
      <c r="BU381" s="14" t="e">
        <f t="shared" si="407"/>
        <v>#N/A</v>
      </c>
      <c r="BV381" s="14" t="e">
        <f t="shared" si="407"/>
        <v>#N/A</v>
      </c>
      <c r="BW381" s="14" t="e">
        <f t="shared" si="407"/>
        <v>#N/A</v>
      </c>
      <c r="BX381" s="14" t="e">
        <f t="shared" si="407"/>
        <v>#N/A</v>
      </c>
      <c r="BY381" s="14" t="e">
        <f t="shared" si="407"/>
        <v>#N/A</v>
      </c>
      <c r="BZ381" s="14" t="e">
        <f t="shared" si="407"/>
        <v>#N/A</v>
      </c>
      <c r="CA381" s="14" t="e">
        <f t="shared" si="407"/>
        <v>#N/A</v>
      </c>
      <c r="CB381" s="14" t="e">
        <f t="shared" si="407"/>
        <v>#N/A</v>
      </c>
      <c r="CC381" s="14" t="e">
        <f t="shared" si="407"/>
        <v>#N/A</v>
      </c>
      <c r="CD381" s="14" t="e">
        <f t="shared" si="407"/>
        <v>#N/A</v>
      </c>
      <c r="CE381" s="14" t="e">
        <f t="shared" si="407"/>
        <v>#N/A</v>
      </c>
      <c r="CF381" s="14" t="e">
        <f t="shared" si="405"/>
        <v>#N/A</v>
      </c>
      <c r="CG381" s="14" t="e">
        <f t="shared" si="398"/>
        <v>#N/A</v>
      </c>
      <c r="CH381" s="14" t="e">
        <f t="shared" si="398"/>
        <v>#N/A</v>
      </c>
      <c r="CI381" s="14" t="e">
        <f t="shared" si="398"/>
        <v>#N/A</v>
      </c>
      <c r="CJ381" s="14" t="e">
        <f t="shared" si="398"/>
        <v>#N/A</v>
      </c>
      <c r="CK381" s="14" t="e">
        <f t="shared" si="396"/>
        <v>#N/A</v>
      </c>
      <c r="CL381" s="14" t="e">
        <f t="shared" si="396"/>
        <v>#N/A</v>
      </c>
      <c r="CM381" s="14" t="e">
        <f t="shared" si="396"/>
        <v>#N/A</v>
      </c>
      <c r="CN381" s="14" t="e">
        <f t="shared" si="396"/>
        <v>#N/A</v>
      </c>
      <c r="CO381" s="14" t="e">
        <f t="shared" si="396"/>
        <v>#N/A</v>
      </c>
      <c r="CP381" s="14" t="e">
        <f t="shared" si="396"/>
        <v>#N/A</v>
      </c>
      <c r="CQ381" s="14" t="e">
        <f t="shared" si="396"/>
        <v>#N/A</v>
      </c>
      <c r="CR381" s="14" t="e">
        <f t="shared" si="396"/>
        <v>#N/A</v>
      </c>
      <c r="CS381" s="14" t="e">
        <f t="shared" si="396"/>
        <v>#N/A</v>
      </c>
      <c r="CT381" s="14" t="e">
        <f t="shared" si="396"/>
        <v>#N/A</v>
      </c>
      <c r="CU381" s="14" t="e">
        <f t="shared" si="396"/>
        <v>#N/A</v>
      </c>
      <c r="CV381" s="14" t="e">
        <f t="shared" si="396"/>
        <v>#N/A</v>
      </c>
      <c r="CW381" s="14" t="e">
        <f t="shared" si="376"/>
        <v>#N/A</v>
      </c>
      <c r="CX381" s="14" t="e">
        <f t="shared" si="376"/>
        <v>#N/A</v>
      </c>
      <c r="CY381" s="14" t="e">
        <f t="shared" si="401"/>
        <v>#N/A</v>
      </c>
      <c r="CZ381" s="14" t="e">
        <f t="shared" si="401"/>
        <v>#N/A</v>
      </c>
      <c r="DA381" s="14" t="e">
        <f t="shared" si="401"/>
        <v>#N/A</v>
      </c>
      <c r="DB381" s="14" t="e">
        <f t="shared" si="401"/>
        <v>#N/A</v>
      </c>
      <c r="DC381" s="14" t="e">
        <f t="shared" si="401"/>
        <v>#N/A</v>
      </c>
      <c r="DD381" s="14" t="e">
        <f t="shared" si="401"/>
        <v>#N/A</v>
      </c>
      <c r="DE381" s="14" t="e">
        <f t="shared" si="401"/>
        <v>#N/A</v>
      </c>
      <c r="DF381" s="14" t="e">
        <f t="shared" si="401"/>
        <v>#N/A</v>
      </c>
      <c r="DG381" s="14" t="e">
        <f t="shared" si="401"/>
        <v>#N/A</v>
      </c>
      <c r="DH381" s="14" t="e">
        <f t="shared" si="401"/>
        <v>#N/A</v>
      </c>
      <c r="DI381" s="14" t="e">
        <f t="shared" si="401"/>
        <v>#N/A</v>
      </c>
      <c r="DJ381" s="14" t="e">
        <f t="shared" si="401"/>
        <v>#N/A</v>
      </c>
      <c r="DK381" s="14" t="e">
        <f t="shared" si="401"/>
        <v>#N/A</v>
      </c>
      <c r="DL381" s="14" t="e">
        <f t="shared" si="401"/>
        <v>#N/A</v>
      </c>
      <c r="DM381" s="14" t="e">
        <f t="shared" si="401"/>
        <v>#N/A</v>
      </c>
      <c r="DN381" s="14" t="e">
        <f t="shared" si="385"/>
        <v>#N/A</v>
      </c>
      <c r="DO381" s="14" t="e">
        <f t="shared" si="385"/>
        <v>#N/A</v>
      </c>
      <c r="DP381" s="14" t="e">
        <f t="shared" si="385"/>
        <v>#N/A</v>
      </c>
      <c r="DQ381" s="14" t="e">
        <f t="shared" si="383"/>
        <v>#N/A</v>
      </c>
      <c r="DR381" s="14" t="e">
        <f t="shared" si="383"/>
        <v>#N/A</v>
      </c>
      <c r="DS381" s="14" t="e">
        <f t="shared" si="363"/>
        <v>#N/A</v>
      </c>
      <c r="DT381" s="14" t="e">
        <f t="shared" si="363"/>
        <v>#N/A</v>
      </c>
      <c r="DU381" s="14" t="e">
        <f t="shared" si="363"/>
        <v>#N/A</v>
      </c>
      <c r="DV381" s="14" t="e">
        <f t="shared" si="363"/>
        <v>#N/A</v>
      </c>
      <c r="DW381" s="14" t="e">
        <f t="shared" si="399"/>
        <v>#N/A</v>
      </c>
      <c r="DX381" s="14" t="e">
        <f t="shared" si="399"/>
        <v>#N/A</v>
      </c>
      <c r="DY381" s="14" t="e">
        <f t="shared" si="399"/>
        <v>#N/A</v>
      </c>
      <c r="DZ381" s="14" t="e">
        <f t="shared" si="394"/>
        <v>#N/A</v>
      </c>
    </row>
    <row r="382" spans="2:130">
      <c r="C382" s="18">
        <v>2060</v>
      </c>
      <c r="D382" s="25"/>
      <c r="E382" s="25"/>
      <c r="F382" s="25"/>
      <c r="G382" s="25"/>
      <c r="H382" s="25"/>
      <c r="I382" s="25"/>
      <c r="J382" s="25"/>
      <c r="K382" s="25"/>
      <c r="L382" s="25"/>
      <c r="M382" s="25"/>
      <c r="N382" s="25"/>
      <c r="O382" s="25"/>
      <c r="P382" s="25"/>
      <c r="Q382" s="25"/>
      <c r="R382" s="25"/>
      <c r="S382" s="25"/>
      <c r="T382" s="25"/>
      <c r="U382" s="25"/>
      <c r="V382" s="25"/>
      <c r="W382" s="25"/>
      <c r="X382" s="25"/>
      <c r="Y382" s="25"/>
      <c r="Z382" s="25"/>
      <c r="AA382" s="25"/>
      <c r="AB382" s="25"/>
      <c r="AC382" s="25"/>
      <c r="AD382" s="25"/>
      <c r="AE382" s="25"/>
      <c r="AF382" s="25"/>
      <c r="AG382" s="25"/>
      <c r="AH382" s="25"/>
      <c r="AI382" s="25"/>
      <c r="AJ382" s="25"/>
      <c r="AK382" s="25"/>
      <c r="AL382" s="25"/>
      <c r="AM382" s="25"/>
      <c r="AN382" s="25"/>
      <c r="AO382" s="25"/>
      <c r="AP382" s="25"/>
      <c r="AQ382" s="25"/>
      <c r="AR382" s="25">
        <f t="shared" si="397"/>
        <v>0</v>
      </c>
      <c r="AS382" s="25">
        <f t="shared" si="400"/>
        <v>0</v>
      </c>
      <c r="AT382" s="25">
        <f t="shared" si="402"/>
        <v>0</v>
      </c>
      <c r="AU382" s="25">
        <f t="shared" si="403"/>
        <v>0</v>
      </c>
      <c r="AV382" s="25">
        <f t="shared" si="404"/>
        <v>0</v>
      </c>
      <c r="AW382" s="25">
        <f t="shared" si="406"/>
        <v>0</v>
      </c>
      <c r="AX382" s="25">
        <f t="shared" si="408"/>
        <v>0</v>
      </c>
      <c r="AY382" s="25">
        <f t="shared" si="409"/>
        <v>0</v>
      </c>
      <c r="AZ382" s="25">
        <f t="shared" si="410"/>
        <v>0</v>
      </c>
      <c r="BA382" s="25">
        <f t="shared" si="411"/>
        <v>0</v>
      </c>
      <c r="BB382" s="25">
        <f t="shared" si="412"/>
        <v>0</v>
      </c>
      <c r="BC382" s="25" t="e">
        <f t="shared" si="413"/>
        <v>#N/A</v>
      </c>
      <c r="BD382" s="25" t="e">
        <f t="shared" si="414"/>
        <v>#N/A</v>
      </c>
      <c r="BE382" s="25" t="e">
        <f t="shared" si="415"/>
        <v>#N/A</v>
      </c>
      <c r="BF382" s="25" t="e">
        <f t="shared" si="416"/>
        <v>#N/A</v>
      </c>
      <c r="BG382" s="25" t="e">
        <f t="shared" si="417"/>
        <v>#N/A</v>
      </c>
      <c r="BH382" s="25" t="e">
        <f t="shared" si="418"/>
        <v>#N/A</v>
      </c>
      <c r="BI382" s="25" t="e">
        <f t="shared" si="419"/>
        <v>#N/A</v>
      </c>
      <c r="BJ382" s="25" t="e">
        <f>VLOOKUP($C$124,$D$3:$K$63,$A$72,0)*(B324-B323)</f>
        <v>#N/A</v>
      </c>
      <c r="BK382" s="25" t="e">
        <f>VLOOKUP($C$125,$D$3:$K$63,$A$72,0)*(B323-B322)</f>
        <v>#N/A</v>
      </c>
      <c r="BL382" s="25" t="e">
        <f>VLOOKUP($C$126,$D$3:$K$63,$A$72,0)*B322</f>
        <v>#N/A</v>
      </c>
      <c r="BM382" s="21" t="e">
        <f t="shared" si="344"/>
        <v>#N/A</v>
      </c>
      <c r="BP382" s="18">
        <v>2060</v>
      </c>
      <c r="BQ382" s="14" t="e">
        <f t="shared" si="407"/>
        <v>#N/A</v>
      </c>
      <c r="BR382" s="14" t="e">
        <f t="shared" si="407"/>
        <v>#N/A</v>
      </c>
      <c r="BS382" s="14" t="e">
        <f t="shared" si="407"/>
        <v>#N/A</v>
      </c>
      <c r="BT382" s="14" t="e">
        <f t="shared" si="407"/>
        <v>#N/A</v>
      </c>
      <c r="BU382" s="14" t="e">
        <f t="shared" si="407"/>
        <v>#N/A</v>
      </c>
      <c r="BV382" s="14" t="e">
        <f t="shared" si="407"/>
        <v>#N/A</v>
      </c>
      <c r="BW382" s="14" t="e">
        <f t="shared" si="407"/>
        <v>#N/A</v>
      </c>
      <c r="BX382" s="14" t="e">
        <f t="shared" si="407"/>
        <v>#N/A</v>
      </c>
      <c r="BY382" s="14" t="e">
        <f t="shared" si="407"/>
        <v>#N/A</v>
      </c>
      <c r="BZ382" s="14" t="e">
        <f t="shared" si="407"/>
        <v>#N/A</v>
      </c>
      <c r="CA382" s="14" t="e">
        <f t="shared" si="407"/>
        <v>#N/A</v>
      </c>
      <c r="CB382" s="14" t="e">
        <f t="shared" si="407"/>
        <v>#N/A</v>
      </c>
      <c r="CC382" s="14" t="e">
        <f t="shared" si="407"/>
        <v>#N/A</v>
      </c>
      <c r="CD382" s="14" t="e">
        <f t="shared" si="407"/>
        <v>#N/A</v>
      </c>
      <c r="CE382" s="14" t="e">
        <f t="shared" si="407"/>
        <v>#N/A</v>
      </c>
      <c r="CF382" s="14" t="e">
        <f t="shared" si="405"/>
        <v>#N/A</v>
      </c>
      <c r="CG382" s="14" t="e">
        <f t="shared" si="398"/>
        <v>#N/A</v>
      </c>
      <c r="CH382" s="14" t="e">
        <f t="shared" si="398"/>
        <v>#N/A</v>
      </c>
      <c r="CI382" s="14" t="e">
        <f t="shared" si="398"/>
        <v>#N/A</v>
      </c>
      <c r="CJ382" s="14" t="e">
        <f t="shared" si="398"/>
        <v>#N/A</v>
      </c>
      <c r="CK382" s="14" t="e">
        <f t="shared" si="396"/>
        <v>#N/A</v>
      </c>
      <c r="CL382" s="14" t="e">
        <f t="shared" si="396"/>
        <v>#N/A</v>
      </c>
      <c r="CM382" s="14" t="e">
        <f t="shared" si="396"/>
        <v>#N/A</v>
      </c>
      <c r="CN382" s="14" t="e">
        <f t="shared" si="396"/>
        <v>#N/A</v>
      </c>
      <c r="CO382" s="14" t="e">
        <f t="shared" si="396"/>
        <v>#N/A</v>
      </c>
      <c r="CP382" s="14" t="e">
        <f t="shared" si="396"/>
        <v>#N/A</v>
      </c>
      <c r="CQ382" s="14" t="e">
        <f t="shared" si="396"/>
        <v>#N/A</v>
      </c>
      <c r="CR382" s="14" t="e">
        <f t="shared" si="396"/>
        <v>#N/A</v>
      </c>
      <c r="CS382" s="14" t="e">
        <f t="shared" si="396"/>
        <v>#N/A</v>
      </c>
      <c r="CT382" s="14" t="e">
        <f t="shared" si="396"/>
        <v>#N/A</v>
      </c>
      <c r="CU382" s="14" t="e">
        <f t="shared" si="396"/>
        <v>#N/A</v>
      </c>
      <c r="CV382" s="14" t="e">
        <f t="shared" si="396"/>
        <v>#N/A</v>
      </c>
      <c r="CW382" s="14" t="e">
        <f t="shared" si="376"/>
        <v>#N/A</v>
      </c>
      <c r="CX382" s="14" t="e">
        <f t="shared" si="376"/>
        <v>#N/A</v>
      </c>
      <c r="CY382" s="14" t="e">
        <f t="shared" si="376"/>
        <v>#N/A</v>
      </c>
      <c r="CZ382" s="14" t="e">
        <f t="shared" si="376"/>
        <v>#N/A</v>
      </c>
      <c r="DA382" s="14" t="e">
        <f t="shared" si="376"/>
        <v>#N/A</v>
      </c>
      <c r="DB382" s="14" t="e">
        <f t="shared" si="376"/>
        <v>#N/A</v>
      </c>
      <c r="DC382" s="14" t="e">
        <f t="shared" si="376"/>
        <v>#N/A</v>
      </c>
      <c r="DD382" s="14" t="e">
        <f t="shared" si="376"/>
        <v>#N/A</v>
      </c>
      <c r="DE382" s="14" t="e">
        <f t="shared" si="376"/>
        <v>#N/A</v>
      </c>
      <c r="DF382" s="14" t="e">
        <f t="shared" si="376"/>
        <v>#N/A</v>
      </c>
      <c r="DG382" s="14" t="e">
        <f t="shared" si="376"/>
        <v>#N/A</v>
      </c>
      <c r="DH382" s="14" t="e">
        <f t="shared" si="376"/>
        <v>#N/A</v>
      </c>
      <c r="DI382" s="14" t="e">
        <f t="shared" si="376"/>
        <v>#N/A</v>
      </c>
      <c r="DJ382" s="14" t="e">
        <f t="shared" si="376"/>
        <v>#N/A</v>
      </c>
      <c r="DK382" s="14" t="e">
        <f t="shared" si="376"/>
        <v>#N/A</v>
      </c>
      <c r="DL382" s="14" t="e">
        <f t="shared" si="376"/>
        <v>#N/A</v>
      </c>
      <c r="DM382" s="14" t="e">
        <f t="shared" ref="DM382" si="420">AZ382/$BM382</f>
        <v>#N/A</v>
      </c>
      <c r="DN382" s="14" t="e">
        <f t="shared" si="385"/>
        <v>#N/A</v>
      </c>
      <c r="DO382" s="14" t="e">
        <f t="shared" si="385"/>
        <v>#N/A</v>
      </c>
      <c r="DP382" s="14" t="e">
        <f t="shared" si="385"/>
        <v>#N/A</v>
      </c>
      <c r="DQ382" s="14" t="e">
        <f t="shared" si="383"/>
        <v>#N/A</v>
      </c>
      <c r="DR382" s="14" t="e">
        <f t="shared" si="383"/>
        <v>#N/A</v>
      </c>
      <c r="DS382" s="14" t="e">
        <f t="shared" si="363"/>
        <v>#N/A</v>
      </c>
      <c r="DT382" s="14" t="e">
        <f t="shared" si="363"/>
        <v>#N/A</v>
      </c>
      <c r="DU382" s="14" t="e">
        <f t="shared" si="363"/>
        <v>#N/A</v>
      </c>
      <c r="DV382" s="14" t="e">
        <f t="shared" si="363"/>
        <v>#N/A</v>
      </c>
      <c r="DW382" s="14" t="e">
        <f t="shared" si="399"/>
        <v>#N/A</v>
      </c>
      <c r="DX382" s="14" t="e">
        <f t="shared" si="399"/>
        <v>#N/A</v>
      </c>
      <c r="DY382" s="14" t="e">
        <f t="shared" si="399"/>
        <v>#N/A</v>
      </c>
      <c r="DZ382" s="14" t="e">
        <f t="shared" si="394"/>
        <v>#N/A</v>
      </c>
    </row>
    <row r="384" spans="2:130">
      <c r="B384" s="19" t="s">
        <v>18</v>
      </c>
      <c r="C384" s="18" t="s">
        <v>47</v>
      </c>
      <c r="N384" s="18"/>
      <c r="U384" s="21"/>
      <c r="W384" s="18"/>
      <c r="AD384" s="21"/>
      <c r="AF384" s="18"/>
      <c r="AM384" s="21"/>
      <c r="AO384" s="18"/>
      <c r="AV384" s="21"/>
      <c r="BN384" s="113" t="s">
        <v>48</v>
      </c>
      <c r="BO384" s="113"/>
    </row>
    <row r="385" spans="1:130">
      <c r="A385" s="22" t="s">
        <v>34</v>
      </c>
      <c r="B385" s="22" t="s">
        <v>43</v>
      </c>
      <c r="C385" s="22" t="s">
        <v>41</v>
      </c>
      <c r="D385" s="22">
        <v>2000</v>
      </c>
      <c r="E385" s="22">
        <v>2001</v>
      </c>
      <c r="F385" s="22">
        <v>2002</v>
      </c>
      <c r="G385" s="22">
        <v>2003</v>
      </c>
      <c r="H385" s="22">
        <v>2004</v>
      </c>
      <c r="I385" s="22">
        <v>2005</v>
      </c>
      <c r="J385" s="22">
        <v>2006</v>
      </c>
      <c r="K385" s="22">
        <v>2007</v>
      </c>
      <c r="L385" s="22">
        <v>2008</v>
      </c>
      <c r="M385" s="22">
        <v>2009</v>
      </c>
      <c r="N385" s="22">
        <v>2010</v>
      </c>
      <c r="O385" s="22">
        <v>2011</v>
      </c>
      <c r="P385" s="22">
        <v>2012</v>
      </c>
      <c r="Q385" s="22">
        <v>2013</v>
      </c>
      <c r="R385" s="22">
        <v>2014</v>
      </c>
      <c r="S385" s="22">
        <v>2015</v>
      </c>
      <c r="T385" s="22">
        <v>2016</v>
      </c>
      <c r="U385" s="22">
        <v>2017</v>
      </c>
      <c r="V385" s="22">
        <v>2018</v>
      </c>
      <c r="W385" s="22">
        <v>2019</v>
      </c>
      <c r="X385" s="22">
        <v>2020</v>
      </c>
      <c r="Y385" s="22">
        <v>2021</v>
      </c>
      <c r="Z385" s="22">
        <v>2022</v>
      </c>
      <c r="AA385" s="22">
        <v>2023</v>
      </c>
      <c r="AB385" s="22">
        <v>2024</v>
      </c>
      <c r="AC385" s="22">
        <v>2025</v>
      </c>
      <c r="AD385" s="22">
        <v>2026</v>
      </c>
      <c r="AE385" s="22">
        <v>2027</v>
      </c>
      <c r="AF385" s="22">
        <v>2028</v>
      </c>
      <c r="AG385" s="22">
        <v>2029</v>
      </c>
      <c r="AH385" s="22">
        <v>2030</v>
      </c>
      <c r="AI385" s="22">
        <v>2031</v>
      </c>
      <c r="AJ385" s="22">
        <v>2032</v>
      </c>
      <c r="AK385" s="22">
        <v>2033</v>
      </c>
      <c r="AL385" s="22">
        <v>2034</v>
      </c>
      <c r="AM385" s="22">
        <v>2035</v>
      </c>
      <c r="AN385" s="22">
        <v>2036</v>
      </c>
      <c r="AO385" s="22">
        <v>2037</v>
      </c>
      <c r="AP385" s="22">
        <v>2038</v>
      </c>
      <c r="AQ385" s="22">
        <v>2039</v>
      </c>
      <c r="AR385" s="22">
        <v>2040</v>
      </c>
      <c r="AS385" s="22">
        <v>2041</v>
      </c>
      <c r="AT385" s="22">
        <v>2042</v>
      </c>
      <c r="AU385" s="22">
        <v>2043</v>
      </c>
      <c r="AV385" s="22">
        <v>2044</v>
      </c>
      <c r="AW385" s="22">
        <v>2045</v>
      </c>
      <c r="AX385" s="22">
        <v>2046</v>
      </c>
      <c r="AY385" s="22">
        <v>2047</v>
      </c>
      <c r="AZ385" s="22">
        <v>2048</v>
      </c>
      <c r="BA385" s="22">
        <v>2049</v>
      </c>
      <c r="BB385" s="22">
        <v>2050</v>
      </c>
      <c r="BC385" s="22">
        <v>2051</v>
      </c>
      <c r="BD385" s="22">
        <v>2052</v>
      </c>
      <c r="BE385" s="22">
        <v>2053</v>
      </c>
      <c r="BF385" s="22">
        <v>2054</v>
      </c>
      <c r="BG385" s="22">
        <v>2055</v>
      </c>
      <c r="BH385" s="22">
        <v>2056</v>
      </c>
      <c r="BI385" s="22">
        <v>2057</v>
      </c>
      <c r="BJ385" s="22">
        <v>2058</v>
      </c>
      <c r="BK385" s="22">
        <v>2059</v>
      </c>
      <c r="BL385" s="22">
        <v>2060</v>
      </c>
      <c r="BM385" s="22" t="s">
        <v>46</v>
      </c>
      <c r="BN385" s="22"/>
      <c r="BO385" s="22"/>
      <c r="BP385" s="22" t="s">
        <v>41</v>
      </c>
      <c r="BQ385" s="22">
        <v>2000</v>
      </c>
      <c r="BR385" s="22">
        <v>2001</v>
      </c>
      <c r="BS385" s="22">
        <v>2002</v>
      </c>
      <c r="BT385" s="22">
        <v>2003</v>
      </c>
      <c r="BU385" s="22">
        <v>2004</v>
      </c>
      <c r="BV385" s="22">
        <v>2005</v>
      </c>
      <c r="BW385" s="22">
        <v>2006</v>
      </c>
      <c r="BX385" s="22">
        <v>2007</v>
      </c>
      <c r="BY385" s="22">
        <v>2008</v>
      </c>
      <c r="BZ385" s="22">
        <v>2009</v>
      </c>
      <c r="CA385" s="22">
        <v>2010</v>
      </c>
      <c r="CB385" s="22">
        <v>2011</v>
      </c>
      <c r="CC385" s="22">
        <v>2012</v>
      </c>
      <c r="CD385" s="22">
        <v>2013</v>
      </c>
      <c r="CE385" s="22">
        <v>2014</v>
      </c>
      <c r="CF385" s="22">
        <v>2015</v>
      </c>
      <c r="CG385" s="22">
        <v>2016</v>
      </c>
      <c r="CH385" s="22">
        <v>2017</v>
      </c>
      <c r="CI385" s="22">
        <v>2018</v>
      </c>
      <c r="CJ385" s="22">
        <v>2019</v>
      </c>
      <c r="CK385" s="22">
        <v>2020</v>
      </c>
      <c r="CL385" s="22">
        <v>2021</v>
      </c>
      <c r="CM385" s="22">
        <v>2022</v>
      </c>
      <c r="CN385" s="22">
        <v>2023</v>
      </c>
      <c r="CO385" s="22">
        <v>2024</v>
      </c>
      <c r="CP385" s="22">
        <v>2025</v>
      </c>
      <c r="CQ385" s="22">
        <v>2026</v>
      </c>
      <c r="CR385" s="22">
        <v>2027</v>
      </c>
      <c r="CS385" s="22">
        <v>2028</v>
      </c>
      <c r="CT385" s="22">
        <v>2029</v>
      </c>
      <c r="CU385" s="22">
        <v>2030</v>
      </c>
      <c r="CV385" s="22">
        <v>2031</v>
      </c>
      <c r="CW385" s="22">
        <v>2032</v>
      </c>
      <c r="CX385" s="22">
        <v>2033</v>
      </c>
      <c r="CY385" s="22">
        <v>2034</v>
      </c>
      <c r="CZ385" s="22">
        <v>2035</v>
      </c>
      <c r="DA385" s="22">
        <v>2036</v>
      </c>
      <c r="DB385" s="22">
        <v>2037</v>
      </c>
      <c r="DC385" s="22">
        <v>2038</v>
      </c>
      <c r="DD385" s="22">
        <v>2039</v>
      </c>
      <c r="DE385" s="22">
        <v>2040</v>
      </c>
      <c r="DF385" s="22">
        <v>2041</v>
      </c>
      <c r="DG385" s="22">
        <v>2042</v>
      </c>
      <c r="DH385" s="22">
        <v>2043</v>
      </c>
      <c r="DI385" s="22">
        <v>2044</v>
      </c>
      <c r="DJ385" s="22">
        <v>2045</v>
      </c>
      <c r="DK385" s="22">
        <v>2046</v>
      </c>
      <c r="DL385" s="22">
        <v>2047</v>
      </c>
      <c r="DM385" s="22">
        <v>2048</v>
      </c>
      <c r="DN385" s="22">
        <v>2049</v>
      </c>
      <c r="DO385" s="22">
        <v>2050</v>
      </c>
      <c r="DP385" s="22">
        <v>2051</v>
      </c>
      <c r="DQ385" s="22">
        <v>2052</v>
      </c>
      <c r="DR385" s="22">
        <v>2053</v>
      </c>
      <c r="DS385" s="22">
        <v>2054</v>
      </c>
      <c r="DT385" s="22">
        <v>2055</v>
      </c>
      <c r="DU385" s="22">
        <v>2056</v>
      </c>
      <c r="DV385" s="22">
        <v>2057</v>
      </c>
      <c r="DW385" s="22">
        <v>2058</v>
      </c>
      <c r="DX385" s="22">
        <v>2059</v>
      </c>
      <c r="DY385" s="22">
        <v>2060</v>
      </c>
      <c r="DZ385" s="22" t="s">
        <v>49</v>
      </c>
    </row>
    <row r="386" spans="1:130">
      <c r="A386" s="18">
        <v>0</v>
      </c>
      <c r="B386" s="15">
        <f>B322</f>
        <v>0</v>
      </c>
      <c r="C386" s="18">
        <v>2000</v>
      </c>
      <c r="D386" s="25">
        <f>VLOOKUP($C$66,$D$3:$K$63,$A$73,0)*B386</f>
        <v>0</v>
      </c>
      <c r="E386" s="25"/>
      <c r="F386" s="25"/>
      <c r="G386" s="25"/>
      <c r="H386" s="25"/>
      <c r="I386" s="25"/>
      <c r="J386" s="25"/>
      <c r="K386" s="25"/>
      <c r="L386" s="25"/>
      <c r="M386" s="25"/>
      <c r="N386" s="25"/>
      <c r="O386" s="25"/>
      <c r="P386" s="25"/>
      <c r="Q386" s="25"/>
      <c r="R386" s="25"/>
      <c r="S386" s="25"/>
      <c r="T386" s="25"/>
      <c r="U386" s="25"/>
      <c r="V386" s="25"/>
      <c r="W386" s="25"/>
      <c r="X386" s="25"/>
      <c r="Y386" s="25"/>
      <c r="Z386" s="25"/>
      <c r="AA386" s="25"/>
      <c r="AB386" s="25"/>
      <c r="AC386" s="25"/>
      <c r="AD386" s="25"/>
      <c r="AE386" s="25"/>
      <c r="AF386" s="25"/>
      <c r="AG386" s="25"/>
      <c r="AH386" s="25"/>
      <c r="AI386" s="25"/>
      <c r="AJ386" s="25"/>
      <c r="AK386" s="25"/>
      <c r="AL386" s="25"/>
      <c r="AM386" s="25"/>
      <c r="AN386" s="25"/>
      <c r="AO386" s="25"/>
      <c r="AP386" s="25"/>
      <c r="AQ386" s="25"/>
      <c r="AR386" s="25"/>
      <c r="AS386" s="25"/>
      <c r="AT386" s="25"/>
      <c r="AU386" s="25"/>
      <c r="AV386" s="25"/>
      <c r="AW386" s="25"/>
      <c r="AX386" s="25"/>
      <c r="AY386" s="25"/>
      <c r="AZ386" s="25"/>
      <c r="BA386" s="25"/>
      <c r="BB386" s="25"/>
      <c r="BC386" s="25"/>
      <c r="BD386" s="25"/>
      <c r="BE386" s="25"/>
      <c r="BF386" s="25"/>
      <c r="BG386" s="25"/>
      <c r="BH386" s="25"/>
      <c r="BI386" s="25"/>
      <c r="BJ386" s="25"/>
      <c r="BK386" s="25"/>
      <c r="BL386" s="25"/>
      <c r="BM386" s="21">
        <f>SUM(D386:BL386)</f>
        <v>0</v>
      </c>
      <c r="BP386" s="18">
        <v>2000</v>
      </c>
      <c r="BQ386" s="14" t="e">
        <f>D386/$BM386</f>
        <v>#DIV/0!</v>
      </c>
      <c r="BR386" s="14" t="e">
        <f t="shared" ref="BR386:CG401" si="421">E386/$BM386</f>
        <v>#DIV/0!</v>
      </c>
      <c r="BS386" s="14" t="e">
        <f t="shared" si="421"/>
        <v>#DIV/0!</v>
      </c>
      <c r="BT386" s="14" t="e">
        <f t="shared" si="421"/>
        <v>#DIV/0!</v>
      </c>
      <c r="BU386" s="14" t="e">
        <f t="shared" si="421"/>
        <v>#DIV/0!</v>
      </c>
      <c r="BV386" s="14" t="e">
        <f t="shared" si="421"/>
        <v>#DIV/0!</v>
      </c>
      <c r="BW386" s="14" t="e">
        <f t="shared" si="421"/>
        <v>#DIV/0!</v>
      </c>
      <c r="BX386" s="14" t="e">
        <f t="shared" si="421"/>
        <v>#DIV/0!</v>
      </c>
      <c r="BY386" s="14" t="e">
        <f t="shared" si="421"/>
        <v>#DIV/0!</v>
      </c>
      <c r="BZ386" s="14" t="e">
        <f t="shared" si="421"/>
        <v>#DIV/0!</v>
      </c>
      <c r="CA386" s="14" t="e">
        <f t="shared" si="421"/>
        <v>#DIV/0!</v>
      </c>
      <c r="CB386" s="14" t="e">
        <f t="shared" si="421"/>
        <v>#DIV/0!</v>
      </c>
      <c r="CC386" s="14" t="e">
        <f t="shared" si="421"/>
        <v>#DIV/0!</v>
      </c>
      <c r="CD386" s="14" t="e">
        <f t="shared" si="421"/>
        <v>#DIV/0!</v>
      </c>
      <c r="CE386" s="14" t="e">
        <f t="shared" si="421"/>
        <v>#DIV/0!</v>
      </c>
      <c r="CF386" s="14" t="e">
        <f t="shared" si="421"/>
        <v>#DIV/0!</v>
      </c>
      <c r="CG386" s="14" t="e">
        <f t="shared" si="421"/>
        <v>#DIV/0!</v>
      </c>
      <c r="CH386" s="14" t="e">
        <f t="shared" ref="CH386:CW411" si="422">U386/$BM386</f>
        <v>#DIV/0!</v>
      </c>
      <c r="CI386" s="14" t="e">
        <f t="shared" si="422"/>
        <v>#DIV/0!</v>
      </c>
      <c r="CJ386" s="14" t="e">
        <f t="shared" si="422"/>
        <v>#DIV/0!</v>
      </c>
      <c r="CK386" s="14" t="e">
        <f t="shared" si="422"/>
        <v>#DIV/0!</v>
      </c>
      <c r="CL386" s="14" t="e">
        <f t="shared" si="422"/>
        <v>#DIV/0!</v>
      </c>
      <c r="CM386" s="14" t="e">
        <f>Z386/$BM386</f>
        <v>#DIV/0!</v>
      </c>
      <c r="CN386" s="14" t="e">
        <f t="shared" ref="CN386:DC401" si="423">AA386/$BM386</f>
        <v>#DIV/0!</v>
      </c>
      <c r="CO386" s="14" t="e">
        <f t="shared" si="423"/>
        <v>#DIV/0!</v>
      </c>
      <c r="CP386" s="14" t="e">
        <f t="shared" si="423"/>
        <v>#DIV/0!</v>
      </c>
      <c r="CQ386" s="14" t="e">
        <f t="shared" si="423"/>
        <v>#DIV/0!</v>
      </c>
      <c r="CR386" s="14" t="e">
        <f t="shared" si="423"/>
        <v>#DIV/0!</v>
      </c>
      <c r="CS386" s="14" t="e">
        <f t="shared" si="423"/>
        <v>#DIV/0!</v>
      </c>
      <c r="CT386" s="14" t="e">
        <f t="shared" si="423"/>
        <v>#DIV/0!</v>
      </c>
      <c r="CU386" s="14" t="e">
        <f t="shared" si="423"/>
        <v>#DIV/0!</v>
      </c>
      <c r="CV386" s="14" t="e">
        <f t="shared" si="423"/>
        <v>#DIV/0!</v>
      </c>
      <c r="CW386" s="14" t="e">
        <f t="shared" si="423"/>
        <v>#DIV/0!</v>
      </c>
      <c r="CX386" s="14" t="e">
        <f t="shared" si="423"/>
        <v>#DIV/0!</v>
      </c>
      <c r="CY386" s="14" t="e">
        <f t="shared" si="423"/>
        <v>#DIV/0!</v>
      </c>
      <c r="CZ386" s="14" t="e">
        <f t="shared" si="423"/>
        <v>#DIV/0!</v>
      </c>
      <c r="DA386" s="14" t="e">
        <f t="shared" si="423"/>
        <v>#DIV/0!</v>
      </c>
      <c r="DB386" s="14" t="e">
        <f t="shared" si="423"/>
        <v>#DIV/0!</v>
      </c>
      <c r="DC386" s="14" t="e">
        <f t="shared" si="423"/>
        <v>#DIV/0!</v>
      </c>
      <c r="DD386" s="14" t="e">
        <f t="shared" ref="DD386:DS401" si="424">AQ386/$BM386</f>
        <v>#DIV/0!</v>
      </c>
      <c r="DE386" s="14" t="e">
        <f t="shared" si="424"/>
        <v>#DIV/0!</v>
      </c>
      <c r="DF386" s="14" t="e">
        <f t="shared" si="424"/>
        <v>#DIV/0!</v>
      </c>
      <c r="DG386" s="14" t="e">
        <f t="shared" si="424"/>
        <v>#DIV/0!</v>
      </c>
      <c r="DH386" s="14" t="e">
        <f t="shared" si="424"/>
        <v>#DIV/0!</v>
      </c>
      <c r="DI386" s="14" t="e">
        <f t="shared" si="424"/>
        <v>#DIV/0!</v>
      </c>
      <c r="DJ386" s="14" t="e">
        <f t="shared" si="424"/>
        <v>#DIV/0!</v>
      </c>
      <c r="DK386" s="14" t="e">
        <f t="shared" si="424"/>
        <v>#DIV/0!</v>
      </c>
      <c r="DL386" s="14" t="e">
        <f t="shared" si="424"/>
        <v>#DIV/0!</v>
      </c>
      <c r="DM386" s="14" t="e">
        <f t="shared" si="424"/>
        <v>#DIV/0!</v>
      </c>
      <c r="DN386" s="14" t="e">
        <f t="shared" si="424"/>
        <v>#DIV/0!</v>
      </c>
      <c r="DO386" s="14" t="e">
        <f t="shared" si="424"/>
        <v>#DIV/0!</v>
      </c>
      <c r="DP386" s="14" t="e">
        <f t="shared" si="424"/>
        <v>#DIV/0!</v>
      </c>
      <c r="DQ386" s="14" t="e">
        <f t="shared" si="424"/>
        <v>#DIV/0!</v>
      </c>
      <c r="DR386" s="14" t="e">
        <f t="shared" si="424"/>
        <v>#DIV/0!</v>
      </c>
      <c r="DS386" s="14" t="e">
        <f t="shared" si="424"/>
        <v>#DIV/0!</v>
      </c>
      <c r="DT386" s="14" t="e">
        <f t="shared" ref="DT386:DY428" si="425">BG386/$BM386</f>
        <v>#DIV/0!</v>
      </c>
      <c r="DU386" s="14" t="e">
        <f t="shared" si="425"/>
        <v>#DIV/0!</v>
      </c>
      <c r="DV386" s="14" t="e">
        <f t="shared" si="425"/>
        <v>#DIV/0!</v>
      </c>
      <c r="DW386" s="14" t="e">
        <f t="shared" si="425"/>
        <v>#DIV/0!</v>
      </c>
      <c r="DX386" s="14" t="e">
        <f t="shared" si="425"/>
        <v>#DIV/0!</v>
      </c>
      <c r="DY386" s="14" t="e">
        <f t="shared" si="425"/>
        <v>#DIV/0!</v>
      </c>
      <c r="DZ386" s="14" t="e">
        <f>SUM(BQ386:DY386)</f>
        <v>#DIV/0!</v>
      </c>
    </row>
    <row r="387" spans="1:130">
      <c r="A387" s="18">
        <v>1</v>
      </c>
      <c r="B387" s="15">
        <f t="shared" ref="B387:B406" si="426">B323</f>
        <v>0.125</v>
      </c>
      <c r="C387" s="18">
        <v>2001</v>
      </c>
      <c r="D387" s="25">
        <f>VLOOKUP($C$66,$D$3:$K$63,$A$73,0)*(B387-B386)</f>
        <v>0</v>
      </c>
      <c r="E387" s="25">
        <f>VLOOKUP($C$67,$D$3:$K$63,$A$73,0)*B386</f>
        <v>0</v>
      </c>
      <c r="F387" s="25"/>
      <c r="G387" s="25"/>
      <c r="H387" s="25"/>
      <c r="I387" s="25"/>
      <c r="J387" s="25"/>
      <c r="K387" s="25"/>
      <c r="L387" s="25"/>
      <c r="M387" s="25"/>
      <c r="N387" s="25"/>
      <c r="O387" s="25"/>
      <c r="P387" s="25"/>
      <c r="Q387" s="25"/>
      <c r="R387" s="25"/>
      <c r="S387" s="25"/>
      <c r="T387" s="25"/>
      <c r="U387" s="25"/>
      <c r="V387" s="25"/>
      <c r="W387" s="25"/>
      <c r="X387" s="25"/>
      <c r="Y387" s="25"/>
      <c r="Z387" s="25"/>
      <c r="AA387" s="25"/>
      <c r="AB387" s="25"/>
      <c r="AC387" s="25"/>
      <c r="AD387" s="25"/>
      <c r="AE387" s="25"/>
      <c r="AF387" s="25"/>
      <c r="AG387" s="25"/>
      <c r="AH387" s="25"/>
      <c r="AI387" s="25"/>
      <c r="AJ387" s="25"/>
      <c r="AK387" s="25"/>
      <c r="AL387" s="25"/>
      <c r="AM387" s="25"/>
      <c r="AN387" s="25"/>
      <c r="AO387" s="25"/>
      <c r="AP387" s="25"/>
      <c r="AQ387" s="25"/>
      <c r="AR387" s="25"/>
      <c r="AS387" s="25"/>
      <c r="AT387" s="25"/>
      <c r="AU387" s="25"/>
      <c r="AV387" s="25"/>
      <c r="AW387" s="25"/>
      <c r="AX387" s="25"/>
      <c r="AY387" s="25"/>
      <c r="AZ387" s="25"/>
      <c r="BA387" s="25"/>
      <c r="BB387" s="25"/>
      <c r="BC387" s="25"/>
      <c r="BD387" s="25"/>
      <c r="BE387" s="25"/>
      <c r="BF387" s="25"/>
      <c r="BG387" s="25"/>
      <c r="BH387" s="25"/>
      <c r="BI387" s="25"/>
      <c r="BJ387" s="25"/>
      <c r="BK387" s="25"/>
      <c r="BL387" s="25"/>
      <c r="BM387" s="21">
        <f t="shared" ref="BM387:BM446" si="427">SUM(D387:BL387)</f>
        <v>0</v>
      </c>
      <c r="BP387" s="18">
        <v>2001</v>
      </c>
      <c r="BQ387" s="14" t="e">
        <f t="shared" ref="BQ387:CF416" si="428">D387/$BM387</f>
        <v>#DIV/0!</v>
      </c>
      <c r="BR387" s="14" t="e">
        <f t="shared" si="421"/>
        <v>#DIV/0!</v>
      </c>
      <c r="BS387" s="14" t="e">
        <f t="shared" si="421"/>
        <v>#DIV/0!</v>
      </c>
      <c r="BT387" s="14" t="e">
        <f t="shared" si="421"/>
        <v>#DIV/0!</v>
      </c>
      <c r="BU387" s="14" t="e">
        <f t="shared" si="421"/>
        <v>#DIV/0!</v>
      </c>
      <c r="BV387" s="14" t="e">
        <f t="shared" si="421"/>
        <v>#DIV/0!</v>
      </c>
      <c r="BW387" s="14" t="e">
        <f t="shared" si="421"/>
        <v>#DIV/0!</v>
      </c>
      <c r="BX387" s="14" t="e">
        <f t="shared" si="421"/>
        <v>#DIV/0!</v>
      </c>
      <c r="BY387" s="14" t="e">
        <f t="shared" si="421"/>
        <v>#DIV/0!</v>
      </c>
      <c r="BZ387" s="14" t="e">
        <f t="shared" si="421"/>
        <v>#DIV/0!</v>
      </c>
      <c r="CA387" s="14" t="e">
        <f t="shared" si="421"/>
        <v>#DIV/0!</v>
      </c>
      <c r="CB387" s="14" t="e">
        <f t="shared" si="421"/>
        <v>#DIV/0!</v>
      </c>
      <c r="CC387" s="14" t="e">
        <f t="shared" si="421"/>
        <v>#DIV/0!</v>
      </c>
      <c r="CD387" s="14" t="e">
        <f t="shared" si="421"/>
        <v>#DIV/0!</v>
      </c>
      <c r="CE387" s="14" t="e">
        <f t="shared" si="421"/>
        <v>#DIV/0!</v>
      </c>
      <c r="CF387" s="14" t="e">
        <f t="shared" si="421"/>
        <v>#DIV/0!</v>
      </c>
      <c r="CG387" s="14" t="e">
        <f t="shared" si="421"/>
        <v>#DIV/0!</v>
      </c>
      <c r="CH387" s="14" t="e">
        <f t="shared" si="422"/>
        <v>#DIV/0!</v>
      </c>
      <c r="CI387" s="14" t="e">
        <f t="shared" si="422"/>
        <v>#DIV/0!</v>
      </c>
      <c r="CJ387" s="14" t="e">
        <f t="shared" si="422"/>
        <v>#DIV/0!</v>
      </c>
      <c r="CK387" s="14" t="e">
        <f t="shared" si="422"/>
        <v>#DIV/0!</v>
      </c>
      <c r="CL387" s="14" t="e">
        <f t="shared" si="422"/>
        <v>#DIV/0!</v>
      </c>
      <c r="CM387" s="14" t="e">
        <f t="shared" si="422"/>
        <v>#DIV/0!</v>
      </c>
      <c r="CN387" s="14" t="e">
        <f t="shared" si="423"/>
        <v>#DIV/0!</v>
      </c>
      <c r="CO387" s="14" t="e">
        <f t="shared" si="423"/>
        <v>#DIV/0!</v>
      </c>
      <c r="CP387" s="14" t="e">
        <f t="shared" si="423"/>
        <v>#DIV/0!</v>
      </c>
      <c r="CQ387" s="14" t="e">
        <f t="shared" si="423"/>
        <v>#DIV/0!</v>
      </c>
      <c r="CR387" s="14" t="e">
        <f t="shared" si="423"/>
        <v>#DIV/0!</v>
      </c>
      <c r="CS387" s="14" t="e">
        <f t="shared" si="423"/>
        <v>#DIV/0!</v>
      </c>
      <c r="CT387" s="14" t="e">
        <f t="shared" si="423"/>
        <v>#DIV/0!</v>
      </c>
      <c r="CU387" s="14" t="e">
        <f t="shared" si="423"/>
        <v>#DIV/0!</v>
      </c>
      <c r="CV387" s="14" t="e">
        <f t="shared" si="423"/>
        <v>#DIV/0!</v>
      </c>
      <c r="CW387" s="14" t="e">
        <f t="shared" si="423"/>
        <v>#DIV/0!</v>
      </c>
      <c r="CX387" s="14" t="e">
        <f t="shared" si="423"/>
        <v>#DIV/0!</v>
      </c>
      <c r="CY387" s="14" t="e">
        <f t="shared" si="423"/>
        <v>#DIV/0!</v>
      </c>
      <c r="CZ387" s="14" t="e">
        <f t="shared" si="423"/>
        <v>#DIV/0!</v>
      </c>
      <c r="DA387" s="14" t="e">
        <f t="shared" si="423"/>
        <v>#DIV/0!</v>
      </c>
      <c r="DB387" s="14" t="e">
        <f t="shared" si="423"/>
        <v>#DIV/0!</v>
      </c>
      <c r="DC387" s="14" t="e">
        <f t="shared" si="423"/>
        <v>#DIV/0!</v>
      </c>
      <c r="DD387" s="14" t="e">
        <f t="shared" si="424"/>
        <v>#DIV/0!</v>
      </c>
      <c r="DE387" s="14" t="e">
        <f t="shared" si="424"/>
        <v>#DIV/0!</v>
      </c>
      <c r="DF387" s="14" t="e">
        <f t="shared" si="424"/>
        <v>#DIV/0!</v>
      </c>
      <c r="DG387" s="14" t="e">
        <f t="shared" si="424"/>
        <v>#DIV/0!</v>
      </c>
      <c r="DH387" s="14" t="e">
        <f t="shared" si="424"/>
        <v>#DIV/0!</v>
      </c>
      <c r="DI387" s="14" t="e">
        <f t="shared" si="424"/>
        <v>#DIV/0!</v>
      </c>
      <c r="DJ387" s="14" t="e">
        <f t="shared" si="424"/>
        <v>#DIV/0!</v>
      </c>
      <c r="DK387" s="14" t="e">
        <f t="shared" si="424"/>
        <v>#DIV/0!</v>
      </c>
      <c r="DL387" s="14" t="e">
        <f t="shared" si="424"/>
        <v>#DIV/0!</v>
      </c>
      <c r="DM387" s="14" t="e">
        <f t="shared" si="424"/>
        <v>#DIV/0!</v>
      </c>
      <c r="DN387" s="14" t="e">
        <f t="shared" si="424"/>
        <v>#DIV/0!</v>
      </c>
      <c r="DO387" s="14" t="e">
        <f t="shared" si="424"/>
        <v>#DIV/0!</v>
      </c>
      <c r="DP387" s="14" t="e">
        <f t="shared" si="424"/>
        <v>#DIV/0!</v>
      </c>
      <c r="DQ387" s="14" t="e">
        <f t="shared" si="424"/>
        <v>#DIV/0!</v>
      </c>
      <c r="DR387" s="14" t="e">
        <f t="shared" si="424"/>
        <v>#DIV/0!</v>
      </c>
      <c r="DS387" s="14" t="e">
        <f t="shared" si="424"/>
        <v>#DIV/0!</v>
      </c>
      <c r="DT387" s="14" t="e">
        <f t="shared" si="425"/>
        <v>#DIV/0!</v>
      </c>
      <c r="DU387" s="14" t="e">
        <f t="shared" si="425"/>
        <v>#DIV/0!</v>
      </c>
      <c r="DV387" s="14" t="e">
        <f t="shared" si="425"/>
        <v>#DIV/0!</v>
      </c>
      <c r="DW387" s="14" t="e">
        <f t="shared" si="425"/>
        <v>#DIV/0!</v>
      </c>
      <c r="DX387" s="14" t="e">
        <f t="shared" si="425"/>
        <v>#DIV/0!</v>
      </c>
      <c r="DY387" s="14" t="e">
        <f t="shared" si="425"/>
        <v>#DIV/0!</v>
      </c>
      <c r="DZ387" s="14" t="e">
        <f t="shared" ref="DZ387:DZ424" si="429">SUM(BQ387:DY387)</f>
        <v>#DIV/0!</v>
      </c>
    </row>
    <row r="388" spans="1:130">
      <c r="A388" s="18">
        <v>2</v>
      </c>
      <c r="B388" s="15">
        <f t="shared" si="426"/>
        <v>0.25</v>
      </c>
      <c r="C388" s="18">
        <v>2002</v>
      </c>
      <c r="D388" s="25">
        <f t="shared" ref="D388:D406" si="430">VLOOKUP($C$66,$D$3:$K$63,$A$73,0)*(B388-B387)</f>
        <v>0</v>
      </c>
      <c r="E388" s="25">
        <f>VLOOKUP($C$67,$D$3:$K$63,$A$73,0)*(B387-B386)</f>
        <v>0</v>
      </c>
      <c r="F388" s="25">
        <f>VLOOKUP($C$68,$D$3:$K$63,$A$73,0)*B386</f>
        <v>0</v>
      </c>
      <c r="G388" s="25"/>
      <c r="H388" s="25"/>
      <c r="I388" s="25"/>
      <c r="J388" s="25"/>
      <c r="K388" s="25"/>
      <c r="L388" s="25"/>
      <c r="M388" s="25"/>
      <c r="N388" s="25"/>
      <c r="O388" s="25"/>
      <c r="P388" s="25"/>
      <c r="Q388" s="25"/>
      <c r="R388" s="25"/>
      <c r="S388" s="25"/>
      <c r="T388" s="25"/>
      <c r="U388" s="25"/>
      <c r="V388" s="25"/>
      <c r="W388" s="25"/>
      <c r="X388" s="25"/>
      <c r="Y388" s="25"/>
      <c r="Z388" s="25"/>
      <c r="AA388" s="25"/>
      <c r="AB388" s="25"/>
      <c r="AC388" s="25"/>
      <c r="AD388" s="25"/>
      <c r="AE388" s="25"/>
      <c r="AF388" s="25"/>
      <c r="AG388" s="25"/>
      <c r="AH388" s="25"/>
      <c r="AI388" s="25"/>
      <c r="AJ388" s="25"/>
      <c r="AK388" s="25"/>
      <c r="AL388" s="25"/>
      <c r="AM388" s="25"/>
      <c r="AN388" s="25"/>
      <c r="AO388" s="25"/>
      <c r="AP388" s="25"/>
      <c r="AQ388" s="25"/>
      <c r="AR388" s="25"/>
      <c r="AS388" s="25"/>
      <c r="AT388" s="25"/>
      <c r="AU388" s="25"/>
      <c r="AV388" s="25"/>
      <c r="AW388" s="25"/>
      <c r="AX388" s="25"/>
      <c r="AY388" s="25"/>
      <c r="AZ388" s="25"/>
      <c r="BA388" s="25"/>
      <c r="BB388" s="25"/>
      <c r="BC388" s="25"/>
      <c r="BD388" s="25"/>
      <c r="BE388" s="25"/>
      <c r="BF388" s="25"/>
      <c r="BG388" s="25"/>
      <c r="BH388" s="25"/>
      <c r="BI388" s="25"/>
      <c r="BJ388" s="25"/>
      <c r="BK388" s="25"/>
      <c r="BL388" s="25"/>
      <c r="BM388" s="21">
        <f t="shared" si="427"/>
        <v>0</v>
      </c>
      <c r="BP388" s="18">
        <v>2002</v>
      </c>
      <c r="BQ388" s="14" t="e">
        <f t="shared" si="428"/>
        <v>#DIV/0!</v>
      </c>
      <c r="BR388" s="14" t="e">
        <f t="shared" si="421"/>
        <v>#DIV/0!</v>
      </c>
      <c r="BS388" s="14" t="e">
        <f t="shared" si="421"/>
        <v>#DIV/0!</v>
      </c>
      <c r="BT388" s="14" t="e">
        <f t="shared" si="421"/>
        <v>#DIV/0!</v>
      </c>
      <c r="BU388" s="14" t="e">
        <f t="shared" si="421"/>
        <v>#DIV/0!</v>
      </c>
      <c r="BV388" s="14" t="e">
        <f t="shared" si="421"/>
        <v>#DIV/0!</v>
      </c>
      <c r="BW388" s="14" t="e">
        <f t="shared" si="421"/>
        <v>#DIV/0!</v>
      </c>
      <c r="BX388" s="14" t="e">
        <f t="shared" si="421"/>
        <v>#DIV/0!</v>
      </c>
      <c r="BY388" s="14" t="e">
        <f t="shared" si="421"/>
        <v>#DIV/0!</v>
      </c>
      <c r="BZ388" s="14" t="e">
        <f t="shared" si="421"/>
        <v>#DIV/0!</v>
      </c>
      <c r="CA388" s="14" t="e">
        <f t="shared" si="421"/>
        <v>#DIV/0!</v>
      </c>
      <c r="CB388" s="14" t="e">
        <f t="shared" si="421"/>
        <v>#DIV/0!</v>
      </c>
      <c r="CC388" s="14" t="e">
        <f t="shared" si="421"/>
        <v>#DIV/0!</v>
      </c>
      <c r="CD388" s="14" t="e">
        <f t="shared" si="421"/>
        <v>#DIV/0!</v>
      </c>
      <c r="CE388" s="14" t="e">
        <f t="shared" si="421"/>
        <v>#DIV/0!</v>
      </c>
      <c r="CF388" s="14" t="e">
        <f t="shared" si="421"/>
        <v>#DIV/0!</v>
      </c>
      <c r="CG388" s="14" t="e">
        <f t="shared" si="421"/>
        <v>#DIV/0!</v>
      </c>
      <c r="CH388" s="14" t="e">
        <f t="shared" si="422"/>
        <v>#DIV/0!</v>
      </c>
      <c r="CI388" s="14" t="e">
        <f t="shared" si="422"/>
        <v>#DIV/0!</v>
      </c>
      <c r="CJ388" s="14" t="e">
        <f t="shared" si="422"/>
        <v>#DIV/0!</v>
      </c>
      <c r="CK388" s="14" t="e">
        <f t="shared" si="422"/>
        <v>#DIV/0!</v>
      </c>
      <c r="CL388" s="14" t="e">
        <f t="shared" si="422"/>
        <v>#DIV/0!</v>
      </c>
      <c r="CM388" s="14" t="e">
        <f t="shared" si="422"/>
        <v>#DIV/0!</v>
      </c>
      <c r="CN388" s="14" t="e">
        <f t="shared" si="423"/>
        <v>#DIV/0!</v>
      </c>
      <c r="CO388" s="14" t="e">
        <f t="shared" si="423"/>
        <v>#DIV/0!</v>
      </c>
      <c r="CP388" s="14" t="e">
        <f t="shared" si="423"/>
        <v>#DIV/0!</v>
      </c>
      <c r="CQ388" s="14" t="e">
        <f t="shared" si="423"/>
        <v>#DIV/0!</v>
      </c>
      <c r="CR388" s="14" t="e">
        <f t="shared" si="423"/>
        <v>#DIV/0!</v>
      </c>
      <c r="CS388" s="14" t="e">
        <f t="shared" si="423"/>
        <v>#DIV/0!</v>
      </c>
      <c r="CT388" s="14" t="e">
        <f t="shared" si="423"/>
        <v>#DIV/0!</v>
      </c>
      <c r="CU388" s="14" t="e">
        <f t="shared" si="423"/>
        <v>#DIV/0!</v>
      </c>
      <c r="CV388" s="14" t="e">
        <f t="shared" si="423"/>
        <v>#DIV/0!</v>
      </c>
      <c r="CW388" s="14" t="e">
        <f t="shared" si="423"/>
        <v>#DIV/0!</v>
      </c>
      <c r="CX388" s="14" t="e">
        <f t="shared" si="423"/>
        <v>#DIV/0!</v>
      </c>
      <c r="CY388" s="14" t="e">
        <f t="shared" si="423"/>
        <v>#DIV/0!</v>
      </c>
      <c r="CZ388" s="14" t="e">
        <f t="shared" si="423"/>
        <v>#DIV/0!</v>
      </c>
      <c r="DA388" s="14" t="e">
        <f t="shared" si="423"/>
        <v>#DIV/0!</v>
      </c>
      <c r="DB388" s="14" t="e">
        <f t="shared" si="423"/>
        <v>#DIV/0!</v>
      </c>
      <c r="DC388" s="14" t="e">
        <f t="shared" si="423"/>
        <v>#DIV/0!</v>
      </c>
      <c r="DD388" s="14" t="e">
        <f t="shared" si="424"/>
        <v>#DIV/0!</v>
      </c>
      <c r="DE388" s="14" t="e">
        <f t="shared" si="424"/>
        <v>#DIV/0!</v>
      </c>
      <c r="DF388" s="14" t="e">
        <f t="shared" si="424"/>
        <v>#DIV/0!</v>
      </c>
      <c r="DG388" s="14" t="e">
        <f t="shared" si="424"/>
        <v>#DIV/0!</v>
      </c>
      <c r="DH388" s="14" t="e">
        <f t="shared" si="424"/>
        <v>#DIV/0!</v>
      </c>
      <c r="DI388" s="14" t="e">
        <f t="shared" si="424"/>
        <v>#DIV/0!</v>
      </c>
      <c r="DJ388" s="14" t="e">
        <f t="shared" si="424"/>
        <v>#DIV/0!</v>
      </c>
      <c r="DK388" s="14" t="e">
        <f t="shared" si="424"/>
        <v>#DIV/0!</v>
      </c>
      <c r="DL388" s="14" t="e">
        <f t="shared" si="424"/>
        <v>#DIV/0!</v>
      </c>
      <c r="DM388" s="14" t="e">
        <f t="shared" si="424"/>
        <v>#DIV/0!</v>
      </c>
      <c r="DN388" s="14" t="e">
        <f t="shared" si="424"/>
        <v>#DIV/0!</v>
      </c>
      <c r="DO388" s="14" t="e">
        <f t="shared" si="424"/>
        <v>#DIV/0!</v>
      </c>
      <c r="DP388" s="14" t="e">
        <f t="shared" si="424"/>
        <v>#DIV/0!</v>
      </c>
      <c r="DQ388" s="14" t="e">
        <f t="shared" si="424"/>
        <v>#DIV/0!</v>
      </c>
      <c r="DR388" s="14" t="e">
        <f t="shared" si="424"/>
        <v>#DIV/0!</v>
      </c>
      <c r="DS388" s="14" t="e">
        <f t="shared" si="424"/>
        <v>#DIV/0!</v>
      </c>
      <c r="DT388" s="14" t="e">
        <f t="shared" si="425"/>
        <v>#DIV/0!</v>
      </c>
      <c r="DU388" s="14" t="e">
        <f t="shared" si="425"/>
        <v>#DIV/0!</v>
      </c>
      <c r="DV388" s="14" t="e">
        <f t="shared" si="425"/>
        <v>#DIV/0!</v>
      </c>
      <c r="DW388" s="14" t="e">
        <f t="shared" si="425"/>
        <v>#DIV/0!</v>
      </c>
      <c r="DX388" s="14" t="e">
        <f t="shared" si="425"/>
        <v>#DIV/0!</v>
      </c>
      <c r="DY388" s="14" t="e">
        <f t="shared" si="425"/>
        <v>#DIV/0!</v>
      </c>
      <c r="DZ388" s="14" t="e">
        <f t="shared" si="429"/>
        <v>#DIV/0!</v>
      </c>
    </row>
    <row r="389" spans="1:130">
      <c r="A389" s="18">
        <v>3</v>
      </c>
      <c r="B389" s="15">
        <f t="shared" si="426"/>
        <v>0.375</v>
      </c>
      <c r="C389" s="18">
        <v>2003</v>
      </c>
      <c r="D389" s="25">
        <f t="shared" si="430"/>
        <v>0</v>
      </c>
      <c r="E389" s="25">
        <f t="shared" ref="E389:E407" si="431">VLOOKUP($C$67,$D$3:$K$63,$A$73,0)*(B388-B387)</f>
        <v>0</v>
      </c>
      <c r="F389" s="25">
        <f>VLOOKUP($C$68,$D$3:$K$63,$A$73,0)*(B387-B386)</f>
        <v>0</v>
      </c>
      <c r="G389" s="25">
        <f>VLOOKUP($C$69,$D$3:$K$63,$A$73,0)*B386</f>
        <v>0</v>
      </c>
      <c r="H389" s="25"/>
      <c r="I389" s="25"/>
      <c r="J389" s="25"/>
      <c r="K389" s="25"/>
      <c r="L389" s="25"/>
      <c r="M389" s="25"/>
      <c r="N389" s="25"/>
      <c r="O389" s="25"/>
      <c r="P389" s="25"/>
      <c r="Q389" s="25"/>
      <c r="R389" s="25"/>
      <c r="S389" s="25"/>
      <c r="T389" s="25"/>
      <c r="U389" s="25"/>
      <c r="V389" s="25"/>
      <c r="W389" s="25"/>
      <c r="X389" s="25"/>
      <c r="Y389" s="25"/>
      <c r="Z389" s="25"/>
      <c r="AA389" s="25"/>
      <c r="AB389" s="25"/>
      <c r="AC389" s="25"/>
      <c r="AD389" s="25"/>
      <c r="AE389" s="25"/>
      <c r="AF389" s="25"/>
      <c r="AG389" s="25"/>
      <c r="AH389" s="25"/>
      <c r="AI389" s="25"/>
      <c r="AJ389" s="25"/>
      <c r="AK389" s="25"/>
      <c r="AL389" s="25"/>
      <c r="AM389" s="25"/>
      <c r="AN389" s="25"/>
      <c r="AO389" s="25"/>
      <c r="AP389" s="25"/>
      <c r="AQ389" s="25"/>
      <c r="AR389" s="25"/>
      <c r="AS389" s="25"/>
      <c r="AT389" s="25"/>
      <c r="AU389" s="25"/>
      <c r="AV389" s="25"/>
      <c r="AW389" s="25"/>
      <c r="AX389" s="25"/>
      <c r="AY389" s="25"/>
      <c r="AZ389" s="25"/>
      <c r="BA389" s="25"/>
      <c r="BB389" s="25"/>
      <c r="BC389" s="25"/>
      <c r="BD389" s="25"/>
      <c r="BE389" s="25"/>
      <c r="BF389" s="25"/>
      <c r="BG389" s="25"/>
      <c r="BH389" s="25"/>
      <c r="BI389" s="25"/>
      <c r="BJ389" s="25"/>
      <c r="BK389" s="25"/>
      <c r="BL389" s="25"/>
      <c r="BM389" s="21">
        <f t="shared" si="427"/>
        <v>0</v>
      </c>
      <c r="BP389" s="18">
        <v>2003</v>
      </c>
      <c r="BQ389" s="14" t="e">
        <f t="shared" si="428"/>
        <v>#DIV/0!</v>
      </c>
      <c r="BR389" s="14" t="e">
        <f t="shared" si="421"/>
        <v>#DIV/0!</v>
      </c>
      <c r="BS389" s="14" t="e">
        <f t="shared" si="421"/>
        <v>#DIV/0!</v>
      </c>
      <c r="BT389" s="14" t="e">
        <f t="shared" si="421"/>
        <v>#DIV/0!</v>
      </c>
      <c r="BU389" s="14" t="e">
        <f t="shared" si="421"/>
        <v>#DIV/0!</v>
      </c>
      <c r="BV389" s="14" t="e">
        <f t="shared" si="421"/>
        <v>#DIV/0!</v>
      </c>
      <c r="BW389" s="14" t="e">
        <f t="shared" si="421"/>
        <v>#DIV/0!</v>
      </c>
      <c r="BX389" s="14" t="e">
        <f t="shared" si="421"/>
        <v>#DIV/0!</v>
      </c>
      <c r="BY389" s="14" t="e">
        <f t="shared" si="421"/>
        <v>#DIV/0!</v>
      </c>
      <c r="BZ389" s="14" t="e">
        <f t="shared" si="421"/>
        <v>#DIV/0!</v>
      </c>
      <c r="CA389" s="14" t="e">
        <f t="shared" si="421"/>
        <v>#DIV/0!</v>
      </c>
      <c r="CB389" s="14" t="e">
        <f t="shared" si="421"/>
        <v>#DIV/0!</v>
      </c>
      <c r="CC389" s="14" t="e">
        <f t="shared" si="421"/>
        <v>#DIV/0!</v>
      </c>
      <c r="CD389" s="14" t="e">
        <f t="shared" si="421"/>
        <v>#DIV/0!</v>
      </c>
      <c r="CE389" s="14" t="e">
        <f t="shared" si="421"/>
        <v>#DIV/0!</v>
      </c>
      <c r="CF389" s="14" t="e">
        <f t="shared" si="421"/>
        <v>#DIV/0!</v>
      </c>
      <c r="CG389" s="14" t="e">
        <f t="shared" si="421"/>
        <v>#DIV/0!</v>
      </c>
      <c r="CH389" s="14" t="e">
        <f t="shared" si="422"/>
        <v>#DIV/0!</v>
      </c>
      <c r="CI389" s="14" t="e">
        <f t="shared" si="422"/>
        <v>#DIV/0!</v>
      </c>
      <c r="CJ389" s="14" t="e">
        <f t="shared" si="422"/>
        <v>#DIV/0!</v>
      </c>
      <c r="CK389" s="14" t="e">
        <f t="shared" si="422"/>
        <v>#DIV/0!</v>
      </c>
      <c r="CL389" s="14" t="e">
        <f t="shared" si="422"/>
        <v>#DIV/0!</v>
      </c>
      <c r="CM389" s="14" t="e">
        <f t="shared" si="422"/>
        <v>#DIV/0!</v>
      </c>
      <c r="CN389" s="14" t="e">
        <f t="shared" si="423"/>
        <v>#DIV/0!</v>
      </c>
      <c r="CO389" s="14" t="e">
        <f t="shared" si="423"/>
        <v>#DIV/0!</v>
      </c>
      <c r="CP389" s="14" t="e">
        <f t="shared" si="423"/>
        <v>#DIV/0!</v>
      </c>
      <c r="CQ389" s="14" t="e">
        <f t="shared" si="423"/>
        <v>#DIV/0!</v>
      </c>
      <c r="CR389" s="14" t="e">
        <f t="shared" si="423"/>
        <v>#DIV/0!</v>
      </c>
      <c r="CS389" s="14" t="e">
        <f t="shared" si="423"/>
        <v>#DIV/0!</v>
      </c>
      <c r="CT389" s="14" t="e">
        <f t="shared" si="423"/>
        <v>#DIV/0!</v>
      </c>
      <c r="CU389" s="14" t="e">
        <f t="shared" si="423"/>
        <v>#DIV/0!</v>
      </c>
      <c r="CV389" s="14" t="e">
        <f t="shared" si="423"/>
        <v>#DIV/0!</v>
      </c>
      <c r="CW389" s="14" t="e">
        <f t="shared" si="423"/>
        <v>#DIV/0!</v>
      </c>
      <c r="CX389" s="14" t="e">
        <f t="shared" si="423"/>
        <v>#DIV/0!</v>
      </c>
      <c r="CY389" s="14" t="e">
        <f t="shared" si="423"/>
        <v>#DIV/0!</v>
      </c>
      <c r="CZ389" s="14" t="e">
        <f t="shared" si="423"/>
        <v>#DIV/0!</v>
      </c>
      <c r="DA389" s="14" t="e">
        <f t="shared" si="423"/>
        <v>#DIV/0!</v>
      </c>
      <c r="DB389" s="14" t="e">
        <f t="shared" si="423"/>
        <v>#DIV/0!</v>
      </c>
      <c r="DC389" s="14" t="e">
        <f t="shared" si="423"/>
        <v>#DIV/0!</v>
      </c>
      <c r="DD389" s="14" t="e">
        <f t="shared" si="424"/>
        <v>#DIV/0!</v>
      </c>
      <c r="DE389" s="14" t="e">
        <f t="shared" si="424"/>
        <v>#DIV/0!</v>
      </c>
      <c r="DF389" s="14" t="e">
        <f t="shared" si="424"/>
        <v>#DIV/0!</v>
      </c>
      <c r="DG389" s="14" t="e">
        <f t="shared" si="424"/>
        <v>#DIV/0!</v>
      </c>
      <c r="DH389" s="14" t="e">
        <f t="shared" si="424"/>
        <v>#DIV/0!</v>
      </c>
      <c r="DI389" s="14" t="e">
        <f t="shared" si="424"/>
        <v>#DIV/0!</v>
      </c>
      <c r="DJ389" s="14" t="e">
        <f t="shared" si="424"/>
        <v>#DIV/0!</v>
      </c>
      <c r="DK389" s="14" t="e">
        <f t="shared" si="424"/>
        <v>#DIV/0!</v>
      </c>
      <c r="DL389" s="14" t="e">
        <f t="shared" si="424"/>
        <v>#DIV/0!</v>
      </c>
      <c r="DM389" s="14" t="e">
        <f t="shared" si="424"/>
        <v>#DIV/0!</v>
      </c>
      <c r="DN389" s="14" t="e">
        <f t="shared" si="424"/>
        <v>#DIV/0!</v>
      </c>
      <c r="DO389" s="14" t="e">
        <f t="shared" si="424"/>
        <v>#DIV/0!</v>
      </c>
      <c r="DP389" s="14" t="e">
        <f t="shared" si="424"/>
        <v>#DIV/0!</v>
      </c>
      <c r="DQ389" s="14" t="e">
        <f t="shared" si="424"/>
        <v>#DIV/0!</v>
      </c>
      <c r="DR389" s="14" t="e">
        <f t="shared" si="424"/>
        <v>#DIV/0!</v>
      </c>
      <c r="DS389" s="14" t="e">
        <f t="shared" si="424"/>
        <v>#DIV/0!</v>
      </c>
      <c r="DT389" s="14" t="e">
        <f t="shared" si="425"/>
        <v>#DIV/0!</v>
      </c>
      <c r="DU389" s="14" t="e">
        <f t="shared" si="425"/>
        <v>#DIV/0!</v>
      </c>
      <c r="DV389" s="14" t="e">
        <f t="shared" si="425"/>
        <v>#DIV/0!</v>
      </c>
      <c r="DW389" s="14" t="e">
        <f t="shared" si="425"/>
        <v>#DIV/0!</v>
      </c>
      <c r="DX389" s="14" t="e">
        <f t="shared" si="425"/>
        <v>#DIV/0!</v>
      </c>
      <c r="DY389" s="14" t="e">
        <f t="shared" si="425"/>
        <v>#DIV/0!</v>
      </c>
      <c r="DZ389" s="14" t="e">
        <f t="shared" si="429"/>
        <v>#DIV/0!</v>
      </c>
    </row>
    <row r="390" spans="1:130">
      <c r="A390" s="18">
        <v>4</v>
      </c>
      <c r="B390" s="15">
        <f t="shared" si="426"/>
        <v>0.5</v>
      </c>
      <c r="C390" s="18">
        <v>2004</v>
      </c>
      <c r="D390" s="25">
        <f t="shared" si="430"/>
        <v>0</v>
      </c>
      <c r="E390" s="25">
        <f t="shared" si="431"/>
        <v>0</v>
      </c>
      <c r="F390" s="25">
        <f t="shared" ref="F390:F408" si="432">VLOOKUP($C$68,$D$3:$K$63,$A$73,0)*(B388-B387)</f>
        <v>0</v>
      </c>
      <c r="G390" s="25">
        <f>VLOOKUP($C$69,$D$3:$K$63,$A$73,0)*(B387-B386)</f>
        <v>0</v>
      </c>
      <c r="H390" s="25">
        <f>VLOOKUP($C$70,$D$3:$K$63,$A$73,0)*B386</f>
        <v>0</v>
      </c>
      <c r="I390" s="25"/>
      <c r="J390" s="25"/>
      <c r="K390" s="25"/>
      <c r="L390" s="25"/>
      <c r="M390" s="25"/>
      <c r="N390" s="25"/>
      <c r="O390" s="25"/>
      <c r="P390" s="25"/>
      <c r="Q390" s="25"/>
      <c r="R390" s="25"/>
      <c r="S390" s="25"/>
      <c r="T390" s="25"/>
      <c r="U390" s="25"/>
      <c r="V390" s="25"/>
      <c r="W390" s="25"/>
      <c r="X390" s="25"/>
      <c r="Y390" s="25"/>
      <c r="Z390" s="25"/>
      <c r="AA390" s="25"/>
      <c r="AB390" s="25"/>
      <c r="AC390" s="25"/>
      <c r="AD390" s="25"/>
      <c r="AE390" s="25"/>
      <c r="AF390" s="25"/>
      <c r="AG390" s="25"/>
      <c r="AH390" s="25"/>
      <c r="AI390" s="25"/>
      <c r="AJ390" s="25"/>
      <c r="AK390" s="25"/>
      <c r="AL390" s="25"/>
      <c r="AM390" s="25"/>
      <c r="AN390" s="25"/>
      <c r="AO390" s="25"/>
      <c r="AP390" s="25"/>
      <c r="AQ390" s="25"/>
      <c r="AR390" s="25"/>
      <c r="AS390" s="25"/>
      <c r="AT390" s="25"/>
      <c r="AU390" s="25"/>
      <c r="AV390" s="25"/>
      <c r="AW390" s="25"/>
      <c r="AX390" s="25"/>
      <c r="AY390" s="25"/>
      <c r="AZ390" s="25"/>
      <c r="BA390" s="25"/>
      <c r="BB390" s="25"/>
      <c r="BC390" s="25"/>
      <c r="BD390" s="25"/>
      <c r="BE390" s="25"/>
      <c r="BF390" s="25"/>
      <c r="BG390" s="25"/>
      <c r="BH390" s="25"/>
      <c r="BI390" s="25"/>
      <c r="BJ390" s="25"/>
      <c r="BK390" s="25"/>
      <c r="BL390" s="25"/>
      <c r="BM390" s="21">
        <f t="shared" si="427"/>
        <v>0</v>
      </c>
      <c r="BP390" s="18">
        <v>2004</v>
      </c>
      <c r="BQ390" s="14" t="e">
        <f t="shared" si="428"/>
        <v>#DIV/0!</v>
      </c>
      <c r="BR390" s="14" t="e">
        <f t="shared" si="421"/>
        <v>#DIV/0!</v>
      </c>
      <c r="BS390" s="14" t="e">
        <f t="shared" si="421"/>
        <v>#DIV/0!</v>
      </c>
      <c r="BT390" s="14" t="e">
        <f t="shared" si="421"/>
        <v>#DIV/0!</v>
      </c>
      <c r="BU390" s="14" t="e">
        <f t="shared" si="421"/>
        <v>#DIV/0!</v>
      </c>
      <c r="BV390" s="14" t="e">
        <f t="shared" si="421"/>
        <v>#DIV/0!</v>
      </c>
      <c r="BW390" s="14" t="e">
        <f t="shared" si="421"/>
        <v>#DIV/0!</v>
      </c>
      <c r="BX390" s="14" t="e">
        <f t="shared" si="421"/>
        <v>#DIV/0!</v>
      </c>
      <c r="BY390" s="14" t="e">
        <f t="shared" si="421"/>
        <v>#DIV/0!</v>
      </c>
      <c r="BZ390" s="14" t="e">
        <f t="shared" si="421"/>
        <v>#DIV/0!</v>
      </c>
      <c r="CA390" s="14" t="e">
        <f t="shared" si="421"/>
        <v>#DIV/0!</v>
      </c>
      <c r="CB390" s="14" t="e">
        <f t="shared" si="421"/>
        <v>#DIV/0!</v>
      </c>
      <c r="CC390" s="14" t="e">
        <f t="shared" si="421"/>
        <v>#DIV/0!</v>
      </c>
      <c r="CD390" s="14" t="e">
        <f t="shared" si="421"/>
        <v>#DIV/0!</v>
      </c>
      <c r="CE390" s="14" t="e">
        <f t="shared" si="421"/>
        <v>#DIV/0!</v>
      </c>
      <c r="CF390" s="14" t="e">
        <f t="shared" si="421"/>
        <v>#DIV/0!</v>
      </c>
      <c r="CG390" s="14" t="e">
        <f t="shared" si="421"/>
        <v>#DIV/0!</v>
      </c>
      <c r="CH390" s="14" t="e">
        <f t="shared" si="422"/>
        <v>#DIV/0!</v>
      </c>
      <c r="CI390" s="14" t="e">
        <f t="shared" si="422"/>
        <v>#DIV/0!</v>
      </c>
      <c r="CJ390" s="14" t="e">
        <f t="shared" si="422"/>
        <v>#DIV/0!</v>
      </c>
      <c r="CK390" s="14" t="e">
        <f t="shared" si="422"/>
        <v>#DIV/0!</v>
      </c>
      <c r="CL390" s="14" t="e">
        <f t="shared" si="422"/>
        <v>#DIV/0!</v>
      </c>
      <c r="CM390" s="14" t="e">
        <f t="shared" si="422"/>
        <v>#DIV/0!</v>
      </c>
      <c r="CN390" s="14" t="e">
        <f t="shared" si="423"/>
        <v>#DIV/0!</v>
      </c>
      <c r="CO390" s="14" t="e">
        <f t="shared" si="423"/>
        <v>#DIV/0!</v>
      </c>
      <c r="CP390" s="14" t="e">
        <f t="shared" si="423"/>
        <v>#DIV/0!</v>
      </c>
      <c r="CQ390" s="14" t="e">
        <f t="shared" si="423"/>
        <v>#DIV/0!</v>
      </c>
      <c r="CR390" s="14" t="e">
        <f t="shared" si="423"/>
        <v>#DIV/0!</v>
      </c>
      <c r="CS390" s="14" t="e">
        <f t="shared" si="423"/>
        <v>#DIV/0!</v>
      </c>
      <c r="CT390" s="14" t="e">
        <f t="shared" si="423"/>
        <v>#DIV/0!</v>
      </c>
      <c r="CU390" s="14" t="e">
        <f t="shared" si="423"/>
        <v>#DIV/0!</v>
      </c>
      <c r="CV390" s="14" t="e">
        <f t="shared" si="423"/>
        <v>#DIV/0!</v>
      </c>
      <c r="CW390" s="14" t="e">
        <f t="shared" si="423"/>
        <v>#DIV/0!</v>
      </c>
      <c r="CX390" s="14" t="e">
        <f t="shared" si="423"/>
        <v>#DIV/0!</v>
      </c>
      <c r="CY390" s="14" t="e">
        <f t="shared" si="423"/>
        <v>#DIV/0!</v>
      </c>
      <c r="CZ390" s="14" t="e">
        <f t="shared" si="423"/>
        <v>#DIV/0!</v>
      </c>
      <c r="DA390" s="14" t="e">
        <f t="shared" si="423"/>
        <v>#DIV/0!</v>
      </c>
      <c r="DB390" s="14" t="e">
        <f t="shared" si="423"/>
        <v>#DIV/0!</v>
      </c>
      <c r="DC390" s="14" t="e">
        <f t="shared" si="423"/>
        <v>#DIV/0!</v>
      </c>
      <c r="DD390" s="14" t="e">
        <f t="shared" si="424"/>
        <v>#DIV/0!</v>
      </c>
      <c r="DE390" s="14" t="e">
        <f t="shared" si="424"/>
        <v>#DIV/0!</v>
      </c>
      <c r="DF390" s="14" t="e">
        <f t="shared" si="424"/>
        <v>#DIV/0!</v>
      </c>
      <c r="DG390" s="14" t="e">
        <f t="shared" si="424"/>
        <v>#DIV/0!</v>
      </c>
      <c r="DH390" s="14" t="e">
        <f t="shared" si="424"/>
        <v>#DIV/0!</v>
      </c>
      <c r="DI390" s="14" t="e">
        <f t="shared" si="424"/>
        <v>#DIV/0!</v>
      </c>
      <c r="DJ390" s="14" t="e">
        <f t="shared" si="424"/>
        <v>#DIV/0!</v>
      </c>
      <c r="DK390" s="14" t="e">
        <f t="shared" si="424"/>
        <v>#DIV/0!</v>
      </c>
      <c r="DL390" s="14" t="e">
        <f t="shared" si="424"/>
        <v>#DIV/0!</v>
      </c>
      <c r="DM390" s="14" t="e">
        <f t="shared" si="424"/>
        <v>#DIV/0!</v>
      </c>
      <c r="DN390" s="14" t="e">
        <f t="shared" si="424"/>
        <v>#DIV/0!</v>
      </c>
      <c r="DO390" s="14" t="e">
        <f t="shared" si="424"/>
        <v>#DIV/0!</v>
      </c>
      <c r="DP390" s="14" t="e">
        <f t="shared" si="424"/>
        <v>#DIV/0!</v>
      </c>
      <c r="DQ390" s="14" t="e">
        <f t="shared" si="424"/>
        <v>#DIV/0!</v>
      </c>
      <c r="DR390" s="14" t="e">
        <f t="shared" si="424"/>
        <v>#DIV/0!</v>
      </c>
      <c r="DS390" s="14" t="e">
        <f t="shared" si="424"/>
        <v>#DIV/0!</v>
      </c>
      <c r="DT390" s="14" t="e">
        <f t="shared" si="425"/>
        <v>#DIV/0!</v>
      </c>
      <c r="DU390" s="14" t="e">
        <f t="shared" si="425"/>
        <v>#DIV/0!</v>
      </c>
      <c r="DV390" s="14" t="e">
        <f t="shared" si="425"/>
        <v>#DIV/0!</v>
      </c>
      <c r="DW390" s="14" t="e">
        <f t="shared" si="425"/>
        <v>#DIV/0!</v>
      </c>
      <c r="DX390" s="14" t="e">
        <f t="shared" si="425"/>
        <v>#DIV/0!</v>
      </c>
      <c r="DY390" s="14" t="e">
        <f t="shared" si="425"/>
        <v>#DIV/0!</v>
      </c>
      <c r="DZ390" s="14" t="e">
        <f t="shared" si="429"/>
        <v>#DIV/0!</v>
      </c>
    </row>
    <row r="391" spans="1:130">
      <c r="A391" s="18">
        <v>5</v>
      </c>
      <c r="B391" s="15">
        <f t="shared" si="426"/>
        <v>0.625</v>
      </c>
      <c r="C391" s="18">
        <v>2005</v>
      </c>
      <c r="D391" s="25">
        <f t="shared" si="430"/>
        <v>0</v>
      </c>
      <c r="E391" s="25">
        <f t="shared" si="431"/>
        <v>0</v>
      </c>
      <c r="F391" s="25">
        <f t="shared" si="432"/>
        <v>0</v>
      </c>
      <c r="G391" s="25">
        <f t="shared" ref="G391:G409" si="433">VLOOKUP($C$69,$D$3:$K$63,$A$73,0)*(B388-B387)</f>
        <v>0</v>
      </c>
      <c r="H391" s="25">
        <f>VLOOKUP($C$70,$D$3:$K$63,$A$73,0)*(B387-B386)</f>
        <v>0</v>
      </c>
      <c r="I391" s="25">
        <f>VLOOKUP($C$71,$D$3:$K$63,$A$73,0)*B386</f>
        <v>0</v>
      </c>
      <c r="J391" s="25"/>
      <c r="K391" s="25"/>
      <c r="L391" s="25"/>
      <c r="M391" s="25"/>
      <c r="N391" s="25"/>
      <c r="O391" s="25"/>
      <c r="P391" s="25"/>
      <c r="Q391" s="25"/>
      <c r="R391" s="25"/>
      <c r="S391" s="25"/>
      <c r="T391" s="25"/>
      <c r="U391" s="25"/>
      <c r="V391" s="25"/>
      <c r="W391" s="25"/>
      <c r="X391" s="25"/>
      <c r="Y391" s="25"/>
      <c r="Z391" s="25"/>
      <c r="AA391" s="25"/>
      <c r="AB391" s="25"/>
      <c r="AC391" s="25"/>
      <c r="AD391" s="25"/>
      <c r="AE391" s="25"/>
      <c r="AF391" s="25"/>
      <c r="AG391" s="25"/>
      <c r="AH391" s="25"/>
      <c r="AI391" s="25"/>
      <c r="AJ391" s="25"/>
      <c r="AK391" s="25"/>
      <c r="AL391" s="25"/>
      <c r="AM391" s="25"/>
      <c r="AN391" s="25"/>
      <c r="AO391" s="25"/>
      <c r="AP391" s="25"/>
      <c r="AQ391" s="25"/>
      <c r="AR391" s="25"/>
      <c r="AS391" s="25"/>
      <c r="AT391" s="25"/>
      <c r="AU391" s="25"/>
      <c r="AV391" s="25"/>
      <c r="AW391" s="25"/>
      <c r="AX391" s="25"/>
      <c r="AY391" s="25"/>
      <c r="AZ391" s="25"/>
      <c r="BA391" s="25"/>
      <c r="BB391" s="25"/>
      <c r="BC391" s="25"/>
      <c r="BD391" s="25"/>
      <c r="BE391" s="25"/>
      <c r="BF391" s="25"/>
      <c r="BG391" s="25"/>
      <c r="BH391" s="25"/>
      <c r="BI391" s="25"/>
      <c r="BJ391" s="25"/>
      <c r="BK391" s="25"/>
      <c r="BL391" s="25"/>
      <c r="BM391" s="21">
        <f t="shared" si="427"/>
        <v>0</v>
      </c>
      <c r="BP391" s="18">
        <v>2005</v>
      </c>
      <c r="BQ391" s="14" t="e">
        <f t="shared" si="428"/>
        <v>#DIV/0!</v>
      </c>
      <c r="BR391" s="14" t="e">
        <f t="shared" si="421"/>
        <v>#DIV/0!</v>
      </c>
      <c r="BS391" s="14" t="e">
        <f t="shared" si="421"/>
        <v>#DIV/0!</v>
      </c>
      <c r="BT391" s="14" t="e">
        <f t="shared" si="421"/>
        <v>#DIV/0!</v>
      </c>
      <c r="BU391" s="14" t="e">
        <f t="shared" si="421"/>
        <v>#DIV/0!</v>
      </c>
      <c r="BV391" s="14" t="e">
        <f t="shared" si="421"/>
        <v>#DIV/0!</v>
      </c>
      <c r="BW391" s="14" t="e">
        <f t="shared" si="421"/>
        <v>#DIV/0!</v>
      </c>
      <c r="BX391" s="14" t="e">
        <f t="shared" si="421"/>
        <v>#DIV/0!</v>
      </c>
      <c r="BY391" s="14" t="e">
        <f t="shared" si="421"/>
        <v>#DIV/0!</v>
      </c>
      <c r="BZ391" s="14" t="e">
        <f t="shared" si="421"/>
        <v>#DIV/0!</v>
      </c>
      <c r="CA391" s="14" t="e">
        <f t="shared" si="421"/>
        <v>#DIV/0!</v>
      </c>
      <c r="CB391" s="14" t="e">
        <f t="shared" si="421"/>
        <v>#DIV/0!</v>
      </c>
      <c r="CC391" s="14" t="e">
        <f t="shared" si="421"/>
        <v>#DIV/0!</v>
      </c>
      <c r="CD391" s="14" t="e">
        <f t="shared" si="421"/>
        <v>#DIV/0!</v>
      </c>
      <c r="CE391" s="14" t="e">
        <f t="shared" si="421"/>
        <v>#DIV/0!</v>
      </c>
      <c r="CF391" s="14" t="e">
        <f t="shared" si="421"/>
        <v>#DIV/0!</v>
      </c>
      <c r="CG391" s="14" t="e">
        <f t="shared" si="421"/>
        <v>#DIV/0!</v>
      </c>
      <c r="CH391" s="14" t="e">
        <f t="shared" si="422"/>
        <v>#DIV/0!</v>
      </c>
      <c r="CI391" s="14" t="e">
        <f t="shared" si="422"/>
        <v>#DIV/0!</v>
      </c>
      <c r="CJ391" s="14" t="e">
        <f t="shared" si="422"/>
        <v>#DIV/0!</v>
      </c>
      <c r="CK391" s="14" t="e">
        <f t="shared" si="422"/>
        <v>#DIV/0!</v>
      </c>
      <c r="CL391" s="14" t="e">
        <f t="shared" si="422"/>
        <v>#DIV/0!</v>
      </c>
      <c r="CM391" s="14" t="e">
        <f t="shared" si="422"/>
        <v>#DIV/0!</v>
      </c>
      <c r="CN391" s="14" t="e">
        <f t="shared" si="423"/>
        <v>#DIV/0!</v>
      </c>
      <c r="CO391" s="14" t="e">
        <f t="shared" si="423"/>
        <v>#DIV/0!</v>
      </c>
      <c r="CP391" s="14" t="e">
        <f t="shared" si="423"/>
        <v>#DIV/0!</v>
      </c>
      <c r="CQ391" s="14" t="e">
        <f t="shared" si="423"/>
        <v>#DIV/0!</v>
      </c>
      <c r="CR391" s="14" t="e">
        <f t="shared" si="423"/>
        <v>#DIV/0!</v>
      </c>
      <c r="CS391" s="14" t="e">
        <f t="shared" si="423"/>
        <v>#DIV/0!</v>
      </c>
      <c r="CT391" s="14" t="e">
        <f t="shared" si="423"/>
        <v>#DIV/0!</v>
      </c>
      <c r="CU391" s="14" t="e">
        <f t="shared" si="423"/>
        <v>#DIV/0!</v>
      </c>
      <c r="CV391" s="14" t="e">
        <f t="shared" si="423"/>
        <v>#DIV/0!</v>
      </c>
      <c r="CW391" s="14" t="e">
        <f t="shared" si="423"/>
        <v>#DIV/0!</v>
      </c>
      <c r="CX391" s="14" t="e">
        <f t="shared" si="423"/>
        <v>#DIV/0!</v>
      </c>
      <c r="CY391" s="14" t="e">
        <f t="shared" si="423"/>
        <v>#DIV/0!</v>
      </c>
      <c r="CZ391" s="14" t="e">
        <f t="shared" si="423"/>
        <v>#DIV/0!</v>
      </c>
      <c r="DA391" s="14" t="e">
        <f t="shared" si="423"/>
        <v>#DIV/0!</v>
      </c>
      <c r="DB391" s="14" t="e">
        <f t="shared" si="423"/>
        <v>#DIV/0!</v>
      </c>
      <c r="DC391" s="14" t="e">
        <f t="shared" si="423"/>
        <v>#DIV/0!</v>
      </c>
      <c r="DD391" s="14" t="e">
        <f t="shared" si="424"/>
        <v>#DIV/0!</v>
      </c>
      <c r="DE391" s="14" t="e">
        <f t="shared" si="424"/>
        <v>#DIV/0!</v>
      </c>
      <c r="DF391" s="14" t="e">
        <f t="shared" si="424"/>
        <v>#DIV/0!</v>
      </c>
      <c r="DG391" s="14" t="e">
        <f t="shared" si="424"/>
        <v>#DIV/0!</v>
      </c>
      <c r="DH391" s="14" t="e">
        <f t="shared" si="424"/>
        <v>#DIV/0!</v>
      </c>
      <c r="DI391" s="14" t="e">
        <f t="shared" si="424"/>
        <v>#DIV/0!</v>
      </c>
      <c r="DJ391" s="14" t="e">
        <f t="shared" si="424"/>
        <v>#DIV/0!</v>
      </c>
      <c r="DK391" s="14" t="e">
        <f t="shared" si="424"/>
        <v>#DIV/0!</v>
      </c>
      <c r="DL391" s="14" t="e">
        <f t="shared" si="424"/>
        <v>#DIV/0!</v>
      </c>
      <c r="DM391" s="14" t="e">
        <f t="shared" si="424"/>
        <v>#DIV/0!</v>
      </c>
      <c r="DN391" s="14" t="e">
        <f t="shared" si="424"/>
        <v>#DIV/0!</v>
      </c>
      <c r="DO391" s="14" t="e">
        <f t="shared" si="424"/>
        <v>#DIV/0!</v>
      </c>
      <c r="DP391" s="14" t="e">
        <f t="shared" si="424"/>
        <v>#DIV/0!</v>
      </c>
      <c r="DQ391" s="14" t="e">
        <f t="shared" si="424"/>
        <v>#DIV/0!</v>
      </c>
      <c r="DR391" s="14" t="e">
        <f t="shared" si="424"/>
        <v>#DIV/0!</v>
      </c>
      <c r="DS391" s="14" t="e">
        <f t="shared" si="424"/>
        <v>#DIV/0!</v>
      </c>
      <c r="DT391" s="14" t="e">
        <f t="shared" si="425"/>
        <v>#DIV/0!</v>
      </c>
      <c r="DU391" s="14" t="e">
        <f t="shared" si="425"/>
        <v>#DIV/0!</v>
      </c>
      <c r="DV391" s="14" t="e">
        <f t="shared" si="425"/>
        <v>#DIV/0!</v>
      </c>
      <c r="DW391" s="14" t="e">
        <f t="shared" si="425"/>
        <v>#DIV/0!</v>
      </c>
      <c r="DX391" s="14" t="e">
        <f t="shared" si="425"/>
        <v>#DIV/0!</v>
      </c>
      <c r="DY391" s="14" t="e">
        <f t="shared" si="425"/>
        <v>#DIV/0!</v>
      </c>
      <c r="DZ391" s="14" t="e">
        <f t="shared" si="429"/>
        <v>#DIV/0!</v>
      </c>
    </row>
    <row r="392" spans="1:130">
      <c r="A392" s="18">
        <v>6</v>
      </c>
      <c r="B392" s="15">
        <f t="shared" si="426"/>
        <v>0.75</v>
      </c>
      <c r="C392" s="18">
        <v>2006</v>
      </c>
      <c r="D392" s="25">
        <f t="shared" si="430"/>
        <v>0</v>
      </c>
      <c r="E392" s="25">
        <f t="shared" si="431"/>
        <v>0</v>
      </c>
      <c r="F392" s="25">
        <f t="shared" si="432"/>
        <v>0</v>
      </c>
      <c r="G392" s="25">
        <f t="shared" si="433"/>
        <v>0</v>
      </c>
      <c r="H392" s="25">
        <f t="shared" ref="H392:H410" si="434">VLOOKUP($C$70,$D$3:$K$63,$A$73,0)*(B388-B387)</f>
        <v>0</v>
      </c>
      <c r="I392" s="25">
        <f>VLOOKUP($C$71,$D$3:$K$63,$A$73,0)*(B387-B386)</f>
        <v>0</v>
      </c>
      <c r="J392" s="25">
        <f>VLOOKUP($C$72,$D$3:$K$63,$A$73,0)*B386</f>
        <v>0</v>
      </c>
      <c r="K392" s="25"/>
      <c r="L392" s="25"/>
      <c r="M392" s="25"/>
      <c r="N392" s="25"/>
      <c r="O392" s="25"/>
      <c r="P392" s="25"/>
      <c r="Q392" s="25"/>
      <c r="R392" s="25"/>
      <c r="S392" s="25"/>
      <c r="T392" s="25"/>
      <c r="U392" s="25"/>
      <c r="V392" s="25"/>
      <c r="W392" s="25"/>
      <c r="X392" s="25"/>
      <c r="Y392" s="25"/>
      <c r="Z392" s="25"/>
      <c r="AA392" s="25"/>
      <c r="AB392" s="25"/>
      <c r="AC392" s="25"/>
      <c r="AD392" s="25"/>
      <c r="AE392" s="25"/>
      <c r="AF392" s="25"/>
      <c r="AG392" s="25"/>
      <c r="AH392" s="25"/>
      <c r="AI392" s="25"/>
      <c r="AJ392" s="25"/>
      <c r="AK392" s="25"/>
      <c r="AL392" s="25"/>
      <c r="AM392" s="25"/>
      <c r="AN392" s="25"/>
      <c r="AO392" s="25"/>
      <c r="AP392" s="25"/>
      <c r="AQ392" s="25"/>
      <c r="AR392" s="25"/>
      <c r="AS392" s="25"/>
      <c r="AT392" s="25"/>
      <c r="AU392" s="25"/>
      <c r="AV392" s="25"/>
      <c r="AW392" s="25"/>
      <c r="AX392" s="25"/>
      <c r="AY392" s="25"/>
      <c r="AZ392" s="25"/>
      <c r="BA392" s="25"/>
      <c r="BB392" s="25"/>
      <c r="BC392" s="25"/>
      <c r="BD392" s="25"/>
      <c r="BE392" s="25"/>
      <c r="BF392" s="25"/>
      <c r="BG392" s="25"/>
      <c r="BH392" s="25"/>
      <c r="BI392" s="25"/>
      <c r="BJ392" s="25"/>
      <c r="BK392" s="25"/>
      <c r="BL392" s="25"/>
      <c r="BM392" s="21">
        <f t="shared" si="427"/>
        <v>0</v>
      </c>
      <c r="BP392" s="18">
        <v>2006</v>
      </c>
      <c r="BQ392" s="14" t="e">
        <f t="shared" si="428"/>
        <v>#DIV/0!</v>
      </c>
      <c r="BR392" s="14" t="e">
        <f t="shared" si="421"/>
        <v>#DIV/0!</v>
      </c>
      <c r="BS392" s="14" t="e">
        <f t="shared" si="421"/>
        <v>#DIV/0!</v>
      </c>
      <c r="BT392" s="14" t="e">
        <f t="shared" si="421"/>
        <v>#DIV/0!</v>
      </c>
      <c r="BU392" s="14" t="e">
        <f t="shared" si="421"/>
        <v>#DIV/0!</v>
      </c>
      <c r="BV392" s="14" t="e">
        <f t="shared" si="421"/>
        <v>#DIV/0!</v>
      </c>
      <c r="BW392" s="14" t="e">
        <f t="shared" si="421"/>
        <v>#DIV/0!</v>
      </c>
      <c r="BX392" s="14" t="e">
        <f t="shared" si="421"/>
        <v>#DIV/0!</v>
      </c>
      <c r="BY392" s="14" t="e">
        <f t="shared" si="421"/>
        <v>#DIV/0!</v>
      </c>
      <c r="BZ392" s="14" t="e">
        <f t="shared" si="421"/>
        <v>#DIV/0!</v>
      </c>
      <c r="CA392" s="14" t="e">
        <f t="shared" si="421"/>
        <v>#DIV/0!</v>
      </c>
      <c r="CB392" s="14" t="e">
        <f t="shared" si="421"/>
        <v>#DIV/0!</v>
      </c>
      <c r="CC392" s="14" t="e">
        <f t="shared" si="421"/>
        <v>#DIV/0!</v>
      </c>
      <c r="CD392" s="14" t="e">
        <f t="shared" si="421"/>
        <v>#DIV/0!</v>
      </c>
      <c r="CE392" s="14" t="e">
        <f t="shared" si="421"/>
        <v>#DIV/0!</v>
      </c>
      <c r="CF392" s="14" t="e">
        <f t="shared" si="421"/>
        <v>#DIV/0!</v>
      </c>
      <c r="CG392" s="14" t="e">
        <f t="shared" si="421"/>
        <v>#DIV/0!</v>
      </c>
      <c r="CH392" s="14" t="e">
        <f t="shared" si="422"/>
        <v>#DIV/0!</v>
      </c>
      <c r="CI392" s="14" t="e">
        <f t="shared" si="422"/>
        <v>#DIV/0!</v>
      </c>
      <c r="CJ392" s="14" t="e">
        <f t="shared" si="422"/>
        <v>#DIV/0!</v>
      </c>
      <c r="CK392" s="14" t="e">
        <f t="shared" si="422"/>
        <v>#DIV/0!</v>
      </c>
      <c r="CL392" s="14" t="e">
        <f t="shared" si="422"/>
        <v>#DIV/0!</v>
      </c>
      <c r="CM392" s="14" t="e">
        <f t="shared" si="422"/>
        <v>#DIV/0!</v>
      </c>
      <c r="CN392" s="14" t="e">
        <f t="shared" si="423"/>
        <v>#DIV/0!</v>
      </c>
      <c r="CO392" s="14" t="e">
        <f t="shared" si="423"/>
        <v>#DIV/0!</v>
      </c>
      <c r="CP392" s="14" t="e">
        <f t="shared" si="423"/>
        <v>#DIV/0!</v>
      </c>
      <c r="CQ392" s="14" t="e">
        <f t="shared" si="423"/>
        <v>#DIV/0!</v>
      </c>
      <c r="CR392" s="14" t="e">
        <f t="shared" si="423"/>
        <v>#DIV/0!</v>
      </c>
      <c r="CS392" s="14" t="e">
        <f t="shared" si="423"/>
        <v>#DIV/0!</v>
      </c>
      <c r="CT392" s="14" t="e">
        <f t="shared" si="423"/>
        <v>#DIV/0!</v>
      </c>
      <c r="CU392" s="14" t="e">
        <f t="shared" si="423"/>
        <v>#DIV/0!</v>
      </c>
      <c r="CV392" s="14" t="e">
        <f t="shared" si="423"/>
        <v>#DIV/0!</v>
      </c>
      <c r="CW392" s="14" t="e">
        <f t="shared" si="423"/>
        <v>#DIV/0!</v>
      </c>
      <c r="CX392" s="14" t="e">
        <f t="shared" si="423"/>
        <v>#DIV/0!</v>
      </c>
      <c r="CY392" s="14" t="e">
        <f t="shared" si="423"/>
        <v>#DIV/0!</v>
      </c>
      <c r="CZ392" s="14" t="e">
        <f t="shared" si="423"/>
        <v>#DIV/0!</v>
      </c>
      <c r="DA392" s="14" t="e">
        <f t="shared" si="423"/>
        <v>#DIV/0!</v>
      </c>
      <c r="DB392" s="14" t="e">
        <f t="shared" si="423"/>
        <v>#DIV/0!</v>
      </c>
      <c r="DC392" s="14" t="e">
        <f t="shared" si="423"/>
        <v>#DIV/0!</v>
      </c>
      <c r="DD392" s="14" t="e">
        <f t="shared" si="424"/>
        <v>#DIV/0!</v>
      </c>
      <c r="DE392" s="14" t="e">
        <f t="shared" si="424"/>
        <v>#DIV/0!</v>
      </c>
      <c r="DF392" s="14" t="e">
        <f t="shared" si="424"/>
        <v>#DIV/0!</v>
      </c>
      <c r="DG392" s="14" t="e">
        <f t="shared" si="424"/>
        <v>#DIV/0!</v>
      </c>
      <c r="DH392" s="14" t="e">
        <f t="shared" si="424"/>
        <v>#DIV/0!</v>
      </c>
      <c r="DI392" s="14" t="e">
        <f t="shared" si="424"/>
        <v>#DIV/0!</v>
      </c>
      <c r="DJ392" s="14" t="e">
        <f t="shared" si="424"/>
        <v>#DIV/0!</v>
      </c>
      <c r="DK392" s="14" t="e">
        <f t="shared" si="424"/>
        <v>#DIV/0!</v>
      </c>
      <c r="DL392" s="14" t="e">
        <f t="shared" si="424"/>
        <v>#DIV/0!</v>
      </c>
      <c r="DM392" s="14" t="e">
        <f t="shared" si="424"/>
        <v>#DIV/0!</v>
      </c>
      <c r="DN392" s="14" t="e">
        <f t="shared" si="424"/>
        <v>#DIV/0!</v>
      </c>
      <c r="DO392" s="14" t="e">
        <f t="shared" si="424"/>
        <v>#DIV/0!</v>
      </c>
      <c r="DP392" s="14" t="e">
        <f t="shared" si="424"/>
        <v>#DIV/0!</v>
      </c>
      <c r="DQ392" s="14" t="e">
        <f t="shared" si="424"/>
        <v>#DIV/0!</v>
      </c>
      <c r="DR392" s="14" t="e">
        <f t="shared" si="424"/>
        <v>#DIV/0!</v>
      </c>
      <c r="DS392" s="14" t="e">
        <f t="shared" si="424"/>
        <v>#DIV/0!</v>
      </c>
      <c r="DT392" s="14" t="e">
        <f t="shared" si="425"/>
        <v>#DIV/0!</v>
      </c>
      <c r="DU392" s="14" t="e">
        <f t="shared" si="425"/>
        <v>#DIV/0!</v>
      </c>
      <c r="DV392" s="14" t="e">
        <f t="shared" si="425"/>
        <v>#DIV/0!</v>
      </c>
      <c r="DW392" s="14" t="e">
        <f t="shared" si="425"/>
        <v>#DIV/0!</v>
      </c>
      <c r="DX392" s="14" t="e">
        <f t="shared" si="425"/>
        <v>#DIV/0!</v>
      </c>
      <c r="DY392" s="14" t="e">
        <f t="shared" si="425"/>
        <v>#DIV/0!</v>
      </c>
      <c r="DZ392" s="14" t="e">
        <f t="shared" si="429"/>
        <v>#DIV/0!</v>
      </c>
    </row>
    <row r="393" spans="1:130">
      <c r="A393" s="18">
        <v>7</v>
      </c>
      <c r="B393" s="15">
        <f t="shared" si="426"/>
        <v>0.875</v>
      </c>
      <c r="C393" s="18">
        <v>2007</v>
      </c>
      <c r="D393" s="25">
        <f t="shared" si="430"/>
        <v>0</v>
      </c>
      <c r="E393" s="25">
        <f t="shared" si="431"/>
        <v>0</v>
      </c>
      <c r="F393" s="25">
        <f t="shared" si="432"/>
        <v>0</v>
      </c>
      <c r="G393" s="25">
        <f t="shared" si="433"/>
        <v>0</v>
      </c>
      <c r="H393" s="25">
        <f t="shared" si="434"/>
        <v>0</v>
      </c>
      <c r="I393" s="25">
        <f t="shared" ref="I393:I411" si="435">VLOOKUP($C$71,$D$3:$K$63,$A$73,0)*(B388-B387)</f>
        <v>0</v>
      </c>
      <c r="J393" s="25">
        <f>VLOOKUP($C$72,$D$3:$K$63,$A$73,0)*(B387-B386)</f>
        <v>0</v>
      </c>
      <c r="K393" s="25">
        <f>VLOOKUP($C$73,$D$3:$K$63,$A$73,0)*B386</f>
        <v>0</v>
      </c>
      <c r="L393" s="25"/>
      <c r="M393" s="25"/>
      <c r="N393" s="25"/>
      <c r="O393" s="25"/>
      <c r="P393" s="25"/>
      <c r="Q393" s="25"/>
      <c r="R393" s="25"/>
      <c r="S393" s="25"/>
      <c r="T393" s="25"/>
      <c r="U393" s="25"/>
      <c r="V393" s="25"/>
      <c r="W393" s="25"/>
      <c r="X393" s="25"/>
      <c r="Y393" s="25"/>
      <c r="Z393" s="25"/>
      <c r="AA393" s="25"/>
      <c r="AB393" s="25"/>
      <c r="AC393" s="25"/>
      <c r="AD393" s="25"/>
      <c r="AE393" s="25"/>
      <c r="AF393" s="25"/>
      <c r="AG393" s="25"/>
      <c r="AH393" s="25"/>
      <c r="AI393" s="25"/>
      <c r="AJ393" s="25"/>
      <c r="AK393" s="25"/>
      <c r="AL393" s="25"/>
      <c r="AM393" s="25"/>
      <c r="AN393" s="25"/>
      <c r="AO393" s="25"/>
      <c r="AP393" s="25"/>
      <c r="AQ393" s="25"/>
      <c r="AR393" s="25"/>
      <c r="AS393" s="25"/>
      <c r="AT393" s="25"/>
      <c r="AU393" s="25"/>
      <c r="AV393" s="25"/>
      <c r="AW393" s="25"/>
      <c r="AX393" s="25"/>
      <c r="AY393" s="25"/>
      <c r="AZ393" s="25"/>
      <c r="BA393" s="25"/>
      <c r="BB393" s="25"/>
      <c r="BC393" s="25"/>
      <c r="BD393" s="25"/>
      <c r="BE393" s="25"/>
      <c r="BF393" s="25"/>
      <c r="BG393" s="25"/>
      <c r="BH393" s="25"/>
      <c r="BI393" s="25"/>
      <c r="BJ393" s="25"/>
      <c r="BK393" s="25"/>
      <c r="BL393" s="25"/>
      <c r="BM393" s="21">
        <f t="shared" si="427"/>
        <v>0</v>
      </c>
      <c r="BP393" s="18">
        <v>2007</v>
      </c>
      <c r="BQ393" s="14" t="e">
        <f t="shared" si="428"/>
        <v>#DIV/0!</v>
      </c>
      <c r="BR393" s="14" t="e">
        <f t="shared" si="421"/>
        <v>#DIV/0!</v>
      </c>
      <c r="BS393" s="14" t="e">
        <f t="shared" si="421"/>
        <v>#DIV/0!</v>
      </c>
      <c r="BT393" s="14" t="e">
        <f t="shared" si="421"/>
        <v>#DIV/0!</v>
      </c>
      <c r="BU393" s="14" t="e">
        <f t="shared" si="421"/>
        <v>#DIV/0!</v>
      </c>
      <c r="BV393" s="14" t="e">
        <f t="shared" si="421"/>
        <v>#DIV/0!</v>
      </c>
      <c r="BW393" s="14" t="e">
        <f t="shared" si="421"/>
        <v>#DIV/0!</v>
      </c>
      <c r="BX393" s="14" t="e">
        <f t="shared" si="421"/>
        <v>#DIV/0!</v>
      </c>
      <c r="BY393" s="14" t="e">
        <f t="shared" si="421"/>
        <v>#DIV/0!</v>
      </c>
      <c r="BZ393" s="14" t="e">
        <f t="shared" si="421"/>
        <v>#DIV/0!</v>
      </c>
      <c r="CA393" s="14" t="e">
        <f t="shared" si="421"/>
        <v>#DIV/0!</v>
      </c>
      <c r="CB393" s="14" t="e">
        <f t="shared" si="421"/>
        <v>#DIV/0!</v>
      </c>
      <c r="CC393" s="14" t="e">
        <f t="shared" si="421"/>
        <v>#DIV/0!</v>
      </c>
      <c r="CD393" s="14" t="e">
        <f t="shared" si="421"/>
        <v>#DIV/0!</v>
      </c>
      <c r="CE393" s="14" t="e">
        <f t="shared" si="421"/>
        <v>#DIV/0!</v>
      </c>
      <c r="CF393" s="14" t="e">
        <f t="shared" si="421"/>
        <v>#DIV/0!</v>
      </c>
      <c r="CG393" s="14" t="e">
        <f t="shared" si="421"/>
        <v>#DIV/0!</v>
      </c>
      <c r="CH393" s="14" t="e">
        <f t="shared" si="422"/>
        <v>#DIV/0!</v>
      </c>
      <c r="CI393" s="14" t="e">
        <f t="shared" si="422"/>
        <v>#DIV/0!</v>
      </c>
      <c r="CJ393" s="14" t="e">
        <f t="shared" si="422"/>
        <v>#DIV/0!</v>
      </c>
      <c r="CK393" s="14" t="e">
        <f t="shared" si="422"/>
        <v>#DIV/0!</v>
      </c>
      <c r="CL393" s="14" t="e">
        <f t="shared" si="422"/>
        <v>#DIV/0!</v>
      </c>
      <c r="CM393" s="14" t="e">
        <f t="shared" si="422"/>
        <v>#DIV/0!</v>
      </c>
      <c r="CN393" s="14" t="e">
        <f t="shared" si="423"/>
        <v>#DIV/0!</v>
      </c>
      <c r="CO393" s="14" t="e">
        <f t="shared" si="423"/>
        <v>#DIV/0!</v>
      </c>
      <c r="CP393" s="14" t="e">
        <f t="shared" si="423"/>
        <v>#DIV/0!</v>
      </c>
      <c r="CQ393" s="14" t="e">
        <f t="shared" si="423"/>
        <v>#DIV/0!</v>
      </c>
      <c r="CR393" s="14" t="e">
        <f t="shared" si="423"/>
        <v>#DIV/0!</v>
      </c>
      <c r="CS393" s="14" t="e">
        <f t="shared" si="423"/>
        <v>#DIV/0!</v>
      </c>
      <c r="CT393" s="14" t="e">
        <f t="shared" si="423"/>
        <v>#DIV/0!</v>
      </c>
      <c r="CU393" s="14" t="e">
        <f t="shared" si="423"/>
        <v>#DIV/0!</v>
      </c>
      <c r="CV393" s="14" t="e">
        <f t="shared" si="423"/>
        <v>#DIV/0!</v>
      </c>
      <c r="CW393" s="14" t="e">
        <f t="shared" si="423"/>
        <v>#DIV/0!</v>
      </c>
      <c r="CX393" s="14" t="e">
        <f t="shared" si="423"/>
        <v>#DIV/0!</v>
      </c>
      <c r="CY393" s="14" t="e">
        <f t="shared" si="423"/>
        <v>#DIV/0!</v>
      </c>
      <c r="CZ393" s="14" t="e">
        <f t="shared" si="423"/>
        <v>#DIV/0!</v>
      </c>
      <c r="DA393" s="14" t="e">
        <f t="shared" si="423"/>
        <v>#DIV/0!</v>
      </c>
      <c r="DB393" s="14" t="e">
        <f t="shared" si="423"/>
        <v>#DIV/0!</v>
      </c>
      <c r="DC393" s="14" t="e">
        <f t="shared" si="423"/>
        <v>#DIV/0!</v>
      </c>
      <c r="DD393" s="14" t="e">
        <f t="shared" si="424"/>
        <v>#DIV/0!</v>
      </c>
      <c r="DE393" s="14" t="e">
        <f t="shared" si="424"/>
        <v>#DIV/0!</v>
      </c>
      <c r="DF393" s="14" t="e">
        <f t="shared" si="424"/>
        <v>#DIV/0!</v>
      </c>
      <c r="DG393" s="14" t="e">
        <f t="shared" si="424"/>
        <v>#DIV/0!</v>
      </c>
      <c r="DH393" s="14" t="e">
        <f t="shared" si="424"/>
        <v>#DIV/0!</v>
      </c>
      <c r="DI393" s="14" t="e">
        <f t="shared" si="424"/>
        <v>#DIV/0!</v>
      </c>
      <c r="DJ393" s="14" t="e">
        <f t="shared" si="424"/>
        <v>#DIV/0!</v>
      </c>
      <c r="DK393" s="14" t="e">
        <f t="shared" si="424"/>
        <v>#DIV/0!</v>
      </c>
      <c r="DL393" s="14" t="e">
        <f t="shared" si="424"/>
        <v>#DIV/0!</v>
      </c>
      <c r="DM393" s="14" t="e">
        <f t="shared" si="424"/>
        <v>#DIV/0!</v>
      </c>
      <c r="DN393" s="14" t="e">
        <f t="shared" si="424"/>
        <v>#DIV/0!</v>
      </c>
      <c r="DO393" s="14" t="e">
        <f t="shared" si="424"/>
        <v>#DIV/0!</v>
      </c>
      <c r="DP393" s="14" t="e">
        <f t="shared" si="424"/>
        <v>#DIV/0!</v>
      </c>
      <c r="DQ393" s="14" t="e">
        <f t="shared" si="424"/>
        <v>#DIV/0!</v>
      </c>
      <c r="DR393" s="14" t="e">
        <f t="shared" si="424"/>
        <v>#DIV/0!</v>
      </c>
      <c r="DS393" s="14" t="e">
        <f t="shared" si="424"/>
        <v>#DIV/0!</v>
      </c>
      <c r="DT393" s="14" t="e">
        <f t="shared" si="425"/>
        <v>#DIV/0!</v>
      </c>
      <c r="DU393" s="14" t="e">
        <f t="shared" si="425"/>
        <v>#DIV/0!</v>
      </c>
      <c r="DV393" s="14" t="e">
        <f t="shared" si="425"/>
        <v>#DIV/0!</v>
      </c>
      <c r="DW393" s="14" t="e">
        <f t="shared" si="425"/>
        <v>#DIV/0!</v>
      </c>
      <c r="DX393" s="14" t="e">
        <f t="shared" si="425"/>
        <v>#DIV/0!</v>
      </c>
      <c r="DY393" s="14" t="e">
        <f t="shared" si="425"/>
        <v>#DIV/0!</v>
      </c>
      <c r="DZ393" s="14" t="e">
        <f t="shared" si="429"/>
        <v>#DIV/0!</v>
      </c>
    </row>
    <row r="394" spans="1:130">
      <c r="A394" s="18">
        <v>8</v>
      </c>
      <c r="B394" s="15">
        <f t="shared" si="426"/>
        <v>1</v>
      </c>
      <c r="C394" s="18">
        <v>2008</v>
      </c>
      <c r="D394" s="25">
        <f t="shared" si="430"/>
        <v>0</v>
      </c>
      <c r="E394" s="25">
        <f t="shared" si="431"/>
        <v>0</v>
      </c>
      <c r="F394" s="25">
        <f t="shared" si="432"/>
        <v>0</v>
      </c>
      <c r="G394" s="25">
        <f t="shared" si="433"/>
        <v>0</v>
      </c>
      <c r="H394" s="25">
        <f t="shared" si="434"/>
        <v>0</v>
      </c>
      <c r="I394" s="25">
        <f t="shared" si="435"/>
        <v>0</v>
      </c>
      <c r="J394" s="25">
        <f t="shared" ref="J394:J412" si="436">VLOOKUP($C$72,$D$3:$K$63,$A$73,0)*(B388-B387)</f>
        <v>0</v>
      </c>
      <c r="K394" s="25">
        <f>VLOOKUP($C$73,$D$3:$K$63,$A$73,0)*(B387-B386)</f>
        <v>0</v>
      </c>
      <c r="L394" s="25">
        <f>VLOOKUP($C$74,$D$3:$K$63,$A$73,0)*B386</f>
        <v>0</v>
      </c>
      <c r="M394" s="25"/>
      <c r="N394" s="25"/>
      <c r="O394" s="25"/>
      <c r="P394" s="25"/>
      <c r="Q394" s="25"/>
      <c r="R394" s="25"/>
      <c r="S394" s="25"/>
      <c r="T394" s="25"/>
      <c r="U394" s="25"/>
      <c r="V394" s="25"/>
      <c r="W394" s="25"/>
      <c r="X394" s="25"/>
      <c r="Y394" s="25"/>
      <c r="Z394" s="25"/>
      <c r="AA394" s="25"/>
      <c r="AB394" s="25"/>
      <c r="AC394" s="25"/>
      <c r="AD394" s="25"/>
      <c r="AE394" s="25"/>
      <c r="AF394" s="25"/>
      <c r="AG394" s="25"/>
      <c r="AH394" s="25"/>
      <c r="AI394" s="25"/>
      <c r="AJ394" s="25"/>
      <c r="AK394" s="25"/>
      <c r="AL394" s="25"/>
      <c r="AM394" s="25"/>
      <c r="AN394" s="25"/>
      <c r="AO394" s="25"/>
      <c r="AP394" s="25"/>
      <c r="AQ394" s="25"/>
      <c r="AR394" s="25"/>
      <c r="AS394" s="25"/>
      <c r="AT394" s="25"/>
      <c r="AU394" s="25"/>
      <c r="AV394" s="25"/>
      <c r="AW394" s="25"/>
      <c r="AX394" s="25"/>
      <c r="AY394" s="25"/>
      <c r="AZ394" s="25"/>
      <c r="BA394" s="25"/>
      <c r="BB394" s="25"/>
      <c r="BC394" s="25"/>
      <c r="BD394" s="25"/>
      <c r="BE394" s="25"/>
      <c r="BF394" s="25"/>
      <c r="BG394" s="25"/>
      <c r="BH394" s="25"/>
      <c r="BI394" s="25"/>
      <c r="BJ394" s="25"/>
      <c r="BK394" s="25"/>
      <c r="BL394" s="25"/>
      <c r="BM394" s="21">
        <f t="shared" si="427"/>
        <v>0</v>
      </c>
      <c r="BP394" s="18">
        <v>2008</v>
      </c>
      <c r="BQ394" s="14" t="e">
        <f t="shared" si="428"/>
        <v>#DIV/0!</v>
      </c>
      <c r="BR394" s="14" t="e">
        <f t="shared" si="421"/>
        <v>#DIV/0!</v>
      </c>
      <c r="BS394" s="14" t="e">
        <f t="shared" si="421"/>
        <v>#DIV/0!</v>
      </c>
      <c r="BT394" s="14" t="e">
        <f t="shared" si="421"/>
        <v>#DIV/0!</v>
      </c>
      <c r="BU394" s="14" t="e">
        <f t="shared" si="421"/>
        <v>#DIV/0!</v>
      </c>
      <c r="BV394" s="14" t="e">
        <f t="shared" si="421"/>
        <v>#DIV/0!</v>
      </c>
      <c r="BW394" s="14" t="e">
        <f t="shared" si="421"/>
        <v>#DIV/0!</v>
      </c>
      <c r="BX394" s="14" t="e">
        <f t="shared" si="421"/>
        <v>#DIV/0!</v>
      </c>
      <c r="BY394" s="14" t="e">
        <f t="shared" si="421"/>
        <v>#DIV/0!</v>
      </c>
      <c r="BZ394" s="14" t="e">
        <f t="shared" si="421"/>
        <v>#DIV/0!</v>
      </c>
      <c r="CA394" s="14" t="e">
        <f t="shared" si="421"/>
        <v>#DIV/0!</v>
      </c>
      <c r="CB394" s="14" t="e">
        <f t="shared" si="421"/>
        <v>#DIV/0!</v>
      </c>
      <c r="CC394" s="14" t="e">
        <f t="shared" si="421"/>
        <v>#DIV/0!</v>
      </c>
      <c r="CD394" s="14" t="e">
        <f t="shared" si="421"/>
        <v>#DIV/0!</v>
      </c>
      <c r="CE394" s="14" t="e">
        <f t="shared" si="421"/>
        <v>#DIV/0!</v>
      </c>
      <c r="CF394" s="14" t="e">
        <f t="shared" si="421"/>
        <v>#DIV/0!</v>
      </c>
      <c r="CG394" s="14" t="e">
        <f t="shared" si="421"/>
        <v>#DIV/0!</v>
      </c>
      <c r="CH394" s="14" t="e">
        <f t="shared" si="422"/>
        <v>#DIV/0!</v>
      </c>
      <c r="CI394" s="14" t="e">
        <f t="shared" si="422"/>
        <v>#DIV/0!</v>
      </c>
      <c r="CJ394" s="14" t="e">
        <f t="shared" si="422"/>
        <v>#DIV/0!</v>
      </c>
      <c r="CK394" s="14" t="e">
        <f t="shared" si="422"/>
        <v>#DIV/0!</v>
      </c>
      <c r="CL394" s="14" t="e">
        <f t="shared" si="422"/>
        <v>#DIV/0!</v>
      </c>
      <c r="CM394" s="14" t="e">
        <f t="shared" si="422"/>
        <v>#DIV/0!</v>
      </c>
      <c r="CN394" s="14" t="e">
        <f t="shared" si="423"/>
        <v>#DIV/0!</v>
      </c>
      <c r="CO394" s="14" t="e">
        <f t="shared" si="423"/>
        <v>#DIV/0!</v>
      </c>
      <c r="CP394" s="14" t="e">
        <f t="shared" si="423"/>
        <v>#DIV/0!</v>
      </c>
      <c r="CQ394" s="14" t="e">
        <f t="shared" si="423"/>
        <v>#DIV/0!</v>
      </c>
      <c r="CR394" s="14" t="e">
        <f t="shared" si="423"/>
        <v>#DIV/0!</v>
      </c>
      <c r="CS394" s="14" t="e">
        <f t="shared" si="423"/>
        <v>#DIV/0!</v>
      </c>
      <c r="CT394" s="14" t="e">
        <f t="shared" si="423"/>
        <v>#DIV/0!</v>
      </c>
      <c r="CU394" s="14" t="e">
        <f t="shared" si="423"/>
        <v>#DIV/0!</v>
      </c>
      <c r="CV394" s="14" t="e">
        <f t="shared" si="423"/>
        <v>#DIV/0!</v>
      </c>
      <c r="CW394" s="14" t="e">
        <f t="shared" si="423"/>
        <v>#DIV/0!</v>
      </c>
      <c r="CX394" s="14" t="e">
        <f t="shared" si="423"/>
        <v>#DIV/0!</v>
      </c>
      <c r="CY394" s="14" t="e">
        <f t="shared" si="423"/>
        <v>#DIV/0!</v>
      </c>
      <c r="CZ394" s="14" t="e">
        <f t="shared" si="423"/>
        <v>#DIV/0!</v>
      </c>
      <c r="DA394" s="14" t="e">
        <f t="shared" si="423"/>
        <v>#DIV/0!</v>
      </c>
      <c r="DB394" s="14" t="e">
        <f t="shared" si="423"/>
        <v>#DIV/0!</v>
      </c>
      <c r="DC394" s="14" t="e">
        <f t="shared" si="423"/>
        <v>#DIV/0!</v>
      </c>
      <c r="DD394" s="14" t="e">
        <f t="shared" si="424"/>
        <v>#DIV/0!</v>
      </c>
      <c r="DE394" s="14" t="e">
        <f t="shared" si="424"/>
        <v>#DIV/0!</v>
      </c>
      <c r="DF394" s="14" t="e">
        <f t="shared" si="424"/>
        <v>#DIV/0!</v>
      </c>
      <c r="DG394" s="14" t="e">
        <f t="shared" si="424"/>
        <v>#DIV/0!</v>
      </c>
      <c r="DH394" s="14" t="e">
        <f t="shared" si="424"/>
        <v>#DIV/0!</v>
      </c>
      <c r="DI394" s="14" t="e">
        <f t="shared" si="424"/>
        <v>#DIV/0!</v>
      </c>
      <c r="DJ394" s="14" t="e">
        <f t="shared" si="424"/>
        <v>#DIV/0!</v>
      </c>
      <c r="DK394" s="14" t="e">
        <f t="shared" si="424"/>
        <v>#DIV/0!</v>
      </c>
      <c r="DL394" s="14" t="e">
        <f t="shared" si="424"/>
        <v>#DIV/0!</v>
      </c>
      <c r="DM394" s="14" t="e">
        <f t="shared" si="424"/>
        <v>#DIV/0!</v>
      </c>
      <c r="DN394" s="14" t="e">
        <f t="shared" si="424"/>
        <v>#DIV/0!</v>
      </c>
      <c r="DO394" s="14" t="e">
        <f t="shared" si="424"/>
        <v>#DIV/0!</v>
      </c>
      <c r="DP394" s="14" t="e">
        <f t="shared" si="424"/>
        <v>#DIV/0!</v>
      </c>
      <c r="DQ394" s="14" t="e">
        <f t="shared" si="424"/>
        <v>#DIV/0!</v>
      </c>
      <c r="DR394" s="14" t="e">
        <f t="shared" si="424"/>
        <v>#DIV/0!</v>
      </c>
      <c r="DS394" s="14" t="e">
        <f t="shared" si="424"/>
        <v>#DIV/0!</v>
      </c>
      <c r="DT394" s="14" t="e">
        <f t="shared" si="425"/>
        <v>#DIV/0!</v>
      </c>
      <c r="DU394" s="14" t="e">
        <f t="shared" si="425"/>
        <v>#DIV/0!</v>
      </c>
      <c r="DV394" s="14" t="e">
        <f t="shared" si="425"/>
        <v>#DIV/0!</v>
      </c>
      <c r="DW394" s="14" t="e">
        <f t="shared" si="425"/>
        <v>#DIV/0!</v>
      </c>
      <c r="DX394" s="14" t="e">
        <f t="shared" si="425"/>
        <v>#DIV/0!</v>
      </c>
      <c r="DY394" s="14" t="e">
        <f t="shared" si="425"/>
        <v>#DIV/0!</v>
      </c>
      <c r="DZ394" s="14" t="e">
        <f t="shared" si="429"/>
        <v>#DIV/0!</v>
      </c>
    </row>
    <row r="395" spans="1:130">
      <c r="A395" s="18">
        <v>9</v>
      </c>
      <c r="B395" s="15">
        <f t="shared" si="426"/>
        <v>1</v>
      </c>
      <c r="C395" s="18">
        <v>2009</v>
      </c>
      <c r="D395" s="25">
        <f t="shared" si="430"/>
        <v>0</v>
      </c>
      <c r="E395" s="25">
        <f t="shared" si="431"/>
        <v>0</v>
      </c>
      <c r="F395" s="25">
        <f t="shared" si="432"/>
        <v>0</v>
      </c>
      <c r="G395" s="25">
        <f t="shared" si="433"/>
        <v>0</v>
      </c>
      <c r="H395" s="25">
        <f t="shared" si="434"/>
        <v>0</v>
      </c>
      <c r="I395" s="25">
        <f t="shared" si="435"/>
        <v>0</v>
      </c>
      <c r="J395" s="25">
        <f t="shared" si="436"/>
        <v>0</v>
      </c>
      <c r="K395" s="25">
        <f t="shared" ref="K395:K413" si="437">VLOOKUP($C$73,$D$3:$K$63,$A$73,0)*(B388-B387)</f>
        <v>0</v>
      </c>
      <c r="L395" s="25">
        <f>VLOOKUP($C$74,$D$3:$K$63,$A$73,0)*(B387-B386)</f>
        <v>0</v>
      </c>
      <c r="M395" s="25">
        <f>VLOOKUP($C$75,$D$3:$K$63,$A$73,0)*B386</f>
        <v>0</v>
      </c>
      <c r="N395" s="25"/>
      <c r="O395" s="25"/>
      <c r="P395" s="25"/>
      <c r="Q395" s="25"/>
      <c r="R395" s="25"/>
      <c r="S395" s="25"/>
      <c r="T395" s="25"/>
      <c r="U395" s="25"/>
      <c r="V395" s="25"/>
      <c r="W395" s="25"/>
      <c r="X395" s="25"/>
      <c r="Y395" s="25"/>
      <c r="Z395" s="25"/>
      <c r="AA395" s="25"/>
      <c r="AB395" s="25"/>
      <c r="AC395" s="25"/>
      <c r="AD395" s="25"/>
      <c r="AE395" s="25"/>
      <c r="AF395" s="25"/>
      <c r="AG395" s="25"/>
      <c r="AH395" s="25"/>
      <c r="AI395" s="25"/>
      <c r="AJ395" s="25"/>
      <c r="AK395" s="25"/>
      <c r="AL395" s="25"/>
      <c r="AM395" s="25"/>
      <c r="AN395" s="25"/>
      <c r="AO395" s="25"/>
      <c r="AP395" s="25"/>
      <c r="AQ395" s="25"/>
      <c r="AR395" s="25"/>
      <c r="AS395" s="25"/>
      <c r="AT395" s="25"/>
      <c r="AU395" s="25"/>
      <c r="AV395" s="25"/>
      <c r="AW395" s="25"/>
      <c r="AX395" s="25"/>
      <c r="AY395" s="25"/>
      <c r="AZ395" s="25"/>
      <c r="BA395" s="25"/>
      <c r="BB395" s="25"/>
      <c r="BC395" s="25"/>
      <c r="BD395" s="25"/>
      <c r="BE395" s="25"/>
      <c r="BF395" s="25"/>
      <c r="BG395" s="25"/>
      <c r="BH395" s="25"/>
      <c r="BI395" s="25"/>
      <c r="BJ395" s="25"/>
      <c r="BK395" s="25"/>
      <c r="BL395" s="25"/>
      <c r="BM395" s="21">
        <f t="shared" si="427"/>
        <v>0</v>
      </c>
      <c r="BP395" s="18">
        <v>2009</v>
      </c>
      <c r="BQ395" s="14" t="e">
        <f t="shared" si="428"/>
        <v>#DIV/0!</v>
      </c>
      <c r="BR395" s="14" t="e">
        <f t="shared" si="421"/>
        <v>#DIV/0!</v>
      </c>
      <c r="BS395" s="14" t="e">
        <f t="shared" si="421"/>
        <v>#DIV/0!</v>
      </c>
      <c r="BT395" s="14" t="e">
        <f t="shared" si="421"/>
        <v>#DIV/0!</v>
      </c>
      <c r="BU395" s="14" t="e">
        <f t="shared" si="421"/>
        <v>#DIV/0!</v>
      </c>
      <c r="BV395" s="14" t="e">
        <f t="shared" si="421"/>
        <v>#DIV/0!</v>
      </c>
      <c r="BW395" s="14" t="e">
        <f t="shared" si="421"/>
        <v>#DIV/0!</v>
      </c>
      <c r="BX395" s="14" t="e">
        <f t="shared" si="421"/>
        <v>#DIV/0!</v>
      </c>
      <c r="BY395" s="14" t="e">
        <f t="shared" si="421"/>
        <v>#DIV/0!</v>
      </c>
      <c r="BZ395" s="14" t="e">
        <f t="shared" si="421"/>
        <v>#DIV/0!</v>
      </c>
      <c r="CA395" s="14" t="e">
        <f t="shared" si="421"/>
        <v>#DIV/0!</v>
      </c>
      <c r="CB395" s="14" t="e">
        <f t="shared" si="421"/>
        <v>#DIV/0!</v>
      </c>
      <c r="CC395" s="14" t="e">
        <f t="shared" si="421"/>
        <v>#DIV/0!</v>
      </c>
      <c r="CD395" s="14" t="e">
        <f t="shared" si="421"/>
        <v>#DIV/0!</v>
      </c>
      <c r="CE395" s="14" t="e">
        <f t="shared" si="421"/>
        <v>#DIV/0!</v>
      </c>
      <c r="CF395" s="14" t="e">
        <f t="shared" si="421"/>
        <v>#DIV/0!</v>
      </c>
      <c r="CG395" s="14" t="e">
        <f t="shared" si="421"/>
        <v>#DIV/0!</v>
      </c>
      <c r="CH395" s="14" t="e">
        <f t="shared" si="422"/>
        <v>#DIV/0!</v>
      </c>
      <c r="CI395" s="14" t="e">
        <f t="shared" si="422"/>
        <v>#DIV/0!</v>
      </c>
      <c r="CJ395" s="14" t="e">
        <f t="shared" si="422"/>
        <v>#DIV/0!</v>
      </c>
      <c r="CK395" s="14" t="e">
        <f t="shared" si="422"/>
        <v>#DIV/0!</v>
      </c>
      <c r="CL395" s="14" t="e">
        <f t="shared" si="422"/>
        <v>#DIV/0!</v>
      </c>
      <c r="CM395" s="14" t="e">
        <f t="shared" si="422"/>
        <v>#DIV/0!</v>
      </c>
      <c r="CN395" s="14" t="e">
        <f t="shared" si="423"/>
        <v>#DIV/0!</v>
      </c>
      <c r="CO395" s="14" t="e">
        <f t="shared" si="423"/>
        <v>#DIV/0!</v>
      </c>
      <c r="CP395" s="14" t="e">
        <f t="shared" si="423"/>
        <v>#DIV/0!</v>
      </c>
      <c r="CQ395" s="14" t="e">
        <f t="shared" si="423"/>
        <v>#DIV/0!</v>
      </c>
      <c r="CR395" s="14" t="e">
        <f t="shared" si="423"/>
        <v>#DIV/0!</v>
      </c>
      <c r="CS395" s="14" t="e">
        <f t="shared" si="423"/>
        <v>#DIV/0!</v>
      </c>
      <c r="CT395" s="14" t="e">
        <f t="shared" si="423"/>
        <v>#DIV/0!</v>
      </c>
      <c r="CU395" s="14" t="e">
        <f t="shared" si="423"/>
        <v>#DIV/0!</v>
      </c>
      <c r="CV395" s="14" t="e">
        <f t="shared" si="423"/>
        <v>#DIV/0!</v>
      </c>
      <c r="CW395" s="14" t="e">
        <f t="shared" si="423"/>
        <v>#DIV/0!</v>
      </c>
      <c r="CX395" s="14" t="e">
        <f t="shared" si="423"/>
        <v>#DIV/0!</v>
      </c>
      <c r="CY395" s="14" t="e">
        <f t="shared" si="423"/>
        <v>#DIV/0!</v>
      </c>
      <c r="CZ395" s="14" t="e">
        <f t="shared" si="423"/>
        <v>#DIV/0!</v>
      </c>
      <c r="DA395" s="14" t="e">
        <f t="shared" si="423"/>
        <v>#DIV/0!</v>
      </c>
      <c r="DB395" s="14" t="e">
        <f t="shared" si="423"/>
        <v>#DIV/0!</v>
      </c>
      <c r="DC395" s="14" t="e">
        <f t="shared" si="423"/>
        <v>#DIV/0!</v>
      </c>
      <c r="DD395" s="14" t="e">
        <f t="shared" si="424"/>
        <v>#DIV/0!</v>
      </c>
      <c r="DE395" s="14" t="e">
        <f t="shared" si="424"/>
        <v>#DIV/0!</v>
      </c>
      <c r="DF395" s="14" t="e">
        <f t="shared" si="424"/>
        <v>#DIV/0!</v>
      </c>
      <c r="DG395" s="14" t="e">
        <f t="shared" si="424"/>
        <v>#DIV/0!</v>
      </c>
      <c r="DH395" s="14" t="e">
        <f t="shared" si="424"/>
        <v>#DIV/0!</v>
      </c>
      <c r="DI395" s="14" t="e">
        <f t="shared" si="424"/>
        <v>#DIV/0!</v>
      </c>
      <c r="DJ395" s="14" t="e">
        <f t="shared" si="424"/>
        <v>#DIV/0!</v>
      </c>
      <c r="DK395" s="14" t="e">
        <f t="shared" si="424"/>
        <v>#DIV/0!</v>
      </c>
      <c r="DL395" s="14" t="e">
        <f t="shared" si="424"/>
        <v>#DIV/0!</v>
      </c>
      <c r="DM395" s="14" t="e">
        <f t="shared" si="424"/>
        <v>#DIV/0!</v>
      </c>
      <c r="DN395" s="14" t="e">
        <f t="shared" si="424"/>
        <v>#DIV/0!</v>
      </c>
      <c r="DO395" s="14" t="e">
        <f t="shared" si="424"/>
        <v>#DIV/0!</v>
      </c>
      <c r="DP395" s="14" t="e">
        <f t="shared" si="424"/>
        <v>#DIV/0!</v>
      </c>
      <c r="DQ395" s="14" t="e">
        <f t="shared" si="424"/>
        <v>#DIV/0!</v>
      </c>
      <c r="DR395" s="14" t="e">
        <f t="shared" si="424"/>
        <v>#DIV/0!</v>
      </c>
      <c r="DS395" s="14" t="e">
        <f t="shared" si="424"/>
        <v>#DIV/0!</v>
      </c>
      <c r="DT395" s="14" t="e">
        <f t="shared" si="425"/>
        <v>#DIV/0!</v>
      </c>
      <c r="DU395" s="14" t="e">
        <f t="shared" si="425"/>
        <v>#DIV/0!</v>
      </c>
      <c r="DV395" s="14" t="e">
        <f t="shared" si="425"/>
        <v>#DIV/0!</v>
      </c>
      <c r="DW395" s="14" t="e">
        <f t="shared" si="425"/>
        <v>#DIV/0!</v>
      </c>
      <c r="DX395" s="14" t="e">
        <f t="shared" si="425"/>
        <v>#DIV/0!</v>
      </c>
      <c r="DY395" s="14" t="e">
        <f t="shared" si="425"/>
        <v>#DIV/0!</v>
      </c>
      <c r="DZ395" s="14" t="e">
        <f t="shared" si="429"/>
        <v>#DIV/0!</v>
      </c>
    </row>
    <row r="396" spans="1:130">
      <c r="A396" s="18">
        <v>10</v>
      </c>
      <c r="B396" s="15">
        <f t="shared" si="426"/>
        <v>1</v>
      </c>
      <c r="C396" s="18">
        <v>2010</v>
      </c>
      <c r="D396" s="25">
        <f t="shared" si="430"/>
        <v>0</v>
      </c>
      <c r="E396" s="25">
        <f t="shared" si="431"/>
        <v>0</v>
      </c>
      <c r="F396" s="25">
        <f t="shared" si="432"/>
        <v>0</v>
      </c>
      <c r="G396" s="25">
        <f t="shared" si="433"/>
        <v>0</v>
      </c>
      <c r="H396" s="25">
        <f t="shared" si="434"/>
        <v>0</v>
      </c>
      <c r="I396" s="25">
        <f t="shared" si="435"/>
        <v>0</v>
      </c>
      <c r="J396" s="25">
        <f t="shared" si="436"/>
        <v>0</v>
      </c>
      <c r="K396" s="25">
        <f t="shared" si="437"/>
        <v>0</v>
      </c>
      <c r="L396" s="25">
        <f t="shared" ref="L396:L414" si="438">VLOOKUP($C$74,$D$3:$K$63,$A$73,0)*(B388-B387)</f>
        <v>0</v>
      </c>
      <c r="M396" s="25">
        <f>VLOOKUP($C$75,$D$3:$K$63,$A$73,0)*(B387-B386)</f>
        <v>0</v>
      </c>
      <c r="N396" s="25">
        <f>VLOOKUP($C$76,$D$3:$K$63,$A$73,0)*B386</f>
        <v>0</v>
      </c>
      <c r="O396" s="25"/>
      <c r="P396" s="25"/>
      <c r="Q396" s="25"/>
      <c r="R396" s="25"/>
      <c r="S396" s="25"/>
      <c r="T396" s="25"/>
      <c r="U396" s="25"/>
      <c r="V396" s="25"/>
      <c r="W396" s="25"/>
      <c r="X396" s="25"/>
      <c r="Y396" s="25"/>
      <c r="Z396" s="25"/>
      <c r="AA396" s="25"/>
      <c r="AB396" s="25"/>
      <c r="AC396" s="25"/>
      <c r="AD396" s="25"/>
      <c r="AE396" s="25"/>
      <c r="AF396" s="25"/>
      <c r="AG396" s="25"/>
      <c r="AH396" s="25"/>
      <c r="AI396" s="25"/>
      <c r="AJ396" s="25"/>
      <c r="AK396" s="25"/>
      <c r="AL396" s="25"/>
      <c r="AM396" s="25"/>
      <c r="AN396" s="25"/>
      <c r="AO396" s="25"/>
      <c r="AP396" s="25"/>
      <c r="AQ396" s="25"/>
      <c r="AR396" s="25"/>
      <c r="AS396" s="25"/>
      <c r="AT396" s="25"/>
      <c r="AU396" s="25"/>
      <c r="AV396" s="25"/>
      <c r="AW396" s="25"/>
      <c r="AX396" s="25"/>
      <c r="AY396" s="25"/>
      <c r="AZ396" s="25"/>
      <c r="BA396" s="25"/>
      <c r="BB396" s="25"/>
      <c r="BC396" s="25"/>
      <c r="BD396" s="25"/>
      <c r="BE396" s="25"/>
      <c r="BF396" s="25"/>
      <c r="BG396" s="25"/>
      <c r="BH396" s="25"/>
      <c r="BI396" s="25"/>
      <c r="BJ396" s="25"/>
      <c r="BK396" s="25"/>
      <c r="BL396" s="25"/>
      <c r="BM396" s="21">
        <f t="shared" si="427"/>
        <v>0</v>
      </c>
      <c r="BP396" s="18">
        <v>2010</v>
      </c>
      <c r="BQ396" s="14" t="e">
        <f t="shared" si="428"/>
        <v>#DIV/0!</v>
      </c>
      <c r="BR396" s="14" t="e">
        <f t="shared" si="421"/>
        <v>#DIV/0!</v>
      </c>
      <c r="BS396" s="14" t="e">
        <f t="shared" si="421"/>
        <v>#DIV/0!</v>
      </c>
      <c r="BT396" s="14" t="e">
        <f t="shared" si="421"/>
        <v>#DIV/0!</v>
      </c>
      <c r="BU396" s="14" t="e">
        <f t="shared" si="421"/>
        <v>#DIV/0!</v>
      </c>
      <c r="BV396" s="14" t="e">
        <f t="shared" si="421"/>
        <v>#DIV/0!</v>
      </c>
      <c r="BW396" s="14" t="e">
        <f t="shared" si="421"/>
        <v>#DIV/0!</v>
      </c>
      <c r="BX396" s="14" t="e">
        <f t="shared" si="421"/>
        <v>#DIV/0!</v>
      </c>
      <c r="BY396" s="14" t="e">
        <f t="shared" si="421"/>
        <v>#DIV/0!</v>
      </c>
      <c r="BZ396" s="14" t="e">
        <f t="shared" si="421"/>
        <v>#DIV/0!</v>
      </c>
      <c r="CA396" s="14" t="e">
        <f t="shared" si="421"/>
        <v>#DIV/0!</v>
      </c>
      <c r="CB396" s="14" t="e">
        <f t="shared" si="421"/>
        <v>#DIV/0!</v>
      </c>
      <c r="CC396" s="14" t="e">
        <f t="shared" si="421"/>
        <v>#DIV/0!</v>
      </c>
      <c r="CD396" s="14" t="e">
        <f t="shared" si="421"/>
        <v>#DIV/0!</v>
      </c>
      <c r="CE396" s="14" t="e">
        <f t="shared" si="421"/>
        <v>#DIV/0!</v>
      </c>
      <c r="CF396" s="14" t="e">
        <f t="shared" si="421"/>
        <v>#DIV/0!</v>
      </c>
      <c r="CG396" s="14" t="e">
        <f t="shared" si="421"/>
        <v>#DIV/0!</v>
      </c>
      <c r="CH396" s="14" t="e">
        <f t="shared" si="422"/>
        <v>#DIV/0!</v>
      </c>
      <c r="CI396" s="14" t="e">
        <f t="shared" si="422"/>
        <v>#DIV/0!</v>
      </c>
      <c r="CJ396" s="14" t="e">
        <f t="shared" si="422"/>
        <v>#DIV/0!</v>
      </c>
      <c r="CK396" s="14" t="e">
        <f t="shared" si="422"/>
        <v>#DIV/0!</v>
      </c>
      <c r="CL396" s="14" t="e">
        <f t="shared" si="422"/>
        <v>#DIV/0!</v>
      </c>
      <c r="CM396" s="14" t="e">
        <f t="shared" si="422"/>
        <v>#DIV/0!</v>
      </c>
      <c r="CN396" s="14" t="e">
        <f t="shared" si="423"/>
        <v>#DIV/0!</v>
      </c>
      <c r="CO396" s="14" t="e">
        <f t="shared" si="423"/>
        <v>#DIV/0!</v>
      </c>
      <c r="CP396" s="14" t="e">
        <f t="shared" si="423"/>
        <v>#DIV/0!</v>
      </c>
      <c r="CQ396" s="14" t="e">
        <f t="shared" si="423"/>
        <v>#DIV/0!</v>
      </c>
      <c r="CR396" s="14" t="e">
        <f t="shared" si="423"/>
        <v>#DIV/0!</v>
      </c>
      <c r="CS396" s="14" t="e">
        <f t="shared" si="423"/>
        <v>#DIV/0!</v>
      </c>
      <c r="CT396" s="14" t="e">
        <f t="shared" si="423"/>
        <v>#DIV/0!</v>
      </c>
      <c r="CU396" s="14" t="e">
        <f t="shared" si="423"/>
        <v>#DIV/0!</v>
      </c>
      <c r="CV396" s="14" t="e">
        <f t="shared" si="423"/>
        <v>#DIV/0!</v>
      </c>
      <c r="CW396" s="14" t="e">
        <f t="shared" si="423"/>
        <v>#DIV/0!</v>
      </c>
      <c r="CX396" s="14" t="e">
        <f t="shared" si="423"/>
        <v>#DIV/0!</v>
      </c>
      <c r="CY396" s="14" t="e">
        <f t="shared" si="423"/>
        <v>#DIV/0!</v>
      </c>
      <c r="CZ396" s="14" t="e">
        <f t="shared" si="423"/>
        <v>#DIV/0!</v>
      </c>
      <c r="DA396" s="14" t="e">
        <f t="shared" si="423"/>
        <v>#DIV/0!</v>
      </c>
      <c r="DB396" s="14" t="e">
        <f t="shared" si="423"/>
        <v>#DIV/0!</v>
      </c>
      <c r="DC396" s="14" t="e">
        <f t="shared" si="423"/>
        <v>#DIV/0!</v>
      </c>
      <c r="DD396" s="14" t="e">
        <f t="shared" si="424"/>
        <v>#DIV/0!</v>
      </c>
      <c r="DE396" s="14" t="e">
        <f t="shared" si="424"/>
        <v>#DIV/0!</v>
      </c>
      <c r="DF396" s="14" t="e">
        <f t="shared" si="424"/>
        <v>#DIV/0!</v>
      </c>
      <c r="DG396" s="14" t="e">
        <f t="shared" si="424"/>
        <v>#DIV/0!</v>
      </c>
      <c r="DH396" s="14" t="e">
        <f t="shared" si="424"/>
        <v>#DIV/0!</v>
      </c>
      <c r="DI396" s="14" t="e">
        <f t="shared" si="424"/>
        <v>#DIV/0!</v>
      </c>
      <c r="DJ396" s="14" t="e">
        <f t="shared" si="424"/>
        <v>#DIV/0!</v>
      </c>
      <c r="DK396" s="14" t="e">
        <f t="shared" si="424"/>
        <v>#DIV/0!</v>
      </c>
      <c r="DL396" s="14" t="e">
        <f t="shared" si="424"/>
        <v>#DIV/0!</v>
      </c>
      <c r="DM396" s="14" t="e">
        <f t="shared" si="424"/>
        <v>#DIV/0!</v>
      </c>
      <c r="DN396" s="14" t="e">
        <f t="shared" si="424"/>
        <v>#DIV/0!</v>
      </c>
      <c r="DO396" s="14" t="e">
        <f t="shared" si="424"/>
        <v>#DIV/0!</v>
      </c>
      <c r="DP396" s="14" t="e">
        <f t="shared" si="424"/>
        <v>#DIV/0!</v>
      </c>
      <c r="DQ396" s="14" t="e">
        <f t="shared" si="424"/>
        <v>#DIV/0!</v>
      </c>
      <c r="DR396" s="14" t="e">
        <f t="shared" si="424"/>
        <v>#DIV/0!</v>
      </c>
      <c r="DS396" s="14" t="e">
        <f t="shared" si="424"/>
        <v>#DIV/0!</v>
      </c>
      <c r="DT396" s="14" t="e">
        <f t="shared" si="425"/>
        <v>#DIV/0!</v>
      </c>
      <c r="DU396" s="14" t="e">
        <f t="shared" si="425"/>
        <v>#DIV/0!</v>
      </c>
      <c r="DV396" s="14" t="e">
        <f t="shared" si="425"/>
        <v>#DIV/0!</v>
      </c>
      <c r="DW396" s="14" t="e">
        <f t="shared" si="425"/>
        <v>#DIV/0!</v>
      </c>
      <c r="DX396" s="14" t="e">
        <f t="shared" si="425"/>
        <v>#DIV/0!</v>
      </c>
      <c r="DY396" s="14" t="e">
        <f t="shared" si="425"/>
        <v>#DIV/0!</v>
      </c>
      <c r="DZ396" s="14" t="e">
        <f t="shared" si="429"/>
        <v>#DIV/0!</v>
      </c>
    </row>
    <row r="397" spans="1:130">
      <c r="A397" s="18">
        <v>11</v>
      </c>
      <c r="B397" s="15">
        <f t="shared" si="426"/>
        <v>1</v>
      </c>
      <c r="C397" s="18">
        <v>2011</v>
      </c>
      <c r="D397" s="25">
        <f t="shared" si="430"/>
        <v>0</v>
      </c>
      <c r="E397" s="25">
        <f t="shared" si="431"/>
        <v>0</v>
      </c>
      <c r="F397" s="25">
        <f t="shared" si="432"/>
        <v>0</v>
      </c>
      <c r="G397" s="25">
        <f t="shared" si="433"/>
        <v>0</v>
      </c>
      <c r="H397" s="25">
        <f t="shared" si="434"/>
        <v>0</v>
      </c>
      <c r="I397" s="25">
        <f t="shared" si="435"/>
        <v>0</v>
      </c>
      <c r="J397" s="25">
        <f t="shared" si="436"/>
        <v>0</v>
      </c>
      <c r="K397" s="25">
        <f t="shared" si="437"/>
        <v>0</v>
      </c>
      <c r="L397" s="25">
        <f t="shared" si="438"/>
        <v>0</v>
      </c>
      <c r="M397" s="25">
        <f t="shared" ref="M397:M415" si="439">VLOOKUP($C$75,$D$3:$K$63,$A$73,0)*(B388-B387)</f>
        <v>0</v>
      </c>
      <c r="N397" s="25">
        <f>VLOOKUP($C$76,$D$3:$K$63,$A$73,0)*(B387-B386)</f>
        <v>0</v>
      </c>
      <c r="O397" s="25">
        <f>VLOOKUP($C$77,$D$3:$K$63,$A$73,0)*B386</f>
        <v>0</v>
      </c>
      <c r="P397" s="25"/>
      <c r="Q397" s="25"/>
      <c r="R397" s="25"/>
      <c r="S397" s="25"/>
      <c r="T397" s="25"/>
      <c r="U397" s="25"/>
      <c r="V397" s="25"/>
      <c r="W397" s="25"/>
      <c r="X397" s="25"/>
      <c r="Y397" s="25"/>
      <c r="Z397" s="25"/>
      <c r="AA397" s="25"/>
      <c r="AB397" s="25"/>
      <c r="AC397" s="25"/>
      <c r="AD397" s="25"/>
      <c r="AE397" s="25"/>
      <c r="AF397" s="25"/>
      <c r="AG397" s="25"/>
      <c r="AH397" s="25"/>
      <c r="AI397" s="25"/>
      <c r="AJ397" s="25"/>
      <c r="AK397" s="25"/>
      <c r="AL397" s="25"/>
      <c r="AM397" s="25"/>
      <c r="AN397" s="25"/>
      <c r="AO397" s="25"/>
      <c r="AP397" s="25"/>
      <c r="AQ397" s="25"/>
      <c r="AR397" s="25"/>
      <c r="AS397" s="25"/>
      <c r="AT397" s="25"/>
      <c r="AU397" s="25"/>
      <c r="AV397" s="25"/>
      <c r="AW397" s="25"/>
      <c r="AX397" s="25"/>
      <c r="AY397" s="25"/>
      <c r="AZ397" s="25"/>
      <c r="BA397" s="25"/>
      <c r="BB397" s="25"/>
      <c r="BC397" s="25"/>
      <c r="BD397" s="25"/>
      <c r="BE397" s="25"/>
      <c r="BF397" s="25"/>
      <c r="BG397" s="25"/>
      <c r="BH397" s="25"/>
      <c r="BI397" s="25"/>
      <c r="BJ397" s="25"/>
      <c r="BK397" s="25"/>
      <c r="BL397" s="25"/>
      <c r="BM397" s="21">
        <f t="shared" si="427"/>
        <v>0</v>
      </c>
      <c r="BP397" s="18">
        <v>2011</v>
      </c>
      <c r="BQ397" s="14" t="e">
        <f t="shared" si="428"/>
        <v>#DIV/0!</v>
      </c>
      <c r="BR397" s="14" t="e">
        <f t="shared" si="421"/>
        <v>#DIV/0!</v>
      </c>
      <c r="BS397" s="14" t="e">
        <f t="shared" si="421"/>
        <v>#DIV/0!</v>
      </c>
      <c r="BT397" s="14" t="e">
        <f t="shared" si="421"/>
        <v>#DIV/0!</v>
      </c>
      <c r="BU397" s="14" t="e">
        <f t="shared" si="421"/>
        <v>#DIV/0!</v>
      </c>
      <c r="BV397" s="14" t="e">
        <f t="shared" si="421"/>
        <v>#DIV/0!</v>
      </c>
      <c r="BW397" s="14" t="e">
        <f t="shared" si="421"/>
        <v>#DIV/0!</v>
      </c>
      <c r="BX397" s="14" t="e">
        <f t="shared" si="421"/>
        <v>#DIV/0!</v>
      </c>
      <c r="BY397" s="14" t="e">
        <f t="shared" si="421"/>
        <v>#DIV/0!</v>
      </c>
      <c r="BZ397" s="14" t="e">
        <f t="shared" si="421"/>
        <v>#DIV/0!</v>
      </c>
      <c r="CA397" s="14" t="e">
        <f t="shared" si="421"/>
        <v>#DIV/0!</v>
      </c>
      <c r="CB397" s="14" t="e">
        <f t="shared" si="421"/>
        <v>#DIV/0!</v>
      </c>
      <c r="CC397" s="14" t="e">
        <f t="shared" si="421"/>
        <v>#DIV/0!</v>
      </c>
      <c r="CD397" s="14" t="e">
        <f t="shared" si="421"/>
        <v>#DIV/0!</v>
      </c>
      <c r="CE397" s="14" t="e">
        <f t="shared" si="421"/>
        <v>#DIV/0!</v>
      </c>
      <c r="CF397" s="14" t="e">
        <f t="shared" si="421"/>
        <v>#DIV/0!</v>
      </c>
      <c r="CG397" s="14" t="e">
        <f t="shared" si="421"/>
        <v>#DIV/0!</v>
      </c>
      <c r="CH397" s="14" t="e">
        <f t="shared" si="422"/>
        <v>#DIV/0!</v>
      </c>
      <c r="CI397" s="14" t="e">
        <f t="shared" si="422"/>
        <v>#DIV/0!</v>
      </c>
      <c r="CJ397" s="14" t="e">
        <f t="shared" si="422"/>
        <v>#DIV/0!</v>
      </c>
      <c r="CK397" s="14" t="e">
        <f t="shared" si="422"/>
        <v>#DIV/0!</v>
      </c>
      <c r="CL397" s="14" t="e">
        <f t="shared" si="422"/>
        <v>#DIV/0!</v>
      </c>
      <c r="CM397" s="14" t="e">
        <f t="shared" si="422"/>
        <v>#DIV/0!</v>
      </c>
      <c r="CN397" s="14" t="e">
        <f t="shared" si="423"/>
        <v>#DIV/0!</v>
      </c>
      <c r="CO397" s="14" t="e">
        <f t="shared" si="423"/>
        <v>#DIV/0!</v>
      </c>
      <c r="CP397" s="14" t="e">
        <f t="shared" si="423"/>
        <v>#DIV/0!</v>
      </c>
      <c r="CQ397" s="14" t="e">
        <f t="shared" si="423"/>
        <v>#DIV/0!</v>
      </c>
      <c r="CR397" s="14" t="e">
        <f t="shared" si="423"/>
        <v>#DIV/0!</v>
      </c>
      <c r="CS397" s="14" t="e">
        <f t="shared" si="423"/>
        <v>#DIV/0!</v>
      </c>
      <c r="CT397" s="14" t="e">
        <f t="shared" si="423"/>
        <v>#DIV/0!</v>
      </c>
      <c r="CU397" s="14" t="e">
        <f t="shared" si="423"/>
        <v>#DIV/0!</v>
      </c>
      <c r="CV397" s="14" t="e">
        <f t="shared" si="423"/>
        <v>#DIV/0!</v>
      </c>
      <c r="CW397" s="14" t="e">
        <f t="shared" si="423"/>
        <v>#DIV/0!</v>
      </c>
      <c r="CX397" s="14" t="e">
        <f t="shared" si="423"/>
        <v>#DIV/0!</v>
      </c>
      <c r="CY397" s="14" t="e">
        <f t="shared" si="423"/>
        <v>#DIV/0!</v>
      </c>
      <c r="CZ397" s="14" t="e">
        <f t="shared" si="423"/>
        <v>#DIV/0!</v>
      </c>
      <c r="DA397" s="14" t="e">
        <f t="shared" si="423"/>
        <v>#DIV/0!</v>
      </c>
      <c r="DB397" s="14" t="e">
        <f t="shared" si="423"/>
        <v>#DIV/0!</v>
      </c>
      <c r="DC397" s="14" t="e">
        <f t="shared" si="423"/>
        <v>#DIV/0!</v>
      </c>
      <c r="DD397" s="14" t="e">
        <f t="shared" si="424"/>
        <v>#DIV/0!</v>
      </c>
      <c r="DE397" s="14" t="e">
        <f t="shared" si="424"/>
        <v>#DIV/0!</v>
      </c>
      <c r="DF397" s="14" t="e">
        <f t="shared" si="424"/>
        <v>#DIV/0!</v>
      </c>
      <c r="DG397" s="14" t="e">
        <f t="shared" si="424"/>
        <v>#DIV/0!</v>
      </c>
      <c r="DH397" s="14" t="e">
        <f t="shared" si="424"/>
        <v>#DIV/0!</v>
      </c>
      <c r="DI397" s="14" t="e">
        <f t="shared" si="424"/>
        <v>#DIV/0!</v>
      </c>
      <c r="DJ397" s="14" t="e">
        <f t="shared" si="424"/>
        <v>#DIV/0!</v>
      </c>
      <c r="DK397" s="14" t="e">
        <f t="shared" si="424"/>
        <v>#DIV/0!</v>
      </c>
      <c r="DL397" s="14" t="e">
        <f t="shared" si="424"/>
        <v>#DIV/0!</v>
      </c>
      <c r="DM397" s="14" t="e">
        <f t="shared" si="424"/>
        <v>#DIV/0!</v>
      </c>
      <c r="DN397" s="14" t="e">
        <f t="shared" si="424"/>
        <v>#DIV/0!</v>
      </c>
      <c r="DO397" s="14" t="e">
        <f t="shared" si="424"/>
        <v>#DIV/0!</v>
      </c>
      <c r="DP397" s="14" t="e">
        <f t="shared" si="424"/>
        <v>#DIV/0!</v>
      </c>
      <c r="DQ397" s="14" t="e">
        <f t="shared" si="424"/>
        <v>#DIV/0!</v>
      </c>
      <c r="DR397" s="14" t="e">
        <f t="shared" si="424"/>
        <v>#DIV/0!</v>
      </c>
      <c r="DS397" s="14" t="e">
        <f t="shared" si="424"/>
        <v>#DIV/0!</v>
      </c>
      <c r="DT397" s="14" t="e">
        <f t="shared" si="425"/>
        <v>#DIV/0!</v>
      </c>
      <c r="DU397" s="14" t="e">
        <f t="shared" si="425"/>
        <v>#DIV/0!</v>
      </c>
      <c r="DV397" s="14" t="e">
        <f t="shared" si="425"/>
        <v>#DIV/0!</v>
      </c>
      <c r="DW397" s="14" t="e">
        <f t="shared" si="425"/>
        <v>#DIV/0!</v>
      </c>
      <c r="DX397" s="14" t="e">
        <f t="shared" si="425"/>
        <v>#DIV/0!</v>
      </c>
      <c r="DY397" s="14" t="e">
        <f t="shared" si="425"/>
        <v>#DIV/0!</v>
      </c>
      <c r="DZ397" s="14" t="e">
        <f t="shared" si="429"/>
        <v>#DIV/0!</v>
      </c>
    </row>
    <row r="398" spans="1:130">
      <c r="A398" s="18">
        <v>12</v>
      </c>
      <c r="B398" s="15">
        <f t="shared" si="426"/>
        <v>1</v>
      </c>
      <c r="C398" s="18">
        <v>2012</v>
      </c>
      <c r="D398" s="25">
        <f t="shared" si="430"/>
        <v>0</v>
      </c>
      <c r="E398" s="25">
        <f t="shared" si="431"/>
        <v>0</v>
      </c>
      <c r="F398" s="25">
        <f t="shared" si="432"/>
        <v>0</v>
      </c>
      <c r="G398" s="25">
        <f t="shared" si="433"/>
        <v>0</v>
      </c>
      <c r="H398" s="25">
        <f t="shared" si="434"/>
        <v>0</v>
      </c>
      <c r="I398" s="25">
        <f t="shared" si="435"/>
        <v>0</v>
      </c>
      <c r="J398" s="25">
        <f t="shared" si="436"/>
        <v>0</v>
      </c>
      <c r="K398" s="25">
        <f t="shared" si="437"/>
        <v>0</v>
      </c>
      <c r="L398" s="25">
        <f t="shared" si="438"/>
        <v>0</v>
      </c>
      <c r="M398" s="25">
        <f t="shared" si="439"/>
        <v>0</v>
      </c>
      <c r="N398" s="25">
        <f t="shared" ref="N398:N416" si="440">VLOOKUP($C$76,$D$3:$K$63,$A$73,0)*(B388-B387)</f>
        <v>0</v>
      </c>
      <c r="O398" s="25">
        <f>VLOOKUP($C$77,$D$3:$K$63,$A$73,0)*(B387-B386)</f>
        <v>0</v>
      </c>
      <c r="P398" s="25">
        <f>VLOOKUP($C$78,$D$3:$K$63,$A$73,0)*B386</f>
        <v>0</v>
      </c>
      <c r="Q398" s="25"/>
      <c r="R398" s="25"/>
      <c r="S398" s="25"/>
      <c r="T398" s="25"/>
      <c r="U398" s="25"/>
      <c r="V398" s="25"/>
      <c r="W398" s="25"/>
      <c r="X398" s="25"/>
      <c r="Y398" s="25"/>
      <c r="Z398" s="25"/>
      <c r="AA398" s="25"/>
      <c r="AB398" s="25"/>
      <c r="AC398" s="25"/>
      <c r="AD398" s="25"/>
      <c r="AE398" s="25"/>
      <c r="AF398" s="25"/>
      <c r="AG398" s="25"/>
      <c r="AH398" s="25"/>
      <c r="AI398" s="25"/>
      <c r="AJ398" s="25"/>
      <c r="AK398" s="25"/>
      <c r="AL398" s="25"/>
      <c r="AM398" s="25"/>
      <c r="AN398" s="25"/>
      <c r="AO398" s="25"/>
      <c r="AP398" s="25"/>
      <c r="AQ398" s="25"/>
      <c r="AR398" s="25"/>
      <c r="AS398" s="25"/>
      <c r="AT398" s="25"/>
      <c r="AU398" s="25"/>
      <c r="AV398" s="25"/>
      <c r="AW398" s="25"/>
      <c r="AX398" s="25"/>
      <c r="AY398" s="25"/>
      <c r="AZ398" s="25"/>
      <c r="BA398" s="25"/>
      <c r="BB398" s="25"/>
      <c r="BC398" s="25"/>
      <c r="BD398" s="25"/>
      <c r="BE398" s="25"/>
      <c r="BF398" s="25"/>
      <c r="BG398" s="25"/>
      <c r="BH398" s="25"/>
      <c r="BI398" s="25"/>
      <c r="BJ398" s="25"/>
      <c r="BK398" s="25"/>
      <c r="BL398" s="25"/>
      <c r="BM398" s="21">
        <f t="shared" si="427"/>
        <v>0</v>
      </c>
      <c r="BP398" s="18">
        <v>2012</v>
      </c>
      <c r="BQ398" s="14" t="e">
        <f t="shared" si="428"/>
        <v>#DIV/0!</v>
      </c>
      <c r="BR398" s="14" t="e">
        <f t="shared" si="421"/>
        <v>#DIV/0!</v>
      </c>
      <c r="BS398" s="14" t="e">
        <f t="shared" si="421"/>
        <v>#DIV/0!</v>
      </c>
      <c r="BT398" s="14" t="e">
        <f t="shared" si="421"/>
        <v>#DIV/0!</v>
      </c>
      <c r="BU398" s="14" t="e">
        <f t="shared" si="421"/>
        <v>#DIV/0!</v>
      </c>
      <c r="BV398" s="14" t="e">
        <f t="shared" si="421"/>
        <v>#DIV/0!</v>
      </c>
      <c r="BW398" s="14" t="e">
        <f t="shared" si="421"/>
        <v>#DIV/0!</v>
      </c>
      <c r="BX398" s="14" t="e">
        <f t="shared" si="421"/>
        <v>#DIV/0!</v>
      </c>
      <c r="BY398" s="14" t="e">
        <f t="shared" si="421"/>
        <v>#DIV/0!</v>
      </c>
      <c r="BZ398" s="14" t="e">
        <f t="shared" si="421"/>
        <v>#DIV/0!</v>
      </c>
      <c r="CA398" s="14" t="e">
        <f t="shared" si="421"/>
        <v>#DIV/0!</v>
      </c>
      <c r="CB398" s="14" t="e">
        <f t="shared" si="421"/>
        <v>#DIV/0!</v>
      </c>
      <c r="CC398" s="14" t="e">
        <f t="shared" si="421"/>
        <v>#DIV/0!</v>
      </c>
      <c r="CD398" s="14" t="e">
        <f t="shared" si="421"/>
        <v>#DIV/0!</v>
      </c>
      <c r="CE398" s="14" t="e">
        <f t="shared" si="421"/>
        <v>#DIV/0!</v>
      </c>
      <c r="CF398" s="14" t="e">
        <f t="shared" si="421"/>
        <v>#DIV/0!</v>
      </c>
      <c r="CG398" s="14" t="e">
        <f t="shared" si="421"/>
        <v>#DIV/0!</v>
      </c>
      <c r="CH398" s="14" t="e">
        <f t="shared" si="422"/>
        <v>#DIV/0!</v>
      </c>
      <c r="CI398" s="14" t="e">
        <f t="shared" si="422"/>
        <v>#DIV/0!</v>
      </c>
      <c r="CJ398" s="14" t="e">
        <f t="shared" si="422"/>
        <v>#DIV/0!</v>
      </c>
      <c r="CK398" s="14" t="e">
        <f t="shared" si="422"/>
        <v>#DIV/0!</v>
      </c>
      <c r="CL398" s="14" t="e">
        <f t="shared" si="422"/>
        <v>#DIV/0!</v>
      </c>
      <c r="CM398" s="14" t="e">
        <f t="shared" si="422"/>
        <v>#DIV/0!</v>
      </c>
      <c r="CN398" s="14" t="e">
        <f t="shared" si="423"/>
        <v>#DIV/0!</v>
      </c>
      <c r="CO398" s="14" t="e">
        <f t="shared" si="423"/>
        <v>#DIV/0!</v>
      </c>
      <c r="CP398" s="14" t="e">
        <f t="shared" si="423"/>
        <v>#DIV/0!</v>
      </c>
      <c r="CQ398" s="14" t="e">
        <f t="shared" si="423"/>
        <v>#DIV/0!</v>
      </c>
      <c r="CR398" s="14" t="e">
        <f t="shared" si="423"/>
        <v>#DIV/0!</v>
      </c>
      <c r="CS398" s="14" t="e">
        <f t="shared" si="423"/>
        <v>#DIV/0!</v>
      </c>
      <c r="CT398" s="14" t="e">
        <f t="shared" si="423"/>
        <v>#DIV/0!</v>
      </c>
      <c r="CU398" s="14" t="e">
        <f t="shared" si="423"/>
        <v>#DIV/0!</v>
      </c>
      <c r="CV398" s="14" t="e">
        <f t="shared" si="423"/>
        <v>#DIV/0!</v>
      </c>
      <c r="CW398" s="14" t="e">
        <f t="shared" si="423"/>
        <v>#DIV/0!</v>
      </c>
      <c r="CX398" s="14" t="e">
        <f t="shared" si="423"/>
        <v>#DIV/0!</v>
      </c>
      <c r="CY398" s="14" t="e">
        <f t="shared" si="423"/>
        <v>#DIV/0!</v>
      </c>
      <c r="CZ398" s="14" t="e">
        <f t="shared" si="423"/>
        <v>#DIV/0!</v>
      </c>
      <c r="DA398" s="14" t="e">
        <f t="shared" si="423"/>
        <v>#DIV/0!</v>
      </c>
      <c r="DB398" s="14" t="e">
        <f t="shared" si="423"/>
        <v>#DIV/0!</v>
      </c>
      <c r="DC398" s="14" t="e">
        <f t="shared" si="423"/>
        <v>#DIV/0!</v>
      </c>
      <c r="DD398" s="14" t="e">
        <f t="shared" si="424"/>
        <v>#DIV/0!</v>
      </c>
      <c r="DE398" s="14" t="e">
        <f t="shared" si="424"/>
        <v>#DIV/0!</v>
      </c>
      <c r="DF398" s="14" t="e">
        <f t="shared" si="424"/>
        <v>#DIV/0!</v>
      </c>
      <c r="DG398" s="14" t="e">
        <f t="shared" si="424"/>
        <v>#DIV/0!</v>
      </c>
      <c r="DH398" s="14" t="e">
        <f t="shared" si="424"/>
        <v>#DIV/0!</v>
      </c>
      <c r="DI398" s="14" t="e">
        <f t="shared" si="424"/>
        <v>#DIV/0!</v>
      </c>
      <c r="DJ398" s="14" t="e">
        <f t="shared" si="424"/>
        <v>#DIV/0!</v>
      </c>
      <c r="DK398" s="14" t="e">
        <f t="shared" si="424"/>
        <v>#DIV/0!</v>
      </c>
      <c r="DL398" s="14" t="e">
        <f t="shared" si="424"/>
        <v>#DIV/0!</v>
      </c>
      <c r="DM398" s="14" t="e">
        <f t="shared" si="424"/>
        <v>#DIV/0!</v>
      </c>
      <c r="DN398" s="14" t="e">
        <f t="shared" si="424"/>
        <v>#DIV/0!</v>
      </c>
      <c r="DO398" s="14" t="e">
        <f t="shared" si="424"/>
        <v>#DIV/0!</v>
      </c>
      <c r="DP398" s="14" t="e">
        <f t="shared" si="424"/>
        <v>#DIV/0!</v>
      </c>
      <c r="DQ398" s="14" t="e">
        <f t="shared" si="424"/>
        <v>#DIV/0!</v>
      </c>
      <c r="DR398" s="14" t="e">
        <f t="shared" si="424"/>
        <v>#DIV/0!</v>
      </c>
      <c r="DS398" s="14" t="e">
        <f t="shared" si="424"/>
        <v>#DIV/0!</v>
      </c>
      <c r="DT398" s="14" t="e">
        <f t="shared" si="425"/>
        <v>#DIV/0!</v>
      </c>
      <c r="DU398" s="14" t="e">
        <f t="shared" si="425"/>
        <v>#DIV/0!</v>
      </c>
      <c r="DV398" s="14" t="e">
        <f t="shared" si="425"/>
        <v>#DIV/0!</v>
      </c>
      <c r="DW398" s="14" t="e">
        <f t="shared" si="425"/>
        <v>#DIV/0!</v>
      </c>
      <c r="DX398" s="14" t="e">
        <f t="shared" si="425"/>
        <v>#DIV/0!</v>
      </c>
      <c r="DY398" s="14" t="e">
        <f t="shared" si="425"/>
        <v>#DIV/0!</v>
      </c>
      <c r="DZ398" s="14" t="e">
        <f t="shared" si="429"/>
        <v>#DIV/0!</v>
      </c>
    </row>
    <row r="399" spans="1:130">
      <c r="A399" s="18">
        <v>13</v>
      </c>
      <c r="B399" s="15">
        <f t="shared" si="426"/>
        <v>1</v>
      </c>
      <c r="C399" s="18">
        <v>2013</v>
      </c>
      <c r="D399" s="25">
        <f t="shared" si="430"/>
        <v>0</v>
      </c>
      <c r="E399" s="25">
        <f t="shared" si="431"/>
        <v>0</v>
      </c>
      <c r="F399" s="25">
        <f t="shared" si="432"/>
        <v>0</v>
      </c>
      <c r="G399" s="25">
        <f t="shared" si="433"/>
        <v>0</v>
      </c>
      <c r="H399" s="25">
        <f t="shared" si="434"/>
        <v>0</v>
      </c>
      <c r="I399" s="25">
        <f t="shared" si="435"/>
        <v>0</v>
      </c>
      <c r="J399" s="25">
        <f t="shared" si="436"/>
        <v>0</v>
      </c>
      <c r="K399" s="25">
        <f t="shared" si="437"/>
        <v>0</v>
      </c>
      <c r="L399" s="25">
        <f t="shared" si="438"/>
        <v>0</v>
      </c>
      <c r="M399" s="25">
        <f t="shared" si="439"/>
        <v>0</v>
      </c>
      <c r="N399" s="25">
        <f t="shared" si="440"/>
        <v>0</v>
      </c>
      <c r="O399" s="25">
        <f t="shared" ref="O399:O417" si="441">VLOOKUP($C$77,$D$3:$K$63,$A$73,0)*(B388-B387)</f>
        <v>0</v>
      </c>
      <c r="P399" s="25">
        <f>VLOOKUP($C$78,$D$3:$K$63,$A$73,0)*(B387-B386)</f>
        <v>0</v>
      </c>
      <c r="Q399" s="25">
        <f>VLOOKUP($C$79,$D$3:$K$63,$A$73,0)*B386</f>
        <v>0</v>
      </c>
      <c r="R399" s="25"/>
      <c r="S399" s="25"/>
      <c r="T399" s="25"/>
      <c r="U399" s="25"/>
      <c r="V399" s="25"/>
      <c r="W399" s="25"/>
      <c r="X399" s="25"/>
      <c r="Y399" s="25"/>
      <c r="Z399" s="25"/>
      <c r="AA399" s="25"/>
      <c r="AB399" s="25"/>
      <c r="AC399" s="25"/>
      <c r="AD399" s="25"/>
      <c r="AE399" s="25"/>
      <c r="AF399" s="25"/>
      <c r="AG399" s="25"/>
      <c r="AH399" s="25"/>
      <c r="AI399" s="25"/>
      <c r="AJ399" s="25"/>
      <c r="AK399" s="25"/>
      <c r="AL399" s="25"/>
      <c r="AM399" s="25"/>
      <c r="AN399" s="25"/>
      <c r="AO399" s="25"/>
      <c r="AP399" s="25"/>
      <c r="AQ399" s="25"/>
      <c r="AR399" s="25"/>
      <c r="AS399" s="25"/>
      <c r="AT399" s="25"/>
      <c r="AU399" s="25"/>
      <c r="AV399" s="25"/>
      <c r="AW399" s="25"/>
      <c r="AX399" s="25"/>
      <c r="AY399" s="25"/>
      <c r="AZ399" s="25"/>
      <c r="BA399" s="25"/>
      <c r="BB399" s="25"/>
      <c r="BC399" s="25"/>
      <c r="BD399" s="25"/>
      <c r="BE399" s="25"/>
      <c r="BF399" s="25"/>
      <c r="BG399" s="25"/>
      <c r="BH399" s="25"/>
      <c r="BI399" s="25"/>
      <c r="BJ399" s="25"/>
      <c r="BK399" s="25"/>
      <c r="BL399" s="25"/>
      <c r="BM399" s="21">
        <f t="shared" si="427"/>
        <v>0</v>
      </c>
      <c r="BP399" s="18">
        <v>2013</v>
      </c>
      <c r="BQ399" s="14" t="e">
        <f t="shared" si="428"/>
        <v>#DIV/0!</v>
      </c>
      <c r="BR399" s="14" t="e">
        <f t="shared" si="421"/>
        <v>#DIV/0!</v>
      </c>
      <c r="BS399" s="14" t="e">
        <f t="shared" si="421"/>
        <v>#DIV/0!</v>
      </c>
      <c r="BT399" s="14" t="e">
        <f t="shared" si="421"/>
        <v>#DIV/0!</v>
      </c>
      <c r="BU399" s="14" t="e">
        <f t="shared" si="421"/>
        <v>#DIV/0!</v>
      </c>
      <c r="BV399" s="14" t="e">
        <f t="shared" si="421"/>
        <v>#DIV/0!</v>
      </c>
      <c r="BW399" s="14" t="e">
        <f t="shared" si="421"/>
        <v>#DIV/0!</v>
      </c>
      <c r="BX399" s="14" t="e">
        <f t="shared" si="421"/>
        <v>#DIV/0!</v>
      </c>
      <c r="BY399" s="14" t="e">
        <f t="shared" si="421"/>
        <v>#DIV/0!</v>
      </c>
      <c r="BZ399" s="14" t="e">
        <f t="shared" si="421"/>
        <v>#DIV/0!</v>
      </c>
      <c r="CA399" s="14" t="e">
        <f t="shared" si="421"/>
        <v>#DIV/0!</v>
      </c>
      <c r="CB399" s="14" t="e">
        <f t="shared" si="421"/>
        <v>#DIV/0!</v>
      </c>
      <c r="CC399" s="14" t="e">
        <f t="shared" si="421"/>
        <v>#DIV/0!</v>
      </c>
      <c r="CD399" s="14" t="e">
        <f t="shared" si="421"/>
        <v>#DIV/0!</v>
      </c>
      <c r="CE399" s="14" t="e">
        <f t="shared" si="421"/>
        <v>#DIV/0!</v>
      </c>
      <c r="CF399" s="14" t="e">
        <f t="shared" si="421"/>
        <v>#DIV/0!</v>
      </c>
      <c r="CG399" s="14" t="e">
        <f t="shared" si="421"/>
        <v>#DIV/0!</v>
      </c>
      <c r="CH399" s="14" t="e">
        <f t="shared" si="422"/>
        <v>#DIV/0!</v>
      </c>
      <c r="CI399" s="14" t="e">
        <f t="shared" si="422"/>
        <v>#DIV/0!</v>
      </c>
      <c r="CJ399" s="14" t="e">
        <f t="shared" si="422"/>
        <v>#DIV/0!</v>
      </c>
      <c r="CK399" s="14" t="e">
        <f t="shared" si="422"/>
        <v>#DIV/0!</v>
      </c>
      <c r="CL399" s="14" t="e">
        <f t="shared" si="422"/>
        <v>#DIV/0!</v>
      </c>
      <c r="CM399" s="14" t="e">
        <f t="shared" si="422"/>
        <v>#DIV/0!</v>
      </c>
      <c r="CN399" s="14" t="e">
        <f t="shared" si="423"/>
        <v>#DIV/0!</v>
      </c>
      <c r="CO399" s="14" t="e">
        <f t="shared" si="423"/>
        <v>#DIV/0!</v>
      </c>
      <c r="CP399" s="14" t="e">
        <f t="shared" si="423"/>
        <v>#DIV/0!</v>
      </c>
      <c r="CQ399" s="14" t="e">
        <f t="shared" si="423"/>
        <v>#DIV/0!</v>
      </c>
      <c r="CR399" s="14" t="e">
        <f t="shared" si="423"/>
        <v>#DIV/0!</v>
      </c>
      <c r="CS399" s="14" t="e">
        <f t="shared" si="423"/>
        <v>#DIV/0!</v>
      </c>
      <c r="CT399" s="14" t="e">
        <f t="shared" si="423"/>
        <v>#DIV/0!</v>
      </c>
      <c r="CU399" s="14" t="e">
        <f t="shared" si="423"/>
        <v>#DIV/0!</v>
      </c>
      <c r="CV399" s="14" t="e">
        <f t="shared" si="423"/>
        <v>#DIV/0!</v>
      </c>
      <c r="CW399" s="14" t="e">
        <f t="shared" si="423"/>
        <v>#DIV/0!</v>
      </c>
      <c r="CX399" s="14" t="e">
        <f t="shared" si="423"/>
        <v>#DIV/0!</v>
      </c>
      <c r="CY399" s="14" t="e">
        <f t="shared" si="423"/>
        <v>#DIV/0!</v>
      </c>
      <c r="CZ399" s="14" t="e">
        <f t="shared" si="423"/>
        <v>#DIV/0!</v>
      </c>
      <c r="DA399" s="14" t="e">
        <f t="shared" si="423"/>
        <v>#DIV/0!</v>
      </c>
      <c r="DB399" s="14" t="e">
        <f t="shared" si="423"/>
        <v>#DIV/0!</v>
      </c>
      <c r="DC399" s="14" t="e">
        <f t="shared" si="423"/>
        <v>#DIV/0!</v>
      </c>
      <c r="DD399" s="14" t="e">
        <f t="shared" si="424"/>
        <v>#DIV/0!</v>
      </c>
      <c r="DE399" s="14" t="e">
        <f t="shared" si="424"/>
        <v>#DIV/0!</v>
      </c>
      <c r="DF399" s="14" t="e">
        <f t="shared" si="424"/>
        <v>#DIV/0!</v>
      </c>
      <c r="DG399" s="14" t="e">
        <f t="shared" si="424"/>
        <v>#DIV/0!</v>
      </c>
      <c r="DH399" s="14" t="e">
        <f t="shared" si="424"/>
        <v>#DIV/0!</v>
      </c>
      <c r="DI399" s="14" t="e">
        <f t="shared" si="424"/>
        <v>#DIV/0!</v>
      </c>
      <c r="DJ399" s="14" t="e">
        <f t="shared" si="424"/>
        <v>#DIV/0!</v>
      </c>
      <c r="DK399" s="14" t="e">
        <f t="shared" si="424"/>
        <v>#DIV/0!</v>
      </c>
      <c r="DL399" s="14" t="e">
        <f t="shared" si="424"/>
        <v>#DIV/0!</v>
      </c>
      <c r="DM399" s="14" t="e">
        <f t="shared" si="424"/>
        <v>#DIV/0!</v>
      </c>
      <c r="DN399" s="14" t="e">
        <f t="shared" si="424"/>
        <v>#DIV/0!</v>
      </c>
      <c r="DO399" s="14" t="e">
        <f t="shared" si="424"/>
        <v>#DIV/0!</v>
      </c>
      <c r="DP399" s="14" t="e">
        <f t="shared" si="424"/>
        <v>#DIV/0!</v>
      </c>
      <c r="DQ399" s="14" t="e">
        <f t="shared" si="424"/>
        <v>#DIV/0!</v>
      </c>
      <c r="DR399" s="14" t="e">
        <f t="shared" si="424"/>
        <v>#DIV/0!</v>
      </c>
      <c r="DS399" s="14" t="e">
        <f t="shared" si="424"/>
        <v>#DIV/0!</v>
      </c>
      <c r="DT399" s="14" t="e">
        <f t="shared" si="425"/>
        <v>#DIV/0!</v>
      </c>
      <c r="DU399" s="14" t="e">
        <f t="shared" si="425"/>
        <v>#DIV/0!</v>
      </c>
      <c r="DV399" s="14" t="e">
        <f t="shared" si="425"/>
        <v>#DIV/0!</v>
      </c>
      <c r="DW399" s="14" t="e">
        <f t="shared" si="425"/>
        <v>#DIV/0!</v>
      </c>
      <c r="DX399" s="14" t="e">
        <f t="shared" si="425"/>
        <v>#DIV/0!</v>
      </c>
      <c r="DY399" s="14" t="e">
        <f t="shared" si="425"/>
        <v>#DIV/0!</v>
      </c>
      <c r="DZ399" s="14" t="e">
        <f t="shared" si="429"/>
        <v>#DIV/0!</v>
      </c>
    </row>
    <row r="400" spans="1:130">
      <c r="A400" s="18">
        <v>14</v>
      </c>
      <c r="B400" s="15">
        <f t="shared" si="426"/>
        <v>1</v>
      </c>
      <c r="C400" s="18">
        <v>2014</v>
      </c>
      <c r="D400" s="25">
        <f t="shared" si="430"/>
        <v>0</v>
      </c>
      <c r="E400" s="25">
        <f t="shared" si="431"/>
        <v>0</v>
      </c>
      <c r="F400" s="25">
        <f t="shared" si="432"/>
        <v>0</v>
      </c>
      <c r="G400" s="25">
        <f t="shared" si="433"/>
        <v>0</v>
      </c>
      <c r="H400" s="25">
        <f t="shared" si="434"/>
        <v>0</v>
      </c>
      <c r="I400" s="25">
        <f t="shared" si="435"/>
        <v>0</v>
      </c>
      <c r="J400" s="25">
        <f t="shared" si="436"/>
        <v>0</v>
      </c>
      <c r="K400" s="25">
        <f t="shared" si="437"/>
        <v>0</v>
      </c>
      <c r="L400" s="25">
        <f t="shared" si="438"/>
        <v>0</v>
      </c>
      <c r="M400" s="25">
        <f t="shared" si="439"/>
        <v>0</v>
      </c>
      <c r="N400" s="25">
        <f t="shared" si="440"/>
        <v>0</v>
      </c>
      <c r="O400" s="25">
        <f t="shared" si="441"/>
        <v>0</v>
      </c>
      <c r="P400" s="25">
        <f t="shared" ref="P400:P418" si="442">VLOOKUP($C$78,$D$3:$K$63,$A$73,0)*(B388-B387)</f>
        <v>0</v>
      </c>
      <c r="Q400" s="25">
        <f>VLOOKUP($C$79,$D$3:$K$63,$A$73,0)*(B387-B386)</f>
        <v>0</v>
      </c>
      <c r="R400" s="25">
        <f>VLOOKUP($C$80,$D$3:$K$63,$A$73,0)*B386</f>
        <v>0</v>
      </c>
      <c r="S400" s="25"/>
      <c r="T400" s="25"/>
      <c r="U400" s="25"/>
      <c r="V400" s="25"/>
      <c r="W400" s="25"/>
      <c r="X400" s="25"/>
      <c r="Y400" s="25"/>
      <c r="Z400" s="25"/>
      <c r="AA400" s="25"/>
      <c r="AB400" s="25"/>
      <c r="AC400" s="25"/>
      <c r="AD400" s="25"/>
      <c r="AE400" s="25"/>
      <c r="AF400" s="25"/>
      <c r="AG400" s="25"/>
      <c r="AH400" s="25"/>
      <c r="AI400" s="25"/>
      <c r="AJ400" s="25"/>
      <c r="AK400" s="25"/>
      <c r="AL400" s="25"/>
      <c r="AM400" s="25"/>
      <c r="AN400" s="25"/>
      <c r="AO400" s="25"/>
      <c r="AP400" s="25"/>
      <c r="AQ400" s="25"/>
      <c r="AR400" s="25"/>
      <c r="AS400" s="25"/>
      <c r="AT400" s="25"/>
      <c r="AU400" s="25"/>
      <c r="AV400" s="25"/>
      <c r="AW400" s="25"/>
      <c r="AX400" s="25"/>
      <c r="AY400" s="25"/>
      <c r="AZ400" s="25"/>
      <c r="BA400" s="25"/>
      <c r="BB400" s="25"/>
      <c r="BC400" s="25"/>
      <c r="BD400" s="25"/>
      <c r="BE400" s="25"/>
      <c r="BF400" s="25"/>
      <c r="BG400" s="25"/>
      <c r="BH400" s="25"/>
      <c r="BI400" s="25"/>
      <c r="BJ400" s="25"/>
      <c r="BK400" s="25"/>
      <c r="BL400" s="25"/>
      <c r="BM400" s="21">
        <f t="shared" si="427"/>
        <v>0</v>
      </c>
      <c r="BP400" s="18">
        <v>2014</v>
      </c>
      <c r="BQ400" s="14" t="e">
        <f t="shared" si="428"/>
        <v>#DIV/0!</v>
      </c>
      <c r="BR400" s="14" t="e">
        <f t="shared" si="421"/>
        <v>#DIV/0!</v>
      </c>
      <c r="BS400" s="14" t="e">
        <f t="shared" si="421"/>
        <v>#DIV/0!</v>
      </c>
      <c r="BT400" s="14" t="e">
        <f t="shared" si="421"/>
        <v>#DIV/0!</v>
      </c>
      <c r="BU400" s="14" t="e">
        <f t="shared" si="421"/>
        <v>#DIV/0!</v>
      </c>
      <c r="BV400" s="14" t="e">
        <f t="shared" si="421"/>
        <v>#DIV/0!</v>
      </c>
      <c r="BW400" s="14" t="e">
        <f t="shared" si="421"/>
        <v>#DIV/0!</v>
      </c>
      <c r="BX400" s="14" t="e">
        <f t="shared" si="421"/>
        <v>#DIV/0!</v>
      </c>
      <c r="BY400" s="14" t="e">
        <f t="shared" si="421"/>
        <v>#DIV/0!</v>
      </c>
      <c r="BZ400" s="14" t="e">
        <f t="shared" si="421"/>
        <v>#DIV/0!</v>
      </c>
      <c r="CA400" s="14" t="e">
        <f t="shared" si="421"/>
        <v>#DIV/0!</v>
      </c>
      <c r="CB400" s="14" t="e">
        <f t="shared" si="421"/>
        <v>#DIV/0!</v>
      </c>
      <c r="CC400" s="14" t="e">
        <f t="shared" si="421"/>
        <v>#DIV/0!</v>
      </c>
      <c r="CD400" s="14" t="e">
        <f t="shared" si="421"/>
        <v>#DIV/0!</v>
      </c>
      <c r="CE400" s="14" t="e">
        <f t="shared" si="421"/>
        <v>#DIV/0!</v>
      </c>
      <c r="CF400" s="14" t="e">
        <f t="shared" si="421"/>
        <v>#DIV/0!</v>
      </c>
      <c r="CG400" s="14" t="e">
        <f t="shared" si="421"/>
        <v>#DIV/0!</v>
      </c>
      <c r="CH400" s="14" t="e">
        <f t="shared" si="422"/>
        <v>#DIV/0!</v>
      </c>
      <c r="CI400" s="14" t="e">
        <f t="shared" si="422"/>
        <v>#DIV/0!</v>
      </c>
      <c r="CJ400" s="14" t="e">
        <f t="shared" si="422"/>
        <v>#DIV/0!</v>
      </c>
      <c r="CK400" s="14" t="e">
        <f t="shared" si="422"/>
        <v>#DIV/0!</v>
      </c>
      <c r="CL400" s="14" t="e">
        <f t="shared" si="422"/>
        <v>#DIV/0!</v>
      </c>
      <c r="CM400" s="14" t="e">
        <f t="shared" si="422"/>
        <v>#DIV/0!</v>
      </c>
      <c r="CN400" s="14" t="e">
        <f t="shared" si="423"/>
        <v>#DIV/0!</v>
      </c>
      <c r="CO400" s="14" t="e">
        <f t="shared" si="423"/>
        <v>#DIV/0!</v>
      </c>
      <c r="CP400" s="14" t="e">
        <f t="shared" si="423"/>
        <v>#DIV/0!</v>
      </c>
      <c r="CQ400" s="14" t="e">
        <f t="shared" si="423"/>
        <v>#DIV/0!</v>
      </c>
      <c r="CR400" s="14" t="e">
        <f t="shared" si="423"/>
        <v>#DIV/0!</v>
      </c>
      <c r="CS400" s="14" t="e">
        <f t="shared" si="423"/>
        <v>#DIV/0!</v>
      </c>
      <c r="CT400" s="14" t="e">
        <f t="shared" si="423"/>
        <v>#DIV/0!</v>
      </c>
      <c r="CU400" s="14" t="e">
        <f t="shared" si="423"/>
        <v>#DIV/0!</v>
      </c>
      <c r="CV400" s="14" t="e">
        <f t="shared" si="423"/>
        <v>#DIV/0!</v>
      </c>
      <c r="CW400" s="14" t="e">
        <f t="shared" si="423"/>
        <v>#DIV/0!</v>
      </c>
      <c r="CX400" s="14" t="e">
        <f t="shared" si="423"/>
        <v>#DIV/0!</v>
      </c>
      <c r="CY400" s="14" t="e">
        <f t="shared" si="423"/>
        <v>#DIV/0!</v>
      </c>
      <c r="CZ400" s="14" t="e">
        <f t="shared" si="423"/>
        <v>#DIV/0!</v>
      </c>
      <c r="DA400" s="14" t="e">
        <f t="shared" si="423"/>
        <v>#DIV/0!</v>
      </c>
      <c r="DB400" s="14" t="e">
        <f t="shared" si="423"/>
        <v>#DIV/0!</v>
      </c>
      <c r="DC400" s="14" t="e">
        <f t="shared" si="423"/>
        <v>#DIV/0!</v>
      </c>
      <c r="DD400" s="14" t="e">
        <f t="shared" si="424"/>
        <v>#DIV/0!</v>
      </c>
      <c r="DE400" s="14" t="e">
        <f t="shared" si="424"/>
        <v>#DIV/0!</v>
      </c>
      <c r="DF400" s="14" t="e">
        <f t="shared" si="424"/>
        <v>#DIV/0!</v>
      </c>
      <c r="DG400" s="14" t="e">
        <f t="shared" si="424"/>
        <v>#DIV/0!</v>
      </c>
      <c r="DH400" s="14" t="e">
        <f t="shared" si="424"/>
        <v>#DIV/0!</v>
      </c>
      <c r="DI400" s="14" t="e">
        <f t="shared" si="424"/>
        <v>#DIV/0!</v>
      </c>
      <c r="DJ400" s="14" t="e">
        <f t="shared" si="424"/>
        <v>#DIV/0!</v>
      </c>
      <c r="DK400" s="14" t="e">
        <f t="shared" si="424"/>
        <v>#DIV/0!</v>
      </c>
      <c r="DL400" s="14" t="e">
        <f t="shared" si="424"/>
        <v>#DIV/0!</v>
      </c>
      <c r="DM400" s="14" t="e">
        <f t="shared" si="424"/>
        <v>#DIV/0!</v>
      </c>
      <c r="DN400" s="14" t="e">
        <f t="shared" si="424"/>
        <v>#DIV/0!</v>
      </c>
      <c r="DO400" s="14" t="e">
        <f t="shared" si="424"/>
        <v>#DIV/0!</v>
      </c>
      <c r="DP400" s="14" t="e">
        <f t="shared" si="424"/>
        <v>#DIV/0!</v>
      </c>
      <c r="DQ400" s="14" t="e">
        <f t="shared" si="424"/>
        <v>#DIV/0!</v>
      </c>
      <c r="DR400" s="14" t="e">
        <f t="shared" si="424"/>
        <v>#DIV/0!</v>
      </c>
      <c r="DS400" s="14" t="e">
        <f t="shared" si="424"/>
        <v>#DIV/0!</v>
      </c>
      <c r="DT400" s="14" t="e">
        <f t="shared" si="425"/>
        <v>#DIV/0!</v>
      </c>
      <c r="DU400" s="14" t="e">
        <f t="shared" si="425"/>
        <v>#DIV/0!</v>
      </c>
      <c r="DV400" s="14" t="e">
        <f t="shared" si="425"/>
        <v>#DIV/0!</v>
      </c>
      <c r="DW400" s="14" t="e">
        <f t="shared" si="425"/>
        <v>#DIV/0!</v>
      </c>
      <c r="DX400" s="14" t="e">
        <f t="shared" si="425"/>
        <v>#DIV/0!</v>
      </c>
      <c r="DY400" s="14" t="e">
        <f t="shared" si="425"/>
        <v>#DIV/0!</v>
      </c>
      <c r="DZ400" s="14" t="e">
        <f t="shared" si="429"/>
        <v>#DIV/0!</v>
      </c>
    </row>
    <row r="401" spans="1:130">
      <c r="A401" s="18">
        <v>15</v>
      </c>
      <c r="B401" s="15">
        <f t="shared" si="426"/>
        <v>1</v>
      </c>
      <c r="C401" s="18">
        <v>2015</v>
      </c>
      <c r="D401" s="25">
        <f t="shared" si="430"/>
        <v>0</v>
      </c>
      <c r="E401" s="25">
        <f t="shared" si="431"/>
        <v>0</v>
      </c>
      <c r="F401" s="25">
        <f t="shared" si="432"/>
        <v>0</v>
      </c>
      <c r="G401" s="25">
        <f t="shared" si="433"/>
        <v>0</v>
      </c>
      <c r="H401" s="25">
        <f t="shared" si="434"/>
        <v>0</v>
      </c>
      <c r="I401" s="25">
        <f t="shared" si="435"/>
        <v>0</v>
      </c>
      <c r="J401" s="25">
        <f t="shared" si="436"/>
        <v>0</v>
      </c>
      <c r="K401" s="25">
        <f t="shared" si="437"/>
        <v>0</v>
      </c>
      <c r="L401" s="25">
        <f t="shared" si="438"/>
        <v>0</v>
      </c>
      <c r="M401" s="25">
        <f t="shared" si="439"/>
        <v>0</v>
      </c>
      <c r="N401" s="25">
        <f t="shared" si="440"/>
        <v>0</v>
      </c>
      <c r="O401" s="25">
        <f t="shared" si="441"/>
        <v>0</v>
      </c>
      <c r="P401" s="25">
        <f t="shared" si="442"/>
        <v>0</v>
      </c>
      <c r="Q401" s="25">
        <f t="shared" ref="Q401:Q419" si="443">VLOOKUP($C$79,$D$3:$K$63,$A$73,0)*(B388-B387)</f>
        <v>0</v>
      </c>
      <c r="R401" s="25">
        <f>VLOOKUP($C$80,$D$3:$K$63,$A$73,0)*(B387-B386)</f>
        <v>0</v>
      </c>
      <c r="S401" s="25">
        <f>VLOOKUP($C$81,$D$3:$K$63,$A$73,0)*B386</f>
        <v>0</v>
      </c>
      <c r="T401" s="25"/>
      <c r="U401" s="25"/>
      <c r="V401" s="25"/>
      <c r="W401" s="25"/>
      <c r="X401" s="25"/>
      <c r="Y401" s="25"/>
      <c r="Z401" s="25"/>
      <c r="AA401" s="25"/>
      <c r="AB401" s="25"/>
      <c r="AC401" s="25"/>
      <c r="AD401" s="25"/>
      <c r="AE401" s="25"/>
      <c r="AF401" s="25"/>
      <c r="AG401" s="25"/>
      <c r="AH401" s="25"/>
      <c r="AI401" s="25"/>
      <c r="AJ401" s="25"/>
      <c r="AK401" s="25"/>
      <c r="AL401" s="25"/>
      <c r="AM401" s="25"/>
      <c r="AN401" s="25"/>
      <c r="AO401" s="25"/>
      <c r="AP401" s="25"/>
      <c r="AQ401" s="25"/>
      <c r="AR401" s="25"/>
      <c r="AS401" s="25"/>
      <c r="AT401" s="25"/>
      <c r="AU401" s="25"/>
      <c r="AV401" s="25"/>
      <c r="AW401" s="25"/>
      <c r="AX401" s="25"/>
      <c r="AY401" s="25"/>
      <c r="AZ401" s="25"/>
      <c r="BA401" s="25"/>
      <c r="BB401" s="25"/>
      <c r="BC401" s="25"/>
      <c r="BD401" s="25"/>
      <c r="BE401" s="25"/>
      <c r="BF401" s="25"/>
      <c r="BG401" s="25"/>
      <c r="BH401" s="25"/>
      <c r="BI401" s="25"/>
      <c r="BJ401" s="25"/>
      <c r="BK401" s="25"/>
      <c r="BL401" s="25"/>
      <c r="BM401" s="21">
        <f t="shared" si="427"/>
        <v>0</v>
      </c>
      <c r="BP401" s="18">
        <v>2015</v>
      </c>
      <c r="BQ401" s="14" t="e">
        <f t="shared" si="428"/>
        <v>#DIV/0!</v>
      </c>
      <c r="BR401" s="14" t="e">
        <f t="shared" si="421"/>
        <v>#DIV/0!</v>
      </c>
      <c r="BS401" s="14" t="e">
        <f t="shared" si="421"/>
        <v>#DIV/0!</v>
      </c>
      <c r="BT401" s="14" t="e">
        <f t="shared" si="421"/>
        <v>#DIV/0!</v>
      </c>
      <c r="BU401" s="14" t="e">
        <f t="shared" si="421"/>
        <v>#DIV/0!</v>
      </c>
      <c r="BV401" s="14" t="e">
        <f t="shared" si="421"/>
        <v>#DIV/0!</v>
      </c>
      <c r="BW401" s="14" t="e">
        <f t="shared" si="421"/>
        <v>#DIV/0!</v>
      </c>
      <c r="BX401" s="14" t="e">
        <f t="shared" si="421"/>
        <v>#DIV/0!</v>
      </c>
      <c r="BY401" s="14" t="e">
        <f t="shared" si="421"/>
        <v>#DIV/0!</v>
      </c>
      <c r="BZ401" s="14" t="e">
        <f t="shared" si="421"/>
        <v>#DIV/0!</v>
      </c>
      <c r="CA401" s="14" t="e">
        <f t="shared" si="421"/>
        <v>#DIV/0!</v>
      </c>
      <c r="CB401" s="14" t="e">
        <f t="shared" si="421"/>
        <v>#DIV/0!</v>
      </c>
      <c r="CC401" s="14" t="e">
        <f t="shared" si="421"/>
        <v>#DIV/0!</v>
      </c>
      <c r="CD401" s="14" t="e">
        <f t="shared" si="421"/>
        <v>#DIV/0!</v>
      </c>
      <c r="CE401" s="14" t="e">
        <f t="shared" si="421"/>
        <v>#DIV/0!</v>
      </c>
      <c r="CF401" s="14" t="e">
        <f t="shared" si="421"/>
        <v>#DIV/0!</v>
      </c>
      <c r="CG401" s="14" t="e">
        <f t="shared" ref="CG401:CV427" si="444">T401/$BM401</f>
        <v>#DIV/0!</v>
      </c>
      <c r="CH401" s="14" t="e">
        <f t="shared" si="422"/>
        <v>#DIV/0!</v>
      </c>
      <c r="CI401" s="14" t="e">
        <f t="shared" si="422"/>
        <v>#DIV/0!</v>
      </c>
      <c r="CJ401" s="14" t="e">
        <f t="shared" si="422"/>
        <v>#DIV/0!</v>
      </c>
      <c r="CK401" s="14" t="e">
        <f t="shared" si="422"/>
        <v>#DIV/0!</v>
      </c>
      <c r="CL401" s="14" t="e">
        <f t="shared" si="422"/>
        <v>#DIV/0!</v>
      </c>
      <c r="CM401" s="14" t="e">
        <f t="shared" si="422"/>
        <v>#DIV/0!</v>
      </c>
      <c r="CN401" s="14" t="e">
        <f t="shared" si="423"/>
        <v>#DIV/0!</v>
      </c>
      <c r="CO401" s="14" t="e">
        <f t="shared" si="423"/>
        <v>#DIV/0!</v>
      </c>
      <c r="CP401" s="14" t="e">
        <f t="shared" si="423"/>
        <v>#DIV/0!</v>
      </c>
      <c r="CQ401" s="14" t="e">
        <f t="shared" si="423"/>
        <v>#DIV/0!</v>
      </c>
      <c r="CR401" s="14" t="e">
        <f t="shared" si="423"/>
        <v>#DIV/0!</v>
      </c>
      <c r="CS401" s="14" t="e">
        <f t="shared" si="423"/>
        <v>#DIV/0!</v>
      </c>
      <c r="CT401" s="14" t="e">
        <f t="shared" si="423"/>
        <v>#DIV/0!</v>
      </c>
      <c r="CU401" s="14" t="e">
        <f t="shared" si="423"/>
        <v>#DIV/0!</v>
      </c>
      <c r="CV401" s="14" t="e">
        <f t="shared" si="423"/>
        <v>#DIV/0!</v>
      </c>
      <c r="CW401" s="14" t="e">
        <f t="shared" si="423"/>
        <v>#DIV/0!</v>
      </c>
      <c r="CX401" s="14" t="e">
        <f t="shared" si="423"/>
        <v>#DIV/0!</v>
      </c>
      <c r="CY401" s="14" t="e">
        <f t="shared" si="423"/>
        <v>#DIV/0!</v>
      </c>
      <c r="CZ401" s="14" t="e">
        <f t="shared" si="423"/>
        <v>#DIV/0!</v>
      </c>
      <c r="DA401" s="14" t="e">
        <f t="shared" si="423"/>
        <v>#DIV/0!</v>
      </c>
      <c r="DB401" s="14" t="e">
        <f t="shared" si="423"/>
        <v>#DIV/0!</v>
      </c>
      <c r="DC401" s="14" t="e">
        <f t="shared" ref="DC401:DR417" si="445">AP401/$BM401</f>
        <v>#DIV/0!</v>
      </c>
      <c r="DD401" s="14" t="e">
        <f t="shared" si="424"/>
        <v>#DIV/0!</v>
      </c>
      <c r="DE401" s="14" t="e">
        <f t="shared" si="424"/>
        <v>#DIV/0!</v>
      </c>
      <c r="DF401" s="14" t="e">
        <f t="shared" si="424"/>
        <v>#DIV/0!</v>
      </c>
      <c r="DG401" s="14" t="e">
        <f t="shared" si="424"/>
        <v>#DIV/0!</v>
      </c>
      <c r="DH401" s="14" t="e">
        <f t="shared" si="424"/>
        <v>#DIV/0!</v>
      </c>
      <c r="DI401" s="14" t="e">
        <f t="shared" si="424"/>
        <v>#DIV/0!</v>
      </c>
      <c r="DJ401" s="14" t="e">
        <f t="shared" si="424"/>
        <v>#DIV/0!</v>
      </c>
      <c r="DK401" s="14" t="e">
        <f t="shared" si="424"/>
        <v>#DIV/0!</v>
      </c>
      <c r="DL401" s="14" t="e">
        <f t="shared" si="424"/>
        <v>#DIV/0!</v>
      </c>
      <c r="DM401" s="14" t="e">
        <f t="shared" si="424"/>
        <v>#DIV/0!</v>
      </c>
      <c r="DN401" s="14" t="e">
        <f t="shared" si="424"/>
        <v>#DIV/0!</v>
      </c>
      <c r="DO401" s="14" t="e">
        <f t="shared" si="424"/>
        <v>#DIV/0!</v>
      </c>
      <c r="DP401" s="14" t="e">
        <f t="shared" si="424"/>
        <v>#DIV/0!</v>
      </c>
      <c r="DQ401" s="14" t="e">
        <f t="shared" si="424"/>
        <v>#DIV/0!</v>
      </c>
      <c r="DR401" s="14" t="e">
        <f t="shared" si="424"/>
        <v>#DIV/0!</v>
      </c>
      <c r="DS401" s="14" t="e">
        <f t="shared" ref="DS401:DV446" si="446">BF401/$BM401</f>
        <v>#DIV/0!</v>
      </c>
      <c r="DT401" s="14" t="e">
        <f t="shared" si="425"/>
        <v>#DIV/0!</v>
      </c>
      <c r="DU401" s="14" t="e">
        <f t="shared" si="425"/>
        <v>#DIV/0!</v>
      </c>
      <c r="DV401" s="14" t="e">
        <f t="shared" si="425"/>
        <v>#DIV/0!</v>
      </c>
      <c r="DW401" s="14" t="e">
        <f t="shared" si="425"/>
        <v>#DIV/0!</v>
      </c>
      <c r="DX401" s="14" t="e">
        <f t="shared" si="425"/>
        <v>#DIV/0!</v>
      </c>
      <c r="DY401" s="14" t="e">
        <f t="shared" si="425"/>
        <v>#DIV/0!</v>
      </c>
      <c r="DZ401" s="14" t="e">
        <f t="shared" si="429"/>
        <v>#DIV/0!</v>
      </c>
    </row>
    <row r="402" spans="1:130">
      <c r="A402" s="18">
        <v>16</v>
      </c>
      <c r="B402" s="15">
        <f t="shared" si="426"/>
        <v>1</v>
      </c>
      <c r="C402" s="18">
        <v>2016</v>
      </c>
      <c r="D402" s="25">
        <f t="shared" si="430"/>
        <v>0</v>
      </c>
      <c r="E402" s="25">
        <f t="shared" si="431"/>
        <v>0</v>
      </c>
      <c r="F402" s="25">
        <f t="shared" si="432"/>
        <v>0</v>
      </c>
      <c r="G402" s="25">
        <f t="shared" si="433"/>
        <v>0</v>
      </c>
      <c r="H402" s="25">
        <f t="shared" si="434"/>
        <v>0</v>
      </c>
      <c r="I402" s="25">
        <f t="shared" si="435"/>
        <v>0</v>
      </c>
      <c r="J402" s="25">
        <f t="shared" si="436"/>
        <v>0</v>
      </c>
      <c r="K402" s="25">
        <f t="shared" si="437"/>
        <v>0</v>
      </c>
      <c r="L402" s="25">
        <f t="shared" si="438"/>
        <v>0</v>
      </c>
      <c r="M402" s="25">
        <f t="shared" si="439"/>
        <v>0</v>
      </c>
      <c r="N402" s="25">
        <f t="shared" si="440"/>
        <v>0</v>
      </c>
      <c r="O402" s="25">
        <f t="shared" si="441"/>
        <v>0</v>
      </c>
      <c r="P402" s="25">
        <f t="shared" si="442"/>
        <v>0</v>
      </c>
      <c r="Q402" s="25">
        <f t="shared" si="443"/>
        <v>0</v>
      </c>
      <c r="R402" s="25">
        <f t="shared" ref="R402:R420" si="447">VLOOKUP($C$80,$D$3:$K$63,$A$73,0)*(B388-B387)</f>
        <v>0</v>
      </c>
      <c r="S402" s="25">
        <f>VLOOKUP($C$81,$D$3:$K$63,$A$73,0)*(B387-B386)</f>
        <v>0</v>
      </c>
      <c r="T402" s="25">
        <f>VLOOKUP($C$82,$D$3:$K$63,$A$73,0)*B386</f>
        <v>0</v>
      </c>
      <c r="U402" s="25"/>
      <c r="V402" s="25"/>
      <c r="W402" s="25"/>
      <c r="X402" s="25"/>
      <c r="Y402" s="25"/>
      <c r="Z402" s="25"/>
      <c r="AA402" s="25"/>
      <c r="AB402" s="25"/>
      <c r="AC402" s="25"/>
      <c r="AD402" s="25"/>
      <c r="AE402" s="25"/>
      <c r="AF402" s="25"/>
      <c r="AG402" s="25"/>
      <c r="AH402" s="25"/>
      <c r="AI402" s="25"/>
      <c r="AJ402" s="25"/>
      <c r="AK402" s="25"/>
      <c r="AL402" s="25"/>
      <c r="AM402" s="25"/>
      <c r="AN402" s="25"/>
      <c r="AO402" s="25"/>
      <c r="AP402" s="25"/>
      <c r="AQ402" s="25"/>
      <c r="AR402" s="25"/>
      <c r="AS402" s="25"/>
      <c r="AT402" s="25"/>
      <c r="AU402" s="25"/>
      <c r="AV402" s="25"/>
      <c r="AW402" s="25"/>
      <c r="AX402" s="25"/>
      <c r="AY402" s="25"/>
      <c r="AZ402" s="25"/>
      <c r="BA402" s="25"/>
      <c r="BB402" s="25"/>
      <c r="BC402" s="25"/>
      <c r="BD402" s="25"/>
      <c r="BE402" s="25"/>
      <c r="BF402" s="25"/>
      <c r="BG402" s="25"/>
      <c r="BH402" s="25"/>
      <c r="BI402" s="25"/>
      <c r="BJ402" s="25"/>
      <c r="BK402" s="25"/>
      <c r="BL402" s="25"/>
      <c r="BM402" s="21">
        <f t="shared" si="427"/>
        <v>0</v>
      </c>
      <c r="BP402" s="18">
        <v>2016</v>
      </c>
      <c r="BQ402" s="14" t="e">
        <f t="shared" si="428"/>
        <v>#DIV/0!</v>
      </c>
      <c r="BR402" s="14" t="e">
        <f t="shared" si="428"/>
        <v>#DIV/0!</v>
      </c>
      <c r="BS402" s="14" t="e">
        <f t="shared" si="428"/>
        <v>#DIV/0!</v>
      </c>
      <c r="BT402" s="14" t="e">
        <f t="shared" si="428"/>
        <v>#DIV/0!</v>
      </c>
      <c r="BU402" s="14" t="e">
        <f t="shared" si="428"/>
        <v>#DIV/0!</v>
      </c>
      <c r="BV402" s="14" t="e">
        <f t="shared" si="428"/>
        <v>#DIV/0!</v>
      </c>
      <c r="BW402" s="14" t="e">
        <f t="shared" si="428"/>
        <v>#DIV/0!</v>
      </c>
      <c r="BX402" s="14" t="e">
        <f t="shared" si="428"/>
        <v>#DIV/0!</v>
      </c>
      <c r="BY402" s="14" t="e">
        <f t="shared" si="428"/>
        <v>#DIV/0!</v>
      </c>
      <c r="BZ402" s="14" t="e">
        <f t="shared" si="428"/>
        <v>#DIV/0!</v>
      </c>
      <c r="CA402" s="14" t="e">
        <f t="shared" si="428"/>
        <v>#DIV/0!</v>
      </c>
      <c r="CB402" s="14" t="e">
        <f t="shared" si="428"/>
        <v>#DIV/0!</v>
      </c>
      <c r="CC402" s="14" t="e">
        <f t="shared" si="428"/>
        <v>#DIV/0!</v>
      </c>
      <c r="CD402" s="14" t="e">
        <f t="shared" si="428"/>
        <v>#DIV/0!</v>
      </c>
      <c r="CE402" s="14" t="e">
        <f t="shared" si="428"/>
        <v>#DIV/0!</v>
      </c>
      <c r="CF402" s="14" t="e">
        <f t="shared" si="428"/>
        <v>#DIV/0!</v>
      </c>
      <c r="CG402" s="14" t="e">
        <f t="shared" si="444"/>
        <v>#DIV/0!</v>
      </c>
      <c r="CH402" s="14" t="e">
        <f t="shared" si="422"/>
        <v>#DIV/0!</v>
      </c>
      <c r="CI402" s="14" t="e">
        <f t="shared" si="422"/>
        <v>#DIV/0!</v>
      </c>
      <c r="CJ402" s="14" t="e">
        <f t="shared" si="422"/>
        <v>#DIV/0!</v>
      </c>
      <c r="CK402" s="14" t="e">
        <f t="shared" si="422"/>
        <v>#DIV/0!</v>
      </c>
      <c r="CL402" s="14" t="e">
        <f t="shared" si="422"/>
        <v>#DIV/0!</v>
      </c>
      <c r="CM402" s="14" t="e">
        <f t="shared" si="422"/>
        <v>#DIV/0!</v>
      </c>
      <c r="CN402" s="14" t="e">
        <f t="shared" si="422"/>
        <v>#DIV/0!</v>
      </c>
      <c r="CO402" s="14" t="e">
        <f t="shared" si="422"/>
        <v>#DIV/0!</v>
      </c>
      <c r="CP402" s="14" t="e">
        <f t="shared" si="422"/>
        <v>#DIV/0!</v>
      </c>
      <c r="CQ402" s="14" t="e">
        <f t="shared" si="422"/>
        <v>#DIV/0!</v>
      </c>
      <c r="CR402" s="14" t="e">
        <f t="shared" si="422"/>
        <v>#DIV/0!</v>
      </c>
      <c r="CS402" s="14" t="e">
        <f t="shared" si="422"/>
        <v>#DIV/0!</v>
      </c>
      <c r="CT402" s="14" t="e">
        <f t="shared" si="422"/>
        <v>#DIV/0!</v>
      </c>
      <c r="CU402" s="14" t="e">
        <f t="shared" si="422"/>
        <v>#DIV/0!</v>
      </c>
      <c r="CV402" s="14" t="e">
        <f t="shared" si="422"/>
        <v>#DIV/0!</v>
      </c>
      <c r="CW402" s="14" t="e">
        <f t="shared" si="422"/>
        <v>#DIV/0!</v>
      </c>
      <c r="CX402" s="14" t="e">
        <f t="shared" ref="CX402:DM429" si="448">AK402/$BM402</f>
        <v>#DIV/0!</v>
      </c>
      <c r="CY402" s="14" t="e">
        <f t="shared" si="448"/>
        <v>#DIV/0!</v>
      </c>
      <c r="CZ402" s="14" t="e">
        <f t="shared" si="448"/>
        <v>#DIV/0!</v>
      </c>
      <c r="DA402" s="14" t="e">
        <f t="shared" si="448"/>
        <v>#DIV/0!</v>
      </c>
      <c r="DB402" s="14" t="e">
        <f t="shared" si="448"/>
        <v>#DIV/0!</v>
      </c>
      <c r="DC402" s="14" t="e">
        <f t="shared" si="445"/>
        <v>#DIV/0!</v>
      </c>
      <c r="DD402" s="14" t="e">
        <f t="shared" si="445"/>
        <v>#DIV/0!</v>
      </c>
      <c r="DE402" s="14" t="e">
        <f t="shared" si="445"/>
        <v>#DIV/0!</v>
      </c>
      <c r="DF402" s="14" t="e">
        <f t="shared" si="445"/>
        <v>#DIV/0!</v>
      </c>
      <c r="DG402" s="14" t="e">
        <f t="shared" si="445"/>
        <v>#DIV/0!</v>
      </c>
      <c r="DH402" s="14" t="e">
        <f t="shared" si="445"/>
        <v>#DIV/0!</v>
      </c>
      <c r="DI402" s="14" t="e">
        <f t="shared" si="445"/>
        <v>#DIV/0!</v>
      </c>
      <c r="DJ402" s="14" t="e">
        <f t="shared" si="445"/>
        <v>#DIV/0!</v>
      </c>
      <c r="DK402" s="14" t="e">
        <f t="shared" si="445"/>
        <v>#DIV/0!</v>
      </c>
      <c r="DL402" s="14" t="e">
        <f t="shared" si="445"/>
        <v>#DIV/0!</v>
      </c>
      <c r="DM402" s="14" t="e">
        <f t="shared" si="445"/>
        <v>#DIV/0!</v>
      </c>
      <c r="DN402" s="14" t="e">
        <f t="shared" si="445"/>
        <v>#DIV/0!</v>
      </c>
      <c r="DO402" s="14" t="e">
        <f t="shared" si="445"/>
        <v>#DIV/0!</v>
      </c>
      <c r="DP402" s="14" t="e">
        <f t="shared" si="445"/>
        <v>#DIV/0!</v>
      </c>
      <c r="DQ402" s="14" t="e">
        <f t="shared" si="445"/>
        <v>#DIV/0!</v>
      </c>
      <c r="DR402" s="14" t="e">
        <f t="shared" si="445"/>
        <v>#DIV/0!</v>
      </c>
      <c r="DS402" s="14" t="e">
        <f t="shared" si="446"/>
        <v>#DIV/0!</v>
      </c>
      <c r="DT402" s="14" t="e">
        <f t="shared" si="425"/>
        <v>#DIV/0!</v>
      </c>
      <c r="DU402" s="14" t="e">
        <f t="shared" si="425"/>
        <v>#DIV/0!</v>
      </c>
      <c r="DV402" s="14" t="e">
        <f t="shared" si="425"/>
        <v>#DIV/0!</v>
      </c>
      <c r="DW402" s="14" t="e">
        <f t="shared" si="425"/>
        <v>#DIV/0!</v>
      </c>
      <c r="DX402" s="14" t="e">
        <f t="shared" si="425"/>
        <v>#DIV/0!</v>
      </c>
      <c r="DY402" s="14" t="e">
        <f t="shared" si="425"/>
        <v>#DIV/0!</v>
      </c>
      <c r="DZ402" s="14" t="e">
        <f t="shared" si="429"/>
        <v>#DIV/0!</v>
      </c>
    </row>
    <row r="403" spans="1:130">
      <c r="A403" s="18">
        <v>17</v>
      </c>
      <c r="B403" s="15">
        <f t="shared" si="426"/>
        <v>1</v>
      </c>
      <c r="C403" s="18">
        <v>2017</v>
      </c>
      <c r="D403" s="25">
        <f t="shared" si="430"/>
        <v>0</v>
      </c>
      <c r="E403" s="25">
        <f t="shared" si="431"/>
        <v>0</v>
      </c>
      <c r="F403" s="25">
        <f t="shared" si="432"/>
        <v>0</v>
      </c>
      <c r="G403" s="25">
        <f t="shared" si="433"/>
        <v>0</v>
      </c>
      <c r="H403" s="25">
        <f t="shared" si="434"/>
        <v>0</v>
      </c>
      <c r="I403" s="25">
        <f t="shared" si="435"/>
        <v>0</v>
      </c>
      <c r="J403" s="25">
        <f t="shared" si="436"/>
        <v>0</v>
      </c>
      <c r="K403" s="25">
        <f t="shared" si="437"/>
        <v>0</v>
      </c>
      <c r="L403" s="25">
        <f t="shared" si="438"/>
        <v>0</v>
      </c>
      <c r="M403" s="25">
        <f t="shared" si="439"/>
        <v>0</v>
      </c>
      <c r="N403" s="25">
        <f t="shared" si="440"/>
        <v>0</v>
      </c>
      <c r="O403" s="25">
        <f t="shared" si="441"/>
        <v>0</v>
      </c>
      <c r="P403" s="25">
        <f t="shared" si="442"/>
        <v>0</v>
      </c>
      <c r="Q403" s="25">
        <f t="shared" si="443"/>
        <v>0</v>
      </c>
      <c r="R403" s="25">
        <f t="shared" si="447"/>
        <v>0</v>
      </c>
      <c r="S403" s="25">
        <f t="shared" ref="S403:S421" si="449">VLOOKUP($C$81,$D$3:$K$63,$A$73,0)*(B388-B387)</f>
        <v>0</v>
      </c>
      <c r="T403" s="25">
        <f>VLOOKUP($C$82,$D$3:$K$63,$A$73,0)*(B387-B386)</f>
        <v>0</v>
      </c>
      <c r="U403" s="25">
        <f>VLOOKUP($C$83,$D$3:$K$63,$A$73,0)*B386</f>
        <v>0</v>
      </c>
      <c r="V403" s="25"/>
      <c r="W403" s="25"/>
      <c r="X403" s="25"/>
      <c r="Y403" s="25"/>
      <c r="Z403" s="25"/>
      <c r="AA403" s="25"/>
      <c r="AB403" s="25"/>
      <c r="AC403" s="25"/>
      <c r="AD403" s="25"/>
      <c r="AE403" s="25"/>
      <c r="AF403" s="25"/>
      <c r="AG403" s="25"/>
      <c r="AH403" s="25"/>
      <c r="AI403" s="25"/>
      <c r="AJ403" s="25"/>
      <c r="AK403" s="25"/>
      <c r="AL403" s="25"/>
      <c r="AM403" s="25"/>
      <c r="AN403" s="25"/>
      <c r="AO403" s="25"/>
      <c r="AP403" s="25"/>
      <c r="AQ403" s="25"/>
      <c r="AR403" s="25"/>
      <c r="AS403" s="25"/>
      <c r="AT403" s="25"/>
      <c r="AU403" s="25"/>
      <c r="AV403" s="25"/>
      <c r="AW403" s="25"/>
      <c r="AX403" s="25"/>
      <c r="AY403" s="25"/>
      <c r="AZ403" s="25"/>
      <c r="BA403" s="25"/>
      <c r="BB403" s="25"/>
      <c r="BC403" s="25"/>
      <c r="BD403" s="25"/>
      <c r="BE403" s="25"/>
      <c r="BF403" s="25"/>
      <c r="BG403" s="25"/>
      <c r="BH403" s="25"/>
      <c r="BI403" s="25"/>
      <c r="BJ403" s="25"/>
      <c r="BK403" s="25"/>
      <c r="BL403" s="25"/>
      <c r="BM403" s="21">
        <f t="shared" si="427"/>
        <v>0</v>
      </c>
      <c r="BP403" s="18">
        <v>2017</v>
      </c>
      <c r="BQ403" s="14" t="e">
        <f t="shared" si="428"/>
        <v>#DIV/0!</v>
      </c>
      <c r="BR403" s="14" t="e">
        <f t="shared" si="428"/>
        <v>#DIV/0!</v>
      </c>
      <c r="BS403" s="14" t="e">
        <f t="shared" si="428"/>
        <v>#DIV/0!</v>
      </c>
      <c r="BT403" s="14" t="e">
        <f t="shared" si="428"/>
        <v>#DIV/0!</v>
      </c>
      <c r="BU403" s="14" t="e">
        <f t="shared" si="428"/>
        <v>#DIV/0!</v>
      </c>
      <c r="BV403" s="14" t="e">
        <f t="shared" si="428"/>
        <v>#DIV/0!</v>
      </c>
      <c r="BW403" s="14" t="e">
        <f t="shared" si="428"/>
        <v>#DIV/0!</v>
      </c>
      <c r="BX403" s="14" t="e">
        <f t="shared" si="428"/>
        <v>#DIV/0!</v>
      </c>
      <c r="BY403" s="14" t="e">
        <f t="shared" si="428"/>
        <v>#DIV/0!</v>
      </c>
      <c r="BZ403" s="14" t="e">
        <f t="shared" si="428"/>
        <v>#DIV/0!</v>
      </c>
      <c r="CA403" s="14" t="e">
        <f t="shared" si="428"/>
        <v>#DIV/0!</v>
      </c>
      <c r="CB403" s="14" t="e">
        <f t="shared" si="428"/>
        <v>#DIV/0!</v>
      </c>
      <c r="CC403" s="14" t="e">
        <f t="shared" si="428"/>
        <v>#DIV/0!</v>
      </c>
      <c r="CD403" s="14" t="e">
        <f t="shared" si="428"/>
        <v>#DIV/0!</v>
      </c>
      <c r="CE403" s="14" t="e">
        <f t="shared" si="428"/>
        <v>#DIV/0!</v>
      </c>
      <c r="CF403" s="14" t="e">
        <f t="shared" si="428"/>
        <v>#DIV/0!</v>
      </c>
      <c r="CG403" s="14" t="e">
        <f t="shared" si="444"/>
        <v>#DIV/0!</v>
      </c>
      <c r="CH403" s="14" t="e">
        <f t="shared" si="422"/>
        <v>#DIV/0!</v>
      </c>
      <c r="CI403" s="14" t="e">
        <f t="shared" si="422"/>
        <v>#DIV/0!</v>
      </c>
      <c r="CJ403" s="14" t="e">
        <f t="shared" si="422"/>
        <v>#DIV/0!</v>
      </c>
      <c r="CK403" s="14" t="e">
        <f t="shared" si="422"/>
        <v>#DIV/0!</v>
      </c>
      <c r="CL403" s="14" t="e">
        <f t="shared" si="422"/>
        <v>#DIV/0!</v>
      </c>
      <c r="CM403" s="14" t="e">
        <f t="shared" si="422"/>
        <v>#DIV/0!</v>
      </c>
      <c r="CN403" s="14" t="e">
        <f t="shared" si="422"/>
        <v>#DIV/0!</v>
      </c>
      <c r="CO403" s="14" t="e">
        <f t="shared" si="422"/>
        <v>#DIV/0!</v>
      </c>
      <c r="CP403" s="14" t="e">
        <f t="shared" si="422"/>
        <v>#DIV/0!</v>
      </c>
      <c r="CQ403" s="14" t="e">
        <f t="shared" si="422"/>
        <v>#DIV/0!</v>
      </c>
      <c r="CR403" s="14" t="e">
        <f t="shared" si="422"/>
        <v>#DIV/0!</v>
      </c>
      <c r="CS403" s="14" t="e">
        <f t="shared" si="422"/>
        <v>#DIV/0!</v>
      </c>
      <c r="CT403" s="14" t="e">
        <f t="shared" si="422"/>
        <v>#DIV/0!</v>
      </c>
      <c r="CU403" s="14" t="e">
        <f t="shared" si="422"/>
        <v>#DIV/0!</v>
      </c>
      <c r="CV403" s="14" t="e">
        <f t="shared" si="422"/>
        <v>#DIV/0!</v>
      </c>
      <c r="CW403" s="14" t="e">
        <f t="shared" si="422"/>
        <v>#DIV/0!</v>
      </c>
      <c r="CX403" s="14" t="e">
        <f t="shared" si="448"/>
        <v>#DIV/0!</v>
      </c>
      <c r="CY403" s="14" t="e">
        <f t="shared" si="448"/>
        <v>#DIV/0!</v>
      </c>
      <c r="CZ403" s="14" t="e">
        <f t="shared" si="448"/>
        <v>#DIV/0!</v>
      </c>
      <c r="DA403" s="14" t="e">
        <f t="shared" si="448"/>
        <v>#DIV/0!</v>
      </c>
      <c r="DB403" s="14" t="e">
        <f t="shared" si="448"/>
        <v>#DIV/0!</v>
      </c>
      <c r="DC403" s="14" t="e">
        <f t="shared" si="445"/>
        <v>#DIV/0!</v>
      </c>
      <c r="DD403" s="14" t="e">
        <f t="shared" si="445"/>
        <v>#DIV/0!</v>
      </c>
      <c r="DE403" s="14" t="e">
        <f t="shared" si="445"/>
        <v>#DIV/0!</v>
      </c>
      <c r="DF403" s="14" t="e">
        <f t="shared" si="445"/>
        <v>#DIV/0!</v>
      </c>
      <c r="DG403" s="14" t="e">
        <f t="shared" si="445"/>
        <v>#DIV/0!</v>
      </c>
      <c r="DH403" s="14" t="e">
        <f t="shared" si="445"/>
        <v>#DIV/0!</v>
      </c>
      <c r="DI403" s="14" t="e">
        <f t="shared" si="445"/>
        <v>#DIV/0!</v>
      </c>
      <c r="DJ403" s="14" t="e">
        <f t="shared" si="445"/>
        <v>#DIV/0!</v>
      </c>
      <c r="DK403" s="14" t="e">
        <f t="shared" si="445"/>
        <v>#DIV/0!</v>
      </c>
      <c r="DL403" s="14" t="e">
        <f t="shared" si="445"/>
        <v>#DIV/0!</v>
      </c>
      <c r="DM403" s="14" t="e">
        <f t="shared" si="445"/>
        <v>#DIV/0!</v>
      </c>
      <c r="DN403" s="14" t="e">
        <f t="shared" si="445"/>
        <v>#DIV/0!</v>
      </c>
      <c r="DO403" s="14" t="e">
        <f t="shared" si="445"/>
        <v>#DIV/0!</v>
      </c>
      <c r="DP403" s="14" t="e">
        <f t="shared" si="445"/>
        <v>#DIV/0!</v>
      </c>
      <c r="DQ403" s="14" t="e">
        <f t="shared" si="445"/>
        <v>#DIV/0!</v>
      </c>
      <c r="DR403" s="14" t="e">
        <f t="shared" si="445"/>
        <v>#DIV/0!</v>
      </c>
      <c r="DS403" s="14" t="e">
        <f t="shared" si="446"/>
        <v>#DIV/0!</v>
      </c>
      <c r="DT403" s="14" t="e">
        <f t="shared" si="425"/>
        <v>#DIV/0!</v>
      </c>
      <c r="DU403" s="14" t="e">
        <f t="shared" si="425"/>
        <v>#DIV/0!</v>
      </c>
      <c r="DV403" s="14" t="e">
        <f t="shared" si="425"/>
        <v>#DIV/0!</v>
      </c>
      <c r="DW403" s="14" t="e">
        <f t="shared" si="425"/>
        <v>#DIV/0!</v>
      </c>
      <c r="DX403" s="14" t="e">
        <f t="shared" si="425"/>
        <v>#DIV/0!</v>
      </c>
      <c r="DY403" s="14" t="e">
        <f t="shared" si="425"/>
        <v>#DIV/0!</v>
      </c>
      <c r="DZ403" s="14" t="e">
        <f t="shared" si="429"/>
        <v>#DIV/0!</v>
      </c>
    </row>
    <row r="404" spans="1:130">
      <c r="A404" s="18">
        <v>18</v>
      </c>
      <c r="B404" s="15">
        <f t="shared" si="426"/>
        <v>1</v>
      </c>
      <c r="C404" s="18">
        <v>2018</v>
      </c>
      <c r="D404" s="25">
        <f t="shared" si="430"/>
        <v>0</v>
      </c>
      <c r="E404" s="25">
        <f t="shared" si="431"/>
        <v>0</v>
      </c>
      <c r="F404" s="25">
        <f t="shared" si="432"/>
        <v>0</v>
      </c>
      <c r="G404" s="25">
        <f t="shared" si="433"/>
        <v>0</v>
      </c>
      <c r="H404" s="25">
        <f t="shared" si="434"/>
        <v>0</v>
      </c>
      <c r="I404" s="25">
        <f t="shared" si="435"/>
        <v>0</v>
      </c>
      <c r="J404" s="25">
        <f t="shared" si="436"/>
        <v>0</v>
      </c>
      <c r="K404" s="25">
        <f t="shared" si="437"/>
        <v>0</v>
      </c>
      <c r="L404" s="25">
        <f t="shared" si="438"/>
        <v>0</v>
      </c>
      <c r="M404" s="25">
        <f t="shared" si="439"/>
        <v>0</v>
      </c>
      <c r="N404" s="25">
        <f t="shared" si="440"/>
        <v>0</v>
      </c>
      <c r="O404" s="25">
        <f t="shared" si="441"/>
        <v>0</v>
      </c>
      <c r="P404" s="25">
        <f t="shared" si="442"/>
        <v>0</v>
      </c>
      <c r="Q404" s="25">
        <f t="shared" si="443"/>
        <v>0</v>
      </c>
      <c r="R404" s="25">
        <f t="shared" si="447"/>
        <v>0</v>
      </c>
      <c r="S404" s="25">
        <f t="shared" si="449"/>
        <v>0</v>
      </c>
      <c r="T404" s="25">
        <f t="shared" ref="T404:T422" si="450">VLOOKUP($C$82,$D$3:$K$63,$A$73,0)*(B388-B387)</f>
        <v>0</v>
      </c>
      <c r="U404" s="25">
        <f>VLOOKUP($C$83,$D$3:$K$63,$A$73,0)*(B387-B386)</f>
        <v>0</v>
      </c>
      <c r="V404" s="25">
        <f>VLOOKUP($C$84,$D$3:$K$63,$A$73,0)*B386</f>
        <v>0</v>
      </c>
      <c r="W404" s="25"/>
      <c r="X404" s="25"/>
      <c r="Y404" s="25"/>
      <c r="Z404" s="25"/>
      <c r="AA404" s="25"/>
      <c r="AB404" s="25"/>
      <c r="AC404" s="25"/>
      <c r="AD404" s="25"/>
      <c r="AE404" s="25"/>
      <c r="AF404" s="25"/>
      <c r="AG404" s="25"/>
      <c r="AH404" s="25"/>
      <c r="AI404" s="25"/>
      <c r="AJ404" s="25"/>
      <c r="AK404" s="25"/>
      <c r="AL404" s="25"/>
      <c r="AM404" s="25"/>
      <c r="AN404" s="25"/>
      <c r="AO404" s="25"/>
      <c r="AP404" s="25"/>
      <c r="AQ404" s="25"/>
      <c r="AR404" s="25"/>
      <c r="AS404" s="25"/>
      <c r="AT404" s="25"/>
      <c r="AU404" s="25"/>
      <c r="AV404" s="25"/>
      <c r="AW404" s="25"/>
      <c r="AX404" s="25"/>
      <c r="AY404" s="25"/>
      <c r="AZ404" s="25"/>
      <c r="BA404" s="25"/>
      <c r="BB404" s="25"/>
      <c r="BC404" s="25"/>
      <c r="BD404" s="25"/>
      <c r="BE404" s="25"/>
      <c r="BF404" s="25"/>
      <c r="BG404" s="25"/>
      <c r="BH404" s="25"/>
      <c r="BI404" s="25"/>
      <c r="BJ404" s="25"/>
      <c r="BK404" s="25"/>
      <c r="BL404" s="25"/>
      <c r="BM404" s="21">
        <f t="shared" si="427"/>
        <v>0</v>
      </c>
      <c r="BP404" s="18">
        <v>2018</v>
      </c>
      <c r="BQ404" s="14" t="e">
        <f t="shared" si="428"/>
        <v>#DIV/0!</v>
      </c>
      <c r="BR404" s="14" t="e">
        <f t="shared" si="428"/>
        <v>#DIV/0!</v>
      </c>
      <c r="BS404" s="14" t="e">
        <f t="shared" si="428"/>
        <v>#DIV/0!</v>
      </c>
      <c r="BT404" s="14" t="e">
        <f t="shared" si="428"/>
        <v>#DIV/0!</v>
      </c>
      <c r="BU404" s="14" t="e">
        <f t="shared" si="428"/>
        <v>#DIV/0!</v>
      </c>
      <c r="BV404" s="14" t="e">
        <f t="shared" si="428"/>
        <v>#DIV/0!</v>
      </c>
      <c r="BW404" s="14" t="e">
        <f t="shared" si="428"/>
        <v>#DIV/0!</v>
      </c>
      <c r="BX404" s="14" t="e">
        <f t="shared" si="428"/>
        <v>#DIV/0!</v>
      </c>
      <c r="BY404" s="14" t="e">
        <f t="shared" si="428"/>
        <v>#DIV/0!</v>
      </c>
      <c r="BZ404" s="14" t="e">
        <f t="shared" si="428"/>
        <v>#DIV/0!</v>
      </c>
      <c r="CA404" s="14" t="e">
        <f t="shared" si="428"/>
        <v>#DIV/0!</v>
      </c>
      <c r="CB404" s="14" t="e">
        <f t="shared" si="428"/>
        <v>#DIV/0!</v>
      </c>
      <c r="CC404" s="14" t="e">
        <f t="shared" si="428"/>
        <v>#DIV/0!</v>
      </c>
      <c r="CD404" s="14" t="e">
        <f t="shared" si="428"/>
        <v>#DIV/0!</v>
      </c>
      <c r="CE404" s="14" t="e">
        <f t="shared" si="428"/>
        <v>#DIV/0!</v>
      </c>
      <c r="CF404" s="14" t="e">
        <f t="shared" si="428"/>
        <v>#DIV/0!</v>
      </c>
      <c r="CG404" s="14" t="e">
        <f t="shared" si="444"/>
        <v>#DIV/0!</v>
      </c>
      <c r="CH404" s="14" t="e">
        <f t="shared" si="422"/>
        <v>#DIV/0!</v>
      </c>
      <c r="CI404" s="14" t="e">
        <f t="shared" si="422"/>
        <v>#DIV/0!</v>
      </c>
      <c r="CJ404" s="14" t="e">
        <f t="shared" si="422"/>
        <v>#DIV/0!</v>
      </c>
      <c r="CK404" s="14" t="e">
        <f t="shared" si="422"/>
        <v>#DIV/0!</v>
      </c>
      <c r="CL404" s="14" t="e">
        <f t="shared" si="422"/>
        <v>#DIV/0!</v>
      </c>
      <c r="CM404" s="14" t="e">
        <f t="shared" si="422"/>
        <v>#DIV/0!</v>
      </c>
      <c r="CN404" s="14" t="e">
        <f t="shared" si="422"/>
        <v>#DIV/0!</v>
      </c>
      <c r="CO404" s="14" t="e">
        <f t="shared" si="422"/>
        <v>#DIV/0!</v>
      </c>
      <c r="CP404" s="14" t="e">
        <f t="shared" si="422"/>
        <v>#DIV/0!</v>
      </c>
      <c r="CQ404" s="14" t="e">
        <f t="shared" si="422"/>
        <v>#DIV/0!</v>
      </c>
      <c r="CR404" s="14" t="e">
        <f t="shared" si="422"/>
        <v>#DIV/0!</v>
      </c>
      <c r="CS404" s="14" t="e">
        <f t="shared" si="422"/>
        <v>#DIV/0!</v>
      </c>
      <c r="CT404" s="14" t="e">
        <f t="shared" si="422"/>
        <v>#DIV/0!</v>
      </c>
      <c r="CU404" s="14" t="e">
        <f t="shared" si="422"/>
        <v>#DIV/0!</v>
      </c>
      <c r="CV404" s="14" t="e">
        <f t="shared" si="422"/>
        <v>#DIV/0!</v>
      </c>
      <c r="CW404" s="14" t="e">
        <f t="shared" si="422"/>
        <v>#DIV/0!</v>
      </c>
      <c r="CX404" s="14" t="e">
        <f t="shared" si="448"/>
        <v>#DIV/0!</v>
      </c>
      <c r="CY404" s="14" t="e">
        <f t="shared" si="448"/>
        <v>#DIV/0!</v>
      </c>
      <c r="CZ404" s="14" t="e">
        <f t="shared" si="448"/>
        <v>#DIV/0!</v>
      </c>
      <c r="DA404" s="14" t="e">
        <f t="shared" si="448"/>
        <v>#DIV/0!</v>
      </c>
      <c r="DB404" s="14" t="e">
        <f t="shared" si="448"/>
        <v>#DIV/0!</v>
      </c>
      <c r="DC404" s="14" t="e">
        <f t="shared" si="445"/>
        <v>#DIV/0!</v>
      </c>
      <c r="DD404" s="14" t="e">
        <f t="shared" si="445"/>
        <v>#DIV/0!</v>
      </c>
      <c r="DE404" s="14" t="e">
        <f t="shared" si="445"/>
        <v>#DIV/0!</v>
      </c>
      <c r="DF404" s="14" t="e">
        <f t="shared" si="445"/>
        <v>#DIV/0!</v>
      </c>
      <c r="DG404" s="14" t="e">
        <f t="shared" si="445"/>
        <v>#DIV/0!</v>
      </c>
      <c r="DH404" s="14" t="e">
        <f t="shared" si="445"/>
        <v>#DIV/0!</v>
      </c>
      <c r="DI404" s="14" t="e">
        <f t="shared" si="445"/>
        <v>#DIV/0!</v>
      </c>
      <c r="DJ404" s="14" t="e">
        <f t="shared" si="445"/>
        <v>#DIV/0!</v>
      </c>
      <c r="DK404" s="14" t="e">
        <f t="shared" si="445"/>
        <v>#DIV/0!</v>
      </c>
      <c r="DL404" s="14" t="e">
        <f t="shared" si="445"/>
        <v>#DIV/0!</v>
      </c>
      <c r="DM404" s="14" t="e">
        <f t="shared" si="445"/>
        <v>#DIV/0!</v>
      </c>
      <c r="DN404" s="14" t="e">
        <f t="shared" si="445"/>
        <v>#DIV/0!</v>
      </c>
      <c r="DO404" s="14" t="e">
        <f t="shared" si="445"/>
        <v>#DIV/0!</v>
      </c>
      <c r="DP404" s="14" t="e">
        <f t="shared" si="445"/>
        <v>#DIV/0!</v>
      </c>
      <c r="DQ404" s="14" t="e">
        <f t="shared" si="445"/>
        <v>#DIV/0!</v>
      </c>
      <c r="DR404" s="14" t="e">
        <f t="shared" si="445"/>
        <v>#DIV/0!</v>
      </c>
      <c r="DS404" s="14" t="e">
        <f t="shared" si="446"/>
        <v>#DIV/0!</v>
      </c>
      <c r="DT404" s="14" t="e">
        <f t="shared" si="425"/>
        <v>#DIV/0!</v>
      </c>
      <c r="DU404" s="14" t="e">
        <f t="shared" si="425"/>
        <v>#DIV/0!</v>
      </c>
      <c r="DV404" s="14" t="e">
        <f t="shared" si="425"/>
        <v>#DIV/0!</v>
      </c>
      <c r="DW404" s="14" t="e">
        <f t="shared" si="425"/>
        <v>#DIV/0!</v>
      </c>
      <c r="DX404" s="14" t="e">
        <f t="shared" si="425"/>
        <v>#DIV/0!</v>
      </c>
      <c r="DY404" s="14" t="e">
        <f t="shared" si="425"/>
        <v>#DIV/0!</v>
      </c>
      <c r="DZ404" s="14" t="e">
        <f t="shared" si="429"/>
        <v>#DIV/0!</v>
      </c>
    </row>
    <row r="405" spans="1:130">
      <c r="A405" s="18">
        <v>19</v>
      </c>
      <c r="B405" s="15">
        <f t="shared" si="426"/>
        <v>1</v>
      </c>
      <c r="C405" s="18">
        <v>2019</v>
      </c>
      <c r="D405" s="25">
        <f t="shared" si="430"/>
        <v>0</v>
      </c>
      <c r="E405" s="25">
        <f t="shared" si="431"/>
        <v>0</v>
      </c>
      <c r="F405" s="25">
        <f t="shared" si="432"/>
        <v>0</v>
      </c>
      <c r="G405" s="25">
        <f t="shared" si="433"/>
        <v>0</v>
      </c>
      <c r="H405" s="25">
        <f t="shared" si="434"/>
        <v>0</v>
      </c>
      <c r="I405" s="25">
        <f t="shared" si="435"/>
        <v>0</v>
      </c>
      <c r="J405" s="25">
        <f t="shared" si="436"/>
        <v>0</v>
      </c>
      <c r="K405" s="25">
        <f t="shared" si="437"/>
        <v>0</v>
      </c>
      <c r="L405" s="25">
        <f t="shared" si="438"/>
        <v>0</v>
      </c>
      <c r="M405" s="25">
        <f t="shared" si="439"/>
        <v>0</v>
      </c>
      <c r="N405" s="25">
        <f t="shared" si="440"/>
        <v>0</v>
      </c>
      <c r="O405" s="25">
        <f t="shared" si="441"/>
        <v>0</v>
      </c>
      <c r="P405" s="25">
        <f t="shared" si="442"/>
        <v>0</v>
      </c>
      <c r="Q405" s="25">
        <f t="shared" si="443"/>
        <v>0</v>
      </c>
      <c r="R405" s="25">
        <f t="shared" si="447"/>
        <v>0</v>
      </c>
      <c r="S405" s="25">
        <f t="shared" si="449"/>
        <v>0</v>
      </c>
      <c r="T405" s="25">
        <f t="shared" si="450"/>
        <v>0</v>
      </c>
      <c r="U405" s="25">
        <f t="shared" ref="U405:U423" si="451">VLOOKUP($C$83,$D$3:$K$63,$A$73,0)*(B388-B387)</f>
        <v>0</v>
      </c>
      <c r="V405" s="25">
        <f>VLOOKUP($C$84,$D$3:$K$63,$A$73,0)*(B387-B386)</f>
        <v>0</v>
      </c>
      <c r="W405" s="25">
        <f>VLOOKUP($C$85,$D$3:$K$63,$A$73,0)*B386</f>
        <v>0</v>
      </c>
      <c r="X405" s="25"/>
      <c r="Y405" s="25"/>
      <c r="Z405" s="25"/>
      <c r="AA405" s="25"/>
      <c r="AB405" s="25"/>
      <c r="AC405" s="25"/>
      <c r="AD405" s="25"/>
      <c r="AE405" s="25"/>
      <c r="AF405" s="25"/>
      <c r="AG405" s="25"/>
      <c r="AH405" s="25"/>
      <c r="AI405" s="25"/>
      <c r="AJ405" s="25"/>
      <c r="AK405" s="25"/>
      <c r="AL405" s="25"/>
      <c r="AM405" s="25"/>
      <c r="AN405" s="25"/>
      <c r="AO405" s="25"/>
      <c r="AP405" s="25"/>
      <c r="AQ405" s="25"/>
      <c r="AR405" s="25"/>
      <c r="AS405" s="25"/>
      <c r="AT405" s="25"/>
      <c r="AU405" s="25"/>
      <c r="AV405" s="25"/>
      <c r="AW405" s="25"/>
      <c r="AX405" s="25"/>
      <c r="AY405" s="25"/>
      <c r="AZ405" s="25"/>
      <c r="BA405" s="25"/>
      <c r="BB405" s="25"/>
      <c r="BC405" s="25"/>
      <c r="BD405" s="25"/>
      <c r="BE405" s="25"/>
      <c r="BF405" s="25"/>
      <c r="BG405" s="25"/>
      <c r="BH405" s="25"/>
      <c r="BI405" s="25"/>
      <c r="BJ405" s="25"/>
      <c r="BK405" s="25"/>
      <c r="BL405" s="25"/>
      <c r="BM405" s="21">
        <f t="shared" si="427"/>
        <v>0</v>
      </c>
      <c r="BP405" s="18">
        <v>2019</v>
      </c>
      <c r="BQ405" s="14" t="e">
        <f t="shared" si="428"/>
        <v>#DIV/0!</v>
      </c>
      <c r="BR405" s="14" t="e">
        <f t="shared" si="428"/>
        <v>#DIV/0!</v>
      </c>
      <c r="BS405" s="14" t="e">
        <f t="shared" si="428"/>
        <v>#DIV/0!</v>
      </c>
      <c r="BT405" s="14" t="e">
        <f t="shared" si="428"/>
        <v>#DIV/0!</v>
      </c>
      <c r="BU405" s="14" t="e">
        <f t="shared" si="428"/>
        <v>#DIV/0!</v>
      </c>
      <c r="BV405" s="14" t="e">
        <f t="shared" si="428"/>
        <v>#DIV/0!</v>
      </c>
      <c r="BW405" s="14" t="e">
        <f t="shared" si="428"/>
        <v>#DIV/0!</v>
      </c>
      <c r="BX405" s="14" t="e">
        <f t="shared" si="428"/>
        <v>#DIV/0!</v>
      </c>
      <c r="BY405" s="14" t="e">
        <f t="shared" si="428"/>
        <v>#DIV/0!</v>
      </c>
      <c r="BZ405" s="14" t="e">
        <f t="shared" si="428"/>
        <v>#DIV/0!</v>
      </c>
      <c r="CA405" s="14" t="e">
        <f t="shared" si="428"/>
        <v>#DIV/0!</v>
      </c>
      <c r="CB405" s="14" t="e">
        <f t="shared" si="428"/>
        <v>#DIV/0!</v>
      </c>
      <c r="CC405" s="14" t="e">
        <f t="shared" si="428"/>
        <v>#DIV/0!</v>
      </c>
      <c r="CD405" s="14" t="e">
        <f t="shared" si="428"/>
        <v>#DIV/0!</v>
      </c>
      <c r="CE405" s="14" t="e">
        <f t="shared" si="428"/>
        <v>#DIV/0!</v>
      </c>
      <c r="CF405" s="14" t="e">
        <f t="shared" si="428"/>
        <v>#DIV/0!</v>
      </c>
      <c r="CG405" s="14" t="e">
        <f t="shared" si="444"/>
        <v>#DIV/0!</v>
      </c>
      <c r="CH405" s="14" t="e">
        <f t="shared" si="422"/>
        <v>#DIV/0!</v>
      </c>
      <c r="CI405" s="14" t="e">
        <f t="shared" si="422"/>
        <v>#DIV/0!</v>
      </c>
      <c r="CJ405" s="14" t="e">
        <f t="shared" si="422"/>
        <v>#DIV/0!</v>
      </c>
      <c r="CK405" s="14" t="e">
        <f t="shared" si="422"/>
        <v>#DIV/0!</v>
      </c>
      <c r="CL405" s="14" t="e">
        <f t="shared" si="422"/>
        <v>#DIV/0!</v>
      </c>
      <c r="CM405" s="14" t="e">
        <f t="shared" si="422"/>
        <v>#DIV/0!</v>
      </c>
      <c r="CN405" s="14" t="e">
        <f t="shared" si="422"/>
        <v>#DIV/0!</v>
      </c>
      <c r="CO405" s="14" t="e">
        <f t="shared" si="422"/>
        <v>#DIV/0!</v>
      </c>
      <c r="CP405" s="14" t="e">
        <f t="shared" si="422"/>
        <v>#DIV/0!</v>
      </c>
      <c r="CQ405" s="14" t="e">
        <f t="shared" si="422"/>
        <v>#DIV/0!</v>
      </c>
      <c r="CR405" s="14" t="e">
        <f t="shared" si="422"/>
        <v>#DIV/0!</v>
      </c>
      <c r="CS405" s="14" t="e">
        <f t="shared" si="422"/>
        <v>#DIV/0!</v>
      </c>
      <c r="CT405" s="14" t="e">
        <f t="shared" si="422"/>
        <v>#DIV/0!</v>
      </c>
      <c r="CU405" s="14" t="e">
        <f t="shared" si="422"/>
        <v>#DIV/0!</v>
      </c>
      <c r="CV405" s="14" t="e">
        <f t="shared" si="422"/>
        <v>#DIV/0!</v>
      </c>
      <c r="CW405" s="14" t="e">
        <f t="shared" si="422"/>
        <v>#DIV/0!</v>
      </c>
      <c r="CX405" s="14" t="e">
        <f t="shared" si="448"/>
        <v>#DIV/0!</v>
      </c>
      <c r="CY405" s="14" t="e">
        <f t="shared" si="448"/>
        <v>#DIV/0!</v>
      </c>
      <c r="CZ405" s="14" t="e">
        <f t="shared" si="448"/>
        <v>#DIV/0!</v>
      </c>
      <c r="DA405" s="14" t="e">
        <f t="shared" si="448"/>
        <v>#DIV/0!</v>
      </c>
      <c r="DB405" s="14" t="e">
        <f t="shared" si="448"/>
        <v>#DIV/0!</v>
      </c>
      <c r="DC405" s="14" t="e">
        <f t="shared" si="445"/>
        <v>#DIV/0!</v>
      </c>
      <c r="DD405" s="14" t="e">
        <f t="shared" si="445"/>
        <v>#DIV/0!</v>
      </c>
      <c r="DE405" s="14" t="e">
        <f t="shared" si="445"/>
        <v>#DIV/0!</v>
      </c>
      <c r="DF405" s="14" t="e">
        <f t="shared" si="445"/>
        <v>#DIV/0!</v>
      </c>
      <c r="DG405" s="14" t="e">
        <f t="shared" si="445"/>
        <v>#DIV/0!</v>
      </c>
      <c r="DH405" s="14" t="e">
        <f t="shared" si="445"/>
        <v>#DIV/0!</v>
      </c>
      <c r="DI405" s="14" t="e">
        <f t="shared" si="445"/>
        <v>#DIV/0!</v>
      </c>
      <c r="DJ405" s="14" t="e">
        <f t="shared" si="445"/>
        <v>#DIV/0!</v>
      </c>
      <c r="DK405" s="14" t="e">
        <f t="shared" si="445"/>
        <v>#DIV/0!</v>
      </c>
      <c r="DL405" s="14" t="e">
        <f t="shared" si="445"/>
        <v>#DIV/0!</v>
      </c>
      <c r="DM405" s="14" t="e">
        <f t="shared" si="445"/>
        <v>#DIV/0!</v>
      </c>
      <c r="DN405" s="14" t="e">
        <f t="shared" si="445"/>
        <v>#DIV/0!</v>
      </c>
      <c r="DO405" s="14" t="e">
        <f t="shared" si="445"/>
        <v>#DIV/0!</v>
      </c>
      <c r="DP405" s="14" t="e">
        <f t="shared" si="445"/>
        <v>#DIV/0!</v>
      </c>
      <c r="DQ405" s="14" t="e">
        <f t="shared" si="445"/>
        <v>#DIV/0!</v>
      </c>
      <c r="DR405" s="14" t="e">
        <f t="shared" si="445"/>
        <v>#DIV/0!</v>
      </c>
      <c r="DS405" s="14" t="e">
        <f t="shared" si="446"/>
        <v>#DIV/0!</v>
      </c>
      <c r="DT405" s="14" t="e">
        <f t="shared" si="425"/>
        <v>#DIV/0!</v>
      </c>
      <c r="DU405" s="14" t="e">
        <f t="shared" si="425"/>
        <v>#DIV/0!</v>
      </c>
      <c r="DV405" s="14" t="e">
        <f t="shared" si="425"/>
        <v>#DIV/0!</v>
      </c>
      <c r="DW405" s="14" t="e">
        <f t="shared" si="425"/>
        <v>#DIV/0!</v>
      </c>
      <c r="DX405" s="14" t="e">
        <f t="shared" si="425"/>
        <v>#DIV/0!</v>
      </c>
      <c r="DY405" s="14" t="e">
        <f t="shared" si="425"/>
        <v>#DIV/0!</v>
      </c>
      <c r="DZ405" s="14" t="e">
        <f t="shared" si="429"/>
        <v>#DIV/0!</v>
      </c>
    </row>
    <row r="406" spans="1:130">
      <c r="A406" s="18">
        <v>20</v>
      </c>
      <c r="B406" s="15">
        <f t="shared" si="426"/>
        <v>1</v>
      </c>
      <c r="C406" s="18">
        <v>2020</v>
      </c>
      <c r="D406" s="25">
        <f t="shared" si="430"/>
        <v>0</v>
      </c>
      <c r="E406" s="25">
        <f t="shared" si="431"/>
        <v>0</v>
      </c>
      <c r="F406" s="25">
        <f t="shared" si="432"/>
        <v>0</v>
      </c>
      <c r="G406" s="25">
        <f t="shared" si="433"/>
        <v>0</v>
      </c>
      <c r="H406" s="25">
        <f t="shared" si="434"/>
        <v>0</v>
      </c>
      <c r="I406" s="25">
        <f t="shared" si="435"/>
        <v>0</v>
      </c>
      <c r="J406" s="25">
        <f t="shared" si="436"/>
        <v>0</v>
      </c>
      <c r="K406" s="25">
        <f t="shared" si="437"/>
        <v>0</v>
      </c>
      <c r="L406" s="25">
        <f t="shared" si="438"/>
        <v>0</v>
      </c>
      <c r="M406" s="25">
        <f t="shared" si="439"/>
        <v>0</v>
      </c>
      <c r="N406" s="25">
        <f t="shared" si="440"/>
        <v>0</v>
      </c>
      <c r="O406" s="25">
        <f t="shared" si="441"/>
        <v>0</v>
      </c>
      <c r="P406" s="25">
        <f t="shared" si="442"/>
        <v>0</v>
      </c>
      <c r="Q406" s="25">
        <f t="shared" si="443"/>
        <v>0</v>
      </c>
      <c r="R406" s="25">
        <f t="shared" si="447"/>
        <v>0</v>
      </c>
      <c r="S406" s="25">
        <f t="shared" si="449"/>
        <v>0</v>
      </c>
      <c r="T406" s="25">
        <f t="shared" si="450"/>
        <v>0</v>
      </c>
      <c r="U406" s="25">
        <f t="shared" si="451"/>
        <v>0</v>
      </c>
      <c r="V406" s="25">
        <f t="shared" ref="V406:V424" si="452">VLOOKUP($C$84,$D$3:$K$63,$A$73,0)*(B388-B387)</f>
        <v>0</v>
      </c>
      <c r="W406" s="25">
        <f>VLOOKUP($C$85,$D$3:$K$63,$A$73,0)*(B387-B386)</f>
        <v>0</v>
      </c>
      <c r="X406" s="25">
        <f>VLOOKUP($C$86,$D$3:$K$63,$A$73,0)*B386</f>
        <v>0</v>
      </c>
      <c r="Y406" s="25"/>
      <c r="Z406" s="25"/>
      <c r="AA406" s="25"/>
      <c r="AB406" s="25"/>
      <c r="AC406" s="25"/>
      <c r="AD406" s="25"/>
      <c r="AE406" s="25"/>
      <c r="AF406" s="25"/>
      <c r="AG406" s="25"/>
      <c r="AH406" s="25"/>
      <c r="AI406" s="25"/>
      <c r="AJ406" s="25"/>
      <c r="AK406" s="25"/>
      <c r="AL406" s="25"/>
      <c r="AM406" s="25"/>
      <c r="AN406" s="25"/>
      <c r="AO406" s="25"/>
      <c r="AP406" s="25"/>
      <c r="AQ406" s="25"/>
      <c r="AR406" s="25"/>
      <c r="AS406" s="25"/>
      <c r="AT406" s="25"/>
      <c r="AU406" s="25"/>
      <c r="AV406" s="25"/>
      <c r="AW406" s="25"/>
      <c r="AX406" s="25"/>
      <c r="AY406" s="25"/>
      <c r="AZ406" s="25"/>
      <c r="BA406" s="25"/>
      <c r="BB406" s="25"/>
      <c r="BC406" s="25"/>
      <c r="BD406" s="25"/>
      <c r="BE406" s="25"/>
      <c r="BF406" s="25"/>
      <c r="BG406" s="25"/>
      <c r="BH406" s="25"/>
      <c r="BI406" s="25"/>
      <c r="BJ406" s="25"/>
      <c r="BK406" s="25"/>
      <c r="BL406" s="25"/>
      <c r="BM406" s="21">
        <f t="shared" si="427"/>
        <v>0</v>
      </c>
      <c r="BP406" s="18">
        <v>2020</v>
      </c>
      <c r="BQ406" s="14" t="e">
        <f t="shared" si="428"/>
        <v>#DIV/0!</v>
      </c>
      <c r="BR406" s="14" t="e">
        <f t="shared" si="428"/>
        <v>#DIV/0!</v>
      </c>
      <c r="BS406" s="14" t="e">
        <f t="shared" si="428"/>
        <v>#DIV/0!</v>
      </c>
      <c r="BT406" s="14" t="e">
        <f t="shared" si="428"/>
        <v>#DIV/0!</v>
      </c>
      <c r="BU406" s="14" t="e">
        <f t="shared" si="428"/>
        <v>#DIV/0!</v>
      </c>
      <c r="BV406" s="14" t="e">
        <f t="shared" si="428"/>
        <v>#DIV/0!</v>
      </c>
      <c r="BW406" s="14" t="e">
        <f t="shared" si="428"/>
        <v>#DIV/0!</v>
      </c>
      <c r="BX406" s="14" t="e">
        <f t="shared" si="428"/>
        <v>#DIV/0!</v>
      </c>
      <c r="BY406" s="14" t="e">
        <f t="shared" si="428"/>
        <v>#DIV/0!</v>
      </c>
      <c r="BZ406" s="14" t="e">
        <f t="shared" si="428"/>
        <v>#DIV/0!</v>
      </c>
      <c r="CA406" s="14" t="e">
        <f t="shared" si="428"/>
        <v>#DIV/0!</v>
      </c>
      <c r="CB406" s="14" t="e">
        <f t="shared" si="428"/>
        <v>#DIV/0!</v>
      </c>
      <c r="CC406" s="14" t="e">
        <f t="shared" si="428"/>
        <v>#DIV/0!</v>
      </c>
      <c r="CD406" s="14" t="e">
        <f t="shared" si="428"/>
        <v>#DIV/0!</v>
      </c>
      <c r="CE406" s="14" t="e">
        <f t="shared" si="428"/>
        <v>#DIV/0!</v>
      </c>
      <c r="CF406" s="14" t="e">
        <f t="shared" si="428"/>
        <v>#DIV/0!</v>
      </c>
      <c r="CG406" s="14" t="e">
        <f t="shared" si="444"/>
        <v>#DIV/0!</v>
      </c>
      <c r="CH406" s="14" t="e">
        <f t="shared" si="422"/>
        <v>#DIV/0!</v>
      </c>
      <c r="CI406" s="14" t="e">
        <f t="shared" si="422"/>
        <v>#DIV/0!</v>
      </c>
      <c r="CJ406" s="14" t="e">
        <f t="shared" si="422"/>
        <v>#DIV/0!</v>
      </c>
      <c r="CK406" s="14" t="e">
        <f t="shared" si="422"/>
        <v>#DIV/0!</v>
      </c>
      <c r="CL406" s="14" t="e">
        <f t="shared" si="422"/>
        <v>#DIV/0!</v>
      </c>
      <c r="CM406" s="14" t="e">
        <f t="shared" si="422"/>
        <v>#DIV/0!</v>
      </c>
      <c r="CN406" s="14" t="e">
        <f t="shared" si="422"/>
        <v>#DIV/0!</v>
      </c>
      <c r="CO406" s="14" t="e">
        <f t="shared" si="422"/>
        <v>#DIV/0!</v>
      </c>
      <c r="CP406" s="14" t="e">
        <f t="shared" si="422"/>
        <v>#DIV/0!</v>
      </c>
      <c r="CQ406" s="14" t="e">
        <f t="shared" si="422"/>
        <v>#DIV/0!</v>
      </c>
      <c r="CR406" s="14" t="e">
        <f t="shared" si="422"/>
        <v>#DIV/0!</v>
      </c>
      <c r="CS406" s="14" t="e">
        <f t="shared" si="422"/>
        <v>#DIV/0!</v>
      </c>
      <c r="CT406" s="14" t="e">
        <f t="shared" si="422"/>
        <v>#DIV/0!</v>
      </c>
      <c r="CU406" s="14" t="e">
        <f t="shared" si="422"/>
        <v>#DIV/0!</v>
      </c>
      <c r="CV406" s="14" t="e">
        <f t="shared" si="422"/>
        <v>#DIV/0!</v>
      </c>
      <c r="CW406" s="14" t="e">
        <f t="shared" si="422"/>
        <v>#DIV/0!</v>
      </c>
      <c r="CX406" s="14" t="e">
        <f t="shared" si="448"/>
        <v>#DIV/0!</v>
      </c>
      <c r="CY406" s="14" t="e">
        <f t="shared" si="448"/>
        <v>#DIV/0!</v>
      </c>
      <c r="CZ406" s="14" t="e">
        <f t="shared" si="448"/>
        <v>#DIV/0!</v>
      </c>
      <c r="DA406" s="14" t="e">
        <f t="shared" si="448"/>
        <v>#DIV/0!</v>
      </c>
      <c r="DB406" s="14" t="e">
        <f t="shared" si="448"/>
        <v>#DIV/0!</v>
      </c>
      <c r="DC406" s="14" t="e">
        <f t="shared" si="445"/>
        <v>#DIV/0!</v>
      </c>
      <c r="DD406" s="14" t="e">
        <f t="shared" si="445"/>
        <v>#DIV/0!</v>
      </c>
      <c r="DE406" s="14" t="e">
        <f t="shared" si="445"/>
        <v>#DIV/0!</v>
      </c>
      <c r="DF406" s="14" t="e">
        <f t="shared" si="445"/>
        <v>#DIV/0!</v>
      </c>
      <c r="DG406" s="14" t="e">
        <f t="shared" si="445"/>
        <v>#DIV/0!</v>
      </c>
      <c r="DH406" s="14" t="e">
        <f t="shared" si="445"/>
        <v>#DIV/0!</v>
      </c>
      <c r="DI406" s="14" t="e">
        <f t="shared" si="445"/>
        <v>#DIV/0!</v>
      </c>
      <c r="DJ406" s="14" t="e">
        <f t="shared" si="445"/>
        <v>#DIV/0!</v>
      </c>
      <c r="DK406" s="14" t="e">
        <f t="shared" si="445"/>
        <v>#DIV/0!</v>
      </c>
      <c r="DL406" s="14" t="e">
        <f t="shared" si="445"/>
        <v>#DIV/0!</v>
      </c>
      <c r="DM406" s="14" t="e">
        <f t="shared" si="445"/>
        <v>#DIV/0!</v>
      </c>
      <c r="DN406" s="14" t="e">
        <f t="shared" si="445"/>
        <v>#DIV/0!</v>
      </c>
      <c r="DO406" s="14" t="e">
        <f t="shared" si="445"/>
        <v>#DIV/0!</v>
      </c>
      <c r="DP406" s="14" t="e">
        <f t="shared" si="445"/>
        <v>#DIV/0!</v>
      </c>
      <c r="DQ406" s="14" t="e">
        <f t="shared" si="445"/>
        <v>#DIV/0!</v>
      </c>
      <c r="DR406" s="14" t="e">
        <f t="shared" si="445"/>
        <v>#DIV/0!</v>
      </c>
      <c r="DS406" s="14" t="e">
        <f t="shared" si="446"/>
        <v>#DIV/0!</v>
      </c>
      <c r="DT406" s="14" t="e">
        <f t="shared" si="425"/>
        <v>#DIV/0!</v>
      </c>
      <c r="DU406" s="14" t="e">
        <f t="shared" si="425"/>
        <v>#DIV/0!</v>
      </c>
      <c r="DV406" s="14" t="e">
        <f t="shared" si="425"/>
        <v>#DIV/0!</v>
      </c>
      <c r="DW406" s="14" t="e">
        <f t="shared" si="425"/>
        <v>#DIV/0!</v>
      </c>
      <c r="DX406" s="14" t="e">
        <f t="shared" si="425"/>
        <v>#DIV/0!</v>
      </c>
      <c r="DY406" s="14" t="e">
        <f t="shared" si="425"/>
        <v>#DIV/0!</v>
      </c>
      <c r="DZ406" s="14" t="e">
        <f t="shared" si="429"/>
        <v>#DIV/0!</v>
      </c>
    </row>
    <row r="407" spans="1:130">
      <c r="C407" s="18">
        <v>2021</v>
      </c>
      <c r="D407" s="25"/>
      <c r="E407" s="25">
        <f t="shared" si="431"/>
        <v>0</v>
      </c>
      <c r="F407" s="25">
        <f t="shared" si="432"/>
        <v>0</v>
      </c>
      <c r="G407" s="25">
        <f t="shared" si="433"/>
        <v>0</v>
      </c>
      <c r="H407" s="25">
        <f t="shared" si="434"/>
        <v>0</v>
      </c>
      <c r="I407" s="25">
        <f t="shared" si="435"/>
        <v>0</v>
      </c>
      <c r="J407" s="25">
        <f t="shared" si="436"/>
        <v>0</v>
      </c>
      <c r="K407" s="25">
        <f t="shared" si="437"/>
        <v>0</v>
      </c>
      <c r="L407" s="25">
        <f t="shared" si="438"/>
        <v>0</v>
      </c>
      <c r="M407" s="25">
        <f t="shared" si="439"/>
        <v>0</v>
      </c>
      <c r="N407" s="25">
        <f t="shared" si="440"/>
        <v>0</v>
      </c>
      <c r="O407" s="25">
        <f t="shared" si="441"/>
        <v>0</v>
      </c>
      <c r="P407" s="25">
        <f t="shared" si="442"/>
        <v>0</v>
      </c>
      <c r="Q407" s="25">
        <f t="shared" si="443"/>
        <v>0</v>
      </c>
      <c r="R407" s="25">
        <f t="shared" si="447"/>
        <v>0</v>
      </c>
      <c r="S407" s="25">
        <f t="shared" si="449"/>
        <v>0</v>
      </c>
      <c r="T407" s="25">
        <f t="shared" si="450"/>
        <v>0</v>
      </c>
      <c r="U407" s="25">
        <f t="shared" si="451"/>
        <v>0</v>
      </c>
      <c r="V407" s="25">
        <f t="shared" si="452"/>
        <v>0</v>
      </c>
      <c r="W407" s="25">
        <f t="shared" ref="W407:W425" si="453">VLOOKUP($C$85,$D$3:$K$63,$A$73,0)*(B388-B387)</f>
        <v>0</v>
      </c>
      <c r="X407" s="25">
        <f>VLOOKUP($C$86,$D$3:$K$63,$A$73,0)*(B387-B386)</f>
        <v>2.625</v>
      </c>
      <c r="Y407" s="25">
        <f>VLOOKUP($C$87,$D$3:$K$63,$A$73,0)*B386</f>
        <v>0</v>
      </c>
      <c r="Z407" s="25"/>
      <c r="AA407" s="25"/>
      <c r="AB407" s="25"/>
      <c r="AC407" s="25"/>
      <c r="AD407" s="25"/>
      <c r="AE407" s="25"/>
      <c r="AF407" s="25"/>
      <c r="AG407" s="25"/>
      <c r="AH407" s="25"/>
      <c r="AI407" s="25"/>
      <c r="AJ407" s="25"/>
      <c r="AK407" s="25"/>
      <c r="AL407" s="25"/>
      <c r="AM407" s="25"/>
      <c r="AN407" s="25"/>
      <c r="AO407" s="25"/>
      <c r="AP407" s="25"/>
      <c r="AQ407" s="25"/>
      <c r="AR407" s="25"/>
      <c r="AS407" s="25"/>
      <c r="AT407" s="25"/>
      <c r="AU407" s="25"/>
      <c r="AV407" s="25"/>
      <c r="AW407" s="25"/>
      <c r="AX407" s="25"/>
      <c r="AY407" s="25"/>
      <c r="AZ407" s="25"/>
      <c r="BA407" s="25"/>
      <c r="BB407" s="25"/>
      <c r="BC407" s="25"/>
      <c r="BD407" s="25"/>
      <c r="BE407" s="25"/>
      <c r="BF407" s="25"/>
      <c r="BG407" s="25"/>
      <c r="BH407" s="25"/>
      <c r="BI407" s="25"/>
      <c r="BJ407" s="25"/>
      <c r="BK407" s="25"/>
      <c r="BL407" s="25"/>
      <c r="BM407" s="21">
        <f t="shared" si="427"/>
        <v>2.625</v>
      </c>
      <c r="BP407" s="18">
        <v>2021</v>
      </c>
      <c r="BQ407" s="14">
        <f t="shared" si="428"/>
        <v>0</v>
      </c>
      <c r="BR407" s="14">
        <f t="shared" si="428"/>
        <v>0</v>
      </c>
      <c r="BS407" s="14">
        <f t="shared" si="428"/>
        <v>0</v>
      </c>
      <c r="BT407" s="14">
        <f t="shared" si="428"/>
        <v>0</v>
      </c>
      <c r="BU407" s="14">
        <f t="shared" si="428"/>
        <v>0</v>
      </c>
      <c r="BV407" s="14">
        <f t="shared" si="428"/>
        <v>0</v>
      </c>
      <c r="BW407" s="14">
        <f t="shared" si="428"/>
        <v>0</v>
      </c>
      <c r="BX407" s="14">
        <f t="shared" si="428"/>
        <v>0</v>
      </c>
      <c r="BY407" s="14">
        <f t="shared" si="428"/>
        <v>0</v>
      </c>
      <c r="BZ407" s="14">
        <f t="shared" si="428"/>
        <v>0</v>
      </c>
      <c r="CA407" s="14">
        <f t="shared" si="428"/>
        <v>0</v>
      </c>
      <c r="CB407" s="14">
        <f t="shared" si="428"/>
        <v>0</v>
      </c>
      <c r="CC407" s="14">
        <f t="shared" si="428"/>
        <v>0</v>
      </c>
      <c r="CD407" s="14">
        <f t="shared" si="428"/>
        <v>0</v>
      </c>
      <c r="CE407" s="14">
        <f t="shared" si="428"/>
        <v>0</v>
      </c>
      <c r="CF407" s="14">
        <f t="shared" si="428"/>
        <v>0</v>
      </c>
      <c r="CG407" s="14">
        <f t="shared" si="444"/>
        <v>0</v>
      </c>
      <c r="CH407" s="14">
        <f t="shared" si="422"/>
        <v>0</v>
      </c>
      <c r="CI407" s="14">
        <f t="shared" si="422"/>
        <v>0</v>
      </c>
      <c r="CJ407" s="14">
        <f t="shared" si="422"/>
        <v>0</v>
      </c>
      <c r="CK407" s="14">
        <f t="shared" si="422"/>
        <v>1</v>
      </c>
      <c r="CL407" s="14">
        <f t="shared" si="422"/>
        <v>0</v>
      </c>
      <c r="CM407" s="14">
        <f t="shared" si="422"/>
        <v>0</v>
      </c>
      <c r="CN407" s="14">
        <f t="shared" si="422"/>
        <v>0</v>
      </c>
      <c r="CO407" s="14">
        <f t="shared" si="422"/>
        <v>0</v>
      </c>
      <c r="CP407" s="14">
        <f t="shared" si="422"/>
        <v>0</v>
      </c>
      <c r="CQ407" s="14">
        <f t="shared" si="422"/>
        <v>0</v>
      </c>
      <c r="CR407" s="14">
        <f t="shared" si="422"/>
        <v>0</v>
      </c>
      <c r="CS407" s="14">
        <f t="shared" si="422"/>
        <v>0</v>
      </c>
      <c r="CT407" s="14">
        <f t="shared" si="422"/>
        <v>0</v>
      </c>
      <c r="CU407" s="14">
        <f t="shared" si="422"/>
        <v>0</v>
      </c>
      <c r="CV407" s="14">
        <f t="shared" si="422"/>
        <v>0</v>
      </c>
      <c r="CW407" s="14">
        <f t="shared" si="422"/>
        <v>0</v>
      </c>
      <c r="CX407" s="14">
        <f t="shared" si="448"/>
        <v>0</v>
      </c>
      <c r="CY407" s="14">
        <f t="shared" si="448"/>
        <v>0</v>
      </c>
      <c r="CZ407" s="14">
        <f t="shared" si="448"/>
        <v>0</v>
      </c>
      <c r="DA407" s="14">
        <f t="shared" si="448"/>
        <v>0</v>
      </c>
      <c r="DB407" s="14">
        <f t="shared" si="448"/>
        <v>0</v>
      </c>
      <c r="DC407" s="14">
        <f t="shared" si="445"/>
        <v>0</v>
      </c>
      <c r="DD407" s="14">
        <f t="shared" si="445"/>
        <v>0</v>
      </c>
      <c r="DE407" s="14">
        <f t="shared" si="445"/>
        <v>0</v>
      </c>
      <c r="DF407" s="14">
        <f t="shared" si="445"/>
        <v>0</v>
      </c>
      <c r="DG407" s="14">
        <f t="shared" si="445"/>
        <v>0</v>
      </c>
      <c r="DH407" s="14">
        <f t="shared" si="445"/>
        <v>0</v>
      </c>
      <c r="DI407" s="14">
        <f t="shared" si="445"/>
        <v>0</v>
      </c>
      <c r="DJ407" s="14">
        <f t="shared" si="445"/>
        <v>0</v>
      </c>
      <c r="DK407" s="14">
        <f t="shared" si="445"/>
        <v>0</v>
      </c>
      <c r="DL407" s="14">
        <f t="shared" si="445"/>
        <v>0</v>
      </c>
      <c r="DM407" s="14">
        <f t="shared" si="445"/>
        <v>0</v>
      </c>
      <c r="DN407" s="14">
        <f t="shared" si="445"/>
        <v>0</v>
      </c>
      <c r="DO407" s="14">
        <f t="shared" si="445"/>
        <v>0</v>
      </c>
      <c r="DP407" s="14">
        <f t="shared" si="445"/>
        <v>0</v>
      </c>
      <c r="DQ407" s="14">
        <f t="shared" si="445"/>
        <v>0</v>
      </c>
      <c r="DR407" s="14">
        <f t="shared" si="445"/>
        <v>0</v>
      </c>
      <c r="DS407" s="14">
        <f t="shared" si="446"/>
        <v>0</v>
      </c>
      <c r="DT407" s="14">
        <f t="shared" si="425"/>
        <v>0</v>
      </c>
      <c r="DU407" s="14">
        <f t="shared" si="425"/>
        <v>0</v>
      </c>
      <c r="DV407" s="14">
        <f t="shared" si="425"/>
        <v>0</v>
      </c>
      <c r="DW407" s="14">
        <f t="shared" si="425"/>
        <v>0</v>
      </c>
      <c r="DX407" s="14">
        <f t="shared" si="425"/>
        <v>0</v>
      </c>
      <c r="DY407" s="14">
        <f t="shared" si="425"/>
        <v>0</v>
      </c>
      <c r="DZ407" s="14">
        <f t="shared" si="429"/>
        <v>1</v>
      </c>
    </row>
    <row r="408" spans="1:130">
      <c r="C408" s="18">
        <v>2022</v>
      </c>
      <c r="D408" s="25"/>
      <c r="E408" s="25"/>
      <c r="F408" s="25">
        <f t="shared" si="432"/>
        <v>0</v>
      </c>
      <c r="G408" s="25">
        <f t="shared" si="433"/>
        <v>0</v>
      </c>
      <c r="H408" s="25">
        <f t="shared" si="434"/>
        <v>0</v>
      </c>
      <c r="I408" s="25">
        <f t="shared" si="435"/>
        <v>0</v>
      </c>
      <c r="J408" s="25">
        <f t="shared" si="436"/>
        <v>0</v>
      </c>
      <c r="K408" s="25">
        <f t="shared" si="437"/>
        <v>0</v>
      </c>
      <c r="L408" s="25">
        <f t="shared" si="438"/>
        <v>0</v>
      </c>
      <c r="M408" s="25">
        <f t="shared" si="439"/>
        <v>0</v>
      </c>
      <c r="N408" s="25">
        <f t="shared" si="440"/>
        <v>0</v>
      </c>
      <c r="O408" s="25">
        <f t="shared" si="441"/>
        <v>0</v>
      </c>
      <c r="P408" s="25">
        <f t="shared" si="442"/>
        <v>0</v>
      </c>
      <c r="Q408" s="25">
        <f t="shared" si="443"/>
        <v>0</v>
      </c>
      <c r="R408" s="25">
        <f t="shared" si="447"/>
        <v>0</v>
      </c>
      <c r="S408" s="25">
        <f t="shared" si="449"/>
        <v>0</v>
      </c>
      <c r="T408" s="25">
        <f t="shared" si="450"/>
        <v>0</v>
      </c>
      <c r="U408" s="25">
        <f t="shared" si="451"/>
        <v>0</v>
      </c>
      <c r="V408" s="25">
        <f t="shared" si="452"/>
        <v>0</v>
      </c>
      <c r="W408" s="25">
        <f t="shared" si="453"/>
        <v>0</v>
      </c>
      <c r="X408" s="25">
        <f t="shared" ref="X408:X426" si="454">VLOOKUP($C$86,$D$3:$K$63,$A$73,0)*(B388-B387)</f>
        <v>2.625</v>
      </c>
      <c r="Y408" s="25">
        <f>VLOOKUP($C$87,$D$3:$K$63,$A$73,0)*(B387-B386)</f>
        <v>2.625</v>
      </c>
      <c r="Z408" s="25">
        <f>VLOOKUP($C$88,$D$3:$K$63,$A$73,0)*B386</f>
        <v>0</v>
      </c>
      <c r="AA408" s="25"/>
      <c r="AB408" s="25"/>
      <c r="AC408" s="25"/>
      <c r="AD408" s="25"/>
      <c r="AE408" s="25"/>
      <c r="AF408" s="25"/>
      <c r="AG408" s="25"/>
      <c r="AH408" s="25"/>
      <c r="AI408" s="25"/>
      <c r="AJ408" s="25"/>
      <c r="AK408" s="25"/>
      <c r="AL408" s="25"/>
      <c r="AM408" s="25"/>
      <c r="AN408" s="25"/>
      <c r="AO408" s="25"/>
      <c r="AP408" s="25"/>
      <c r="AQ408" s="25"/>
      <c r="AR408" s="25"/>
      <c r="AS408" s="25"/>
      <c r="AT408" s="25"/>
      <c r="AU408" s="25"/>
      <c r="AV408" s="25"/>
      <c r="AW408" s="25"/>
      <c r="AX408" s="25"/>
      <c r="AY408" s="25"/>
      <c r="AZ408" s="25"/>
      <c r="BA408" s="25"/>
      <c r="BB408" s="25"/>
      <c r="BC408" s="25"/>
      <c r="BD408" s="25"/>
      <c r="BE408" s="25"/>
      <c r="BF408" s="25"/>
      <c r="BG408" s="25"/>
      <c r="BH408" s="25"/>
      <c r="BI408" s="25"/>
      <c r="BJ408" s="25"/>
      <c r="BK408" s="25"/>
      <c r="BL408" s="25"/>
      <c r="BM408" s="21">
        <f t="shared" si="427"/>
        <v>5.25</v>
      </c>
      <c r="BP408" s="18">
        <v>2022</v>
      </c>
      <c r="BQ408" s="14">
        <f t="shared" si="428"/>
        <v>0</v>
      </c>
      <c r="BR408" s="14">
        <f t="shared" si="428"/>
        <v>0</v>
      </c>
      <c r="BS408" s="14">
        <f t="shared" si="428"/>
        <v>0</v>
      </c>
      <c r="BT408" s="14">
        <f t="shared" si="428"/>
        <v>0</v>
      </c>
      <c r="BU408" s="14">
        <f t="shared" si="428"/>
        <v>0</v>
      </c>
      <c r="BV408" s="14">
        <f t="shared" si="428"/>
        <v>0</v>
      </c>
      <c r="BW408" s="14">
        <f t="shared" si="428"/>
        <v>0</v>
      </c>
      <c r="BX408" s="14">
        <f t="shared" si="428"/>
        <v>0</v>
      </c>
      <c r="BY408" s="14">
        <f t="shared" si="428"/>
        <v>0</v>
      </c>
      <c r="BZ408" s="14">
        <f t="shared" si="428"/>
        <v>0</v>
      </c>
      <c r="CA408" s="14">
        <f t="shared" si="428"/>
        <v>0</v>
      </c>
      <c r="CB408" s="14">
        <f t="shared" si="428"/>
        <v>0</v>
      </c>
      <c r="CC408" s="14">
        <f t="shared" si="428"/>
        <v>0</v>
      </c>
      <c r="CD408" s="14">
        <f t="shared" si="428"/>
        <v>0</v>
      </c>
      <c r="CE408" s="14">
        <f t="shared" si="428"/>
        <v>0</v>
      </c>
      <c r="CF408" s="14">
        <f t="shared" si="428"/>
        <v>0</v>
      </c>
      <c r="CG408" s="14">
        <f t="shared" si="444"/>
        <v>0</v>
      </c>
      <c r="CH408" s="14">
        <f t="shared" si="422"/>
        <v>0</v>
      </c>
      <c r="CI408" s="14">
        <f t="shared" si="422"/>
        <v>0</v>
      </c>
      <c r="CJ408" s="14">
        <f t="shared" si="422"/>
        <v>0</v>
      </c>
      <c r="CK408" s="14">
        <f t="shared" si="422"/>
        <v>0.5</v>
      </c>
      <c r="CL408" s="14">
        <f t="shared" si="422"/>
        <v>0.5</v>
      </c>
      <c r="CM408" s="14">
        <f t="shared" si="422"/>
        <v>0</v>
      </c>
      <c r="CN408" s="14">
        <f t="shared" si="422"/>
        <v>0</v>
      </c>
      <c r="CO408" s="14">
        <f t="shared" si="422"/>
        <v>0</v>
      </c>
      <c r="CP408" s="14">
        <f t="shared" si="422"/>
        <v>0</v>
      </c>
      <c r="CQ408" s="14">
        <f t="shared" si="422"/>
        <v>0</v>
      </c>
      <c r="CR408" s="14">
        <f t="shared" si="422"/>
        <v>0</v>
      </c>
      <c r="CS408" s="14">
        <f t="shared" si="422"/>
        <v>0</v>
      </c>
      <c r="CT408" s="14">
        <f t="shared" si="422"/>
        <v>0</v>
      </c>
      <c r="CU408" s="14">
        <f t="shared" si="422"/>
        <v>0</v>
      </c>
      <c r="CV408" s="14">
        <f t="shared" si="422"/>
        <v>0</v>
      </c>
      <c r="CW408" s="14">
        <f t="shared" si="422"/>
        <v>0</v>
      </c>
      <c r="CX408" s="14">
        <f t="shared" si="448"/>
        <v>0</v>
      </c>
      <c r="CY408" s="14">
        <f t="shared" si="448"/>
        <v>0</v>
      </c>
      <c r="CZ408" s="14">
        <f t="shared" si="448"/>
        <v>0</v>
      </c>
      <c r="DA408" s="14">
        <f t="shared" si="448"/>
        <v>0</v>
      </c>
      <c r="DB408" s="14">
        <f t="shared" si="448"/>
        <v>0</v>
      </c>
      <c r="DC408" s="14">
        <f t="shared" si="445"/>
        <v>0</v>
      </c>
      <c r="DD408" s="14">
        <f t="shared" si="445"/>
        <v>0</v>
      </c>
      <c r="DE408" s="14">
        <f t="shared" si="445"/>
        <v>0</v>
      </c>
      <c r="DF408" s="14">
        <f t="shared" si="445"/>
        <v>0</v>
      </c>
      <c r="DG408" s="14">
        <f t="shared" si="445"/>
        <v>0</v>
      </c>
      <c r="DH408" s="14">
        <f t="shared" si="445"/>
        <v>0</v>
      </c>
      <c r="DI408" s="14">
        <f t="shared" si="445"/>
        <v>0</v>
      </c>
      <c r="DJ408" s="14">
        <f t="shared" si="445"/>
        <v>0</v>
      </c>
      <c r="DK408" s="14">
        <f t="shared" si="445"/>
        <v>0</v>
      </c>
      <c r="DL408" s="14">
        <f t="shared" si="445"/>
        <v>0</v>
      </c>
      <c r="DM408" s="14">
        <f t="shared" si="445"/>
        <v>0</v>
      </c>
      <c r="DN408" s="14">
        <f t="shared" si="445"/>
        <v>0</v>
      </c>
      <c r="DO408" s="14">
        <f t="shared" si="445"/>
        <v>0</v>
      </c>
      <c r="DP408" s="14">
        <f t="shared" si="445"/>
        <v>0</v>
      </c>
      <c r="DQ408" s="14">
        <f t="shared" si="445"/>
        <v>0</v>
      </c>
      <c r="DR408" s="14">
        <f t="shared" si="445"/>
        <v>0</v>
      </c>
      <c r="DS408" s="14">
        <f t="shared" si="446"/>
        <v>0</v>
      </c>
      <c r="DT408" s="14">
        <f t="shared" si="425"/>
        <v>0</v>
      </c>
      <c r="DU408" s="14">
        <f t="shared" si="425"/>
        <v>0</v>
      </c>
      <c r="DV408" s="14">
        <f t="shared" si="425"/>
        <v>0</v>
      </c>
      <c r="DW408" s="14">
        <f t="shared" si="425"/>
        <v>0</v>
      </c>
      <c r="DX408" s="14">
        <f t="shared" si="425"/>
        <v>0</v>
      </c>
      <c r="DY408" s="14">
        <f t="shared" si="425"/>
        <v>0</v>
      </c>
      <c r="DZ408" s="14">
        <f t="shared" si="429"/>
        <v>1</v>
      </c>
    </row>
    <row r="409" spans="1:130">
      <c r="C409" s="18">
        <v>2023</v>
      </c>
      <c r="D409" s="25"/>
      <c r="E409" s="25"/>
      <c r="F409" s="25"/>
      <c r="G409" s="25">
        <f t="shared" si="433"/>
        <v>0</v>
      </c>
      <c r="H409" s="25">
        <f t="shared" si="434"/>
        <v>0</v>
      </c>
      <c r="I409" s="25">
        <f t="shared" si="435"/>
        <v>0</v>
      </c>
      <c r="J409" s="25">
        <f t="shared" si="436"/>
        <v>0</v>
      </c>
      <c r="K409" s="25">
        <f t="shared" si="437"/>
        <v>0</v>
      </c>
      <c r="L409" s="25">
        <f t="shared" si="438"/>
        <v>0</v>
      </c>
      <c r="M409" s="25">
        <f t="shared" si="439"/>
        <v>0</v>
      </c>
      <c r="N409" s="25">
        <f t="shared" si="440"/>
        <v>0</v>
      </c>
      <c r="O409" s="25">
        <f t="shared" si="441"/>
        <v>0</v>
      </c>
      <c r="P409" s="25">
        <f t="shared" si="442"/>
        <v>0</v>
      </c>
      <c r="Q409" s="25">
        <f t="shared" si="443"/>
        <v>0</v>
      </c>
      <c r="R409" s="25">
        <f t="shared" si="447"/>
        <v>0</v>
      </c>
      <c r="S409" s="25">
        <f t="shared" si="449"/>
        <v>0</v>
      </c>
      <c r="T409" s="25">
        <f t="shared" si="450"/>
        <v>0</v>
      </c>
      <c r="U409" s="25">
        <f t="shared" si="451"/>
        <v>0</v>
      </c>
      <c r="V409" s="25">
        <f t="shared" si="452"/>
        <v>0</v>
      </c>
      <c r="W409" s="25">
        <f t="shared" si="453"/>
        <v>0</v>
      </c>
      <c r="X409" s="25">
        <f t="shared" si="454"/>
        <v>2.625</v>
      </c>
      <c r="Y409" s="25">
        <f t="shared" ref="Y409:Y427" si="455">VLOOKUP($C$87,$D$3:$K$63,$A$73,0)*(B388-B387)</f>
        <v>2.625</v>
      </c>
      <c r="Z409" s="25">
        <f>VLOOKUP($C$88,$D$3:$K$63,$A$73,0)*(B387-B386)</f>
        <v>2.625</v>
      </c>
      <c r="AA409" s="25">
        <f>VLOOKUP($C$89,$D$3:$K$63,$A$73,0)*B386</f>
        <v>0</v>
      </c>
      <c r="AB409" s="25"/>
      <c r="AC409" s="25"/>
      <c r="AD409" s="25"/>
      <c r="AE409" s="25"/>
      <c r="AF409" s="25"/>
      <c r="AG409" s="25"/>
      <c r="AH409" s="25"/>
      <c r="AI409" s="25"/>
      <c r="AJ409" s="25"/>
      <c r="AK409" s="25"/>
      <c r="AL409" s="25"/>
      <c r="AM409" s="25"/>
      <c r="AN409" s="25"/>
      <c r="AO409" s="25"/>
      <c r="AP409" s="25"/>
      <c r="AQ409" s="25"/>
      <c r="AR409" s="25"/>
      <c r="AS409" s="25"/>
      <c r="AT409" s="25"/>
      <c r="AU409" s="25"/>
      <c r="AV409" s="25"/>
      <c r="AW409" s="25"/>
      <c r="AX409" s="25"/>
      <c r="AY409" s="25"/>
      <c r="AZ409" s="25"/>
      <c r="BA409" s="25"/>
      <c r="BB409" s="25"/>
      <c r="BC409" s="25"/>
      <c r="BD409" s="25"/>
      <c r="BE409" s="25"/>
      <c r="BF409" s="25"/>
      <c r="BG409" s="25"/>
      <c r="BH409" s="25"/>
      <c r="BI409" s="25"/>
      <c r="BJ409" s="25"/>
      <c r="BK409" s="25"/>
      <c r="BL409" s="25"/>
      <c r="BM409" s="21">
        <f t="shared" si="427"/>
        <v>7.875</v>
      </c>
      <c r="BP409" s="18">
        <v>2023</v>
      </c>
      <c r="BQ409" s="14">
        <f t="shared" si="428"/>
        <v>0</v>
      </c>
      <c r="BR409" s="14">
        <f t="shared" si="428"/>
        <v>0</v>
      </c>
      <c r="BS409" s="14">
        <f t="shared" si="428"/>
        <v>0</v>
      </c>
      <c r="BT409" s="14">
        <f t="shared" si="428"/>
        <v>0</v>
      </c>
      <c r="BU409" s="14">
        <f t="shared" si="428"/>
        <v>0</v>
      </c>
      <c r="BV409" s="14">
        <f t="shared" si="428"/>
        <v>0</v>
      </c>
      <c r="BW409" s="14">
        <f t="shared" si="428"/>
        <v>0</v>
      </c>
      <c r="BX409" s="14">
        <f t="shared" si="428"/>
        <v>0</v>
      </c>
      <c r="BY409" s="14">
        <f t="shared" si="428"/>
        <v>0</v>
      </c>
      <c r="BZ409" s="14">
        <f t="shared" si="428"/>
        <v>0</v>
      </c>
      <c r="CA409" s="14">
        <f t="shared" si="428"/>
        <v>0</v>
      </c>
      <c r="CB409" s="14">
        <f t="shared" si="428"/>
        <v>0</v>
      </c>
      <c r="CC409" s="14">
        <f t="shared" si="428"/>
        <v>0</v>
      </c>
      <c r="CD409" s="14">
        <f t="shared" si="428"/>
        <v>0</v>
      </c>
      <c r="CE409" s="14">
        <f t="shared" si="428"/>
        <v>0</v>
      </c>
      <c r="CF409" s="14">
        <f t="shared" si="428"/>
        <v>0</v>
      </c>
      <c r="CG409" s="14">
        <f t="shared" si="444"/>
        <v>0</v>
      </c>
      <c r="CH409" s="14">
        <f t="shared" si="422"/>
        <v>0</v>
      </c>
      <c r="CI409" s="14">
        <f t="shared" si="422"/>
        <v>0</v>
      </c>
      <c r="CJ409" s="14">
        <f t="shared" si="422"/>
        <v>0</v>
      </c>
      <c r="CK409" s="14">
        <f t="shared" si="422"/>
        <v>0.33333333333333331</v>
      </c>
      <c r="CL409" s="14">
        <f t="shared" si="422"/>
        <v>0.33333333333333331</v>
      </c>
      <c r="CM409" s="14">
        <f t="shared" si="422"/>
        <v>0.33333333333333331</v>
      </c>
      <c r="CN409" s="14">
        <f t="shared" si="422"/>
        <v>0</v>
      </c>
      <c r="CO409" s="14">
        <f t="shared" si="422"/>
        <v>0</v>
      </c>
      <c r="CP409" s="14">
        <f t="shared" si="422"/>
        <v>0</v>
      </c>
      <c r="CQ409" s="14">
        <f t="shared" si="422"/>
        <v>0</v>
      </c>
      <c r="CR409" s="14">
        <f t="shared" si="422"/>
        <v>0</v>
      </c>
      <c r="CS409" s="14">
        <f t="shared" si="422"/>
        <v>0</v>
      </c>
      <c r="CT409" s="14">
        <f t="shared" si="422"/>
        <v>0</v>
      </c>
      <c r="CU409" s="14">
        <f t="shared" si="422"/>
        <v>0</v>
      </c>
      <c r="CV409" s="14">
        <f t="shared" si="422"/>
        <v>0</v>
      </c>
      <c r="CW409" s="14">
        <f t="shared" si="422"/>
        <v>0</v>
      </c>
      <c r="CX409" s="14">
        <f t="shared" si="448"/>
        <v>0</v>
      </c>
      <c r="CY409" s="14">
        <f t="shared" si="448"/>
        <v>0</v>
      </c>
      <c r="CZ409" s="14">
        <f t="shared" si="448"/>
        <v>0</v>
      </c>
      <c r="DA409" s="14">
        <f t="shared" si="448"/>
        <v>0</v>
      </c>
      <c r="DB409" s="14">
        <f t="shared" si="448"/>
        <v>0</v>
      </c>
      <c r="DC409" s="14">
        <f t="shared" si="445"/>
        <v>0</v>
      </c>
      <c r="DD409" s="14">
        <f t="shared" si="445"/>
        <v>0</v>
      </c>
      <c r="DE409" s="14">
        <f t="shared" si="445"/>
        <v>0</v>
      </c>
      <c r="DF409" s="14">
        <f t="shared" si="445"/>
        <v>0</v>
      </c>
      <c r="DG409" s="14">
        <f t="shared" si="445"/>
        <v>0</v>
      </c>
      <c r="DH409" s="14">
        <f t="shared" si="445"/>
        <v>0</v>
      </c>
      <c r="DI409" s="14">
        <f t="shared" si="445"/>
        <v>0</v>
      </c>
      <c r="DJ409" s="14">
        <f t="shared" si="445"/>
        <v>0</v>
      </c>
      <c r="DK409" s="14">
        <f t="shared" si="445"/>
        <v>0</v>
      </c>
      <c r="DL409" s="14">
        <f t="shared" si="445"/>
        <v>0</v>
      </c>
      <c r="DM409" s="14">
        <f t="shared" si="445"/>
        <v>0</v>
      </c>
      <c r="DN409" s="14">
        <f t="shared" si="445"/>
        <v>0</v>
      </c>
      <c r="DO409" s="14">
        <f t="shared" si="445"/>
        <v>0</v>
      </c>
      <c r="DP409" s="14">
        <f t="shared" si="445"/>
        <v>0</v>
      </c>
      <c r="DQ409" s="14">
        <f t="shared" si="445"/>
        <v>0</v>
      </c>
      <c r="DR409" s="14">
        <f t="shared" si="445"/>
        <v>0</v>
      </c>
      <c r="DS409" s="14">
        <f t="shared" si="446"/>
        <v>0</v>
      </c>
      <c r="DT409" s="14">
        <f t="shared" si="425"/>
        <v>0</v>
      </c>
      <c r="DU409" s="14">
        <f t="shared" si="425"/>
        <v>0</v>
      </c>
      <c r="DV409" s="14">
        <f t="shared" si="425"/>
        <v>0</v>
      </c>
      <c r="DW409" s="14">
        <f t="shared" si="425"/>
        <v>0</v>
      </c>
      <c r="DX409" s="14">
        <f t="shared" si="425"/>
        <v>0</v>
      </c>
      <c r="DY409" s="14">
        <f t="shared" si="425"/>
        <v>0</v>
      </c>
      <c r="DZ409" s="14">
        <f t="shared" si="429"/>
        <v>1</v>
      </c>
    </row>
    <row r="410" spans="1:130">
      <c r="C410" s="18">
        <v>2024</v>
      </c>
      <c r="D410" s="25"/>
      <c r="E410" s="25"/>
      <c r="F410" s="25"/>
      <c r="G410" s="25"/>
      <c r="H410" s="25">
        <f t="shared" si="434"/>
        <v>0</v>
      </c>
      <c r="I410" s="25">
        <f t="shared" si="435"/>
        <v>0</v>
      </c>
      <c r="J410" s="25">
        <f t="shared" si="436"/>
        <v>0</v>
      </c>
      <c r="K410" s="25">
        <f t="shared" si="437"/>
        <v>0</v>
      </c>
      <c r="L410" s="25">
        <f t="shared" si="438"/>
        <v>0</v>
      </c>
      <c r="M410" s="25">
        <f t="shared" si="439"/>
        <v>0</v>
      </c>
      <c r="N410" s="25">
        <f t="shared" si="440"/>
        <v>0</v>
      </c>
      <c r="O410" s="25">
        <f t="shared" si="441"/>
        <v>0</v>
      </c>
      <c r="P410" s="25">
        <f t="shared" si="442"/>
        <v>0</v>
      </c>
      <c r="Q410" s="25">
        <f t="shared" si="443"/>
        <v>0</v>
      </c>
      <c r="R410" s="25">
        <f t="shared" si="447"/>
        <v>0</v>
      </c>
      <c r="S410" s="25">
        <f t="shared" si="449"/>
        <v>0</v>
      </c>
      <c r="T410" s="25">
        <f t="shared" si="450"/>
        <v>0</v>
      </c>
      <c r="U410" s="25">
        <f t="shared" si="451"/>
        <v>0</v>
      </c>
      <c r="V410" s="25">
        <f t="shared" si="452"/>
        <v>0</v>
      </c>
      <c r="W410" s="25">
        <f t="shared" si="453"/>
        <v>0</v>
      </c>
      <c r="X410" s="25">
        <f t="shared" si="454"/>
        <v>2.625</v>
      </c>
      <c r="Y410" s="25">
        <f t="shared" si="455"/>
        <v>2.625</v>
      </c>
      <c r="Z410" s="25">
        <f t="shared" ref="Z410:Z428" si="456">VLOOKUP($C$88,$D$3:$K$63,$A$73,0)*(B388-B387)</f>
        <v>2.625</v>
      </c>
      <c r="AA410" s="25">
        <f>VLOOKUP($C$89,$D$3:$K$63,$A$73,0)*(B387-B386)</f>
        <v>2.625</v>
      </c>
      <c r="AB410" s="25">
        <f>VLOOKUP($C$90,$D$3:$K$63,$A$73,0)*B386</f>
        <v>0</v>
      </c>
      <c r="AC410" s="25"/>
      <c r="AD410" s="25"/>
      <c r="AE410" s="25"/>
      <c r="AF410" s="25"/>
      <c r="AG410" s="25"/>
      <c r="AH410" s="25"/>
      <c r="AI410" s="25"/>
      <c r="AJ410" s="25"/>
      <c r="AK410" s="25"/>
      <c r="AL410" s="25"/>
      <c r="AM410" s="25"/>
      <c r="AN410" s="25"/>
      <c r="AO410" s="25"/>
      <c r="AP410" s="25"/>
      <c r="AQ410" s="25"/>
      <c r="AR410" s="25"/>
      <c r="AS410" s="25"/>
      <c r="AT410" s="25"/>
      <c r="AU410" s="25"/>
      <c r="AV410" s="25"/>
      <c r="AW410" s="25"/>
      <c r="AX410" s="25"/>
      <c r="AY410" s="25"/>
      <c r="AZ410" s="25"/>
      <c r="BA410" s="25"/>
      <c r="BB410" s="25"/>
      <c r="BC410" s="25"/>
      <c r="BD410" s="25"/>
      <c r="BE410" s="25"/>
      <c r="BF410" s="25"/>
      <c r="BG410" s="25"/>
      <c r="BH410" s="25"/>
      <c r="BI410" s="25"/>
      <c r="BJ410" s="25"/>
      <c r="BK410" s="25"/>
      <c r="BL410" s="25"/>
      <c r="BM410" s="21">
        <f t="shared" si="427"/>
        <v>10.5</v>
      </c>
      <c r="BP410" s="18">
        <v>2024</v>
      </c>
      <c r="BQ410" s="14">
        <f t="shared" si="428"/>
        <v>0</v>
      </c>
      <c r="BR410" s="14">
        <f t="shared" si="428"/>
        <v>0</v>
      </c>
      <c r="BS410" s="14">
        <f t="shared" si="428"/>
        <v>0</v>
      </c>
      <c r="BT410" s="14">
        <f t="shared" si="428"/>
        <v>0</v>
      </c>
      <c r="BU410" s="14">
        <f t="shared" si="428"/>
        <v>0</v>
      </c>
      <c r="BV410" s="14">
        <f t="shared" si="428"/>
        <v>0</v>
      </c>
      <c r="BW410" s="14">
        <f t="shared" si="428"/>
        <v>0</v>
      </c>
      <c r="BX410" s="14">
        <f t="shared" si="428"/>
        <v>0</v>
      </c>
      <c r="BY410" s="14">
        <f t="shared" si="428"/>
        <v>0</v>
      </c>
      <c r="BZ410" s="14">
        <f t="shared" si="428"/>
        <v>0</v>
      </c>
      <c r="CA410" s="14">
        <f t="shared" si="428"/>
        <v>0</v>
      </c>
      <c r="CB410" s="14">
        <f t="shared" si="428"/>
        <v>0</v>
      </c>
      <c r="CC410" s="14">
        <f t="shared" si="428"/>
        <v>0</v>
      </c>
      <c r="CD410" s="14">
        <f t="shared" si="428"/>
        <v>0</v>
      </c>
      <c r="CE410" s="14">
        <f t="shared" si="428"/>
        <v>0</v>
      </c>
      <c r="CF410" s="14">
        <f t="shared" si="428"/>
        <v>0</v>
      </c>
      <c r="CG410" s="14">
        <f t="shared" si="444"/>
        <v>0</v>
      </c>
      <c r="CH410" s="14">
        <f t="shared" si="422"/>
        <v>0</v>
      </c>
      <c r="CI410" s="14">
        <f t="shared" si="422"/>
        <v>0</v>
      </c>
      <c r="CJ410" s="14">
        <f t="shared" si="422"/>
        <v>0</v>
      </c>
      <c r="CK410" s="14">
        <f t="shared" si="422"/>
        <v>0.25</v>
      </c>
      <c r="CL410" s="14">
        <f t="shared" si="422"/>
        <v>0.25</v>
      </c>
      <c r="CM410" s="14">
        <f t="shared" si="422"/>
        <v>0.25</v>
      </c>
      <c r="CN410" s="14">
        <f t="shared" si="422"/>
        <v>0.25</v>
      </c>
      <c r="CO410" s="14">
        <f t="shared" si="422"/>
        <v>0</v>
      </c>
      <c r="CP410" s="14">
        <f t="shared" si="422"/>
        <v>0</v>
      </c>
      <c r="CQ410" s="14">
        <f t="shared" si="422"/>
        <v>0</v>
      </c>
      <c r="CR410" s="14">
        <f t="shared" si="422"/>
        <v>0</v>
      </c>
      <c r="CS410" s="14">
        <f t="shared" si="422"/>
        <v>0</v>
      </c>
      <c r="CT410" s="14">
        <f t="shared" si="422"/>
        <v>0</v>
      </c>
      <c r="CU410" s="14">
        <f t="shared" si="422"/>
        <v>0</v>
      </c>
      <c r="CV410" s="14">
        <f t="shared" si="422"/>
        <v>0</v>
      </c>
      <c r="CW410" s="14">
        <f t="shared" si="422"/>
        <v>0</v>
      </c>
      <c r="CX410" s="14">
        <f t="shared" si="448"/>
        <v>0</v>
      </c>
      <c r="CY410" s="14">
        <f t="shared" si="448"/>
        <v>0</v>
      </c>
      <c r="CZ410" s="14">
        <f t="shared" si="448"/>
        <v>0</v>
      </c>
      <c r="DA410" s="14">
        <f t="shared" si="448"/>
        <v>0</v>
      </c>
      <c r="DB410" s="14">
        <f t="shared" si="448"/>
        <v>0</v>
      </c>
      <c r="DC410" s="14">
        <f t="shared" si="445"/>
        <v>0</v>
      </c>
      <c r="DD410" s="14">
        <f t="shared" si="445"/>
        <v>0</v>
      </c>
      <c r="DE410" s="14">
        <f t="shared" si="445"/>
        <v>0</v>
      </c>
      <c r="DF410" s="14">
        <f t="shared" si="445"/>
        <v>0</v>
      </c>
      <c r="DG410" s="14">
        <f t="shared" si="445"/>
        <v>0</v>
      </c>
      <c r="DH410" s="14">
        <f t="shared" si="445"/>
        <v>0</v>
      </c>
      <c r="DI410" s="14">
        <f t="shared" si="445"/>
        <v>0</v>
      </c>
      <c r="DJ410" s="14">
        <f t="shared" si="445"/>
        <v>0</v>
      </c>
      <c r="DK410" s="14">
        <f t="shared" si="445"/>
        <v>0</v>
      </c>
      <c r="DL410" s="14">
        <f t="shared" si="445"/>
        <v>0</v>
      </c>
      <c r="DM410" s="14">
        <f t="shared" si="445"/>
        <v>0</v>
      </c>
      <c r="DN410" s="14">
        <f t="shared" si="445"/>
        <v>0</v>
      </c>
      <c r="DO410" s="14">
        <f t="shared" si="445"/>
        <v>0</v>
      </c>
      <c r="DP410" s="14">
        <f t="shared" si="445"/>
        <v>0</v>
      </c>
      <c r="DQ410" s="14">
        <f t="shared" si="445"/>
        <v>0</v>
      </c>
      <c r="DR410" s="14">
        <f t="shared" si="445"/>
        <v>0</v>
      </c>
      <c r="DS410" s="14">
        <f t="shared" si="446"/>
        <v>0</v>
      </c>
      <c r="DT410" s="14">
        <f t="shared" si="425"/>
        <v>0</v>
      </c>
      <c r="DU410" s="14">
        <f t="shared" si="425"/>
        <v>0</v>
      </c>
      <c r="DV410" s="14">
        <f t="shared" si="425"/>
        <v>0</v>
      </c>
      <c r="DW410" s="14">
        <f t="shared" si="425"/>
        <v>0</v>
      </c>
      <c r="DX410" s="14">
        <f t="shared" si="425"/>
        <v>0</v>
      </c>
      <c r="DY410" s="14">
        <f t="shared" si="425"/>
        <v>0</v>
      </c>
      <c r="DZ410" s="14">
        <f t="shared" si="429"/>
        <v>1</v>
      </c>
    </row>
    <row r="411" spans="1:130">
      <c r="C411" s="18">
        <v>2025</v>
      </c>
      <c r="D411" s="25"/>
      <c r="E411" s="25"/>
      <c r="F411" s="25"/>
      <c r="G411" s="25"/>
      <c r="H411" s="25"/>
      <c r="I411" s="25">
        <f t="shared" si="435"/>
        <v>0</v>
      </c>
      <c r="J411" s="25">
        <f t="shared" si="436"/>
        <v>0</v>
      </c>
      <c r="K411" s="25">
        <f t="shared" si="437"/>
        <v>0</v>
      </c>
      <c r="L411" s="25">
        <f t="shared" si="438"/>
        <v>0</v>
      </c>
      <c r="M411" s="25">
        <f t="shared" si="439"/>
        <v>0</v>
      </c>
      <c r="N411" s="25">
        <f t="shared" si="440"/>
        <v>0</v>
      </c>
      <c r="O411" s="25">
        <f t="shared" si="441"/>
        <v>0</v>
      </c>
      <c r="P411" s="25">
        <f t="shared" si="442"/>
        <v>0</v>
      </c>
      <c r="Q411" s="25">
        <f t="shared" si="443"/>
        <v>0</v>
      </c>
      <c r="R411" s="25">
        <f t="shared" si="447"/>
        <v>0</v>
      </c>
      <c r="S411" s="25">
        <f t="shared" si="449"/>
        <v>0</v>
      </c>
      <c r="T411" s="25">
        <f t="shared" si="450"/>
        <v>0</v>
      </c>
      <c r="U411" s="25">
        <f t="shared" si="451"/>
        <v>0</v>
      </c>
      <c r="V411" s="25">
        <f t="shared" si="452"/>
        <v>0</v>
      </c>
      <c r="W411" s="25">
        <f t="shared" si="453"/>
        <v>0</v>
      </c>
      <c r="X411" s="25">
        <f t="shared" si="454"/>
        <v>2.625</v>
      </c>
      <c r="Y411" s="25">
        <f t="shared" si="455"/>
        <v>2.625</v>
      </c>
      <c r="Z411" s="25">
        <f t="shared" si="456"/>
        <v>2.625</v>
      </c>
      <c r="AA411" s="25">
        <f t="shared" ref="AA411:AA429" si="457">VLOOKUP($C$89,$D$3:$K$63,$A$73,0)*(B388-B387)</f>
        <v>2.625</v>
      </c>
      <c r="AB411" s="25">
        <f>VLOOKUP($C$90,$D$3:$K$63,$A$73,0)*(B387-B386)</f>
        <v>3</v>
      </c>
      <c r="AC411" s="25">
        <f>VLOOKUP($C$91,$D$3:$K$63,$A$73,0)*B386</f>
        <v>0</v>
      </c>
      <c r="AD411" s="25"/>
      <c r="AE411" s="25"/>
      <c r="AF411" s="25"/>
      <c r="AG411" s="25"/>
      <c r="AH411" s="25"/>
      <c r="AI411" s="25"/>
      <c r="AJ411" s="25"/>
      <c r="AK411" s="25"/>
      <c r="AL411" s="25"/>
      <c r="AM411" s="25"/>
      <c r="AN411" s="25"/>
      <c r="AO411" s="25"/>
      <c r="AP411" s="25"/>
      <c r="AQ411" s="25"/>
      <c r="AR411" s="25"/>
      <c r="AS411" s="25"/>
      <c r="AT411" s="25"/>
      <c r="AU411" s="25"/>
      <c r="AV411" s="25"/>
      <c r="AW411" s="25"/>
      <c r="AX411" s="25"/>
      <c r="AY411" s="25"/>
      <c r="AZ411" s="25"/>
      <c r="BA411" s="25"/>
      <c r="BB411" s="25"/>
      <c r="BC411" s="25"/>
      <c r="BD411" s="25"/>
      <c r="BE411" s="25"/>
      <c r="BF411" s="25"/>
      <c r="BG411" s="25"/>
      <c r="BH411" s="25"/>
      <c r="BI411" s="25"/>
      <c r="BJ411" s="25"/>
      <c r="BK411" s="25"/>
      <c r="BL411" s="25"/>
      <c r="BM411" s="21">
        <f t="shared" si="427"/>
        <v>13.5</v>
      </c>
      <c r="BP411" s="18">
        <v>2025</v>
      </c>
      <c r="BQ411" s="14">
        <f t="shared" si="428"/>
        <v>0</v>
      </c>
      <c r="BR411" s="14">
        <f t="shared" si="428"/>
        <v>0</v>
      </c>
      <c r="BS411" s="14">
        <f t="shared" si="428"/>
        <v>0</v>
      </c>
      <c r="BT411" s="14">
        <f t="shared" si="428"/>
        <v>0</v>
      </c>
      <c r="BU411" s="14">
        <f t="shared" si="428"/>
        <v>0</v>
      </c>
      <c r="BV411" s="14">
        <f t="shared" si="428"/>
        <v>0</v>
      </c>
      <c r="BW411" s="14">
        <f t="shared" si="428"/>
        <v>0</v>
      </c>
      <c r="BX411" s="14">
        <f t="shared" si="428"/>
        <v>0</v>
      </c>
      <c r="BY411" s="14">
        <f t="shared" si="428"/>
        <v>0</v>
      </c>
      <c r="BZ411" s="14">
        <f t="shared" si="428"/>
        <v>0</v>
      </c>
      <c r="CA411" s="14">
        <f t="shared" si="428"/>
        <v>0</v>
      </c>
      <c r="CB411" s="14">
        <f t="shared" si="428"/>
        <v>0</v>
      </c>
      <c r="CC411" s="14">
        <f t="shared" si="428"/>
        <v>0</v>
      </c>
      <c r="CD411" s="14">
        <f t="shared" si="428"/>
        <v>0</v>
      </c>
      <c r="CE411" s="14">
        <f t="shared" si="428"/>
        <v>0</v>
      </c>
      <c r="CF411" s="14">
        <f t="shared" si="428"/>
        <v>0</v>
      </c>
      <c r="CG411" s="14">
        <f t="shared" si="444"/>
        <v>0</v>
      </c>
      <c r="CH411" s="14">
        <f t="shared" si="422"/>
        <v>0</v>
      </c>
      <c r="CI411" s="14">
        <f t="shared" si="422"/>
        <v>0</v>
      </c>
      <c r="CJ411" s="14">
        <f t="shared" si="422"/>
        <v>0</v>
      </c>
      <c r="CK411" s="14">
        <f t="shared" si="422"/>
        <v>0.19444444444444445</v>
      </c>
      <c r="CL411" s="14">
        <f t="shared" si="422"/>
        <v>0.19444444444444445</v>
      </c>
      <c r="CM411" s="14">
        <f t="shared" si="422"/>
        <v>0.19444444444444445</v>
      </c>
      <c r="CN411" s="14">
        <f t="shared" si="422"/>
        <v>0.19444444444444445</v>
      </c>
      <c r="CO411" s="14">
        <f t="shared" si="422"/>
        <v>0.22222222222222221</v>
      </c>
      <c r="CP411" s="14">
        <f t="shared" si="422"/>
        <v>0</v>
      </c>
      <c r="CQ411" s="14">
        <f t="shared" si="422"/>
        <v>0</v>
      </c>
      <c r="CR411" s="14">
        <f t="shared" si="422"/>
        <v>0</v>
      </c>
      <c r="CS411" s="14">
        <f t="shared" si="422"/>
        <v>0</v>
      </c>
      <c r="CT411" s="14">
        <f t="shared" si="422"/>
        <v>0</v>
      </c>
      <c r="CU411" s="14">
        <f t="shared" si="422"/>
        <v>0</v>
      </c>
      <c r="CV411" s="14">
        <f t="shared" si="422"/>
        <v>0</v>
      </c>
      <c r="CW411" s="14">
        <f t="shared" si="422"/>
        <v>0</v>
      </c>
      <c r="CX411" s="14">
        <f t="shared" si="448"/>
        <v>0</v>
      </c>
      <c r="CY411" s="14">
        <f t="shared" si="448"/>
        <v>0</v>
      </c>
      <c r="CZ411" s="14">
        <f t="shared" si="448"/>
        <v>0</v>
      </c>
      <c r="DA411" s="14">
        <f t="shared" si="448"/>
        <v>0</v>
      </c>
      <c r="DB411" s="14">
        <f t="shared" si="448"/>
        <v>0</v>
      </c>
      <c r="DC411" s="14">
        <f t="shared" si="445"/>
        <v>0</v>
      </c>
      <c r="DD411" s="14">
        <f t="shared" si="445"/>
        <v>0</v>
      </c>
      <c r="DE411" s="14">
        <f t="shared" si="445"/>
        <v>0</v>
      </c>
      <c r="DF411" s="14">
        <f t="shared" si="445"/>
        <v>0</v>
      </c>
      <c r="DG411" s="14">
        <f t="shared" si="445"/>
        <v>0</v>
      </c>
      <c r="DH411" s="14">
        <f t="shared" si="445"/>
        <v>0</v>
      </c>
      <c r="DI411" s="14">
        <f t="shared" si="445"/>
        <v>0</v>
      </c>
      <c r="DJ411" s="14">
        <f t="shared" si="445"/>
        <v>0</v>
      </c>
      <c r="DK411" s="14">
        <f t="shared" si="445"/>
        <v>0</v>
      </c>
      <c r="DL411" s="14">
        <f t="shared" si="445"/>
        <v>0</v>
      </c>
      <c r="DM411" s="14">
        <f t="shared" si="445"/>
        <v>0</v>
      </c>
      <c r="DN411" s="14">
        <f t="shared" si="445"/>
        <v>0</v>
      </c>
      <c r="DO411" s="14">
        <f t="shared" si="445"/>
        <v>0</v>
      </c>
      <c r="DP411" s="14">
        <f t="shared" si="445"/>
        <v>0</v>
      </c>
      <c r="DQ411" s="14">
        <f t="shared" si="445"/>
        <v>0</v>
      </c>
      <c r="DR411" s="14">
        <f t="shared" si="445"/>
        <v>0</v>
      </c>
      <c r="DS411" s="14">
        <f t="shared" si="446"/>
        <v>0</v>
      </c>
      <c r="DT411" s="14">
        <f t="shared" si="425"/>
        <v>0</v>
      </c>
      <c r="DU411" s="14">
        <f t="shared" si="425"/>
        <v>0</v>
      </c>
      <c r="DV411" s="14">
        <f t="shared" si="425"/>
        <v>0</v>
      </c>
      <c r="DW411" s="14">
        <f t="shared" si="425"/>
        <v>0</v>
      </c>
      <c r="DX411" s="14">
        <f t="shared" si="425"/>
        <v>0</v>
      </c>
      <c r="DY411" s="14">
        <f t="shared" si="425"/>
        <v>0</v>
      </c>
      <c r="DZ411" s="14">
        <f t="shared" si="429"/>
        <v>1</v>
      </c>
    </row>
    <row r="412" spans="1:130">
      <c r="C412" s="18">
        <v>2026</v>
      </c>
      <c r="D412" s="25"/>
      <c r="E412" s="25"/>
      <c r="F412" s="25"/>
      <c r="G412" s="25"/>
      <c r="H412" s="25"/>
      <c r="I412" s="25"/>
      <c r="J412" s="25">
        <f t="shared" si="436"/>
        <v>0</v>
      </c>
      <c r="K412" s="25">
        <f t="shared" si="437"/>
        <v>0</v>
      </c>
      <c r="L412" s="25">
        <f t="shared" si="438"/>
        <v>0</v>
      </c>
      <c r="M412" s="25">
        <f t="shared" si="439"/>
        <v>0</v>
      </c>
      <c r="N412" s="25">
        <f t="shared" si="440"/>
        <v>0</v>
      </c>
      <c r="O412" s="25">
        <f t="shared" si="441"/>
        <v>0</v>
      </c>
      <c r="P412" s="25">
        <f t="shared" si="442"/>
        <v>0</v>
      </c>
      <c r="Q412" s="25">
        <f t="shared" si="443"/>
        <v>0</v>
      </c>
      <c r="R412" s="25">
        <f t="shared" si="447"/>
        <v>0</v>
      </c>
      <c r="S412" s="25">
        <f t="shared" si="449"/>
        <v>0</v>
      </c>
      <c r="T412" s="25">
        <f t="shared" si="450"/>
        <v>0</v>
      </c>
      <c r="U412" s="25">
        <f t="shared" si="451"/>
        <v>0</v>
      </c>
      <c r="V412" s="25">
        <f t="shared" si="452"/>
        <v>0</v>
      </c>
      <c r="W412" s="25">
        <f t="shared" si="453"/>
        <v>0</v>
      </c>
      <c r="X412" s="25">
        <f t="shared" si="454"/>
        <v>2.625</v>
      </c>
      <c r="Y412" s="25">
        <f t="shared" si="455"/>
        <v>2.625</v>
      </c>
      <c r="Z412" s="25">
        <f t="shared" si="456"/>
        <v>2.625</v>
      </c>
      <c r="AA412" s="25">
        <f t="shared" si="457"/>
        <v>2.625</v>
      </c>
      <c r="AB412" s="25">
        <f t="shared" ref="AB412:AB430" si="458">VLOOKUP($C$90,$D$3:$K$63,$A$73,0)*(B388-B387)</f>
        <v>3</v>
      </c>
      <c r="AC412" s="25">
        <f>VLOOKUP($C$91,$D$3:$K$63,$A$73,0)*(B387-B386)</f>
        <v>3</v>
      </c>
      <c r="AD412" s="25">
        <f>VLOOKUP($C$92,$D$3:$K$63,$A$73,0)*B386</f>
        <v>0</v>
      </c>
      <c r="AE412" s="25"/>
      <c r="AF412" s="25"/>
      <c r="AG412" s="25"/>
      <c r="AH412" s="25"/>
      <c r="AI412" s="25"/>
      <c r="AJ412" s="25"/>
      <c r="AK412" s="25"/>
      <c r="AL412" s="25"/>
      <c r="AM412" s="25"/>
      <c r="AN412" s="25"/>
      <c r="AO412" s="25"/>
      <c r="AP412" s="25"/>
      <c r="AQ412" s="25"/>
      <c r="AR412" s="25"/>
      <c r="AS412" s="25"/>
      <c r="AT412" s="25"/>
      <c r="AU412" s="25"/>
      <c r="AV412" s="25"/>
      <c r="AW412" s="25"/>
      <c r="AX412" s="25"/>
      <c r="AY412" s="25"/>
      <c r="AZ412" s="25"/>
      <c r="BA412" s="25"/>
      <c r="BB412" s="25"/>
      <c r="BC412" s="25"/>
      <c r="BD412" s="25"/>
      <c r="BE412" s="25"/>
      <c r="BF412" s="25"/>
      <c r="BG412" s="25"/>
      <c r="BH412" s="25"/>
      <c r="BI412" s="25"/>
      <c r="BJ412" s="25"/>
      <c r="BK412" s="25"/>
      <c r="BL412" s="25"/>
      <c r="BM412" s="21">
        <f t="shared" si="427"/>
        <v>16.5</v>
      </c>
      <c r="BP412" s="18">
        <v>2026</v>
      </c>
      <c r="BQ412" s="14">
        <f t="shared" si="428"/>
        <v>0</v>
      </c>
      <c r="BR412" s="14">
        <f t="shared" si="428"/>
        <v>0</v>
      </c>
      <c r="BS412" s="14">
        <f t="shared" si="428"/>
        <v>0</v>
      </c>
      <c r="BT412" s="14">
        <f t="shared" si="428"/>
        <v>0</v>
      </c>
      <c r="BU412" s="14">
        <f t="shared" si="428"/>
        <v>0</v>
      </c>
      <c r="BV412" s="14">
        <f t="shared" si="428"/>
        <v>0</v>
      </c>
      <c r="BW412" s="14">
        <f t="shared" si="428"/>
        <v>0</v>
      </c>
      <c r="BX412" s="14">
        <f t="shared" si="428"/>
        <v>0</v>
      </c>
      <c r="BY412" s="14">
        <f t="shared" si="428"/>
        <v>0</v>
      </c>
      <c r="BZ412" s="14">
        <f t="shared" si="428"/>
        <v>0</v>
      </c>
      <c r="CA412" s="14">
        <f t="shared" si="428"/>
        <v>0</v>
      </c>
      <c r="CB412" s="14">
        <f t="shared" si="428"/>
        <v>0</v>
      </c>
      <c r="CC412" s="14">
        <f t="shared" si="428"/>
        <v>0</v>
      </c>
      <c r="CD412" s="14">
        <f t="shared" si="428"/>
        <v>0</v>
      </c>
      <c r="CE412" s="14">
        <f t="shared" si="428"/>
        <v>0</v>
      </c>
      <c r="CF412" s="14">
        <f t="shared" si="428"/>
        <v>0</v>
      </c>
      <c r="CG412" s="14">
        <f t="shared" si="444"/>
        <v>0</v>
      </c>
      <c r="CH412" s="14">
        <f t="shared" si="444"/>
        <v>0</v>
      </c>
      <c r="CI412" s="14">
        <f t="shared" si="444"/>
        <v>0</v>
      </c>
      <c r="CJ412" s="14">
        <f t="shared" si="444"/>
        <v>0</v>
      </c>
      <c r="CK412" s="14">
        <f t="shared" si="444"/>
        <v>0.15909090909090909</v>
      </c>
      <c r="CL412" s="14">
        <f t="shared" si="444"/>
        <v>0.15909090909090909</v>
      </c>
      <c r="CM412" s="14">
        <f t="shared" si="444"/>
        <v>0.15909090909090909</v>
      </c>
      <c r="CN412" s="14">
        <f t="shared" si="444"/>
        <v>0.15909090909090909</v>
      </c>
      <c r="CO412" s="14">
        <f t="shared" si="444"/>
        <v>0.18181818181818182</v>
      </c>
      <c r="CP412" s="14">
        <f t="shared" si="444"/>
        <v>0.18181818181818182</v>
      </c>
      <c r="CQ412" s="14">
        <f t="shared" si="444"/>
        <v>0</v>
      </c>
      <c r="CR412" s="14">
        <f t="shared" si="444"/>
        <v>0</v>
      </c>
      <c r="CS412" s="14">
        <f t="shared" si="444"/>
        <v>0</v>
      </c>
      <c r="CT412" s="14">
        <f t="shared" si="444"/>
        <v>0</v>
      </c>
      <c r="CU412" s="14">
        <f t="shared" si="444"/>
        <v>0</v>
      </c>
      <c r="CV412" s="14">
        <f t="shared" si="444"/>
        <v>0</v>
      </c>
      <c r="CW412" s="14">
        <f t="shared" ref="CW412:DL446" si="459">AJ412/$BM412</f>
        <v>0</v>
      </c>
      <c r="CX412" s="14">
        <f t="shared" si="448"/>
        <v>0</v>
      </c>
      <c r="CY412" s="14">
        <f t="shared" si="448"/>
        <v>0</v>
      </c>
      <c r="CZ412" s="14">
        <f t="shared" si="448"/>
        <v>0</v>
      </c>
      <c r="DA412" s="14">
        <f t="shared" si="448"/>
        <v>0</v>
      </c>
      <c r="DB412" s="14">
        <f t="shared" si="448"/>
        <v>0</v>
      </c>
      <c r="DC412" s="14">
        <f t="shared" si="445"/>
        <v>0</v>
      </c>
      <c r="DD412" s="14">
        <f t="shared" si="445"/>
        <v>0</v>
      </c>
      <c r="DE412" s="14">
        <f t="shared" si="445"/>
        <v>0</v>
      </c>
      <c r="DF412" s="14">
        <f t="shared" si="445"/>
        <v>0</v>
      </c>
      <c r="DG412" s="14">
        <f t="shared" si="445"/>
        <v>0</v>
      </c>
      <c r="DH412" s="14">
        <f t="shared" si="445"/>
        <v>0</v>
      </c>
      <c r="DI412" s="14">
        <f t="shared" si="445"/>
        <v>0</v>
      </c>
      <c r="DJ412" s="14">
        <f t="shared" si="445"/>
        <v>0</v>
      </c>
      <c r="DK412" s="14">
        <f t="shared" si="445"/>
        <v>0</v>
      </c>
      <c r="DL412" s="14">
        <f t="shared" si="445"/>
        <v>0</v>
      </c>
      <c r="DM412" s="14">
        <f t="shared" si="445"/>
        <v>0</v>
      </c>
      <c r="DN412" s="14">
        <f t="shared" si="445"/>
        <v>0</v>
      </c>
      <c r="DO412" s="14">
        <f t="shared" si="445"/>
        <v>0</v>
      </c>
      <c r="DP412" s="14">
        <f t="shared" si="445"/>
        <v>0</v>
      </c>
      <c r="DQ412" s="14">
        <f t="shared" si="445"/>
        <v>0</v>
      </c>
      <c r="DR412" s="14">
        <f t="shared" si="445"/>
        <v>0</v>
      </c>
      <c r="DS412" s="14">
        <f t="shared" si="446"/>
        <v>0</v>
      </c>
      <c r="DT412" s="14">
        <f t="shared" si="425"/>
        <v>0</v>
      </c>
      <c r="DU412" s="14">
        <f t="shared" si="425"/>
        <v>0</v>
      </c>
      <c r="DV412" s="14">
        <f t="shared" si="425"/>
        <v>0</v>
      </c>
      <c r="DW412" s="14">
        <f t="shared" si="425"/>
        <v>0</v>
      </c>
      <c r="DX412" s="14">
        <f t="shared" si="425"/>
        <v>0</v>
      </c>
      <c r="DY412" s="14">
        <f t="shared" si="425"/>
        <v>0</v>
      </c>
      <c r="DZ412" s="14">
        <f t="shared" si="429"/>
        <v>1</v>
      </c>
    </row>
    <row r="413" spans="1:130">
      <c r="C413" s="18">
        <v>2027</v>
      </c>
      <c r="D413" s="25"/>
      <c r="E413" s="25"/>
      <c r="F413" s="25"/>
      <c r="G413" s="25"/>
      <c r="H413" s="25"/>
      <c r="I413" s="25"/>
      <c r="J413" s="25"/>
      <c r="K413" s="25">
        <f t="shared" si="437"/>
        <v>0</v>
      </c>
      <c r="L413" s="25">
        <f t="shared" si="438"/>
        <v>0</v>
      </c>
      <c r="M413" s="25">
        <f t="shared" si="439"/>
        <v>0</v>
      </c>
      <c r="N413" s="25">
        <f t="shared" si="440"/>
        <v>0</v>
      </c>
      <c r="O413" s="25">
        <f t="shared" si="441"/>
        <v>0</v>
      </c>
      <c r="P413" s="25">
        <f t="shared" si="442"/>
        <v>0</v>
      </c>
      <c r="Q413" s="25">
        <f t="shared" si="443"/>
        <v>0</v>
      </c>
      <c r="R413" s="25">
        <f t="shared" si="447"/>
        <v>0</v>
      </c>
      <c r="S413" s="25">
        <f t="shared" si="449"/>
        <v>0</v>
      </c>
      <c r="T413" s="25">
        <f t="shared" si="450"/>
        <v>0</v>
      </c>
      <c r="U413" s="25">
        <f t="shared" si="451"/>
        <v>0</v>
      </c>
      <c r="V413" s="25">
        <f t="shared" si="452"/>
        <v>0</v>
      </c>
      <c r="W413" s="25">
        <f t="shared" si="453"/>
        <v>0</v>
      </c>
      <c r="X413" s="25">
        <f t="shared" si="454"/>
        <v>2.625</v>
      </c>
      <c r="Y413" s="25">
        <f t="shared" si="455"/>
        <v>2.625</v>
      </c>
      <c r="Z413" s="25">
        <f t="shared" si="456"/>
        <v>2.625</v>
      </c>
      <c r="AA413" s="25">
        <f t="shared" si="457"/>
        <v>2.625</v>
      </c>
      <c r="AB413" s="25">
        <f t="shared" si="458"/>
        <v>3</v>
      </c>
      <c r="AC413" s="25">
        <f t="shared" ref="AC413:AC431" si="460">VLOOKUP($C$91,$D$3:$K$63,$A$73,0)*(B388-B387)</f>
        <v>3</v>
      </c>
      <c r="AD413" s="25">
        <f>VLOOKUP($C$92,$D$3:$K$63,$A$73,0)*(B387-B386)</f>
        <v>3</v>
      </c>
      <c r="AE413" s="25">
        <f>VLOOKUP($C$93,$D$3:$K$63,$A$73,0)*B386</f>
        <v>0</v>
      </c>
      <c r="AF413" s="25"/>
      <c r="AG413" s="25"/>
      <c r="AH413" s="25"/>
      <c r="AI413" s="25"/>
      <c r="AJ413" s="25"/>
      <c r="AK413" s="25"/>
      <c r="AL413" s="25"/>
      <c r="AM413" s="25"/>
      <c r="AN413" s="25"/>
      <c r="AO413" s="25"/>
      <c r="AP413" s="25"/>
      <c r="AQ413" s="25"/>
      <c r="AR413" s="25"/>
      <c r="AS413" s="25"/>
      <c r="AT413" s="25"/>
      <c r="AU413" s="25"/>
      <c r="AV413" s="25"/>
      <c r="AW413" s="25"/>
      <c r="AX413" s="25"/>
      <c r="AY413" s="25"/>
      <c r="AZ413" s="25"/>
      <c r="BA413" s="25"/>
      <c r="BB413" s="25"/>
      <c r="BC413" s="25"/>
      <c r="BD413" s="25"/>
      <c r="BE413" s="25"/>
      <c r="BF413" s="25"/>
      <c r="BG413" s="25"/>
      <c r="BH413" s="25"/>
      <c r="BI413" s="25"/>
      <c r="BJ413" s="25"/>
      <c r="BK413" s="25"/>
      <c r="BL413" s="25"/>
      <c r="BM413" s="21">
        <f t="shared" si="427"/>
        <v>19.5</v>
      </c>
      <c r="BP413" s="18">
        <v>2027</v>
      </c>
      <c r="BQ413" s="14">
        <f t="shared" si="428"/>
        <v>0</v>
      </c>
      <c r="BR413" s="14">
        <f t="shared" si="428"/>
        <v>0</v>
      </c>
      <c r="BS413" s="14">
        <f t="shared" si="428"/>
        <v>0</v>
      </c>
      <c r="BT413" s="14">
        <f t="shared" si="428"/>
        <v>0</v>
      </c>
      <c r="BU413" s="14">
        <f t="shared" si="428"/>
        <v>0</v>
      </c>
      <c r="BV413" s="14">
        <f t="shared" si="428"/>
        <v>0</v>
      </c>
      <c r="BW413" s="14">
        <f t="shared" si="428"/>
        <v>0</v>
      </c>
      <c r="BX413" s="14">
        <f t="shared" si="428"/>
        <v>0</v>
      </c>
      <c r="BY413" s="14">
        <f t="shared" si="428"/>
        <v>0</v>
      </c>
      <c r="BZ413" s="14">
        <f t="shared" si="428"/>
        <v>0</v>
      </c>
      <c r="CA413" s="14">
        <f t="shared" si="428"/>
        <v>0</v>
      </c>
      <c r="CB413" s="14">
        <f t="shared" si="428"/>
        <v>0</v>
      </c>
      <c r="CC413" s="14">
        <f t="shared" si="428"/>
        <v>0</v>
      </c>
      <c r="CD413" s="14">
        <f t="shared" si="428"/>
        <v>0</v>
      </c>
      <c r="CE413" s="14">
        <f t="shared" si="428"/>
        <v>0</v>
      </c>
      <c r="CF413" s="14">
        <f t="shared" si="428"/>
        <v>0</v>
      </c>
      <c r="CG413" s="14">
        <f t="shared" si="444"/>
        <v>0</v>
      </c>
      <c r="CH413" s="14">
        <f t="shared" si="444"/>
        <v>0</v>
      </c>
      <c r="CI413" s="14">
        <f t="shared" si="444"/>
        <v>0</v>
      </c>
      <c r="CJ413" s="14">
        <f t="shared" si="444"/>
        <v>0</v>
      </c>
      <c r="CK413" s="14">
        <f t="shared" si="444"/>
        <v>0.13461538461538461</v>
      </c>
      <c r="CL413" s="14">
        <f t="shared" si="444"/>
        <v>0.13461538461538461</v>
      </c>
      <c r="CM413" s="14">
        <f t="shared" si="444"/>
        <v>0.13461538461538461</v>
      </c>
      <c r="CN413" s="14">
        <f t="shared" si="444"/>
        <v>0.13461538461538461</v>
      </c>
      <c r="CO413" s="14">
        <f t="shared" si="444"/>
        <v>0.15384615384615385</v>
      </c>
      <c r="CP413" s="14">
        <f t="shared" si="444"/>
        <v>0.15384615384615385</v>
      </c>
      <c r="CQ413" s="14">
        <f t="shared" si="444"/>
        <v>0.15384615384615385</v>
      </c>
      <c r="CR413" s="14">
        <f t="shared" si="444"/>
        <v>0</v>
      </c>
      <c r="CS413" s="14">
        <f t="shared" si="444"/>
        <v>0</v>
      </c>
      <c r="CT413" s="14">
        <f t="shared" si="444"/>
        <v>0</v>
      </c>
      <c r="CU413" s="14">
        <f t="shared" si="444"/>
        <v>0</v>
      </c>
      <c r="CV413" s="14">
        <f t="shared" si="444"/>
        <v>0</v>
      </c>
      <c r="CW413" s="14">
        <f t="shared" si="459"/>
        <v>0</v>
      </c>
      <c r="CX413" s="14">
        <f t="shared" si="448"/>
        <v>0</v>
      </c>
      <c r="CY413" s="14">
        <f t="shared" si="448"/>
        <v>0</v>
      </c>
      <c r="CZ413" s="14">
        <f t="shared" si="448"/>
        <v>0</v>
      </c>
      <c r="DA413" s="14">
        <f t="shared" si="448"/>
        <v>0</v>
      </c>
      <c r="DB413" s="14">
        <f t="shared" si="448"/>
        <v>0</v>
      </c>
      <c r="DC413" s="14">
        <f t="shared" si="445"/>
        <v>0</v>
      </c>
      <c r="DD413" s="14">
        <f t="shared" si="445"/>
        <v>0</v>
      </c>
      <c r="DE413" s="14">
        <f t="shared" si="445"/>
        <v>0</v>
      </c>
      <c r="DF413" s="14">
        <f t="shared" si="445"/>
        <v>0</v>
      </c>
      <c r="DG413" s="14">
        <f t="shared" si="445"/>
        <v>0</v>
      </c>
      <c r="DH413" s="14">
        <f t="shared" si="445"/>
        <v>0</v>
      </c>
      <c r="DI413" s="14">
        <f t="shared" si="445"/>
        <v>0</v>
      </c>
      <c r="DJ413" s="14">
        <f t="shared" si="445"/>
        <v>0</v>
      </c>
      <c r="DK413" s="14">
        <f t="shared" si="445"/>
        <v>0</v>
      </c>
      <c r="DL413" s="14">
        <f t="shared" si="445"/>
        <v>0</v>
      </c>
      <c r="DM413" s="14">
        <f t="shared" si="445"/>
        <v>0</v>
      </c>
      <c r="DN413" s="14">
        <f t="shared" si="445"/>
        <v>0</v>
      </c>
      <c r="DO413" s="14">
        <f t="shared" si="445"/>
        <v>0</v>
      </c>
      <c r="DP413" s="14">
        <f t="shared" si="445"/>
        <v>0</v>
      </c>
      <c r="DQ413" s="14">
        <f t="shared" si="445"/>
        <v>0</v>
      </c>
      <c r="DR413" s="14">
        <f t="shared" si="445"/>
        <v>0</v>
      </c>
      <c r="DS413" s="14">
        <f t="shared" si="446"/>
        <v>0</v>
      </c>
      <c r="DT413" s="14">
        <f t="shared" si="425"/>
        <v>0</v>
      </c>
      <c r="DU413" s="14">
        <f t="shared" si="425"/>
        <v>0</v>
      </c>
      <c r="DV413" s="14">
        <f t="shared" si="425"/>
        <v>0</v>
      </c>
      <c r="DW413" s="14">
        <f t="shared" si="425"/>
        <v>0</v>
      </c>
      <c r="DX413" s="14">
        <f t="shared" si="425"/>
        <v>0</v>
      </c>
      <c r="DY413" s="14">
        <f t="shared" si="425"/>
        <v>0</v>
      </c>
      <c r="DZ413" s="14">
        <f t="shared" si="429"/>
        <v>1</v>
      </c>
    </row>
    <row r="414" spans="1:130">
      <c r="C414" s="18">
        <v>2028</v>
      </c>
      <c r="D414" s="25"/>
      <c r="E414" s="25"/>
      <c r="F414" s="25"/>
      <c r="G414" s="25"/>
      <c r="H414" s="25"/>
      <c r="I414" s="25"/>
      <c r="J414" s="25"/>
      <c r="K414" s="25"/>
      <c r="L414" s="25">
        <f t="shared" si="438"/>
        <v>0</v>
      </c>
      <c r="M414" s="25">
        <f t="shared" si="439"/>
        <v>0</v>
      </c>
      <c r="N414" s="25">
        <f t="shared" si="440"/>
        <v>0</v>
      </c>
      <c r="O414" s="25">
        <f t="shared" si="441"/>
        <v>0</v>
      </c>
      <c r="P414" s="25">
        <f t="shared" si="442"/>
        <v>0</v>
      </c>
      <c r="Q414" s="25">
        <f t="shared" si="443"/>
        <v>0</v>
      </c>
      <c r="R414" s="25">
        <f t="shared" si="447"/>
        <v>0</v>
      </c>
      <c r="S414" s="25">
        <f t="shared" si="449"/>
        <v>0</v>
      </c>
      <c r="T414" s="25">
        <f t="shared" si="450"/>
        <v>0</v>
      </c>
      <c r="U414" s="25">
        <f t="shared" si="451"/>
        <v>0</v>
      </c>
      <c r="V414" s="25">
        <f t="shared" si="452"/>
        <v>0</v>
      </c>
      <c r="W414" s="25">
        <f t="shared" si="453"/>
        <v>0</v>
      </c>
      <c r="X414" s="25">
        <f t="shared" si="454"/>
        <v>2.625</v>
      </c>
      <c r="Y414" s="25">
        <f t="shared" si="455"/>
        <v>2.625</v>
      </c>
      <c r="Z414" s="25">
        <f t="shared" si="456"/>
        <v>2.625</v>
      </c>
      <c r="AA414" s="25">
        <f t="shared" si="457"/>
        <v>2.625</v>
      </c>
      <c r="AB414" s="25">
        <f t="shared" si="458"/>
        <v>3</v>
      </c>
      <c r="AC414" s="25">
        <f t="shared" si="460"/>
        <v>3</v>
      </c>
      <c r="AD414" s="25">
        <f t="shared" ref="AD414:AD432" si="461">VLOOKUP($C$92,$D$3:$K$63,$A$73,0)*(B388-B387)</f>
        <v>3</v>
      </c>
      <c r="AE414" s="25">
        <f>VLOOKUP($C$93,$D$3:$K$63,$A$73,0)*(B387-B386)</f>
        <v>3</v>
      </c>
      <c r="AF414" s="25">
        <f>VLOOKUP($C$94,$D$3:$K$63,$A$73,0)*B386</f>
        <v>0</v>
      </c>
      <c r="AG414" s="25"/>
      <c r="AH414" s="25"/>
      <c r="AI414" s="25"/>
      <c r="AJ414" s="25"/>
      <c r="AK414" s="25"/>
      <c r="AL414" s="25"/>
      <c r="AM414" s="25"/>
      <c r="AN414" s="25"/>
      <c r="AO414" s="25"/>
      <c r="AP414" s="25"/>
      <c r="AQ414" s="25"/>
      <c r="AR414" s="25"/>
      <c r="AS414" s="25"/>
      <c r="AT414" s="25"/>
      <c r="AU414" s="25"/>
      <c r="AV414" s="25"/>
      <c r="AW414" s="25"/>
      <c r="AX414" s="25"/>
      <c r="AY414" s="25"/>
      <c r="AZ414" s="25"/>
      <c r="BA414" s="25"/>
      <c r="BB414" s="25"/>
      <c r="BC414" s="25"/>
      <c r="BD414" s="25"/>
      <c r="BE414" s="25"/>
      <c r="BF414" s="25"/>
      <c r="BG414" s="25"/>
      <c r="BH414" s="25"/>
      <c r="BI414" s="25"/>
      <c r="BJ414" s="25"/>
      <c r="BK414" s="25"/>
      <c r="BL414" s="25"/>
      <c r="BM414" s="21">
        <f t="shared" si="427"/>
        <v>22.5</v>
      </c>
      <c r="BP414" s="18">
        <v>2028</v>
      </c>
      <c r="BQ414" s="14">
        <f t="shared" si="428"/>
        <v>0</v>
      </c>
      <c r="BR414" s="14">
        <f t="shared" si="428"/>
        <v>0</v>
      </c>
      <c r="BS414" s="14">
        <f t="shared" si="428"/>
        <v>0</v>
      </c>
      <c r="BT414" s="14">
        <f t="shared" si="428"/>
        <v>0</v>
      </c>
      <c r="BU414" s="14">
        <f t="shared" si="428"/>
        <v>0</v>
      </c>
      <c r="BV414" s="14">
        <f t="shared" si="428"/>
        <v>0</v>
      </c>
      <c r="BW414" s="14">
        <f t="shared" si="428"/>
        <v>0</v>
      </c>
      <c r="BX414" s="14">
        <f t="shared" si="428"/>
        <v>0</v>
      </c>
      <c r="BY414" s="14">
        <f t="shared" si="428"/>
        <v>0</v>
      </c>
      <c r="BZ414" s="14">
        <f t="shared" si="428"/>
        <v>0</v>
      </c>
      <c r="CA414" s="14">
        <f t="shared" si="428"/>
        <v>0</v>
      </c>
      <c r="CB414" s="14">
        <f t="shared" si="428"/>
        <v>0</v>
      </c>
      <c r="CC414" s="14">
        <f t="shared" si="428"/>
        <v>0</v>
      </c>
      <c r="CD414" s="14">
        <f t="shared" si="428"/>
        <v>0</v>
      </c>
      <c r="CE414" s="14">
        <f t="shared" si="428"/>
        <v>0</v>
      </c>
      <c r="CF414" s="14">
        <f t="shared" si="428"/>
        <v>0</v>
      </c>
      <c r="CG414" s="14">
        <f t="shared" si="444"/>
        <v>0</v>
      </c>
      <c r="CH414" s="14">
        <f t="shared" si="444"/>
        <v>0</v>
      </c>
      <c r="CI414" s="14">
        <f t="shared" si="444"/>
        <v>0</v>
      </c>
      <c r="CJ414" s="14">
        <f t="shared" si="444"/>
        <v>0</v>
      </c>
      <c r="CK414" s="14">
        <f t="shared" si="444"/>
        <v>0.11666666666666667</v>
      </c>
      <c r="CL414" s="14">
        <f t="shared" si="444"/>
        <v>0.11666666666666667</v>
      </c>
      <c r="CM414" s="14">
        <f t="shared" si="444"/>
        <v>0.11666666666666667</v>
      </c>
      <c r="CN414" s="14">
        <f t="shared" si="444"/>
        <v>0.11666666666666667</v>
      </c>
      <c r="CO414" s="14">
        <f t="shared" si="444"/>
        <v>0.13333333333333333</v>
      </c>
      <c r="CP414" s="14">
        <f t="shared" si="444"/>
        <v>0.13333333333333333</v>
      </c>
      <c r="CQ414" s="14">
        <f t="shared" si="444"/>
        <v>0.13333333333333333</v>
      </c>
      <c r="CR414" s="14">
        <f t="shared" si="444"/>
        <v>0.13333333333333333</v>
      </c>
      <c r="CS414" s="14">
        <f t="shared" si="444"/>
        <v>0</v>
      </c>
      <c r="CT414" s="14">
        <f t="shared" si="444"/>
        <v>0</v>
      </c>
      <c r="CU414" s="14">
        <f t="shared" si="444"/>
        <v>0</v>
      </c>
      <c r="CV414" s="14">
        <f t="shared" si="444"/>
        <v>0</v>
      </c>
      <c r="CW414" s="14">
        <f t="shared" si="459"/>
        <v>0</v>
      </c>
      <c r="CX414" s="14">
        <f t="shared" si="448"/>
        <v>0</v>
      </c>
      <c r="CY414" s="14">
        <f t="shared" si="448"/>
        <v>0</v>
      </c>
      <c r="CZ414" s="14">
        <f t="shared" si="448"/>
        <v>0</v>
      </c>
      <c r="DA414" s="14">
        <f t="shared" si="448"/>
        <v>0</v>
      </c>
      <c r="DB414" s="14">
        <f t="shared" si="448"/>
        <v>0</v>
      </c>
      <c r="DC414" s="14">
        <f t="shared" si="445"/>
        <v>0</v>
      </c>
      <c r="DD414" s="14">
        <f t="shared" si="445"/>
        <v>0</v>
      </c>
      <c r="DE414" s="14">
        <f t="shared" si="445"/>
        <v>0</v>
      </c>
      <c r="DF414" s="14">
        <f t="shared" si="445"/>
        <v>0</v>
      </c>
      <c r="DG414" s="14">
        <f t="shared" si="445"/>
        <v>0</v>
      </c>
      <c r="DH414" s="14">
        <f t="shared" si="445"/>
        <v>0</v>
      </c>
      <c r="DI414" s="14">
        <f t="shared" si="445"/>
        <v>0</v>
      </c>
      <c r="DJ414" s="14">
        <f t="shared" si="445"/>
        <v>0</v>
      </c>
      <c r="DK414" s="14">
        <f t="shared" si="445"/>
        <v>0</v>
      </c>
      <c r="DL414" s="14">
        <f t="shared" si="445"/>
        <v>0</v>
      </c>
      <c r="DM414" s="14">
        <f t="shared" si="445"/>
        <v>0</v>
      </c>
      <c r="DN414" s="14">
        <f t="shared" si="445"/>
        <v>0</v>
      </c>
      <c r="DO414" s="14">
        <f t="shared" si="445"/>
        <v>0</v>
      </c>
      <c r="DP414" s="14">
        <f t="shared" si="445"/>
        <v>0</v>
      </c>
      <c r="DQ414" s="14">
        <f t="shared" si="445"/>
        <v>0</v>
      </c>
      <c r="DR414" s="14">
        <f t="shared" si="445"/>
        <v>0</v>
      </c>
      <c r="DS414" s="14">
        <f t="shared" si="446"/>
        <v>0</v>
      </c>
      <c r="DT414" s="14">
        <f t="shared" si="425"/>
        <v>0</v>
      </c>
      <c r="DU414" s="14">
        <f t="shared" si="425"/>
        <v>0</v>
      </c>
      <c r="DV414" s="14">
        <f t="shared" si="425"/>
        <v>0</v>
      </c>
      <c r="DW414" s="14">
        <f t="shared" si="425"/>
        <v>0</v>
      </c>
      <c r="DX414" s="14">
        <f t="shared" si="425"/>
        <v>0</v>
      </c>
      <c r="DY414" s="14">
        <f t="shared" si="425"/>
        <v>0</v>
      </c>
      <c r="DZ414" s="14">
        <f t="shared" si="429"/>
        <v>0.99999999999999989</v>
      </c>
    </row>
    <row r="415" spans="1:130">
      <c r="C415" s="18">
        <v>2029</v>
      </c>
      <c r="D415" s="25"/>
      <c r="E415" s="25"/>
      <c r="F415" s="25"/>
      <c r="G415" s="25"/>
      <c r="H415" s="25"/>
      <c r="I415" s="25"/>
      <c r="J415" s="25"/>
      <c r="K415" s="25"/>
      <c r="L415" s="25"/>
      <c r="M415" s="25">
        <f t="shared" si="439"/>
        <v>0</v>
      </c>
      <c r="N415" s="25">
        <f t="shared" si="440"/>
        <v>0</v>
      </c>
      <c r="O415" s="25">
        <f t="shared" si="441"/>
        <v>0</v>
      </c>
      <c r="P415" s="25">
        <f t="shared" si="442"/>
        <v>0</v>
      </c>
      <c r="Q415" s="25">
        <f t="shared" si="443"/>
        <v>0</v>
      </c>
      <c r="R415" s="25">
        <f t="shared" si="447"/>
        <v>0</v>
      </c>
      <c r="S415" s="25">
        <f t="shared" si="449"/>
        <v>0</v>
      </c>
      <c r="T415" s="25">
        <f t="shared" si="450"/>
        <v>0</v>
      </c>
      <c r="U415" s="25">
        <f t="shared" si="451"/>
        <v>0</v>
      </c>
      <c r="V415" s="25">
        <f t="shared" si="452"/>
        <v>0</v>
      </c>
      <c r="W415" s="25">
        <f t="shared" si="453"/>
        <v>0</v>
      </c>
      <c r="X415" s="25">
        <f t="shared" si="454"/>
        <v>0</v>
      </c>
      <c r="Y415" s="25">
        <f t="shared" si="455"/>
        <v>2.625</v>
      </c>
      <c r="Z415" s="25">
        <f t="shared" si="456"/>
        <v>2.625</v>
      </c>
      <c r="AA415" s="25">
        <f t="shared" si="457"/>
        <v>2.625</v>
      </c>
      <c r="AB415" s="25">
        <f t="shared" si="458"/>
        <v>3</v>
      </c>
      <c r="AC415" s="25">
        <f t="shared" si="460"/>
        <v>3</v>
      </c>
      <c r="AD415" s="25">
        <f t="shared" si="461"/>
        <v>3</v>
      </c>
      <c r="AE415" s="25">
        <f t="shared" ref="AE415:AE433" si="462">VLOOKUP($C$93,$D$3:$K$63,$A$73,0)*(B388-B387)</f>
        <v>3</v>
      </c>
      <c r="AF415" s="25">
        <f>VLOOKUP($C$94,$D$3:$K$63,$A$73,0)*(B387-B386)</f>
        <v>3</v>
      </c>
      <c r="AG415" s="25">
        <f>VLOOKUP($C$95,$D$3:$K$63,$A$73,0)*B386</f>
        <v>0</v>
      </c>
      <c r="AH415" s="25"/>
      <c r="AI415" s="25"/>
      <c r="AJ415" s="25"/>
      <c r="AK415" s="25"/>
      <c r="AL415" s="25"/>
      <c r="AM415" s="25"/>
      <c r="AN415" s="25"/>
      <c r="AO415" s="25"/>
      <c r="AP415" s="25"/>
      <c r="AQ415" s="25"/>
      <c r="AR415" s="25"/>
      <c r="AS415" s="25"/>
      <c r="AT415" s="25"/>
      <c r="AU415" s="25"/>
      <c r="AV415" s="25"/>
      <c r="AW415" s="25"/>
      <c r="AX415" s="25"/>
      <c r="AY415" s="25"/>
      <c r="AZ415" s="25"/>
      <c r="BA415" s="25"/>
      <c r="BB415" s="25"/>
      <c r="BC415" s="25"/>
      <c r="BD415" s="25"/>
      <c r="BE415" s="25"/>
      <c r="BF415" s="25"/>
      <c r="BG415" s="25"/>
      <c r="BH415" s="25"/>
      <c r="BI415" s="25"/>
      <c r="BJ415" s="25"/>
      <c r="BK415" s="25"/>
      <c r="BL415" s="25"/>
      <c r="BM415" s="21">
        <f t="shared" si="427"/>
        <v>22.875</v>
      </c>
      <c r="BP415" s="18">
        <v>2029</v>
      </c>
      <c r="BQ415" s="14">
        <f t="shared" si="428"/>
        <v>0</v>
      </c>
      <c r="BR415" s="14">
        <f t="shared" si="428"/>
        <v>0</v>
      </c>
      <c r="BS415" s="14">
        <f t="shared" si="428"/>
        <v>0</v>
      </c>
      <c r="BT415" s="14">
        <f t="shared" si="428"/>
        <v>0</v>
      </c>
      <c r="BU415" s="14">
        <f t="shared" si="428"/>
        <v>0</v>
      </c>
      <c r="BV415" s="14">
        <f t="shared" si="428"/>
        <v>0</v>
      </c>
      <c r="BW415" s="14">
        <f t="shared" si="428"/>
        <v>0</v>
      </c>
      <c r="BX415" s="14">
        <f t="shared" si="428"/>
        <v>0</v>
      </c>
      <c r="BY415" s="14">
        <f t="shared" si="428"/>
        <v>0</v>
      </c>
      <c r="BZ415" s="14">
        <f t="shared" si="428"/>
        <v>0</v>
      </c>
      <c r="CA415" s="14">
        <f t="shared" si="428"/>
        <v>0</v>
      </c>
      <c r="CB415" s="14">
        <f t="shared" si="428"/>
        <v>0</v>
      </c>
      <c r="CC415" s="14">
        <f t="shared" si="428"/>
        <v>0</v>
      </c>
      <c r="CD415" s="14">
        <f t="shared" si="428"/>
        <v>0</v>
      </c>
      <c r="CE415" s="14">
        <f t="shared" si="428"/>
        <v>0</v>
      </c>
      <c r="CF415" s="14">
        <f t="shared" si="428"/>
        <v>0</v>
      </c>
      <c r="CG415" s="14">
        <f t="shared" si="444"/>
        <v>0</v>
      </c>
      <c r="CH415" s="14">
        <f t="shared" si="444"/>
        <v>0</v>
      </c>
      <c r="CI415" s="14">
        <f t="shared" si="444"/>
        <v>0</v>
      </c>
      <c r="CJ415" s="14">
        <f t="shared" si="444"/>
        <v>0</v>
      </c>
      <c r="CK415" s="14">
        <f t="shared" si="444"/>
        <v>0</v>
      </c>
      <c r="CL415" s="14">
        <f t="shared" si="444"/>
        <v>0.11475409836065574</v>
      </c>
      <c r="CM415" s="14">
        <f t="shared" si="444"/>
        <v>0.11475409836065574</v>
      </c>
      <c r="CN415" s="14">
        <f t="shared" si="444"/>
        <v>0.11475409836065574</v>
      </c>
      <c r="CO415" s="14">
        <f t="shared" si="444"/>
        <v>0.13114754098360656</v>
      </c>
      <c r="CP415" s="14">
        <f t="shared" si="444"/>
        <v>0.13114754098360656</v>
      </c>
      <c r="CQ415" s="14">
        <f t="shared" si="444"/>
        <v>0.13114754098360656</v>
      </c>
      <c r="CR415" s="14">
        <f t="shared" si="444"/>
        <v>0.13114754098360656</v>
      </c>
      <c r="CS415" s="14">
        <f t="shared" si="444"/>
        <v>0.13114754098360656</v>
      </c>
      <c r="CT415" s="14">
        <f t="shared" si="444"/>
        <v>0</v>
      </c>
      <c r="CU415" s="14">
        <f t="shared" si="444"/>
        <v>0</v>
      </c>
      <c r="CV415" s="14">
        <f t="shared" si="444"/>
        <v>0</v>
      </c>
      <c r="CW415" s="14">
        <f t="shared" si="459"/>
        <v>0</v>
      </c>
      <c r="CX415" s="14">
        <f t="shared" si="448"/>
        <v>0</v>
      </c>
      <c r="CY415" s="14">
        <f t="shared" si="448"/>
        <v>0</v>
      </c>
      <c r="CZ415" s="14">
        <f t="shared" si="448"/>
        <v>0</v>
      </c>
      <c r="DA415" s="14">
        <f t="shared" si="448"/>
        <v>0</v>
      </c>
      <c r="DB415" s="14">
        <f t="shared" si="448"/>
        <v>0</v>
      </c>
      <c r="DC415" s="14">
        <f t="shared" si="445"/>
        <v>0</v>
      </c>
      <c r="DD415" s="14">
        <f t="shared" si="445"/>
        <v>0</v>
      </c>
      <c r="DE415" s="14">
        <f t="shared" si="445"/>
        <v>0</v>
      </c>
      <c r="DF415" s="14">
        <f t="shared" si="445"/>
        <v>0</v>
      </c>
      <c r="DG415" s="14">
        <f t="shared" si="445"/>
        <v>0</v>
      </c>
      <c r="DH415" s="14">
        <f t="shared" si="445"/>
        <v>0</v>
      </c>
      <c r="DI415" s="14">
        <f t="shared" si="445"/>
        <v>0</v>
      </c>
      <c r="DJ415" s="14">
        <f t="shared" si="445"/>
        <v>0</v>
      </c>
      <c r="DK415" s="14">
        <f t="shared" si="445"/>
        <v>0</v>
      </c>
      <c r="DL415" s="14">
        <f t="shared" si="445"/>
        <v>0</v>
      </c>
      <c r="DM415" s="14">
        <f t="shared" si="445"/>
        <v>0</v>
      </c>
      <c r="DN415" s="14">
        <f t="shared" si="445"/>
        <v>0</v>
      </c>
      <c r="DO415" s="14">
        <f t="shared" si="445"/>
        <v>0</v>
      </c>
      <c r="DP415" s="14">
        <f t="shared" si="445"/>
        <v>0</v>
      </c>
      <c r="DQ415" s="14">
        <f t="shared" si="445"/>
        <v>0</v>
      </c>
      <c r="DR415" s="14">
        <f t="shared" si="445"/>
        <v>0</v>
      </c>
      <c r="DS415" s="14">
        <f t="shared" si="446"/>
        <v>0</v>
      </c>
      <c r="DT415" s="14">
        <f t="shared" si="425"/>
        <v>0</v>
      </c>
      <c r="DU415" s="14">
        <f t="shared" si="425"/>
        <v>0</v>
      </c>
      <c r="DV415" s="14">
        <f t="shared" si="425"/>
        <v>0</v>
      </c>
      <c r="DW415" s="14">
        <f t="shared" si="425"/>
        <v>0</v>
      </c>
      <c r="DX415" s="14">
        <f t="shared" si="425"/>
        <v>0</v>
      </c>
      <c r="DY415" s="14">
        <f t="shared" si="425"/>
        <v>0</v>
      </c>
      <c r="DZ415" s="14">
        <f t="shared" si="429"/>
        <v>1</v>
      </c>
    </row>
    <row r="416" spans="1:130">
      <c r="C416" s="18">
        <v>2030</v>
      </c>
      <c r="D416" s="25"/>
      <c r="E416" s="25"/>
      <c r="F416" s="25"/>
      <c r="G416" s="25"/>
      <c r="H416" s="25"/>
      <c r="I416" s="25"/>
      <c r="J416" s="25"/>
      <c r="K416" s="25"/>
      <c r="L416" s="25"/>
      <c r="M416" s="25"/>
      <c r="N416" s="25">
        <f t="shared" si="440"/>
        <v>0</v>
      </c>
      <c r="O416" s="25">
        <f t="shared" si="441"/>
        <v>0</v>
      </c>
      <c r="P416" s="25">
        <f t="shared" si="442"/>
        <v>0</v>
      </c>
      <c r="Q416" s="25">
        <f t="shared" si="443"/>
        <v>0</v>
      </c>
      <c r="R416" s="25">
        <f t="shared" si="447"/>
        <v>0</v>
      </c>
      <c r="S416" s="25">
        <f t="shared" si="449"/>
        <v>0</v>
      </c>
      <c r="T416" s="25">
        <f t="shared" si="450"/>
        <v>0</v>
      </c>
      <c r="U416" s="25">
        <f t="shared" si="451"/>
        <v>0</v>
      </c>
      <c r="V416" s="25">
        <f t="shared" si="452"/>
        <v>0</v>
      </c>
      <c r="W416" s="25">
        <f t="shared" si="453"/>
        <v>0</v>
      </c>
      <c r="X416" s="25">
        <f t="shared" si="454"/>
        <v>0</v>
      </c>
      <c r="Y416" s="25">
        <f t="shared" si="455"/>
        <v>0</v>
      </c>
      <c r="Z416" s="25">
        <f t="shared" si="456"/>
        <v>2.625</v>
      </c>
      <c r="AA416" s="25">
        <f t="shared" si="457"/>
        <v>2.625</v>
      </c>
      <c r="AB416" s="25">
        <f t="shared" si="458"/>
        <v>3</v>
      </c>
      <c r="AC416" s="25">
        <f t="shared" si="460"/>
        <v>3</v>
      </c>
      <c r="AD416" s="25">
        <f t="shared" si="461"/>
        <v>3</v>
      </c>
      <c r="AE416" s="25">
        <f t="shared" si="462"/>
        <v>3</v>
      </c>
      <c r="AF416" s="25">
        <f t="shared" ref="AF416:AF434" si="463">VLOOKUP($C$94,$D$3:$K$63,$A$73,0)*(B388-B387)</f>
        <v>3</v>
      </c>
      <c r="AG416" s="25">
        <f>VLOOKUP($C$95,$D$3:$K$63,$A$73,0)*(B387-B386)</f>
        <v>3</v>
      </c>
      <c r="AH416" s="25">
        <f>VLOOKUP($C$96,$D$3:$K$63,$A$73,0)*B386</f>
        <v>0</v>
      </c>
      <c r="AI416" s="25"/>
      <c r="AJ416" s="25"/>
      <c r="AK416" s="25"/>
      <c r="AL416" s="25"/>
      <c r="AM416" s="25"/>
      <c r="AN416" s="25"/>
      <c r="AO416" s="25"/>
      <c r="AP416" s="25"/>
      <c r="AQ416" s="25"/>
      <c r="AR416" s="25"/>
      <c r="AS416" s="25"/>
      <c r="AT416" s="25"/>
      <c r="AU416" s="25"/>
      <c r="AV416" s="25"/>
      <c r="AW416" s="25"/>
      <c r="AX416" s="25"/>
      <c r="AY416" s="25"/>
      <c r="AZ416" s="25"/>
      <c r="BA416" s="25"/>
      <c r="BB416" s="25"/>
      <c r="BC416" s="25"/>
      <c r="BD416" s="25"/>
      <c r="BE416" s="25"/>
      <c r="BF416" s="25"/>
      <c r="BG416" s="25"/>
      <c r="BH416" s="25"/>
      <c r="BI416" s="25"/>
      <c r="BJ416" s="25"/>
      <c r="BK416" s="25"/>
      <c r="BL416" s="25"/>
      <c r="BM416" s="21">
        <f t="shared" si="427"/>
        <v>23.25</v>
      </c>
      <c r="BP416" s="18">
        <v>2030</v>
      </c>
      <c r="BQ416" s="14">
        <f t="shared" si="428"/>
        <v>0</v>
      </c>
      <c r="BR416" s="14">
        <f t="shared" si="428"/>
        <v>0</v>
      </c>
      <c r="BS416" s="14">
        <f t="shared" si="428"/>
        <v>0</v>
      </c>
      <c r="BT416" s="14">
        <f t="shared" si="428"/>
        <v>0</v>
      </c>
      <c r="BU416" s="14">
        <f t="shared" si="428"/>
        <v>0</v>
      </c>
      <c r="BV416" s="14">
        <f t="shared" si="428"/>
        <v>0</v>
      </c>
      <c r="BW416" s="14">
        <f t="shared" si="428"/>
        <v>0</v>
      </c>
      <c r="BX416" s="14">
        <f t="shared" si="428"/>
        <v>0</v>
      </c>
      <c r="BY416" s="14">
        <f t="shared" si="428"/>
        <v>0</v>
      </c>
      <c r="BZ416" s="14">
        <f t="shared" si="428"/>
        <v>0</v>
      </c>
      <c r="CA416" s="14">
        <f t="shared" si="428"/>
        <v>0</v>
      </c>
      <c r="CB416" s="14">
        <f t="shared" si="428"/>
        <v>0</v>
      </c>
      <c r="CC416" s="14">
        <f t="shared" si="428"/>
        <v>0</v>
      </c>
      <c r="CD416" s="14">
        <f t="shared" si="428"/>
        <v>0</v>
      </c>
      <c r="CE416" s="14">
        <f t="shared" si="428"/>
        <v>0</v>
      </c>
      <c r="CF416" s="14">
        <f t="shared" si="428"/>
        <v>0</v>
      </c>
      <c r="CG416" s="14">
        <f t="shared" si="444"/>
        <v>0</v>
      </c>
      <c r="CH416" s="14">
        <f t="shared" si="444"/>
        <v>0</v>
      </c>
      <c r="CI416" s="14">
        <f t="shared" si="444"/>
        <v>0</v>
      </c>
      <c r="CJ416" s="14">
        <f t="shared" si="444"/>
        <v>0</v>
      </c>
      <c r="CK416" s="14">
        <f t="shared" si="444"/>
        <v>0</v>
      </c>
      <c r="CL416" s="14">
        <f t="shared" si="444"/>
        <v>0</v>
      </c>
      <c r="CM416" s="14">
        <f t="shared" si="444"/>
        <v>0.11290322580645161</v>
      </c>
      <c r="CN416" s="14">
        <f t="shared" si="444"/>
        <v>0.11290322580645161</v>
      </c>
      <c r="CO416" s="14">
        <f t="shared" si="444"/>
        <v>0.12903225806451613</v>
      </c>
      <c r="CP416" s="14">
        <f t="shared" si="444"/>
        <v>0.12903225806451613</v>
      </c>
      <c r="CQ416" s="14">
        <f t="shared" si="444"/>
        <v>0.12903225806451613</v>
      </c>
      <c r="CR416" s="14">
        <f t="shared" si="444"/>
        <v>0.12903225806451613</v>
      </c>
      <c r="CS416" s="14">
        <f t="shared" si="444"/>
        <v>0.12903225806451613</v>
      </c>
      <c r="CT416" s="14">
        <f t="shared" si="444"/>
        <v>0.12903225806451613</v>
      </c>
      <c r="CU416" s="14">
        <f t="shared" si="444"/>
        <v>0</v>
      </c>
      <c r="CV416" s="14">
        <f t="shared" si="444"/>
        <v>0</v>
      </c>
      <c r="CW416" s="14">
        <f t="shared" si="459"/>
        <v>0</v>
      </c>
      <c r="CX416" s="14">
        <f t="shared" si="448"/>
        <v>0</v>
      </c>
      <c r="CY416" s="14">
        <f t="shared" si="448"/>
        <v>0</v>
      </c>
      <c r="CZ416" s="14">
        <f t="shared" si="448"/>
        <v>0</v>
      </c>
      <c r="DA416" s="14">
        <f t="shared" si="448"/>
        <v>0</v>
      </c>
      <c r="DB416" s="14">
        <f t="shared" si="448"/>
        <v>0</v>
      </c>
      <c r="DC416" s="14">
        <f t="shared" si="445"/>
        <v>0</v>
      </c>
      <c r="DD416" s="14">
        <f t="shared" si="445"/>
        <v>0</v>
      </c>
      <c r="DE416" s="14">
        <f t="shared" si="445"/>
        <v>0</v>
      </c>
      <c r="DF416" s="14">
        <f t="shared" si="445"/>
        <v>0</v>
      </c>
      <c r="DG416" s="14">
        <f t="shared" si="445"/>
        <v>0</v>
      </c>
      <c r="DH416" s="14">
        <f t="shared" si="445"/>
        <v>0</v>
      </c>
      <c r="DI416" s="14">
        <f t="shared" si="445"/>
        <v>0</v>
      </c>
      <c r="DJ416" s="14">
        <f t="shared" si="445"/>
        <v>0</v>
      </c>
      <c r="DK416" s="14">
        <f t="shared" si="445"/>
        <v>0</v>
      </c>
      <c r="DL416" s="14">
        <f t="shared" si="445"/>
        <v>0</v>
      </c>
      <c r="DM416" s="14">
        <f t="shared" si="445"/>
        <v>0</v>
      </c>
      <c r="DN416" s="14">
        <f t="shared" si="445"/>
        <v>0</v>
      </c>
      <c r="DO416" s="14">
        <f t="shared" si="445"/>
        <v>0</v>
      </c>
      <c r="DP416" s="14">
        <f t="shared" si="445"/>
        <v>0</v>
      </c>
      <c r="DQ416" s="14">
        <f t="shared" si="445"/>
        <v>0</v>
      </c>
      <c r="DR416" s="14">
        <f t="shared" si="445"/>
        <v>0</v>
      </c>
      <c r="DS416" s="14">
        <f t="shared" si="446"/>
        <v>0</v>
      </c>
      <c r="DT416" s="14">
        <f t="shared" si="425"/>
        <v>0</v>
      </c>
      <c r="DU416" s="14">
        <f t="shared" si="425"/>
        <v>0</v>
      </c>
      <c r="DV416" s="14">
        <f t="shared" si="425"/>
        <v>0</v>
      </c>
      <c r="DW416" s="14">
        <f t="shared" si="425"/>
        <v>0</v>
      </c>
      <c r="DX416" s="14">
        <f t="shared" si="425"/>
        <v>0</v>
      </c>
      <c r="DY416" s="14">
        <f t="shared" si="425"/>
        <v>0</v>
      </c>
      <c r="DZ416" s="14">
        <f t="shared" si="429"/>
        <v>1</v>
      </c>
    </row>
    <row r="417" spans="3:130">
      <c r="C417" s="18">
        <v>2031</v>
      </c>
      <c r="D417" s="25"/>
      <c r="E417" s="25"/>
      <c r="F417" s="25"/>
      <c r="G417" s="25"/>
      <c r="H417" s="25"/>
      <c r="I417" s="25"/>
      <c r="J417" s="25"/>
      <c r="K417" s="25"/>
      <c r="L417" s="25"/>
      <c r="M417" s="25"/>
      <c r="N417" s="25"/>
      <c r="O417" s="25">
        <f t="shared" si="441"/>
        <v>0</v>
      </c>
      <c r="P417" s="25">
        <f t="shared" si="442"/>
        <v>0</v>
      </c>
      <c r="Q417" s="25">
        <f t="shared" si="443"/>
        <v>0</v>
      </c>
      <c r="R417" s="25">
        <f t="shared" si="447"/>
        <v>0</v>
      </c>
      <c r="S417" s="25">
        <f t="shared" si="449"/>
        <v>0</v>
      </c>
      <c r="T417" s="25">
        <f t="shared" si="450"/>
        <v>0</v>
      </c>
      <c r="U417" s="25">
        <f t="shared" si="451"/>
        <v>0</v>
      </c>
      <c r="V417" s="25">
        <f t="shared" si="452"/>
        <v>0</v>
      </c>
      <c r="W417" s="25">
        <f t="shared" si="453"/>
        <v>0</v>
      </c>
      <c r="X417" s="25">
        <f t="shared" si="454"/>
        <v>0</v>
      </c>
      <c r="Y417" s="25">
        <f t="shared" si="455"/>
        <v>0</v>
      </c>
      <c r="Z417" s="25">
        <f t="shared" si="456"/>
        <v>0</v>
      </c>
      <c r="AA417" s="25">
        <f t="shared" si="457"/>
        <v>2.625</v>
      </c>
      <c r="AB417" s="25">
        <f t="shared" si="458"/>
        <v>3</v>
      </c>
      <c r="AC417" s="25">
        <f t="shared" si="460"/>
        <v>3</v>
      </c>
      <c r="AD417" s="25">
        <f t="shared" si="461"/>
        <v>3</v>
      </c>
      <c r="AE417" s="25">
        <f t="shared" si="462"/>
        <v>3</v>
      </c>
      <c r="AF417" s="25">
        <f t="shared" si="463"/>
        <v>3</v>
      </c>
      <c r="AG417" s="25">
        <f t="shared" ref="AG417:AG435" si="464">VLOOKUP($C$95,$D$3:$K$63,$A$73,0)*(B388-B387)</f>
        <v>3</v>
      </c>
      <c r="AH417" s="25">
        <f>VLOOKUP($C$96,$D$3:$K$63,$A$73,0)*(B387-B386)</f>
        <v>3</v>
      </c>
      <c r="AI417" s="25">
        <f>VLOOKUP($C$97,$D$3:$K$63,$A$73,0)*B386</f>
        <v>0</v>
      </c>
      <c r="AJ417" s="25"/>
      <c r="AK417" s="25"/>
      <c r="AL417" s="25"/>
      <c r="AM417" s="25"/>
      <c r="AN417" s="25"/>
      <c r="AO417" s="25"/>
      <c r="AP417" s="25"/>
      <c r="AQ417" s="25"/>
      <c r="AR417" s="25"/>
      <c r="AS417" s="25"/>
      <c r="AT417" s="25"/>
      <c r="AU417" s="25"/>
      <c r="AV417" s="25"/>
      <c r="AW417" s="25"/>
      <c r="AX417" s="25"/>
      <c r="AY417" s="25"/>
      <c r="AZ417" s="25"/>
      <c r="BA417" s="25"/>
      <c r="BB417" s="25"/>
      <c r="BC417" s="25"/>
      <c r="BD417" s="25"/>
      <c r="BE417" s="25"/>
      <c r="BF417" s="25"/>
      <c r="BG417" s="25"/>
      <c r="BH417" s="25"/>
      <c r="BI417" s="25"/>
      <c r="BJ417" s="25"/>
      <c r="BK417" s="25"/>
      <c r="BL417" s="25"/>
      <c r="BM417" s="21">
        <f t="shared" si="427"/>
        <v>23.625</v>
      </c>
      <c r="BP417" s="18">
        <v>2031</v>
      </c>
      <c r="BQ417" s="14">
        <f t="shared" ref="BQ417:CF432" si="465">D417/$BM417</f>
        <v>0</v>
      </c>
      <c r="BR417" s="14">
        <f t="shared" si="465"/>
        <v>0</v>
      </c>
      <c r="BS417" s="14">
        <f t="shared" si="465"/>
        <v>0</v>
      </c>
      <c r="BT417" s="14">
        <f t="shared" si="465"/>
        <v>0</v>
      </c>
      <c r="BU417" s="14">
        <f t="shared" si="465"/>
        <v>0</v>
      </c>
      <c r="BV417" s="14">
        <f t="shared" si="465"/>
        <v>0</v>
      </c>
      <c r="BW417" s="14">
        <f t="shared" si="465"/>
        <v>0</v>
      </c>
      <c r="BX417" s="14">
        <f t="shared" si="465"/>
        <v>0</v>
      </c>
      <c r="BY417" s="14">
        <f t="shared" si="465"/>
        <v>0</v>
      </c>
      <c r="BZ417" s="14">
        <f t="shared" si="465"/>
        <v>0</v>
      </c>
      <c r="CA417" s="14">
        <f t="shared" si="465"/>
        <v>0</v>
      </c>
      <c r="CB417" s="14">
        <f t="shared" si="465"/>
        <v>0</v>
      </c>
      <c r="CC417" s="14">
        <f t="shared" si="465"/>
        <v>0</v>
      </c>
      <c r="CD417" s="14">
        <f t="shared" si="465"/>
        <v>0</v>
      </c>
      <c r="CE417" s="14">
        <f t="shared" si="465"/>
        <v>0</v>
      </c>
      <c r="CF417" s="14">
        <f t="shared" si="465"/>
        <v>0</v>
      </c>
      <c r="CG417" s="14">
        <f t="shared" si="444"/>
        <v>0</v>
      </c>
      <c r="CH417" s="14">
        <f t="shared" si="444"/>
        <v>0</v>
      </c>
      <c r="CI417" s="14">
        <f t="shared" si="444"/>
        <v>0</v>
      </c>
      <c r="CJ417" s="14">
        <f t="shared" si="444"/>
        <v>0</v>
      </c>
      <c r="CK417" s="14">
        <f t="shared" si="444"/>
        <v>0</v>
      </c>
      <c r="CL417" s="14">
        <f t="shared" si="444"/>
        <v>0</v>
      </c>
      <c r="CM417" s="14">
        <f t="shared" si="444"/>
        <v>0</v>
      </c>
      <c r="CN417" s="14">
        <f t="shared" si="444"/>
        <v>0.1111111111111111</v>
      </c>
      <c r="CO417" s="14">
        <f t="shared" si="444"/>
        <v>0.12698412698412698</v>
      </c>
      <c r="CP417" s="14">
        <f t="shared" si="444"/>
        <v>0.12698412698412698</v>
      </c>
      <c r="CQ417" s="14">
        <f t="shared" si="444"/>
        <v>0.12698412698412698</v>
      </c>
      <c r="CR417" s="14">
        <f t="shared" si="444"/>
        <v>0.12698412698412698</v>
      </c>
      <c r="CS417" s="14">
        <f t="shared" si="444"/>
        <v>0.12698412698412698</v>
      </c>
      <c r="CT417" s="14">
        <f t="shared" si="444"/>
        <v>0.12698412698412698</v>
      </c>
      <c r="CU417" s="14">
        <f t="shared" si="444"/>
        <v>0.12698412698412698</v>
      </c>
      <c r="CV417" s="14">
        <f t="shared" si="444"/>
        <v>0</v>
      </c>
      <c r="CW417" s="14">
        <f t="shared" si="459"/>
        <v>0</v>
      </c>
      <c r="CX417" s="14">
        <f t="shared" si="448"/>
        <v>0</v>
      </c>
      <c r="CY417" s="14">
        <f t="shared" si="448"/>
        <v>0</v>
      </c>
      <c r="CZ417" s="14">
        <f t="shared" si="448"/>
        <v>0</v>
      </c>
      <c r="DA417" s="14">
        <f t="shared" si="448"/>
        <v>0</v>
      </c>
      <c r="DB417" s="14">
        <f t="shared" si="448"/>
        <v>0</v>
      </c>
      <c r="DC417" s="14">
        <f t="shared" si="445"/>
        <v>0</v>
      </c>
      <c r="DD417" s="14">
        <f t="shared" si="445"/>
        <v>0</v>
      </c>
      <c r="DE417" s="14">
        <f t="shared" si="445"/>
        <v>0</v>
      </c>
      <c r="DF417" s="14">
        <f t="shared" si="445"/>
        <v>0</v>
      </c>
      <c r="DG417" s="14">
        <f t="shared" si="445"/>
        <v>0</v>
      </c>
      <c r="DH417" s="14">
        <f t="shared" si="445"/>
        <v>0</v>
      </c>
      <c r="DI417" s="14">
        <f t="shared" si="445"/>
        <v>0</v>
      </c>
      <c r="DJ417" s="14">
        <f t="shared" si="445"/>
        <v>0</v>
      </c>
      <c r="DK417" s="14">
        <f t="shared" si="445"/>
        <v>0</v>
      </c>
      <c r="DL417" s="14">
        <f t="shared" si="445"/>
        <v>0</v>
      </c>
      <c r="DM417" s="14">
        <f t="shared" si="445"/>
        <v>0</v>
      </c>
      <c r="DN417" s="14">
        <f t="shared" si="445"/>
        <v>0</v>
      </c>
      <c r="DO417" s="14">
        <f t="shared" si="445"/>
        <v>0</v>
      </c>
      <c r="DP417" s="14">
        <f t="shared" si="445"/>
        <v>0</v>
      </c>
      <c r="DQ417" s="14">
        <f t="shared" ref="DQ417:DR446" si="466">BD417/$BM417</f>
        <v>0</v>
      </c>
      <c r="DR417" s="14">
        <f t="shared" si="466"/>
        <v>0</v>
      </c>
      <c r="DS417" s="14">
        <f t="shared" si="446"/>
        <v>0</v>
      </c>
      <c r="DT417" s="14">
        <f t="shared" si="425"/>
        <v>0</v>
      </c>
      <c r="DU417" s="14">
        <f t="shared" si="425"/>
        <v>0</v>
      </c>
      <c r="DV417" s="14">
        <f t="shared" si="425"/>
        <v>0</v>
      </c>
      <c r="DW417" s="14">
        <f t="shared" si="425"/>
        <v>0</v>
      </c>
      <c r="DX417" s="14">
        <f t="shared" si="425"/>
        <v>0</v>
      </c>
      <c r="DY417" s="14">
        <f t="shared" si="425"/>
        <v>0</v>
      </c>
      <c r="DZ417" s="14">
        <f t="shared" si="429"/>
        <v>1</v>
      </c>
    </row>
    <row r="418" spans="3:130">
      <c r="C418" s="18">
        <v>2032</v>
      </c>
      <c r="D418" s="25"/>
      <c r="E418" s="25"/>
      <c r="F418" s="25"/>
      <c r="G418" s="25"/>
      <c r="H418" s="25"/>
      <c r="I418" s="25"/>
      <c r="J418" s="25"/>
      <c r="K418" s="25"/>
      <c r="L418" s="25"/>
      <c r="M418" s="25"/>
      <c r="N418" s="25"/>
      <c r="O418" s="25"/>
      <c r="P418" s="25">
        <f t="shared" si="442"/>
        <v>0</v>
      </c>
      <c r="Q418" s="25">
        <f t="shared" si="443"/>
        <v>0</v>
      </c>
      <c r="R418" s="25">
        <f t="shared" si="447"/>
        <v>0</v>
      </c>
      <c r="S418" s="25">
        <f t="shared" si="449"/>
        <v>0</v>
      </c>
      <c r="T418" s="25">
        <f t="shared" si="450"/>
        <v>0</v>
      </c>
      <c r="U418" s="25">
        <f t="shared" si="451"/>
        <v>0</v>
      </c>
      <c r="V418" s="25">
        <f t="shared" si="452"/>
        <v>0</v>
      </c>
      <c r="W418" s="25">
        <f t="shared" si="453"/>
        <v>0</v>
      </c>
      <c r="X418" s="25">
        <f t="shared" si="454"/>
        <v>0</v>
      </c>
      <c r="Y418" s="25">
        <f t="shared" si="455"/>
        <v>0</v>
      </c>
      <c r="Z418" s="25">
        <f t="shared" si="456"/>
        <v>0</v>
      </c>
      <c r="AA418" s="25">
        <f t="shared" si="457"/>
        <v>0</v>
      </c>
      <c r="AB418" s="25">
        <f t="shared" si="458"/>
        <v>3</v>
      </c>
      <c r="AC418" s="25">
        <f t="shared" si="460"/>
        <v>3</v>
      </c>
      <c r="AD418" s="25">
        <f t="shared" si="461"/>
        <v>3</v>
      </c>
      <c r="AE418" s="25">
        <f t="shared" si="462"/>
        <v>3</v>
      </c>
      <c r="AF418" s="25">
        <f t="shared" si="463"/>
        <v>3</v>
      </c>
      <c r="AG418" s="25">
        <f t="shared" si="464"/>
        <v>3</v>
      </c>
      <c r="AH418" s="25">
        <f t="shared" ref="AH418:AH436" si="467">VLOOKUP($C$96,$D$3:$K$63,$A$73,0)*(B388-B387)</f>
        <v>3</v>
      </c>
      <c r="AI418" s="25">
        <f>VLOOKUP($C$97,$D$3:$K$63,$A$73,0)*(B387-B386)</f>
        <v>3</v>
      </c>
      <c r="AJ418" s="25">
        <f>VLOOKUP($C$98,$D$3:$K$63,$A$73,0)*B386</f>
        <v>0</v>
      </c>
      <c r="AK418" s="25"/>
      <c r="AL418" s="25"/>
      <c r="AM418" s="25"/>
      <c r="AN418" s="25"/>
      <c r="AO418" s="25"/>
      <c r="AP418" s="25"/>
      <c r="AQ418" s="25"/>
      <c r="AR418" s="25"/>
      <c r="AS418" s="25"/>
      <c r="AT418" s="25"/>
      <c r="AU418" s="25"/>
      <c r="AV418" s="25"/>
      <c r="AW418" s="25"/>
      <c r="AX418" s="25"/>
      <c r="AY418" s="25"/>
      <c r="AZ418" s="25"/>
      <c r="BA418" s="25"/>
      <c r="BB418" s="25"/>
      <c r="BC418" s="25"/>
      <c r="BD418" s="25"/>
      <c r="BE418" s="25"/>
      <c r="BF418" s="25"/>
      <c r="BG418" s="25"/>
      <c r="BH418" s="25"/>
      <c r="BI418" s="25"/>
      <c r="BJ418" s="25"/>
      <c r="BK418" s="25"/>
      <c r="BL418" s="25"/>
      <c r="BM418" s="21">
        <f t="shared" si="427"/>
        <v>24</v>
      </c>
      <c r="BP418" s="18">
        <v>2032</v>
      </c>
      <c r="BQ418" s="14">
        <f t="shared" si="465"/>
        <v>0</v>
      </c>
      <c r="BR418" s="14">
        <f t="shared" si="465"/>
        <v>0</v>
      </c>
      <c r="BS418" s="14">
        <f t="shared" si="465"/>
        <v>0</v>
      </c>
      <c r="BT418" s="14">
        <f t="shared" si="465"/>
        <v>0</v>
      </c>
      <c r="BU418" s="14">
        <f t="shared" si="465"/>
        <v>0</v>
      </c>
      <c r="BV418" s="14">
        <f t="shared" si="465"/>
        <v>0</v>
      </c>
      <c r="BW418" s="14">
        <f t="shared" si="465"/>
        <v>0</v>
      </c>
      <c r="BX418" s="14">
        <f t="shared" si="465"/>
        <v>0</v>
      </c>
      <c r="BY418" s="14">
        <f t="shared" si="465"/>
        <v>0</v>
      </c>
      <c r="BZ418" s="14">
        <f t="shared" si="465"/>
        <v>0</v>
      </c>
      <c r="CA418" s="14">
        <f t="shared" si="465"/>
        <v>0</v>
      </c>
      <c r="CB418" s="14">
        <f t="shared" si="465"/>
        <v>0</v>
      </c>
      <c r="CC418" s="14">
        <f t="shared" si="465"/>
        <v>0</v>
      </c>
      <c r="CD418" s="14">
        <f t="shared" si="465"/>
        <v>0</v>
      </c>
      <c r="CE418" s="14">
        <f t="shared" si="465"/>
        <v>0</v>
      </c>
      <c r="CF418" s="14">
        <f t="shared" si="465"/>
        <v>0</v>
      </c>
      <c r="CG418" s="14">
        <f t="shared" si="444"/>
        <v>0</v>
      </c>
      <c r="CH418" s="14">
        <f t="shared" si="444"/>
        <v>0</v>
      </c>
      <c r="CI418" s="14">
        <f t="shared" si="444"/>
        <v>0</v>
      </c>
      <c r="CJ418" s="14">
        <f t="shared" si="444"/>
        <v>0</v>
      </c>
      <c r="CK418" s="14">
        <f t="shared" si="444"/>
        <v>0</v>
      </c>
      <c r="CL418" s="14">
        <f t="shared" si="444"/>
        <v>0</v>
      </c>
      <c r="CM418" s="14">
        <f t="shared" si="444"/>
        <v>0</v>
      </c>
      <c r="CN418" s="14">
        <f t="shared" si="444"/>
        <v>0</v>
      </c>
      <c r="CO418" s="14">
        <f t="shared" si="444"/>
        <v>0.125</v>
      </c>
      <c r="CP418" s="14">
        <f t="shared" si="444"/>
        <v>0.125</v>
      </c>
      <c r="CQ418" s="14">
        <f t="shared" si="444"/>
        <v>0.125</v>
      </c>
      <c r="CR418" s="14">
        <f t="shared" si="444"/>
        <v>0.125</v>
      </c>
      <c r="CS418" s="14">
        <f t="shared" si="444"/>
        <v>0.125</v>
      </c>
      <c r="CT418" s="14">
        <f t="shared" si="444"/>
        <v>0.125</v>
      </c>
      <c r="CU418" s="14">
        <f t="shared" si="444"/>
        <v>0.125</v>
      </c>
      <c r="CV418" s="14">
        <f t="shared" si="444"/>
        <v>0.125</v>
      </c>
      <c r="CW418" s="14">
        <f t="shared" si="459"/>
        <v>0</v>
      </c>
      <c r="CX418" s="14">
        <f t="shared" si="448"/>
        <v>0</v>
      </c>
      <c r="CY418" s="14">
        <f t="shared" si="448"/>
        <v>0</v>
      </c>
      <c r="CZ418" s="14">
        <f t="shared" si="448"/>
        <v>0</v>
      </c>
      <c r="DA418" s="14">
        <f t="shared" si="448"/>
        <v>0</v>
      </c>
      <c r="DB418" s="14">
        <f t="shared" si="448"/>
        <v>0</v>
      </c>
      <c r="DC418" s="14">
        <f t="shared" si="448"/>
        <v>0</v>
      </c>
      <c r="DD418" s="14">
        <f t="shared" si="448"/>
        <v>0</v>
      </c>
      <c r="DE418" s="14">
        <f t="shared" si="448"/>
        <v>0</v>
      </c>
      <c r="DF418" s="14">
        <f t="shared" si="448"/>
        <v>0</v>
      </c>
      <c r="DG418" s="14">
        <f t="shared" si="448"/>
        <v>0</v>
      </c>
      <c r="DH418" s="14">
        <f t="shared" si="448"/>
        <v>0</v>
      </c>
      <c r="DI418" s="14">
        <f t="shared" si="448"/>
        <v>0</v>
      </c>
      <c r="DJ418" s="14">
        <f t="shared" si="448"/>
        <v>0</v>
      </c>
      <c r="DK418" s="14">
        <f t="shared" si="448"/>
        <v>0</v>
      </c>
      <c r="DL418" s="14">
        <f t="shared" si="448"/>
        <v>0</v>
      </c>
      <c r="DM418" s="14">
        <f t="shared" si="448"/>
        <v>0</v>
      </c>
      <c r="DN418" s="14">
        <f t="shared" ref="DN418:DP446" si="468">BA418/$BM418</f>
        <v>0</v>
      </c>
      <c r="DO418" s="14">
        <f t="shared" si="468"/>
        <v>0</v>
      </c>
      <c r="DP418" s="14">
        <f t="shared" si="468"/>
        <v>0</v>
      </c>
      <c r="DQ418" s="14">
        <f t="shared" si="466"/>
        <v>0</v>
      </c>
      <c r="DR418" s="14">
        <f t="shared" si="466"/>
        <v>0</v>
      </c>
      <c r="DS418" s="14">
        <f t="shared" si="446"/>
        <v>0</v>
      </c>
      <c r="DT418" s="14">
        <f t="shared" si="425"/>
        <v>0</v>
      </c>
      <c r="DU418" s="14">
        <f t="shared" si="425"/>
        <v>0</v>
      </c>
      <c r="DV418" s="14">
        <f t="shared" si="425"/>
        <v>0</v>
      </c>
      <c r="DW418" s="14">
        <f t="shared" si="425"/>
        <v>0</v>
      </c>
      <c r="DX418" s="14">
        <f t="shared" si="425"/>
        <v>0</v>
      </c>
      <c r="DY418" s="14">
        <f t="shared" si="425"/>
        <v>0</v>
      </c>
      <c r="DZ418" s="14">
        <f t="shared" si="429"/>
        <v>1</v>
      </c>
    </row>
    <row r="419" spans="3:130">
      <c r="C419" s="18">
        <v>2033</v>
      </c>
      <c r="D419" s="25"/>
      <c r="E419" s="25"/>
      <c r="F419" s="25"/>
      <c r="G419" s="25"/>
      <c r="H419" s="25"/>
      <c r="I419" s="25"/>
      <c r="J419" s="25"/>
      <c r="K419" s="25"/>
      <c r="L419" s="25"/>
      <c r="M419" s="25"/>
      <c r="N419" s="25"/>
      <c r="O419" s="25"/>
      <c r="P419" s="25"/>
      <c r="Q419" s="25">
        <f t="shared" si="443"/>
        <v>0</v>
      </c>
      <c r="R419" s="25">
        <f t="shared" si="447"/>
        <v>0</v>
      </c>
      <c r="S419" s="25">
        <f t="shared" si="449"/>
        <v>0</v>
      </c>
      <c r="T419" s="25">
        <f t="shared" si="450"/>
        <v>0</v>
      </c>
      <c r="U419" s="25">
        <f t="shared" si="451"/>
        <v>0</v>
      </c>
      <c r="V419" s="25">
        <f t="shared" si="452"/>
        <v>0</v>
      </c>
      <c r="W419" s="25">
        <f t="shared" si="453"/>
        <v>0</v>
      </c>
      <c r="X419" s="25">
        <f t="shared" si="454"/>
        <v>0</v>
      </c>
      <c r="Y419" s="25">
        <f t="shared" si="455"/>
        <v>0</v>
      </c>
      <c r="Z419" s="25">
        <f t="shared" si="456"/>
        <v>0</v>
      </c>
      <c r="AA419" s="25">
        <f t="shared" si="457"/>
        <v>0</v>
      </c>
      <c r="AB419" s="25">
        <f t="shared" si="458"/>
        <v>0</v>
      </c>
      <c r="AC419" s="25">
        <f t="shared" si="460"/>
        <v>3</v>
      </c>
      <c r="AD419" s="25">
        <f t="shared" si="461"/>
        <v>3</v>
      </c>
      <c r="AE419" s="25">
        <f t="shared" si="462"/>
        <v>3</v>
      </c>
      <c r="AF419" s="25">
        <f t="shared" si="463"/>
        <v>3</v>
      </c>
      <c r="AG419" s="25">
        <f t="shared" si="464"/>
        <v>3</v>
      </c>
      <c r="AH419" s="25">
        <f t="shared" si="467"/>
        <v>3</v>
      </c>
      <c r="AI419" s="25">
        <f t="shared" ref="AI419:AI437" si="469">VLOOKUP($C$97,$D$3:$K$63,$A$73,0)*(B388-B387)</f>
        <v>3</v>
      </c>
      <c r="AJ419" s="25">
        <f>VLOOKUP($C$98,$D$3:$K$63,$A$73,0)*(B387-B386)</f>
        <v>3</v>
      </c>
      <c r="AK419" s="25">
        <f>VLOOKUP($C$99,$D$3:$K$63,$A$73,0)*B386</f>
        <v>0</v>
      </c>
      <c r="AL419" s="25"/>
      <c r="AM419" s="25"/>
      <c r="AN419" s="25"/>
      <c r="AO419" s="25"/>
      <c r="AP419" s="25"/>
      <c r="AQ419" s="25"/>
      <c r="AR419" s="25"/>
      <c r="AS419" s="25"/>
      <c r="AT419" s="25"/>
      <c r="AU419" s="25"/>
      <c r="AV419" s="25"/>
      <c r="AW419" s="25"/>
      <c r="AX419" s="25"/>
      <c r="AY419" s="25"/>
      <c r="AZ419" s="25"/>
      <c r="BA419" s="25"/>
      <c r="BB419" s="25"/>
      <c r="BC419" s="25"/>
      <c r="BD419" s="25"/>
      <c r="BE419" s="25"/>
      <c r="BF419" s="25"/>
      <c r="BG419" s="25"/>
      <c r="BH419" s="25"/>
      <c r="BI419" s="25"/>
      <c r="BJ419" s="25"/>
      <c r="BK419" s="25"/>
      <c r="BL419" s="25"/>
      <c r="BM419" s="21">
        <f t="shared" si="427"/>
        <v>24</v>
      </c>
      <c r="BP419" s="18">
        <v>2033</v>
      </c>
      <c r="BQ419" s="14">
        <f t="shared" si="465"/>
        <v>0</v>
      </c>
      <c r="BR419" s="14">
        <f t="shared" si="465"/>
        <v>0</v>
      </c>
      <c r="BS419" s="14">
        <f t="shared" si="465"/>
        <v>0</v>
      </c>
      <c r="BT419" s="14">
        <f t="shared" si="465"/>
        <v>0</v>
      </c>
      <c r="BU419" s="14">
        <f t="shared" si="465"/>
        <v>0</v>
      </c>
      <c r="BV419" s="14">
        <f t="shared" si="465"/>
        <v>0</v>
      </c>
      <c r="BW419" s="14">
        <f t="shared" si="465"/>
        <v>0</v>
      </c>
      <c r="BX419" s="14">
        <f t="shared" si="465"/>
        <v>0</v>
      </c>
      <c r="BY419" s="14">
        <f t="shared" si="465"/>
        <v>0</v>
      </c>
      <c r="BZ419" s="14">
        <f t="shared" si="465"/>
        <v>0</v>
      </c>
      <c r="CA419" s="14">
        <f t="shared" si="465"/>
        <v>0</v>
      </c>
      <c r="CB419" s="14">
        <f t="shared" si="465"/>
        <v>0</v>
      </c>
      <c r="CC419" s="14">
        <f t="shared" si="465"/>
        <v>0</v>
      </c>
      <c r="CD419" s="14">
        <f t="shared" si="465"/>
        <v>0</v>
      </c>
      <c r="CE419" s="14">
        <f t="shared" si="465"/>
        <v>0</v>
      </c>
      <c r="CF419" s="14">
        <f t="shared" si="465"/>
        <v>0</v>
      </c>
      <c r="CG419" s="14">
        <f t="shared" si="444"/>
        <v>0</v>
      </c>
      <c r="CH419" s="14">
        <f t="shared" si="444"/>
        <v>0</v>
      </c>
      <c r="CI419" s="14">
        <f t="shared" si="444"/>
        <v>0</v>
      </c>
      <c r="CJ419" s="14">
        <f t="shared" si="444"/>
        <v>0</v>
      </c>
      <c r="CK419" s="14">
        <f t="shared" si="444"/>
        <v>0</v>
      </c>
      <c r="CL419" s="14">
        <f t="shared" si="444"/>
        <v>0</v>
      </c>
      <c r="CM419" s="14">
        <f t="shared" si="444"/>
        <v>0</v>
      </c>
      <c r="CN419" s="14">
        <f t="shared" si="444"/>
        <v>0</v>
      </c>
      <c r="CO419" s="14">
        <f t="shared" si="444"/>
        <v>0</v>
      </c>
      <c r="CP419" s="14">
        <f t="shared" si="444"/>
        <v>0.125</v>
      </c>
      <c r="CQ419" s="14">
        <f t="shared" si="444"/>
        <v>0.125</v>
      </c>
      <c r="CR419" s="14">
        <f t="shared" si="444"/>
        <v>0.125</v>
      </c>
      <c r="CS419" s="14">
        <f t="shared" si="444"/>
        <v>0.125</v>
      </c>
      <c r="CT419" s="14">
        <f t="shared" si="444"/>
        <v>0.125</v>
      </c>
      <c r="CU419" s="14">
        <f t="shared" si="444"/>
        <v>0.125</v>
      </c>
      <c r="CV419" s="14">
        <f t="shared" si="444"/>
        <v>0.125</v>
      </c>
      <c r="CW419" s="14">
        <f t="shared" si="459"/>
        <v>0.125</v>
      </c>
      <c r="CX419" s="14">
        <f t="shared" si="448"/>
        <v>0</v>
      </c>
      <c r="CY419" s="14">
        <f t="shared" si="448"/>
        <v>0</v>
      </c>
      <c r="CZ419" s="14">
        <f t="shared" si="448"/>
        <v>0</v>
      </c>
      <c r="DA419" s="14">
        <f t="shared" si="448"/>
        <v>0</v>
      </c>
      <c r="DB419" s="14">
        <f t="shared" si="448"/>
        <v>0</v>
      </c>
      <c r="DC419" s="14">
        <f t="shared" si="448"/>
        <v>0</v>
      </c>
      <c r="DD419" s="14">
        <f t="shared" si="448"/>
        <v>0</v>
      </c>
      <c r="DE419" s="14">
        <f t="shared" si="448"/>
        <v>0</v>
      </c>
      <c r="DF419" s="14">
        <f t="shared" si="448"/>
        <v>0</v>
      </c>
      <c r="DG419" s="14">
        <f t="shared" si="448"/>
        <v>0</v>
      </c>
      <c r="DH419" s="14">
        <f t="shared" si="448"/>
        <v>0</v>
      </c>
      <c r="DI419" s="14">
        <f t="shared" si="448"/>
        <v>0</v>
      </c>
      <c r="DJ419" s="14">
        <f t="shared" si="448"/>
        <v>0</v>
      </c>
      <c r="DK419" s="14">
        <f t="shared" si="448"/>
        <v>0</v>
      </c>
      <c r="DL419" s="14">
        <f t="shared" si="448"/>
        <v>0</v>
      </c>
      <c r="DM419" s="14">
        <f t="shared" si="448"/>
        <v>0</v>
      </c>
      <c r="DN419" s="14">
        <f t="shared" si="468"/>
        <v>0</v>
      </c>
      <c r="DO419" s="14">
        <f t="shared" si="468"/>
        <v>0</v>
      </c>
      <c r="DP419" s="14">
        <f t="shared" si="468"/>
        <v>0</v>
      </c>
      <c r="DQ419" s="14">
        <f t="shared" si="466"/>
        <v>0</v>
      </c>
      <c r="DR419" s="14">
        <f t="shared" si="466"/>
        <v>0</v>
      </c>
      <c r="DS419" s="14">
        <f t="shared" si="446"/>
        <v>0</v>
      </c>
      <c r="DT419" s="14">
        <f t="shared" si="425"/>
        <v>0</v>
      </c>
      <c r="DU419" s="14">
        <f t="shared" si="425"/>
        <v>0</v>
      </c>
      <c r="DV419" s="14">
        <f t="shared" si="425"/>
        <v>0</v>
      </c>
      <c r="DW419" s="14">
        <f t="shared" si="425"/>
        <v>0</v>
      </c>
      <c r="DX419" s="14">
        <f t="shared" si="425"/>
        <v>0</v>
      </c>
      <c r="DY419" s="14">
        <f t="shared" si="425"/>
        <v>0</v>
      </c>
      <c r="DZ419" s="14">
        <f t="shared" si="429"/>
        <v>1</v>
      </c>
    </row>
    <row r="420" spans="3:130">
      <c r="C420" s="18">
        <v>2034</v>
      </c>
      <c r="D420" s="25"/>
      <c r="E420" s="25"/>
      <c r="F420" s="25"/>
      <c r="G420" s="25"/>
      <c r="H420" s="25"/>
      <c r="I420" s="25"/>
      <c r="J420" s="25"/>
      <c r="K420" s="25"/>
      <c r="L420" s="25"/>
      <c r="M420" s="25"/>
      <c r="N420" s="25"/>
      <c r="O420" s="25"/>
      <c r="P420" s="25"/>
      <c r="Q420" s="25"/>
      <c r="R420" s="25">
        <f t="shared" si="447"/>
        <v>0</v>
      </c>
      <c r="S420" s="25">
        <f t="shared" si="449"/>
        <v>0</v>
      </c>
      <c r="T420" s="25">
        <f t="shared" si="450"/>
        <v>0</v>
      </c>
      <c r="U420" s="25">
        <f t="shared" si="451"/>
        <v>0</v>
      </c>
      <c r="V420" s="25">
        <f t="shared" si="452"/>
        <v>0</v>
      </c>
      <c r="W420" s="25">
        <f t="shared" si="453"/>
        <v>0</v>
      </c>
      <c r="X420" s="25">
        <f t="shared" si="454"/>
        <v>0</v>
      </c>
      <c r="Y420" s="25">
        <f t="shared" si="455"/>
        <v>0</v>
      </c>
      <c r="Z420" s="25">
        <f t="shared" si="456"/>
        <v>0</v>
      </c>
      <c r="AA420" s="25">
        <f t="shared" si="457"/>
        <v>0</v>
      </c>
      <c r="AB420" s="25">
        <f t="shared" si="458"/>
        <v>0</v>
      </c>
      <c r="AC420" s="25">
        <f t="shared" si="460"/>
        <v>0</v>
      </c>
      <c r="AD420" s="25">
        <f t="shared" si="461"/>
        <v>3</v>
      </c>
      <c r="AE420" s="25">
        <f t="shared" si="462"/>
        <v>3</v>
      </c>
      <c r="AF420" s="25">
        <f t="shared" si="463"/>
        <v>3</v>
      </c>
      <c r="AG420" s="25">
        <f t="shared" si="464"/>
        <v>3</v>
      </c>
      <c r="AH420" s="25">
        <f t="shared" si="467"/>
        <v>3</v>
      </c>
      <c r="AI420" s="25">
        <f t="shared" si="469"/>
        <v>3</v>
      </c>
      <c r="AJ420" s="25">
        <f t="shared" ref="AJ420:AJ438" si="470">VLOOKUP($C$98,$D$3:$K$63,$A$73,0)*(B388-B387)</f>
        <v>3</v>
      </c>
      <c r="AK420" s="25">
        <f>VLOOKUP($C$99,$D$3:$K$63,$A$73,0)*(B387-B386)</f>
        <v>3</v>
      </c>
      <c r="AL420" s="25">
        <f>VLOOKUP($C$100,$D$3:$K$63,$A$73,0)*B386</f>
        <v>0</v>
      </c>
      <c r="AM420" s="25"/>
      <c r="AN420" s="25"/>
      <c r="AO420" s="25"/>
      <c r="AP420" s="25"/>
      <c r="AQ420" s="25"/>
      <c r="AR420" s="25"/>
      <c r="AS420" s="25"/>
      <c r="AT420" s="25"/>
      <c r="AU420" s="25"/>
      <c r="AV420" s="25"/>
      <c r="AW420" s="25"/>
      <c r="AX420" s="25"/>
      <c r="AY420" s="25"/>
      <c r="AZ420" s="25"/>
      <c r="BA420" s="25"/>
      <c r="BB420" s="25"/>
      <c r="BC420" s="25"/>
      <c r="BD420" s="25"/>
      <c r="BE420" s="25"/>
      <c r="BF420" s="25"/>
      <c r="BG420" s="25"/>
      <c r="BH420" s="25"/>
      <c r="BI420" s="25"/>
      <c r="BJ420" s="25"/>
      <c r="BK420" s="25"/>
      <c r="BL420" s="25"/>
      <c r="BM420" s="21">
        <f t="shared" si="427"/>
        <v>24</v>
      </c>
      <c r="BP420" s="18">
        <v>2034</v>
      </c>
      <c r="BQ420" s="14">
        <f t="shared" si="465"/>
        <v>0</v>
      </c>
      <c r="BR420" s="14">
        <f t="shared" si="465"/>
        <v>0</v>
      </c>
      <c r="BS420" s="14">
        <f t="shared" si="465"/>
        <v>0</v>
      </c>
      <c r="BT420" s="14">
        <f t="shared" si="465"/>
        <v>0</v>
      </c>
      <c r="BU420" s="14">
        <f t="shared" si="465"/>
        <v>0</v>
      </c>
      <c r="BV420" s="14">
        <f t="shared" si="465"/>
        <v>0</v>
      </c>
      <c r="BW420" s="14">
        <f t="shared" si="465"/>
        <v>0</v>
      </c>
      <c r="BX420" s="14">
        <f t="shared" si="465"/>
        <v>0</v>
      </c>
      <c r="BY420" s="14">
        <f t="shared" si="465"/>
        <v>0</v>
      </c>
      <c r="BZ420" s="14">
        <f t="shared" si="465"/>
        <v>0</v>
      </c>
      <c r="CA420" s="14">
        <f t="shared" si="465"/>
        <v>0</v>
      </c>
      <c r="CB420" s="14">
        <f t="shared" si="465"/>
        <v>0</v>
      </c>
      <c r="CC420" s="14">
        <f t="shared" si="465"/>
        <v>0</v>
      </c>
      <c r="CD420" s="14">
        <f t="shared" si="465"/>
        <v>0</v>
      </c>
      <c r="CE420" s="14">
        <f t="shared" si="465"/>
        <v>0</v>
      </c>
      <c r="CF420" s="14">
        <f t="shared" si="465"/>
        <v>0</v>
      </c>
      <c r="CG420" s="14">
        <f t="shared" si="444"/>
        <v>0</v>
      </c>
      <c r="CH420" s="14">
        <f t="shared" si="444"/>
        <v>0</v>
      </c>
      <c r="CI420" s="14">
        <f t="shared" si="444"/>
        <v>0</v>
      </c>
      <c r="CJ420" s="14">
        <f t="shared" si="444"/>
        <v>0</v>
      </c>
      <c r="CK420" s="14">
        <f t="shared" si="444"/>
        <v>0</v>
      </c>
      <c r="CL420" s="14">
        <f t="shared" si="444"/>
        <v>0</v>
      </c>
      <c r="CM420" s="14">
        <f t="shared" si="444"/>
        <v>0</v>
      </c>
      <c r="CN420" s="14">
        <f t="shared" si="444"/>
        <v>0</v>
      </c>
      <c r="CO420" s="14">
        <f t="shared" si="444"/>
        <v>0</v>
      </c>
      <c r="CP420" s="14">
        <f t="shared" si="444"/>
        <v>0</v>
      </c>
      <c r="CQ420" s="14">
        <f t="shared" si="444"/>
        <v>0.125</v>
      </c>
      <c r="CR420" s="14">
        <f t="shared" si="444"/>
        <v>0.125</v>
      </c>
      <c r="CS420" s="14">
        <f t="shared" si="444"/>
        <v>0.125</v>
      </c>
      <c r="CT420" s="14">
        <f t="shared" si="444"/>
        <v>0.125</v>
      </c>
      <c r="CU420" s="14">
        <f t="shared" si="444"/>
        <v>0.125</v>
      </c>
      <c r="CV420" s="14">
        <f t="shared" si="444"/>
        <v>0.125</v>
      </c>
      <c r="CW420" s="14">
        <f t="shared" si="459"/>
        <v>0.125</v>
      </c>
      <c r="CX420" s="14">
        <f t="shared" si="448"/>
        <v>0.125</v>
      </c>
      <c r="CY420" s="14">
        <f t="shared" si="448"/>
        <v>0</v>
      </c>
      <c r="CZ420" s="14">
        <f t="shared" si="448"/>
        <v>0</v>
      </c>
      <c r="DA420" s="14">
        <f t="shared" si="448"/>
        <v>0</v>
      </c>
      <c r="DB420" s="14">
        <f t="shared" si="448"/>
        <v>0</v>
      </c>
      <c r="DC420" s="14">
        <f t="shared" si="448"/>
        <v>0</v>
      </c>
      <c r="DD420" s="14">
        <f t="shared" si="448"/>
        <v>0</v>
      </c>
      <c r="DE420" s="14">
        <f t="shared" si="448"/>
        <v>0</v>
      </c>
      <c r="DF420" s="14">
        <f t="shared" si="448"/>
        <v>0</v>
      </c>
      <c r="DG420" s="14">
        <f t="shared" si="448"/>
        <v>0</v>
      </c>
      <c r="DH420" s="14">
        <f t="shared" si="448"/>
        <v>0</v>
      </c>
      <c r="DI420" s="14">
        <f t="shared" si="448"/>
        <v>0</v>
      </c>
      <c r="DJ420" s="14">
        <f t="shared" si="448"/>
        <v>0</v>
      </c>
      <c r="DK420" s="14">
        <f t="shared" si="448"/>
        <v>0</v>
      </c>
      <c r="DL420" s="14">
        <f t="shared" si="448"/>
        <v>0</v>
      </c>
      <c r="DM420" s="14">
        <f t="shared" si="448"/>
        <v>0</v>
      </c>
      <c r="DN420" s="14">
        <f t="shared" si="468"/>
        <v>0</v>
      </c>
      <c r="DO420" s="14">
        <f t="shared" si="468"/>
        <v>0</v>
      </c>
      <c r="DP420" s="14">
        <f t="shared" si="468"/>
        <v>0</v>
      </c>
      <c r="DQ420" s="14">
        <f t="shared" si="466"/>
        <v>0</v>
      </c>
      <c r="DR420" s="14">
        <f t="shared" si="466"/>
        <v>0</v>
      </c>
      <c r="DS420" s="14">
        <f t="shared" si="446"/>
        <v>0</v>
      </c>
      <c r="DT420" s="14">
        <f t="shared" si="425"/>
        <v>0</v>
      </c>
      <c r="DU420" s="14">
        <f t="shared" si="425"/>
        <v>0</v>
      </c>
      <c r="DV420" s="14">
        <f t="shared" si="425"/>
        <v>0</v>
      </c>
      <c r="DW420" s="14">
        <f t="shared" si="425"/>
        <v>0</v>
      </c>
      <c r="DX420" s="14">
        <f t="shared" si="425"/>
        <v>0</v>
      </c>
      <c r="DY420" s="14">
        <f t="shared" si="425"/>
        <v>0</v>
      </c>
      <c r="DZ420" s="14">
        <f t="shared" si="429"/>
        <v>1</v>
      </c>
    </row>
    <row r="421" spans="3:130">
      <c r="C421" s="18">
        <v>2035</v>
      </c>
      <c r="D421" s="25"/>
      <c r="E421" s="25"/>
      <c r="F421" s="25"/>
      <c r="G421" s="25"/>
      <c r="H421" s="25"/>
      <c r="I421" s="25"/>
      <c r="J421" s="25"/>
      <c r="K421" s="25"/>
      <c r="L421" s="25"/>
      <c r="M421" s="25"/>
      <c r="N421" s="25"/>
      <c r="O421" s="25"/>
      <c r="P421" s="25"/>
      <c r="Q421" s="25"/>
      <c r="R421" s="25"/>
      <c r="S421" s="25">
        <f t="shared" si="449"/>
        <v>0</v>
      </c>
      <c r="T421" s="25">
        <f t="shared" si="450"/>
        <v>0</v>
      </c>
      <c r="U421" s="25">
        <f t="shared" si="451"/>
        <v>0</v>
      </c>
      <c r="V421" s="25">
        <f t="shared" si="452"/>
        <v>0</v>
      </c>
      <c r="W421" s="25">
        <f t="shared" si="453"/>
        <v>0</v>
      </c>
      <c r="X421" s="25">
        <f t="shared" si="454"/>
        <v>0</v>
      </c>
      <c r="Y421" s="25">
        <f t="shared" si="455"/>
        <v>0</v>
      </c>
      <c r="Z421" s="25">
        <f t="shared" si="456"/>
        <v>0</v>
      </c>
      <c r="AA421" s="25">
        <f t="shared" si="457"/>
        <v>0</v>
      </c>
      <c r="AB421" s="25">
        <f t="shared" si="458"/>
        <v>0</v>
      </c>
      <c r="AC421" s="25">
        <f t="shared" si="460"/>
        <v>0</v>
      </c>
      <c r="AD421" s="25">
        <f t="shared" si="461"/>
        <v>0</v>
      </c>
      <c r="AE421" s="25">
        <f t="shared" si="462"/>
        <v>3</v>
      </c>
      <c r="AF421" s="25">
        <f t="shared" si="463"/>
        <v>3</v>
      </c>
      <c r="AG421" s="25">
        <f t="shared" si="464"/>
        <v>3</v>
      </c>
      <c r="AH421" s="25">
        <f t="shared" si="467"/>
        <v>3</v>
      </c>
      <c r="AI421" s="25">
        <f t="shared" si="469"/>
        <v>3</v>
      </c>
      <c r="AJ421" s="25">
        <f t="shared" si="470"/>
        <v>3</v>
      </c>
      <c r="AK421" s="25">
        <f t="shared" ref="AK421:AK439" si="471">VLOOKUP($C$99,$D$3:$K$63,$A$73,0)*(B388-B387)</f>
        <v>3</v>
      </c>
      <c r="AL421" s="25">
        <f>VLOOKUP($C$100,$D$3:$K$63,$A$73,0)*(B387-B386)</f>
        <v>3</v>
      </c>
      <c r="AM421" s="25">
        <f>VLOOKUP($C$101,$D$3:$K$63,$A$73,0)*B386</f>
        <v>0</v>
      </c>
      <c r="AN421" s="25"/>
      <c r="AO421" s="25"/>
      <c r="AP421" s="25"/>
      <c r="AQ421" s="25"/>
      <c r="AR421" s="25"/>
      <c r="AS421" s="25"/>
      <c r="AT421" s="25"/>
      <c r="AU421" s="25"/>
      <c r="AV421" s="25"/>
      <c r="AW421" s="25"/>
      <c r="AX421" s="25"/>
      <c r="AY421" s="25"/>
      <c r="AZ421" s="25"/>
      <c r="BA421" s="25"/>
      <c r="BB421" s="25"/>
      <c r="BC421" s="25"/>
      <c r="BD421" s="25"/>
      <c r="BE421" s="25"/>
      <c r="BF421" s="25"/>
      <c r="BG421" s="25"/>
      <c r="BH421" s="25"/>
      <c r="BI421" s="25"/>
      <c r="BJ421" s="25"/>
      <c r="BK421" s="25"/>
      <c r="BL421" s="25"/>
      <c r="BM421" s="21">
        <f t="shared" si="427"/>
        <v>24</v>
      </c>
      <c r="BP421" s="18">
        <v>2035</v>
      </c>
      <c r="BQ421" s="14">
        <f t="shared" si="465"/>
        <v>0</v>
      </c>
      <c r="BR421" s="14">
        <f t="shared" si="465"/>
        <v>0</v>
      </c>
      <c r="BS421" s="14">
        <f t="shared" si="465"/>
        <v>0</v>
      </c>
      <c r="BT421" s="14">
        <f t="shared" si="465"/>
        <v>0</v>
      </c>
      <c r="BU421" s="14">
        <f t="shared" si="465"/>
        <v>0</v>
      </c>
      <c r="BV421" s="14">
        <f t="shared" si="465"/>
        <v>0</v>
      </c>
      <c r="BW421" s="14">
        <f t="shared" si="465"/>
        <v>0</v>
      </c>
      <c r="BX421" s="14">
        <f t="shared" si="465"/>
        <v>0</v>
      </c>
      <c r="BY421" s="14">
        <f t="shared" si="465"/>
        <v>0</v>
      </c>
      <c r="BZ421" s="14">
        <f t="shared" si="465"/>
        <v>0</v>
      </c>
      <c r="CA421" s="14">
        <f t="shared" si="465"/>
        <v>0</v>
      </c>
      <c r="CB421" s="14">
        <f t="shared" si="465"/>
        <v>0</v>
      </c>
      <c r="CC421" s="14">
        <f t="shared" si="465"/>
        <v>0</v>
      </c>
      <c r="CD421" s="14">
        <f t="shared" si="465"/>
        <v>0</v>
      </c>
      <c r="CE421" s="14">
        <f t="shared" si="465"/>
        <v>0</v>
      </c>
      <c r="CF421" s="14">
        <f t="shared" si="465"/>
        <v>0</v>
      </c>
      <c r="CG421" s="14">
        <f t="shared" si="444"/>
        <v>0</v>
      </c>
      <c r="CH421" s="14">
        <f t="shared" si="444"/>
        <v>0</v>
      </c>
      <c r="CI421" s="14">
        <f t="shared" si="444"/>
        <v>0</v>
      </c>
      <c r="CJ421" s="14">
        <f t="shared" si="444"/>
        <v>0</v>
      </c>
      <c r="CK421" s="14">
        <f t="shared" si="444"/>
        <v>0</v>
      </c>
      <c r="CL421" s="14">
        <f t="shared" si="444"/>
        <v>0</v>
      </c>
      <c r="CM421" s="14">
        <f t="shared" si="444"/>
        <v>0</v>
      </c>
      <c r="CN421" s="14">
        <f t="shared" si="444"/>
        <v>0</v>
      </c>
      <c r="CO421" s="14">
        <f t="shared" si="444"/>
        <v>0</v>
      </c>
      <c r="CP421" s="14">
        <f t="shared" si="444"/>
        <v>0</v>
      </c>
      <c r="CQ421" s="14">
        <f t="shared" si="444"/>
        <v>0</v>
      </c>
      <c r="CR421" s="14">
        <f t="shared" si="444"/>
        <v>0.125</v>
      </c>
      <c r="CS421" s="14">
        <f t="shared" si="444"/>
        <v>0.125</v>
      </c>
      <c r="CT421" s="14">
        <f t="shared" si="444"/>
        <v>0.125</v>
      </c>
      <c r="CU421" s="14">
        <f t="shared" si="444"/>
        <v>0.125</v>
      </c>
      <c r="CV421" s="14">
        <f t="shared" si="444"/>
        <v>0.125</v>
      </c>
      <c r="CW421" s="14">
        <f t="shared" si="459"/>
        <v>0.125</v>
      </c>
      <c r="CX421" s="14">
        <f t="shared" si="448"/>
        <v>0.125</v>
      </c>
      <c r="CY421" s="14">
        <f t="shared" si="448"/>
        <v>0.125</v>
      </c>
      <c r="CZ421" s="14">
        <f t="shared" si="448"/>
        <v>0</v>
      </c>
      <c r="DA421" s="14">
        <f t="shared" si="448"/>
        <v>0</v>
      </c>
      <c r="DB421" s="14">
        <f t="shared" si="448"/>
        <v>0</v>
      </c>
      <c r="DC421" s="14">
        <f t="shared" si="448"/>
        <v>0</v>
      </c>
      <c r="DD421" s="14">
        <f t="shared" si="448"/>
        <v>0</v>
      </c>
      <c r="DE421" s="14">
        <f t="shared" si="448"/>
        <v>0</v>
      </c>
      <c r="DF421" s="14">
        <f t="shared" si="448"/>
        <v>0</v>
      </c>
      <c r="DG421" s="14">
        <f t="shared" si="448"/>
        <v>0</v>
      </c>
      <c r="DH421" s="14">
        <f t="shared" si="448"/>
        <v>0</v>
      </c>
      <c r="DI421" s="14">
        <f t="shared" si="448"/>
        <v>0</v>
      </c>
      <c r="DJ421" s="14">
        <f t="shared" si="448"/>
        <v>0</v>
      </c>
      <c r="DK421" s="14">
        <f t="shared" si="448"/>
        <v>0</v>
      </c>
      <c r="DL421" s="14">
        <f t="shared" si="448"/>
        <v>0</v>
      </c>
      <c r="DM421" s="14">
        <f t="shared" si="448"/>
        <v>0</v>
      </c>
      <c r="DN421" s="14">
        <f t="shared" si="468"/>
        <v>0</v>
      </c>
      <c r="DO421" s="14">
        <f t="shared" si="468"/>
        <v>0</v>
      </c>
      <c r="DP421" s="14">
        <f t="shared" si="468"/>
        <v>0</v>
      </c>
      <c r="DQ421" s="14">
        <f t="shared" si="466"/>
        <v>0</v>
      </c>
      <c r="DR421" s="14">
        <f t="shared" si="466"/>
        <v>0</v>
      </c>
      <c r="DS421" s="14">
        <f t="shared" si="446"/>
        <v>0</v>
      </c>
      <c r="DT421" s="14">
        <f t="shared" si="425"/>
        <v>0</v>
      </c>
      <c r="DU421" s="14">
        <f t="shared" si="425"/>
        <v>0</v>
      </c>
      <c r="DV421" s="14">
        <f t="shared" si="425"/>
        <v>0</v>
      </c>
      <c r="DW421" s="14">
        <f t="shared" si="425"/>
        <v>0</v>
      </c>
      <c r="DX421" s="14">
        <f t="shared" si="425"/>
        <v>0</v>
      </c>
      <c r="DY421" s="14">
        <f t="shared" si="425"/>
        <v>0</v>
      </c>
      <c r="DZ421" s="14">
        <f t="shared" si="429"/>
        <v>1</v>
      </c>
    </row>
    <row r="422" spans="3:130">
      <c r="C422" s="18">
        <v>2036</v>
      </c>
      <c r="D422" s="25"/>
      <c r="E422" s="25"/>
      <c r="F422" s="25"/>
      <c r="G422" s="25"/>
      <c r="H422" s="25"/>
      <c r="I422" s="25"/>
      <c r="J422" s="25"/>
      <c r="K422" s="25"/>
      <c r="L422" s="25"/>
      <c r="M422" s="25"/>
      <c r="N422" s="25"/>
      <c r="O422" s="25"/>
      <c r="P422" s="25"/>
      <c r="Q422" s="25"/>
      <c r="R422" s="25"/>
      <c r="S422" s="25"/>
      <c r="T422" s="25">
        <f t="shared" si="450"/>
        <v>0</v>
      </c>
      <c r="U422" s="25">
        <f t="shared" si="451"/>
        <v>0</v>
      </c>
      <c r="V422" s="25">
        <f t="shared" si="452"/>
        <v>0</v>
      </c>
      <c r="W422" s="25">
        <f t="shared" si="453"/>
        <v>0</v>
      </c>
      <c r="X422" s="25">
        <f t="shared" si="454"/>
        <v>0</v>
      </c>
      <c r="Y422" s="25">
        <f t="shared" si="455"/>
        <v>0</v>
      </c>
      <c r="Z422" s="25">
        <f t="shared" si="456"/>
        <v>0</v>
      </c>
      <c r="AA422" s="25">
        <f t="shared" si="457"/>
        <v>0</v>
      </c>
      <c r="AB422" s="25">
        <f t="shared" si="458"/>
        <v>0</v>
      </c>
      <c r="AC422" s="25">
        <f t="shared" si="460"/>
        <v>0</v>
      </c>
      <c r="AD422" s="25">
        <f t="shared" si="461"/>
        <v>0</v>
      </c>
      <c r="AE422" s="25">
        <f t="shared" si="462"/>
        <v>0</v>
      </c>
      <c r="AF422" s="25">
        <f t="shared" si="463"/>
        <v>3</v>
      </c>
      <c r="AG422" s="25">
        <f t="shared" si="464"/>
        <v>3</v>
      </c>
      <c r="AH422" s="25">
        <f t="shared" si="467"/>
        <v>3</v>
      </c>
      <c r="AI422" s="25">
        <f t="shared" si="469"/>
        <v>3</v>
      </c>
      <c r="AJ422" s="25">
        <f t="shared" si="470"/>
        <v>3</v>
      </c>
      <c r="AK422" s="25">
        <f t="shared" si="471"/>
        <v>3</v>
      </c>
      <c r="AL422" s="25">
        <f t="shared" ref="AL422:AL440" si="472">VLOOKUP($C$100,$D$3:$K$63,$A$73,0)*(B388-B387)</f>
        <v>3</v>
      </c>
      <c r="AM422" s="25">
        <f>VLOOKUP($C$101,$D$3:$K$63,$A$73,0)*(B387-B386)</f>
        <v>2.625</v>
      </c>
      <c r="AN422" s="25">
        <f>VLOOKUP($C$102,$D$3:$K$63,$A$73,0)*B386</f>
        <v>0</v>
      </c>
      <c r="AO422" s="25"/>
      <c r="AP422" s="25"/>
      <c r="AQ422" s="25"/>
      <c r="AR422" s="25"/>
      <c r="AS422" s="25"/>
      <c r="AT422" s="25"/>
      <c r="AU422" s="25"/>
      <c r="AV422" s="25"/>
      <c r="AW422" s="25"/>
      <c r="AX422" s="25"/>
      <c r="AY422" s="25"/>
      <c r="AZ422" s="25"/>
      <c r="BA422" s="25"/>
      <c r="BB422" s="25"/>
      <c r="BC422" s="25"/>
      <c r="BD422" s="25"/>
      <c r="BE422" s="25"/>
      <c r="BF422" s="25"/>
      <c r="BG422" s="25"/>
      <c r="BH422" s="25"/>
      <c r="BI422" s="25"/>
      <c r="BJ422" s="25"/>
      <c r="BK422" s="25"/>
      <c r="BL422" s="25"/>
      <c r="BM422" s="21">
        <f t="shared" si="427"/>
        <v>23.625</v>
      </c>
      <c r="BP422" s="18">
        <v>2036</v>
      </c>
      <c r="BQ422" s="14">
        <f t="shared" si="465"/>
        <v>0</v>
      </c>
      <c r="BR422" s="14">
        <f t="shared" si="465"/>
        <v>0</v>
      </c>
      <c r="BS422" s="14">
        <f t="shared" si="465"/>
        <v>0</v>
      </c>
      <c r="BT422" s="14">
        <f t="shared" si="465"/>
        <v>0</v>
      </c>
      <c r="BU422" s="14">
        <f t="shared" si="465"/>
        <v>0</v>
      </c>
      <c r="BV422" s="14">
        <f t="shared" si="465"/>
        <v>0</v>
      </c>
      <c r="BW422" s="14">
        <f t="shared" si="465"/>
        <v>0</v>
      </c>
      <c r="BX422" s="14">
        <f t="shared" si="465"/>
        <v>0</v>
      </c>
      <c r="BY422" s="14">
        <f t="shared" si="465"/>
        <v>0</v>
      </c>
      <c r="BZ422" s="14">
        <f t="shared" si="465"/>
        <v>0</v>
      </c>
      <c r="CA422" s="14">
        <f t="shared" si="465"/>
        <v>0</v>
      </c>
      <c r="CB422" s="14">
        <f t="shared" si="465"/>
        <v>0</v>
      </c>
      <c r="CC422" s="14">
        <f t="shared" si="465"/>
        <v>0</v>
      </c>
      <c r="CD422" s="14">
        <f t="shared" si="465"/>
        <v>0</v>
      </c>
      <c r="CE422" s="14">
        <f t="shared" si="465"/>
        <v>0</v>
      </c>
      <c r="CF422" s="14">
        <f t="shared" si="465"/>
        <v>0</v>
      </c>
      <c r="CG422" s="14">
        <f t="shared" si="444"/>
        <v>0</v>
      </c>
      <c r="CH422" s="14">
        <f t="shared" si="444"/>
        <v>0</v>
      </c>
      <c r="CI422" s="14">
        <f t="shared" si="444"/>
        <v>0</v>
      </c>
      <c r="CJ422" s="14">
        <f t="shared" si="444"/>
        <v>0</v>
      </c>
      <c r="CK422" s="14">
        <f t="shared" si="444"/>
        <v>0</v>
      </c>
      <c r="CL422" s="14">
        <f t="shared" si="444"/>
        <v>0</v>
      </c>
      <c r="CM422" s="14">
        <f t="shared" si="444"/>
        <v>0</v>
      </c>
      <c r="CN422" s="14">
        <f t="shared" si="444"/>
        <v>0</v>
      </c>
      <c r="CO422" s="14">
        <f t="shared" si="444"/>
        <v>0</v>
      </c>
      <c r="CP422" s="14">
        <f t="shared" si="444"/>
        <v>0</v>
      </c>
      <c r="CQ422" s="14">
        <f t="shared" si="444"/>
        <v>0</v>
      </c>
      <c r="CR422" s="14">
        <f t="shared" si="444"/>
        <v>0</v>
      </c>
      <c r="CS422" s="14">
        <f t="shared" si="444"/>
        <v>0.12698412698412698</v>
      </c>
      <c r="CT422" s="14">
        <f t="shared" si="444"/>
        <v>0.12698412698412698</v>
      </c>
      <c r="CU422" s="14">
        <f t="shared" si="444"/>
        <v>0.12698412698412698</v>
      </c>
      <c r="CV422" s="14">
        <f t="shared" si="444"/>
        <v>0.12698412698412698</v>
      </c>
      <c r="CW422" s="14">
        <f t="shared" si="459"/>
        <v>0.12698412698412698</v>
      </c>
      <c r="CX422" s="14">
        <f t="shared" si="448"/>
        <v>0.12698412698412698</v>
      </c>
      <c r="CY422" s="14">
        <f t="shared" si="448"/>
        <v>0.12698412698412698</v>
      </c>
      <c r="CZ422" s="14">
        <f t="shared" si="448"/>
        <v>0.1111111111111111</v>
      </c>
      <c r="DA422" s="14">
        <f t="shared" si="448"/>
        <v>0</v>
      </c>
      <c r="DB422" s="14">
        <f t="shared" si="448"/>
        <v>0</v>
      </c>
      <c r="DC422" s="14">
        <f t="shared" si="448"/>
        <v>0</v>
      </c>
      <c r="DD422" s="14">
        <f t="shared" si="448"/>
        <v>0</v>
      </c>
      <c r="DE422" s="14">
        <f t="shared" si="448"/>
        <v>0</v>
      </c>
      <c r="DF422" s="14">
        <f t="shared" si="448"/>
        <v>0</v>
      </c>
      <c r="DG422" s="14">
        <f t="shared" si="448"/>
        <v>0</v>
      </c>
      <c r="DH422" s="14">
        <f t="shared" si="448"/>
        <v>0</v>
      </c>
      <c r="DI422" s="14">
        <f t="shared" si="448"/>
        <v>0</v>
      </c>
      <c r="DJ422" s="14">
        <f t="shared" si="448"/>
        <v>0</v>
      </c>
      <c r="DK422" s="14">
        <f t="shared" si="448"/>
        <v>0</v>
      </c>
      <c r="DL422" s="14">
        <f t="shared" si="448"/>
        <v>0</v>
      </c>
      <c r="DM422" s="14">
        <f t="shared" si="448"/>
        <v>0</v>
      </c>
      <c r="DN422" s="14">
        <f t="shared" si="468"/>
        <v>0</v>
      </c>
      <c r="DO422" s="14">
        <f t="shared" si="468"/>
        <v>0</v>
      </c>
      <c r="DP422" s="14">
        <f t="shared" si="468"/>
        <v>0</v>
      </c>
      <c r="DQ422" s="14">
        <f t="shared" si="466"/>
        <v>0</v>
      </c>
      <c r="DR422" s="14">
        <f t="shared" si="466"/>
        <v>0</v>
      </c>
      <c r="DS422" s="14">
        <f t="shared" si="446"/>
        <v>0</v>
      </c>
      <c r="DT422" s="14">
        <f t="shared" si="425"/>
        <v>0</v>
      </c>
      <c r="DU422" s="14">
        <f t="shared" si="425"/>
        <v>0</v>
      </c>
      <c r="DV422" s="14">
        <f t="shared" si="425"/>
        <v>0</v>
      </c>
      <c r="DW422" s="14">
        <f t="shared" si="425"/>
        <v>0</v>
      </c>
      <c r="DX422" s="14">
        <f t="shared" si="425"/>
        <v>0</v>
      </c>
      <c r="DY422" s="14">
        <f t="shared" si="425"/>
        <v>0</v>
      </c>
      <c r="DZ422" s="14">
        <f t="shared" si="429"/>
        <v>1</v>
      </c>
    </row>
    <row r="423" spans="3:130">
      <c r="C423" s="18">
        <v>2037</v>
      </c>
      <c r="D423" s="25"/>
      <c r="E423" s="25"/>
      <c r="F423" s="25"/>
      <c r="G423" s="25"/>
      <c r="H423" s="25"/>
      <c r="I423" s="25"/>
      <c r="J423" s="25"/>
      <c r="K423" s="25"/>
      <c r="L423" s="25"/>
      <c r="M423" s="25"/>
      <c r="N423" s="25"/>
      <c r="O423" s="25"/>
      <c r="P423" s="25"/>
      <c r="Q423" s="25"/>
      <c r="R423" s="25"/>
      <c r="S423" s="25"/>
      <c r="T423" s="25"/>
      <c r="U423" s="25">
        <f t="shared" si="451"/>
        <v>0</v>
      </c>
      <c r="V423" s="25">
        <f t="shared" si="452"/>
        <v>0</v>
      </c>
      <c r="W423" s="25">
        <f t="shared" si="453"/>
        <v>0</v>
      </c>
      <c r="X423" s="25">
        <f t="shared" si="454"/>
        <v>0</v>
      </c>
      <c r="Y423" s="25">
        <f t="shared" si="455"/>
        <v>0</v>
      </c>
      <c r="Z423" s="25">
        <f t="shared" si="456"/>
        <v>0</v>
      </c>
      <c r="AA423" s="25">
        <f t="shared" si="457"/>
        <v>0</v>
      </c>
      <c r="AB423" s="25">
        <f t="shared" si="458"/>
        <v>0</v>
      </c>
      <c r="AC423" s="25">
        <f t="shared" si="460"/>
        <v>0</v>
      </c>
      <c r="AD423" s="25">
        <f t="shared" si="461"/>
        <v>0</v>
      </c>
      <c r="AE423" s="25">
        <f t="shared" si="462"/>
        <v>0</v>
      </c>
      <c r="AF423" s="25">
        <f t="shared" si="463"/>
        <v>0</v>
      </c>
      <c r="AG423" s="25">
        <f t="shared" si="464"/>
        <v>3</v>
      </c>
      <c r="AH423" s="25">
        <f t="shared" si="467"/>
        <v>3</v>
      </c>
      <c r="AI423" s="25">
        <f t="shared" si="469"/>
        <v>3</v>
      </c>
      <c r="AJ423" s="25">
        <f t="shared" si="470"/>
        <v>3</v>
      </c>
      <c r="AK423" s="25">
        <f t="shared" si="471"/>
        <v>3</v>
      </c>
      <c r="AL423" s="25">
        <f t="shared" si="472"/>
        <v>3</v>
      </c>
      <c r="AM423" s="25">
        <f t="shared" ref="AM423:AM441" si="473">VLOOKUP($C$101,$D$3:$K$63,$A$73,0)*(B388-B387)</f>
        <v>2.625</v>
      </c>
      <c r="AN423" s="25">
        <f>VLOOKUP($C$102,$D$3:$K$63,$A$73,0)*(B387-B386)</f>
        <v>2.625</v>
      </c>
      <c r="AO423" s="25">
        <f>VLOOKUP($C$103,$D$3:$K$63,$A$73,0)*B386</f>
        <v>0</v>
      </c>
      <c r="AP423" s="25"/>
      <c r="AQ423" s="25"/>
      <c r="AR423" s="25"/>
      <c r="AS423" s="25"/>
      <c r="AT423" s="25"/>
      <c r="AU423" s="25"/>
      <c r="AV423" s="25"/>
      <c r="AW423" s="25"/>
      <c r="AX423" s="25"/>
      <c r="AY423" s="25"/>
      <c r="AZ423" s="25"/>
      <c r="BA423" s="25"/>
      <c r="BB423" s="25"/>
      <c r="BC423" s="25"/>
      <c r="BD423" s="25"/>
      <c r="BE423" s="25"/>
      <c r="BF423" s="25"/>
      <c r="BG423" s="25"/>
      <c r="BH423" s="25"/>
      <c r="BI423" s="25"/>
      <c r="BJ423" s="25"/>
      <c r="BK423" s="25"/>
      <c r="BL423" s="25"/>
      <c r="BM423" s="21">
        <f t="shared" si="427"/>
        <v>23.25</v>
      </c>
      <c r="BP423" s="18">
        <v>2037</v>
      </c>
      <c r="BQ423" s="14">
        <f t="shared" si="465"/>
        <v>0</v>
      </c>
      <c r="BR423" s="14">
        <f t="shared" si="465"/>
        <v>0</v>
      </c>
      <c r="BS423" s="14">
        <f t="shared" si="465"/>
        <v>0</v>
      </c>
      <c r="BT423" s="14">
        <f t="shared" si="465"/>
        <v>0</v>
      </c>
      <c r="BU423" s="14">
        <f t="shared" si="465"/>
        <v>0</v>
      </c>
      <c r="BV423" s="14">
        <f t="shared" si="465"/>
        <v>0</v>
      </c>
      <c r="BW423" s="14">
        <f t="shared" si="465"/>
        <v>0</v>
      </c>
      <c r="BX423" s="14">
        <f t="shared" si="465"/>
        <v>0</v>
      </c>
      <c r="BY423" s="14">
        <f t="shared" si="465"/>
        <v>0</v>
      </c>
      <c r="BZ423" s="14">
        <f t="shared" si="465"/>
        <v>0</v>
      </c>
      <c r="CA423" s="14">
        <f t="shared" si="465"/>
        <v>0</v>
      </c>
      <c r="CB423" s="14">
        <f t="shared" si="465"/>
        <v>0</v>
      </c>
      <c r="CC423" s="14">
        <f t="shared" si="465"/>
        <v>0</v>
      </c>
      <c r="CD423" s="14">
        <f t="shared" si="465"/>
        <v>0</v>
      </c>
      <c r="CE423" s="14">
        <f t="shared" si="465"/>
        <v>0</v>
      </c>
      <c r="CF423" s="14">
        <f t="shared" si="465"/>
        <v>0</v>
      </c>
      <c r="CG423" s="14">
        <f t="shared" si="444"/>
        <v>0</v>
      </c>
      <c r="CH423" s="14">
        <f t="shared" si="444"/>
        <v>0</v>
      </c>
      <c r="CI423" s="14">
        <f t="shared" si="444"/>
        <v>0</v>
      </c>
      <c r="CJ423" s="14">
        <f t="shared" si="444"/>
        <v>0</v>
      </c>
      <c r="CK423" s="14">
        <f t="shared" si="444"/>
        <v>0</v>
      </c>
      <c r="CL423" s="14">
        <f t="shared" si="444"/>
        <v>0</v>
      </c>
      <c r="CM423" s="14">
        <f t="shared" si="444"/>
        <v>0</v>
      </c>
      <c r="CN423" s="14">
        <f t="shared" si="444"/>
        <v>0</v>
      </c>
      <c r="CO423" s="14">
        <f t="shared" si="444"/>
        <v>0</v>
      </c>
      <c r="CP423" s="14">
        <f t="shared" si="444"/>
        <v>0</v>
      </c>
      <c r="CQ423" s="14">
        <f t="shared" si="444"/>
        <v>0</v>
      </c>
      <c r="CR423" s="14">
        <f t="shared" si="444"/>
        <v>0</v>
      </c>
      <c r="CS423" s="14">
        <f t="shared" si="444"/>
        <v>0</v>
      </c>
      <c r="CT423" s="14">
        <f t="shared" si="444"/>
        <v>0.12903225806451613</v>
      </c>
      <c r="CU423" s="14">
        <f t="shared" si="444"/>
        <v>0.12903225806451613</v>
      </c>
      <c r="CV423" s="14">
        <f t="shared" si="444"/>
        <v>0.12903225806451613</v>
      </c>
      <c r="CW423" s="14">
        <f t="shared" si="459"/>
        <v>0.12903225806451613</v>
      </c>
      <c r="CX423" s="14">
        <f t="shared" si="448"/>
        <v>0.12903225806451613</v>
      </c>
      <c r="CY423" s="14">
        <f t="shared" si="448"/>
        <v>0.12903225806451613</v>
      </c>
      <c r="CZ423" s="14">
        <f t="shared" si="448"/>
        <v>0.11290322580645161</v>
      </c>
      <c r="DA423" s="14">
        <f t="shared" si="448"/>
        <v>0.11290322580645161</v>
      </c>
      <c r="DB423" s="14">
        <f t="shared" si="448"/>
        <v>0</v>
      </c>
      <c r="DC423" s="14">
        <f t="shared" si="448"/>
        <v>0</v>
      </c>
      <c r="DD423" s="14">
        <f t="shared" si="448"/>
        <v>0</v>
      </c>
      <c r="DE423" s="14">
        <f t="shared" si="448"/>
        <v>0</v>
      </c>
      <c r="DF423" s="14">
        <f t="shared" si="448"/>
        <v>0</v>
      </c>
      <c r="DG423" s="14">
        <f t="shared" si="448"/>
        <v>0</v>
      </c>
      <c r="DH423" s="14">
        <f t="shared" si="448"/>
        <v>0</v>
      </c>
      <c r="DI423" s="14">
        <f t="shared" si="448"/>
        <v>0</v>
      </c>
      <c r="DJ423" s="14">
        <f t="shared" si="448"/>
        <v>0</v>
      </c>
      <c r="DK423" s="14">
        <f t="shared" si="448"/>
        <v>0</v>
      </c>
      <c r="DL423" s="14">
        <f t="shared" si="448"/>
        <v>0</v>
      </c>
      <c r="DM423" s="14">
        <f t="shared" si="448"/>
        <v>0</v>
      </c>
      <c r="DN423" s="14">
        <f t="shared" si="468"/>
        <v>0</v>
      </c>
      <c r="DO423" s="14">
        <f t="shared" si="468"/>
        <v>0</v>
      </c>
      <c r="DP423" s="14">
        <f t="shared" si="468"/>
        <v>0</v>
      </c>
      <c r="DQ423" s="14">
        <f t="shared" si="466"/>
        <v>0</v>
      </c>
      <c r="DR423" s="14">
        <f t="shared" si="466"/>
        <v>0</v>
      </c>
      <c r="DS423" s="14">
        <f t="shared" si="446"/>
        <v>0</v>
      </c>
      <c r="DT423" s="14">
        <f t="shared" si="425"/>
        <v>0</v>
      </c>
      <c r="DU423" s="14">
        <f t="shared" si="425"/>
        <v>0</v>
      </c>
      <c r="DV423" s="14">
        <f t="shared" si="425"/>
        <v>0</v>
      </c>
      <c r="DW423" s="14">
        <f t="shared" si="425"/>
        <v>0</v>
      </c>
      <c r="DX423" s="14">
        <f t="shared" si="425"/>
        <v>0</v>
      </c>
      <c r="DY423" s="14">
        <f t="shared" si="425"/>
        <v>0</v>
      </c>
      <c r="DZ423" s="14">
        <f t="shared" si="429"/>
        <v>1</v>
      </c>
    </row>
    <row r="424" spans="3:130">
      <c r="C424" s="18">
        <v>2038</v>
      </c>
      <c r="D424" s="25"/>
      <c r="E424" s="25"/>
      <c r="F424" s="25"/>
      <c r="G424" s="25"/>
      <c r="H424" s="25"/>
      <c r="I424" s="25"/>
      <c r="J424" s="25"/>
      <c r="K424" s="25"/>
      <c r="L424" s="25"/>
      <c r="M424" s="25"/>
      <c r="N424" s="25"/>
      <c r="O424" s="25"/>
      <c r="P424" s="25"/>
      <c r="Q424" s="25"/>
      <c r="R424" s="25"/>
      <c r="S424" s="25"/>
      <c r="T424" s="25"/>
      <c r="U424" s="25"/>
      <c r="V424" s="25">
        <f t="shared" si="452"/>
        <v>0</v>
      </c>
      <c r="W424" s="25">
        <f t="shared" si="453"/>
        <v>0</v>
      </c>
      <c r="X424" s="25">
        <f t="shared" si="454"/>
        <v>0</v>
      </c>
      <c r="Y424" s="25">
        <f t="shared" si="455"/>
        <v>0</v>
      </c>
      <c r="Z424" s="25">
        <f t="shared" si="456"/>
        <v>0</v>
      </c>
      <c r="AA424" s="25">
        <f t="shared" si="457"/>
        <v>0</v>
      </c>
      <c r="AB424" s="25">
        <f t="shared" si="458"/>
        <v>0</v>
      </c>
      <c r="AC424" s="25">
        <f t="shared" si="460"/>
        <v>0</v>
      </c>
      <c r="AD424" s="25">
        <f t="shared" si="461"/>
        <v>0</v>
      </c>
      <c r="AE424" s="25">
        <f t="shared" si="462"/>
        <v>0</v>
      </c>
      <c r="AF424" s="25">
        <f t="shared" si="463"/>
        <v>0</v>
      </c>
      <c r="AG424" s="25">
        <f t="shared" si="464"/>
        <v>0</v>
      </c>
      <c r="AH424" s="25">
        <f t="shared" si="467"/>
        <v>3</v>
      </c>
      <c r="AI424" s="25">
        <f t="shared" si="469"/>
        <v>3</v>
      </c>
      <c r="AJ424" s="25">
        <f t="shared" si="470"/>
        <v>3</v>
      </c>
      <c r="AK424" s="25">
        <f t="shared" si="471"/>
        <v>3</v>
      </c>
      <c r="AL424" s="25">
        <f t="shared" si="472"/>
        <v>3</v>
      </c>
      <c r="AM424" s="25">
        <f t="shared" si="473"/>
        <v>2.625</v>
      </c>
      <c r="AN424" s="25">
        <f t="shared" ref="AN424:AN442" si="474">VLOOKUP($C$102,$D$3:$K$63,$A$73,0)*(B388-B387)</f>
        <v>2.625</v>
      </c>
      <c r="AO424" s="25">
        <f>VLOOKUP($C$103,$D$3:$K$63,$A$73,0)*(B387-B386)</f>
        <v>3</v>
      </c>
      <c r="AP424" s="25">
        <f>VLOOKUP($C$104,$D$3:$K$63,$A$73,0)*B386</f>
        <v>0</v>
      </c>
      <c r="AQ424" s="25"/>
      <c r="AR424" s="25"/>
      <c r="AS424" s="25"/>
      <c r="AT424" s="25"/>
      <c r="AU424" s="25"/>
      <c r="AV424" s="25"/>
      <c r="AW424" s="25"/>
      <c r="AX424" s="25"/>
      <c r="AY424" s="25"/>
      <c r="AZ424" s="25"/>
      <c r="BA424" s="25"/>
      <c r="BB424" s="25"/>
      <c r="BC424" s="25"/>
      <c r="BD424" s="25"/>
      <c r="BE424" s="25"/>
      <c r="BF424" s="25"/>
      <c r="BG424" s="25"/>
      <c r="BH424" s="25"/>
      <c r="BI424" s="25"/>
      <c r="BJ424" s="25"/>
      <c r="BK424" s="25"/>
      <c r="BL424" s="25"/>
      <c r="BM424" s="21">
        <f t="shared" si="427"/>
        <v>23.25</v>
      </c>
      <c r="BP424" s="18">
        <v>2038</v>
      </c>
      <c r="BQ424" s="14">
        <f t="shared" si="465"/>
        <v>0</v>
      </c>
      <c r="BR424" s="14">
        <f t="shared" si="465"/>
        <v>0</v>
      </c>
      <c r="BS424" s="14">
        <f t="shared" si="465"/>
        <v>0</v>
      </c>
      <c r="BT424" s="14">
        <f t="shared" si="465"/>
        <v>0</v>
      </c>
      <c r="BU424" s="14">
        <f t="shared" si="465"/>
        <v>0</v>
      </c>
      <c r="BV424" s="14">
        <f t="shared" si="465"/>
        <v>0</v>
      </c>
      <c r="BW424" s="14">
        <f t="shared" si="465"/>
        <v>0</v>
      </c>
      <c r="BX424" s="14">
        <f t="shared" si="465"/>
        <v>0</v>
      </c>
      <c r="BY424" s="14">
        <f t="shared" si="465"/>
        <v>0</v>
      </c>
      <c r="BZ424" s="14">
        <f t="shared" si="465"/>
        <v>0</v>
      </c>
      <c r="CA424" s="14">
        <f t="shared" si="465"/>
        <v>0</v>
      </c>
      <c r="CB424" s="14">
        <f t="shared" si="465"/>
        <v>0</v>
      </c>
      <c r="CC424" s="14">
        <f t="shared" si="465"/>
        <v>0</v>
      </c>
      <c r="CD424" s="14">
        <f t="shared" si="465"/>
        <v>0</v>
      </c>
      <c r="CE424" s="14">
        <f t="shared" si="465"/>
        <v>0</v>
      </c>
      <c r="CF424" s="14">
        <f t="shared" si="465"/>
        <v>0</v>
      </c>
      <c r="CG424" s="14">
        <f t="shared" si="444"/>
        <v>0</v>
      </c>
      <c r="CH424" s="14">
        <f t="shared" si="444"/>
        <v>0</v>
      </c>
      <c r="CI424" s="14">
        <f t="shared" si="444"/>
        <v>0</v>
      </c>
      <c r="CJ424" s="14">
        <f t="shared" si="444"/>
        <v>0</v>
      </c>
      <c r="CK424" s="14">
        <f t="shared" si="444"/>
        <v>0</v>
      </c>
      <c r="CL424" s="14">
        <f t="shared" si="444"/>
        <v>0</v>
      </c>
      <c r="CM424" s="14">
        <f t="shared" si="444"/>
        <v>0</v>
      </c>
      <c r="CN424" s="14">
        <f t="shared" si="444"/>
        <v>0</v>
      </c>
      <c r="CO424" s="14">
        <f t="shared" si="444"/>
        <v>0</v>
      </c>
      <c r="CP424" s="14">
        <f t="shared" si="444"/>
        <v>0</v>
      </c>
      <c r="CQ424" s="14">
        <f t="shared" si="444"/>
        <v>0</v>
      </c>
      <c r="CR424" s="14">
        <f t="shared" si="444"/>
        <v>0</v>
      </c>
      <c r="CS424" s="14">
        <f t="shared" si="444"/>
        <v>0</v>
      </c>
      <c r="CT424" s="14">
        <f t="shared" si="444"/>
        <v>0</v>
      </c>
      <c r="CU424" s="14">
        <f t="shared" si="444"/>
        <v>0.12903225806451613</v>
      </c>
      <c r="CV424" s="14">
        <f t="shared" si="444"/>
        <v>0.12903225806451613</v>
      </c>
      <c r="CW424" s="14">
        <f t="shared" si="459"/>
        <v>0.12903225806451613</v>
      </c>
      <c r="CX424" s="14">
        <f t="shared" si="448"/>
        <v>0.12903225806451613</v>
      </c>
      <c r="CY424" s="14">
        <f t="shared" si="448"/>
        <v>0.12903225806451613</v>
      </c>
      <c r="CZ424" s="14">
        <f t="shared" si="448"/>
        <v>0.11290322580645161</v>
      </c>
      <c r="DA424" s="14">
        <f t="shared" si="448"/>
        <v>0.11290322580645161</v>
      </c>
      <c r="DB424" s="14">
        <f t="shared" si="448"/>
        <v>0.12903225806451613</v>
      </c>
      <c r="DC424" s="14">
        <f t="shared" si="448"/>
        <v>0</v>
      </c>
      <c r="DD424" s="14">
        <f t="shared" si="448"/>
        <v>0</v>
      </c>
      <c r="DE424" s="14">
        <f t="shared" si="448"/>
        <v>0</v>
      </c>
      <c r="DF424" s="14">
        <f t="shared" si="448"/>
        <v>0</v>
      </c>
      <c r="DG424" s="14">
        <f t="shared" si="448"/>
        <v>0</v>
      </c>
      <c r="DH424" s="14">
        <f t="shared" si="448"/>
        <v>0</v>
      </c>
      <c r="DI424" s="14">
        <f t="shared" si="448"/>
        <v>0</v>
      </c>
      <c r="DJ424" s="14">
        <f t="shared" si="448"/>
        <v>0</v>
      </c>
      <c r="DK424" s="14">
        <f t="shared" si="448"/>
        <v>0</v>
      </c>
      <c r="DL424" s="14">
        <f t="shared" si="448"/>
        <v>0</v>
      </c>
      <c r="DM424" s="14">
        <f t="shared" si="448"/>
        <v>0</v>
      </c>
      <c r="DN424" s="14">
        <f t="shared" si="468"/>
        <v>0</v>
      </c>
      <c r="DO424" s="14">
        <f t="shared" si="468"/>
        <v>0</v>
      </c>
      <c r="DP424" s="14">
        <f t="shared" si="468"/>
        <v>0</v>
      </c>
      <c r="DQ424" s="14">
        <f t="shared" si="466"/>
        <v>0</v>
      </c>
      <c r="DR424" s="14">
        <f t="shared" si="466"/>
        <v>0</v>
      </c>
      <c r="DS424" s="14">
        <f t="shared" si="446"/>
        <v>0</v>
      </c>
      <c r="DT424" s="14">
        <f t="shared" si="425"/>
        <v>0</v>
      </c>
      <c r="DU424" s="14">
        <f t="shared" si="425"/>
        <v>0</v>
      </c>
      <c r="DV424" s="14">
        <f t="shared" si="425"/>
        <v>0</v>
      </c>
      <c r="DW424" s="14">
        <f t="shared" si="425"/>
        <v>0</v>
      </c>
      <c r="DX424" s="14">
        <f t="shared" si="425"/>
        <v>0</v>
      </c>
      <c r="DY424" s="14">
        <f t="shared" si="425"/>
        <v>0</v>
      </c>
      <c r="DZ424" s="14">
        <f t="shared" si="429"/>
        <v>1</v>
      </c>
    </row>
    <row r="425" spans="3:130">
      <c r="C425" s="18">
        <v>2039</v>
      </c>
      <c r="D425" s="25"/>
      <c r="E425" s="25"/>
      <c r="F425" s="25"/>
      <c r="G425" s="25"/>
      <c r="H425" s="25"/>
      <c r="I425" s="25"/>
      <c r="J425" s="25"/>
      <c r="K425" s="25"/>
      <c r="L425" s="25"/>
      <c r="M425" s="25"/>
      <c r="N425" s="25"/>
      <c r="O425" s="25"/>
      <c r="P425" s="25"/>
      <c r="Q425" s="25"/>
      <c r="R425" s="25"/>
      <c r="S425" s="25"/>
      <c r="T425" s="25"/>
      <c r="U425" s="25"/>
      <c r="V425" s="25"/>
      <c r="W425" s="25">
        <f t="shared" si="453"/>
        <v>0</v>
      </c>
      <c r="X425" s="25">
        <f t="shared" si="454"/>
        <v>0</v>
      </c>
      <c r="Y425" s="25">
        <f t="shared" si="455"/>
        <v>0</v>
      </c>
      <c r="Z425" s="25">
        <f t="shared" si="456"/>
        <v>0</v>
      </c>
      <c r="AA425" s="25">
        <f t="shared" si="457"/>
        <v>0</v>
      </c>
      <c r="AB425" s="25">
        <f t="shared" si="458"/>
        <v>0</v>
      </c>
      <c r="AC425" s="25">
        <f t="shared" si="460"/>
        <v>0</v>
      </c>
      <c r="AD425" s="25">
        <f t="shared" si="461"/>
        <v>0</v>
      </c>
      <c r="AE425" s="25">
        <f t="shared" si="462"/>
        <v>0</v>
      </c>
      <c r="AF425" s="25">
        <f t="shared" si="463"/>
        <v>0</v>
      </c>
      <c r="AG425" s="25">
        <f t="shared" si="464"/>
        <v>0</v>
      </c>
      <c r="AH425" s="25">
        <f t="shared" si="467"/>
        <v>0</v>
      </c>
      <c r="AI425" s="25">
        <f t="shared" si="469"/>
        <v>3</v>
      </c>
      <c r="AJ425" s="25">
        <f t="shared" si="470"/>
        <v>3</v>
      </c>
      <c r="AK425" s="25">
        <f t="shared" si="471"/>
        <v>3</v>
      </c>
      <c r="AL425" s="25">
        <f t="shared" si="472"/>
        <v>3</v>
      </c>
      <c r="AM425" s="25">
        <f t="shared" si="473"/>
        <v>2.625</v>
      </c>
      <c r="AN425" s="25">
        <f t="shared" si="474"/>
        <v>2.625</v>
      </c>
      <c r="AO425" s="25">
        <f t="shared" ref="AO425:AO443" si="475">VLOOKUP($C$103,$D$3:$K$63,$A$73,0)*(B388-B387)</f>
        <v>3</v>
      </c>
      <c r="AP425" s="25">
        <f>VLOOKUP($C$104,$D$3:$K$63,$A$73,0)*(B387-B386)</f>
        <v>3</v>
      </c>
      <c r="AQ425" s="25">
        <f>VLOOKUP($C$105,$D$3:$K$63,$A$73,0)*B386</f>
        <v>0</v>
      </c>
      <c r="AR425" s="25"/>
      <c r="AS425" s="25"/>
      <c r="AT425" s="25"/>
      <c r="AU425" s="25"/>
      <c r="AV425" s="25"/>
      <c r="AW425" s="25"/>
      <c r="AX425" s="25"/>
      <c r="AY425" s="25"/>
      <c r="AZ425" s="25"/>
      <c r="BA425" s="25"/>
      <c r="BB425" s="25"/>
      <c r="BC425" s="25"/>
      <c r="BD425" s="25"/>
      <c r="BE425" s="25"/>
      <c r="BF425" s="25"/>
      <c r="BG425" s="25"/>
      <c r="BH425" s="25"/>
      <c r="BI425" s="25"/>
      <c r="BJ425" s="25"/>
      <c r="BK425" s="25"/>
      <c r="BL425" s="25"/>
      <c r="BM425" s="21">
        <f t="shared" si="427"/>
        <v>23.25</v>
      </c>
      <c r="BP425" s="18">
        <v>2039</v>
      </c>
      <c r="BQ425" s="14">
        <f t="shared" si="465"/>
        <v>0</v>
      </c>
      <c r="BR425" s="14">
        <f t="shared" si="465"/>
        <v>0</v>
      </c>
      <c r="BS425" s="14">
        <f t="shared" si="465"/>
        <v>0</v>
      </c>
      <c r="BT425" s="14">
        <f t="shared" si="465"/>
        <v>0</v>
      </c>
      <c r="BU425" s="14">
        <f t="shared" si="465"/>
        <v>0</v>
      </c>
      <c r="BV425" s="14">
        <f t="shared" si="465"/>
        <v>0</v>
      </c>
      <c r="BW425" s="14">
        <f t="shared" si="465"/>
        <v>0</v>
      </c>
      <c r="BX425" s="14">
        <f t="shared" si="465"/>
        <v>0</v>
      </c>
      <c r="BY425" s="14">
        <f t="shared" si="465"/>
        <v>0</v>
      </c>
      <c r="BZ425" s="14">
        <f t="shared" si="465"/>
        <v>0</v>
      </c>
      <c r="CA425" s="14">
        <f t="shared" si="465"/>
        <v>0</v>
      </c>
      <c r="CB425" s="14">
        <f t="shared" si="465"/>
        <v>0</v>
      </c>
      <c r="CC425" s="14">
        <f t="shared" si="465"/>
        <v>0</v>
      </c>
      <c r="CD425" s="14">
        <f t="shared" si="465"/>
        <v>0</v>
      </c>
      <c r="CE425" s="14">
        <f t="shared" si="465"/>
        <v>0</v>
      </c>
      <c r="CF425" s="14">
        <f t="shared" si="465"/>
        <v>0</v>
      </c>
      <c r="CG425" s="14">
        <f t="shared" si="444"/>
        <v>0</v>
      </c>
      <c r="CH425" s="14">
        <f t="shared" si="444"/>
        <v>0</v>
      </c>
      <c r="CI425" s="14">
        <f t="shared" si="444"/>
        <v>0</v>
      </c>
      <c r="CJ425" s="14">
        <f t="shared" si="444"/>
        <v>0</v>
      </c>
      <c r="CK425" s="14">
        <f t="shared" si="444"/>
        <v>0</v>
      </c>
      <c r="CL425" s="14">
        <f t="shared" si="444"/>
        <v>0</v>
      </c>
      <c r="CM425" s="14">
        <f t="shared" si="444"/>
        <v>0</v>
      </c>
      <c r="CN425" s="14">
        <f t="shared" si="444"/>
        <v>0</v>
      </c>
      <c r="CO425" s="14">
        <f t="shared" si="444"/>
        <v>0</v>
      </c>
      <c r="CP425" s="14">
        <f t="shared" si="444"/>
        <v>0</v>
      </c>
      <c r="CQ425" s="14">
        <f t="shared" si="444"/>
        <v>0</v>
      </c>
      <c r="CR425" s="14">
        <f t="shared" si="444"/>
        <v>0</v>
      </c>
      <c r="CS425" s="14">
        <f t="shared" si="444"/>
        <v>0</v>
      </c>
      <c r="CT425" s="14">
        <f t="shared" si="444"/>
        <v>0</v>
      </c>
      <c r="CU425" s="14">
        <f t="shared" si="444"/>
        <v>0</v>
      </c>
      <c r="CV425" s="14">
        <f t="shared" si="444"/>
        <v>0.12903225806451613</v>
      </c>
      <c r="CW425" s="14">
        <f t="shared" si="459"/>
        <v>0.12903225806451613</v>
      </c>
      <c r="CX425" s="14">
        <f t="shared" si="448"/>
        <v>0.12903225806451613</v>
      </c>
      <c r="CY425" s="14">
        <f t="shared" si="448"/>
        <v>0.12903225806451613</v>
      </c>
      <c r="CZ425" s="14">
        <f t="shared" si="448"/>
        <v>0.11290322580645161</v>
      </c>
      <c r="DA425" s="14">
        <f t="shared" si="448"/>
        <v>0.11290322580645161</v>
      </c>
      <c r="DB425" s="14">
        <f t="shared" si="448"/>
        <v>0.12903225806451613</v>
      </c>
      <c r="DC425" s="14">
        <f>AP425/$BM425</f>
        <v>0.12903225806451613</v>
      </c>
      <c r="DD425" s="14">
        <f t="shared" si="448"/>
        <v>0</v>
      </c>
      <c r="DE425" s="14">
        <f t="shared" si="448"/>
        <v>0</v>
      </c>
      <c r="DF425" s="14">
        <f t="shared" si="448"/>
        <v>0</v>
      </c>
      <c r="DG425" s="14">
        <f t="shared" si="448"/>
        <v>0</v>
      </c>
      <c r="DH425" s="14">
        <f t="shared" si="448"/>
        <v>0</v>
      </c>
      <c r="DI425" s="14">
        <f t="shared" si="448"/>
        <v>0</v>
      </c>
      <c r="DJ425" s="14">
        <f t="shared" si="448"/>
        <v>0</v>
      </c>
      <c r="DK425" s="14">
        <f t="shared" si="448"/>
        <v>0</v>
      </c>
      <c r="DL425" s="14">
        <f t="shared" si="448"/>
        <v>0</v>
      </c>
      <c r="DM425" s="14">
        <f t="shared" si="448"/>
        <v>0</v>
      </c>
      <c r="DN425" s="14">
        <f t="shared" si="468"/>
        <v>0</v>
      </c>
      <c r="DO425" s="14">
        <f t="shared" si="468"/>
        <v>0</v>
      </c>
      <c r="DP425" s="14">
        <f t="shared" si="468"/>
        <v>0</v>
      </c>
      <c r="DQ425" s="14">
        <f t="shared" si="466"/>
        <v>0</v>
      </c>
      <c r="DR425" s="14">
        <f t="shared" si="466"/>
        <v>0</v>
      </c>
      <c r="DS425" s="14">
        <f t="shared" si="446"/>
        <v>0</v>
      </c>
      <c r="DT425" s="14">
        <f t="shared" si="425"/>
        <v>0</v>
      </c>
      <c r="DU425" s="14">
        <f t="shared" si="425"/>
        <v>0</v>
      </c>
      <c r="DV425" s="14">
        <f t="shared" si="425"/>
        <v>0</v>
      </c>
      <c r="DW425" s="14">
        <f t="shared" si="425"/>
        <v>0</v>
      </c>
      <c r="DX425" s="14">
        <f t="shared" si="425"/>
        <v>0</v>
      </c>
      <c r="DY425" s="14">
        <f t="shared" si="425"/>
        <v>0</v>
      </c>
      <c r="DZ425" s="14">
        <f>SUM(BQ425:DY425)</f>
        <v>1</v>
      </c>
    </row>
    <row r="426" spans="3:130">
      <c r="C426" s="18">
        <v>2040</v>
      </c>
      <c r="D426" s="25"/>
      <c r="E426" s="25"/>
      <c r="F426" s="25"/>
      <c r="G426" s="25"/>
      <c r="H426" s="25"/>
      <c r="I426" s="25"/>
      <c r="J426" s="25"/>
      <c r="K426" s="25"/>
      <c r="L426" s="25"/>
      <c r="M426" s="25"/>
      <c r="N426" s="25"/>
      <c r="O426" s="25"/>
      <c r="P426" s="25"/>
      <c r="Q426" s="25"/>
      <c r="R426" s="25"/>
      <c r="S426" s="25"/>
      <c r="T426" s="25"/>
      <c r="U426" s="25"/>
      <c r="V426" s="25"/>
      <c r="W426" s="25"/>
      <c r="X426" s="25">
        <f t="shared" si="454"/>
        <v>0</v>
      </c>
      <c r="Y426" s="25">
        <f t="shared" si="455"/>
        <v>0</v>
      </c>
      <c r="Z426" s="25">
        <f t="shared" si="456"/>
        <v>0</v>
      </c>
      <c r="AA426" s="25">
        <f t="shared" si="457"/>
        <v>0</v>
      </c>
      <c r="AB426" s="25">
        <f t="shared" si="458"/>
        <v>0</v>
      </c>
      <c r="AC426" s="25">
        <f t="shared" si="460"/>
        <v>0</v>
      </c>
      <c r="AD426" s="25">
        <f t="shared" si="461"/>
        <v>0</v>
      </c>
      <c r="AE426" s="25">
        <f t="shared" si="462"/>
        <v>0</v>
      </c>
      <c r="AF426" s="25">
        <f t="shared" si="463"/>
        <v>0</v>
      </c>
      <c r="AG426" s="25">
        <f t="shared" si="464"/>
        <v>0</v>
      </c>
      <c r="AH426" s="25">
        <f t="shared" si="467"/>
        <v>0</v>
      </c>
      <c r="AI426" s="25">
        <f t="shared" si="469"/>
        <v>0</v>
      </c>
      <c r="AJ426" s="25">
        <f t="shared" si="470"/>
        <v>3</v>
      </c>
      <c r="AK426" s="25">
        <f t="shared" si="471"/>
        <v>3</v>
      </c>
      <c r="AL426" s="25">
        <f t="shared" si="472"/>
        <v>3</v>
      </c>
      <c r="AM426" s="25">
        <f t="shared" si="473"/>
        <v>2.625</v>
      </c>
      <c r="AN426" s="25">
        <f t="shared" si="474"/>
        <v>2.625</v>
      </c>
      <c r="AO426" s="25">
        <f t="shared" si="475"/>
        <v>3</v>
      </c>
      <c r="AP426" s="25">
        <f t="shared" ref="AP426:AP444" si="476">VLOOKUP($C$104,$D$3:$K$63,$A$73,0)*(B388-B387)</f>
        <v>3</v>
      </c>
      <c r="AQ426" s="25">
        <f>VLOOKUP($C$105,$D$3:$K$63,$A$73,0)*(B387-B386)</f>
        <v>3</v>
      </c>
      <c r="AR426" s="25">
        <f>VLOOKUP($C$106,$D$3:$K$63,$A$73,0)*B386</f>
        <v>0</v>
      </c>
      <c r="AS426" s="25"/>
      <c r="AT426" s="25"/>
      <c r="AU426" s="25"/>
      <c r="AV426" s="25"/>
      <c r="AW426" s="25"/>
      <c r="AX426" s="25"/>
      <c r="AY426" s="25"/>
      <c r="AZ426" s="25"/>
      <c r="BA426" s="25"/>
      <c r="BB426" s="25"/>
      <c r="BC426" s="25"/>
      <c r="BD426" s="25"/>
      <c r="BE426" s="25"/>
      <c r="BF426" s="25"/>
      <c r="BG426" s="25"/>
      <c r="BH426" s="25"/>
      <c r="BI426" s="25"/>
      <c r="BJ426" s="25"/>
      <c r="BK426" s="25"/>
      <c r="BL426" s="25"/>
      <c r="BM426" s="21">
        <f t="shared" si="427"/>
        <v>23.25</v>
      </c>
      <c r="BP426" s="18">
        <v>2040</v>
      </c>
      <c r="BQ426" s="14">
        <f t="shared" si="465"/>
        <v>0</v>
      </c>
      <c r="BR426" s="14">
        <f t="shared" si="465"/>
        <v>0</v>
      </c>
      <c r="BS426" s="14">
        <f t="shared" si="465"/>
        <v>0</v>
      </c>
      <c r="BT426" s="14">
        <f t="shared" si="465"/>
        <v>0</v>
      </c>
      <c r="BU426" s="14">
        <f t="shared" si="465"/>
        <v>0</v>
      </c>
      <c r="BV426" s="14">
        <f t="shared" si="465"/>
        <v>0</v>
      </c>
      <c r="BW426" s="14">
        <f t="shared" si="465"/>
        <v>0</v>
      </c>
      <c r="BX426" s="14">
        <f t="shared" si="465"/>
        <v>0</v>
      </c>
      <c r="BY426" s="14">
        <f t="shared" si="465"/>
        <v>0</v>
      </c>
      <c r="BZ426" s="14">
        <f t="shared" si="465"/>
        <v>0</v>
      </c>
      <c r="CA426" s="14">
        <f t="shared" si="465"/>
        <v>0</v>
      </c>
      <c r="CB426" s="14">
        <f t="shared" si="465"/>
        <v>0</v>
      </c>
      <c r="CC426" s="14">
        <f t="shared" si="465"/>
        <v>0</v>
      </c>
      <c r="CD426" s="14">
        <f t="shared" si="465"/>
        <v>0</v>
      </c>
      <c r="CE426" s="14">
        <f t="shared" si="465"/>
        <v>0</v>
      </c>
      <c r="CF426" s="14">
        <f t="shared" si="465"/>
        <v>0</v>
      </c>
      <c r="CG426" s="14">
        <f t="shared" si="444"/>
        <v>0</v>
      </c>
      <c r="CH426" s="14">
        <f t="shared" si="444"/>
        <v>0</v>
      </c>
      <c r="CI426" s="14">
        <f t="shared" si="444"/>
        <v>0</v>
      </c>
      <c r="CJ426" s="14">
        <f t="shared" si="444"/>
        <v>0</v>
      </c>
      <c r="CK426" s="14">
        <f t="shared" si="444"/>
        <v>0</v>
      </c>
      <c r="CL426" s="14">
        <f t="shared" si="444"/>
        <v>0</v>
      </c>
      <c r="CM426" s="14">
        <f t="shared" si="444"/>
        <v>0</v>
      </c>
      <c r="CN426" s="14">
        <f t="shared" si="444"/>
        <v>0</v>
      </c>
      <c r="CO426" s="14">
        <f t="shared" si="444"/>
        <v>0</v>
      </c>
      <c r="CP426" s="14">
        <f t="shared" si="444"/>
        <v>0</v>
      </c>
      <c r="CQ426" s="14">
        <f t="shared" si="444"/>
        <v>0</v>
      </c>
      <c r="CR426" s="14">
        <f t="shared" si="444"/>
        <v>0</v>
      </c>
      <c r="CS426" s="14">
        <f t="shared" si="444"/>
        <v>0</v>
      </c>
      <c r="CT426" s="14">
        <f t="shared" si="444"/>
        <v>0</v>
      </c>
      <c r="CU426" s="14">
        <f t="shared" si="444"/>
        <v>0</v>
      </c>
      <c r="CV426" s="14">
        <f t="shared" si="444"/>
        <v>0</v>
      </c>
      <c r="CW426" s="14">
        <f t="shared" si="459"/>
        <v>0.12903225806451613</v>
      </c>
      <c r="CX426" s="14">
        <f t="shared" si="448"/>
        <v>0.12903225806451613</v>
      </c>
      <c r="CY426" s="14">
        <f t="shared" si="448"/>
        <v>0.12903225806451613</v>
      </c>
      <c r="CZ426" s="14">
        <f t="shared" si="448"/>
        <v>0.11290322580645161</v>
      </c>
      <c r="DA426" s="14">
        <f t="shared" si="448"/>
        <v>0.11290322580645161</v>
      </c>
      <c r="DB426" s="14">
        <f t="shared" si="448"/>
        <v>0.12903225806451613</v>
      </c>
      <c r="DC426" s="14">
        <f>AP425/$BM426</f>
        <v>0.12903225806451613</v>
      </c>
      <c r="DD426" s="14">
        <f t="shared" si="448"/>
        <v>0.12903225806451613</v>
      </c>
      <c r="DE426" s="14">
        <f t="shared" si="448"/>
        <v>0</v>
      </c>
      <c r="DF426" s="14">
        <f t="shared" si="448"/>
        <v>0</v>
      </c>
      <c r="DG426" s="14">
        <f t="shared" si="448"/>
        <v>0</v>
      </c>
      <c r="DH426" s="14">
        <f t="shared" si="448"/>
        <v>0</v>
      </c>
      <c r="DI426" s="14">
        <f t="shared" si="448"/>
        <v>0</v>
      </c>
      <c r="DJ426" s="14">
        <f t="shared" si="448"/>
        <v>0</v>
      </c>
      <c r="DK426" s="14">
        <f t="shared" si="448"/>
        <v>0</v>
      </c>
      <c r="DL426" s="14">
        <f t="shared" si="448"/>
        <v>0</v>
      </c>
      <c r="DM426" s="14">
        <f t="shared" si="448"/>
        <v>0</v>
      </c>
      <c r="DN426" s="14">
        <f t="shared" si="468"/>
        <v>0</v>
      </c>
      <c r="DO426" s="14">
        <f t="shared" si="468"/>
        <v>0</v>
      </c>
      <c r="DP426" s="14">
        <f t="shared" si="468"/>
        <v>0</v>
      </c>
      <c r="DQ426" s="14">
        <f t="shared" si="466"/>
        <v>0</v>
      </c>
      <c r="DR426" s="14">
        <f t="shared" si="466"/>
        <v>0</v>
      </c>
      <c r="DS426" s="14">
        <f t="shared" si="446"/>
        <v>0</v>
      </c>
      <c r="DT426" s="14">
        <f t="shared" si="425"/>
        <v>0</v>
      </c>
      <c r="DU426" s="14">
        <f t="shared" si="425"/>
        <v>0</v>
      </c>
      <c r="DV426" s="14">
        <f t="shared" si="425"/>
        <v>0</v>
      </c>
      <c r="DW426" s="14">
        <f t="shared" si="425"/>
        <v>0</v>
      </c>
      <c r="DX426" s="14">
        <f t="shared" si="425"/>
        <v>0</v>
      </c>
      <c r="DY426" s="14">
        <f t="shared" si="425"/>
        <v>0</v>
      </c>
      <c r="DZ426" s="14">
        <f t="shared" ref="DZ426:DZ446" si="477">SUM(BQ426:DY426)</f>
        <v>1</v>
      </c>
    </row>
    <row r="427" spans="3:130">
      <c r="C427" s="18">
        <v>2041</v>
      </c>
      <c r="D427" s="25"/>
      <c r="E427" s="25"/>
      <c r="F427" s="25"/>
      <c r="G427" s="25"/>
      <c r="H427" s="25"/>
      <c r="I427" s="25"/>
      <c r="J427" s="25"/>
      <c r="K427" s="25"/>
      <c r="L427" s="25"/>
      <c r="M427" s="25"/>
      <c r="N427" s="25"/>
      <c r="O427" s="25"/>
      <c r="P427" s="25"/>
      <c r="Q427" s="25"/>
      <c r="R427" s="25"/>
      <c r="S427" s="25"/>
      <c r="T427" s="25"/>
      <c r="U427" s="25"/>
      <c r="V427" s="25"/>
      <c r="W427" s="25"/>
      <c r="X427" s="25"/>
      <c r="Y427" s="25">
        <f t="shared" si="455"/>
        <v>0</v>
      </c>
      <c r="Z427" s="25">
        <f t="shared" si="456"/>
        <v>0</v>
      </c>
      <c r="AA427" s="25">
        <f t="shared" si="457"/>
        <v>0</v>
      </c>
      <c r="AB427" s="25">
        <f t="shared" si="458"/>
        <v>0</v>
      </c>
      <c r="AC427" s="25">
        <f t="shared" si="460"/>
        <v>0</v>
      </c>
      <c r="AD427" s="25">
        <f t="shared" si="461"/>
        <v>0</v>
      </c>
      <c r="AE427" s="25">
        <f t="shared" si="462"/>
        <v>0</v>
      </c>
      <c r="AF427" s="25">
        <f t="shared" si="463"/>
        <v>0</v>
      </c>
      <c r="AG427" s="25">
        <f t="shared" si="464"/>
        <v>0</v>
      </c>
      <c r="AH427" s="25">
        <f t="shared" si="467"/>
        <v>0</v>
      </c>
      <c r="AI427" s="25">
        <f t="shared" si="469"/>
        <v>0</v>
      </c>
      <c r="AJ427" s="25">
        <f t="shared" si="470"/>
        <v>0</v>
      </c>
      <c r="AK427" s="25">
        <f t="shared" si="471"/>
        <v>3</v>
      </c>
      <c r="AL427" s="25">
        <f t="shared" si="472"/>
        <v>3</v>
      </c>
      <c r="AM427" s="25">
        <f t="shared" si="473"/>
        <v>2.625</v>
      </c>
      <c r="AN427" s="25">
        <f t="shared" si="474"/>
        <v>2.625</v>
      </c>
      <c r="AO427" s="25">
        <f t="shared" si="475"/>
        <v>3</v>
      </c>
      <c r="AP427" s="25">
        <f t="shared" si="476"/>
        <v>3</v>
      </c>
      <c r="AQ427" s="25">
        <f t="shared" ref="AQ427:AQ445" si="478">VLOOKUP($C$105,$D$3:$K$63,$A$73,0)*(B388-B387)</f>
        <v>3</v>
      </c>
      <c r="AR427" s="25">
        <f>VLOOKUP($C$106,$D$3:$K$63,$A$73,0)*(B387-B386)</f>
        <v>3</v>
      </c>
      <c r="AS427" s="25">
        <f>VLOOKUP($C$107,$D$3:$K$63,$A$73,0)*B386</f>
        <v>0</v>
      </c>
      <c r="AT427" s="25"/>
      <c r="AU427" s="25"/>
      <c r="AV427" s="25"/>
      <c r="AW427" s="25"/>
      <c r="AX427" s="25"/>
      <c r="AY427" s="25"/>
      <c r="AZ427" s="25"/>
      <c r="BA427" s="25"/>
      <c r="BB427" s="25"/>
      <c r="BC427" s="25"/>
      <c r="BD427" s="25"/>
      <c r="BE427" s="25"/>
      <c r="BF427" s="25"/>
      <c r="BG427" s="25"/>
      <c r="BH427" s="25"/>
      <c r="BI427" s="25"/>
      <c r="BJ427" s="25"/>
      <c r="BK427" s="25"/>
      <c r="BL427" s="25"/>
      <c r="BM427" s="21">
        <f t="shared" si="427"/>
        <v>23.25</v>
      </c>
      <c r="BP427" s="18">
        <v>2041</v>
      </c>
      <c r="BQ427" s="14">
        <f t="shared" si="465"/>
        <v>0</v>
      </c>
      <c r="BR427" s="14">
        <f t="shared" si="465"/>
        <v>0</v>
      </c>
      <c r="BS427" s="14">
        <f t="shared" si="465"/>
        <v>0</v>
      </c>
      <c r="BT427" s="14">
        <f t="shared" si="465"/>
        <v>0</v>
      </c>
      <c r="BU427" s="14">
        <f t="shared" si="465"/>
        <v>0</v>
      </c>
      <c r="BV427" s="14">
        <f t="shared" si="465"/>
        <v>0</v>
      </c>
      <c r="BW427" s="14">
        <f t="shared" si="465"/>
        <v>0</v>
      </c>
      <c r="BX427" s="14">
        <f t="shared" si="465"/>
        <v>0</v>
      </c>
      <c r="BY427" s="14">
        <f t="shared" si="465"/>
        <v>0</v>
      </c>
      <c r="BZ427" s="14">
        <f t="shared" si="465"/>
        <v>0</v>
      </c>
      <c r="CA427" s="14">
        <f t="shared" si="465"/>
        <v>0</v>
      </c>
      <c r="CB427" s="14">
        <f t="shared" si="465"/>
        <v>0</v>
      </c>
      <c r="CC427" s="14">
        <f t="shared" si="465"/>
        <v>0</v>
      </c>
      <c r="CD427" s="14">
        <f t="shared" si="465"/>
        <v>0</v>
      </c>
      <c r="CE427" s="14">
        <f t="shared" si="465"/>
        <v>0</v>
      </c>
      <c r="CF427" s="14">
        <f t="shared" si="465"/>
        <v>0</v>
      </c>
      <c r="CG427" s="14">
        <f t="shared" si="444"/>
        <v>0</v>
      </c>
      <c r="CH427" s="14">
        <f t="shared" si="444"/>
        <v>0</v>
      </c>
      <c r="CI427" s="14">
        <f t="shared" si="444"/>
        <v>0</v>
      </c>
      <c r="CJ427" s="14">
        <f t="shared" si="444"/>
        <v>0</v>
      </c>
      <c r="CK427" s="14">
        <f t="shared" ref="CK427:CV446" si="479">X427/$BM427</f>
        <v>0</v>
      </c>
      <c r="CL427" s="14">
        <f t="shared" si="479"/>
        <v>0</v>
      </c>
      <c r="CM427" s="14">
        <f t="shared" si="479"/>
        <v>0</v>
      </c>
      <c r="CN427" s="14">
        <f t="shared" si="479"/>
        <v>0</v>
      </c>
      <c r="CO427" s="14">
        <f t="shared" si="479"/>
        <v>0</v>
      </c>
      <c r="CP427" s="14">
        <f t="shared" si="479"/>
        <v>0</v>
      </c>
      <c r="CQ427" s="14">
        <f t="shared" si="479"/>
        <v>0</v>
      </c>
      <c r="CR427" s="14">
        <f t="shared" si="479"/>
        <v>0</v>
      </c>
      <c r="CS427" s="14">
        <f t="shared" si="479"/>
        <v>0</v>
      </c>
      <c r="CT427" s="14">
        <f t="shared" si="479"/>
        <v>0</v>
      </c>
      <c r="CU427" s="14">
        <f t="shared" si="479"/>
        <v>0</v>
      </c>
      <c r="CV427" s="14">
        <f t="shared" si="479"/>
        <v>0</v>
      </c>
      <c r="CW427" s="14">
        <f t="shared" si="459"/>
        <v>0</v>
      </c>
      <c r="CX427" s="14">
        <f t="shared" si="448"/>
        <v>0.12903225806451613</v>
      </c>
      <c r="CY427" s="14">
        <f t="shared" si="448"/>
        <v>0.12903225806451613</v>
      </c>
      <c r="CZ427" s="14">
        <f t="shared" si="448"/>
        <v>0.11290322580645161</v>
      </c>
      <c r="DA427" s="14">
        <f t="shared" si="448"/>
        <v>0.11290322580645161</v>
      </c>
      <c r="DB427" s="14">
        <f t="shared" si="448"/>
        <v>0.12903225806451613</v>
      </c>
      <c r="DC427" s="14">
        <f t="shared" si="448"/>
        <v>0.12903225806451613</v>
      </c>
      <c r="DD427" s="14">
        <f t="shared" si="448"/>
        <v>0.12903225806451613</v>
      </c>
      <c r="DE427" s="14">
        <f t="shared" si="448"/>
        <v>0.12903225806451613</v>
      </c>
      <c r="DF427" s="14">
        <f t="shared" si="448"/>
        <v>0</v>
      </c>
      <c r="DG427" s="14">
        <f t="shared" si="448"/>
        <v>0</v>
      </c>
      <c r="DH427" s="14">
        <f t="shared" si="448"/>
        <v>0</v>
      </c>
      <c r="DI427" s="14">
        <f t="shared" si="448"/>
        <v>0</v>
      </c>
      <c r="DJ427" s="14">
        <f t="shared" si="448"/>
        <v>0</v>
      </c>
      <c r="DK427" s="14">
        <f t="shared" si="448"/>
        <v>0</v>
      </c>
      <c r="DL427" s="14">
        <f t="shared" si="448"/>
        <v>0</v>
      </c>
      <c r="DM427" s="14">
        <f t="shared" si="448"/>
        <v>0</v>
      </c>
      <c r="DN427" s="14">
        <f t="shared" si="468"/>
        <v>0</v>
      </c>
      <c r="DO427" s="14">
        <f t="shared" si="468"/>
        <v>0</v>
      </c>
      <c r="DP427" s="14">
        <f t="shared" si="468"/>
        <v>0</v>
      </c>
      <c r="DQ427" s="14">
        <f t="shared" si="466"/>
        <v>0</v>
      </c>
      <c r="DR427" s="14">
        <f t="shared" si="466"/>
        <v>0</v>
      </c>
      <c r="DS427" s="14">
        <f t="shared" si="446"/>
        <v>0</v>
      </c>
      <c r="DT427" s="14">
        <f t="shared" si="425"/>
        <v>0</v>
      </c>
      <c r="DU427" s="14">
        <f t="shared" si="425"/>
        <v>0</v>
      </c>
      <c r="DV427" s="14">
        <f t="shared" si="425"/>
        <v>0</v>
      </c>
      <c r="DW427" s="14">
        <f t="shared" si="425"/>
        <v>0</v>
      </c>
      <c r="DX427" s="14">
        <f t="shared" si="425"/>
        <v>0</v>
      </c>
      <c r="DY427" s="14">
        <f t="shared" si="425"/>
        <v>0</v>
      </c>
      <c r="DZ427" s="14">
        <f t="shared" si="477"/>
        <v>1</v>
      </c>
    </row>
    <row r="428" spans="3:130">
      <c r="C428" s="18">
        <v>2042</v>
      </c>
      <c r="D428" s="25"/>
      <c r="E428" s="25"/>
      <c r="F428" s="25"/>
      <c r="G428" s="25"/>
      <c r="H428" s="25"/>
      <c r="I428" s="25"/>
      <c r="J428" s="25"/>
      <c r="K428" s="25"/>
      <c r="L428" s="25"/>
      <c r="M428" s="25"/>
      <c r="N428" s="25"/>
      <c r="O428" s="25"/>
      <c r="P428" s="25"/>
      <c r="Q428" s="25"/>
      <c r="R428" s="25"/>
      <c r="S428" s="25"/>
      <c r="T428" s="25"/>
      <c r="U428" s="25"/>
      <c r="V428" s="25"/>
      <c r="W428" s="25"/>
      <c r="X428" s="25"/>
      <c r="Y428" s="25"/>
      <c r="Z428" s="25">
        <f t="shared" si="456"/>
        <v>0</v>
      </c>
      <c r="AA428" s="25">
        <f t="shared" si="457"/>
        <v>0</v>
      </c>
      <c r="AB428" s="25">
        <f t="shared" si="458"/>
        <v>0</v>
      </c>
      <c r="AC428" s="25">
        <f t="shared" si="460"/>
        <v>0</v>
      </c>
      <c r="AD428" s="25">
        <f t="shared" si="461"/>
        <v>0</v>
      </c>
      <c r="AE428" s="25">
        <f t="shared" si="462"/>
        <v>0</v>
      </c>
      <c r="AF428" s="25">
        <f t="shared" si="463"/>
        <v>0</v>
      </c>
      <c r="AG428" s="25">
        <f t="shared" si="464"/>
        <v>0</v>
      </c>
      <c r="AH428" s="25">
        <f t="shared" si="467"/>
        <v>0</v>
      </c>
      <c r="AI428" s="25">
        <f t="shared" si="469"/>
        <v>0</v>
      </c>
      <c r="AJ428" s="25">
        <f t="shared" si="470"/>
        <v>0</v>
      </c>
      <c r="AK428" s="25">
        <f t="shared" si="471"/>
        <v>0</v>
      </c>
      <c r="AL428" s="25">
        <f t="shared" si="472"/>
        <v>3</v>
      </c>
      <c r="AM428" s="25">
        <f t="shared" si="473"/>
        <v>2.625</v>
      </c>
      <c r="AN428" s="25">
        <f t="shared" si="474"/>
        <v>2.625</v>
      </c>
      <c r="AO428" s="25">
        <f t="shared" si="475"/>
        <v>3</v>
      </c>
      <c r="AP428" s="25">
        <f t="shared" si="476"/>
        <v>3</v>
      </c>
      <c r="AQ428" s="25">
        <f t="shared" si="478"/>
        <v>3</v>
      </c>
      <c r="AR428" s="25">
        <f t="shared" ref="AR428:AR446" si="480">VLOOKUP($C$106,$D$3:$K$63,$A$73,0)*(B388-B387)</f>
        <v>3</v>
      </c>
      <c r="AS428" s="25">
        <f>VLOOKUP($C$107,$D$3:$K$63,$A$73,0)*(B387-B386)</f>
        <v>2.625</v>
      </c>
      <c r="AT428" s="25">
        <f>VLOOKUP($C$108,$D$3:$K$63,$A$73,0)*B386</f>
        <v>0</v>
      </c>
      <c r="AU428" s="25"/>
      <c r="AV428" s="25"/>
      <c r="AW428" s="25"/>
      <c r="AX428" s="25"/>
      <c r="AY428" s="25"/>
      <c r="AZ428" s="25"/>
      <c r="BA428" s="25"/>
      <c r="BB428" s="25"/>
      <c r="BC428" s="25"/>
      <c r="BD428" s="25"/>
      <c r="BE428" s="25"/>
      <c r="BF428" s="25"/>
      <c r="BG428" s="25"/>
      <c r="BH428" s="25"/>
      <c r="BI428" s="25"/>
      <c r="BJ428" s="25"/>
      <c r="BK428" s="25"/>
      <c r="BL428" s="25"/>
      <c r="BM428" s="21">
        <f t="shared" si="427"/>
        <v>22.875</v>
      </c>
      <c r="BP428" s="18">
        <v>2042</v>
      </c>
      <c r="BQ428" s="14">
        <f t="shared" si="465"/>
        <v>0</v>
      </c>
      <c r="BR428" s="14">
        <f t="shared" si="465"/>
        <v>0</v>
      </c>
      <c r="BS428" s="14">
        <f t="shared" si="465"/>
        <v>0</v>
      </c>
      <c r="BT428" s="14">
        <f t="shared" si="465"/>
        <v>0</v>
      </c>
      <c r="BU428" s="14">
        <f t="shared" si="465"/>
        <v>0</v>
      </c>
      <c r="BV428" s="14">
        <f t="shared" si="465"/>
        <v>0</v>
      </c>
      <c r="BW428" s="14">
        <f t="shared" si="465"/>
        <v>0</v>
      </c>
      <c r="BX428" s="14">
        <f t="shared" si="465"/>
        <v>0</v>
      </c>
      <c r="BY428" s="14">
        <f t="shared" si="465"/>
        <v>0</v>
      </c>
      <c r="BZ428" s="14">
        <f t="shared" si="465"/>
        <v>0</v>
      </c>
      <c r="CA428" s="14">
        <f t="shared" si="465"/>
        <v>0</v>
      </c>
      <c r="CB428" s="14">
        <f t="shared" si="465"/>
        <v>0</v>
      </c>
      <c r="CC428" s="14">
        <f t="shared" si="465"/>
        <v>0</v>
      </c>
      <c r="CD428" s="14">
        <f t="shared" si="465"/>
        <v>0</v>
      </c>
      <c r="CE428" s="14">
        <f t="shared" si="465"/>
        <v>0</v>
      </c>
      <c r="CF428" s="14">
        <f t="shared" si="465"/>
        <v>0</v>
      </c>
      <c r="CG428" s="14">
        <f t="shared" ref="CG428:CJ446" si="481">T428/$BM428</f>
        <v>0</v>
      </c>
      <c r="CH428" s="14">
        <f t="shared" si="481"/>
        <v>0</v>
      </c>
      <c r="CI428" s="14">
        <f t="shared" si="481"/>
        <v>0</v>
      </c>
      <c r="CJ428" s="14">
        <f t="shared" si="481"/>
        <v>0</v>
      </c>
      <c r="CK428" s="14">
        <f t="shared" si="479"/>
        <v>0</v>
      </c>
      <c r="CL428" s="14">
        <f t="shared" si="479"/>
        <v>0</v>
      </c>
      <c r="CM428" s="14">
        <f t="shared" si="479"/>
        <v>0</v>
      </c>
      <c r="CN428" s="14">
        <f t="shared" si="479"/>
        <v>0</v>
      </c>
      <c r="CO428" s="14">
        <f t="shared" si="479"/>
        <v>0</v>
      </c>
      <c r="CP428" s="14">
        <f t="shared" si="479"/>
        <v>0</v>
      </c>
      <c r="CQ428" s="14">
        <f t="shared" si="479"/>
        <v>0</v>
      </c>
      <c r="CR428" s="14">
        <f t="shared" si="479"/>
        <v>0</v>
      </c>
      <c r="CS428" s="14">
        <f t="shared" si="479"/>
        <v>0</v>
      </c>
      <c r="CT428" s="14">
        <f t="shared" si="479"/>
        <v>0</v>
      </c>
      <c r="CU428" s="14">
        <f t="shared" si="479"/>
        <v>0</v>
      </c>
      <c r="CV428" s="14">
        <f t="shared" si="479"/>
        <v>0</v>
      </c>
      <c r="CW428" s="14">
        <f t="shared" si="459"/>
        <v>0</v>
      </c>
      <c r="CX428" s="14">
        <f t="shared" si="448"/>
        <v>0</v>
      </c>
      <c r="CY428" s="14">
        <f t="shared" si="448"/>
        <v>0.13114754098360656</v>
      </c>
      <c r="CZ428" s="14">
        <f t="shared" si="448"/>
        <v>0.11475409836065574</v>
      </c>
      <c r="DA428" s="14">
        <f t="shared" si="448"/>
        <v>0.11475409836065574</v>
      </c>
      <c r="DB428" s="14">
        <f t="shared" si="448"/>
        <v>0.13114754098360656</v>
      </c>
      <c r="DC428" s="14">
        <f t="shared" si="448"/>
        <v>0.13114754098360656</v>
      </c>
      <c r="DD428" s="14">
        <f t="shared" si="448"/>
        <v>0.13114754098360656</v>
      </c>
      <c r="DE428" s="14">
        <f t="shared" si="448"/>
        <v>0.13114754098360656</v>
      </c>
      <c r="DF428" s="14">
        <f t="shared" si="448"/>
        <v>0.11475409836065574</v>
      </c>
      <c r="DG428" s="14">
        <f t="shared" si="448"/>
        <v>0</v>
      </c>
      <c r="DH428" s="14">
        <f t="shared" si="448"/>
        <v>0</v>
      </c>
      <c r="DI428" s="14">
        <f t="shared" si="448"/>
        <v>0</v>
      </c>
      <c r="DJ428" s="14">
        <f t="shared" si="448"/>
        <v>0</v>
      </c>
      <c r="DK428" s="14">
        <f t="shared" si="448"/>
        <v>0</v>
      </c>
      <c r="DL428" s="14">
        <f t="shared" si="448"/>
        <v>0</v>
      </c>
      <c r="DM428" s="14">
        <f t="shared" si="448"/>
        <v>0</v>
      </c>
      <c r="DN428" s="14">
        <f t="shared" si="468"/>
        <v>0</v>
      </c>
      <c r="DO428" s="14">
        <f t="shared" si="468"/>
        <v>0</v>
      </c>
      <c r="DP428" s="14">
        <f t="shared" si="468"/>
        <v>0</v>
      </c>
      <c r="DQ428" s="14">
        <f t="shared" si="466"/>
        <v>0</v>
      </c>
      <c r="DR428" s="14">
        <f t="shared" si="466"/>
        <v>0</v>
      </c>
      <c r="DS428" s="14">
        <f t="shared" si="446"/>
        <v>0</v>
      </c>
      <c r="DT428" s="14">
        <f t="shared" si="425"/>
        <v>0</v>
      </c>
      <c r="DU428" s="14">
        <f t="shared" si="425"/>
        <v>0</v>
      </c>
      <c r="DV428" s="14">
        <f t="shared" si="425"/>
        <v>0</v>
      </c>
      <c r="DW428" s="14">
        <f t="shared" ref="DW428:DY446" si="482">BJ428/$BM428</f>
        <v>0</v>
      </c>
      <c r="DX428" s="14">
        <f t="shared" si="482"/>
        <v>0</v>
      </c>
      <c r="DY428" s="14">
        <f t="shared" si="482"/>
        <v>0</v>
      </c>
      <c r="DZ428" s="14">
        <f t="shared" si="477"/>
        <v>1</v>
      </c>
    </row>
    <row r="429" spans="3:130">
      <c r="C429" s="18">
        <v>2043</v>
      </c>
      <c r="D429" s="25"/>
      <c r="E429" s="25"/>
      <c r="F429" s="25"/>
      <c r="G429" s="25"/>
      <c r="H429" s="25"/>
      <c r="I429" s="25"/>
      <c r="J429" s="25"/>
      <c r="K429" s="25"/>
      <c r="L429" s="25"/>
      <c r="M429" s="25"/>
      <c r="N429" s="25"/>
      <c r="O429" s="25"/>
      <c r="P429" s="25"/>
      <c r="Q429" s="25"/>
      <c r="R429" s="25"/>
      <c r="S429" s="25"/>
      <c r="T429" s="25"/>
      <c r="U429" s="25"/>
      <c r="V429" s="25"/>
      <c r="W429" s="25"/>
      <c r="X429" s="25"/>
      <c r="Y429" s="25"/>
      <c r="Z429" s="25"/>
      <c r="AA429" s="25">
        <f t="shared" si="457"/>
        <v>0</v>
      </c>
      <c r="AB429" s="25">
        <f t="shared" si="458"/>
        <v>0</v>
      </c>
      <c r="AC429" s="25">
        <f t="shared" si="460"/>
        <v>0</v>
      </c>
      <c r="AD429" s="25">
        <f t="shared" si="461"/>
        <v>0</v>
      </c>
      <c r="AE429" s="25">
        <f t="shared" si="462"/>
        <v>0</v>
      </c>
      <c r="AF429" s="25">
        <f t="shared" si="463"/>
        <v>0</v>
      </c>
      <c r="AG429" s="25">
        <f t="shared" si="464"/>
        <v>0</v>
      </c>
      <c r="AH429" s="25">
        <f t="shared" si="467"/>
        <v>0</v>
      </c>
      <c r="AI429" s="25">
        <f t="shared" si="469"/>
        <v>0</v>
      </c>
      <c r="AJ429" s="25">
        <f t="shared" si="470"/>
        <v>0</v>
      </c>
      <c r="AK429" s="25">
        <f t="shared" si="471"/>
        <v>0</v>
      </c>
      <c r="AL429" s="25">
        <f t="shared" si="472"/>
        <v>0</v>
      </c>
      <c r="AM429" s="25">
        <f t="shared" si="473"/>
        <v>2.625</v>
      </c>
      <c r="AN429" s="25">
        <f t="shared" si="474"/>
        <v>2.625</v>
      </c>
      <c r="AO429" s="25">
        <f t="shared" si="475"/>
        <v>3</v>
      </c>
      <c r="AP429" s="25">
        <f t="shared" si="476"/>
        <v>3</v>
      </c>
      <c r="AQ429" s="25">
        <f t="shared" si="478"/>
        <v>3</v>
      </c>
      <c r="AR429" s="25">
        <f t="shared" si="480"/>
        <v>3</v>
      </c>
      <c r="AS429" s="25">
        <f t="shared" ref="AS429:AS446" si="483">VLOOKUP($C$107,$D$3:$K$63,$A$73,0)*(B388-B387)</f>
        <v>2.625</v>
      </c>
      <c r="AT429" s="25">
        <f>VLOOKUP($C$108,$D$3:$K$63,$A$73,0)*(B387-B386)</f>
        <v>2.625</v>
      </c>
      <c r="AU429" s="25">
        <f>VLOOKUP($C$109,$D$3:$K$63,$A$73,0)*B386</f>
        <v>0</v>
      </c>
      <c r="AV429" s="25"/>
      <c r="AW429" s="25"/>
      <c r="AX429" s="25"/>
      <c r="AY429" s="25"/>
      <c r="AZ429" s="25"/>
      <c r="BA429" s="25"/>
      <c r="BB429" s="25"/>
      <c r="BC429" s="25"/>
      <c r="BD429" s="25"/>
      <c r="BE429" s="25"/>
      <c r="BF429" s="25"/>
      <c r="BG429" s="25"/>
      <c r="BH429" s="25"/>
      <c r="BI429" s="25"/>
      <c r="BJ429" s="25"/>
      <c r="BK429" s="25"/>
      <c r="BL429" s="25"/>
      <c r="BM429" s="21">
        <f t="shared" si="427"/>
        <v>22.5</v>
      </c>
      <c r="BP429" s="18">
        <v>2043</v>
      </c>
      <c r="BQ429" s="14">
        <f t="shared" si="465"/>
        <v>0</v>
      </c>
      <c r="BR429" s="14">
        <f t="shared" si="465"/>
        <v>0</v>
      </c>
      <c r="BS429" s="14">
        <f t="shared" si="465"/>
        <v>0</v>
      </c>
      <c r="BT429" s="14">
        <f t="shared" si="465"/>
        <v>0</v>
      </c>
      <c r="BU429" s="14">
        <f t="shared" si="465"/>
        <v>0</v>
      </c>
      <c r="BV429" s="14">
        <f t="shared" si="465"/>
        <v>0</v>
      </c>
      <c r="BW429" s="14">
        <f t="shared" si="465"/>
        <v>0</v>
      </c>
      <c r="BX429" s="14">
        <f t="shared" si="465"/>
        <v>0</v>
      </c>
      <c r="BY429" s="14">
        <f t="shared" si="465"/>
        <v>0</v>
      </c>
      <c r="BZ429" s="14">
        <f t="shared" si="465"/>
        <v>0</v>
      </c>
      <c r="CA429" s="14">
        <f t="shared" si="465"/>
        <v>0</v>
      </c>
      <c r="CB429" s="14">
        <f t="shared" si="465"/>
        <v>0</v>
      </c>
      <c r="CC429" s="14">
        <f t="shared" si="465"/>
        <v>0</v>
      </c>
      <c r="CD429" s="14">
        <f t="shared" si="465"/>
        <v>0</v>
      </c>
      <c r="CE429" s="14">
        <f t="shared" si="465"/>
        <v>0</v>
      </c>
      <c r="CF429" s="14">
        <f t="shared" si="465"/>
        <v>0</v>
      </c>
      <c r="CG429" s="14">
        <f t="shared" si="481"/>
        <v>0</v>
      </c>
      <c r="CH429" s="14">
        <f t="shared" si="481"/>
        <v>0</v>
      </c>
      <c r="CI429" s="14">
        <f t="shared" si="481"/>
        <v>0</v>
      </c>
      <c r="CJ429" s="14">
        <f t="shared" si="481"/>
        <v>0</v>
      </c>
      <c r="CK429" s="14">
        <f t="shared" si="479"/>
        <v>0</v>
      </c>
      <c r="CL429" s="14">
        <f t="shared" si="479"/>
        <v>0</v>
      </c>
      <c r="CM429" s="14">
        <f t="shared" si="479"/>
        <v>0</v>
      </c>
      <c r="CN429" s="14">
        <f t="shared" si="479"/>
        <v>0</v>
      </c>
      <c r="CO429" s="14">
        <f t="shared" si="479"/>
        <v>0</v>
      </c>
      <c r="CP429" s="14">
        <f t="shared" si="479"/>
        <v>0</v>
      </c>
      <c r="CQ429" s="14">
        <f t="shared" si="479"/>
        <v>0</v>
      </c>
      <c r="CR429" s="14">
        <f t="shared" si="479"/>
        <v>0</v>
      </c>
      <c r="CS429" s="14">
        <f t="shared" si="479"/>
        <v>0</v>
      </c>
      <c r="CT429" s="14">
        <f t="shared" si="479"/>
        <v>0</v>
      </c>
      <c r="CU429" s="14">
        <f t="shared" si="479"/>
        <v>0</v>
      </c>
      <c r="CV429" s="14">
        <f t="shared" si="479"/>
        <v>0</v>
      </c>
      <c r="CW429" s="14">
        <f t="shared" si="459"/>
        <v>0</v>
      </c>
      <c r="CX429" s="14">
        <f t="shared" si="448"/>
        <v>0</v>
      </c>
      <c r="CY429" s="14">
        <f t="shared" ref="CY429:DM445" si="484">AL429/$BM429</f>
        <v>0</v>
      </c>
      <c r="CZ429" s="14">
        <f t="shared" si="484"/>
        <v>0.11666666666666667</v>
      </c>
      <c r="DA429" s="14">
        <f t="shared" si="484"/>
        <v>0.11666666666666667</v>
      </c>
      <c r="DB429" s="14">
        <f t="shared" si="484"/>
        <v>0.13333333333333333</v>
      </c>
      <c r="DC429" s="14">
        <f t="shared" si="484"/>
        <v>0.13333333333333333</v>
      </c>
      <c r="DD429" s="14">
        <f t="shared" si="484"/>
        <v>0.13333333333333333</v>
      </c>
      <c r="DE429" s="14">
        <f t="shared" si="484"/>
        <v>0.13333333333333333</v>
      </c>
      <c r="DF429" s="14">
        <f t="shared" si="484"/>
        <v>0.11666666666666667</v>
      </c>
      <c r="DG429" s="14">
        <f t="shared" si="484"/>
        <v>0.11666666666666667</v>
      </c>
      <c r="DH429" s="14">
        <f t="shared" si="484"/>
        <v>0</v>
      </c>
      <c r="DI429" s="14">
        <f t="shared" si="484"/>
        <v>0</v>
      </c>
      <c r="DJ429" s="14">
        <f t="shared" si="484"/>
        <v>0</v>
      </c>
      <c r="DK429" s="14">
        <f t="shared" si="484"/>
        <v>0</v>
      </c>
      <c r="DL429" s="14">
        <f t="shared" si="484"/>
        <v>0</v>
      </c>
      <c r="DM429" s="14">
        <f t="shared" si="484"/>
        <v>0</v>
      </c>
      <c r="DN429" s="14">
        <f t="shared" si="468"/>
        <v>0</v>
      </c>
      <c r="DO429" s="14">
        <f t="shared" si="468"/>
        <v>0</v>
      </c>
      <c r="DP429" s="14">
        <f t="shared" si="468"/>
        <v>0</v>
      </c>
      <c r="DQ429" s="14">
        <f t="shared" si="466"/>
        <v>0</v>
      </c>
      <c r="DR429" s="14">
        <f t="shared" si="466"/>
        <v>0</v>
      </c>
      <c r="DS429" s="14">
        <f t="shared" si="446"/>
        <v>0</v>
      </c>
      <c r="DT429" s="14">
        <f t="shared" si="446"/>
        <v>0</v>
      </c>
      <c r="DU429" s="14">
        <f t="shared" si="446"/>
        <v>0</v>
      </c>
      <c r="DV429" s="14">
        <f t="shared" si="446"/>
        <v>0</v>
      </c>
      <c r="DW429" s="14">
        <f t="shared" si="482"/>
        <v>0</v>
      </c>
      <c r="DX429" s="14">
        <f t="shared" si="482"/>
        <v>0</v>
      </c>
      <c r="DY429" s="14">
        <f t="shared" si="482"/>
        <v>0</v>
      </c>
      <c r="DZ429" s="14">
        <f t="shared" si="477"/>
        <v>1</v>
      </c>
    </row>
    <row r="430" spans="3:130">
      <c r="C430" s="18">
        <v>2044</v>
      </c>
      <c r="D430" s="25"/>
      <c r="E430" s="25"/>
      <c r="F430" s="25"/>
      <c r="G430" s="25"/>
      <c r="H430" s="25"/>
      <c r="I430" s="25"/>
      <c r="J430" s="25"/>
      <c r="K430" s="25"/>
      <c r="L430" s="25"/>
      <c r="M430" s="25"/>
      <c r="N430" s="25"/>
      <c r="O430" s="25"/>
      <c r="P430" s="25"/>
      <c r="Q430" s="25"/>
      <c r="R430" s="25"/>
      <c r="S430" s="25"/>
      <c r="T430" s="25"/>
      <c r="U430" s="25"/>
      <c r="V430" s="25"/>
      <c r="W430" s="25"/>
      <c r="X430" s="25"/>
      <c r="Y430" s="25"/>
      <c r="Z430" s="25"/>
      <c r="AA430" s="25"/>
      <c r="AB430" s="25">
        <f t="shared" si="458"/>
        <v>0</v>
      </c>
      <c r="AC430" s="25">
        <f t="shared" si="460"/>
        <v>0</v>
      </c>
      <c r="AD430" s="25">
        <f t="shared" si="461"/>
        <v>0</v>
      </c>
      <c r="AE430" s="25">
        <f t="shared" si="462"/>
        <v>0</v>
      </c>
      <c r="AF430" s="25">
        <f t="shared" si="463"/>
        <v>0</v>
      </c>
      <c r="AG430" s="25">
        <f t="shared" si="464"/>
        <v>0</v>
      </c>
      <c r="AH430" s="25">
        <f t="shared" si="467"/>
        <v>0</v>
      </c>
      <c r="AI430" s="25">
        <f t="shared" si="469"/>
        <v>0</v>
      </c>
      <c r="AJ430" s="25">
        <f t="shared" si="470"/>
        <v>0</v>
      </c>
      <c r="AK430" s="25">
        <f t="shared" si="471"/>
        <v>0</v>
      </c>
      <c r="AL430" s="25">
        <f t="shared" si="472"/>
        <v>0</v>
      </c>
      <c r="AM430" s="25">
        <f t="shared" si="473"/>
        <v>0</v>
      </c>
      <c r="AN430" s="25">
        <f t="shared" si="474"/>
        <v>2.625</v>
      </c>
      <c r="AO430" s="25">
        <f t="shared" si="475"/>
        <v>3</v>
      </c>
      <c r="AP430" s="25">
        <f t="shared" si="476"/>
        <v>3</v>
      </c>
      <c r="AQ430" s="25">
        <f t="shared" si="478"/>
        <v>3</v>
      </c>
      <c r="AR430" s="25">
        <f t="shared" si="480"/>
        <v>3</v>
      </c>
      <c r="AS430" s="25">
        <f t="shared" si="483"/>
        <v>2.625</v>
      </c>
      <c r="AT430" s="25">
        <f t="shared" ref="AT430:AT446" si="485">VLOOKUP($C$108,$D$3:$K$63,$A$73,0)*(B388-B387)</f>
        <v>2.625</v>
      </c>
      <c r="AU430" s="25">
        <f>VLOOKUP($C$109,$D$3:$K$63,$A$73,0)*(B387-B386)</f>
        <v>2.625</v>
      </c>
      <c r="AV430" s="25">
        <f>VLOOKUP($C$110,$D$3:$K$63,$A$73,0)*B386</f>
        <v>0</v>
      </c>
      <c r="AW430" s="25"/>
      <c r="AX430" s="25"/>
      <c r="AY430" s="25"/>
      <c r="AZ430" s="25"/>
      <c r="BA430" s="25"/>
      <c r="BB430" s="25"/>
      <c r="BC430" s="25"/>
      <c r="BD430" s="25"/>
      <c r="BE430" s="25"/>
      <c r="BF430" s="25"/>
      <c r="BG430" s="25"/>
      <c r="BH430" s="25"/>
      <c r="BI430" s="25"/>
      <c r="BJ430" s="25"/>
      <c r="BK430" s="25"/>
      <c r="BL430" s="25"/>
      <c r="BM430" s="21">
        <f t="shared" si="427"/>
        <v>22.5</v>
      </c>
      <c r="BP430" s="18">
        <v>2044</v>
      </c>
      <c r="BQ430" s="14">
        <f t="shared" si="465"/>
        <v>0</v>
      </c>
      <c r="BR430" s="14">
        <f t="shared" si="465"/>
        <v>0</v>
      </c>
      <c r="BS430" s="14">
        <f t="shared" si="465"/>
        <v>0</v>
      </c>
      <c r="BT430" s="14">
        <f t="shared" si="465"/>
        <v>0</v>
      </c>
      <c r="BU430" s="14">
        <f t="shared" si="465"/>
        <v>0</v>
      </c>
      <c r="BV430" s="14">
        <f t="shared" si="465"/>
        <v>0</v>
      </c>
      <c r="BW430" s="14">
        <f t="shared" si="465"/>
        <v>0</v>
      </c>
      <c r="BX430" s="14">
        <f t="shared" si="465"/>
        <v>0</v>
      </c>
      <c r="BY430" s="14">
        <f t="shared" si="465"/>
        <v>0</v>
      </c>
      <c r="BZ430" s="14">
        <f t="shared" si="465"/>
        <v>0</v>
      </c>
      <c r="CA430" s="14">
        <f t="shared" si="465"/>
        <v>0</v>
      </c>
      <c r="CB430" s="14">
        <f t="shared" si="465"/>
        <v>0</v>
      </c>
      <c r="CC430" s="14">
        <f t="shared" si="465"/>
        <v>0</v>
      </c>
      <c r="CD430" s="14">
        <f t="shared" si="465"/>
        <v>0</v>
      </c>
      <c r="CE430" s="14">
        <f t="shared" si="465"/>
        <v>0</v>
      </c>
      <c r="CF430" s="14">
        <f t="shared" si="465"/>
        <v>0</v>
      </c>
      <c r="CG430" s="14">
        <f t="shared" si="481"/>
        <v>0</v>
      </c>
      <c r="CH430" s="14">
        <f t="shared" si="481"/>
        <v>0</v>
      </c>
      <c r="CI430" s="14">
        <f t="shared" si="481"/>
        <v>0</v>
      </c>
      <c r="CJ430" s="14">
        <f t="shared" si="481"/>
        <v>0</v>
      </c>
      <c r="CK430" s="14">
        <f t="shared" si="479"/>
        <v>0</v>
      </c>
      <c r="CL430" s="14">
        <f t="shared" si="479"/>
        <v>0</v>
      </c>
      <c r="CM430" s="14">
        <f t="shared" si="479"/>
        <v>0</v>
      </c>
      <c r="CN430" s="14">
        <f t="shared" si="479"/>
        <v>0</v>
      </c>
      <c r="CO430" s="14">
        <f t="shared" si="479"/>
        <v>0</v>
      </c>
      <c r="CP430" s="14">
        <f t="shared" si="479"/>
        <v>0</v>
      </c>
      <c r="CQ430" s="14">
        <f t="shared" si="479"/>
        <v>0</v>
      </c>
      <c r="CR430" s="14">
        <f t="shared" si="479"/>
        <v>0</v>
      </c>
      <c r="CS430" s="14">
        <f t="shared" si="479"/>
        <v>0</v>
      </c>
      <c r="CT430" s="14">
        <f t="shared" si="479"/>
        <v>0</v>
      </c>
      <c r="CU430" s="14">
        <f t="shared" si="479"/>
        <v>0</v>
      </c>
      <c r="CV430" s="14">
        <f t="shared" si="479"/>
        <v>0</v>
      </c>
      <c r="CW430" s="14">
        <f t="shared" si="459"/>
        <v>0</v>
      </c>
      <c r="CX430" s="14">
        <f t="shared" si="459"/>
        <v>0</v>
      </c>
      <c r="CY430" s="14">
        <f t="shared" si="484"/>
        <v>0</v>
      </c>
      <c r="CZ430" s="14">
        <f t="shared" si="484"/>
        <v>0</v>
      </c>
      <c r="DA430" s="14">
        <f t="shared" si="484"/>
        <v>0.11666666666666667</v>
      </c>
      <c r="DB430" s="14">
        <f t="shared" si="484"/>
        <v>0.13333333333333333</v>
      </c>
      <c r="DC430" s="14">
        <f t="shared" si="484"/>
        <v>0.13333333333333333</v>
      </c>
      <c r="DD430" s="14">
        <f t="shared" si="484"/>
        <v>0.13333333333333333</v>
      </c>
      <c r="DE430" s="14">
        <f t="shared" si="484"/>
        <v>0.13333333333333333</v>
      </c>
      <c r="DF430" s="14">
        <f t="shared" si="484"/>
        <v>0.11666666666666667</v>
      </c>
      <c r="DG430" s="14">
        <f t="shared" si="484"/>
        <v>0.11666666666666667</v>
      </c>
      <c r="DH430" s="14">
        <f t="shared" si="484"/>
        <v>0.11666666666666667</v>
      </c>
      <c r="DI430" s="14">
        <f t="shared" si="484"/>
        <v>0</v>
      </c>
      <c r="DJ430" s="14">
        <f t="shared" si="484"/>
        <v>0</v>
      </c>
      <c r="DK430" s="14">
        <f t="shared" si="484"/>
        <v>0</v>
      </c>
      <c r="DL430" s="14">
        <f t="shared" si="484"/>
        <v>0</v>
      </c>
      <c r="DM430" s="14">
        <f t="shared" si="484"/>
        <v>0</v>
      </c>
      <c r="DN430" s="14">
        <f t="shared" si="468"/>
        <v>0</v>
      </c>
      <c r="DO430" s="14">
        <f t="shared" si="468"/>
        <v>0</v>
      </c>
      <c r="DP430" s="14">
        <f t="shared" si="468"/>
        <v>0</v>
      </c>
      <c r="DQ430" s="14">
        <f t="shared" si="466"/>
        <v>0</v>
      </c>
      <c r="DR430" s="14">
        <f t="shared" si="466"/>
        <v>0</v>
      </c>
      <c r="DS430" s="14">
        <f t="shared" si="446"/>
        <v>0</v>
      </c>
      <c r="DT430" s="14">
        <f t="shared" si="446"/>
        <v>0</v>
      </c>
      <c r="DU430" s="14">
        <f t="shared" si="446"/>
        <v>0</v>
      </c>
      <c r="DV430" s="14">
        <f t="shared" si="446"/>
        <v>0</v>
      </c>
      <c r="DW430" s="14">
        <f t="shared" si="482"/>
        <v>0</v>
      </c>
      <c r="DX430" s="14">
        <f t="shared" si="482"/>
        <v>0</v>
      </c>
      <c r="DY430" s="14">
        <f t="shared" si="482"/>
        <v>0</v>
      </c>
      <c r="DZ430" s="14">
        <f t="shared" si="477"/>
        <v>1</v>
      </c>
    </row>
    <row r="431" spans="3:130">
      <c r="C431" s="18">
        <v>2045</v>
      </c>
      <c r="D431" s="25"/>
      <c r="E431" s="25"/>
      <c r="F431" s="25"/>
      <c r="G431" s="25"/>
      <c r="H431" s="25"/>
      <c r="I431" s="25"/>
      <c r="J431" s="25"/>
      <c r="K431" s="25"/>
      <c r="L431" s="25"/>
      <c r="M431" s="25"/>
      <c r="N431" s="25"/>
      <c r="O431" s="25"/>
      <c r="P431" s="25"/>
      <c r="Q431" s="25"/>
      <c r="R431" s="25"/>
      <c r="S431" s="25"/>
      <c r="T431" s="25"/>
      <c r="U431" s="25"/>
      <c r="V431" s="25"/>
      <c r="W431" s="25"/>
      <c r="X431" s="25"/>
      <c r="Y431" s="25"/>
      <c r="Z431" s="25"/>
      <c r="AA431" s="25"/>
      <c r="AB431" s="25"/>
      <c r="AC431" s="25">
        <f t="shared" si="460"/>
        <v>0</v>
      </c>
      <c r="AD431" s="25">
        <f t="shared" si="461"/>
        <v>0</v>
      </c>
      <c r="AE431" s="25">
        <f t="shared" si="462"/>
        <v>0</v>
      </c>
      <c r="AF431" s="25">
        <f t="shared" si="463"/>
        <v>0</v>
      </c>
      <c r="AG431" s="25">
        <f t="shared" si="464"/>
        <v>0</v>
      </c>
      <c r="AH431" s="25">
        <f t="shared" si="467"/>
        <v>0</v>
      </c>
      <c r="AI431" s="25">
        <f t="shared" si="469"/>
        <v>0</v>
      </c>
      <c r="AJ431" s="25">
        <f t="shared" si="470"/>
        <v>0</v>
      </c>
      <c r="AK431" s="25">
        <f t="shared" si="471"/>
        <v>0</v>
      </c>
      <c r="AL431" s="25">
        <f t="shared" si="472"/>
        <v>0</v>
      </c>
      <c r="AM431" s="25">
        <f t="shared" si="473"/>
        <v>0</v>
      </c>
      <c r="AN431" s="25">
        <f t="shared" si="474"/>
        <v>0</v>
      </c>
      <c r="AO431" s="25">
        <f t="shared" si="475"/>
        <v>3</v>
      </c>
      <c r="AP431" s="25">
        <f t="shared" si="476"/>
        <v>3</v>
      </c>
      <c r="AQ431" s="25">
        <f t="shared" si="478"/>
        <v>3</v>
      </c>
      <c r="AR431" s="25">
        <f t="shared" si="480"/>
        <v>3</v>
      </c>
      <c r="AS431" s="25">
        <f t="shared" si="483"/>
        <v>2.625</v>
      </c>
      <c r="AT431" s="25">
        <f t="shared" si="485"/>
        <v>2.625</v>
      </c>
      <c r="AU431" s="25">
        <f t="shared" ref="AU431:AU446" si="486">VLOOKUP($C$109,$D$3:$K$63,$A$73,0)*(B388-B387)</f>
        <v>2.625</v>
      </c>
      <c r="AV431" s="25">
        <f>VLOOKUP($C$110,$D$3:$K$63,$A$73,0)*(B387-B386)</f>
        <v>2.625</v>
      </c>
      <c r="AW431" s="25">
        <f>VLOOKUP($C$111,$D$3:$K$63,$A$73,0)*B386</f>
        <v>0</v>
      </c>
      <c r="AX431" s="25"/>
      <c r="AY431" s="25"/>
      <c r="AZ431" s="25"/>
      <c r="BA431" s="25"/>
      <c r="BB431" s="25"/>
      <c r="BC431" s="25"/>
      <c r="BD431" s="25"/>
      <c r="BE431" s="25"/>
      <c r="BF431" s="25"/>
      <c r="BG431" s="25"/>
      <c r="BH431" s="25"/>
      <c r="BI431" s="25"/>
      <c r="BJ431" s="25"/>
      <c r="BK431" s="25"/>
      <c r="BL431" s="25"/>
      <c r="BM431" s="21">
        <f t="shared" si="427"/>
        <v>22.5</v>
      </c>
      <c r="BP431" s="18">
        <v>2045</v>
      </c>
      <c r="BQ431" s="14">
        <f t="shared" si="465"/>
        <v>0</v>
      </c>
      <c r="BR431" s="14">
        <f t="shared" si="465"/>
        <v>0</v>
      </c>
      <c r="BS431" s="14">
        <f t="shared" si="465"/>
        <v>0</v>
      </c>
      <c r="BT431" s="14">
        <f t="shared" si="465"/>
        <v>0</v>
      </c>
      <c r="BU431" s="14">
        <f t="shared" si="465"/>
        <v>0</v>
      </c>
      <c r="BV431" s="14">
        <f t="shared" si="465"/>
        <v>0</v>
      </c>
      <c r="BW431" s="14">
        <f t="shared" si="465"/>
        <v>0</v>
      </c>
      <c r="BX431" s="14">
        <f t="shared" si="465"/>
        <v>0</v>
      </c>
      <c r="BY431" s="14">
        <f t="shared" si="465"/>
        <v>0</v>
      </c>
      <c r="BZ431" s="14">
        <f t="shared" si="465"/>
        <v>0</v>
      </c>
      <c r="CA431" s="14">
        <f t="shared" si="465"/>
        <v>0</v>
      </c>
      <c r="CB431" s="14">
        <f t="shared" si="465"/>
        <v>0</v>
      </c>
      <c r="CC431" s="14">
        <f t="shared" si="465"/>
        <v>0</v>
      </c>
      <c r="CD431" s="14">
        <f t="shared" si="465"/>
        <v>0</v>
      </c>
      <c r="CE431" s="14">
        <f t="shared" si="465"/>
        <v>0</v>
      </c>
      <c r="CF431" s="14">
        <f t="shared" si="465"/>
        <v>0</v>
      </c>
      <c r="CG431" s="14">
        <f t="shared" si="481"/>
        <v>0</v>
      </c>
      <c r="CH431" s="14">
        <f t="shared" si="481"/>
        <v>0</v>
      </c>
      <c r="CI431" s="14">
        <f t="shared" si="481"/>
        <v>0</v>
      </c>
      <c r="CJ431" s="14">
        <f t="shared" si="481"/>
        <v>0</v>
      </c>
      <c r="CK431" s="14">
        <f t="shared" si="479"/>
        <v>0</v>
      </c>
      <c r="CL431" s="14">
        <f t="shared" si="479"/>
        <v>0</v>
      </c>
      <c r="CM431" s="14">
        <f t="shared" si="479"/>
        <v>0</v>
      </c>
      <c r="CN431" s="14">
        <f t="shared" si="479"/>
        <v>0</v>
      </c>
      <c r="CO431" s="14">
        <f t="shared" si="479"/>
        <v>0</v>
      </c>
      <c r="CP431" s="14">
        <f t="shared" si="479"/>
        <v>0</v>
      </c>
      <c r="CQ431" s="14">
        <f t="shared" si="479"/>
        <v>0</v>
      </c>
      <c r="CR431" s="14">
        <f t="shared" si="479"/>
        <v>0</v>
      </c>
      <c r="CS431" s="14">
        <f t="shared" si="479"/>
        <v>0</v>
      </c>
      <c r="CT431" s="14">
        <f t="shared" si="479"/>
        <v>0</v>
      </c>
      <c r="CU431" s="14">
        <f t="shared" si="479"/>
        <v>0</v>
      </c>
      <c r="CV431" s="14">
        <f t="shared" si="479"/>
        <v>0</v>
      </c>
      <c r="CW431" s="14">
        <f t="shared" si="459"/>
        <v>0</v>
      </c>
      <c r="CX431" s="14">
        <f t="shared" si="459"/>
        <v>0</v>
      </c>
      <c r="CY431" s="14">
        <f t="shared" si="484"/>
        <v>0</v>
      </c>
      <c r="CZ431" s="14">
        <f t="shared" si="484"/>
        <v>0</v>
      </c>
      <c r="DA431" s="14">
        <f t="shared" si="484"/>
        <v>0</v>
      </c>
      <c r="DB431" s="14">
        <f t="shared" si="484"/>
        <v>0.13333333333333333</v>
      </c>
      <c r="DC431" s="14">
        <f t="shared" si="484"/>
        <v>0.13333333333333333</v>
      </c>
      <c r="DD431" s="14">
        <f t="shared" si="484"/>
        <v>0.13333333333333333</v>
      </c>
      <c r="DE431" s="14">
        <f t="shared" si="484"/>
        <v>0.13333333333333333</v>
      </c>
      <c r="DF431" s="14">
        <f t="shared" si="484"/>
        <v>0.11666666666666667</v>
      </c>
      <c r="DG431" s="14">
        <f t="shared" si="484"/>
        <v>0.11666666666666667</v>
      </c>
      <c r="DH431" s="14">
        <f t="shared" si="484"/>
        <v>0.11666666666666667</v>
      </c>
      <c r="DI431" s="14">
        <f t="shared" si="484"/>
        <v>0.11666666666666667</v>
      </c>
      <c r="DJ431" s="14">
        <f t="shared" si="484"/>
        <v>0</v>
      </c>
      <c r="DK431" s="14">
        <f t="shared" si="484"/>
        <v>0</v>
      </c>
      <c r="DL431" s="14">
        <f t="shared" si="484"/>
        <v>0</v>
      </c>
      <c r="DM431" s="14">
        <f t="shared" si="484"/>
        <v>0</v>
      </c>
      <c r="DN431" s="14">
        <f t="shared" si="468"/>
        <v>0</v>
      </c>
      <c r="DO431" s="14">
        <f t="shared" si="468"/>
        <v>0</v>
      </c>
      <c r="DP431" s="14">
        <f t="shared" si="468"/>
        <v>0</v>
      </c>
      <c r="DQ431" s="14">
        <f t="shared" si="466"/>
        <v>0</v>
      </c>
      <c r="DR431" s="14">
        <f t="shared" si="466"/>
        <v>0</v>
      </c>
      <c r="DS431" s="14">
        <f t="shared" si="446"/>
        <v>0</v>
      </c>
      <c r="DT431" s="14">
        <f t="shared" si="446"/>
        <v>0</v>
      </c>
      <c r="DU431" s="14">
        <f t="shared" si="446"/>
        <v>0</v>
      </c>
      <c r="DV431" s="14">
        <f t="shared" si="446"/>
        <v>0</v>
      </c>
      <c r="DW431" s="14">
        <f t="shared" si="482"/>
        <v>0</v>
      </c>
      <c r="DX431" s="14">
        <f t="shared" si="482"/>
        <v>0</v>
      </c>
      <c r="DY431" s="14">
        <f t="shared" si="482"/>
        <v>0</v>
      </c>
      <c r="DZ431" s="14">
        <f t="shared" si="477"/>
        <v>1</v>
      </c>
    </row>
    <row r="432" spans="3:130">
      <c r="C432" s="18">
        <v>2046</v>
      </c>
      <c r="D432" s="25"/>
      <c r="E432" s="25"/>
      <c r="F432" s="25"/>
      <c r="G432" s="25"/>
      <c r="H432" s="25"/>
      <c r="I432" s="25"/>
      <c r="J432" s="25"/>
      <c r="K432" s="25"/>
      <c r="L432" s="25"/>
      <c r="M432" s="25"/>
      <c r="N432" s="25"/>
      <c r="O432" s="25"/>
      <c r="P432" s="25"/>
      <c r="Q432" s="25"/>
      <c r="R432" s="25"/>
      <c r="S432" s="25"/>
      <c r="T432" s="25"/>
      <c r="U432" s="25"/>
      <c r="V432" s="25"/>
      <c r="W432" s="25"/>
      <c r="X432" s="25"/>
      <c r="Y432" s="25"/>
      <c r="Z432" s="25"/>
      <c r="AA432" s="25"/>
      <c r="AB432" s="25"/>
      <c r="AC432" s="25"/>
      <c r="AD432" s="25">
        <f t="shared" si="461"/>
        <v>0</v>
      </c>
      <c r="AE432" s="25">
        <f t="shared" si="462"/>
        <v>0</v>
      </c>
      <c r="AF432" s="25">
        <f t="shared" si="463"/>
        <v>0</v>
      </c>
      <c r="AG432" s="25">
        <f t="shared" si="464"/>
        <v>0</v>
      </c>
      <c r="AH432" s="25">
        <f t="shared" si="467"/>
        <v>0</v>
      </c>
      <c r="AI432" s="25">
        <f t="shared" si="469"/>
        <v>0</v>
      </c>
      <c r="AJ432" s="25">
        <f t="shared" si="470"/>
        <v>0</v>
      </c>
      <c r="AK432" s="25">
        <f t="shared" si="471"/>
        <v>0</v>
      </c>
      <c r="AL432" s="25">
        <f t="shared" si="472"/>
        <v>0</v>
      </c>
      <c r="AM432" s="25">
        <f t="shared" si="473"/>
        <v>0</v>
      </c>
      <c r="AN432" s="25">
        <f t="shared" si="474"/>
        <v>0</v>
      </c>
      <c r="AO432" s="25">
        <f t="shared" si="475"/>
        <v>0</v>
      </c>
      <c r="AP432" s="25">
        <f t="shared" si="476"/>
        <v>3</v>
      </c>
      <c r="AQ432" s="25">
        <f t="shared" si="478"/>
        <v>3</v>
      </c>
      <c r="AR432" s="25">
        <f t="shared" si="480"/>
        <v>3</v>
      </c>
      <c r="AS432" s="25">
        <f t="shared" si="483"/>
        <v>2.625</v>
      </c>
      <c r="AT432" s="25">
        <f t="shared" si="485"/>
        <v>2.625</v>
      </c>
      <c r="AU432" s="25">
        <f t="shared" si="486"/>
        <v>2.625</v>
      </c>
      <c r="AV432" s="25">
        <f t="shared" ref="AV432:AV446" si="487">VLOOKUP($C$110,$D$3:$K$63,$A$73,0)*(B388-B387)</f>
        <v>2.625</v>
      </c>
      <c r="AW432" s="25">
        <f>VLOOKUP($C$111,$D$3:$K$63,$A$73,0)*(B387-B386)</f>
        <v>2.625</v>
      </c>
      <c r="AX432" s="25">
        <f>VLOOKUP($C$112,$D$3:$K$63,$A$73,0)*B386</f>
        <v>0</v>
      </c>
      <c r="AY432" s="25"/>
      <c r="AZ432" s="25"/>
      <c r="BA432" s="25"/>
      <c r="BB432" s="25"/>
      <c r="BC432" s="25"/>
      <c r="BD432" s="25"/>
      <c r="BE432" s="25"/>
      <c r="BF432" s="25"/>
      <c r="BG432" s="25"/>
      <c r="BH432" s="25"/>
      <c r="BI432" s="25"/>
      <c r="BJ432" s="25"/>
      <c r="BK432" s="25"/>
      <c r="BL432" s="25"/>
      <c r="BM432" s="21">
        <f t="shared" si="427"/>
        <v>22.125</v>
      </c>
      <c r="BP432" s="18">
        <v>2046</v>
      </c>
      <c r="BQ432" s="14">
        <f t="shared" si="465"/>
        <v>0</v>
      </c>
      <c r="BR432" s="14">
        <f t="shared" si="465"/>
        <v>0</v>
      </c>
      <c r="BS432" s="14">
        <f t="shared" si="465"/>
        <v>0</v>
      </c>
      <c r="BT432" s="14">
        <f t="shared" si="465"/>
        <v>0</v>
      </c>
      <c r="BU432" s="14">
        <f t="shared" si="465"/>
        <v>0</v>
      </c>
      <c r="BV432" s="14">
        <f t="shared" si="465"/>
        <v>0</v>
      </c>
      <c r="BW432" s="14">
        <f t="shared" si="465"/>
        <v>0</v>
      </c>
      <c r="BX432" s="14">
        <f t="shared" si="465"/>
        <v>0</v>
      </c>
      <c r="BY432" s="14">
        <f t="shared" si="465"/>
        <v>0</v>
      </c>
      <c r="BZ432" s="14">
        <f t="shared" si="465"/>
        <v>0</v>
      </c>
      <c r="CA432" s="14">
        <f t="shared" si="465"/>
        <v>0</v>
      </c>
      <c r="CB432" s="14">
        <f t="shared" si="465"/>
        <v>0</v>
      </c>
      <c r="CC432" s="14">
        <f t="shared" si="465"/>
        <v>0</v>
      </c>
      <c r="CD432" s="14">
        <f t="shared" si="465"/>
        <v>0</v>
      </c>
      <c r="CE432" s="14">
        <f t="shared" si="465"/>
        <v>0</v>
      </c>
      <c r="CF432" s="14">
        <f t="shared" ref="CF432:CF446" si="488">S432/$BM432</f>
        <v>0</v>
      </c>
      <c r="CG432" s="14">
        <f t="shared" si="481"/>
        <v>0</v>
      </c>
      <c r="CH432" s="14">
        <f t="shared" si="481"/>
        <v>0</v>
      </c>
      <c r="CI432" s="14">
        <f t="shared" si="481"/>
        <v>0</v>
      </c>
      <c r="CJ432" s="14">
        <f t="shared" si="481"/>
        <v>0</v>
      </c>
      <c r="CK432" s="14">
        <f t="shared" si="479"/>
        <v>0</v>
      </c>
      <c r="CL432" s="14">
        <f t="shared" si="479"/>
        <v>0</v>
      </c>
      <c r="CM432" s="14">
        <f t="shared" si="479"/>
        <v>0</v>
      </c>
      <c r="CN432" s="14">
        <f t="shared" si="479"/>
        <v>0</v>
      </c>
      <c r="CO432" s="14">
        <f t="shared" si="479"/>
        <v>0</v>
      </c>
      <c r="CP432" s="14">
        <f t="shared" si="479"/>
        <v>0</v>
      </c>
      <c r="CQ432" s="14">
        <f t="shared" si="479"/>
        <v>0</v>
      </c>
      <c r="CR432" s="14">
        <f t="shared" si="479"/>
        <v>0</v>
      </c>
      <c r="CS432" s="14">
        <f t="shared" si="479"/>
        <v>0</v>
      </c>
      <c r="CT432" s="14">
        <f t="shared" si="479"/>
        <v>0</v>
      </c>
      <c r="CU432" s="14">
        <f t="shared" si="479"/>
        <v>0</v>
      </c>
      <c r="CV432" s="14">
        <f t="shared" si="479"/>
        <v>0</v>
      </c>
      <c r="CW432" s="14">
        <f t="shared" si="459"/>
        <v>0</v>
      </c>
      <c r="CX432" s="14">
        <f t="shared" si="459"/>
        <v>0</v>
      </c>
      <c r="CY432" s="14">
        <f t="shared" si="484"/>
        <v>0</v>
      </c>
      <c r="CZ432" s="14">
        <f t="shared" si="484"/>
        <v>0</v>
      </c>
      <c r="DA432" s="14">
        <f t="shared" si="484"/>
        <v>0</v>
      </c>
      <c r="DB432" s="14">
        <f t="shared" si="484"/>
        <v>0</v>
      </c>
      <c r="DC432" s="14">
        <f t="shared" si="484"/>
        <v>0.13559322033898305</v>
      </c>
      <c r="DD432" s="14">
        <f t="shared" si="484"/>
        <v>0.13559322033898305</v>
      </c>
      <c r="DE432" s="14">
        <f t="shared" si="484"/>
        <v>0.13559322033898305</v>
      </c>
      <c r="DF432" s="14">
        <f t="shared" si="484"/>
        <v>0.11864406779661017</v>
      </c>
      <c r="DG432" s="14">
        <f t="shared" si="484"/>
        <v>0.11864406779661017</v>
      </c>
      <c r="DH432" s="14">
        <f t="shared" si="484"/>
        <v>0.11864406779661017</v>
      </c>
      <c r="DI432" s="14">
        <f t="shared" si="484"/>
        <v>0.11864406779661017</v>
      </c>
      <c r="DJ432" s="14">
        <f t="shared" si="484"/>
        <v>0.11864406779661017</v>
      </c>
      <c r="DK432" s="14">
        <f t="shared" si="484"/>
        <v>0</v>
      </c>
      <c r="DL432" s="14">
        <f t="shared" si="484"/>
        <v>0</v>
      </c>
      <c r="DM432" s="14">
        <f t="shared" si="484"/>
        <v>0</v>
      </c>
      <c r="DN432" s="14">
        <f t="shared" si="468"/>
        <v>0</v>
      </c>
      <c r="DO432" s="14">
        <f t="shared" si="468"/>
        <v>0</v>
      </c>
      <c r="DP432" s="14">
        <f t="shared" si="468"/>
        <v>0</v>
      </c>
      <c r="DQ432" s="14">
        <f t="shared" si="466"/>
        <v>0</v>
      </c>
      <c r="DR432" s="14">
        <f t="shared" si="466"/>
        <v>0</v>
      </c>
      <c r="DS432" s="14">
        <f t="shared" si="446"/>
        <v>0</v>
      </c>
      <c r="DT432" s="14">
        <f t="shared" si="446"/>
        <v>0</v>
      </c>
      <c r="DU432" s="14">
        <f t="shared" si="446"/>
        <v>0</v>
      </c>
      <c r="DV432" s="14">
        <f t="shared" si="446"/>
        <v>0</v>
      </c>
      <c r="DW432" s="14">
        <f t="shared" si="482"/>
        <v>0</v>
      </c>
      <c r="DX432" s="14">
        <f t="shared" si="482"/>
        <v>0</v>
      </c>
      <c r="DY432" s="14">
        <f t="shared" si="482"/>
        <v>0</v>
      </c>
      <c r="DZ432" s="14">
        <f t="shared" si="477"/>
        <v>1</v>
      </c>
    </row>
    <row r="433" spans="2:130">
      <c r="C433" s="18">
        <v>2047</v>
      </c>
      <c r="D433" s="25"/>
      <c r="E433" s="25"/>
      <c r="F433" s="25"/>
      <c r="G433" s="25"/>
      <c r="H433" s="25"/>
      <c r="I433" s="25"/>
      <c r="J433" s="25"/>
      <c r="K433" s="25"/>
      <c r="L433" s="25"/>
      <c r="M433" s="25"/>
      <c r="N433" s="25"/>
      <c r="O433" s="25"/>
      <c r="P433" s="25"/>
      <c r="Q433" s="25"/>
      <c r="R433" s="25"/>
      <c r="S433" s="25"/>
      <c r="T433" s="25"/>
      <c r="U433" s="25"/>
      <c r="V433" s="25"/>
      <c r="W433" s="25"/>
      <c r="X433" s="25"/>
      <c r="Y433" s="25"/>
      <c r="Z433" s="25"/>
      <c r="AA433" s="25"/>
      <c r="AB433" s="25"/>
      <c r="AC433" s="25"/>
      <c r="AD433" s="25"/>
      <c r="AE433" s="25">
        <f t="shared" si="462"/>
        <v>0</v>
      </c>
      <c r="AF433" s="25">
        <f t="shared" si="463"/>
        <v>0</v>
      </c>
      <c r="AG433" s="25">
        <f t="shared" si="464"/>
        <v>0</v>
      </c>
      <c r="AH433" s="25">
        <f t="shared" si="467"/>
        <v>0</v>
      </c>
      <c r="AI433" s="25">
        <f t="shared" si="469"/>
        <v>0</v>
      </c>
      <c r="AJ433" s="25">
        <f t="shared" si="470"/>
        <v>0</v>
      </c>
      <c r="AK433" s="25">
        <f t="shared" si="471"/>
        <v>0</v>
      </c>
      <c r="AL433" s="25">
        <f t="shared" si="472"/>
        <v>0</v>
      </c>
      <c r="AM433" s="25">
        <f t="shared" si="473"/>
        <v>0</v>
      </c>
      <c r="AN433" s="25">
        <f t="shared" si="474"/>
        <v>0</v>
      </c>
      <c r="AO433" s="25">
        <f t="shared" si="475"/>
        <v>0</v>
      </c>
      <c r="AP433" s="25">
        <f t="shared" si="476"/>
        <v>0</v>
      </c>
      <c r="AQ433" s="25">
        <f t="shared" si="478"/>
        <v>3</v>
      </c>
      <c r="AR433" s="25">
        <f t="shared" si="480"/>
        <v>3</v>
      </c>
      <c r="AS433" s="25">
        <f t="shared" si="483"/>
        <v>2.625</v>
      </c>
      <c r="AT433" s="25">
        <f t="shared" si="485"/>
        <v>2.625</v>
      </c>
      <c r="AU433" s="25">
        <f t="shared" si="486"/>
        <v>2.625</v>
      </c>
      <c r="AV433" s="25">
        <f t="shared" si="487"/>
        <v>2.625</v>
      </c>
      <c r="AW433" s="25">
        <f t="shared" ref="AW433:AW446" si="489">VLOOKUP($C$111,$D$3:$K$63,$A$73,0)*(B388-B387)</f>
        <v>2.625</v>
      </c>
      <c r="AX433" s="25">
        <f>VLOOKUP($C$112,$D$3:$K$63,$A$73,0)*(B387-B386)</f>
        <v>2.625</v>
      </c>
      <c r="AY433" s="25">
        <f>VLOOKUP($C$113,$D$3:$K$63,$A$73,0)*B386</f>
        <v>0</v>
      </c>
      <c r="AZ433" s="25"/>
      <c r="BA433" s="25"/>
      <c r="BB433" s="25"/>
      <c r="BC433" s="25"/>
      <c r="BD433" s="25"/>
      <c r="BE433" s="25"/>
      <c r="BF433" s="25"/>
      <c r="BG433" s="25"/>
      <c r="BH433" s="25"/>
      <c r="BI433" s="25"/>
      <c r="BJ433" s="25"/>
      <c r="BK433" s="25"/>
      <c r="BL433" s="25"/>
      <c r="BM433" s="21">
        <f t="shared" si="427"/>
        <v>21.75</v>
      </c>
      <c r="BP433" s="18">
        <v>2047</v>
      </c>
      <c r="BQ433" s="14">
        <f t="shared" ref="BQ433:CE446" si="490">D433/$BM433</f>
        <v>0</v>
      </c>
      <c r="BR433" s="14">
        <f t="shared" si="490"/>
        <v>0</v>
      </c>
      <c r="BS433" s="14">
        <f t="shared" si="490"/>
        <v>0</v>
      </c>
      <c r="BT433" s="14">
        <f t="shared" si="490"/>
        <v>0</v>
      </c>
      <c r="BU433" s="14">
        <f t="shared" si="490"/>
        <v>0</v>
      </c>
      <c r="BV433" s="14">
        <f t="shared" si="490"/>
        <v>0</v>
      </c>
      <c r="BW433" s="14">
        <f t="shared" si="490"/>
        <v>0</v>
      </c>
      <c r="BX433" s="14">
        <f t="shared" si="490"/>
        <v>0</v>
      </c>
      <c r="BY433" s="14">
        <f t="shared" si="490"/>
        <v>0</v>
      </c>
      <c r="BZ433" s="14">
        <f t="shared" si="490"/>
        <v>0</v>
      </c>
      <c r="CA433" s="14">
        <f t="shared" si="490"/>
        <v>0</v>
      </c>
      <c r="CB433" s="14">
        <f t="shared" si="490"/>
        <v>0</v>
      </c>
      <c r="CC433" s="14">
        <f t="shared" si="490"/>
        <v>0</v>
      </c>
      <c r="CD433" s="14">
        <f t="shared" si="490"/>
        <v>0</v>
      </c>
      <c r="CE433" s="14">
        <f t="shared" si="490"/>
        <v>0</v>
      </c>
      <c r="CF433" s="14">
        <f t="shared" si="488"/>
        <v>0</v>
      </c>
      <c r="CG433" s="14">
        <f t="shared" si="481"/>
        <v>0</v>
      </c>
      <c r="CH433" s="14">
        <f t="shared" si="481"/>
        <v>0</v>
      </c>
      <c r="CI433" s="14">
        <f t="shared" si="481"/>
        <v>0</v>
      </c>
      <c r="CJ433" s="14">
        <f t="shared" si="481"/>
        <v>0</v>
      </c>
      <c r="CK433" s="14">
        <f t="shared" si="479"/>
        <v>0</v>
      </c>
      <c r="CL433" s="14">
        <f t="shared" si="479"/>
        <v>0</v>
      </c>
      <c r="CM433" s="14">
        <f t="shared" si="479"/>
        <v>0</v>
      </c>
      <c r="CN433" s="14">
        <f t="shared" si="479"/>
        <v>0</v>
      </c>
      <c r="CO433" s="14">
        <f t="shared" si="479"/>
        <v>0</v>
      </c>
      <c r="CP433" s="14">
        <f t="shared" si="479"/>
        <v>0</v>
      </c>
      <c r="CQ433" s="14">
        <f t="shared" si="479"/>
        <v>0</v>
      </c>
      <c r="CR433" s="14">
        <f t="shared" si="479"/>
        <v>0</v>
      </c>
      <c r="CS433" s="14">
        <f t="shared" si="479"/>
        <v>0</v>
      </c>
      <c r="CT433" s="14">
        <f t="shared" si="479"/>
        <v>0</v>
      </c>
      <c r="CU433" s="14">
        <f t="shared" si="479"/>
        <v>0</v>
      </c>
      <c r="CV433" s="14">
        <f t="shared" si="479"/>
        <v>0</v>
      </c>
      <c r="CW433" s="14">
        <f t="shared" si="459"/>
        <v>0</v>
      </c>
      <c r="CX433" s="14">
        <f t="shared" si="459"/>
        <v>0</v>
      </c>
      <c r="CY433" s="14">
        <f t="shared" si="484"/>
        <v>0</v>
      </c>
      <c r="CZ433" s="14">
        <f t="shared" si="484"/>
        <v>0</v>
      </c>
      <c r="DA433" s="14">
        <f t="shared" si="484"/>
        <v>0</v>
      </c>
      <c r="DB433" s="14">
        <f t="shared" si="484"/>
        <v>0</v>
      </c>
      <c r="DC433" s="14">
        <f t="shared" si="484"/>
        <v>0</v>
      </c>
      <c r="DD433" s="14">
        <f t="shared" si="484"/>
        <v>0.13793103448275862</v>
      </c>
      <c r="DE433" s="14">
        <f t="shared" si="484"/>
        <v>0.13793103448275862</v>
      </c>
      <c r="DF433" s="14">
        <f t="shared" si="484"/>
        <v>0.1206896551724138</v>
      </c>
      <c r="DG433" s="14">
        <f t="shared" si="484"/>
        <v>0.1206896551724138</v>
      </c>
      <c r="DH433" s="14">
        <f t="shared" si="484"/>
        <v>0.1206896551724138</v>
      </c>
      <c r="DI433" s="14">
        <f t="shared" si="484"/>
        <v>0.1206896551724138</v>
      </c>
      <c r="DJ433" s="14">
        <f t="shared" si="484"/>
        <v>0.1206896551724138</v>
      </c>
      <c r="DK433" s="14">
        <f t="shared" si="484"/>
        <v>0.1206896551724138</v>
      </c>
      <c r="DL433" s="14">
        <f t="shared" si="484"/>
        <v>0</v>
      </c>
      <c r="DM433" s="14">
        <f t="shared" si="484"/>
        <v>0</v>
      </c>
      <c r="DN433" s="14">
        <f t="shared" si="468"/>
        <v>0</v>
      </c>
      <c r="DO433" s="14">
        <f t="shared" si="468"/>
        <v>0</v>
      </c>
      <c r="DP433" s="14">
        <f t="shared" si="468"/>
        <v>0</v>
      </c>
      <c r="DQ433" s="14">
        <f t="shared" si="466"/>
        <v>0</v>
      </c>
      <c r="DR433" s="14">
        <f t="shared" si="466"/>
        <v>0</v>
      </c>
      <c r="DS433" s="14">
        <f t="shared" si="446"/>
        <v>0</v>
      </c>
      <c r="DT433" s="14">
        <f t="shared" si="446"/>
        <v>0</v>
      </c>
      <c r="DU433" s="14">
        <f t="shared" si="446"/>
        <v>0</v>
      </c>
      <c r="DV433" s="14">
        <f t="shared" si="446"/>
        <v>0</v>
      </c>
      <c r="DW433" s="14">
        <f t="shared" si="482"/>
        <v>0</v>
      </c>
      <c r="DX433" s="14">
        <f t="shared" si="482"/>
        <v>0</v>
      </c>
      <c r="DY433" s="14">
        <f t="shared" si="482"/>
        <v>0</v>
      </c>
      <c r="DZ433" s="14">
        <f t="shared" si="477"/>
        <v>1</v>
      </c>
    </row>
    <row r="434" spans="2:130">
      <c r="C434" s="18">
        <v>2048</v>
      </c>
      <c r="D434" s="25"/>
      <c r="E434" s="25"/>
      <c r="F434" s="25"/>
      <c r="G434" s="25"/>
      <c r="H434" s="25"/>
      <c r="I434" s="25"/>
      <c r="J434" s="25"/>
      <c r="K434" s="25"/>
      <c r="L434" s="25"/>
      <c r="M434" s="25"/>
      <c r="N434" s="25"/>
      <c r="O434" s="25"/>
      <c r="P434" s="25"/>
      <c r="Q434" s="25"/>
      <c r="R434" s="25"/>
      <c r="S434" s="25"/>
      <c r="T434" s="25"/>
      <c r="U434" s="25"/>
      <c r="V434" s="25"/>
      <c r="W434" s="25"/>
      <c r="X434" s="25"/>
      <c r="Y434" s="25"/>
      <c r="Z434" s="25"/>
      <c r="AA434" s="25"/>
      <c r="AB434" s="25"/>
      <c r="AC434" s="25"/>
      <c r="AD434" s="25"/>
      <c r="AE434" s="25"/>
      <c r="AF434" s="25">
        <f t="shared" si="463"/>
        <v>0</v>
      </c>
      <c r="AG434" s="25">
        <f t="shared" si="464"/>
        <v>0</v>
      </c>
      <c r="AH434" s="25">
        <f t="shared" si="467"/>
        <v>0</v>
      </c>
      <c r="AI434" s="25">
        <f t="shared" si="469"/>
        <v>0</v>
      </c>
      <c r="AJ434" s="25">
        <f t="shared" si="470"/>
        <v>0</v>
      </c>
      <c r="AK434" s="25">
        <f t="shared" si="471"/>
        <v>0</v>
      </c>
      <c r="AL434" s="25">
        <f t="shared" si="472"/>
        <v>0</v>
      </c>
      <c r="AM434" s="25">
        <f t="shared" si="473"/>
        <v>0</v>
      </c>
      <c r="AN434" s="25">
        <f t="shared" si="474"/>
        <v>0</v>
      </c>
      <c r="AO434" s="25">
        <f t="shared" si="475"/>
        <v>0</v>
      </c>
      <c r="AP434" s="25">
        <f t="shared" si="476"/>
        <v>0</v>
      </c>
      <c r="AQ434" s="25">
        <f t="shared" si="478"/>
        <v>0</v>
      </c>
      <c r="AR434" s="25">
        <f t="shared" si="480"/>
        <v>3</v>
      </c>
      <c r="AS434" s="25">
        <f t="shared" si="483"/>
        <v>2.625</v>
      </c>
      <c r="AT434" s="25">
        <f t="shared" si="485"/>
        <v>2.625</v>
      </c>
      <c r="AU434" s="25">
        <f t="shared" si="486"/>
        <v>2.625</v>
      </c>
      <c r="AV434" s="25">
        <f t="shared" si="487"/>
        <v>2.625</v>
      </c>
      <c r="AW434" s="25">
        <f t="shared" si="489"/>
        <v>2.625</v>
      </c>
      <c r="AX434" s="25">
        <f t="shared" ref="AX434:AX446" si="491">VLOOKUP($C$112,$D$3:$K$63,$A$73,0)*(B388-B387)</f>
        <v>2.625</v>
      </c>
      <c r="AY434" s="25">
        <f>VLOOKUP($C$113,$D$3:$K$63,$A$73,0)*(B387-B386)</f>
        <v>2.625</v>
      </c>
      <c r="AZ434" s="25">
        <f>VLOOKUP($C$114,$D$3:$K$63,$A$73,0)*B386</f>
        <v>0</v>
      </c>
      <c r="BA434" s="25"/>
      <c r="BB434" s="25"/>
      <c r="BC434" s="25"/>
      <c r="BD434" s="25"/>
      <c r="BE434" s="25"/>
      <c r="BF434" s="25"/>
      <c r="BG434" s="25"/>
      <c r="BH434" s="25"/>
      <c r="BI434" s="25"/>
      <c r="BJ434" s="25"/>
      <c r="BK434" s="25"/>
      <c r="BL434" s="25"/>
      <c r="BM434" s="21">
        <f t="shared" si="427"/>
        <v>21.375</v>
      </c>
      <c r="BP434" s="18">
        <v>2048</v>
      </c>
      <c r="BQ434" s="14">
        <f t="shared" si="490"/>
        <v>0</v>
      </c>
      <c r="BR434" s="14">
        <f t="shared" si="490"/>
        <v>0</v>
      </c>
      <c r="BS434" s="14">
        <f t="shared" si="490"/>
        <v>0</v>
      </c>
      <c r="BT434" s="14">
        <f t="shared" si="490"/>
        <v>0</v>
      </c>
      <c r="BU434" s="14">
        <f t="shared" si="490"/>
        <v>0</v>
      </c>
      <c r="BV434" s="14">
        <f t="shared" si="490"/>
        <v>0</v>
      </c>
      <c r="BW434" s="14">
        <f t="shared" si="490"/>
        <v>0</v>
      </c>
      <c r="BX434" s="14">
        <f t="shared" si="490"/>
        <v>0</v>
      </c>
      <c r="BY434" s="14">
        <f t="shared" si="490"/>
        <v>0</v>
      </c>
      <c r="BZ434" s="14">
        <f t="shared" si="490"/>
        <v>0</v>
      </c>
      <c r="CA434" s="14">
        <f t="shared" si="490"/>
        <v>0</v>
      </c>
      <c r="CB434" s="14">
        <f t="shared" si="490"/>
        <v>0</v>
      </c>
      <c r="CC434" s="14">
        <f t="shared" si="490"/>
        <v>0</v>
      </c>
      <c r="CD434" s="14">
        <f t="shared" si="490"/>
        <v>0</v>
      </c>
      <c r="CE434" s="14">
        <f t="shared" si="490"/>
        <v>0</v>
      </c>
      <c r="CF434" s="14">
        <f t="shared" si="488"/>
        <v>0</v>
      </c>
      <c r="CG434" s="14">
        <f t="shared" si="481"/>
        <v>0</v>
      </c>
      <c r="CH434" s="14">
        <f t="shared" si="481"/>
        <v>0</v>
      </c>
      <c r="CI434" s="14">
        <f t="shared" si="481"/>
        <v>0</v>
      </c>
      <c r="CJ434" s="14">
        <f t="shared" si="481"/>
        <v>0</v>
      </c>
      <c r="CK434" s="14">
        <f t="shared" si="479"/>
        <v>0</v>
      </c>
      <c r="CL434" s="14">
        <f t="shared" si="479"/>
        <v>0</v>
      </c>
      <c r="CM434" s="14">
        <f t="shared" si="479"/>
        <v>0</v>
      </c>
      <c r="CN434" s="14">
        <f t="shared" si="479"/>
        <v>0</v>
      </c>
      <c r="CO434" s="14">
        <f t="shared" si="479"/>
        <v>0</v>
      </c>
      <c r="CP434" s="14">
        <f t="shared" si="479"/>
        <v>0</v>
      </c>
      <c r="CQ434" s="14">
        <f t="shared" si="479"/>
        <v>0</v>
      </c>
      <c r="CR434" s="14">
        <f t="shared" si="479"/>
        <v>0</v>
      </c>
      <c r="CS434" s="14">
        <f t="shared" si="479"/>
        <v>0</v>
      </c>
      <c r="CT434" s="14">
        <f t="shared" si="479"/>
        <v>0</v>
      </c>
      <c r="CU434" s="14">
        <f t="shared" si="479"/>
        <v>0</v>
      </c>
      <c r="CV434" s="14">
        <f t="shared" si="479"/>
        <v>0</v>
      </c>
      <c r="CW434" s="14">
        <f t="shared" si="459"/>
        <v>0</v>
      </c>
      <c r="CX434" s="14">
        <f t="shared" si="459"/>
        <v>0</v>
      </c>
      <c r="CY434" s="14">
        <f t="shared" si="484"/>
        <v>0</v>
      </c>
      <c r="CZ434" s="14">
        <f t="shared" si="484"/>
        <v>0</v>
      </c>
      <c r="DA434" s="14">
        <f t="shared" si="484"/>
        <v>0</v>
      </c>
      <c r="DB434" s="14">
        <f t="shared" si="484"/>
        <v>0</v>
      </c>
      <c r="DC434" s="14">
        <f t="shared" si="484"/>
        <v>0</v>
      </c>
      <c r="DD434" s="14">
        <f t="shared" si="484"/>
        <v>0</v>
      </c>
      <c r="DE434" s="14">
        <f t="shared" si="484"/>
        <v>0.14035087719298245</v>
      </c>
      <c r="DF434" s="14">
        <f t="shared" si="484"/>
        <v>0.12280701754385964</v>
      </c>
      <c r="DG434" s="14">
        <f t="shared" si="484"/>
        <v>0.12280701754385964</v>
      </c>
      <c r="DH434" s="14">
        <f t="shared" si="484"/>
        <v>0.12280701754385964</v>
      </c>
      <c r="DI434" s="14">
        <f t="shared" si="484"/>
        <v>0.12280701754385964</v>
      </c>
      <c r="DJ434" s="14">
        <f t="shared" si="484"/>
        <v>0.12280701754385964</v>
      </c>
      <c r="DK434" s="14">
        <f t="shared" si="484"/>
        <v>0.12280701754385964</v>
      </c>
      <c r="DL434" s="14">
        <f t="shared" si="484"/>
        <v>0.12280701754385964</v>
      </c>
      <c r="DM434" s="14">
        <f t="shared" si="484"/>
        <v>0</v>
      </c>
      <c r="DN434" s="14">
        <f t="shared" si="468"/>
        <v>0</v>
      </c>
      <c r="DO434" s="14">
        <f t="shared" si="468"/>
        <v>0</v>
      </c>
      <c r="DP434" s="14">
        <f t="shared" si="468"/>
        <v>0</v>
      </c>
      <c r="DQ434" s="14">
        <f t="shared" si="466"/>
        <v>0</v>
      </c>
      <c r="DR434" s="14">
        <f t="shared" si="466"/>
        <v>0</v>
      </c>
      <c r="DS434" s="14">
        <f t="shared" si="446"/>
        <v>0</v>
      </c>
      <c r="DT434" s="14">
        <f t="shared" si="446"/>
        <v>0</v>
      </c>
      <c r="DU434" s="14">
        <f t="shared" si="446"/>
        <v>0</v>
      </c>
      <c r="DV434" s="14">
        <f t="shared" si="446"/>
        <v>0</v>
      </c>
      <c r="DW434" s="14">
        <f t="shared" si="482"/>
        <v>0</v>
      </c>
      <c r="DX434" s="14">
        <f t="shared" si="482"/>
        <v>0</v>
      </c>
      <c r="DY434" s="14">
        <f t="shared" si="482"/>
        <v>0</v>
      </c>
      <c r="DZ434" s="14">
        <f t="shared" si="477"/>
        <v>0.99999999999999978</v>
      </c>
    </row>
    <row r="435" spans="2:130">
      <c r="C435" s="18">
        <v>2049</v>
      </c>
      <c r="D435" s="25"/>
      <c r="E435" s="25"/>
      <c r="F435" s="25"/>
      <c r="G435" s="25"/>
      <c r="H435" s="25"/>
      <c r="I435" s="25"/>
      <c r="J435" s="25"/>
      <c r="K435" s="25"/>
      <c r="L435" s="25"/>
      <c r="M435" s="25"/>
      <c r="N435" s="25"/>
      <c r="O435" s="25"/>
      <c r="P435" s="25"/>
      <c r="Q435" s="25"/>
      <c r="R435" s="25"/>
      <c r="S435" s="25"/>
      <c r="T435" s="25"/>
      <c r="U435" s="25"/>
      <c r="V435" s="25"/>
      <c r="W435" s="25"/>
      <c r="X435" s="25"/>
      <c r="Y435" s="25"/>
      <c r="Z435" s="25"/>
      <c r="AA435" s="25"/>
      <c r="AB435" s="25"/>
      <c r="AC435" s="25"/>
      <c r="AD435" s="25"/>
      <c r="AE435" s="25"/>
      <c r="AF435" s="25"/>
      <c r="AG435" s="25">
        <f t="shared" si="464"/>
        <v>0</v>
      </c>
      <c r="AH435" s="25">
        <f t="shared" si="467"/>
        <v>0</v>
      </c>
      <c r="AI435" s="25">
        <f t="shared" si="469"/>
        <v>0</v>
      </c>
      <c r="AJ435" s="25">
        <f t="shared" si="470"/>
        <v>0</v>
      </c>
      <c r="AK435" s="25">
        <f t="shared" si="471"/>
        <v>0</v>
      </c>
      <c r="AL435" s="25">
        <f t="shared" si="472"/>
        <v>0</v>
      </c>
      <c r="AM435" s="25">
        <f t="shared" si="473"/>
        <v>0</v>
      </c>
      <c r="AN435" s="25">
        <f t="shared" si="474"/>
        <v>0</v>
      </c>
      <c r="AO435" s="25">
        <f t="shared" si="475"/>
        <v>0</v>
      </c>
      <c r="AP435" s="25">
        <f t="shared" si="476"/>
        <v>0</v>
      </c>
      <c r="AQ435" s="25">
        <f t="shared" si="478"/>
        <v>0</v>
      </c>
      <c r="AR435" s="25">
        <f t="shared" si="480"/>
        <v>0</v>
      </c>
      <c r="AS435" s="25">
        <f t="shared" si="483"/>
        <v>2.625</v>
      </c>
      <c r="AT435" s="25">
        <f t="shared" si="485"/>
        <v>2.625</v>
      </c>
      <c r="AU435" s="25">
        <f t="shared" si="486"/>
        <v>2.625</v>
      </c>
      <c r="AV435" s="25">
        <f t="shared" si="487"/>
        <v>2.625</v>
      </c>
      <c r="AW435" s="25">
        <f t="shared" si="489"/>
        <v>2.625</v>
      </c>
      <c r="AX435" s="25">
        <f t="shared" si="491"/>
        <v>2.625</v>
      </c>
      <c r="AY435" s="25">
        <f t="shared" ref="AY435:AY446" si="492">VLOOKUP($C$113,$D$3:$K$63,$A$73,0)*(B388-B387)</f>
        <v>2.625</v>
      </c>
      <c r="AZ435" s="25">
        <f>VLOOKUP($C$114,$D$3:$K$63,$A$73,0)*(B387-B386)</f>
        <v>2.625</v>
      </c>
      <c r="BA435" s="25">
        <f>VLOOKUP($C$115,$D$3:$K$63,$A$73,0)*B386</f>
        <v>0</v>
      </c>
      <c r="BB435" s="25"/>
      <c r="BC435" s="25"/>
      <c r="BD435" s="25"/>
      <c r="BE435" s="25"/>
      <c r="BF435" s="25"/>
      <c r="BG435" s="25"/>
      <c r="BH435" s="25"/>
      <c r="BI435" s="25"/>
      <c r="BJ435" s="25"/>
      <c r="BK435" s="25"/>
      <c r="BL435" s="25"/>
      <c r="BM435" s="21">
        <f t="shared" si="427"/>
        <v>21</v>
      </c>
      <c r="BP435" s="18">
        <v>2049</v>
      </c>
      <c r="BQ435" s="14">
        <f t="shared" si="490"/>
        <v>0</v>
      </c>
      <c r="BR435" s="14">
        <f t="shared" si="490"/>
        <v>0</v>
      </c>
      <c r="BS435" s="14">
        <f t="shared" si="490"/>
        <v>0</v>
      </c>
      <c r="BT435" s="14">
        <f t="shared" si="490"/>
        <v>0</v>
      </c>
      <c r="BU435" s="14">
        <f t="shared" si="490"/>
        <v>0</v>
      </c>
      <c r="BV435" s="14">
        <f t="shared" si="490"/>
        <v>0</v>
      </c>
      <c r="BW435" s="14">
        <f t="shared" si="490"/>
        <v>0</v>
      </c>
      <c r="BX435" s="14">
        <f t="shared" si="490"/>
        <v>0</v>
      </c>
      <c r="BY435" s="14">
        <f t="shared" si="490"/>
        <v>0</v>
      </c>
      <c r="BZ435" s="14">
        <f t="shared" si="490"/>
        <v>0</v>
      </c>
      <c r="CA435" s="14">
        <f t="shared" si="490"/>
        <v>0</v>
      </c>
      <c r="CB435" s="14">
        <f t="shared" si="490"/>
        <v>0</v>
      </c>
      <c r="CC435" s="14">
        <f t="shared" si="490"/>
        <v>0</v>
      </c>
      <c r="CD435" s="14">
        <f t="shared" si="490"/>
        <v>0</v>
      </c>
      <c r="CE435" s="14">
        <f t="shared" si="490"/>
        <v>0</v>
      </c>
      <c r="CF435" s="14">
        <f t="shared" si="488"/>
        <v>0</v>
      </c>
      <c r="CG435" s="14">
        <f t="shared" si="481"/>
        <v>0</v>
      </c>
      <c r="CH435" s="14">
        <f t="shared" si="481"/>
        <v>0</v>
      </c>
      <c r="CI435" s="14">
        <f t="shared" si="481"/>
        <v>0</v>
      </c>
      <c r="CJ435" s="14">
        <f t="shared" si="481"/>
        <v>0</v>
      </c>
      <c r="CK435" s="14">
        <f t="shared" si="479"/>
        <v>0</v>
      </c>
      <c r="CL435" s="14">
        <f t="shared" si="479"/>
        <v>0</v>
      </c>
      <c r="CM435" s="14">
        <f t="shared" si="479"/>
        <v>0</v>
      </c>
      <c r="CN435" s="14">
        <f t="shared" si="479"/>
        <v>0</v>
      </c>
      <c r="CO435" s="14">
        <f t="shared" si="479"/>
        <v>0</v>
      </c>
      <c r="CP435" s="14">
        <f t="shared" si="479"/>
        <v>0</v>
      </c>
      <c r="CQ435" s="14">
        <f t="shared" si="479"/>
        <v>0</v>
      </c>
      <c r="CR435" s="14">
        <f t="shared" si="479"/>
        <v>0</v>
      </c>
      <c r="CS435" s="14">
        <f t="shared" si="479"/>
        <v>0</v>
      </c>
      <c r="CT435" s="14">
        <f t="shared" si="479"/>
        <v>0</v>
      </c>
      <c r="CU435" s="14">
        <f t="shared" si="479"/>
        <v>0</v>
      </c>
      <c r="CV435" s="14">
        <f t="shared" si="479"/>
        <v>0</v>
      </c>
      <c r="CW435" s="14">
        <f t="shared" si="459"/>
        <v>0</v>
      </c>
      <c r="CX435" s="14">
        <f t="shared" si="459"/>
        <v>0</v>
      </c>
      <c r="CY435" s="14">
        <f t="shared" si="484"/>
        <v>0</v>
      </c>
      <c r="CZ435" s="14">
        <f t="shared" si="484"/>
        <v>0</v>
      </c>
      <c r="DA435" s="14">
        <f t="shared" si="484"/>
        <v>0</v>
      </c>
      <c r="DB435" s="14">
        <f t="shared" si="484"/>
        <v>0</v>
      </c>
      <c r="DC435" s="14">
        <f t="shared" si="484"/>
        <v>0</v>
      </c>
      <c r="DD435" s="14">
        <f t="shared" si="484"/>
        <v>0</v>
      </c>
      <c r="DE435" s="14">
        <f t="shared" si="484"/>
        <v>0</v>
      </c>
      <c r="DF435" s="14">
        <f t="shared" si="484"/>
        <v>0.125</v>
      </c>
      <c r="DG435" s="14">
        <f t="shared" si="484"/>
        <v>0.125</v>
      </c>
      <c r="DH435" s="14">
        <f t="shared" si="484"/>
        <v>0.125</v>
      </c>
      <c r="DI435" s="14">
        <f t="shared" si="484"/>
        <v>0.125</v>
      </c>
      <c r="DJ435" s="14">
        <f t="shared" si="484"/>
        <v>0.125</v>
      </c>
      <c r="DK435" s="14">
        <f t="shared" si="484"/>
        <v>0.125</v>
      </c>
      <c r="DL435" s="14">
        <f t="shared" si="484"/>
        <v>0.125</v>
      </c>
      <c r="DM435" s="14">
        <f t="shared" si="484"/>
        <v>0.125</v>
      </c>
      <c r="DN435" s="14">
        <f t="shared" si="468"/>
        <v>0</v>
      </c>
      <c r="DO435" s="14">
        <f t="shared" si="468"/>
        <v>0</v>
      </c>
      <c r="DP435" s="14">
        <f t="shared" si="468"/>
        <v>0</v>
      </c>
      <c r="DQ435" s="14">
        <f t="shared" si="466"/>
        <v>0</v>
      </c>
      <c r="DR435" s="14">
        <f t="shared" si="466"/>
        <v>0</v>
      </c>
      <c r="DS435" s="14">
        <f t="shared" si="446"/>
        <v>0</v>
      </c>
      <c r="DT435" s="14">
        <f t="shared" si="446"/>
        <v>0</v>
      </c>
      <c r="DU435" s="14">
        <f t="shared" si="446"/>
        <v>0</v>
      </c>
      <c r="DV435" s="14">
        <f t="shared" si="446"/>
        <v>0</v>
      </c>
      <c r="DW435" s="14">
        <f t="shared" si="482"/>
        <v>0</v>
      </c>
      <c r="DX435" s="14">
        <f t="shared" si="482"/>
        <v>0</v>
      </c>
      <c r="DY435" s="14">
        <f t="shared" si="482"/>
        <v>0</v>
      </c>
      <c r="DZ435" s="14">
        <f t="shared" si="477"/>
        <v>1</v>
      </c>
    </row>
    <row r="436" spans="2:130">
      <c r="C436" s="18">
        <v>2050</v>
      </c>
      <c r="D436" s="25"/>
      <c r="E436" s="25"/>
      <c r="F436" s="25"/>
      <c r="G436" s="25"/>
      <c r="H436" s="25"/>
      <c r="I436" s="25"/>
      <c r="J436" s="25"/>
      <c r="K436" s="25"/>
      <c r="L436" s="25"/>
      <c r="M436" s="25"/>
      <c r="N436" s="25"/>
      <c r="O436" s="25"/>
      <c r="P436" s="25"/>
      <c r="Q436" s="25"/>
      <c r="R436" s="25"/>
      <c r="S436" s="25"/>
      <c r="T436" s="25"/>
      <c r="U436" s="25"/>
      <c r="V436" s="25"/>
      <c r="W436" s="25"/>
      <c r="X436" s="25"/>
      <c r="Y436" s="25"/>
      <c r="Z436" s="25"/>
      <c r="AA436" s="25"/>
      <c r="AB436" s="25"/>
      <c r="AC436" s="25"/>
      <c r="AD436" s="25"/>
      <c r="AE436" s="25"/>
      <c r="AF436" s="25"/>
      <c r="AG436" s="25"/>
      <c r="AH436" s="25">
        <f t="shared" si="467"/>
        <v>0</v>
      </c>
      <c r="AI436" s="25">
        <f t="shared" si="469"/>
        <v>0</v>
      </c>
      <c r="AJ436" s="25">
        <f t="shared" si="470"/>
        <v>0</v>
      </c>
      <c r="AK436" s="25">
        <f t="shared" si="471"/>
        <v>0</v>
      </c>
      <c r="AL436" s="25">
        <f t="shared" si="472"/>
        <v>0</v>
      </c>
      <c r="AM436" s="25">
        <f t="shared" si="473"/>
        <v>0</v>
      </c>
      <c r="AN436" s="25">
        <f t="shared" si="474"/>
        <v>0</v>
      </c>
      <c r="AO436" s="25">
        <f t="shared" si="475"/>
        <v>0</v>
      </c>
      <c r="AP436" s="25">
        <f t="shared" si="476"/>
        <v>0</v>
      </c>
      <c r="AQ436" s="25">
        <f t="shared" si="478"/>
        <v>0</v>
      </c>
      <c r="AR436" s="25">
        <f t="shared" si="480"/>
        <v>0</v>
      </c>
      <c r="AS436" s="25">
        <f t="shared" si="483"/>
        <v>0</v>
      </c>
      <c r="AT436" s="25">
        <f t="shared" si="485"/>
        <v>2.625</v>
      </c>
      <c r="AU436" s="25">
        <f t="shared" si="486"/>
        <v>2.625</v>
      </c>
      <c r="AV436" s="25">
        <f t="shared" si="487"/>
        <v>2.625</v>
      </c>
      <c r="AW436" s="25">
        <f t="shared" si="489"/>
        <v>2.625</v>
      </c>
      <c r="AX436" s="25">
        <f t="shared" si="491"/>
        <v>2.625</v>
      </c>
      <c r="AY436" s="25">
        <f t="shared" si="492"/>
        <v>2.625</v>
      </c>
      <c r="AZ436" s="25">
        <f t="shared" ref="AZ436:AZ446" si="493">VLOOKUP($C$114,$D$3:$K$63,$A$73,0)*(B388-B387)</f>
        <v>2.625</v>
      </c>
      <c r="BA436" s="25">
        <f>VLOOKUP($C$115,$D$3:$K$63,$A$73,0)*(B387-B386)</f>
        <v>2.625</v>
      </c>
      <c r="BB436" s="25">
        <f>VLOOKUP($C$116,$D$3:$K$63,$A$73,0)*B386</f>
        <v>0</v>
      </c>
      <c r="BC436" s="25"/>
      <c r="BD436" s="25"/>
      <c r="BE436" s="25"/>
      <c r="BF436" s="25"/>
      <c r="BG436" s="25"/>
      <c r="BH436" s="25"/>
      <c r="BI436" s="25"/>
      <c r="BJ436" s="25"/>
      <c r="BK436" s="25"/>
      <c r="BL436" s="25"/>
      <c r="BM436" s="21">
        <f t="shared" si="427"/>
        <v>21</v>
      </c>
      <c r="BP436" s="18">
        <v>2050</v>
      </c>
      <c r="BQ436" s="14">
        <f t="shared" si="490"/>
        <v>0</v>
      </c>
      <c r="BR436" s="14">
        <f t="shared" si="490"/>
        <v>0</v>
      </c>
      <c r="BS436" s="14">
        <f t="shared" si="490"/>
        <v>0</v>
      </c>
      <c r="BT436" s="14">
        <f t="shared" si="490"/>
        <v>0</v>
      </c>
      <c r="BU436" s="14">
        <f t="shared" si="490"/>
        <v>0</v>
      </c>
      <c r="BV436" s="14">
        <f t="shared" si="490"/>
        <v>0</v>
      </c>
      <c r="BW436" s="14">
        <f t="shared" si="490"/>
        <v>0</v>
      </c>
      <c r="BX436" s="14">
        <f t="shared" si="490"/>
        <v>0</v>
      </c>
      <c r="BY436" s="14">
        <f t="shared" si="490"/>
        <v>0</v>
      </c>
      <c r="BZ436" s="14">
        <f t="shared" si="490"/>
        <v>0</v>
      </c>
      <c r="CA436" s="14">
        <f t="shared" si="490"/>
        <v>0</v>
      </c>
      <c r="CB436" s="14">
        <f t="shared" si="490"/>
        <v>0</v>
      </c>
      <c r="CC436" s="14">
        <f t="shared" si="490"/>
        <v>0</v>
      </c>
      <c r="CD436" s="14">
        <f t="shared" si="490"/>
        <v>0</v>
      </c>
      <c r="CE436" s="14">
        <f t="shared" si="490"/>
        <v>0</v>
      </c>
      <c r="CF436" s="14">
        <f t="shared" si="488"/>
        <v>0</v>
      </c>
      <c r="CG436" s="14">
        <f t="shared" si="481"/>
        <v>0</v>
      </c>
      <c r="CH436" s="14">
        <f t="shared" si="481"/>
        <v>0</v>
      </c>
      <c r="CI436" s="14">
        <f t="shared" si="481"/>
        <v>0</v>
      </c>
      <c r="CJ436" s="14">
        <f t="shared" si="481"/>
        <v>0</v>
      </c>
      <c r="CK436" s="14">
        <f t="shared" si="479"/>
        <v>0</v>
      </c>
      <c r="CL436" s="14">
        <f t="shared" si="479"/>
        <v>0</v>
      </c>
      <c r="CM436" s="14">
        <f t="shared" si="479"/>
        <v>0</v>
      </c>
      <c r="CN436" s="14">
        <f t="shared" si="479"/>
        <v>0</v>
      </c>
      <c r="CO436" s="14">
        <f t="shared" si="479"/>
        <v>0</v>
      </c>
      <c r="CP436" s="14">
        <f t="shared" si="479"/>
        <v>0</v>
      </c>
      <c r="CQ436" s="14">
        <f t="shared" si="479"/>
        <v>0</v>
      </c>
      <c r="CR436" s="14">
        <f t="shared" si="479"/>
        <v>0</v>
      </c>
      <c r="CS436" s="14">
        <f t="shared" si="479"/>
        <v>0</v>
      </c>
      <c r="CT436" s="14">
        <f t="shared" si="479"/>
        <v>0</v>
      </c>
      <c r="CU436" s="14">
        <f t="shared" si="479"/>
        <v>0</v>
      </c>
      <c r="CV436" s="14">
        <f t="shared" si="479"/>
        <v>0</v>
      </c>
      <c r="CW436" s="14">
        <f t="shared" si="459"/>
        <v>0</v>
      </c>
      <c r="CX436" s="14">
        <f t="shared" si="459"/>
        <v>0</v>
      </c>
      <c r="CY436" s="14">
        <f t="shared" si="484"/>
        <v>0</v>
      </c>
      <c r="CZ436" s="14">
        <f t="shared" si="484"/>
        <v>0</v>
      </c>
      <c r="DA436" s="14">
        <f t="shared" si="484"/>
        <v>0</v>
      </c>
      <c r="DB436" s="14">
        <f t="shared" si="484"/>
        <v>0</v>
      </c>
      <c r="DC436" s="14">
        <f t="shared" si="484"/>
        <v>0</v>
      </c>
      <c r="DD436" s="14">
        <f t="shared" si="484"/>
        <v>0</v>
      </c>
      <c r="DE436" s="14">
        <f t="shared" si="484"/>
        <v>0</v>
      </c>
      <c r="DF436" s="14">
        <f t="shared" si="484"/>
        <v>0</v>
      </c>
      <c r="DG436" s="14">
        <f t="shared" si="484"/>
        <v>0.125</v>
      </c>
      <c r="DH436" s="14">
        <f t="shared" si="484"/>
        <v>0.125</v>
      </c>
      <c r="DI436" s="14">
        <f t="shared" si="484"/>
        <v>0.125</v>
      </c>
      <c r="DJ436" s="14">
        <f t="shared" si="484"/>
        <v>0.125</v>
      </c>
      <c r="DK436" s="14">
        <f t="shared" si="484"/>
        <v>0.125</v>
      </c>
      <c r="DL436" s="14">
        <f t="shared" si="484"/>
        <v>0.125</v>
      </c>
      <c r="DM436" s="14">
        <f t="shared" si="484"/>
        <v>0.125</v>
      </c>
      <c r="DN436" s="14">
        <f t="shared" si="468"/>
        <v>0.125</v>
      </c>
      <c r="DO436" s="14">
        <f t="shared" si="468"/>
        <v>0</v>
      </c>
      <c r="DP436" s="14">
        <f t="shared" si="468"/>
        <v>0</v>
      </c>
      <c r="DQ436" s="14">
        <f t="shared" si="466"/>
        <v>0</v>
      </c>
      <c r="DR436" s="14">
        <f t="shared" si="466"/>
        <v>0</v>
      </c>
      <c r="DS436" s="14">
        <f t="shared" si="446"/>
        <v>0</v>
      </c>
      <c r="DT436" s="14">
        <f t="shared" si="446"/>
        <v>0</v>
      </c>
      <c r="DU436" s="14">
        <f t="shared" si="446"/>
        <v>0</v>
      </c>
      <c r="DV436" s="14">
        <f t="shared" si="446"/>
        <v>0</v>
      </c>
      <c r="DW436" s="14">
        <f t="shared" si="482"/>
        <v>0</v>
      </c>
      <c r="DX436" s="14">
        <f t="shared" si="482"/>
        <v>0</v>
      </c>
      <c r="DY436" s="14">
        <f t="shared" si="482"/>
        <v>0</v>
      </c>
      <c r="DZ436" s="14">
        <f t="shared" si="477"/>
        <v>1</v>
      </c>
    </row>
    <row r="437" spans="2:130">
      <c r="C437" s="18">
        <v>2051</v>
      </c>
      <c r="D437" s="25"/>
      <c r="E437" s="25"/>
      <c r="F437" s="25"/>
      <c r="G437" s="25"/>
      <c r="H437" s="25"/>
      <c r="I437" s="25"/>
      <c r="J437" s="25"/>
      <c r="K437" s="25"/>
      <c r="L437" s="25"/>
      <c r="M437" s="25"/>
      <c r="N437" s="25"/>
      <c r="O437" s="25"/>
      <c r="P437" s="25"/>
      <c r="Q437" s="25"/>
      <c r="R437" s="25"/>
      <c r="S437" s="25"/>
      <c r="T437" s="25"/>
      <c r="U437" s="25"/>
      <c r="V437" s="25"/>
      <c r="W437" s="25"/>
      <c r="X437" s="25"/>
      <c r="Y437" s="25"/>
      <c r="Z437" s="25"/>
      <c r="AA437" s="25"/>
      <c r="AB437" s="25"/>
      <c r="AC437" s="25"/>
      <c r="AD437" s="25"/>
      <c r="AE437" s="25"/>
      <c r="AF437" s="25"/>
      <c r="AG437" s="25"/>
      <c r="AH437" s="25"/>
      <c r="AI437" s="25">
        <f t="shared" si="469"/>
        <v>0</v>
      </c>
      <c r="AJ437" s="25">
        <f t="shared" si="470"/>
        <v>0</v>
      </c>
      <c r="AK437" s="25">
        <f t="shared" si="471"/>
        <v>0</v>
      </c>
      <c r="AL437" s="25">
        <f t="shared" si="472"/>
        <v>0</v>
      </c>
      <c r="AM437" s="25">
        <f t="shared" si="473"/>
        <v>0</v>
      </c>
      <c r="AN437" s="25">
        <f t="shared" si="474"/>
        <v>0</v>
      </c>
      <c r="AO437" s="25">
        <f t="shared" si="475"/>
        <v>0</v>
      </c>
      <c r="AP437" s="25">
        <f t="shared" si="476"/>
        <v>0</v>
      </c>
      <c r="AQ437" s="25">
        <f t="shared" si="478"/>
        <v>0</v>
      </c>
      <c r="AR437" s="25">
        <f t="shared" si="480"/>
        <v>0</v>
      </c>
      <c r="AS437" s="25">
        <f t="shared" si="483"/>
        <v>0</v>
      </c>
      <c r="AT437" s="25">
        <f t="shared" si="485"/>
        <v>0</v>
      </c>
      <c r="AU437" s="25">
        <f t="shared" si="486"/>
        <v>2.625</v>
      </c>
      <c r="AV437" s="25">
        <f t="shared" si="487"/>
        <v>2.625</v>
      </c>
      <c r="AW437" s="25">
        <f t="shared" si="489"/>
        <v>2.625</v>
      </c>
      <c r="AX437" s="25">
        <f t="shared" si="491"/>
        <v>2.625</v>
      </c>
      <c r="AY437" s="25">
        <f t="shared" si="492"/>
        <v>2.625</v>
      </c>
      <c r="AZ437" s="25">
        <f t="shared" si="493"/>
        <v>2.625</v>
      </c>
      <c r="BA437" s="25">
        <f t="shared" ref="BA437:BA446" si="494">VLOOKUP($C$115,$D$3:$K$63,$A$73,0)*(B388-B387)</f>
        <v>2.625</v>
      </c>
      <c r="BB437" s="25">
        <f>VLOOKUP($C$116,$D$3:$K$63,$A$73,0)*(B387-B386)</f>
        <v>2.625</v>
      </c>
      <c r="BC437" s="25" t="e">
        <f>VLOOKUP($C$117,$D$3:$K$63,$A$73,0)*B386</f>
        <v>#N/A</v>
      </c>
      <c r="BD437" s="25"/>
      <c r="BE437" s="25"/>
      <c r="BF437" s="25"/>
      <c r="BG437" s="25"/>
      <c r="BH437" s="25"/>
      <c r="BI437" s="25"/>
      <c r="BJ437" s="25"/>
      <c r="BK437" s="25"/>
      <c r="BL437" s="25"/>
      <c r="BM437" s="21" t="e">
        <f t="shared" si="427"/>
        <v>#N/A</v>
      </c>
      <c r="BP437" s="18">
        <v>2051</v>
      </c>
      <c r="BQ437" s="14" t="e">
        <f t="shared" si="490"/>
        <v>#N/A</v>
      </c>
      <c r="BR437" s="14" t="e">
        <f t="shared" si="490"/>
        <v>#N/A</v>
      </c>
      <c r="BS437" s="14" t="e">
        <f t="shared" si="490"/>
        <v>#N/A</v>
      </c>
      <c r="BT437" s="14" t="e">
        <f t="shared" si="490"/>
        <v>#N/A</v>
      </c>
      <c r="BU437" s="14" t="e">
        <f t="shared" si="490"/>
        <v>#N/A</v>
      </c>
      <c r="BV437" s="14" t="e">
        <f t="shared" si="490"/>
        <v>#N/A</v>
      </c>
      <c r="BW437" s="14" t="e">
        <f t="shared" si="490"/>
        <v>#N/A</v>
      </c>
      <c r="BX437" s="14" t="e">
        <f t="shared" si="490"/>
        <v>#N/A</v>
      </c>
      <c r="BY437" s="14" t="e">
        <f t="shared" si="490"/>
        <v>#N/A</v>
      </c>
      <c r="BZ437" s="14" t="e">
        <f t="shared" si="490"/>
        <v>#N/A</v>
      </c>
      <c r="CA437" s="14" t="e">
        <f t="shared" si="490"/>
        <v>#N/A</v>
      </c>
      <c r="CB437" s="14" t="e">
        <f t="shared" si="490"/>
        <v>#N/A</v>
      </c>
      <c r="CC437" s="14" t="e">
        <f t="shared" si="490"/>
        <v>#N/A</v>
      </c>
      <c r="CD437" s="14" t="e">
        <f t="shared" si="490"/>
        <v>#N/A</v>
      </c>
      <c r="CE437" s="14" t="e">
        <f t="shared" si="490"/>
        <v>#N/A</v>
      </c>
      <c r="CF437" s="14" t="e">
        <f t="shared" si="488"/>
        <v>#N/A</v>
      </c>
      <c r="CG437" s="14" t="e">
        <f t="shared" si="481"/>
        <v>#N/A</v>
      </c>
      <c r="CH437" s="14" t="e">
        <f t="shared" si="481"/>
        <v>#N/A</v>
      </c>
      <c r="CI437" s="14" t="e">
        <f t="shared" si="481"/>
        <v>#N/A</v>
      </c>
      <c r="CJ437" s="14" t="e">
        <f t="shared" si="481"/>
        <v>#N/A</v>
      </c>
      <c r="CK437" s="14" t="e">
        <f t="shared" si="479"/>
        <v>#N/A</v>
      </c>
      <c r="CL437" s="14" t="e">
        <f t="shared" si="479"/>
        <v>#N/A</v>
      </c>
      <c r="CM437" s="14" t="e">
        <f t="shared" si="479"/>
        <v>#N/A</v>
      </c>
      <c r="CN437" s="14" t="e">
        <f t="shared" si="479"/>
        <v>#N/A</v>
      </c>
      <c r="CO437" s="14" t="e">
        <f t="shared" si="479"/>
        <v>#N/A</v>
      </c>
      <c r="CP437" s="14" t="e">
        <f t="shared" si="479"/>
        <v>#N/A</v>
      </c>
      <c r="CQ437" s="14" t="e">
        <f t="shared" si="479"/>
        <v>#N/A</v>
      </c>
      <c r="CR437" s="14" t="e">
        <f t="shared" si="479"/>
        <v>#N/A</v>
      </c>
      <c r="CS437" s="14" t="e">
        <f t="shared" si="479"/>
        <v>#N/A</v>
      </c>
      <c r="CT437" s="14" t="e">
        <f t="shared" si="479"/>
        <v>#N/A</v>
      </c>
      <c r="CU437" s="14" t="e">
        <f t="shared" si="479"/>
        <v>#N/A</v>
      </c>
      <c r="CV437" s="14" t="e">
        <f t="shared" si="479"/>
        <v>#N/A</v>
      </c>
      <c r="CW437" s="14" t="e">
        <f t="shared" si="459"/>
        <v>#N/A</v>
      </c>
      <c r="CX437" s="14" t="e">
        <f t="shared" si="459"/>
        <v>#N/A</v>
      </c>
      <c r="CY437" s="14" t="e">
        <f t="shared" si="484"/>
        <v>#N/A</v>
      </c>
      <c r="CZ437" s="14" t="e">
        <f t="shared" si="484"/>
        <v>#N/A</v>
      </c>
      <c r="DA437" s="14" t="e">
        <f t="shared" si="484"/>
        <v>#N/A</v>
      </c>
      <c r="DB437" s="14" t="e">
        <f t="shared" si="484"/>
        <v>#N/A</v>
      </c>
      <c r="DC437" s="14" t="e">
        <f t="shared" si="484"/>
        <v>#N/A</v>
      </c>
      <c r="DD437" s="14" t="e">
        <f t="shared" si="484"/>
        <v>#N/A</v>
      </c>
      <c r="DE437" s="14" t="e">
        <f t="shared" si="484"/>
        <v>#N/A</v>
      </c>
      <c r="DF437" s="14" t="e">
        <f t="shared" si="484"/>
        <v>#N/A</v>
      </c>
      <c r="DG437" s="14" t="e">
        <f t="shared" si="484"/>
        <v>#N/A</v>
      </c>
      <c r="DH437" s="14" t="e">
        <f t="shared" si="484"/>
        <v>#N/A</v>
      </c>
      <c r="DI437" s="14" t="e">
        <f t="shared" si="484"/>
        <v>#N/A</v>
      </c>
      <c r="DJ437" s="14" t="e">
        <f t="shared" si="484"/>
        <v>#N/A</v>
      </c>
      <c r="DK437" s="14" t="e">
        <f t="shared" si="484"/>
        <v>#N/A</v>
      </c>
      <c r="DL437" s="14" t="e">
        <f t="shared" si="484"/>
        <v>#N/A</v>
      </c>
      <c r="DM437" s="14" t="e">
        <f t="shared" si="484"/>
        <v>#N/A</v>
      </c>
      <c r="DN437" s="14" t="e">
        <f t="shared" si="468"/>
        <v>#N/A</v>
      </c>
      <c r="DO437" s="14" t="e">
        <f t="shared" si="468"/>
        <v>#N/A</v>
      </c>
      <c r="DP437" s="14" t="e">
        <f t="shared" si="468"/>
        <v>#N/A</v>
      </c>
      <c r="DQ437" s="14" t="e">
        <f t="shared" si="466"/>
        <v>#N/A</v>
      </c>
      <c r="DR437" s="14" t="e">
        <f t="shared" si="466"/>
        <v>#N/A</v>
      </c>
      <c r="DS437" s="14" t="e">
        <f t="shared" si="446"/>
        <v>#N/A</v>
      </c>
      <c r="DT437" s="14" t="e">
        <f t="shared" si="446"/>
        <v>#N/A</v>
      </c>
      <c r="DU437" s="14" t="e">
        <f t="shared" si="446"/>
        <v>#N/A</v>
      </c>
      <c r="DV437" s="14" t="e">
        <f t="shared" si="446"/>
        <v>#N/A</v>
      </c>
      <c r="DW437" s="14" t="e">
        <f t="shared" si="482"/>
        <v>#N/A</v>
      </c>
      <c r="DX437" s="14" t="e">
        <f t="shared" si="482"/>
        <v>#N/A</v>
      </c>
      <c r="DY437" s="14" t="e">
        <f t="shared" si="482"/>
        <v>#N/A</v>
      </c>
      <c r="DZ437" s="14" t="e">
        <f t="shared" si="477"/>
        <v>#N/A</v>
      </c>
    </row>
    <row r="438" spans="2:130">
      <c r="C438" s="18">
        <v>2052</v>
      </c>
      <c r="D438" s="25"/>
      <c r="E438" s="25"/>
      <c r="F438" s="25"/>
      <c r="G438" s="25"/>
      <c r="H438" s="25"/>
      <c r="I438" s="25"/>
      <c r="J438" s="25"/>
      <c r="K438" s="25"/>
      <c r="L438" s="25"/>
      <c r="M438" s="25"/>
      <c r="N438" s="25"/>
      <c r="O438" s="25"/>
      <c r="P438" s="25"/>
      <c r="Q438" s="25"/>
      <c r="R438" s="25"/>
      <c r="S438" s="25"/>
      <c r="T438" s="25"/>
      <c r="U438" s="25"/>
      <c r="V438" s="25"/>
      <c r="W438" s="25"/>
      <c r="X438" s="25"/>
      <c r="Y438" s="25"/>
      <c r="Z438" s="25"/>
      <c r="AA438" s="25"/>
      <c r="AB438" s="25"/>
      <c r="AC438" s="25"/>
      <c r="AD438" s="25"/>
      <c r="AE438" s="25"/>
      <c r="AF438" s="25"/>
      <c r="AG438" s="25"/>
      <c r="AH438" s="25"/>
      <c r="AI438" s="25"/>
      <c r="AJ438" s="25">
        <f t="shared" si="470"/>
        <v>0</v>
      </c>
      <c r="AK438" s="25">
        <f t="shared" si="471"/>
        <v>0</v>
      </c>
      <c r="AL438" s="25">
        <f t="shared" si="472"/>
        <v>0</v>
      </c>
      <c r="AM438" s="25">
        <f t="shared" si="473"/>
        <v>0</v>
      </c>
      <c r="AN438" s="25">
        <f t="shared" si="474"/>
        <v>0</v>
      </c>
      <c r="AO438" s="25">
        <f t="shared" si="475"/>
        <v>0</v>
      </c>
      <c r="AP438" s="25">
        <f t="shared" si="476"/>
        <v>0</v>
      </c>
      <c r="AQ438" s="25">
        <f t="shared" si="478"/>
        <v>0</v>
      </c>
      <c r="AR438" s="25">
        <f t="shared" si="480"/>
        <v>0</v>
      </c>
      <c r="AS438" s="25">
        <f t="shared" si="483"/>
        <v>0</v>
      </c>
      <c r="AT438" s="25">
        <f t="shared" si="485"/>
        <v>0</v>
      </c>
      <c r="AU438" s="25">
        <f t="shared" si="486"/>
        <v>0</v>
      </c>
      <c r="AV438" s="25">
        <f t="shared" si="487"/>
        <v>2.625</v>
      </c>
      <c r="AW438" s="25">
        <f t="shared" si="489"/>
        <v>2.625</v>
      </c>
      <c r="AX438" s="25">
        <f t="shared" si="491"/>
        <v>2.625</v>
      </c>
      <c r="AY438" s="25">
        <f t="shared" si="492"/>
        <v>2.625</v>
      </c>
      <c r="AZ438" s="25">
        <f t="shared" si="493"/>
        <v>2.625</v>
      </c>
      <c r="BA438" s="25">
        <f t="shared" si="494"/>
        <v>2.625</v>
      </c>
      <c r="BB438" s="25">
        <f t="shared" ref="BB438:BB446" si="495">VLOOKUP($C$116,$D$3:$K$63,$A$73,0)*(B388-B387)</f>
        <v>2.625</v>
      </c>
      <c r="BC438" s="25" t="e">
        <f>VLOOKUP($C$117,$D$3:$K$63,$A$73,0)*(B387-B386)</f>
        <v>#N/A</v>
      </c>
      <c r="BD438" s="25" t="e">
        <f>VLOOKUP($C$118,$D$3:$K$63,$A$73,0)*B386</f>
        <v>#N/A</v>
      </c>
      <c r="BE438" s="25"/>
      <c r="BF438" s="25"/>
      <c r="BG438" s="25"/>
      <c r="BH438" s="25"/>
      <c r="BI438" s="25"/>
      <c r="BJ438" s="25"/>
      <c r="BK438" s="25"/>
      <c r="BL438" s="25"/>
      <c r="BM438" s="21" t="e">
        <f t="shared" si="427"/>
        <v>#N/A</v>
      </c>
      <c r="BP438" s="18">
        <v>2052</v>
      </c>
      <c r="BQ438" s="14" t="e">
        <f t="shared" si="490"/>
        <v>#N/A</v>
      </c>
      <c r="BR438" s="14" t="e">
        <f t="shared" si="490"/>
        <v>#N/A</v>
      </c>
      <c r="BS438" s="14" t="e">
        <f t="shared" si="490"/>
        <v>#N/A</v>
      </c>
      <c r="BT438" s="14" t="e">
        <f t="shared" si="490"/>
        <v>#N/A</v>
      </c>
      <c r="BU438" s="14" t="e">
        <f t="shared" si="490"/>
        <v>#N/A</v>
      </c>
      <c r="BV438" s="14" t="e">
        <f t="shared" si="490"/>
        <v>#N/A</v>
      </c>
      <c r="BW438" s="14" t="e">
        <f t="shared" si="490"/>
        <v>#N/A</v>
      </c>
      <c r="BX438" s="14" t="e">
        <f t="shared" si="490"/>
        <v>#N/A</v>
      </c>
      <c r="BY438" s="14" t="e">
        <f t="shared" si="490"/>
        <v>#N/A</v>
      </c>
      <c r="BZ438" s="14" t="e">
        <f t="shared" si="490"/>
        <v>#N/A</v>
      </c>
      <c r="CA438" s="14" t="e">
        <f t="shared" si="490"/>
        <v>#N/A</v>
      </c>
      <c r="CB438" s="14" t="e">
        <f t="shared" si="490"/>
        <v>#N/A</v>
      </c>
      <c r="CC438" s="14" t="e">
        <f t="shared" si="490"/>
        <v>#N/A</v>
      </c>
      <c r="CD438" s="14" t="e">
        <f t="shared" si="490"/>
        <v>#N/A</v>
      </c>
      <c r="CE438" s="14" t="e">
        <f t="shared" si="490"/>
        <v>#N/A</v>
      </c>
      <c r="CF438" s="14" t="e">
        <f t="shared" si="488"/>
        <v>#N/A</v>
      </c>
      <c r="CG438" s="14" t="e">
        <f t="shared" si="481"/>
        <v>#N/A</v>
      </c>
      <c r="CH438" s="14" t="e">
        <f t="shared" si="481"/>
        <v>#N/A</v>
      </c>
      <c r="CI438" s="14" t="e">
        <f t="shared" si="481"/>
        <v>#N/A</v>
      </c>
      <c r="CJ438" s="14" t="e">
        <f t="shared" si="481"/>
        <v>#N/A</v>
      </c>
      <c r="CK438" s="14" t="e">
        <f t="shared" si="479"/>
        <v>#N/A</v>
      </c>
      <c r="CL438" s="14" t="e">
        <f t="shared" si="479"/>
        <v>#N/A</v>
      </c>
      <c r="CM438" s="14" t="e">
        <f t="shared" si="479"/>
        <v>#N/A</v>
      </c>
      <c r="CN438" s="14" t="e">
        <f t="shared" si="479"/>
        <v>#N/A</v>
      </c>
      <c r="CO438" s="14" t="e">
        <f t="shared" si="479"/>
        <v>#N/A</v>
      </c>
      <c r="CP438" s="14" t="e">
        <f t="shared" si="479"/>
        <v>#N/A</v>
      </c>
      <c r="CQ438" s="14" t="e">
        <f t="shared" si="479"/>
        <v>#N/A</v>
      </c>
      <c r="CR438" s="14" t="e">
        <f t="shared" si="479"/>
        <v>#N/A</v>
      </c>
      <c r="CS438" s="14" t="e">
        <f t="shared" si="479"/>
        <v>#N/A</v>
      </c>
      <c r="CT438" s="14" t="e">
        <f t="shared" si="479"/>
        <v>#N/A</v>
      </c>
      <c r="CU438" s="14" t="e">
        <f t="shared" si="479"/>
        <v>#N/A</v>
      </c>
      <c r="CV438" s="14" t="e">
        <f t="shared" si="479"/>
        <v>#N/A</v>
      </c>
      <c r="CW438" s="14" t="e">
        <f t="shared" si="459"/>
        <v>#N/A</v>
      </c>
      <c r="CX438" s="14" t="e">
        <f t="shared" si="459"/>
        <v>#N/A</v>
      </c>
      <c r="CY438" s="14" t="e">
        <f t="shared" si="484"/>
        <v>#N/A</v>
      </c>
      <c r="CZ438" s="14" t="e">
        <f t="shared" si="484"/>
        <v>#N/A</v>
      </c>
      <c r="DA438" s="14" t="e">
        <f t="shared" si="484"/>
        <v>#N/A</v>
      </c>
      <c r="DB438" s="14" t="e">
        <f t="shared" si="484"/>
        <v>#N/A</v>
      </c>
      <c r="DC438" s="14" t="e">
        <f t="shared" si="484"/>
        <v>#N/A</v>
      </c>
      <c r="DD438" s="14" t="e">
        <f t="shared" si="484"/>
        <v>#N/A</v>
      </c>
      <c r="DE438" s="14" t="e">
        <f t="shared" si="484"/>
        <v>#N/A</v>
      </c>
      <c r="DF438" s="14" t="e">
        <f t="shared" si="484"/>
        <v>#N/A</v>
      </c>
      <c r="DG438" s="14" t="e">
        <f t="shared" si="484"/>
        <v>#N/A</v>
      </c>
      <c r="DH438" s="14" t="e">
        <f t="shared" si="484"/>
        <v>#N/A</v>
      </c>
      <c r="DI438" s="14" t="e">
        <f t="shared" si="484"/>
        <v>#N/A</v>
      </c>
      <c r="DJ438" s="14" t="e">
        <f t="shared" si="484"/>
        <v>#N/A</v>
      </c>
      <c r="DK438" s="14" t="e">
        <f t="shared" si="484"/>
        <v>#N/A</v>
      </c>
      <c r="DL438" s="14" t="e">
        <f t="shared" si="484"/>
        <v>#N/A</v>
      </c>
      <c r="DM438" s="14" t="e">
        <f t="shared" si="484"/>
        <v>#N/A</v>
      </c>
      <c r="DN438" s="14" t="e">
        <f t="shared" si="468"/>
        <v>#N/A</v>
      </c>
      <c r="DO438" s="14" t="e">
        <f t="shared" si="468"/>
        <v>#N/A</v>
      </c>
      <c r="DP438" s="14" t="e">
        <f t="shared" si="468"/>
        <v>#N/A</v>
      </c>
      <c r="DQ438" s="14" t="e">
        <f t="shared" si="466"/>
        <v>#N/A</v>
      </c>
      <c r="DR438" s="14" t="e">
        <f t="shared" si="466"/>
        <v>#N/A</v>
      </c>
      <c r="DS438" s="14" t="e">
        <f t="shared" si="446"/>
        <v>#N/A</v>
      </c>
      <c r="DT438" s="14" t="e">
        <f t="shared" si="446"/>
        <v>#N/A</v>
      </c>
      <c r="DU438" s="14" t="e">
        <f t="shared" si="446"/>
        <v>#N/A</v>
      </c>
      <c r="DV438" s="14" t="e">
        <f t="shared" si="446"/>
        <v>#N/A</v>
      </c>
      <c r="DW438" s="14" t="e">
        <f t="shared" si="482"/>
        <v>#N/A</v>
      </c>
      <c r="DX438" s="14" t="e">
        <f t="shared" si="482"/>
        <v>#N/A</v>
      </c>
      <c r="DY438" s="14" t="e">
        <f t="shared" si="482"/>
        <v>#N/A</v>
      </c>
      <c r="DZ438" s="14" t="e">
        <f t="shared" si="477"/>
        <v>#N/A</v>
      </c>
    </row>
    <row r="439" spans="2:130">
      <c r="C439" s="18">
        <v>2053</v>
      </c>
      <c r="D439" s="25"/>
      <c r="E439" s="25"/>
      <c r="F439" s="25"/>
      <c r="G439" s="25"/>
      <c r="H439" s="25"/>
      <c r="I439" s="25"/>
      <c r="J439" s="25"/>
      <c r="K439" s="25"/>
      <c r="L439" s="25"/>
      <c r="M439" s="25"/>
      <c r="N439" s="25"/>
      <c r="O439" s="25"/>
      <c r="P439" s="25"/>
      <c r="Q439" s="25"/>
      <c r="R439" s="25"/>
      <c r="S439" s="25"/>
      <c r="T439" s="25"/>
      <c r="U439" s="25"/>
      <c r="V439" s="25"/>
      <c r="W439" s="25"/>
      <c r="X439" s="25"/>
      <c r="Y439" s="25"/>
      <c r="Z439" s="25"/>
      <c r="AA439" s="25"/>
      <c r="AB439" s="25"/>
      <c r="AC439" s="25"/>
      <c r="AD439" s="25"/>
      <c r="AE439" s="25"/>
      <c r="AF439" s="25"/>
      <c r="AG439" s="25"/>
      <c r="AH439" s="25"/>
      <c r="AI439" s="25"/>
      <c r="AJ439" s="25"/>
      <c r="AK439" s="25">
        <f t="shared" si="471"/>
        <v>0</v>
      </c>
      <c r="AL439" s="25">
        <f t="shared" si="472"/>
        <v>0</v>
      </c>
      <c r="AM439" s="25">
        <f t="shared" si="473"/>
        <v>0</v>
      </c>
      <c r="AN439" s="25">
        <f t="shared" si="474"/>
        <v>0</v>
      </c>
      <c r="AO439" s="25">
        <f t="shared" si="475"/>
        <v>0</v>
      </c>
      <c r="AP439" s="25">
        <f t="shared" si="476"/>
        <v>0</v>
      </c>
      <c r="AQ439" s="25">
        <f t="shared" si="478"/>
        <v>0</v>
      </c>
      <c r="AR439" s="25">
        <f t="shared" si="480"/>
        <v>0</v>
      </c>
      <c r="AS439" s="25">
        <f t="shared" si="483"/>
        <v>0</v>
      </c>
      <c r="AT439" s="25">
        <f t="shared" si="485"/>
        <v>0</v>
      </c>
      <c r="AU439" s="25">
        <f t="shared" si="486"/>
        <v>0</v>
      </c>
      <c r="AV439" s="25">
        <f t="shared" si="487"/>
        <v>0</v>
      </c>
      <c r="AW439" s="25">
        <f t="shared" si="489"/>
        <v>2.625</v>
      </c>
      <c r="AX439" s="25">
        <f t="shared" si="491"/>
        <v>2.625</v>
      </c>
      <c r="AY439" s="25">
        <f t="shared" si="492"/>
        <v>2.625</v>
      </c>
      <c r="AZ439" s="25">
        <f t="shared" si="493"/>
        <v>2.625</v>
      </c>
      <c r="BA439" s="25">
        <f t="shared" si="494"/>
        <v>2.625</v>
      </c>
      <c r="BB439" s="25">
        <f t="shared" si="495"/>
        <v>2.625</v>
      </c>
      <c r="BC439" s="25" t="e">
        <f t="shared" ref="BC439:BC446" si="496">VLOOKUP($C$117,$D$3:$K$63,$A$73,0)*(B388-B387)</f>
        <v>#N/A</v>
      </c>
      <c r="BD439" s="25" t="e">
        <f>VLOOKUP($C$118,$D$3:$K$63,$A$73,0)*(B387-B386)</f>
        <v>#N/A</v>
      </c>
      <c r="BE439" s="25" t="e">
        <f>VLOOKUP($C$119,$D$3:$K$63,$A$73,0)*B386</f>
        <v>#N/A</v>
      </c>
      <c r="BF439" s="25"/>
      <c r="BG439" s="25"/>
      <c r="BH439" s="25"/>
      <c r="BI439" s="25"/>
      <c r="BJ439" s="25"/>
      <c r="BK439" s="25"/>
      <c r="BL439" s="25"/>
      <c r="BM439" s="21" t="e">
        <f t="shared" si="427"/>
        <v>#N/A</v>
      </c>
      <c r="BP439" s="18">
        <v>2053</v>
      </c>
      <c r="BQ439" s="14" t="e">
        <f t="shared" si="490"/>
        <v>#N/A</v>
      </c>
      <c r="BR439" s="14" t="e">
        <f t="shared" si="490"/>
        <v>#N/A</v>
      </c>
      <c r="BS439" s="14" t="e">
        <f t="shared" si="490"/>
        <v>#N/A</v>
      </c>
      <c r="BT439" s="14" t="e">
        <f t="shared" si="490"/>
        <v>#N/A</v>
      </c>
      <c r="BU439" s="14" t="e">
        <f t="shared" si="490"/>
        <v>#N/A</v>
      </c>
      <c r="BV439" s="14" t="e">
        <f t="shared" si="490"/>
        <v>#N/A</v>
      </c>
      <c r="BW439" s="14" t="e">
        <f t="shared" si="490"/>
        <v>#N/A</v>
      </c>
      <c r="BX439" s="14" t="e">
        <f t="shared" si="490"/>
        <v>#N/A</v>
      </c>
      <c r="BY439" s="14" t="e">
        <f t="shared" si="490"/>
        <v>#N/A</v>
      </c>
      <c r="BZ439" s="14" t="e">
        <f t="shared" si="490"/>
        <v>#N/A</v>
      </c>
      <c r="CA439" s="14" t="e">
        <f t="shared" si="490"/>
        <v>#N/A</v>
      </c>
      <c r="CB439" s="14" t="e">
        <f t="shared" si="490"/>
        <v>#N/A</v>
      </c>
      <c r="CC439" s="14" t="e">
        <f t="shared" si="490"/>
        <v>#N/A</v>
      </c>
      <c r="CD439" s="14" t="e">
        <f t="shared" si="490"/>
        <v>#N/A</v>
      </c>
      <c r="CE439" s="14" t="e">
        <f t="shared" si="490"/>
        <v>#N/A</v>
      </c>
      <c r="CF439" s="14" t="e">
        <f t="shared" si="488"/>
        <v>#N/A</v>
      </c>
      <c r="CG439" s="14" t="e">
        <f t="shared" si="481"/>
        <v>#N/A</v>
      </c>
      <c r="CH439" s="14" t="e">
        <f t="shared" si="481"/>
        <v>#N/A</v>
      </c>
      <c r="CI439" s="14" t="e">
        <f t="shared" si="481"/>
        <v>#N/A</v>
      </c>
      <c r="CJ439" s="14" t="e">
        <f t="shared" si="481"/>
        <v>#N/A</v>
      </c>
      <c r="CK439" s="14" t="e">
        <f t="shared" si="479"/>
        <v>#N/A</v>
      </c>
      <c r="CL439" s="14" t="e">
        <f t="shared" si="479"/>
        <v>#N/A</v>
      </c>
      <c r="CM439" s="14" t="e">
        <f t="shared" si="479"/>
        <v>#N/A</v>
      </c>
      <c r="CN439" s="14" t="e">
        <f t="shared" si="479"/>
        <v>#N/A</v>
      </c>
      <c r="CO439" s="14" t="e">
        <f t="shared" si="479"/>
        <v>#N/A</v>
      </c>
      <c r="CP439" s="14" t="e">
        <f t="shared" si="479"/>
        <v>#N/A</v>
      </c>
      <c r="CQ439" s="14" t="e">
        <f t="shared" si="479"/>
        <v>#N/A</v>
      </c>
      <c r="CR439" s="14" t="e">
        <f t="shared" si="479"/>
        <v>#N/A</v>
      </c>
      <c r="CS439" s="14" t="e">
        <f t="shared" si="479"/>
        <v>#N/A</v>
      </c>
      <c r="CT439" s="14" t="e">
        <f t="shared" si="479"/>
        <v>#N/A</v>
      </c>
      <c r="CU439" s="14" t="e">
        <f t="shared" si="479"/>
        <v>#N/A</v>
      </c>
      <c r="CV439" s="14" t="e">
        <f t="shared" si="479"/>
        <v>#N/A</v>
      </c>
      <c r="CW439" s="14" t="e">
        <f t="shared" si="459"/>
        <v>#N/A</v>
      </c>
      <c r="CX439" s="14" t="e">
        <f t="shared" si="459"/>
        <v>#N/A</v>
      </c>
      <c r="CY439" s="14" t="e">
        <f t="shared" si="484"/>
        <v>#N/A</v>
      </c>
      <c r="CZ439" s="14" t="e">
        <f t="shared" si="484"/>
        <v>#N/A</v>
      </c>
      <c r="DA439" s="14" t="e">
        <f t="shared" si="484"/>
        <v>#N/A</v>
      </c>
      <c r="DB439" s="14" t="e">
        <f t="shared" si="484"/>
        <v>#N/A</v>
      </c>
      <c r="DC439" s="14" t="e">
        <f t="shared" si="484"/>
        <v>#N/A</v>
      </c>
      <c r="DD439" s="14" t="e">
        <f t="shared" si="484"/>
        <v>#N/A</v>
      </c>
      <c r="DE439" s="14" t="e">
        <f t="shared" si="484"/>
        <v>#N/A</v>
      </c>
      <c r="DF439" s="14" t="e">
        <f t="shared" si="484"/>
        <v>#N/A</v>
      </c>
      <c r="DG439" s="14" t="e">
        <f t="shared" si="484"/>
        <v>#N/A</v>
      </c>
      <c r="DH439" s="14" t="e">
        <f t="shared" si="484"/>
        <v>#N/A</v>
      </c>
      <c r="DI439" s="14" t="e">
        <f t="shared" si="484"/>
        <v>#N/A</v>
      </c>
      <c r="DJ439" s="14" t="e">
        <f t="shared" si="484"/>
        <v>#N/A</v>
      </c>
      <c r="DK439" s="14" t="e">
        <f t="shared" si="484"/>
        <v>#N/A</v>
      </c>
      <c r="DL439" s="14" t="e">
        <f t="shared" si="484"/>
        <v>#N/A</v>
      </c>
      <c r="DM439" s="14" t="e">
        <f t="shared" si="484"/>
        <v>#N/A</v>
      </c>
      <c r="DN439" s="14" t="e">
        <f t="shared" si="468"/>
        <v>#N/A</v>
      </c>
      <c r="DO439" s="14" t="e">
        <f t="shared" si="468"/>
        <v>#N/A</v>
      </c>
      <c r="DP439" s="14" t="e">
        <f t="shared" si="468"/>
        <v>#N/A</v>
      </c>
      <c r="DQ439" s="14" t="e">
        <f t="shared" si="466"/>
        <v>#N/A</v>
      </c>
      <c r="DR439" s="14" t="e">
        <f t="shared" si="466"/>
        <v>#N/A</v>
      </c>
      <c r="DS439" s="14" t="e">
        <f t="shared" si="446"/>
        <v>#N/A</v>
      </c>
      <c r="DT439" s="14" t="e">
        <f t="shared" si="446"/>
        <v>#N/A</v>
      </c>
      <c r="DU439" s="14" t="e">
        <f t="shared" si="446"/>
        <v>#N/A</v>
      </c>
      <c r="DV439" s="14" t="e">
        <f t="shared" si="446"/>
        <v>#N/A</v>
      </c>
      <c r="DW439" s="14" t="e">
        <f t="shared" si="482"/>
        <v>#N/A</v>
      </c>
      <c r="DX439" s="14" t="e">
        <f t="shared" si="482"/>
        <v>#N/A</v>
      </c>
      <c r="DY439" s="14" t="e">
        <f t="shared" si="482"/>
        <v>#N/A</v>
      </c>
      <c r="DZ439" s="14" t="e">
        <f t="shared" si="477"/>
        <v>#N/A</v>
      </c>
    </row>
    <row r="440" spans="2:130">
      <c r="C440" s="18">
        <v>2054</v>
      </c>
      <c r="D440" s="25"/>
      <c r="E440" s="25"/>
      <c r="F440" s="25"/>
      <c r="G440" s="25"/>
      <c r="H440" s="25"/>
      <c r="I440" s="25"/>
      <c r="J440" s="25"/>
      <c r="K440" s="25"/>
      <c r="L440" s="25"/>
      <c r="M440" s="25"/>
      <c r="N440" s="25"/>
      <c r="O440" s="25"/>
      <c r="P440" s="25"/>
      <c r="Q440" s="25"/>
      <c r="R440" s="25"/>
      <c r="S440" s="25"/>
      <c r="T440" s="25"/>
      <c r="U440" s="25"/>
      <c r="V440" s="25"/>
      <c r="W440" s="25"/>
      <c r="X440" s="25"/>
      <c r="Y440" s="25"/>
      <c r="Z440" s="25"/>
      <c r="AA440" s="25"/>
      <c r="AB440" s="25"/>
      <c r="AC440" s="25"/>
      <c r="AD440" s="25"/>
      <c r="AE440" s="25"/>
      <c r="AF440" s="25"/>
      <c r="AG440" s="25"/>
      <c r="AH440" s="25"/>
      <c r="AI440" s="25"/>
      <c r="AJ440" s="25"/>
      <c r="AK440" s="25"/>
      <c r="AL440" s="25">
        <f t="shared" si="472"/>
        <v>0</v>
      </c>
      <c r="AM440" s="25">
        <f t="shared" si="473"/>
        <v>0</v>
      </c>
      <c r="AN440" s="25">
        <f t="shared" si="474"/>
        <v>0</v>
      </c>
      <c r="AO440" s="25">
        <f t="shared" si="475"/>
        <v>0</v>
      </c>
      <c r="AP440" s="25">
        <f t="shared" si="476"/>
        <v>0</v>
      </c>
      <c r="AQ440" s="25">
        <f t="shared" si="478"/>
        <v>0</v>
      </c>
      <c r="AR440" s="25">
        <f t="shared" si="480"/>
        <v>0</v>
      </c>
      <c r="AS440" s="25">
        <f t="shared" si="483"/>
        <v>0</v>
      </c>
      <c r="AT440" s="25">
        <f t="shared" si="485"/>
        <v>0</v>
      </c>
      <c r="AU440" s="25">
        <f t="shared" si="486"/>
        <v>0</v>
      </c>
      <c r="AV440" s="25">
        <f t="shared" si="487"/>
        <v>0</v>
      </c>
      <c r="AW440" s="25">
        <f t="shared" si="489"/>
        <v>0</v>
      </c>
      <c r="AX440" s="25">
        <f t="shared" si="491"/>
        <v>2.625</v>
      </c>
      <c r="AY440" s="25">
        <f t="shared" si="492"/>
        <v>2.625</v>
      </c>
      <c r="AZ440" s="25">
        <f t="shared" si="493"/>
        <v>2.625</v>
      </c>
      <c r="BA440" s="25">
        <f t="shared" si="494"/>
        <v>2.625</v>
      </c>
      <c r="BB440" s="25">
        <f t="shared" si="495"/>
        <v>2.625</v>
      </c>
      <c r="BC440" s="25" t="e">
        <f t="shared" si="496"/>
        <v>#N/A</v>
      </c>
      <c r="BD440" s="25" t="e">
        <f t="shared" ref="BD440:BD446" si="497">VLOOKUP($C$118,$D$3:$K$63,$A$73,0)*(B388-B387)</f>
        <v>#N/A</v>
      </c>
      <c r="BE440" s="25" t="e">
        <f>VLOOKUP($C$119,$D$3:$K$63,$A$73,0)*(B387-B386)</f>
        <v>#N/A</v>
      </c>
      <c r="BF440" s="25" t="e">
        <f>VLOOKUP($C$120,$D$3:$K$63,$A$73,0)*B386</f>
        <v>#N/A</v>
      </c>
      <c r="BG440" s="25"/>
      <c r="BH440" s="25"/>
      <c r="BI440" s="25"/>
      <c r="BJ440" s="25"/>
      <c r="BK440" s="25"/>
      <c r="BL440" s="25"/>
      <c r="BM440" s="21" t="e">
        <f t="shared" si="427"/>
        <v>#N/A</v>
      </c>
      <c r="BP440" s="18">
        <v>2054</v>
      </c>
      <c r="BQ440" s="14" t="e">
        <f t="shared" si="490"/>
        <v>#N/A</v>
      </c>
      <c r="BR440" s="14" t="e">
        <f t="shared" si="490"/>
        <v>#N/A</v>
      </c>
      <c r="BS440" s="14" t="e">
        <f t="shared" si="490"/>
        <v>#N/A</v>
      </c>
      <c r="BT440" s="14" t="e">
        <f t="shared" si="490"/>
        <v>#N/A</v>
      </c>
      <c r="BU440" s="14" t="e">
        <f t="shared" si="490"/>
        <v>#N/A</v>
      </c>
      <c r="BV440" s="14" t="e">
        <f t="shared" si="490"/>
        <v>#N/A</v>
      </c>
      <c r="BW440" s="14" t="e">
        <f t="shared" si="490"/>
        <v>#N/A</v>
      </c>
      <c r="BX440" s="14" t="e">
        <f t="shared" si="490"/>
        <v>#N/A</v>
      </c>
      <c r="BY440" s="14" t="e">
        <f t="shared" si="490"/>
        <v>#N/A</v>
      </c>
      <c r="BZ440" s="14" t="e">
        <f t="shared" si="490"/>
        <v>#N/A</v>
      </c>
      <c r="CA440" s="14" t="e">
        <f t="shared" si="490"/>
        <v>#N/A</v>
      </c>
      <c r="CB440" s="14" t="e">
        <f t="shared" si="490"/>
        <v>#N/A</v>
      </c>
      <c r="CC440" s="14" t="e">
        <f t="shared" si="490"/>
        <v>#N/A</v>
      </c>
      <c r="CD440" s="14" t="e">
        <f t="shared" si="490"/>
        <v>#N/A</v>
      </c>
      <c r="CE440" s="14" t="e">
        <f t="shared" si="490"/>
        <v>#N/A</v>
      </c>
      <c r="CF440" s="14" t="e">
        <f t="shared" si="488"/>
        <v>#N/A</v>
      </c>
      <c r="CG440" s="14" t="e">
        <f t="shared" si="481"/>
        <v>#N/A</v>
      </c>
      <c r="CH440" s="14" t="e">
        <f t="shared" si="481"/>
        <v>#N/A</v>
      </c>
      <c r="CI440" s="14" t="e">
        <f t="shared" si="481"/>
        <v>#N/A</v>
      </c>
      <c r="CJ440" s="14" t="e">
        <f t="shared" si="481"/>
        <v>#N/A</v>
      </c>
      <c r="CK440" s="14" t="e">
        <f t="shared" si="479"/>
        <v>#N/A</v>
      </c>
      <c r="CL440" s="14" t="e">
        <f t="shared" si="479"/>
        <v>#N/A</v>
      </c>
      <c r="CM440" s="14" t="e">
        <f t="shared" si="479"/>
        <v>#N/A</v>
      </c>
      <c r="CN440" s="14" t="e">
        <f t="shared" si="479"/>
        <v>#N/A</v>
      </c>
      <c r="CO440" s="14" t="e">
        <f t="shared" si="479"/>
        <v>#N/A</v>
      </c>
      <c r="CP440" s="14" t="e">
        <f t="shared" si="479"/>
        <v>#N/A</v>
      </c>
      <c r="CQ440" s="14" t="e">
        <f t="shared" si="479"/>
        <v>#N/A</v>
      </c>
      <c r="CR440" s="14" t="e">
        <f t="shared" si="479"/>
        <v>#N/A</v>
      </c>
      <c r="CS440" s="14" t="e">
        <f t="shared" si="479"/>
        <v>#N/A</v>
      </c>
      <c r="CT440" s="14" t="e">
        <f t="shared" si="479"/>
        <v>#N/A</v>
      </c>
      <c r="CU440" s="14" t="e">
        <f t="shared" si="479"/>
        <v>#N/A</v>
      </c>
      <c r="CV440" s="14" t="e">
        <f t="shared" si="479"/>
        <v>#N/A</v>
      </c>
      <c r="CW440" s="14" t="e">
        <f t="shared" si="459"/>
        <v>#N/A</v>
      </c>
      <c r="CX440" s="14" t="e">
        <f t="shared" si="459"/>
        <v>#N/A</v>
      </c>
      <c r="CY440" s="14" t="e">
        <f t="shared" si="484"/>
        <v>#N/A</v>
      </c>
      <c r="CZ440" s="14" t="e">
        <f t="shared" si="484"/>
        <v>#N/A</v>
      </c>
      <c r="DA440" s="14" t="e">
        <f t="shared" si="484"/>
        <v>#N/A</v>
      </c>
      <c r="DB440" s="14" t="e">
        <f t="shared" si="484"/>
        <v>#N/A</v>
      </c>
      <c r="DC440" s="14" t="e">
        <f t="shared" si="484"/>
        <v>#N/A</v>
      </c>
      <c r="DD440" s="14" t="e">
        <f t="shared" si="484"/>
        <v>#N/A</v>
      </c>
      <c r="DE440" s="14" t="e">
        <f t="shared" si="484"/>
        <v>#N/A</v>
      </c>
      <c r="DF440" s="14" t="e">
        <f t="shared" si="484"/>
        <v>#N/A</v>
      </c>
      <c r="DG440" s="14" t="e">
        <f t="shared" si="484"/>
        <v>#N/A</v>
      </c>
      <c r="DH440" s="14" t="e">
        <f t="shared" si="484"/>
        <v>#N/A</v>
      </c>
      <c r="DI440" s="14" t="e">
        <f t="shared" si="484"/>
        <v>#N/A</v>
      </c>
      <c r="DJ440" s="14" t="e">
        <f t="shared" si="484"/>
        <v>#N/A</v>
      </c>
      <c r="DK440" s="14" t="e">
        <f t="shared" si="484"/>
        <v>#N/A</v>
      </c>
      <c r="DL440" s="14" t="e">
        <f t="shared" si="484"/>
        <v>#N/A</v>
      </c>
      <c r="DM440" s="14" t="e">
        <f t="shared" si="484"/>
        <v>#N/A</v>
      </c>
      <c r="DN440" s="14" t="e">
        <f t="shared" si="468"/>
        <v>#N/A</v>
      </c>
      <c r="DO440" s="14" t="e">
        <f t="shared" si="468"/>
        <v>#N/A</v>
      </c>
      <c r="DP440" s="14" t="e">
        <f t="shared" si="468"/>
        <v>#N/A</v>
      </c>
      <c r="DQ440" s="14" t="e">
        <f t="shared" si="466"/>
        <v>#N/A</v>
      </c>
      <c r="DR440" s="14" t="e">
        <f t="shared" si="466"/>
        <v>#N/A</v>
      </c>
      <c r="DS440" s="14" t="e">
        <f t="shared" si="446"/>
        <v>#N/A</v>
      </c>
      <c r="DT440" s="14" t="e">
        <f t="shared" si="446"/>
        <v>#N/A</v>
      </c>
      <c r="DU440" s="14" t="e">
        <f t="shared" si="446"/>
        <v>#N/A</v>
      </c>
      <c r="DV440" s="14" t="e">
        <f t="shared" si="446"/>
        <v>#N/A</v>
      </c>
      <c r="DW440" s="14" t="e">
        <f t="shared" si="482"/>
        <v>#N/A</v>
      </c>
      <c r="DX440" s="14" t="e">
        <f t="shared" si="482"/>
        <v>#N/A</v>
      </c>
      <c r="DY440" s="14" t="e">
        <f t="shared" si="482"/>
        <v>#N/A</v>
      </c>
      <c r="DZ440" s="14" t="e">
        <f t="shared" si="477"/>
        <v>#N/A</v>
      </c>
    </row>
    <row r="441" spans="2:130">
      <c r="C441" s="18">
        <v>2055</v>
      </c>
      <c r="D441" s="25"/>
      <c r="E441" s="25"/>
      <c r="F441" s="25"/>
      <c r="G441" s="25"/>
      <c r="H441" s="25"/>
      <c r="I441" s="25"/>
      <c r="J441" s="25"/>
      <c r="K441" s="25"/>
      <c r="L441" s="25"/>
      <c r="M441" s="25"/>
      <c r="N441" s="25"/>
      <c r="O441" s="25"/>
      <c r="P441" s="25"/>
      <c r="Q441" s="25"/>
      <c r="R441" s="25"/>
      <c r="S441" s="25"/>
      <c r="T441" s="25"/>
      <c r="U441" s="25"/>
      <c r="V441" s="25"/>
      <c r="W441" s="25"/>
      <c r="X441" s="25"/>
      <c r="Y441" s="25"/>
      <c r="Z441" s="25"/>
      <c r="AA441" s="25"/>
      <c r="AB441" s="25"/>
      <c r="AC441" s="25"/>
      <c r="AD441" s="25"/>
      <c r="AE441" s="25"/>
      <c r="AF441" s="25"/>
      <c r="AG441" s="25"/>
      <c r="AH441" s="25"/>
      <c r="AI441" s="25"/>
      <c r="AJ441" s="25"/>
      <c r="AK441" s="25"/>
      <c r="AL441" s="25"/>
      <c r="AM441" s="25">
        <f t="shared" si="473"/>
        <v>0</v>
      </c>
      <c r="AN441" s="25">
        <f t="shared" si="474"/>
        <v>0</v>
      </c>
      <c r="AO441" s="25">
        <f t="shared" si="475"/>
        <v>0</v>
      </c>
      <c r="AP441" s="25">
        <f t="shared" si="476"/>
        <v>0</v>
      </c>
      <c r="AQ441" s="25">
        <f t="shared" si="478"/>
        <v>0</v>
      </c>
      <c r="AR441" s="25">
        <f t="shared" si="480"/>
        <v>0</v>
      </c>
      <c r="AS441" s="25">
        <f t="shared" si="483"/>
        <v>0</v>
      </c>
      <c r="AT441" s="25">
        <f t="shared" si="485"/>
        <v>0</v>
      </c>
      <c r="AU441" s="25">
        <f t="shared" si="486"/>
        <v>0</v>
      </c>
      <c r="AV441" s="25">
        <f t="shared" si="487"/>
        <v>0</v>
      </c>
      <c r="AW441" s="25">
        <f t="shared" si="489"/>
        <v>0</v>
      </c>
      <c r="AX441" s="25">
        <f t="shared" si="491"/>
        <v>0</v>
      </c>
      <c r="AY441" s="25">
        <f t="shared" si="492"/>
        <v>2.625</v>
      </c>
      <c r="AZ441" s="25">
        <f t="shared" si="493"/>
        <v>2.625</v>
      </c>
      <c r="BA441" s="25">
        <f t="shared" si="494"/>
        <v>2.625</v>
      </c>
      <c r="BB441" s="25">
        <f t="shared" si="495"/>
        <v>2.625</v>
      </c>
      <c r="BC441" s="25" t="e">
        <f t="shared" si="496"/>
        <v>#N/A</v>
      </c>
      <c r="BD441" s="25" t="e">
        <f t="shared" si="497"/>
        <v>#N/A</v>
      </c>
      <c r="BE441" s="25" t="e">
        <f t="shared" ref="BE441:BE446" si="498">VLOOKUP($C$119,$D$3:$K$63,$A$73,0)*(B388-B387)</f>
        <v>#N/A</v>
      </c>
      <c r="BF441" s="25" t="e">
        <f>VLOOKUP($C$120,$D$3:$K$63,$A$73,0)*(B387-B386)</f>
        <v>#N/A</v>
      </c>
      <c r="BG441" s="25" t="e">
        <f>VLOOKUP($C$121,$D$3:$K$63,$A$73,0)*B386</f>
        <v>#N/A</v>
      </c>
      <c r="BH441" s="25"/>
      <c r="BI441" s="25"/>
      <c r="BJ441" s="25"/>
      <c r="BK441" s="25"/>
      <c r="BL441" s="25"/>
      <c r="BM441" s="21" t="e">
        <f t="shared" si="427"/>
        <v>#N/A</v>
      </c>
      <c r="BP441" s="18">
        <v>2055</v>
      </c>
      <c r="BQ441" s="14" t="e">
        <f t="shared" si="490"/>
        <v>#N/A</v>
      </c>
      <c r="BR441" s="14" t="e">
        <f t="shared" si="490"/>
        <v>#N/A</v>
      </c>
      <c r="BS441" s="14" t="e">
        <f t="shared" si="490"/>
        <v>#N/A</v>
      </c>
      <c r="BT441" s="14" t="e">
        <f t="shared" si="490"/>
        <v>#N/A</v>
      </c>
      <c r="BU441" s="14" t="e">
        <f t="shared" si="490"/>
        <v>#N/A</v>
      </c>
      <c r="BV441" s="14" t="e">
        <f t="shared" si="490"/>
        <v>#N/A</v>
      </c>
      <c r="BW441" s="14" t="e">
        <f t="shared" si="490"/>
        <v>#N/A</v>
      </c>
      <c r="BX441" s="14" t="e">
        <f t="shared" si="490"/>
        <v>#N/A</v>
      </c>
      <c r="BY441" s="14" t="e">
        <f t="shared" si="490"/>
        <v>#N/A</v>
      </c>
      <c r="BZ441" s="14" t="e">
        <f t="shared" si="490"/>
        <v>#N/A</v>
      </c>
      <c r="CA441" s="14" t="e">
        <f t="shared" si="490"/>
        <v>#N/A</v>
      </c>
      <c r="CB441" s="14" t="e">
        <f t="shared" si="490"/>
        <v>#N/A</v>
      </c>
      <c r="CC441" s="14" t="e">
        <f t="shared" si="490"/>
        <v>#N/A</v>
      </c>
      <c r="CD441" s="14" t="e">
        <f t="shared" si="490"/>
        <v>#N/A</v>
      </c>
      <c r="CE441" s="14" t="e">
        <f t="shared" si="490"/>
        <v>#N/A</v>
      </c>
      <c r="CF441" s="14" t="e">
        <f t="shared" si="488"/>
        <v>#N/A</v>
      </c>
      <c r="CG441" s="14" t="e">
        <f t="shared" si="481"/>
        <v>#N/A</v>
      </c>
      <c r="CH441" s="14" t="e">
        <f t="shared" si="481"/>
        <v>#N/A</v>
      </c>
      <c r="CI441" s="14" t="e">
        <f t="shared" si="481"/>
        <v>#N/A</v>
      </c>
      <c r="CJ441" s="14" t="e">
        <f t="shared" si="481"/>
        <v>#N/A</v>
      </c>
      <c r="CK441" s="14" t="e">
        <f t="shared" si="479"/>
        <v>#N/A</v>
      </c>
      <c r="CL441" s="14" t="e">
        <f t="shared" si="479"/>
        <v>#N/A</v>
      </c>
      <c r="CM441" s="14" t="e">
        <f t="shared" si="479"/>
        <v>#N/A</v>
      </c>
      <c r="CN441" s="14" t="e">
        <f t="shared" si="479"/>
        <v>#N/A</v>
      </c>
      <c r="CO441" s="14" t="e">
        <f t="shared" si="479"/>
        <v>#N/A</v>
      </c>
      <c r="CP441" s="14" t="e">
        <f t="shared" si="479"/>
        <v>#N/A</v>
      </c>
      <c r="CQ441" s="14" t="e">
        <f t="shared" si="479"/>
        <v>#N/A</v>
      </c>
      <c r="CR441" s="14" t="e">
        <f t="shared" si="479"/>
        <v>#N/A</v>
      </c>
      <c r="CS441" s="14" t="e">
        <f t="shared" si="479"/>
        <v>#N/A</v>
      </c>
      <c r="CT441" s="14" t="e">
        <f t="shared" si="479"/>
        <v>#N/A</v>
      </c>
      <c r="CU441" s="14" t="e">
        <f t="shared" si="479"/>
        <v>#N/A</v>
      </c>
      <c r="CV441" s="14" t="e">
        <f t="shared" si="479"/>
        <v>#N/A</v>
      </c>
      <c r="CW441" s="14" t="e">
        <f t="shared" si="459"/>
        <v>#N/A</v>
      </c>
      <c r="CX441" s="14" t="e">
        <f t="shared" si="459"/>
        <v>#N/A</v>
      </c>
      <c r="CY441" s="14" t="e">
        <f t="shared" si="484"/>
        <v>#N/A</v>
      </c>
      <c r="CZ441" s="14" t="e">
        <f t="shared" si="484"/>
        <v>#N/A</v>
      </c>
      <c r="DA441" s="14" t="e">
        <f t="shared" si="484"/>
        <v>#N/A</v>
      </c>
      <c r="DB441" s="14" t="e">
        <f t="shared" si="484"/>
        <v>#N/A</v>
      </c>
      <c r="DC441" s="14" t="e">
        <f t="shared" si="484"/>
        <v>#N/A</v>
      </c>
      <c r="DD441" s="14" t="e">
        <f t="shared" si="484"/>
        <v>#N/A</v>
      </c>
      <c r="DE441" s="14" t="e">
        <f t="shared" si="484"/>
        <v>#N/A</v>
      </c>
      <c r="DF441" s="14" t="e">
        <f t="shared" si="484"/>
        <v>#N/A</v>
      </c>
      <c r="DG441" s="14" t="e">
        <f t="shared" si="484"/>
        <v>#N/A</v>
      </c>
      <c r="DH441" s="14" t="e">
        <f t="shared" si="484"/>
        <v>#N/A</v>
      </c>
      <c r="DI441" s="14" t="e">
        <f t="shared" si="484"/>
        <v>#N/A</v>
      </c>
      <c r="DJ441" s="14" t="e">
        <f t="shared" si="484"/>
        <v>#N/A</v>
      </c>
      <c r="DK441" s="14" t="e">
        <f t="shared" si="484"/>
        <v>#N/A</v>
      </c>
      <c r="DL441" s="14" t="e">
        <f t="shared" si="484"/>
        <v>#N/A</v>
      </c>
      <c r="DM441" s="14" t="e">
        <f t="shared" si="484"/>
        <v>#N/A</v>
      </c>
      <c r="DN441" s="14" t="e">
        <f t="shared" si="468"/>
        <v>#N/A</v>
      </c>
      <c r="DO441" s="14" t="e">
        <f t="shared" si="468"/>
        <v>#N/A</v>
      </c>
      <c r="DP441" s="14" t="e">
        <f t="shared" si="468"/>
        <v>#N/A</v>
      </c>
      <c r="DQ441" s="14" t="e">
        <f t="shared" si="466"/>
        <v>#N/A</v>
      </c>
      <c r="DR441" s="14" t="e">
        <f t="shared" si="466"/>
        <v>#N/A</v>
      </c>
      <c r="DS441" s="14" t="e">
        <f t="shared" si="446"/>
        <v>#N/A</v>
      </c>
      <c r="DT441" s="14" t="e">
        <f t="shared" si="446"/>
        <v>#N/A</v>
      </c>
      <c r="DU441" s="14" t="e">
        <f t="shared" si="446"/>
        <v>#N/A</v>
      </c>
      <c r="DV441" s="14" t="e">
        <f t="shared" si="446"/>
        <v>#N/A</v>
      </c>
      <c r="DW441" s="14" t="e">
        <f t="shared" si="482"/>
        <v>#N/A</v>
      </c>
      <c r="DX441" s="14" t="e">
        <f t="shared" si="482"/>
        <v>#N/A</v>
      </c>
      <c r="DY441" s="14" t="e">
        <f t="shared" si="482"/>
        <v>#N/A</v>
      </c>
      <c r="DZ441" s="14" t="e">
        <f t="shared" si="477"/>
        <v>#N/A</v>
      </c>
    </row>
    <row r="442" spans="2:130">
      <c r="C442" s="18">
        <v>2056</v>
      </c>
      <c r="D442" s="25"/>
      <c r="E442" s="25"/>
      <c r="F442" s="25"/>
      <c r="G442" s="25"/>
      <c r="H442" s="25"/>
      <c r="I442" s="25"/>
      <c r="J442" s="25"/>
      <c r="K442" s="25"/>
      <c r="L442" s="25"/>
      <c r="M442" s="25"/>
      <c r="N442" s="25"/>
      <c r="O442" s="25"/>
      <c r="P442" s="25"/>
      <c r="Q442" s="25"/>
      <c r="R442" s="25"/>
      <c r="S442" s="25"/>
      <c r="T442" s="25"/>
      <c r="U442" s="25"/>
      <c r="V442" s="25"/>
      <c r="W442" s="25"/>
      <c r="X442" s="25"/>
      <c r="Y442" s="25"/>
      <c r="Z442" s="25"/>
      <c r="AA442" s="25"/>
      <c r="AB442" s="25"/>
      <c r="AC442" s="25"/>
      <c r="AD442" s="25"/>
      <c r="AE442" s="25"/>
      <c r="AF442" s="25"/>
      <c r="AG442" s="25"/>
      <c r="AH442" s="25"/>
      <c r="AI442" s="25"/>
      <c r="AJ442" s="25"/>
      <c r="AK442" s="25"/>
      <c r="AL442" s="25"/>
      <c r="AM442" s="25"/>
      <c r="AN442" s="25">
        <f t="shared" si="474"/>
        <v>0</v>
      </c>
      <c r="AO442" s="25">
        <f t="shared" si="475"/>
        <v>0</v>
      </c>
      <c r="AP442" s="25">
        <f t="shared" si="476"/>
        <v>0</v>
      </c>
      <c r="AQ442" s="25">
        <f t="shared" si="478"/>
        <v>0</v>
      </c>
      <c r="AR442" s="25">
        <f t="shared" si="480"/>
        <v>0</v>
      </c>
      <c r="AS442" s="25">
        <f t="shared" si="483"/>
        <v>0</v>
      </c>
      <c r="AT442" s="25">
        <f t="shared" si="485"/>
        <v>0</v>
      </c>
      <c r="AU442" s="25">
        <f t="shared" si="486"/>
        <v>0</v>
      </c>
      <c r="AV442" s="25">
        <f t="shared" si="487"/>
        <v>0</v>
      </c>
      <c r="AW442" s="25">
        <f t="shared" si="489"/>
        <v>0</v>
      </c>
      <c r="AX442" s="25">
        <f t="shared" si="491"/>
        <v>0</v>
      </c>
      <c r="AY442" s="25">
        <f t="shared" si="492"/>
        <v>0</v>
      </c>
      <c r="AZ442" s="25">
        <f t="shared" si="493"/>
        <v>2.625</v>
      </c>
      <c r="BA442" s="25">
        <f t="shared" si="494"/>
        <v>2.625</v>
      </c>
      <c r="BB442" s="25">
        <f t="shared" si="495"/>
        <v>2.625</v>
      </c>
      <c r="BC442" s="25" t="e">
        <f t="shared" si="496"/>
        <v>#N/A</v>
      </c>
      <c r="BD442" s="25" t="e">
        <f t="shared" si="497"/>
        <v>#N/A</v>
      </c>
      <c r="BE442" s="25" t="e">
        <f t="shared" si="498"/>
        <v>#N/A</v>
      </c>
      <c r="BF442" s="25" t="e">
        <f t="shared" ref="BF442:BF446" si="499">VLOOKUP($C$120,$D$3:$K$63,$A$73,0)*(B388-B387)</f>
        <v>#N/A</v>
      </c>
      <c r="BG442" s="25" t="e">
        <f>VLOOKUP($C$121,$D$3:$K$63,$A$73,0)*(B387-B386)</f>
        <v>#N/A</v>
      </c>
      <c r="BH442" s="25" t="e">
        <f>VLOOKUP($C$122,$D$3:$K$63,$A$73,0)*B386</f>
        <v>#N/A</v>
      </c>
      <c r="BI442" s="25"/>
      <c r="BJ442" s="25"/>
      <c r="BK442" s="25"/>
      <c r="BL442" s="25"/>
      <c r="BM442" s="21" t="e">
        <f t="shared" si="427"/>
        <v>#N/A</v>
      </c>
      <c r="BP442" s="18">
        <v>2056</v>
      </c>
      <c r="BQ442" s="14" t="e">
        <f t="shared" si="490"/>
        <v>#N/A</v>
      </c>
      <c r="BR442" s="14" t="e">
        <f t="shared" si="490"/>
        <v>#N/A</v>
      </c>
      <c r="BS442" s="14" t="e">
        <f t="shared" si="490"/>
        <v>#N/A</v>
      </c>
      <c r="BT442" s="14" t="e">
        <f t="shared" si="490"/>
        <v>#N/A</v>
      </c>
      <c r="BU442" s="14" t="e">
        <f t="shared" si="490"/>
        <v>#N/A</v>
      </c>
      <c r="BV442" s="14" t="e">
        <f t="shared" si="490"/>
        <v>#N/A</v>
      </c>
      <c r="BW442" s="14" t="e">
        <f t="shared" si="490"/>
        <v>#N/A</v>
      </c>
      <c r="BX442" s="14" t="e">
        <f t="shared" si="490"/>
        <v>#N/A</v>
      </c>
      <c r="BY442" s="14" t="e">
        <f t="shared" si="490"/>
        <v>#N/A</v>
      </c>
      <c r="BZ442" s="14" t="e">
        <f t="shared" si="490"/>
        <v>#N/A</v>
      </c>
      <c r="CA442" s="14" t="e">
        <f t="shared" si="490"/>
        <v>#N/A</v>
      </c>
      <c r="CB442" s="14" t="e">
        <f t="shared" si="490"/>
        <v>#N/A</v>
      </c>
      <c r="CC442" s="14" t="e">
        <f t="shared" si="490"/>
        <v>#N/A</v>
      </c>
      <c r="CD442" s="14" t="e">
        <f t="shared" si="490"/>
        <v>#N/A</v>
      </c>
      <c r="CE442" s="14" t="e">
        <f t="shared" si="490"/>
        <v>#N/A</v>
      </c>
      <c r="CF442" s="14" t="e">
        <f t="shared" si="488"/>
        <v>#N/A</v>
      </c>
      <c r="CG442" s="14" t="e">
        <f t="shared" si="481"/>
        <v>#N/A</v>
      </c>
      <c r="CH442" s="14" t="e">
        <f t="shared" si="481"/>
        <v>#N/A</v>
      </c>
      <c r="CI442" s="14" t="e">
        <f t="shared" si="481"/>
        <v>#N/A</v>
      </c>
      <c r="CJ442" s="14" t="e">
        <f t="shared" si="481"/>
        <v>#N/A</v>
      </c>
      <c r="CK442" s="14" t="e">
        <f t="shared" si="479"/>
        <v>#N/A</v>
      </c>
      <c r="CL442" s="14" t="e">
        <f t="shared" si="479"/>
        <v>#N/A</v>
      </c>
      <c r="CM442" s="14" t="e">
        <f t="shared" si="479"/>
        <v>#N/A</v>
      </c>
      <c r="CN442" s="14" t="e">
        <f t="shared" si="479"/>
        <v>#N/A</v>
      </c>
      <c r="CO442" s="14" t="e">
        <f t="shared" si="479"/>
        <v>#N/A</v>
      </c>
      <c r="CP442" s="14" t="e">
        <f t="shared" si="479"/>
        <v>#N/A</v>
      </c>
      <c r="CQ442" s="14" t="e">
        <f t="shared" si="479"/>
        <v>#N/A</v>
      </c>
      <c r="CR442" s="14" t="e">
        <f t="shared" si="479"/>
        <v>#N/A</v>
      </c>
      <c r="CS442" s="14" t="e">
        <f t="shared" si="479"/>
        <v>#N/A</v>
      </c>
      <c r="CT442" s="14" t="e">
        <f t="shared" si="479"/>
        <v>#N/A</v>
      </c>
      <c r="CU442" s="14" t="e">
        <f t="shared" si="479"/>
        <v>#N/A</v>
      </c>
      <c r="CV442" s="14" t="e">
        <f t="shared" si="479"/>
        <v>#N/A</v>
      </c>
      <c r="CW442" s="14" t="e">
        <f t="shared" si="459"/>
        <v>#N/A</v>
      </c>
      <c r="CX442" s="14" t="e">
        <f t="shared" si="459"/>
        <v>#N/A</v>
      </c>
      <c r="CY442" s="14" t="e">
        <f t="shared" si="484"/>
        <v>#N/A</v>
      </c>
      <c r="CZ442" s="14" t="e">
        <f t="shared" si="484"/>
        <v>#N/A</v>
      </c>
      <c r="DA442" s="14" t="e">
        <f t="shared" si="484"/>
        <v>#N/A</v>
      </c>
      <c r="DB442" s="14" t="e">
        <f t="shared" si="484"/>
        <v>#N/A</v>
      </c>
      <c r="DC442" s="14" t="e">
        <f t="shared" si="484"/>
        <v>#N/A</v>
      </c>
      <c r="DD442" s="14" t="e">
        <f t="shared" si="484"/>
        <v>#N/A</v>
      </c>
      <c r="DE442" s="14" t="e">
        <f t="shared" si="484"/>
        <v>#N/A</v>
      </c>
      <c r="DF442" s="14" t="e">
        <f t="shared" si="484"/>
        <v>#N/A</v>
      </c>
      <c r="DG442" s="14" t="e">
        <f t="shared" si="484"/>
        <v>#N/A</v>
      </c>
      <c r="DH442" s="14" t="e">
        <f t="shared" si="484"/>
        <v>#N/A</v>
      </c>
      <c r="DI442" s="14" t="e">
        <f t="shared" si="484"/>
        <v>#N/A</v>
      </c>
      <c r="DJ442" s="14" t="e">
        <f t="shared" si="484"/>
        <v>#N/A</v>
      </c>
      <c r="DK442" s="14" t="e">
        <f t="shared" si="484"/>
        <v>#N/A</v>
      </c>
      <c r="DL442" s="14" t="e">
        <f t="shared" si="484"/>
        <v>#N/A</v>
      </c>
      <c r="DM442" s="14" t="e">
        <f t="shared" si="484"/>
        <v>#N/A</v>
      </c>
      <c r="DN442" s="14" t="e">
        <f t="shared" si="468"/>
        <v>#N/A</v>
      </c>
      <c r="DO442" s="14" t="e">
        <f t="shared" si="468"/>
        <v>#N/A</v>
      </c>
      <c r="DP442" s="14" t="e">
        <f t="shared" si="468"/>
        <v>#N/A</v>
      </c>
      <c r="DQ442" s="14" t="e">
        <f t="shared" si="466"/>
        <v>#N/A</v>
      </c>
      <c r="DR442" s="14" t="e">
        <f t="shared" si="466"/>
        <v>#N/A</v>
      </c>
      <c r="DS442" s="14" t="e">
        <f t="shared" si="446"/>
        <v>#N/A</v>
      </c>
      <c r="DT442" s="14" t="e">
        <f t="shared" si="446"/>
        <v>#N/A</v>
      </c>
      <c r="DU442" s="14" t="e">
        <f t="shared" si="446"/>
        <v>#N/A</v>
      </c>
      <c r="DV442" s="14" t="e">
        <f t="shared" si="446"/>
        <v>#N/A</v>
      </c>
      <c r="DW442" s="14" t="e">
        <f t="shared" si="482"/>
        <v>#N/A</v>
      </c>
      <c r="DX442" s="14" t="e">
        <f t="shared" si="482"/>
        <v>#N/A</v>
      </c>
      <c r="DY442" s="14" t="e">
        <f t="shared" si="482"/>
        <v>#N/A</v>
      </c>
      <c r="DZ442" s="14" t="e">
        <f t="shared" si="477"/>
        <v>#N/A</v>
      </c>
    </row>
    <row r="443" spans="2:130">
      <c r="C443" s="18">
        <v>2057</v>
      </c>
      <c r="D443" s="25"/>
      <c r="E443" s="25"/>
      <c r="F443" s="25"/>
      <c r="G443" s="25"/>
      <c r="H443" s="25"/>
      <c r="I443" s="25"/>
      <c r="J443" s="25"/>
      <c r="K443" s="25"/>
      <c r="L443" s="25"/>
      <c r="M443" s="25"/>
      <c r="N443" s="25"/>
      <c r="O443" s="25"/>
      <c r="P443" s="25"/>
      <c r="Q443" s="25"/>
      <c r="R443" s="25"/>
      <c r="S443" s="25"/>
      <c r="T443" s="25"/>
      <c r="U443" s="25"/>
      <c r="V443" s="25"/>
      <c r="W443" s="25"/>
      <c r="X443" s="25"/>
      <c r="Y443" s="25"/>
      <c r="Z443" s="25"/>
      <c r="AA443" s="25"/>
      <c r="AB443" s="25"/>
      <c r="AC443" s="25"/>
      <c r="AD443" s="25"/>
      <c r="AE443" s="25"/>
      <c r="AF443" s="25"/>
      <c r="AG443" s="25"/>
      <c r="AH443" s="25"/>
      <c r="AI443" s="25"/>
      <c r="AJ443" s="25"/>
      <c r="AK443" s="25"/>
      <c r="AL443" s="25"/>
      <c r="AM443" s="25"/>
      <c r="AN443" s="25"/>
      <c r="AO443" s="25">
        <f t="shared" si="475"/>
        <v>0</v>
      </c>
      <c r="AP443" s="25">
        <f t="shared" si="476"/>
        <v>0</v>
      </c>
      <c r="AQ443" s="25">
        <f t="shared" si="478"/>
        <v>0</v>
      </c>
      <c r="AR443" s="25">
        <f t="shared" si="480"/>
        <v>0</v>
      </c>
      <c r="AS443" s="25">
        <f t="shared" si="483"/>
        <v>0</v>
      </c>
      <c r="AT443" s="25">
        <f t="shared" si="485"/>
        <v>0</v>
      </c>
      <c r="AU443" s="25">
        <f t="shared" si="486"/>
        <v>0</v>
      </c>
      <c r="AV443" s="25">
        <f t="shared" si="487"/>
        <v>0</v>
      </c>
      <c r="AW443" s="25">
        <f t="shared" si="489"/>
        <v>0</v>
      </c>
      <c r="AX443" s="25">
        <f t="shared" si="491"/>
        <v>0</v>
      </c>
      <c r="AY443" s="25">
        <f t="shared" si="492"/>
        <v>0</v>
      </c>
      <c r="AZ443" s="25">
        <f t="shared" si="493"/>
        <v>0</v>
      </c>
      <c r="BA443" s="25">
        <f t="shared" si="494"/>
        <v>2.625</v>
      </c>
      <c r="BB443" s="25">
        <f t="shared" si="495"/>
        <v>2.625</v>
      </c>
      <c r="BC443" s="25" t="e">
        <f t="shared" si="496"/>
        <v>#N/A</v>
      </c>
      <c r="BD443" s="25" t="e">
        <f t="shared" si="497"/>
        <v>#N/A</v>
      </c>
      <c r="BE443" s="25" t="e">
        <f t="shared" si="498"/>
        <v>#N/A</v>
      </c>
      <c r="BF443" s="25" t="e">
        <f t="shared" si="499"/>
        <v>#N/A</v>
      </c>
      <c r="BG443" s="25" t="e">
        <f t="shared" ref="BG443:BG446" si="500">VLOOKUP($C$121,$D$3:$K$63,$A$73,0)*(B388-B387)</f>
        <v>#N/A</v>
      </c>
      <c r="BH443" s="25" t="e">
        <f>VLOOKUP($C$122,$D$3:$K$63,$A$73,0)*(B387-B386)</f>
        <v>#N/A</v>
      </c>
      <c r="BI443" s="25" t="e">
        <f>VLOOKUP($C$123,$D$3:$K$63,$A$73,0)*B386</f>
        <v>#N/A</v>
      </c>
      <c r="BJ443" s="25"/>
      <c r="BK443" s="25"/>
      <c r="BL443" s="25"/>
      <c r="BM443" s="21" t="e">
        <f t="shared" si="427"/>
        <v>#N/A</v>
      </c>
      <c r="BP443" s="18">
        <v>2057</v>
      </c>
      <c r="BQ443" s="14" t="e">
        <f t="shared" si="490"/>
        <v>#N/A</v>
      </c>
      <c r="BR443" s="14" t="e">
        <f t="shared" si="490"/>
        <v>#N/A</v>
      </c>
      <c r="BS443" s="14" t="e">
        <f t="shared" si="490"/>
        <v>#N/A</v>
      </c>
      <c r="BT443" s="14" t="e">
        <f t="shared" si="490"/>
        <v>#N/A</v>
      </c>
      <c r="BU443" s="14" t="e">
        <f t="shared" si="490"/>
        <v>#N/A</v>
      </c>
      <c r="BV443" s="14" t="e">
        <f t="shared" si="490"/>
        <v>#N/A</v>
      </c>
      <c r="BW443" s="14" t="e">
        <f t="shared" si="490"/>
        <v>#N/A</v>
      </c>
      <c r="BX443" s="14" t="e">
        <f t="shared" si="490"/>
        <v>#N/A</v>
      </c>
      <c r="BY443" s="14" t="e">
        <f t="shared" si="490"/>
        <v>#N/A</v>
      </c>
      <c r="BZ443" s="14" t="e">
        <f t="shared" si="490"/>
        <v>#N/A</v>
      </c>
      <c r="CA443" s="14" t="e">
        <f t="shared" si="490"/>
        <v>#N/A</v>
      </c>
      <c r="CB443" s="14" t="e">
        <f t="shared" si="490"/>
        <v>#N/A</v>
      </c>
      <c r="CC443" s="14" t="e">
        <f t="shared" si="490"/>
        <v>#N/A</v>
      </c>
      <c r="CD443" s="14" t="e">
        <f t="shared" si="490"/>
        <v>#N/A</v>
      </c>
      <c r="CE443" s="14" t="e">
        <f t="shared" si="490"/>
        <v>#N/A</v>
      </c>
      <c r="CF443" s="14" t="e">
        <f t="shared" si="488"/>
        <v>#N/A</v>
      </c>
      <c r="CG443" s="14" t="e">
        <f t="shared" si="481"/>
        <v>#N/A</v>
      </c>
      <c r="CH443" s="14" t="e">
        <f t="shared" si="481"/>
        <v>#N/A</v>
      </c>
      <c r="CI443" s="14" t="e">
        <f t="shared" si="481"/>
        <v>#N/A</v>
      </c>
      <c r="CJ443" s="14" t="e">
        <f t="shared" si="481"/>
        <v>#N/A</v>
      </c>
      <c r="CK443" s="14" t="e">
        <f t="shared" si="479"/>
        <v>#N/A</v>
      </c>
      <c r="CL443" s="14" t="e">
        <f t="shared" si="479"/>
        <v>#N/A</v>
      </c>
      <c r="CM443" s="14" t="e">
        <f t="shared" si="479"/>
        <v>#N/A</v>
      </c>
      <c r="CN443" s="14" t="e">
        <f t="shared" si="479"/>
        <v>#N/A</v>
      </c>
      <c r="CO443" s="14" t="e">
        <f t="shared" si="479"/>
        <v>#N/A</v>
      </c>
      <c r="CP443" s="14" t="e">
        <f t="shared" si="479"/>
        <v>#N/A</v>
      </c>
      <c r="CQ443" s="14" t="e">
        <f t="shared" si="479"/>
        <v>#N/A</v>
      </c>
      <c r="CR443" s="14" t="e">
        <f t="shared" si="479"/>
        <v>#N/A</v>
      </c>
      <c r="CS443" s="14" t="e">
        <f t="shared" si="479"/>
        <v>#N/A</v>
      </c>
      <c r="CT443" s="14" t="e">
        <f t="shared" si="479"/>
        <v>#N/A</v>
      </c>
      <c r="CU443" s="14" t="e">
        <f t="shared" si="479"/>
        <v>#N/A</v>
      </c>
      <c r="CV443" s="14" t="e">
        <f t="shared" si="479"/>
        <v>#N/A</v>
      </c>
      <c r="CW443" s="14" t="e">
        <f t="shared" si="459"/>
        <v>#N/A</v>
      </c>
      <c r="CX443" s="14" t="e">
        <f t="shared" si="459"/>
        <v>#N/A</v>
      </c>
      <c r="CY443" s="14" t="e">
        <f t="shared" si="484"/>
        <v>#N/A</v>
      </c>
      <c r="CZ443" s="14" t="e">
        <f t="shared" si="484"/>
        <v>#N/A</v>
      </c>
      <c r="DA443" s="14" t="e">
        <f t="shared" si="484"/>
        <v>#N/A</v>
      </c>
      <c r="DB443" s="14" t="e">
        <f t="shared" si="484"/>
        <v>#N/A</v>
      </c>
      <c r="DC443" s="14" t="e">
        <f t="shared" si="484"/>
        <v>#N/A</v>
      </c>
      <c r="DD443" s="14" t="e">
        <f t="shared" si="484"/>
        <v>#N/A</v>
      </c>
      <c r="DE443" s="14" t="e">
        <f t="shared" si="484"/>
        <v>#N/A</v>
      </c>
      <c r="DF443" s="14" t="e">
        <f t="shared" si="484"/>
        <v>#N/A</v>
      </c>
      <c r="DG443" s="14" t="e">
        <f t="shared" si="484"/>
        <v>#N/A</v>
      </c>
      <c r="DH443" s="14" t="e">
        <f t="shared" si="484"/>
        <v>#N/A</v>
      </c>
      <c r="DI443" s="14" t="e">
        <f t="shared" si="484"/>
        <v>#N/A</v>
      </c>
      <c r="DJ443" s="14" t="e">
        <f t="shared" si="484"/>
        <v>#N/A</v>
      </c>
      <c r="DK443" s="14" t="e">
        <f t="shared" si="484"/>
        <v>#N/A</v>
      </c>
      <c r="DL443" s="14" t="e">
        <f t="shared" si="484"/>
        <v>#N/A</v>
      </c>
      <c r="DM443" s="14" t="e">
        <f t="shared" si="484"/>
        <v>#N/A</v>
      </c>
      <c r="DN443" s="14" t="e">
        <f t="shared" si="468"/>
        <v>#N/A</v>
      </c>
      <c r="DO443" s="14" t="e">
        <f t="shared" si="468"/>
        <v>#N/A</v>
      </c>
      <c r="DP443" s="14" t="e">
        <f t="shared" si="468"/>
        <v>#N/A</v>
      </c>
      <c r="DQ443" s="14" t="e">
        <f t="shared" si="466"/>
        <v>#N/A</v>
      </c>
      <c r="DR443" s="14" t="e">
        <f t="shared" si="466"/>
        <v>#N/A</v>
      </c>
      <c r="DS443" s="14" t="e">
        <f t="shared" si="446"/>
        <v>#N/A</v>
      </c>
      <c r="DT443" s="14" t="e">
        <f t="shared" si="446"/>
        <v>#N/A</v>
      </c>
      <c r="DU443" s="14" t="e">
        <f t="shared" si="446"/>
        <v>#N/A</v>
      </c>
      <c r="DV443" s="14" t="e">
        <f t="shared" si="446"/>
        <v>#N/A</v>
      </c>
      <c r="DW443" s="14" t="e">
        <f t="shared" si="482"/>
        <v>#N/A</v>
      </c>
      <c r="DX443" s="14" t="e">
        <f t="shared" si="482"/>
        <v>#N/A</v>
      </c>
      <c r="DY443" s="14" t="e">
        <f t="shared" si="482"/>
        <v>#N/A</v>
      </c>
      <c r="DZ443" s="14" t="e">
        <f t="shared" si="477"/>
        <v>#N/A</v>
      </c>
    </row>
    <row r="444" spans="2:130">
      <c r="C444" s="18">
        <v>2058</v>
      </c>
      <c r="D444" s="25"/>
      <c r="E444" s="25"/>
      <c r="F444" s="25"/>
      <c r="G444" s="25"/>
      <c r="H444" s="25"/>
      <c r="I444" s="25"/>
      <c r="J444" s="25"/>
      <c r="K444" s="25"/>
      <c r="L444" s="25"/>
      <c r="M444" s="25"/>
      <c r="N444" s="25"/>
      <c r="O444" s="25"/>
      <c r="P444" s="25"/>
      <c r="Q444" s="25"/>
      <c r="R444" s="25"/>
      <c r="S444" s="25"/>
      <c r="T444" s="25"/>
      <c r="U444" s="25"/>
      <c r="V444" s="25"/>
      <c r="W444" s="25"/>
      <c r="X444" s="25"/>
      <c r="Y444" s="25"/>
      <c r="Z444" s="25"/>
      <c r="AA444" s="25"/>
      <c r="AB444" s="25"/>
      <c r="AC444" s="25"/>
      <c r="AD444" s="25"/>
      <c r="AE444" s="25"/>
      <c r="AF444" s="25"/>
      <c r="AG444" s="25"/>
      <c r="AH444" s="25"/>
      <c r="AI444" s="25"/>
      <c r="AJ444" s="25"/>
      <c r="AK444" s="25"/>
      <c r="AL444" s="25"/>
      <c r="AM444" s="25"/>
      <c r="AN444" s="25"/>
      <c r="AO444" s="25"/>
      <c r="AP444" s="25">
        <f t="shared" si="476"/>
        <v>0</v>
      </c>
      <c r="AQ444" s="25">
        <f t="shared" si="478"/>
        <v>0</v>
      </c>
      <c r="AR444" s="25">
        <f t="shared" si="480"/>
        <v>0</v>
      </c>
      <c r="AS444" s="25">
        <f t="shared" si="483"/>
        <v>0</v>
      </c>
      <c r="AT444" s="25">
        <f t="shared" si="485"/>
        <v>0</v>
      </c>
      <c r="AU444" s="25">
        <f t="shared" si="486"/>
        <v>0</v>
      </c>
      <c r="AV444" s="25">
        <f t="shared" si="487"/>
        <v>0</v>
      </c>
      <c r="AW444" s="25">
        <f t="shared" si="489"/>
        <v>0</v>
      </c>
      <c r="AX444" s="25">
        <f t="shared" si="491"/>
        <v>0</v>
      </c>
      <c r="AY444" s="25">
        <f t="shared" si="492"/>
        <v>0</v>
      </c>
      <c r="AZ444" s="25">
        <f t="shared" si="493"/>
        <v>0</v>
      </c>
      <c r="BA444" s="25">
        <f t="shared" si="494"/>
        <v>0</v>
      </c>
      <c r="BB444" s="25">
        <f t="shared" si="495"/>
        <v>2.625</v>
      </c>
      <c r="BC444" s="25" t="e">
        <f t="shared" si="496"/>
        <v>#N/A</v>
      </c>
      <c r="BD444" s="25" t="e">
        <f t="shared" si="497"/>
        <v>#N/A</v>
      </c>
      <c r="BE444" s="25" t="e">
        <f t="shared" si="498"/>
        <v>#N/A</v>
      </c>
      <c r="BF444" s="25" t="e">
        <f t="shared" si="499"/>
        <v>#N/A</v>
      </c>
      <c r="BG444" s="25" t="e">
        <f t="shared" si="500"/>
        <v>#N/A</v>
      </c>
      <c r="BH444" s="25" t="e">
        <f t="shared" ref="BH444:BH446" si="501">VLOOKUP($C$122,$D$3:$K$63,$A$73,0)*(B388-B387)</f>
        <v>#N/A</v>
      </c>
      <c r="BI444" s="25" t="e">
        <f>VLOOKUP($C$123,$D$3:$K$63,$A$73,0)*(B387-B386)</f>
        <v>#N/A</v>
      </c>
      <c r="BJ444" s="25" t="e">
        <f>VLOOKUP($C$124,$D$3:$K$63,$A$73,0)*B386</f>
        <v>#N/A</v>
      </c>
      <c r="BK444" s="25"/>
      <c r="BL444" s="25"/>
      <c r="BM444" s="21" t="e">
        <f t="shared" si="427"/>
        <v>#N/A</v>
      </c>
      <c r="BP444" s="18">
        <v>2058</v>
      </c>
      <c r="BQ444" s="14" t="e">
        <f t="shared" si="490"/>
        <v>#N/A</v>
      </c>
      <c r="BR444" s="14" t="e">
        <f t="shared" si="490"/>
        <v>#N/A</v>
      </c>
      <c r="BS444" s="14" t="e">
        <f t="shared" si="490"/>
        <v>#N/A</v>
      </c>
      <c r="BT444" s="14" t="e">
        <f t="shared" si="490"/>
        <v>#N/A</v>
      </c>
      <c r="BU444" s="14" t="e">
        <f t="shared" si="490"/>
        <v>#N/A</v>
      </c>
      <c r="BV444" s="14" t="e">
        <f t="shared" si="490"/>
        <v>#N/A</v>
      </c>
      <c r="BW444" s="14" t="e">
        <f t="shared" si="490"/>
        <v>#N/A</v>
      </c>
      <c r="BX444" s="14" t="e">
        <f t="shared" si="490"/>
        <v>#N/A</v>
      </c>
      <c r="BY444" s="14" t="e">
        <f t="shared" si="490"/>
        <v>#N/A</v>
      </c>
      <c r="BZ444" s="14" t="e">
        <f t="shared" si="490"/>
        <v>#N/A</v>
      </c>
      <c r="CA444" s="14" t="e">
        <f t="shared" si="490"/>
        <v>#N/A</v>
      </c>
      <c r="CB444" s="14" t="e">
        <f t="shared" si="490"/>
        <v>#N/A</v>
      </c>
      <c r="CC444" s="14" t="e">
        <f t="shared" si="490"/>
        <v>#N/A</v>
      </c>
      <c r="CD444" s="14" t="e">
        <f t="shared" si="490"/>
        <v>#N/A</v>
      </c>
      <c r="CE444" s="14" t="e">
        <f t="shared" si="490"/>
        <v>#N/A</v>
      </c>
      <c r="CF444" s="14" t="e">
        <f t="shared" si="488"/>
        <v>#N/A</v>
      </c>
      <c r="CG444" s="14" t="e">
        <f t="shared" si="481"/>
        <v>#N/A</v>
      </c>
      <c r="CH444" s="14" t="e">
        <f t="shared" si="481"/>
        <v>#N/A</v>
      </c>
      <c r="CI444" s="14" t="e">
        <f t="shared" si="481"/>
        <v>#N/A</v>
      </c>
      <c r="CJ444" s="14" t="e">
        <f t="shared" si="481"/>
        <v>#N/A</v>
      </c>
      <c r="CK444" s="14" t="e">
        <f t="shared" si="479"/>
        <v>#N/A</v>
      </c>
      <c r="CL444" s="14" t="e">
        <f t="shared" si="479"/>
        <v>#N/A</v>
      </c>
      <c r="CM444" s="14" t="e">
        <f t="shared" si="479"/>
        <v>#N/A</v>
      </c>
      <c r="CN444" s="14" t="e">
        <f t="shared" si="479"/>
        <v>#N/A</v>
      </c>
      <c r="CO444" s="14" t="e">
        <f t="shared" si="479"/>
        <v>#N/A</v>
      </c>
      <c r="CP444" s="14" t="e">
        <f t="shared" si="479"/>
        <v>#N/A</v>
      </c>
      <c r="CQ444" s="14" t="e">
        <f t="shared" si="479"/>
        <v>#N/A</v>
      </c>
      <c r="CR444" s="14" t="e">
        <f t="shared" si="479"/>
        <v>#N/A</v>
      </c>
      <c r="CS444" s="14" t="e">
        <f t="shared" si="479"/>
        <v>#N/A</v>
      </c>
      <c r="CT444" s="14" t="e">
        <f t="shared" si="479"/>
        <v>#N/A</v>
      </c>
      <c r="CU444" s="14" t="e">
        <f t="shared" si="479"/>
        <v>#N/A</v>
      </c>
      <c r="CV444" s="14" t="e">
        <f t="shared" si="479"/>
        <v>#N/A</v>
      </c>
      <c r="CW444" s="14" t="e">
        <f t="shared" si="459"/>
        <v>#N/A</v>
      </c>
      <c r="CX444" s="14" t="e">
        <f t="shared" si="459"/>
        <v>#N/A</v>
      </c>
      <c r="CY444" s="14" t="e">
        <f t="shared" si="484"/>
        <v>#N/A</v>
      </c>
      <c r="CZ444" s="14" t="e">
        <f t="shared" si="484"/>
        <v>#N/A</v>
      </c>
      <c r="DA444" s="14" t="e">
        <f t="shared" si="484"/>
        <v>#N/A</v>
      </c>
      <c r="DB444" s="14" t="e">
        <f t="shared" si="484"/>
        <v>#N/A</v>
      </c>
      <c r="DC444" s="14" t="e">
        <f t="shared" si="484"/>
        <v>#N/A</v>
      </c>
      <c r="DD444" s="14" t="e">
        <f t="shared" si="484"/>
        <v>#N/A</v>
      </c>
      <c r="DE444" s="14" t="e">
        <f t="shared" si="484"/>
        <v>#N/A</v>
      </c>
      <c r="DF444" s="14" t="e">
        <f t="shared" si="484"/>
        <v>#N/A</v>
      </c>
      <c r="DG444" s="14" t="e">
        <f t="shared" si="484"/>
        <v>#N/A</v>
      </c>
      <c r="DH444" s="14" t="e">
        <f t="shared" si="484"/>
        <v>#N/A</v>
      </c>
      <c r="DI444" s="14" t="e">
        <f t="shared" si="484"/>
        <v>#N/A</v>
      </c>
      <c r="DJ444" s="14" t="e">
        <f t="shared" si="484"/>
        <v>#N/A</v>
      </c>
      <c r="DK444" s="14" t="e">
        <f t="shared" si="484"/>
        <v>#N/A</v>
      </c>
      <c r="DL444" s="14" t="e">
        <f t="shared" si="484"/>
        <v>#N/A</v>
      </c>
      <c r="DM444" s="14" t="e">
        <f t="shared" si="484"/>
        <v>#N/A</v>
      </c>
      <c r="DN444" s="14" t="e">
        <f t="shared" si="468"/>
        <v>#N/A</v>
      </c>
      <c r="DO444" s="14" t="e">
        <f t="shared" si="468"/>
        <v>#N/A</v>
      </c>
      <c r="DP444" s="14" t="e">
        <f t="shared" si="468"/>
        <v>#N/A</v>
      </c>
      <c r="DQ444" s="14" t="e">
        <f t="shared" si="466"/>
        <v>#N/A</v>
      </c>
      <c r="DR444" s="14" t="e">
        <f t="shared" si="466"/>
        <v>#N/A</v>
      </c>
      <c r="DS444" s="14" t="e">
        <f t="shared" si="446"/>
        <v>#N/A</v>
      </c>
      <c r="DT444" s="14" t="e">
        <f t="shared" si="446"/>
        <v>#N/A</v>
      </c>
      <c r="DU444" s="14" t="e">
        <f t="shared" si="446"/>
        <v>#N/A</v>
      </c>
      <c r="DV444" s="14" t="e">
        <f t="shared" si="446"/>
        <v>#N/A</v>
      </c>
      <c r="DW444" s="14" t="e">
        <f t="shared" si="482"/>
        <v>#N/A</v>
      </c>
      <c r="DX444" s="14" t="e">
        <f t="shared" si="482"/>
        <v>#N/A</v>
      </c>
      <c r="DY444" s="14" t="e">
        <f t="shared" si="482"/>
        <v>#N/A</v>
      </c>
      <c r="DZ444" s="14" t="e">
        <f t="shared" si="477"/>
        <v>#N/A</v>
      </c>
    </row>
    <row r="445" spans="2:130">
      <c r="C445" s="18">
        <v>2059</v>
      </c>
      <c r="D445" s="25"/>
      <c r="E445" s="25"/>
      <c r="F445" s="25"/>
      <c r="G445" s="25"/>
      <c r="H445" s="25"/>
      <c r="I445" s="25"/>
      <c r="J445" s="25"/>
      <c r="K445" s="25"/>
      <c r="L445" s="25"/>
      <c r="M445" s="25"/>
      <c r="N445" s="25"/>
      <c r="O445" s="25"/>
      <c r="P445" s="25"/>
      <c r="Q445" s="25"/>
      <c r="R445" s="25"/>
      <c r="S445" s="25"/>
      <c r="T445" s="25"/>
      <c r="U445" s="25"/>
      <c r="V445" s="25"/>
      <c r="W445" s="25"/>
      <c r="X445" s="25"/>
      <c r="Y445" s="25"/>
      <c r="Z445" s="25"/>
      <c r="AA445" s="25"/>
      <c r="AB445" s="25"/>
      <c r="AC445" s="25"/>
      <c r="AD445" s="25"/>
      <c r="AE445" s="25"/>
      <c r="AF445" s="25"/>
      <c r="AG445" s="25"/>
      <c r="AH445" s="25"/>
      <c r="AI445" s="25"/>
      <c r="AJ445" s="25"/>
      <c r="AK445" s="25"/>
      <c r="AL445" s="25"/>
      <c r="AM445" s="25"/>
      <c r="AN445" s="25"/>
      <c r="AO445" s="25"/>
      <c r="AP445" s="25"/>
      <c r="AQ445" s="25">
        <f t="shared" si="478"/>
        <v>0</v>
      </c>
      <c r="AR445" s="25">
        <f t="shared" si="480"/>
        <v>0</v>
      </c>
      <c r="AS445" s="25">
        <f t="shared" si="483"/>
        <v>0</v>
      </c>
      <c r="AT445" s="25">
        <f t="shared" si="485"/>
        <v>0</v>
      </c>
      <c r="AU445" s="25">
        <f t="shared" si="486"/>
        <v>0</v>
      </c>
      <c r="AV445" s="25">
        <f t="shared" si="487"/>
        <v>0</v>
      </c>
      <c r="AW445" s="25">
        <f t="shared" si="489"/>
        <v>0</v>
      </c>
      <c r="AX445" s="25">
        <f t="shared" si="491"/>
        <v>0</v>
      </c>
      <c r="AY445" s="25">
        <f t="shared" si="492"/>
        <v>0</v>
      </c>
      <c r="AZ445" s="25">
        <f t="shared" si="493"/>
        <v>0</v>
      </c>
      <c r="BA445" s="25">
        <f t="shared" si="494"/>
        <v>0</v>
      </c>
      <c r="BB445" s="25">
        <f t="shared" si="495"/>
        <v>0</v>
      </c>
      <c r="BC445" s="25" t="e">
        <f t="shared" si="496"/>
        <v>#N/A</v>
      </c>
      <c r="BD445" s="25" t="e">
        <f t="shared" si="497"/>
        <v>#N/A</v>
      </c>
      <c r="BE445" s="25" t="e">
        <f t="shared" si="498"/>
        <v>#N/A</v>
      </c>
      <c r="BF445" s="25" t="e">
        <f t="shared" si="499"/>
        <v>#N/A</v>
      </c>
      <c r="BG445" s="25" t="e">
        <f t="shared" si="500"/>
        <v>#N/A</v>
      </c>
      <c r="BH445" s="25" t="e">
        <f t="shared" si="501"/>
        <v>#N/A</v>
      </c>
      <c r="BI445" s="25" t="e">
        <f t="shared" ref="BI445:BI446" si="502">VLOOKUP($C$123,$D$3:$K$63,$A$73,0)*(B388-B387)</f>
        <v>#N/A</v>
      </c>
      <c r="BJ445" s="25" t="e">
        <f>VLOOKUP($C$124,$D$3:$K$63,$A$73,0)*(B387-B386)</f>
        <v>#N/A</v>
      </c>
      <c r="BK445" s="25" t="e">
        <f>VLOOKUP($C$125,$D$3:$K$63,$A$73,0)*B386</f>
        <v>#N/A</v>
      </c>
      <c r="BL445" s="25"/>
      <c r="BM445" s="21" t="e">
        <f t="shared" si="427"/>
        <v>#N/A</v>
      </c>
      <c r="BP445" s="18">
        <v>2059</v>
      </c>
      <c r="BQ445" s="14" t="e">
        <f t="shared" si="490"/>
        <v>#N/A</v>
      </c>
      <c r="BR445" s="14" t="e">
        <f t="shared" si="490"/>
        <v>#N/A</v>
      </c>
      <c r="BS445" s="14" t="e">
        <f t="shared" si="490"/>
        <v>#N/A</v>
      </c>
      <c r="BT445" s="14" t="e">
        <f t="shared" si="490"/>
        <v>#N/A</v>
      </c>
      <c r="BU445" s="14" t="e">
        <f t="shared" si="490"/>
        <v>#N/A</v>
      </c>
      <c r="BV445" s="14" t="e">
        <f t="shared" si="490"/>
        <v>#N/A</v>
      </c>
      <c r="BW445" s="14" t="e">
        <f t="shared" si="490"/>
        <v>#N/A</v>
      </c>
      <c r="BX445" s="14" t="e">
        <f t="shared" si="490"/>
        <v>#N/A</v>
      </c>
      <c r="BY445" s="14" t="e">
        <f t="shared" si="490"/>
        <v>#N/A</v>
      </c>
      <c r="BZ445" s="14" t="e">
        <f t="shared" si="490"/>
        <v>#N/A</v>
      </c>
      <c r="CA445" s="14" t="e">
        <f t="shared" si="490"/>
        <v>#N/A</v>
      </c>
      <c r="CB445" s="14" t="e">
        <f t="shared" si="490"/>
        <v>#N/A</v>
      </c>
      <c r="CC445" s="14" t="e">
        <f t="shared" si="490"/>
        <v>#N/A</v>
      </c>
      <c r="CD445" s="14" t="e">
        <f t="shared" si="490"/>
        <v>#N/A</v>
      </c>
      <c r="CE445" s="14" t="e">
        <f t="shared" si="490"/>
        <v>#N/A</v>
      </c>
      <c r="CF445" s="14" t="e">
        <f t="shared" si="488"/>
        <v>#N/A</v>
      </c>
      <c r="CG445" s="14" t="e">
        <f t="shared" si="481"/>
        <v>#N/A</v>
      </c>
      <c r="CH445" s="14" t="e">
        <f t="shared" si="481"/>
        <v>#N/A</v>
      </c>
      <c r="CI445" s="14" t="e">
        <f t="shared" si="481"/>
        <v>#N/A</v>
      </c>
      <c r="CJ445" s="14" t="e">
        <f t="shared" si="481"/>
        <v>#N/A</v>
      </c>
      <c r="CK445" s="14" t="e">
        <f t="shared" si="479"/>
        <v>#N/A</v>
      </c>
      <c r="CL445" s="14" t="e">
        <f t="shared" si="479"/>
        <v>#N/A</v>
      </c>
      <c r="CM445" s="14" t="e">
        <f t="shared" si="479"/>
        <v>#N/A</v>
      </c>
      <c r="CN445" s="14" t="e">
        <f t="shared" si="479"/>
        <v>#N/A</v>
      </c>
      <c r="CO445" s="14" t="e">
        <f t="shared" si="479"/>
        <v>#N/A</v>
      </c>
      <c r="CP445" s="14" t="e">
        <f t="shared" si="479"/>
        <v>#N/A</v>
      </c>
      <c r="CQ445" s="14" t="e">
        <f t="shared" si="479"/>
        <v>#N/A</v>
      </c>
      <c r="CR445" s="14" t="e">
        <f t="shared" si="479"/>
        <v>#N/A</v>
      </c>
      <c r="CS445" s="14" t="e">
        <f t="shared" si="479"/>
        <v>#N/A</v>
      </c>
      <c r="CT445" s="14" t="e">
        <f t="shared" si="479"/>
        <v>#N/A</v>
      </c>
      <c r="CU445" s="14" t="e">
        <f t="shared" si="479"/>
        <v>#N/A</v>
      </c>
      <c r="CV445" s="14" t="e">
        <f t="shared" si="479"/>
        <v>#N/A</v>
      </c>
      <c r="CW445" s="14" t="e">
        <f t="shared" si="459"/>
        <v>#N/A</v>
      </c>
      <c r="CX445" s="14" t="e">
        <f t="shared" si="459"/>
        <v>#N/A</v>
      </c>
      <c r="CY445" s="14" t="e">
        <f t="shared" si="484"/>
        <v>#N/A</v>
      </c>
      <c r="CZ445" s="14" t="e">
        <f t="shared" si="484"/>
        <v>#N/A</v>
      </c>
      <c r="DA445" s="14" t="e">
        <f t="shared" si="484"/>
        <v>#N/A</v>
      </c>
      <c r="DB445" s="14" t="e">
        <f t="shared" si="484"/>
        <v>#N/A</v>
      </c>
      <c r="DC445" s="14" t="e">
        <f t="shared" si="484"/>
        <v>#N/A</v>
      </c>
      <c r="DD445" s="14" t="e">
        <f t="shared" si="484"/>
        <v>#N/A</v>
      </c>
      <c r="DE445" s="14" t="e">
        <f t="shared" si="484"/>
        <v>#N/A</v>
      </c>
      <c r="DF445" s="14" t="e">
        <f t="shared" si="484"/>
        <v>#N/A</v>
      </c>
      <c r="DG445" s="14" t="e">
        <f t="shared" si="484"/>
        <v>#N/A</v>
      </c>
      <c r="DH445" s="14" t="e">
        <f t="shared" si="484"/>
        <v>#N/A</v>
      </c>
      <c r="DI445" s="14" t="e">
        <f t="shared" si="484"/>
        <v>#N/A</v>
      </c>
      <c r="DJ445" s="14" t="e">
        <f t="shared" si="484"/>
        <v>#N/A</v>
      </c>
      <c r="DK445" s="14" t="e">
        <f t="shared" si="484"/>
        <v>#N/A</v>
      </c>
      <c r="DL445" s="14" t="e">
        <f t="shared" si="484"/>
        <v>#N/A</v>
      </c>
      <c r="DM445" s="14" t="e">
        <f t="shared" si="484"/>
        <v>#N/A</v>
      </c>
      <c r="DN445" s="14" t="e">
        <f t="shared" si="468"/>
        <v>#N/A</v>
      </c>
      <c r="DO445" s="14" t="e">
        <f t="shared" si="468"/>
        <v>#N/A</v>
      </c>
      <c r="DP445" s="14" t="e">
        <f t="shared" si="468"/>
        <v>#N/A</v>
      </c>
      <c r="DQ445" s="14" t="e">
        <f t="shared" si="466"/>
        <v>#N/A</v>
      </c>
      <c r="DR445" s="14" t="e">
        <f t="shared" si="466"/>
        <v>#N/A</v>
      </c>
      <c r="DS445" s="14" t="e">
        <f t="shared" si="446"/>
        <v>#N/A</v>
      </c>
      <c r="DT445" s="14" t="e">
        <f t="shared" si="446"/>
        <v>#N/A</v>
      </c>
      <c r="DU445" s="14" t="e">
        <f t="shared" si="446"/>
        <v>#N/A</v>
      </c>
      <c r="DV445" s="14" t="e">
        <f t="shared" si="446"/>
        <v>#N/A</v>
      </c>
      <c r="DW445" s="14" t="e">
        <f t="shared" si="482"/>
        <v>#N/A</v>
      </c>
      <c r="DX445" s="14" t="e">
        <f t="shared" si="482"/>
        <v>#N/A</v>
      </c>
      <c r="DY445" s="14" t="e">
        <f t="shared" si="482"/>
        <v>#N/A</v>
      </c>
      <c r="DZ445" s="14" t="e">
        <f t="shared" si="477"/>
        <v>#N/A</v>
      </c>
    </row>
    <row r="446" spans="2:130">
      <c r="C446" s="18">
        <v>2060</v>
      </c>
      <c r="D446" s="25"/>
      <c r="E446" s="25"/>
      <c r="F446" s="25"/>
      <c r="G446" s="25"/>
      <c r="H446" s="25"/>
      <c r="I446" s="25"/>
      <c r="J446" s="25"/>
      <c r="K446" s="25"/>
      <c r="L446" s="25"/>
      <c r="M446" s="25"/>
      <c r="N446" s="25"/>
      <c r="O446" s="25"/>
      <c r="P446" s="25"/>
      <c r="Q446" s="25"/>
      <c r="R446" s="25"/>
      <c r="S446" s="25"/>
      <c r="T446" s="25"/>
      <c r="U446" s="25"/>
      <c r="V446" s="25"/>
      <c r="W446" s="25"/>
      <c r="X446" s="25"/>
      <c r="Y446" s="25"/>
      <c r="Z446" s="25"/>
      <c r="AA446" s="25"/>
      <c r="AB446" s="25"/>
      <c r="AC446" s="25"/>
      <c r="AD446" s="25"/>
      <c r="AE446" s="25"/>
      <c r="AF446" s="25"/>
      <c r="AG446" s="25"/>
      <c r="AH446" s="25"/>
      <c r="AI446" s="25"/>
      <c r="AJ446" s="25"/>
      <c r="AK446" s="25"/>
      <c r="AL446" s="25"/>
      <c r="AM446" s="25"/>
      <c r="AN446" s="25"/>
      <c r="AO446" s="25"/>
      <c r="AP446" s="25"/>
      <c r="AQ446" s="25"/>
      <c r="AR446" s="25">
        <f t="shared" si="480"/>
        <v>0</v>
      </c>
      <c r="AS446" s="25">
        <f t="shared" si="483"/>
        <v>0</v>
      </c>
      <c r="AT446" s="25">
        <f t="shared" si="485"/>
        <v>0</v>
      </c>
      <c r="AU446" s="25">
        <f t="shared" si="486"/>
        <v>0</v>
      </c>
      <c r="AV446" s="25">
        <f t="shared" si="487"/>
        <v>0</v>
      </c>
      <c r="AW446" s="25">
        <f t="shared" si="489"/>
        <v>0</v>
      </c>
      <c r="AX446" s="25">
        <f t="shared" si="491"/>
        <v>0</v>
      </c>
      <c r="AY446" s="25">
        <f t="shared" si="492"/>
        <v>0</v>
      </c>
      <c r="AZ446" s="25">
        <f t="shared" si="493"/>
        <v>0</v>
      </c>
      <c r="BA446" s="25">
        <f t="shared" si="494"/>
        <v>0</v>
      </c>
      <c r="BB446" s="25">
        <f t="shared" si="495"/>
        <v>0</v>
      </c>
      <c r="BC446" s="25" t="e">
        <f t="shared" si="496"/>
        <v>#N/A</v>
      </c>
      <c r="BD446" s="25" t="e">
        <f t="shared" si="497"/>
        <v>#N/A</v>
      </c>
      <c r="BE446" s="25" t="e">
        <f t="shared" si="498"/>
        <v>#N/A</v>
      </c>
      <c r="BF446" s="25" t="e">
        <f t="shared" si="499"/>
        <v>#N/A</v>
      </c>
      <c r="BG446" s="25" t="e">
        <f t="shared" si="500"/>
        <v>#N/A</v>
      </c>
      <c r="BH446" s="25" t="e">
        <f t="shared" si="501"/>
        <v>#N/A</v>
      </c>
      <c r="BI446" s="25" t="e">
        <f t="shared" si="502"/>
        <v>#N/A</v>
      </c>
      <c r="BJ446" s="25" t="e">
        <f>VLOOKUP($C$124,$D$3:$K$63,$A$73,0)*(B388-B387)</f>
        <v>#N/A</v>
      </c>
      <c r="BK446" s="25" t="e">
        <f>VLOOKUP($C$125,$D$3:$K$63,$A$73,0)*(B387-B386)</f>
        <v>#N/A</v>
      </c>
      <c r="BL446" s="25" t="e">
        <f>VLOOKUP($C$126,$D$3:$K$63,$A$73,0)*B386</f>
        <v>#N/A</v>
      </c>
      <c r="BM446" s="21" t="e">
        <f t="shared" si="427"/>
        <v>#N/A</v>
      </c>
      <c r="BP446" s="18">
        <v>2060</v>
      </c>
      <c r="BQ446" s="14" t="e">
        <f t="shared" si="490"/>
        <v>#N/A</v>
      </c>
      <c r="BR446" s="14" t="e">
        <f t="shared" si="490"/>
        <v>#N/A</v>
      </c>
      <c r="BS446" s="14" t="e">
        <f t="shared" si="490"/>
        <v>#N/A</v>
      </c>
      <c r="BT446" s="14" t="e">
        <f t="shared" si="490"/>
        <v>#N/A</v>
      </c>
      <c r="BU446" s="14" t="e">
        <f t="shared" si="490"/>
        <v>#N/A</v>
      </c>
      <c r="BV446" s="14" t="e">
        <f t="shared" si="490"/>
        <v>#N/A</v>
      </c>
      <c r="BW446" s="14" t="e">
        <f t="shared" si="490"/>
        <v>#N/A</v>
      </c>
      <c r="BX446" s="14" t="e">
        <f t="shared" si="490"/>
        <v>#N/A</v>
      </c>
      <c r="BY446" s="14" t="e">
        <f t="shared" si="490"/>
        <v>#N/A</v>
      </c>
      <c r="BZ446" s="14" t="e">
        <f t="shared" si="490"/>
        <v>#N/A</v>
      </c>
      <c r="CA446" s="14" t="e">
        <f t="shared" si="490"/>
        <v>#N/A</v>
      </c>
      <c r="CB446" s="14" t="e">
        <f t="shared" si="490"/>
        <v>#N/A</v>
      </c>
      <c r="CC446" s="14" t="e">
        <f t="shared" si="490"/>
        <v>#N/A</v>
      </c>
      <c r="CD446" s="14" t="e">
        <f t="shared" si="490"/>
        <v>#N/A</v>
      </c>
      <c r="CE446" s="14" t="e">
        <f t="shared" si="490"/>
        <v>#N/A</v>
      </c>
      <c r="CF446" s="14" t="e">
        <f t="shared" si="488"/>
        <v>#N/A</v>
      </c>
      <c r="CG446" s="14" t="e">
        <f t="shared" si="481"/>
        <v>#N/A</v>
      </c>
      <c r="CH446" s="14" t="e">
        <f t="shared" si="481"/>
        <v>#N/A</v>
      </c>
      <c r="CI446" s="14" t="e">
        <f t="shared" si="481"/>
        <v>#N/A</v>
      </c>
      <c r="CJ446" s="14" t="e">
        <f t="shared" si="481"/>
        <v>#N/A</v>
      </c>
      <c r="CK446" s="14" t="e">
        <f t="shared" si="479"/>
        <v>#N/A</v>
      </c>
      <c r="CL446" s="14" t="e">
        <f t="shared" si="479"/>
        <v>#N/A</v>
      </c>
      <c r="CM446" s="14" t="e">
        <f t="shared" si="479"/>
        <v>#N/A</v>
      </c>
      <c r="CN446" s="14" t="e">
        <f t="shared" si="479"/>
        <v>#N/A</v>
      </c>
      <c r="CO446" s="14" t="e">
        <f t="shared" si="479"/>
        <v>#N/A</v>
      </c>
      <c r="CP446" s="14" t="e">
        <f t="shared" si="479"/>
        <v>#N/A</v>
      </c>
      <c r="CQ446" s="14" t="e">
        <f t="shared" si="479"/>
        <v>#N/A</v>
      </c>
      <c r="CR446" s="14" t="e">
        <f t="shared" si="479"/>
        <v>#N/A</v>
      </c>
      <c r="CS446" s="14" t="e">
        <f t="shared" si="479"/>
        <v>#N/A</v>
      </c>
      <c r="CT446" s="14" t="e">
        <f t="shared" si="479"/>
        <v>#N/A</v>
      </c>
      <c r="CU446" s="14" t="e">
        <f t="shared" si="479"/>
        <v>#N/A</v>
      </c>
      <c r="CV446" s="14" t="e">
        <f t="shared" si="479"/>
        <v>#N/A</v>
      </c>
      <c r="CW446" s="14" t="e">
        <f t="shared" si="459"/>
        <v>#N/A</v>
      </c>
      <c r="CX446" s="14" t="e">
        <f t="shared" si="459"/>
        <v>#N/A</v>
      </c>
      <c r="CY446" s="14" t="e">
        <f t="shared" si="459"/>
        <v>#N/A</v>
      </c>
      <c r="CZ446" s="14" t="e">
        <f t="shared" si="459"/>
        <v>#N/A</v>
      </c>
      <c r="DA446" s="14" t="e">
        <f t="shared" si="459"/>
        <v>#N/A</v>
      </c>
      <c r="DB446" s="14" t="e">
        <f t="shared" si="459"/>
        <v>#N/A</v>
      </c>
      <c r="DC446" s="14" t="e">
        <f t="shared" si="459"/>
        <v>#N/A</v>
      </c>
      <c r="DD446" s="14" t="e">
        <f t="shared" si="459"/>
        <v>#N/A</v>
      </c>
      <c r="DE446" s="14" t="e">
        <f t="shared" si="459"/>
        <v>#N/A</v>
      </c>
      <c r="DF446" s="14" t="e">
        <f t="shared" si="459"/>
        <v>#N/A</v>
      </c>
      <c r="DG446" s="14" t="e">
        <f t="shared" si="459"/>
        <v>#N/A</v>
      </c>
      <c r="DH446" s="14" t="e">
        <f t="shared" si="459"/>
        <v>#N/A</v>
      </c>
      <c r="DI446" s="14" t="e">
        <f t="shared" si="459"/>
        <v>#N/A</v>
      </c>
      <c r="DJ446" s="14" t="e">
        <f t="shared" si="459"/>
        <v>#N/A</v>
      </c>
      <c r="DK446" s="14" t="e">
        <f t="shared" si="459"/>
        <v>#N/A</v>
      </c>
      <c r="DL446" s="14" t="e">
        <f t="shared" si="459"/>
        <v>#N/A</v>
      </c>
      <c r="DM446" s="14" t="e">
        <f t="shared" ref="DM446" si="503">AZ446/$BM446</f>
        <v>#N/A</v>
      </c>
      <c r="DN446" s="14" t="e">
        <f t="shared" si="468"/>
        <v>#N/A</v>
      </c>
      <c r="DO446" s="14" t="e">
        <f t="shared" si="468"/>
        <v>#N/A</v>
      </c>
      <c r="DP446" s="14" t="e">
        <f t="shared" si="468"/>
        <v>#N/A</v>
      </c>
      <c r="DQ446" s="14" t="e">
        <f t="shared" si="466"/>
        <v>#N/A</v>
      </c>
      <c r="DR446" s="14" t="e">
        <f t="shared" si="466"/>
        <v>#N/A</v>
      </c>
      <c r="DS446" s="14" t="e">
        <f t="shared" si="446"/>
        <v>#N/A</v>
      </c>
      <c r="DT446" s="14" t="e">
        <f t="shared" si="446"/>
        <v>#N/A</v>
      </c>
      <c r="DU446" s="14" t="e">
        <f t="shared" si="446"/>
        <v>#N/A</v>
      </c>
      <c r="DV446" s="14" t="e">
        <f t="shared" si="446"/>
        <v>#N/A</v>
      </c>
      <c r="DW446" s="14" t="e">
        <f t="shared" si="482"/>
        <v>#N/A</v>
      </c>
      <c r="DX446" s="14" t="e">
        <f t="shared" si="482"/>
        <v>#N/A</v>
      </c>
      <c r="DY446" s="14" t="e">
        <f t="shared" si="482"/>
        <v>#N/A</v>
      </c>
      <c r="DZ446" s="14" t="e">
        <f t="shared" si="477"/>
        <v>#N/A</v>
      </c>
    </row>
    <row r="448" spans="2:130">
      <c r="B448" s="19" t="s">
        <v>19</v>
      </c>
      <c r="C448" s="18" t="s">
        <v>47</v>
      </c>
      <c r="N448" s="18"/>
      <c r="U448" s="21"/>
      <c r="W448" s="18"/>
      <c r="AD448" s="21"/>
      <c r="AF448" s="18"/>
      <c r="AM448" s="21"/>
      <c r="AO448" s="18"/>
      <c r="AV448" s="21"/>
      <c r="BN448" s="113" t="s">
        <v>48</v>
      </c>
      <c r="BO448" s="113"/>
    </row>
    <row r="449" spans="1:130">
      <c r="A449" s="22" t="s">
        <v>34</v>
      </c>
      <c r="B449" s="22" t="s">
        <v>43</v>
      </c>
      <c r="C449" s="22" t="s">
        <v>41</v>
      </c>
      <c r="D449" s="22">
        <v>2000</v>
      </c>
      <c r="E449" s="22">
        <v>2001</v>
      </c>
      <c r="F449" s="22">
        <v>2002</v>
      </c>
      <c r="G449" s="22">
        <v>2003</v>
      </c>
      <c r="H449" s="22">
        <v>2004</v>
      </c>
      <c r="I449" s="22">
        <v>2005</v>
      </c>
      <c r="J449" s="22">
        <v>2006</v>
      </c>
      <c r="K449" s="22">
        <v>2007</v>
      </c>
      <c r="L449" s="22">
        <v>2008</v>
      </c>
      <c r="M449" s="22">
        <v>2009</v>
      </c>
      <c r="N449" s="22">
        <v>2010</v>
      </c>
      <c r="O449" s="22">
        <v>2011</v>
      </c>
      <c r="P449" s="22">
        <v>2012</v>
      </c>
      <c r="Q449" s="22">
        <v>2013</v>
      </c>
      <c r="R449" s="22">
        <v>2014</v>
      </c>
      <c r="S449" s="22">
        <v>2015</v>
      </c>
      <c r="T449" s="22">
        <v>2016</v>
      </c>
      <c r="U449" s="22">
        <v>2017</v>
      </c>
      <c r="V449" s="22">
        <v>2018</v>
      </c>
      <c r="W449" s="22">
        <v>2019</v>
      </c>
      <c r="X449" s="22">
        <v>2020</v>
      </c>
      <c r="Y449" s="22">
        <v>2021</v>
      </c>
      <c r="Z449" s="22">
        <v>2022</v>
      </c>
      <c r="AA449" s="22">
        <v>2023</v>
      </c>
      <c r="AB449" s="22">
        <v>2024</v>
      </c>
      <c r="AC449" s="22">
        <v>2025</v>
      </c>
      <c r="AD449" s="22">
        <v>2026</v>
      </c>
      <c r="AE449" s="22">
        <v>2027</v>
      </c>
      <c r="AF449" s="22">
        <v>2028</v>
      </c>
      <c r="AG449" s="22">
        <v>2029</v>
      </c>
      <c r="AH449" s="22">
        <v>2030</v>
      </c>
      <c r="AI449" s="22">
        <v>2031</v>
      </c>
      <c r="AJ449" s="22">
        <v>2032</v>
      </c>
      <c r="AK449" s="22">
        <v>2033</v>
      </c>
      <c r="AL449" s="22">
        <v>2034</v>
      </c>
      <c r="AM449" s="22">
        <v>2035</v>
      </c>
      <c r="AN449" s="22">
        <v>2036</v>
      </c>
      <c r="AO449" s="22">
        <v>2037</v>
      </c>
      <c r="AP449" s="22">
        <v>2038</v>
      </c>
      <c r="AQ449" s="22">
        <v>2039</v>
      </c>
      <c r="AR449" s="22">
        <v>2040</v>
      </c>
      <c r="AS449" s="22">
        <v>2041</v>
      </c>
      <c r="AT449" s="22">
        <v>2042</v>
      </c>
      <c r="AU449" s="22">
        <v>2043</v>
      </c>
      <c r="AV449" s="22">
        <v>2044</v>
      </c>
      <c r="AW449" s="22">
        <v>2045</v>
      </c>
      <c r="AX449" s="22">
        <v>2046</v>
      </c>
      <c r="AY449" s="22">
        <v>2047</v>
      </c>
      <c r="AZ449" s="22">
        <v>2048</v>
      </c>
      <c r="BA449" s="22">
        <v>2049</v>
      </c>
      <c r="BB449" s="22">
        <v>2050</v>
      </c>
      <c r="BC449" s="22">
        <v>2051</v>
      </c>
      <c r="BD449" s="22">
        <v>2052</v>
      </c>
      <c r="BE449" s="22">
        <v>2053</v>
      </c>
      <c r="BF449" s="22">
        <v>2054</v>
      </c>
      <c r="BG449" s="22">
        <v>2055</v>
      </c>
      <c r="BH449" s="22">
        <v>2056</v>
      </c>
      <c r="BI449" s="22">
        <v>2057</v>
      </c>
      <c r="BJ449" s="22">
        <v>2058</v>
      </c>
      <c r="BK449" s="22">
        <v>2059</v>
      </c>
      <c r="BL449" s="22">
        <v>2060</v>
      </c>
      <c r="BM449" s="22" t="s">
        <v>46</v>
      </c>
      <c r="BN449" s="22"/>
      <c r="BO449" s="22"/>
      <c r="BP449" s="22" t="s">
        <v>41</v>
      </c>
      <c r="BQ449" s="22">
        <v>2000</v>
      </c>
      <c r="BR449" s="22">
        <v>2001</v>
      </c>
      <c r="BS449" s="22">
        <v>2002</v>
      </c>
      <c r="BT449" s="22">
        <v>2003</v>
      </c>
      <c r="BU449" s="22">
        <v>2004</v>
      </c>
      <c r="BV449" s="22">
        <v>2005</v>
      </c>
      <c r="BW449" s="22">
        <v>2006</v>
      </c>
      <c r="BX449" s="22">
        <v>2007</v>
      </c>
      <c r="BY449" s="22">
        <v>2008</v>
      </c>
      <c r="BZ449" s="22">
        <v>2009</v>
      </c>
      <c r="CA449" s="22">
        <v>2010</v>
      </c>
      <c r="CB449" s="22">
        <v>2011</v>
      </c>
      <c r="CC449" s="22">
        <v>2012</v>
      </c>
      <c r="CD449" s="22">
        <v>2013</v>
      </c>
      <c r="CE449" s="22">
        <v>2014</v>
      </c>
      <c r="CF449" s="22">
        <v>2015</v>
      </c>
      <c r="CG449" s="22">
        <v>2016</v>
      </c>
      <c r="CH449" s="22">
        <v>2017</v>
      </c>
      <c r="CI449" s="22">
        <v>2018</v>
      </c>
      <c r="CJ449" s="22">
        <v>2019</v>
      </c>
      <c r="CK449" s="22">
        <v>2020</v>
      </c>
      <c r="CL449" s="22">
        <v>2021</v>
      </c>
      <c r="CM449" s="22">
        <v>2022</v>
      </c>
      <c r="CN449" s="22">
        <v>2023</v>
      </c>
      <c r="CO449" s="22">
        <v>2024</v>
      </c>
      <c r="CP449" s="22">
        <v>2025</v>
      </c>
      <c r="CQ449" s="22">
        <v>2026</v>
      </c>
      <c r="CR449" s="22">
        <v>2027</v>
      </c>
      <c r="CS449" s="22">
        <v>2028</v>
      </c>
      <c r="CT449" s="22">
        <v>2029</v>
      </c>
      <c r="CU449" s="22">
        <v>2030</v>
      </c>
      <c r="CV449" s="22">
        <v>2031</v>
      </c>
      <c r="CW449" s="22">
        <v>2032</v>
      </c>
      <c r="CX449" s="22">
        <v>2033</v>
      </c>
      <c r="CY449" s="22">
        <v>2034</v>
      </c>
      <c r="CZ449" s="22">
        <v>2035</v>
      </c>
      <c r="DA449" s="22">
        <v>2036</v>
      </c>
      <c r="DB449" s="22">
        <v>2037</v>
      </c>
      <c r="DC449" s="22">
        <v>2038</v>
      </c>
      <c r="DD449" s="22">
        <v>2039</v>
      </c>
      <c r="DE449" s="22">
        <v>2040</v>
      </c>
      <c r="DF449" s="22">
        <v>2041</v>
      </c>
      <c r="DG449" s="22">
        <v>2042</v>
      </c>
      <c r="DH449" s="22">
        <v>2043</v>
      </c>
      <c r="DI449" s="22">
        <v>2044</v>
      </c>
      <c r="DJ449" s="22">
        <v>2045</v>
      </c>
      <c r="DK449" s="22">
        <v>2046</v>
      </c>
      <c r="DL449" s="22">
        <v>2047</v>
      </c>
      <c r="DM449" s="22">
        <v>2048</v>
      </c>
      <c r="DN449" s="22">
        <v>2049</v>
      </c>
      <c r="DO449" s="22">
        <v>2050</v>
      </c>
      <c r="DP449" s="22">
        <v>2051</v>
      </c>
      <c r="DQ449" s="22">
        <v>2052</v>
      </c>
      <c r="DR449" s="22">
        <v>2053</v>
      </c>
      <c r="DS449" s="22">
        <v>2054</v>
      </c>
      <c r="DT449" s="22">
        <v>2055</v>
      </c>
      <c r="DU449" s="22">
        <v>2056</v>
      </c>
      <c r="DV449" s="22">
        <v>2057</v>
      </c>
      <c r="DW449" s="22">
        <v>2058</v>
      </c>
      <c r="DX449" s="22">
        <v>2059</v>
      </c>
      <c r="DY449" s="22">
        <v>2060</v>
      </c>
      <c r="DZ449" s="22" t="s">
        <v>49</v>
      </c>
    </row>
    <row r="450" spans="1:130">
      <c r="A450" s="18">
        <v>0</v>
      </c>
      <c r="B450" s="15">
        <f>B386</f>
        <v>0</v>
      </c>
      <c r="C450" s="18">
        <v>2000</v>
      </c>
      <c r="D450" s="25">
        <f>VLOOKUP($C$66,$D$3:$K$63,$A$74,0)*B450</f>
        <v>0</v>
      </c>
      <c r="E450" s="25"/>
      <c r="F450" s="25"/>
      <c r="G450" s="25"/>
      <c r="H450" s="25"/>
      <c r="I450" s="25"/>
      <c r="J450" s="25"/>
      <c r="K450" s="25"/>
      <c r="L450" s="25"/>
      <c r="M450" s="25"/>
      <c r="N450" s="25"/>
      <c r="O450" s="25"/>
      <c r="P450" s="25"/>
      <c r="Q450" s="25"/>
      <c r="R450" s="25"/>
      <c r="S450" s="25"/>
      <c r="T450" s="25"/>
      <c r="U450" s="25"/>
      <c r="V450" s="25"/>
      <c r="W450" s="25"/>
      <c r="X450" s="25"/>
      <c r="Y450" s="25"/>
      <c r="Z450" s="25"/>
      <c r="AA450" s="25"/>
      <c r="AB450" s="25"/>
      <c r="AC450" s="25"/>
      <c r="AD450" s="25"/>
      <c r="AE450" s="25"/>
      <c r="AF450" s="25"/>
      <c r="AG450" s="25"/>
      <c r="AH450" s="25"/>
      <c r="AI450" s="25"/>
      <c r="AJ450" s="25"/>
      <c r="AK450" s="25"/>
      <c r="AL450" s="25"/>
      <c r="AM450" s="25"/>
      <c r="AN450" s="25"/>
      <c r="AO450" s="25"/>
      <c r="AP450" s="25"/>
      <c r="AQ450" s="25"/>
      <c r="AR450" s="25"/>
      <c r="AS450" s="25"/>
      <c r="AT450" s="25"/>
      <c r="AU450" s="25"/>
      <c r="AV450" s="25"/>
      <c r="AW450" s="25"/>
      <c r="AX450" s="25"/>
      <c r="AY450" s="25"/>
      <c r="AZ450" s="25"/>
      <c r="BA450" s="25"/>
      <c r="BB450" s="25"/>
      <c r="BC450" s="25"/>
      <c r="BD450" s="25"/>
      <c r="BE450" s="25"/>
      <c r="BF450" s="25"/>
      <c r="BG450" s="25"/>
      <c r="BH450" s="25"/>
      <c r="BI450" s="25"/>
      <c r="BJ450" s="25"/>
      <c r="BK450" s="25"/>
      <c r="BL450" s="25"/>
      <c r="BM450" s="21">
        <f>SUM(D450:BL450)</f>
        <v>0</v>
      </c>
      <c r="BP450" s="18">
        <v>2000</v>
      </c>
      <c r="BQ450" s="14" t="e">
        <f>D450/$BM450</f>
        <v>#DIV/0!</v>
      </c>
      <c r="BR450" s="14" t="e">
        <f t="shared" ref="BR450:CG465" si="504">E450/$BM450</f>
        <v>#DIV/0!</v>
      </c>
      <c r="BS450" s="14" t="e">
        <f t="shared" si="504"/>
        <v>#DIV/0!</v>
      </c>
      <c r="BT450" s="14" t="e">
        <f t="shared" si="504"/>
        <v>#DIV/0!</v>
      </c>
      <c r="BU450" s="14" t="e">
        <f t="shared" si="504"/>
        <v>#DIV/0!</v>
      </c>
      <c r="BV450" s="14" t="e">
        <f t="shared" si="504"/>
        <v>#DIV/0!</v>
      </c>
      <c r="BW450" s="14" t="e">
        <f t="shared" si="504"/>
        <v>#DIV/0!</v>
      </c>
      <c r="BX450" s="14" t="e">
        <f t="shared" si="504"/>
        <v>#DIV/0!</v>
      </c>
      <c r="BY450" s="14" t="e">
        <f t="shared" si="504"/>
        <v>#DIV/0!</v>
      </c>
      <c r="BZ450" s="14" t="e">
        <f t="shared" si="504"/>
        <v>#DIV/0!</v>
      </c>
      <c r="CA450" s="14" t="e">
        <f t="shared" si="504"/>
        <v>#DIV/0!</v>
      </c>
      <c r="CB450" s="14" t="e">
        <f t="shared" si="504"/>
        <v>#DIV/0!</v>
      </c>
      <c r="CC450" s="14" t="e">
        <f t="shared" si="504"/>
        <v>#DIV/0!</v>
      </c>
      <c r="CD450" s="14" t="e">
        <f t="shared" si="504"/>
        <v>#DIV/0!</v>
      </c>
      <c r="CE450" s="14" t="e">
        <f t="shared" si="504"/>
        <v>#DIV/0!</v>
      </c>
      <c r="CF450" s="14" t="e">
        <f t="shared" si="504"/>
        <v>#DIV/0!</v>
      </c>
      <c r="CG450" s="14" t="e">
        <f t="shared" si="504"/>
        <v>#DIV/0!</v>
      </c>
      <c r="CH450" s="14" t="e">
        <f t="shared" ref="CH450:CW475" si="505">U450/$BM450</f>
        <v>#DIV/0!</v>
      </c>
      <c r="CI450" s="14" t="e">
        <f t="shared" si="505"/>
        <v>#DIV/0!</v>
      </c>
      <c r="CJ450" s="14" t="e">
        <f t="shared" si="505"/>
        <v>#DIV/0!</v>
      </c>
      <c r="CK450" s="14" t="e">
        <f t="shared" si="505"/>
        <v>#DIV/0!</v>
      </c>
      <c r="CL450" s="14" t="e">
        <f t="shared" si="505"/>
        <v>#DIV/0!</v>
      </c>
      <c r="CM450" s="14" t="e">
        <f>Z450/$BM450</f>
        <v>#DIV/0!</v>
      </c>
      <c r="CN450" s="14" t="e">
        <f t="shared" ref="CN450:DC465" si="506">AA450/$BM450</f>
        <v>#DIV/0!</v>
      </c>
      <c r="CO450" s="14" t="e">
        <f t="shared" si="506"/>
        <v>#DIV/0!</v>
      </c>
      <c r="CP450" s="14" t="e">
        <f t="shared" si="506"/>
        <v>#DIV/0!</v>
      </c>
      <c r="CQ450" s="14" t="e">
        <f t="shared" si="506"/>
        <v>#DIV/0!</v>
      </c>
      <c r="CR450" s="14" t="e">
        <f t="shared" si="506"/>
        <v>#DIV/0!</v>
      </c>
      <c r="CS450" s="14" t="e">
        <f t="shared" si="506"/>
        <v>#DIV/0!</v>
      </c>
      <c r="CT450" s="14" t="e">
        <f t="shared" si="506"/>
        <v>#DIV/0!</v>
      </c>
      <c r="CU450" s="14" t="e">
        <f t="shared" si="506"/>
        <v>#DIV/0!</v>
      </c>
      <c r="CV450" s="14" t="e">
        <f t="shared" si="506"/>
        <v>#DIV/0!</v>
      </c>
      <c r="CW450" s="14" t="e">
        <f t="shared" si="506"/>
        <v>#DIV/0!</v>
      </c>
      <c r="CX450" s="14" t="e">
        <f t="shared" si="506"/>
        <v>#DIV/0!</v>
      </c>
      <c r="CY450" s="14" t="e">
        <f t="shared" si="506"/>
        <v>#DIV/0!</v>
      </c>
      <c r="CZ450" s="14" t="e">
        <f t="shared" si="506"/>
        <v>#DIV/0!</v>
      </c>
      <c r="DA450" s="14" t="e">
        <f t="shared" si="506"/>
        <v>#DIV/0!</v>
      </c>
      <c r="DB450" s="14" t="e">
        <f t="shared" si="506"/>
        <v>#DIV/0!</v>
      </c>
      <c r="DC450" s="14" t="e">
        <f t="shared" si="506"/>
        <v>#DIV/0!</v>
      </c>
      <c r="DD450" s="14" t="e">
        <f t="shared" ref="DD450:DS465" si="507">AQ450/$BM450</f>
        <v>#DIV/0!</v>
      </c>
      <c r="DE450" s="14" t="e">
        <f t="shared" si="507"/>
        <v>#DIV/0!</v>
      </c>
      <c r="DF450" s="14" t="e">
        <f t="shared" si="507"/>
        <v>#DIV/0!</v>
      </c>
      <c r="DG450" s="14" t="e">
        <f t="shared" si="507"/>
        <v>#DIV/0!</v>
      </c>
      <c r="DH450" s="14" t="e">
        <f t="shared" si="507"/>
        <v>#DIV/0!</v>
      </c>
      <c r="DI450" s="14" t="e">
        <f t="shared" si="507"/>
        <v>#DIV/0!</v>
      </c>
      <c r="DJ450" s="14" t="e">
        <f t="shared" si="507"/>
        <v>#DIV/0!</v>
      </c>
      <c r="DK450" s="14" t="e">
        <f t="shared" si="507"/>
        <v>#DIV/0!</v>
      </c>
      <c r="DL450" s="14" t="e">
        <f t="shared" si="507"/>
        <v>#DIV/0!</v>
      </c>
      <c r="DM450" s="14" t="e">
        <f t="shared" si="507"/>
        <v>#DIV/0!</v>
      </c>
      <c r="DN450" s="14" t="e">
        <f t="shared" si="507"/>
        <v>#DIV/0!</v>
      </c>
      <c r="DO450" s="14" t="e">
        <f t="shared" si="507"/>
        <v>#DIV/0!</v>
      </c>
      <c r="DP450" s="14" t="e">
        <f t="shared" si="507"/>
        <v>#DIV/0!</v>
      </c>
      <c r="DQ450" s="14" t="e">
        <f t="shared" si="507"/>
        <v>#DIV/0!</v>
      </c>
      <c r="DR450" s="14" t="e">
        <f t="shared" si="507"/>
        <v>#DIV/0!</v>
      </c>
      <c r="DS450" s="14" t="e">
        <f t="shared" si="507"/>
        <v>#DIV/0!</v>
      </c>
      <c r="DT450" s="14" t="e">
        <f t="shared" ref="DT450:DY492" si="508">BG450/$BM450</f>
        <v>#DIV/0!</v>
      </c>
      <c r="DU450" s="14" t="e">
        <f t="shared" si="508"/>
        <v>#DIV/0!</v>
      </c>
      <c r="DV450" s="14" t="e">
        <f t="shared" si="508"/>
        <v>#DIV/0!</v>
      </c>
      <c r="DW450" s="14" t="e">
        <f t="shared" si="508"/>
        <v>#DIV/0!</v>
      </c>
      <c r="DX450" s="14" t="e">
        <f t="shared" si="508"/>
        <v>#DIV/0!</v>
      </c>
      <c r="DY450" s="14" t="e">
        <f t="shared" si="508"/>
        <v>#DIV/0!</v>
      </c>
      <c r="DZ450" s="14" t="e">
        <f>SUM(BQ450:DY450)</f>
        <v>#DIV/0!</v>
      </c>
    </row>
    <row r="451" spans="1:130">
      <c r="A451" s="18">
        <v>1</v>
      </c>
      <c r="B451" s="15">
        <f t="shared" ref="B451:B470" si="509">B387</f>
        <v>0.125</v>
      </c>
      <c r="C451" s="18">
        <v>2001</v>
      </c>
      <c r="D451" s="25">
        <f>VLOOKUP($C$66,$D$3:$K$63,$A$74,0)*(B451-B450)</f>
        <v>0</v>
      </c>
      <c r="E451" s="25">
        <f>VLOOKUP($C$67,$D$3:$K$63,$A$74,0)*B450</f>
        <v>0</v>
      </c>
      <c r="F451" s="25"/>
      <c r="G451" s="25"/>
      <c r="H451" s="25"/>
      <c r="I451" s="25"/>
      <c r="J451" s="25"/>
      <c r="K451" s="25"/>
      <c r="L451" s="25"/>
      <c r="M451" s="25"/>
      <c r="N451" s="25"/>
      <c r="O451" s="25"/>
      <c r="P451" s="25"/>
      <c r="Q451" s="25"/>
      <c r="R451" s="25"/>
      <c r="S451" s="25"/>
      <c r="T451" s="25"/>
      <c r="U451" s="25"/>
      <c r="V451" s="25"/>
      <c r="W451" s="25"/>
      <c r="X451" s="25"/>
      <c r="Y451" s="25"/>
      <c r="Z451" s="25"/>
      <c r="AA451" s="25"/>
      <c r="AB451" s="25"/>
      <c r="AC451" s="25"/>
      <c r="AD451" s="25"/>
      <c r="AE451" s="25"/>
      <c r="AF451" s="25"/>
      <c r="AG451" s="25"/>
      <c r="AH451" s="25"/>
      <c r="AI451" s="25"/>
      <c r="AJ451" s="25"/>
      <c r="AK451" s="25"/>
      <c r="AL451" s="25"/>
      <c r="AM451" s="25"/>
      <c r="AN451" s="25"/>
      <c r="AO451" s="25"/>
      <c r="AP451" s="25"/>
      <c r="AQ451" s="25"/>
      <c r="AR451" s="25"/>
      <c r="AS451" s="25"/>
      <c r="AT451" s="25"/>
      <c r="AU451" s="25"/>
      <c r="AV451" s="25"/>
      <c r="AW451" s="25"/>
      <c r="AX451" s="25"/>
      <c r="AY451" s="25"/>
      <c r="AZ451" s="25"/>
      <c r="BA451" s="25"/>
      <c r="BB451" s="25"/>
      <c r="BC451" s="25"/>
      <c r="BD451" s="25"/>
      <c r="BE451" s="25"/>
      <c r="BF451" s="25"/>
      <c r="BG451" s="25"/>
      <c r="BH451" s="25"/>
      <c r="BI451" s="25"/>
      <c r="BJ451" s="25"/>
      <c r="BK451" s="25"/>
      <c r="BL451" s="25"/>
      <c r="BM451" s="21">
        <f t="shared" ref="BM451:BM510" si="510">SUM(D451:BL451)</f>
        <v>0</v>
      </c>
      <c r="BP451" s="18">
        <v>2001</v>
      </c>
      <c r="BQ451" s="14" t="e">
        <f t="shared" ref="BQ451:CF480" si="511">D451/$BM451</f>
        <v>#DIV/0!</v>
      </c>
      <c r="BR451" s="14" t="e">
        <f t="shared" si="504"/>
        <v>#DIV/0!</v>
      </c>
      <c r="BS451" s="14" t="e">
        <f t="shared" si="504"/>
        <v>#DIV/0!</v>
      </c>
      <c r="BT451" s="14" t="e">
        <f t="shared" si="504"/>
        <v>#DIV/0!</v>
      </c>
      <c r="BU451" s="14" t="e">
        <f t="shared" si="504"/>
        <v>#DIV/0!</v>
      </c>
      <c r="BV451" s="14" t="e">
        <f t="shared" si="504"/>
        <v>#DIV/0!</v>
      </c>
      <c r="BW451" s="14" t="e">
        <f t="shared" si="504"/>
        <v>#DIV/0!</v>
      </c>
      <c r="BX451" s="14" t="e">
        <f t="shared" si="504"/>
        <v>#DIV/0!</v>
      </c>
      <c r="BY451" s="14" t="e">
        <f t="shared" si="504"/>
        <v>#DIV/0!</v>
      </c>
      <c r="BZ451" s="14" t="e">
        <f t="shared" si="504"/>
        <v>#DIV/0!</v>
      </c>
      <c r="CA451" s="14" t="e">
        <f t="shared" si="504"/>
        <v>#DIV/0!</v>
      </c>
      <c r="CB451" s="14" t="e">
        <f t="shared" si="504"/>
        <v>#DIV/0!</v>
      </c>
      <c r="CC451" s="14" t="e">
        <f t="shared" si="504"/>
        <v>#DIV/0!</v>
      </c>
      <c r="CD451" s="14" t="e">
        <f t="shared" si="504"/>
        <v>#DIV/0!</v>
      </c>
      <c r="CE451" s="14" t="e">
        <f t="shared" si="504"/>
        <v>#DIV/0!</v>
      </c>
      <c r="CF451" s="14" t="e">
        <f t="shared" si="504"/>
        <v>#DIV/0!</v>
      </c>
      <c r="CG451" s="14" t="e">
        <f t="shared" si="504"/>
        <v>#DIV/0!</v>
      </c>
      <c r="CH451" s="14" t="e">
        <f t="shared" si="505"/>
        <v>#DIV/0!</v>
      </c>
      <c r="CI451" s="14" t="e">
        <f t="shared" si="505"/>
        <v>#DIV/0!</v>
      </c>
      <c r="CJ451" s="14" t="e">
        <f t="shared" si="505"/>
        <v>#DIV/0!</v>
      </c>
      <c r="CK451" s="14" t="e">
        <f t="shared" si="505"/>
        <v>#DIV/0!</v>
      </c>
      <c r="CL451" s="14" t="e">
        <f t="shared" si="505"/>
        <v>#DIV/0!</v>
      </c>
      <c r="CM451" s="14" t="e">
        <f t="shared" si="505"/>
        <v>#DIV/0!</v>
      </c>
      <c r="CN451" s="14" t="e">
        <f t="shared" si="506"/>
        <v>#DIV/0!</v>
      </c>
      <c r="CO451" s="14" t="e">
        <f t="shared" si="506"/>
        <v>#DIV/0!</v>
      </c>
      <c r="CP451" s="14" t="e">
        <f t="shared" si="506"/>
        <v>#DIV/0!</v>
      </c>
      <c r="CQ451" s="14" t="e">
        <f t="shared" si="506"/>
        <v>#DIV/0!</v>
      </c>
      <c r="CR451" s="14" t="e">
        <f t="shared" si="506"/>
        <v>#DIV/0!</v>
      </c>
      <c r="CS451" s="14" t="e">
        <f t="shared" si="506"/>
        <v>#DIV/0!</v>
      </c>
      <c r="CT451" s="14" t="e">
        <f t="shared" si="506"/>
        <v>#DIV/0!</v>
      </c>
      <c r="CU451" s="14" t="e">
        <f t="shared" si="506"/>
        <v>#DIV/0!</v>
      </c>
      <c r="CV451" s="14" t="e">
        <f t="shared" si="506"/>
        <v>#DIV/0!</v>
      </c>
      <c r="CW451" s="14" t="e">
        <f t="shared" si="506"/>
        <v>#DIV/0!</v>
      </c>
      <c r="CX451" s="14" t="e">
        <f t="shared" si="506"/>
        <v>#DIV/0!</v>
      </c>
      <c r="CY451" s="14" t="e">
        <f t="shared" si="506"/>
        <v>#DIV/0!</v>
      </c>
      <c r="CZ451" s="14" t="e">
        <f t="shared" si="506"/>
        <v>#DIV/0!</v>
      </c>
      <c r="DA451" s="14" t="e">
        <f t="shared" si="506"/>
        <v>#DIV/0!</v>
      </c>
      <c r="DB451" s="14" t="e">
        <f t="shared" si="506"/>
        <v>#DIV/0!</v>
      </c>
      <c r="DC451" s="14" t="e">
        <f t="shared" si="506"/>
        <v>#DIV/0!</v>
      </c>
      <c r="DD451" s="14" t="e">
        <f t="shared" si="507"/>
        <v>#DIV/0!</v>
      </c>
      <c r="DE451" s="14" t="e">
        <f t="shared" si="507"/>
        <v>#DIV/0!</v>
      </c>
      <c r="DF451" s="14" t="e">
        <f t="shared" si="507"/>
        <v>#DIV/0!</v>
      </c>
      <c r="DG451" s="14" t="e">
        <f t="shared" si="507"/>
        <v>#DIV/0!</v>
      </c>
      <c r="DH451" s="14" t="e">
        <f t="shared" si="507"/>
        <v>#DIV/0!</v>
      </c>
      <c r="DI451" s="14" t="e">
        <f t="shared" si="507"/>
        <v>#DIV/0!</v>
      </c>
      <c r="DJ451" s="14" t="e">
        <f t="shared" si="507"/>
        <v>#DIV/0!</v>
      </c>
      <c r="DK451" s="14" t="e">
        <f t="shared" si="507"/>
        <v>#DIV/0!</v>
      </c>
      <c r="DL451" s="14" t="e">
        <f t="shared" si="507"/>
        <v>#DIV/0!</v>
      </c>
      <c r="DM451" s="14" t="e">
        <f t="shared" si="507"/>
        <v>#DIV/0!</v>
      </c>
      <c r="DN451" s="14" t="e">
        <f t="shared" si="507"/>
        <v>#DIV/0!</v>
      </c>
      <c r="DO451" s="14" t="e">
        <f t="shared" si="507"/>
        <v>#DIV/0!</v>
      </c>
      <c r="DP451" s="14" t="e">
        <f t="shared" si="507"/>
        <v>#DIV/0!</v>
      </c>
      <c r="DQ451" s="14" t="e">
        <f t="shared" si="507"/>
        <v>#DIV/0!</v>
      </c>
      <c r="DR451" s="14" t="e">
        <f t="shared" si="507"/>
        <v>#DIV/0!</v>
      </c>
      <c r="DS451" s="14" t="e">
        <f t="shared" si="507"/>
        <v>#DIV/0!</v>
      </c>
      <c r="DT451" s="14" t="e">
        <f t="shared" si="508"/>
        <v>#DIV/0!</v>
      </c>
      <c r="DU451" s="14" t="e">
        <f t="shared" si="508"/>
        <v>#DIV/0!</v>
      </c>
      <c r="DV451" s="14" t="e">
        <f t="shared" si="508"/>
        <v>#DIV/0!</v>
      </c>
      <c r="DW451" s="14" t="e">
        <f t="shared" si="508"/>
        <v>#DIV/0!</v>
      </c>
      <c r="DX451" s="14" t="e">
        <f t="shared" si="508"/>
        <v>#DIV/0!</v>
      </c>
      <c r="DY451" s="14" t="e">
        <f t="shared" si="508"/>
        <v>#DIV/0!</v>
      </c>
      <c r="DZ451" s="14" t="e">
        <f t="shared" ref="DZ451:DZ488" si="512">SUM(BQ451:DY451)</f>
        <v>#DIV/0!</v>
      </c>
    </row>
    <row r="452" spans="1:130">
      <c r="A452" s="18">
        <v>2</v>
      </c>
      <c r="B452" s="15">
        <f t="shared" si="509"/>
        <v>0.25</v>
      </c>
      <c r="C452" s="18">
        <v>2002</v>
      </c>
      <c r="D452" s="25">
        <f t="shared" ref="D452:D470" si="513">VLOOKUP($C$66,$D$3:$K$63,$A$74,0)*(B452-B451)</f>
        <v>0</v>
      </c>
      <c r="E452" s="25">
        <f>VLOOKUP($C$67,$D$3:$K$63,$A$74,0)*(B451-B450)</f>
        <v>0</v>
      </c>
      <c r="F452" s="25">
        <f>VLOOKUP($C$68,$D$3:$K$63,$A$74,0)*B450</f>
        <v>0</v>
      </c>
      <c r="G452" s="25"/>
      <c r="H452" s="25"/>
      <c r="I452" s="25"/>
      <c r="J452" s="25"/>
      <c r="K452" s="25"/>
      <c r="L452" s="25"/>
      <c r="M452" s="25"/>
      <c r="N452" s="25"/>
      <c r="O452" s="25"/>
      <c r="P452" s="25"/>
      <c r="Q452" s="25"/>
      <c r="R452" s="25"/>
      <c r="S452" s="25"/>
      <c r="T452" s="25"/>
      <c r="U452" s="25"/>
      <c r="V452" s="25"/>
      <c r="W452" s="25"/>
      <c r="X452" s="25"/>
      <c r="Y452" s="25"/>
      <c r="Z452" s="25"/>
      <c r="AA452" s="25"/>
      <c r="AB452" s="25"/>
      <c r="AC452" s="25"/>
      <c r="AD452" s="25"/>
      <c r="AE452" s="25"/>
      <c r="AF452" s="25"/>
      <c r="AG452" s="25"/>
      <c r="AH452" s="25"/>
      <c r="AI452" s="25"/>
      <c r="AJ452" s="25"/>
      <c r="AK452" s="25"/>
      <c r="AL452" s="25"/>
      <c r="AM452" s="25"/>
      <c r="AN452" s="25"/>
      <c r="AO452" s="25"/>
      <c r="AP452" s="25"/>
      <c r="AQ452" s="25"/>
      <c r="AR452" s="25"/>
      <c r="AS452" s="25"/>
      <c r="AT452" s="25"/>
      <c r="AU452" s="25"/>
      <c r="AV452" s="25"/>
      <c r="AW452" s="25"/>
      <c r="AX452" s="25"/>
      <c r="AY452" s="25"/>
      <c r="AZ452" s="25"/>
      <c r="BA452" s="25"/>
      <c r="BB452" s="25"/>
      <c r="BC452" s="25"/>
      <c r="BD452" s="25"/>
      <c r="BE452" s="25"/>
      <c r="BF452" s="25"/>
      <c r="BG452" s="25"/>
      <c r="BH452" s="25"/>
      <c r="BI452" s="25"/>
      <c r="BJ452" s="25"/>
      <c r="BK452" s="25"/>
      <c r="BL452" s="25"/>
      <c r="BM452" s="21">
        <f t="shared" si="510"/>
        <v>0</v>
      </c>
      <c r="BP452" s="18">
        <v>2002</v>
      </c>
      <c r="BQ452" s="14" t="e">
        <f t="shared" si="511"/>
        <v>#DIV/0!</v>
      </c>
      <c r="BR452" s="14" t="e">
        <f t="shared" si="504"/>
        <v>#DIV/0!</v>
      </c>
      <c r="BS452" s="14" t="e">
        <f t="shared" si="504"/>
        <v>#DIV/0!</v>
      </c>
      <c r="BT452" s="14" t="e">
        <f t="shared" si="504"/>
        <v>#DIV/0!</v>
      </c>
      <c r="BU452" s="14" t="e">
        <f t="shared" si="504"/>
        <v>#DIV/0!</v>
      </c>
      <c r="BV452" s="14" t="e">
        <f t="shared" si="504"/>
        <v>#DIV/0!</v>
      </c>
      <c r="BW452" s="14" t="e">
        <f t="shared" si="504"/>
        <v>#DIV/0!</v>
      </c>
      <c r="BX452" s="14" t="e">
        <f t="shared" si="504"/>
        <v>#DIV/0!</v>
      </c>
      <c r="BY452" s="14" t="e">
        <f t="shared" si="504"/>
        <v>#DIV/0!</v>
      </c>
      <c r="BZ452" s="14" t="e">
        <f t="shared" si="504"/>
        <v>#DIV/0!</v>
      </c>
      <c r="CA452" s="14" t="e">
        <f t="shared" si="504"/>
        <v>#DIV/0!</v>
      </c>
      <c r="CB452" s="14" t="e">
        <f t="shared" si="504"/>
        <v>#DIV/0!</v>
      </c>
      <c r="CC452" s="14" t="e">
        <f t="shared" si="504"/>
        <v>#DIV/0!</v>
      </c>
      <c r="CD452" s="14" t="e">
        <f t="shared" si="504"/>
        <v>#DIV/0!</v>
      </c>
      <c r="CE452" s="14" t="e">
        <f t="shared" si="504"/>
        <v>#DIV/0!</v>
      </c>
      <c r="CF452" s="14" t="e">
        <f t="shared" si="504"/>
        <v>#DIV/0!</v>
      </c>
      <c r="CG452" s="14" t="e">
        <f t="shared" si="504"/>
        <v>#DIV/0!</v>
      </c>
      <c r="CH452" s="14" t="e">
        <f t="shared" si="505"/>
        <v>#DIV/0!</v>
      </c>
      <c r="CI452" s="14" t="e">
        <f t="shared" si="505"/>
        <v>#DIV/0!</v>
      </c>
      <c r="CJ452" s="14" t="e">
        <f t="shared" si="505"/>
        <v>#DIV/0!</v>
      </c>
      <c r="CK452" s="14" t="e">
        <f t="shared" si="505"/>
        <v>#DIV/0!</v>
      </c>
      <c r="CL452" s="14" t="e">
        <f t="shared" si="505"/>
        <v>#DIV/0!</v>
      </c>
      <c r="CM452" s="14" t="e">
        <f t="shared" si="505"/>
        <v>#DIV/0!</v>
      </c>
      <c r="CN452" s="14" t="e">
        <f t="shared" si="506"/>
        <v>#DIV/0!</v>
      </c>
      <c r="CO452" s="14" t="e">
        <f t="shared" si="506"/>
        <v>#DIV/0!</v>
      </c>
      <c r="CP452" s="14" t="e">
        <f t="shared" si="506"/>
        <v>#DIV/0!</v>
      </c>
      <c r="CQ452" s="14" t="e">
        <f t="shared" si="506"/>
        <v>#DIV/0!</v>
      </c>
      <c r="CR452" s="14" t="e">
        <f t="shared" si="506"/>
        <v>#DIV/0!</v>
      </c>
      <c r="CS452" s="14" t="e">
        <f t="shared" si="506"/>
        <v>#DIV/0!</v>
      </c>
      <c r="CT452" s="14" t="e">
        <f t="shared" si="506"/>
        <v>#DIV/0!</v>
      </c>
      <c r="CU452" s="14" t="e">
        <f t="shared" si="506"/>
        <v>#DIV/0!</v>
      </c>
      <c r="CV452" s="14" t="e">
        <f t="shared" si="506"/>
        <v>#DIV/0!</v>
      </c>
      <c r="CW452" s="14" t="e">
        <f t="shared" si="506"/>
        <v>#DIV/0!</v>
      </c>
      <c r="CX452" s="14" t="e">
        <f t="shared" si="506"/>
        <v>#DIV/0!</v>
      </c>
      <c r="CY452" s="14" t="e">
        <f t="shared" si="506"/>
        <v>#DIV/0!</v>
      </c>
      <c r="CZ452" s="14" t="e">
        <f t="shared" si="506"/>
        <v>#DIV/0!</v>
      </c>
      <c r="DA452" s="14" t="e">
        <f t="shared" si="506"/>
        <v>#DIV/0!</v>
      </c>
      <c r="DB452" s="14" t="e">
        <f t="shared" si="506"/>
        <v>#DIV/0!</v>
      </c>
      <c r="DC452" s="14" t="e">
        <f t="shared" si="506"/>
        <v>#DIV/0!</v>
      </c>
      <c r="DD452" s="14" t="e">
        <f t="shared" si="507"/>
        <v>#DIV/0!</v>
      </c>
      <c r="DE452" s="14" t="e">
        <f t="shared" si="507"/>
        <v>#DIV/0!</v>
      </c>
      <c r="DF452" s="14" t="e">
        <f t="shared" si="507"/>
        <v>#DIV/0!</v>
      </c>
      <c r="DG452" s="14" t="e">
        <f t="shared" si="507"/>
        <v>#DIV/0!</v>
      </c>
      <c r="DH452" s="14" t="e">
        <f t="shared" si="507"/>
        <v>#DIV/0!</v>
      </c>
      <c r="DI452" s="14" t="e">
        <f t="shared" si="507"/>
        <v>#DIV/0!</v>
      </c>
      <c r="DJ452" s="14" t="e">
        <f t="shared" si="507"/>
        <v>#DIV/0!</v>
      </c>
      <c r="DK452" s="14" t="e">
        <f t="shared" si="507"/>
        <v>#DIV/0!</v>
      </c>
      <c r="DL452" s="14" t="e">
        <f t="shared" si="507"/>
        <v>#DIV/0!</v>
      </c>
      <c r="DM452" s="14" t="e">
        <f t="shared" si="507"/>
        <v>#DIV/0!</v>
      </c>
      <c r="DN452" s="14" t="e">
        <f t="shared" si="507"/>
        <v>#DIV/0!</v>
      </c>
      <c r="DO452" s="14" t="e">
        <f t="shared" si="507"/>
        <v>#DIV/0!</v>
      </c>
      <c r="DP452" s="14" t="e">
        <f t="shared" si="507"/>
        <v>#DIV/0!</v>
      </c>
      <c r="DQ452" s="14" t="e">
        <f t="shared" si="507"/>
        <v>#DIV/0!</v>
      </c>
      <c r="DR452" s="14" t="e">
        <f t="shared" si="507"/>
        <v>#DIV/0!</v>
      </c>
      <c r="DS452" s="14" t="e">
        <f t="shared" si="507"/>
        <v>#DIV/0!</v>
      </c>
      <c r="DT452" s="14" t="e">
        <f t="shared" si="508"/>
        <v>#DIV/0!</v>
      </c>
      <c r="DU452" s="14" t="e">
        <f t="shared" si="508"/>
        <v>#DIV/0!</v>
      </c>
      <c r="DV452" s="14" t="e">
        <f t="shared" si="508"/>
        <v>#DIV/0!</v>
      </c>
      <c r="DW452" s="14" t="e">
        <f t="shared" si="508"/>
        <v>#DIV/0!</v>
      </c>
      <c r="DX452" s="14" t="e">
        <f t="shared" si="508"/>
        <v>#DIV/0!</v>
      </c>
      <c r="DY452" s="14" t="e">
        <f t="shared" si="508"/>
        <v>#DIV/0!</v>
      </c>
      <c r="DZ452" s="14" t="e">
        <f t="shared" si="512"/>
        <v>#DIV/0!</v>
      </c>
    </row>
    <row r="453" spans="1:130">
      <c r="A453" s="18">
        <v>3</v>
      </c>
      <c r="B453" s="15">
        <f t="shared" si="509"/>
        <v>0.375</v>
      </c>
      <c r="C453" s="18">
        <v>2003</v>
      </c>
      <c r="D453" s="25">
        <f t="shared" si="513"/>
        <v>0</v>
      </c>
      <c r="E453" s="25">
        <f t="shared" ref="E453:E471" si="514">VLOOKUP($C$67,$D$3:$K$63,$A$74,0)*(B452-B451)</f>
        <v>0</v>
      </c>
      <c r="F453" s="25">
        <f>VLOOKUP($C$68,$D$3:$K$63,$A$74,0)*(B451-B450)</f>
        <v>0</v>
      </c>
      <c r="G453" s="25">
        <f>VLOOKUP($C$69,$D$3:$K$63,$A$74,0)*B450</f>
        <v>0</v>
      </c>
      <c r="H453" s="25"/>
      <c r="I453" s="25"/>
      <c r="J453" s="25"/>
      <c r="K453" s="25"/>
      <c r="L453" s="25"/>
      <c r="M453" s="25"/>
      <c r="N453" s="25"/>
      <c r="O453" s="25"/>
      <c r="P453" s="25"/>
      <c r="Q453" s="25"/>
      <c r="R453" s="25"/>
      <c r="S453" s="25"/>
      <c r="T453" s="25"/>
      <c r="U453" s="25"/>
      <c r="V453" s="25"/>
      <c r="W453" s="25"/>
      <c r="X453" s="25"/>
      <c r="Y453" s="25"/>
      <c r="Z453" s="25"/>
      <c r="AA453" s="25"/>
      <c r="AB453" s="25"/>
      <c r="AC453" s="25"/>
      <c r="AD453" s="25"/>
      <c r="AE453" s="25"/>
      <c r="AF453" s="25"/>
      <c r="AG453" s="25"/>
      <c r="AH453" s="25"/>
      <c r="AI453" s="25"/>
      <c r="AJ453" s="25"/>
      <c r="AK453" s="25"/>
      <c r="AL453" s="25"/>
      <c r="AM453" s="25"/>
      <c r="AN453" s="25"/>
      <c r="AO453" s="25"/>
      <c r="AP453" s="25"/>
      <c r="AQ453" s="25"/>
      <c r="AR453" s="25"/>
      <c r="AS453" s="25"/>
      <c r="AT453" s="25"/>
      <c r="AU453" s="25"/>
      <c r="AV453" s="25"/>
      <c r="AW453" s="25"/>
      <c r="AX453" s="25"/>
      <c r="AY453" s="25"/>
      <c r="AZ453" s="25"/>
      <c r="BA453" s="25"/>
      <c r="BB453" s="25"/>
      <c r="BC453" s="25"/>
      <c r="BD453" s="25"/>
      <c r="BE453" s="25"/>
      <c r="BF453" s="25"/>
      <c r="BG453" s="25"/>
      <c r="BH453" s="25"/>
      <c r="BI453" s="25"/>
      <c r="BJ453" s="25"/>
      <c r="BK453" s="25"/>
      <c r="BL453" s="25"/>
      <c r="BM453" s="21">
        <f t="shared" si="510"/>
        <v>0</v>
      </c>
      <c r="BP453" s="18">
        <v>2003</v>
      </c>
      <c r="BQ453" s="14" t="e">
        <f t="shared" si="511"/>
        <v>#DIV/0!</v>
      </c>
      <c r="BR453" s="14" t="e">
        <f t="shared" si="504"/>
        <v>#DIV/0!</v>
      </c>
      <c r="BS453" s="14" t="e">
        <f t="shared" si="504"/>
        <v>#DIV/0!</v>
      </c>
      <c r="BT453" s="14" t="e">
        <f t="shared" si="504"/>
        <v>#DIV/0!</v>
      </c>
      <c r="BU453" s="14" t="e">
        <f t="shared" si="504"/>
        <v>#DIV/0!</v>
      </c>
      <c r="BV453" s="14" t="e">
        <f t="shared" si="504"/>
        <v>#DIV/0!</v>
      </c>
      <c r="BW453" s="14" t="e">
        <f t="shared" si="504"/>
        <v>#DIV/0!</v>
      </c>
      <c r="BX453" s="14" t="e">
        <f t="shared" si="504"/>
        <v>#DIV/0!</v>
      </c>
      <c r="BY453" s="14" t="e">
        <f t="shared" si="504"/>
        <v>#DIV/0!</v>
      </c>
      <c r="BZ453" s="14" t="e">
        <f t="shared" si="504"/>
        <v>#DIV/0!</v>
      </c>
      <c r="CA453" s="14" t="e">
        <f t="shared" si="504"/>
        <v>#DIV/0!</v>
      </c>
      <c r="CB453" s="14" t="e">
        <f t="shared" si="504"/>
        <v>#DIV/0!</v>
      </c>
      <c r="CC453" s="14" t="e">
        <f t="shared" si="504"/>
        <v>#DIV/0!</v>
      </c>
      <c r="CD453" s="14" t="e">
        <f t="shared" si="504"/>
        <v>#DIV/0!</v>
      </c>
      <c r="CE453" s="14" t="e">
        <f t="shared" si="504"/>
        <v>#DIV/0!</v>
      </c>
      <c r="CF453" s="14" t="e">
        <f t="shared" si="504"/>
        <v>#DIV/0!</v>
      </c>
      <c r="CG453" s="14" t="e">
        <f t="shared" si="504"/>
        <v>#DIV/0!</v>
      </c>
      <c r="CH453" s="14" t="e">
        <f t="shared" si="505"/>
        <v>#DIV/0!</v>
      </c>
      <c r="CI453" s="14" t="e">
        <f t="shared" si="505"/>
        <v>#DIV/0!</v>
      </c>
      <c r="CJ453" s="14" t="e">
        <f t="shared" si="505"/>
        <v>#DIV/0!</v>
      </c>
      <c r="CK453" s="14" t="e">
        <f t="shared" si="505"/>
        <v>#DIV/0!</v>
      </c>
      <c r="CL453" s="14" t="e">
        <f t="shared" si="505"/>
        <v>#DIV/0!</v>
      </c>
      <c r="CM453" s="14" t="e">
        <f t="shared" si="505"/>
        <v>#DIV/0!</v>
      </c>
      <c r="CN453" s="14" t="e">
        <f t="shared" si="506"/>
        <v>#DIV/0!</v>
      </c>
      <c r="CO453" s="14" t="e">
        <f t="shared" si="506"/>
        <v>#DIV/0!</v>
      </c>
      <c r="CP453" s="14" t="e">
        <f t="shared" si="506"/>
        <v>#DIV/0!</v>
      </c>
      <c r="CQ453" s="14" t="e">
        <f t="shared" si="506"/>
        <v>#DIV/0!</v>
      </c>
      <c r="CR453" s="14" t="e">
        <f t="shared" si="506"/>
        <v>#DIV/0!</v>
      </c>
      <c r="CS453" s="14" t="e">
        <f t="shared" si="506"/>
        <v>#DIV/0!</v>
      </c>
      <c r="CT453" s="14" t="e">
        <f t="shared" si="506"/>
        <v>#DIV/0!</v>
      </c>
      <c r="CU453" s="14" t="e">
        <f t="shared" si="506"/>
        <v>#DIV/0!</v>
      </c>
      <c r="CV453" s="14" t="e">
        <f t="shared" si="506"/>
        <v>#DIV/0!</v>
      </c>
      <c r="CW453" s="14" t="e">
        <f t="shared" si="506"/>
        <v>#DIV/0!</v>
      </c>
      <c r="CX453" s="14" t="e">
        <f t="shared" si="506"/>
        <v>#DIV/0!</v>
      </c>
      <c r="CY453" s="14" t="e">
        <f t="shared" si="506"/>
        <v>#DIV/0!</v>
      </c>
      <c r="CZ453" s="14" t="e">
        <f t="shared" si="506"/>
        <v>#DIV/0!</v>
      </c>
      <c r="DA453" s="14" t="e">
        <f t="shared" si="506"/>
        <v>#DIV/0!</v>
      </c>
      <c r="DB453" s="14" t="e">
        <f t="shared" si="506"/>
        <v>#DIV/0!</v>
      </c>
      <c r="DC453" s="14" t="e">
        <f t="shared" si="506"/>
        <v>#DIV/0!</v>
      </c>
      <c r="DD453" s="14" t="e">
        <f t="shared" si="507"/>
        <v>#DIV/0!</v>
      </c>
      <c r="DE453" s="14" t="e">
        <f t="shared" si="507"/>
        <v>#DIV/0!</v>
      </c>
      <c r="DF453" s="14" t="e">
        <f t="shared" si="507"/>
        <v>#DIV/0!</v>
      </c>
      <c r="DG453" s="14" t="e">
        <f t="shared" si="507"/>
        <v>#DIV/0!</v>
      </c>
      <c r="DH453" s="14" t="e">
        <f t="shared" si="507"/>
        <v>#DIV/0!</v>
      </c>
      <c r="DI453" s="14" t="e">
        <f t="shared" si="507"/>
        <v>#DIV/0!</v>
      </c>
      <c r="DJ453" s="14" t="e">
        <f t="shared" si="507"/>
        <v>#DIV/0!</v>
      </c>
      <c r="DK453" s="14" t="e">
        <f t="shared" si="507"/>
        <v>#DIV/0!</v>
      </c>
      <c r="DL453" s="14" t="e">
        <f t="shared" si="507"/>
        <v>#DIV/0!</v>
      </c>
      <c r="DM453" s="14" t="e">
        <f t="shared" si="507"/>
        <v>#DIV/0!</v>
      </c>
      <c r="DN453" s="14" t="e">
        <f t="shared" si="507"/>
        <v>#DIV/0!</v>
      </c>
      <c r="DO453" s="14" t="e">
        <f t="shared" si="507"/>
        <v>#DIV/0!</v>
      </c>
      <c r="DP453" s="14" t="e">
        <f t="shared" si="507"/>
        <v>#DIV/0!</v>
      </c>
      <c r="DQ453" s="14" t="e">
        <f t="shared" si="507"/>
        <v>#DIV/0!</v>
      </c>
      <c r="DR453" s="14" t="e">
        <f t="shared" si="507"/>
        <v>#DIV/0!</v>
      </c>
      <c r="DS453" s="14" t="e">
        <f t="shared" si="507"/>
        <v>#DIV/0!</v>
      </c>
      <c r="DT453" s="14" t="e">
        <f t="shared" si="508"/>
        <v>#DIV/0!</v>
      </c>
      <c r="DU453" s="14" t="e">
        <f t="shared" si="508"/>
        <v>#DIV/0!</v>
      </c>
      <c r="DV453" s="14" t="e">
        <f t="shared" si="508"/>
        <v>#DIV/0!</v>
      </c>
      <c r="DW453" s="14" t="e">
        <f t="shared" si="508"/>
        <v>#DIV/0!</v>
      </c>
      <c r="DX453" s="14" t="e">
        <f t="shared" si="508"/>
        <v>#DIV/0!</v>
      </c>
      <c r="DY453" s="14" t="e">
        <f t="shared" si="508"/>
        <v>#DIV/0!</v>
      </c>
      <c r="DZ453" s="14" t="e">
        <f t="shared" si="512"/>
        <v>#DIV/0!</v>
      </c>
    </row>
    <row r="454" spans="1:130">
      <c r="A454" s="18">
        <v>4</v>
      </c>
      <c r="B454" s="15">
        <f t="shared" si="509"/>
        <v>0.5</v>
      </c>
      <c r="C454" s="18">
        <v>2004</v>
      </c>
      <c r="D454" s="25">
        <f t="shared" si="513"/>
        <v>0</v>
      </c>
      <c r="E454" s="25">
        <f t="shared" si="514"/>
        <v>0</v>
      </c>
      <c r="F454" s="25">
        <f t="shared" ref="F454:F472" si="515">VLOOKUP($C$68,$D$3:$K$63,$A$74,0)*(B452-B451)</f>
        <v>0</v>
      </c>
      <c r="G454" s="25">
        <f>VLOOKUP($C$69,$D$3:$K$63,$A$74,0)*(B451-B450)</f>
        <v>0</v>
      </c>
      <c r="H454" s="25">
        <f>VLOOKUP($C$70,$D$3:$K$63,$A$74,0)*B450</f>
        <v>0</v>
      </c>
      <c r="I454" s="25"/>
      <c r="J454" s="25"/>
      <c r="K454" s="25"/>
      <c r="L454" s="25"/>
      <c r="M454" s="25"/>
      <c r="N454" s="25"/>
      <c r="O454" s="25"/>
      <c r="P454" s="25"/>
      <c r="Q454" s="25"/>
      <c r="R454" s="25"/>
      <c r="S454" s="25"/>
      <c r="T454" s="25"/>
      <c r="U454" s="25"/>
      <c r="V454" s="25"/>
      <c r="W454" s="25"/>
      <c r="X454" s="25"/>
      <c r="Y454" s="25"/>
      <c r="Z454" s="25"/>
      <c r="AA454" s="25"/>
      <c r="AB454" s="25"/>
      <c r="AC454" s="25"/>
      <c r="AD454" s="25"/>
      <c r="AE454" s="25"/>
      <c r="AF454" s="25"/>
      <c r="AG454" s="25"/>
      <c r="AH454" s="25"/>
      <c r="AI454" s="25"/>
      <c r="AJ454" s="25"/>
      <c r="AK454" s="25"/>
      <c r="AL454" s="25"/>
      <c r="AM454" s="25"/>
      <c r="AN454" s="25"/>
      <c r="AO454" s="25"/>
      <c r="AP454" s="25"/>
      <c r="AQ454" s="25"/>
      <c r="AR454" s="25"/>
      <c r="AS454" s="25"/>
      <c r="AT454" s="25"/>
      <c r="AU454" s="25"/>
      <c r="AV454" s="25"/>
      <c r="AW454" s="25"/>
      <c r="AX454" s="25"/>
      <c r="AY454" s="25"/>
      <c r="AZ454" s="25"/>
      <c r="BA454" s="25"/>
      <c r="BB454" s="25"/>
      <c r="BC454" s="25"/>
      <c r="BD454" s="25"/>
      <c r="BE454" s="25"/>
      <c r="BF454" s="25"/>
      <c r="BG454" s="25"/>
      <c r="BH454" s="25"/>
      <c r="BI454" s="25"/>
      <c r="BJ454" s="25"/>
      <c r="BK454" s="25"/>
      <c r="BL454" s="25"/>
      <c r="BM454" s="21">
        <f t="shared" si="510"/>
        <v>0</v>
      </c>
      <c r="BP454" s="18">
        <v>2004</v>
      </c>
      <c r="BQ454" s="14" t="e">
        <f t="shared" si="511"/>
        <v>#DIV/0!</v>
      </c>
      <c r="BR454" s="14" t="e">
        <f t="shared" si="504"/>
        <v>#DIV/0!</v>
      </c>
      <c r="BS454" s="14" t="e">
        <f t="shared" si="504"/>
        <v>#DIV/0!</v>
      </c>
      <c r="BT454" s="14" t="e">
        <f t="shared" si="504"/>
        <v>#DIV/0!</v>
      </c>
      <c r="BU454" s="14" t="e">
        <f t="shared" si="504"/>
        <v>#DIV/0!</v>
      </c>
      <c r="BV454" s="14" t="e">
        <f t="shared" si="504"/>
        <v>#DIV/0!</v>
      </c>
      <c r="BW454" s="14" t="e">
        <f t="shared" si="504"/>
        <v>#DIV/0!</v>
      </c>
      <c r="BX454" s="14" t="e">
        <f t="shared" si="504"/>
        <v>#DIV/0!</v>
      </c>
      <c r="BY454" s="14" t="e">
        <f t="shared" si="504"/>
        <v>#DIV/0!</v>
      </c>
      <c r="BZ454" s="14" t="e">
        <f t="shared" si="504"/>
        <v>#DIV/0!</v>
      </c>
      <c r="CA454" s="14" t="e">
        <f t="shared" si="504"/>
        <v>#DIV/0!</v>
      </c>
      <c r="CB454" s="14" t="e">
        <f t="shared" si="504"/>
        <v>#DIV/0!</v>
      </c>
      <c r="CC454" s="14" t="e">
        <f t="shared" si="504"/>
        <v>#DIV/0!</v>
      </c>
      <c r="CD454" s="14" t="e">
        <f t="shared" si="504"/>
        <v>#DIV/0!</v>
      </c>
      <c r="CE454" s="14" t="e">
        <f t="shared" si="504"/>
        <v>#DIV/0!</v>
      </c>
      <c r="CF454" s="14" t="e">
        <f t="shared" si="504"/>
        <v>#DIV/0!</v>
      </c>
      <c r="CG454" s="14" t="e">
        <f t="shared" si="504"/>
        <v>#DIV/0!</v>
      </c>
      <c r="CH454" s="14" t="e">
        <f t="shared" si="505"/>
        <v>#DIV/0!</v>
      </c>
      <c r="CI454" s="14" t="e">
        <f t="shared" si="505"/>
        <v>#DIV/0!</v>
      </c>
      <c r="CJ454" s="14" t="e">
        <f t="shared" si="505"/>
        <v>#DIV/0!</v>
      </c>
      <c r="CK454" s="14" t="e">
        <f t="shared" si="505"/>
        <v>#DIV/0!</v>
      </c>
      <c r="CL454" s="14" t="e">
        <f t="shared" si="505"/>
        <v>#DIV/0!</v>
      </c>
      <c r="CM454" s="14" t="e">
        <f t="shared" si="505"/>
        <v>#DIV/0!</v>
      </c>
      <c r="CN454" s="14" t="e">
        <f t="shared" si="506"/>
        <v>#DIV/0!</v>
      </c>
      <c r="CO454" s="14" t="e">
        <f t="shared" si="506"/>
        <v>#DIV/0!</v>
      </c>
      <c r="CP454" s="14" t="e">
        <f t="shared" si="506"/>
        <v>#DIV/0!</v>
      </c>
      <c r="CQ454" s="14" t="e">
        <f t="shared" si="506"/>
        <v>#DIV/0!</v>
      </c>
      <c r="CR454" s="14" t="e">
        <f t="shared" si="506"/>
        <v>#DIV/0!</v>
      </c>
      <c r="CS454" s="14" t="e">
        <f t="shared" si="506"/>
        <v>#DIV/0!</v>
      </c>
      <c r="CT454" s="14" t="e">
        <f t="shared" si="506"/>
        <v>#DIV/0!</v>
      </c>
      <c r="CU454" s="14" t="e">
        <f t="shared" si="506"/>
        <v>#DIV/0!</v>
      </c>
      <c r="CV454" s="14" t="e">
        <f t="shared" si="506"/>
        <v>#DIV/0!</v>
      </c>
      <c r="CW454" s="14" t="e">
        <f t="shared" si="506"/>
        <v>#DIV/0!</v>
      </c>
      <c r="CX454" s="14" t="e">
        <f t="shared" si="506"/>
        <v>#DIV/0!</v>
      </c>
      <c r="CY454" s="14" t="e">
        <f t="shared" si="506"/>
        <v>#DIV/0!</v>
      </c>
      <c r="CZ454" s="14" t="e">
        <f t="shared" si="506"/>
        <v>#DIV/0!</v>
      </c>
      <c r="DA454" s="14" t="e">
        <f t="shared" si="506"/>
        <v>#DIV/0!</v>
      </c>
      <c r="DB454" s="14" t="e">
        <f t="shared" si="506"/>
        <v>#DIV/0!</v>
      </c>
      <c r="DC454" s="14" t="e">
        <f t="shared" si="506"/>
        <v>#DIV/0!</v>
      </c>
      <c r="DD454" s="14" t="e">
        <f t="shared" si="507"/>
        <v>#DIV/0!</v>
      </c>
      <c r="DE454" s="14" t="e">
        <f t="shared" si="507"/>
        <v>#DIV/0!</v>
      </c>
      <c r="DF454" s="14" t="e">
        <f t="shared" si="507"/>
        <v>#DIV/0!</v>
      </c>
      <c r="DG454" s="14" t="e">
        <f t="shared" si="507"/>
        <v>#DIV/0!</v>
      </c>
      <c r="DH454" s="14" t="e">
        <f t="shared" si="507"/>
        <v>#DIV/0!</v>
      </c>
      <c r="DI454" s="14" t="e">
        <f t="shared" si="507"/>
        <v>#DIV/0!</v>
      </c>
      <c r="DJ454" s="14" t="e">
        <f t="shared" si="507"/>
        <v>#DIV/0!</v>
      </c>
      <c r="DK454" s="14" t="e">
        <f t="shared" si="507"/>
        <v>#DIV/0!</v>
      </c>
      <c r="DL454" s="14" t="e">
        <f t="shared" si="507"/>
        <v>#DIV/0!</v>
      </c>
      <c r="DM454" s="14" t="e">
        <f t="shared" si="507"/>
        <v>#DIV/0!</v>
      </c>
      <c r="DN454" s="14" t="e">
        <f t="shared" si="507"/>
        <v>#DIV/0!</v>
      </c>
      <c r="DO454" s="14" t="e">
        <f t="shared" si="507"/>
        <v>#DIV/0!</v>
      </c>
      <c r="DP454" s="14" t="e">
        <f t="shared" si="507"/>
        <v>#DIV/0!</v>
      </c>
      <c r="DQ454" s="14" t="e">
        <f t="shared" si="507"/>
        <v>#DIV/0!</v>
      </c>
      <c r="DR454" s="14" t="e">
        <f t="shared" si="507"/>
        <v>#DIV/0!</v>
      </c>
      <c r="DS454" s="14" t="e">
        <f t="shared" si="507"/>
        <v>#DIV/0!</v>
      </c>
      <c r="DT454" s="14" t="e">
        <f t="shared" si="508"/>
        <v>#DIV/0!</v>
      </c>
      <c r="DU454" s="14" t="e">
        <f t="shared" si="508"/>
        <v>#DIV/0!</v>
      </c>
      <c r="DV454" s="14" t="e">
        <f t="shared" si="508"/>
        <v>#DIV/0!</v>
      </c>
      <c r="DW454" s="14" t="e">
        <f t="shared" si="508"/>
        <v>#DIV/0!</v>
      </c>
      <c r="DX454" s="14" t="e">
        <f t="shared" si="508"/>
        <v>#DIV/0!</v>
      </c>
      <c r="DY454" s="14" t="e">
        <f t="shared" si="508"/>
        <v>#DIV/0!</v>
      </c>
      <c r="DZ454" s="14" t="e">
        <f t="shared" si="512"/>
        <v>#DIV/0!</v>
      </c>
    </row>
    <row r="455" spans="1:130">
      <c r="A455" s="18">
        <v>5</v>
      </c>
      <c r="B455" s="15">
        <f t="shared" si="509"/>
        <v>0.625</v>
      </c>
      <c r="C455" s="18">
        <v>2005</v>
      </c>
      <c r="D455" s="25">
        <f t="shared" si="513"/>
        <v>0</v>
      </c>
      <c r="E455" s="25">
        <f t="shared" si="514"/>
        <v>0</v>
      </c>
      <c r="F455" s="25">
        <f t="shared" si="515"/>
        <v>0</v>
      </c>
      <c r="G455" s="25">
        <f t="shared" ref="G455:G473" si="516">VLOOKUP($C$69,$D$3:$K$63,$A$74,0)*(B452-B451)</f>
        <v>0</v>
      </c>
      <c r="H455" s="25">
        <f>VLOOKUP($C$70,$D$3:$K$63,$A$74,0)*(B451-B450)</f>
        <v>0</v>
      </c>
      <c r="I455" s="25">
        <f>VLOOKUP($C$71,$D$3:$K$63,$A$74,0)*B450</f>
        <v>0</v>
      </c>
      <c r="J455" s="25"/>
      <c r="K455" s="25"/>
      <c r="L455" s="25"/>
      <c r="M455" s="25"/>
      <c r="N455" s="25"/>
      <c r="O455" s="25"/>
      <c r="P455" s="25"/>
      <c r="Q455" s="25"/>
      <c r="R455" s="25"/>
      <c r="S455" s="25"/>
      <c r="T455" s="25"/>
      <c r="U455" s="25"/>
      <c r="V455" s="25"/>
      <c r="W455" s="25"/>
      <c r="X455" s="25"/>
      <c r="Y455" s="25"/>
      <c r="Z455" s="25"/>
      <c r="AA455" s="25"/>
      <c r="AB455" s="25"/>
      <c r="AC455" s="25"/>
      <c r="AD455" s="25"/>
      <c r="AE455" s="25"/>
      <c r="AF455" s="25"/>
      <c r="AG455" s="25"/>
      <c r="AH455" s="25"/>
      <c r="AI455" s="25"/>
      <c r="AJ455" s="25"/>
      <c r="AK455" s="25"/>
      <c r="AL455" s="25"/>
      <c r="AM455" s="25"/>
      <c r="AN455" s="25"/>
      <c r="AO455" s="25"/>
      <c r="AP455" s="25"/>
      <c r="AQ455" s="25"/>
      <c r="AR455" s="25"/>
      <c r="AS455" s="25"/>
      <c r="AT455" s="25"/>
      <c r="AU455" s="25"/>
      <c r="AV455" s="25"/>
      <c r="AW455" s="25"/>
      <c r="AX455" s="25"/>
      <c r="AY455" s="25"/>
      <c r="AZ455" s="25"/>
      <c r="BA455" s="25"/>
      <c r="BB455" s="25"/>
      <c r="BC455" s="25"/>
      <c r="BD455" s="25"/>
      <c r="BE455" s="25"/>
      <c r="BF455" s="25"/>
      <c r="BG455" s="25"/>
      <c r="BH455" s="25"/>
      <c r="BI455" s="25"/>
      <c r="BJ455" s="25"/>
      <c r="BK455" s="25"/>
      <c r="BL455" s="25"/>
      <c r="BM455" s="21">
        <f t="shared" si="510"/>
        <v>0</v>
      </c>
      <c r="BP455" s="18">
        <v>2005</v>
      </c>
      <c r="BQ455" s="14" t="e">
        <f t="shared" si="511"/>
        <v>#DIV/0!</v>
      </c>
      <c r="BR455" s="14" t="e">
        <f t="shared" si="504"/>
        <v>#DIV/0!</v>
      </c>
      <c r="BS455" s="14" t="e">
        <f t="shared" si="504"/>
        <v>#DIV/0!</v>
      </c>
      <c r="BT455" s="14" t="e">
        <f t="shared" si="504"/>
        <v>#DIV/0!</v>
      </c>
      <c r="BU455" s="14" t="e">
        <f t="shared" si="504"/>
        <v>#DIV/0!</v>
      </c>
      <c r="BV455" s="14" t="e">
        <f t="shared" si="504"/>
        <v>#DIV/0!</v>
      </c>
      <c r="BW455" s="14" t="e">
        <f t="shared" si="504"/>
        <v>#DIV/0!</v>
      </c>
      <c r="BX455" s="14" t="e">
        <f t="shared" si="504"/>
        <v>#DIV/0!</v>
      </c>
      <c r="BY455" s="14" t="e">
        <f t="shared" si="504"/>
        <v>#DIV/0!</v>
      </c>
      <c r="BZ455" s="14" t="e">
        <f t="shared" si="504"/>
        <v>#DIV/0!</v>
      </c>
      <c r="CA455" s="14" t="e">
        <f t="shared" si="504"/>
        <v>#DIV/0!</v>
      </c>
      <c r="CB455" s="14" t="e">
        <f t="shared" si="504"/>
        <v>#DIV/0!</v>
      </c>
      <c r="CC455" s="14" t="e">
        <f t="shared" si="504"/>
        <v>#DIV/0!</v>
      </c>
      <c r="CD455" s="14" t="e">
        <f t="shared" si="504"/>
        <v>#DIV/0!</v>
      </c>
      <c r="CE455" s="14" t="e">
        <f t="shared" si="504"/>
        <v>#DIV/0!</v>
      </c>
      <c r="CF455" s="14" t="e">
        <f t="shared" si="504"/>
        <v>#DIV/0!</v>
      </c>
      <c r="CG455" s="14" t="e">
        <f t="shared" si="504"/>
        <v>#DIV/0!</v>
      </c>
      <c r="CH455" s="14" t="e">
        <f t="shared" si="505"/>
        <v>#DIV/0!</v>
      </c>
      <c r="CI455" s="14" t="e">
        <f t="shared" si="505"/>
        <v>#DIV/0!</v>
      </c>
      <c r="CJ455" s="14" t="e">
        <f t="shared" si="505"/>
        <v>#DIV/0!</v>
      </c>
      <c r="CK455" s="14" t="e">
        <f t="shared" si="505"/>
        <v>#DIV/0!</v>
      </c>
      <c r="CL455" s="14" t="e">
        <f t="shared" si="505"/>
        <v>#DIV/0!</v>
      </c>
      <c r="CM455" s="14" t="e">
        <f t="shared" si="505"/>
        <v>#DIV/0!</v>
      </c>
      <c r="CN455" s="14" t="e">
        <f t="shared" si="506"/>
        <v>#DIV/0!</v>
      </c>
      <c r="CO455" s="14" t="e">
        <f t="shared" si="506"/>
        <v>#DIV/0!</v>
      </c>
      <c r="CP455" s="14" t="e">
        <f t="shared" si="506"/>
        <v>#DIV/0!</v>
      </c>
      <c r="CQ455" s="14" t="e">
        <f t="shared" si="506"/>
        <v>#DIV/0!</v>
      </c>
      <c r="CR455" s="14" t="e">
        <f t="shared" si="506"/>
        <v>#DIV/0!</v>
      </c>
      <c r="CS455" s="14" t="e">
        <f t="shared" si="506"/>
        <v>#DIV/0!</v>
      </c>
      <c r="CT455" s="14" t="e">
        <f t="shared" si="506"/>
        <v>#DIV/0!</v>
      </c>
      <c r="CU455" s="14" t="e">
        <f t="shared" si="506"/>
        <v>#DIV/0!</v>
      </c>
      <c r="CV455" s="14" t="e">
        <f t="shared" si="506"/>
        <v>#DIV/0!</v>
      </c>
      <c r="CW455" s="14" t="e">
        <f t="shared" si="506"/>
        <v>#DIV/0!</v>
      </c>
      <c r="CX455" s="14" t="e">
        <f t="shared" si="506"/>
        <v>#DIV/0!</v>
      </c>
      <c r="CY455" s="14" t="e">
        <f t="shared" si="506"/>
        <v>#DIV/0!</v>
      </c>
      <c r="CZ455" s="14" t="e">
        <f t="shared" si="506"/>
        <v>#DIV/0!</v>
      </c>
      <c r="DA455" s="14" t="e">
        <f t="shared" si="506"/>
        <v>#DIV/0!</v>
      </c>
      <c r="DB455" s="14" t="e">
        <f t="shared" si="506"/>
        <v>#DIV/0!</v>
      </c>
      <c r="DC455" s="14" t="e">
        <f t="shared" si="506"/>
        <v>#DIV/0!</v>
      </c>
      <c r="DD455" s="14" t="e">
        <f t="shared" si="507"/>
        <v>#DIV/0!</v>
      </c>
      <c r="DE455" s="14" t="e">
        <f t="shared" si="507"/>
        <v>#DIV/0!</v>
      </c>
      <c r="DF455" s="14" t="e">
        <f t="shared" si="507"/>
        <v>#DIV/0!</v>
      </c>
      <c r="DG455" s="14" t="e">
        <f t="shared" si="507"/>
        <v>#DIV/0!</v>
      </c>
      <c r="DH455" s="14" t="e">
        <f t="shared" si="507"/>
        <v>#DIV/0!</v>
      </c>
      <c r="DI455" s="14" t="e">
        <f t="shared" si="507"/>
        <v>#DIV/0!</v>
      </c>
      <c r="DJ455" s="14" t="e">
        <f t="shared" si="507"/>
        <v>#DIV/0!</v>
      </c>
      <c r="DK455" s="14" t="e">
        <f t="shared" si="507"/>
        <v>#DIV/0!</v>
      </c>
      <c r="DL455" s="14" t="e">
        <f t="shared" si="507"/>
        <v>#DIV/0!</v>
      </c>
      <c r="DM455" s="14" t="e">
        <f t="shared" si="507"/>
        <v>#DIV/0!</v>
      </c>
      <c r="DN455" s="14" t="e">
        <f t="shared" si="507"/>
        <v>#DIV/0!</v>
      </c>
      <c r="DO455" s="14" t="e">
        <f t="shared" si="507"/>
        <v>#DIV/0!</v>
      </c>
      <c r="DP455" s="14" t="e">
        <f t="shared" si="507"/>
        <v>#DIV/0!</v>
      </c>
      <c r="DQ455" s="14" t="e">
        <f t="shared" si="507"/>
        <v>#DIV/0!</v>
      </c>
      <c r="DR455" s="14" t="e">
        <f t="shared" si="507"/>
        <v>#DIV/0!</v>
      </c>
      <c r="DS455" s="14" t="e">
        <f t="shared" si="507"/>
        <v>#DIV/0!</v>
      </c>
      <c r="DT455" s="14" t="e">
        <f t="shared" si="508"/>
        <v>#DIV/0!</v>
      </c>
      <c r="DU455" s="14" t="e">
        <f t="shared" si="508"/>
        <v>#DIV/0!</v>
      </c>
      <c r="DV455" s="14" t="e">
        <f t="shared" si="508"/>
        <v>#DIV/0!</v>
      </c>
      <c r="DW455" s="14" t="e">
        <f t="shared" si="508"/>
        <v>#DIV/0!</v>
      </c>
      <c r="DX455" s="14" t="e">
        <f t="shared" si="508"/>
        <v>#DIV/0!</v>
      </c>
      <c r="DY455" s="14" t="e">
        <f t="shared" si="508"/>
        <v>#DIV/0!</v>
      </c>
      <c r="DZ455" s="14" t="e">
        <f t="shared" si="512"/>
        <v>#DIV/0!</v>
      </c>
    </row>
    <row r="456" spans="1:130">
      <c r="A456" s="18">
        <v>6</v>
      </c>
      <c r="B456" s="15">
        <f t="shared" si="509"/>
        <v>0.75</v>
      </c>
      <c r="C456" s="18">
        <v>2006</v>
      </c>
      <c r="D456" s="25">
        <f t="shared" si="513"/>
        <v>0</v>
      </c>
      <c r="E456" s="25">
        <f t="shared" si="514"/>
        <v>0</v>
      </c>
      <c r="F456" s="25">
        <f t="shared" si="515"/>
        <v>0</v>
      </c>
      <c r="G456" s="25">
        <f t="shared" si="516"/>
        <v>0</v>
      </c>
      <c r="H456" s="25">
        <f t="shared" ref="H456:H474" si="517">VLOOKUP($C$70,$D$3:$K$63,$A$74,0)*(B452-B451)</f>
        <v>0</v>
      </c>
      <c r="I456" s="25">
        <f>VLOOKUP($C$71,$D$3:$K$63,$A$74,0)*(B451-B450)</f>
        <v>0</v>
      </c>
      <c r="J456" s="25">
        <f>VLOOKUP($C$72,$D$3:$K$63,$A$74,0)*B450</f>
        <v>0</v>
      </c>
      <c r="K456" s="25"/>
      <c r="L456" s="25"/>
      <c r="M456" s="25"/>
      <c r="N456" s="25"/>
      <c r="O456" s="25"/>
      <c r="P456" s="25"/>
      <c r="Q456" s="25"/>
      <c r="R456" s="25"/>
      <c r="S456" s="25"/>
      <c r="T456" s="25"/>
      <c r="U456" s="25"/>
      <c r="V456" s="25"/>
      <c r="W456" s="25"/>
      <c r="X456" s="25"/>
      <c r="Y456" s="25"/>
      <c r="Z456" s="25"/>
      <c r="AA456" s="25"/>
      <c r="AB456" s="25"/>
      <c r="AC456" s="25"/>
      <c r="AD456" s="25"/>
      <c r="AE456" s="25"/>
      <c r="AF456" s="25"/>
      <c r="AG456" s="25"/>
      <c r="AH456" s="25"/>
      <c r="AI456" s="25"/>
      <c r="AJ456" s="25"/>
      <c r="AK456" s="25"/>
      <c r="AL456" s="25"/>
      <c r="AM456" s="25"/>
      <c r="AN456" s="25"/>
      <c r="AO456" s="25"/>
      <c r="AP456" s="25"/>
      <c r="AQ456" s="25"/>
      <c r="AR456" s="25"/>
      <c r="AS456" s="25"/>
      <c r="AT456" s="25"/>
      <c r="AU456" s="25"/>
      <c r="AV456" s="25"/>
      <c r="AW456" s="25"/>
      <c r="AX456" s="25"/>
      <c r="AY456" s="25"/>
      <c r="AZ456" s="25"/>
      <c r="BA456" s="25"/>
      <c r="BB456" s="25"/>
      <c r="BC456" s="25"/>
      <c r="BD456" s="25"/>
      <c r="BE456" s="25"/>
      <c r="BF456" s="25"/>
      <c r="BG456" s="25"/>
      <c r="BH456" s="25"/>
      <c r="BI456" s="25"/>
      <c r="BJ456" s="25"/>
      <c r="BK456" s="25"/>
      <c r="BL456" s="25"/>
      <c r="BM456" s="21">
        <f t="shared" si="510"/>
        <v>0</v>
      </c>
      <c r="BP456" s="18">
        <v>2006</v>
      </c>
      <c r="BQ456" s="14" t="e">
        <f t="shared" si="511"/>
        <v>#DIV/0!</v>
      </c>
      <c r="BR456" s="14" t="e">
        <f t="shared" si="504"/>
        <v>#DIV/0!</v>
      </c>
      <c r="BS456" s="14" t="e">
        <f t="shared" si="504"/>
        <v>#DIV/0!</v>
      </c>
      <c r="BT456" s="14" t="e">
        <f t="shared" si="504"/>
        <v>#DIV/0!</v>
      </c>
      <c r="BU456" s="14" t="e">
        <f t="shared" si="504"/>
        <v>#DIV/0!</v>
      </c>
      <c r="BV456" s="14" t="e">
        <f t="shared" si="504"/>
        <v>#DIV/0!</v>
      </c>
      <c r="BW456" s="14" t="e">
        <f t="shared" si="504"/>
        <v>#DIV/0!</v>
      </c>
      <c r="BX456" s="14" t="e">
        <f t="shared" si="504"/>
        <v>#DIV/0!</v>
      </c>
      <c r="BY456" s="14" t="e">
        <f t="shared" si="504"/>
        <v>#DIV/0!</v>
      </c>
      <c r="BZ456" s="14" t="e">
        <f t="shared" si="504"/>
        <v>#DIV/0!</v>
      </c>
      <c r="CA456" s="14" t="e">
        <f t="shared" si="504"/>
        <v>#DIV/0!</v>
      </c>
      <c r="CB456" s="14" t="e">
        <f t="shared" si="504"/>
        <v>#DIV/0!</v>
      </c>
      <c r="CC456" s="14" t="e">
        <f t="shared" si="504"/>
        <v>#DIV/0!</v>
      </c>
      <c r="CD456" s="14" t="e">
        <f t="shared" si="504"/>
        <v>#DIV/0!</v>
      </c>
      <c r="CE456" s="14" t="e">
        <f t="shared" si="504"/>
        <v>#DIV/0!</v>
      </c>
      <c r="CF456" s="14" t="e">
        <f t="shared" si="504"/>
        <v>#DIV/0!</v>
      </c>
      <c r="CG456" s="14" t="e">
        <f t="shared" si="504"/>
        <v>#DIV/0!</v>
      </c>
      <c r="CH456" s="14" t="e">
        <f t="shared" si="505"/>
        <v>#DIV/0!</v>
      </c>
      <c r="CI456" s="14" t="e">
        <f t="shared" si="505"/>
        <v>#DIV/0!</v>
      </c>
      <c r="CJ456" s="14" t="e">
        <f t="shared" si="505"/>
        <v>#DIV/0!</v>
      </c>
      <c r="CK456" s="14" t="e">
        <f t="shared" si="505"/>
        <v>#DIV/0!</v>
      </c>
      <c r="CL456" s="14" t="e">
        <f t="shared" si="505"/>
        <v>#DIV/0!</v>
      </c>
      <c r="CM456" s="14" t="e">
        <f t="shared" si="505"/>
        <v>#DIV/0!</v>
      </c>
      <c r="CN456" s="14" t="e">
        <f t="shared" si="506"/>
        <v>#DIV/0!</v>
      </c>
      <c r="CO456" s="14" t="e">
        <f t="shared" si="506"/>
        <v>#DIV/0!</v>
      </c>
      <c r="CP456" s="14" t="e">
        <f t="shared" si="506"/>
        <v>#DIV/0!</v>
      </c>
      <c r="CQ456" s="14" t="e">
        <f t="shared" si="506"/>
        <v>#DIV/0!</v>
      </c>
      <c r="CR456" s="14" t="e">
        <f t="shared" si="506"/>
        <v>#DIV/0!</v>
      </c>
      <c r="CS456" s="14" t="e">
        <f t="shared" si="506"/>
        <v>#DIV/0!</v>
      </c>
      <c r="CT456" s="14" t="e">
        <f t="shared" si="506"/>
        <v>#DIV/0!</v>
      </c>
      <c r="CU456" s="14" t="e">
        <f t="shared" si="506"/>
        <v>#DIV/0!</v>
      </c>
      <c r="CV456" s="14" t="e">
        <f t="shared" si="506"/>
        <v>#DIV/0!</v>
      </c>
      <c r="CW456" s="14" t="e">
        <f t="shared" si="506"/>
        <v>#DIV/0!</v>
      </c>
      <c r="CX456" s="14" t="e">
        <f t="shared" si="506"/>
        <v>#DIV/0!</v>
      </c>
      <c r="CY456" s="14" t="e">
        <f t="shared" si="506"/>
        <v>#DIV/0!</v>
      </c>
      <c r="CZ456" s="14" t="e">
        <f t="shared" si="506"/>
        <v>#DIV/0!</v>
      </c>
      <c r="DA456" s="14" t="e">
        <f t="shared" si="506"/>
        <v>#DIV/0!</v>
      </c>
      <c r="DB456" s="14" t="e">
        <f t="shared" si="506"/>
        <v>#DIV/0!</v>
      </c>
      <c r="DC456" s="14" t="e">
        <f t="shared" si="506"/>
        <v>#DIV/0!</v>
      </c>
      <c r="DD456" s="14" t="e">
        <f t="shared" si="507"/>
        <v>#DIV/0!</v>
      </c>
      <c r="DE456" s="14" t="e">
        <f t="shared" si="507"/>
        <v>#DIV/0!</v>
      </c>
      <c r="DF456" s="14" t="e">
        <f t="shared" si="507"/>
        <v>#DIV/0!</v>
      </c>
      <c r="DG456" s="14" t="e">
        <f t="shared" si="507"/>
        <v>#DIV/0!</v>
      </c>
      <c r="DH456" s="14" t="e">
        <f t="shared" si="507"/>
        <v>#DIV/0!</v>
      </c>
      <c r="DI456" s="14" t="e">
        <f t="shared" si="507"/>
        <v>#DIV/0!</v>
      </c>
      <c r="DJ456" s="14" t="e">
        <f t="shared" si="507"/>
        <v>#DIV/0!</v>
      </c>
      <c r="DK456" s="14" t="e">
        <f t="shared" si="507"/>
        <v>#DIV/0!</v>
      </c>
      <c r="DL456" s="14" t="e">
        <f t="shared" si="507"/>
        <v>#DIV/0!</v>
      </c>
      <c r="DM456" s="14" t="e">
        <f t="shared" si="507"/>
        <v>#DIV/0!</v>
      </c>
      <c r="DN456" s="14" t="e">
        <f t="shared" si="507"/>
        <v>#DIV/0!</v>
      </c>
      <c r="DO456" s="14" t="e">
        <f t="shared" si="507"/>
        <v>#DIV/0!</v>
      </c>
      <c r="DP456" s="14" t="e">
        <f t="shared" si="507"/>
        <v>#DIV/0!</v>
      </c>
      <c r="DQ456" s="14" t="e">
        <f t="shared" si="507"/>
        <v>#DIV/0!</v>
      </c>
      <c r="DR456" s="14" t="e">
        <f t="shared" si="507"/>
        <v>#DIV/0!</v>
      </c>
      <c r="DS456" s="14" t="e">
        <f t="shared" si="507"/>
        <v>#DIV/0!</v>
      </c>
      <c r="DT456" s="14" t="e">
        <f t="shared" si="508"/>
        <v>#DIV/0!</v>
      </c>
      <c r="DU456" s="14" t="e">
        <f t="shared" si="508"/>
        <v>#DIV/0!</v>
      </c>
      <c r="DV456" s="14" t="e">
        <f t="shared" si="508"/>
        <v>#DIV/0!</v>
      </c>
      <c r="DW456" s="14" t="e">
        <f t="shared" si="508"/>
        <v>#DIV/0!</v>
      </c>
      <c r="DX456" s="14" t="e">
        <f t="shared" si="508"/>
        <v>#DIV/0!</v>
      </c>
      <c r="DY456" s="14" t="e">
        <f t="shared" si="508"/>
        <v>#DIV/0!</v>
      </c>
      <c r="DZ456" s="14" t="e">
        <f t="shared" si="512"/>
        <v>#DIV/0!</v>
      </c>
    </row>
    <row r="457" spans="1:130">
      <c r="A457" s="18">
        <v>7</v>
      </c>
      <c r="B457" s="15">
        <f t="shared" si="509"/>
        <v>0.875</v>
      </c>
      <c r="C457" s="18">
        <v>2007</v>
      </c>
      <c r="D457" s="25">
        <f t="shared" si="513"/>
        <v>0</v>
      </c>
      <c r="E457" s="25">
        <f t="shared" si="514"/>
        <v>0</v>
      </c>
      <c r="F457" s="25">
        <f t="shared" si="515"/>
        <v>0</v>
      </c>
      <c r="G457" s="25">
        <f t="shared" si="516"/>
        <v>0</v>
      </c>
      <c r="H457" s="25">
        <f t="shared" si="517"/>
        <v>0</v>
      </c>
      <c r="I457" s="25">
        <f t="shared" ref="I457:I475" si="518">VLOOKUP($C$71,$D$3:$K$63,$A$74,0)*(B452-B451)</f>
        <v>0</v>
      </c>
      <c r="J457" s="25">
        <f>VLOOKUP($C$72,$D$3:$K$63,$A$74,0)*(B451-B450)</f>
        <v>0</v>
      </c>
      <c r="K457" s="25">
        <f>VLOOKUP($C$73,$D$3:$K$63,$A$74,0)*B450</f>
        <v>0</v>
      </c>
      <c r="L457" s="25"/>
      <c r="M457" s="25"/>
      <c r="N457" s="25"/>
      <c r="O457" s="25"/>
      <c r="P457" s="25"/>
      <c r="Q457" s="25"/>
      <c r="R457" s="25"/>
      <c r="S457" s="25"/>
      <c r="T457" s="25"/>
      <c r="U457" s="25"/>
      <c r="V457" s="25"/>
      <c r="W457" s="25"/>
      <c r="X457" s="25"/>
      <c r="Y457" s="25"/>
      <c r="Z457" s="25"/>
      <c r="AA457" s="25"/>
      <c r="AB457" s="25"/>
      <c r="AC457" s="25"/>
      <c r="AD457" s="25"/>
      <c r="AE457" s="25"/>
      <c r="AF457" s="25"/>
      <c r="AG457" s="25"/>
      <c r="AH457" s="25"/>
      <c r="AI457" s="25"/>
      <c r="AJ457" s="25"/>
      <c r="AK457" s="25"/>
      <c r="AL457" s="25"/>
      <c r="AM457" s="25"/>
      <c r="AN457" s="25"/>
      <c r="AO457" s="25"/>
      <c r="AP457" s="25"/>
      <c r="AQ457" s="25"/>
      <c r="AR457" s="25"/>
      <c r="AS457" s="25"/>
      <c r="AT457" s="25"/>
      <c r="AU457" s="25"/>
      <c r="AV457" s="25"/>
      <c r="AW457" s="25"/>
      <c r="AX457" s="25"/>
      <c r="AY457" s="25"/>
      <c r="AZ457" s="25"/>
      <c r="BA457" s="25"/>
      <c r="BB457" s="25"/>
      <c r="BC457" s="25"/>
      <c r="BD457" s="25"/>
      <c r="BE457" s="25"/>
      <c r="BF457" s="25"/>
      <c r="BG457" s="25"/>
      <c r="BH457" s="25"/>
      <c r="BI457" s="25"/>
      <c r="BJ457" s="25"/>
      <c r="BK457" s="25"/>
      <c r="BL457" s="25"/>
      <c r="BM457" s="21">
        <f t="shared" si="510"/>
        <v>0</v>
      </c>
      <c r="BP457" s="18">
        <v>2007</v>
      </c>
      <c r="BQ457" s="14" t="e">
        <f t="shared" si="511"/>
        <v>#DIV/0!</v>
      </c>
      <c r="BR457" s="14" t="e">
        <f t="shared" si="504"/>
        <v>#DIV/0!</v>
      </c>
      <c r="BS457" s="14" t="e">
        <f t="shared" si="504"/>
        <v>#DIV/0!</v>
      </c>
      <c r="BT457" s="14" t="e">
        <f t="shared" si="504"/>
        <v>#DIV/0!</v>
      </c>
      <c r="BU457" s="14" t="e">
        <f t="shared" si="504"/>
        <v>#DIV/0!</v>
      </c>
      <c r="BV457" s="14" t="e">
        <f t="shared" si="504"/>
        <v>#DIV/0!</v>
      </c>
      <c r="BW457" s="14" t="e">
        <f t="shared" si="504"/>
        <v>#DIV/0!</v>
      </c>
      <c r="BX457" s="14" t="e">
        <f t="shared" si="504"/>
        <v>#DIV/0!</v>
      </c>
      <c r="BY457" s="14" t="e">
        <f t="shared" si="504"/>
        <v>#DIV/0!</v>
      </c>
      <c r="BZ457" s="14" t="e">
        <f t="shared" si="504"/>
        <v>#DIV/0!</v>
      </c>
      <c r="CA457" s="14" t="e">
        <f t="shared" si="504"/>
        <v>#DIV/0!</v>
      </c>
      <c r="CB457" s="14" t="e">
        <f t="shared" si="504"/>
        <v>#DIV/0!</v>
      </c>
      <c r="CC457" s="14" t="e">
        <f t="shared" si="504"/>
        <v>#DIV/0!</v>
      </c>
      <c r="CD457" s="14" t="e">
        <f t="shared" si="504"/>
        <v>#DIV/0!</v>
      </c>
      <c r="CE457" s="14" t="e">
        <f t="shared" si="504"/>
        <v>#DIV/0!</v>
      </c>
      <c r="CF457" s="14" t="e">
        <f t="shared" si="504"/>
        <v>#DIV/0!</v>
      </c>
      <c r="CG457" s="14" t="e">
        <f t="shared" si="504"/>
        <v>#DIV/0!</v>
      </c>
      <c r="CH457" s="14" t="e">
        <f t="shared" si="505"/>
        <v>#DIV/0!</v>
      </c>
      <c r="CI457" s="14" t="e">
        <f t="shared" si="505"/>
        <v>#DIV/0!</v>
      </c>
      <c r="CJ457" s="14" t="e">
        <f t="shared" si="505"/>
        <v>#DIV/0!</v>
      </c>
      <c r="CK457" s="14" t="e">
        <f t="shared" si="505"/>
        <v>#DIV/0!</v>
      </c>
      <c r="CL457" s="14" t="e">
        <f t="shared" si="505"/>
        <v>#DIV/0!</v>
      </c>
      <c r="CM457" s="14" t="e">
        <f t="shared" si="505"/>
        <v>#DIV/0!</v>
      </c>
      <c r="CN457" s="14" t="e">
        <f t="shared" si="506"/>
        <v>#DIV/0!</v>
      </c>
      <c r="CO457" s="14" t="e">
        <f t="shared" si="506"/>
        <v>#DIV/0!</v>
      </c>
      <c r="CP457" s="14" t="e">
        <f t="shared" si="506"/>
        <v>#DIV/0!</v>
      </c>
      <c r="CQ457" s="14" t="e">
        <f t="shared" si="506"/>
        <v>#DIV/0!</v>
      </c>
      <c r="CR457" s="14" t="e">
        <f t="shared" si="506"/>
        <v>#DIV/0!</v>
      </c>
      <c r="CS457" s="14" t="e">
        <f t="shared" si="506"/>
        <v>#DIV/0!</v>
      </c>
      <c r="CT457" s="14" t="e">
        <f t="shared" si="506"/>
        <v>#DIV/0!</v>
      </c>
      <c r="CU457" s="14" t="e">
        <f t="shared" si="506"/>
        <v>#DIV/0!</v>
      </c>
      <c r="CV457" s="14" t="e">
        <f t="shared" si="506"/>
        <v>#DIV/0!</v>
      </c>
      <c r="CW457" s="14" t="e">
        <f t="shared" si="506"/>
        <v>#DIV/0!</v>
      </c>
      <c r="CX457" s="14" t="e">
        <f t="shared" si="506"/>
        <v>#DIV/0!</v>
      </c>
      <c r="CY457" s="14" t="e">
        <f t="shared" si="506"/>
        <v>#DIV/0!</v>
      </c>
      <c r="CZ457" s="14" t="e">
        <f t="shared" si="506"/>
        <v>#DIV/0!</v>
      </c>
      <c r="DA457" s="14" t="e">
        <f t="shared" si="506"/>
        <v>#DIV/0!</v>
      </c>
      <c r="DB457" s="14" t="e">
        <f t="shared" si="506"/>
        <v>#DIV/0!</v>
      </c>
      <c r="DC457" s="14" t="e">
        <f t="shared" si="506"/>
        <v>#DIV/0!</v>
      </c>
      <c r="DD457" s="14" t="e">
        <f t="shared" si="507"/>
        <v>#DIV/0!</v>
      </c>
      <c r="DE457" s="14" t="e">
        <f t="shared" si="507"/>
        <v>#DIV/0!</v>
      </c>
      <c r="DF457" s="14" t="e">
        <f t="shared" si="507"/>
        <v>#DIV/0!</v>
      </c>
      <c r="DG457" s="14" t="e">
        <f t="shared" si="507"/>
        <v>#DIV/0!</v>
      </c>
      <c r="DH457" s="14" t="e">
        <f t="shared" si="507"/>
        <v>#DIV/0!</v>
      </c>
      <c r="DI457" s="14" t="e">
        <f t="shared" si="507"/>
        <v>#DIV/0!</v>
      </c>
      <c r="DJ457" s="14" t="e">
        <f t="shared" si="507"/>
        <v>#DIV/0!</v>
      </c>
      <c r="DK457" s="14" t="e">
        <f t="shared" si="507"/>
        <v>#DIV/0!</v>
      </c>
      <c r="DL457" s="14" t="e">
        <f t="shared" si="507"/>
        <v>#DIV/0!</v>
      </c>
      <c r="DM457" s="14" t="e">
        <f t="shared" si="507"/>
        <v>#DIV/0!</v>
      </c>
      <c r="DN457" s="14" t="e">
        <f t="shared" si="507"/>
        <v>#DIV/0!</v>
      </c>
      <c r="DO457" s="14" t="e">
        <f t="shared" si="507"/>
        <v>#DIV/0!</v>
      </c>
      <c r="DP457" s="14" t="e">
        <f t="shared" si="507"/>
        <v>#DIV/0!</v>
      </c>
      <c r="DQ457" s="14" t="e">
        <f t="shared" si="507"/>
        <v>#DIV/0!</v>
      </c>
      <c r="DR457" s="14" t="e">
        <f t="shared" si="507"/>
        <v>#DIV/0!</v>
      </c>
      <c r="DS457" s="14" t="e">
        <f t="shared" si="507"/>
        <v>#DIV/0!</v>
      </c>
      <c r="DT457" s="14" t="e">
        <f t="shared" si="508"/>
        <v>#DIV/0!</v>
      </c>
      <c r="DU457" s="14" t="e">
        <f t="shared" si="508"/>
        <v>#DIV/0!</v>
      </c>
      <c r="DV457" s="14" t="e">
        <f t="shared" si="508"/>
        <v>#DIV/0!</v>
      </c>
      <c r="DW457" s="14" t="e">
        <f t="shared" si="508"/>
        <v>#DIV/0!</v>
      </c>
      <c r="DX457" s="14" t="e">
        <f t="shared" si="508"/>
        <v>#DIV/0!</v>
      </c>
      <c r="DY457" s="14" t="e">
        <f t="shared" si="508"/>
        <v>#DIV/0!</v>
      </c>
      <c r="DZ457" s="14" t="e">
        <f t="shared" si="512"/>
        <v>#DIV/0!</v>
      </c>
    </row>
    <row r="458" spans="1:130">
      <c r="A458" s="18">
        <v>8</v>
      </c>
      <c r="B458" s="15">
        <f t="shared" si="509"/>
        <v>1</v>
      </c>
      <c r="C458" s="18">
        <v>2008</v>
      </c>
      <c r="D458" s="25">
        <f t="shared" si="513"/>
        <v>0</v>
      </c>
      <c r="E458" s="25">
        <f t="shared" si="514"/>
        <v>0</v>
      </c>
      <c r="F458" s="25">
        <f t="shared" si="515"/>
        <v>0</v>
      </c>
      <c r="G458" s="25">
        <f t="shared" si="516"/>
        <v>0</v>
      </c>
      <c r="H458" s="25">
        <f t="shared" si="517"/>
        <v>0</v>
      </c>
      <c r="I458" s="25">
        <f t="shared" si="518"/>
        <v>0</v>
      </c>
      <c r="J458" s="25">
        <f t="shared" ref="J458:J476" si="519">VLOOKUP($C$72,$D$3:$K$63,$A$74,0)*(B452-B451)</f>
        <v>0</v>
      </c>
      <c r="K458" s="25">
        <f>VLOOKUP($C$73,$D$3:$K$63,$A$74,0)*(B451-B450)</f>
        <v>0</v>
      </c>
      <c r="L458" s="25">
        <f>VLOOKUP($C$74,$D$3:$K$63,$A$74,0)*B450</f>
        <v>0</v>
      </c>
      <c r="M458" s="25"/>
      <c r="N458" s="25"/>
      <c r="O458" s="25"/>
      <c r="P458" s="25"/>
      <c r="Q458" s="25"/>
      <c r="R458" s="25"/>
      <c r="S458" s="25"/>
      <c r="T458" s="25"/>
      <c r="U458" s="25"/>
      <c r="V458" s="25"/>
      <c r="W458" s="25"/>
      <c r="X458" s="25"/>
      <c r="Y458" s="25"/>
      <c r="Z458" s="25"/>
      <c r="AA458" s="25"/>
      <c r="AB458" s="25"/>
      <c r="AC458" s="25"/>
      <c r="AD458" s="25"/>
      <c r="AE458" s="25"/>
      <c r="AF458" s="25"/>
      <c r="AG458" s="25"/>
      <c r="AH458" s="25"/>
      <c r="AI458" s="25"/>
      <c r="AJ458" s="25"/>
      <c r="AK458" s="25"/>
      <c r="AL458" s="25"/>
      <c r="AM458" s="25"/>
      <c r="AN458" s="25"/>
      <c r="AO458" s="25"/>
      <c r="AP458" s="25"/>
      <c r="AQ458" s="25"/>
      <c r="AR458" s="25"/>
      <c r="AS458" s="25"/>
      <c r="AT458" s="25"/>
      <c r="AU458" s="25"/>
      <c r="AV458" s="25"/>
      <c r="AW458" s="25"/>
      <c r="AX458" s="25"/>
      <c r="AY458" s="25"/>
      <c r="AZ458" s="25"/>
      <c r="BA458" s="25"/>
      <c r="BB458" s="25"/>
      <c r="BC458" s="25"/>
      <c r="BD458" s="25"/>
      <c r="BE458" s="25"/>
      <c r="BF458" s="25"/>
      <c r="BG458" s="25"/>
      <c r="BH458" s="25"/>
      <c r="BI458" s="25"/>
      <c r="BJ458" s="25"/>
      <c r="BK458" s="25"/>
      <c r="BL458" s="25"/>
      <c r="BM458" s="21">
        <f t="shared" si="510"/>
        <v>0</v>
      </c>
      <c r="BP458" s="18">
        <v>2008</v>
      </c>
      <c r="BQ458" s="14" t="e">
        <f t="shared" si="511"/>
        <v>#DIV/0!</v>
      </c>
      <c r="BR458" s="14" t="e">
        <f t="shared" si="504"/>
        <v>#DIV/0!</v>
      </c>
      <c r="BS458" s="14" t="e">
        <f t="shared" si="504"/>
        <v>#DIV/0!</v>
      </c>
      <c r="BT458" s="14" t="e">
        <f t="shared" si="504"/>
        <v>#DIV/0!</v>
      </c>
      <c r="BU458" s="14" t="e">
        <f t="shared" si="504"/>
        <v>#DIV/0!</v>
      </c>
      <c r="BV458" s="14" t="e">
        <f t="shared" si="504"/>
        <v>#DIV/0!</v>
      </c>
      <c r="BW458" s="14" t="e">
        <f t="shared" si="504"/>
        <v>#DIV/0!</v>
      </c>
      <c r="BX458" s="14" t="e">
        <f t="shared" si="504"/>
        <v>#DIV/0!</v>
      </c>
      <c r="BY458" s="14" t="e">
        <f t="shared" si="504"/>
        <v>#DIV/0!</v>
      </c>
      <c r="BZ458" s="14" t="e">
        <f t="shared" si="504"/>
        <v>#DIV/0!</v>
      </c>
      <c r="CA458" s="14" t="e">
        <f t="shared" si="504"/>
        <v>#DIV/0!</v>
      </c>
      <c r="CB458" s="14" t="e">
        <f t="shared" si="504"/>
        <v>#DIV/0!</v>
      </c>
      <c r="CC458" s="14" t="e">
        <f t="shared" si="504"/>
        <v>#DIV/0!</v>
      </c>
      <c r="CD458" s="14" t="e">
        <f t="shared" si="504"/>
        <v>#DIV/0!</v>
      </c>
      <c r="CE458" s="14" t="e">
        <f t="shared" si="504"/>
        <v>#DIV/0!</v>
      </c>
      <c r="CF458" s="14" t="e">
        <f t="shared" si="504"/>
        <v>#DIV/0!</v>
      </c>
      <c r="CG458" s="14" t="e">
        <f t="shared" si="504"/>
        <v>#DIV/0!</v>
      </c>
      <c r="CH458" s="14" t="e">
        <f t="shared" si="505"/>
        <v>#DIV/0!</v>
      </c>
      <c r="CI458" s="14" t="e">
        <f t="shared" si="505"/>
        <v>#DIV/0!</v>
      </c>
      <c r="CJ458" s="14" t="e">
        <f t="shared" si="505"/>
        <v>#DIV/0!</v>
      </c>
      <c r="CK458" s="14" t="e">
        <f t="shared" si="505"/>
        <v>#DIV/0!</v>
      </c>
      <c r="CL458" s="14" t="e">
        <f t="shared" si="505"/>
        <v>#DIV/0!</v>
      </c>
      <c r="CM458" s="14" t="e">
        <f t="shared" si="505"/>
        <v>#DIV/0!</v>
      </c>
      <c r="CN458" s="14" t="e">
        <f t="shared" si="506"/>
        <v>#DIV/0!</v>
      </c>
      <c r="CO458" s="14" t="e">
        <f t="shared" si="506"/>
        <v>#DIV/0!</v>
      </c>
      <c r="CP458" s="14" t="e">
        <f t="shared" si="506"/>
        <v>#DIV/0!</v>
      </c>
      <c r="CQ458" s="14" t="e">
        <f t="shared" si="506"/>
        <v>#DIV/0!</v>
      </c>
      <c r="CR458" s="14" t="e">
        <f t="shared" si="506"/>
        <v>#DIV/0!</v>
      </c>
      <c r="CS458" s="14" t="e">
        <f t="shared" si="506"/>
        <v>#DIV/0!</v>
      </c>
      <c r="CT458" s="14" t="e">
        <f t="shared" si="506"/>
        <v>#DIV/0!</v>
      </c>
      <c r="CU458" s="14" t="e">
        <f t="shared" si="506"/>
        <v>#DIV/0!</v>
      </c>
      <c r="CV458" s="14" t="e">
        <f t="shared" si="506"/>
        <v>#DIV/0!</v>
      </c>
      <c r="CW458" s="14" t="e">
        <f t="shared" si="506"/>
        <v>#DIV/0!</v>
      </c>
      <c r="CX458" s="14" t="e">
        <f t="shared" si="506"/>
        <v>#DIV/0!</v>
      </c>
      <c r="CY458" s="14" t="e">
        <f t="shared" si="506"/>
        <v>#DIV/0!</v>
      </c>
      <c r="CZ458" s="14" t="e">
        <f t="shared" si="506"/>
        <v>#DIV/0!</v>
      </c>
      <c r="DA458" s="14" t="e">
        <f t="shared" si="506"/>
        <v>#DIV/0!</v>
      </c>
      <c r="DB458" s="14" t="e">
        <f t="shared" si="506"/>
        <v>#DIV/0!</v>
      </c>
      <c r="DC458" s="14" t="e">
        <f t="shared" si="506"/>
        <v>#DIV/0!</v>
      </c>
      <c r="DD458" s="14" t="e">
        <f t="shared" si="507"/>
        <v>#DIV/0!</v>
      </c>
      <c r="DE458" s="14" t="e">
        <f t="shared" si="507"/>
        <v>#DIV/0!</v>
      </c>
      <c r="DF458" s="14" t="e">
        <f t="shared" si="507"/>
        <v>#DIV/0!</v>
      </c>
      <c r="DG458" s="14" t="e">
        <f t="shared" si="507"/>
        <v>#DIV/0!</v>
      </c>
      <c r="DH458" s="14" t="e">
        <f t="shared" si="507"/>
        <v>#DIV/0!</v>
      </c>
      <c r="DI458" s="14" t="e">
        <f t="shared" si="507"/>
        <v>#DIV/0!</v>
      </c>
      <c r="DJ458" s="14" t="e">
        <f t="shared" si="507"/>
        <v>#DIV/0!</v>
      </c>
      <c r="DK458" s="14" t="e">
        <f t="shared" si="507"/>
        <v>#DIV/0!</v>
      </c>
      <c r="DL458" s="14" t="e">
        <f t="shared" si="507"/>
        <v>#DIV/0!</v>
      </c>
      <c r="DM458" s="14" t="e">
        <f t="shared" si="507"/>
        <v>#DIV/0!</v>
      </c>
      <c r="DN458" s="14" t="e">
        <f t="shared" si="507"/>
        <v>#DIV/0!</v>
      </c>
      <c r="DO458" s="14" t="e">
        <f t="shared" si="507"/>
        <v>#DIV/0!</v>
      </c>
      <c r="DP458" s="14" t="e">
        <f t="shared" si="507"/>
        <v>#DIV/0!</v>
      </c>
      <c r="DQ458" s="14" t="e">
        <f t="shared" si="507"/>
        <v>#DIV/0!</v>
      </c>
      <c r="DR458" s="14" t="e">
        <f t="shared" si="507"/>
        <v>#DIV/0!</v>
      </c>
      <c r="DS458" s="14" t="e">
        <f t="shared" si="507"/>
        <v>#DIV/0!</v>
      </c>
      <c r="DT458" s="14" t="e">
        <f t="shared" si="508"/>
        <v>#DIV/0!</v>
      </c>
      <c r="DU458" s="14" t="e">
        <f t="shared" si="508"/>
        <v>#DIV/0!</v>
      </c>
      <c r="DV458" s="14" t="e">
        <f t="shared" si="508"/>
        <v>#DIV/0!</v>
      </c>
      <c r="DW458" s="14" t="e">
        <f t="shared" si="508"/>
        <v>#DIV/0!</v>
      </c>
      <c r="DX458" s="14" t="e">
        <f t="shared" si="508"/>
        <v>#DIV/0!</v>
      </c>
      <c r="DY458" s="14" t="e">
        <f t="shared" si="508"/>
        <v>#DIV/0!</v>
      </c>
      <c r="DZ458" s="14" t="e">
        <f t="shared" si="512"/>
        <v>#DIV/0!</v>
      </c>
    </row>
    <row r="459" spans="1:130">
      <c r="A459" s="18">
        <v>9</v>
      </c>
      <c r="B459" s="15">
        <f t="shared" si="509"/>
        <v>1</v>
      </c>
      <c r="C459" s="18">
        <v>2009</v>
      </c>
      <c r="D459" s="25">
        <f t="shared" si="513"/>
        <v>0</v>
      </c>
      <c r="E459" s="25">
        <f t="shared" si="514"/>
        <v>0</v>
      </c>
      <c r="F459" s="25">
        <f t="shared" si="515"/>
        <v>0</v>
      </c>
      <c r="G459" s="25">
        <f t="shared" si="516"/>
        <v>0</v>
      </c>
      <c r="H459" s="25">
        <f t="shared" si="517"/>
        <v>0</v>
      </c>
      <c r="I459" s="25">
        <f t="shared" si="518"/>
        <v>0</v>
      </c>
      <c r="J459" s="25">
        <f t="shared" si="519"/>
        <v>0</v>
      </c>
      <c r="K459" s="25">
        <f t="shared" ref="K459:K477" si="520">VLOOKUP($C$73,$D$3:$K$63,$A$74,0)*(B452-B451)</f>
        <v>0</v>
      </c>
      <c r="L459" s="25">
        <f>VLOOKUP($C$74,$D$3:$K$63,$A$74,0)*(B451-B450)</f>
        <v>0</v>
      </c>
      <c r="M459" s="25">
        <f>VLOOKUP($C$75,$D$3:$K$63,$A$74,0)*B450</f>
        <v>0</v>
      </c>
      <c r="N459" s="25"/>
      <c r="O459" s="25"/>
      <c r="P459" s="25"/>
      <c r="Q459" s="25"/>
      <c r="R459" s="25"/>
      <c r="S459" s="25"/>
      <c r="T459" s="25"/>
      <c r="U459" s="25"/>
      <c r="V459" s="25"/>
      <c r="W459" s="25"/>
      <c r="X459" s="25"/>
      <c r="Y459" s="25"/>
      <c r="Z459" s="25"/>
      <c r="AA459" s="25"/>
      <c r="AB459" s="25"/>
      <c r="AC459" s="25"/>
      <c r="AD459" s="25"/>
      <c r="AE459" s="25"/>
      <c r="AF459" s="25"/>
      <c r="AG459" s="25"/>
      <c r="AH459" s="25"/>
      <c r="AI459" s="25"/>
      <c r="AJ459" s="25"/>
      <c r="AK459" s="25"/>
      <c r="AL459" s="25"/>
      <c r="AM459" s="25"/>
      <c r="AN459" s="25"/>
      <c r="AO459" s="25"/>
      <c r="AP459" s="25"/>
      <c r="AQ459" s="25"/>
      <c r="AR459" s="25"/>
      <c r="AS459" s="25"/>
      <c r="AT459" s="25"/>
      <c r="AU459" s="25"/>
      <c r="AV459" s="25"/>
      <c r="AW459" s="25"/>
      <c r="AX459" s="25"/>
      <c r="AY459" s="25"/>
      <c r="AZ459" s="25"/>
      <c r="BA459" s="25"/>
      <c r="BB459" s="25"/>
      <c r="BC459" s="25"/>
      <c r="BD459" s="25"/>
      <c r="BE459" s="25"/>
      <c r="BF459" s="25"/>
      <c r="BG459" s="25"/>
      <c r="BH459" s="25"/>
      <c r="BI459" s="25"/>
      <c r="BJ459" s="25"/>
      <c r="BK459" s="25"/>
      <c r="BL459" s="25"/>
      <c r="BM459" s="21">
        <f t="shared" si="510"/>
        <v>0</v>
      </c>
      <c r="BP459" s="18">
        <v>2009</v>
      </c>
      <c r="BQ459" s="14" t="e">
        <f t="shared" si="511"/>
        <v>#DIV/0!</v>
      </c>
      <c r="BR459" s="14" t="e">
        <f t="shared" si="504"/>
        <v>#DIV/0!</v>
      </c>
      <c r="BS459" s="14" t="e">
        <f t="shared" si="504"/>
        <v>#DIV/0!</v>
      </c>
      <c r="BT459" s="14" t="e">
        <f t="shared" si="504"/>
        <v>#DIV/0!</v>
      </c>
      <c r="BU459" s="14" t="e">
        <f t="shared" si="504"/>
        <v>#DIV/0!</v>
      </c>
      <c r="BV459" s="14" t="e">
        <f t="shared" si="504"/>
        <v>#DIV/0!</v>
      </c>
      <c r="BW459" s="14" t="e">
        <f t="shared" si="504"/>
        <v>#DIV/0!</v>
      </c>
      <c r="BX459" s="14" t="e">
        <f t="shared" si="504"/>
        <v>#DIV/0!</v>
      </c>
      <c r="BY459" s="14" t="e">
        <f t="shared" si="504"/>
        <v>#DIV/0!</v>
      </c>
      <c r="BZ459" s="14" t="e">
        <f t="shared" si="504"/>
        <v>#DIV/0!</v>
      </c>
      <c r="CA459" s="14" t="e">
        <f t="shared" si="504"/>
        <v>#DIV/0!</v>
      </c>
      <c r="CB459" s="14" t="e">
        <f t="shared" si="504"/>
        <v>#DIV/0!</v>
      </c>
      <c r="CC459" s="14" t="e">
        <f t="shared" si="504"/>
        <v>#DIV/0!</v>
      </c>
      <c r="CD459" s="14" t="e">
        <f t="shared" si="504"/>
        <v>#DIV/0!</v>
      </c>
      <c r="CE459" s="14" t="e">
        <f t="shared" si="504"/>
        <v>#DIV/0!</v>
      </c>
      <c r="CF459" s="14" t="e">
        <f t="shared" si="504"/>
        <v>#DIV/0!</v>
      </c>
      <c r="CG459" s="14" t="e">
        <f t="shared" si="504"/>
        <v>#DIV/0!</v>
      </c>
      <c r="CH459" s="14" t="e">
        <f t="shared" si="505"/>
        <v>#DIV/0!</v>
      </c>
      <c r="CI459" s="14" t="e">
        <f t="shared" si="505"/>
        <v>#DIV/0!</v>
      </c>
      <c r="CJ459" s="14" t="e">
        <f t="shared" si="505"/>
        <v>#DIV/0!</v>
      </c>
      <c r="CK459" s="14" t="e">
        <f t="shared" si="505"/>
        <v>#DIV/0!</v>
      </c>
      <c r="CL459" s="14" t="e">
        <f t="shared" si="505"/>
        <v>#DIV/0!</v>
      </c>
      <c r="CM459" s="14" t="e">
        <f t="shared" si="505"/>
        <v>#DIV/0!</v>
      </c>
      <c r="CN459" s="14" t="e">
        <f t="shared" si="506"/>
        <v>#DIV/0!</v>
      </c>
      <c r="CO459" s="14" t="e">
        <f t="shared" si="506"/>
        <v>#DIV/0!</v>
      </c>
      <c r="CP459" s="14" t="e">
        <f t="shared" si="506"/>
        <v>#DIV/0!</v>
      </c>
      <c r="CQ459" s="14" t="e">
        <f t="shared" si="506"/>
        <v>#DIV/0!</v>
      </c>
      <c r="CR459" s="14" t="e">
        <f t="shared" si="506"/>
        <v>#DIV/0!</v>
      </c>
      <c r="CS459" s="14" t="e">
        <f t="shared" si="506"/>
        <v>#DIV/0!</v>
      </c>
      <c r="CT459" s="14" t="e">
        <f t="shared" si="506"/>
        <v>#DIV/0!</v>
      </c>
      <c r="CU459" s="14" t="e">
        <f t="shared" si="506"/>
        <v>#DIV/0!</v>
      </c>
      <c r="CV459" s="14" t="e">
        <f t="shared" si="506"/>
        <v>#DIV/0!</v>
      </c>
      <c r="CW459" s="14" t="e">
        <f t="shared" si="506"/>
        <v>#DIV/0!</v>
      </c>
      <c r="CX459" s="14" t="e">
        <f t="shared" si="506"/>
        <v>#DIV/0!</v>
      </c>
      <c r="CY459" s="14" t="e">
        <f t="shared" si="506"/>
        <v>#DIV/0!</v>
      </c>
      <c r="CZ459" s="14" t="e">
        <f t="shared" si="506"/>
        <v>#DIV/0!</v>
      </c>
      <c r="DA459" s="14" t="e">
        <f t="shared" si="506"/>
        <v>#DIV/0!</v>
      </c>
      <c r="DB459" s="14" t="e">
        <f t="shared" si="506"/>
        <v>#DIV/0!</v>
      </c>
      <c r="DC459" s="14" t="e">
        <f t="shared" si="506"/>
        <v>#DIV/0!</v>
      </c>
      <c r="DD459" s="14" t="e">
        <f t="shared" si="507"/>
        <v>#DIV/0!</v>
      </c>
      <c r="DE459" s="14" t="e">
        <f t="shared" si="507"/>
        <v>#DIV/0!</v>
      </c>
      <c r="DF459" s="14" t="e">
        <f t="shared" si="507"/>
        <v>#DIV/0!</v>
      </c>
      <c r="DG459" s="14" t="e">
        <f t="shared" si="507"/>
        <v>#DIV/0!</v>
      </c>
      <c r="DH459" s="14" t="e">
        <f t="shared" si="507"/>
        <v>#DIV/0!</v>
      </c>
      <c r="DI459" s="14" t="e">
        <f t="shared" si="507"/>
        <v>#DIV/0!</v>
      </c>
      <c r="DJ459" s="14" t="e">
        <f t="shared" si="507"/>
        <v>#DIV/0!</v>
      </c>
      <c r="DK459" s="14" t="e">
        <f t="shared" si="507"/>
        <v>#DIV/0!</v>
      </c>
      <c r="DL459" s="14" t="e">
        <f t="shared" si="507"/>
        <v>#DIV/0!</v>
      </c>
      <c r="DM459" s="14" t="e">
        <f t="shared" si="507"/>
        <v>#DIV/0!</v>
      </c>
      <c r="DN459" s="14" t="e">
        <f t="shared" si="507"/>
        <v>#DIV/0!</v>
      </c>
      <c r="DO459" s="14" t="e">
        <f t="shared" si="507"/>
        <v>#DIV/0!</v>
      </c>
      <c r="DP459" s="14" t="e">
        <f t="shared" si="507"/>
        <v>#DIV/0!</v>
      </c>
      <c r="DQ459" s="14" t="e">
        <f t="shared" si="507"/>
        <v>#DIV/0!</v>
      </c>
      <c r="DR459" s="14" t="e">
        <f t="shared" si="507"/>
        <v>#DIV/0!</v>
      </c>
      <c r="DS459" s="14" t="e">
        <f t="shared" si="507"/>
        <v>#DIV/0!</v>
      </c>
      <c r="DT459" s="14" t="e">
        <f t="shared" si="508"/>
        <v>#DIV/0!</v>
      </c>
      <c r="DU459" s="14" t="e">
        <f t="shared" si="508"/>
        <v>#DIV/0!</v>
      </c>
      <c r="DV459" s="14" t="e">
        <f t="shared" si="508"/>
        <v>#DIV/0!</v>
      </c>
      <c r="DW459" s="14" t="e">
        <f t="shared" si="508"/>
        <v>#DIV/0!</v>
      </c>
      <c r="DX459" s="14" t="e">
        <f t="shared" si="508"/>
        <v>#DIV/0!</v>
      </c>
      <c r="DY459" s="14" t="e">
        <f t="shared" si="508"/>
        <v>#DIV/0!</v>
      </c>
      <c r="DZ459" s="14" t="e">
        <f t="shared" si="512"/>
        <v>#DIV/0!</v>
      </c>
    </row>
    <row r="460" spans="1:130">
      <c r="A460" s="18">
        <v>10</v>
      </c>
      <c r="B460" s="15">
        <f t="shared" si="509"/>
        <v>1</v>
      </c>
      <c r="C460" s="18">
        <v>2010</v>
      </c>
      <c r="D460" s="25">
        <f t="shared" si="513"/>
        <v>0</v>
      </c>
      <c r="E460" s="25">
        <f t="shared" si="514"/>
        <v>0</v>
      </c>
      <c r="F460" s="25">
        <f t="shared" si="515"/>
        <v>0</v>
      </c>
      <c r="G460" s="25">
        <f t="shared" si="516"/>
        <v>0</v>
      </c>
      <c r="H460" s="25">
        <f t="shared" si="517"/>
        <v>0</v>
      </c>
      <c r="I460" s="25">
        <f t="shared" si="518"/>
        <v>0</v>
      </c>
      <c r="J460" s="25">
        <f t="shared" si="519"/>
        <v>0</v>
      </c>
      <c r="K460" s="25">
        <f t="shared" si="520"/>
        <v>0</v>
      </c>
      <c r="L460" s="25">
        <f t="shared" ref="L460:L478" si="521">VLOOKUP($C$74,$D$3:$K$63,$A$74,0)*(B452-B451)</f>
        <v>0</v>
      </c>
      <c r="M460" s="25">
        <f>VLOOKUP($C$75,$D$3:$K$63,$A$74,0)*(B451-B450)</f>
        <v>0</v>
      </c>
      <c r="N460" s="25">
        <f>VLOOKUP($C$76,$D$3:$K$63,$A$74,0)*B450</f>
        <v>0</v>
      </c>
      <c r="O460" s="25"/>
      <c r="P460" s="25"/>
      <c r="Q460" s="25"/>
      <c r="R460" s="25"/>
      <c r="S460" s="25"/>
      <c r="T460" s="25"/>
      <c r="U460" s="25"/>
      <c r="V460" s="25"/>
      <c r="W460" s="25"/>
      <c r="X460" s="25"/>
      <c r="Y460" s="25"/>
      <c r="Z460" s="25"/>
      <c r="AA460" s="25"/>
      <c r="AB460" s="25"/>
      <c r="AC460" s="25"/>
      <c r="AD460" s="25"/>
      <c r="AE460" s="25"/>
      <c r="AF460" s="25"/>
      <c r="AG460" s="25"/>
      <c r="AH460" s="25"/>
      <c r="AI460" s="25"/>
      <c r="AJ460" s="25"/>
      <c r="AK460" s="25"/>
      <c r="AL460" s="25"/>
      <c r="AM460" s="25"/>
      <c r="AN460" s="25"/>
      <c r="AO460" s="25"/>
      <c r="AP460" s="25"/>
      <c r="AQ460" s="25"/>
      <c r="AR460" s="25"/>
      <c r="AS460" s="25"/>
      <c r="AT460" s="25"/>
      <c r="AU460" s="25"/>
      <c r="AV460" s="25"/>
      <c r="AW460" s="25"/>
      <c r="AX460" s="25"/>
      <c r="AY460" s="25"/>
      <c r="AZ460" s="25"/>
      <c r="BA460" s="25"/>
      <c r="BB460" s="25"/>
      <c r="BC460" s="25"/>
      <c r="BD460" s="25"/>
      <c r="BE460" s="25"/>
      <c r="BF460" s="25"/>
      <c r="BG460" s="25"/>
      <c r="BH460" s="25"/>
      <c r="BI460" s="25"/>
      <c r="BJ460" s="25"/>
      <c r="BK460" s="25"/>
      <c r="BL460" s="25"/>
      <c r="BM460" s="21">
        <f t="shared" si="510"/>
        <v>0</v>
      </c>
      <c r="BP460" s="18">
        <v>2010</v>
      </c>
      <c r="BQ460" s="14" t="e">
        <f t="shared" si="511"/>
        <v>#DIV/0!</v>
      </c>
      <c r="BR460" s="14" t="e">
        <f t="shared" si="504"/>
        <v>#DIV/0!</v>
      </c>
      <c r="BS460" s="14" t="e">
        <f t="shared" si="504"/>
        <v>#DIV/0!</v>
      </c>
      <c r="BT460" s="14" t="e">
        <f t="shared" si="504"/>
        <v>#DIV/0!</v>
      </c>
      <c r="BU460" s="14" t="e">
        <f t="shared" si="504"/>
        <v>#DIV/0!</v>
      </c>
      <c r="BV460" s="14" t="e">
        <f t="shared" si="504"/>
        <v>#DIV/0!</v>
      </c>
      <c r="BW460" s="14" t="e">
        <f t="shared" si="504"/>
        <v>#DIV/0!</v>
      </c>
      <c r="BX460" s="14" t="e">
        <f t="shared" si="504"/>
        <v>#DIV/0!</v>
      </c>
      <c r="BY460" s="14" t="e">
        <f t="shared" si="504"/>
        <v>#DIV/0!</v>
      </c>
      <c r="BZ460" s="14" t="e">
        <f t="shared" si="504"/>
        <v>#DIV/0!</v>
      </c>
      <c r="CA460" s="14" t="e">
        <f t="shared" si="504"/>
        <v>#DIV/0!</v>
      </c>
      <c r="CB460" s="14" t="e">
        <f t="shared" si="504"/>
        <v>#DIV/0!</v>
      </c>
      <c r="CC460" s="14" t="e">
        <f t="shared" si="504"/>
        <v>#DIV/0!</v>
      </c>
      <c r="CD460" s="14" t="e">
        <f t="shared" si="504"/>
        <v>#DIV/0!</v>
      </c>
      <c r="CE460" s="14" t="e">
        <f t="shared" si="504"/>
        <v>#DIV/0!</v>
      </c>
      <c r="CF460" s="14" t="e">
        <f t="shared" si="504"/>
        <v>#DIV/0!</v>
      </c>
      <c r="CG460" s="14" t="e">
        <f t="shared" si="504"/>
        <v>#DIV/0!</v>
      </c>
      <c r="CH460" s="14" t="e">
        <f t="shared" si="505"/>
        <v>#DIV/0!</v>
      </c>
      <c r="CI460" s="14" t="e">
        <f t="shared" si="505"/>
        <v>#DIV/0!</v>
      </c>
      <c r="CJ460" s="14" t="e">
        <f t="shared" si="505"/>
        <v>#DIV/0!</v>
      </c>
      <c r="CK460" s="14" t="e">
        <f t="shared" si="505"/>
        <v>#DIV/0!</v>
      </c>
      <c r="CL460" s="14" t="e">
        <f t="shared" si="505"/>
        <v>#DIV/0!</v>
      </c>
      <c r="CM460" s="14" t="e">
        <f t="shared" si="505"/>
        <v>#DIV/0!</v>
      </c>
      <c r="CN460" s="14" t="e">
        <f t="shared" si="506"/>
        <v>#DIV/0!</v>
      </c>
      <c r="CO460" s="14" t="e">
        <f t="shared" si="506"/>
        <v>#DIV/0!</v>
      </c>
      <c r="CP460" s="14" t="e">
        <f t="shared" si="506"/>
        <v>#DIV/0!</v>
      </c>
      <c r="CQ460" s="14" t="e">
        <f t="shared" si="506"/>
        <v>#DIV/0!</v>
      </c>
      <c r="CR460" s="14" t="e">
        <f t="shared" si="506"/>
        <v>#DIV/0!</v>
      </c>
      <c r="CS460" s="14" t="e">
        <f t="shared" si="506"/>
        <v>#DIV/0!</v>
      </c>
      <c r="CT460" s="14" t="e">
        <f t="shared" si="506"/>
        <v>#DIV/0!</v>
      </c>
      <c r="CU460" s="14" t="e">
        <f t="shared" si="506"/>
        <v>#DIV/0!</v>
      </c>
      <c r="CV460" s="14" t="e">
        <f t="shared" si="506"/>
        <v>#DIV/0!</v>
      </c>
      <c r="CW460" s="14" t="e">
        <f t="shared" si="506"/>
        <v>#DIV/0!</v>
      </c>
      <c r="CX460" s="14" t="e">
        <f t="shared" si="506"/>
        <v>#DIV/0!</v>
      </c>
      <c r="CY460" s="14" t="e">
        <f t="shared" si="506"/>
        <v>#DIV/0!</v>
      </c>
      <c r="CZ460" s="14" t="e">
        <f t="shared" si="506"/>
        <v>#DIV/0!</v>
      </c>
      <c r="DA460" s="14" t="e">
        <f t="shared" si="506"/>
        <v>#DIV/0!</v>
      </c>
      <c r="DB460" s="14" t="e">
        <f t="shared" si="506"/>
        <v>#DIV/0!</v>
      </c>
      <c r="DC460" s="14" t="e">
        <f t="shared" si="506"/>
        <v>#DIV/0!</v>
      </c>
      <c r="DD460" s="14" t="e">
        <f t="shared" si="507"/>
        <v>#DIV/0!</v>
      </c>
      <c r="DE460" s="14" t="e">
        <f t="shared" si="507"/>
        <v>#DIV/0!</v>
      </c>
      <c r="DF460" s="14" t="e">
        <f t="shared" si="507"/>
        <v>#DIV/0!</v>
      </c>
      <c r="DG460" s="14" t="e">
        <f t="shared" si="507"/>
        <v>#DIV/0!</v>
      </c>
      <c r="DH460" s="14" t="e">
        <f t="shared" si="507"/>
        <v>#DIV/0!</v>
      </c>
      <c r="DI460" s="14" t="e">
        <f t="shared" si="507"/>
        <v>#DIV/0!</v>
      </c>
      <c r="DJ460" s="14" t="e">
        <f t="shared" si="507"/>
        <v>#DIV/0!</v>
      </c>
      <c r="DK460" s="14" t="e">
        <f t="shared" si="507"/>
        <v>#DIV/0!</v>
      </c>
      <c r="DL460" s="14" t="e">
        <f t="shared" si="507"/>
        <v>#DIV/0!</v>
      </c>
      <c r="DM460" s="14" t="e">
        <f t="shared" si="507"/>
        <v>#DIV/0!</v>
      </c>
      <c r="DN460" s="14" t="e">
        <f t="shared" si="507"/>
        <v>#DIV/0!</v>
      </c>
      <c r="DO460" s="14" t="e">
        <f t="shared" si="507"/>
        <v>#DIV/0!</v>
      </c>
      <c r="DP460" s="14" t="e">
        <f t="shared" si="507"/>
        <v>#DIV/0!</v>
      </c>
      <c r="DQ460" s="14" t="e">
        <f t="shared" si="507"/>
        <v>#DIV/0!</v>
      </c>
      <c r="DR460" s="14" t="e">
        <f t="shared" si="507"/>
        <v>#DIV/0!</v>
      </c>
      <c r="DS460" s="14" t="e">
        <f t="shared" si="507"/>
        <v>#DIV/0!</v>
      </c>
      <c r="DT460" s="14" t="e">
        <f t="shared" si="508"/>
        <v>#DIV/0!</v>
      </c>
      <c r="DU460" s="14" t="e">
        <f t="shared" si="508"/>
        <v>#DIV/0!</v>
      </c>
      <c r="DV460" s="14" t="e">
        <f t="shared" si="508"/>
        <v>#DIV/0!</v>
      </c>
      <c r="DW460" s="14" t="e">
        <f t="shared" si="508"/>
        <v>#DIV/0!</v>
      </c>
      <c r="DX460" s="14" t="e">
        <f t="shared" si="508"/>
        <v>#DIV/0!</v>
      </c>
      <c r="DY460" s="14" t="e">
        <f t="shared" si="508"/>
        <v>#DIV/0!</v>
      </c>
      <c r="DZ460" s="14" t="e">
        <f t="shared" si="512"/>
        <v>#DIV/0!</v>
      </c>
    </row>
    <row r="461" spans="1:130">
      <c r="A461" s="18">
        <v>11</v>
      </c>
      <c r="B461" s="15">
        <f t="shared" si="509"/>
        <v>1</v>
      </c>
      <c r="C461" s="18">
        <v>2011</v>
      </c>
      <c r="D461" s="25">
        <f t="shared" si="513"/>
        <v>0</v>
      </c>
      <c r="E461" s="25">
        <f t="shared" si="514"/>
        <v>0</v>
      </c>
      <c r="F461" s="25">
        <f t="shared" si="515"/>
        <v>0</v>
      </c>
      <c r="G461" s="25">
        <f t="shared" si="516"/>
        <v>0</v>
      </c>
      <c r="H461" s="25">
        <f t="shared" si="517"/>
        <v>0</v>
      </c>
      <c r="I461" s="25">
        <f t="shared" si="518"/>
        <v>0</v>
      </c>
      <c r="J461" s="25">
        <f t="shared" si="519"/>
        <v>0</v>
      </c>
      <c r="K461" s="25">
        <f t="shared" si="520"/>
        <v>0</v>
      </c>
      <c r="L461" s="25">
        <f t="shared" si="521"/>
        <v>0</v>
      </c>
      <c r="M461" s="25">
        <f t="shared" ref="M461:M479" si="522">VLOOKUP($C$75,$D$3:$K$63,$A$74,0)*(B452-B451)</f>
        <v>0</v>
      </c>
      <c r="N461" s="25">
        <f>VLOOKUP($C$76,$D$3:$K$63,$A$74,0)*(B451-B450)</f>
        <v>0</v>
      </c>
      <c r="O461" s="25">
        <f>VLOOKUP($C$77,$D$3:$K$63,$A$74,0)*B450</f>
        <v>0</v>
      </c>
      <c r="P461" s="25"/>
      <c r="Q461" s="25"/>
      <c r="R461" s="25"/>
      <c r="S461" s="25"/>
      <c r="T461" s="25"/>
      <c r="U461" s="25"/>
      <c r="V461" s="25"/>
      <c r="W461" s="25"/>
      <c r="X461" s="25"/>
      <c r="Y461" s="25"/>
      <c r="Z461" s="25"/>
      <c r="AA461" s="25"/>
      <c r="AB461" s="25"/>
      <c r="AC461" s="25"/>
      <c r="AD461" s="25"/>
      <c r="AE461" s="25"/>
      <c r="AF461" s="25"/>
      <c r="AG461" s="25"/>
      <c r="AH461" s="25"/>
      <c r="AI461" s="25"/>
      <c r="AJ461" s="25"/>
      <c r="AK461" s="25"/>
      <c r="AL461" s="25"/>
      <c r="AM461" s="25"/>
      <c r="AN461" s="25"/>
      <c r="AO461" s="25"/>
      <c r="AP461" s="25"/>
      <c r="AQ461" s="25"/>
      <c r="AR461" s="25"/>
      <c r="AS461" s="25"/>
      <c r="AT461" s="25"/>
      <c r="AU461" s="25"/>
      <c r="AV461" s="25"/>
      <c r="AW461" s="25"/>
      <c r="AX461" s="25"/>
      <c r="AY461" s="25"/>
      <c r="AZ461" s="25"/>
      <c r="BA461" s="25"/>
      <c r="BB461" s="25"/>
      <c r="BC461" s="25"/>
      <c r="BD461" s="25"/>
      <c r="BE461" s="25"/>
      <c r="BF461" s="25"/>
      <c r="BG461" s="25"/>
      <c r="BH461" s="25"/>
      <c r="BI461" s="25"/>
      <c r="BJ461" s="25"/>
      <c r="BK461" s="25"/>
      <c r="BL461" s="25"/>
      <c r="BM461" s="21">
        <f t="shared" si="510"/>
        <v>0</v>
      </c>
      <c r="BP461" s="18">
        <v>2011</v>
      </c>
      <c r="BQ461" s="14" t="e">
        <f t="shared" si="511"/>
        <v>#DIV/0!</v>
      </c>
      <c r="BR461" s="14" t="e">
        <f t="shared" si="504"/>
        <v>#DIV/0!</v>
      </c>
      <c r="BS461" s="14" t="e">
        <f t="shared" si="504"/>
        <v>#DIV/0!</v>
      </c>
      <c r="BT461" s="14" t="e">
        <f t="shared" si="504"/>
        <v>#DIV/0!</v>
      </c>
      <c r="BU461" s="14" t="e">
        <f t="shared" si="504"/>
        <v>#DIV/0!</v>
      </c>
      <c r="BV461" s="14" t="e">
        <f t="shared" si="504"/>
        <v>#DIV/0!</v>
      </c>
      <c r="BW461" s="14" t="e">
        <f t="shared" si="504"/>
        <v>#DIV/0!</v>
      </c>
      <c r="BX461" s="14" t="e">
        <f t="shared" si="504"/>
        <v>#DIV/0!</v>
      </c>
      <c r="BY461" s="14" t="e">
        <f t="shared" si="504"/>
        <v>#DIV/0!</v>
      </c>
      <c r="BZ461" s="14" t="e">
        <f t="shared" si="504"/>
        <v>#DIV/0!</v>
      </c>
      <c r="CA461" s="14" t="e">
        <f t="shared" si="504"/>
        <v>#DIV/0!</v>
      </c>
      <c r="CB461" s="14" t="e">
        <f t="shared" si="504"/>
        <v>#DIV/0!</v>
      </c>
      <c r="CC461" s="14" t="e">
        <f t="shared" si="504"/>
        <v>#DIV/0!</v>
      </c>
      <c r="CD461" s="14" t="e">
        <f t="shared" si="504"/>
        <v>#DIV/0!</v>
      </c>
      <c r="CE461" s="14" t="e">
        <f t="shared" si="504"/>
        <v>#DIV/0!</v>
      </c>
      <c r="CF461" s="14" t="e">
        <f t="shared" si="504"/>
        <v>#DIV/0!</v>
      </c>
      <c r="CG461" s="14" t="e">
        <f t="shared" si="504"/>
        <v>#DIV/0!</v>
      </c>
      <c r="CH461" s="14" t="e">
        <f t="shared" si="505"/>
        <v>#DIV/0!</v>
      </c>
      <c r="CI461" s="14" t="e">
        <f t="shared" si="505"/>
        <v>#DIV/0!</v>
      </c>
      <c r="CJ461" s="14" t="e">
        <f t="shared" si="505"/>
        <v>#DIV/0!</v>
      </c>
      <c r="CK461" s="14" t="e">
        <f t="shared" si="505"/>
        <v>#DIV/0!</v>
      </c>
      <c r="CL461" s="14" t="e">
        <f t="shared" si="505"/>
        <v>#DIV/0!</v>
      </c>
      <c r="CM461" s="14" t="e">
        <f t="shared" si="505"/>
        <v>#DIV/0!</v>
      </c>
      <c r="CN461" s="14" t="e">
        <f t="shared" si="506"/>
        <v>#DIV/0!</v>
      </c>
      <c r="CO461" s="14" t="e">
        <f t="shared" si="506"/>
        <v>#DIV/0!</v>
      </c>
      <c r="CP461" s="14" t="e">
        <f t="shared" si="506"/>
        <v>#DIV/0!</v>
      </c>
      <c r="CQ461" s="14" t="e">
        <f t="shared" si="506"/>
        <v>#DIV/0!</v>
      </c>
      <c r="CR461" s="14" t="e">
        <f t="shared" si="506"/>
        <v>#DIV/0!</v>
      </c>
      <c r="CS461" s="14" t="e">
        <f t="shared" si="506"/>
        <v>#DIV/0!</v>
      </c>
      <c r="CT461" s="14" t="e">
        <f t="shared" si="506"/>
        <v>#DIV/0!</v>
      </c>
      <c r="CU461" s="14" t="e">
        <f t="shared" si="506"/>
        <v>#DIV/0!</v>
      </c>
      <c r="CV461" s="14" t="e">
        <f t="shared" si="506"/>
        <v>#DIV/0!</v>
      </c>
      <c r="CW461" s="14" t="e">
        <f t="shared" si="506"/>
        <v>#DIV/0!</v>
      </c>
      <c r="CX461" s="14" t="e">
        <f t="shared" si="506"/>
        <v>#DIV/0!</v>
      </c>
      <c r="CY461" s="14" t="e">
        <f t="shared" si="506"/>
        <v>#DIV/0!</v>
      </c>
      <c r="CZ461" s="14" t="e">
        <f t="shared" si="506"/>
        <v>#DIV/0!</v>
      </c>
      <c r="DA461" s="14" t="e">
        <f t="shared" si="506"/>
        <v>#DIV/0!</v>
      </c>
      <c r="DB461" s="14" t="e">
        <f t="shared" si="506"/>
        <v>#DIV/0!</v>
      </c>
      <c r="DC461" s="14" t="e">
        <f t="shared" si="506"/>
        <v>#DIV/0!</v>
      </c>
      <c r="DD461" s="14" t="e">
        <f t="shared" si="507"/>
        <v>#DIV/0!</v>
      </c>
      <c r="DE461" s="14" t="e">
        <f t="shared" si="507"/>
        <v>#DIV/0!</v>
      </c>
      <c r="DF461" s="14" t="e">
        <f t="shared" si="507"/>
        <v>#DIV/0!</v>
      </c>
      <c r="DG461" s="14" t="e">
        <f t="shared" si="507"/>
        <v>#DIV/0!</v>
      </c>
      <c r="DH461" s="14" t="e">
        <f t="shared" si="507"/>
        <v>#DIV/0!</v>
      </c>
      <c r="DI461" s="14" t="e">
        <f t="shared" si="507"/>
        <v>#DIV/0!</v>
      </c>
      <c r="DJ461" s="14" t="e">
        <f t="shared" si="507"/>
        <v>#DIV/0!</v>
      </c>
      <c r="DK461" s="14" t="e">
        <f t="shared" si="507"/>
        <v>#DIV/0!</v>
      </c>
      <c r="DL461" s="14" t="e">
        <f t="shared" si="507"/>
        <v>#DIV/0!</v>
      </c>
      <c r="DM461" s="14" t="e">
        <f t="shared" si="507"/>
        <v>#DIV/0!</v>
      </c>
      <c r="DN461" s="14" t="e">
        <f t="shared" si="507"/>
        <v>#DIV/0!</v>
      </c>
      <c r="DO461" s="14" t="e">
        <f t="shared" si="507"/>
        <v>#DIV/0!</v>
      </c>
      <c r="DP461" s="14" t="e">
        <f t="shared" si="507"/>
        <v>#DIV/0!</v>
      </c>
      <c r="DQ461" s="14" t="e">
        <f t="shared" si="507"/>
        <v>#DIV/0!</v>
      </c>
      <c r="DR461" s="14" t="e">
        <f t="shared" si="507"/>
        <v>#DIV/0!</v>
      </c>
      <c r="DS461" s="14" t="e">
        <f t="shared" si="507"/>
        <v>#DIV/0!</v>
      </c>
      <c r="DT461" s="14" t="e">
        <f t="shared" si="508"/>
        <v>#DIV/0!</v>
      </c>
      <c r="DU461" s="14" t="e">
        <f t="shared" si="508"/>
        <v>#DIV/0!</v>
      </c>
      <c r="DV461" s="14" t="e">
        <f t="shared" si="508"/>
        <v>#DIV/0!</v>
      </c>
      <c r="DW461" s="14" t="e">
        <f t="shared" si="508"/>
        <v>#DIV/0!</v>
      </c>
      <c r="DX461" s="14" t="e">
        <f t="shared" si="508"/>
        <v>#DIV/0!</v>
      </c>
      <c r="DY461" s="14" t="e">
        <f t="shared" si="508"/>
        <v>#DIV/0!</v>
      </c>
      <c r="DZ461" s="14" t="e">
        <f t="shared" si="512"/>
        <v>#DIV/0!</v>
      </c>
    </row>
    <row r="462" spans="1:130">
      <c r="A462" s="18">
        <v>12</v>
      </c>
      <c r="B462" s="15">
        <f t="shared" si="509"/>
        <v>1</v>
      </c>
      <c r="C462" s="18">
        <v>2012</v>
      </c>
      <c r="D462" s="25">
        <f t="shared" si="513"/>
        <v>0</v>
      </c>
      <c r="E462" s="25">
        <f t="shared" si="514"/>
        <v>0</v>
      </c>
      <c r="F462" s="25">
        <f t="shared" si="515"/>
        <v>0</v>
      </c>
      <c r="G462" s="25">
        <f t="shared" si="516"/>
        <v>0</v>
      </c>
      <c r="H462" s="25">
        <f t="shared" si="517"/>
        <v>0</v>
      </c>
      <c r="I462" s="25">
        <f t="shared" si="518"/>
        <v>0</v>
      </c>
      <c r="J462" s="25">
        <f t="shared" si="519"/>
        <v>0</v>
      </c>
      <c r="K462" s="25">
        <f t="shared" si="520"/>
        <v>0</v>
      </c>
      <c r="L462" s="25">
        <f t="shared" si="521"/>
        <v>0</v>
      </c>
      <c r="M462" s="25">
        <f t="shared" si="522"/>
        <v>0</v>
      </c>
      <c r="N462" s="25">
        <f t="shared" ref="N462:N480" si="523">VLOOKUP($C$76,$D$3:$K$63,$A$74,0)*(B452-B451)</f>
        <v>0</v>
      </c>
      <c r="O462" s="25">
        <f>VLOOKUP($C$77,$D$3:$K$63,$A$74,0)*(B451-B450)</f>
        <v>0</v>
      </c>
      <c r="P462" s="25">
        <f>VLOOKUP($C$78,$D$3:$K$63,$A$74,0)*B450</f>
        <v>0</v>
      </c>
      <c r="Q462" s="25"/>
      <c r="R462" s="25"/>
      <c r="S462" s="25"/>
      <c r="T462" s="25"/>
      <c r="U462" s="25"/>
      <c r="V462" s="25"/>
      <c r="W462" s="25"/>
      <c r="X462" s="25"/>
      <c r="Y462" s="25"/>
      <c r="Z462" s="25"/>
      <c r="AA462" s="25"/>
      <c r="AB462" s="25"/>
      <c r="AC462" s="25"/>
      <c r="AD462" s="25"/>
      <c r="AE462" s="25"/>
      <c r="AF462" s="25"/>
      <c r="AG462" s="25"/>
      <c r="AH462" s="25"/>
      <c r="AI462" s="25"/>
      <c r="AJ462" s="25"/>
      <c r="AK462" s="25"/>
      <c r="AL462" s="25"/>
      <c r="AM462" s="25"/>
      <c r="AN462" s="25"/>
      <c r="AO462" s="25"/>
      <c r="AP462" s="25"/>
      <c r="AQ462" s="25"/>
      <c r="AR462" s="25"/>
      <c r="AS462" s="25"/>
      <c r="AT462" s="25"/>
      <c r="AU462" s="25"/>
      <c r="AV462" s="25"/>
      <c r="AW462" s="25"/>
      <c r="AX462" s="25"/>
      <c r="AY462" s="25"/>
      <c r="AZ462" s="25"/>
      <c r="BA462" s="25"/>
      <c r="BB462" s="25"/>
      <c r="BC462" s="25"/>
      <c r="BD462" s="25"/>
      <c r="BE462" s="25"/>
      <c r="BF462" s="25"/>
      <c r="BG462" s="25"/>
      <c r="BH462" s="25"/>
      <c r="BI462" s="25"/>
      <c r="BJ462" s="25"/>
      <c r="BK462" s="25"/>
      <c r="BL462" s="25"/>
      <c r="BM462" s="21">
        <f t="shared" si="510"/>
        <v>0</v>
      </c>
      <c r="BP462" s="18">
        <v>2012</v>
      </c>
      <c r="BQ462" s="14" t="e">
        <f t="shared" si="511"/>
        <v>#DIV/0!</v>
      </c>
      <c r="BR462" s="14" t="e">
        <f t="shared" si="504"/>
        <v>#DIV/0!</v>
      </c>
      <c r="BS462" s="14" t="e">
        <f t="shared" si="504"/>
        <v>#DIV/0!</v>
      </c>
      <c r="BT462" s="14" t="e">
        <f t="shared" si="504"/>
        <v>#DIV/0!</v>
      </c>
      <c r="BU462" s="14" t="e">
        <f t="shared" si="504"/>
        <v>#DIV/0!</v>
      </c>
      <c r="BV462" s="14" t="e">
        <f t="shared" si="504"/>
        <v>#DIV/0!</v>
      </c>
      <c r="BW462" s="14" t="e">
        <f t="shared" si="504"/>
        <v>#DIV/0!</v>
      </c>
      <c r="BX462" s="14" t="e">
        <f t="shared" si="504"/>
        <v>#DIV/0!</v>
      </c>
      <c r="BY462" s="14" t="e">
        <f t="shared" si="504"/>
        <v>#DIV/0!</v>
      </c>
      <c r="BZ462" s="14" t="e">
        <f t="shared" si="504"/>
        <v>#DIV/0!</v>
      </c>
      <c r="CA462" s="14" t="e">
        <f t="shared" si="504"/>
        <v>#DIV/0!</v>
      </c>
      <c r="CB462" s="14" t="e">
        <f t="shared" si="504"/>
        <v>#DIV/0!</v>
      </c>
      <c r="CC462" s="14" t="e">
        <f t="shared" si="504"/>
        <v>#DIV/0!</v>
      </c>
      <c r="CD462" s="14" t="e">
        <f t="shared" si="504"/>
        <v>#DIV/0!</v>
      </c>
      <c r="CE462" s="14" t="e">
        <f t="shared" si="504"/>
        <v>#DIV/0!</v>
      </c>
      <c r="CF462" s="14" t="e">
        <f t="shared" si="504"/>
        <v>#DIV/0!</v>
      </c>
      <c r="CG462" s="14" t="e">
        <f t="shared" si="504"/>
        <v>#DIV/0!</v>
      </c>
      <c r="CH462" s="14" t="e">
        <f t="shared" si="505"/>
        <v>#DIV/0!</v>
      </c>
      <c r="CI462" s="14" t="e">
        <f t="shared" si="505"/>
        <v>#DIV/0!</v>
      </c>
      <c r="CJ462" s="14" t="e">
        <f t="shared" si="505"/>
        <v>#DIV/0!</v>
      </c>
      <c r="CK462" s="14" t="e">
        <f t="shared" si="505"/>
        <v>#DIV/0!</v>
      </c>
      <c r="CL462" s="14" t="e">
        <f t="shared" si="505"/>
        <v>#DIV/0!</v>
      </c>
      <c r="CM462" s="14" t="e">
        <f t="shared" si="505"/>
        <v>#DIV/0!</v>
      </c>
      <c r="CN462" s="14" t="e">
        <f t="shared" si="506"/>
        <v>#DIV/0!</v>
      </c>
      <c r="CO462" s="14" t="e">
        <f t="shared" si="506"/>
        <v>#DIV/0!</v>
      </c>
      <c r="CP462" s="14" t="e">
        <f t="shared" si="506"/>
        <v>#DIV/0!</v>
      </c>
      <c r="CQ462" s="14" t="e">
        <f t="shared" si="506"/>
        <v>#DIV/0!</v>
      </c>
      <c r="CR462" s="14" t="e">
        <f t="shared" si="506"/>
        <v>#DIV/0!</v>
      </c>
      <c r="CS462" s="14" t="e">
        <f t="shared" si="506"/>
        <v>#DIV/0!</v>
      </c>
      <c r="CT462" s="14" t="e">
        <f t="shared" si="506"/>
        <v>#DIV/0!</v>
      </c>
      <c r="CU462" s="14" t="e">
        <f t="shared" si="506"/>
        <v>#DIV/0!</v>
      </c>
      <c r="CV462" s="14" t="e">
        <f t="shared" si="506"/>
        <v>#DIV/0!</v>
      </c>
      <c r="CW462" s="14" t="e">
        <f t="shared" si="506"/>
        <v>#DIV/0!</v>
      </c>
      <c r="CX462" s="14" t="e">
        <f t="shared" si="506"/>
        <v>#DIV/0!</v>
      </c>
      <c r="CY462" s="14" t="e">
        <f t="shared" si="506"/>
        <v>#DIV/0!</v>
      </c>
      <c r="CZ462" s="14" t="e">
        <f t="shared" si="506"/>
        <v>#DIV/0!</v>
      </c>
      <c r="DA462" s="14" t="e">
        <f t="shared" si="506"/>
        <v>#DIV/0!</v>
      </c>
      <c r="DB462" s="14" t="e">
        <f t="shared" si="506"/>
        <v>#DIV/0!</v>
      </c>
      <c r="DC462" s="14" t="e">
        <f t="shared" si="506"/>
        <v>#DIV/0!</v>
      </c>
      <c r="DD462" s="14" t="e">
        <f t="shared" si="507"/>
        <v>#DIV/0!</v>
      </c>
      <c r="DE462" s="14" t="e">
        <f t="shared" si="507"/>
        <v>#DIV/0!</v>
      </c>
      <c r="DF462" s="14" t="e">
        <f t="shared" si="507"/>
        <v>#DIV/0!</v>
      </c>
      <c r="DG462" s="14" t="e">
        <f t="shared" si="507"/>
        <v>#DIV/0!</v>
      </c>
      <c r="DH462" s="14" t="e">
        <f t="shared" si="507"/>
        <v>#DIV/0!</v>
      </c>
      <c r="DI462" s="14" t="e">
        <f t="shared" si="507"/>
        <v>#DIV/0!</v>
      </c>
      <c r="DJ462" s="14" t="e">
        <f t="shared" si="507"/>
        <v>#DIV/0!</v>
      </c>
      <c r="DK462" s="14" t="e">
        <f t="shared" si="507"/>
        <v>#DIV/0!</v>
      </c>
      <c r="DL462" s="14" t="e">
        <f t="shared" si="507"/>
        <v>#DIV/0!</v>
      </c>
      <c r="DM462" s="14" t="e">
        <f t="shared" si="507"/>
        <v>#DIV/0!</v>
      </c>
      <c r="DN462" s="14" t="e">
        <f t="shared" si="507"/>
        <v>#DIV/0!</v>
      </c>
      <c r="DO462" s="14" t="e">
        <f t="shared" si="507"/>
        <v>#DIV/0!</v>
      </c>
      <c r="DP462" s="14" t="e">
        <f t="shared" si="507"/>
        <v>#DIV/0!</v>
      </c>
      <c r="DQ462" s="14" t="e">
        <f t="shared" si="507"/>
        <v>#DIV/0!</v>
      </c>
      <c r="DR462" s="14" t="e">
        <f t="shared" si="507"/>
        <v>#DIV/0!</v>
      </c>
      <c r="DS462" s="14" t="e">
        <f t="shared" si="507"/>
        <v>#DIV/0!</v>
      </c>
      <c r="DT462" s="14" t="e">
        <f t="shared" si="508"/>
        <v>#DIV/0!</v>
      </c>
      <c r="DU462" s="14" t="e">
        <f t="shared" si="508"/>
        <v>#DIV/0!</v>
      </c>
      <c r="DV462" s="14" t="e">
        <f t="shared" si="508"/>
        <v>#DIV/0!</v>
      </c>
      <c r="DW462" s="14" t="e">
        <f t="shared" si="508"/>
        <v>#DIV/0!</v>
      </c>
      <c r="DX462" s="14" t="e">
        <f t="shared" si="508"/>
        <v>#DIV/0!</v>
      </c>
      <c r="DY462" s="14" t="e">
        <f t="shared" si="508"/>
        <v>#DIV/0!</v>
      </c>
      <c r="DZ462" s="14" t="e">
        <f t="shared" si="512"/>
        <v>#DIV/0!</v>
      </c>
    </row>
    <row r="463" spans="1:130">
      <c r="A463" s="18">
        <v>13</v>
      </c>
      <c r="B463" s="15">
        <f t="shared" si="509"/>
        <v>1</v>
      </c>
      <c r="C463" s="18">
        <v>2013</v>
      </c>
      <c r="D463" s="25">
        <f t="shared" si="513"/>
        <v>0</v>
      </c>
      <c r="E463" s="25">
        <f t="shared" si="514"/>
        <v>0</v>
      </c>
      <c r="F463" s="25">
        <f t="shared" si="515"/>
        <v>0</v>
      </c>
      <c r="G463" s="25">
        <f t="shared" si="516"/>
        <v>0</v>
      </c>
      <c r="H463" s="25">
        <f t="shared" si="517"/>
        <v>0</v>
      </c>
      <c r="I463" s="25">
        <f t="shared" si="518"/>
        <v>0</v>
      </c>
      <c r="J463" s="25">
        <f t="shared" si="519"/>
        <v>0</v>
      </c>
      <c r="K463" s="25">
        <f t="shared" si="520"/>
        <v>0</v>
      </c>
      <c r="L463" s="25">
        <f t="shared" si="521"/>
        <v>0</v>
      </c>
      <c r="M463" s="25">
        <f t="shared" si="522"/>
        <v>0</v>
      </c>
      <c r="N463" s="25">
        <f t="shared" si="523"/>
        <v>0</v>
      </c>
      <c r="O463" s="25">
        <f t="shared" ref="O463:O481" si="524">VLOOKUP($C$77,$D$3:$K$63,$A$74,0)*(B452-B451)</f>
        <v>0</v>
      </c>
      <c r="P463" s="25">
        <f>VLOOKUP($C$78,$D$3:$K$63,$A$74,0)*(B451-B450)</f>
        <v>0</v>
      </c>
      <c r="Q463" s="25">
        <f>VLOOKUP($C$79,$D$3:$K$63,$A$74,0)*B450</f>
        <v>0</v>
      </c>
      <c r="R463" s="25"/>
      <c r="S463" s="25"/>
      <c r="T463" s="25"/>
      <c r="U463" s="25"/>
      <c r="V463" s="25"/>
      <c r="W463" s="25"/>
      <c r="X463" s="25"/>
      <c r="Y463" s="25"/>
      <c r="Z463" s="25"/>
      <c r="AA463" s="25"/>
      <c r="AB463" s="25"/>
      <c r="AC463" s="25"/>
      <c r="AD463" s="25"/>
      <c r="AE463" s="25"/>
      <c r="AF463" s="25"/>
      <c r="AG463" s="25"/>
      <c r="AH463" s="25"/>
      <c r="AI463" s="25"/>
      <c r="AJ463" s="25"/>
      <c r="AK463" s="25"/>
      <c r="AL463" s="25"/>
      <c r="AM463" s="25"/>
      <c r="AN463" s="25"/>
      <c r="AO463" s="25"/>
      <c r="AP463" s="25"/>
      <c r="AQ463" s="25"/>
      <c r="AR463" s="25"/>
      <c r="AS463" s="25"/>
      <c r="AT463" s="25"/>
      <c r="AU463" s="25"/>
      <c r="AV463" s="25"/>
      <c r="AW463" s="25"/>
      <c r="AX463" s="25"/>
      <c r="AY463" s="25"/>
      <c r="AZ463" s="25"/>
      <c r="BA463" s="25"/>
      <c r="BB463" s="25"/>
      <c r="BC463" s="25"/>
      <c r="BD463" s="25"/>
      <c r="BE463" s="25"/>
      <c r="BF463" s="25"/>
      <c r="BG463" s="25"/>
      <c r="BH463" s="25"/>
      <c r="BI463" s="25"/>
      <c r="BJ463" s="25"/>
      <c r="BK463" s="25"/>
      <c r="BL463" s="25"/>
      <c r="BM463" s="21">
        <f t="shared" si="510"/>
        <v>0</v>
      </c>
      <c r="BP463" s="18">
        <v>2013</v>
      </c>
      <c r="BQ463" s="14" t="e">
        <f t="shared" si="511"/>
        <v>#DIV/0!</v>
      </c>
      <c r="BR463" s="14" t="e">
        <f t="shared" si="504"/>
        <v>#DIV/0!</v>
      </c>
      <c r="BS463" s="14" t="e">
        <f t="shared" si="504"/>
        <v>#DIV/0!</v>
      </c>
      <c r="BT463" s="14" t="e">
        <f t="shared" si="504"/>
        <v>#DIV/0!</v>
      </c>
      <c r="BU463" s="14" t="e">
        <f t="shared" si="504"/>
        <v>#DIV/0!</v>
      </c>
      <c r="BV463" s="14" t="e">
        <f t="shared" si="504"/>
        <v>#DIV/0!</v>
      </c>
      <c r="BW463" s="14" t="e">
        <f t="shared" si="504"/>
        <v>#DIV/0!</v>
      </c>
      <c r="BX463" s="14" t="e">
        <f t="shared" si="504"/>
        <v>#DIV/0!</v>
      </c>
      <c r="BY463" s="14" t="e">
        <f t="shared" si="504"/>
        <v>#DIV/0!</v>
      </c>
      <c r="BZ463" s="14" t="e">
        <f t="shared" si="504"/>
        <v>#DIV/0!</v>
      </c>
      <c r="CA463" s="14" t="e">
        <f t="shared" si="504"/>
        <v>#DIV/0!</v>
      </c>
      <c r="CB463" s="14" t="e">
        <f t="shared" si="504"/>
        <v>#DIV/0!</v>
      </c>
      <c r="CC463" s="14" t="e">
        <f t="shared" si="504"/>
        <v>#DIV/0!</v>
      </c>
      <c r="CD463" s="14" t="e">
        <f t="shared" si="504"/>
        <v>#DIV/0!</v>
      </c>
      <c r="CE463" s="14" t="e">
        <f t="shared" si="504"/>
        <v>#DIV/0!</v>
      </c>
      <c r="CF463" s="14" t="e">
        <f t="shared" si="504"/>
        <v>#DIV/0!</v>
      </c>
      <c r="CG463" s="14" t="e">
        <f t="shared" si="504"/>
        <v>#DIV/0!</v>
      </c>
      <c r="CH463" s="14" t="e">
        <f t="shared" si="505"/>
        <v>#DIV/0!</v>
      </c>
      <c r="CI463" s="14" t="e">
        <f t="shared" si="505"/>
        <v>#DIV/0!</v>
      </c>
      <c r="CJ463" s="14" t="e">
        <f t="shared" si="505"/>
        <v>#DIV/0!</v>
      </c>
      <c r="CK463" s="14" t="e">
        <f t="shared" si="505"/>
        <v>#DIV/0!</v>
      </c>
      <c r="CL463" s="14" t="e">
        <f t="shared" si="505"/>
        <v>#DIV/0!</v>
      </c>
      <c r="CM463" s="14" t="e">
        <f t="shared" si="505"/>
        <v>#DIV/0!</v>
      </c>
      <c r="CN463" s="14" t="e">
        <f t="shared" si="506"/>
        <v>#DIV/0!</v>
      </c>
      <c r="CO463" s="14" t="e">
        <f t="shared" si="506"/>
        <v>#DIV/0!</v>
      </c>
      <c r="CP463" s="14" t="e">
        <f t="shared" si="506"/>
        <v>#DIV/0!</v>
      </c>
      <c r="CQ463" s="14" t="e">
        <f t="shared" si="506"/>
        <v>#DIV/0!</v>
      </c>
      <c r="CR463" s="14" t="e">
        <f t="shared" si="506"/>
        <v>#DIV/0!</v>
      </c>
      <c r="CS463" s="14" t="e">
        <f t="shared" si="506"/>
        <v>#DIV/0!</v>
      </c>
      <c r="CT463" s="14" t="e">
        <f t="shared" si="506"/>
        <v>#DIV/0!</v>
      </c>
      <c r="CU463" s="14" t="e">
        <f t="shared" si="506"/>
        <v>#DIV/0!</v>
      </c>
      <c r="CV463" s="14" t="e">
        <f t="shared" si="506"/>
        <v>#DIV/0!</v>
      </c>
      <c r="CW463" s="14" t="e">
        <f t="shared" si="506"/>
        <v>#DIV/0!</v>
      </c>
      <c r="CX463" s="14" t="e">
        <f t="shared" si="506"/>
        <v>#DIV/0!</v>
      </c>
      <c r="CY463" s="14" t="e">
        <f t="shared" si="506"/>
        <v>#DIV/0!</v>
      </c>
      <c r="CZ463" s="14" t="e">
        <f t="shared" si="506"/>
        <v>#DIV/0!</v>
      </c>
      <c r="DA463" s="14" t="e">
        <f t="shared" si="506"/>
        <v>#DIV/0!</v>
      </c>
      <c r="DB463" s="14" t="e">
        <f t="shared" si="506"/>
        <v>#DIV/0!</v>
      </c>
      <c r="DC463" s="14" t="e">
        <f t="shared" si="506"/>
        <v>#DIV/0!</v>
      </c>
      <c r="DD463" s="14" t="e">
        <f t="shared" si="507"/>
        <v>#DIV/0!</v>
      </c>
      <c r="DE463" s="14" t="e">
        <f t="shared" si="507"/>
        <v>#DIV/0!</v>
      </c>
      <c r="DF463" s="14" t="e">
        <f t="shared" si="507"/>
        <v>#DIV/0!</v>
      </c>
      <c r="DG463" s="14" t="e">
        <f t="shared" si="507"/>
        <v>#DIV/0!</v>
      </c>
      <c r="DH463" s="14" t="e">
        <f t="shared" si="507"/>
        <v>#DIV/0!</v>
      </c>
      <c r="DI463" s="14" t="e">
        <f t="shared" si="507"/>
        <v>#DIV/0!</v>
      </c>
      <c r="DJ463" s="14" t="e">
        <f t="shared" si="507"/>
        <v>#DIV/0!</v>
      </c>
      <c r="DK463" s="14" t="e">
        <f t="shared" si="507"/>
        <v>#DIV/0!</v>
      </c>
      <c r="DL463" s="14" t="e">
        <f t="shared" si="507"/>
        <v>#DIV/0!</v>
      </c>
      <c r="DM463" s="14" t="e">
        <f t="shared" si="507"/>
        <v>#DIV/0!</v>
      </c>
      <c r="DN463" s="14" t="e">
        <f t="shared" si="507"/>
        <v>#DIV/0!</v>
      </c>
      <c r="DO463" s="14" t="e">
        <f t="shared" si="507"/>
        <v>#DIV/0!</v>
      </c>
      <c r="DP463" s="14" t="e">
        <f t="shared" si="507"/>
        <v>#DIV/0!</v>
      </c>
      <c r="DQ463" s="14" t="e">
        <f t="shared" si="507"/>
        <v>#DIV/0!</v>
      </c>
      <c r="DR463" s="14" t="e">
        <f t="shared" si="507"/>
        <v>#DIV/0!</v>
      </c>
      <c r="DS463" s="14" t="e">
        <f t="shared" si="507"/>
        <v>#DIV/0!</v>
      </c>
      <c r="DT463" s="14" t="e">
        <f t="shared" si="508"/>
        <v>#DIV/0!</v>
      </c>
      <c r="DU463" s="14" t="e">
        <f t="shared" si="508"/>
        <v>#DIV/0!</v>
      </c>
      <c r="DV463" s="14" t="e">
        <f t="shared" si="508"/>
        <v>#DIV/0!</v>
      </c>
      <c r="DW463" s="14" t="e">
        <f t="shared" si="508"/>
        <v>#DIV/0!</v>
      </c>
      <c r="DX463" s="14" t="e">
        <f t="shared" si="508"/>
        <v>#DIV/0!</v>
      </c>
      <c r="DY463" s="14" t="e">
        <f t="shared" si="508"/>
        <v>#DIV/0!</v>
      </c>
      <c r="DZ463" s="14" t="e">
        <f t="shared" si="512"/>
        <v>#DIV/0!</v>
      </c>
    </row>
    <row r="464" spans="1:130">
      <c r="A464" s="18">
        <v>14</v>
      </c>
      <c r="B464" s="15">
        <f t="shared" si="509"/>
        <v>1</v>
      </c>
      <c r="C464" s="18">
        <v>2014</v>
      </c>
      <c r="D464" s="25">
        <f t="shared" si="513"/>
        <v>0</v>
      </c>
      <c r="E464" s="25">
        <f t="shared" si="514"/>
        <v>0</v>
      </c>
      <c r="F464" s="25">
        <f t="shared" si="515"/>
        <v>0</v>
      </c>
      <c r="G464" s="25">
        <f t="shared" si="516"/>
        <v>0</v>
      </c>
      <c r="H464" s="25">
        <f t="shared" si="517"/>
        <v>0</v>
      </c>
      <c r="I464" s="25">
        <f t="shared" si="518"/>
        <v>0</v>
      </c>
      <c r="J464" s="25">
        <f t="shared" si="519"/>
        <v>0</v>
      </c>
      <c r="K464" s="25">
        <f t="shared" si="520"/>
        <v>0</v>
      </c>
      <c r="L464" s="25">
        <f t="shared" si="521"/>
        <v>0</v>
      </c>
      <c r="M464" s="25">
        <f t="shared" si="522"/>
        <v>0</v>
      </c>
      <c r="N464" s="25">
        <f t="shared" si="523"/>
        <v>0</v>
      </c>
      <c r="O464" s="25">
        <f t="shared" si="524"/>
        <v>0</v>
      </c>
      <c r="P464" s="25">
        <f t="shared" ref="P464:P482" si="525">VLOOKUP($C$78,$D$3:$K$63,$A$74,0)*(B452-B451)</f>
        <v>0</v>
      </c>
      <c r="Q464" s="25">
        <f>VLOOKUP($C$79,$D$3:$K$63,$A$74,0)*(B451-B450)</f>
        <v>0</v>
      </c>
      <c r="R464" s="25">
        <f>VLOOKUP($C$80,$D$3:$K$63,$A$74,0)*B450</f>
        <v>0</v>
      </c>
      <c r="S464" s="25"/>
      <c r="T464" s="25"/>
      <c r="U464" s="25"/>
      <c r="V464" s="25"/>
      <c r="W464" s="25"/>
      <c r="X464" s="25"/>
      <c r="Y464" s="25"/>
      <c r="Z464" s="25"/>
      <c r="AA464" s="25"/>
      <c r="AB464" s="25"/>
      <c r="AC464" s="25"/>
      <c r="AD464" s="25"/>
      <c r="AE464" s="25"/>
      <c r="AF464" s="25"/>
      <c r="AG464" s="25"/>
      <c r="AH464" s="25"/>
      <c r="AI464" s="25"/>
      <c r="AJ464" s="25"/>
      <c r="AK464" s="25"/>
      <c r="AL464" s="25"/>
      <c r="AM464" s="25"/>
      <c r="AN464" s="25"/>
      <c r="AO464" s="25"/>
      <c r="AP464" s="25"/>
      <c r="AQ464" s="25"/>
      <c r="AR464" s="25"/>
      <c r="AS464" s="25"/>
      <c r="AT464" s="25"/>
      <c r="AU464" s="25"/>
      <c r="AV464" s="25"/>
      <c r="AW464" s="25"/>
      <c r="AX464" s="25"/>
      <c r="AY464" s="25"/>
      <c r="AZ464" s="25"/>
      <c r="BA464" s="25"/>
      <c r="BB464" s="25"/>
      <c r="BC464" s="25"/>
      <c r="BD464" s="25"/>
      <c r="BE464" s="25"/>
      <c r="BF464" s="25"/>
      <c r="BG464" s="25"/>
      <c r="BH464" s="25"/>
      <c r="BI464" s="25"/>
      <c r="BJ464" s="25"/>
      <c r="BK464" s="25"/>
      <c r="BL464" s="25"/>
      <c r="BM464" s="21">
        <f t="shared" si="510"/>
        <v>0</v>
      </c>
      <c r="BP464" s="18">
        <v>2014</v>
      </c>
      <c r="BQ464" s="14" t="e">
        <f t="shared" si="511"/>
        <v>#DIV/0!</v>
      </c>
      <c r="BR464" s="14" t="e">
        <f t="shared" si="504"/>
        <v>#DIV/0!</v>
      </c>
      <c r="BS464" s="14" t="e">
        <f t="shared" si="504"/>
        <v>#DIV/0!</v>
      </c>
      <c r="BT464" s="14" t="e">
        <f t="shared" si="504"/>
        <v>#DIV/0!</v>
      </c>
      <c r="BU464" s="14" t="e">
        <f t="shared" si="504"/>
        <v>#DIV/0!</v>
      </c>
      <c r="BV464" s="14" t="e">
        <f t="shared" si="504"/>
        <v>#DIV/0!</v>
      </c>
      <c r="BW464" s="14" t="e">
        <f t="shared" si="504"/>
        <v>#DIV/0!</v>
      </c>
      <c r="BX464" s="14" t="e">
        <f t="shared" si="504"/>
        <v>#DIV/0!</v>
      </c>
      <c r="BY464" s="14" t="e">
        <f t="shared" si="504"/>
        <v>#DIV/0!</v>
      </c>
      <c r="BZ464" s="14" t="e">
        <f t="shared" si="504"/>
        <v>#DIV/0!</v>
      </c>
      <c r="CA464" s="14" t="e">
        <f t="shared" si="504"/>
        <v>#DIV/0!</v>
      </c>
      <c r="CB464" s="14" t="e">
        <f t="shared" si="504"/>
        <v>#DIV/0!</v>
      </c>
      <c r="CC464" s="14" t="e">
        <f t="shared" si="504"/>
        <v>#DIV/0!</v>
      </c>
      <c r="CD464" s="14" t="e">
        <f t="shared" si="504"/>
        <v>#DIV/0!</v>
      </c>
      <c r="CE464" s="14" t="e">
        <f t="shared" si="504"/>
        <v>#DIV/0!</v>
      </c>
      <c r="CF464" s="14" t="e">
        <f t="shared" si="504"/>
        <v>#DIV/0!</v>
      </c>
      <c r="CG464" s="14" t="e">
        <f t="shared" si="504"/>
        <v>#DIV/0!</v>
      </c>
      <c r="CH464" s="14" t="e">
        <f t="shared" si="505"/>
        <v>#DIV/0!</v>
      </c>
      <c r="CI464" s="14" t="e">
        <f t="shared" si="505"/>
        <v>#DIV/0!</v>
      </c>
      <c r="CJ464" s="14" t="e">
        <f t="shared" si="505"/>
        <v>#DIV/0!</v>
      </c>
      <c r="CK464" s="14" t="e">
        <f t="shared" si="505"/>
        <v>#DIV/0!</v>
      </c>
      <c r="CL464" s="14" t="e">
        <f t="shared" si="505"/>
        <v>#DIV/0!</v>
      </c>
      <c r="CM464" s="14" t="e">
        <f t="shared" si="505"/>
        <v>#DIV/0!</v>
      </c>
      <c r="CN464" s="14" t="e">
        <f t="shared" si="506"/>
        <v>#DIV/0!</v>
      </c>
      <c r="CO464" s="14" t="e">
        <f t="shared" si="506"/>
        <v>#DIV/0!</v>
      </c>
      <c r="CP464" s="14" t="e">
        <f t="shared" si="506"/>
        <v>#DIV/0!</v>
      </c>
      <c r="CQ464" s="14" t="e">
        <f t="shared" si="506"/>
        <v>#DIV/0!</v>
      </c>
      <c r="CR464" s="14" t="e">
        <f t="shared" si="506"/>
        <v>#DIV/0!</v>
      </c>
      <c r="CS464" s="14" t="e">
        <f t="shared" si="506"/>
        <v>#DIV/0!</v>
      </c>
      <c r="CT464" s="14" t="e">
        <f t="shared" si="506"/>
        <v>#DIV/0!</v>
      </c>
      <c r="CU464" s="14" t="e">
        <f t="shared" si="506"/>
        <v>#DIV/0!</v>
      </c>
      <c r="CV464" s="14" t="e">
        <f t="shared" si="506"/>
        <v>#DIV/0!</v>
      </c>
      <c r="CW464" s="14" t="e">
        <f t="shared" si="506"/>
        <v>#DIV/0!</v>
      </c>
      <c r="CX464" s="14" t="e">
        <f t="shared" si="506"/>
        <v>#DIV/0!</v>
      </c>
      <c r="CY464" s="14" t="e">
        <f t="shared" si="506"/>
        <v>#DIV/0!</v>
      </c>
      <c r="CZ464" s="14" t="e">
        <f t="shared" si="506"/>
        <v>#DIV/0!</v>
      </c>
      <c r="DA464" s="14" t="e">
        <f t="shared" si="506"/>
        <v>#DIV/0!</v>
      </c>
      <c r="DB464" s="14" t="e">
        <f t="shared" si="506"/>
        <v>#DIV/0!</v>
      </c>
      <c r="DC464" s="14" t="e">
        <f t="shared" si="506"/>
        <v>#DIV/0!</v>
      </c>
      <c r="DD464" s="14" t="e">
        <f t="shared" si="507"/>
        <v>#DIV/0!</v>
      </c>
      <c r="DE464" s="14" t="e">
        <f t="shared" si="507"/>
        <v>#DIV/0!</v>
      </c>
      <c r="DF464" s="14" t="e">
        <f t="shared" si="507"/>
        <v>#DIV/0!</v>
      </c>
      <c r="DG464" s="14" t="e">
        <f t="shared" si="507"/>
        <v>#DIV/0!</v>
      </c>
      <c r="DH464" s="14" t="e">
        <f t="shared" si="507"/>
        <v>#DIV/0!</v>
      </c>
      <c r="DI464" s="14" t="e">
        <f t="shared" si="507"/>
        <v>#DIV/0!</v>
      </c>
      <c r="DJ464" s="14" t="e">
        <f t="shared" si="507"/>
        <v>#DIV/0!</v>
      </c>
      <c r="DK464" s="14" t="e">
        <f t="shared" si="507"/>
        <v>#DIV/0!</v>
      </c>
      <c r="DL464" s="14" t="e">
        <f t="shared" si="507"/>
        <v>#DIV/0!</v>
      </c>
      <c r="DM464" s="14" t="e">
        <f t="shared" si="507"/>
        <v>#DIV/0!</v>
      </c>
      <c r="DN464" s="14" t="e">
        <f t="shared" si="507"/>
        <v>#DIV/0!</v>
      </c>
      <c r="DO464" s="14" t="e">
        <f t="shared" si="507"/>
        <v>#DIV/0!</v>
      </c>
      <c r="DP464" s="14" t="e">
        <f t="shared" si="507"/>
        <v>#DIV/0!</v>
      </c>
      <c r="DQ464" s="14" t="e">
        <f t="shared" si="507"/>
        <v>#DIV/0!</v>
      </c>
      <c r="DR464" s="14" t="e">
        <f t="shared" si="507"/>
        <v>#DIV/0!</v>
      </c>
      <c r="DS464" s="14" t="e">
        <f t="shared" si="507"/>
        <v>#DIV/0!</v>
      </c>
      <c r="DT464" s="14" t="e">
        <f t="shared" si="508"/>
        <v>#DIV/0!</v>
      </c>
      <c r="DU464" s="14" t="e">
        <f t="shared" si="508"/>
        <v>#DIV/0!</v>
      </c>
      <c r="DV464" s="14" t="e">
        <f t="shared" si="508"/>
        <v>#DIV/0!</v>
      </c>
      <c r="DW464" s="14" t="e">
        <f t="shared" si="508"/>
        <v>#DIV/0!</v>
      </c>
      <c r="DX464" s="14" t="e">
        <f t="shared" si="508"/>
        <v>#DIV/0!</v>
      </c>
      <c r="DY464" s="14" t="e">
        <f t="shared" si="508"/>
        <v>#DIV/0!</v>
      </c>
      <c r="DZ464" s="14" t="e">
        <f t="shared" si="512"/>
        <v>#DIV/0!</v>
      </c>
    </row>
    <row r="465" spans="1:130">
      <c r="A465" s="18">
        <v>15</v>
      </c>
      <c r="B465" s="15">
        <f t="shared" si="509"/>
        <v>1</v>
      </c>
      <c r="C465" s="18">
        <v>2015</v>
      </c>
      <c r="D465" s="25">
        <f t="shared" si="513"/>
        <v>0</v>
      </c>
      <c r="E465" s="25">
        <f t="shared" si="514"/>
        <v>0</v>
      </c>
      <c r="F465" s="25">
        <f t="shared" si="515"/>
        <v>0</v>
      </c>
      <c r="G465" s="25">
        <f t="shared" si="516"/>
        <v>0</v>
      </c>
      <c r="H465" s="25">
        <f t="shared" si="517"/>
        <v>0</v>
      </c>
      <c r="I465" s="25">
        <f t="shared" si="518"/>
        <v>0</v>
      </c>
      <c r="J465" s="25">
        <f t="shared" si="519"/>
        <v>0</v>
      </c>
      <c r="K465" s="25">
        <f t="shared" si="520"/>
        <v>0</v>
      </c>
      <c r="L465" s="25">
        <f t="shared" si="521"/>
        <v>0</v>
      </c>
      <c r="M465" s="25">
        <f t="shared" si="522"/>
        <v>0</v>
      </c>
      <c r="N465" s="25">
        <f t="shared" si="523"/>
        <v>0</v>
      </c>
      <c r="O465" s="25">
        <f t="shared" si="524"/>
        <v>0</v>
      </c>
      <c r="P465" s="25">
        <f t="shared" si="525"/>
        <v>0</v>
      </c>
      <c r="Q465" s="25">
        <f t="shared" ref="Q465:Q483" si="526">VLOOKUP($C$79,$D$3:$K$63,$A$74,0)*(B452-B451)</f>
        <v>0</v>
      </c>
      <c r="R465" s="25">
        <f>VLOOKUP($C$80,$D$3:$K$63,$A$74,0)*(B451-B450)</f>
        <v>0</v>
      </c>
      <c r="S465" s="25">
        <f>VLOOKUP($C$81,$D$3:$K$63,$A$74,0)*B450</f>
        <v>0</v>
      </c>
      <c r="T465" s="25"/>
      <c r="U465" s="25"/>
      <c r="V465" s="25"/>
      <c r="W465" s="25"/>
      <c r="X465" s="25"/>
      <c r="Y465" s="25"/>
      <c r="Z465" s="25"/>
      <c r="AA465" s="25"/>
      <c r="AB465" s="25"/>
      <c r="AC465" s="25"/>
      <c r="AD465" s="25"/>
      <c r="AE465" s="25"/>
      <c r="AF465" s="25"/>
      <c r="AG465" s="25"/>
      <c r="AH465" s="25"/>
      <c r="AI465" s="25"/>
      <c r="AJ465" s="25"/>
      <c r="AK465" s="25"/>
      <c r="AL465" s="25"/>
      <c r="AM465" s="25"/>
      <c r="AN465" s="25"/>
      <c r="AO465" s="25"/>
      <c r="AP465" s="25"/>
      <c r="AQ465" s="25"/>
      <c r="AR465" s="25"/>
      <c r="AS465" s="25"/>
      <c r="AT465" s="25"/>
      <c r="AU465" s="25"/>
      <c r="AV465" s="25"/>
      <c r="AW465" s="25"/>
      <c r="AX465" s="25"/>
      <c r="AY465" s="25"/>
      <c r="AZ465" s="25"/>
      <c r="BA465" s="25"/>
      <c r="BB465" s="25"/>
      <c r="BC465" s="25"/>
      <c r="BD465" s="25"/>
      <c r="BE465" s="25"/>
      <c r="BF465" s="25"/>
      <c r="BG465" s="25"/>
      <c r="BH465" s="25"/>
      <c r="BI465" s="25"/>
      <c r="BJ465" s="25"/>
      <c r="BK465" s="25"/>
      <c r="BL465" s="25"/>
      <c r="BM465" s="21">
        <f t="shared" si="510"/>
        <v>0</v>
      </c>
      <c r="BP465" s="18">
        <v>2015</v>
      </c>
      <c r="BQ465" s="14" t="e">
        <f t="shared" si="511"/>
        <v>#DIV/0!</v>
      </c>
      <c r="BR465" s="14" t="e">
        <f t="shared" si="504"/>
        <v>#DIV/0!</v>
      </c>
      <c r="BS465" s="14" t="e">
        <f t="shared" si="504"/>
        <v>#DIV/0!</v>
      </c>
      <c r="BT465" s="14" t="e">
        <f t="shared" si="504"/>
        <v>#DIV/0!</v>
      </c>
      <c r="BU465" s="14" t="e">
        <f t="shared" si="504"/>
        <v>#DIV/0!</v>
      </c>
      <c r="BV465" s="14" t="e">
        <f t="shared" si="504"/>
        <v>#DIV/0!</v>
      </c>
      <c r="BW465" s="14" t="e">
        <f t="shared" si="504"/>
        <v>#DIV/0!</v>
      </c>
      <c r="BX465" s="14" t="e">
        <f t="shared" si="504"/>
        <v>#DIV/0!</v>
      </c>
      <c r="BY465" s="14" t="e">
        <f t="shared" si="504"/>
        <v>#DIV/0!</v>
      </c>
      <c r="BZ465" s="14" t="e">
        <f t="shared" si="504"/>
        <v>#DIV/0!</v>
      </c>
      <c r="CA465" s="14" t="e">
        <f t="shared" si="504"/>
        <v>#DIV/0!</v>
      </c>
      <c r="CB465" s="14" t="e">
        <f t="shared" si="504"/>
        <v>#DIV/0!</v>
      </c>
      <c r="CC465" s="14" t="e">
        <f t="shared" si="504"/>
        <v>#DIV/0!</v>
      </c>
      <c r="CD465" s="14" t="e">
        <f t="shared" si="504"/>
        <v>#DIV/0!</v>
      </c>
      <c r="CE465" s="14" t="e">
        <f t="shared" si="504"/>
        <v>#DIV/0!</v>
      </c>
      <c r="CF465" s="14" t="e">
        <f t="shared" si="504"/>
        <v>#DIV/0!</v>
      </c>
      <c r="CG465" s="14" t="e">
        <f t="shared" ref="CG465:CV491" si="527">T465/$BM465</f>
        <v>#DIV/0!</v>
      </c>
      <c r="CH465" s="14" t="e">
        <f t="shared" si="505"/>
        <v>#DIV/0!</v>
      </c>
      <c r="CI465" s="14" t="e">
        <f t="shared" si="505"/>
        <v>#DIV/0!</v>
      </c>
      <c r="CJ465" s="14" t="e">
        <f t="shared" si="505"/>
        <v>#DIV/0!</v>
      </c>
      <c r="CK465" s="14" t="e">
        <f t="shared" si="505"/>
        <v>#DIV/0!</v>
      </c>
      <c r="CL465" s="14" t="e">
        <f t="shared" si="505"/>
        <v>#DIV/0!</v>
      </c>
      <c r="CM465" s="14" t="e">
        <f t="shared" si="505"/>
        <v>#DIV/0!</v>
      </c>
      <c r="CN465" s="14" t="e">
        <f t="shared" si="506"/>
        <v>#DIV/0!</v>
      </c>
      <c r="CO465" s="14" t="e">
        <f t="shared" si="506"/>
        <v>#DIV/0!</v>
      </c>
      <c r="CP465" s="14" t="e">
        <f t="shared" si="506"/>
        <v>#DIV/0!</v>
      </c>
      <c r="CQ465" s="14" t="e">
        <f t="shared" si="506"/>
        <v>#DIV/0!</v>
      </c>
      <c r="CR465" s="14" t="e">
        <f t="shared" si="506"/>
        <v>#DIV/0!</v>
      </c>
      <c r="CS465" s="14" t="e">
        <f t="shared" si="506"/>
        <v>#DIV/0!</v>
      </c>
      <c r="CT465" s="14" t="e">
        <f t="shared" si="506"/>
        <v>#DIV/0!</v>
      </c>
      <c r="CU465" s="14" t="e">
        <f t="shared" si="506"/>
        <v>#DIV/0!</v>
      </c>
      <c r="CV465" s="14" t="e">
        <f t="shared" si="506"/>
        <v>#DIV/0!</v>
      </c>
      <c r="CW465" s="14" t="e">
        <f t="shared" si="506"/>
        <v>#DIV/0!</v>
      </c>
      <c r="CX465" s="14" t="e">
        <f t="shared" si="506"/>
        <v>#DIV/0!</v>
      </c>
      <c r="CY465" s="14" t="e">
        <f t="shared" si="506"/>
        <v>#DIV/0!</v>
      </c>
      <c r="CZ465" s="14" t="e">
        <f t="shared" si="506"/>
        <v>#DIV/0!</v>
      </c>
      <c r="DA465" s="14" t="e">
        <f t="shared" si="506"/>
        <v>#DIV/0!</v>
      </c>
      <c r="DB465" s="14" t="e">
        <f t="shared" si="506"/>
        <v>#DIV/0!</v>
      </c>
      <c r="DC465" s="14" t="e">
        <f t="shared" ref="DC465:DR481" si="528">AP465/$BM465</f>
        <v>#DIV/0!</v>
      </c>
      <c r="DD465" s="14" t="e">
        <f t="shared" si="507"/>
        <v>#DIV/0!</v>
      </c>
      <c r="DE465" s="14" t="e">
        <f t="shared" si="507"/>
        <v>#DIV/0!</v>
      </c>
      <c r="DF465" s="14" t="e">
        <f t="shared" si="507"/>
        <v>#DIV/0!</v>
      </c>
      <c r="DG465" s="14" t="e">
        <f t="shared" si="507"/>
        <v>#DIV/0!</v>
      </c>
      <c r="DH465" s="14" t="e">
        <f t="shared" si="507"/>
        <v>#DIV/0!</v>
      </c>
      <c r="DI465" s="14" t="e">
        <f t="shared" si="507"/>
        <v>#DIV/0!</v>
      </c>
      <c r="DJ465" s="14" t="e">
        <f t="shared" si="507"/>
        <v>#DIV/0!</v>
      </c>
      <c r="DK465" s="14" t="e">
        <f t="shared" si="507"/>
        <v>#DIV/0!</v>
      </c>
      <c r="DL465" s="14" t="e">
        <f t="shared" si="507"/>
        <v>#DIV/0!</v>
      </c>
      <c r="DM465" s="14" t="e">
        <f t="shared" si="507"/>
        <v>#DIV/0!</v>
      </c>
      <c r="DN465" s="14" t="e">
        <f t="shared" si="507"/>
        <v>#DIV/0!</v>
      </c>
      <c r="DO465" s="14" t="e">
        <f t="shared" si="507"/>
        <v>#DIV/0!</v>
      </c>
      <c r="DP465" s="14" t="e">
        <f t="shared" si="507"/>
        <v>#DIV/0!</v>
      </c>
      <c r="DQ465" s="14" t="e">
        <f t="shared" si="507"/>
        <v>#DIV/0!</v>
      </c>
      <c r="DR465" s="14" t="e">
        <f t="shared" si="507"/>
        <v>#DIV/0!</v>
      </c>
      <c r="DS465" s="14" t="e">
        <f t="shared" ref="DS465:DV510" si="529">BF465/$BM465</f>
        <v>#DIV/0!</v>
      </c>
      <c r="DT465" s="14" t="e">
        <f t="shared" si="508"/>
        <v>#DIV/0!</v>
      </c>
      <c r="DU465" s="14" t="e">
        <f t="shared" si="508"/>
        <v>#DIV/0!</v>
      </c>
      <c r="DV465" s="14" t="e">
        <f t="shared" si="508"/>
        <v>#DIV/0!</v>
      </c>
      <c r="DW465" s="14" t="e">
        <f t="shared" si="508"/>
        <v>#DIV/0!</v>
      </c>
      <c r="DX465" s="14" t="e">
        <f t="shared" si="508"/>
        <v>#DIV/0!</v>
      </c>
      <c r="DY465" s="14" t="e">
        <f t="shared" si="508"/>
        <v>#DIV/0!</v>
      </c>
      <c r="DZ465" s="14" t="e">
        <f t="shared" si="512"/>
        <v>#DIV/0!</v>
      </c>
    </row>
    <row r="466" spans="1:130">
      <c r="A466" s="18">
        <v>16</v>
      </c>
      <c r="B466" s="15">
        <f t="shared" si="509"/>
        <v>1</v>
      </c>
      <c r="C466" s="18">
        <v>2016</v>
      </c>
      <c r="D466" s="25">
        <f t="shared" si="513"/>
        <v>0</v>
      </c>
      <c r="E466" s="25">
        <f t="shared" si="514"/>
        <v>0</v>
      </c>
      <c r="F466" s="25">
        <f t="shared" si="515"/>
        <v>0</v>
      </c>
      <c r="G466" s="25">
        <f t="shared" si="516"/>
        <v>0</v>
      </c>
      <c r="H466" s="25">
        <f t="shared" si="517"/>
        <v>0</v>
      </c>
      <c r="I466" s="25">
        <f t="shared" si="518"/>
        <v>0</v>
      </c>
      <c r="J466" s="25">
        <f t="shared" si="519"/>
        <v>0</v>
      </c>
      <c r="K466" s="25">
        <f t="shared" si="520"/>
        <v>0</v>
      </c>
      <c r="L466" s="25">
        <f t="shared" si="521"/>
        <v>0</v>
      </c>
      <c r="M466" s="25">
        <f t="shared" si="522"/>
        <v>0</v>
      </c>
      <c r="N466" s="25">
        <f t="shared" si="523"/>
        <v>0</v>
      </c>
      <c r="O466" s="25">
        <f t="shared" si="524"/>
        <v>0</v>
      </c>
      <c r="P466" s="25">
        <f t="shared" si="525"/>
        <v>0</v>
      </c>
      <c r="Q466" s="25">
        <f t="shared" si="526"/>
        <v>0</v>
      </c>
      <c r="R466" s="25">
        <f t="shared" ref="R466:R484" si="530">VLOOKUP($C$80,$D$3:$K$63,$A$74,0)*(B452-B451)</f>
        <v>0</v>
      </c>
      <c r="S466" s="25">
        <f>VLOOKUP($C$81,$D$3:$K$63,$A$74,0)*(B451-B450)</f>
        <v>0</v>
      </c>
      <c r="T466" s="25">
        <f>VLOOKUP($C$82,$D$3:$K$63,$A$74,0)*B450</f>
        <v>0</v>
      </c>
      <c r="U466" s="25"/>
      <c r="V466" s="25"/>
      <c r="W466" s="25"/>
      <c r="X466" s="25"/>
      <c r="Y466" s="25"/>
      <c r="Z466" s="25"/>
      <c r="AA466" s="25"/>
      <c r="AB466" s="25"/>
      <c r="AC466" s="25"/>
      <c r="AD466" s="25"/>
      <c r="AE466" s="25"/>
      <c r="AF466" s="25"/>
      <c r="AG466" s="25"/>
      <c r="AH466" s="25"/>
      <c r="AI466" s="25"/>
      <c r="AJ466" s="25"/>
      <c r="AK466" s="25"/>
      <c r="AL466" s="25"/>
      <c r="AM466" s="25"/>
      <c r="AN466" s="25"/>
      <c r="AO466" s="25"/>
      <c r="AP466" s="25"/>
      <c r="AQ466" s="25"/>
      <c r="AR466" s="25"/>
      <c r="AS466" s="25"/>
      <c r="AT466" s="25"/>
      <c r="AU466" s="25"/>
      <c r="AV466" s="25"/>
      <c r="AW466" s="25"/>
      <c r="AX466" s="25"/>
      <c r="AY466" s="25"/>
      <c r="AZ466" s="25"/>
      <c r="BA466" s="25"/>
      <c r="BB466" s="25"/>
      <c r="BC466" s="25"/>
      <c r="BD466" s="25"/>
      <c r="BE466" s="25"/>
      <c r="BF466" s="25"/>
      <c r="BG466" s="25"/>
      <c r="BH466" s="25"/>
      <c r="BI466" s="25"/>
      <c r="BJ466" s="25"/>
      <c r="BK466" s="25"/>
      <c r="BL466" s="25"/>
      <c r="BM466" s="21">
        <f t="shared" si="510"/>
        <v>0</v>
      </c>
      <c r="BP466" s="18">
        <v>2016</v>
      </c>
      <c r="BQ466" s="14" t="e">
        <f t="shared" si="511"/>
        <v>#DIV/0!</v>
      </c>
      <c r="BR466" s="14" t="e">
        <f t="shared" si="511"/>
        <v>#DIV/0!</v>
      </c>
      <c r="BS466" s="14" t="e">
        <f t="shared" si="511"/>
        <v>#DIV/0!</v>
      </c>
      <c r="BT466" s="14" t="e">
        <f t="shared" si="511"/>
        <v>#DIV/0!</v>
      </c>
      <c r="BU466" s="14" t="e">
        <f t="shared" si="511"/>
        <v>#DIV/0!</v>
      </c>
      <c r="BV466" s="14" t="e">
        <f t="shared" si="511"/>
        <v>#DIV/0!</v>
      </c>
      <c r="BW466" s="14" t="e">
        <f t="shared" si="511"/>
        <v>#DIV/0!</v>
      </c>
      <c r="BX466" s="14" t="e">
        <f t="shared" si="511"/>
        <v>#DIV/0!</v>
      </c>
      <c r="BY466" s="14" t="e">
        <f t="shared" si="511"/>
        <v>#DIV/0!</v>
      </c>
      <c r="BZ466" s="14" t="e">
        <f t="shared" si="511"/>
        <v>#DIV/0!</v>
      </c>
      <c r="CA466" s="14" t="e">
        <f t="shared" si="511"/>
        <v>#DIV/0!</v>
      </c>
      <c r="CB466" s="14" t="e">
        <f t="shared" si="511"/>
        <v>#DIV/0!</v>
      </c>
      <c r="CC466" s="14" t="e">
        <f t="shared" si="511"/>
        <v>#DIV/0!</v>
      </c>
      <c r="CD466" s="14" t="e">
        <f t="shared" si="511"/>
        <v>#DIV/0!</v>
      </c>
      <c r="CE466" s="14" t="e">
        <f t="shared" si="511"/>
        <v>#DIV/0!</v>
      </c>
      <c r="CF466" s="14" t="e">
        <f t="shared" si="511"/>
        <v>#DIV/0!</v>
      </c>
      <c r="CG466" s="14" t="e">
        <f t="shared" si="527"/>
        <v>#DIV/0!</v>
      </c>
      <c r="CH466" s="14" t="e">
        <f t="shared" si="505"/>
        <v>#DIV/0!</v>
      </c>
      <c r="CI466" s="14" t="e">
        <f t="shared" si="505"/>
        <v>#DIV/0!</v>
      </c>
      <c r="CJ466" s="14" t="e">
        <f t="shared" si="505"/>
        <v>#DIV/0!</v>
      </c>
      <c r="CK466" s="14" t="e">
        <f t="shared" si="505"/>
        <v>#DIV/0!</v>
      </c>
      <c r="CL466" s="14" t="e">
        <f t="shared" si="505"/>
        <v>#DIV/0!</v>
      </c>
      <c r="CM466" s="14" t="e">
        <f t="shared" si="505"/>
        <v>#DIV/0!</v>
      </c>
      <c r="CN466" s="14" t="e">
        <f t="shared" si="505"/>
        <v>#DIV/0!</v>
      </c>
      <c r="CO466" s="14" t="e">
        <f t="shared" si="505"/>
        <v>#DIV/0!</v>
      </c>
      <c r="CP466" s="14" t="e">
        <f t="shared" si="505"/>
        <v>#DIV/0!</v>
      </c>
      <c r="CQ466" s="14" t="e">
        <f t="shared" si="505"/>
        <v>#DIV/0!</v>
      </c>
      <c r="CR466" s="14" t="e">
        <f t="shared" si="505"/>
        <v>#DIV/0!</v>
      </c>
      <c r="CS466" s="14" t="e">
        <f t="shared" si="505"/>
        <v>#DIV/0!</v>
      </c>
      <c r="CT466" s="14" t="e">
        <f t="shared" si="505"/>
        <v>#DIV/0!</v>
      </c>
      <c r="CU466" s="14" t="e">
        <f t="shared" si="505"/>
        <v>#DIV/0!</v>
      </c>
      <c r="CV466" s="14" t="e">
        <f t="shared" si="505"/>
        <v>#DIV/0!</v>
      </c>
      <c r="CW466" s="14" t="e">
        <f t="shared" si="505"/>
        <v>#DIV/0!</v>
      </c>
      <c r="CX466" s="14" t="e">
        <f t="shared" ref="CX466:DM493" si="531">AK466/$BM466</f>
        <v>#DIV/0!</v>
      </c>
      <c r="CY466" s="14" t="e">
        <f t="shared" si="531"/>
        <v>#DIV/0!</v>
      </c>
      <c r="CZ466" s="14" t="e">
        <f t="shared" si="531"/>
        <v>#DIV/0!</v>
      </c>
      <c r="DA466" s="14" t="e">
        <f t="shared" si="531"/>
        <v>#DIV/0!</v>
      </c>
      <c r="DB466" s="14" t="e">
        <f t="shared" si="531"/>
        <v>#DIV/0!</v>
      </c>
      <c r="DC466" s="14" t="e">
        <f t="shared" si="528"/>
        <v>#DIV/0!</v>
      </c>
      <c r="DD466" s="14" t="e">
        <f t="shared" si="528"/>
        <v>#DIV/0!</v>
      </c>
      <c r="DE466" s="14" t="e">
        <f t="shared" si="528"/>
        <v>#DIV/0!</v>
      </c>
      <c r="DF466" s="14" t="e">
        <f t="shared" si="528"/>
        <v>#DIV/0!</v>
      </c>
      <c r="DG466" s="14" t="e">
        <f t="shared" si="528"/>
        <v>#DIV/0!</v>
      </c>
      <c r="DH466" s="14" t="e">
        <f t="shared" si="528"/>
        <v>#DIV/0!</v>
      </c>
      <c r="DI466" s="14" t="e">
        <f t="shared" si="528"/>
        <v>#DIV/0!</v>
      </c>
      <c r="DJ466" s="14" t="e">
        <f t="shared" si="528"/>
        <v>#DIV/0!</v>
      </c>
      <c r="DK466" s="14" t="e">
        <f t="shared" si="528"/>
        <v>#DIV/0!</v>
      </c>
      <c r="DL466" s="14" t="e">
        <f t="shared" si="528"/>
        <v>#DIV/0!</v>
      </c>
      <c r="DM466" s="14" t="e">
        <f t="shared" si="528"/>
        <v>#DIV/0!</v>
      </c>
      <c r="DN466" s="14" t="e">
        <f t="shared" si="528"/>
        <v>#DIV/0!</v>
      </c>
      <c r="DO466" s="14" t="e">
        <f t="shared" si="528"/>
        <v>#DIV/0!</v>
      </c>
      <c r="DP466" s="14" t="e">
        <f t="shared" si="528"/>
        <v>#DIV/0!</v>
      </c>
      <c r="DQ466" s="14" t="e">
        <f t="shared" si="528"/>
        <v>#DIV/0!</v>
      </c>
      <c r="DR466" s="14" t="e">
        <f t="shared" si="528"/>
        <v>#DIV/0!</v>
      </c>
      <c r="DS466" s="14" t="e">
        <f t="shared" si="529"/>
        <v>#DIV/0!</v>
      </c>
      <c r="DT466" s="14" t="e">
        <f t="shared" si="508"/>
        <v>#DIV/0!</v>
      </c>
      <c r="DU466" s="14" t="e">
        <f t="shared" si="508"/>
        <v>#DIV/0!</v>
      </c>
      <c r="DV466" s="14" t="e">
        <f t="shared" si="508"/>
        <v>#DIV/0!</v>
      </c>
      <c r="DW466" s="14" t="e">
        <f t="shared" si="508"/>
        <v>#DIV/0!</v>
      </c>
      <c r="DX466" s="14" t="e">
        <f t="shared" si="508"/>
        <v>#DIV/0!</v>
      </c>
      <c r="DY466" s="14" t="e">
        <f t="shared" si="508"/>
        <v>#DIV/0!</v>
      </c>
      <c r="DZ466" s="14" t="e">
        <f t="shared" si="512"/>
        <v>#DIV/0!</v>
      </c>
    </row>
    <row r="467" spans="1:130">
      <c r="A467" s="18">
        <v>17</v>
      </c>
      <c r="B467" s="15">
        <f t="shared" si="509"/>
        <v>1</v>
      </c>
      <c r="C467" s="18">
        <v>2017</v>
      </c>
      <c r="D467" s="25">
        <f t="shared" si="513"/>
        <v>0</v>
      </c>
      <c r="E467" s="25">
        <f t="shared" si="514"/>
        <v>0</v>
      </c>
      <c r="F467" s="25">
        <f t="shared" si="515"/>
        <v>0</v>
      </c>
      <c r="G467" s="25">
        <f t="shared" si="516"/>
        <v>0</v>
      </c>
      <c r="H467" s="25">
        <f t="shared" si="517"/>
        <v>0</v>
      </c>
      <c r="I467" s="25">
        <f t="shared" si="518"/>
        <v>0</v>
      </c>
      <c r="J467" s="25">
        <f t="shared" si="519"/>
        <v>0</v>
      </c>
      <c r="K467" s="25">
        <f t="shared" si="520"/>
        <v>0</v>
      </c>
      <c r="L467" s="25">
        <f t="shared" si="521"/>
        <v>0</v>
      </c>
      <c r="M467" s="25">
        <f t="shared" si="522"/>
        <v>0</v>
      </c>
      <c r="N467" s="25">
        <f t="shared" si="523"/>
        <v>0</v>
      </c>
      <c r="O467" s="25">
        <f t="shared" si="524"/>
        <v>0</v>
      </c>
      <c r="P467" s="25">
        <f t="shared" si="525"/>
        <v>0</v>
      </c>
      <c r="Q467" s="25">
        <f t="shared" si="526"/>
        <v>0</v>
      </c>
      <c r="R467" s="25">
        <f t="shared" si="530"/>
        <v>0</v>
      </c>
      <c r="S467" s="25">
        <f t="shared" ref="S467:S485" si="532">VLOOKUP($C$81,$D$3:$K$63,$A$74,0)*(B452-B451)</f>
        <v>0</v>
      </c>
      <c r="T467" s="25">
        <f>VLOOKUP($C$82,$D$3:$K$63,$A$74,0)*(B451-B450)</f>
        <v>0</v>
      </c>
      <c r="U467" s="25">
        <f>VLOOKUP($C$83,$D$3:$K$63,$A$74,0)*B450</f>
        <v>0</v>
      </c>
      <c r="V467" s="25"/>
      <c r="W467" s="25"/>
      <c r="X467" s="25"/>
      <c r="Y467" s="25"/>
      <c r="Z467" s="25"/>
      <c r="AA467" s="25"/>
      <c r="AB467" s="25"/>
      <c r="AC467" s="25"/>
      <c r="AD467" s="25"/>
      <c r="AE467" s="25"/>
      <c r="AF467" s="25"/>
      <c r="AG467" s="25"/>
      <c r="AH467" s="25"/>
      <c r="AI467" s="25"/>
      <c r="AJ467" s="25"/>
      <c r="AK467" s="25"/>
      <c r="AL467" s="25"/>
      <c r="AM467" s="25"/>
      <c r="AN467" s="25"/>
      <c r="AO467" s="25"/>
      <c r="AP467" s="25"/>
      <c r="AQ467" s="25"/>
      <c r="AR467" s="25"/>
      <c r="AS467" s="25"/>
      <c r="AT467" s="25"/>
      <c r="AU467" s="25"/>
      <c r="AV467" s="25"/>
      <c r="AW467" s="25"/>
      <c r="AX467" s="25"/>
      <c r="AY467" s="25"/>
      <c r="AZ467" s="25"/>
      <c r="BA467" s="25"/>
      <c r="BB467" s="25"/>
      <c r="BC467" s="25"/>
      <c r="BD467" s="25"/>
      <c r="BE467" s="25"/>
      <c r="BF467" s="25"/>
      <c r="BG467" s="25"/>
      <c r="BH467" s="25"/>
      <c r="BI467" s="25"/>
      <c r="BJ467" s="25"/>
      <c r="BK467" s="25"/>
      <c r="BL467" s="25"/>
      <c r="BM467" s="21">
        <f t="shared" si="510"/>
        <v>0</v>
      </c>
      <c r="BP467" s="18">
        <v>2017</v>
      </c>
      <c r="BQ467" s="14" t="e">
        <f t="shared" si="511"/>
        <v>#DIV/0!</v>
      </c>
      <c r="BR467" s="14" t="e">
        <f t="shared" si="511"/>
        <v>#DIV/0!</v>
      </c>
      <c r="BS467" s="14" t="e">
        <f t="shared" si="511"/>
        <v>#DIV/0!</v>
      </c>
      <c r="BT467" s="14" t="e">
        <f t="shared" si="511"/>
        <v>#DIV/0!</v>
      </c>
      <c r="BU467" s="14" t="e">
        <f t="shared" si="511"/>
        <v>#DIV/0!</v>
      </c>
      <c r="BV467" s="14" t="e">
        <f t="shared" si="511"/>
        <v>#DIV/0!</v>
      </c>
      <c r="BW467" s="14" t="e">
        <f t="shared" si="511"/>
        <v>#DIV/0!</v>
      </c>
      <c r="BX467" s="14" t="e">
        <f t="shared" si="511"/>
        <v>#DIV/0!</v>
      </c>
      <c r="BY467" s="14" t="e">
        <f t="shared" si="511"/>
        <v>#DIV/0!</v>
      </c>
      <c r="BZ467" s="14" t="e">
        <f t="shared" si="511"/>
        <v>#DIV/0!</v>
      </c>
      <c r="CA467" s="14" t="e">
        <f t="shared" si="511"/>
        <v>#DIV/0!</v>
      </c>
      <c r="CB467" s="14" t="e">
        <f t="shared" si="511"/>
        <v>#DIV/0!</v>
      </c>
      <c r="CC467" s="14" t="e">
        <f t="shared" si="511"/>
        <v>#DIV/0!</v>
      </c>
      <c r="CD467" s="14" t="e">
        <f t="shared" si="511"/>
        <v>#DIV/0!</v>
      </c>
      <c r="CE467" s="14" t="e">
        <f t="shared" si="511"/>
        <v>#DIV/0!</v>
      </c>
      <c r="CF467" s="14" t="e">
        <f t="shared" si="511"/>
        <v>#DIV/0!</v>
      </c>
      <c r="CG467" s="14" t="e">
        <f t="shared" si="527"/>
        <v>#DIV/0!</v>
      </c>
      <c r="CH467" s="14" t="e">
        <f t="shared" si="505"/>
        <v>#DIV/0!</v>
      </c>
      <c r="CI467" s="14" t="e">
        <f t="shared" si="505"/>
        <v>#DIV/0!</v>
      </c>
      <c r="CJ467" s="14" t="e">
        <f t="shared" si="505"/>
        <v>#DIV/0!</v>
      </c>
      <c r="CK467" s="14" t="e">
        <f t="shared" si="505"/>
        <v>#DIV/0!</v>
      </c>
      <c r="CL467" s="14" t="e">
        <f t="shared" si="505"/>
        <v>#DIV/0!</v>
      </c>
      <c r="CM467" s="14" t="e">
        <f t="shared" si="505"/>
        <v>#DIV/0!</v>
      </c>
      <c r="CN467" s="14" t="e">
        <f t="shared" si="505"/>
        <v>#DIV/0!</v>
      </c>
      <c r="CO467" s="14" t="e">
        <f t="shared" si="505"/>
        <v>#DIV/0!</v>
      </c>
      <c r="CP467" s="14" t="e">
        <f t="shared" si="505"/>
        <v>#DIV/0!</v>
      </c>
      <c r="CQ467" s="14" t="e">
        <f t="shared" si="505"/>
        <v>#DIV/0!</v>
      </c>
      <c r="CR467" s="14" t="e">
        <f t="shared" si="505"/>
        <v>#DIV/0!</v>
      </c>
      <c r="CS467" s="14" t="e">
        <f t="shared" si="505"/>
        <v>#DIV/0!</v>
      </c>
      <c r="CT467" s="14" t="e">
        <f t="shared" si="505"/>
        <v>#DIV/0!</v>
      </c>
      <c r="CU467" s="14" t="e">
        <f t="shared" si="505"/>
        <v>#DIV/0!</v>
      </c>
      <c r="CV467" s="14" t="e">
        <f t="shared" si="505"/>
        <v>#DIV/0!</v>
      </c>
      <c r="CW467" s="14" t="e">
        <f t="shared" si="505"/>
        <v>#DIV/0!</v>
      </c>
      <c r="CX467" s="14" t="e">
        <f t="shared" si="531"/>
        <v>#DIV/0!</v>
      </c>
      <c r="CY467" s="14" t="e">
        <f t="shared" si="531"/>
        <v>#DIV/0!</v>
      </c>
      <c r="CZ467" s="14" t="e">
        <f t="shared" si="531"/>
        <v>#DIV/0!</v>
      </c>
      <c r="DA467" s="14" t="e">
        <f t="shared" si="531"/>
        <v>#DIV/0!</v>
      </c>
      <c r="DB467" s="14" t="e">
        <f t="shared" si="531"/>
        <v>#DIV/0!</v>
      </c>
      <c r="DC467" s="14" t="e">
        <f t="shared" si="528"/>
        <v>#DIV/0!</v>
      </c>
      <c r="DD467" s="14" t="e">
        <f t="shared" si="528"/>
        <v>#DIV/0!</v>
      </c>
      <c r="DE467" s="14" t="e">
        <f t="shared" si="528"/>
        <v>#DIV/0!</v>
      </c>
      <c r="DF467" s="14" t="e">
        <f t="shared" si="528"/>
        <v>#DIV/0!</v>
      </c>
      <c r="DG467" s="14" t="e">
        <f t="shared" si="528"/>
        <v>#DIV/0!</v>
      </c>
      <c r="DH467" s="14" t="e">
        <f t="shared" si="528"/>
        <v>#DIV/0!</v>
      </c>
      <c r="DI467" s="14" t="e">
        <f t="shared" si="528"/>
        <v>#DIV/0!</v>
      </c>
      <c r="DJ467" s="14" t="e">
        <f t="shared" si="528"/>
        <v>#DIV/0!</v>
      </c>
      <c r="DK467" s="14" t="e">
        <f t="shared" si="528"/>
        <v>#DIV/0!</v>
      </c>
      <c r="DL467" s="14" t="e">
        <f t="shared" si="528"/>
        <v>#DIV/0!</v>
      </c>
      <c r="DM467" s="14" t="e">
        <f t="shared" si="528"/>
        <v>#DIV/0!</v>
      </c>
      <c r="DN467" s="14" t="e">
        <f t="shared" si="528"/>
        <v>#DIV/0!</v>
      </c>
      <c r="DO467" s="14" t="e">
        <f t="shared" si="528"/>
        <v>#DIV/0!</v>
      </c>
      <c r="DP467" s="14" t="e">
        <f t="shared" si="528"/>
        <v>#DIV/0!</v>
      </c>
      <c r="DQ467" s="14" t="e">
        <f t="shared" si="528"/>
        <v>#DIV/0!</v>
      </c>
      <c r="DR467" s="14" t="e">
        <f t="shared" si="528"/>
        <v>#DIV/0!</v>
      </c>
      <c r="DS467" s="14" t="e">
        <f t="shared" si="529"/>
        <v>#DIV/0!</v>
      </c>
      <c r="DT467" s="14" t="e">
        <f t="shared" si="508"/>
        <v>#DIV/0!</v>
      </c>
      <c r="DU467" s="14" t="e">
        <f t="shared" si="508"/>
        <v>#DIV/0!</v>
      </c>
      <c r="DV467" s="14" t="e">
        <f t="shared" si="508"/>
        <v>#DIV/0!</v>
      </c>
      <c r="DW467" s="14" t="e">
        <f t="shared" si="508"/>
        <v>#DIV/0!</v>
      </c>
      <c r="DX467" s="14" t="e">
        <f t="shared" si="508"/>
        <v>#DIV/0!</v>
      </c>
      <c r="DY467" s="14" t="e">
        <f t="shared" si="508"/>
        <v>#DIV/0!</v>
      </c>
      <c r="DZ467" s="14" t="e">
        <f t="shared" si="512"/>
        <v>#DIV/0!</v>
      </c>
    </row>
    <row r="468" spans="1:130">
      <c r="A468" s="18">
        <v>18</v>
      </c>
      <c r="B468" s="15">
        <f t="shared" si="509"/>
        <v>1</v>
      </c>
      <c r="C468" s="18">
        <v>2018</v>
      </c>
      <c r="D468" s="25">
        <f t="shared" si="513"/>
        <v>0</v>
      </c>
      <c r="E468" s="25">
        <f t="shared" si="514"/>
        <v>0</v>
      </c>
      <c r="F468" s="25">
        <f t="shared" si="515"/>
        <v>0</v>
      </c>
      <c r="G468" s="25">
        <f t="shared" si="516"/>
        <v>0</v>
      </c>
      <c r="H468" s="25">
        <f t="shared" si="517"/>
        <v>0</v>
      </c>
      <c r="I468" s="25">
        <f t="shared" si="518"/>
        <v>0</v>
      </c>
      <c r="J468" s="25">
        <f t="shared" si="519"/>
        <v>0</v>
      </c>
      <c r="K468" s="25">
        <f t="shared" si="520"/>
        <v>0</v>
      </c>
      <c r="L468" s="25">
        <f t="shared" si="521"/>
        <v>0</v>
      </c>
      <c r="M468" s="25">
        <f t="shared" si="522"/>
        <v>0</v>
      </c>
      <c r="N468" s="25">
        <f t="shared" si="523"/>
        <v>0</v>
      </c>
      <c r="O468" s="25">
        <f t="shared" si="524"/>
        <v>0</v>
      </c>
      <c r="P468" s="25">
        <f t="shared" si="525"/>
        <v>0</v>
      </c>
      <c r="Q468" s="25">
        <f t="shared" si="526"/>
        <v>0</v>
      </c>
      <c r="R468" s="25">
        <f t="shared" si="530"/>
        <v>0</v>
      </c>
      <c r="S468" s="25">
        <f t="shared" si="532"/>
        <v>0</v>
      </c>
      <c r="T468" s="25">
        <f t="shared" ref="T468:T486" si="533">VLOOKUP($C$82,$D$3:$K$63,$A$74,0)*(B452-B451)</f>
        <v>0</v>
      </c>
      <c r="U468" s="25">
        <f>VLOOKUP($C$83,$D$3:$K$63,$A$74,0)*(B451-B450)</f>
        <v>0</v>
      </c>
      <c r="V468" s="25">
        <f>VLOOKUP($C$84,$D$3:$K$63,$A$74,0)*B450</f>
        <v>0</v>
      </c>
      <c r="W468" s="25"/>
      <c r="X468" s="25"/>
      <c r="Y468" s="25"/>
      <c r="Z468" s="25"/>
      <c r="AA468" s="25"/>
      <c r="AB468" s="25"/>
      <c r="AC468" s="25"/>
      <c r="AD468" s="25"/>
      <c r="AE468" s="25"/>
      <c r="AF468" s="25"/>
      <c r="AG468" s="25"/>
      <c r="AH468" s="25"/>
      <c r="AI468" s="25"/>
      <c r="AJ468" s="25"/>
      <c r="AK468" s="25"/>
      <c r="AL468" s="25"/>
      <c r="AM468" s="25"/>
      <c r="AN468" s="25"/>
      <c r="AO468" s="25"/>
      <c r="AP468" s="25"/>
      <c r="AQ468" s="25"/>
      <c r="AR468" s="25"/>
      <c r="AS468" s="25"/>
      <c r="AT468" s="25"/>
      <c r="AU468" s="25"/>
      <c r="AV468" s="25"/>
      <c r="AW468" s="25"/>
      <c r="AX468" s="25"/>
      <c r="AY468" s="25"/>
      <c r="AZ468" s="25"/>
      <c r="BA468" s="25"/>
      <c r="BB468" s="25"/>
      <c r="BC468" s="25"/>
      <c r="BD468" s="25"/>
      <c r="BE468" s="25"/>
      <c r="BF468" s="25"/>
      <c r="BG468" s="25"/>
      <c r="BH468" s="25"/>
      <c r="BI468" s="25"/>
      <c r="BJ468" s="25"/>
      <c r="BK468" s="25"/>
      <c r="BL468" s="25"/>
      <c r="BM468" s="21">
        <f t="shared" si="510"/>
        <v>0</v>
      </c>
      <c r="BP468" s="18">
        <v>2018</v>
      </c>
      <c r="BQ468" s="14" t="e">
        <f t="shared" si="511"/>
        <v>#DIV/0!</v>
      </c>
      <c r="BR468" s="14" t="e">
        <f t="shared" si="511"/>
        <v>#DIV/0!</v>
      </c>
      <c r="BS468" s="14" t="e">
        <f t="shared" si="511"/>
        <v>#DIV/0!</v>
      </c>
      <c r="BT468" s="14" t="e">
        <f t="shared" si="511"/>
        <v>#DIV/0!</v>
      </c>
      <c r="BU468" s="14" t="e">
        <f t="shared" si="511"/>
        <v>#DIV/0!</v>
      </c>
      <c r="BV468" s="14" t="e">
        <f t="shared" si="511"/>
        <v>#DIV/0!</v>
      </c>
      <c r="BW468" s="14" t="e">
        <f t="shared" si="511"/>
        <v>#DIV/0!</v>
      </c>
      <c r="BX468" s="14" t="e">
        <f t="shared" si="511"/>
        <v>#DIV/0!</v>
      </c>
      <c r="BY468" s="14" t="e">
        <f t="shared" si="511"/>
        <v>#DIV/0!</v>
      </c>
      <c r="BZ468" s="14" t="e">
        <f t="shared" si="511"/>
        <v>#DIV/0!</v>
      </c>
      <c r="CA468" s="14" t="e">
        <f t="shared" si="511"/>
        <v>#DIV/0!</v>
      </c>
      <c r="CB468" s="14" t="e">
        <f t="shared" si="511"/>
        <v>#DIV/0!</v>
      </c>
      <c r="CC468" s="14" t="e">
        <f t="shared" si="511"/>
        <v>#DIV/0!</v>
      </c>
      <c r="CD468" s="14" t="e">
        <f t="shared" si="511"/>
        <v>#DIV/0!</v>
      </c>
      <c r="CE468" s="14" t="e">
        <f t="shared" si="511"/>
        <v>#DIV/0!</v>
      </c>
      <c r="CF468" s="14" t="e">
        <f t="shared" si="511"/>
        <v>#DIV/0!</v>
      </c>
      <c r="CG468" s="14" t="e">
        <f t="shared" si="527"/>
        <v>#DIV/0!</v>
      </c>
      <c r="CH468" s="14" t="e">
        <f t="shared" si="505"/>
        <v>#DIV/0!</v>
      </c>
      <c r="CI468" s="14" t="e">
        <f t="shared" si="505"/>
        <v>#DIV/0!</v>
      </c>
      <c r="CJ468" s="14" t="e">
        <f t="shared" si="505"/>
        <v>#DIV/0!</v>
      </c>
      <c r="CK468" s="14" t="e">
        <f t="shared" si="505"/>
        <v>#DIV/0!</v>
      </c>
      <c r="CL468" s="14" t="e">
        <f t="shared" si="505"/>
        <v>#DIV/0!</v>
      </c>
      <c r="CM468" s="14" t="e">
        <f t="shared" si="505"/>
        <v>#DIV/0!</v>
      </c>
      <c r="CN468" s="14" t="e">
        <f t="shared" si="505"/>
        <v>#DIV/0!</v>
      </c>
      <c r="CO468" s="14" t="e">
        <f t="shared" si="505"/>
        <v>#DIV/0!</v>
      </c>
      <c r="CP468" s="14" t="e">
        <f t="shared" si="505"/>
        <v>#DIV/0!</v>
      </c>
      <c r="CQ468" s="14" t="e">
        <f t="shared" si="505"/>
        <v>#DIV/0!</v>
      </c>
      <c r="CR468" s="14" t="e">
        <f t="shared" si="505"/>
        <v>#DIV/0!</v>
      </c>
      <c r="CS468" s="14" t="e">
        <f t="shared" si="505"/>
        <v>#DIV/0!</v>
      </c>
      <c r="CT468" s="14" t="e">
        <f t="shared" si="505"/>
        <v>#DIV/0!</v>
      </c>
      <c r="CU468" s="14" t="e">
        <f t="shared" si="505"/>
        <v>#DIV/0!</v>
      </c>
      <c r="CV468" s="14" t="e">
        <f t="shared" si="505"/>
        <v>#DIV/0!</v>
      </c>
      <c r="CW468" s="14" t="e">
        <f t="shared" si="505"/>
        <v>#DIV/0!</v>
      </c>
      <c r="CX468" s="14" t="e">
        <f t="shared" si="531"/>
        <v>#DIV/0!</v>
      </c>
      <c r="CY468" s="14" t="e">
        <f t="shared" si="531"/>
        <v>#DIV/0!</v>
      </c>
      <c r="CZ468" s="14" t="e">
        <f t="shared" si="531"/>
        <v>#DIV/0!</v>
      </c>
      <c r="DA468" s="14" t="e">
        <f t="shared" si="531"/>
        <v>#DIV/0!</v>
      </c>
      <c r="DB468" s="14" t="e">
        <f t="shared" si="531"/>
        <v>#DIV/0!</v>
      </c>
      <c r="DC468" s="14" t="e">
        <f t="shared" si="528"/>
        <v>#DIV/0!</v>
      </c>
      <c r="DD468" s="14" t="e">
        <f t="shared" si="528"/>
        <v>#DIV/0!</v>
      </c>
      <c r="DE468" s="14" t="e">
        <f t="shared" si="528"/>
        <v>#DIV/0!</v>
      </c>
      <c r="DF468" s="14" t="e">
        <f t="shared" si="528"/>
        <v>#DIV/0!</v>
      </c>
      <c r="DG468" s="14" t="e">
        <f t="shared" si="528"/>
        <v>#DIV/0!</v>
      </c>
      <c r="DH468" s="14" t="e">
        <f t="shared" si="528"/>
        <v>#DIV/0!</v>
      </c>
      <c r="DI468" s="14" t="e">
        <f t="shared" si="528"/>
        <v>#DIV/0!</v>
      </c>
      <c r="DJ468" s="14" t="e">
        <f t="shared" si="528"/>
        <v>#DIV/0!</v>
      </c>
      <c r="DK468" s="14" t="e">
        <f t="shared" si="528"/>
        <v>#DIV/0!</v>
      </c>
      <c r="DL468" s="14" t="e">
        <f t="shared" si="528"/>
        <v>#DIV/0!</v>
      </c>
      <c r="DM468" s="14" t="e">
        <f t="shared" si="528"/>
        <v>#DIV/0!</v>
      </c>
      <c r="DN468" s="14" t="e">
        <f t="shared" si="528"/>
        <v>#DIV/0!</v>
      </c>
      <c r="DO468" s="14" t="e">
        <f t="shared" si="528"/>
        <v>#DIV/0!</v>
      </c>
      <c r="DP468" s="14" t="e">
        <f t="shared" si="528"/>
        <v>#DIV/0!</v>
      </c>
      <c r="DQ468" s="14" t="e">
        <f t="shared" si="528"/>
        <v>#DIV/0!</v>
      </c>
      <c r="DR468" s="14" t="e">
        <f t="shared" si="528"/>
        <v>#DIV/0!</v>
      </c>
      <c r="DS468" s="14" t="e">
        <f t="shared" si="529"/>
        <v>#DIV/0!</v>
      </c>
      <c r="DT468" s="14" t="e">
        <f t="shared" si="508"/>
        <v>#DIV/0!</v>
      </c>
      <c r="DU468" s="14" t="e">
        <f t="shared" si="508"/>
        <v>#DIV/0!</v>
      </c>
      <c r="DV468" s="14" t="e">
        <f t="shared" si="508"/>
        <v>#DIV/0!</v>
      </c>
      <c r="DW468" s="14" t="e">
        <f t="shared" si="508"/>
        <v>#DIV/0!</v>
      </c>
      <c r="DX468" s="14" t="e">
        <f t="shared" si="508"/>
        <v>#DIV/0!</v>
      </c>
      <c r="DY468" s="14" t="e">
        <f t="shared" si="508"/>
        <v>#DIV/0!</v>
      </c>
      <c r="DZ468" s="14" t="e">
        <f t="shared" si="512"/>
        <v>#DIV/0!</v>
      </c>
    </row>
    <row r="469" spans="1:130">
      <c r="A469" s="18">
        <v>19</v>
      </c>
      <c r="B469" s="15">
        <f t="shared" si="509"/>
        <v>1</v>
      </c>
      <c r="C469" s="18">
        <v>2019</v>
      </c>
      <c r="D469" s="25">
        <f t="shared" si="513"/>
        <v>0</v>
      </c>
      <c r="E469" s="25">
        <f t="shared" si="514"/>
        <v>0</v>
      </c>
      <c r="F469" s="25">
        <f t="shared" si="515"/>
        <v>0</v>
      </c>
      <c r="G469" s="25">
        <f t="shared" si="516"/>
        <v>0</v>
      </c>
      <c r="H469" s="25">
        <f t="shared" si="517"/>
        <v>0</v>
      </c>
      <c r="I469" s="25">
        <f t="shared" si="518"/>
        <v>0</v>
      </c>
      <c r="J469" s="25">
        <f t="shared" si="519"/>
        <v>0</v>
      </c>
      <c r="K469" s="25">
        <f t="shared" si="520"/>
        <v>0</v>
      </c>
      <c r="L469" s="25">
        <f t="shared" si="521"/>
        <v>0</v>
      </c>
      <c r="M469" s="25">
        <f t="shared" si="522"/>
        <v>0</v>
      </c>
      <c r="N469" s="25">
        <f t="shared" si="523"/>
        <v>0</v>
      </c>
      <c r="O469" s="25">
        <f t="shared" si="524"/>
        <v>0</v>
      </c>
      <c r="P469" s="25">
        <f t="shared" si="525"/>
        <v>0</v>
      </c>
      <c r="Q469" s="25">
        <f t="shared" si="526"/>
        <v>0</v>
      </c>
      <c r="R469" s="25">
        <f t="shared" si="530"/>
        <v>0</v>
      </c>
      <c r="S469" s="25">
        <f t="shared" si="532"/>
        <v>0</v>
      </c>
      <c r="T469" s="25">
        <f t="shared" si="533"/>
        <v>0</v>
      </c>
      <c r="U469" s="25">
        <f t="shared" ref="U469:U487" si="534">VLOOKUP($C$83,$D$3:$K$63,$A$74,0)*(B452-B451)</f>
        <v>0</v>
      </c>
      <c r="V469" s="25">
        <f>VLOOKUP($C$84,$D$3:$K$63,$A$74,0)*(B451-B450)</f>
        <v>0</v>
      </c>
      <c r="W469" s="25">
        <f>VLOOKUP($C$85,$D$3:$K$63,$A$74,0)*B450</f>
        <v>0</v>
      </c>
      <c r="X469" s="25"/>
      <c r="Y469" s="25"/>
      <c r="Z469" s="25"/>
      <c r="AA469" s="25"/>
      <c r="AB469" s="25"/>
      <c r="AC469" s="25"/>
      <c r="AD469" s="25"/>
      <c r="AE469" s="25"/>
      <c r="AF469" s="25"/>
      <c r="AG469" s="25"/>
      <c r="AH469" s="25"/>
      <c r="AI469" s="25"/>
      <c r="AJ469" s="25"/>
      <c r="AK469" s="25"/>
      <c r="AL469" s="25"/>
      <c r="AM469" s="25"/>
      <c r="AN469" s="25"/>
      <c r="AO469" s="25"/>
      <c r="AP469" s="25"/>
      <c r="AQ469" s="25"/>
      <c r="AR469" s="25"/>
      <c r="AS469" s="25"/>
      <c r="AT469" s="25"/>
      <c r="AU469" s="25"/>
      <c r="AV469" s="25"/>
      <c r="AW469" s="25"/>
      <c r="AX469" s="25"/>
      <c r="AY469" s="25"/>
      <c r="AZ469" s="25"/>
      <c r="BA469" s="25"/>
      <c r="BB469" s="25"/>
      <c r="BC469" s="25"/>
      <c r="BD469" s="25"/>
      <c r="BE469" s="25"/>
      <c r="BF469" s="25"/>
      <c r="BG469" s="25"/>
      <c r="BH469" s="25"/>
      <c r="BI469" s="25"/>
      <c r="BJ469" s="25"/>
      <c r="BK469" s="25"/>
      <c r="BL469" s="25"/>
      <c r="BM469" s="21">
        <f t="shared" si="510"/>
        <v>0</v>
      </c>
      <c r="BP469" s="18">
        <v>2019</v>
      </c>
      <c r="BQ469" s="14" t="e">
        <f t="shared" si="511"/>
        <v>#DIV/0!</v>
      </c>
      <c r="BR469" s="14" t="e">
        <f t="shared" si="511"/>
        <v>#DIV/0!</v>
      </c>
      <c r="BS469" s="14" t="e">
        <f t="shared" si="511"/>
        <v>#DIV/0!</v>
      </c>
      <c r="BT469" s="14" t="e">
        <f t="shared" si="511"/>
        <v>#DIV/0!</v>
      </c>
      <c r="BU469" s="14" t="e">
        <f t="shared" si="511"/>
        <v>#DIV/0!</v>
      </c>
      <c r="BV469" s="14" t="e">
        <f t="shared" si="511"/>
        <v>#DIV/0!</v>
      </c>
      <c r="BW469" s="14" t="e">
        <f t="shared" si="511"/>
        <v>#DIV/0!</v>
      </c>
      <c r="BX469" s="14" t="e">
        <f t="shared" si="511"/>
        <v>#DIV/0!</v>
      </c>
      <c r="BY469" s="14" t="e">
        <f t="shared" si="511"/>
        <v>#DIV/0!</v>
      </c>
      <c r="BZ469" s="14" t="e">
        <f t="shared" si="511"/>
        <v>#DIV/0!</v>
      </c>
      <c r="CA469" s="14" t="e">
        <f t="shared" si="511"/>
        <v>#DIV/0!</v>
      </c>
      <c r="CB469" s="14" t="e">
        <f t="shared" si="511"/>
        <v>#DIV/0!</v>
      </c>
      <c r="CC469" s="14" t="e">
        <f t="shared" si="511"/>
        <v>#DIV/0!</v>
      </c>
      <c r="CD469" s="14" t="e">
        <f t="shared" si="511"/>
        <v>#DIV/0!</v>
      </c>
      <c r="CE469" s="14" t="e">
        <f t="shared" si="511"/>
        <v>#DIV/0!</v>
      </c>
      <c r="CF469" s="14" t="e">
        <f t="shared" si="511"/>
        <v>#DIV/0!</v>
      </c>
      <c r="CG469" s="14" t="e">
        <f t="shared" si="527"/>
        <v>#DIV/0!</v>
      </c>
      <c r="CH469" s="14" t="e">
        <f t="shared" si="505"/>
        <v>#DIV/0!</v>
      </c>
      <c r="CI469" s="14" t="e">
        <f t="shared" si="505"/>
        <v>#DIV/0!</v>
      </c>
      <c r="CJ469" s="14" t="e">
        <f t="shared" si="505"/>
        <v>#DIV/0!</v>
      </c>
      <c r="CK469" s="14" t="e">
        <f t="shared" si="505"/>
        <v>#DIV/0!</v>
      </c>
      <c r="CL469" s="14" t="e">
        <f t="shared" si="505"/>
        <v>#DIV/0!</v>
      </c>
      <c r="CM469" s="14" t="e">
        <f t="shared" si="505"/>
        <v>#DIV/0!</v>
      </c>
      <c r="CN469" s="14" t="e">
        <f t="shared" si="505"/>
        <v>#DIV/0!</v>
      </c>
      <c r="CO469" s="14" t="e">
        <f t="shared" si="505"/>
        <v>#DIV/0!</v>
      </c>
      <c r="CP469" s="14" t="e">
        <f t="shared" si="505"/>
        <v>#DIV/0!</v>
      </c>
      <c r="CQ469" s="14" t="e">
        <f t="shared" si="505"/>
        <v>#DIV/0!</v>
      </c>
      <c r="CR469" s="14" t="e">
        <f t="shared" si="505"/>
        <v>#DIV/0!</v>
      </c>
      <c r="CS469" s="14" t="e">
        <f t="shared" si="505"/>
        <v>#DIV/0!</v>
      </c>
      <c r="CT469" s="14" t="e">
        <f t="shared" si="505"/>
        <v>#DIV/0!</v>
      </c>
      <c r="CU469" s="14" t="e">
        <f t="shared" si="505"/>
        <v>#DIV/0!</v>
      </c>
      <c r="CV469" s="14" t="e">
        <f t="shared" si="505"/>
        <v>#DIV/0!</v>
      </c>
      <c r="CW469" s="14" t="e">
        <f t="shared" si="505"/>
        <v>#DIV/0!</v>
      </c>
      <c r="CX469" s="14" t="e">
        <f t="shared" si="531"/>
        <v>#DIV/0!</v>
      </c>
      <c r="CY469" s="14" t="e">
        <f t="shared" si="531"/>
        <v>#DIV/0!</v>
      </c>
      <c r="CZ469" s="14" t="e">
        <f t="shared" si="531"/>
        <v>#DIV/0!</v>
      </c>
      <c r="DA469" s="14" t="e">
        <f t="shared" si="531"/>
        <v>#DIV/0!</v>
      </c>
      <c r="DB469" s="14" t="e">
        <f t="shared" si="531"/>
        <v>#DIV/0!</v>
      </c>
      <c r="DC469" s="14" t="e">
        <f t="shared" si="528"/>
        <v>#DIV/0!</v>
      </c>
      <c r="DD469" s="14" t="e">
        <f t="shared" si="528"/>
        <v>#DIV/0!</v>
      </c>
      <c r="DE469" s="14" t="e">
        <f t="shared" si="528"/>
        <v>#DIV/0!</v>
      </c>
      <c r="DF469" s="14" t="e">
        <f t="shared" si="528"/>
        <v>#DIV/0!</v>
      </c>
      <c r="DG469" s="14" t="e">
        <f t="shared" si="528"/>
        <v>#DIV/0!</v>
      </c>
      <c r="DH469" s="14" t="e">
        <f t="shared" si="528"/>
        <v>#DIV/0!</v>
      </c>
      <c r="DI469" s="14" t="e">
        <f t="shared" si="528"/>
        <v>#DIV/0!</v>
      </c>
      <c r="DJ469" s="14" t="e">
        <f t="shared" si="528"/>
        <v>#DIV/0!</v>
      </c>
      <c r="DK469" s="14" t="e">
        <f t="shared" si="528"/>
        <v>#DIV/0!</v>
      </c>
      <c r="DL469" s="14" t="e">
        <f t="shared" si="528"/>
        <v>#DIV/0!</v>
      </c>
      <c r="DM469" s="14" t="e">
        <f t="shared" si="528"/>
        <v>#DIV/0!</v>
      </c>
      <c r="DN469" s="14" t="e">
        <f t="shared" si="528"/>
        <v>#DIV/0!</v>
      </c>
      <c r="DO469" s="14" t="e">
        <f t="shared" si="528"/>
        <v>#DIV/0!</v>
      </c>
      <c r="DP469" s="14" t="e">
        <f t="shared" si="528"/>
        <v>#DIV/0!</v>
      </c>
      <c r="DQ469" s="14" t="e">
        <f t="shared" si="528"/>
        <v>#DIV/0!</v>
      </c>
      <c r="DR469" s="14" t="e">
        <f t="shared" si="528"/>
        <v>#DIV/0!</v>
      </c>
      <c r="DS469" s="14" t="e">
        <f t="shared" si="529"/>
        <v>#DIV/0!</v>
      </c>
      <c r="DT469" s="14" t="e">
        <f t="shared" si="508"/>
        <v>#DIV/0!</v>
      </c>
      <c r="DU469" s="14" t="e">
        <f t="shared" si="508"/>
        <v>#DIV/0!</v>
      </c>
      <c r="DV469" s="14" t="e">
        <f t="shared" si="508"/>
        <v>#DIV/0!</v>
      </c>
      <c r="DW469" s="14" t="e">
        <f t="shared" si="508"/>
        <v>#DIV/0!</v>
      </c>
      <c r="DX469" s="14" t="e">
        <f t="shared" si="508"/>
        <v>#DIV/0!</v>
      </c>
      <c r="DY469" s="14" t="e">
        <f t="shared" si="508"/>
        <v>#DIV/0!</v>
      </c>
      <c r="DZ469" s="14" t="e">
        <f t="shared" si="512"/>
        <v>#DIV/0!</v>
      </c>
    </row>
    <row r="470" spans="1:130">
      <c r="A470" s="18">
        <v>20</v>
      </c>
      <c r="B470" s="15">
        <f t="shared" si="509"/>
        <v>1</v>
      </c>
      <c r="C470" s="18">
        <v>2020</v>
      </c>
      <c r="D470" s="25">
        <f t="shared" si="513"/>
        <v>0</v>
      </c>
      <c r="E470" s="25">
        <f t="shared" si="514"/>
        <v>0</v>
      </c>
      <c r="F470" s="25">
        <f t="shared" si="515"/>
        <v>0</v>
      </c>
      <c r="G470" s="25">
        <f t="shared" si="516"/>
        <v>0</v>
      </c>
      <c r="H470" s="25">
        <f t="shared" si="517"/>
        <v>0</v>
      </c>
      <c r="I470" s="25">
        <f t="shared" si="518"/>
        <v>0</v>
      </c>
      <c r="J470" s="25">
        <f t="shared" si="519"/>
        <v>0</v>
      </c>
      <c r="K470" s="25">
        <f t="shared" si="520"/>
        <v>0</v>
      </c>
      <c r="L470" s="25">
        <f t="shared" si="521"/>
        <v>0</v>
      </c>
      <c r="M470" s="25">
        <f t="shared" si="522"/>
        <v>0</v>
      </c>
      <c r="N470" s="25">
        <f t="shared" si="523"/>
        <v>0</v>
      </c>
      <c r="O470" s="25">
        <f t="shared" si="524"/>
        <v>0</v>
      </c>
      <c r="P470" s="25">
        <f t="shared" si="525"/>
        <v>0</v>
      </c>
      <c r="Q470" s="25">
        <f t="shared" si="526"/>
        <v>0</v>
      </c>
      <c r="R470" s="25">
        <f t="shared" si="530"/>
        <v>0</v>
      </c>
      <c r="S470" s="25">
        <f t="shared" si="532"/>
        <v>0</v>
      </c>
      <c r="T470" s="25">
        <f t="shared" si="533"/>
        <v>0</v>
      </c>
      <c r="U470" s="25">
        <f t="shared" si="534"/>
        <v>0</v>
      </c>
      <c r="V470" s="25">
        <f t="shared" ref="V470:V488" si="535">VLOOKUP($C$84,$D$3:$K$63,$A$74,0)*(B452-B451)</f>
        <v>0</v>
      </c>
      <c r="W470" s="25">
        <f>VLOOKUP($C$85,$D$3:$K$63,$A$74,0)*(B451-B450)</f>
        <v>0</v>
      </c>
      <c r="X470" s="25">
        <f>VLOOKUP($C$86,$D$3:$K$63,$A$74,0)*B450</f>
        <v>0</v>
      </c>
      <c r="Y470" s="25"/>
      <c r="Z470" s="25"/>
      <c r="AA470" s="25"/>
      <c r="AB470" s="25"/>
      <c r="AC470" s="25"/>
      <c r="AD470" s="25"/>
      <c r="AE470" s="25"/>
      <c r="AF470" s="25"/>
      <c r="AG470" s="25"/>
      <c r="AH470" s="25"/>
      <c r="AI470" s="25"/>
      <c r="AJ470" s="25"/>
      <c r="AK470" s="25"/>
      <c r="AL470" s="25"/>
      <c r="AM470" s="25"/>
      <c r="AN470" s="25"/>
      <c r="AO470" s="25"/>
      <c r="AP470" s="25"/>
      <c r="AQ470" s="25"/>
      <c r="AR470" s="25"/>
      <c r="AS470" s="25"/>
      <c r="AT470" s="25"/>
      <c r="AU470" s="25"/>
      <c r="AV470" s="25"/>
      <c r="AW470" s="25"/>
      <c r="AX470" s="25"/>
      <c r="AY470" s="25"/>
      <c r="AZ470" s="25"/>
      <c r="BA470" s="25"/>
      <c r="BB470" s="25"/>
      <c r="BC470" s="25"/>
      <c r="BD470" s="25"/>
      <c r="BE470" s="25"/>
      <c r="BF470" s="25"/>
      <c r="BG470" s="25"/>
      <c r="BH470" s="25"/>
      <c r="BI470" s="25"/>
      <c r="BJ470" s="25"/>
      <c r="BK470" s="25"/>
      <c r="BL470" s="25"/>
      <c r="BM470" s="21">
        <f t="shared" si="510"/>
        <v>0</v>
      </c>
      <c r="BP470" s="18">
        <v>2020</v>
      </c>
      <c r="BQ470" s="14" t="e">
        <f t="shared" si="511"/>
        <v>#DIV/0!</v>
      </c>
      <c r="BR470" s="14" t="e">
        <f t="shared" si="511"/>
        <v>#DIV/0!</v>
      </c>
      <c r="BS470" s="14" t="e">
        <f t="shared" si="511"/>
        <v>#DIV/0!</v>
      </c>
      <c r="BT470" s="14" t="e">
        <f t="shared" si="511"/>
        <v>#DIV/0!</v>
      </c>
      <c r="BU470" s="14" t="e">
        <f t="shared" si="511"/>
        <v>#DIV/0!</v>
      </c>
      <c r="BV470" s="14" t="e">
        <f t="shared" si="511"/>
        <v>#DIV/0!</v>
      </c>
      <c r="BW470" s="14" t="e">
        <f t="shared" si="511"/>
        <v>#DIV/0!</v>
      </c>
      <c r="BX470" s="14" t="e">
        <f t="shared" si="511"/>
        <v>#DIV/0!</v>
      </c>
      <c r="BY470" s="14" t="e">
        <f t="shared" si="511"/>
        <v>#DIV/0!</v>
      </c>
      <c r="BZ470" s="14" t="e">
        <f t="shared" si="511"/>
        <v>#DIV/0!</v>
      </c>
      <c r="CA470" s="14" t="e">
        <f t="shared" si="511"/>
        <v>#DIV/0!</v>
      </c>
      <c r="CB470" s="14" t="e">
        <f t="shared" si="511"/>
        <v>#DIV/0!</v>
      </c>
      <c r="CC470" s="14" t="e">
        <f t="shared" si="511"/>
        <v>#DIV/0!</v>
      </c>
      <c r="CD470" s="14" t="e">
        <f t="shared" si="511"/>
        <v>#DIV/0!</v>
      </c>
      <c r="CE470" s="14" t="e">
        <f t="shared" si="511"/>
        <v>#DIV/0!</v>
      </c>
      <c r="CF470" s="14" t="e">
        <f t="shared" si="511"/>
        <v>#DIV/0!</v>
      </c>
      <c r="CG470" s="14" t="e">
        <f t="shared" si="527"/>
        <v>#DIV/0!</v>
      </c>
      <c r="CH470" s="14" t="e">
        <f t="shared" si="505"/>
        <v>#DIV/0!</v>
      </c>
      <c r="CI470" s="14" t="e">
        <f t="shared" si="505"/>
        <v>#DIV/0!</v>
      </c>
      <c r="CJ470" s="14" t="e">
        <f t="shared" si="505"/>
        <v>#DIV/0!</v>
      </c>
      <c r="CK470" s="14" t="e">
        <f t="shared" si="505"/>
        <v>#DIV/0!</v>
      </c>
      <c r="CL470" s="14" t="e">
        <f t="shared" si="505"/>
        <v>#DIV/0!</v>
      </c>
      <c r="CM470" s="14" t="e">
        <f t="shared" si="505"/>
        <v>#DIV/0!</v>
      </c>
      <c r="CN470" s="14" t="e">
        <f t="shared" si="505"/>
        <v>#DIV/0!</v>
      </c>
      <c r="CO470" s="14" t="e">
        <f t="shared" si="505"/>
        <v>#DIV/0!</v>
      </c>
      <c r="CP470" s="14" t="e">
        <f t="shared" si="505"/>
        <v>#DIV/0!</v>
      </c>
      <c r="CQ470" s="14" t="e">
        <f t="shared" si="505"/>
        <v>#DIV/0!</v>
      </c>
      <c r="CR470" s="14" t="e">
        <f t="shared" si="505"/>
        <v>#DIV/0!</v>
      </c>
      <c r="CS470" s="14" t="e">
        <f t="shared" si="505"/>
        <v>#DIV/0!</v>
      </c>
      <c r="CT470" s="14" t="e">
        <f t="shared" si="505"/>
        <v>#DIV/0!</v>
      </c>
      <c r="CU470" s="14" t="e">
        <f t="shared" si="505"/>
        <v>#DIV/0!</v>
      </c>
      <c r="CV470" s="14" t="e">
        <f t="shared" si="505"/>
        <v>#DIV/0!</v>
      </c>
      <c r="CW470" s="14" t="e">
        <f t="shared" si="505"/>
        <v>#DIV/0!</v>
      </c>
      <c r="CX470" s="14" t="e">
        <f t="shared" si="531"/>
        <v>#DIV/0!</v>
      </c>
      <c r="CY470" s="14" t="e">
        <f t="shared" si="531"/>
        <v>#DIV/0!</v>
      </c>
      <c r="CZ470" s="14" t="e">
        <f t="shared" si="531"/>
        <v>#DIV/0!</v>
      </c>
      <c r="DA470" s="14" t="e">
        <f t="shared" si="531"/>
        <v>#DIV/0!</v>
      </c>
      <c r="DB470" s="14" t="e">
        <f t="shared" si="531"/>
        <v>#DIV/0!</v>
      </c>
      <c r="DC470" s="14" t="e">
        <f t="shared" si="528"/>
        <v>#DIV/0!</v>
      </c>
      <c r="DD470" s="14" t="e">
        <f t="shared" si="528"/>
        <v>#DIV/0!</v>
      </c>
      <c r="DE470" s="14" t="e">
        <f t="shared" si="528"/>
        <v>#DIV/0!</v>
      </c>
      <c r="DF470" s="14" t="e">
        <f t="shared" si="528"/>
        <v>#DIV/0!</v>
      </c>
      <c r="DG470" s="14" t="e">
        <f t="shared" si="528"/>
        <v>#DIV/0!</v>
      </c>
      <c r="DH470" s="14" t="e">
        <f t="shared" si="528"/>
        <v>#DIV/0!</v>
      </c>
      <c r="DI470" s="14" t="e">
        <f t="shared" si="528"/>
        <v>#DIV/0!</v>
      </c>
      <c r="DJ470" s="14" t="e">
        <f t="shared" si="528"/>
        <v>#DIV/0!</v>
      </c>
      <c r="DK470" s="14" t="e">
        <f t="shared" si="528"/>
        <v>#DIV/0!</v>
      </c>
      <c r="DL470" s="14" t="e">
        <f t="shared" si="528"/>
        <v>#DIV/0!</v>
      </c>
      <c r="DM470" s="14" t="e">
        <f t="shared" si="528"/>
        <v>#DIV/0!</v>
      </c>
      <c r="DN470" s="14" t="e">
        <f t="shared" si="528"/>
        <v>#DIV/0!</v>
      </c>
      <c r="DO470" s="14" t="e">
        <f t="shared" si="528"/>
        <v>#DIV/0!</v>
      </c>
      <c r="DP470" s="14" t="e">
        <f t="shared" si="528"/>
        <v>#DIV/0!</v>
      </c>
      <c r="DQ470" s="14" t="e">
        <f t="shared" si="528"/>
        <v>#DIV/0!</v>
      </c>
      <c r="DR470" s="14" t="e">
        <f t="shared" si="528"/>
        <v>#DIV/0!</v>
      </c>
      <c r="DS470" s="14" t="e">
        <f t="shared" si="529"/>
        <v>#DIV/0!</v>
      </c>
      <c r="DT470" s="14" t="e">
        <f t="shared" si="508"/>
        <v>#DIV/0!</v>
      </c>
      <c r="DU470" s="14" t="e">
        <f t="shared" si="508"/>
        <v>#DIV/0!</v>
      </c>
      <c r="DV470" s="14" t="e">
        <f t="shared" si="508"/>
        <v>#DIV/0!</v>
      </c>
      <c r="DW470" s="14" t="e">
        <f t="shared" si="508"/>
        <v>#DIV/0!</v>
      </c>
      <c r="DX470" s="14" t="e">
        <f t="shared" si="508"/>
        <v>#DIV/0!</v>
      </c>
      <c r="DY470" s="14" t="e">
        <f t="shared" si="508"/>
        <v>#DIV/0!</v>
      </c>
      <c r="DZ470" s="14" t="e">
        <f t="shared" si="512"/>
        <v>#DIV/0!</v>
      </c>
    </row>
    <row r="471" spans="1:130">
      <c r="C471" s="18">
        <v>2021</v>
      </c>
      <c r="D471" s="25"/>
      <c r="E471" s="25">
        <f t="shared" si="514"/>
        <v>0</v>
      </c>
      <c r="F471" s="25">
        <f t="shared" si="515"/>
        <v>0</v>
      </c>
      <c r="G471" s="25">
        <f t="shared" si="516"/>
        <v>0</v>
      </c>
      <c r="H471" s="25">
        <f t="shared" si="517"/>
        <v>0</v>
      </c>
      <c r="I471" s="25">
        <f t="shared" si="518"/>
        <v>0</v>
      </c>
      <c r="J471" s="25">
        <f t="shared" si="519"/>
        <v>0</v>
      </c>
      <c r="K471" s="25">
        <f t="shared" si="520"/>
        <v>0</v>
      </c>
      <c r="L471" s="25">
        <f t="shared" si="521"/>
        <v>0</v>
      </c>
      <c r="M471" s="25">
        <f t="shared" si="522"/>
        <v>0</v>
      </c>
      <c r="N471" s="25">
        <f t="shared" si="523"/>
        <v>0</v>
      </c>
      <c r="O471" s="25">
        <f t="shared" si="524"/>
        <v>0</v>
      </c>
      <c r="P471" s="25">
        <f t="shared" si="525"/>
        <v>0</v>
      </c>
      <c r="Q471" s="25">
        <f t="shared" si="526"/>
        <v>0</v>
      </c>
      <c r="R471" s="25">
        <f t="shared" si="530"/>
        <v>0</v>
      </c>
      <c r="S471" s="25">
        <f t="shared" si="532"/>
        <v>0</v>
      </c>
      <c r="T471" s="25">
        <f t="shared" si="533"/>
        <v>0</v>
      </c>
      <c r="U471" s="25">
        <f t="shared" si="534"/>
        <v>0</v>
      </c>
      <c r="V471" s="25">
        <f t="shared" si="535"/>
        <v>0</v>
      </c>
      <c r="W471" s="25">
        <f t="shared" ref="W471:W489" si="536">VLOOKUP($C$85,$D$3:$K$63,$A$74,0)*(B452-B451)</f>
        <v>0</v>
      </c>
      <c r="X471" s="25">
        <f>VLOOKUP($C$86,$D$3:$K$63,$A$74,0)*(B451-B450)</f>
        <v>0</v>
      </c>
      <c r="Y471" s="25">
        <f>VLOOKUP($C$87,$D$3:$K$63,$A$74,0)*B450</f>
        <v>0</v>
      </c>
      <c r="Z471" s="25"/>
      <c r="AA471" s="25"/>
      <c r="AB471" s="25"/>
      <c r="AC471" s="25"/>
      <c r="AD471" s="25"/>
      <c r="AE471" s="25"/>
      <c r="AF471" s="25"/>
      <c r="AG471" s="25"/>
      <c r="AH471" s="25"/>
      <c r="AI471" s="25"/>
      <c r="AJ471" s="25"/>
      <c r="AK471" s="25"/>
      <c r="AL471" s="25"/>
      <c r="AM471" s="25"/>
      <c r="AN471" s="25"/>
      <c r="AO471" s="25"/>
      <c r="AP471" s="25"/>
      <c r="AQ471" s="25"/>
      <c r="AR471" s="25"/>
      <c r="AS471" s="25"/>
      <c r="AT471" s="25"/>
      <c r="AU471" s="25"/>
      <c r="AV471" s="25"/>
      <c r="AW471" s="25"/>
      <c r="AX471" s="25"/>
      <c r="AY471" s="25"/>
      <c r="AZ471" s="25"/>
      <c r="BA471" s="25"/>
      <c r="BB471" s="25"/>
      <c r="BC471" s="25"/>
      <c r="BD471" s="25"/>
      <c r="BE471" s="25"/>
      <c r="BF471" s="25"/>
      <c r="BG471" s="25"/>
      <c r="BH471" s="25"/>
      <c r="BI471" s="25"/>
      <c r="BJ471" s="25"/>
      <c r="BK471" s="25"/>
      <c r="BL471" s="25"/>
      <c r="BM471" s="21">
        <f t="shared" si="510"/>
        <v>0</v>
      </c>
      <c r="BP471" s="18">
        <v>2021</v>
      </c>
      <c r="BQ471" s="14" t="e">
        <f t="shared" si="511"/>
        <v>#DIV/0!</v>
      </c>
      <c r="BR471" s="14" t="e">
        <f t="shared" si="511"/>
        <v>#DIV/0!</v>
      </c>
      <c r="BS471" s="14" t="e">
        <f t="shared" si="511"/>
        <v>#DIV/0!</v>
      </c>
      <c r="BT471" s="14" t="e">
        <f t="shared" si="511"/>
        <v>#DIV/0!</v>
      </c>
      <c r="BU471" s="14" t="e">
        <f t="shared" si="511"/>
        <v>#DIV/0!</v>
      </c>
      <c r="BV471" s="14" t="e">
        <f t="shared" si="511"/>
        <v>#DIV/0!</v>
      </c>
      <c r="BW471" s="14" t="e">
        <f t="shared" si="511"/>
        <v>#DIV/0!</v>
      </c>
      <c r="BX471" s="14" t="e">
        <f t="shared" si="511"/>
        <v>#DIV/0!</v>
      </c>
      <c r="BY471" s="14" t="e">
        <f t="shared" si="511"/>
        <v>#DIV/0!</v>
      </c>
      <c r="BZ471" s="14" t="e">
        <f t="shared" si="511"/>
        <v>#DIV/0!</v>
      </c>
      <c r="CA471" s="14" t="e">
        <f t="shared" si="511"/>
        <v>#DIV/0!</v>
      </c>
      <c r="CB471" s="14" t="e">
        <f t="shared" si="511"/>
        <v>#DIV/0!</v>
      </c>
      <c r="CC471" s="14" t="e">
        <f t="shared" si="511"/>
        <v>#DIV/0!</v>
      </c>
      <c r="CD471" s="14" t="e">
        <f t="shared" si="511"/>
        <v>#DIV/0!</v>
      </c>
      <c r="CE471" s="14" t="e">
        <f t="shared" si="511"/>
        <v>#DIV/0!</v>
      </c>
      <c r="CF471" s="14" t="e">
        <f t="shared" si="511"/>
        <v>#DIV/0!</v>
      </c>
      <c r="CG471" s="14" t="e">
        <f t="shared" si="527"/>
        <v>#DIV/0!</v>
      </c>
      <c r="CH471" s="14" t="e">
        <f t="shared" si="505"/>
        <v>#DIV/0!</v>
      </c>
      <c r="CI471" s="14" t="e">
        <f t="shared" si="505"/>
        <v>#DIV/0!</v>
      </c>
      <c r="CJ471" s="14" t="e">
        <f t="shared" si="505"/>
        <v>#DIV/0!</v>
      </c>
      <c r="CK471" s="14" t="e">
        <f t="shared" si="505"/>
        <v>#DIV/0!</v>
      </c>
      <c r="CL471" s="14" t="e">
        <f t="shared" si="505"/>
        <v>#DIV/0!</v>
      </c>
      <c r="CM471" s="14" t="e">
        <f t="shared" si="505"/>
        <v>#DIV/0!</v>
      </c>
      <c r="CN471" s="14" t="e">
        <f t="shared" si="505"/>
        <v>#DIV/0!</v>
      </c>
      <c r="CO471" s="14" t="e">
        <f t="shared" si="505"/>
        <v>#DIV/0!</v>
      </c>
      <c r="CP471" s="14" t="e">
        <f t="shared" si="505"/>
        <v>#DIV/0!</v>
      </c>
      <c r="CQ471" s="14" t="e">
        <f t="shared" si="505"/>
        <v>#DIV/0!</v>
      </c>
      <c r="CR471" s="14" t="e">
        <f t="shared" si="505"/>
        <v>#DIV/0!</v>
      </c>
      <c r="CS471" s="14" t="e">
        <f t="shared" si="505"/>
        <v>#DIV/0!</v>
      </c>
      <c r="CT471" s="14" t="e">
        <f t="shared" si="505"/>
        <v>#DIV/0!</v>
      </c>
      <c r="CU471" s="14" t="e">
        <f t="shared" si="505"/>
        <v>#DIV/0!</v>
      </c>
      <c r="CV471" s="14" t="e">
        <f t="shared" si="505"/>
        <v>#DIV/0!</v>
      </c>
      <c r="CW471" s="14" t="e">
        <f t="shared" si="505"/>
        <v>#DIV/0!</v>
      </c>
      <c r="CX471" s="14" t="e">
        <f t="shared" si="531"/>
        <v>#DIV/0!</v>
      </c>
      <c r="CY471" s="14" t="e">
        <f t="shared" si="531"/>
        <v>#DIV/0!</v>
      </c>
      <c r="CZ471" s="14" t="e">
        <f t="shared" si="531"/>
        <v>#DIV/0!</v>
      </c>
      <c r="DA471" s="14" t="e">
        <f t="shared" si="531"/>
        <v>#DIV/0!</v>
      </c>
      <c r="DB471" s="14" t="e">
        <f t="shared" si="531"/>
        <v>#DIV/0!</v>
      </c>
      <c r="DC471" s="14" t="e">
        <f t="shared" si="528"/>
        <v>#DIV/0!</v>
      </c>
      <c r="DD471" s="14" t="e">
        <f t="shared" si="528"/>
        <v>#DIV/0!</v>
      </c>
      <c r="DE471" s="14" t="e">
        <f t="shared" si="528"/>
        <v>#DIV/0!</v>
      </c>
      <c r="DF471" s="14" t="e">
        <f t="shared" si="528"/>
        <v>#DIV/0!</v>
      </c>
      <c r="DG471" s="14" t="e">
        <f t="shared" si="528"/>
        <v>#DIV/0!</v>
      </c>
      <c r="DH471" s="14" t="e">
        <f t="shared" si="528"/>
        <v>#DIV/0!</v>
      </c>
      <c r="DI471" s="14" t="e">
        <f t="shared" si="528"/>
        <v>#DIV/0!</v>
      </c>
      <c r="DJ471" s="14" t="e">
        <f t="shared" si="528"/>
        <v>#DIV/0!</v>
      </c>
      <c r="DK471" s="14" t="e">
        <f t="shared" si="528"/>
        <v>#DIV/0!</v>
      </c>
      <c r="DL471" s="14" t="e">
        <f t="shared" si="528"/>
        <v>#DIV/0!</v>
      </c>
      <c r="DM471" s="14" t="e">
        <f t="shared" si="528"/>
        <v>#DIV/0!</v>
      </c>
      <c r="DN471" s="14" t="e">
        <f t="shared" si="528"/>
        <v>#DIV/0!</v>
      </c>
      <c r="DO471" s="14" t="e">
        <f t="shared" si="528"/>
        <v>#DIV/0!</v>
      </c>
      <c r="DP471" s="14" t="e">
        <f t="shared" si="528"/>
        <v>#DIV/0!</v>
      </c>
      <c r="DQ471" s="14" t="e">
        <f t="shared" si="528"/>
        <v>#DIV/0!</v>
      </c>
      <c r="DR471" s="14" t="e">
        <f t="shared" si="528"/>
        <v>#DIV/0!</v>
      </c>
      <c r="DS471" s="14" t="e">
        <f t="shared" si="529"/>
        <v>#DIV/0!</v>
      </c>
      <c r="DT471" s="14" t="e">
        <f t="shared" si="508"/>
        <v>#DIV/0!</v>
      </c>
      <c r="DU471" s="14" t="e">
        <f t="shared" si="508"/>
        <v>#DIV/0!</v>
      </c>
      <c r="DV471" s="14" t="e">
        <f t="shared" si="508"/>
        <v>#DIV/0!</v>
      </c>
      <c r="DW471" s="14" t="e">
        <f t="shared" si="508"/>
        <v>#DIV/0!</v>
      </c>
      <c r="DX471" s="14" t="e">
        <f t="shared" si="508"/>
        <v>#DIV/0!</v>
      </c>
      <c r="DY471" s="14" t="e">
        <f t="shared" si="508"/>
        <v>#DIV/0!</v>
      </c>
      <c r="DZ471" s="14" t="e">
        <f t="shared" si="512"/>
        <v>#DIV/0!</v>
      </c>
    </row>
    <row r="472" spans="1:130">
      <c r="C472" s="18">
        <v>2022</v>
      </c>
      <c r="D472" s="25"/>
      <c r="E472" s="25"/>
      <c r="F472" s="25">
        <f t="shared" si="515"/>
        <v>0</v>
      </c>
      <c r="G472" s="25">
        <f t="shared" si="516"/>
        <v>0</v>
      </c>
      <c r="H472" s="25">
        <f t="shared" si="517"/>
        <v>0</v>
      </c>
      <c r="I472" s="25">
        <f t="shared" si="518"/>
        <v>0</v>
      </c>
      <c r="J472" s="25">
        <f t="shared" si="519"/>
        <v>0</v>
      </c>
      <c r="K472" s="25">
        <f t="shared" si="520"/>
        <v>0</v>
      </c>
      <c r="L472" s="25">
        <f t="shared" si="521"/>
        <v>0</v>
      </c>
      <c r="M472" s="25">
        <f t="shared" si="522"/>
        <v>0</v>
      </c>
      <c r="N472" s="25">
        <f t="shared" si="523"/>
        <v>0</v>
      </c>
      <c r="O472" s="25">
        <f t="shared" si="524"/>
        <v>0</v>
      </c>
      <c r="P472" s="25">
        <f t="shared" si="525"/>
        <v>0</v>
      </c>
      <c r="Q472" s="25">
        <f t="shared" si="526"/>
        <v>0</v>
      </c>
      <c r="R472" s="25">
        <f t="shared" si="530"/>
        <v>0</v>
      </c>
      <c r="S472" s="25">
        <f t="shared" si="532"/>
        <v>0</v>
      </c>
      <c r="T472" s="25">
        <f t="shared" si="533"/>
        <v>0</v>
      </c>
      <c r="U472" s="25">
        <f t="shared" si="534"/>
        <v>0</v>
      </c>
      <c r="V472" s="25">
        <f t="shared" si="535"/>
        <v>0</v>
      </c>
      <c r="W472" s="25">
        <f t="shared" si="536"/>
        <v>0</v>
      </c>
      <c r="X472" s="25">
        <f t="shared" ref="X472:X490" si="537">VLOOKUP($C$86,$D$3:$K$63,$A$74,0)*(B452-B451)</f>
        <v>0</v>
      </c>
      <c r="Y472" s="25">
        <f>VLOOKUP($C$87,$D$3:$K$63,$A$74,0)*(B451-B450)</f>
        <v>0</v>
      </c>
      <c r="Z472" s="25">
        <f>VLOOKUP($C$88,$D$3:$K$63,$A$74,0)*B450</f>
        <v>0</v>
      </c>
      <c r="AA472" s="25"/>
      <c r="AB472" s="25"/>
      <c r="AC472" s="25"/>
      <c r="AD472" s="25"/>
      <c r="AE472" s="25"/>
      <c r="AF472" s="25"/>
      <c r="AG472" s="25"/>
      <c r="AH472" s="25"/>
      <c r="AI472" s="25"/>
      <c r="AJ472" s="25"/>
      <c r="AK472" s="25"/>
      <c r="AL472" s="25"/>
      <c r="AM472" s="25"/>
      <c r="AN472" s="25"/>
      <c r="AO472" s="25"/>
      <c r="AP472" s="25"/>
      <c r="AQ472" s="25"/>
      <c r="AR472" s="25"/>
      <c r="AS472" s="25"/>
      <c r="AT472" s="25"/>
      <c r="AU472" s="25"/>
      <c r="AV472" s="25"/>
      <c r="AW472" s="25"/>
      <c r="AX472" s="25"/>
      <c r="AY472" s="25"/>
      <c r="AZ472" s="25"/>
      <c r="BA472" s="25"/>
      <c r="BB472" s="25"/>
      <c r="BC472" s="25"/>
      <c r="BD472" s="25"/>
      <c r="BE472" s="25"/>
      <c r="BF472" s="25"/>
      <c r="BG472" s="25"/>
      <c r="BH472" s="25"/>
      <c r="BI472" s="25"/>
      <c r="BJ472" s="25"/>
      <c r="BK472" s="25"/>
      <c r="BL472" s="25"/>
      <c r="BM472" s="21">
        <f t="shared" si="510"/>
        <v>0</v>
      </c>
      <c r="BP472" s="18">
        <v>2022</v>
      </c>
      <c r="BQ472" s="14" t="e">
        <f t="shared" si="511"/>
        <v>#DIV/0!</v>
      </c>
      <c r="BR472" s="14" t="e">
        <f t="shared" si="511"/>
        <v>#DIV/0!</v>
      </c>
      <c r="BS472" s="14" t="e">
        <f t="shared" si="511"/>
        <v>#DIV/0!</v>
      </c>
      <c r="BT472" s="14" t="e">
        <f t="shared" si="511"/>
        <v>#DIV/0!</v>
      </c>
      <c r="BU472" s="14" t="e">
        <f t="shared" si="511"/>
        <v>#DIV/0!</v>
      </c>
      <c r="BV472" s="14" t="e">
        <f t="shared" si="511"/>
        <v>#DIV/0!</v>
      </c>
      <c r="BW472" s="14" t="e">
        <f t="shared" si="511"/>
        <v>#DIV/0!</v>
      </c>
      <c r="BX472" s="14" t="e">
        <f t="shared" si="511"/>
        <v>#DIV/0!</v>
      </c>
      <c r="BY472" s="14" t="e">
        <f t="shared" si="511"/>
        <v>#DIV/0!</v>
      </c>
      <c r="BZ472" s="14" t="e">
        <f t="shared" si="511"/>
        <v>#DIV/0!</v>
      </c>
      <c r="CA472" s="14" t="e">
        <f t="shared" si="511"/>
        <v>#DIV/0!</v>
      </c>
      <c r="CB472" s="14" t="e">
        <f t="shared" si="511"/>
        <v>#DIV/0!</v>
      </c>
      <c r="CC472" s="14" t="e">
        <f t="shared" si="511"/>
        <v>#DIV/0!</v>
      </c>
      <c r="CD472" s="14" t="e">
        <f t="shared" si="511"/>
        <v>#DIV/0!</v>
      </c>
      <c r="CE472" s="14" t="e">
        <f t="shared" si="511"/>
        <v>#DIV/0!</v>
      </c>
      <c r="CF472" s="14" t="e">
        <f t="shared" si="511"/>
        <v>#DIV/0!</v>
      </c>
      <c r="CG472" s="14" t="e">
        <f t="shared" si="527"/>
        <v>#DIV/0!</v>
      </c>
      <c r="CH472" s="14" t="e">
        <f t="shared" si="505"/>
        <v>#DIV/0!</v>
      </c>
      <c r="CI472" s="14" t="e">
        <f t="shared" si="505"/>
        <v>#DIV/0!</v>
      </c>
      <c r="CJ472" s="14" t="e">
        <f t="shared" si="505"/>
        <v>#DIV/0!</v>
      </c>
      <c r="CK472" s="14" t="e">
        <f t="shared" si="505"/>
        <v>#DIV/0!</v>
      </c>
      <c r="CL472" s="14" t="e">
        <f t="shared" si="505"/>
        <v>#DIV/0!</v>
      </c>
      <c r="CM472" s="14" t="e">
        <f t="shared" si="505"/>
        <v>#DIV/0!</v>
      </c>
      <c r="CN472" s="14" t="e">
        <f t="shared" si="505"/>
        <v>#DIV/0!</v>
      </c>
      <c r="CO472" s="14" t="e">
        <f t="shared" si="505"/>
        <v>#DIV/0!</v>
      </c>
      <c r="CP472" s="14" t="e">
        <f t="shared" si="505"/>
        <v>#DIV/0!</v>
      </c>
      <c r="CQ472" s="14" t="e">
        <f t="shared" si="505"/>
        <v>#DIV/0!</v>
      </c>
      <c r="CR472" s="14" t="e">
        <f t="shared" si="505"/>
        <v>#DIV/0!</v>
      </c>
      <c r="CS472" s="14" t="e">
        <f t="shared" si="505"/>
        <v>#DIV/0!</v>
      </c>
      <c r="CT472" s="14" t="e">
        <f t="shared" si="505"/>
        <v>#DIV/0!</v>
      </c>
      <c r="CU472" s="14" t="e">
        <f t="shared" si="505"/>
        <v>#DIV/0!</v>
      </c>
      <c r="CV472" s="14" t="e">
        <f t="shared" si="505"/>
        <v>#DIV/0!</v>
      </c>
      <c r="CW472" s="14" t="e">
        <f t="shared" si="505"/>
        <v>#DIV/0!</v>
      </c>
      <c r="CX472" s="14" t="e">
        <f t="shared" si="531"/>
        <v>#DIV/0!</v>
      </c>
      <c r="CY472" s="14" t="e">
        <f t="shared" si="531"/>
        <v>#DIV/0!</v>
      </c>
      <c r="CZ472" s="14" t="e">
        <f t="shared" si="531"/>
        <v>#DIV/0!</v>
      </c>
      <c r="DA472" s="14" t="e">
        <f t="shared" si="531"/>
        <v>#DIV/0!</v>
      </c>
      <c r="DB472" s="14" t="e">
        <f t="shared" si="531"/>
        <v>#DIV/0!</v>
      </c>
      <c r="DC472" s="14" t="e">
        <f t="shared" si="528"/>
        <v>#DIV/0!</v>
      </c>
      <c r="DD472" s="14" t="e">
        <f t="shared" si="528"/>
        <v>#DIV/0!</v>
      </c>
      <c r="DE472" s="14" t="e">
        <f t="shared" si="528"/>
        <v>#DIV/0!</v>
      </c>
      <c r="DF472" s="14" t="e">
        <f t="shared" si="528"/>
        <v>#DIV/0!</v>
      </c>
      <c r="DG472" s="14" t="e">
        <f t="shared" si="528"/>
        <v>#DIV/0!</v>
      </c>
      <c r="DH472" s="14" t="e">
        <f t="shared" si="528"/>
        <v>#DIV/0!</v>
      </c>
      <c r="DI472" s="14" t="e">
        <f t="shared" si="528"/>
        <v>#DIV/0!</v>
      </c>
      <c r="DJ472" s="14" t="e">
        <f t="shared" si="528"/>
        <v>#DIV/0!</v>
      </c>
      <c r="DK472" s="14" t="e">
        <f t="shared" si="528"/>
        <v>#DIV/0!</v>
      </c>
      <c r="DL472" s="14" t="e">
        <f t="shared" si="528"/>
        <v>#DIV/0!</v>
      </c>
      <c r="DM472" s="14" t="e">
        <f t="shared" si="528"/>
        <v>#DIV/0!</v>
      </c>
      <c r="DN472" s="14" t="e">
        <f t="shared" si="528"/>
        <v>#DIV/0!</v>
      </c>
      <c r="DO472" s="14" t="e">
        <f t="shared" si="528"/>
        <v>#DIV/0!</v>
      </c>
      <c r="DP472" s="14" t="e">
        <f t="shared" si="528"/>
        <v>#DIV/0!</v>
      </c>
      <c r="DQ472" s="14" t="e">
        <f t="shared" si="528"/>
        <v>#DIV/0!</v>
      </c>
      <c r="DR472" s="14" t="e">
        <f t="shared" si="528"/>
        <v>#DIV/0!</v>
      </c>
      <c r="DS472" s="14" t="e">
        <f t="shared" si="529"/>
        <v>#DIV/0!</v>
      </c>
      <c r="DT472" s="14" t="e">
        <f t="shared" si="508"/>
        <v>#DIV/0!</v>
      </c>
      <c r="DU472" s="14" t="e">
        <f t="shared" si="508"/>
        <v>#DIV/0!</v>
      </c>
      <c r="DV472" s="14" t="e">
        <f t="shared" si="508"/>
        <v>#DIV/0!</v>
      </c>
      <c r="DW472" s="14" t="e">
        <f t="shared" si="508"/>
        <v>#DIV/0!</v>
      </c>
      <c r="DX472" s="14" t="e">
        <f t="shared" si="508"/>
        <v>#DIV/0!</v>
      </c>
      <c r="DY472" s="14" t="e">
        <f t="shared" si="508"/>
        <v>#DIV/0!</v>
      </c>
      <c r="DZ472" s="14" t="e">
        <f t="shared" si="512"/>
        <v>#DIV/0!</v>
      </c>
    </row>
    <row r="473" spans="1:130">
      <c r="C473" s="18">
        <v>2023</v>
      </c>
      <c r="D473" s="25"/>
      <c r="E473" s="25"/>
      <c r="F473" s="25"/>
      <c r="G473" s="25">
        <f t="shared" si="516"/>
        <v>0</v>
      </c>
      <c r="H473" s="25">
        <f t="shared" si="517"/>
        <v>0</v>
      </c>
      <c r="I473" s="25">
        <f t="shared" si="518"/>
        <v>0</v>
      </c>
      <c r="J473" s="25">
        <f t="shared" si="519"/>
        <v>0</v>
      </c>
      <c r="K473" s="25">
        <f t="shared" si="520"/>
        <v>0</v>
      </c>
      <c r="L473" s="25">
        <f t="shared" si="521"/>
        <v>0</v>
      </c>
      <c r="M473" s="25">
        <f t="shared" si="522"/>
        <v>0</v>
      </c>
      <c r="N473" s="25">
        <f t="shared" si="523"/>
        <v>0</v>
      </c>
      <c r="O473" s="25">
        <f t="shared" si="524"/>
        <v>0</v>
      </c>
      <c r="P473" s="25">
        <f t="shared" si="525"/>
        <v>0</v>
      </c>
      <c r="Q473" s="25">
        <f t="shared" si="526"/>
        <v>0</v>
      </c>
      <c r="R473" s="25">
        <f t="shared" si="530"/>
        <v>0</v>
      </c>
      <c r="S473" s="25">
        <f t="shared" si="532"/>
        <v>0</v>
      </c>
      <c r="T473" s="25">
        <f t="shared" si="533"/>
        <v>0</v>
      </c>
      <c r="U473" s="25">
        <f t="shared" si="534"/>
        <v>0</v>
      </c>
      <c r="V473" s="25">
        <f t="shared" si="535"/>
        <v>0</v>
      </c>
      <c r="W473" s="25">
        <f t="shared" si="536"/>
        <v>0</v>
      </c>
      <c r="X473" s="25">
        <f t="shared" si="537"/>
        <v>0</v>
      </c>
      <c r="Y473" s="25">
        <f t="shared" ref="Y473:Y491" si="538">VLOOKUP($C$87,$D$3:$K$63,$A$74,0)*(B452-B451)</f>
        <v>0</v>
      </c>
      <c r="Z473" s="25">
        <f>VLOOKUP($C$88,$D$3:$K$63,$A$74,0)*(B451-B450)</f>
        <v>0</v>
      </c>
      <c r="AA473" s="25">
        <f>VLOOKUP($C$89,$D$3:$K$63,$A$74,0)*B450</f>
        <v>0</v>
      </c>
      <c r="AB473" s="25"/>
      <c r="AC473" s="25"/>
      <c r="AD473" s="25"/>
      <c r="AE473" s="25"/>
      <c r="AF473" s="25"/>
      <c r="AG473" s="25"/>
      <c r="AH473" s="25"/>
      <c r="AI473" s="25"/>
      <c r="AJ473" s="25"/>
      <c r="AK473" s="25"/>
      <c r="AL473" s="25"/>
      <c r="AM473" s="25"/>
      <c r="AN473" s="25"/>
      <c r="AO473" s="25"/>
      <c r="AP473" s="25"/>
      <c r="AQ473" s="25"/>
      <c r="AR473" s="25"/>
      <c r="AS473" s="25"/>
      <c r="AT473" s="25"/>
      <c r="AU473" s="25"/>
      <c r="AV473" s="25"/>
      <c r="AW473" s="25"/>
      <c r="AX473" s="25"/>
      <c r="AY473" s="25"/>
      <c r="AZ473" s="25"/>
      <c r="BA473" s="25"/>
      <c r="BB473" s="25"/>
      <c r="BC473" s="25"/>
      <c r="BD473" s="25"/>
      <c r="BE473" s="25"/>
      <c r="BF473" s="25"/>
      <c r="BG473" s="25"/>
      <c r="BH473" s="25"/>
      <c r="BI473" s="25"/>
      <c r="BJ473" s="25"/>
      <c r="BK473" s="25"/>
      <c r="BL473" s="25"/>
      <c r="BM473" s="21">
        <f t="shared" si="510"/>
        <v>0</v>
      </c>
      <c r="BP473" s="18">
        <v>2023</v>
      </c>
      <c r="BQ473" s="14" t="e">
        <f t="shared" si="511"/>
        <v>#DIV/0!</v>
      </c>
      <c r="BR473" s="14" t="e">
        <f t="shared" si="511"/>
        <v>#DIV/0!</v>
      </c>
      <c r="BS473" s="14" t="e">
        <f t="shared" si="511"/>
        <v>#DIV/0!</v>
      </c>
      <c r="BT473" s="14" t="e">
        <f t="shared" si="511"/>
        <v>#DIV/0!</v>
      </c>
      <c r="BU473" s="14" t="e">
        <f t="shared" si="511"/>
        <v>#DIV/0!</v>
      </c>
      <c r="BV473" s="14" t="e">
        <f t="shared" si="511"/>
        <v>#DIV/0!</v>
      </c>
      <c r="BW473" s="14" t="e">
        <f t="shared" si="511"/>
        <v>#DIV/0!</v>
      </c>
      <c r="BX473" s="14" t="e">
        <f t="shared" si="511"/>
        <v>#DIV/0!</v>
      </c>
      <c r="BY473" s="14" t="e">
        <f t="shared" si="511"/>
        <v>#DIV/0!</v>
      </c>
      <c r="BZ473" s="14" t="e">
        <f t="shared" si="511"/>
        <v>#DIV/0!</v>
      </c>
      <c r="CA473" s="14" t="e">
        <f t="shared" si="511"/>
        <v>#DIV/0!</v>
      </c>
      <c r="CB473" s="14" t="e">
        <f t="shared" si="511"/>
        <v>#DIV/0!</v>
      </c>
      <c r="CC473" s="14" t="e">
        <f t="shared" si="511"/>
        <v>#DIV/0!</v>
      </c>
      <c r="CD473" s="14" t="e">
        <f t="shared" si="511"/>
        <v>#DIV/0!</v>
      </c>
      <c r="CE473" s="14" t="e">
        <f t="shared" si="511"/>
        <v>#DIV/0!</v>
      </c>
      <c r="CF473" s="14" t="e">
        <f t="shared" si="511"/>
        <v>#DIV/0!</v>
      </c>
      <c r="CG473" s="14" t="e">
        <f t="shared" si="527"/>
        <v>#DIV/0!</v>
      </c>
      <c r="CH473" s="14" t="e">
        <f t="shared" si="505"/>
        <v>#DIV/0!</v>
      </c>
      <c r="CI473" s="14" t="e">
        <f t="shared" si="505"/>
        <v>#DIV/0!</v>
      </c>
      <c r="CJ473" s="14" t="e">
        <f t="shared" si="505"/>
        <v>#DIV/0!</v>
      </c>
      <c r="CK473" s="14" t="e">
        <f t="shared" si="505"/>
        <v>#DIV/0!</v>
      </c>
      <c r="CL473" s="14" t="e">
        <f t="shared" si="505"/>
        <v>#DIV/0!</v>
      </c>
      <c r="CM473" s="14" t="e">
        <f t="shared" si="505"/>
        <v>#DIV/0!</v>
      </c>
      <c r="CN473" s="14" t="e">
        <f t="shared" si="505"/>
        <v>#DIV/0!</v>
      </c>
      <c r="CO473" s="14" t="e">
        <f t="shared" si="505"/>
        <v>#DIV/0!</v>
      </c>
      <c r="CP473" s="14" t="e">
        <f t="shared" si="505"/>
        <v>#DIV/0!</v>
      </c>
      <c r="CQ473" s="14" t="e">
        <f t="shared" si="505"/>
        <v>#DIV/0!</v>
      </c>
      <c r="CR473" s="14" t="e">
        <f t="shared" si="505"/>
        <v>#DIV/0!</v>
      </c>
      <c r="CS473" s="14" t="e">
        <f t="shared" si="505"/>
        <v>#DIV/0!</v>
      </c>
      <c r="CT473" s="14" t="e">
        <f t="shared" si="505"/>
        <v>#DIV/0!</v>
      </c>
      <c r="CU473" s="14" t="e">
        <f t="shared" si="505"/>
        <v>#DIV/0!</v>
      </c>
      <c r="CV473" s="14" t="e">
        <f t="shared" si="505"/>
        <v>#DIV/0!</v>
      </c>
      <c r="CW473" s="14" t="e">
        <f t="shared" si="505"/>
        <v>#DIV/0!</v>
      </c>
      <c r="CX473" s="14" t="e">
        <f t="shared" si="531"/>
        <v>#DIV/0!</v>
      </c>
      <c r="CY473" s="14" t="e">
        <f t="shared" si="531"/>
        <v>#DIV/0!</v>
      </c>
      <c r="CZ473" s="14" t="e">
        <f t="shared" si="531"/>
        <v>#DIV/0!</v>
      </c>
      <c r="DA473" s="14" t="e">
        <f t="shared" si="531"/>
        <v>#DIV/0!</v>
      </c>
      <c r="DB473" s="14" t="e">
        <f t="shared" si="531"/>
        <v>#DIV/0!</v>
      </c>
      <c r="DC473" s="14" t="e">
        <f t="shared" si="528"/>
        <v>#DIV/0!</v>
      </c>
      <c r="DD473" s="14" t="e">
        <f t="shared" si="528"/>
        <v>#DIV/0!</v>
      </c>
      <c r="DE473" s="14" t="e">
        <f t="shared" si="528"/>
        <v>#DIV/0!</v>
      </c>
      <c r="DF473" s="14" t="e">
        <f t="shared" si="528"/>
        <v>#DIV/0!</v>
      </c>
      <c r="DG473" s="14" t="e">
        <f t="shared" si="528"/>
        <v>#DIV/0!</v>
      </c>
      <c r="DH473" s="14" t="e">
        <f t="shared" si="528"/>
        <v>#DIV/0!</v>
      </c>
      <c r="DI473" s="14" t="e">
        <f t="shared" si="528"/>
        <v>#DIV/0!</v>
      </c>
      <c r="DJ473" s="14" t="e">
        <f t="shared" si="528"/>
        <v>#DIV/0!</v>
      </c>
      <c r="DK473" s="14" t="e">
        <f t="shared" si="528"/>
        <v>#DIV/0!</v>
      </c>
      <c r="DL473" s="14" t="e">
        <f t="shared" si="528"/>
        <v>#DIV/0!</v>
      </c>
      <c r="DM473" s="14" t="e">
        <f t="shared" si="528"/>
        <v>#DIV/0!</v>
      </c>
      <c r="DN473" s="14" t="e">
        <f t="shared" si="528"/>
        <v>#DIV/0!</v>
      </c>
      <c r="DO473" s="14" t="e">
        <f t="shared" si="528"/>
        <v>#DIV/0!</v>
      </c>
      <c r="DP473" s="14" t="e">
        <f t="shared" si="528"/>
        <v>#DIV/0!</v>
      </c>
      <c r="DQ473" s="14" t="e">
        <f t="shared" si="528"/>
        <v>#DIV/0!</v>
      </c>
      <c r="DR473" s="14" t="e">
        <f t="shared" si="528"/>
        <v>#DIV/0!</v>
      </c>
      <c r="DS473" s="14" t="e">
        <f t="shared" si="529"/>
        <v>#DIV/0!</v>
      </c>
      <c r="DT473" s="14" t="e">
        <f t="shared" si="508"/>
        <v>#DIV/0!</v>
      </c>
      <c r="DU473" s="14" t="e">
        <f t="shared" si="508"/>
        <v>#DIV/0!</v>
      </c>
      <c r="DV473" s="14" t="e">
        <f t="shared" si="508"/>
        <v>#DIV/0!</v>
      </c>
      <c r="DW473" s="14" t="e">
        <f t="shared" si="508"/>
        <v>#DIV/0!</v>
      </c>
      <c r="DX473" s="14" t="e">
        <f t="shared" si="508"/>
        <v>#DIV/0!</v>
      </c>
      <c r="DY473" s="14" t="e">
        <f t="shared" si="508"/>
        <v>#DIV/0!</v>
      </c>
      <c r="DZ473" s="14" t="e">
        <f t="shared" si="512"/>
        <v>#DIV/0!</v>
      </c>
    </row>
    <row r="474" spans="1:130">
      <c r="C474" s="18">
        <v>2024</v>
      </c>
      <c r="D474" s="25"/>
      <c r="E474" s="25"/>
      <c r="F474" s="25"/>
      <c r="G474" s="25"/>
      <c r="H474" s="25">
        <f t="shared" si="517"/>
        <v>0</v>
      </c>
      <c r="I474" s="25">
        <f t="shared" si="518"/>
        <v>0</v>
      </c>
      <c r="J474" s="25">
        <f t="shared" si="519"/>
        <v>0</v>
      </c>
      <c r="K474" s="25">
        <f t="shared" si="520"/>
        <v>0</v>
      </c>
      <c r="L474" s="25">
        <f t="shared" si="521"/>
        <v>0</v>
      </c>
      <c r="M474" s="25">
        <f t="shared" si="522"/>
        <v>0</v>
      </c>
      <c r="N474" s="25">
        <f t="shared" si="523"/>
        <v>0</v>
      </c>
      <c r="O474" s="25">
        <f t="shared" si="524"/>
        <v>0</v>
      </c>
      <c r="P474" s="25">
        <f t="shared" si="525"/>
        <v>0</v>
      </c>
      <c r="Q474" s="25">
        <f t="shared" si="526"/>
        <v>0</v>
      </c>
      <c r="R474" s="25">
        <f t="shared" si="530"/>
        <v>0</v>
      </c>
      <c r="S474" s="25">
        <f t="shared" si="532"/>
        <v>0</v>
      </c>
      <c r="T474" s="25">
        <f t="shared" si="533"/>
        <v>0</v>
      </c>
      <c r="U474" s="25">
        <f t="shared" si="534"/>
        <v>0</v>
      </c>
      <c r="V474" s="25">
        <f t="shared" si="535"/>
        <v>0</v>
      </c>
      <c r="W474" s="25">
        <f t="shared" si="536"/>
        <v>0</v>
      </c>
      <c r="X474" s="25">
        <f t="shared" si="537"/>
        <v>0</v>
      </c>
      <c r="Y474" s="25">
        <f t="shared" si="538"/>
        <v>0</v>
      </c>
      <c r="Z474" s="25">
        <f t="shared" ref="Z474:Z492" si="539">VLOOKUP($C$88,$D$3:$K$63,$A$74,0)*(B452-B451)</f>
        <v>0</v>
      </c>
      <c r="AA474" s="25">
        <f>VLOOKUP($C$89,$D$3:$K$63,$A$74,0)*(B451-B450)</f>
        <v>0</v>
      </c>
      <c r="AB474" s="25">
        <f>VLOOKUP($C$90,$D$3:$K$63,$A$74,0)*B450</f>
        <v>0</v>
      </c>
      <c r="AC474" s="25"/>
      <c r="AD474" s="25"/>
      <c r="AE474" s="25"/>
      <c r="AF474" s="25"/>
      <c r="AG474" s="25"/>
      <c r="AH474" s="25"/>
      <c r="AI474" s="25"/>
      <c r="AJ474" s="25"/>
      <c r="AK474" s="25"/>
      <c r="AL474" s="25"/>
      <c r="AM474" s="25"/>
      <c r="AN474" s="25"/>
      <c r="AO474" s="25"/>
      <c r="AP474" s="25"/>
      <c r="AQ474" s="25"/>
      <c r="AR474" s="25"/>
      <c r="AS474" s="25"/>
      <c r="AT474" s="25"/>
      <c r="AU474" s="25"/>
      <c r="AV474" s="25"/>
      <c r="AW474" s="25"/>
      <c r="AX474" s="25"/>
      <c r="AY474" s="25"/>
      <c r="AZ474" s="25"/>
      <c r="BA474" s="25"/>
      <c r="BB474" s="25"/>
      <c r="BC474" s="25"/>
      <c r="BD474" s="25"/>
      <c r="BE474" s="25"/>
      <c r="BF474" s="25"/>
      <c r="BG474" s="25"/>
      <c r="BH474" s="25"/>
      <c r="BI474" s="25"/>
      <c r="BJ474" s="25"/>
      <c r="BK474" s="25"/>
      <c r="BL474" s="25"/>
      <c r="BM474" s="21">
        <f t="shared" si="510"/>
        <v>0</v>
      </c>
      <c r="BP474" s="18">
        <v>2024</v>
      </c>
      <c r="BQ474" s="14" t="e">
        <f t="shared" si="511"/>
        <v>#DIV/0!</v>
      </c>
      <c r="BR474" s="14" t="e">
        <f t="shared" si="511"/>
        <v>#DIV/0!</v>
      </c>
      <c r="BS474" s="14" t="e">
        <f t="shared" si="511"/>
        <v>#DIV/0!</v>
      </c>
      <c r="BT474" s="14" t="e">
        <f t="shared" si="511"/>
        <v>#DIV/0!</v>
      </c>
      <c r="BU474" s="14" t="e">
        <f t="shared" si="511"/>
        <v>#DIV/0!</v>
      </c>
      <c r="BV474" s="14" t="e">
        <f t="shared" si="511"/>
        <v>#DIV/0!</v>
      </c>
      <c r="BW474" s="14" t="e">
        <f t="shared" si="511"/>
        <v>#DIV/0!</v>
      </c>
      <c r="BX474" s="14" t="e">
        <f t="shared" si="511"/>
        <v>#DIV/0!</v>
      </c>
      <c r="BY474" s="14" t="e">
        <f t="shared" si="511"/>
        <v>#DIV/0!</v>
      </c>
      <c r="BZ474" s="14" t="e">
        <f t="shared" si="511"/>
        <v>#DIV/0!</v>
      </c>
      <c r="CA474" s="14" t="e">
        <f t="shared" si="511"/>
        <v>#DIV/0!</v>
      </c>
      <c r="CB474" s="14" t="e">
        <f t="shared" si="511"/>
        <v>#DIV/0!</v>
      </c>
      <c r="CC474" s="14" t="e">
        <f t="shared" si="511"/>
        <v>#DIV/0!</v>
      </c>
      <c r="CD474" s="14" t="e">
        <f t="shared" si="511"/>
        <v>#DIV/0!</v>
      </c>
      <c r="CE474" s="14" t="e">
        <f t="shared" si="511"/>
        <v>#DIV/0!</v>
      </c>
      <c r="CF474" s="14" t="e">
        <f t="shared" si="511"/>
        <v>#DIV/0!</v>
      </c>
      <c r="CG474" s="14" t="e">
        <f>T474/$BM474</f>
        <v>#DIV/0!</v>
      </c>
      <c r="CH474" s="14" t="e">
        <f t="shared" si="505"/>
        <v>#DIV/0!</v>
      </c>
      <c r="CI474" s="14" t="e">
        <f t="shared" si="505"/>
        <v>#DIV/0!</v>
      </c>
      <c r="CJ474" s="14" t="e">
        <f t="shared" si="505"/>
        <v>#DIV/0!</v>
      </c>
      <c r="CK474" s="14" t="e">
        <f t="shared" si="505"/>
        <v>#DIV/0!</v>
      </c>
      <c r="CL474" s="14" t="e">
        <f t="shared" si="505"/>
        <v>#DIV/0!</v>
      </c>
      <c r="CM474" s="14" t="e">
        <f t="shared" si="505"/>
        <v>#DIV/0!</v>
      </c>
      <c r="CN474" s="14" t="e">
        <f t="shared" si="505"/>
        <v>#DIV/0!</v>
      </c>
      <c r="CO474" s="14" t="e">
        <f t="shared" si="505"/>
        <v>#DIV/0!</v>
      </c>
      <c r="CP474" s="14" t="e">
        <f t="shared" si="505"/>
        <v>#DIV/0!</v>
      </c>
      <c r="CQ474" s="14" t="e">
        <f t="shared" si="505"/>
        <v>#DIV/0!</v>
      </c>
      <c r="CR474" s="14" t="e">
        <f t="shared" si="505"/>
        <v>#DIV/0!</v>
      </c>
      <c r="CS474" s="14" t="e">
        <f t="shared" si="505"/>
        <v>#DIV/0!</v>
      </c>
      <c r="CT474" s="14" t="e">
        <f t="shared" si="505"/>
        <v>#DIV/0!</v>
      </c>
      <c r="CU474" s="14" t="e">
        <f t="shared" si="505"/>
        <v>#DIV/0!</v>
      </c>
      <c r="CV474" s="14" t="e">
        <f t="shared" si="505"/>
        <v>#DIV/0!</v>
      </c>
      <c r="CW474" s="14" t="e">
        <f t="shared" si="505"/>
        <v>#DIV/0!</v>
      </c>
      <c r="CX474" s="14" t="e">
        <f t="shared" si="531"/>
        <v>#DIV/0!</v>
      </c>
      <c r="CY474" s="14" t="e">
        <f t="shared" si="531"/>
        <v>#DIV/0!</v>
      </c>
      <c r="CZ474" s="14" t="e">
        <f t="shared" si="531"/>
        <v>#DIV/0!</v>
      </c>
      <c r="DA474" s="14" t="e">
        <f t="shared" si="531"/>
        <v>#DIV/0!</v>
      </c>
      <c r="DB474" s="14" t="e">
        <f t="shared" si="531"/>
        <v>#DIV/0!</v>
      </c>
      <c r="DC474" s="14" t="e">
        <f t="shared" si="528"/>
        <v>#DIV/0!</v>
      </c>
      <c r="DD474" s="14" t="e">
        <f t="shared" si="528"/>
        <v>#DIV/0!</v>
      </c>
      <c r="DE474" s="14" t="e">
        <f t="shared" si="528"/>
        <v>#DIV/0!</v>
      </c>
      <c r="DF474" s="14" t="e">
        <f t="shared" si="528"/>
        <v>#DIV/0!</v>
      </c>
      <c r="DG474" s="14" t="e">
        <f t="shared" si="528"/>
        <v>#DIV/0!</v>
      </c>
      <c r="DH474" s="14" t="e">
        <f t="shared" si="528"/>
        <v>#DIV/0!</v>
      </c>
      <c r="DI474" s="14" t="e">
        <f t="shared" si="528"/>
        <v>#DIV/0!</v>
      </c>
      <c r="DJ474" s="14" t="e">
        <f t="shared" si="528"/>
        <v>#DIV/0!</v>
      </c>
      <c r="DK474" s="14" t="e">
        <f t="shared" si="528"/>
        <v>#DIV/0!</v>
      </c>
      <c r="DL474" s="14" t="e">
        <f t="shared" si="528"/>
        <v>#DIV/0!</v>
      </c>
      <c r="DM474" s="14" t="e">
        <f t="shared" si="528"/>
        <v>#DIV/0!</v>
      </c>
      <c r="DN474" s="14" t="e">
        <f t="shared" si="528"/>
        <v>#DIV/0!</v>
      </c>
      <c r="DO474" s="14" t="e">
        <f t="shared" si="528"/>
        <v>#DIV/0!</v>
      </c>
      <c r="DP474" s="14" t="e">
        <f t="shared" si="528"/>
        <v>#DIV/0!</v>
      </c>
      <c r="DQ474" s="14" t="e">
        <f t="shared" si="528"/>
        <v>#DIV/0!</v>
      </c>
      <c r="DR474" s="14" t="e">
        <f t="shared" si="528"/>
        <v>#DIV/0!</v>
      </c>
      <c r="DS474" s="14" t="e">
        <f t="shared" si="529"/>
        <v>#DIV/0!</v>
      </c>
      <c r="DT474" s="14" t="e">
        <f t="shared" si="508"/>
        <v>#DIV/0!</v>
      </c>
      <c r="DU474" s="14" t="e">
        <f t="shared" si="508"/>
        <v>#DIV/0!</v>
      </c>
      <c r="DV474" s="14" t="e">
        <f t="shared" si="508"/>
        <v>#DIV/0!</v>
      </c>
      <c r="DW474" s="14" t="e">
        <f t="shared" si="508"/>
        <v>#DIV/0!</v>
      </c>
      <c r="DX474" s="14" t="e">
        <f t="shared" si="508"/>
        <v>#DIV/0!</v>
      </c>
      <c r="DY474" s="14" t="e">
        <f t="shared" si="508"/>
        <v>#DIV/0!</v>
      </c>
      <c r="DZ474" s="14" t="e">
        <f t="shared" si="512"/>
        <v>#DIV/0!</v>
      </c>
    </row>
    <row r="475" spans="1:130">
      <c r="C475" s="18">
        <v>2025</v>
      </c>
      <c r="D475" s="25"/>
      <c r="E475" s="25"/>
      <c r="F475" s="25"/>
      <c r="G475" s="25"/>
      <c r="H475" s="25"/>
      <c r="I475" s="25">
        <f t="shared" si="518"/>
        <v>0</v>
      </c>
      <c r="J475" s="25">
        <f t="shared" si="519"/>
        <v>0</v>
      </c>
      <c r="K475" s="25">
        <f t="shared" si="520"/>
        <v>0</v>
      </c>
      <c r="L475" s="25">
        <f t="shared" si="521"/>
        <v>0</v>
      </c>
      <c r="M475" s="25">
        <f t="shared" si="522"/>
        <v>0</v>
      </c>
      <c r="N475" s="25">
        <f t="shared" si="523"/>
        <v>0</v>
      </c>
      <c r="O475" s="25">
        <f t="shared" si="524"/>
        <v>0</v>
      </c>
      <c r="P475" s="25">
        <f t="shared" si="525"/>
        <v>0</v>
      </c>
      <c r="Q475" s="25">
        <f t="shared" si="526"/>
        <v>0</v>
      </c>
      <c r="R475" s="25">
        <f t="shared" si="530"/>
        <v>0</v>
      </c>
      <c r="S475" s="25">
        <f t="shared" si="532"/>
        <v>0</v>
      </c>
      <c r="T475" s="25">
        <f t="shared" si="533"/>
        <v>0</v>
      </c>
      <c r="U475" s="25">
        <f t="shared" si="534"/>
        <v>0</v>
      </c>
      <c r="V475" s="25">
        <f t="shared" si="535"/>
        <v>0</v>
      </c>
      <c r="W475" s="25">
        <f t="shared" si="536"/>
        <v>0</v>
      </c>
      <c r="X475" s="25">
        <f t="shared" si="537"/>
        <v>0</v>
      </c>
      <c r="Y475" s="25">
        <f t="shared" si="538"/>
        <v>0</v>
      </c>
      <c r="Z475" s="25">
        <f t="shared" si="539"/>
        <v>0</v>
      </c>
      <c r="AA475" s="25">
        <f t="shared" ref="AA475:AA493" si="540">VLOOKUP($C$89,$D$3:$K$63,$A$74,0)*(B452-B451)</f>
        <v>0</v>
      </c>
      <c r="AB475" s="25">
        <f>VLOOKUP($C$90,$D$3:$K$63,$A$74,0)*(B451-B450)</f>
        <v>0</v>
      </c>
      <c r="AC475" s="25">
        <f>VLOOKUP($C$91,$D$3:$K$63,$A$74,0)*B450</f>
        <v>0</v>
      </c>
      <c r="AD475" s="25"/>
      <c r="AE475" s="25"/>
      <c r="AF475" s="25"/>
      <c r="AG475" s="25"/>
      <c r="AH475" s="25"/>
      <c r="AI475" s="25"/>
      <c r="AJ475" s="25"/>
      <c r="AK475" s="25"/>
      <c r="AL475" s="25"/>
      <c r="AM475" s="25"/>
      <c r="AN475" s="25"/>
      <c r="AO475" s="25"/>
      <c r="AP475" s="25"/>
      <c r="AQ475" s="25"/>
      <c r="AR475" s="25"/>
      <c r="AS475" s="25"/>
      <c r="AT475" s="25"/>
      <c r="AU475" s="25"/>
      <c r="AV475" s="25"/>
      <c r="AW475" s="25"/>
      <c r="AX475" s="25"/>
      <c r="AY475" s="25"/>
      <c r="AZ475" s="25"/>
      <c r="BA475" s="25"/>
      <c r="BB475" s="25"/>
      <c r="BC475" s="25"/>
      <c r="BD475" s="25"/>
      <c r="BE475" s="25"/>
      <c r="BF475" s="25"/>
      <c r="BG475" s="25"/>
      <c r="BH475" s="25"/>
      <c r="BI475" s="25"/>
      <c r="BJ475" s="25"/>
      <c r="BK475" s="25"/>
      <c r="BL475" s="25"/>
      <c r="BM475" s="21">
        <f t="shared" si="510"/>
        <v>0</v>
      </c>
      <c r="BP475" s="18">
        <v>2025</v>
      </c>
      <c r="BQ475" s="14" t="e">
        <f t="shared" si="511"/>
        <v>#DIV/0!</v>
      </c>
      <c r="BR475" s="14" t="e">
        <f t="shared" si="511"/>
        <v>#DIV/0!</v>
      </c>
      <c r="BS475" s="14" t="e">
        <f t="shared" si="511"/>
        <v>#DIV/0!</v>
      </c>
      <c r="BT475" s="14" t="e">
        <f t="shared" si="511"/>
        <v>#DIV/0!</v>
      </c>
      <c r="BU475" s="14" t="e">
        <f t="shared" si="511"/>
        <v>#DIV/0!</v>
      </c>
      <c r="BV475" s="14" t="e">
        <f t="shared" si="511"/>
        <v>#DIV/0!</v>
      </c>
      <c r="BW475" s="14" t="e">
        <f t="shared" si="511"/>
        <v>#DIV/0!</v>
      </c>
      <c r="BX475" s="14" t="e">
        <f t="shared" si="511"/>
        <v>#DIV/0!</v>
      </c>
      <c r="BY475" s="14" t="e">
        <f t="shared" si="511"/>
        <v>#DIV/0!</v>
      </c>
      <c r="BZ475" s="14" t="e">
        <f t="shared" si="511"/>
        <v>#DIV/0!</v>
      </c>
      <c r="CA475" s="14" t="e">
        <f t="shared" si="511"/>
        <v>#DIV/0!</v>
      </c>
      <c r="CB475" s="14" t="e">
        <f t="shared" si="511"/>
        <v>#DIV/0!</v>
      </c>
      <c r="CC475" s="14" t="e">
        <f t="shared" si="511"/>
        <v>#DIV/0!</v>
      </c>
      <c r="CD475" s="14" t="e">
        <f t="shared" si="511"/>
        <v>#DIV/0!</v>
      </c>
      <c r="CE475" s="14" t="e">
        <f t="shared" si="511"/>
        <v>#DIV/0!</v>
      </c>
      <c r="CF475" s="14" t="e">
        <f t="shared" si="511"/>
        <v>#DIV/0!</v>
      </c>
      <c r="CG475" s="14" t="e">
        <f t="shared" si="527"/>
        <v>#DIV/0!</v>
      </c>
      <c r="CH475" s="14" t="e">
        <f t="shared" si="505"/>
        <v>#DIV/0!</v>
      </c>
      <c r="CI475" s="14" t="e">
        <f t="shared" si="505"/>
        <v>#DIV/0!</v>
      </c>
      <c r="CJ475" s="14" t="e">
        <f t="shared" si="505"/>
        <v>#DIV/0!</v>
      </c>
      <c r="CK475" s="14" t="e">
        <f t="shared" si="505"/>
        <v>#DIV/0!</v>
      </c>
      <c r="CL475" s="14" t="e">
        <f t="shared" si="505"/>
        <v>#DIV/0!</v>
      </c>
      <c r="CM475" s="14" t="e">
        <f t="shared" si="505"/>
        <v>#DIV/0!</v>
      </c>
      <c r="CN475" s="14" t="e">
        <f t="shared" si="505"/>
        <v>#DIV/0!</v>
      </c>
      <c r="CO475" s="14" t="e">
        <f t="shared" si="505"/>
        <v>#DIV/0!</v>
      </c>
      <c r="CP475" s="14" t="e">
        <f t="shared" si="505"/>
        <v>#DIV/0!</v>
      </c>
      <c r="CQ475" s="14" t="e">
        <f t="shared" si="505"/>
        <v>#DIV/0!</v>
      </c>
      <c r="CR475" s="14" t="e">
        <f t="shared" si="505"/>
        <v>#DIV/0!</v>
      </c>
      <c r="CS475" s="14" t="e">
        <f t="shared" si="505"/>
        <v>#DIV/0!</v>
      </c>
      <c r="CT475" s="14" t="e">
        <f t="shared" si="505"/>
        <v>#DIV/0!</v>
      </c>
      <c r="CU475" s="14" t="e">
        <f t="shared" si="505"/>
        <v>#DIV/0!</v>
      </c>
      <c r="CV475" s="14" t="e">
        <f t="shared" si="505"/>
        <v>#DIV/0!</v>
      </c>
      <c r="CW475" s="14" t="e">
        <f t="shared" si="505"/>
        <v>#DIV/0!</v>
      </c>
      <c r="CX475" s="14" t="e">
        <f t="shared" si="531"/>
        <v>#DIV/0!</v>
      </c>
      <c r="CY475" s="14" t="e">
        <f t="shared" si="531"/>
        <v>#DIV/0!</v>
      </c>
      <c r="CZ475" s="14" t="e">
        <f t="shared" si="531"/>
        <v>#DIV/0!</v>
      </c>
      <c r="DA475" s="14" t="e">
        <f t="shared" si="531"/>
        <v>#DIV/0!</v>
      </c>
      <c r="DB475" s="14" t="e">
        <f t="shared" si="531"/>
        <v>#DIV/0!</v>
      </c>
      <c r="DC475" s="14" t="e">
        <f t="shared" si="528"/>
        <v>#DIV/0!</v>
      </c>
      <c r="DD475" s="14" t="e">
        <f t="shared" si="528"/>
        <v>#DIV/0!</v>
      </c>
      <c r="DE475" s="14" t="e">
        <f t="shared" si="528"/>
        <v>#DIV/0!</v>
      </c>
      <c r="DF475" s="14" t="e">
        <f t="shared" si="528"/>
        <v>#DIV/0!</v>
      </c>
      <c r="DG475" s="14" t="e">
        <f t="shared" si="528"/>
        <v>#DIV/0!</v>
      </c>
      <c r="DH475" s="14" t="e">
        <f t="shared" si="528"/>
        <v>#DIV/0!</v>
      </c>
      <c r="DI475" s="14" t="e">
        <f t="shared" si="528"/>
        <v>#DIV/0!</v>
      </c>
      <c r="DJ475" s="14" t="e">
        <f t="shared" si="528"/>
        <v>#DIV/0!</v>
      </c>
      <c r="DK475" s="14" t="e">
        <f t="shared" si="528"/>
        <v>#DIV/0!</v>
      </c>
      <c r="DL475" s="14" t="e">
        <f t="shared" si="528"/>
        <v>#DIV/0!</v>
      </c>
      <c r="DM475" s="14" t="e">
        <f t="shared" si="528"/>
        <v>#DIV/0!</v>
      </c>
      <c r="DN475" s="14" t="e">
        <f t="shared" si="528"/>
        <v>#DIV/0!</v>
      </c>
      <c r="DO475" s="14" t="e">
        <f t="shared" si="528"/>
        <v>#DIV/0!</v>
      </c>
      <c r="DP475" s="14" t="e">
        <f t="shared" si="528"/>
        <v>#DIV/0!</v>
      </c>
      <c r="DQ475" s="14" t="e">
        <f t="shared" si="528"/>
        <v>#DIV/0!</v>
      </c>
      <c r="DR475" s="14" t="e">
        <f t="shared" si="528"/>
        <v>#DIV/0!</v>
      </c>
      <c r="DS475" s="14" t="e">
        <f t="shared" si="529"/>
        <v>#DIV/0!</v>
      </c>
      <c r="DT475" s="14" t="e">
        <f t="shared" si="508"/>
        <v>#DIV/0!</v>
      </c>
      <c r="DU475" s="14" t="e">
        <f t="shared" si="508"/>
        <v>#DIV/0!</v>
      </c>
      <c r="DV475" s="14" t="e">
        <f t="shared" si="508"/>
        <v>#DIV/0!</v>
      </c>
      <c r="DW475" s="14" t="e">
        <f t="shared" si="508"/>
        <v>#DIV/0!</v>
      </c>
      <c r="DX475" s="14" t="e">
        <f t="shared" si="508"/>
        <v>#DIV/0!</v>
      </c>
      <c r="DY475" s="14" t="e">
        <f t="shared" si="508"/>
        <v>#DIV/0!</v>
      </c>
      <c r="DZ475" s="14" t="e">
        <f t="shared" si="512"/>
        <v>#DIV/0!</v>
      </c>
    </row>
    <row r="476" spans="1:130">
      <c r="C476" s="18">
        <v>2026</v>
      </c>
      <c r="D476" s="25"/>
      <c r="E476" s="25"/>
      <c r="F476" s="25"/>
      <c r="G476" s="25"/>
      <c r="H476" s="25"/>
      <c r="I476" s="25"/>
      <c r="J476" s="25">
        <f t="shared" si="519"/>
        <v>0</v>
      </c>
      <c r="K476" s="25">
        <f t="shared" si="520"/>
        <v>0</v>
      </c>
      <c r="L476" s="25">
        <f t="shared" si="521"/>
        <v>0</v>
      </c>
      <c r="M476" s="25">
        <f t="shared" si="522"/>
        <v>0</v>
      </c>
      <c r="N476" s="25">
        <f t="shared" si="523"/>
        <v>0</v>
      </c>
      <c r="O476" s="25">
        <f t="shared" si="524"/>
        <v>0</v>
      </c>
      <c r="P476" s="25">
        <f t="shared" si="525"/>
        <v>0</v>
      </c>
      <c r="Q476" s="25">
        <f t="shared" si="526"/>
        <v>0</v>
      </c>
      <c r="R476" s="25">
        <f t="shared" si="530"/>
        <v>0</v>
      </c>
      <c r="S476" s="25">
        <f t="shared" si="532"/>
        <v>0</v>
      </c>
      <c r="T476" s="25">
        <f t="shared" si="533"/>
        <v>0</v>
      </c>
      <c r="U476" s="25">
        <f t="shared" si="534"/>
        <v>0</v>
      </c>
      <c r="V476" s="25">
        <f t="shared" si="535"/>
        <v>0</v>
      </c>
      <c r="W476" s="25">
        <f t="shared" si="536"/>
        <v>0</v>
      </c>
      <c r="X476" s="25">
        <f t="shared" si="537"/>
        <v>0</v>
      </c>
      <c r="Y476" s="25">
        <f t="shared" si="538"/>
        <v>0</v>
      </c>
      <c r="Z476" s="25">
        <f t="shared" si="539"/>
        <v>0</v>
      </c>
      <c r="AA476" s="25">
        <f t="shared" si="540"/>
        <v>0</v>
      </c>
      <c r="AB476" s="25">
        <f t="shared" ref="AB476:AB494" si="541">VLOOKUP($C$90,$D$3:$K$63,$A$74,0)*(B452-B451)</f>
        <v>0</v>
      </c>
      <c r="AC476" s="25">
        <f>VLOOKUP($C$91,$D$3:$K$63,$A$74,0)*(B451-B450)</f>
        <v>0</v>
      </c>
      <c r="AD476" s="25">
        <f>VLOOKUP($C$92,$D$3:$K$63,$A$74,0)*B450</f>
        <v>0</v>
      </c>
      <c r="AE476" s="25"/>
      <c r="AF476" s="25"/>
      <c r="AG476" s="25"/>
      <c r="AH476" s="25"/>
      <c r="AI476" s="25"/>
      <c r="AJ476" s="25"/>
      <c r="AK476" s="25"/>
      <c r="AL476" s="25"/>
      <c r="AM476" s="25"/>
      <c r="AN476" s="25"/>
      <c r="AO476" s="25"/>
      <c r="AP476" s="25"/>
      <c r="AQ476" s="25"/>
      <c r="AR476" s="25"/>
      <c r="AS476" s="25"/>
      <c r="AT476" s="25"/>
      <c r="AU476" s="25"/>
      <c r="AV476" s="25"/>
      <c r="AW476" s="25"/>
      <c r="AX476" s="25"/>
      <c r="AY476" s="25"/>
      <c r="AZ476" s="25"/>
      <c r="BA476" s="25"/>
      <c r="BB476" s="25"/>
      <c r="BC476" s="25"/>
      <c r="BD476" s="25"/>
      <c r="BE476" s="25"/>
      <c r="BF476" s="25"/>
      <c r="BG476" s="25"/>
      <c r="BH476" s="25"/>
      <c r="BI476" s="25"/>
      <c r="BJ476" s="25"/>
      <c r="BK476" s="25"/>
      <c r="BL476" s="25"/>
      <c r="BM476" s="21">
        <f t="shared" si="510"/>
        <v>0</v>
      </c>
      <c r="BP476" s="18">
        <v>2026</v>
      </c>
      <c r="BQ476" s="14" t="e">
        <f t="shared" si="511"/>
        <v>#DIV/0!</v>
      </c>
      <c r="BR476" s="14" t="e">
        <f t="shared" si="511"/>
        <v>#DIV/0!</v>
      </c>
      <c r="BS476" s="14" t="e">
        <f t="shared" si="511"/>
        <v>#DIV/0!</v>
      </c>
      <c r="BT476" s="14" t="e">
        <f t="shared" si="511"/>
        <v>#DIV/0!</v>
      </c>
      <c r="BU476" s="14" t="e">
        <f t="shared" si="511"/>
        <v>#DIV/0!</v>
      </c>
      <c r="BV476" s="14" t="e">
        <f t="shared" si="511"/>
        <v>#DIV/0!</v>
      </c>
      <c r="BW476" s="14" t="e">
        <f t="shared" si="511"/>
        <v>#DIV/0!</v>
      </c>
      <c r="BX476" s="14" t="e">
        <f t="shared" si="511"/>
        <v>#DIV/0!</v>
      </c>
      <c r="BY476" s="14" t="e">
        <f t="shared" si="511"/>
        <v>#DIV/0!</v>
      </c>
      <c r="BZ476" s="14" t="e">
        <f t="shared" si="511"/>
        <v>#DIV/0!</v>
      </c>
      <c r="CA476" s="14" t="e">
        <f t="shared" si="511"/>
        <v>#DIV/0!</v>
      </c>
      <c r="CB476" s="14" t="e">
        <f t="shared" si="511"/>
        <v>#DIV/0!</v>
      </c>
      <c r="CC476" s="14" t="e">
        <f t="shared" si="511"/>
        <v>#DIV/0!</v>
      </c>
      <c r="CD476" s="14" t="e">
        <f t="shared" si="511"/>
        <v>#DIV/0!</v>
      </c>
      <c r="CE476" s="14" t="e">
        <f t="shared" si="511"/>
        <v>#DIV/0!</v>
      </c>
      <c r="CF476" s="14" t="e">
        <f t="shared" si="511"/>
        <v>#DIV/0!</v>
      </c>
      <c r="CG476" s="14" t="e">
        <f t="shared" si="527"/>
        <v>#DIV/0!</v>
      </c>
      <c r="CH476" s="14" t="e">
        <f t="shared" si="527"/>
        <v>#DIV/0!</v>
      </c>
      <c r="CI476" s="14" t="e">
        <f t="shared" si="527"/>
        <v>#DIV/0!</v>
      </c>
      <c r="CJ476" s="14" t="e">
        <f t="shared" si="527"/>
        <v>#DIV/0!</v>
      </c>
      <c r="CK476" s="14" t="e">
        <f t="shared" si="527"/>
        <v>#DIV/0!</v>
      </c>
      <c r="CL476" s="14" t="e">
        <f t="shared" si="527"/>
        <v>#DIV/0!</v>
      </c>
      <c r="CM476" s="14" t="e">
        <f t="shared" si="527"/>
        <v>#DIV/0!</v>
      </c>
      <c r="CN476" s="14" t="e">
        <f t="shared" si="527"/>
        <v>#DIV/0!</v>
      </c>
      <c r="CO476" s="14" t="e">
        <f t="shared" si="527"/>
        <v>#DIV/0!</v>
      </c>
      <c r="CP476" s="14" t="e">
        <f t="shared" si="527"/>
        <v>#DIV/0!</v>
      </c>
      <c r="CQ476" s="14" t="e">
        <f t="shared" si="527"/>
        <v>#DIV/0!</v>
      </c>
      <c r="CR476" s="14" t="e">
        <f t="shared" si="527"/>
        <v>#DIV/0!</v>
      </c>
      <c r="CS476" s="14" t="e">
        <f t="shared" si="527"/>
        <v>#DIV/0!</v>
      </c>
      <c r="CT476" s="14" t="e">
        <f t="shared" si="527"/>
        <v>#DIV/0!</v>
      </c>
      <c r="CU476" s="14" t="e">
        <f t="shared" si="527"/>
        <v>#DIV/0!</v>
      </c>
      <c r="CV476" s="14" t="e">
        <f t="shared" si="527"/>
        <v>#DIV/0!</v>
      </c>
      <c r="CW476" s="14" t="e">
        <f t="shared" ref="CW476:DL510" si="542">AJ476/$BM476</f>
        <v>#DIV/0!</v>
      </c>
      <c r="CX476" s="14" t="e">
        <f t="shared" si="531"/>
        <v>#DIV/0!</v>
      </c>
      <c r="CY476" s="14" t="e">
        <f t="shared" si="531"/>
        <v>#DIV/0!</v>
      </c>
      <c r="CZ476" s="14" t="e">
        <f t="shared" si="531"/>
        <v>#DIV/0!</v>
      </c>
      <c r="DA476" s="14" t="e">
        <f t="shared" si="531"/>
        <v>#DIV/0!</v>
      </c>
      <c r="DB476" s="14" t="e">
        <f t="shared" si="531"/>
        <v>#DIV/0!</v>
      </c>
      <c r="DC476" s="14" t="e">
        <f t="shared" si="528"/>
        <v>#DIV/0!</v>
      </c>
      <c r="DD476" s="14" t="e">
        <f t="shared" si="528"/>
        <v>#DIV/0!</v>
      </c>
      <c r="DE476" s="14" t="e">
        <f t="shared" si="528"/>
        <v>#DIV/0!</v>
      </c>
      <c r="DF476" s="14" t="e">
        <f t="shared" si="528"/>
        <v>#DIV/0!</v>
      </c>
      <c r="DG476" s="14" t="e">
        <f t="shared" si="528"/>
        <v>#DIV/0!</v>
      </c>
      <c r="DH476" s="14" t="e">
        <f t="shared" si="528"/>
        <v>#DIV/0!</v>
      </c>
      <c r="DI476" s="14" t="e">
        <f t="shared" si="528"/>
        <v>#DIV/0!</v>
      </c>
      <c r="DJ476" s="14" t="e">
        <f t="shared" si="528"/>
        <v>#DIV/0!</v>
      </c>
      <c r="DK476" s="14" t="e">
        <f t="shared" si="528"/>
        <v>#DIV/0!</v>
      </c>
      <c r="DL476" s="14" t="e">
        <f t="shared" si="528"/>
        <v>#DIV/0!</v>
      </c>
      <c r="DM476" s="14" t="e">
        <f t="shared" si="528"/>
        <v>#DIV/0!</v>
      </c>
      <c r="DN476" s="14" t="e">
        <f t="shared" si="528"/>
        <v>#DIV/0!</v>
      </c>
      <c r="DO476" s="14" t="e">
        <f t="shared" si="528"/>
        <v>#DIV/0!</v>
      </c>
      <c r="DP476" s="14" t="e">
        <f t="shared" si="528"/>
        <v>#DIV/0!</v>
      </c>
      <c r="DQ476" s="14" t="e">
        <f t="shared" si="528"/>
        <v>#DIV/0!</v>
      </c>
      <c r="DR476" s="14" t="e">
        <f t="shared" si="528"/>
        <v>#DIV/0!</v>
      </c>
      <c r="DS476" s="14" t="e">
        <f t="shared" si="529"/>
        <v>#DIV/0!</v>
      </c>
      <c r="DT476" s="14" t="e">
        <f t="shared" si="508"/>
        <v>#DIV/0!</v>
      </c>
      <c r="DU476" s="14" t="e">
        <f t="shared" si="508"/>
        <v>#DIV/0!</v>
      </c>
      <c r="DV476" s="14" t="e">
        <f t="shared" si="508"/>
        <v>#DIV/0!</v>
      </c>
      <c r="DW476" s="14" t="e">
        <f t="shared" si="508"/>
        <v>#DIV/0!</v>
      </c>
      <c r="DX476" s="14" t="e">
        <f t="shared" si="508"/>
        <v>#DIV/0!</v>
      </c>
      <c r="DY476" s="14" t="e">
        <f t="shared" si="508"/>
        <v>#DIV/0!</v>
      </c>
      <c r="DZ476" s="14" t="e">
        <f t="shared" si="512"/>
        <v>#DIV/0!</v>
      </c>
    </row>
    <row r="477" spans="1:130">
      <c r="C477" s="18">
        <v>2027</v>
      </c>
      <c r="D477" s="25"/>
      <c r="E477" s="25"/>
      <c r="F477" s="25"/>
      <c r="G477" s="25"/>
      <c r="H477" s="25"/>
      <c r="I477" s="25"/>
      <c r="J477" s="25"/>
      <c r="K477" s="25">
        <f t="shared" si="520"/>
        <v>0</v>
      </c>
      <c r="L477" s="25">
        <f t="shared" si="521"/>
        <v>0</v>
      </c>
      <c r="M477" s="25">
        <f t="shared" si="522"/>
        <v>0</v>
      </c>
      <c r="N477" s="25">
        <f t="shared" si="523"/>
        <v>0</v>
      </c>
      <c r="O477" s="25">
        <f t="shared" si="524"/>
        <v>0</v>
      </c>
      <c r="P477" s="25">
        <f t="shared" si="525"/>
        <v>0</v>
      </c>
      <c r="Q477" s="25">
        <f t="shared" si="526"/>
        <v>0</v>
      </c>
      <c r="R477" s="25">
        <f t="shared" si="530"/>
        <v>0</v>
      </c>
      <c r="S477" s="25">
        <f t="shared" si="532"/>
        <v>0</v>
      </c>
      <c r="T477" s="25">
        <f t="shared" si="533"/>
        <v>0</v>
      </c>
      <c r="U477" s="25">
        <f t="shared" si="534"/>
        <v>0</v>
      </c>
      <c r="V477" s="25">
        <f t="shared" si="535"/>
        <v>0</v>
      </c>
      <c r="W477" s="25">
        <f t="shared" si="536"/>
        <v>0</v>
      </c>
      <c r="X477" s="25">
        <f t="shared" si="537"/>
        <v>0</v>
      </c>
      <c r="Y477" s="25">
        <f t="shared" si="538"/>
        <v>0</v>
      </c>
      <c r="Z477" s="25">
        <f t="shared" si="539"/>
        <v>0</v>
      </c>
      <c r="AA477" s="25">
        <f t="shared" si="540"/>
        <v>0</v>
      </c>
      <c r="AB477" s="25">
        <f t="shared" si="541"/>
        <v>0</v>
      </c>
      <c r="AC477" s="25">
        <f t="shared" ref="AC477:AC495" si="543">VLOOKUP($C$91,$D$3:$K$63,$A$74,0)*(B452-B451)</f>
        <v>0</v>
      </c>
      <c r="AD477" s="25">
        <f>VLOOKUP($C$92,$D$3:$K$63,$A$74,0)*(B451-B450)</f>
        <v>0</v>
      </c>
      <c r="AE477" s="25">
        <f>VLOOKUP($C$93,$D$3:$K$63,$A$74,0)*B450</f>
        <v>0</v>
      </c>
      <c r="AF477" s="25"/>
      <c r="AG477" s="25"/>
      <c r="AH477" s="25"/>
      <c r="AI477" s="25"/>
      <c r="AJ477" s="25"/>
      <c r="AK477" s="25"/>
      <c r="AL477" s="25"/>
      <c r="AM477" s="25"/>
      <c r="AN477" s="25"/>
      <c r="AO477" s="25"/>
      <c r="AP477" s="25"/>
      <c r="AQ477" s="25"/>
      <c r="AR477" s="25"/>
      <c r="AS477" s="25"/>
      <c r="AT477" s="25"/>
      <c r="AU477" s="25"/>
      <c r="AV477" s="25"/>
      <c r="AW477" s="25"/>
      <c r="AX477" s="25"/>
      <c r="AY477" s="25"/>
      <c r="AZ477" s="25"/>
      <c r="BA477" s="25"/>
      <c r="BB477" s="25"/>
      <c r="BC477" s="25"/>
      <c r="BD477" s="25"/>
      <c r="BE477" s="25"/>
      <c r="BF477" s="25"/>
      <c r="BG477" s="25"/>
      <c r="BH477" s="25"/>
      <c r="BI477" s="25"/>
      <c r="BJ477" s="25"/>
      <c r="BK477" s="25"/>
      <c r="BL477" s="25"/>
      <c r="BM477" s="21">
        <f t="shared" si="510"/>
        <v>0</v>
      </c>
      <c r="BP477" s="18">
        <v>2027</v>
      </c>
      <c r="BQ477" s="14" t="e">
        <f t="shared" si="511"/>
        <v>#DIV/0!</v>
      </c>
      <c r="BR477" s="14" t="e">
        <f t="shared" si="511"/>
        <v>#DIV/0!</v>
      </c>
      <c r="BS477" s="14" t="e">
        <f t="shared" si="511"/>
        <v>#DIV/0!</v>
      </c>
      <c r="BT477" s="14" t="e">
        <f t="shared" si="511"/>
        <v>#DIV/0!</v>
      </c>
      <c r="BU477" s="14" t="e">
        <f t="shared" si="511"/>
        <v>#DIV/0!</v>
      </c>
      <c r="BV477" s="14" t="e">
        <f t="shared" si="511"/>
        <v>#DIV/0!</v>
      </c>
      <c r="BW477" s="14" t="e">
        <f t="shared" si="511"/>
        <v>#DIV/0!</v>
      </c>
      <c r="BX477" s="14" t="e">
        <f t="shared" si="511"/>
        <v>#DIV/0!</v>
      </c>
      <c r="BY477" s="14" t="e">
        <f t="shared" si="511"/>
        <v>#DIV/0!</v>
      </c>
      <c r="BZ477" s="14" t="e">
        <f t="shared" si="511"/>
        <v>#DIV/0!</v>
      </c>
      <c r="CA477" s="14" t="e">
        <f t="shared" si="511"/>
        <v>#DIV/0!</v>
      </c>
      <c r="CB477" s="14" t="e">
        <f t="shared" si="511"/>
        <v>#DIV/0!</v>
      </c>
      <c r="CC477" s="14" t="e">
        <f t="shared" si="511"/>
        <v>#DIV/0!</v>
      </c>
      <c r="CD477" s="14" t="e">
        <f t="shared" si="511"/>
        <v>#DIV/0!</v>
      </c>
      <c r="CE477" s="14" t="e">
        <f t="shared" si="511"/>
        <v>#DIV/0!</v>
      </c>
      <c r="CF477" s="14" t="e">
        <f t="shared" si="511"/>
        <v>#DIV/0!</v>
      </c>
      <c r="CG477" s="14" t="e">
        <f t="shared" si="527"/>
        <v>#DIV/0!</v>
      </c>
      <c r="CH477" s="14" t="e">
        <f t="shared" si="527"/>
        <v>#DIV/0!</v>
      </c>
      <c r="CI477" s="14" t="e">
        <f t="shared" si="527"/>
        <v>#DIV/0!</v>
      </c>
      <c r="CJ477" s="14" t="e">
        <f t="shared" si="527"/>
        <v>#DIV/0!</v>
      </c>
      <c r="CK477" s="14" t="e">
        <f t="shared" si="527"/>
        <v>#DIV/0!</v>
      </c>
      <c r="CL477" s="14" t="e">
        <f t="shared" si="527"/>
        <v>#DIV/0!</v>
      </c>
      <c r="CM477" s="14" t="e">
        <f t="shared" si="527"/>
        <v>#DIV/0!</v>
      </c>
      <c r="CN477" s="14" t="e">
        <f t="shared" si="527"/>
        <v>#DIV/0!</v>
      </c>
      <c r="CO477" s="14" t="e">
        <f t="shared" si="527"/>
        <v>#DIV/0!</v>
      </c>
      <c r="CP477" s="14" t="e">
        <f t="shared" si="527"/>
        <v>#DIV/0!</v>
      </c>
      <c r="CQ477" s="14" t="e">
        <f t="shared" si="527"/>
        <v>#DIV/0!</v>
      </c>
      <c r="CR477" s="14" t="e">
        <f t="shared" si="527"/>
        <v>#DIV/0!</v>
      </c>
      <c r="CS477" s="14" t="e">
        <f t="shared" si="527"/>
        <v>#DIV/0!</v>
      </c>
      <c r="CT477" s="14" t="e">
        <f t="shared" si="527"/>
        <v>#DIV/0!</v>
      </c>
      <c r="CU477" s="14" t="e">
        <f t="shared" si="527"/>
        <v>#DIV/0!</v>
      </c>
      <c r="CV477" s="14" t="e">
        <f t="shared" si="527"/>
        <v>#DIV/0!</v>
      </c>
      <c r="CW477" s="14" t="e">
        <f t="shared" si="542"/>
        <v>#DIV/0!</v>
      </c>
      <c r="CX477" s="14" t="e">
        <f t="shared" si="531"/>
        <v>#DIV/0!</v>
      </c>
      <c r="CY477" s="14" t="e">
        <f t="shared" si="531"/>
        <v>#DIV/0!</v>
      </c>
      <c r="CZ477" s="14" t="e">
        <f t="shared" si="531"/>
        <v>#DIV/0!</v>
      </c>
      <c r="DA477" s="14" t="e">
        <f t="shared" si="531"/>
        <v>#DIV/0!</v>
      </c>
      <c r="DB477" s="14" t="e">
        <f t="shared" si="531"/>
        <v>#DIV/0!</v>
      </c>
      <c r="DC477" s="14" t="e">
        <f t="shared" si="528"/>
        <v>#DIV/0!</v>
      </c>
      <c r="DD477" s="14" t="e">
        <f t="shared" si="528"/>
        <v>#DIV/0!</v>
      </c>
      <c r="DE477" s="14" t="e">
        <f t="shared" si="528"/>
        <v>#DIV/0!</v>
      </c>
      <c r="DF477" s="14" t="e">
        <f t="shared" si="528"/>
        <v>#DIV/0!</v>
      </c>
      <c r="DG477" s="14" t="e">
        <f t="shared" si="528"/>
        <v>#DIV/0!</v>
      </c>
      <c r="DH477" s="14" t="e">
        <f t="shared" si="528"/>
        <v>#DIV/0!</v>
      </c>
      <c r="DI477" s="14" t="e">
        <f t="shared" si="528"/>
        <v>#DIV/0!</v>
      </c>
      <c r="DJ477" s="14" t="e">
        <f t="shared" si="528"/>
        <v>#DIV/0!</v>
      </c>
      <c r="DK477" s="14" t="e">
        <f t="shared" si="528"/>
        <v>#DIV/0!</v>
      </c>
      <c r="DL477" s="14" t="e">
        <f t="shared" si="528"/>
        <v>#DIV/0!</v>
      </c>
      <c r="DM477" s="14" t="e">
        <f t="shared" si="528"/>
        <v>#DIV/0!</v>
      </c>
      <c r="DN477" s="14" t="e">
        <f t="shared" si="528"/>
        <v>#DIV/0!</v>
      </c>
      <c r="DO477" s="14" t="e">
        <f t="shared" si="528"/>
        <v>#DIV/0!</v>
      </c>
      <c r="DP477" s="14" t="e">
        <f t="shared" si="528"/>
        <v>#DIV/0!</v>
      </c>
      <c r="DQ477" s="14" t="e">
        <f t="shared" si="528"/>
        <v>#DIV/0!</v>
      </c>
      <c r="DR477" s="14" t="e">
        <f t="shared" si="528"/>
        <v>#DIV/0!</v>
      </c>
      <c r="DS477" s="14" t="e">
        <f t="shared" si="529"/>
        <v>#DIV/0!</v>
      </c>
      <c r="DT477" s="14" t="e">
        <f t="shared" si="508"/>
        <v>#DIV/0!</v>
      </c>
      <c r="DU477" s="14" t="e">
        <f t="shared" si="508"/>
        <v>#DIV/0!</v>
      </c>
      <c r="DV477" s="14" t="e">
        <f t="shared" si="508"/>
        <v>#DIV/0!</v>
      </c>
      <c r="DW477" s="14" t="e">
        <f t="shared" si="508"/>
        <v>#DIV/0!</v>
      </c>
      <c r="DX477" s="14" t="e">
        <f t="shared" si="508"/>
        <v>#DIV/0!</v>
      </c>
      <c r="DY477" s="14" t="e">
        <f t="shared" si="508"/>
        <v>#DIV/0!</v>
      </c>
      <c r="DZ477" s="14" t="e">
        <f t="shared" si="512"/>
        <v>#DIV/0!</v>
      </c>
    </row>
    <row r="478" spans="1:130">
      <c r="C478" s="18">
        <v>2028</v>
      </c>
      <c r="D478" s="25"/>
      <c r="E478" s="25"/>
      <c r="F478" s="25"/>
      <c r="G478" s="25"/>
      <c r="H478" s="25"/>
      <c r="I478" s="25"/>
      <c r="J478" s="25"/>
      <c r="K478" s="25"/>
      <c r="L478" s="25">
        <f t="shared" si="521"/>
        <v>0</v>
      </c>
      <c r="M478" s="25">
        <f t="shared" si="522"/>
        <v>0</v>
      </c>
      <c r="N478" s="25">
        <f t="shared" si="523"/>
        <v>0</v>
      </c>
      <c r="O478" s="25">
        <f t="shared" si="524"/>
        <v>0</v>
      </c>
      <c r="P478" s="25">
        <f t="shared" si="525"/>
        <v>0</v>
      </c>
      <c r="Q478" s="25">
        <f t="shared" si="526"/>
        <v>0</v>
      </c>
      <c r="R478" s="25">
        <f t="shared" si="530"/>
        <v>0</v>
      </c>
      <c r="S478" s="25">
        <f t="shared" si="532"/>
        <v>0</v>
      </c>
      <c r="T478" s="25">
        <f t="shared" si="533"/>
        <v>0</v>
      </c>
      <c r="U478" s="25">
        <f t="shared" si="534"/>
        <v>0</v>
      </c>
      <c r="V478" s="25">
        <f t="shared" si="535"/>
        <v>0</v>
      </c>
      <c r="W478" s="25">
        <f t="shared" si="536"/>
        <v>0</v>
      </c>
      <c r="X478" s="25">
        <f t="shared" si="537"/>
        <v>0</v>
      </c>
      <c r="Y478" s="25">
        <f t="shared" si="538"/>
        <v>0</v>
      </c>
      <c r="Z478" s="25">
        <f t="shared" si="539"/>
        <v>0</v>
      </c>
      <c r="AA478" s="25">
        <f t="shared" si="540"/>
        <v>0</v>
      </c>
      <c r="AB478" s="25">
        <f t="shared" si="541"/>
        <v>0</v>
      </c>
      <c r="AC478" s="25">
        <f t="shared" si="543"/>
        <v>0</v>
      </c>
      <c r="AD478" s="25">
        <f t="shared" ref="AD478:AD496" si="544">VLOOKUP($C$92,$D$3:$K$63,$A$74,0)*(B452-B451)</f>
        <v>0</v>
      </c>
      <c r="AE478" s="25">
        <f>VLOOKUP($C$93,$D$3:$K$63,$A$74,0)*(B451-B450)</f>
        <v>0</v>
      </c>
      <c r="AF478" s="25">
        <f>VLOOKUP($C$94,$D$3:$K$63,$A$74,0)*B450</f>
        <v>0</v>
      </c>
      <c r="AG478" s="25"/>
      <c r="AH478" s="25"/>
      <c r="AI478" s="25"/>
      <c r="AJ478" s="25"/>
      <c r="AK478" s="25"/>
      <c r="AL478" s="25"/>
      <c r="AM478" s="25"/>
      <c r="AN478" s="25"/>
      <c r="AO478" s="25"/>
      <c r="AP478" s="25"/>
      <c r="AQ478" s="25"/>
      <c r="AR478" s="25"/>
      <c r="AS478" s="25"/>
      <c r="AT478" s="25"/>
      <c r="AU478" s="25"/>
      <c r="AV478" s="25"/>
      <c r="AW478" s="25"/>
      <c r="AX478" s="25"/>
      <c r="AY478" s="25"/>
      <c r="AZ478" s="25"/>
      <c r="BA478" s="25"/>
      <c r="BB478" s="25"/>
      <c r="BC478" s="25"/>
      <c r="BD478" s="25"/>
      <c r="BE478" s="25"/>
      <c r="BF478" s="25"/>
      <c r="BG478" s="25"/>
      <c r="BH478" s="25"/>
      <c r="BI478" s="25"/>
      <c r="BJ478" s="25"/>
      <c r="BK478" s="25"/>
      <c r="BL478" s="25"/>
      <c r="BM478" s="21">
        <f t="shared" si="510"/>
        <v>0</v>
      </c>
      <c r="BP478" s="18">
        <v>2028</v>
      </c>
      <c r="BQ478" s="14" t="e">
        <f t="shared" si="511"/>
        <v>#DIV/0!</v>
      </c>
      <c r="BR478" s="14" t="e">
        <f t="shared" si="511"/>
        <v>#DIV/0!</v>
      </c>
      <c r="BS478" s="14" t="e">
        <f t="shared" si="511"/>
        <v>#DIV/0!</v>
      </c>
      <c r="BT478" s="14" t="e">
        <f t="shared" si="511"/>
        <v>#DIV/0!</v>
      </c>
      <c r="BU478" s="14" t="e">
        <f t="shared" si="511"/>
        <v>#DIV/0!</v>
      </c>
      <c r="BV478" s="14" t="e">
        <f t="shared" si="511"/>
        <v>#DIV/0!</v>
      </c>
      <c r="BW478" s="14" t="e">
        <f t="shared" si="511"/>
        <v>#DIV/0!</v>
      </c>
      <c r="BX478" s="14" t="e">
        <f t="shared" si="511"/>
        <v>#DIV/0!</v>
      </c>
      <c r="BY478" s="14" t="e">
        <f t="shared" si="511"/>
        <v>#DIV/0!</v>
      </c>
      <c r="BZ478" s="14" t="e">
        <f t="shared" si="511"/>
        <v>#DIV/0!</v>
      </c>
      <c r="CA478" s="14" t="e">
        <f t="shared" si="511"/>
        <v>#DIV/0!</v>
      </c>
      <c r="CB478" s="14" t="e">
        <f t="shared" si="511"/>
        <v>#DIV/0!</v>
      </c>
      <c r="CC478" s="14" t="e">
        <f t="shared" si="511"/>
        <v>#DIV/0!</v>
      </c>
      <c r="CD478" s="14" t="e">
        <f t="shared" si="511"/>
        <v>#DIV/0!</v>
      </c>
      <c r="CE478" s="14" t="e">
        <f t="shared" si="511"/>
        <v>#DIV/0!</v>
      </c>
      <c r="CF478" s="14" t="e">
        <f t="shared" si="511"/>
        <v>#DIV/0!</v>
      </c>
      <c r="CG478" s="14" t="e">
        <f t="shared" si="527"/>
        <v>#DIV/0!</v>
      </c>
      <c r="CH478" s="14" t="e">
        <f t="shared" si="527"/>
        <v>#DIV/0!</v>
      </c>
      <c r="CI478" s="14" t="e">
        <f t="shared" si="527"/>
        <v>#DIV/0!</v>
      </c>
      <c r="CJ478" s="14" t="e">
        <f t="shared" si="527"/>
        <v>#DIV/0!</v>
      </c>
      <c r="CK478" s="14" t="e">
        <f t="shared" si="527"/>
        <v>#DIV/0!</v>
      </c>
      <c r="CL478" s="14" t="e">
        <f t="shared" si="527"/>
        <v>#DIV/0!</v>
      </c>
      <c r="CM478" s="14" t="e">
        <f t="shared" si="527"/>
        <v>#DIV/0!</v>
      </c>
      <c r="CN478" s="14" t="e">
        <f t="shared" si="527"/>
        <v>#DIV/0!</v>
      </c>
      <c r="CO478" s="14" t="e">
        <f t="shared" si="527"/>
        <v>#DIV/0!</v>
      </c>
      <c r="CP478" s="14" t="e">
        <f t="shared" si="527"/>
        <v>#DIV/0!</v>
      </c>
      <c r="CQ478" s="14" t="e">
        <f t="shared" si="527"/>
        <v>#DIV/0!</v>
      </c>
      <c r="CR478" s="14" t="e">
        <f t="shared" si="527"/>
        <v>#DIV/0!</v>
      </c>
      <c r="CS478" s="14" t="e">
        <f t="shared" si="527"/>
        <v>#DIV/0!</v>
      </c>
      <c r="CT478" s="14" t="e">
        <f t="shared" si="527"/>
        <v>#DIV/0!</v>
      </c>
      <c r="CU478" s="14" t="e">
        <f t="shared" si="527"/>
        <v>#DIV/0!</v>
      </c>
      <c r="CV478" s="14" t="e">
        <f t="shared" si="527"/>
        <v>#DIV/0!</v>
      </c>
      <c r="CW478" s="14" t="e">
        <f t="shared" si="542"/>
        <v>#DIV/0!</v>
      </c>
      <c r="CX478" s="14" t="e">
        <f t="shared" si="531"/>
        <v>#DIV/0!</v>
      </c>
      <c r="CY478" s="14" t="e">
        <f t="shared" si="531"/>
        <v>#DIV/0!</v>
      </c>
      <c r="CZ478" s="14" t="e">
        <f t="shared" si="531"/>
        <v>#DIV/0!</v>
      </c>
      <c r="DA478" s="14" t="e">
        <f t="shared" si="531"/>
        <v>#DIV/0!</v>
      </c>
      <c r="DB478" s="14" t="e">
        <f t="shared" si="531"/>
        <v>#DIV/0!</v>
      </c>
      <c r="DC478" s="14" t="e">
        <f t="shared" si="528"/>
        <v>#DIV/0!</v>
      </c>
      <c r="DD478" s="14" t="e">
        <f t="shared" si="528"/>
        <v>#DIV/0!</v>
      </c>
      <c r="DE478" s="14" t="e">
        <f t="shared" si="528"/>
        <v>#DIV/0!</v>
      </c>
      <c r="DF478" s="14" t="e">
        <f t="shared" si="528"/>
        <v>#DIV/0!</v>
      </c>
      <c r="DG478" s="14" t="e">
        <f t="shared" si="528"/>
        <v>#DIV/0!</v>
      </c>
      <c r="DH478" s="14" t="e">
        <f t="shared" si="528"/>
        <v>#DIV/0!</v>
      </c>
      <c r="DI478" s="14" t="e">
        <f t="shared" si="528"/>
        <v>#DIV/0!</v>
      </c>
      <c r="DJ478" s="14" t="e">
        <f t="shared" si="528"/>
        <v>#DIV/0!</v>
      </c>
      <c r="DK478" s="14" t="e">
        <f t="shared" si="528"/>
        <v>#DIV/0!</v>
      </c>
      <c r="DL478" s="14" t="e">
        <f t="shared" si="528"/>
        <v>#DIV/0!</v>
      </c>
      <c r="DM478" s="14" t="e">
        <f t="shared" si="528"/>
        <v>#DIV/0!</v>
      </c>
      <c r="DN478" s="14" t="e">
        <f t="shared" si="528"/>
        <v>#DIV/0!</v>
      </c>
      <c r="DO478" s="14" t="e">
        <f t="shared" si="528"/>
        <v>#DIV/0!</v>
      </c>
      <c r="DP478" s="14" t="e">
        <f t="shared" si="528"/>
        <v>#DIV/0!</v>
      </c>
      <c r="DQ478" s="14" t="e">
        <f t="shared" si="528"/>
        <v>#DIV/0!</v>
      </c>
      <c r="DR478" s="14" t="e">
        <f t="shared" si="528"/>
        <v>#DIV/0!</v>
      </c>
      <c r="DS478" s="14" t="e">
        <f t="shared" si="529"/>
        <v>#DIV/0!</v>
      </c>
      <c r="DT478" s="14" t="e">
        <f t="shared" si="508"/>
        <v>#DIV/0!</v>
      </c>
      <c r="DU478" s="14" t="e">
        <f t="shared" si="508"/>
        <v>#DIV/0!</v>
      </c>
      <c r="DV478" s="14" t="e">
        <f t="shared" si="508"/>
        <v>#DIV/0!</v>
      </c>
      <c r="DW478" s="14" t="e">
        <f t="shared" si="508"/>
        <v>#DIV/0!</v>
      </c>
      <c r="DX478" s="14" t="e">
        <f t="shared" si="508"/>
        <v>#DIV/0!</v>
      </c>
      <c r="DY478" s="14" t="e">
        <f t="shared" si="508"/>
        <v>#DIV/0!</v>
      </c>
      <c r="DZ478" s="14" t="e">
        <f t="shared" si="512"/>
        <v>#DIV/0!</v>
      </c>
    </row>
    <row r="479" spans="1:130">
      <c r="C479" s="18">
        <v>2029</v>
      </c>
      <c r="D479" s="25"/>
      <c r="E479" s="25"/>
      <c r="F479" s="25"/>
      <c r="G479" s="25"/>
      <c r="H479" s="25"/>
      <c r="I479" s="25"/>
      <c r="J479" s="25"/>
      <c r="K479" s="25"/>
      <c r="L479" s="25"/>
      <c r="M479" s="25">
        <f t="shared" si="522"/>
        <v>0</v>
      </c>
      <c r="N479" s="25">
        <f t="shared" si="523"/>
        <v>0</v>
      </c>
      <c r="O479" s="25">
        <f t="shared" si="524"/>
        <v>0</v>
      </c>
      <c r="P479" s="25">
        <f t="shared" si="525"/>
        <v>0</v>
      </c>
      <c r="Q479" s="25">
        <f t="shared" si="526"/>
        <v>0</v>
      </c>
      <c r="R479" s="25">
        <f t="shared" si="530"/>
        <v>0</v>
      </c>
      <c r="S479" s="25">
        <f t="shared" si="532"/>
        <v>0</v>
      </c>
      <c r="T479" s="25">
        <f t="shared" si="533"/>
        <v>0</v>
      </c>
      <c r="U479" s="25">
        <f t="shared" si="534"/>
        <v>0</v>
      </c>
      <c r="V479" s="25">
        <f t="shared" si="535"/>
        <v>0</v>
      </c>
      <c r="W479" s="25">
        <f t="shared" si="536"/>
        <v>0</v>
      </c>
      <c r="X479" s="25">
        <f t="shared" si="537"/>
        <v>0</v>
      </c>
      <c r="Y479" s="25">
        <f t="shared" si="538"/>
        <v>0</v>
      </c>
      <c r="Z479" s="25">
        <f t="shared" si="539"/>
        <v>0</v>
      </c>
      <c r="AA479" s="25">
        <f t="shared" si="540"/>
        <v>0</v>
      </c>
      <c r="AB479" s="25">
        <f t="shared" si="541"/>
        <v>0</v>
      </c>
      <c r="AC479" s="25">
        <f t="shared" si="543"/>
        <v>0</v>
      </c>
      <c r="AD479" s="25">
        <f t="shared" si="544"/>
        <v>0</v>
      </c>
      <c r="AE479" s="25">
        <f t="shared" ref="AE479:AE497" si="545">VLOOKUP($C$93,$D$3:$K$63,$A$74,0)*(B452-B451)</f>
        <v>0</v>
      </c>
      <c r="AF479" s="25">
        <f>VLOOKUP($C$94,$D$3:$K$63,$A$74,0)*(B451-B450)</f>
        <v>0</v>
      </c>
      <c r="AG479" s="25">
        <f>VLOOKUP($C$95,$D$3:$K$63,$A$74,0)*B450</f>
        <v>0</v>
      </c>
      <c r="AH479" s="25"/>
      <c r="AI479" s="25"/>
      <c r="AJ479" s="25"/>
      <c r="AK479" s="25"/>
      <c r="AL479" s="25"/>
      <c r="AM479" s="25"/>
      <c r="AN479" s="25"/>
      <c r="AO479" s="25"/>
      <c r="AP479" s="25"/>
      <c r="AQ479" s="25"/>
      <c r="AR479" s="25"/>
      <c r="AS479" s="25"/>
      <c r="AT479" s="25"/>
      <c r="AU479" s="25"/>
      <c r="AV479" s="25"/>
      <c r="AW479" s="25"/>
      <c r="AX479" s="25"/>
      <c r="AY479" s="25"/>
      <c r="AZ479" s="25"/>
      <c r="BA479" s="25"/>
      <c r="BB479" s="25"/>
      <c r="BC479" s="25"/>
      <c r="BD479" s="25"/>
      <c r="BE479" s="25"/>
      <c r="BF479" s="25"/>
      <c r="BG479" s="25"/>
      <c r="BH479" s="25"/>
      <c r="BI479" s="25"/>
      <c r="BJ479" s="25"/>
      <c r="BK479" s="25"/>
      <c r="BL479" s="25"/>
      <c r="BM479" s="21">
        <f t="shared" si="510"/>
        <v>0</v>
      </c>
      <c r="BP479" s="18">
        <v>2029</v>
      </c>
      <c r="BQ479" s="14" t="e">
        <f t="shared" si="511"/>
        <v>#DIV/0!</v>
      </c>
      <c r="BR479" s="14" t="e">
        <f t="shared" si="511"/>
        <v>#DIV/0!</v>
      </c>
      <c r="BS479" s="14" t="e">
        <f t="shared" si="511"/>
        <v>#DIV/0!</v>
      </c>
      <c r="BT479" s="14" t="e">
        <f t="shared" si="511"/>
        <v>#DIV/0!</v>
      </c>
      <c r="BU479" s="14" t="e">
        <f t="shared" si="511"/>
        <v>#DIV/0!</v>
      </c>
      <c r="BV479" s="14" t="e">
        <f t="shared" si="511"/>
        <v>#DIV/0!</v>
      </c>
      <c r="BW479" s="14" t="e">
        <f t="shared" si="511"/>
        <v>#DIV/0!</v>
      </c>
      <c r="BX479" s="14" t="e">
        <f t="shared" si="511"/>
        <v>#DIV/0!</v>
      </c>
      <c r="BY479" s="14" t="e">
        <f t="shared" si="511"/>
        <v>#DIV/0!</v>
      </c>
      <c r="BZ479" s="14" t="e">
        <f t="shared" si="511"/>
        <v>#DIV/0!</v>
      </c>
      <c r="CA479" s="14" t="e">
        <f t="shared" si="511"/>
        <v>#DIV/0!</v>
      </c>
      <c r="CB479" s="14" t="e">
        <f t="shared" si="511"/>
        <v>#DIV/0!</v>
      </c>
      <c r="CC479" s="14" t="e">
        <f t="shared" si="511"/>
        <v>#DIV/0!</v>
      </c>
      <c r="CD479" s="14" t="e">
        <f t="shared" si="511"/>
        <v>#DIV/0!</v>
      </c>
      <c r="CE479" s="14" t="e">
        <f t="shared" si="511"/>
        <v>#DIV/0!</v>
      </c>
      <c r="CF479" s="14" t="e">
        <f t="shared" si="511"/>
        <v>#DIV/0!</v>
      </c>
      <c r="CG479" s="14" t="e">
        <f t="shared" si="527"/>
        <v>#DIV/0!</v>
      </c>
      <c r="CH479" s="14" t="e">
        <f t="shared" si="527"/>
        <v>#DIV/0!</v>
      </c>
      <c r="CI479" s="14" t="e">
        <f t="shared" si="527"/>
        <v>#DIV/0!</v>
      </c>
      <c r="CJ479" s="14" t="e">
        <f t="shared" si="527"/>
        <v>#DIV/0!</v>
      </c>
      <c r="CK479" s="14" t="e">
        <f t="shared" si="527"/>
        <v>#DIV/0!</v>
      </c>
      <c r="CL479" s="14" t="e">
        <f t="shared" si="527"/>
        <v>#DIV/0!</v>
      </c>
      <c r="CM479" s="14" t="e">
        <f t="shared" si="527"/>
        <v>#DIV/0!</v>
      </c>
      <c r="CN479" s="14" t="e">
        <f t="shared" si="527"/>
        <v>#DIV/0!</v>
      </c>
      <c r="CO479" s="14" t="e">
        <f t="shared" si="527"/>
        <v>#DIV/0!</v>
      </c>
      <c r="CP479" s="14" t="e">
        <f t="shared" si="527"/>
        <v>#DIV/0!</v>
      </c>
      <c r="CQ479" s="14" t="e">
        <f t="shared" si="527"/>
        <v>#DIV/0!</v>
      </c>
      <c r="CR479" s="14" t="e">
        <f t="shared" si="527"/>
        <v>#DIV/0!</v>
      </c>
      <c r="CS479" s="14" t="e">
        <f t="shared" si="527"/>
        <v>#DIV/0!</v>
      </c>
      <c r="CT479" s="14" t="e">
        <f t="shared" si="527"/>
        <v>#DIV/0!</v>
      </c>
      <c r="CU479" s="14" t="e">
        <f t="shared" si="527"/>
        <v>#DIV/0!</v>
      </c>
      <c r="CV479" s="14" t="e">
        <f t="shared" si="527"/>
        <v>#DIV/0!</v>
      </c>
      <c r="CW479" s="14" t="e">
        <f t="shared" si="542"/>
        <v>#DIV/0!</v>
      </c>
      <c r="CX479" s="14" t="e">
        <f t="shared" si="531"/>
        <v>#DIV/0!</v>
      </c>
      <c r="CY479" s="14" t="e">
        <f t="shared" si="531"/>
        <v>#DIV/0!</v>
      </c>
      <c r="CZ479" s="14" t="e">
        <f t="shared" si="531"/>
        <v>#DIV/0!</v>
      </c>
      <c r="DA479" s="14" t="e">
        <f t="shared" si="531"/>
        <v>#DIV/0!</v>
      </c>
      <c r="DB479" s="14" t="e">
        <f t="shared" si="531"/>
        <v>#DIV/0!</v>
      </c>
      <c r="DC479" s="14" t="e">
        <f t="shared" si="528"/>
        <v>#DIV/0!</v>
      </c>
      <c r="DD479" s="14" t="e">
        <f t="shared" si="528"/>
        <v>#DIV/0!</v>
      </c>
      <c r="DE479" s="14" t="e">
        <f t="shared" si="528"/>
        <v>#DIV/0!</v>
      </c>
      <c r="DF479" s="14" t="e">
        <f t="shared" si="528"/>
        <v>#DIV/0!</v>
      </c>
      <c r="DG479" s="14" t="e">
        <f t="shared" si="528"/>
        <v>#DIV/0!</v>
      </c>
      <c r="DH479" s="14" t="e">
        <f t="shared" si="528"/>
        <v>#DIV/0!</v>
      </c>
      <c r="DI479" s="14" t="e">
        <f t="shared" si="528"/>
        <v>#DIV/0!</v>
      </c>
      <c r="DJ479" s="14" t="e">
        <f t="shared" si="528"/>
        <v>#DIV/0!</v>
      </c>
      <c r="DK479" s="14" t="e">
        <f t="shared" si="528"/>
        <v>#DIV/0!</v>
      </c>
      <c r="DL479" s="14" t="e">
        <f t="shared" si="528"/>
        <v>#DIV/0!</v>
      </c>
      <c r="DM479" s="14" t="e">
        <f t="shared" si="528"/>
        <v>#DIV/0!</v>
      </c>
      <c r="DN479" s="14" t="e">
        <f t="shared" si="528"/>
        <v>#DIV/0!</v>
      </c>
      <c r="DO479" s="14" t="e">
        <f t="shared" si="528"/>
        <v>#DIV/0!</v>
      </c>
      <c r="DP479" s="14" t="e">
        <f t="shared" si="528"/>
        <v>#DIV/0!</v>
      </c>
      <c r="DQ479" s="14" t="e">
        <f t="shared" si="528"/>
        <v>#DIV/0!</v>
      </c>
      <c r="DR479" s="14" t="e">
        <f t="shared" si="528"/>
        <v>#DIV/0!</v>
      </c>
      <c r="DS479" s="14" t="e">
        <f t="shared" si="529"/>
        <v>#DIV/0!</v>
      </c>
      <c r="DT479" s="14" t="e">
        <f t="shared" si="508"/>
        <v>#DIV/0!</v>
      </c>
      <c r="DU479" s="14" t="e">
        <f t="shared" si="508"/>
        <v>#DIV/0!</v>
      </c>
      <c r="DV479" s="14" t="e">
        <f t="shared" si="508"/>
        <v>#DIV/0!</v>
      </c>
      <c r="DW479" s="14" t="e">
        <f t="shared" si="508"/>
        <v>#DIV/0!</v>
      </c>
      <c r="DX479" s="14" t="e">
        <f t="shared" si="508"/>
        <v>#DIV/0!</v>
      </c>
      <c r="DY479" s="14" t="e">
        <f t="shared" si="508"/>
        <v>#DIV/0!</v>
      </c>
      <c r="DZ479" s="14" t="e">
        <f t="shared" si="512"/>
        <v>#DIV/0!</v>
      </c>
    </row>
    <row r="480" spans="1:130">
      <c r="C480" s="18">
        <v>2030</v>
      </c>
      <c r="D480" s="25"/>
      <c r="E480" s="25"/>
      <c r="F480" s="25"/>
      <c r="G480" s="25"/>
      <c r="H480" s="25"/>
      <c r="I480" s="25"/>
      <c r="J480" s="25"/>
      <c r="K480" s="25"/>
      <c r="L480" s="25"/>
      <c r="M480" s="25"/>
      <c r="N480" s="25">
        <f t="shared" si="523"/>
        <v>0</v>
      </c>
      <c r="O480" s="25">
        <f t="shared" si="524"/>
        <v>0</v>
      </c>
      <c r="P480" s="25">
        <f t="shared" si="525"/>
        <v>0</v>
      </c>
      <c r="Q480" s="25">
        <f t="shared" si="526"/>
        <v>0</v>
      </c>
      <c r="R480" s="25">
        <f t="shared" si="530"/>
        <v>0</v>
      </c>
      <c r="S480" s="25">
        <f t="shared" si="532"/>
        <v>0</v>
      </c>
      <c r="T480" s="25">
        <f t="shared" si="533"/>
        <v>0</v>
      </c>
      <c r="U480" s="25">
        <f t="shared" si="534"/>
        <v>0</v>
      </c>
      <c r="V480" s="25">
        <f t="shared" si="535"/>
        <v>0</v>
      </c>
      <c r="W480" s="25">
        <f t="shared" si="536"/>
        <v>0</v>
      </c>
      <c r="X480" s="25">
        <f t="shared" si="537"/>
        <v>0</v>
      </c>
      <c r="Y480" s="25">
        <f t="shared" si="538"/>
        <v>0</v>
      </c>
      <c r="Z480" s="25">
        <f t="shared" si="539"/>
        <v>0</v>
      </c>
      <c r="AA480" s="25">
        <f t="shared" si="540"/>
        <v>0</v>
      </c>
      <c r="AB480" s="25">
        <f t="shared" si="541"/>
        <v>0</v>
      </c>
      <c r="AC480" s="25">
        <f t="shared" si="543"/>
        <v>0</v>
      </c>
      <c r="AD480" s="25">
        <f t="shared" si="544"/>
        <v>0</v>
      </c>
      <c r="AE480" s="25">
        <f t="shared" si="545"/>
        <v>0</v>
      </c>
      <c r="AF480" s="25">
        <f t="shared" ref="AF480:AF498" si="546">VLOOKUP($C$94,$D$3:$K$63,$A$74,0)*(B452-B451)</f>
        <v>0</v>
      </c>
      <c r="AG480" s="25">
        <f>VLOOKUP($C$95,$D$3:$K$63,$A$74,0)*(B451-B450)</f>
        <v>0.375</v>
      </c>
      <c r="AH480" s="25">
        <f>VLOOKUP($C$96,$D$3:$K$63,$A$74,0)*B450</f>
        <v>0</v>
      </c>
      <c r="AI480" s="25"/>
      <c r="AJ480" s="25"/>
      <c r="AK480" s="25"/>
      <c r="AL480" s="25"/>
      <c r="AM480" s="25"/>
      <c r="AN480" s="25"/>
      <c r="AO480" s="25"/>
      <c r="AP480" s="25"/>
      <c r="AQ480" s="25"/>
      <c r="AR480" s="25"/>
      <c r="AS480" s="25"/>
      <c r="AT480" s="25"/>
      <c r="AU480" s="25"/>
      <c r="AV480" s="25"/>
      <c r="AW480" s="25"/>
      <c r="AX480" s="25"/>
      <c r="AY480" s="25"/>
      <c r="AZ480" s="25"/>
      <c r="BA480" s="25"/>
      <c r="BB480" s="25"/>
      <c r="BC480" s="25"/>
      <c r="BD480" s="25"/>
      <c r="BE480" s="25"/>
      <c r="BF480" s="25"/>
      <c r="BG480" s="25"/>
      <c r="BH480" s="25"/>
      <c r="BI480" s="25"/>
      <c r="BJ480" s="25"/>
      <c r="BK480" s="25"/>
      <c r="BL480" s="25"/>
      <c r="BM480" s="21">
        <f t="shared" si="510"/>
        <v>0.375</v>
      </c>
      <c r="BP480" s="18">
        <v>2030</v>
      </c>
      <c r="BQ480" s="14">
        <f t="shared" si="511"/>
        <v>0</v>
      </c>
      <c r="BR480" s="14">
        <f t="shared" si="511"/>
        <v>0</v>
      </c>
      <c r="BS480" s="14">
        <f t="shared" si="511"/>
        <v>0</v>
      </c>
      <c r="BT480" s="14">
        <f t="shared" si="511"/>
        <v>0</v>
      </c>
      <c r="BU480" s="14">
        <f t="shared" si="511"/>
        <v>0</v>
      </c>
      <c r="BV480" s="14">
        <f t="shared" si="511"/>
        <v>0</v>
      </c>
      <c r="BW480" s="14">
        <f t="shared" si="511"/>
        <v>0</v>
      </c>
      <c r="BX480" s="14">
        <f t="shared" si="511"/>
        <v>0</v>
      </c>
      <c r="BY480" s="14">
        <f t="shared" si="511"/>
        <v>0</v>
      </c>
      <c r="BZ480" s="14">
        <f t="shared" si="511"/>
        <v>0</v>
      </c>
      <c r="CA480" s="14">
        <f t="shared" si="511"/>
        <v>0</v>
      </c>
      <c r="CB480" s="14">
        <f t="shared" si="511"/>
        <v>0</v>
      </c>
      <c r="CC480" s="14">
        <f t="shared" si="511"/>
        <v>0</v>
      </c>
      <c r="CD480" s="14">
        <f t="shared" si="511"/>
        <v>0</v>
      </c>
      <c r="CE480" s="14">
        <f t="shared" si="511"/>
        <v>0</v>
      </c>
      <c r="CF480" s="14">
        <f t="shared" si="511"/>
        <v>0</v>
      </c>
      <c r="CG480" s="14">
        <f t="shared" si="527"/>
        <v>0</v>
      </c>
      <c r="CH480" s="14">
        <f t="shared" si="527"/>
        <v>0</v>
      </c>
      <c r="CI480" s="14">
        <f t="shared" si="527"/>
        <v>0</v>
      </c>
      <c r="CJ480" s="14">
        <f t="shared" si="527"/>
        <v>0</v>
      </c>
      <c r="CK480" s="14">
        <f t="shared" si="527"/>
        <v>0</v>
      </c>
      <c r="CL480" s="14">
        <f t="shared" si="527"/>
        <v>0</v>
      </c>
      <c r="CM480" s="14">
        <f t="shared" si="527"/>
        <v>0</v>
      </c>
      <c r="CN480" s="14">
        <f t="shared" si="527"/>
        <v>0</v>
      </c>
      <c r="CO480" s="14">
        <f t="shared" si="527"/>
        <v>0</v>
      </c>
      <c r="CP480" s="14">
        <f t="shared" si="527"/>
        <v>0</v>
      </c>
      <c r="CQ480" s="14">
        <f t="shared" si="527"/>
        <v>0</v>
      </c>
      <c r="CR480" s="14">
        <f t="shared" si="527"/>
        <v>0</v>
      </c>
      <c r="CS480" s="14">
        <f t="shared" si="527"/>
        <v>0</v>
      </c>
      <c r="CT480" s="14">
        <f t="shared" si="527"/>
        <v>1</v>
      </c>
      <c r="CU480" s="14">
        <f t="shared" si="527"/>
        <v>0</v>
      </c>
      <c r="CV480" s="14">
        <f t="shared" si="527"/>
        <v>0</v>
      </c>
      <c r="CW480" s="14">
        <f t="shared" si="542"/>
        <v>0</v>
      </c>
      <c r="CX480" s="14">
        <f t="shared" si="531"/>
        <v>0</v>
      </c>
      <c r="CY480" s="14">
        <f t="shared" si="531"/>
        <v>0</v>
      </c>
      <c r="CZ480" s="14">
        <f t="shared" si="531"/>
        <v>0</v>
      </c>
      <c r="DA480" s="14">
        <f t="shared" si="531"/>
        <v>0</v>
      </c>
      <c r="DB480" s="14">
        <f t="shared" si="531"/>
        <v>0</v>
      </c>
      <c r="DC480" s="14">
        <f t="shared" si="528"/>
        <v>0</v>
      </c>
      <c r="DD480" s="14">
        <f t="shared" si="528"/>
        <v>0</v>
      </c>
      <c r="DE480" s="14">
        <f t="shared" si="528"/>
        <v>0</v>
      </c>
      <c r="DF480" s="14">
        <f t="shared" si="528"/>
        <v>0</v>
      </c>
      <c r="DG480" s="14">
        <f t="shared" si="528"/>
        <v>0</v>
      </c>
      <c r="DH480" s="14">
        <f t="shared" si="528"/>
        <v>0</v>
      </c>
      <c r="DI480" s="14">
        <f t="shared" si="528"/>
        <v>0</v>
      </c>
      <c r="DJ480" s="14">
        <f t="shared" si="528"/>
        <v>0</v>
      </c>
      <c r="DK480" s="14">
        <f t="shared" si="528"/>
        <v>0</v>
      </c>
      <c r="DL480" s="14">
        <f t="shared" si="528"/>
        <v>0</v>
      </c>
      <c r="DM480" s="14">
        <f t="shared" si="528"/>
        <v>0</v>
      </c>
      <c r="DN480" s="14">
        <f t="shared" si="528"/>
        <v>0</v>
      </c>
      <c r="DO480" s="14">
        <f t="shared" si="528"/>
        <v>0</v>
      </c>
      <c r="DP480" s="14">
        <f t="shared" si="528"/>
        <v>0</v>
      </c>
      <c r="DQ480" s="14">
        <f t="shared" si="528"/>
        <v>0</v>
      </c>
      <c r="DR480" s="14">
        <f t="shared" si="528"/>
        <v>0</v>
      </c>
      <c r="DS480" s="14">
        <f t="shared" si="529"/>
        <v>0</v>
      </c>
      <c r="DT480" s="14">
        <f t="shared" si="508"/>
        <v>0</v>
      </c>
      <c r="DU480" s="14">
        <f t="shared" si="508"/>
        <v>0</v>
      </c>
      <c r="DV480" s="14">
        <f t="shared" si="508"/>
        <v>0</v>
      </c>
      <c r="DW480" s="14">
        <f t="shared" si="508"/>
        <v>0</v>
      </c>
      <c r="DX480" s="14">
        <f t="shared" si="508"/>
        <v>0</v>
      </c>
      <c r="DY480" s="14">
        <f t="shared" si="508"/>
        <v>0</v>
      </c>
      <c r="DZ480" s="14">
        <f t="shared" si="512"/>
        <v>1</v>
      </c>
    </row>
    <row r="481" spans="3:130">
      <c r="C481" s="18">
        <v>2031</v>
      </c>
      <c r="D481" s="25"/>
      <c r="E481" s="25"/>
      <c r="F481" s="25"/>
      <c r="G481" s="25"/>
      <c r="H481" s="25"/>
      <c r="I481" s="25"/>
      <c r="J481" s="25"/>
      <c r="K481" s="25"/>
      <c r="L481" s="25"/>
      <c r="M481" s="25"/>
      <c r="N481" s="25"/>
      <c r="O481" s="25">
        <f t="shared" si="524"/>
        <v>0</v>
      </c>
      <c r="P481" s="25">
        <f t="shared" si="525"/>
        <v>0</v>
      </c>
      <c r="Q481" s="25">
        <f t="shared" si="526"/>
        <v>0</v>
      </c>
      <c r="R481" s="25">
        <f t="shared" si="530"/>
        <v>0</v>
      </c>
      <c r="S481" s="25">
        <f t="shared" si="532"/>
        <v>0</v>
      </c>
      <c r="T481" s="25">
        <f t="shared" si="533"/>
        <v>0</v>
      </c>
      <c r="U481" s="25">
        <f t="shared" si="534"/>
        <v>0</v>
      </c>
      <c r="V481" s="25">
        <f t="shared" si="535"/>
        <v>0</v>
      </c>
      <c r="W481" s="25">
        <f t="shared" si="536"/>
        <v>0</v>
      </c>
      <c r="X481" s="25">
        <f t="shared" si="537"/>
        <v>0</v>
      </c>
      <c r="Y481" s="25">
        <f t="shared" si="538"/>
        <v>0</v>
      </c>
      <c r="Z481" s="25">
        <f t="shared" si="539"/>
        <v>0</v>
      </c>
      <c r="AA481" s="25">
        <f t="shared" si="540"/>
        <v>0</v>
      </c>
      <c r="AB481" s="25">
        <f t="shared" si="541"/>
        <v>0</v>
      </c>
      <c r="AC481" s="25">
        <f t="shared" si="543"/>
        <v>0</v>
      </c>
      <c r="AD481" s="25">
        <f t="shared" si="544"/>
        <v>0</v>
      </c>
      <c r="AE481" s="25">
        <f t="shared" si="545"/>
        <v>0</v>
      </c>
      <c r="AF481" s="25">
        <f t="shared" si="546"/>
        <v>0</v>
      </c>
      <c r="AG481" s="25">
        <f t="shared" ref="AG481:AG499" si="547">VLOOKUP($C$95,$D$3:$K$63,$A$74,0)*(B452-B451)</f>
        <v>0.375</v>
      </c>
      <c r="AH481" s="25">
        <f>VLOOKUP($C$96,$D$3:$K$63,$A$74,0)*(B451-B450)</f>
        <v>0.375</v>
      </c>
      <c r="AI481" s="25">
        <f>VLOOKUP($C$97,$D$3:$K$63,$A$74,0)*B450</f>
        <v>0</v>
      </c>
      <c r="AJ481" s="25"/>
      <c r="AK481" s="25"/>
      <c r="AL481" s="25"/>
      <c r="AM481" s="25"/>
      <c r="AN481" s="25"/>
      <c r="AO481" s="25"/>
      <c r="AP481" s="25"/>
      <c r="AQ481" s="25"/>
      <c r="AR481" s="25"/>
      <c r="AS481" s="25"/>
      <c r="AT481" s="25"/>
      <c r="AU481" s="25"/>
      <c r="AV481" s="25"/>
      <c r="AW481" s="25"/>
      <c r="AX481" s="25"/>
      <c r="AY481" s="25"/>
      <c r="AZ481" s="25"/>
      <c r="BA481" s="25"/>
      <c r="BB481" s="25"/>
      <c r="BC481" s="25"/>
      <c r="BD481" s="25"/>
      <c r="BE481" s="25"/>
      <c r="BF481" s="25"/>
      <c r="BG481" s="25"/>
      <c r="BH481" s="25"/>
      <c r="BI481" s="25"/>
      <c r="BJ481" s="25"/>
      <c r="BK481" s="25"/>
      <c r="BL481" s="25"/>
      <c r="BM481" s="21">
        <f t="shared" si="510"/>
        <v>0.75</v>
      </c>
      <c r="BP481" s="18">
        <v>2031</v>
      </c>
      <c r="BQ481" s="14">
        <f t="shared" ref="BQ481:CF496" si="548">D481/$BM481</f>
        <v>0</v>
      </c>
      <c r="BR481" s="14">
        <f t="shared" si="548"/>
        <v>0</v>
      </c>
      <c r="BS481" s="14">
        <f t="shared" si="548"/>
        <v>0</v>
      </c>
      <c r="BT481" s="14">
        <f t="shared" si="548"/>
        <v>0</v>
      </c>
      <c r="BU481" s="14">
        <f t="shared" si="548"/>
        <v>0</v>
      </c>
      <c r="BV481" s="14">
        <f t="shared" si="548"/>
        <v>0</v>
      </c>
      <c r="BW481" s="14">
        <f t="shared" si="548"/>
        <v>0</v>
      </c>
      <c r="BX481" s="14">
        <f t="shared" si="548"/>
        <v>0</v>
      </c>
      <c r="BY481" s="14">
        <f t="shared" si="548"/>
        <v>0</v>
      </c>
      <c r="BZ481" s="14">
        <f t="shared" si="548"/>
        <v>0</v>
      </c>
      <c r="CA481" s="14">
        <f t="shared" si="548"/>
        <v>0</v>
      </c>
      <c r="CB481" s="14">
        <f t="shared" si="548"/>
        <v>0</v>
      </c>
      <c r="CC481" s="14">
        <f t="shared" si="548"/>
        <v>0</v>
      </c>
      <c r="CD481" s="14">
        <f t="shared" si="548"/>
        <v>0</v>
      </c>
      <c r="CE481" s="14">
        <f t="shared" si="548"/>
        <v>0</v>
      </c>
      <c r="CF481" s="14">
        <f t="shared" si="548"/>
        <v>0</v>
      </c>
      <c r="CG481" s="14">
        <f t="shared" si="527"/>
        <v>0</v>
      </c>
      <c r="CH481" s="14">
        <f t="shared" si="527"/>
        <v>0</v>
      </c>
      <c r="CI481" s="14">
        <f t="shared" si="527"/>
        <v>0</v>
      </c>
      <c r="CJ481" s="14">
        <f t="shared" si="527"/>
        <v>0</v>
      </c>
      <c r="CK481" s="14">
        <f t="shared" si="527"/>
        <v>0</v>
      </c>
      <c r="CL481" s="14">
        <f t="shared" si="527"/>
        <v>0</v>
      </c>
      <c r="CM481" s="14">
        <f t="shared" si="527"/>
        <v>0</v>
      </c>
      <c r="CN481" s="14">
        <f t="shared" si="527"/>
        <v>0</v>
      </c>
      <c r="CO481" s="14">
        <f t="shared" si="527"/>
        <v>0</v>
      </c>
      <c r="CP481" s="14">
        <f t="shared" si="527"/>
        <v>0</v>
      </c>
      <c r="CQ481" s="14">
        <f t="shared" si="527"/>
        <v>0</v>
      </c>
      <c r="CR481" s="14">
        <f t="shared" si="527"/>
        <v>0</v>
      </c>
      <c r="CS481" s="14">
        <f t="shared" si="527"/>
        <v>0</v>
      </c>
      <c r="CT481" s="14">
        <f t="shared" si="527"/>
        <v>0.5</v>
      </c>
      <c r="CU481" s="14">
        <f t="shared" si="527"/>
        <v>0.5</v>
      </c>
      <c r="CV481" s="14">
        <f t="shared" si="527"/>
        <v>0</v>
      </c>
      <c r="CW481" s="14">
        <f t="shared" si="542"/>
        <v>0</v>
      </c>
      <c r="CX481" s="14">
        <f t="shared" si="531"/>
        <v>0</v>
      </c>
      <c r="CY481" s="14">
        <f t="shared" si="531"/>
        <v>0</v>
      </c>
      <c r="CZ481" s="14">
        <f t="shared" si="531"/>
        <v>0</v>
      </c>
      <c r="DA481" s="14">
        <f t="shared" si="531"/>
        <v>0</v>
      </c>
      <c r="DB481" s="14">
        <f t="shared" si="531"/>
        <v>0</v>
      </c>
      <c r="DC481" s="14">
        <f t="shared" si="528"/>
        <v>0</v>
      </c>
      <c r="DD481" s="14">
        <f t="shared" si="528"/>
        <v>0</v>
      </c>
      <c r="DE481" s="14">
        <f t="shared" si="528"/>
        <v>0</v>
      </c>
      <c r="DF481" s="14">
        <f t="shared" si="528"/>
        <v>0</v>
      </c>
      <c r="DG481" s="14">
        <f t="shared" si="528"/>
        <v>0</v>
      </c>
      <c r="DH481" s="14">
        <f t="shared" si="528"/>
        <v>0</v>
      </c>
      <c r="DI481" s="14">
        <f t="shared" si="528"/>
        <v>0</v>
      </c>
      <c r="DJ481" s="14">
        <f t="shared" si="528"/>
        <v>0</v>
      </c>
      <c r="DK481" s="14">
        <f t="shared" si="528"/>
        <v>0</v>
      </c>
      <c r="DL481" s="14">
        <f t="shared" si="528"/>
        <v>0</v>
      </c>
      <c r="DM481" s="14">
        <f t="shared" si="528"/>
        <v>0</v>
      </c>
      <c r="DN481" s="14">
        <f t="shared" si="528"/>
        <v>0</v>
      </c>
      <c r="DO481" s="14">
        <f t="shared" si="528"/>
        <v>0</v>
      </c>
      <c r="DP481" s="14">
        <f t="shared" si="528"/>
        <v>0</v>
      </c>
      <c r="DQ481" s="14">
        <f t="shared" ref="DQ481:DR510" si="549">BD481/$BM481</f>
        <v>0</v>
      </c>
      <c r="DR481" s="14">
        <f t="shared" si="549"/>
        <v>0</v>
      </c>
      <c r="DS481" s="14">
        <f t="shared" si="529"/>
        <v>0</v>
      </c>
      <c r="DT481" s="14">
        <f t="shared" si="508"/>
        <v>0</v>
      </c>
      <c r="DU481" s="14">
        <f t="shared" si="508"/>
        <v>0</v>
      </c>
      <c r="DV481" s="14">
        <f t="shared" si="508"/>
        <v>0</v>
      </c>
      <c r="DW481" s="14">
        <f t="shared" si="508"/>
        <v>0</v>
      </c>
      <c r="DX481" s="14">
        <f t="shared" si="508"/>
        <v>0</v>
      </c>
      <c r="DY481" s="14">
        <f t="shared" si="508"/>
        <v>0</v>
      </c>
      <c r="DZ481" s="14">
        <f t="shared" si="512"/>
        <v>1</v>
      </c>
    </row>
    <row r="482" spans="3:130">
      <c r="C482" s="18">
        <v>2032</v>
      </c>
      <c r="D482" s="25"/>
      <c r="E482" s="25"/>
      <c r="F482" s="25"/>
      <c r="G482" s="25"/>
      <c r="H482" s="25"/>
      <c r="I482" s="25"/>
      <c r="J482" s="25"/>
      <c r="K482" s="25"/>
      <c r="L482" s="25"/>
      <c r="M482" s="25"/>
      <c r="N482" s="25"/>
      <c r="O482" s="25"/>
      <c r="P482" s="25">
        <f t="shared" si="525"/>
        <v>0</v>
      </c>
      <c r="Q482" s="25">
        <f t="shared" si="526"/>
        <v>0</v>
      </c>
      <c r="R482" s="25">
        <f t="shared" si="530"/>
        <v>0</v>
      </c>
      <c r="S482" s="25">
        <f t="shared" si="532"/>
        <v>0</v>
      </c>
      <c r="T482" s="25">
        <f t="shared" si="533"/>
        <v>0</v>
      </c>
      <c r="U482" s="25">
        <f t="shared" si="534"/>
        <v>0</v>
      </c>
      <c r="V482" s="25">
        <f t="shared" si="535"/>
        <v>0</v>
      </c>
      <c r="W482" s="25">
        <f t="shared" si="536"/>
        <v>0</v>
      </c>
      <c r="X482" s="25">
        <f t="shared" si="537"/>
        <v>0</v>
      </c>
      <c r="Y482" s="25">
        <f t="shared" si="538"/>
        <v>0</v>
      </c>
      <c r="Z482" s="25">
        <f t="shared" si="539"/>
        <v>0</v>
      </c>
      <c r="AA482" s="25">
        <f t="shared" si="540"/>
        <v>0</v>
      </c>
      <c r="AB482" s="25">
        <f t="shared" si="541"/>
        <v>0</v>
      </c>
      <c r="AC482" s="25">
        <f t="shared" si="543"/>
        <v>0</v>
      </c>
      <c r="AD482" s="25">
        <f t="shared" si="544"/>
        <v>0</v>
      </c>
      <c r="AE482" s="25">
        <f t="shared" si="545"/>
        <v>0</v>
      </c>
      <c r="AF482" s="25">
        <f t="shared" si="546"/>
        <v>0</v>
      </c>
      <c r="AG482" s="25">
        <f t="shared" si="547"/>
        <v>0.375</v>
      </c>
      <c r="AH482" s="25">
        <f t="shared" ref="AH482:AH500" si="550">VLOOKUP($C$96,$D$3:$K$63,$A$74,0)*(B452-B451)</f>
        <v>0.375</v>
      </c>
      <c r="AI482" s="25">
        <f>VLOOKUP($C$97,$D$3:$K$63,$A$74,0)*(B451-B450)</f>
        <v>0.75</v>
      </c>
      <c r="AJ482" s="25">
        <f>VLOOKUP($C$98,$D$3:$K$63,$A$74,0)*B450</f>
        <v>0</v>
      </c>
      <c r="AK482" s="25"/>
      <c r="AL482" s="25"/>
      <c r="AM482" s="25"/>
      <c r="AN482" s="25"/>
      <c r="AO482" s="25"/>
      <c r="AP482" s="25"/>
      <c r="AQ482" s="25"/>
      <c r="AR482" s="25"/>
      <c r="AS482" s="25"/>
      <c r="AT482" s="25"/>
      <c r="AU482" s="25"/>
      <c r="AV482" s="25"/>
      <c r="AW482" s="25"/>
      <c r="AX482" s="25"/>
      <c r="AY482" s="25"/>
      <c r="AZ482" s="25"/>
      <c r="BA482" s="25"/>
      <c r="BB482" s="25"/>
      <c r="BC482" s="25"/>
      <c r="BD482" s="25"/>
      <c r="BE482" s="25"/>
      <c r="BF482" s="25"/>
      <c r="BG482" s="25"/>
      <c r="BH482" s="25"/>
      <c r="BI482" s="25"/>
      <c r="BJ482" s="25"/>
      <c r="BK482" s="25"/>
      <c r="BL482" s="25"/>
      <c r="BM482" s="21">
        <f t="shared" si="510"/>
        <v>1.5</v>
      </c>
      <c r="BP482" s="18">
        <v>2032</v>
      </c>
      <c r="BQ482" s="14">
        <f t="shared" si="548"/>
        <v>0</v>
      </c>
      <c r="BR482" s="14">
        <f t="shared" si="548"/>
        <v>0</v>
      </c>
      <c r="BS482" s="14">
        <f t="shared" si="548"/>
        <v>0</v>
      </c>
      <c r="BT482" s="14">
        <f t="shared" si="548"/>
        <v>0</v>
      </c>
      <c r="BU482" s="14">
        <f t="shared" si="548"/>
        <v>0</v>
      </c>
      <c r="BV482" s="14">
        <f t="shared" si="548"/>
        <v>0</v>
      </c>
      <c r="BW482" s="14">
        <f t="shared" si="548"/>
        <v>0</v>
      </c>
      <c r="BX482" s="14">
        <f t="shared" si="548"/>
        <v>0</v>
      </c>
      <c r="BY482" s="14">
        <f t="shared" si="548"/>
        <v>0</v>
      </c>
      <c r="BZ482" s="14">
        <f t="shared" si="548"/>
        <v>0</v>
      </c>
      <c r="CA482" s="14">
        <f t="shared" si="548"/>
        <v>0</v>
      </c>
      <c r="CB482" s="14">
        <f t="shared" si="548"/>
        <v>0</v>
      </c>
      <c r="CC482" s="14">
        <f t="shared" si="548"/>
        <v>0</v>
      </c>
      <c r="CD482" s="14">
        <f t="shared" si="548"/>
        <v>0</v>
      </c>
      <c r="CE482" s="14">
        <f t="shared" si="548"/>
        <v>0</v>
      </c>
      <c r="CF482" s="14">
        <f t="shared" si="548"/>
        <v>0</v>
      </c>
      <c r="CG482" s="14">
        <f t="shared" si="527"/>
        <v>0</v>
      </c>
      <c r="CH482" s="14">
        <f t="shared" si="527"/>
        <v>0</v>
      </c>
      <c r="CI482" s="14">
        <f t="shared" si="527"/>
        <v>0</v>
      </c>
      <c r="CJ482" s="14">
        <f t="shared" si="527"/>
        <v>0</v>
      </c>
      <c r="CK482" s="14">
        <f t="shared" si="527"/>
        <v>0</v>
      </c>
      <c r="CL482" s="14">
        <f t="shared" si="527"/>
        <v>0</v>
      </c>
      <c r="CM482" s="14">
        <f t="shared" si="527"/>
        <v>0</v>
      </c>
      <c r="CN482" s="14">
        <f t="shared" si="527"/>
        <v>0</v>
      </c>
      <c r="CO482" s="14">
        <f t="shared" si="527"/>
        <v>0</v>
      </c>
      <c r="CP482" s="14">
        <f t="shared" si="527"/>
        <v>0</v>
      </c>
      <c r="CQ482" s="14">
        <f t="shared" si="527"/>
        <v>0</v>
      </c>
      <c r="CR482" s="14">
        <f t="shared" si="527"/>
        <v>0</v>
      </c>
      <c r="CS482" s="14">
        <f t="shared" si="527"/>
        <v>0</v>
      </c>
      <c r="CT482" s="14">
        <f t="shared" si="527"/>
        <v>0.25</v>
      </c>
      <c r="CU482" s="14">
        <f t="shared" si="527"/>
        <v>0.25</v>
      </c>
      <c r="CV482" s="14">
        <f t="shared" si="527"/>
        <v>0.5</v>
      </c>
      <c r="CW482" s="14">
        <f t="shared" si="542"/>
        <v>0</v>
      </c>
      <c r="CX482" s="14">
        <f t="shared" si="531"/>
        <v>0</v>
      </c>
      <c r="CY482" s="14">
        <f t="shared" si="531"/>
        <v>0</v>
      </c>
      <c r="CZ482" s="14">
        <f t="shared" si="531"/>
        <v>0</v>
      </c>
      <c r="DA482" s="14">
        <f t="shared" si="531"/>
        <v>0</v>
      </c>
      <c r="DB482" s="14">
        <f t="shared" si="531"/>
        <v>0</v>
      </c>
      <c r="DC482" s="14">
        <f t="shared" si="531"/>
        <v>0</v>
      </c>
      <c r="DD482" s="14">
        <f t="shared" si="531"/>
        <v>0</v>
      </c>
      <c r="DE482" s="14">
        <f t="shared" si="531"/>
        <v>0</v>
      </c>
      <c r="DF482" s="14">
        <f t="shared" si="531"/>
        <v>0</v>
      </c>
      <c r="DG482" s="14">
        <f t="shared" si="531"/>
        <v>0</v>
      </c>
      <c r="DH482" s="14">
        <f t="shared" si="531"/>
        <v>0</v>
      </c>
      <c r="DI482" s="14">
        <f t="shared" si="531"/>
        <v>0</v>
      </c>
      <c r="DJ482" s="14">
        <f t="shared" si="531"/>
        <v>0</v>
      </c>
      <c r="DK482" s="14">
        <f t="shared" si="531"/>
        <v>0</v>
      </c>
      <c r="DL482" s="14">
        <f t="shared" si="531"/>
        <v>0</v>
      </c>
      <c r="DM482" s="14">
        <f t="shared" si="531"/>
        <v>0</v>
      </c>
      <c r="DN482" s="14">
        <f t="shared" ref="DN482:DP510" si="551">BA482/$BM482</f>
        <v>0</v>
      </c>
      <c r="DO482" s="14">
        <f t="shared" si="551"/>
        <v>0</v>
      </c>
      <c r="DP482" s="14">
        <f t="shared" si="551"/>
        <v>0</v>
      </c>
      <c r="DQ482" s="14">
        <f t="shared" si="549"/>
        <v>0</v>
      </c>
      <c r="DR482" s="14">
        <f t="shared" si="549"/>
        <v>0</v>
      </c>
      <c r="DS482" s="14">
        <f t="shared" si="529"/>
        <v>0</v>
      </c>
      <c r="DT482" s="14">
        <f t="shared" si="508"/>
        <v>0</v>
      </c>
      <c r="DU482" s="14">
        <f t="shared" si="508"/>
        <v>0</v>
      </c>
      <c r="DV482" s="14">
        <f t="shared" si="508"/>
        <v>0</v>
      </c>
      <c r="DW482" s="14">
        <f t="shared" si="508"/>
        <v>0</v>
      </c>
      <c r="DX482" s="14">
        <f t="shared" si="508"/>
        <v>0</v>
      </c>
      <c r="DY482" s="14">
        <f t="shared" si="508"/>
        <v>0</v>
      </c>
      <c r="DZ482" s="14">
        <f t="shared" si="512"/>
        <v>1</v>
      </c>
    </row>
    <row r="483" spans="3:130">
      <c r="C483" s="18">
        <v>2033</v>
      </c>
      <c r="D483" s="25"/>
      <c r="E483" s="25"/>
      <c r="F483" s="25"/>
      <c r="G483" s="25"/>
      <c r="H483" s="25"/>
      <c r="I483" s="25"/>
      <c r="J483" s="25"/>
      <c r="K483" s="25"/>
      <c r="L483" s="25"/>
      <c r="M483" s="25"/>
      <c r="N483" s="25"/>
      <c r="O483" s="25"/>
      <c r="P483" s="25"/>
      <c r="Q483" s="25">
        <f t="shared" si="526"/>
        <v>0</v>
      </c>
      <c r="R483" s="25">
        <f t="shared" si="530"/>
        <v>0</v>
      </c>
      <c r="S483" s="25">
        <f t="shared" si="532"/>
        <v>0</v>
      </c>
      <c r="T483" s="25">
        <f t="shared" si="533"/>
        <v>0</v>
      </c>
      <c r="U483" s="25">
        <f t="shared" si="534"/>
        <v>0</v>
      </c>
      <c r="V483" s="25">
        <f t="shared" si="535"/>
        <v>0</v>
      </c>
      <c r="W483" s="25">
        <f t="shared" si="536"/>
        <v>0</v>
      </c>
      <c r="X483" s="25">
        <f t="shared" si="537"/>
        <v>0</v>
      </c>
      <c r="Y483" s="25">
        <f t="shared" si="538"/>
        <v>0</v>
      </c>
      <c r="Z483" s="25">
        <f t="shared" si="539"/>
        <v>0</v>
      </c>
      <c r="AA483" s="25">
        <f t="shared" si="540"/>
        <v>0</v>
      </c>
      <c r="AB483" s="25">
        <f t="shared" si="541"/>
        <v>0</v>
      </c>
      <c r="AC483" s="25">
        <f t="shared" si="543"/>
        <v>0</v>
      </c>
      <c r="AD483" s="25">
        <f t="shared" si="544"/>
        <v>0</v>
      </c>
      <c r="AE483" s="25">
        <f t="shared" si="545"/>
        <v>0</v>
      </c>
      <c r="AF483" s="25">
        <f t="shared" si="546"/>
        <v>0</v>
      </c>
      <c r="AG483" s="25">
        <f t="shared" si="547"/>
        <v>0.375</v>
      </c>
      <c r="AH483" s="25">
        <f t="shared" si="550"/>
        <v>0.375</v>
      </c>
      <c r="AI483" s="25">
        <f t="shared" ref="AI483:AI501" si="552">VLOOKUP($C$97,$D$3:$K$63,$A$74,0)*(B452-B451)</f>
        <v>0.75</v>
      </c>
      <c r="AJ483" s="25">
        <f>VLOOKUP($C$98,$D$3:$K$63,$A$74,0)*(B451-B450)</f>
        <v>0.75</v>
      </c>
      <c r="AK483" s="25">
        <f>VLOOKUP($C$99,$D$3:$K$63,$A$74,0)*B450</f>
        <v>0</v>
      </c>
      <c r="AL483" s="25"/>
      <c r="AM483" s="25"/>
      <c r="AN483" s="25"/>
      <c r="AO483" s="25"/>
      <c r="AP483" s="25"/>
      <c r="AQ483" s="25"/>
      <c r="AR483" s="25"/>
      <c r="AS483" s="25"/>
      <c r="AT483" s="25"/>
      <c r="AU483" s="25"/>
      <c r="AV483" s="25"/>
      <c r="AW483" s="25"/>
      <c r="AX483" s="25"/>
      <c r="AY483" s="25"/>
      <c r="AZ483" s="25"/>
      <c r="BA483" s="25"/>
      <c r="BB483" s="25"/>
      <c r="BC483" s="25"/>
      <c r="BD483" s="25"/>
      <c r="BE483" s="25"/>
      <c r="BF483" s="25"/>
      <c r="BG483" s="25"/>
      <c r="BH483" s="25"/>
      <c r="BI483" s="25"/>
      <c r="BJ483" s="25"/>
      <c r="BK483" s="25"/>
      <c r="BL483" s="25"/>
      <c r="BM483" s="21">
        <f t="shared" si="510"/>
        <v>2.25</v>
      </c>
      <c r="BP483" s="18">
        <v>2033</v>
      </c>
      <c r="BQ483" s="14">
        <f t="shared" si="548"/>
        <v>0</v>
      </c>
      <c r="BR483" s="14">
        <f t="shared" si="548"/>
        <v>0</v>
      </c>
      <c r="BS483" s="14">
        <f t="shared" si="548"/>
        <v>0</v>
      </c>
      <c r="BT483" s="14">
        <f t="shared" si="548"/>
        <v>0</v>
      </c>
      <c r="BU483" s="14">
        <f t="shared" si="548"/>
        <v>0</v>
      </c>
      <c r="BV483" s="14">
        <f t="shared" si="548"/>
        <v>0</v>
      </c>
      <c r="BW483" s="14">
        <f t="shared" si="548"/>
        <v>0</v>
      </c>
      <c r="BX483" s="14">
        <f t="shared" si="548"/>
        <v>0</v>
      </c>
      <c r="BY483" s="14">
        <f t="shared" si="548"/>
        <v>0</v>
      </c>
      <c r="BZ483" s="14">
        <f t="shared" si="548"/>
        <v>0</v>
      </c>
      <c r="CA483" s="14">
        <f t="shared" si="548"/>
        <v>0</v>
      </c>
      <c r="CB483" s="14">
        <f t="shared" si="548"/>
        <v>0</v>
      </c>
      <c r="CC483" s="14">
        <f t="shared" si="548"/>
        <v>0</v>
      </c>
      <c r="CD483" s="14">
        <f t="shared" si="548"/>
        <v>0</v>
      </c>
      <c r="CE483" s="14">
        <f t="shared" si="548"/>
        <v>0</v>
      </c>
      <c r="CF483" s="14">
        <f t="shared" si="548"/>
        <v>0</v>
      </c>
      <c r="CG483" s="14">
        <f t="shared" si="527"/>
        <v>0</v>
      </c>
      <c r="CH483" s="14">
        <f t="shared" si="527"/>
        <v>0</v>
      </c>
      <c r="CI483" s="14">
        <f t="shared" si="527"/>
        <v>0</v>
      </c>
      <c r="CJ483" s="14">
        <f t="shared" si="527"/>
        <v>0</v>
      </c>
      <c r="CK483" s="14">
        <f t="shared" si="527"/>
        <v>0</v>
      </c>
      <c r="CL483" s="14">
        <f t="shared" si="527"/>
        <v>0</v>
      </c>
      <c r="CM483" s="14">
        <f t="shared" si="527"/>
        <v>0</v>
      </c>
      <c r="CN483" s="14">
        <f t="shared" si="527"/>
        <v>0</v>
      </c>
      <c r="CO483" s="14">
        <f t="shared" si="527"/>
        <v>0</v>
      </c>
      <c r="CP483" s="14">
        <f t="shared" si="527"/>
        <v>0</v>
      </c>
      <c r="CQ483" s="14">
        <f t="shared" si="527"/>
        <v>0</v>
      </c>
      <c r="CR483" s="14">
        <f t="shared" si="527"/>
        <v>0</v>
      </c>
      <c r="CS483" s="14">
        <f t="shared" si="527"/>
        <v>0</v>
      </c>
      <c r="CT483" s="14">
        <f t="shared" si="527"/>
        <v>0.16666666666666666</v>
      </c>
      <c r="CU483" s="14">
        <f t="shared" si="527"/>
        <v>0.16666666666666666</v>
      </c>
      <c r="CV483" s="14">
        <f t="shared" si="527"/>
        <v>0.33333333333333331</v>
      </c>
      <c r="CW483" s="14">
        <f t="shared" si="542"/>
        <v>0.33333333333333331</v>
      </c>
      <c r="CX483" s="14">
        <f t="shared" si="531"/>
        <v>0</v>
      </c>
      <c r="CY483" s="14">
        <f t="shared" si="531"/>
        <v>0</v>
      </c>
      <c r="CZ483" s="14">
        <f t="shared" si="531"/>
        <v>0</v>
      </c>
      <c r="DA483" s="14">
        <f t="shared" si="531"/>
        <v>0</v>
      </c>
      <c r="DB483" s="14">
        <f t="shared" si="531"/>
        <v>0</v>
      </c>
      <c r="DC483" s="14">
        <f t="shared" si="531"/>
        <v>0</v>
      </c>
      <c r="DD483" s="14">
        <f t="shared" si="531"/>
        <v>0</v>
      </c>
      <c r="DE483" s="14">
        <f t="shared" si="531"/>
        <v>0</v>
      </c>
      <c r="DF483" s="14">
        <f t="shared" si="531"/>
        <v>0</v>
      </c>
      <c r="DG483" s="14">
        <f t="shared" si="531"/>
        <v>0</v>
      </c>
      <c r="DH483" s="14">
        <f t="shared" si="531"/>
        <v>0</v>
      </c>
      <c r="DI483" s="14">
        <f t="shared" si="531"/>
        <v>0</v>
      </c>
      <c r="DJ483" s="14">
        <f t="shared" si="531"/>
        <v>0</v>
      </c>
      <c r="DK483" s="14">
        <f t="shared" si="531"/>
        <v>0</v>
      </c>
      <c r="DL483" s="14">
        <f t="shared" si="531"/>
        <v>0</v>
      </c>
      <c r="DM483" s="14">
        <f t="shared" si="531"/>
        <v>0</v>
      </c>
      <c r="DN483" s="14">
        <f t="shared" si="551"/>
        <v>0</v>
      </c>
      <c r="DO483" s="14">
        <f t="shared" si="551"/>
        <v>0</v>
      </c>
      <c r="DP483" s="14">
        <f t="shared" si="551"/>
        <v>0</v>
      </c>
      <c r="DQ483" s="14">
        <f t="shared" si="549"/>
        <v>0</v>
      </c>
      <c r="DR483" s="14">
        <f t="shared" si="549"/>
        <v>0</v>
      </c>
      <c r="DS483" s="14">
        <f t="shared" si="529"/>
        <v>0</v>
      </c>
      <c r="DT483" s="14">
        <f t="shared" si="508"/>
        <v>0</v>
      </c>
      <c r="DU483" s="14">
        <f t="shared" si="508"/>
        <v>0</v>
      </c>
      <c r="DV483" s="14">
        <f t="shared" si="508"/>
        <v>0</v>
      </c>
      <c r="DW483" s="14">
        <f t="shared" si="508"/>
        <v>0</v>
      </c>
      <c r="DX483" s="14">
        <f t="shared" si="508"/>
        <v>0</v>
      </c>
      <c r="DY483" s="14">
        <f t="shared" si="508"/>
        <v>0</v>
      </c>
      <c r="DZ483" s="14">
        <f t="shared" si="512"/>
        <v>1</v>
      </c>
    </row>
    <row r="484" spans="3:130">
      <c r="C484" s="18">
        <v>2034</v>
      </c>
      <c r="D484" s="25"/>
      <c r="E484" s="25"/>
      <c r="F484" s="25"/>
      <c r="G484" s="25"/>
      <c r="H484" s="25"/>
      <c r="I484" s="25"/>
      <c r="J484" s="25"/>
      <c r="K484" s="25"/>
      <c r="L484" s="25"/>
      <c r="M484" s="25"/>
      <c r="N484" s="25"/>
      <c r="O484" s="25"/>
      <c r="P484" s="25"/>
      <c r="Q484" s="25"/>
      <c r="R484" s="25">
        <f t="shared" si="530"/>
        <v>0</v>
      </c>
      <c r="S484" s="25">
        <f t="shared" si="532"/>
        <v>0</v>
      </c>
      <c r="T484" s="25">
        <f t="shared" si="533"/>
        <v>0</v>
      </c>
      <c r="U484" s="25">
        <f t="shared" si="534"/>
        <v>0</v>
      </c>
      <c r="V484" s="25">
        <f t="shared" si="535"/>
        <v>0</v>
      </c>
      <c r="W484" s="25">
        <f t="shared" si="536"/>
        <v>0</v>
      </c>
      <c r="X484" s="25">
        <f t="shared" si="537"/>
        <v>0</v>
      </c>
      <c r="Y484" s="25">
        <f t="shared" si="538"/>
        <v>0</v>
      </c>
      <c r="Z484" s="25">
        <f t="shared" si="539"/>
        <v>0</v>
      </c>
      <c r="AA484" s="25">
        <f t="shared" si="540"/>
        <v>0</v>
      </c>
      <c r="AB484" s="25">
        <f t="shared" si="541"/>
        <v>0</v>
      </c>
      <c r="AC484" s="25">
        <f t="shared" si="543"/>
        <v>0</v>
      </c>
      <c r="AD484" s="25">
        <f t="shared" si="544"/>
        <v>0</v>
      </c>
      <c r="AE484" s="25">
        <f t="shared" si="545"/>
        <v>0</v>
      </c>
      <c r="AF484" s="25">
        <f t="shared" si="546"/>
        <v>0</v>
      </c>
      <c r="AG484" s="25">
        <f t="shared" si="547"/>
        <v>0.375</v>
      </c>
      <c r="AH484" s="25">
        <f t="shared" si="550"/>
        <v>0.375</v>
      </c>
      <c r="AI484" s="25">
        <f t="shared" si="552"/>
        <v>0.75</v>
      </c>
      <c r="AJ484" s="25">
        <f t="shared" ref="AJ484:AJ502" si="553">VLOOKUP($C$98,$D$3:$K$63,$A$74,0)*(B452-B451)</f>
        <v>0.75</v>
      </c>
      <c r="AK484" s="25">
        <f>VLOOKUP($C$99,$D$3:$K$63,$A$74,0)*(B451-B450)</f>
        <v>1.125</v>
      </c>
      <c r="AL484" s="25">
        <f>VLOOKUP($C$100,$D$3:$K$63,$A$74,0)*B450</f>
        <v>0</v>
      </c>
      <c r="AM484" s="25"/>
      <c r="AN484" s="25"/>
      <c r="AO484" s="25"/>
      <c r="AP484" s="25"/>
      <c r="AQ484" s="25"/>
      <c r="AR484" s="25"/>
      <c r="AS484" s="25"/>
      <c r="AT484" s="25"/>
      <c r="AU484" s="25"/>
      <c r="AV484" s="25"/>
      <c r="AW484" s="25"/>
      <c r="AX484" s="25"/>
      <c r="AY484" s="25"/>
      <c r="AZ484" s="25"/>
      <c r="BA484" s="25"/>
      <c r="BB484" s="25"/>
      <c r="BC484" s="25"/>
      <c r="BD484" s="25"/>
      <c r="BE484" s="25"/>
      <c r="BF484" s="25"/>
      <c r="BG484" s="25"/>
      <c r="BH484" s="25"/>
      <c r="BI484" s="25"/>
      <c r="BJ484" s="25"/>
      <c r="BK484" s="25"/>
      <c r="BL484" s="25"/>
      <c r="BM484" s="21">
        <f t="shared" si="510"/>
        <v>3.375</v>
      </c>
      <c r="BP484" s="18">
        <v>2034</v>
      </c>
      <c r="BQ484" s="14">
        <f t="shared" si="548"/>
        <v>0</v>
      </c>
      <c r="BR484" s="14">
        <f t="shared" si="548"/>
        <v>0</v>
      </c>
      <c r="BS484" s="14">
        <f t="shared" si="548"/>
        <v>0</v>
      </c>
      <c r="BT484" s="14">
        <f t="shared" si="548"/>
        <v>0</v>
      </c>
      <c r="BU484" s="14">
        <f t="shared" si="548"/>
        <v>0</v>
      </c>
      <c r="BV484" s="14">
        <f t="shared" si="548"/>
        <v>0</v>
      </c>
      <c r="BW484" s="14">
        <f t="shared" si="548"/>
        <v>0</v>
      </c>
      <c r="BX484" s="14">
        <f t="shared" si="548"/>
        <v>0</v>
      </c>
      <c r="BY484" s="14">
        <f t="shared" si="548"/>
        <v>0</v>
      </c>
      <c r="BZ484" s="14">
        <f t="shared" si="548"/>
        <v>0</v>
      </c>
      <c r="CA484" s="14">
        <f t="shared" si="548"/>
        <v>0</v>
      </c>
      <c r="CB484" s="14">
        <f t="shared" si="548"/>
        <v>0</v>
      </c>
      <c r="CC484" s="14">
        <f t="shared" si="548"/>
        <v>0</v>
      </c>
      <c r="CD484" s="14">
        <f t="shared" si="548"/>
        <v>0</v>
      </c>
      <c r="CE484" s="14">
        <f t="shared" si="548"/>
        <v>0</v>
      </c>
      <c r="CF484" s="14">
        <f t="shared" si="548"/>
        <v>0</v>
      </c>
      <c r="CG484" s="14">
        <f t="shared" si="527"/>
        <v>0</v>
      </c>
      <c r="CH484" s="14">
        <f t="shared" si="527"/>
        <v>0</v>
      </c>
      <c r="CI484" s="14">
        <f t="shared" si="527"/>
        <v>0</v>
      </c>
      <c r="CJ484" s="14">
        <f t="shared" si="527"/>
        <v>0</v>
      </c>
      <c r="CK484" s="14">
        <f t="shared" si="527"/>
        <v>0</v>
      </c>
      <c r="CL484" s="14">
        <f t="shared" si="527"/>
        <v>0</v>
      </c>
      <c r="CM484" s="14">
        <f t="shared" si="527"/>
        <v>0</v>
      </c>
      <c r="CN484" s="14">
        <f t="shared" si="527"/>
        <v>0</v>
      </c>
      <c r="CO484" s="14">
        <f t="shared" si="527"/>
        <v>0</v>
      </c>
      <c r="CP484" s="14">
        <f t="shared" si="527"/>
        <v>0</v>
      </c>
      <c r="CQ484" s="14">
        <f t="shared" si="527"/>
        <v>0</v>
      </c>
      <c r="CR484" s="14">
        <f t="shared" si="527"/>
        <v>0</v>
      </c>
      <c r="CS484" s="14">
        <f t="shared" si="527"/>
        <v>0</v>
      </c>
      <c r="CT484" s="14">
        <f t="shared" si="527"/>
        <v>0.1111111111111111</v>
      </c>
      <c r="CU484" s="14">
        <f t="shared" si="527"/>
        <v>0.1111111111111111</v>
      </c>
      <c r="CV484" s="14">
        <f t="shared" si="527"/>
        <v>0.22222222222222221</v>
      </c>
      <c r="CW484" s="14">
        <f t="shared" si="542"/>
        <v>0.22222222222222221</v>
      </c>
      <c r="CX484" s="14">
        <f t="shared" si="531"/>
        <v>0.33333333333333331</v>
      </c>
      <c r="CY484" s="14">
        <f t="shared" si="531"/>
        <v>0</v>
      </c>
      <c r="CZ484" s="14">
        <f t="shared" si="531"/>
        <v>0</v>
      </c>
      <c r="DA484" s="14">
        <f t="shared" si="531"/>
        <v>0</v>
      </c>
      <c r="DB484" s="14">
        <f t="shared" si="531"/>
        <v>0</v>
      </c>
      <c r="DC484" s="14">
        <f t="shared" si="531"/>
        <v>0</v>
      </c>
      <c r="DD484" s="14">
        <f t="shared" si="531"/>
        <v>0</v>
      </c>
      <c r="DE484" s="14">
        <f t="shared" si="531"/>
        <v>0</v>
      </c>
      <c r="DF484" s="14">
        <f t="shared" si="531"/>
        <v>0</v>
      </c>
      <c r="DG484" s="14">
        <f t="shared" si="531"/>
        <v>0</v>
      </c>
      <c r="DH484" s="14">
        <f t="shared" si="531"/>
        <v>0</v>
      </c>
      <c r="DI484" s="14">
        <f t="shared" si="531"/>
        <v>0</v>
      </c>
      <c r="DJ484" s="14">
        <f t="shared" si="531"/>
        <v>0</v>
      </c>
      <c r="DK484" s="14">
        <f t="shared" si="531"/>
        <v>0</v>
      </c>
      <c r="DL484" s="14">
        <f t="shared" si="531"/>
        <v>0</v>
      </c>
      <c r="DM484" s="14">
        <f t="shared" si="531"/>
        <v>0</v>
      </c>
      <c r="DN484" s="14">
        <f t="shared" si="551"/>
        <v>0</v>
      </c>
      <c r="DO484" s="14">
        <f t="shared" si="551"/>
        <v>0</v>
      </c>
      <c r="DP484" s="14">
        <f t="shared" si="551"/>
        <v>0</v>
      </c>
      <c r="DQ484" s="14">
        <f t="shared" si="549"/>
        <v>0</v>
      </c>
      <c r="DR484" s="14">
        <f t="shared" si="549"/>
        <v>0</v>
      </c>
      <c r="DS484" s="14">
        <f t="shared" si="529"/>
        <v>0</v>
      </c>
      <c r="DT484" s="14">
        <f t="shared" si="508"/>
        <v>0</v>
      </c>
      <c r="DU484" s="14">
        <f t="shared" si="508"/>
        <v>0</v>
      </c>
      <c r="DV484" s="14">
        <f t="shared" si="508"/>
        <v>0</v>
      </c>
      <c r="DW484" s="14">
        <f t="shared" si="508"/>
        <v>0</v>
      </c>
      <c r="DX484" s="14">
        <f t="shared" si="508"/>
        <v>0</v>
      </c>
      <c r="DY484" s="14">
        <f t="shared" si="508"/>
        <v>0</v>
      </c>
      <c r="DZ484" s="14">
        <f t="shared" si="512"/>
        <v>1</v>
      </c>
    </row>
    <row r="485" spans="3:130">
      <c r="C485" s="18">
        <v>2035</v>
      </c>
      <c r="D485" s="25"/>
      <c r="E485" s="25"/>
      <c r="F485" s="25"/>
      <c r="G485" s="25"/>
      <c r="H485" s="25"/>
      <c r="I485" s="25"/>
      <c r="J485" s="25"/>
      <c r="K485" s="25"/>
      <c r="L485" s="25"/>
      <c r="M485" s="25"/>
      <c r="N485" s="25"/>
      <c r="O485" s="25"/>
      <c r="P485" s="25"/>
      <c r="Q485" s="25"/>
      <c r="R485" s="25"/>
      <c r="S485" s="25">
        <f t="shared" si="532"/>
        <v>0</v>
      </c>
      <c r="T485" s="25">
        <f t="shared" si="533"/>
        <v>0</v>
      </c>
      <c r="U485" s="25">
        <f t="shared" si="534"/>
        <v>0</v>
      </c>
      <c r="V485" s="25">
        <f t="shared" si="535"/>
        <v>0</v>
      </c>
      <c r="W485" s="25">
        <f t="shared" si="536"/>
        <v>0</v>
      </c>
      <c r="X485" s="25">
        <f t="shared" si="537"/>
        <v>0</v>
      </c>
      <c r="Y485" s="25">
        <f t="shared" si="538"/>
        <v>0</v>
      </c>
      <c r="Z485" s="25">
        <f t="shared" si="539"/>
        <v>0</v>
      </c>
      <c r="AA485" s="25">
        <f t="shared" si="540"/>
        <v>0</v>
      </c>
      <c r="AB485" s="25">
        <f t="shared" si="541"/>
        <v>0</v>
      </c>
      <c r="AC485" s="25">
        <f t="shared" si="543"/>
        <v>0</v>
      </c>
      <c r="AD485" s="25">
        <f t="shared" si="544"/>
        <v>0</v>
      </c>
      <c r="AE485" s="25">
        <f t="shared" si="545"/>
        <v>0</v>
      </c>
      <c r="AF485" s="25">
        <f t="shared" si="546"/>
        <v>0</v>
      </c>
      <c r="AG485" s="25">
        <f t="shared" si="547"/>
        <v>0.375</v>
      </c>
      <c r="AH485" s="25">
        <f t="shared" si="550"/>
        <v>0.375</v>
      </c>
      <c r="AI485" s="25">
        <f t="shared" si="552"/>
        <v>0.75</v>
      </c>
      <c r="AJ485" s="25">
        <f t="shared" si="553"/>
        <v>0.75</v>
      </c>
      <c r="AK485" s="25">
        <f t="shared" ref="AK485:AK503" si="554">VLOOKUP($C$99,$D$3:$K$63,$A$74,0)*(B452-B451)</f>
        <v>1.125</v>
      </c>
      <c r="AL485" s="25">
        <f>VLOOKUP($C$100,$D$3:$K$63,$A$74,0)*(B451-B450)</f>
        <v>1.5</v>
      </c>
      <c r="AM485" s="25">
        <f>VLOOKUP($C$101,$D$3:$K$63,$A$74,0)*B450</f>
        <v>0</v>
      </c>
      <c r="AN485" s="25"/>
      <c r="AO485" s="25"/>
      <c r="AP485" s="25"/>
      <c r="AQ485" s="25"/>
      <c r="AR485" s="25"/>
      <c r="AS485" s="25"/>
      <c r="AT485" s="25"/>
      <c r="AU485" s="25"/>
      <c r="AV485" s="25"/>
      <c r="AW485" s="25"/>
      <c r="AX485" s="25"/>
      <c r="AY485" s="25"/>
      <c r="AZ485" s="25"/>
      <c r="BA485" s="25"/>
      <c r="BB485" s="25"/>
      <c r="BC485" s="25"/>
      <c r="BD485" s="25"/>
      <c r="BE485" s="25"/>
      <c r="BF485" s="25"/>
      <c r="BG485" s="25"/>
      <c r="BH485" s="25"/>
      <c r="BI485" s="25"/>
      <c r="BJ485" s="25"/>
      <c r="BK485" s="25"/>
      <c r="BL485" s="25"/>
      <c r="BM485" s="21">
        <f t="shared" si="510"/>
        <v>4.875</v>
      </c>
      <c r="BP485" s="18">
        <v>2035</v>
      </c>
      <c r="BQ485" s="14">
        <f t="shared" si="548"/>
        <v>0</v>
      </c>
      <c r="BR485" s="14">
        <f t="shared" si="548"/>
        <v>0</v>
      </c>
      <c r="BS485" s="14">
        <f t="shared" si="548"/>
        <v>0</v>
      </c>
      <c r="BT485" s="14">
        <f t="shared" si="548"/>
        <v>0</v>
      </c>
      <c r="BU485" s="14">
        <f t="shared" si="548"/>
        <v>0</v>
      </c>
      <c r="BV485" s="14">
        <f t="shared" si="548"/>
        <v>0</v>
      </c>
      <c r="BW485" s="14">
        <f t="shared" si="548"/>
        <v>0</v>
      </c>
      <c r="BX485" s="14">
        <f t="shared" si="548"/>
        <v>0</v>
      </c>
      <c r="BY485" s="14">
        <f t="shared" si="548"/>
        <v>0</v>
      </c>
      <c r="BZ485" s="14">
        <f t="shared" si="548"/>
        <v>0</v>
      </c>
      <c r="CA485" s="14">
        <f t="shared" si="548"/>
        <v>0</v>
      </c>
      <c r="CB485" s="14">
        <f t="shared" si="548"/>
        <v>0</v>
      </c>
      <c r="CC485" s="14">
        <f t="shared" si="548"/>
        <v>0</v>
      </c>
      <c r="CD485" s="14">
        <f t="shared" si="548"/>
        <v>0</v>
      </c>
      <c r="CE485" s="14">
        <f t="shared" si="548"/>
        <v>0</v>
      </c>
      <c r="CF485" s="14">
        <f t="shared" si="548"/>
        <v>0</v>
      </c>
      <c r="CG485" s="14">
        <f t="shared" si="527"/>
        <v>0</v>
      </c>
      <c r="CH485" s="14">
        <f t="shared" si="527"/>
        <v>0</v>
      </c>
      <c r="CI485" s="14">
        <f t="shared" si="527"/>
        <v>0</v>
      </c>
      <c r="CJ485" s="14">
        <f t="shared" si="527"/>
        <v>0</v>
      </c>
      <c r="CK485" s="14">
        <f t="shared" si="527"/>
        <v>0</v>
      </c>
      <c r="CL485" s="14">
        <f t="shared" si="527"/>
        <v>0</v>
      </c>
      <c r="CM485" s="14">
        <f t="shared" si="527"/>
        <v>0</v>
      </c>
      <c r="CN485" s="14">
        <f t="shared" si="527"/>
        <v>0</v>
      </c>
      <c r="CO485" s="14">
        <f t="shared" si="527"/>
        <v>0</v>
      </c>
      <c r="CP485" s="14">
        <f t="shared" si="527"/>
        <v>0</v>
      </c>
      <c r="CQ485" s="14">
        <f t="shared" si="527"/>
        <v>0</v>
      </c>
      <c r="CR485" s="14">
        <f t="shared" si="527"/>
        <v>0</v>
      </c>
      <c r="CS485" s="14">
        <f t="shared" si="527"/>
        <v>0</v>
      </c>
      <c r="CT485" s="14">
        <f t="shared" si="527"/>
        <v>7.6923076923076927E-2</v>
      </c>
      <c r="CU485" s="14">
        <f t="shared" si="527"/>
        <v>7.6923076923076927E-2</v>
      </c>
      <c r="CV485" s="14">
        <f t="shared" si="527"/>
        <v>0.15384615384615385</v>
      </c>
      <c r="CW485" s="14">
        <f t="shared" si="542"/>
        <v>0.15384615384615385</v>
      </c>
      <c r="CX485" s="14">
        <f t="shared" si="531"/>
        <v>0.23076923076923078</v>
      </c>
      <c r="CY485" s="14">
        <f t="shared" si="531"/>
        <v>0.30769230769230771</v>
      </c>
      <c r="CZ485" s="14">
        <f t="shared" si="531"/>
        <v>0</v>
      </c>
      <c r="DA485" s="14">
        <f t="shared" si="531"/>
        <v>0</v>
      </c>
      <c r="DB485" s="14">
        <f t="shared" si="531"/>
        <v>0</v>
      </c>
      <c r="DC485" s="14">
        <f t="shared" si="531"/>
        <v>0</v>
      </c>
      <c r="DD485" s="14">
        <f t="shared" si="531"/>
        <v>0</v>
      </c>
      <c r="DE485" s="14">
        <f t="shared" si="531"/>
        <v>0</v>
      </c>
      <c r="DF485" s="14">
        <f t="shared" si="531"/>
        <v>0</v>
      </c>
      <c r="DG485" s="14">
        <f t="shared" si="531"/>
        <v>0</v>
      </c>
      <c r="DH485" s="14">
        <f t="shared" si="531"/>
        <v>0</v>
      </c>
      <c r="DI485" s="14">
        <f t="shared" si="531"/>
        <v>0</v>
      </c>
      <c r="DJ485" s="14">
        <f t="shared" si="531"/>
        <v>0</v>
      </c>
      <c r="DK485" s="14">
        <f t="shared" si="531"/>
        <v>0</v>
      </c>
      <c r="DL485" s="14">
        <f t="shared" si="531"/>
        <v>0</v>
      </c>
      <c r="DM485" s="14">
        <f t="shared" si="531"/>
        <v>0</v>
      </c>
      <c r="DN485" s="14">
        <f t="shared" si="551"/>
        <v>0</v>
      </c>
      <c r="DO485" s="14">
        <f t="shared" si="551"/>
        <v>0</v>
      </c>
      <c r="DP485" s="14">
        <f t="shared" si="551"/>
        <v>0</v>
      </c>
      <c r="DQ485" s="14">
        <f t="shared" si="549"/>
        <v>0</v>
      </c>
      <c r="DR485" s="14">
        <f t="shared" si="549"/>
        <v>0</v>
      </c>
      <c r="DS485" s="14">
        <f t="shared" si="529"/>
        <v>0</v>
      </c>
      <c r="DT485" s="14">
        <f t="shared" si="508"/>
        <v>0</v>
      </c>
      <c r="DU485" s="14">
        <f t="shared" si="508"/>
        <v>0</v>
      </c>
      <c r="DV485" s="14">
        <f t="shared" si="508"/>
        <v>0</v>
      </c>
      <c r="DW485" s="14">
        <f t="shared" si="508"/>
        <v>0</v>
      </c>
      <c r="DX485" s="14">
        <f t="shared" si="508"/>
        <v>0</v>
      </c>
      <c r="DY485" s="14">
        <f t="shared" si="508"/>
        <v>0</v>
      </c>
      <c r="DZ485" s="14">
        <f t="shared" si="512"/>
        <v>1</v>
      </c>
    </row>
    <row r="486" spans="3:130">
      <c r="C486" s="18">
        <v>2036</v>
      </c>
      <c r="D486" s="25"/>
      <c r="E486" s="25"/>
      <c r="F486" s="25"/>
      <c r="G486" s="25"/>
      <c r="H486" s="25"/>
      <c r="I486" s="25"/>
      <c r="J486" s="25"/>
      <c r="K486" s="25"/>
      <c r="L486" s="25"/>
      <c r="M486" s="25"/>
      <c r="N486" s="25"/>
      <c r="O486" s="25"/>
      <c r="P486" s="25"/>
      <c r="Q486" s="25"/>
      <c r="R486" s="25"/>
      <c r="S486" s="25"/>
      <c r="T486" s="25">
        <f t="shared" si="533"/>
        <v>0</v>
      </c>
      <c r="U486" s="25">
        <f t="shared" si="534"/>
        <v>0</v>
      </c>
      <c r="V486" s="25">
        <f t="shared" si="535"/>
        <v>0</v>
      </c>
      <c r="W486" s="25">
        <f t="shared" si="536"/>
        <v>0</v>
      </c>
      <c r="X486" s="25">
        <f t="shared" si="537"/>
        <v>0</v>
      </c>
      <c r="Y486" s="25">
        <f t="shared" si="538"/>
        <v>0</v>
      </c>
      <c r="Z486" s="25">
        <f t="shared" si="539"/>
        <v>0</v>
      </c>
      <c r="AA486" s="25">
        <f t="shared" si="540"/>
        <v>0</v>
      </c>
      <c r="AB486" s="25">
        <f t="shared" si="541"/>
        <v>0</v>
      </c>
      <c r="AC486" s="25">
        <f t="shared" si="543"/>
        <v>0</v>
      </c>
      <c r="AD486" s="25">
        <f t="shared" si="544"/>
        <v>0</v>
      </c>
      <c r="AE486" s="25">
        <f t="shared" si="545"/>
        <v>0</v>
      </c>
      <c r="AF486" s="25">
        <f t="shared" si="546"/>
        <v>0</v>
      </c>
      <c r="AG486" s="25">
        <f t="shared" si="547"/>
        <v>0.375</v>
      </c>
      <c r="AH486" s="25">
        <f t="shared" si="550"/>
        <v>0.375</v>
      </c>
      <c r="AI486" s="25">
        <f t="shared" si="552"/>
        <v>0.75</v>
      </c>
      <c r="AJ486" s="25">
        <f t="shared" si="553"/>
        <v>0.75</v>
      </c>
      <c r="AK486" s="25">
        <f t="shared" si="554"/>
        <v>1.125</v>
      </c>
      <c r="AL486" s="25">
        <f t="shared" ref="AL486:AL504" si="555">VLOOKUP($C$100,$D$3:$K$63,$A$74,0)*(B452-B451)</f>
        <v>1.5</v>
      </c>
      <c r="AM486" s="25">
        <f>VLOOKUP($C$101,$D$3:$K$63,$A$74,0)*(B451-B450)</f>
        <v>1.875</v>
      </c>
      <c r="AN486" s="25">
        <f>VLOOKUP($C$102,$D$3:$K$63,$A$74,0)*B450</f>
        <v>0</v>
      </c>
      <c r="AO486" s="25"/>
      <c r="AP486" s="25"/>
      <c r="AQ486" s="25"/>
      <c r="AR486" s="25"/>
      <c r="AS486" s="25"/>
      <c r="AT486" s="25"/>
      <c r="AU486" s="25"/>
      <c r="AV486" s="25"/>
      <c r="AW486" s="25"/>
      <c r="AX486" s="25"/>
      <c r="AY486" s="25"/>
      <c r="AZ486" s="25"/>
      <c r="BA486" s="25"/>
      <c r="BB486" s="25"/>
      <c r="BC486" s="25"/>
      <c r="BD486" s="25"/>
      <c r="BE486" s="25"/>
      <c r="BF486" s="25"/>
      <c r="BG486" s="25"/>
      <c r="BH486" s="25"/>
      <c r="BI486" s="25"/>
      <c r="BJ486" s="25"/>
      <c r="BK486" s="25"/>
      <c r="BL486" s="25"/>
      <c r="BM486" s="21">
        <f t="shared" si="510"/>
        <v>6.75</v>
      </c>
      <c r="BP486" s="18">
        <v>2036</v>
      </c>
      <c r="BQ486" s="14">
        <f t="shared" si="548"/>
        <v>0</v>
      </c>
      <c r="BR486" s="14">
        <f t="shared" si="548"/>
        <v>0</v>
      </c>
      <c r="BS486" s="14">
        <f t="shared" si="548"/>
        <v>0</v>
      </c>
      <c r="BT486" s="14">
        <f t="shared" si="548"/>
        <v>0</v>
      </c>
      <c r="BU486" s="14">
        <f t="shared" si="548"/>
        <v>0</v>
      </c>
      <c r="BV486" s="14">
        <f t="shared" si="548"/>
        <v>0</v>
      </c>
      <c r="BW486" s="14">
        <f t="shared" si="548"/>
        <v>0</v>
      </c>
      <c r="BX486" s="14">
        <f t="shared" si="548"/>
        <v>0</v>
      </c>
      <c r="BY486" s="14">
        <f t="shared" si="548"/>
        <v>0</v>
      </c>
      <c r="BZ486" s="14">
        <f t="shared" si="548"/>
        <v>0</v>
      </c>
      <c r="CA486" s="14">
        <f t="shared" si="548"/>
        <v>0</v>
      </c>
      <c r="CB486" s="14">
        <f t="shared" si="548"/>
        <v>0</v>
      </c>
      <c r="CC486" s="14">
        <f t="shared" si="548"/>
        <v>0</v>
      </c>
      <c r="CD486" s="14">
        <f t="shared" si="548"/>
        <v>0</v>
      </c>
      <c r="CE486" s="14">
        <f t="shared" si="548"/>
        <v>0</v>
      </c>
      <c r="CF486" s="14">
        <f t="shared" si="548"/>
        <v>0</v>
      </c>
      <c r="CG486" s="14">
        <f t="shared" si="527"/>
        <v>0</v>
      </c>
      <c r="CH486" s="14">
        <f t="shared" si="527"/>
        <v>0</v>
      </c>
      <c r="CI486" s="14">
        <f t="shared" si="527"/>
        <v>0</v>
      </c>
      <c r="CJ486" s="14">
        <f t="shared" si="527"/>
        <v>0</v>
      </c>
      <c r="CK486" s="14">
        <f t="shared" si="527"/>
        <v>0</v>
      </c>
      <c r="CL486" s="14">
        <f t="shared" si="527"/>
        <v>0</v>
      </c>
      <c r="CM486" s="14">
        <f t="shared" si="527"/>
        <v>0</v>
      </c>
      <c r="CN486" s="14">
        <f t="shared" si="527"/>
        <v>0</v>
      </c>
      <c r="CO486" s="14">
        <f t="shared" si="527"/>
        <v>0</v>
      </c>
      <c r="CP486" s="14">
        <f t="shared" si="527"/>
        <v>0</v>
      </c>
      <c r="CQ486" s="14">
        <f t="shared" si="527"/>
        <v>0</v>
      </c>
      <c r="CR486" s="14">
        <f t="shared" si="527"/>
        <v>0</v>
      </c>
      <c r="CS486" s="14">
        <f t="shared" si="527"/>
        <v>0</v>
      </c>
      <c r="CT486" s="14">
        <f t="shared" si="527"/>
        <v>5.5555555555555552E-2</v>
      </c>
      <c r="CU486" s="14">
        <f t="shared" si="527"/>
        <v>5.5555555555555552E-2</v>
      </c>
      <c r="CV486" s="14">
        <f t="shared" si="527"/>
        <v>0.1111111111111111</v>
      </c>
      <c r="CW486" s="14">
        <f t="shared" si="542"/>
        <v>0.1111111111111111</v>
      </c>
      <c r="CX486" s="14">
        <f t="shared" si="531"/>
        <v>0.16666666666666666</v>
      </c>
      <c r="CY486" s="14">
        <f t="shared" si="531"/>
        <v>0.22222222222222221</v>
      </c>
      <c r="CZ486" s="14">
        <f t="shared" si="531"/>
        <v>0.27777777777777779</v>
      </c>
      <c r="DA486" s="14">
        <f t="shared" si="531"/>
        <v>0</v>
      </c>
      <c r="DB486" s="14">
        <f t="shared" si="531"/>
        <v>0</v>
      </c>
      <c r="DC486" s="14">
        <f t="shared" si="531"/>
        <v>0</v>
      </c>
      <c r="DD486" s="14">
        <f t="shared" si="531"/>
        <v>0</v>
      </c>
      <c r="DE486" s="14">
        <f t="shared" si="531"/>
        <v>0</v>
      </c>
      <c r="DF486" s="14">
        <f t="shared" si="531"/>
        <v>0</v>
      </c>
      <c r="DG486" s="14">
        <f t="shared" si="531"/>
        <v>0</v>
      </c>
      <c r="DH486" s="14">
        <f t="shared" si="531"/>
        <v>0</v>
      </c>
      <c r="DI486" s="14">
        <f t="shared" si="531"/>
        <v>0</v>
      </c>
      <c r="DJ486" s="14">
        <f t="shared" si="531"/>
        <v>0</v>
      </c>
      <c r="DK486" s="14">
        <f t="shared" si="531"/>
        <v>0</v>
      </c>
      <c r="DL486" s="14">
        <f t="shared" si="531"/>
        <v>0</v>
      </c>
      <c r="DM486" s="14">
        <f t="shared" si="531"/>
        <v>0</v>
      </c>
      <c r="DN486" s="14">
        <f t="shared" si="551"/>
        <v>0</v>
      </c>
      <c r="DO486" s="14">
        <f t="shared" si="551"/>
        <v>0</v>
      </c>
      <c r="DP486" s="14">
        <f t="shared" si="551"/>
        <v>0</v>
      </c>
      <c r="DQ486" s="14">
        <f t="shared" si="549"/>
        <v>0</v>
      </c>
      <c r="DR486" s="14">
        <f t="shared" si="549"/>
        <v>0</v>
      </c>
      <c r="DS486" s="14">
        <f t="shared" si="529"/>
        <v>0</v>
      </c>
      <c r="DT486" s="14">
        <f t="shared" si="508"/>
        <v>0</v>
      </c>
      <c r="DU486" s="14">
        <f t="shared" si="508"/>
        <v>0</v>
      </c>
      <c r="DV486" s="14">
        <f t="shared" si="508"/>
        <v>0</v>
      </c>
      <c r="DW486" s="14">
        <f t="shared" si="508"/>
        <v>0</v>
      </c>
      <c r="DX486" s="14">
        <f t="shared" si="508"/>
        <v>0</v>
      </c>
      <c r="DY486" s="14">
        <f t="shared" si="508"/>
        <v>0</v>
      </c>
      <c r="DZ486" s="14">
        <f t="shared" si="512"/>
        <v>1</v>
      </c>
    </row>
    <row r="487" spans="3:130">
      <c r="C487" s="18">
        <v>2037</v>
      </c>
      <c r="D487" s="25"/>
      <c r="E487" s="25"/>
      <c r="F487" s="25"/>
      <c r="G487" s="25"/>
      <c r="H487" s="25"/>
      <c r="I487" s="25"/>
      <c r="J487" s="25"/>
      <c r="K487" s="25"/>
      <c r="L487" s="25"/>
      <c r="M487" s="25"/>
      <c r="N487" s="25"/>
      <c r="O487" s="25"/>
      <c r="P487" s="25"/>
      <c r="Q487" s="25"/>
      <c r="R487" s="25"/>
      <c r="S487" s="25"/>
      <c r="T487" s="25"/>
      <c r="U487" s="25">
        <f t="shared" si="534"/>
        <v>0</v>
      </c>
      <c r="V487" s="25">
        <f t="shared" si="535"/>
        <v>0</v>
      </c>
      <c r="W487" s="25">
        <f t="shared" si="536"/>
        <v>0</v>
      </c>
      <c r="X487" s="25">
        <f t="shared" si="537"/>
        <v>0</v>
      </c>
      <c r="Y487" s="25">
        <f t="shared" si="538"/>
        <v>0</v>
      </c>
      <c r="Z487" s="25">
        <f t="shared" si="539"/>
        <v>0</v>
      </c>
      <c r="AA487" s="25">
        <f t="shared" si="540"/>
        <v>0</v>
      </c>
      <c r="AB487" s="25">
        <f t="shared" si="541"/>
        <v>0</v>
      </c>
      <c r="AC487" s="25">
        <f t="shared" si="543"/>
        <v>0</v>
      </c>
      <c r="AD487" s="25">
        <f t="shared" si="544"/>
        <v>0</v>
      </c>
      <c r="AE487" s="25">
        <f t="shared" si="545"/>
        <v>0</v>
      </c>
      <c r="AF487" s="25">
        <f t="shared" si="546"/>
        <v>0</v>
      </c>
      <c r="AG487" s="25">
        <f t="shared" si="547"/>
        <v>0.375</v>
      </c>
      <c r="AH487" s="25">
        <f t="shared" si="550"/>
        <v>0.375</v>
      </c>
      <c r="AI487" s="25">
        <f t="shared" si="552"/>
        <v>0.75</v>
      </c>
      <c r="AJ487" s="25">
        <f t="shared" si="553"/>
        <v>0.75</v>
      </c>
      <c r="AK487" s="25">
        <f t="shared" si="554"/>
        <v>1.125</v>
      </c>
      <c r="AL487" s="25">
        <f t="shared" si="555"/>
        <v>1.5</v>
      </c>
      <c r="AM487" s="25">
        <f t="shared" ref="AM487:AM505" si="556">VLOOKUP($C$101,$D$3:$K$63,$A$74,0)*(B452-B451)</f>
        <v>1.875</v>
      </c>
      <c r="AN487" s="25">
        <f>VLOOKUP($C$102,$D$3:$K$63,$A$74,0)*(B451-B450)</f>
        <v>2.25</v>
      </c>
      <c r="AO487" s="25">
        <f>VLOOKUP($C$103,$D$3:$K$63,$A$74,0)*B450</f>
        <v>0</v>
      </c>
      <c r="AP487" s="25"/>
      <c r="AQ487" s="25"/>
      <c r="AR487" s="25"/>
      <c r="AS487" s="25"/>
      <c r="AT487" s="25"/>
      <c r="AU487" s="25"/>
      <c r="AV487" s="25"/>
      <c r="AW487" s="25"/>
      <c r="AX487" s="25"/>
      <c r="AY487" s="25"/>
      <c r="AZ487" s="25"/>
      <c r="BA487" s="25"/>
      <c r="BB487" s="25"/>
      <c r="BC487" s="25"/>
      <c r="BD487" s="25"/>
      <c r="BE487" s="25"/>
      <c r="BF487" s="25"/>
      <c r="BG487" s="25"/>
      <c r="BH487" s="25"/>
      <c r="BI487" s="25"/>
      <c r="BJ487" s="25"/>
      <c r="BK487" s="25"/>
      <c r="BL487" s="25"/>
      <c r="BM487" s="21">
        <f t="shared" si="510"/>
        <v>9</v>
      </c>
      <c r="BP487" s="18">
        <v>2037</v>
      </c>
      <c r="BQ487" s="14">
        <f t="shared" si="548"/>
        <v>0</v>
      </c>
      <c r="BR487" s="14">
        <f t="shared" si="548"/>
        <v>0</v>
      </c>
      <c r="BS487" s="14">
        <f t="shared" si="548"/>
        <v>0</v>
      </c>
      <c r="BT487" s="14">
        <f t="shared" si="548"/>
        <v>0</v>
      </c>
      <c r="BU487" s="14">
        <f t="shared" si="548"/>
        <v>0</v>
      </c>
      <c r="BV487" s="14">
        <f t="shared" si="548"/>
        <v>0</v>
      </c>
      <c r="BW487" s="14">
        <f t="shared" si="548"/>
        <v>0</v>
      </c>
      <c r="BX487" s="14">
        <f t="shared" si="548"/>
        <v>0</v>
      </c>
      <c r="BY487" s="14">
        <f t="shared" si="548"/>
        <v>0</v>
      </c>
      <c r="BZ487" s="14">
        <f t="shared" si="548"/>
        <v>0</v>
      </c>
      <c r="CA487" s="14">
        <f t="shared" si="548"/>
        <v>0</v>
      </c>
      <c r="CB487" s="14">
        <f t="shared" si="548"/>
        <v>0</v>
      </c>
      <c r="CC487" s="14">
        <f t="shared" si="548"/>
        <v>0</v>
      </c>
      <c r="CD487" s="14">
        <f t="shared" si="548"/>
        <v>0</v>
      </c>
      <c r="CE487" s="14">
        <f t="shared" si="548"/>
        <v>0</v>
      </c>
      <c r="CF487" s="14">
        <f t="shared" si="548"/>
        <v>0</v>
      </c>
      <c r="CG487" s="14">
        <f t="shared" si="527"/>
        <v>0</v>
      </c>
      <c r="CH487" s="14">
        <f t="shared" si="527"/>
        <v>0</v>
      </c>
      <c r="CI487" s="14">
        <f t="shared" si="527"/>
        <v>0</v>
      </c>
      <c r="CJ487" s="14">
        <f t="shared" si="527"/>
        <v>0</v>
      </c>
      <c r="CK487" s="14">
        <f t="shared" si="527"/>
        <v>0</v>
      </c>
      <c r="CL487" s="14">
        <f t="shared" si="527"/>
        <v>0</v>
      </c>
      <c r="CM487" s="14">
        <f t="shared" si="527"/>
        <v>0</v>
      </c>
      <c r="CN487" s="14">
        <f t="shared" si="527"/>
        <v>0</v>
      </c>
      <c r="CO487" s="14">
        <f t="shared" si="527"/>
        <v>0</v>
      </c>
      <c r="CP487" s="14">
        <f t="shared" si="527"/>
        <v>0</v>
      </c>
      <c r="CQ487" s="14">
        <f t="shared" si="527"/>
        <v>0</v>
      </c>
      <c r="CR487" s="14">
        <f t="shared" si="527"/>
        <v>0</v>
      </c>
      <c r="CS487" s="14">
        <f t="shared" si="527"/>
        <v>0</v>
      </c>
      <c r="CT487" s="14">
        <f t="shared" si="527"/>
        <v>4.1666666666666664E-2</v>
      </c>
      <c r="CU487" s="14">
        <f t="shared" si="527"/>
        <v>4.1666666666666664E-2</v>
      </c>
      <c r="CV487" s="14">
        <f t="shared" si="527"/>
        <v>8.3333333333333329E-2</v>
      </c>
      <c r="CW487" s="14">
        <f t="shared" si="542"/>
        <v>8.3333333333333329E-2</v>
      </c>
      <c r="CX487" s="14">
        <f t="shared" si="531"/>
        <v>0.125</v>
      </c>
      <c r="CY487" s="14">
        <f t="shared" si="531"/>
        <v>0.16666666666666666</v>
      </c>
      <c r="CZ487" s="14">
        <f t="shared" si="531"/>
        <v>0.20833333333333334</v>
      </c>
      <c r="DA487" s="14">
        <f t="shared" si="531"/>
        <v>0.25</v>
      </c>
      <c r="DB487" s="14">
        <f t="shared" si="531"/>
        <v>0</v>
      </c>
      <c r="DC487" s="14">
        <f t="shared" si="531"/>
        <v>0</v>
      </c>
      <c r="DD487" s="14">
        <f t="shared" si="531"/>
        <v>0</v>
      </c>
      <c r="DE487" s="14">
        <f t="shared" si="531"/>
        <v>0</v>
      </c>
      <c r="DF487" s="14">
        <f t="shared" si="531"/>
        <v>0</v>
      </c>
      <c r="DG487" s="14">
        <f t="shared" si="531"/>
        <v>0</v>
      </c>
      <c r="DH487" s="14">
        <f t="shared" si="531"/>
        <v>0</v>
      </c>
      <c r="DI487" s="14">
        <f t="shared" si="531"/>
        <v>0</v>
      </c>
      <c r="DJ487" s="14">
        <f t="shared" si="531"/>
        <v>0</v>
      </c>
      <c r="DK487" s="14">
        <f t="shared" si="531"/>
        <v>0</v>
      </c>
      <c r="DL487" s="14">
        <f t="shared" si="531"/>
        <v>0</v>
      </c>
      <c r="DM487" s="14">
        <f t="shared" si="531"/>
        <v>0</v>
      </c>
      <c r="DN487" s="14">
        <f t="shared" si="551"/>
        <v>0</v>
      </c>
      <c r="DO487" s="14">
        <f t="shared" si="551"/>
        <v>0</v>
      </c>
      <c r="DP487" s="14">
        <f t="shared" si="551"/>
        <v>0</v>
      </c>
      <c r="DQ487" s="14">
        <f t="shared" si="549"/>
        <v>0</v>
      </c>
      <c r="DR487" s="14">
        <f t="shared" si="549"/>
        <v>0</v>
      </c>
      <c r="DS487" s="14">
        <f t="shared" si="529"/>
        <v>0</v>
      </c>
      <c r="DT487" s="14">
        <f t="shared" si="508"/>
        <v>0</v>
      </c>
      <c r="DU487" s="14">
        <f t="shared" si="508"/>
        <v>0</v>
      </c>
      <c r="DV487" s="14">
        <f t="shared" si="508"/>
        <v>0</v>
      </c>
      <c r="DW487" s="14">
        <f t="shared" si="508"/>
        <v>0</v>
      </c>
      <c r="DX487" s="14">
        <f t="shared" si="508"/>
        <v>0</v>
      </c>
      <c r="DY487" s="14">
        <f t="shared" si="508"/>
        <v>0</v>
      </c>
      <c r="DZ487" s="14">
        <f t="shared" si="512"/>
        <v>1</v>
      </c>
    </row>
    <row r="488" spans="3:130">
      <c r="C488" s="18">
        <v>2038</v>
      </c>
      <c r="D488" s="25"/>
      <c r="E488" s="25"/>
      <c r="F488" s="25"/>
      <c r="G488" s="25"/>
      <c r="H488" s="25"/>
      <c r="I488" s="25"/>
      <c r="J488" s="25"/>
      <c r="K488" s="25"/>
      <c r="L488" s="25"/>
      <c r="M488" s="25"/>
      <c r="N488" s="25"/>
      <c r="O488" s="25"/>
      <c r="P488" s="25"/>
      <c r="Q488" s="25"/>
      <c r="R488" s="25"/>
      <c r="S488" s="25"/>
      <c r="T488" s="25"/>
      <c r="U488" s="25"/>
      <c r="V488" s="25">
        <f t="shared" si="535"/>
        <v>0</v>
      </c>
      <c r="W488" s="25">
        <f t="shared" si="536"/>
        <v>0</v>
      </c>
      <c r="X488" s="25">
        <f t="shared" si="537"/>
        <v>0</v>
      </c>
      <c r="Y488" s="25">
        <f t="shared" si="538"/>
        <v>0</v>
      </c>
      <c r="Z488" s="25">
        <f t="shared" si="539"/>
        <v>0</v>
      </c>
      <c r="AA488" s="25">
        <f t="shared" si="540"/>
        <v>0</v>
      </c>
      <c r="AB488" s="25">
        <f t="shared" si="541"/>
        <v>0</v>
      </c>
      <c r="AC488" s="25">
        <f t="shared" si="543"/>
        <v>0</v>
      </c>
      <c r="AD488" s="25">
        <f t="shared" si="544"/>
        <v>0</v>
      </c>
      <c r="AE488" s="25">
        <f t="shared" si="545"/>
        <v>0</v>
      </c>
      <c r="AF488" s="25">
        <f t="shared" si="546"/>
        <v>0</v>
      </c>
      <c r="AG488" s="25">
        <f t="shared" si="547"/>
        <v>0</v>
      </c>
      <c r="AH488" s="25">
        <f t="shared" si="550"/>
        <v>0.375</v>
      </c>
      <c r="AI488" s="25">
        <f t="shared" si="552"/>
        <v>0.75</v>
      </c>
      <c r="AJ488" s="25">
        <f t="shared" si="553"/>
        <v>0.75</v>
      </c>
      <c r="AK488" s="25">
        <f t="shared" si="554"/>
        <v>1.125</v>
      </c>
      <c r="AL488" s="25">
        <f t="shared" si="555"/>
        <v>1.5</v>
      </c>
      <c r="AM488" s="25">
        <f t="shared" si="556"/>
        <v>1.875</v>
      </c>
      <c r="AN488" s="25">
        <f t="shared" ref="AN488:AN506" si="557">VLOOKUP($C$102,$D$3:$K$63,$A$74,0)*(B452-B451)</f>
        <v>2.25</v>
      </c>
      <c r="AO488" s="25">
        <f>VLOOKUP($C$103,$D$3:$K$63,$A$74,0)*(B451-B450)</f>
        <v>2.625</v>
      </c>
      <c r="AP488" s="25">
        <f>VLOOKUP($C$104,$D$3:$K$63,$A$74,0)*B450</f>
        <v>0</v>
      </c>
      <c r="AQ488" s="25"/>
      <c r="AR488" s="25"/>
      <c r="AS488" s="25"/>
      <c r="AT488" s="25"/>
      <c r="AU488" s="25"/>
      <c r="AV488" s="25"/>
      <c r="AW488" s="25"/>
      <c r="AX488" s="25"/>
      <c r="AY488" s="25"/>
      <c r="AZ488" s="25"/>
      <c r="BA488" s="25"/>
      <c r="BB488" s="25"/>
      <c r="BC488" s="25"/>
      <c r="BD488" s="25"/>
      <c r="BE488" s="25"/>
      <c r="BF488" s="25"/>
      <c r="BG488" s="25"/>
      <c r="BH488" s="25"/>
      <c r="BI488" s="25"/>
      <c r="BJ488" s="25"/>
      <c r="BK488" s="25"/>
      <c r="BL488" s="25"/>
      <c r="BM488" s="21">
        <f t="shared" si="510"/>
        <v>11.25</v>
      </c>
      <c r="BP488" s="18">
        <v>2038</v>
      </c>
      <c r="BQ488" s="14">
        <f t="shared" si="548"/>
        <v>0</v>
      </c>
      <c r="BR488" s="14">
        <f t="shared" si="548"/>
        <v>0</v>
      </c>
      <c r="BS488" s="14">
        <f t="shared" si="548"/>
        <v>0</v>
      </c>
      <c r="BT488" s="14">
        <f t="shared" si="548"/>
        <v>0</v>
      </c>
      <c r="BU488" s="14">
        <f t="shared" si="548"/>
        <v>0</v>
      </c>
      <c r="BV488" s="14">
        <f t="shared" si="548"/>
        <v>0</v>
      </c>
      <c r="BW488" s="14">
        <f t="shared" si="548"/>
        <v>0</v>
      </c>
      <c r="BX488" s="14">
        <f t="shared" si="548"/>
        <v>0</v>
      </c>
      <c r="BY488" s="14">
        <f t="shared" si="548"/>
        <v>0</v>
      </c>
      <c r="BZ488" s="14">
        <f t="shared" si="548"/>
        <v>0</v>
      </c>
      <c r="CA488" s="14">
        <f t="shared" si="548"/>
        <v>0</v>
      </c>
      <c r="CB488" s="14">
        <f t="shared" si="548"/>
        <v>0</v>
      </c>
      <c r="CC488" s="14">
        <f t="shared" si="548"/>
        <v>0</v>
      </c>
      <c r="CD488" s="14">
        <f t="shared" si="548"/>
        <v>0</v>
      </c>
      <c r="CE488" s="14">
        <f t="shared" si="548"/>
        <v>0</v>
      </c>
      <c r="CF488" s="14">
        <f t="shared" si="548"/>
        <v>0</v>
      </c>
      <c r="CG488" s="14">
        <f t="shared" si="527"/>
        <v>0</v>
      </c>
      <c r="CH488" s="14">
        <f t="shared" si="527"/>
        <v>0</v>
      </c>
      <c r="CI488" s="14">
        <f t="shared" si="527"/>
        <v>0</v>
      </c>
      <c r="CJ488" s="14">
        <f t="shared" si="527"/>
        <v>0</v>
      </c>
      <c r="CK488" s="14">
        <f t="shared" si="527"/>
        <v>0</v>
      </c>
      <c r="CL488" s="14">
        <f t="shared" si="527"/>
        <v>0</v>
      </c>
      <c r="CM488" s="14">
        <f t="shared" si="527"/>
        <v>0</v>
      </c>
      <c r="CN488" s="14">
        <f t="shared" si="527"/>
        <v>0</v>
      </c>
      <c r="CO488" s="14">
        <f t="shared" si="527"/>
        <v>0</v>
      </c>
      <c r="CP488" s="14">
        <f t="shared" si="527"/>
        <v>0</v>
      </c>
      <c r="CQ488" s="14">
        <f t="shared" si="527"/>
        <v>0</v>
      </c>
      <c r="CR488" s="14">
        <f t="shared" si="527"/>
        <v>0</v>
      </c>
      <c r="CS488" s="14">
        <f t="shared" si="527"/>
        <v>0</v>
      </c>
      <c r="CT488" s="14">
        <f t="shared" si="527"/>
        <v>0</v>
      </c>
      <c r="CU488" s="14">
        <f t="shared" si="527"/>
        <v>3.3333333333333333E-2</v>
      </c>
      <c r="CV488" s="14">
        <f t="shared" si="527"/>
        <v>6.6666666666666666E-2</v>
      </c>
      <c r="CW488" s="14">
        <f t="shared" si="542"/>
        <v>6.6666666666666666E-2</v>
      </c>
      <c r="CX488" s="14">
        <f t="shared" si="531"/>
        <v>0.1</v>
      </c>
      <c r="CY488" s="14">
        <f t="shared" si="531"/>
        <v>0.13333333333333333</v>
      </c>
      <c r="CZ488" s="14">
        <f t="shared" si="531"/>
        <v>0.16666666666666666</v>
      </c>
      <c r="DA488" s="14">
        <f t="shared" si="531"/>
        <v>0.2</v>
      </c>
      <c r="DB488" s="14">
        <f t="shared" si="531"/>
        <v>0.23333333333333334</v>
      </c>
      <c r="DC488" s="14">
        <f t="shared" si="531"/>
        <v>0</v>
      </c>
      <c r="DD488" s="14">
        <f t="shared" si="531"/>
        <v>0</v>
      </c>
      <c r="DE488" s="14">
        <f t="shared" si="531"/>
        <v>0</v>
      </c>
      <c r="DF488" s="14">
        <f t="shared" si="531"/>
        <v>0</v>
      </c>
      <c r="DG488" s="14">
        <f t="shared" si="531"/>
        <v>0</v>
      </c>
      <c r="DH488" s="14">
        <f t="shared" si="531"/>
        <v>0</v>
      </c>
      <c r="DI488" s="14">
        <f t="shared" si="531"/>
        <v>0</v>
      </c>
      <c r="DJ488" s="14">
        <f t="shared" si="531"/>
        <v>0</v>
      </c>
      <c r="DK488" s="14">
        <f t="shared" si="531"/>
        <v>0</v>
      </c>
      <c r="DL488" s="14">
        <f t="shared" si="531"/>
        <v>0</v>
      </c>
      <c r="DM488" s="14">
        <f t="shared" si="531"/>
        <v>0</v>
      </c>
      <c r="DN488" s="14">
        <f t="shared" si="551"/>
        <v>0</v>
      </c>
      <c r="DO488" s="14">
        <f t="shared" si="551"/>
        <v>0</v>
      </c>
      <c r="DP488" s="14">
        <f t="shared" si="551"/>
        <v>0</v>
      </c>
      <c r="DQ488" s="14">
        <f t="shared" si="549"/>
        <v>0</v>
      </c>
      <c r="DR488" s="14">
        <f t="shared" si="549"/>
        <v>0</v>
      </c>
      <c r="DS488" s="14">
        <f t="shared" si="529"/>
        <v>0</v>
      </c>
      <c r="DT488" s="14">
        <f t="shared" si="508"/>
        <v>0</v>
      </c>
      <c r="DU488" s="14">
        <f t="shared" si="508"/>
        <v>0</v>
      </c>
      <c r="DV488" s="14">
        <f t="shared" si="508"/>
        <v>0</v>
      </c>
      <c r="DW488" s="14">
        <f t="shared" si="508"/>
        <v>0</v>
      </c>
      <c r="DX488" s="14">
        <f t="shared" si="508"/>
        <v>0</v>
      </c>
      <c r="DY488" s="14">
        <f t="shared" si="508"/>
        <v>0</v>
      </c>
      <c r="DZ488" s="14">
        <f t="shared" si="512"/>
        <v>1</v>
      </c>
    </row>
    <row r="489" spans="3:130">
      <c r="C489" s="18">
        <v>2039</v>
      </c>
      <c r="D489" s="25"/>
      <c r="E489" s="25"/>
      <c r="F489" s="25"/>
      <c r="G489" s="25"/>
      <c r="H489" s="25"/>
      <c r="I489" s="25"/>
      <c r="J489" s="25"/>
      <c r="K489" s="25"/>
      <c r="L489" s="25"/>
      <c r="M489" s="25"/>
      <c r="N489" s="25"/>
      <c r="O489" s="25"/>
      <c r="P489" s="25"/>
      <c r="Q489" s="25"/>
      <c r="R489" s="25"/>
      <c r="S489" s="25"/>
      <c r="T489" s="25"/>
      <c r="U489" s="25"/>
      <c r="V489" s="25"/>
      <c r="W489" s="25">
        <f t="shared" si="536"/>
        <v>0</v>
      </c>
      <c r="X489" s="25">
        <f t="shared" si="537"/>
        <v>0</v>
      </c>
      <c r="Y489" s="25">
        <f t="shared" si="538"/>
        <v>0</v>
      </c>
      <c r="Z489" s="25">
        <f t="shared" si="539"/>
        <v>0</v>
      </c>
      <c r="AA489" s="25">
        <f t="shared" si="540"/>
        <v>0</v>
      </c>
      <c r="AB489" s="25">
        <f t="shared" si="541"/>
        <v>0</v>
      </c>
      <c r="AC489" s="25">
        <f t="shared" si="543"/>
        <v>0</v>
      </c>
      <c r="AD489" s="25">
        <f t="shared" si="544"/>
        <v>0</v>
      </c>
      <c r="AE489" s="25">
        <f t="shared" si="545"/>
        <v>0</v>
      </c>
      <c r="AF489" s="25">
        <f t="shared" si="546"/>
        <v>0</v>
      </c>
      <c r="AG489" s="25">
        <f t="shared" si="547"/>
        <v>0</v>
      </c>
      <c r="AH489" s="25">
        <f t="shared" si="550"/>
        <v>0</v>
      </c>
      <c r="AI489" s="25">
        <f t="shared" si="552"/>
        <v>0.75</v>
      </c>
      <c r="AJ489" s="25">
        <f t="shared" si="553"/>
        <v>0.75</v>
      </c>
      <c r="AK489" s="25">
        <f t="shared" si="554"/>
        <v>1.125</v>
      </c>
      <c r="AL489" s="25">
        <f t="shared" si="555"/>
        <v>1.5</v>
      </c>
      <c r="AM489" s="25">
        <f t="shared" si="556"/>
        <v>1.875</v>
      </c>
      <c r="AN489" s="25">
        <f t="shared" si="557"/>
        <v>2.25</v>
      </c>
      <c r="AO489" s="25">
        <f t="shared" ref="AO489:AO507" si="558">VLOOKUP($C$103,$D$3:$K$63,$A$74,0)*(B452-B451)</f>
        <v>2.625</v>
      </c>
      <c r="AP489" s="25">
        <f>VLOOKUP($C$104,$D$3:$K$63,$A$74,0)*(B451-B450)</f>
        <v>3</v>
      </c>
      <c r="AQ489" s="25">
        <f>VLOOKUP($C$105,$D$3:$K$63,$A$74,0)*B450</f>
        <v>0</v>
      </c>
      <c r="AR489" s="25"/>
      <c r="AS489" s="25"/>
      <c r="AT489" s="25"/>
      <c r="AU489" s="25"/>
      <c r="AV489" s="25"/>
      <c r="AW489" s="25"/>
      <c r="AX489" s="25"/>
      <c r="AY489" s="25"/>
      <c r="AZ489" s="25"/>
      <c r="BA489" s="25"/>
      <c r="BB489" s="25"/>
      <c r="BC489" s="25"/>
      <c r="BD489" s="25"/>
      <c r="BE489" s="25"/>
      <c r="BF489" s="25"/>
      <c r="BG489" s="25"/>
      <c r="BH489" s="25"/>
      <c r="BI489" s="25"/>
      <c r="BJ489" s="25"/>
      <c r="BK489" s="25"/>
      <c r="BL489" s="25"/>
      <c r="BM489" s="21">
        <f t="shared" si="510"/>
        <v>13.875</v>
      </c>
      <c r="BP489" s="18">
        <v>2039</v>
      </c>
      <c r="BQ489" s="14">
        <f t="shared" si="548"/>
        <v>0</v>
      </c>
      <c r="BR489" s="14">
        <f t="shared" si="548"/>
        <v>0</v>
      </c>
      <c r="BS489" s="14">
        <f t="shared" si="548"/>
        <v>0</v>
      </c>
      <c r="BT489" s="14">
        <f t="shared" si="548"/>
        <v>0</v>
      </c>
      <c r="BU489" s="14">
        <f t="shared" si="548"/>
        <v>0</v>
      </c>
      <c r="BV489" s="14">
        <f t="shared" si="548"/>
        <v>0</v>
      </c>
      <c r="BW489" s="14">
        <f t="shared" si="548"/>
        <v>0</v>
      </c>
      <c r="BX489" s="14">
        <f t="shared" si="548"/>
        <v>0</v>
      </c>
      <c r="BY489" s="14">
        <f t="shared" si="548"/>
        <v>0</v>
      </c>
      <c r="BZ489" s="14">
        <f t="shared" si="548"/>
        <v>0</v>
      </c>
      <c r="CA489" s="14">
        <f t="shared" si="548"/>
        <v>0</v>
      </c>
      <c r="CB489" s="14">
        <f t="shared" si="548"/>
        <v>0</v>
      </c>
      <c r="CC489" s="14">
        <f t="shared" si="548"/>
        <v>0</v>
      </c>
      <c r="CD489" s="14">
        <f t="shared" si="548"/>
        <v>0</v>
      </c>
      <c r="CE489" s="14">
        <f t="shared" si="548"/>
        <v>0</v>
      </c>
      <c r="CF489" s="14">
        <f t="shared" si="548"/>
        <v>0</v>
      </c>
      <c r="CG489" s="14">
        <f t="shared" si="527"/>
        <v>0</v>
      </c>
      <c r="CH489" s="14">
        <f t="shared" si="527"/>
        <v>0</v>
      </c>
      <c r="CI489" s="14">
        <f t="shared" si="527"/>
        <v>0</v>
      </c>
      <c r="CJ489" s="14">
        <f t="shared" si="527"/>
        <v>0</v>
      </c>
      <c r="CK489" s="14">
        <f t="shared" si="527"/>
        <v>0</v>
      </c>
      <c r="CL489" s="14">
        <f t="shared" si="527"/>
        <v>0</v>
      </c>
      <c r="CM489" s="14">
        <f t="shared" si="527"/>
        <v>0</v>
      </c>
      <c r="CN489" s="14">
        <f t="shared" si="527"/>
        <v>0</v>
      </c>
      <c r="CO489" s="14">
        <f t="shared" si="527"/>
        <v>0</v>
      </c>
      <c r="CP489" s="14">
        <f t="shared" si="527"/>
        <v>0</v>
      </c>
      <c r="CQ489" s="14">
        <f t="shared" si="527"/>
        <v>0</v>
      </c>
      <c r="CR489" s="14">
        <f t="shared" si="527"/>
        <v>0</v>
      </c>
      <c r="CS489" s="14">
        <f t="shared" si="527"/>
        <v>0</v>
      </c>
      <c r="CT489" s="14">
        <f t="shared" si="527"/>
        <v>0</v>
      </c>
      <c r="CU489" s="14">
        <f t="shared" si="527"/>
        <v>0</v>
      </c>
      <c r="CV489" s="14">
        <f t="shared" si="527"/>
        <v>5.4054054054054057E-2</v>
      </c>
      <c r="CW489" s="14">
        <f t="shared" si="542"/>
        <v>5.4054054054054057E-2</v>
      </c>
      <c r="CX489" s="14">
        <f t="shared" si="531"/>
        <v>8.1081081081081086E-2</v>
      </c>
      <c r="CY489" s="14">
        <f t="shared" si="531"/>
        <v>0.10810810810810811</v>
      </c>
      <c r="CZ489" s="14">
        <f t="shared" si="531"/>
        <v>0.13513513513513514</v>
      </c>
      <c r="DA489" s="14">
        <f t="shared" si="531"/>
        <v>0.16216216216216217</v>
      </c>
      <c r="DB489" s="14">
        <f t="shared" si="531"/>
        <v>0.1891891891891892</v>
      </c>
      <c r="DC489" s="14">
        <f>AP489/$BM489</f>
        <v>0.21621621621621623</v>
      </c>
      <c r="DD489" s="14">
        <f t="shared" si="531"/>
        <v>0</v>
      </c>
      <c r="DE489" s="14">
        <f t="shared" si="531"/>
        <v>0</v>
      </c>
      <c r="DF489" s="14">
        <f t="shared" si="531"/>
        <v>0</v>
      </c>
      <c r="DG489" s="14">
        <f t="shared" si="531"/>
        <v>0</v>
      </c>
      <c r="DH489" s="14">
        <f t="shared" si="531"/>
        <v>0</v>
      </c>
      <c r="DI489" s="14">
        <f t="shared" si="531"/>
        <v>0</v>
      </c>
      <c r="DJ489" s="14">
        <f t="shared" si="531"/>
        <v>0</v>
      </c>
      <c r="DK489" s="14">
        <f t="shared" si="531"/>
        <v>0</v>
      </c>
      <c r="DL489" s="14">
        <f t="shared" si="531"/>
        <v>0</v>
      </c>
      <c r="DM489" s="14">
        <f t="shared" si="531"/>
        <v>0</v>
      </c>
      <c r="DN489" s="14">
        <f t="shared" si="551"/>
        <v>0</v>
      </c>
      <c r="DO489" s="14">
        <f t="shared" si="551"/>
        <v>0</v>
      </c>
      <c r="DP489" s="14">
        <f t="shared" si="551"/>
        <v>0</v>
      </c>
      <c r="DQ489" s="14">
        <f t="shared" si="549"/>
        <v>0</v>
      </c>
      <c r="DR489" s="14">
        <f t="shared" si="549"/>
        <v>0</v>
      </c>
      <c r="DS489" s="14">
        <f t="shared" si="529"/>
        <v>0</v>
      </c>
      <c r="DT489" s="14">
        <f t="shared" si="508"/>
        <v>0</v>
      </c>
      <c r="DU489" s="14">
        <f t="shared" si="508"/>
        <v>0</v>
      </c>
      <c r="DV489" s="14">
        <f t="shared" si="508"/>
        <v>0</v>
      </c>
      <c r="DW489" s="14">
        <f t="shared" si="508"/>
        <v>0</v>
      </c>
      <c r="DX489" s="14">
        <f t="shared" si="508"/>
        <v>0</v>
      </c>
      <c r="DY489" s="14">
        <f t="shared" si="508"/>
        <v>0</v>
      </c>
      <c r="DZ489" s="14">
        <f>SUM(BQ489:DY489)</f>
        <v>1</v>
      </c>
    </row>
    <row r="490" spans="3:130">
      <c r="C490" s="18">
        <v>2040</v>
      </c>
      <c r="D490" s="25"/>
      <c r="E490" s="25"/>
      <c r="F490" s="25"/>
      <c r="G490" s="25"/>
      <c r="H490" s="25"/>
      <c r="I490" s="25"/>
      <c r="J490" s="25"/>
      <c r="K490" s="25"/>
      <c r="L490" s="25"/>
      <c r="M490" s="25"/>
      <c r="N490" s="25"/>
      <c r="O490" s="25"/>
      <c r="P490" s="25"/>
      <c r="Q490" s="25"/>
      <c r="R490" s="25"/>
      <c r="S490" s="25"/>
      <c r="T490" s="25"/>
      <c r="U490" s="25"/>
      <c r="V490" s="25"/>
      <c r="W490" s="25"/>
      <c r="X490" s="25">
        <f t="shared" si="537"/>
        <v>0</v>
      </c>
      <c r="Y490" s="25">
        <f t="shared" si="538"/>
        <v>0</v>
      </c>
      <c r="Z490" s="25">
        <f t="shared" si="539"/>
        <v>0</v>
      </c>
      <c r="AA490" s="25">
        <f t="shared" si="540"/>
        <v>0</v>
      </c>
      <c r="AB490" s="25">
        <f t="shared" si="541"/>
        <v>0</v>
      </c>
      <c r="AC490" s="25">
        <f t="shared" si="543"/>
        <v>0</v>
      </c>
      <c r="AD490" s="25">
        <f t="shared" si="544"/>
        <v>0</v>
      </c>
      <c r="AE490" s="25">
        <f t="shared" si="545"/>
        <v>0</v>
      </c>
      <c r="AF490" s="25">
        <f t="shared" si="546"/>
        <v>0</v>
      </c>
      <c r="AG490" s="25">
        <f t="shared" si="547"/>
        <v>0</v>
      </c>
      <c r="AH490" s="25">
        <f t="shared" si="550"/>
        <v>0</v>
      </c>
      <c r="AI490" s="25">
        <f t="shared" si="552"/>
        <v>0</v>
      </c>
      <c r="AJ490" s="25">
        <f t="shared" si="553"/>
        <v>0.75</v>
      </c>
      <c r="AK490" s="25">
        <f t="shared" si="554"/>
        <v>1.125</v>
      </c>
      <c r="AL490" s="25">
        <f t="shared" si="555"/>
        <v>1.5</v>
      </c>
      <c r="AM490" s="25">
        <f t="shared" si="556"/>
        <v>1.875</v>
      </c>
      <c r="AN490" s="25">
        <f t="shared" si="557"/>
        <v>2.25</v>
      </c>
      <c r="AO490" s="25">
        <f t="shared" si="558"/>
        <v>2.625</v>
      </c>
      <c r="AP490" s="25">
        <f t="shared" ref="AP490:AP508" si="559">VLOOKUP($C$104,$D$3:$K$63,$A$74,0)*(B452-B451)</f>
        <v>3</v>
      </c>
      <c r="AQ490" s="25">
        <f>VLOOKUP($C$105,$D$3:$K$63,$A$74,0)*(B451-B450)</f>
        <v>3.375</v>
      </c>
      <c r="AR490" s="25">
        <f>VLOOKUP($C$106,$D$3:$K$63,$A$74,0)*B450</f>
        <v>0</v>
      </c>
      <c r="AS490" s="25"/>
      <c r="AT490" s="25"/>
      <c r="AU490" s="25"/>
      <c r="AV490" s="25"/>
      <c r="AW490" s="25"/>
      <c r="AX490" s="25"/>
      <c r="AY490" s="25"/>
      <c r="AZ490" s="25"/>
      <c r="BA490" s="25"/>
      <c r="BB490" s="25"/>
      <c r="BC490" s="25"/>
      <c r="BD490" s="25"/>
      <c r="BE490" s="25"/>
      <c r="BF490" s="25"/>
      <c r="BG490" s="25"/>
      <c r="BH490" s="25"/>
      <c r="BI490" s="25"/>
      <c r="BJ490" s="25"/>
      <c r="BK490" s="25"/>
      <c r="BL490" s="25"/>
      <c r="BM490" s="21">
        <f t="shared" si="510"/>
        <v>16.5</v>
      </c>
      <c r="BP490" s="18">
        <v>2040</v>
      </c>
      <c r="BQ490" s="14">
        <f t="shared" si="548"/>
        <v>0</v>
      </c>
      <c r="BR490" s="14">
        <f t="shared" si="548"/>
        <v>0</v>
      </c>
      <c r="BS490" s="14">
        <f t="shared" si="548"/>
        <v>0</v>
      </c>
      <c r="BT490" s="14">
        <f t="shared" si="548"/>
        <v>0</v>
      </c>
      <c r="BU490" s="14">
        <f t="shared" si="548"/>
        <v>0</v>
      </c>
      <c r="BV490" s="14">
        <f t="shared" si="548"/>
        <v>0</v>
      </c>
      <c r="BW490" s="14">
        <f t="shared" si="548"/>
        <v>0</v>
      </c>
      <c r="BX490" s="14">
        <f t="shared" si="548"/>
        <v>0</v>
      </c>
      <c r="BY490" s="14">
        <f t="shared" si="548"/>
        <v>0</v>
      </c>
      <c r="BZ490" s="14">
        <f t="shared" si="548"/>
        <v>0</v>
      </c>
      <c r="CA490" s="14">
        <f t="shared" si="548"/>
        <v>0</v>
      </c>
      <c r="CB490" s="14">
        <f t="shared" si="548"/>
        <v>0</v>
      </c>
      <c r="CC490" s="14">
        <f t="shared" si="548"/>
        <v>0</v>
      </c>
      <c r="CD490" s="14">
        <f t="shared" si="548"/>
        <v>0</v>
      </c>
      <c r="CE490" s="14">
        <f t="shared" si="548"/>
        <v>0</v>
      </c>
      <c r="CF490" s="14">
        <f t="shared" si="548"/>
        <v>0</v>
      </c>
      <c r="CG490" s="14">
        <f t="shared" si="527"/>
        <v>0</v>
      </c>
      <c r="CH490" s="14">
        <f t="shared" si="527"/>
        <v>0</v>
      </c>
      <c r="CI490" s="14">
        <f t="shared" si="527"/>
        <v>0</v>
      </c>
      <c r="CJ490" s="14">
        <f t="shared" si="527"/>
        <v>0</v>
      </c>
      <c r="CK490" s="14">
        <f t="shared" si="527"/>
        <v>0</v>
      </c>
      <c r="CL490" s="14">
        <f t="shared" si="527"/>
        <v>0</v>
      </c>
      <c r="CM490" s="14">
        <f t="shared" si="527"/>
        <v>0</v>
      </c>
      <c r="CN490" s="14">
        <f t="shared" si="527"/>
        <v>0</v>
      </c>
      <c r="CO490" s="14">
        <f t="shared" si="527"/>
        <v>0</v>
      </c>
      <c r="CP490" s="14">
        <f t="shared" si="527"/>
        <v>0</v>
      </c>
      <c r="CQ490" s="14">
        <f t="shared" si="527"/>
        <v>0</v>
      </c>
      <c r="CR490" s="14">
        <f t="shared" si="527"/>
        <v>0</v>
      </c>
      <c r="CS490" s="14">
        <f t="shared" si="527"/>
        <v>0</v>
      </c>
      <c r="CT490" s="14">
        <f t="shared" si="527"/>
        <v>0</v>
      </c>
      <c r="CU490" s="14">
        <f t="shared" si="527"/>
        <v>0</v>
      </c>
      <c r="CV490" s="14">
        <f t="shared" si="527"/>
        <v>0</v>
      </c>
      <c r="CW490" s="14">
        <f t="shared" si="542"/>
        <v>4.5454545454545456E-2</v>
      </c>
      <c r="CX490" s="14">
        <f t="shared" si="531"/>
        <v>6.8181818181818177E-2</v>
      </c>
      <c r="CY490" s="14">
        <f t="shared" si="531"/>
        <v>9.0909090909090912E-2</v>
      </c>
      <c r="CZ490" s="14">
        <f t="shared" si="531"/>
        <v>0.11363636363636363</v>
      </c>
      <c r="DA490" s="14">
        <f t="shared" si="531"/>
        <v>0.13636363636363635</v>
      </c>
      <c r="DB490" s="14">
        <f t="shared" si="531"/>
        <v>0.15909090909090909</v>
      </c>
      <c r="DC490" s="14">
        <f>AP489/$BM490</f>
        <v>0.18181818181818182</v>
      </c>
      <c r="DD490" s="14">
        <f t="shared" si="531"/>
        <v>0.20454545454545456</v>
      </c>
      <c r="DE490" s="14">
        <f t="shared" si="531"/>
        <v>0</v>
      </c>
      <c r="DF490" s="14">
        <f t="shared" si="531"/>
        <v>0</v>
      </c>
      <c r="DG490" s="14">
        <f t="shared" si="531"/>
        <v>0</v>
      </c>
      <c r="DH490" s="14">
        <f t="shared" si="531"/>
        <v>0</v>
      </c>
      <c r="DI490" s="14">
        <f t="shared" si="531"/>
        <v>0</v>
      </c>
      <c r="DJ490" s="14">
        <f t="shared" si="531"/>
        <v>0</v>
      </c>
      <c r="DK490" s="14">
        <f t="shared" si="531"/>
        <v>0</v>
      </c>
      <c r="DL490" s="14">
        <f t="shared" si="531"/>
        <v>0</v>
      </c>
      <c r="DM490" s="14">
        <f t="shared" si="531"/>
        <v>0</v>
      </c>
      <c r="DN490" s="14">
        <f t="shared" si="551"/>
        <v>0</v>
      </c>
      <c r="DO490" s="14">
        <f t="shared" si="551"/>
        <v>0</v>
      </c>
      <c r="DP490" s="14">
        <f t="shared" si="551"/>
        <v>0</v>
      </c>
      <c r="DQ490" s="14">
        <f t="shared" si="549"/>
        <v>0</v>
      </c>
      <c r="DR490" s="14">
        <f t="shared" si="549"/>
        <v>0</v>
      </c>
      <c r="DS490" s="14">
        <f t="shared" si="529"/>
        <v>0</v>
      </c>
      <c r="DT490" s="14">
        <f t="shared" si="508"/>
        <v>0</v>
      </c>
      <c r="DU490" s="14">
        <f t="shared" si="508"/>
        <v>0</v>
      </c>
      <c r="DV490" s="14">
        <f t="shared" si="508"/>
        <v>0</v>
      </c>
      <c r="DW490" s="14">
        <f t="shared" si="508"/>
        <v>0</v>
      </c>
      <c r="DX490" s="14">
        <f t="shared" si="508"/>
        <v>0</v>
      </c>
      <c r="DY490" s="14">
        <f t="shared" si="508"/>
        <v>0</v>
      </c>
      <c r="DZ490" s="14">
        <f t="shared" ref="DZ490:DZ510" si="560">SUM(BQ490:DY490)</f>
        <v>1</v>
      </c>
    </row>
    <row r="491" spans="3:130">
      <c r="C491" s="18">
        <v>2041</v>
      </c>
      <c r="D491" s="25"/>
      <c r="E491" s="25"/>
      <c r="F491" s="25"/>
      <c r="G491" s="25"/>
      <c r="H491" s="25"/>
      <c r="I491" s="25"/>
      <c r="J491" s="25"/>
      <c r="K491" s="25"/>
      <c r="L491" s="25"/>
      <c r="M491" s="25"/>
      <c r="N491" s="25"/>
      <c r="O491" s="25"/>
      <c r="P491" s="25"/>
      <c r="Q491" s="25"/>
      <c r="R491" s="25"/>
      <c r="S491" s="25"/>
      <c r="T491" s="25"/>
      <c r="U491" s="25"/>
      <c r="V491" s="25"/>
      <c r="W491" s="25"/>
      <c r="X491" s="25"/>
      <c r="Y491" s="25">
        <f t="shared" si="538"/>
        <v>0</v>
      </c>
      <c r="Z491" s="25">
        <f t="shared" si="539"/>
        <v>0</v>
      </c>
      <c r="AA491" s="25">
        <f t="shared" si="540"/>
        <v>0</v>
      </c>
      <c r="AB491" s="25">
        <f t="shared" si="541"/>
        <v>0</v>
      </c>
      <c r="AC491" s="25">
        <f t="shared" si="543"/>
        <v>0</v>
      </c>
      <c r="AD491" s="25">
        <f t="shared" si="544"/>
        <v>0</v>
      </c>
      <c r="AE491" s="25">
        <f t="shared" si="545"/>
        <v>0</v>
      </c>
      <c r="AF491" s="25">
        <f t="shared" si="546"/>
        <v>0</v>
      </c>
      <c r="AG491" s="25">
        <f t="shared" si="547"/>
        <v>0</v>
      </c>
      <c r="AH491" s="25">
        <f t="shared" si="550"/>
        <v>0</v>
      </c>
      <c r="AI491" s="25">
        <f t="shared" si="552"/>
        <v>0</v>
      </c>
      <c r="AJ491" s="25">
        <f t="shared" si="553"/>
        <v>0</v>
      </c>
      <c r="AK491" s="25">
        <f t="shared" si="554"/>
        <v>1.125</v>
      </c>
      <c r="AL491" s="25">
        <f t="shared" si="555"/>
        <v>1.5</v>
      </c>
      <c r="AM491" s="25">
        <f t="shared" si="556"/>
        <v>1.875</v>
      </c>
      <c r="AN491" s="25">
        <f t="shared" si="557"/>
        <v>2.25</v>
      </c>
      <c r="AO491" s="25">
        <f t="shared" si="558"/>
        <v>2.625</v>
      </c>
      <c r="AP491" s="25">
        <f t="shared" si="559"/>
        <v>3</v>
      </c>
      <c r="AQ491" s="25">
        <f t="shared" ref="AQ491:AQ509" si="561">VLOOKUP($C$105,$D$3:$K$63,$A$74,0)*(B452-B451)</f>
        <v>3.375</v>
      </c>
      <c r="AR491" s="25">
        <f>VLOOKUP($C$106,$D$3:$K$63,$A$74,0)*(B451-B450)</f>
        <v>3.75</v>
      </c>
      <c r="AS491" s="25">
        <f>VLOOKUP($C$107,$D$3:$K$63,$A$74,0)*B450</f>
        <v>0</v>
      </c>
      <c r="AT491" s="25"/>
      <c r="AU491" s="25"/>
      <c r="AV491" s="25"/>
      <c r="AW491" s="25"/>
      <c r="AX491" s="25"/>
      <c r="AY491" s="25"/>
      <c r="AZ491" s="25"/>
      <c r="BA491" s="25"/>
      <c r="BB491" s="25"/>
      <c r="BC491" s="25"/>
      <c r="BD491" s="25"/>
      <c r="BE491" s="25"/>
      <c r="BF491" s="25"/>
      <c r="BG491" s="25"/>
      <c r="BH491" s="25"/>
      <c r="BI491" s="25"/>
      <c r="BJ491" s="25"/>
      <c r="BK491" s="25"/>
      <c r="BL491" s="25"/>
      <c r="BM491" s="21">
        <f t="shared" si="510"/>
        <v>19.5</v>
      </c>
      <c r="BP491" s="18">
        <v>2041</v>
      </c>
      <c r="BQ491" s="14">
        <f t="shared" si="548"/>
        <v>0</v>
      </c>
      <c r="BR491" s="14">
        <f t="shared" si="548"/>
        <v>0</v>
      </c>
      <c r="BS491" s="14">
        <f t="shared" si="548"/>
        <v>0</v>
      </c>
      <c r="BT491" s="14">
        <f t="shared" si="548"/>
        <v>0</v>
      </c>
      <c r="BU491" s="14">
        <f t="shared" si="548"/>
        <v>0</v>
      </c>
      <c r="BV491" s="14">
        <f t="shared" si="548"/>
        <v>0</v>
      </c>
      <c r="BW491" s="14">
        <f t="shared" si="548"/>
        <v>0</v>
      </c>
      <c r="BX491" s="14">
        <f t="shared" si="548"/>
        <v>0</v>
      </c>
      <c r="BY491" s="14">
        <f t="shared" si="548"/>
        <v>0</v>
      </c>
      <c r="BZ491" s="14">
        <f t="shared" si="548"/>
        <v>0</v>
      </c>
      <c r="CA491" s="14">
        <f t="shared" si="548"/>
        <v>0</v>
      </c>
      <c r="CB491" s="14">
        <f t="shared" si="548"/>
        <v>0</v>
      </c>
      <c r="CC491" s="14">
        <f t="shared" si="548"/>
        <v>0</v>
      </c>
      <c r="CD491" s="14">
        <f t="shared" si="548"/>
        <v>0</v>
      </c>
      <c r="CE491" s="14">
        <f t="shared" si="548"/>
        <v>0</v>
      </c>
      <c r="CF491" s="14">
        <f t="shared" si="548"/>
        <v>0</v>
      </c>
      <c r="CG491" s="14">
        <f t="shared" si="527"/>
        <v>0</v>
      </c>
      <c r="CH491" s="14">
        <f t="shared" si="527"/>
        <v>0</v>
      </c>
      <c r="CI491" s="14">
        <f t="shared" si="527"/>
        <v>0</v>
      </c>
      <c r="CJ491" s="14">
        <f t="shared" si="527"/>
        <v>0</v>
      </c>
      <c r="CK491" s="14">
        <f t="shared" si="527"/>
        <v>0</v>
      </c>
      <c r="CL491" s="14">
        <f t="shared" ref="CL491:CV510" si="562">Y491/$BM491</f>
        <v>0</v>
      </c>
      <c r="CM491" s="14">
        <f t="shared" si="562"/>
        <v>0</v>
      </c>
      <c r="CN491" s="14">
        <f t="shared" si="562"/>
        <v>0</v>
      </c>
      <c r="CO491" s="14">
        <f t="shared" si="562"/>
        <v>0</v>
      </c>
      <c r="CP491" s="14">
        <f t="shared" si="562"/>
        <v>0</v>
      </c>
      <c r="CQ491" s="14">
        <f t="shared" si="562"/>
        <v>0</v>
      </c>
      <c r="CR491" s="14">
        <f t="shared" si="562"/>
        <v>0</v>
      </c>
      <c r="CS491" s="14">
        <f t="shared" si="562"/>
        <v>0</v>
      </c>
      <c r="CT491" s="14">
        <f t="shared" si="562"/>
        <v>0</v>
      </c>
      <c r="CU491" s="14">
        <f t="shared" si="562"/>
        <v>0</v>
      </c>
      <c r="CV491" s="14">
        <f t="shared" si="562"/>
        <v>0</v>
      </c>
      <c r="CW491" s="14">
        <f t="shared" si="542"/>
        <v>0</v>
      </c>
      <c r="CX491" s="14">
        <f t="shared" si="531"/>
        <v>5.7692307692307696E-2</v>
      </c>
      <c r="CY491" s="14">
        <f t="shared" si="531"/>
        <v>7.6923076923076927E-2</v>
      </c>
      <c r="CZ491" s="14">
        <f t="shared" si="531"/>
        <v>9.6153846153846159E-2</v>
      </c>
      <c r="DA491" s="14">
        <f t="shared" si="531"/>
        <v>0.11538461538461539</v>
      </c>
      <c r="DB491" s="14">
        <f t="shared" si="531"/>
        <v>0.13461538461538461</v>
      </c>
      <c r="DC491" s="14">
        <f t="shared" si="531"/>
        <v>0.15384615384615385</v>
      </c>
      <c r="DD491" s="14">
        <f t="shared" si="531"/>
        <v>0.17307692307692307</v>
      </c>
      <c r="DE491" s="14">
        <f t="shared" si="531"/>
        <v>0.19230769230769232</v>
      </c>
      <c r="DF491" s="14">
        <f t="shared" si="531"/>
        <v>0</v>
      </c>
      <c r="DG491" s="14">
        <f t="shared" si="531"/>
        <v>0</v>
      </c>
      <c r="DH491" s="14">
        <f t="shared" si="531"/>
        <v>0</v>
      </c>
      <c r="DI491" s="14">
        <f t="shared" si="531"/>
        <v>0</v>
      </c>
      <c r="DJ491" s="14">
        <f t="shared" si="531"/>
        <v>0</v>
      </c>
      <c r="DK491" s="14">
        <f t="shared" si="531"/>
        <v>0</v>
      </c>
      <c r="DL491" s="14">
        <f t="shared" si="531"/>
        <v>0</v>
      </c>
      <c r="DM491" s="14">
        <f t="shared" si="531"/>
        <v>0</v>
      </c>
      <c r="DN491" s="14">
        <f t="shared" si="551"/>
        <v>0</v>
      </c>
      <c r="DO491" s="14">
        <f t="shared" si="551"/>
        <v>0</v>
      </c>
      <c r="DP491" s="14">
        <f t="shared" si="551"/>
        <v>0</v>
      </c>
      <c r="DQ491" s="14">
        <f t="shared" si="549"/>
        <v>0</v>
      </c>
      <c r="DR491" s="14">
        <f t="shared" si="549"/>
        <v>0</v>
      </c>
      <c r="DS491" s="14">
        <f t="shared" si="529"/>
        <v>0</v>
      </c>
      <c r="DT491" s="14">
        <f t="shared" si="508"/>
        <v>0</v>
      </c>
      <c r="DU491" s="14">
        <f t="shared" si="508"/>
        <v>0</v>
      </c>
      <c r="DV491" s="14">
        <f t="shared" si="508"/>
        <v>0</v>
      </c>
      <c r="DW491" s="14">
        <f t="shared" si="508"/>
        <v>0</v>
      </c>
      <c r="DX491" s="14">
        <f t="shared" si="508"/>
        <v>0</v>
      </c>
      <c r="DY491" s="14">
        <f t="shared" si="508"/>
        <v>0</v>
      </c>
      <c r="DZ491" s="14">
        <f t="shared" si="560"/>
        <v>1</v>
      </c>
    </row>
    <row r="492" spans="3:130">
      <c r="C492" s="18">
        <v>2042</v>
      </c>
      <c r="D492" s="25"/>
      <c r="E492" s="25"/>
      <c r="F492" s="25"/>
      <c r="G492" s="25"/>
      <c r="H492" s="25"/>
      <c r="I492" s="25"/>
      <c r="J492" s="25"/>
      <c r="K492" s="25"/>
      <c r="L492" s="25"/>
      <c r="M492" s="25"/>
      <c r="N492" s="25"/>
      <c r="O492" s="25"/>
      <c r="P492" s="25"/>
      <c r="Q492" s="25"/>
      <c r="R492" s="25"/>
      <c r="S492" s="25"/>
      <c r="T492" s="25"/>
      <c r="U492" s="25"/>
      <c r="V492" s="25"/>
      <c r="W492" s="25"/>
      <c r="X492" s="25"/>
      <c r="Y492" s="25"/>
      <c r="Z492" s="25">
        <f t="shared" si="539"/>
        <v>0</v>
      </c>
      <c r="AA492" s="25">
        <f t="shared" si="540"/>
        <v>0</v>
      </c>
      <c r="AB492" s="25">
        <f t="shared" si="541"/>
        <v>0</v>
      </c>
      <c r="AC492" s="25">
        <f t="shared" si="543"/>
        <v>0</v>
      </c>
      <c r="AD492" s="25">
        <f t="shared" si="544"/>
        <v>0</v>
      </c>
      <c r="AE492" s="25">
        <f t="shared" si="545"/>
        <v>0</v>
      </c>
      <c r="AF492" s="25">
        <f t="shared" si="546"/>
        <v>0</v>
      </c>
      <c r="AG492" s="25">
        <f t="shared" si="547"/>
        <v>0</v>
      </c>
      <c r="AH492" s="25">
        <f t="shared" si="550"/>
        <v>0</v>
      </c>
      <c r="AI492" s="25">
        <f t="shared" si="552"/>
        <v>0</v>
      </c>
      <c r="AJ492" s="25">
        <f t="shared" si="553"/>
        <v>0</v>
      </c>
      <c r="AK492" s="25">
        <f t="shared" si="554"/>
        <v>0</v>
      </c>
      <c r="AL492" s="25">
        <f t="shared" si="555"/>
        <v>1.5</v>
      </c>
      <c r="AM492" s="25">
        <f t="shared" si="556"/>
        <v>1.875</v>
      </c>
      <c r="AN492" s="25">
        <f t="shared" si="557"/>
        <v>2.25</v>
      </c>
      <c r="AO492" s="25">
        <f t="shared" si="558"/>
        <v>2.625</v>
      </c>
      <c r="AP492" s="25">
        <f t="shared" si="559"/>
        <v>3</v>
      </c>
      <c r="AQ492" s="25">
        <f t="shared" si="561"/>
        <v>3.375</v>
      </c>
      <c r="AR492" s="25">
        <f t="shared" ref="AR492:AR510" si="563">VLOOKUP($C$106,$D$3:$K$63,$A$74,0)*(B452-B451)</f>
        <v>3.75</v>
      </c>
      <c r="AS492" s="25">
        <f>VLOOKUP($C$107,$D$3:$K$63,$A$74,0)*(B451-B450)</f>
        <v>4.125</v>
      </c>
      <c r="AT492" s="25">
        <f>VLOOKUP($C$108,$D$3:$K$63,$A$74,0)*B450</f>
        <v>0</v>
      </c>
      <c r="AU492" s="25"/>
      <c r="AV492" s="25"/>
      <c r="AW492" s="25"/>
      <c r="AX492" s="25"/>
      <c r="AY492" s="25"/>
      <c r="AZ492" s="25"/>
      <c r="BA492" s="25"/>
      <c r="BB492" s="25"/>
      <c r="BC492" s="25"/>
      <c r="BD492" s="25"/>
      <c r="BE492" s="25"/>
      <c r="BF492" s="25"/>
      <c r="BG492" s="25"/>
      <c r="BH492" s="25"/>
      <c r="BI492" s="25"/>
      <c r="BJ492" s="25"/>
      <c r="BK492" s="25"/>
      <c r="BL492" s="25"/>
      <c r="BM492" s="21">
        <f t="shared" si="510"/>
        <v>22.5</v>
      </c>
      <c r="BP492" s="18">
        <v>2042</v>
      </c>
      <c r="BQ492" s="14">
        <f t="shared" si="548"/>
        <v>0</v>
      </c>
      <c r="BR492" s="14">
        <f t="shared" si="548"/>
        <v>0</v>
      </c>
      <c r="BS492" s="14">
        <f t="shared" si="548"/>
        <v>0</v>
      </c>
      <c r="BT492" s="14">
        <f t="shared" si="548"/>
        <v>0</v>
      </c>
      <c r="BU492" s="14">
        <f t="shared" si="548"/>
        <v>0</v>
      </c>
      <c r="BV492" s="14">
        <f t="shared" si="548"/>
        <v>0</v>
      </c>
      <c r="BW492" s="14">
        <f t="shared" si="548"/>
        <v>0</v>
      </c>
      <c r="BX492" s="14">
        <f t="shared" si="548"/>
        <v>0</v>
      </c>
      <c r="BY492" s="14">
        <f t="shared" si="548"/>
        <v>0</v>
      </c>
      <c r="BZ492" s="14">
        <f t="shared" si="548"/>
        <v>0</v>
      </c>
      <c r="CA492" s="14">
        <f t="shared" si="548"/>
        <v>0</v>
      </c>
      <c r="CB492" s="14">
        <f t="shared" si="548"/>
        <v>0</v>
      </c>
      <c r="CC492" s="14">
        <f t="shared" si="548"/>
        <v>0</v>
      </c>
      <c r="CD492" s="14">
        <f t="shared" si="548"/>
        <v>0</v>
      </c>
      <c r="CE492" s="14">
        <f t="shared" si="548"/>
        <v>0</v>
      </c>
      <c r="CF492" s="14">
        <f t="shared" si="548"/>
        <v>0</v>
      </c>
      <c r="CG492" s="14">
        <f t="shared" ref="CG492:CK510" si="564">T492/$BM492</f>
        <v>0</v>
      </c>
      <c r="CH492" s="14">
        <f t="shared" si="564"/>
        <v>0</v>
      </c>
      <c r="CI492" s="14">
        <f t="shared" si="564"/>
        <v>0</v>
      </c>
      <c r="CJ492" s="14">
        <f t="shared" si="564"/>
        <v>0</v>
      </c>
      <c r="CK492" s="14">
        <f t="shared" si="564"/>
        <v>0</v>
      </c>
      <c r="CL492" s="14">
        <f t="shared" si="562"/>
        <v>0</v>
      </c>
      <c r="CM492" s="14">
        <f t="shared" si="562"/>
        <v>0</v>
      </c>
      <c r="CN492" s="14">
        <f t="shared" si="562"/>
        <v>0</v>
      </c>
      <c r="CO492" s="14">
        <f t="shared" si="562"/>
        <v>0</v>
      </c>
      <c r="CP492" s="14">
        <f t="shared" si="562"/>
        <v>0</v>
      </c>
      <c r="CQ492" s="14">
        <f t="shared" si="562"/>
        <v>0</v>
      </c>
      <c r="CR492" s="14">
        <f t="shared" si="562"/>
        <v>0</v>
      </c>
      <c r="CS492" s="14">
        <f t="shared" si="562"/>
        <v>0</v>
      </c>
      <c r="CT492" s="14">
        <f t="shared" si="562"/>
        <v>0</v>
      </c>
      <c r="CU492" s="14">
        <f t="shared" si="562"/>
        <v>0</v>
      </c>
      <c r="CV492" s="14">
        <f t="shared" si="562"/>
        <v>0</v>
      </c>
      <c r="CW492" s="14">
        <f t="shared" si="542"/>
        <v>0</v>
      </c>
      <c r="CX492" s="14">
        <f t="shared" si="531"/>
        <v>0</v>
      </c>
      <c r="CY492" s="14">
        <f t="shared" si="531"/>
        <v>6.6666666666666666E-2</v>
      </c>
      <c r="CZ492" s="14">
        <f t="shared" si="531"/>
        <v>8.3333333333333329E-2</v>
      </c>
      <c r="DA492" s="14">
        <f t="shared" si="531"/>
        <v>0.1</v>
      </c>
      <c r="DB492" s="14">
        <f t="shared" si="531"/>
        <v>0.11666666666666667</v>
      </c>
      <c r="DC492" s="14">
        <f t="shared" si="531"/>
        <v>0.13333333333333333</v>
      </c>
      <c r="DD492" s="14">
        <f t="shared" si="531"/>
        <v>0.15</v>
      </c>
      <c r="DE492" s="14">
        <f t="shared" si="531"/>
        <v>0.16666666666666666</v>
      </c>
      <c r="DF492" s="14">
        <f t="shared" si="531"/>
        <v>0.18333333333333332</v>
      </c>
      <c r="DG492" s="14">
        <f t="shared" si="531"/>
        <v>0</v>
      </c>
      <c r="DH492" s="14">
        <f t="shared" si="531"/>
        <v>0</v>
      </c>
      <c r="DI492" s="14">
        <f t="shared" si="531"/>
        <v>0</v>
      </c>
      <c r="DJ492" s="14">
        <f t="shared" si="531"/>
        <v>0</v>
      </c>
      <c r="DK492" s="14">
        <f t="shared" si="531"/>
        <v>0</v>
      </c>
      <c r="DL492" s="14">
        <f t="shared" si="531"/>
        <v>0</v>
      </c>
      <c r="DM492" s="14">
        <f t="shared" si="531"/>
        <v>0</v>
      </c>
      <c r="DN492" s="14">
        <f t="shared" si="551"/>
        <v>0</v>
      </c>
      <c r="DO492" s="14">
        <f t="shared" si="551"/>
        <v>0</v>
      </c>
      <c r="DP492" s="14">
        <f t="shared" si="551"/>
        <v>0</v>
      </c>
      <c r="DQ492" s="14">
        <f t="shared" si="549"/>
        <v>0</v>
      </c>
      <c r="DR492" s="14">
        <f t="shared" si="549"/>
        <v>0</v>
      </c>
      <c r="DS492" s="14">
        <f t="shared" si="529"/>
        <v>0</v>
      </c>
      <c r="DT492" s="14">
        <f t="shared" si="508"/>
        <v>0</v>
      </c>
      <c r="DU492" s="14">
        <f t="shared" si="508"/>
        <v>0</v>
      </c>
      <c r="DV492" s="14">
        <f t="shared" si="508"/>
        <v>0</v>
      </c>
      <c r="DW492" s="14">
        <f t="shared" ref="DW492:DY510" si="565">BJ492/$BM492</f>
        <v>0</v>
      </c>
      <c r="DX492" s="14">
        <f t="shared" si="565"/>
        <v>0</v>
      </c>
      <c r="DY492" s="14">
        <f t="shared" si="565"/>
        <v>0</v>
      </c>
      <c r="DZ492" s="14">
        <f t="shared" si="560"/>
        <v>1</v>
      </c>
    </row>
    <row r="493" spans="3:130">
      <c r="C493" s="18">
        <v>2043</v>
      </c>
      <c r="D493" s="25"/>
      <c r="E493" s="25"/>
      <c r="F493" s="25"/>
      <c r="G493" s="25"/>
      <c r="H493" s="25"/>
      <c r="I493" s="25"/>
      <c r="J493" s="25"/>
      <c r="K493" s="25"/>
      <c r="L493" s="25"/>
      <c r="M493" s="25"/>
      <c r="N493" s="25"/>
      <c r="O493" s="25"/>
      <c r="P493" s="25"/>
      <c r="Q493" s="25"/>
      <c r="R493" s="25"/>
      <c r="S493" s="25"/>
      <c r="T493" s="25"/>
      <c r="U493" s="25"/>
      <c r="V493" s="25"/>
      <c r="W493" s="25"/>
      <c r="X493" s="25"/>
      <c r="Y493" s="25"/>
      <c r="Z493" s="25"/>
      <c r="AA493" s="25">
        <f t="shared" si="540"/>
        <v>0</v>
      </c>
      <c r="AB493" s="25">
        <f t="shared" si="541"/>
        <v>0</v>
      </c>
      <c r="AC493" s="25">
        <f t="shared" si="543"/>
        <v>0</v>
      </c>
      <c r="AD493" s="25">
        <f t="shared" si="544"/>
        <v>0</v>
      </c>
      <c r="AE493" s="25">
        <f t="shared" si="545"/>
        <v>0</v>
      </c>
      <c r="AF493" s="25">
        <f t="shared" si="546"/>
        <v>0</v>
      </c>
      <c r="AG493" s="25">
        <f t="shared" si="547"/>
        <v>0</v>
      </c>
      <c r="AH493" s="25">
        <f t="shared" si="550"/>
        <v>0</v>
      </c>
      <c r="AI493" s="25">
        <f t="shared" si="552"/>
        <v>0</v>
      </c>
      <c r="AJ493" s="25">
        <f t="shared" si="553"/>
        <v>0</v>
      </c>
      <c r="AK493" s="25">
        <f t="shared" si="554"/>
        <v>0</v>
      </c>
      <c r="AL493" s="25">
        <f t="shared" si="555"/>
        <v>0</v>
      </c>
      <c r="AM493" s="25">
        <f t="shared" si="556"/>
        <v>1.875</v>
      </c>
      <c r="AN493" s="25">
        <f t="shared" si="557"/>
        <v>2.25</v>
      </c>
      <c r="AO493" s="25">
        <f t="shared" si="558"/>
        <v>2.625</v>
      </c>
      <c r="AP493" s="25">
        <f t="shared" si="559"/>
        <v>3</v>
      </c>
      <c r="AQ493" s="25">
        <f t="shared" si="561"/>
        <v>3.375</v>
      </c>
      <c r="AR493" s="25">
        <f t="shared" si="563"/>
        <v>3.75</v>
      </c>
      <c r="AS493" s="25">
        <f t="shared" ref="AS493:AS510" si="566">VLOOKUP($C$107,$D$3:$K$63,$A$74,0)*(B452-B451)</f>
        <v>4.125</v>
      </c>
      <c r="AT493" s="25">
        <f>VLOOKUP($C$108,$D$3:$K$63,$A$74,0)*(B451-B450)</f>
        <v>4.5</v>
      </c>
      <c r="AU493" s="25">
        <f>VLOOKUP($C$109,$D$3:$K$63,$A$74,0)*B450</f>
        <v>0</v>
      </c>
      <c r="AV493" s="25"/>
      <c r="AW493" s="25"/>
      <c r="AX493" s="25"/>
      <c r="AY493" s="25"/>
      <c r="AZ493" s="25"/>
      <c r="BA493" s="25"/>
      <c r="BB493" s="25"/>
      <c r="BC493" s="25"/>
      <c r="BD493" s="25"/>
      <c r="BE493" s="25"/>
      <c r="BF493" s="25"/>
      <c r="BG493" s="25"/>
      <c r="BH493" s="25"/>
      <c r="BI493" s="25"/>
      <c r="BJ493" s="25"/>
      <c r="BK493" s="25"/>
      <c r="BL493" s="25"/>
      <c r="BM493" s="21">
        <f t="shared" si="510"/>
        <v>25.5</v>
      </c>
      <c r="BP493" s="18">
        <v>2043</v>
      </c>
      <c r="BQ493" s="14">
        <f t="shared" si="548"/>
        <v>0</v>
      </c>
      <c r="BR493" s="14">
        <f t="shared" si="548"/>
        <v>0</v>
      </c>
      <c r="BS493" s="14">
        <f t="shared" si="548"/>
        <v>0</v>
      </c>
      <c r="BT493" s="14">
        <f t="shared" si="548"/>
        <v>0</v>
      </c>
      <c r="BU493" s="14">
        <f t="shared" si="548"/>
        <v>0</v>
      </c>
      <c r="BV493" s="14">
        <f t="shared" si="548"/>
        <v>0</v>
      </c>
      <c r="BW493" s="14">
        <f t="shared" si="548"/>
        <v>0</v>
      </c>
      <c r="BX493" s="14">
        <f t="shared" si="548"/>
        <v>0</v>
      </c>
      <c r="BY493" s="14">
        <f t="shared" si="548"/>
        <v>0</v>
      </c>
      <c r="BZ493" s="14">
        <f t="shared" si="548"/>
        <v>0</v>
      </c>
      <c r="CA493" s="14">
        <f t="shared" si="548"/>
        <v>0</v>
      </c>
      <c r="CB493" s="14">
        <f t="shared" si="548"/>
        <v>0</v>
      </c>
      <c r="CC493" s="14">
        <f t="shared" si="548"/>
        <v>0</v>
      </c>
      <c r="CD493" s="14">
        <f t="shared" si="548"/>
        <v>0</v>
      </c>
      <c r="CE493" s="14">
        <f t="shared" si="548"/>
        <v>0</v>
      </c>
      <c r="CF493" s="14">
        <f t="shared" si="548"/>
        <v>0</v>
      </c>
      <c r="CG493" s="14">
        <f t="shared" si="564"/>
        <v>0</v>
      </c>
      <c r="CH493" s="14">
        <f t="shared" si="564"/>
        <v>0</v>
      </c>
      <c r="CI493" s="14">
        <f t="shared" si="564"/>
        <v>0</v>
      </c>
      <c r="CJ493" s="14">
        <f t="shared" si="564"/>
        <v>0</v>
      </c>
      <c r="CK493" s="14">
        <f t="shared" si="564"/>
        <v>0</v>
      </c>
      <c r="CL493" s="14">
        <f t="shared" si="562"/>
        <v>0</v>
      </c>
      <c r="CM493" s="14">
        <f t="shared" si="562"/>
        <v>0</v>
      </c>
      <c r="CN493" s="14">
        <f t="shared" si="562"/>
        <v>0</v>
      </c>
      <c r="CO493" s="14">
        <f t="shared" si="562"/>
        <v>0</v>
      </c>
      <c r="CP493" s="14">
        <f t="shared" si="562"/>
        <v>0</v>
      </c>
      <c r="CQ493" s="14">
        <f t="shared" si="562"/>
        <v>0</v>
      </c>
      <c r="CR493" s="14">
        <f t="shared" si="562"/>
        <v>0</v>
      </c>
      <c r="CS493" s="14">
        <f t="shared" si="562"/>
        <v>0</v>
      </c>
      <c r="CT493" s="14">
        <f t="shared" si="562"/>
        <v>0</v>
      </c>
      <c r="CU493" s="14">
        <f t="shared" si="562"/>
        <v>0</v>
      </c>
      <c r="CV493" s="14">
        <f t="shared" si="562"/>
        <v>0</v>
      </c>
      <c r="CW493" s="14">
        <f t="shared" si="542"/>
        <v>0</v>
      </c>
      <c r="CX493" s="14">
        <f t="shared" si="531"/>
        <v>0</v>
      </c>
      <c r="CY493" s="14">
        <f t="shared" ref="CY493:DM509" si="567">AL493/$BM493</f>
        <v>0</v>
      </c>
      <c r="CZ493" s="14">
        <f t="shared" si="567"/>
        <v>7.3529411764705885E-2</v>
      </c>
      <c r="DA493" s="14">
        <f t="shared" si="567"/>
        <v>8.8235294117647065E-2</v>
      </c>
      <c r="DB493" s="14">
        <f t="shared" si="567"/>
        <v>0.10294117647058823</v>
      </c>
      <c r="DC493" s="14">
        <f t="shared" si="567"/>
        <v>0.11764705882352941</v>
      </c>
      <c r="DD493" s="14">
        <f t="shared" si="567"/>
        <v>0.13235294117647059</v>
      </c>
      <c r="DE493" s="14">
        <f t="shared" si="567"/>
        <v>0.14705882352941177</v>
      </c>
      <c r="DF493" s="14">
        <f t="shared" si="567"/>
        <v>0.16176470588235295</v>
      </c>
      <c r="DG493" s="14">
        <f t="shared" si="567"/>
        <v>0.17647058823529413</v>
      </c>
      <c r="DH493" s="14">
        <f t="shared" si="567"/>
        <v>0</v>
      </c>
      <c r="DI493" s="14">
        <f t="shared" si="567"/>
        <v>0</v>
      </c>
      <c r="DJ493" s="14">
        <f t="shared" si="567"/>
        <v>0</v>
      </c>
      <c r="DK493" s="14">
        <f t="shared" si="567"/>
        <v>0</v>
      </c>
      <c r="DL493" s="14">
        <f t="shared" si="567"/>
        <v>0</v>
      </c>
      <c r="DM493" s="14">
        <f t="shared" si="567"/>
        <v>0</v>
      </c>
      <c r="DN493" s="14">
        <f t="shared" si="551"/>
        <v>0</v>
      </c>
      <c r="DO493" s="14">
        <f t="shared" si="551"/>
        <v>0</v>
      </c>
      <c r="DP493" s="14">
        <f t="shared" si="551"/>
        <v>0</v>
      </c>
      <c r="DQ493" s="14">
        <f t="shared" si="549"/>
        <v>0</v>
      </c>
      <c r="DR493" s="14">
        <f t="shared" si="549"/>
        <v>0</v>
      </c>
      <c r="DS493" s="14">
        <f t="shared" si="529"/>
        <v>0</v>
      </c>
      <c r="DT493" s="14">
        <f t="shared" si="529"/>
        <v>0</v>
      </c>
      <c r="DU493" s="14">
        <f t="shared" si="529"/>
        <v>0</v>
      </c>
      <c r="DV493" s="14">
        <f t="shared" si="529"/>
        <v>0</v>
      </c>
      <c r="DW493" s="14">
        <f t="shared" si="565"/>
        <v>0</v>
      </c>
      <c r="DX493" s="14">
        <f t="shared" si="565"/>
        <v>0</v>
      </c>
      <c r="DY493" s="14">
        <f t="shared" si="565"/>
        <v>0</v>
      </c>
      <c r="DZ493" s="14">
        <f t="shared" si="560"/>
        <v>1</v>
      </c>
    </row>
    <row r="494" spans="3:130">
      <c r="C494" s="18">
        <v>2044</v>
      </c>
      <c r="D494" s="25"/>
      <c r="E494" s="25"/>
      <c r="F494" s="25"/>
      <c r="G494" s="25"/>
      <c r="H494" s="25"/>
      <c r="I494" s="25"/>
      <c r="J494" s="25"/>
      <c r="K494" s="25"/>
      <c r="L494" s="25"/>
      <c r="M494" s="25"/>
      <c r="N494" s="25"/>
      <c r="O494" s="25"/>
      <c r="P494" s="25"/>
      <c r="Q494" s="25"/>
      <c r="R494" s="25"/>
      <c r="S494" s="25"/>
      <c r="T494" s="25"/>
      <c r="U494" s="25"/>
      <c r="V494" s="25"/>
      <c r="W494" s="25"/>
      <c r="X494" s="25"/>
      <c r="Y494" s="25"/>
      <c r="Z494" s="25"/>
      <c r="AA494" s="25"/>
      <c r="AB494" s="25">
        <f t="shared" si="541"/>
        <v>0</v>
      </c>
      <c r="AC494" s="25">
        <f t="shared" si="543"/>
        <v>0</v>
      </c>
      <c r="AD494" s="25">
        <f t="shared" si="544"/>
        <v>0</v>
      </c>
      <c r="AE494" s="25">
        <f t="shared" si="545"/>
        <v>0</v>
      </c>
      <c r="AF494" s="25">
        <f t="shared" si="546"/>
        <v>0</v>
      </c>
      <c r="AG494" s="25">
        <f t="shared" si="547"/>
        <v>0</v>
      </c>
      <c r="AH494" s="25">
        <f t="shared" si="550"/>
        <v>0</v>
      </c>
      <c r="AI494" s="25">
        <f t="shared" si="552"/>
        <v>0</v>
      </c>
      <c r="AJ494" s="25">
        <f t="shared" si="553"/>
        <v>0</v>
      </c>
      <c r="AK494" s="25">
        <f t="shared" si="554"/>
        <v>0</v>
      </c>
      <c r="AL494" s="25">
        <f t="shared" si="555"/>
        <v>0</v>
      </c>
      <c r="AM494" s="25">
        <f t="shared" si="556"/>
        <v>0</v>
      </c>
      <c r="AN494" s="25">
        <f t="shared" si="557"/>
        <v>2.25</v>
      </c>
      <c r="AO494" s="25">
        <f t="shared" si="558"/>
        <v>2.625</v>
      </c>
      <c r="AP494" s="25">
        <f t="shared" si="559"/>
        <v>3</v>
      </c>
      <c r="AQ494" s="25">
        <f t="shared" si="561"/>
        <v>3.375</v>
      </c>
      <c r="AR494" s="25">
        <f t="shared" si="563"/>
        <v>3.75</v>
      </c>
      <c r="AS494" s="25">
        <f t="shared" si="566"/>
        <v>4.125</v>
      </c>
      <c r="AT494" s="25">
        <f t="shared" ref="AT494:AT510" si="568">VLOOKUP($C$108,$D$3:$K$63,$A$74,0)*(B452-B451)</f>
        <v>4.5</v>
      </c>
      <c r="AU494" s="25">
        <f>VLOOKUP($C$109,$D$3:$K$63,$A$74,0)*(B451-B450)</f>
        <v>4.5</v>
      </c>
      <c r="AV494" s="25">
        <f>VLOOKUP($C$110,$D$3:$K$63,$A$74,0)*B450</f>
        <v>0</v>
      </c>
      <c r="AW494" s="25"/>
      <c r="AX494" s="25"/>
      <c r="AY494" s="25"/>
      <c r="AZ494" s="25"/>
      <c r="BA494" s="25"/>
      <c r="BB494" s="25"/>
      <c r="BC494" s="25"/>
      <c r="BD494" s="25"/>
      <c r="BE494" s="25"/>
      <c r="BF494" s="25"/>
      <c r="BG494" s="25"/>
      <c r="BH494" s="25"/>
      <c r="BI494" s="25"/>
      <c r="BJ494" s="25"/>
      <c r="BK494" s="25"/>
      <c r="BL494" s="25"/>
      <c r="BM494" s="21">
        <f t="shared" si="510"/>
        <v>28.125</v>
      </c>
      <c r="BP494" s="18">
        <v>2044</v>
      </c>
      <c r="BQ494" s="14">
        <f t="shared" si="548"/>
        <v>0</v>
      </c>
      <c r="BR494" s="14">
        <f t="shared" si="548"/>
        <v>0</v>
      </c>
      <c r="BS494" s="14">
        <f t="shared" si="548"/>
        <v>0</v>
      </c>
      <c r="BT494" s="14">
        <f t="shared" si="548"/>
        <v>0</v>
      </c>
      <c r="BU494" s="14">
        <f t="shared" si="548"/>
        <v>0</v>
      </c>
      <c r="BV494" s="14">
        <f t="shared" si="548"/>
        <v>0</v>
      </c>
      <c r="BW494" s="14">
        <f t="shared" si="548"/>
        <v>0</v>
      </c>
      <c r="BX494" s="14">
        <f t="shared" si="548"/>
        <v>0</v>
      </c>
      <c r="BY494" s="14">
        <f t="shared" si="548"/>
        <v>0</v>
      </c>
      <c r="BZ494" s="14">
        <f t="shared" si="548"/>
        <v>0</v>
      </c>
      <c r="CA494" s="14">
        <f t="shared" si="548"/>
        <v>0</v>
      </c>
      <c r="CB494" s="14">
        <f t="shared" si="548"/>
        <v>0</v>
      </c>
      <c r="CC494" s="14">
        <f t="shared" si="548"/>
        <v>0</v>
      </c>
      <c r="CD494" s="14">
        <f t="shared" si="548"/>
        <v>0</v>
      </c>
      <c r="CE494" s="14">
        <f t="shared" si="548"/>
        <v>0</v>
      </c>
      <c r="CF494" s="14">
        <f t="shared" si="548"/>
        <v>0</v>
      </c>
      <c r="CG494" s="14">
        <f t="shared" si="564"/>
        <v>0</v>
      </c>
      <c r="CH494" s="14">
        <f t="shared" si="564"/>
        <v>0</v>
      </c>
      <c r="CI494" s="14">
        <f t="shared" si="564"/>
        <v>0</v>
      </c>
      <c r="CJ494" s="14">
        <f t="shared" si="564"/>
        <v>0</v>
      </c>
      <c r="CK494" s="14">
        <f t="shared" si="564"/>
        <v>0</v>
      </c>
      <c r="CL494" s="14">
        <f t="shared" si="562"/>
        <v>0</v>
      </c>
      <c r="CM494" s="14">
        <f t="shared" si="562"/>
        <v>0</v>
      </c>
      <c r="CN494" s="14">
        <f t="shared" si="562"/>
        <v>0</v>
      </c>
      <c r="CO494" s="14">
        <f t="shared" si="562"/>
        <v>0</v>
      </c>
      <c r="CP494" s="14">
        <f t="shared" si="562"/>
        <v>0</v>
      </c>
      <c r="CQ494" s="14">
        <f t="shared" si="562"/>
        <v>0</v>
      </c>
      <c r="CR494" s="14">
        <f t="shared" si="562"/>
        <v>0</v>
      </c>
      <c r="CS494" s="14">
        <f t="shared" si="562"/>
        <v>0</v>
      </c>
      <c r="CT494" s="14">
        <f t="shared" si="562"/>
        <v>0</v>
      </c>
      <c r="CU494" s="14">
        <f t="shared" si="562"/>
        <v>0</v>
      </c>
      <c r="CV494" s="14">
        <f t="shared" si="562"/>
        <v>0</v>
      </c>
      <c r="CW494" s="14">
        <f t="shared" si="542"/>
        <v>0</v>
      </c>
      <c r="CX494" s="14">
        <f t="shared" si="542"/>
        <v>0</v>
      </c>
      <c r="CY494" s="14">
        <f t="shared" si="567"/>
        <v>0</v>
      </c>
      <c r="CZ494" s="14">
        <f t="shared" si="567"/>
        <v>0</v>
      </c>
      <c r="DA494" s="14">
        <f t="shared" si="567"/>
        <v>0.08</v>
      </c>
      <c r="DB494" s="14">
        <f t="shared" si="567"/>
        <v>9.3333333333333338E-2</v>
      </c>
      <c r="DC494" s="14">
        <f t="shared" si="567"/>
        <v>0.10666666666666667</v>
      </c>
      <c r="DD494" s="14">
        <f t="shared" si="567"/>
        <v>0.12</v>
      </c>
      <c r="DE494" s="14">
        <f t="shared" si="567"/>
        <v>0.13333333333333333</v>
      </c>
      <c r="DF494" s="14">
        <f t="shared" si="567"/>
        <v>0.14666666666666667</v>
      </c>
      <c r="DG494" s="14">
        <f t="shared" si="567"/>
        <v>0.16</v>
      </c>
      <c r="DH494" s="14">
        <f t="shared" si="567"/>
        <v>0.16</v>
      </c>
      <c r="DI494" s="14">
        <f t="shared" si="567"/>
        <v>0</v>
      </c>
      <c r="DJ494" s="14">
        <f t="shared" si="567"/>
        <v>0</v>
      </c>
      <c r="DK494" s="14">
        <f t="shared" si="567"/>
        <v>0</v>
      </c>
      <c r="DL494" s="14">
        <f t="shared" si="567"/>
        <v>0</v>
      </c>
      <c r="DM494" s="14">
        <f t="shared" si="567"/>
        <v>0</v>
      </c>
      <c r="DN494" s="14">
        <f t="shared" si="551"/>
        <v>0</v>
      </c>
      <c r="DO494" s="14">
        <f t="shared" si="551"/>
        <v>0</v>
      </c>
      <c r="DP494" s="14">
        <f t="shared" si="551"/>
        <v>0</v>
      </c>
      <c r="DQ494" s="14">
        <f t="shared" si="549"/>
        <v>0</v>
      </c>
      <c r="DR494" s="14">
        <f t="shared" si="549"/>
        <v>0</v>
      </c>
      <c r="DS494" s="14">
        <f t="shared" si="529"/>
        <v>0</v>
      </c>
      <c r="DT494" s="14">
        <f t="shared" si="529"/>
        <v>0</v>
      </c>
      <c r="DU494" s="14">
        <f t="shared" si="529"/>
        <v>0</v>
      </c>
      <c r="DV494" s="14">
        <f t="shared" si="529"/>
        <v>0</v>
      </c>
      <c r="DW494" s="14">
        <f t="shared" si="565"/>
        <v>0</v>
      </c>
      <c r="DX494" s="14">
        <f t="shared" si="565"/>
        <v>0</v>
      </c>
      <c r="DY494" s="14">
        <f t="shared" si="565"/>
        <v>0</v>
      </c>
      <c r="DZ494" s="14">
        <f t="shared" si="560"/>
        <v>1</v>
      </c>
    </row>
    <row r="495" spans="3:130">
      <c r="C495" s="18">
        <v>2045</v>
      </c>
      <c r="D495" s="25"/>
      <c r="E495" s="25"/>
      <c r="F495" s="25"/>
      <c r="G495" s="25"/>
      <c r="H495" s="25"/>
      <c r="I495" s="25"/>
      <c r="J495" s="25"/>
      <c r="K495" s="25"/>
      <c r="L495" s="25"/>
      <c r="M495" s="25"/>
      <c r="N495" s="25"/>
      <c r="O495" s="25"/>
      <c r="P495" s="25"/>
      <c r="Q495" s="25"/>
      <c r="R495" s="25"/>
      <c r="S495" s="25"/>
      <c r="T495" s="25"/>
      <c r="U495" s="25"/>
      <c r="V495" s="25"/>
      <c r="W495" s="25"/>
      <c r="X495" s="25"/>
      <c r="Y495" s="25"/>
      <c r="Z495" s="25"/>
      <c r="AA495" s="25"/>
      <c r="AB495" s="25"/>
      <c r="AC495" s="25">
        <f t="shared" si="543"/>
        <v>0</v>
      </c>
      <c r="AD495" s="25">
        <f t="shared" si="544"/>
        <v>0</v>
      </c>
      <c r="AE495" s="25">
        <f t="shared" si="545"/>
        <v>0</v>
      </c>
      <c r="AF495" s="25">
        <f t="shared" si="546"/>
        <v>0</v>
      </c>
      <c r="AG495" s="25">
        <f t="shared" si="547"/>
        <v>0</v>
      </c>
      <c r="AH495" s="25">
        <f t="shared" si="550"/>
        <v>0</v>
      </c>
      <c r="AI495" s="25">
        <f t="shared" si="552"/>
        <v>0</v>
      </c>
      <c r="AJ495" s="25">
        <f t="shared" si="553"/>
        <v>0</v>
      </c>
      <c r="AK495" s="25">
        <f t="shared" si="554"/>
        <v>0</v>
      </c>
      <c r="AL495" s="25">
        <f t="shared" si="555"/>
        <v>0</v>
      </c>
      <c r="AM495" s="25">
        <f t="shared" si="556"/>
        <v>0</v>
      </c>
      <c r="AN495" s="25">
        <f t="shared" si="557"/>
        <v>0</v>
      </c>
      <c r="AO495" s="25">
        <f t="shared" si="558"/>
        <v>2.625</v>
      </c>
      <c r="AP495" s="25">
        <f t="shared" si="559"/>
        <v>3</v>
      </c>
      <c r="AQ495" s="25">
        <f t="shared" si="561"/>
        <v>3.375</v>
      </c>
      <c r="AR495" s="25">
        <f t="shared" si="563"/>
        <v>3.75</v>
      </c>
      <c r="AS495" s="25">
        <f t="shared" si="566"/>
        <v>4.125</v>
      </c>
      <c r="AT495" s="25">
        <f t="shared" si="568"/>
        <v>4.5</v>
      </c>
      <c r="AU495" s="25">
        <f t="shared" ref="AU495:AU510" si="569">VLOOKUP($C$109,$D$3:$K$63,$A$74,0)*(B452-B451)</f>
        <v>4.5</v>
      </c>
      <c r="AV495" s="25">
        <f>VLOOKUP($C$110,$D$3:$K$63,$A$74,0)*(B451-B450)</f>
        <v>4.875</v>
      </c>
      <c r="AW495" s="25">
        <f>VLOOKUP($C$111,$D$3:$K$63,$A$74,0)*B450</f>
        <v>0</v>
      </c>
      <c r="AX495" s="25"/>
      <c r="AY495" s="25"/>
      <c r="AZ495" s="25"/>
      <c r="BA495" s="25"/>
      <c r="BB495" s="25"/>
      <c r="BC495" s="25"/>
      <c r="BD495" s="25"/>
      <c r="BE495" s="25"/>
      <c r="BF495" s="25"/>
      <c r="BG495" s="25"/>
      <c r="BH495" s="25"/>
      <c r="BI495" s="25"/>
      <c r="BJ495" s="25"/>
      <c r="BK495" s="25"/>
      <c r="BL495" s="25"/>
      <c r="BM495" s="21">
        <f t="shared" si="510"/>
        <v>30.75</v>
      </c>
      <c r="BP495" s="18">
        <v>2045</v>
      </c>
      <c r="BQ495" s="14">
        <f t="shared" si="548"/>
        <v>0</v>
      </c>
      <c r="BR495" s="14">
        <f t="shared" si="548"/>
        <v>0</v>
      </c>
      <c r="BS495" s="14">
        <f t="shared" si="548"/>
        <v>0</v>
      </c>
      <c r="BT495" s="14">
        <f t="shared" si="548"/>
        <v>0</v>
      </c>
      <c r="BU495" s="14">
        <f t="shared" si="548"/>
        <v>0</v>
      </c>
      <c r="BV495" s="14">
        <f t="shared" si="548"/>
        <v>0</v>
      </c>
      <c r="BW495" s="14">
        <f t="shared" si="548"/>
        <v>0</v>
      </c>
      <c r="BX495" s="14">
        <f t="shared" si="548"/>
        <v>0</v>
      </c>
      <c r="BY495" s="14">
        <f t="shared" si="548"/>
        <v>0</v>
      </c>
      <c r="BZ495" s="14">
        <f t="shared" si="548"/>
        <v>0</v>
      </c>
      <c r="CA495" s="14">
        <f t="shared" si="548"/>
        <v>0</v>
      </c>
      <c r="CB495" s="14">
        <f t="shared" si="548"/>
        <v>0</v>
      </c>
      <c r="CC495" s="14">
        <f t="shared" si="548"/>
        <v>0</v>
      </c>
      <c r="CD495" s="14">
        <f t="shared" si="548"/>
        <v>0</v>
      </c>
      <c r="CE495" s="14">
        <f t="shared" si="548"/>
        <v>0</v>
      </c>
      <c r="CF495" s="14">
        <f t="shared" si="548"/>
        <v>0</v>
      </c>
      <c r="CG495" s="14">
        <f t="shared" si="564"/>
        <v>0</v>
      </c>
      <c r="CH495" s="14">
        <f t="shared" si="564"/>
        <v>0</v>
      </c>
      <c r="CI495" s="14">
        <f t="shared" si="564"/>
        <v>0</v>
      </c>
      <c r="CJ495" s="14">
        <f t="shared" si="564"/>
        <v>0</v>
      </c>
      <c r="CK495" s="14">
        <f t="shared" si="564"/>
        <v>0</v>
      </c>
      <c r="CL495" s="14">
        <f t="shared" si="562"/>
        <v>0</v>
      </c>
      <c r="CM495" s="14">
        <f t="shared" si="562"/>
        <v>0</v>
      </c>
      <c r="CN495" s="14">
        <f t="shared" si="562"/>
        <v>0</v>
      </c>
      <c r="CO495" s="14">
        <f t="shared" si="562"/>
        <v>0</v>
      </c>
      <c r="CP495" s="14">
        <f t="shared" si="562"/>
        <v>0</v>
      </c>
      <c r="CQ495" s="14">
        <f t="shared" si="562"/>
        <v>0</v>
      </c>
      <c r="CR495" s="14">
        <f t="shared" si="562"/>
        <v>0</v>
      </c>
      <c r="CS495" s="14">
        <f t="shared" si="562"/>
        <v>0</v>
      </c>
      <c r="CT495" s="14">
        <f t="shared" si="562"/>
        <v>0</v>
      </c>
      <c r="CU495" s="14">
        <f t="shared" si="562"/>
        <v>0</v>
      </c>
      <c r="CV495" s="14">
        <f t="shared" si="562"/>
        <v>0</v>
      </c>
      <c r="CW495" s="14">
        <f t="shared" si="542"/>
        <v>0</v>
      </c>
      <c r="CX495" s="14">
        <f t="shared" si="542"/>
        <v>0</v>
      </c>
      <c r="CY495" s="14">
        <f t="shared" si="567"/>
        <v>0</v>
      </c>
      <c r="CZ495" s="14">
        <f t="shared" si="567"/>
        <v>0</v>
      </c>
      <c r="DA495" s="14">
        <f t="shared" si="567"/>
        <v>0</v>
      </c>
      <c r="DB495" s="14">
        <f t="shared" si="567"/>
        <v>8.5365853658536592E-2</v>
      </c>
      <c r="DC495" s="14">
        <f t="shared" si="567"/>
        <v>9.7560975609756101E-2</v>
      </c>
      <c r="DD495" s="14">
        <f t="shared" si="567"/>
        <v>0.10975609756097561</v>
      </c>
      <c r="DE495" s="14">
        <f t="shared" si="567"/>
        <v>0.12195121951219512</v>
      </c>
      <c r="DF495" s="14">
        <f t="shared" si="567"/>
        <v>0.13414634146341464</v>
      </c>
      <c r="DG495" s="14">
        <f t="shared" si="567"/>
        <v>0.14634146341463414</v>
      </c>
      <c r="DH495" s="14">
        <f t="shared" si="567"/>
        <v>0.14634146341463414</v>
      </c>
      <c r="DI495" s="14">
        <f t="shared" si="567"/>
        <v>0.15853658536585366</v>
      </c>
      <c r="DJ495" s="14">
        <f t="shared" si="567"/>
        <v>0</v>
      </c>
      <c r="DK495" s="14">
        <f t="shared" si="567"/>
        <v>0</v>
      </c>
      <c r="DL495" s="14">
        <f t="shared" si="567"/>
        <v>0</v>
      </c>
      <c r="DM495" s="14">
        <f t="shared" si="567"/>
        <v>0</v>
      </c>
      <c r="DN495" s="14">
        <f t="shared" si="551"/>
        <v>0</v>
      </c>
      <c r="DO495" s="14">
        <f t="shared" si="551"/>
        <v>0</v>
      </c>
      <c r="DP495" s="14">
        <f t="shared" si="551"/>
        <v>0</v>
      </c>
      <c r="DQ495" s="14">
        <f t="shared" si="549"/>
        <v>0</v>
      </c>
      <c r="DR495" s="14">
        <f t="shared" si="549"/>
        <v>0</v>
      </c>
      <c r="DS495" s="14">
        <f t="shared" si="529"/>
        <v>0</v>
      </c>
      <c r="DT495" s="14">
        <f t="shared" si="529"/>
        <v>0</v>
      </c>
      <c r="DU495" s="14">
        <f t="shared" si="529"/>
        <v>0</v>
      </c>
      <c r="DV495" s="14">
        <f t="shared" si="529"/>
        <v>0</v>
      </c>
      <c r="DW495" s="14">
        <f t="shared" si="565"/>
        <v>0</v>
      </c>
      <c r="DX495" s="14">
        <f t="shared" si="565"/>
        <v>0</v>
      </c>
      <c r="DY495" s="14">
        <f t="shared" si="565"/>
        <v>0</v>
      </c>
      <c r="DZ495" s="14">
        <f t="shared" si="560"/>
        <v>1</v>
      </c>
    </row>
    <row r="496" spans="3:130">
      <c r="C496" s="18">
        <v>2046</v>
      </c>
      <c r="D496" s="25"/>
      <c r="E496" s="25"/>
      <c r="F496" s="25"/>
      <c r="G496" s="25"/>
      <c r="H496" s="25"/>
      <c r="I496" s="25"/>
      <c r="J496" s="25"/>
      <c r="K496" s="25"/>
      <c r="L496" s="25"/>
      <c r="M496" s="25"/>
      <c r="N496" s="25"/>
      <c r="O496" s="25"/>
      <c r="P496" s="25"/>
      <c r="Q496" s="25"/>
      <c r="R496" s="25"/>
      <c r="S496" s="25"/>
      <c r="T496" s="25"/>
      <c r="U496" s="25"/>
      <c r="V496" s="25"/>
      <c r="W496" s="25"/>
      <c r="X496" s="25"/>
      <c r="Y496" s="25"/>
      <c r="Z496" s="25"/>
      <c r="AA496" s="25"/>
      <c r="AB496" s="25"/>
      <c r="AC496" s="25"/>
      <c r="AD496" s="25">
        <f t="shared" si="544"/>
        <v>0</v>
      </c>
      <c r="AE496" s="25">
        <f t="shared" si="545"/>
        <v>0</v>
      </c>
      <c r="AF496" s="25">
        <f t="shared" si="546"/>
        <v>0</v>
      </c>
      <c r="AG496" s="25">
        <f t="shared" si="547"/>
        <v>0</v>
      </c>
      <c r="AH496" s="25">
        <f t="shared" si="550"/>
        <v>0</v>
      </c>
      <c r="AI496" s="25">
        <f t="shared" si="552"/>
        <v>0</v>
      </c>
      <c r="AJ496" s="25">
        <f t="shared" si="553"/>
        <v>0</v>
      </c>
      <c r="AK496" s="25">
        <f t="shared" si="554"/>
        <v>0</v>
      </c>
      <c r="AL496" s="25">
        <f t="shared" si="555"/>
        <v>0</v>
      </c>
      <c r="AM496" s="25">
        <f t="shared" si="556"/>
        <v>0</v>
      </c>
      <c r="AN496" s="25">
        <f t="shared" si="557"/>
        <v>0</v>
      </c>
      <c r="AO496" s="25">
        <f t="shared" si="558"/>
        <v>0</v>
      </c>
      <c r="AP496" s="25">
        <f t="shared" si="559"/>
        <v>3</v>
      </c>
      <c r="AQ496" s="25">
        <f t="shared" si="561"/>
        <v>3.375</v>
      </c>
      <c r="AR496" s="25">
        <f t="shared" si="563"/>
        <v>3.75</v>
      </c>
      <c r="AS496" s="25">
        <f t="shared" si="566"/>
        <v>4.125</v>
      </c>
      <c r="AT496" s="25">
        <f t="shared" si="568"/>
        <v>4.5</v>
      </c>
      <c r="AU496" s="25">
        <f t="shared" si="569"/>
        <v>4.5</v>
      </c>
      <c r="AV496" s="25">
        <f t="shared" ref="AV496:AV510" si="570">VLOOKUP($C$110,$D$3:$K$63,$A$74,0)*(B452-B451)</f>
        <v>4.875</v>
      </c>
      <c r="AW496" s="25">
        <f>VLOOKUP($C$111,$D$3:$K$63,$A$74,0)*(B451-B450)</f>
        <v>5.25</v>
      </c>
      <c r="AX496" s="25">
        <f>VLOOKUP($C$112,$D$3:$K$63,$A$74,0)*B450</f>
        <v>0</v>
      </c>
      <c r="AY496" s="25"/>
      <c r="AZ496" s="25"/>
      <c r="BA496" s="25"/>
      <c r="BB496" s="25"/>
      <c r="BC496" s="25"/>
      <c r="BD496" s="25"/>
      <c r="BE496" s="25"/>
      <c r="BF496" s="25"/>
      <c r="BG496" s="25"/>
      <c r="BH496" s="25"/>
      <c r="BI496" s="25"/>
      <c r="BJ496" s="25"/>
      <c r="BK496" s="25"/>
      <c r="BL496" s="25"/>
      <c r="BM496" s="21">
        <f t="shared" si="510"/>
        <v>33.375</v>
      </c>
      <c r="BP496" s="18">
        <v>2046</v>
      </c>
      <c r="BQ496" s="14">
        <f t="shared" si="548"/>
        <v>0</v>
      </c>
      <c r="BR496" s="14">
        <f t="shared" si="548"/>
        <v>0</v>
      </c>
      <c r="BS496" s="14">
        <f t="shared" si="548"/>
        <v>0</v>
      </c>
      <c r="BT496" s="14">
        <f t="shared" si="548"/>
        <v>0</v>
      </c>
      <c r="BU496" s="14">
        <f t="shared" si="548"/>
        <v>0</v>
      </c>
      <c r="BV496" s="14">
        <f t="shared" si="548"/>
        <v>0</v>
      </c>
      <c r="BW496" s="14">
        <f t="shared" si="548"/>
        <v>0</v>
      </c>
      <c r="BX496" s="14">
        <f t="shared" si="548"/>
        <v>0</v>
      </c>
      <c r="BY496" s="14">
        <f t="shared" si="548"/>
        <v>0</v>
      </c>
      <c r="BZ496" s="14">
        <f t="shared" si="548"/>
        <v>0</v>
      </c>
      <c r="CA496" s="14">
        <f t="shared" si="548"/>
        <v>0</v>
      </c>
      <c r="CB496" s="14">
        <f t="shared" si="548"/>
        <v>0</v>
      </c>
      <c r="CC496" s="14">
        <f t="shared" si="548"/>
        <v>0</v>
      </c>
      <c r="CD496" s="14">
        <f t="shared" si="548"/>
        <v>0</v>
      </c>
      <c r="CE496" s="14">
        <f t="shared" si="548"/>
        <v>0</v>
      </c>
      <c r="CF496" s="14">
        <f t="shared" ref="CF496:CF510" si="571">S496/$BM496</f>
        <v>0</v>
      </c>
      <c r="CG496" s="14">
        <f t="shared" si="564"/>
        <v>0</v>
      </c>
      <c r="CH496" s="14">
        <f t="shared" si="564"/>
        <v>0</v>
      </c>
      <c r="CI496" s="14">
        <f t="shared" si="564"/>
        <v>0</v>
      </c>
      <c r="CJ496" s="14">
        <f t="shared" si="564"/>
        <v>0</v>
      </c>
      <c r="CK496" s="14">
        <f t="shared" si="564"/>
        <v>0</v>
      </c>
      <c r="CL496" s="14">
        <f t="shared" si="562"/>
        <v>0</v>
      </c>
      <c r="CM496" s="14">
        <f t="shared" si="562"/>
        <v>0</v>
      </c>
      <c r="CN496" s="14">
        <f t="shared" si="562"/>
        <v>0</v>
      </c>
      <c r="CO496" s="14">
        <f t="shared" si="562"/>
        <v>0</v>
      </c>
      <c r="CP496" s="14">
        <f t="shared" si="562"/>
        <v>0</v>
      </c>
      <c r="CQ496" s="14">
        <f t="shared" si="562"/>
        <v>0</v>
      </c>
      <c r="CR496" s="14">
        <f t="shared" si="562"/>
        <v>0</v>
      </c>
      <c r="CS496" s="14">
        <f t="shared" si="562"/>
        <v>0</v>
      </c>
      <c r="CT496" s="14">
        <f t="shared" si="562"/>
        <v>0</v>
      </c>
      <c r="CU496" s="14">
        <f t="shared" si="562"/>
        <v>0</v>
      </c>
      <c r="CV496" s="14">
        <f t="shared" si="562"/>
        <v>0</v>
      </c>
      <c r="CW496" s="14">
        <f t="shared" si="542"/>
        <v>0</v>
      </c>
      <c r="CX496" s="14">
        <f t="shared" si="542"/>
        <v>0</v>
      </c>
      <c r="CY496" s="14">
        <f t="shared" si="567"/>
        <v>0</v>
      </c>
      <c r="CZ496" s="14">
        <f t="shared" si="567"/>
        <v>0</v>
      </c>
      <c r="DA496" s="14">
        <f t="shared" si="567"/>
        <v>0</v>
      </c>
      <c r="DB496" s="14">
        <f t="shared" si="567"/>
        <v>0</v>
      </c>
      <c r="DC496" s="14">
        <f t="shared" si="567"/>
        <v>8.98876404494382E-2</v>
      </c>
      <c r="DD496" s="14">
        <f t="shared" si="567"/>
        <v>0.10112359550561797</v>
      </c>
      <c r="DE496" s="14">
        <f t="shared" si="567"/>
        <v>0.11235955056179775</v>
      </c>
      <c r="DF496" s="14">
        <f t="shared" si="567"/>
        <v>0.12359550561797752</v>
      </c>
      <c r="DG496" s="14">
        <f t="shared" si="567"/>
        <v>0.1348314606741573</v>
      </c>
      <c r="DH496" s="14">
        <f t="shared" si="567"/>
        <v>0.1348314606741573</v>
      </c>
      <c r="DI496" s="14">
        <f t="shared" si="567"/>
        <v>0.14606741573033707</v>
      </c>
      <c r="DJ496" s="14">
        <f t="shared" si="567"/>
        <v>0.15730337078651685</v>
      </c>
      <c r="DK496" s="14">
        <f t="shared" si="567"/>
        <v>0</v>
      </c>
      <c r="DL496" s="14">
        <f t="shared" si="567"/>
        <v>0</v>
      </c>
      <c r="DM496" s="14">
        <f t="shared" si="567"/>
        <v>0</v>
      </c>
      <c r="DN496" s="14">
        <f t="shared" si="551"/>
        <v>0</v>
      </c>
      <c r="DO496" s="14">
        <f t="shared" si="551"/>
        <v>0</v>
      </c>
      <c r="DP496" s="14">
        <f t="shared" si="551"/>
        <v>0</v>
      </c>
      <c r="DQ496" s="14">
        <f t="shared" si="549"/>
        <v>0</v>
      </c>
      <c r="DR496" s="14">
        <f t="shared" si="549"/>
        <v>0</v>
      </c>
      <c r="DS496" s="14">
        <f t="shared" si="529"/>
        <v>0</v>
      </c>
      <c r="DT496" s="14">
        <f t="shared" si="529"/>
        <v>0</v>
      </c>
      <c r="DU496" s="14">
        <f t="shared" si="529"/>
        <v>0</v>
      </c>
      <c r="DV496" s="14">
        <f t="shared" si="529"/>
        <v>0</v>
      </c>
      <c r="DW496" s="14">
        <f t="shared" si="565"/>
        <v>0</v>
      </c>
      <c r="DX496" s="14">
        <f t="shared" si="565"/>
        <v>0</v>
      </c>
      <c r="DY496" s="14">
        <f t="shared" si="565"/>
        <v>0</v>
      </c>
      <c r="DZ496" s="14">
        <f t="shared" si="560"/>
        <v>1</v>
      </c>
    </row>
    <row r="497" spans="3:130">
      <c r="C497" s="18">
        <v>2047</v>
      </c>
      <c r="D497" s="25"/>
      <c r="E497" s="25"/>
      <c r="F497" s="25"/>
      <c r="G497" s="25"/>
      <c r="H497" s="25"/>
      <c r="I497" s="25"/>
      <c r="J497" s="25"/>
      <c r="K497" s="25"/>
      <c r="L497" s="25"/>
      <c r="M497" s="25"/>
      <c r="N497" s="25"/>
      <c r="O497" s="25"/>
      <c r="P497" s="25"/>
      <c r="Q497" s="25"/>
      <c r="R497" s="25"/>
      <c r="S497" s="25"/>
      <c r="T497" s="25"/>
      <c r="U497" s="25"/>
      <c r="V497" s="25"/>
      <c r="W497" s="25"/>
      <c r="X497" s="25"/>
      <c r="Y497" s="25"/>
      <c r="Z497" s="25"/>
      <c r="AA497" s="25"/>
      <c r="AB497" s="25"/>
      <c r="AC497" s="25"/>
      <c r="AD497" s="25"/>
      <c r="AE497" s="25">
        <f t="shared" si="545"/>
        <v>0</v>
      </c>
      <c r="AF497" s="25">
        <f t="shared" si="546"/>
        <v>0</v>
      </c>
      <c r="AG497" s="25">
        <f t="shared" si="547"/>
        <v>0</v>
      </c>
      <c r="AH497" s="25">
        <f t="shared" si="550"/>
        <v>0</v>
      </c>
      <c r="AI497" s="25">
        <f t="shared" si="552"/>
        <v>0</v>
      </c>
      <c r="AJ497" s="25">
        <f t="shared" si="553"/>
        <v>0</v>
      </c>
      <c r="AK497" s="25">
        <f t="shared" si="554"/>
        <v>0</v>
      </c>
      <c r="AL497" s="25">
        <f t="shared" si="555"/>
        <v>0</v>
      </c>
      <c r="AM497" s="25">
        <f t="shared" si="556"/>
        <v>0</v>
      </c>
      <c r="AN497" s="25">
        <f t="shared" si="557"/>
        <v>0</v>
      </c>
      <c r="AO497" s="25">
        <f t="shared" si="558"/>
        <v>0</v>
      </c>
      <c r="AP497" s="25">
        <f t="shared" si="559"/>
        <v>0</v>
      </c>
      <c r="AQ497" s="25">
        <f t="shared" si="561"/>
        <v>3.375</v>
      </c>
      <c r="AR497" s="25">
        <f t="shared" si="563"/>
        <v>3.75</v>
      </c>
      <c r="AS497" s="25">
        <f t="shared" si="566"/>
        <v>4.125</v>
      </c>
      <c r="AT497" s="25">
        <f t="shared" si="568"/>
        <v>4.5</v>
      </c>
      <c r="AU497" s="25">
        <f t="shared" si="569"/>
        <v>4.5</v>
      </c>
      <c r="AV497" s="25">
        <f t="shared" si="570"/>
        <v>4.875</v>
      </c>
      <c r="AW497" s="25">
        <f t="shared" ref="AW497:AW510" si="572">VLOOKUP($C$111,$D$3:$K$63,$A$74,0)*(B452-B451)</f>
        <v>5.25</v>
      </c>
      <c r="AX497" s="25">
        <f>VLOOKUP($C$112,$D$3:$K$63,$A$74,0)*(B451-B450)</f>
        <v>5.25</v>
      </c>
      <c r="AY497" s="25">
        <f>VLOOKUP($C$113,$D$3:$K$63,$A$74,0)*B450</f>
        <v>0</v>
      </c>
      <c r="AZ497" s="25"/>
      <c r="BA497" s="25"/>
      <c r="BB497" s="25"/>
      <c r="BC497" s="25"/>
      <c r="BD497" s="25"/>
      <c r="BE497" s="25"/>
      <c r="BF497" s="25"/>
      <c r="BG497" s="25"/>
      <c r="BH497" s="25"/>
      <c r="BI497" s="25"/>
      <c r="BJ497" s="25"/>
      <c r="BK497" s="25"/>
      <c r="BL497" s="25"/>
      <c r="BM497" s="21">
        <f t="shared" si="510"/>
        <v>35.625</v>
      </c>
      <c r="BP497" s="18">
        <v>2047</v>
      </c>
      <c r="BQ497" s="14">
        <f t="shared" ref="BQ497:CE510" si="573">D497/$BM497</f>
        <v>0</v>
      </c>
      <c r="BR497" s="14">
        <f t="shared" si="573"/>
        <v>0</v>
      </c>
      <c r="BS497" s="14">
        <f t="shared" si="573"/>
        <v>0</v>
      </c>
      <c r="BT497" s="14">
        <f t="shared" si="573"/>
        <v>0</v>
      </c>
      <c r="BU497" s="14">
        <f t="shared" si="573"/>
        <v>0</v>
      </c>
      <c r="BV497" s="14">
        <f t="shared" si="573"/>
        <v>0</v>
      </c>
      <c r="BW497" s="14">
        <f t="shared" si="573"/>
        <v>0</v>
      </c>
      <c r="BX497" s="14">
        <f t="shared" si="573"/>
        <v>0</v>
      </c>
      <c r="BY497" s="14">
        <f t="shared" si="573"/>
        <v>0</v>
      </c>
      <c r="BZ497" s="14">
        <f t="shared" si="573"/>
        <v>0</v>
      </c>
      <c r="CA497" s="14">
        <f t="shared" si="573"/>
        <v>0</v>
      </c>
      <c r="CB497" s="14">
        <f t="shared" si="573"/>
        <v>0</v>
      </c>
      <c r="CC497" s="14">
        <f t="shared" si="573"/>
        <v>0</v>
      </c>
      <c r="CD497" s="14">
        <f t="shared" si="573"/>
        <v>0</v>
      </c>
      <c r="CE497" s="14">
        <f t="shared" si="573"/>
        <v>0</v>
      </c>
      <c r="CF497" s="14">
        <f t="shared" si="571"/>
        <v>0</v>
      </c>
      <c r="CG497" s="14">
        <f t="shared" si="564"/>
        <v>0</v>
      </c>
      <c r="CH497" s="14">
        <f t="shared" si="564"/>
        <v>0</v>
      </c>
      <c r="CI497" s="14">
        <f t="shared" si="564"/>
        <v>0</v>
      </c>
      <c r="CJ497" s="14">
        <f t="shared" si="564"/>
        <v>0</v>
      </c>
      <c r="CK497" s="14">
        <f t="shared" si="564"/>
        <v>0</v>
      </c>
      <c r="CL497" s="14">
        <f t="shared" si="562"/>
        <v>0</v>
      </c>
      <c r="CM497" s="14">
        <f t="shared" si="562"/>
        <v>0</v>
      </c>
      <c r="CN497" s="14">
        <f t="shared" si="562"/>
        <v>0</v>
      </c>
      <c r="CO497" s="14">
        <f t="shared" si="562"/>
        <v>0</v>
      </c>
      <c r="CP497" s="14">
        <f t="shared" si="562"/>
        <v>0</v>
      </c>
      <c r="CQ497" s="14">
        <f t="shared" si="562"/>
        <v>0</v>
      </c>
      <c r="CR497" s="14">
        <f t="shared" si="562"/>
        <v>0</v>
      </c>
      <c r="CS497" s="14">
        <f t="shared" si="562"/>
        <v>0</v>
      </c>
      <c r="CT497" s="14">
        <f t="shared" si="562"/>
        <v>0</v>
      </c>
      <c r="CU497" s="14">
        <f t="shared" si="562"/>
        <v>0</v>
      </c>
      <c r="CV497" s="14">
        <f t="shared" si="562"/>
        <v>0</v>
      </c>
      <c r="CW497" s="14">
        <f t="shared" si="542"/>
        <v>0</v>
      </c>
      <c r="CX497" s="14">
        <f t="shared" si="542"/>
        <v>0</v>
      </c>
      <c r="CY497" s="14">
        <f t="shared" si="567"/>
        <v>0</v>
      </c>
      <c r="CZ497" s="14">
        <f t="shared" si="567"/>
        <v>0</v>
      </c>
      <c r="DA497" s="14">
        <f t="shared" si="567"/>
        <v>0</v>
      </c>
      <c r="DB497" s="14">
        <f t="shared" si="567"/>
        <v>0</v>
      </c>
      <c r="DC497" s="14">
        <f t="shared" si="567"/>
        <v>0</v>
      </c>
      <c r="DD497" s="14">
        <f t="shared" si="567"/>
        <v>9.4736842105263161E-2</v>
      </c>
      <c r="DE497" s="14">
        <f t="shared" si="567"/>
        <v>0.10526315789473684</v>
      </c>
      <c r="DF497" s="14">
        <f t="shared" si="567"/>
        <v>0.11578947368421053</v>
      </c>
      <c r="DG497" s="14">
        <f t="shared" si="567"/>
        <v>0.12631578947368421</v>
      </c>
      <c r="DH497" s="14">
        <f t="shared" si="567"/>
        <v>0.12631578947368421</v>
      </c>
      <c r="DI497" s="14">
        <f t="shared" si="567"/>
        <v>0.1368421052631579</v>
      </c>
      <c r="DJ497" s="14">
        <f t="shared" si="567"/>
        <v>0.14736842105263157</v>
      </c>
      <c r="DK497" s="14">
        <f t="shared" si="567"/>
        <v>0.14736842105263157</v>
      </c>
      <c r="DL497" s="14">
        <f t="shared" si="567"/>
        <v>0</v>
      </c>
      <c r="DM497" s="14">
        <f t="shared" si="567"/>
        <v>0</v>
      </c>
      <c r="DN497" s="14">
        <f t="shared" si="551"/>
        <v>0</v>
      </c>
      <c r="DO497" s="14">
        <f t="shared" si="551"/>
        <v>0</v>
      </c>
      <c r="DP497" s="14">
        <f t="shared" si="551"/>
        <v>0</v>
      </c>
      <c r="DQ497" s="14">
        <f t="shared" si="549"/>
        <v>0</v>
      </c>
      <c r="DR497" s="14">
        <f t="shared" si="549"/>
        <v>0</v>
      </c>
      <c r="DS497" s="14">
        <f t="shared" si="529"/>
        <v>0</v>
      </c>
      <c r="DT497" s="14">
        <f t="shared" si="529"/>
        <v>0</v>
      </c>
      <c r="DU497" s="14">
        <f t="shared" si="529"/>
        <v>0</v>
      </c>
      <c r="DV497" s="14">
        <f t="shared" si="529"/>
        <v>0</v>
      </c>
      <c r="DW497" s="14">
        <f t="shared" si="565"/>
        <v>0</v>
      </c>
      <c r="DX497" s="14">
        <f t="shared" si="565"/>
        <v>0</v>
      </c>
      <c r="DY497" s="14">
        <f t="shared" si="565"/>
        <v>0</v>
      </c>
      <c r="DZ497" s="14">
        <f t="shared" si="560"/>
        <v>1</v>
      </c>
    </row>
    <row r="498" spans="3:130">
      <c r="C498" s="18">
        <v>2048</v>
      </c>
      <c r="D498" s="25"/>
      <c r="E498" s="25"/>
      <c r="F498" s="25"/>
      <c r="G498" s="25"/>
      <c r="H498" s="25"/>
      <c r="I498" s="25"/>
      <c r="J498" s="25"/>
      <c r="K498" s="25"/>
      <c r="L498" s="25"/>
      <c r="M498" s="25"/>
      <c r="N498" s="25"/>
      <c r="O498" s="25"/>
      <c r="P498" s="25"/>
      <c r="Q498" s="25"/>
      <c r="R498" s="25"/>
      <c r="S498" s="25"/>
      <c r="T498" s="25"/>
      <c r="U498" s="25"/>
      <c r="V498" s="25"/>
      <c r="W498" s="25"/>
      <c r="X498" s="25"/>
      <c r="Y498" s="25"/>
      <c r="Z498" s="25"/>
      <c r="AA498" s="25"/>
      <c r="AB498" s="25"/>
      <c r="AC498" s="25"/>
      <c r="AD498" s="25"/>
      <c r="AE498" s="25"/>
      <c r="AF498" s="25">
        <f t="shared" si="546"/>
        <v>0</v>
      </c>
      <c r="AG498" s="25">
        <f t="shared" si="547"/>
        <v>0</v>
      </c>
      <c r="AH498" s="25">
        <f t="shared" si="550"/>
        <v>0</v>
      </c>
      <c r="AI498" s="25">
        <f t="shared" si="552"/>
        <v>0</v>
      </c>
      <c r="AJ498" s="25">
        <f t="shared" si="553"/>
        <v>0</v>
      </c>
      <c r="AK498" s="25">
        <f t="shared" si="554"/>
        <v>0</v>
      </c>
      <c r="AL498" s="25">
        <f t="shared" si="555"/>
        <v>0</v>
      </c>
      <c r="AM498" s="25">
        <f t="shared" si="556"/>
        <v>0</v>
      </c>
      <c r="AN498" s="25">
        <f t="shared" si="557"/>
        <v>0</v>
      </c>
      <c r="AO498" s="25">
        <f t="shared" si="558"/>
        <v>0</v>
      </c>
      <c r="AP498" s="25">
        <f t="shared" si="559"/>
        <v>0</v>
      </c>
      <c r="AQ498" s="25">
        <f t="shared" si="561"/>
        <v>0</v>
      </c>
      <c r="AR498" s="25">
        <f t="shared" si="563"/>
        <v>3.75</v>
      </c>
      <c r="AS498" s="25">
        <f t="shared" si="566"/>
        <v>4.125</v>
      </c>
      <c r="AT498" s="25">
        <f t="shared" si="568"/>
        <v>4.5</v>
      </c>
      <c r="AU498" s="25">
        <f t="shared" si="569"/>
        <v>4.5</v>
      </c>
      <c r="AV498" s="25">
        <f t="shared" si="570"/>
        <v>4.875</v>
      </c>
      <c r="AW498" s="25">
        <f t="shared" si="572"/>
        <v>5.25</v>
      </c>
      <c r="AX498" s="25">
        <f t="shared" ref="AX498:AX510" si="574">VLOOKUP($C$112,$D$3:$K$63,$A$74,0)*(B452-B451)</f>
        <v>5.25</v>
      </c>
      <c r="AY498" s="25">
        <f>VLOOKUP($C$113,$D$3:$K$63,$A$74,0)*(B451-B450)</f>
        <v>5.625</v>
      </c>
      <c r="AZ498" s="25">
        <f>VLOOKUP($C$114,$D$3:$K$63,$A$74,0)*B450</f>
        <v>0</v>
      </c>
      <c r="BA498" s="25"/>
      <c r="BB498" s="25"/>
      <c r="BC498" s="25"/>
      <c r="BD498" s="25"/>
      <c r="BE498" s="25"/>
      <c r="BF498" s="25"/>
      <c r="BG498" s="25"/>
      <c r="BH498" s="25"/>
      <c r="BI498" s="25"/>
      <c r="BJ498" s="25"/>
      <c r="BK498" s="25"/>
      <c r="BL498" s="25"/>
      <c r="BM498" s="21">
        <f t="shared" si="510"/>
        <v>37.875</v>
      </c>
      <c r="BP498" s="18">
        <v>2048</v>
      </c>
      <c r="BQ498" s="14">
        <f t="shared" si="573"/>
        <v>0</v>
      </c>
      <c r="BR498" s="14">
        <f t="shared" si="573"/>
        <v>0</v>
      </c>
      <c r="BS498" s="14">
        <f t="shared" si="573"/>
        <v>0</v>
      </c>
      <c r="BT498" s="14">
        <f t="shared" si="573"/>
        <v>0</v>
      </c>
      <c r="BU498" s="14">
        <f t="shared" si="573"/>
        <v>0</v>
      </c>
      <c r="BV498" s="14">
        <f t="shared" si="573"/>
        <v>0</v>
      </c>
      <c r="BW498" s="14">
        <f t="shared" si="573"/>
        <v>0</v>
      </c>
      <c r="BX498" s="14">
        <f t="shared" si="573"/>
        <v>0</v>
      </c>
      <c r="BY498" s="14">
        <f t="shared" si="573"/>
        <v>0</v>
      </c>
      <c r="BZ498" s="14">
        <f t="shared" si="573"/>
        <v>0</v>
      </c>
      <c r="CA498" s="14">
        <f t="shared" si="573"/>
        <v>0</v>
      </c>
      <c r="CB498" s="14">
        <f t="shared" si="573"/>
        <v>0</v>
      </c>
      <c r="CC498" s="14">
        <f t="shared" si="573"/>
        <v>0</v>
      </c>
      <c r="CD498" s="14">
        <f t="shared" si="573"/>
        <v>0</v>
      </c>
      <c r="CE498" s="14">
        <f t="shared" si="573"/>
        <v>0</v>
      </c>
      <c r="CF498" s="14">
        <f t="shared" si="571"/>
        <v>0</v>
      </c>
      <c r="CG498" s="14">
        <f t="shared" si="564"/>
        <v>0</v>
      </c>
      <c r="CH498" s="14">
        <f t="shared" si="564"/>
        <v>0</v>
      </c>
      <c r="CI498" s="14">
        <f t="shared" si="564"/>
        <v>0</v>
      </c>
      <c r="CJ498" s="14">
        <f t="shared" si="564"/>
        <v>0</v>
      </c>
      <c r="CK498" s="14">
        <f t="shared" si="564"/>
        <v>0</v>
      </c>
      <c r="CL498" s="14">
        <f t="shared" si="562"/>
        <v>0</v>
      </c>
      <c r="CM498" s="14">
        <f t="shared" si="562"/>
        <v>0</v>
      </c>
      <c r="CN498" s="14">
        <f t="shared" si="562"/>
        <v>0</v>
      </c>
      <c r="CO498" s="14">
        <f t="shared" si="562"/>
        <v>0</v>
      </c>
      <c r="CP498" s="14">
        <f t="shared" si="562"/>
        <v>0</v>
      </c>
      <c r="CQ498" s="14">
        <f t="shared" si="562"/>
        <v>0</v>
      </c>
      <c r="CR498" s="14">
        <f t="shared" si="562"/>
        <v>0</v>
      </c>
      <c r="CS498" s="14">
        <f t="shared" si="562"/>
        <v>0</v>
      </c>
      <c r="CT498" s="14">
        <f t="shared" si="562"/>
        <v>0</v>
      </c>
      <c r="CU498" s="14">
        <f t="shared" si="562"/>
        <v>0</v>
      </c>
      <c r="CV498" s="14">
        <f t="shared" si="562"/>
        <v>0</v>
      </c>
      <c r="CW498" s="14">
        <f t="shared" si="542"/>
        <v>0</v>
      </c>
      <c r="CX498" s="14">
        <f t="shared" si="542"/>
        <v>0</v>
      </c>
      <c r="CY498" s="14">
        <f t="shared" si="567"/>
        <v>0</v>
      </c>
      <c r="CZ498" s="14">
        <f t="shared" si="567"/>
        <v>0</v>
      </c>
      <c r="DA498" s="14">
        <f t="shared" si="567"/>
        <v>0</v>
      </c>
      <c r="DB498" s="14">
        <f t="shared" si="567"/>
        <v>0</v>
      </c>
      <c r="DC498" s="14">
        <f t="shared" si="567"/>
        <v>0</v>
      </c>
      <c r="DD498" s="14">
        <f t="shared" si="567"/>
        <v>0</v>
      </c>
      <c r="DE498" s="14">
        <f t="shared" si="567"/>
        <v>9.9009900990099015E-2</v>
      </c>
      <c r="DF498" s="14">
        <f t="shared" si="567"/>
        <v>0.10891089108910891</v>
      </c>
      <c r="DG498" s="14">
        <f t="shared" si="567"/>
        <v>0.11881188118811881</v>
      </c>
      <c r="DH498" s="14">
        <f t="shared" si="567"/>
        <v>0.11881188118811881</v>
      </c>
      <c r="DI498" s="14">
        <f t="shared" si="567"/>
        <v>0.12871287128712872</v>
      </c>
      <c r="DJ498" s="14">
        <f t="shared" si="567"/>
        <v>0.13861386138613863</v>
      </c>
      <c r="DK498" s="14">
        <f t="shared" si="567"/>
        <v>0.13861386138613863</v>
      </c>
      <c r="DL498" s="14">
        <f t="shared" si="567"/>
        <v>0.14851485148514851</v>
      </c>
      <c r="DM498" s="14">
        <f t="shared" si="567"/>
        <v>0</v>
      </c>
      <c r="DN498" s="14">
        <f t="shared" si="551"/>
        <v>0</v>
      </c>
      <c r="DO498" s="14">
        <f t="shared" si="551"/>
        <v>0</v>
      </c>
      <c r="DP498" s="14">
        <f t="shared" si="551"/>
        <v>0</v>
      </c>
      <c r="DQ498" s="14">
        <f t="shared" si="549"/>
        <v>0</v>
      </c>
      <c r="DR498" s="14">
        <f t="shared" si="549"/>
        <v>0</v>
      </c>
      <c r="DS498" s="14">
        <f t="shared" si="529"/>
        <v>0</v>
      </c>
      <c r="DT498" s="14">
        <f t="shared" si="529"/>
        <v>0</v>
      </c>
      <c r="DU498" s="14">
        <f t="shared" si="529"/>
        <v>0</v>
      </c>
      <c r="DV498" s="14">
        <f t="shared" si="529"/>
        <v>0</v>
      </c>
      <c r="DW498" s="14">
        <f t="shared" si="565"/>
        <v>0</v>
      </c>
      <c r="DX498" s="14">
        <f t="shared" si="565"/>
        <v>0</v>
      </c>
      <c r="DY498" s="14">
        <f t="shared" si="565"/>
        <v>0</v>
      </c>
      <c r="DZ498" s="14">
        <f t="shared" si="560"/>
        <v>1</v>
      </c>
    </row>
    <row r="499" spans="3:130">
      <c r="C499" s="18">
        <v>2049</v>
      </c>
      <c r="D499" s="25"/>
      <c r="E499" s="25"/>
      <c r="F499" s="25"/>
      <c r="G499" s="25"/>
      <c r="H499" s="25"/>
      <c r="I499" s="25"/>
      <c r="J499" s="25"/>
      <c r="K499" s="25"/>
      <c r="L499" s="25"/>
      <c r="M499" s="25"/>
      <c r="N499" s="25"/>
      <c r="O499" s="25"/>
      <c r="P499" s="25"/>
      <c r="Q499" s="25"/>
      <c r="R499" s="25"/>
      <c r="S499" s="25"/>
      <c r="T499" s="25"/>
      <c r="U499" s="25"/>
      <c r="V499" s="25"/>
      <c r="W499" s="25"/>
      <c r="X499" s="25"/>
      <c r="Y499" s="25"/>
      <c r="Z499" s="25"/>
      <c r="AA499" s="25"/>
      <c r="AB499" s="25"/>
      <c r="AC499" s="25"/>
      <c r="AD499" s="25"/>
      <c r="AE499" s="25"/>
      <c r="AF499" s="25"/>
      <c r="AG499" s="25">
        <f t="shared" si="547"/>
        <v>0</v>
      </c>
      <c r="AH499" s="25">
        <f t="shared" si="550"/>
        <v>0</v>
      </c>
      <c r="AI499" s="25">
        <f t="shared" si="552"/>
        <v>0</v>
      </c>
      <c r="AJ499" s="25">
        <f t="shared" si="553"/>
        <v>0</v>
      </c>
      <c r="AK499" s="25">
        <f t="shared" si="554"/>
        <v>0</v>
      </c>
      <c r="AL499" s="25">
        <f t="shared" si="555"/>
        <v>0</v>
      </c>
      <c r="AM499" s="25">
        <f t="shared" si="556"/>
        <v>0</v>
      </c>
      <c r="AN499" s="25">
        <f t="shared" si="557"/>
        <v>0</v>
      </c>
      <c r="AO499" s="25">
        <f t="shared" si="558"/>
        <v>0</v>
      </c>
      <c r="AP499" s="25">
        <f t="shared" si="559"/>
        <v>0</v>
      </c>
      <c r="AQ499" s="25">
        <f t="shared" si="561"/>
        <v>0</v>
      </c>
      <c r="AR499" s="25">
        <f t="shared" si="563"/>
        <v>0</v>
      </c>
      <c r="AS499" s="25">
        <f t="shared" si="566"/>
        <v>4.125</v>
      </c>
      <c r="AT499" s="25">
        <f t="shared" si="568"/>
        <v>4.5</v>
      </c>
      <c r="AU499" s="25">
        <f t="shared" si="569"/>
        <v>4.5</v>
      </c>
      <c r="AV499" s="25">
        <f t="shared" si="570"/>
        <v>4.875</v>
      </c>
      <c r="AW499" s="25">
        <f t="shared" si="572"/>
        <v>5.25</v>
      </c>
      <c r="AX499" s="25">
        <f t="shared" si="574"/>
        <v>5.25</v>
      </c>
      <c r="AY499" s="25">
        <f t="shared" ref="AY499:AY510" si="575">VLOOKUP($C$113,$D$3:$K$63,$A$74,0)*(B452-B451)</f>
        <v>5.625</v>
      </c>
      <c r="AZ499" s="25">
        <f>VLOOKUP($C$114,$D$3:$K$63,$A$74,0)*(B451-B450)</f>
        <v>6</v>
      </c>
      <c r="BA499" s="25">
        <f>VLOOKUP($C$115,$D$3:$K$63,$A$74,0)*B450</f>
        <v>0</v>
      </c>
      <c r="BB499" s="25"/>
      <c r="BC499" s="25"/>
      <c r="BD499" s="25"/>
      <c r="BE499" s="25"/>
      <c r="BF499" s="25"/>
      <c r="BG499" s="25"/>
      <c r="BH499" s="25"/>
      <c r="BI499" s="25"/>
      <c r="BJ499" s="25"/>
      <c r="BK499" s="25"/>
      <c r="BL499" s="25"/>
      <c r="BM499" s="21">
        <f t="shared" si="510"/>
        <v>40.125</v>
      </c>
      <c r="BP499" s="18">
        <v>2049</v>
      </c>
      <c r="BQ499" s="14">
        <f t="shared" si="573"/>
        <v>0</v>
      </c>
      <c r="BR499" s="14">
        <f t="shared" si="573"/>
        <v>0</v>
      </c>
      <c r="BS499" s="14">
        <f t="shared" si="573"/>
        <v>0</v>
      </c>
      <c r="BT499" s="14">
        <f t="shared" si="573"/>
        <v>0</v>
      </c>
      <c r="BU499" s="14">
        <f t="shared" si="573"/>
        <v>0</v>
      </c>
      <c r="BV499" s="14">
        <f t="shared" si="573"/>
        <v>0</v>
      </c>
      <c r="BW499" s="14">
        <f t="shared" si="573"/>
        <v>0</v>
      </c>
      <c r="BX499" s="14">
        <f t="shared" si="573"/>
        <v>0</v>
      </c>
      <c r="BY499" s="14">
        <f t="shared" si="573"/>
        <v>0</v>
      </c>
      <c r="BZ499" s="14">
        <f t="shared" si="573"/>
        <v>0</v>
      </c>
      <c r="CA499" s="14">
        <f t="shared" si="573"/>
        <v>0</v>
      </c>
      <c r="CB499" s="14">
        <f t="shared" si="573"/>
        <v>0</v>
      </c>
      <c r="CC499" s="14">
        <f t="shared" si="573"/>
        <v>0</v>
      </c>
      <c r="CD499" s="14">
        <f t="shared" si="573"/>
        <v>0</v>
      </c>
      <c r="CE499" s="14">
        <f t="shared" si="573"/>
        <v>0</v>
      </c>
      <c r="CF499" s="14">
        <f t="shared" si="571"/>
        <v>0</v>
      </c>
      <c r="CG499" s="14">
        <f t="shared" si="564"/>
        <v>0</v>
      </c>
      <c r="CH499" s="14">
        <f t="shared" si="564"/>
        <v>0</v>
      </c>
      <c r="CI499" s="14">
        <f t="shared" si="564"/>
        <v>0</v>
      </c>
      <c r="CJ499" s="14">
        <f t="shared" si="564"/>
        <v>0</v>
      </c>
      <c r="CK499" s="14">
        <f t="shared" si="564"/>
        <v>0</v>
      </c>
      <c r="CL499" s="14">
        <f t="shared" si="562"/>
        <v>0</v>
      </c>
      <c r="CM499" s="14">
        <f t="shared" si="562"/>
        <v>0</v>
      </c>
      <c r="CN499" s="14">
        <f t="shared" si="562"/>
        <v>0</v>
      </c>
      <c r="CO499" s="14">
        <f t="shared" si="562"/>
        <v>0</v>
      </c>
      <c r="CP499" s="14">
        <f t="shared" si="562"/>
        <v>0</v>
      </c>
      <c r="CQ499" s="14">
        <f t="shared" si="562"/>
        <v>0</v>
      </c>
      <c r="CR499" s="14">
        <f t="shared" si="562"/>
        <v>0</v>
      </c>
      <c r="CS499" s="14">
        <f t="shared" si="562"/>
        <v>0</v>
      </c>
      <c r="CT499" s="14">
        <f t="shared" si="562"/>
        <v>0</v>
      </c>
      <c r="CU499" s="14">
        <f t="shared" si="562"/>
        <v>0</v>
      </c>
      <c r="CV499" s="14">
        <f t="shared" si="562"/>
        <v>0</v>
      </c>
      <c r="CW499" s="14">
        <f t="shared" si="542"/>
        <v>0</v>
      </c>
      <c r="CX499" s="14">
        <f t="shared" si="542"/>
        <v>0</v>
      </c>
      <c r="CY499" s="14">
        <f t="shared" si="567"/>
        <v>0</v>
      </c>
      <c r="CZ499" s="14">
        <f t="shared" si="567"/>
        <v>0</v>
      </c>
      <c r="DA499" s="14">
        <f t="shared" si="567"/>
        <v>0</v>
      </c>
      <c r="DB499" s="14">
        <f t="shared" si="567"/>
        <v>0</v>
      </c>
      <c r="DC499" s="14">
        <f t="shared" si="567"/>
        <v>0</v>
      </c>
      <c r="DD499" s="14">
        <f t="shared" si="567"/>
        <v>0</v>
      </c>
      <c r="DE499" s="14">
        <f t="shared" si="567"/>
        <v>0</v>
      </c>
      <c r="DF499" s="14">
        <f t="shared" si="567"/>
        <v>0.10280373831775701</v>
      </c>
      <c r="DG499" s="14">
        <f t="shared" si="567"/>
        <v>0.11214953271028037</v>
      </c>
      <c r="DH499" s="14">
        <f t="shared" si="567"/>
        <v>0.11214953271028037</v>
      </c>
      <c r="DI499" s="14">
        <f t="shared" si="567"/>
        <v>0.12149532710280374</v>
      </c>
      <c r="DJ499" s="14">
        <f t="shared" si="567"/>
        <v>0.13084112149532709</v>
      </c>
      <c r="DK499" s="14">
        <f t="shared" si="567"/>
        <v>0.13084112149532709</v>
      </c>
      <c r="DL499" s="14">
        <f t="shared" si="567"/>
        <v>0.14018691588785046</v>
      </c>
      <c r="DM499" s="14">
        <f t="shared" si="567"/>
        <v>0.14953271028037382</v>
      </c>
      <c r="DN499" s="14">
        <f t="shared" si="551"/>
        <v>0</v>
      </c>
      <c r="DO499" s="14">
        <f t="shared" si="551"/>
        <v>0</v>
      </c>
      <c r="DP499" s="14">
        <f t="shared" si="551"/>
        <v>0</v>
      </c>
      <c r="DQ499" s="14">
        <f t="shared" si="549"/>
        <v>0</v>
      </c>
      <c r="DR499" s="14">
        <f t="shared" si="549"/>
        <v>0</v>
      </c>
      <c r="DS499" s="14">
        <f t="shared" si="529"/>
        <v>0</v>
      </c>
      <c r="DT499" s="14">
        <f t="shared" si="529"/>
        <v>0</v>
      </c>
      <c r="DU499" s="14">
        <f t="shared" si="529"/>
        <v>0</v>
      </c>
      <c r="DV499" s="14">
        <f t="shared" si="529"/>
        <v>0</v>
      </c>
      <c r="DW499" s="14">
        <f t="shared" si="565"/>
        <v>0</v>
      </c>
      <c r="DX499" s="14">
        <f t="shared" si="565"/>
        <v>0</v>
      </c>
      <c r="DY499" s="14">
        <f t="shared" si="565"/>
        <v>0</v>
      </c>
      <c r="DZ499" s="14">
        <f t="shared" si="560"/>
        <v>1</v>
      </c>
    </row>
    <row r="500" spans="3:130">
      <c r="C500" s="18">
        <v>2050</v>
      </c>
      <c r="D500" s="25"/>
      <c r="E500" s="25"/>
      <c r="F500" s="25"/>
      <c r="G500" s="25"/>
      <c r="H500" s="25"/>
      <c r="I500" s="25"/>
      <c r="J500" s="25"/>
      <c r="K500" s="25"/>
      <c r="L500" s="25"/>
      <c r="M500" s="25"/>
      <c r="N500" s="25"/>
      <c r="O500" s="25"/>
      <c r="P500" s="25"/>
      <c r="Q500" s="25"/>
      <c r="R500" s="25"/>
      <c r="S500" s="25"/>
      <c r="T500" s="25"/>
      <c r="U500" s="25"/>
      <c r="V500" s="25"/>
      <c r="W500" s="25"/>
      <c r="X500" s="25"/>
      <c r="Y500" s="25"/>
      <c r="Z500" s="25"/>
      <c r="AA500" s="25"/>
      <c r="AB500" s="25"/>
      <c r="AC500" s="25"/>
      <c r="AD500" s="25"/>
      <c r="AE500" s="25"/>
      <c r="AF500" s="25"/>
      <c r="AG500" s="25"/>
      <c r="AH500" s="25">
        <f t="shared" si="550"/>
        <v>0</v>
      </c>
      <c r="AI500" s="25">
        <f t="shared" si="552"/>
        <v>0</v>
      </c>
      <c r="AJ500" s="25">
        <f t="shared" si="553"/>
        <v>0</v>
      </c>
      <c r="AK500" s="25">
        <f t="shared" si="554"/>
        <v>0</v>
      </c>
      <c r="AL500" s="25">
        <f t="shared" si="555"/>
        <v>0</v>
      </c>
      <c r="AM500" s="25">
        <f t="shared" si="556"/>
        <v>0</v>
      </c>
      <c r="AN500" s="25">
        <f t="shared" si="557"/>
        <v>0</v>
      </c>
      <c r="AO500" s="25">
        <f t="shared" si="558"/>
        <v>0</v>
      </c>
      <c r="AP500" s="25">
        <f t="shared" si="559"/>
        <v>0</v>
      </c>
      <c r="AQ500" s="25">
        <f t="shared" si="561"/>
        <v>0</v>
      </c>
      <c r="AR500" s="25">
        <f t="shared" si="563"/>
        <v>0</v>
      </c>
      <c r="AS500" s="25">
        <f t="shared" si="566"/>
        <v>0</v>
      </c>
      <c r="AT500" s="25">
        <f t="shared" si="568"/>
        <v>4.5</v>
      </c>
      <c r="AU500" s="25">
        <f t="shared" si="569"/>
        <v>4.5</v>
      </c>
      <c r="AV500" s="25">
        <f t="shared" si="570"/>
        <v>4.875</v>
      </c>
      <c r="AW500" s="25">
        <f t="shared" si="572"/>
        <v>5.25</v>
      </c>
      <c r="AX500" s="25">
        <f t="shared" si="574"/>
        <v>5.25</v>
      </c>
      <c r="AY500" s="25">
        <f t="shared" si="575"/>
        <v>5.625</v>
      </c>
      <c r="AZ500" s="25">
        <f t="shared" ref="AZ500:AZ510" si="576">VLOOKUP($C$114,$D$3:$K$63,$A$74,0)*(B452-B451)</f>
        <v>6</v>
      </c>
      <c r="BA500" s="25">
        <f>VLOOKUP($C$115,$D$3:$K$63,$A$74,0)*(B451-B450)</f>
        <v>6</v>
      </c>
      <c r="BB500" s="25">
        <f>VLOOKUP($C$116,$D$3:$K$63,$A$74,0)*B450</f>
        <v>0</v>
      </c>
      <c r="BC500" s="25"/>
      <c r="BD500" s="25"/>
      <c r="BE500" s="25"/>
      <c r="BF500" s="25"/>
      <c r="BG500" s="25"/>
      <c r="BH500" s="25"/>
      <c r="BI500" s="25"/>
      <c r="BJ500" s="25"/>
      <c r="BK500" s="25"/>
      <c r="BL500" s="25"/>
      <c r="BM500" s="21">
        <f t="shared" si="510"/>
        <v>42</v>
      </c>
      <c r="BP500" s="18">
        <v>2050</v>
      </c>
      <c r="BQ500" s="14">
        <f t="shared" si="573"/>
        <v>0</v>
      </c>
      <c r="BR500" s="14">
        <f t="shared" si="573"/>
        <v>0</v>
      </c>
      <c r="BS500" s="14">
        <f t="shared" si="573"/>
        <v>0</v>
      </c>
      <c r="BT500" s="14">
        <f t="shared" si="573"/>
        <v>0</v>
      </c>
      <c r="BU500" s="14">
        <f t="shared" si="573"/>
        <v>0</v>
      </c>
      <c r="BV500" s="14">
        <f t="shared" si="573"/>
        <v>0</v>
      </c>
      <c r="BW500" s="14">
        <f t="shared" si="573"/>
        <v>0</v>
      </c>
      <c r="BX500" s="14">
        <f t="shared" si="573"/>
        <v>0</v>
      </c>
      <c r="BY500" s="14">
        <f t="shared" si="573"/>
        <v>0</v>
      </c>
      <c r="BZ500" s="14">
        <f t="shared" si="573"/>
        <v>0</v>
      </c>
      <c r="CA500" s="14">
        <f t="shared" si="573"/>
        <v>0</v>
      </c>
      <c r="CB500" s="14">
        <f t="shared" si="573"/>
        <v>0</v>
      </c>
      <c r="CC500" s="14">
        <f t="shared" si="573"/>
        <v>0</v>
      </c>
      <c r="CD500" s="14">
        <f t="shared" si="573"/>
        <v>0</v>
      </c>
      <c r="CE500" s="14">
        <f t="shared" si="573"/>
        <v>0</v>
      </c>
      <c r="CF500" s="14">
        <f t="shared" si="571"/>
        <v>0</v>
      </c>
      <c r="CG500" s="14">
        <f t="shared" si="564"/>
        <v>0</v>
      </c>
      <c r="CH500" s="14">
        <f t="shared" si="564"/>
        <v>0</v>
      </c>
      <c r="CI500" s="14">
        <f t="shared" si="564"/>
        <v>0</v>
      </c>
      <c r="CJ500" s="14">
        <f t="shared" si="564"/>
        <v>0</v>
      </c>
      <c r="CK500" s="14">
        <f t="shared" si="564"/>
        <v>0</v>
      </c>
      <c r="CL500" s="14">
        <f t="shared" si="562"/>
        <v>0</v>
      </c>
      <c r="CM500" s="14">
        <f t="shared" si="562"/>
        <v>0</v>
      </c>
      <c r="CN500" s="14">
        <f t="shared" si="562"/>
        <v>0</v>
      </c>
      <c r="CO500" s="14">
        <f t="shared" si="562"/>
        <v>0</v>
      </c>
      <c r="CP500" s="14">
        <f t="shared" si="562"/>
        <v>0</v>
      </c>
      <c r="CQ500" s="14">
        <f t="shared" si="562"/>
        <v>0</v>
      </c>
      <c r="CR500" s="14">
        <f t="shared" si="562"/>
        <v>0</v>
      </c>
      <c r="CS500" s="14">
        <f t="shared" si="562"/>
        <v>0</v>
      </c>
      <c r="CT500" s="14">
        <f t="shared" si="562"/>
        <v>0</v>
      </c>
      <c r="CU500" s="14">
        <f t="shared" si="562"/>
        <v>0</v>
      </c>
      <c r="CV500" s="14">
        <f t="shared" si="562"/>
        <v>0</v>
      </c>
      <c r="CW500" s="14">
        <f t="shared" si="542"/>
        <v>0</v>
      </c>
      <c r="CX500" s="14">
        <f t="shared" si="542"/>
        <v>0</v>
      </c>
      <c r="CY500" s="14">
        <f t="shared" si="567"/>
        <v>0</v>
      </c>
      <c r="CZ500" s="14">
        <f t="shared" si="567"/>
        <v>0</v>
      </c>
      <c r="DA500" s="14">
        <f t="shared" si="567"/>
        <v>0</v>
      </c>
      <c r="DB500" s="14">
        <f t="shared" si="567"/>
        <v>0</v>
      </c>
      <c r="DC500" s="14">
        <f t="shared" si="567"/>
        <v>0</v>
      </c>
      <c r="DD500" s="14">
        <f t="shared" si="567"/>
        <v>0</v>
      </c>
      <c r="DE500" s="14">
        <f t="shared" si="567"/>
        <v>0</v>
      </c>
      <c r="DF500" s="14">
        <f t="shared" si="567"/>
        <v>0</v>
      </c>
      <c r="DG500" s="14">
        <f t="shared" si="567"/>
        <v>0.10714285714285714</v>
      </c>
      <c r="DH500" s="14">
        <f t="shared" si="567"/>
        <v>0.10714285714285714</v>
      </c>
      <c r="DI500" s="14">
        <f t="shared" si="567"/>
        <v>0.11607142857142858</v>
      </c>
      <c r="DJ500" s="14">
        <f t="shared" si="567"/>
        <v>0.125</v>
      </c>
      <c r="DK500" s="14">
        <f t="shared" si="567"/>
        <v>0.125</v>
      </c>
      <c r="DL500" s="14">
        <f t="shared" si="567"/>
        <v>0.13392857142857142</v>
      </c>
      <c r="DM500" s="14">
        <f t="shared" si="567"/>
        <v>0.14285714285714285</v>
      </c>
      <c r="DN500" s="14">
        <f t="shared" si="551"/>
        <v>0.14285714285714285</v>
      </c>
      <c r="DO500" s="14">
        <f t="shared" si="551"/>
        <v>0</v>
      </c>
      <c r="DP500" s="14">
        <f t="shared" si="551"/>
        <v>0</v>
      </c>
      <c r="DQ500" s="14">
        <f t="shared" si="549"/>
        <v>0</v>
      </c>
      <c r="DR500" s="14">
        <f t="shared" si="549"/>
        <v>0</v>
      </c>
      <c r="DS500" s="14">
        <f t="shared" si="529"/>
        <v>0</v>
      </c>
      <c r="DT500" s="14">
        <f t="shared" si="529"/>
        <v>0</v>
      </c>
      <c r="DU500" s="14">
        <f t="shared" si="529"/>
        <v>0</v>
      </c>
      <c r="DV500" s="14">
        <f t="shared" si="529"/>
        <v>0</v>
      </c>
      <c r="DW500" s="14">
        <f t="shared" si="565"/>
        <v>0</v>
      </c>
      <c r="DX500" s="14">
        <f t="shared" si="565"/>
        <v>0</v>
      </c>
      <c r="DY500" s="14">
        <f t="shared" si="565"/>
        <v>0</v>
      </c>
      <c r="DZ500" s="14">
        <f t="shared" si="560"/>
        <v>0.99999999999999978</v>
      </c>
    </row>
    <row r="501" spans="3:130">
      <c r="C501" s="18">
        <v>2051</v>
      </c>
      <c r="D501" s="25"/>
      <c r="E501" s="25"/>
      <c r="F501" s="25"/>
      <c r="G501" s="25"/>
      <c r="H501" s="25"/>
      <c r="I501" s="25"/>
      <c r="J501" s="25"/>
      <c r="K501" s="25"/>
      <c r="L501" s="25"/>
      <c r="M501" s="25"/>
      <c r="N501" s="25"/>
      <c r="O501" s="25"/>
      <c r="P501" s="25"/>
      <c r="Q501" s="25"/>
      <c r="R501" s="25"/>
      <c r="S501" s="25"/>
      <c r="T501" s="25"/>
      <c r="U501" s="25"/>
      <c r="V501" s="25"/>
      <c r="W501" s="25"/>
      <c r="X501" s="25"/>
      <c r="Y501" s="25"/>
      <c r="Z501" s="25"/>
      <c r="AA501" s="25"/>
      <c r="AB501" s="25"/>
      <c r="AC501" s="25"/>
      <c r="AD501" s="25"/>
      <c r="AE501" s="25"/>
      <c r="AF501" s="25"/>
      <c r="AG501" s="25"/>
      <c r="AH501" s="25"/>
      <c r="AI501" s="25">
        <f t="shared" si="552"/>
        <v>0</v>
      </c>
      <c r="AJ501" s="25">
        <f t="shared" si="553"/>
        <v>0</v>
      </c>
      <c r="AK501" s="25">
        <f t="shared" si="554"/>
        <v>0</v>
      </c>
      <c r="AL501" s="25">
        <f t="shared" si="555"/>
        <v>0</v>
      </c>
      <c r="AM501" s="25">
        <f t="shared" si="556"/>
        <v>0</v>
      </c>
      <c r="AN501" s="25">
        <f t="shared" si="557"/>
        <v>0</v>
      </c>
      <c r="AO501" s="25">
        <f t="shared" si="558"/>
        <v>0</v>
      </c>
      <c r="AP501" s="25">
        <f t="shared" si="559"/>
        <v>0</v>
      </c>
      <c r="AQ501" s="25">
        <f t="shared" si="561"/>
        <v>0</v>
      </c>
      <c r="AR501" s="25">
        <f t="shared" si="563"/>
        <v>0</v>
      </c>
      <c r="AS501" s="25">
        <f t="shared" si="566"/>
        <v>0</v>
      </c>
      <c r="AT501" s="25">
        <f t="shared" si="568"/>
        <v>0</v>
      </c>
      <c r="AU501" s="25">
        <f t="shared" si="569"/>
        <v>4.5</v>
      </c>
      <c r="AV501" s="25">
        <f t="shared" si="570"/>
        <v>4.875</v>
      </c>
      <c r="AW501" s="25">
        <f t="shared" si="572"/>
        <v>5.25</v>
      </c>
      <c r="AX501" s="25">
        <f t="shared" si="574"/>
        <v>5.25</v>
      </c>
      <c r="AY501" s="25">
        <f t="shared" si="575"/>
        <v>5.625</v>
      </c>
      <c r="AZ501" s="25">
        <f t="shared" si="576"/>
        <v>6</v>
      </c>
      <c r="BA501" s="25">
        <f t="shared" ref="BA501:BA510" si="577">VLOOKUP($C$115,$D$3:$K$63,$A$74,0)*(B452-B451)</f>
        <v>6</v>
      </c>
      <c r="BB501" s="25">
        <f>VLOOKUP($C$116,$D$3:$K$63,$A$74,0)*(B451-B450)</f>
        <v>6.375</v>
      </c>
      <c r="BC501" s="25" t="e">
        <f>VLOOKUP($C$117,$D$3:$K$63,$A$74,0)*B450</f>
        <v>#N/A</v>
      </c>
      <c r="BD501" s="25"/>
      <c r="BE501" s="25"/>
      <c r="BF501" s="25"/>
      <c r="BG501" s="25"/>
      <c r="BH501" s="25"/>
      <c r="BI501" s="25"/>
      <c r="BJ501" s="25"/>
      <c r="BK501" s="25"/>
      <c r="BL501" s="25"/>
      <c r="BM501" s="21" t="e">
        <f t="shared" si="510"/>
        <v>#N/A</v>
      </c>
      <c r="BP501" s="18">
        <v>2051</v>
      </c>
      <c r="BQ501" s="14" t="e">
        <f t="shared" si="573"/>
        <v>#N/A</v>
      </c>
      <c r="BR501" s="14" t="e">
        <f t="shared" si="573"/>
        <v>#N/A</v>
      </c>
      <c r="BS501" s="14" t="e">
        <f t="shared" si="573"/>
        <v>#N/A</v>
      </c>
      <c r="BT501" s="14" t="e">
        <f t="shared" si="573"/>
        <v>#N/A</v>
      </c>
      <c r="BU501" s="14" t="e">
        <f t="shared" si="573"/>
        <v>#N/A</v>
      </c>
      <c r="BV501" s="14" t="e">
        <f t="shared" si="573"/>
        <v>#N/A</v>
      </c>
      <c r="BW501" s="14" t="e">
        <f t="shared" si="573"/>
        <v>#N/A</v>
      </c>
      <c r="BX501" s="14" t="e">
        <f t="shared" si="573"/>
        <v>#N/A</v>
      </c>
      <c r="BY501" s="14" t="e">
        <f t="shared" si="573"/>
        <v>#N/A</v>
      </c>
      <c r="BZ501" s="14" t="e">
        <f t="shared" si="573"/>
        <v>#N/A</v>
      </c>
      <c r="CA501" s="14" t="e">
        <f t="shared" si="573"/>
        <v>#N/A</v>
      </c>
      <c r="CB501" s="14" t="e">
        <f t="shared" si="573"/>
        <v>#N/A</v>
      </c>
      <c r="CC501" s="14" t="e">
        <f t="shared" si="573"/>
        <v>#N/A</v>
      </c>
      <c r="CD501" s="14" t="e">
        <f t="shared" si="573"/>
        <v>#N/A</v>
      </c>
      <c r="CE501" s="14" t="e">
        <f t="shared" si="573"/>
        <v>#N/A</v>
      </c>
      <c r="CF501" s="14" t="e">
        <f t="shared" si="571"/>
        <v>#N/A</v>
      </c>
      <c r="CG501" s="14" t="e">
        <f t="shared" si="564"/>
        <v>#N/A</v>
      </c>
      <c r="CH501" s="14" t="e">
        <f t="shared" si="564"/>
        <v>#N/A</v>
      </c>
      <c r="CI501" s="14" t="e">
        <f t="shared" si="564"/>
        <v>#N/A</v>
      </c>
      <c r="CJ501" s="14" t="e">
        <f t="shared" si="564"/>
        <v>#N/A</v>
      </c>
      <c r="CK501" s="14" t="e">
        <f t="shared" si="564"/>
        <v>#N/A</v>
      </c>
      <c r="CL501" s="14" t="e">
        <f t="shared" si="562"/>
        <v>#N/A</v>
      </c>
      <c r="CM501" s="14" t="e">
        <f t="shared" si="562"/>
        <v>#N/A</v>
      </c>
      <c r="CN501" s="14" t="e">
        <f t="shared" si="562"/>
        <v>#N/A</v>
      </c>
      <c r="CO501" s="14" t="e">
        <f t="shared" si="562"/>
        <v>#N/A</v>
      </c>
      <c r="CP501" s="14" t="e">
        <f t="shared" si="562"/>
        <v>#N/A</v>
      </c>
      <c r="CQ501" s="14" t="e">
        <f t="shared" si="562"/>
        <v>#N/A</v>
      </c>
      <c r="CR501" s="14" t="e">
        <f t="shared" si="562"/>
        <v>#N/A</v>
      </c>
      <c r="CS501" s="14" t="e">
        <f t="shared" si="562"/>
        <v>#N/A</v>
      </c>
      <c r="CT501" s="14" t="e">
        <f t="shared" si="562"/>
        <v>#N/A</v>
      </c>
      <c r="CU501" s="14" t="e">
        <f t="shared" si="562"/>
        <v>#N/A</v>
      </c>
      <c r="CV501" s="14" t="e">
        <f t="shared" si="562"/>
        <v>#N/A</v>
      </c>
      <c r="CW501" s="14" t="e">
        <f t="shared" si="542"/>
        <v>#N/A</v>
      </c>
      <c r="CX501" s="14" t="e">
        <f t="shared" si="542"/>
        <v>#N/A</v>
      </c>
      <c r="CY501" s="14" t="e">
        <f t="shared" si="567"/>
        <v>#N/A</v>
      </c>
      <c r="CZ501" s="14" t="e">
        <f t="shared" si="567"/>
        <v>#N/A</v>
      </c>
      <c r="DA501" s="14" t="e">
        <f t="shared" si="567"/>
        <v>#N/A</v>
      </c>
      <c r="DB501" s="14" t="e">
        <f t="shared" si="567"/>
        <v>#N/A</v>
      </c>
      <c r="DC501" s="14" t="e">
        <f t="shared" si="567"/>
        <v>#N/A</v>
      </c>
      <c r="DD501" s="14" t="e">
        <f t="shared" si="567"/>
        <v>#N/A</v>
      </c>
      <c r="DE501" s="14" t="e">
        <f t="shared" si="567"/>
        <v>#N/A</v>
      </c>
      <c r="DF501" s="14" t="e">
        <f t="shared" si="567"/>
        <v>#N/A</v>
      </c>
      <c r="DG501" s="14" t="e">
        <f t="shared" si="567"/>
        <v>#N/A</v>
      </c>
      <c r="DH501" s="14" t="e">
        <f t="shared" si="567"/>
        <v>#N/A</v>
      </c>
      <c r="DI501" s="14" t="e">
        <f t="shared" si="567"/>
        <v>#N/A</v>
      </c>
      <c r="DJ501" s="14" t="e">
        <f t="shared" si="567"/>
        <v>#N/A</v>
      </c>
      <c r="DK501" s="14" t="e">
        <f t="shared" si="567"/>
        <v>#N/A</v>
      </c>
      <c r="DL501" s="14" t="e">
        <f t="shared" si="567"/>
        <v>#N/A</v>
      </c>
      <c r="DM501" s="14" t="e">
        <f t="shared" si="567"/>
        <v>#N/A</v>
      </c>
      <c r="DN501" s="14" t="e">
        <f t="shared" si="551"/>
        <v>#N/A</v>
      </c>
      <c r="DO501" s="14" t="e">
        <f t="shared" si="551"/>
        <v>#N/A</v>
      </c>
      <c r="DP501" s="14" t="e">
        <f t="shared" si="551"/>
        <v>#N/A</v>
      </c>
      <c r="DQ501" s="14" t="e">
        <f t="shared" si="549"/>
        <v>#N/A</v>
      </c>
      <c r="DR501" s="14" t="e">
        <f t="shared" si="549"/>
        <v>#N/A</v>
      </c>
      <c r="DS501" s="14" t="e">
        <f t="shared" si="529"/>
        <v>#N/A</v>
      </c>
      <c r="DT501" s="14" t="e">
        <f t="shared" si="529"/>
        <v>#N/A</v>
      </c>
      <c r="DU501" s="14" t="e">
        <f t="shared" si="529"/>
        <v>#N/A</v>
      </c>
      <c r="DV501" s="14" t="e">
        <f t="shared" si="529"/>
        <v>#N/A</v>
      </c>
      <c r="DW501" s="14" t="e">
        <f t="shared" si="565"/>
        <v>#N/A</v>
      </c>
      <c r="DX501" s="14" t="e">
        <f t="shared" si="565"/>
        <v>#N/A</v>
      </c>
      <c r="DY501" s="14" t="e">
        <f t="shared" si="565"/>
        <v>#N/A</v>
      </c>
      <c r="DZ501" s="14" t="e">
        <f t="shared" si="560"/>
        <v>#N/A</v>
      </c>
    </row>
    <row r="502" spans="3:130">
      <c r="C502" s="18">
        <v>2052</v>
      </c>
      <c r="D502" s="25"/>
      <c r="E502" s="25"/>
      <c r="F502" s="25"/>
      <c r="G502" s="25"/>
      <c r="H502" s="25"/>
      <c r="I502" s="25"/>
      <c r="J502" s="25"/>
      <c r="K502" s="25"/>
      <c r="L502" s="25"/>
      <c r="M502" s="25"/>
      <c r="N502" s="25"/>
      <c r="O502" s="25"/>
      <c r="P502" s="25"/>
      <c r="Q502" s="25"/>
      <c r="R502" s="25"/>
      <c r="S502" s="25"/>
      <c r="T502" s="25"/>
      <c r="U502" s="25"/>
      <c r="V502" s="25"/>
      <c r="W502" s="25"/>
      <c r="X502" s="25"/>
      <c r="Y502" s="25"/>
      <c r="Z502" s="25"/>
      <c r="AA502" s="25"/>
      <c r="AB502" s="25"/>
      <c r="AC502" s="25"/>
      <c r="AD502" s="25"/>
      <c r="AE502" s="25"/>
      <c r="AF502" s="25"/>
      <c r="AG502" s="25"/>
      <c r="AH502" s="25"/>
      <c r="AI502" s="25"/>
      <c r="AJ502" s="25">
        <f t="shared" si="553"/>
        <v>0</v>
      </c>
      <c r="AK502" s="25">
        <f t="shared" si="554"/>
        <v>0</v>
      </c>
      <c r="AL502" s="25">
        <f t="shared" si="555"/>
        <v>0</v>
      </c>
      <c r="AM502" s="25">
        <f t="shared" si="556"/>
        <v>0</v>
      </c>
      <c r="AN502" s="25">
        <f t="shared" si="557"/>
        <v>0</v>
      </c>
      <c r="AO502" s="25">
        <f t="shared" si="558"/>
        <v>0</v>
      </c>
      <c r="AP502" s="25">
        <f t="shared" si="559"/>
        <v>0</v>
      </c>
      <c r="AQ502" s="25">
        <f t="shared" si="561"/>
        <v>0</v>
      </c>
      <c r="AR502" s="25">
        <f t="shared" si="563"/>
        <v>0</v>
      </c>
      <c r="AS502" s="25">
        <f t="shared" si="566"/>
        <v>0</v>
      </c>
      <c r="AT502" s="25">
        <f t="shared" si="568"/>
        <v>0</v>
      </c>
      <c r="AU502" s="25">
        <f t="shared" si="569"/>
        <v>0</v>
      </c>
      <c r="AV502" s="25">
        <f t="shared" si="570"/>
        <v>4.875</v>
      </c>
      <c r="AW502" s="25">
        <f t="shared" si="572"/>
        <v>5.25</v>
      </c>
      <c r="AX502" s="25">
        <f t="shared" si="574"/>
        <v>5.25</v>
      </c>
      <c r="AY502" s="25">
        <f t="shared" si="575"/>
        <v>5.625</v>
      </c>
      <c r="AZ502" s="25">
        <f t="shared" si="576"/>
        <v>6</v>
      </c>
      <c r="BA502" s="25">
        <f t="shared" si="577"/>
        <v>6</v>
      </c>
      <c r="BB502" s="25">
        <f t="shared" ref="BB502:BB510" si="578">VLOOKUP($C$116,$D$3:$K$63,$A$74,0)*(B452-B451)</f>
        <v>6.375</v>
      </c>
      <c r="BC502" s="25" t="e">
        <f>VLOOKUP($C$117,$D$3:$K$63,$A$74,0)*(B451-B450)</f>
        <v>#N/A</v>
      </c>
      <c r="BD502" s="25" t="e">
        <f>VLOOKUP($C$118,$D$3:$K$63,$A$74,0)*B450</f>
        <v>#N/A</v>
      </c>
      <c r="BE502" s="25"/>
      <c r="BF502" s="25"/>
      <c r="BG502" s="25"/>
      <c r="BH502" s="25"/>
      <c r="BI502" s="25"/>
      <c r="BJ502" s="25"/>
      <c r="BK502" s="25"/>
      <c r="BL502" s="25"/>
      <c r="BM502" s="21" t="e">
        <f t="shared" si="510"/>
        <v>#N/A</v>
      </c>
      <c r="BP502" s="18">
        <v>2052</v>
      </c>
      <c r="BQ502" s="14" t="e">
        <f t="shared" si="573"/>
        <v>#N/A</v>
      </c>
      <c r="BR502" s="14" t="e">
        <f t="shared" si="573"/>
        <v>#N/A</v>
      </c>
      <c r="BS502" s="14" t="e">
        <f t="shared" si="573"/>
        <v>#N/A</v>
      </c>
      <c r="BT502" s="14" t="e">
        <f t="shared" si="573"/>
        <v>#N/A</v>
      </c>
      <c r="BU502" s="14" t="e">
        <f t="shared" si="573"/>
        <v>#N/A</v>
      </c>
      <c r="BV502" s="14" t="e">
        <f t="shared" si="573"/>
        <v>#N/A</v>
      </c>
      <c r="BW502" s="14" t="e">
        <f t="shared" si="573"/>
        <v>#N/A</v>
      </c>
      <c r="BX502" s="14" t="e">
        <f t="shared" si="573"/>
        <v>#N/A</v>
      </c>
      <c r="BY502" s="14" t="e">
        <f t="shared" si="573"/>
        <v>#N/A</v>
      </c>
      <c r="BZ502" s="14" t="e">
        <f t="shared" si="573"/>
        <v>#N/A</v>
      </c>
      <c r="CA502" s="14" t="e">
        <f t="shared" si="573"/>
        <v>#N/A</v>
      </c>
      <c r="CB502" s="14" t="e">
        <f t="shared" si="573"/>
        <v>#N/A</v>
      </c>
      <c r="CC502" s="14" t="e">
        <f t="shared" si="573"/>
        <v>#N/A</v>
      </c>
      <c r="CD502" s="14" t="e">
        <f t="shared" si="573"/>
        <v>#N/A</v>
      </c>
      <c r="CE502" s="14" t="e">
        <f t="shared" si="573"/>
        <v>#N/A</v>
      </c>
      <c r="CF502" s="14" t="e">
        <f t="shared" si="571"/>
        <v>#N/A</v>
      </c>
      <c r="CG502" s="14" t="e">
        <f t="shared" si="564"/>
        <v>#N/A</v>
      </c>
      <c r="CH502" s="14" t="e">
        <f t="shared" si="564"/>
        <v>#N/A</v>
      </c>
      <c r="CI502" s="14" t="e">
        <f t="shared" si="564"/>
        <v>#N/A</v>
      </c>
      <c r="CJ502" s="14" t="e">
        <f t="shared" si="564"/>
        <v>#N/A</v>
      </c>
      <c r="CK502" s="14" t="e">
        <f t="shared" si="564"/>
        <v>#N/A</v>
      </c>
      <c r="CL502" s="14" t="e">
        <f t="shared" si="562"/>
        <v>#N/A</v>
      </c>
      <c r="CM502" s="14" t="e">
        <f t="shared" si="562"/>
        <v>#N/A</v>
      </c>
      <c r="CN502" s="14" t="e">
        <f t="shared" si="562"/>
        <v>#N/A</v>
      </c>
      <c r="CO502" s="14" t="e">
        <f t="shared" si="562"/>
        <v>#N/A</v>
      </c>
      <c r="CP502" s="14" t="e">
        <f t="shared" si="562"/>
        <v>#N/A</v>
      </c>
      <c r="CQ502" s="14" t="e">
        <f t="shared" si="562"/>
        <v>#N/A</v>
      </c>
      <c r="CR502" s="14" t="e">
        <f t="shared" si="562"/>
        <v>#N/A</v>
      </c>
      <c r="CS502" s="14" t="e">
        <f t="shared" si="562"/>
        <v>#N/A</v>
      </c>
      <c r="CT502" s="14" t="e">
        <f t="shared" si="562"/>
        <v>#N/A</v>
      </c>
      <c r="CU502" s="14" t="e">
        <f t="shared" si="562"/>
        <v>#N/A</v>
      </c>
      <c r="CV502" s="14" t="e">
        <f t="shared" si="562"/>
        <v>#N/A</v>
      </c>
      <c r="CW502" s="14" t="e">
        <f t="shared" si="542"/>
        <v>#N/A</v>
      </c>
      <c r="CX502" s="14" t="e">
        <f t="shared" si="542"/>
        <v>#N/A</v>
      </c>
      <c r="CY502" s="14" t="e">
        <f t="shared" si="567"/>
        <v>#N/A</v>
      </c>
      <c r="CZ502" s="14" t="e">
        <f t="shared" si="567"/>
        <v>#N/A</v>
      </c>
      <c r="DA502" s="14" t="e">
        <f t="shared" si="567"/>
        <v>#N/A</v>
      </c>
      <c r="DB502" s="14" t="e">
        <f t="shared" si="567"/>
        <v>#N/A</v>
      </c>
      <c r="DC502" s="14" t="e">
        <f t="shared" si="567"/>
        <v>#N/A</v>
      </c>
      <c r="DD502" s="14" t="e">
        <f t="shared" si="567"/>
        <v>#N/A</v>
      </c>
      <c r="DE502" s="14" t="e">
        <f t="shared" si="567"/>
        <v>#N/A</v>
      </c>
      <c r="DF502" s="14" t="e">
        <f t="shared" si="567"/>
        <v>#N/A</v>
      </c>
      <c r="DG502" s="14" t="e">
        <f t="shared" si="567"/>
        <v>#N/A</v>
      </c>
      <c r="DH502" s="14" t="e">
        <f t="shared" si="567"/>
        <v>#N/A</v>
      </c>
      <c r="DI502" s="14" t="e">
        <f t="shared" si="567"/>
        <v>#N/A</v>
      </c>
      <c r="DJ502" s="14" t="e">
        <f t="shared" si="567"/>
        <v>#N/A</v>
      </c>
      <c r="DK502" s="14" t="e">
        <f t="shared" si="567"/>
        <v>#N/A</v>
      </c>
      <c r="DL502" s="14" t="e">
        <f t="shared" si="567"/>
        <v>#N/A</v>
      </c>
      <c r="DM502" s="14" t="e">
        <f t="shared" si="567"/>
        <v>#N/A</v>
      </c>
      <c r="DN502" s="14" t="e">
        <f t="shared" si="551"/>
        <v>#N/A</v>
      </c>
      <c r="DO502" s="14" t="e">
        <f t="shared" si="551"/>
        <v>#N/A</v>
      </c>
      <c r="DP502" s="14" t="e">
        <f t="shared" si="551"/>
        <v>#N/A</v>
      </c>
      <c r="DQ502" s="14" t="e">
        <f t="shared" si="549"/>
        <v>#N/A</v>
      </c>
      <c r="DR502" s="14" t="e">
        <f t="shared" si="549"/>
        <v>#N/A</v>
      </c>
      <c r="DS502" s="14" t="e">
        <f t="shared" si="529"/>
        <v>#N/A</v>
      </c>
      <c r="DT502" s="14" t="e">
        <f t="shared" si="529"/>
        <v>#N/A</v>
      </c>
      <c r="DU502" s="14" t="e">
        <f t="shared" si="529"/>
        <v>#N/A</v>
      </c>
      <c r="DV502" s="14" t="e">
        <f t="shared" si="529"/>
        <v>#N/A</v>
      </c>
      <c r="DW502" s="14" t="e">
        <f t="shared" si="565"/>
        <v>#N/A</v>
      </c>
      <c r="DX502" s="14" t="e">
        <f t="shared" si="565"/>
        <v>#N/A</v>
      </c>
      <c r="DY502" s="14" t="e">
        <f t="shared" si="565"/>
        <v>#N/A</v>
      </c>
      <c r="DZ502" s="14" t="e">
        <f t="shared" si="560"/>
        <v>#N/A</v>
      </c>
    </row>
    <row r="503" spans="3:130">
      <c r="C503" s="18">
        <v>2053</v>
      </c>
      <c r="D503" s="25"/>
      <c r="E503" s="25"/>
      <c r="F503" s="25"/>
      <c r="G503" s="25"/>
      <c r="H503" s="25"/>
      <c r="I503" s="25"/>
      <c r="J503" s="25"/>
      <c r="K503" s="25"/>
      <c r="L503" s="25"/>
      <c r="M503" s="25"/>
      <c r="N503" s="25"/>
      <c r="O503" s="25"/>
      <c r="P503" s="25"/>
      <c r="Q503" s="25"/>
      <c r="R503" s="25"/>
      <c r="S503" s="25"/>
      <c r="T503" s="25"/>
      <c r="U503" s="25"/>
      <c r="V503" s="25"/>
      <c r="W503" s="25"/>
      <c r="X503" s="25"/>
      <c r="Y503" s="25"/>
      <c r="Z503" s="25"/>
      <c r="AA503" s="25"/>
      <c r="AB503" s="25"/>
      <c r="AC503" s="25"/>
      <c r="AD503" s="25"/>
      <c r="AE503" s="25"/>
      <c r="AF503" s="25"/>
      <c r="AG503" s="25"/>
      <c r="AH503" s="25"/>
      <c r="AI503" s="25"/>
      <c r="AJ503" s="25"/>
      <c r="AK503" s="25">
        <f t="shared" si="554"/>
        <v>0</v>
      </c>
      <c r="AL503" s="25">
        <f t="shared" si="555"/>
        <v>0</v>
      </c>
      <c r="AM503" s="25">
        <f t="shared" si="556"/>
        <v>0</v>
      </c>
      <c r="AN503" s="25">
        <f t="shared" si="557"/>
        <v>0</v>
      </c>
      <c r="AO503" s="25">
        <f t="shared" si="558"/>
        <v>0</v>
      </c>
      <c r="AP503" s="25">
        <f t="shared" si="559"/>
        <v>0</v>
      </c>
      <c r="AQ503" s="25">
        <f t="shared" si="561"/>
        <v>0</v>
      </c>
      <c r="AR503" s="25">
        <f t="shared" si="563"/>
        <v>0</v>
      </c>
      <c r="AS503" s="25">
        <f t="shared" si="566"/>
        <v>0</v>
      </c>
      <c r="AT503" s="25">
        <f t="shared" si="568"/>
        <v>0</v>
      </c>
      <c r="AU503" s="25">
        <f t="shared" si="569"/>
        <v>0</v>
      </c>
      <c r="AV503" s="25">
        <f t="shared" si="570"/>
        <v>0</v>
      </c>
      <c r="AW503" s="25">
        <f t="shared" si="572"/>
        <v>5.25</v>
      </c>
      <c r="AX503" s="25">
        <f t="shared" si="574"/>
        <v>5.25</v>
      </c>
      <c r="AY503" s="25">
        <f t="shared" si="575"/>
        <v>5.625</v>
      </c>
      <c r="AZ503" s="25">
        <f t="shared" si="576"/>
        <v>6</v>
      </c>
      <c r="BA503" s="25">
        <f t="shared" si="577"/>
        <v>6</v>
      </c>
      <c r="BB503" s="25">
        <f t="shared" si="578"/>
        <v>6.375</v>
      </c>
      <c r="BC503" s="25" t="e">
        <f t="shared" ref="BC503:BC510" si="579">VLOOKUP($C$117,$D$3:$K$63,$A$74,0)*(B452-B451)</f>
        <v>#N/A</v>
      </c>
      <c r="BD503" s="25" t="e">
        <f>VLOOKUP($C$118,$D$3:$K$63,$A$74,0)*(B451-B450)</f>
        <v>#N/A</v>
      </c>
      <c r="BE503" s="25" t="e">
        <f>VLOOKUP($C$119,$D$3:$K$63,$A$74,0)*B450</f>
        <v>#N/A</v>
      </c>
      <c r="BF503" s="25"/>
      <c r="BG503" s="25"/>
      <c r="BH503" s="25"/>
      <c r="BI503" s="25"/>
      <c r="BJ503" s="25"/>
      <c r="BK503" s="25"/>
      <c r="BL503" s="25"/>
      <c r="BM503" s="21" t="e">
        <f t="shared" si="510"/>
        <v>#N/A</v>
      </c>
      <c r="BP503" s="18">
        <v>2053</v>
      </c>
      <c r="BQ503" s="14" t="e">
        <f t="shared" si="573"/>
        <v>#N/A</v>
      </c>
      <c r="BR503" s="14" t="e">
        <f t="shared" si="573"/>
        <v>#N/A</v>
      </c>
      <c r="BS503" s="14" t="e">
        <f t="shared" si="573"/>
        <v>#N/A</v>
      </c>
      <c r="BT503" s="14" t="e">
        <f t="shared" si="573"/>
        <v>#N/A</v>
      </c>
      <c r="BU503" s="14" t="e">
        <f t="shared" si="573"/>
        <v>#N/A</v>
      </c>
      <c r="BV503" s="14" t="e">
        <f t="shared" si="573"/>
        <v>#N/A</v>
      </c>
      <c r="BW503" s="14" t="e">
        <f t="shared" si="573"/>
        <v>#N/A</v>
      </c>
      <c r="BX503" s="14" t="e">
        <f t="shared" si="573"/>
        <v>#N/A</v>
      </c>
      <c r="BY503" s="14" t="e">
        <f t="shared" si="573"/>
        <v>#N/A</v>
      </c>
      <c r="BZ503" s="14" t="e">
        <f t="shared" si="573"/>
        <v>#N/A</v>
      </c>
      <c r="CA503" s="14" t="e">
        <f t="shared" si="573"/>
        <v>#N/A</v>
      </c>
      <c r="CB503" s="14" t="e">
        <f t="shared" si="573"/>
        <v>#N/A</v>
      </c>
      <c r="CC503" s="14" t="e">
        <f t="shared" si="573"/>
        <v>#N/A</v>
      </c>
      <c r="CD503" s="14" t="e">
        <f t="shared" si="573"/>
        <v>#N/A</v>
      </c>
      <c r="CE503" s="14" t="e">
        <f t="shared" si="573"/>
        <v>#N/A</v>
      </c>
      <c r="CF503" s="14" t="e">
        <f t="shared" si="571"/>
        <v>#N/A</v>
      </c>
      <c r="CG503" s="14" t="e">
        <f t="shared" si="564"/>
        <v>#N/A</v>
      </c>
      <c r="CH503" s="14" t="e">
        <f t="shared" si="564"/>
        <v>#N/A</v>
      </c>
      <c r="CI503" s="14" t="e">
        <f t="shared" si="564"/>
        <v>#N/A</v>
      </c>
      <c r="CJ503" s="14" t="e">
        <f t="shared" si="564"/>
        <v>#N/A</v>
      </c>
      <c r="CK503" s="14" t="e">
        <f t="shared" si="564"/>
        <v>#N/A</v>
      </c>
      <c r="CL503" s="14" t="e">
        <f t="shared" si="562"/>
        <v>#N/A</v>
      </c>
      <c r="CM503" s="14" t="e">
        <f t="shared" si="562"/>
        <v>#N/A</v>
      </c>
      <c r="CN503" s="14" t="e">
        <f t="shared" si="562"/>
        <v>#N/A</v>
      </c>
      <c r="CO503" s="14" t="e">
        <f t="shared" si="562"/>
        <v>#N/A</v>
      </c>
      <c r="CP503" s="14" t="e">
        <f t="shared" si="562"/>
        <v>#N/A</v>
      </c>
      <c r="CQ503" s="14" t="e">
        <f t="shared" si="562"/>
        <v>#N/A</v>
      </c>
      <c r="CR503" s="14" t="e">
        <f t="shared" si="562"/>
        <v>#N/A</v>
      </c>
      <c r="CS503" s="14" t="e">
        <f t="shared" si="562"/>
        <v>#N/A</v>
      </c>
      <c r="CT503" s="14" t="e">
        <f t="shared" si="562"/>
        <v>#N/A</v>
      </c>
      <c r="CU503" s="14" t="e">
        <f t="shared" si="562"/>
        <v>#N/A</v>
      </c>
      <c r="CV503" s="14" t="e">
        <f t="shared" si="562"/>
        <v>#N/A</v>
      </c>
      <c r="CW503" s="14" t="e">
        <f t="shared" si="542"/>
        <v>#N/A</v>
      </c>
      <c r="CX503" s="14" t="e">
        <f t="shared" si="542"/>
        <v>#N/A</v>
      </c>
      <c r="CY503" s="14" t="e">
        <f t="shared" si="567"/>
        <v>#N/A</v>
      </c>
      <c r="CZ503" s="14" t="e">
        <f t="shared" si="567"/>
        <v>#N/A</v>
      </c>
      <c r="DA503" s="14" t="e">
        <f t="shared" si="567"/>
        <v>#N/A</v>
      </c>
      <c r="DB503" s="14" t="e">
        <f t="shared" si="567"/>
        <v>#N/A</v>
      </c>
      <c r="DC503" s="14" t="e">
        <f t="shared" si="567"/>
        <v>#N/A</v>
      </c>
      <c r="DD503" s="14" t="e">
        <f t="shared" si="567"/>
        <v>#N/A</v>
      </c>
      <c r="DE503" s="14" t="e">
        <f t="shared" si="567"/>
        <v>#N/A</v>
      </c>
      <c r="DF503" s="14" t="e">
        <f t="shared" si="567"/>
        <v>#N/A</v>
      </c>
      <c r="DG503" s="14" t="e">
        <f t="shared" si="567"/>
        <v>#N/A</v>
      </c>
      <c r="DH503" s="14" t="e">
        <f t="shared" si="567"/>
        <v>#N/A</v>
      </c>
      <c r="DI503" s="14" t="e">
        <f t="shared" si="567"/>
        <v>#N/A</v>
      </c>
      <c r="DJ503" s="14" t="e">
        <f t="shared" si="567"/>
        <v>#N/A</v>
      </c>
      <c r="DK503" s="14" t="e">
        <f t="shared" si="567"/>
        <v>#N/A</v>
      </c>
      <c r="DL503" s="14" t="e">
        <f t="shared" si="567"/>
        <v>#N/A</v>
      </c>
      <c r="DM503" s="14" t="e">
        <f t="shared" si="567"/>
        <v>#N/A</v>
      </c>
      <c r="DN503" s="14" t="e">
        <f t="shared" si="551"/>
        <v>#N/A</v>
      </c>
      <c r="DO503" s="14" t="e">
        <f t="shared" si="551"/>
        <v>#N/A</v>
      </c>
      <c r="DP503" s="14" t="e">
        <f t="shared" si="551"/>
        <v>#N/A</v>
      </c>
      <c r="DQ503" s="14" t="e">
        <f t="shared" si="549"/>
        <v>#N/A</v>
      </c>
      <c r="DR503" s="14" t="e">
        <f t="shared" si="549"/>
        <v>#N/A</v>
      </c>
      <c r="DS503" s="14" t="e">
        <f t="shared" si="529"/>
        <v>#N/A</v>
      </c>
      <c r="DT503" s="14" t="e">
        <f t="shared" si="529"/>
        <v>#N/A</v>
      </c>
      <c r="DU503" s="14" t="e">
        <f t="shared" si="529"/>
        <v>#N/A</v>
      </c>
      <c r="DV503" s="14" t="e">
        <f t="shared" si="529"/>
        <v>#N/A</v>
      </c>
      <c r="DW503" s="14" t="e">
        <f t="shared" si="565"/>
        <v>#N/A</v>
      </c>
      <c r="DX503" s="14" t="e">
        <f t="shared" si="565"/>
        <v>#N/A</v>
      </c>
      <c r="DY503" s="14" t="e">
        <f t="shared" si="565"/>
        <v>#N/A</v>
      </c>
      <c r="DZ503" s="14" t="e">
        <f t="shared" si="560"/>
        <v>#N/A</v>
      </c>
    </row>
    <row r="504" spans="3:130">
      <c r="C504" s="18">
        <v>2054</v>
      </c>
      <c r="D504" s="25"/>
      <c r="E504" s="25"/>
      <c r="F504" s="25"/>
      <c r="G504" s="25"/>
      <c r="H504" s="25"/>
      <c r="I504" s="25"/>
      <c r="J504" s="25"/>
      <c r="K504" s="25"/>
      <c r="L504" s="25"/>
      <c r="M504" s="25"/>
      <c r="N504" s="25"/>
      <c r="O504" s="25"/>
      <c r="P504" s="25"/>
      <c r="Q504" s="25"/>
      <c r="R504" s="25"/>
      <c r="S504" s="25"/>
      <c r="T504" s="25"/>
      <c r="U504" s="25"/>
      <c r="V504" s="25"/>
      <c r="W504" s="25"/>
      <c r="X504" s="25"/>
      <c r="Y504" s="25"/>
      <c r="Z504" s="25"/>
      <c r="AA504" s="25"/>
      <c r="AB504" s="25"/>
      <c r="AC504" s="25"/>
      <c r="AD504" s="25"/>
      <c r="AE504" s="25"/>
      <c r="AF504" s="25"/>
      <c r="AG504" s="25"/>
      <c r="AH504" s="25"/>
      <c r="AI504" s="25"/>
      <c r="AJ504" s="25"/>
      <c r="AK504" s="25"/>
      <c r="AL504" s="25">
        <f t="shared" si="555"/>
        <v>0</v>
      </c>
      <c r="AM504" s="25">
        <f t="shared" si="556"/>
        <v>0</v>
      </c>
      <c r="AN504" s="25">
        <f t="shared" si="557"/>
        <v>0</v>
      </c>
      <c r="AO504" s="25">
        <f t="shared" si="558"/>
        <v>0</v>
      </c>
      <c r="AP504" s="25">
        <f t="shared" si="559"/>
        <v>0</v>
      </c>
      <c r="AQ504" s="25">
        <f t="shared" si="561"/>
        <v>0</v>
      </c>
      <c r="AR504" s="25">
        <f t="shared" si="563"/>
        <v>0</v>
      </c>
      <c r="AS504" s="25">
        <f t="shared" si="566"/>
        <v>0</v>
      </c>
      <c r="AT504" s="25">
        <f t="shared" si="568"/>
        <v>0</v>
      </c>
      <c r="AU504" s="25">
        <f t="shared" si="569"/>
        <v>0</v>
      </c>
      <c r="AV504" s="25">
        <f t="shared" si="570"/>
        <v>0</v>
      </c>
      <c r="AW504" s="25">
        <f t="shared" si="572"/>
        <v>0</v>
      </c>
      <c r="AX504" s="25">
        <f t="shared" si="574"/>
        <v>5.25</v>
      </c>
      <c r="AY504" s="25">
        <f t="shared" si="575"/>
        <v>5.625</v>
      </c>
      <c r="AZ504" s="25">
        <f t="shared" si="576"/>
        <v>6</v>
      </c>
      <c r="BA504" s="25">
        <f t="shared" si="577"/>
        <v>6</v>
      </c>
      <c r="BB504" s="25">
        <f t="shared" si="578"/>
        <v>6.375</v>
      </c>
      <c r="BC504" s="25" t="e">
        <f t="shared" si="579"/>
        <v>#N/A</v>
      </c>
      <c r="BD504" s="25" t="e">
        <f t="shared" ref="BD504:BD510" si="580">VLOOKUP($C$118,$D$3:$K$63,$A$74,0)*(B452-B451)</f>
        <v>#N/A</v>
      </c>
      <c r="BE504" s="25" t="e">
        <f>VLOOKUP($C$119,$D$3:$K$63,$A$74,0)*(B451-B450)</f>
        <v>#N/A</v>
      </c>
      <c r="BF504" s="25" t="e">
        <f>VLOOKUP($C$120,$D$3:$K$63,$A$74,0)*B450</f>
        <v>#N/A</v>
      </c>
      <c r="BG504" s="25"/>
      <c r="BH504" s="25"/>
      <c r="BI504" s="25"/>
      <c r="BJ504" s="25"/>
      <c r="BK504" s="25"/>
      <c r="BL504" s="25"/>
      <c r="BM504" s="21" t="e">
        <f t="shared" si="510"/>
        <v>#N/A</v>
      </c>
      <c r="BP504" s="18">
        <v>2054</v>
      </c>
      <c r="BQ504" s="14" t="e">
        <f t="shared" si="573"/>
        <v>#N/A</v>
      </c>
      <c r="BR504" s="14" t="e">
        <f t="shared" si="573"/>
        <v>#N/A</v>
      </c>
      <c r="BS504" s="14" t="e">
        <f t="shared" si="573"/>
        <v>#N/A</v>
      </c>
      <c r="BT504" s="14" t="e">
        <f t="shared" si="573"/>
        <v>#N/A</v>
      </c>
      <c r="BU504" s="14" t="e">
        <f t="shared" si="573"/>
        <v>#N/A</v>
      </c>
      <c r="BV504" s="14" t="e">
        <f t="shared" si="573"/>
        <v>#N/A</v>
      </c>
      <c r="BW504" s="14" t="e">
        <f t="shared" si="573"/>
        <v>#N/A</v>
      </c>
      <c r="BX504" s="14" t="e">
        <f t="shared" si="573"/>
        <v>#N/A</v>
      </c>
      <c r="BY504" s="14" t="e">
        <f t="shared" si="573"/>
        <v>#N/A</v>
      </c>
      <c r="BZ504" s="14" t="e">
        <f t="shared" si="573"/>
        <v>#N/A</v>
      </c>
      <c r="CA504" s="14" t="e">
        <f t="shared" si="573"/>
        <v>#N/A</v>
      </c>
      <c r="CB504" s="14" t="e">
        <f t="shared" si="573"/>
        <v>#N/A</v>
      </c>
      <c r="CC504" s="14" t="e">
        <f t="shared" si="573"/>
        <v>#N/A</v>
      </c>
      <c r="CD504" s="14" t="e">
        <f t="shared" si="573"/>
        <v>#N/A</v>
      </c>
      <c r="CE504" s="14" t="e">
        <f t="shared" si="573"/>
        <v>#N/A</v>
      </c>
      <c r="CF504" s="14" t="e">
        <f t="shared" si="571"/>
        <v>#N/A</v>
      </c>
      <c r="CG504" s="14" t="e">
        <f t="shared" si="564"/>
        <v>#N/A</v>
      </c>
      <c r="CH504" s="14" t="e">
        <f t="shared" si="564"/>
        <v>#N/A</v>
      </c>
      <c r="CI504" s="14" t="e">
        <f t="shared" si="564"/>
        <v>#N/A</v>
      </c>
      <c r="CJ504" s="14" t="e">
        <f t="shared" si="564"/>
        <v>#N/A</v>
      </c>
      <c r="CK504" s="14" t="e">
        <f t="shared" si="564"/>
        <v>#N/A</v>
      </c>
      <c r="CL504" s="14" t="e">
        <f t="shared" si="562"/>
        <v>#N/A</v>
      </c>
      <c r="CM504" s="14" t="e">
        <f t="shared" si="562"/>
        <v>#N/A</v>
      </c>
      <c r="CN504" s="14" t="e">
        <f t="shared" si="562"/>
        <v>#N/A</v>
      </c>
      <c r="CO504" s="14" t="e">
        <f t="shared" si="562"/>
        <v>#N/A</v>
      </c>
      <c r="CP504" s="14" t="e">
        <f t="shared" si="562"/>
        <v>#N/A</v>
      </c>
      <c r="CQ504" s="14" t="e">
        <f t="shared" si="562"/>
        <v>#N/A</v>
      </c>
      <c r="CR504" s="14" t="e">
        <f t="shared" si="562"/>
        <v>#N/A</v>
      </c>
      <c r="CS504" s="14" t="e">
        <f t="shared" si="562"/>
        <v>#N/A</v>
      </c>
      <c r="CT504" s="14" t="e">
        <f t="shared" si="562"/>
        <v>#N/A</v>
      </c>
      <c r="CU504" s="14" t="e">
        <f t="shared" si="562"/>
        <v>#N/A</v>
      </c>
      <c r="CV504" s="14" t="e">
        <f t="shared" si="562"/>
        <v>#N/A</v>
      </c>
      <c r="CW504" s="14" t="e">
        <f t="shared" si="542"/>
        <v>#N/A</v>
      </c>
      <c r="CX504" s="14" t="e">
        <f t="shared" si="542"/>
        <v>#N/A</v>
      </c>
      <c r="CY504" s="14" t="e">
        <f t="shared" si="567"/>
        <v>#N/A</v>
      </c>
      <c r="CZ504" s="14" t="e">
        <f t="shared" si="567"/>
        <v>#N/A</v>
      </c>
      <c r="DA504" s="14" t="e">
        <f t="shared" si="567"/>
        <v>#N/A</v>
      </c>
      <c r="DB504" s="14" t="e">
        <f t="shared" si="567"/>
        <v>#N/A</v>
      </c>
      <c r="DC504" s="14" t="e">
        <f t="shared" si="567"/>
        <v>#N/A</v>
      </c>
      <c r="DD504" s="14" t="e">
        <f t="shared" si="567"/>
        <v>#N/A</v>
      </c>
      <c r="DE504" s="14" t="e">
        <f t="shared" si="567"/>
        <v>#N/A</v>
      </c>
      <c r="DF504" s="14" t="e">
        <f t="shared" si="567"/>
        <v>#N/A</v>
      </c>
      <c r="DG504" s="14" t="e">
        <f t="shared" si="567"/>
        <v>#N/A</v>
      </c>
      <c r="DH504" s="14" t="e">
        <f t="shared" si="567"/>
        <v>#N/A</v>
      </c>
      <c r="DI504" s="14" t="e">
        <f t="shared" si="567"/>
        <v>#N/A</v>
      </c>
      <c r="DJ504" s="14" t="e">
        <f t="shared" si="567"/>
        <v>#N/A</v>
      </c>
      <c r="DK504" s="14" t="e">
        <f t="shared" si="567"/>
        <v>#N/A</v>
      </c>
      <c r="DL504" s="14" t="e">
        <f t="shared" si="567"/>
        <v>#N/A</v>
      </c>
      <c r="DM504" s="14" t="e">
        <f t="shared" si="567"/>
        <v>#N/A</v>
      </c>
      <c r="DN504" s="14" t="e">
        <f t="shared" si="551"/>
        <v>#N/A</v>
      </c>
      <c r="DO504" s="14" t="e">
        <f t="shared" si="551"/>
        <v>#N/A</v>
      </c>
      <c r="DP504" s="14" t="e">
        <f t="shared" si="551"/>
        <v>#N/A</v>
      </c>
      <c r="DQ504" s="14" t="e">
        <f t="shared" si="549"/>
        <v>#N/A</v>
      </c>
      <c r="DR504" s="14" t="e">
        <f t="shared" si="549"/>
        <v>#N/A</v>
      </c>
      <c r="DS504" s="14" t="e">
        <f t="shared" si="529"/>
        <v>#N/A</v>
      </c>
      <c r="DT504" s="14" t="e">
        <f t="shared" si="529"/>
        <v>#N/A</v>
      </c>
      <c r="DU504" s="14" t="e">
        <f t="shared" si="529"/>
        <v>#N/A</v>
      </c>
      <c r="DV504" s="14" t="e">
        <f t="shared" si="529"/>
        <v>#N/A</v>
      </c>
      <c r="DW504" s="14" t="e">
        <f t="shared" si="565"/>
        <v>#N/A</v>
      </c>
      <c r="DX504" s="14" t="e">
        <f t="shared" si="565"/>
        <v>#N/A</v>
      </c>
      <c r="DY504" s="14" t="e">
        <f t="shared" si="565"/>
        <v>#N/A</v>
      </c>
      <c r="DZ504" s="14" t="e">
        <f t="shared" si="560"/>
        <v>#N/A</v>
      </c>
    </row>
    <row r="505" spans="3:130">
      <c r="C505" s="18">
        <v>2055</v>
      </c>
      <c r="D505" s="25"/>
      <c r="E505" s="25"/>
      <c r="F505" s="25"/>
      <c r="G505" s="25"/>
      <c r="H505" s="25"/>
      <c r="I505" s="25"/>
      <c r="J505" s="25"/>
      <c r="K505" s="25"/>
      <c r="L505" s="25"/>
      <c r="M505" s="25"/>
      <c r="N505" s="25"/>
      <c r="O505" s="25"/>
      <c r="P505" s="25"/>
      <c r="Q505" s="25"/>
      <c r="R505" s="25"/>
      <c r="S505" s="25"/>
      <c r="T505" s="25"/>
      <c r="U505" s="25"/>
      <c r="V505" s="25"/>
      <c r="W505" s="25"/>
      <c r="X505" s="25"/>
      <c r="Y505" s="25"/>
      <c r="Z505" s="25"/>
      <c r="AA505" s="25"/>
      <c r="AB505" s="25"/>
      <c r="AC505" s="25"/>
      <c r="AD505" s="25"/>
      <c r="AE505" s="25"/>
      <c r="AF505" s="25"/>
      <c r="AG505" s="25"/>
      <c r="AH505" s="25"/>
      <c r="AI505" s="25"/>
      <c r="AJ505" s="25"/>
      <c r="AK505" s="25"/>
      <c r="AL505" s="25"/>
      <c r="AM505" s="25">
        <f t="shared" si="556"/>
        <v>0</v>
      </c>
      <c r="AN505" s="25">
        <f t="shared" si="557"/>
        <v>0</v>
      </c>
      <c r="AO505" s="25">
        <f t="shared" si="558"/>
        <v>0</v>
      </c>
      <c r="AP505" s="25">
        <f t="shared" si="559"/>
        <v>0</v>
      </c>
      <c r="AQ505" s="25">
        <f t="shared" si="561"/>
        <v>0</v>
      </c>
      <c r="AR505" s="25">
        <f t="shared" si="563"/>
        <v>0</v>
      </c>
      <c r="AS505" s="25">
        <f t="shared" si="566"/>
        <v>0</v>
      </c>
      <c r="AT505" s="25">
        <f t="shared" si="568"/>
        <v>0</v>
      </c>
      <c r="AU505" s="25">
        <f t="shared" si="569"/>
        <v>0</v>
      </c>
      <c r="AV505" s="25">
        <f t="shared" si="570"/>
        <v>0</v>
      </c>
      <c r="AW505" s="25">
        <f t="shared" si="572"/>
        <v>0</v>
      </c>
      <c r="AX505" s="25">
        <f t="shared" si="574"/>
        <v>0</v>
      </c>
      <c r="AY505" s="25">
        <f t="shared" si="575"/>
        <v>5.625</v>
      </c>
      <c r="AZ505" s="25">
        <f t="shared" si="576"/>
        <v>6</v>
      </c>
      <c r="BA505" s="25">
        <f t="shared" si="577"/>
        <v>6</v>
      </c>
      <c r="BB505" s="25">
        <f t="shared" si="578"/>
        <v>6.375</v>
      </c>
      <c r="BC505" s="25" t="e">
        <f t="shared" si="579"/>
        <v>#N/A</v>
      </c>
      <c r="BD505" s="25" t="e">
        <f t="shared" si="580"/>
        <v>#N/A</v>
      </c>
      <c r="BE505" s="25" t="e">
        <f t="shared" ref="BE505:BE510" si="581">VLOOKUP($C$119,$D$3:$K$63,$A$74,0)*(B452-B451)</f>
        <v>#N/A</v>
      </c>
      <c r="BF505" s="25" t="e">
        <f>VLOOKUP($C$120,$D$3:$K$63,$A$74,0)*(B451-B450)</f>
        <v>#N/A</v>
      </c>
      <c r="BG505" s="25" t="e">
        <f>VLOOKUP($C$121,$D$3:$K$63,$A$74,0)*B450</f>
        <v>#N/A</v>
      </c>
      <c r="BH505" s="25"/>
      <c r="BI505" s="25"/>
      <c r="BJ505" s="25"/>
      <c r="BK505" s="25"/>
      <c r="BL505" s="25"/>
      <c r="BM505" s="21" t="e">
        <f t="shared" si="510"/>
        <v>#N/A</v>
      </c>
      <c r="BP505" s="18">
        <v>2055</v>
      </c>
      <c r="BQ505" s="14" t="e">
        <f t="shared" si="573"/>
        <v>#N/A</v>
      </c>
      <c r="BR505" s="14" t="e">
        <f t="shared" si="573"/>
        <v>#N/A</v>
      </c>
      <c r="BS505" s="14" t="e">
        <f t="shared" si="573"/>
        <v>#N/A</v>
      </c>
      <c r="BT505" s="14" t="e">
        <f t="shared" si="573"/>
        <v>#N/A</v>
      </c>
      <c r="BU505" s="14" t="e">
        <f t="shared" si="573"/>
        <v>#N/A</v>
      </c>
      <c r="BV505" s="14" t="e">
        <f t="shared" si="573"/>
        <v>#N/A</v>
      </c>
      <c r="BW505" s="14" t="e">
        <f t="shared" si="573"/>
        <v>#N/A</v>
      </c>
      <c r="BX505" s="14" t="e">
        <f t="shared" si="573"/>
        <v>#N/A</v>
      </c>
      <c r="BY505" s="14" t="e">
        <f t="shared" si="573"/>
        <v>#N/A</v>
      </c>
      <c r="BZ505" s="14" t="e">
        <f t="shared" si="573"/>
        <v>#N/A</v>
      </c>
      <c r="CA505" s="14" t="e">
        <f t="shared" si="573"/>
        <v>#N/A</v>
      </c>
      <c r="CB505" s="14" t="e">
        <f t="shared" si="573"/>
        <v>#N/A</v>
      </c>
      <c r="CC505" s="14" t="e">
        <f t="shared" si="573"/>
        <v>#N/A</v>
      </c>
      <c r="CD505" s="14" t="e">
        <f t="shared" si="573"/>
        <v>#N/A</v>
      </c>
      <c r="CE505" s="14" t="e">
        <f t="shared" si="573"/>
        <v>#N/A</v>
      </c>
      <c r="CF505" s="14" t="e">
        <f t="shared" si="571"/>
        <v>#N/A</v>
      </c>
      <c r="CG505" s="14" t="e">
        <f t="shared" si="564"/>
        <v>#N/A</v>
      </c>
      <c r="CH505" s="14" t="e">
        <f t="shared" si="564"/>
        <v>#N/A</v>
      </c>
      <c r="CI505" s="14" t="e">
        <f t="shared" si="564"/>
        <v>#N/A</v>
      </c>
      <c r="CJ505" s="14" t="e">
        <f t="shared" si="564"/>
        <v>#N/A</v>
      </c>
      <c r="CK505" s="14" t="e">
        <f t="shared" si="564"/>
        <v>#N/A</v>
      </c>
      <c r="CL505" s="14" t="e">
        <f t="shared" si="562"/>
        <v>#N/A</v>
      </c>
      <c r="CM505" s="14" t="e">
        <f t="shared" si="562"/>
        <v>#N/A</v>
      </c>
      <c r="CN505" s="14" t="e">
        <f t="shared" si="562"/>
        <v>#N/A</v>
      </c>
      <c r="CO505" s="14" t="e">
        <f t="shared" si="562"/>
        <v>#N/A</v>
      </c>
      <c r="CP505" s="14" t="e">
        <f t="shared" si="562"/>
        <v>#N/A</v>
      </c>
      <c r="CQ505" s="14" t="e">
        <f t="shared" si="562"/>
        <v>#N/A</v>
      </c>
      <c r="CR505" s="14" t="e">
        <f t="shared" si="562"/>
        <v>#N/A</v>
      </c>
      <c r="CS505" s="14" t="e">
        <f t="shared" si="562"/>
        <v>#N/A</v>
      </c>
      <c r="CT505" s="14" t="e">
        <f t="shared" si="562"/>
        <v>#N/A</v>
      </c>
      <c r="CU505" s="14" t="e">
        <f t="shared" si="562"/>
        <v>#N/A</v>
      </c>
      <c r="CV505" s="14" t="e">
        <f t="shared" si="562"/>
        <v>#N/A</v>
      </c>
      <c r="CW505" s="14" t="e">
        <f t="shared" si="542"/>
        <v>#N/A</v>
      </c>
      <c r="CX505" s="14" t="e">
        <f t="shared" si="542"/>
        <v>#N/A</v>
      </c>
      <c r="CY505" s="14" t="e">
        <f t="shared" si="567"/>
        <v>#N/A</v>
      </c>
      <c r="CZ505" s="14" t="e">
        <f t="shared" si="567"/>
        <v>#N/A</v>
      </c>
      <c r="DA505" s="14" t="e">
        <f t="shared" si="567"/>
        <v>#N/A</v>
      </c>
      <c r="DB505" s="14" t="e">
        <f t="shared" si="567"/>
        <v>#N/A</v>
      </c>
      <c r="DC505" s="14" t="e">
        <f t="shared" si="567"/>
        <v>#N/A</v>
      </c>
      <c r="DD505" s="14" t="e">
        <f t="shared" si="567"/>
        <v>#N/A</v>
      </c>
      <c r="DE505" s="14" t="e">
        <f t="shared" si="567"/>
        <v>#N/A</v>
      </c>
      <c r="DF505" s="14" t="e">
        <f t="shared" si="567"/>
        <v>#N/A</v>
      </c>
      <c r="DG505" s="14" t="e">
        <f t="shared" si="567"/>
        <v>#N/A</v>
      </c>
      <c r="DH505" s="14" t="e">
        <f t="shared" si="567"/>
        <v>#N/A</v>
      </c>
      <c r="DI505" s="14" t="e">
        <f t="shared" si="567"/>
        <v>#N/A</v>
      </c>
      <c r="DJ505" s="14" t="e">
        <f t="shared" si="567"/>
        <v>#N/A</v>
      </c>
      <c r="DK505" s="14" t="e">
        <f t="shared" si="567"/>
        <v>#N/A</v>
      </c>
      <c r="DL505" s="14" t="e">
        <f t="shared" si="567"/>
        <v>#N/A</v>
      </c>
      <c r="DM505" s="14" t="e">
        <f t="shared" si="567"/>
        <v>#N/A</v>
      </c>
      <c r="DN505" s="14" t="e">
        <f t="shared" si="551"/>
        <v>#N/A</v>
      </c>
      <c r="DO505" s="14" t="e">
        <f t="shared" si="551"/>
        <v>#N/A</v>
      </c>
      <c r="DP505" s="14" t="e">
        <f t="shared" si="551"/>
        <v>#N/A</v>
      </c>
      <c r="DQ505" s="14" t="e">
        <f t="shared" si="549"/>
        <v>#N/A</v>
      </c>
      <c r="DR505" s="14" t="e">
        <f t="shared" si="549"/>
        <v>#N/A</v>
      </c>
      <c r="DS505" s="14" t="e">
        <f t="shared" si="529"/>
        <v>#N/A</v>
      </c>
      <c r="DT505" s="14" t="e">
        <f t="shared" si="529"/>
        <v>#N/A</v>
      </c>
      <c r="DU505" s="14" t="e">
        <f t="shared" si="529"/>
        <v>#N/A</v>
      </c>
      <c r="DV505" s="14" t="e">
        <f t="shared" si="529"/>
        <v>#N/A</v>
      </c>
      <c r="DW505" s="14" t="e">
        <f t="shared" si="565"/>
        <v>#N/A</v>
      </c>
      <c r="DX505" s="14" t="e">
        <f t="shared" si="565"/>
        <v>#N/A</v>
      </c>
      <c r="DY505" s="14" t="e">
        <f t="shared" si="565"/>
        <v>#N/A</v>
      </c>
      <c r="DZ505" s="14" t="e">
        <f t="shared" si="560"/>
        <v>#N/A</v>
      </c>
    </row>
    <row r="506" spans="3:130">
      <c r="C506" s="18">
        <v>2056</v>
      </c>
      <c r="D506" s="25"/>
      <c r="E506" s="25"/>
      <c r="F506" s="25"/>
      <c r="G506" s="25"/>
      <c r="H506" s="25"/>
      <c r="I506" s="25"/>
      <c r="J506" s="25"/>
      <c r="K506" s="25"/>
      <c r="L506" s="25"/>
      <c r="M506" s="25"/>
      <c r="N506" s="25"/>
      <c r="O506" s="25"/>
      <c r="P506" s="25"/>
      <c r="Q506" s="25"/>
      <c r="R506" s="25"/>
      <c r="S506" s="25"/>
      <c r="T506" s="25"/>
      <c r="U506" s="25"/>
      <c r="V506" s="25"/>
      <c r="W506" s="25"/>
      <c r="X506" s="25"/>
      <c r="Y506" s="25"/>
      <c r="Z506" s="25"/>
      <c r="AA506" s="25"/>
      <c r="AB506" s="25"/>
      <c r="AC506" s="25"/>
      <c r="AD506" s="25"/>
      <c r="AE506" s="25"/>
      <c r="AF506" s="25"/>
      <c r="AG506" s="25"/>
      <c r="AH506" s="25"/>
      <c r="AI506" s="25"/>
      <c r="AJ506" s="25"/>
      <c r="AK506" s="25"/>
      <c r="AL506" s="25"/>
      <c r="AM506" s="25"/>
      <c r="AN506" s="25">
        <f t="shared" si="557"/>
        <v>0</v>
      </c>
      <c r="AO506" s="25">
        <f t="shared" si="558"/>
        <v>0</v>
      </c>
      <c r="AP506" s="25">
        <f t="shared" si="559"/>
        <v>0</v>
      </c>
      <c r="AQ506" s="25">
        <f t="shared" si="561"/>
        <v>0</v>
      </c>
      <c r="AR506" s="25">
        <f t="shared" si="563"/>
        <v>0</v>
      </c>
      <c r="AS506" s="25">
        <f t="shared" si="566"/>
        <v>0</v>
      </c>
      <c r="AT506" s="25">
        <f t="shared" si="568"/>
        <v>0</v>
      </c>
      <c r="AU506" s="25">
        <f t="shared" si="569"/>
        <v>0</v>
      </c>
      <c r="AV506" s="25">
        <f t="shared" si="570"/>
        <v>0</v>
      </c>
      <c r="AW506" s="25">
        <f t="shared" si="572"/>
        <v>0</v>
      </c>
      <c r="AX506" s="25">
        <f t="shared" si="574"/>
        <v>0</v>
      </c>
      <c r="AY506" s="25">
        <f t="shared" si="575"/>
        <v>0</v>
      </c>
      <c r="AZ506" s="25">
        <f t="shared" si="576"/>
        <v>6</v>
      </c>
      <c r="BA506" s="25">
        <f t="shared" si="577"/>
        <v>6</v>
      </c>
      <c r="BB506" s="25">
        <f t="shared" si="578"/>
        <v>6.375</v>
      </c>
      <c r="BC506" s="25" t="e">
        <f t="shared" si="579"/>
        <v>#N/A</v>
      </c>
      <c r="BD506" s="25" t="e">
        <f t="shared" si="580"/>
        <v>#N/A</v>
      </c>
      <c r="BE506" s="25" t="e">
        <f t="shared" si="581"/>
        <v>#N/A</v>
      </c>
      <c r="BF506" s="25" t="e">
        <f t="shared" ref="BF506:BF510" si="582">VLOOKUP($C$120,$D$3:$K$63,$A$74,0)*(B452-B451)</f>
        <v>#N/A</v>
      </c>
      <c r="BG506" s="25" t="e">
        <f>VLOOKUP($C$121,$D$3:$K$63,$A$74,0)*(B451-B450)</f>
        <v>#N/A</v>
      </c>
      <c r="BH506" s="25" t="e">
        <f>VLOOKUP($C$122,$D$3:$K$63,$A$74,0)*B450</f>
        <v>#N/A</v>
      </c>
      <c r="BI506" s="25"/>
      <c r="BJ506" s="25"/>
      <c r="BK506" s="25"/>
      <c r="BL506" s="25"/>
      <c r="BM506" s="21" t="e">
        <f t="shared" si="510"/>
        <v>#N/A</v>
      </c>
      <c r="BP506" s="18">
        <v>2056</v>
      </c>
      <c r="BQ506" s="14" t="e">
        <f t="shared" si="573"/>
        <v>#N/A</v>
      </c>
      <c r="BR506" s="14" t="e">
        <f t="shared" si="573"/>
        <v>#N/A</v>
      </c>
      <c r="BS506" s="14" t="e">
        <f t="shared" si="573"/>
        <v>#N/A</v>
      </c>
      <c r="BT506" s="14" t="e">
        <f t="shared" si="573"/>
        <v>#N/A</v>
      </c>
      <c r="BU506" s="14" t="e">
        <f t="shared" si="573"/>
        <v>#N/A</v>
      </c>
      <c r="BV506" s="14" t="e">
        <f t="shared" si="573"/>
        <v>#N/A</v>
      </c>
      <c r="BW506" s="14" t="e">
        <f t="shared" si="573"/>
        <v>#N/A</v>
      </c>
      <c r="BX506" s="14" t="e">
        <f t="shared" si="573"/>
        <v>#N/A</v>
      </c>
      <c r="BY506" s="14" t="e">
        <f t="shared" si="573"/>
        <v>#N/A</v>
      </c>
      <c r="BZ506" s="14" t="e">
        <f t="shared" si="573"/>
        <v>#N/A</v>
      </c>
      <c r="CA506" s="14" t="e">
        <f t="shared" si="573"/>
        <v>#N/A</v>
      </c>
      <c r="CB506" s="14" t="e">
        <f t="shared" si="573"/>
        <v>#N/A</v>
      </c>
      <c r="CC506" s="14" t="e">
        <f t="shared" si="573"/>
        <v>#N/A</v>
      </c>
      <c r="CD506" s="14" t="e">
        <f t="shared" si="573"/>
        <v>#N/A</v>
      </c>
      <c r="CE506" s="14" t="e">
        <f t="shared" si="573"/>
        <v>#N/A</v>
      </c>
      <c r="CF506" s="14" t="e">
        <f t="shared" si="571"/>
        <v>#N/A</v>
      </c>
      <c r="CG506" s="14" t="e">
        <f t="shared" si="564"/>
        <v>#N/A</v>
      </c>
      <c r="CH506" s="14" t="e">
        <f t="shared" si="564"/>
        <v>#N/A</v>
      </c>
      <c r="CI506" s="14" t="e">
        <f t="shared" si="564"/>
        <v>#N/A</v>
      </c>
      <c r="CJ506" s="14" t="e">
        <f t="shared" si="564"/>
        <v>#N/A</v>
      </c>
      <c r="CK506" s="14" t="e">
        <f t="shared" si="564"/>
        <v>#N/A</v>
      </c>
      <c r="CL506" s="14" t="e">
        <f t="shared" si="562"/>
        <v>#N/A</v>
      </c>
      <c r="CM506" s="14" t="e">
        <f t="shared" si="562"/>
        <v>#N/A</v>
      </c>
      <c r="CN506" s="14" t="e">
        <f t="shared" si="562"/>
        <v>#N/A</v>
      </c>
      <c r="CO506" s="14" t="e">
        <f t="shared" si="562"/>
        <v>#N/A</v>
      </c>
      <c r="CP506" s="14" t="e">
        <f t="shared" si="562"/>
        <v>#N/A</v>
      </c>
      <c r="CQ506" s="14" t="e">
        <f t="shared" si="562"/>
        <v>#N/A</v>
      </c>
      <c r="CR506" s="14" t="e">
        <f t="shared" si="562"/>
        <v>#N/A</v>
      </c>
      <c r="CS506" s="14" t="e">
        <f t="shared" si="562"/>
        <v>#N/A</v>
      </c>
      <c r="CT506" s="14" t="e">
        <f t="shared" si="562"/>
        <v>#N/A</v>
      </c>
      <c r="CU506" s="14" t="e">
        <f t="shared" si="562"/>
        <v>#N/A</v>
      </c>
      <c r="CV506" s="14" t="e">
        <f t="shared" si="562"/>
        <v>#N/A</v>
      </c>
      <c r="CW506" s="14" t="e">
        <f t="shared" si="542"/>
        <v>#N/A</v>
      </c>
      <c r="CX506" s="14" t="e">
        <f t="shared" si="542"/>
        <v>#N/A</v>
      </c>
      <c r="CY506" s="14" t="e">
        <f t="shared" si="567"/>
        <v>#N/A</v>
      </c>
      <c r="CZ506" s="14" t="e">
        <f t="shared" si="567"/>
        <v>#N/A</v>
      </c>
      <c r="DA506" s="14" t="e">
        <f t="shared" si="567"/>
        <v>#N/A</v>
      </c>
      <c r="DB506" s="14" t="e">
        <f t="shared" si="567"/>
        <v>#N/A</v>
      </c>
      <c r="DC506" s="14" t="e">
        <f t="shared" si="567"/>
        <v>#N/A</v>
      </c>
      <c r="DD506" s="14" t="e">
        <f t="shared" si="567"/>
        <v>#N/A</v>
      </c>
      <c r="DE506" s="14" t="e">
        <f t="shared" si="567"/>
        <v>#N/A</v>
      </c>
      <c r="DF506" s="14" t="e">
        <f t="shared" si="567"/>
        <v>#N/A</v>
      </c>
      <c r="DG506" s="14" t="e">
        <f t="shared" si="567"/>
        <v>#N/A</v>
      </c>
      <c r="DH506" s="14" t="e">
        <f t="shared" si="567"/>
        <v>#N/A</v>
      </c>
      <c r="DI506" s="14" t="e">
        <f t="shared" si="567"/>
        <v>#N/A</v>
      </c>
      <c r="DJ506" s="14" t="e">
        <f t="shared" si="567"/>
        <v>#N/A</v>
      </c>
      <c r="DK506" s="14" t="e">
        <f t="shared" si="567"/>
        <v>#N/A</v>
      </c>
      <c r="DL506" s="14" t="e">
        <f t="shared" si="567"/>
        <v>#N/A</v>
      </c>
      <c r="DM506" s="14" t="e">
        <f t="shared" si="567"/>
        <v>#N/A</v>
      </c>
      <c r="DN506" s="14" t="e">
        <f t="shared" si="551"/>
        <v>#N/A</v>
      </c>
      <c r="DO506" s="14" t="e">
        <f t="shared" si="551"/>
        <v>#N/A</v>
      </c>
      <c r="DP506" s="14" t="e">
        <f t="shared" si="551"/>
        <v>#N/A</v>
      </c>
      <c r="DQ506" s="14" t="e">
        <f t="shared" si="549"/>
        <v>#N/A</v>
      </c>
      <c r="DR506" s="14" t="e">
        <f t="shared" si="549"/>
        <v>#N/A</v>
      </c>
      <c r="DS506" s="14" t="e">
        <f t="shared" si="529"/>
        <v>#N/A</v>
      </c>
      <c r="DT506" s="14" t="e">
        <f t="shared" si="529"/>
        <v>#N/A</v>
      </c>
      <c r="DU506" s="14" t="e">
        <f t="shared" si="529"/>
        <v>#N/A</v>
      </c>
      <c r="DV506" s="14" t="e">
        <f t="shared" si="529"/>
        <v>#N/A</v>
      </c>
      <c r="DW506" s="14" t="e">
        <f t="shared" si="565"/>
        <v>#N/A</v>
      </c>
      <c r="DX506" s="14" t="e">
        <f t="shared" si="565"/>
        <v>#N/A</v>
      </c>
      <c r="DY506" s="14" t="e">
        <f t="shared" si="565"/>
        <v>#N/A</v>
      </c>
      <c r="DZ506" s="14" t="e">
        <f t="shared" si="560"/>
        <v>#N/A</v>
      </c>
    </row>
    <row r="507" spans="3:130">
      <c r="C507" s="18">
        <v>2057</v>
      </c>
      <c r="D507" s="25"/>
      <c r="E507" s="25"/>
      <c r="F507" s="25"/>
      <c r="G507" s="25"/>
      <c r="H507" s="25"/>
      <c r="I507" s="25"/>
      <c r="J507" s="25"/>
      <c r="K507" s="25"/>
      <c r="L507" s="25"/>
      <c r="M507" s="25"/>
      <c r="N507" s="25"/>
      <c r="O507" s="25"/>
      <c r="P507" s="25"/>
      <c r="Q507" s="25"/>
      <c r="R507" s="25"/>
      <c r="S507" s="25"/>
      <c r="T507" s="25"/>
      <c r="U507" s="25"/>
      <c r="V507" s="25"/>
      <c r="W507" s="25"/>
      <c r="X507" s="25"/>
      <c r="Y507" s="25"/>
      <c r="Z507" s="25"/>
      <c r="AA507" s="25"/>
      <c r="AB507" s="25"/>
      <c r="AC507" s="25"/>
      <c r="AD507" s="25"/>
      <c r="AE507" s="25"/>
      <c r="AF507" s="25"/>
      <c r="AG507" s="25"/>
      <c r="AH507" s="25"/>
      <c r="AI507" s="25"/>
      <c r="AJ507" s="25"/>
      <c r="AK507" s="25"/>
      <c r="AL507" s="25"/>
      <c r="AM507" s="25"/>
      <c r="AN507" s="25"/>
      <c r="AO507" s="25">
        <f t="shared" si="558"/>
        <v>0</v>
      </c>
      <c r="AP507" s="25">
        <f t="shared" si="559"/>
        <v>0</v>
      </c>
      <c r="AQ507" s="25">
        <f t="shared" si="561"/>
        <v>0</v>
      </c>
      <c r="AR507" s="25">
        <f t="shared" si="563"/>
        <v>0</v>
      </c>
      <c r="AS507" s="25">
        <f t="shared" si="566"/>
        <v>0</v>
      </c>
      <c r="AT507" s="25">
        <f t="shared" si="568"/>
        <v>0</v>
      </c>
      <c r="AU507" s="25">
        <f t="shared" si="569"/>
        <v>0</v>
      </c>
      <c r="AV507" s="25">
        <f t="shared" si="570"/>
        <v>0</v>
      </c>
      <c r="AW507" s="25">
        <f t="shared" si="572"/>
        <v>0</v>
      </c>
      <c r="AX507" s="25">
        <f t="shared" si="574"/>
        <v>0</v>
      </c>
      <c r="AY507" s="25">
        <f t="shared" si="575"/>
        <v>0</v>
      </c>
      <c r="AZ507" s="25">
        <f t="shared" si="576"/>
        <v>0</v>
      </c>
      <c r="BA507" s="25">
        <f t="shared" si="577"/>
        <v>6</v>
      </c>
      <c r="BB507" s="25">
        <f t="shared" si="578"/>
        <v>6.375</v>
      </c>
      <c r="BC507" s="25" t="e">
        <f t="shared" si="579"/>
        <v>#N/A</v>
      </c>
      <c r="BD507" s="25" t="e">
        <f t="shared" si="580"/>
        <v>#N/A</v>
      </c>
      <c r="BE507" s="25" t="e">
        <f t="shared" si="581"/>
        <v>#N/A</v>
      </c>
      <c r="BF507" s="25" t="e">
        <f t="shared" si="582"/>
        <v>#N/A</v>
      </c>
      <c r="BG507" s="25" t="e">
        <f t="shared" ref="BG507:BG510" si="583">VLOOKUP($C$121,$D$3:$K$63,$A$74,0)*(B452-B451)</f>
        <v>#N/A</v>
      </c>
      <c r="BH507" s="25" t="e">
        <f>VLOOKUP($C$122,$D$3:$K$63,$A$74,0)*(B451-B450)</f>
        <v>#N/A</v>
      </c>
      <c r="BI507" s="25" t="e">
        <f>VLOOKUP($C$123,$D$3:$K$63,$A$74,0)*B450</f>
        <v>#N/A</v>
      </c>
      <c r="BJ507" s="25"/>
      <c r="BK507" s="25"/>
      <c r="BL507" s="25"/>
      <c r="BM507" s="21" t="e">
        <f t="shared" si="510"/>
        <v>#N/A</v>
      </c>
      <c r="BP507" s="18">
        <v>2057</v>
      </c>
      <c r="BQ507" s="14" t="e">
        <f t="shared" si="573"/>
        <v>#N/A</v>
      </c>
      <c r="BR507" s="14" t="e">
        <f t="shared" si="573"/>
        <v>#N/A</v>
      </c>
      <c r="BS507" s="14" t="e">
        <f t="shared" si="573"/>
        <v>#N/A</v>
      </c>
      <c r="BT507" s="14" t="e">
        <f t="shared" si="573"/>
        <v>#N/A</v>
      </c>
      <c r="BU507" s="14" t="e">
        <f t="shared" si="573"/>
        <v>#N/A</v>
      </c>
      <c r="BV507" s="14" t="e">
        <f t="shared" si="573"/>
        <v>#N/A</v>
      </c>
      <c r="BW507" s="14" t="e">
        <f t="shared" si="573"/>
        <v>#N/A</v>
      </c>
      <c r="BX507" s="14" t="e">
        <f t="shared" si="573"/>
        <v>#N/A</v>
      </c>
      <c r="BY507" s="14" t="e">
        <f t="shared" si="573"/>
        <v>#N/A</v>
      </c>
      <c r="BZ507" s="14" t="e">
        <f t="shared" si="573"/>
        <v>#N/A</v>
      </c>
      <c r="CA507" s="14" t="e">
        <f t="shared" si="573"/>
        <v>#N/A</v>
      </c>
      <c r="CB507" s="14" t="e">
        <f t="shared" si="573"/>
        <v>#N/A</v>
      </c>
      <c r="CC507" s="14" t="e">
        <f t="shared" si="573"/>
        <v>#N/A</v>
      </c>
      <c r="CD507" s="14" t="e">
        <f t="shared" si="573"/>
        <v>#N/A</v>
      </c>
      <c r="CE507" s="14" t="e">
        <f t="shared" si="573"/>
        <v>#N/A</v>
      </c>
      <c r="CF507" s="14" t="e">
        <f t="shared" si="571"/>
        <v>#N/A</v>
      </c>
      <c r="CG507" s="14" t="e">
        <f t="shared" si="564"/>
        <v>#N/A</v>
      </c>
      <c r="CH507" s="14" t="e">
        <f t="shared" si="564"/>
        <v>#N/A</v>
      </c>
      <c r="CI507" s="14" t="e">
        <f t="shared" si="564"/>
        <v>#N/A</v>
      </c>
      <c r="CJ507" s="14" t="e">
        <f t="shared" si="564"/>
        <v>#N/A</v>
      </c>
      <c r="CK507" s="14" t="e">
        <f t="shared" si="564"/>
        <v>#N/A</v>
      </c>
      <c r="CL507" s="14" t="e">
        <f t="shared" si="562"/>
        <v>#N/A</v>
      </c>
      <c r="CM507" s="14" t="e">
        <f t="shared" si="562"/>
        <v>#N/A</v>
      </c>
      <c r="CN507" s="14" t="e">
        <f t="shared" si="562"/>
        <v>#N/A</v>
      </c>
      <c r="CO507" s="14" t="e">
        <f t="shared" si="562"/>
        <v>#N/A</v>
      </c>
      <c r="CP507" s="14" t="e">
        <f t="shared" si="562"/>
        <v>#N/A</v>
      </c>
      <c r="CQ507" s="14" t="e">
        <f t="shared" si="562"/>
        <v>#N/A</v>
      </c>
      <c r="CR507" s="14" t="e">
        <f t="shared" si="562"/>
        <v>#N/A</v>
      </c>
      <c r="CS507" s="14" t="e">
        <f t="shared" si="562"/>
        <v>#N/A</v>
      </c>
      <c r="CT507" s="14" t="e">
        <f t="shared" si="562"/>
        <v>#N/A</v>
      </c>
      <c r="CU507" s="14" t="e">
        <f t="shared" si="562"/>
        <v>#N/A</v>
      </c>
      <c r="CV507" s="14" t="e">
        <f t="shared" si="562"/>
        <v>#N/A</v>
      </c>
      <c r="CW507" s="14" t="e">
        <f t="shared" si="542"/>
        <v>#N/A</v>
      </c>
      <c r="CX507" s="14" t="e">
        <f t="shared" si="542"/>
        <v>#N/A</v>
      </c>
      <c r="CY507" s="14" t="e">
        <f t="shared" si="567"/>
        <v>#N/A</v>
      </c>
      <c r="CZ507" s="14" t="e">
        <f t="shared" si="567"/>
        <v>#N/A</v>
      </c>
      <c r="DA507" s="14" t="e">
        <f t="shared" si="567"/>
        <v>#N/A</v>
      </c>
      <c r="DB507" s="14" t="e">
        <f t="shared" si="567"/>
        <v>#N/A</v>
      </c>
      <c r="DC507" s="14" t="e">
        <f t="shared" si="567"/>
        <v>#N/A</v>
      </c>
      <c r="DD507" s="14" t="e">
        <f t="shared" si="567"/>
        <v>#N/A</v>
      </c>
      <c r="DE507" s="14" t="e">
        <f t="shared" si="567"/>
        <v>#N/A</v>
      </c>
      <c r="DF507" s="14" t="e">
        <f t="shared" si="567"/>
        <v>#N/A</v>
      </c>
      <c r="DG507" s="14" t="e">
        <f t="shared" si="567"/>
        <v>#N/A</v>
      </c>
      <c r="DH507" s="14" t="e">
        <f t="shared" si="567"/>
        <v>#N/A</v>
      </c>
      <c r="DI507" s="14" t="e">
        <f t="shared" si="567"/>
        <v>#N/A</v>
      </c>
      <c r="DJ507" s="14" t="e">
        <f t="shared" si="567"/>
        <v>#N/A</v>
      </c>
      <c r="DK507" s="14" t="e">
        <f t="shared" si="567"/>
        <v>#N/A</v>
      </c>
      <c r="DL507" s="14" t="e">
        <f t="shared" si="567"/>
        <v>#N/A</v>
      </c>
      <c r="DM507" s="14" t="e">
        <f t="shared" si="567"/>
        <v>#N/A</v>
      </c>
      <c r="DN507" s="14" t="e">
        <f t="shared" si="551"/>
        <v>#N/A</v>
      </c>
      <c r="DO507" s="14" t="e">
        <f t="shared" si="551"/>
        <v>#N/A</v>
      </c>
      <c r="DP507" s="14" t="e">
        <f t="shared" si="551"/>
        <v>#N/A</v>
      </c>
      <c r="DQ507" s="14" t="e">
        <f t="shared" si="549"/>
        <v>#N/A</v>
      </c>
      <c r="DR507" s="14" t="e">
        <f t="shared" si="549"/>
        <v>#N/A</v>
      </c>
      <c r="DS507" s="14" t="e">
        <f t="shared" si="529"/>
        <v>#N/A</v>
      </c>
      <c r="DT507" s="14" t="e">
        <f t="shared" si="529"/>
        <v>#N/A</v>
      </c>
      <c r="DU507" s="14" t="e">
        <f t="shared" si="529"/>
        <v>#N/A</v>
      </c>
      <c r="DV507" s="14" t="e">
        <f t="shared" si="529"/>
        <v>#N/A</v>
      </c>
      <c r="DW507" s="14" t="e">
        <f t="shared" si="565"/>
        <v>#N/A</v>
      </c>
      <c r="DX507" s="14" t="e">
        <f t="shared" si="565"/>
        <v>#N/A</v>
      </c>
      <c r="DY507" s="14" t="e">
        <f t="shared" si="565"/>
        <v>#N/A</v>
      </c>
      <c r="DZ507" s="14" t="e">
        <f t="shared" si="560"/>
        <v>#N/A</v>
      </c>
    </row>
    <row r="508" spans="3:130">
      <c r="C508" s="18">
        <v>2058</v>
      </c>
      <c r="D508" s="25"/>
      <c r="E508" s="25"/>
      <c r="F508" s="25"/>
      <c r="G508" s="25"/>
      <c r="H508" s="25"/>
      <c r="I508" s="25"/>
      <c r="J508" s="25"/>
      <c r="K508" s="25"/>
      <c r="L508" s="25"/>
      <c r="M508" s="25"/>
      <c r="N508" s="25"/>
      <c r="O508" s="25"/>
      <c r="P508" s="25"/>
      <c r="Q508" s="25"/>
      <c r="R508" s="25"/>
      <c r="S508" s="25"/>
      <c r="T508" s="25"/>
      <c r="U508" s="25"/>
      <c r="V508" s="25"/>
      <c r="W508" s="25"/>
      <c r="X508" s="25"/>
      <c r="Y508" s="25"/>
      <c r="Z508" s="25"/>
      <c r="AA508" s="25"/>
      <c r="AB508" s="25"/>
      <c r="AC508" s="25"/>
      <c r="AD508" s="25"/>
      <c r="AE508" s="25"/>
      <c r="AF508" s="25"/>
      <c r="AG508" s="25"/>
      <c r="AH508" s="25"/>
      <c r="AI508" s="25"/>
      <c r="AJ508" s="25"/>
      <c r="AK508" s="25"/>
      <c r="AL508" s="25"/>
      <c r="AM508" s="25"/>
      <c r="AN508" s="25"/>
      <c r="AO508" s="25"/>
      <c r="AP508" s="25">
        <f t="shared" si="559"/>
        <v>0</v>
      </c>
      <c r="AQ508" s="25">
        <f t="shared" si="561"/>
        <v>0</v>
      </c>
      <c r="AR508" s="25">
        <f t="shared" si="563"/>
        <v>0</v>
      </c>
      <c r="AS508" s="25">
        <f t="shared" si="566"/>
        <v>0</v>
      </c>
      <c r="AT508" s="25">
        <f t="shared" si="568"/>
        <v>0</v>
      </c>
      <c r="AU508" s="25">
        <f t="shared" si="569"/>
        <v>0</v>
      </c>
      <c r="AV508" s="25">
        <f t="shared" si="570"/>
        <v>0</v>
      </c>
      <c r="AW508" s="25">
        <f t="shared" si="572"/>
        <v>0</v>
      </c>
      <c r="AX508" s="25">
        <f t="shared" si="574"/>
        <v>0</v>
      </c>
      <c r="AY508" s="25">
        <f t="shared" si="575"/>
        <v>0</v>
      </c>
      <c r="AZ508" s="25">
        <f t="shared" si="576"/>
        <v>0</v>
      </c>
      <c r="BA508" s="25">
        <f t="shared" si="577"/>
        <v>0</v>
      </c>
      <c r="BB508" s="25">
        <f t="shared" si="578"/>
        <v>6.375</v>
      </c>
      <c r="BC508" s="25" t="e">
        <f t="shared" si="579"/>
        <v>#N/A</v>
      </c>
      <c r="BD508" s="25" t="e">
        <f t="shared" si="580"/>
        <v>#N/A</v>
      </c>
      <c r="BE508" s="25" t="e">
        <f t="shared" si="581"/>
        <v>#N/A</v>
      </c>
      <c r="BF508" s="25" t="e">
        <f t="shared" si="582"/>
        <v>#N/A</v>
      </c>
      <c r="BG508" s="25" t="e">
        <f t="shared" si="583"/>
        <v>#N/A</v>
      </c>
      <c r="BH508" s="25" t="e">
        <f t="shared" ref="BH508:BH510" si="584">VLOOKUP($C$122,$D$3:$K$63,$A$74,0)*(B452-B451)</f>
        <v>#N/A</v>
      </c>
      <c r="BI508" s="25" t="e">
        <f>VLOOKUP($C$123,$D$3:$K$63,$A$74,0)*(B451-B450)</f>
        <v>#N/A</v>
      </c>
      <c r="BJ508" s="25" t="e">
        <f>VLOOKUP($C$124,$D$3:$K$63,$A$74,0)*B450</f>
        <v>#N/A</v>
      </c>
      <c r="BK508" s="25"/>
      <c r="BL508" s="25"/>
      <c r="BM508" s="21" t="e">
        <f t="shared" si="510"/>
        <v>#N/A</v>
      </c>
      <c r="BP508" s="18">
        <v>2058</v>
      </c>
      <c r="BQ508" s="14" t="e">
        <f t="shared" si="573"/>
        <v>#N/A</v>
      </c>
      <c r="BR508" s="14" t="e">
        <f t="shared" si="573"/>
        <v>#N/A</v>
      </c>
      <c r="BS508" s="14" t="e">
        <f t="shared" si="573"/>
        <v>#N/A</v>
      </c>
      <c r="BT508" s="14" t="e">
        <f t="shared" si="573"/>
        <v>#N/A</v>
      </c>
      <c r="BU508" s="14" t="e">
        <f t="shared" si="573"/>
        <v>#N/A</v>
      </c>
      <c r="BV508" s="14" t="e">
        <f t="shared" si="573"/>
        <v>#N/A</v>
      </c>
      <c r="BW508" s="14" t="e">
        <f t="shared" si="573"/>
        <v>#N/A</v>
      </c>
      <c r="BX508" s="14" t="e">
        <f t="shared" si="573"/>
        <v>#N/A</v>
      </c>
      <c r="BY508" s="14" t="e">
        <f t="shared" si="573"/>
        <v>#N/A</v>
      </c>
      <c r="BZ508" s="14" t="e">
        <f t="shared" si="573"/>
        <v>#N/A</v>
      </c>
      <c r="CA508" s="14" t="e">
        <f t="shared" si="573"/>
        <v>#N/A</v>
      </c>
      <c r="CB508" s="14" t="e">
        <f t="shared" si="573"/>
        <v>#N/A</v>
      </c>
      <c r="CC508" s="14" t="e">
        <f t="shared" si="573"/>
        <v>#N/A</v>
      </c>
      <c r="CD508" s="14" t="e">
        <f t="shared" si="573"/>
        <v>#N/A</v>
      </c>
      <c r="CE508" s="14" t="e">
        <f t="shared" si="573"/>
        <v>#N/A</v>
      </c>
      <c r="CF508" s="14" t="e">
        <f t="shared" si="571"/>
        <v>#N/A</v>
      </c>
      <c r="CG508" s="14" t="e">
        <f t="shared" si="564"/>
        <v>#N/A</v>
      </c>
      <c r="CH508" s="14" t="e">
        <f t="shared" si="564"/>
        <v>#N/A</v>
      </c>
      <c r="CI508" s="14" t="e">
        <f t="shared" si="564"/>
        <v>#N/A</v>
      </c>
      <c r="CJ508" s="14" t="e">
        <f t="shared" si="564"/>
        <v>#N/A</v>
      </c>
      <c r="CK508" s="14" t="e">
        <f t="shared" si="564"/>
        <v>#N/A</v>
      </c>
      <c r="CL508" s="14" t="e">
        <f t="shared" si="562"/>
        <v>#N/A</v>
      </c>
      <c r="CM508" s="14" t="e">
        <f t="shared" si="562"/>
        <v>#N/A</v>
      </c>
      <c r="CN508" s="14" t="e">
        <f t="shared" si="562"/>
        <v>#N/A</v>
      </c>
      <c r="CO508" s="14" t="e">
        <f t="shared" si="562"/>
        <v>#N/A</v>
      </c>
      <c r="CP508" s="14" t="e">
        <f t="shared" si="562"/>
        <v>#N/A</v>
      </c>
      <c r="CQ508" s="14" t="e">
        <f t="shared" si="562"/>
        <v>#N/A</v>
      </c>
      <c r="CR508" s="14" t="e">
        <f t="shared" si="562"/>
        <v>#N/A</v>
      </c>
      <c r="CS508" s="14" t="e">
        <f t="shared" si="562"/>
        <v>#N/A</v>
      </c>
      <c r="CT508" s="14" t="e">
        <f t="shared" si="562"/>
        <v>#N/A</v>
      </c>
      <c r="CU508" s="14" t="e">
        <f t="shared" si="562"/>
        <v>#N/A</v>
      </c>
      <c r="CV508" s="14" t="e">
        <f t="shared" si="562"/>
        <v>#N/A</v>
      </c>
      <c r="CW508" s="14" t="e">
        <f t="shared" si="542"/>
        <v>#N/A</v>
      </c>
      <c r="CX508" s="14" t="e">
        <f t="shared" si="542"/>
        <v>#N/A</v>
      </c>
      <c r="CY508" s="14" t="e">
        <f t="shared" si="567"/>
        <v>#N/A</v>
      </c>
      <c r="CZ508" s="14" t="e">
        <f t="shared" si="567"/>
        <v>#N/A</v>
      </c>
      <c r="DA508" s="14" t="e">
        <f t="shared" si="567"/>
        <v>#N/A</v>
      </c>
      <c r="DB508" s="14" t="e">
        <f t="shared" si="567"/>
        <v>#N/A</v>
      </c>
      <c r="DC508" s="14" t="e">
        <f t="shared" si="567"/>
        <v>#N/A</v>
      </c>
      <c r="DD508" s="14" t="e">
        <f t="shared" si="567"/>
        <v>#N/A</v>
      </c>
      <c r="DE508" s="14" t="e">
        <f t="shared" si="567"/>
        <v>#N/A</v>
      </c>
      <c r="DF508" s="14" t="e">
        <f t="shared" si="567"/>
        <v>#N/A</v>
      </c>
      <c r="DG508" s="14" t="e">
        <f t="shared" si="567"/>
        <v>#N/A</v>
      </c>
      <c r="DH508" s="14" t="e">
        <f t="shared" si="567"/>
        <v>#N/A</v>
      </c>
      <c r="DI508" s="14" t="e">
        <f t="shared" si="567"/>
        <v>#N/A</v>
      </c>
      <c r="DJ508" s="14" t="e">
        <f t="shared" si="567"/>
        <v>#N/A</v>
      </c>
      <c r="DK508" s="14" t="e">
        <f t="shared" si="567"/>
        <v>#N/A</v>
      </c>
      <c r="DL508" s="14" t="e">
        <f t="shared" si="567"/>
        <v>#N/A</v>
      </c>
      <c r="DM508" s="14" t="e">
        <f t="shared" si="567"/>
        <v>#N/A</v>
      </c>
      <c r="DN508" s="14" t="e">
        <f t="shared" si="551"/>
        <v>#N/A</v>
      </c>
      <c r="DO508" s="14" t="e">
        <f t="shared" si="551"/>
        <v>#N/A</v>
      </c>
      <c r="DP508" s="14" t="e">
        <f t="shared" si="551"/>
        <v>#N/A</v>
      </c>
      <c r="DQ508" s="14" t="e">
        <f t="shared" si="549"/>
        <v>#N/A</v>
      </c>
      <c r="DR508" s="14" t="e">
        <f t="shared" si="549"/>
        <v>#N/A</v>
      </c>
      <c r="DS508" s="14" t="e">
        <f t="shared" si="529"/>
        <v>#N/A</v>
      </c>
      <c r="DT508" s="14" t="e">
        <f t="shared" si="529"/>
        <v>#N/A</v>
      </c>
      <c r="DU508" s="14" t="e">
        <f t="shared" si="529"/>
        <v>#N/A</v>
      </c>
      <c r="DV508" s="14" t="e">
        <f t="shared" si="529"/>
        <v>#N/A</v>
      </c>
      <c r="DW508" s="14" t="e">
        <f t="shared" si="565"/>
        <v>#N/A</v>
      </c>
      <c r="DX508" s="14" t="e">
        <f t="shared" si="565"/>
        <v>#N/A</v>
      </c>
      <c r="DY508" s="14" t="e">
        <f t="shared" si="565"/>
        <v>#N/A</v>
      </c>
      <c r="DZ508" s="14" t="e">
        <f t="shared" si="560"/>
        <v>#N/A</v>
      </c>
    </row>
    <row r="509" spans="3:130">
      <c r="C509" s="18">
        <v>2059</v>
      </c>
      <c r="D509" s="25"/>
      <c r="E509" s="25"/>
      <c r="F509" s="25"/>
      <c r="G509" s="25"/>
      <c r="H509" s="25"/>
      <c r="I509" s="25"/>
      <c r="J509" s="25"/>
      <c r="K509" s="25"/>
      <c r="L509" s="25"/>
      <c r="M509" s="25"/>
      <c r="N509" s="25"/>
      <c r="O509" s="25"/>
      <c r="P509" s="25"/>
      <c r="Q509" s="25"/>
      <c r="R509" s="25"/>
      <c r="S509" s="25"/>
      <c r="T509" s="25"/>
      <c r="U509" s="25"/>
      <c r="V509" s="25"/>
      <c r="W509" s="25"/>
      <c r="X509" s="25"/>
      <c r="Y509" s="25"/>
      <c r="Z509" s="25"/>
      <c r="AA509" s="25"/>
      <c r="AB509" s="25"/>
      <c r="AC509" s="25"/>
      <c r="AD509" s="25"/>
      <c r="AE509" s="25"/>
      <c r="AF509" s="25"/>
      <c r="AG509" s="25"/>
      <c r="AH509" s="25"/>
      <c r="AI509" s="25"/>
      <c r="AJ509" s="25"/>
      <c r="AK509" s="25"/>
      <c r="AL509" s="25"/>
      <c r="AM509" s="25"/>
      <c r="AN509" s="25"/>
      <c r="AO509" s="25"/>
      <c r="AP509" s="25"/>
      <c r="AQ509" s="25">
        <f t="shared" si="561"/>
        <v>0</v>
      </c>
      <c r="AR509" s="25">
        <f t="shared" si="563"/>
        <v>0</v>
      </c>
      <c r="AS509" s="25">
        <f t="shared" si="566"/>
        <v>0</v>
      </c>
      <c r="AT509" s="25">
        <f t="shared" si="568"/>
        <v>0</v>
      </c>
      <c r="AU509" s="25">
        <f t="shared" si="569"/>
        <v>0</v>
      </c>
      <c r="AV509" s="25">
        <f t="shared" si="570"/>
        <v>0</v>
      </c>
      <c r="AW509" s="25">
        <f t="shared" si="572"/>
        <v>0</v>
      </c>
      <c r="AX509" s="25">
        <f t="shared" si="574"/>
        <v>0</v>
      </c>
      <c r="AY509" s="25">
        <f t="shared" si="575"/>
        <v>0</v>
      </c>
      <c r="AZ509" s="25">
        <f t="shared" si="576"/>
        <v>0</v>
      </c>
      <c r="BA509" s="25">
        <f t="shared" si="577"/>
        <v>0</v>
      </c>
      <c r="BB509" s="25">
        <f t="shared" si="578"/>
        <v>0</v>
      </c>
      <c r="BC509" s="25" t="e">
        <f t="shared" si="579"/>
        <v>#N/A</v>
      </c>
      <c r="BD509" s="25" t="e">
        <f t="shared" si="580"/>
        <v>#N/A</v>
      </c>
      <c r="BE509" s="25" t="e">
        <f t="shared" si="581"/>
        <v>#N/A</v>
      </c>
      <c r="BF509" s="25" t="e">
        <f t="shared" si="582"/>
        <v>#N/A</v>
      </c>
      <c r="BG509" s="25" t="e">
        <f t="shared" si="583"/>
        <v>#N/A</v>
      </c>
      <c r="BH509" s="25" t="e">
        <f t="shared" si="584"/>
        <v>#N/A</v>
      </c>
      <c r="BI509" s="25" t="e">
        <f t="shared" ref="BI509:BI510" si="585">VLOOKUP($C$123,$D$3:$K$63,$A$74,0)*(B452-B451)</f>
        <v>#N/A</v>
      </c>
      <c r="BJ509" s="25" t="e">
        <f>VLOOKUP($C$124,$D$3:$K$63,$A$74,0)*(B451-B450)</f>
        <v>#N/A</v>
      </c>
      <c r="BK509" s="25" t="e">
        <f>VLOOKUP($C$125,$D$3:$K$63,$A$74,0)*B450</f>
        <v>#N/A</v>
      </c>
      <c r="BL509" s="25"/>
      <c r="BM509" s="21" t="e">
        <f t="shared" si="510"/>
        <v>#N/A</v>
      </c>
      <c r="BP509" s="18">
        <v>2059</v>
      </c>
      <c r="BQ509" s="14" t="e">
        <f t="shared" si="573"/>
        <v>#N/A</v>
      </c>
      <c r="BR509" s="14" t="e">
        <f t="shared" si="573"/>
        <v>#N/A</v>
      </c>
      <c r="BS509" s="14" t="e">
        <f t="shared" si="573"/>
        <v>#N/A</v>
      </c>
      <c r="BT509" s="14" t="e">
        <f t="shared" si="573"/>
        <v>#N/A</v>
      </c>
      <c r="BU509" s="14" t="e">
        <f t="shared" si="573"/>
        <v>#N/A</v>
      </c>
      <c r="BV509" s="14" t="e">
        <f t="shared" si="573"/>
        <v>#N/A</v>
      </c>
      <c r="BW509" s="14" t="e">
        <f t="shared" si="573"/>
        <v>#N/A</v>
      </c>
      <c r="BX509" s="14" t="e">
        <f t="shared" si="573"/>
        <v>#N/A</v>
      </c>
      <c r="BY509" s="14" t="e">
        <f t="shared" si="573"/>
        <v>#N/A</v>
      </c>
      <c r="BZ509" s="14" t="e">
        <f t="shared" si="573"/>
        <v>#N/A</v>
      </c>
      <c r="CA509" s="14" t="e">
        <f t="shared" si="573"/>
        <v>#N/A</v>
      </c>
      <c r="CB509" s="14" t="e">
        <f t="shared" si="573"/>
        <v>#N/A</v>
      </c>
      <c r="CC509" s="14" t="e">
        <f t="shared" si="573"/>
        <v>#N/A</v>
      </c>
      <c r="CD509" s="14" t="e">
        <f t="shared" si="573"/>
        <v>#N/A</v>
      </c>
      <c r="CE509" s="14" t="e">
        <f t="shared" si="573"/>
        <v>#N/A</v>
      </c>
      <c r="CF509" s="14" t="e">
        <f t="shared" si="571"/>
        <v>#N/A</v>
      </c>
      <c r="CG509" s="14" t="e">
        <f t="shared" si="564"/>
        <v>#N/A</v>
      </c>
      <c r="CH509" s="14" t="e">
        <f t="shared" si="564"/>
        <v>#N/A</v>
      </c>
      <c r="CI509" s="14" t="e">
        <f t="shared" si="564"/>
        <v>#N/A</v>
      </c>
      <c r="CJ509" s="14" t="e">
        <f t="shared" si="564"/>
        <v>#N/A</v>
      </c>
      <c r="CK509" s="14" t="e">
        <f t="shared" si="564"/>
        <v>#N/A</v>
      </c>
      <c r="CL509" s="14" t="e">
        <f t="shared" si="562"/>
        <v>#N/A</v>
      </c>
      <c r="CM509" s="14" t="e">
        <f t="shared" si="562"/>
        <v>#N/A</v>
      </c>
      <c r="CN509" s="14" t="e">
        <f t="shared" si="562"/>
        <v>#N/A</v>
      </c>
      <c r="CO509" s="14" t="e">
        <f t="shared" si="562"/>
        <v>#N/A</v>
      </c>
      <c r="CP509" s="14" t="e">
        <f t="shared" si="562"/>
        <v>#N/A</v>
      </c>
      <c r="CQ509" s="14" t="e">
        <f t="shared" si="562"/>
        <v>#N/A</v>
      </c>
      <c r="CR509" s="14" t="e">
        <f t="shared" si="562"/>
        <v>#N/A</v>
      </c>
      <c r="CS509" s="14" t="e">
        <f t="shared" si="562"/>
        <v>#N/A</v>
      </c>
      <c r="CT509" s="14" t="e">
        <f t="shared" si="562"/>
        <v>#N/A</v>
      </c>
      <c r="CU509" s="14" t="e">
        <f t="shared" si="562"/>
        <v>#N/A</v>
      </c>
      <c r="CV509" s="14" t="e">
        <f t="shared" si="562"/>
        <v>#N/A</v>
      </c>
      <c r="CW509" s="14" t="e">
        <f t="shared" si="542"/>
        <v>#N/A</v>
      </c>
      <c r="CX509" s="14" t="e">
        <f t="shared" si="542"/>
        <v>#N/A</v>
      </c>
      <c r="CY509" s="14" t="e">
        <f t="shared" si="567"/>
        <v>#N/A</v>
      </c>
      <c r="CZ509" s="14" t="e">
        <f t="shared" si="567"/>
        <v>#N/A</v>
      </c>
      <c r="DA509" s="14" t="e">
        <f t="shared" si="567"/>
        <v>#N/A</v>
      </c>
      <c r="DB509" s="14" t="e">
        <f t="shared" si="567"/>
        <v>#N/A</v>
      </c>
      <c r="DC509" s="14" t="e">
        <f t="shared" si="567"/>
        <v>#N/A</v>
      </c>
      <c r="DD509" s="14" t="e">
        <f t="shared" si="567"/>
        <v>#N/A</v>
      </c>
      <c r="DE509" s="14" t="e">
        <f t="shared" si="567"/>
        <v>#N/A</v>
      </c>
      <c r="DF509" s="14" t="e">
        <f t="shared" si="567"/>
        <v>#N/A</v>
      </c>
      <c r="DG509" s="14" t="e">
        <f t="shared" si="567"/>
        <v>#N/A</v>
      </c>
      <c r="DH509" s="14" t="e">
        <f t="shared" si="567"/>
        <v>#N/A</v>
      </c>
      <c r="DI509" s="14" t="e">
        <f t="shared" si="567"/>
        <v>#N/A</v>
      </c>
      <c r="DJ509" s="14" t="e">
        <f t="shared" si="567"/>
        <v>#N/A</v>
      </c>
      <c r="DK509" s="14" t="e">
        <f t="shared" si="567"/>
        <v>#N/A</v>
      </c>
      <c r="DL509" s="14" t="e">
        <f t="shared" si="567"/>
        <v>#N/A</v>
      </c>
      <c r="DM509" s="14" t="e">
        <f t="shared" si="567"/>
        <v>#N/A</v>
      </c>
      <c r="DN509" s="14" t="e">
        <f t="shared" si="551"/>
        <v>#N/A</v>
      </c>
      <c r="DO509" s="14" t="e">
        <f t="shared" si="551"/>
        <v>#N/A</v>
      </c>
      <c r="DP509" s="14" t="e">
        <f t="shared" si="551"/>
        <v>#N/A</v>
      </c>
      <c r="DQ509" s="14" t="e">
        <f t="shared" si="549"/>
        <v>#N/A</v>
      </c>
      <c r="DR509" s="14" t="e">
        <f t="shared" si="549"/>
        <v>#N/A</v>
      </c>
      <c r="DS509" s="14" t="e">
        <f t="shared" si="529"/>
        <v>#N/A</v>
      </c>
      <c r="DT509" s="14" t="e">
        <f t="shared" si="529"/>
        <v>#N/A</v>
      </c>
      <c r="DU509" s="14" t="e">
        <f t="shared" si="529"/>
        <v>#N/A</v>
      </c>
      <c r="DV509" s="14" t="e">
        <f t="shared" si="529"/>
        <v>#N/A</v>
      </c>
      <c r="DW509" s="14" t="e">
        <f t="shared" si="565"/>
        <v>#N/A</v>
      </c>
      <c r="DX509" s="14" t="e">
        <f t="shared" si="565"/>
        <v>#N/A</v>
      </c>
      <c r="DY509" s="14" t="e">
        <f t="shared" si="565"/>
        <v>#N/A</v>
      </c>
      <c r="DZ509" s="14" t="e">
        <f t="shared" si="560"/>
        <v>#N/A</v>
      </c>
    </row>
    <row r="510" spans="3:130">
      <c r="C510" s="18">
        <v>2060</v>
      </c>
      <c r="D510" s="25"/>
      <c r="E510" s="25"/>
      <c r="F510" s="25"/>
      <c r="G510" s="25"/>
      <c r="H510" s="25"/>
      <c r="I510" s="25"/>
      <c r="J510" s="25"/>
      <c r="K510" s="25"/>
      <c r="L510" s="25"/>
      <c r="M510" s="25"/>
      <c r="N510" s="25"/>
      <c r="O510" s="25"/>
      <c r="P510" s="25"/>
      <c r="Q510" s="25"/>
      <c r="R510" s="25"/>
      <c r="S510" s="25"/>
      <c r="T510" s="25"/>
      <c r="U510" s="25"/>
      <c r="V510" s="25"/>
      <c r="W510" s="25"/>
      <c r="X510" s="25"/>
      <c r="Y510" s="25"/>
      <c r="Z510" s="25"/>
      <c r="AA510" s="25"/>
      <c r="AB510" s="25"/>
      <c r="AC510" s="25"/>
      <c r="AD510" s="25"/>
      <c r="AE510" s="25"/>
      <c r="AF510" s="25"/>
      <c r="AG510" s="25"/>
      <c r="AH510" s="25"/>
      <c r="AI510" s="25"/>
      <c r="AJ510" s="25"/>
      <c r="AK510" s="25"/>
      <c r="AL510" s="25"/>
      <c r="AM510" s="25"/>
      <c r="AN510" s="25"/>
      <c r="AO510" s="25"/>
      <c r="AP510" s="25"/>
      <c r="AQ510" s="25"/>
      <c r="AR510" s="25">
        <f t="shared" si="563"/>
        <v>0</v>
      </c>
      <c r="AS510" s="25">
        <f t="shared" si="566"/>
        <v>0</v>
      </c>
      <c r="AT510" s="25">
        <f t="shared" si="568"/>
        <v>0</v>
      </c>
      <c r="AU510" s="25">
        <f t="shared" si="569"/>
        <v>0</v>
      </c>
      <c r="AV510" s="25">
        <f t="shared" si="570"/>
        <v>0</v>
      </c>
      <c r="AW510" s="25">
        <f t="shared" si="572"/>
        <v>0</v>
      </c>
      <c r="AX510" s="25">
        <f t="shared" si="574"/>
        <v>0</v>
      </c>
      <c r="AY510" s="25">
        <f t="shared" si="575"/>
        <v>0</v>
      </c>
      <c r="AZ510" s="25">
        <f t="shared" si="576"/>
        <v>0</v>
      </c>
      <c r="BA510" s="25">
        <f t="shared" si="577"/>
        <v>0</v>
      </c>
      <c r="BB510" s="25">
        <f t="shared" si="578"/>
        <v>0</v>
      </c>
      <c r="BC510" s="25" t="e">
        <f t="shared" si="579"/>
        <v>#N/A</v>
      </c>
      <c r="BD510" s="25" t="e">
        <f t="shared" si="580"/>
        <v>#N/A</v>
      </c>
      <c r="BE510" s="25" t="e">
        <f t="shared" si="581"/>
        <v>#N/A</v>
      </c>
      <c r="BF510" s="25" t="e">
        <f t="shared" si="582"/>
        <v>#N/A</v>
      </c>
      <c r="BG510" s="25" t="e">
        <f t="shared" si="583"/>
        <v>#N/A</v>
      </c>
      <c r="BH510" s="25" t="e">
        <f t="shared" si="584"/>
        <v>#N/A</v>
      </c>
      <c r="BI510" s="25" t="e">
        <f t="shared" si="585"/>
        <v>#N/A</v>
      </c>
      <c r="BJ510" s="25" t="e">
        <f>VLOOKUP($C$124,$D$3:$K$63,$A$74,0)*(B452-B451)</f>
        <v>#N/A</v>
      </c>
      <c r="BK510" s="25" t="e">
        <f>VLOOKUP($C$125,$D$3:$K$63,$A$74,0)*(B451-B450)</f>
        <v>#N/A</v>
      </c>
      <c r="BL510" s="25" t="e">
        <f>VLOOKUP($C$126,$D$3:$K$63,$A$74,0)*B450</f>
        <v>#N/A</v>
      </c>
      <c r="BM510" s="21" t="e">
        <f t="shared" si="510"/>
        <v>#N/A</v>
      </c>
      <c r="BP510" s="18">
        <v>2060</v>
      </c>
      <c r="BQ510" s="14" t="e">
        <f t="shared" si="573"/>
        <v>#N/A</v>
      </c>
      <c r="BR510" s="14" t="e">
        <f t="shared" si="573"/>
        <v>#N/A</v>
      </c>
      <c r="BS510" s="14" t="e">
        <f t="shared" si="573"/>
        <v>#N/A</v>
      </c>
      <c r="BT510" s="14" t="e">
        <f t="shared" si="573"/>
        <v>#N/A</v>
      </c>
      <c r="BU510" s="14" t="e">
        <f t="shared" si="573"/>
        <v>#N/A</v>
      </c>
      <c r="BV510" s="14" t="e">
        <f t="shared" si="573"/>
        <v>#N/A</v>
      </c>
      <c r="BW510" s="14" t="e">
        <f t="shared" si="573"/>
        <v>#N/A</v>
      </c>
      <c r="BX510" s="14" t="e">
        <f t="shared" si="573"/>
        <v>#N/A</v>
      </c>
      <c r="BY510" s="14" t="e">
        <f t="shared" si="573"/>
        <v>#N/A</v>
      </c>
      <c r="BZ510" s="14" t="e">
        <f t="shared" si="573"/>
        <v>#N/A</v>
      </c>
      <c r="CA510" s="14" t="e">
        <f t="shared" si="573"/>
        <v>#N/A</v>
      </c>
      <c r="CB510" s="14" t="e">
        <f t="shared" si="573"/>
        <v>#N/A</v>
      </c>
      <c r="CC510" s="14" t="e">
        <f t="shared" si="573"/>
        <v>#N/A</v>
      </c>
      <c r="CD510" s="14" t="e">
        <f t="shared" si="573"/>
        <v>#N/A</v>
      </c>
      <c r="CE510" s="14" t="e">
        <f t="shared" si="573"/>
        <v>#N/A</v>
      </c>
      <c r="CF510" s="14" t="e">
        <f t="shared" si="571"/>
        <v>#N/A</v>
      </c>
      <c r="CG510" s="14" t="e">
        <f t="shared" si="564"/>
        <v>#N/A</v>
      </c>
      <c r="CH510" s="14" t="e">
        <f t="shared" si="564"/>
        <v>#N/A</v>
      </c>
      <c r="CI510" s="14" t="e">
        <f t="shared" si="564"/>
        <v>#N/A</v>
      </c>
      <c r="CJ510" s="14" t="e">
        <f t="shared" si="564"/>
        <v>#N/A</v>
      </c>
      <c r="CK510" s="14" t="e">
        <f t="shared" si="564"/>
        <v>#N/A</v>
      </c>
      <c r="CL510" s="14" t="e">
        <f t="shared" si="562"/>
        <v>#N/A</v>
      </c>
      <c r="CM510" s="14" t="e">
        <f t="shared" si="562"/>
        <v>#N/A</v>
      </c>
      <c r="CN510" s="14" t="e">
        <f t="shared" si="562"/>
        <v>#N/A</v>
      </c>
      <c r="CO510" s="14" t="e">
        <f t="shared" si="562"/>
        <v>#N/A</v>
      </c>
      <c r="CP510" s="14" t="e">
        <f t="shared" si="562"/>
        <v>#N/A</v>
      </c>
      <c r="CQ510" s="14" t="e">
        <f t="shared" si="562"/>
        <v>#N/A</v>
      </c>
      <c r="CR510" s="14" t="e">
        <f t="shared" si="562"/>
        <v>#N/A</v>
      </c>
      <c r="CS510" s="14" t="e">
        <f t="shared" si="562"/>
        <v>#N/A</v>
      </c>
      <c r="CT510" s="14" t="e">
        <f t="shared" si="562"/>
        <v>#N/A</v>
      </c>
      <c r="CU510" s="14" t="e">
        <f t="shared" si="562"/>
        <v>#N/A</v>
      </c>
      <c r="CV510" s="14" t="e">
        <f t="shared" si="562"/>
        <v>#N/A</v>
      </c>
      <c r="CW510" s="14" t="e">
        <f t="shared" si="542"/>
        <v>#N/A</v>
      </c>
      <c r="CX510" s="14" t="e">
        <f t="shared" si="542"/>
        <v>#N/A</v>
      </c>
      <c r="CY510" s="14" t="e">
        <f t="shared" si="542"/>
        <v>#N/A</v>
      </c>
      <c r="CZ510" s="14" t="e">
        <f t="shared" si="542"/>
        <v>#N/A</v>
      </c>
      <c r="DA510" s="14" t="e">
        <f t="shared" si="542"/>
        <v>#N/A</v>
      </c>
      <c r="DB510" s="14" t="e">
        <f t="shared" si="542"/>
        <v>#N/A</v>
      </c>
      <c r="DC510" s="14" t="e">
        <f t="shared" si="542"/>
        <v>#N/A</v>
      </c>
      <c r="DD510" s="14" t="e">
        <f t="shared" si="542"/>
        <v>#N/A</v>
      </c>
      <c r="DE510" s="14" t="e">
        <f t="shared" si="542"/>
        <v>#N/A</v>
      </c>
      <c r="DF510" s="14" t="e">
        <f t="shared" si="542"/>
        <v>#N/A</v>
      </c>
      <c r="DG510" s="14" t="e">
        <f t="shared" si="542"/>
        <v>#N/A</v>
      </c>
      <c r="DH510" s="14" t="e">
        <f t="shared" si="542"/>
        <v>#N/A</v>
      </c>
      <c r="DI510" s="14" t="e">
        <f t="shared" si="542"/>
        <v>#N/A</v>
      </c>
      <c r="DJ510" s="14" t="e">
        <f t="shared" si="542"/>
        <v>#N/A</v>
      </c>
      <c r="DK510" s="14" t="e">
        <f t="shared" si="542"/>
        <v>#N/A</v>
      </c>
      <c r="DL510" s="14" t="e">
        <f t="shared" si="542"/>
        <v>#N/A</v>
      </c>
      <c r="DM510" s="14" t="e">
        <f t="shared" ref="DM510" si="586">AZ510/$BM510</f>
        <v>#N/A</v>
      </c>
      <c r="DN510" s="14" t="e">
        <f t="shared" si="551"/>
        <v>#N/A</v>
      </c>
      <c r="DO510" s="14" t="e">
        <f t="shared" si="551"/>
        <v>#N/A</v>
      </c>
      <c r="DP510" s="14" t="e">
        <f t="shared" si="551"/>
        <v>#N/A</v>
      </c>
      <c r="DQ510" s="14" t="e">
        <f t="shared" si="549"/>
        <v>#N/A</v>
      </c>
      <c r="DR510" s="14" t="e">
        <f t="shared" si="549"/>
        <v>#N/A</v>
      </c>
      <c r="DS510" s="14" t="e">
        <f t="shared" si="529"/>
        <v>#N/A</v>
      </c>
      <c r="DT510" s="14" t="e">
        <f t="shared" si="529"/>
        <v>#N/A</v>
      </c>
      <c r="DU510" s="14" t="e">
        <f t="shared" si="529"/>
        <v>#N/A</v>
      </c>
      <c r="DV510" s="14" t="e">
        <f t="shared" si="529"/>
        <v>#N/A</v>
      </c>
      <c r="DW510" s="14" t="e">
        <f t="shared" si="565"/>
        <v>#N/A</v>
      </c>
      <c r="DX510" s="14" t="e">
        <f t="shared" si="565"/>
        <v>#N/A</v>
      </c>
      <c r="DY510" s="14" t="e">
        <f t="shared" si="565"/>
        <v>#N/A</v>
      </c>
      <c r="DZ510" s="14" t="e">
        <f t="shared" si="560"/>
        <v>#N/A</v>
      </c>
    </row>
  </sheetData>
  <mergeCells count="10">
    <mergeCell ref="BN256:BO256"/>
    <mergeCell ref="BN320:BO320"/>
    <mergeCell ref="BN384:BO384"/>
    <mergeCell ref="BN448:BO448"/>
    <mergeCell ref="D1:K1"/>
    <mergeCell ref="M1:T1"/>
    <mergeCell ref="X1:AD1"/>
    <mergeCell ref="BN64:BO64"/>
    <mergeCell ref="BN128:BO128"/>
    <mergeCell ref="BN192:BO192"/>
  </mergeCells>
  <phoneticPr fontId="4" type="noConversion"/>
  <pageMargins left="0.7" right="0.7" top="0.75" bottom="0.75" header="0.3" footer="0.3"/>
  <drawing r:id="rId1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5EC43DE-1220-4E5D-9A13-6F1EF012A8E5}">
  <sheetPr>
    <tabColor rgb="FFFFFF00"/>
  </sheetPr>
  <dimension ref="A1:DZ510"/>
  <sheetViews>
    <sheetView zoomScale="85" zoomScaleNormal="85" workbookViewId="0">
      <selection activeCell="U14" sqref="U14"/>
    </sheetView>
  </sheetViews>
  <sheetFormatPr defaultColWidth="8.875" defaultRowHeight="14.25"/>
  <cols>
    <col min="1" max="1" width="8.875" style="18"/>
    <col min="2" max="2" width="8" style="18" bestFit="1" customWidth="1"/>
    <col min="3" max="3" width="14.5" style="18" bestFit="1" customWidth="1"/>
    <col min="4" max="4" width="10.5" style="18" bestFit="1" customWidth="1"/>
    <col min="5" max="9" width="8.5" style="18" bestFit="1" customWidth="1"/>
    <col min="10" max="10" width="11.75" style="18" bestFit="1" customWidth="1"/>
    <col min="11" max="11" width="8.5" style="18" bestFit="1" customWidth="1"/>
    <col min="12" max="12" width="5.5" style="18" customWidth="1"/>
    <col min="13" max="13" width="8.5" style="18" bestFit="1" customWidth="1"/>
    <col min="14" max="14" width="8.5" style="21" bestFit="1" customWidth="1"/>
    <col min="15" max="17" width="8.625" style="21" bestFit="1" customWidth="1"/>
    <col min="18" max="18" width="8.5" style="21" bestFit="1" customWidth="1"/>
    <col min="19" max="19" width="11.75" style="21" bestFit="1" customWidth="1"/>
    <col min="20" max="20" width="8.625" style="21" bestFit="1" customWidth="1"/>
    <col min="21" max="21" width="9" style="18" bestFit="1" customWidth="1"/>
    <col min="22" max="22" width="8.5" style="18" bestFit="1" customWidth="1"/>
    <col min="23" max="23" width="8.5" style="21" bestFit="1" customWidth="1"/>
    <col min="24" max="26" width="8.625" style="21" bestFit="1" customWidth="1"/>
    <col min="27" max="27" width="8.5" style="21" bestFit="1" customWidth="1"/>
    <col min="28" max="28" width="11.75" style="21" bestFit="1" customWidth="1"/>
    <col min="29" max="29" width="12.125" style="21" bestFit="1" customWidth="1"/>
    <col min="30" max="30" width="9" style="18" bestFit="1" customWidth="1"/>
    <col min="31" max="31" width="8.5" style="18" bestFit="1" customWidth="1"/>
    <col min="32" max="32" width="8.625" style="21" bestFit="1" customWidth="1"/>
    <col min="33" max="35" width="9.625" style="21" bestFit="1" customWidth="1"/>
    <col min="36" max="36" width="8.625" style="21" bestFit="1" customWidth="1"/>
    <col min="37" max="37" width="11.875" style="21" bestFit="1" customWidth="1"/>
    <col min="38" max="38" width="9.625" style="21" bestFit="1" customWidth="1"/>
    <col min="39" max="39" width="9" style="18" bestFit="1" customWidth="1"/>
    <col min="40" max="40" width="8.5" style="18" bestFit="1" customWidth="1"/>
    <col min="41" max="44" width="9.625" style="21" bestFit="1" customWidth="1"/>
    <col min="45" max="45" width="8.625" style="21" bestFit="1" customWidth="1"/>
    <col min="46" max="46" width="11.875" style="21" bestFit="1" customWidth="1"/>
    <col min="47" max="47" width="9.625" style="21" bestFit="1" customWidth="1"/>
    <col min="48" max="64" width="9" style="18" bestFit="1" customWidth="1"/>
    <col min="65" max="74" width="8.875" style="18"/>
    <col min="75" max="75" width="9.5" style="18" bestFit="1" customWidth="1"/>
    <col min="76" max="88" width="8.875" style="18"/>
    <col min="89" max="89" width="9.5" style="18" bestFit="1" customWidth="1"/>
    <col min="90" max="16384" width="8.875" style="18"/>
  </cols>
  <sheetData>
    <row r="1" spans="1:47">
      <c r="A1" s="18" t="s">
        <v>34</v>
      </c>
      <c r="B1" s="19" t="s">
        <v>44</v>
      </c>
      <c r="D1" s="132" t="s">
        <v>40</v>
      </c>
      <c r="E1" s="132"/>
      <c r="F1" s="132"/>
      <c r="G1" s="132"/>
      <c r="H1" s="132"/>
      <c r="I1" s="132"/>
      <c r="J1" s="132"/>
      <c r="K1" s="132"/>
      <c r="M1" s="131" t="s">
        <v>53</v>
      </c>
      <c r="N1" s="131"/>
      <c r="O1" s="131"/>
      <c r="P1" s="131"/>
      <c r="Q1" s="131"/>
      <c r="R1" s="131"/>
      <c r="S1" s="131"/>
      <c r="T1" s="131"/>
      <c r="W1" s="24"/>
      <c r="X1" s="130" t="s">
        <v>45</v>
      </c>
      <c r="Y1" s="130"/>
      <c r="Z1" s="130"/>
      <c r="AA1" s="130"/>
      <c r="AB1" s="130"/>
      <c r="AC1" s="130"/>
      <c r="AD1" s="130"/>
      <c r="AF1" s="18"/>
      <c r="AG1" s="18"/>
      <c r="AH1" s="18"/>
      <c r="AI1" s="18"/>
      <c r="AJ1" s="18"/>
      <c r="AK1" s="18"/>
      <c r="AL1" s="18"/>
      <c r="AO1" s="18"/>
      <c r="AP1" s="18"/>
      <c r="AQ1" s="18"/>
      <c r="AR1" s="18"/>
      <c r="AS1" s="18"/>
      <c r="AT1" s="18"/>
      <c r="AU1" s="18"/>
    </row>
    <row r="2" spans="1:47">
      <c r="A2" s="18">
        <v>0</v>
      </c>
      <c r="B2" s="14">
        <f>参数输入!K6</f>
        <v>0</v>
      </c>
      <c r="D2" s="18" t="s">
        <v>42</v>
      </c>
      <c r="E2" s="18" t="s">
        <v>13</v>
      </c>
      <c r="F2" s="18" t="s">
        <v>14</v>
      </c>
      <c r="G2" s="18" t="s">
        <v>15</v>
      </c>
      <c r="H2" s="18" t="s">
        <v>16</v>
      </c>
      <c r="I2" s="18" t="s">
        <v>17</v>
      </c>
      <c r="J2" s="18" t="s">
        <v>18</v>
      </c>
      <c r="K2" s="18" t="s">
        <v>19</v>
      </c>
      <c r="M2" s="18" t="s">
        <v>42</v>
      </c>
      <c r="N2" s="21" t="s">
        <v>13</v>
      </c>
      <c r="O2" s="21" t="s">
        <v>14</v>
      </c>
      <c r="P2" s="21" t="s">
        <v>15</v>
      </c>
      <c r="Q2" s="21" t="s">
        <v>16</v>
      </c>
      <c r="R2" s="21" t="s">
        <v>17</v>
      </c>
      <c r="S2" s="21" t="s">
        <v>18</v>
      </c>
      <c r="T2" s="21" t="s">
        <v>19</v>
      </c>
      <c r="W2" s="18" t="s">
        <v>42</v>
      </c>
      <c r="X2" s="21" t="s">
        <v>13</v>
      </c>
      <c r="Y2" s="21" t="s">
        <v>14</v>
      </c>
      <c r="Z2" s="21" t="s">
        <v>15</v>
      </c>
      <c r="AA2" s="21" t="s">
        <v>16</v>
      </c>
      <c r="AB2" s="21" t="s">
        <v>17</v>
      </c>
      <c r="AC2" s="21" t="s">
        <v>18</v>
      </c>
      <c r="AD2" s="21" t="s">
        <v>19</v>
      </c>
      <c r="AF2" s="18"/>
      <c r="AG2" s="18"/>
      <c r="AH2" s="18"/>
      <c r="AI2" s="18"/>
      <c r="AJ2" s="18"/>
      <c r="AK2" s="18"/>
      <c r="AL2" s="18"/>
      <c r="AO2" s="18"/>
      <c r="AP2" s="18"/>
      <c r="AQ2" s="18"/>
      <c r="AR2" s="18"/>
      <c r="AS2" s="18"/>
      <c r="AT2" s="18"/>
      <c r="AU2" s="18"/>
    </row>
    <row r="3" spans="1:47">
      <c r="A3" s="18">
        <v>1</v>
      </c>
      <c r="B3" s="14">
        <f>参数输入!K7</f>
        <v>7.6923076923076872E-2</v>
      </c>
      <c r="D3" s="18">
        <v>2000</v>
      </c>
      <c r="E3" s="18">
        <f>参数输入!AC3</f>
        <v>0</v>
      </c>
      <c r="F3" s="23">
        <f>参数输入!AD3</f>
        <v>0</v>
      </c>
      <c r="G3" s="23">
        <f>参数输入!AE3</f>
        <v>0</v>
      </c>
      <c r="H3" s="23">
        <f>参数输入!AF3</f>
        <v>0</v>
      </c>
      <c r="I3" s="23">
        <f>参数输入!AG3</f>
        <v>0</v>
      </c>
      <c r="J3" s="23">
        <f>参数输入!AH3</f>
        <v>0</v>
      </c>
      <c r="K3" s="23">
        <f>参数输入!AI3</f>
        <v>0</v>
      </c>
      <c r="M3" s="18">
        <v>2000</v>
      </c>
      <c r="N3" s="21">
        <f>参数输入!CM3</f>
        <v>70</v>
      </c>
      <c r="O3" s="21">
        <f>参数输入!CN3</f>
        <v>34</v>
      </c>
      <c r="P3" s="21">
        <f>参数输入!CO3</f>
        <v>27</v>
      </c>
      <c r="Q3" s="21">
        <f>参数输入!CP3</f>
        <v>22.5</v>
      </c>
      <c r="R3" s="21">
        <f>参数输入!CQ3</f>
        <v>20</v>
      </c>
      <c r="S3" s="21">
        <f>参数输入!CR3</f>
        <v>60</v>
      </c>
      <c r="T3" s="21">
        <f>参数输入!CS3</f>
        <v>6</v>
      </c>
      <c r="W3" s="18">
        <v>2020</v>
      </c>
      <c r="X3" s="21">
        <f>(N3*INDEX($BP$65:$DY$126,$W3-2000+2,$W3-2000+2-20)+N4*INDEX($BP$65:$DY$126,$W3-2000+2,$W3-2000+2-19)+N5*INDEX($BP$65:$DY$126,$W3-2000+2,$W3-2000+2-18)+N6*INDEX($BP$65:$DY$126,$W3-2000+2,$W3-2000+2-17)+N7*INDEX($BP$65:$DY$126,$W3-2000+2,$W3-2000+2-16)+N8*INDEX($BP$65:$DY$126,$W3-2000+2,$W3-2000+2-15)+N9*INDEX($BP$65:$DY$126,$W3-2000+2,$W3-2000+2-14)+N10*INDEX($BP$65:$DY$126,$W3-2000+2,$W3-2000+2-13)+N11*INDEX($BP$65:$DY$126,$W3-2000+2,$W3-2000+2-12)+N12*INDEX($BP$65:$DY$126,$W3-2000+2,$W3-2000+2-11)+N13*INDEX($BP$65:$DY$126,$W3-2000+2,$W3-2000+2-10)+N14*INDEX($BP$65:$DY$126,$W3-2000+2,$W3-2000+2-9)+N15*INDEX($BP$65:$DY$126,$W3-2000+2,$W3-2000+2-8)+N16*INDEX($BP$65:$DY$126,$W3-2000+2,$W3-2000+2-7)+N17*INDEX($BP$65:$DY$126,$W3-2000+2,$W3-2000+2-6)+N18*INDEX($BP$65:$DY$126,$W3-2000+2,$W3-2000+2-5)+N19*INDEX($BP$65:$DY$126,$W3-2000+2,$W3-2000+2-4)+N20*INDEX($BP$65:$DY$126,$W3-2000+2,$W3-2000+2-3)+N21*INDEX($BP$65:$DY$126,$W3-2000+2,$W3-2000+2-2)+N22*INDEX($BP$65:$DY$126,$W3-2000+2,$W3-2000+2-1))</f>
        <v>70.000000000000014</v>
      </c>
      <c r="Y3" s="21">
        <f>(O3*INDEX($BP$129:$DY$190,$W3-2000+2,$W3-2000+2-20)+O4*INDEX($BP$129:$DY$190,$W3-2000+2,$W3-2000+2-19)+O5*INDEX($BP$129:$DY$190,$W3-2000+2,$W3-2000+2-18)+O6*INDEX($BP$129:$DY$190,$W3-2000+2,$W3-2000+2-17)+O7*INDEX($BP$129:$DY$190,$W3-2000+2,$W3-2000+2-16)+O8*INDEX($BP$129:$DY$190,$W3-2000+2,$W3-2000+2-15)+O9*INDEX($BP$129:$DY$190,$W3-2000+2,$W3-2000+2-14)+O10*INDEX($BP$129:$DY$190,$W3-2000+2,$W3-2000+2-13)+O11*INDEX($BP$129:$DY$190,$W3-2000+2,$W3-2000+2-12)+O12*INDEX($BP$129:$DY$190,$W3-2000+2,$W3-2000+2-11)+O13*INDEX($BP$129:$DY$190,$W3-2000+2,$W3-2000+2-10)+O14*INDEX($BP$129:$DY$190,$W3-2000+2,$W3-2000+2-9)+O15*INDEX($BP$129:$DY$190,$W3-2000+2,$W3-2000+2-8)+O16*INDEX($BP$129:$DY$190,$W3-2000+2,$W3-2000+2-7)+O17*INDEX($BP$129:$DY$190,$W3-2000+2,$W3-2000+2-6)+O18*INDEX($BP$129:$DY$190,$W3-2000+2,$W3-2000+2-5)+O19*INDEX($BP$129:$DY$190,$W3-2000+2,$W3-2000+2-4)+O20*INDEX($BP$129:$DY$190,$W3-2000+2,$W3-2000+2-3)+O21*INDEX($BP$129:$DY$190,$W3-2000+2,$W3-2000+2-2)+O22*INDEX($BP$129:$DY$190,$W3-2000+2,$W3-2000+2-1))</f>
        <v>34</v>
      </c>
      <c r="Z3" s="21">
        <f>(P3*INDEX($BP$193:$DY$254,$W3-2000+2,$W3-2000+2-20)+P4*INDEX($BP$193:$DY$254,$W3-2000+2,$W3-2000+2-19)+P5*INDEX($BP$193:$DY$254,$W3-2000+2,$W3-2000+2-18)+P6*INDEX($BP$193:$DY$254,$W3-2000+2,$W3-2000+2-17)+P7*INDEX($BP$193:$DY$254,$W3-2000+2,$W3-2000+2-16)+P8*INDEX($BP$193:$DY$254,$W3-2000+2,$W3-2000+2-15)+P9*INDEX($BP$193:$DY$254,$W3-2000+2,$W3-2000+2-14)+P10*INDEX($BP$193:$DY$254,$W3-2000+2,$W3-2000+2-13)+P11*INDEX($BP$193:$DY$254,$W3-2000+2,$W3-2000+2-12)+P12*INDEX($BP$193:$DY$254,$W3-2000+2,$W3-2000+2-11)+P13*INDEX($BP$193:$DY$254,$W3-2000+2,$W3-2000+2-10)+P14*INDEX($BP$193:$DY$254,$W3-2000+2,$W3-2000+2-9)+P15*INDEX($BP$193:$DY$254,$W3-2000+2,$W3-2000+2-8)+P16*INDEX($BP$193:$DY$254,$W3-2000+2,$W3-2000+2-7)+P17*INDEX($BP$193:$DY$254,$W3-2000+2,$W3-2000+2-6)+P18*INDEX($BP$193:$DY$254,$W3-2000+2,$W3-2000+2-5)+P19*INDEX($BP$193:$DY$254,$W3-2000+2,$W3-2000+2-4)+P20*INDEX($BP$193:$DY$254,$W3-2000+2,$W3-2000+2-3)+P21*INDEX($BP$193:$DY$254,$W3-2000+2,$W3-2000+2-2)+P22*INDEX($BP$193:$DY$254,$W3-2000+2,$W3-2000+2-1))</f>
        <v>26.893342307174585</v>
      </c>
      <c r="AA3" s="21">
        <f>(Q3*INDEX($BP$257:$DY$318,$W3-2000+2,$W3-2000+2-20)+Q4*INDEX($BP$257:$DY$318,$W3-2000+2,$W3-2000+2-19)+Q5*INDEX($BP$257:$DY$318,$W3-2000+2,$W3-2000+2-18)+Q6*INDEX($BP$257:$DY$318,$W3-2000+2,$W3-2000+2-17)+Q7*INDEX($BP$257:$DY$318,$W3-2000+2,$W3-2000+2-16)+Q8*INDEX($BP$257:$DY$318,$W3-2000+2,$W3-2000+2-15)+Q9*INDEX($BP$257:$DY$318,$W3-2000+2,$W3-2000+2-14)+Q10*INDEX($BP$257:$DY$318,$W3-2000+2,$W3-2000+2-13)+Q11*INDEX($BP$257:$DY$318,$W3-2000+2,$W3-2000+2-12)+Q12*INDEX($BP$257:$DY$318,$W3-2000+2,$W3-2000+2-11)+Q13*INDEX($BP$257:$DY$318,$W3-2000+2,$W3-2000+2-10)+Q14*INDEX($BP$257:$DY$318,$W3-2000+2,$W3-2000+2-9)+Q15*INDEX($BP$257:$DY$318,$W3-2000+2,$W3-2000+2-8)+Q16*INDEX($BP$257:$DY$318,$W3-2000+2,$W3-2000+2-7)+Q17*INDEX($BP$257:$DY$318,$W3-2000+2,$W3-2000+2-6)+Q18*INDEX($BP$257:$DY$318,$W3-2000+2,$W3-2000+2-5)+Q19*INDEX($BP$257:$DY$318,$W3-2000+2,$W3-2000+2-4)+Q20*INDEX($BP$257:$DY$318,$W3-2000+2,$W3-2000+2-3)+Q21*INDEX($BP$257:$DY$318,$W3-2000+2,$W3-2000+2-2)+Q22*INDEX($BP$257:$DY$318,$W3-2000+2,$W3-2000+2-1))</f>
        <v>22.357227451052623</v>
      </c>
      <c r="AB3" s="21">
        <f>(R3*INDEX($BP$321:$DY$382,$W3-2000+2,$W3-2000+2-20)+R4*INDEX($BP$321:$DY$382,$W3-2000+2,$W3-2000+2-19)+R5*INDEX($BP$321:$DY$382,$W3-2000+2,$W3-2000+2-18)+R6*INDEX($BP$321:$DY$382,$W3-2000+2,$W3-2000+2-17)+R7*INDEX($BP$321:$DY$382,$W3-2000+2,$W3-2000+2-16)+R8*INDEX($BP$321:$DY$382,$W3-2000+2,$W3-2000+2-15)+R9*INDEX($BP$321:$DY$382,$W3-2000+2,$W3-2000+2-14)+R10*INDEX($BP$321:$DY$382,$W3-2000+2,$W3-2000+2-13)+R11*INDEX($BP$321:$DY$382,$W3-2000+2,$W3-2000+2-12)+R12*INDEX($BP$321:$DY$382,$W3-2000+2,$W3-2000+2-11)+R13*INDEX($BP$321:$DY$382,$W3-2000+2,$W3-2000+2-10)+R14*INDEX($BP$321:$DY$382,$W3-2000+2,$W3-2000+2-9)+R15*INDEX($BP$321:$DY$382,$W3-2000+2,$W3-2000+2-8)+R16*INDEX($BP$321:$DY$382,$W3-2000+2,$W3-2000+2-7)+R17*INDEX($BP$321:$DY$382,$W3-2000+2,$W3-2000+2-6)+R18*INDEX($BP$321:$DY$382,$W3-2000+2,$W3-2000+2-5)+R19*INDEX($BP$321:$DY$382,$W3-2000+2,$W3-2000+2-4)+R20*INDEX($BP$321:$DY$382,$W3-2000+2,$W3-2000+2-3)+R21*INDEX($BP$321:$DY$382,$W3-2000+2,$W3-2000+2-2)+R22*INDEX($BP$321:$DY$382,$W3-2000+2,$W3-2000+2-1))</f>
        <v>20</v>
      </c>
      <c r="AC3" s="21">
        <f>(S3*INDEX($BP$385:$DY$446,$W3-2000+2,$W3-2000+2-20)+S4*INDEX($BP$385:$DY$446,$W3-2000+2,$W3-2000+2-19)+S5*INDEX($BP$385:$DY$446,$W3-2000+2,$W3-2000+2-18)+S6*INDEX($BP$385:$DY$446,$W3-2000+2,$W3-2000+2-17)+S7*INDEX($BP$385:$DY$446,$W3-2000+2,$W3-2000+2-16)+S8*INDEX($BP$385:$DY$446,$W3-2000+2,$W3-2000+2-15)+S9*INDEX($BP$385:$DY$446,$W3-2000+2,$W3-2000+2-14)+S10*INDEX($BP$385:$DY$446,$W3-2000+2,$W3-2000+2-13)+S11*INDEX($BP$385:$DY$446,$W3-2000+2,$W3-2000+2-12)+S12*INDEX($BP$385:$DY$446,$W3-2000+2,$W3-2000+2-11)+S13*INDEX($BP$385:$DY$446,$W3-2000+2,$W3-2000+2-10)+S14*INDEX($BP$385:$DY$446,$W3-2000+2,$W3-2000+2-9)+S15*INDEX($BP$385:$DY$446,$W3-2000+2,$W3-2000+2-8)+S16*INDEX($BP$385:$DY$446,$W3-2000+2,$W3-2000+2-7)+S17*INDEX($BP$385:$DY$446,$W3-2000+2,$W3-2000+2-6)+S18*INDEX($BP$385:$DY$446,$W3-2000+2,$W3-2000+2-5)+S19*INDEX($BP$385:$DY$446,$W3-2000+2,$W3-2000+2-4)+S20*INDEX($BP$385:$DY$446,$W3-2000+2,$W3-2000+2-3)+S21*INDEX($BP$385:$DY$446,$W3-2000+2,$W3-2000+2-2)+S22*INDEX($BP$385:$DY$446,$W3-2000+2,$W3-2000+2-1))</f>
        <v>60</v>
      </c>
      <c r="AD3" s="21">
        <f>(T3*INDEX($BP$449:$DY$510,$W3-2000+2,$W3-2000+2-20)+T4*INDEX($BP$449:$DY$510,$W3-2000+2,$W3-2000+2-19)+T5*INDEX($BP$449:$DY$510,$W3-2000+2,$W3-2000+2-18)+T6*INDEX($BP$449:$DY$510,$W3-2000+2,$W3-2000+2-17)+T7*INDEX($BP$449:$DY$510,$W3-2000+2,$W3-2000+2-16)+T8*INDEX($BP$449:$DY$510,$W3-2000+2,$W3-2000+2-15)+T9*INDEX($BP$449:$DY$510,$W3-2000+2,$W3-2000+2-14)+T10*INDEX($BP$449:$DY$510,$W3-2000+2,$W3-2000+2-13)+T11*INDEX($BP$449:$DY$510,$W3-2000+2,$W3-2000+2-12)+T12*INDEX($BP$449:$DY$510,$W3-2000+2,$W3-2000+2-11)+T13*INDEX($BP$449:$DY$510,$W3-2000+2,$W3-2000+2-10)+T14*INDEX($BP$449:$DY$510,$W3-2000+2,$W3-2000+2-9)+T15*INDEX($BP$449:$DY$510,$W3-2000+2,$W3-2000+2-8)+T16*INDEX($BP$449:$DY$510,$W3-2000+2,$W3-2000+2-7)+T17*INDEX($BP$449:$DY$510,$W3-2000+2,$W3-2000+2-6)+T18*INDEX($BP$449:$DY$510,$W3-2000+2,$W3-2000+2-5)+T19*INDEX($BP$449:$DY$510,$W3-2000+2,$W3-2000+2-4)+T20*INDEX($BP$449:$DY$510,$W3-2000+2,$W3-2000+2-3)+T21*INDEX($BP$449:$DY$510,$W3-2000+2,$W3-2000+2-2)+T22*INDEX($BP$449:$DY$510,$W3-2000+2,$W3-2000+2-1))</f>
        <v>6</v>
      </c>
      <c r="AF3" s="18"/>
      <c r="AG3" s="18"/>
      <c r="AH3" s="18"/>
      <c r="AI3" s="18"/>
      <c r="AJ3" s="18"/>
      <c r="AK3" s="18"/>
      <c r="AL3" s="18"/>
      <c r="AO3" s="18"/>
      <c r="AP3" s="18"/>
      <c r="AQ3" s="18"/>
      <c r="AR3" s="18"/>
      <c r="AS3" s="18"/>
      <c r="AT3" s="18"/>
      <c r="AU3" s="18"/>
    </row>
    <row r="4" spans="1:47">
      <c r="A4" s="18">
        <v>2</v>
      </c>
      <c r="B4" s="14">
        <f>参数输入!K8</f>
        <v>0.15384615384615374</v>
      </c>
      <c r="D4" s="18">
        <v>2001</v>
      </c>
      <c r="E4" s="23">
        <f>参数输入!AC4</f>
        <v>0</v>
      </c>
      <c r="F4" s="23">
        <f>参数输入!AD4</f>
        <v>0</v>
      </c>
      <c r="G4" s="23">
        <f>参数输入!AE4</f>
        <v>0</v>
      </c>
      <c r="H4" s="23">
        <f>参数输入!AF4</f>
        <v>0</v>
      </c>
      <c r="I4" s="23">
        <f>参数输入!AG4</f>
        <v>0</v>
      </c>
      <c r="J4" s="23">
        <f>参数输入!AH4</f>
        <v>0</v>
      </c>
      <c r="K4" s="23">
        <f>参数输入!AI4</f>
        <v>0</v>
      </c>
      <c r="M4" s="18">
        <v>2001</v>
      </c>
      <c r="N4" s="21">
        <f>参数输入!CM4</f>
        <v>70</v>
      </c>
      <c r="O4" s="21">
        <f>参数输入!CN4</f>
        <v>34</v>
      </c>
      <c r="P4" s="21">
        <f>参数输入!CO4</f>
        <v>27</v>
      </c>
      <c r="Q4" s="21">
        <f>参数输入!CP4</f>
        <v>22.5</v>
      </c>
      <c r="R4" s="21">
        <f>参数输入!CQ4</f>
        <v>20</v>
      </c>
      <c r="S4" s="21">
        <f>参数输入!CR4</f>
        <v>60</v>
      </c>
      <c r="T4" s="21">
        <f>参数输入!CS4</f>
        <v>6</v>
      </c>
      <c r="W4" s="18">
        <v>2021</v>
      </c>
      <c r="X4" s="21">
        <f t="shared" ref="X4:X43" si="0">(N4*INDEX($BP$65:$DY$126,$W4-2000+2,$W4-2000+2-20)+N5*INDEX($BP$65:$DY$126,$W4-2000+2,$W4-2000+2-19)+N6*INDEX($BP$65:$DY$126,$W4-2000+2,$W4-2000+2-18)+N7*INDEX($BP$65:$DY$126,$W4-2000+2,$W4-2000+2-17)+N8*INDEX($BP$65:$DY$126,$W4-2000+2,$W4-2000+2-16)+N9*INDEX($BP$65:$DY$126,$W4-2000+2,$W4-2000+2-15)+N10*INDEX($BP$65:$DY$126,$W4-2000+2,$W4-2000+2-14)+N11*INDEX($BP$65:$DY$126,$W4-2000+2,$W4-2000+2-13)+N12*INDEX($BP$65:$DY$126,$W4-2000+2,$W4-2000+2-12)+N13*INDEX($BP$65:$DY$126,$W4-2000+2,$W4-2000+2-11)+N14*INDEX($BP$65:$DY$126,$W4-2000+2,$W4-2000+2-10)+N15*INDEX($BP$65:$DY$126,$W4-2000+2,$W4-2000+2-9)+N16*INDEX($BP$65:$DY$126,$W4-2000+2,$W4-2000+2-8)+N17*INDEX($BP$65:$DY$126,$W4-2000+2,$W4-2000+2-7)+N18*INDEX($BP$65:$DY$126,$W4-2000+2,$W4-2000+2-6)+N19*INDEX($BP$65:$DY$126,$W4-2000+2,$W4-2000+2-5)+N20*INDEX($BP$65:$DY$126,$W4-2000+2,$W4-2000+2-4)+N21*INDEX($BP$65:$DY$126,$W4-2000+2,$W4-2000+2-3)+N22*INDEX($BP$65:$DY$126,$W4-2000+2,$W4-2000+2-2)+N23*INDEX($BP$65:$DY$126,$W4-2000+2,$W4-2000+2-1))</f>
        <v>70</v>
      </c>
      <c r="Y4" s="21">
        <f t="shared" ref="Y4:Y43" si="1">(O4*INDEX($BP$129:$DY$190,$W4-2000+2,$W4-2000+2-20)+O5*INDEX($BP$129:$DY$190,$W4-2000+2,$W4-2000+2-19)+O6*INDEX($BP$129:$DY$190,$W4-2000+2,$W4-2000+2-18)+O7*INDEX($BP$129:$DY$190,$W4-2000+2,$W4-2000+2-17)+O8*INDEX($BP$129:$DY$190,$W4-2000+2,$W4-2000+2-16)+O9*INDEX($BP$129:$DY$190,$W4-2000+2,$W4-2000+2-15)+O10*INDEX($BP$129:$DY$190,$W4-2000+2,$W4-2000+2-14)+O11*INDEX($BP$129:$DY$190,$W4-2000+2,$W4-2000+2-13)+O12*INDEX($BP$129:$DY$190,$W4-2000+2,$W4-2000+2-12)+O13*INDEX($BP$129:$DY$190,$W4-2000+2,$W4-2000+2-11)+O14*INDEX($BP$129:$DY$190,$W4-2000+2,$W4-2000+2-10)+O15*INDEX($BP$129:$DY$190,$W4-2000+2,$W4-2000+2-9)+O16*INDEX($BP$129:$DY$190,$W4-2000+2,$W4-2000+2-8)+O17*INDEX($BP$129:$DY$190,$W4-2000+2,$W4-2000+2-7)+O18*INDEX($BP$129:$DY$190,$W4-2000+2,$W4-2000+2-6)+O19*INDEX($BP$129:$DY$190,$W4-2000+2,$W4-2000+2-5)+O20*INDEX($BP$129:$DY$190,$W4-2000+2,$W4-2000+2-4)+O21*INDEX($BP$129:$DY$190,$W4-2000+2,$W4-2000+2-3)+O22*INDEX($BP$129:$DY$190,$W4-2000+2,$W4-2000+2-2)+O23*INDEX($BP$129:$DY$190,$W4-2000+2,$W4-2000+2-1))</f>
        <v>34</v>
      </c>
      <c r="Z4" s="21">
        <f t="shared" ref="Z4:Z43" si="2">(P4*INDEX($BP$193:$DY$254,$W4-2000+2,$W4-2000+2-20)+P5*INDEX($BP$193:$DY$254,$W4-2000+2,$W4-2000+2-19)+P6*INDEX($BP$193:$DY$254,$W4-2000+2,$W4-2000+2-18)+P7*INDEX($BP$193:$DY$254,$W4-2000+2,$W4-2000+2-17)+P8*INDEX($BP$193:$DY$254,$W4-2000+2,$W4-2000+2-16)+P9*INDEX($BP$193:$DY$254,$W4-2000+2,$W4-2000+2-15)+P10*INDEX($BP$193:$DY$254,$W4-2000+2,$W4-2000+2-14)+P11*INDEX($BP$193:$DY$254,$W4-2000+2,$W4-2000+2-13)+P12*INDEX($BP$193:$DY$254,$W4-2000+2,$W4-2000+2-12)+P13*INDEX($BP$193:$DY$254,$W4-2000+2,$W4-2000+2-11)+P14*INDEX($BP$193:$DY$254,$W4-2000+2,$W4-2000+2-10)+P15*INDEX($BP$193:$DY$254,$W4-2000+2,$W4-2000+2-9)+P16*INDEX($BP$193:$DY$254,$W4-2000+2,$W4-2000+2-8)+P17*INDEX($BP$193:$DY$254,$W4-2000+2,$W4-2000+2-7)+P18*INDEX($BP$193:$DY$254,$W4-2000+2,$W4-2000+2-6)+P19*INDEX($BP$193:$DY$254,$W4-2000+2,$W4-2000+2-5)+P20*INDEX($BP$193:$DY$254,$W4-2000+2,$W4-2000+2-4)+P21*INDEX($BP$193:$DY$254,$W4-2000+2,$W4-2000+2-3)+P22*INDEX($BP$193:$DY$254,$W4-2000+2,$W4-2000+2-2)+P23*INDEX($BP$193:$DY$254,$W4-2000+2,$W4-2000+2-1))</f>
        <v>26.880419674082887</v>
      </c>
      <c r="AA4" s="21">
        <f t="shared" ref="AA4:AA43" si="3">(Q4*INDEX($BP$257:$DY$318,$W4-2000+2,$W4-2000+2-20)+Q5*INDEX($BP$257:$DY$318,$W4-2000+2,$W4-2000+2-19)+Q6*INDEX($BP$257:$DY$318,$W4-2000+2,$W4-2000+2-18)+Q7*INDEX($BP$257:$DY$318,$W4-2000+2,$W4-2000+2-17)+Q8*INDEX($BP$257:$DY$318,$W4-2000+2,$W4-2000+2-16)+Q9*INDEX($BP$257:$DY$318,$W4-2000+2,$W4-2000+2-15)+Q10*INDEX($BP$257:$DY$318,$W4-2000+2,$W4-2000+2-14)+Q11*INDEX($BP$257:$DY$318,$W4-2000+2,$W4-2000+2-13)+Q12*INDEX($BP$257:$DY$318,$W4-2000+2,$W4-2000+2-12)+Q13*INDEX($BP$257:$DY$318,$W4-2000+2,$W4-2000+2-11)+Q14*INDEX($BP$257:$DY$318,$W4-2000+2,$W4-2000+2-10)+Q15*INDEX($BP$257:$DY$318,$W4-2000+2,$W4-2000+2-9)+Q16*INDEX($BP$257:$DY$318,$W4-2000+2,$W4-2000+2-8)+Q17*INDEX($BP$257:$DY$318,$W4-2000+2,$W4-2000+2-7)+Q18*INDEX($BP$257:$DY$318,$W4-2000+2,$W4-2000+2-6)+Q19*INDEX($BP$257:$DY$318,$W4-2000+2,$W4-2000+2-5)+Q20*INDEX($BP$257:$DY$318,$W4-2000+2,$W4-2000+2-4)+Q21*INDEX($BP$257:$DY$318,$W4-2000+2,$W4-2000+2-3)+Q22*INDEX($BP$257:$DY$318,$W4-2000+2,$W4-2000+2-2)+Q23*INDEX($BP$257:$DY$318,$W4-2000+2,$W4-2000+2-1))</f>
        <v>22.341420124324049</v>
      </c>
      <c r="AB4" s="21">
        <f t="shared" ref="AB4:AB43" si="4">(R4*INDEX($BP$321:$DY$382,$W4-2000+2,$W4-2000+2-20)+R5*INDEX($BP$321:$DY$382,$W4-2000+2,$W4-2000+2-19)+R6*INDEX($BP$321:$DY$382,$W4-2000+2,$W4-2000+2-18)+R7*INDEX($BP$321:$DY$382,$W4-2000+2,$W4-2000+2-17)+R8*INDEX($BP$321:$DY$382,$W4-2000+2,$W4-2000+2-16)+R9*INDEX($BP$321:$DY$382,$W4-2000+2,$W4-2000+2-15)+R10*INDEX($BP$321:$DY$382,$W4-2000+2,$W4-2000+2-14)+R11*INDEX($BP$321:$DY$382,$W4-2000+2,$W4-2000+2-13)+R12*INDEX($BP$321:$DY$382,$W4-2000+2,$W4-2000+2-12)+R13*INDEX($BP$321:$DY$382,$W4-2000+2,$W4-2000+2-11)+R14*INDEX($BP$321:$DY$382,$W4-2000+2,$W4-2000+2-10)+R15*INDEX($BP$321:$DY$382,$W4-2000+2,$W4-2000+2-9)+R16*INDEX($BP$321:$DY$382,$W4-2000+2,$W4-2000+2-8)+R17*INDEX($BP$321:$DY$382,$W4-2000+2,$W4-2000+2-7)+R18*INDEX($BP$321:$DY$382,$W4-2000+2,$W4-2000+2-6)+R19*INDEX($BP$321:$DY$382,$W4-2000+2,$W4-2000+2-5)+R20*INDEX($BP$321:$DY$382,$W4-2000+2,$W4-2000+2-4)+R21*INDEX($BP$321:$DY$382,$W4-2000+2,$W4-2000+2-3)+R22*INDEX($BP$321:$DY$382,$W4-2000+2,$W4-2000+2-2)+R23*INDEX($BP$321:$DY$382,$W4-2000+2,$W4-2000+2-1))</f>
        <v>20</v>
      </c>
      <c r="AC4" s="21">
        <f t="shared" ref="AC4:AC43" si="5">(S4*INDEX($BP$385:$DY$446,$W4-2000+2,$W4-2000+2-20)+S5*INDEX($BP$385:$DY$446,$W4-2000+2,$W4-2000+2-19)+S6*INDEX($BP$385:$DY$446,$W4-2000+2,$W4-2000+2-18)+S7*INDEX($BP$385:$DY$446,$W4-2000+2,$W4-2000+2-17)+S8*INDEX($BP$385:$DY$446,$W4-2000+2,$W4-2000+2-16)+S9*INDEX($BP$385:$DY$446,$W4-2000+2,$W4-2000+2-15)+S10*INDEX($BP$385:$DY$446,$W4-2000+2,$W4-2000+2-14)+S11*INDEX($BP$385:$DY$446,$W4-2000+2,$W4-2000+2-13)+S12*INDEX($BP$385:$DY$446,$W4-2000+2,$W4-2000+2-12)+S13*INDEX($BP$385:$DY$446,$W4-2000+2,$W4-2000+2-11)+S14*INDEX($BP$385:$DY$446,$W4-2000+2,$W4-2000+2-10)+S15*INDEX($BP$385:$DY$446,$W4-2000+2,$W4-2000+2-9)+S16*INDEX($BP$385:$DY$446,$W4-2000+2,$W4-2000+2-8)+S17*INDEX($BP$385:$DY$446,$W4-2000+2,$W4-2000+2-7)+S18*INDEX($BP$385:$DY$446,$W4-2000+2,$W4-2000+2-6)+S19*INDEX($BP$385:$DY$446,$W4-2000+2,$W4-2000+2-5)+S20*INDEX($BP$385:$DY$446,$W4-2000+2,$W4-2000+2-4)+S21*INDEX($BP$385:$DY$446,$W4-2000+2,$W4-2000+2-3)+S22*INDEX($BP$385:$DY$446,$W4-2000+2,$W4-2000+2-2)+S23*INDEX($BP$385:$DY$446,$W4-2000+2,$W4-2000+2-1))</f>
        <v>60</v>
      </c>
      <c r="AD4" s="21">
        <f t="shared" ref="AD4:AD43" si="6">(T4*INDEX($BP$449:$DY$510,$W4-2000+2,$W4-2000+2-20)+T5*INDEX($BP$449:$DY$510,$W4-2000+2,$W4-2000+2-19)+T6*INDEX($BP$449:$DY$510,$W4-2000+2,$W4-2000+2-18)+T7*INDEX($BP$449:$DY$510,$W4-2000+2,$W4-2000+2-17)+T8*INDEX($BP$449:$DY$510,$W4-2000+2,$W4-2000+2-16)+T9*INDEX($BP$449:$DY$510,$W4-2000+2,$W4-2000+2-15)+T10*INDEX($BP$449:$DY$510,$W4-2000+2,$W4-2000+2-14)+T11*INDEX($BP$449:$DY$510,$W4-2000+2,$W4-2000+2-13)+T12*INDEX($BP$449:$DY$510,$W4-2000+2,$W4-2000+2-12)+T13*INDEX($BP$449:$DY$510,$W4-2000+2,$W4-2000+2-11)+T14*INDEX($BP$449:$DY$510,$W4-2000+2,$W4-2000+2-10)+T15*INDEX($BP$449:$DY$510,$W4-2000+2,$W4-2000+2-9)+T16*INDEX($BP$449:$DY$510,$W4-2000+2,$W4-2000+2-8)+T17*INDEX($BP$449:$DY$510,$W4-2000+2,$W4-2000+2-7)+T18*INDEX($BP$449:$DY$510,$W4-2000+2,$W4-2000+2-6)+T19*INDEX($BP$449:$DY$510,$W4-2000+2,$W4-2000+2-5)+T20*INDEX($BP$449:$DY$510,$W4-2000+2,$W4-2000+2-4)+T21*INDEX($BP$449:$DY$510,$W4-2000+2,$W4-2000+2-3)+T22*INDEX($BP$449:$DY$510,$W4-2000+2,$W4-2000+2-2)+T23*INDEX($BP$449:$DY$510,$W4-2000+2,$W4-2000+2-1))</f>
        <v>6</v>
      </c>
      <c r="AF4" s="18"/>
      <c r="AG4" s="18"/>
      <c r="AH4" s="18"/>
      <c r="AI4" s="18"/>
      <c r="AJ4" s="18"/>
      <c r="AK4" s="18"/>
      <c r="AL4" s="18"/>
      <c r="AO4" s="18"/>
      <c r="AP4" s="18"/>
      <c r="AQ4" s="18"/>
      <c r="AR4" s="18"/>
      <c r="AS4" s="18"/>
      <c r="AT4" s="18"/>
      <c r="AU4" s="18"/>
    </row>
    <row r="5" spans="1:47">
      <c r="A5" s="18">
        <v>3</v>
      </c>
      <c r="B5" s="14">
        <f>参数输入!K9</f>
        <v>0.23076923076923062</v>
      </c>
      <c r="D5" s="18">
        <v>2002</v>
      </c>
      <c r="E5" s="23">
        <f>参数输入!AC5</f>
        <v>0</v>
      </c>
      <c r="F5" s="23">
        <f>参数输入!AD5</f>
        <v>0</v>
      </c>
      <c r="G5" s="23">
        <f>参数输入!AE5</f>
        <v>0</v>
      </c>
      <c r="H5" s="23">
        <f>参数输入!AF5</f>
        <v>0</v>
      </c>
      <c r="I5" s="23">
        <f>参数输入!AG5</f>
        <v>0</v>
      </c>
      <c r="J5" s="23">
        <f>参数输入!AH5</f>
        <v>0</v>
      </c>
      <c r="K5" s="23">
        <f>参数输入!AI5</f>
        <v>0</v>
      </c>
      <c r="M5" s="18">
        <v>2002</v>
      </c>
      <c r="N5" s="21">
        <f>参数输入!CM5</f>
        <v>70</v>
      </c>
      <c r="O5" s="21">
        <f>参数输入!CN5</f>
        <v>34</v>
      </c>
      <c r="P5" s="21">
        <f>参数输入!CO5</f>
        <v>27</v>
      </c>
      <c r="Q5" s="21">
        <f>参数输入!CP5</f>
        <v>22.5</v>
      </c>
      <c r="R5" s="21">
        <f>参数输入!CQ5</f>
        <v>20</v>
      </c>
      <c r="S5" s="21">
        <f>参数输入!CR5</f>
        <v>60</v>
      </c>
      <c r="T5" s="21">
        <f>参数输入!CS5</f>
        <v>6</v>
      </c>
      <c r="W5" s="18">
        <v>2022</v>
      </c>
      <c r="X5" s="21">
        <f t="shared" si="0"/>
        <v>69.999447259327511</v>
      </c>
      <c r="Y5" s="21">
        <f t="shared" si="1"/>
        <v>34</v>
      </c>
      <c r="Z5" s="21">
        <f t="shared" si="2"/>
        <v>26.86536353058511</v>
      </c>
      <c r="AA5" s="21">
        <f t="shared" si="3"/>
        <v>22.316479719260922</v>
      </c>
      <c r="AB5" s="21">
        <f t="shared" si="4"/>
        <v>20</v>
      </c>
      <c r="AC5" s="21">
        <f t="shared" si="5"/>
        <v>60</v>
      </c>
      <c r="AD5" s="21">
        <f t="shared" si="6"/>
        <v>6</v>
      </c>
      <c r="AF5" s="18"/>
      <c r="AG5" s="18"/>
      <c r="AH5" s="18"/>
      <c r="AI5" s="18"/>
      <c r="AJ5" s="18"/>
      <c r="AK5" s="18"/>
      <c r="AL5" s="18"/>
      <c r="AO5" s="18"/>
      <c r="AP5" s="18"/>
      <c r="AQ5" s="18"/>
      <c r="AR5" s="18"/>
      <c r="AS5" s="18"/>
      <c r="AT5" s="18"/>
      <c r="AU5" s="18"/>
    </row>
    <row r="6" spans="1:47">
      <c r="A6" s="18">
        <v>4</v>
      </c>
      <c r="B6" s="14">
        <f>参数输入!K10</f>
        <v>0.30769230769230749</v>
      </c>
      <c r="D6" s="18">
        <v>2003</v>
      </c>
      <c r="E6" s="23">
        <f>参数输入!AC6</f>
        <v>0</v>
      </c>
      <c r="F6" s="23">
        <f>参数输入!AD6</f>
        <v>0</v>
      </c>
      <c r="G6" s="23">
        <f>参数输入!AE6</f>
        <v>0</v>
      </c>
      <c r="H6" s="23">
        <f>参数输入!AF6</f>
        <v>0</v>
      </c>
      <c r="I6" s="23">
        <f>参数输入!AG6</f>
        <v>0</v>
      </c>
      <c r="J6" s="23">
        <f>参数输入!AH6</f>
        <v>0</v>
      </c>
      <c r="K6" s="23">
        <f>参数输入!AI6</f>
        <v>0</v>
      </c>
      <c r="M6" s="18">
        <v>2003</v>
      </c>
      <c r="N6" s="21">
        <f>参数输入!CM6</f>
        <v>70</v>
      </c>
      <c r="O6" s="21">
        <f>参数输入!CN6</f>
        <v>34</v>
      </c>
      <c r="P6" s="21">
        <f>参数输入!CO6</f>
        <v>27</v>
      </c>
      <c r="Q6" s="21">
        <f>参数输入!CP6</f>
        <v>22.5</v>
      </c>
      <c r="R6" s="21">
        <f>参数输入!CQ6</f>
        <v>20</v>
      </c>
      <c r="S6" s="21">
        <f>参数输入!CR6</f>
        <v>60</v>
      </c>
      <c r="T6" s="21">
        <f>参数输入!CS6</f>
        <v>6</v>
      </c>
      <c r="W6" s="18">
        <v>2023</v>
      </c>
      <c r="X6" s="21">
        <f t="shared" si="0"/>
        <v>69.997239348486247</v>
      </c>
      <c r="Y6" s="21">
        <f t="shared" si="1"/>
        <v>34</v>
      </c>
      <c r="Z6" s="21">
        <f t="shared" si="2"/>
        <v>26.845792641509433</v>
      </c>
      <c r="AA6" s="21">
        <f t="shared" si="3"/>
        <v>22.29712384676715</v>
      </c>
      <c r="AB6" s="21">
        <f t="shared" si="4"/>
        <v>20</v>
      </c>
      <c r="AC6" s="21">
        <f t="shared" si="5"/>
        <v>60</v>
      </c>
      <c r="AD6" s="21">
        <f t="shared" si="6"/>
        <v>6</v>
      </c>
      <c r="AF6" s="18"/>
      <c r="AG6" s="18"/>
      <c r="AH6" s="18"/>
      <c r="AI6" s="18"/>
      <c r="AJ6" s="18"/>
      <c r="AK6" s="18"/>
      <c r="AL6" s="18"/>
      <c r="AO6" s="18"/>
      <c r="AP6" s="18"/>
      <c r="AQ6" s="18"/>
      <c r="AR6" s="18"/>
      <c r="AS6" s="18"/>
      <c r="AT6" s="18"/>
      <c r="AU6" s="18"/>
    </row>
    <row r="7" spans="1:47">
      <c r="A7" s="18">
        <v>5</v>
      </c>
      <c r="B7" s="14">
        <f>参数输入!K11</f>
        <v>0.38461538461538436</v>
      </c>
      <c r="D7" s="18">
        <v>2004</v>
      </c>
      <c r="E7" s="23">
        <f>参数输入!AC7</f>
        <v>0</v>
      </c>
      <c r="F7" s="23">
        <f>参数输入!AD7</f>
        <v>0</v>
      </c>
      <c r="G7" s="23">
        <f>参数输入!AE7</f>
        <v>0</v>
      </c>
      <c r="H7" s="23">
        <f>参数输入!AF7</f>
        <v>0</v>
      </c>
      <c r="I7" s="23">
        <f>参数输入!AG7</f>
        <v>0</v>
      </c>
      <c r="J7" s="23">
        <f>参数输入!AH7</f>
        <v>0</v>
      </c>
      <c r="K7" s="23">
        <f>参数输入!AI7</f>
        <v>0</v>
      </c>
      <c r="M7" s="18">
        <v>2004</v>
      </c>
      <c r="N7" s="21">
        <f>参数输入!CM7</f>
        <v>70</v>
      </c>
      <c r="O7" s="21">
        <f>参数输入!CN7</f>
        <v>34</v>
      </c>
      <c r="P7" s="21">
        <f>参数输入!CO7</f>
        <v>27</v>
      </c>
      <c r="Q7" s="21">
        <f>参数输入!CP7</f>
        <v>22.5</v>
      </c>
      <c r="R7" s="21">
        <f>参数输入!CQ7</f>
        <v>20</v>
      </c>
      <c r="S7" s="21">
        <f>参数输入!CR7</f>
        <v>60</v>
      </c>
      <c r="T7" s="21">
        <f>参数输入!CS7</f>
        <v>6</v>
      </c>
      <c r="W7" s="18">
        <v>2024</v>
      </c>
      <c r="X7" s="21">
        <f t="shared" si="0"/>
        <v>69.992282958199354</v>
      </c>
      <c r="Y7" s="21">
        <f t="shared" si="1"/>
        <v>34</v>
      </c>
      <c r="Z7" s="21">
        <f t="shared" si="2"/>
        <v>26.820057463672391</v>
      </c>
      <c r="AA7" s="21">
        <f t="shared" si="3"/>
        <v>22.269012483376944</v>
      </c>
      <c r="AB7" s="21">
        <f t="shared" si="4"/>
        <v>20</v>
      </c>
      <c r="AC7" s="21">
        <f t="shared" si="5"/>
        <v>60</v>
      </c>
      <c r="AD7" s="21">
        <f t="shared" si="6"/>
        <v>6</v>
      </c>
      <c r="AF7" s="18"/>
      <c r="AG7" s="18"/>
      <c r="AH7" s="18"/>
      <c r="AI7" s="18"/>
      <c r="AJ7" s="18"/>
      <c r="AK7" s="18"/>
      <c r="AL7" s="18"/>
      <c r="AO7" s="18"/>
      <c r="AP7" s="18"/>
      <c r="AQ7" s="18"/>
      <c r="AR7" s="18"/>
      <c r="AS7" s="18"/>
      <c r="AT7" s="18"/>
      <c r="AU7" s="18"/>
    </row>
    <row r="8" spans="1:47">
      <c r="A8" s="18">
        <v>6</v>
      </c>
      <c r="B8" s="14">
        <f>参数输入!K12</f>
        <v>0.46153846153846123</v>
      </c>
      <c r="D8" s="18">
        <v>2005</v>
      </c>
      <c r="E8" s="23">
        <f>参数输入!AC8</f>
        <v>0</v>
      </c>
      <c r="F8" s="23">
        <f>参数输入!AD8</f>
        <v>0</v>
      </c>
      <c r="G8" s="23">
        <f>参数输入!AE8</f>
        <v>1406</v>
      </c>
      <c r="H8" s="23">
        <f>参数输入!AF8</f>
        <v>5205</v>
      </c>
      <c r="I8" s="23">
        <f>参数输入!AG8</f>
        <v>0</v>
      </c>
      <c r="J8" s="23">
        <f>参数输入!AH8</f>
        <v>0</v>
      </c>
      <c r="K8" s="23">
        <f>参数输入!AI8</f>
        <v>0</v>
      </c>
      <c r="M8" s="18">
        <v>2005</v>
      </c>
      <c r="N8" s="21">
        <f>参数输入!CM8</f>
        <v>70</v>
      </c>
      <c r="O8" s="21">
        <f>参数输入!CN8</f>
        <v>34</v>
      </c>
      <c r="P8" s="21">
        <f>参数输入!CO8</f>
        <v>27</v>
      </c>
      <c r="Q8" s="21">
        <f>参数输入!CP8</f>
        <v>22.5</v>
      </c>
      <c r="R8" s="21">
        <f>参数输入!CQ8</f>
        <v>20</v>
      </c>
      <c r="S8" s="21">
        <f>参数输入!CR8</f>
        <v>60</v>
      </c>
      <c r="T8" s="21">
        <f>参数输入!CS8</f>
        <v>6</v>
      </c>
      <c r="W8" s="18">
        <v>2025</v>
      </c>
      <c r="X8" s="21">
        <f t="shared" si="0"/>
        <v>69.983482702719257</v>
      </c>
      <c r="Y8" s="21">
        <f t="shared" si="1"/>
        <v>34.000000000000014</v>
      </c>
      <c r="Z8" s="21">
        <f t="shared" si="2"/>
        <v>26.781995465457456</v>
      </c>
      <c r="AA8" s="21">
        <f t="shared" si="3"/>
        <v>22.215666286716356</v>
      </c>
      <c r="AB8" s="21">
        <f t="shared" si="4"/>
        <v>20</v>
      </c>
      <c r="AC8" s="21">
        <f t="shared" si="5"/>
        <v>60</v>
      </c>
      <c r="AD8" s="21">
        <f t="shared" si="6"/>
        <v>6</v>
      </c>
      <c r="AF8" s="18"/>
      <c r="AG8" s="18"/>
      <c r="AH8" s="18"/>
      <c r="AI8" s="18"/>
      <c r="AJ8" s="18"/>
      <c r="AK8" s="18"/>
      <c r="AL8" s="18"/>
      <c r="AO8" s="18"/>
      <c r="AP8" s="18"/>
      <c r="AQ8" s="18"/>
      <c r="AR8" s="18"/>
      <c r="AS8" s="18"/>
      <c r="AT8" s="18"/>
      <c r="AU8" s="18"/>
    </row>
    <row r="9" spans="1:47">
      <c r="A9" s="18">
        <v>7</v>
      </c>
      <c r="B9" s="14">
        <f>参数输入!K13</f>
        <v>0.5384615384615381</v>
      </c>
      <c r="D9" s="18">
        <v>2006</v>
      </c>
      <c r="E9" s="23">
        <f>参数输入!AC9</f>
        <v>48</v>
      </c>
      <c r="F9" s="23">
        <f>参数输入!AD9</f>
        <v>21</v>
      </c>
      <c r="G9" s="23">
        <f>参数输入!AE9</f>
        <v>1698</v>
      </c>
      <c r="H9" s="23">
        <f>参数输入!AF9</f>
        <v>5264</v>
      </c>
      <c r="I9" s="23">
        <f>参数输入!AG9</f>
        <v>0</v>
      </c>
      <c r="J9" s="23">
        <f>参数输入!AH9</f>
        <v>0</v>
      </c>
      <c r="K9" s="23">
        <f>参数输入!AI9</f>
        <v>0</v>
      </c>
      <c r="M9" s="18">
        <v>2006</v>
      </c>
      <c r="N9" s="21">
        <f>参数输入!CM9</f>
        <v>70</v>
      </c>
      <c r="O9" s="21">
        <f>参数输入!CN9</f>
        <v>34</v>
      </c>
      <c r="P9" s="21">
        <f>参数输入!CO9</f>
        <v>27</v>
      </c>
      <c r="Q9" s="21">
        <f>参数输入!CP9</f>
        <v>22.5</v>
      </c>
      <c r="R9" s="21">
        <f>参数输入!CQ9</f>
        <v>20</v>
      </c>
      <c r="S9" s="21">
        <f>参数输入!CR9</f>
        <v>60</v>
      </c>
      <c r="T9" s="21">
        <f>参数输入!CS9</f>
        <v>6</v>
      </c>
      <c r="W9" s="18">
        <v>2026</v>
      </c>
      <c r="X9" s="21">
        <f t="shared" si="0"/>
        <v>69.968983396086671</v>
      </c>
      <c r="Y9" s="21">
        <f t="shared" si="1"/>
        <v>34.000000000000007</v>
      </c>
      <c r="Z9" s="21">
        <f t="shared" si="2"/>
        <v>26.737371786632394</v>
      </c>
      <c r="AA9" s="21">
        <f t="shared" si="3"/>
        <v>22.148153766030852</v>
      </c>
      <c r="AB9" s="21">
        <f t="shared" si="4"/>
        <v>20</v>
      </c>
      <c r="AC9" s="21" t="e">
        <f t="shared" si="5"/>
        <v>#DIV/0!</v>
      </c>
      <c r="AD9" s="21">
        <f t="shared" si="6"/>
        <v>6</v>
      </c>
      <c r="AF9" s="18"/>
      <c r="AG9" s="18"/>
      <c r="AH9" s="18"/>
      <c r="AI9" s="18"/>
      <c r="AJ9" s="18"/>
      <c r="AK9" s="18"/>
      <c r="AL9" s="18"/>
      <c r="AO9" s="18"/>
      <c r="AP9" s="18"/>
      <c r="AQ9" s="18"/>
      <c r="AR9" s="18"/>
      <c r="AS9" s="18"/>
      <c r="AT9" s="18"/>
      <c r="AU9" s="18"/>
    </row>
    <row r="10" spans="1:47">
      <c r="A10" s="18">
        <v>8</v>
      </c>
      <c r="B10" s="14">
        <f>参数输入!K14</f>
        <v>0.61538461538461509</v>
      </c>
      <c r="D10" s="18">
        <v>2007</v>
      </c>
      <c r="E10" s="23">
        <f>参数输入!AC10</f>
        <v>0</v>
      </c>
      <c r="F10" s="23">
        <f>参数输入!AD10</f>
        <v>189</v>
      </c>
      <c r="G10" s="23">
        <f>参数输入!AE10</f>
        <v>1425</v>
      </c>
      <c r="H10" s="23">
        <f>参数输入!AF10</f>
        <v>9711</v>
      </c>
      <c r="I10" s="23">
        <f>参数输入!AG10</f>
        <v>0</v>
      </c>
      <c r="J10" s="23">
        <f>参数输入!AH10</f>
        <v>0</v>
      </c>
      <c r="K10" s="23">
        <f>参数输入!AI10</f>
        <v>0</v>
      </c>
      <c r="M10" s="18">
        <v>2007</v>
      </c>
      <c r="N10" s="21">
        <f>参数输入!CM10</f>
        <v>70</v>
      </c>
      <c r="O10" s="21">
        <f>参数输入!CN10</f>
        <v>34</v>
      </c>
      <c r="P10" s="21">
        <f>参数输入!CO10</f>
        <v>27</v>
      </c>
      <c r="Q10" s="21">
        <f>参数输入!CP10</f>
        <v>22.5</v>
      </c>
      <c r="R10" s="21">
        <f>参数输入!CQ10</f>
        <v>20</v>
      </c>
      <c r="S10" s="21">
        <f>参数输入!CR10</f>
        <v>60</v>
      </c>
      <c r="T10" s="21">
        <f>参数输入!CS10</f>
        <v>6</v>
      </c>
      <c r="W10" s="18">
        <v>2027</v>
      </c>
      <c r="X10" s="21">
        <f t="shared" si="0"/>
        <v>69.951181102362213</v>
      </c>
      <c r="Y10" s="21">
        <f t="shared" si="1"/>
        <v>33.999999999999986</v>
      </c>
      <c r="Z10" s="21">
        <f t="shared" si="2"/>
        <v>26.672293905372896</v>
      </c>
      <c r="AA10" s="21">
        <f t="shared" si="3"/>
        <v>22.054520152759835</v>
      </c>
      <c r="AB10" s="21">
        <f t="shared" si="4"/>
        <v>20.000000000000004</v>
      </c>
      <c r="AC10" s="21" t="e">
        <f t="shared" si="5"/>
        <v>#DIV/0!</v>
      </c>
      <c r="AD10" s="21">
        <f t="shared" si="6"/>
        <v>6</v>
      </c>
      <c r="AF10" s="18"/>
      <c r="AG10" s="18"/>
      <c r="AH10" s="18"/>
      <c r="AI10" s="18"/>
      <c r="AJ10" s="18"/>
      <c r="AK10" s="18"/>
      <c r="AL10" s="18"/>
      <c r="AO10" s="18"/>
      <c r="AP10" s="18"/>
      <c r="AQ10" s="18"/>
      <c r="AR10" s="18"/>
      <c r="AS10" s="18"/>
      <c r="AT10" s="18"/>
      <c r="AU10" s="18"/>
    </row>
    <row r="11" spans="1:47" ht="16.149999999999999" customHeight="1">
      <c r="A11" s="18">
        <v>9</v>
      </c>
      <c r="B11" s="14">
        <f>参数输入!K15</f>
        <v>0.69230769230769207</v>
      </c>
      <c r="D11" s="18">
        <v>2008</v>
      </c>
      <c r="E11" s="23">
        <f>参数输入!AC11</f>
        <v>10</v>
      </c>
      <c r="F11" s="23">
        <f>参数输入!AD11</f>
        <v>1037</v>
      </c>
      <c r="G11" s="23">
        <f>参数输入!AE11</f>
        <v>1410</v>
      </c>
      <c r="H11" s="23">
        <f>参数输入!AF11</f>
        <v>12500</v>
      </c>
      <c r="I11" s="23">
        <f>参数输入!AG11</f>
        <v>0</v>
      </c>
      <c r="J11" s="23">
        <f>参数输入!AH11</f>
        <v>0</v>
      </c>
      <c r="K11" s="23">
        <f>参数输入!AI11</f>
        <v>0</v>
      </c>
      <c r="M11" s="18">
        <v>2008</v>
      </c>
      <c r="N11" s="21">
        <f>参数输入!CM11</f>
        <v>70</v>
      </c>
      <c r="O11" s="21">
        <f>参数输入!CN11</f>
        <v>34</v>
      </c>
      <c r="P11" s="21">
        <f>参数输入!CO11</f>
        <v>27</v>
      </c>
      <c r="Q11" s="21">
        <f>参数输入!CP11</f>
        <v>22.5</v>
      </c>
      <c r="R11" s="21">
        <f>参数输入!CQ11</f>
        <v>20</v>
      </c>
      <c r="S11" s="21">
        <f>参数输入!CR11</f>
        <v>60</v>
      </c>
      <c r="T11" s="21">
        <f>参数输入!CS11</f>
        <v>6</v>
      </c>
      <c r="W11" s="18">
        <v>2028</v>
      </c>
      <c r="X11" s="21">
        <f t="shared" si="0"/>
        <v>69.928799549126438</v>
      </c>
      <c r="Y11" s="21">
        <f t="shared" si="1"/>
        <v>33.999999999999986</v>
      </c>
      <c r="Z11" s="21">
        <f t="shared" si="2"/>
        <v>26.596893218249075</v>
      </c>
      <c r="AA11" s="21">
        <f t="shared" si="3"/>
        <v>21.924561521808563</v>
      </c>
      <c r="AB11" s="21">
        <f t="shared" si="4"/>
        <v>20</v>
      </c>
      <c r="AC11" s="21" t="e">
        <f t="shared" si="5"/>
        <v>#DIV/0!</v>
      </c>
      <c r="AD11" s="21">
        <f t="shared" si="6"/>
        <v>6</v>
      </c>
      <c r="AF11" s="18"/>
      <c r="AG11" s="18"/>
      <c r="AH11" s="18"/>
      <c r="AI11" s="18"/>
      <c r="AJ11" s="18"/>
      <c r="AK11" s="18"/>
      <c r="AL11" s="18"/>
      <c r="AO11" s="18"/>
      <c r="AP11" s="18"/>
      <c r="AQ11" s="18"/>
      <c r="AR11" s="18"/>
      <c r="AS11" s="18"/>
      <c r="AT11" s="18"/>
      <c r="AU11" s="18"/>
    </row>
    <row r="12" spans="1:47">
      <c r="A12" s="18">
        <v>10</v>
      </c>
      <c r="B12" s="14">
        <f>参数输入!K16</f>
        <v>0.76923076923076894</v>
      </c>
      <c r="D12" s="18">
        <v>2009</v>
      </c>
      <c r="E12" s="23">
        <f>参数输入!AC12</f>
        <v>0</v>
      </c>
      <c r="F12" s="23">
        <f>参数输入!AD12</f>
        <v>514</v>
      </c>
      <c r="G12" s="23">
        <f>参数输入!AE12</f>
        <v>1435</v>
      </c>
      <c r="H12" s="23">
        <f>参数输入!AF12</f>
        <v>7508</v>
      </c>
      <c r="I12" s="23">
        <f>参数输入!AG12</f>
        <v>80</v>
      </c>
      <c r="J12" s="23">
        <f>参数输入!AH12</f>
        <v>0</v>
      </c>
      <c r="K12" s="23">
        <f>参数输入!AI12</f>
        <v>0</v>
      </c>
      <c r="M12" s="18">
        <v>2009</v>
      </c>
      <c r="N12" s="21">
        <f>参数输入!CM12</f>
        <v>70</v>
      </c>
      <c r="O12" s="21">
        <f>参数输入!CN12</f>
        <v>34</v>
      </c>
      <c r="P12" s="21">
        <f>参数输入!CO12</f>
        <v>27</v>
      </c>
      <c r="Q12" s="21">
        <f>参数输入!CP12</f>
        <v>22.5</v>
      </c>
      <c r="R12" s="21">
        <f>参数输入!CQ12</f>
        <v>20</v>
      </c>
      <c r="S12" s="21">
        <f>参数输入!CR12</f>
        <v>60</v>
      </c>
      <c r="T12" s="21">
        <f>参数输入!CS12</f>
        <v>6</v>
      </c>
      <c r="W12" s="18">
        <v>2029</v>
      </c>
      <c r="X12" s="21">
        <f t="shared" si="0"/>
        <v>69.860898532457028</v>
      </c>
      <c r="Y12" s="21">
        <f t="shared" si="1"/>
        <v>34.000000000000007</v>
      </c>
      <c r="Z12" s="21">
        <f t="shared" si="2"/>
        <v>26.474236732068189</v>
      </c>
      <c r="AA12" s="21">
        <f t="shared" si="3"/>
        <v>21.686119365525553</v>
      </c>
      <c r="AB12" s="21">
        <f t="shared" si="4"/>
        <v>20</v>
      </c>
      <c r="AC12" s="21" t="e">
        <f t="shared" si="5"/>
        <v>#DIV/0!</v>
      </c>
      <c r="AD12" s="21">
        <f t="shared" si="6"/>
        <v>6</v>
      </c>
      <c r="AF12" s="18"/>
      <c r="AG12" s="18"/>
      <c r="AH12" s="18"/>
      <c r="AI12" s="18"/>
      <c r="AJ12" s="18"/>
      <c r="AK12" s="18"/>
      <c r="AL12" s="18"/>
      <c r="AO12" s="18"/>
      <c r="AP12" s="18"/>
      <c r="AQ12" s="18"/>
      <c r="AR12" s="18"/>
      <c r="AS12" s="18"/>
      <c r="AT12" s="18"/>
      <c r="AU12" s="18"/>
    </row>
    <row r="13" spans="1:47">
      <c r="A13" s="18">
        <v>11</v>
      </c>
      <c r="B13" s="14">
        <f>参数输入!K17</f>
        <v>0.84615384615384581</v>
      </c>
      <c r="D13" s="18">
        <v>2010</v>
      </c>
      <c r="E13" s="23">
        <f>参数输入!AC13</f>
        <v>0</v>
      </c>
      <c r="F13" s="23">
        <f>参数输入!AD13</f>
        <v>1173</v>
      </c>
      <c r="G13" s="23">
        <f>参数输入!AE13</f>
        <v>1516</v>
      </c>
      <c r="H13" s="23">
        <f>参数输入!AF13</f>
        <v>9111</v>
      </c>
      <c r="I13" s="23">
        <f>参数输入!AG13</f>
        <v>0</v>
      </c>
      <c r="J13" s="23">
        <f>参数输入!AH13</f>
        <v>0</v>
      </c>
      <c r="K13" s="23">
        <f>参数输入!AI13</f>
        <v>0</v>
      </c>
      <c r="M13" s="18">
        <v>2010</v>
      </c>
      <c r="N13" s="21">
        <f>参数输入!CM13</f>
        <v>70</v>
      </c>
      <c r="O13" s="21">
        <f>参数输入!CN13</f>
        <v>34</v>
      </c>
      <c r="P13" s="21">
        <f>参数输入!CO13</f>
        <v>27</v>
      </c>
      <c r="Q13" s="21">
        <f>参数输入!CP13</f>
        <v>22.5</v>
      </c>
      <c r="R13" s="21">
        <f>参数输入!CQ13</f>
        <v>20</v>
      </c>
      <c r="S13" s="21">
        <f>参数输入!CR13</f>
        <v>60</v>
      </c>
      <c r="T13" s="21">
        <f>参数输入!CS13</f>
        <v>6</v>
      </c>
      <c r="W13" s="18">
        <v>2030</v>
      </c>
      <c r="X13" s="21">
        <f t="shared" si="0"/>
        <v>69.668924500247797</v>
      </c>
      <c r="Y13" s="21">
        <f t="shared" si="1"/>
        <v>34</v>
      </c>
      <c r="Z13" s="21">
        <f t="shared" si="2"/>
        <v>26.182292146073038</v>
      </c>
      <c r="AA13" s="21">
        <f t="shared" si="3"/>
        <v>21.376982269012331</v>
      </c>
      <c r="AB13" s="21">
        <f t="shared" si="4"/>
        <v>19.999999999999996</v>
      </c>
      <c r="AC13" s="21" t="e">
        <f t="shared" si="5"/>
        <v>#DIV/0!</v>
      </c>
      <c r="AD13" s="21">
        <f t="shared" si="6"/>
        <v>6</v>
      </c>
      <c r="AF13" s="18"/>
      <c r="AG13" s="18"/>
      <c r="AH13" s="18"/>
      <c r="AI13" s="18"/>
      <c r="AJ13" s="18"/>
      <c r="AK13" s="18"/>
      <c r="AL13" s="18"/>
      <c r="AO13" s="18"/>
      <c r="AP13" s="18"/>
      <c r="AQ13" s="18"/>
      <c r="AR13" s="18"/>
      <c r="AS13" s="18"/>
      <c r="AT13" s="18"/>
      <c r="AU13" s="18"/>
    </row>
    <row r="14" spans="1:47">
      <c r="A14" s="18">
        <v>12</v>
      </c>
      <c r="B14" s="14">
        <f>参数输入!K18</f>
        <v>0.9230769230769228</v>
      </c>
      <c r="D14" s="18">
        <v>2011</v>
      </c>
      <c r="E14" s="23">
        <f>参数输入!AC14</f>
        <v>34</v>
      </c>
      <c r="F14" s="23">
        <f>参数输入!AD14</f>
        <v>2523</v>
      </c>
      <c r="G14" s="23">
        <f>参数输入!AE14</f>
        <v>1586</v>
      </c>
      <c r="H14" s="23">
        <f>参数输入!AF14</f>
        <v>12920</v>
      </c>
      <c r="I14" s="23">
        <f>参数输入!AG14</f>
        <v>124</v>
      </c>
      <c r="J14" s="23">
        <f>参数输入!AH14</f>
        <v>8</v>
      </c>
      <c r="K14" s="23">
        <f>参数输入!AI14</f>
        <v>0</v>
      </c>
      <c r="M14" s="18">
        <v>2011</v>
      </c>
      <c r="N14" s="21">
        <f>参数输入!CM14</f>
        <v>70</v>
      </c>
      <c r="O14" s="21">
        <f>参数输入!CN14</f>
        <v>34</v>
      </c>
      <c r="P14" s="21">
        <f>参数输入!CO14</f>
        <v>27</v>
      </c>
      <c r="Q14" s="21">
        <f>参数输入!CP14</f>
        <v>22.5</v>
      </c>
      <c r="R14" s="21">
        <f>参数输入!CQ14</f>
        <v>20</v>
      </c>
      <c r="S14" s="21">
        <f>参数输入!CR14</f>
        <v>60</v>
      </c>
      <c r="T14" s="21">
        <f>参数输入!CS14</f>
        <v>6</v>
      </c>
      <c r="W14" s="18">
        <v>2031</v>
      </c>
      <c r="X14" s="21">
        <f t="shared" si="0"/>
        <v>69.451231420201808</v>
      </c>
      <c r="Y14" s="21">
        <f t="shared" si="1"/>
        <v>33.999999999999986</v>
      </c>
      <c r="Z14" s="21">
        <f t="shared" si="2"/>
        <v>25.429780979827093</v>
      </c>
      <c r="AA14" s="21">
        <f t="shared" si="3"/>
        <v>20.790189813350207</v>
      </c>
      <c r="AB14" s="21">
        <f t="shared" si="4"/>
        <v>20.000000000000004</v>
      </c>
      <c r="AC14" s="21" t="e">
        <f t="shared" si="5"/>
        <v>#DIV/0!</v>
      </c>
      <c r="AD14" s="21">
        <f t="shared" si="6"/>
        <v>6</v>
      </c>
      <c r="AF14" s="18"/>
      <c r="AG14" s="18"/>
      <c r="AH14" s="18"/>
      <c r="AI14" s="18"/>
      <c r="AJ14" s="18"/>
      <c r="AK14" s="18"/>
      <c r="AL14" s="18"/>
      <c r="AO14" s="18"/>
      <c r="AP14" s="18"/>
      <c r="AQ14" s="18"/>
      <c r="AR14" s="18"/>
      <c r="AS14" s="18"/>
      <c r="AT14" s="18"/>
      <c r="AU14" s="18"/>
    </row>
    <row r="15" spans="1:47">
      <c r="A15" s="18">
        <v>13</v>
      </c>
      <c r="B15" s="14">
        <f>参数输入!K19</f>
        <v>0.99999999999999978</v>
      </c>
      <c r="D15" s="18">
        <v>2012</v>
      </c>
      <c r="E15" s="23">
        <f>参数输入!AC15</f>
        <v>384</v>
      </c>
      <c r="F15" s="23">
        <f>参数输入!AD15</f>
        <v>4168</v>
      </c>
      <c r="G15" s="23">
        <f>参数输入!AE15</f>
        <v>1274</v>
      </c>
      <c r="H15" s="23">
        <f>参数输入!AF15</f>
        <v>10942</v>
      </c>
      <c r="I15" s="23">
        <f>参数输入!AG15</f>
        <v>241</v>
      </c>
      <c r="J15" s="23">
        <f>参数输入!AH15</f>
        <v>0</v>
      </c>
      <c r="K15" s="23">
        <f>参数输入!AI15</f>
        <v>0</v>
      </c>
      <c r="M15" s="18">
        <v>2012</v>
      </c>
      <c r="N15" s="21">
        <f>参数输入!CM15</f>
        <v>70</v>
      </c>
      <c r="O15" s="21">
        <f>参数输入!CN15</f>
        <v>34</v>
      </c>
      <c r="P15" s="21">
        <f>参数输入!CO15</f>
        <v>27</v>
      </c>
      <c r="Q15" s="21">
        <f>参数输入!CP15</f>
        <v>22.5</v>
      </c>
      <c r="R15" s="21">
        <f>参数输入!CQ15</f>
        <v>20</v>
      </c>
      <c r="S15" s="21">
        <f>参数输入!CR15</f>
        <v>60</v>
      </c>
      <c r="T15" s="21">
        <f>参数输入!CS15</f>
        <v>6</v>
      </c>
      <c r="W15" s="18">
        <v>2032</v>
      </c>
      <c r="X15" s="21">
        <f t="shared" si="0"/>
        <v>68.415859255481891</v>
      </c>
      <c r="Y15" s="21">
        <f t="shared" si="1"/>
        <v>34</v>
      </c>
      <c r="Z15" s="21">
        <f t="shared" si="2"/>
        <v>23.268041095890418</v>
      </c>
      <c r="AA15" s="21">
        <f t="shared" si="3"/>
        <v>19.375890173410415</v>
      </c>
      <c r="AB15" s="21">
        <f t="shared" si="4"/>
        <v>20</v>
      </c>
      <c r="AC15" s="21" t="e">
        <f t="shared" si="5"/>
        <v>#DIV/0!</v>
      </c>
      <c r="AD15" s="21">
        <f t="shared" si="6"/>
        <v>6</v>
      </c>
      <c r="AF15" s="18"/>
      <c r="AG15" s="18"/>
      <c r="AH15" s="18"/>
      <c r="AI15" s="18"/>
      <c r="AJ15" s="18"/>
      <c r="AK15" s="18"/>
      <c r="AL15" s="18"/>
      <c r="AO15" s="18"/>
      <c r="AP15" s="18"/>
      <c r="AQ15" s="18"/>
      <c r="AR15" s="18"/>
      <c r="AS15" s="18"/>
      <c r="AT15" s="18"/>
      <c r="AU15" s="18"/>
    </row>
    <row r="16" spans="1:47">
      <c r="A16" s="18">
        <v>14</v>
      </c>
      <c r="B16" s="14">
        <f>参数输入!K20</f>
        <v>1</v>
      </c>
      <c r="D16" s="18">
        <v>2013</v>
      </c>
      <c r="E16" s="23">
        <f>参数输入!AC16</f>
        <v>113</v>
      </c>
      <c r="F16" s="23">
        <f>参数输入!AD16</f>
        <v>5034</v>
      </c>
      <c r="G16" s="23">
        <f>参数输入!AE16</f>
        <v>1236</v>
      </c>
      <c r="H16" s="23">
        <f>参数输入!AF16</f>
        <v>9686</v>
      </c>
      <c r="I16" s="23">
        <f>参数输入!AG16</f>
        <v>681</v>
      </c>
      <c r="J16" s="23">
        <f>参数输入!AH16</f>
        <v>0</v>
      </c>
      <c r="K16" s="23">
        <f>参数输入!AI16</f>
        <v>0</v>
      </c>
      <c r="M16" s="18">
        <v>2013</v>
      </c>
      <c r="N16" s="21">
        <f>参数输入!CM16</f>
        <v>70</v>
      </c>
      <c r="O16" s="21">
        <f>参数输入!CN16</f>
        <v>34</v>
      </c>
      <c r="P16" s="21">
        <f>参数输入!CO16</f>
        <v>27</v>
      </c>
      <c r="Q16" s="21">
        <f>参数输入!CP16</f>
        <v>22.5</v>
      </c>
      <c r="R16" s="21">
        <f>参数输入!CQ16</f>
        <v>20</v>
      </c>
      <c r="S16" s="21">
        <f>参数输入!CR16</f>
        <v>60</v>
      </c>
      <c r="T16" s="21">
        <f>参数输入!CS16</f>
        <v>6</v>
      </c>
      <c r="W16" s="18">
        <v>2033</v>
      </c>
      <c r="X16" s="21">
        <f t="shared" si="0"/>
        <v>62.438066465256867</v>
      </c>
      <c r="Y16" s="21">
        <f t="shared" si="1"/>
        <v>34</v>
      </c>
      <c r="Z16" s="21">
        <f t="shared" si="2"/>
        <v>22.843500000000041</v>
      </c>
      <c r="AA16" s="21">
        <f t="shared" si="3"/>
        <v>18.73793650793656</v>
      </c>
      <c r="AB16" s="21">
        <f t="shared" si="4"/>
        <v>20</v>
      </c>
      <c r="AC16" s="21" t="e">
        <f t="shared" si="5"/>
        <v>#DIV/0!</v>
      </c>
      <c r="AD16" s="21">
        <f t="shared" si="6"/>
        <v>6</v>
      </c>
      <c r="AF16" s="18"/>
      <c r="AG16" s="18"/>
      <c r="AH16" s="18"/>
      <c r="AI16" s="18"/>
      <c r="AJ16" s="18"/>
      <c r="AK16" s="18"/>
      <c r="AL16" s="18"/>
      <c r="AO16" s="18"/>
      <c r="AP16" s="18"/>
      <c r="AQ16" s="18"/>
      <c r="AR16" s="18"/>
      <c r="AS16" s="18"/>
      <c r="AT16" s="18"/>
      <c r="AU16" s="18"/>
    </row>
    <row r="17" spans="1:47">
      <c r="A17" s="18">
        <v>15</v>
      </c>
      <c r="B17" s="14">
        <f>参数输入!K21</f>
        <v>1</v>
      </c>
      <c r="D17" s="18">
        <v>2014</v>
      </c>
      <c r="E17" s="23">
        <f>参数输入!AC17</f>
        <v>546</v>
      </c>
      <c r="F17" s="23">
        <f>参数输入!AD17</f>
        <v>5129</v>
      </c>
      <c r="G17" s="23">
        <f>参数输入!AE17</f>
        <v>933</v>
      </c>
      <c r="H17" s="23">
        <f>参数输入!AF17</f>
        <v>8220</v>
      </c>
      <c r="I17" s="23">
        <f>参数输入!AG17</f>
        <v>803</v>
      </c>
      <c r="J17" s="23">
        <f>参数输入!AH17</f>
        <v>0</v>
      </c>
      <c r="K17" s="23">
        <f>参数输入!AI17</f>
        <v>0</v>
      </c>
      <c r="M17" s="18">
        <v>2014</v>
      </c>
      <c r="N17" s="21">
        <f>参数输入!CM17</f>
        <v>70</v>
      </c>
      <c r="O17" s="21">
        <f>参数输入!CN17</f>
        <v>34</v>
      </c>
      <c r="P17" s="21">
        <f>参数输入!CO17</f>
        <v>27</v>
      </c>
      <c r="Q17" s="21">
        <f>参数输入!CP17</f>
        <v>22.5</v>
      </c>
      <c r="R17" s="21">
        <f>参数输入!CQ17</f>
        <v>20</v>
      </c>
      <c r="S17" s="21">
        <f>参数输入!CR17</f>
        <v>60</v>
      </c>
      <c r="T17" s="21">
        <f>参数输入!CS17</f>
        <v>6</v>
      </c>
      <c r="W17" s="18">
        <v>2034</v>
      </c>
      <c r="X17" s="21">
        <f t="shared" si="0"/>
        <v>61.882513661202189</v>
      </c>
      <c r="Y17" s="21">
        <f t="shared" si="1"/>
        <v>34</v>
      </c>
      <c r="Z17" s="21">
        <f t="shared" si="2"/>
        <v>22.407000000000004</v>
      </c>
      <c r="AA17" s="21">
        <f t="shared" si="3"/>
        <v>18.43</v>
      </c>
      <c r="AB17" s="21" t="e">
        <f t="shared" si="4"/>
        <v>#DIV/0!</v>
      </c>
      <c r="AC17" s="21" t="e">
        <f t="shared" si="5"/>
        <v>#DIV/0!</v>
      </c>
      <c r="AD17" s="21" t="e">
        <f t="shared" si="6"/>
        <v>#DIV/0!</v>
      </c>
      <c r="AF17" s="18"/>
      <c r="AG17" s="18"/>
      <c r="AH17" s="18"/>
      <c r="AI17" s="18"/>
      <c r="AJ17" s="18"/>
      <c r="AK17" s="18"/>
      <c r="AL17" s="18"/>
      <c r="AO17" s="18"/>
      <c r="AP17" s="18"/>
      <c r="AQ17" s="18"/>
      <c r="AR17" s="18"/>
      <c r="AS17" s="18"/>
      <c r="AT17" s="18"/>
      <c r="AU17" s="18"/>
    </row>
    <row r="18" spans="1:47">
      <c r="A18" s="18">
        <v>16</v>
      </c>
      <c r="B18" s="14">
        <f>参数输入!K22</f>
        <v>1</v>
      </c>
      <c r="D18" s="18">
        <v>2015</v>
      </c>
      <c r="E18" s="23">
        <f>参数输入!AC18</f>
        <v>9826</v>
      </c>
      <c r="F18" s="23">
        <f>参数输入!AD18</f>
        <v>1676</v>
      </c>
      <c r="G18" s="23">
        <f>参数输入!AE18</f>
        <v>946</v>
      </c>
      <c r="H18" s="23">
        <f>参数输入!AF18</f>
        <v>8255</v>
      </c>
      <c r="I18" s="23">
        <f>参数输入!AG18</f>
        <v>2706</v>
      </c>
      <c r="J18" s="23">
        <f>参数输入!AH18</f>
        <v>0</v>
      </c>
      <c r="K18" s="23">
        <f>参数输入!AI18</f>
        <v>0</v>
      </c>
      <c r="M18" s="18">
        <v>2015</v>
      </c>
      <c r="N18" s="21">
        <f>参数输入!CM18</f>
        <v>70</v>
      </c>
      <c r="O18" s="21">
        <f>参数输入!CN18</f>
        <v>34</v>
      </c>
      <c r="P18" s="21">
        <f>参数输入!CO18</f>
        <v>27</v>
      </c>
      <c r="Q18" s="21">
        <f>参数输入!CP18</f>
        <v>22.5</v>
      </c>
      <c r="R18" s="21">
        <f>参数输入!CQ18</f>
        <v>20</v>
      </c>
      <c r="S18" s="21">
        <f>参数输入!CR18</f>
        <v>60</v>
      </c>
      <c r="T18" s="21">
        <f>参数输入!CS18</f>
        <v>6</v>
      </c>
      <c r="W18" s="18">
        <v>2035</v>
      </c>
      <c r="X18" s="21">
        <f t="shared" si="0"/>
        <v>61.22670025188917</v>
      </c>
      <c r="Y18" s="21">
        <f t="shared" si="1"/>
        <v>34</v>
      </c>
      <c r="Z18" s="21">
        <f t="shared" si="2"/>
        <v>22.116</v>
      </c>
      <c r="AA18" s="21">
        <f t="shared" si="3"/>
        <v>18.112884615384619</v>
      </c>
      <c r="AB18" s="21" t="e">
        <f t="shared" si="4"/>
        <v>#DIV/0!</v>
      </c>
      <c r="AC18" s="21" t="e">
        <f t="shared" si="5"/>
        <v>#DIV/0!</v>
      </c>
      <c r="AD18" s="21" t="e">
        <f t="shared" si="6"/>
        <v>#DIV/0!</v>
      </c>
      <c r="AF18" s="18"/>
      <c r="AG18" s="18"/>
      <c r="AH18" s="18"/>
      <c r="AI18" s="18"/>
      <c r="AJ18" s="18"/>
      <c r="AK18" s="18"/>
      <c r="AL18" s="18"/>
      <c r="AO18" s="18"/>
      <c r="AP18" s="18"/>
      <c r="AQ18" s="18"/>
      <c r="AR18" s="18"/>
      <c r="AS18" s="18"/>
      <c r="AT18" s="18"/>
      <c r="AU18" s="18"/>
    </row>
    <row r="19" spans="1:47">
      <c r="A19" s="18">
        <v>17</v>
      </c>
      <c r="B19" s="14">
        <f>参数输入!K23</f>
        <v>1</v>
      </c>
      <c r="D19" s="18">
        <v>2016</v>
      </c>
      <c r="E19" s="23">
        <f>参数输入!AC19</f>
        <v>10210</v>
      </c>
      <c r="F19" s="23">
        <f>参数输入!AD19</f>
        <v>581</v>
      </c>
      <c r="G19" s="23">
        <f>参数输入!AE19</f>
        <v>1110</v>
      </c>
      <c r="H19" s="23">
        <f>参数输入!AF19</f>
        <v>5484</v>
      </c>
      <c r="I19" s="23">
        <f>参数输入!AG19</f>
        <v>1388</v>
      </c>
      <c r="J19" s="23">
        <f>参数输入!AH19</f>
        <v>0</v>
      </c>
      <c r="K19" s="23">
        <f>参数输入!AI19</f>
        <v>0</v>
      </c>
      <c r="M19" s="18">
        <v>2016</v>
      </c>
      <c r="N19" s="21">
        <f>参数输入!CM19</f>
        <v>70</v>
      </c>
      <c r="O19" s="21">
        <f>参数输入!CN19</f>
        <v>34</v>
      </c>
      <c r="P19" s="21">
        <f>参数输入!CO19</f>
        <v>27</v>
      </c>
      <c r="Q19" s="21">
        <f>参数输入!CP19</f>
        <v>22.5</v>
      </c>
      <c r="R19" s="21">
        <f>参数输入!CQ19</f>
        <v>20</v>
      </c>
      <c r="S19" s="21">
        <f>参数输入!CR19</f>
        <v>60</v>
      </c>
      <c r="T19" s="21">
        <f>参数输入!CS19</f>
        <v>6</v>
      </c>
      <c r="W19" s="18">
        <v>2036</v>
      </c>
      <c r="X19" s="21">
        <f t="shared" si="0"/>
        <v>60.488151658767762</v>
      </c>
      <c r="Y19" s="21">
        <f t="shared" si="1"/>
        <v>34</v>
      </c>
      <c r="Z19" s="21">
        <f t="shared" si="2"/>
        <v>22.116</v>
      </c>
      <c r="AA19" s="21">
        <f t="shared" si="3"/>
        <v>17.795769230769231</v>
      </c>
      <c r="AB19" s="21" t="e">
        <f t="shared" si="4"/>
        <v>#DIV/0!</v>
      </c>
      <c r="AC19" s="21" t="e">
        <f t="shared" si="5"/>
        <v>#DIV/0!</v>
      </c>
      <c r="AD19" s="21" t="e">
        <f t="shared" si="6"/>
        <v>#DIV/0!</v>
      </c>
      <c r="AF19" s="18"/>
      <c r="AG19" s="18"/>
      <c r="AH19" s="18"/>
      <c r="AI19" s="18"/>
      <c r="AJ19" s="18"/>
      <c r="AK19" s="18"/>
      <c r="AL19" s="18"/>
      <c r="AO19" s="18"/>
      <c r="AP19" s="18"/>
      <c r="AQ19" s="18"/>
      <c r="AR19" s="18"/>
      <c r="AS19" s="18"/>
      <c r="AT19" s="18"/>
      <c r="AU19" s="18"/>
    </row>
    <row r="20" spans="1:47">
      <c r="A20" s="18">
        <v>18</v>
      </c>
      <c r="B20" s="14">
        <f>参数输入!K24</f>
        <v>1</v>
      </c>
      <c r="D20" s="18">
        <v>2017</v>
      </c>
      <c r="E20" s="23">
        <f>参数输入!AC20</f>
        <v>2994</v>
      </c>
      <c r="F20" s="23">
        <f>参数输入!AD20</f>
        <v>336</v>
      </c>
      <c r="G20" s="23">
        <f>参数输入!AE20</f>
        <v>958</v>
      </c>
      <c r="H20" s="23">
        <f>参数输入!AF20</f>
        <v>4955</v>
      </c>
      <c r="I20" s="23">
        <f>参数输入!AG20</f>
        <v>2263</v>
      </c>
      <c r="J20" s="23">
        <f>参数输入!AH20</f>
        <v>0</v>
      </c>
      <c r="K20" s="23">
        <f>参数输入!AI20</f>
        <v>0</v>
      </c>
      <c r="M20" s="18">
        <v>2017</v>
      </c>
      <c r="N20" s="21">
        <f>参数输入!CM20</f>
        <v>70</v>
      </c>
      <c r="O20" s="21">
        <f>参数输入!CN20</f>
        <v>34</v>
      </c>
      <c r="P20" s="21">
        <f>参数输入!CO20</f>
        <v>27</v>
      </c>
      <c r="Q20" s="21">
        <f>参数输入!CP20</f>
        <v>22.5</v>
      </c>
      <c r="R20" s="21">
        <f>参数输入!CQ20</f>
        <v>20</v>
      </c>
      <c r="S20" s="21">
        <f>参数输入!CR20</f>
        <v>60</v>
      </c>
      <c r="T20" s="21">
        <f>参数输入!CS20</f>
        <v>6</v>
      </c>
      <c r="W20" s="18">
        <v>2037</v>
      </c>
      <c r="X20" s="21">
        <f t="shared" si="0"/>
        <v>59.761904761904759</v>
      </c>
      <c r="Y20" s="21" t="e">
        <f t="shared" si="1"/>
        <v>#DIV/0!</v>
      </c>
      <c r="Z20" s="21" t="e">
        <f t="shared" si="2"/>
        <v>#DIV/0!</v>
      </c>
      <c r="AA20" s="21">
        <f t="shared" si="3"/>
        <v>17.460000000000004</v>
      </c>
      <c r="AB20" s="21" t="e">
        <f t="shared" si="4"/>
        <v>#DIV/0!</v>
      </c>
      <c r="AC20" s="21" t="e">
        <f t="shared" si="5"/>
        <v>#DIV/0!</v>
      </c>
      <c r="AD20" s="21" t="e">
        <f t="shared" si="6"/>
        <v>#DIV/0!</v>
      </c>
      <c r="AF20" s="18"/>
      <c r="AG20" s="18"/>
      <c r="AH20" s="18"/>
      <c r="AI20" s="18"/>
      <c r="AJ20" s="18"/>
      <c r="AK20" s="18"/>
      <c r="AL20" s="18"/>
      <c r="AO20" s="18"/>
      <c r="AP20" s="18"/>
      <c r="AQ20" s="18"/>
      <c r="AR20" s="18"/>
      <c r="AS20" s="18"/>
      <c r="AT20" s="18"/>
      <c r="AU20" s="18"/>
    </row>
    <row r="21" spans="1:47">
      <c r="A21" s="18">
        <v>19</v>
      </c>
      <c r="B21" s="14">
        <f>参数输入!K25</f>
        <v>1</v>
      </c>
      <c r="D21" s="18">
        <v>2018</v>
      </c>
      <c r="E21" s="23">
        <f>参数输入!AC21</f>
        <v>5400</v>
      </c>
      <c r="F21" s="23">
        <f>参数输入!AD21</f>
        <v>333</v>
      </c>
      <c r="G21" s="23">
        <f>参数输入!AE21</f>
        <v>603</v>
      </c>
      <c r="H21" s="23">
        <f>参数输入!AF21</f>
        <v>4293</v>
      </c>
      <c r="I21" s="23">
        <f>参数输入!AG21</f>
        <v>1022</v>
      </c>
      <c r="J21" s="23">
        <f>参数输入!AH21</f>
        <v>0</v>
      </c>
      <c r="K21" s="23">
        <f>参数输入!AI21</f>
        <v>0</v>
      </c>
      <c r="M21" s="18">
        <v>2018</v>
      </c>
      <c r="N21" s="21">
        <f>参数输入!CM21</f>
        <v>70</v>
      </c>
      <c r="O21" s="21">
        <f>参数输入!CN21</f>
        <v>34</v>
      </c>
      <c r="P21" s="21">
        <f>参数输入!CO21</f>
        <v>27</v>
      </c>
      <c r="Q21" s="21">
        <f>参数输入!CP21</f>
        <v>22.5</v>
      </c>
      <c r="R21" s="21">
        <f>参数输入!CQ21</f>
        <v>20</v>
      </c>
      <c r="S21" s="21">
        <f>参数输入!CR21</f>
        <v>60</v>
      </c>
      <c r="T21" s="21">
        <f>参数输入!CS21</f>
        <v>6</v>
      </c>
      <c r="W21" s="18">
        <v>2038</v>
      </c>
      <c r="X21" s="21">
        <f t="shared" si="0"/>
        <v>59.044052863436136</v>
      </c>
      <c r="Y21" s="21" t="e">
        <f t="shared" si="1"/>
        <v>#DIV/0!</v>
      </c>
      <c r="Z21" s="21" t="e">
        <f t="shared" si="2"/>
        <v>#DIV/0!</v>
      </c>
      <c r="AA21" s="21">
        <f t="shared" si="3"/>
        <v>17.46</v>
      </c>
      <c r="AB21" s="21" t="e">
        <f t="shared" si="4"/>
        <v>#DIV/0!</v>
      </c>
      <c r="AC21" s="21" t="e">
        <f t="shared" si="5"/>
        <v>#DIV/0!</v>
      </c>
      <c r="AD21" s="21" t="e">
        <f t="shared" si="6"/>
        <v>#DIV/0!</v>
      </c>
      <c r="AF21" s="18"/>
      <c r="AG21" s="18"/>
      <c r="AH21" s="18"/>
      <c r="AI21" s="18"/>
      <c r="AJ21" s="18"/>
      <c r="AK21" s="18"/>
      <c r="AL21" s="18"/>
      <c r="AO21" s="18"/>
      <c r="AP21" s="18"/>
      <c r="AQ21" s="18"/>
      <c r="AR21" s="18"/>
      <c r="AS21" s="18"/>
      <c r="AT21" s="18"/>
      <c r="AU21" s="18"/>
    </row>
    <row r="22" spans="1:47">
      <c r="A22" s="18">
        <v>20</v>
      </c>
      <c r="B22" s="14">
        <f>参数输入!K26</f>
        <v>1</v>
      </c>
      <c r="D22" s="18">
        <v>2019</v>
      </c>
      <c r="E22" s="23">
        <f>参数输入!AC22</f>
        <v>3037</v>
      </c>
      <c r="F22" s="23">
        <f>参数输入!AD22</f>
        <v>157</v>
      </c>
      <c r="G22" s="23">
        <f>参数输入!AE22</f>
        <v>426</v>
      </c>
      <c r="H22" s="23">
        <f>参数输入!AF22</f>
        <v>5001</v>
      </c>
      <c r="I22" s="23">
        <f>参数输入!AG22</f>
        <v>196</v>
      </c>
      <c r="J22" s="23">
        <f>参数输入!AH22</f>
        <v>0</v>
      </c>
      <c r="K22" s="23">
        <f>参数输入!AI22</f>
        <v>79</v>
      </c>
      <c r="M22" s="18">
        <v>2019</v>
      </c>
      <c r="N22" s="21">
        <f>参数输入!CM22</f>
        <v>70</v>
      </c>
      <c r="O22" s="21">
        <f>参数输入!CN22</f>
        <v>34</v>
      </c>
      <c r="P22" s="21">
        <f>参数输入!CO22</f>
        <v>23.279999999999998</v>
      </c>
      <c r="Q22" s="21">
        <f>参数输入!CP22</f>
        <v>19.399999999999999</v>
      </c>
      <c r="R22" s="21">
        <f>参数输入!CQ22</f>
        <v>20</v>
      </c>
      <c r="S22" s="21">
        <f>参数输入!CR22</f>
        <v>60</v>
      </c>
      <c r="T22" s="21">
        <f>参数输入!CS22</f>
        <v>6</v>
      </c>
      <c r="W22" s="18">
        <v>2039</v>
      </c>
      <c r="X22" s="21">
        <f t="shared" si="0"/>
        <v>58.317391304347822</v>
      </c>
      <c r="Y22" s="21" t="e">
        <f t="shared" si="1"/>
        <v>#DIV/0!</v>
      </c>
      <c r="Z22" s="21" t="e">
        <f t="shared" si="2"/>
        <v>#DIV/0!</v>
      </c>
      <c r="AA22" s="21" t="e">
        <f t="shared" si="3"/>
        <v>#DIV/0!</v>
      </c>
      <c r="AB22" s="21" t="e">
        <f t="shared" si="4"/>
        <v>#DIV/0!</v>
      </c>
      <c r="AC22" s="21" t="e">
        <f t="shared" si="5"/>
        <v>#DIV/0!</v>
      </c>
      <c r="AD22" s="21" t="e">
        <f t="shared" si="6"/>
        <v>#DIV/0!</v>
      </c>
      <c r="AF22" s="18"/>
      <c r="AG22" s="18"/>
      <c r="AH22" s="18"/>
      <c r="AI22" s="18"/>
      <c r="AJ22" s="18"/>
      <c r="AK22" s="18"/>
      <c r="AL22" s="18"/>
      <c r="AO22" s="18"/>
      <c r="AP22" s="18"/>
      <c r="AQ22" s="18"/>
      <c r="AR22" s="18"/>
      <c r="AS22" s="18"/>
      <c r="AT22" s="18"/>
      <c r="AU22" s="18"/>
    </row>
    <row r="23" spans="1:47">
      <c r="D23" s="18">
        <v>2020</v>
      </c>
      <c r="E23" s="23">
        <f>参数输入!AC23</f>
        <v>3</v>
      </c>
      <c r="F23" s="23">
        <f>参数输入!AD23</f>
        <v>3</v>
      </c>
      <c r="G23" s="23">
        <f>参数输入!AE23</f>
        <v>6</v>
      </c>
      <c r="H23" s="23">
        <f>参数输入!AF23</f>
        <v>60</v>
      </c>
      <c r="I23" s="23">
        <f>参数输入!AG23</f>
        <v>0</v>
      </c>
      <c r="J23" s="23">
        <f>参数输入!AH23</f>
        <v>0</v>
      </c>
      <c r="K23" s="23">
        <f>参数输入!AI23</f>
        <v>0</v>
      </c>
      <c r="M23" s="18">
        <v>2020</v>
      </c>
      <c r="N23" s="21">
        <f>参数输入!CM23</f>
        <v>70</v>
      </c>
      <c r="O23" s="21">
        <f>参数输入!CN23</f>
        <v>34</v>
      </c>
      <c r="P23" s="21">
        <f>参数输入!CO23</f>
        <v>23.279999999999998</v>
      </c>
      <c r="Q23" s="21">
        <f>参数输入!CP23</f>
        <v>19.399999999999999</v>
      </c>
      <c r="R23" s="21">
        <f>参数输入!CQ23</f>
        <v>20</v>
      </c>
      <c r="S23" s="21">
        <f>参数输入!CR23</f>
        <v>60</v>
      </c>
      <c r="T23" s="21">
        <f>参数输入!CS23</f>
        <v>6</v>
      </c>
      <c r="W23" s="18">
        <v>2040</v>
      </c>
      <c r="X23" s="21">
        <f t="shared" si="0"/>
        <v>57.662365591397858</v>
      </c>
      <c r="Y23" s="21" t="e">
        <f t="shared" si="1"/>
        <v>#DIV/0!</v>
      </c>
      <c r="Z23" s="21" t="e">
        <f t="shared" si="2"/>
        <v>#DIV/0!</v>
      </c>
      <c r="AA23" s="21" t="e">
        <f t="shared" si="3"/>
        <v>#DIV/0!</v>
      </c>
      <c r="AB23" s="21" t="e">
        <f t="shared" si="4"/>
        <v>#DIV/0!</v>
      </c>
      <c r="AC23" s="21" t="e">
        <f t="shared" si="5"/>
        <v>#DIV/0!</v>
      </c>
      <c r="AD23" s="21" t="e">
        <f t="shared" si="6"/>
        <v>#DIV/0!</v>
      </c>
      <c r="AF23" s="18"/>
      <c r="AG23" s="18"/>
      <c r="AH23" s="18"/>
      <c r="AI23" s="18"/>
      <c r="AJ23" s="18"/>
      <c r="AK23" s="18"/>
      <c r="AL23" s="18"/>
      <c r="AO23" s="18"/>
      <c r="AP23" s="18"/>
      <c r="AQ23" s="18"/>
      <c r="AR23" s="18"/>
      <c r="AS23" s="18"/>
      <c r="AT23" s="18"/>
      <c r="AU23" s="18"/>
    </row>
    <row r="24" spans="1:47">
      <c r="D24" s="18">
        <v>2021</v>
      </c>
      <c r="E24" s="23">
        <f>参数输入!AC24</f>
        <v>18</v>
      </c>
      <c r="F24" s="23">
        <f>参数输入!AD24</f>
        <v>3</v>
      </c>
      <c r="G24" s="23">
        <f>参数输入!AE24</f>
        <v>3</v>
      </c>
      <c r="H24" s="23">
        <f>参数输入!AF24</f>
        <v>51</v>
      </c>
      <c r="I24" s="23">
        <f>参数输入!AG24</f>
        <v>0</v>
      </c>
      <c r="J24" s="23">
        <f>参数输入!AH24</f>
        <v>0</v>
      </c>
      <c r="K24" s="23">
        <f>参数输入!AI24</f>
        <v>0</v>
      </c>
      <c r="M24" s="18">
        <v>2021</v>
      </c>
      <c r="N24" s="21">
        <f>参数输入!CM24</f>
        <v>69</v>
      </c>
      <c r="O24" s="21">
        <f>参数输入!CN24</f>
        <v>34</v>
      </c>
      <c r="P24" s="21">
        <f>参数输入!CO24</f>
        <v>22.697999999999997</v>
      </c>
      <c r="Q24" s="21">
        <f>参数输入!CP24</f>
        <v>18.914999999999999</v>
      </c>
      <c r="R24" s="21">
        <f>参数输入!CQ24</f>
        <v>19.440000000000001</v>
      </c>
      <c r="S24" s="21">
        <f>参数输入!CR24</f>
        <v>60</v>
      </c>
      <c r="T24" s="21">
        <f>参数输入!CS24</f>
        <v>5.9</v>
      </c>
      <c r="W24" s="18">
        <v>2041</v>
      </c>
      <c r="X24" s="21">
        <f t="shared" si="0"/>
        <v>57.07675906183367</v>
      </c>
      <c r="Y24" s="21" t="e">
        <f t="shared" si="1"/>
        <v>#DIV/0!</v>
      </c>
      <c r="Z24" s="21" t="e">
        <f t="shared" si="2"/>
        <v>#DIV/0!</v>
      </c>
      <c r="AA24" s="21" t="e">
        <f t="shared" si="3"/>
        <v>#DIV/0!</v>
      </c>
      <c r="AB24" s="21" t="e">
        <f t="shared" si="4"/>
        <v>#DIV/0!</v>
      </c>
      <c r="AC24" s="21" t="e">
        <f t="shared" si="5"/>
        <v>#DIV/0!</v>
      </c>
      <c r="AD24" s="21" t="e">
        <f t="shared" si="6"/>
        <v>#DIV/0!</v>
      </c>
      <c r="AF24" s="18"/>
      <c r="AG24" s="18"/>
      <c r="AH24" s="18"/>
      <c r="AI24" s="18"/>
      <c r="AJ24" s="18"/>
      <c r="AK24" s="18"/>
      <c r="AL24" s="18"/>
      <c r="AO24" s="18"/>
      <c r="AP24" s="18"/>
      <c r="AQ24" s="18"/>
      <c r="AR24" s="18"/>
      <c r="AS24" s="18"/>
      <c r="AT24" s="18"/>
      <c r="AU24" s="18"/>
    </row>
    <row r="25" spans="1:47">
      <c r="D25" s="18">
        <v>2022</v>
      </c>
      <c r="E25" s="23">
        <f>参数输入!AC25</f>
        <v>36</v>
      </c>
      <c r="F25" s="23">
        <f>参数输入!AD25</f>
        <v>3</v>
      </c>
      <c r="G25" s="23">
        <f>参数输入!AE25</f>
        <v>3</v>
      </c>
      <c r="H25" s="23">
        <f>参数输入!AF25</f>
        <v>39</v>
      </c>
      <c r="I25" s="23">
        <f>参数输入!AG25</f>
        <v>0</v>
      </c>
      <c r="J25" s="23">
        <f>参数输入!AH25</f>
        <v>0</v>
      </c>
      <c r="K25" s="23">
        <f>参数输入!AI25</f>
        <v>0</v>
      </c>
      <c r="M25" s="18">
        <v>2022</v>
      </c>
      <c r="N25" s="21">
        <f>参数输入!CM25</f>
        <v>68</v>
      </c>
      <c r="O25" s="21">
        <f>参数输入!CN25</f>
        <v>34</v>
      </c>
      <c r="P25" s="21">
        <f>参数输入!CO25</f>
        <v>22.116</v>
      </c>
      <c r="Q25" s="21">
        <f>参数输入!CP25</f>
        <v>18.43</v>
      </c>
      <c r="R25" s="21">
        <f>参数输入!CQ25</f>
        <v>18.880000000000003</v>
      </c>
      <c r="S25" s="21">
        <f>参数输入!CR25</f>
        <v>60</v>
      </c>
      <c r="T25" s="21">
        <f>参数输入!CS25</f>
        <v>5.8000000000000007</v>
      </c>
      <c r="W25" s="18">
        <v>2042</v>
      </c>
      <c r="X25" s="21">
        <f t="shared" si="0"/>
        <v>56.559322033898297</v>
      </c>
      <c r="Y25" s="21" t="e">
        <f t="shared" si="1"/>
        <v>#DIV/0!</v>
      </c>
      <c r="Z25" s="21" t="e">
        <f t="shared" si="2"/>
        <v>#DIV/0!</v>
      </c>
      <c r="AA25" s="21" t="e">
        <f t="shared" si="3"/>
        <v>#DIV/0!</v>
      </c>
      <c r="AB25" s="21" t="e">
        <f t="shared" si="4"/>
        <v>#DIV/0!</v>
      </c>
      <c r="AC25" s="21" t="e">
        <f t="shared" si="5"/>
        <v>#DIV/0!</v>
      </c>
      <c r="AD25" s="21" t="e">
        <f t="shared" si="6"/>
        <v>#DIV/0!</v>
      </c>
      <c r="AF25" s="18"/>
      <c r="AG25" s="18"/>
      <c r="AH25" s="18"/>
      <c r="AI25" s="18"/>
      <c r="AJ25" s="18"/>
      <c r="AK25" s="18"/>
      <c r="AL25" s="18"/>
      <c r="AO25" s="18"/>
      <c r="AP25" s="18"/>
      <c r="AQ25" s="18"/>
      <c r="AR25" s="18"/>
      <c r="AS25" s="18"/>
      <c r="AT25" s="18"/>
      <c r="AU25" s="18"/>
    </row>
    <row r="26" spans="1:47">
      <c r="D26" s="18">
        <v>2023</v>
      </c>
      <c r="E26" s="23">
        <f>参数输入!AC26</f>
        <v>54</v>
      </c>
      <c r="F26" s="23">
        <f>参数输入!AD26</f>
        <v>0</v>
      </c>
      <c r="G26" s="23">
        <f>参数输入!AE26</f>
        <v>0</v>
      </c>
      <c r="H26" s="23">
        <f>参数输入!AF26</f>
        <v>27</v>
      </c>
      <c r="I26" s="23">
        <f>参数输入!AG26</f>
        <v>0</v>
      </c>
      <c r="J26" s="23">
        <f>参数输入!AH26</f>
        <v>0</v>
      </c>
      <c r="K26" s="23">
        <f>参数输入!AI26</f>
        <v>0</v>
      </c>
      <c r="M26" s="18">
        <v>2023</v>
      </c>
      <c r="N26" s="21">
        <f>参数输入!CM26</f>
        <v>67</v>
      </c>
      <c r="O26" s="21">
        <f>参数输入!CN26</f>
        <v>34</v>
      </c>
      <c r="P26" s="21">
        <f>参数输入!CO26</f>
        <v>21.533999999999999</v>
      </c>
      <c r="Q26" s="21">
        <f>参数输入!CP26</f>
        <v>17.945</v>
      </c>
      <c r="R26" s="21">
        <f>参数输入!CQ26</f>
        <v>18.320000000000004</v>
      </c>
      <c r="S26" s="21">
        <f>参数输入!CR26</f>
        <v>60</v>
      </c>
      <c r="T26" s="21">
        <f>参数输入!CS26</f>
        <v>5.7000000000000011</v>
      </c>
      <c r="W26" s="18">
        <v>2043</v>
      </c>
      <c r="X26" s="21">
        <f t="shared" si="0"/>
        <v>56.120000000000012</v>
      </c>
      <c r="Y26" s="21" t="e">
        <f t="shared" si="1"/>
        <v>#DIV/0!</v>
      </c>
      <c r="Z26" s="21" t="e">
        <f t="shared" si="2"/>
        <v>#DIV/0!</v>
      </c>
      <c r="AA26" s="21" t="e">
        <f t="shared" si="3"/>
        <v>#DIV/0!</v>
      </c>
      <c r="AB26" s="21" t="e">
        <f t="shared" si="4"/>
        <v>#DIV/0!</v>
      </c>
      <c r="AC26" s="21" t="e">
        <f t="shared" si="5"/>
        <v>#DIV/0!</v>
      </c>
      <c r="AD26" s="21" t="e">
        <f t="shared" si="6"/>
        <v>#DIV/0!</v>
      </c>
      <c r="AF26" s="18"/>
      <c r="AG26" s="18"/>
      <c r="AH26" s="18"/>
      <c r="AI26" s="18"/>
      <c r="AJ26" s="18"/>
      <c r="AK26" s="18"/>
      <c r="AL26" s="18"/>
      <c r="AO26" s="18"/>
      <c r="AP26" s="18"/>
      <c r="AQ26" s="18"/>
      <c r="AR26" s="18"/>
      <c r="AS26" s="18"/>
      <c r="AT26" s="18"/>
      <c r="AU26" s="18"/>
    </row>
    <row r="27" spans="1:47">
      <c r="D27" s="18">
        <v>2024</v>
      </c>
      <c r="E27" s="23">
        <f>参数输入!AC27</f>
        <v>72</v>
      </c>
      <c r="F27" s="23">
        <f>参数输入!AD27</f>
        <v>0</v>
      </c>
      <c r="G27" s="23">
        <f>参数输入!AE27</f>
        <v>0</v>
      </c>
      <c r="H27" s="23">
        <f>参数输入!AF27</f>
        <v>12</v>
      </c>
      <c r="I27" s="23">
        <f>参数输入!AG27</f>
        <v>0</v>
      </c>
      <c r="J27" s="23">
        <f>参数输入!AH27</f>
        <v>0</v>
      </c>
      <c r="K27" s="23">
        <f>参数输入!AI27</f>
        <v>0</v>
      </c>
      <c r="M27" s="18">
        <v>2024</v>
      </c>
      <c r="N27" s="21">
        <f>参数输入!CM27</f>
        <v>66</v>
      </c>
      <c r="O27" s="21">
        <f>参数输入!CN27</f>
        <v>34</v>
      </c>
      <c r="P27" s="21">
        <f>参数输入!CO27</f>
        <v>20.952000000000002</v>
      </c>
      <c r="Q27" s="21">
        <f>参数输入!CP27</f>
        <v>17.46</v>
      </c>
      <c r="R27" s="21">
        <f>参数输入!CQ27</f>
        <v>17.760000000000005</v>
      </c>
      <c r="S27" s="21">
        <f>参数输入!CR27</f>
        <v>60</v>
      </c>
      <c r="T27" s="21">
        <f>参数输入!CS27</f>
        <v>5.6000000000000014</v>
      </c>
      <c r="W27" s="18">
        <v>2044</v>
      </c>
      <c r="X27" s="21">
        <f t="shared" si="0"/>
        <v>55.749999999999993</v>
      </c>
      <c r="Y27" s="21" t="e">
        <f t="shared" si="1"/>
        <v>#DIV/0!</v>
      </c>
      <c r="Z27" s="21" t="e">
        <f t="shared" si="2"/>
        <v>#DIV/0!</v>
      </c>
      <c r="AA27" s="21" t="e">
        <f t="shared" si="3"/>
        <v>#DIV/0!</v>
      </c>
      <c r="AB27" s="21" t="e">
        <f t="shared" si="4"/>
        <v>#DIV/0!</v>
      </c>
      <c r="AC27" s="21" t="e">
        <f t="shared" si="5"/>
        <v>#DIV/0!</v>
      </c>
      <c r="AD27" s="21" t="e">
        <f t="shared" si="6"/>
        <v>#DIV/0!</v>
      </c>
      <c r="AF27" s="18"/>
      <c r="AG27" s="18"/>
      <c r="AH27" s="18"/>
      <c r="AI27" s="18"/>
      <c r="AJ27" s="18"/>
      <c r="AK27" s="18"/>
      <c r="AL27" s="18"/>
      <c r="AO27" s="18"/>
      <c r="AP27" s="18"/>
      <c r="AQ27" s="18"/>
      <c r="AR27" s="18"/>
      <c r="AS27" s="18"/>
      <c r="AT27" s="18"/>
      <c r="AU27" s="18"/>
    </row>
    <row r="28" spans="1:47">
      <c r="D28" s="18">
        <v>2025</v>
      </c>
      <c r="E28" s="23">
        <f>参数输入!AC28</f>
        <v>93</v>
      </c>
      <c r="F28" s="23">
        <f>参数输入!AD28</f>
        <v>0</v>
      </c>
      <c r="G28" s="23">
        <f>参数输入!AE28</f>
        <v>0</v>
      </c>
      <c r="H28" s="23">
        <f>参数输入!AF28</f>
        <v>0</v>
      </c>
      <c r="I28" s="23">
        <f>参数输入!AG28</f>
        <v>0</v>
      </c>
      <c r="J28" s="23">
        <f>参数输入!AH28</f>
        <v>0</v>
      </c>
      <c r="K28" s="23">
        <f>参数输入!AI28</f>
        <v>0</v>
      </c>
      <c r="M28" s="18">
        <v>2025</v>
      </c>
      <c r="N28" s="21">
        <f>参数输入!CM28</f>
        <v>65</v>
      </c>
      <c r="O28" s="21">
        <f>参数输入!CN28</f>
        <v>34</v>
      </c>
      <c r="P28" s="21">
        <f>参数输入!CO28</f>
        <v>20.369999999999997</v>
      </c>
      <c r="Q28" s="21">
        <f>参数输入!CP28</f>
        <v>16.974999999999998</v>
      </c>
      <c r="R28" s="21">
        <f>参数输入!CQ28</f>
        <v>17.2</v>
      </c>
      <c r="S28" s="21">
        <f>参数输入!CR28</f>
        <v>60</v>
      </c>
      <c r="T28" s="21">
        <f>参数输入!CS28</f>
        <v>5.5</v>
      </c>
      <c r="W28" s="18">
        <v>2045</v>
      </c>
      <c r="X28" s="21">
        <f t="shared" si="0"/>
        <v>55.454926624737944</v>
      </c>
      <c r="Y28" s="21" t="e">
        <f t="shared" si="1"/>
        <v>#DIV/0!</v>
      </c>
      <c r="Z28" s="21" t="e">
        <f t="shared" si="2"/>
        <v>#DIV/0!</v>
      </c>
      <c r="AA28" s="21" t="e">
        <f t="shared" si="3"/>
        <v>#DIV/0!</v>
      </c>
      <c r="AB28" s="21" t="e">
        <f t="shared" si="4"/>
        <v>#DIV/0!</v>
      </c>
      <c r="AC28" s="21" t="e">
        <f t="shared" si="5"/>
        <v>#DIV/0!</v>
      </c>
      <c r="AD28" s="21" t="e">
        <f t="shared" si="6"/>
        <v>#DIV/0!</v>
      </c>
      <c r="AF28" s="18"/>
      <c r="AG28" s="18"/>
      <c r="AH28" s="18"/>
      <c r="AI28" s="18"/>
      <c r="AJ28" s="18"/>
      <c r="AK28" s="18"/>
      <c r="AL28" s="18"/>
      <c r="AO28" s="18"/>
      <c r="AP28" s="18"/>
      <c r="AQ28" s="18"/>
      <c r="AR28" s="18"/>
      <c r="AS28" s="18"/>
      <c r="AT28" s="18"/>
      <c r="AU28" s="18"/>
    </row>
    <row r="29" spans="1:47">
      <c r="D29" s="18">
        <v>2026</v>
      </c>
      <c r="E29" s="23">
        <f>参数输入!AC29</f>
        <v>96</v>
      </c>
      <c r="F29" s="23">
        <f>参数输入!AD29</f>
        <v>0</v>
      </c>
      <c r="G29" s="23">
        <f>参数输入!AE29</f>
        <v>0</v>
      </c>
      <c r="H29" s="23">
        <f>参数输入!AF29</f>
        <v>0</v>
      </c>
      <c r="I29" s="23">
        <f>参数输入!AG29</f>
        <v>0</v>
      </c>
      <c r="J29" s="23">
        <f>参数输入!AH29</f>
        <v>0</v>
      </c>
      <c r="K29" s="23">
        <f>参数输入!AI29</f>
        <v>0</v>
      </c>
      <c r="M29" s="18">
        <v>2026</v>
      </c>
      <c r="N29" s="21">
        <f>参数输入!CM29</f>
        <v>64</v>
      </c>
      <c r="O29" s="21">
        <f>参数输入!CN29</f>
        <v>34</v>
      </c>
      <c r="P29" s="21">
        <f>参数输入!CO29</f>
        <v>20.137199999999996</v>
      </c>
      <c r="Q29" s="21">
        <f>参数输入!CP29</f>
        <v>16.780999999999999</v>
      </c>
      <c r="R29" s="21">
        <f>参数输入!CQ29</f>
        <v>16.96</v>
      </c>
      <c r="S29" s="21">
        <f>参数输入!CR29</f>
        <v>60</v>
      </c>
      <c r="T29" s="21">
        <f>参数输入!CS29</f>
        <v>5.5</v>
      </c>
      <c r="W29" s="18">
        <v>2046</v>
      </c>
      <c r="X29" s="21">
        <f t="shared" si="0"/>
        <v>55.22899159663865</v>
      </c>
      <c r="Y29" s="21" t="e">
        <f t="shared" si="1"/>
        <v>#DIV/0!</v>
      </c>
      <c r="Z29" s="21" t="e">
        <f t="shared" si="2"/>
        <v>#DIV/0!</v>
      </c>
      <c r="AA29" s="21" t="e">
        <f t="shared" si="3"/>
        <v>#DIV/0!</v>
      </c>
      <c r="AB29" s="21" t="e">
        <f t="shared" si="4"/>
        <v>#DIV/0!</v>
      </c>
      <c r="AC29" s="21" t="e">
        <f t="shared" si="5"/>
        <v>#DIV/0!</v>
      </c>
      <c r="AD29" s="21" t="e">
        <f t="shared" si="6"/>
        <v>#DIV/0!</v>
      </c>
      <c r="AF29" s="18"/>
      <c r="AG29" s="18"/>
      <c r="AH29" s="18"/>
      <c r="AI29" s="18"/>
      <c r="AJ29" s="18"/>
      <c r="AK29" s="18"/>
      <c r="AL29" s="18"/>
      <c r="AO29" s="18"/>
      <c r="AP29" s="18"/>
      <c r="AQ29" s="18"/>
      <c r="AR29" s="18"/>
      <c r="AS29" s="18"/>
      <c r="AT29" s="18"/>
      <c r="AU29" s="18"/>
    </row>
    <row r="30" spans="1:47">
      <c r="D30" s="18">
        <v>2027</v>
      </c>
      <c r="E30" s="23">
        <f>参数输入!AC30</f>
        <v>99</v>
      </c>
      <c r="F30" s="23">
        <f>参数输入!AD30</f>
        <v>0</v>
      </c>
      <c r="G30" s="23">
        <f>参数输入!AE30</f>
        <v>0</v>
      </c>
      <c r="H30" s="23">
        <f>参数输入!AF30</f>
        <v>0</v>
      </c>
      <c r="I30" s="23">
        <f>参数输入!AG30</f>
        <v>0</v>
      </c>
      <c r="J30" s="23">
        <f>参数输入!AH30</f>
        <v>0</v>
      </c>
      <c r="K30" s="23">
        <f>参数输入!AI30</f>
        <v>0</v>
      </c>
      <c r="M30" s="18">
        <v>2027</v>
      </c>
      <c r="N30" s="21">
        <f>参数输入!CM30</f>
        <v>63</v>
      </c>
      <c r="O30" s="21">
        <f>参数输入!CN30</f>
        <v>34</v>
      </c>
      <c r="P30" s="21">
        <f>参数输入!CO30</f>
        <v>19.904399999999999</v>
      </c>
      <c r="Q30" s="21">
        <f>参数输入!CP30</f>
        <v>16.587</v>
      </c>
      <c r="R30" s="21">
        <f>参数输入!CQ30</f>
        <v>16.720000000000002</v>
      </c>
      <c r="S30" s="21">
        <f>参数输入!CR30</f>
        <v>60</v>
      </c>
      <c r="T30" s="21">
        <f>参数输入!CS30</f>
        <v>5.5</v>
      </c>
      <c r="W30" s="18">
        <v>2047</v>
      </c>
      <c r="X30" s="21">
        <f t="shared" si="0"/>
        <v>55.077894736842097</v>
      </c>
      <c r="Y30" s="21" t="e">
        <f t="shared" si="1"/>
        <v>#DIV/0!</v>
      </c>
      <c r="Z30" s="21" t="e">
        <f t="shared" si="2"/>
        <v>#DIV/0!</v>
      </c>
      <c r="AA30" s="21" t="e">
        <f t="shared" si="3"/>
        <v>#DIV/0!</v>
      </c>
      <c r="AB30" s="21" t="e">
        <f t="shared" si="4"/>
        <v>#DIV/0!</v>
      </c>
      <c r="AC30" s="21" t="e">
        <f t="shared" si="5"/>
        <v>#DIV/0!</v>
      </c>
      <c r="AD30" s="21" t="e">
        <f t="shared" si="6"/>
        <v>#DIV/0!</v>
      </c>
      <c r="AF30" s="18"/>
      <c r="AG30" s="18"/>
      <c r="AH30" s="18"/>
      <c r="AI30" s="18"/>
      <c r="AJ30" s="18"/>
      <c r="AK30" s="18"/>
      <c r="AL30" s="18"/>
      <c r="AO30" s="18"/>
      <c r="AP30" s="18"/>
      <c r="AQ30" s="18"/>
      <c r="AR30" s="18"/>
      <c r="AS30" s="18"/>
      <c r="AT30" s="18"/>
      <c r="AU30" s="18"/>
    </row>
    <row r="31" spans="1:47">
      <c r="D31" s="18">
        <v>2028</v>
      </c>
      <c r="E31" s="23">
        <f>参数输入!AC31</f>
        <v>102</v>
      </c>
      <c r="F31" s="23">
        <f>参数输入!AD31</f>
        <v>0</v>
      </c>
      <c r="G31" s="23">
        <f>参数输入!AE31</f>
        <v>0</v>
      </c>
      <c r="H31" s="23">
        <f>参数输入!AF31</f>
        <v>0</v>
      </c>
      <c r="I31" s="23">
        <f>参数输入!AG31</f>
        <v>0</v>
      </c>
      <c r="J31" s="23">
        <f>参数输入!AH31</f>
        <v>0</v>
      </c>
      <c r="K31" s="23">
        <f>参数输入!AI31</f>
        <v>0</v>
      </c>
      <c r="M31" s="18">
        <v>2028</v>
      </c>
      <c r="N31" s="21">
        <f>参数输入!CM31</f>
        <v>62</v>
      </c>
      <c r="O31" s="21">
        <f>参数输入!CN31</f>
        <v>34</v>
      </c>
      <c r="P31" s="21">
        <f>参数输入!CO31</f>
        <v>19.671600000000002</v>
      </c>
      <c r="Q31" s="21">
        <f>参数输入!CP31</f>
        <v>16.393000000000001</v>
      </c>
      <c r="R31" s="21">
        <f>参数输入!CQ31</f>
        <v>16.480000000000004</v>
      </c>
      <c r="S31" s="21">
        <f>参数输入!CR31</f>
        <v>60</v>
      </c>
      <c r="T31" s="21">
        <f>参数输入!CS31</f>
        <v>5.5</v>
      </c>
      <c r="W31" s="18">
        <v>2048</v>
      </c>
      <c r="X31" s="21">
        <f t="shared" si="0"/>
        <v>55</v>
      </c>
      <c r="Y31" s="21" t="e">
        <f t="shared" si="1"/>
        <v>#DIV/0!</v>
      </c>
      <c r="Z31" s="21" t="e">
        <f t="shared" si="2"/>
        <v>#DIV/0!</v>
      </c>
      <c r="AA31" s="21" t="e">
        <f t="shared" si="3"/>
        <v>#DIV/0!</v>
      </c>
      <c r="AB31" s="21" t="e">
        <f t="shared" si="4"/>
        <v>#DIV/0!</v>
      </c>
      <c r="AC31" s="21" t="e">
        <f t="shared" si="5"/>
        <v>#DIV/0!</v>
      </c>
      <c r="AD31" s="21" t="e">
        <f t="shared" si="6"/>
        <v>#DIV/0!</v>
      </c>
      <c r="AF31" s="18"/>
      <c r="AG31" s="18"/>
      <c r="AH31" s="18"/>
      <c r="AI31" s="18"/>
      <c r="AJ31" s="18"/>
      <c r="AK31" s="18"/>
      <c r="AL31" s="18"/>
      <c r="AO31" s="18"/>
      <c r="AP31" s="18"/>
      <c r="AQ31" s="18"/>
      <c r="AR31" s="18"/>
      <c r="AS31" s="18"/>
      <c r="AT31" s="18"/>
      <c r="AU31" s="18"/>
    </row>
    <row r="32" spans="1:47">
      <c r="D32" s="18">
        <v>2029</v>
      </c>
      <c r="E32" s="23">
        <f>参数输入!AC32</f>
        <v>102</v>
      </c>
      <c r="F32" s="23">
        <f>参数输入!AD32</f>
        <v>0</v>
      </c>
      <c r="G32" s="23">
        <f>参数输入!AE32</f>
        <v>0</v>
      </c>
      <c r="H32" s="23">
        <f>参数输入!AF32</f>
        <v>0</v>
      </c>
      <c r="I32" s="23">
        <f>参数输入!AG32</f>
        <v>0</v>
      </c>
      <c r="J32" s="23">
        <f>参数输入!AH32</f>
        <v>0</v>
      </c>
      <c r="K32" s="23">
        <f>参数输入!AI32</f>
        <v>0</v>
      </c>
      <c r="M32" s="18">
        <v>2029</v>
      </c>
      <c r="N32" s="21">
        <f>参数输入!CM32</f>
        <v>61</v>
      </c>
      <c r="O32" s="21">
        <f>参数输入!CN32</f>
        <v>34</v>
      </c>
      <c r="P32" s="21">
        <f>参数输入!CO32</f>
        <v>19.438800000000001</v>
      </c>
      <c r="Q32" s="21">
        <f>参数输入!CP32</f>
        <v>16.199000000000002</v>
      </c>
      <c r="R32" s="21">
        <f>参数输入!CQ32</f>
        <v>16.240000000000006</v>
      </c>
      <c r="S32" s="21">
        <f>参数输入!CR32</f>
        <v>60</v>
      </c>
      <c r="T32" s="21">
        <f>参数输入!CS32</f>
        <v>5.5</v>
      </c>
      <c r="W32" s="18">
        <v>2049</v>
      </c>
      <c r="X32" s="21">
        <f t="shared" si="0"/>
        <v>55.000000000000007</v>
      </c>
      <c r="Y32" s="21" t="e">
        <f t="shared" si="1"/>
        <v>#DIV/0!</v>
      </c>
      <c r="Z32" s="21" t="e">
        <f t="shared" si="2"/>
        <v>#DIV/0!</v>
      </c>
      <c r="AA32" s="21" t="e">
        <f t="shared" si="3"/>
        <v>#DIV/0!</v>
      </c>
      <c r="AB32" s="21" t="e">
        <f t="shared" si="4"/>
        <v>#DIV/0!</v>
      </c>
      <c r="AC32" s="21" t="e">
        <f t="shared" si="5"/>
        <v>#DIV/0!</v>
      </c>
      <c r="AD32" s="21" t="e">
        <f t="shared" si="6"/>
        <v>#DIV/0!</v>
      </c>
      <c r="AF32" s="18"/>
      <c r="AG32" s="18"/>
      <c r="AH32" s="18"/>
      <c r="AI32" s="18"/>
      <c r="AJ32" s="18"/>
      <c r="AK32" s="18"/>
      <c r="AL32" s="18"/>
      <c r="AO32" s="18"/>
      <c r="AP32" s="18"/>
      <c r="AQ32" s="18"/>
      <c r="AR32" s="18"/>
      <c r="AS32" s="18"/>
      <c r="AT32" s="18"/>
      <c r="AU32" s="18"/>
    </row>
    <row r="33" spans="4:47">
      <c r="D33" s="18">
        <v>2030</v>
      </c>
      <c r="E33" s="23">
        <f>参数输入!AC33</f>
        <v>105</v>
      </c>
      <c r="F33" s="23">
        <f>参数输入!AD33</f>
        <v>0</v>
      </c>
      <c r="G33" s="23">
        <f>参数输入!AE33</f>
        <v>0</v>
      </c>
      <c r="H33" s="23">
        <f>参数输入!AF33</f>
        <v>0</v>
      </c>
      <c r="I33" s="23">
        <f>参数输入!AG33</f>
        <v>0</v>
      </c>
      <c r="J33" s="23">
        <f>参数输入!AH33</f>
        <v>0</v>
      </c>
      <c r="K33" s="23">
        <f>参数输入!AI33</f>
        <v>0</v>
      </c>
      <c r="M33" s="18">
        <v>2030</v>
      </c>
      <c r="N33" s="21">
        <f>参数输入!CM33</f>
        <v>60</v>
      </c>
      <c r="O33" s="21">
        <f>参数输入!CN33</f>
        <v>34</v>
      </c>
      <c r="P33" s="21">
        <f>参数输入!CO33</f>
        <v>19.206</v>
      </c>
      <c r="Q33" s="21">
        <f>参数输入!CP33</f>
        <v>16.004999999999999</v>
      </c>
      <c r="R33" s="21">
        <f>参数输入!CQ33</f>
        <v>16</v>
      </c>
      <c r="S33" s="21">
        <f>参数输入!CR33</f>
        <v>60</v>
      </c>
      <c r="T33" s="21">
        <f>参数输入!CS33</f>
        <v>5.5</v>
      </c>
      <c r="W33" s="18">
        <v>2050</v>
      </c>
      <c r="X33" s="21">
        <f t="shared" si="0"/>
        <v>55.000000000000007</v>
      </c>
      <c r="Y33" s="21" t="e">
        <f t="shared" si="1"/>
        <v>#DIV/0!</v>
      </c>
      <c r="Z33" s="21" t="e">
        <f t="shared" si="2"/>
        <v>#DIV/0!</v>
      </c>
      <c r="AA33" s="21" t="e">
        <f t="shared" si="3"/>
        <v>#DIV/0!</v>
      </c>
      <c r="AB33" s="21" t="e">
        <f t="shared" si="4"/>
        <v>#DIV/0!</v>
      </c>
      <c r="AC33" s="21" t="e">
        <f t="shared" si="5"/>
        <v>#DIV/0!</v>
      </c>
      <c r="AD33" s="21" t="e">
        <f t="shared" si="6"/>
        <v>#DIV/0!</v>
      </c>
      <c r="AF33" s="18"/>
      <c r="AG33" s="18"/>
      <c r="AH33" s="18"/>
      <c r="AI33" s="18"/>
      <c r="AJ33" s="18"/>
      <c r="AK33" s="18"/>
      <c r="AL33" s="18"/>
      <c r="AO33" s="18"/>
      <c r="AP33" s="18"/>
      <c r="AQ33" s="18"/>
      <c r="AR33" s="18"/>
      <c r="AS33" s="18"/>
      <c r="AT33" s="18"/>
      <c r="AU33" s="18"/>
    </row>
    <row r="34" spans="4:47">
      <c r="D34" s="18">
        <v>2031</v>
      </c>
      <c r="E34" s="23">
        <f>参数输入!AC34</f>
        <v>105</v>
      </c>
      <c r="F34" s="23">
        <f>参数输入!AD34</f>
        <v>0</v>
      </c>
      <c r="G34" s="23">
        <f>参数输入!AE34</f>
        <v>0</v>
      </c>
      <c r="H34" s="23">
        <f>参数输入!AF34</f>
        <v>0</v>
      </c>
      <c r="I34" s="23">
        <f>参数输入!AG34</f>
        <v>0</v>
      </c>
      <c r="J34" s="23">
        <f>参数输入!AH34</f>
        <v>0</v>
      </c>
      <c r="K34" s="23">
        <f>参数输入!AI34</f>
        <v>0</v>
      </c>
      <c r="M34" s="18">
        <v>2031</v>
      </c>
      <c r="N34" s="21">
        <f>参数输入!CM34</f>
        <v>59</v>
      </c>
      <c r="O34" s="21">
        <f>参数输入!CN34</f>
        <v>34</v>
      </c>
      <c r="P34" s="21">
        <f>参数输入!CO34</f>
        <v>18.973199999999999</v>
      </c>
      <c r="Q34" s="21">
        <f>参数输入!CP34</f>
        <v>15.811</v>
      </c>
      <c r="R34" s="21">
        <f>参数输入!CQ34</f>
        <v>15.84</v>
      </c>
      <c r="S34" s="21">
        <f>参数输入!CR34</f>
        <v>60</v>
      </c>
      <c r="T34" s="21">
        <f>参数输入!CS34</f>
        <v>5.5</v>
      </c>
      <c r="W34" s="18">
        <v>2051</v>
      </c>
      <c r="X34" s="21" t="e">
        <f t="shared" si="0"/>
        <v>#N/A</v>
      </c>
      <c r="Y34" s="21" t="e">
        <f t="shared" si="1"/>
        <v>#N/A</v>
      </c>
      <c r="Z34" s="21" t="e">
        <f t="shared" si="2"/>
        <v>#N/A</v>
      </c>
      <c r="AA34" s="21" t="e">
        <f t="shared" si="3"/>
        <v>#N/A</v>
      </c>
      <c r="AB34" s="21" t="e">
        <f t="shared" si="4"/>
        <v>#N/A</v>
      </c>
      <c r="AC34" s="21" t="e">
        <f t="shared" si="5"/>
        <v>#N/A</v>
      </c>
      <c r="AD34" s="21" t="e">
        <f t="shared" si="6"/>
        <v>#N/A</v>
      </c>
      <c r="AF34" s="18"/>
      <c r="AG34" s="18"/>
      <c r="AH34" s="18"/>
      <c r="AI34" s="18"/>
      <c r="AJ34" s="18"/>
      <c r="AK34" s="18"/>
      <c r="AL34" s="18"/>
      <c r="AO34" s="18"/>
      <c r="AP34" s="18"/>
      <c r="AQ34" s="18"/>
      <c r="AR34" s="18"/>
      <c r="AS34" s="18"/>
      <c r="AT34" s="18"/>
      <c r="AU34" s="18"/>
    </row>
    <row r="35" spans="4:47">
      <c r="D35" s="18">
        <v>2032</v>
      </c>
      <c r="E35" s="23">
        <f>参数输入!AC35</f>
        <v>108</v>
      </c>
      <c r="F35" s="23">
        <f>参数输入!AD35</f>
        <v>0</v>
      </c>
      <c r="G35" s="23">
        <f>参数输入!AE35</f>
        <v>0</v>
      </c>
      <c r="H35" s="23">
        <f>参数输入!AF35</f>
        <v>0</v>
      </c>
      <c r="I35" s="23">
        <f>参数输入!AG35</f>
        <v>0</v>
      </c>
      <c r="J35" s="23">
        <f>参数输入!AH35</f>
        <v>0</v>
      </c>
      <c r="K35" s="23">
        <f>参数输入!AI35</f>
        <v>0</v>
      </c>
      <c r="M35" s="18">
        <v>2032</v>
      </c>
      <c r="N35" s="21">
        <f>参数输入!CM35</f>
        <v>58</v>
      </c>
      <c r="O35" s="21">
        <f>参数输入!CN35</f>
        <v>34</v>
      </c>
      <c r="P35" s="21">
        <f>参数输入!CO35</f>
        <v>18.740400000000001</v>
      </c>
      <c r="Q35" s="21">
        <f>参数输入!CP35</f>
        <v>15.617000000000001</v>
      </c>
      <c r="R35" s="21">
        <f>参数输入!CQ35</f>
        <v>15.68</v>
      </c>
      <c r="S35" s="21">
        <f>参数输入!CR35</f>
        <v>60</v>
      </c>
      <c r="T35" s="21">
        <f>参数输入!CS35</f>
        <v>5.5</v>
      </c>
      <c r="W35" s="18">
        <v>2052</v>
      </c>
      <c r="X35" s="21" t="e">
        <f t="shared" si="0"/>
        <v>#N/A</v>
      </c>
      <c r="Y35" s="21" t="e">
        <f t="shared" si="1"/>
        <v>#N/A</v>
      </c>
      <c r="Z35" s="21" t="e">
        <f t="shared" si="2"/>
        <v>#N/A</v>
      </c>
      <c r="AA35" s="21" t="e">
        <f t="shared" si="3"/>
        <v>#N/A</v>
      </c>
      <c r="AB35" s="21" t="e">
        <f t="shared" si="4"/>
        <v>#N/A</v>
      </c>
      <c r="AC35" s="21" t="e">
        <f t="shared" si="5"/>
        <v>#N/A</v>
      </c>
      <c r="AD35" s="21" t="e">
        <f t="shared" si="6"/>
        <v>#N/A</v>
      </c>
      <c r="AF35" s="18"/>
      <c r="AG35" s="18"/>
      <c r="AH35" s="18"/>
      <c r="AI35" s="18"/>
      <c r="AJ35" s="18"/>
      <c r="AK35" s="18"/>
      <c r="AL35" s="18"/>
      <c r="AO35" s="18"/>
      <c r="AP35" s="18"/>
      <c r="AQ35" s="18"/>
      <c r="AR35" s="18"/>
      <c r="AS35" s="18"/>
      <c r="AT35" s="18"/>
      <c r="AU35" s="18"/>
    </row>
    <row r="36" spans="4:47">
      <c r="D36" s="18">
        <v>2033</v>
      </c>
      <c r="E36" s="23">
        <f>参数输入!AC36</f>
        <v>108</v>
      </c>
      <c r="F36" s="23">
        <f>参数输入!AD36</f>
        <v>0</v>
      </c>
      <c r="G36" s="23">
        <f>参数输入!AE36</f>
        <v>0</v>
      </c>
      <c r="H36" s="23">
        <f>参数输入!AF36</f>
        <v>0</v>
      </c>
      <c r="I36" s="23">
        <f>参数输入!AG36</f>
        <v>0</v>
      </c>
      <c r="J36" s="23">
        <f>参数输入!AH36</f>
        <v>0</v>
      </c>
      <c r="K36" s="23">
        <f>参数输入!AI36</f>
        <v>0</v>
      </c>
      <c r="M36" s="18">
        <v>2033</v>
      </c>
      <c r="N36" s="21">
        <f>参数输入!CM36</f>
        <v>57</v>
      </c>
      <c r="O36" s="21">
        <f>参数输入!CN36</f>
        <v>34</v>
      </c>
      <c r="P36" s="21">
        <f>参数输入!CO36</f>
        <v>18.5076</v>
      </c>
      <c r="Q36" s="21">
        <f>参数输入!CP36</f>
        <v>15.423000000000002</v>
      </c>
      <c r="R36" s="21">
        <f>参数输入!CQ36</f>
        <v>15.52</v>
      </c>
      <c r="S36" s="21">
        <f>参数输入!CR36</f>
        <v>60</v>
      </c>
      <c r="T36" s="21">
        <f>参数输入!CS36</f>
        <v>5.5</v>
      </c>
      <c r="W36" s="18">
        <v>2053</v>
      </c>
      <c r="X36" s="21" t="e">
        <f t="shared" si="0"/>
        <v>#N/A</v>
      </c>
      <c r="Y36" s="21" t="e">
        <f t="shared" si="1"/>
        <v>#N/A</v>
      </c>
      <c r="Z36" s="21" t="e">
        <f t="shared" si="2"/>
        <v>#N/A</v>
      </c>
      <c r="AA36" s="21" t="e">
        <f t="shared" si="3"/>
        <v>#N/A</v>
      </c>
      <c r="AB36" s="21" t="e">
        <f t="shared" si="4"/>
        <v>#N/A</v>
      </c>
      <c r="AC36" s="21" t="e">
        <f t="shared" si="5"/>
        <v>#N/A</v>
      </c>
      <c r="AD36" s="21" t="e">
        <f t="shared" si="6"/>
        <v>#N/A</v>
      </c>
      <c r="AF36" s="18"/>
      <c r="AG36" s="18"/>
      <c r="AH36" s="18"/>
      <c r="AI36" s="18"/>
      <c r="AJ36" s="18"/>
      <c r="AK36" s="18"/>
      <c r="AL36" s="18"/>
      <c r="AO36" s="18"/>
      <c r="AP36" s="18"/>
      <c r="AQ36" s="18"/>
      <c r="AR36" s="18"/>
      <c r="AS36" s="18"/>
      <c r="AT36" s="18"/>
      <c r="AU36" s="18"/>
    </row>
    <row r="37" spans="4:47">
      <c r="D37" s="18">
        <v>2034</v>
      </c>
      <c r="E37" s="23">
        <f>参数输入!AC37</f>
        <v>111</v>
      </c>
      <c r="F37" s="23">
        <f>参数输入!AD37</f>
        <v>0</v>
      </c>
      <c r="G37" s="23">
        <f>参数输入!AE37</f>
        <v>0</v>
      </c>
      <c r="H37" s="23">
        <f>参数输入!AF37</f>
        <v>0</v>
      </c>
      <c r="I37" s="23">
        <f>参数输入!AG37</f>
        <v>0</v>
      </c>
      <c r="J37" s="23">
        <f>参数输入!AH37</f>
        <v>0</v>
      </c>
      <c r="K37" s="23">
        <f>参数输入!AI37</f>
        <v>0</v>
      </c>
      <c r="M37" s="18">
        <v>2034</v>
      </c>
      <c r="N37" s="21">
        <f>参数输入!CM37</f>
        <v>56</v>
      </c>
      <c r="O37" s="21">
        <f>参数输入!CN37</f>
        <v>34</v>
      </c>
      <c r="P37" s="21">
        <f>参数输入!CO37</f>
        <v>18.274800000000003</v>
      </c>
      <c r="Q37" s="21">
        <f>参数输入!CP37</f>
        <v>15.229000000000003</v>
      </c>
      <c r="R37" s="21">
        <f>参数输入!CQ37</f>
        <v>15.36</v>
      </c>
      <c r="S37" s="21">
        <f>参数输入!CR37</f>
        <v>60</v>
      </c>
      <c r="T37" s="21">
        <f>参数输入!CS37</f>
        <v>5.5</v>
      </c>
      <c r="W37" s="18">
        <v>2054</v>
      </c>
      <c r="X37" s="21" t="e">
        <f t="shared" si="0"/>
        <v>#N/A</v>
      </c>
      <c r="Y37" s="21" t="e">
        <f t="shared" si="1"/>
        <v>#N/A</v>
      </c>
      <c r="Z37" s="21" t="e">
        <f t="shared" si="2"/>
        <v>#N/A</v>
      </c>
      <c r="AA37" s="21" t="e">
        <f t="shared" si="3"/>
        <v>#N/A</v>
      </c>
      <c r="AB37" s="21" t="e">
        <f t="shared" si="4"/>
        <v>#N/A</v>
      </c>
      <c r="AC37" s="21" t="e">
        <f t="shared" si="5"/>
        <v>#N/A</v>
      </c>
      <c r="AD37" s="21" t="e">
        <f t="shared" si="6"/>
        <v>#N/A</v>
      </c>
      <c r="AF37" s="18"/>
      <c r="AG37" s="18"/>
      <c r="AH37" s="18"/>
      <c r="AI37" s="18"/>
      <c r="AJ37" s="18"/>
      <c r="AK37" s="18"/>
      <c r="AL37" s="18"/>
      <c r="AO37" s="18"/>
      <c r="AP37" s="18"/>
      <c r="AQ37" s="18"/>
      <c r="AR37" s="18"/>
      <c r="AS37" s="18"/>
      <c r="AT37" s="18"/>
      <c r="AU37" s="18"/>
    </row>
    <row r="38" spans="4:47">
      <c r="D38" s="18">
        <v>2035</v>
      </c>
      <c r="E38" s="23">
        <f>参数输入!AC38</f>
        <v>111</v>
      </c>
      <c r="F38" s="23">
        <f>参数输入!AD38</f>
        <v>0</v>
      </c>
      <c r="G38" s="23">
        <f>参数输入!AE38</f>
        <v>0</v>
      </c>
      <c r="H38" s="23">
        <f>参数输入!AF38</f>
        <v>0</v>
      </c>
      <c r="I38" s="23">
        <f>参数输入!AG38</f>
        <v>0</v>
      </c>
      <c r="J38" s="23">
        <f>参数输入!AH38</f>
        <v>0</v>
      </c>
      <c r="K38" s="23">
        <f>参数输入!AI38</f>
        <v>0</v>
      </c>
      <c r="M38" s="18">
        <v>2035</v>
      </c>
      <c r="N38" s="21">
        <f>参数输入!CM38</f>
        <v>55</v>
      </c>
      <c r="O38" s="21">
        <f>参数输入!CN38</f>
        <v>34</v>
      </c>
      <c r="P38" s="21">
        <f>参数输入!CO38</f>
        <v>18.041999999999998</v>
      </c>
      <c r="Q38" s="21">
        <f>参数输入!CP38</f>
        <v>15.035</v>
      </c>
      <c r="R38" s="21">
        <f>参数输入!CQ38</f>
        <v>15.2</v>
      </c>
      <c r="S38" s="21">
        <f>参数输入!CR38</f>
        <v>60</v>
      </c>
      <c r="T38" s="21">
        <f>参数输入!CS38</f>
        <v>5.5</v>
      </c>
      <c r="W38" s="18">
        <v>2055</v>
      </c>
      <c r="X38" s="21" t="e">
        <f t="shared" si="0"/>
        <v>#N/A</v>
      </c>
      <c r="Y38" s="21" t="e">
        <f t="shared" si="1"/>
        <v>#N/A</v>
      </c>
      <c r="Z38" s="21" t="e">
        <f t="shared" si="2"/>
        <v>#N/A</v>
      </c>
      <c r="AA38" s="21" t="e">
        <f t="shared" si="3"/>
        <v>#N/A</v>
      </c>
      <c r="AB38" s="21" t="e">
        <f t="shared" si="4"/>
        <v>#N/A</v>
      </c>
      <c r="AC38" s="21" t="e">
        <f t="shared" si="5"/>
        <v>#N/A</v>
      </c>
      <c r="AD38" s="21" t="e">
        <f t="shared" si="6"/>
        <v>#N/A</v>
      </c>
      <c r="AF38" s="18"/>
      <c r="AG38" s="18"/>
      <c r="AH38" s="18"/>
      <c r="AI38" s="18"/>
      <c r="AJ38" s="18"/>
      <c r="AK38" s="18"/>
      <c r="AL38" s="18"/>
      <c r="AO38" s="18"/>
      <c r="AP38" s="18"/>
      <c r="AQ38" s="18"/>
      <c r="AR38" s="18"/>
      <c r="AS38" s="18"/>
      <c r="AT38" s="18"/>
      <c r="AU38" s="18"/>
    </row>
    <row r="39" spans="4:47">
      <c r="D39" s="18">
        <v>2036</v>
      </c>
      <c r="E39" s="23">
        <f>参数输入!AC39</f>
        <v>111</v>
      </c>
      <c r="F39" s="23">
        <f>参数输入!AD39</f>
        <v>0</v>
      </c>
      <c r="G39" s="23">
        <f>参数输入!AE39</f>
        <v>0</v>
      </c>
      <c r="H39" s="23">
        <f>参数输入!AF39</f>
        <v>0</v>
      </c>
      <c r="I39" s="23">
        <f>参数输入!AG39</f>
        <v>0</v>
      </c>
      <c r="J39" s="23">
        <f>参数输入!AH39</f>
        <v>0</v>
      </c>
      <c r="K39" s="23">
        <f>参数输入!AI39</f>
        <v>0</v>
      </c>
      <c r="M39" s="18">
        <v>2036</v>
      </c>
      <c r="N39" s="21">
        <f>参数输入!CM39</f>
        <v>55</v>
      </c>
      <c r="O39" s="21">
        <f>参数输入!CN39</f>
        <v>34</v>
      </c>
      <c r="P39" s="21">
        <f>参数输入!CO39</f>
        <v>18.043199999999999</v>
      </c>
      <c r="Q39" s="21">
        <f>参数输入!CP39</f>
        <v>15.036</v>
      </c>
      <c r="R39" s="21">
        <f>参数输入!CQ39</f>
        <v>15.2</v>
      </c>
      <c r="S39" s="21">
        <f>参数输入!CR39</f>
        <v>60</v>
      </c>
      <c r="T39" s="21">
        <f>参数输入!CS39</f>
        <v>5.5</v>
      </c>
      <c r="W39" s="18">
        <v>2056</v>
      </c>
      <c r="X39" s="21" t="e">
        <f t="shared" si="0"/>
        <v>#N/A</v>
      </c>
      <c r="Y39" s="21" t="e">
        <f t="shared" si="1"/>
        <v>#N/A</v>
      </c>
      <c r="Z39" s="21" t="e">
        <f t="shared" si="2"/>
        <v>#N/A</v>
      </c>
      <c r="AA39" s="21" t="e">
        <f t="shared" si="3"/>
        <v>#N/A</v>
      </c>
      <c r="AB39" s="21" t="e">
        <f t="shared" si="4"/>
        <v>#N/A</v>
      </c>
      <c r="AC39" s="21" t="e">
        <f t="shared" si="5"/>
        <v>#N/A</v>
      </c>
      <c r="AD39" s="21" t="e">
        <f t="shared" si="6"/>
        <v>#N/A</v>
      </c>
      <c r="AF39" s="18"/>
      <c r="AG39" s="18"/>
      <c r="AH39" s="18"/>
      <c r="AI39" s="18"/>
      <c r="AJ39" s="18"/>
      <c r="AK39" s="18"/>
      <c r="AL39" s="18"/>
      <c r="AO39" s="18"/>
      <c r="AP39" s="18"/>
      <c r="AQ39" s="18"/>
      <c r="AR39" s="18"/>
      <c r="AS39" s="18"/>
      <c r="AT39" s="18"/>
      <c r="AU39" s="18"/>
    </row>
    <row r="40" spans="4:47">
      <c r="D40" s="18">
        <v>2037</v>
      </c>
      <c r="E40" s="23">
        <f>参数输入!AC40</f>
        <v>111</v>
      </c>
      <c r="F40" s="23">
        <f>参数输入!AD40</f>
        <v>0</v>
      </c>
      <c r="G40" s="23">
        <f>参数输入!AE40</f>
        <v>0</v>
      </c>
      <c r="H40" s="23">
        <f>参数输入!AF40</f>
        <v>0</v>
      </c>
      <c r="I40" s="23">
        <f>参数输入!AG40</f>
        <v>0</v>
      </c>
      <c r="J40" s="23">
        <f>参数输入!AH40</f>
        <v>0</v>
      </c>
      <c r="K40" s="23">
        <f>参数输入!AI40</f>
        <v>0</v>
      </c>
      <c r="M40" s="18">
        <v>2037</v>
      </c>
      <c r="N40" s="21">
        <f>参数输入!CM40</f>
        <v>55</v>
      </c>
      <c r="O40" s="21">
        <f>参数输入!CN40</f>
        <v>34</v>
      </c>
      <c r="P40" s="21">
        <f>参数输入!CO40</f>
        <v>18.0444</v>
      </c>
      <c r="Q40" s="21">
        <f>参数输入!CP40</f>
        <v>15.036999999999999</v>
      </c>
      <c r="R40" s="21">
        <f>参数输入!CQ40</f>
        <v>15.2</v>
      </c>
      <c r="S40" s="21">
        <f>参数输入!CR40</f>
        <v>60</v>
      </c>
      <c r="T40" s="21">
        <f>参数输入!CS40</f>
        <v>5.5</v>
      </c>
      <c r="W40" s="18">
        <v>2057</v>
      </c>
      <c r="X40" s="21" t="e">
        <f t="shared" si="0"/>
        <v>#N/A</v>
      </c>
      <c r="Y40" s="21" t="e">
        <f t="shared" si="1"/>
        <v>#N/A</v>
      </c>
      <c r="Z40" s="21" t="e">
        <f t="shared" si="2"/>
        <v>#N/A</v>
      </c>
      <c r="AA40" s="21" t="e">
        <f t="shared" si="3"/>
        <v>#N/A</v>
      </c>
      <c r="AB40" s="21" t="e">
        <f t="shared" si="4"/>
        <v>#N/A</v>
      </c>
      <c r="AC40" s="21" t="e">
        <f t="shared" si="5"/>
        <v>#N/A</v>
      </c>
      <c r="AD40" s="21" t="e">
        <f t="shared" si="6"/>
        <v>#N/A</v>
      </c>
      <c r="AF40" s="18"/>
      <c r="AG40" s="18"/>
      <c r="AH40" s="18"/>
      <c r="AI40" s="18"/>
      <c r="AJ40" s="18"/>
      <c r="AK40" s="18"/>
      <c r="AL40" s="18"/>
      <c r="AO40" s="18"/>
      <c r="AP40" s="18"/>
      <c r="AQ40" s="18"/>
      <c r="AR40" s="18"/>
      <c r="AS40" s="18"/>
      <c r="AT40" s="18"/>
      <c r="AU40" s="18"/>
    </row>
    <row r="41" spans="4:47">
      <c r="D41" s="18">
        <v>2038</v>
      </c>
      <c r="E41" s="23">
        <f>参数输入!AC41</f>
        <v>111</v>
      </c>
      <c r="F41" s="23">
        <f>参数输入!AD41</f>
        <v>0</v>
      </c>
      <c r="G41" s="23">
        <f>参数输入!AE41</f>
        <v>0</v>
      </c>
      <c r="H41" s="23">
        <f>参数输入!AF41</f>
        <v>0</v>
      </c>
      <c r="I41" s="23">
        <f>参数输入!AG41</f>
        <v>0</v>
      </c>
      <c r="J41" s="23">
        <f>参数输入!AH41</f>
        <v>0</v>
      </c>
      <c r="K41" s="23">
        <f>参数输入!AI41</f>
        <v>0</v>
      </c>
      <c r="M41" s="18">
        <v>2038</v>
      </c>
      <c r="N41" s="21">
        <f>参数输入!CM41</f>
        <v>55</v>
      </c>
      <c r="O41" s="21">
        <f>参数输入!CN41</f>
        <v>34</v>
      </c>
      <c r="P41" s="21">
        <f>参数输入!CO41</f>
        <v>18.045599999999997</v>
      </c>
      <c r="Q41" s="21">
        <f>参数输入!CP41</f>
        <v>15.037999999999998</v>
      </c>
      <c r="R41" s="21">
        <f>参数输入!CQ41</f>
        <v>15.2</v>
      </c>
      <c r="S41" s="21">
        <f>参数输入!CR41</f>
        <v>60</v>
      </c>
      <c r="T41" s="21">
        <f>参数输入!CS41</f>
        <v>5.5</v>
      </c>
      <c r="W41" s="18">
        <v>2058</v>
      </c>
      <c r="X41" s="21" t="e">
        <f t="shared" si="0"/>
        <v>#N/A</v>
      </c>
      <c r="Y41" s="21" t="e">
        <f t="shared" si="1"/>
        <v>#N/A</v>
      </c>
      <c r="Z41" s="21" t="e">
        <f t="shared" si="2"/>
        <v>#N/A</v>
      </c>
      <c r="AA41" s="21" t="e">
        <f t="shared" si="3"/>
        <v>#N/A</v>
      </c>
      <c r="AB41" s="21" t="e">
        <f t="shared" si="4"/>
        <v>#N/A</v>
      </c>
      <c r="AC41" s="21" t="e">
        <f t="shared" si="5"/>
        <v>#N/A</v>
      </c>
      <c r="AD41" s="21" t="e">
        <f t="shared" si="6"/>
        <v>#N/A</v>
      </c>
      <c r="AF41" s="18"/>
      <c r="AG41" s="18"/>
      <c r="AH41" s="18"/>
      <c r="AI41" s="18"/>
      <c r="AJ41" s="18"/>
      <c r="AK41" s="18"/>
      <c r="AL41" s="18"/>
      <c r="AO41" s="18"/>
      <c r="AP41" s="18"/>
      <c r="AQ41" s="18"/>
      <c r="AR41" s="18"/>
      <c r="AS41" s="18"/>
      <c r="AT41" s="18"/>
      <c r="AU41" s="18"/>
    </row>
    <row r="42" spans="4:47">
      <c r="D42" s="18">
        <v>2039</v>
      </c>
      <c r="E42" s="23">
        <f>参数输入!AC42</f>
        <v>111</v>
      </c>
      <c r="F42" s="23">
        <f>参数输入!AD42</f>
        <v>0</v>
      </c>
      <c r="G42" s="23">
        <f>参数输入!AE42</f>
        <v>0</v>
      </c>
      <c r="H42" s="23">
        <f>参数输入!AF42</f>
        <v>0</v>
      </c>
      <c r="I42" s="23">
        <f>参数输入!AG42</f>
        <v>0</v>
      </c>
      <c r="J42" s="23">
        <f>参数输入!AH42</f>
        <v>0</v>
      </c>
      <c r="K42" s="23">
        <f>参数输入!AI42</f>
        <v>0</v>
      </c>
      <c r="M42" s="18">
        <v>2039</v>
      </c>
      <c r="N42" s="21">
        <f>参数输入!CM42</f>
        <v>55</v>
      </c>
      <c r="O42" s="21">
        <f>参数输入!CN42</f>
        <v>34</v>
      </c>
      <c r="P42" s="21">
        <f>参数输入!CO42</f>
        <v>18.046799999999998</v>
      </c>
      <c r="Q42" s="21">
        <f>参数输入!CP42</f>
        <v>15.038999999999998</v>
      </c>
      <c r="R42" s="21">
        <f>参数输入!CQ42</f>
        <v>15.2</v>
      </c>
      <c r="S42" s="21">
        <f>参数输入!CR42</f>
        <v>60</v>
      </c>
      <c r="T42" s="21">
        <f>参数输入!CS42</f>
        <v>5.5</v>
      </c>
      <c r="W42" s="18">
        <v>2059</v>
      </c>
      <c r="X42" s="21" t="e">
        <f t="shared" si="0"/>
        <v>#N/A</v>
      </c>
      <c r="Y42" s="21" t="e">
        <f t="shared" si="1"/>
        <v>#N/A</v>
      </c>
      <c r="Z42" s="21" t="e">
        <f t="shared" si="2"/>
        <v>#N/A</v>
      </c>
      <c r="AA42" s="21" t="e">
        <f t="shared" si="3"/>
        <v>#N/A</v>
      </c>
      <c r="AB42" s="21" t="e">
        <f t="shared" si="4"/>
        <v>#N/A</v>
      </c>
      <c r="AC42" s="21" t="e">
        <f t="shared" si="5"/>
        <v>#N/A</v>
      </c>
      <c r="AD42" s="21" t="e">
        <f t="shared" si="6"/>
        <v>#N/A</v>
      </c>
      <c r="AF42" s="18"/>
      <c r="AG42" s="18"/>
      <c r="AH42" s="18"/>
      <c r="AI42" s="18"/>
      <c r="AJ42" s="18"/>
      <c r="AK42" s="18"/>
      <c r="AL42" s="18"/>
      <c r="AO42" s="18"/>
      <c r="AP42" s="18"/>
      <c r="AQ42" s="18"/>
      <c r="AR42" s="18"/>
      <c r="AS42" s="18"/>
      <c r="AT42" s="18"/>
      <c r="AU42" s="18"/>
    </row>
    <row r="43" spans="4:47">
      <c r="D43" s="18">
        <v>2040</v>
      </c>
      <c r="E43" s="23">
        <f>参数输入!AC43</f>
        <v>111</v>
      </c>
      <c r="F43" s="23">
        <f>参数输入!AD43</f>
        <v>0</v>
      </c>
      <c r="G43" s="23">
        <f>参数输入!AE43</f>
        <v>0</v>
      </c>
      <c r="H43" s="23">
        <f>参数输入!AF43</f>
        <v>0</v>
      </c>
      <c r="I43" s="23">
        <f>参数输入!AG43</f>
        <v>0</v>
      </c>
      <c r="J43" s="23">
        <f>参数输入!AH43</f>
        <v>0</v>
      </c>
      <c r="K43" s="23">
        <f>参数输入!AI43</f>
        <v>0</v>
      </c>
      <c r="M43" s="18">
        <v>2040</v>
      </c>
      <c r="N43" s="21">
        <f>参数输入!CM43</f>
        <v>55</v>
      </c>
      <c r="O43" s="21">
        <f>参数输入!CN43</f>
        <v>34</v>
      </c>
      <c r="P43" s="21">
        <f>参数输入!CO43</f>
        <v>18.047999999999998</v>
      </c>
      <c r="Q43" s="21">
        <f>参数输入!CP43</f>
        <v>15.04</v>
      </c>
      <c r="R43" s="21">
        <f>参数输入!CQ43</f>
        <v>15.2</v>
      </c>
      <c r="S43" s="21">
        <f>参数输入!CR43</f>
        <v>60</v>
      </c>
      <c r="T43" s="21">
        <f>参数输入!CS43</f>
        <v>5.5</v>
      </c>
      <c r="W43" s="18">
        <v>2060</v>
      </c>
      <c r="X43" s="21" t="e">
        <f t="shared" si="0"/>
        <v>#N/A</v>
      </c>
      <c r="Y43" s="21" t="e">
        <f t="shared" si="1"/>
        <v>#N/A</v>
      </c>
      <c r="Z43" s="21" t="e">
        <f t="shared" si="2"/>
        <v>#N/A</v>
      </c>
      <c r="AA43" s="21" t="e">
        <f t="shared" si="3"/>
        <v>#N/A</v>
      </c>
      <c r="AB43" s="21" t="e">
        <f t="shared" si="4"/>
        <v>#N/A</v>
      </c>
      <c r="AC43" s="21" t="e">
        <f t="shared" si="5"/>
        <v>#N/A</v>
      </c>
      <c r="AD43" s="21" t="e">
        <f t="shared" si="6"/>
        <v>#N/A</v>
      </c>
      <c r="AF43" s="18"/>
      <c r="AG43" s="18"/>
      <c r="AH43" s="18"/>
      <c r="AI43" s="18"/>
      <c r="AJ43" s="18"/>
      <c r="AK43" s="18"/>
      <c r="AL43" s="18"/>
      <c r="AO43" s="18"/>
      <c r="AP43" s="18"/>
      <c r="AQ43" s="18"/>
      <c r="AR43" s="18"/>
      <c r="AS43" s="18"/>
      <c r="AT43" s="18"/>
      <c r="AU43" s="18"/>
    </row>
    <row r="44" spans="4:47">
      <c r="D44" s="18">
        <v>2041</v>
      </c>
      <c r="E44" s="23">
        <f>参数输入!AC44</f>
        <v>111</v>
      </c>
      <c r="F44" s="23">
        <f>参数输入!AD44</f>
        <v>0</v>
      </c>
      <c r="G44" s="23">
        <f>参数输入!AE44</f>
        <v>0</v>
      </c>
      <c r="H44" s="23">
        <f>参数输入!AF44</f>
        <v>0</v>
      </c>
      <c r="I44" s="23">
        <f>参数输入!AG44</f>
        <v>0</v>
      </c>
      <c r="J44" s="23">
        <f>参数输入!AH44</f>
        <v>0</v>
      </c>
      <c r="K44" s="23">
        <f>参数输入!AI44</f>
        <v>0</v>
      </c>
      <c r="M44" s="18">
        <v>2041</v>
      </c>
      <c r="N44" s="21">
        <f>参数输入!CM44</f>
        <v>55</v>
      </c>
      <c r="O44" s="21">
        <f>参数输入!CN44</f>
        <v>34</v>
      </c>
      <c r="P44" s="21">
        <f>参数输入!CO44</f>
        <v>18.047999999999998</v>
      </c>
      <c r="Q44" s="21">
        <f>参数输入!CP44</f>
        <v>15.04</v>
      </c>
      <c r="R44" s="21">
        <f>参数输入!CQ44</f>
        <v>15.2</v>
      </c>
      <c r="S44" s="21">
        <f>参数输入!CR44</f>
        <v>60</v>
      </c>
      <c r="T44" s="21">
        <f>参数输入!CS44</f>
        <v>5.5</v>
      </c>
      <c r="W44" s="18"/>
      <c r="AD44" s="21"/>
      <c r="AF44" s="18"/>
      <c r="AG44" s="18"/>
      <c r="AH44" s="18"/>
      <c r="AI44" s="18"/>
      <c r="AJ44" s="18"/>
      <c r="AK44" s="18"/>
      <c r="AL44" s="18"/>
      <c r="AO44" s="18"/>
      <c r="AP44" s="18"/>
      <c r="AQ44" s="18"/>
      <c r="AR44" s="18"/>
      <c r="AS44" s="18"/>
      <c r="AT44" s="18"/>
      <c r="AU44" s="18"/>
    </row>
    <row r="45" spans="4:47">
      <c r="D45" s="18">
        <v>2042</v>
      </c>
      <c r="E45" s="23">
        <f>参数输入!AC45</f>
        <v>111</v>
      </c>
      <c r="F45" s="23">
        <f>参数输入!AD45</f>
        <v>0</v>
      </c>
      <c r="G45" s="23">
        <f>参数输入!AE45</f>
        <v>0</v>
      </c>
      <c r="H45" s="23">
        <f>参数输入!AF45</f>
        <v>0</v>
      </c>
      <c r="I45" s="23">
        <f>参数输入!AG45</f>
        <v>0</v>
      </c>
      <c r="J45" s="23">
        <f>参数输入!AH45</f>
        <v>0</v>
      </c>
      <c r="K45" s="23">
        <f>参数输入!AI45</f>
        <v>0</v>
      </c>
      <c r="M45" s="18">
        <v>2042</v>
      </c>
      <c r="N45" s="21">
        <f>参数输入!CM45</f>
        <v>55</v>
      </c>
      <c r="O45" s="21">
        <f>参数输入!CN45</f>
        <v>34</v>
      </c>
      <c r="P45" s="21">
        <f>参数输入!CO45</f>
        <v>18.047999999999998</v>
      </c>
      <c r="Q45" s="21">
        <f>参数输入!CP45</f>
        <v>15.04</v>
      </c>
      <c r="R45" s="21">
        <f>参数输入!CQ45</f>
        <v>15.2</v>
      </c>
      <c r="S45" s="21">
        <f>参数输入!CR45</f>
        <v>60</v>
      </c>
      <c r="T45" s="21">
        <f>参数输入!CS45</f>
        <v>5.5</v>
      </c>
      <c r="W45" s="18"/>
      <c r="AD45" s="21"/>
      <c r="AF45" s="18"/>
      <c r="AG45" s="18"/>
      <c r="AH45" s="18"/>
      <c r="AI45" s="18"/>
      <c r="AJ45" s="18"/>
      <c r="AK45" s="18"/>
      <c r="AL45" s="18"/>
      <c r="AO45" s="18"/>
      <c r="AP45" s="18"/>
      <c r="AQ45" s="18"/>
      <c r="AR45" s="18"/>
      <c r="AS45" s="18"/>
      <c r="AT45" s="18"/>
      <c r="AU45" s="18"/>
    </row>
    <row r="46" spans="4:47">
      <c r="D46" s="18">
        <v>2043</v>
      </c>
      <c r="E46" s="23">
        <f>参数输入!AC46</f>
        <v>108</v>
      </c>
      <c r="F46" s="23">
        <f>参数输入!AD46</f>
        <v>0</v>
      </c>
      <c r="G46" s="23">
        <f>参数输入!AE46</f>
        <v>0</v>
      </c>
      <c r="H46" s="23">
        <f>参数输入!AF46</f>
        <v>0</v>
      </c>
      <c r="I46" s="23">
        <f>参数输入!AG46</f>
        <v>0</v>
      </c>
      <c r="J46" s="23">
        <f>参数输入!AH46</f>
        <v>0</v>
      </c>
      <c r="K46" s="23">
        <f>参数输入!AI46</f>
        <v>0</v>
      </c>
      <c r="M46" s="18">
        <v>2043</v>
      </c>
      <c r="N46" s="21">
        <f>参数输入!CM46</f>
        <v>55</v>
      </c>
      <c r="O46" s="21">
        <f>参数输入!CN46</f>
        <v>34</v>
      </c>
      <c r="P46" s="21">
        <f>参数输入!CO46</f>
        <v>18.047999999999998</v>
      </c>
      <c r="Q46" s="21">
        <f>参数输入!CP46</f>
        <v>15.04</v>
      </c>
      <c r="R46" s="21">
        <f>参数输入!CQ46</f>
        <v>15.2</v>
      </c>
      <c r="S46" s="21">
        <f>参数输入!CR46</f>
        <v>60</v>
      </c>
      <c r="T46" s="21">
        <f>参数输入!CS46</f>
        <v>5.5</v>
      </c>
      <c r="W46" s="18"/>
      <c r="AD46" s="21"/>
      <c r="AF46" s="18"/>
      <c r="AG46" s="18"/>
      <c r="AH46" s="18"/>
      <c r="AI46" s="18"/>
      <c r="AJ46" s="18"/>
      <c r="AK46" s="18"/>
      <c r="AL46" s="18"/>
      <c r="AO46" s="18"/>
      <c r="AP46" s="18"/>
      <c r="AQ46" s="18"/>
      <c r="AR46" s="18"/>
      <c r="AS46" s="18"/>
      <c r="AT46" s="18"/>
      <c r="AU46" s="18"/>
    </row>
    <row r="47" spans="4:47">
      <c r="D47" s="18">
        <v>2044</v>
      </c>
      <c r="E47" s="23">
        <f>参数输入!AC47</f>
        <v>108</v>
      </c>
      <c r="F47" s="23">
        <f>参数输入!AD47</f>
        <v>0</v>
      </c>
      <c r="G47" s="23">
        <f>参数输入!AE47</f>
        <v>0</v>
      </c>
      <c r="H47" s="23">
        <f>参数输入!AF47</f>
        <v>0</v>
      </c>
      <c r="I47" s="23">
        <f>参数输入!AG47</f>
        <v>0</v>
      </c>
      <c r="J47" s="23">
        <f>参数输入!AH47</f>
        <v>0</v>
      </c>
      <c r="K47" s="23">
        <f>参数输入!AI47</f>
        <v>0</v>
      </c>
      <c r="M47" s="18">
        <v>2044</v>
      </c>
      <c r="N47" s="21">
        <f>参数输入!CM47</f>
        <v>55</v>
      </c>
      <c r="O47" s="21">
        <f>参数输入!CN47</f>
        <v>34</v>
      </c>
      <c r="P47" s="21">
        <f>参数输入!CO47</f>
        <v>18.047999999999998</v>
      </c>
      <c r="Q47" s="21">
        <f>参数输入!CP47</f>
        <v>15.04</v>
      </c>
      <c r="R47" s="21">
        <f>参数输入!CQ47</f>
        <v>15.2</v>
      </c>
      <c r="S47" s="21">
        <f>参数输入!CR47</f>
        <v>60</v>
      </c>
      <c r="T47" s="21">
        <f>参数输入!CS47</f>
        <v>5.5</v>
      </c>
      <c r="W47" s="18"/>
      <c r="AD47" s="21"/>
      <c r="AF47" s="18"/>
      <c r="AG47" s="18"/>
      <c r="AH47" s="18"/>
      <c r="AI47" s="18"/>
      <c r="AJ47" s="18"/>
      <c r="AK47" s="18"/>
      <c r="AL47" s="18"/>
      <c r="AO47" s="18"/>
      <c r="AP47" s="18"/>
      <c r="AQ47" s="18"/>
      <c r="AR47" s="18"/>
      <c r="AS47" s="18"/>
      <c r="AT47" s="18"/>
      <c r="AU47" s="18"/>
    </row>
    <row r="48" spans="4:47">
      <c r="D48" s="18">
        <v>2045</v>
      </c>
      <c r="E48" s="23">
        <f>参数输入!AC48</f>
        <v>105</v>
      </c>
      <c r="F48" s="23">
        <f>参数输入!AD48</f>
        <v>0</v>
      </c>
      <c r="G48" s="23">
        <f>参数输入!AE48</f>
        <v>0</v>
      </c>
      <c r="H48" s="23">
        <f>参数输入!AF48</f>
        <v>0</v>
      </c>
      <c r="I48" s="23">
        <f>参数输入!AG48</f>
        <v>0</v>
      </c>
      <c r="J48" s="23">
        <f>参数输入!AH48</f>
        <v>0</v>
      </c>
      <c r="K48" s="23">
        <f>参数输入!AI48</f>
        <v>0</v>
      </c>
      <c r="M48" s="18">
        <v>2045</v>
      </c>
      <c r="N48" s="21">
        <f>参数输入!CM48</f>
        <v>55</v>
      </c>
      <c r="O48" s="21">
        <f>参数输入!CN48</f>
        <v>34</v>
      </c>
      <c r="P48" s="21">
        <f>参数输入!CO48</f>
        <v>18.047999999999998</v>
      </c>
      <c r="Q48" s="21">
        <f>参数输入!CP48</f>
        <v>15.04</v>
      </c>
      <c r="R48" s="21">
        <f>参数输入!CQ48</f>
        <v>15.2</v>
      </c>
      <c r="S48" s="21">
        <f>参数输入!CR48</f>
        <v>60</v>
      </c>
      <c r="T48" s="21">
        <f>参数输入!CS48</f>
        <v>5.5</v>
      </c>
      <c r="W48" s="18"/>
      <c r="AD48" s="21"/>
      <c r="AF48" s="18"/>
      <c r="AG48" s="18"/>
      <c r="AH48" s="18"/>
      <c r="AI48" s="18"/>
      <c r="AJ48" s="18"/>
      <c r="AK48" s="18"/>
      <c r="AL48" s="18"/>
      <c r="AO48" s="18"/>
      <c r="AP48" s="18"/>
      <c r="AQ48" s="18"/>
      <c r="AR48" s="18"/>
      <c r="AS48" s="18"/>
      <c r="AT48" s="18"/>
      <c r="AU48" s="18"/>
    </row>
    <row r="49" spans="2:67">
      <c r="D49" s="18">
        <v>2046</v>
      </c>
      <c r="E49" s="23">
        <f>参数输入!AC49</f>
        <v>105</v>
      </c>
      <c r="F49" s="23">
        <f>参数输入!AD49</f>
        <v>0</v>
      </c>
      <c r="G49" s="23">
        <f>参数输入!AE49</f>
        <v>0</v>
      </c>
      <c r="H49" s="23">
        <f>参数输入!AF49</f>
        <v>0</v>
      </c>
      <c r="I49" s="23">
        <f>参数输入!AG49</f>
        <v>0</v>
      </c>
      <c r="J49" s="23">
        <f>参数输入!AH49</f>
        <v>0</v>
      </c>
      <c r="K49" s="23">
        <f>参数输入!AI49</f>
        <v>0</v>
      </c>
      <c r="M49" s="18">
        <v>2046</v>
      </c>
      <c r="N49" s="21">
        <f>参数输入!CM49</f>
        <v>55</v>
      </c>
      <c r="O49" s="21">
        <f>参数输入!CN49</f>
        <v>34</v>
      </c>
      <c r="P49" s="21">
        <f>参数输入!CO49</f>
        <v>18.047999999999998</v>
      </c>
      <c r="Q49" s="21">
        <f>参数输入!CP49</f>
        <v>15.04</v>
      </c>
      <c r="R49" s="21">
        <f>参数输入!CQ49</f>
        <v>15.2</v>
      </c>
      <c r="S49" s="21">
        <f>参数输入!CR49</f>
        <v>60</v>
      </c>
      <c r="T49" s="21">
        <f>参数输入!CS49</f>
        <v>5.5</v>
      </c>
      <c r="W49" s="18"/>
      <c r="AD49" s="21"/>
      <c r="AF49" s="18"/>
      <c r="AG49" s="18"/>
      <c r="AH49" s="18"/>
      <c r="AI49" s="18"/>
      <c r="AJ49" s="18"/>
      <c r="AK49" s="18"/>
      <c r="AL49" s="18"/>
      <c r="AO49" s="18"/>
      <c r="AP49" s="18"/>
      <c r="AQ49" s="18"/>
      <c r="AR49" s="18"/>
      <c r="AS49" s="18"/>
      <c r="AT49" s="18"/>
      <c r="AU49" s="18"/>
    </row>
    <row r="50" spans="2:67">
      <c r="D50" s="18">
        <v>2047</v>
      </c>
      <c r="E50" s="23">
        <f>参数输入!AC50</f>
        <v>102</v>
      </c>
      <c r="F50" s="23">
        <f>参数输入!AD50</f>
        <v>0</v>
      </c>
      <c r="G50" s="23">
        <f>参数输入!AE50</f>
        <v>0</v>
      </c>
      <c r="H50" s="23">
        <f>参数输入!AF50</f>
        <v>0</v>
      </c>
      <c r="I50" s="23">
        <f>参数输入!AG50</f>
        <v>0</v>
      </c>
      <c r="J50" s="23">
        <f>参数输入!AH50</f>
        <v>0</v>
      </c>
      <c r="K50" s="23">
        <f>参数输入!AI50</f>
        <v>0</v>
      </c>
      <c r="M50" s="18">
        <v>2047</v>
      </c>
      <c r="N50" s="21">
        <f>参数输入!CM50</f>
        <v>55</v>
      </c>
      <c r="O50" s="21">
        <f>参数输入!CN50</f>
        <v>34</v>
      </c>
      <c r="P50" s="21">
        <f>参数输入!CO50</f>
        <v>18.047999999999998</v>
      </c>
      <c r="Q50" s="21">
        <f>参数输入!CP50</f>
        <v>15.04</v>
      </c>
      <c r="R50" s="21">
        <f>参数输入!CQ50</f>
        <v>15.2</v>
      </c>
      <c r="S50" s="21">
        <f>参数输入!CR50</f>
        <v>60</v>
      </c>
      <c r="T50" s="21">
        <f>参数输入!CS50</f>
        <v>5.5</v>
      </c>
      <c r="W50" s="18"/>
      <c r="AD50" s="21"/>
      <c r="AF50" s="18"/>
      <c r="AG50" s="18"/>
      <c r="AH50" s="18"/>
      <c r="AI50" s="18"/>
      <c r="AJ50" s="18"/>
      <c r="AK50" s="18"/>
      <c r="AL50" s="18"/>
      <c r="AO50" s="18"/>
      <c r="AP50" s="18"/>
      <c r="AQ50" s="18"/>
      <c r="AR50" s="18"/>
      <c r="AS50" s="18"/>
      <c r="AT50" s="18"/>
      <c r="AU50" s="18"/>
    </row>
    <row r="51" spans="2:67">
      <c r="D51" s="18">
        <v>2048</v>
      </c>
      <c r="E51" s="23">
        <f>参数输入!AC51</f>
        <v>99</v>
      </c>
      <c r="F51" s="23">
        <f>参数输入!AD51</f>
        <v>0</v>
      </c>
      <c r="G51" s="23">
        <f>参数输入!AE51</f>
        <v>0</v>
      </c>
      <c r="H51" s="23">
        <f>参数输入!AF51</f>
        <v>0</v>
      </c>
      <c r="I51" s="23">
        <f>参数输入!AG51</f>
        <v>0</v>
      </c>
      <c r="J51" s="23">
        <f>参数输入!AH51</f>
        <v>0</v>
      </c>
      <c r="K51" s="23">
        <f>参数输入!AI51</f>
        <v>0</v>
      </c>
      <c r="M51" s="18">
        <v>2048</v>
      </c>
      <c r="N51" s="21">
        <f>参数输入!CM51</f>
        <v>55</v>
      </c>
      <c r="O51" s="21">
        <f>参数输入!CN51</f>
        <v>34</v>
      </c>
      <c r="P51" s="21">
        <f>参数输入!CO51</f>
        <v>18.047999999999998</v>
      </c>
      <c r="Q51" s="21">
        <f>参数输入!CP51</f>
        <v>15.04</v>
      </c>
      <c r="R51" s="21">
        <f>参数输入!CQ51</f>
        <v>15.2</v>
      </c>
      <c r="S51" s="21">
        <f>参数输入!CR51</f>
        <v>60</v>
      </c>
      <c r="T51" s="21">
        <f>参数输入!CS51</f>
        <v>5.5</v>
      </c>
      <c r="W51" s="18"/>
      <c r="AD51" s="21"/>
      <c r="AF51" s="18"/>
      <c r="AG51" s="18"/>
      <c r="AH51" s="18"/>
      <c r="AI51" s="18"/>
      <c r="AJ51" s="18"/>
      <c r="AK51" s="18"/>
      <c r="AL51" s="18"/>
      <c r="AO51" s="18"/>
      <c r="AP51" s="18"/>
      <c r="AQ51" s="18"/>
      <c r="AR51" s="18"/>
      <c r="AS51" s="18"/>
      <c r="AT51" s="18"/>
      <c r="AU51" s="18"/>
    </row>
    <row r="52" spans="2:67">
      <c r="D52" s="18">
        <v>2049</v>
      </c>
      <c r="E52" s="23">
        <f>参数输入!AC52</f>
        <v>96</v>
      </c>
      <c r="F52" s="23">
        <f>参数输入!AD52</f>
        <v>0</v>
      </c>
      <c r="G52" s="23">
        <f>参数输入!AE52</f>
        <v>0</v>
      </c>
      <c r="H52" s="23">
        <f>参数输入!AF52</f>
        <v>0</v>
      </c>
      <c r="I52" s="23">
        <f>参数输入!AG52</f>
        <v>0</v>
      </c>
      <c r="J52" s="23">
        <f>参数输入!AH52</f>
        <v>0</v>
      </c>
      <c r="K52" s="23">
        <f>参数输入!AI52</f>
        <v>0</v>
      </c>
      <c r="M52" s="18">
        <v>2049</v>
      </c>
      <c r="N52" s="21">
        <f>参数输入!CM52</f>
        <v>55</v>
      </c>
      <c r="O52" s="21">
        <f>参数输入!CN52</f>
        <v>34</v>
      </c>
      <c r="P52" s="21">
        <f>参数输入!CO52</f>
        <v>18.047999999999998</v>
      </c>
      <c r="Q52" s="21">
        <f>参数输入!CP52</f>
        <v>15.04</v>
      </c>
      <c r="R52" s="21">
        <f>参数输入!CQ52</f>
        <v>15.2</v>
      </c>
      <c r="S52" s="21">
        <f>参数输入!CR52</f>
        <v>60</v>
      </c>
      <c r="T52" s="21">
        <f>参数输入!CS52</f>
        <v>5.5</v>
      </c>
      <c r="W52" s="18"/>
      <c r="AD52" s="21"/>
      <c r="AF52" s="18"/>
      <c r="AG52" s="18"/>
      <c r="AH52" s="18"/>
      <c r="AI52" s="18"/>
      <c r="AJ52" s="18"/>
      <c r="AK52" s="18"/>
      <c r="AL52" s="18"/>
      <c r="AO52" s="18"/>
      <c r="AP52" s="18"/>
      <c r="AQ52" s="18"/>
      <c r="AR52" s="18"/>
      <c r="AS52" s="18"/>
      <c r="AT52" s="18"/>
      <c r="AU52" s="18"/>
    </row>
    <row r="53" spans="2:67">
      <c r="D53" s="18">
        <v>2050</v>
      </c>
      <c r="E53" s="23">
        <f>参数输入!AC53</f>
        <v>96</v>
      </c>
      <c r="F53" s="23">
        <f>参数输入!AD53</f>
        <v>0</v>
      </c>
      <c r="G53" s="23">
        <f>参数输入!AE53</f>
        <v>0</v>
      </c>
      <c r="H53" s="23">
        <f>参数输入!AF53</f>
        <v>0</v>
      </c>
      <c r="I53" s="23">
        <f>参数输入!AG53</f>
        <v>0</v>
      </c>
      <c r="J53" s="23">
        <f>参数输入!AH53</f>
        <v>0</v>
      </c>
      <c r="K53" s="23">
        <f>参数输入!AI53</f>
        <v>0</v>
      </c>
      <c r="M53" s="18">
        <v>2050</v>
      </c>
      <c r="N53" s="21">
        <f>参数输入!CM53</f>
        <v>55</v>
      </c>
      <c r="O53" s="21">
        <f>参数输入!CN53</f>
        <v>34</v>
      </c>
      <c r="P53" s="21">
        <f>参数输入!CO53</f>
        <v>18.047999999999998</v>
      </c>
      <c r="Q53" s="21">
        <f>参数输入!CP53</f>
        <v>15.04</v>
      </c>
      <c r="R53" s="21">
        <f>参数输入!CQ53</f>
        <v>15.2</v>
      </c>
      <c r="S53" s="21">
        <f>参数输入!CR53</f>
        <v>60</v>
      </c>
      <c r="T53" s="21">
        <f>参数输入!CS53</f>
        <v>5.5</v>
      </c>
      <c r="W53" s="18"/>
      <c r="AD53" s="21"/>
      <c r="AF53" s="18"/>
      <c r="AG53" s="18"/>
      <c r="AH53" s="18"/>
      <c r="AI53" s="18"/>
      <c r="AJ53" s="18"/>
      <c r="AK53" s="18"/>
      <c r="AL53" s="18"/>
      <c r="AO53" s="18"/>
      <c r="AP53" s="18"/>
      <c r="AQ53" s="18"/>
      <c r="AR53" s="18"/>
      <c r="AS53" s="18"/>
      <c r="AT53" s="18"/>
      <c r="AU53" s="18"/>
    </row>
    <row r="54" spans="2:67">
      <c r="D54" s="18">
        <v>2051</v>
      </c>
      <c r="E54" s="23" t="e">
        <f>参数输入!AC54</f>
        <v>#N/A</v>
      </c>
      <c r="F54" s="23" t="e">
        <f>参数输入!AD54</f>
        <v>#N/A</v>
      </c>
      <c r="G54" s="23" t="e">
        <f>参数输入!AE54</f>
        <v>#N/A</v>
      </c>
      <c r="H54" s="23" t="e">
        <f>参数输入!AF54</f>
        <v>#N/A</v>
      </c>
      <c r="I54" s="23" t="e">
        <f>参数输入!AG54</f>
        <v>#N/A</v>
      </c>
      <c r="J54" s="23" t="e">
        <f>参数输入!AH54</f>
        <v>#N/A</v>
      </c>
      <c r="K54" s="23" t="e">
        <f>参数输入!AI54</f>
        <v>#N/A</v>
      </c>
      <c r="M54" s="18">
        <v>2051</v>
      </c>
      <c r="N54" s="21">
        <f>参数输入!CM54</f>
        <v>55</v>
      </c>
      <c r="O54" s="21">
        <f>参数输入!CN54</f>
        <v>34</v>
      </c>
      <c r="P54" s="21">
        <f>参数输入!CO54</f>
        <v>18.047999999999998</v>
      </c>
      <c r="Q54" s="21">
        <f>参数输入!CP54</f>
        <v>15.04</v>
      </c>
      <c r="R54" s="21">
        <f>参数输入!CQ54</f>
        <v>15.2</v>
      </c>
      <c r="S54" s="21">
        <f>参数输入!CR54</f>
        <v>60</v>
      </c>
      <c r="T54" s="21">
        <f>参数输入!CS54</f>
        <v>5.5</v>
      </c>
      <c r="W54" s="18"/>
      <c r="AD54" s="21"/>
      <c r="AF54" s="18"/>
      <c r="AG54" s="18"/>
      <c r="AH54" s="18"/>
      <c r="AI54" s="18"/>
      <c r="AJ54" s="18"/>
      <c r="AK54" s="18"/>
      <c r="AL54" s="18"/>
      <c r="AO54" s="18"/>
      <c r="AP54" s="18"/>
      <c r="AQ54" s="18"/>
      <c r="AR54" s="18"/>
      <c r="AS54" s="18"/>
      <c r="AT54" s="18"/>
      <c r="AU54" s="18"/>
    </row>
    <row r="55" spans="2:67">
      <c r="D55" s="18">
        <v>2052</v>
      </c>
      <c r="E55" s="23" t="e">
        <f>参数输入!AC55</f>
        <v>#N/A</v>
      </c>
      <c r="F55" s="23" t="e">
        <f>参数输入!AD55</f>
        <v>#N/A</v>
      </c>
      <c r="G55" s="23" t="e">
        <f>参数输入!AE55</f>
        <v>#N/A</v>
      </c>
      <c r="H55" s="23" t="e">
        <f>参数输入!AF55</f>
        <v>#N/A</v>
      </c>
      <c r="I55" s="23" t="e">
        <f>参数输入!AG55</f>
        <v>#N/A</v>
      </c>
      <c r="J55" s="23" t="e">
        <f>参数输入!AH55</f>
        <v>#N/A</v>
      </c>
      <c r="K55" s="23" t="e">
        <f>参数输入!AI55</f>
        <v>#N/A</v>
      </c>
      <c r="M55" s="18">
        <v>2052</v>
      </c>
      <c r="N55" s="21">
        <f>参数输入!CM55</f>
        <v>55</v>
      </c>
      <c r="O55" s="21">
        <f>参数输入!CN55</f>
        <v>34</v>
      </c>
      <c r="P55" s="21">
        <f>参数输入!CO55</f>
        <v>18.047999999999998</v>
      </c>
      <c r="Q55" s="21">
        <f>参数输入!CP55</f>
        <v>15.04</v>
      </c>
      <c r="R55" s="21">
        <f>参数输入!CQ55</f>
        <v>15.2</v>
      </c>
      <c r="S55" s="21">
        <f>参数输入!CR55</f>
        <v>60</v>
      </c>
      <c r="T55" s="21">
        <f>参数输入!CS55</f>
        <v>5.5</v>
      </c>
      <c r="W55" s="18"/>
      <c r="AD55" s="21"/>
      <c r="AF55" s="18"/>
      <c r="AG55" s="18"/>
      <c r="AH55" s="18"/>
      <c r="AI55" s="18"/>
      <c r="AJ55" s="18"/>
      <c r="AK55" s="18"/>
      <c r="AL55" s="18"/>
      <c r="AO55" s="18"/>
      <c r="AP55" s="18"/>
      <c r="AQ55" s="18"/>
      <c r="AR55" s="18"/>
      <c r="AS55" s="18"/>
      <c r="AT55" s="18"/>
      <c r="AU55" s="18"/>
    </row>
    <row r="56" spans="2:67">
      <c r="D56" s="18">
        <v>2053</v>
      </c>
      <c r="E56" s="23" t="e">
        <f>参数输入!AC56</f>
        <v>#N/A</v>
      </c>
      <c r="F56" s="23" t="e">
        <f>参数输入!AD56</f>
        <v>#N/A</v>
      </c>
      <c r="G56" s="23" t="e">
        <f>参数输入!AE56</f>
        <v>#N/A</v>
      </c>
      <c r="H56" s="23" t="e">
        <f>参数输入!AF56</f>
        <v>#N/A</v>
      </c>
      <c r="I56" s="23" t="e">
        <f>参数输入!AG56</f>
        <v>#N/A</v>
      </c>
      <c r="J56" s="23" t="e">
        <f>参数输入!AH56</f>
        <v>#N/A</v>
      </c>
      <c r="K56" s="23" t="e">
        <f>参数输入!AI56</f>
        <v>#N/A</v>
      </c>
      <c r="M56" s="18">
        <v>2053</v>
      </c>
      <c r="N56" s="21">
        <f>参数输入!CM56</f>
        <v>55</v>
      </c>
      <c r="O56" s="21">
        <f>参数输入!CN56</f>
        <v>34</v>
      </c>
      <c r="P56" s="21">
        <f>参数输入!CO56</f>
        <v>18.047999999999998</v>
      </c>
      <c r="Q56" s="21">
        <f>参数输入!CP56</f>
        <v>15.04</v>
      </c>
      <c r="R56" s="21">
        <f>参数输入!CQ56</f>
        <v>15.2</v>
      </c>
      <c r="S56" s="21">
        <f>参数输入!CR56</f>
        <v>60</v>
      </c>
      <c r="T56" s="21">
        <f>参数输入!CS56</f>
        <v>5.5</v>
      </c>
      <c r="W56" s="18"/>
      <c r="AD56" s="21"/>
      <c r="AF56" s="18"/>
      <c r="AG56" s="18"/>
      <c r="AH56" s="18"/>
      <c r="AI56" s="18"/>
      <c r="AJ56" s="18"/>
      <c r="AK56" s="18"/>
      <c r="AL56" s="18"/>
      <c r="AO56" s="18"/>
      <c r="AP56" s="18"/>
      <c r="AQ56" s="18"/>
      <c r="AR56" s="18"/>
      <c r="AS56" s="18"/>
      <c r="AT56" s="18"/>
      <c r="AU56" s="18"/>
    </row>
    <row r="57" spans="2:67">
      <c r="D57" s="18">
        <v>2054</v>
      </c>
      <c r="E57" s="23" t="e">
        <f>参数输入!AC57</f>
        <v>#N/A</v>
      </c>
      <c r="F57" s="23" t="e">
        <f>参数输入!AD57</f>
        <v>#N/A</v>
      </c>
      <c r="G57" s="23" t="e">
        <f>参数输入!AE57</f>
        <v>#N/A</v>
      </c>
      <c r="H57" s="23" t="e">
        <f>参数输入!AF57</f>
        <v>#N/A</v>
      </c>
      <c r="I57" s="23" t="e">
        <f>参数输入!AG57</f>
        <v>#N/A</v>
      </c>
      <c r="J57" s="23" t="e">
        <f>参数输入!AH57</f>
        <v>#N/A</v>
      </c>
      <c r="K57" s="23" t="e">
        <f>参数输入!AI57</f>
        <v>#N/A</v>
      </c>
      <c r="M57" s="18">
        <v>2054</v>
      </c>
      <c r="N57" s="21">
        <f>参数输入!CM57</f>
        <v>55</v>
      </c>
      <c r="O57" s="21">
        <f>参数输入!CN57</f>
        <v>34</v>
      </c>
      <c r="P57" s="21">
        <f>参数输入!CO57</f>
        <v>18.047999999999998</v>
      </c>
      <c r="Q57" s="21">
        <f>参数输入!CP57</f>
        <v>15.04</v>
      </c>
      <c r="R57" s="21">
        <f>参数输入!CQ57</f>
        <v>15.2</v>
      </c>
      <c r="S57" s="21">
        <f>参数输入!CR57</f>
        <v>60</v>
      </c>
      <c r="T57" s="21">
        <f>参数输入!CS57</f>
        <v>5.5</v>
      </c>
      <c r="W57" s="18"/>
      <c r="AD57" s="21"/>
      <c r="AF57" s="18"/>
      <c r="AG57" s="18"/>
      <c r="AH57" s="18"/>
      <c r="AI57" s="18"/>
      <c r="AJ57" s="18"/>
      <c r="AK57" s="18"/>
      <c r="AL57" s="18"/>
      <c r="AO57" s="18"/>
      <c r="AP57" s="18"/>
      <c r="AQ57" s="18"/>
      <c r="AR57" s="18"/>
      <c r="AS57" s="18"/>
      <c r="AT57" s="18"/>
      <c r="AU57" s="18"/>
    </row>
    <row r="58" spans="2:67">
      <c r="D58" s="18">
        <v>2055</v>
      </c>
      <c r="E58" s="23" t="e">
        <f>参数输入!AC58</f>
        <v>#N/A</v>
      </c>
      <c r="F58" s="23" t="e">
        <f>参数输入!AD58</f>
        <v>#N/A</v>
      </c>
      <c r="G58" s="23" t="e">
        <f>参数输入!AE58</f>
        <v>#N/A</v>
      </c>
      <c r="H58" s="23" t="e">
        <f>参数输入!AF58</f>
        <v>#N/A</v>
      </c>
      <c r="I58" s="23" t="e">
        <f>参数输入!AG58</f>
        <v>#N/A</v>
      </c>
      <c r="J58" s="23" t="e">
        <f>参数输入!AH58</f>
        <v>#N/A</v>
      </c>
      <c r="K58" s="23" t="e">
        <f>参数输入!AI58</f>
        <v>#N/A</v>
      </c>
      <c r="M58" s="18">
        <v>2055</v>
      </c>
      <c r="N58" s="21">
        <f>参数输入!CM58</f>
        <v>55</v>
      </c>
      <c r="O58" s="21">
        <f>参数输入!CN58</f>
        <v>34</v>
      </c>
      <c r="P58" s="21">
        <f>参数输入!CO58</f>
        <v>18.047999999999998</v>
      </c>
      <c r="Q58" s="21">
        <f>参数输入!CP58</f>
        <v>15.04</v>
      </c>
      <c r="R58" s="21">
        <f>参数输入!CQ58</f>
        <v>15.2</v>
      </c>
      <c r="S58" s="21">
        <f>参数输入!CR58</f>
        <v>60</v>
      </c>
      <c r="T58" s="21">
        <f>参数输入!CS58</f>
        <v>5.5</v>
      </c>
      <c r="W58" s="18"/>
      <c r="AD58" s="21"/>
      <c r="AF58" s="18"/>
      <c r="AG58" s="18"/>
      <c r="AH58" s="18"/>
      <c r="AI58" s="18"/>
      <c r="AJ58" s="18"/>
      <c r="AK58" s="18"/>
      <c r="AL58" s="18"/>
      <c r="AO58" s="18"/>
      <c r="AP58" s="18"/>
      <c r="AQ58" s="18"/>
      <c r="AR58" s="18"/>
      <c r="AS58" s="18"/>
      <c r="AT58" s="18"/>
      <c r="AU58" s="18"/>
    </row>
    <row r="59" spans="2:67">
      <c r="D59" s="18">
        <v>2056</v>
      </c>
      <c r="E59" s="23" t="e">
        <f>参数输入!AC59</f>
        <v>#N/A</v>
      </c>
      <c r="F59" s="23" t="e">
        <f>参数输入!AD59</f>
        <v>#N/A</v>
      </c>
      <c r="G59" s="23" t="e">
        <f>参数输入!AE59</f>
        <v>#N/A</v>
      </c>
      <c r="H59" s="23" t="e">
        <f>参数输入!AF59</f>
        <v>#N/A</v>
      </c>
      <c r="I59" s="23" t="e">
        <f>参数输入!AG59</f>
        <v>#N/A</v>
      </c>
      <c r="J59" s="23" t="e">
        <f>参数输入!AH59</f>
        <v>#N/A</v>
      </c>
      <c r="K59" s="23" t="e">
        <f>参数输入!AI59</f>
        <v>#N/A</v>
      </c>
      <c r="M59" s="18">
        <v>2056</v>
      </c>
      <c r="N59" s="21">
        <f>参数输入!CM59</f>
        <v>55</v>
      </c>
      <c r="O59" s="21">
        <f>参数输入!CN59</f>
        <v>34</v>
      </c>
      <c r="P59" s="21">
        <f>参数输入!CO59</f>
        <v>18.047999999999998</v>
      </c>
      <c r="Q59" s="21">
        <f>参数输入!CP59</f>
        <v>15.04</v>
      </c>
      <c r="R59" s="21">
        <f>参数输入!CQ59</f>
        <v>15.2</v>
      </c>
      <c r="S59" s="21">
        <f>参数输入!CR59</f>
        <v>60</v>
      </c>
      <c r="T59" s="21">
        <f>参数输入!CS59</f>
        <v>5.5</v>
      </c>
      <c r="W59" s="18"/>
      <c r="AD59" s="21"/>
      <c r="AF59" s="18"/>
      <c r="AG59" s="18"/>
      <c r="AH59" s="18"/>
      <c r="AI59" s="18"/>
      <c r="AJ59" s="18"/>
      <c r="AK59" s="18"/>
      <c r="AL59" s="18"/>
      <c r="AO59" s="18"/>
      <c r="AP59" s="18"/>
      <c r="AQ59" s="18"/>
      <c r="AR59" s="18"/>
      <c r="AS59" s="18"/>
      <c r="AT59" s="18"/>
      <c r="AU59" s="18"/>
    </row>
    <row r="60" spans="2:67">
      <c r="D60" s="18">
        <v>2057</v>
      </c>
      <c r="E60" s="23" t="e">
        <f>参数输入!AC60</f>
        <v>#N/A</v>
      </c>
      <c r="F60" s="23" t="e">
        <f>参数输入!AD60</f>
        <v>#N/A</v>
      </c>
      <c r="G60" s="23" t="e">
        <f>参数输入!AE60</f>
        <v>#N/A</v>
      </c>
      <c r="H60" s="23" t="e">
        <f>参数输入!AF60</f>
        <v>#N/A</v>
      </c>
      <c r="I60" s="23" t="e">
        <f>参数输入!AG60</f>
        <v>#N/A</v>
      </c>
      <c r="J60" s="23" t="e">
        <f>参数输入!AH60</f>
        <v>#N/A</v>
      </c>
      <c r="K60" s="23" t="e">
        <f>参数输入!AI60</f>
        <v>#N/A</v>
      </c>
      <c r="M60" s="18">
        <v>2057</v>
      </c>
      <c r="N60" s="21">
        <f>参数输入!CM60</f>
        <v>55</v>
      </c>
      <c r="O60" s="21">
        <f>参数输入!CN60</f>
        <v>34</v>
      </c>
      <c r="P60" s="21">
        <f>参数输入!CO60</f>
        <v>18.047999999999998</v>
      </c>
      <c r="Q60" s="21">
        <f>参数输入!CP60</f>
        <v>15.04</v>
      </c>
      <c r="R60" s="21">
        <f>参数输入!CQ60</f>
        <v>15.2</v>
      </c>
      <c r="S60" s="21">
        <f>参数输入!CR60</f>
        <v>60</v>
      </c>
      <c r="T60" s="21">
        <f>参数输入!CS60</f>
        <v>5.5</v>
      </c>
      <c r="W60" s="18"/>
      <c r="AD60" s="21"/>
      <c r="AF60" s="18"/>
      <c r="AG60" s="18"/>
      <c r="AH60" s="18"/>
      <c r="AI60" s="18"/>
      <c r="AJ60" s="18"/>
      <c r="AK60" s="18"/>
      <c r="AL60" s="18"/>
      <c r="AO60" s="18"/>
      <c r="AP60" s="18"/>
      <c r="AQ60" s="18"/>
      <c r="AR60" s="18"/>
      <c r="AS60" s="18"/>
      <c r="AT60" s="18"/>
      <c r="AU60" s="18"/>
    </row>
    <row r="61" spans="2:67">
      <c r="D61" s="18">
        <v>2058</v>
      </c>
      <c r="E61" s="23" t="e">
        <f>参数输入!AC61</f>
        <v>#N/A</v>
      </c>
      <c r="F61" s="23" t="e">
        <f>参数输入!AD61</f>
        <v>#N/A</v>
      </c>
      <c r="G61" s="23" t="e">
        <f>参数输入!AE61</f>
        <v>#N/A</v>
      </c>
      <c r="H61" s="23" t="e">
        <f>参数输入!AF61</f>
        <v>#N/A</v>
      </c>
      <c r="I61" s="23" t="e">
        <f>参数输入!AG61</f>
        <v>#N/A</v>
      </c>
      <c r="J61" s="23" t="e">
        <f>参数输入!AH61</f>
        <v>#N/A</v>
      </c>
      <c r="K61" s="23" t="e">
        <f>参数输入!AI61</f>
        <v>#N/A</v>
      </c>
      <c r="M61" s="18">
        <v>2058</v>
      </c>
      <c r="N61" s="21">
        <f>参数输入!CM61</f>
        <v>55</v>
      </c>
      <c r="O61" s="21">
        <f>参数输入!CN61</f>
        <v>34</v>
      </c>
      <c r="P61" s="21">
        <f>参数输入!CO61</f>
        <v>18.047999999999998</v>
      </c>
      <c r="Q61" s="21">
        <f>参数输入!CP61</f>
        <v>15.04</v>
      </c>
      <c r="R61" s="21">
        <f>参数输入!CQ61</f>
        <v>15.2</v>
      </c>
      <c r="S61" s="21">
        <f>参数输入!CR61</f>
        <v>60</v>
      </c>
      <c r="T61" s="21">
        <f>参数输入!CS61</f>
        <v>5.5</v>
      </c>
      <c r="W61" s="18"/>
      <c r="AD61" s="21"/>
      <c r="AF61" s="18"/>
      <c r="AG61" s="18"/>
      <c r="AH61" s="18"/>
      <c r="AI61" s="18"/>
      <c r="AJ61" s="18"/>
      <c r="AK61" s="18"/>
      <c r="AL61" s="18"/>
      <c r="AO61" s="18"/>
      <c r="AP61" s="18"/>
      <c r="AQ61" s="18"/>
      <c r="AR61" s="18"/>
      <c r="AS61" s="18"/>
      <c r="AT61" s="18"/>
      <c r="AU61" s="18"/>
    </row>
    <row r="62" spans="2:67">
      <c r="D62" s="18">
        <v>2059</v>
      </c>
      <c r="E62" s="23" t="e">
        <f>参数输入!AC62</f>
        <v>#N/A</v>
      </c>
      <c r="F62" s="23" t="e">
        <f>参数输入!AD62</f>
        <v>#N/A</v>
      </c>
      <c r="G62" s="23" t="e">
        <f>参数输入!AE62</f>
        <v>#N/A</v>
      </c>
      <c r="H62" s="23" t="e">
        <f>参数输入!AF62</f>
        <v>#N/A</v>
      </c>
      <c r="I62" s="23" t="e">
        <f>参数输入!AG62</f>
        <v>#N/A</v>
      </c>
      <c r="J62" s="23" t="e">
        <f>参数输入!AH62</f>
        <v>#N/A</v>
      </c>
      <c r="K62" s="23" t="e">
        <f>参数输入!AI62</f>
        <v>#N/A</v>
      </c>
      <c r="M62" s="18">
        <v>2059</v>
      </c>
      <c r="N62" s="21">
        <f>参数输入!CM62</f>
        <v>55</v>
      </c>
      <c r="O62" s="21">
        <f>参数输入!CN62</f>
        <v>34</v>
      </c>
      <c r="P62" s="21">
        <f>参数输入!CO62</f>
        <v>18.047999999999998</v>
      </c>
      <c r="Q62" s="21">
        <f>参数输入!CP62</f>
        <v>15.04</v>
      </c>
      <c r="R62" s="21">
        <f>参数输入!CQ62</f>
        <v>15.2</v>
      </c>
      <c r="S62" s="21">
        <f>参数输入!CR62</f>
        <v>60</v>
      </c>
      <c r="T62" s="21">
        <f>参数输入!CS62</f>
        <v>5.5</v>
      </c>
      <c r="W62" s="18"/>
      <c r="AD62" s="21"/>
      <c r="AF62" s="18"/>
      <c r="AG62" s="18"/>
      <c r="AH62" s="18"/>
      <c r="AI62" s="18"/>
      <c r="AJ62" s="18"/>
      <c r="AK62" s="18"/>
      <c r="AL62" s="18"/>
      <c r="AO62" s="18"/>
      <c r="AP62" s="18"/>
      <c r="AQ62" s="18"/>
      <c r="AR62" s="18"/>
      <c r="AS62" s="18"/>
      <c r="AT62" s="18"/>
      <c r="AU62" s="18"/>
    </row>
    <row r="63" spans="2:67">
      <c r="D63" s="18">
        <v>2060</v>
      </c>
      <c r="E63" s="23" t="e">
        <f>参数输入!AC63</f>
        <v>#N/A</v>
      </c>
      <c r="F63" s="23" t="e">
        <f>参数输入!AD63</f>
        <v>#N/A</v>
      </c>
      <c r="G63" s="23" t="e">
        <f>参数输入!AE63</f>
        <v>#N/A</v>
      </c>
      <c r="H63" s="23" t="e">
        <f>参数输入!AF63</f>
        <v>#N/A</v>
      </c>
      <c r="I63" s="23" t="e">
        <f>参数输入!AG63</f>
        <v>#N/A</v>
      </c>
      <c r="J63" s="23" t="e">
        <f>参数输入!AH63</f>
        <v>#N/A</v>
      </c>
      <c r="K63" s="23" t="e">
        <f>参数输入!AI63</f>
        <v>#N/A</v>
      </c>
      <c r="M63" s="18">
        <v>2060</v>
      </c>
      <c r="N63" s="21">
        <f>参数输入!CM63</f>
        <v>55</v>
      </c>
      <c r="O63" s="21">
        <f>参数输入!CN63</f>
        <v>34</v>
      </c>
      <c r="P63" s="21">
        <f>参数输入!CO63</f>
        <v>18.047999999999998</v>
      </c>
      <c r="Q63" s="21">
        <f>参数输入!CP63</f>
        <v>15.04</v>
      </c>
      <c r="R63" s="21">
        <f>参数输入!CQ63</f>
        <v>15.2</v>
      </c>
      <c r="S63" s="21">
        <f>参数输入!CR63</f>
        <v>60</v>
      </c>
      <c r="T63" s="21">
        <f>参数输入!CS63</f>
        <v>5.5</v>
      </c>
      <c r="W63" s="18"/>
      <c r="AD63" s="21"/>
      <c r="AF63" s="18"/>
      <c r="AG63" s="18"/>
      <c r="AH63" s="18"/>
      <c r="AI63" s="18"/>
      <c r="AJ63" s="18"/>
      <c r="AK63" s="18"/>
      <c r="AL63" s="18"/>
      <c r="AO63" s="18"/>
      <c r="AP63" s="18"/>
      <c r="AQ63" s="18"/>
      <c r="AR63" s="18"/>
      <c r="AS63" s="18"/>
      <c r="AT63" s="18"/>
      <c r="AU63" s="18"/>
    </row>
    <row r="64" spans="2:67">
      <c r="B64" s="19" t="s">
        <v>13</v>
      </c>
      <c r="C64" s="18" t="s">
        <v>47</v>
      </c>
      <c r="E64" s="23"/>
      <c r="F64" s="23"/>
      <c r="G64" s="23"/>
      <c r="H64" s="23"/>
      <c r="I64" s="23"/>
      <c r="J64" s="23"/>
      <c r="K64" s="23"/>
      <c r="N64" s="18"/>
      <c r="U64" s="21"/>
      <c r="W64" s="18"/>
      <c r="AD64" s="21"/>
      <c r="AF64" s="18"/>
      <c r="AM64" s="21"/>
      <c r="AO64" s="18"/>
      <c r="AV64" s="21"/>
      <c r="BN64" s="113" t="s">
        <v>48</v>
      </c>
      <c r="BO64" s="113"/>
    </row>
    <row r="65" spans="1:130" s="22" customFormat="1">
      <c r="A65" s="22" t="s">
        <v>34</v>
      </c>
      <c r="B65" s="22" t="s">
        <v>43</v>
      </c>
      <c r="C65" s="22" t="s">
        <v>41</v>
      </c>
      <c r="D65" s="22">
        <v>2000</v>
      </c>
      <c r="E65" s="22">
        <v>2001</v>
      </c>
      <c r="F65" s="22">
        <v>2002</v>
      </c>
      <c r="G65" s="22">
        <v>2003</v>
      </c>
      <c r="H65" s="22">
        <v>2004</v>
      </c>
      <c r="I65" s="22">
        <v>2005</v>
      </c>
      <c r="J65" s="22">
        <v>2006</v>
      </c>
      <c r="K65" s="22">
        <v>2007</v>
      </c>
      <c r="L65" s="22">
        <v>2008</v>
      </c>
      <c r="M65" s="22">
        <v>2009</v>
      </c>
      <c r="N65" s="22">
        <v>2010</v>
      </c>
      <c r="O65" s="22">
        <v>2011</v>
      </c>
      <c r="P65" s="22">
        <v>2012</v>
      </c>
      <c r="Q65" s="22">
        <v>2013</v>
      </c>
      <c r="R65" s="22">
        <v>2014</v>
      </c>
      <c r="S65" s="22">
        <v>2015</v>
      </c>
      <c r="T65" s="22">
        <v>2016</v>
      </c>
      <c r="U65" s="22">
        <v>2017</v>
      </c>
      <c r="V65" s="22">
        <v>2018</v>
      </c>
      <c r="W65" s="22">
        <v>2019</v>
      </c>
      <c r="X65" s="22">
        <v>2020</v>
      </c>
      <c r="Y65" s="22">
        <v>2021</v>
      </c>
      <c r="Z65" s="22">
        <v>2022</v>
      </c>
      <c r="AA65" s="22">
        <v>2023</v>
      </c>
      <c r="AB65" s="22">
        <v>2024</v>
      </c>
      <c r="AC65" s="22">
        <v>2025</v>
      </c>
      <c r="AD65" s="22">
        <v>2026</v>
      </c>
      <c r="AE65" s="22">
        <v>2027</v>
      </c>
      <c r="AF65" s="22">
        <v>2028</v>
      </c>
      <c r="AG65" s="22">
        <v>2029</v>
      </c>
      <c r="AH65" s="22">
        <v>2030</v>
      </c>
      <c r="AI65" s="22">
        <v>2031</v>
      </c>
      <c r="AJ65" s="22">
        <v>2032</v>
      </c>
      <c r="AK65" s="22">
        <v>2033</v>
      </c>
      <c r="AL65" s="22">
        <v>2034</v>
      </c>
      <c r="AM65" s="22">
        <v>2035</v>
      </c>
      <c r="AN65" s="22">
        <v>2036</v>
      </c>
      <c r="AO65" s="22">
        <v>2037</v>
      </c>
      <c r="AP65" s="22">
        <v>2038</v>
      </c>
      <c r="AQ65" s="22">
        <v>2039</v>
      </c>
      <c r="AR65" s="22">
        <v>2040</v>
      </c>
      <c r="AS65" s="22">
        <v>2041</v>
      </c>
      <c r="AT65" s="22">
        <v>2042</v>
      </c>
      <c r="AU65" s="22">
        <v>2043</v>
      </c>
      <c r="AV65" s="22">
        <v>2044</v>
      </c>
      <c r="AW65" s="22">
        <v>2045</v>
      </c>
      <c r="AX65" s="22">
        <v>2046</v>
      </c>
      <c r="AY65" s="22">
        <v>2047</v>
      </c>
      <c r="AZ65" s="22">
        <v>2048</v>
      </c>
      <c r="BA65" s="22">
        <v>2049</v>
      </c>
      <c r="BB65" s="22">
        <v>2050</v>
      </c>
      <c r="BC65" s="22">
        <v>2051</v>
      </c>
      <c r="BD65" s="22">
        <v>2052</v>
      </c>
      <c r="BE65" s="22">
        <v>2053</v>
      </c>
      <c r="BF65" s="22">
        <v>2054</v>
      </c>
      <c r="BG65" s="22">
        <v>2055</v>
      </c>
      <c r="BH65" s="22">
        <v>2056</v>
      </c>
      <c r="BI65" s="22">
        <v>2057</v>
      </c>
      <c r="BJ65" s="22">
        <v>2058</v>
      </c>
      <c r="BK65" s="22">
        <v>2059</v>
      </c>
      <c r="BL65" s="22">
        <v>2060</v>
      </c>
      <c r="BM65" s="22" t="s">
        <v>46</v>
      </c>
      <c r="BP65" s="22" t="s">
        <v>41</v>
      </c>
      <c r="BQ65" s="22">
        <v>2000</v>
      </c>
      <c r="BR65" s="22">
        <v>2001</v>
      </c>
      <c r="BS65" s="22">
        <v>2002</v>
      </c>
      <c r="BT65" s="22">
        <v>2003</v>
      </c>
      <c r="BU65" s="22">
        <v>2004</v>
      </c>
      <c r="BV65" s="22">
        <v>2005</v>
      </c>
      <c r="BW65" s="22">
        <v>2006</v>
      </c>
      <c r="BX65" s="22">
        <v>2007</v>
      </c>
      <c r="BY65" s="22">
        <v>2008</v>
      </c>
      <c r="BZ65" s="22">
        <v>2009</v>
      </c>
      <c r="CA65" s="22">
        <v>2010</v>
      </c>
      <c r="CB65" s="22">
        <v>2011</v>
      </c>
      <c r="CC65" s="22">
        <v>2012</v>
      </c>
      <c r="CD65" s="22">
        <v>2013</v>
      </c>
      <c r="CE65" s="22">
        <v>2014</v>
      </c>
      <c r="CF65" s="22">
        <v>2015</v>
      </c>
      <c r="CG65" s="22">
        <v>2016</v>
      </c>
      <c r="CH65" s="22">
        <v>2017</v>
      </c>
      <c r="CI65" s="22">
        <v>2018</v>
      </c>
      <c r="CJ65" s="22">
        <v>2019</v>
      </c>
      <c r="CK65" s="22">
        <v>2020</v>
      </c>
      <c r="CL65" s="22">
        <v>2021</v>
      </c>
      <c r="CM65" s="22">
        <v>2022</v>
      </c>
      <c r="CN65" s="22">
        <v>2023</v>
      </c>
      <c r="CO65" s="22">
        <v>2024</v>
      </c>
      <c r="CP65" s="22">
        <v>2025</v>
      </c>
      <c r="CQ65" s="22">
        <v>2026</v>
      </c>
      <c r="CR65" s="22">
        <v>2027</v>
      </c>
      <c r="CS65" s="22">
        <v>2028</v>
      </c>
      <c r="CT65" s="22">
        <v>2029</v>
      </c>
      <c r="CU65" s="22">
        <v>2030</v>
      </c>
      <c r="CV65" s="22">
        <v>2031</v>
      </c>
      <c r="CW65" s="22">
        <v>2032</v>
      </c>
      <c r="CX65" s="22">
        <v>2033</v>
      </c>
      <c r="CY65" s="22">
        <v>2034</v>
      </c>
      <c r="CZ65" s="22">
        <v>2035</v>
      </c>
      <c r="DA65" s="22">
        <v>2036</v>
      </c>
      <c r="DB65" s="22">
        <v>2037</v>
      </c>
      <c r="DC65" s="22">
        <v>2038</v>
      </c>
      <c r="DD65" s="22">
        <v>2039</v>
      </c>
      <c r="DE65" s="22">
        <v>2040</v>
      </c>
      <c r="DF65" s="22">
        <v>2041</v>
      </c>
      <c r="DG65" s="22">
        <v>2042</v>
      </c>
      <c r="DH65" s="22">
        <v>2043</v>
      </c>
      <c r="DI65" s="22">
        <v>2044</v>
      </c>
      <c r="DJ65" s="22">
        <v>2045</v>
      </c>
      <c r="DK65" s="22">
        <v>2046</v>
      </c>
      <c r="DL65" s="22">
        <v>2047</v>
      </c>
      <c r="DM65" s="22">
        <v>2048</v>
      </c>
      <c r="DN65" s="22">
        <v>2049</v>
      </c>
      <c r="DO65" s="22">
        <v>2050</v>
      </c>
      <c r="DP65" s="22">
        <v>2051</v>
      </c>
      <c r="DQ65" s="22">
        <v>2052</v>
      </c>
      <c r="DR65" s="22">
        <v>2053</v>
      </c>
      <c r="DS65" s="22">
        <v>2054</v>
      </c>
      <c r="DT65" s="22">
        <v>2055</v>
      </c>
      <c r="DU65" s="22">
        <v>2056</v>
      </c>
      <c r="DV65" s="22">
        <v>2057</v>
      </c>
      <c r="DW65" s="22">
        <v>2058</v>
      </c>
      <c r="DX65" s="22">
        <v>2059</v>
      </c>
      <c r="DY65" s="22">
        <v>2060</v>
      </c>
      <c r="DZ65" s="22" t="s">
        <v>49</v>
      </c>
    </row>
    <row r="66" spans="1:130">
      <c r="A66" s="18">
        <v>0</v>
      </c>
      <c r="B66" s="15">
        <f>B2</f>
        <v>0</v>
      </c>
      <c r="C66" s="18">
        <v>2000</v>
      </c>
      <c r="D66" s="25">
        <f>VLOOKUP($C$66,$D$3:$K$63,$A$68,0)*B66</f>
        <v>0</v>
      </c>
      <c r="E66" s="25"/>
      <c r="F66" s="25"/>
      <c r="G66" s="25"/>
      <c r="H66" s="25"/>
      <c r="I66" s="25"/>
      <c r="J66" s="25"/>
      <c r="K66" s="25"/>
      <c r="L66" s="25"/>
      <c r="M66" s="25"/>
      <c r="N66" s="25"/>
      <c r="O66" s="25"/>
      <c r="P66" s="25"/>
      <c r="Q66" s="25"/>
      <c r="R66" s="25"/>
      <c r="S66" s="25"/>
      <c r="T66" s="25"/>
      <c r="U66" s="25"/>
      <c r="V66" s="25"/>
      <c r="W66" s="25"/>
      <c r="X66" s="25"/>
      <c r="Y66" s="25"/>
      <c r="Z66" s="25"/>
      <c r="AA66" s="25"/>
      <c r="AB66" s="25"/>
      <c r="AC66" s="25"/>
      <c r="AD66" s="25"/>
      <c r="AE66" s="25"/>
      <c r="AF66" s="25"/>
      <c r="AG66" s="25"/>
      <c r="AH66" s="25"/>
      <c r="AI66" s="25"/>
      <c r="AJ66" s="25"/>
      <c r="AK66" s="25"/>
      <c r="AL66" s="25"/>
      <c r="AM66" s="25"/>
      <c r="AN66" s="25"/>
      <c r="AO66" s="25"/>
      <c r="AP66" s="25"/>
      <c r="AQ66" s="25"/>
      <c r="AR66" s="25"/>
      <c r="AS66" s="25"/>
      <c r="AT66" s="25"/>
      <c r="AU66" s="25"/>
      <c r="AV66" s="25"/>
      <c r="AW66" s="25"/>
      <c r="AX66" s="25"/>
      <c r="AY66" s="25"/>
      <c r="AZ66" s="25"/>
      <c r="BA66" s="25"/>
      <c r="BB66" s="25"/>
      <c r="BC66" s="25"/>
      <c r="BD66" s="25"/>
      <c r="BE66" s="25"/>
      <c r="BF66" s="25"/>
      <c r="BG66" s="25"/>
      <c r="BH66" s="25"/>
      <c r="BI66" s="25"/>
      <c r="BJ66" s="25"/>
      <c r="BK66" s="25"/>
      <c r="BL66" s="25"/>
      <c r="BM66" s="21">
        <f>SUM(D66:BL66)</f>
        <v>0</v>
      </c>
      <c r="BP66" s="18">
        <v>2000</v>
      </c>
      <c r="BQ66" s="14" t="e">
        <f>D66/$BM66</f>
        <v>#DIV/0!</v>
      </c>
      <c r="BR66" s="14" t="e">
        <f t="shared" ref="BR66:CG81" si="7">E66/$BM66</f>
        <v>#DIV/0!</v>
      </c>
      <c r="BS66" s="14" t="e">
        <f t="shared" si="7"/>
        <v>#DIV/0!</v>
      </c>
      <c r="BT66" s="14" t="e">
        <f t="shared" si="7"/>
        <v>#DIV/0!</v>
      </c>
      <c r="BU66" s="14" t="e">
        <f t="shared" si="7"/>
        <v>#DIV/0!</v>
      </c>
      <c r="BV66" s="14" t="e">
        <f t="shared" si="7"/>
        <v>#DIV/0!</v>
      </c>
      <c r="BW66" s="14" t="e">
        <f t="shared" si="7"/>
        <v>#DIV/0!</v>
      </c>
      <c r="BX66" s="14" t="e">
        <f t="shared" si="7"/>
        <v>#DIV/0!</v>
      </c>
      <c r="BY66" s="14" t="e">
        <f t="shared" si="7"/>
        <v>#DIV/0!</v>
      </c>
      <c r="BZ66" s="14" t="e">
        <f t="shared" si="7"/>
        <v>#DIV/0!</v>
      </c>
      <c r="CA66" s="14" t="e">
        <f t="shared" si="7"/>
        <v>#DIV/0!</v>
      </c>
      <c r="CB66" s="14" t="e">
        <f t="shared" si="7"/>
        <v>#DIV/0!</v>
      </c>
      <c r="CC66" s="14" t="e">
        <f t="shared" si="7"/>
        <v>#DIV/0!</v>
      </c>
      <c r="CD66" s="14" t="e">
        <f t="shared" si="7"/>
        <v>#DIV/0!</v>
      </c>
      <c r="CE66" s="14" t="e">
        <f t="shared" si="7"/>
        <v>#DIV/0!</v>
      </c>
      <c r="CF66" s="14" t="e">
        <f t="shared" si="7"/>
        <v>#DIV/0!</v>
      </c>
      <c r="CG66" s="14" t="e">
        <f t="shared" si="7"/>
        <v>#DIV/0!</v>
      </c>
      <c r="CH66" s="14" t="e">
        <f t="shared" ref="CH66:CM81" si="8">U66/$BM66</f>
        <v>#DIV/0!</v>
      </c>
      <c r="CI66" s="14" t="e">
        <f t="shared" si="8"/>
        <v>#DIV/0!</v>
      </c>
      <c r="CJ66" s="14" t="e">
        <f t="shared" si="8"/>
        <v>#DIV/0!</v>
      </c>
      <c r="CK66" s="14" t="e">
        <f t="shared" si="8"/>
        <v>#DIV/0!</v>
      </c>
      <c r="CL66" s="14" t="e">
        <f t="shared" si="8"/>
        <v>#DIV/0!</v>
      </c>
      <c r="CM66" s="14" t="e">
        <f>Z66/$BM66</f>
        <v>#DIV/0!</v>
      </c>
      <c r="CN66" s="14" t="e">
        <f t="shared" ref="CN66:DC81" si="9">AA66/$BM66</f>
        <v>#DIV/0!</v>
      </c>
      <c r="CO66" s="14" t="e">
        <f t="shared" si="9"/>
        <v>#DIV/0!</v>
      </c>
      <c r="CP66" s="14" t="e">
        <f t="shared" si="9"/>
        <v>#DIV/0!</v>
      </c>
      <c r="CQ66" s="14" t="e">
        <f t="shared" si="9"/>
        <v>#DIV/0!</v>
      </c>
      <c r="CR66" s="14" t="e">
        <f t="shared" si="9"/>
        <v>#DIV/0!</v>
      </c>
      <c r="CS66" s="14" t="e">
        <f t="shared" si="9"/>
        <v>#DIV/0!</v>
      </c>
      <c r="CT66" s="14" t="e">
        <f t="shared" si="9"/>
        <v>#DIV/0!</v>
      </c>
      <c r="CU66" s="14" t="e">
        <f t="shared" si="9"/>
        <v>#DIV/0!</v>
      </c>
      <c r="CV66" s="14" t="e">
        <f t="shared" si="9"/>
        <v>#DIV/0!</v>
      </c>
      <c r="CW66" s="14" t="e">
        <f t="shared" si="9"/>
        <v>#DIV/0!</v>
      </c>
      <c r="CX66" s="14" t="e">
        <f t="shared" si="9"/>
        <v>#DIV/0!</v>
      </c>
      <c r="CY66" s="14" t="e">
        <f t="shared" si="9"/>
        <v>#DIV/0!</v>
      </c>
      <c r="CZ66" s="14" t="e">
        <f t="shared" si="9"/>
        <v>#DIV/0!</v>
      </c>
      <c r="DA66" s="14" t="e">
        <f t="shared" si="9"/>
        <v>#DIV/0!</v>
      </c>
      <c r="DB66" s="14" t="e">
        <f t="shared" si="9"/>
        <v>#DIV/0!</v>
      </c>
      <c r="DC66" s="14" t="e">
        <f t="shared" si="9"/>
        <v>#DIV/0!</v>
      </c>
      <c r="DD66" s="14" t="e">
        <f t="shared" ref="DD66:DS81" si="10">AQ66/$BM66</f>
        <v>#DIV/0!</v>
      </c>
      <c r="DE66" s="14" t="e">
        <f t="shared" si="10"/>
        <v>#DIV/0!</v>
      </c>
      <c r="DF66" s="14" t="e">
        <f t="shared" si="10"/>
        <v>#DIV/0!</v>
      </c>
      <c r="DG66" s="14" t="e">
        <f t="shared" si="10"/>
        <v>#DIV/0!</v>
      </c>
      <c r="DH66" s="14" t="e">
        <f t="shared" si="10"/>
        <v>#DIV/0!</v>
      </c>
      <c r="DI66" s="14" t="e">
        <f t="shared" si="10"/>
        <v>#DIV/0!</v>
      </c>
      <c r="DJ66" s="14" t="e">
        <f t="shared" si="10"/>
        <v>#DIV/0!</v>
      </c>
      <c r="DK66" s="14" t="e">
        <f t="shared" si="10"/>
        <v>#DIV/0!</v>
      </c>
      <c r="DL66" s="14" t="e">
        <f t="shared" si="10"/>
        <v>#DIV/0!</v>
      </c>
      <c r="DM66" s="14" t="e">
        <f t="shared" si="10"/>
        <v>#DIV/0!</v>
      </c>
      <c r="DN66" s="14" t="e">
        <f t="shared" si="10"/>
        <v>#DIV/0!</v>
      </c>
      <c r="DO66" s="14" t="e">
        <f t="shared" si="10"/>
        <v>#DIV/0!</v>
      </c>
      <c r="DP66" s="14" t="e">
        <f t="shared" si="10"/>
        <v>#DIV/0!</v>
      </c>
      <c r="DQ66" s="14" t="e">
        <f t="shared" si="10"/>
        <v>#DIV/0!</v>
      </c>
      <c r="DR66" s="14" t="e">
        <f t="shared" si="10"/>
        <v>#DIV/0!</v>
      </c>
      <c r="DS66" s="14" t="e">
        <f t="shared" si="10"/>
        <v>#DIV/0!</v>
      </c>
      <c r="DT66" s="14" t="e">
        <f t="shared" ref="DT66:DY81" si="11">BG66/$BM66</f>
        <v>#DIV/0!</v>
      </c>
      <c r="DU66" s="14" t="e">
        <f t="shared" si="11"/>
        <v>#DIV/0!</v>
      </c>
      <c r="DV66" s="14" t="e">
        <f t="shared" si="11"/>
        <v>#DIV/0!</v>
      </c>
      <c r="DW66" s="14" t="e">
        <f t="shared" si="11"/>
        <v>#DIV/0!</v>
      </c>
      <c r="DX66" s="14" t="e">
        <f t="shared" si="11"/>
        <v>#DIV/0!</v>
      </c>
      <c r="DY66" s="14" t="e">
        <f t="shared" si="11"/>
        <v>#DIV/0!</v>
      </c>
      <c r="DZ66" s="14" t="e">
        <f>SUM(BQ66:DY66)</f>
        <v>#DIV/0!</v>
      </c>
    </row>
    <row r="67" spans="1:130">
      <c r="A67" s="18">
        <v>1</v>
      </c>
      <c r="B67" s="15">
        <f t="shared" ref="B67:B86" si="12">B3</f>
        <v>7.6923076923076872E-2</v>
      </c>
      <c r="C67" s="18">
        <v>2001</v>
      </c>
      <c r="D67" s="25">
        <f>VLOOKUP($C$66,$D$3:$K$63,$A$68,0)*(B67-B66)</f>
        <v>0</v>
      </c>
      <c r="E67" s="25">
        <f>VLOOKUP($C$67,$D$3:$K$63,$A$68,0)*B66</f>
        <v>0</v>
      </c>
      <c r="F67" s="25"/>
      <c r="G67" s="25"/>
      <c r="H67" s="25"/>
      <c r="I67" s="25"/>
      <c r="J67" s="25"/>
      <c r="K67" s="25"/>
      <c r="L67" s="25"/>
      <c r="M67" s="25"/>
      <c r="N67" s="25"/>
      <c r="O67" s="25"/>
      <c r="P67" s="25"/>
      <c r="Q67" s="25"/>
      <c r="R67" s="25"/>
      <c r="S67" s="25"/>
      <c r="T67" s="25"/>
      <c r="U67" s="25"/>
      <c r="V67" s="25"/>
      <c r="W67" s="25"/>
      <c r="X67" s="25"/>
      <c r="Y67" s="25"/>
      <c r="Z67" s="25"/>
      <c r="AA67" s="25"/>
      <c r="AB67" s="25"/>
      <c r="AC67" s="25"/>
      <c r="AD67" s="25"/>
      <c r="AE67" s="25"/>
      <c r="AF67" s="25"/>
      <c r="AG67" s="25"/>
      <c r="AH67" s="25"/>
      <c r="AI67" s="25"/>
      <c r="AJ67" s="25"/>
      <c r="AK67" s="25"/>
      <c r="AL67" s="25"/>
      <c r="AM67" s="25"/>
      <c r="AN67" s="25"/>
      <c r="AO67" s="25"/>
      <c r="AP67" s="25"/>
      <c r="AQ67" s="25"/>
      <c r="AR67" s="25"/>
      <c r="AS67" s="25"/>
      <c r="AT67" s="25"/>
      <c r="AU67" s="25"/>
      <c r="AV67" s="25"/>
      <c r="AW67" s="25"/>
      <c r="AX67" s="25"/>
      <c r="AY67" s="25"/>
      <c r="AZ67" s="25"/>
      <c r="BA67" s="25"/>
      <c r="BB67" s="25"/>
      <c r="BC67" s="25"/>
      <c r="BD67" s="25"/>
      <c r="BE67" s="25"/>
      <c r="BF67" s="25"/>
      <c r="BG67" s="25"/>
      <c r="BH67" s="25"/>
      <c r="BI67" s="25"/>
      <c r="BJ67" s="25"/>
      <c r="BK67" s="25"/>
      <c r="BL67" s="25"/>
      <c r="BM67" s="21">
        <f t="shared" ref="BM67:BM126" si="13">SUM(D67:BL67)</f>
        <v>0</v>
      </c>
      <c r="BP67" s="18">
        <v>2001</v>
      </c>
      <c r="BQ67" s="14" t="e">
        <f t="shared" ref="BQ67:CF96" si="14">D67/$BM67</f>
        <v>#DIV/0!</v>
      </c>
      <c r="BR67" s="14" t="e">
        <f t="shared" si="7"/>
        <v>#DIV/0!</v>
      </c>
      <c r="BS67" s="14" t="e">
        <f t="shared" si="7"/>
        <v>#DIV/0!</v>
      </c>
      <c r="BT67" s="14" t="e">
        <f t="shared" si="7"/>
        <v>#DIV/0!</v>
      </c>
      <c r="BU67" s="14" t="e">
        <f t="shared" si="7"/>
        <v>#DIV/0!</v>
      </c>
      <c r="BV67" s="14" t="e">
        <f t="shared" si="7"/>
        <v>#DIV/0!</v>
      </c>
      <c r="BW67" s="14" t="e">
        <f t="shared" si="7"/>
        <v>#DIV/0!</v>
      </c>
      <c r="BX67" s="14" t="e">
        <f t="shared" si="7"/>
        <v>#DIV/0!</v>
      </c>
      <c r="BY67" s="14" t="e">
        <f t="shared" si="7"/>
        <v>#DIV/0!</v>
      </c>
      <c r="BZ67" s="14" t="e">
        <f t="shared" si="7"/>
        <v>#DIV/0!</v>
      </c>
      <c r="CA67" s="14" t="e">
        <f t="shared" si="7"/>
        <v>#DIV/0!</v>
      </c>
      <c r="CB67" s="14" t="e">
        <f t="shared" si="7"/>
        <v>#DIV/0!</v>
      </c>
      <c r="CC67" s="14" t="e">
        <f t="shared" si="7"/>
        <v>#DIV/0!</v>
      </c>
      <c r="CD67" s="14" t="e">
        <f t="shared" si="7"/>
        <v>#DIV/0!</v>
      </c>
      <c r="CE67" s="14" t="e">
        <f t="shared" si="7"/>
        <v>#DIV/0!</v>
      </c>
      <c r="CF67" s="14" t="e">
        <f t="shared" si="7"/>
        <v>#DIV/0!</v>
      </c>
      <c r="CG67" s="14" t="e">
        <f t="shared" si="7"/>
        <v>#DIV/0!</v>
      </c>
      <c r="CH67" s="14" t="e">
        <f t="shared" si="8"/>
        <v>#DIV/0!</v>
      </c>
      <c r="CI67" s="14" t="e">
        <f t="shared" si="8"/>
        <v>#DIV/0!</v>
      </c>
      <c r="CJ67" s="14" t="e">
        <f t="shared" si="8"/>
        <v>#DIV/0!</v>
      </c>
      <c r="CK67" s="14" t="e">
        <f t="shared" si="8"/>
        <v>#DIV/0!</v>
      </c>
      <c r="CL67" s="14" t="e">
        <f t="shared" si="8"/>
        <v>#DIV/0!</v>
      </c>
      <c r="CM67" s="14" t="e">
        <f t="shared" si="8"/>
        <v>#DIV/0!</v>
      </c>
      <c r="CN67" s="14" t="e">
        <f t="shared" si="9"/>
        <v>#DIV/0!</v>
      </c>
      <c r="CO67" s="14" t="e">
        <f t="shared" si="9"/>
        <v>#DIV/0!</v>
      </c>
      <c r="CP67" s="14" t="e">
        <f t="shared" si="9"/>
        <v>#DIV/0!</v>
      </c>
      <c r="CQ67" s="14" t="e">
        <f t="shared" si="9"/>
        <v>#DIV/0!</v>
      </c>
      <c r="CR67" s="14" t="e">
        <f t="shared" si="9"/>
        <v>#DIV/0!</v>
      </c>
      <c r="CS67" s="14" t="e">
        <f t="shared" si="9"/>
        <v>#DIV/0!</v>
      </c>
      <c r="CT67" s="14" t="e">
        <f t="shared" si="9"/>
        <v>#DIV/0!</v>
      </c>
      <c r="CU67" s="14" t="e">
        <f t="shared" si="9"/>
        <v>#DIV/0!</v>
      </c>
      <c r="CV67" s="14" t="e">
        <f t="shared" si="9"/>
        <v>#DIV/0!</v>
      </c>
      <c r="CW67" s="14" t="e">
        <f t="shared" si="9"/>
        <v>#DIV/0!</v>
      </c>
      <c r="CX67" s="14" t="e">
        <f t="shared" si="9"/>
        <v>#DIV/0!</v>
      </c>
      <c r="CY67" s="14" t="e">
        <f t="shared" si="9"/>
        <v>#DIV/0!</v>
      </c>
      <c r="CZ67" s="14" t="e">
        <f t="shared" si="9"/>
        <v>#DIV/0!</v>
      </c>
      <c r="DA67" s="14" t="e">
        <f t="shared" si="9"/>
        <v>#DIV/0!</v>
      </c>
      <c r="DB67" s="14" t="e">
        <f t="shared" si="9"/>
        <v>#DIV/0!</v>
      </c>
      <c r="DC67" s="14" t="e">
        <f t="shared" si="9"/>
        <v>#DIV/0!</v>
      </c>
      <c r="DD67" s="14" t="e">
        <f t="shared" si="10"/>
        <v>#DIV/0!</v>
      </c>
      <c r="DE67" s="14" t="e">
        <f t="shared" si="10"/>
        <v>#DIV/0!</v>
      </c>
      <c r="DF67" s="14" t="e">
        <f t="shared" si="10"/>
        <v>#DIV/0!</v>
      </c>
      <c r="DG67" s="14" t="e">
        <f t="shared" si="10"/>
        <v>#DIV/0!</v>
      </c>
      <c r="DH67" s="14" t="e">
        <f t="shared" si="10"/>
        <v>#DIV/0!</v>
      </c>
      <c r="DI67" s="14" t="e">
        <f t="shared" si="10"/>
        <v>#DIV/0!</v>
      </c>
      <c r="DJ67" s="14" t="e">
        <f t="shared" si="10"/>
        <v>#DIV/0!</v>
      </c>
      <c r="DK67" s="14" t="e">
        <f t="shared" si="10"/>
        <v>#DIV/0!</v>
      </c>
      <c r="DL67" s="14" t="e">
        <f t="shared" si="10"/>
        <v>#DIV/0!</v>
      </c>
      <c r="DM67" s="14" t="e">
        <f t="shared" si="10"/>
        <v>#DIV/0!</v>
      </c>
      <c r="DN67" s="14" t="e">
        <f t="shared" si="10"/>
        <v>#DIV/0!</v>
      </c>
      <c r="DO67" s="14" t="e">
        <f t="shared" si="10"/>
        <v>#DIV/0!</v>
      </c>
      <c r="DP67" s="14" t="e">
        <f t="shared" si="10"/>
        <v>#DIV/0!</v>
      </c>
      <c r="DQ67" s="14" t="e">
        <f t="shared" si="10"/>
        <v>#DIV/0!</v>
      </c>
      <c r="DR67" s="14" t="e">
        <f t="shared" si="10"/>
        <v>#DIV/0!</v>
      </c>
      <c r="DS67" s="14" t="e">
        <f t="shared" si="10"/>
        <v>#DIV/0!</v>
      </c>
      <c r="DT67" s="14" t="e">
        <f t="shared" si="11"/>
        <v>#DIV/0!</v>
      </c>
      <c r="DU67" s="14" t="e">
        <f t="shared" si="11"/>
        <v>#DIV/0!</v>
      </c>
      <c r="DV67" s="14" t="e">
        <f t="shared" si="11"/>
        <v>#DIV/0!</v>
      </c>
      <c r="DW67" s="14" t="e">
        <f t="shared" si="11"/>
        <v>#DIV/0!</v>
      </c>
      <c r="DX67" s="14" t="e">
        <f t="shared" si="11"/>
        <v>#DIV/0!</v>
      </c>
      <c r="DY67" s="14" t="e">
        <f t="shared" si="11"/>
        <v>#DIV/0!</v>
      </c>
      <c r="DZ67" s="14" t="e">
        <f t="shared" ref="DZ67:DZ126" si="15">SUM(BQ67:DY67)</f>
        <v>#DIV/0!</v>
      </c>
    </row>
    <row r="68" spans="1:130">
      <c r="A68" s="18">
        <v>2</v>
      </c>
      <c r="B68" s="15">
        <f t="shared" si="12"/>
        <v>0.15384615384615374</v>
      </c>
      <c r="C68" s="18">
        <v>2002</v>
      </c>
      <c r="D68" s="25">
        <f t="shared" ref="D68:D86" si="16">VLOOKUP($C$66,$D$3:$K$63,$A$68,0)*(B68-B67)</f>
        <v>0</v>
      </c>
      <c r="E68" s="25">
        <f>VLOOKUP($C$67,$D$3:$K$63,$A$68,0)*(B67-B66)</f>
        <v>0</v>
      </c>
      <c r="F68" s="25">
        <f>VLOOKUP($C$68,$D$3:$K$63,$A$68,0)*B66</f>
        <v>0</v>
      </c>
      <c r="G68" s="25"/>
      <c r="H68" s="25"/>
      <c r="I68" s="25"/>
      <c r="J68" s="25"/>
      <c r="K68" s="25"/>
      <c r="L68" s="25"/>
      <c r="M68" s="25"/>
      <c r="N68" s="25"/>
      <c r="O68" s="25"/>
      <c r="P68" s="25"/>
      <c r="Q68" s="25"/>
      <c r="R68" s="25"/>
      <c r="S68" s="25"/>
      <c r="T68" s="25"/>
      <c r="U68" s="25"/>
      <c r="V68" s="25"/>
      <c r="W68" s="25"/>
      <c r="X68" s="25"/>
      <c r="Y68" s="25"/>
      <c r="Z68" s="25"/>
      <c r="AA68" s="25"/>
      <c r="AB68" s="25"/>
      <c r="AC68" s="25"/>
      <c r="AD68" s="25"/>
      <c r="AE68" s="25"/>
      <c r="AF68" s="25"/>
      <c r="AG68" s="25"/>
      <c r="AH68" s="25"/>
      <c r="AI68" s="25"/>
      <c r="AJ68" s="25"/>
      <c r="AK68" s="25"/>
      <c r="AL68" s="25"/>
      <c r="AM68" s="25"/>
      <c r="AN68" s="25"/>
      <c r="AO68" s="25"/>
      <c r="AP68" s="25"/>
      <c r="AQ68" s="25"/>
      <c r="AR68" s="25"/>
      <c r="AS68" s="25"/>
      <c r="AT68" s="25"/>
      <c r="AU68" s="25"/>
      <c r="AV68" s="25"/>
      <c r="AW68" s="25"/>
      <c r="AX68" s="25"/>
      <c r="AY68" s="25"/>
      <c r="AZ68" s="25"/>
      <c r="BA68" s="25"/>
      <c r="BB68" s="25"/>
      <c r="BC68" s="25"/>
      <c r="BD68" s="25"/>
      <c r="BE68" s="25"/>
      <c r="BF68" s="25"/>
      <c r="BG68" s="25"/>
      <c r="BH68" s="25"/>
      <c r="BI68" s="25"/>
      <c r="BJ68" s="25"/>
      <c r="BK68" s="25"/>
      <c r="BL68" s="25"/>
      <c r="BM68" s="21">
        <f t="shared" si="13"/>
        <v>0</v>
      </c>
      <c r="BP68" s="18">
        <v>2002</v>
      </c>
      <c r="BQ68" s="14" t="e">
        <f t="shared" si="14"/>
        <v>#DIV/0!</v>
      </c>
      <c r="BR68" s="14" t="e">
        <f t="shared" si="7"/>
        <v>#DIV/0!</v>
      </c>
      <c r="BS68" s="14" t="e">
        <f t="shared" si="7"/>
        <v>#DIV/0!</v>
      </c>
      <c r="BT68" s="14" t="e">
        <f t="shared" si="7"/>
        <v>#DIV/0!</v>
      </c>
      <c r="BU68" s="14" t="e">
        <f t="shared" si="7"/>
        <v>#DIV/0!</v>
      </c>
      <c r="BV68" s="14" t="e">
        <f t="shared" si="7"/>
        <v>#DIV/0!</v>
      </c>
      <c r="BW68" s="14" t="e">
        <f t="shared" si="7"/>
        <v>#DIV/0!</v>
      </c>
      <c r="BX68" s="14" t="e">
        <f t="shared" si="7"/>
        <v>#DIV/0!</v>
      </c>
      <c r="BY68" s="14" t="e">
        <f t="shared" si="7"/>
        <v>#DIV/0!</v>
      </c>
      <c r="BZ68" s="14" t="e">
        <f t="shared" si="7"/>
        <v>#DIV/0!</v>
      </c>
      <c r="CA68" s="14" t="e">
        <f t="shared" si="7"/>
        <v>#DIV/0!</v>
      </c>
      <c r="CB68" s="14" t="e">
        <f t="shared" si="7"/>
        <v>#DIV/0!</v>
      </c>
      <c r="CC68" s="14" t="e">
        <f t="shared" si="7"/>
        <v>#DIV/0!</v>
      </c>
      <c r="CD68" s="14" t="e">
        <f t="shared" si="7"/>
        <v>#DIV/0!</v>
      </c>
      <c r="CE68" s="14" t="e">
        <f t="shared" si="7"/>
        <v>#DIV/0!</v>
      </c>
      <c r="CF68" s="14" t="e">
        <f t="shared" si="7"/>
        <v>#DIV/0!</v>
      </c>
      <c r="CG68" s="14" t="e">
        <f t="shared" si="7"/>
        <v>#DIV/0!</v>
      </c>
      <c r="CH68" s="14" t="e">
        <f t="shared" si="8"/>
        <v>#DIV/0!</v>
      </c>
      <c r="CI68" s="14" t="e">
        <f t="shared" si="8"/>
        <v>#DIV/0!</v>
      </c>
      <c r="CJ68" s="14" t="e">
        <f t="shared" si="8"/>
        <v>#DIV/0!</v>
      </c>
      <c r="CK68" s="14" t="e">
        <f t="shared" si="8"/>
        <v>#DIV/0!</v>
      </c>
      <c r="CL68" s="14" t="e">
        <f t="shared" si="8"/>
        <v>#DIV/0!</v>
      </c>
      <c r="CM68" s="14" t="e">
        <f t="shared" si="8"/>
        <v>#DIV/0!</v>
      </c>
      <c r="CN68" s="14" t="e">
        <f t="shared" si="9"/>
        <v>#DIV/0!</v>
      </c>
      <c r="CO68" s="14" t="e">
        <f t="shared" si="9"/>
        <v>#DIV/0!</v>
      </c>
      <c r="CP68" s="14" t="e">
        <f t="shared" si="9"/>
        <v>#DIV/0!</v>
      </c>
      <c r="CQ68" s="14" t="e">
        <f t="shared" si="9"/>
        <v>#DIV/0!</v>
      </c>
      <c r="CR68" s="14" t="e">
        <f t="shared" si="9"/>
        <v>#DIV/0!</v>
      </c>
      <c r="CS68" s="14" t="e">
        <f t="shared" si="9"/>
        <v>#DIV/0!</v>
      </c>
      <c r="CT68" s="14" t="e">
        <f t="shared" si="9"/>
        <v>#DIV/0!</v>
      </c>
      <c r="CU68" s="14" t="e">
        <f t="shared" si="9"/>
        <v>#DIV/0!</v>
      </c>
      <c r="CV68" s="14" t="e">
        <f t="shared" si="9"/>
        <v>#DIV/0!</v>
      </c>
      <c r="CW68" s="14" t="e">
        <f t="shared" si="9"/>
        <v>#DIV/0!</v>
      </c>
      <c r="CX68" s="14" t="e">
        <f t="shared" si="9"/>
        <v>#DIV/0!</v>
      </c>
      <c r="CY68" s="14" t="e">
        <f t="shared" si="9"/>
        <v>#DIV/0!</v>
      </c>
      <c r="CZ68" s="14" t="e">
        <f t="shared" si="9"/>
        <v>#DIV/0!</v>
      </c>
      <c r="DA68" s="14" t="e">
        <f t="shared" si="9"/>
        <v>#DIV/0!</v>
      </c>
      <c r="DB68" s="14" t="e">
        <f t="shared" si="9"/>
        <v>#DIV/0!</v>
      </c>
      <c r="DC68" s="14" t="e">
        <f t="shared" si="9"/>
        <v>#DIV/0!</v>
      </c>
      <c r="DD68" s="14" t="e">
        <f t="shared" si="10"/>
        <v>#DIV/0!</v>
      </c>
      <c r="DE68" s="14" t="e">
        <f t="shared" si="10"/>
        <v>#DIV/0!</v>
      </c>
      <c r="DF68" s="14" t="e">
        <f t="shared" si="10"/>
        <v>#DIV/0!</v>
      </c>
      <c r="DG68" s="14" t="e">
        <f t="shared" si="10"/>
        <v>#DIV/0!</v>
      </c>
      <c r="DH68" s="14" t="e">
        <f t="shared" si="10"/>
        <v>#DIV/0!</v>
      </c>
      <c r="DI68" s="14" t="e">
        <f t="shared" si="10"/>
        <v>#DIV/0!</v>
      </c>
      <c r="DJ68" s="14" t="e">
        <f t="shared" si="10"/>
        <v>#DIV/0!</v>
      </c>
      <c r="DK68" s="14" t="e">
        <f t="shared" si="10"/>
        <v>#DIV/0!</v>
      </c>
      <c r="DL68" s="14" t="e">
        <f t="shared" si="10"/>
        <v>#DIV/0!</v>
      </c>
      <c r="DM68" s="14" t="e">
        <f t="shared" si="10"/>
        <v>#DIV/0!</v>
      </c>
      <c r="DN68" s="14" t="e">
        <f t="shared" si="10"/>
        <v>#DIV/0!</v>
      </c>
      <c r="DO68" s="14" t="e">
        <f t="shared" si="10"/>
        <v>#DIV/0!</v>
      </c>
      <c r="DP68" s="14" t="e">
        <f t="shared" si="10"/>
        <v>#DIV/0!</v>
      </c>
      <c r="DQ68" s="14" t="e">
        <f t="shared" si="10"/>
        <v>#DIV/0!</v>
      </c>
      <c r="DR68" s="14" t="e">
        <f t="shared" si="10"/>
        <v>#DIV/0!</v>
      </c>
      <c r="DS68" s="14" t="e">
        <f t="shared" si="10"/>
        <v>#DIV/0!</v>
      </c>
      <c r="DT68" s="14" t="e">
        <f t="shared" si="11"/>
        <v>#DIV/0!</v>
      </c>
      <c r="DU68" s="14" t="e">
        <f t="shared" si="11"/>
        <v>#DIV/0!</v>
      </c>
      <c r="DV68" s="14" t="e">
        <f t="shared" si="11"/>
        <v>#DIV/0!</v>
      </c>
      <c r="DW68" s="14" t="e">
        <f t="shared" si="11"/>
        <v>#DIV/0!</v>
      </c>
      <c r="DX68" s="14" t="e">
        <f t="shared" si="11"/>
        <v>#DIV/0!</v>
      </c>
      <c r="DY68" s="14" t="e">
        <f t="shared" si="11"/>
        <v>#DIV/0!</v>
      </c>
      <c r="DZ68" s="14" t="e">
        <f t="shared" si="15"/>
        <v>#DIV/0!</v>
      </c>
    </row>
    <row r="69" spans="1:130">
      <c r="A69" s="18">
        <v>3</v>
      </c>
      <c r="B69" s="15">
        <f t="shared" si="12"/>
        <v>0.23076923076923062</v>
      </c>
      <c r="C69" s="18">
        <v>2003</v>
      </c>
      <c r="D69" s="25">
        <f t="shared" si="16"/>
        <v>0</v>
      </c>
      <c r="E69" s="25">
        <f t="shared" ref="E69:E87" si="17">VLOOKUP($C$67,$D$3:$K$63,$A$68,0)*(B68-B67)</f>
        <v>0</v>
      </c>
      <c r="F69" s="25">
        <f>VLOOKUP($C$68,$D$3:$K$63,$A$68,0)*(B67-B66)</f>
        <v>0</v>
      </c>
      <c r="G69" s="25">
        <f>VLOOKUP($C$69,$D$3:$K$63,$A$68,0)*B66</f>
        <v>0</v>
      </c>
      <c r="H69" s="25"/>
      <c r="I69" s="25"/>
      <c r="J69" s="25"/>
      <c r="K69" s="25"/>
      <c r="L69" s="25"/>
      <c r="M69" s="25"/>
      <c r="N69" s="25"/>
      <c r="O69" s="25"/>
      <c r="P69" s="25"/>
      <c r="Q69" s="25"/>
      <c r="R69" s="25"/>
      <c r="S69" s="25"/>
      <c r="T69" s="25"/>
      <c r="U69" s="25"/>
      <c r="V69" s="25"/>
      <c r="W69" s="25"/>
      <c r="X69" s="25"/>
      <c r="Y69" s="25"/>
      <c r="Z69" s="25"/>
      <c r="AA69" s="25"/>
      <c r="AB69" s="25"/>
      <c r="AC69" s="25"/>
      <c r="AD69" s="25"/>
      <c r="AE69" s="25"/>
      <c r="AF69" s="25"/>
      <c r="AG69" s="25"/>
      <c r="AH69" s="25"/>
      <c r="AI69" s="25"/>
      <c r="AJ69" s="25"/>
      <c r="AK69" s="25"/>
      <c r="AL69" s="25"/>
      <c r="AM69" s="25"/>
      <c r="AN69" s="25"/>
      <c r="AO69" s="25"/>
      <c r="AP69" s="25"/>
      <c r="AQ69" s="25"/>
      <c r="AR69" s="25"/>
      <c r="AS69" s="25"/>
      <c r="AT69" s="25"/>
      <c r="AU69" s="25"/>
      <c r="AV69" s="25"/>
      <c r="AW69" s="25"/>
      <c r="AX69" s="25"/>
      <c r="AY69" s="25"/>
      <c r="AZ69" s="25"/>
      <c r="BA69" s="25"/>
      <c r="BB69" s="25"/>
      <c r="BC69" s="25"/>
      <c r="BD69" s="25"/>
      <c r="BE69" s="25"/>
      <c r="BF69" s="25"/>
      <c r="BG69" s="25"/>
      <c r="BH69" s="25"/>
      <c r="BI69" s="25"/>
      <c r="BJ69" s="25"/>
      <c r="BK69" s="25"/>
      <c r="BL69" s="25"/>
      <c r="BM69" s="21">
        <f t="shared" si="13"/>
        <v>0</v>
      </c>
      <c r="BP69" s="18">
        <v>2003</v>
      </c>
      <c r="BQ69" s="14" t="e">
        <f t="shared" si="14"/>
        <v>#DIV/0!</v>
      </c>
      <c r="BR69" s="14" t="e">
        <f t="shared" si="7"/>
        <v>#DIV/0!</v>
      </c>
      <c r="BS69" s="14" t="e">
        <f t="shared" si="7"/>
        <v>#DIV/0!</v>
      </c>
      <c r="BT69" s="14" t="e">
        <f t="shared" si="7"/>
        <v>#DIV/0!</v>
      </c>
      <c r="BU69" s="14" t="e">
        <f t="shared" si="7"/>
        <v>#DIV/0!</v>
      </c>
      <c r="BV69" s="14" t="e">
        <f t="shared" si="7"/>
        <v>#DIV/0!</v>
      </c>
      <c r="BW69" s="14" t="e">
        <f t="shared" si="7"/>
        <v>#DIV/0!</v>
      </c>
      <c r="BX69" s="14" t="e">
        <f t="shared" si="7"/>
        <v>#DIV/0!</v>
      </c>
      <c r="BY69" s="14" t="e">
        <f t="shared" si="7"/>
        <v>#DIV/0!</v>
      </c>
      <c r="BZ69" s="14" t="e">
        <f t="shared" si="7"/>
        <v>#DIV/0!</v>
      </c>
      <c r="CA69" s="14" t="e">
        <f t="shared" si="7"/>
        <v>#DIV/0!</v>
      </c>
      <c r="CB69" s="14" t="e">
        <f t="shared" si="7"/>
        <v>#DIV/0!</v>
      </c>
      <c r="CC69" s="14" t="e">
        <f t="shared" si="7"/>
        <v>#DIV/0!</v>
      </c>
      <c r="CD69" s="14" t="e">
        <f t="shared" si="7"/>
        <v>#DIV/0!</v>
      </c>
      <c r="CE69" s="14" t="e">
        <f t="shared" si="7"/>
        <v>#DIV/0!</v>
      </c>
      <c r="CF69" s="14" t="e">
        <f t="shared" si="7"/>
        <v>#DIV/0!</v>
      </c>
      <c r="CG69" s="14" t="e">
        <f t="shared" si="7"/>
        <v>#DIV/0!</v>
      </c>
      <c r="CH69" s="14" t="e">
        <f t="shared" si="8"/>
        <v>#DIV/0!</v>
      </c>
      <c r="CI69" s="14" t="e">
        <f t="shared" si="8"/>
        <v>#DIV/0!</v>
      </c>
      <c r="CJ69" s="14" t="e">
        <f t="shared" si="8"/>
        <v>#DIV/0!</v>
      </c>
      <c r="CK69" s="14" t="e">
        <f t="shared" si="8"/>
        <v>#DIV/0!</v>
      </c>
      <c r="CL69" s="14" t="e">
        <f t="shared" si="8"/>
        <v>#DIV/0!</v>
      </c>
      <c r="CM69" s="14" t="e">
        <f t="shared" si="8"/>
        <v>#DIV/0!</v>
      </c>
      <c r="CN69" s="14" t="e">
        <f t="shared" si="9"/>
        <v>#DIV/0!</v>
      </c>
      <c r="CO69" s="14" t="e">
        <f t="shared" si="9"/>
        <v>#DIV/0!</v>
      </c>
      <c r="CP69" s="14" t="e">
        <f t="shared" si="9"/>
        <v>#DIV/0!</v>
      </c>
      <c r="CQ69" s="14" t="e">
        <f t="shared" si="9"/>
        <v>#DIV/0!</v>
      </c>
      <c r="CR69" s="14" t="e">
        <f t="shared" si="9"/>
        <v>#DIV/0!</v>
      </c>
      <c r="CS69" s="14" t="e">
        <f t="shared" si="9"/>
        <v>#DIV/0!</v>
      </c>
      <c r="CT69" s="14" t="e">
        <f t="shared" si="9"/>
        <v>#DIV/0!</v>
      </c>
      <c r="CU69" s="14" t="e">
        <f t="shared" si="9"/>
        <v>#DIV/0!</v>
      </c>
      <c r="CV69" s="14" t="e">
        <f t="shared" si="9"/>
        <v>#DIV/0!</v>
      </c>
      <c r="CW69" s="14" t="e">
        <f t="shared" si="9"/>
        <v>#DIV/0!</v>
      </c>
      <c r="CX69" s="14" t="e">
        <f t="shared" si="9"/>
        <v>#DIV/0!</v>
      </c>
      <c r="CY69" s="14" t="e">
        <f t="shared" si="9"/>
        <v>#DIV/0!</v>
      </c>
      <c r="CZ69" s="14" t="e">
        <f t="shared" si="9"/>
        <v>#DIV/0!</v>
      </c>
      <c r="DA69" s="14" t="e">
        <f t="shared" si="9"/>
        <v>#DIV/0!</v>
      </c>
      <c r="DB69" s="14" t="e">
        <f t="shared" si="9"/>
        <v>#DIV/0!</v>
      </c>
      <c r="DC69" s="14" t="e">
        <f t="shared" si="9"/>
        <v>#DIV/0!</v>
      </c>
      <c r="DD69" s="14" t="e">
        <f t="shared" si="10"/>
        <v>#DIV/0!</v>
      </c>
      <c r="DE69" s="14" t="e">
        <f t="shared" si="10"/>
        <v>#DIV/0!</v>
      </c>
      <c r="DF69" s="14" t="e">
        <f t="shared" si="10"/>
        <v>#DIV/0!</v>
      </c>
      <c r="DG69" s="14" t="e">
        <f t="shared" si="10"/>
        <v>#DIV/0!</v>
      </c>
      <c r="DH69" s="14" t="e">
        <f t="shared" si="10"/>
        <v>#DIV/0!</v>
      </c>
      <c r="DI69" s="14" t="e">
        <f t="shared" si="10"/>
        <v>#DIV/0!</v>
      </c>
      <c r="DJ69" s="14" t="e">
        <f t="shared" si="10"/>
        <v>#DIV/0!</v>
      </c>
      <c r="DK69" s="14" t="e">
        <f t="shared" si="10"/>
        <v>#DIV/0!</v>
      </c>
      <c r="DL69" s="14" t="e">
        <f t="shared" si="10"/>
        <v>#DIV/0!</v>
      </c>
      <c r="DM69" s="14" t="e">
        <f t="shared" si="10"/>
        <v>#DIV/0!</v>
      </c>
      <c r="DN69" s="14" t="e">
        <f t="shared" si="10"/>
        <v>#DIV/0!</v>
      </c>
      <c r="DO69" s="14" t="e">
        <f t="shared" si="10"/>
        <v>#DIV/0!</v>
      </c>
      <c r="DP69" s="14" t="e">
        <f t="shared" si="10"/>
        <v>#DIV/0!</v>
      </c>
      <c r="DQ69" s="14" t="e">
        <f t="shared" si="10"/>
        <v>#DIV/0!</v>
      </c>
      <c r="DR69" s="14" t="e">
        <f t="shared" si="10"/>
        <v>#DIV/0!</v>
      </c>
      <c r="DS69" s="14" t="e">
        <f t="shared" si="10"/>
        <v>#DIV/0!</v>
      </c>
      <c r="DT69" s="14" t="e">
        <f t="shared" si="11"/>
        <v>#DIV/0!</v>
      </c>
      <c r="DU69" s="14" t="e">
        <f t="shared" si="11"/>
        <v>#DIV/0!</v>
      </c>
      <c r="DV69" s="14" t="e">
        <f t="shared" si="11"/>
        <v>#DIV/0!</v>
      </c>
      <c r="DW69" s="14" t="e">
        <f t="shared" si="11"/>
        <v>#DIV/0!</v>
      </c>
      <c r="DX69" s="14" t="e">
        <f t="shared" si="11"/>
        <v>#DIV/0!</v>
      </c>
      <c r="DY69" s="14" t="e">
        <f t="shared" si="11"/>
        <v>#DIV/0!</v>
      </c>
      <c r="DZ69" s="14" t="e">
        <f t="shared" si="15"/>
        <v>#DIV/0!</v>
      </c>
    </row>
    <row r="70" spans="1:130">
      <c r="A70" s="18">
        <v>4</v>
      </c>
      <c r="B70" s="15">
        <f t="shared" si="12"/>
        <v>0.30769230769230749</v>
      </c>
      <c r="C70" s="18">
        <v>2004</v>
      </c>
      <c r="D70" s="25">
        <f t="shared" si="16"/>
        <v>0</v>
      </c>
      <c r="E70" s="25">
        <f t="shared" si="17"/>
        <v>0</v>
      </c>
      <c r="F70" s="25">
        <f t="shared" ref="F70:F88" si="18">VLOOKUP($C$68,$D$3:$K$63,$A$68,0)*(B68-B67)</f>
        <v>0</v>
      </c>
      <c r="G70" s="25">
        <f>VLOOKUP($C$69,$D$3:$K$63,$A$68,0)*(B67-B66)</f>
        <v>0</v>
      </c>
      <c r="H70" s="25">
        <f>VLOOKUP($C$70,$D$3:$K$63,$A$68,0)*B66</f>
        <v>0</v>
      </c>
      <c r="I70" s="25"/>
      <c r="J70" s="25"/>
      <c r="K70" s="25"/>
      <c r="L70" s="25"/>
      <c r="M70" s="25"/>
      <c r="N70" s="25"/>
      <c r="O70" s="25"/>
      <c r="P70" s="25"/>
      <c r="Q70" s="25"/>
      <c r="R70" s="25"/>
      <c r="S70" s="25"/>
      <c r="T70" s="25"/>
      <c r="U70" s="25"/>
      <c r="V70" s="25"/>
      <c r="W70" s="25"/>
      <c r="X70" s="25"/>
      <c r="Y70" s="25"/>
      <c r="Z70" s="25"/>
      <c r="AA70" s="25"/>
      <c r="AB70" s="25"/>
      <c r="AC70" s="25"/>
      <c r="AD70" s="25"/>
      <c r="AE70" s="25"/>
      <c r="AF70" s="25"/>
      <c r="AG70" s="25"/>
      <c r="AH70" s="25"/>
      <c r="AI70" s="25"/>
      <c r="AJ70" s="25"/>
      <c r="AK70" s="25"/>
      <c r="AL70" s="25"/>
      <c r="AM70" s="25"/>
      <c r="AN70" s="25"/>
      <c r="AO70" s="25"/>
      <c r="AP70" s="25"/>
      <c r="AQ70" s="25"/>
      <c r="AR70" s="25"/>
      <c r="AS70" s="25"/>
      <c r="AT70" s="25"/>
      <c r="AU70" s="25"/>
      <c r="AV70" s="25"/>
      <c r="AW70" s="25"/>
      <c r="AX70" s="25"/>
      <c r="AY70" s="25"/>
      <c r="AZ70" s="25"/>
      <c r="BA70" s="25"/>
      <c r="BB70" s="25"/>
      <c r="BC70" s="25"/>
      <c r="BD70" s="25"/>
      <c r="BE70" s="25"/>
      <c r="BF70" s="25"/>
      <c r="BG70" s="25"/>
      <c r="BH70" s="25"/>
      <c r="BI70" s="25"/>
      <c r="BJ70" s="25"/>
      <c r="BK70" s="25"/>
      <c r="BL70" s="25"/>
      <c r="BM70" s="21">
        <f t="shared" si="13"/>
        <v>0</v>
      </c>
      <c r="BP70" s="18">
        <v>2004</v>
      </c>
      <c r="BQ70" s="14" t="e">
        <f t="shared" si="14"/>
        <v>#DIV/0!</v>
      </c>
      <c r="BR70" s="14" t="e">
        <f t="shared" si="7"/>
        <v>#DIV/0!</v>
      </c>
      <c r="BS70" s="14" t="e">
        <f t="shared" si="7"/>
        <v>#DIV/0!</v>
      </c>
      <c r="BT70" s="14" t="e">
        <f t="shared" si="7"/>
        <v>#DIV/0!</v>
      </c>
      <c r="BU70" s="14" t="e">
        <f t="shared" si="7"/>
        <v>#DIV/0!</v>
      </c>
      <c r="BV70" s="14" t="e">
        <f t="shared" si="7"/>
        <v>#DIV/0!</v>
      </c>
      <c r="BW70" s="14" t="e">
        <f t="shared" si="7"/>
        <v>#DIV/0!</v>
      </c>
      <c r="BX70" s="14" t="e">
        <f t="shared" si="7"/>
        <v>#DIV/0!</v>
      </c>
      <c r="BY70" s="14" t="e">
        <f t="shared" si="7"/>
        <v>#DIV/0!</v>
      </c>
      <c r="BZ70" s="14" t="e">
        <f t="shared" si="7"/>
        <v>#DIV/0!</v>
      </c>
      <c r="CA70" s="14" t="e">
        <f t="shared" si="7"/>
        <v>#DIV/0!</v>
      </c>
      <c r="CB70" s="14" t="e">
        <f t="shared" si="7"/>
        <v>#DIV/0!</v>
      </c>
      <c r="CC70" s="14" t="e">
        <f t="shared" si="7"/>
        <v>#DIV/0!</v>
      </c>
      <c r="CD70" s="14" t="e">
        <f t="shared" si="7"/>
        <v>#DIV/0!</v>
      </c>
      <c r="CE70" s="14" t="e">
        <f t="shared" si="7"/>
        <v>#DIV/0!</v>
      </c>
      <c r="CF70" s="14" t="e">
        <f t="shared" si="7"/>
        <v>#DIV/0!</v>
      </c>
      <c r="CG70" s="14" t="e">
        <f t="shared" si="7"/>
        <v>#DIV/0!</v>
      </c>
      <c r="CH70" s="14" t="e">
        <f t="shared" si="8"/>
        <v>#DIV/0!</v>
      </c>
      <c r="CI70" s="14" t="e">
        <f t="shared" si="8"/>
        <v>#DIV/0!</v>
      </c>
      <c r="CJ70" s="14" t="e">
        <f t="shared" si="8"/>
        <v>#DIV/0!</v>
      </c>
      <c r="CK70" s="14" t="e">
        <f t="shared" si="8"/>
        <v>#DIV/0!</v>
      </c>
      <c r="CL70" s="14" t="e">
        <f t="shared" si="8"/>
        <v>#DIV/0!</v>
      </c>
      <c r="CM70" s="14" t="e">
        <f t="shared" si="8"/>
        <v>#DIV/0!</v>
      </c>
      <c r="CN70" s="14" t="e">
        <f t="shared" si="9"/>
        <v>#DIV/0!</v>
      </c>
      <c r="CO70" s="14" t="e">
        <f t="shared" si="9"/>
        <v>#DIV/0!</v>
      </c>
      <c r="CP70" s="14" t="e">
        <f t="shared" si="9"/>
        <v>#DIV/0!</v>
      </c>
      <c r="CQ70" s="14" t="e">
        <f t="shared" si="9"/>
        <v>#DIV/0!</v>
      </c>
      <c r="CR70" s="14" t="e">
        <f t="shared" si="9"/>
        <v>#DIV/0!</v>
      </c>
      <c r="CS70" s="14" t="e">
        <f t="shared" si="9"/>
        <v>#DIV/0!</v>
      </c>
      <c r="CT70" s="14" t="e">
        <f t="shared" si="9"/>
        <v>#DIV/0!</v>
      </c>
      <c r="CU70" s="14" t="e">
        <f t="shared" si="9"/>
        <v>#DIV/0!</v>
      </c>
      <c r="CV70" s="14" t="e">
        <f t="shared" si="9"/>
        <v>#DIV/0!</v>
      </c>
      <c r="CW70" s="14" t="e">
        <f t="shared" si="9"/>
        <v>#DIV/0!</v>
      </c>
      <c r="CX70" s="14" t="e">
        <f t="shared" si="9"/>
        <v>#DIV/0!</v>
      </c>
      <c r="CY70" s="14" t="e">
        <f t="shared" si="9"/>
        <v>#DIV/0!</v>
      </c>
      <c r="CZ70" s="14" t="e">
        <f t="shared" si="9"/>
        <v>#DIV/0!</v>
      </c>
      <c r="DA70" s="14" t="e">
        <f t="shared" si="9"/>
        <v>#DIV/0!</v>
      </c>
      <c r="DB70" s="14" t="e">
        <f t="shared" si="9"/>
        <v>#DIV/0!</v>
      </c>
      <c r="DC70" s="14" t="e">
        <f t="shared" si="9"/>
        <v>#DIV/0!</v>
      </c>
      <c r="DD70" s="14" t="e">
        <f t="shared" si="10"/>
        <v>#DIV/0!</v>
      </c>
      <c r="DE70" s="14" t="e">
        <f t="shared" si="10"/>
        <v>#DIV/0!</v>
      </c>
      <c r="DF70" s="14" t="e">
        <f t="shared" si="10"/>
        <v>#DIV/0!</v>
      </c>
      <c r="DG70" s="14" t="e">
        <f t="shared" si="10"/>
        <v>#DIV/0!</v>
      </c>
      <c r="DH70" s="14" t="e">
        <f t="shared" si="10"/>
        <v>#DIV/0!</v>
      </c>
      <c r="DI70" s="14" t="e">
        <f t="shared" si="10"/>
        <v>#DIV/0!</v>
      </c>
      <c r="DJ70" s="14" t="e">
        <f t="shared" si="10"/>
        <v>#DIV/0!</v>
      </c>
      <c r="DK70" s="14" t="e">
        <f t="shared" si="10"/>
        <v>#DIV/0!</v>
      </c>
      <c r="DL70" s="14" t="e">
        <f t="shared" si="10"/>
        <v>#DIV/0!</v>
      </c>
      <c r="DM70" s="14" t="e">
        <f t="shared" si="10"/>
        <v>#DIV/0!</v>
      </c>
      <c r="DN70" s="14" t="e">
        <f t="shared" si="10"/>
        <v>#DIV/0!</v>
      </c>
      <c r="DO70" s="14" t="e">
        <f t="shared" si="10"/>
        <v>#DIV/0!</v>
      </c>
      <c r="DP70" s="14" t="e">
        <f t="shared" si="10"/>
        <v>#DIV/0!</v>
      </c>
      <c r="DQ70" s="14" t="e">
        <f t="shared" si="10"/>
        <v>#DIV/0!</v>
      </c>
      <c r="DR70" s="14" t="e">
        <f t="shared" si="10"/>
        <v>#DIV/0!</v>
      </c>
      <c r="DS70" s="14" t="e">
        <f t="shared" si="10"/>
        <v>#DIV/0!</v>
      </c>
      <c r="DT70" s="14" t="e">
        <f t="shared" si="11"/>
        <v>#DIV/0!</v>
      </c>
      <c r="DU70" s="14" t="e">
        <f t="shared" si="11"/>
        <v>#DIV/0!</v>
      </c>
      <c r="DV70" s="14" t="e">
        <f t="shared" si="11"/>
        <v>#DIV/0!</v>
      </c>
      <c r="DW70" s="14" t="e">
        <f t="shared" si="11"/>
        <v>#DIV/0!</v>
      </c>
      <c r="DX70" s="14" t="e">
        <f t="shared" si="11"/>
        <v>#DIV/0!</v>
      </c>
      <c r="DY70" s="14" t="e">
        <f t="shared" si="11"/>
        <v>#DIV/0!</v>
      </c>
      <c r="DZ70" s="14" t="e">
        <f t="shared" si="15"/>
        <v>#DIV/0!</v>
      </c>
    </row>
    <row r="71" spans="1:130">
      <c r="A71" s="18">
        <v>5</v>
      </c>
      <c r="B71" s="15">
        <f t="shared" si="12"/>
        <v>0.38461538461538436</v>
      </c>
      <c r="C71" s="18">
        <v>2005</v>
      </c>
      <c r="D71" s="25">
        <f t="shared" si="16"/>
        <v>0</v>
      </c>
      <c r="E71" s="25">
        <f t="shared" si="17"/>
        <v>0</v>
      </c>
      <c r="F71" s="25">
        <f t="shared" si="18"/>
        <v>0</v>
      </c>
      <c r="G71" s="25">
        <f t="shared" ref="G71:G89" si="19">VLOOKUP($C$69,$D$3:$K$63,$A$68,0)*(B68-B67)</f>
        <v>0</v>
      </c>
      <c r="H71" s="25">
        <f>VLOOKUP($C$70,$D$3:$K$63,$A$68,0)*(B67-B66)</f>
        <v>0</v>
      </c>
      <c r="I71" s="25">
        <f>VLOOKUP($C$71,$D$3:$K$63,$A$68,0)*B66</f>
        <v>0</v>
      </c>
      <c r="J71" s="25"/>
      <c r="K71" s="25"/>
      <c r="L71" s="25"/>
      <c r="M71" s="25"/>
      <c r="N71" s="25"/>
      <c r="O71" s="25"/>
      <c r="P71" s="25"/>
      <c r="Q71" s="25"/>
      <c r="R71" s="25"/>
      <c r="S71" s="25"/>
      <c r="T71" s="25"/>
      <c r="U71" s="25"/>
      <c r="V71" s="25"/>
      <c r="W71" s="25"/>
      <c r="X71" s="25"/>
      <c r="Y71" s="25"/>
      <c r="Z71" s="25"/>
      <c r="AA71" s="25"/>
      <c r="AB71" s="25"/>
      <c r="AC71" s="25"/>
      <c r="AD71" s="25"/>
      <c r="AE71" s="25"/>
      <c r="AF71" s="25"/>
      <c r="AG71" s="25"/>
      <c r="AH71" s="25"/>
      <c r="AI71" s="25"/>
      <c r="AJ71" s="25"/>
      <c r="AK71" s="25"/>
      <c r="AL71" s="25"/>
      <c r="AM71" s="25"/>
      <c r="AN71" s="25"/>
      <c r="AO71" s="25"/>
      <c r="AP71" s="25"/>
      <c r="AQ71" s="25"/>
      <c r="AR71" s="25"/>
      <c r="AS71" s="25"/>
      <c r="AT71" s="25"/>
      <c r="AU71" s="25"/>
      <c r="AV71" s="25"/>
      <c r="AW71" s="25"/>
      <c r="AX71" s="25"/>
      <c r="AY71" s="25"/>
      <c r="AZ71" s="25"/>
      <c r="BA71" s="25"/>
      <c r="BB71" s="25"/>
      <c r="BC71" s="25"/>
      <c r="BD71" s="25"/>
      <c r="BE71" s="25"/>
      <c r="BF71" s="25"/>
      <c r="BG71" s="25"/>
      <c r="BH71" s="25"/>
      <c r="BI71" s="25"/>
      <c r="BJ71" s="25"/>
      <c r="BK71" s="25"/>
      <c r="BL71" s="25"/>
      <c r="BM71" s="21">
        <f t="shared" si="13"/>
        <v>0</v>
      </c>
      <c r="BP71" s="18">
        <v>2005</v>
      </c>
      <c r="BQ71" s="14" t="e">
        <f t="shared" si="14"/>
        <v>#DIV/0!</v>
      </c>
      <c r="BR71" s="14" t="e">
        <f t="shared" si="7"/>
        <v>#DIV/0!</v>
      </c>
      <c r="BS71" s="14" t="e">
        <f t="shared" si="7"/>
        <v>#DIV/0!</v>
      </c>
      <c r="BT71" s="14" t="e">
        <f t="shared" si="7"/>
        <v>#DIV/0!</v>
      </c>
      <c r="BU71" s="14" t="e">
        <f t="shared" si="7"/>
        <v>#DIV/0!</v>
      </c>
      <c r="BV71" s="14" t="e">
        <f t="shared" si="7"/>
        <v>#DIV/0!</v>
      </c>
      <c r="BW71" s="14" t="e">
        <f t="shared" si="7"/>
        <v>#DIV/0!</v>
      </c>
      <c r="BX71" s="14" t="e">
        <f t="shared" si="7"/>
        <v>#DIV/0!</v>
      </c>
      <c r="BY71" s="14" t="e">
        <f t="shared" si="7"/>
        <v>#DIV/0!</v>
      </c>
      <c r="BZ71" s="14" t="e">
        <f t="shared" si="7"/>
        <v>#DIV/0!</v>
      </c>
      <c r="CA71" s="14" t="e">
        <f t="shared" si="7"/>
        <v>#DIV/0!</v>
      </c>
      <c r="CB71" s="14" t="e">
        <f t="shared" si="7"/>
        <v>#DIV/0!</v>
      </c>
      <c r="CC71" s="14" t="e">
        <f t="shared" si="7"/>
        <v>#DIV/0!</v>
      </c>
      <c r="CD71" s="14" t="e">
        <f t="shared" si="7"/>
        <v>#DIV/0!</v>
      </c>
      <c r="CE71" s="14" t="e">
        <f t="shared" si="7"/>
        <v>#DIV/0!</v>
      </c>
      <c r="CF71" s="14" t="e">
        <f t="shared" si="7"/>
        <v>#DIV/0!</v>
      </c>
      <c r="CG71" s="14" t="e">
        <f t="shared" si="7"/>
        <v>#DIV/0!</v>
      </c>
      <c r="CH71" s="14" t="e">
        <f t="shared" si="8"/>
        <v>#DIV/0!</v>
      </c>
      <c r="CI71" s="14" t="e">
        <f t="shared" si="8"/>
        <v>#DIV/0!</v>
      </c>
      <c r="CJ71" s="14" t="e">
        <f t="shared" si="8"/>
        <v>#DIV/0!</v>
      </c>
      <c r="CK71" s="14" t="e">
        <f t="shared" si="8"/>
        <v>#DIV/0!</v>
      </c>
      <c r="CL71" s="14" t="e">
        <f t="shared" si="8"/>
        <v>#DIV/0!</v>
      </c>
      <c r="CM71" s="14" t="e">
        <f t="shared" si="8"/>
        <v>#DIV/0!</v>
      </c>
      <c r="CN71" s="14" t="e">
        <f t="shared" si="9"/>
        <v>#DIV/0!</v>
      </c>
      <c r="CO71" s="14" t="e">
        <f t="shared" si="9"/>
        <v>#DIV/0!</v>
      </c>
      <c r="CP71" s="14" t="e">
        <f t="shared" si="9"/>
        <v>#DIV/0!</v>
      </c>
      <c r="CQ71" s="14" t="e">
        <f t="shared" si="9"/>
        <v>#DIV/0!</v>
      </c>
      <c r="CR71" s="14" t="e">
        <f t="shared" si="9"/>
        <v>#DIV/0!</v>
      </c>
      <c r="CS71" s="14" t="e">
        <f t="shared" si="9"/>
        <v>#DIV/0!</v>
      </c>
      <c r="CT71" s="14" t="e">
        <f t="shared" si="9"/>
        <v>#DIV/0!</v>
      </c>
      <c r="CU71" s="14" t="e">
        <f t="shared" si="9"/>
        <v>#DIV/0!</v>
      </c>
      <c r="CV71" s="14" t="e">
        <f t="shared" si="9"/>
        <v>#DIV/0!</v>
      </c>
      <c r="CW71" s="14" t="e">
        <f t="shared" si="9"/>
        <v>#DIV/0!</v>
      </c>
      <c r="CX71" s="14" t="e">
        <f t="shared" si="9"/>
        <v>#DIV/0!</v>
      </c>
      <c r="CY71" s="14" t="e">
        <f t="shared" si="9"/>
        <v>#DIV/0!</v>
      </c>
      <c r="CZ71" s="14" t="e">
        <f t="shared" si="9"/>
        <v>#DIV/0!</v>
      </c>
      <c r="DA71" s="14" t="e">
        <f t="shared" si="9"/>
        <v>#DIV/0!</v>
      </c>
      <c r="DB71" s="14" t="e">
        <f t="shared" si="9"/>
        <v>#DIV/0!</v>
      </c>
      <c r="DC71" s="14" t="e">
        <f t="shared" si="9"/>
        <v>#DIV/0!</v>
      </c>
      <c r="DD71" s="14" t="e">
        <f t="shared" si="10"/>
        <v>#DIV/0!</v>
      </c>
      <c r="DE71" s="14" t="e">
        <f t="shared" si="10"/>
        <v>#DIV/0!</v>
      </c>
      <c r="DF71" s="14" t="e">
        <f t="shared" si="10"/>
        <v>#DIV/0!</v>
      </c>
      <c r="DG71" s="14" t="e">
        <f t="shared" si="10"/>
        <v>#DIV/0!</v>
      </c>
      <c r="DH71" s="14" t="e">
        <f t="shared" si="10"/>
        <v>#DIV/0!</v>
      </c>
      <c r="DI71" s="14" t="e">
        <f t="shared" si="10"/>
        <v>#DIV/0!</v>
      </c>
      <c r="DJ71" s="14" t="e">
        <f t="shared" si="10"/>
        <v>#DIV/0!</v>
      </c>
      <c r="DK71" s="14" t="e">
        <f t="shared" si="10"/>
        <v>#DIV/0!</v>
      </c>
      <c r="DL71" s="14" t="e">
        <f t="shared" si="10"/>
        <v>#DIV/0!</v>
      </c>
      <c r="DM71" s="14" t="e">
        <f t="shared" si="10"/>
        <v>#DIV/0!</v>
      </c>
      <c r="DN71" s="14" t="e">
        <f t="shared" si="10"/>
        <v>#DIV/0!</v>
      </c>
      <c r="DO71" s="14" t="e">
        <f t="shared" si="10"/>
        <v>#DIV/0!</v>
      </c>
      <c r="DP71" s="14" t="e">
        <f t="shared" si="10"/>
        <v>#DIV/0!</v>
      </c>
      <c r="DQ71" s="14" t="e">
        <f t="shared" si="10"/>
        <v>#DIV/0!</v>
      </c>
      <c r="DR71" s="14" t="e">
        <f t="shared" si="10"/>
        <v>#DIV/0!</v>
      </c>
      <c r="DS71" s="14" t="e">
        <f t="shared" si="10"/>
        <v>#DIV/0!</v>
      </c>
      <c r="DT71" s="14" t="e">
        <f t="shared" si="11"/>
        <v>#DIV/0!</v>
      </c>
      <c r="DU71" s="14" t="e">
        <f t="shared" si="11"/>
        <v>#DIV/0!</v>
      </c>
      <c r="DV71" s="14" t="e">
        <f t="shared" si="11"/>
        <v>#DIV/0!</v>
      </c>
      <c r="DW71" s="14" t="e">
        <f t="shared" si="11"/>
        <v>#DIV/0!</v>
      </c>
      <c r="DX71" s="14" t="e">
        <f t="shared" si="11"/>
        <v>#DIV/0!</v>
      </c>
      <c r="DY71" s="14" t="e">
        <f t="shared" si="11"/>
        <v>#DIV/0!</v>
      </c>
      <c r="DZ71" s="14" t="e">
        <f t="shared" si="15"/>
        <v>#DIV/0!</v>
      </c>
    </row>
    <row r="72" spans="1:130">
      <c r="A72" s="18">
        <v>6</v>
      </c>
      <c r="B72" s="15">
        <f t="shared" si="12"/>
        <v>0.46153846153846123</v>
      </c>
      <c r="C72" s="18">
        <v>2006</v>
      </c>
      <c r="D72" s="25">
        <f t="shared" si="16"/>
        <v>0</v>
      </c>
      <c r="E72" s="25">
        <f t="shared" si="17"/>
        <v>0</v>
      </c>
      <c r="F72" s="25">
        <f t="shared" si="18"/>
        <v>0</v>
      </c>
      <c r="G72" s="25">
        <f t="shared" si="19"/>
        <v>0</v>
      </c>
      <c r="H72" s="25">
        <f t="shared" ref="H72:H90" si="20">VLOOKUP($C$70,$D$3:$K$63,$A$68,0)*(B68-B67)</f>
        <v>0</v>
      </c>
      <c r="I72" s="25">
        <f>VLOOKUP($C$71,$D$3:$K$63,$A$68,0)*(B67-B66)</f>
        <v>0</v>
      </c>
      <c r="J72" s="25">
        <f>VLOOKUP($C$72,$D$3:$K$63,$A$68,0)*B66</f>
        <v>0</v>
      </c>
      <c r="K72" s="25"/>
      <c r="L72" s="25"/>
      <c r="M72" s="25"/>
      <c r="N72" s="25"/>
      <c r="O72" s="25"/>
      <c r="P72" s="25"/>
      <c r="Q72" s="25"/>
      <c r="R72" s="25"/>
      <c r="S72" s="25"/>
      <c r="T72" s="25"/>
      <c r="U72" s="25"/>
      <c r="V72" s="25"/>
      <c r="W72" s="25"/>
      <c r="X72" s="25"/>
      <c r="Y72" s="25"/>
      <c r="Z72" s="25"/>
      <c r="AA72" s="25"/>
      <c r="AB72" s="25"/>
      <c r="AC72" s="25"/>
      <c r="AD72" s="25"/>
      <c r="AE72" s="25"/>
      <c r="AF72" s="25"/>
      <c r="AG72" s="25"/>
      <c r="AH72" s="25"/>
      <c r="AI72" s="25"/>
      <c r="AJ72" s="25"/>
      <c r="AK72" s="25"/>
      <c r="AL72" s="25"/>
      <c r="AM72" s="25"/>
      <c r="AN72" s="25"/>
      <c r="AO72" s="25"/>
      <c r="AP72" s="25"/>
      <c r="AQ72" s="25"/>
      <c r="AR72" s="25"/>
      <c r="AS72" s="25"/>
      <c r="AT72" s="25"/>
      <c r="AU72" s="25"/>
      <c r="AV72" s="25"/>
      <c r="AW72" s="25"/>
      <c r="AX72" s="25"/>
      <c r="AY72" s="25"/>
      <c r="AZ72" s="25"/>
      <c r="BA72" s="25"/>
      <c r="BB72" s="25"/>
      <c r="BC72" s="25"/>
      <c r="BD72" s="25"/>
      <c r="BE72" s="25"/>
      <c r="BF72" s="25"/>
      <c r="BG72" s="25"/>
      <c r="BH72" s="25"/>
      <c r="BI72" s="25"/>
      <c r="BJ72" s="25"/>
      <c r="BK72" s="25"/>
      <c r="BL72" s="25"/>
      <c r="BM72" s="21">
        <f t="shared" si="13"/>
        <v>0</v>
      </c>
      <c r="BP72" s="18">
        <v>2006</v>
      </c>
      <c r="BQ72" s="14" t="e">
        <f t="shared" si="14"/>
        <v>#DIV/0!</v>
      </c>
      <c r="BR72" s="14" t="e">
        <f t="shared" si="7"/>
        <v>#DIV/0!</v>
      </c>
      <c r="BS72" s="14" t="e">
        <f t="shared" si="7"/>
        <v>#DIV/0!</v>
      </c>
      <c r="BT72" s="14" t="e">
        <f t="shared" si="7"/>
        <v>#DIV/0!</v>
      </c>
      <c r="BU72" s="14" t="e">
        <f t="shared" si="7"/>
        <v>#DIV/0!</v>
      </c>
      <c r="BV72" s="14" t="e">
        <f t="shared" si="7"/>
        <v>#DIV/0!</v>
      </c>
      <c r="BW72" s="14" t="e">
        <f t="shared" si="7"/>
        <v>#DIV/0!</v>
      </c>
      <c r="BX72" s="14" t="e">
        <f t="shared" si="7"/>
        <v>#DIV/0!</v>
      </c>
      <c r="BY72" s="14" t="e">
        <f t="shared" si="7"/>
        <v>#DIV/0!</v>
      </c>
      <c r="BZ72" s="14" t="e">
        <f t="shared" si="7"/>
        <v>#DIV/0!</v>
      </c>
      <c r="CA72" s="14" t="e">
        <f t="shared" si="7"/>
        <v>#DIV/0!</v>
      </c>
      <c r="CB72" s="14" t="e">
        <f t="shared" si="7"/>
        <v>#DIV/0!</v>
      </c>
      <c r="CC72" s="14" t="e">
        <f t="shared" si="7"/>
        <v>#DIV/0!</v>
      </c>
      <c r="CD72" s="14" t="e">
        <f t="shared" si="7"/>
        <v>#DIV/0!</v>
      </c>
      <c r="CE72" s="14" t="e">
        <f t="shared" si="7"/>
        <v>#DIV/0!</v>
      </c>
      <c r="CF72" s="14" t="e">
        <f t="shared" si="7"/>
        <v>#DIV/0!</v>
      </c>
      <c r="CG72" s="14" t="e">
        <f t="shared" si="7"/>
        <v>#DIV/0!</v>
      </c>
      <c r="CH72" s="14" t="e">
        <f t="shared" si="8"/>
        <v>#DIV/0!</v>
      </c>
      <c r="CI72" s="14" t="e">
        <f t="shared" si="8"/>
        <v>#DIV/0!</v>
      </c>
      <c r="CJ72" s="14" t="e">
        <f t="shared" si="8"/>
        <v>#DIV/0!</v>
      </c>
      <c r="CK72" s="14" t="e">
        <f t="shared" si="8"/>
        <v>#DIV/0!</v>
      </c>
      <c r="CL72" s="14" t="e">
        <f t="shared" si="8"/>
        <v>#DIV/0!</v>
      </c>
      <c r="CM72" s="14" t="e">
        <f t="shared" si="8"/>
        <v>#DIV/0!</v>
      </c>
      <c r="CN72" s="14" t="e">
        <f t="shared" si="9"/>
        <v>#DIV/0!</v>
      </c>
      <c r="CO72" s="14" t="e">
        <f t="shared" si="9"/>
        <v>#DIV/0!</v>
      </c>
      <c r="CP72" s="14" t="e">
        <f t="shared" si="9"/>
        <v>#DIV/0!</v>
      </c>
      <c r="CQ72" s="14" t="e">
        <f t="shared" si="9"/>
        <v>#DIV/0!</v>
      </c>
      <c r="CR72" s="14" t="e">
        <f t="shared" si="9"/>
        <v>#DIV/0!</v>
      </c>
      <c r="CS72" s="14" t="e">
        <f t="shared" si="9"/>
        <v>#DIV/0!</v>
      </c>
      <c r="CT72" s="14" t="e">
        <f t="shared" si="9"/>
        <v>#DIV/0!</v>
      </c>
      <c r="CU72" s="14" t="e">
        <f t="shared" si="9"/>
        <v>#DIV/0!</v>
      </c>
      <c r="CV72" s="14" t="e">
        <f t="shared" si="9"/>
        <v>#DIV/0!</v>
      </c>
      <c r="CW72" s="14" t="e">
        <f t="shared" si="9"/>
        <v>#DIV/0!</v>
      </c>
      <c r="CX72" s="14" t="e">
        <f t="shared" si="9"/>
        <v>#DIV/0!</v>
      </c>
      <c r="CY72" s="14" t="e">
        <f t="shared" si="9"/>
        <v>#DIV/0!</v>
      </c>
      <c r="CZ72" s="14" t="e">
        <f t="shared" si="9"/>
        <v>#DIV/0!</v>
      </c>
      <c r="DA72" s="14" t="e">
        <f t="shared" si="9"/>
        <v>#DIV/0!</v>
      </c>
      <c r="DB72" s="14" t="e">
        <f t="shared" si="9"/>
        <v>#DIV/0!</v>
      </c>
      <c r="DC72" s="14" t="e">
        <f t="shared" si="9"/>
        <v>#DIV/0!</v>
      </c>
      <c r="DD72" s="14" t="e">
        <f t="shared" si="10"/>
        <v>#DIV/0!</v>
      </c>
      <c r="DE72" s="14" t="e">
        <f t="shared" si="10"/>
        <v>#DIV/0!</v>
      </c>
      <c r="DF72" s="14" t="e">
        <f t="shared" si="10"/>
        <v>#DIV/0!</v>
      </c>
      <c r="DG72" s="14" t="e">
        <f t="shared" si="10"/>
        <v>#DIV/0!</v>
      </c>
      <c r="DH72" s="14" t="e">
        <f t="shared" si="10"/>
        <v>#DIV/0!</v>
      </c>
      <c r="DI72" s="14" t="e">
        <f t="shared" si="10"/>
        <v>#DIV/0!</v>
      </c>
      <c r="DJ72" s="14" t="e">
        <f t="shared" si="10"/>
        <v>#DIV/0!</v>
      </c>
      <c r="DK72" s="14" t="e">
        <f t="shared" si="10"/>
        <v>#DIV/0!</v>
      </c>
      <c r="DL72" s="14" t="e">
        <f t="shared" si="10"/>
        <v>#DIV/0!</v>
      </c>
      <c r="DM72" s="14" t="e">
        <f t="shared" si="10"/>
        <v>#DIV/0!</v>
      </c>
      <c r="DN72" s="14" t="e">
        <f t="shared" si="10"/>
        <v>#DIV/0!</v>
      </c>
      <c r="DO72" s="14" t="e">
        <f t="shared" si="10"/>
        <v>#DIV/0!</v>
      </c>
      <c r="DP72" s="14" t="e">
        <f t="shared" si="10"/>
        <v>#DIV/0!</v>
      </c>
      <c r="DQ72" s="14" t="e">
        <f t="shared" si="10"/>
        <v>#DIV/0!</v>
      </c>
      <c r="DR72" s="14" t="e">
        <f t="shared" si="10"/>
        <v>#DIV/0!</v>
      </c>
      <c r="DS72" s="14" t="e">
        <f t="shared" si="10"/>
        <v>#DIV/0!</v>
      </c>
      <c r="DT72" s="14" t="e">
        <f t="shared" si="11"/>
        <v>#DIV/0!</v>
      </c>
      <c r="DU72" s="14" t="e">
        <f t="shared" si="11"/>
        <v>#DIV/0!</v>
      </c>
      <c r="DV72" s="14" t="e">
        <f t="shared" si="11"/>
        <v>#DIV/0!</v>
      </c>
      <c r="DW72" s="14" t="e">
        <f t="shared" si="11"/>
        <v>#DIV/0!</v>
      </c>
      <c r="DX72" s="14" t="e">
        <f t="shared" si="11"/>
        <v>#DIV/0!</v>
      </c>
      <c r="DY72" s="14" t="e">
        <f t="shared" si="11"/>
        <v>#DIV/0!</v>
      </c>
      <c r="DZ72" s="14" t="e">
        <f t="shared" si="15"/>
        <v>#DIV/0!</v>
      </c>
    </row>
    <row r="73" spans="1:130">
      <c r="A73" s="18">
        <v>7</v>
      </c>
      <c r="B73" s="15">
        <f t="shared" si="12"/>
        <v>0.5384615384615381</v>
      </c>
      <c r="C73" s="18">
        <v>2007</v>
      </c>
      <c r="D73" s="25">
        <f t="shared" si="16"/>
        <v>0</v>
      </c>
      <c r="E73" s="25">
        <f t="shared" si="17"/>
        <v>0</v>
      </c>
      <c r="F73" s="25">
        <f t="shared" si="18"/>
        <v>0</v>
      </c>
      <c r="G73" s="25">
        <f t="shared" si="19"/>
        <v>0</v>
      </c>
      <c r="H73" s="25">
        <f t="shared" si="20"/>
        <v>0</v>
      </c>
      <c r="I73" s="25">
        <f t="shared" ref="I73:I91" si="21">VLOOKUP($C$71,$D$3:$K$63,$A$68,0)*(B68-B67)</f>
        <v>0</v>
      </c>
      <c r="J73" s="25">
        <f>VLOOKUP($C$72,$D$3:$K$63,$A$68,0)*(B67-B66)</f>
        <v>3.6923076923076898</v>
      </c>
      <c r="K73" s="25">
        <f>VLOOKUP($C$73,$D$3:$K$63,$A$68,0)*B66</f>
        <v>0</v>
      </c>
      <c r="L73" s="25"/>
      <c r="M73" s="25"/>
      <c r="N73" s="25"/>
      <c r="O73" s="25"/>
      <c r="P73" s="25"/>
      <c r="Q73" s="25"/>
      <c r="R73" s="25"/>
      <c r="S73" s="25"/>
      <c r="T73" s="25"/>
      <c r="U73" s="25"/>
      <c r="V73" s="25"/>
      <c r="W73" s="25"/>
      <c r="X73" s="25"/>
      <c r="Y73" s="25"/>
      <c r="Z73" s="25"/>
      <c r="AA73" s="25"/>
      <c r="AB73" s="25"/>
      <c r="AC73" s="25"/>
      <c r="AD73" s="25"/>
      <c r="AE73" s="25"/>
      <c r="AF73" s="25"/>
      <c r="AG73" s="25"/>
      <c r="AH73" s="25"/>
      <c r="AI73" s="25"/>
      <c r="AJ73" s="25"/>
      <c r="AK73" s="25"/>
      <c r="AL73" s="25"/>
      <c r="AM73" s="25"/>
      <c r="AN73" s="25"/>
      <c r="AO73" s="25"/>
      <c r="AP73" s="25"/>
      <c r="AQ73" s="25"/>
      <c r="AR73" s="25"/>
      <c r="AS73" s="25"/>
      <c r="AT73" s="25"/>
      <c r="AU73" s="25"/>
      <c r="AV73" s="25"/>
      <c r="AW73" s="25"/>
      <c r="AX73" s="25"/>
      <c r="AY73" s="25"/>
      <c r="AZ73" s="25"/>
      <c r="BA73" s="25"/>
      <c r="BB73" s="25"/>
      <c r="BC73" s="25"/>
      <c r="BD73" s="25"/>
      <c r="BE73" s="25"/>
      <c r="BF73" s="25"/>
      <c r="BG73" s="25"/>
      <c r="BH73" s="25"/>
      <c r="BI73" s="25"/>
      <c r="BJ73" s="25"/>
      <c r="BK73" s="25"/>
      <c r="BL73" s="25"/>
      <c r="BM73" s="21">
        <f t="shared" si="13"/>
        <v>3.6923076923076898</v>
      </c>
      <c r="BP73" s="18">
        <v>2007</v>
      </c>
      <c r="BQ73" s="14">
        <f t="shared" si="14"/>
        <v>0</v>
      </c>
      <c r="BR73" s="14">
        <f t="shared" si="7"/>
        <v>0</v>
      </c>
      <c r="BS73" s="14">
        <f t="shared" si="7"/>
        <v>0</v>
      </c>
      <c r="BT73" s="14">
        <f t="shared" si="7"/>
        <v>0</v>
      </c>
      <c r="BU73" s="14">
        <f t="shared" si="7"/>
        <v>0</v>
      </c>
      <c r="BV73" s="14">
        <f t="shared" si="7"/>
        <v>0</v>
      </c>
      <c r="BW73" s="14">
        <f t="shared" si="7"/>
        <v>1</v>
      </c>
      <c r="BX73" s="14">
        <f t="shared" si="7"/>
        <v>0</v>
      </c>
      <c r="BY73" s="14">
        <f t="shared" si="7"/>
        <v>0</v>
      </c>
      <c r="BZ73" s="14">
        <f t="shared" si="7"/>
        <v>0</v>
      </c>
      <c r="CA73" s="14">
        <f t="shared" si="7"/>
        <v>0</v>
      </c>
      <c r="CB73" s="14">
        <f t="shared" si="7"/>
        <v>0</v>
      </c>
      <c r="CC73" s="14">
        <f t="shared" si="7"/>
        <v>0</v>
      </c>
      <c r="CD73" s="14">
        <f t="shared" si="7"/>
        <v>0</v>
      </c>
      <c r="CE73" s="14">
        <f t="shared" si="7"/>
        <v>0</v>
      </c>
      <c r="CF73" s="14">
        <f t="shared" si="7"/>
        <v>0</v>
      </c>
      <c r="CG73" s="14">
        <f t="shared" si="7"/>
        <v>0</v>
      </c>
      <c r="CH73" s="14">
        <f t="shared" si="8"/>
        <v>0</v>
      </c>
      <c r="CI73" s="14">
        <f t="shared" si="8"/>
        <v>0</v>
      </c>
      <c r="CJ73" s="14">
        <f t="shared" si="8"/>
        <v>0</v>
      </c>
      <c r="CK73" s="14">
        <f t="shared" si="8"/>
        <v>0</v>
      </c>
      <c r="CL73" s="14">
        <f t="shared" si="8"/>
        <v>0</v>
      </c>
      <c r="CM73" s="14">
        <f t="shared" si="8"/>
        <v>0</v>
      </c>
      <c r="CN73" s="14">
        <f t="shared" si="9"/>
        <v>0</v>
      </c>
      <c r="CO73" s="14">
        <f t="shared" si="9"/>
        <v>0</v>
      </c>
      <c r="CP73" s="14">
        <f t="shared" si="9"/>
        <v>0</v>
      </c>
      <c r="CQ73" s="14">
        <f t="shared" si="9"/>
        <v>0</v>
      </c>
      <c r="CR73" s="14">
        <f t="shared" si="9"/>
        <v>0</v>
      </c>
      <c r="CS73" s="14">
        <f t="shared" si="9"/>
        <v>0</v>
      </c>
      <c r="CT73" s="14">
        <f t="shared" si="9"/>
        <v>0</v>
      </c>
      <c r="CU73" s="14">
        <f t="shared" si="9"/>
        <v>0</v>
      </c>
      <c r="CV73" s="14">
        <f t="shared" si="9"/>
        <v>0</v>
      </c>
      <c r="CW73" s="14">
        <f t="shared" si="9"/>
        <v>0</v>
      </c>
      <c r="CX73" s="14">
        <f t="shared" si="9"/>
        <v>0</v>
      </c>
      <c r="CY73" s="14">
        <f t="shared" si="9"/>
        <v>0</v>
      </c>
      <c r="CZ73" s="14">
        <f t="shared" si="9"/>
        <v>0</v>
      </c>
      <c r="DA73" s="14">
        <f t="shared" si="9"/>
        <v>0</v>
      </c>
      <c r="DB73" s="14">
        <f t="shared" si="9"/>
        <v>0</v>
      </c>
      <c r="DC73" s="14">
        <f t="shared" si="9"/>
        <v>0</v>
      </c>
      <c r="DD73" s="14">
        <f t="shared" si="10"/>
        <v>0</v>
      </c>
      <c r="DE73" s="14">
        <f t="shared" si="10"/>
        <v>0</v>
      </c>
      <c r="DF73" s="14">
        <f t="shared" si="10"/>
        <v>0</v>
      </c>
      <c r="DG73" s="14">
        <f t="shared" si="10"/>
        <v>0</v>
      </c>
      <c r="DH73" s="14">
        <f t="shared" si="10"/>
        <v>0</v>
      </c>
      <c r="DI73" s="14">
        <f t="shared" si="10"/>
        <v>0</v>
      </c>
      <c r="DJ73" s="14">
        <f t="shared" si="10"/>
        <v>0</v>
      </c>
      <c r="DK73" s="14">
        <f t="shared" si="10"/>
        <v>0</v>
      </c>
      <c r="DL73" s="14">
        <f t="shared" si="10"/>
        <v>0</v>
      </c>
      <c r="DM73" s="14">
        <f t="shared" si="10"/>
        <v>0</v>
      </c>
      <c r="DN73" s="14">
        <f t="shared" si="10"/>
        <v>0</v>
      </c>
      <c r="DO73" s="14">
        <f t="shared" si="10"/>
        <v>0</v>
      </c>
      <c r="DP73" s="14">
        <f t="shared" si="10"/>
        <v>0</v>
      </c>
      <c r="DQ73" s="14">
        <f t="shared" si="10"/>
        <v>0</v>
      </c>
      <c r="DR73" s="14">
        <f t="shared" si="10"/>
        <v>0</v>
      </c>
      <c r="DS73" s="14">
        <f t="shared" si="10"/>
        <v>0</v>
      </c>
      <c r="DT73" s="14">
        <f t="shared" si="11"/>
        <v>0</v>
      </c>
      <c r="DU73" s="14">
        <f t="shared" si="11"/>
        <v>0</v>
      </c>
      <c r="DV73" s="14">
        <f t="shared" si="11"/>
        <v>0</v>
      </c>
      <c r="DW73" s="14">
        <f t="shared" si="11"/>
        <v>0</v>
      </c>
      <c r="DX73" s="14">
        <f t="shared" si="11"/>
        <v>0</v>
      </c>
      <c r="DY73" s="14">
        <f t="shared" si="11"/>
        <v>0</v>
      </c>
      <c r="DZ73" s="14">
        <f t="shared" si="15"/>
        <v>1</v>
      </c>
    </row>
    <row r="74" spans="1:130">
      <c r="A74" s="18">
        <v>8</v>
      </c>
      <c r="B74" s="15">
        <f t="shared" si="12"/>
        <v>0.61538461538461509</v>
      </c>
      <c r="C74" s="18">
        <v>2008</v>
      </c>
      <c r="D74" s="25">
        <f t="shared" si="16"/>
        <v>0</v>
      </c>
      <c r="E74" s="25">
        <f t="shared" si="17"/>
        <v>0</v>
      </c>
      <c r="F74" s="25">
        <f t="shared" si="18"/>
        <v>0</v>
      </c>
      <c r="G74" s="25">
        <f t="shared" si="19"/>
        <v>0</v>
      </c>
      <c r="H74" s="25">
        <f t="shared" si="20"/>
        <v>0</v>
      </c>
      <c r="I74" s="25">
        <f t="shared" si="21"/>
        <v>0</v>
      </c>
      <c r="J74" s="25">
        <f t="shared" ref="J74:J92" si="22">VLOOKUP($C$72,$D$3:$K$63,$A$68,0)*(B68-B67)</f>
        <v>3.6923076923076898</v>
      </c>
      <c r="K74" s="25">
        <f>VLOOKUP($C$73,$D$3:$K$63,$A$68,0)*(B67-B66)</f>
        <v>0</v>
      </c>
      <c r="L74" s="25">
        <f>VLOOKUP($C$74,$D$3:$K$63,$A$68,0)*B66</f>
        <v>0</v>
      </c>
      <c r="M74" s="25"/>
      <c r="N74" s="25"/>
      <c r="O74" s="25"/>
      <c r="P74" s="25"/>
      <c r="Q74" s="25"/>
      <c r="R74" s="25"/>
      <c r="S74" s="25"/>
      <c r="T74" s="25"/>
      <c r="U74" s="25"/>
      <c r="V74" s="25"/>
      <c r="W74" s="25"/>
      <c r="X74" s="25"/>
      <c r="Y74" s="25"/>
      <c r="Z74" s="25"/>
      <c r="AA74" s="25"/>
      <c r="AB74" s="25"/>
      <c r="AC74" s="25"/>
      <c r="AD74" s="25"/>
      <c r="AE74" s="25"/>
      <c r="AF74" s="25"/>
      <c r="AG74" s="25"/>
      <c r="AH74" s="25"/>
      <c r="AI74" s="25"/>
      <c r="AJ74" s="25"/>
      <c r="AK74" s="25"/>
      <c r="AL74" s="25"/>
      <c r="AM74" s="25"/>
      <c r="AN74" s="25"/>
      <c r="AO74" s="25"/>
      <c r="AP74" s="25"/>
      <c r="AQ74" s="25"/>
      <c r="AR74" s="25"/>
      <c r="AS74" s="25"/>
      <c r="AT74" s="25"/>
      <c r="AU74" s="25"/>
      <c r="AV74" s="25"/>
      <c r="AW74" s="25"/>
      <c r="AX74" s="25"/>
      <c r="AY74" s="25"/>
      <c r="AZ74" s="25"/>
      <c r="BA74" s="25"/>
      <c r="BB74" s="25"/>
      <c r="BC74" s="25"/>
      <c r="BD74" s="25"/>
      <c r="BE74" s="25"/>
      <c r="BF74" s="25"/>
      <c r="BG74" s="25"/>
      <c r="BH74" s="25"/>
      <c r="BI74" s="25"/>
      <c r="BJ74" s="25"/>
      <c r="BK74" s="25"/>
      <c r="BL74" s="25"/>
      <c r="BM74" s="21">
        <f t="shared" si="13"/>
        <v>3.6923076923076898</v>
      </c>
      <c r="BP74" s="18">
        <v>2008</v>
      </c>
      <c r="BQ74" s="14">
        <f t="shared" si="14"/>
        <v>0</v>
      </c>
      <c r="BR74" s="14">
        <f t="shared" si="7"/>
        <v>0</v>
      </c>
      <c r="BS74" s="14">
        <f t="shared" si="7"/>
        <v>0</v>
      </c>
      <c r="BT74" s="14">
        <f t="shared" si="7"/>
        <v>0</v>
      </c>
      <c r="BU74" s="14">
        <f t="shared" si="7"/>
        <v>0</v>
      </c>
      <c r="BV74" s="14">
        <f t="shared" si="7"/>
        <v>0</v>
      </c>
      <c r="BW74" s="14">
        <f t="shared" si="7"/>
        <v>1</v>
      </c>
      <c r="BX74" s="14">
        <f t="shared" si="7"/>
        <v>0</v>
      </c>
      <c r="BY74" s="14">
        <f t="shared" si="7"/>
        <v>0</v>
      </c>
      <c r="BZ74" s="14">
        <f t="shared" si="7"/>
        <v>0</v>
      </c>
      <c r="CA74" s="14">
        <f t="shared" si="7"/>
        <v>0</v>
      </c>
      <c r="CB74" s="14">
        <f t="shared" si="7"/>
        <v>0</v>
      </c>
      <c r="CC74" s="14">
        <f t="shared" si="7"/>
        <v>0</v>
      </c>
      <c r="CD74" s="14">
        <f t="shared" si="7"/>
        <v>0</v>
      </c>
      <c r="CE74" s="14">
        <f t="shared" si="7"/>
        <v>0</v>
      </c>
      <c r="CF74" s="14">
        <f t="shared" si="7"/>
        <v>0</v>
      </c>
      <c r="CG74" s="14">
        <f t="shared" si="7"/>
        <v>0</v>
      </c>
      <c r="CH74" s="14">
        <f t="shared" si="8"/>
        <v>0</v>
      </c>
      <c r="CI74" s="14">
        <f t="shared" si="8"/>
        <v>0</v>
      </c>
      <c r="CJ74" s="14">
        <f t="shared" si="8"/>
        <v>0</v>
      </c>
      <c r="CK74" s="14">
        <f t="shared" si="8"/>
        <v>0</v>
      </c>
      <c r="CL74" s="14">
        <f t="shared" si="8"/>
        <v>0</v>
      </c>
      <c r="CM74" s="14">
        <f t="shared" si="8"/>
        <v>0</v>
      </c>
      <c r="CN74" s="14">
        <f t="shared" si="9"/>
        <v>0</v>
      </c>
      <c r="CO74" s="14">
        <f t="shared" si="9"/>
        <v>0</v>
      </c>
      <c r="CP74" s="14">
        <f t="shared" si="9"/>
        <v>0</v>
      </c>
      <c r="CQ74" s="14">
        <f t="shared" si="9"/>
        <v>0</v>
      </c>
      <c r="CR74" s="14">
        <f t="shared" si="9"/>
        <v>0</v>
      </c>
      <c r="CS74" s="14">
        <f t="shared" si="9"/>
        <v>0</v>
      </c>
      <c r="CT74" s="14">
        <f t="shared" si="9"/>
        <v>0</v>
      </c>
      <c r="CU74" s="14">
        <f t="shared" si="9"/>
        <v>0</v>
      </c>
      <c r="CV74" s="14">
        <f t="shared" si="9"/>
        <v>0</v>
      </c>
      <c r="CW74" s="14">
        <f t="shared" si="9"/>
        <v>0</v>
      </c>
      <c r="CX74" s="14">
        <f t="shared" si="9"/>
        <v>0</v>
      </c>
      <c r="CY74" s="14">
        <f t="shared" si="9"/>
        <v>0</v>
      </c>
      <c r="CZ74" s="14">
        <f t="shared" si="9"/>
        <v>0</v>
      </c>
      <c r="DA74" s="14">
        <f t="shared" si="9"/>
        <v>0</v>
      </c>
      <c r="DB74" s="14">
        <f t="shared" si="9"/>
        <v>0</v>
      </c>
      <c r="DC74" s="14">
        <f t="shared" si="9"/>
        <v>0</v>
      </c>
      <c r="DD74" s="14">
        <f t="shared" si="10"/>
        <v>0</v>
      </c>
      <c r="DE74" s="14">
        <f t="shared" si="10"/>
        <v>0</v>
      </c>
      <c r="DF74" s="14">
        <f t="shared" si="10"/>
        <v>0</v>
      </c>
      <c r="DG74" s="14">
        <f t="shared" si="10"/>
        <v>0</v>
      </c>
      <c r="DH74" s="14">
        <f t="shared" si="10"/>
        <v>0</v>
      </c>
      <c r="DI74" s="14">
        <f t="shared" si="10"/>
        <v>0</v>
      </c>
      <c r="DJ74" s="14">
        <f t="shared" si="10"/>
        <v>0</v>
      </c>
      <c r="DK74" s="14">
        <f t="shared" si="10"/>
        <v>0</v>
      </c>
      <c r="DL74" s="14">
        <f t="shared" si="10"/>
        <v>0</v>
      </c>
      <c r="DM74" s="14">
        <f t="shared" si="10"/>
        <v>0</v>
      </c>
      <c r="DN74" s="14">
        <f t="shared" si="10"/>
        <v>0</v>
      </c>
      <c r="DO74" s="14">
        <f t="shared" si="10"/>
        <v>0</v>
      </c>
      <c r="DP74" s="14">
        <f t="shared" si="10"/>
        <v>0</v>
      </c>
      <c r="DQ74" s="14">
        <f t="shared" si="10"/>
        <v>0</v>
      </c>
      <c r="DR74" s="14">
        <f t="shared" si="10"/>
        <v>0</v>
      </c>
      <c r="DS74" s="14">
        <f t="shared" si="10"/>
        <v>0</v>
      </c>
      <c r="DT74" s="14">
        <f t="shared" si="11"/>
        <v>0</v>
      </c>
      <c r="DU74" s="14">
        <f t="shared" si="11"/>
        <v>0</v>
      </c>
      <c r="DV74" s="14">
        <f t="shared" si="11"/>
        <v>0</v>
      </c>
      <c r="DW74" s="14">
        <f t="shared" si="11"/>
        <v>0</v>
      </c>
      <c r="DX74" s="14">
        <f t="shared" si="11"/>
        <v>0</v>
      </c>
      <c r="DY74" s="14">
        <f t="shared" si="11"/>
        <v>0</v>
      </c>
      <c r="DZ74" s="14">
        <f t="shared" si="15"/>
        <v>1</v>
      </c>
    </row>
    <row r="75" spans="1:130">
      <c r="A75" s="18">
        <v>9</v>
      </c>
      <c r="B75" s="15">
        <f t="shared" si="12"/>
        <v>0.69230769230769207</v>
      </c>
      <c r="C75" s="18">
        <v>2009</v>
      </c>
      <c r="D75" s="25">
        <f t="shared" si="16"/>
        <v>0</v>
      </c>
      <c r="E75" s="25">
        <f t="shared" si="17"/>
        <v>0</v>
      </c>
      <c r="F75" s="25">
        <f t="shared" si="18"/>
        <v>0</v>
      </c>
      <c r="G75" s="25">
        <f t="shared" si="19"/>
        <v>0</v>
      </c>
      <c r="H75" s="25">
        <f t="shared" si="20"/>
        <v>0</v>
      </c>
      <c r="I75" s="25">
        <f t="shared" si="21"/>
        <v>0</v>
      </c>
      <c r="J75" s="25">
        <f t="shared" si="22"/>
        <v>3.6923076923076898</v>
      </c>
      <c r="K75" s="25">
        <f t="shared" ref="K75:K93" si="23">VLOOKUP($C$73,$D$3:$K$63,$A$68,0)*(B68-B67)</f>
        <v>0</v>
      </c>
      <c r="L75" s="25">
        <f>VLOOKUP($C$74,$D$3:$K$63,$A$68,0)*(B67-B66)</f>
        <v>0.76923076923076872</v>
      </c>
      <c r="M75" s="25">
        <f>VLOOKUP($C$75,$D$3:$K$63,$A$68,0)*B66</f>
        <v>0</v>
      </c>
      <c r="N75" s="25"/>
      <c r="O75" s="25"/>
      <c r="P75" s="25"/>
      <c r="Q75" s="25"/>
      <c r="R75" s="25"/>
      <c r="S75" s="25"/>
      <c r="T75" s="25"/>
      <c r="U75" s="25"/>
      <c r="V75" s="25"/>
      <c r="W75" s="25"/>
      <c r="X75" s="25"/>
      <c r="Y75" s="25"/>
      <c r="Z75" s="25"/>
      <c r="AA75" s="25"/>
      <c r="AB75" s="25"/>
      <c r="AC75" s="25"/>
      <c r="AD75" s="25"/>
      <c r="AE75" s="25"/>
      <c r="AF75" s="25"/>
      <c r="AG75" s="25"/>
      <c r="AH75" s="25"/>
      <c r="AI75" s="25"/>
      <c r="AJ75" s="25"/>
      <c r="AK75" s="25"/>
      <c r="AL75" s="25"/>
      <c r="AM75" s="25"/>
      <c r="AN75" s="25"/>
      <c r="AO75" s="25"/>
      <c r="AP75" s="25"/>
      <c r="AQ75" s="25"/>
      <c r="AR75" s="25"/>
      <c r="AS75" s="25"/>
      <c r="AT75" s="25"/>
      <c r="AU75" s="25"/>
      <c r="AV75" s="25"/>
      <c r="AW75" s="25"/>
      <c r="AX75" s="25"/>
      <c r="AY75" s="25"/>
      <c r="AZ75" s="25"/>
      <c r="BA75" s="25"/>
      <c r="BB75" s="25"/>
      <c r="BC75" s="25"/>
      <c r="BD75" s="25"/>
      <c r="BE75" s="25"/>
      <c r="BF75" s="25"/>
      <c r="BG75" s="25"/>
      <c r="BH75" s="25"/>
      <c r="BI75" s="25"/>
      <c r="BJ75" s="25"/>
      <c r="BK75" s="25"/>
      <c r="BL75" s="25"/>
      <c r="BM75" s="21">
        <f t="shared" si="13"/>
        <v>4.4615384615384581</v>
      </c>
      <c r="BP75" s="18">
        <v>2009</v>
      </c>
      <c r="BQ75" s="14">
        <f t="shared" si="14"/>
        <v>0</v>
      </c>
      <c r="BR75" s="14">
        <f t="shared" si="7"/>
        <v>0</v>
      </c>
      <c r="BS75" s="14">
        <f t="shared" si="7"/>
        <v>0</v>
      </c>
      <c r="BT75" s="14">
        <f t="shared" si="7"/>
        <v>0</v>
      </c>
      <c r="BU75" s="14">
        <f t="shared" si="7"/>
        <v>0</v>
      </c>
      <c r="BV75" s="14">
        <f t="shared" si="7"/>
        <v>0</v>
      </c>
      <c r="BW75" s="14">
        <f t="shared" si="7"/>
        <v>0.82758620689655182</v>
      </c>
      <c r="BX75" s="14">
        <f t="shared" si="7"/>
        <v>0</v>
      </c>
      <c r="BY75" s="14">
        <f t="shared" si="7"/>
        <v>0.17241379310344829</v>
      </c>
      <c r="BZ75" s="14">
        <f t="shared" si="7"/>
        <v>0</v>
      </c>
      <c r="CA75" s="14">
        <f t="shared" si="7"/>
        <v>0</v>
      </c>
      <c r="CB75" s="14">
        <f t="shared" si="7"/>
        <v>0</v>
      </c>
      <c r="CC75" s="14">
        <f t="shared" si="7"/>
        <v>0</v>
      </c>
      <c r="CD75" s="14">
        <f t="shared" si="7"/>
        <v>0</v>
      </c>
      <c r="CE75" s="14">
        <f t="shared" si="7"/>
        <v>0</v>
      </c>
      <c r="CF75" s="14">
        <f t="shared" si="7"/>
        <v>0</v>
      </c>
      <c r="CG75" s="14">
        <f t="shared" si="7"/>
        <v>0</v>
      </c>
      <c r="CH75" s="14">
        <f t="shared" si="8"/>
        <v>0</v>
      </c>
      <c r="CI75" s="14">
        <f t="shared" si="8"/>
        <v>0</v>
      </c>
      <c r="CJ75" s="14">
        <f t="shared" si="8"/>
        <v>0</v>
      </c>
      <c r="CK75" s="14">
        <f t="shared" si="8"/>
        <v>0</v>
      </c>
      <c r="CL75" s="14">
        <f t="shared" si="8"/>
        <v>0</v>
      </c>
      <c r="CM75" s="14">
        <f t="shared" si="8"/>
        <v>0</v>
      </c>
      <c r="CN75" s="14">
        <f t="shared" si="9"/>
        <v>0</v>
      </c>
      <c r="CO75" s="14">
        <f t="shared" si="9"/>
        <v>0</v>
      </c>
      <c r="CP75" s="14">
        <f t="shared" si="9"/>
        <v>0</v>
      </c>
      <c r="CQ75" s="14">
        <f t="shared" si="9"/>
        <v>0</v>
      </c>
      <c r="CR75" s="14">
        <f t="shared" si="9"/>
        <v>0</v>
      </c>
      <c r="CS75" s="14">
        <f t="shared" si="9"/>
        <v>0</v>
      </c>
      <c r="CT75" s="14">
        <f t="shared" si="9"/>
        <v>0</v>
      </c>
      <c r="CU75" s="14">
        <f t="shared" si="9"/>
        <v>0</v>
      </c>
      <c r="CV75" s="14">
        <f t="shared" si="9"/>
        <v>0</v>
      </c>
      <c r="CW75" s="14">
        <f t="shared" si="9"/>
        <v>0</v>
      </c>
      <c r="CX75" s="14">
        <f t="shared" si="9"/>
        <v>0</v>
      </c>
      <c r="CY75" s="14">
        <f t="shared" si="9"/>
        <v>0</v>
      </c>
      <c r="CZ75" s="14">
        <f t="shared" si="9"/>
        <v>0</v>
      </c>
      <c r="DA75" s="14">
        <f t="shared" si="9"/>
        <v>0</v>
      </c>
      <c r="DB75" s="14">
        <f t="shared" si="9"/>
        <v>0</v>
      </c>
      <c r="DC75" s="14">
        <f t="shared" si="9"/>
        <v>0</v>
      </c>
      <c r="DD75" s="14">
        <f t="shared" si="10"/>
        <v>0</v>
      </c>
      <c r="DE75" s="14">
        <f t="shared" si="10"/>
        <v>0</v>
      </c>
      <c r="DF75" s="14">
        <f t="shared" si="10"/>
        <v>0</v>
      </c>
      <c r="DG75" s="14">
        <f t="shared" si="10"/>
        <v>0</v>
      </c>
      <c r="DH75" s="14">
        <f t="shared" si="10"/>
        <v>0</v>
      </c>
      <c r="DI75" s="14">
        <f t="shared" si="10"/>
        <v>0</v>
      </c>
      <c r="DJ75" s="14">
        <f t="shared" si="10"/>
        <v>0</v>
      </c>
      <c r="DK75" s="14">
        <f t="shared" si="10"/>
        <v>0</v>
      </c>
      <c r="DL75" s="14">
        <f t="shared" si="10"/>
        <v>0</v>
      </c>
      <c r="DM75" s="14">
        <f t="shared" si="10"/>
        <v>0</v>
      </c>
      <c r="DN75" s="14">
        <f t="shared" si="10"/>
        <v>0</v>
      </c>
      <c r="DO75" s="14">
        <f t="shared" si="10"/>
        <v>0</v>
      </c>
      <c r="DP75" s="14">
        <f t="shared" si="10"/>
        <v>0</v>
      </c>
      <c r="DQ75" s="14">
        <f t="shared" si="10"/>
        <v>0</v>
      </c>
      <c r="DR75" s="14">
        <f t="shared" si="10"/>
        <v>0</v>
      </c>
      <c r="DS75" s="14">
        <f t="shared" si="10"/>
        <v>0</v>
      </c>
      <c r="DT75" s="14">
        <f t="shared" si="11"/>
        <v>0</v>
      </c>
      <c r="DU75" s="14">
        <f t="shared" si="11"/>
        <v>0</v>
      </c>
      <c r="DV75" s="14">
        <f t="shared" si="11"/>
        <v>0</v>
      </c>
      <c r="DW75" s="14">
        <f t="shared" si="11"/>
        <v>0</v>
      </c>
      <c r="DX75" s="14">
        <f t="shared" si="11"/>
        <v>0</v>
      </c>
      <c r="DY75" s="14">
        <f t="shared" si="11"/>
        <v>0</v>
      </c>
      <c r="DZ75" s="14">
        <f t="shared" si="15"/>
        <v>1</v>
      </c>
    </row>
    <row r="76" spans="1:130">
      <c r="A76" s="18">
        <v>10</v>
      </c>
      <c r="B76" s="15">
        <f t="shared" si="12"/>
        <v>0.76923076923076894</v>
      </c>
      <c r="C76" s="18">
        <v>2010</v>
      </c>
      <c r="D76" s="25">
        <f t="shared" si="16"/>
        <v>0</v>
      </c>
      <c r="E76" s="25">
        <f t="shared" si="17"/>
        <v>0</v>
      </c>
      <c r="F76" s="25">
        <f t="shared" si="18"/>
        <v>0</v>
      </c>
      <c r="G76" s="25">
        <f t="shared" si="19"/>
        <v>0</v>
      </c>
      <c r="H76" s="25">
        <f t="shared" si="20"/>
        <v>0</v>
      </c>
      <c r="I76" s="25">
        <f t="shared" si="21"/>
        <v>0</v>
      </c>
      <c r="J76" s="25">
        <f t="shared" si="22"/>
        <v>3.6923076923076898</v>
      </c>
      <c r="K76" s="25">
        <f t="shared" si="23"/>
        <v>0</v>
      </c>
      <c r="L76" s="25">
        <f t="shared" ref="L76:L94" si="24">VLOOKUP($C$74,$D$3:$K$63,$A$68,0)*(B68-B67)</f>
        <v>0.76923076923076872</v>
      </c>
      <c r="M76" s="25">
        <f>VLOOKUP($C$75,$D$3:$K$63,$A$68,0)*(B67-B66)</f>
        <v>0</v>
      </c>
      <c r="N76" s="25">
        <f>VLOOKUP($C$76,$D$3:$K$63,$A$68,0)*B66</f>
        <v>0</v>
      </c>
      <c r="O76" s="25"/>
      <c r="P76" s="25"/>
      <c r="Q76" s="25"/>
      <c r="R76" s="25"/>
      <c r="S76" s="25"/>
      <c r="T76" s="25"/>
      <c r="U76" s="25"/>
      <c r="V76" s="25"/>
      <c r="W76" s="25"/>
      <c r="X76" s="25"/>
      <c r="Y76" s="25"/>
      <c r="Z76" s="25"/>
      <c r="AA76" s="25"/>
      <c r="AB76" s="25"/>
      <c r="AC76" s="25"/>
      <c r="AD76" s="25"/>
      <c r="AE76" s="25"/>
      <c r="AF76" s="25"/>
      <c r="AG76" s="25"/>
      <c r="AH76" s="25"/>
      <c r="AI76" s="25"/>
      <c r="AJ76" s="25"/>
      <c r="AK76" s="25"/>
      <c r="AL76" s="25"/>
      <c r="AM76" s="25"/>
      <c r="AN76" s="25"/>
      <c r="AO76" s="25"/>
      <c r="AP76" s="25"/>
      <c r="AQ76" s="25"/>
      <c r="AR76" s="25"/>
      <c r="AS76" s="25"/>
      <c r="AT76" s="25"/>
      <c r="AU76" s="25"/>
      <c r="AV76" s="25"/>
      <c r="AW76" s="25"/>
      <c r="AX76" s="25"/>
      <c r="AY76" s="25"/>
      <c r="AZ76" s="25"/>
      <c r="BA76" s="25"/>
      <c r="BB76" s="25"/>
      <c r="BC76" s="25"/>
      <c r="BD76" s="25"/>
      <c r="BE76" s="25"/>
      <c r="BF76" s="25"/>
      <c r="BG76" s="25"/>
      <c r="BH76" s="25"/>
      <c r="BI76" s="25"/>
      <c r="BJ76" s="25"/>
      <c r="BK76" s="25"/>
      <c r="BL76" s="25"/>
      <c r="BM76" s="21">
        <f t="shared" si="13"/>
        <v>4.4615384615384581</v>
      </c>
      <c r="BP76" s="18">
        <v>2010</v>
      </c>
      <c r="BQ76" s="14">
        <f t="shared" si="14"/>
        <v>0</v>
      </c>
      <c r="BR76" s="14">
        <f t="shared" si="7"/>
        <v>0</v>
      </c>
      <c r="BS76" s="14">
        <f t="shared" si="7"/>
        <v>0</v>
      </c>
      <c r="BT76" s="14">
        <f t="shared" si="7"/>
        <v>0</v>
      </c>
      <c r="BU76" s="14">
        <f t="shared" si="7"/>
        <v>0</v>
      </c>
      <c r="BV76" s="14">
        <f t="shared" si="7"/>
        <v>0</v>
      </c>
      <c r="BW76" s="14">
        <f t="shared" si="7"/>
        <v>0.82758620689655182</v>
      </c>
      <c r="BX76" s="14">
        <f t="shared" si="7"/>
        <v>0</v>
      </c>
      <c r="BY76" s="14">
        <f t="shared" si="7"/>
        <v>0.17241379310344829</v>
      </c>
      <c r="BZ76" s="14">
        <f t="shared" si="7"/>
        <v>0</v>
      </c>
      <c r="CA76" s="14">
        <f t="shared" si="7"/>
        <v>0</v>
      </c>
      <c r="CB76" s="14">
        <f t="shared" si="7"/>
        <v>0</v>
      </c>
      <c r="CC76" s="14">
        <f t="shared" si="7"/>
        <v>0</v>
      </c>
      <c r="CD76" s="14">
        <f t="shared" si="7"/>
        <v>0</v>
      </c>
      <c r="CE76" s="14">
        <f t="shared" si="7"/>
        <v>0</v>
      </c>
      <c r="CF76" s="14">
        <f t="shared" si="7"/>
        <v>0</v>
      </c>
      <c r="CG76" s="14">
        <f t="shared" si="7"/>
        <v>0</v>
      </c>
      <c r="CH76" s="14">
        <f t="shared" si="8"/>
        <v>0</v>
      </c>
      <c r="CI76" s="14">
        <f t="shared" si="8"/>
        <v>0</v>
      </c>
      <c r="CJ76" s="14">
        <f t="shared" si="8"/>
        <v>0</v>
      </c>
      <c r="CK76" s="14">
        <f t="shared" si="8"/>
        <v>0</v>
      </c>
      <c r="CL76" s="14">
        <f t="shared" si="8"/>
        <v>0</v>
      </c>
      <c r="CM76" s="14">
        <f t="shared" si="8"/>
        <v>0</v>
      </c>
      <c r="CN76" s="14">
        <f t="shared" si="9"/>
        <v>0</v>
      </c>
      <c r="CO76" s="14">
        <f t="shared" si="9"/>
        <v>0</v>
      </c>
      <c r="CP76" s="14">
        <f t="shared" si="9"/>
        <v>0</v>
      </c>
      <c r="CQ76" s="14">
        <f t="shared" si="9"/>
        <v>0</v>
      </c>
      <c r="CR76" s="14">
        <f t="shared" si="9"/>
        <v>0</v>
      </c>
      <c r="CS76" s="14">
        <f t="shared" si="9"/>
        <v>0</v>
      </c>
      <c r="CT76" s="14">
        <f t="shared" si="9"/>
        <v>0</v>
      </c>
      <c r="CU76" s="14">
        <f t="shared" si="9"/>
        <v>0</v>
      </c>
      <c r="CV76" s="14">
        <f t="shared" si="9"/>
        <v>0</v>
      </c>
      <c r="CW76" s="14">
        <f t="shared" si="9"/>
        <v>0</v>
      </c>
      <c r="CX76" s="14">
        <f t="shared" si="9"/>
        <v>0</v>
      </c>
      <c r="CY76" s="14">
        <f t="shared" si="9"/>
        <v>0</v>
      </c>
      <c r="CZ76" s="14">
        <f t="shared" si="9"/>
        <v>0</v>
      </c>
      <c r="DA76" s="14">
        <f t="shared" si="9"/>
        <v>0</v>
      </c>
      <c r="DB76" s="14">
        <f t="shared" si="9"/>
        <v>0</v>
      </c>
      <c r="DC76" s="14">
        <f t="shared" si="9"/>
        <v>0</v>
      </c>
      <c r="DD76" s="14">
        <f t="shared" si="10"/>
        <v>0</v>
      </c>
      <c r="DE76" s="14">
        <f t="shared" si="10"/>
        <v>0</v>
      </c>
      <c r="DF76" s="14">
        <f t="shared" si="10"/>
        <v>0</v>
      </c>
      <c r="DG76" s="14">
        <f t="shared" si="10"/>
        <v>0</v>
      </c>
      <c r="DH76" s="14">
        <f t="shared" si="10"/>
        <v>0</v>
      </c>
      <c r="DI76" s="14">
        <f t="shared" si="10"/>
        <v>0</v>
      </c>
      <c r="DJ76" s="14">
        <f t="shared" si="10"/>
        <v>0</v>
      </c>
      <c r="DK76" s="14">
        <f t="shared" si="10"/>
        <v>0</v>
      </c>
      <c r="DL76" s="14">
        <f t="shared" si="10"/>
        <v>0</v>
      </c>
      <c r="DM76" s="14">
        <f t="shared" si="10"/>
        <v>0</v>
      </c>
      <c r="DN76" s="14">
        <f t="shared" si="10"/>
        <v>0</v>
      </c>
      <c r="DO76" s="14">
        <f t="shared" si="10"/>
        <v>0</v>
      </c>
      <c r="DP76" s="14">
        <f t="shared" si="10"/>
        <v>0</v>
      </c>
      <c r="DQ76" s="14">
        <f t="shared" si="10"/>
        <v>0</v>
      </c>
      <c r="DR76" s="14">
        <f t="shared" si="10"/>
        <v>0</v>
      </c>
      <c r="DS76" s="14">
        <f t="shared" si="10"/>
        <v>0</v>
      </c>
      <c r="DT76" s="14">
        <f t="shared" si="11"/>
        <v>0</v>
      </c>
      <c r="DU76" s="14">
        <f t="shared" si="11"/>
        <v>0</v>
      </c>
      <c r="DV76" s="14">
        <f t="shared" si="11"/>
        <v>0</v>
      </c>
      <c r="DW76" s="14">
        <f t="shared" si="11"/>
        <v>0</v>
      </c>
      <c r="DX76" s="14">
        <f t="shared" si="11"/>
        <v>0</v>
      </c>
      <c r="DY76" s="14">
        <f t="shared" si="11"/>
        <v>0</v>
      </c>
      <c r="DZ76" s="14">
        <f t="shared" si="15"/>
        <v>1</v>
      </c>
    </row>
    <row r="77" spans="1:130">
      <c r="A77" s="18">
        <v>11</v>
      </c>
      <c r="B77" s="15">
        <f t="shared" si="12"/>
        <v>0.84615384615384581</v>
      </c>
      <c r="C77" s="18">
        <v>2011</v>
      </c>
      <c r="D77" s="25">
        <f t="shared" si="16"/>
        <v>0</v>
      </c>
      <c r="E77" s="25">
        <f t="shared" si="17"/>
        <v>0</v>
      </c>
      <c r="F77" s="25">
        <f t="shared" si="18"/>
        <v>0</v>
      </c>
      <c r="G77" s="25">
        <f t="shared" si="19"/>
        <v>0</v>
      </c>
      <c r="H77" s="25">
        <f t="shared" si="20"/>
        <v>0</v>
      </c>
      <c r="I77" s="25">
        <f t="shared" si="21"/>
        <v>0</v>
      </c>
      <c r="J77" s="25">
        <f t="shared" si="22"/>
        <v>3.6923076923076898</v>
      </c>
      <c r="K77" s="25">
        <f t="shared" si="23"/>
        <v>0</v>
      </c>
      <c r="L77" s="25">
        <f t="shared" si="24"/>
        <v>0.76923076923076872</v>
      </c>
      <c r="M77" s="25">
        <f t="shared" ref="M77:M95" si="25">VLOOKUP($C$75,$D$3:$K$63,$A$68,0)*(B68-B67)</f>
        <v>0</v>
      </c>
      <c r="N77" s="25">
        <f>VLOOKUP($C$76,$D$3:$K$63,$A$68,0)*(B67-B66)</f>
        <v>0</v>
      </c>
      <c r="O77" s="25">
        <f>VLOOKUP($C$77,$D$3:$K$63,$A$68,0)*B66</f>
        <v>0</v>
      </c>
      <c r="P77" s="25"/>
      <c r="Q77" s="25"/>
      <c r="R77" s="25"/>
      <c r="S77" s="25"/>
      <c r="T77" s="25"/>
      <c r="U77" s="25"/>
      <c r="V77" s="25"/>
      <c r="W77" s="25"/>
      <c r="X77" s="25"/>
      <c r="Y77" s="25"/>
      <c r="Z77" s="25"/>
      <c r="AA77" s="25"/>
      <c r="AB77" s="25"/>
      <c r="AC77" s="25"/>
      <c r="AD77" s="25"/>
      <c r="AE77" s="25"/>
      <c r="AF77" s="25"/>
      <c r="AG77" s="25"/>
      <c r="AH77" s="25"/>
      <c r="AI77" s="25"/>
      <c r="AJ77" s="25"/>
      <c r="AK77" s="25"/>
      <c r="AL77" s="25"/>
      <c r="AM77" s="25"/>
      <c r="AN77" s="25"/>
      <c r="AO77" s="25"/>
      <c r="AP77" s="25"/>
      <c r="AQ77" s="25"/>
      <c r="AR77" s="25"/>
      <c r="AS77" s="25"/>
      <c r="AT77" s="25"/>
      <c r="AU77" s="25"/>
      <c r="AV77" s="25"/>
      <c r="AW77" s="25"/>
      <c r="AX77" s="25"/>
      <c r="AY77" s="25"/>
      <c r="AZ77" s="25"/>
      <c r="BA77" s="25"/>
      <c r="BB77" s="25"/>
      <c r="BC77" s="25"/>
      <c r="BD77" s="25"/>
      <c r="BE77" s="25"/>
      <c r="BF77" s="25"/>
      <c r="BG77" s="25"/>
      <c r="BH77" s="25"/>
      <c r="BI77" s="25"/>
      <c r="BJ77" s="25"/>
      <c r="BK77" s="25"/>
      <c r="BL77" s="25"/>
      <c r="BM77" s="21">
        <f t="shared" si="13"/>
        <v>4.4615384615384581</v>
      </c>
      <c r="BP77" s="18">
        <v>2011</v>
      </c>
      <c r="BQ77" s="14">
        <f t="shared" si="14"/>
        <v>0</v>
      </c>
      <c r="BR77" s="14">
        <f t="shared" si="7"/>
        <v>0</v>
      </c>
      <c r="BS77" s="14">
        <f t="shared" si="7"/>
        <v>0</v>
      </c>
      <c r="BT77" s="14">
        <f t="shared" si="7"/>
        <v>0</v>
      </c>
      <c r="BU77" s="14">
        <f t="shared" si="7"/>
        <v>0</v>
      </c>
      <c r="BV77" s="14">
        <f t="shared" si="7"/>
        <v>0</v>
      </c>
      <c r="BW77" s="14">
        <f t="shared" si="7"/>
        <v>0.82758620689655182</v>
      </c>
      <c r="BX77" s="14">
        <f t="shared" si="7"/>
        <v>0</v>
      </c>
      <c r="BY77" s="14">
        <f t="shared" si="7"/>
        <v>0.17241379310344829</v>
      </c>
      <c r="BZ77" s="14">
        <f t="shared" si="7"/>
        <v>0</v>
      </c>
      <c r="CA77" s="14">
        <f t="shared" si="7"/>
        <v>0</v>
      </c>
      <c r="CB77" s="14">
        <f t="shared" si="7"/>
        <v>0</v>
      </c>
      <c r="CC77" s="14">
        <f t="shared" si="7"/>
        <v>0</v>
      </c>
      <c r="CD77" s="14">
        <f t="shared" si="7"/>
        <v>0</v>
      </c>
      <c r="CE77" s="14">
        <f t="shared" si="7"/>
        <v>0</v>
      </c>
      <c r="CF77" s="14">
        <f t="shared" si="7"/>
        <v>0</v>
      </c>
      <c r="CG77" s="14">
        <f t="shared" si="7"/>
        <v>0</v>
      </c>
      <c r="CH77" s="14">
        <f t="shared" si="8"/>
        <v>0</v>
      </c>
      <c r="CI77" s="14">
        <f t="shared" si="8"/>
        <v>0</v>
      </c>
      <c r="CJ77" s="14">
        <f t="shared" si="8"/>
        <v>0</v>
      </c>
      <c r="CK77" s="14">
        <f t="shared" si="8"/>
        <v>0</v>
      </c>
      <c r="CL77" s="14">
        <f t="shared" si="8"/>
        <v>0</v>
      </c>
      <c r="CM77" s="14">
        <f t="shared" si="8"/>
        <v>0</v>
      </c>
      <c r="CN77" s="14">
        <f t="shared" si="9"/>
        <v>0</v>
      </c>
      <c r="CO77" s="14">
        <f t="shared" si="9"/>
        <v>0</v>
      </c>
      <c r="CP77" s="14">
        <f t="shared" si="9"/>
        <v>0</v>
      </c>
      <c r="CQ77" s="14">
        <f t="shared" si="9"/>
        <v>0</v>
      </c>
      <c r="CR77" s="14">
        <f t="shared" si="9"/>
        <v>0</v>
      </c>
      <c r="CS77" s="14">
        <f t="shared" si="9"/>
        <v>0</v>
      </c>
      <c r="CT77" s="14">
        <f t="shared" si="9"/>
        <v>0</v>
      </c>
      <c r="CU77" s="14">
        <f t="shared" si="9"/>
        <v>0</v>
      </c>
      <c r="CV77" s="14">
        <f t="shared" si="9"/>
        <v>0</v>
      </c>
      <c r="CW77" s="14">
        <f t="shared" si="9"/>
        <v>0</v>
      </c>
      <c r="CX77" s="14">
        <f t="shared" si="9"/>
        <v>0</v>
      </c>
      <c r="CY77" s="14">
        <f t="shared" si="9"/>
        <v>0</v>
      </c>
      <c r="CZ77" s="14">
        <f t="shared" si="9"/>
        <v>0</v>
      </c>
      <c r="DA77" s="14">
        <f t="shared" si="9"/>
        <v>0</v>
      </c>
      <c r="DB77" s="14">
        <f t="shared" si="9"/>
        <v>0</v>
      </c>
      <c r="DC77" s="14">
        <f t="shared" si="9"/>
        <v>0</v>
      </c>
      <c r="DD77" s="14">
        <f t="shared" si="10"/>
        <v>0</v>
      </c>
      <c r="DE77" s="14">
        <f t="shared" si="10"/>
        <v>0</v>
      </c>
      <c r="DF77" s="14">
        <f t="shared" si="10"/>
        <v>0</v>
      </c>
      <c r="DG77" s="14">
        <f t="shared" si="10"/>
        <v>0</v>
      </c>
      <c r="DH77" s="14">
        <f t="shared" si="10"/>
        <v>0</v>
      </c>
      <c r="DI77" s="14">
        <f t="shared" si="10"/>
        <v>0</v>
      </c>
      <c r="DJ77" s="14">
        <f t="shared" si="10"/>
        <v>0</v>
      </c>
      <c r="DK77" s="14">
        <f t="shared" si="10"/>
        <v>0</v>
      </c>
      <c r="DL77" s="14">
        <f t="shared" si="10"/>
        <v>0</v>
      </c>
      <c r="DM77" s="14">
        <f t="shared" si="10"/>
        <v>0</v>
      </c>
      <c r="DN77" s="14">
        <f t="shared" si="10"/>
        <v>0</v>
      </c>
      <c r="DO77" s="14">
        <f t="shared" si="10"/>
        <v>0</v>
      </c>
      <c r="DP77" s="14">
        <f t="shared" si="10"/>
        <v>0</v>
      </c>
      <c r="DQ77" s="14">
        <f t="shared" si="10"/>
        <v>0</v>
      </c>
      <c r="DR77" s="14">
        <f t="shared" si="10"/>
        <v>0</v>
      </c>
      <c r="DS77" s="14">
        <f t="shared" si="10"/>
        <v>0</v>
      </c>
      <c r="DT77" s="14">
        <f t="shared" si="11"/>
        <v>0</v>
      </c>
      <c r="DU77" s="14">
        <f t="shared" si="11"/>
        <v>0</v>
      </c>
      <c r="DV77" s="14">
        <f t="shared" si="11"/>
        <v>0</v>
      </c>
      <c r="DW77" s="14">
        <f t="shared" si="11"/>
        <v>0</v>
      </c>
      <c r="DX77" s="14">
        <f t="shared" si="11"/>
        <v>0</v>
      </c>
      <c r="DY77" s="14">
        <f t="shared" si="11"/>
        <v>0</v>
      </c>
      <c r="DZ77" s="14">
        <f t="shared" si="15"/>
        <v>1</v>
      </c>
    </row>
    <row r="78" spans="1:130">
      <c r="A78" s="18">
        <v>12</v>
      </c>
      <c r="B78" s="15">
        <f t="shared" si="12"/>
        <v>0.9230769230769228</v>
      </c>
      <c r="C78" s="18">
        <v>2012</v>
      </c>
      <c r="D78" s="25">
        <f t="shared" si="16"/>
        <v>0</v>
      </c>
      <c r="E78" s="25">
        <f t="shared" si="17"/>
        <v>0</v>
      </c>
      <c r="F78" s="25">
        <f t="shared" si="18"/>
        <v>0</v>
      </c>
      <c r="G78" s="25">
        <f t="shared" si="19"/>
        <v>0</v>
      </c>
      <c r="H78" s="25">
        <f t="shared" si="20"/>
        <v>0</v>
      </c>
      <c r="I78" s="25">
        <f t="shared" si="21"/>
        <v>0</v>
      </c>
      <c r="J78" s="25">
        <f t="shared" si="22"/>
        <v>3.6923076923076898</v>
      </c>
      <c r="K78" s="25">
        <f t="shared" si="23"/>
        <v>0</v>
      </c>
      <c r="L78" s="25">
        <f t="shared" si="24"/>
        <v>0.76923076923076872</v>
      </c>
      <c r="M78" s="25">
        <f t="shared" si="25"/>
        <v>0</v>
      </c>
      <c r="N78" s="25">
        <f t="shared" ref="N78:N96" si="26">VLOOKUP($C$76,$D$3:$K$63,$A$68,0)*(B68-B67)</f>
        <v>0</v>
      </c>
      <c r="O78" s="25">
        <f>VLOOKUP($C$77,$D$3:$K$63,$A$68,0)*(B67-B66)</f>
        <v>2.6153846153846136</v>
      </c>
      <c r="P78" s="25">
        <f>VLOOKUP($C$78,$D$3:$K$63,$A$68,0)*B66</f>
        <v>0</v>
      </c>
      <c r="Q78" s="25"/>
      <c r="R78" s="25"/>
      <c r="S78" s="25"/>
      <c r="T78" s="25"/>
      <c r="U78" s="25"/>
      <c r="V78" s="25"/>
      <c r="W78" s="25"/>
      <c r="X78" s="25"/>
      <c r="Y78" s="25"/>
      <c r="Z78" s="25"/>
      <c r="AA78" s="25"/>
      <c r="AB78" s="25"/>
      <c r="AC78" s="25"/>
      <c r="AD78" s="25"/>
      <c r="AE78" s="25"/>
      <c r="AF78" s="25"/>
      <c r="AG78" s="25"/>
      <c r="AH78" s="25"/>
      <c r="AI78" s="25"/>
      <c r="AJ78" s="25"/>
      <c r="AK78" s="25"/>
      <c r="AL78" s="25"/>
      <c r="AM78" s="25"/>
      <c r="AN78" s="25"/>
      <c r="AO78" s="25"/>
      <c r="AP78" s="25"/>
      <c r="AQ78" s="25"/>
      <c r="AR78" s="25"/>
      <c r="AS78" s="25"/>
      <c r="AT78" s="25"/>
      <c r="AU78" s="25"/>
      <c r="AV78" s="25"/>
      <c r="AW78" s="25"/>
      <c r="AX78" s="25"/>
      <c r="AY78" s="25"/>
      <c r="AZ78" s="25"/>
      <c r="BA78" s="25"/>
      <c r="BB78" s="25"/>
      <c r="BC78" s="25"/>
      <c r="BD78" s="25"/>
      <c r="BE78" s="25"/>
      <c r="BF78" s="25"/>
      <c r="BG78" s="25"/>
      <c r="BH78" s="25"/>
      <c r="BI78" s="25"/>
      <c r="BJ78" s="25"/>
      <c r="BK78" s="25"/>
      <c r="BL78" s="25"/>
      <c r="BM78" s="21">
        <f t="shared" si="13"/>
        <v>7.0769230769230713</v>
      </c>
      <c r="BP78" s="18">
        <v>2012</v>
      </c>
      <c r="BQ78" s="14">
        <f t="shared" si="14"/>
        <v>0</v>
      </c>
      <c r="BR78" s="14">
        <f t="shared" si="7"/>
        <v>0</v>
      </c>
      <c r="BS78" s="14">
        <f t="shared" si="7"/>
        <v>0</v>
      </c>
      <c r="BT78" s="14">
        <f t="shared" si="7"/>
        <v>0</v>
      </c>
      <c r="BU78" s="14">
        <f t="shared" si="7"/>
        <v>0</v>
      </c>
      <c r="BV78" s="14">
        <f t="shared" si="7"/>
        <v>0</v>
      </c>
      <c r="BW78" s="14">
        <f t="shared" si="7"/>
        <v>0.52173913043478271</v>
      </c>
      <c r="BX78" s="14">
        <f t="shared" si="7"/>
        <v>0</v>
      </c>
      <c r="BY78" s="14">
        <f t="shared" si="7"/>
        <v>0.10869565217391305</v>
      </c>
      <c r="BZ78" s="14">
        <f t="shared" si="7"/>
        <v>0</v>
      </c>
      <c r="CA78" s="14">
        <f t="shared" si="7"/>
        <v>0</v>
      </c>
      <c r="CB78" s="14">
        <f t="shared" si="7"/>
        <v>0.36956521739130438</v>
      </c>
      <c r="CC78" s="14">
        <f t="shared" si="7"/>
        <v>0</v>
      </c>
      <c r="CD78" s="14">
        <f t="shared" si="7"/>
        <v>0</v>
      </c>
      <c r="CE78" s="14">
        <f t="shared" si="7"/>
        <v>0</v>
      </c>
      <c r="CF78" s="14">
        <f t="shared" si="7"/>
        <v>0</v>
      </c>
      <c r="CG78" s="14">
        <f t="shared" si="7"/>
        <v>0</v>
      </c>
      <c r="CH78" s="14">
        <f t="shared" si="8"/>
        <v>0</v>
      </c>
      <c r="CI78" s="14">
        <f t="shared" si="8"/>
        <v>0</v>
      </c>
      <c r="CJ78" s="14">
        <f t="shared" si="8"/>
        <v>0</v>
      </c>
      <c r="CK78" s="14">
        <f t="shared" si="8"/>
        <v>0</v>
      </c>
      <c r="CL78" s="14">
        <f t="shared" si="8"/>
        <v>0</v>
      </c>
      <c r="CM78" s="14">
        <f t="shared" si="8"/>
        <v>0</v>
      </c>
      <c r="CN78" s="14">
        <f t="shared" si="9"/>
        <v>0</v>
      </c>
      <c r="CO78" s="14">
        <f t="shared" si="9"/>
        <v>0</v>
      </c>
      <c r="CP78" s="14">
        <f t="shared" si="9"/>
        <v>0</v>
      </c>
      <c r="CQ78" s="14">
        <f t="shared" si="9"/>
        <v>0</v>
      </c>
      <c r="CR78" s="14">
        <f t="shared" si="9"/>
        <v>0</v>
      </c>
      <c r="CS78" s="14">
        <f t="shared" si="9"/>
        <v>0</v>
      </c>
      <c r="CT78" s="14">
        <f t="shared" si="9"/>
        <v>0</v>
      </c>
      <c r="CU78" s="14">
        <f t="shared" si="9"/>
        <v>0</v>
      </c>
      <c r="CV78" s="14">
        <f t="shared" si="9"/>
        <v>0</v>
      </c>
      <c r="CW78" s="14">
        <f t="shared" si="9"/>
        <v>0</v>
      </c>
      <c r="CX78" s="14">
        <f t="shared" si="9"/>
        <v>0</v>
      </c>
      <c r="CY78" s="14">
        <f t="shared" si="9"/>
        <v>0</v>
      </c>
      <c r="CZ78" s="14">
        <f t="shared" si="9"/>
        <v>0</v>
      </c>
      <c r="DA78" s="14">
        <f t="shared" si="9"/>
        <v>0</v>
      </c>
      <c r="DB78" s="14">
        <f t="shared" si="9"/>
        <v>0</v>
      </c>
      <c r="DC78" s="14">
        <f t="shared" si="9"/>
        <v>0</v>
      </c>
      <c r="DD78" s="14">
        <f t="shared" si="10"/>
        <v>0</v>
      </c>
      <c r="DE78" s="14">
        <f t="shared" si="10"/>
        <v>0</v>
      </c>
      <c r="DF78" s="14">
        <f t="shared" si="10"/>
        <v>0</v>
      </c>
      <c r="DG78" s="14">
        <f t="shared" si="10"/>
        <v>0</v>
      </c>
      <c r="DH78" s="14">
        <f t="shared" si="10"/>
        <v>0</v>
      </c>
      <c r="DI78" s="14">
        <f t="shared" si="10"/>
        <v>0</v>
      </c>
      <c r="DJ78" s="14">
        <f t="shared" si="10"/>
        <v>0</v>
      </c>
      <c r="DK78" s="14">
        <f t="shared" si="10"/>
        <v>0</v>
      </c>
      <c r="DL78" s="14">
        <f t="shared" si="10"/>
        <v>0</v>
      </c>
      <c r="DM78" s="14">
        <f t="shared" si="10"/>
        <v>0</v>
      </c>
      <c r="DN78" s="14">
        <f t="shared" si="10"/>
        <v>0</v>
      </c>
      <c r="DO78" s="14">
        <f t="shared" si="10"/>
        <v>0</v>
      </c>
      <c r="DP78" s="14">
        <f t="shared" si="10"/>
        <v>0</v>
      </c>
      <c r="DQ78" s="14">
        <f t="shared" si="10"/>
        <v>0</v>
      </c>
      <c r="DR78" s="14">
        <f t="shared" si="10"/>
        <v>0</v>
      </c>
      <c r="DS78" s="14">
        <f t="shared" si="10"/>
        <v>0</v>
      </c>
      <c r="DT78" s="14">
        <f t="shared" si="11"/>
        <v>0</v>
      </c>
      <c r="DU78" s="14">
        <f t="shared" si="11"/>
        <v>0</v>
      </c>
      <c r="DV78" s="14">
        <f t="shared" si="11"/>
        <v>0</v>
      </c>
      <c r="DW78" s="14">
        <f t="shared" si="11"/>
        <v>0</v>
      </c>
      <c r="DX78" s="14">
        <f t="shared" si="11"/>
        <v>0</v>
      </c>
      <c r="DY78" s="14">
        <f t="shared" si="11"/>
        <v>0</v>
      </c>
      <c r="DZ78" s="14">
        <f t="shared" si="15"/>
        <v>1.0000000000000002</v>
      </c>
    </row>
    <row r="79" spans="1:130">
      <c r="A79" s="18">
        <v>13</v>
      </c>
      <c r="B79" s="15">
        <f t="shared" si="12"/>
        <v>0.99999999999999978</v>
      </c>
      <c r="C79" s="18">
        <v>2013</v>
      </c>
      <c r="D79" s="25">
        <f t="shared" si="16"/>
        <v>0</v>
      </c>
      <c r="E79" s="25">
        <f t="shared" si="17"/>
        <v>0</v>
      </c>
      <c r="F79" s="25">
        <f t="shared" si="18"/>
        <v>0</v>
      </c>
      <c r="G79" s="25">
        <f t="shared" si="19"/>
        <v>0</v>
      </c>
      <c r="H79" s="25">
        <f t="shared" si="20"/>
        <v>0</v>
      </c>
      <c r="I79" s="25">
        <f t="shared" si="21"/>
        <v>0</v>
      </c>
      <c r="J79" s="25">
        <f t="shared" si="22"/>
        <v>3.6923076923076898</v>
      </c>
      <c r="K79" s="25">
        <f t="shared" si="23"/>
        <v>0</v>
      </c>
      <c r="L79" s="25">
        <f t="shared" si="24"/>
        <v>0.76923076923076872</v>
      </c>
      <c r="M79" s="25">
        <f t="shared" si="25"/>
        <v>0</v>
      </c>
      <c r="N79" s="25">
        <f t="shared" si="26"/>
        <v>0</v>
      </c>
      <c r="O79" s="25">
        <f t="shared" ref="O79:O97" si="27">VLOOKUP($C$77,$D$3:$K$63,$A$68,0)*(B68-B67)</f>
        <v>2.6153846153846136</v>
      </c>
      <c r="P79" s="25">
        <f>VLOOKUP($C$78,$D$3:$K$63,$A$68,0)*(B67-B66)</f>
        <v>29.538461538461519</v>
      </c>
      <c r="Q79" s="25">
        <f>VLOOKUP($C$79,$D$3:$K$63,$A$68,0)*B66</f>
        <v>0</v>
      </c>
      <c r="R79" s="25"/>
      <c r="S79" s="25"/>
      <c r="T79" s="25"/>
      <c r="U79" s="25"/>
      <c r="V79" s="25"/>
      <c r="W79" s="25"/>
      <c r="X79" s="25"/>
      <c r="Y79" s="25"/>
      <c r="Z79" s="25"/>
      <c r="AA79" s="25"/>
      <c r="AB79" s="25"/>
      <c r="AC79" s="25"/>
      <c r="AD79" s="25"/>
      <c r="AE79" s="25"/>
      <c r="AF79" s="25"/>
      <c r="AG79" s="25"/>
      <c r="AH79" s="25"/>
      <c r="AI79" s="25"/>
      <c r="AJ79" s="25"/>
      <c r="AK79" s="25"/>
      <c r="AL79" s="25"/>
      <c r="AM79" s="25"/>
      <c r="AN79" s="25"/>
      <c r="AO79" s="25"/>
      <c r="AP79" s="25"/>
      <c r="AQ79" s="25"/>
      <c r="AR79" s="25"/>
      <c r="AS79" s="25"/>
      <c r="AT79" s="25"/>
      <c r="AU79" s="25"/>
      <c r="AV79" s="25"/>
      <c r="AW79" s="25"/>
      <c r="AX79" s="25"/>
      <c r="AY79" s="25"/>
      <c r="AZ79" s="25"/>
      <c r="BA79" s="25"/>
      <c r="BB79" s="25"/>
      <c r="BC79" s="25"/>
      <c r="BD79" s="25"/>
      <c r="BE79" s="25"/>
      <c r="BF79" s="25"/>
      <c r="BG79" s="25"/>
      <c r="BH79" s="25"/>
      <c r="BI79" s="25"/>
      <c r="BJ79" s="25"/>
      <c r="BK79" s="25"/>
      <c r="BL79" s="25"/>
      <c r="BM79" s="21">
        <f t="shared" si="13"/>
        <v>36.615384615384592</v>
      </c>
      <c r="BP79" s="18">
        <v>2013</v>
      </c>
      <c r="BQ79" s="14">
        <f t="shared" si="14"/>
        <v>0</v>
      </c>
      <c r="BR79" s="14">
        <f t="shared" si="7"/>
        <v>0</v>
      </c>
      <c r="BS79" s="14">
        <f t="shared" si="7"/>
        <v>0</v>
      </c>
      <c r="BT79" s="14">
        <f t="shared" si="7"/>
        <v>0</v>
      </c>
      <c r="BU79" s="14">
        <f t="shared" si="7"/>
        <v>0</v>
      </c>
      <c r="BV79" s="14">
        <f t="shared" si="7"/>
        <v>0</v>
      </c>
      <c r="BW79" s="14">
        <f t="shared" si="7"/>
        <v>0.10084033613445378</v>
      </c>
      <c r="BX79" s="14">
        <f t="shared" si="7"/>
        <v>0</v>
      </c>
      <c r="BY79" s="14">
        <f t="shared" si="7"/>
        <v>2.1008403361344536E-2</v>
      </c>
      <c r="BZ79" s="14">
        <f t="shared" si="7"/>
        <v>0</v>
      </c>
      <c r="CA79" s="14">
        <f t="shared" si="7"/>
        <v>0</v>
      </c>
      <c r="CB79" s="14">
        <f t="shared" si="7"/>
        <v>7.1428571428571425E-2</v>
      </c>
      <c r="CC79" s="14">
        <f t="shared" si="7"/>
        <v>0.80672268907563027</v>
      </c>
      <c r="CD79" s="14">
        <f t="shared" si="7"/>
        <v>0</v>
      </c>
      <c r="CE79" s="14">
        <f t="shared" si="7"/>
        <v>0</v>
      </c>
      <c r="CF79" s="14">
        <f t="shared" si="7"/>
        <v>0</v>
      </c>
      <c r="CG79" s="14">
        <f t="shared" si="7"/>
        <v>0</v>
      </c>
      <c r="CH79" s="14">
        <f t="shared" si="8"/>
        <v>0</v>
      </c>
      <c r="CI79" s="14">
        <f t="shared" si="8"/>
        <v>0</v>
      </c>
      <c r="CJ79" s="14">
        <f t="shared" si="8"/>
        <v>0</v>
      </c>
      <c r="CK79" s="14">
        <f t="shared" si="8"/>
        <v>0</v>
      </c>
      <c r="CL79" s="14">
        <f t="shared" si="8"/>
        <v>0</v>
      </c>
      <c r="CM79" s="14">
        <f t="shared" si="8"/>
        <v>0</v>
      </c>
      <c r="CN79" s="14">
        <f t="shared" si="9"/>
        <v>0</v>
      </c>
      <c r="CO79" s="14">
        <f t="shared" si="9"/>
        <v>0</v>
      </c>
      <c r="CP79" s="14">
        <f t="shared" si="9"/>
        <v>0</v>
      </c>
      <c r="CQ79" s="14">
        <f t="shared" si="9"/>
        <v>0</v>
      </c>
      <c r="CR79" s="14">
        <f t="shared" si="9"/>
        <v>0</v>
      </c>
      <c r="CS79" s="14">
        <f t="shared" si="9"/>
        <v>0</v>
      </c>
      <c r="CT79" s="14">
        <f t="shared" si="9"/>
        <v>0</v>
      </c>
      <c r="CU79" s="14">
        <f t="shared" si="9"/>
        <v>0</v>
      </c>
      <c r="CV79" s="14">
        <f t="shared" si="9"/>
        <v>0</v>
      </c>
      <c r="CW79" s="14">
        <f t="shared" si="9"/>
        <v>0</v>
      </c>
      <c r="CX79" s="14">
        <f t="shared" si="9"/>
        <v>0</v>
      </c>
      <c r="CY79" s="14">
        <f t="shared" si="9"/>
        <v>0</v>
      </c>
      <c r="CZ79" s="14">
        <f t="shared" si="9"/>
        <v>0</v>
      </c>
      <c r="DA79" s="14">
        <f t="shared" si="9"/>
        <v>0</v>
      </c>
      <c r="DB79" s="14">
        <f t="shared" si="9"/>
        <v>0</v>
      </c>
      <c r="DC79" s="14">
        <f t="shared" si="9"/>
        <v>0</v>
      </c>
      <c r="DD79" s="14">
        <f t="shared" si="10"/>
        <v>0</v>
      </c>
      <c r="DE79" s="14">
        <f t="shared" si="10"/>
        <v>0</v>
      </c>
      <c r="DF79" s="14">
        <f t="shared" si="10"/>
        <v>0</v>
      </c>
      <c r="DG79" s="14">
        <f t="shared" si="10"/>
        <v>0</v>
      </c>
      <c r="DH79" s="14">
        <f t="shared" si="10"/>
        <v>0</v>
      </c>
      <c r="DI79" s="14">
        <f t="shared" si="10"/>
        <v>0</v>
      </c>
      <c r="DJ79" s="14">
        <f t="shared" si="10"/>
        <v>0</v>
      </c>
      <c r="DK79" s="14">
        <f t="shared" si="10"/>
        <v>0</v>
      </c>
      <c r="DL79" s="14">
        <f t="shared" si="10"/>
        <v>0</v>
      </c>
      <c r="DM79" s="14">
        <f t="shared" si="10"/>
        <v>0</v>
      </c>
      <c r="DN79" s="14">
        <f t="shared" si="10"/>
        <v>0</v>
      </c>
      <c r="DO79" s="14">
        <f t="shared" si="10"/>
        <v>0</v>
      </c>
      <c r="DP79" s="14">
        <f t="shared" si="10"/>
        <v>0</v>
      </c>
      <c r="DQ79" s="14">
        <f t="shared" si="10"/>
        <v>0</v>
      </c>
      <c r="DR79" s="14">
        <f t="shared" si="10"/>
        <v>0</v>
      </c>
      <c r="DS79" s="14">
        <f t="shared" si="10"/>
        <v>0</v>
      </c>
      <c r="DT79" s="14">
        <f t="shared" si="11"/>
        <v>0</v>
      </c>
      <c r="DU79" s="14">
        <f t="shared" si="11"/>
        <v>0</v>
      </c>
      <c r="DV79" s="14">
        <f t="shared" si="11"/>
        <v>0</v>
      </c>
      <c r="DW79" s="14">
        <f t="shared" si="11"/>
        <v>0</v>
      </c>
      <c r="DX79" s="14">
        <f t="shared" si="11"/>
        <v>0</v>
      </c>
      <c r="DY79" s="14">
        <f t="shared" si="11"/>
        <v>0</v>
      </c>
      <c r="DZ79" s="14">
        <f t="shared" si="15"/>
        <v>1</v>
      </c>
    </row>
    <row r="80" spans="1:130">
      <c r="A80" s="18">
        <v>14</v>
      </c>
      <c r="B80" s="15">
        <f t="shared" si="12"/>
        <v>1</v>
      </c>
      <c r="C80" s="18">
        <v>2014</v>
      </c>
      <c r="D80" s="25">
        <f t="shared" si="16"/>
        <v>0</v>
      </c>
      <c r="E80" s="25">
        <f t="shared" si="17"/>
        <v>0</v>
      </c>
      <c r="F80" s="25">
        <f t="shared" si="18"/>
        <v>0</v>
      </c>
      <c r="G80" s="25">
        <f t="shared" si="19"/>
        <v>0</v>
      </c>
      <c r="H80" s="25">
        <f t="shared" si="20"/>
        <v>0</v>
      </c>
      <c r="I80" s="25">
        <f t="shared" si="21"/>
        <v>0</v>
      </c>
      <c r="J80" s="25">
        <f t="shared" si="22"/>
        <v>3.6923076923076952</v>
      </c>
      <c r="K80" s="25">
        <f t="shared" si="23"/>
        <v>0</v>
      </c>
      <c r="L80" s="25">
        <f t="shared" si="24"/>
        <v>0.76923076923076872</v>
      </c>
      <c r="M80" s="25">
        <f t="shared" si="25"/>
        <v>0</v>
      </c>
      <c r="N80" s="25">
        <f t="shared" si="26"/>
        <v>0</v>
      </c>
      <c r="O80" s="25">
        <f t="shared" si="27"/>
        <v>2.6153846153846136</v>
      </c>
      <c r="P80" s="25">
        <f t="shared" ref="P80:P98" si="28">VLOOKUP($C$78,$D$3:$K$63,$A$68,0)*(B68-B67)</f>
        <v>29.538461538461519</v>
      </c>
      <c r="Q80" s="25">
        <f>VLOOKUP($C$79,$D$3:$K$63,$A$68,0)*(B67-B66)</f>
        <v>8.6923076923076863</v>
      </c>
      <c r="R80" s="25">
        <f>VLOOKUP($C$80,$D$3:$K$63,$A$68,0)*B66</f>
        <v>0</v>
      </c>
      <c r="S80" s="25"/>
      <c r="T80" s="25"/>
      <c r="U80" s="25"/>
      <c r="V80" s="25"/>
      <c r="W80" s="25"/>
      <c r="X80" s="25"/>
      <c r="Y80" s="25"/>
      <c r="Z80" s="25"/>
      <c r="AA80" s="25"/>
      <c r="AB80" s="25"/>
      <c r="AC80" s="25"/>
      <c r="AD80" s="25"/>
      <c r="AE80" s="25"/>
      <c r="AF80" s="25"/>
      <c r="AG80" s="25"/>
      <c r="AH80" s="25"/>
      <c r="AI80" s="25"/>
      <c r="AJ80" s="25"/>
      <c r="AK80" s="25"/>
      <c r="AL80" s="25"/>
      <c r="AM80" s="25"/>
      <c r="AN80" s="25"/>
      <c r="AO80" s="25"/>
      <c r="AP80" s="25"/>
      <c r="AQ80" s="25"/>
      <c r="AR80" s="25"/>
      <c r="AS80" s="25"/>
      <c r="AT80" s="25"/>
      <c r="AU80" s="25"/>
      <c r="AV80" s="25"/>
      <c r="AW80" s="25"/>
      <c r="AX80" s="25"/>
      <c r="AY80" s="25"/>
      <c r="AZ80" s="25"/>
      <c r="BA80" s="25"/>
      <c r="BB80" s="25"/>
      <c r="BC80" s="25"/>
      <c r="BD80" s="25"/>
      <c r="BE80" s="25"/>
      <c r="BF80" s="25"/>
      <c r="BG80" s="25"/>
      <c r="BH80" s="25"/>
      <c r="BI80" s="25"/>
      <c r="BJ80" s="25"/>
      <c r="BK80" s="25"/>
      <c r="BL80" s="25"/>
      <c r="BM80" s="21">
        <f t="shared" si="13"/>
        <v>45.307692307692285</v>
      </c>
      <c r="BP80" s="18">
        <v>2014</v>
      </c>
      <c r="BQ80" s="14">
        <f t="shared" si="14"/>
        <v>0</v>
      </c>
      <c r="BR80" s="14">
        <f t="shared" si="7"/>
        <v>0</v>
      </c>
      <c r="BS80" s="14">
        <f t="shared" si="7"/>
        <v>0</v>
      </c>
      <c r="BT80" s="14">
        <f t="shared" si="7"/>
        <v>0</v>
      </c>
      <c r="BU80" s="14">
        <f t="shared" si="7"/>
        <v>0</v>
      </c>
      <c r="BV80" s="14">
        <f t="shared" si="7"/>
        <v>0</v>
      </c>
      <c r="BW80" s="14">
        <f t="shared" si="7"/>
        <v>8.1494057724957658E-2</v>
      </c>
      <c r="BX80" s="14">
        <f t="shared" si="7"/>
        <v>0</v>
      </c>
      <c r="BY80" s="14">
        <f t="shared" si="7"/>
        <v>1.6977928692699488E-2</v>
      </c>
      <c r="BZ80" s="14">
        <f t="shared" si="7"/>
        <v>0</v>
      </c>
      <c r="CA80" s="14">
        <f t="shared" si="7"/>
        <v>0</v>
      </c>
      <c r="CB80" s="14">
        <f t="shared" si="7"/>
        <v>5.7724957555178258E-2</v>
      </c>
      <c r="CC80" s="14">
        <f t="shared" si="7"/>
        <v>0.65195246179966038</v>
      </c>
      <c r="CD80" s="14">
        <f t="shared" si="7"/>
        <v>0.1918505942275042</v>
      </c>
      <c r="CE80" s="14">
        <f t="shared" si="7"/>
        <v>0</v>
      </c>
      <c r="CF80" s="14">
        <f t="shared" si="7"/>
        <v>0</v>
      </c>
      <c r="CG80" s="14">
        <f t="shared" si="7"/>
        <v>0</v>
      </c>
      <c r="CH80" s="14">
        <f t="shared" si="8"/>
        <v>0</v>
      </c>
      <c r="CI80" s="14">
        <f t="shared" si="8"/>
        <v>0</v>
      </c>
      <c r="CJ80" s="14">
        <f t="shared" si="8"/>
        <v>0</v>
      </c>
      <c r="CK80" s="14">
        <f t="shared" si="8"/>
        <v>0</v>
      </c>
      <c r="CL80" s="14">
        <f t="shared" si="8"/>
        <v>0</v>
      </c>
      <c r="CM80" s="14">
        <f t="shared" si="8"/>
        <v>0</v>
      </c>
      <c r="CN80" s="14">
        <f t="shared" si="9"/>
        <v>0</v>
      </c>
      <c r="CO80" s="14">
        <f t="shared" si="9"/>
        <v>0</v>
      </c>
      <c r="CP80" s="14">
        <f t="shared" si="9"/>
        <v>0</v>
      </c>
      <c r="CQ80" s="14">
        <f t="shared" si="9"/>
        <v>0</v>
      </c>
      <c r="CR80" s="14">
        <f t="shared" si="9"/>
        <v>0</v>
      </c>
      <c r="CS80" s="14">
        <f t="shared" si="9"/>
        <v>0</v>
      </c>
      <c r="CT80" s="14">
        <f t="shared" si="9"/>
        <v>0</v>
      </c>
      <c r="CU80" s="14">
        <f t="shared" si="9"/>
        <v>0</v>
      </c>
      <c r="CV80" s="14">
        <f t="shared" si="9"/>
        <v>0</v>
      </c>
      <c r="CW80" s="14">
        <f t="shared" si="9"/>
        <v>0</v>
      </c>
      <c r="CX80" s="14">
        <f t="shared" si="9"/>
        <v>0</v>
      </c>
      <c r="CY80" s="14">
        <f t="shared" si="9"/>
        <v>0</v>
      </c>
      <c r="CZ80" s="14">
        <f t="shared" si="9"/>
        <v>0</v>
      </c>
      <c r="DA80" s="14">
        <f t="shared" si="9"/>
        <v>0</v>
      </c>
      <c r="DB80" s="14">
        <f t="shared" si="9"/>
        <v>0</v>
      </c>
      <c r="DC80" s="14">
        <f t="shared" si="9"/>
        <v>0</v>
      </c>
      <c r="DD80" s="14">
        <f t="shared" si="10"/>
        <v>0</v>
      </c>
      <c r="DE80" s="14">
        <f t="shared" si="10"/>
        <v>0</v>
      </c>
      <c r="DF80" s="14">
        <f t="shared" si="10"/>
        <v>0</v>
      </c>
      <c r="DG80" s="14">
        <f t="shared" si="10"/>
        <v>0</v>
      </c>
      <c r="DH80" s="14">
        <f t="shared" si="10"/>
        <v>0</v>
      </c>
      <c r="DI80" s="14">
        <f t="shared" si="10"/>
        <v>0</v>
      </c>
      <c r="DJ80" s="14">
        <f t="shared" si="10"/>
        <v>0</v>
      </c>
      <c r="DK80" s="14">
        <f t="shared" si="10"/>
        <v>0</v>
      </c>
      <c r="DL80" s="14">
        <f t="shared" si="10"/>
        <v>0</v>
      </c>
      <c r="DM80" s="14">
        <f t="shared" si="10"/>
        <v>0</v>
      </c>
      <c r="DN80" s="14">
        <f t="shared" si="10"/>
        <v>0</v>
      </c>
      <c r="DO80" s="14">
        <f t="shared" si="10"/>
        <v>0</v>
      </c>
      <c r="DP80" s="14">
        <f t="shared" si="10"/>
        <v>0</v>
      </c>
      <c r="DQ80" s="14">
        <f t="shared" si="10"/>
        <v>0</v>
      </c>
      <c r="DR80" s="14">
        <f t="shared" si="10"/>
        <v>0</v>
      </c>
      <c r="DS80" s="14">
        <f t="shared" si="10"/>
        <v>0</v>
      </c>
      <c r="DT80" s="14">
        <f t="shared" si="11"/>
        <v>0</v>
      </c>
      <c r="DU80" s="14">
        <f t="shared" si="11"/>
        <v>0</v>
      </c>
      <c r="DV80" s="14">
        <f t="shared" si="11"/>
        <v>0</v>
      </c>
      <c r="DW80" s="14">
        <f t="shared" si="11"/>
        <v>0</v>
      </c>
      <c r="DX80" s="14">
        <f t="shared" si="11"/>
        <v>0</v>
      </c>
      <c r="DY80" s="14">
        <f t="shared" si="11"/>
        <v>0</v>
      </c>
      <c r="DZ80" s="14">
        <f t="shared" si="15"/>
        <v>1</v>
      </c>
    </row>
    <row r="81" spans="1:130">
      <c r="A81" s="18">
        <v>15</v>
      </c>
      <c r="B81" s="15">
        <f t="shared" si="12"/>
        <v>1</v>
      </c>
      <c r="C81" s="18">
        <v>2015</v>
      </c>
      <c r="D81" s="25">
        <f t="shared" si="16"/>
        <v>0</v>
      </c>
      <c r="E81" s="25">
        <f t="shared" si="17"/>
        <v>0</v>
      </c>
      <c r="F81" s="25">
        <f t="shared" si="18"/>
        <v>0</v>
      </c>
      <c r="G81" s="25">
        <f t="shared" si="19"/>
        <v>0</v>
      </c>
      <c r="H81" s="25">
        <f t="shared" si="20"/>
        <v>0</v>
      </c>
      <c r="I81" s="25">
        <f t="shared" si="21"/>
        <v>0</v>
      </c>
      <c r="J81" s="25">
        <f t="shared" si="22"/>
        <v>3.6923076923076952</v>
      </c>
      <c r="K81" s="25">
        <f t="shared" si="23"/>
        <v>0</v>
      </c>
      <c r="L81" s="25">
        <f t="shared" si="24"/>
        <v>0.76923076923076872</v>
      </c>
      <c r="M81" s="25">
        <f t="shared" si="25"/>
        <v>0</v>
      </c>
      <c r="N81" s="25">
        <f t="shared" si="26"/>
        <v>0</v>
      </c>
      <c r="O81" s="25">
        <f t="shared" si="27"/>
        <v>2.6153846153846136</v>
      </c>
      <c r="P81" s="25">
        <f t="shared" si="28"/>
        <v>29.538461538461519</v>
      </c>
      <c r="Q81" s="25">
        <f t="shared" ref="Q81:Q99" si="29">VLOOKUP($C$79,$D$3:$K$63,$A$68,0)*(B68-B67)</f>
        <v>8.6923076923076863</v>
      </c>
      <c r="R81" s="25">
        <f>VLOOKUP($C$80,$D$3:$K$63,$A$68,0)*(B67-B66)</f>
        <v>41.999999999999972</v>
      </c>
      <c r="S81" s="25">
        <f>VLOOKUP($C$81,$D$3:$K$63,$A$68,0)*B66</f>
        <v>0</v>
      </c>
      <c r="T81" s="25"/>
      <c r="U81" s="25"/>
      <c r="V81" s="25"/>
      <c r="W81" s="25"/>
      <c r="X81" s="25"/>
      <c r="Y81" s="25"/>
      <c r="Z81" s="25"/>
      <c r="AA81" s="25"/>
      <c r="AB81" s="25"/>
      <c r="AC81" s="25"/>
      <c r="AD81" s="25"/>
      <c r="AE81" s="25"/>
      <c r="AF81" s="25"/>
      <c r="AG81" s="25"/>
      <c r="AH81" s="25"/>
      <c r="AI81" s="25"/>
      <c r="AJ81" s="25"/>
      <c r="AK81" s="25"/>
      <c r="AL81" s="25"/>
      <c r="AM81" s="25"/>
      <c r="AN81" s="25"/>
      <c r="AO81" s="25"/>
      <c r="AP81" s="25"/>
      <c r="AQ81" s="25"/>
      <c r="AR81" s="25"/>
      <c r="AS81" s="25"/>
      <c r="AT81" s="25"/>
      <c r="AU81" s="25"/>
      <c r="AV81" s="25"/>
      <c r="AW81" s="25"/>
      <c r="AX81" s="25"/>
      <c r="AY81" s="25"/>
      <c r="AZ81" s="25"/>
      <c r="BA81" s="25"/>
      <c r="BB81" s="25"/>
      <c r="BC81" s="25"/>
      <c r="BD81" s="25"/>
      <c r="BE81" s="25"/>
      <c r="BF81" s="25"/>
      <c r="BG81" s="25"/>
      <c r="BH81" s="25"/>
      <c r="BI81" s="25"/>
      <c r="BJ81" s="25"/>
      <c r="BK81" s="25"/>
      <c r="BL81" s="25"/>
      <c r="BM81" s="21">
        <f t="shared" si="13"/>
        <v>87.307692307692264</v>
      </c>
      <c r="BP81" s="18">
        <v>2015</v>
      </c>
      <c r="BQ81" s="14">
        <f t="shared" si="14"/>
        <v>0</v>
      </c>
      <c r="BR81" s="14">
        <f t="shared" si="7"/>
        <v>0</v>
      </c>
      <c r="BS81" s="14">
        <f t="shared" si="7"/>
        <v>0</v>
      </c>
      <c r="BT81" s="14">
        <f t="shared" si="7"/>
        <v>0</v>
      </c>
      <c r="BU81" s="14">
        <f t="shared" si="7"/>
        <v>0</v>
      </c>
      <c r="BV81" s="14">
        <f t="shared" si="7"/>
        <v>0</v>
      </c>
      <c r="BW81" s="14">
        <f t="shared" si="7"/>
        <v>4.2290748898678468E-2</v>
      </c>
      <c r="BX81" s="14">
        <f t="shared" si="7"/>
        <v>0</v>
      </c>
      <c r="BY81" s="14">
        <f t="shared" si="7"/>
        <v>8.8105726872246687E-3</v>
      </c>
      <c r="BZ81" s="14">
        <f t="shared" si="7"/>
        <v>0</v>
      </c>
      <c r="CA81" s="14">
        <f t="shared" si="7"/>
        <v>0</v>
      </c>
      <c r="CB81" s="14">
        <f t="shared" si="7"/>
        <v>2.9955947136563871E-2</v>
      </c>
      <c r="CC81" s="14">
        <f t="shared" si="7"/>
        <v>0.33832599118942724</v>
      </c>
      <c r="CD81" s="14">
        <f t="shared" si="7"/>
        <v>9.9559471365638752E-2</v>
      </c>
      <c r="CE81" s="14">
        <f t="shared" si="7"/>
        <v>0.4810572687224669</v>
      </c>
      <c r="CF81" s="14">
        <f t="shared" si="7"/>
        <v>0</v>
      </c>
      <c r="CG81" s="14">
        <f t="shared" ref="CG81:CV97" si="30">T81/$BM81</f>
        <v>0</v>
      </c>
      <c r="CH81" s="14">
        <f t="shared" si="8"/>
        <v>0</v>
      </c>
      <c r="CI81" s="14">
        <f t="shared" si="8"/>
        <v>0</v>
      </c>
      <c r="CJ81" s="14">
        <f t="shared" si="8"/>
        <v>0</v>
      </c>
      <c r="CK81" s="14">
        <f t="shared" si="8"/>
        <v>0</v>
      </c>
      <c r="CL81" s="14">
        <f t="shared" si="8"/>
        <v>0</v>
      </c>
      <c r="CM81" s="14">
        <f t="shared" si="8"/>
        <v>0</v>
      </c>
      <c r="CN81" s="14">
        <f t="shared" si="9"/>
        <v>0</v>
      </c>
      <c r="CO81" s="14">
        <f t="shared" si="9"/>
        <v>0</v>
      </c>
      <c r="CP81" s="14">
        <f t="shared" si="9"/>
        <v>0</v>
      </c>
      <c r="CQ81" s="14">
        <f t="shared" si="9"/>
        <v>0</v>
      </c>
      <c r="CR81" s="14">
        <f t="shared" si="9"/>
        <v>0</v>
      </c>
      <c r="CS81" s="14">
        <f t="shared" si="9"/>
        <v>0</v>
      </c>
      <c r="CT81" s="14">
        <f t="shared" si="9"/>
        <v>0</v>
      </c>
      <c r="CU81" s="14">
        <f t="shared" si="9"/>
        <v>0</v>
      </c>
      <c r="CV81" s="14">
        <f t="shared" si="9"/>
        <v>0</v>
      </c>
      <c r="CW81" s="14">
        <f t="shared" si="9"/>
        <v>0</v>
      </c>
      <c r="CX81" s="14">
        <f t="shared" si="9"/>
        <v>0</v>
      </c>
      <c r="CY81" s="14">
        <f t="shared" si="9"/>
        <v>0</v>
      </c>
      <c r="CZ81" s="14">
        <f t="shared" si="9"/>
        <v>0</v>
      </c>
      <c r="DA81" s="14">
        <f t="shared" si="9"/>
        <v>0</v>
      </c>
      <c r="DB81" s="14">
        <f t="shared" si="9"/>
        <v>0</v>
      </c>
      <c r="DC81" s="14">
        <f t="shared" ref="DC81:DR97" si="31">AP81/$BM81</f>
        <v>0</v>
      </c>
      <c r="DD81" s="14">
        <f t="shared" si="10"/>
        <v>0</v>
      </c>
      <c r="DE81" s="14">
        <f t="shared" si="10"/>
        <v>0</v>
      </c>
      <c r="DF81" s="14">
        <f t="shared" si="10"/>
        <v>0</v>
      </c>
      <c r="DG81" s="14">
        <f t="shared" si="10"/>
        <v>0</v>
      </c>
      <c r="DH81" s="14">
        <f t="shared" si="10"/>
        <v>0</v>
      </c>
      <c r="DI81" s="14">
        <f t="shared" si="10"/>
        <v>0</v>
      </c>
      <c r="DJ81" s="14">
        <f t="shared" si="10"/>
        <v>0</v>
      </c>
      <c r="DK81" s="14">
        <f t="shared" si="10"/>
        <v>0</v>
      </c>
      <c r="DL81" s="14">
        <f t="shared" si="10"/>
        <v>0</v>
      </c>
      <c r="DM81" s="14">
        <f t="shared" si="10"/>
        <v>0</v>
      </c>
      <c r="DN81" s="14">
        <f t="shared" si="10"/>
        <v>0</v>
      </c>
      <c r="DO81" s="14">
        <f t="shared" si="10"/>
        <v>0</v>
      </c>
      <c r="DP81" s="14">
        <f t="shared" si="10"/>
        <v>0</v>
      </c>
      <c r="DQ81" s="14">
        <f t="shared" si="10"/>
        <v>0</v>
      </c>
      <c r="DR81" s="14">
        <f t="shared" si="10"/>
        <v>0</v>
      </c>
      <c r="DS81" s="14">
        <f t="shared" ref="DS81:DY118" si="32">BF81/$BM81</f>
        <v>0</v>
      </c>
      <c r="DT81" s="14">
        <f t="shared" si="11"/>
        <v>0</v>
      </c>
      <c r="DU81" s="14">
        <f t="shared" si="11"/>
        <v>0</v>
      </c>
      <c r="DV81" s="14">
        <f t="shared" si="11"/>
        <v>0</v>
      </c>
      <c r="DW81" s="14">
        <f t="shared" si="11"/>
        <v>0</v>
      </c>
      <c r="DX81" s="14">
        <f t="shared" si="11"/>
        <v>0</v>
      </c>
      <c r="DY81" s="14">
        <f t="shared" si="11"/>
        <v>0</v>
      </c>
      <c r="DZ81" s="14">
        <f t="shared" si="15"/>
        <v>0.99999999999999989</v>
      </c>
    </row>
    <row r="82" spans="1:130">
      <c r="A82" s="18">
        <v>16</v>
      </c>
      <c r="B82" s="15">
        <f t="shared" si="12"/>
        <v>1</v>
      </c>
      <c r="C82" s="18">
        <v>2016</v>
      </c>
      <c r="D82" s="25">
        <f t="shared" si="16"/>
        <v>0</v>
      </c>
      <c r="E82" s="25">
        <f t="shared" si="17"/>
        <v>0</v>
      </c>
      <c r="F82" s="25">
        <f t="shared" si="18"/>
        <v>0</v>
      </c>
      <c r="G82" s="25">
        <f t="shared" si="19"/>
        <v>0</v>
      </c>
      <c r="H82" s="25">
        <f t="shared" si="20"/>
        <v>0</v>
      </c>
      <c r="I82" s="25">
        <f t="shared" si="21"/>
        <v>0</v>
      </c>
      <c r="J82" s="25">
        <f t="shared" si="22"/>
        <v>3.6923076923076898</v>
      </c>
      <c r="K82" s="25">
        <f t="shared" si="23"/>
        <v>0</v>
      </c>
      <c r="L82" s="25">
        <f t="shared" si="24"/>
        <v>0.76923076923076983</v>
      </c>
      <c r="M82" s="25">
        <f t="shared" si="25"/>
        <v>0</v>
      </c>
      <c r="N82" s="25">
        <f t="shared" si="26"/>
        <v>0</v>
      </c>
      <c r="O82" s="25">
        <f t="shared" si="27"/>
        <v>2.6153846153846136</v>
      </c>
      <c r="P82" s="25">
        <f t="shared" si="28"/>
        <v>29.538461538461519</v>
      </c>
      <c r="Q82" s="25">
        <f t="shared" si="29"/>
        <v>8.6923076923076863</v>
      </c>
      <c r="R82" s="25">
        <f t="shared" ref="R82:R100" si="33">VLOOKUP($C$80,$D$3:$K$63,$A$68,0)*(B68-B67)</f>
        <v>41.999999999999972</v>
      </c>
      <c r="S82" s="25">
        <f>VLOOKUP($C$81,$D$3:$K$63,$A$68,0)*(B67-B66)</f>
        <v>755.84615384615336</v>
      </c>
      <c r="T82" s="25">
        <f>VLOOKUP($C$82,$D$3:$K$63,$A$68,0)*B66</f>
        <v>0</v>
      </c>
      <c r="U82" s="25"/>
      <c r="V82" s="25"/>
      <c r="W82" s="25"/>
      <c r="X82" s="25"/>
      <c r="Y82" s="25"/>
      <c r="Z82" s="25"/>
      <c r="AA82" s="25"/>
      <c r="AB82" s="25"/>
      <c r="AC82" s="25"/>
      <c r="AD82" s="25"/>
      <c r="AE82" s="25"/>
      <c r="AF82" s="25"/>
      <c r="AG82" s="25"/>
      <c r="AH82" s="25"/>
      <c r="AI82" s="25"/>
      <c r="AJ82" s="25"/>
      <c r="AK82" s="25"/>
      <c r="AL82" s="25"/>
      <c r="AM82" s="25"/>
      <c r="AN82" s="25"/>
      <c r="AO82" s="25"/>
      <c r="AP82" s="25"/>
      <c r="AQ82" s="25"/>
      <c r="AR82" s="25"/>
      <c r="AS82" s="25"/>
      <c r="AT82" s="25"/>
      <c r="AU82" s="25"/>
      <c r="AV82" s="25"/>
      <c r="AW82" s="25"/>
      <c r="AX82" s="25"/>
      <c r="AY82" s="25"/>
      <c r="AZ82" s="25"/>
      <c r="BA82" s="25"/>
      <c r="BB82" s="25"/>
      <c r="BC82" s="25"/>
      <c r="BD82" s="25"/>
      <c r="BE82" s="25"/>
      <c r="BF82" s="25"/>
      <c r="BG82" s="25"/>
      <c r="BH82" s="25"/>
      <c r="BI82" s="25"/>
      <c r="BJ82" s="25"/>
      <c r="BK82" s="25"/>
      <c r="BL82" s="25"/>
      <c r="BM82" s="21">
        <f t="shared" si="13"/>
        <v>843.15384615384562</v>
      </c>
      <c r="BP82" s="18">
        <v>2016</v>
      </c>
      <c r="BQ82" s="14">
        <f t="shared" si="14"/>
        <v>0</v>
      </c>
      <c r="BR82" s="14">
        <f t="shared" si="14"/>
        <v>0</v>
      </c>
      <c r="BS82" s="14">
        <f t="shared" si="14"/>
        <v>0</v>
      </c>
      <c r="BT82" s="14">
        <f t="shared" si="14"/>
        <v>0</v>
      </c>
      <c r="BU82" s="14">
        <f t="shared" si="14"/>
        <v>0</v>
      </c>
      <c r="BV82" s="14">
        <f t="shared" si="14"/>
        <v>0</v>
      </c>
      <c r="BW82" s="14">
        <f t="shared" si="14"/>
        <v>4.3791624851747101E-3</v>
      </c>
      <c r="BX82" s="14">
        <f t="shared" si="14"/>
        <v>0</v>
      </c>
      <c r="BY82" s="14">
        <f t="shared" si="14"/>
        <v>9.1232551774473257E-4</v>
      </c>
      <c r="BZ82" s="14">
        <f t="shared" si="14"/>
        <v>0</v>
      </c>
      <c r="CA82" s="14">
        <f t="shared" si="14"/>
        <v>0</v>
      </c>
      <c r="CB82" s="14">
        <f t="shared" si="14"/>
        <v>3.1019067603320865E-3</v>
      </c>
      <c r="CC82" s="14">
        <f t="shared" si="14"/>
        <v>3.5033299881397681E-2</v>
      </c>
      <c r="CD82" s="14">
        <f t="shared" si="14"/>
        <v>1.0309278350515464E-2</v>
      </c>
      <c r="CE82" s="14">
        <f t="shared" si="14"/>
        <v>4.9812973268862325E-2</v>
      </c>
      <c r="CF82" s="14">
        <f t="shared" si="14"/>
        <v>0.896451053735973</v>
      </c>
      <c r="CG82" s="14">
        <f t="shared" si="30"/>
        <v>0</v>
      </c>
      <c r="CH82" s="14">
        <f t="shared" si="30"/>
        <v>0</v>
      </c>
      <c r="CI82" s="14">
        <f t="shared" si="30"/>
        <v>0</v>
      </c>
      <c r="CJ82" s="14">
        <f t="shared" si="30"/>
        <v>0</v>
      </c>
      <c r="CK82" s="14">
        <f t="shared" si="30"/>
        <v>0</v>
      </c>
      <c r="CL82" s="14">
        <f t="shared" si="30"/>
        <v>0</v>
      </c>
      <c r="CM82" s="14">
        <f t="shared" si="30"/>
        <v>0</v>
      </c>
      <c r="CN82" s="14">
        <f t="shared" si="30"/>
        <v>0</v>
      </c>
      <c r="CO82" s="14">
        <f t="shared" si="30"/>
        <v>0</v>
      </c>
      <c r="CP82" s="14">
        <f t="shared" si="30"/>
        <v>0</v>
      </c>
      <c r="CQ82" s="14">
        <f t="shared" si="30"/>
        <v>0</v>
      </c>
      <c r="CR82" s="14">
        <f t="shared" si="30"/>
        <v>0</v>
      </c>
      <c r="CS82" s="14">
        <f t="shared" si="30"/>
        <v>0</v>
      </c>
      <c r="CT82" s="14">
        <f t="shared" si="30"/>
        <v>0</v>
      </c>
      <c r="CU82" s="14">
        <f t="shared" si="30"/>
        <v>0</v>
      </c>
      <c r="CV82" s="14">
        <f t="shared" si="30"/>
        <v>0</v>
      </c>
      <c r="CW82" s="14">
        <f t="shared" ref="CW82:DL108" si="34">AJ82/$BM82</f>
        <v>0</v>
      </c>
      <c r="CX82" s="14">
        <f t="shared" si="34"/>
        <v>0</v>
      </c>
      <c r="CY82" s="14">
        <f t="shared" si="34"/>
        <v>0</v>
      </c>
      <c r="CZ82" s="14">
        <f t="shared" si="34"/>
        <v>0</v>
      </c>
      <c r="DA82" s="14">
        <f t="shared" si="34"/>
        <v>0</v>
      </c>
      <c r="DB82" s="14">
        <f t="shared" si="34"/>
        <v>0</v>
      </c>
      <c r="DC82" s="14">
        <f t="shared" si="31"/>
        <v>0</v>
      </c>
      <c r="DD82" s="14">
        <f t="shared" si="31"/>
        <v>0</v>
      </c>
      <c r="DE82" s="14">
        <f t="shared" si="31"/>
        <v>0</v>
      </c>
      <c r="DF82" s="14">
        <f t="shared" si="31"/>
        <v>0</v>
      </c>
      <c r="DG82" s="14">
        <f t="shared" si="31"/>
        <v>0</v>
      </c>
      <c r="DH82" s="14">
        <f t="shared" si="31"/>
        <v>0</v>
      </c>
      <c r="DI82" s="14">
        <f t="shared" si="31"/>
        <v>0</v>
      </c>
      <c r="DJ82" s="14">
        <f t="shared" si="31"/>
        <v>0</v>
      </c>
      <c r="DK82" s="14">
        <f t="shared" si="31"/>
        <v>0</v>
      </c>
      <c r="DL82" s="14">
        <f t="shared" si="31"/>
        <v>0</v>
      </c>
      <c r="DM82" s="14">
        <f t="shared" si="31"/>
        <v>0</v>
      </c>
      <c r="DN82" s="14">
        <f t="shared" si="31"/>
        <v>0</v>
      </c>
      <c r="DO82" s="14">
        <f t="shared" si="31"/>
        <v>0</v>
      </c>
      <c r="DP82" s="14">
        <f t="shared" si="31"/>
        <v>0</v>
      </c>
      <c r="DQ82" s="14">
        <f t="shared" si="31"/>
        <v>0</v>
      </c>
      <c r="DR82" s="14">
        <f t="shared" si="31"/>
        <v>0</v>
      </c>
      <c r="DS82" s="14">
        <f t="shared" si="32"/>
        <v>0</v>
      </c>
      <c r="DT82" s="14">
        <f t="shared" si="32"/>
        <v>0</v>
      </c>
      <c r="DU82" s="14">
        <f t="shared" si="32"/>
        <v>0</v>
      </c>
      <c r="DV82" s="14">
        <f t="shared" si="32"/>
        <v>0</v>
      </c>
      <c r="DW82" s="14">
        <f t="shared" si="32"/>
        <v>0</v>
      </c>
      <c r="DX82" s="14">
        <f t="shared" si="32"/>
        <v>0</v>
      </c>
      <c r="DY82" s="14">
        <f t="shared" si="32"/>
        <v>0</v>
      </c>
      <c r="DZ82" s="14">
        <f t="shared" si="15"/>
        <v>1</v>
      </c>
    </row>
    <row r="83" spans="1:130">
      <c r="A83" s="18">
        <v>17</v>
      </c>
      <c r="B83" s="15">
        <f t="shared" si="12"/>
        <v>1</v>
      </c>
      <c r="C83" s="18">
        <v>2017</v>
      </c>
      <c r="D83" s="25">
        <f t="shared" si="16"/>
        <v>0</v>
      </c>
      <c r="E83" s="25">
        <f t="shared" si="17"/>
        <v>0</v>
      </c>
      <c r="F83" s="25">
        <f t="shared" si="18"/>
        <v>0</v>
      </c>
      <c r="G83" s="25">
        <f t="shared" si="19"/>
        <v>0</v>
      </c>
      <c r="H83" s="25">
        <f t="shared" si="20"/>
        <v>0</v>
      </c>
      <c r="I83" s="25">
        <f t="shared" si="21"/>
        <v>0</v>
      </c>
      <c r="J83" s="25">
        <f t="shared" si="22"/>
        <v>3.6923076923076898</v>
      </c>
      <c r="K83" s="25">
        <f t="shared" si="23"/>
        <v>0</v>
      </c>
      <c r="L83" s="25">
        <f t="shared" si="24"/>
        <v>0.76923076923076983</v>
      </c>
      <c r="M83" s="25">
        <f t="shared" si="25"/>
        <v>0</v>
      </c>
      <c r="N83" s="25">
        <f t="shared" si="26"/>
        <v>0</v>
      </c>
      <c r="O83" s="25">
        <f t="shared" si="27"/>
        <v>2.6153846153846136</v>
      </c>
      <c r="P83" s="25">
        <f t="shared" si="28"/>
        <v>29.538461538461519</v>
      </c>
      <c r="Q83" s="25">
        <f t="shared" si="29"/>
        <v>8.6923076923076863</v>
      </c>
      <c r="R83" s="25">
        <f t="shared" si="33"/>
        <v>41.999999999999972</v>
      </c>
      <c r="S83" s="25">
        <f t="shared" ref="S83:S101" si="35">VLOOKUP($C$81,$D$3:$K$63,$A$68,0)*(B68-B67)</f>
        <v>755.84615384615336</v>
      </c>
      <c r="T83" s="25">
        <f>VLOOKUP($C$82,$D$3:$K$63,$A$68,0)*(B67-B66)</f>
        <v>785.3846153846149</v>
      </c>
      <c r="U83" s="25">
        <f>VLOOKUP($C$83,$D$3:$K$63,$A$68,0)*B66</f>
        <v>0</v>
      </c>
      <c r="V83" s="25"/>
      <c r="W83" s="25"/>
      <c r="X83" s="25"/>
      <c r="Y83" s="25"/>
      <c r="Z83" s="25"/>
      <c r="AA83" s="25"/>
      <c r="AB83" s="25"/>
      <c r="AC83" s="25"/>
      <c r="AD83" s="25"/>
      <c r="AE83" s="25"/>
      <c r="AF83" s="25"/>
      <c r="AG83" s="25"/>
      <c r="AH83" s="25"/>
      <c r="AI83" s="25"/>
      <c r="AJ83" s="25"/>
      <c r="AK83" s="25"/>
      <c r="AL83" s="25"/>
      <c r="AM83" s="25"/>
      <c r="AN83" s="25"/>
      <c r="AO83" s="25"/>
      <c r="AP83" s="25"/>
      <c r="AQ83" s="25"/>
      <c r="AR83" s="25"/>
      <c r="AS83" s="25"/>
      <c r="AT83" s="25"/>
      <c r="AU83" s="25"/>
      <c r="AV83" s="25"/>
      <c r="AW83" s="25"/>
      <c r="AX83" s="25"/>
      <c r="AY83" s="25"/>
      <c r="AZ83" s="25"/>
      <c r="BA83" s="25"/>
      <c r="BB83" s="25"/>
      <c r="BC83" s="25"/>
      <c r="BD83" s="25"/>
      <c r="BE83" s="25"/>
      <c r="BF83" s="25"/>
      <c r="BG83" s="25"/>
      <c r="BH83" s="25"/>
      <c r="BI83" s="25"/>
      <c r="BJ83" s="25"/>
      <c r="BK83" s="25"/>
      <c r="BL83" s="25"/>
      <c r="BM83" s="21">
        <f t="shared" si="13"/>
        <v>1628.5384615384605</v>
      </c>
      <c r="BP83" s="18">
        <v>2017</v>
      </c>
      <c r="BQ83" s="14">
        <f t="shared" si="14"/>
        <v>0</v>
      </c>
      <c r="BR83" s="14">
        <f t="shared" si="14"/>
        <v>0</v>
      </c>
      <c r="BS83" s="14">
        <f t="shared" si="14"/>
        <v>0</v>
      </c>
      <c r="BT83" s="14">
        <f t="shared" si="14"/>
        <v>0</v>
      </c>
      <c r="BU83" s="14">
        <f t="shared" si="14"/>
        <v>0</v>
      </c>
      <c r="BV83" s="14">
        <f t="shared" si="14"/>
        <v>0</v>
      </c>
      <c r="BW83" s="14">
        <f t="shared" si="14"/>
        <v>2.2672523735298286E-3</v>
      </c>
      <c r="BX83" s="14">
        <f t="shared" si="14"/>
        <v>0</v>
      </c>
      <c r="BY83" s="14">
        <f t="shared" si="14"/>
        <v>4.7234424448538162E-4</v>
      </c>
      <c r="BZ83" s="14">
        <f t="shared" si="14"/>
        <v>0</v>
      </c>
      <c r="CA83" s="14">
        <f t="shared" si="14"/>
        <v>0</v>
      </c>
      <c r="CB83" s="14">
        <f t="shared" si="14"/>
        <v>1.6059704312502952E-3</v>
      </c>
      <c r="CC83" s="14">
        <f t="shared" si="14"/>
        <v>1.8138018988238629E-2</v>
      </c>
      <c r="CD83" s="14">
        <f t="shared" si="14"/>
        <v>5.3374899626848042E-3</v>
      </c>
      <c r="CE83" s="14">
        <f t="shared" si="14"/>
        <v>2.5789995748901798E-2</v>
      </c>
      <c r="CF83" s="14">
        <f t="shared" si="14"/>
        <v>0.46412545463133531</v>
      </c>
      <c r="CG83" s="14">
        <f t="shared" si="30"/>
        <v>0.48226347361957395</v>
      </c>
      <c r="CH83" s="14">
        <f t="shared" si="30"/>
        <v>0</v>
      </c>
      <c r="CI83" s="14">
        <f t="shared" si="30"/>
        <v>0</v>
      </c>
      <c r="CJ83" s="14">
        <f t="shared" si="30"/>
        <v>0</v>
      </c>
      <c r="CK83" s="14">
        <f t="shared" si="30"/>
        <v>0</v>
      </c>
      <c r="CL83" s="14">
        <f t="shared" si="30"/>
        <v>0</v>
      </c>
      <c r="CM83" s="14">
        <f t="shared" si="30"/>
        <v>0</v>
      </c>
      <c r="CN83" s="14">
        <f t="shared" si="30"/>
        <v>0</v>
      </c>
      <c r="CO83" s="14">
        <f t="shared" si="30"/>
        <v>0</v>
      </c>
      <c r="CP83" s="14">
        <f t="shared" si="30"/>
        <v>0</v>
      </c>
      <c r="CQ83" s="14">
        <f t="shared" si="30"/>
        <v>0</v>
      </c>
      <c r="CR83" s="14">
        <f t="shared" si="30"/>
        <v>0</v>
      </c>
      <c r="CS83" s="14">
        <f t="shared" si="30"/>
        <v>0</v>
      </c>
      <c r="CT83" s="14">
        <f t="shared" si="30"/>
        <v>0</v>
      </c>
      <c r="CU83" s="14">
        <f t="shared" si="30"/>
        <v>0</v>
      </c>
      <c r="CV83" s="14">
        <f t="shared" si="30"/>
        <v>0</v>
      </c>
      <c r="CW83" s="14">
        <f t="shared" si="34"/>
        <v>0</v>
      </c>
      <c r="CX83" s="14">
        <f t="shared" si="34"/>
        <v>0</v>
      </c>
      <c r="CY83" s="14">
        <f t="shared" si="34"/>
        <v>0</v>
      </c>
      <c r="CZ83" s="14">
        <f t="shared" si="34"/>
        <v>0</v>
      </c>
      <c r="DA83" s="14">
        <f t="shared" si="34"/>
        <v>0</v>
      </c>
      <c r="DB83" s="14">
        <f t="shared" si="34"/>
        <v>0</v>
      </c>
      <c r="DC83" s="14">
        <f t="shared" si="31"/>
        <v>0</v>
      </c>
      <c r="DD83" s="14">
        <f t="shared" si="31"/>
        <v>0</v>
      </c>
      <c r="DE83" s="14">
        <f t="shared" si="31"/>
        <v>0</v>
      </c>
      <c r="DF83" s="14">
        <f t="shared" si="31"/>
        <v>0</v>
      </c>
      <c r="DG83" s="14">
        <f t="shared" si="31"/>
        <v>0</v>
      </c>
      <c r="DH83" s="14">
        <f t="shared" si="31"/>
        <v>0</v>
      </c>
      <c r="DI83" s="14">
        <f t="shared" si="31"/>
        <v>0</v>
      </c>
      <c r="DJ83" s="14">
        <f t="shared" si="31"/>
        <v>0</v>
      </c>
      <c r="DK83" s="14">
        <f t="shared" si="31"/>
        <v>0</v>
      </c>
      <c r="DL83" s="14">
        <f t="shared" si="31"/>
        <v>0</v>
      </c>
      <c r="DM83" s="14">
        <f t="shared" si="31"/>
        <v>0</v>
      </c>
      <c r="DN83" s="14">
        <f t="shared" si="31"/>
        <v>0</v>
      </c>
      <c r="DO83" s="14">
        <f t="shared" si="31"/>
        <v>0</v>
      </c>
      <c r="DP83" s="14">
        <f t="shared" si="31"/>
        <v>0</v>
      </c>
      <c r="DQ83" s="14">
        <f t="shared" si="31"/>
        <v>0</v>
      </c>
      <c r="DR83" s="14">
        <f t="shared" si="31"/>
        <v>0</v>
      </c>
      <c r="DS83" s="14">
        <f t="shared" si="32"/>
        <v>0</v>
      </c>
      <c r="DT83" s="14">
        <f t="shared" si="32"/>
        <v>0</v>
      </c>
      <c r="DU83" s="14">
        <f t="shared" si="32"/>
        <v>0</v>
      </c>
      <c r="DV83" s="14">
        <f t="shared" si="32"/>
        <v>0</v>
      </c>
      <c r="DW83" s="14">
        <f t="shared" si="32"/>
        <v>0</v>
      </c>
      <c r="DX83" s="14">
        <f t="shared" si="32"/>
        <v>0</v>
      </c>
      <c r="DY83" s="14">
        <f t="shared" si="32"/>
        <v>0</v>
      </c>
      <c r="DZ83" s="14">
        <f t="shared" si="15"/>
        <v>1</v>
      </c>
    </row>
    <row r="84" spans="1:130">
      <c r="A84" s="18">
        <v>18</v>
      </c>
      <c r="B84" s="15">
        <f t="shared" si="12"/>
        <v>1</v>
      </c>
      <c r="C84" s="18">
        <v>2018</v>
      </c>
      <c r="D84" s="25">
        <f t="shared" si="16"/>
        <v>0</v>
      </c>
      <c r="E84" s="25">
        <f t="shared" si="17"/>
        <v>0</v>
      </c>
      <c r="F84" s="25">
        <f t="shared" si="18"/>
        <v>0</v>
      </c>
      <c r="G84" s="25">
        <f t="shared" si="19"/>
        <v>0</v>
      </c>
      <c r="H84" s="25">
        <f t="shared" si="20"/>
        <v>0</v>
      </c>
      <c r="I84" s="25">
        <f t="shared" si="21"/>
        <v>0</v>
      </c>
      <c r="J84" s="25">
        <f t="shared" si="22"/>
        <v>3.6923076923076952</v>
      </c>
      <c r="K84" s="25">
        <f t="shared" si="23"/>
        <v>0</v>
      </c>
      <c r="L84" s="25">
        <f t="shared" si="24"/>
        <v>0.76923076923076872</v>
      </c>
      <c r="M84" s="25">
        <f t="shared" si="25"/>
        <v>0</v>
      </c>
      <c r="N84" s="25">
        <f t="shared" si="26"/>
        <v>0</v>
      </c>
      <c r="O84" s="25">
        <f t="shared" si="27"/>
        <v>2.6153846153846136</v>
      </c>
      <c r="P84" s="25">
        <f t="shared" si="28"/>
        <v>29.538461538461519</v>
      </c>
      <c r="Q84" s="25">
        <f t="shared" si="29"/>
        <v>8.6923076923076863</v>
      </c>
      <c r="R84" s="25">
        <f t="shared" si="33"/>
        <v>41.999999999999972</v>
      </c>
      <c r="S84" s="25">
        <f t="shared" si="35"/>
        <v>755.84615384615336</v>
      </c>
      <c r="T84" s="25">
        <f t="shared" ref="T84:T102" si="36">VLOOKUP($C$82,$D$3:$K$63,$A$68,0)*(B68-B67)</f>
        <v>785.3846153846149</v>
      </c>
      <c r="U84" s="25">
        <f>VLOOKUP($C$83,$D$3:$K$63,$A$68,0)*(B67-B66)</f>
        <v>230.30769230769215</v>
      </c>
      <c r="V84" s="25">
        <f>VLOOKUP($C$84,$D$3:$K$63,$A$68,0)*B66</f>
        <v>0</v>
      </c>
      <c r="W84" s="25"/>
      <c r="X84" s="25"/>
      <c r="Y84" s="25"/>
      <c r="Z84" s="25"/>
      <c r="AA84" s="25"/>
      <c r="AB84" s="25"/>
      <c r="AC84" s="25"/>
      <c r="AD84" s="25"/>
      <c r="AE84" s="25"/>
      <c r="AF84" s="25"/>
      <c r="AG84" s="25"/>
      <c r="AH84" s="25"/>
      <c r="AI84" s="25"/>
      <c r="AJ84" s="25"/>
      <c r="AK84" s="25"/>
      <c r="AL84" s="25"/>
      <c r="AM84" s="25"/>
      <c r="AN84" s="25"/>
      <c r="AO84" s="25"/>
      <c r="AP84" s="25"/>
      <c r="AQ84" s="25"/>
      <c r="AR84" s="25"/>
      <c r="AS84" s="25"/>
      <c r="AT84" s="25"/>
      <c r="AU84" s="25"/>
      <c r="AV84" s="25"/>
      <c r="AW84" s="25"/>
      <c r="AX84" s="25"/>
      <c r="AY84" s="25"/>
      <c r="AZ84" s="25"/>
      <c r="BA84" s="25"/>
      <c r="BB84" s="25"/>
      <c r="BC84" s="25"/>
      <c r="BD84" s="25"/>
      <c r="BE84" s="25"/>
      <c r="BF84" s="25"/>
      <c r="BG84" s="25"/>
      <c r="BH84" s="25"/>
      <c r="BI84" s="25"/>
      <c r="BJ84" s="25"/>
      <c r="BK84" s="25"/>
      <c r="BL84" s="25"/>
      <c r="BM84" s="21">
        <f t="shared" si="13"/>
        <v>1858.8461538461527</v>
      </c>
      <c r="BP84" s="18">
        <v>2018</v>
      </c>
      <c r="BQ84" s="14">
        <f t="shared" si="14"/>
        <v>0</v>
      </c>
      <c r="BR84" s="14">
        <f t="shared" si="14"/>
        <v>0</v>
      </c>
      <c r="BS84" s="14">
        <f t="shared" si="14"/>
        <v>0</v>
      </c>
      <c r="BT84" s="14">
        <f t="shared" si="14"/>
        <v>0</v>
      </c>
      <c r="BU84" s="14">
        <f t="shared" si="14"/>
        <v>0</v>
      </c>
      <c r="BV84" s="14">
        <f t="shared" si="14"/>
        <v>0</v>
      </c>
      <c r="BW84" s="14">
        <f t="shared" si="14"/>
        <v>1.9863438857852292E-3</v>
      </c>
      <c r="BX84" s="14">
        <f t="shared" si="14"/>
        <v>0</v>
      </c>
      <c r="BY84" s="14">
        <f t="shared" si="14"/>
        <v>4.1382164287192218E-4</v>
      </c>
      <c r="BZ84" s="14">
        <f t="shared" si="14"/>
        <v>0</v>
      </c>
      <c r="CA84" s="14">
        <f t="shared" si="14"/>
        <v>0</v>
      </c>
      <c r="CB84" s="14">
        <f t="shared" si="14"/>
        <v>1.4069935857645354E-3</v>
      </c>
      <c r="CC84" s="14">
        <f t="shared" si="14"/>
        <v>1.5890751086281813E-2</v>
      </c>
      <c r="CD84" s="14">
        <f t="shared" si="14"/>
        <v>4.6761845644527206E-3</v>
      </c>
      <c r="CE84" s="14">
        <f t="shared" si="14"/>
        <v>2.2594661700806953E-2</v>
      </c>
      <c r="CF84" s="14">
        <f t="shared" si="14"/>
        <v>0.40662114628595075</v>
      </c>
      <c r="CG84" s="14">
        <f t="shared" si="30"/>
        <v>0.42251189737223255</v>
      </c>
      <c r="CH84" s="14">
        <f t="shared" si="30"/>
        <v>0.1238981998758535</v>
      </c>
      <c r="CI84" s="14">
        <f t="shared" si="30"/>
        <v>0</v>
      </c>
      <c r="CJ84" s="14">
        <f t="shared" si="30"/>
        <v>0</v>
      </c>
      <c r="CK84" s="14">
        <f t="shared" si="30"/>
        <v>0</v>
      </c>
      <c r="CL84" s="14">
        <f t="shared" si="30"/>
        <v>0</v>
      </c>
      <c r="CM84" s="14">
        <f t="shared" si="30"/>
        <v>0</v>
      </c>
      <c r="CN84" s="14">
        <f t="shared" si="30"/>
        <v>0</v>
      </c>
      <c r="CO84" s="14">
        <f t="shared" si="30"/>
        <v>0</v>
      </c>
      <c r="CP84" s="14">
        <f t="shared" si="30"/>
        <v>0</v>
      </c>
      <c r="CQ84" s="14">
        <f t="shared" si="30"/>
        <v>0</v>
      </c>
      <c r="CR84" s="14">
        <f t="shared" si="30"/>
        <v>0</v>
      </c>
      <c r="CS84" s="14">
        <f t="shared" si="30"/>
        <v>0</v>
      </c>
      <c r="CT84" s="14">
        <f t="shared" si="30"/>
        <v>0</v>
      </c>
      <c r="CU84" s="14">
        <f t="shared" si="30"/>
        <v>0</v>
      </c>
      <c r="CV84" s="14">
        <f t="shared" si="30"/>
        <v>0</v>
      </c>
      <c r="CW84" s="14">
        <f t="shared" si="34"/>
        <v>0</v>
      </c>
      <c r="CX84" s="14">
        <f t="shared" si="34"/>
        <v>0</v>
      </c>
      <c r="CY84" s="14">
        <f t="shared" si="34"/>
        <v>0</v>
      </c>
      <c r="CZ84" s="14">
        <f t="shared" si="34"/>
        <v>0</v>
      </c>
      <c r="DA84" s="14">
        <f t="shared" si="34"/>
        <v>0</v>
      </c>
      <c r="DB84" s="14">
        <f t="shared" si="34"/>
        <v>0</v>
      </c>
      <c r="DC84" s="14">
        <f t="shared" si="31"/>
        <v>0</v>
      </c>
      <c r="DD84" s="14">
        <f t="shared" si="31"/>
        <v>0</v>
      </c>
      <c r="DE84" s="14">
        <f t="shared" si="31"/>
        <v>0</v>
      </c>
      <c r="DF84" s="14">
        <f t="shared" si="31"/>
        <v>0</v>
      </c>
      <c r="DG84" s="14">
        <f t="shared" si="31"/>
        <v>0</v>
      </c>
      <c r="DH84" s="14">
        <f t="shared" si="31"/>
        <v>0</v>
      </c>
      <c r="DI84" s="14">
        <f t="shared" si="31"/>
        <v>0</v>
      </c>
      <c r="DJ84" s="14">
        <f t="shared" si="31"/>
        <v>0</v>
      </c>
      <c r="DK84" s="14">
        <f t="shared" si="31"/>
        <v>0</v>
      </c>
      <c r="DL84" s="14">
        <f t="shared" si="31"/>
        <v>0</v>
      </c>
      <c r="DM84" s="14">
        <f t="shared" si="31"/>
        <v>0</v>
      </c>
      <c r="DN84" s="14">
        <f t="shared" si="31"/>
        <v>0</v>
      </c>
      <c r="DO84" s="14">
        <f t="shared" si="31"/>
        <v>0</v>
      </c>
      <c r="DP84" s="14">
        <f t="shared" si="31"/>
        <v>0</v>
      </c>
      <c r="DQ84" s="14">
        <f t="shared" si="31"/>
        <v>0</v>
      </c>
      <c r="DR84" s="14">
        <f t="shared" si="31"/>
        <v>0</v>
      </c>
      <c r="DS84" s="14">
        <f t="shared" si="32"/>
        <v>0</v>
      </c>
      <c r="DT84" s="14">
        <f t="shared" si="32"/>
        <v>0</v>
      </c>
      <c r="DU84" s="14">
        <f t="shared" si="32"/>
        <v>0</v>
      </c>
      <c r="DV84" s="14">
        <f t="shared" si="32"/>
        <v>0</v>
      </c>
      <c r="DW84" s="14">
        <f t="shared" si="32"/>
        <v>0</v>
      </c>
      <c r="DX84" s="14">
        <f t="shared" si="32"/>
        <v>0</v>
      </c>
      <c r="DY84" s="14">
        <f t="shared" si="32"/>
        <v>0</v>
      </c>
      <c r="DZ84" s="14">
        <f t="shared" si="15"/>
        <v>1</v>
      </c>
    </row>
    <row r="85" spans="1:130">
      <c r="A85" s="18">
        <v>19</v>
      </c>
      <c r="B85" s="15">
        <f t="shared" si="12"/>
        <v>1</v>
      </c>
      <c r="C85" s="18">
        <v>2019</v>
      </c>
      <c r="D85" s="25">
        <f t="shared" si="16"/>
        <v>0</v>
      </c>
      <c r="E85" s="25">
        <f t="shared" si="17"/>
        <v>0</v>
      </c>
      <c r="F85" s="25">
        <f t="shared" si="18"/>
        <v>0</v>
      </c>
      <c r="G85" s="25">
        <f t="shared" si="19"/>
        <v>0</v>
      </c>
      <c r="H85" s="25">
        <f t="shared" si="20"/>
        <v>0</v>
      </c>
      <c r="I85" s="25">
        <f t="shared" si="21"/>
        <v>0</v>
      </c>
      <c r="J85" s="25">
        <f t="shared" si="22"/>
        <v>3.6923076923076952</v>
      </c>
      <c r="K85" s="25">
        <f t="shared" si="23"/>
        <v>0</v>
      </c>
      <c r="L85" s="25">
        <f t="shared" si="24"/>
        <v>0.76923076923076872</v>
      </c>
      <c r="M85" s="25">
        <f t="shared" si="25"/>
        <v>0</v>
      </c>
      <c r="N85" s="25">
        <f t="shared" si="26"/>
        <v>0</v>
      </c>
      <c r="O85" s="25">
        <f t="shared" si="27"/>
        <v>2.6153846153846176</v>
      </c>
      <c r="P85" s="25">
        <f t="shared" si="28"/>
        <v>29.538461538461519</v>
      </c>
      <c r="Q85" s="25">
        <f t="shared" si="29"/>
        <v>8.6923076923076863</v>
      </c>
      <c r="R85" s="25">
        <f t="shared" si="33"/>
        <v>41.999999999999972</v>
      </c>
      <c r="S85" s="25">
        <f t="shared" si="35"/>
        <v>755.84615384615336</v>
      </c>
      <c r="T85" s="25">
        <f t="shared" si="36"/>
        <v>785.3846153846149</v>
      </c>
      <c r="U85" s="25">
        <f t="shared" ref="U85:U103" si="37">VLOOKUP($C$83,$D$3:$K$63,$A$68,0)*(B68-B67)</f>
        <v>230.30769230769215</v>
      </c>
      <c r="V85" s="25">
        <f>VLOOKUP($C$84,$D$3:$K$63,$A$68,0)*(B67-B66)</f>
        <v>415.38461538461513</v>
      </c>
      <c r="W85" s="25">
        <f>VLOOKUP($C$85,$D$3:$K$63,$A$68,0)*B66</f>
        <v>0</v>
      </c>
      <c r="X85" s="25"/>
      <c r="Y85" s="25"/>
      <c r="Z85" s="25"/>
      <c r="AA85" s="25"/>
      <c r="AB85" s="25"/>
      <c r="AC85" s="25"/>
      <c r="AD85" s="25"/>
      <c r="AE85" s="25"/>
      <c r="AF85" s="25"/>
      <c r="AG85" s="25"/>
      <c r="AH85" s="25"/>
      <c r="AI85" s="25"/>
      <c r="AJ85" s="25"/>
      <c r="AK85" s="25"/>
      <c r="AL85" s="25"/>
      <c r="AM85" s="25"/>
      <c r="AN85" s="25"/>
      <c r="AO85" s="25"/>
      <c r="AP85" s="25"/>
      <c r="AQ85" s="25"/>
      <c r="AR85" s="25"/>
      <c r="AS85" s="25"/>
      <c r="AT85" s="25"/>
      <c r="AU85" s="25"/>
      <c r="AV85" s="25"/>
      <c r="AW85" s="25"/>
      <c r="AX85" s="25"/>
      <c r="AY85" s="25"/>
      <c r="AZ85" s="25"/>
      <c r="BA85" s="25"/>
      <c r="BB85" s="25"/>
      <c r="BC85" s="25"/>
      <c r="BD85" s="25"/>
      <c r="BE85" s="25"/>
      <c r="BF85" s="25"/>
      <c r="BG85" s="25"/>
      <c r="BH85" s="25"/>
      <c r="BI85" s="25"/>
      <c r="BJ85" s="25"/>
      <c r="BK85" s="25"/>
      <c r="BL85" s="25"/>
      <c r="BM85" s="21">
        <f t="shared" si="13"/>
        <v>2274.2307692307677</v>
      </c>
      <c r="BP85" s="18">
        <v>2019</v>
      </c>
      <c r="BQ85" s="14">
        <f t="shared" si="14"/>
        <v>0</v>
      </c>
      <c r="BR85" s="14">
        <f t="shared" si="14"/>
        <v>0</v>
      </c>
      <c r="BS85" s="14">
        <f t="shared" si="14"/>
        <v>0</v>
      </c>
      <c r="BT85" s="14">
        <f t="shared" si="14"/>
        <v>0</v>
      </c>
      <c r="BU85" s="14">
        <f t="shared" si="14"/>
        <v>0</v>
      </c>
      <c r="BV85" s="14">
        <f t="shared" si="14"/>
        <v>0</v>
      </c>
      <c r="BW85" s="14">
        <f t="shared" si="14"/>
        <v>1.6235413495687492E-3</v>
      </c>
      <c r="BX85" s="14">
        <f t="shared" si="14"/>
        <v>0</v>
      </c>
      <c r="BY85" s="14">
        <f t="shared" si="14"/>
        <v>3.3823778116015557E-4</v>
      </c>
      <c r="BZ85" s="14">
        <f t="shared" si="14"/>
        <v>0</v>
      </c>
      <c r="CA85" s="14">
        <f t="shared" si="14"/>
        <v>0</v>
      </c>
      <c r="CB85" s="14">
        <f t="shared" si="14"/>
        <v>1.1500084559445307E-3</v>
      </c>
      <c r="CC85" s="14">
        <f t="shared" si="14"/>
        <v>1.2988330796549975E-2</v>
      </c>
      <c r="CD85" s="14">
        <f t="shared" si="14"/>
        <v>3.822086927109758E-3</v>
      </c>
      <c r="CE85" s="14">
        <f t="shared" si="14"/>
        <v>1.8467782851344493E-2</v>
      </c>
      <c r="CF85" s="14">
        <f t="shared" si="14"/>
        <v>0.33235244376796891</v>
      </c>
      <c r="CG85" s="14">
        <f t="shared" si="30"/>
        <v>0.34534077456451889</v>
      </c>
      <c r="CH85" s="14">
        <f t="shared" si="30"/>
        <v>0.10126839167935059</v>
      </c>
      <c r="CI85" s="14">
        <f t="shared" si="30"/>
        <v>0.18264840182648404</v>
      </c>
      <c r="CJ85" s="14">
        <f t="shared" si="30"/>
        <v>0</v>
      </c>
      <c r="CK85" s="14">
        <f t="shared" si="30"/>
        <v>0</v>
      </c>
      <c r="CL85" s="14">
        <f t="shared" si="30"/>
        <v>0</v>
      </c>
      <c r="CM85" s="14">
        <f t="shared" si="30"/>
        <v>0</v>
      </c>
      <c r="CN85" s="14">
        <f t="shared" si="30"/>
        <v>0</v>
      </c>
      <c r="CO85" s="14">
        <f t="shared" si="30"/>
        <v>0</v>
      </c>
      <c r="CP85" s="14">
        <f t="shared" si="30"/>
        <v>0</v>
      </c>
      <c r="CQ85" s="14">
        <f t="shared" si="30"/>
        <v>0</v>
      </c>
      <c r="CR85" s="14">
        <f t="shared" si="30"/>
        <v>0</v>
      </c>
      <c r="CS85" s="14">
        <f t="shared" si="30"/>
        <v>0</v>
      </c>
      <c r="CT85" s="14">
        <f t="shared" si="30"/>
        <v>0</v>
      </c>
      <c r="CU85" s="14">
        <f t="shared" si="30"/>
        <v>0</v>
      </c>
      <c r="CV85" s="14">
        <f t="shared" si="30"/>
        <v>0</v>
      </c>
      <c r="CW85" s="14">
        <f t="shared" si="34"/>
        <v>0</v>
      </c>
      <c r="CX85" s="14">
        <f t="shared" si="34"/>
        <v>0</v>
      </c>
      <c r="CY85" s="14">
        <f t="shared" si="34"/>
        <v>0</v>
      </c>
      <c r="CZ85" s="14">
        <f t="shared" si="34"/>
        <v>0</v>
      </c>
      <c r="DA85" s="14">
        <f t="shared" si="34"/>
        <v>0</v>
      </c>
      <c r="DB85" s="14">
        <f t="shared" si="34"/>
        <v>0</v>
      </c>
      <c r="DC85" s="14">
        <f t="shared" si="31"/>
        <v>0</v>
      </c>
      <c r="DD85" s="14">
        <f t="shared" si="31"/>
        <v>0</v>
      </c>
      <c r="DE85" s="14">
        <f t="shared" si="31"/>
        <v>0</v>
      </c>
      <c r="DF85" s="14">
        <f t="shared" si="31"/>
        <v>0</v>
      </c>
      <c r="DG85" s="14">
        <f t="shared" si="31"/>
        <v>0</v>
      </c>
      <c r="DH85" s="14">
        <f t="shared" si="31"/>
        <v>0</v>
      </c>
      <c r="DI85" s="14">
        <f t="shared" si="31"/>
        <v>0</v>
      </c>
      <c r="DJ85" s="14">
        <f t="shared" si="31"/>
        <v>0</v>
      </c>
      <c r="DK85" s="14">
        <f t="shared" si="31"/>
        <v>0</v>
      </c>
      <c r="DL85" s="14">
        <f t="shared" si="31"/>
        <v>0</v>
      </c>
      <c r="DM85" s="14">
        <f t="shared" si="31"/>
        <v>0</v>
      </c>
      <c r="DN85" s="14">
        <f t="shared" si="31"/>
        <v>0</v>
      </c>
      <c r="DO85" s="14">
        <f t="shared" si="31"/>
        <v>0</v>
      </c>
      <c r="DP85" s="14">
        <f t="shared" si="31"/>
        <v>0</v>
      </c>
      <c r="DQ85" s="14">
        <f t="shared" si="31"/>
        <v>0</v>
      </c>
      <c r="DR85" s="14">
        <f t="shared" si="31"/>
        <v>0</v>
      </c>
      <c r="DS85" s="14">
        <f t="shared" si="32"/>
        <v>0</v>
      </c>
      <c r="DT85" s="14">
        <f t="shared" si="32"/>
        <v>0</v>
      </c>
      <c r="DU85" s="14">
        <f t="shared" si="32"/>
        <v>0</v>
      </c>
      <c r="DV85" s="14">
        <f t="shared" si="32"/>
        <v>0</v>
      </c>
      <c r="DW85" s="14">
        <f t="shared" si="32"/>
        <v>0</v>
      </c>
      <c r="DX85" s="14">
        <f t="shared" si="32"/>
        <v>0</v>
      </c>
      <c r="DY85" s="14">
        <f t="shared" si="32"/>
        <v>0</v>
      </c>
      <c r="DZ85" s="14">
        <f t="shared" si="15"/>
        <v>1</v>
      </c>
    </row>
    <row r="86" spans="1:130">
      <c r="A86" s="18">
        <v>20</v>
      </c>
      <c r="B86" s="15">
        <f t="shared" si="12"/>
        <v>1</v>
      </c>
      <c r="C86" s="18">
        <v>2020</v>
      </c>
      <c r="D86" s="25">
        <f t="shared" si="16"/>
        <v>0</v>
      </c>
      <c r="E86" s="25">
        <f t="shared" si="17"/>
        <v>0</v>
      </c>
      <c r="F86" s="25">
        <f t="shared" si="18"/>
        <v>0</v>
      </c>
      <c r="G86" s="25">
        <f t="shared" si="19"/>
        <v>0</v>
      </c>
      <c r="H86" s="25">
        <f t="shared" si="20"/>
        <v>0</v>
      </c>
      <c r="I86" s="25">
        <f t="shared" si="21"/>
        <v>0</v>
      </c>
      <c r="J86" s="25">
        <f t="shared" si="22"/>
        <v>1.0658141036401503E-14</v>
      </c>
      <c r="K86" s="25">
        <f t="shared" si="23"/>
        <v>0</v>
      </c>
      <c r="L86" s="25">
        <f t="shared" si="24"/>
        <v>0.76923076923076983</v>
      </c>
      <c r="M86" s="25">
        <f t="shared" si="25"/>
        <v>0</v>
      </c>
      <c r="N86" s="25">
        <f t="shared" si="26"/>
        <v>0</v>
      </c>
      <c r="O86" s="25">
        <f t="shared" si="27"/>
        <v>2.6153846153846176</v>
      </c>
      <c r="P86" s="25">
        <f t="shared" si="28"/>
        <v>29.538461538461561</v>
      </c>
      <c r="Q86" s="25">
        <f t="shared" si="29"/>
        <v>8.6923076923076863</v>
      </c>
      <c r="R86" s="25">
        <f t="shared" si="33"/>
        <v>41.999999999999972</v>
      </c>
      <c r="S86" s="25">
        <f t="shared" si="35"/>
        <v>755.84615384615336</v>
      </c>
      <c r="T86" s="25">
        <f t="shared" si="36"/>
        <v>785.3846153846149</v>
      </c>
      <c r="U86" s="25">
        <f t="shared" si="37"/>
        <v>230.30769230769215</v>
      </c>
      <c r="V86" s="25">
        <f t="shared" ref="V86:V104" si="38">VLOOKUP($C$84,$D$3:$K$63,$A$68,0)*(B68-B67)</f>
        <v>415.38461538461513</v>
      </c>
      <c r="W86" s="25">
        <f>VLOOKUP($C$85,$D$3:$K$63,$A$68,0)*(B67-B66)</f>
        <v>233.61538461538447</v>
      </c>
      <c r="X86" s="25">
        <f>VLOOKUP($C$86,$D$3:$K$63,$A$68,0)*B66</f>
        <v>0</v>
      </c>
      <c r="Y86" s="25"/>
      <c r="Z86" s="25"/>
      <c r="AA86" s="25"/>
      <c r="AB86" s="25"/>
      <c r="AC86" s="25"/>
      <c r="AD86" s="25"/>
      <c r="AE86" s="25"/>
      <c r="AF86" s="25"/>
      <c r="AG86" s="25"/>
      <c r="AH86" s="25"/>
      <c r="AI86" s="25"/>
      <c r="AJ86" s="25"/>
      <c r="AK86" s="25"/>
      <c r="AL86" s="25"/>
      <c r="AM86" s="25"/>
      <c r="AN86" s="25"/>
      <c r="AO86" s="25"/>
      <c r="AP86" s="25"/>
      <c r="AQ86" s="25"/>
      <c r="AR86" s="25"/>
      <c r="AS86" s="25"/>
      <c r="AT86" s="25"/>
      <c r="AU86" s="25"/>
      <c r="AV86" s="25"/>
      <c r="AW86" s="25"/>
      <c r="AX86" s="25"/>
      <c r="AY86" s="25"/>
      <c r="AZ86" s="25"/>
      <c r="BA86" s="25"/>
      <c r="BB86" s="25"/>
      <c r="BC86" s="25"/>
      <c r="BD86" s="25"/>
      <c r="BE86" s="25"/>
      <c r="BF86" s="25"/>
      <c r="BG86" s="25"/>
      <c r="BH86" s="25"/>
      <c r="BI86" s="25"/>
      <c r="BJ86" s="25"/>
      <c r="BK86" s="25"/>
      <c r="BL86" s="25"/>
      <c r="BM86" s="21">
        <f t="shared" si="13"/>
        <v>2504.1538461538444</v>
      </c>
      <c r="BP86" s="18">
        <v>2020</v>
      </c>
      <c r="BQ86" s="14">
        <f t="shared" si="14"/>
        <v>0</v>
      </c>
      <c r="BR86" s="14">
        <f t="shared" si="14"/>
        <v>0</v>
      </c>
      <c r="BS86" s="14">
        <f t="shared" si="14"/>
        <v>0</v>
      </c>
      <c r="BT86" s="14">
        <f t="shared" si="14"/>
        <v>0</v>
      </c>
      <c r="BU86" s="14">
        <f t="shared" si="14"/>
        <v>0</v>
      </c>
      <c r="BV86" s="14">
        <f t="shared" si="14"/>
        <v>0</v>
      </c>
      <c r="BW86" s="14">
        <f t="shared" si="14"/>
        <v>4.2561846001480501E-18</v>
      </c>
      <c r="BX86" s="14">
        <f t="shared" si="14"/>
        <v>0</v>
      </c>
      <c r="BY86" s="14">
        <f t="shared" si="14"/>
        <v>3.0718191312895544E-4</v>
      </c>
      <c r="BZ86" s="14">
        <f t="shared" si="14"/>
        <v>0</v>
      </c>
      <c r="CA86" s="14">
        <f t="shared" si="14"/>
        <v>0</v>
      </c>
      <c r="CB86" s="14">
        <f t="shared" si="14"/>
        <v>1.0444185046384485E-3</v>
      </c>
      <c r="CC86" s="14">
        <f t="shared" si="14"/>
        <v>1.1795785464151888E-2</v>
      </c>
      <c r="CD86" s="14">
        <f t="shared" si="14"/>
        <v>3.471155618357191E-3</v>
      </c>
      <c r="CE86" s="14">
        <f t="shared" si="14"/>
        <v>1.6772132456840942E-2</v>
      </c>
      <c r="CF86" s="14">
        <f t="shared" si="14"/>
        <v>0.30183694784051118</v>
      </c>
      <c r="CG86" s="14">
        <f t="shared" si="30"/>
        <v>0.31363273330466307</v>
      </c>
      <c r="CH86" s="14">
        <f t="shared" si="30"/>
        <v>9.1970264790809123E-2</v>
      </c>
      <c r="CI86" s="14">
        <f t="shared" si="30"/>
        <v>0.1658782330896357</v>
      </c>
      <c r="CJ86" s="14">
        <f t="shared" si="30"/>
        <v>9.3291147017263626E-2</v>
      </c>
      <c r="CK86" s="14">
        <f t="shared" si="30"/>
        <v>0</v>
      </c>
      <c r="CL86" s="14">
        <f t="shared" si="30"/>
        <v>0</v>
      </c>
      <c r="CM86" s="14">
        <f t="shared" si="30"/>
        <v>0</v>
      </c>
      <c r="CN86" s="14">
        <f t="shared" si="30"/>
        <v>0</v>
      </c>
      <c r="CO86" s="14">
        <f t="shared" si="30"/>
        <v>0</v>
      </c>
      <c r="CP86" s="14">
        <f t="shared" si="30"/>
        <v>0</v>
      </c>
      <c r="CQ86" s="14">
        <f t="shared" si="30"/>
        <v>0</v>
      </c>
      <c r="CR86" s="14">
        <f t="shared" si="30"/>
        <v>0</v>
      </c>
      <c r="CS86" s="14">
        <f t="shared" si="30"/>
        <v>0</v>
      </c>
      <c r="CT86" s="14">
        <f t="shared" si="30"/>
        <v>0</v>
      </c>
      <c r="CU86" s="14">
        <f t="shared" si="30"/>
        <v>0</v>
      </c>
      <c r="CV86" s="14">
        <f t="shared" si="30"/>
        <v>0</v>
      </c>
      <c r="CW86" s="14">
        <f t="shared" si="34"/>
        <v>0</v>
      </c>
      <c r="CX86" s="14">
        <f t="shared" si="34"/>
        <v>0</v>
      </c>
      <c r="CY86" s="14">
        <f t="shared" si="34"/>
        <v>0</v>
      </c>
      <c r="CZ86" s="14">
        <f t="shared" si="34"/>
        <v>0</v>
      </c>
      <c r="DA86" s="14">
        <f t="shared" si="34"/>
        <v>0</v>
      </c>
      <c r="DB86" s="14">
        <f t="shared" si="34"/>
        <v>0</v>
      </c>
      <c r="DC86" s="14">
        <f t="shared" si="31"/>
        <v>0</v>
      </c>
      <c r="DD86" s="14">
        <f t="shared" si="31"/>
        <v>0</v>
      </c>
      <c r="DE86" s="14">
        <f t="shared" si="31"/>
        <v>0</v>
      </c>
      <c r="DF86" s="14">
        <f t="shared" si="31"/>
        <v>0</v>
      </c>
      <c r="DG86" s="14">
        <f t="shared" si="31"/>
        <v>0</v>
      </c>
      <c r="DH86" s="14">
        <f t="shared" si="31"/>
        <v>0</v>
      </c>
      <c r="DI86" s="14">
        <f t="shared" si="31"/>
        <v>0</v>
      </c>
      <c r="DJ86" s="14">
        <f t="shared" si="31"/>
        <v>0</v>
      </c>
      <c r="DK86" s="14">
        <f t="shared" si="31"/>
        <v>0</v>
      </c>
      <c r="DL86" s="14">
        <f t="shared" si="31"/>
        <v>0</v>
      </c>
      <c r="DM86" s="14">
        <f t="shared" si="31"/>
        <v>0</v>
      </c>
      <c r="DN86" s="14">
        <f t="shared" si="31"/>
        <v>0</v>
      </c>
      <c r="DO86" s="14">
        <f t="shared" si="31"/>
        <v>0</v>
      </c>
      <c r="DP86" s="14">
        <f t="shared" si="31"/>
        <v>0</v>
      </c>
      <c r="DQ86" s="14">
        <f t="shared" si="31"/>
        <v>0</v>
      </c>
      <c r="DR86" s="14">
        <f t="shared" si="31"/>
        <v>0</v>
      </c>
      <c r="DS86" s="14">
        <f t="shared" si="32"/>
        <v>0</v>
      </c>
      <c r="DT86" s="14">
        <f t="shared" si="32"/>
        <v>0</v>
      </c>
      <c r="DU86" s="14">
        <f t="shared" si="32"/>
        <v>0</v>
      </c>
      <c r="DV86" s="14">
        <f t="shared" si="32"/>
        <v>0</v>
      </c>
      <c r="DW86" s="14">
        <f t="shared" si="32"/>
        <v>0</v>
      </c>
      <c r="DX86" s="14">
        <f t="shared" si="32"/>
        <v>0</v>
      </c>
      <c r="DY86" s="14">
        <f t="shared" si="32"/>
        <v>0</v>
      </c>
      <c r="DZ86" s="14">
        <f t="shared" si="15"/>
        <v>1.0000000000000002</v>
      </c>
    </row>
    <row r="87" spans="1:130">
      <c r="B87" s="15"/>
      <c r="C87" s="18">
        <v>2021</v>
      </c>
      <c r="D87" s="25"/>
      <c r="E87" s="25">
        <f t="shared" si="17"/>
        <v>0</v>
      </c>
      <c r="F87" s="25">
        <f t="shared" si="18"/>
        <v>0</v>
      </c>
      <c r="G87" s="25">
        <f t="shared" si="19"/>
        <v>0</v>
      </c>
      <c r="H87" s="25">
        <f t="shared" si="20"/>
        <v>0</v>
      </c>
      <c r="I87" s="25">
        <f t="shared" si="21"/>
        <v>0</v>
      </c>
      <c r="J87" s="25">
        <f t="shared" si="22"/>
        <v>0</v>
      </c>
      <c r="K87" s="25">
        <f t="shared" si="23"/>
        <v>0</v>
      </c>
      <c r="L87" s="25">
        <f t="shared" si="24"/>
        <v>0.76923076923076983</v>
      </c>
      <c r="M87" s="25">
        <f t="shared" si="25"/>
        <v>0</v>
      </c>
      <c r="N87" s="25">
        <f t="shared" si="26"/>
        <v>0</v>
      </c>
      <c r="O87" s="25">
        <f t="shared" si="27"/>
        <v>2.6153846153846136</v>
      </c>
      <c r="P87" s="25">
        <f t="shared" si="28"/>
        <v>29.538461538461561</v>
      </c>
      <c r="Q87" s="25">
        <f t="shared" si="29"/>
        <v>8.6923076923076987</v>
      </c>
      <c r="R87" s="25">
        <f t="shared" si="33"/>
        <v>41.999999999999972</v>
      </c>
      <c r="S87" s="25">
        <f t="shared" si="35"/>
        <v>755.84615384615336</v>
      </c>
      <c r="T87" s="25">
        <f t="shared" si="36"/>
        <v>785.3846153846149</v>
      </c>
      <c r="U87" s="25">
        <f t="shared" si="37"/>
        <v>230.30769230769215</v>
      </c>
      <c r="V87" s="25">
        <f t="shared" si="38"/>
        <v>415.38461538461513</v>
      </c>
      <c r="W87" s="25">
        <f t="shared" ref="W87:W105" si="39">VLOOKUP($C$85,$D$3:$K$63,$A$68,0)*(B68-B67)</f>
        <v>233.61538461538447</v>
      </c>
      <c r="X87" s="25">
        <f>VLOOKUP($C$86,$D$3:$K$63,$A$68,0)*(B67-B66)</f>
        <v>0.23076923076923062</v>
      </c>
      <c r="Y87" s="25">
        <f>VLOOKUP($C$87,$D$3:$K$63,$A$68,0)*B66</f>
        <v>0</v>
      </c>
      <c r="Z87" s="25"/>
      <c r="AA87" s="25"/>
      <c r="AB87" s="25"/>
      <c r="AC87" s="25"/>
      <c r="AD87" s="25"/>
      <c r="AE87" s="25"/>
      <c r="AF87" s="25"/>
      <c r="AG87" s="25"/>
      <c r="AH87" s="25"/>
      <c r="AI87" s="25"/>
      <c r="AJ87" s="25"/>
      <c r="AK87" s="25"/>
      <c r="AL87" s="25"/>
      <c r="AM87" s="25"/>
      <c r="AN87" s="25"/>
      <c r="AO87" s="25"/>
      <c r="AP87" s="25"/>
      <c r="AQ87" s="25"/>
      <c r="AR87" s="25"/>
      <c r="AS87" s="25"/>
      <c r="AT87" s="25"/>
      <c r="AU87" s="25"/>
      <c r="AV87" s="25"/>
      <c r="AW87" s="25"/>
      <c r="AX87" s="25"/>
      <c r="AY87" s="25"/>
      <c r="AZ87" s="25"/>
      <c r="BA87" s="25"/>
      <c r="BB87" s="25"/>
      <c r="BC87" s="25"/>
      <c r="BD87" s="25"/>
      <c r="BE87" s="25"/>
      <c r="BF87" s="25"/>
      <c r="BG87" s="25"/>
      <c r="BH87" s="25"/>
      <c r="BI87" s="25"/>
      <c r="BJ87" s="25"/>
      <c r="BK87" s="25"/>
      <c r="BL87" s="25"/>
      <c r="BM87" s="21">
        <f t="shared" si="13"/>
        <v>2504.3846153846134</v>
      </c>
      <c r="BP87" s="18">
        <v>2021</v>
      </c>
      <c r="BQ87" s="14">
        <f t="shared" si="14"/>
        <v>0</v>
      </c>
      <c r="BR87" s="14">
        <f t="shared" si="14"/>
        <v>0</v>
      </c>
      <c r="BS87" s="14">
        <f t="shared" si="14"/>
        <v>0</v>
      </c>
      <c r="BT87" s="14">
        <f t="shared" si="14"/>
        <v>0</v>
      </c>
      <c r="BU87" s="14">
        <f t="shared" si="14"/>
        <v>0</v>
      </c>
      <c r="BV87" s="14">
        <f t="shared" si="14"/>
        <v>0</v>
      </c>
      <c r="BW87" s="14">
        <f t="shared" si="14"/>
        <v>0</v>
      </c>
      <c r="BX87" s="14">
        <f t="shared" si="14"/>
        <v>0</v>
      </c>
      <c r="BY87" s="14">
        <f t="shared" si="14"/>
        <v>3.0715360751912079E-4</v>
      </c>
      <c r="BZ87" s="14">
        <f t="shared" si="14"/>
        <v>0</v>
      </c>
      <c r="CA87" s="14">
        <f t="shared" si="14"/>
        <v>0</v>
      </c>
      <c r="CB87" s="14">
        <f t="shared" si="14"/>
        <v>1.0443222655650091E-3</v>
      </c>
      <c r="CC87" s="14">
        <f t="shared" si="14"/>
        <v>1.1794698528734238E-2</v>
      </c>
      <c r="CD87" s="14">
        <f t="shared" si="14"/>
        <v>3.4708357649660647E-3</v>
      </c>
      <c r="CE87" s="14">
        <f t="shared" si="14"/>
        <v>1.6770586970543972E-2</v>
      </c>
      <c r="CF87" s="14">
        <f t="shared" si="14"/>
        <v>0.30180913474828763</v>
      </c>
      <c r="CG87" s="14">
        <f t="shared" si="30"/>
        <v>0.3136038332770219</v>
      </c>
      <c r="CH87" s="14">
        <f t="shared" si="30"/>
        <v>9.1961790091224627E-2</v>
      </c>
      <c r="CI87" s="14">
        <f t="shared" si="30"/>
        <v>0.16586294806032501</v>
      </c>
      <c r="CJ87" s="14">
        <f t="shared" si="30"/>
        <v>9.3282550603556849E-2</v>
      </c>
      <c r="CK87" s="14">
        <f t="shared" si="30"/>
        <v>9.2146082255736099E-5</v>
      </c>
      <c r="CL87" s="14">
        <f t="shared" si="30"/>
        <v>0</v>
      </c>
      <c r="CM87" s="14">
        <f t="shared" si="30"/>
        <v>0</v>
      </c>
      <c r="CN87" s="14">
        <f t="shared" si="30"/>
        <v>0</v>
      </c>
      <c r="CO87" s="14">
        <f t="shared" si="30"/>
        <v>0</v>
      </c>
      <c r="CP87" s="14">
        <f t="shared" si="30"/>
        <v>0</v>
      </c>
      <c r="CQ87" s="14">
        <f t="shared" si="30"/>
        <v>0</v>
      </c>
      <c r="CR87" s="14">
        <f t="shared" si="30"/>
        <v>0</v>
      </c>
      <c r="CS87" s="14">
        <f t="shared" si="30"/>
        <v>0</v>
      </c>
      <c r="CT87" s="14">
        <f t="shared" si="30"/>
        <v>0</v>
      </c>
      <c r="CU87" s="14">
        <f t="shared" si="30"/>
        <v>0</v>
      </c>
      <c r="CV87" s="14">
        <f t="shared" si="30"/>
        <v>0</v>
      </c>
      <c r="CW87" s="14">
        <f t="shared" si="34"/>
        <v>0</v>
      </c>
      <c r="CX87" s="14">
        <f t="shared" si="34"/>
        <v>0</v>
      </c>
      <c r="CY87" s="14">
        <f t="shared" si="34"/>
        <v>0</v>
      </c>
      <c r="CZ87" s="14">
        <f t="shared" si="34"/>
        <v>0</v>
      </c>
      <c r="DA87" s="14">
        <f t="shared" si="34"/>
        <v>0</v>
      </c>
      <c r="DB87" s="14">
        <f t="shared" si="34"/>
        <v>0</v>
      </c>
      <c r="DC87" s="14">
        <f t="shared" si="31"/>
        <v>0</v>
      </c>
      <c r="DD87" s="14">
        <f t="shared" si="31"/>
        <v>0</v>
      </c>
      <c r="DE87" s="14">
        <f t="shared" si="31"/>
        <v>0</v>
      </c>
      <c r="DF87" s="14">
        <f t="shared" si="31"/>
        <v>0</v>
      </c>
      <c r="DG87" s="14">
        <f t="shared" si="31"/>
        <v>0</v>
      </c>
      <c r="DH87" s="14">
        <f t="shared" si="31"/>
        <v>0</v>
      </c>
      <c r="DI87" s="14">
        <f t="shared" si="31"/>
        <v>0</v>
      </c>
      <c r="DJ87" s="14">
        <f t="shared" si="31"/>
        <v>0</v>
      </c>
      <c r="DK87" s="14">
        <f t="shared" si="31"/>
        <v>0</v>
      </c>
      <c r="DL87" s="14">
        <f t="shared" si="31"/>
        <v>0</v>
      </c>
      <c r="DM87" s="14">
        <f t="shared" si="31"/>
        <v>0</v>
      </c>
      <c r="DN87" s="14">
        <f t="shared" si="31"/>
        <v>0</v>
      </c>
      <c r="DO87" s="14">
        <f t="shared" si="31"/>
        <v>0</v>
      </c>
      <c r="DP87" s="14">
        <f t="shared" si="31"/>
        <v>0</v>
      </c>
      <c r="DQ87" s="14">
        <f t="shared" si="31"/>
        <v>0</v>
      </c>
      <c r="DR87" s="14">
        <f t="shared" si="31"/>
        <v>0</v>
      </c>
      <c r="DS87" s="14">
        <f t="shared" si="32"/>
        <v>0</v>
      </c>
      <c r="DT87" s="14">
        <f t="shared" si="32"/>
        <v>0</v>
      </c>
      <c r="DU87" s="14">
        <f t="shared" si="32"/>
        <v>0</v>
      </c>
      <c r="DV87" s="14">
        <f t="shared" si="32"/>
        <v>0</v>
      </c>
      <c r="DW87" s="14">
        <f t="shared" si="32"/>
        <v>0</v>
      </c>
      <c r="DX87" s="14">
        <f t="shared" si="32"/>
        <v>0</v>
      </c>
      <c r="DY87" s="14">
        <f t="shared" si="32"/>
        <v>0</v>
      </c>
      <c r="DZ87" s="14">
        <f t="shared" si="15"/>
        <v>1.0000000000000002</v>
      </c>
    </row>
    <row r="88" spans="1:130">
      <c r="B88" s="15"/>
      <c r="C88" s="18">
        <v>2022</v>
      </c>
      <c r="D88" s="25"/>
      <c r="E88" s="25"/>
      <c r="F88" s="25">
        <f t="shared" si="18"/>
        <v>0</v>
      </c>
      <c r="G88" s="25">
        <f t="shared" si="19"/>
        <v>0</v>
      </c>
      <c r="H88" s="25">
        <f t="shared" si="20"/>
        <v>0</v>
      </c>
      <c r="I88" s="25">
        <f t="shared" si="21"/>
        <v>0</v>
      </c>
      <c r="J88" s="25">
        <f t="shared" si="22"/>
        <v>0</v>
      </c>
      <c r="K88" s="25">
        <f t="shared" si="23"/>
        <v>0</v>
      </c>
      <c r="L88" s="25">
        <f t="shared" si="24"/>
        <v>2.2204460492503131E-15</v>
      </c>
      <c r="M88" s="25">
        <f t="shared" si="25"/>
        <v>0</v>
      </c>
      <c r="N88" s="25">
        <f t="shared" si="26"/>
        <v>0</v>
      </c>
      <c r="O88" s="25">
        <f t="shared" si="27"/>
        <v>2.6153846153846136</v>
      </c>
      <c r="P88" s="25">
        <f t="shared" si="28"/>
        <v>29.538461538461519</v>
      </c>
      <c r="Q88" s="25">
        <f t="shared" si="29"/>
        <v>8.6923076923076987</v>
      </c>
      <c r="R88" s="25">
        <f t="shared" si="33"/>
        <v>42.000000000000036</v>
      </c>
      <c r="S88" s="25">
        <f t="shared" si="35"/>
        <v>755.84615384615336</v>
      </c>
      <c r="T88" s="25">
        <f t="shared" si="36"/>
        <v>785.3846153846149</v>
      </c>
      <c r="U88" s="25">
        <f t="shared" si="37"/>
        <v>230.30769230769215</v>
      </c>
      <c r="V88" s="25">
        <f t="shared" si="38"/>
        <v>415.38461538461513</v>
      </c>
      <c r="W88" s="25">
        <f t="shared" si="39"/>
        <v>233.61538461538447</v>
      </c>
      <c r="X88" s="25">
        <f t="shared" ref="X88:X106" si="40">VLOOKUP($C$86,$D$3:$K$63,$A$68,0)*(B68-B67)</f>
        <v>0.23076923076923062</v>
      </c>
      <c r="Y88" s="25">
        <f>VLOOKUP($C$87,$D$3:$K$63,$A$68,0)*(B67-B66)</f>
        <v>1.3846153846153837</v>
      </c>
      <c r="Z88" s="25">
        <f>VLOOKUP($C$88,$D$3:$K$63,$A$68,0)*B66</f>
        <v>0</v>
      </c>
      <c r="AA88" s="25"/>
      <c r="AB88" s="25"/>
      <c r="AC88" s="25"/>
      <c r="AD88" s="25"/>
      <c r="AE88" s="25"/>
      <c r="AF88" s="25"/>
      <c r="AG88" s="25"/>
      <c r="AH88" s="25"/>
      <c r="AI88" s="25"/>
      <c r="AJ88" s="25"/>
      <c r="AK88" s="25"/>
      <c r="AL88" s="25"/>
      <c r="AM88" s="25"/>
      <c r="AN88" s="25"/>
      <c r="AO88" s="25"/>
      <c r="AP88" s="25"/>
      <c r="AQ88" s="25"/>
      <c r="AR88" s="25"/>
      <c r="AS88" s="25"/>
      <c r="AT88" s="25"/>
      <c r="AU88" s="25"/>
      <c r="AV88" s="25"/>
      <c r="AW88" s="25"/>
      <c r="AX88" s="25"/>
      <c r="AY88" s="25"/>
      <c r="AZ88" s="25"/>
      <c r="BA88" s="25"/>
      <c r="BB88" s="25"/>
      <c r="BC88" s="25"/>
      <c r="BD88" s="25"/>
      <c r="BE88" s="25"/>
      <c r="BF88" s="25"/>
      <c r="BG88" s="25"/>
      <c r="BH88" s="25"/>
      <c r="BI88" s="25"/>
      <c r="BJ88" s="25"/>
      <c r="BK88" s="25"/>
      <c r="BL88" s="25"/>
      <c r="BM88" s="21">
        <f t="shared" si="13"/>
        <v>2504.9999999999977</v>
      </c>
      <c r="BP88" s="18">
        <v>2022</v>
      </c>
      <c r="BQ88" s="14">
        <f t="shared" si="14"/>
        <v>0</v>
      </c>
      <c r="BR88" s="14">
        <f t="shared" si="14"/>
        <v>0</v>
      </c>
      <c r="BS88" s="14">
        <f t="shared" si="14"/>
        <v>0</v>
      </c>
      <c r="BT88" s="14">
        <f t="shared" si="14"/>
        <v>0</v>
      </c>
      <c r="BU88" s="14">
        <f t="shared" si="14"/>
        <v>0</v>
      </c>
      <c r="BV88" s="14">
        <f t="shared" si="14"/>
        <v>0</v>
      </c>
      <c r="BW88" s="14">
        <f t="shared" si="14"/>
        <v>0</v>
      </c>
      <c r="BX88" s="14">
        <f t="shared" si="14"/>
        <v>0</v>
      </c>
      <c r="BY88" s="14">
        <f t="shared" si="14"/>
        <v>8.864056084831598E-19</v>
      </c>
      <c r="BZ88" s="14">
        <f t="shared" si="14"/>
        <v>0</v>
      </c>
      <c r="CA88" s="14">
        <f t="shared" si="14"/>
        <v>0</v>
      </c>
      <c r="CB88" s="14">
        <f t="shared" si="14"/>
        <v>1.0440657147243976E-3</v>
      </c>
      <c r="CC88" s="14">
        <f t="shared" si="14"/>
        <v>1.1791801013357903E-2</v>
      </c>
      <c r="CD88" s="14">
        <f t="shared" si="14"/>
        <v>3.4699831107016794E-3</v>
      </c>
      <c r="CE88" s="14">
        <f t="shared" si="14"/>
        <v>1.6766467065868294E-2</v>
      </c>
      <c r="CF88" s="14">
        <f t="shared" si="14"/>
        <v>0.30173499155535094</v>
      </c>
      <c r="CG88" s="14">
        <f t="shared" si="30"/>
        <v>0.31352679256870886</v>
      </c>
      <c r="CH88" s="14">
        <f t="shared" si="30"/>
        <v>9.193919852602489E-2</v>
      </c>
      <c r="CI88" s="14">
        <f t="shared" si="30"/>
        <v>0.16582220175034551</v>
      </c>
      <c r="CJ88" s="14">
        <f t="shared" si="30"/>
        <v>9.3259634576999872E-2</v>
      </c>
      <c r="CK88" s="14">
        <f t="shared" si="30"/>
        <v>9.2123445416858614E-5</v>
      </c>
      <c r="CL88" s="14">
        <f t="shared" si="30"/>
        <v>5.5274067250115169E-4</v>
      </c>
      <c r="CM88" s="14">
        <f t="shared" si="30"/>
        <v>0</v>
      </c>
      <c r="CN88" s="14">
        <f t="shared" si="30"/>
        <v>0</v>
      </c>
      <c r="CO88" s="14">
        <f t="shared" si="30"/>
        <v>0</v>
      </c>
      <c r="CP88" s="14">
        <f t="shared" si="30"/>
        <v>0</v>
      </c>
      <c r="CQ88" s="14">
        <f t="shared" si="30"/>
        <v>0</v>
      </c>
      <c r="CR88" s="14">
        <f t="shared" si="30"/>
        <v>0</v>
      </c>
      <c r="CS88" s="14">
        <f t="shared" si="30"/>
        <v>0</v>
      </c>
      <c r="CT88" s="14">
        <f t="shared" si="30"/>
        <v>0</v>
      </c>
      <c r="CU88" s="14">
        <f t="shared" si="30"/>
        <v>0</v>
      </c>
      <c r="CV88" s="14">
        <f t="shared" si="30"/>
        <v>0</v>
      </c>
      <c r="CW88" s="14">
        <f t="shared" si="34"/>
        <v>0</v>
      </c>
      <c r="CX88" s="14">
        <f t="shared" si="34"/>
        <v>0</v>
      </c>
      <c r="CY88" s="14">
        <f t="shared" si="34"/>
        <v>0</v>
      </c>
      <c r="CZ88" s="14">
        <f t="shared" si="34"/>
        <v>0</v>
      </c>
      <c r="DA88" s="14">
        <f t="shared" si="34"/>
        <v>0</v>
      </c>
      <c r="DB88" s="14">
        <f t="shared" si="34"/>
        <v>0</v>
      </c>
      <c r="DC88" s="14">
        <f t="shared" si="31"/>
        <v>0</v>
      </c>
      <c r="DD88" s="14">
        <f t="shared" si="31"/>
        <v>0</v>
      </c>
      <c r="DE88" s="14">
        <f t="shared" si="31"/>
        <v>0</v>
      </c>
      <c r="DF88" s="14">
        <f t="shared" si="31"/>
        <v>0</v>
      </c>
      <c r="DG88" s="14">
        <f t="shared" si="31"/>
        <v>0</v>
      </c>
      <c r="DH88" s="14">
        <f t="shared" si="31"/>
        <v>0</v>
      </c>
      <c r="DI88" s="14">
        <f t="shared" si="31"/>
        <v>0</v>
      </c>
      <c r="DJ88" s="14">
        <f t="shared" si="31"/>
        <v>0</v>
      </c>
      <c r="DK88" s="14">
        <f t="shared" si="31"/>
        <v>0</v>
      </c>
      <c r="DL88" s="14">
        <f t="shared" si="31"/>
        <v>0</v>
      </c>
      <c r="DM88" s="14">
        <f t="shared" si="31"/>
        <v>0</v>
      </c>
      <c r="DN88" s="14">
        <f t="shared" si="31"/>
        <v>0</v>
      </c>
      <c r="DO88" s="14">
        <f t="shared" si="31"/>
        <v>0</v>
      </c>
      <c r="DP88" s="14">
        <f t="shared" si="31"/>
        <v>0</v>
      </c>
      <c r="DQ88" s="14">
        <f t="shared" si="31"/>
        <v>0</v>
      </c>
      <c r="DR88" s="14">
        <f t="shared" si="31"/>
        <v>0</v>
      </c>
      <c r="DS88" s="14">
        <f t="shared" si="32"/>
        <v>0</v>
      </c>
      <c r="DT88" s="14">
        <f t="shared" si="32"/>
        <v>0</v>
      </c>
      <c r="DU88" s="14">
        <f t="shared" si="32"/>
        <v>0</v>
      </c>
      <c r="DV88" s="14">
        <f t="shared" si="32"/>
        <v>0</v>
      </c>
      <c r="DW88" s="14">
        <f t="shared" si="32"/>
        <v>0</v>
      </c>
      <c r="DX88" s="14">
        <f t="shared" si="32"/>
        <v>0</v>
      </c>
      <c r="DY88" s="14">
        <f t="shared" si="32"/>
        <v>0</v>
      </c>
      <c r="DZ88" s="14">
        <f t="shared" si="15"/>
        <v>1.0000000000000002</v>
      </c>
    </row>
    <row r="89" spans="1:130">
      <c r="B89" s="15"/>
      <c r="C89" s="18">
        <v>2023</v>
      </c>
      <c r="D89" s="25"/>
      <c r="E89" s="25"/>
      <c r="F89" s="25"/>
      <c r="G89" s="25">
        <f t="shared" si="19"/>
        <v>0</v>
      </c>
      <c r="H89" s="25">
        <f t="shared" si="20"/>
        <v>0</v>
      </c>
      <c r="I89" s="25">
        <f t="shared" si="21"/>
        <v>0</v>
      </c>
      <c r="J89" s="25">
        <f t="shared" si="22"/>
        <v>0</v>
      </c>
      <c r="K89" s="25">
        <f t="shared" si="23"/>
        <v>0</v>
      </c>
      <c r="L89" s="25">
        <f t="shared" si="24"/>
        <v>0</v>
      </c>
      <c r="M89" s="25">
        <f t="shared" si="25"/>
        <v>0</v>
      </c>
      <c r="N89" s="25">
        <f t="shared" si="26"/>
        <v>0</v>
      </c>
      <c r="O89" s="25">
        <f t="shared" si="27"/>
        <v>2.6153846153846176</v>
      </c>
      <c r="P89" s="25">
        <f t="shared" si="28"/>
        <v>29.538461538461519</v>
      </c>
      <c r="Q89" s="25">
        <f t="shared" si="29"/>
        <v>8.6923076923076863</v>
      </c>
      <c r="R89" s="25">
        <f t="shared" si="33"/>
        <v>42.000000000000036</v>
      </c>
      <c r="S89" s="25">
        <f t="shared" si="35"/>
        <v>755.84615384615438</v>
      </c>
      <c r="T89" s="25">
        <f t="shared" si="36"/>
        <v>785.3846153846149</v>
      </c>
      <c r="U89" s="25">
        <f t="shared" si="37"/>
        <v>230.30769230769215</v>
      </c>
      <c r="V89" s="25">
        <f t="shared" si="38"/>
        <v>415.38461538461513</v>
      </c>
      <c r="W89" s="25">
        <f t="shared" si="39"/>
        <v>233.61538461538447</v>
      </c>
      <c r="X89" s="25">
        <f t="shared" si="40"/>
        <v>0.23076923076923062</v>
      </c>
      <c r="Y89" s="25">
        <f t="shared" ref="Y89:Y107" si="41">VLOOKUP($C$87,$D$3:$K$63,$A$68,0)*(B68-B67)</f>
        <v>1.3846153846153837</v>
      </c>
      <c r="Z89" s="25">
        <f>VLOOKUP($C$88,$D$3:$K$63,$A$68,0)*(B67-B66)</f>
        <v>2.7692307692307674</v>
      </c>
      <c r="AA89" s="25">
        <f>VLOOKUP($C$89,$D$3:$K$63,$A$68,0)*B66</f>
        <v>0</v>
      </c>
      <c r="AB89" s="25"/>
      <c r="AC89" s="25"/>
      <c r="AD89" s="25"/>
      <c r="AE89" s="25"/>
      <c r="AF89" s="25"/>
      <c r="AG89" s="25"/>
      <c r="AH89" s="25"/>
      <c r="AI89" s="25"/>
      <c r="AJ89" s="25"/>
      <c r="AK89" s="25"/>
      <c r="AL89" s="25"/>
      <c r="AM89" s="25"/>
      <c r="AN89" s="25"/>
      <c r="AO89" s="25"/>
      <c r="AP89" s="25"/>
      <c r="AQ89" s="25"/>
      <c r="AR89" s="25"/>
      <c r="AS89" s="25"/>
      <c r="AT89" s="25"/>
      <c r="AU89" s="25"/>
      <c r="AV89" s="25"/>
      <c r="AW89" s="25"/>
      <c r="AX89" s="25"/>
      <c r="AY89" s="25"/>
      <c r="AZ89" s="25"/>
      <c r="BA89" s="25"/>
      <c r="BB89" s="25"/>
      <c r="BC89" s="25"/>
      <c r="BD89" s="25"/>
      <c r="BE89" s="25"/>
      <c r="BF89" s="25"/>
      <c r="BG89" s="25"/>
      <c r="BH89" s="25"/>
      <c r="BI89" s="25"/>
      <c r="BJ89" s="25"/>
      <c r="BK89" s="25"/>
      <c r="BL89" s="25"/>
      <c r="BM89" s="21">
        <f t="shared" si="13"/>
        <v>2507.76923076923</v>
      </c>
      <c r="BP89" s="18">
        <v>2023</v>
      </c>
      <c r="BQ89" s="14">
        <f t="shared" si="14"/>
        <v>0</v>
      </c>
      <c r="BR89" s="14">
        <f t="shared" si="14"/>
        <v>0</v>
      </c>
      <c r="BS89" s="14">
        <f t="shared" si="14"/>
        <v>0</v>
      </c>
      <c r="BT89" s="14">
        <f t="shared" si="14"/>
        <v>0</v>
      </c>
      <c r="BU89" s="14">
        <f t="shared" si="14"/>
        <v>0</v>
      </c>
      <c r="BV89" s="14">
        <f t="shared" si="14"/>
        <v>0</v>
      </c>
      <c r="BW89" s="14">
        <f t="shared" si="14"/>
        <v>0</v>
      </c>
      <c r="BX89" s="14">
        <f t="shared" si="14"/>
        <v>0</v>
      </c>
      <c r="BY89" s="14">
        <f t="shared" si="14"/>
        <v>0</v>
      </c>
      <c r="BZ89" s="14">
        <f t="shared" si="14"/>
        <v>0</v>
      </c>
      <c r="CA89" s="14">
        <f t="shared" si="14"/>
        <v>0</v>
      </c>
      <c r="CB89" s="14">
        <f t="shared" si="14"/>
        <v>1.0429127940860721E-3</v>
      </c>
      <c r="CC89" s="14">
        <f t="shared" si="14"/>
        <v>1.1778779792030914E-2</v>
      </c>
      <c r="CD89" s="14">
        <f t="shared" si="14"/>
        <v>3.4661513450507638E-3</v>
      </c>
      <c r="CE89" s="14">
        <f t="shared" si="14"/>
        <v>1.6747952516793983E-2</v>
      </c>
      <c r="CF89" s="14">
        <f t="shared" si="14"/>
        <v>0.30140179749087481</v>
      </c>
      <c r="CG89" s="14">
        <f t="shared" si="30"/>
        <v>0.31318057728290533</v>
      </c>
      <c r="CH89" s="14">
        <f t="shared" si="30"/>
        <v>9.1837673690991037E-2</v>
      </c>
      <c r="CI89" s="14">
        <f t="shared" si="30"/>
        <v>0.16563909082543474</v>
      </c>
      <c r="CJ89" s="14">
        <f t="shared" si="30"/>
        <v>9.3156651636452842E-2</v>
      </c>
      <c r="CK89" s="14">
        <f t="shared" si="30"/>
        <v>9.2021717125241519E-5</v>
      </c>
      <c r="CL89" s="14">
        <f t="shared" si="30"/>
        <v>5.5213030275144909E-4</v>
      </c>
      <c r="CM89" s="14">
        <f t="shared" si="30"/>
        <v>1.1042606055028982E-3</v>
      </c>
      <c r="CN89" s="14">
        <f t="shared" si="30"/>
        <v>0</v>
      </c>
      <c r="CO89" s="14">
        <f t="shared" si="30"/>
        <v>0</v>
      </c>
      <c r="CP89" s="14">
        <f t="shared" si="30"/>
        <v>0</v>
      </c>
      <c r="CQ89" s="14">
        <f t="shared" si="30"/>
        <v>0</v>
      </c>
      <c r="CR89" s="14">
        <f t="shared" si="30"/>
        <v>0</v>
      </c>
      <c r="CS89" s="14">
        <f t="shared" si="30"/>
        <v>0</v>
      </c>
      <c r="CT89" s="14">
        <f t="shared" si="30"/>
        <v>0</v>
      </c>
      <c r="CU89" s="14">
        <f t="shared" si="30"/>
        <v>0</v>
      </c>
      <c r="CV89" s="14">
        <f t="shared" si="30"/>
        <v>0</v>
      </c>
      <c r="CW89" s="14">
        <f t="shared" si="34"/>
        <v>0</v>
      </c>
      <c r="CX89" s="14">
        <f t="shared" si="34"/>
        <v>0</v>
      </c>
      <c r="CY89" s="14">
        <f t="shared" si="34"/>
        <v>0</v>
      </c>
      <c r="CZ89" s="14">
        <f t="shared" si="34"/>
        <v>0</v>
      </c>
      <c r="DA89" s="14">
        <f t="shared" si="34"/>
        <v>0</v>
      </c>
      <c r="DB89" s="14">
        <f t="shared" si="34"/>
        <v>0</v>
      </c>
      <c r="DC89" s="14">
        <f t="shared" si="31"/>
        <v>0</v>
      </c>
      <c r="DD89" s="14">
        <f t="shared" si="31"/>
        <v>0</v>
      </c>
      <c r="DE89" s="14">
        <f t="shared" si="31"/>
        <v>0</v>
      </c>
      <c r="DF89" s="14">
        <f t="shared" si="31"/>
        <v>0</v>
      </c>
      <c r="DG89" s="14">
        <f t="shared" si="31"/>
        <v>0</v>
      </c>
      <c r="DH89" s="14">
        <f t="shared" si="31"/>
        <v>0</v>
      </c>
      <c r="DI89" s="14">
        <f t="shared" si="31"/>
        <v>0</v>
      </c>
      <c r="DJ89" s="14">
        <f t="shared" si="31"/>
        <v>0</v>
      </c>
      <c r="DK89" s="14">
        <f t="shared" si="31"/>
        <v>0</v>
      </c>
      <c r="DL89" s="14">
        <f t="shared" si="31"/>
        <v>0</v>
      </c>
      <c r="DM89" s="14">
        <f t="shared" si="31"/>
        <v>0</v>
      </c>
      <c r="DN89" s="14">
        <f t="shared" si="31"/>
        <v>0</v>
      </c>
      <c r="DO89" s="14">
        <f t="shared" si="31"/>
        <v>0</v>
      </c>
      <c r="DP89" s="14">
        <f t="shared" si="31"/>
        <v>0</v>
      </c>
      <c r="DQ89" s="14">
        <f t="shared" si="31"/>
        <v>0</v>
      </c>
      <c r="DR89" s="14">
        <f t="shared" si="31"/>
        <v>0</v>
      </c>
      <c r="DS89" s="14">
        <f t="shared" si="32"/>
        <v>0</v>
      </c>
      <c r="DT89" s="14">
        <f t="shared" si="32"/>
        <v>0</v>
      </c>
      <c r="DU89" s="14">
        <f t="shared" si="32"/>
        <v>0</v>
      </c>
      <c r="DV89" s="14">
        <f t="shared" si="32"/>
        <v>0</v>
      </c>
      <c r="DW89" s="14">
        <f t="shared" si="32"/>
        <v>0</v>
      </c>
      <c r="DX89" s="14">
        <f t="shared" si="32"/>
        <v>0</v>
      </c>
      <c r="DY89" s="14">
        <f t="shared" si="32"/>
        <v>0</v>
      </c>
      <c r="DZ89" s="14">
        <f t="shared" si="15"/>
        <v>1</v>
      </c>
    </row>
    <row r="90" spans="1:130">
      <c r="B90" s="15"/>
      <c r="C90" s="18">
        <v>2024</v>
      </c>
      <c r="D90" s="25"/>
      <c r="E90" s="25"/>
      <c r="F90" s="25"/>
      <c r="G90" s="25"/>
      <c r="H90" s="25">
        <f t="shared" si="20"/>
        <v>0</v>
      </c>
      <c r="I90" s="25">
        <f t="shared" si="21"/>
        <v>0</v>
      </c>
      <c r="J90" s="25">
        <f t="shared" si="22"/>
        <v>0</v>
      </c>
      <c r="K90" s="25">
        <f t="shared" si="23"/>
        <v>0</v>
      </c>
      <c r="L90" s="25">
        <f t="shared" si="24"/>
        <v>0</v>
      </c>
      <c r="M90" s="25">
        <f t="shared" si="25"/>
        <v>0</v>
      </c>
      <c r="N90" s="25">
        <f t="shared" si="26"/>
        <v>0</v>
      </c>
      <c r="O90" s="25">
        <f t="shared" si="27"/>
        <v>2.6153846153846176</v>
      </c>
      <c r="P90" s="25">
        <f t="shared" si="28"/>
        <v>29.538461538461561</v>
      </c>
      <c r="Q90" s="25">
        <f t="shared" si="29"/>
        <v>8.6923076923076863</v>
      </c>
      <c r="R90" s="25">
        <f t="shared" si="33"/>
        <v>41.999999999999972</v>
      </c>
      <c r="S90" s="25">
        <f t="shared" si="35"/>
        <v>755.84615384615438</v>
      </c>
      <c r="T90" s="25">
        <f t="shared" si="36"/>
        <v>785.38461538461604</v>
      </c>
      <c r="U90" s="25">
        <f t="shared" si="37"/>
        <v>230.30769230769215</v>
      </c>
      <c r="V90" s="25">
        <f t="shared" si="38"/>
        <v>415.38461538461513</v>
      </c>
      <c r="W90" s="25">
        <f t="shared" si="39"/>
        <v>233.61538461538447</v>
      </c>
      <c r="X90" s="25">
        <f t="shared" si="40"/>
        <v>0.23076923076923062</v>
      </c>
      <c r="Y90" s="25">
        <f t="shared" si="41"/>
        <v>1.3846153846153837</v>
      </c>
      <c r="Z90" s="25">
        <f t="shared" ref="Z90:Z108" si="42">VLOOKUP($C$88,$D$3:$K$63,$A$68,0)*(B68-B67)</f>
        <v>2.7692307692307674</v>
      </c>
      <c r="AA90" s="25">
        <f>VLOOKUP($C$89,$D$3:$K$63,$A$68,0)*(B67-B66)</f>
        <v>4.1538461538461515</v>
      </c>
      <c r="AB90" s="25">
        <f>VLOOKUP($C$90,$D$3:$K$63,$A$68,0)*B66</f>
        <v>0</v>
      </c>
      <c r="AC90" s="25"/>
      <c r="AD90" s="25"/>
      <c r="AE90" s="25"/>
      <c r="AF90" s="25"/>
      <c r="AG90" s="25"/>
      <c r="AH90" s="25"/>
      <c r="AI90" s="25"/>
      <c r="AJ90" s="25"/>
      <c r="AK90" s="25"/>
      <c r="AL90" s="25"/>
      <c r="AM90" s="25"/>
      <c r="AN90" s="25"/>
      <c r="AO90" s="25"/>
      <c r="AP90" s="25"/>
      <c r="AQ90" s="25"/>
      <c r="AR90" s="25"/>
      <c r="AS90" s="25"/>
      <c r="AT90" s="25"/>
      <c r="AU90" s="25"/>
      <c r="AV90" s="25"/>
      <c r="AW90" s="25"/>
      <c r="AX90" s="25"/>
      <c r="AY90" s="25"/>
      <c r="AZ90" s="25"/>
      <c r="BA90" s="25"/>
      <c r="BB90" s="25"/>
      <c r="BC90" s="25"/>
      <c r="BD90" s="25"/>
      <c r="BE90" s="25"/>
      <c r="BF90" s="25"/>
      <c r="BG90" s="25"/>
      <c r="BH90" s="25"/>
      <c r="BI90" s="25"/>
      <c r="BJ90" s="25"/>
      <c r="BK90" s="25"/>
      <c r="BL90" s="25"/>
      <c r="BM90" s="21">
        <f t="shared" si="13"/>
        <v>2511.9230769230771</v>
      </c>
      <c r="BP90" s="18">
        <v>2024</v>
      </c>
      <c r="BQ90" s="14">
        <f t="shared" si="14"/>
        <v>0</v>
      </c>
      <c r="BR90" s="14">
        <f t="shared" si="14"/>
        <v>0</v>
      </c>
      <c r="BS90" s="14">
        <f t="shared" si="14"/>
        <v>0</v>
      </c>
      <c r="BT90" s="14">
        <f t="shared" si="14"/>
        <v>0</v>
      </c>
      <c r="BU90" s="14">
        <f t="shared" si="14"/>
        <v>0</v>
      </c>
      <c r="BV90" s="14">
        <f t="shared" si="14"/>
        <v>0</v>
      </c>
      <c r="BW90" s="14">
        <f t="shared" si="14"/>
        <v>0</v>
      </c>
      <c r="BX90" s="14">
        <f t="shared" si="14"/>
        <v>0</v>
      </c>
      <c r="BY90" s="14">
        <f t="shared" si="14"/>
        <v>0</v>
      </c>
      <c r="BZ90" s="14">
        <f t="shared" si="14"/>
        <v>0</v>
      </c>
      <c r="CA90" s="14">
        <f t="shared" si="14"/>
        <v>0</v>
      </c>
      <c r="CB90" s="14">
        <f t="shared" si="14"/>
        <v>1.0411881794518459E-3</v>
      </c>
      <c r="CC90" s="14">
        <f t="shared" si="14"/>
        <v>1.175930179145614E-2</v>
      </c>
      <c r="CD90" s="14">
        <f t="shared" si="14"/>
        <v>3.4604195375899528E-3</v>
      </c>
      <c r="CE90" s="14">
        <f t="shared" si="14"/>
        <v>1.6720257234726674E-2</v>
      </c>
      <c r="CF90" s="14">
        <f t="shared" si="14"/>
        <v>0.30090338386158338</v>
      </c>
      <c r="CG90" s="14">
        <f t="shared" si="30"/>
        <v>0.31266268565303956</v>
      </c>
      <c r="CH90" s="14">
        <f t="shared" si="30"/>
        <v>9.1685806155259467E-2</v>
      </c>
      <c r="CI90" s="14">
        <f t="shared" si="30"/>
        <v>0.16536518144235174</v>
      </c>
      <c r="CJ90" s="14">
        <f t="shared" si="30"/>
        <v>9.3002602970448559E-2</v>
      </c>
      <c r="CK90" s="14">
        <f t="shared" si="30"/>
        <v>9.1869545245750958E-5</v>
      </c>
      <c r="CL90" s="14">
        <f t="shared" si="30"/>
        <v>5.5121727147450575E-4</v>
      </c>
      <c r="CM90" s="14">
        <f t="shared" si="30"/>
        <v>1.1024345429490115E-3</v>
      </c>
      <c r="CN90" s="14">
        <f t="shared" si="30"/>
        <v>1.6536518144235175E-3</v>
      </c>
      <c r="CO90" s="14">
        <f t="shared" si="30"/>
        <v>0</v>
      </c>
      <c r="CP90" s="14">
        <f t="shared" si="30"/>
        <v>0</v>
      </c>
      <c r="CQ90" s="14">
        <f t="shared" si="30"/>
        <v>0</v>
      </c>
      <c r="CR90" s="14">
        <f t="shared" si="30"/>
        <v>0</v>
      </c>
      <c r="CS90" s="14">
        <f t="shared" si="30"/>
        <v>0</v>
      </c>
      <c r="CT90" s="14">
        <f t="shared" si="30"/>
        <v>0</v>
      </c>
      <c r="CU90" s="14">
        <f t="shared" si="30"/>
        <v>0</v>
      </c>
      <c r="CV90" s="14">
        <f t="shared" si="30"/>
        <v>0</v>
      </c>
      <c r="CW90" s="14">
        <f t="shared" si="34"/>
        <v>0</v>
      </c>
      <c r="CX90" s="14">
        <f t="shared" si="34"/>
        <v>0</v>
      </c>
      <c r="CY90" s="14">
        <f t="shared" si="34"/>
        <v>0</v>
      </c>
      <c r="CZ90" s="14">
        <f t="shared" si="34"/>
        <v>0</v>
      </c>
      <c r="DA90" s="14">
        <f t="shared" si="34"/>
        <v>0</v>
      </c>
      <c r="DB90" s="14">
        <f t="shared" si="34"/>
        <v>0</v>
      </c>
      <c r="DC90" s="14">
        <f t="shared" si="31"/>
        <v>0</v>
      </c>
      <c r="DD90" s="14">
        <f t="shared" si="31"/>
        <v>0</v>
      </c>
      <c r="DE90" s="14">
        <f t="shared" si="31"/>
        <v>0</v>
      </c>
      <c r="DF90" s="14">
        <f t="shared" si="31"/>
        <v>0</v>
      </c>
      <c r="DG90" s="14">
        <f t="shared" si="31"/>
        <v>0</v>
      </c>
      <c r="DH90" s="14">
        <f t="shared" si="31"/>
        <v>0</v>
      </c>
      <c r="DI90" s="14">
        <f t="shared" si="31"/>
        <v>0</v>
      </c>
      <c r="DJ90" s="14">
        <f t="shared" si="31"/>
        <v>0</v>
      </c>
      <c r="DK90" s="14">
        <f t="shared" si="31"/>
        <v>0</v>
      </c>
      <c r="DL90" s="14">
        <f t="shared" si="31"/>
        <v>0</v>
      </c>
      <c r="DM90" s="14">
        <f t="shared" si="31"/>
        <v>0</v>
      </c>
      <c r="DN90" s="14">
        <f t="shared" si="31"/>
        <v>0</v>
      </c>
      <c r="DO90" s="14">
        <f t="shared" si="31"/>
        <v>0</v>
      </c>
      <c r="DP90" s="14">
        <f t="shared" si="31"/>
        <v>0</v>
      </c>
      <c r="DQ90" s="14">
        <f t="shared" si="31"/>
        <v>0</v>
      </c>
      <c r="DR90" s="14">
        <f t="shared" si="31"/>
        <v>0</v>
      </c>
      <c r="DS90" s="14">
        <f t="shared" si="32"/>
        <v>0</v>
      </c>
      <c r="DT90" s="14">
        <f t="shared" si="32"/>
        <v>0</v>
      </c>
      <c r="DU90" s="14">
        <f t="shared" si="32"/>
        <v>0</v>
      </c>
      <c r="DV90" s="14">
        <f t="shared" si="32"/>
        <v>0</v>
      </c>
      <c r="DW90" s="14">
        <f t="shared" si="32"/>
        <v>0</v>
      </c>
      <c r="DX90" s="14">
        <f t="shared" si="32"/>
        <v>0</v>
      </c>
      <c r="DY90" s="14">
        <f t="shared" si="32"/>
        <v>0</v>
      </c>
      <c r="DZ90" s="14">
        <f t="shared" si="15"/>
        <v>1.0000000000000002</v>
      </c>
    </row>
    <row r="91" spans="1:130">
      <c r="B91" s="15"/>
      <c r="C91" s="18">
        <v>2025</v>
      </c>
      <c r="D91" s="25"/>
      <c r="E91" s="25"/>
      <c r="F91" s="25"/>
      <c r="G91" s="25"/>
      <c r="H91" s="25"/>
      <c r="I91" s="25">
        <f t="shared" si="21"/>
        <v>0</v>
      </c>
      <c r="J91" s="25">
        <f t="shared" si="22"/>
        <v>0</v>
      </c>
      <c r="K91" s="25">
        <f t="shared" si="23"/>
        <v>0</v>
      </c>
      <c r="L91" s="25">
        <f t="shared" si="24"/>
        <v>0</v>
      </c>
      <c r="M91" s="25">
        <f t="shared" si="25"/>
        <v>0</v>
      </c>
      <c r="N91" s="25">
        <f t="shared" si="26"/>
        <v>0</v>
      </c>
      <c r="O91" s="25">
        <f t="shared" si="27"/>
        <v>7.5495165674510645E-15</v>
      </c>
      <c r="P91" s="25">
        <f t="shared" si="28"/>
        <v>29.538461538461561</v>
      </c>
      <c r="Q91" s="25">
        <f t="shared" si="29"/>
        <v>8.6923076923076987</v>
      </c>
      <c r="R91" s="25">
        <f t="shared" si="33"/>
        <v>41.999999999999972</v>
      </c>
      <c r="S91" s="25">
        <f t="shared" si="35"/>
        <v>755.84615384615336</v>
      </c>
      <c r="T91" s="25">
        <f t="shared" si="36"/>
        <v>785.38461538461604</v>
      </c>
      <c r="U91" s="25">
        <f t="shared" si="37"/>
        <v>230.30769230769249</v>
      </c>
      <c r="V91" s="25">
        <f t="shared" si="38"/>
        <v>415.38461538461513</v>
      </c>
      <c r="W91" s="25">
        <f t="shared" si="39"/>
        <v>233.61538461538447</v>
      </c>
      <c r="X91" s="25">
        <f t="shared" si="40"/>
        <v>0.23076923076923062</v>
      </c>
      <c r="Y91" s="25">
        <f t="shared" si="41"/>
        <v>1.3846153846153837</v>
      </c>
      <c r="Z91" s="25">
        <f t="shared" si="42"/>
        <v>2.7692307692307674</v>
      </c>
      <c r="AA91" s="25">
        <f t="shared" ref="AA91:AA109" si="43">VLOOKUP($C$89,$D$3:$K$63,$A$68,0)*(B68-B67)</f>
        <v>4.1538461538461515</v>
      </c>
      <c r="AB91" s="25">
        <f>VLOOKUP($C$90,$D$3:$K$63,$A$68,0)*(B67-B66)</f>
        <v>5.5384615384615348</v>
      </c>
      <c r="AC91" s="25">
        <f>VLOOKUP($C$91,$D$3:$K$63,$A$68,0)*B66</f>
        <v>0</v>
      </c>
      <c r="AD91" s="25"/>
      <c r="AE91" s="25"/>
      <c r="AF91" s="25"/>
      <c r="AG91" s="25"/>
      <c r="AH91" s="25"/>
      <c r="AI91" s="25"/>
      <c r="AJ91" s="25"/>
      <c r="AK91" s="25"/>
      <c r="AL91" s="25"/>
      <c r="AM91" s="25"/>
      <c r="AN91" s="25"/>
      <c r="AO91" s="25"/>
      <c r="AP91" s="25"/>
      <c r="AQ91" s="25"/>
      <c r="AR91" s="25"/>
      <c r="AS91" s="25"/>
      <c r="AT91" s="25"/>
      <c r="AU91" s="25"/>
      <c r="AV91" s="25"/>
      <c r="AW91" s="25"/>
      <c r="AX91" s="25"/>
      <c r="AY91" s="25"/>
      <c r="AZ91" s="25"/>
      <c r="BA91" s="25"/>
      <c r="BB91" s="25"/>
      <c r="BC91" s="25"/>
      <c r="BD91" s="25"/>
      <c r="BE91" s="25"/>
      <c r="BF91" s="25"/>
      <c r="BG91" s="25"/>
      <c r="BH91" s="25"/>
      <c r="BI91" s="25"/>
      <c r="BJ91" s="25"/>
      <c r="BK91" s="25"/>
      <c r="BL91" s="25"/>
      <c r="BM91" s="21">
        <f t="shared" si="13"/>
        <v>2514.8461538461534</v>
      </c>
      <c r="BP91" s="18">
        <v>2025</v>
      </c>
      <c r="BQ91" s="14">
        <f t="shared" si="14"/>
        <v>0</v>
      </c>
      <c r="BR91" s="14">
        <f t="shared" si="14"/>
        <v>0</v>
      </c>
      <c r="BS91" s="14">
        <f t="shared" si="14"/>
        <v>0</v>
      </c>
      <c r="BT91" s="14">
        <f t="shared" si="14"/>
        <v>0</v>
      </c>
      <c r="BU91" s="14">
        <f t="shared" si="14"/>
        <v>0</v>
      </c>
      <c r="BV91" s="14">
        <f t="shared" si="14"/>
        <v>0</v>
      </c>
      <c r="BW91" s="14">
        <f t="shared" si="14"/>
        <v>0</v>
      </c>
      <c r="BX91" s="14">
        <f t="shared" si="14"/>
        <v>0</v>
      </c>
      <c r="BY91" s="14">
        <f t="shared" si="14"/>
        <v>0</v>
      </c>
      <c r="BZ91" s="14">
        <f t="shared" si="14"/>
        <v>0</v>
      </c>
      <c r="CA91" s="14">
        <f t="shared" si="14"/>
        <v>0</v>
      </c>
      <c r="CB91" s="14">
        <f t="shared" si="14"/>
        <v>3.0019794872561057E-18</v>
      </c>
      <c r="CC91" s="14">
        <f t="shared" si="14"/>
        <v>1.1745633621876254E-2</v>
      </c>
      <c r="CD91" s="14">
        <f t="shared" si="14"/>
        <v>3.4563973939375436E-3</v>
      </c>
      <c r="CE91" s="14">
        <f t="shared" si="14"/>
        <v>1.6700822806105273E-2</v>
      </c>
      <c r="CF91" s="14">
        <f t="shared" si="14"/>
        <v>0.30055363533478102</v>
      </c>
      <c r="CG91" s="14">
        <f t="shared" si="30"/>
        <v>0.31229926895665772</v>
      </c>
      <c r="CH91" s="14">
        <f t="shared" si="30"/>
        <v>9.1579237145566414E-2</v>
      </c>
      <c r="CI91" s="14">
        <f t="shared" si="30"/>
        <v>0.1651729728076346</v>
      </c>
      <c r="CJ91" s="14">
        <f t="shared" si="30"/>
        <v>9.2894503410515972E-2</v>
      </c>
      <c r="CK91" s="14">
        <f t="shared" si="30"/>
        <v>9.1762762670908097E-5</v>
      </c>
      <c r="CL91" s="14">
        <f t="shared" si="30"/>
        <v>5.5057657602544858E-4</v>
      </c>
      <c r="CM91" s="14">
        <f t="shared" si="30"/>
        <v>1.1011531520508972E-3</v>
      </c>
      <c r="CN91" s="14">
        <f t="shared" si="30"/>
        <v>1.651729728076346E-3</v>
      </c>
      <c r="CO91" s="14">
        <f t="shared" si="30"/>
        <v>2.2023063041017943E-3</v>
      </c>
      <c r="CP91" s="14">
        <f t="shared" si="30"/>
        <v>0</v>
      </c>
      <c r="CQ91" s="14">
        <f t="shared" si="30"/>
        <v>0</v>
      </c>
      <c r="CR91" s="14">
        <f t="shared" si="30"/>
        <v>0</v>
      </c>
      <c r="CS91" s="14">
        <f t="shared" si="30"/>
        <v>0</v>
      </c>
      <c r="CT91" s="14">
        <f t="shared" si="30"/>
        <v>0</v>
      </c>
      <c r="CU91" s="14">
        <f t="shared" si="30"/>
        <v>0</v>
      </c>
      <c r="CV91" s="14">
        <f t="shared" si="30"/>
        <v>0</v>
      </c>
      <c r="CW91" s="14">
        <f t="shared" si="34"/>
        <v>0</v>
      </c>
      <c r="CX91" s="14">
        <f t="shared" si="34"/>
        <v>0</v>
      </c>
      <c r="CY91" s="14">
        <f t="shared" si="34"/>
        <v>0</v>
      </c>
      <c r="CZ91" s="14">
        <f t="shared" si="34"/>
        <v>0</v>
      </c>
      <c r="DA91" s="14">
        <f t="shared" si="34"/>
        <v>0</v>
      </c>
      <c r="DB91" s="14">
        <f t="shared" si="34"/>
        <v>0</v>
      </c>
      <c r="DC91" s="14">
        <f t="shared" si="31"/>
        <v>0</v>
      </c>
      <c r="DD91" s="14">
        <f t="shared" si="31"/>
        <v>0</v>
      </c>
      <c r="DE91" s="14">
        <f t="shared" si="31"/>
        <v>0</v>
      </c>
      <c r="DF91" s="14">
        <f t="shared" si="31"/>
        <v>0</v>
      </c>
      <c r="DG91" s="14">
        <f t="shared" si="31"/>
        <v>0</v>
      </c>
      <c r="DH91" s="14">
        <f t="shared" si="31"/>
        <v>0</v>
      </c>
      <c r="DI91" s="14">
        <f t="shared" si="31"/>
        <v>0</v>
      </c>
      <c r="DJ91" s="14">
        <f t="shared" si="31"/>
        <v>0</v>
      </c>
      <c r="DK91" s="14">
        <f t="shared" si="31"/>
        <v>0</v>
      </c>
      <c r="DL91" s="14">
        <f t="shared" si="31"/>
        <v>0</v>
      </c>
      <c r="DM91" s="14">
        <f t="shared" si="31"/>
        <v>0</v>
      </c>
      <c r="DN91" s="14">
        <f t="shared" si="31"/>
        <v>0</v>
      </c>
      <c r="DO91" s="14">
        <f t="shared" si="31"/>
        <v>0</v>
      </c>
      <c r="DP91" s="14">
        <f t="shared" si="31"/>
        <v>0</v>
      </c>
      <c r="DQ91" s="14">
        <f t="shared" si="31"/>
        <v>0</v>
      </c>
      <c r="DR91" s="14">
        <f t="shared" si="31"/>
        <v>0</v>
      </c>
      <c r="DS91" s="14">
        <f t="shared" si="32"/>
        <v>0</v>
      </c>
      <c r="DT91" s="14">
        <f t="shared" si="32"/>
        <v>0</v>
      </c>
      <c r="DU91" s="14">
        <f t="shared" si="32"/>
        <v>0</v>
      </c>
      <c r="DV91" s="14">
        <f t="shared" si="32"/>
        <v>0</v>
      </c>
      <c r="DW91" s="14">
        <f t="shared" si="32"/>
        <v>0</v>
      </c>
      <c r="DX91" s="14">
        <f t="shared" si="32"/>
        <v>0</v>
      </c>
      <c r="DY91" s="14">
        <f t="shared" si="32"/>
        <v>0</v>
      </c>
      <c r="DZ91" s="14">
        <f t="shared" si="15"/>
        <v>1.0000000000000002</v>
      </c>
    </row>
    <row r="92" spans="1:130">
      <c r="B92" s="15"/>
      <c r="C92" s="18">
        <v>2026</v>
      </c>
      <c r="D92" s="25"/>
      <c r="E92" s="25"/>
      <c r="F92" s="25"/>
      <c r="G92" s="25"/>
      <c r="H92" s="25"/>
      <c r="I92" s="25"/>
      <c r="J92" s="25">
        <f t="shared" si="22"/>
        <v>0</v>
      </c>
      <c r="K92" s="25">
        <f t="shared" si="23"/>
        <v>0</v>
      </c>
      <c r="L92" s="25">
        <f t="shared" si="24"/>
        <v>0</v>
      </c>
      <c r="M92" s="25">
        <f t="shared" si="25"/>
        <v>0</v>
      </c>
      <c r="N92" s="25">
        <f t="shared" si="26"/>
        <v>0</v>
      </c>
      <c r="O92" s="25">
        <f t="shared" si="27"/>
        <v>0</v>
      </c>
      <c r="P92" s="25">
        <f t="shared" si="28"/>
        <v>8.5265128291212022E-14</v>
      </c>
      <c r="Q92" s="25">
        <f t="shared" si="29"/>
        <v>8.6923076923076987</v>
      </c>
      <c r="R92" s="25">
        <f t="shared" si="33"/>
        <v>42.000000000000036</v>
      </c>
      <c r="S92" s="25">
        <f t="shared" si="35"/>
        <v>755.84615384615336</v>
      </c>
      <c r="T92" s="25">
        <f t="shared" si="36"/>
        <v>785.3846153846149</v>
      </c>
      <c r="U92" s="25">
        <f t="shared" si="37"/>
        <v>230.30769230769249</v>
      </c>
      <c r="V92" s="25">
        <f t="shared" si="38"/>
        <v>415.3846153846157</v>
      </c>
      <c r="W92" s="25">
        <f t="shared" si="39"/>
        <v>233.61538461538447</v>
      </c>
      <c r="X92" s="25">
        <f t="shared" si="40"/>
        <v>0.23076923076923062</v>
      </c>
      <c r="Y92" s="25">
        <f t="shared" si="41"/>
        <v>1.3846153846153837</v>
      </c>
      <c r="Z92" s="25">
        <f t="shared" si="42"/>
        <v>2.7692307692307674</v>
      </c>
      <c r="AA92" s="25">
        <f t="shared" si="43"/>
        <v>4.1538461538461515</v>
      </c>
      <c r="AB92" s="25">
        <f t="shared" ref="AB92:AB110" si="44">VLOOKUP($C$90,$D$3:$K$63,$A$68,0)*(B68-B67)</f>
        <v>5.5384615384615348</v>
      </c>
      <c r="AC92" s="25">
        <f>VLOOKUP($C$91,$D$3:$K$63,$A$68,0)*(B67-B66)</f>
        <v>7.1538461538461489</v>
      </c>
      <c r="AD92" s="25">
        <f>VLOOKUP($C$92,$D$3:$K$63,$A$68,0)*B66</f>
        <v>0</v>
      </c>
      <c r="AE92" s="25"/>
      <c r="AF92" s="25"/>
      <c r="AG92" s="25"/>
      <c r="AH92" s="25"/>
      <c r="AI92" s="25"/>
      <c r="AJ92" s="25"/>
      <c r="AK92" s="25"/>
      <c r="AL92" s="25"/>
      <c r="AM92" s="25"/>
      <c r="AN92" s="25"/>
      <c r="AO92" s="25"/>
      <c r="AP92" s="25"/>
      <c r="AQ92" s="25"/>
      <c r="AR92" s="25"/>
      <c r="AS92" s="25"/>
      <c r="AT92" s="25"/>
      <c r="AU92" s="25"/>
      <c r="AV92" s="25"/>
      <c r="AW92" s="25"/>
      <c r="AX92" s="25"/>
      <c r="AY92" s="25"/>
      <c r="AZ92" s="25"/>
      <c r="BA92" s="25"/>
      <c r="BB92" s="25"/>
      <c r="BC92" s="25"/>
      <c r="BD92" s="25"/>
      <c r="BE92" s="25"/>
      <c r="BF92" s="25"/>
      <c r="BG92" s="25"/>
      <c r="BH92" s="25"/>
      <c r="BI92" s="25"/>
      <c r="BJ92" s="25"/>
      <c r="BK92" s="25"/>
      <c r="BL92" s="25"/>
      <c r="BM92" s="21">
        <f t="shared" si="13"/>
        <v>2492.4615384615377</v>
      </c>
      <c r="BP92" s="18">
        <v>2026</v>
      </c>
      <c r="BQ92" s="14">
        <f t="shared" si="14"/>
        <v>0</v>
      </c>
      <c r="BR92" s="14">
        <f t="shared" si="14"/>
        <v>0</v>
      </c>
      <c r="BS92" s="14">
        <f t="shared" si="14"/>
        <v>0</v>
      </c>
      <c r="BT92" s="14">
        <f t="shared" si="14"/>
        <v>0</v>
      </c>
      <c r="BU92" s="14">
        <f t="shared" si="14"/>
        <v>0</v>
      </c>
      <c r="BV92" s="14">
        <f t="shared" si="14"/>
        <v>0</v>
      </c>
      <c r="BW92" s="14">
        <f t="shared" si="14"/>
        <v>0</v>
      </c>
      <c r="BX92" s="14">
        <f t="shared" si="14"/>
        <v>0</v>
      </c>
      <c r="BY92" s="14">
        <f t="shared" si="14"/>
        <v>0</v>
      </c>
      <c r="BZ92" s="14">
        <f t="shared" si="14"/>
        <v>0</v>
      </c>
      <c r="CA92" s="14">
        <f t="shared" si="14"/>
        <v>0</v>
      </c>
      <c r="CB92" s="14">
        <f t="shared" si="14"/>
        <v>0</v>
      </c>
      <c r="CC92" s="14">
        <f t="shared" si="14"/>
        <v>3.420920522763276E-17</v>
      </c>
      <c r="CD92" s="14">
        <f t="shared" si="14"/>
        <v>3.4874390469724127E-3</v>
      </c>
      <c r="CE92" s="14">
        <f t="shared" si="14"/>
        <v>1.6850811678291482E-2</v>
      </c>
      <c r="CF92" s="14">
        <f t="shared" si="14"/>
        <v>0.3032528856243441</v>
      </c>
      <c r="CG92" s="14">
        <f t="shared" si="30"/>
        <v>0.31510400592556004</v>
      </c>
      <c r="CH92" s="14">
        <f t="shared" si="30"/>
        <v>9.2401703598543397E-2</v>
      </c>
      <c r="CI92" s="14">
        <f t="shared" si="30"/>
        <v>0.16665637923584981</v>
      </c>
      <c r="CJ92" s="14">
        <f t="shared" si="30"/>
        <v>9.3728782173939859E-2</v>
      </c>
      <c r="CK92" s="14">
        <f t="shared" si="30"/>
        <v>9.2586877353249768E-5</v>
      </c>
      <c r="CL92" s="14">
        <f t="shared" si="30"/>
        <v>5.5552126411949863E-4</v>
      </c>
      <c r="CM92" s="14">
        <f t="shared" si="30"/>
        <v>1.1110425282389973E-3</v>
      </c>
      <c r="CN92" s="14">
        <f t="shared" si="30"/>
        <v>1.6665637923584959E-3</v>
      </c>
      <c r="CO92" s="14">
        <f t="shared" si="30"/>
        <v>2.2220850564779945E-3</v>
      </c>
      <c r="CP92" s="14">
        <f t="shared" si="30"/>
        <v>2.8701931979507427E-3</v>
      </c>
      <c r="CQ92" s="14">
        <f t="shared" si="30"/>
        <v>0</v>
      </c>
      <c r="CR92" s="14">
        <f t="shared" si="30"/>
        <v>0</v>
      </c>
      <c r="CS92" s="14">
        <f t="shared" si="30"/>
        <v>0</v>
      </c>
      <c r="CT92" s="14">
        <f t="shared" si="30"/>
        <v>0</v>
      </c>
      <c r="CU92" s="14">
        <f t="shared" si="30"/>
        <v>0</v>
      </c>
      <c r="CV92" s="14">
        <f t="shared" si="30"/>
        <v>0</v>
      </c>
      <c r="CW92" s="14">
        <f t="shared" si="34"/>
        <v>0</v>
      </c>
      <c r="CX92" s="14">
        <f t="shared" si="34"/>
        <v>0</v>
      </c>
      <c r="CY92" s="14">
        <f t="shared" si="34"/>
        <v>0</v>
      </c>
      <c r="CZ92" s="14">
        <f t="shared" si="34"/>
        <v>0</v>
      </c>
      <c r="DA92" s="14">
        <f t="shared" si="34"/>
        <v>0</v>
      </c>
      <c r="DB92" s="14">
        <f t="shared" si="34"/>
        <v>0</v>
      </c>
      <c r="DC92" s="14">
        <f t="shared" si="31"/>
        <v>0</v>
      </c>
      <c r="DD92" s="14">
        <f t="shared" si="31"/>
        <v>0</v>
      </c>
      <c r="DE92" s="14">
        <f t="shared" si="31"/>
        <v>0</v>
      </c>
      <c r="DF92" s="14">
        <f t="shared" si="31"/>
        <v>0</v>
      </c>
      <c r="DG92" s="14">
        <f t="shared" si="31"/>
        <v>0</v>
      </c>
      <c r="DH92" s="14">
        <f t="shared" si="31"/>
        <v>0</v>
      </c>
      <c r="DI92" s="14">
        <f t="shared" si="31"/>
        <v>0</v>
      </c>
      <c r="DJ92" s="14">
        <f t="shared" si="31"/>
        <v>0</v>
      </c>
      <c r="DK92" s="14">
        <f t="shared" si="31"/>
        <v>0</v>
      </c>
      <c r="DL92" s="14">
        <f t="shared" si="31"/>
        <v>0</v>
      </c>
      <c r="DM92" s="14">
        <f t="shared" si="31"/>
        <v>0</v>
      </c>
      <c r="DN92" s="14">
        <f t="shared" si="31"/>
        <v>0</v>
      </c>
      <c r="DO92" s="14">
        <f t="shared" si="31"/>
        <v>0</v>
      </c>
      <c r="DP92" s="14">
        <f t="shared" si="31"/>
        <v>0</v>
      </c>
      <c r="DQ92" s="14">
        <f t="shared" si="31"/>
        <v>0</v>
      </c>
      <c r="DR92" s="14">
        <f t="shared" si="31"/>
        <v>0</v>
      </c>
      <c r="DS92" s="14">
        <f t="shared" si="32"/>
        <v>0</v>
      </c>
      <c r="DT92" s="14">
        <f t="shared" si="32"/>
        <v>0</v>
      </c>
      <c r="DU92" s="14">
        <f t="shared" si="32"/>
        <v>0</v>
      </c>
      <c r="DV92" s="14">
        <f t="shared" si="32"/>
        <v>0</v>
      </c>
      <c r="DW92" s="14">
        <f t="shared" si="32"/>
        <v>0</v>
      </c>
      <c r="DX92" s="14">
        <f t="shared" si="32"/>
        <v>0</v>
      </c>
      <c r="DY92" s="14">
        <f t="shared" si="32"/>
        <v>0</v>
      </c>
      <c r="DZ92" s="14">
        <f t="shared" si="15"/>
        <v>1.0000000000000002</v>
      </c>
    </row>
    <row r="93" spans="1:130">
      <c r="B93" s="15"/>
      <c r="C93" s="18">
        <v>2027</v>
      </c>
      <c r="D93" s="25"/>
      <c r="E93" s="25"/>
      <c r="F93" s="25"/>
      <c r="G93" s="25"/>
      <c r="H93" s="25"/>
      <c r="I93" s="25"/>
      <c r="J93" s="25"/>
      <c r="K93" s="25">
        <f t="shared" si="23"/>
        <v>0</v>
      </c>
      <c r="L93" s="25">
        <f t="shared" si="24"/>
        <v>0</v>
      </c>
      <c r="M93" s="25">
        <f t="shared" si="25"/>
        <v>0</v>
      </c>
      <c r="N93" s="25">
        <f t="shared" si="26"/>
        <v>0</v>
      </c>
      <c r="O93" s="25">
        <f t="shared" si="27"/>
        <v>0</v>
      </c>
      <c r="P93" s="25">
        <f t="shared" si="28"/>
        <v>0</v>
      </c>
      <c r="Q93" s="25">
        <f t="shared" si="29"/>
        <v>2.5091040356528538E-14</v>
      </c>
      <c r="R93" s="25">
        <f t="shared" si="33"/>
        <v>42.000000000000036</v>
      </c>
      <c r="S93" s="25">
        <f t="shared" si="35"/>
        <v>755.84615384615438</v>
      </c>
      <c r="T93" s="25">
        <f t="shared" si="36"/>
        <v>785.3846153846149</v>
      </c>
      <c r="U93" s="25">
        <f t="shared" si="37"/>
        <v>230.30769230769215</v>
      </c>
      <c r="V93" s="25">
        <f t="shared" si="38"/>
        <v>415.3846153846157</v>
      </c>
      <c r="W93" s="25">
        <f t="shared" si="39"/>
        <v>233.61538461538478</v>
      </c>
      <c r="X93" s="25">
        <f t="shared" si="40"/>
        <v>0.23076923076923062</v>
      </c>
      <c r="Y93" s="25">
        <f t="shared" si="41"/>
        <v>1.3846153846153837</v>
      </c>
      <c r="Z93" s="25">
        <f t="shared" si="42"/>
        <v>2.7692307692307674</v>
      </c>
      <c r="AA93" s="25">
        <f t="shared" si="43"/>
        <v>4.1538461538461515</v>
      </c>
      <c r="AB93" s="25">
        <f t="shared" si="44"/>
        <v>5.5384615384615348</v>
      </c>
      <c r="AC93" s="25">
        <f t="shared" ref="AC93:AC111" si="45">VLOOKUP($C$91,$D$3:$K$63,$A$68,0)*(B68-B67)</f>
        <v>7.1538461538461489</v>
      </c>
      <c r="AD93" s="25">
        <f>VLOOKUP($C$92,$D$3:$K$63,$A$68,0)*(B67-B66)</f>
        <v>7.3846153846153797</v>
      </c>
      <c r="AE93" s="25">
        <f>VLOOKUP($C$93,$D$3:$K$63,$A$68,0)*B66</f>
        <v>0</v>
      </c>
      <c r="AF93" s="25"/>
      <c r="AG93" s="25"/>
      <c r="AH93" s="25"/>
      <c r="AI93" s="25"/>
      <c r="AJ93" s="25"/>
      <c r="AK93" s="25"/>
      <c r="AL93" s="25"/>
      <c r="AM93" s="25"/>
      <c r="AN93" s="25"/>
      <c r="AO93" s="25"/>
      <c r="AP93" s="25"/>
      <c r="AQ93" s="25"/>
      <c r="AR93" s="25"/>
      <c r="AS93" s="25"/>
      <c r="AT93" s="25"/>
      <c r="AU93" s="25"/>
      <c r="AV93" s="25"/>
      <c r="AW93" s="25"/>
      <c r="AX93" s="25"/>
      <c r="AY93" s="25"/>
      <c r="AZ93" s="25"/>
      <c r="BA93" s="25"/>
      <c r="BB93" s="25"/>
      <c r="BC93" s="25"/>
      <c r="BD93" s="25"/>
      <c r="BE93" s="25"/>
      <c r="BF93" s="25"/>
      <c r="BG93" s="25"/>
      <c r="BH93" s="25"/>
      <c r="BI93" s="25"/>
      <c r="BJ93" s="25"/>
      <c r="BK93" s="25"/>
      <c r="BL93" s="25"/>
      <c r="BM93" s="21">
        <f t="shared" si="13"/>
        <v>2491.1538461538462</v>
      </c>
      <c r="BP93" s="18">
        <v>2027</v>
      </c>
      <c r="BQ93" s="14">
        <f t="shared" si="14"/>
        <v>0</v>
      </c>
      <c r="BR93" s="14">
        <f t="shared" si="14"/>
        <v>0</v>
      </c>
      <c r="BS93" s="14">
        <f t="shared" si="14"/>
        <v>0</v>
      </c>
      <c r="BT93" s="14">
        <f t="shared" si="14"/>
        <v>0</v>
      </c>
      <c r="BU93" s="14">
        <f t="shared" si="14"/>
        <v>0</v>
      </c>
      <c r="BV93" s="14">
        <f t="shared" si="14"/>
        <v>0</v>
      </c>
      <c r="BW93" s="14">
        <f t="shared" si="14"/>
        <v>0</v>
      </c>
      <c r="BX93" s="14">
        <f t="shared" si="14"/>
        <v>0</v>
      </c>
      <c r="BY93" s="14">
        <f t="shared" si="14"/>
        <v>0</v>
      </c>
      <c r="BZ93" s="14">
        <f t="shared" si="14"/>
        <v>0</v>
      </c>
      <c r="CA93" s="14">
        <f t="shared" si="14"/>
        <v>0</v>
      </c>
      <c r="CB93" s="14">
        <f t="shared" si="14"/>
        <v>0</v>
      </c>
      <c r="CC93" s="14">
        <f t="shared" si="14"/>
        <v>0</v>
      </c>
      <c r="CD93" s="14">
        <f t="shared" si="14"/>
        <v>1.0072055724405465E-17</v>
      </c>
      <c r="CE93" s="14">
        <f t="shared" si="14"/>
        <v>1.6859657248726276E-2</v>
      </c>
      <c r="CF93" s="14">
        <f t="shared" si="14"/>
        <v>0.30341207349081384</v>
      </c>
      <c r="CG93" s="14">
        <f t="shared" si="30"/>
        <v>0.315269414852555</v>
      </c>
      <c r="CH93" s="14">
        <f t="shared" si="30"/>
        <v>9.2450208429828554E-2</v>
      </c>
      <c r="CI93" s="14">
        <f t="shared" si="30"/>
        <v>0.16674386289949064</v>
      </c>
      <c r="CJ93" s="14">
        <f t="shared" si="30"/>
        <v>9.3777983634398709E-2</v>
      </c>
      <c r="CK93" s="14">
        <f t="shared" si="30"/>
        <v>9.2635479388605767E-5</v>
      </c>
      <c r="CL93" s="14">
        <f t="shared" si="30"/>
        <v>5.5581287633163468E-4</v>
      </c>
      <c r="CM93" s="14">
        <f t="shared" si="30"/>
        <v>1.1116257526632694E-3</v>
      </c>
      <c r="CN93" s="14">
        <f t="shared" si="30"/>
        <v>1.6674386289949042E-3</v>
      </c>
      <c r="CO93" s="14">
        <f t="shared" si="30"/>
        <v>2.2232515053265387E-3</v>
      </c>
      <c r="CP93" s="14">
        <f t="shared" si="30"/>
        <v>2.8716998610467787E-3</v>
      </c>
      <c r="CQ93" s="14">
        <f t="shared" si="30"/>
        <v>2.9643353404353845E-3</v>
      </c>
      <c r="CR93" s="14">
        <f t="shared" si="30"/>
        <v>0</v>
      </c>
      <c r="CS93" s="14">
        <f t="shared" si="30"/>
        <v>0</v>
      </c>
      <c r="CT93" s="14">
        <f t="shared" si="30"/>
        <v>0</v>
      </c>
      <c r="CU93" s="14">
        <f t="shared" si="30"/>
        <v>0</v>
      </c>
      <c r="CV93" s="14">
        <f t="shared" si="30"/>
        <v>0</v>
      </c>
      <c r="CW93" s="14">
        <f t="shared" si="34"/>
        <v>0</v>
      </c>
      <c r="CX93" s="14">
        <f t="shared" si="34"/>
        <v>0</v>
      </c>
      <c r="CY93" s="14">
        <f t="shared" si="34"/>
        <v>0</v>
      </c>
      <c r="CZ93" s="14">
        <f t="shared" si="34"/>
        <v>0</v>
      </c>
      <c r="DA93" s="14">
        <f t="shared" si="34"/>
        <v>0</v>
      </c>
      <c r="DB93" s="14">
        <f t="shared" si="34"/>
        <v>0</v>
      </c>
      <c r="DC93" s="14">
        <f t="shared" si="31"/>
        <v>0</v>
      </c>
      <c r="DD93" s="14">
        <f t="shared" si="31"/>
        <v>0</v>
      </c>
      <c r="DE93" s="14">
        <f t="shared" si="31"/>
        <v>0</v>
      </c>
      <c r="DF93" s="14">
        <f t="shared" si="31"/>
        <v>0</v>
      </c>
      <c r="DG93" s="14">
        <f t="shared" si="31"/>
        <v>0</v>
      </c>
      <c r="DH93" s="14">
        <f t="shared" si="31"/>
        <v>0</v>
      </c>
      <c r="DI93" s="14">
        <f t="shared" si="31"/>
        <v>0</v>
      </c>
      <c r="DJ93" s="14">
        <f t="shared" si="31"/>
        <v>0</v>
      </c>
      <c r="DK93" s="14">
        <f t="shared" si="31"/>
        <v>0</v>
      </c>
      <c r="DL93" s="14">
        <f t="shared" si="31"/>
        <v>0</v>
      </c>
      <c r="DM93" s="14">
        <f t="shared" si="31"/>
        <v>0</v>
      </c>
      <c r="DN93" s="14">
        <f t="shared" si="31"/>
        <v>0</v>
      </c>
      <c r="DO93" s="14">
        <f t="shared" si="31"/>
        <v>0</v>
      </c>
      <c r="DP93" s="14">
        <f t="shared" si="31"/>
        <v>0</v>
      </c>
      <c r="DQ93" s="14">
        <f t="shared" si="31"/>
        <v>0</v>
      </c>
      <c r="DR93" s="14">
        <f t="shared" si="31"/>
        <v>0</v>
      </c>
      <c r="DS93" s="14">
        <f t="shared" si="32"/>
        <v>0</v>
      </c>
      <c r="DT93" s="14">
        <f t="shared" si="32"/>
        <v>0</v>
      </c>
      <c r="DU93" s="14">
        <f t="shared" si="32"/>
        <v>0</v>
      </c>
      <c r="DV93" s="14">
        <f t="shared" si="32"/>
        <v>0</v>
      </c>
      <c r="DW93" s="14">
        <f t="shared" si="32"/>
        <v>0</v>
      </c>
      <c r="DX93" s="14">
        <f t="shared" si="32"/>
        <v>0</v>
      </c>
      <c r="DY93" s="14">
        <f t="shared" si="32"/>
        <v>0</v>
      </c>
      <c r="DZ93" s="14">
        <f t="shared" si="15"/>
        <v>1</v>
      </c>
    </row>
    <row r="94" spans="1:130">
      <c r="B94" s="15"/>
      <c r="C94" s="18">
        <v>2028</v>
      </c>
      <c r="D94" s="25"/>
      <c r="E94" s="25"/>
      <c r="F94" s="25"/>
      <c r="G94" s="25"/>
      <c r="H94" s="25"/>
      <c r="I94" s="25"/>
      <c r="J94" s="25"/>
      <c r="K94" s="25"/>
      <c r="L94" s="25">
        <f t="shared" si="24"/>
        <v>0</v>
      </c>
      <c r="M94" s="25">
        <f t="shared" si="25"/>
        <v>0</v>
      </c>
      <c r="N94" s="25">
        <f t="shared" si="26"/>
        <v>0</v>
      </c>
      <c r="O94" s="25">
        <f t="shared" si="27"/>
        <v>0</v>
      </c>
      <c r="P94" s="25">
        <f t="shared" si="28"/>
        <v>0</v>
      </c>
      <c r="Q94" s="25">
        <f t="shared" si="29"/>
        <v>0</v>
      </c>
      <c r="R94" s="25">
        <f t="shared" si="33"/>
        <v>1.2123635428906709E-13</v>
      </c>
      <c r="S94" s="25">
        <f t="shared" si="35"/>
        <v>755.84615384615438</v>
      </c>
      <c r="T94" s="25">
        <f t="shared" si="36"/>
        <v>785.38461538461604</v>
      </c>
      <c r="U94" s="25">
        <f t="shared" si="37"/>
        <v>230.30769230769215</v>
      </c>
      <c r="V94" s="25">
        <f t="shared" si="38"/>
        <v>415.38461538461513</v>
      </c>
      <c r="W94" s="25">
        <f t="shared" si="39"/>
        <v>233.61538461538478</v>
      </c>
      <c r="X94" s="25">
        <f t="shared" si="40"/>
        <v>0.23076923076923095</v>
      </c>
      <c r="Y94" s="25">
        <f t="shared" si="41"/>
        <v>1.3846153846153837</v>
      </c>
      <c r="Z94" s="25">
        <f t="shared" si="42"/>
        <v>2.7692307692307674</v>
      </c>
      <c r="AA94" s="25">
        <f t="shared" si="43"/>
        <v>4.1538461538461515</v>
      </c>
      <c r="AB94" s="25">
        <f t="shared" si="44"/>
        <v>5.5384615384615348</v>
      </c>
      <c r="AC94" s="25">
        <f t="shared" si="45"/>
        <v>7.1538461538461489</v>
      </c>
      <c r="AD94" s="25">
        <f t="shared" ref="AD94:AD112" si="46">VLOOKUP($C$92,$D$3:$K$63,$A$68,0)*(B68-B67)</f>
        <v>7.3846153846153797</v>
      </c>
      <c r="AE94" s="25">
        <f>VLOOKUP($C$93,$D$3:$K$63,$A$68,0)*(B67-B66)</f>
        <v>7.6153846153846105</v>
      </c>
      <c r="AF94" s="25">
        <f>VLOOKUP($C$94,$D$3:$K$63,$A$68,0)*B66</f>
        <v>0</v>
      </c>
      <c r="AG94" s="25"/>
      <c r="AH94" s="25"/>
      <c r="AI94" s="25"/>
      <c r="AJ94" s="25"/>
      <c r="AK94" s="25"/>
      <c r="AL94" s="25"/>
      <c r="AM94" s="25"/>
      <c r="AN94" s="25"/>
      <c r="AO94" s="25"/>
      <c r="AP94" s="25"/>
      <c r="AQ94" s="25"/>
      <c r="AR94" s="25"/>
      <c r="AS94" s="25"/>
      <c r="AT94" s="25"/>
      <c r="AU94" s="25"/>
      <c r="AV94" s="25"/>
      <c r="AW94" s="25"/>
      <c r="AX94" s="25"/>
      <c r="AY94" s="25"/>
      <c r="AZ94" s="25"/>
      <c r="BA94" s="25"/>
      <c r="BB94" s="25"/>
      <c r="BC94" s="25"/>
      <c r="BD94" s="25"/>
      <c r="BE94" s="25"/>
      <c r="BF94" s="25"/>
      <c r="BG94" s="25"/>
      <c r="BH94" s="25"/>
      <c r="BI94" s="25"/>
      <c r="BJ94" s="25"/>
      <c r="BK94" s="25"/>
      <c r="BL94" s="25"/>
      <c r="BM94" s="21">
        <f t="shared" si="13"/>
        <v>2456.7692307692314</v>
      </c>
      <c r="BP94" s="18">
        <v>2028</v>
      </c>
      <c r="BQ94" s="14">
        <f t="shared" si="14"/>
        <v>0</v>
      </c>
      <c r="BR94" s="14">
        <f t="shared" si="14"/>
        <v>0</v>
      </c>
      <c r="BS94" s="14">
        <f t="shared" si="14"/>
        <v>0</v>
      </c>
      <c r="BT94" s="14">
        <f t="shared" si="14"/>
        <v>0</v>
      </c>
      <c r="BU94" s="14">
        <f t="shared" si="14"/>
        <v>0</v>
      </c>
      <c r="BV94" s="14">
        <f t="shared" si="14"/>
        <v>0</v>
      </c>
      <c r="BW94" s="14">
        <f t="shared" si="14"/>
        <v>0</v>
      </c>
      <c r="BX94" s="14">
        <f t="shared" si="14"/>
        <v>0</v>
      </c>
      <c r="BY94" s="14">
        <f t="shared" si="14"/>
        <v>0</v>
      </c>
      <c r="BZ94" s="14">
        <f t="shared" si="14"/>
        <v>0</v>
      </c>
      <c r="CA94" s="14">
        <f t="shared" si="14"/>
        <v>0</v>
      </c>
      <c r="CB94" s="14">
        <f t="shared" si="14"/>
        <v>0</v>
      </c>
      <c r="CC94" s="14">
        <f t="shared" si="14"/>
        <v>0</v>
      </c>
      <c r="CD94" s="14">
        <f t="shared" si="14"/>
        <v>0</v>
      </c>
      <c r="CE94" s="14">
        <f t="shared" si="14"/>
        <v>4.9347880448302081E-17</v>
      </c>
      <c r="CF94" s="14">
        <f t="shared" si="14"/>
        <v>0.30765858851524841</v>
      </c>
      <c r="CG94" s="14">
        <f t="shared" si="30"/>
        <v>0.31968188364957123</v>
      </c>
      <c r="CH94" s="14">
        <f t="shared" si="30"/>
        <v>9.3744129250422609E-2</v>
      </c>
      <c r="CI94" s="14">
        <f t="shared" si="30"/>
        <v>0.16907758782641352</v>
      </c>
      <c r="CJ94" s="14">
        <f t="shared" si="30"/>
        <v>9.5090487820151587E-2</v>
      </c>
      <c r="CK94" s="14">
        <f t="shared" si="30"/>
        <v>9.393199323689653E-5</v>
      </c>
      <c r="CL94" s="14">
        <f t="shared" si="30"/>
        <v>5.6359195942137839E-4</v>
      </c>
      <c r="CM94" s="14">
        <f t="shared" si="30"/>
        <v>1.1271839188427568E-3</v>
      </c>
      <c r="CN94" s="14">
        <f t="shared" si="30"/>
        <v>1.6907758782641353E-3</v>
      </c>
      <c r="CO94" s="14">
        <f t="shared" si="30"/>
        <v>2.2543678376855136E-3</v>
      </c>
      <c r="CP94" s="14">
        <f t="shared" si="30"/>
        <v>2.9118917903437885E-3</v>
      </c>
      <c r="CQ94" s="14">
        <f t="shared" si="30"/>
        <v>3.0058237835806846E-3</v>
      </c>
      <c r="CR94" s="14">
        <f t="shared" si="30"/>
        <v>3.0997557768175812E-3</v>
      </c>
      <c r="CS94" s="14">
        <f t="shared" si="30"/>
        <v>0</v>
      </c>
      <c r="CT94" s="14">
        <f t="shared" si="30"/>
        <v>0</v>
      </c>
      <c r="CU94" s="14">
        <f t="shared" si="30"/>
        <v>0</v>
      </c>
      <c r="CV94" s="14">
        <f t="shared" si="30"/>
        <v>0</v>
      </c>
      <c r="CW94" s="14">
        <f t="shared" si="34"/>
        <v>0</v>
      </c>
      <c r="CX94" s="14">
        <f t="shared" si="34"/>
        <v>0</v>
      </c>
      <c r="CY94" s="14">
        <f t="shared" si="34"/>
        <v>0</v>
      </c>
      <c r="CZ94" s="14">
        <f t="shared" si="34"/>
        <v>0</v>
      </c>
      <c r="DA94" s="14">
        <f t="shared" si="34"/>
        <v>0</v>
      </c>
      <c r="DB94" s="14">
        <f t="shared" si="34"/>
        <v>0</v>
      </c>
      <c r="DC94" s="14">
        <f t="shared" si="31"/>
        <v>0</v>
      </c>
      <c r="DD94" s="14">
        <f t="shared" si="31"/>
        <v>0</v>
      </c>
      <c r="DE94" s="14">
        <f t="shared" si="31"/>
        <v>0</v>
      </c>
      <c r="DF94" s="14">
        <f t="shared" si="31"/>
        <v>0</v>
      </c>
      <c r="DG94" s="14">
        <f t="shared" si="31"/>
        <v>0</v>
      </c>
      <c r="DH94" s="14">
        <f t="shared" si="31"/>
        <v>0</v>
      </c>
      <c r="DI94" s="14">
        <f t="shared" si="31"/>
        <v>0</v>
      </c>
      <c r="DJ94" s="14">
        <f t="shared" si="31"/>
        <v>0</v>
      </c>
      <c r="DK94" s="14">
        <f t="shared" si="31"/>
        <v>0</v>
      </c>
      <c r="DL94" s="14">
        <f t="shared" si="31"/>
        <v>0</v>
      </c>
      <c r="DM94" s="14">
        <f t="shared" si="31"/>
        <v>0</v>
      </c>
      <c r="DN94" s="14">
        <f t="shared" si="31"/>
        <v>0</v>
      </c>
      <c r="DO94" s="14">
        <f t="shared" si="31"/>
        <v>0</v>
      </c>
      <c r="DP94" s="14">
        <f t="shared" si="31"/>
        <v>0</v>
      </c>
      <c r="DQ94" s="14">
        <f t="shared" si="31"/>
        <v>0</v>
      </c>
      <c r="DR94" s="14">
        <f t="shared" si="31"/>
        <v>0</v>
      </c>
      <c r="DS94" s="14">
        <f t="shared" si="32"/>
        <v>0</v>
      </c>
      <c r="DT94" s="14">
        <f t="shared" si="32"/>
        <v>0</v>
      </c>
      <c r="DU94" s="14">
        <f t="shared" si="32"/>
        <v>0</v>
      </c>
      <c r="DV94" s="14">
        <f t="shared" si="32"/>
        <v>0</v>
      </c>
      <c r="DW94" s="14">
        <f t="shared" si="32"/>
        <v>0</v>
      </c>
      <c r="DX94" s="14">
        <f t="shared" si="32"/>
        <v>0</v>
      </c>
      <c r="DY94" s="14">
        <f t="shared" si="32"/>
        <v>0</v>
      </c>
      <c r="DZ94" s="14">
        <f t="shared" si="15"/>
        <v>1.0000000000000002</v>
      </c>
    </row>
    <row r="95" spans="1:130">
      <c r="B95" s="15"/>
      <c r="C95" s="18">
        <v>2029</v>
      </c>
      <c r="D95" s="25"/>
      <c r="E95" s="25"/>
      <c r="F95" s="25"/>
      <c r="G95" s="25"/>
      <c r="H95" s="25"/>
      <c r="I95" s="25"/>
      <c r="J95" s="25"/>
      <c r="K95" s="25"/>
      <c r="L95" s="25"/>
      <c r="M95" s="25">
        <f t="shared" si="25"/>
        <v>0</v>
      </c>
      <c r="N95" s="25">
        <f t="shared" si="26"/>
        <v>0</v>
      </c>
      <c r="O95" s="25">
        <f t="shared" si="27"/>
        <v>0</v>
      </c>
      <c r="P95" s="25">
        <f t="shared" si="28"/>
        <v>0</v>
      </c>
      <c r="Q95" s="25">
        <f t="shared" si="29"/>
        <v>0</v>
      </c>
      <c r="R95" s="25">
        <f t="shared" si="33"/>
        <v>0</v>
      </c>
      <c r="S95" s="25">
        <f t="shared" si="35"/>
        <v>2.1818102879933576E-12</v>
      </c>
      <c r="T95" s="25">
        <f t="shared" si="36"/>
        <v>785.38461538461604</v>
      </c>
      <c r="U95" s="25">
        <f t="shared" si="37"/>
        <v>230.30769230769249</v>
      </c>
      <c r="V95" s="25">
        <f t="shared" si="38"/>
        <v>415.38461538461513</v>
      </c>
      <c r="W95" s="25">
        <f t="shared" si="39"/>
        <v>233.61538461538447</v>
      </c>
      <c r="X95" s="25">
        <f t="shared" si="40"/>
        <v>0.23076923076923095</v>
      </c>
      <c r="Y95" s="25">
        <f t="shared" si="41"/>
        <v>1.3846153846153857</v>
      </c>
      <c r="Z95" s="25">
        <f t="shared" si="42"/>
        <v>2.7692307692307674</v>
      </c>
      <c r="AA95" s="25">
        <f t="shared" si="43"/>
        <v>4.1538461538461515</v>
      </c>
      <c r="AB95" s="25">
        <f t="shared" si="44"/>
        <v>5.5384615384615348</v>
      </c>
      <c r="AC95" s="25">
        <f t="shared" si="45"/>
        <v>7.1538461538461489</v>
      </c>
      <c r="AD95" s="25">
        <f t="shared" si="46"/>
        <v>7.3846153846153797</v>
      </c>
      <c r="AE95" s="25">
        <f t="shared" ref="AE95:AE113" si="47">VLOOKUP($C$93,$D$3:$K$63,$A$68,0)*(B68-B67)</f>
        <v>7.6153846153846105</v>
      </c>
      <c r="AF95" s="25">
        <f>VLOOKUP($C$94,$D$3:$K$63,$A$68,0)*(B67-B66)</f>
        <v>7.8461538461538414</v>
      </c>
      <c r="AG95" s="25">
        <f>VLOOKUP($C$95,$D$3:$K$63,$A$68,0)*B66</f>
        <v>0</v>
      </c>
      <c r="AH95" s="25"/>
      <c r="AI95" s="25"/>
      <c r="AJ95" s="25"/>
      <c r="AK95" s="25"/>
      <c r="AL95" s="25"/>
      <c r="AM95" s="25"/>
      <c r="AN95" s="25"/>
      <c r="AO95" s="25"/>
      <c r="AP95" s="25"/>
      <c r="AQ95" s="25"/>
      <c r="AR95" s="25"/>
      <c r="AS95" s="25"/>
      <c r="AT95" s="25"/>
      <c r="AU95" s="25"/>
      <c r="AV95" s="25"/>
      <c r="AW95" s="25"/>
      <c r="AX95" s="25"/>
      <c r="AY95" s="25"/>
      <c r="AZ95" s="25"/>
      <c r="BA95" s="25"/>
      <c r="BB95" s="25"/>
      <c r="BC95" s="25"/>
      <c r="BD95" s="25"/>
      <c r="BE95" s="25"/>
      <c r="BF95" s="25"/>
      <c r="BG95" s="25"/>
      <c r="BH95" s="25"/>
      <c r="BI95" s="25"/>
      <c r="BJ95" s="25"/>
      <c r="BK95" s="25"/>
      <c r="BL95" s="25"/>
      <c r="BM95" s="21">
        <f t="shared" si="13"/>
        <v>1708.7692307692334</v>
      </c>
      <c r="BP95" s="18">
        <v>2029</v>
      </c>
      <c r="BQ95" s="14">
        <f t="shared" si="14"/>
        <v>0</v>
      </c>
      <c r="BR95" s="14">
        <f t="shared" si="14"/>
        <v>0</v>
      </c>
      <c r="BS95" s="14">
        <f t="shared" si="14"/>
        <v>0</v>
      </c>
      <c r="BT95" s="14">
        <f t="shared" si="14"/>
        <v>0</v>
      </c>
      <c r="BU95" s="14">
        <f t="shared" si="14"/>
        <v>0</v>
      </c>
      <c r="BV95" s="14">
        <f t="shared" si="14"/>
        <v>0</v>
      </c>
      <c r="BW95" s="14">
        <f t="shared" si="14"/>
        <v>0</v>
      </c>
      <c r="BX95" s="14">
        <f t="shared" si="14"/>
        <v>0</v>
      </c>
      <c r="BY95" s="14">
        <f t="shared" si="14"/>
        <v>0</v>
      </c>
      <c r="BZ95" s="14">
        <f t="shared" si="14"/>
        <v>0</v>
      </c>
      <c r="CA95" s="14">
        <f t="shared" si="14"/>
        <v>0</v>
      </c>
      <c r="CB95" s="14">
        <f t="shared" si="14"/>
        <v>0</v>
      </c>
      <c r="CC95" s="14">
        <f t="shared" si="14"/>
        <v>0</v>
      </c>
      <c r="CD95" s="14">
        <f t="shared" si="14"/>
        <v>0</v>
      </c>
      <c r="CE95" s="14">
        <f t="shared" si="14"/>
        <v>0</v>
      </c>
      <c r="CF95" s="14">
        <f t="shared" si="14"/>
        <v>1.2768314461111733E-15</v>
      </c>
      <c r="CG95" s="14">
        <f t="shared" si="30"/>
        <v>0.4596200594219858</v>
      </c>
      <c r="CH95" s="14">
        <f t="shared" si="30"/>
        <v>0.1347798685513639</v>
      </c>
      <c r="CI95" s="14">
        <f t="shared" si="30"/>
        <v>0.2430899432790127</v>
      </c>
      <c r="CJ95" s="14">
        <f t="shared" si="30"/>
        <v>0.13671558476636325</v>
      </c>
      <c r="CK95" s="14">
        <f t="shared" si="30"/>
        <v>1.3504996848834059E-4</v>
      </c>
      <c r="CL95" s="14">
        <f t="shared" si="30"/>
        <v>8.102998109300435E-4</v>
      </c>
      <c r="CM95" s="14">
        <f t="shared" si="30"/>
        <v>1.6205996218600846E-3</v>
      </c>
      <c r="CN95" s="14">
        <f t="shared" si="30"/>
        <v>2.4308994327901273E-3</v>
      </c>
      <c r="CO95" s="14">
        <f t="shared" si="30"/>
        <v>3.2411992437201692E-3</v>
      </c>
      <c r="CP95" s="14">
        <f t="shared" si="30"/>
        <v>4.1865490231385522E-3</v>
      </c>
      <c r="CQ95" s="14">
        <f t="shared" si="30"/>
        <v>4.321598991626892E-3</v>
      </c>
      <c r="CR95" s="14">
        <f t="shared" si="30"/>
        <v>4.4566489601152327E-3</v>
      </c>
      <c r="CS95" s="14">
        <f t="shared" si="30"/>
        <v>4.5916989286035733E-3</v>
      </c>
      <c r="CT95" s="14">
        <f t="shared" si="30"/>
        <v>0</v>
      </c>
      <c r="CU95" s="14">
        <f t="shared" si="30"/>
        <v>0</v>
      </c>
      <c r="CV95" s="14">
        <f t="shared" si="30"/>
        <v>0</v>
      </c>
      <c r="CW95" s="14">
        <f t="shared" si="34"/>
        <v>0</v>
      </c>
      <c r="CX95" s="14">
        <f t="shared" si="34"/>
        <v>0</v>
      </c>
      <c r="CY95" s="14">
        <f t="shared" si="34"/>
        <v>0</v>
      </c>
      <c r="CZ95" s="14">
        <f t="shared" si="34"/>
        <v>0</v>
      </c>
      <c r="DA95" s="14">
        <f t="shared" si="34"/>
        <v>0</v>
      </c>
      <c r="DB95" s="14">
        <f t="shared" si="34"/>
        <v>0</v>
      </c>
      <c r="DC95" s="14">
        <f t="shared" si="31"/>
        <v>0</v>
      </c>
      <c r="DD95" s="14">
        <f t="shared" si="31"/>
        <v>0</v>
      </c>
      <c r="DE95" s="14">
        <f t="shared" si="31"/>
        <v>0</v>
      </c>
      <c r="DF95" s="14">
        <f t="shared" si="31"/>
        <v>0</v>
      </c>
      <c r="DG95" s="14">
        <f t="shared" si="31"/>
        <v>0</v>
      </c>
      <c r="DH95" s="14">
        <f t="shared" si="31"/>
        <v>0</v>
      </c>
      <c r="DI95" s="14">
        <f t="shared" si="31"/>
        <v>0</v>
      </c>
      <c r="DJ95" s="14">
        <f t="shared" si="31"/>
        <v>0</v>
      </c>
      <c r="DK95" s="14">
        <f t="shared" si="31"/>
        <v>0</v>
      </c>
      <c r="DL95" s="14">
        <f t="shared" si="31"/>
        <v>0</v>
      </c>
      <c r="DM95" s="14">
        <f t="shared" si="31"/>
        <v>0</v>
      </c>
      <c r="DN95" s="14">
        <f t="shared" si="31"/>
        <v>0</v>
      </c>
      <c r="DO95" s="14">
        <f t="shared" si="31"/>
        <v>0</v>
      </c>
      <c r="DP95" s="14">
        <f t="shared" si="31"/>
        <v>0</v>
      </c>
      <c r="DQ95" s="14">
        <f t="shared" si="31"/>
        <v>0</v>
      </c>
      <c r="DR95" s="14">
        <f t="shared" si="31"/>
        <v>0</v>
      </c>
      <c r="DS95" s="14">
        <f t="shared" si="32"/>
        <v>0</v>
      </c>
      <c r="DT95" s="14">
        <f t="shared" si="32"/>
        <v>0</v>
      </c>
      <c r="DU95" s="14">
        <f t="shared" si="32"/>
        <v>0</v>
      </c>
      <c r="DV95" s="14">
        <f t="shared" si="32"/>
        <v>0</v>
      </c>
      <c r="DW95" s="14">
        <f t="shared" si="32"/>
        <v>0</v>
      </c>
      <c r="DX95" s="14">
        <f t="shared" si="32"/>
        <v>0</v>
      </c>
      <c r="DY95" s="14">
        <f t="shared" si="32"/>
        <v>0</v>
      </c>
      <c r="DZ95" s="14">
        <f t="shared" si="15"/>
        <v>0.99999999999999989</v>
      </c>
    </row>
    <row r="96" spans="1:130">
      <c r="B96" s="15"/>
      <c r="C96" s="18">
        <v>2030</v>
      </c>
      <c r="D96" s="25"/>
      <c r="E96" s="25"/>
      <c r="F96" s="25"/>
      <c r="G96" s="25"/>
      <c r="H96" s="25"/>
      <c r="I96" s="25"/>
      <c r="J96" s="25"/>
      <c r="K96" s="25"/>
      <c r="L96" s="25"/>
      <c r="M96" s="25"/>
      <c r="N96" s="25">
        <f t="shared" si="26"/>
        <v>0</v>
      </c>
      <c r="O96" s="25">
        <f t="shared" si="27"/>
        <v>0</v>
      </c>
      <c r="P96" s="25">
        <f t="shared" si="28"/>
        <v>0</v>
      </c>
      <c r="Q96" s="25">
        <f t="shared" si="29"/>
        <v>0</v>
      </c>
      <c r="R96" s="25">
        <f t="shared" si="33"/>
        <v>0</v>
      </c>
      <c r="S96" s="25">
        <f t="shared" si="35"/>
        <v>0</v>
      </c>
      <c r="T96" s="25">
        <f t="shared" si="36"/>
        <v>2.2670754162845697E-12</v>
      </c>
      <c r="U96" s="25">
        <f t="shared" si="37"/>
        <v>230.30769230769249</v>
      </c>
      <c r="V96" s="25">
        <f t="shared" si="38"/>
        <v>415.3846153846157</v>
      </c>
      <c r="W96" s="25">
        <f t="shared" si="39"/>
        <v>233.61538461538447</v>
      </c>
      <c r="X96" s="25">
        <f t="shared" si="40"/>
        <v>0.23076923076923062</v>
      </c>
      <c r="Y96" s="25">
        <f t="shared" si="41"/>
        <v>1.3846153846153857</v>
      </c>
      <c r="Z96" s="25">
        <f t="shared" si="42"/>
        <v>2.7692307692307714</v>
      </c>
      <c r="AA96" s="25">
        <f t="shared" si="43"/>
        <v>4.1538461538461515</v>
      </c>
      <c r="AB96" s="25">
        <f t="shared" si="44"/>
        <v>5.5384615384615348</v>
      </c>
      <c r="AC96" s="25">
        <f t="shared" si="45"/>
        <v>7.1538461538461489</v>
      </c>
      <c r="AD96" s="25">
        <f t="shared" si="46"/>
        <v>7.3846153846153797</v>
      </c>
      <c r="AE96" s="25">
        <f t="shared" si="47"/>
        <v>7.6153846153846105</v>
      </c>
      <c r="AF96" s="25">
        <f t="shared" ref="AF96:AF114" si="48">VLOOKUP($C$94,$D$3:$K$63,$A$68,0)*(B68-B67)</f>
        <v>7.8461538461538414</v>
      </c>
      <c r="AG96" s="25">
        <f>VLOOKUP($C$95,$D$3:$K$63,$A$68,0)*(B67-B66)</f>
        <v>7.8461538461538414</v>
      </c>
      <c r="AH96" s="25">
        <f>VLOOKUP($C$96,$D$3:$K$63,$A$68,0)*B66</f>
        <v>0</v>
      </c>
      <c r="AI96" s="25"/>
      <c r="AJ96" s="25"/>
      <c r="AK96" s="25"/>
      <c r="AL96" s="25"/>
      <c r="AM96" s="25"/>
      <c r="AN96" s="25"/>
      <c r="AO96" s="25"/>
      <c r="AP96" s="25"/>
      <c r="AQ96" s="25"/>
      <c r="AR96" s="25"/>
      <c r="AS96" s="25"/>
      <c r="AT96" s="25"/>
      <c r="AU96" s="25"/>
      <c r="AV96" s="25"/>
      <c r="AW96" s="25"/>
      <c r="AX96" s="25"/>
      <c r="AY96" s="25"/>
      <c r="AZ96" s="25"/>
      <c r="BA96" s="25"/>
      <c r="BB96" s="25"/>
      <c r="BC96" s="25"/>
      <c r="BD96" s="25"/>
      <c r="BE96" s="25"/>
      <c r="BF96" s="25"/>
      <c r="BG96" s="25"/>
      <c r="BH96" s="25"/>
      <c r="BI96" s="25"/>
      <c r="BJ96" s="25"/>
      <c r="BK96" s="25"/>
      <c r="BL96" s="25"/>
      <c r="BM96" s="21">
        <f t="shared" si="13"/>
        <v>931.23076923077178</v>
      </c>
      <c r="BP96" s="18">
        <v>2030</v>
      </c>
      <c r="BQ96" s="14">
        <f t="shared" si="14"/>
        <v>0</v>
      </c>
      <c r="BR96" s="14">
        <f t="shared" si="14"/>
        <v>0</v>
      </c>
      <c r="BS96" s="14">
        <f t="shared" si="14"/>
        <v>0</v>
      </c>
      <c r="BT96" s="14">
        <f t="shared" si="14"/>
        <v>0</v>
      </c>
      <c r="BU96" s="14">
        <f t="shared" si="14"/>
        <v>0</v>
      </c>
      <c r="BV96" s="14">
        <f t="shared" si="14"/>
        <v>0</v>
      </c>
      <c r="BW96" s="14">
        <f t="shared" si="14"/>
        <v>0</v>
      </c>
      <c r="BX96" s="14">
        <f t="shared" si="14"/>
        <v>0</v>
      </c>
      <c r="BY96" s="14">
        <f t="shared" si="14"/>
        <v>0</v>
      </c>
      <c r="BZ96" s="14">
        <f t="shared" si="14"/>
        <v>0</v>
      </c>
      <c r="CA96" s="14">
        <f t="shared" si="14"/>
        <v>0</v>
      </c>
      <c r="CB96" s="14">
        <f t="shared" si="14"/>
        <v>0</v>
      </c>
      <c r="CC96" s="14">
        <f t="shared" si="14"/>
        <v>0</v>
      </c>
      <c r="CD96" s="14">
        <f t="shared" si="14"/>
        <v>0</v>
      </c>
      <c r="CE96" s="14">
        <f t="shared" si="14"/>
        <v>0</v>
      </c>
      <c r="CF96" s="14">
        <f t="shared" si="14"/>
        <v>0</v>
      </c>
      <c r="CG96" s="14">
        <f t="shared" si="30"/>
        <v>2.4344936735254687E-15</v>
      </c>
      <c r="CH96" s="14">
        <f t="shared" si="30"/>
        <v>0.24731538080290716</v>
      </c>
      <c r="CI96" s="14">
        <f t="shared" si="30"/>
        <v>0.44605980505534359</v>
      </c>
      <c r="CJ96" s="14">
        <f t="shared" si="30"/>
        <v>0.25086733850982901</v>
      </c>
      <c r="CK96" s="14">
        <f t="shared" si="30"/>
        <v>2.4781100280852383E-4</v>
      </c>
      <c r="CL96" s="14">
        <f t="shared" si="30"/>
        <v>1.4868660168511454E-3</v>
      </c>
      <c r="CM96" s="14">
        <f t="shared" si="30"/>
        <v>2.9737320337022907E-3</v>
      </c>
      <c r="CN96" s="14">
        <f t="shared" si="30"/>
        <v>4.46059805055343E-3</v>
      </c>
      <c r="CO96" s="14">
        <f t="shared" si="30"/>
        <v>5.9474640674045728E-3</v>
      </c>
      <c r="CP96" s="14">
        <f t="shared" si="30"/>
        <v>7.6821410870642395E-3</v>
      </c>
      <c r="CQ96" s="14">
        <f t="shared" si="30"/>
        <v>7.9299520898727625E-3</v>
      </c>
      <c r="CR96" s="14">
        <f t="shared" si="30"/>
        <v>8.1777630926812873E-3</v>
      </c>
      <c r="CS96" s="14">
        <f t="shared" si="30"/>
        <v>8.4255740954898121E-3</v>
      </c>
      <c r="CT96" s="14">
        <f t="shared" si="30"/>
        <v>8.4255740954898121E-3</v>
      </c>
      <c r="CU96" s="14">
        <f t="shared" si="30"/>
        <v>0</v>
      </c>
      <c r="CV96" s="14">
        <f t="shared" si="30"/>
        <v>0</v>
      </c>
      <c r="CW96" s="14">
        <f t="shared" si="34"/>
        <v>0</v>
      </c>
      <c r="CX96" s="14">
        <f t="shared" si="34"/>
        <v>0</v>
      </c>
      <c r="CY96" s="14">
        <f t="shared" si="34"/>
        <v>0</v>
      </c>
      <c r="CZ96" s="14">
        <f t="shared" si="34"/>
        <v>0</v>
      </c>
      <c r="DA96" s="14">
        <f t="shared" si="34"/>
        <v>0</v>
      </c>
      <c r="DB96" s="14">
        <f t="shared" si="34"/>
        <v>0</v>
      </c>
      <c r="DC96" s="14">
        <f t="shared" si="31"/>
        <v>0</v>
      </c>
      <c r="DD96" s="14">
        <f t="shared" si="31"/>
        <v>0</v>
      </c>
      <c r="DE96" s="14">
        <f t="shared" si="31"/>
        <v>0</v>
      </c>
      <c r="DF96" s="14">
        <f t="shared" si="31"/>
        <v>0</v>
      </c>
      <c r="DG96" s="14">
        <f t="shared" si="31"/>
        <v>0</v>
      </c>
      <c r="DH96" s="14">
        <f t="shared" si="31"/>
        <v>0</v>
      </c>
      <c r="DI96" s="14">
        <f t="shared" si="31"/>
        <v>0</v>
      </c>
      <c r="DJ96" s="14">
        <f t="shared" si="31"/>
        <v>0</v>
      </c>
      <c r="DK96" s="14">
        <f t="shared" si="31"/>
        <v>0</v>
      </c>
      <c r="DL96" s="14">
        <f t="shared" si="31"/>
        <v>0</v>
      </c>
      <c r="DM96" s="14">
        <f t="shared" si="31"/>
        <v>0</v>
      </c>
      <c r="DN96" s="14">
        <f t="shared" si="31"/>
        <v>0</v>
      </c>
      <c r="DO96" s="14">
        <f t="shared" si="31"/>
        <v>0</v>
      </c>
      <c r="DP96" s="14">
        <f t="shared" si="31"/>
        <v>0</v>
      </c>
      <c r="DQ96" s="14">
        <f t="shared" si="31"/>
        <v>0</v>
      </c>
      <c r="DR96" s="14">
        <f t="shared" si="31"/>
        <v>0</v>
      </c>
      <c r="DS96" s="14">
        <f t="shared" si="32"/>
        <v>0</v>
      </c>
      <c r="DT96" s="14">
        <f t="shared" si="32"/>
        <v>0</v>
      </c>
      <c r="DU96" s="14">
        <f t="shared" si="32"/>
        <v>0</v>
      </c>
      <c r="DV96" s="14">
        <f t="shared" si="32"/>
        <v>0</v>
      </c>
      <c r="DW96" s="14">
        <f t="shared" si="32"/>
        <v>0</v>
      </c>
      <c r="DX96" s="14">
        <f t="shared" si="32"/>
        <v>0</v>
      </c>
      <c r="DY96" s="14">
        <f t="shared" si="32"/>
        <v>0</v>
      </c>
      <c r="DZ96" s="14">
        <f t="shared" si="15"/>
        <v>1</v>
      </c>
    </row>
    <row r="97" spans="2:130">
      <c r="B97" s="15"/>
      <c r="C97" s="18">
        <v>2031</v>
      </c>
      <c r="D97" s="25"/>
      <c r="E97" s="25"/>
      <c r="F97" s="25"/>
      <c r="G97" s="25"/>
      <c r="H97" s="25"/>
      <c r="I97" s="25"/>
      <c r="J97" s="25"/>
      <c r="K97" s="25"/>
      <c r="L97" s="25"/>
      <c r="M97" s="25"/>
      <c r="N97" s="25"/>
      <c r="O97" s="25">
        <f t="shared" si="27"/>
        <v>0</v>
      </c>
      <c r="P97" s="25">
        <f t="shared" si="28"/>
        <v>0</v>
      </c>
      <c r="Q97" s="25">
        <f t="shared" si="29"/>
        <v>0</v>
      </c>
      <c r="R97" s="25">
        <f t="shared" si="33"/>
        <v>0</v>
      </c>
      <c r="S97" s="25">
        <f t="shared" si="35"/>
        <v>0</v>
      </c>
      <c r="T97" s="25">
        <f t="shared" si="36"/>
        <v>0</v>
      </c>
      <c r="U97" s="25">
        <f t="shared" si="37"/>
        <v>6.6480154714554374E-13</v>
      </c>
      <c r="V97" s="25">
        <f t="shared" si="38"/>
        <v>415.3846153846157</v>
      </c>
      <c r="W97" s="25">
        <f t="shared" si="39"/>
        <v>233.61538461538478</v>
      </c>
      <c r="X97" s="25">
        <f t="shared" si="40"/>
        <v>0.23076923076923062</v>
      </c>
      <c r="Y97" s="25">
        <f t="shared" si="41"/>
        <v>1.3846153846153837</v>
      </c>
      <c r="Z97" s="25">
        <f t="shared" si="42"/>
        <v>2.7692307692307714</v>
      </c>
      <c r="AA97" s="25">
        <f t="shared" si="43"/>
        <v>4.1538461538461569</v>
      </c>
      <c r="AB97" s="25">
        <f t="shared" si="44"/>
        <v>5.5384615384615348</v>
      </c>
      <c r="AC97" s="25">
        <f t="shared" si="45"/>
        <v>7.1538461538461489</v>
      </c>
      <c r="AD97" s="25">
        <f t="shared" si="46"/>
        <v>7.3846153846153797</v>
      </c>
      <c r="AE97" s="25">
        <f t="shared" si="47"/>
        <v>7.6153846153846105</v>
      </c>
      <c r="AF97" s="25">
        <f t="shared" si="48"/>
        <v>7.8461538461538414</v>
      </c>
      <c r="AG97" s="25">
        <f t="shared" ref="AG97:AG115" si="49">VLOOKUP($C$95,$D$3:$K$63,$A$68,0)*(B68-B67)</f>
        <v>7.8461538461538414</v>
      </c>
      <c r="AH97" s="25">
        <f>VLOOKUP($C$96,$D$3:$K$63,$A$68,0)*(B67-B66)</f>
        <v>8.0769230769230713</v>
      </c>
      <c r="AI97" s="25">
        <f>VLOOKUP($C$97,$D$3:$K$63,$A$68,0)*B66</f>
        <v>0</v>
      </c>
      <c r="AJ97" s="25"/>
      <c r="AK97" s="25"/>
      <c r="AL97" s="25"/>
      <c r="AM97" s="25"/>
      <c r="AN97" s="25"/>
      <c r="AO97" s="25"/>
      <c r="AP97" s="25"/>
      <c r="AQ97" s="25"/>
      <c r="AR97" s="25"/>
      <c r="AS97" s="25"/>
      <c r="AT97" s="25"/>
      <c r="AU97" s="25"/>
      <c r="AV97" s="25"/>
      <c r="AW97" s="25"/>
      <c r="AX97" s="25"/>
      <c r="AY97" s="25"/>
      <c r="AZ97" s="25"/>
      <c r="BA97" s="25"/>
      <c r="BB97" s="25"/>
      <c r="BC97" s="25"/>
      <c r="BD97" s="25"/>
      <c r="BE97" s="25"/>
      <c r="BF97" s="25"/>
      <c r="BG97" s="25"/>
      <c r="BH97" s="25"/>
      <c r="BI97" s="25"/>
      <c r="BJ97" s="25"/>
      <c r="BK97" s="25"/>
      <c r="BL97" s="25"/>
      <c r="BM97" s="21">
        <f t="shared" si="13"/>
        <v>709.00000000000114</v>
      </c>
      <c r="BP97" s="18">
        <v>2031</v>
      </c>
      <c r="BQ97" s="14">
        <f t="shared" ref="BQ97:CF112" si="50">D97/$BM97</f>
        <v>0</v>
      </c>
      <c r="BR97" s="14">
        <f t="shared" si="50"/>
        <v>0</v>
      </c>
      <c r="BS97" s="14">
        <f t="shared" si="50"/>
        <v>0</v>
      </c>
      <c r="BT97" s="14">
        <f t="shared" si="50"/>
        <v>0</v>
      </c>
      <c r="BU97" s="14">
        <f t="shared" si="50"/>
        <v>0</v>
      </c>
      <c r="BV97" s="14">
        <f t="shared" si="50"/>
        <v>0</v>
      </c>
      <c r="BW97" s="14">
        <f t="shared" si="50"/>
        <v>0</v>
      </c>
      <c r="BX97" s="14">
        <f t="shared" si="50"/>
        <v>0</v>
      </c>
      <c r="BY97" s="14">
        <f t="shared" si="50"/>
        <v>0</v>
      </c>
      <c r="BZ97" s="14">
        <f t="shared" si="50"/>
        <v>0</v>
      </c>
      <c r="CA97" s="14">
        <f t="shared" si="50"/>
        <v>0</v>
      </c>
      <c r="CB97" s="14">
        <f t="shared" si="50"/>
        <v>0</v>
      </c>
      <c r="CC97" s="14">
        <f t="shared" si="50"/>
        <v>0</v>
      </c>
      <c r="CD97" s="14">
        <f t="shared" si="50"/>
        <v>0</v>
      </c>
      <c r="CE97" s="14">
        <f t="shared" si="50"/>
        <v>0</v>
      </c>
      <c r="CF97" s="14">
        <f t="shared" si="50"/>
        <v>0</v>
      </c>
      <c r="CG97" s="14">
        <f t="shared" si="30"/>
        <v>0</v>
      </c>
      <c r="CH97" s="14">
        <f t="shared" si="30"/>
        <v>9.3766085634068072E-16</v>
      </c>
      <c r="CI97" s="14">
        <f t="shared" si="30"/>
        <v>0.5858739286101764</v>
      </c>
      <c r="CJ97" s="14">
        <f t="shared" si="30"/>
        <v>0.32949983725724175</v>
      </c>
      <c r="CK97" s="14">
        <f t="shared" si="30"/>
        <v>3.2548551589454196E-4</v>
      </c>
      <c r="CL97" s="14">
        <f t="shared" si="30"/>
        <v>1.9529130953672518E-3</v>
      </c>
      <c r="CM97" s="14">
        <f t="shared" si="30"/>
        <v>3.9058261907345092E-3</v>
      </c>
      <c r="CN97" s="14">
        <f t="shared" si="30"/>
        <v>5.8587392861017629E-3</v>
      </c>
      <c r="CO97" s="14">
        <f t="shared" si="30"/>
        <v>7.8116523814690071E-3</v>
      </c>
      <c r="CP97" s="14">
        <f t="shared" si="30"/>
        <v>1.00900509927308E-2</v>
      </c>
      <c r="CQ97" s="14">
        <f t="shared" si="30"/>
        <v>1.0415536508625343E-2</v>
      </c>
      <c r="CR97" s="14">
        <f t="shared" si="30"/>
        <v>1.0741022024519885E-2</v>
      </c>
      <c r="CS97" s="14">
        <f t="shared" si="30"/>
        <v>1.1066507540414426E-2</v>
      </c>
      <c r="CT97" s="14">
        <f t="shared" si="30"/>
        <v>1.1066507540414426E-2</v>
      </c>
      <c r="CU97" s="14">
        <f t="shared" ref="CU97:DJ126" si="51">AH97/$BM97</f>
        <v>1.1391993056308967E-2</v>
      </c>
      <c r="CV97" s="14">
        <f t="shared" si="51"/>
        <v>0</v>
      </c>
      <c r="CW97" s="14">
        <f t="shared" si="34"/>
        <v>0</v>
      </c>
      <c r="CX97" s="14">
        <f t="shared" si="34"/>
        <v>0</v>
      </c>
      <c r="CY97" s="14">
        <f t="shared" si="34"/>
        <v>0</v>
      </c>
      <c r="CZ97" s="14">
        <f t="shared" si="34"/>
        <v>0</v>
      </c>
      <c r="DA97" s="14">
        <f t="shared" si="34"/>
        <v>0</v>
      </c>
      <c r="DB97" s="14">
        <f t="shared" si="34"/>
        <v>0</v>
      </c>
      <c r="DC97" s="14">
        <f t="shared" si="31"/>
        <v>0</v>
      </c>
      <c r="DD97" s="14">
        <f t="shared" si="31"/>
        <v>0</v>
      </c>
      <c r="DE97" s="14">
        <f t="shared" si="31"/>
        <v>0</v>
      </c>
      <c r="DF97" s="14">
        <f t="shared" si="31"/>
        <v>0</v>
      </c>
      <c r="DG97" s="14">
        <f t="shared" si="31"/>
        <v>0</v>
      </c>
      <c r="DH97" s="14">
        <f t="shared" si="31"/>
        <v>0</v>
      </c>
      <c r="DI97" s="14">
        <f t="shared" si="31"/>
        <v>0</v>
      </c>
      <c r="DJ97" s="14">
        <f t="shared" si="31"/>
        <v>0</v>
      </c>
      <c r="DK97" s="14">
        <f t="shared" si="31"/>
        <v>0</v>
      </c>
      <c r="DL97" s="14">
        <f t="shared" si="31"/>
        <v>0</v>
      </c>
      <c r="DM97" s="14">
        <f t="shared" si="31"/>
        <v>0</v>
      </c>
      <c r="DN97" s="14">
        <f t="shared" si="31"/>
        <v>0</v>
      </c>
      <c r="DO97" s="14">
        <f t="shared" si="31"/>
        <v>0</v>
      </c>
      <c r="DP97" s="14">
        <f t="shared" si="31"/>
        <v>0</v>
      </c>
      <c r="DQ97" s="14">
        <f t="shared" ref="DQ97:DT126" si="52">BD97/$BM97</f>
        <v>0</v>
      </c>
      <c r="DR97" s="14">
        <f t="shared" si="52"/>
        <v>0</v>
      </c>
      <c r="DS97" s="14">
        <f t="shared" si="32"/>
        <v>0</v>
      </c>
      <c r="DT97" s="14">
        <f t="shared" si="32"/>
        <v>0</v>
      </c>
      <c r="DU97" s="14">
        <f t="shared" si="32"/>
        <v>0</v>
      </c>
      <c r="DV97" s="14">
        <f t="shared" si="32"/>
        <v>0</v>
      </c>
      <c r="DW97" s="14">
        <f t="shared" si="32"/>
        <v>0</v>
      </c>
      <c r="DX97" s="14">
        <f t="shared" si="32"/>
        <v>0</v>
      </c>
      <c r="DY97" s="14">
        <f t="shared" si="32"/>
        <v>0</v>
      </c>
      <c r="DZ97" s="14">
        <f t="shared" si="15"/>
        <v>0.99999999999999989</v>
      </c>
    </row>
    <row r="98" spans="2:130">
      <c r="B98" s="15"/>
      <c r="C98" s="18">
        <v>2032</v>
      </c>
      <c r="D98" s="25"/>
      <c r="E98" s="25"/>
      <c r="F98" s="25"/>
      <c r="G98" s="25"/>
      <c r="H98" s="25"/>
      <c r="I98" s="25"/>
      <c r="J98" s="25"/>
      <c r="K98" s="25"/>
      <c r="L98" s="25"/>
      <c r="M98" s="25"/>
      <c r="N98" s="25"/>
      <c r="O98" s="25"/>
      <c r="P98" s="25">
        <f t="shared" si="28"/>
        <v>0</v>
      </c>
      <c r="Q98" s="25">
        <f t="shared" si="29"/>
        <v>0</v>
      </c>
      <c r="R98" s="25">
        <f t="shared" si="33"/>
        <v>0</v>
      </c>
      <c r="S98" s="25">
        <f t="shared" si="35"/>
        <v>0</v>
      </c>
      <c r="T98" s="25">
        <f t="shared" si="36"/>
        <v>0</v>
      </c>
      <c r="U98" s="25">
        <f t="shared" si="37"/>
        <v>0</v>
      </c>
      <c r="V98" s="25">
        <f t="shared" si="38"/>
        <v>1.1990408665951691E-12</v>
      </c>
      <c r="W98" s="25">
        <f t="shared" si="39"/>
        <v>233.61538461538478</v>
      </c>
      <c r="X98" s="25">
        <f t="shared" si="40"/>
        <v>0.23076923076923095</v>
      </c>
      <c r="Y98" s="25">
        <f t="shared" si="41"/>
        <v>1.3846153846153837</v>
      </c>
      <c r="Z98" s="25">
        <f t="shared" si="42"/>
        <v>2.7692307692307674</v>
      </c>
      <c r="AA98" s="25">
        <f t="shared" si="43"/>
        <v>4.1538461538461569</v>
      </c>
      <c r="AB98" s="25">
        <f t="shared" si="44"/>
        <v>5.5384615384615428</v>
      </c>
      <c r="AC98" s="25">
        <f t="shared" si="45"/>
        <v>7.1538461538461489</v>
      </c>
      <c r="AD98" s="25">
        <f t="shared" si="46"/>
        <v>7.3846153846153797</v>
      </c>
      <c r="AE98" s="25">
        <f t="shared" si="47"/>
        <v>7.6153846153846105</v>
      </c>
      <c r="AF98" s="25">
        <f t="shared" si="48"/>
        <v>7.8461538461538414</v>
      </c>
      <c r="AG98" s="25">
        <f t="shared" si="49"/>
        <v>7.8461538461538414</v>
      </c>
      <c r="AH98" s="25">
        <f t="shared" ref="AH98:AH116" si="53">VLOOKUP($C$96,$D$3:$K$63,$A$68,0)*(B68-B67)</f>
        <v>8.0769230769230713</v>
      </c>
      <c r="AI98" s="25">
        <f>VLOOKUP($C$97,$D$3:$K$63,$A$68,0)*(B67-B66)</f>
        <v>8.0769230769230713</v>
      </c>
      <c r="AJ98" s="25">
        <f>VLOOKUP($C$98,$D$3:$K$63,$A$68,0)*B66</f>
        <v>0</v>
      </c>
      <c r="AK98" s="25"/>
      <c r="AL98" s="25"/>
      <c r="AM98" s="25"/>
      <c r="AN98" s="25"/>
      <c r="AO98" s="25"/>
      <c r="AP98" s="25"/>
      <c r="AQ98" s="25"/>
      <c r="AR98" s="25"/>
      <c r="AS98" s="25"/>
      <c r="AT98" s="25"/>
      <c r="AU98" s="25"/>
      <c r="AV98" s="25"/>
      <c r="AW98" s="25"/>
      <c r="AX98" s="25"/>
      <c r="AY98" s="25"/>
      <c r="AZ98" s="25"/>
      <c r="BA98" s="25"/>
      <c r="BB98" s="25"/>
      <c r="BC98" s="25"/>
      <c r="BD98" s="25"/>
      <c r="BE98" s="25"/>
      <c r="BF98" s="25"/>
      <c r="BG98" s="25"/>
      <c r="BH98" s="25"/>
      <c r="BI98" s="25"/>
      <c r="BJ98" s="25"/>
      <c r="BK98" s="25"/>
      <c r="BL98" s="25"/>
      <c r="BM98" s="21">
        <f t="shared" si="13"/>
        <v>301.6923076923091</v>
      </c>
      <c r="BP98" s="18">
        <v>2032</v>
      </c>
      <c r="BQ98" s="14">
        <f t="shared" si="50"/>
        <v>0</v>
      </c>
      <c r="BR98" s="14">
        <f t="shared" si="50"/>
        <v>0</v>
      </c>
      <c r="BS98" s="14">
        <f t="shared" si="50"/>
        <v>0</v>
      </c>
      <c r="BT98" s="14">
        <f t="shared" si="50"/>
        <v>0</v>
      </c>
      <c r="BU98" s="14">
        <f t="shared" si="50"/>
        <v>0</v>
      </c>
      <c r="BV98" s="14">
        <f t="shared" si="50"/>
        <v>0</v>
      </c>
      <c r="BW98" s="14">
        <f t="shared" si="50"/>
        <v>0</v>
      </c>
      <c r="BX98" s="14">
        <f t="shared" si="50"/>
        <v>0</v>
      </c>
      <c r="BY98" s="14">
        <f t="shared" si="50"/>
        <v>0</v>
      </c>
      <c r="BZ98" s="14">
        <f t="shared" si="50"/>
        <v>0</v>
      </c>
      <c r="CA98" s="14">
        <f t="shared" si="50"/>
        <v>0</v>
      </c>
      <c r="CB98" s="14">
        <f t="shared" si="50"/>
        <v>0</v>
      </c>
      <c r="CC98" s="14">
        <f t="shared" si="50"/>
        <v>0</v>
      </c>
      <c r="CD98" s="14">
        <f t="shared" si="50"/>
        <v>0</v>
      </c>
      <c r="CE98" s="14">
        <f t="shared" si="50"/>
        <v>0</v>
      </c>
      <c r="CF98" s="14">
        <f t="shared" si="50"/>
        <v>0</v>
      </c>
      <c r="CG98" s="14">
        <f t="shared" ref="CG98:CT116" si="54">T98/$BM98</f>
        <v>0</v>
      </c>
      <c r="CH98" s="14">
        <f t="shared" si="54"/>
        <v>0</v>
      </c>
      <c r="CI98" s="14">
        <f t="shared" si="54"/>
        <v>3.9743832906010007E-15</v>
      </c>
      <c r="CJ98" s="14">
        <f t="shared" si="54"/>
        <v>0.77434982151962983</v>
      </c>
      <c r="CK98" s="14">
        <f t="shared" si="54"/>
        <v>7.6491585925547896E-4</v>
      </c>
      <c r="CL98" s="14">
        <f t="shared" si="54"/>
        <v>4.5894951555328668E-3</v>
      </c>
      <c r="CM98" s="14">
        <f t="shared" si="54"/>
        <v>9.1789903110657337E-3</v>
      </c>
      <c r="CN98" s="14">
        <f t="shared" si="54"/>
        <v>1.376848546659862E-2</v>
      </c>
      <c r="CO98" s="14">
        <f t="shared" si="54"/>
        <v>1.8357980622131495E-2</v>
      </c>
      <c r="CP98" s="14">
        <f t="shared" si="54"/>
        <v>2.3712391636919811E-2</v>
      </c>
      <c r="CQ98" s="14">
        <f t="shared" si="54"/>
        <v>2.4477307496175289E-2</v>
      </c>
      <c r="CR98" s="14">
        <f t="shared" si="54"/>
        <v>2.5242223355430769E-2</v>
      </c>
      <c r="CS98" s="14">
        <f t="shared" si="54"/>
        <v>2.6007139214686247E-2</v>
      </c>
      <c r="CT98" s="14">
        <f t="shared" si="54"/>
        <v>2.6007139214686247E-2</v>
      </c>
      <c r="CU98" s="14">
        <f t="shared" si="51"/>
        <v>2.6772055073941724E-2</v>
      </c>
      <c r="CV98" s="14">
        <f t="shared" si="51"/>
        <v>2.6772055073941724E-2</v>
      </c>
      <c r="CW98" s="14">
        <f t="shared" si="34"/>
        <v>0</v>
      </c>
      <c r="CX98" s="14">
        <f t="shared" si="34"/>
        <v>0</v>
      </c>
      <c r="CY98" s="14">
        <f t="shared" si="34"/>
        <v>0</v>
      </c>
      <c r="CZ98" s="14">
        <f t="shared" si="34"/>
        <v>0</v>
      </c>
      <c r="DA98" s="14">
        <f t="shared" si="34"/>
        <v>0</v>
      </c>
      <c r="DB98" s="14">
        <f t="shared" si="34"/>
        <v>0</v>
      </c>
      <c r="DC98" s="14">
        <f t="shared" si="34"/>
        <v>0</v>
      </c>
      <c r="DD98" s="14">
        <f t="shared" si="34"/>
        <v>0</v>
      </c>
      <c r="DE98" s="14">
        <f t="shared" si="34"/>
        <v>0</v>
      </c>
      <c r="DF98" s="14">
        <f t="shared" si="34"/>
        <v>0</v>
      </c>
      <c r="DG98" s="14">
        <f t="shared" si="34"/>
        <v>0</v>
      </c>
      <c r="DH98" s="14">
        <f t="shared" si="34"/>
        <v>0</v>
      </c>
      <c r="DI98" s="14">
        <f t="shared" si="34"/>
        <v>0</v>
      </c>
      <c r="DJ98" s="14">
        <f t="shared" si="34"/>
        <v>0</v>
      </c>
      <c r="DK98" s="14">
        <f t="shared" si="34"/>
        <v>0</v>
      </c>
      <c r="DL98" s="14">
        <f t="shared" si="34"/>
        <v>0</v>
      </c>
      <c r="DM98" s="14">
        <f t="shared" ref="DM98:DP126" si="55">AZ98/$BM98</f>
        <v>0</v>
      </c>
      <c r="DN98" s="14">
        <f t="shared" si="55"/>
        <v>0</v>
      </c>
      <c r="DO98" s="14">
        <f t="shared" si="55"/>
        <v>0</v>
      </c>
      <c r="DP98" s="14">
        <f t="shared" si="55"/>
        <v>0</v>
      </c>
      <c r="DQ98" s="14">
        <f t="shared" si="52"/>
        <v>0</v>
      </c>
      <c r="DR98" s="14">
        <f t="shared" si="52"/>
        <v>0</v>
      </c>
      <c r="DS98" s="14">
        <f t="shared" si="32"/>
        <v>0</v>
      </c>
      <c r="DT98" s="14">
        <f t="shared" si="32"/>
        <v>0</v>
      </c>
      <c r="DU98" s="14">
        <f t="shared" si="32"/>
        <v>0</v>
      </c>
      <c r="DV98" s="14">
        <f t="shared" si="32"/>
        <v>0</v>
      </c>
      <c r="DW98" s="14">
        <f t="shared" si="32"/>
        <v>0</v>
      </c>
      <c r="DX98" s="14">
        <f t="shared" si="32"/>
        <v>0</v>
      </c>
      <c r="DY98" s="14">
        <f t="shared" si="32"/>
        <v>0</v>
      </c>
      <c r="DZ98" s="14">
        <f t="shared" si="15"/>
        <v>0.99999999999999989</v>
      </c>
    </row>
    <row r="99" spans="2:130">
      <c r="B99" s="15"/>
      <c r="C99" s="18">
        <v>2033</v>
      </c>
      <c r="D99" s="25"/>
      <c r="E99" s="25"/>
      <c r="F99" s="25"/>
      <c r="G99" s="25"/>
      <c r="H99" s="25"/>
      <c r="I99" s="25"/>
      <c r="J99" s="25"/>
      <c r="K99" s="25"/>
      <c r="L99" s="25"/>
      <c r="M99" s="25"/>
      <c r="N99" s="25"/>
      <c r="O99" s="25"/>
      <c r="P99" s="25"/>
      <c r="Q99" s="25">
        <f t="shared" si="29"/>
        <v>0</v>
      </c>
      <c r="R99" s="25">
        <f t="shared" si="33"/>
        <v>0</v>
      </c>
      <c r="S99" s="25">
        <f t="shared" si="35"/>
        <v>0</v>
      </c>
      <c r="T99" s="25">
        <f t="shared" si="36"/>
        <v>0</v>
      </c>
      <c r="U99" s="25">
        <f t="shared" si="37"/>
        <v>0</v>
      </c>
      <c r="V99" s="25">
        <f t="shared" si="38"/>
        <v>0</v>
      </c>
      <c r="W99" s="25">
        <f t="shared" si="39"/>
        <v>6.7434946515732008E-13</v>
      </c>
      <c r="X99" s="25">
        <f t="shared" si="40"/>
        <v>0.23076923076923095</v>
      </c>
      <c r="Y99" s="25">
        <f t="shared" si="41"/>
        <v>1.3846153846153857</v>
      </c>
      <c r="Z99" s="25">
        <f t="shared" si="42"/>
        <v>2.7692307692307674</v>
      </c>
      <c r="AA99" s="25">
        <f t="shared" si="43"/>
        <v>4.1538461538461515</v>
      </c>
      <c r="AB99" s="25">
        <f t="shared" si="44"/>
        <v>5.5384615384615428</v>
      </c>
      <c r="AC99" s="25">
        <f t="shared" si="45"/>
        <v>7.1538461538461595</v>
      </c>
      <c r="AD99" s="25">
        <f t="shared" si="46"/>
        <v>7.3846153846153797</v>
      </c>
      <c r="AE99" s="25">
        <f t="shared" si="47"/>
        <v>7.6153846153846105</v>
      </c>
      <c r="AF99" s="25">
        <f t="shared" si="48"/>
        <v>7.8461538461538414</v>
      </c>
      <c r="AG99" s="25">
        <f t="shared" si="49"/>
        <v>7.8461538461538414</v>
      </c>
      <c r="AH99" s="25">
        <f t="shared" si="53"/>
        <v>8.0769230769230713</v>
      </c>
      <c r="AI99" s="25">
        <f t="shared" ref="AI99:AI117" si="56">VLOOKUP($C$97,$D$3:$K$63,$A$68,0)*(B68-B67)</f>
        <v>8.0769230769230713</v>
      </c>
      <c r="AJ99" s="25">
        <f>VLOOKUP($C$98,$D$3:$K$63,$A$68,0)*(B67-B66)</f>
        <v>8.307692307692303</v>
      </c>
      <c r="AK99" s="25">
        <f>VLOOKUP($C$99,$D$3:$K$63,$A$68,0)*B66</f>
        <v>0</v>
      </c>
      <c r="AL99" s="25"/>
      <c r="AM99" s="25"/>
      <c r="AN99" s="25"/>
      <c r="AO99" s="25"/>
      <c r="AP99" s="25"/>
      <c r="AQ99" s="25"/>
      <c r="AR99" s="25"/>
      <c r="AS99" s="25"/>
      <c r="AT99" s="25"/>
      <c r="AU99" s="25"/>
      <c r="AV99" s="25"/>
      <c r="AW99" s="25"/>
      <c r="AX99" s="25"/>
      <c r="AY99" s="25"/>
      <c r="AZ99" s="25"/>
      <c r="BA99" s="25"/>
      <c r="BB99" s="25"/>
      <c r="BC99" s="25"/>
      <c r="BD99" s="25"/>
      <c r="BE99" s="25"/>
      <c r="BF99" s="25"/>
      <c r="BG99" s="25"/>
      <c r="BH99" s="25"/>
      <c r="BI99" s="25"/>
      <c r="BJ99" s="25"/>
      <c r="BK99" s="25"/>
      <c r="BL99" s="25"/>
      <c r="BM99" s="21">
        <f t="shared" si="13"/>
        <v>76.384615384616026</v>
      </c>
      <c r="BP99" s="18">
        <v>2033</v>
      </c>
      <c r="BQ99" s="14">
        <f t="shared" si="50"/>
        <v>0</v>
      </c>
      <c r="BR99" s="14">
        <f t="shared" si="50"/>
        <v>0</v>
      </c>
      <c r="BS99" s="14">
        <f t="shared" si="50"/>
        <v>0</v>
      </c>
      <c r="BT99" s="14">
        <f t="shared" si="50"/>
        <v>0</v>
      </c>
      <c r="BU99" s="14">
        <f t="shared" si="50"/>
        <v>0</v>
      </c>
      <c r="BV99" s="14">
        <f t="shared" si="50"/>
        <v>0</v>
      </c>
      <c r="BW99" s="14">
        <f t="shared" si="50"/>
        <v>0</v>
      </c>
      <c r="BX99" s="14">
        <f t="shared" si="50"/>
        <v>0</v>
      </c>
      <c r="BY99" s="14">
        <f t="shared" si="50"/>
        <v>0</v>
      </c>
      <c r="BZ99" s="14">
        <f t="shared" si="50"/>
        <v>0</v>
      </c>
      <c r="CA99" s="14">
        <f t="shared" si="50"/>
        <v>0</v>
      </c>
      <c r="CB99" s="14">
        <f t="shared" si="50"/>
        <v>0</v>
      </c>
      <c r="CC99" s="14">
        <f t="shared" si="50"/>
        <v>0</v>
      </c>
      <c r="CD99" s="14">
        <f t="shared" si="50"/>
        <v>0</v>
      </c>
      <c r="CE99" s="14">
        <f t="shared" si="50"/>
        <v>0</v>
      </c>
      <c r="CF99" s="14">
        <f t="shared" si="50"/>
        <v>0</v>
      </c>
      <c r="CG99" s="14">
        <f t="shared" si="54"/>
        <v>0</v>
      </c>
      <c r="CH99" s="14">
        <f t="shared" si="54"/>
        <v>0</v>
      </c>
      <c r="CI99" s="14">
        <f t="shared" si="54"/>
        <v>0</v>
      </c>
      <c r="CJ99" s="14">
        <f t="shared" si="54"/>
        <v>8.8283414371048212E-15</v>
      </c>
      <c r="CK99" s="14">
        <f t="shared" si="54"/>
        <v>3.0211480362537534E-3</v>
      </c>
      <c r="CL99" s="14">
        <f t="shared" si="54"/>
        <v>1.8126888217522522E-2</v>
      </c>
      <c r="CM99" s="14">
        <f t="shared" si="54"/>
        <v>3.6253776435044988E-2</v>
      </c>
      <c r="CN99" s="14">
        <f t="shared" si="54"/>
        <v>5.4380664652567488E-2</v>
      </c>
      <c r="CO99" s="14">
        <f t="shared" si="54"/>
        <v>7.2507552870090086E-2</v>
      </c>
      <c r="CP99" s="14">
        <f t="shared" si="54"/>
        <v>9.3655589123866359E-2</v>
      </c>
      <c r="CQ99" s="14">
        <f t="shared" si="54"/>
        <v>9.6676737160119972E-2</v>
      </c>
      <c r="CR99" s="14">
        <f t="shared" si="54"/>
        <v>9.9697885196373723E-2</v>
      </c>
      <c r="CS99" s="14">
        <f t="shared" si="54"/>
        <v>0.10271903323262747</v>
      </c>
      <c r="CT99" s="14">
        <f t="shared" si="54"/>
        <v>0.10271903323262747</v>
      </c>
      <c r="CU99" s="14">
        <f t="shared" si="51"/>
        <v>0.10574018126888121</v>
      </c>
      <c r="CV99" s="14">
        <f t="shared" si="51"/>
        <v>0.10574018126888121</v>
      </c>
      <c r="CW99" s="14">
        <f t="shared" si="34"/>
        <v>0.10876132930513498</v>
      </c>
      <c r="CX99" s="14">
        <f t="shared" si="34"/>
        <v>0</v>
      </c>
      <c r="CY99" s="14">
        <f t="shared" si="34"/>
        <v>0</v>
      </c>
      <c r="CZ99" s="14">
        <f t="shared" si="34"/>
        <v>0</v>
      </c>
      <c r="DA99" s="14">
        <f t="shared" si="34"/>
        <v>0</v>
      </c>
      <c r="DB99" s="14">
        <f t="shared" si="34"/>
        <v>0</v>
      </c>
      <c r="DC99" s="14">
        <f t="shared" si="34"/>
        <v>0</v>
      </c>
      <c r="DD99" s="14">
        <f t="shared" si="34"/>
        <v>0</v>
      </c>
      <c r="DE99" s="14">
        <f t="shared" si="34"/>
        <v>0</v>
      </c>
      <c r="DF99" s="14">
        <f t="shared" si="34"/>
        <v>0</v>
      </c>
      <c r="DG99" s="14">
        <f t="shared" si="34"/>
        <v>0</v>
      </c>
      <c r="DH99" s="14">
        <f t="shared" si="34"/>
        <v>0</v>
      </c>
      <c r="DI99" s="14">
        <f t="shared" si="34"/>
        <v>0</v>
      </c>
      <c r="DJ99" s="14">
        <f t="shared" si="34"/>
        <v>0</v>
      </c>
      <c r="DK99" s="14">
        <f t="shared" si="34"/>
        <v>0</v>
      </c>
      <c r="DL99" s="14">
        <f t="shared" si="34"/>
        <v>0</v>
      </c>
      <c r="DM99" s="14">
        <f t="shared" si="55"/>
        <v>0</v>
      </c>
      <c r="DN99" s="14">
        <f t="shared" si="55"/>
        <v>0</v>
      </c>
      <c r="DO99" s="14">
        <f t="shared" si="55"/>
        <v>0</v>
      </c>
      <c r="DP99" s="14">
        <f t="shared" si="55"/>
        <v>0</v>
      </c>
      <c r="DQ99" s="14">
        <f t="shared" si="52"/>
        <v>0</v>
      </c>
      <c r="DR99" s="14">
        <f t="shared" si="52"/>
        <v>0</v>
      </c>
      <c r="DS99" s="14">
        <f t="shared" si="32"/>
        <v>0</v>
      </c>
      <c r="DT99" s="14">
        <f t="shared" si="32"/>
        <v>0</v>
      </c>
      <c r="DU99" s="14">
        <f t="shared" si="32"/>
        <v>0</v>
      </c>
      <c r="DV99" s="14">
        <f t="shared" si="32"/>
        <v>0</v>
      </c>
      <c r="DW99" s="14">
        <f t="shared" si="32"/>
        <v>0</v>
      </c>
      <c r="DX99" s="14">
        <f t="shared" si="32"/>
        <v>0</v>
      </c>
      <c r="DY99" s="14">
        <f t="shared" si="32"/>
        <v>0</v>
      </c>
      <c r="DZ99" s="14">
        <f t="shared" si="15"/>
        <v>0.99999999999999989</v>
      </c>
    </row>
    <row r="100" spans="2:130">
      <c r="B100" s="15"/>
      <c r="C100" s="18">
        <v>2034</v>
      </c>
      <c r="D100" s="25"/>
      <c r="E100" s="25"/>
      <c r="F100" s="25"/>
      <c r="G100" s="25"/>
      <c r="H100" s="25"/>
      <c r="I100" s="25"/>
      <c r="J100" s="25"/>
      <c r="K100" s="25"/>
      <c r="L100" s="25"/>
      <c r="M100" s="25"/>
      <c r="N100" s="25"/>
      <c r="O100" s="25"/>
      <c r="P100" s="25"/>
      <c r="Q100" s="25"/>
      <c r="R100" s="25">
        <f t="shared" si="33"/>
        <v>0</v>
      </c>
      <c r="S100" s="25">
        <f t="shared" si="35"/>
        <v>0</v>
      </c>
      <c r="T100" s="25">
        <f t="shared" si="36"/>
        <v>0</v>
      </c>
      <c r="U100" s="25">
        <f t="shared" si="37"/>
        <v>0</v>
      </c>
      <c r="V100" s="25">
        <f t="shared" si="38"/>
        <v>0</v>
      </c>
      <c r="W100" s="25">
        <f t="shared" si="39"/>
        <v>0</v>
      </c>
      <c r="X100" s="25">
        <f t="shared" si="40"/>
        <v>6.6613381477509392E-16</v>
      </c>
      <c r="Y100" s="25">
        <f t="shared" si="41"/>
        <v>1.3846153846153857</v>
      </c>
      <c r="Z100" s="25">
        <f t="shared" si="42"/>
        <v>2.7692307692307714</v>
      </c>
      <c r="AA100" s="25">
        <f t="shared" si="43"/>
        <v>4.1538461538461515</v>
      </c>
      <c r="AB100" s="25">
        <f t="shared" si="44"/>
        <v>5.5384615384615348</v>
      </c>
      <c r="AC100" s="25">
        <f t="shared" si="45"/>
        <v>7.1538461538461595</v>
      </c>
      <c r="AD100" s="25">
        <f t="shared" si="46"/>
        <v>7.3846153846153904</v>
      </c>
      <c r="AE100" s="25">
        <f t="shared" si="47"/>
        <v>7.6153846153846105</v>
      </c>
      <c r="AF100" s="25">
        <f t="shared" si="48"/>
        <v>7.8461538461538414</v>
      </c>
      <c r="AG100" s="25">
        <f t="shared" si="49"/>
        <v>7.8461538461538414</v>
      </c>
      <c r="AH100" s="25">
        <f t="shared" si="53"/>
        <v>8.0769230769230713</v>
      </c>
      <c r="AI100" s="25">
        <f t="shared" si="56"/>
        <v>8.0769230769230713</v>
      </c>
      <c r="AJ100" s="25">
        <f t="shared" ref="AJ100:AJ118" si="57">VLOOKUP($C$98,$D$3:$K$63,$A$68,0)*(B68-B67)</f>
        <v>8.307692307692303</v>
      </c>
      <c r="AK100" s="25">
        <f>VLOOKUP($C$99,$D$3:$K$63,$A$68,0)*(B67-B66)</f>
        <v>8.307692307692303</v>
      </c>
      <c r="AL100" s="25">
        <f>VLOOKUP($C$100,$D$3:$K$63,$A$68,0)*B66</f>
        <v>0</v>
      </c>
      <c r="AM100" s="25"/>
      <c r="AN100" s="25"/>
      <c r="AO100" s="25"/>
      <c r="AP100" s="25"/>
      <c r="AQ100" s="25"/>
      <c r="AR100" s="25"/>
      <c r="AS100" s="25"/>
      <c r="AT100" s="25"/>
      <c r="AU100" s="25"/>
      <c r="AV100" s="25"/>
      <c r="AW100" s="25"/>
      <c r="AX100" s="25"/>
      <c r="AY100" s="25"/>
      <c r="AZ100" s="25"/>
      <c r="BA100" s="25"/>
      <c r="BB100" s="25"/>
      <c r="BC100" s="25"/>
      <c r="BD100" s="25"/>
      <c r="BE100" s="25"/>
      <c r="BF100" s="25"/>
      <c r="BG100" s="25"/>
      <c r="BH100" s="25"/>
      <c r="BI100" s="25"/>
      <c r="BJ100" s="25"/>
      <c r="BK100" s="25"/>
      <c r="BL100" s="25"/>
      <c r="BM100" s="21">
        <f t="shared" si="13"/>
        <v>84.461538461538439</v>
      </c>
      <c r="BP100" s="18">
        <v>2034</v>
      </c>
      <c r="BQ100" s="14">
        <f t="shared" si="50"/>
        <v>0</v>
      </c>
      <c r="BR100" s="14">
        <f t="shared" si="50"/>
        <v>0</v>
      </c>
      <c r="BS100" s="14">
        <f t="shared" si="50"/>
        <v>0</v>
      </c>
      <c r="BT100" s="14">
        <f t="shared" si="50"/>
        <v>0</v>
      </c>
      <c r="BU100" s="14">
        <f t="shared" si="50"/>
        <v>0</v>
      </c>
      <c r="BV100" s="14">
        <f t="shared" si="50"/>
        <v>0</v>
      </c>
      <c r="BW100" s="14">
        <f t="shared" si="50"/>
        <v>0</v>
      </c>
      <c r="BX100" s="14">
        <f t="shared" si="50"/>
        <v>0</v>
      </c>
      <c r="BY100" s="14">
        <f t="shared" si="50"/>
        <v>0</v>
      </c>
      <c r="BZ100" s="14">
        <f t="shared" si="50"/>
        <v>0</v>
      </c>
      <c r="CA100" s="14">
        <f t="shared" si="50"/>
        <v>0</v>
      </c>
      <c r="CB100" s="14">
        <f t="shared" si="50"/>
        <v>0</v>
      </c>
      <c r="CC100" s="14">
        <f t="shared" si="50"/>
        <v>0</v>
      </c>
      <c r="CD100" s="14">
        <f t="shared" si="50"/>
        <v>0</v>
      </c>
      <c r="CE100" s="14">
        <f t="shared" si="50"/>
        <v>0</v>
      </c>
      <c r="CF100" s="14">
        <f t="shared" si="50"/>
        <v>0</v>
      </c>
      <c r="CG100" s="14">
        <f t="shared" si="54"/>
        <v>0</v>
      </c>
      <c r="CH100" s="14">
        <f t="shared" si="54"/>
        <v>0</v>
      </c>
      <c r="CI100" s="14">
        <f t="shared" si="54"/>
        <v>0</v>
      </c>
      <c r="CJ100" s="14">
        <f t="shared" si="54"/>
        <v>0</v>
      </c>
      <c r="CK100" s="14">
        <f t="shared" si="54"/>
        <v>7.8868302295776174E-18</v>
      </c>
      <c r="CL100" s="14">
        <f t="shared" si="54"/>
        <v>1.6393442622950838E-2</v>
      </c>
      <c r="CM100" s="14">
        <f t="shared" si="54"/>
        <v>3.2786885245901676E-2</v>
      </c>
      <c r="CN100" s="14">
        <f t="shared" si="54"/>
        <v>4.9180327868852444E-2</v>
      </c>
      <c r="CO100" s="14">
        <f t="shared" si="54"/>
        <v>6.5573770491803254E-2</v>
      </c>
      <c r="CP100" s="14">
        <f t="shared" si="54"/>
        <v>8.4699453551912662E-2</v>
      </c>
      <c r="CQ100" s="14">
        <f t="shared" si="54"/>
        <v>8.7431693989071135E-2</v>
      </c>
      <c r="CR100" s="14">
        <f t="shared" si="54"/>
        <v>9.016393442622947E-2</v>
      </c>
      <c r="CS100" s="14">
        <f t="shared" si="54"/>
        <v>9.2896174863387942E-2</v>
      </c>
      <c r="CT100" s="14">
        <f t="shared" si="54"/>
        <v>9.2896174863387942E-2</v>
      </c>
      <c r="CU100" s="14">
        <f t="shared" si="51"/>
        <v>9.5628415300546402E-2</v>
      </c>
      <c r="CV100" s="14">
        <f t="shared" si="51"/>
        <v>9.5628415300546402E-2</v>
      </c>
      <c r="CW100" s="14">
        <f t="shared" si="34"/>
        <v>9.8360655737704888E-2</v>
      </c>
      <c r="CX100" s="14">
        <f t="shared" si="34"/>
        <v>9.8360655737704888E-2</v>
      </c>
      <c r="CY100" s="14">
        <f t="shared" si="34"/>
        <v>0</v>
      </c>
      <c r="CZ100" s="14">
        <f t="shared" si="34"/>
        <v>0</v>
      </c>
      <c r="DA100" s="14">
        <f t="shared" si="34"/>
        <v>0</v>
      </c>
      <c r="DB100" s="14">
        <f t="shared" si="34"/>
        <v>0</v>
      </c>
      <c r="DC100" s="14">
        <f t="shared" si="34"/>
        <v>0</v>
      </c>
      <c r="DD100" s="14">
        <f t="shared" si="34"/>
        <v>0</v>
      </c>
      <c r="DE100" s="14">
        <f t="shared" si="34"/>
        <v>0</v>
      </c>
      <c r="DF100" s="14">
        <f t="shared" si="34"/>
        <v>0</v>
      </c>
      <c r="DG100" s="14">
        <f t="shared" si="34"/>
        <v>0</v>
      </c>
      <c r="DH100" s="14">
        <f t="shared" si="34"/>
        <v>0</v>
      </c>
      <c r="DI100" s="14">
        <f t="shared" si="34"/>
        <v>0</v>
      </c>
      <c r="DJ100" s="14">
        <f t="shared" si="34"/>
        <v>0</v>
      </c>
      <c r="DK100" s="14">
        <f t="shared" si="34"/>
        <v>0</v>
      </c>
      <c r="DL100" s="14">
        <f t="shared" si="34"/>
        <v>0</v>
      </c>
      <c r="DM100" s="14">
        <f t="shared" si="55"/>
        <v>0</v>
      </c>
      <c r="DN100" s="14">
        <f t="shared" si="55"/>
        <v>0</v>
      </c>
      <c r="DO100" s="14">
        <f t="shared" si="55"/>
        <v>0</v>
      </c>
      <c r="DP100" s="14">
        <f t="shared" si="55"/>
        <v>0</v>
      </c>
      <c r="DQ100" s="14">
        <f t="shared" si="52"/>
        <v>0</v>
      </c>
      <c r="DR100" s="14">
        <f t="shared" si="52"/>
        <v>0</v>
      </c>
      <c r="DS100" s="14">
        <f t="shared" si="32"/>
        <v>0</v>
      </c>
      <c r="DT100" s="14">
        <f t="shared" si="32"/>
        <v>0</v>
      </c>
      <c r="DU100" s="14">
        <f t="shared" si="32"/>
        <v>0</v>
      </c>
      <c r="DV100" s="14">
        <f t="shared" si="32"/>
        <v>0</v>
      </c>
      <c r="DW100" s="14">
        <f t="shared" si="32"/>
        <v>0</v>
      </c>
      <c r="DX100" s="14">
        <f t="shared" si="32"/>
        <v>0</v>
      </c>
      <c r="DY100" s="14">
        <f t="shared" si="32"/>
        <v>0</v>
      </c>
      <c r="DZ100" s="14">
        <f t="shared" si="15"/>
        <v>1</v>
      </c>
    </row>
    <row r="101" spans="2:130">
      <c r="B101" s="15"/>
      <c r="C101" s="18">
        <v>2035</v>
      </c>
      <c r="D101" s="25"/>
      <c r="E101" s="25"/>
      <c r="F101" s="25"/>
      <c r="G101" s="25"/>
      <c r="H101" s="25"/>
      <c r="I101" s="25"/>
      <c r="J101" s="25"/>
      <c r="K101" s="25"/>
      <c r="L101" s="25"/>
      <c r="M101" s="25"/>
      <c r="N101" s="25"/>
      <c r="O101" s="25"/>
      <c r="P101" s="25"/>
      <c r="Q101" s="25"/>
      <c r="R101" s="25"/>
      <c r="S101" s="25">
        <f t="shared" si="35"/>
        <v>0</v>
      </c>
      <c r="T101" s="25">
        <f t="shared" si="36"/>
        <v>0</v>
      </c>
      <c r="U101" s="25">
        <f t="shared" si="37"/>
        <v>0</v>
      </c>
      <c r="V101" s="25">
        <f t="shared" si="38"/>
        <v>0</v>
      </c>
      <c r="W101" s="25">
        <f t="shared" si="39"/>
        <v>0</v>
      </c>
      <c r="X101" s="25">
        <f t="shared" si="40"/>
        <v>0</v>
      </c>
      <c r="Y101" s="25">
        <f t="shared" si="41"/>
        <v>3.9968028886505635E-15</v>
      </c>
      <c r="Z101" s="25">
        <f t="shared" si="42"/>
        <v>2.7692307692307714</v>
      </c>
      <c r="AA101" s="25">
        <f t="shared" si="43"/>
        <v>4.1538461538461569</v>
      </c>
      <c r="AB101" s="25">
        <f t="shared" si="44"/>
        <v>5.5384615384615348</v>
      </c>
      <c r="AC101" s="25">
        <f t="shared" si="45"/>
        <v>7.1538461538461489</v>
      </c>
      <c r="AD101" s="25">
        <f t="shared" si="46"/>
        <v>7.3846153846153904</v>
      </c>
      <c r="AE101" s="25">
        <f t="shared" si="47"/>
        <v>7.6153846153846212</v>
      </c>
      <c r="AF101" s="25">
        <f t="shared" si="48"/>
        <v>7.8461538461538414</v>
      </c>
      <c r="AG101" s="25">
        <f t="shared" si="49"/>
        <v>7.8461538461538414</v>
      </c>
      <c r="AH101" s="25">
        <f t="shared" si="53"/>
        <v>8.0769230769230713</v>
      </c>
      <c r="AI101" s="25">
        <f t="shared" si="56"/>
        <v>8.0769230769230713</v>
      </c>
      <c r="AJ101" s="25">
        <f t="shared" si="57"/>
        <v>8.307692307692303</v>
      </c>
      <c r="AK101" s="25">
        <f t="shared" ref="AK101:AK119" si="58">VLOOKUP($C$99,$D$3:$K$63,$A$68,0)*(B68-B67)</f>
        <v>8.307692307692303</v>
      </c>
      <c r="AL101" s="25">
        <f>VLOOKUP($C$100,$D$3:$K$63,$A$68,0)*(B67-B66)</f>
        <v>8.538461538461533</v>
      </c>
      <c r="AM101" s="25">
        <f>VLOOKUP($C$101,$D$3:$K$63,$A$68,0)*B66</f>
        <v>0</v>
      </c>
      <c r="AN101" s="25"/>
      <c r="AO101" s="25"/>
      <c r="AP101" s="25"/>
      <c r="AQ101" s="25"/>
      <c r="AR101" s="25"/>
      <c r="AS101" s="25"/>
      <c r="AT101" s="25"/>
      <c r="AU101" s="25"/>
      <c r="AV101" s="25"/>
      <c r="AW101" s="25"/>
      <c r="AX101" s="25"/>
      <c r="AY101" s="25"/>
      <c r="AZ101" s="25"/>
      <c r="BA101" s="25"/>
      <c r="BB101" s="25"/>
      <c r="BC101" s="25"/>
      <c r="BD101" s="25"/>
      <c r="BE101" s="25"/>
      <c r="BF101" s="25"/>
      <c r="BG101" s="25"/>
      <c r="BH101" s="25"/>
      <c r="BI101" s="25"/>
      <c r="BJ101" s="25"/>
      <c r="BK101" s="25"/>
      <c r="BL101" s="25"/>
      <c r="BM101" s="21">
        <f t="shared" si="13"/>
        <v>91.615384615384599</v>
      </c>
      <c r="BP101" s="18">
        <v>2035</v>
      </c>
      <c r="BQ101" s="14">
        <f t="shared" si="50"/>
        <v>0</v>
      </c>
      <c r="BR101" s="14">
        <f t="shared" si="50"/>
        <v>0</v>
      </c>
      <c r="BS101" s="14">
        <f t="shared" si="50"/>
        <v>0</v>
      </c>
      <c r="BT101" s="14">
        <f t="shared" si="50"/>
        <v>0</v>
      </c>
      <c r="BU101" s="14">
        <f t="shared" si="50"/>
        <v>0</v>
      </c>
      <c r="BV101" s="14">
        <f t="shared" si="50"/>
        <v>0</v>
      </c>
      <c r="BW101" s="14">
        <f t="shared" si="50"/>
        <v>0</v>
      </c>
      <c r="BX101" s="14">
        <f t="shared" si="50"/>
        <v>0</v>
      </c>
      <c r="BY101" s="14">
        <f t="shared" si="50"/>
        <v>0</v>
      </c>
      <c r="BZ101" s="14">
        <f t="shared" si="50"/>
        <v>0</v>
      </c>
      <c r="CA101" s="14">
        <f t="shared" si="50"/>
        <v>0</v>
      </c>
      <c r="CB101" s="14">
        <f t="shared" si="50"/>
        <v>0</v>
      </c>
      <c r="CC101" s="14">
        <f t="shared" si="50"/>
        <v>0</v>
      </c>
      <c r="CD101" s="14">
        <f t="shared" si="50"/>
        <v>0</v>
      </c>
      <c r="CE101" s="14">
        <f t="shared" si="50"/>
        <v>0</v>
      </c>
      <c r="CF101" s="14">
        <f t="shared" si="50"/>
        <v>0</v>
      </c>
      <c r="CG101" s="14">
        <f t="shared" si="54"/>
        <v>0</v>
      </c>
      <c r="CH101" s="14">
        <f t="shared" si="54"/>
        <v>0</v>
      </c>
      <c r="CI101" s="14">
        <f t="shared" si="54"/>
        <v>0</v>
      </c>
      <c r="CJ101" s="14">
        <f t="shared" si="54"/>
        <v>0</v>
      </c>
      <c r="CK101" s="14">
        <f t="shared" si="54"/>
        <v>0</v>
      </c>
      <c r="CL101" s="14">
        <f t="shared" si="54"/>
        <v>4.3625892151517496E-17</v>
      </c>
      <c r="CM101" s="14">
        <f t="shared" si="54"/>
        <v>3.0226700251889199E-2</v>
      </c>
      <c r="CN101" s="14">
        <f t="shared" si="54"/>
        <v>4.5340050377833792E-2</v>
      </c>
      <c r="CO101" s="14">
        <f t="shared" si="54"/>
        <v>6.0453400503778308E-2</v>
      </c>
      <c r="CP101" s="14">
        <f t="shared" si="54"/>
        <v>7.8085642317380313E-2</v>
      </c>
      <c r="CQ101" s="14">
        <f t="shared" si="54"/>
        <v>8.0604534005037864E-2</v>
      </c>
      <c r="CR101" s="14">
        <f t="shared" si="54"/>
        <v>8.3123425692695291E-2</v>
      </c>
      <c r="CS101" s="14">
        <f t="shared" si="54"/>
        <v>8.5642317380352606E-2</v>
      </c>
      <c r="CT101" s="14">
        <f t="shared" si="54"/>
        <v>8.5642317380352606E-2</v>
      </c>
      <c r="CU101" s="14">
        <f t="shared" si="51"/>
        <v>8.8161209068010032E-2</v>
      </c>
      <c r="CV101" s="14">
        <f t="shared" si="51"/>
        <v>8.8161209068010032E-2</v>
      </c>
      <c r="CW101" s="14">
        <f t="shared" si="34"/>
        <v>9.0680100755667473E-2</v>
      </c>
      <c r="CX101" s="14">
        <f t="shared" si="34"/>
        <v>9.0680100755667473E-2</v>
      </c>
      <c r="CY101" s="14">
        <f t="shared" si="34"/>
        <v>9.3198992443324899E-2</v>
      </c>
      <c r="CZ101" s="14">
        <f t="shared" si="34"/>
        <v>0</v>
      </c>
      <c r="DA101" s="14">
        <f t="shared" si="34"/>
        <v>0</v>
      </c>
      <c r="DB101" s="14">
        <f t="shared" si="34"/>
        <v>0</v>
      </c>
      <c r="DC101" s="14">
        <f t="shared" si="34"/>
        <v>0</v>
      </c>
      <c r="DD101" s="14">
        <f t="shared" si="34"/>
        <v>0</v>
      </c>
      <c r="DE101" s="14">
        <f t="shared" si="34"/>
        <v>0</v>
      </c>
      <c r="DF101" s="14">
        <f t="shared" si="34"/>
        <v>0</v>
      </c>
      <c r="DG101" s="14">
        <f t="shared" si="34"/>
        <v>0</v>
      </c>
      <c r="DH101" s="14">
        <f t="shared" si="34"/>
        <v>0</v>
      </c>
      <c r="DI101" s="14">
        <f t="shared" si="34"/>
        <v>0</v>
      </c>
      <c r="DJ101" s="14">
        <f t="shared" si="34"/>
        <v>0</v>
      </c>
      <c r="DK101" s="14">
        <f t="shared" si="34"/>
        <v>0</v>
      </c>
      <c r="DL101" s="14">
        <f t="shared" si="34"/>
        <v>0</v>
      </c>
      <c r="DM101" s="14">
        <f t="shared" si="55"/>
        <v>0</v>
      </c>
      <c r="DN101" s="14">
        <f t="shared" si="55"/>
        <v>0</v>
      </c>
      <c r="DO101" s="14">
        <f t="shared" si="55"/>
        <v>0</v>
      </c>
      <c r="DP101" s="14">
        <f t="shared" si="55"/>
        <v>0</v>
      </c>
      <c r="DQ101" s="14">
        <f t="shared" si="52"/>
        <v>0</v>
      </c>
      <c r="DR101" s="14">
        <f t="shared" si="52"/>
        <v>0</v>
      </c>
      <c r="DS101" s="14">
        <f t="shared" si="32"/>
        <v>0</v>
      </c>
      <c r="DT101" s="14">
        <f t="shared" si="32"/>
        <v>0</v>
      </c>
      <c r="DU101" s="14">
        <f t="shared" si="32"/>
        <v>0</v>
      </c>
      <c r="DV101" s="14">
        <f t="shared" si="32"/>
        <v>0</v>
      </c>
      <c r="DW101" s="14">
        <f t="shared" si="32"/>
        <v>0</v>
      </c>
      <c r="DX101" s="14">
        <f t="shared" si="32"/>
        <v>0</v>
      </c>
      <c r="DY101" s="14">
        <f t="shared" si="32"/>
        <v>0</v>
      </c>
      <c r="DZ101" s="14">
        <f t="shared" si="15"/>
        <v>0.99999999999999989</v>
      </c>
    </row>
    <row r="102" spans="2:130">
      <c r="B102" s="15"/>
      <c r="C102" s="18">
        <v>2036</v>
      </c>
      <c r="D102" s="25"/>
      <c r="E102" s="25"/>
      <c r="F102" s="25"/>
      <c r="G102" s="25"/>
      <c r="H102" s="25"/>
      <c r="I102" s="25"/>
      <c r="J102" s="25"/>
      <c r="K102" s="25"/>
      <c r="L102" s="25"/>
      <c r="M102" s="25"/>
      <c r="N102" s="25"/>
      <c r="O102" s="25"/>
      <c r="P102" s="25"/>
      <c r="Q102" s="25"/>
      <c r="R102" s="25"/>
      <c r="S102" s="25"/>
      <c r="T102" s="25">
        <f t="shared" si="36"/>
        <v>0</v>
      </c>
      <c r="U102" s="25">
        <f t="shared" si="37"/>
        <v>0</v>
      </c>
      <c r="V102" s="25">
        <f t="shared" si="38"/>
        <v>0</v>
      </c>
      <c r="W102" s="25">
        <f t="shared" si="39"/>
        <v>0</v>
      </c>
      <c r="X102" s="25">
        <f t="shared" si="40"/>
        <v>0</v>
      </c>
      <c r="Y102" s="25">
        <f t="shared" si="41"/>
        <v>0</v>
      </c>
      <c r="Z102" s="25">
        <f t="shared" si="42"/>
        <v>7.9936057773011271E-15</v>
      </c>
      <c r="AA102" s="25">
        <f t="shared" si="43"/>
        <v>4.1538461538461569</v>
      </c>
      <c r="AB102" s="25">
        <f t="shared" si="44"/>
        <v>5.5384615384615428</v>
      </c>
      <c r="AC102" s="25">
        <f t="shared" si="45"/>
        <v>7.1538461538461489</v>
      </c>
      <c r="AD102" s="25">
        <f t="shared" si="46"/>
        <v>7.3846153846153797</v>
      </c>
      <c r="AE102" s="25">
        <f t="shared" si="47"/>
        <v>7.6153846153846212</v>
      </c>
      <c r="AF102" s="25">
        <f t="shared" si="48"/>
        <v>7.846153846153852</v>
      </c>
      <c r="AG102" s="25">
        <f t="shared" si="49"/>
        <v>7.8461538461538414</v>
      </c>
      <c r="AH102" s="25">
        <f t="shared" si="53"/>
        <v>8.0769230769230713</v>
      </c>
      <c r="AI102" s="25">
        <f t="shared" si="56"/>
        <v>8.0769230769230713</v>
      </c>
      <c r="AJ102" s="25">
        <f t="shared" si="57"/>
        <v>8.307692307692303</v>
      </c>
      <c r="AK102" s="25">
        <f t="shared" si="58"/>
        <v>8.307692307692303</v>
      </c>
      <c r="AL102" s="25">
        <f t="shared" ref="AL102:AL120" si="59">VLOOKUP($C$100,$D$3:$K$63,$A$68,0)*(B68-B67)</f>
        <v>8.538461538461533</v>
      </c>
      <c r="AM102" s="25">
        <f>VLOOKUP($C$101,$D$3:$K$63,$A$68,0)*(B67-B66)</f>
        <v>8.538461538461533</v>
      </c>
      <c r="AN102" s="25">
        <f>VLOOKUP($C$102,$D$3:$K$63,$A$68,0)*B66</f>
        <v>0</v>
      </c>
      <c r="AO102" s="25"/>
      <c r="AP102" s="25"/>
      <c r="AQ102" s="25"/>
      <c r="AR102" s="25"/>
      <c r="AS102" s="25"/>
      <c r="AT102" s="25"/>
      <c r="AU102" s="25"/>
      <c r="AV102" s="25"/>
      <c r="AW102" s="25"/>
      <c r="AX102" s="25"/>
      <c r="AY102" s="25"/>
      <c r="AZ102" s="25"/>
      <c r="BA102" s="25"/>
      <c r="BB102" s="25"/>
      <c r="BC102" s="25"/>
      <c r="BD102" s="25"/>
      <c r="BE102" s="25"/>
      <c r="BF102" s="25"/>
      <c r="BG102" s="25"/>
      <c r="BH102" s="25"/>
      <c r="BI102" s="25"/>
      <c r="BJ102" s="25"/>
      <c r="BK102" s="25"/>
      <c r="BL102" s="25"/>
      <c r="BM102" s="21">
        <f t="shared" si="13"/>
        <v>97.384615384615373</v>
      </c>
      <c r="BP102" s="18">
        <v>2036</v>
      </c>
      <c r="BQ102" s="14">
        <f t="shared" si="50"/>
        <v>0</v>
      </c>
      <c r="BR102" s="14">
        <f t="shared" si="50"/>
        <v>0</v>
      </c>
      <c r="BS102" s="14">
        <f t="shared" si="50"/>
        <v>0</v>
      </c>
      <c r="BT102" s="14">
        <f t="shared" si="50"/>
        <v>0</v>
      </c>
      <c r="BU102" s="14">
        <f t="shared" si="50"/>
        <v>0</v>
      </c>
      <c r="BV102" s="14">
        <f t="shared" si="50"/>
        <v>0</v>
      </c>
      <c r="BW102" s="14">
        <f t="shared" si="50"/>
        <v>0</v>
      </c>
      <c r="BX102" s="14">
        <f t="shared" si="50"/>
        <v>0</v>
      </c>
      <c r="BY102" s="14">
        <f t="shared" si="50"/>
        <v>0</v>
      </c>
      <c r="BZ102" s="14">
        <f t="shared" si="50"/>
        <v>0</v>
      </c>
      <c r="CA102" s="14">
        <f t="shared" si="50"/>
        <v>0</v>
      </c>
      <c r="CB102" s="14">
        <f t="shared" si="50"/>
        <v>0</v>
      </c>
      <c r="CC102" s="14">
        <f t="shared" si="50"/>
        <v>0</v>
      </c>
      <c r="CD102" s="14">
        <f t="shared" si="50"/>
        <v>0</v>
      </c>
      <c r="CE102" s="14">
        <f t="shared" si="50"/>
        <v>0</v>
      </c>
      <c r="CF102" s="14">
        <f t="shared" si="50"/>
        <v>0</v>
      </c>
      <c r="CG102" s="14">
        <f t="shared" si="54"/>
        <v>0</v>
      </c>
      <c r="CH102" s="14">
        <f t="shared" si="54"/>
        <v>0</v>
      </c>
      <c r="CI102" s="14">
        <f t="shared" si="54"/>
        <v>0</v>
      </c>
      <c r="CJ102" s="14">
        <f t="shared" si="54"/>
        <v>0</v>
      </c>
      <c r="CK102" s="14">
        <f t="shared" si="54"/>
        <v>0</v>
      </c>
      <c r="CL102" s="14">
        <f t="shared" si="54"/>
        <v>0</v>
      </c>
      <c r="CM102" s="14">
        <f t="shared" si="54"/>
        <v>8.208283973531964E-17</v>
      </c>
      <c r="CN102" s="14">
        <f t="shared" si="54"/>
        <v>4.2654028436018995E-2</v>
      </c>
      <c r="CO102" s="14">
        <f t="shared" si="54"/>
        <v>5.6872037914691996E-2</v>
      </c>
      <c r="CP102" s="14">
        <f t="shared" si="54"/>
        <v>7.345971563981038E-2</v>
      </c>
      <c r="CQ102" s="14">
        <f t="shared" si="54"/>
        <v>7.5829383886255888E-2</v>
      </c>
      <c r="CR102" s="14">
        <f t="shared" si="54"/>
        <v>7.8199052132701494E-2</v>
      </c>
      <c r="CS102" s="14">
        <f t="shared" si="54"/>
        <v>8.0568720379146988E-2</v>
      </c>
      <c r="CT102" s="14">
        <f t="shared" si="54"/>
        <v>8.0568720379146877E-2</v>
      </c>
      <c r="CU102" s="14">
        <f t="shared" si="51"/>
        <v>8.2938388625592371E-2</v>
      </c>
      <c r="CV102" s="14">
        <f t="shared" si="51"/>
        <v>8.2938388625592371E-2</v>
      </c>
      <c r="CW102" s="14">
        <f t="shared" si="34"/>
        <v>8.530805687203788E-2</v>
      </c>
      <c r="CX102" s="14">
        <f t="shared" si="34"/>
        <v>8.530805687203788E-2</v>
      </c>
      <c r="CY102" s="14">
        <f t="shared" si="34"/>
        <v>8.7677725118483374E-2</v>
      </c>
      <c r="CZ102" s="14">
        <f t="shared" si="34"/>
        <v>8.7677725118483374E-2</v>
      </c>
      <c r="DA102" s="14">
        <f t="shared" si="34"/>
        <v>0</v>
      </c>
      <c r="DB102" s="14">
        <f t="shared" si="34"/>
        <v>0</v>
      </c>
      <c r="DC102" s="14">
        <f t="shared" si="34"/>
        <v>0</v>
      </c>
      <c r="DD102" s="14">
        <f t="shared" si="34"/>
        <v>0</v>
      </c>
      <c r="DE102" s="14">
        <f t="shared" si="34"/>
        <v>0</v>
      </c>
      <c r="DF102" s="14">
        <f t="shared" si="34"/>
        <v>0</v>
      </c>
      <c r="DG102" s="14">
        <f t="shared" si="34"/>
        <v>0</v>
      </c>
      <c r="DH102" s="14">
        <f t="shared" si="34"/>
        <v>0</v>
      </c>
      <c r="DI102" s="14">
        <f t="shared" si="34"/>
        <v>0</v>
      </c>
      <c r="DJ102" s="14">
        <f t="shared" si="34"/>
        <v>0</v>
      </c>
      <c r="DK102" s="14">
        <f t="shared" si="34"/>
        <v>0</v>
      </c>
      <c r="DL102" s="14">
        <f t="shared" si="34"/>
        <v>0</v>
      </c>
      <c r="DM102" s="14">
        <f t="shared" si="55"/>
        <v>0</v>
      </c>
      <c r="DN102" s="14">
        <f t="shared" si="55"/>
        <v>0</v>
      </c>
      <c r="DO102" s="14">
        <f t="shared" si="55"/>
        <v>0</v>
      </c>
      <c r="DP102" s="14">
        <f t="shared" si="55"/>
        <v>0</v>
      </c>
      <c r="DQ102" s="14">
        <f t="shared" si="52"/>
        <v>0</v>
      </c>
      <c r="DR102" s="14">
        <f t="shared" si="52"/>
        <v>0</v>
      </c>
      <c r="DS102" s="14">
        <f t="shared" si="32"/>
        <v>0</v>
      </c>
      <c r="DT102" s="14">
        <f t="shared" si="32"/>
        <v>0</v>
      </c>
      <c r="DU102" s="14">
        <f t="shared" si="32"/>
        <v>0</v>
      </c>
      <c r="DV102" s="14">
        <f t="shared" si="32"/>
        <v>0</v>
      </c>
      <c r="DW102" s="14">
        <f t="shared" si="32"/>
        <v>0</v>
      </c>
      <c r="DX102" s="14">
        <f t="shared" si="32"/>
        <v>0</v>
      </c>
      <c r="DY102" s="14">
        <f t="shared" si="32"/>
        <v>0</v>
      </c>
      <c r="DZ102" s="14">
        <f t="shared" si="15"/>
        <v>0.99999999999999989</v>
      </c>
    </row>
    <row r="103" spans="2:130">
      <c r="B103" s="15"/>
      <c r="C103" s="18">
        <v>2037</v>
      </c>
      <c r="D103" s="25"/>
      <c r="E103" s="25"/>
      <c r="F103" s="25"/>
      <c r="G103" s="25"/>
      <c r="H103" s="25"/>
      <c r="I103" s="25"/>
      <c r="J103" s="25"/>
      <c r="K103" s="25"/>
      <c r="L103" s="25"/>
      <c r="M103" s="25"/>
      <c r="N103" s="25"/>
      <c r="O103" s="25"/>
      <c r="P103" s="25"/>
      <c r="Q103" s="25"/>
      <c r="R103" s="25"/>
      <c r="S103" s="25"/>
      <c r="T103" s="25"/>
      <c r="U103" s="25">
        <f t="shared" si="37"/>
        <v>0</v>
      </c>
      <c r="V103" s="25">
        <f t="shared" si="38"/>
        <v>0</v>
      </c>
      <c r="W103" s="25">
        <f t="shared" si="39"/>
        <v>0</v>
      </c>
      <c r="X103" s="25">
        <f t="shared" si="40"/>
        <v>0</v>
      </c>
      <c r="Y103" s="25">
        <f t="shared" si="41"/>
        <v>0</v>
      </c>
      <c r="Z103" s="25">
        <f t="shared" si="42"/>
        <v>0</v>
      </c>
      <c r="AA103" s="25">
        <f t="shared" si="43"/>
        <v>1.1990408665951691E-14</v>
      </c>
      <c r="AB103" s="25">
        <f t="shared" si="44"/>
        <v>5.5384615384615428</v>
      </c>
      <c r="AC103" s="25">
        <f t="shared" si="45"/>
        <v>7.1538461538461595</v>
      </c>
      <c r="AD103" s="25">
        <f t="shared" si="46"/>
        <v>7.3846153846153797</v>
      </c>
      <c r="AE103" s="25">
        <f t="shared" si="47"/>
        <v>7.6153846153846105</v>
      </c>
      <c r="AF103" s="25">
        <f t="shared" si="48"/>
        <v>7.846153846153852</v>
      </c>
      <c r="AG103" s="25">
        <f t="shared" si="49"/>
        <v>7.846153846153852</v>
      </c>
      <c r="AH103" s="25">
        <f t="shared" si="53"/>
        <v>8.0769230769230713</v>
      </c>
      <c r="AI103" s="25">
        <f t="shared" si="56"/>
        <v>8.0769230769230713</v>
      </c>
      <c r="AJ103" s="25">
        <f t="shared" si="57"/>
        <v>8.307692307692303</v>
      </c>
      <c r="AK103" s="25">
        <f t="shared" si="58"/>
        <v>8.307692307692303</v>
      </c>
      <c r="AL103" s="25">
        <f t="shared" si="59"/>
        <v>8.538461538461533</v>
      </c>
      <c r="AM103" s="25">
        <f t="shared" ref="AM103:AM121" si="60">VLOOKUP($C$101,$D$3:$K$63,$A$68,0)*(B68-B67)</f>
        <v>8.538461538461533</v>
      </c>
      <c r="AN103" s="25">
        <f>VLOOKUP($C$102,$D$3:$K$63,$A$68,0)*(B67-B66)</f>
        <v>8.538461538461533</v>
      </c>
      <c r="AO103" s="25">
        <f>VLOOKUP($C$103,$D$3:$K$63,$A$68,0)*B66</f>
        <v>0</v>
      </c>
      <c r="AP103" s="25"/>
      <c r="AQ103" s="25"/>
      <c r="AR103" s="25"/>
      <c r="AS103" s="25"/>
      <c r="AT103" s="25"/>
      <c r="AU103" s="25"/>
      <c r="AV103" s="25"/>
      <c r="AW103" s="25"/>
      <c r="AX103" s="25"/>
      <c r="AY103" s="25"/>
      <c r="AZ103" s="25"/>
      <c r="BA103" s="25"/>
      <c r="BB103" s="25"/>
      <c r="BC103" s="25"/>
      <c r="BD103" s="25"/>
      <c r="BE103" s="25"/>
      <c r="BF103" s="25"/>
      <c r="BG103" s="25"/>
      <c r="BH103" s="25"/>
      <c r="BI103" s="25"/>
      <c r="BJ103" s="25"/>
      <c r="BK103" s="25"/>
      <c r="BL103" s="25"/>
      <c r="BM103" s="21">
        <f t="shared" si="13"/>
        <v>101.76923076923076</v>
      </c>
      <c r="BP103" s="18">
        <v>2037</v>
      </c>
      <c r="BQ103" s="14">
        <f t="shared" si="50"/>
        <v>0</v>
      </c>
      <c r="BR103" s="14">
        <f t="shared" si="50"/>
        <v>0</v>
      </c>
      <c r="BS103" s="14">
        <f t="shared" si="50"/>
        <v>0</v>
      </c>
      <c r="BT103" s="14">
        <f t="shared" si="50"/>
        <v>0</v>
      </c>
      <c r="BU103" s="14">
        <f t="shared" si="50"/>
        <v>0</v>
      </c>
      <c r="BV103" s="14">
        <f t="shared" si="50"/>
        <v>0</v>
      </c>
      <c r="BW103" s="14">
        <f t="shared" si="50"/>
        <v>0</v>
      </c>
      <c r="BX103" s="14">
        <f t="shared" si="50"/>
        <v>0</v>
      </c>
      <c r="BY103" s="14">
        <f t="shared" si="50"/>
        <v>0</v>
      </c>
      <c r="BZ103" s="14">
        <f t="shared" si="50"/>
        <v>0</v>
      </c>
      <c r="CA103" s="14">
        <f t="shared" si="50"/>
        <v>0</v>
      </c>
      <c r="CB103" s="14">
        <f t="shared" si="50"/>
        <v>0</v>
      </c>
      <c r="CC103" s="14">
        <f t="shared" si="50"/>
        <v>0</v>
      </c>
      <c r="CD103" s="14">
        <f t="shared" si="50"/>
        <v>0</v>
      </c>
      <c r="CE103" s="14">
        <f t="shared" si="50"/>
        <v>0</v>
      </c>
      <c r="CF103" s="14">
        <f t="shared" si="50"/>
        <v>0</v>
      </c>
      <c r="CG103" s="14">
        <f t="shared" si="54"/>
        <v>0</v>
      </c>
      <c r="CH103" s="14">
        <f t="shared" si="54"/>
        <v>0</v>
      </c>
      <c r="CI103" s="14">
        <f t="shared" si="54"/>
        <v>0</v>
      </c>
      <c r="CJ103" s="14">
        <f t="shared" si="54"/>
        <v>0</v>
      </c>
      <c r="CK103" s="14">
        <f t="shared" si="54"/>
        <v>0</v>
      </c>
      <c r="CL103" s="14">
        <f t="shared" si="54"/>
        <v>0</v>
      </c>
      <c r="CM103" s="14">
        <f t="shared" si="54"/>
        <v>0</v>
      </c>
      <c r="CN103" s="14">
        <f t="shared" si="54"/>
        <v>1.1781958628675131E-16</v>
      </c>
      <c r="CO103" s="14">
        <f t="shared" si="54"/>
        <v>5.442176870748304E-2</v>
      </c>
      <c r="CP103" s="14">
        <f t="shared" si="54"/>
        <v>7.0294784580498926E-2</v>
      </c>
      <c r="CQ103" s="14">
        <f t="shared" si="54"/>
        <v>7.2562358276643951E-2</v>
      </c>
      <c r="CR103" s="14">
        <f t="shared" si="54"/>
        <v>7.4829931972789074E-2</v>
      </c>
      <c r="CS103" s="14">
        <f t="shared" si="54"/>
        <v>7.7097505668934307E-2</v>
      </c>
      <c r="CT103" s="14">
        <f t="shared" si="54"/>
        <v>7.7097505668934307E-2</v>
      </c>
      <c r="CU103" s="14">
        <f t="shared" si="51"/>
        <v>7.9365079365079319E-2</v>
      </c>
      <c r="CV103" s="14">
        <f t="shared" si="51"/>
        <v>7.9365079365079319E-2</v>
      </c>
      <c r="CW103" s="14">
        <f t="shared" si="34"/>
        <v>8.1632653061224456E-2</v>
      </c>
      <c r="CX103" s="14">
        <f t="shared" si="34"/>
        <v>8.1632653061224456E-2</v>
      </c>
      <c r="CY103" s="14">
        <f t="shared" si="34"/>
        <v>8.3900226757369564E-2</v>
      </c>
      <c r="CZ103" s="14">
        <f t="shared" si="34"/>
        <v>8.3900226757369564E-2</v>
      </c>
      <c r="DA103" s="14">
        <f t="shared" si="34"/>
        <v>8.3900226757369564E-2</v>
      </c>
      <c r="DB103" s="14">
        <f t="shared" si="34"/>
        <v>0</v>
      </c>
      <c r="DC103" s="14">
        <f t="shared" si="34"/>
        <v>0</v>
      </c>
      <c r="DD103" s="14">
        <f t="shared" si="34"/>
        <v>0</v>
      </c>
      <c r="DE103" s="14">
        <f t="shared" si="34"/>
        <v>0</v>
      </c>
      <c r="DF103" s="14">
        <f t="shared" si="34"/>
        <v>0</v>
      </c>
      <c r="DG103" s="14">
        <f t="shared" si="34"/>
        <v>0</v>
      </c>
      <c r="DH103" s="14">
        <f t="shared" si="34"/>
        <v>0</v>
      </c>
      <c r="DI103" s="14">
        <f t="shared" si="34"/>
        <v>0</v>
      </c>
      <c r="DJ103" s="14">
        <f t="shared" si="34"/>
        <v>0</v>
      </c>
      <c r="DK103" s="14">
        <f t="shared" si="34"/>
        <v>0</v>
      </c>
      <c r="DL103" s="14">
        <f t="shared" si="34"/>
        <v>0</v>
      </c>
      <c r="DM103" s="14">
        <f t="shared" si="55"/>
        <v>0</v>
      </c>
      <c r="DN103" s="14">
        <f t="shared" si="55"/>
        <v>0</v>
      </c>
      <c r="DO103" s="14">
        <f t="shared" si="55"/>
        <v>0</v>
      </c>
      <c r="DP103" s="14">
        <f t="shared" si="55"/>
        <v>0</v>
      </c>
      <c r="DQ103" s="14">
        <f t="shared" si="52"/>
        <v>0</v>
      </c>
      <c r="DR103" s="14">
        <f t="shared" si="52"/>
        <v>0</v>
      </c>
      <c r="DS103" s="14">
        <f t="shared" si="32"/>
        <v>0</v>
      </c>
      <c r="DT103" s="14">
        <f t="shared" si="32"/>
        <v>0</v>
      </c>
      <c r="DU103" s="14">
        <f t="shared" si="32"/>
        <v>0</v>
      </c>
      <c r="DV103" s="14">
        <f t="shared" si="32"/>
        <v>0</v>
      </c>
      <c r="DW103" s="14">
        <f t="shared" si="32"/>
        <v>0</v>
      </c>
      <c r="DX103" s="14">
        <f t="shared" si="32"/>
        <v>0</v>
      </c>
      <c r="DY103" s="14">
        <f t="shared" si="32"/>
        <v>0</v>
      </c>
      <c r="DZ103" s="14">
        <f t="shared" si="15"/>
        <v>0.99999999999999989</v>
      </c>
    </row>
    <row r="104" spans="2:130">
      <c r="B104" s="15"/>
      <c r="C104" s="18">
        <v>2038</v>
      </c>
      <c r="D104" s="25"/>
      <c r="E104" s="25"/>
      <c r="F104" s="25"/>
      <c r="G104" s="25"/>
      <c r="H104" s="25"/>
      <c r="I104" s="25"/>
      <c r="J104" s="25"/>
      <c r="K104" s="25"/>
      <c r="L104" s="25"/>
      <c r="M104" s="25"/>
      <c r="N104" s="25"/>
      <c r="O104" s="25"/>
      <c r="P104" s="25"/>
      <c r="Q104" s="25"/>
      <c r="R104" s="25"/>
      <c r="S104" s="25"/>
      <c r="T104" s="25"/>
      <c r="U104" s="25"/>
      <c r="V104" s="25">
        <f t="shared" si="38"/>
        <v>0</v>
      </c>
      <c r="W104" s="25">
        <f t="shared" si="39"/>
        <v>0</v>
      </c>
      <c r="X104" s="25">
        <f t="shared" si="40"/>
        <v>0</v>
      </c>
      <c r="Y104" s="25">
        <f t="shared" si="41"/>
        <v>0</v>
      </c>
      <c r="Z104" s="25">
        <f t="shared" si="42"/>
        <v>0</v>
      </c>
      <c r="AA104" s="25">
        <f t="shared" si="43"/>
        <v>0</v>
      </c>
      <c r="AB104" s="25">
        <f t="shared" si="44"/>
        <v>1.5987211554602254E-14</v>
      </c>
      <c r="AC104" s="25">
        <f t="shared" si="45"/>
        <v>7.1538461538461595</v>
      </c>
      <c r="AD104" s="25">
        <f t="shared" si="46"/>
        <v>7.3846153846153904</v>
      </c>
      <c r="AE104" s="25">
        <f t="shared" si="47"/>
        <v>7.6153846153846105</v>
      </c>
      <c r="AF104" s="25">
        <f t="shared" si="48"/>
        <v>7.8461538461538414</v>
      </c>
      <c r="AG104" s="25">
        <f t="shared" si="49"/>
        <v>7.846153846153852</v>
      </c>
      <c r="AH104" s="25">
        <f t="shared" si="53"/>
        <v>8.0769230769230838</v>
      </c>
      <c r="AI104" s="25">
        <f t="shared" si="56"/>
        <v>8.0769230769230713</v>
      </c>
      <c r="AJ104" s="25">
        <f t="shared" si="57"/>
        <v>8.307692307692303</v>
      </c>
      <c r="AK104" s="25">
        <f t="shared" si="58"/>
        <v>8.307692307692303</v>
      </c>
      <c r="AL104" s="25">
        <f t="shared" si="59"/>
        <v>8.538461538461533</v>
      </c>
      <c r="AM104" s="25">
        <f t="shared" si="60"/>
        <v>8.538461538461533</v>
      </c>
      <c r="AN104" s="25">
        <f t="shared" ref="AN104:AN122" si="61">VLOOKUP($C$102,$D$3:$K$63,$A$68,0)*(B68-B67)</f>
        <v>8.538461538461533</v>
      </c>
      <c r="AO104" s="25">
        <f>VLOOKUP($C$103,$D$3:$K$63,$A$68,0)*(B67-B66)</f>
        <v>8.538461538461533</v>
      </c>
      <c r="AP104" s="25">
        <f>VLOOKUP($C$104,$D$3:$K$63,$A$68,0)*B66</f>
        <v>0</v>
      </c>
      <c r="AQ104" s="25"/>
      <c r="AR104" s="25"/>
      <c r="AS104" s="25"/>
      <c r="AT104" s="25"/>
      <c r="AU104" s="25"/>
      <c r="AV104" s="25"/>
      <c r="AW104" s="25"/>
      <c r="AX104" s="25"/>
      <c r="AY104" s="25"/>
      <c r="AZ104" s="25"/>
      <c r="BA104" s="25"/>
      <c r="BB104" s="25"/>
      <c r="BC104" s="25"/>
      <c r="BD104" s="25"/>
      <c r="BE104" s="25"/>
      <c r="BF104" s="25"/>
      <c r="BG104" s="25"/>
      <c r="BH104" s="25"/>
      <c r="BI104" s="25"/>
      <c r="BJ104" s="25"/>
      <c r="BK104" s="25"/>
      <c r="BL104" s="25"/>
      <c r="BM104" s="21">
        <f t="shared" si="13"/>
        <v>104.76923076923076</v>
      </c>
      <c r="BP104" s="18">
        <v>2038</v>
      </c>
      <c r="BQ104" s="14">
        <f t="shared" si="50"/>
        <v>0</v>
      </c>
      <c r="BR104" s="14">
        <f t="shared" si="50"/>
        <v>0</v>
      </c>
      <c r="BS104" s="14">
        <f t="shared" si="50"/>
        <v>0</v>
      </c>
      <c r="BT104" s="14">
        <f t="shared" si="50"/>
        <v>0</v>
      </c>
      <c r="BU104" s="14">
        <f t="shared" si="50"/>
        <v>0</v>
      </c>
      <c r="BV104" s="14">
        <f t="shared" si="50"/>
        <v>0</v>
      </c>
      <c r="BW104" s="14">
        <f t="shared" si="50"/>
        <v>0</v>
      </c>
      <c r="BX104" s="14">
        <f t="shared" si="50"/>
        <v>0</v>
      </c>
      <c r="BY104" s="14">
        <f t="shared" si="50"/>
        <v>0</v>
      </c>
      <c r="BZ104" s="14">
        <f t="shared" si="50"/>
        <v>0</v>
      </c>
      <c r="CA104" s="14">
        <f t="shared" si="50"/>
        <v>0</v>
      </c>
      <c r="CB104" s="14">
        <f t="shared" si="50"/>
        <v>0</v>
      </c>
      <c r="CC104" s="14">
        <f t="shared" si="50"/>
        <v>0</v>
      </c>
      <c r="CD104" s="14">
        <f t="shared" si="50"/>
        <v>0</v>
      </c>
      <c r="CE104" s="14">
        <f t="shared" si="50"/>
        <v>0</v>
      </c>
      <c r="CF104" s="14">
        <f t="shared" si="50"/>
        <v>0</v>
      </c>
      <c r="CG104" s="14">
        <f t="shared" si="54"/>
        <v>0</v>
      </c>
      <c r="CH104" s="14">
        <f t="shared" si="54"/>
        <v>0</v>
      </c>
      <c r="CI104" s="14">
        <f t="shared" si="54"/>
        <v>0</v>
      </c>
      <c r="CJ104" s="14">
        <f t="shared" si="54"/>
        <v>0</v>
      </c>
      <c r="CK104" s="14">
        <f t="shared" si="54"/>
        <v>0</v>
      </c>
      <c r="CL104" s="14">
        <f t="shared" si="54"/>
        <v>0</v>
      </c>
      <c r="CM104" s="14">
        <f t="shared" si="54"/>
        <v>0</v>
      </c>
      <c r="CN104" s="14">
        <f t="shared" si="54"/>
        <v>0</v>
      </c>
      <c r="CO104" s="14">
        <f t="shared" si="54"/>
        <v>1.5259453025684971E-16</v>
      </c>
      <c r="CP104" s="14">
        <f t="shared" si="54"/>
        <v>6.8281938325991248E-2</v>
      </c>
      <c r="CQ104" s="14">
        <f t="shared" si="54"/>
        <v>7.0484581497797419E-2</v>
      </c>
      <c r="CR104" s="14">
        <f t="shared" si="54"/>
        <v>7.2687224669603478E-2</v>
      </c>
      <c r="CS104" s="14">
        <f t="shared" si="54"/>
        <v>7.4889867841409649E-2</v>
      </c>
      <c r="CT104" s="14">
        <f t="shared" si="54"/>
        <v>7.488986784140976E-2</v>
      </c>
      <c r="CU104" s="14">
        <f t="shared" si="51"/>
        <v>7.7092511013215931E-2</v>
      </c>
      <c r="CV104" s="14">
        <f t="shared" si="51"/>
        <v>7.7092511013215806E-2</v>
      </c>
      <c r="CW104" s="14">
        <f t="shared" si="34"/>
        <v>7.929515418502199E-2</v>
      </c>
      <c r="CX104" s="14">
        <f t="shared" si="34"/>
        <v>7.929515418502199E-2</v>
      </c>
      <c r="CY104" s="14">
        <f t="shared" si="34"/>
        <v>8.1497797356828147E-2</v>
      </c>
      <c r="CZ104" s="14">
        <f t="shared" si="34"/>
        <v>8.1497797356828147E-2</v>
      </c>
      <c r="DA104" s="14">
        <f t="shared" si="34"/>
        <v>8.1497797356828147E-2</v>
      </c>
      <c r="DB104" s="14">
        <f t="shared" si="34"/>
        <v>8.1497797356828147E-2</v>
      </c>
      <c r="DC104" s="14">
        <f t="shared" si="34"/>
        <v>0</v>
      </c>
      <c r="DD104" s="14">
        <f t="shared" si="34"/>
        <v>0</v>
      </c>
      <c r="DE104" s="14">
        <f t="shared" si="34"/>
        <v>0</v>
      </c>
      <c r="DF104" s="14">
        <f t="shared" si="34"/>
        <v>0</v>
      </c>
      <c r="DG104" s="14">
        <f t="shared" si="34"/>
        <v>0</v>
      </c>
      <c r="DH104" s="14">
        <f t="shared" si="34"/>
        <v>0</v>
      </c>
      <c r="DI104" s="14">
        <f t="shared" si="34"/>
        <v>0</v>
      </c>
      <c r="DJ104" s="14">
        <f t="shared" si="34"/>
        <v>0</v>
      </c>
      <c r="DK104" s="14">
        <f t="shared" si="34"/>
        <v>0</v>
      </c>
      <c r="DL104" s="14">
        <f t="shared" si="34"/>
        <v>0</v>
      </c>
      <c r="DM104" s="14">
        <f t="shared" si="55"/>
        <v>0</v>
      </c>
      <c r="DN104" s="14">
        <f t="shared" si="55"/>
        <v>0</v>
      </c>
      <c r="DO104" s="14">
        <f t="shared" si="55"/>
        <v>0</v>
      </c>
      <c r="DP104" s="14">
        <f t="shared" si="55"/>
        <v>0</v>
      </c>
      <c r="DQ104" s="14">
        <f t="shared" si="52"/>
        <v>0</v>
      </c>
      <c r="DR104" s="14">
        <f t="shared" si="52"/>
        <v>0</v>
      </c>
      <c r="DS104" s="14">
        <f t="shared" si="32"/>
        <v>0</v>
      </c>
      <c r="DT104" s="14">
        <f t="shared" si="32"/>
        <v>0</v>
      </c>
      <c r="DU104" s="14">
        <f t="shared" si="32"/>
        <v>0</v>
      </c>
      <c r="DV104" s="14">
        <f t="shared" si="32"/>
        <v>0</v>
      </c>
      <c r="DW104" s="14">
        <f t="shared" si="32"/>
        <v>0</v>
      </c>
      <c r="DX104" s="14">
        <f t="shared" si="32"/>
        <v>0</v>
      </c>
      <c r="DY104" s="14">
        <f t="shared" si="32"/>
        <v>0</v>
      </c>
      <c r="DZ104" s="14">
        <f t="shared" si="15"/>
        <v>1</v>
      </c>
    </row>
    <row r="105" spans="2:130">
      <c r="B105" s="15"/>
      <c r="C105" s="18">
        <v>2039</v>
      </c>
      <c r="D105" s="25"/>
      <c r="E105" s="25"/>
      <c r="F105" s="25"/>
      <c r="G105" s="25"/>
      <c r="H105" s="25"/>
      <c r="I105" s="25"/>
      <c r="J105" s="25"/>
      <c r="K105" s="25"/>
      <c r="L105" s="25"/>
      <c r="M105" s="25"/>
      <c r="N105" s="25"/>
      <c r="O105" s="25"/>
      <c r="P105" s="25"/>
      <c r="Q105" s="25"/>
      <c r="R105" s="25"/>
      <c r="S105" s="25"/>
      <c r="T105" s="25"/>
      <c r="U105" s="25"/>
      <c r="V105" s="25"/>
      <c r="W105" s="25">
        <f t="shared" si="39"/>
        <v>0</v>
      </c>
      <c r="X105" s="25">
        <f t="shared" si="40"/>
        <v>0</v>
      </c>
      <c r="Y105" s="25">
        <f t="shared" si="41"/>
        <v>0</v>
      </c>
      <c r="Z105" s="25">
        <f t="shared" si="42"/>
        <v>0</v>
      </c>
      <c r="AA105" s="25">
        <f t="shared" si="43"/>
        <v>0</v>
      </c>
      <c r="AB105" s="25">
        <f t="shared" si="44"/>
        <v>0</v>
      </c>
      <c r="AC105" s="25">
        <f t="shared" si="45"/>
        <v>2.0650148258027912E-14</v>
      </c>
      <c r="AD105" s="25">
        <f t="shared" si="46"/>
        <v>7.3846153846153904</v>
      </c>
      <c r="AE105" s="25">
        <f t="shared" si="47"/>
        <v>7.6153846153846212</v>
      </c>
      <c r="AF105" s="25">
        <f t="shared" si="48"/>
        <v>7.8461538461538414</v>
      </c>
      <c r="AG105" s="25">
        <f t="shared" si="49"/>
        <v>7.8461538461538414</v>
      </c>
      <c r="AH105" s="25">
        <f t="shared" si="53"/>
        <v>8.0769230769230838</v>
      </c>
      <c r="AI105" s="25">
        <f t="shared" si="56"/>
        <v>8.0769230769230838</v>
      </c>
      <c r="AJ105" s="25">
        <f t="shared" si="57"/>
        <v>8.307692307692303</v>
      </c>
      <c r="AK105" s="25">
        <f t="shared" si="58"/>
        <v>8.307692307692303</v>
      </c>
      <c r="AL105" s="25">
        <f t="shared" si="59"/>
        <v>8.538461538461533</v>
      </c>
      <c r="AM105" s="25">
        <f t="shared" si="60"/>
        <v>8.538461538461533</v>
      </c>
      <c r="AN105" s="25">
        <f t="shared" si="61"/>
        <v>8.538461538461533</v>
      </c>
      <c r="AO105" s="25">
        <f t="shared" ref="AO105:AO123" si="62">VLOOKUP($C$103,$D$3:$K$63,$A$68,0)*(B68-B67)</f>
        <v>8.538461538461533</v>
      </c>
      <c r="AP105" s="25">
        <f>VLOOKUP($C$104,$D$3:$K$63,$A$68,0)*(B67-B66)</f>
        <v>8.538461538461533</v>
      </c>
      <c r="AQ105" s="25">
        <f>VLOOKUP($C$105,$D$3:$K$63,$A$68,0)*B66</f>
        <v>0</v>
      </c>
      <c r="AR105" s="25"/>
      <c r="AS105" s="25"/>
      <c r="AT105" s="25"/>
      <c r="AU105" s="25"/>
      <c r="AV105" s="25"/>
      <c r="AW105" s="25"/>
      <c r="AX105" s="25"/>
      <c r="AY105" s="25"/>
      <c r="AZ105" s="25"/>
      <c r="BA105" s="25"/>
      <c r="BB105" s="25"/>
      <c r="BC105" s="25"/>
      <c r="BD105" s="25"/>
      <c r="BE105" s="25"/>
      <c r="BF105" s="25"/>
      <c r="BG105" s="25"/>
      <c r="BH105" s="25"/>
      <c r="BI105" s="25"/>
      <c r="BJ105" s="25"/>
      <c r="BK105" s="25"/>
      <c r="BL105" s="25"/>
      <c r="BM105" s="21">
        <f t="shared" si="13"/>
        <v>106.15384615384616</v>
      </c>
      <c r="BP105" s="18">
        <v>2039</v>
      </c>
      <c r="BQ105" s="14">
        <f t="shared" si="50"/>
        <v>0</v>
      </c>
      <c r="BR105" s="14">
        <f t="shared" si="50"/>
        <v>0</v>
      </c>
      <c r="BS105" s="14">
        <f t="shared" si="50"/>
        <v>0</v>
      </c>
      <c r="BT105" s="14">
        <f t="shared" si="50"/>
        <v>0</v>
      </c>
      <c r="BU105" s="14">
        <f t="shared" si="50"/>
        <v>0</v>
      </c>
      <c r="BV105" s="14">
        <f t="shared" si="50"/>
        <v>0</v>
      </c>
      <c r="BW105" s="14">
        <f t="shared" si="50"/>
        <v>0</v>
      </c>
      <c r="BX105" s="14">
        <f t="shared" si="50"/>
        <v>0</v>
      </c>
      <c r="BY105" s="14">
        <f t="shared" si="50"/>
        <v>0</v>
      </c>
      <c r="BZ105" s="14">
        <f t="shared" si="50"/>
        <v>0</v>
      </c>
      <c r="CA105" s="14">
        <f t="shared" si="50"/>
        <v>0</v>
      </c>
      <c r="CB105" s="14">
        <f t="shared" si="50"/>
        <v>0</v>
      </c>
      <c r="CC105" s="14">
        <f t="shared" si="50"/>
        <v>0</v>
      </c>
      <c r="CD105" s="14">
        <f t="shared" si="50"/>
        <v>0</v>
      </c>
      <c r="CE105" s="14">
        <f t="shared" si="50"/>
        <v>0</v>
      </c>
      <c r="CF105" s="14">
        <f t="shared" si="50"/>
        <v>0</v>
      </c>
      <c r="CG105" s="14">
        <f t="shared" si="54"/>
        <v>0</v>
      </c>
      <c r="CH105" s="14">
        <f t="shared" si="54"/>
        <v>0</v>
      </c>
      <c r="CI105" s="14">
        <f t="shared" si="54"/>
        <v>0</v>
      </c>
      <c r="CJ105" s="14">
        <f t="shared" si="54"/>
        <v>0</v>
      </c>
      <c r="CK105" s="14">
        <f t="shared" si="54"/>
        <v>0</v>
      </c>
      <c r="CL105" s="14">
        <f t="shared" si="54"/>
        <v>0</v>
      </c>
      <c r="CM105" s="14">
        <f t="shared" si="54"/>
        <v>0</v>
      </c>
      <c r="CN105" s="14">
        <f t="shared" si="54"/>
        <v>0</v>
      </c>
      <c r="CO105" s="14">
        <f t="shared" si="54"/>
        <v>0</v>
      </c>
      <c r="CP105" s="14">
        <f t="shared" si="54"/>
        <v>1.9453038214084263E-16</v>
      </c>
      <c r="CQ105" s="14">
        <f t="shared" si="54"/>
        <v>6.9565217391304404E-2</v>
      </c>
      <c r="CR105" s="14">
        <f t="shared" si="54"/>
        <v>7.1739130434782653E-2</v>
      </c>
      <c r="CS105" s="14">
        <f t="shared" si="54"/>
        <v>7.3913043478260818E-2</v>
      </c>
      <c r="CT105" s="14">
        <f t="shared" si="54"/>
        <v>7.3913043478260818E-2</v>
      </c>
      <c r="CU105" s="14">
        <f t="shared" si="51"/>
        <v>7.6086956521739191E-2</v>
      </c>
      <c r="CV105" s="14">
        <f t="shared" si="51"/>
        <v>7.6086956521739191E-2</v>
      </c>
      <c r="CW105" s="14">
        <f t="shared" si="34"/>
        <v>7.8260869565217342E-2</v>
      </c>
      <c r="CX105" s="14">
        <f t="shared" si="34"/>
        <v>7.8260869565217342E-2</v>
      </c>
      <c r="CY105" s="14">
        <f t="shared" si="34"/>
        <v>8.043478260869559E-2</v>
      </c>
      <c r="CZ105" s="14">
        <f t="shared" si="34"/>
        <v>8.043478260869559E-2</v>
      </c>
      <c r="DA105" s="14">
        <f t="shared" si="34"/>
        <v>8.043478260869559E-2</v>
      </c>
      <c r="DB105" s="14">
        <f t="shared" si="34"/>
        <v>8.043478260869559E-2</v>
      </c>
      <c r="DC105" s="14">
        <f>AP105/$BM105</f>
        <v>8.043478260869559E-2</v>
      </c>
      <c r="DD105" s="14">
        <f t="shared" si="34"/>
        <v>0</v>
      </c>
      <c r="DE105" s="14">
        <f t="shared" si="34"/>
        <v>0</v>
      </c>
      <c r="DF105" s="14">
        <f t="shared" si="34"/>
        <v>0</v>
      </c>
      <c r="DG105" s="14">
        <f t="shared" si="34"/>
        <v>0</v>
      </c>
      <c r="DH105" s="14">
        <f t="shared" si="34"/>
        <v>0</v>
      </c>
      <c r="DI105" s="14">
        <f t="shared" si="34"/>
        <v>0</v>
      </c>
      <c r="DJ105" s="14">
        <f t="shared" si="34"/>
        <v>0</v>
      </c>
      <c r="DK105" s="14">
        <f t="shared" si="34"/>
        <v>0</v>
      </c>
      <c r="DL105" s="14">
        <f t="shared" si="34"/>
        <v>0</v>
      </c>
      <c r="DM105" s="14">
        <f t="shared" si="55"/>
        <v>0</v>
      </c>
      <c r="DN105" s="14">
        <f t="shared" si="55"/>
        <v>0</v>
      </c>
      <c r="DO105" s="14">
        <f t="shared" si="55"/>
        <v>0</v>
      </c>
      <c r="DP105" s="14">
        <f t="shared" si="55"/>
        <v>0</v>
      </c>
      <c r="DQ105" s="14">
        <f t="shared" si="52"/>
        <v>0</v>
      </c>
      <c r="DR105" s="14">
        <f t="shared" si="52"/>
        <v>0</v>
      </c>
      <c r="DS105" s="14">
        <f t="shared" si="32"/>
        <v>0</v>
      </c>
      <c r="DT105" s="14">
        <f t="shared" si="32"/>
        <v>0</v>
      </c>
      <c r="DU105" s="14">
        <f t="shared" si="32"/>
        <v>0</v>
      </c>
      <c r="DV105" s="14">
        <f t="shared" si="32"/>
        <v>0</v>
      </c>
      <c r="DW105" s="14">
        <f t="shared" si="32"/>
        <v>0</v>
      </c>
      <c r="DX105" s="14">
        <f t="shared" si="32"/>
        <v>0</v>
      </c>
      <c r="DY105" s="14">
        <f t="shared" si="32"/>
        <v>0</v>
      </c>
      <c r="DZ105" s="14">
        <f>SUM(BQ105:DY105)</f>
        <v>1.0000000000000002</v>
      </c>
    </row>
    <row r="106" spans="2:130">
      <c r="B106" s="15"/>
      <c r="C106" s="18">
        <v>2040</v>
      </c>
      <c r="D106" s="25"/>
      <c r="E106" s="25"/>
      <c r="F106" s="25"/>
      <c r="G106" s="25"/>
      <c r="H106" s="25"/>
      <c r="I106" s="25"/>
      <c r="J106" s="25"/>
      <c r="K106" s="25"/>
      <c r="L106" s="25"/>
      <c r="M106" s="25"/>
      <c r="N106" s="25"/>
      <c r="O106" s="25"/>
      <c r="P106" s="25"/>
      <c r="Q106" s="25"/>
      <c r="R106" s="25"/>
      <c r="S106" s="25"/>
      <c r="T106" s="25"/>
      <c r="U106" s="25"/>
      <c r="V106" s="25"/>
      <c r="W106" s="25"/>
      <c r="X106" s="25">
        <f t="shared" si="40"/>
        <v>0</v>
      </c>
      <c r="Y106" s="25">
        <f t="shared" si="41"/>
        <v>0</v>
      </c>
      <c r="Z106" s="25">
        <f t="shared" si="42"/>
        <v>0</v>
      </c>
      <c r="AA106" s="25">
        <f t="shared" si="43"/>
        <v>0</v>
      </c>
      <c r="AB106" s="25">
        <f t="shared" si="44"/>
        <v>0</v>
      </c>
      <c r="AC106" s="25">
        <f t="shared" si="45"/>
        <v>0</v>
      </c>
      <c r="AD106" s="25">
        <f t="shared" si="46"/>
        <v>2.1316282072803006E-14</v>
      </c>
      <c r="AE106" s="25">
        <f t="shared" si="47"/>
        <v>7.6153846153846212</v>
      </c>
      <c r="AF106" s="25">
        <f t="shared" si="48"/>
        <v>7.846153846153852</v>
      </c>
      <c r="AG106" s="25">
        <f t="shared" si="49"/>
        <v>7.8461538461538414</v>
      </c>
      <c r="AH106" s="25">
        <f t="shared" si="53"/>
        <v>8.0769230769230713</v>
      </c>
      <c r="AI106" s="25">
        <f t="shared" si="56"/>
        <v>8.0769230769230838</v>
      </c>
      <c r="AJ106" s="25">
        <f t="shared" si="57"/>
        <v>8.3076923076923137</v>
      </c>
      <c r="AK106" s="25">
        <f t="shared" si="58"/>
        <v>8.307692307692303</v>
      </c>
      <c r="AL106" s="25">
        <f t="shared" si="59"/>
        <v>8.538461538461533</v>
      </c>
      <c r="AM106" s="25">
        <f t="shared" si="60"/>
        <v>8.538461538461533</v>
      </c>
      <c r="AN106" s="25">
        <f t="shared" si="61"/>
        <v>8.538461538461533</v>
      </c>
      <c r="AO106" s="25">
        <f t="shared" si="62"/>
        <v>8.538461538461533</v>
      </c>
      <c r="AP106" s="25">
        <f t="shared" ref="AP106:AP124" si="63">VLOOKUP($C$104,$D$3:$K$63,$A$68,0)*(B68-B67)</f>
        <v>8.538461538461533</v>
      </c>
      <c r="AQ106" s="25">
        <f>VLOOKUP($C$105,$D$3:$K$63,$A$68,0)*(B67-B66)</f>
        <v>8.538461538461533</v>
      </c>
      <c r="AR106" s="25">
        <f>VLOOKUP($C$106,$D$3:$K$63,$A$68,0)*B66</f>
        <v>0</v>
      </c>
      <c r="AS106" s="25"/>
      <c r="AT106" s="25"/>
      <c r="AU106" s="25"/>
      <c r="AV106" s="25"/>
      <c r="AW106" s="25"/>
      <c r="AX106" s="25"/>
      <c r="AY106" s="25"/>
      <c r="AZ106" s="25"/>
      <c r="BA106" s="25"/>
      <c r="BB106" s="25"/>
      <c r="BC106" s="25"/>
      <c r="BD106" s="25"/>
      <c r="BE106" s="25"/>
      <c r="BF106" s="25"/>
      <c r="BG106" s="25"/>
      <c r="BH106" s="25"/>
      <c r="BI106" s="25"/>
      <c r="BJ106" s="25"/>
      <c r="BK106" s="25"/>
      <c r="BL106" s="25"/>
      <c r="BM106" s="21">
        <f t="shared" si="13"/>
        <v>107.30769230769231</v>
      </c>
      <c r="BP106" s="18">
        <v>2040</v>
      </c>
      <c r="BQ106" s="14">
        <f t="shared" si="50"/>
        <v>0</v>
      </c>
      <c r="BR106" s="14">
        <f t="shared" si="50"/>
        <v>0</v>
      </c>
      <c r="BS106" s="14">
        <f t="shared" si="50"/>
        <v>0</v>
      </c>
      <c r="BT106" s="14">
        <f t="shared" si="50"/>
        <v>0</v>
      </c>
      <c r="BU106" s="14">
        <f t="shared" si="50"/>
        <v>0</v>
      </c>
      <c r="BV106" s="14">
        <f t="shared" si="50"/>
        <v>0</v>
      </c>
      <c r="BW106" s="14">
        <f t="shared" si="50"/>
        <v>0</v>
      </c>
      <c r="BX106" s="14">
        <f t="shared" si="50"/>
        <v>0</v>
      </c>
      <c r="BY106" s="14">
        <f t="shared" si="50"/>
        <v>0</v>
      </c>
      <c r="BZ106" s="14">
        <f t="shared" si="50"/>
        <v>0</v>
      </c>
      <c r="CA106" s="14">
        <f t="shared" si="50"/>
        <v>0</v>
      </c>
      <c r="CB106" s="14">
        <f t="shared" si="50"/>
        <v>0</v>
      </c>
      <c r="CC106" s="14">
        <f t="shared" si="50"/>
        <v>0</v>
      </c>
      <c r="CD106" s="14">
        <f t="shared" si="50"/>
        <v>0</v>
      </c>
      <c r="CE106" s="14">
        <f t="shared" si="50"/>
        <v>0</v>
      </c>
      <c r="CF106" s="14">
        <f t="shared" si="50"/>
        <v>0</v>
      </c>
      <c r="CG106" s="14">
        <f t="shared" si="54"/>
        <v>0</v>
      </c>
      <c r="CH106" s="14">
        <f t="shared" si="54"/>
        <v>0</v>
      </c>
      <c r="CI106" s="14">
        <f t="shared" si="54"/>
        <v>0</v>
      </c>
      <c r="CJ106" s="14">
        <f t="shared" si="54"/>
        <v>0</v>
      </c>
      <c r="CK106" s="14">
        <f t="shared" si="54"/>
        <v>0</v>
      </c>
      <c r="CL106" s="14">
        <f t="shared" si="54"/>
        <v>0</v>
      </c>
      <c r="CM106" s="14">
        <f t="shared" si="54"/>
        <v>0</v>
      </c>
      <c r="CN106" s="14">
        <f t="shared" si="54"/>
        <v>0</v>
      </c>
      <c r="CO106" s="14">
        <f t="shared" si="54"/>
        <v>0</v>
      </c>
      <c r="CP106" s="14">
        <f t="shared" si="54"/>
        <v>0</v>
      </c>
      <c r="CQ106" s="14">
        <f t="shared" si="54"/>
        <v>1.9864635623400651E-16</v>
      </c>
      <c r="CR106" s="14">
        <f t="shared" si="54"/>
        <v>7.0967741935483927E-2</v>
      </c>
      <c r="CS106" s="14">
        <f t="shared" si="54"/>
        <v>7.311827956989253E-2</v>
      </c>
      <c r="CT106" s="14">
        <f t="shared" si="54"/>
        <v>7.3118279569892433E-2</v>
      </c>
      <c r="CU106" s="14">
        <f t="shared" si="51"/>
        <v>7.5268817204301022E-2</v>
      </c>
      <c r="CV106" s="14">
        <f t="shared" si="51"/>
        <v>7.5268817204301133E-2</v>
      </c>
      <c r="CW106" s="14">
        <f t="shared" si="34"/>
        <v>7.7419354838709736E-2</v>
      </c>
      <c r="CX106" s="14">
        <f t="shared" si="34"/>
        <v>7.7419354838709639E-2</v>
      </c>
      <c r="CY106" s="14">
        <f t="shared" si="34"/>
        <v>7.9569892473118228E-2</v>
      </c>
      <c r="CZ106" s="14">
        <f t="shared" si="34"/>
        <v>7.9569892473118228E-2</v>
      </c>
      <c r="DA106" s="14">
        <f t="shared" si="34"/>
        <v>7.9569892473118228E-2</v>
      </c>
      <c r="DB106" s="14">
        <f t="shared" si="34"/>
        <v>7.9569892473118228E-2</v>
      </c>
      <c r="DC106" s="14">
        <f>AP105/$BM106</f>
        <v>7.9569892473118228E-2</v>
      </c>
      <c r="DD106" s="14">
        <f t="shared" si="34"/>
        <v>7.9569892473118228E-2</v>
      </c>
      <c r="DE106" s="14">
        <f t="shared" si="34"/>
        <v>0</v>
      </c>
      <c r="DF106" s="14">
        <f t="shared" si="34"/>
        <v>0</v>
      </c>
      <c r="DG106" s="14">
        <f t="shared" si="34"/>
        <v>0</v>
      </c>
      <c r="DH106" s="14">
        <f t="shared" si="34"/>
        <v>0</v>
      </c>
      <c r="DI106" s="14">
        <f t="shared" si="34"/>
        <v>0</v>
      </c>
      <c r="DJ106" s="14">
        <f t="shared" si="34"/>
        <v>0</v>
      </c>
      <c r="DK106" s="14">
        <f t="shared" si="34"/>
        <v>0</v>
      </c>
      <c r="DL106" s="14">
        <f t="shared" si="34"/>
        <v>0</v>
      </c>
      <c r="DM106" s="14">
        <f t="shared" si="55"/>
        <v>0</v>
      </c>
      <c r="DN106" s="14">
        <f t="shared" si="55"/>
        <v>0</v>
      </c>
      <c r="DO106" s="14">
        <f t="shared" si="55"/>
        <v>0</v>
      </c>
      <c r="DP106" s="14">
        <f t="shared" si="55"/>
        <v>0</v>
      </c>
      <c r="DQ106" s="14">
        <f t="shared" si="52"/>
        <v>0</v>
      </c>
      <c r="DR106" s="14">
        <f t="shared" si="52"/>
        <v>0</v>
      </c>
      <c r="DS106" s="14">
        <f t="shared" si="32"/>
        <v>0</v>
      </c>
      <c r="DT106" s="14">
        <f t="shared" si="32"/>
        <v>0</v>
      </c>
      <c r="DU106" s="14">
        <f t="shared" si="32"/>
        <v>0</v>
      </c>
      <c r="DV106" s="14">
        <f t="shared" si="32"/>
        <v>0</v>
      </c>
      <c r="DW106" s="14">
        <f t="shared" si="32"/>
        <v>0</v>
      </c>
      <c r="DX106" s="14">
        <f t="shared" si="32"/>
        <v>0</v>
      </c>
      <c r="DY106" s="14">
        <f t="shared" si="32"/>
        <v>0</v>
      </c>
      <c r="DZ106" s="14">
        <f t="shared" si="15"/>
        <v>0.99999999999999967</v>
      </c>
    </row>
    <row r="107" spans="2:130">
      <c r="B107" s="15"/>
      <c r="C107" s="18">
        <v>2041</v>
      </c>
      <c r="D107" s="25"/>
      <c r="E107" s="25"/>
      <c r="F107" s="25"/>
      <c r="G107" s="25"/>
      <c r="H107" s="25"/>
      <c r="I107" s="25"/>
      <c r="J107" s="25"/>
      <c r="K107" s="25"/>
      <c r="L107" s="25"/>
      <c r="M107" s="25"/>
      <c r="N107" s="25"/>
      <c r="O107" s="25"/>
      <c r="P107" s="25"/>
      <c r="Q107" s="25"/>
      <c r="R107" s="25"/>
      <c r="S107" s="25"/>
      <c r="T107" s="25"/>
      <c r="U107" s="25"/>
      <c r="V107" s="25"/>
      <c r="W107" s="25"/>
      <c r="X107" s="25"/>
      <c r="Y107" s="25">
        <f t="shared" si="41"/>
        <v>0</v>
      </c>
      <c r="Z107" s="25">
        <f t="shared" si="42"/>
        <v>0</v>
      </c>
      <c r="AA107" s="25">
        <f t="shared" si="43"/>
        <v>0</v>
      </c>
      <c r="AB107" s="25">
        <f t="shared" si="44"/>
        <v>0</v>
      </c>
      <c r="AC107" s="25">
        <f t="shared" si="45"/>
        <v>0</v>
      </c>
      <c r="AD107" s="25">
        <f t="shared" si="46"/>
        <v>0</v>
      </c>
      <c r="AE107" s="25">
        <f t="shared" si="47"/>
        <v>2.19824158875781E-14</v>
      </c>
      <c r="AF107" s="25">
        <f t="shared" si="48"/>
        <v>7.846153846153852</v>
      </c>
      <c r="AG107" s="25">
        <f t="shared" si="49"/>
        <v>7.846153846153852</v>
      </c>
      <c r="AH107" s="25">
        <f t="shared" si="53"/>
        <v>8.0769230769230713</v>
      </c>
      <c r="AI107" s="25">
        <f t="shared" si="56"/>
        <v>8.0769230769230713</v>
      </c>
      <c r="AJ107" s="25">
        <f t="shared" si="57"/>
        <v>8.3076923076923137</v>
      </c>
      <c r="AK107" s="25">
        <f t="shared" si="58"/>
        <v>8.3076923076923137</v>
      </c>
      <c r="AL107" s="25">
        <f t="shared" si="59"/>
        <v>8.538461538461533</v>
      </c>
      <c r="AM107" s="25">
        <f t="shared" si="60"/>
        <v>8.538461538461533</v>
      </c>
      <c r="AN107" s="25">
        <f t="shared" si="61"/>
        <v>8.538461538461533</v>
      </c>
      <c r="AO107" s="25">
        <f t="shared" si="62"/>
        <v>8.538461538461533</v>
      </c>
      <c r="AP107" s="25">
        <f t="shared" si="63"/>
        <v>8.538461538461533</v>
      </c>
      <c r="AQ107" s="25">
        <f t="shared" ref="AQ107:AQ125" si="64">VLOOKUP($C$105,$D$3:$K$63,$A$68,0)*(B68-B67)</f>
        <v>8.538461538461533</v>
      </c>
      <c r="AR107" s="25">
        <f>VLOOKUP($C$106,$D$3:$K$63,$A$68,0)*(B67-B66)</f>
        <v>8.538461538461533</v>
      </c>
      <c r="AS107" s="25">
        <f>VLOOKUP($C$107,$D$3:$K$63,$A$68,0)*B66</f>
        <v>0</v>
      </c>
      <c r="AT107" s="25"/>
      <c r="AU107" s="25"/>
      <c r="AV107" s="25"/>
      <c r="AW107" s="25"/>
      <c r="AX107" s="25"/>
      <c r="AY107" s="25"/>
      <c r="AZ107" s="25"/>
      <c r="BA107" s="25"/>
      <c r="BB107" s="25"/>
      <c r="BC107" s="25"/>
      <c r="BD107" s="25"/>
      <c r="BE107" s="25"/>
      <c r="BF107" s="25"/>
      <c r="BG107" s="25"/>
      <c r="BH107" s="25"/>
      <c r="BI107" s="25"/>
      <c r="BJ107" s="25"/>
      <c r="BK107" s="25"/>
      <c r="BL107" s="25"/>
      <c r="BM107" s="21">
        <f t="shared" si="13"/>
        <v>108.23076923076923</v>
      </c>
      <c r="BP107" s="18">
        <v>2041</v>
      </c>
      <c r="BQ107" s="14">
        <f t="shared" si="50"/>
        <v>0</v>
      </c>
      <c r="BR107" s="14">
        <f t="shared" si="50"/>
        <v>0</v>
      </c>
      <c r="BS107" s="14">
        <f t="shared" si="50"/>
        <v>0</v>
      </c>
      <c r="BT107" s="14">
        <f t="shared" si="50"/>
        <v>0</v>
      </c>
      <c r="BU107" s="14">
        <f t="shared" si="50"/>
        <v>0</v>
      </c>
      <c r="BV107" s="14">
        <f t="shared" si="50"/>
        <v>0</v>
      </c>
      <c r="BW107" s="14">
        <f t="shared" si="50"/>
        <v>0</v>
      </c>
      <c r="BX107" s="14">
        <f t="shared" si="50"/>
        <v>0</v>
      </c>
      <c r="BY107" s="14">
        <f t="shared" si="50"/>
        <v>0</v>
      </c>
      <c r="BZ107" s="14">
        <f t="shared" si="50"/>
        <v>0</v>
      </c>
      <c r="CA107" s="14">
        <f t="shared" si="50"/>
        <v>0</v>
      </c>
      <c r="CB107" s="14">
        <f t="shared" si="50"/>
        <v>0</v>
      </c>
      <c r="CC107" s="14">
        <f t="shared" si="50"/>
        <v>0</v>
      </c>
      <c r="CD107" s="14">
        <f t="shared" si="50"/>
        <v>0</v>
      </c>
      <c r="CE107" s="14">
        <f t="shared" si="50"/>
        <v>0</v>
      </c>
      <c r="CF107" s="14">
        <f t="shared" si="50"/>
        <v>0</v>
      </c>
      <c r="CG107" s="14">
        <f t="shared" si="54"/>
        <v>0</v>
      </c>
      <c r="CH107" s="14">
        <f t="shared" si="54"/>
        <v>0</v>
      </c>
      <c r="CI107" s="14">
        <f t="shared" si="54"/>
        <v>0</v>
      </c>
      <c r="CJ107" s="14">
        <f t="shared" si="54"/>
        <v>0</v>
      </c>
      <c r="CK107" s="14">
        <f t="shared" si="54"/>
        <v>0</v>
      </c>
      <c r="CL107" s="14">
        <f t="shared" si="54"/>
        <v>0</v>
      </c>
      <c r="CM107" s="14">
        <f t="shared" si="54"/>
        <v>0</v>
      </c>
      <c r="CN107" s="14">
        <f t="shared" si="54"/>
        <v>0</v>
      </c>
      <c r="CO107" s="14">
        <f t="shared" si="54"/>
        <v>0</v>
      </c>
      <c r="CP107" s="14">
        <f t="shared" si="54"/>
        <v>0</v>
      </c>
      <c r="CQ107" s="14">
        <f t="shared" si="54"/>
        <v>0</v>
      </c>
      <c r="CR107" s="14">
        <f t="shared" si="54"/>
        <v>2.0310689874805637E-16</v>
      </c>
      <c r="CS107" s="14">
        <f t="shared" si="54"/>
        <v>7.2494669509594933E-2</v>
      </c>
      <c r="CT107" s="14">
        <f t="shared" si="54"/>
        <v>7.2494669509594933E-2</v>
      </c>
      <c r="CU107" s="14">
        <f t="shared" si="51"/>
        <v>7.4626865671641743E-2</v>
      </c>
      <c r="CV107" s="14">
        <f t="shared" si="51"/>
        <v>7.4626865671641743E-2</v>
      </c>
      <c r="CW107" s="14">
        <f t="shared" si="34"/>
        <v>7.675906183368876E-2</v>
      </c>
      <c r="CX107" s="14">
        <f t="shared" si="34"/>
        <v>7.675906183368876E-2</v>
      </c>
      <c r="CY107" s="14">
        <f t="shared" si="34"/>
        <v>7.8891257995735556E-2</v>
      </c>
      <c r="CZ107" s="14">
        <f t="shared" si="34"/>
        <v>7.8891257995735556E-2</v>
      </c>
      <c r="DA107" s="14">
        <f t="shared" si="34"/>
        <v>7.8891257995735556E-2</v>
      </c>
      <c r="DB107" s="14">
        <f t="shared" si="34"/>
        <v>7.8891257995735556E-2</v>
      </c>
      <c r="DC107" s="14">
        <f t="shared" si="34"/>
        <v>7.8891257995735556E-2</v>
      </c>
      <c r="DD107" s="14">
        <f t="shared" si="34"/>
        <v>7.8891257995735556E-2</v>
      </c>
      <c r="DE107" s="14">
        <f t="shared" si="34"/>
        <v>7.8891257995735556E-2</v>
      </c>
      <c r="DF107" s="14">
        <f t="shared" si="34"/>
        <v>0</v>
      </c>
      <c r="DG107" s="14">
        <f t="shared" si="34"/>
        <v>0</v>
      </c>
      <c r="DH107" s="14">
        <f t="shared" si="34"/>
        <v>0</v>
      </c>
      <c r="DI107" s="14">
        <f t="shared" si="34"/>
        <v>0</v>
      </c>
      <c r="DJ107" s="14">
        <f t="shared" si="34"/>
        <v>0</v>
      </c>
      <c r="DK107" s="14">
        <f t="shared" si="34"/>
        <v>0</v>
      </c>
      <c r="DL107" s="14">
        <f t="shared" si="34"/>
        <v>0</v>
      </c>
      <c r="DM107" s="14">
        <f t="shared" si="55"/>
        <v>0</v>
      </c>
      <c r="DN107" s="14">
        <f t="shared" si="55"/>
        <v>0</v>
      </c>
      <c r="DO107" s="14">
        <f t="shared" si="55"/>
        <v>0</v>
      </c>
      <c r="DP107" s="14">
        <f t="shared" si="55"/>
        <v>0</v>
      </c>
      <c r="DQ107" s="14">
        <f t="shared" si="52"/>
        <v>0</v>
      </c>
      <c r="DR107" s="14">
        <f t="shared" si="52"/>
        <v>0</v>
      </c>
      <c r="DS107" s="14">
        <f t="shared" si="32"/>
        <v>0</v>
      </c>
      <c r="DT107" s="14">
        <f t="shared" si="32"/>
        <v>0</v>
      </c>
      <c r="DU107" s="14">
        <f t="shared" si="32"/>
        <v>0</v>
      </c>
      <c r="DV107" s="14">
        <f t="shared" si="32"/>
        <v>0</v>
      </c>
      <c r="DW107" s="14">
        <f t="shared" si="32"/>
        <v>0</v>
      </c>
      <c r="DX107" s="14">
        <f t="shared" si="32"/>
        <v>0</v>
      </c>
      <c r="DY107" s="14">
        <f t="shared" si="32"/>
        <v>0</v>
      </c>
      <c r="DZ107" s="14">
        <f t="shared" si="15"/>
        <v>1.0000000000000002</v>
      </c>
    </row>
    <row r="108" spans="2:130">
      <c r="B108" s="15"/>
      <c r="C108" s="18">
        <v>2042</v>
      </c>
      <c r="D108" s="25"/>
      <c r="E108" s="25"/>
      <c r="F108" s="25"/>
      <c r="G108" s="25"/>
      <c r="H108" s="25"/>
      <c r="I108" s="25"/>
      <c r="J108" s="25"/>
      <c r="K108" s="25"/>
      <c r="L108" s="25"/>
      <c r="M108" s="25"/>
      <c r="N108" s="25"/>
      <c r="O108" s="25"/>
      <c r="P108" s="25"/>
      <c r="Q108" s="25"/>
      <c r="R108" s="25"/>
      <c r="S108" s="25"/>
      <c r="T108" s="25"/>
      <c r="U108" s="25"/>
      <c r="V108" s="25"/>
      <c r="W108" s="25"/>
      <c r="X108" s="25"/>
      <c r="Y108" s="25"/>
      <c r="Z108" s="25">
        <f t="shared" si="42"/>
        <v>0</v>
      </c>
      <c r="AA108" s="25">
        <f t="shared" si="43"/>
        <v>0</v>
      </c>
      <c r="AB108" s="25">
        <f t="shared" si="44"/>
        <v>0</v>
      </c>
      <c r="AC108" s="25">
        <f t="shared" si="45"/>
        <v>0</v>
      </c>
      <c r="AD108" s="25">
        <f t="shared" si="46"/>
        <v>0</v>
      </c>
      <c r="AE108" s="25">
        <f t="shared" si="47"/>
        <v>0</v>
      </c>
      <c r="AF108" s="25">
        <f t="shared" si="48"/>
        <v>2.2648549702353193E-14</v>
      </c>
      <c r="AG108" s="25">
        <f t="shared" si="49"/>
        <v>7.846153846153852</v>
      </c>
      <c r="AH108" s="25">
        <f t="shared" si="53"/>
        <v>8.0769230769230838</v>
      </c>
      <c r="AI108" s="25">
        <f t="shared" si="56"/>
        <v>8.0769230769230713</v>
      </c>
      <c r="AJ108" s="25">
        <f t="shared" si="57"/>
        <v>8.307692307692303</v>
      </c>
      <c r="AK108" s="25">
        <f t="shared" si="58"/>
        <v>8.3076923076923137</v>
      </c>
      <c r="AL108" s="25">
        <f t="shared" si="59"/>
        <v>8.5384615384615454</v>
      </c>
      <c r="AM108" s="25">
        <f t="shared" si="60"/>
        <v>8.538461538461533</v>
      </c>
      <c r="AN108" s="25">
        <f t="shared" si="61"/>
        <v>8.538461538461533</v>
      </c>
      <c r="AO108" s="25">
        <f t="shared" si="62"/>
        <v>8.538461538461533</v>
      </c>
      <c r="AP108" s="25">
        <f t="shared" si="63"/>
        <v>8.538461538461533</v>
      </c>
      <c r="AQ108" s="25">
        <f t="shared" si="64"/>
        <v>8.538461538461533</v>
      </c>
      <c r="AR108" s="25">
        <f t="shared" ref="AR108:AR126" si="65">VLOOKUP($C$106,$D$3:$K$63,$A$68,0)*(B68-B67)</f>
        <v>8.538461538461533</v>
      </c>
      <c r="AS108" s="25">
        <f>VLOOKUP($C$107,$D$3:$K$63,$A$68,0)*(B67-B66)</f>
        <v>8.538461538461533</v>
      </c>
      <c r="AT108" s="25">
        <f>VLOOKUP($C$108,$D$3:$K$63,$A$68,0)*B66</f>
        <v>0</v>
      </c>
      <c r="AU108" s="25"/>
      <c r="AV108" s="25"/>
      <c r="AW108" s="25"/>
      <c r="AX108" s="25"/>
      <c r="AY108" s="25"/>
      <c r="AZ108" s="25"/>
      <c r="BA108" s="25"/>
      <c r="BB108" s="25"/>
      <c r="BC108" s="25"/>
      <c r="BD108" s="25"/>
      <c r="BE108" s="25"/>
      <c r="BF108" s="25"/>
      <c r="BG108" s="25"/>
      <c r="BH108" s="25"/>
      <c r="BI108" s="25"/>
      <c r="BJ108" s="25"/>
      <c r="BK108" s="25"/>
      <c r="BL108" s="25"/>
      <c r="BM108" s="21">
        <f t="shared" si="13"/>
        <v>108.92307692307692</v>
      </c>
      <c r="BP108" s="18">
        <v>2042</v>
      </c>
      <c r="BQ108" s="14">
        <f t="shared" si="50"/>
        <v>0</v>
      </c>
      <c r="BR108" s="14">
        <f t="shared" si="50"/>
        <v>0</v>
      </c>
      <c r="BS108" s="14">
        <f t="shared" si="50"/>
        <v>0</v>
      </c>
      <c r="BT108" s="14">
        <f t="shared" si="50"/>
        <v>0</v>
      </c>
      <c r="BU108" s="14">
        <f t="shared" si="50"/>
        <v>0</v>
      </c>
      <c r="BV108" s="14">
        <f t="shared" si="50"/>
        <v>0</v>
      </c>
      <c r="BW108" s="14">
        <f t="shared" si="50"/>
        <v>0</v>
      </c>
      <c r="BX108" s="14">
        <f t="shared" si="50"/>
        <v>0</v>
      </c>
      <c r="BY108" s="14">
        <f t="shared" si="50"/>
        <v>0</v>
      </c>
      <c r="BZ108" s="14">
        <f t="shared" si="50"/>
        <v>0</v>
      </c>
      <c r="CA108" s="14">
        <f t="shared" si="50"/>
        <v>0</v>
      </c>
      <c r="CB108" s="14">
        <f t="shared" si="50"/>
        <v>0</v>
      </c>
      <c r="CC108" s="14">
        <f t="shared" si="50"/>
        <v>0</v>
      </c>
      <c r="CD108" s="14">
        <f t="shared" si="50"/>
        <v>0</v>
      </c>
      <c r="CE108" s="14">
        <f t="shared" si="50"/>
        <v>0</v>
      </c>
      <c r="CF108" s="14">
        <f t="shared" si="50"/>
        <v>0</v>
      </c>
      <c r="CG108" s="14">
        <f t="shared" si="54"/>
        <v>0</v>
      </c>
      <c r="CH108" s="14">
        <f t="shared" si="54"/>
        <v>0</v>
      </c>
      <c r="CI108" s="14">
        <f t="shared" si="54"/>
        <v>0</v>
      </c>
      <c r="CJ108" s="14">
        <f t="shared" si="54"/>
        <v>0</v>
      </c>
      <c r="CK108" s="14">
        <f t="shared" si="54"/>
        <v>0</v>
      </c>
      <c r="CL108" s="14">
        <f t="shared" si="54"/>
        <v>0</v>
      </c>
      <c r="CM108" s="14">
        <f t="shared" si="54"/>
        <v>0</v>
      </c>
      <c r="CN108" s="14">
        <f t="shared" si="54"/>
        <v>0</v>
      </c>
      <c r="CO108" s="14">
        <f t="shared" si="54"/>
        <v>0</v>
      </c>
      <c r="CP108" s="14">
        <f t="shared" si="54"/>
        <v>0</v>
      </c>
      <c r="CQ108" s="14">
        <f t="shared" si="54"/>
        <v>0</v>
      </c>
      <c r="CR108" s="14">
        <f t="shared" si="54"/>
        <v>0</v>
      </c>
      <c r="CS108" s="14">
        <f t="shared" si="54"/>
        <v>2.0793160037471153E-16</v>
      </c>
      <c r="CT108" s="14">
        <f t="shared" si="54"/>
        <v>7.2033898305084804E-2</v>
      </c>
      <c r="CU108" s="14">
        <f t="shared" si="51"/>
        <v>7.4152542372881422E-2</v>
      </c>
      <c r="CV108" s="14">
        <f t="shared" si="51"/>
        <v>7.4152542372881311E-2</v>
      </c>
      <c r="CW108" s="14">
        <f t="shared" si="34"/>
        <v>7.6271186440677929E-2</v>
      </c>
      <c r="CX108" s="14">
        <f t="shared" ref="CX108:DL124" si="66">AK108/$BM108</f>
        <v>7.6271186440678027E-2</v>
      </c>
      <c r="CY108" s="14">
        <f t="shared" si="66"/>
        <v>7.8389830508474645E-2</v>
      </c>
      <c r="CZ108" s="14">
        <f t="shared" si="66"/>
        <v>7.8389830508474534E-2</v>
      </c>
      <c r="DA108" s="14">
        <f t="shared" si="66"/>
        <v>7.8389830508474534E-2</v>
      </c>
      <c r="DB108" s="14">
        <f t="shared" si="66"/>
        <v>7.8389830508474534E-2</v>
      </c>
      <c r="DC108" s="14">
        <f t="shared" si="66"/>
        <v>7.8389830508474534E-2</v>
      </c>
      <c r="DD108" s="14">
        <f t="shared" si="66"/>
        <v>7.8389830508474534E-2</v>
      </c>
      <c r="DE108" s="14">
        <f t="shared" si="66"/>
        <v>7.8389830508474534E-2</v>
      </c>
      <c r="DF108" s="14">
        <f t="shared" si="66"/>
        <v>7.8389830508474534E-2</v>
      </c>
      <c r="DG108" s="14">
        <f t="shared" si="66"/>
        <v>0</v>
      </c>
      <c r="DH108" s="14">
        <f t="shared" si="66"/>
        <v>0</v>
      </c>
      <c r="DI108" s="14">
        <f t="shared" si="66"/>
        <v>0</v>
      </c>
      <c r="DJ108" s="14">
        <f t="shared" si="66"/>
        <v>0</v>
      </c>
      <c r="DK108" s="14">
        <f t="shared" si="66"/>
        <v>0</v>
      </c>
      <c r="DL108" s="14">
        <f t="shared" si="66"/>
        <v>0</v>
      </c>
      <c r="DM108" s="14">
        <f t="shared" si="55"/>
        <v>0</v>
      </c>
      <c r="DN108" s="14">
        <f t="shared" si="55"/>
        <v>0</v>
      </c>
      <c r="DO108" s="14">
        <f t="shared" si="55"/>
        <v>0</v>
      </c>
      <c r="DP108" s="14">
        <f t="shared" si="55"/>
        <v>0</v>
      </c>
      <c r="DQ108" s="14">
        <f t="shared" si="52"/>
        <v>0</v>
      </c>
      <c r="DR108" s="14">
        <f t="shared" si="52"/>
        <v>0</v>
      </c>
      <c r="DS108" s="14">
        <f t="shared" si="32"/>
        <v>0</v>
      </c>
      <c r="DT108" s="14">
        <f t="shared" si="32"/>
        <v>0</v>
      </c>
      <c r="DU108" s="14">
        <f t="shared" si="32"/>
        <v>0</v>
      </c>
      <c r="DV108" s="14">
        <f t="shared" si="32"/>
        <v>0</v>
      </c>
      <c r="DW108" s="14">
        <f t="shared" si="32"/>
        <v>0</v>
      </c>
      <c r="DX108" s="14">
        <f t="shared" si="32"/>
        <v>0</v>
      </c>
      <c r="DY108" s="14">
        <f t="shared" si="32"/>
        <v>0</v>
      </c>
      <c r="DZ108" s="14">
        <f t="shared" si="15"/>
        <v>0.99999999999999978</v>
      </c>
    </row>
    <row r="109" spans="2:130">
      <c r="B109" s="15"/>
      <c r="C109" s="18">
        <v>2043</v>
      </c>
      <c r="D109" s="25"/>
      <c r="E109" s="25"/>
      <c r="F109" s="25"/>
      <c r="G109" s="25"/>
      <c r="H109" s="25"/>
      <c r="I109" s="25"/>
      <c r="J109" s="25"/>
      <c r="K109" s="25"/>
      <c r="L109" s="25"/>
      <c r="M109" s="25"/>
      <c r="N109" s="25"/>
      <c r="O109" s="25"/>
      <c r="P109" s="25"/>
      <c r="Q109" s="25"/>
      <c r="R109" s="25"/>
      <c r="S109" s="25"/>
      <c r="T109" s="25"/>
      <c r="U109" s="25"/>
      <c r="V109" s="25"/>
      <c r="W109" s="25"/>
      <c r="X109" s="25"/>
      <c r="Y109" s="25"/>
      <c r="Z109" s="25"/>
      <c r="AA109" s="25">
        <f t="shared" si="43"/>
        <v>0</v>
      </c>
      <c r="AB109" s="25">
        <f t="shared" si="44"/>
        <v>0</v>
      </c>
      <c r="AC109" s="25">
        <f t="shared" si="45"/>
        <v>0</v>
      </c>
      <c r="AD109" s="25">
        <f t="shared" si="46"/>
        <v>0</v>
      </c>
      <c r="AE109" s="25">
        <f t="shared" si="47"/>
        <v>0</v>
      </c>
      <c r="AF109" s="25">
        <f t="shared" si="48"/>
        <v>0</v>
      </c>
      <c r="AG109" s="25">
        <f t="shared" si="49"/>
        <v>2.2648549702353193E-14</v>
      </c>
      <c r="AH109" s="25">
        <f t="shared" si="53"/>
        <v>8.0769230769230838</v>
      </c>
      <c r="AI109" s="25">
        <f t="shared" si="56"/>
        <v>8.0769230769230838</v>
      </c>
      <c r="AJ109" s="25">
        <f t="shared" si="57"/>
        <v>8.307692307692303</v>
      </c>
      <c r="AK109" s="25">
        <f t="shared" si="58"/>
        <v>8.307692307692303</v>
      </c>
      <c r="AL109" s="25">
        <f t="shared" si="59"/>
        <v>8.5384615384615454</v>
      </c>
      <c r="AM109" s="25">
        <f t="shared" si="60"/>
        <v>8.5384615384615454</v>
      </c>
      <c r="AN109" s="25">
        <f t="shared" si="61"/>
        <v>8.538461538461533</v>
      </c>
      <c r="AO109" s="25">
        <f t="shared" si="62"/>
        <v>8.538461538461533</v>
      </c>
      <c r="AP109" s="25">
        <f t="shared" si="63"/>
        <v>8.538461538461533</v>
      </c>
      <c r="AQ109" s="25">
        <f t="shared" si="64"/>
        <v>8.538461538461533</v>
      </c>
      <c r="AR109" s="25">
        <f t="shared" si="65"/>
        <v>8.538461538461533</v>
      </c>
      <c r="AS109" s="25">
        <f t="shared" ref="AS109:AS126" si="67">VLOOKUP($C$107,$D$3:$K$63,$A$68,0)*(B68-B67)</f>
        <v>8.538461538461533</v>
      </c>
      <c r="AT109" s="25">
        <f>VLOOKUP($C$108,$D$3:$K$63,$A$68,0)*(B67-B66)</f>
        <v>8.538461538461533</v>
      </c>
      <c r="AU109" s="25">
        <f>VLOOKUP($C$109,$D$3:$K$63,$A$68,0)*B66</f>
        <v>0</v>
      </c>
      <c r="AV109" s="25"/>
      <c r="AW109" s="25"/>
      <c r="AX109" s="25"/>
      <c r="AY109" s="25"/>
      <c r="AZ109" s="25"/>
      <c r="BA109" s="25"/>
      <c r="BB109" s="25"/>
      <c r="BC109" s="25"/>
      <c r="BD109" s="25"/>
      <c r="BE109" s="25"/>
      <c r="BF109" s="25"/>
      <c r="BG109" s="25"/>
      <c r="BH109" s="25"/>
      <c r="BI109" s="25"/>
      <c r="BJ109" s="25"/>
      <c r="BK109" s="25"/>
      <c r="BL109" s="25"/>
      <c r="BM109" s="21">
        <f t="shared" si="13"/>
        <v>109.61538461538463</v>
      </c>
      <c r="BP109" s="18">
        <v>2043</v>
      </c>
      <c r="BQ109" s="14">
        <f t="shared" si="50"/>
        <v>0</v>
      </c>
      <c r="BR109" s="14">
        <f t="shared" si="50"/>
        <v>0</v>
      </c>
      <c r="BS109" s="14">
        <f t="shared" si="50"/>
        <v>0</v>
      </c>
      <c r="BT109" s="14">
        <f t="shared" si="50"/>
        <v>0</v>
      </c>
      <c r="BU109" s="14">
        <f t="shared" si="50"/>
        <v>0</v>
      </c>
      <c r="BV109" s="14">
        <f t="shared" si="50"/>
        <v>0</v>
      </c>
      <c r="BW109" s="14">
        <f t="shared" si="50"/>
        <v>0</v>
      </c>
      <c r="BX109" s="14">
        <f t="shared" si="50"/>
        <v>0</v>
      </c>
      <c r="BY109" s="14">
        <f t="shared" si="50"/>
        <v>0</v>
      </c>
      <c r="BZ109" s="14">
        <f t="shared" si="50"/>
        <v>0</v>
      </c>
      <c r="CA109" s="14">
        <f t="shared" si="50"/>
        <v>0</v>
      </c>
      <c r="CB109" s="14">
        <f t="shared" si="50"/>
        <v>0</v>
      </c>
      <c r="CC109" s="14">
        <f t="shared" si="50"/>
        <v>0</v>
      </c>
      <c r="CD109" s="14">
        <f t="shared" si="50"/>
        <v>0</v>
      </c>
      <c r="CE109" s="14">
        <f t="shared" si="50"/>
        <v>0</v>
      </c>
      <c r="CF109" s="14">
        <f t="shared" si="50"/>
        <v>0</v>
      </c>
      <c r="CG109" s="14">
        <f t="shared" si="54"/>
        <v>0</v>
      </c>
      <c r="CH109" s="14">
        <f t="shared" si="54"/>
        <v>0</v>
      </c>
      <c r="CI109" s="14">
        <f t="shared" si="54"/>
        <v>0</v>
      </c>
      <c r="CJ109" s="14">
        <f t="shared" si="54"/>
        <v>0</v>
      </c>
      <c r="CK109" s="14">
        <f t="shared" si="54"/>
        <v>0</v>
      </c>
      <c r="CL109" s="14">
        <f t="shared" si="54"/>
        <v>0</v>
      </c>
      <c r="CM109" s="14">
        <f t="shared" si="54"/>
        <v>0</v>
      </c>
      <c r="CN109" s="14">
        <f t="shared" si="54"/>
        <v>0</v>
      </c>
      <c r="CO109" s="14">
        <f t="shared" si="54"/>
        <v>0</v>
      </c>
      <c r="CP109" s="14">
        <f t="shared" si="54"/>
        <v>0</v>
      </c>
      <c r="CQ109" s="14">
        <f t="shared" si="54"/>
        <v>0</v>
      </c>
      <c r="CR109" s="14">
        <f t="shared" si="54"/>
        <v>0</v>
      </c>
      <c r="CS109" s="14">
        <f t="shared" si="54"/>
        <v>0</v>
      </c>
      <c r="CT109" s="14">
        <f t="shared" si="54"/>
        <v>2.0661834816181857E-16</v>
      </c>
      <c r="CU109" s="14">
        <f t="shared" si="51"/>
        <v>7.3684210526315838E-2</v>
      </c>
      <c r="CV109" s="14">
        <f t="shared" si="51"/>
        <v>7.3684210526315838E-2</v>
      </c>
      <c r="CW109" s="14">
        <f t="shared" si="51"/>
        <v>7.5789473684210476E-2</v>
      </c>
      <c r="CX109" s="14">
        <f t="shared" si="66"/>
        <v>7.5789473684210476E-2</v>
      </c>
      <c r="CY109" s="14">
        <f t="shared" si="66"/>
        <v>7.7894736842105322E-2</v>
      </c>
      <c r="CZ109" s="14">
        <f t="shared" si="66"/>
        <v>7.7894736842105322E-2</v>
      </c>
      <c r="DA109" s="14">
        <f t="shared" si="66"/>
        <v>7.7894736842105211E-2</v>
      </c>
      <c r="DB109" s="14">
        <f t="shared" si="66"/>
        <v>7.7894736842105211E-2</v>
      </c>
      <c r="DC109" s="14">
        <f t="shared" si="66"/>
        <v>7.7894736842105211E-2</v>
      </c>
      <c r="DD109" s="14">
        <f t="shared" si="66"/>
        <v>7.7894736842105211E-2</v>
      </c>
      <c r="DE109" s="14">
        <f t="shared" si="66"/>
        <v>7.7894736842105211E-2</v>
      </c>
      <c r="DF109" s="14">
        <f t="shared" si="66"/>
        <v>7.7894736842105211E-2</v>
      </c>
      <c r="DG109" s="14">
        <f t="shared" si="66"/>
        <v>7.7894736842105211E-2</v>
      </c>
      <c r="DH109" s="14">
        <f t="shared" si="66"/>
        <v>0</v>
      </c>
      <c r="DI109" s="14">
        <f t="shared" si="66"/>
        <v>0</v>
      </c>
      <c r="DJ109" s="14">
        <f t="shared" si="66"/>
        <v>0</v>
      </c>
      <c r="DK109" s="14">
        <f t="shared" si="66"/>
        <v>0</v>
      </c>
      <c r="DL109" s="14">
        <f t="shared" si="66"/>
        <v>0</v>
      </c>
      <c r="DM109" s="14">
        <f t="shared" si="55"/>
        <v>0</v>
      </c>
      <c r="DN109" s="14">
        <f t="shared" si="55"/>
        <v>0</v>
      </c>
      <c r="DO109" s="14">
        <f t="shared" si="55"/>
        <v>0</v>
      </c>
      <c r="DP109" s="14">
        <f t="shared" si="55"/>
        <v>0</v>
      </c>
      <c r="DQ109" s="14">
        <f t="shared" si="52"/>
        <v>0</v>
      </c>
      <c r="DR109" s="14">
        <f t="shared" si="52"/>
        <v>0</v>
      </c>
      <c r="DS109" s="14">
        <f t="shared" si="32"/>
        <v>0</v>
      </c>
      <c r="DT109" s="14">
        <f t="shared" si="32"/>
        <v>0</v>
      </c>
      <c r="DU109" s="14">
        <f t="shared" si="32"/>
        <v>0</v>
      </c>
      <c r="DV109" s="14">
        <f t="shared" si="32"/>
        <v>0</v>
      </c>
      <c r="DW109" s="14">
        <f t="shared" si="32"/>
        <v>0</v>
      </c>
      <c r="DX109" s="14">
        <f t="shared" si="32"/>
        <v>0</v>
      </c>
      <c r="DY109" s="14">
        <f t="shared" si="32"/>
        <v>0</v>
      </c>
      <c r="DZ109" s="14">
        <f t="shared" si="15"/>
        <v>1</v>
      </c>
    </row>
    <row r="110" spans="2:130">
      <c r="B110" s="15"/>
      <c r="C110" s="18">
        <v>2044</v>
      </c>
      <c r="D110" s="25"/>
      <c r="E110" s="25"/>
      <c r="F110" s="25"/>
      <c r="G110" s="25"/>
      <c r="H110" s="25"/>
      <c r="I110" s="25"/>
      <c r="J110" s="25"/>
      <c r="K110" s="25"/>
      <c r="L110" s="25"/>
      <c r="M110" s="25"/>
      <c r="N110" s="25"/>
      <c r="O110" s="25"/>
      <c r="P110" s="25"/>
      <c r="Q110" s="25"/>
      <c r="R110" s="25"/>
      <c r="S110" s="25"/>
      <c r="T110" s="25"/>
      <c r="U110" s="25"/>
      <c r="V110" s="25"/>
      <c r="W110" s="25"/>
      <c r="X110" s="25"/>
      <c r="Y110" s="25"/>
      <c r="Z110" s="25"/>
      <c r="AA110" s="25"/>
      <c r="AB110" s="25">
        <f t="shared" si="44"/>
        <v>0</v>
      </c>
      <c r="AC110" s="25">
        <f t="shared" si="45"/>
        <v>0</v>
      </c>
      <c r="AD110" s="25">
        <f t="shared" si="46"/>
        <v>0</v>
      </c>
      <c r="AE110" s="25">
        <f t="shared" si="47"/>
        <v>0</v>
      </c>
      <c r="AF110" s="25">
        <f t="shared" si="48"/>
        <v>0</v>
      </c>
      <c r="AG110" s="25">
        <f t="shared" si="49"/>
        <v>0</v>
      </c>
      <c r="AH110" s="25">
        <f t="shared" si="53"/>
        <v>2.3314683517128287E-14</v>
      </c>
      <c r="AI110" s="25">
        <f t="shared" si="56"/>
        <v>8.0769230769230838</v>
      </c>
      <c r="AJ110" s="25">
        <f t="shared" si="57"/>
        <v>8.3076923076923137</v>
      </c>
      <c r="AK110" s="25">
        <f t="shared" si="58"/>
        <v>8.307692307692303</v>
      </c>
      <c r="AL110" s="25">
        <f t="shared" si="59"/>
        <v>8.538461538461533</v>
      </c>
      <c r="AM110" s="25">
        <f t="shared" si="60"/>
        <v>8.5384615384615454</v>
      </c>
      <c r="AN110" s="25">
        <f t="shared" si="61"/>
        <v>8.5384615384615454</v>
      </c>
      <c r="AO110" s="25">
        <f t="shared" si="62"/>
        <v>8.538461538461533</v>
      </c>
      <c r="AP110" s="25">
        <f t="shared" si="63"/>
        <v>8.538461538461533</v>
      </c>
      <c r="AQ110" s="25">
        <f t="shared" si="64"/>
        <v>8.538461538461533</v>
      </c>
      <c r="AR110" s="25">
        <f t="shared" si="65"/>
        <v>8.538461538461533</v>
      </c>
      <c r="AS110" s="25">
        <f t="shared" si="67"/>
        <v>8.538461538461533</v>
      </c>
      <c r="AT110" s="25">
        <f t="shared" ref="AT110:AT126" si="68">VLOOKUP($C$108,$D$3:$K$63,$A$68,0)*(B68-B67)</f>
        <v>8.538461538461533</v>
      </c>
      <c r="AU110" s="25">
        <f>VLOOKUP($C$109,$D$3:$K$63,$A$68,0)*(B67-B66)</f>
        <v>8.307692307692303</v>
      </c>
      <c r="AV110" s="25">
        <f>VLOOKUP($C$110,$D$3:$K$63,$A$68,0)*B66</f>
        <v>0</v>
      </c>
      <c r="AW110" s="25"/>
      <c r="AX110" s="25"/>
      <c r="AY110" s="25"/>
      <c r="AZ110" s="25"/>
      <c r="BA110" s="25"/>
      <c r="BB110" s="25"/>
      <c r="BC110" s="25"/>
      <c r="BD110" s="25"/>
      <c r="BE110" s="25"/>
      <c r="BF110" s="25"/>
      <c r="BG110" s="25"/>
      <c r="BH110" s="25"/>
      <c r="BI110" s="25"/>
      <c r="BJ110" s="25"/>
      <c r="BK110" s="25"/>
      <c r="BL110" s="25"/>
      <c r="BM110" s="21">
        <f t="shared" si="13"/>
        <v>109.84615384615385</v>
      </c>
      <c r="BP110" s="18">
        <v>2044</v>
      </c>
      <c r="BQ110" s="14">
        <f t="shared" si="50"/>
        <v>0</v>
      </c>
      <c r="BR110" s="14">
        <f t="shared" si="50"/>
        <v>0</v>
      </c>
      <c r="BS110" s="14">
        <f t="shared" si="50"/>
        <v>0</v>
      </c>
      <c r="BT110" s="14">
        <f t="shared" si="50"/>
        <v>0</v>
      </c>
      <c r="BU110" s="14">
        <f t="shared" si="50"/>
        <v>0</v>
      </c>
      <c r="BV110" s="14">
        <f t="shared" si="50"/>
        <v>0</v>
      </c>
      <c r="BW110" s="14">
        <f t="shared" si="50"/>
        <v>0</v>
      </c>
      <c r="BX110" s="14">
        <f t="shared" si="50"/>
        <v>0</v>
      </c>
      <c r="BY110" s="14">
        <f t="shared" si="50"/>
        <v>0</v>
      </c>
      <c r="BZ110" s="14">
        <f t="shared" si="50"/>
        <v>0</v>
      </c>
      <c r="CA110" s="14">
        <f t="shared" si="50"/>
        <v>0</v>
      </c>
      <c r="CB110" s="14">
        <f t="shared" si="50"/>
        <v>0</v>
      </c>
      <c r="CC110" s="14">
        <f t="shared" si="50"/>
        <v>0</v>
      </c>
      <c r="CD110" s="14">
        <f t="shared" si="50"/>
        <v>0</v>
      </c>
      <c r="CE110" s="14">
        <f t="shared" si="50"/>
        <v>0</v>
      </c>
      <c r="CF110" s="14">
        <f t="shared" si="50"/>
        <v>0</v>
      </c>
      <c r="CG110" s="14">
        <f t="shared" si="54"/>
        <v>0</v>
      </c>
      <c r="CH110" s="14">
        <f t="shared" si="54"/>
        <v>0</v>
      </c>
      <c r="CI110" s="14">
        <f t="shared" si="54"/>
        <v>0</v>
      </c>
      <c r="CJ110" s="14">
        <f t="shared" si="54"/>
        <v>0</v>
      </c>
      <c r="CK110" s="14">
        <f t="shared" si="54"/>
        <v>0</v>
      </c>
      <c r="CL110" s="14">
        <f t="shared" si="54"/>
        <v>0</v>
      </c>
      <c r="CM110" s="14">
        <f t="shared" si="54"/>
        <v>0</v>
      </c>
      <c r="CN110" s="14">
        <f t="shared" si="54"/>
        <v>0</v>
      </c>
      <c r="CO110" s="14">
        <f t="shared" si="54"/>
        <v>0</v>
      </c>
      <c r="CP110" s="14">
        <f t="shared" si="54"/>
        <v>0</v>
      </c>
      <c r="CQ110" s="14">
        <f t="shared" si="54"/>
        <v>0</v>
      </c>
      <c r="CR110" s="14">
        <f t="shared" si="54"/>
        <v>0</v>
      </c>
      <c r="CS110" s="14">
        <f t="shared" si="54"/>
        <v>0</v>
      </c>
      <c r="CT110" s="14">
        <f t="shared" si="54"/>
        <v>0</v>
      </c>
      <c r="CU110" s="14">
        <f t="shared" si="51"/>
        <v>2.1224851941363285E-16</v>
      </c>
      <c r="CV110" s="14">
        <f t="shared" si="51"/>
        <v>7.352941176470594E-2</v>
      </c>
      <c r="CW110" s="14">
        <f t="shared" si="51"/>
        <v>7.5630252100840387E-2</v>
      </c>
      <c r="CX110" s="14">
        <f t="shared" si="66"/>
        <v>7.5630252100840289E-2</v>
      </c>
      <c r="CY110" s="14">
        <f t="shared" si="66"/>
        <v>7.7731092436974736E-2</v>
      </c>
      <c r="CZ110" s="14">
        <f t="shared" si="66"/>
        <v>7.7731092436974847E-2</v>
      </c>
      <c r="DA110" s="14">
        <f t="shared" si="66"/>
        <v>7.7731092436974847E-2</v>
      </c>
      <c r="DB110" s="14">
        <f t="shared" si="66"/>
        <v>7.7731092436974736E-2</v>
      </c>
      <c r="DC110" s="14">
        <f t="shared" si="66"/>
        <v>7.7731092436974736E-2</v>
      </c>
      <c r="DD110" s="14">
        <f t="shared" si="66"/>
        <v>7.7731092436974736E-2</v>
      </c>
      <c r="DE110" s="14">
        <f t="shared" si="66"/>
        <v>7.7731092436974736E-2</v>
      </c>
      <c r="DF110" s="14">
        <f t="shared" si="66"/>
        <v>7.7731092436974736E-2</v>
      </c>
      <c r="DG110" s="14">
        <f t="shared" si="66"/>
        <v>7.7731092436974736E-2</v>
      </c>
      <c r="DH110" s="14">
        <f t="shared" si="66"/>
        <v>7.5630252100840289E-2</v>
      </c>
      <c r="DI110" s="14">
        <f t="shared" si="66"/>
        <v>0</v>
      </c>
      <c r="DJ110" s="14">
        <f t="shared" si="66"/>
        <v>0</v>
      </c>
      <c r="DK110" s="14">
        <f t="shared" si="66"/>
        <v>0</v>
      </c>
      <c r="DL110" s="14">
        <f t="shared" si="66"/>
        <v>0</v>
      </c>
      <c r="DM110" s="14">
        <f t="shared" si="55"/>
        <v>0</v>
      </c>
      <c r="DN110" s="14">
        <f t="shared" si="55"/>
        <v>0</v>
      </c>
      <c r="DO110" s="14">
        <f t="shared" si="55"/>
        <v>0</v>
      </c>
      <c r="DP110" s="14">
        <f t="shared" si="55"/>
        <v>0</v>
      </c>
      <c r="DQ110" s="14">
        <f t="shared" si="52"/>
        <v>0</v>
      </c>
      <c r="DR110" s="14">
        <f t="shared" si="52"/>
        <v>0</v>
      </c>
      <c r="DS110" s="14">
        <f t="shared" si="32"/>
        <v>0</v>
      </c>
      <c r="DT110" s="14">
        <f t="shared" si="32"/>
        <v>0</v>
      </c>
      <c r="DU110" s="14">
        <f t="shared" si="32"/>
        <v>0</v>
      </c>
      <c r="DV110" s="14">
        <f t="shared" si="32"/>
        <v>0</v>
      </c>
      <c r="DW110" s="14">
        <f t="shared" si="32"/>
        <v>0</v>
      </c>
      <c r="DX110" s="14">
        <f t="shared" si="32"/>
        <v>0</v>
      </c>
      <c r="DY110" s="14">
        <f t="shared" si="32"/>
        <v>0</v>
      </c>
      <c r="DZ110" s="14">
        <f t="shared" si="15"/>
        <v>1</v>
      </c>
    </row>
    <row r="111" spans="2:130">
      <c r="B111" s="15"/>
      <c r="C111" s="18">
        <v>2045</v>
      </c>
      <c r="D111" s="25"/>
      <c r="E111" s="25"/>
      <c r="F111" s="25"/>
      <c r="G111" s="25"/>
      <c r="H111" s="25"/>
      <c r="I111" s="25"/>
      <c r="J111" s="25"/>
      <c r="K111" s="25"/>
      <c r="L111" s="25"/>
      <c r="M111" s="25"/>
      <c r="N111" s="25"/>
      <c r="O111" s="25"/>
      <c r="P111" s="25"/>
      <c r="Q111" s="25"/>
      <c r="R111" s="25"/>
      <c r="S111" s="25"/>
      <c r="T111" s="25"/>
      <c r="U111" s="25"/>
      <c r="V111" s="25"/>
      <c r="W111" s="25"/>
      <c r="X111" s="25"/>
      <c r="Y111" s="25"/>
      <c r="Z111" s="25"/>
      <c r="AA111" s="25"/>
      <c r="AB111" s="25"/>
      <c r="AC111" s="25">
        <f t="shared" si="45"/>
        <v>0</v>
      </c>
      <c r="AD111" s="25">
        <f t="shared" si="46"/>
        <v>0</v>
      </c>
      <c r="AE111" s="25">
        <f t="shared" si="47"/>
        <v>0</v>
      </c>
      <c r="AF111" s="25">
        <f t="shared" si="48"/>
        <v>0</v>
      </c>
      <c r="AG111" s="25">
        <f t="shared" si="49"/>
        <v>0</v>
      </c>
      <c r="AH111" s="25">
        <f t="shared" si="53"/>
        <v>0</v>
      </c>
      <c r="AI111" s="25">
        <f t="shared" si="56"/>
        <v>2.3314683517128287E-14</v>
      </c>
      <c r="AJ111" s="25">
        <f t="shared" si="57"/>
        <v>8.3076923076923137</v>
      </c>
      <c r="AK111" s="25">
        <f t="shared" si="58"/>
        <v>8.3076923076923137</v>
      </c>
      <c r="AL111" s="25">
        <f t="shared" si="59"/>
        <v>8.538461538461533</v>
      </c>
      <c r="AM111" s="25">
        <f t="shared" si="60"/>
        <v>8.538461538461533</v>
      </c>
      <c r="AN111" s="25">
        <f t="shared" si="61"/>
        <v>8.5384615384615454</v>
      </c>
      <c r="AO111" s="25">
        <f t="shared" si="62"/>
        <v>8.5384615384615454</v>
      </c>
      <c r="AP111" s="25">
        <f t="shared" si="63"/>
        <v>8.538461538461533</v>
      </c>
      <c r="AQ111" s="25">
        <f t="shared" si="64"/>
        <v>8.538461538461533</v>
      </c>
      <c r="AR111" s="25">
        <f t="shared" si="65"/>
        <v>8.538461538461533</v>
      </c>
      <c r="AS111" s="25">
        <f t="shared" si="67"/>
        <v>8.538461538461533</v>
      </c>
      <c r="AT111" s="25">
        <f t="shared" si="68"/>
        <v>8.538461538461533</v>
      </c>
      <c r="AU111" s="25">
        <f t="shared" ref="AU111:AU126" si="69">VLOOKUP($C$109,$D$3:$K$63,$A$68,0)*(B68-B67)</f>
        <v>8.307692307692303</v>
      </c>
      <c r="AV111" s="25">
        <f>VLOOKUP($C$110,$D$3:$K$63,$A$68,0)*(B67-B66)</f>
        <v>8.307692307692303</v>
      </c>
      <c r="AW111" s="25">
        <f>VLOOKUP($C$111,$D$3:$K$63,$A$68,0)*B66</f>
        <v>0</v>
      </c>
      <c r="AX111" s="25"/>
      <c r="AY111" s="25"/>
      <c r="AZ111" s="25"/>
      <c r="BA111" s="25"/>
      <c r="BB111" s="25"/>
      <c r="BC111" s="25"/>
      <c r="BD111" s="25"/>
      <c r="BE111" s="25"/>
      <c r="BF111" s="25"/>
      <c r="BG111" s="25"/>
      <c r="BH111" s="25"/>
      <c r="BI111" s="25"/>
      <c r="BJ111" s="25"/>
      <c r="BK111" s="25"/>
      <c r="BL111" s="25"/>
      <c r="BM111" s="21">
        <f t="shared" si="13"/>
        <v>110.07692307692308</v>
      </c>
      <c r="BP111" s="18">
        <v>2045</v>
      </c>
      <c r="BQ111" s="14">
        <f t="shared" si="50"/>
        <v>0</v>
      </c>
      <c r="BR111" s="14">
        <f t="shared" si="50"/>
        <v>0</v>
      </c>
      <c r="BS111" s="14">
        <f t="shared" si="50"/>
        <v>0</v>
      </c>
      <c r="BT111" s="14">
        <f t="shared" si="50"/>
        <v>0</v>
      </c>
      <c r="BU111" s="14">
        <f t="shared" si="50"/>
        <v>0</v>
      </c>
      <c r="BV111" s="14">
        <f t="shared" si="50"/>
        <v>0</v>
      </c>
      <c r="BW111" s="14">
        <f t="shared" si="50"/>
        <v>0</v>
      </c>
      <c r="BX111" s="14">
        <f t="shared" si="50"/>
        <v>0</v>
      </c>
      <c r="BY111" s="14">
        <f t="shared" si="50"/>
        <v>0</v>
      </c>
      <c r="BZ111" s="14">
        <f t="shared" si="50"/>
        <v>0</v>
      </c>
      <c r="CA111" s="14">
        <f t="shared" si="50"/>
        <v>0</v>
      </c>
      <c r="CB111" s="14">
        <f t="shared" si="50"/>
        <v>0</v>
      </c>
      <c r="CC111" s="14">
        <f t="shared" si="50"/>
        <v>0</v>
      </c>
      <c r="CD111" s="14">
        <f t="shared" si="50"/>
        <v>0</v>
      </c>
      <c r="CE111" s="14">
        <f t="shared" si="50"/>
        <v>0</v>
      </c>
      <c r="CF111" s="14">
        <f t="shared" si="50"/>
        <v>0</v>
      </c>
      <c r="CG111" s="14">
        <f t="shared" si="54"/>
        <v>0</v>
      </c>
      <c r="CH111" s="14">
        <f t="shared" si="54"/>
        <v>0</v>
      </c>
      <c r="CI111" s="14">
        <f t="shared" si="54"/>
        <v>0</v>
      </c>
      <c r="CJ111" s="14">
        <f t="shared" si="54"/>
        <v>0</v>
      </c>
      <c r="CK111" s="14">
        <f t="shared" si="54"/>
        <v>0</v>
      </c>
      <c r="CL111" s="14">
        <f t="shared" si="54"/>
        <v>0</v>
      </c>
      <c r="CM111" s="14">
        <f t="shared" si="54"/>
        <v>0</v>
      </c>
      <c r="CN111" s="14">
        <f t="shared" si="54"/>
        <v>0</v>
      </c>
      <c r="CO111" s="14">
        <f t="shared" si="54"/>
        <v>0</v>
      </c>
      <c r="CP111" s="14">
        <f t="shared" si="54"/>
        <v>0</v>
      </c>
      <c r="CQ111" s="14">
        <f t="shared" si="54"/>
        <v>0</v>
      </c>
      <c r="CR111" s="14">
        <f t="shared" si="54"/>
        <v>0</v>
      </c>
      <c r="CS111" s="14">
        <f t="shared" si="54"/>
        <v>0</v>
      </c>
      <c r="CT111" s="14">
        <f t="shared" si="54"/>
        <v>0</v>
      </c>
      <c r="CU111" s="14">
        <f t="shared" si="51"/>
        <v>0</v>
      </c>
      <c r="CV111" s="14">
        <f t="shared" si="51"/>
        <v>2.1180355396412839E-16</v>
      </c>
      <c r="CW111" s="14">
        <f t="shared" si="51"/>
        <v>7.54716981132076E-2</v>
      </c>
      <c r="CX111" s="14">
        <f t="shared" si="66"/>
        <v>7.54716981132076E-2</v>
      </c>
      <c r="CY111" s="14">
        <f t="shared" si="66"/>
        <v>7.7568134171907707E-2</v>
      </c>
      <c r="CZ111" s="14">
        <f t="shared" si="66"/>
        <v>7.7568134171907707E-2</v>
      </c>
      <c r="DA111" s="14">
        <f t="shared" si="66"/>
        <v>7.7568134171907818E-2</v>
      </c>
      <c r="DB111" s="14">
        <f t="shared" si="66"/>
        <v>7.7568134171907818E-2</v>
      </c>
      <c r="DC111" s="14">
        <f t="shared" si="66"/>
        <v>7.7568134171907707E-2</v>
      </c>
      <c r="DD111" s="14">
        <f t="shared" si="66"/>
        <v>7.7568134171907707E-2</v>
      </c>
      <c r="DE111" s="14">
        <f t="shared" si="66"/>
        <v>7.7568134171907707E-2</v>
      </c>
      <c r="DF111" s="14">
        <f t="shared" si="66"/>
        <v>7.7568134171907707E-2</v>
      </c>
      <c r="DG111" s="14">
        <f t="shared" si="66"/>
        <v>7.7568134171907707E-2</v>
      </c>
      <c r="DH111" s="14">
        <f t="shared" si="66"/>
        <v>7.5471698113207503E-2</v>
      </c>
      <c r="DI111" s="14">
        <f t="shared" si="66"/>
        <v>7.5471698113207503E-2</v>
      </c>
      <c r="DJ111" s="14">
        <f t="shared" si="66"/>
        <v>0</v>
      </c>
      <c r="DK111" s="14">
        <f t="shared" si="66"/>
        <v>0</v>
      </c>
      <c r="DL111" s="14">
        <f t="shared" si="66"/>
        <v>0</v>
      </c>
      <c r="DM111" s="14">
        <f t="shared" si="55"/>
        <v>0</v>
      </c>
      <c r="DN111" s="14">
        <f t="shared" si="55"/>
        <v>0</v>
      </c>
      <c r="DO111" s="14">
        <f t="shared" si="55"/>
        <v>0</v>
      </c>
      <c r="DP111" s="14">
        <f t="shared" si="55"/>
        <v>0</v>
      </c>
      <c r="DQ111" s="14">
        <f t="shared" si="52"/>
        <v>0</v>
      </c>
      <c r="DR111" s="14">
        <f t="shared" si="52"/>
        <v>0</v>
      </c>
      <c r="DS111" s="14">
        <f t="shared" si="32"/>
        <v>0</v>
      </c>
      <c r="DT111" s="14">
        <f t="shared" si="32"/>
        <v>0</v>
      </c>
      <c r="DU111" s="14">
        <f t="shared" si="32"/>
        <v>0</v>
      </c>
      <c r="DV111" s="14">
        <f t="shared" si="32"/>
        <v>0</v>
      </c>
      <c r="DW111" s="14">
        <f t="shared" si="32"/>
        <v>0</v>
      </c>
      <c r="DX111" s="14">
        <f t="shared" si="32"/>
        <v>0</v>
      </c>
      <c r="DY111" s="14">
        <f t="shared" si="32"/>
        <v>0</v>
      </c>
      <c r="DZ111" s="14">
        <f t="shared" si="15"/>
        <v>0.99999999999999989</v>
      </c>
    </row>
    <row r="112" spans="2:130">
      <c r="B112" s="15"/>
      <c r="C112" s="18">
        <v>2046</v>
      </c>
      <c r="D112" s="25"/>
      <c r="E112" s="25"/>
      <c r="F112" s="25"/>
      <c r="G112" s="25"/>
      <c r="H112" s="25"/>
      <c r="I112" s="25"/>
      <c r="J112" s="25"/>
      <c r="K112" s="25"/>
      <c r="L112" s="25"/>
      <c r="M112" s="25"/>
      <c r="N112" s="25"/>
      <c r="O112" s="25"/>
      <c r="P112" s="25"/>
      <c r="Q112" s="25"/>
      <c r="R112" s="25"/>
      <c r="S112" s="25"/>
      <c r="T112" s="25"/>
      <c r="U112" s="25"/>
      <c r="V112" s="25"/>
      <c r="W112" s="25"/>
      <c r="X112" s="25"/>
      <c r="Y112" s="25"/>
      <c r="Z112" s="25"/>
      <c r="AA112" s="25"/>
      <c r="AB112" s="25"/>
      <c r="AC112" s="25"/>
      <c r="AD112" s="25">
        <f t="shared" si="46"/>
        <v>0</v>
      </c>
      <c r="AE112" s="25">
        <f t="shared" si="47"/>
        <v>0</v>
      </c>
      <c r="AF112" s="25">
        <f t="shared" si="48"/>
        <v>0</v>
      </c>
      <c r="AG112" s="25">
        <f t="shared" si="49"/>
        <v>0</v>
      </c>
      <c r="AH112" s="25">
        <f t="shared" si="53"/>
        <v>0</v>
      </c>
      <c r="AI112" s="25">
        <f t="shared" si="56"/>
        <v>0</v>
      </c>
      <c r="AJ112" s="25">
        <f t="shared" si="57"/>
        <v>2.3980817331903381E-14</v>
      </c>
      <c r="AK112" s="25">
        <f t="shared" si="58"/>
        <v>8.3076923076923137</v>
      </c>
      <c r="AL112" s="25">
        <f t="shared" si="59"/>
        <v>8.5384615384615454</v>
      </c>
      <c r="AM112" s="25">
        <f t="shared" si="60"/>
        <v>8.538461538461533</v>
      </c>
      <c r="AN112" s="25">
        <f t="shared" si="61"/>
        <v>8.538461538461533</v>
      </c>
      <c r="AO112" s="25">
        <f t="shared" si="62"/>
        <v>8.5384615384615454</v>
      </c>
      <c r="AP112" s="25">
        <f t="shared" si="63"/>
        <v>8.5384615384615454</v>
      </c>
      <c r="AQ112" s="25">
        <f t="shared" si="64"/>
        <v>8.538461538461533</v>
      </c>
      <c r="AR112" s="25">
        <f t="shared" si="65"/>
        <v>8.538461538461533</v>
      </c>
      <c r="AS112" s="25">
        <f t="shared" si="67"/>
        <v>8.538461538461533</v>
      </c>
      <c r="AT112" s="25">
        <f t="shared" si="68"/>
        <v>8.538461538461533</v>
      </c>
      <c r="AU112" s="25">
        <f t="shared" si="69"/>
        <v>8.307692307692303</v>
      </c>
      <c r="AV112" s="25">
        <f t="shared" ref="AV112:AV126" si="70">VLOOKUP($C$110,$D$3:$K$63,$A$68,0)*(B68-B67)</f>
        <v>8.307692307692303</v>
      </c>
      <c r="AW112" s="25">
        <f>VLOOKUP($C$111,$D$3:$K$63,$A$68,0)*(B67-B66)</f>
        <v>8.0769230769230713</v>
      </c>
      <c r="AX112" s="25">
        <f>VLOOKUP($C$112,$D$3:$K$63,$A$68,0)*B66</f>
        <v>0</v>
      </c>
      <c r="AY112" s="25"/>
      <c r="AZ112" s="25"/>
      <c r="BA112" s="25"/>
      <c r="BB112" s="25"/>
      <c r="BC112" s="25"/>
      <c r="BD112" s="25"/>
      <c r="BE112" s="25"/>
      <c r="BF112" s="25"/>
      <c r="BG112" s="25"/>
      <c r="BH112" s="25"/>
      <c r="BI112" s="25"/>
      <c r="BJ112" s="25"/>
      <c r="BK112" s="25"/>
      <c r="BL112" s="25"/>
      <c r="BM112" s="21">
        <f t="shared" si="13"/>
        <v>109.84615384615385</v>
      </c>
      <c r="BP112" s="18">
        <v>2046</v>
      </c>
      <c r="BQ112" s="14">
        <f t="shared" si="50"/>
        <v>0</v>
      </c>
      <c r="BR112" s="14">
        <f t="shared" si="50"/>
        <v>0</v>
      </c>
      <c r="BS112" s="14">
        <f t="shared" si="50"/>
        <v>0</v>
      </c>
      <c r="BT112" s="14">
        <f t="shared" si="50"/>
        <v>0</v>
      </c>
      <c r="BU112" s="14">
        <f t="shared" si="50"/>
        <v>0</v>
      </c>
      <c r="BV112" s="14">
        <f t="shared" si="50"/>
        <v>0</v>
      </c>
      <c r="BW112" s="14">
        <f t="shared" si="50"/>
        <v>0</v>
      </c>
      <c r="BX112" s="14">
        <f t="shared" si="50"/>
        <v>0</v>
      </c>
      <c r="BY112" s="14">
        <f t="shared" si="50"/>
        <v>0</v>
      </c>
      <c r="BZ112" s="14">
        <f t="shared" si="50"/>
        <v>0</v>
      </c>
      <c r="CA112" s="14">
        <f t="shared" si="50"/>
        <v>0</v>
      </c>
      <c r="CB112" s="14">
        <f t="shared" si="50"/>
        <v>0</v>
      </c>
      <c r="CC112" s="14">
        <f t="shared" si="50"/>
        <v>0</v>
      </c>
      <c r="CD112" s="14">
        <f t="shared" si="50"/>
        <v>0</v>
      </c>
      <c r="CE112" s="14">
        <f t="shared" si="50"/>
        <v>0</v>
      </c>
      <c r="CF112" s="14">
        <f t="shared" ref="CF112:CI126" si="71">S112/$BM112</f>
        <v>0</v>
      </c>
      <c r="CG112" s="14">
        <f t="shared" si="54"/>
        <v>0</v>
      </c>
      <c r="CH112" s="14">
        <f t="shared" si="54"/>
        <v>0</v>
      </c>
      <c r="CI112" s="14">
        <f t="shared" si="54"/>
        <v>0</v>
      </c>
      <c r="CJ112" s="14">
        <f t="shared" si="54"/>
        <v>0</v>
      </c>
      <c r="CK112" s="14">
        <f t="shared" si="54"/>
        <v>0</v>
      </c>
      <c r="CL112" s="14">
        <f t="shared" si="54"/>
        <v>0</v>
      </c>
      <c r="CM112" s="14">
        <f t="shared" si="54"/>
        <v>0</v>
      </c>
      <c r="CN112" s="14">
        <f t="shared" si="54"/>
        <v>0</v>
      </c>
      <c r="CO112" s="14">
        <f t="shared" si="54"/>
        <v>0</v>
      </c>
      <c r="CP112" s="14">
        <f t="shared" si="54"/>
        <v>0</v>
      </c>
      <c r="CQ112" s="14">
        <f t="shared" si="54"/>
        <v>0</v>
      </c>
      <c r="CR112" s="14">
        <f t="shared" si="54"/>
        <v>0</v>
      </c>
      <c r="CS112" s="14">
        <f t="shared" si="54"/>
        <v>0</v>
      </c>
      <c r="CT112" s="14">
        <f t="shared" si="54"/>
        <v>0</v>
      </c>
      <c r="CU112" s="14">
        <f t="shared" si="51"/>
        <v>0</v>
      </c>
      <c r="CV112" s="14">
        <f t="shared" si="51"/>
        <v>0</v>
      </c>
      <c r="CW112" s="14">
        <f t="shared" si="51"/>
        <v>2.1831276282545094E-16</v>
      </c>
      <c r="CX112" s="14">
        <f t="shared" si="66"/>
        <v>7.5630252100840387E-2</v>
      </c>
      <c r="CY112" s="14">
        <f t="shared" si="66"/>
        <v>7.7731092436974847E-2</v>
      </c>
      <c r="CZ112" s="14">
        <f t="shared" si="66"/>
        <v>7.7731092436974736E-2</v>
      </c>
      <c r="DA112" s="14">
        <f t="shared" si="66"/>
        <v>7.7731092436974736E-2</v>
      </c>
      <c r="DB112" s="14">
        <f t="shared" si="66"/>
        <v>7.7731092436974847E-2</v>
      </c>
      <c r="DC112" s="14">
        <f t="shared" si="66"/>
        <v>7.7731092436974847E-2</v>
      </c>
      <c r="DD112" s="14">
        <f t="shared" si="66"/>
        <v>7.7731092436974736E-2</v>
      </c>
      <c r="DE112" s="14">
        <f t="shared" si="66"/>
        <v>7.7731092436974736E-2</v>
      </c>
      <c r="DF112" s="14">
        <f t="shared" si="66"/>
        <v>7.7731092436974736E-2</v>
      </c>
      <c r="DG112" s="14">
        <f t="shared" si="66"/>
        <v>7.7731092436974736E-2</v>
      </c>
      <c r="DH112" s="14">
        <f t="shared" si="66"/>
        <v>7.5630252100840289E-2</v>
      </c>
      <c r="DI112" s="14">
        <f t="shared" si="66"/>
        <v>7.5630252100840289E-2</v>
      </c>
      <c r="DJ112" s="14">
        <f t="shared" si="66"/>
        <v>7.3529411764705829E-2</v>
      </c>
      <c r="DK112" s="14">
        <f t="shared" si="66"/>
        <v>0</v>
      </c>
      <c r="DL112" s="14">
        <f t="shared" si="66"/>
        <v>0</v>
      </c>
      <c r="DM112" s="14">
        <f t="shared" si="55"/>
        <v>0</v>
      </c>
      <c r="DN112" s="14">
        <f t="shared" si="55"/>
        <v>0</v>
      </c>
      <c r="DO112" s="14">
        <f t="shared" si="55"/>
        <v>0</v>
      </c>
      <c r="DP112" s="14">
        <f t="shared" si="55"/>
        <v>0</v>
      </c>
      <c r="DQ112" s="14">
        <f t="shared" si="52"/>
        <v>0</v>
      </c>
      <c r="DR112" s="14">
        <f t="shared" si="52"/>
        <v>0</v>
      </c>
      <c r="DS112" s="14">
        <f t="shared" si="32"/>
        <v>0</v>
      </c>
      <c r="DT112" s="14">
        <f t="shared" si="32"/>
        <v>0</v>
      </c>
      <c r="DU112" s="14">
        <f t="shared" si="32"/>
        <v>0</v>
      </c>
      <c r="DV112" s="14">
        <f t="shared" si="32"/>
        <v>0</v>
      </c>
      <c r="DW112" s="14">
        <f t="shared" si="32"/>
        <v>0</v>
      </c>
      <c r="DX112" s="14">
        <f t="shared" si="32"/>
        <v>0</v>
      </c>
      <c r="DY112" s="14">
        <f t="shared" si="32"/>
        <v>0</v>
      </c>
      <c r="DZ112" s="14">
        <f t="shared" si="15"/>
        <v>1</v>
      </c>
    </row>
    <row r="113" spans="2:130">
      <c r="B113" s="15"/>
      <c r="C113" s="18">
        <v>2047</v>
      </c>
      <c r="D113" s="25"/>
      <c r="E113" s="25"/>
      <c r="F113" s="25"/>
      <c r="G113" s="25"/>
      <c r="H113" s="25"/>
      <c r="I113" s="25"/>
      <c r="J113" s="25"/>
      <c r="K113" s="25"/>
      <c r="L113" s="25"/>
      <c r="M113" s="25"/>
      <c r="N113" s="25"/>
      <c r="O113" s="25"/>
      <c r="P113" s="25"/>
      <c r="Q113" s="25"/>
      <c r="R113" s="25"/>
      <c r="S113" s="25"/>
      <c r="T113" s="25"/>
      <c r="U113" s="25"/>
      <c r="V113" s="25"/>
      <c r="W113" s="25"/>
      <c r="X113" s="25"/>
      <c r="Y113" s="25"/>
      <c r="Z113" s="25"/>
      <c r="AA113" s="25"/>
      <c r="AB113" s="25"/>
      <c r="AC113" s="25"/>
      <c r="AD113" s="25"/>
      <c r="AE113" s="25">
        <f t="shared" si="47"/>
        <v>0</v>
      </c>
      <c r="AF113" s="25">
        <f t="shared" si="48"/>
        <v>0</v>
      </c>
      <c r="AG113" s="25">
        <f t="shared" si="49"/>
        <v>0</v>
      </c>
      <c r="AH113" s="25">
        <f t="shared" si="53"/>
        <v>0</v>
      </c>
      <c r="AI113" s="25">
        <f t="shared" si="56"/>
        <v>0</v>
      </c>
      <c r="AJ113" s="25">
        <f t="shared" si="57"/>
        <v>0</v>
      </c>
      <c r="AK113" s="25">
        <f t="shared" si="58"/>
        <v>2.3980817331903381E-14</v>
      </c>
      <c r="AL113" s="25">
        <f t="shared" si="59"/>
        <v>8.5384615384615454</v>
      </c>
      <c r="AM113" s="25">
        <f t="shared" si="60"/>
        <v>8.5384615384615454</v>
      </c>
      <c r="AN113" s="25">
        <f t="shared" si="61"/>
        <v>8.538461538461533</v>
      </c>
      <c r="AO113" s="25">
        <f t="shared" si="62"/>
        <v>8.538461538461533</v>
      </c>
      <c r="AP113" s="25">
        <f t="shared" si="63"/>
        <v>8.5384615384615454</v>
      </c>
      <c r="AQ113" s="25">
        <f t="shared" si="64"/>
        <v>8.5384615384615454</v>
      </c>
      <c r="AR113" s="25">
        <f t="shared" si="65"/>
        <v>8.538461538461533</v>
      </c>
      <c r="AS113" s="25">
        <f t="shared" si="67"/>
        <v>8.538461538461533</v>
      </c>
      <c r="AT113" s="25">
        <f t="shared" si="68"/>
        <v>8.538461538461533</v>
      </c>
      <c r="AU113" s="25">
        <f t="shared" si="69"/>
        <v>8.307692307692303</v>
      </c>
      <c r="AV113" s="25">
        <f t="shared" si="70"/>
        <v>8.307692307692303</v>
      </c>
      <c r="AW113" s="25">
        <f t="shared" ref="AW113:AW126" si="72">VLOOKUP($C$111,$D$3:$K$63,$A$68,0)*(B68-B67)</f>
        <v>8.0769230769230713</v>
      </c>
      <c r="AX113" s="25">
        <f>VLOOKUP($C$112,$D$3:$K$63,$A$68,0)*(B67-B66)</f>
        <v>8.0769230769230713</v>
      </c>
      <c r="AY113" s="25">
        <f>VLOOKUP($C$113,$D$3:$K$63,$A$68,0)*B66</f>
        <v>0</v>
      </c>
      <c r="AZ113" s="25"/>
      <c r="BA113" s="25"/>
      <c r="BB113" s="25"/>
      <c r="BC113" s="25"/>
      <c r="BD113" s="25"/>
      <c r="BE113" s="25"/>
      <c r="BF113" s="25"/>
      <c r="BG113" s="25"/>
      <c r="BH113" s="25"/>
      <c r="BI113" s="25"/>
      <c r="BJ113" s="25"/>
      <c r="BK113" s="25"/>
      <c r="BL113" s="25"/>
      <c r="BM113" s="21">
        <f t="shared" si="13"/>
        <v>109.61538461538463</v>
      </c>
      <c r="BP113" s="18">
        <v>2047</v>
      </c>
      <c r="BQ113" s="14">
        <f t="shared" ref="BQ113:CE126" si="73">D113/$BM113</f>
        <v>0</v>
      </c>
      <c r="BR113" s="14">
        <f t="shared" si="73"/>
        <v>0</v>
      </c>
      <c r="BS113" s="14">
        <f t="shared" si="73"/>
        <v>0</v>
      </c>
      <c r="BT113" s="14">
        <f t="shared" si="73"/>
        <v>0</v>
      </c>
      <c r="BU113" s="14">
        <f t="shared" si="73"/>
        <v>0</v>
      </c>
      <c r="BV113" s="14">
        <f t="shared" si="73"/>
        <v>0</v>
      </c>
      <c r="BW113" s="14">
        <f t="shared" si="73"/>
        <v>0</v>
      </c>
      <c r="BX113" s="14">
        <f t="shared" si="73"/>
        <v>0</v>
      </c>
      <c r="BY113" s="14">
        <f t="shared" si="73"/>
        <v>0</v>
      </c>
      <c r="BZ113" s="14">
        <f t="shared" si="73"/>
        <v>0</v>
      </c>
      <c r="CA113" s="14">
        <f t="shared" si="73"/>
        <v>0</v>
      </c>
      <c r="CB113" s="14">
        <f t="shared" si="73"/>
        <v>0</v>
      </c>
      <c r="CC113" s="14">
        <f t="shared" si="73"/>
        <v>0</v>
      </c>
      <c r="CD113" s="14">
        <f t="shared" si="73"/>
        <v>0</v>
      </c>
      <c r="CE113" s="14">
        <f t="shared" si="73"/>
        <v>0</v>
      </c>
      <c r="CF113" s="14">
        <f t="shared" si="71"/>
        <v>0</v>
      </c>
      <c r="CG113" s="14">
        <f t="shared" si="54"/>
        <v>0</v>
      </c>
      <c r="CH113" s="14">
        <f t="shared" si="54"/>
        <v>0</v>
      </c>
      <c r="CI113" s="14">
        <f t="shared" si="54"/>
        <v>0</v>
      </c>
      <c r="CJ113" s="14">
        <f t="shared" si="54"/>
        <v>0</v>
      </c>
      <c r="CK113" s="14">
        <f t="shared" si="54"/>
        <v>0</v>
      </c>
      <c r="CL113" s="14">
        <f t="shared" si="54"/>
        <v>0</v>
      </c>
      <c r="CM113" s="14">
        <f t="shared" si="54"/>
        <v>0</v>
      </c>
      <c r="CN113" s="14">
        <f t="shared" si="54"/>
        <v>0</v>
      </c>
      <c r="CO113" s="14">
        <f t="shared" si="54"/>
        <v>0</v>
      </c>
      <c r="CP113" s="14">
        <f t="shared" si="54"/>
        <v>0</v>
      </c>
      <c r="CQ113" s="14">
        <f t="shared" si="54"/>
        <v>0</v>
      </c>
      <c r="CR113" s="14">
        <f t="shared" si="54"/>
        <v>0</v>
      </c>
      <c r="CS113" s="14">
        <f t="shared" si="54"/>
        <v>0</v>
      </c>
      <c r="CT113" s="14">
        <f t="shared" si="54"/>
        <v>0</v>
      </c>
      <c r="CU113" s="14">
        <f t="shared" si="51"/>
        <v>0</v>
      </c>
      <c r="CV113" s="14">
        <f t="shared" si="51"/>
        <v>0</v>
      </c>
      <c r="CW113" s="14">
        <f t="shared" si="51"/>
        <v>0</v>
      </c>
      <c r="CX113" s="14">
        <f t="shared" si="66"/>
        <v>2.1877236864192556E-16</v>
      </c>
      <c r="CY113" s="14">
        <f t="shared" si="66"/>
        <v>7.7894736842105322E-2</v>
      </c>
      <c r="CZ113" s="14">
        <f t="shared" si="66"/>
        <v>7.7894736842105322E-2</v>
      </c>
      <c r="DA113" s="14">
        <f t="shared" si="66"/>
        <v>7.7894736842105211E-2</v>
      </c>
      <c r="DB113" s="14">
        <f t="shared" si="66"/>
        <v>7.7894736842105211E-2</v>
      </c>
      <c r="DC113" s="14">
        <f t="shared" si="66"/>
        <v>7.7894736842105322E-2</v>
      </c>
      <c r="DD113" s="14">
        <f t="shared" si="66"/>
        <v>7.7894736842105322E-2</v>
      </c>
      <c r="DE113" s="14">
        <f t="shared" si="66"/>
        <v>7.7894736842105211E-2</v>
      </c>
      <c r="DF113" s="14">
        <f t="shared" si="66"/>
        <v>7.7894736842105211E-2</v>
      </c>
      <c r="DG113" s="14">
        <f t="shared" si="66"/>
        <v>7.7894736842105211E-2</v>
      </c>
      <c r="DH113" s="14">
        <f t="shared" si="66"/>
        <v>7.5789473684210476E-2</v>
      </c>
      <c r="DI113" s="14">
        <f t="shared" si="66"/>
        <v>7.5789473684210476E-2</v>
      </c>
      <c r="DJ113" s="14">
        <f t="shared" si="66"/>
        <v>7.3684210526315727E-2</v>
      </c>
      <c r="DK113" s="14">
        <f t="shared" si="66"/>
        <v>7.3684210526315727E-2</v>
      </c>
      <c r="DL113" s="14">
        <f t="shared" si="66"/>
        <v>0</v>
      </c>
      <c r="DM113" s="14">
        <f t="shared" si="55"/>
        <v>0</v>
      </c>
      <c r="DN113" s="14">
        <f t="shared" si="55"/>
        <v>0</v>
      </c>
      <c r="DO113" s="14">
        <f t="shared" si="55"/>
        <v>0</v>
      </c>
      <c r="DP113" s="14">
        <f t="shared" si="55"/>
        <v>0</v>
      </c>
      <c r="DQ113" s="14">
        <f t="shared" si="52"/>
        <v>0</v>
      </c>
      <c r="DR113" s="14">
        <f t="shared" si="52"/>
        <v>0</v>
      </c>
      <c r="DS113" s="14">
        <f t="shared" si="32"/>
        <v>0</v>
      </c>
      <c r="DT113" s="14">
        <f t="shared" si="32"/>
        <v>0</v>
      </c>
      <c r="DU113" s="14">
        <f t="shared" si="32"/>
        <v>0</v>
      </c>
      <c r="DV113" s="14">
        <f t="shared" si="32"/>
        <v>0</v>
      </c>
      <c r="DW113" s="14">
        <f t="shared" si="32"/>
        <v>0</v>
      </c>
      <c r="DX113" s="14">
        <f t="shared" si="32"/>
        <v>0</v>
      </c>
      <c r="DY113" s="14">
        <f t="shared" si="32"/>
        <v>0</v>
      </c>
      <c r="DZ113" s="14">
        <f t="shared" si="15"/>
        <v>1.0000000000000002</v>
      </c>
    </row>
    <row r="114" spans="2:130">
      <c r="B114" s="15"/>
      <c r="C114" s="18">
        <v>2048</v>
      </c>
      <c r="D114" s="25"/>
      <c r="E114" s="25"/>
      <c r="F114" s="25"/>
      <c r="G114" s="25"/>
      <c r="H114" s="25"/>
      <c r="I114" s="25"/>
      <c r="J114" s="25"/>
      <c r="K114" s="25"/>
      <c r="L114" s="25"/>
      <c r="M114" s="25"/>
      <c r="N114" s="25"/>
      <c r="O114" s="25"/>
      <c r="P114" s="25"/>
      <c r="Q114" s="25"/>
      <c r="R114" s="25"/>
      <c r="S114" s="25"/>
      <c r="T114" s="25"/>
      <c r="U114" s="25"/>
      <c r="V114" s="25"/>
      <c r="W114" s="25"/>
      <c r="X114" s="25"/>
      <c r="Y114" s="25"/>
      <c r="Z114" s="25"/>
      <c r="AA114" s="25"/>
      <c r="AB114" s="25"/>
      <c r="AC114" s="25"/>
      <c r="AD114" s="25"/>
      <c r="AE114" s="25"/>
      <c r="AF114" s="25">
        <f t="shared" si="48"/>
        <v>0</v>
      </c>
      <c r="AG114" s="25">
        <f t="shared" si="49"/>
        <v>0</v>
      </c>
      <c r="AH114" s="25">
        <f t="shared" si="53"/>
        <v>0</v>
      </c>
      <c r="AI114" s="25">
        <f t="shared" si="56"/>
        <v>0</v>
      </c>
      <c r="AJ114" s="25">
        <f t="shared" si="57"/>
        <v>0</v>
      </c>
      <c r="AK114" s="25">
        <f t="shared" si="58"/>
        <v>0</v>
      </c>
      <c r="AL114" s="25">
        <f t="shared" si="59"/>
        <v>2.4646951146678475E-14</v>
      </c>
      <c r="AM114" s="25">
        <f t="shared" si="60"/>
        <v>8.5384615384615454</v>
      </c>
      <c r="AN114" s="25">
        <f t="shared" si="61"/>
        <v>8.5384615384615454</v>
      </c>
      <c r="AO114" s="25">
        <f t="shared" si="62"/>
        <v>8.538461538461533</v>
      </c>
      <c r="AP114" s="25">
        <f t="shared" si="63"/>
        <v>8.538461538461533</v>
      </c>
      <c r="AQ114" s="25">
        <f t="shared" si="64"/>
        <v>8.5384615384615454</v>
      </c>
      <c r="AR114" s="25">
        <f t="shared" si="65"/>
        <v>8.5384615384615454</v>
      </c>
      <c r="AS114" s="25">
        <f t="shared" si="67"/>
        <v>8.538461538461533</v>
      </c>
      <c r="AT114" s="25">
        <f t="shared" si="68"/>
        <v>8.538461538461533</v>
      </c>
      <c r="AU114" s="25">
        <f t="shared" si="69"/>
        <v>8.307692307692303</v>
      </c>
      <c r="AV114" s="25">
        <f t="shared" si="70"/>
        <v>8.307692307692303</v>
      </c>
      <c r="AW114" s="25">
        <f t="shared" si="72"/>
        <v>8.0769230769230713</v>
      </c>
      <c r="AX114" s="25">
        <f t="shared" ref="AX114:AX126" si="74">VLOOKUP($C$112,$D$3:$K$63,$A$68,0)*(B68-B67)</f>
        <v>8.0769230769230713</v>
      </c>
      <c r="AY114" s="25">
        <f>VLOOKUP($C$113,$D$3:$K$63,$A$68,0)*(B67-B66)</f>
        <v>7.8461538461538414</v>
      </c>
      <c r="AZ114" s="25">
        <f>VLOOKUP($C$114,$D$3:$K$63,$A$68,0)*B66</f>
        <v>0</v>
      </c>
      <c r="BA114" s="25"/>
      <c r="BB114" s="25"/>
      <c r="BC114" s="25"/>
      <c r="BD114" s="25"/>
      <c r="BE114" s="25"/>
      <c r="BF114" s="25"/>
      <c r="BG114" s="25"/>
      <c r="BH114" s="25"/>
      <c r="BI114" s="25"/>
      <c r="BJ114" s="25"/>
      <c r="BK114" s="25"/>
      <c r="BL114" s="25"/>
      <c r="BM114" s="21">
        <f t="shared" si="13"/>
        <v>108.92307692307693</v>
      </c>
      <c r="BP114" s="18">
        <v>2048</v>
      </c>
      <c r="BQ114" s="14">
        <f t="shared" si="73"/>
        <v>0</v>
      </c>
      <c r="BR114" s="14">
        <f t="shared" si="73"/>
        <v>0</v>
      </c>
      <c r="BS114" s="14">
        <f t="shared" si="73"/>
        <v>0</v>
      </c>
      <c r="BT114" s="14">
        <f t="shared" si="73"/>
        <v>0</v>
      </c>
      <c r="BU114" s="14">
        <f t="shared" si="73"/>
        <v>0</v>
      </c>
      <c r="BV114" s="14">
        <f t="shared" si="73"/>
        <v>0</v>
      </c>
      <c r="BW114" s="14">
        <f t="shared" si="73"/>
        <v>0</v>
      </c>
      <c r="BX114" s="14">
        <f t="shared" si="73"/>
        <v>0</v>
      </c>
      <c r="BY114" s="14">
        <f t="shared" si="73"/>
        <v>0</v>
      </c>
      <c r="BZ114" s="14">
        <f t="shared" si="73"/>
        <v>0</v>
      </c>
      <c r="CA114" s="14">
        <f t="shared" si="73"/>
        <v>0</v>
      </c>
      <c r="CB114" s="14">
        <f t="shared" si="73"/>
        <v>0</v>
      </c>
      <c r="CC114" s="14">
        <f t="shared" si="73"/>
        <v>0</v>
      </c>
      <c r="CD114" s="14">
        <f t="shared" si="73"/>
        <v>0</v>
      </c>
      <c r="CE114" s="14">
        <f t="shared" si="73"/>
        <v>0</v>
      </c>
      <c r="CF114" s="14">
        <f t="shared" si="71"/>
        <v>0</v>
      </c>
      <c r="CG114" s="14">
        <f t="shared" si="54"/>
        <v>0</v>
      </c>
      <c r="CH114" s="14">
        <f t="shared" si="54"/>
        <v>0</v>
      </c>
      <c r="CI114" s="14">
        <f t="shared" si="54"/>
        <v>0</v>
      </c>
      <c r="CJ114" s="14">
        <f t="shared" si="54"/>
        <v>0</v>
      </c>
      <c r="CK114" s="14">
        <f t="shared" si="54"/>
        <v>0</v>
      </c>
      <c r="CL114" s="14">
        <f t="shared" si="54"/>
        <v>0</v>
      </c>
      <c r="CM114" s="14">
        <f t="shared" si="54"/>
        <v>0</v>
      </c>
      <c r="CN114" s="14">
        <f t="shared" si="54"/>
        <v>0</v>
      </c>
      <c r="CO114" s="14">
        <f t="shared" si="54"/>
        <v>0</v>
      </c>
      <c r="CP114" s="14">
        <f t="shared" si="54"/>
        <v>0</v>
      </c>
      <c r="CQ114" s="14">
        <f t="shared" si="54"/>
        <v>0</v>
      </c>
      <c r="CR114" s="14">
        <f t="shared" si="54"/>
        <v>0</v>
      </c>
      <c r="CS114" s="14">
        <f t="shared" si="54"/>
        <v>0</v>
      </c>
      <c r="CT114" s="14">
        <f t="shared" si="54"/>
        <v>0</v>
      </c>
      <c r="CU114" s="14">
        <f t="shared" si="51"/>
        <v>0</v>
      </c>
      <c r="CV114" s="14">
        <f t="shared" si="51"/>
        <v>0</v>
      </c>
      <c r="CW114" s="14">
        <f t="shared" si="51"/>
        <v>0</v>
      </c>
      <c r="CX114" s="14">
        <f t="shared" si="66"/>
        <v>0</v>
      </c>
      <c r="CY114" s="14">
        <f t="shared" si="66"/>
        <v>2.2627850629012721E-16</v>
      </c>
      <c r="CZ114" s="14">
        <f t="shared" si="66"/>
        <v>7.8389830508474631E-2</v>
      </c>
      <c r="DA114" s="14">
        <f t="shared" si="66"/>
        <v>7.8389830508474631E-2</v>
      </c>
      <c r="DB114" s="14">
        <f t="shared" si="66"/>
        <v>7.838983050847452E-2</v>
      </c>
      <c r="DC114" s="14">
        <f t="shared" si="66"/>
        <v>7.838983050847452E-2</v>
      </c>
      <c r="DD114" s="14">
        <f t="shared" si="66"/>
        <v>7.8389830508474631E-2</v>
      </c>
      <c r="DE114" s="14">
        <f t="shared" si="66"/>
        <v>7.8389830508474631E-2</v>
      </c>
      <c r="DF114" s="14">
        <f t="shared" si="66"/>
        <v>7.838983050847452E-2</v>
      </c>
      <c r="DG114" s="14">
        <f t="shared" si="66"/>
        <v>7.838983050847452E-2</v>
      </c>
      <c r="DH114" s="14">
        <f t="shared" si="66"/>
        <v>7.6271186440677916E-2</v>
      </c>
      <c r="DI114" s="14">
        <f t="shared" si="66"/>
        <v>7.6271186440677916E-2</v>
      </c>
      <c r="DJ114" s="14">
        <f t="shared" si="66"/>
        <v>7.4152542372881297E-2</v>
      </c>
      <c r="DK114" s="14">
        <f t="shared" si="66"/>
        <v>7.4152542372881297E-2</v>
      </c>
      <c r="DL114" s="14">
        <f t="shared" si="66"/>
        <v>7.2033898305084693E-2</v>
      </c>
      <c r="DM114" s="14">
        <f t="shared" si="55"/>
        <v>0</v>
      </c>
      <c r="DN114" s="14">
        <f t="shared" si="55"/>
        <v>0</v>
      </c>
      <c r="DO114" s="14">
        <f t="shared" si="55"/>
        <v>0</v>
      </c>
      <c r="DP114" s="14">
        <f t="shared" si="55"/>
        <v>0</v>
      </c>
      <c r="DQ114" s="14">
        <f t="shared" si="52"/>
        <v>0</v>
      </c>
      <c r="DR114" s="14">
        <f t="shared" si="52"/>
        <v>0</v>
      </c>
      <c r="DS114" s="14">
        <f t="shared" si="32"/>
        <v>0</v>
      </c>
      <c r="DT114" s="14">
        <f t="shared" si="32"/>
        <v>0</v>
      </c>
      <c r="DU114" s="14">
        <f t="shared" si="32"/>
        <v>0</v>
      </c>
      <c r="DV114" s="14">
        <f t="shared" si="32"/>
        <v>0</v>
      </c>
      <c r="DW114" s="14">
        <f t="shared" si="32"/>
        <v>0</v>
      </c>
      <c r="DX114" s="14">
        <f t="shared" si="32"/>
        <v>0</v>
      </c>
      <c r="DY114" s="14">
        <f t="shared" si="32"/>
        <v>0</v>
      </c>
      <c r="DZ114" s="14">
        <f t="shared" si="15"/>
        <v>0.99999999999999978</v>
      </c>
    </row>
    <row r="115" spans="2:130">
      <c r="B115" s="15"/>
      <c r="C115" s="18">
        <v>2049</v>
      </c>
      <c r="D115" s="25"/>
      <c r="E115" s="25"/>
      <c r="F115" s="25"/>
      <c r="G115" s="25"/>
      <c r="H115" s="25"/>
      <c r="I115" s="25"/>
      <c r="J115" s="25"/>
      <c r="K115" s="25"/>
      <c r="L115" s="25"/>
      <c r="M115" s="25"/>
      <c r="N115" s="25"/>
      <c r="O115" s="25"/>
      <c r="P115" s="25"/>
      <c r="Q115" s="25"/>
      <c r="R115" s="25"/>
      <c r="S115" s="25"/>
      <c r="T115" s="25"/>
      <c r="U115" s="25"/>
      <c r="V115" s="25"/>
      <c r="W115" s="25"/>
      <c r="X115" s="25"/>
      <c r="Y115" s="25"/>
      <c r="Z115" s="25"/>
      <c r="AA115" s="25"/>
      <c r="AB115" s="25"/>
      <c r="AC115" s="25"/>
      <c r="AD115" s="25"/>
      <c r="AE115" s="25"/>
      <c r="AF115" s="25"/>
      <c r="AG115" s="25">
        <f t="shared" si="49"/>
        <v>0</v>
      </c>
      <c r="AH115" s="25">
        <f t="shared" si="53"/>
        <v>0</v>
      </c>
      <c r="AI115" s="25">
        <f t="shared" si="56"/>
        <v>0</v>
      </c>
      <c r="AJ115" s="25">
        <f t="shared" si="57"/>
        <v>0</v>
      </c>
      <c r="AK115" s="25">
        <f t="shared" si="58"/>
        <v>0</v>
      </c>
      <c r="AL115" s="25">
        <f t="shared" si="59"/>
        <v>0</v>
      </c>
      <c r="AM115" s="25">
        <f t="shared" si="60"/>
        <v>2.4646951146678475E-14</v>
      </c>
      <c r="AN115" s="25">
        <f t="shared" si="61"/>
        <v>8.5384615384615454</v>
      </c>
      <c r="AO115" s="25">
        <f t="shared" si="62"/>
        <v>8.5384615384615454</v>
      </c>
      <c r="AP115" s="25">
        <f t="shared" si="63"/>
        <v>8.538461538461533</v>
      </c>
      <c r="AQ115" s="25">
        <f t="shared" si="64"/>
        <v>8.538461538461533</v>
      </c>
      <c r="AR115" s="25">
        <f t="shared" si="65"/>
        <v>8.5384615384615454</v>
      </c>
      <c r="AS115" s="25">
        <f t="shared" si="67"/>
        <v>8.5384615384615454</v>
      </c>
      <c r="AT115" s="25">
        <f t="shared" si="68"/>
        <v>8.538461538461533</v>
      </c>
      <c r="AU115" s="25">
        <f t="shared" si="69"/>
        <v>8.307692307692303</v>
      </c>
      <c r="AV115" s="25">
        <f t="shared" si="70"/>
        <v>8.307692307692303</v>
      </c>
      <c r="AW115" s="25">
        <f t="shared" si="72"/>
        <v>8.0769230769230713</v>
      </c>
      <c r="AX115" s="25">
        <f t="shared" si="74"/>
        <v>8.0769230769230713</v>
      </c>
      <c r="AY115" s="25">
        <f t="shared" ref="AY115:AY126" si="75">VLOOKUP($C$113,$D$3:$K$63,$A$68,0)*(B68-B67)</f>
        <v>7.8461538461538414</v>
      </c>
      <c r="AZ115" s="25">
        <f>VLOOKUP($C$114,$D$3:$K$63,$A$68,0)*(B67-B66)</f>
        <v>7.6153846153846105</v>
      </c>
      <c r="BA115" s="25">
        <f>VLOOKUP($C$115,$D$3:$K$63,$A$68,0)*B66</f>
        <v>0</v>
      </c>
      <c r="BB115" s="25"/>
      <c r="BC115" s="25"/>
      <c r="BD115" s="25"/>
      <c r="BE115" s="25"/>
      <c r="BF115" s="25"/>
      <c r="BG115" s="25"/>
      <c r="BH115" s="25"/>
      <c r="BI115" s="25"/>
      <c r="BJ115" s="25"/>
      <c r="BK115" s="25"/>
      <c r="BL115" s="25"/>
      <c r="BM115" s="21">
        <f t="shared" si="13"/>
        <v>108</v>
      </c>
      <c r="BP115" s="18">
        <v>2049</v>
      </c>
      <c r="BQ115" s="14">
        <f t="shared" si="73"/>
        <v>0</v>
      </c>
      <c r="BR115" s="14">
        <f t="shared" si="73"/>
        <v>0</v>
      </c>
      <c r="BS115" s="14">
        <f t="shared" si="73"/>
        <v>0</v>
      </c>
      <c r="BT115" s="14">
        <f t="shared" si="73"/>
        <v>0</v>
      </c>
      <c r="BU115" s="14">
        <f t="shared" si="73"/>
        <v>0</v>
      </c>
      <c r="BV115" s="14">
        <f t="shared" si="73"/>
        <v>0</v>
      </c>
      <c r="BW115" s="14">
        <f t="shared" si="73"/>
        <v>0</v>
      </c>
      <c r="BX115" s="14">
        <f t="shared" si="73"/>
        <v>0</v>
      </c>
      <c r="BY115" s="14">
        <f t="shared" si="73"/>
        <v>0</v>
      </c>
      <c r="BZ115" s="14">
        <f t="shared" si="73"/>
        <v>0</v>
      </c>
      <c r="CA115" s="14">
        <f t="shared" si="73"/>
        <v>0</v>
      </c>
      <c r="CB115" s="14">
        <f t="shared" si="73"/>
        <v>0</v>
      </c>
      <c r="CC115" s="14">
        <f t="shared" si="73"/>
        <v>0</v>
      </c>
      <c r="CD115" s="14">
        <f t="shared" si="73"/>
        <v>0</v>
      </c>
      <c r="CE115" s="14">
        <f t="shared" si="73"/>
        <v>0</v>
      </c>
      <c r="CF115" s="14">
        <f t="shared" si="71"/>
        <v>0</v>
      </c>
      <c r="CG115" s="14">
        <f t="shared" si="54"/>
        <v>0</v>
      </c>
      <c r="CH115" s="14">
        <f t="shared" si="54"/>
        <v>0</v>
      </c>
      <c r="CI115" s="14">
        <f t="shared" si="54"/>
        <v>0</v>
      </c>
      <c r="CJ115" s="14">
        <f t="shared" si="54"/>
        <v>0</v>
      </c>
      <c r="CK115" s="14">
        <f t="shared" si="54"/>
        <v>0</v>
      </c>
      <c r="CL115" s="14">
        <f t="shared" si="54"/>
        <v>0</v>
      </c>
      <c r="CM115" s="14">
        <f t="shared" si="54"/>
        <v>0</v>
      </c>
      <c r="CN115" s="14">
        <f t="shared" si="54"/>
        <v>0</v>
      </c>
      <c r="CO115" s="14">
        <f t="shared" si="54"/>
        <v>0</v>
      </c>
      <c r="CP115" s="14">
        <f t="shared" si="54"/>
        <v>0</v>
      </c>
      <c r="CQ115" s="14">
        <f t="shared" si="54"/>
        <v>0</v>
      </c>
      <c r="CR115" s="14">
        <f t="shared" si="54"/>
        <v>0</v>
      </c>
      <c r="CS115" s="14">
        <f t="shared" si="54"/>
        <v>0</v>
      </c>
      <c r="CT115" s="14">
        <f t="shared" si="54"/>
        <v>0</v>
      </c>
      <c r="CU115" s="14">
        <f t="shared" si="51"/>
        <v>0</v>
      </c>
      <c r="CV115" s="14">
        <f t="shared" si="51"/>
        <v>0</v>
      </c>
      <c r="CW115" s="14">
        <f t="shared" si="51"/>
        <v>0</v>
      </c>
      <c r="CX115" s="14">
        <f t="shared" si="66"/>
        <v>0</v>
      </c>
      <c r="CY115" s="14">
        <f t="shared" si="66"/>
        <v>0</v>
      </c>
      <c r="CZ115" s="14">
        <f t="shared" si="66"/>
        <v>2.2821251061739327E-16</v>
      </c>
      <c r="DA115" s="14">
        <f t="shared" si="66"/>
        <v>7.9059829059829126E-2</v>
      </c>
      <c r="DB115" s="14">
        <f t="shared" si="66"/>
        <v>7.9059829059829126E-2</v>
      </c>
      <c r="DC115" s="14">
        <f t="shared" si="66"/>
        <v>7.9059829059829015E-2</v>
      </c>
      <c r="DD115" s="14">
        <f t="shared" si="66"/>
        <v>7.9059829059829015E-2</v>
      </c>
      <c r="DE115" s="14">
        <f t="shared" si="66"/>
        <v>7.9059829059829126E-2</v>
      </c>
      <c r="DF115" s="14">
        <f t="shared" si="66"/>
        <v>7.9059829059829126E-2</v>
      </c>
      <c r="DG115" s="14">
        <f t="shared" si="66"/>
        <v>7.9059829059829015E-2</v>
      </c>
      <c r="DH115" s="14">
        <f t="shared" si="66"/>
        <v>7.6923076923076886E-2</v>
      </c>
      <c r="DI115" s="14">
        <f t="shared" si="66"/>
        <v>7.6923076923076886E-2</v>
      </c>
      <c r="DJ115" s="14">
        <f t="shared" si="66"/>
        <v>7.4786324786324729E-2</v>
      </c>
      <c r="DK115" s="14">
        <f t="shared" si="66"/>
        <v>7.4786324786324729E-2</v>
      </c>
      <c r="DL115" s="14">
        <f t="shared" si="66"/>
        <v>7.26495726495726E-2</v>
      </c>
      <c r="DM115" s="14">
        <f t="shared" si="55"/>
        <v>7.051282051282047E-2</v>
      </c>
      <c r="DN115" s="14">
        <f t="shared" si="55"/>
        <v>0</v>
      </c>
      <c r="DO115" s="14">
        <f t="shared" si="55"/>
        <v>0</v>
      </c>
      <c r="DP115" s="14">
        <f t="shared" si="55"/>
        <v>0</v>
      </c>
      <c r="DQ115" s="14">
        <f t="shared" si="52"/>
        <v>0</v>
      </c>
      <c r="DR115" s="14">
        <f t="shared" si="52"/>
        <v>0</v>
      </c>
      <c r="DS115" s="14">
        <f t="shared" si="32"/>
        <v>0</v>
      </c>
      <c r="DT115" s="14">
        <f t="shared" si="32"/>
        <v>0</v>
      </c>
      <c r="DU115" s="14">
        <f t="shared" si="32"/>
        <v>0</v>
      </c>
      <c r="DV115" s="14">
        <f t="shared" si="32"/>
        <v>0</v>
      </c>
      <c r="DW115" s="14">
        <f t="shared" si="32"/>
        <v>0</v>
      </c>
      <c r="DX115" s="14">
        <f t="shared" si="32"/>
        <v>0</v>
      </c>
      <c r="DY115" s="14">
        <f t="shared" si="32"/>
        <v>0</v>
      </c>
      <c r="DZ115" s="14">
        <f t="shared" si="15"/>
        <v>1</v>
      </c>
    </row>
    <row r="116" spans="2:130">
      <c r="B116" s="15"/>
      <c r="C116" s="18">
        <v>2050</v>
      </c>
      <c r="D116" s="25"/>
      <c r="E116" s="25"/>
      <c r="F116" s="25"/>
      <c r="G116" s="25"/>
      <c r="H116" s="25"/>
      <c r="I116" s="25"/>
      <c r="J116" s="25"/>
      <c r="K116" s="25"/>
      <c r="L116" s="25"/>
      <c r="M116" s="25"/>
      <c r="N116" s="25"/>
      <c r="O116" s="25"/>
      <c r="P116" s="25"/>
      <c r="Q116" s="25"/>
      <c r="R116" s="25"/>
      <c r="S116" s="25"/>
      <c r="T116" s="25"/>
      <c r="U116" s="25"/>
      <c r="V116" s="25"/>
      <c r="W116" s="25"/>
      <c r="X116" s="25"/>
      <c r="Y116" s="25"/>
      <c r="Z116" s="25"/>
      <c r="AA116" s="25"/>
      <c r="AB116" s="25"/>
      <c r="AC116" s="25"/>
      <c r="AD116" s="25"/>
      <c r="AE116" s="25"/>
      <c r="AF116" s="25"/>
      <c r="AG116" s="25"/>
      <c r="AH116" s="25">
        <f t="shared" si="53"/>
        <v>0</v>
      </c>
      <c r="AI116" s="25">
        <f t="shared" si="56"/>
        <v>0</v>
      </c>
      <c r="AJ116" s="25">
        <f t="shared" si="57"/>
        <v>0</v>
      </c>
      <c r="AK116" s="25">
        <f t="shared" si="58"/>
        <v>0</v>
      </c>
      <c r="AL116" s="25">
        <f t="shared" si="59"/>
        <v>0</v>
      </c>
      <c r="AM116" s="25">
        <f t="shared" si="60"/>
        <v>0</v>
      </c>
      <c r="AN116" s="25">
        <f t="shared" si="61"/>
        <v>2.4646951146678475E-14</v>
      </c>
      <c r="AO116" s="25">
        <f t="shared" si="62"/>
        <v>8.5384615384615454</v>
      </c>
      <c r="AP116" s="25">
        <f t="shared" si="63"/>
        <v>8.5384615384615454</v>
      </c>
      <c r="AQ116" s="25">
        <f t="shared" si="64"/>
        <v>8.538461538461533</v>
      </c>
      <c r="AR116" s="25">
        <f t="shared" si="65"/>
        <v>8.538461538461533</v>
      </c>
      <c r="AS116" s="25">
        <f t="shared" si="67"/>
        <v>8.5384615384615454</v>
      </c>
      <c r="AT116" s="25">
        <f t="shared" si="68"/>
        <v>8.5384615384615454</v>
      </c>
      <c r="AU116" s="25">
        <f t="shared" si="69"/>
        <v>8.307692307692303</v>
      </c>
      <c r="AV116" s="25">
        <f t="shared" si="70"/>
        <v>8.307692307692303</v>
      </c>
      <c r="AW116" s="25">
        <f t="shared" si="72"/>
        <v>8.0769230769230713</v>
      </c>
      <c r="AX116" s="25">
        <f t="shared" si="74"/>
        <v>8.0769230769230713</v>
      </c>
      <c r="AY116" s="25">
        <f t="shared" si="75"/>
        <v>7.8461538461538414</v>
      </c>
      <c r="AZ116" s="25">
        <f t="shared" ref="AZ116:AZ126" si="76">VLOOKUP($C$114,$D$3:$K$63,$A$68,0)*(B68-B67)</f>
        <v>7.6153846153846105</v>
      </c>
      <c r="BA116" s="25">
        <f>VLOOKUP($C$115,$D$3:$K$63,$A$68,0)*(B67-B66)</f>
        <v>7.3846153846153797</v>
      </c>
      <c r="BB116" s="25">
        <f>VLOOKUP($C$116,$D$3:$K$63,$A$68,0)*B66</f>
        <v>0</v>
      </c>
      <c r="BC116" s="25"/>
      <c r="BD116" s="25"/>
      <c r="BE116" s="25"/>
      <c r="BF116" s="25"/>
      <c r="BG116" s="25"/>
      <c r="BH116" s="25"/>
      <c r="BI116" s="25"/>
      <c r="BJ116" s="25"/>
      <c r="BK116" s="25"/>
      <c r="BL116" s="25"/>
      <c r="BM116" s="21">
        <f t="shared" si="13"/>
        <v>106.84615384615384</v>
      </c>
      <c r="BP116" s="18">
        <v>2050</v>
      </c>
      <c r="BQ116" s="14">
        <f t="shared" si="73"/>
        <v>0</v>
      </c>
      <c r="BR116" s="14">
        <f t="shared" si="73"/>
        <v>0</v>
      </c>
      <c r="BS116" s="14">
        <f t="shared" si="73"/>
        <v>0</v>
      </c>
      <c r="BT116" s="14">
        <f t="shared" si="73"/>
        <v>0</v>
      </c>
      <c r="BU116" s="14">
        <f t="shared" si="73"/>
        <v>0</v>
      </c>
      <c r="BV116" s="14">
        <f t="shared" si="73"/>
        <v>0</v>
      </c>
      <c r="BW116" s="14">
        <f t="shared" si="73"/>
        <v>0</v>
      </c>
      <c r="BX116" s="14">
        <f t="shared" si="73"/>
        <v>0</v>
      </c>
      <c r="BY116" s="14">
        <f t="shared" si="73"/>
        <v>0</v>
      </c>
      <c r="BZ116" s="14">
        <f t="shared" si="73"/>
        <v>0</v>
      </c>
      <c r="CA116" s="14">
        <f t="shared" si="73"/>
        <v>0</v>
      </c>
      <c r="CB116" s="14">
        <f t="shared" si="73"/>
        <v>0</v>
      </c>
      <c r="CC116" s="14">
        <f t="shared" si="73"/>
        <v>0</v>
      </c>
      <c r="CD116" s="14">
        <f t="shared" si="73"/>
        <v>0</v>
      </c>
      <c r="CE116" s="14">
        <f t="shared" si="73"/>
        <v>0</v>
      </c>
      <c r="CF116" s="14">
        <f t="shared" si="71"/>
        <v>0</v>
      </c>
      <c r="CG116" s="14">
        <f t="shared" si="54"/>
        <v>0</v>
      </c>
      <c r="CH116" s="14">
        <f t="shared" si="54"/>
        <v>0</v>
      </c>
      <c r="CI116" s="14">
        <f t="shared" si="54"/>
        <v>0</v>
      </c>
      <c r="CJ116" s="14">
        <f t="shared" ref="CJ116:CT126" si="77">W116/$BM116</f>
        <v>0</v>
      </c>
      <c r="CK116" s="14">
        <f t="shared" si="77"/>
        <v>0</v>
      </c>
      <c r="CL116" s="14">
        <f t="shared" si="77"/>
        <v>0</v>
      </c>
      <c r="CM116" s="14">
        <f t="shared" si="77"/>
        <v>0</v>
      </c>
      <c r="CN116" s="14">
        <f t="shared" si="77"/>
        <v>0</v>
      </c>
      <c r="CO116" s="14">
        <f t="shared" si="77"/>
        <v>0</v>
      </c>
      <c r="CP116" s="14">
        <f t="shared" si="77"/>
        <v>0</v>
      </c>
      <c r="CQ116" s="14">
        <f t="shared" si="77"/>
        <v>0</v>
      </c>
      <c r="CR116" s="14">
        <f t="shared" si="77"/>
        <v>0</v>
      </c>
      <c r="CS116" s="14">
        <f t="shared" si="77"/>
        <v>0</v>
      </c>
      <c r="CT116" s="14">
        <f t="shared" si="77"/>
        <v>0</v>
      </c>
      <c r="CU116" s="14">
        <f t="shared" si="51"/>
        <v>0</v>
      </c>
      <c r="CV116" s="14">
        <f t="shared" si="51"/>
        <v>0</v>
      </c>
      <c r="CW116" s="14">
        <f t="shared" si="51"/>
        <v>0</v>
      </c>
      <c r="CX116" s="14">
        <f t="shared" si="66"/>
        <v>0</v>
      </c>
      <c r="CY116" s="14">
        <f t="shared" si="66"/>
        <v>0</v>
      </c>
      <c r="CZ116" s="14">
        <f t="shared" si="66"/>
        <v>0</v>
      </c>
      <c r="DA116" s="14">
        <f t="shared" si="66"/>
        <v>2.3067700857222475E-16</v>
      </c>
      <c r="DB116" s="14">
        <f t="shared" si="66"/>
        <v>7.9913606911447152E-2</v>
      </c>
      <c r="DC116" s="14">
        <f t="shared" si="66"/>
        <v>7.9913606911447152E-2</v>
      </c>
      <c r="DD116" s="14">
        <f t="shared" si="66"/>
        <v>7.9913606911447041E-2</v>
      </c>
      <c r="DE116" s="14">
        <f t="shared" si="66"/>
        <v>7.9913606911447041E-2</v>
      </c>
      <c r="DF116" s="14">
        <f t="shared" si="66"/>
        <v>7.9913606911447152E-2</v>
      </c>
      <c r="DG116" s="14">
        <f t="shared" si="66"/>
        <v>7.9913606911447152E-2</v>
      </c>
      <c r="DH116" s="14">
        <f t="shared" si="66"/>
        <v>7.7753779697624148E-2</v>
      </c>
      <c r="DI116" s="14">
        <f t="shared" si="66"/>
        <v>7.7753779697624148E-2</v>
      </c>
      <c r="DJ116" s="14">
        <f t="shared" si="66"/>
        <v>7.5593952483801255E-2</v>
      </c>
      <c r="DK116" s="14">
        <f t="shared" si="66"/>
        <v>7.5593952483801255E-2</v>
      </c>
      <c r="DL116" s="14">
        <f t="shared" si="66"/>
        <v>7.3434125269978362E-2</v>
      </c>
      <c r="DM116" s="14">
        <f t="shared" si="55"/>
        <v>7.1274298056155469E-2</v>
      </c>
      <c r="DN116" s="14">
        <f t="shared" si="55"/>
        <v>6.9114470842332576E-2</v>
      </c>
      <c r="DO116" s="14">
        <f t="shared" si="55"/>
        <v>0</v>
      </c>
      <c r="DP116" s="14">
        <f t="shared" si="55"/>
        <v>0</v>
      </c>
      <c r="DQ116" s="14">
        <f t="shared" si="52"/>
        <v>0</v>
      </c>
      <c r="DR116" s="14">
        <f t="shared" si="52"/>
        <v>0</v>
      </c>
      <c r="DS116" s="14">
        <f t="shared" si="32"/>
        <v>0</v>
      </c>
      <c r="DT116" s="14">
        <f t="shared" si="32"/>
        <v>0</v>
      </c>
      <c r="DU116" s="14">
        <f t="shared" si="32"/>
        <v>0</v>
      </c>
      <c r="DV116" s="14">
        <f t="shared" si="32"/>
        <v>0</v>
      </c>
      <c r="DW116" s="14">
        <f t="shared" si="32"/>
        <v>0</v>
      </c>
      <c r="DX116" s="14">
        <f t="shared" si="32"/>
        <v>0</v>
      </c>
      <c r="DY116" s="14">
        <f t="shared" si="32"/>
        <v>0</v>
      </c>
      <c r="DZ116" s="14">
        <f t="shared" si="15"/>
        <v>1.0000000000000004</v>
      </c>
    </row>
    <row r="117" spans="2:130">
      <c r="B117" s="15"/>
      <c r="C117" s="18">
        <v>2051</v>
      </c>
      <c r="D117" s="25"/>
      <c r="E117" s="25"/>
      <c r="F117" s="25"/>
      <c r="G117" s="25"/>
      <c r="H117" s="25"/>
      <c r="I117" s="25"/>
      <c r="J117" s="25"/>
      <c r="K117" s="25"/>
      <c r="L117" s="25"/>
      <c r="M117" s="25"/>
      <c r="N117" s="25"/>
      <c r="O117" s="25"/>
      <c r="P117" s="25"/>
      <c r="Q117" s="25"/>
      <c r="R117" s="25"/>
      <c r="S117" s="25"/>
      <c r="T117" s="25"/>
      <c r="U117" s="25"/>
      <c r="V117" s="25"/>
      <c r="W117" s="25"/>
      <c r="X117" s="25"/>
      <c r="Y117" s="25"/>
      <c r="Z117" s="25"/>
      <c r="AA117" s="25"/>
      <c r="AB117" s="25"/>
      <c r="AC117" s="25"/>
      <c r="AD117" s="25"/>
      <c r="AE117" s="25"/>
      <c r="AF117" s="25"/>
      <c r="AG117" s="25"/>
      <c r="AH117" s="25"/>
      <c r="AI117" s="25">
        <f t="shared" si="56"/>
        <v>0</v>
      </c>
      <c r="AJ117" s="25">
        <f t="shared" si="57"/>
        <v>0</v>
      </c>
      <c r="AK117" s="25">
        <f t="shared" si="58"/>
        <v>0</v>
      </c>
      <c r="AL117" s="25">
        <f t="shared" si="59"/>
        <v>0</v>
      </c>
      <c r="AM117" s="25">
        <f t="shared" si="60"/>
        <v>0</v>
      </c>
      <c r="AN117" s="25">
        <f t="shared" si="61"/>
        <v>0</v>
      </c>
      <c r="AO117" s="25">
        <f t="shared" si="62"/>
        <v>2.4646951146678475E-14</v>
      </c>
      <c r="AP117" s="25">
        <f t="shared" si="63"/>
        <v>8.5384615384615454</v>
      </c>
      <c r="AQ117" s="25">
        <f t="shared" si="64"/>
        <v>8.5384615384615454</v>
      </c>
      <c r="AR117" s="25">
        <f t="shared" si="65"/>
        <v>8.538461538461533</v>
      </c>
      <c r="AS117" s="25">
        <f t="shared" si="67"/>
        <v>8.538461538461533</v>
      </c>
      <c r="AT117" s="25">
        <f t="shared" si="68"/>
        <v>8.5384615384615454</v>
      </c>
      <c r="AU117" s="25">
        <f t="shared" si="69"/>
        <v>8.3076923076923137</v>
      </c>
      <c r="AV117" s="25">
        <f t="shared" si="70"/>
        <v>8.307692307692303</v>
      </c>
      <c r="AW117" s="25">
        <f t="shared" si="72"/>
        <v>8.0769230769230713</v>
      </c>
      <c r="AX117" s="25">
        <f t="shared" si="74"/>
        <v>8.0769230769230713</v>
      </c>
      <c r="AY117" s="25">
        <f t="shared" si="75"/>
        <v>7.8461538461538414</v>
      </c>
      <c r="AZ117" s="25">
        <f t="shared" si="76"/>
        <v>7.6153846153846105</v>
      </c>
      <c r="BA117" s="25">
        <f t="shared" ref="BA117:BA126" si="78">VLOOKUP($C$115,$D$3:$K$63,$A$68,0)*(B68-B67)</f>
        <v>7.3846153846153797</v>
      </c>
      <c r="BB117" s="25">
        <f>VLOOKUP($C$116,$D$3:$K$63,$A$68,0)*(B67-B66)</f>
        <v>7.3846153846153797</v>
      </c>
      <c r="BC117" s="25" t="e">
        <f>VLOOKUP($C$117,$D$3:$K$63,$A$68,0)*B66</f>
        <v>#N/A</v>
      </c>
      <c r="BD117" s="25"/>
      <c r="BE117" s="25"/>
      <c r="BF117" s="25"/>
      <c r="BG117" s="25"/>
      <c r="BH117" s="25"/>
      <c r="BI117" s="25"/>
      <c r="BJ117" s="25"/>
      <c r="BK117" s="25"/>
      <c r="BL117" s="25"/>
      <c r="BM117" s="21" t="e">
        <f t="shared" si="13"/>
        <v>#N/A</v>
      </c>
      <c r="BP117" s="18">
        <v>2051</v>
      </c>
      <c r="BQ117" s="14" t="e">
        <f t="shared" si="73"/>
        <v>#N/A</v>
      </c>
      <c r="BR117" s="14" t="e">
        <f t="shared" si="73"/>
        <v>#N/A</v>
      </c>
      <c r="BS117" s="14" t="e">
        <f t="shared" si="73"/>
        <v>#N/A</v>
      </c>
      <c r="BT117" s="14" t="e">
        <f t="shared" si="73"/>
        <v>#N/A</v>
      </c>
      <c r="BU117" s="14" t="e">
        <f t="shared" si="73"/>
        <v>#N/A</v>
      </c>
      <c r="BV117" s="14" t="e">
        <f t="shared" si="73"/>
        <v>#N/A</v>
      </c>
      <c r="BW117" s="14" t="e">
        <f t="shared" si="73"/>
        <v>#N/A</v>
      </c>
      <c r="BX117" s="14" t="e">
        <f t="shared" si="73"/>
        <v>#N/A</v>
      </c>
      <c r="BY117" s="14" t="e">
        <f t="shared" si="73"/>
        <v>#N/A</v>
      </c>
      <c r="BZ117" s="14" t="e">
        <f t="shared" si="73"/>
        <v>#N/A</v>
      </c>
      <c r="CA117" s="14" t="e">
        <f t="shared" si="73"/>
        <v>#N/A</v>
      </c>
      <c r="CB117" s="14" t="e">
        <f t="shared" si="73"/>
        <v>#N/A</v>
      </c>
      <c r="CC117" s="14" t="e">
        <f t="shared" si="73"/>
        <v>#N/A</v>
      </c>
      <c r="CD117" s="14" t="e">
        <f t="shared" si="73"/>
        <v>#N/A</v>
      </c>
      <c r="CE117" s="14" t="e">
        <f t="shared" si="73"/>
        <v>#N/A</v>
      </c>
      <c r="CF117" s="14" t="e">
        <f t="shared" si="71"/>
        <v>#N/A</v>
      </c>
      <c r="CG117" s="14" t="e">
        <f t="shared" si="71"/>
        <v>#N/A</v>
      </c>
      <c r="CH117" s="14" t="e">
        <f t="shared" si="71"/>
        <v>#N/A</v>
      </c>
      <c r="CI117" s="14" t="e">
        <f t="shared" si="71"/>
        <v>#N/A</v>
      </c>
      <c r="CJ117" s="14" t="e">
        <f t="shared" si="77"/>
        <v>#N/A</v>
      </c>
      <c r="CK117" s="14" t="e">
        <f t="shared" si="77"/>
        <v>#N/A</v>
      </c>
      <c r="CL117" s="14" t="e">
        <f t="shared" si="77"/>
        <v>#N/A</v>
      </c>
      <c r="CM117" s="14" t="e">
        <f t="shared" si="77"/>
        <v>#N/A</v>
      </c>
      <c r="CN117" s="14" t="e">
        <f t="shared" si="77"/>
        <v>#N/A</v>
      </c>
      <c r="CO117" s="14" t="e">
        <f t="shared" si="77"/>
        <v>#N/A</v>
      </c>
      <c r="CP117" s="14" t="e">
        <f t="shared" si="77"/>
        <v>#N/A</v>
      </c>
      <c r="CQ117" s="14" t="e">
        <f t="shared" si="77"/>
        <v>#N/A</v>
      </c>
      <c r="CR117" s="14" t="e">
        <f t="shared" si="77"/>
        <v>#N/A</v>
      </c>
      <c r="CS117" s="14" t="e">
        <f t="shared" si="77"/>
        <v>#N/A</v>
      </c>
      <c r="CT117" s="14" t="e">
        <f t="shared" si="77"/>
        <v>#N/A</v>
      </c>
      <c r="CU117" s="14" t="e">
        <f t="shared" si="51"/>
        <v>#N/A</v>
      </c>
      <c r="CV117" s="14" t="e">
        <f t="shared" si="51"/>
        <v>#N/A</v>
      </c>
      <c r="CW117" s="14" t="e">
        <f t="shared" si="51"/>
        <v>#N/A</v>
      </c>
      <c r="CX117" s="14" t="e">
        <f t="shared" si="66"/>
        <v>#N/A</v>
      </c>
      <c r="CY117" s="14" t="e">
        <f t="shared" si="66"/>
        <v>#N/A</v>
      </c>
      <c r="CZ117" s="14" t="e">
        <f t="shared" si="66"/>
        <v>#N/A</v>
      </c>
      <c r="DA117" s="14" t="e">
        <f t="shared" si="66"/>
        <v>#N/A</v>
      </c>
      <c r="DB117" s="14" t="e">
        <f t="shared" si="66"/>
        <v>#N/A</v>
      </c>
      <c r="DC117" s="14" t="e">
        <f t="shared" si="66"/>
        <v>#N/A</v>
      </c>
      <c r="DD117" s="14" t="e">
        <f t="shared" si="66"/>
        <v>#N/A</v>
      </c>
      <c r="DE117" s="14" t="e">
        <f t="shared" si="66"/>
        <v>#N/A</v>
      </c>
      <c r="DF117" s="14" t="e">
        <f t="shared" si="66"/>
        <v>#N/A</v>
      </c>
      <c r="DG117" s="14" t="e">
        <f t="shared" si="66"/>
        <v>#N/A</v>
      </c>
      <c r="DH117" s="14" t="e">
        <f t="shared" si="66"/>
        <v>#N/A</v>
      </c>
      <c r="DI117" s="14" t="e">
        <f t="shared" si="66"/>
        <v>#N/A</v>
      </c>
      <c r="DJ117" s="14" t="e">
        <f t="shared" si="66"/>
        <v>#N/A</v>
      </c>
      <c r="DK117" s="14" t="e">
        <f t="shared" si="66"/>
        <v>#N/A</v>
      </c>
      <c r="DL117" s="14" t="e">
        <f t="shared" si="66"/>
        <v>#N/A</v>
      </c>
      <c r="DM117" s="14" t="e">
        <f t="shared" si="55"/>
        <v>#N/A</v>
      </c>
      <c r="DN117" s="14" t="e">
        <f t="shared" si="55"/>
        <v>#N/A</v>
      </c>
      <c r="DO117" s="14" t="e">
        <f t="shared" si="55"/>
        <v>#N/A</v>
      </c>
      <c r="DP117" s="14" t="e">
        <f t="shared" si="55"/>
        <v>#N/A</v>
      </c>
      <c r="DQ117" s="14" t="e">
        <f t="shared" si="52"/>
        <v>#N/A</v>
      </c>
      <c r="DR117" s="14" t="e">
        <f t="shared" si="52"/>
        <v>#N/A</v>
      </c>
      <c r="DS117" s="14" t="e">
        <f t="shared" si="32"/>
        <v>#N/A</v>
      </c>
      <c r="DT117" s="14" t="e">
        <f t="shared" si="32"/>
        <v>#N/A</v>
      </c>
      <c r="DU117" s="14" t="e">
        <f t="shared" si="32"/>
        <v>#N/A</v>
      </c>
      <c r="DV117" s="14" t="e">
        <f t="shared" si="32"/>
        <v>#N/A</v>
      </c>
      <c r="DW117" s="14" t="e">
        <f t="shared" si="32"/>
        <v>#N/A</v>
      </c>
      <c r="DX117" s="14" t="e">
        <f t="shared" si="32"/>
        <v>#N/A</v>
      </c>
      <c r="DY117" s="14" t="e">
        <f t="shared" si="32"/>
        <v>#N/A</v>
      </c>
      <c r="DZ117" s="14" t="e">
        <f t="shared" si="15"/>
        <v>#N/A</v>
      </c>
    </row>
    <row r="118" spans="2:130">
      <c r="B118" s="15"/>
      <c r="C118" s="18">
        <v>2052</v>
      </c>
      <c r="D118" s="25"/>
      <c r="E118" s="25"/>
      <c r="F118" s="25"/>
      <c r="G118" s="25"/>
      <c r="H118" s="25"/>
      <c r="I118" s="25"/>
      <c r="J118" s="25"/>
      <c r="K118" s="25"/>
      <c r="L118" s="25"/>
      <c r="M118" s="25"/>
      <c r="N118" s="25"/>
      <c r="O118" s="25"/>
      <c r="P118" s="25"/>
      <c r="Q118" s="25"/>
      <c r="R118" s="25"/>
      <c r="S118" s="25"/>
      <c r="T118" s="25"/>
      <c r="U118" s="25"/>
      <c r="V118" s="25"/>
      <c r="W118" s="25"/>
      <c r="X118" s="25"/>
      <c r="Y118" s="25"/>
      <c r="Z118" s="25"/>
      <c r="AA118" s="25"/>
      <c r="AB118" s="25"/>
      <c r="AC118" s="25"/>
      <c r="AD118" s="25"/>
      <c r="AE118" s="25"/>
      <c r="AF118" s="25"/>
      <c r="AG118" s="25"/>
      <c r="AH118" s="25"/>
      <c r="AI118" s="25"/>
      <c r="AJ118" s="25">
        <f t="shared" si="57"/>
        <v>0</v>
      </c>
      <c r="AK118" s="25">
        <f t="shared" si="58"/>
        <v>0</v>
      </c>
      <c r="AL118" s="25">
        <f t="shared" si="59"/>
        <v>0</v>
      </c>
      <c r="AM118" s="25">
        <f t="shared" si="60"/>
        <v>0</v>
      </c>
      <c r="AN118" s="25">
        <f t="shared" si="61"/>
        <v>0</v>
      </c>
      <c r="AO118" s="25">
        <f t="shared" si="62"/>
        <v>0</v>
      </c>
      <c r="AP118" s="25">
        <f t="shared" si="63"/>
        <v>2.4646951146678475E-14</v>
      </c>
      <c r="AQ118" s="25">
        <f t="shared" si="64"/>
        <v>8.5384615384615454</v>
      </c>
      <c r="AR118" s="25">
        <f t="shared" si="65"/>
        <v>8.5384615384615454</v>
      </c>
      <c r="AS118" s="25">
        <f t="shared" si="67"/>
        <v>8.538461538461533</v>
      </c>
      <c r="AT118" s="25">
        <f t="shared" si="68"/>
        <v>8.538461538461533</v>
      </c>
      <c r="AU118" s="25">
        <f t="shared" si="69"/>
        <v>8.3076923076923137</v>
      </c>
      <c r="AV118" s="25">
        <f t="shared" si="70"/>
        <v>8.3076923076923137</v>
      </c>
      <c r="AW118" s="25">
        <f t="shared" si="72"/>
        <v>8.0769230769230713</v>
      </c>
      <c r="AX118" s="25">
        <f t="shared" si="74"/>
        <v>8.0769230769230713</v>
      </c>
      <c r="AY118" s="25">
        <f t="shared" si="75"/>
        <v>7.8461538461538414</v>
      </c>
      <c r="AZ118" s="25">
        <f t="shared" si="76"/>
        <v>7.6153846153846105</v>
      </c>
      <c r="BA118" s="25">
        <f t="shared" si="78"/>
        <v>7.3846153846153797</v>
      </c>
      <c r="BB118" s="25">
        <f t="shared" ref="BB118:BB126" si="79">VLOOKUP($C$116,$D$3:$K$63,$A$68,0)*(B68-B67)</f>
        <v>7.3846153846153797</v>
      </c>
      <c r="BC118" s="25" t="e">
        <f>VLOOKUP($C$117,$D$3:$K$63,$A$68,0)*(B67-B66)</f>
        <v>#N/A</v>
      </c>
      <c r="BD118" s="25" t="e">
        <f>VLOOKUP($C$118,$D$3:$K$63,$A$68,0)*B66</f>
        <v>#N/A</v>
      </c>
      <c r="BE118" s="25"/>
      <c r="BF118" s="25"/>
      <c r="BG118" s="25"/>
      <c r="BH118" s="25"/>
      <c r="BI118" s="25"/>
      <c r="BJ118" s="25"/>
      <c r="BK118" s="25"/>
      <c r="BL118" s="25"/>
      <c r="BM118" s="21" t="e">
        <f t="shared" si="13"/>
        <v>#N/A</v>
      </c>
      <c r="BP118" s="18">
        <v>2052</v>
      </c>
      <c r="BQ118" s="14" t="e">
        <f t="shared" si="73"/>
        <v>#N/A</v>
      </c>
      <c r="BR118" s="14" t="e">
        <f t="shared" si="73"/>
        <v>#N/A</v>
      </c>
      <c r="BS118" s="14" t="e">
        <f t="shared" si="73"/>
        <v>#N/A</v>
      </c>
      <c r="BT118" s="14" t="e">
        <f t="shared" si="73"/>
        <v>#N/A</v>
      </c>
      <c r="BU118" s="14" t="e">
        <f t="shared" si="73"/>
        <v>#N/A</v>
      </c>
      <c r="BV118" s="14" t="e">
        <f t="shared" si="73"/>
        <v>#N/A</v>
      </c>
      <c r="BW118" s="14" t="e">
        <f t="shared" si="73"/>
        <v>#N/A</v>
      </c>
      <c r="BX118" s="14" t="e">
        <f t="shared" si="73"/>
        <v>#N/A</v>
      </c>
      <c r="BY118" s="14" t="e">
        <f t="shared" si="73"/>
        <v>#N/A</v>
      </c>
      <c r="BZ118" s="14" t="e">
        <f t="shared" si="73"/>
        <v>#N/A</v>
      </c>
      <c r="CA118" s="14" t="e">
        <f t="shared" si="73"/>
        <v>#N/A</v>
      </c>
      <c r="CB118" s="14" t="e">
        <f t="shared" si="73"/>
        <v>#N/A</v>
      </c>
      <c r="CC118" s="14" t="e">
        <f t="shared" si="73"/>
        <v>#N/A</v>
      </c>
      <c r="CD118" s="14" t="e">
        <f t="shared" si="73"/>
        <v>#N/A</v>
      </c>
      <c r="CE118" s="14" t="e">
        <f t="shared" si="73"/>
        <v>#N/A</v>
      </c>
      <c r="CF118" s="14" t="e">
        <f t="shared" si="71"/>
        <v>#N/A</v>
      </c>
      <c r="CG118" s="14" t="e">
        <f t="shared" si="71"/>
        <v>#N/A</v>
      </c>
      <c r="CH118" s="14" t="e">
        <f t="shared" si="71"/>
        <v>#N/A</v>
      </c>
      <c r="CI118" s="14" t="e">
        <f t="shared" si="71"/>
        <v>#N/A</v>
      </c>
      <c r="CJ118" s="14" t="e">
        <f t="shared" si="77"/>
        <v>#N/A</v>
      </c>
      <c r="CK118" s="14" t="e">
        <f t="shared" si="77"/>
        <v>#N/A</v>
      </c>
      <c r="CL118" s="14" t="e">
        <f t="shared" si="77"/>
        <v>#N/A</v>
      </c>
      <c r="CM118" s="14" t="e">
        <f t="shared" si="77"/>
        <v>#N/A</v>
      </c>
      <c r="CN118" s="14" t="e">
        <f t="shared" si="77"/>
        <v>#N/A</v>
      </c>
      <c r="CO118" s="14" t="e">
        <f t="shared" si="77"/>
        <v>#N/A</v>
      </c>
      <c r="CP118" s="14" t="e">
        <f t="shared" si="77"/>
        <v>#N/A</v>
      </c>
      <c r="CQ118" s="14" t="e">
        <f t="shared" si="77"/>
        <v>#N/A</v>
      </c>
      <c r="CR118" s="14" t="e">
        <f t="shared" si="77"/>
        <v>#N/A</v>
      </c>
      <c r="CS118" s="14" t="e">
        <f t="shared" si="77"/>
        <v>#N/A</v>
      </c>
      <c r="CT118" s="14" t="e">
        <f t="shared" si="77"/>
        <v>#N/A</v>
      </c>
      <c r="CU118" s="14" t="e">
        <f t="shared" si="51"/>
        <v>#N/A</v>
      </c>
      <c r="CV118" s="14" t="e">
        <f t="shared" si="51"/>
        <v>#N/A</v>
      </c>
      <c r="CW118" s="14" t="e">
        <f t="shared" si="51"/>
        <v>#N/A</v>
      </c>
      <c r="CX118" s="14" t="e">
        <f t="shared" si="66"/>
        <v>#N/A</v>
      </c>
      <c r="CY118" s="14" t="e">
        <f t="shared" si="66"/>
        <v>#N/A</v>
      </c>
      <c r="CZ118" s="14" t="e">
        <f t="shared" si="66"/>
        <v>#N/A</v>
      </c>
      <c r="DA118" s="14" t="e">
        <f t="shared" si="66"/>
        <v>#N/A</v>
      </c>
      <c r="DB118" s="14" t="e">
        <f t="shared" si="66"/>
        <v>#N/A</v>
      </c>
      <c r="DC118" s="14" t="e">
        <f t="shared" si="66"/>
        <v>#N/A</v>
      </c>
      <c r="DD118" s="14" t="e">
        <f t="shared" si="66"/>
        <v>#N/A</v>
      </c>
      <c r="DE118" s="14" t="e">
        <f t="shared" si="66"/>
        <v>#N/A</v>
      </c>
      <c r="DF118" s="14" t="e">
        <f t="shared" si="66"/>
        <v>#N/A</v>
      </c>
      <c r="DG118" s="14" t="e">
        <f t="shared" si="66"/>
        <v>#N/A</v>
      </c>
      <c r="DH118" s="14" t="e">
        <f t="shared" si="66"/>
        <v>#N/A</v>
      </c>
      <c r="DI118" s="14" t="e">
        <f t="shared" si="66"/>
        <v>#N/A</v>
      </c>
      <c r="DJ118" s="14" t="e">
        <f t="shared" si="66"/>
        <v>#N/A</v>
      </c>
      <c r="DK118" s="14" t="e">
        <f t="shared" si="66"/>
        <v>#N/A</v>
      </c>
      <c r="DL118" s="14" t="e">
        <f t="shared" si="66"/>
        <v>#N/A</v>
      </c>
      <c r="DM118" s="14" t="e">
        <f t="shared" si="55"/>
        <v>#N/A</v>
      </c>
      <c r="DN118" s="14" t="e">
        <f t="shared" si="55"/>
        <v>#N/A</v>
      </c>
      <c r="DO118" s="14" t="e">
        <f t="shared" si="55"/>
        <v>#N/A</v>
      </c>
      <c r="DP118" s="14" t="e">
        <f t="shared" si="55"/>
        <v>#N/A</v>
      </c>
      <c r="DQ118" s="14" t="e">
        <f t="shared" si="52"/>
        <v>#N/A</v>
      </c>
      <c r="DR118" s="14" t="e">
        <f t="shared" si="52"/>
        <v>#N/A</v>
      </c>
      <c r="DS118" s="14" t="e">
        <f t="shared" si="32"/>
        <v>#N/A</v>
      </c>
      <c r="DT118" s="14" t="e">
        <f t="shared" si="32"/>
        <v>#N/A</v>
      </c>
      <c r="DU118" s="14" t="e">
        <f t="shared" ref="DU118:DY126" si="80">BH118/$BM118</f>
        <v>#N/A</v>
      </c>
      <c r="DV118" s="14" t="e">
        <f t="shared" si="80"/>
        <v>#N/A</v>
      </c>
      <c r="DW118" s="14" t="e">
        <f t="shared" si="80"/>
        <v>#N/A</v>
      </c>
      <c r="DX118" s="14" t="e">
        <f t="shared" si="80"/>
        <v>#N/A</v>
      </c>
      <c r="DY118" s="14" t="e">
        <f t="shared" si="80"/>
        <v>#N/A</v>
      </c>
      <c r="DZ118" s="14" t="e">
        <f t="shared" si="15"/>
        <v>#N/A</v>
      </c>
    </row>
    <row r="119" spans="2:130">
      <c r="B119" s="15"/>
      <c r="C119" s="18">
        <v>2053</v>
      </c>
      <c r="D119" s="25"/>
      <c r="E119" s="25"/>
      <c r="F119" s="25"/>
      <c r="G119" s="25"/>
      <c r="H119" s="25"/>
      <c r="I119" s="25"/>
      <c r="J119" s="25"/>
      <c r="K119" s="25"/>
      <c r="L119" s="25"/>
      <c r="M119" s="25"/>
      <c r="N119" s="25"/>
      <c r="O119" s="25"/>
      <c r="P119" s="25"/>
      <c r="Q119" s="25"/>
      <c r="R119" s="25"/>
      <c r="S119" s="25"/>
      <c r="T119" s="25"/>
      <c r="U119" s="25"/>
      <c r="V119" s="25"/>
      <c r="W119" s="25"/>
      <c r="X119" s="25"/>
      <c r="Y119" s="25"/>
      <c r="Z119" s="25"/>
      <c r="AA119" s="25"/>
      <c r="AB119" s="25"/>
      <c r="AC119" s="25"/>
      <c r="AD119" s="25"/>
      <c r="AE119" s="25"/>
      <c r="AF119" s="25"/>
      <c r="AG119" s="25"/>
      <c r="AH119" s="25"/>
      <c r="AI119" s="25"/>
      <c r="AJ119" s="25"/>
      <c r="AK119" s="25">
        <f t="shared" si="58"/>
        <v>0</v>
      </c>
      <c r="AL119" s="25">
        <f t="shared" si="59"/>
        <v>0</v>
      </c>
      <c r="AM119" s="25">
        <f t="shared" si="60"/>
        <v>0</v>
      </c>
      <c r="AN119" s="25">
        <f t="shared" si="61"/>
        <v>0</v>
      </c>
      <c r="AO119" s="25">
        <f t="shared" si="62"/>
        <v>0</v>
      </c>
      <c r="AP119" s="25">
        <f t="shared" si="63"/>
        <v>0</v>
      </c>
      <c r="AQ119" s="25">
        <f t="shared" si="64"/>
        <v>2.4646951146678475E-14</v>
      </c>
      <c r="AR119" s="25">
        <f t="shared" si="65"/>
        <v>8.5384615384615454</v>
      </c>
      <c r="AS119" s="25">
        <f t="shared" si="67"/>
        <v>8.5384615384615454</v>
      </c>
      <c r="AT119" s="25">
        <f t="shared" si="68"/>
        <v>8.538461538461533</v>
      </c>
      <c r="AU119" s="25">
        <f t="shared" si="69"/>
        <v>8.307692307692303</v>
      </c>
      <c r="AV119" s="25">
        <f t="shared" si="70"/>
        <v>8.3076923076923137</v>
      </c>
      <c r="AW119" s="25">
        <f t="shared" si="72"/>
        <v>8.0769230769230838</v>
      </c>
      <c r="AX119" s="25">
        <f t="shared" si="74"/>
        <v>8.0769230769230713</v>
      </c>
      <c r="AY119" s="25">
        <f t="shared" si="75"/>
        <v>7.8461538461538414</v>
      </c>
      <c r="AZ119" s="25">
        <f t="shared" si="76"/>
        <v>7.6153846153846105</v>
      </c>
      <c r="BA119" s="25">
        <f t="shared" si="78"/>
        <v>7.3846153846153797</v>
      </c>
      <c r="BB119" s="25">
        <f t="shared" si="79"/>
        <v>7.3846153846153797</v>
      </c>
      <c r="BC119" s="25" t="e">
        <f t="shared" ref="BC119:BC126" si="81">VLOOKUP($C$117,$D$3:$K$63,$A$68,0)*(B68-B67)</f>
        <v>#N/A</v>
      </c>
      <c r="BD119" s="25" t="e">
        <f>VLOOKUP($C$118,$D$3:$K$63,$A$68,0)*(B67-B66)</f>
        <v>#N/A</v>
      </c>
      <c r="BE119" s="25" t="e">
        <f>VLOOKUP($C$119,$D$3:$K$63,$A$68,0)*B66</f>
        <v>#N/A</v>
      </c>
      <c r="BF119" s="25"/>
      <c r="BG119" s="25"/>
      <c r="BH119" s="25"/>
      <c r="BI119" s="25"/>
      <c r="BJ119" s="25"/>
      <c r="BK119" s="25"/>
      <c r="BL119" s="25"/>
      <c r="BM119" s="21" t="e">
        <f t="shared" si="13"/>
        <v>#N/A</v>
      </c>
      <c r="BP119" s="18">
        <v>2053</v>
      </c>
      <c r="BQ119" s="14" t="e">
        <f t="shared" si="73"/>
        <v>#N/A</v>
      </c>
      <c r="BR119" s="14" t="e">
        <f t="shared" si="73"/>
        <v>#N/A</v>
      </c>
      <c r="BS119" s="14" t="e">
        <f t="shared" si="73"/>
        <v>#N/A</v>
      </c>
      <c r="BT119" s="14" t="e">
        <f t="shared" si="73"/>
        <v>#N/A</v>
      </c>
      <c r="BU119" s="14" t="e">
        <f t="shared" si="73"/>
        <v>#N/A</v>
      </c>
      <c r="BV119" s="14" t="e">
        <f t="shared" si="73"/>
        <v>#N/A</v>
      </c>
      <c r="BW119" s="14" t="e">
        <f t="shared" si="73"/>
        <v>#N/A</v>
      </c>
      <c r="BX119" s="14" t="e">
        <f t="shared" si="73"/>
        <v>#N/A</v>
      </c>
      <c r="BY119" s="14" t="e">
        <f t="shared" si="73"/>
        <v>#N/A</v>
      </c>
      <c r="BZ119" s="14" t="e">
        <f t="shared" si="73"/>
        <v>#N/A</v>
      </c>
      <c r="CA119" s="14" t="e">
        <f t="shared" si="73"/>
        <v>#N/A</v>
      </c>
      <c r="CB119" s="14" t="e">
        <f t="shared" si="73"/>
        <v>#N/A</v>
      </c>
      <c r="CC119" s="14" t="e">
        <f t="shared" si="73"/>
        <v>#N/A</v>
      </c>
      <c r="CD119" s="14" t="e">
        <f t="shared" si="73"/>
        <v>#N/A</v>
      </c>
      <c r="CE119" s="14" t="e">
        <f t="shared" si="73"/>
        <v>#N/A</v>
      </c>
      <c r="CF119" s="14" t="e">
        <f t="shared" si="71"/>
        <v>#N/A</v>
      </c>
      <c r="CG119" s="14" t="e">
        <f t="shared" si="71"/>
        <v>#N/A</v>
      </c>
      <c r="CH119" s="14" t="e">
        <f t="shared" si="71"/>
        <v>#N/A</v>
      </c>
      <c r="CI119" s="14" t="e">
        <f t="shared" si="71"/>
        <v>#N/A</v>
      </c>
      <c r="CJ119" s="14" t="e">
        <f t="shared" si="77"/>
        <v>#N/A</v>
      </c>
      <c r="CK119" s="14" t="e">
        <f t="shared" si="77"/>
        <v>#N/A</v>
      </c>
      <c r="CL119" s="14" t="e">
        <f t="shared" si="77"/>
        <v>#N/A</v>
      </c>
      <c r="CM119" s="14" t="e">
        <f t="shared" si="77"/>
        <v>#N/A</v>
      </c>
      <c r="CN119" s="14" t="e">
        <f t="shared" si="77"/>
        <v>#N/A</v>
      </c>
      <c r="CO119" s="14" t="e">
        <f t="shared" si="77"/>
        <v>#N/A</v>
      </c>
      <c r="CP119" s="14" t="e">
        <f t="shared" si="77"/>
        <v>#N/A</v>
      </c>
      <c r="CQ119" s="14" t="e">
        <f t="shared" si="77"/>
        <v>#N/A</v>
      </c>
      <c r="CR119" s="14" t="e">
        <f t="shared" si="77"/>
        <v>#N/A</v>
      </c>
      <c r="CS119" s="14" t="e">
        <f t="shared" si="77"/>
        <v>#N/A</v>
      </c>
      <c r="CT119" s="14" t="e">
        <f t="shared" si="77"/>
        <v>#N/A</v>
      </c>
      <c r="CU119" s="14" t="e">
        <f t="shared" si="51"/>
        <v>#N/A</v>
      </c>
      <c r="CV119" s="14" t="e">
        <f t="shared" si="51"/>
        <v>#N/A</v>
      </c>
      <c r="CW119" s="14" t="e">
        <f t="shared" si="51"/>
        <v>#N/A</v>
      </c>
      <c r="CX119" s="14" t="e">
        <f t="shared" si="66"/>
        <v>#N/A</v>
      </c>
      <c r="CY119" s="14" t="e">
        <f t="shared" si="66"/>
        <v>#N/A</v>
      </c>
      <c r="CZ119" s="14" t="e">
        <f t="shared" si="66"/>
        <v>#N/A</v>
      </c>
      <c r="DA119" s="14" t="e">
        <f t="shared" si="66"/>
        <v>#N/A</v>
      </c>
      <c r="DB119" s="14" t="e">
        <f t="shared" si="66"/>
        <v>#N/A</v>
      </c>
      <c r="DC119" s="14" t="e">
        <f t="shared" si="66"/>
        <v>#N/A</v>
      </c>
      <c r="DD119" s="14" t="e">
        <f t="shared" si="66"/>
        <v>#N/A</v>
      </c>
      <c r="DE119" s="14" t="e">
        <f t="shared" si="66"/>
        <v>#N/A</v>
      </c>
      <c r="DF119" s="14" t="e">
        <f t="shared" si="66"/>
        <v>#N/A</v>
      </c>
      <c r="DG119" s="14" t="e">
        <f t="shared" si="66"/>
        <v>#N/A</v>
      </c>
      <c r="DH119" s="14" t="e">
        <f t="shared" si="66"/>
        <v>#N/A</v>
      </c>
      <c r="DI119" s="14" t="e">
        <f t="shared" si="66"/>
        <v>#N/A</v>
      </c>
      <c r="DJ119" s="14" t="e">
        <f t="shared" si="66"/>
        <v>#N/A</v>
      </c>
      <c r="DK119" s="14" t="e">
        <f t="shared" si="66"/>
        <v>#N/A</v>
      </c>
      <c r="DL119" s="14" t="e">
        <f t="shared" si="66"/>
        <v>#N/A</v>
      </c>
      <c r="DM119" s="14" t="e">
        <f t="shared" si="55"/>
        <v>#N/A</v>
      </c>
      <c r="DN119" s="14" t="e">
        <f t="shared" si="55"/>
        <v>#N/A</v>
      </c>
      <c r="DO119" s="14" t="e">
        <f t="shared" si="55"/>
        <v>#N/A</v>
      </c>
      <c r="DP119" s="14" t="e">
        <f t="shared" si="55"/>
        <v>#N/A</v>
      </c>
      <c r="DQ119" s="14" t="e">
        <f t="shared" si="52"/>
        <v>#N/A</v>
      </c>
      <c r="DR119" s="14" t="e">
        <f t="shared" si="52"/>
        <v>#N/A</v>
      </c>
      <c r="DS119" s="14" t="e">
        <f t="shared" si="52"/>
        <v>#N/A</v>
      </c>
      <c r="DT119" s="14" t="e">
        <f t="shared" si="52"/>
        <v>#N/A</v>
      </c>
      <c r="DU119" s="14" t="e">
        <f t="shared" si="80"/>
        <v>#N/A</v>
      </c>
      <c r="DV119" s="14" t="e">
        <f t="shared" si="80"/>
        <v>#N/A</v>
      </c>
      <c r="DW119" s="14" t="e">
        <f t="shared" si="80"/>
        <v>#N/A</v>
      </c>
      <c r="DX119" s="14" t="e">
        <f t="shared" si="80"/>
        <v>#N/A</v>
      </c>
      <c r="DY119" s="14" t="e">
        <f t="shared" si="80"/>
        <v>#N/A</v>
      </c>
      <c r="DZ119" s="14" t="e">
        <f t="shared" si="15"/>
        <v>#N/A</v>
      </c>
    </row>
    <row r="120" spans="2:130">
      <c r="B120" s="15"/>
      <c r="C120" s="18">
        <v>2054</v>
      </c>
      <c r="D120" s="25"/>
      <c r="E120" s="25"/>
      <c r="F120" s="25"/>
      <c r="G120" s="25"/>
      <c r="H120" s="25"/>
      <c r="I120" s="25"/>
      <c r="J120" s="25"/>
      <c r="K120" s="25"/>
      <c r="L120" s="25"/>
      <c r="M120" s="25"/>
      <c r="N120" s="25"/>
      <c r="O120" s="25"/>
      <c r="P120" s="25"/>
      <c r="Q120" s="25"/>
      <c r="R120" s="25"/>
      <c r="S120" s="25"/>
      <c r="T120" s="25"/>
      <c r="U120" s="25"/>
      <c r="V120" s="25"/>
      <c r="W120" s="25"/>
      <c r="X120" s="25"/>
      <c r="Y120" s="25"/>
      <c r="Z120" s="25"/>
      <c r="AA120" s="25"/>
      <c r="AB120" s="25"/>
      <c r="AC120" s="25"/>
      <c r="AD120" s="25"/>
      <c r="AE120" s="25"/>
      <c r="AF120" s="25"/>
      <c r="AG120" s="25"/>
      <c r="AH120" s="25"/>
      <c r="AI120" s="25"/>
      <c r="AJ120" s="25"/>
      <c r="AK120" s="25"/>
      <c r="AL120" s="25">
        <f t="shared" si="59"/>
        <v>0</v>
      </c>
      <c r="AM120" s="25">
        <f t="shared" si="60"/>
        <v>0</v>
      </c>
      <c r="AN120" s="25">
        <f t="shared" si="61"/>
        <v>0</v>
      </c>
      <c r="AO120" s="25">
        <f t="shared" si="62"/>
        <v>0</v>
      </c>
      <c r="AP120" s="25">
        <f t="shared" si="63"/>
        <v>0</v>
      </c>
      <c r="AQ120" s="25">
        <f t="shared" si="64"/>
        <v>0</v>
      </c>
      <c r="AR120" s="25">
        <f t="shared" si="65"/>
        <v>2.4646951146678475E-14</v>
      </c>
      <c r="AS120" s="25">
        <f t="shared" si="67"/>
        <v>8.5384615384615454</v>
      </c>
      <c r="AT120" s="25">
        <f t="shared" si="68"/>
        <v>8.5384615384615454</v>
      </c>
      <c r="AU120" s="25">
        <f t="shared" si="69"/>
        <v>8.307692307692303</v>
      </c>
      <c r="AV120" s="25">
        <f t="shared" si="70"/>
        <v>8.307692307692303</v>
      </c>
      <c r="AW120" s="25">
        <f t="shared" si="72"/>
        <v>8.0769230769230838</v>
      </c>
      <c r="AX120" s="25">
        <f t="shared" si="74"/>
        <v>8.0769230769230838</v>
      </c>
      <c r="AY120" s="25">
        <f t="shared" si="75"/>
        <v>7.8461538461538414</v>
      </c>
      <c r="AZ120" s="25">
        <f t="shared" si="76"/>
        <v>7.6153846153846105</v>
      </c>
      <c r="BA120" s="25">
        <f t="shared" si="78"/>
        <v>7.3846153846153797</v>
      </c>
      <c r="BB120" s="25">
        <f t="shared" si="79"/>
        <v>7.3846153846153797</v>
      </c>
      <c r="BC120" s="25" t="e">
        <f t="shared" si="81"/>
        <v>#N/A</v>
      </c>
      <c r="BD120" s="25" t="e">
        <f t="shared" ref="BD120:BD126" si="82">VLOOKUP($C$118,$D$3:$K$63,$A$68,0)*(B68-B67)</f>
        <v>#N/A</v>
      </c>
      <c r="BE120" s="25" t="e">
        <f>VLOOKUP($C$119,$D$3:$K$63,$A$68,0)*(B67-B66)</f>
        <v>#N/A</v>
      </c>
      <c r="BF120" s="25" t="e">
        <f>VLOOKUP($C$120,$D$3:$K$63,$A$68,0)*B66</f>
        <v>#N/A</v>
      </c>
      <c r="BG120" s="25"/>
      <c r="BH120" s="25"/>
      <c r="BI120" s="25"/>
      <c r="BJ120" s="25"/>
      <c r="BK120" s="25"/>
      <c r="BL120" s="25"/>
      <c r="BM120" s="21" t="e">
        <f t="shared" si="13"/>
        <v>#N/A</v>
      </c>
      <c r="BP120" s="18">
        <v>2054</v>
      </c>
      <c r="BQ120" s="14" t="e">
        <f t="shared" si="73"/>
        <v>#N/A</v>
      </c>
      <c r="BR120" s="14" t="e">
        <f t="shared" si="73"/>
        <v>#N/A</v>
      </c>
      <c r="BS120" s="14" t="e">
        <f t="shared" si="73"/>
        <v>#N/A</v>
      </c>
      <c r="BT120" s="14" t="e">
        <f t="shared" si="73"/>
        <v>#N/A</v>
      </c>
      <c r="BU120" s="14" t="e">
        <f t="shared" si="73"/>
        <v>#N/A</v>
      </c>
      <c r="BV120" s="14" t="e">
        <f t="shared" si="73"/>
        <v>#N/A</v>
      </c>
      <c r="BW120" s="14" t="e">
        <f t="shared" si="73"/>
        <v>#N/A</v>
      </c>
      <c r="BX120" s="14" t="e">
        <f t="shared" si="73"/>
        <v>#N/A</v>
      </c>
      <c r="BY120" s="14" t="e">
        <f t="shared" si="73"/>
        <v>#N/A</v>
      </c>
      <c r="BZ120" s="14" t="e">
        <f t="shared" si="73"/>
        <v>#N/A</v>
      </c>
      <c r="CA120" s="14" t="e">
        <f t="shared" si="73"/>
        <v>#N/A</v>
      </c>
      <c r="CB120" s="14" t="e">
        <f t="shared" si="73"/>
        <v>#N/A</v>
      </c>
      <c r="CC120" s="14" t="e">
        <f t="shared" si="73"/>
        <v>#N/A</v>
      </c>
      <c r="CD120" s="14" t="e">
        <f t="shared" si="73"/>
        <v>#N/A</v>
      </c>
      <c r="CE120" s="14" t="e">
        <f t="shared" si="73"/>
        <v>#N/A</v>
      </c>
      <c r="CF120" s="14" t="e">
        <f t="shared" si="71"/>
        <v>#N/A</v>
      </c>
      <c r="CG120" s="14" t="e">
        <f t="shared" si="71"/>
        <v>#N/A</v>
      </c>
      <c r="CH120" s="14" t="e">
        <f t="shared" si="71"/>
        <v>#N/A</v>
      </c>
      <c r="CI120" s="14" t="e">
        <f t="shared" si="71"/>
        <v>#N/A</v>
      </c>
      <c r="CJ120" s="14" t="e">
        <f t="shared" si="77"/>
        <v>#N/A</v>
      </c>
      <c r="CK120" s="14" t="e">
        <f t="shared" si="77"/>
        <v>#N/A</v>
      </c>
      <c r="CL120" s="14" t="e">
        <f t="shared" si="77"/>
        <v>#N/A</v>
      </c>
      <c r="CM120" s="14" t="e">
        <f t="shared" si="77"/>
        <v>#N/A</v>
      </c>
      <c r="CN120" s="14" t="e">
        <f t="shared" si="77"/>
        <v>#N/A</v>
      </c>
      <c r="CO120" s="14" t="e">
        <f t="shared" si="77"/>
        <v>#N/A</v>
      </c>
      <c r="CP120" s="14" t="e">
        <f t="shared" si="77"/>
        <v>#N/A</v>
      </c>
      <c r="CQ120" s="14" t="e">
        <f t="shared" si="77"/>
        <v>#N/A</v>
      </c>
      <c r="CR120" s="14" t="e">
        <f t="shared" si="77"/>
        <v>#N/A</v>
      </c>
      <c r="CS120" s="14" t="e">
        <f t="shared" si="77"/>
        <v>#N/A</v>
      </c>
      <c r="CT120" s="14" t="e">
        <f t="shared" si="77"/>
        <v>#N/A</v>
      </c>
      <c r="CU120" s="14" t="e">
        <f t="shared" si="51"/>
        <v>#N/A</v>
      </c>
      <c r="CV120" s="14" t="e">
        <f t="shared" si="51"/>
        <v>#N/A</v>
      </c>
      <c r="CW120" s="14" t="e">
        <f t="shared" si="51"/>
        <v>#N/A</v>
      </c>
      <c r="CX120" s="14" t="e">
        <f t="shared" si="66"/>
        <v>#N/A</v>
      </c>
      <c r="CY120" s="14" t="e">
        <f t="shared" si="66"/>
        <v>#N/A</v>
      </c>
      <c r="CZ120" s="14" t="e">
        <f t="shared" si="66"/>
        <v>#N/A</v>
      </c>
      <c r="DA120" s="14" t="e">
        <f t="shared" si="66"/>
        <v>#N/A</v>
      </c>
      <c r="DB120" s="14" t="e">
        <f t="shared" si="66"/>
        <v>#N/A</v>
      </c>
      <c r="DC120" s="14" t="e">
        <f t="shared" si="66"/>
        <v>#N/A</v>
      </c>
      <c r="DD120" s="14" t="e">
        <f t="shared" si="66"/>
        <v>#N/A</v>
      </c>
      <c r="DE120" s="14" t="e">
        <f t="shared" si="66"/>
        <v>#N/A</v>
      </c>
      <c r="DF120" s="14" t="e">
        <f t="shared" si="66"/>
        <v>#N/A</v>
      </c>
      <c r="DG120" s="14" t="e">
        <f t="shared" si="66"/>
        <v>#N/A</v>
      </c>
      <c r="DH120" s="14" t="e">
        <f t="shared" si="66"/>
        <v>#N/A</v>
      </c>
      <c r="DI120" s="14" t="e">
        <f t="shared" si="66"/>
        <v>#N/A</v>
      </c>
      <c r="DJ120" s="14" t="e">
        <f t="shared" si="66"/>
        <v>#N/A</v>
      </c>
      <c r="DK120" s="14" t="e">
        <f t="shared" si="66"/>
        <v>#N/A</v>
      </c>
      <c r="DL120" s="14" t="e">
        <f t="shared" si="66"/>
        <v>#N/A</v>
      </c>
      <c r="DM120" s="14" t="e">
        <f t="shared" si="55"/>
        <v>#N/A</v>
      </c>
      <c r="DN120" s="14" t="e">
        <f t="shared" si="55"/>
        <v>#N/A</v>
      </c>
      <c r="DO120" s="14" t="e">
        <f t="shared" si="55"/>
        <v>#N/A</v>
      </c>
      <c r="DP120" s="14" t="e">
        <f t="shared" si="55"/>
        <v>#N/A</v>
      </c>
      <c r="DQ120" s="14" t="e">
        <f t="shared" si="52"/>
        <v>#N/A</v>
      </c>
      <c r="DR120" s="14" t="e">
        <f t="shared" si="52"/>
        <v>#N/A</v>
      </c>
      <c r="DS120" s="14" t="e">
        <f t="shared" si="52"/>
        <v>#N/A</v>
      </c>
      <c r="DT120" s="14" t="e">
        <f t="shared" si="52"/>
        <v>#N/A</v>
      </c>
      <c r="DU120" s="14" t="e">
        <f t="shared" si="80"/>
        <v>#N/A</v>
      </c>
      <c r="DV120" s="14" t="e">
        <f t="shared" si="80"/>
        <v>#N/A</v>
      </c>
      <c r="DW120" s="14" t="e">
        <f t="shared" si="80"/>
        <v>#N/A</v>
      </c>
      <c r="DX120" s="14" t="e">
        <f t="shared" si="80"/>
        <v>#N/A</v>
      </c>
      <c r="DY120" s="14" t="e">
        <f t="shared" si="80"/>
        <v>#N/A</v>
      </c>
      <c r="DZ120" s="14" t="e">
        <f t="shared" si="15"/>
        <v>#N/A</v>
      </c>
    </row>
    <row r="121" spans="2:130">
      <c r="B121" s="15"/>
      <c r="C121" s="18">
        <v>2055</v>
      </c>
      <c r="D121" s="25"/>
      <c r="E121" s="25"/>
      <c r="F121" s="25"/>
      <c r="G121" s="25"/>
      <c r="H121" s="25"/>
      <c r="I121" s="25"/>
      <c r="J121" s="25"/>
      <c r="K121" s="25"/>
      <c r="L121" s="25"/>
      <c r="M121" s="25"/>
      <c r="N121" s="25"/>
      <c r="O121" s="25"/>
      <c r="P121" s="25"/>
      <c r="Q121" s="25"/>
      <c r="R121" s="25"/>
      <c r="S121" s="25"/>
      <c r="T121" s="25"/>
      <c r="U121" s="25"/>
      <c r="V121" s="25"/>
      <c r="W121" s="25"/>
      <c r="X121" s="25"/>
      <c r="Y121" s="25"/>
      <c r="Z121" s="25"/>
      <c r="AA121" s="25"/>
      <c r="AB121" s="25"/>
      <c r="AC121" s="25"/>
      <c r="AD121" s="25"/>
      <c r="AE121" s="25"/>
      <c r="AF121" s="25"/>
      <c r="AG121" s="25"/>
      <c r="AH121" s="25"/>
      <c r="AI121" s="25"/>
      <c r="AJ121" s="25"/>
      <c r="AK121" s="25"/>
      <c r="AL121" s="25"/>
      <c r="AM121" s="25">
        <f t="shared" si="60"/>
        <v>0</v>
      </c>
      <c r="AN121" s="25">
        <f t="shared" si="61"/>
        <v>0</v>
      </c>
      <c r="AO121" s="25">
        <f t="shared" si="62"/>
        <v>0</v>
      </c>
      <c r="AP121" s="25">
        <f t="shared" si="63"/>
        <v>0</v>
      </c>
      <c r="AQ121" s="25">
        <f t="shared" si="64"/>
        <v>0</v>
      </c>
      <c r="AR121" s="25">
        <f t="shared" si="65"/>
        <v>0</v>
      </c>
      <c r="AS121" s="25">
        <f t="shared" si="67"/>
        <v>2.4646951146678475E-14</v>
      </c>
      <c r="AT121" s="25">
        <f t="shared" si="68"/>
        <v>8.5384615384615454</v>
      </c>
      <c r="AU121" s="25">
        <f t="shared" si="69"/>
        <v>8.3076923076923137</v>
      </c>
      <c r="AV121" s="25">
        <f t="shared" si="70"/>
        <v>8.307692307692303</v>
      </c>
      <c r="AW121" s="25">
        <f t="shared" si="72"/>
        <v>8.0769230769230713</v>
      </c>
      <c r="AX121" s="25">
        <f t="shared" si="74"/>
        <v>8.0769230769230838</v>
      </c>
      <c r="AY121" s="25">
        <f t="shared" si="75"/>
        <v>7.846153846153852</v>
      </c>
      <c r="AZ121" s="25">
        <f t="shared" si="76"/>
        <v>7.6153846153846105</v>
      </c>
      <c r="BA121" s="25">
        <f t="shared" si="78"/>
        <v>7.3846153846153797</v>
      </c>
      <c r="BB121" s="25">
        <f t="shared" si="79"/>
        <v>7.3846153846153797</v>
      </c>
      <c r="BC121" s="25" t="e">
        <f t="shared" si="81"/>
        <v>#N/A</v>
      </c>
      <c r="BD121" s="25" t="e">
        <f t="shared" si="82"/>
        <v>#N/A</v>
      </c>
      <c r="BE121" s="25" t="e">
        <f t="shared" ref="BE121:BE126" si="83">VLOOKUP($C$119,$D$3:$K$63,$A$68,0)*(B68-B67)</f>
        <v>#N/A</v>
      </c>
      <c r="BF121" s="25" t="e">
        <f>VLOOKUP($C$120,$D$3:$K$63,$A$68,0)*(B67-B66)</f>
        <v>#N/A</v>
      </c>
      <c r="BG121" s="25" t="e">
        <f>VLOOKUP($C$121,$D$3:$K$63,$A$68,0)*B66</f>
        <v>#N/A</v>
      </c>
      <c r="BH121" s="25"/>
      <c r="BI121" s="25"/>
      <c r="BJ121" s="25"/>
      <c r="BK121" s="25"/>
      <c r="BL121" s="25"/>
      <c r="BM121" s="21" t="e">
        <f t="shared" si="13"/>
        <v>#N/A</v>
      </c>
      <c r="BP121" s="18">
        <v>2055</v>
      </c>
      <c r="BQ121" s="14" t="e">
        <f t="shared" si="73"/>
        <v>#N/A</v>
      </c>
      <c r="BR121" s="14" t="e">
        <f t="shared" si="73"/>
        <v>#N/A</v>
      </c>
      <c r="BS121" s="14" t="e">
        <f t="shared" si="73"/>
        <v>#N/A</v>
      </c>
      <c r="BT121" s="14" t="e">
        <f t="shared" si="73"/>
        <v>#N/A</v>
      </c>
      <c r="BU121" s="14" t="e">
        <f t="shared" si="73"/>
        <v>#N/A</v>
      </c>
      <c r="BV121" s="14" t="e">
        <f t="shared" si="73"/>
        <v>#N/A</v>
      </c>
      <c r="BW121" s="14" t="e">
        <f t="shared" si="73"/>
        <v>#N/A</v>
      </c>
      <c r="BX121" s="14" t="e">
        <f t="shared" si="73"/>
        <v>#N/A</v>
      </c>
      <c r="BY121" s="14" t="e">
        <f t="shared" si="73"/>
        <v>#N/A</v>
      </c>
      <c r="BZ121" s="14" t="e">
        <f t="shared" si="73"/>
        <v>#N/A</v>
      </c>
      <c r="CA121" s="14" t="e">
        <f t="shared" si="73"/>
        <v>#N/A</v>
      </c>
      <c r="CB121" s="14" t="e">
        <f t="shared" si="73"/>
        <v>#N/A</v>
      </c>
      <c r="CC121" s="14" t="e">
        <f t="shared" si="73"/>
        <v>#N/A</v>
      </c>
      <c r="CD121" s="14" t="e">
        <f t="shared" si="73"/>
        <v>#N/A</v>
      </c>
      <c r="CE121" s="14" t="e">
        <f t="shared" si="73"/>
        <v>#N/A</v>
      </c>
      <c r="CF121" s="14" t="e">
        <f t="shared" si="71"/>
        <v>#N/A</v>
      </c>
      <c r="CG121" s="14" t="e">
        <f t="shared" si="71"/>
        <v>#N/A</v>
      </c>
      <c r="CH121" s="14" t="e">
        <f t="shared" si="71"/>
        <v>#N/A</v>
      </c>
      <c r="CI121" s="14" t="e">
        <f t="shared" si="71"/>
        <v>#N/A</v>
      </c>
      <c r="CJ121" s="14" t="e">
        <f t="shared" si="77"/>
        <v>#N/A</v>
      </c>
      <c r="CK121" s="14" t="e">
        <f t="shared" si="77"/>
        <v>#N/A</v>
      </c>
      <c r="CL121" s="14" t="e">
        <f t="shared" si="77"/>
        <v>#N/A</v>
      </c>
      <c r="CM121" s="14" t="e">
        <f t="shared" si="77"/>
        <v>#N/A</v>
      </c>
      <c r="CN121" s="14" t="e">
        <f t="shared" si="77"/>
        <v>#N/A</v>
      </c>
      <c r="CO121" s="14" t="e">
        <f t="shared" si="77"/>
        <v>#N/A</v>
      </c>
      <c r="CP121" s="14" t="e">
        <f t="shared" si="77"/>
        <v>#N/A</v>
      </c>
      <c r="CQ121" s="14" t="e">
        <f t="shared" si="77"/>
        <v>#N/A</v>
      </c>
      <c r="CR121" s="14" t="e">
        <f t="shared" si="77"/>
        <v>#N/A</v>
      </c>
      <c r="CS121" s="14" t="e">
        <f t="shared" si="77"/>
        <v>#N/A</v>
      </c>
      <c r="CT121" s="14" t="e">
        <f t="shared" si="77"/>
        <v>#N/A</v>
      </c>
      <c r="CU121" s="14" t="e">
        <f t="shared" si="51"/>
        <v>#N/A</v>
      </c>
      <c r="CV121" s="14" t="e">
        <f t="shared" si="51"/>
        <v>#N/A</v>
      </c>
      <c r="CW121" s="14" t="e">
        <f t="shared" si="51"/>
        <v>#N/A</v>
      </c>
      <c r="CX121" s="14" t="e">
        <f t="shared" si="66"/>
        <v>#N/A</v>
      </c>
      <c r="CY121" s="14" t="e">
        <f t="shared" si="66"/>
        <v>#N/A</v>
      </c>
      <c r="CZ121" s="14" t="e">
        <f t="shared" si="66"/>
        <v>#N/A</v>
      </c>
      <c r="DA121" s="14" t="e">
        <f t="shared" si="66"/>
        <v>#N/A</v>
      </c>
      <c r="DB121" s="14" t="e">
        <f t="shared" si="66"/>
        <v>#N/A</v>
      </c>
      <c r="DC121" s="14" t="e">
        <f t="shared" si="66"/>
        <v>#N/A</v>
      </c>
      <c r="DD121" s="14" t="e">
        <f t="shared" si="66"/>
        <v>#N/A</v>
      </c>
      <c r="DE121" s="14" t="e">
        <f t="shared" si="66"/>
        <v>#N/A</v>
      </c>
      <c r="DF121" s="14" t="e">
        <f t="shared" si="66"/>
        <v>#N/A</v>
      </c>
      <c r="DG121" s="14" t="e">
        <f t="shared" si="66"/>
        <v>#N/A</v>
      </c>
      <c r="DH121" s="14" t="e">
        <f t="shared" si="66"/>
        <v>#N/A</v>
      </c>
      <c r="DI121" s="14" t="e">
        <f t="shared" si="66"/>
        <v>#N/A</v>
      </c>
      <c r="DJ121" s="14" t="e">
        <f t="shared" si="66"/>
        <v>#N/A</v>
      </c>
      <c r="DK121" s="14" t="e">
        <f t="shared" si="66"/>
        <v>#N/A</v>
      </c>
      <c r="DL121" s="14" t="e">
        <f t="shared" si="66"/>
        <v>#N/A</v>
      </c>
      <c r="DM121" s="14" t="e">
        <f t="shared" si="55"/>
        <v>#N/A</v>
      </c>
      <c r="DN121" s="14" t="e">
        <f t="shared" si="55"/>
        <v>#N/A</v>
      </c>
      <c r="DO121" s="14" t="e">
        <f t="shared" si="55"/>
        <v>#N/A</v>
      </c>
      <c r="DP121" s="14" t="e">
        <f t="shared" si="55"/>
        <v>#N/A</v>
      </c>
      <c r="DQ121" s="14" t="e">
        <f t="shared" si="52"/>
        <v>#N/A</v>
      </c>
      <c r="DR121" s="14" t="e">
        <f t="shared" si="52"/>
        <v>#N/A</v>
      </c>
      <c r="DS121" s="14" t="e">
        <f t="shared" si="52"/>
        <v>#N/A</v>
      </c>
      <c r="DT121" s="14" t="e">
        <f t="shared" si="52"/>
        <v>#N/A</v>
      </c>
      <c r="DU121" s="14" t="e">
        <f t="shared" si="80"/>
        <v>#N/A</v>
      </c>
      <c r="DV121" s="14" t="e">
        <f t="shared" si="80"/>
        <v>#N/A</v>
      </c>
      <c r="DW121" s="14" t="e">
        <f t="shared" si="80"/>
        <v>#N/A</v>
      </c>
      <c r="DX121" s="14" t="e">
        <f t="shared" si="80"/>
        <v>#N/A</v>
      </c>
      <c r="DY121" s="14" t="e">
        <f t="shared" si="80"/>
        <v>#N/A</v>
      </c>
      <c r="DZ121" s="14" t="e">
        <f t="shared" si="15"/>
        <v>#N/A</v>
      </c>
    </row>
    <row r="122" spans="2:130">
      <c r="B122" s="15"/>
      <c r="C122" s="18">
        <v>2056</v>
      </c>
      <c r="D122" s="25"/>
      <c r="E122" s="25"/>
      <c r="F122" s="25"/>
      <c r="G122" s="25"/>
      <c r="H122" s="25"/>
      <c r="I122" s="25"/>
      <c r="J122" s="25"/>
      <c r="K122" s="25"/>
      <c r="L122" s="25"/>
      <c r="M122" s="25"/>
      <c r="N122" s="25"/>
      <c r="O122" s="25"/>
      <c r="P122" s="25"/>
      <c r="Q122" s="25"/>
      <c r="R122" s="25"/>
      <c r="S122" s="25"/>
      <c r="T122" s="25"/>
      <c r="U122" s="25"/>
      <c r="V122" s="25"/>
      <c r="W122" s="25"/>
      <c r="X122" s="25"/>
      <c r="Y122" s="25"/>
      <c r="Z122" s="25"/>
      <c r="AA122" s="25"/>
      <c r="AB122" s="25"/>
      <c r="AC122" s="25"/>
      <c r="AD122" s="25"/>
      <c r="AE122" s="25"/>
      <c r="AF122" s="25"/>
      <c r="AG122" s="25"/>
      <c r="AH122" s="25"/>
      <c r="AI122" s="25"/>
      <c r="AJ122" s="25"/>
      <c r="AK122" s="25"/>
      <c r="AL122" s="25"/>
      <c r="AM122" s="25"/>
      <c r="AN122" s="25">
        <f t="shared" si="61"/>
        <v>0</v>
      </c>
      <c r="AO122" s="25">
        <f t="shared" si="62"/>
        <v>0</v>
      </c>
      <c r="AP122" s="25">
        <f t="shared" si="63"/>
        <v>0</v>
      </c>
      <c r="AQ122" s="25">
        <f t="shared" si="64"/>
        <v>0</v>
      </c>
      <c r="AR122" s="25">
        <f t="shared" si="65"/>
        <v>0</v>
      </c>
      <c r="AS122" s="25">
        <f t="shared" si="67"/>
        <v>0</v>
      </c>
      <c r="AT122" s="25">
        <f t="shared" si="68"/>
        <v>2.4646951146678475E-14</v>
      </c>
      <c r="AU122" s="25">
        <f t="shared" si="69"/>
        <v>8.3076923076923137</v>
      </c>
      <c r="AV122" s="25">
        <f t="shared" si="70"/>
        <v>8.3076923076923137</v>
      </c>
      <c r="AW122" s="25">
        <f t="shared" si="72"/>
        <v>8.0769230769230713</v>
      </c>
      <c r="AX122" s="25">
        <f t="shared" si="74"/>
        <v>8.0769230769230713</v>
      </c>
      <c r="AY122" s="25">
        <f t="shared" si="75"/>
        <v>7.846153846153852</v>
      </c>
      <c r="AZ122" s="25">
        <f t="shared" si="76"/>
        <v>7.6153846153846212</v>
      </c>
      <c r="BA122" s="25">
        <f t="shared" si="78"/>
        <v>7.3846153846153797</v>
      </c>
      <c r="BB122" s="25">
        <f t="shared" si="79"/>
        <v>7.3846153846153797</v>
      </c>
      <c r="BC122" s="25" t="e">
        <f t="shared" si="81"/>
        <v>#N/A</v>
      </c>
      <c r="BD122" s="25" t="e">
        <f t="shared" si="82"/>
        <v>#N/A</v>
      </c>
      <c r="BE122" s="25" t="e">
        <f t="shared" si="83"/>
        <v>#N/A</v>
      </c>
      <c r="BF122" s="25" t="e">
        <f t="shared" ref="BF122:BF126" si="84">VLOOKUP($C$120,$D$3:$K$63,$A$68,0)*(B68-B67)</f>
        <v>#N/A</v>
      </c>
      <c r="BG122" s="25" t="e">
        <f>VLOOKUP($C$121,$D$3:$K$63,$A$68,0)*(B67-B66)</f>
        <v>#N/A</v>
      </c>
      <c r="BH122" s="25" t="e">
        <f>VLOOKUP($C$122,$D$3:$K$63,$A$68,0)*B66</f>
        <v>#N/A</v>
      </c>
      <c r="BI122" s="25"/>
      <c r="BJ122" s="25"/>
      <c r="BK122" s="25"/>
      <c r="BL122" s="25"/>
      <c r="BM122" s="21" t="e">
        <f t="shared" si="13"/>
        <v>#N/A</v>
      </c>
      <c r="BP122" s="18">
        <v>2056</v>
      </c>
      <c r="BQ122" s="14" t="e">
        <f t="shared" si="73"/>
        <v>#N/A</v>
      </c>
      <c r="BR122" s="14" t="e">
        <f t="shared" si="73"/>
        <v>#N/A</v>
      </c>
      <c r="BS122" s="14" t="e">
        <f t="shared" si="73"/>
        <v>#N/A</v>
      </c>
      <c r="BT122" s="14" t="e">
        <f t="shared" si="73"/>
        <v>#N/A</v>
      </c>
      <c r="BU122" s="14" t="e">
        <f t="shared" si="73"/>
        <v>#N/A</v>
      </c>
      <c r="BV122" s="14" t="e">
        <f t="shared" si="73"/>
        <v>#N/A</v>
      </c>
      <c r="BW122" s="14" t="e">
        <f t="shared" si="73"/>
        <v>#N/A</v>
      </c>
      <c r="BX122" s="14" t="e">
        <f t="shared" si="73"/>
        <v>#N/A</v>
      </c>
      <c r="BY122" s="14" t="e">
        <f t="shared" si="73"/>
        <v>#N/A</v>
      </c>
      <c r="BZ122" s="14" t="e">
        <f t="shared" si="73"/>
        <v>#N/A</v>
      </c>
      <c r="CA122" s="14" t="e">
        <f t="shared" si="73"/>
        <v>#N/A</v>
      </c>
      <c r="CB122" s="14" t="e">
        <f t="shared" si="73"/>
        <v>#N/A</v>
      </c>
      <c r="CC122" s="14" t="e">
        <f t="shared" si="73"/>
        <v>#N/A</v>
      </c>
      <c r="CD122" s="14" t="e">
        <f t="shared" si="73"/>
        <v>#N/A</v>
      </c>
      <c r="CE122" s="14" t="e">
        <f t="shared" si="73"/>
        <v>#N/A</v>
      </c>
      <c r="CF122" s="14" t="e">
        <f t="shared" si="71"/>
        <v>#N/A</v>
      </c>
      <c r="CG122" s="14" t="e">
        <f t="shared" si="71"/>
        <v>#N/A</v>
      </c>
      <c r="CH122" s="14" t="e">
        <f t="shared" si="71"/>
        <v>#N/A</v>
      </c>
      <c r="CI122" s="14" t="e">
        <f t="shared" si="71"/>
        <v>#N/A</v>
      </c>
      <c r="CJ122" s="14" t="e">
        <f t="shared" si="77"/>
        <v>#N/A</v>
      </c>
      <c r="CK122" s="14" t="e">
        <f t="shared" si="77"/>
        <v>#N/A</v>
      </c>
      <c r="CL122" s="14" t="e">
        <f t="shared" si="77"/>
        <v>#N/A</v>
      </c>
      <c r="CM122" s="14" t="e">
        <f t="shared" si="77"/>
        <v>#N/A</v>
      </c>
      <c r="CN122" s="14" t="e">
        <f t="shared" si="77"/>
        <v>#N/A</v>
      </c>
      <c r="CO122" s="14" t="e">
        <f t="shared" si="77"/>
        <v>#N/A</v>
      </c>
      <c r="CP122" s="14" t="e">
        <f t="shared" si="77"/>
        <v>#N/A</v>
      </c>
      <c r="CQ122" s="14" t="e">
        <f t="shared" si="77"/>
        <v>#N/A</v>
      </c>
      <c r="CR122" s="14" t="e">
        <f t="shared" si="77"/>
        <v>#N/A</v>
      </c>
      <c r="CS122" s="14" t="e">
        <f t="shared" si="77"/>
        <v>#N/A</v>
      </c>
      <c r="CT122" s="14" t="e">
        <f t="shared" si="77"/>
        <v>#N/A</v>
      </c>
      <c r="CU122" s="14" t="e">
        <f t="shared" si="51"/>
        <v>#N/A</v>
      </c>
      <c r="CV122" s="14" t="e">
        <f t="shared" si="51"/>
        <v>#N/A</v>
      </c>
      <c r="CW122" s="14" t="e">
        <f t="shared" si="51"/>
        <v>#N/A</v>
      </c>
      <c r="CX122" s="14" t="e">
        <f t="shared" si="66"/>
        <v>#N/A</v>
      </c>
      <c r="CY122" s="14" t="e">
        <f t="shared" si="66"/>
        <v>#N/A</v>
      </c>
      <c r="CZ122" s="14" t="e">
        <f t="shared" si="66"/>
        <v>#N/A</v>
      </c>
      <c r="DA122" s="14" t="e">
        <f t="shared" si="66"/>
        <v>#N/A</v>
      </c>
      <c r="DB122" s="14" t="e">
        <f t="shared" si="66"/>
        <v>#N/A</v>
      </c>
      <c r="DC122" s="14" t="e">
        <f t="shared" si="66"/>
        <v>#N/A</v>
      </c>
      <c r="DD122" s="14" t="e">
        <f t="shared" si="66"/>
        <v>#N/A</v>
      </c>
      <c r="DE122" s="14" t="e">
        <f t="shared" si="66"/>
        <v>#N/A</v>
      </c>
      <c r="DF122" s="14" t="e">
        <f t="shared" si="66"/>
        <v>#N/A</v>
      </c>
      <c r="DG122" s="14" t="e">
        <f t="shared" si="66"/>
        <v>#N/A</v>
      </c>
      <c r="DH122" s="14" t="e">
        <f t="shared" si="66"/>
        <v>#N/A</v>
      </c>
      <c r="DI122" s="14" t="e">
        <f t="shared" si="66"/>
        <v>#N/A</v>
      </c>
      <c r="DJ122" s="14" t="e">
        <f t="shared" si="66"/>
        <v>#N/A</v>
      </c>
      <c r="DK122" s="14" t="e">
        <f t="shared" si="66"/>
        <v>#N/A</v>
      </c>
      <c r="DL122" s="14" t="e">
        <f t="shared" si="66"/>
        <v>#N/A</v>
      </c>
      <c r="DM122" s="14" t="e">
        <f t="shared" si="55"/>
        <v>#N/A</v>
      </c>
      <c r="DN122" s="14" t="e">
        <f t="shared" si="55"/>
        <v>#N/A</v>
      </c>
      <c r="DO122" s="14" t="e">
        <f t="shared" si="55"/>
        <v>#N/A</v>
      </c>
      <c r="DP122" s="14" t="e">
        <f t="shared" si="55"/>
        <v>#N/A</v>
      </c>
      <c r="DQ122" s="14" t="e">
        <f t="shared" si="52"/>
        <v>#N/A</v>
      </c>
      <c r="DR122" s="14" t="e">
        <f t="shared" si="52"/>
        <v>#N/A</v>
      </c>
      <c r="DS122" s="14" t="e">
        <f t="shared" si="52"/>
        <v>#N/A</v>
      </c>
      <c r="DT122" s="14" t="e">
        <f t="shared" si="52"/>
        <v>#N/A</v>
      </c>
      <c r="DU122" s="14" t="e">
        <f t="shared" si="80"/>
        <v>#N/A</v>
      </c>
      <c r="DV122" s="14" t="e">
        <f t="shared" si="80"/>
        <v>#N/A</v>
      </c>
      <c r="DW122" s="14" t="e">
        <f t="shared" si="80"/>
        <v>#N/A</v>
      </c>
      <c r="DX122" s="14" t="e">
        <f t="shared" si="80"/>
        <v>#N/A</v>
      </c>
      <c r="DY122" s="14" t="e">
        <f t="shared" si="80"/>
        <v>#N/A</v>
      </c>
      <c r="DZ122" s="14" t="e">
        <f t="shared" si="15"/>
        <v>#N/A</v>
      </c>
    </row>
    <row r="123" spans="2:130">
      <c r="B123" s="15"/>
      <c r="C123" s="18">
        <v>2057</v>
      </c>
      <c r="D123" s="25"/>
      <c r="E123" s="25"/>
      <c r="F123" s="25"/>
      <c r="G123" s="25"/>
      <c r="H123" s="25"/>
      <c r="I123" s="25"/>
      <c r="J123" s="25"/>
      <c r="K123" s="25"/>
      <c r="L123" s="25"/>
      <c r="M123" s="25"/>
      <c r="N123" s="25"/>
      <c r="O123" s="25"/>
      <c r="P123" s="25"/>
      <c r="Q123" s="25"/>
      <c r="R123" s="25"/>
      <c r="S123" s="25"/>
      <c r="T123" s="25"/>
      <c r="U123" s="25"/>
      <c r="V123" s="25"/>
      <c r="W123" s="25"/>
      <c r="X123" s="25"/>
      <c r="Y123" s="25"/>
      <c r="Z123" s="25"/>
      <c r="AA123" s="25"/>
      <c r="AB123" s="25"/>
      <c r="AC123" s="25"/>
      <c r="AD123" s="25"/>
      <c r="AE123" s="25"/>
      <c r="AF123" s="25"/>
      <c r="AG123" s="25"/>
      <c r="AH123" s="25"/>
      <c r="AI123" s="25"/>
      <c r="AJ123" s="25"/>
      <c r="AK123" s="25"/>
      <c r="AL123" s="25"/>
      <c r="AM123" s="25"/>
      <c r="AN123" s="25"/>
      <c r="AO123" s="25">
        <f t="shared" si="62"/>
        <v>0</v>
      </c>
      <c r="AP123" s="25">
        <f t="shared" si="63"/>
        <v>0</v>
      </c>
      <c r="AQ123" s="25">
        <f t="shared" si="64"/>
        <v>0</v>
      </c>
      <c r="AR123" s="25">
        <f t="shared" si="65"/>
        <v>0</v>
      </c>
      <c r="AS123" s="25">
        <f t="shared" si="67"/>
        <v>0</v>
      </c>
      <c r="AT123" s="25">
        <f t="shared" si="68"/>
        <v>0</v>
      </c>
      <c r="AU123" s="25">
        <f t="shared" si="69"/>
        <v>2.3980817331903381E-14</v>
      </c>
      <c r="AV123" s="25">
        <f t="shared" si="70"/>
        <v>8.3076923076923137</v>
      </c>
      <c r="AW123" s="25">
        <f t="shared" si="72"/>
        <v>8.0769230769230838</v>
      </c>
      <c r="AX123" s="25">
        <f t="shared" si="74"/>
        <v>8.0769230769230713</v>
      </c>
      <c r="AY123" s="25">
        <f t="shared" si="75"/>
        <v>7.8461538461538414</v>
      </c>
      <c r="AZ123" s="25">
        <f t="shared" si="76"/>
        <v>7.6153846153846212</v>
      </c>
      <c r="BA123" s="25">
        <f t="shared" si="78"/>
        <v>7.3846153846153904</v>
      </c>
      <c r="BB123" s="25">
        <f t="shared" si="79"/>
        <v>7.3846153846153797</v>
      </c>
      <c r="BC123" s="25" t="e">
        <f t="shared" si="81"/>
        <v>#N/A</v>
      </c>
      <c r="BD123" s="25" t="e">
        <f t="shared" si="82"/>
        <v>#N/A</v>
      </c>
      <c r="BE123" s="25" t="e">
        <f t="shared" si="83"/>
        <v>#N/A</v>
      </c>
      <c r="BF123" s="25" t="e">
        <f t="shared" si="84"/>
        <v>#N/A</v>
      </c>
      <c r="BG123" s="25" t="e">
        <f t="shared" ref="BG123:BG126" si="85">VLOOKUP($C$121,$D$3:$K$63,$A$68,0)*(B68-B67)</f>
        <v>#N/A</v>
      </c>
      <c r="BH123" s="25" t="e">
        <f>VLOOKUP($C$122,$D$3:$K$63,$A$68,0)*(B67-B66)</f>
        <v>#N/A</v>
      </c>
      <c r="BI123" s="25" t="e">
        <f>VLOOKUP($C$123,$D$3:$K$63,$A$68,0)*B66</f>
        <v>#N/A</v>
      </c>
      <c r="BJ123" s="25"/>
      <c r="BK123" s="25"/>
      <c r="BL123" s="25"/>
      <c r="BM123" s="21" t="e">
        <f t="shared" si="13"/>
        <v>#N/A</v>
      </c>
      <c r="BP123" s="18">
        <v>2057</v>
      </c>
      <c r="BQ123" s="14" t="e">
        <f t="shared" si="73"/>
        <v>#N/A</v>
      </c>
      <c r="BR123" s="14" t="e">
        <f t="shared" si="73"/>
        <v>#N/A</v>
      </c>
      <c r="BS123" s="14" t="e">
        <f t="shared" si="73"/>
        <v>#N/A</v>
      </c>
      <c r="BT123" s="14" t="e">
        <f t="shared" si="73"/>
        <v>#N/A</v>
      </c>
      <c r="BU123" s="14" t="e">
        <f t="shared" si="73"/>
        <v>#N/A</v>
      </c>
      <c r="BV123" s="14" t="e">
        <f t="shared" si="73"/>
        <v>#N/A</v>
      </c>
      <c r="BW123" s="14" t="e">
        <f t="shared" si="73"/>
        <v>#N/A</v>
      </c>
      <c r="BX123" s="14" t="e">
        <f t="shared" si="73"/>
        <v>#N/A</v>
      </c>
      <c r="BY123" s="14" t="e">
        <f t="shared" si="73"/>
        <v>#N/A</v>
      </c>
      <c r="BZ123" s="14" t="e">
        <f t="shared" si="73"/>
        <v>#N/A</v>
      </c>
      <c r="CA123" s="14" t="e">
        <f t="shared" si="73"/>
        <v>#N/A</v>
      </c>
      <c r="CB123" s="14" t="e">
        <f t="shared" si="73"/>
        <v>#N/A</v>
      </c>
      <c r="CC123" s="14" t="e">
        <f t="shared" si="73"/>
        <v>#N/A</v>
      </c>
      <c r="CD123" s="14" t="e">
        <f t="shared" si="73"/>
        <v>#N/A</v>
      </c>
      <c r="CE123" s="14" t="e">
        <f t="shared" si="73"/>
        <v>#N/A</v>
      </c>
      <c r="CF123" s="14" t="e">
        <f t="shared" si="71"/>
        <v>#N/A</v>
      </c>
      <c r="CG123" s="14" t="e">
        <f t="shared" si="71"/>
        <v>#N/A</v>
      </c>
      <c r="CH123" s="14" t="e">
        <f t="shared" si="71"/>
        <v>#N/A</v>
      </c>
      <c r="CI123" s="14" t="e">
        <f t="shared" si="71"/>
        <v>#N/A</v>
      </c>
      <c r="CJ123" s="14" t="e">
        <f t="shared" si="77"/>
        <v>#N/A</v>
      </c>
      <c r="CK123" s="14" t="e">
        <f t="shared" si="77"/>
        <v>#N/A</v>
      </c>
      <c r="CL123" s="14" t="e">
        <f t="shared" si="77"/>
        <v>#N/A</v>
      </c>
      <c r="CM123" s="14" t="e">
        <f t="shared" si="77"/>
        <v>#N/A</v>
      </c>
      <c r="CN123" s="14" t="e">
        <f t="shared" si="77"/>
        <v>#N/A</v>
      </c>
      <c r="CO123" s="14" t="e">
        <f t="shared" si="77"/>
        <v>#N/A</v>
      </c>
      <c r="CP123" s="14" t="e">
        <f t="shared" si="77"/>
        <v>#N/A</v>
      </c>
      <c r="CQ123" s="14" t="e">
        <f t="shared" si="77"/>
        <v>#N/A</v>
      </c>
      <c r="CR123" s="14" t="e">
        <f t="shared" si="77"/>
        <v>#N/A</v>
      </c>
      <c r="CS123" s="14" t="e">
        <f t="shared" si="77"/>
        <v>#N/A</v>
      </c>
      <c r="CT123" s="14" t="e">
        <f t="shared" si="77"/>
        <v>#N/A</v>
      </c>
      <c r="CU123" s="14" t="e">
        <f t="shared" si="51"/>
        <v>#N/A</v>
      </c>
      <c r="CV123" s="14" t="e">
        <f t="shared" si="51"/>
        <v>#N/A</v>
      </c>
      <c r="CW123" s="14" t="e">
        <f t="shared" si="51"/>
        <v>#N/A</v>
      </c>
      <c r="CX123" s="14" t="e">
        <f t="shared" si="66"/>
        <v>#N/A</v>
      </c>
      <c r="CY123" s="14" t="e">
        <f t="shared" si="66"/>
        <v>#N/A</v>
      </c>
      <c r="CZ123" s="14" t="e">
        <f t="shared" si="66"/>
        <v>#N/A</v>
      </c>
      <c r="DA123" s="14" t="e">
        <f t="shared" si="66"/>
        <v>#N/A</v>
      </c>
      <c r="DB123" s="14" t="e">
        <f t="shared" si="66"/>
        <v>#N/A</v>
      </c>
      <c r="DC123" s="14" t="e">
        <f t="shared" si="66"/>
        <v>#N/A</v>
      </c>
      <c r="DD123" s="14" t="e">
        <f t="shared" si="66"/>
        <v>#N/A</v>
      </c>
      <c r="DE123" s="14" t="e">
        <f t="shared" si="66"/>
        <v>#N/A</v>
      </c>
      <c r="DF123" s="14" t="e">
        <f t="shared" si="66"/>
        <v>#N/A</v>
      </c>
      <c r="DG123" s="14" t="e">
        <f t="shared" si="66"/>
        <v>#N/A</v>
      </c>
      <c r="DH123" s="14" t="e">
        <f t="shared" si="66"/>
        <v>#N/A</v>
      </c>
      <c r="DI123" s="14" t="e">
        <f t="shared" si="66"/>
        <v>#N/A</v>
      </c>
      <c r="DJ123" s="14" t="e">
        <f t="shared" si="66"/>
        <v>#N/A</v>
      </c>
      <c r="DK123" s="14" t="e">
        <f t="shared" si="66"/>
        <v>#N/A</v>
      </c>
      <c r="DL123" s="14" t="e">
        <f t="shared" si="66"/>
        <v>#N/A</v>
      </c>
      <c r="DM123" s="14" t="e">
        <f t="shared" si="55"/>
        <v>#N/A</v>
      </c>
      <c r="DN123" s="14" t="e">
        <f t="shared" si="55"/>
        <v>#N/A</v>
      </c>
      <c r="DO123" s="14" t="e">
        <f t="shared" si="55"/>
        <v>#N/A</v>
      </c>
      <c r="DP123" s="14" t="e">
        <f t="shared" si="55"/>
        <v>#N/A</v>
      </c>
      <c r="DQ123" s="14" t="e">
        <f t="shared" si="52"/>
        <v>#N/A</v>
      </c>
      <c r="DR123" s="14" t="e">
        <f t="shared" si="52"/>
        <v>#N/A</v>
      </c>
      <c r="DS123" s="14" t="e">
        <f t="shared" si="52"/>
        <v>#N/A</v>
      </c>
      <c r="DT123" s="14" t="e">
        <f t="shared" si="52"/>
        <v>#N/A</v>
      </c>
      <c r="DU123" s="14" t="e">
        <f t="shared" si="80"/>
        <v>#N/A</v>
      </c>
      <c r="DV123" s="14" t="e">
        <f t="shared" si="80"/>
        <v>#N/A</v>
      </c>
      <c r="DW123" s="14" t="e">
        <f t="shared" si="80"/>
        <v>#N/A</v>
      </c>
      <c r="DX123" s="14" t="e">
        <f t="shared" si="80"/>
        <v>#N/A</v>
      </c>
      <c r="DY123" s="14" t="e">
        <f t="shared" si="80"/>
        <v>#N/A</v>
      </c>
      <c r="DZ123" s="14" t="e">
        <f t="shared" si="15"/>
        <v>#N/A</v>
      </c>
    </row>
    <row r="124" spans="2:130">
      <c r="B124" s="15"/>
      <c r="C124" s="18">
        <v>2058</v>
      </c>
      <c r="D124" s="25"/>
      <c r="E124" s="25"/>
      <c r="F124" s="25"/>
      <c r="G124" s="25"/>
      <c r="H124" s="25"/>
      <c r="I124" s="25"/>
      <c r="J124" s="25"/>
      <c r="K124" s="25"/>
      <c r="L124" s="25"/>
      <c r="M124" s="25"/>
      <c r="N124" s="25"/>
      <c r="O124" s="25"/>
      <c r="P124" s="25"/>
      <c r="Q124" s="25"/>
      <c r="R124" s="25"/>
      <c r="S124" s="25"/>
      <c r="T124" s="25"/>
      <c r="U124" s="25"/>
      <c r="V124" s="25"/>
      <c r="W124" s="25"/>
      <c r="X124" s="25"/>
      <c r="Y124" s="25"/>
      <c r="Z124" s="25"/>
      <c r="AA124" s="25"/>
      <c r="AB124" s="25"/>
      <c r="AC124" s="25"/>
      <c r="AD124" s="25"/>
      <c r="AE124" s="25"/>
      <c r="AF124" s="25"/>
      <c r="AG124" s="25"/>
      <c r="AH124" s="25"/>
      <c r="AI124" s="25"/>
      <c r="AJ124" s="25"/>
      <c r="AK124" s="25"/>
      <c r="AL124" s="25"/>
      <c r="AM124" s="25"/>
      <c r="AN124" s="25"/>
      <c r="AO124" s="25"/>
      <c r="AP124" s="25">
        <f t="shared" si="63"/>
        <v>0</v>
      </c>
      <c r="AQ124" s="25">
        <f t="shared" si="64"/>
        <v>0</v>
      </c>
      <c r="AR124" s="25">
        <f t="shared" si="65"/>
        <v>0</v>
      </c>
      <c r="AS124" s="25">
        <f t="shared" si="67"/>
        <v>0</v>
      </c>
      <c r="AT124" s="25">
        <f t="shared" si="68"/>
        <v>0</v>
      </c>
      <c r="AU124" s="25">
        <f t="shared" si="69"/>
        <v>0</v>
      </c>
      <c r="AV124" s="25">
        <f t="shared" si="70"/>
        <v>2.3980817331903381E-14</v>
      </c>
      <c r="AW124" s="25">
        <f t="shared" si="72"/>
        <v>8.0769230769230838</v>
      </c>
      <c r="AX124" s="25">
        <f t="shared" si="74"/>
        <v>8.0769230769230838</v>
      </c>
      <c r="AY124" s="25">
        <f t="shared" si="75"/>
        <v>7.8461538461538414</v>
      </c>
      <c r="AZ124" s="25">
        <f t="shared" si="76"/>
        <v>7.6153846153846105</v>
      </c>
      <c r="BA124" s="25">
        <f t="shared" si="78"/>
        <v>7.3846153846153904</v>
      </c>
      <c r="BB124" s="25">
        <f t="shared" si="79"/>
        <v>7.3846153846153904</v>
      </c>
      <c r="BC124" s="25" t="e">
        <f t="shared" si="81"/>
        <v>#N/A</v>
      </c>
      <c r="BD124" s="25" t="e">
        <f t="shared" si="82"/>
        <v>#N/A</v>
      </c>
      <c r="BE124" s="25" t="e">
        <f t="shared" si="83"/>
        <v>#N/A</v>
      </c>
      <c r="BF124" s="25" t="e">
        <f t="shared" si="84"/>
        <v>#N/A</v>
      </c>
      <c r="BG124" s="25" t="e">
        <f t="shared" si="85"/>
        <v>#N/A</v>
      </c>
      <c r="BH124" s="25" t="e">
        <f t="shared" ref="BH124:BH126" si="86">VLOOKUP($C$122,$D$3:$K$63,$A$68,0)*(B68-B67)</f>
        <v>#N/A</v>
      </c>
      <c r="BI124" s="25" t="e">
        <f>VLOOKUP($C$123,$D$3:$K$63,$A$68,0)*(B67-B66)</f>
        <v>#N/A</v>
      </c>
      <c r="BJ124" s="25" t="e">
        <f>VLOOKUP($C$124,$D$3:$K$63,$A$68,0)*B66</f>
        <v>#N/A</v>
      </c>
      <c r="BK124" s="25"/>
      <c r="BL124" s="25"/>
      <c r="BM124" s="21" t="e">
        <f t="shared" si="13"/>
        <v>#N/A</v>
      </c>
      <c r="BP124" s="18">
        <v>2058</v>
      </c>
      <c r="BQ124" s="14" t="e">
        <f t="shared" si="73"/>
        <v>#N/A</v>
      </c>
      <c r="BR124" s="14" t="e">
        <f t="shared" si="73"/>
        <v>#N/A</v>
      </c>
      <c r="BS124" s="14" t="e">
        <f t="shared" si="73"/>
        <v>#N/A</v>
      </c>
      <c r="BT124" s="14" t="e">
        <f t="shared" si="73"/>
        <v>#N/A</v>
      </c>
      <c r="BU124" s="14" t="e">
        <f t="shared" si="73"/>
        <v>#N/A</v>
      </c>
      <c r="BV124" s="14" t="e">
        <f t="shared" si="73"/>
        <v>#N/A</v>
      </c>
      <c r="BW124" s="14" t="e">
        <f t="shared" si="73"/>
        <v>#N/A</v>
      </c>
      <c r="BX124" s="14" t="e">
        <f t="shared" si="73"/>
        <v>#N/A</v>
      </c>
      <c r="BY124" s="14" t="e">
        <f t="shared" si="73"/>
        <v>#N/A</v>
      </c>
      <c r="BZ124" s="14" t="e">
        <f t="shared" si="73"/>
        <v>#N/A</v>
      </c>
      <c r="CA124" s="14" t="e">
        <f t="shared" si="73"/>
        <v>#N/A</v>
      </c>
      <c r="CB124" s="14" t="e">
        <f t="shared" si="73"/>
        <v>#N/A</v>
      </c>
      <c r="CC124" s="14" t="e">
        <f t="shared" si="73"/>
        <v>#N/A</v>
      </c>
      <c r="CD124" s="14" t="e">
        <f t="shared" si="73"/>
        <v>#N/A</v>
      </c>
      <c r="CE124" s="14" t="e">
        <f t="shared" si="73"/>
        <v>#N/A</v>
      </c>
      <c r="CF124" s="14" t="e">
        <f t="shared" si="71"/>
        <v>#N/A</v>
      </c>
      <c r="CG124" s="14" t="e">
        <f t="shared" si="71"/>
        <v>#N/A</v>
      </c>
      <c r="CH124" s="14" t="e">
        <f t="shared" si="71"/>
        <v>#N/A</v>
      </c>
      <c r="CI124" s="14" t="e">
        <f t="shared" si="71"/>
        <v>#N/A</v>
      </c>
      <c r="CJ124" s="14" t="e">
        <f t="shared" si="77"/>
        <v>#N/A</v>
      </c>
      <c r="CK124" s="14" t="e">
        <f t="shared" si="77"/>
        <v>#N/A</v>
      </c>
      <c r="CL124" s="14" t="e">
        <f t="shared" si="77"/>
        <v>#N/A</v>
      </c>
      <c r="CM124" s="14" t="e">
        <f t="shared" si="77"/>
        <v>#N/A</v>
      </c>
      <c r="CN124" s="14" t="e">
        <f t="shared" si="77"/>
        <v>#N/A</v>
      </c>
      <c r="CO124" s="14" t="e">
        <f t="shared" si="77"/>
        <v>#N/A</v>
      </c>
      <c r="CP124" s="14" t="e">
        <f t="shared" si="77"/>
        <v>#N/A</v>
      </c>
      <c r="CQ124" s="14" t="e">
        <f t="shared" si="77"/>
        <v>#N/A</v>
      </c>
      <c r="CR124" s="14" t="e">
        <f t="shared" si="77"/>
        <v>#N/A</v>
      </c>
      <c r="CS124" s="14" t="e">
        <f t="shared" si="77"/>
        <v>#N/A</v>
      </c>
      <c r="CT124" s="14" t="e">
        <f t="shared" si="77"/>
        <v>#N/A</v>
      </c>
      <c r="CU124" s="14" t="e">
        <f t="shared" si="51"/>
        <v>#N/A</v>
      </c>
      <c r="CV124" s="14" t="e">
        <f t="shared" si="51"/>
        <v>#N/A</v>
      </c>
      <c r="CW124" s="14" t="e">
        <f t="shared" si="51"/>
        <v>#N/A</v>
      </c>
      <c r="CX124" s="14" t="e">
        <f t="shared" si="66"/>
        <v>#N/A</v>
      </c>
      <c r="CY124" s="14" t="e">
        <f t="shared" si="66"/>
        <v>#N/A</v>
      </c>
      <c r="CZ124" s="14" t="e">
        <f t="shared" si="66"/>
        <v>#N/A</v>
      </c>
      <c r="DA124" s="14" t="e">
        <f t="shared" si="66"/>
        <v>#N/A</v>
      </c>
      <c r="DB124" s="14" t="e">
        <f t="shared" si="66"/>
        <v>#N/A</v>
      </c>
      <c r="DC124" s="14" t="e">
        <f t="shared" si="66"/>
        <v>#N/A</v>
      </c>
      <c r="DD124" s="14" t="e">
        <f t="shared" si="66"/>
        <v>#N/A</v>
      </c>
      <c r="DE124" s="14" t="e">
        <f t="shared" si="66"/>
        <v>#N/A</v>
      </c>
      <c r="DF124" s="14" t="e">
        <f t="shared" si="66"/>
        <v>#N/A</v>
      </c>
      <c r="DG124" s="14" t="e">
        <f t="shared" si="66"/>
        <v>#N/A</v>
      </c>
      <c r="DH124" s="14" t="e">
        <f t="shared" si="66"/>
        <v>#N/A</v>
      </c>
      <c r="DI124" s="14" t="e">
        <f t="shared" si="66"/>
        <v>#N/A</v>
      </c>
      <c r="DJ124" s="14" t="e">
        <f t="shared" si="66"/>
        <v>#N/A</v>
      </c>
      <c r="DK124" s="14" t="e">
        <f t="shared" si="66"/>
        <v>#N/A</v>
      </c>
      <c r="DL124" s="14" t="e">
        <f t="shared" si="66"/>
        <v>#N/A</v>
      </c>
      <c r="DM124" s="14" t="e">
        <f t="shared" si="55"/>
        <v>#N/A</v>
      </c>
      <c r="DN124" s="14" t="e">
        <f t="shared" si="55"/>
        <v>#N/A</v>
      </c>
      <c r="DO124" s="14" t="e">
        <f t="shared" si="55"/>
        <v>#N/A</v>
      </c>
      <c r="DP124" s="14" t="e">
        <f t="shared" si="55"/>
        <v>#N/A</v>
      </c>
      <c r="DQ124" s="14" t="e">
        <f t="shared" si="52"/>
        <v>#N/A</v>
      </c>
      <c r="DR124" s="14" t="e">
        <f t="shared" si="52"/>
        <v>#N/A</v>
      </c>
      <c r="DS124" s="14" t="e">
        <f t="shared" si="52"/>
        <v>#N/A</v>
      </c>
      <c r="DT124" s="14" t="e">
        <f t="shared" si="52"/>
        <v>#N/A</v>
      </c>
      <c r="DU124" s="14" t="e">
        <f t="shared" si="80"/>
        <v>#N/A</v>
      </c>
      <c r="DV124" s="14" t="e">
        <f t="shared" si="80"/>
        <v>#N/A</v>
      </c>
      <c r="DW124" s="14" t="e">
        <f t="shared" si="80"/>
        <v>#N/A</v>
      </c>
      <c r="DX124" s="14" t="e">
        <f t="shared" si="80"/>
        <v>#N/A</v>
      </c>
      <c r="DY124" s="14" t="e">
        <f t="shared" si="80"/>
        <v>#N/A</v>
      </c>
      <c r="DZ124" s="14" t="e">
        <f t="shared" si="15"/>
        <v>#N/A</v>
      </c>
    </row>
    <row r="125" spans="2:130">
      <c r="B125" s="15"/>
      <c r="C125" s="18">
        <v>2059</v>
      </c>
      <c r="D125" s="25"/>
      <c r="E125" s="25"/>
      <c r="F125" s="25"/>
      <c r="G125" s="25"/>
      <c r="H125" s="25"/>
      <c r="I125" s="25"/>
      <c r="J125" s="25"/>
      <c r="K125" s="25"/>
      <c r="L125" s="25"/>
      <c r="M125" s="25"/>
      <c r="N125" s="25"/>
      <c r="O125" s="25"/>
      <c r="P125" s="25"/>
      <c r="Q125" s="25"/>
      <c r="R125" s="25"/>
      <c r="S125" s="25"/>
      <c r="T125" s="25"/>
      <c r="U125" s="25"/>
      <c r="V125" s="25"/>
      <c r="W125" s="25"/>
      <c r="X125" s="25"/>
      <c r="Y125" s="25"/>
      <c r="Z125" s="25"/>
      <c r="AA125" s="25"/>
      <c r="AB125" s="25"/>
      <c r="AC125" s="25"/>
      <c r="AD125" s="25"/>
      <c r="AE125" s="25"/>
      <c r="AF125" s="25"/>
      <c r="AG125" s="25"/>
      <c r="AH125" s="25"/>
      <c r="AI125" s="25"/>
      <c r="AJ125" s="25"/>
      <c r="AK125" s="25"/>
      <c r="AL125" s="25"/>
      <c r="AM125" s="25"/>
      <c r="AN125" s="25"/>
      <c r="AO125" s="25"/>
      <c r="AP125" s="25"/>
      <c r="AQ125" s="25">
        <f t="shared" si="64"/>
        <v>0</v>
      </c>
      <c r="AR125" s="25">
        <f t="shared" si="65"/>
        <v>0</v>
      </c>
      <c r="AS125" s="25">
        <f t="shared" si="67"/>
        <v>0</v>
      </c>
      <c r="AT125" s="25">
        <f t="shared" si="68"/>
        <v>0</v>
      </c>
      <c r="AU125" s="25">
        <f t="shared" si="69"/>
        <v>0</v>
      </c>
      <c r="AV125" s="25">
        <f t="shared" si="70"/>
        <v>0</v>
      </c>
      <c r="AW125" s="25">
        <f t="shared" si="72"/>
        <v>2.3314683517128287E-14</v>
      </c>
      <c r="AX125" s="25">
        <f t="shared" si="74"/>
        <v>8.0769230769230838</v>
      </c>
      <c r="AY125" s="25">
        <f t="shared" si="75"/>
        <v>7.846153846153852</v>
      </c>
      <c r="AZ125" s="25">
        <f t="shared" si="76"/>
        <v>7.6153846153846105</v>
      </c>
      <c r="BA125" s="25">
        <f t="shared" si="78"/>
        <v>7.3846153846153797</v>
      </c>
      <c r="BB125" s="25">
        <f t="shared" si="79"/>
        <v>7.3846153846153904</v>
      </c>
      <c r="BC125" s="25" t="e">
        <f t="shared" si="81"/>
        <v>#N/A</v>
      </c>
      <c r="BD125" s="25" t="e">
        <f t="shared" si="82"/>
        <v>#N/A</v>
      </c>
      <c r="BE125" s="25" t="e">
        <f t="shared" si="83"/>
        <v>#N/A</v>
      </c>
      <c r="BF125" s="25" t="e">
        <f t="shared" si="84"/>
        <v>#N/A</v>
      </c>
      <c r="BG125" s="25" t="e">
        <f t="shared" si="85"/>
        <v>#N/A</v>
      </c>
      <c r="BH125" s="25" t="e">
        <f t="shared" si="86"/>
        <v>#N/A</v>
      </c>
      <c r="BI125" s="25" t="e">
        <f t="shared" ref="BI125:BI126" si="87">VLOOKUP($C$123,$D$3:$K$63,$A$68,0)*(B68-B67)</f>
        <v>#N/A</v>
      </c>
      <c r="BJ125" s="25" t="e">
        <f>VLOOKUP($C$124,$D$3:$K$63,$A$68,0)*(B67-B66)</f>
        <v>#N/A</v>
      </c>
      <c r="BK125" s="25" t="e">
        <f>VLOOKUP($C$125,$D$3:$K$63,$A$68,0)*B66</f>
        <v>#N/A</v>
      </c>
      <c r="BL125" s="25"/>
      <c r="BM125" s="21" t="e">
        <f t="shared" si="13"/>
        <v>#N/A</v>
      </c>
      <c r="BP125" s="18">
        <v>2059</v>
      </c>
      <c r="BQ125" s="14" t="e">
        <f t="shared" si="73"/>
        <v>#N/A</v>
      </c>
      <c r="BR125" s="14" t="e">
        <f t="shared" si="73"/>
        <v>#N/A</v>
      </c>
      <c r="BS125" s="14" t="e">
        <f t="shared" si="73"/>
        <v>#N/A</v>
      </c>
      <c r="BT125" s="14" t="e">
        <f t="shared" si="73"/>
        <v>#N/A</v>
      </c>
      <c r="BU125" s="14" t="e">
        <f t="shared" si="73"/>
        <v>#N/A</v>
      </c>
      <c r="BV125" s="14" t="e">
        <f t="shared" si="73"/>
        <v>#N/A</v>
      </c>
      <c r="BW125" s="14" t="e">
        <f t="shared" si="73"/>
        <v>#N/A</v>
      </c>
      <c r="BX125" s="14" t="e">
        <f t="shared" si="73"/>
        <v>#N/A</v>
      </c>
      <c r="BY125" s="14" t="e">
        <f t="shared" si="73"/>
        <v>#N/A</v>
      </c>
      <c r="BZ125" s="14" t="e">
        <f t="shared" si="73"/>
        <v>#N/A</v>
      </c>
      <c r="CA125" s="14" t="e">
        <f t="shared" si="73"/>
        <v>#N/A</v>
      </c>
      <c r="CB125" s="14" t="e">
        <f t="shared" si="73"/>
        <v>#N/A</v>
      </c>
      <c r="CC125" s="14" t="e">
        <f t="shared" si="73"/>
        <v>#N/A</v>
      </c>
      <c r="CD125" s="14" t="e">
        <f t="shared" si="73"/>
        <v>#N/A</v>
      </c>
      <c r="CE125" s="14" t="e">
        <f t="shared" si="73"/>
        <v>#N/A</v>
      </c>
      <c r="CF125" s="14" t="e">
        <f t="shared" si="71"/>
        <v>#N/A</v>
      </c>
      <c r="CG125" s="14" t="e">
        <f t="shared" si="71"/>
        <v>#N/A</v>
      </c>
      <c r="CH125" s="14" t="e">
        <f t="shared" si="71"/>
        <v>#N/A</v>
      </c>
      <c r="CI125" s="14" t="e">
        <f t="shared" si="71"/>
        <v>#N/A</v>
      </c>
      <c r="CJ125" s="14" t="e">
        <f t="shared" si="77"/>
        <v>#N/A</v>
      </c>
      <c r="CK125" s="14" t="e">
        <f t="shared" si="77"/>
        <v>#N/A</v>
      </c>
      <c r="CL125" s="14" t="e">
        <f t="shared" si="77"/>
        <v>#N/A</v>
      </c>
      <c r="CM125" s="14" t="e">
        <f t="shared" si="77"/>
        <v>#N/A</v>
      </c>
      <c r="CN125" s="14" t="e">
        <f t="shared" si="77"/>
        <v>#N/A</v>
      </c>
      <c r="CO125" s="14" t="e">
        <f t="shared" si="77"/>
        <v>#N/A</v>
      </c>
      <c r="CP125" s="14" t="e">
        <f t="shared" si="77"/>
        <v>#N/A</v>
      </c>
      <c r="CQ125" s="14" t="e">
        <f t="shared" si="77"/>
        <v>#N/A</v>
      </c>
      <c r="CR125" s="14" t="e">
        <f t="shared" si="77"/>
        <v>#N/A</v>
      </c>
      <c r="CS125" s="14" t="e">
        <f t="shared" si="77"/>
        <v>#N/A</v>
      </c>
      <c r="CT125" s="14" t="e">
        <f t="shared" si="77"/>
        <v>#N/A</v>
      </c>
      <c r="CU125" s="14" t="e">
        <f t="shared" si="51"/>
        <v>#N/A</v>
      </c>
      <c r="CV125" s="14" t="e">
        <f t="shared" si="51"/>
        <v>#N/A</v>
      </c>
      <c r="CW125" s="14" t="e">
        <f t="shared" si="51"/>
        <v>#N/A</v>
      </c>
      <c r="CX125" s="14" t="e">
        <f t="shared" si="51"/>
        <v>#N/A</v>
      </c>
      <c r="CY125" s="14" t="e">
        <f t="shared" si="51"/>
        <v>#N/A</v>
      </c>
      <c r="CZ125" s="14" t="e">
        <f t="shared" si="51"/>
        <v>#N/A</v>
      </c>
      <c r="DA125" s="14" t="e">
        <f t="shared" si="51"/>
        <v>#N/A</v>
      </c>
      <c r="DB125" s="14" t="e">
        <f t="shared" si="51"/>
        <v>#N/A</v>
      </c>
      <c r="DC125" s="14" t="e">
        <f t="shared" si="51"/>
        <v>#N/A</v>
      </c>
      <c r="DD125" s="14" t="e">
        <f t="shared" si="51"/>
        <v>#N/A</v>
      </c>
      <c r="DE125" s="14" t="e">
        <f t="shared" si="51"/>
        <v>#N/A</v>
      </c>
      <c r="DF125" s="14" t="e">
        <f t="shared" si="51"/>
        <v>#N/A</v>
      </c>
      <c r="DG125" s="14" t="e">
        <f t="shared" si="51"/>
        <v>#N/A</v>
      </c>
      <c r="DH125" s="14" t="e">
        <f t="shared" si="51"/>
        <v>#N/A</v>
      </c>
      <c r="DI125" s="14" t="e">
        <f t="shared" si="51"/>
        <v>#N/A</v>
      </c>
      <c r="DJ125" s="14" t="e">
        <f t="shared" si="51"/>
        <v>#N/A</v>
      </c>
      <c r="DK125" s="14" t="e">
        <f t="shared" ref="DK125:DL126" si="88">AX125/$BM125</f>
        <v>#N/A</v>
      </c>
      <c r="DL125" s="14" t="e">
        <f t="shared" si="88"/>
        <v>#N/A</v>
      </c>
      <c r="DM125" s="14" t="e">
        <f t="shared" si="55"/>
        <v>#N/A</v>
      </c>
      <c r="DN125" s="14" t="e">
        <f t="shared" si="55"/>
        <v>#N/A</v>
      </c>
      <c r="DO125" s="14" t="e">
        <f t="shared" si="55"/>
        <v>#N/A</v>
      </c>
      <c r="DP125" s="14" t="e">
        <f t="shared" si="55"/>
        <v>#N/A</v>
      </c>
      <c r="DQ125" s="14" t="e">
        <f t="shared" si="52"/>
        <v>#N/A</v>
      </c>
      <c r="DR125" s="14" t="e">
        <f t="shared" si="52"/>
        <v>#N/A</v>
      </c>
      <c r="DS125" s="14" t="e">
        <f t="shared" si="52"/>
        <v>#N/A</v>
      </c>
      <c r="DT125" s="14" t="e">
        <f t="shared" si="52"/>
        <v>#N/A</v>
      </c>
      <c r="DU125" s="14" t="e">
        <f t="shared" si="80"/>
        <v>#N/A</v>
      </c>
      <c r="DV125" s="14" t="e">
        <f t="shared" si="80"/>
        <v>#N/A</v>
      </c>
      <c r="DW125" s="14" t="e">
        <f t="shared" si="80"/>
        <v>#N/A</v>
      </c>
      <c r="DX125" s="14" t="e">
        <f t="shared" si="80"/>
        <v>#N/A</v>
      </c>
      <c r="DY125" s="14" t="e">
        <f t="shared" si="80"/>
        <v>#N/A</v>
      </c>
      <c r="DZ125" s="14" t="e">
        <f t="shared" si="15"/>
        <v>#N/A</v>
      </c>
    </row>
    <row r="126" spans="2:130">
      <c r="B126" s="15"/>
      <c r="C126" s="18">
        <v>2060</v>
      </c>
      <c r="D126" s="25"/>
      <c r="E126" s="25"/>
      <c r="F126" s="25"/>
      <c r="G126" s="25"/>
      <c r="H126" s="25"/>
      <c r="I126" s="25"/>
      <c r="J126" s="25"/>
      <c r="K126" s="25"/>
      <c r="L126" s="25"/>
      <c r="M126" s="25"/>
      <c r="N126" s="25"/>
      <c r="O126" s="25"/>
      <c r="P126" s="25"/>
      <c r="Q126" s="25"/>
      <c r="R126" s="25"/>
      <c r="S126" s="25"/>
      <c r="T126" s="25"/>
      <c r="U126" s="25"/>
      <c r="V126" s="25"/>
      <c r="W126" s="25"/>
      <c r="X126" s="25"/>
      <c r="Y126" s="25"/>
      <c r="Z126" s="25"/>
      <c r="AA126" s="25"/>
      <c r="AB126" s="25"/>
      <c r="AC126" s="25"/>
      <c r="AD126" s="25"/>
      <c r="AE126" s="25"/>
      <c r="AF126" s="25"/>
      <c r="AG126" s="25"/>
      <c r="AH126" s="25"/>
      <c r="AI126" s="25"/>
      <c r="AJ126" s="25"/>
      <c r="AK126" s="25"/>
      <c r="AL126" s="25"/>
      <c r="AM126" s="25"/>
      <c r="AN126" s="25"/>
      <c r="AO126" s="25"/>
      <c r="AP126" s="25"/>
      <c r="AQ126" s="25"/>
      <c r="AR126" s="25">
        <f t="shared" si="65"/>
        <v>0</v>
      </c>
      <c r="AS126" s="25">
        <f t="shared" si="67"/>
        <v>0</v>
      </c>
      <c r="AT126" s="25">
        <f t="shared" si="68"/>
        <v>0</v>
      </c>
      <c r="AU126" s="25">
        <f t="shared" si="69"/>
        <v>0</v>
      </c>
      <c r="AV126" s="25">
        <f t="shared" si="70"/>
        <v>0</v>
      </c>
      <c r="AW126" s="25">
        <f t="shared" si="72"/>
        <v>0</v>
      </c>
      <c r="AX126" s="25">
        <f t="shared" si="74"/>
        <v>2.3314683517128287E-14</v>
      </c>
      <c r="AY126" s="25">
        <f t="shared" si="75"/>
        <v>7.846153846153852</v>
      </c>
      <c r="AZ126" s="25">
        <f t="shared" si="76"/>
        <v>7.6153846153846212</v>
      </c>
      <c r="BA126" s="25">
        <f t="shared" si="78"/>
        <v>7.3846153846153797</v>
      </c>
      <c r="BB126" s="25">
        <f t="shared" si="79"/>
        <v>7.3846153846153797</v>
      </c>
      <c r="BC126" s="25" t="e">
        <f t="shared" si="81"/>
        <v>#N/A</v>
      </c>
      <c r="BD126" s="25" t="e">
        <f t="shared" si="82"/>
        <v>#N/A</v>
      </c>
      <c r="BE126" s="25" t="e">
        <f t="shared" si="83"/>
        <v>#N/A</v>
      </c>
      <c r="BF126" s="25" t="e">
        <f t="shared" si="84"/>
        <v>#N/A</v>
      </c>
      <c r="BG126" s="25" t="e">
        <f t="shared" si="85"/>
        <v>#N/A</v>
      </c>
      <c r="BH126" s="25" t="e">
        <f t="shared" si="86"/>
        <v>#N/A</v>
      </c>
      <c r="BI126" s="25" t="e">
        <f t="shared" si="87"/>
        <v>#N/A</v>
      </c>
      <c r="BJ126" s="25" t="e">
        <f>VLOOKUP($C$124,$D$3:$K$63,$A$68,0)*(B68-B67)</f>
        <v>#N/A</v>
      </c>
      <c r="BK126" s="25" t="e">
        <f>VLOOKUP($C$125,$D$3:$K$63,$A$68,0)*(B67-B66)</f>
        <v>#N/A</v>
      </c>
      <c r="BL126" s="25" t="e">
        <f>VLOOKUP($C$126,$D$3:$K$63,$A$68,0)*B66</f>
        <v>#N/A</v>
      </c>
      <c r="BM126" s="21" t="e">
        <f t="shared" si="13"/>
        <v>#N/A</v>
      </c>
      <c r="BP126" s="18">
        <v>2060</v>
      </c>
      <c r="BQ126" s="14" t="e">
        <f t="shared" si="73"/>
        <v>#N/A</v>
      </c>
      <c r="BR126" s="14" t="e">
        <f t="shared" si="73"/>
        <v>#N/A</v>
      </c>
      <c r="BS126" s="14" t="e">
        <f t="shared" si="73"/>
        <v>#N/A</v>
      </c>
      <c r="BT126" s="14" t="e">
        <f t="shared" si="73"/>
        <v>#N/A</v>
      </c>
      <c r="BU126" s="14" t="e">
        <f t="shared" si="73"/>
        <v>#N/A</v>
      </c>
      <c r="BV126" s="14" t="e">
        <f t="shared" si="73"/>
        <v>#N/A</v>
      </c>
      <c r="BW126" s="14" t="e">
        <f t="shared" si="73"/>
        <v>#N/A</v>
      </c>
      <c r="BX126" s="14" t="e">
        <f t="shared" si="73"/>
        <v>#N/A</v>
      </c>
      <c r="BY126" s="14" t="e">
        <f t="shared" si="73"/>
        <v>#N/A</v>
      </c>
      <c r="BZ126" s="14" t="e">
        <f t="shared" si="73"/>
        <v>#N/A</v>
      </c>
      <c r="CA126" s="14" t="e">
        <f t="shared" si="73"/>
        <v>#N/A</v>
      </c>
      <c r="CB126" s="14" t="e">
        <f t="shared" si="73"/>
        <v>#N/A</v>
      </c>
      <c r="CC126" s="14" t="e">
        <f t="shared" si="73"/>
        <v>#N/A</v>
      </c>
      <c r="CD126" s="14" t="e">
        <f t="shared" si="73"/>
        <v>#N/A</v>
      </c>
      <c r="CE126" s="14" t="e">
        <f t="shared" si="73"/>
        <v>#N/A</v>
      </c>
      <c r="CF126" s="14" t="e">
        <f t="shared" si="71"/>
        <v>#N/A</v>
      </c>
      <c r="CG126" s="14" t="e">
        <f t="shared" si="71"/>
        <v>#N/A</v>
      </c>
      <c r="CH126" s="14" t="e">
        <f t="shared" si="71"/>
        <v>#N/A</v>
      </c>
      <c r="CI126" s="14" t="e">
        <f t="shared" si="71"/>
        <v>#N/A</v>
      </c>
      <c r="CJ126" s="14" t="e">
        <f t="shared" si="77"/>
        <v>#N/A</v>
      </c>
      <c r="CK126" s="14" t="e">
        <f t="shared" si="77"/>
        <v>#N/A</v>
      </c>
      <c r="CL126" s="14" t="e">
        <f t="shared" si="77"/>
        <v>#N/A</v>
      </c>
      <c r="CM126" s="14" t="e">
        <f t="shared" si="77"/>
        <v>#N/A</v>
      </c>
      <c r="CN126" s="14" t="e">
        <f t="shared" si="77"/>
        <v>#N/A</v>
      </c>
      <c r="CO126" s="14" t="e">
        <f t="shared" si="77"/>
        <v>#N/A</v>
      </c>
      <c r="CP126" s="14" t="e">
        <f t="shared" si="77"/>
        <v>#N/A</v>
      </c>
      <c r="CQ126" s="14" t="e">
        <f t="shared" si="77"/>
        <v>#N/A</v>
      </c>
      <c r="CR126" s="14" t="e">
        <f t="shared" si="77"/>
        <v>#N/A</v>
      </c>
      <c r="CS126" s="14" t="e">
        <f t="shared" si="77"/>
        <v>#N/A</v>
      </c>
      <c r="CT126" s="14" t="e">
        <f t="shared" si="77"/>
        <v>#N/A</v>
      </c>
      <c r="CU126" s="14" t="e">
        <f t="shared" si="51"/>
        <v>#N/A</v>
      </c>
      <c r="CV126" s="14" t="e">
        <f t="shared" si="51"/>
        <v>#N/A</v>
      </c>
      <c r="CW126" s="14" t="e">
        <f t="shared" si="51"/>
        <v>#N/A</v>
      </c>
      <c r="CX126" s="14" t="e">
        <f t="shared" si="51"/>
        <v>#N/A</v>
      </c>
      <c r="CY126" s="14" t="e">
        <f t="shared" si="51"/>
        <v>#N/A</v>
      </c>
      <c r="CZ126" s="14" t="e">
        <f t="shared" si="51"/>
        <v>#N/A</v>
      </c>
      <c r="DA126" s="14" t="e">
        <f t="shared" si="51"/>
        <v>#N/A</v>
      </c>
      <c r="DB126" s="14" t="e">
        <f t="shared" si="51"/>
        <v>#N/A</v>
      </c>
      <c r="DC126" s="14" t="e">
        <f t="shared" si="51"/>
        <v>#N/A</v>
      </c>
      <c r="DD126" s="14" t="e">
        <f t="shared" si="51"/>
        <v>#N/A</v>
      </c>
      <c r="DE126" s="14" t="e">
        <f t="shared" si="51"/>
        <v>#N/A</v>
      </c>
      <c r="DF126" s="14" t="e">
        <f t="shared" si="51"/>
        <v>#N/A</v>
      </c>
      <c r="DG126" s="14" t="e">
        <f t="shared" si="51"/>
        <v>#N/A</v>
      </c>
      <c r="DH126" s="14" t="e">
        <f t="shared" si="51"/>
        <v>#N/A</v>
      </c>
      <c r="DI126" s="14" t="e">
        <f t="shared" si="51"/>
        <v>#N/A</v>
      </c>
      <c r="DJ126" s="14" t="e">
        <f t="shared" si="51"/>
        <v>#N/A</v>
      </c>
      <c r="DK126" s="14" t="e">
        <f t="shared" si="88"/>
        <v>#N/A</v>
      </c>
      <c r="DL126" s="14" t="e">
        <f t="shared" si="88"/>
        <v>#N/A</v>
      </c>
      <c r="DM126" s="14" t="e">
        <f t="shared" si="55"/>
        <v>#N/A</v>
      </c>
      <c r="DN126" s="14" t="e">
        <f t="shared" si="55"/>
        <v>#N/A</v>
      </c>
      <c r="DO126" s="14" t="e">
        <f t="shared" si="55"/>
        <v>#N/A</v>
      </c>
      <c r="DP126" s="14" t="e">
        <f t="shared" si="55"/>
        <v>#N/A</v>
      </c>
      <c r="DQ126" s="14" t="e">
        <f t="shared" si="52"/>
        <v>#N/A</v>
      </c>
      <c r="DR126" s="14" t="e">
        <f t="shared" si="52"/>
        <v>#N/A</v>
      </c>
      <c r="DS126" s="14" t="e">
        <f t="shared" si="52"/>
        <v>#N/A</v>
      </c>
      <c r="DT126" s="14" t="e">
        <f t="shared" si="52"/>
        <v>#N/A</v>
      </c>
      <c r="DU126" s="14" t="e">
        <f t="shared" si="80"/>
        <v>#N/A</v>
      </c>
      <c r="DV126" s="14" t="e">
        <f t="shared" si="80"/>
        <v>#N/A</v>
      </c>
      <c r="DW126" s="14" t="e">
        <f t="shared" si="80"/>
        <v>#N/A</v>
      </c>
      <c r="DX126" s="14" t="e">
        <f t="shared" si="80"/>
        <v>#N/A</v>
      </c>
      <c r="DY126" s="14" t="e">
        <f t="shared" si="80"/>
        <v>#N/A</v>
      </c>
      <c r="DZ126" s="14" t="e">
        <f t="shared" si="15"/>
        <v>#N/A</v>
      </c>
    </row>
    <row r="127" spans="2:130">
      <c r="N127" s="18"/>
      <c r="U127" s="21"/>
      <c r="W127" s="18"/>
      <c r="AD127" s="21"/>
      <c r="AF127" s="18"/>
      <c r="AM127" s="21"/>
      <c r="AO127" s="18"/>
      <c r="AV127" s="21"/>
    </row>
    <row r="128" spans="2:130">
      <c r="B128" s="19" t="s">
        <v>14</v>
      </c>
      <c r="C128" s="18" t="s">
        <v>47</v>
      </c>
      <c r="N128" s="18"/>
      <c r="U128" s="21"/>
      <c r="W128" s="18"/>
      <c r="AD128" s="21"/>
      <c r="AF128" s="18"/>
      <c r="AM128" s="21"/>
      <c r="AO128" s="18"/>
      <c r="AV128" s="21"/>
      <c r="BN128" s="113" t="s">
        <v>48</v>
      </c>
      <c r="BO128" s="113"/>
    </row>
    <row r="129" spans="1:130">
      <c r="A129" s="22" t="s">
        <v>34</v>
      </c>
      <c r="B129" s="22" t="s">
        <v>43</v>
      </c>
      <c r="C129" s="22" t="s">
        <v>41</v>
      </c>
      <c r="D129" s="22">
        <v>2000</v>
      </c>
      <c r="E129" s="22">
        <v>2001</v>
      </c>
      <c r="F129" s="22">
        <v>2002</v>
      </c>
      <c r="G129" s="22">
        <v>2003</v>
      </c>
      <c r="H129" s="22">
        <v>2004</v>
      </c>
      <c r="I129" s="22">
        <v>2005</v>
      </c>
      <c r="J129" s="22">
        <v>2006</v>
      </c>
      <c r="K129" s="22">
        <v>2007</v>
      </c>
      <c r="L129" s="22">
        <v>2008</v>
      </c>
      <c r="M129" s="22">
        <v>2009</v>
      </c>
      <c r="N129" s="22">
        <v>2010</v>
      </c>
      <c r="O129" s="22">
        <v>2011</v>
      </c>
      <c r="P129" s="22">
        <v>2012</v>
      </c>
      <c r="Q129" s="22">
        <v>2013</v>
      </c>
      <c r="R129" s="22">
        <v>2014</v>
      </c>
      <c r="S129" s="22">
        <v>2015</v>
      </c>
      <c r="T129" s="22">
        <v>2016</v>
      </c>
      <c r="U129" s="22">
        <v>2017</v>
      </c>
      <c r="V129" s="22">
        <v>2018</v>
      </c>
      <c r="W129" s="22">
        <v>2019</v>
      </c>
      <c r="X129" s="22">
        <v>2020</v>
      </c>
      <c r="Y129" s="22">
        <v>2021</v>
      </c>
      <c r="Z129" s="22">
        <v>2022</v>
      </c>
      <c r="AA129" s="22">
        <v>2023</v>
      </c>
      <c r="AB129" s="22">
        <v>2024</v>
      </c>
      <c r="AC129" s="22">
        <v>2025</v>
      </c>
      <c r="AD129" s="22">
        <v>2026</v>
      </c>
      <c r="AE129" s="22">
        <v>2027</v>
      </c>
      <c r="AF129" s="22">
        <v>2028</v>
      </c>
      <c r="AG129" s="22">
        <v>2029</v>
      </c>
      <c r="AH129" s="22">
        <v>2030</v>
      </c>
      <c r="AI129" s="22">
        <v>2031</v>
      </c>
      <c r="AJ129" s="22">
        <v>2032</v>
      </c>
      <c r="AK129" s="22">
        <v>2033</v>
      </c>
      <c r="AL129" s="22">
        <v>2034</v>
      </c>
      <c r="AM129" s="22">
        <v>2035</v>
      </c>
      <c r="AN129" s="22">
        <v>2036</v>
      </c>
      <c r="AO129" s="22">
        <v>2037</v>
      </c>
      <c r="AP129" s="22">
        <v>2038</v>
      </c>
      <c r="AQ129" s="22">
        <v>2039</v>
      </c>
      <c r="AR129" s="22">
        <v>2040</v>
      </c>
      <c r="AS129" s="22">
        <v>2041</v>
      </c>
      <c r="AT129" s="22">
        <v>2042</v>
      </c>
      <c r="AU129" s="22">
        <v>2043</v>
      </c>
      <c r="AV129" s="22">
        <v>2044</v>
      </c>
      <c r="AW129" s="22">
        <v>2045</v>
      </c>
      <c r="AX129" s="22">
        <v>2046</v>
      </c>
      <c r="AY129" s="22">
        <v>2047</v>
      </c>
      <c r="AZ129" s="22">
        <v>2048</v>
      </c>
      <c r="BA129" s="22">
        <v>2049</v>
      </c>
      <c r="BB129" s="22">
        <v>2050</v>
      </c>
      <c r="BC129" s="22">
        <v>2051</v>
      </c>
      <c r="BD129" s="22">
        <v>2052</v>
      </c>
      <c r="BE129" s="22">
        <v>2053</v>
      </c>
      <c r="BF129" s="22">
        <v>2054</v>
      </c>
      <c r="BG129" s="22">
        <v>2055</v>
      </c>
      <c r="BH129" s="22">
        <v>2056</v>
      </c>
      <c r="BI129" s="22">
        <v>2057</v>
      </c>
      <c r="BJ129" s="22">
        <v>2058</v>
      </c>
      <c r="BK129" s="22">
        <v>2059</v>
      </c>
      <c r="BL129" s="22">
        <v>2060</v>
      </c>
      <c r="BM129" s="22" t="s">
        <v>46</v>
      </c>
      <c r="BN129" s="22"/>
      <c r="BO129" s="22"/>
      <c r="BP129" s="22" t="s">
        <v>41</v>
      </c>
      <c r="BQ129" s="22">
        <v>2000</v>
      </c>
      <c r="BR129" s="22">
        <v>2001</v>
      </c>
      <c r="BS129" s="22">
        <v>2002</v>
      </c>
      <c r="BT129" s="22">
        <v>2003</v>
      </c>
      <c r="BU129" s="22">
        <v>2004</v>
      </c>
      <c r="BV129" s="22">
        <v>2005</v>
      </c>
      <c r="BW129" s="22">
        <v>2006</v>
      </c>
      <c r="BX129" s="22">
        <v>2007</v>
      </c>
      <c r="BY129" s="22">
        <v>2008</v>
      </c>
      <c r="BZ129" s="22">
        <v>2009</v>
      </c>
      <c r="CA129" s="22">
        <v>2010</v>
      </c>
      <c r="CB129" s="22">
        <v>2011</v>
      </c>
      <c r="CC129" s="22">
        <v>2012</v>
      </c>
      <c r="CD129" s="22">
        <v>2013</v>
      </c>
      <c r="CE129" s="22">
        <v>2014</v>
      </c>
      <c r="CF129" s="22">
        <v>2015</v>
      </c>
      <c r="CG129" s="22">
        <v>2016</v>
      </c>
      <c r="CH129" s="22">
        <v>2017</v>
      </c>
      <c r="CI129" s="22">
        <v>2018</v>
      </c>
      <c r="CJ129" s="22">
        <v>2019</v>
      </c>
      <c r="CK129" s="22">
        <v>2020</v>
      </c>
      <c r="CL129" s="22">
        <v>2021</v>
      </c>
      <c r="CM129" s="22">
        <v>2022</v>
      </c>
      <c r="CN129" s="22">
        <v>2023</v>
      </c>
      <c r="CO129" s="22">
        <v>2024</v>
      </c>
      <c r="CP129" s="22">
        <v>2025</v>
      </c>
      <c r="CQ129" s="22">
        <v>2026</v>
      </c>
      <c r="CR129" s="22">
        <v>2027</v>
      </c>
      <c r="CS129" s="22">
        <v>2028</v>
      </c>
      <c r="CT129" s="22">
        <v>2029</v>
      </c>
      <c r="CU129" s="22">
        <v>2030</v>
      </c>
      <c r="CV129" s="22">
        <v>2031</v>
      </c>
      <c r="CW129" s="22">
        <v>2032</v>
      </c>
      <c r="CX129" s="22">
        <v>2033</v>
      </c>
      <c r="CY129" s="22">
        <v>2034</v>
      </c>
      <c r="CZ129" s="22">
        <v>2035</v>
      </c>
      <c r="DA129" s="22">
        <v>2036</v>
      </c>
      <c r="DB129" s="22">
        <v>2037</v>
      </c>
      <c r="DC129" s="22">
        <v>2038</v>
      </c>
      <c r="DD129" s="22">
        <v>2039</v>
      </c>
      <c r="DE129" s="22">
        <v>2040</v>
      </c>
      <c r="DF129" s="22">
        <v>2041</v>
      </c>
      <c r="DG129" s="22">
        <v>2042</v>
      </c>
      <c r="DH129" s="22">
        <v>2043</v>
      </c>
      <c r="DI129" s="22">
        <v>2044</v>
      </c>
      <c r="DJ129" s="22">
        <v>2045</v>
      </c>
      <c r="DK129" s="22">
        <v>2046</v>
      </c>
      <c r="DL129" s="22">
        <v>2047</v>
      </c>
      <c r="DM129" s="22">
        <v>2048</v>
      </c>
      <c r="DN129" s="22">
        <v>2049</v>
      </c>
      <c r="DO129" s="22">
        <v>2050</v>
      </c>
      <c r="DP129" s="22">
        <v>2051</v>
      </c>
      <c r="DQ129" s="22">
        <v>2052</v>
      </c>
      <c r="DR129" s="22">
        <v>2053</v>
      </c>
      <c r="DS129" s="22">
        <v>2054</v>
      </c>
      <c r="DT129" s="22">
        <v>2055</v>
      </c>
      <c r="DU129" s="22">
        <v>2056</v>
      </c>
      <c r="DV129" s="22">
        <v>2057</v>
      </c>
      <c r="DW129" s="22">
        <v>2058</v>
      </c>
      <c r="DX129" s="22">
        <v>2059</v>
      </c>
      <c r="DY129" s="22">
        <v>2060</v>
      </c>
      <c r="DZ129" s="22" t="s">
        <v>49</v>
      </c>
    </row>
    <row r="130" spans="1:130">
      <c r="A130" s="18">
        <v>0</v>
      </c>
      <c r="B130" s="15">
        <f>B66</f>
        <v>0</v>
      </c>
      <c r="C130" s="18">
        <v>2000</v>
      </c>
      <c r="D130" s="25">
        <f>VLOOKUP($C$66,$D$3:$K$63,$A$69,0)*B130</f>
        <v>0</v>
      </c>
      <c r="E130" s="25"/>
      <c r="F130" s="25"/>
      <c r="G130" s="25"/>
      <c r="H130" s="25"/>
      <c r="I130" s="25"/>
      <c r="J130" s="25"/>
      <c r="K130" s="25"/>
      <c r="L130" s="25"/>
      <c r="M130" s="25"/>
      <c r="N130" s="25"/>
      <c r="O130" s="25"/>
      <c r="P130" s="25"/>
      <c r="Q130" s="25"/>
      <c r="R130" s="25"/>
      <c r="S130" s="25"/>
      <c r="T130" s="25"/>
      <c r="U130" s="25"/>
      <c r="V130" s="25"/>
      <c r="W130" s="25"/>
      <c r="X130" s="25"/>
      <c r="Y130" s="25"/>
      <c r="Z130" s="25"/>
      <c r="AA130" s="25"/>
      <c r="AB130" s="25"/>
      <c r="AC130" s="25"/>
      <c r="AD130" s="25"/>
      <c r="AE130" s="25"/>
      <c r="AF130" s="25"/>
      <c r="AG130" s="25"/>
      <c r="AH130" s="25"/>
      <c r="AI130" s="25"/>
      <c r="AJ130" s="25"/>
      <c r="AK130" s="25"/>
      <c r="AL130" s="25"/>
      <c r="AM130" s="25"/>
      <c r="AN130" s="25"/>
      <c r="AO130" s="25"/>
      <c r="AP130" s="25"/>
      <c r="AQ130" s="25"/>
      <c r="AR130" s="25"/>
      <c r="AS130" s="25"/>
      <c r="AT130" s="25"/>
      <c r="AU130" s="25"/>
      <c r="AV130" s="25"/>
      <c r="AW130" s="25"/>
      <c r="AX130" s="25"/>
      <c r="AY130" s="25"/>
      <c r="AZ130" s="25"/>
      <c r="BA130" s="25"/>
      <c r="BB130" s="25"/>
      <c r="BC130" s="25"/>
      <c r="BD130" s="25"/>
      <c r="BE130" s="25"/>
      <c r="BF130" s="25"/>
      <c r="BG130" s="25"/>
      <c r="BH130" s="25"/>
      <c r="BI130" s="25"/>
      <c r="BJ130" s="25"/>
      <c r="BK130" s="25"/>
      <c r="BL130" s="25"/>
      <c r="BM130" s="21">
        <f>SUM(D130:BL130)</f>
        <v>0</v>
      </c>
      <c r="BP130" s="18">
        <v>2000</v>
      </c>
      <c r="BQ130" s="14" t="e">
        <f>D130/$BM130</f>
        <v>#DIV/0!</v>
      </c>
      <c r="BR130" s="14" t="e">
        <f t="shared" ref="BR130:CG145" si="89">E130/$BM130</f>
        <v>#DIV/0!</v>
      </c>
      <c r="BS130" s="14" t="e">
        <f t="shared" si="89"/>
        <v>#DIV/0!</v>
      </c>
      <c r="BT130" s="14" t="e">
        <f t="shared" si="89"/>
        <v>#DIV/0!</v>
      </c>
      <c r="BU130" s="14" t="e">
        <f t="shared" si="89"/>
        <v>#DIV/0!</v>
      </c>
      <c r="BV130" s="14" t="e">
        <f t="shared" si="89"/>
        <v>#DIV/0!</v>
      </c>
      <c r="BW130" s="14" t="e">
        <f t="shared" si="89"/>
        <v>#DIV/0!</v>
      </c>
      <c r="BX130" s="14" t="e">
        <f t="shared" si="89"/>
        <v>#DIV/0!</v>
      </c>
      <c r="BY130" s="14" t="e">
        <f t="shared" si="89"/>
        <v>#DIV/0!</v>
      </c>
      <c r="BZ130" s="14" t="e">
        <f t="shared" si="89"/>
        <v>#DIV/0!</v>
      </c>
      <c r="CA130" s="14" t="e">
        <f t="shared" si="89"/>
        <v>#DIV/0!</v>
      </c>
      <c r="CB130" s="14" t="e">
        <f t="shared" si="89"/>
        <v>#DIV/0!</v>
      </c>
      <c r="CC130" s="14" t="e">
        <f t="shared" si="89"/>
        <v>#DIV/0!</v>
      </c>
      <c r="CD130" s="14" t="e">
        <f t="shared" si="89"/>
        <v>#DIV/0!</v>
      </c>
      <c r="CE130" s="14" t="e">
        <f t="shared" si="89"/>
        <v>#DIV/0!</v>
      </c>
      <c r="CF130" s="14" t="e">
        <f t="shared" si="89"/>
        <v>#DIV/0!</v>
      </c>
      <c r="CG130" s="14" t="e">
        <f t="shared" si="89"/>
        <v>#DIV/0!</v>
      </c>
      <c r="CH130" s="14" t="e">
        <f t="shared" ref="CH130:CM145" si="90">U130/$BM130</f>
        <v>#DIV/0!</v>
      </c>
      <c r="CI130" s="14" t="e">
        <f t="shared" si="90"/>
        <v>#DIV/0!</v>
      </c>
      <c r="CJ130" s="14" t="e">
        <f t="shared" si="90"/>
        <v>#DIV/0!</v>
      </c>
      <c r="CK130" s="14" t="e">
        <f t="shared" si="90"/>
        <v>#DIV/0!</v>
      </c>
      <c r="CL130" s="14" t="e">
        <f t="shared" si="90"/>
        <v>#DIV/0!</v>
      </c>
      <c r="CM130" s="14" t="e">
        <f>Z130/$BM130</f>
        <v>#DIV/0!</v>
      </c>
      <c r="CN130" s="14" t="e">
        <f t="shared" ref="CN130:DC145" si="91">AA130/$BM130</f>
        <v>#DIV/0!</v>
      </c>
      <c r="CO130" s="14" t="e">
        <f t="shared" si="91"/>
        <v>#DIV/0!</v>
      </c>
      <c r="CP130" s="14" t="e">
        <f t="shared" si="91"/>
        <v>#DIV/0!</v>
      </c>
      <c r="CQ130" s="14" t="e">
        <f t="shared" si="91"/>
        <v>#DIV/0!</v>
      </c>
      <c r="CR130" s="14" t="e">
        <f t="shared" si="91"/>
        <v>#DIV/0!</v>
      </c>
      <c r="CS130" s="14" t="e">
        <f t="shared" si="91"/>
        <v>#DIV/0!</v>
      </c>
      <c r="CT130" s="14" t="e">
        <f t="shared" si="91"/>
        <v>#DIV/0!</v>
      </c>
      <c r="CU130" s="14" t="e">
        <f t="shared" si="91"/>
        <v>#DIV/0!</v>
      </c>
      <c r="CV130" s="14" t="e">
        <f t="shared" si="91"/>
        <v>#DIV/0!</v>
      </c>
      <c r="CW130" s="14" t="e">
        <f t="shared" si="91"/>
        <v>#DIV/0!</v>
      </c>
      <c r="CX130" s="14" t="e">
        <f t="shared" si="91"/>
        <v>#DIV/0!</v>
      </c>
      <c r="CY130" s="14" t="e">
        <f t="shared" si="91"/>
        <v>#DIV/0!</v>
      </c>
      <c r="CZ130" s="14" t="e">
        <f t="shared" si="91"/>
        <v>#DIV/0!</v>
      </c>
      <c r="DA130" s="14" t="e">
        <f t="shared" si="91"/>
        <v>#DIV/0!</v>
      </c>
      <c r="DB130" s="14" t="e">
        <f t="shared" si="91"/>
        <v>#DIV/0!</v>
      </c>
      <c r="DC130" s="14" t="e">
        <f t="shared" si="91"/>
        <v>#DIV/0!</v>
      </c>
      <c r="DD130" s="14" t="e">
        <f t="shared" ref="DD130:DS145" si="92">AQ130/$BM130</f>
        <v>#DIV/0!</v>
      </c>
      <c r="DE130" s="14" t="e">
        <f t="shared" si="92"/>
        <v>#DIV/0!</v>
      </c>
      <c r="DF130" s="14" t="e">
        <f t="shared" si="92"/>
        <v>#DIV/0!</v>
      </c>
      <c r="DG130" s="14" t="e">
        <f t="shared" si="92"/>
        <v>#DIV/0!</v>
      </c>
      <c r="DH130" s="14" t="e">
        <f t="shared" si="92"/>
        <v>#DIV/0!</v>
      </c>
      <c r="DI130" s="14" t="e">
        <f t="shared" si="92"/>
        <v>#DIV/0!</v>
      </c>
      <c r="DJ130" s="14" t="e">
        <f t="shared" si="92"/>
        <v>#DIV/0!</v>
      </c>
      <c r="DK130" s="14" t="e">
        <f t="shared" si="92"/>
        <v>#DIV/0!</v>
      </c>
      <c r="DL130" s="14" t="e">
        <f t="shared" si="92"/>
        <v>#DIV/0!</v>
      </c>
      <c r="DM130" s="14" t="e">
        <f t="shared" si="92"/>
        <v>#DIV/0!</v>
      </c>
      <c r="DN130" s="14" t="e">
        <f t="shared" si="92"/>
        <v>#DIV/0!</v>
      </c>
      <c r="DO130" s="14" t="e">
        <f t="shared" si="92"/>
        <v>#DIV/0!</v>
      </c>
      <c r="DP130" s="14" t="e">
        <f t="shared" si="92"/>
        <v>#DIV/0!</v>
      </c>
      <c r="DQ130" s="14" t="e">
        <f t="shared" si="92"/>
        <v>#DIV/0!</v>
      </c>
      <c r="DR130" s="14" t="e">
        <f t="shared" si="92"/>
        <v>#DIV/0!</v>
      </c>
      <c r="DS130" s="14" t="e">
        <f t="shared" si="92"/>
        <v>#DIV/0!</v>
      </c>
      <c r="DT130" s="14" t="e">
        <f t="shared" ref="DT130:DY172" si="93">BG130/$BM130</f>
        <v>#DIV/0!</v>
      </c>
      <c r="DU130" s="14" t="e">
        <f t="shared" si="93"/>
        <v>#DIV/0!</v>
      </c>
      <c r="DV130" s="14" t="e">
        <f t="shared" si="93"/>
        <v>#DIV/0!</v>
      </c>
      <c r="DW130" s="14" t="e">
        <f t="shared" si="93"/>
        <v>#DIV/0!</v>
      </c>
      <c r="DX130" s="14" t="e">
        <f t="shared" si="93"/>
        <v>#DIV/0!</v>
      </c>
      <c r="DY130" s="14" t="e">
        <f t="shared" si="93"/>
        <v>#DIV/0!</v>
      </c>
      <c r="DZ130" s="14" t="e">
        <f>SUM(BQ130:DY130)</f>
        <v>#DIV/0!</v>
      </c>
    </row>
    <row r="131" spans="1:130">
      <c r="A131" s="18">
        <v>1</v>
      </c>
      <c r="B131" s="15">
        <f t="shared" ref="B131:B150" si="94">B67</f>
        <v>7.6923076923076872E-2</v>
      </c>
      <c r="C131" s="18">
        <v>2001</v>
      </c>
      <c r="D131" s="25">
        <f>VLOOKUP($C$66,$D$3:$K$63,$A$69,0)*(B131-B130)</f>
        <v>0</v>
      </c>
      <c r="E131" s="25">
        <f>VLOOKUP($C$67,$D$3:$K$63,$A$69,0)*B130</f>
        <v>0</v>
      </c>
      <c r="F131" s="25"/>
      <c r="G131" s="25"/>
      <c r="H131" s="25"/>
      <c r="I131" s="25"/>
      <c r="J131" s="25"/>
      <c r="K131" s="25"/>
      <c r="L131" s="25"/>
      <c r="M131" s="25"/>
      <c r="N131" s="25"/>
      <c r="O131" s="25"/>
      <c r="P131" s="25"/>
      <c r="Q131" s="25"/>
      <c r="R131" s="25"/>
      <c r="S131" s="25"/>
      <c r="T131" s="25"/>
      <c r="U131" s="25"/>
      <c r="V131" s="25"/>
      <c r="W131" s="25"/>
      <c r="X131" s="25"/>
      <c r="Y131" s="25"/>
      <c r="Z131" s="25"/>
      <c r="AA131" s="25"/>
      <c r="AB131" s="25"/>
      <c r="AC131" s="25"/>
      <c r="AD131" s="25"/>
      <c r="AE131" s="25"/>
      <c r="AF131" s="25"/>
      <c r="AG131" s="25"/>
      <c r="AH131" s="25"/>
      <c r="AI131" s="25"/>
      <c r="AJ131" s="25"/>
      <c r="AK131" s="25"/>
      <c r="AL131" s="25"/>
      <c r="AM131" s="25"/>
      <c r="AN131" s="25"/>
      <c r="AO131" s="25"/>
      <c r="AP131" s="25"/>
      <c r="AQ131" s="25"/>
      <c r="AR131" s="25"/>
      <c r="AS131" s="25"/>
      <c r="AT131" s="25"/>
      <c r="AU131" s="25"/>
      <c r="AV131" s="25"/>
      <c r="AW131" s="25"/>
      <c r="AX131" s="25"/>
      <c r="AY131" s="25"/>
      <c r="AZ131" s="25"/>
      <c r="BA131" s="25"/>
      <c r="BB131" s="25"/>
      <c r="BC131" s="25"/>
      <c r="BD131" s="25"/>
      <c r="BE131" s="25"/>
      <c r="BF131" s="25"/>
      <c r="BG131" s="25"/>
      <c r="BH131" s="25"/>
      <c r="BI131" s="25"/>
      <c r="BJ131" s="25"/>
      <c r="BK131" s="25"/>
      <c r="BL131" s="25"/>
      <c r="BM131" s="21">
        <f t="shared" ref="BM131:BM190" si="95">SUM(D131:BL131)</f>
        <v>0</v>
      </c>
      <c r="BP131" s="18">
        <v>2001</v>
      </c>
      <c r="BQ131" s="14" t="e">
        <f t="shared" ref="BQ131:CF160" si="96">D131/$BM131</f>
        <v>#DIV/0!</v>
      </c>
      <c r="BR131" s="14" t="e">
        <f t="shared" si="89"/>
        <v>#DIV/0!</v>
      </c>
      <c r="BS131" s="14" t="e">
        <f t="shared" si="89"/>
        <v>#DIV/0!</v>
      </c>
      <c r="BT131" s="14" t="e">
        <f t="shared" si="89"/>
        <v>#DIV/0!</v>
      </c>
      <c r="BU131" s="14" t="e">
        <f t="shared" si="89"/>
        <v>#DIV/0!</v>
      </c>
      <c r="BV131" s="14" t="e">
        <f t="shared" si="89"/>
        <v>#DIV/0!</v>
      </c>
      <c r="BW131" s="14" t="e">
        <f t="shared" si="89"/>
        <v>#DIV/0!</v>
      </c>
      <c r="BX131" s="14" t="e">
        <f t="shared" si="89"/>
        <v>#DIV/0!</v>
      </c>
      <c r="BY131" s="14" t="e">
        <f t="shared" si="89"/>
        <v>#DIV/0!</v>
      </c>
      <c r="BZ131" s="14" t="e">
        <f t="shared" si="89"/>
        <v>#DIV/0!</v>
      </c>
      <c r="CA131" s="14" t="e">
        <f t="shared" si="89"/>
        <v>#DIV/0!</v>
      </c>
      <c r="CB131" s="14" t="e">
        <f t="shared" si="89"/>
        <v>#DIV/0!</v>
      </c>
      <c r="CC131" s="14" t="e">
        <f t="shared" si="89"/>
        <v>#DIV/0!</v>
      </c>
      <c r="CD131" s="14" t="e">
        <f t="shared" si="89"/>
        <v>#DIV/0!</v>
      </c>
      <c r="CE131" s="14" t="e">
        <f t="shared" si="89"/>
        <v>#DIV/0!</v>
      </c>
      <c r="CF131" s="14" t="e">
        <f t="shared" si="89"/>
        <v>#DIV/0!</v>
      </c>
      <c r="CG131" s="14" t="e">
        <f t="shared" si="89"/>
        <v>#DIV/0!</v>
      </c>
      <c r="CH131" s="14" t="e">
        <f t="shared" si="90"/>
        <v>#DIV/0!</v>
      </c>
      <c r="CI131" s="14" t="e">
        <f t="shared" si="90"/>
        <v>#DIV/0!</v>
      </c>
      <c r="CJ131" s="14" t="e">
        <f t="shared" si="90"/>
        <v>#DIV/0!</v>
      </c>
      <c r="CK131" s="14" t="e">
        <f t="shared" si="90"/>
        <v>#DIV/0!</v>
      </c>
      <c r="CL131" s="14" t="e">
        <f t="shared" si="90"/>
        <v>#DIV/0!</v>
      </c>
      <c r="CM131" s="14" t="e">
        <f t="shared" si="90"/>
        <v>#DIV/0!</v>
      </c>
      <c r="CN131" s="14" t="e">
        <f t="shared" si="91"/>
        <v>#DIV/0!</v>
      </c>
      <c r="CO131" s="14" t="e">
        <f t="shared" si="91"/>
        <v>#DIV/0!</v>
      </c>
      <c r="CP131" s="14" t="e">
        <f t="shared" si="91"/>
        <v>#DIV/0!</v>
      </c>
      <c r="CQ131" s="14" t="e">
        <f t="shared" si="91"/>
        <v>#DIV/0!</v>
      </c>
      <c r="CR131" s="14" t="e">
        <f t="shared" si="91"/>
        <v>#DIV/0!</v>
      </c>
      <c r="CS131" s="14" t="e">
        <f t="shared" si="91"/>
        <v>#DIV/0!</v>
      </c>
      <c r="CT131" s="14" t="e">
        <f t="shared" si="91"/>
        <v>#DIV/0!</v>
      </c>
      <c r="CU131" s="14" t="e">
        <f t="shared" si="91"/>
        <v>#DIV/0!</v>
      </c>
      <c r="CV131" s="14" t="e">
        <f t="shared" si="91"/>
        <v>#DIV/0!</v>
      </c>
      <c r="CW131" s="14" t="e">
        <f t="shared" si="91"/>
        <v>#DIV/0!</v>
      </c>
      <c r="CX131" s="14" t="e">
        <f t="shared" si="91"/>
        <v>#DIV/0!</v>
      </c>
      <c r="CY131" s="14" t="e">
        <f t="shared" si="91"/>
        <v>#DIV/0!</v>
      </c>
      <c r="CZ131" s="14" t="e">
        <f t="shared" si="91"/>
        <v>#DIV/0!</v>
      </c>
      <c r="DA131" s="14" t="e">
        <f t="shared" si="91"/>
        <v>#DIV/0!</v>
      </c>
      <c r="DB131" s="14" t="e">
        <f t="shared" si="91"/>
        <v>#DIV/0!</v>
      </c>
      <c r="DC131" s="14" t="e">
        <f t="shared" si="91"/>
        <v>#DIV/0!</v>
      </c>
      <c r="DD131" s="14" t="e">
        <f t="shared" si="92"/>
        <v>#DIV/0!</v>
      </c>
      <c r="DE131" s="14" t="e">
        <f t="shared" si="92"/>
        <v>#DIV/0!</v>
      </c>
      <c r="DF131" s="14" t="e">
        <f t="shared" si="92"/>
        <v>#DIV/0!</v>
      </c>
      <c r="DG131" s="14" t="e">
        <f t="shared" si="92"/>
        <v>#DIV/0!</v>
      </c>
      <c r="DH131" s="14" t="e">
        <f t="shared" si="92"/>
        <v>#DIV/0!</v>
      </c>
      <c r="DI131" s="14" t="e">
        <f t="shared" si="92"/>
        <v>#DIV/0!</v>
      </c>
      <c r="DJ131" s="14" t="e">
        <f t="shared" si="92"/>
        <v>#DIV/0!</v>
      </c>
      <c r="DK131" s="14" t="e">
        <f t="shared" si="92"/>
        <v>#DIV/0!</v>
      </c>
      <c r="DL131" s="14" t="e">
        <f t="shared" si="92"/>
        <v>#DIV/0!</v>
      </c>
      <c r="DM131" s="14" t="e">
        <f t="shared" si="92"/>
        <v>#DIV/0!</v>
      </c>
      <c r="DN131" s="14" t="e">
        <f t="shared" si="92"/>
        <v>#DIV/0!</v>
      </c>
      <c r="DO131" s="14" t="e">
        <f t="shared" si="92"/>
        <v>#DIV/0!</v>
      </c>
      <c r="DP131" s="14" t="e">
        <f t="shared" si="92"/>
        <v>#DIV/0!</v>
      </c>
      <c r="DQ131" s="14" t="e">
        <f t="shared" si="92"/>
        <v>#DIV/0!</v>
      </c>
      <c r="DR131" s="14" t="e">
        <f t="shared" si="92"/>
        <v>#DIV/0!</v>
      </c>
      <c r="DS131" s="14" t="e">
        <f t="shared" si="92"/>
        <v>#DIV/0!</v>
      </c>
      <c r="DT131" s="14" t="e">
        <f t="shared" si="93"/>
        <v>#DIV/0!</v>
      </c>
      <c r="DU131" s="14" t="e">
        <f t="shared" si="93"/>
        <v>#DIV/0!</v>
      </c>
      <c r="DV131" s="14" t="e">
        <f t="shared" si="93"/>
        <v>#DIV/0!</v>
      </c>
      <c r="DW131" s="14" t="e">
        <f t="shared" si="93"/>
        <v>#DIV/0!</v>
      </c>
      <c r="DX131" s="14" t="e">
        <f t="shared" si="93"/>
        <v>#DIV/0!</v>
      </c>
      <c r="DY131" s="14" t="e">
        <f t="shared" si="93"/>
        <v>#DIV/0!</v>
      </c>
      <c r="DZ131" s="14" t="e">
        <f t="shared" ref="DZ131:DZ168" si="97">SUM(BQ131:DY131)</f>
        <v>#DIV/0!</v>
      </c>
    </row>
    <row r="132" spans="1:130">
      <c r="A132" s="18">
        <v>2</v>
      </c>
      <c r="B132" s="15">
        <f t="shared" si="94"/>
        <v>0.15384615384615374</v>
      </c>
      <c r="C132" s="18">
        <v>2002</v>
      </c>
      <c r="D132" s="25">
        <f t="shared" ref="D132:D150" si="98">VLOOKUP($C$66,$D$3:$K$63,$A$69,0)*(B132-B131)</f>
        <v>0</v>
      </c>
      <c r="E132" s="25">
        <f>VLOOKUP($C$67,$D$3:$K$63,$A$69,0)*(B131-B130)</f>
        <v>0</v>
      </c>
      <c r="F132" s="25">
        <f>VLOOKUP($C$68,$D$3:$K$63,$A$69,0)*B130</f>
        <v>0</v>
      </c>
      <c r="G132" s="25"/>
      <c r="H132" s="25"/>
      <c r="I132" s="25"/>
      <c r="J132" s="25"/>
      <c r="K132" s="25"/>
      <c r="L132" s="25"/>
      <c r="M132" s="25"/>
      <c r="N132" s="25"/>
      <c r="O132" s="25"/>
      <c r="P132" s="25"/>
      <c r="Q132" s="25"/>
      <c r="R132" s="25"/>
      <c r="S132" s="25"/>
      <c r="T132" s="25"/>
      <c r="U132" s="25"/>
      <c r="V132" s="25"/>
      <c r="W132" s="25"/>
      <c r="X132" s="25"/>
      <c r="Y132" s="25"/>
      <c r="Z132" s="25"/>
      <c r="AA132" s="25"/>
      <c r="AB132" s="25"/>
      <c r="AC132" s="25"/>
      <c r="AD132" s="25"/>
      <c r="AE132" s="25"/>
      <c r="AF132" s="25"/>
      <c r="AG132" s="25"/>
      <c r="AH132" s="25"/>
      <c r="AI132" s="25"/>
      <c r="AJ132" s="25"/>
      <c r="AK132" s="25"/>
      <c r="AL132" s="25"/>
      <c r="AM132" s="25"/>
      <c r="AN132" s="25"/>
      <c r="AO132" s="25"/>
      <c r="AP132" s="25"/>
      <c r="AQ132" s="25"/>
      <c r="AR132" s="25"/>
      <c r="AS132" s="25"/>
      <c r="AT132" s="25"/>
      <c r="AU132" s="25"/>
      <c r="AV132" s="25"/>
      <c r="AW132" s="25"/>
      <c r="AX132" s="25"/>
      <c r="AY132" s="25"/>
      <c r="AZ132" s="25"/>
      <c r="BA132" s="25"/>
      <c r="BB132" s="25"/>
      <c r="BC132" s="25"/>
      <c r="BD132" s="25"/>
      <c r="BE132" s="25"/>
      <c r="BF132" s="25"/>
      <c r="BG132" s="25"/>
      <c r="BH132" s="25"/>
      <c r="BI132" s="25"/>
      <c r="BJ132" s="25"/>
      <c r="BK132" s="25"/>
      <c r="BL132" s="25"/>
      <c r="BM132" s="21">
        <f t="shared" si="95"/>
        <v>0</v>
      </c>
      <c r="BP132" s="18">
        <v>2002</v>
      </c>
      <c r="BQ132" s="14" t="e">
        <f t="shared" si="96"/>
        <v>#DIV/0!</v>
      </c>
      <c r="BR132" s="14" t="e">
        <f t="shared" si="89"/>
        <v>#DIV/0!</v>
      </c>
      <c r="BS132" s="14" t="e">
        <f t="shared" si="89"/>
        <v>#DIV/0!</v>
      </c>
      <c r="BT132" s="14" t="e">
        <f t="shared" si="89"/>
        <v>#DIV/0!</v>
      </c>
      <c r="BU132" s="14" t="e">
        <f t="shared" si="89"/>
        <v>#DIV/0!</v>
      </c>
      <c r="BV132" s="14" t="e">
        <f t="shared" si="89"/>
        <v>#DIV/0!</v>
      </c>
      <c r="BW132" s="14" t="e">
        <f t="shared" si="89"/>
        <v>#DIV/0!</v>
      </c>
      <c r="BX132" s="14" t="e">
        <f t="shared" si="89"/>
        <v>#DIV/0!</v>
      </c>
      <c r="BY132" s="14" t="e">
        <f t="shared" si="89"/>
        <v>#DIV/0!</v>
      </c>
      <c r="BZ132" s="14" t="e">
        <f t="shared" si="89"/>
        <v>#DIV/0!</v>
      </c>
      <c r="CA132" s="14" t="e">
        <f t="shared" si="89"/>
        <v>#DIV/0!</v>
      </c>
      <c r="CB132" s="14" t="e">
        <f t="shared" si="89"/>
        <v>#DIV/0!</v>
      </c>
      <c r="CC132" s="14" t="e">
        <f t="shared" si="89"/>
        <v>#DIV/0!</v>
      </c>
      <c r="CD132" s="14" t="e">
        <f t="shared" si="89"/>
        <v>#DIV/0!</v>
      </c>
      <c r="CE132" s="14" t="e">
        <f t="shared" si="89"/>
        <v>#DIV/0!</v>
      </c>
      <c r="CF132" s="14" t="e">
        <f t="shared" si="89"/>
        <v>#DIV/0!</v>
      </c>
      <c r="CG132" s="14" t="e">
        <f t="shared" si="89"/>
        <v>#DIV/0!</v>
      </c>
      <c r="CH132" s="14" t="e">
        <f t="shared" si="90"/>
        <v>#DIV/0!</v>
      </c>
      <c r="CI132" s="14" t="e">
        <f t="shared" si="90"/>
        <v>#DIV/0!</v>
      </c>
      <c r="CJ132" s="14" t="e">
        <f t="shared" si="90"/>
        <v>#DIV/0!</v>
      </c>
      <c r="CK132" s="14" t="e">
        <f t="shared" si="90"/>
        <v>#DIV/0!</v>
      </c>
      <c r="CL132" s="14" t="e">
        <f t="shared" si="90"/>
        <v>#DIV/0!</v>
      </c>
      <c r="CM132" s="14" t="e">
        <f t="shared" si="90"/>
        <v>#DIV/0!</v>
      </c>
      <c r="CN132" s="14" t="e">
        <f t="shared" si="91"/>
        <v>#DIV/0!</v>
      </c>
      <c r="CO132" s="14" t="e">
        <f t="shared" si="91"/>
        <v>#DIV/0!</v>
      </c>
      <c r="CP132" s="14" t="e">
        <f t="shared" si="91"/>
        <v>#DIV/0!</v>
      </c>
      <c r="CQ132" s="14" t="e">
        <f t="shared" si="91"/>
        <v>#DIV/0!</v>
      </c>
      <c r="CR132" s="14" t="e">
        <f t="shared" si="91"/>
        <v>#DIV/0!</v>
      </c>
      <c r="CS132" s="14" t="e">
        <f t="shared" si="91"/>
        <v>#DIV/0!</v>
      </c>
      <c r="CT132" s="14" t="e">
        <f t="shared" si="91"/>
        <v>#DIV/0!</v>
      </c>
      <c r="CU132" s="14" t="e">
        <f t="shared" si="91"/>
        <v>#DIV/0!</v>
      </c>
      <c r="CV132" s="14" t="e">
        <f t="shared" si="91"/>
        <v>#DIV/0!</v>
      </c>
      <c r="CW132" s="14" t="e">
        <f t="shared" si="91"/>
        <v>#DIV/0!</v>
      </c>
      <c r="CX132" s="14" t="e">
        <f t="shared" si="91"/>
        <v>#DIV/0!</v>
      </c>
      <c r="CY132" s="14" t="e">
        <f t="shared" si="91"/>
        <v>#DIV/0!</v>
      </c>
      <c r="CZ132" s="14" t="e">
        <f t="shared" si="91"/>
        <v>#DIV/0!</v>
      </c>
      <c r="DA132" s="14" t="e">
        <f t="shared" si="91"/>
        <v>#DIV/0!</v>
      </c>
      <c r="DB132" s="14" t="e">
        <f t="shared" si="91"/>
        <v>#DIV/0!</v>
      </c>
      <c r="DC132" s="14" t="e">
        <f t="shared" si="91"/>
        <v>#DIV/0!</v>
      </c>
      <c r="DD132" s="14" t="e">
        <f t="shared" si="92"/>
        <v>#DIV/0!</v>
      </c>
      <c r="DE132" s="14" t="e">
        <f t="shared" si="92"/>
        <v>#DIV/0!</v>
      </c>
      <c r="DF132" s="14" t="e">
        <f t="shared" si="92"/>
        <v>#DIV/0!</v>
      </c>
      <c r="DG132" s="14" t="e">
        <f t="shared" si="92"/>
        <v>#DIV/0!</v>
      </c>
      <c r="DH132" s="14" t="e">
        <f t="shared" si="92"/>
        <v>#DIV/0!</v>
      </c>
      <c r="DI132" s="14" t="e">
        <f t="shared" si="92"/>
        <v>#DIV/0!</v>
      </c>
      <c r="DJ132" s="14" t="e">
        <f t="shared" si="92"/>
        <v>#DIV/0!</v>
      </c>
      <c r="DK132" s="14" t="e">
        <f t="shared" si="92"/>
        <v>#DIV/0!</v>
      </c>
      <c r="DL132" s="14" t="e">
        <f t="shared" si="92"/>
        <v>#DIV/0!</v>
      </c>
      <c r="DM132" s="14" t="e">
        <f t="shared" si="92"/>
        <v>#DIV/0!</v>
      </c>
      <c r="DN132" s="14" t="e">
        <f t="shared" si="92"/>
        <v>#DIV/0!</v>
      </c>
      <c r="DO132" s="14" t="e">
        <f t="shared" si="92"/>
        <v>#DIV/0!</v>
      </c>
      <c r="DP132" s="14" t="e">
        <f t="shared" si="92"/>
        <v>#DIV/0!</v>
      </c>
      <c r="DQ132" s="14" t="e">
        <f t="shared" si="92"/>
        <v>#DIV/0!</v>
      </c>
      <c r="DR132" s="14" t="e">
        <f t="shared" si="92"/>
        <v>#DIV/0!</v>
      </c>
      <c r="DS132" s="14" t="e">
        <f t="shared" si="92"/>
        <v>#DIV/0!</v>
      </c>
      <c r="DT132" s="14" t="e">
        <f t="shared" si="93"/>
        <v>#DIV/0!</v>
      </c>
      <c r="DU132" s="14" t="e">
        <f t="shared" si="93"/>
        <v>#DIV/0!</v>
      </c>
      <c r="DV132" s="14" t="e">
        <f t="shared" si="93"/>
        <v>#DIV/0!</v>
      </c>
      <c r="DW132" s="14" t="e">
        <f t="shared" si="93"/>
        <v>#DIV/0!</v>
      </c>
      <c r="DX132" s="14" t="e">
        <f t="shared" si="93"/>
        <v>#DIV/0!</v>
      </c>
      <c r="DY132" s="14" t="e">
        <f t="shared" si="93"/>
        <v>#DIV/0!</v>
      </c>
      <c r="DZ132" s="14" t="e">
        <f t="shared" si="97"/>
        <v>#DIV/0!</v>
      </c>
    </row>
    <row r="133" spans="1:130">
      <c r="A133" s="18">
        <v>3</v>
      </c>
      <c r="B133" s="15">
        <f t="shared" si="94"/>
        <v>0.23076923076923062</v>
      </c>
      <c r="C133" s="18">
        <v>2003</v>
      </c>
      <c r="D133" s="25">
        <f t="shared" si="98"/>
        <v>0</v>
      </c>
      <c r="E133" s="25">
        <f t="shared" ref="E133:E151" si="99">VLOOKUP($C$67,$D$3:$K$63,$A$69,0)*(B132-B131)</f>
        <v>0</v>
      </c>
      <c r="F133" s="25">
        <f>VLOOKUP($C$68,$D$3:$K$63,$A$69,0)*(B131-B130)</f>
        <v>0</v>
      </c>
      <c r="G133" s="25">
        <f>VLOOKUP($C$69,$D$3:$K$63,$A$69,0)*B130</f>
        <v>0</v>
      </c>
      <c r="H133" s="25"/>
      <c r="I133" s="25"/>
      <c r="J133" s="25"/>
      <c r="K133" s="25"/>
      <c r="L133" s="25"/>
      <c r="M133" s="25"/>
      <c r="N133" s="25"/>
      <c r="O133" s="25"/>
      <c r="P133" s="25"/>
      <c r="Q133" s="25"/>
      <c r="R133" s="25"/>
      <c r="S133" s="25"/>
      <c r="T133" s="25"/>
      <c r="U133" s="25"/>
      <c r="V133" s="25"/>
      <c r="W133" s="25"/>
      <c r="X133" s="25"/>
      <c r="Y133" s="25"/>
      <c r="Z133" s="25"/>
      <c r="AA133" s="25"/>
      <c r="AB133" s="25"/>
      <c r="AC133" s="25"/>
      <c r="AD133" s="25"/>
      <c r="AE133" s="25"/>
      <c r="AF133" s="25"/>
      <c r="AG133" s="25"/>
      <c r="AH133" s="25"/>
      <c r="AI133" s="25"/>
      <c r="AJ133" s="25"/>
      <c r="AK133" s="25"/>
      <c r="AL133" s="25"/>
      <c r="AM133" s="25"/>
      <c r="AN133" s="25"/>
      <c r="AO133" s="25"/>
      <c r="AP133" s="25"/>
      <c r="AQ133" s="25"/>
      <c r="AR133" s="25"/>
      <c r="AS133" s="25"/>
      <c r="AT133" s="25"/>
      <c r="AU133" s="25"/>
      <c r="AV133" s="25"/>
      <c r="AW133" s="25"/>
      <c r="AX133" s="25"/>
      <c r="AY133" s="25"/>
      <c r="AZ133" s="25"/>
      <c r="BA133" s="25"/>
      <c r="BB133" s="25"/>
      <c r="BC133" s="25"/>
      <c r="BD133" s="25"/>
      <c r="BE133" s="25"/>
      <c r="BF133" s="25"/>
      <c r="BG133" s="25"/>
      <c r="BH133" s="25"/>
      <c r="BI133" s="25"/>
      <c r="BJ133" s="25"/>
      <c r="BK133" s="25"/>
      <c r="BL133" s="25"/>
      <c r="BM133" s="21">
        <f t="shared" si="95"/>
        <v>0</v>
      </c>
      <c r="BP133" s="18">
        <v>2003</v>
      </c>
      <c r="BQ133" s="14" t="e">
        <f t="shared" si="96"/>
        <v>#DIV/0!</v>
      </c>
      <c r="BR133" s="14" t="e">
        <f t="shared" si="89"/>
        <v>#DIV/0!</v>
      </c>
      <c r="BS133" s="14" t="e">
        <f t="shared" si="89"/>
        <v>#DIV/0!</v>
      </c>
      <c r="BT133" s="14" t="e">
        <f t="shared" si="89"/>
        <v>#DIV/0!</v>
      </c>
      <c r="BU133" s="14" t="e">
        <f t="shared" si="89"/>
        <v>#DIV/0!</v>
      </c>
      <c r="BV133" s="14" t="e">
        <f t="shared" si="89"/>
        <v>#DIV/0!</v>
      </c>
      <c r="BW133" s="14" t="e">
        <f t="shared" si="89"/>
        <v>#DIV/0!</v>
      </c>
      <c r="BX133" s="14" t="e">
        <f t="shared" si="89"/>
        <v>#DIV/0!</v>
      </c>
      <c r="BY133" s="14" t="e">
        <f t="shared" si="89"/>
        <v>#DIV/0!</v>
      </c>
      <c r="BZ133" s="14" t="e">
        <f t="shared" si="89"/>
        <v>#DIV/0!</v>
      </c>
      <c r="CA133" s="14" t="e">
        <f t="shared" si="89"/>
        <v>#DIV/0!</v>
      </c>
      <c r="CB133" s="14" t="e">
        <f t="shared" si="89"/>
        <v>#DIV/0!</v>
      </c>
      <c r="CC133" s="14" t="e">
        <f t="shared" si="89"/>
        <v>#DIV/0!</v>
      </c>
      <c r="CD133" s="14" t="e">
        <f t="shared" si="89"/>
        <v>#DIV/0!</v>
      </c>
      <c r="CE133" s="14" t="e">
        <f t="shared" si="89"/>
        <v>#DIV/0!</v>
      </c>
      <c r="CF133" s="14" t="e">
        <f t="shared" si="89"/>
        <v>#DIV/0!</v>
      </c>
      <c r="CG133" s="14" t="e">
        <f t="shared" si="89"/>
        <v>#DIV/0!</v>
      </c>
      <c r="CH133" s="14" t="e">
        <f t="shared" si="90"/>
        <v>#DIV/0!</v>
      </c>
      <c r="CI133" s="14" t="e">
        <f t="shared" si="90"/>
        <v>#DIV/0!</v>
      </c>
      <c r="CJ133" s="14" t="e">
        <f t="shared" si="90"/>
        <v>#DIV/0!</v>
      </c>
      <c r="CK133" s="14" t="e">
        <f t="shared" si="90"/>
        <v>#DIV/0!</v>
      </c>
      <c r="CL133" s="14" t="e">
        <f t="shared" si="90"/>
        <v>#DIV/0!</v>
      </c>
      <c r="CM133" s="14" t="e">
        <f t="shared" si="90"/>
        <v>#DIV/0!</v>
      </c>
      <c r="CN133" s="14" t="e">
        <f t="shared" si="91"/>
        <v>#DIV/0!</v>
      </c>
      <c r="CO133" s="14" t="e">
        <f t="shared" si="91"/>
        <v>#DIV/0!</v>
      </c>
      <c r="CP133" s="14" t="e">
        <f t="shared" si="91"/>
        <v>#DIV/0!</v>
      </c>
      <c r="CQ133" s="14" t="e">
        <f t="shared" si="91"/>
        <v>#DIV/0!</v>
      </c>
      <c r="CR133" s="14" t="e">
        <f t="shared" si="91"/>
        <v>#DIV/0!</v>
      </c>
      <c r="CS133" s="14" t="e">
        <f t="shared" si="91"/>
        <v>#DIV/0!</v>
      </c>
      <c r="CT133" s="14" t="e">
        <f t="shared" si="91"/>
        <v>#DIV/0!</v>
      </c>
      <c r="CU133" s="14" t="e">
        <f t="shared" si="91"/>
        <v>#DIV/0!</v>
      </c>
      <c r="CV133" s="14" t="e">
        <f t="shared" si="91"/>
        <v>#DIV/0!</v>
      </c>
      <c r="CW133" s="14" t="e">
        <f t="shared" si="91"/>
        <v>#DIV/0!</v>
      </c>
      <c r="CX133" s="14" t="e">
        <f t="shared" si="91"/>
        <v>#DIV/0!</v>
      </c>
      <c r="CY133" s="14" t="e">
        <f t="shared" si="91"/>
        <v>#DIV/0!</v>
      </c>
      <c r="CZ133" s="14" t="e">
        <f t="shared" si="91"/>
        <v>#DIV/0!</v>
      </c>
      <c r="DA133" s="14" t="e">
        <f t="shared" si="91"/>
        <v>#DIV/0!</v>
      </c>
      <c r="DB133" s="14" t="e">
        <f t="shared" si="91"/>
        <v>#DIV/0!</v>
      </c>
      <c r="DC133" s="14" t="e">
        <f t="shared" si="91"/>
        <v>#DIV/0!</v>
      </c>
      <c r="DD133" s="14" t="e">
        <f t="shared" si="92"/>
        <v>#DIV/0!</v>
      </c>
      <c r="DE133" s="14" t="e">
        <f t="shared" si="92"/>
        <v>#DIV/0!</v>
      </c>
      <c r="DF133" s="14" t="e">
        <f t="shared" si="92"/>
        <v>#DIV/0!</v>
      </c>
      <c r="DG133" s="14" t="e">
        <f t="shared" si="92"/>
        <v>#DIV/0!</v>
      </c>
      <c r="DH133" s="14" t="e">
        <f t="shared" si="92"/>
        <v>#DIV/0!</v>
      </c>
      <c r="DI133" s="14" t="e">
        <f t="shared" si="92"/>
        <v>#DIV/0!</v>
      </c>
      <c r="DJ133" s="14" t="e">
        <f t="shared" si="92"/>
        <v>#DIV/0!</v>
      </c>
      <c r="DK133" s="14" t="e">
        <f t="shared" si="92"/>
        <v>#DIV/0!</v>
      </c>
      <c r="DL133" s="14" t="e">
        <f t="shared" si="92"/>
        <v>#DIV/0!</v>
      </c>
      <c r="DM133" s="14" t="e">
        <f t="shared" si="92"/>
        <v>#DIV/0!</v>
      </c>
      <c r="DN133" s="14" t="e">
        <f t="shared" si="92"/>
        <v>#DIV/0!</v>
      </c>
      <c r="DO133" s="14" t="e">
        <f t="shared" si="92"/>
        <v>#DIV/0!</v>
      </c>
      <c r="DP133" s="14" t="e">
        <f t="shared" si="92"/>
        <v>#DIV/0!</v>
      </c>
      <c r="DQ133" s="14" t="e">
        <f t="shared" si="92"/>
        <v>#DIV/0!</v>
      </c>
      <c r="DR133" s="14" t="e">
        <f t="shared" si="92"/>
        <v>#DIV/0!</v>
      </c>
      <c r="DS133" s="14" t="e">
        <f t="shared" si="92"/>
        <v>#DIV/0!</v>
      </c>
      <c r="DT133" s="14" t="e">
        <f t="shared" si="93"/>
        <v>#DIV/0!</v>
      </c>
      <c r="DU133" s="14" t="e">
        <f t="shared" si="93"/>
        <v>#DIV/0!</v>
      </c>
      <c r="DV133" s="14" t="e">
        <f t="shared" si="93"/>
        <v>#DIV/0!</v>
      </c>
      <c r="DW133" s="14" t="e">
        <f t="shared" si="93"/>
        <v>#DIV/0!</v>
      </c>
      <c r="DX133" s="14" t="e">
        <f t="shared" si="93"/>
        <v>#DIV/0!</v>
      </c>
      <c r="DY133" s="14" t="e">
        <f t="shared" si="93"/>
        <v>#DIV/0!</v>
      </c>
      <c r="DZ133" s="14" t="e">
        <f t="shared" si="97"/>
        <v>#DIV/0!</v>
      </c>
    </row>
    <row r="134" spans="1:130">
      <c r="A134" s="18">
        <v>4</v>
      </c>
      <c r="B134" s="15">
        <f t="shared" si="94"/>
        <v>0.30769230769230749</v>
      </c>
      <c r="C134" s="18">
        <v>2004</v>
      </c>
      <c r="D134" s="25">
        <f t="shared" si="98"/>
        <v>0</v>
      </c>
      <c r="E134" s="25">
        <f t="shared" si="99"/>
        <v>0</v>
      </c>
      <c r="F134" s="25">
        <f t="shared" ref="F134:F152" si="100">VLOOKUP($C$68,$D$3:$K$63,$A$69,0)*(B132-B131)</f>
        <v>0</v>
      </c>
      <c r="G134" s="25">
        <f>VLOOKUP($C$69,$D$3:$K$63,$A$69,0)*(B131-B130)</f>
        <v>0</v>
      </c>
      <c r="H134" s="25">
        <f>VLOOKUP($C$70,$D$3:$K$63,$A$69,0)*B130</f>
        <v>0</v>
      </c>
      <c r="I134" s="25"/>
      <c r="J134" s="25"/>
      <c r="K134" s="25"/>
      <c r="L134" s="25"/>
      <c r="M134" s="25"/>
      <c r="N134" s="25"/>
      <c r="O134" s="25"/>
      <c r="P134" s="25"/>
      <c r="Q134" s="25"/>
      <c r="R134" s="25"/>
      <c r="S134" s="25"/>
      <c r="T134" s="25"/>
      <c r="U134" s="25"/>
      <c r="V134" s="25"/>
      <c r="W134" s="25"/>
      <c r="X134" s="25"/>
      <c r="Y134" s="25"/>
      <c r="Z134" s="25"/>
      <c r="AA134" s="25"/>
      <c r="AB134" s="25"/>
      <c r="AC134" s="25"/>
      <c r="AD134" s="25"/>
      <c r="AE134" s="25"/>
      <c r="AF134" s="25"/>
      <c r="AG134" s="25"/>
      <c r="AH134" s="25"/>
      <c r="AI134" s="25"/>
      <c r="AJ134" s="25"/>
      <c r="AK134" s="25"/>
      <c r="AL134" s="25"/>
      <c r="AM134" s="25"/>
      <c r="AN134" s="25"/>
      <c r="AO134" s="25"/>
      <c r="AP134" s="25"/>
      <c r="AQ134" s="25"/>
      <c r="AR134" s="25"/>
      <c r="AS134" s="25"/>
      <c r="AT134" s="25"/>
      <c r="AU134" s="25"/>
      <c r="AV134" s="25"/>
      <c r="AW134" s="25"/>
      <c r="AX134" s="25"/>
      <c r="AY134" s="25"/>
      <c r="AZ134" s="25"/>
      <c r="BA134" s="25"/>
      <c r="BB134" s="25"/>
      <c r="BC134" s="25"/>
      <c r="BD134" s="25"/>
      <c r="BE134" s="25"/>
      <c r="BF134" s="25"/>
      <c r="BG134" s="25"/>
      <c r="BH134" s="25"/>
      <c r="BI134" s="25"/>
      <c r="BJ134" s="25"/>
      <c r="BK134" s="25"/>
      <c r="BL134" s="25"/>
      <c r="BM134" s="21">
        <f t="shared" si="95"/>
        <v>0</v>
      </c>
      <c r="BP134" s="18">
        <v>2004</v>
      </c>
      <c r="BQ134" s="14" t="e">
        <f t="shared" si="96"/>
        <v>#DIV/0!</v>
      </c>
      <c r="BR134" s="14" t="e">
        <f t="shared" si="89"/>
        <v>#DIV/0!</v>
      </c>
      <c r="BS134" s="14" t="e">
        <f t="shared" si="89"/>
        <v>#DIV/0!</v>
      </c>
      <c r="BT134" s="14" t="e">
        <f t="shared" si="89"/>
        <v>#DIV/0!</v>
      </c>
      <c r="BU134" s="14" t="e">
        <f t="shared" si="89"/>
        <v>#DIV/0!</v>
      </c>
      <c r="BV134" s="14" t="e">
        <f t="shared" si="89"/>
        <v>#DIV/0!</v>
      </c>
      <c r="BW134" s="14" t="e">
        <f t="shared" si="89"/>
        <v>#DIV/0!</v>
      </c>
      <c r="BX134" s="14" t="e">
        <f t="shared" si="89"/>
        <v>#DIV/0!</v>
      </c>
      <c r="BY134" s="14" t="e">
        <f t="shared" si="89"/>
        <v>#DIV/0!</v>
      </c>
      <c r="BZ134" s="14" t="e">
        <f t="shared" si="89"/>
        <v>#DIV/0!</v>
      </c>
      <c r="CA134" s="14" t="e">
        <f t="shared" si="89"/>
        <v>#DIV/0!</v>
      </c>
      <c r="CB134" s="14" t="e">
        <f t="shared" si="89"/>
        <v>#DIV/0!</v>
      </c>
      <c r="CC134" s="14" t="e">
        <f t="shared" si="89"/>
        <v>#DIV/0!</v>
      </c>
      <c r="CD134" s="14" t="e">
        <f t="shared" si="89"/>
        <v>#DIV/0!</v>
      </c>
      <c r="CE134" s="14" t="e">
        <f t="shared" si="89"/>
        <v>#DIV/0!</v>
      </c>
      <c r="CF134" s="14" t="e">
        <f t="shared" si="89"/>
        <v>#DIV/0!</v>
      </c>
      <c r="CG134" s="14" t="e">
        <f t="shared" si="89"/>
        <v>#DIV/0!</v>
      </c>
      <c r="CH134" s="14" t="e">
        <f t="shared" si="90"/>
        <v>#DIV/0!</v>
      </c>
      <c r="CI134" s="14" t="e">
        <f t="shared" si="90"/>
        <v>#DIV/0!</v>
      </c>
      <c r="CJ134" s="14" t="e">
        <f t="shared" si="90"/>
        <v>#DIV/0!</v>
      </c>
      <c r="CK134" s="14" t="e">
        <f t="shared" si="90"/>
        <v>#DIV/0!</v>
      </c>
      <c r="CL134" s="14" t="e">
        <f t="shared" si="90"/>
        <v>#DIV/0!</v>
      </c>
      <c r="CM134" s="14" t="e">
        <f t="shared" si="90"/>
        <v>#DIV/0!</v>
      </c>
      <c r="CN134" s="14" t="e">
        <f t="shared" si="91"/>
        <v>#DIV/0!</v>
      </c>
      <c r="CO134" s="14" t="e">
        <f t="shared" si="91"/>
        <v>#DIV/0!</v>
      </c>
      <c r="CP134" s="14" t="e">
        <f t="shared" si="91"/>
        <v>#DIV/0!</v>
      </c>
      <c r="CQ134" s="14" t="e">
        <f t="shared" si="91"/>
        <v>#DIV/0!</v>
      </c>
      <c r="CR134" s="14" t="e">
        <f t="shared" si="91"/>
        <v>#DIV/0!</v>
      </c>
      <c r="CS134" s="14" t="e">
        <f t="shared" si="91"/>
        <v>#DIV/0!</v>
      </c>
      <c r="CT134" s="14" t="e">
        <f t="shared" si="91"/>
        <v>#DIV/0!</v>
      </c>
      <c r="CU134" s="14" t="e">
        <f t="shared" si="91"/>
        <v>#DIV/0!</v>
      </c>
      <c r="CV134" s="14" t="e">
        <f t="shared" si="91"/>
        <v>#DIV/0!</v>
      </c>
      <c r="CW134" s="14" t="e">
        <f t="shared" si="91"/>
        <v>#DIV/0!</v>
      </c>
      <c r="CX134" s="14" t="e">
        <f t="shared" si="91"/>
        <v>#DIV/0!</v>
      </c>
      <c r="CY134" s="14" t="e">
        <f t="shared" si="91"/>
        <v>#DIV/0!</v>
      </c>
      <c r="CZ134" s="14" t="e">
        <f t="shared" si="91"/>
        <v>#DIV/0!</v>
      </c>
      <c r="DA134" s="14" t="e">
        <f t="shared" si="91"/>
        <v>#DIV/0!</v>
      </c>
      <c r="DB134" s="14" t="e">
        <f t="shared" si="91"/>
        <v>#DIV/0!</v>
      </c>
      <c r="DC134" s="14" t="e">
        <f t="shared" si="91"/>
        <v>#DIV/0!</v>
      </c>
      <c r="DD134" s="14" t="e">
        <f t="shared" si="92"/>
        <v>#DIV/0!</v>
      </c>
      <c r="DE134" s="14" t="e">
        <f t="shared" si="92"/>
        <v>#DIV/0!</v>
      </c>
      <c r="DF134" s="14" t="e">
        <f t="shared" si="92"/>
        <v>#DIV/0!</v>
      </c>
      <c r="DG134" s="14" t="e">
        <f t="shared" si="92"/>
        <v>#DIV/0!</v>
      </c>
      <c r="DH134" s="14" t="e">
        <f t="shared" si="92"/>
        <v>#DIV/0!</v>
      </c>
      <c r="DI134" s="14" t="e">
        <f t="shared" si="92"/>
        <v>#DIV/0!</v>
      </c>
      <c r="DJ134" s="14" t="e">
        <f t="shared" si="92"/>
        <v>#DIV/0!</v>
      </c>
      <c r="DK134" s="14" t="e">
        <f t="shared" si="92"/>
        <v>#DIV/0!</v>
      </c>
      <c r="DL134" s="14" t="e">
        <f t="shared" si="92"/>
        <v>#DIV/0!</v>
      </c>
      <c r="DM134" s="14" t="e">
        <f t="shared" si="92"/>
        <v>#DIV/0!</v>
      </c>
      <c r="DN134" s="14" t="e">
        <f t="shared" si="92"/>
        <v>#DIV/0!</v>
      </c>
      <c r="DO134" s="14" t="e">
        <f t="shared" si="92"/>
        <v>#DIV/0!</v>
      </c>
      <c r="DP134" s="14" t="e">
        <f t="shared" si="92"/>
        <v>#DIV/0!</v>
      </c>
      <c r="DQ134" s="14" t="e">
        <f t="shared" si="92"/>
        <v>#DIV/0!</v>
      </c>
      <c r="DR134" s="14" t="e">
        <f t="shared" si="92"/>
        <v>#DIV/0!</v>
      </c>
      <c r="DS134" s="14" t="e">
        <f t="shared" si="92"/>
        <v>#DIV/0!</v>
      </c>
      <c r="DT134" s="14" t="e">
        <f t="shared" si="93"/>
        <v>#DIV/0!</v>
      </c>
      <c r="DU134" s="14" t="e">
        <f t="shared" si="93"/>
        <v>#DIV/0!</v>
      </c>
      <c r="DV134" s="14" t="e">
        <f t="shared" si="93"/>
        <v>#DIV/0!</v>
      </c>
      <c r="DW134" s="14" t="e">
        <f t="shared" si="93"/>
        <v>#DIV/0!</v>
      </c>
      <c r="DX134" s="14" t="e">
        <f t="shared" si="93"/>
        <v>#DIV/0!</v>
      </c>
      <c r="DY134" s="14" t="e">
        <f t="shared" si="93"/>
        <v>#DIV/0!</v>
      </c>
      <c r="DZ134" s="14" t="e">
        <f t="shared" si="97"/>
        <v>#DIV/0!</v>
      </c>
    </row>
    <row r="135" spans="1:130">
      <c r="A135" s="18">
        <v>5</v>
      </c>
      <c r="B135" s="15">
        <f t="shared" si="94"/>
        <v>0.38461538461538436</v>
      </c>
      <c r="C135" s="18">
        <v>2005</v>
      </c>
      <c r="D135" s="25">
        <f t="shared" si="98"/>
        <v>0</v>
      </c>
      <c r="E135" s="25">
        <f t="shared" si="99"/>
        <v>0</v>
      </c>
      <c r="F135" s="25">
        <f t="shared" si="100"/>
        <v>0</v>
      </c>
      <c r="G135" s="25">
        <f t="shared" ref="G135:G153" si="101">VLOOKUP($C$69,$D$3:$K$63,$A$69,0)*(B132-B131)</f>
        <v>0</v>
      </c>
      <c r="H135" s="25">
        <f>VLOOKUP($C$70,$D$3:$K$63,$A$69,0)*(B131-B130)</f>
        <v>0</v>
      </c>
      <c r="I135" s="25">
        <f>VLOOKUP($C$71,$D$3:$K$63,$A$69,0)*B130</f>
        <v>0</v>
      </c>
      <c r="J135" s="25"/>
      <c r="K135" s="25"/>
      <c r="L135" s="25"/>
      <c r="M135" s="25"/>
      <c r="N135" s="25"/>
      <c r="O135" s="25"/>
      <c r="P135" s="25"/>
      <c r="Q135" s="25"/>
      <c r="R135" s="25"/>
      <c r="S135" s="25"/>
      <c r="T135" s="25"/>
      <c r="U135" s="25"/>
      <c r="V135" s="25"/>
      <c r="W135" s="25"/>
      <c r="X135" s="25"/>
      <c r="Y135" s="25"/>
      <c r="Z135" s="25"/>
      <c r="AA135" s="25"/>
      <c r="AB135" s="25"/>
      <c r="AC135" s="25"/>
      <c r="AD135" s="25"/>
      <c r="AE135" s="25"/>
      <c r="AF135" s="25"/>
      <c r="AG135" s="25"/>
      <c r="AH135" s="25"/>
      <c r="AI135" s="25"/>
      <c r="AJ135" s="25"/>
      <c r="AK135" s="25"/>
      <c r="AL135" s="25"/>
      <c r="AM135" s="25"/>
      <c r="AN135" s="25"/>
      <c r="AO135" s="25"/>
      <c r="AP135" s="25"/>
      <c r="AQ135" s="25"/>
      <c r="AR135" s="25"/>
      <c r="AS135" s="25"/>
      <c r="AT135" s="25"/>
      <c r="AU135" s="25"/>
      <c r="AV135" s="25"/>
      <c r="AW135" s="25"/>
      <c r="AX135" s="25"/>
      <c r="AY135" s="25"/>
      <c r="AZ135" s="25"/>
      <c r="BA135" s="25"/>
      <c r="BB135" s="25"/>
      <c r="BC135" s="25"/>
      <c r="BD135" s="25"/>
      <c r="BE135" s="25"/>
      <c r="BF135" s="25"/>
      <c r="BG135" s="25"/>
      <c r="BH135" s="25"/>
      <c r="BI135" s="25"/>
      <c r="BJ135" s="25"/>
      <c r="BK135" s="25"/>
      <c r="BL135" s="25"/>
      <c r="BM135" s="21">
        <f t="shared" si="95"/>
        <v>0</v>
      </c>
      <c r="BP135" s="18">
        <v>2005</v>
      </c>
      <c r="BQ135" s="14" t="e">
        <f t="shared" si="96"/>
        <v>#DIV/0!</v>
      </c>
      <c r="BR135" s="14" t="e">
        <f t="shared" si="89"/>
        <v>#DIV/0!</v>
      </c>
      <c r="BS135" s="14" t="e">
        <f t="shared" si="89"/>
        <v>#DIV/0!</v>
      </c>
      <c r="BT135" s="14" t="e">
        <f t="shared" si="89"/>
        <v>#DIV/0!</v>
      </c>
      <c r="BU135" s="14" t="e">
        <f t="shared" si="89"/>
        <v>#DIV/0!</v>
      </c>
      <c r="BV135" s="14" t="e">
        <f t="shared" si="89"/>
        <v>#DIV/0!</v>
      </c>
      <c r="BW135" s="14" t="e">
        <f t="shared" si="89"/>
        <v>#DIV/0!</v>
      </c>
      <c r="BX135" s="14" t="e">
        <f t="shared" si="89"/>
        <v>#DIV/0!</v>
      </c>
      <c r="BY135" s="14" t="e">
        <f t="shared" si="89"/>
        <v>#DIV/0!</v>
      </c>
      <c r="BZ135" s="14" t="e">
        <f t="shared" si="89"/>
        <v>#DIV/0!</v>
      </c>
      <c r="CA135" s="14" t="e">
        <f t="shared" si="89"/>
        <v>#DIV/0!</v>
      </c>
      <c r="CB135" s="14" t="e">
        <f t="shared" si="89"/>
        <v>#DIV/0!</v>
      </c>
      <c r="CC135" s="14" t="e">
        <f t="shared" si="89"/>
        <v>#DIV/0!</v>
      </c>
      <c r="CD135" s="14" t="e">
        <f t="shared" si="89"/>
        <v>#DIV/0!</v>
      </c>
      <c r="CE135" s="14" t="e">
        <f t="shared" si="89"/>
        <v>#DIV/0!</v>
      </c>
      <c r="CF135" s="14" t="e">
        <f t="shared" si="89"/>
        <v>#DIV/0!</v>
      </c>
      <c r="CG135" s="14" t="e">
        <f t="shared" si="89"/>
        <v>#DIV/0!</v>
      </c>
      <c r="CH135" s="14" t="e">
        <f t="shared" si="90"/>
        <v>#DIV/0!</v>
      </c>
      <c r="CI135" s="14" t="e">
        <f t="shared" si="90"/>
        <v>#DIV/0!</v>
      </c>
      <c r="CJ135" s="14" t="e">
        <f t="shared" si="90"/>
        <v>#DIV/0!</v>
      </c>
      <c r="CK135" s="14" t="e">
        <f t="shared" si="90"/>
        <v>#DIV/0!</v>
      </c>
      <c r="CL135" s="14" t="e">
        <f t="shared" si="90"/>
        <v>#DIV/0!</v>
      </c>
      <c r="CM135" s="14" t="e">
        <f t="shared" si="90"/>
        <v>#DIV/0!</v>
      </c>
      <c r="CN135" s="14" t="e">
        <f t="shared" si="91"/>
        <v>#DIV/0!</v>
      </c>
      <c r="CO135" s="14" t="e">
        <f t="shared" si="91"/>
        <v>#DIV/0!</v>
      </c>
      <c r="CP135" s="14" t="e">
        <f t="shared" si="91"/>
        <v>#DIV/0!</v>
      </c>
      <c r="CQ135" s="14" t="e">
        <f t="shared" si="91"/>
        <v>#DIV/0!</v>
      </c>
      <c r="CR135" s="14" t="e">
        <f t="shared" si="91"/>
        <v>#DIV/0!</v>
      </c>
      <c r="CS135" s="14" t="e">
        <f t="shared" si="91"/>
        <v>#DIV/0!</v>
      </c>
      <c r="CT135" s="14" t="e">
        <f t="shared" si="91"/>
        <v>#DIV/0!</v>
      </c>
      <c r="CU135" s="14" t="e">
        <f t="shared" si="91"/>
        <v>#DIV/0!</v>
      </c>
      <c r="CV135" s="14" t="e">
        <f t="shared" si="91"/>
        <v>#DIV/0!</v>
      </c>
      <c r="CW135" s="14" t="e">
        <f t="shared" si="91"/>
        <v>#DIV/0!</v>
      </c>
      <c r="CX135" s="14" t="e">
        <f t="shared" si="91"/>
        <v>#DIV/0!</v>
      </c>
      <c r="CY135" s="14" t="e">
        <f t="shared" si="91"/>
        <v>#DIV/0!</v>
      </c>
      <c r="CZ135" s="14" t="e">
        <f t="shared" si="91"/>
        <v>#DIV/0!</v>
      </c>
      <c r="DA135" s="14" t="e">
        <f t="shared" si="91"/>
        <v>#DIV/0!</v>
      </c>
      <c r="DB135" s="14" t="e">
        <f t="shared" si="91"/>
        <v>#DIV/0!</v>
      </c>
      <c r="DC135" s="14" t="e">
        <f t="shared" si="91"/>
        <v>#DIV/0!</v>
      </c>
      <c r="DD135" s="14" t="e">
        <f t="shared" si="92"/>
        <v>#DIV/0!</v>
      </c>
      <c r="DE135" s="14" t="e">
        <f t="shared" si="92"/>
        <v>#DIV/0!</v>
      </c>
      <c r="DF135" s="14" t="e">
        <f t="shared" si="92"/>
        <v>#DIV/0!</v>
      </c>
      <c r="DG135" s="14" t="e">
        <f t="shared" si="92"/>
        <v>#DIV/0!</v>
      </c>
      <c r="DH135" s="14" t="e">
        <f t="shared" si="92"/>
        <v>#DIV/0!</v>
      </c>
      <c r="DI135" s="14" t="e">
        <f t="shared" si="92"/>
        <v>#DIV/0!</v>
      </c>
      <c r="DJ135" s="14" t="e">
        <f t="shared" si="92"/>
        <v>#DIV/0!</v>
      </c>
      <c r="DK135" s="14" t="e">
        <f t="shared" si="92"/>
        <v>#DIV/0!</v>
      </c>
      <c r="DL135" s="14" t="e">
        <f t="shared" si="92"/>
        <v>#DIV/0!</v>
      </c>
      <c r="DM135" s="14" t="e">
        <f t="shared" si="92"/>
        <v>#DIV/0!</v>
      </c>
      <c r="DN135" s="14" t="e">
        <f t="shared" si="92"/>
        <v>#DIV/0!</v>
      </c>
      <c r="DO135" s="14" t="e">
        <f t="shared" si="92"/>
        <v>#DIV/0!</v>
      </c>
      <c r="DP135" s="14" t="e">
        <f t="shared" si="92"/>
        <v>#DIV/0!</v>
      </c>
      <c r="DQ135" s="14" t="e">
        <f t="shared" si="92"/>
        <v>#DIV/0!</v>
      </c>
      <c r="DR135" s="14" t="e">
        <f t="shared" si="92"/>
        <v>#DIV/0!</v>
      </c>
      <c r="DS135" s="14" t="e">
        <f t="shared" si="92"/>
        <v>#DIV/0!</v>
      </c>
      <c r="DT135" s="14" t="e">
        <f t="shared" si="93"/>
        <v>#DIV/0!</v>
      </c>
      <c r="DU135" s="14" t="e">
        <f t="shared" si="93"/>
        <v>#DIV/0!</v>
      </c>
      <c r="DV135" s="14" t="e">
        <f t="shared" si="93"/>
        <v>#DIV/0!</v>
      </c>
      <c r="DW135" s="14" t="e">
        <f t="shared" si="93"/>
        <v>#DIV/0!</v>
      </c>
      <c r="DX135" s="14" t="e">
        <f t="shared" si="93"/>
        <v>#DIV/0!</v>
      </c>
      <c r="DY135" s="14" t="e">
        <f t="shared" si="93"/>
        <v>#DIV/0!</v>
      </c>
      <c r="DZ135" s="14" t="e">
        <f t="shared" si="97"/>
        <v>#DIV/0!</v>
      </c>
    </row>
    <row r="136" spans="1:130">
      <c r="A136" s="18">
        <v>6</v>
      </c>
      <c r="B136" s="15">
        <f t="shared" si="94"/>
        <v>0.46153846153846123</v>
      </c>
      <c r="C136" s="18">
        <v>2006</v>
      </c>
      <c r="D136" s="25">
        <f t="shared" si="98"/>
        <v>0</v>
      </c>
      <c r="E136" s="25">
        <f t="shared" si="99"/>
        <v>0</v>
      </c>
      <c r="F136" s="25">
        <f t="shared" si="100"/>
        <v>0</v>
      </c>
      <c r="G136" s="25">
        <f t="shared" si="101"/>
        <v>0</v>
      </c>
      <c r="H136" s="25">
        <f t="shared" ref="H136:H154" si="102">VLOOKUP($C$70,$D$3:$K$63,$A$69,0)*(B132-B131)</f>
        <v>0</v>
      </c>
      <c r="I136" s="25">
        <f>VLOOKUP($C$71,$D$3:$K$63,$A$69,0)*(B131-B130)</f>
        <v>0</v>
      </c>
      <c r="J136" s="25">
        <f>VLOOKUP($C$72,$D$3:$K$63,$A$69,0)*B130</f>
        <v>0</v>
      </c>
      <c r="K136" s="25"/>
      <c r="L136" s="25"/>
      <c r="M136" s="25"/>
      <c r="N136" s="25"/>
      <c r="O136" s="25"/>
      <c r="P136" s="25"/>
      <c r="Q136" s="25"/>
      <c r="R136" s="25"/>
      <c r="S136" s="25"/>
      <c r="T136" s="25"/>
      <c r="U136" s="25"/>
      <c r="V136" s="25"/>
      <c r="W136" s="25"/>
      <c r="X136" s="25"/>
      <c r="Y136" s="25"/>
      <c r="Z136" s="25"/>
      <c r="AA136" s="25"/>
      <c r="AB136" s="25"/>
      <c r="AC136" s="25"/>
      <c r="AD136" s="25"/>
      <c r="AE136" s="25"/>
      <c r="AF136" s="25"/>
      <c r="AG136" s="25"/>
      <c r="AH136" s="25"/>
      <c r="AI136" s="25"/>
      <c r="AJ136" s="25"/>
      <c r="AK136" s="25"/>
      <c r="AL136" s="25"/>
      <c r="AM136" s="25"/>
      <c r="AN136" s="25"/>
      <c r="AO136" s="25"/>
      <c r="AP136" s="25"/>
      <c r="AQ136" s="25"/>
      <c r="AR136" s="25"/>
      <c r="AS136" s="25"/>
      <c r="AT136" s="25"/>
      <c r="AU136" s="25"/>
      <c r="AV136" s="25"/>
      <c r="AW136" s="25"/>
      <c r="AX136" s="25"/>
      <c r="AY136" s="25"/>
      <c r="AZ136" s="25"/>
      <c r="BA136" s="25"/>
      <c r="BB136" s="25"/>
      <c r="BC136" s="25"/>
      <c r="BD136" s="25"/>
      <c r="BE136" s="25"/>
      <c r="BF136" s="25"/>
      <c r="BG136" s="25"/>
      <c r="BH136" s="25"/>
      <c r="BI136" s="25"/>
      <c r="BJ136" s="25"/>
      <c r="BK136" s="25"/>
      <c r="BL136" s="25"/>
      <c r="BM136" s="21">
        <f t="shared" si="95"/>
        <v>0</v>
      </c>
      <c r="BP136" s="18">
        <v>2006</v>
      </c>
      <c r="BQ136" s="14" t="e">
        <f t="shared" si="96"/>
        <v>#DIV/0!</v>
      </c>
      <c r="BR136" s="14" t="e">
        <f t="shared" si="89"/>
        <v>#DIV/0!</v>
      </c>
      <c r="BS136" s="14" t="e">
        <f t="shared" si="89"/>
        <v>#DIV/0!</v>
      </c>
      <c r="BT136" s="14" t="e">
        <f t="shared" si="89"/>
        <v>#DIV/0!</v>
      </c>
      <c r="BU136" s="14" t="e">
        <f t="shared" si="89"/>
        <v>#DIV/0!</v>
      </c>
      <c r="BV136" s="14" t="e">
        <f t="shared" si="89"/>
        <v>#DIV/0!</v>
      </c>
      <c r="BW136" s="14" t="e">
        <f t="shared" si="89"/>
        <v>#DIV/0!</v>
      </c>
      <c r="BX136" s="14" t="e">
        <f t="shared" si="89"/>
        <v>#DIV/0!</v>
      </c>
      <c r="BY136" s="14" t="e">
        <f t="shared" si="89"/>
        <v>#DIV/0!</v>
      </c>
      <c r="BZ136" s="14" t="e">
        <f t="shared" si="89"/>
        <v>#DIV/0!</v>
      </c>
      <c r="CA136" s="14" t="e">
        <f t="shared" si="89"/>
        <v>#DIV/0!</v>
      </c>
      <c r="CB136" s="14" t="e">
        <f t="shared" si="89"/>
        <v>#DIV/0!</v>
      </c>
      <c r="CC136" s="14" t="e">
        <f t="shared" si="89"/>
        <v>#DIV/0!</v>
      </c>
      <c r="CD136" s="14" t="e">
        <f t="shared" si="89"/>
        <v>#DIV/0!</v>
      </c>
      <c r="CE136" s="14" t="e">
        <f t="shared" si="89"/>
        <v>#DIV/0!</v>
      </c>
      <c r="CF136" s="14" t="e">
        <f t="shared" si="89"/>
        <v>#DIV/0!</v>
      </c>
      <c r="CG136" s="14" t="e">
        <f t="shared" si="89"/>
        <v>#DIV/0!</v>
      </c>
      <c r="CH136" s="14" t="e">
        <f t="shared" si="90"/>
        <v>#DIV/0!</v>
      </c>
      <c r="CI136" s="14" t="e">
        <f t="shared" si="90"/>
        <v>#DIV/0!</v>
      </c>
      <c r="CJ136" s="14" t="e">
        <f t="shared" si="90"/>
        <v>#DIV/0!</v>
      </c>
      <c r="CK136" s="14" t="e">
        <f t="shared" si="90"/>
        <v>#DIV/0!</v>
      </c>
      <c r="CL136" s="14" t="e">
        <f t="shared" si="90"/>
        <v>#DIV/0!</v>
      </c>
      <c r="CM136" s="14" t="e">
        <f t="shared" si="90"/>
        <v>#DIV/0!</v>
      </c>
      <c r="CN136" s="14" t="e">
        <f t="shared" si="91"/>
        <v>#DIV/0!</v>
      </c>
      <c r="CO136" s="14" t="e">
        <f t="shared" si="91"/>
        <v>#DIV/0!</v>
      </c>
      <c r="CP136" s="14" t="e">
        <f t="shared" si="91"/>
        <v>#DIV/0!</v>
      </c>
      <c r="CQ136" s="14" t="e">
        <f t="shared" si="91"/>
        <v>#DIV/0!</v>
      </c>
      <c r="CR136" s="14" t="e">
        <f t="shared" si="91"/>
        <v>#DIV/0!</v>
      </c>
      <c r="CS136" s="14" t="e">
        <f t="shared" si="91"/>
        <v>#DIV/0!</v>
      </c>
      <c r="CT136" s="14" t="e">
        <f t="shared" si="91"/>
        <v>#DIV/0!</v>
      </c>
      <c r="CU136" s="14" t="e">
        <f t="shared" si="91"/>
        <v>#DIV/0!</v>
      </c>
      <c r="CV136" s="14" t="e">
        <f t="shared" si="91"/>
        <v>#DIV/0!</v>
      </c>
      <c r="CW136" s="14" t="e">
        <f t="shared" si="91"/>
        <v>#DIV/0!</v>
      </c>
      <c r="CX136" s="14" t="e">
        <f t="shared" si="91"/>
        <v>#DIV/0!</v>
      </c>
      <c r="CY136" s="14" t="e">
        <f t="shared" si="91"/>
        <v>#DIV/0!</v>
      </c>
      <c r="CZ136" s="14" t="e">
        <f t="shared" si="91"/>
        <v>#DIV/0!</v>
      </c>
      <c r="DA136" s="14" t="e">
        <f t="shared" si="91"/>
        <v>#DIV/0!</v>
      </c>
      <c r="DB136" s="14" t="e">
        <f t="shared" si="91"/>
        <v>#DIV/0!</v>
      </c>
      <c r="DC136" s="14" t="e">
        <f t="shared" si="91"/>
        <v>#DIV/0!</v>
      </c>
      <c r="DD136" s="14" t="e">
        <f t="shared" si="92"/>
        <v>#DIV/0!</v>
      </c>
      <c r="DE136" s="14" t="e">
        <f t="shared" si="92"/>
        <v>#DIV/0!</v>
      </c>
      <c r="DF136" s="14" t="e">
        <f t="shared" si="92"/>
        <v>#DIV/0!</v>
      </c>
      <c r="DG136" s="14" t="e">
        <f t="shared" si="92"/>
        <v>#DIV/0!</v>
      </c>
      <c r="DH136" s="14" t="e">
        <f t="shared" si="92"/>
        <v>#DIV/0!</v>
      </c>
      <c r="DI136" s="14" t="e">
        <f t="shared" si="92"/>
        <v>#DIV/0!</v>
      </c>
      <c r="DJ136" s="14" t="e">
        <f t="shared" si="92"/>
        <v>#DIV/0!</v>
      </c>
      <c r="DK136" s="14" t="e">
        <f t="shared" si="92"/>
        <v>#DIV/0!</v>
      </c>
      <c r="DL136" s="14" t="e">
        <f t="shared" si="92"/>
        <v>#DIV/0!</v>
      </c>
      <c r="DM136" s="14" t="e">
        <f t="shared" si="92"/>
        <v>#DIV/0!</v>
      </c>
      <c r="DN136" s="14" t="e">
        <f t="shared" si="92"/>
        <v>#DIV/0!</v>
      </c>
      <c r="DO136" s="14" t="e">
        <f t="shared" si="92"/>
        <v>#DIV/0!</v>
      </c>
      <c r="DP136" s="14" t="e">
        <f t="shared" si="92"/>
        <v>#DIV/0!</v>
      </c>
      <c r="DQ136" s="14" t="e">
        <f t="shared" si="92"/>
        <v>#DIV/0!</v>
      </c>
      <c r="DR136" s="14" t="e">
        <f t="shared" si="92"/>
        <v>#DIV/0!</v>
      </c>
      <c r="DS136" s="14" t="e">
        <f t="shared" si="92"/>
        <v>#DIV/0!</v>
      </c>
      <c r="DT136" s="14" t="e">
        <f t="shared" si="93"/>
        <v>#DIV/0!</v>
      </c>
      <c r="DU136" s="14" t="e">
        <f t="shared" si="93"/>
        <v>#DIV/0!</v>
      </c>
      <c r="DV136" s="14" t="e">
        <f t="shared" si="93"/>
        <v>#DIV/0!</v>
      </c>
      <c r="DW136" s="14" t="e">
        <f t="shared" si="93"/>
        <v>#DIV/0!</v>
      </c>
      <c r="DX136" s="14" t="e">
        <f t="shared" si="93"/>
        <v>#DIV/0!</v>
      </c>
      <c r="DY136" s="14" t="e">
        <f t="shared" si="93"/>
        <v>#DIV/0!</v>
      </c>
      <c r="DZ136" s="14" t="e">
        <f t="shared" si="97"/>
        <v>#DIV/0!</v>
      </c>
    </row>
    <row r="137" spans="1:130">
      <c r="A137" s="18">
        <v>7</v>
      </c>
      <c r="B137" s="15">
        <f t="shared" si="94"/>
        <v>0.5384615384615381</v>
      </c>
      <c r="C137" s="18">
        <v>2007</v>
      </c>
      <c r="D137" s="25">
        <f t="shared" si="98"/>
        <v>0</v>
      </c>
      <c r="E137" s="25">
        <f t="shared" si="99"/>
        <v>0</v>
      </c>
      <c r="F137" s="25">
        <f t="shared" si="100"/>
        <v>0</v>
      </c>
      <c r="G137" s="25">
        <f t="shared" si="101"/>
        <v>0</v>
      </c>
      <c r="H137" s="25">
        <f t="shared" si="102"/>
        <v>0</v>
      </c>
      <c r="I137" s="25">
        <f t="shared" ref="I137:I155" si="103">VLOOKUP($C$71,$D$3:$K$63,$A$69,0)*(B132-B131)</f>
        <v>0</v>
      </c>
      <c r="J137" s="25">
        <f>VLOOKUP($C$72,$D$3:$K$63,$A$69,0)*(B131-B130)</f>
        <v>1.6153846153846143</v>
      </c>
      <c r="K137" s="25">
        <f>VLOOKUP($C$73,$D$3:$K$63,$A$69,0)*B130</f>
        <v>0</v>
      </c>
      <c r="L137" s="25"/>
      <c r="M137" s="25"/>
      <c r="N137" s="25"/>
      <c r="O137" s="25"/>
      <c r="P137" s="25"/>
      <c r="Q137" s="25"/>
      <c r="R137" s="25"/>
      <c r="S137" s="25"/>
      <c r="T137" s="25"/>
      <c r="U137" s="25"/>
      <c r="V137" s="25"/>
      <c r="W137" s="25"/>
      <c r="X137" s="25"/>
      <c r="Y137" s="25"/>
      <c r="Z137" s="25"/>
      <c r="AA137" s="25"/>
      <c r="AB137" s="25"/>
      <c r="AC137" s="25"/>
      <c r="AD137" s="25"/>
      <c r="AE137" s="25"/>
      <c r="AF137" s="25"/>
      <c r="AG137" s="25"/>
      <c r="AH137" s="25"/>
      <c r="AI137" s="25"/>
      <c r="AJ137" s="25"/>
      <c r="AK137" s="25"/>
      <c r="AL137" s="25"/>
      <c r="AM137" s="25"/>
      <c r="AN137" s="25"/>
      <c r="AO137" s="25"/>
      <c r="AP137" s="25"/>
      <c r="AQ137" s="25"/>
      <c r="AR137" s="25"/>
      <c r="AS137" s="25"/>
      <c r="AT137" s="25"/>
      <c r="AU137" s="25"/>
      <c r="AV137" s="25"/>
      <c r="AW137" s="25"/>
      <c r="AX137" s="25"/>
      <c r="AY137" s="25"/>
      <c r="AZ137" s="25"/>
      <c r="BA137" s="25"/>
      <c r="BB137" s="25"/>
      <c r="BC137" s="25"/>
      <c r="BD137" s="25"/>
      <c r="BE137" s="25"/>
      <c r="BF137" s="25"/>
      <c r="BG137" s="25"/>
      <c r="BH137" s="25"/>
      <c r="BI137" s="25"/>
      <c r="BJ137" s="25"/>
      <c r="BK137" s="25"/>
      <c r="BL137" s="25"/>
      <c r="BM137" s="21">
        <f t="shared" si="95"/>
        <v>1.6153846153846143</v>
      </c>
      <c r="BP137" s="18">
        <v>2007</v>
      </c>
      <c r="BQ137" s="14">
        <f t="shared" si="96"/>
        <v>0</v>
      </c>
      <c r="BR137" s="14">
        <f t="shared" si="89"/>
        <v>0</v>
      </c>
      <c r="BS137" s="14">
        <f t="shared" si="89"/>
        <v>0</v>
      </c>
      <c r="BT137" s="14">
        <f t="shared" si="89"/>
        <v>0</v>
      </c>
      <c r="BU137" s="14">
        <f t="shared" si="89"/>
        <v>0</v>
      </c>
      <c r="BV137" s="14">
        <f t="shared" si="89"/>
        <v>0</v>
      </c>
      <c r="BW137" s="14">
        <f t="shared" si="89"/>
        <v>1</v>
      </c>
      <c r="BX137" s="14">
        <f t="shared" si="89"/>
        <v>0</v>
      </c>
      <c r="BY137" s="14">
        <f t="shared" si="89"/>
        <v>0</v>
      </c>
      <c r="BZ137" s="14">
        <f t="shared" si="89"/>
        <v>0</v>
      </c>
      <c r="CA137" s="14">
        <f t="shared" si="89"/>
        <v>0</v>
      </c>
      <c r="CB137" s="14">
        <f t="shared" si="89"/>
        <v>0</v>
      </c>
      <c r="CC137" s="14">
        <f t="shared" si="89"/>
        <v>0</v>
      </c>
      <c r="CD137" s="14">
        <f t="shared" si="89"/>
        <v>0</v>
      </c>
      <c r="CE137" s="14">
        <f t="shared" si="89"/>
        <v>0</v>
      </c>
      <c r="CF137" s="14">
        <f t="shared" si="89"/>
        <v>0</v>
      </c>
      <c r="CG137" s="14">
        <f t="shared" si="89"/>
        <v>0</v>
      </c>
      <c r="CH137" s="14">
        <f t="shared" si="90"/>
        <v>0</v>
      </c>
      <c r="CI137" s="14">
        <f t="shared" si="90"/>
        <v>0</v>
      </c>
      <c r="CJ137" s="14">
        <f t="shared" si="90"/>
        <v>0</v>
      </c>
      <c r="CK137" s="14">
        <f t="shared" si="90"/>
        <v>0</v>
      </c>
      <c r="CL137" s="14">
        <f t="shared" si="90"/>
        <v>0</v>
      </c>
      <c r="CM137" s="14">
        <f t="shared" si="90"/>
        <v>0</v>
      </c>
      <c r="CN137" s="14">
        <f t="shared" si="91"/>
        <v>0</v>
      </c>
      <c r="CO137" s="14">
        <f t="shared" si="91"/>
        <v>0</v>
      </c>
      <c r="CP137" s="14">
        <f t="shared" si="91"/>
        <v>0</v>
      </c>
      <c r="CQ137" s="14">
        <f t="shared" si="91"/>
        <v>0</v>
      </c>
      <c r="CR137" s="14">
        <f t="shared" si="91"/>
        <v>0</v>
      </c>
      <c r="CS137" s="14">
        <f t="shared" si="91"/>
        <v>0</v>
      </c>
      <c r="CT137" s="14">
        <f t="shared" si="91"/>
        <v>0</v>
      </c>
      <c r="CU137" s="14">
        <f t="shared" si="91"/>
        <v>0</v>
      </c>
      <c r="CV137" s="14">
        <f t="shared" si="91"/>
        <v>0</v>
      </c>
      <c r="CW137" s="14">
        <f t="shared" si="91"/>
        <v>0</v>
      </c>
      <c r="CX137" s="14">
        <f t="shared" si="91"/>
        <v>0</v>
      </c>
      <c r="CY137" s="14">
        <f t="shared" si="91"/>
        <v>0</v>
      </c>
      <c r="CZ137" s="14">
        <f t="shared" si="91"/>
        <v>0</v>
      </c>
      <c r="DA137" s="14">
        <f t="shared" si="91"/>
        <v>0</v>
      </c>
      <c r="DB137" s="14">
        <f t="shared" si="91"/>
        <v>0</v>
      </c>
      <c r="DC137" s="14">
        <f t="shared" si="91"/>
        <v>0</v>
      </c>
      <c r="DD137" s="14">
        <f t="shared" si="92"/>
        <v>0</v>
      </c>
      <c r="DE137" s="14">
        <f t="shared" si="92"/>
        <v>0</v>
      </c>
      <c r="DF137" s="14">
        <f t="shared" si="92"/>
        <v>0</v>
      </c>
      <c r="DG137" s="14">
        <f t="shared" si="92"/>
        <v>0</v>
      </c>
      <c r="DH137" s="14">
        <f t="shared" si="92"/>
        <v>0</v>
      </c>
      <c r="DI137" s="14">
        <f t="shared" si="92"/>
        <v>0</v>
      </c>
      <c r="DJ137" s="14">
        <f t="shared" si="92"/>
        <v>0</v>
      </c>
      <c r="DK137" s="14">
        <f t="shared" si="92"/>
        <v>0</v>
      </c>
      <c r="DL137" s="14">
        <f t="shared" si="92"/>
        <v>0</v>
      </c>
      <c r="DM137" s="14">
        <f t="shared" si="92"/>
        <v>0</v>
      </c>
      <c r="DN137" s="14">
        <f t="shared" si="92"/>
        <v>0</v>
      </c>
      <c r="DO137" s="14">
        <f t="shared" si="92"/>
        <v>0</v>
      </c>
      <c r="DP137" s="14">
        <f t="shared" si="92"/>
        <v>0</v>
      </c>
      <c r="DQ137" s="14">
        <f t="shared" si="92"/>
        <v>0</v>
      </c>
      <c r="DR137" s="14">
        <f t="shared" si="92"/>
        <v>0</v>
      </c>
      <c r="DS137" s="14">
        <f t="shared" si="92"/>
        <v>0</v>
      </c>
      <c r="DT137" s="14">
        <f t="shared" si="93"/>
        <v>0</v>
      </c>
      <c r="DU137" s="14">
        <f t="shared" si="93"/>
        <v>0</v>
      </c>
      <c r="DV137" s="14">
        <f t="shared" si="93"/>
        <v>0</v>
      </c>
      <c r="DW137" s="14">
        <f t="shared" si="93"/>
        <v>0</v>
      </c>
      <c r="DX137" s="14">
        <f t="shared" si="93"/>
        <v>0</v>
      </c>
      <c r="DY137" s="14">
        <f t="shared" si="93"/>
        <v>0</v>
      </c>
      <c r="DZ137" s="14">
        <f t="shared" si="97"/>
        <v>1</v>
      </c>
    </row>
    <row r="138" spans="1:130">
      <c r="A138" s="18">
        <v>8</v>
      </c>
      <c r="B138" s="15">
        <f t="shared" si="94"/>
        <v>0.61538461538461509</v>
      </c>
      <c r="C138" s="18">
        <v>2008</v>
      </c>
      <c r="D138" s="25">
        <f t="shared" si="98"/>
        <v>0</v>
      </c>
      <c r="E138" s="25">
        <f t="shared" si="99"/>
        <v>0</v>
      </c>
      <c r="F138" s="25">
        <f t="shared" si="100"/>
        <v>0</v>
      </c>
      <c r="G138" s="25">
        <f t="shared" si="101"/>
        <v>0</v>
      </c>
      <c r="H138" s="25">
        <f t="shared" si="102"/>
        <v>0</v>
      </c>
      <c r="I138" s="25">
        <f t="shared" si="103"/>
        <v>0</v>
      </c>
      <c r="J138" s="25">
        <f t="shared" ref="J138:J156" si="104">VLOOKUP($C$72,$D$3:$K$63,$A$69,0)*(B132-B131)</f>
        <v>1.6153846153846143</v>
      </c>
      <c r="K138" s="25">
        <f>VLOOKUP($C$73,$D$3:$K$63,$A$69,0)*(B131-B130)</f>
        <v>14.538461538461529</v>
      </c>
      <c r="L138" s="25">
        <f>VLOOKUP($C$74,$D$3:$K$63,$A$69,0)*B130</f>
        <v>0</v>
      </c>
      <c r="M138" s="25"/>
      <c r="N138" s="25"/>
      <c r="O138" s="25"/>
      <c r="P138" s="25"/>
      <c r="Q138" s="25"/>
      <c r="R138" s="25"/>
      <c r="S138" s="25"/>
      <c r="T138" s="25"/>
      <c r="U138" s="25"/>
      <c r="V138" s="25"/>
      <c r="W138" s="25"/>
      <c r="X138" s="25"/>
      <c r="Y138" s="25"/>
      <c r="Z138" s="25"/>
      <c r="AA138" s="25"/>
      <c r="AB138" s="25"/>
      <c r="AC138" s="25"/>
      <c r="AD138" s="25"/>
      <c r="AE138" s="25"/>
      <c r="AF138" s="25"/>
      <c r="AG138" s="25"/>
      <c r="AH138" s="25"/>
      <c r="AI138" s="25"/>
      <c r="AJ138" s="25"/>
      <c r="AK138" s="25"/>
      <c r="AL138" s="25"/>
      <c r="AM138" s="25"/>
      <c r="AN138" s="25"/>
      <c r="AO138" s="25"/>
      <c r="AP138" s="25"/>
      <c r="AQ138" s="25"/>
      <c r="AR138" s="25"/>
      <c r="AS138" s="25"/>
      <c r="AT138" s="25"/>
      <c r="AU138" s="25"/>
      <c r="AV138" s="25"/>
      <c r="AW138" s="25"/>
      <c r="AX138" s="25"/>
      <c r="AY138" s="25"/>
      <c r="AZ138" s="25"/>
      <c r="BA138" s="25"/>
      <c r="BB138" s="25"/>
      <c r="BC138" s="25"/>
      <c r="BD138" s="25"/>
      <c r="BE138" s="25"/>
      <c r="BF138" s="25"/>
      <c r="BG138" s="25"/>
      <c r="BH138" s="25"/>
      <c r="BI138" s="25"/>
      <c r="BJ138" s="25"/>
      <c r="BK138" s="25"/>
      <c r="BL138" s="25"/>
      <c r="BM138" s="21">
        <f t="shared" si="95"/>
        <v>16.153846153846143</v>
      </c>
      <c r="BP138" s="18">
        <v>2008</v>
      </c>
      <c r="BQ138" s="14">
        <f t="shared" si="96"/>
        <v>0</v>
      </c>
      <c r="BR138" s="14">
        <f t="shared" si="89"/>
        <v>0</v>
      </c>
      <c r="BS138" s="14">
        <f t="shared" si="89"/>
        <v>0</v>
      </c>
      <c r="BT138" s="14">
        <f t="shared" si="89"/>
        <v>0</v>
      </c>
      <c r="BU138" s="14">
        <f t="shared" si="89"/>
        <v>0</v>
      </c>
      <c r="BV138" s="14">
        <f t="shared" si="89"/>
        <v>0</v>
      </c>
      <c r="BW138" s="14">
        <f t="shared" si="89"/>
        <v>0.1</v>
      </c>
      <c r="BX138" s="14">
        <f t="shared" si="89"/>
        <v>0.9</v>
      </c>
      <c r="BY138" s="14">
        <f t="shared" si="89"/>
        <v>0</v>
      </c>
      <c r="BZ138" s="14">
        <f t="shared" si="89"/>
        <v>0</v>
      </c>
      <c r="CA138" s="14">
        <f t="shared" si="89"/>
        <v>0</v>
      </c>
      <c r="CB138" s="14">
        <f t="shared" si="89"/>
        <v>0</v>
      </c>
      <c r="CC138" s="14">
        <f t="shared" si="89"/>
        <v>0</v>
      </c>
      <c r="CD138" s="14">
        <f t="shared" si="89"/>
        <v>0</v>
      </c>
      <c r="CE138" s="14">
        <f t="shared" si="89"/>
        <v>0</v>
      </c>
      <c r="CF138" s="14">
        <f t="shared" si="89"/>
        <v>0</v>
      </c>
      <c r="CG138" s="14">
        <f t="shared" si="89"/>
        <v>0</v>
      </c>
      <c r="CH138" s="14">
        <f t="shared" si="90"/>
        <v>0</v>
      </c>
      <c r="CI138" s="14">
        <f t="shared" si="90"/>
        <v>0</v>
      </c>
      <c r="CJ138" s="14">
        <f t="shared" si="90"/>
        <v>0</v>
      </c>
      <c r="CK138" s="14">
        <f t="shared" si="90"/>
        <v>0</v>
      </c>
      <c r="CL138" s="14">
        <f t="shared" si="90"/>
        <v>0</v>
      </c>
      <c r="CM138" s="14">
        <f t="shared" si="90"/>
        <v>0</v>
      </c>
      <c r="CN138" s="14">
        <f t="shared" si="91"/>
        <v>0</v>
      </c>
      <c r="CO138" s="14">
        <f t="shared" si="91"/>
        <v>0</v>
      </c>
      <c r="CP138" s="14">
        <f t="shared" si="91"/>
        <v>0</v>
      </c>
      <c r="CQ138" s="14">
        <f t="shared" si="91"/>
        <v>0</v>
      </c>
      <c r="CR138" s="14">
        <f t="shared" si="91"/>
        <v>0</v>
      </c>
      <c r="CS138" s="14">
        <f t="shared" si="91"/>
        <v>0</v>
      </c>
      <c r="CT138" s="14">
        <f t="shared" si="91"/>
        <v>0</v>
      </c>
      <c r="CU138" s="14">
        <f t="shared" si="91"/>
        <v>0</v>
      </c>
      <c r="CV138" s="14">
        <f t="shared" si="91"/>
        <v>0</v>
      </c>
      <c r="CW138" s="14">
        <f t="shared" si="91"/>
        <v>0</v>
      </c>
      <c r="CX138" s="14">
        <f t="shared" si="91"/>
        <v>0</v>
      </c>
      <c r="CY138" s="14">
        <f t="shared" si="91"/>
        <v>0</v>
      </c>
      <c r="CZ138" s="14">
        <f t="shared" si="91"/>
        <v>0</v>
      </c>
      <c r="DA138" s="14">
        <f t="shared" si="91"/>
        <v>0</v>
      </c>
      <c r="DB138" s="14">
        <f t="shared" si="91"/>
        <v>0</v>
      </c>
      <c r="DC138" s="14">
        <f t="shared" si="91"/>
        <v>0</v>
      </c>
      <c r="DD138" s="14">
        <f t="shared" si="92"/>
        <v>0</v>
      </c>
      <c r="DE138" s="14">
        <f t="shared" si="92"/>
        <v>0</v>
      </c>
      <c r="DF138" s="14">
        <f t="shared" si="92"/>
        <v>0</v>
      </c>
      <c r="DG138" s="14">
        <f t="shared" si="92"/>
        <v>0</v>
      </c>
      <c r="DH138" s="14">
        <f t="shared" si="92"/>
        <v>0</v>
      </c>
      <c r="DI138" s="14">
        <f t="shared" si="92"/>
        <v>0</v>
      </c>
      <c r="DJ138" s="14">
        <f t="shared" si="92"/>
        <v>0</v>
      </c>
      <c r="DK138" s="14">
        <f t="shared" si="92"/>
        <v>0</v>
      </c>
      <c r="DL138" s="14">
        <f t="shared" si="92"/>
        <v>0</v>
      </c>
      <c r="DM138" s="14">
        <f t="shared" si="92"/>
        <v>0</v>
      </c>
      <c r="DN138" s="14">
        <f t="shared" si="92"/>
        <v>0</v>
      </c>
      <c r="DO138" s="14">
        <f t="shared" si="92"/>
        <v>0</v>
      </c>
      <c r="DP138" s="14">
        <f t="shared" si="92"/>
        <v>0</v>
      </c>
      <c r="DQ138" s="14">
        <f t="shared" si="92"/>
        <v>0</v>
      </c>
      <c r="DR138" s="14">
        <f t="shared" si="92"/>
        <v>0</v>
      </c>
      <c r="DS138" s="14">
        <f t="shared" si="92"/>
        <v>0</v>
      </c>
      <c r="DT138" s="14">
        <f t="shared" si="93"/>
        <v>0</v>
      </c>
      <c r="DU138" s="14">
        <f t="shared" si="93"/>
        <v>0</v>
      </c>
      <c r="DV138" s="14">
        <f t="shared" si="93"/>
        <v>0</v>
      </c>
      <c r="DW138" s="14">
        <f t="shared" si="93"/>
        <v>0</v>
      </c>
      <c r="DX138" s="14">
        <f t="shared" si="93"/>
        <v>0</v>
      </c>
      <c r="DY138" s="14">
        <f t="shared" si="93"/>
        <v>0</v>
      </c>
      <c r="DZ138" s="14">
        <f t="shared" si="97"/>
        <v>1</v>
      </c>
    </row>
    <row r="139" spans="1:130">
      <c r="A139" s="18">
        <v>9</v>
      </c>
      <c r="B139" s="15">
        <f t="shared" si="94"/>
        <v>0.69230769230769207</v>
      </c>
      <c r="C139" s="18">
        <v>2009</v>
      </c>
      <c r="D139" s="25">
        <f t="shared" si="98"/>
        <v>0</v>
      </c>
      <c r="E139" s="25">
        <f t="shared" si="99"/>
        <v>0</v>
      </c>
      <c r="F139" s="25">
        <f t="shared" si="100"/>
        <v>0</v>
      </c>
      <c r="G139" s="25">
        <f t="shared" si="101"/>
        <v>0</v>
      </c>
      <c r="H139" s="25">
        <f t="shared" si="102"/>
        <v>0</v>
      </c>
      <c r="I139" s="25">
        <f t="shared" si="103"/>
        <v>0</v>
      </c>
      <c r="J139" s="25">
        <f t="shared" si="104"/>
        <v>1.6153846153846143</v>
      </c>
      <c r="K139" s="25">
        <f t="shared" ref="K139:K157" si="105">VLOOKUP($C$73,$D$3:$K$63,$A$69,0)*(B132-B131)</f>
        <v>14.538461538461529</v>
      </c>
      <c r="L139" s="25">
        <f>VLOOKUP($C$74,$D$3:$K$63,$A$69,0)*(B131-B130)</f>
        <v>79.769230769230717</v>
      </c>
      <c r="M139" s="25">
        <f>VLOOKUP($C$75,$D$3:$K$63,$A$69,0)*B130</f>
        <v>0</v>
      </c>
      <c r="N139" s="25"/>
      <c r="O139" s="25"/>
      <c r="P139" s="25"/>
      <c r="Q139" s="25"/>
      <c r="R139" s="25"/>
      <c r="S139" s="25"/>
      <c r="T139" s="25"/>
      <c r="U139" s="25"/>
      <c r="V139" s="25"/>
      <c r="W139" s="25"/>
      <c r="X139" s="25"/>
      <c r="Y139" s="25"/>
      <c r="Z139" s="25"/>
      <c r="AA139" s="25"/>
      <c r="AB139" s="25"/>
      <c r="AC139" s="25"/>
      <c r="AD139" s="25"/>
      <c r="AE139" s="25"/>
      <c r="AF139" s="25"/>
      <c r="AG139" s="25"/>
      <c r="AH139" s="25"/>
      <c r="AI139" s="25"/>
      <c r="AJ139" s="25"/>
      <c r="AK139" s="25"/>
      <c r="AL139" s="25"/>
      <c r="AM139" s="25"/>
      <c r="AN139" s="25"/>
      <c r="AO139" s="25"/>
      <c r="AP139" s="25"/>
      <c r="AQ139" s="25"/>
      <c r="AR139" s="25"/>
      <c r="AS139" s="25"/>
      <c r="AT139" s="25"/>
      <c r="AU139" s="25"/>
      <c r="AV139" s="25"/>
      <c r="AW139" s="25"/>
      <c r="AX139" s="25"/>
      <c r="AY139" s="25"/>
      <c r="AZ139" s="25"/>
      <c r="BA139" s="25"/>
      <c r="BB139" s="25"/>
      <c r="BC139" s="25"/>
      <c r="BD139" s="25"/>
      <c r="BE139" s="25"/>
      <c r="BF139" s="25"/>
      <c r="BG139" s="25"/>
      <c r="BH139" s="25"/>
      <c r="BI139" s="25"/>
      <c r="BJ139" s="25"/>
      <c r="BK139" s="25"/>
      <c r="BL139" s="25"/>
      <c r="BM139" s="21">
        <f t="shared" si="95"/>
        <v>95.923076923076863</v>
      </c>
      <c r="BP139" s="18">
        <v>2009</v>
      </c>
      <c r="BQ139" s="14">
        <f t="shared" si="96"/>
        <v>0</v>
      </c>
      <c r="BR139" s="14">
        <f t="shared" si="89"/>
        <v>0</v>
      </c>
      <c r="BS139" s="14">
        <f t="shared" si="89"/>
        <v>0</v>
      </c>
      <c r="BT139" s="14">
        <f t="shared" si="89"/>
        <v>0</v>
      </c>
      <c r="BU139" s="14">
        <f t="shared" si="89"/>
        <v>0</v>
      </c>
      <c r="BV139" s="14">
        <f t="shared" si="89"/>
        <v>0</v>
      </c>
      <c r="BW139" s="14">
        <f t="shared" si="89"/>
        <v>1.6840417000801924E-2</v>
      </c>
      <c r="BX139" s="14">
        <f t="shared" si="89"/>
        <v>0.15156375300721733</v>
      </c>
      <c r="BY139" s="14">
        <f t="shared" si="89"/>
        <v>0.83159582999198067</v>
      </c>
      <c r="BZ139" s="14">
        <f t="shared" si="89"/>
        <v>0</v>
      </c>
      <c r="CA139" s="14">
        <f t="shared" si="89"/>
        <v>0</v>
      </c>
      <c r="CB139" s="14">
        <f t="shared" si="89"/>
        <v>0</v>
      </c>
      <c r="CC139" s="14">
        <f t="shared" si="89"/>
        <v>0</v>
      </c>
      <c r="CD139" s="14">
        <f t="shared" si="89"/>
        <v>0</v>
      </c>
      <c r="CE139" s="14">
        <f t="shared" si="89"/>
        <v>0</v>
      </c>
      <c r="CF139" s="14">
        <f t="shared" si="89"/>
        <v>0</v>
      </c>
      <c r="CG139" s="14">
        <f t="shared" si="89"/>
        <v>0</v>
      </c>
      <c r="CH139" s="14">
        <f t="shared" si="90"/>
        <v>0</v>
      </c>
      <c r="CI139" s="14">
        <f t="shared" si="90"/>
        <v>0</v>
      </c>
      <c r="CJ139" s="14">
        <f t="shared" si="90"/>
        <v>0</v>
      </c>
      <c r="CK139" s="14">
        <f t="shared" si="90"/>
        <v>0</v>
      </c>
      <c r="CL139" s="14">
        <f t="shared" si="90"/>
        <v>0</v>
      </c>
      <c r="CM139" s="14">
        <f t="shared" si="90"/>
        <v>0</v>
      </c>
      <c r="CN139" s="14">
        <f t="shared" si="91"/>
        <v>0</v>
      </c>
      <c r="CO139" s="14">
        <f t="shared" si="91"/>
        <v>0</v>
      </c>
      <c r="CP139" s="14">
        <f t="shared" si="91"/>
        <v>0</v>
      </c>
      <c r="CQ139" s="14">
        <f t="shared" si="91"/>
        <v>0</v>
      </c>
      <c r="CR139" s="14">
        <f t="shared" si="91"/>
        <v>0</v>
      </c>
      <c r="CS139" s="14">
        <f t="shared" si="91"/>
        <v>0</v>
      </c>
      <c r="CT139" s="14">
        <f t="shared" si="91"/>
        <v>0</v>
      </c>
      <c r="CU139" s="14">
        <f t="shared" si="91"/>
        <v>0</v>
      </c>
      <c r="CV139" s="14">
        <f t="shared" si="91"/>
        <v>0</v>
      </c>
      <c r="CW139" s="14">
        <f t="shared" si="91"/>
        <v>0</v>
      </c>
      <c r="CX139" s="14">
        <f t="shared" si="91"/>
        <v>0</v>
      </c>
      <c r="CY139" s="14">
        <f t="shared" si="91"/>
        <v>0</v>
      </c>
      <c r="CZ139" s="14">
        <f t="shared" si="91"/>
        <v>0</v>
      </c>
      <c r="DA139" s="14">
        <f t="shared" si="91"/>
        <v>0</v>
      </c>
      <c r="DB139" s="14">
        <f t="shared" si="91"/>
        <v>0</v>
      </c>
      <c r="DC139" s="14">
        <f t="shared" si="91"/>
        <v>0</v>
      </c>
      <c r="DD139" s="14">
        <f t="shared" si="92"/>
        <v>0</v>
      </c>
      <c r="DE139" s="14">
        <f t="shared" si="92"/>
        <v>0</v>
      </c>
      <c r="DF139" s="14">
        <f t="shared" si="92"/>
        <v>0</v>
      </c>
      <c r="DG139" s="14">
        <f t="shared" si="92"/>
        <v>0</v>
      </c>
      <c r="DH139" s="14">
        <f t="shared" si="92"/>
        <v>0</v>
      </c>
      <c r="DI139" s="14">
        <f t="shared" si="92"/>
        <v>0</v>
      </c>
      <c r="DJ139" s="14">
        <f t="shared" si="92"/>
        <v>0</v>
      </c>
      <c r="DK139" s="14">
        <f t="shared" si="92"/>
        <v>0</v>
      </c>
      <c r="DL139" s="14">
        <f t="shared" si="92"/>
        <v>0</v>
      </c>
      <c r="DM139" s="14">
        <f t="shared" si="92"/>
        <v>0</v>
      </c>
      <c r="DN139" s="14">
        <f t="shared" si="92"/>
        <v>0</v>
      </c>
      <c r="DO139" s="14">
        <f t="shared" si="92"/>
        <v>0</v>
      </c>
      <c r="DP139" s="14">
        <f t="shared" si="92"/>
        <v>0</v>
      </c>
      <c r="DQ139" s="14">
        <f t="shared" si="92"/>
        <v>0</v>
      </c>
      <c r="DR139" s="14">
        <f t="shared" si="92"/>
        <v>0</v>
      </c>
      <c r="DS139" s="14">
        <f t="shared" si="92"/>
        <v>0</v>
      </c>
      <c r="DT139" s="14">
        <f t="shared" si="93"/>
        <v>0</v>
      </c>
      <c r="DU139" s="14">
        <f t="shared" si="93"/>
        <v>0</v>
      </c>
      <c r="DV139" s="14">
        <f t="shared" si="93"/>
        <v>0</v>
      </c>
      <c r="DW139" s="14">
        <f t="shared" si="93"/>
        <v>0</v>
      </c>
      <c r="DX139" s="14">
        <f t="shared" si="93"/>
        <v>0</v>
      </c>
      <c r="DY139" s="14">
        <f t="shared" si="93"/>
        <v>0</v>
      </c>
      <c r="DZ139" s="14">
        <f t="shared" si="97"/>
        <v>1</v>
      </c>
    </row>
    <row r="140" spans="1:130">
      <c r="A140" s="18">
        <v>10</v>
      </c>
      <c r="B140" s="15">
        <f t="shared" si="94"/>
        <v>0.76923076923076894</v>
      </c>
      <c r="C140" s="18">
        <v>2010</v>
      </c>
      <c r="D140" s="25">
        <f t="shared" si="98"/>
        <v>0</v>
      </c>
      <c r="E140" s="25">
        <f t="shared" si="99"/>
        <v>0</v>
      </c>
      <c r="F140" s="25">
        <f t="shared" si="100"/>
        <v>0</v>
      </c>
      <c r="G140" s="25">
        <f t="shared" si="101"/>
        <v>0</v>
      </c>
      <c r="H140" s="25">
        <f t="shared" si="102"/>
        <v>0</v>
      </c>
      <c r="I140" s="25">
        <f t="shared" si="103"/>
        <v>0</v>
      </c>
      <c r="J140" s="25">
        <f t="shared" si="104"/>
        <v>1.6153846153846143</v>
      </c>
      <c r="K140" s="25">
        <f t="shared" si="105"/>
        <v>14.538461538461529</v>
      </c>
      <c r="L140" s="25">
        <f t="shared" ref="L140:L158" si="106">VLOOKUP($C$74,$D$3:$K$63,$A$69,0)*(B132-B131)</f>
        <v>79.769230769230717</v>
      </c>
      <c r="M140" s="25">
        <f>VLOOKUP($C$75,$D$3:$K$63,$A$69,0)*(B131-B130)</f>
        <v>39.538461538461512</v>
      </c>
      <c r="N140" s="25">
        <f>VLOOKUP($C$76,$D$3:$K$63,$A$69,0)*B130</f>
        <v>0</v>
      </c>
      <c r="O140" s="25"/>
      <c r="P140" s="25"/>
      <c r="Q140" s="25"/>
      <c r="R140" s="25"/>
      <c r="S140" s="25"/>
      <c r="T140" s="25"/>
      <c r="U140" s="25"/>
      <c r="V140" s="25"/>
      <c r="W140" s="25"/>
      <c r="X140" s="25"/>
      <c r="Y140" s="25"/>
      <c r="Z140" s="25"/>
      <c r="AA140" s="25"/>
      <c r="AB140" s="25"/>
      <c r="AC140" s="25"/>
      <c r="AD140" s="25"/>
      <c r="AE140" s="25"/>
      <c r="AF140" s="25"/>
      <c r="AG140" s="25"/>
      <c r="AH140" s="25"/>
      <c r="AI140" s="25"/>
      <c r="AJ140" s="25"/>
      <c r="AK140" s="25"/>
      <c r="AL140" s="25"/>
      <c r="AM140" s="25"/>
      <c r="AN140" s="25"/>
      <c r="AO140" s="25"/>
      <c r="AP140" s="25"/>
      <c r="AQ140" s="25"/>
      <c r="AR140" s="25"/>
      <c r="AS140" s="25"/>
      <c r="AT140" s="25"/>
      <c r="AU140" s="25"/>
      <c r="AV140" s="25"/>
      <c r="AW140" s="25"/>
      <c r="AX140" s="25"/>
      <c r="AY140" s="25"/>
      <c r="AZ140" s="25"/>
      <c r="BA140" s="25"/>
      <c r="BB140" s="25"/>
      <c r="BC140" s="25"/>
      <c r="BD140" s="25"/>
      <c r="BE140" s="25"/>
      <c r="BF140" s="25"/>
      <c r="BG140" s="25"/>
      <c r="BH140" s="25"/>
      <c r="BI140" s="25"/>
      <c r="BJ140" s="25"/>
      <c r="BK140" s="25"/>
      <c r="BL140" s="25"/>
      <c r="BM140" s="21">
        <f t="shared" si="95"/>
        <v>135.46153846153837</v>
      </c>
      <c r="BP140" s="18">
        <v>2010</v>
      </c>
      <c r="BQ140" s="14">
        <f t="shared" si="96"/>
        <v>0</v>
      </c>
      <c r="BR140" s="14">
        <f t="shared" si="89"/>
        <v>0</v>
      </c>
      <c r="BS140" s="14">
        <f t="shared" si="89"/>
        <v>0</v>
      </c>
      <c r="BT140" s="14">
        <f t="shared" si="89"/>
        <v>0</v>
      </c>
      <c r="BU140" s="14">
        <f t="shared" si="89"/>
        <v>0</v>
      </c>
      <c r="BV140" s="14">
        <f t="shared" si="89"/>
        <v>0</v>
      </c>
      <c r="BW140" s="14">
        <f t="shared" si="89"/>
        <v>1.192504258943782E-2</v>
      </c>
      <c r="BX140" s="14">
        <f t="shared" si="89"/>
        <v>0.10732538330494039</v>
      </c>
      <c r="BY140" s="14">
        <f t="shared" si="89"/>
        <v>0.58886996024985805</v>
      </c>
      <c r="BZ140" s="14">
        <f t="shared" si="89"/>
        <v>0.29187961385576378</v>
      </c>
      <c r="CA140" s="14">
        <f t="shared" si="89"/>
        <v>0</v>
      </c>
      <c r="CB140" s="14">
        <f t="shared" si="89"/>
        <v>0</v>
      </c>
      <c r="CC140" s="14">
        <f t="shared" si="89"/>
        <v>0</v>
      </c>
      <c r="CD140" s="14">
        <f t="shared" si="89"/>
        <v>0</v>
      </c>
      <c r="CE140" s="14">
        <f t="shared" si="89"/>
        <v>0</v>
      </c>
      <c r="CF140" s="14">
        <f t="shared" si="89"/>
        <v>0</v>
      </c>
      <c r="CG140" s="14">
        <f t="shared" si="89"/>
        <v>0</v>
      </c>
      <c r="CH140" s="14">
        <f t="shared" si="90"/>
        <v>0</v>
      </c>
      <c r="CI140" s="14">
        <f t="shared" si="90"/>
        <v>0</v>
      </c>
      <c r="CJ140" s="14">
        <f t="shared" si="90"/>
        <v>0</v>
      </c>
      <c r="CK140" s="14">
        <f t="shared" si="90"/>
        <v>0</v>
      </c>
      <c r="CL140" s="14">
        <f t="shared" si="90"/>
        <v>0</v>
      </c>
      <c r="CM140" s="14">
        <f t="shared" si="90"/>
        <v>0</v>
      </c>
      <c r="CN140" s="14">
        <f t="shared" si="91"/>
        <v>0</v>
      </c>
      <c r="CO140" s="14">
        <f t="shared" si="91"/>
        <v>0</v>
      </c>
      <c r="CP140" s="14">
        <f t="shared" si="91"/>
        <v>0</v>
      </c>
      <c r="CQ140" s="14">
        <f t="shared" si="91"/>
        <v>0</v>
      </c>
      <c r="CR140" s="14">
        <f t="shared" si="91"/>
        <v>0</v>
      </c>
      <c r="CS140" s="14">
        <f t="shared" si="91"/>
        <v>0</v>
      </c>
      <c r="CT140" s="14">
        <f t="shared" si="91"/>
        <v>0</v>
      </c>
      <c r="CU140" s="14">
        <f t="shared" si="91"/>
        <v>0</v>
      </c>
      <c r="CV140" s="14">
        <f t="shared" si="91"/>
        <v>0</v>
      </c>
      <c r="CW140" s="14">
        <f t="shared" si="91"/>
        <v>0</v>
      </c>
      <c r="CX140" s="14">
        <f t="shared" si="91"/>
        <v>0</v>
      </c>
      <c r="CY140" s="14">
        <f t="shared" si="91"/>
        <v>0</v>
      </c>
      <c r="CZ140" s="14">
        <f t="shared" si="91"/>
        <v>0</v>
      </c>
      <c r="DA140" s="14">
        <f t="shared" si="91"/>
        <v>0</v>
      </c>
      <c r="DB140" s="14">
        <f t="shared" si="91"/>
        <v>0</v>
      </c>
      <c r="DC140" s="14">
        <f t="shared" si="91"/>
        <v>0</v>
      </c>
      <c r="DD140" s="14">
        <f t="shared" si="92"/>
        <v>0</v>
      </c>
      <c r="DE140" s="14">
        <f t="shared" si="92"/>
        <v>0</v>
      </c>
      <c r="DF140" s="14">
        <f t="shared" si="92"/>
        <v>0</v>
      </c>
      <c r="DG140" s="14">
        <f t="shared" si="92"/>
        <v>0</v>
      </c>
      <c r="DH140" s="14">
        <f t="shared" si="92"/>
        <v>0</v>
      </c>
      <c r="DI140" s="14">
        <f t="shared" si="92"/>
        <v>0</v>
      </c>
      <c r="DJ140" s="14">
        <f t="shared" si="92"/>
        <v>0</v>
      </c>
      <c r="DK140" s="14">
        <f t="shared" si="92"/>
        <v>0</v>
      </c>
      <c r="DL140" s="14">
        <f t="shared" si="92"/>
        <v>0</v>
      </c>
      <c r="DM140" s="14">
        <f t="shared" si="92"/>
        <v>0</v>
      </c>
      <c r="DN140" s="14">
        <f t="shared" si="92"/>
        <v>0</v>
      </c>
      <c r="DO140" s="14">
        <f t="shared" si="92"/>
        <v>0</v>
      </c>
      <c r="DP140" s="14">
        <f t="shared" si="92"/>
        <v>0</v>
      </c>
      <c r="DQ140" s="14">
        <f t="shared" si="92"/>
        <v>0</v>
      </c>
      <c r="DR140" s="14">
        <f t="shared" si="92"/>
        <v>0</v>
      </c>
      <c r="DS140" s="14">
        <f t="shared" si="92"/>
        <v>0</v>
      </c>
      <c r="DT140" s="14">
        <f t="shared" si="93"/>
        <v>0</v>
      </c>
      <c r="DU140" s="14">
        <f t="shared" si="93"/>
        <v>0</v>
      </c>
      <c r="DV140" s="14">
        <f t="shared" si="93"/>
        <v>0</v>
      </c>
      <c r="DW140" s="14">
        <f t="shared" si="93"/>
        <v>0</v>
      </c>
      <c r="DX140" s="14">
        <f t="shared" si="93"/>
        <v>0</v>
      </c>
      <c r="DY140" s="14">
        <f t="shared" si="93"/>
        <v>0</v>
      </c>
      <c r="DZ140" s="14">
        <f t="shared" si="97"/>
        <v>1</v>
      </c>
    </row>
    <row r="141" spans="1:130">
      <c r="A141" s="18">
        <v>11</v>
      </c>
      <c r="B141" s="15">
        <f t="shared" si="94"/>
        <v>0.84615384615384581</v>
      </c>
      <c r="C141" s="18">
        <v>2011</v>
      </c>
      <c r="D141" s="25">
        <f t="shared" si="98"/>
        <v>0</v>
      </c>
      <c r="E141" s="25">
        <f t="shared" si="99"/>
        <v>0</v>
      </c>
      <c r="F141" s="25">
        <f t="shared" si="100"/>
        <v>0</v>
      </c>
      <c r="G141" s="25">
        <f t="shared" si="101"/>
        <v>0</v>
      </c>
      <c r="H141" s="25">
        <f t="shared" si="102"/>
        <v>0</v>
      </c>
      <c r="I141" s="25">
        <f t="shared" si="103"/>
        <v>0</v>
      </c>
      <c r="J141" s="25">
        <f t="shared" si="104"/>
        <v>1.6153846153846143</v>
      </c>
      <c r="K141" s="25">
        <f t="shared" si="105"/>
        <v>14.538461538461529</v>
      </c>
      <c r="L141" s="25">
        <f t="shared" si="106"/>
        <v>79.769230769230717</v>
      </c>
      <c r="M141" s="25">
        <f t="shared" ref="M141:M159" si="107">VLOOKUP($C$75,$D$3:$K$63,$A$69,0)*(B132-B131)</f>
        <v>39.538461538461512</v>
      </c>
      <c r="N141" s="25">
        <f>VLOOKUP($C$76,$D$3:$K$63,$A$69,0)*(B131-B130)</f>
        <v>90.23076923076917</v>
      </c>
      <c r="O141" s="25">
        <f>VLOOKUP($C$77,$D$3:$K$63,$A$69,0)*B130</f>
        <v>0</v>
      </c>
      <c r="P141" s="25"/>
      <c r="Q141" s="25"/>
      <c r="R141" s="25"/>
      <c r="S141" s="25"/>
      <c r="T141" s="25"/>
      <c r="U141" s="25"/>
      <c r="V141" s="25"/>
      <c r="W141" s="25"/>
      <c r="X141" s="25"/>
      <c r="Y141" s="25"/>
      <c r="Z141" s="25"/>
      <c r="AA141" s="25"/>
      <c r="AB141" s="25"/>
      <c r="AC141" s="25"/>
      <c r="AD141" s="25"/>
      <c r="AE141" s="25"/>
      <c r="AF141" s="25"/>
      <c r="AG141" s="25"/>
      <c r="AH141" s="25"/>
      <c r="AI141" s="25"/>
      <c r="AJ141" s="25"/>
      <c r="AK141" s="25"/>
      <c r="AL141" s="25"/>
      <c r="AM141" s="25"/>
      <c r="AN141" s="25"/>
      <c r="AO141" s="25"/>
      <c r="AP141" s="25"/>
      <c r="AQ141" s="25"/>
      <c r="AR141" s="25"/>
      <c r="AS141" s="25"/>
      <c r="AT141" s="25"/>
      <c r="AU141" s="25"/>
      <c r="AV141" s="25"/>
      <c r="AW141" s="25"/>
      <c r="AX141" s="25"/>
      <c r="AY141" s="25"/>
      <c r="AZ141" s="25"/>
      <c r="BA141" s="25"/>
      <c r="BB141" s="25"/>
      <c r="BC141" s="25"/>
      <c r="BD141" s="25"/>
      <c r="BE141" s="25"/>
      <c r="BF141" s="25"/>
      <c r="BG141" s="25"/>
      <c r="BH141" s="25"/>
      <c r="BI141" s="25"/>
      <c r="BJ141" s="25"/>
      <c r="BK141" s="25"/>
      <c r="BL141" s="25"/>
      <c r="BM141" s="21">
        <f t="shared" si="95"/>
        <v>225.69230769230754</v>
      </c>
      <c r="BP141" s="18">
        <v>2011</v>
      </c>
      <c r="BQ141" s="14">
        <f t="shared" si="96"/>
        <v>0</v>
      </c>
      <c r="BR141" s="14">
        <f t="shared" si="89"/>
        <v>0</v>
      </c>
      <c r="BS141" s="14">
        <f t="shared" si="89"/>
        <v>0</v>
      </c>
      <c r="BT141" s="14">
        <f t="shared" si="89"/>
        <v>0</v>
      </c>
      <c r="BU141" s="14">
        <f t="shared" si="89"/>
        <v>0</v>
      </c>
      <c r="BV141" s="14">
        <f t="shared" si="89"/>
        <v>0</v>
      </c>
      <c r="BW141" s="14">
        <f t="shared" si="89"/>
        <v>7.1574642126789366E-3</v>
      </c>
      <c r="BX141" s="14">
        <f t="shared" si="89"/>
        <v>6.4417177914110432E-2</v>
      </c>
      <c r="BY141" s="14">
        <f t="shared" si="89"/>
        <v>0.35344239945466943</v>
      </c>
      <c r="BZ141" s="14">
        <f t="shared" si="89"/>
        <v>0.17518745739604635</v>
      </c>
      <c r="CA141" s="14">
        <f t="shared" si="89"/>
        <v>0.39979550102249489</v>
      </c>
      <c r="CB141" s="14">
        <f t="shared" si="89"/>
        <v>0</v>
      </c>
      <c r="CC141" s="14">
        <f t="shared" si="89"/>
        <v>0</v>
      </c>
      <c r="CD141" s="14">
        <f t="shared" si="89"/>
        <v>0</v>
      </c>
      <c r="CE141" s="14">
        <f t="shared" si="89"/>
        <v>0</v>
      </c>
      <c r="CF141" s="14">
        <f t="shared" si="89"/>
        <v>0</v>
      </c>
      <c r="CG141" s="14">
        <f t="shared" si="89"/>
        <v>0</v>
      </c>
      <c r="CH141" s="14">
        <f t="shared" si="90"/>
        <v>0</v>
      </c>
      <c r="CI141" s="14">
        <f t="shared" si="90"/>
        <v>0</v>
      </c>
      <c r="CJ141" s="14">
        <f t="shared" si="90"/>
        <v>0</v>
      </c>
      <c r="CK141" s="14">
        <f t="shared" si="90"/>
        <v>0</v>
      </c>
      <c r="CL141" s="14">
        <f t="shared" si="90"/>
        <v>0</v>
      </c>
      <c r="CM141" s="14">
        <f t="shared" si="90"/>
        <v>0</v>
      </c>
      <c r="CN141" s="14">
        <f t="shared" si="91"/>
        <v>0</v>
      </c>
      <c r="CO141" s="14">
        <f t="shared" si="91"/>
        <v>0</v>
      </c>
      <c r="CP141" s="14">
        <f t="shared" si="91"/>
        <v>0</v>
      </c>
      <c r="CQ141" s="14">
        <f t="shared" si="91"/>
        <v>0</v>
      </c>
      <c r="CR141" s="14">
        <f t="shared" si="91"/>
        <v>0</v>
      </c>
      <c r="CS141" s="14">
        <f t="shared" si="91"/>
        <v>0</v>
      </c>
      <c r="CT141" s="14">
        <f t="shared" si="91"/>
        <v>0</v>
      </c>
      <c r="CU141" s="14">
        <f t="shared" si="91"/>
        <v>0</v>
      </c>
      <c r="CV141" s="14">
        <f t="shared" si="91"/>
        <v>0</v>
      </c>
      <c r="CW141" s="14">
        <f t="shared" si="91"/>
        <v>0</v>
      </c>
      <c r="CX141" s="14">
        <f t="shared" si="91"/>
        <v>0</v>
      </c>
      <c r="CY141" s="14">
        <f t="shared" si="91"/>
        <v>0</v>
      </c>
      <c r="CZ141" s="14">
        <f t="shared" si="91"/>
        <v>0</v>
      </c>
      <c r="DA141" s="14">
        <f t="shared" si="91"/>
        <v>0</v>
      </c>
      <c r="DB141" s="14">
        <f t="shared" si="91"/>
        <v>0</v>
      </c>
      <c r="DC141" s="14">
        <f t="shared" si="91"/>
        <v>0</v>
      </c>
      <c r="DD141" s="14">
        <f t="shared" si="92"/>
        <v>0</v>
      </c>
      <c r="DE141" s="14">
        <f t="shared" si="92"/>
        <v>0</v>
      </c>
      <c r="DF141" s="14">
        <f t="shared" si="92"/>
        <v>0</v>
      </c>
      <c r="DG141" s="14">
        <f t="shared" si="92"/>
        <v>0</v>
      </c>
      <c r="DH141" s="14">
        <f t="shared" si="92"/>
        <v>0</v>
      </c>
      <c r="DI141" s="14">
        <f t="shared" si="92"/>
        <v>0</v>
      </c>
      <c r="DJ141" s="14">
        <f t="shared" si="92"/>
        <v>0</v>
      </c>
      <c r="DK141" s="14">
        <f t="shared" si="92"/>
        <v>0</v>
      </c>
      <c r="DL141" s="14">
        <f t="shared" si="92"/>
        <v>0</v>
      </c>
      <c r="DM141" s="14">
        <f t="shared" si="92"/>
        <v>0</v>
      </c>
      <c r="DN141" s="14">
        <f t="shared" si="92"/>
        <v>0</v>
      </c>
      <c r="DO141" s="14">
        <f t="shared" si="92"/>
        <v>0</v>
      </c>
      <c r="DP141" s="14">
        <f t="shared" si="92"/>
        <v>0</v>
      </c>
      <c r="DQ141" s="14">
        <f t="shared" si="92"/>
        <v>0</v>
      </c>
      <c r="DR141" s="14">
        <f t="shared" si="92"/>
        <v>0</v>
      </c>
      <c r="DS141" s="14">
        <f t="shared" si="92"/>
        <v>0</v>
      </c>
      <c r="DT141" s="14">
        <f t="shared" si="93"/>
        <v>0</v>
      </c>
      <c r="DU141" s="14">
        <f t="shared" si="93"/>
        <v>0</v>
      </c>
      <c r="DV141" s="14">
        <f t="shared" si="93"/>
        <v>0</v>
      </c>
      <c r="DW141" s="14">
        <f t="shared" si="93"/>
        <v>0</v>
      </c>
      <c r="DX141" s="14">
        <f t="shared" si="93"/>
        <v>0</v>
      </c>
      <c r="DY141" s="14">
        <f t="shared" si="93"/>
        <v>0</v>
      </c>
      <c r="DZ141" s="14">
        <f t="shared" si="97"/>
        <v>1</v>
      </c>
    </row>
    <row r="142" spans="1:130">
      <c r="A142" s="18">
        <v>12</v>
      </c>
      <c r="B142" s="15">
        <f t="shared" si="94"/>
        <v>0.9230769230769228</v>
      </c>
      <c r="C142" s="18">
        <v>2012</v>
      </c>
      <c r="D142" s="25">
        <f t="shared" si="98"/>
        <v>0</v>
      </c>
      <c r="E142" s="25">
        <f t="shared" si="99"/>
        <v>0</v>
      </c>
      <c r="F142" s="25">
        <f t="shared" si="100"/>
        <v>0</v>
      </c>
      <c r="G142" s="25">
        <f t="shared" si="101"/>
        <v>0</v>
      </c>
      <c r="H142" s="25">
        <f t="shared" si="102"/>
        <v>0</v>
      </c>
      <c r="I142" s="25">
        <f t="shared" si="103"/>
        <v>0</v>
      </c>
      <c r="J142" s="25">
        <f t="shared" si="104"/>
        <v>1.6153846153846143</v>
      </c>
      <c r="K142" s="25">
        <f t="shared" si="105"/>
        <v>14.538461538461529</v>
      </c>
      <c r="L142" s="25">
        <f t="shared" si="106"/>
        <v>79.769230769230717</v>
      </c>
      <c r="M142" s="25">
        <f t="shared" si="107"/>
        <v>39.538461538461512</v>
      </c>
      <c r="N142" s="25">
        <f t="shared" ref="N142:N160" si="108">VLOOKUP($C$76,$D$3:$K$63,$A$69,0)*(B132-B131)</f>
        <v>90.23076923076917</v>
      </c>
      <c r="O142" s="25">
        <f>VLOOKUP($C$77,$D$3:$K$63,$A$69,0)*(B131-B130)</f>
        <v>194.07692307692295</v>
      </c>
      <c r="P142" s="25">
        <f>VLOOKUP($C$78,$D$3:$K$63,$A$69,0)*B130</f>
        <v>0</v>
      </c>
      <c r="Q142" s="25"/>
      <c r="R142" s="25"/>
      <c r="S142" s="25"/>
      <c r="T142" s="25"/>
      <c r="U142" s="25"/>
      <c r="V142" s="25"/>
      <c r="W142" s="25"/>
      <c r="X142" s="25"/>
      <c r="Y142" s="25"/>
      <c r="Z142" s="25"/>
      <c r="AA142" s="25"/>
      <c r="AB142" s="25"/>
      <c r="AC142" s="25"/>
      <c r="AD142" s="25"/>
      <c r="AE142" s="25"/>
      <c r="AF142" s="25"/>
      <c r="AG142" s="25"/>
      <c r="AH142" s="25"/>
      <c r="AI142" s="25"/>
      <c r="AJ142" s="25"/>
      <c r="AK142" s="25"/>
      <c r="AL142" s="25"/>
      <c r="AM142" s="25"/>
      <c r="AN142" s="25"/>
      <c r="AO142" s="25"/>
      <c r="AP142" s="25"/>
      <c r="AQ142" s="25"/>
      <c r="AR142" s="25"/>
      <c r="AS142" s="25"/>
      <c r="AT142" s="25"/>
      <c r="AU142" s="25"/>
      <c r="AV142" s="25"/>
      <c r="AW142" s="25"/>
      <c r="AX142" s="25"/>
      <c r="AY142" s="25"/>
      <c r="AZ142" s="25"/>
      <c r="BA142" s="25"/>
      <c r="BB142" s="25"/>
      <c r="BC142" s="25"/>
      <c r="BD142" s="25"/>
      <c r="BE142" s="25"/>
      <c r="BF142" s="25"/>
      <c r="BG142" s="25"/>
      <c r="BH142" s="25"/>
      <c r="BI142" s="25"/>
      <c r="BJ142" s="25"/>
      <c r="BK142" s="25"/>
      <c r="BL142" s="25"/>
      <c r="BM142" s="21">
        <f t="shared" si="95"/>
        <v>419.76923076923049</v>
      </c>
      <c r="BP142" s="18">
        <v>2012</v>
      </c>
      <c r="BQ142" s="14">
        <f t="shared" si="96"/>
        <v>0</v>
      </c>
      <c r="BR142" s="14">
        <f t="shared" si="89"/>
        <v>0</v>
      </c>
      <c r="BS142" s="14">
        <f t="shared" si="89"/>
        <v>0</v>
      </c>
      <c r="BT142" s="14">
        <f t="shared" si="89"/>
        <v>0</v>
      </c>
      <c r="BU142" s="14">
        <f t="shared" si="89"/>
        <v>0</v>
      </c>
      <c r="BV142" s="14">
        <f t="shared" si="89"/>
        <v>0</v>
      </c>
      <c r="BW142" s="14">
        <f t="shared" si="89"/>
        <v>3.8482682792743265E-3</v>
      </c>
      <c r="BX142" s="14">
        <f t="shared" si="89"/>
        <v>3.4634414513468943E-2</v>
      </c>
      <c r="BY142" s="14">
        <f t="shared" si="89"/>
        <v>0.19003115264797507</v>
      </c>
      <c r="BZ142" s="14">
        <f t="shared" si="89"/>
        <v>9.4190947407000181E-2</v>
      </c>
      <c r="CA142" s="14">
        <f t="shared" si="89"/>
        <v>0.21495327102803738</v>
      </c>
      <c r="CB142" s="14">
        <f t="shared" si="89"/>
        <v>0.46234194612424412</v>
      </c>
      <c r="CC142" s="14">
        <f t="shared" si="89"/>
        <v>0</v>
      </c>
      <c r="CD142" s="14">
        <f t="shared" si="89"/>
        <v>0</v>
      </c>
      <c r="CE142" s="14">
        <f t="shared" si="89"/>
        <v>0</v>
      </c>
      <c r="CF142" s="14">
        <f t="shared" si="89"/>
        <v>0</v>
      </c>
      <c r="CG142" s="14">
        <f t="shared" si="89"/>
        <v>0</v>
      </c>
      <c r="CH142" s="14">
        <f t="shared" si="90"/>
        <v>0</v>
      </c>
      <c r="CI142" s="14">
        <f t="shared" si="90"/>
        <v>0</v>
      </c>
      <c r="CJ142" s="14">
        <f t="shared" si="90"/>
        <v>0</v>
      </c>
      <c r="CK142" s="14">
        <f t="shared" si="90"/>
        <v>0</v>
      </c>
      <c r="CL142" s="14">
        <f t="shared" si="90"/>
        <v>0</v>
      </c>
      <c r="CM142" s="14">
        <f t="shared" si="90"/>
        <v>0</v>
      </c>
      <c r="CN142" s="14">
        <f t="shared" si="91"/>
        <v>0</v>
      </c>
      <c r="CO142" s="14">
        <f t="shared" si="91"/>
        <v>0</v>
      </c>
      <c r="CP142" s="14">
        <f t="shared" si="91"/>
        <v>0</v>
      </c>
      <c r="CQ142" s="14">
        <f t="shared" si="91"/>
        <v>0</v>
      </c>
      <c r="CR142" s="14">
        <f t="shared" si="91"/>
        <v>0</v>
      </c>
      <c r="CS142" s="14">
        <f t="shared" si="91"/>
        <v>0</v>
      </c>
      <c r="CT142" s="14">
        <f t="shared" si="91"/>
        <v>0</v>
      </c>
      <c r="CU142" s="14">
        <f t="shared" si="91"/>
        <v>0</v>
      </c>
      <c r="CV142" s="14">
        <f t="shared" si="91"/>
        <v>0</v>
      </c>
      <c r="CW142" s="14">
        <f t="shared" si="91"/>
        <v>0</v>
      </c>
      <c r="CX142" s="14">
        <f t="shared" si="91"/>
        <v>0</v>
      </c>
      <c r="CY142" s="14">
        <f t="shared" si="91"/>
        <v>0</v>
      </c>
      <c r="CZ142" s="14">
        <f t="shared" si="91"/>
        <v>0</v>
      </c>
      <c r="DA142" s="14">
        <f t="shared" si="91"/>
        <v>0</v>
      </c>
      <c r="DB142" s="14">
        <f t="shared" si="91"/>
        <v>0</v>
      </c>
      <c r="DC142" s="14">
        <f t="shared" si="91"/>
        <v>0</v>
      </c>
      <c r="DD142" s="14">
        <f t="shared" si="92"/>
        <v>0</v>
      </c>
      <c r="DE142" s="14">
        <f t="shared" si="92"/>
        <v>0</v>
      </c>
      <c r="DF142" s="14">
        <f t="shared" si="92"/>
        <v>0</v>
      </c>
      <c r="DG142" s="14">
        <f t="shared" si="92"/>
        <v>0</v>
      </c>
      <c r="DH142" s="14">
        <f t="shared" si="92"/>
        <v>0</v>
      </c>
      <c r="DI142" s="14">
        <f t="shared" si="92"/>
        <v>0</v>
      </c>
      <c r="DJ142" s="14">
        <f t="shared" si="92"/>
        <v>0</v>
      </c>
      <c r="DK142" s="14">
        <f t="shared" si="92"/>
        <v>0</v>
      </c>
      <c r="DL142" s="14">
        <f t="shared" si="92"/>
        <v>0</v>
      </c>
      <c r="DM142" s="14">
        <f t="shared" si="92"/>
        <v>0</v>
      </c>
      <c r="DN142" s="14">
        <f t="shared" si="92"/>
        <v>0</v>
      </c>
      <c r="DO142" s="14">
        <f t="shared" si="92"/>
        <v>0</v>
      </c>
      <c r="DP142" s="14">
        <f t="shared" si="92"/>
        <v>0</v>
      </c>
      <c r="DQ142" s="14">
        <f t="shared" si="92"/>
        <v>0</v>
      </c>
      <c r="DR142" s="14">
        <f t="shared" si="92"/>
        <v>0</v>
      </c>
      <c r="DS142" s="14">
        <f t="shared" si="92"/>
        <v>0</v>
      </c>
      <c r="DT142" s="14">
        <f t="shared" si="93"/>
        <v>0</v>
      </c>
      <c r="DU142" s="14">
        <f t="shared" si="93"/>
        <v>0</v>
      </c>
      <c r="DV142" s="14">
        <f t="shared" si="93"/>
        <v>0</v>
      </c>
      <c r="DW142" s="14">
        <f t="shared" si="93"/>
        <v>0</v>
      </c>
      <c r="DX142" s="14">
        <f t="shared" si="93"/>
        <v>0</v>
      </c>
      <c r="DY142" s="14">
        <f t="shared" si="93"/>
        <v>0</v>
      </c>
      <c r="DZ142" s="14">
        <f t="shared" si="97"/>
        <v>1</v>
      </c>
    </row>
    <row r="143" spans="1:130">
      <c r="A143" s="18">
        <v>13</v>
      </c>
      <c r="B143" s="15">
        <f t="shared" si="94"/>
        <v>0.99999999999999978</v>
      </c>
      <c r="C143" s="18">
        <v>2013</v>
      </c>
      <c r="D143" s="25">
        <f t="shared" si="98"/>
        <v>0</v>
      </c>
      <c r="E143" s="25">
        <f t="shared" si="99"/>
        <v>0</v>
      </c>
      <c r="F143" s="25">
        <f t="shared" si="100"/>
        <v>0</v>
      </c>
      <c r="G143" s="25">
        <f t="shared" si="101"/>
        <v>0</v>
      </c>
      <c r="H143" s="25">
        <f t="shared" si="102"/>
        <v>0</v>
      </c>
      <c r="I143" s="25">
        <f t="shared" si="103"/>
        <v>0</v>
      </c>
      <c r="J143" s="25">
        <f t="shared" si="104"/>
        <v>1.6153846153846143</v>
      </c>
      <c r="K143" s="25">
        <f t="shared" si="105"/>
        <v>14.538461538461529</v>
      </c>
      <c r="L143" s="25">
        <f t="shared" si="106"/>
        <v>79.769230769230717</v>
      </c>
      <c r="M143" s="25">
        <f t="shared" si="107"/>
        <v>39.538461538461512</v>
      </c>
      <c r="N143" s="25">
        <f t="shared" si="108"/>
        <v>90.23076923076917</v>
      </c>
      <c r="O143" s="25">
        <f t="shared" ref="O143:O161" si="109">VLOOKUP($C$77,$D$3:$K$63,$A$69,0)*(B132-B131)</f>
        <v>194.07692307692295</v>
      </c>
      <c r="P143" s="25">
        <f>VLOOKUP($C$78,$D$3:$K$63,$A$69,0)*(B131-B130)</f>
        <v>320.61538461538441</v>
      </c>
      <c r="Q143" s="25">
        <f>VLOOKUP($C$79,$D$3:$K$63,$A$69,0)*B130</f>
        <v>0</v>
      </c>
      <c r="R143" s="25"/>
      <c r="S143" s="25"/>
      <c r="T143" s="25"/>
      <c r="U143" s="25"/>
      <c r="V143" s="25"/>
      <c r="W143" s="25"/>
      <c r="X143" s="25"/>
      <c r="Y143" s="25"/>
      <c r="Z143" s="25"/>
      <c r="AA143" s="25"/>
      <c r="AB143" s="25"/>
      <c r="AC143" s="25"/>
      <c r="AD143" s="25"/>
      <c r="AE143" s="25"/>
      <c r="AF143" s="25"/>
      <c r="AG143" s="25"/>
      <c r="AH143" s="25"/>
      <c r="AI143" s="25"/>
      <c r="AJ143" s="25"/>
      <c r="AK143" s="25"/>
      <c r="AL143" s="25"/>
      <c r="AM143" s="25"/>
      <c r="AN143" s="25"/>
      <c r="AO143" s="25"/>
      <c r="AP143" s="25"/>
      <c r="AQ143" s="25"/>
      <c r="AR143" s="25"/>
      <c r="AS143" s="25"/>
      <c r="AT143" s="25"/>
      <c r="AU143" s="25"/>
      <c r="AV143" s="25"/>
      <c r="AW143" s="25"/>
      <c r="AX143" s="25"/>
      <c r="AY143" s="25"/>
      <c r="AZ143" s="25"/>
      <c r="BA143" s="25"/>
      <c r="BB143" s="25"/>
      <c r="BC143" s="25"/>
      <c r="BD143" s="25"/>
      <c r="BE143" s="25"/>
      <c r="BF143" s="25"/>
      <c r="BG143" s="25"/>
      <c r="BH143" s="25"/>
      <c r="BI143" s="25"/>
      <c r="BJ143" s="25"/>
      <c r="BK143" s="25"/>
      <c r="BL143" s="25"/>
      <c r="BM143" s="21">
        <f t="shared" si="95"/>
        <v>740.3846153846149</v>
      </c>
      <c r="BP143" s="18">
        <v>2013</v>
      </c>
      <c r="BQ143" s="14">
        <f t="shared" si="96"/>
        <v>0</v>
      </c>
      <c r="BR143" s="14">
        <f t="shared" si="89"/>
        <v>0</v>
      </c>
      <c r="BS143" s="14">
        <f t="shared" si="89"/>
        <v>0</v>
      </c>
      <c r="BT143" s="14">
        <f t="shared" si="89"/>
        <v>0</v>
      </c>
      <c r="BU143" s="14">
        <f t="shared" si="89"/>
        <v>0</v>
      </c>
      <c r="BV143" s="14">
        <f t="shared" si="89"/>
        <v>0</v>
      </c>
      <c r="BW143" s="14">
        <f t="shared" si="89"/>
        <v>2.1818181818181819E-3</v>
      </c>
      <c r="BX143" s="14">
        <f t="shared" si="89"/>
        <v>1.9636363636363636E-2</v>
      </c>
      <c r="BY143" s="14">
        <f t="shared" si="89"/>
        <v>0.10774025974025973</v>
      </c>
      <c r="BZ143" s="14">
        <f t="shared" si="89"/>
        <v>5.3402597402597403E-2</v>
      </c>
      <c r="CA143" s="14">
        <f t="shared" si="89"/>
        <v>0.12187012987012986</v>
      </c>
      <c r="CB143" s="14">
        <f t="shared" si="89"/>
        <v>0.26212987012987016</v>
      </c>
      <c r="CC143" s="14">
        <f t="shared" si="89"/>
        <v>0.43303896103896106</v>
      </c>
      <c r="CD143" s="14">
        <f t="shared" si="89"/>
        <v>0</v>
      </c>
      <c r="CE143" s="14">
        <f t="shared" si="89"/>
        <v>0</v>
      </c>
      <c r="CF143" s="14">
        <f t="shared" si="89"/>
        <v>0</v>
      </c>
      <c r="CG143" s="14">
        <f t="shared" si="89"/>
        <v>0</v>
      </c>
      <c r="CH143" s="14">
        <f t="shared" si="90"/>
        <v>0</v>
      </c>
      <c r="CI143" s="14">
        <f t="shared" si="90"/>
        <v>0</v>
      </c>
      <c r="CJ143" s="14">
        <f t="shared" si="90"/>
        <v>0</v>
      </c>
      <c r="CK143" s="14">
        <f t="shared" si="90"/>
        <v>0</v>
      </c>
      <c r="CL143" s="14">
        <f t="shared" si="90"/>
        <v>0</v>
      </c>
      <c r="CM143" s="14">
        <f t="shared" si="90"/>
        <v>0</v>
      </c>
      <c r="CN143" s="14">
        <f t="shared" si="91"/>
        <v>0</v>
      </c>
      <c r="CO143" s="14">
        <f t="shared" si="91"/>
        <v>0</v>
      </c>
      <c r="CP143" s="14">
        <f t="shared" si="91"/>
        <v>0</v>
      </c>
      <c r="CQ143" s="14">
        <f t="shared" si="91"/>
        <v>0</v>
      </c>
      <c r="CR143" s="14">
        <f t="shared" si="91"/>
        <v>0</v>
      </c>
      <c r="CS143" s="14">
        <f t="shared" si="91"/>
        <v>0</v>
      </c>
      <c r="CT143" s="14">
        <f t="shared" si="91"/>
        <v>0</v>
      </c>
      <c r="CU143" s="14">
        <f t="shared" si="91"/>
        <v>0</v>
      </c>
      <c r="CV143" s="14">
        <f t="shared" si="91"/>
        <v>0</v>
      </c>
      <c r="CW143" s="14">
        <f t="shared" si="91"/>
        <v>0</v>
      </c>
      <c r="CX143" s="14">
        <f t="shared" si="91"/>
        <v>0</v>
      </c>
      <c r="CY143" s="14">
        <f t="shared" si="91"/>
        <v>0</v>
      </c>
      <c r="CZ143" s="14">
        <f t="shared" si="91"/>
        <v>0</v>
      </c>
      <c r="DA143" s="14">
        <f t="shared" si="91"/>
        <v>0</v>
      </c>
      <c r="DB143" s="14">
        <f t="shared" si="91"/>
        <v>0</v>
      </c>
      <c r="DC143" s="14">
        <f t="shared" si="91"/>
        <v>0</v>
      </c>
      <c r="DD143" s="14">
        <f t="shared" si="92"/>
        <v>0</v>
      </c>
      <c r="DE143" s="14">
        <f t="shared" si="92"/>
        <v>0</v>
      </c>
      <c r="DF143" s="14">
        <f t="shared" si="92"/>
        <v>0</v>
      </c>
      <c r="DG143" s="14">
        <f t="shared" si="92"/>
        <v>0</v>
      </c>
      <c r="DH143" s="14">
        <f t="shared" si="92"/>
        <v>0</v>
      </c>
      <c r="DI143" s="14">
        <f t="shared" si="92"/>
        <v>0</v>
      </c>
      <c r="DJ143" s="14">
        <f t="shared" si="92"/>
        <v>0</v>
      </c>
      <c r="DK143" s="14">
        <f t="shared" si="92"/>
        <v>0</v>
      </c>
      <c r="DL143" s="14">
        <f t="shared" si="92"/>
        <v>0</v>
      </c>
      <c r="DM143" s="14">
        <f t="shared" si="92"/>
        <v>0</v>
      </c>
      <c r="DN143" s="14">
        <f t="shared" si="92"/>
        <v>0</v>
      </c>
      <c r="DO143" s="14">
        <f t="shared" si="92"/>
        <v>0</v>
      </c>
      <c r="DP143" s="14">
        <f t="shared" si="92"/>
        <v>0</v>
      </c>
      <c r="DQ143" s="14">
        <f t="shared" si="92"/>
        <v>0</v>
      </c>
      <c r="DR143" s="14">
        <f t="shared" si="92"/>
        <v>0</v>
      </c>
      <c r="DS143" s="14">
        <f t="shared" si="92"/>
        <v>0</v>
      </c>
      <c r="DT143" s="14">
        <f t="shared" si="93"/>
        <v>0</v>
      </c>
      <c r="DU143" s="14">
        <f t="shared" si="93"/>
        <v>0</v>
      </c>
      <c r="DV143" s="14">
        <f t="shared" si="93"/>
        <v>0</v>
      </c>
      <c r="DW143" s="14">
        <f t="shared" si="93"/>
        <v>0</v>
      </c>
      <c r="DX143" s="14">
        <f t="shared" si="93"/>
        <v>0</v>
      </c>
      <c r="DY143" s="14">
        <f t="shared" si="93"/>
        <v>0</v>
      </c>
      <c r="DZ143" s="14">
        <f t="shared" si="97"/>
        <v>1</v>
      </c>
    </row>
    <row r="144" spans="1:130">
      <c r="A144" s="18">
        <v>14</v>
      </c>
      <c r="B144" s="15">
        <f t="shared" si="94"/>
        <v>1</v>
      </c>
      <c r="C144" s="18">
        <v>2014</v>
      </c>
      <c r="D144" s="25">
        <f t="shared" si="98"/>
        <v>0</v>
      </c>
      <c r="E144" s="25">
        <f t="shared" si="99"/>
        <v>0</v>
      </c>
      <c r="F144" s="25">
        <f t="shared" si="100"/>
        <v>0</v>
      </c>
      <c r="G144" s="25">
        <f t="shared" si="101"/>
        <v>0</v>
      </c>
      <c r="H144" s="25">
        <f t="shared" si="102"/>
        <v>0</v>
      </c>
      <c r="I144" s="25">
        <f t="shared" si="103"/>
        <v>0</v>
      </c>
      <c r="J144" s="25">
        <f t="shared" si="104"/>
        <v>1.6153846153846168</v>
      </c>
      <c r="K144" s="25">
        <f t="shared" si="105"/>
        <v>14.538461538461529</v>
      </c>
      <c r="L144" s="25">
        <f t="shared" si="106"/>
        <v>79.769230769230717</v>
      </c>
      <c r="M144" s="25">
        <f t="shared" si="107"/>
        <v>39.538461538461512</v>
      </c>
      <c r="N144" s="25">
        <f t="shared" si="108"/>
        <v>90.23076923076917</v>
      </c>
      <c r="O144" s="25">
        <f t="shared" si="109"/>
        <v>194.07692307692295</v>
      </c>
      <c r="P144" s="25">
        <f t="shared" ref="P144:P162" si="110">VLOOKUP($C$78,$D$3:$K$63,$A$69,0)*(B132-B131)</f>
        <v>320.61538461538441</v>
      </c>
      <c r="Q144" s="25">
        <f>VLOOKUP($C$79,$D$3:$K$63,$A$69,0)*(B131-B130)</f>
        <v>387.230769230769</v>
      </c>
      <c r="R144" s="25">
        <f>VLOOKUP($C$80,$D$3:$K$63,$A$69,0)*B130</f>
        <v>0</v>
      </c>
      <c r="S144" s="25"/>
      <c r="T144" s="25"/>
      <c r="U144" s="25"/>
      <c r="V144" s="25"/>
      <c r="W144" s="25"/>
      <c r="X144" s="25"/>
      <c r="Y144" s="25"/>
      <c r="Z144" s="25"/>
      <c r="AA144" s="25"/>
      <c r="AB144" s="25"/>
      <c r="AC144" s="25"/>
      <c r="AD144" s="25"/>
      <c r="AE144" s="25"/>
      <c r="AF144" s="25"/>
      <c r="AG144" s="25"/>
      <c r="AH144" s="25"/>
      <c r="AI144" s="25"/>
      <c r="AJ144" s="25"/>
      <c r="AK144" s="25"/>
      <c r="AL144" s="25"/>
      <c r="AM144" s="25"/>
      <c r="AN144" s="25"/>
      <c r="AO144" s="25"/>
      <c r="AP144" s="25"/>
      <c r="AQ144" s="25"/>
      <c r="AR144" s="25"/>
      <c r="AS144" s="25"/>
      <c r="AT144" s="25"/>
      <c r="AU144" s="25"/>
      <c r="AV144" s="25"/>
      <c r="AW144" s="25"/>
      <c r="AX144" s="25"/>
      <c r="AY144" s="25"/>
      <c r="AZ144" s="25"/>
      <c r="BA144" s="25"/>
      <c r="BB144" s="25"/>
      <c r="BC144" s="25"/>
      <c r="BD144" s="25"/>
      <c r="BE144" s="25"/>
      <c r="BF144" s="25"/>
      <c r="BG144" s="25"/>
      <c r="BH144" s="25"/>
      <c r="BI144" s="25"/>
      <c r="BJ144" s="25"/>
      <c r="BK144" s="25"/>
      <c r="BL144" s="25"/>
      <c r="BM144" s="21">
        <f t="shared" si="95"/>
        <v>1127.6153846153838</v>
      </c>
      <c r="BP144" s="18">
        <v>2014</v>
      </c>
      <c r="BQ144" s="14">
        <f t="shared" si="96"/>
        <v>0</v>
      </c>
      <c r="BR144" s="14">
        <f t="shared" si="89"/>
        <v>0</v>
      </c>
      <c r="BS144" s="14">
        <f t="shared" si="89"/>
        <v>0</v>
      </c>
      <c r="BT144" s="14">
        <f t="shared" si="89"/>
        <v>0</v>
      </c>
      <c r="BU144" s="14">
        <f t="shared" si="89"/>
        <v>0</v>
      </c>
      <c r="BV144" s="14">
        <f t="shared" si="89"/>
        <v>0</v>
      </c>
      <c r="BW144" s="14">
        <f t="shared" si="89"/>
        <v>1.4325670236714667E-3</v>
      </c>
      <c r="BX144" s="14">
        <f t="shared" si="89"/>
        <v>1.2893103213043183E-2</v>
      </c>
      <c r="BY144" s="14">
        <f t="shared" si="89"/>
        <v>7.0741523978443285E-2</v>
      </c>
      <c r="BZ144" s="14">
        <f t="shared" si="89"/>
        <v>3.5063783341292037E-2</v>
      </c>
      <c r="CA144" s="14">
        <f t="shared" si="89"/>
        <v>8.0019100893648956E-2</v>
      </c>
      <c r="CB144" s="14">
        <f t="shared" si="89"/>
        <v>0.17211269527252882</v>
      </c>
      <c r="CC144" s="14">
        <f t="shared" si="89"/>
        <v>0.28433044546012692</v>
      </c>
      <c r="CD144" s="14">
        <f t="shared" si="89"/>
        <v>0.34340678081724541</v>
      </c>
      <c r="CE144" s="14">
        <f t="shared" si="89"/>
        <v>0</v>
      </c>
      <c r="CF144" s="14">
        <f t="shared" si="89"/>
        <v>0</v>
      </c>
      <c r="CG144" s="14">
        <f t="shared" si="89"/>
        <v>0</v>
      </c>
      <c r="CH144" s="14">
        <f t="shared" si="90"/>
        <v>0</v>
      </c>
      <c r="CI144" s="14">
        <f t="shared" si="90"/>
        <v>0</v>
      </c>
      <c r="CJ144" s="14">
        <f t="shared" si="90"/>
        <v>0</v>
      </c>
      <c r="CK144" s="14">
        <f t="shared" si="90"/>
        <v>0</v>
      </c>
      <c r="CL144" s="14">
        <f t="shared" si="90"/>
        <v>0</v>
      </c>
      <c r="CM144" s="14">
        <f t="shared" si="90"/>
        <v>0</v>
      </c>
      <c r="CN144" s="14">
        <f t="shared" si="91"/>
        <v>0</v>
      </c>
      <c r="CO144" s="14">
        <f t="shared" si="91"/>
        <v>0</v>
      </c>
      <c r="CP144" s="14">
        <f t="shared" si="91"/>
        <v>0</v>
      </c>
      <c r="CQ144" s="14">
        <f t="shared" si="91"/>
        <v>0</v>
      </c>
      <c r="CR144" s="14">
        <f t="shared" si="91"/>
        <v>0</v>
      </c>
      <c r="CS144" s="14">
        <f t="shared" si="91"/>
        <v>0</v>
      </c>
      <c r="CT144" s="14">
        <f t="shared" si="91"/>
        <v>0</v>
      </c>
      <c r="CU144" s="14">
        <f t="shared" si="91"/>
        <v>0</v>
      </c>
      <c r="CV144" s="14">
        <f t="shared" si="91"/>
        <v>0</v>
      </c>
      <c r="CW144" s="14">
        <f t="shared" si="91"/>
        <v>0</v>
      </c>
      <c r="CX144" s="14">
        <f t="shared" si="91"/>
        <v>0</v>
      </c>
      <c r="CY144" s="14">
        <f t="shared" si="91"/>
        <v>0</v>
      </c>
      <c r="CZ144" s="14">
        <f t="shared" si="91"/>
        <v>0</v>
      </c>
      <c r="DA144" s="14">
        <f t="shared" si="91"/>
        <v>0</v>
      </c>
      <c r="DB144" s="14">
        <f t="shared" si="91"/>
        <v>0</v>
      </c>
      <c r="DC144" s="14">
        <f t="shared" si="91"/>
        <v>0</v>
      </c>
      <c r="DD144" s="14">
        <f t="shared" si="92"/>
        <v>0</v>
      </c>
      <c r="DE144" s="14">
        <f t="shared" si="92"/>
        <v>0</v>
      </c>
      <c r="DF144" s="14">
        <f t="shared" si="92"/>
        <v>0</v>
      </c>
      <c r="DG144" s="14">
        <f t="shared" si="92"/>
        <v>0</v>
      </c>
      <c r="DH144" s="14">
        <f t="shared" si="92"/>
        <v>0</v>
      </c>
      <c r="DI144" s="14">
        <f t="shared" si="92"/>
        <v>0</v>
      </c>
      <c r="DJ144" s="14">
        <f t="shared" si="92"/>
        <v>0</v>
      </c>
      <c r="DK144" s="14">
        <f t="shared" si="92"/>
        <v>0</v>
      </c>
      <c r="DL144" s="14">
        <f t="shared" si="92"/>
        <v>0</v>
      </c>
      <c r="DM144" s="14">
        <f t="shared" si="92"/>
        <v>0</v>
      </c>
      <c r="DN144" s="14">
        <f t="shared" si="92"/>
        <v>0</v>
      </c>
      <c r="DO144" s="14">
        <f t="shared" si="92"/>
        <v>0</v>
      </c>
      <c r="DP144" s="14">
        <f t="shared" si="92"/>
        <v>0</v>
      </c>
      <c r="DQ144" s="14">
        <f t="shared" si="92"/>
        <v>0</v>
      </c>
      <c r="DR144" s="14">
        <f t="shared" si="92"/>
        <v>0</v>
      </c>
      <c r="DS144" s="14">
        <f t="shared" si="92"/>
        <v>0</v>
      </c>
      <c r="DT144" s="14">
        <f t="shared" si="93"/>
        <v>0</v>
      </c>
      <c r="DU144" s="14">
        <f t="shared" si="93"/>
        <v>0</v>
      </c>
      <c r="DV144" s="14">
        <f t="shared" si="93"/>
        <v>0</v>
      </c>
      <c r="DW144" s="14">
        <f t="shared" si="93"/>
        <v>0</v>
      </c>
      <c r="DX144" s="14">
        <f t="shared" si="93"/>
        <v>0</v>
      </c>
      <c r="DY144" s="14">
        <f t="shared" si="93"/>
        <v>0</v>
      </c>
      <c r="DZ144" s="14">
        <f t="shared" si="97"/>
        <v>1</v>
      </c>
    </row>
    <row r="145" spans="1:130">
      <c r="A145" s="18">
        <v>15</v>
      </c>
      <c r="B145" s="15">
        <f t="shared" si="94"/>
        <v>1</v>
      </c>
      <c r="C145" s="18">
        <v>2015</v>
      </c>
      <c r="D145" s="25">
        <f t="shared" si="98"/>
        <v>0</v>
      </c>
      <c r="E145" s="25">
        <f t="shared" si="99"/>
        <v>0</v>
      </c>
      <c r="F145" s="25">
        <f t="shared" si="100"/>
        <v>0</v>
      </c>
      <c r="G145" s="25">
        <f t="shared" si="101"/>
        <v>0</v>
      </c>
      <c r="H145" s="25">
        <f t="shared" si="102"/>
        <v>0</v>
      </c>
      <c r="I145" s="25">
        <f t="shared" si="103"/>
        <v>0</v>
      </c>
      <c r="J145" s="25">
        <f t="shared" si="104"/>
        <v>1.6153846153846168</v>
      </c>
      <c r="K145" s="25">
        <f t="shared" si="105"/>
        <v>14.538461538461549</v>
      </c>
      <c r="L145" s="25">
        <f t="shared" si="106"/>
        <v>79.769230769230717</v>
      </c>
      <c r="M145" s="25">
        <f t="shared" si="107"/>
        <v>39.538461538461512</v>
      </c>
      <c r="N145" s="25">
        <f t="shared" si="108"/>
        <v>90.23076923076917</v>
      </c>
      <c r="O145" s="25">
        <f t="shared" si="109"/>
        <v>194.07692307692295</v>
      </c>
      <c r="P145" s="25">
        <f t="shared" si="110"/>
        <v>320.61538461538441</v>
      </c>
      <c r="Q145" s="25">
        <f t="shared" ref="Q145:Q163" si="111">VLOOKUP($C$79,$D$3:$K$63,$A$69,0)*(B132-B131)</f>
        <v>387.230769230769</v>
      </c>
      <c r="R145" s="25">
        <f>VLOOKUP($C$80,$D$3:$K$63,$A$69,0)*(B131-B130)</f>
        <v>394.53846153846126</v>
      </c>
      <c r="S145" s="25">
        <f>VLOOKUP($C$81,$D$3:$K$63,$A$69,0)*B130</f>
        <v>0</v>
      </c>
      <c r="T145" s="25"/>
      <c r="U145" s="25"/>
      <c r="V145" s="25"/>
      <c r="W145" s="25"/>
      <c r="X145" s="25"/>
      <c r="Y145" s="25"/>
      <c r="Z145" s="25"/>
      <c r="AA145" s="25"/>
      <c r="AB145" s="25"/>
      <c r="AC145" s="25"/>
      <c r="AD145" s="25"/>
      <c r="AE145" s="25"/>
      <c r="AF145" s="25"/>
      <c r="AG145" s="25"/>
      <c r="AH145" s="25"/>
      <c r="AI145" s="25"/>
      <c r="AJ145" s="25"/>
      <c r="AK145" s="25"/>
      <c r="AL145" s="25"/>
      <c r="AM145" s="25"/>
      <c r="AN145" s="25"/>
      <c r="AO145" s="25"/>
      <c r="AP145" s="25"/>
      <c r="AQ145" s="25"/>
      <c r="AR145" s="25"/>
      <c r="AS145" s="25"/>
      <c r="AT145" s="25"/>
      <c r="AU145" s="25"/>
      <c r="AV145" s="25"/>
      <c r="AW145" s="25"/>
      <c r="AX145" s="25"/>
      <c r="AY145" s="25"/>
      <c r="AZ145" s="25"/>
      <c r="BA145" s="25"/>
      <c r="BB145" s="25"/>
      <c r="BC145" s="25"/>
      <c r="BD145" s="25"/>
      <c r="BE145" s="25"/>
      <c r="BF145" s="25"/>
      <c r="BG145" s="25"/>
      <c r="BH145" s="25"/>
      <c r="BI145" s="25"/>
      <c r="BJ145" s="25"/>
      <c r="BK145" s="25"/>
      <c r="BL145" s="25"/>
      <c r="BM145" s="21">
        <f t="shared" si="95"/>
        <v>1522.1538461538451</v>
      </c>
      <c r="BP145" s="18">
        <v>2015</v>
      </c>
      <c r="BQ145" s="14">
        <f t="shared" si="96"/>
        <v>0</v>
      </c>
      <c r="BR145" s="14">
        <f t="shared" si="89"/>
        <v>0</v>
      </c>
      <c r="BS145" s="14">
        <f t="shared" si="89"/>
        <v>0</v>
      </c>
      <c r="BT145" s="14">
        <f t="shared" si="89"/>
        <v>0</v>
      </c>
      <c r="BU145" s="14">
        <f t="shared" si="89"/>
        <v>0</v>
      </c>
      <c r="BV145" s="14">
        <f t="shared" si="89"/>
        <v>0</v>
      </c>
      <c r="BW145" s="14">
        <f t="shared" si="89"/>
        <v>1.0612492419648288E-3</v>
      </c>
      <c r="BX145" s="14">
        <f t="shared" si="89"/>
        <v>9.5512431776834592E-3</v>
      </c>
      <c r="BY145" s="14">
        <f t="shared" si="89"/>
        <v>5.2405498281786943E-2</v>
      </c>
      <c r="BZ145" s="14">
        <f t="shared" si="89"/>
        <v>2.5975338589043866E-2</v>
      </c>
      <c r="CA145" s="14">
        <f t="shared" si="89"/>
        <v>5.9278350515463922E-2</v>
      </c>
      <c r="CB145" s="14">
        <f t="shared" si="89"/>
        <v>0.12750151607034568</v>
      </c>
      <c r="CC145" s="14">
        <f t="shared" si="89"/>
        <v>0.21063270669092382</v>
      </c>
      <c r="CD145" s="14">
        <f t="shared" si="89"/>
        <v>0.25439660400242575</v>
      </c>
      <c r="CE145" s="14">
        <f t="shared" si="89"/>
        <v>0.25919749343036186</v>
      </c>
      <c r="CF145" s="14">
        <f t="shared" si="89"/>
        <v>0</v>
      </c>
      <c r="CG145" s="14">
        <f t="shared" ref="CG145:CV161" si="112">T145/$BM145</f>
        <v>0</v>
      </c>
      <c r="CH145" s="14">
        <f t="shared" si="90"/>
        <v>0</v>
      </c>
      <c r="CI145" s="14">
        <f t="shared" si="90"/>
        <v>0</v>
      </c>
      <c r="CJ145" s="14">
        <f t="shared" si="90"/>
        <v>0</v>
      </c>
      <c r="CK145" s="14">
        <f t="shared" si="90"/>
        <v>0</v>
      </c>
      <c r="CL145" s="14">
        <f t="shared" si="90"/>
        <v>0</v>
      </c>
      <c r="CM145" s="14">
        <f t="shared" si="90"/>
        <v>0</v>
      </c>
      <c r="CN145" s="14">
        <f t="shared" si="91"/>
        <v>0</v>
      </c>
      <c r="CO145" s="14">
        <f t="shared" si="91"/>
        <v>0</v>
      </c>
      <c r="CP145" s="14">
        <f t="shared" si="91"/>
        <v>0</v>
      </c>
      <c r="CQ145" s="14">
        <f t="shared" si="91"/>
        <v>0</v>
      </c>
      <c r="CR145" s="14">
        <f t="shared" si="91"/>
        <v>0</v>
      </c>
      <c r="CS145" s="14">
        <f t="shared" si="91"/>
        <v>0</v>
      </c>
      <c r="CT145" s="14">
        <f t="shared" si="91"/>
        <v>0</v>
      </c>
      <c r="CU145" s="14">
        <f t="shared" si="91"/>
        <v>0</v>
      </c>
      <c r="CV145" s="14">
        <f t="shared" si="91"/>
        <v>0</v>
      </c>
      <c r="CW145" s="14">
        <f t="shared" si="91"/>
        <v>0</v>
      </c>
      <c r="CX145" s="14">
        <f t="shared" si="91"/>
        <v>0</v>
      </c>
      <c r="CY145" s="14">
        <f t="shared" si="91"/>
        <v>0</v>
      </c>
      <c r="CZ145" s="14">
        <f t="shared" si="91"/>
        <v>0</v>
      </c>
      <c r="DA145" s="14">
        <f t="shared" si="91"/>
        <v>0</v>
      </c>
      <c r="DB145" s="14">
        <f t="shared" si="91"/>
        <v>0</v>
      </c>
      <c r="DC145" s="14">
        <f t="shared" ref="DC145:DR161" si="113">AP145/$BM145</f>
        <v>0</v>
      </c>
      <c r="DD145" s="14">
        <f t="shared" si="92"/>
        <v>0</v>
      </c>
      <c r="DE145" s="14">
        <f t="shared" si="92"/>
        <v>0</v>
      </c>
      <c r="DF145" s="14">
        <f t="shared" si="92"/>
        <v>0</v>
      </c>
      <c r="DG145" s="14">
        <f t="shared" si="92"/>
        <v>0</v>
      </c>
      <c r="DH145" s="14">
        <f t="shared" si="92"/>
        <v>0</v>
      </c>
      <c r="DI145" s="14">
        <f t="shared" si="92"/>
        <v>0</v>
      </c>
      <c r="DJ145" s="14">
        <f t="shared" si="92"/>
        <v>0</v>
      </c>
      <c r="DK145" s="14">
        <f t="shared" si="92"/>
        <v>0</v>
      </c>
      <c r="DL145" s="14">
        <f t="shared" si="92"/>
        <v>0</v>
      </c>
      <c r="DM145" s="14">
        <f t="shared" si="92"/>
        <v>0</v>
      </c>
      <c r="DN145" s="14">
        <f t="shared" si="92"/>
        <v>0</v>
      </c>
      <c r="DO145" s="14">
        <f t="shared" si="92"/>
        <v>0</v>
      </c>
      <c r="DP145" s="14">
        <f t="shared" si="92"/>
        <v>0</v>
      </c>
      <c r="DQ145" s="14">
        <f t="shared" si="92"/>
        <v>0</v>
      </c>
      <c r="DR145" s="14">
        <f t="shared" si="92"/>
        <v>0</v>
      </c>
      <c r="DS145" s="14">
        <f t="shared" ref="DS145:DV190" si="114">BF145/$BM145</f>
        <v>0</v>
      </c>
      <c r="DT145" s="14">
        <f t="shared" si="93"/>
        <v>0</v>
      </c>
      <c r="DU145" s="14">
        <f t="shared" si="93"/>
        <v>0</v>
      </c>
      <c r="DV145" s="14">
        <f t="shared" si="93"/>
        <v>0</v>
      </c>
      <c r="DW145" s="14">
        <f t="shared" si="93"/>
        <v>0</v>
      </c>
      <c r="DX145" s="14">
        <f t="shared" si="93"/>
        <v>0</v>
      </c>
      <c r="DY145" s="14">
        <f t="shared" si="93"/>
        <v>0</v>
      </c>
      <c r="DZ145" s="14">
        <f t="shared" si="97"/>
        <v>1</v>
      </c>
    </row>
    <row r="146" spans="1:130">
      <c r="A146" s="18">
        <v>16</v>
      </c>
      <c r="B146" s="15">
        <f t="shared" si="94"/>
        <v>1</v>
      </c>
      <c r="C146" s="18">
        <v>2016</v>
      </c>
      <c r="D146" s="25">
        <f t="shared" si="98"/>
        <v>0</v>
      </c>
      <c r="E146" s="25">
        <f t="shared" si="99"/>
        <v>0</v>
      </c>
      <c r="F146" s="25">
        <f t="shared" si="100"/>
        <v>0</v>
      </c>
      <c r="G146" s="25">
        <f t="shared" si="101"/>
        <v>0</v>
      </c>
      <c r="H146" s="25">
        <f t="shared" si="102"/>
        <v>0</v>
      </c>
      <c r="I146" s="25">
        <f t="shared" si="103"/>
        <v>0</v>
      </c>
      <c r="J146" s="25">
        <f t="shared" si="104"/>
        <v>1.6153846153846143</v>
      </c>
      <c r="K146" s="25">
        <f t="shared" si="105"/>
        <v>14.538461538461549</v>
      </c>
      <c r="L146" s="25">
        <f t="shared" si="106"/>
        <v>79.76923076923083</v>
      </c>
      <c r="M146" s="25">
        <f t="shared" si="107"/>
        <v>39.538461538461512</v>
      </c>
      <c r="N146" s="25">
        <f t="shared" si="108"/>
        <v>90.23076923076917</v>
      </c>
      <c r="O146" s="25">
        <f t="shared" si="109"/>
        <v>194.07692307692295</v>
      </c>
      <c r="P146" s="25">
        <f t="shared" si="110"/>
        <v>320.61538461538441</v>
      </c>
      <c r="Q146" s="25">
        <f t="shared" si="111"/>
        <v>387.230769230769</v>
      </c>
      <c r="R146" s="25">
        <f t="shared" ref="R146:R164" si="115">VLOOKUP($C$80,$D$3:$K$63,$A$69,0)*(B132-B131)</f>
        <v>394.53846153846126</v>
      </c>
      <c r="S146" s="25">
        <f>VLOOKUP($C$81,$D$3:$K$63,$A$69,0)*(B131-B130)</f>
        <v>128.92307692307685</v>
      </c>
      <c r="T146" s="25">
        <f>VLOOKUP($C$82,$D$3:$K$63,$A$69,0)*B130</f>
        <v>0</v>
      </c>
      <c r="U146" s="25"/>
      <c r="V146" s="25"/>
      <c r="W146" s="25"/>
      <c r="X146" s="25"/>
      <c r="Y146" s="25"/>
      <c r="Z146" s="25"/>
      <c r="AA146" s="25"/>
      <c r="AB146" s="25"/>
      <c r="AC146" s="25"/>
      <c r="AD146" s="25"/>
      <c r="AE146" s="25"/>
      <c r="AF146" s="25"/>
      <c r="AG146" s="25"/>
      <c r="AH146" s="25"/>
      <c r="AI146" s="25"/>
      <c r="AJ146" s="25"/>
      <c r="AK146" s="25"/>
      <c r="AL146" s="25"/>
      <c r="AM146" s="25"/>
      <c r="AN146" s="25"/>
      <c r="AO146" s="25"/>
      <c r="AP146" s="25"/>
      <c r="AQ146" s="25"/>
      <c r="AR146" s="25"/>
      <c r="AS146" s="25"/>
      <c r="AT146" s="25"/>
      <c r="AU146" s="25"/>
      <c r="AV146" s="25"/>
      <c r="AW146" s="25"/>
      <c r="AX146" s="25"/>
      <c r="AY146" s="25"/>
      <c r="AZ146" s="25"/>
      <c r="BA146" s="25"/>
      <c r="BB146" s="25"/>
      <c r="BC146" s="25"/>
      <c r="BD146" s="25"/>
      <c r="BE146" s="25"/>
      <c r="BF146" s="25"/>
      <c r="BG146" s="25"/>
      <c r="BH146" s="25"/>
      <c r="BI146" s="25"/>
      <c r="BJ146" s="25"/>
      <c r="BK146" s="25"/>
      <c r="BL146" s="25"/>
      <c r="BM146" s="21">
        <f t="shared" si="95"/>
        <v>1651.0769230769222</v>
      </c>
      <c r="BP146" s="18">
        <v>2016</v>
      </c>
      <c r="BQ146" s="14">
        <f t="shared" si="96"/>
        <v>0</v>
      </c>
      <c r="BR146" s="14">
        <f t="shared" si="96"/>
        <v>0</v>
      </c>
      <c r="BS146" s="14">
        <f t="shared" si="96"/>
        <v>0</v>
      </c>
      <c r="BT146" s="14">
        <f t="shared" si="96"/>
        <v>0</v>
      </c>
      <c r="BU146" s="14">
        <f t="shared" si="96"/>
        <v>0</v>
      </c>
      <c r="BV146" s="14">
        <f t="shared" si="96"/>
        <v>0</v>
      </c>
      <c r="BW146" s="14">
        <f t="shared" si="96"/>
        <v>9.7838240775251564E-4</v>
      </c>
      <c r="BX146" s="14">
        <f t="shared" si="96"/>
        <v>8.8054416697726529E-3</v>
      </c>
      <c r="BY146" s="14">
        <f t="shared" si="96"/>
        <v>4.831345508758858E-2</v>
      </c>
      <c r="BZ146" s="14">
        <f t="shared" si="96"/>
        <v>2.3947074170704432E-2</v>
      </c>
      <c r="CA146" s="14">
        <f t="shared" si="96"/>
        <v>5.4649645918747665E-2</v>
      </c>
      <c r="CB146" s="14">
        <f t="shared" si="96"/>
        <v>0.11754565784569511</v>
      </c>
      <c r="CC146" s="14">
        <f t="shared" si="96"/>
        <v>0.19418561311964216</v>
      </c>
      <c r="CD146" s="14">
        <f t="shared" si="96"/>
        <v>0.23453224002981735</v>
      </c>
      <c r="CE146" s="14">
        <f t="shared" si="96"/>
        <v>0.23895825568393586</v>
      </c>
      <c r="CF146" s="14">
        <f t="shared" si="96"/>
        <v>7.8084234066343641E-2</v>
      </c>
      <c r="CG146" s="14">
        <f t="shared" si="112"/>
        <v>0</v>
      </c>
      <c r="CH146" s="14">
        <f t="shared" si="112"/>
        <v>0</v>
      </c>
      <c r="CI146" s="14">
        <f t="shared" si="112"/>
        <v>0</v>
      </c>
      <c r="CJ146" s="14">
        <f t="shared" si="112"/>
        <v>0</v>
      </c>
      <c r="CK146" s="14">
        <f t="shared" si="112"/>
        <v>0</v>
      </c>
      <c r="CL146" s="14">
        <f t="shared" si="112"/>
        <v>0</v>
      </c>
      <c r="CM146" s="14">
        <f t="shared" si="112"/>
        <v>0</v>
      </c>
      <c r="CN146" s="14">
        <f t="shared" si="112"/>
        <v>0</v>
      </c>
      <c r="CO146" s="14">
        <f t="shared" si="112"/>
        <v>0</v>
      </c>
      <c r="CP146" s="14">
        <f t="shared" si="112"/>
        <v>0</v>
      </c>
      <c r="CQ146" s="14">
        <f t="shared" si="112"/>
        <v>0</v>
      </c>
      <c r="CR146" s="14">
        <f t="shared" si="112"/>
        <v>0</v>
      </c>
      <c r="CS146" s="14">
        <f t="shared" si="112"/>
        <v>0</v>
      </c>
      <c r="CT146" s="14">
        <f t="shared" si="112"/>
        <v>0</v>
      </c>
      <c r="CU146" s="14">
        <f t="shared" si="112"/>
        <v>0</v>
      </c>
      <c r="CV146" s="14">
        <f t="shared" si="112"/>
        <v>0</v>
      </c>
      <c r="CW146" s="14">
        <f t="shared" ref="CW146:DL172" si="116">AJ146/$BM146</f>
        <v>0</v>
      </c>
      <c r="CX146" s="14">
        <f t="shared" si="116"/>
        <v>0</v>
      </c>
      <c r="CY146" s="14">
        <f t="shared" si="116"/>
        <v>0</v>
      </c>
      <c r="CZ146" s="14">
        <f t="shared" si="116"/>
        <v>0</v>
      </c>
      <c r="DA146" s="14">
        <f t="shared" si="116"/>
        <v>0</v>
      </c>
      <c r="DB146" s="14">
        <f t="shared" si="116"/>
        <v>0</v>
      </c>
      <c r="DC146" s="14">
        <f t="shared" si="113"/>
        <v>0</v>
      </c>
      <c r="DD146" s="14">
        <f t="shared" si="113"/>
        <v>0</v>
      </c>
      <c r="DE146" s="14">
        <f t="shared" si="113"/>
        <v>0</v>
      </c>
      <c r="DF146" s="14">
        <f t="shared" si="113"/>
        <v>0</v>
      </c>
      <c r="DG146" s="14">
        <f t="shared" si="113"/>
        <v>0</v>
      </c>
      <c r="DH146" s="14">
        <f t="shared" si="113"/>
        <v>0</v>
      </c>
      <c r="DI146" s="14">
        <f t="shared" si="113"/>
        <v>0</v>
      </c>
      <c r="DJ146" s="14">
        <f t="shared" si="113"/>
        <v>0</v>
      </c>
      <c r="DK146" s="14">
        <f t="shared" si="113"/>
        <v>0</v>
      </c>
      <c r="DL146" s="14">
        <f t="shared" si="113"/>
        <v>0</v>
      </c>
      <c r="DM146" s="14">
        <f t="shared" si="113"/>
        <v>0</v>
      </c>
      <c r="DN146" s="14">
        <f t="shared" si="113"/>
        <v>0</v>
      </c>
      <c r="DO146" s="14">
        <f t="shared" si="113"/>
        <v>0</v>
      </c>
      <c r="DP146" s="14">
        <f t="shared" si="113"/>
        <v>0</v>
      </c>
      <c r="DQ146" s="14">
        <f t="shared" si="113"/>
        <v>0</v>
      </c>
      <c r="DR146" s="14">
        <f t="shared" si="113"/>
        <v>0</v>
      </c>
      <c r="DS146" s="14">
        <f t="shared" si="114"/>
        <v>0</v>
      </c>
      <c r="DT146" s="14">
        <f t="shared" si="93"/>
        <v>0</v>
      </c>
      <c r="DU146" s="14">
        <f t="shared" si="93"/>
        <v>0</v>
      </c>
      <c r="DV146" s="14">
        <f t="shared" si="93"/>
        <v>0</v>
      </c>
      <c r="DW146" s="14">
        <f t="shared" si="93"/>
        <v>0</v>
      </c>
      <c r="DX146" s="14">
        <f t="shared" si="93"/>
        <v>0</v>
      </c>
      <c r="DY146" s="14">
        <f t="shared" si="93"/>
        <v>0</v>
      </c>
      <c r="DZ146" s="14">
        <f t="shared" si="97"/>
        <v>1</v>
      </c>
    </row>
    <row r="147" spans="1:130">
      <c r="A147" s="18">
        <v>17</v>
      </c>
      <c r="B147" s="15">
        <f t="shared" si="94"/>
        <v>1</v>
      </c>
      <c r="C147" s="18">
        <v>2017</v>
      </c>
      <c r="D147" s="25">
        <f t="shared" si="98"/>
        <v>0</v>
      </c>
      <c r="E147" s="25">
        <f t="shared" si="99"/>
        <v>0</v>
      </c>
      <c r="F147" s="25">
        <f t="shared" si="100"/>
        <v>0</v>
      </c>
      <c r="G147" s="25">
        <f t="shared" si="101"/>
        <v>0</v>
      </c>
      <c r="H147" s="25">
        <f t="shared" si="102"/>
        <v>0</v>
      </c>
      <c r="I147" s="25">
        <f t="shared" si="103"/>
        <v>0</v>
      </c>
      <c r="J147" s="25">
        <f t="shared" si="104"/>
        <v>1.6153846153846143</v>
      </c>
      <c r="K147" s="25">
        <f t="shared" si="105"/>
        <v>14.538461538461529</v>
      </c>
      <c r="L147" s="25">
        <f t="shared" si="106"/>
        <v>79.76923076923083</v>
      </c>
      <c r="M147" s="25">
        <f t="shared" si="107"/>
        <v>39.538461538461569</v>
      </c>
      <c r="N147" s="25">
        <f t="shared" si="108"/>
        <v>90.23076923076917</v>
      </c>
      <c r="O147" s="25">
        <f t="shared" si="109"/>
        <v>194.07692307692295</v>
      </c>
      <c r="P147" s="25">
        <f t="shared" si="110"/>
        <v>320.61538461538441</v>
      </c>
      <c r="Q147" s="25">
        <f t="shared" si="111"/>
        <v>387.230769230769</v>
      </c>
      <c r="R147" s="25">
        <f t="shared" si="115"/>
        <v>394.53846153846126</v>
      </c>
      <c r="S147" s="25">
        <f t="shared" ref="S147:S165" si="117">VLOOKUP($C$81,$D$3:$K$63,$A$69,0)*(B132-B131)</f>
        <v>128.92307692307685</v>
      </c>
      <c r="T147" s="25">
        <f>VLOOKUP($C$82,$D$3:$K$63,$A$69,0)*(B131-B130)</f>
        <v>44.692307692307665</v>
      </c>
      <c r="U147" s="25">
        <f>VLOOKUP($C$83,$D$3:$K$63,$A$69,0)*B130</f>
        <v>0</v>
      </c>
      <c r="V147" s="25"/>
      <c r="W147" s="25"/>
      <c r="X147" s="25"/>
      <c r="Y147" s="25"/>
      <c r="Z147" s="25"/>
      <c r="AA147" s="25"/>
      <c r="AB147" s="25"/>
      <c r="AC147" s="25"/>
      <c r="AD147" s="25"/>
      <c r="AE147" s="25"/>
      <c r="AF147" s="25"/>
      <c r="AG147" s="25"/>
      <c r="AH147" s="25"/>
      <c r="AI147" s="25"/>
      <c r="AJ147" s="25"/>
      <c r="AK147" s="25"/>
      <c r="AL147" s="25"/>
      <c r="AM147" s="25"/>
      <c r="AN147" s="25"/>
      <c r="AO147" s="25"/>
      <c r="AP147" s="25"/>
      <c r="AQ147" s="25"/>
      <c r="AR147" s="25"/>
      <c r="AS147" s="25"/>
      <c r="AT147" s="25"/>
      <c r="AU147" s="25"/>
      <c r="AV147" s="25"/>
      <c r="AW147" s="25"/>
      <c r="AX147" s="25"/>
      <c r="AY147" s="25"/>
      <c r="AZ147" s="25"/>
      <c r="BA147" s="25"/>
      <c r="BB147" s="25"/>
      <c r="BC147" s="25"/>
      <c r="BD147" s="25"/>
      <c r="BE147" s="25"/>
      <c r="BF147" s="25"/>
      <c r="BG147" s="25"/>
      <c r="BH147" s="25"/>
      <c r="BI147" s="25"/>
      <c r="BJ147" s="25"/>
      <c r="BK147" s="25"/>
      <c r="BL147" s="25"/>
      <c r="BM147" s="21">
        <f t="shared" si="95"/>
        <v>1695.7692307692298</v>
      </c>
      <c r="BP147" s="18">
        <v>2017</v>
      </c>
      <c r="BQ147" s="14">
        <f t="shared" si="96"/>
        <v>0</v>
      </c>
      <c r="BR147" s="14">
        <f t="shared" si="96"/>
        <v>0</v>
      </c>
      <c r="BS147" s="14">
        <f t="shared" si="96"/>
        <v>0</v>
      </c>
      <c r="BT147" s="14">
        <f t="shared" si="96"/>
        <v>0</v>
      </c>
      <c r="BU147" s="14">
        <f t="shared" si="96"/>
        <v>0</v>
      </c>
      <c r="BV147" s="14">
        <f t="shared" si="96"/>
        <v>0</v>
      </c>
      <c r="BW147" s="14">
        <f t="shared" si="96"/>
        <v>9.5259696076207742E-4</v>
      </c>
      <c r="BX147" s="14">
        <f t="shared" si="96"/>
        <v>8.5733726468586978E-3</v>
      </c>
      <c r="BY147" s="14">
        <f t="shared" si="96"/>
        <v>4.7040145157632177E-2</v>
      </c>
      <c r="BZ147" s="14">
        <f t="shared" si="96"/>
        <v>2.3315944658652787E-2</v>
      </c>
      <c r="CA147" s="14">
        <f t="shared" si="96"/>
        <v>5.3209344522567467E-2</v>
      </c>
      <c r="CB147" s="14">
        <f t="shared" si="96"/>
        <v>0.11444772057155816</v>
      </c>
      <c r="CC147" s="14">
        <f t="shared" si="96"/>
        <v>0.18906781583125423</v>
      </c>
      <c r="CD147" s="14">
        <f t="shared" si="96"/>
        <v>0.22835110002268089</v>
      </c>
      <c r="CE147" s="14">
        <f t="shared" si="96"/>
        <v>0.23266046722612835</v>
      </c>
      <c r="CF147" s="14">
        <f t="shared" si="96"/>
        <v>7.602630982082105E-2</v>
      </c>
      <c r="CG147" s="14">
        <f t="shared" si="112"/>
        <v>2.6355182581084144E-2</v>
      </c>
      <c r="CH147" s="14">
        <f t="shared" si="112"/>
        <v>0</v>
      </c>
      <c r="CI147" s="14">
        <f t="shared" si="112"/>
        <v>0</v>
      </c>
      <c r="CJ147" s="14">
        <f t="shared" si="112"/>
        <v>0</v>
      </c>
      <c r="CK147" s="14">
        <f t="shared" si="112"/>
        <v>0</v>
      </c>
      <c r="CL147" s="14">
        <f t="shared" si="112"/>
        <v>0</v>
      </c>
      <c r="CM147" s="14">
        <f t="shared" si="112"/>
        <v>0</v>
      </c>
      <c r="CN147" s="14">
        <f t="shared" si="112"/>
        <v>0</v>
      </c>
      <c r="CO147" s="14">
        <f t="shared" si="112"/>
        <v>0</v>
      </c>
      <c r="CP147" s="14">
        <f t="shared" si="112"/>
        <v>0</v>
      </c>
      <c r="CQ147" s="14">
        <f t="shared" si="112"/>
        <v>0</v>
      </c>
      <c r="CR147" s="14">
        <f t="shared" si="112"/>
        <v>0</v>
      </c>
      <c r="CS147" s="14">
        <f t="shared" si="112"/>
        <v>0</v>
      </c>
      <c r="CT147" s="14">
        <f t="shared" si="112"/>
        <v>0</v>
      </c>
      <c r="CU147" s="14">
        <f t="shared" si="112"/>
        <v>0</v>
      </c>
      <c r="CV147" s="14">
        <f t="shared" si="112"/>
        <v>0</v>
      </c>
      <c r="CW147" s="14">
        <f t="shared" si="116"/>
        <v>0</v>
      </c>
      <c r="CX147" s="14">
        <f t="shared" si="116"/>
        <v>0</v>
      </c>
      <c r="CY147" s="14">
        <f t="shared" si="116"/>
        <v>0</v>
      </c>
      <c r="CZ147" s="14">
        <f t="shared" si="116"/>
        <v>0</v>
      </c>
      <c r="DA147" s="14">
        <f t="shared" si="116"/>
        <v>0</v>
      </c>
      <c r="DB147" s="14">
        <f t="shared" si="116"/>
        <v>0</v>
      </c>
      <c r="DC147" s="14">
        <f t="shared" si="113"/>
        <v>0</v>
      </c>
      <c r="DD147" s="14">
        <f t="shared" si="113"/>
        <v>0</v>
      </c>
      <c r="DE147" s="14">
        <f t="shared" si="113"/>
        <v>0</v>
      </c>
      <c r="DF147" s="14">
        <f t="shared" si="113"/>
        <v>0</v>
      </c>
      <c r="DG147" s="14">
        <f t="shared" si="113"/>
        <v>0</v>
      </c>
      <c r="DH147" s="14">
        <f t="shared" si="113"/>
        <v>0</v>
      </c>
      <c r="DI147" s="14">
        <f t="shared" si="113"/>
        <v>0</v>
      </c>
      <c r="DJ147" s="14">
        <f t="shared" si="113"/>
        <v>0</v>
      </c>
      <c r="DK147" s="14">
        <f t="shared" si="113"/>
        <v>0</v>
      </c>
      <c r="DL147" s="14">
        <f t="shared" si="113"/>
        <v>0</v>
      </c>
      <c r="DM147" s="14">
        <f t="shared" si="113"/>
        <v>0</v>
      </c>
      <c r="DN147" s="14">
        <f t="shared" si="113"/>
        <v>0</v>
      </c>
      <c r="DO147" s="14">
        <f t="shared" si="113"/>
        <v>0</v>
      </c>
      <c r="DP147" s="14">
        <f t="shared" si="113"/>
        <v>0</v>
      </c>
      <c r="DQ147" s="14">
        <f t="shared" si="113"/>
        <v>0</v>
      </c>
      <c r="DR147" s="14">
        <f t="shared" si="113"/>
        <v>0</v>
      </c>
      <c r="DS147" s="14">
        <f t="shared" si="114"/>
        <v>0</v>
      </c>
      <c r="DT147" s="14">
        <f t="shared" si="93"/>
        <v>0</v>
      </c>
      <c r="DU147" s="14">
        <f t="shared" si="93"/>
        <v>0</v>
      </c>
      <c r="DV147" s="14">
        <f t="shared" si="93"/>
        <v>0</v>
      </c>
      <c r="DW147" s="14">
        <f t="shared" si="93"/>
        <v>0</v>
      </c>
      <c r="DX147" s="14">
        <f t="shared" si="93"/>
        <v>0</v>
      </c>
      <c r="DY147" s="14">
        <f t="shared" si="93"/>
        <v>0</v>
      </c>
      <c r="DZ147" s="14">
        <f t="shared" si="97"/>
        <v>1</v>
      </c>
    </row>
    <row r="148" spans="1:130">
      <c r="A148" s="18">
        <v>18</v>
      </c>
      <c r="B148" s="15">
        <f t="shared" si="94"/>
        <v>1</v>
      </c>
      <c r="C148" s="18">
        <v>2018</v>
      </c>
      <c r="D148" s="25">
        <f t="shared" si="98"/>
        <v>0</v>
      </c>
      <c r="E148" s="25">
        <f t="shared" si="99"/>
        <v>0</v>
      </c>
      <c r="F148" s="25">
        <f t="shared" si="100"/>
        <v>0</v>
      </c>
      <c r="G148" s="25">
        <f t="shared" si="101"/>
        <v>0</v>
      </c>
      <c r="H148" s="25">
        <f t="shared" si="102"/>
        <v>0</v>
      </c>
      <c r="I148" s="25">
        <f t="shared" si="103"/>
        <v>0</v>
      </c>
      <c r="J148" s="25">
        <f t="shared" si="104"/>
        <v>1.6153846153846168</v>
      </c>
      <c r="K148" s="25">
        <f t="shared" si="105"/>
        <v>14.538461538461529</v>
      </c>
      <c r="L148" s="25">
        <f t="shared" si="106"/>
        <v>79.769230769230717</v>
      </c>
      <c r="M148" s="25">
        <f t="shared" si="107"/>
        <v>39.538461538461569</v>
      </c>
      <c r="N148" s="25">
        <f t="shared" si="108"/>
        <v>90.230769230769297</v>
      </c>
      <c r="O148" s="25">
        <f t="shared" si="109"/>
        <v>194.07692307692295</v>
      </c>
      <c r="P148" s="25">
        <f t="shared" si="110"/>
        <v>320.61538461538441</v>
      </c>
      <c r="Q148" s="25">
        <f t="shared" si="111"/>
        <v>387.230769230769</v>
      </c>
      <c r="R148" s="25">
        <f t="shared" si="115"/>
        <v>394.53846153846126</v>
      </c>
      <c r="S148" s="25">
        <f t="shared" si="117"/>
        <v>128.92307692307685</v>
      </c>
      <c r="T148" s="25">
        <f t="shared" ref="T148:T166" si="118">VLOOKUP($C$82,$D$3:$K$63,$A$69,0)*(B132-B131)</f>
        <v>44.692307692307665</v>
      </c>
      <c r="U148" s="25">
        <f>VLOOKUP($C$83,$D$3:$K$63,$A$69,0)*(B131-B130)</f>
        <v>25.846153846153829</v>
      </c>
      <c r="V148" s="25">
        <f>VLOOKUP($C$84,$D$3:$K$63,$A$69,0)*B130</f>
        <v>0</v>
      </c>
      <c r="W148" s="25"/>
      <c r="X148" s="25"/>
      <c r="Y148" s="25"/>
      <c r="Z148" s="25"/>
      <c r="AA148" s="25"/>
      <c r="AB148" s="25"/>
      <c r="AC148" s="25"/>
      <c r="AD148" s="25"/>
      <c r="AE148" s="25"/>
      <c r="AF148" s="25"/>
      <c r="AG148" s="25"/>
      <c r="AH148" s="25"/>
      <c r="AI148" s="25"/>
      <c r="AJ148" s="25"/>
      <c r="AK148" s="25"/>
      <c r="AL148" s="25"/>
      <c r="AM148" s="25"/>
      <c r="AN148" s="25"/>
      <c r="AO148" s="25"/>
      <c r="AP148" s="25"/>
      <c r="AQ148" s="25"/>
      <c r="AR148" s="25"/>
      <c r="AS148" s="25"/>
      <c r="AT148" s="25"/>
      <c r="AU148" s="25"/>
      <c r="AV148" s="25"/>
      <c r="AW148" s="25"/>
      <c r="AX148" s="25"/>
      <c r="AY148" s="25"/>
      <c r="AZ148" s="25"/>
      <c r="BA148" s="25"/>
      <c r="BB148" s="25"/>
      <c r="BC148" s="25"/>
      <c r="BD148" s="25"/>
      <c r="BE148" s="25"/>
      <c r="BF148" s="25"/>
      <c r="BG148" s="25"/>
      <c r="BH148" s="25"/>
      <c r="BI148" s="25"/>
      <c r="BJ148" s="25"/>
      <c r="BK148" s="25"/>
      <c r="BL148" s="25"/>
      <c r="BM148" s="21">
        <f t="shared" si="95"/>
        <v>1721.6153846153836</v>
      </c>
      <c r="BP148" s="18">
        <v>2018</v>
      </c>
      <c r="BQ148" s="14">
        <f t="shared" si="96"/>
        <v>0</v>
      </c>
      <c r="BR148" s="14">
        <f t="shared" si="96"/>
        <v>0</v>
      </c>
      <c r="BS148" s="14">
        <f t="shared" si="96"/>
        <v>0</v>
      </c>
      <c r="BT148" s="14">
        <f t="shared" si="96"/>
        <v>0</v>
      </c>
      <c r="BU148" s="14">
        <f t="shared" si="96"/>
        <v>0</v>
      </c>
      <c r="BV148" s="14">
        <f t="shared" si="96"/>
        <v>0</v>
      </c>
      <c r="BW148" s="14">
        <f t="shared" si="96"/>
        <v>9.3829587596622264E-4</v>
      </c>
      <c r="BX148" s="14">
        <f t="shared" si="96"/>
        <v>8.4446628836959917E-3</v>
      </c>
      <c r="BY148" s="14">
        <f t="shared" si="96"/>
        <v>4.6333943970331977E-2</v>
      </c>
      <c r="BZ148" s="14">
        <f t="shared" si="96"/>
        <v>2.2965908583173256E-2</v>
      </c>
      <c r="CA148" s="14">
        <f t="shared" si="96"/>
        <v>5.2410526786113291E-2</v>
      </c>
      <c r="CB148" s="14">
        <f t="shared" si="96"/>
        <v>0.11272954738394173</v>
      </c>
      <c r="CC148" s="14">
        <f t="shared" si="96"/>
        <v>0.18622939100129574</v>
      </c>
      <c r="CD148" s="14">
        <f t="shared" si="96"/>
        <v>0.22492292569590278</v>
      </c>
      <c r="CE148" s="14">
        <f t="shared" si="96"/>
        <v>0.22916759751574994</v>
      </c>
      <c r="CF148" s="14">
        <f t="shared" si="96"/>
        <v>7.4884947053304146E-2</v>
      </c>
      <c r="CG148" s="14">
        <f t="shared" si="112"/>
        <v>2.5959519235065457E-2</v>
      </c>
      <c r="CH148" s="14">
        <f t="shared" si="112"/>
        <v>1.501273401545954E-2</v>
      </c>
      <c r="CI148" s="14">
        <f t="shared" si="112"/>
        <v>0</v>
      </c>
      <c r="CJ148" s="14">
        <f t="shared" si="112"/>
        <v>0</v>
      </c>
      <c r="CK148" s="14">
        <f t="shared" si="112"/>
        <v>0</v>
      </c>
      <c r="CL148" s="14">
        <f t="shared" si="112"/>
        <v>0</v>
      </c>
      <c r="CM148" s="14">
        <f t="shared" si="112"/>
        <v>0</v>
      </c>
      <c r="CN148" s="14">
        <f t="shared" si="112"/>
        <v>0</v>
      </c>
      <c r="CO148" s="14">
        <f t="shared" si="112"/>
        <v>0</v>
      </c>
      <c r="CP148" s="14">
        <f t="shared" si="112"/>
        <v>0</v>
      </c>
      <c r="CQ148" s="14">
        <f t="shared" si="112"/>
        <v>0</v>
      </c>
      <c r="CR148" s="14">
        <f t="shared" si="112"/>
        <v>0</v>
      </c>
      <c r="CS148" s="14">
        <f t="shared" si="112"/>
        <v>0</v>
      </c>
      <c r="CT148" s="14">
        <f t="shared" si="112"/>
        <v>0</v>
      </c>
      <c r="CU148" s="14">
        <f t="shared" si="112"/>
        <v>0</v>
      </c>
      <c r="CV148" s="14">
        <f t="shared" si="112"/>
        <v>0</v>
      </c>
      <c r="CW148" s="14">
        <f t="shared" si="116"/>
        <v>0</v>
      </c>
      <c r="CX148" s="14">
        <f t="shared" si="116"/>
        <v>0</v>
      </c>
      <c r="CY148" s="14">
        <f t="shared" si="116"/>
        <v>0</v>
      </c>
      <c r="CZ148" s="14">
        <f t="shared" si="116"/>
        <v>0</v>
      </c>
      <c r="DA148" s="14">
        <f t="shared" si="116"/>
        <v>0</v>
      </c>
      <c r="DB148" s="14">
        <f t="shared" si="116"/>
        <v>0</v>
      </c>
      <c r="DC148" s="14">
        <f t="shared" si="113"/>
        <v>0</v>
      </c>
      <c r="DD148" s="14">
        <f t="shared" si="113"/>
        <v>0</v>
      </c>
      <c r="DE148" s="14">
        <f t="shared" si="113"/>
        <v>0</v>
      </c>
      <c r="DF148" s="14">
        <f t="shared" si="113"/>
        <v>0</v>
      </c>
      <c r="DG148" s="14">
        <f t="shared" si="113"/>
        <v>0</v>
      </c>
      <c r="DH148" s="14">
        <f t="shared" si="113"/>
        <v>0</v>
      </c>
      <c r="DI148" s="14">
        <f t="shared" si="113"/>
        <v>0</v>
      </c>
      <c r="DJ148" s="14">
        <f t="shared" si="113"/>
        <v>0</v>
      </c>
      <c r="DK148" s="14">
        <f t="shared" si="113"/>
        <v>0</v>
      </c>
      <c r="DL148" s="14">
        <f t="shared" si="113"/>
        <v>0</v>
      </c>
      <c r="DM148" s="14">
        <f t="shared" si="113"/>
        <v>0</v>
      </c>
      <c r="DN148" s="14">
        <f t="shared" si="113"/>
        <v>0</v>
      </c>
      <c r="DO148" s="14">
        <f t="shared" si="113"/>
        <v>0</v>
      </c>
      <c r="DP148" s="14">
        <f t="shared" si="113"/>
        <v>0</v>
      </c>
      <c r="DQ148" s="14">
        <f t="shared" si="113"/>
        <v>0</v>
      </c>
      <c r="DR148" s="14">
        <f t="shared" si="113"/>
        <v>0</v>
      </c>
      <c r="DS148" s="14">
        <f t="shared" si="114"/>
        <v>0</v>
      </c>
      <c r="DT148" s="14">
        <f t="shared" si="93"/>
        <v>0</v>
      </c>
      <c r="DU148" s="14">
        <f t="shared" si="93"/>
        <v>0</v>
      </c>
      <c r="DV148" s="14">
        <f t="shared" si="93"/>
        <v>0</v>
      </c>
      <c r="DW148" s="14">
        <f t="shared" si="93"/>
        <v>0</v>
      </c>
      <c r="DX148" s="14">
        <f t="shared" si="93"/>
        <v>0</v>
      </c>
      <c r="DY148" s="14">
        <f t="shared" si="93"/>
        <v>0</v>
      </c>
      <c r="DZ148" s="14">
        <f t="shared" si="97"/>
        <v>1</v>
      </c>
    </row>
    <row r="149" spans="1:130">
      <c r="A149" s="18">
        <v>19</v>
      </c>
      <c r="B149" s="15">
        <f t="shared" si="94"/>
        <v>1</v>
      </c>
      <c r="C149" s="18">
        <v>2019</v>
      </c>
      <c r="D149" s="25">
        <f t="shared" si="98"/>
        <v>0</v>
      </c>
      <c r="E149" s="25">
        <f t="shared" si="99"/>
        <v>0</v>
      </c>
      <c r="F149" s="25">
        <f t="shared" si="100"/>
        <v>0</v>
      </c>
      <c r="G149" s="25">
        <f t="shared" si="101"/>
        <v>0</v>
      </c>
      <c r="H149" s="25">
        <f t="shared" si="102"/>
        <v>0</v>
      </c>
      <c r="I149" s="25">
        <f t="shared" si="103"/>
        <v>0</v>
      </c>
      <c r="J149" s="25">
        <f t="shared" si="104"/>
        <v>1.6153846153846168</v>
      </c>
      <c r="K149" s="25">
        <f t="shared" si="105"/>
        <v>14.538461538461549</v>
      </c>
      <c r="L149" s="25">
        <f t="shared" si="106"/>
        <v>79.769230769230717</v>
      </c>
      <c r="M149" s="25">
        <f t="shared" si="107"/>
        <v>39.538461538461512</v>
      </c>
      <c r="N149" s="25">
        <f t="shared" si="108"/>
        <v>90.230769230769297</v>
      </c>
      <c r="O149" s="25">
        <f t="shared" si="109"/>
        <v>194.07692307692324</v>
      </c>
      <c r="P149" s="25">
        <f t="shared" si="110"/>
        <v>320.61538461538441</v>
      </c>
      <c r="Q149" s="25">
        <f t="shared" si="111"/>
        <v>387.230769230769</v>
      </c>
      <c r="R149" s="25">
        <f t="shared" si="115"/>
        <v>394.53846153846126</v>
      </c>
      <c r="S149" s="25">
        <f t="shared" si="117"/>
        <v>128.92307692307685</v>
      </c>
      <c r="T149" s="25">
        <f t="shared" si="118"/>
        <v>44.692307692307665</v>
      </c>
      <c r="U149" s="25">
        <f t="shared" ref="U149:U167" si="119">VLOOKUP($C$83,$D$3:$K$63,$A$69,0)*(B132-B131)</f>
        <v>25.846153846153829</v>
      </c>
      <c r="V149" s="25">
        <f>VLOOKUP($C$84,$D$3:$K$63,$A$69,0)*(B131-B130)</f>
        <v>25.615384615384599</v>
      </c>
      <c r="W149" s="25">
        <f>VLOOKUP($C$85,$D$3:$K$63,$A$69,0)*B130</f>
        <v>0</v>
      </c>
      <c r="X149" s="25"/>
      <c r="Y149" s="25"/>
      <c r="Z149" s="25"/>
      <c r="AA149" s="25"/>
      <c r="AB149" s="25"/>
      <c r="AC149" s="25"/>
      <c r="AD149" s="25"/>
      <c r="AE149" s="25"/>
      <c r="AF149" s="25"/>
      <c r="AG149" s="25"/>
      <c r="AH149" s="25"/>
      <c r="AI149" s="25"/>
      <c r="AJ149" s="25"/>
      <c r="AK149" s="25"/>
      <c r="AL149" s="25"/>
      <c r="AM149" s="25"/>
      <c r="AN149" s="25"/>
      <c r="AO149" s="25"/>
      <c r="AP149" s="25"/>
      <c r="AQ149" s="25"/>
      <c r="AR149" s="25"/>
      <c r="AS149" s="25"/>
      <c r="AT149" s="25"/>
      <c r="AU149" s="25"/>
      <c r="AV149" s="25"/>
      <c r="AW149" s="25"/>
      <c r="AX149" s="25"/>
      <c r="AY149" s="25"/>
      <c r="AZ149" s="25"/>
      <c r="BA149" s="25"/>
      <c r="BB149" s="25"/>
      <c r="BC149" s="25"/>
      <c r="BD149" s="25"/>
      <c r="BE149" s="25"/>
      <c r="BF149" s="25"/>
      <c r="BG149" s="25"/>
      <c r="BH149" s="25"/>
      <c r="BI149" s="25"/>
      <c r="BJ149" s="25"/>
      <c r="BK149" s="25"/>
      <c r="BL149" s="25"/>
      <c r="BM149" s="21">
        <f t="shared" si="95"/>
        <v>1747.2307692307684</v>
      </c>
      <c r="BP149" s="18">
        <v>2019</v>
      </c>
      <c r="BQ149" s="14">
        <f t="shared" si="96"/>
        <v>0</v>
      </c>
      <c r="BR149" s="14">
        <f t="shared" si="96"/>
        <v>0</v>
      </c>
      <c r="BS149" s="14">
        <f t="shared" si="96"/>
        <v>0</v>
      </c>
      <c r="BT149" s="14">
        <f t="shared" si="96"/>
        <v>0</v>
      </c>
      <c r="BU149" s="14">
        <f t="shared" si="96"/>
        <v>0</v>
      </c>
      <c r="BV149" s="14">
        <f t="shared" si="96"/>
        <v>0</v>
      </c>
      <c r="BW149" s="14">
        <f t="shared" si="96"/>
        <v>9.2453993131989202E-4</v>
      </c>
      <c r="BX149" s="14">
        <f t="shared" si="96"/>
        <v>8.3208593818790283E-3</v>
      </c>
      <c r="BY149" s="14">
        <f t="shared" si="96"/>
        <v>4.5654662322796503E-2</v>
      </c>
      <c r="BZ149" s="14">
        <f t="shared" si="96"/>
        <v>2.2629215461829704E-2</v>
      </c>
      <c r="CA149" s="14">
        <f t="shared" si="96"/>
        <v>5.1642159020868252E-2</v>
      </c>
      <c r="CB149" s="14">
        <f t="shared" si="96"/>
        <v>0.11107686889143274</v>
      </c>
      <c r="CC149" s="14">
        <f t="shared" si="96"/>
        <v>0.18349916351149068</v>
      </c>
      <c r="CD149" s="14">
        <f t="shared" si="96"/>
        <v>0.22162542925068238</v>
      </c>
      <c r="CE149" s="14">
        <f t="shared" si="96"/>
        <v>0.22580787179712947</v>
      </c>
      <c r="CF149" s="14">
        <f t="shared" si="96"/>
        <v>7.378709166153033E-2</v>
      </c>
      <c r="CG149" s="14">
        <f t="shared" si="112"/>
        <v>2.5578938099850311E-2</v>
      </c>
      <c r="CH149" s="14">
        <f t="shared" si="112"/>
        <v>1.479263890111825E-2</v>
      </c>
      <c r="CI149" s="14">
        <f t="shared" si="112"/>
        <v>1.4660561768072553E-2</v>
      </c>
      <c r="CJ149" s="14">
        <f t="shared" si="112"/>
        <v>0</v>
      </c>
      <c r="CK149" s="14">
        <f t="shared" si="112"/>
        <v>0</v>
      </c>
      <c r="CL149" s="14">
        <f t="shared" si="112"/>
        <v>0</v>
      </c>
      <c r="CM149" s="14">
        <f t="shared" si="112"/>
        <v>0</v>
      </c>
      <c r="CN149" s="14">
        <f t="shared" si="112"/>
        <v>0</v>
      </c>
      <c r="CO149" s="14">
        <f t="shared" si="112"/>
        <v>0</v>
      </c>
      <c r="CP149" s="14">
        <f t="shared" si="112"/>
        <v>0</v>
      </c>
      <c r="CQ149" s="14">
        <f t="shared" si="112"/>
        <v>0</v>
      </c>
      <c r="CR149" s="14">
        <f t="shared" si="112"/>
        <v>0</v>
      </c>
      <c r="CS149" s="14">
        <f t="shared" si="112"/>
        <v>0</v>
      </c>
      <c r="CT149" s="14">
        <f t="shared" si="112"/>
        <v>0</v>
      </c>
      <c r="CU149" s="14">
        <f t="shared" si="112"/>
        <v>0</v>
      </c>
      <c r="CV149" s="14">
        <f t="shared" si="112"/>
        <v>0</v>
      </c>
      <c r="CW149" s="14">
        <f t="shared" si="116"/>
        <v>0</v>
      </c>
      <c r="CX149" s="14">
        <f t="shared" si="116"/>
        <v>0</v>
      </c>
      <c r="CY149" s="14">
        <f t="shared" si="116"/>
        <v>0</v>
      </c>
      <c r="CZ149" s="14">
        <f t="shared" si="116"/>
        <v>0</v>
      </c>
      <c r="DA149" s="14">
        <f t="shared" si="116"/>
        <v>0</v>
      </c>
      <c r="DB149" s="14">
        <f t="shared" si="116"/>
        <v>0</v>
      </c>
      <c r="DC149" s="14">
        <f t="shared" si="113"/>
        <v>0</v>
      </c>
      <c r="DD149" s="14">
        <f t="shared" si="113"/>
        <v>0</v>
      </c>
      <c r="DE149" s="14">
        <f t="shared" si="113"/>
        <v>0</v>
      </c>
      <c r="DF149" s="14">
        <f t="shared" si="113"/>
        <v>0</v>
      </c>
      <c r="DG149" s="14">
        <f t="shared" si="113"/>
        <v>0</v>
      </c>
      <c r="DH149" s="14">
        <f t="shared" si="113"/>
        <v>0</v>
      </c>
      <c r="DI149" s="14">
        <f t="shared" si="113"/>
        <v>0</v>
      </c>
      <c r="DJ149" s="14">
        <f t="shared" si="113"/>
        <v>0</v>
      </c>
      <c r="DK149" s="14">
        <f t="shared" si="113"/>
        <v>0</v>
      </c>
      <c r="DL149" s="14">
        <f t="shared" si="113"/>
        <v>0</v>
      </c>
      <c r="DM149" s="14">
        <f t="shared" si="113"/>
        <v>0</v>
      </c>
      <c r="DN149" s="14">
        <f t="shared" si="113"/>
        <v>0</v>
      </c>
      <c r="DO149" s="14">
        <f t="shared" si="113"/>
        <v>0</v>
      </c>
      <c r="DP149" s="14">
        <f t="shared" si="113"/>
        <v>0</v>
      </c>
      <c r="DQ149" s="14">
        <f t="shared" si="113"/>
        <v>0</v>
      </c>
      <c r="DR149" s="14">
        <f t="shared" si="113"/>
        <v>0</v>
      </c>
      <c r="DS149" s="14">
        <f t="shared" si="114"/>
        <v>0</v>
      </c>
      <c r="DT149" s="14">
        <f t="shared" si="93"/>
        <v>0</v>
      </c>
      <c r="DU149" s="14">
        <f t="shared" si="93"/>
        <v>0</v>
      </c>
      <c r="DV149" s="14">
        <f t="shared" si="93"/>
        <v>0</v>
      </c>
      <c r="DW149" s="14">
        <f t="shared" si="93"/>
        <v>0</v>
      </c>
      <c r="DX149" s="14">
        <f t="shared" si="93"/>
        <v>0</v>
      </c>
      <c r="DY149" s="14">
        <f t="shared" si="93"/>
        <v>0</v>
      </c>
      <c r="DZ149" s="14">
        <f t="shared" si="97"/>
        <v>1.0000000000000002</v>
      </c>
    </row>
    <row r="150" spans="1:130">
      <c r="A150" s="18">
        <v>20</v>
      </c>
      <c r="B150" s="15">
        <f t="shared" si="94"/>
        <v>1</v>
      </c>
      <c r="C150" s="18">
        <v>2020</v>
      </c>
      <c r="D150" s="25">
        <f t="shared" si="98"/>
        <v>0</v>
      </c>
      <c r="E150" s="25">
        <f t="shared" si="99"/>
        <v>0</v>
      </c>
      <c r="F150" s="25">
        <f t="shared" si="100"/>
        <v>0</v>
      </c>
      <c r="G150" s="25">
        <f t="shared" si="101"/>
        <v>0</v>
      </c>
      <c r="H150" s="25">
        <f t="shared" si="102"/>
        <v>0</v>
      </c>
      <c r="I150" s="25">
        <f t="shared" si="103"/>
        <v>0</v>
      </c>
      <c r="J150" s="25">
        <f t="shared" si="104"/>
        <v>4.6629367034256575E-15</v>
      </c>
      <c r="K150" s="25">
        <f t="shared" si="105"/>
        <v>14.538461538461549</v>
      </c>
      <c r="L150" s="25">
        <f t="shared" si="106"/>
        <v>79.76923076923083</v>
      </c>
      <c r="M150" s="25">
        <f t="shared" si="107"/>
        <v>39.538461538461512</v>
      </c>
      <c r="N150" s="25">
        <f t="shared" si="108"/>
        <v>90.23076923076917</v>
      </c>
      <c r="O150" s="25">
        <f t="shared" si="109"/>
        <v>194.07692307692324</v>
      </c>
      <c r="P150" s="25">
        <f t="shared" si="110"/>
        <v>320.61538461538487</v>
      </c>
      <c r="Q150" s="25">
        <f t="shared" si="111"/>
        <v>387.230769230769</v>
      </c>
      <c r="R150" s="25">
        <f t="shared" si="115"/>
        <v>394.53846153846126</v>
      </c>
      <c r="S150" s="25">
        <f t="shared" si="117"/>
        <v>128.92307692307685</v>
      </c>
      <c r="T150" s="25">
        <f t="shared" si="118"/>
        <v>44.692307692307665</v>
      </c>
      <c r="U150" s="25">
        <f t="shared" si="119"/>
        <v>25.846153846153829</v>
      </c>
      <c r="V150" s="25">
        <f t="shared" ref="V150:V168" si="120">VLOOKUP($C$84,$D$3:$K$63,$A$69,0)*(B132-B131)</f>
        <v>25.615384615384599</v>
      </c>
      <c r="W150" s="25">
        <f>VLOOKUP($C$85,$D$3:$K$63,$A$69,0)*(B131-B130)</f>
        <v>12.07692307692307</v>
      </c>
      <c r="X150" s="25">
        <f>VLOOKUP($C$86,$D$3:$K$63,$A$69,0)*B130</f>
        <v>0</v>
      </c>
      <c r="Y150" s="25"/>
      <c r="Z150" s="25"/>
      <c r="AA150" s="25"/>
      <c r="AB150" s="25"/>
      <c r="AC150" s="25"/>
      <c r="AD150" s="25"/>
      <c r="AE150" s="25"/>
      <c r="AF150" s="25"/>
      <c r="AG150" s="25"/>
      <c r="AH150" s="25"/>
      <c r="AI150" s="25"/>
      <c r="AJ150" s="25"/>
      <c r="AK150" s="25"/>
      <c r="AL150" s="25"/>
      <c r="AM150" s="25"/>
      <c r="AN150" s="25"/>
      <c r="AO150" s="25"/>
      <c r="AP150" s="25"/>
      <c r="AQ150" s="25"/>
      <c r="AR150" s="25"/>
      <c r="AS150" s="25"/>
      <c r="AT150" s="25"/>
      <c r="AU150" s="25"/>
      <c r="AV150" s="25"/>
      <c r="AW150" s="25"/>
      <c r="AX150" s="25"/>
      <c r="AY150" s="25"/>
      <c r="AZ150" s="25"/>
      <c r="BA150" s="25"/>
      <c r="BB150" s="25"/>
      <c r="BC150" s="25"/>
      <c r="BD150" s="25"/>
      <c r="BE150" s="25"/>
      <c r="BF150" s="25"/>
      <c r="BG150" s="25"/>
      <c r="BH150" s="25"/>
      <c r="BI150" s="25"/>
      <c r="BJ150" s="25"/>
      <c r="BK150" s="25"/>
      <c r="BL150" s="25"/>
      <c r="BM150" s="21">
        <f t="shared" si="95"/>
        <v>1757.6923076923074</v>
      </c>
      <c r="BP150" s="18">
        <v>2020</v>
      </c>
      <c r="BQ150" s="14">
        <f t="shared" si="96"/>
        <v>0</v>
      </c>
      <c r="BR150" s="14">
        <f t="shared" si="96"/>
        <v>0</v>
      </c>
      <c r="BS150" s="14">
        <f t="shared" si="96"/>
        <v>0</v>
      </c>
      <c r="BT150" s="14">
        <f t="shared" si="96"/>
        <v>0</v>
      </c>
      <c r="BU150" s="14">
        <f t="shared" si="96"/>
        <v>0</v>
      </c>
      <c r="BV150" s="14">
        <f t="shared" si="96"/>
        <v>0</v>
      </c>
      <c r="BW150" s="14">
        <f t="shared" si="96"/>
        <v>2.6528742732837444E-18</v>
      </c>
      <c r="BX150" s="14">
        <f t="shared" si="96"/>
        <v>8.2713347921225464E-3</v>
      </c>
      <c r="BY150" s="14">
        <f t="shared" si="96"/>
        <v>4.5382932166302015E-2</v>
      </c>
      <c r="BZ150" s="14">
        <f t="shared" si="96"/>
        <v>2.2494529540481388E-2</v>
      </c>
      <c r="CA150" s="14">
        <f t="shared" si="96"/>
        <v>5.1334792122538268E-2</v>
      </c>
      <c r="CB150" s="14">
        <f t="shared" si="96"/>
        <v>0.11041575492341367</v>
      </c>
      <c r="CC150" s="14">
        <f t="shared" si="96"/>
        <v>0.18240700218818398</v>
      </c>
      <c r="CD150" s="14">
        <f t="shared" si="96"/>
        <v>0.22030634573304148</v>
      </c>
      <c r="CE150" s="14">
        <f t="shared" si="96"/>
        <v>0.22446389496717711</v>
      </c>
      <c r="CF150" s="14">
        <f t="shared" si="96"/>
        <v>7.3347921225382903E-2</v>
      </c>
      <c r="CG150" s="14">
        <f t="shared" si="112"/>
        <v>2.5426695842450754E-2</v>
      </c>
      <c r="CH150" s="14">
        <f t="shared" si="112"/>
        <v>1.4704595185995616E-2</v>
      </c>
      <c r="CI150" s="14">
        <f t="shared" si="112"/>
        <v>1.4573304157549228E-2</v>
      </c>
      <c r="CJ150" s="14">
        <f t="shared" si="112"/>
        <v>6.8708971553610469E-3</v>
      </c>
      <c r="CK150" s="14">
        <f t="shared" si="112"/>
        <v>0</v>
      </c>
      <c r="CL150" s="14">
        <f t="shared" si="112"/>
        <v>0</v>
      </c>
      <c r="CM150" s="14">
        <f t="shared" si="112"/>
        <v>0</v>
      </c>
      <c r="CN150" s="14">
        <f t="shared" si="112"/>
        <v>0</v>
      </c>
      <c r="CO150" s="14">
        <f t="shared" si="112"/>
        <v>0</v>
      </c>
      <c r="CP150" s="14">
        <f t="shared" si="112"/>
        <v>0</v>
      </c>
      <c r="CQ150" s="14">
        <f t="shared" si="112"/>
        <v>0</v>
      </c>
      <c r="CR150" s="14">
        <f t="shared" si="112"/>
        <v>0</v>
      </c>
      <c r="CS150" s="14">
        <f t="shared" si="112"/>
        <v>0</v>
      </c>
      <c r="CT150" s="14">
        <f t="shared" si="112"/>
        <v>0</v>
      </c>
      <c r="CU150" s="14">
        <f t="shared" si="112"/>
        <v>0</v>
      </c>
      <c r="CV150" s="14">
        <f t="shared" si="112"/>
        <v>0</v>
      </c>
      <c r="CW150" s="14">
        <f t="shared" si="116"/>
        <v>0</v>
      </c>
      <c r="CX150" s="14">
        <f t="shared" si="116"/>
        <v>0</v>
      </c>
      <c r="CY150" s="14">
        <f t="shared" si="116"/>
        <v>0</v>
      </c>
      <c r="CZ150" s="14">
        <f t="shared" si="116"/>
        <v>0</v>
      </c>
      <c r="DA150" s="14">
        <f t="shared" si="116"/>
        <v>0</v>
      </c>
      <c r="DB150" s="14">
        <f t="shared" si="116"/>
        <v>0</v>
      </c>
      <c r="DC150" s="14">
        <f t="shared" si="113"/>
        <v>0</v>
      </c>
      <c r="DD150" s="14">
        <f t="shared" si="113"/>
        <v>0</v>
      </c>
      <c r="DE150" s="14">
        <f t="shared" si="113"/>
        <v>0</v>
      </c>
      <c r="DF150" s="14">
        <f t="shared" si="113"/>
        <v>0</v>
      </c>
      <c r="DG150" s="14">
        <f t="shared" si="113"/>
        <v>0</v>
      </c>
      <c r="DH150" s="14">
        <f t="shared" si="113"/>
        <v>0</v>
      </c>
      <c r="DI150" s="14">
        <f t="shared" si="113"/>
        <v>0</v>
      </c>
      <c r="DJ150" s="14">
        <f t="shared" si="113"/>
        <v>0</v>
      </c>
      <c r="DK150" s="14">
        <f t="shared" si="113"/>
        <v>0</v>
      </c>
      <c r="DL150" s="14">
        <f t="shared" si="113"/>
        <v>0</v>
      </c>
      <c r="DM150" s="14">
        <f t="shared" si="113"/>
        <v>0</v>
      </c>
      <c r="DN150" s="14">
        <f t="shared" si="113"/>
        <v>0</v>
      </c>
      <c r="DO150" s="14">
        <f t="shared" si="113"/>
        <v>0</v>
      </c>
      <c r="DP150" s="14">
        <f t="shared" si="113"/>
        <v>0</v>
      </c>
      <c r="DQ150" s="14">
        <f t="shared" si="113"/>
        <v>0</v>
      </c>
      <c r="DR150" s="14">
        <f t="shared" si="113"/>
        <v>0</v>
      </c>
      <c r="DS150" s="14">
        <f t="shared" si="114"/>
        <v>0</v>
      </c>
      <c r="DT150" s="14">
        <f t="shared" si="93"/>
        <v>0</v>
      </c>
      <c r="DU150" s="14">
        <f t="shared" si="93"/>
        <v>0</v>
      </c>
      <c r="DV150" s="14">
        <f t="shared" si="93"/>
        <v>0</v>
      </c>
      <c r="DW150" s="14">
        <f t="shared" si="93"/>
        <v>0</v>
      </c>
      <c r="DX150" s="14">
        <f t="shared" si="93"/>
        <v>0</v>
      </c>
      <c r="DY150" s="14">
        <f t="shared" si="93"/>
        <v>0</v>
      </c>
      <c r="DZ150" s="14">
        <f t="shared" si="97"/>
        <v>1.0000000000000002</v>
      </c>
    </row>
    <row r="151" spans="1:130">
      <c r="C151" s="18">
        <v>2021</v>
      </c>
      <c r="D151" s="25"/>
      <c r="E151" s="25">
        <f t="shared" si="99"/>
        <v>0</v>
      </c>
      <c r="F151" s="25">
        <f t="shared" si="100"/>
        <v>0</v>
      </c>
      <c r="G151" s="25">
        <f t="shared" si="101"/>
        <v>0</v>
      </c>
      <c r="H151" s="25">
        <f t="shared" si="102"/>
        <v>0</v>
      </c>
      <c r="I151" s="25">
        <f t="shared" si="103"/>
        <v>0</v>
      </c>
      <c r="J151" s="25">
        <f t="shared" si="104"/>
        <v>0</v>
      </c>
      <c r="K151" s="25">
        <f t="shared" si="105"/>
        <v>4.1966430330830917E-14</v>
      </c>
      <c r="L151" s="25">
        <f t="shared" si="106"/>
        <v>79.76923076923083</v>
      </c>
      <c r="M151" s="25">
        <f t="shared" si="107"/>
        <v>39.538461538461569</v>
      </c>
      <c r="N151" s="25">
        <f t="shared" si="108"/>
        <v>90.23076923076917</v>
      </c>
      <c r="O151" s="25">
        <f t="shared" si="109"/>
        <v>194.07692307692295</v>
      </c>
      <c r="P151" s="25">
        <f t="shared" si="110"/>
        <v>320.61538461538487</v>
      </c>
      <c r="Q151" s="25">
        <f t="shared" si="111"/>
        <v>387.23076923076951</v>
      </c>
      <c r="R151" s="25">
        <f t="shared" si="115"/>
        <v>394.53846153846126</v>
      </c>
      <c r="S151" s="25">
        <f t="shared" si="117"/>
        <v>128.92307692307685</v>
      </c>
      <c r="T151" s="25">
        <f t="shared" si="118"/>
        <v>44.692307692307665</v>
      </c>
      <c r="U151" s="25">
        <f t="shared" si="119"/>
        <v>25.846153846153829</v>
      </c>
      <c r="V151" s="25">
        <f t="shared" si="120"/>
        <v>25.615384615384599</v>
      </c>
      <c r="W151" s="25">
        <f t="shared" ref="W151:W169" si="121">VLOOKUP($C$85,$D$3:$K$63,$A$69,0)*(B132-B131)</f>
        <v>12.07692307692307</v>
      </c>
      <c r="X151" s="25">
        <f>VLOOKUP($C$86,$D$3:$K$63,$A$69,0)*(B131-B130)</f>
        <v>0.23076923076923062</v>
      </c>
      <c r="Y151" s="25">
        <f>VLOOKUP($C$87,$D$3:$K$63,$A$69,0)*B130</f>
        <v>0</v>
      </c>
      <c r="Z151" s="25"/>
      <c r="AA151" s="25"/>
      <c r="AB151" s="25"/>
      <c r="AC151" s="25"/>
      <c r="AD151" s="25"/>
      <c r="AE151" s="25"/>
      <c r="AF151" s="25"/>
      <c r="AG151" s="25"/>
      <c r="AH151" s="25"/>
      <c r="AI151" s="25"/>
      <c r="AJ151" s="25"/>
      <c r="AK151" s="25"/>
      <c r="AL151" s="25"/>
      <c r="AM151" s="25"/>
      <c r="AN151" s="25"/>
      <c r="AO151" s="25"/>
      <c r="AP151" s="25"/>
      <c r="AQ151" s="25"/>
      <c r="AR151" s="25"/>
      <c r="AS151" s="25"/>
      <c r="AT151" s="25"/>
      <c r="AU151" s="25"/>
      <c r="AV151" s="25"/>
      <c r="AW151" s="25"/>
      <c r="AX151" s="25"/>
      <c r="AY151" s="25"/>
      <c r="AZ151" s="25"/>
      <c r="BA151" s="25"/>
      <c r="BB151" s="25"/>
      <c r="BC151" s="25"/>
      <c r="BD151" s="25"/>
      <c r="BE151" s="25"/>
      <c r="BF151" s="25"/>
      <c r="BG151" s="25"/>
      <c r="BH151" s="25"/>
      <c r="BI151" s="25"/>
      <c r="BJ151" s="25"/>
      <c r="BK151" s="25"/>
      <c r="BL151" s="25"/>
      <c r="BM151" s="21">
        <f t="shared" si="95"/>
        <v>1743.3846153846155</v>
      </c>
      <c r="BP151" s="18">
        <v>2021</v>
      </c>
      <c r="BQ151" s="14">
        <f t="shared" si="96"/>
        <v>0</v>
      </c>
      <c r="BR151" s="14">
        <f t="shared" si="96"/>
        <v>0</v>
      </c>
      <c r="BS151" s="14">
        <f t="shared" si="96"/>
        <v>0</v>
      </c>
      <c r="BT151" s="14">
        <f t="shared" si="96"/>
        <v>0</v>
      </c>
      <c r="BU151" s="14">
        <f t="shared" si="96"/>
        <v>0</v>
      </c>
      <c r="BV151" s="14">
        <f t="shared" si="96"/>
        <v>0</v>
      </c>
      <c r="BW151" s="14">
        <f t="shared" si="96"/>
        <v>0</v>
      </c>
      <c r="BX151" s="14">
        <f t="shared" si="96"/>
        <v>2.4071814079632982E-17</v>
      </c>
      <c r="BY151" s="14">
        <f t="shared" si="96"/>
        <v>4.575538298623371E-2</v>
      </c>
      <c r="BZ151" s="14">
        <f t="shared" si="96"/>
        <v>2.2679138722202629E-2</v>
      </c>
      <c r="CA151" s="14">
        <f t="shared" si="96"/>
        <v>5.1756088951641334E-2</v>
      </c>
      <c r="CB151" s="14">
        <f t="shared" si="96"/>
        <v>0.11132192022590885</v>
      </c>
      <c r="CC151" s="14">
        <f t="shared" si="96"/>
        <v>0.1839039887045536</v>
      </c>
      <c r="CD151" s="14">
        <f t="shared" si="96"/>
        <v>0.22211436639604673</v>
      </c>
      <c r="CE151" s="14">
        <f t="shared" si="96"/>
        <v>0.22630603600423563</v>
      </c>
      <c r="CF151" s="14">
        <f t="shared" si="96"/>
        <v>7.3949876456053609E-2</v>
      </c>
      <c r="CG151" s="14">
        <f t="shared" si="112"/>
        <v>2.5635368866925502E-2</v>
      </c>
      <c r="CH151" s="14">
        <f t="shared" si="112"/>
        <v>1.4825273561595471E-2</v>
      </c>
      <c r="CI151" s="14">
        <f t="shared" si="112"/>
        <v>1.4692905047652655E-2</v>
      </c>
      <c r="CJ151" s="14">
        <f t="shared" si="112"/>
        <v>6.9272855630074081E-3</v>
      </c>
      <c r="CK151" s="14">
        <f t="shared" si="112"/>
        <v>1.3236851394281669E-4</v>
      </c>
      <c r="CL151" s="14">
        <f t="shared" si="112"/>
        <v>0</v>
      </c>
      <c r="CM151" s="14">
        <f t="shared" si="112"/>
        <v>0</v>
      </c>
      <c r="CN151" s="14">
        <f t="shared" si="112"/>
        <v>0</v>
      </c>
      <c r="CO151" s="14">
        <f t="shared" si="112"/>
        <v>0</v>
      </c>
      <c r="CP151" s="14">
        <f t="shared" si="112"/>
        <v>0</v>
      </c>
      <c r="CQ151" s="14">
        <f t="shared" si="112"/>
        <v>0</v>
      </c>
      <c r="CR151" s="14">
        <f t="shared" si="112"/>
        <v>0</v>
      </c>
      <c r="CS151" s="14">
        <f t="shared" si="112"/>
        <v>0</v>
      </c>
      <c r="CT151" s="14">
        <f t="shared" si="112"/>
        <v>0</v>
      </c>
      <c r="CU151" s="14">
        <f t="shared" si="112"/>
        <v>0</v>
      </c>
      <c r="CV151" s="14">
        <f t="shared" si="112"/>
        <v>0</v>
      </c>
      <c r="CW151" s="14">
        <f t="shared" si="116"/>
        <v>0</v>
      </c>
      <c r="CX151" s="14">
        <f t="shared" si="116"/>
        <v>0</v>
      </c>
      <c r="CY151" s="14">
        <f t="shared" si="116"/>
        <v>0</v>
      </c>
      <c r="CZ151" s="14">
        <f t="shared" si="116"/>
        <v>0</v>
      </c>
      <c r="DA151" s="14">
        <f t="shared" si="116"/>
        <v>0</v>
      </c>
      <c r="DB151" s="14">
        <f t="shared" si="116"/>
        <v>0</v>
      </c>
      <c r="DC151" s="14">
        <f t="shared" si="113"/>
        <v>0</v>
      </c>
      <c r="DD151" s="14">
        <f t="shared" si="113"/>
        <v>0</v>
      </c>
      <c r="DE151" s="14">
        <f t="shared" si="113"/>
        <v>0</v>
      </c>
      <c r="DF151" s="14">
        <f t="shared" si="113"/>
        <v>0</v>
      </c>
      <c r="DG151" s="14">
        <f t="shared" si="113"/>
        <v>0</v>
      </c>
      <c r="DH151" s="14">
        <f t="shared" si="113"/>
        <v>0</v>
      </c>
      <c r="DI151" s="14">
        <f t="shared" si="113"/>
        <v>0</v>
      </c>
      <c r="DJ151" s="14">
        <f t="shared" si="113"/>
        <v>0</v>
      </c>
      <c r="DK151" s="14">
        <f t="shared" si="113"/>
        <v>0</v>
      </c>
      <c r="DL151" s="14">
        <f t="shared" si="113"/>
        <v>0</v>
      </c>
      <c r="DM151" s="14">
        <f t="shared" si="113"/>
        <v>0</v>
      </c>
      <c r="DN151" s="14">
        <f t="shared" si="113"/>
        <v>0</v>
      </c>
      <c r="DO151" s="14">
        <f t="shared" si="113"/>
        <v>0</v>
      </c>
      <c r="DP151" s="14">
        <f t="shared" si="113"/>
        <v>0</v>
      </c>
      <c r="DQ151" s="14">
        <f t="shared" si="113"/>
        <v>0</v>
      </c>
      <c r="DR151" s="14">
        <f t="shared" si="113"/>
        <v>0</v>
      </c>
      <c r="DS151" s="14">
        <f t="shared" si="114"/>
        <v>0</v>
      </c>
      <c r="DT151" s="14">
        <f t="shared" si="93"/>
        <v>0</v>
      </c>
      <c r="DU151" s="14">
        <f t="shared" si="93"/>
        <v>0</v>
      </c>
      <c r="DV151" s="14">
        <f t="shared" si="93"/>
        <v>0</v>
      </c>
      <c r="DW151" s="14">
        <f t="shared" si="93"/>
        <v>0</v>
      </c>
      <c r="DX151" s="14">
        <f t="shared" si="93"/>
        <v>0</v>
      </c>
      <c r="DY151" s="14">
        <f t="shared" si="93"/>
        <v>0</v>
      </c>
      <c r="DZ151" s="14">
        <f t="shared" si="97"/>
        <v>1</v>
      </c>
    </row>
    <row r="152" spans="1:130">
      <c r="C152" s="18">
        <v>2022</v>
      </c>
      <c r="D152" s="25"/>
      <c r="E152" s="25"/>
      <c r="F152" s="25">
        <f t="shared" si="100"/>
        <v>0</v>
      </c>
      <c r="G152" s="25">
        <f t="shared" si="101"/>
        <v>0</v>
      </c>
      <c r="H152" s="25">
        <f t="shared" si="102"/>
        <v>0</v>
      </c>
      <c r="I152" s="25">
        <f t="shared" si="103"/>
        <v>0</v>
      </c>
      <c r="J152" s="25">
        <f t="shared" si="104"/>
        <v>0</v>
      </c>
      <c r="K152" s="25">
        <f t="shared" si="105"/>
        <v>0</v>
      </c>
      <c r="L152" s="25">
        <f t="shared" si="106"/>
        <v>2.3026025530725747E-13</v>
      </c>
      <c r="M152" s="25">
        <f t="shared" si="107"/>
        <v>39.538461538461569</v>
      </c>
      <c r="N152" s="25">
        <f t="shared" si="108"/>
        <v>90.230769230769297</v>
      </c>
      <c r="O152" s="25">
        <f t="shared" si="109"/>
        <v>194.07692307692295</v>
      </c>
      <c r="P152" s="25">
        <f t="shared" si="110"/>
        <v>320.61538461538441</v>
      </c>
      <c r="Q152" s="25">
        <f t="shared" si="111"/>
        <v>387.23076923076951</v>
      </c>
      <c r="R152" s="25">
        <f t="shared" si="115"/>
        <v>394.53846153846183</v>
      </c>
      <c r="S152" s="25">
        <f t="shared" si="117"/>
        <v>128.92307692307685</v>
      </c>
      <c r="T152" s="25">
        <f t="shared" si="118"/>
        <v>44.692307692307665</v>
      </c>
      <c r="U152" s="25">
        <f t="shared" si="119"/>
        <v>25.846153846153829</v>
      </c>
      <c r="V152" s="25">
        <f t="shared" si="120"/>
        <v>25.615384615384599</v>
      </c>
      <c r="W152" s="25">
        <f t="shared" si="121"/>
        <v>12.07692307692307</v>
      </c>
      <c r="X152" s="25">
        <f t="shared" ref="X152:X170" si="122">VLOOKUP($C$86,$D$3:$K$63,$A$69,0)*(B132-B131)</f>
        <v>0.23076923076923062</v>
      </c>
      <c r="Y152" s="25">
        <f>VLOOKUP($C$87,$D$3:$K$63,$A$69,0)*(B131-B130)</f>
        <v>0.23076923076923062</v>
      </c>
      <c r="Z152" s="25">
        <f>VLOOKUP($C$88,$D$3:$K$63,$A$69,0)*B130</f>
        <v>0</v>
      </c>
      <c r="AA152" s="25"/>
      <c r="AB152" s="25"/>
      <c r="AC152" s="25"/>
      <c r="AD152" s="25"/>
      <c r="AE152" s="25"/>
      <c r="AF152" s="25"/>
      <c r="AG152" s="25"/>
      <c r="AH152" s="25"/>
      <c r="AI152" s="25"/>
      <c r="AJ152" s="25"/>
      <c r="AK152" s="25"/>
      <c r="AL152" s="25"/>
      <c r="AM152" s="25"/>
      <c r="AN152" s="25"/>
      <c r="AO152" s="25"/>
      <c r="AP152" s="25"/>
      <c r="AQ152" s="25"/>
      <c r="AR152" s="25"/>
      <c r="AS152" s="25"/>
      <c r="AT152" s="25"/>
      <c r="AU152" s="25"/>
      <c r="AV152" s="25"/>
      <c r="AW152" s="25"/>
      <c r="AX152" s="25"/>
      <c r="AY152" s="25"/>
      <c r="AZ152" s="25"/>
      <c r="BA152" s="25"/>
      <c r="BB152" s="25"/>
      <c r="BC152" s="25"/>
      <c r="BD152" s="25"/>
      <c r="BE152" s="25"/>
      <c r="BF152" s="25"/>
      <c r="BG152" s="25"/>
      <c r="BH152" s="25"/>
      <c r="BI152" s="25"/>
      <c r="BJ152" s="25"/>
      <c r="BK152" s="25"/>
      <c r="BL152" s="25"/>
      <c r="BM152" s="21">
        <f t="shared" si="95"/>
        <v>1663.8461538461545</v>
      </c>
      <c r="BP152" s="18">
        <v>2022</v>
      </c>
      <c r="BQ152" s="14">
        <f t="shared" si="96"/>
        <v>0</v>
      </c>
      <c r="BR152" s="14">
        <f t="shared" si="96"/>
        <v>0</v>
      </c>
      <c r="BS152" s="14">
        <f t="shared" si="96"/>
        <v>0</v>
      </c>
      <c r="BT152" s="14">
        <f t="shared" si="96"/>
        <v>0</v>
      </c>
      <c r="BU152" s="14">
        <f t="shared" si="96"/>
        <v>0</v>
      </c>
      <c r="BV152" s="14">
        <f t="shared" si="96"/>
        <v>0</v>
      </c>
      <c r="BW152" s="14">
        <f t="shared" si="96"/>
        <v>0</v>
      </c>
      <c r="BX152" s="14">
        <f t="shared" si="96"/>
        <v>0</v>
      </c>
      <c r="BY152" s="14">
        <f t="shared" si="96"/>
        <v>1.3839035224199474E-16</v>
      </c>
      <c r="BZ152" s="14">
        <f t="shared" si="96"/>
        <v>2.3763291724456782E-2</v>
      </c>
      <c r="CA152" s="14">
        <f t="shared" si="96"/>
        <v>5.4230235783633861E-2</v>
      </c>
      <c r="CB152" s="14">
        <f t="shared" si="96"/>
        <v>0.11664355062413302</v>
      </c>
      <c r="CC152" s="14">
        <f t="shared" si="96"/>
        <v>0.19269533055940805</v>
      </c>
      <c r="CD152" s="14">
        <f t="shared" si="96"/>
        <v>0.23273231622746193</v>
      </c>
      <c r="CE152" s="14">
        <f t="shared" si="96"/>
        <v>0.23712436430883041</v>
      </c>
      <c r="CF152" s="14">
        <f t="shared" si="96"/>
        <v>7.7484974572353135E-2</v>
      </c>
      <c r="CG152" s="14">
        <f t="shared" si="112"/>
        <v>2.6860841423948192E-2</v>
      </c>
      <c r="CH152" s="14">
        <f t="shared" si="112"/>
        <v>1.5533980582524256E-2</v>
      </c>
      <c r="CI152" s="14">
        <f t="shared" si="112"/>
        <v>1.5395284327323146E-2</v>
      </c>
      <c r="CJ152" s="14">
        <f t="shared" si="112"/>
        <v>7.2584373555247272E-3</v>
      </c>
      <c r="CK152" s="14">
        <f t="shared" si="112"/>
        <v>1.3869625520110943E-4</v>
      </c>
      <c r="CL152" s="14">
        <f t="shared" si="112"/>
        <v>1.3869625520110943E-4</v>
      </c>
      <c r="CM152" s="14">
        <f t="shared" si="112"/>
        <v>0</v>
      </c>
      <c r="CN152" s="14">
        <f t="shared" si="112"/>
        <v>0</v>
      </c>
      <c r="CO152" s="14">
        <f t="shared" si="112"/>
        <v>0</v>
      </c>
      <c r="CP152" s="14">
        <f t="shared" si="112"/>
        <v>0</v>
      </c>
      <c r="CQ152" s="14">
        <f t="shared" si="112"/>
        <v>0</v>
      </c>
      <c r="CR152" s="14">
        <f t="shared" si="112"/>
        <v>0</v>
      </c>
      <c r="CS152" s="14">
        <f t="shared" si="112"/>
        <v>0</v>
      </c>
      <c r="CT152" s="14">
        <f t="shared" si="112"/>
        <v>0</v>
      </c>
      <c r="CU152" s="14">
        <f t="shared" si="112"/>
        <v>0</v>
      </c>
      <c r="CV152" s="14">
        <f t="shared" si="112"/>
        <v>0</v>
      </c>
      <c r="CW152" s="14">
        <f t="shared" si="116"/>
        <v>0</v>
      </c>
      <c r="CX152" s="14">
        <f t="shared" si="116"/>
        <v>0</v>
      </c>
      <c r="CY152" s="14">
        <f t="shared" si="116"/>
        <v>0</v>
      </c>
      <c r="CZ152" s="14">
        <f t="shared" si="116"/>
        <v>0</v>
      </c>
      <c r="DA152" s="14">
        <f t="shared" si="116"/>
        <v>0</v>
      </c>
      <c r="DB152" s="14">
        <f t="shared" si="116"/>
        <v>0</v>
      </c>
      <c r="DC152" s="14">
        <f t="shared" si="113"/>
        <v>0</v>
      </c>
      <c r="DD152" s="14">
        <f t="shared" si="113"/>
        <v>0</v>
      </c>
      <c r="DE152" s="14">
        <f t="shared" si="113"/>
        <v>0</v>
      </c>
      <c r="DF152" s="14">
        <f t="shared" si="113"/>
        <v>0</v>
      </c>
      <c r="DG152" s="14">
        <f t="shared" si="113"/>
        <v>0</v>
      </c>
      <c r="DH152" s="14">
        <f t="shared" si="113"/>
        <v>0</v>
      </c>
      <c r="DI152" s="14">
        <f t="shared" si="113"/>
        <v>0</v>
      </c>
      <c r="DJ152" s="14">
        <f t="shared" si="113"/>
        <v>0</v>
      </c>
      <c r="DK152" s="14">
        <f t="shared" si="113"/>
        <v>0</v>
      </c>
      <c r="DL152" s="14">
        <f t="shared" si="113"/>
        <v>0</v>
      </c>
      <c r="DM152" s="14">
        <f t="shared" si="113"/>
        <v>0</v>
      </c>
      <c r="DN152" s="14">
        <f t="shared" si="113"/>
        <v>0</v>
      </c>
      <c r="DO152" s="14">
        <f t="shared" si="113"/>
        <v>0</v>
      </c>
      <c r="DP152" s="14">
        <f t="shared" si="113"/>
        <v>0</v>
      </c>
      <c r="DQ152" s="14">
        <f t="shared" si="113"/>
        <v>0</v>
      </c>
      <c r="DR152" s="14">
        <f t="shared" si="113"/>
        <v>0</v>
      </c>
      <c r="DS152" s="14">
        <f t="shared" si="114"/>
        <v>0</v>
      </c>
      <c r="DT152" s="14">
        <f t="shared" si="93"/>
        <v>0</v>
      </c>
      <c r="DU152" s="14">
        <f t="shared" si="93"/>
        <v>0</v>
      </c>
      <c r="DV152" s="14">
        <f t="shared" si="93"/>
        <v>0</v>
      </c>
      <c r="DW152" s="14">
        <f t="shared" si="93"/>
        <v>0</v>
      </c>
      <c r="DX152" s="14">
        <f t="shared" si="93"/>
        <v>0</v>
      </c>
      <c r="DY152" s="14">
        <f t="shared" si="93"/>
        <v>0</v>
      </c>
      <c r="DZ152" s="14">
        <f t="shared" si="97"/>
        <v>1</v>
      </c>
    </row>
    <row r="153" spans="1:130">
      <c r="C153" s="18">
        <v>2023</v>
      </c>
      <c r="D153" s="25"/>
      <c r="E153" s="25"/>
      <c r="F153" s="25"/>
      <c r="G153" s="25">
        <f t="shared" si="101"/>
        <v>0</v>
      </c>
      <c r="H153" s="25">
        <f t="shared" si="102"/>
        <v>0</v>
      </c>
      <c r="I153" s="25">
        <f t="shared" si="103"/>
        <v>0</v>
      </c>
      <c r="J153" s="25">
        <f t="shared" si="104"/>
        <v>0</v>
      </c>
      <c r="K153" s="25">
        <f t="shared" si="105"/>
        <v>0</v>
      </c>
      <c r="L153" s="25">
        <f t="shared" si="106"/>
        <v>0</v>
      </c>
      <c r="M153" s="25">
        <f t="shared" si="107"/>
        <v>1.1413092693146609E-13</v>
      </c>
      <c r="N153" s="25">
        <f t="shared" si="108"/>
        <v>90.230769230769297</v>
      </c>
      <c r="O153" s="25">
        <f t="shared" si="109"/>
        <v>194.07692307692324</v>
      </c>
      <c r="P153" s="25">
        <f t="shared" si="110"/>
        <v>320.61538461538441</v>
      </c>
      <c r="Q153" s="25">
        <f t="shared" si="111"/>
        <v>387.230769230769</v>
      </c>
      <c r="R153" s="25">
        <f t="shared" si="115"/>
        <v>394.53846153846183</v>
      </c>
      <c r="S153" s="25">
        <f t="shared" si="117"/>
        <v>128.92307692307702</v>
      </c>
      <c r="T153" s="25">
        <f t="shared" si="118"/>
        <v>44.692307692307665</v>
      </c>
      <c r="U153" s="25">
        <f t="shared" si="119"/>
        <v>25.846153846153829</v>
      </c>
      <c r="V153" s="25">
        <f t="shared" si="120"/>
        <v>25.615384615384599</v>
      </c>
      <c r="W153" s="25">
        <f t="shared" si="121"/>
        <v>12.07692307692307</v>
      </c>
      <c r="X153" s="25">
        <f t="shared" si="122"/>
        <v>0.23076923076923062</v>
      </c>
      <c r="Y153" s="25">
        <f t="shared" ref="Y153:Y171" si="123">VLOOKUP($C$87,$D$3:$K$63,$A$69,0)*(B132-B131)</f>
        <v>0.23076923076923062</v>
      </c>
      <c r="Z153" s="25">
        <f>VLOOKUP($C$88,$D$3:$K$63,$A$69,0)*(B131-B130)</f>
        <v>0.23076923076923062</v>
      </c>
      <c r="AA153" s="25">
        <f>VLOOKUP($C$89,$D$3:$K$63,$A$69,0)*B130</f>
        <v>0</v>
      </c>
      <c r="AB153" s="25"/>
      <c r="AC153" s="25"/>
      <c r="AD153" s="25"/>
      <c r="AE153" s="25"/>
      <c r="AF153" s="25"/>
      <c r="AG153" s="25"/>
      <c r="AH153" s="25"/>
      <c r="AI153" s="25"/>
      <c r="AJ153" s="25"/>
      <c r="AK153" s="25"/>
      <c r="AL153" s="25"/>
      <c r="AM153" s="25"/>
      <c r="AN153" s="25"/>
      <c r="AO153" s="25"/>
      <c r="AP153" s="25"/>
      <c r="AQ153" s="25"/>
      <c r="AR153" s="25"/>
      <c r="AS153" s="25"/>
      <c r="AT153" s="25"/>
      <c r="AU153" s="25"/>
      <c r="AV153" s="25"/>
      <c r="AW153" s="25"/>
      <c r="AX153" s="25"/>
      <c r="AY153" s="25"/>
      <c r="AZ153" s="25"/>
      <c r="BA153" s="25"/>
      <c r="BB153" s="25"/>
      <c r="BC153" s="25"/>
      <c r="BD153" s="25"/>
      <c r="BE153" s="25"/>
      <c r="BF153" s="25"/>
      <c r="BG153" s="25"/>
      <c r="BH153" s="25"/>
      <c r="BI153" s="25"/>
      <c r="BJ153" s="25"/>
      <c r="BK153" s="25"/>
      <c r="BL153" s="25"/>
      <c r="BM153" s="21">
        <f t="shared" si="95"/>
        <v>1624.5384615384621</v>
      </c>
      <c r="BP153" s="18">
        <v>2023</v>
      </c>
      <c r="BQ153" s="14">
        <f t="shared" si="96"/>
        <v>0</v>
      </c>
      <c r="BR153" s="14">
        <f t="shared" si="96"/>
        <v>0</v>
      </c>
      <c r="BS153" s="14">
        <f t="shared" si="96"/>
        <v>0</v>
      </c>
      <c r="BT153" s="14">
        <f t="shared" si="96"/>
        <v>0</v>
      </c>
      <c r="BU153" s="14">
        <f t="shared" si="96"/>
        <v>0</v>
      </c>
      <c r="BV153" s="14">
        <f t="shared" si="96"/>
        <v>0</v>
      </c>
      <c r="BW153" s="14">
        <f t="shared" si="96"/>
        <v>0</v>
      </c>
      <c r="BX153" s="14">
        <f t="shared" si="96"/>
        <v>0</v>
      </c>
      <c r="BY153" s="14">
        <f t="shared" si="96"/>
        <v>0</v>
      </c>
      <c r="BZ153" s="14">
        <f t="shared" si="96"/>
        <v>7.025437047725075E-17</v>
      </c>
      <c r="CA153" s="14">
        <f t="shared" si="96"/>
        <v>5.5542402575879564E-2</v>
      </c>
      <c r="CB153" s="14">
        <f t="shared" si="96"/>
        <v>0.11946588380131641</v>
      </c>
      <c r="CC153" s="14">
        <f t="shared" si="96"/>
        <v>0.19735782944268176</v>
      </c>
      <c r="CD153" s="14">
        <f t="shared" si="96"/>
        <v>0.2383635588806286</v>
      </c>
      <c r="CE153" s="14">
        <f t="shared" si="96"/>
        <v>0.2428618779298263</v>
      </c>
      <c r="CF153" s="14">
        <f t="shared" si="96"/>
        <v>7.9359818173208987E-2</v>
      </c>
      <c r="CG153" s="14">
        <f t="shared" si="112"/>
        <v>2.7510772290354632E-2</v>
      </c>
      <c r="CH153" s="14">
        <f t="shared" si="112"/>
        <v>1.59098442161087E-2</v>
      </c>
      <c r="CI153" s="14">
        <f t="shared" si="112"/>
        <v>1.5767792035607731E-2</v>
      </c>
      <c r="CJ153" s="14">
        <f t="shared" si="112"/>
        <v>7.4340641128841254E-3</v>
      </c>
      <c r="CK153" s="14">
        <f t="shared" si="112"/>
        <v>1.4205218050097055E-4</v>
      </c>
      <c r="CL153" s="14">
        <f t="shared" si="112"/>
        <v>1.4205218050097055E-4</v>
      </c>
      <c r="CM153" s="14">
        <f t="shared" si="112"/>
        <v>1.4205218050097055E-4</v>
      </c>
      <c r="CN153" s="14">
        <f t="shared" si="112"/>
        <v>0</v>
      </c>
      <c r="CO153" s="14">
        <f t="shared" si="112"/>
        <v>0</v>
      </c>
      <c r="CP153" s="14">
        <f t="shared" si="112"/>
        <v>0</v>
      </c>
      <c r="CQ153" s="14">
        <f t="shared" si="112"/>
        <v>0</v>
      </c>
      <c r="CR153" s="14">
        <f t="shared" si="112"/>
        <v>0</v>
      </c>
      <c r="CS153" s="14">
        <f t="shared" si="112"/>
        <v>0</v>
      </c>
      <c r="CT153" s="14">
        <f t="shared" si="112"/>
        <v>0</v>
      </c>
      <c r="CU153" s="14">
        <f t="shared" si="112"/>
        <v>0</v>
      </c>
      <c r="CV153" s="14">
        <f t="shared" si="112"/>
        <v>0</v>
      </c>
      <c r="CW153" s="14">
        <f t="shared" si="116"/>
        <v>0</v>
      </c>
      <c r="CX153" s="14">
        <f t="shared" si="116"/>
        <v>0</v>
      </c>
      <c r="CY153" s="14">
        <f t="shared" si="116"/>
        <v>0</v>
      </c>
      <c r="CZ153" s="14">
        <f t="shared" si="116"/>
        <v>0</v>
      </c>
      <c r="DA153" s="14">
        <f t="shared" si="116"/>
        <v>0</v>
      </c>
      <c r="DB153" s="14">
        <f t="shared" si="116"/>
        <v>0</v>
      </c>
      <c r="DC153" s="14">
        <f t="shared" si="113"/>
        <v>0</v>
      </c>
      <c r="DD153" s="14">
        <f t="shared" si="113"/>
        <v>0</v>
      </c>
      <c r="DE153" s="14">
        <f t="shared" si="113"/>
        <v>0</v>
      </c>
      <c r="DF153" s="14">
        <f t="shared" si="113"/>
        <v>0</v>
      </c>
      <c r="DG153" s="14">
        <f t="shared" si="113"/>
        <v>0</v>
      </c>
      <c r="DH153" s="14">
        <f t="shared" si="113"/>
        <v>0</v>
      </c>
      <c r="DI153" s="14">
        <f t="shared" si="113"/>
        <v>0</v>
      </c>
      <c r="DJ153" s="14">
        <f t="shared" si="113"/>
        <v>0</v>
      </c>
      <c r="DK153" s="14">
        <f t="shared" si="113"/>
        <v>0</v>
      </c>
      <c r="DL153" s="14">
        <f t="shared" si="113"/>
        <v>0</v>
      </c>
      <c r="DM153" s="14">
        <f t="shared" si="113"/>
        <v>0</v>
      </c>
      <c r="DN153" s="14">
        <f t="shared" si="113"/>
        <v>0</v>
      </c>
      <c r="DO153" s="14">
        <f t="shared" si="113"/>
        <v>0</v>
      </c>
      <c r="DP153" s="14">
        <f t="shared" si="113"/>
        <v>0</v>
      </c>
      <c r="DQ153" s="14">
        <f t="shared" si="113"/>
        <v>0</v>
      </c>
      <c r="DR153" s="14">
        <f t="shared" si="113"/>
        <v>0</v>
      </c>
      <c r="DS153" s="14">
        <f t="shared" si="114"/>
        <v>0</v>
      </c>
      <c r="DT153" s="14">
        <f t="shared" si="93"/>
        <v>0</v>
      </c>
      <c r="DU153" s="14">
        <f t="shared" si="93"/>
        <v>0</v>
      </c>
      <c r="DV153" s="14">
        <f t="shared" si="93"/>
        <v>0</v>
      </c>
      <c r="DW153" s="14">
        <f t="shared" si="93"/>
        <v>0</v>
      </c>
      <c r="DX153" s="14">
        <f t="shared" si="93"/>
        <v>0</v>
      </c>
      <c r="DY153" s="14">
        <f t="shared" si="93"/>
        <v>0</v>
      </c>
      <c r="DZ153" s="14">
        <f t="shared" si="97"/>
        <v>1</v>
      </c>
    </row>
    <row r="154" spans="1:130">
      <c r="C154" s="18">
        <v>2024</v>
      </c>
      <c r="D154" s="25"/>
      <c r="E154" s="25"/>
      <c r="F154" s="25"/>
      <c r="G154" s="25"/>
      <c r="H154" s="25">
        <f t="shared" si="102"/>
        <v>0</v>
      </c>
      <c r="I154" s="25">
        <f t="shared" si="103"/>
        <v>0</v>
      </c>
      <c r="J154" s="25">
        <f t="shared" si="104"/>
        <v>0</v>
      </c>
      <c r="K154" s="25">
        <f t="shared" si="105"/>
        <v>0</v>
      </c>
      <c r="L154" s="25">
        <f t="shared" si="106"/>
        <v>0</v>
      </c>
      <c r="M154" s="25">
        <f t="shared" si="107"/>
        <v>0</v>
      </c>
      <c r="N154" s="25">
        <f t="shared" si="108"/>
        <v>2.6045832157706172E-13</v>
      </c>
      <c r="O154" s="25">
        <f t="shared" si="109"/>
        <v>194.07692307692324</v>
      </c>
      <c r="P154" s="25">
        <f t="shared" si="110"/>
        <v>320.61538461538487</v>
      </c>
      <c r="Q154" s="25">
        <f t="shared" si="111"/>
        <v>387.230769230769</v>
      </c>
      <c r="R154" s="25">
        <f t="shared" si="115"/>
        <v>394.53846153846126</v>
      </c>
      <c r="S154" s="25">
        <f t="shared" si="117"/>
        <v>128.92307692307702</v>
      </c>
      <c r="T154" s="25">
        <f t="shared" si="118"/>
        <v>44.692307692307729</v>
      </c>
      <c r="U154" s="25">
        <f t="shared" si="119"/>
        <v>25.846153846153829</v>
      </c>
      <c r="V154" s="25">
        <f t="shared" si="120"/>
        <v>25.615384615384599</v>
      </c>
      <c r="W154" s="25">
        <f t="shared" si="121"/>
        <v>12.07692307692307</v>
      </c>
      <c r="X154" s="25">
        <f t="shared" si="122"/>
        <v>0.23076923076923062</v>
      </c>
      <c r="Y154" s="25">
        <f t="shared" si="123"/>
        <v>0.23076923076923062</v>
      </c>
      <c r="Z154" s="25">
        <f t="shared" ref="Z154:Z172" si="124">VLOOKUP($C$88,$D$3:$K$63,$A$69,0)*(B132-B131)</f>
        <v>0.23076923076923062</v>
      </c>
      <c r="AA154" s="25">
        <f>VLOOKUP($C$89,$D$3:$K$63,$A$69,0)*(B131-B130)</f>
        <v>0</v>
      </c>
      <c r="AB154" s="25">
        <f>VLOOKUP($C$90,$D$3:$K$63,$A$69,0)*B130</f>
        <v>0</v>
      </c>
      <c r="AC154" s="25"/>
      <c r="AD154" s="25"/>
      <c r="AE154" s="25"/>
      <c r="AF154" s="25"/>
      <c r="AG154" s="25"/>
      <c r="AH154" s="25"/>
      <c r="AI154" s="25"/>
      <c r="AJ154" s="25"/>
      <c r="AK154" s="25"/>
      <c r="AL154" s="25"/>
      <c r="AM154" s="25"/>
      <c r="AN154" s="25"/>
      <c r="AO154" s="25"/>
      <c r="AP154" s="25"/>
      <c r="AQ154" s="25"/>
      <c r="AR154" s="25"/>
      <c r="AS154" s="25"/>
      <c r="AT154" s="25"/>
      <c r="AU154" s="25"/>
      <c r="AV154" s="25"/>
      <c r="AW154" s="25"/>
      <c r="AX154" s="25"/>
      <c r="AY154" s="25"/>
      <c r="AZ154" s="25"/>
      <c r="BA154" s="25"/>
      <c r="BB154" s="25"/>
      <c r="BC154" s="25"/>
      <c r="BD154" s="25"/>
      <c r="BE154" s="25"/>
      <c r="BF154" s="25"/>
      <c r="BG154" s="25"/>
      <c r="BH154" s="25"/>
      <c r="BI154" s="25"/>
      <c r="BJ154" s="25"/>
      <c r="BK154" s="25"/>
      <c r="BL154" s="25"/>
      <c r="BM154" s="21">
        <f t="shared" si="95"/>
        <v>1534.3076923076926</v>
      </c>
      <c r="BP154" s="18">
        <v>2024</v>
      </c>
      <c r="BQ154" s="14">
        <f t="shared" si="96"/>
        <v>0</v>
      </c>
      <c r="BR154" s="14">
        <f t="shared" si="96"/>
        <v>0</v>
      </c>
      <c r="BS154" s="14">
        <f t="shared" si="96"/>
        <v>0</v>
      </c>
      <c r="BT154" s="14">
        <f t="shared" si="96"/>
        <v>0</v>
      </c>
      <c r="BU154" s="14">
        <f t="shared" si="96"/>
        <v>0</v>
      </c>
      <c r="BV154" s="14">
        <f t="shared" si="96"/>
        <v>0</v>
      </c>
      <c r="BW154" s="14">
        <f t="shared" si="96"/>
        <v>0</v>
      </c>
      <c r="BX154" s="14">
        <f t="shared" si="96"/>
        <v>0</v>
      </c>
      <c r="BY154" s="14">
        <f t="shared" si="96"/>
        <v>0</v>
      </c>
      <c r="BZ154" s="14">
        <f t="shared" si="96"/>
        <v>0</v>
      </c>
      <c r="CA154" s="14">
        <f t="shared" si="96"/>
        <v>1.6975625090252692E-16</v>
      </c>
      <c r="CB154" s="14">
        <f t="shared" si="96"/>
        <v>0.12649152712323281</v>
      </c>
      <c r="CC154" s="14">
        <f t="shared" si="96"/>
        <v>0.20896420334904253</v>
      </c>
      <c r="CD154" s="14">
        <f t="shared" si="96"/>
        <v>0.25238142986062351</v>
      </c>
      <c r="CE154" s="14">
        <f t="shared" si="96"/>
        <v>0.2571442895818708</v>
      </c>
      <c r="CF154" s="14">
        <f t="shared" si="96"/>
        <v>8.402687255590098E-2</v>
      </c>
      <c r="CG154" s="14">
        <f t="shared" si="112"/>
        <v>2.9128647347839185E-2</v>
      </c>
      <c r="CH154" s="14">
        <f t="shared" si="112"/>
        <v>1.6845482803569622E-2</v>
      </c>
      <c r="CI154" s="14">
        <f t="shared" si="112"/>
        <v>1.669507670710918E-2</v>
      </c>
      <c r="CJ154" s="14">
        <f t="shared" si="112"/>
        <v>7.8712523814298534E-3</v>
      </c>
      <c r="CK154" s="14">
        <f t="shared" si="112"/>
        <v>1.5040609646044308E-4</v>
      </c>
      <c r="CL154" s="14">
        <f t="shared" si="112"/>
        <v>1.5040609646044308E-4</v>
      </c>
      <c r="CM154" s="14">
        <f t="shared" si="112"/>
        <v>1.5040609646044308E-4</v>
      </c>
      <c r="CN154" s="14">
        <f t="shared" si="112"/>
        <v>0</v>
      </c>
      <c r="CO154" s="14">
        <f t="shared" si="112"/>
        <v>0</v>
      </c>
      <c r="CP154" s="14">
        <f t="shared" si="112"/>
        <v>0</v>
      </c>
      <c r="CQ154" s="14">
        <f t="shared" si="112"/>
        <v>0</v>
      </c>
      <c r="CR154" s="14">
        <f t="shared" si="112"/>
        <v>0</v>
      </c>
      <c r="CS154" s="14">
        <f t="shared" si="112"/>
        <v>0</v>
      </c>
      <c r="CT154" s="14">
        <f t="shared" si="112"/>
        <v>0</v>
      </c>
      <c r="CU154" s="14">
        <f t="shared" si="112"/>
        <v>0</v>
      </c>
      <c r="CV154" s="14">
        <f t="shared" si="112"/>
        <v>0</v>
      </c>
      <c r="CW154" s="14">
        <f t="shared" si="116"/>
        <v>0</v>
      </c>
      <c r="CX154" s="14">
        <f t="shared" si="116"/>
        <v>0</v>
      </c>
      <c r="CY154" s="14">
        <f t="shared" si="116"/>
        <v>0</v>
      </c>
      <c r="CZ154" s="14">
        <f t="shared" si="116"/>
        <v>0</v>
      </c>
      <c r="DA154" s="14">
        <f t="shared" si="116"/>
        <v>0</v>
      </c>
      <c r="DB154" s="14">
        <f t="shared" si="116"/>
        <v>0</v>
      </c>
      <c r="DC154" s="14">
        <f t="shared" si="113"/>
        <v>0</v>
      </c>
      <c r="DD154" s="14">
        <f t="shared" si="113"/>
        <v>0</v>
      </c>
      <c r="DE154" s="14">
        <f t="shared" si="113"/>
        <v>0</v>
      </c>
      <c r="DF154" s="14">
        <f t="shared" si="113"/>
        <v>0</v>
      </c>
      <c r="DG154" s="14">
        <f t="shared" si="113"/>
        <v>0</v>
      </c>
      <c r="DH154" s="14">
        <f t="shared" si="113"/>
        <v>0</v>
      </c>
      <c r="DI154" s="14">
        <f t="shared" si="113"/>
        <v>0</v>
      </c>
      <c r="DJ154" s="14">
        <f t="shared" si="113"/>
        <v>0</v>
      </c>
      <c r="DK154" s="14">
        <f t="shared" si="113"/>
        <v>0</v>
      </c>
      <c r="DL154" s="14">
        <f t="shared" si="113"/>
        <v>0</v>
      </c>
      <c r="DM154" s="14">
        <f t="shared" si="113"/>
        <v>0</v>
      </c>
      <c r="DN154" s="14">
        <f t="shared" si="113"/>
        <v>0</v>
      </c>
      <c r="DO154" s="14">
        <f t="shared" si="113"/>
        <v>0</v>
      </c>
      <c r="DP154" s="14">
        <f t="shared" si="113"/>
        <v>0</v>
      </c>
      <c r="DQ154" s="14">
        <f t="shared" si="113"/>
        <v>0</v>
      </c>
      <c r="DR154" s="14">
        <f t="shared" si="113"/>
        <v>0</v>
      </c>
      <c r="DS154" s="14">
        <f t="shared" si="114"/>
        <v>0</v>
      </c>
      <c r="DT154" s="14">
        <f t="shared" si="93"/>
        <v>0</v>
      </c>
      <c r="DU154" s="14">
        <f t="shared" si="93"/>
        <v>0</v>
      </c>
      <c r="DV154" s="14">
        <f t="shared" si="93"/>
        <v>0</v>
      </c>
      <c r="DW154" s="14">
        <f t="shared" si="93"/>
        <v>0</v>
      </c>
      <c r="DX154" s="14">
        <f t="shared" si="93"/>
        <v>0</v>
      </c>
      <c r="DY154" s="14">
        <f t="shared" si="93"/>
        <v>0</v>
      </c>
      <c r="DZ154" s="14">
        <f t="shared" si="97"/>
        <v>1</v>
      </c>
    </row>
    <row r="155" spans="1:130">
      <c r="C155" s="18">
        <v>2025</v>
      </c>
      <c r="D155" s="25"/>
      <c r="E155" s="25"/>
      <c r="F155" s="25"/>
      <c r="G155" s="25"/>
      <c r="H155" s="25"/>
      <c r="I155" s="25">
        <f t="shared" si="103"/>
        <v>0</v>
      </c>
      <c r="J155" s="25">
        <f t="shared" si="104"/>
        <v>0</v>
      </c>
      <c r="K155" s="25">
        <f t="shared" si="105"/>
        <v>0</v>
      </c>
      <c r="L155" s="25">
        <f t="shared" si="106"/>
        <v>0</v>
      </c>
      <c r="M155" s="25">
        <f t="shared" si="107"/>
        <v>0</v>
      </c>
      <c r="N155" s="25">
        <f t="shared" si="108"/>
        <v>0</v>
      </c>
      <c r="O155" s="25">
        <f t="shared" si="109"/>
        <v>5.6021853822585399E-13</v>
      </c>
      <c r="P155" s="25">
        <f t="shared" si="110"/>
        <v>320.61538461538487</v>
      </c>
      <c r="Q155" s="25">
        <f t="shared" si="111"/>
        <v>387.23076923076951</v>
      </c>
      <c r="R155" s="25">
        <f t="shared" si="115"/>
        <v>394.53846153846126</v>
      </c>
      <c r="S155" s="25">
        <f t="shared" si="117"/>
        <v>128.92307692307685</v>
      </c>
      <c r="T155" s="25">
        <f t="shared" si="118"/>
        <v>44.692307692307729</v>
      </c>
      <c r="U155" s="25">
        <f t="shared" si="119"/>
        <v>25.846153846153868</v>
      </c>
      <c r="V155" s="25">
        <f t="shared" si="120"/>
        <v>25.615384615384599</v>
      </c>
      <c r="W155" s="25">
        <f t="shared" si="121"/>
        <v>12.07692307692307</v>
      </c>
      <c r="X155" s="25">
        <f t="shared" si="122"/>
        <v>0.23076923076923062</v>
      </c>
      <c r="Y155" s="25">
        <f t="shared" si="123"/>
        <v>0.23076923076923062</v>
      </c>
      <c r="Z155" s="25">
        <f t="shared" si="124"/>
        <v>0.23076923076923062</v>
      </c>
      <c r="AA155" s="25">
        <f t="shared" ref="AA155:AA173" si="125">VLOOKUP($C$89,$D$3:$K$63,$A$69,0)*(B132-B131)</f>
        <v>0</v>
      </c>
      <c r="AB155" s="25">
        <f>VLOOKUP($C$90,$D$3:$K$63,$A$69,0)*(B131-B130)</f>
        <v>0</v>
      </c>
      <c r="AC155" s="25">
        <f>VLOOKUP($C$91,$D$3:$K$63,$A$69,0)*B130</f>
        <v>0</v>
      </c>
      <c r="AD155" s="25"/>
      <c r="AE155" s="25"/>
      <c r="AF155" s="25"/>
      <c r="AG155" s="25"/>
      <c r="AH155" s="25"/>
      <c r="AI155" s="25"/>
      <c r="AJ155" s="25"/>
      <c r="AK155" s="25"/>
      <c r="AL155" s="25"/>
      <c r="AM155" s="25"/>
      <c r="AN155" s="25"/>
      <c r="AO155" s="25"/>
      <c r="AP155" s="25"/>
      <c r="AQ155" s="25"/>
      <c r="AR155" s="25"/>
      <c r="AS155" s="25"/>
      <c r="AT155" s="25"/>
      <c r="AU155" s="25"/>
      <c r="AV155" s="25"/>
      <c r="AW155" s="25"/>
      <c r="AX155" s="25"/>
      <c r="AY155" s="25"/>
      <c r="AZ155" s="25"/>
      <c r="BA155" s="25"/>
      <c r="BB155" s="25"/>
      <c r="BC155" s="25"/>
      <c r="BD155" s="25"/>
      <c r="BE155" s="25"/>
      <c r="BF155" s="25"/>
      <c r="BG155" s="25"/>
      <c r="BH155" s="25"/>
      <c r="BI155" s="25"/>
      <c r="BJ155" s="25"/>
      <c r="BK155" s="25"/>
      <c r="BL155" s="25"/>
      <c r="BM155" s="21">
        <f t="shared" si="95"/>
        <v>1340.23076923077</v>
      </c>
      <c r="BP155" s="18">
        <v>2025</v>
      </c>
      <c r="BQ155" s="14">
        <f t="shared" si="96"/>
        <v>0</v>
      </c>
      <c r="BR155" s="14">
        <f t="shared" si="96"/>
        <v>0</v>
      </c>
      <c r="BS155" s="14">
        <f t="shared" si="96"/>
        <v>0</v>
      </c>
      <c r="BT155" s="14">
        <f t="shared" si="96"/>
        <v>0</v>
      </c>
      <c r="BU155" s="14">
        <f t="shared" si="96"/>
        <v>0</v>
      </c>
      <c r="BV155" s="14">
        <f t="shared" si="96"/>
        <v>0</v>
      </c>
      <c r="BW155" s="14">
        <f t="shared" si="96"/>
        <v>0</v>
      </c>
      <c r="BX155" s="14">
        <f t="shared" si="96"/>
        <v>0</v>
      </c>
      <c r="BY155" s="14">
        <f t="shared" si="96"/>
        <v>0</v>
      </c>
      <c r="BZ155" s="14">
        <f t="shared" si="96"/>
        <v>0</v>
      </c>
      <c r="CA155" s="14">
        <f t="shared" si="96"/>
        <v>0</v>
      </c>
      <c r="CB155" s="14">
        <f t="shared" si="96"/>
        <v>4.1800154949986214E-16</v>
      </c>
      <c r="CC155" s="14">
        <f t="shared" si="96"/>
        <v>0.23922401423405848</v>
      </c>
      <c r="CD155" s="14">
        <f t="shared" si="96"/>
        <v>0.28892842794007928</v>
      </c>
      <c r="CE155" s="14">
        <f t="shared" si="96"/>
        <v>0.29438099064454992</v>
      </c>
      <c r="CF155" s="14">
        <f t="shared" si="96"/>
        <v>9.619468518624795E-2</v>
      </c>
      <c r="CG155" s="14">
        <f t="shared" si="112"/>
        <v>3.3346725592607485E-2</v>
      </c>
      <c r="CH155" s="14">
        <f t="shared" si="112"/>
        <v>1.9284853354760954E-2</v>
      </c>
      <c r="CI155" s="14">
        <f t="shared" si="112"/>
        <v>1.9112667164093416E-2</v>
      </c>
      <c r="CJ155" s="14">
        <f t="shared" si="112"/>
        <v>9.0110773115995996E-3</v>
      </c>
      <c r="CK155" s="14">
        <f t="shared" si="112"/>
        <v>1.7218619066750827E-4</v>
      </c>
      <c r="CL155" s="14">
        <f t="shared" si="112"/>
        <v>1.7218619066750827E-4</v>
      </c>
      <c r="CM155" s="14">
        <f t="shared" si="112"/>
        <v>1.7218619066750827E-4</v>
      </c>
      <c r="CN155" s="14">
        <f t="shared" si="112"/>
        <v>0</v>
      </c>
      <c r="CO155" s="14">
        <f t="shared" si="112"/>
        <v>0</v>
      </c>
      <c r="CP155" s="14">
        <f t="shared" si="112"/>
        <v>0</v>
      </c>
      <c r="CQ155" s="14">
        <f t="shared" si="112"/>
        <v>0</v>
      </c>
      <c r="CR155" s="14">
        <f t="shared" si="112"/>
        <v>0</v>
      </c>
      <c r="CS155" s="14">
        <f t="shared" si="112"/>
        <v>0</v>
      </c>
      <c r="CT155" s="14">
        <f t="shared" si="112"/>
        <v>0</v>
      </c>
      <c r="CU155" s="14">
        <f t="shared" si="112"/>
        <v>0</v>
      </c>
      <c r="CV155" s="14">
        <f t="shared" si="112"/>
        <v>0</v>
      </c>
      <c r="CW155" s="14">
        <f t="shared" si="116"/>
        <v>0</v>
      </c>
      <c r="CX155" s="14">
        <f t="shared" si="116"/>
        <v>0</v>
      </c>
      <c r="CY155" s="14">
        <f t="shared" si="116"/>
        <v>0</v>
      </c>
      <c r="CZ155" s="14">
        <f t="shared" si="116"/>
        <v>0</v>
      </c>
      <c r="DA155" s="14">
        <f t="shared" si="116"/>
        <v>0</v>
      </c>
      <c r="DB155" s="14">
        <f t="shared" si="116"/>
        <v>0</v>
      </c>
      <c r="DC155" s="14">
        <f t="shared" si="113"/>
        <v>0</v>
      </c>
      <c r="DD155" s="14">
        <f t="shared" si="113"/>
        <v>0</v>
      </c>
      <c r="DE155" s="14">
        <f t="shared" si="113"/>
        <v>0</v>
      </c>
      <c r="DF155" s="14">
        <f t="shared" si="113"/>
        <v>0</v>
      </c>
      <c r="DG155" s="14">
        <f t="shared" si="113"/>
        <v>0</v>
      </c>
      <c r="DH155" s="14">
        <f t="shared" si="113"/>
        <v>0</v>
      </c>
      <c r="DI155" s="14">
        <f t="shared" si="113"/>
        <v>0</v>
      </c>
      <c r="DJ155" s="14">
        <f t="shared" si="113"/>
        <v>0</v>
      </c>
      <c r="DK155" s="14">
        <f t="shared" si="113"/>
        <v>0</v>
      </c>
      <c r="DL155" s="14">
        <f t="shared" si="113"/>
        <v>0</v>
      </c>
      <c r="DM155" s="14">
        <f t="shared" si="113"/>
        <v>0</v>
      </c>
      <c r="DN155" s="14">
        <f t="shared" si="113"/>
        <v>0</v>
      </c>
      <c r="DO155" s="14">
        <f t="shared" si="113"/>
        <v>0</v>
      </c>
      <c r="DP155" s="14">
        <f t="shared" si="113"/>
        <v>0</v>
      </c>
      <c r="DQ155" s="14">
        <f t="shared" si="113"/>
        <v>0</v>
      </c>
      <c r="DR155" s="14">
        <f t="shared" si="113"/>
        <v>0</v>
      </c>
      <c r="DS155" s="14">
        <f t="shared" si="114"/>
        <v>0</v>
      </c>
      <c r="DT155" s="14">
        <f t="shared" si="93"/>
        <v>0</v>
      </c>
      <c r="DU155" s="14">
        <f t="shared" si="93"/>
        <v>0</v>
      </c>
      <c r="DV155" s="14">
        <f t="shared" si="93"/>
        <v>0</v>
      </c>
      <c r="DW155" s="14">
        <f t="shared" si="93"/>
        <v>0</v>
      </c>
      <c r="DX155" s="14">
        <f t="shared" si="93"/>
        <v>0</v>
      </c>
      <c r="DY155" s="14">
        <f t="shared" si="93"/>
        <v>0</v>
      </c>
      <c r="DZ155" s="14">
        <f t="shared" si="97"/>
        <v>0.99999999999999989</v>
      </c>
    </row>
    <row r="156" spans="1:130">
      <c r="C156" s="18">
        <v>2026</v>
      </c>
      <c r="D156" s="25"/>
      <c r="E156" s="25"/>
      <c r="F156" s="25"/>
      <c r="G156" s="25"/>
      <c r="H156" s="25"/>
      <c r="I156" s="25"/>
      <c r="J156" s="25">
        <f t="shared" si="104"/>
        <v>0</v>
      </c>
      <c r="K156" s="25">
        <f t="shared" si="105"/>
        <v>0</v>
      </c>
      <c r="L156" s="25">
        <f t="shared" si="106"/>
        <v>0</v>
      </c>
      <c r="M156" s="25">
        <f t="shared" si="107"/>
        <v>0</v>
      </c>
      <c r="N156" s="25">
        <f t="shared" si="108"/>
        <v>0</v>
      </c>
      <c r="O156" s="25">
        <f t="shared" si="109"/>
        <v>0</v>
      </c>
      <c r="P156" s="25">
        <f t="shared" si="110"/>
        <v>9.2548191332753049E-13</v>
      </c>
      <c r="Q156" s="25">
        <f t="shared" si="111"/>
        <v>387.23076923076951</v>
      </c>
      <c r="R156" s="25">
        <f t="shared" si="115"/>
        <v>394.53846153846183</v>
      </c>
      <c r="S156" s="25">
        <f t="shared" si="117"/>
        <v>128.92307692307685</v>
      </c>
      <c r="T156" s="25">
        <f t="shared" si="118"/>
        <v>44.692307692307665</v>
      </c>
      <c r="U156" s="25">
        <f t="shared" si="119"/>
        <v>25.846153846153868</v>
      </c>
      <c r="V156" s="25">
        <f t="shared" si="120"/>
        <v>25.615384615384635</v>
      </c>
      <c r="W156" s="25">
        <f t="shared" si="121"/>
        <v>12.07692307692307</v>
      </c>
      <c r="X156" s="25">
        <f t="shared" si="122"/>
        <v>0.23076923076923062</v>
      </c>
      <c r="Y156" s="25">
        <f t="shared" si="123"/>
        <v>0.23076923076923062</v>
      </c>
      <c r="Z156" s="25">
        <f t="shared" si="124"/>
        <v>0.23076923076923062</v>
      </c>
      <c r="AA156" s="25">
        <f t="shared" si="125"/>
        <v>0</v>
      </c>
      <c r="AB156" s="25">
        <f t="shared" ref="AB156:AB174" si="126">VLOOKUP($C$90,$D$3:$K$63,$A$69,0)*(B132-B131)</f>
        <v>0</v>
      </c>
      <c r="AC156" s="25">
        <f>VLOOKUP($C$91,$D$3:$K$63,$A$69,0)*(B131-B130)</f>
        <v>0</v>
      </c>
      <c r="AD156" s="25">
        <f>VLOOKUP($C$92,$D$3:$K$63,$A$69,0)*B130</f>
        <v>0</v>
      </c>
      <c r="AE156" s="25"/>
      <c r="AF156" s="25"/>
      <c r="AG156" s="25"/>
      <c r="AH156" s="25"/>
      <c r="AI156" s="25"/>
      <c r="AJ156" s="25"/>
      <c r="AK156" s="25"/>
      <c r="AL156" s="25"/>
      <c r="AM156" s="25"/>
      <c r="AN156" s="25"/>
      <c r="AO156" s="25"/>
      <c r="AP156" s="25"/>
      <c r="AQ156" s="25"/>
      <c r="AR156" s="25"/>
      <c r="AS156" s="25"/>
      <c r="AT156" s="25"/>
      <c r="AU156" s="25"/>
      <c r="AV156" s="25"/>
      <c r="AW156" s="25"/>
      <c r="AX156" s="25"/>
      <c r="AY156" s="25"/>
      <c r="AZ156" s="25"/>
      <c r="BA156" s="25"/>
      <c r="BB156" s="25"/>
      <c r="BC156" s="25"/>
      <c r="BD156" s="25"/>
      <c r="BE156" s="25"/>
      <c r="BF156" s="25"/>
      <c r="BG156" s="25"/>
      <c r="BH156" s="25"/>
      <c r="BI156" s="25"/>
      <c r="BJ156" s="25"/>
      <c r="BK156" s="25"/>
      <c r="BL156" s="25"/>
      <c r="BM156" s="21">
        <f t="shared" si="95"/>
        <v>1019.6153846153862</v>
      </c>
      <c r="BP156" s="18">
        <v>2026</v>
      </c>
      <c r="BQ156" s="14">
        <f t="shared" si="96"/>
        <v>0</v>
      </c>
      <c r="BR156" s="14">
        <f t="shared" si="96"/>
        <v>0</v>
      </c>
      <c r="BS156" s="14">
        <f t="shared" si="96"/>
        <v>0</v>
      </c>
      <c r="BT156" s="14">
        <f t="shared" si="96"/>
        <v>0</v>
      </c>
      <c r="BU156" s="14">
        <f t="shared" si="96"/>
        <v>0</v>
      </c>
      <c r="BV156" s="14">
        <f t="shared" si="96"/>
        <v>0</v>
      </c>
      <c r="BW156" s="14">
        <f t="shared" si="96"/>
        <v>0</v>
      </c>
      <c r="BX156" s="14">
        <f t="shared" si="96"/>
        <v>0</v>
      </c>
      <c r="BY156" s="14">
        <f t="shared" si="96"/>
        <v>0</v>
      </c>
      <c r="BZ156" s="14">
        <f t="shared" si="96"/>
        <v>0</v>
      </c>
      <c r="CA156" s="14">
        <f t="shared" si="96"/>
        <v>0</v>
      </c>
      <c r="CB156" s="14">
        <f t="shared" si="96"/>
        <v>0</v>
      </c>
      <c r="CC156" s="14">
        <f t="shared" si="96"/>
        <v>9.0767747063431739E-16</v>
      </c>
      <c r="CD156" s="14">
        <f t="shared" si="96"/>
        <v>0.37978121463598608</v>
      </c>
      <c r="CE156" s="14">
        <f t="shared" si="96"/>
        <v>0.3869483213881551</v>
      </c>
      <c r="CF156" s="14">
        <f t="shared" si="96"/>
        <v>0.12644285175405481</v>
      </c>
      <c r="CG156" s="14">
        <f t="shared" si="112"/>
        <v>4.3832516031686058E-2</v>
      </c>
      <c r="CH156" s="14">
        <f t="shared" si="112"/>
        <v>2.5348924933987157E-2</v>
      </c>
      <c r="CI156" s="14">
        <f t="shared" si="112"/>
        <v>2.5122595247076555E-2</v>
      </c>
      <c r="CJ156" s="14">
        <f t="shared" si="112"/>
        <v>1.1844586948321361E-2</v>
      </c>
      <c r="CK156" s="14">
        <f t="shared" si="112"/>
        <v>2.2632968691059925E-4</v>
      </c>
      <c r="CL156" s="14">
        <f t="shared" si="112"/>
        <v>2.2632968691059925E-4</v>
      </c>
      <c r="CM156" s="14">
        <f t="shared" si="112"/>
        <v>2.2632968691059925E-4</v>
      </c>
      <c r="CN156" s="14">
        <f t="shared" si="112"/>
        <v>0</v>
      </c>
      <c r="CO156" s="14">
        <f t="shared" si="112"/>
        <v>0</v>
      </c>
      <c r="CP156" s="14">
        <f t="shared" si="112"/>
        <v>0</v>
      </c>
      <c r="CQ156" s="14">
        <f t="shared" si="112"/>
        <v>0</v>
      </c>
      <c r="CR156" s="14">
        <f t="shared" si="112"/>
        <v>0</v>
      </c>
      <c r="CS156" s="14">
        <f t="shared" si="112"/>
        <v>0</v>
      </c>
      <c r="CT156" s="14">
        <f t="shared" si="112"/>
        <v>0</v>
      </c>
      <c r="CU156" s="14">
        <f t="shared" si="112"/>
        <v>0</v>
      </c>
      <c r="CV156" s="14">
        <f t="shared" si="112"/>
        <v>0</v>
      </c>
      <c r="CW156" s="14">
        <f t="shared" si="116"/>
        <v>0</v>
      </c>
      <c r="CX156" s="14">
        <f t="shared" si="116"/>
        <v>0</v>
      </c>
      <c r="CY156" s="14">
        <f t="shared" si="116"/>
        <v>0</v>
      </c>
      <c r="CZ156" s="14">
        <f t="shared" si="116"/>
        <v>0</v>
      </c>
      <c r="DA156" s="14">
        <f t="shared" si="116"/>
        <v>0</v>
      </c>
      <c r="DB156" s="14">
        <f t="shared" si="116"/>
        <v>0</v>
      </c>
      <c r="DC156" s="14">
        <f t="shared" si="113"/>
        <v>0</v>
      </c>
      <c r="DD156" s="14">
        <f t="shared" si="113"/>
        <v>0</v>
      </c>
      <c r="DE156" s="14">
        <f t="shared" si="113"/>
        <v>0</v>
      </c>
      <c r="DF156" s="14">
        <f t="shared" si="113"/>
        <v>0</v>
      </c>
      <c r="DG156" s="14">
        <f t="shared" si="113"/>
        <v>0</v>
      </c>
      <c r="DH156" s="14">
        <f t="shared" si="113"/>
        <v>0</v>
      </c>
      <c r="DI156" s="14">
        <f t="shared" si="113"/>
        <v>0</v>
      </c>
      <c r="DJ156" s="14">
        <f t="shared" si="113"/>
        <v>0</v>
      </c>
      <c r="DK156" s="14">
        <f t="shared" si="113"/>
        <v>0</v>
      </c>
      <c r="DL156" s="14">
        <f t="shared" si="113"/>
        <v>0</v>
      </c>
      <c r="DM156" s="14">
        <f t="shared" si="113"/>
        <v>0</v>
      </c>
      <c r="DN156" s="14">
        <f t="shared" si="113"/>
        <v>0</v>
      </c>
      <c r="DO156" s="14">
        <f t="shared" si="113"/>
        <v>0</v>
      </c>
      <c r="DP156" s="14">
        <f t="shared" si="113"/>
        <v>0</v>
      </c>
      <c r="DQ156" s="14">
        <f t="shared" si="113"/>
        <v>0</v>
      </c>
      <c r="DR156" s="14">
        <f t="shared" si="113"/>
        <v>0</v>
      </c>
      <c r="DS156" s="14">
        <f t="shared" si="114"/>
        <v>0</v>
      </c>
      <c r="DT156" s="14">
        <f t="shared" si="93"/>
        <v>0</v>
      </c>
      <c r="DU156" s="14">
        <f t="shared" si="93"/>
        <v>0</v>
      </c>
      <c r="DV156" s="14">
        <f t="shared" si="93"/>
        <v>0</v>
      </c>
      <c r="DW156" s="14">
        <f t="shared" si="93"/>
        <v>0</v>
      </c>
      <c r="DX156" s="14">
        <f t="shared" si="93"/>
        <v>0</v>
      </c>
      <c r="DY156" s="14">
        <f t="shared" si="93"/>
        <v>0</v>
      </c>
      <c r="DZ156" s="14">
        <f t="shared" si="97"/>
        <v>0.99999999999999978</v>
      </c>
    </row>
    <row r="157" spans="1:130">
      <c r="C157" s="18">
        <v>2027</v>
      </c>
      <c r="D157" s="25"/>
      <c r="E157" s="25"/>
      <c r="F157" s="25"/>
      <c r="G157" s="25"/>
      <c r="H157" s="25"/>
      <c r="I157" s="25"/>
      <c r="J157" s="25"/>
      <c r="K157" s="25">
        <f t="shared" si="105"/>
        <v>0</v>
      </c>
      <c r="L157" s="25">
        <f t="shared" si="106"/>
        <v>0</v>
      </c>
      <c r="M157" s="25">
        <f t="shared" si="107"/>
        <v>0</v>
      </c>
      <c r="N157" s="25">
        <f t="shared" si="108"/>
        <v>0</v>
      </c>
      <c r="O157" s="25">
        <f t="shared" si="109"/>
        <v>0</v>
      </c>
      <c r="P157" s="25">
        <f t="shared" si="110"/>
        <v>0</v>
      </c>
      <c r="Q157" s="25">
        <f t="shared" si="111"/>
        <v>1.1177725411926076E-12</v>
      </c>
      <c r="R157" s="25">
        <f t="shared" si="115"/>
        <v>394.53846153846183</v>
      </c>
      <c r="S157" s="25">
        <f t="shared" si="117"/>
        <v>128.92307692307702</v>
      </c>
      <c r="T157" s="25">
        <f t="shared" si="118"/>
        <v>44.692307692307665</v>
      </c>
      <c r="U157" s="25">
        <f t="shared" si="119"/>
        <v>25.846153846153829</v>
      </c>
      <c r="V157" s="25">
        <f t="shared" si="120"/>
        <v>25.615384615384635</v>
      </c>
      <c r="W157" s="25">
        <f t="shared" si="121"/>
        <v>12.076923076923086</v>
      </c>
      <c r="X157" s="25">
        <f t="shared" si="122"/>
        <v>0.23076923076923062</v>
      </c>
      <c r="Y157" s="25">
        <f t="shared" si="123"/>
        <v>0.23076923076923062</v>
      </c>
      <c r="Z157" s="25">
        <f t="shared" si="124"/>
        <v>0.23076923076923062</v>
      </c>
      <c r="AA157" s="25">
        <f t="shared" si="125"/>
        <v>0</v>
      </c>
      <c r="AB157" s="25">
        <f t="shared" si="126"/>
        <v>0</v>
      </c>
      <c r="AC157" s="25">
        <f t="shared" ref="AC157:AC175" si="127">VLOOKUP($C$91,$D$3:$K$63,$A$69,0)*(B132-B131)</f>
        <v>0</v>
      </c>
      <c r="AD157" s="25">
        <f>VLOOKUP($C$92,$D$3:$K$63,$A$69,0)*(B131-B130)</f>
        <v>0</v>
      </c>
      <c r="AE157" s="25">
        <f>VLOOKUP($C$93,$D$3:$K$63,$A$69,0)*B130</f>
        <v>0</v>
      </c>
      <c r="AF157" s="25"/>
      <c r="AG157" s="25"/>
      <c r="AH157" s="25"/>
      <c r="AI157" s="25"/>
      <c r="AJ157" s="25"/>
      <c r="AK157" s="25"/>
      <c r="AL157" s="25"/>
      <c r="AM157" s="25"/>
      <c r="AN157" s="25"/>
      <c r="AO157" s="25"/>
      <c r="AP157" s="25"/>
      <c r="AQ157" s="25"/>
      <c r="AR157" s="25"/>
      <c r="AS157" s="25"/>
      <c r="AT157" s="25"/>
      <c r="AU157" s="25"/>
      <c r="AV157" s="25"/>
      <c r="AW157" s="25"/>
      <c r="AX157" s="25"/>
      <c r="AY157" s="25"/>
      <c r="AZ157" s="25"/>
      <c r="BA157" s="25"/>
      <c r="BB157" s="25"/>
      <c r="BC157" s="25"/>
      <c r="BD157" s="25"/>
      <c r="BE157" s="25"/>
      <c r="BF157" s="25"/>
      <c r="BG157" s="25"/>
      <c r="BH157" s="25"/>
      <c r="BI157" s="25"/>
      <c r="BJ157" s="25"/>
      <c r="BK157" s="25"/>
      <c r="BL157" s="25"/>
      <c r="BM157" s="21">
        <f t="shared" si="95"/>
        <v>632.38461538461695</v>
      </c>
      <c r="BP157" s="18">
        <v>2027</v>
      </c>
      <c r="BQ157" s="14">
        <f t="shared" si="96"/>
        <v>0</v>
      </c>
      <c r="BR157" s="14">
        <f t="shared" si="96"/>
        <v>0</v>
      </c>
      <c r="BS157" s="14">
        <f t="shared" si="96"/>
        <v>0</v>
      </c>
      <c r="BT157" s="14">
        <f t="shared" si="96"/>
        <v>0</v>
      </c>
      <c r="BU157" s="14">
        <f t="shared" si="96"/>
        <v>0</v>
      </c>
      <c r="BV157" s="14">
        <f t="shared" si="96"/>
        <v>0</v>
      </c>
      <c r="BW157" s="14">
        <f t="shared" si="96"/>
        <v>0</v>
      </c>
      <c r="BX157" s="14">
        <f t="shared" si="96"/>
        <v>0</v>
      </c>
      <c r="BY157" s="14">
        <f t="shared" si="96"/>
        <v>0</v>
      </c>
      <c r="BZ157" s="14">
        <f t="shared" si="96"/>
        <v>0</v>
      </c>
      <c r="CA157" s="14">
        <f t="shared" si="96"/>
        <v>0</v>
      </c>
      <c r="CB157" s="14">
        <f t="shared" si="96"/>
        <v>0</v>
      </c>
      <c r="CC157" s="14">
        <f t="shared" si="96"/>
        <v>0</v>
      </c>
      <c r="CD157" s="14">
        <f t="shared" si="96"/>
        <v>1.7675517620123907E-15</v>
      </c>
      <c r="CE157" s="14">
        <f t="shared" si="96"/>
        <v>0.62389003770830687</v>
      </c>
      <c r="CF157" s="14">
        <f t="shared" si="96"/>
        <v>0.2038681425617318</v>
      </c>
      <c r="CG157" s="14">
        <f t="shared" si="112"/>
        <v>7.0672667558690935E-2</v>
      </c>
      <c r="CH157" s="14">
        <f t="shared" si="112"/>
        <v>4.08709402749056E-2</v>
      </c>
      <c r="CI157" s="14">
        <f t="shared" si="112"/>
        <v>4.0506021165308284E-2</v>
      </c>
      <c r="CJ157" s="14">
        <f t="shared" si="112"/>
        <v>1.9097433402262463E-2</v>
      </c>
      <c r="CK157" s="14">
        <f t="shared" si="112"/>
        <v>3.6491910959737144E-4</v>
      </c>
      <c r="CL157" s="14">
        <f t="shared" si="112"/>
        <v>3.6491910959737144E-4</v>
      </c>
      <c r="CM157" s="14">
        <f t="shared" si="112"/>
        <v>3.6491910959737144E-4</v>
      </c>
      <c r="CN157" s="14">
        <f t="shared" si="112"/>
        <v>0</v>
      </c>
      <c r="CO157" s="14">
        <f t="shared" si="112"/>
        <v>0</v>
      </c>
      <c r="CP157" s="14">
        <f t="shared" si="112"/>
        <v>0</v>
      </c>
      <c r="CQ157" s="14">
        <f t="shared" si="112"/>
        <v>0</v>
      </c>
      <c r="CR157" s="14">
        <f t="shared" si="112"/>
        <v>0</v>
      </c>
      <c r="CS157" s="14">
        <f t="shared" si="112"/>
        <v>0</v>
      </c>
      <c r="CT157" s="14">
        <f t="shared" si="112"/>
        <v>0</v>
      </c>
      <c r="CU157" s="14">
        <f t="shared" si="112"/>
        <v>0</v>
      </c>
      <c r="CV157" s="14">
        <f t="shared" si="112"/>
        <v>0</v>
      </c>
      <c r="CW157" s="14">
        <f t="shared" si="116"/>
        <v>0</v>
      </c>
      <c r="CX157" s="14">
        <f t="shared" si="116"/>
        <v>0</v>
      </c>
      <c r="CY157" s="14">
        <f t="shared" si="116"/>
        <v>0</v>
      </c>
      <c r="CZ157" s="14">
        <f t="shared" si="116"/>
        <v>0</v>
      </c>
      <c r="DA157" s="14">
        <f t="shared" si="116"/>
        <v>0</v>
      </c>
      <c r="DB157" s="14">
        <f t="shared" si="116"/>
        <v>0</v>
      </c>
      <c r="DC157" s="14">
        <f t="shared" si="113"/>
        <v>0</v>
      </c>
      <c r="DD157" s="14">
        <f t="shared" si="113"/>
        <v>0</v>
      </c>
      <c r="DE157" s="14">
        <f t="shared" si="113"/>
        <v>0</v>
      </c>
      <c r="DF157" s="14">
        <f t="shared" si="113"/>
        <v>0</v>
      </c>
      <c r="DG157" s="14">
        <f t="shared" si="113"/>
        <v>0</v>
      </c>
      <c r="DH157" s="14">
        <f t="shared" si="113"/>
        <v>0</v>
      </c>
      <c r="DI157" s="14">
        <f t="shared" si="113"/>
        <v>0</v>
      </c>
      <c r="DJ157" s="14">
        <f t="shared" si="113"/>
        <v>0</v>
      </c>
      <c r="DK157" s="14">
        <f t="shared" si="113"/>
        <v>0</v>
      </c>
      <c r="DL157" s="14">
        <f t="shared" si="113"/>
        <v>0</v>
      </c>
      <c r="DM157" s="14">
        <f t="shared" si="113"/>
        <v>0</v>
      </c>
      <c r="DN157" s="14">
        <f t="shared" si="113"/>
        <v>0</v>
      </c>
      <c r="DO157" s="14">
        <f t="shared" si="113"/>
        <v>0</v>
      </c>
      <c r="DP157" s="14">
        <f t="shared" si="113"/>
        <v>0</v>
      </c>
      <c r="DQ157" s="14">
        <f t="shared" si="113"/>
        <v>0</v>
      </c>
      <c r="DR157" s="14">
        <f t="shared" si="113"/>
        <v>0</v>
      </c>
      <c r="DS157" s="14">
        <f t="shared" si="114"/>
        <v>0</v>
      </c>
      <c r="DT157" s="14">
        <f t="shared" si="93"/>
        <v>0</v>
      </c>
      <c r="DU157" s="14">
        <f t="shared" si="93"/>
        <v>0</v>
      </c>
      <c r="DV157" s="14">
        <f t="shared" si="93"/>
        <v>0</v>
      </c>
      <c r="DW157" s="14">
        <f t="shared" si="93"/>
        <v>0</v>
      </c>
      <c r="DX157" s="14">
        <f t="shared" si="93"/>
        <v>0</v>
      </c>
      <c r="DY157" s="14">
        <f t="shared" si="93"/>
        <v>0</v>
      </c>
      <c r="DZ157" s="14">
        <f t="shared" si="97"/>
        <v>0.99999999999999978</v>
      </c>
    </row>
    <row r="158" spans="1:130">
      <c r="C158" s="18">
        <v>2028</v>
      </c>
      <c r="D158" s="25"/>
      <c r="E158" s="25"/>
      <c r="F158" s="25"/>
      <c r="G158" s="25"/>
      <c r="H158" s="25"/>
      <c r="I158" s="25"/>
      <c r="J158" s="25"/>
      <c r="K158" s="25"/>
      <c r="L158" s="25">
        <f t="shared" si="106"/>
        <v>0</v>
      </c>
      <c r="M158" s="25">
        <f t="shared" si="107"/>
        <v>0</v>
      </c>
      <c r="N158" s="25">
        <f t="shared" si="108"/>
        <v>0</v>
      </c>
      <c r="O158" s="25">
        <f t="shared" si="109"/>
        <v>0</v>
      </c>
      <c r="P158" s="25">
        <f t="shared" si="110"/>
        <v>0</v>
      </c>
      <c r="Q158" s="25">
        <f t="shared" si="111"/>
        <v>0</v>
      </c>
      <c r="R158" s="25">
        <f t="shared" si="115"/>
        <v>1.1388667786604856E-12</v>
      </c>
      <c r="S158" s="25">
        <f t="shared" si="117"/>
        <v>128.92307692307702</v>
      </c>
      <c r="T158" s="25">
        <f t="shared" si="118"/>
        <v>44.692307692307729</v>
      </c>
      <c r="U158" s="25">
        <f t="shared" si="119"/>
        <v>25.846153846153829</v>
      </c>
      <c r="V158" s="25">
        <f t="shared" si="120"/>
        <v>25.615384615384599</v>
      </c>
      <c r="W158" s="25">
        <f t="shared" si="121"/>
        <v>12.076923076923086</v>
      </c>
      <c r="X158" s="25">
        <f t="shared" si="122"/>
        <v>0.23076923076923095</v>
      </c>
      <c r="Y158" s="25">
        <f t="shared" si="123"/>
        <v>0.23076923076923062</v>
      </c>
      <c r="Z158" s="25">
        <f t="shared" si="124"/>
        <v>0.23076923076923062</v>
      </c>
      <c r="AA158" s="25">
        <f t="shared" si="125"/>
        <v>0</v>
      </c>
      <c r="AB158" s="25">
        <f t="shared" si="126"/>
        <v>0</v>
      </c>
      <c r="AC158" s="25">
        <f t="shared" si="127"/>
        <v>0</v>
      </c>
      <c r="AD158" s="25">
        <f t="shared" ref="AD158:AD176" si="128">VLOOKUP($C$92,$D$3:$K$63,$A$69,0)*(B132-B131)</f>
        <v>0</v>
      </c>
      <c r="AE158" s="25">
        <f>VLOOKUP($C$93,$D$3:$K$63,$A$69,0)*(B131-B130)</f>
        <v>0</v>
      </c>
      <c r="AF158" s="25">
        <f>VLOOKUP($C$94,$D$3:$K$63,$A$69,0)*B130</f>
        <v>0</v>
      </c>
      <c r="AG158" s="25"/>
      <c r="AH158" s="25"/>
      <c r="AI158" s="25"/>
      <c r="AJ158" s="25"/>
      <c r="AK158" s="25"/>
      <c r="AL158" s="25"/>
      <c r="AM158" s="25"/>
      <c r="AN158" s="25"/>
      <c r="AO158" s="25"/>
      <c r="AP158" s="25"/>
      <c r="AQ158" s="25"/>
      <c r="AR158" s="25"/>
      <c r="AS158" s="25"/>
      <c r="AT158" s="25"/>
      <c r="AU158" s="25"/>
      <c r="AV158" s="25"/>
      <c r="AW158" s="25"/>
      <c r="AX158" s="25"/>
      <c r="AY158" s="25"/>
      <c r="AZ158" s="25"/>
      <c r="BA158" s="25"/>
      <c r="BB158" s="25"/>
      <c r="BC158" s="25"/>
      <c r="BD158" s="25"/>
      <c r="BE158" s="25"/>
      <c r="BF158" s="25"/>
      <c r="BG158" s="25"/>
      <c r="BH158" s="25"/>
      <c r="BI158" s="25"/>
      <c r="BJ158" s="25"/>
      <c r="BK158" s="25"/>
      <c r="BL158" s="25"/>
      <c r="BM158" s="21">
        <f t="shared" si="95"/>
        <v>237.84615384615512</v>
      </c>
      <c r="BP158" s="18">
        <v>2028</v>
      </c>
      <c r="BQ158" s="14">
        <f t="shared" si="96"/>
        <v>0</v>
      </c>
      <c r="BR158" s="14">
        <f t="shared" si="96"/>
        <v>0</v>
      </c>
      <c r="BS158" s="14">
        <f t="shared" si="96"/>
        <v>0</v>
      </c>
      <c r="BT158" s="14">
        <f t="shared" si="96"/>
        <v>0</v>
      </c>
      <c r="BU158" s="14">
        <f t="shared" si="96"/>
        <v>0</v>
      </c>
      <c r="BV158" s="14">
        <f t="shared" si="96"/>
        <v>0</v>
      </c>
      <c r="BW158" s="14">
        <f t="shared" si="96"/>
        <v>0</v>
      </c>
      <c r="BX158" s="14">
        <f t="shared" si="96"/>
        <v>0</v>
      </c>
      <c r="BY158" s="14">
        <f t="shared" si="96"/>
        <v>0</v>
      </c>
      <c r="BZ158" s="14">
        <f t="shared" si="96"/>
        <v>0</v>
      </c>
      <c r="CA158" s="14">
        <f t="shared" si="96"/>
        <v>0</v>
      </c>
      <c r="CB158" s="14">
        <f t="shared" si="96"/>
        <v>0</v>
      </c>
      <c r="CC158" s="14">
        <f t="shared" si="96"/>
        <v>0</v>
      </c>
      <c r="CD158" s="14">
        <f t="shared" si="96"/>
        <v>0</v>
      </c>
      <c r="CE158" s="14">
        <f t="shared" si="96"/>
        <v>4.7882497162309943E-15</v>
      </c>
      <c r="CF158" s="14">
        <f t="shared" si="96"/>
        <v>0.54204398447606472</v>
      </c>
      <c r="CG158" s="14">
        <f t="shared" si="112"/>
        <v>0.18790426908149979</v>
      </c>
      <c r="CH158" s="14">
        <f t="shared" si="112"/>
        <v>0.10866752910737322</v>
      </c>
      <c r="CI158" s="14">
        <f t="shared" si="112"/>
        <v>0.10769728331177167</v>
      </c>
      <c r="CJ158" s="14">
        <f t="shared" si="112"/>
        <v>5.0776196636481009E-2</v>
      </c>
      <c r="CK158" s="14">
        <f t="shared" si="112"/>
        <v>9.7024579560154797E-4</v>
      </c>
      <c r="CL158" s="14">
        <f t="shared" si="112"/>
        <v>9.7024579560154656E-4</v>
      </c>
      <c r="CM158" s="14">
        <f t="shared" si="112"/>
        <v>9.7024579560154656E-4</v>
      </c>
      <c r="CN158" s="14">
        <f t="shared" si="112"/>
        <v>0</v>
      </c>
      <c r="CO158" s="14">
        <f t="shared" si="112"/>
        <v>0</v>
      </c>
      <c r="CP158" s="14">
        <f t="shared" si="112"/>
        <v>0</v>
      </c>
      <c r="CQ158" s="14">
        <f t="shared" si="112"/>
        <v>0</v>
      </c>
      <c r="CR158" s="14">
        <f t="shared" si="112"/>
        <v>0</v>
      </c>
      <c r="CS158" s="14">
        <f t="shared" si="112"/>
        <v>0</v>
      </c>
      <c r="CT158" s="14">
        <f t="shared" si="112"/>
        <v>0</v>
      </c>
      <c r="CU158" s="14">
        <f t="shared" si="112"/>
        <v>0</v>
      </c>
      <c r="CV158" s="14">
        <f t="shared" si="112"/>
        <v>0</v>
      </c>
      <c r="CW158" s="14">
        <f t="shared" si="116"/>
        <v>0</v>
      </c>
      <c r="CX158" s="14">
        <f t="shared" si="116"/>
        <v>0</v>
      </c>
      <c r="CY158" s="14">
        <f t="shared" si="116"/>
        <v>0</v>
      </c>
      <c r="CZ158" s="14">
        <f t="shared" si="116"/>
        <v>0</v>
      </c>
      <c r="DA158" s="14">
        <f t="shared" si="116"/>
        <v>0</v>
      </c>
      <c r="DB158" s="14">
        <f t="shared" si="116"/>
        <v>0</v>
      </c>
      <c r="DC158" s="14">
        <f t="shared" si="113"/>
        <v>0</v>
      </c>
      <c r="DD158" s="14">
        <f t="shared" si="113"/>
        <v>0</v>
      </c>
      <c r="DE158" s="14">
        <f t="shared" si="113"/>
        <v>0</v>
      </c>
      <c r="DF158" s="14">
        <f t="shared" si="113"/>
        <v>0</v>
      </c>
      <c r="DG158" s="14">
        <f t="shared" si="113"/>
        <v>0</v>
      </c>
      <c r="DH158" s="14">
        <f t="shared" si="113"/>
        <v>0</v>
      </c>
      <c r="DI158" s="14">
        <f t="shared" si="113"/>
        <v>0</v>
      </c>
      <c r="DJ158" s="14">
        <f t="shared" si="113"/>
        <v>0</v>
      </c>
      <c r="DK158" s="14">
        <f t="shared" si="113"/>
        <v>0</v>
      </c>
      <c r="DL158" s="14">
        <f t="shared" si="113"/>
        <v>0</v>
      </c>
      <c r="DM158" s="14">
        <f t="shared" si="113"/>
        <v>0</v>
      </c>
      <c r="DN158" s="14">
        <f t="shared" si="113"/>
        <v>0</v>
      </c>
      <c r="DO158" s="14">
        <f t="shared" si="113"/>
        <v>0</v>
      </c>
      <c r="DP158" s="14">
        <f t="shared" si="113"/>
        <v>0</v>
      </c>
      <c r="DQ158" s="14">
        <f t="shared" si="113"/>
        <v>0</v>
      </c>
      <c r="DR158" s="14">
        <f t="shared" si="113"/>
        <v>0</v>
      </c>
      <c r="DS158" s="14">
        <f t="shared" si="114"/>
        <v>0</v>
      </c>
      <c r="DT158" s="14">
        <f t="shared" si="93"/>
        <v>0</v>
      </c>
      <c r="DU158" s="14">
        <f t="shared" si="93"/>
        <v>0</v>
      </c>
      <c r="DV158" s="14">
        <f t="shared" si="93"/>
        <v>0</v>
      </c>
      <c r="DW158" s="14">
        <f t="shared" si="93"/>
        <v>0</v>
      </c>
      <c r="DX158" s="14">
        <f t="shared" si="93"/>
        <v>0</v>
      </c>
      <c r="DY158" s="14">
        <f t="shared" si="93"/>
        <v>0</v>
      </c>
      <c r="DZ158" s="14">
        <f t="shared" si="97"/>
        <v>0.99999999999999989</v>
      </c>
    </row>
    <row r="159" spans="1:130">
      <c r="C159" s="18">
        <v>2029</v>
      </c>
      <c r="D159" s="25"/>
      <c r="E159" s="25"/>
      <c r="F159" s="25"/>
      <c r="G159" s="25"/>
      <c r="H159" s="25"/>
      <c r="I159" s="25"/>
      <c r="J159" s="25"/>
      <c r="K159" s="25"/>
      <c r="L159" s="25"/>
      <c r="M159" s="25">
        <f t="shared" si="107"/>
        <v>0</v>
      </c>
      <c r="N159" s="25">
        <f t="shared" si="108"/>
        <v>0</v>
      </c>
      <c r="O159" s="25">
        <f t="shared" si="109"/>
        <v>0</v>
      </c>
      <c r="P159" s="25">
        <f t="shared" si="110"/>
        <v>0</v>
      </c>
      <c r="Q159" s="25">
        <f t="shared" si="111"/>
        <v>0</v>
      </c>
      <c r="R159" s="25">
        <f t="shared" si="115"/>
        <v>0</v>
      </c>
      <c r="S159" s="25">
        <f t="shared" si="117"/>
        <v>3.7214675785435247E-13</v>
      </c>
      <c r="T159" s="25">
        <f t="shared" si="118"/>
        <v>44.692307692307729</v>
      </c>
      <c r="U159" s="25">
        <f t="shared" si="119"/>
        <v>25.846153846153868</v>
      </c>
      <c r="V159" s="25">
        <f t="shared" si="120"/>
        <v>25.615384615384599</v>
      </c>
      <c r="W159" s="25">
        <f t="shared" si="121"/>
        <v>12.07692307692307</v>
      </c>
      <c r="X159" s="25">
        <f t="shared" si="122"/>
        <v>0.23076923076923095</v>
      </c>
      <c r="Y159" s="25">
        <f t="shared" si="123"/>
        <v>0.23076923076923095</v>
      </c>
      <c r="Z159" s="25">
        <f t="shared" si="124"/>
        <v>0.23076923076923062</v>
      </c>
      <c r="AA159" s="25">
        <f t="shared" si="125"/>
        <v>0</v>
      </c>
      <c r="AB159" s="25">
        <f t="shared" si="126"/>
        <v>0</v>
      </c>
      <c r="AC159" s="25">
        <f t="shared" si="127"/>
        <v>0</v>
      </c>
      <c r="AD159" s="25">
        <f t="shared" si="128"/>
        <v>0</v>
      </c>
      <c r="AE159" s="25">
        <f t="shared" ref="AE159:AE177" si="129">VLOOKUP($C$93,$D$3:$K$63,$A$69,0)*(B132-B131)</f>
        <v>0</v>
      </c>
      <c r="AF159" s="25">
        <f>VLOOKUP($C$94,$D$3:$K$63,$A$69,0)*(B131-B130)</f>
        <v>0</v>
      </c>
      <c r="AG159" s="25">
        <f>VLOOKUP($C$95,$D$3:$K$63,$A$69,0)*B130</f>
        <v>0</v>
      </c>
      <c r="AH159" s="25"/>
      <c r="AI159" s="25"/>
      <c r="AJ159" s="25"/>
      <c r="AK159" s="25"/>
      <c r="AL159" s="25"/>
      <c r="AM159" s="25"/>
      <c r="AN159" s="25"/>
      <c r="AO159" s="25"/>
      <c r="AP159" s="25"/>
      <c r="AQ159" s="25"/>
      <c r="AR159" s="25"/>
      <c r="AS159" s="25"/>
      <c r="AT159" s="25"/>
      <c r="AU159" s="25"/>
      <c r="AV159" s="25"/>
      <c r="AW159" s="25"/>
      <c r="AX159" s="25"/>
      <c r="AY159" s="25"/>
      <c r="AZ159" s="25"/>
      <c r="BA159" s="25"/>
      <c r="BB159" s="25"/>
      <c r="BC159" s="25"/>
      <c r="BD159" s="25"/>
      <c r="BE159" s="25"/>
      <c r="BF159" s="25"/>
      <c r="BG159" s="25"/>
      <c r="BH159" s="25"/>
      <c r="BI159" s="25"/>
      <c r="BJ159" s="25"/>
      <c r="BK159" s="25"/>
      <c r="BL159" s="25"/>
      <c r="BM159" s="21">
        <f t="shared" si="95"/>
        <v>108.92307692307732</v>
      </c>
      <c r="BP159" s="18">
        <v>2029</v>
      </c>
      <c r="BQ159" s="14">
        <f t="shared" si="96"/>
        <v>0</v>
      </c>
      <c r="BR159" s="14">
        <f t="shared" si="96"/>
        <v>0</v>
      </c>
      <c r="BS159" s="14">
        <f t="shared" si="96"/>
        <v>0</v>
      </c>
      <c r="BT159" s="14">
        <f t="shared" si="96"/>
        <v>0</v>
      </c>
      <c r="BU159" s="14">
        <f t="shared" si="96"/>
        <v>0</v>
      </c>
      <c r="BV159" s="14">
        <f t="shared" si="96"/>
        <v>0</v>
      </c>
      <c r="BW159" s="14">
        <f t="shared" si="96"/>
        <v>0</v>
      </c>
      <c r="BX159" s="14">
        <f t="shared" si="96"/>
        <v>0</v>
      </c>
      <c r="BY159" s="14">
        <f t="shared" si="96"/>
        <v>0</v>
      </c>
      <c r="BZ159" s="14">
        <f t="shared" si="96"/>
        <v>0</v>
      </c>
      <c r="CA159" s="14">
        <f t="shared" si="96"/>
        <v>0</v>
      </c>
      <c r="CB159" s="14">
        <f t="shared" si="96"/>
        <v>0</v>
      </c>
      <c r="CC159" s="14">
        <f t="shared" si="96"/>
        <v>0</v>
      </c>
      <c r="CD159" s="14">
        <f t="shared" si="96"/>
        <v>0</v>
      </c>
      <c r="CE159" s="14">
        <f t="shared" si="96"/>
        <v>0</v>
      </c>
      <c r="CF159" s="14">
        <f t="shared" si="96"/>
        <v>3.4166015904707378E-15</v>
      </c>
      <c r="CG159" s="14">
        <f t="shared" si="112"/>
        <v>0.41031073446327571</v>
      </c>
      <c r="CH159" s="14">
        <f t="shared" si="112"/>
        <v>0.23728813559321968</v>
      </c>
      <c r="CI159" s="14">
        <f t="shared" si="112"/>
        <v>0.23516949152542271</v>
      </c>
      <c r="CJ159" s="14">
        <f t="shared" si="112"/>
        <v>0.1108757062146888</v>
      </c>
      <c r="CK159" s="14">
        <f t="shared" si="112"/>
        <v>2.1186440677966041E-3</v>
      </c>
      <c r="CL159" s="14">
        <f t="shared" si="112"/>
        <v>2.1186440677966041E-3</v>
      </c>
      <c r="CM159" s="14">
        <f t="shared" si="112"/>
        <v>2.1186440677966011E-3</v>
      </c>
      <c r="CN159" s="14">
        <f t="shared" si="112"/>
        <v>0</v>
      </c>
      <c r="CO159" s="14">
        <f t="shared" si="112"/>
        <v>0</v>
      </c>
      <c r="CP159" s="14">
        <f t="shared" si="112"/>
        <v>0</v>
      </c>
      <c r="CQ159" s="14">
        <f t="shared" si="112"/>
        <v>0</v>
      </c>
      <c r="CR159" s="14">
        <f t="shared" si="112"/>
        <v>0</v>
      </c>
      <c r="CS159" s="14">
        <f t="shared" si="112"/>
        <v>0</v>
      </c>
      <c r="CT159" s="14">
        <f t="shared" si="112"/>
        <v>0</v>
      </c>
      <c r="CU159" s="14">
        <f t="shared" si="112"/>
        <v>0</v>
      </c>
      <c r="CV159" s="14">
        <f t="shared" si="112"/>
        <v>0</v>
      </c>
      <c r="CW159" s="14">
        <f t="shared" si="116"/>
        <v>0</v>
      </c>
      <c r="CX159" s="14">
        <f t="shared" si="116"/>
        <v>0</v>
      </c>
      <c r="CY159" s="14">
        <f t="shared" si="116"/>
        <v>0</v>
      </c>
      <c r="CZ159" s="14">
        <f t="shared" si="116"/>
        <v>0</v>
      </c>
      <c r="DA159" s="14">
        <f t="shared" si="116"/>
        <v>0</v>
      </c>
      <c r="DB159" s="14">
        <f t="shared" si="116"/>
        <v>0</v>
      </c>
      <c r="DC159" s="14">
        <f t="shared" si="113"/>
        <v>0</v>
      </c>
      <c r="DD159" s="14">
        <f t="shared" si="113"/>
        <v>0</v>
      </c>
      <c r="DE159" s="14">
        <f t="shared" si="113"/>
        <v>0</v>
      </c>
      <c r="DF159" s="14">
        <f t="shared" si="113"/>
        <v>0</v>
      </c>
      <c r="DG159" s="14">
        <f t="shared" si="113"/>
        <v>0</v>
      </c>
      <c r="DH159" s="14">
        <f t="shared" si="113"/>
        <v>0</v>
      </c>
      <c r="DI159" s="14">
        <f t="shared" si="113"/>
        <v>0</v>
      </c>
      <c r="DJ159" s="14">
        <f t="shared" si="113"/>
        <v>0</v>
      </c>
      <c r="DK159" s="14">
        <f t="shared" si="113"/>
        <v>0</v>
      </c>
      <c r="DL159" s="14">
        <f t="shared" si="113"/>
        <v>0</v>
      </c>
      <c r="DM159" s="14">
        <f t="shared" si="113"/>
        <v>0</v>
      </c>
      <c r="DN159" s="14">
        <f t="shared" si="113"/>
        <v>0</v>
      </c>
      <c r="DO159" s="14">
        <f t="shared" si="113"/>
        <v>0</v>
      </c>
      <c r="DP159" s="14">
        <f t="shared" si="113"/>
        <v>0</v>
      </c>
      <c r="DQ159" s="14">
        <f t="shared" si="113"/>
        <v>0</v>
      </c>
      <c r="DR159" s="14">
        <f t="shared" si="113"/>
        <v>0</v>
      </c>
      <c r="DS159" s="14">
        <f t="shared" si="114"/>
        <v>0</v>
      </c>
      <c r="DT159" s="14">
        <f t="shared" si="93"/>
        <v>0</v>
      </c>
      <c r="DU159" s="14">
        <f t="shared" si="93"/>
        <v>0</v>
      </c>
      <c r="DV159" s="14">
        <f t="shared" si="93"/>
        <v>0</v>
      </c>
      <c r="DW159" s="14">
        <f t="shared" si="93"/>
        <v>0</v>
      </c>
      <c r="DX159" s="14">
        <f t="shared" si="93"/>
        <v>0</v>
      </c>
      <c r="DY159" s="14">
        <f t="shared" si="93"/>
        <v>0</v>
      </c>
      <c r="DZ159" s="14">
        <f t="shared" si="97"/>
        <v>1</v>
      </c>
    </row>
    <row r="160" spans="1:130">
      <c r="C160" s="18">
        <v>2030</v>
      </c>
      <c r="D160" s="25"/>
      <c r="E160" s="25"/>
      <c r="F160" s="25"/>
      <c r="G160" s="25"/>
      <c r="H160" s="25"/>
      <c r="I160" s="25"/>
      <c r="J160" s="25"/>
      <c r="K160" s="25"/>
      <c r="L160" s="25"/>
      <c r="M160" s="25"/>
      <c r="N160" s="25">
        <f t="shared" si="108"/>
        <v>0</v>
      </c>
      <c r="O160" s="25">
        <f t="shared" si="109"/>
        <v>0</v>
      </c>
      <c r="P160" s="25">
        <f t="shared" si="110"/>
        <v>0</v>
      </c>
      <c r="Q160" s="25">
        <f t="shared" si="111"/>
        <v>0</v>
      </c>
      <c r="R160" s="25">
        <f t="shared" si="115"/>
        <v>0</v>
      </c>
      <c r="S160" s="25">
        <f t="shared" si="117"/>
        <v>0</v>
      </c>
      <c r="T160" s="25">
        <f t="shared" si="118"/>
        <v>1.2900791546144319E-13</v>
      </c>
      <c r="U160" s="25">
        <f t="shared" si="119"/>
        <v>25.846153846153868</v>
      </c>
      <c r="V160" s="25">
        <f t="shared" si="120"/>
        <v>25.615384615384635</v>
      </c>
      <c r="W160" s="25">
        <f t="shared" si="121"/>
        <v>12.07692307692307</v>
      </c>
      <c r="X160" s="25">
        <f t="shared" si="122"/>
        <v>0.23076923076923062</v>
      </c>
      <c r="Y160" s="25">
        <f t="shared" si="123"/>
        <v>0.23076923076923095</v>
      </c>
      <c r="Z160" s="25">
        <f t="shared" si="124"/>
        <v>0.23076923076923095</v>
      </c>
      <c r="AA160" s="25">
        <f t="shared" si="125"/>
        <v>0</v>
      </c>
      <c r="AB160" s="25">
        <f t="shared" si="126"/>
        <v>0</v>
      </c>
      <c r="AC160" s="25">
        <f t="shared" si="127"/>
        <v>0</v>
      </c>
      <c r="AD160" s="25">
        <f t="shared" si="128"/>
        <v>0</v>
      </c>
      <c r="AE160" s="25">
        <f t="shared" si="129"/>
        <v>0</v>
      </c>
      <c r="AF160" s="25">
        <f t="shared" ref="AF160:AF178" si="130">VLOOKUP($C$94,$D$3:$K$63,$A$69,0)*(B132-B131)</f>
        <v>0</v>
      </c>
      <c r="AG160" s="25">
        <f>VLOOKUP($C$95,$D$3:$K$63,$A$69,0)*(B131-B130)</f>
        <v>0</v>
      </c>
      <c r="AH160" s="25">
        <f>VLOOKUP($C$96,$D$3:$K$63,$A$69,0)*B130</f>
        <v>0</v>
      </c>
      <c r="AI160" s="25"/>
      <c r="AJ160" s="25"/>
      <c r="AK160" s="25"/>
      <c r="AL160" s="25"/>
      <c r="AM160" s="25"/>
      <c r="AN160" s="25"/>
      <c r="AO160" s="25"/>
      <c r="AP160" s="25"/>
      <c r="AQ160" s="25"/>
      <c r="AR160" s="25"/>
      <c r="AS160" s="25"/>
      <c r="AT160" s="25"/>
      <c r="AU160" s="25"/>
      <c r="AV160" s="25"/>
      <c r="AW160" s="25"/>
      <c r="AX160" s="25"/>
      <c r="AY160" s="25"/>
      <c r="AZ160" s="25"/>
      <c r="BA160" s="25"/>
      <c r="BB160" s="25"/>
      <c r="BC160" s="25"/>
      <c r="BD160" s="25"/>
      <c r="BE160" s="25"/>
      <c r="BF160" s="25"/>
      <c r="BG160" s="25"/>
      <c r="BH160" s="25"/>
      <c r="BI160" s="25"/>
      <c r="BJ160" s="25"/>
      <c r="BK160" s="25"/>
      <c r="BL160" s="25"/>
      <c r="BM160" s="21">
        <f t="shared" si="95"/>
        <v>64.230769230769397</v>
      </c>
      <c r="BP160" s="18">
        <v>2030</v>
      </c>
      <c r="BQ160" s="14">
        <f t="shared" si="96"/>
        <v>0</v>
      </c>
      <c r="BR160" s="14">
        <f t="shared" si="96"/>
        <v>0</v>
      </c>
      <c r="BS160" s="14">
        <f t="shared" si="96"/>
        <v>0</v>
      </c>
      <c r="BT160" s="14">
        <f t="shared" si="96"/>
        <v>0</v>
      </c>
      <c r="BU160" s="14">
        <f t="shared" si="96"/>
        <v>0</v>
      </c>
      <c r="BV160" s="14">
        <f t="shared" si="96"/>
        <v>0</v>
      </c>
      <c r="BW160" s="14">
        <f t="shared" si="96"/>
        <v>0</v>
      </c>
      <c r="BX160" s="14">
        <f t="shared" si="96"/>
        <v>0</v>
      </c>
      <c r="BY160" s="14">
        <f t="shared" si="96"/>
        <v>0</v>
      </c>
      <c r="BZ160" s="14">
        <f t="shared" si="96"/>
        <v>0</v>
      </c>
      <c r="CA160" s="14">
        <f t="shared" si="96"/>
        <v>0</v>
      </c>
      <c r="CB160" s="14">
        <f t="shared" si="96"/>
        <v>0</v>
      </c>
      <c r="CC160" s="14">
        <f t="shared" si="96"/>
        <v>0</v>
      </c>
      <c r="CD160" s="14">
        <f t="shared" si="96"/>
        <v>0</v>
      </c>
      <c r="CE160" s="14">
        <f t="shared" si="96"/>
        <v>0</v>
      </c>
      <c r="CF160" s="14">
        <f t="shared" si="96"/>
        <v>0</v>
      </c>
      <c r="CG160" s="14">
        <f t="shared" si="112"/>
        <v>2.0085064682619846E-15</v>
      </c>
      <c r="CH160" s="14">
        <f t="shared" si="112"/>
        <v>0.40239520958083763</v>
      </c>
      <c r="CI160" s="14">
        <f t="shared" si="112"/>
        <v>0.39880239520958011</v>
      </c>
      <c r="CJ160" s="14">
        <f t="shared" si="112"/>
        <v>0.18802395209580777</v>
      </c>
      <c r="CK160" s="14">
        <f t="shared" si="112"/>
        <v>3.5928143712574733E-3</v>
      </c>
      <c r="CL160" s="14">
        <f t="shared" si="112"/>
        <v>3.5928143712574785E-3</v>
      </c>
      <c r="CM160" s="14">
        <f t="shared" si="112"/>
        <v>3.5928143712574785E-3</v>
      </c>
      <c r="CN160" s="14">
        <f t="shared" si="112"/>
        <v>0</v>
      </c>
      <c r="CO160" s="14">
        <f t="shared" si="112"/>
        <v>0</v>
      </c>
      <c r="CP160" s="14">
        <f t="shared" si="112"/>
        <v>0</v>
      </c>
      <c r="CQ160" s="14">
        <f t="shared" si="112"/>
        <v>0</v>
      </c>
      <c r="CR160" s="14">
        <f t="shared" si="112"/>
        <v>0</v>
      </c>
      <c r="CS160" s="14">
        <f t="shared" si="112"/>
        <v>0</v>
      </c>
      <c r="CT160" s="14">
        <f t="shared" si="112"/>
        <v>0</v>
      </c>
      <c r="CU160" s="14">
        <f t="shared" si="112"/>
        <v>0</v>
      </c>
      <c r="CV160" s="14">
        <f t="shared" si="112"/>
        <v>0</v>
      </c>
      <c r="CW160" s="14">
        <f t="shared" si="116"/>
        <v>0</v>
      </c>
      <c r="CX160" s="14">
        <f t="shared" si="116"/>
        <v>0</v>
      </c>
      <c r="CY160" s="14">
        <f t="shared" si="116"/>
        <v>0</v>
      </c>
      <c r="CZ160" s="14">
        <f t="shared" si="116"/>
        <v>0</v>
      </c>
      <c r="DA160" s="14">
        <f t="shared" si="116"/>
        <v>0</v>
      </c>
      <c r="DB160" s="14">
        <f t="shared" si="116"/>
        <v>0</v>
      </c>
      <c r="DC160" s="14">
        <f t="shared" si="113"/>
        <v>0</v>
      </c>
      <c r="DD160" s="14">
        <f t="shared" si="113"/>
        <v>0</v>
      </c>
      <c r="DE160" s="14">
        <f t="shared" si="113"/>
        <v>0</v>
      </c>
      <c r="DF160" s="14">
        <f t="shared" si="113"/>
        <v>0</v>
      </c>
      <c r="DG160" s="14">
        <f t="shared" si="113"/>
        <v>0</v>
      </c>
      <c r="DH160" s="14">
        <f t="shared" si="113"/>
        <v>0</v>
      </c>
      <c r="DI160" s="14">
        <f t="shared" si="113"/>
        <v>0</v>
      </c>
      <c r="DJ160" s="14">
        <f t="shared" si="113"/>
        <v>0</v>
      </c>
      <c r="DK160" s="14">
        <f t="shared" si="113"/>
        <v>0</v>
      </c>
      <c r="DL160" s="14">
        <f t="shared" si="113"/>
        <v>0</v>
      </c>
      <c r="DM160" s="14">
        <f t="shared" si="113"/>
        <v>0</v>
      </c>
      <c r="DN160" s="14">
        <f t="shared" si="113"/>
        <v>0</v>
      </c>
      <c r="DO160" s="14">
        <f t="shared" si="113"/>
        <v>0</v>
      </c>
      <c r="DP160" s="14">
        <f t="shared" si="113"/>
        <v>0</v>
      </c>
      <c r="DQ160" s="14">
        <f t="shared" si="113"/>
        <v>0</v>
      </c>
      <c r="DR160" s="14">
        <f t="shared" si="113"/>
        <v>0</v>
      </c>
      <c r="DS160" s="14">
        <f t="shared" si="114"/>
        <v>0</v>
      </c>
      <c r="DT160" s="14">
        <f t="shared" si="93"/>
        <v>0</v>
      </c>
      <c r="DU160" s="14">
        <f t="shared" si="93"/>
        <v>0</v>
      </c>
      <c r="DV160" s="14">
        <f t="shared" si="93"/>
        <v>0</v>
      </c>
      <c r="DW160" s="14">
        <f t="shared" si="93"/>
        <v>0</v>
      </c>
      <c r="DX160" s="14">
        <f t="shared" si="93"/>
        <v>0</v>
      </c>
      <c r="DY160" s="14">
        <f t="shared" si="93"/>
        <v>0</v>
      </c>
      <c r="DZ160" s="14">
        <f t="shared" si="97"/>
        <v>0.99999999999999989</v>
      </c>
    </row>
    <row r="161" spans="3:130">
      <c r="C161" s="18">
        <v>2031</v>
      </c>
      <c r="D161" s="25"/>
      <c r="E161" s="25"/>
      <c r="F161" s="25"/>
      <c r="G161" s="25"/>
      <c r="H161" s="25"/>
      <c r="I161" s="25"/>
      <c r="J161" s="25"/>
      <c r="K161" s="25"/>
      <c r="L161" s="25"/>
      <c r="M161" s="25"/>
      <c r="N161" s="25"/>
      <c r="O161" s="25">
        <f t="shared" si="109"/>
        <v>0</v>
      </c>
      <c r="P161" s="25">
        <f t="shared" si="110"/>
        <v>0</v>
      </c>
      <c r="Q161" s="25">
        <f t="shared" si="111"/>
        <v>0</v>
      </c>
      <c r="R161" s="25">
        <f t="shared" si="115"/>
        <v>0</v>
      </c>
      <c r="S161" s="25">
        <f t="shared" si="117"/>
        <v>0</v>
      </c>
      <c r="T161" s="25">
        <f t="shared" si="118"/>
        <v>0</v>
      </c>
      <c r="U161" s="25">
        <f t="shared" si="119"/>
        <v>7.460698725481052E-14</v>
      </c>
      <c r="V161" s="25">
        <f t="shared" si="120"/>
        <v>25.615384615384635</v>
      </c>
      <c r="W161" s="25">
        <f t="shared" si="121"/>
        <v>12.076923076923086</v>
      </c>
      <c r="X161" s="25">
        <f t="shared" si="122"/>
        <v>0.23076923076923062</v>
      </c>
      <c r="Y161" s="25">
        <f t="shared" si="123"/>
        <v>0.23076923076923062</v>
      </c>
      <c r="Z161" s="25">
        <f t="shared" si="124"/>
        <v>0.23076923076923095</v>
      </c>
      <c r="AA161" s="25">
        <f t="shared" si="125"/>
        <v>0</v>
      </c>
      <c r="AB161" s="25">
        <f t="shared" si="126"/>
        <v>0</v>
      </c>
      <c r="AC161" s="25">
        <f t="shared" si="127"/>
        <v>0</v>
      </c>
      <c r="AD161" s="25">
        <f t="shared" si="128"/>
        <v>0</v>
      </c>
      <c r="AE161" s="25">
        <f t="shared" si="129"/>
        <v>0</v>
      </c>
      <c r="AF161" s="25">
        <f t="shared" si="130"/>
        <v>0</v>
      </c>
      <c r="AG161" s="25">
        <f t="shared" ref="AG161:AG179" si="131">VLOOKUP($C$95,$D$3:$K$63,$A$69,0)*(B132-B131)</f>
        <v>0</v>
      </c>
      <c r="AH161" s="25">
        <f>VLOOKUP($C$96,$D$3:$K$63,$A$69,0)*(B131-B130)</f>
        <v>0</v>
      </c>
      <c r="AI161" s="25">
        <f>VLOOKUP($C$97,$D$3:$K$63,$A$69,0)*B130</f>
        <v>0</v>
      </c>
      <c r="AJ161" s="25"/>
      <c r="AK161" s="25"/>
      <c r="AL161" s="25"/>
      <c r="AM161" s="25"/>
      <c r="AN161" s="25"/>
      <c r="AO161" s="25"/>
      <c r="AP161" s="25"/>
      <c r="AQ161" s="25"/>
      <c r="AR161" s="25"/>
      <c r="AS161" s="25"/>
      <c r="AT161" s="25"/>
      <c r="AU161" s="25"/>
      <c r="AV161" s="25"/>
      <c r="AW161" s="25"/>
      <c r="AX161" s="25"/>
      <c r="AY161" s="25"/>
      <c r="AZ161" s="25"/>
      <c r="BA161" s="25"/>
      <c r="BB161" s="25"/>
      <c r="BC161" s="25"/>
      <c r="BD161" s="25"/>
      <c r="BE161" s="25"/>
      <c r="BF161" s="25"/>
      <c r="BG161" s="25"/>
      <c r="BH161" s="25"/>
      <c r="BI161" s="25"/>
      <c r="BJ161" s="25"/>
      <c r="BK161" s="25"/>
      <c r="BL161" s="25"/>
      <c r="BM161" s="21">
        <f t="shared" si="95"/>
        <v>38.384615384615493</v>
      </c>
      <c r="BP161" s="18">
        <v>2031</v>
      </c>
      <c r="BQ161" s="14">
        <f t="shared" ref="BQ161:CF176" si="132">D161/$BM161</f>
        <v>0</v>
      </c>
      <c r="BR161" s="14">
        <f t="shared" si="132"/>
        <v>0</v>
      </c>
      <c r="BS161" s="14">
        <f t="shared" si="132"/>
        <v>0</v>
      </c>
      <c r="BT161" s="14">
        <f t="shared" si="132"/>
        <v>0</v>
      </c>
      <c r="BU161" s="14">
        <f t="shared" si="132"/>
        <v>0</v>
      </c>
      <c r="BV161" s="14">
        <f t="shared" si="132"/>
        <v>0</v>
      </c>
      <c r="BW161" s="14">
        <f t="shared" si="132"/>
        <v>0</v>
      </c>
      <c r="BX161" s="14">
        <f t="shared" si="132"/>
        <v>0</v>
      </c>
      <c r="BY161" s="14">
        <f t="shared" si="132"/>
        <v>0</v>
      </c>
      <c r="BZ161" s="14">
        <f t="shared" si="132"/>
        <v>0</v>
      </c>
      <c r="CA161" s="14">
        <f t="shared" si="132"/>
        <v>0</v>
      </c>
      <c r="CB161" s="14">
        <f t="shared" si="132"/>
        <v>0</v>
      </c>
      <c r="CC161" s="14">
        <f t="shared" si="132"/>
        <v>0</v>
      </c>
      <c r="CD161" s="14">
        <f t="shared" si="132"/>
        <v>0</v>
      </c>
      <c r="CE161" s="14">
        <f t="shared" si="132"/>
        <v>0</v>
      </c>
      <c r="CF161" s="14">
        <f t="shared" si="132"/>
        <v>0</v>
      </c>
      <c r="CG161" s="14">
        <f t="shared" si="112"/>
        <v>0</v>
      </c>
      <c r="CH161" s="14">
        <f t="shared" si="112"/>
        <v>1.9436690066383447E-15</v>
      </c>
      <c r="CI161" s="14">
        <f t="shared" si="112"/>
        <v>0.66733466933867591</v>
      </c>
      <c r="CJ161" s="14">
        <f t="shared" si="112"/>
        <v>0.31462925851703338</v>
      </c>
      <c r="CK161" s="14">
        <f t="shared" si="112"/>
        <v>6.0120240480961715E-3</v>
      </c>
      <c r="CL161" s="14">
        <f t="shared" si="112"/>
        <v>6.0120240480961715E-3</v>
      </c>
      <c r="CM161" s="14">
        <f t="shared" si="112"/>
        <v>6.0120240480961802E-3</v>
      </c>
      <c r="CN161" s="14">
        <f t="shared" si="112"/>
        <v>0</v>
      </c>
      <c r="CO161" s="14">
        <f t="shared" si="112"/>
        <v>0</v>
      </c>
      <c r="CP161" s="14">
        <f t="shared" si="112"/>
        <v>0</v>
      </c>
      <c r="CQ161" s="14">
        <f t="shared" si="112"/>
        <v>0</v>
      </c>
      <c r="CR161" s="14">
        <f t="shared" si="112"/>
        <v>0</v>
      </c>
      <c r="CS161" s="14">
        <f t="shared" si="112"/>
        <v>0</v>
      </c>
      <c r="CT161" s="14">
        <f t="shared" si="112"/>
        <v>0</v>
      </c>
      <c r="CU161" s="14">
        <f t="shared" ref="CU161:DJ190" si="133">AH161/$BM161</f>
        <v>0</v>
      </c>
      <c r="CV161" s="14">
        <f t="shared" si="133"/>
        <v>0</v>
      </c>
      <c r="CW161" s="14">
        <f t="shared" si="116"/>
        <v>0</v>
      </c>
      <c r="CX161" s="14">
        <f t="shared" si="116"/>
        <v>0</v>
      </c>
      <c r="CY161" s="14">
        <f t="shared" si="116"/>
        <v>0</v>
      </c>
      <c r="CZ161" s="14">
        <f t="shared" si="116"/>
        <v>0</v>
      </c>
      <c r="DA161" s="14">
        <f t="shared" si="116"/>
        <v>0</v>
      </c>
      <c r="DB161" s="14">
        <f t="shared" si="116"/>
        <v>0</v>
      </c>
      <c r="DC161" s="14">
        <f t="shared" si="113"/>
        <v>0</v>
      </c>
      <c r="DD161" s="14">
        <f t="shared" si="113"/>
        <v>0</v>
      </c>
      <c r="DE161" s="14">
        <f t="shared" si="113"/>
        <v>0</v>
      </c>
      <c r="DF161" s="14">
        <f t="shared" si="113"/>
        <v>0</v>
      </c>
      <c r="DG161" s="14">
        <f t="shared" si="113"/>
        <v>0</v>
      </c>
      <c r="DH161" s="14">
        <f t="shared" si="113"/>
        <v>0</v>
      </c>
      <c r="DI161" s="14">
        <f t="shared" si="113"/>
        <v>0</v>
      </c>
      <c r="DJ161" s="14">
        <f t="shared" si="113"/>
        <v>0</v>
      </c>
      <c r="DK161" s="14">
        <f t="shared" si="113"/>
        <v>0</v>
      </c>
      <c r="DL161" s="14">
        <f t="shared" si="113"/>
        <v>0</v>
      </c>
      <c r="DM161" s="14">
        <f t="shared" si="113"/>
        <v>0</v>
      </c>
      <c r="DN161" s="14">
        <f t="shared" si="113"/>
        <v>0</v>
      </c>
      <c r="DO161" s="14">
        <f t="shared" si="113"/>
        <v>0</v>
      </c>
      <c r="DP161" s="14">
        <f t="shared" si="113"/>
        <v>0</v>
      </c>
      <c r="DQ161" s="14">
        <f t="shared" ref="DQ161:DR190" si="134">BD161/$BM161</f>
        <v>0</v>
      </c>
      <c r="DR161" s="14">
        <f t="shared" si="134"/>
        <v>0</v>
      </c>
      <c r="DS161" s="14">
        <f t="shared" si="114"/>
        <v>0</v>
      </c>
      <c r="DT161" s="14">
        <f t="shared" si="93"/>
        <v>0</v>
      </c>
      <c r="DU161" s="14">
        <f t="shared" si="93"/>
        <v>0</v>
      </c>
      <c r="DV161" s="14">
        <f t="shared" si="93"/>
        <v>0</v>
      </c>
      <c r="DW161" s="14">
        <f t="shared" si="93"/>
        <v>0</v>
      </c>
      <c r="DX161" s="14">
        <f t="shared" si="93"/>
        <v>0</v>
      </c>
      <c r="DY161" s="14">
        <f t="shared" si="93"/>
        <v>0</v>
      </c>
      <c r="DZ161" s="14">
        <f t="shared" si="97"/>
        <v>0.99999999999999989</v>
      </c>
    </row>
    <row r="162" spans="3:130">
      <c r="C162" s="18">
        <v>2032</v>
      </c>
      <c r="D162" s="25"/>
      <c r="E162" s="25"/>
      <c r="F162" s="25"/>
      <c r="G162" s="25"/>
      <c r="H162" s="25"/>
      <c r="I162" s="25"/>
      <c r="J162" s="25"/>
      <c r="K162" s="25"/>
      <c r="L162" s="25"/>
      <c r="M162" s="25"/>
      <c r="N162" s="25"/>
      <c r="O162" s="25"/>
      <c r="P162" s="25">
        <f t="shared" si="110"/>
        <v>0</v>
      </c>
      <c r="Q162" s="25">
        <f t="shared" si="111"/>
        <v>0</v>
      </c>
      <c r="R162" s="25">
        <f t="shared" si="115"/>
        <v>0</v>
      </c>
      <c r="S162" s="25">
        <f t="shared" si="117"/>
        <v>0</v>
      </c>
      <c r="T162" s="25">
        <f t="shared" si="118"/>
        <v>0</v>
      </c>
      <c r="U162" s="25">
        <f t="shared" si="119"/>
        <v>0</v>
      </c>
      <c r="V162" s="25">
        <f t="shared" si="120"/>
        <v>7.3940853440035426E-14</v>
      </c>
      <c r="W162" s="25">
        <f t="shared" si="121"/>
        <v>12.076923076923086</v>
      </c>
      <c r="X162" s="25">
        <f t="shared" si="122"/>
        <v>0.23076923076923095</v>
      </c>
      <c r="Y162" s="25">
        <f t="shared" si="123"/>
        <v>0.23076923076923062</v>
      </c>
      <c r="Z162" s="25">
        <f t="shared" si="124"/>
        <v>0.23076923076923062</v>
      </c>
      <c r="AA162" s="25">
        <f t="shared" si="125"/>
        <v>0</v>
      </c>
      <c r="AB162" s="25">
        <f t="shared" si="126"/>
        <v>0</v>
      </c>
      <c r="AC162" s="25">
        <f t="shared" si="127"/>
        <v>0</v>
      </c>
      <c r="AD162" s="25">
        <f t="shared" si="128"/>
        <v>0</v>
      </c>
      <c r="AE162" s="25">
        <f t="shared" si="129"/>
        <v>0</v>
      </c>
      <c r="AF162" s="25">
        <f t="shared" si="130"/>
        <v>0</v>
      </c>
      <c r="AG162" s="25">
        <f t="shared" si="131"/>
        <v>0</v>
      </c>
      <c r="AH162" s="25">
        <f t="shared" ref="AH162:AH180" si="135">VLOOKUP($C$96,$D$3:$K$63,$A$69,0)*(B132-B131)</f>
        <v>0</v>
      </c>
      <c r="AI162" s="25">
        <f>VLOOKUP($C$97,$D$3:$K$63,$A$69,0)*(B131-B130)</f>
        <v>0</v>
      </c>
      <c r="AJ162" s="25">
        <f>VLOOKUP($C$98,$D$3:$K$63,$A$69,0)*B130</f>
        <v>0</v>
      </c>
      <c r="AK162" s="25"/>
      <c r="AL162" s="25"/>
      <c r="AM162" s="25"/>
      <c r="AN162" s="25"/>
      <c r="AO162" s="25"/>
      <c r="AP162" s="25"/>
      <c r="AQ162" s="25"/>
      <c r="AR162" s="25"/>
      <c r="AS162" s="25"/>
      <c r="AT162" s="25"/>
      <c r="AU162" s="25"/>
      <c r="AV162" s="25"/>
      <c r="AW162" s="25"/>
      <c r="AX162" s="25"/>
      <c r="AY162" s="25"/>
      <c r="AZ162" s="25"/>
      <c r="BA162" s="25"/>
      <c r="BB162" s="25"/>
      <c r="BC162" s="25"/>
      <c r="BD162" s="25"/>
      <c r="BE162" s="25"/>
      <c r="BF162" s="25"/>
      <c r="BG162" s="25"/>
      <c r="BH162" s="25"/>
      <c r="BI162" s="25"/>
      <c r="BJ162" s="25"/>
      <c r="BK162" s="25"/>
      <c r="BL162" s="25"/>
      <c r="BM162" s="21">
        <f t="shared" si="95"/>
        <v>12.769230769230852</v>
      </c>
      <c r="BP162" s="18">
        <v>2032</v>
      </c>
      <c r="BQ162" s="14">
        <f t="shared" si="132"/>
        <v>0</v>
      </c>
      <c r="BR162" s="14">
        <f t="shared" si="132"/>
        <v>0</v>
      </c>
      <c r="BS162" s="14">
        <f t="shared" si="132"/>
        <v>0</v>
      </c>
      <c r="BT162" s="14">
        <f t="shared" si="132"/>
        <v>0</v>
      </c>
      <c r="BU162" s="14">
        <f t="shared" si="132"/>
        <v>0</v>
      </c>
      <c r="BV162" s="14">
        <f t="shared" si="132"/>
        <v>0</v>
      </c>
      <c r="BW162" s="14">
        <f t="shared" si="132"/>
        <v>0</v>
      </c>
      <c r="BX162" s="14">
        <f t="shared" si="132"/>
        <v>0</v>
      </c>
      <c r="BY162" s="14">
        <f t="shared" si="132"/>
        <v>0</v>
      </c>
      <c r="BZ162" s="14">
        <f t="shared" si="132"/>
        <v>0</v>
      </c>
      <c r="CA162" s="14">
        <f t="shared" si="132"/>
        <v>0</v>
      </c>
      <c r="CB162" s="14">
        <f t="shared" si="132"/>
        <v>0</v>
      </c>
      <c r="CC162" s="14">
        <f t="shared" si="132"/>
        <v>0</v>
      </c>
      <c r="CD162" s="14">
        <f t="shared" si="132"/>
        <v>0</v>
      </c>
      <c r="CE162" s="14">
        <f t="shared" si="132"/>
        <v>0</v>
      </c>
      <c r="CF162" s="14">
        <f t="shared" si="132"/>
        <v>0</v>
      </c>
      <c r="CG162" s="14">
        <f t="shared" ref="CG162:CT180" si="136">T162/$BM162</f>
        <v>0</v>
      </c>
      <c r="CH162" s="14">
        <f t="shared" si="136"/>
        <v>0</v>
      </c>
      <c r="CI162" s="14">
        <f t="shared" si="136"/>
        <v>5.7905487633762312E-15</v>
      </c>
      <c r="CJ162" s="14">
        <f t="shared" si="136"/>
        <v>0.94578313253011503</v>
      </c>
      <c r="CK162" s="14">
        <f t="shared" si="136"/>
        <v>1.8072289156626405E-2</v>
      </c>
      <c r="CL162" s="14">
        <f t="shared" si="136"/>
        <v>1.8072289156626377E-2</v>
      </c>
      <c r="CM162" s="14">
        <f t="shared" si="136"/>
        <v>1.8072289156626377E-2</v>
      </c>
      <c r="CN162" s="14">
        <f t="shared" si="136"/>
        <v>0</v>
      </c>
      <c r="CO162" s="14">
        <f t="shared" si="136"/>
        <v>0</v>
      </c>
      <c r="CP162" s="14">
        <f t="shared" si="136"/>
        <v>0</v>
      </c>
      <c r="CQ162" s="14">
        <f t="shared" si="136"/>
        <v>0</v>
      </c>
      <c r="CR162" s="14">
        <f t="shared" si="136"/>
        <v>0</v>
      </c>
      <c r="CS162" s="14">
        <f t="shared" si="136"/>
        <v>0</v>
      </c>
      <c r="CT162" s="14">
        <f t="shared" si="136"/>
        <v>0</v>
      </c>
      <c r="CU162" s="14">
        <f t="shared" si="133"/>
        <v>0</v>
      </c>
      <c r="CV162" s="14">
        <f t="shared" si="133"/>
        <v>0</v>
      </c>
      <c r="CW162" s="14">
        <f t="shared" si="116"/>
        <v>0</v>
      </c>
      <c r="CX162" s="14">
        <f t="shared" si="116"/>
        <v>0</v>
      </c>
      <c r="CY162" s="14">
        <f t="shared" si="116"/>
        <v>0</v>
      </c>
      <c r="CZ162" s="14">
        <f t="shared" si="116"/>
        <v>0</v>
      </c>
      <c r="DA162" s="14">
        <f t="shared" si="116"/>
        <v>0</v>
      </c>
      <c r="DB162" s="14">
        <f t="shared" si="116"/>
        <v>0</v>
      </c>
      <c r="DC162" s="14">
        <f t="shared" si="116"/>
        <v>0</v>
      </c>
      <c r="DD162" s="14">
        <f t="shared" si="116"/>
        <v>0</v>
      </c>
      <c r="DE162" s="14">
        <f t="shared" si="116"/>
        <v>0</v>
      </c>
      <c r="DF162" s="14">
        <f t="shared" si="116"/>
        <v>0</v>
      </c>
      <c r="DG162" s="14">
        <f t="shared" si="116"/>
        <v>0</v>
      </c>
      <c r="DH162" s="14">
        <f t="shared" si="116"/>
        <v>0</v>
      </c>
      <c r="DI162" s="14">
        <f t="shared" si="116"/>
        <v>0</v>
      </c>
      <c r="DJ162" s="14">
        <f t="shared" si="116"/>
        <v>0</v>
      </c>
      <c r="DK162" s="14">
        <f t="shared" si="116"/>
        <v>0</v>
      </c>
      <c r="DL162" s="14">
        <f t="shared" si="116"/>
        <v>0</v>
      </c>
      <c r="DM162" s="14">
        <f t="shared" ref="DM162:DP190" si="137">AZ162/$BM162</f>
        <v>0</v>
      </c>
      <c r="DN162" s="14">
        <f t="shared" si="137"/>
        <v>0</v>
      </c>
      <c r="DO162" s="14">
        <f t="shared" si="137"/>
        <v>0</v>
      </c>
      <c r="DP162" s="14">
        <f t="shared" si="137"/>
        <v>0</v>
      </c>
      <c r="DQ162" s="14">
        <f t="shared" si="134"/>
        <v>0</v>
      </c>
      <c r="DR162" s="14">
        <f t="shared" si="134"/>
        <v>0</v>
      </c>
      <c r="DS162" s="14">
        <f t="shared" si="114"/>
        <v>0</v>
      </c>
      <c r="DT162" s="14">
        <f t="shared" si="93"/>
        <v>0</v>
      </c>
      <c r="DU162" s="14">
        <f t="shared" si="93"/>
        <v>0</v>
      </c>
      <c r="DV162" s="14">
        <f t="shared" si="93"/>
        <v>0</v>
      </c>
      <c r="DW162" s="14">
        <f t="shared" si="93"/>
        <v>0</v>
      </c>
      <c r="DX162" s="14">
        <f t="shared" si="93"/>
        <v>0</v>
      </c>
      <c r="DY162" s="14">
        <f t="shared" si="93"/>
        <v>0</v>
      </c>
      <c r="DZ162" s="14">
        <f t="shared" si="97"/>
        <v>1</v>
      </c>
    </row>
    <row r="163" spans="3:130">
      <c r="C163" s="18">
        <v>2033</v>
      </c>
      <c r="D163" s="25"/>
      <c r="E163" s="25"/>
      <c r="F163" s="25"/>
      <c r="G163" s="25"/>
      <c r="H163" s="25"/>
      <c r="I163" s="25"/>
      <c r="J163" s="25"/>
      <c r="K163" s="25"/>
      <c r="L163" s="25"/>
      <c r="M163" s="25"/>
      <c r="N163" s="25"/>
      <c r="O163" s="25"/>
      <c r="P163" s="25"/>
      <c r="Q163" s="25">
        <f t="shared" si="111"/>
        <v>0</v>
      </c>
      <c r="R163" s="25">
        <f t="shared" si="115"/>
        <v>0</v>
      </c>
      <c r="S163" s="25">
        <f t="shared" si="117"/>
        <v>0</v>
      </c>
      <c r="T163" s="25">
        <f t="shared" si="118"/>
        <v>0</v>
      </c>
      <c r="U163" s="25">
        <f t="shared" si="119"/>
        <v>0</v>
      </c>
      <c r="V163" s="25">
        <f t="shared" si="120"/>
        <v>0</v>
      </c>
      <c r="W163" s="25">
        <f t="shared" si="121"/>
        <v>3.4861002973229915E-14</v>
      </c>
      <c r="X163" s="25">
        <f t="shared" si="122"/>
        <v>0.23076923076923095</v>
      </c>
      <c r="Y163" s="25">
        <f t="shared" si="123"/>
        <v>0.23076923076923095</v>
      </c>
      <c r="Z163" s="25">
        <f t="shared" si="124"/>
        <v>0.23076923076923062</v>
      </c>
      <c r="AA163" s="25">
        <f t="shared" si="125"/>
        <v>0</v>
      </c>
      <c r="AB163" s="25">
        <f t="shared" si="126"/>
        <v>0</v>
      </c>
      <c r="AC163" s="25">
        <f t="shared" si="127"/>
        <v>0</v>
      </c>
      <c r="AD163" s="25">
        <f t="shared" si="128"/>
        <v>0</v>
      </c>
      <c r="AE163" s="25">
        <f t="shared" si="129"/>
        <v>0</v>
      </c>
      <c r="AF163" s="25">
        <f t="shared" si="130"/>
        <v>0</v>
      </c>
      <c r="AG163" s="25">
        <f t="shared" si="131"/>
        <v>0</v>
      </c>
      <c r="AH163" s="25">
        <f t="shared" si="135"/>
        <v>0</v>
      </c>
      <c r="AI163" s="25">
        <f t="shared" ref="AI163:AI181" si="138">VLOOKUP($C$97,$D$3:$K$63,$A$69,0)*(B132-B131)</f>
        <v>0</v>
      </c>
      <c r="AJ163" s="25">
        <f>VLOOKUP($C$98,$D$3:$K$63,$A$69,0)*(B131-B130)</f>
        <v>0</v>
      </c>
      <c r="AK163" s="25">
        <f>VLOOKUP($C$99,$D$3:$K$63,$A$69,0)*B130</f>
        <v>0</v>
      </c>
      <c r="AL163" s="25"/>
      <c r="AM163" s="25"/>
      <c r="AN163" s="25"/>
      <c r="AO163" s="25"/>
      <c r="AP163" s="25"/>
      <c r="AQ163" s="25"/>
      <c r="AR163" s="25"/>
      <c r="AS163" s="25"/>
      <c r="AT163" s="25"/>
      <c r="AU163" s="25"/>
      <c r="AV163" s="25"/>
      <c r="AW163" s="25"/>
      <c r="AX163" s="25"/>
      <c r="AY163" s="25"/>
      <c r="AZ163" s="25"/>
      <c r="BA163" s="25"/>
      <c r="BB163" s="25"/>
      <c r="BC163" s="25"/>
      <c r="BD163" s="25"/>
      <c r="BE163" s="25"/>
      <c r="BF163" s="25"/>
      <c r="BG163" s="25"/>
      <c r="BH163" s="25"/>
      <c r="BI163" s="25"/>
      <c r="BJ163" s="25"/>
      <c r="BK163" s="25"/>
      <c r="BL163" s="25"/>
      <c r="BM163" s="21">
        <f t="shared" si="95"/>
        <v>0.69230769230772737</v>
      </c>
      <c r="BP163" s="18">
        <v>2033</v>
      </c>
      <c r="BQ163" s="14">
        <f t="shared" si="132"/>
        <v>0</v>
      </c>
      <c r="BR163" s="14">
        <f t="shared" si="132"/>
        <v>0</v>
      </c>
      <c r="BS163" s="14">
        <f t="shared" si="132"/>
        <v>0</v>
      </c>
      <c r="BT163" s="14">
        <f t="shared" si="132"/>
        <v>0</v>
      </c>
      <c r="BU163" s="14">
        <f t="shared" si="132"/>
        <v>0</v>
      </c>
      <c r="BV163" s="14">
        <f t="shared" si="132"/>
        <v>0</v>
      </c>
      <c r="BW163" s="14">
        <f t="shared" si="132"/>
        <v>0</v>
      </c>
      <c r="BX163" s="14">
        <f t="shared" si="132"/>
        <v>0</v>
      </c>
      <c r="BY163" s="14">
        <f t="shared" si="132"/>
        <v>0</v>
      </c>
      <c r="BZ163" s="14">
        <f t="shared" si="132"/>
        <v>0</v>
      </c>
      <c r="CA163" s="14">
        <f t="shared" si="132"/>
        <v>0</v>
      </c>
      <c r="CB163" s="14">
        <f t="shared" si="132"/>
        <v>0</v>
      </c>
      <c r="CC163" s="14">
        <f t="shared" si="132"/>
        <v>0</v>
      </c>
      <c r="CD163" s="14">
        <f t="shared" si="132"/>
        <v>0</v>
      </c>
      <c r="CE163" s="14">
        <f t="shared" si="132"/>
        <v>0</v>
      </c>
      <c r="CF163" s="14">
        <f t="shared" si="132"/>
        <v>0</v>
      </c>
      <c r="CG163" s="14">
        <f t="shared" si="136"/>
        <v>0</v>
      </c>
      <c r="CH163" s="14">
        <f t="shared" si="136"/>
        <v>0</v>
      </c>
      <c r="CI163" s="14">
        <f t="shared" si="136"/>
        <v>0</v>
      </c>
      <c r="CJ163" s="14">
        <f t="shared" si="136"/>
        <v>5.035478207244066E-14</v>
      </c>
      <c r="CK163" s="14">
        <f t="shared" si="136"/>
        <v>0.33333333333331672</v>
      </c>
      <c r="CL163" s="14">
        <f t="shared" si="136"/>
        <v>0.33333333333331672</v>
      </c>
      <c r="CM163" s="14">
        <f t="shared" si="136"/>
        <v>0.33333333333331622</v>
      </c>
      <c r="CN163" s="14">
        <f t="shared" si="136"/>
        <v>0</v>
      </c>
      <c r="CO163" s="14">
        <f t="shared" si="136"/>
        <v>0</v>
      </c>
      <c r="CP163" s="14">
        <f t="shared" si="136"/>
        <v>0</v>
      </c>
      <c r="CQ163" s="14">
        <f t="shared" si="136"/>
        <v>0</v>
      </c>
      <c r="CR163" s="14">
        <f t="shared" si="136"/>
        <v>0</v>
      </c>
      <c r="CS163" s="14">
        <f t="shared" si="136"/>
        <v>0</v>
      </c>
      <c r="CT163" s="14">
        <f t="shared" si="136"/>
        <v>0</v>
      </c>
      <c r="CU163" s="14">
        <f t="shared" si="133"/>
        <v>0</v>
      </c>
      <c r="CV163" s="14">
        <f t="shared" si="133"/>
        <v>0</v>
      </c>
      <c r="CW163" s="14">
        <f t="shared" si="116"/>
        <v>0</v>
      </c>
      <c r="CX163" s="14">
        <f t="shared" si="116"/>
        <v>0</v>
      </c>
      <c r="CY163" s="14">
        <f t="shared" si="116"/>
        <v>0</v>
      </c>
      <c r="CZ163" s="14">
        <f t="shared" si="116"/>
        <v>0</v>
      </c>
      <c r="DA163" s="14">
        <f t="shared" si="116"/>
        <v>0</v>
      </c>
      <c r="DB163" s="14">
        <f t="shared" si="116"/>
        <v>0</v>
      </c>
      <c r="DC163" s="14">
        <f t="shared" si="116"/>
        <v>0</v>
      </c>
      <c r="DD163" s="14">
        <f t="shared" si="116"/>
        <v>0</v>
      </c>
      <c r="DE163" s="14">
        <f t="shared" si="116"/>
        <v>0</v>
      </c>
      <c r="DF163" s="14">
        <f t="shared" si="116"/>
        <v>0</v>
      </c>
      <c r="DG163" s="14">
        <f t="shared" si="116"/>
        <v>0</v>
      </c>
      <c r="DH163" s="14">
        <f t="shared" si="116"/>
        <v>0</v>
      </c>
      <c r="DI163" s="14">
        <f t="shared" si="116"/>
        <v>0</v>
      </c>
      <c r="DJ163" s="14">
        <f t="shared" si="116"/>
        <v>0</v>
      </c>
      <c r="DK163" s="14">
        <f t="shared" si="116"/>
        <v>0</v>
      </c>
      <c r="DL163" s="14">
        <f t="shared" si="116"/>
        <v>0</v>
      </c>
      <c r="DM163" s="14">
        <f t="shared" si="137"/>
        <v>0</v>
      </c>
      <c r="DN163" s="14">
        <f t="shared" si="137"/>
        <v>0</v>
      </c>
      <c r="DO163" s="14">
        <f t="shared" si="137"/>
        <v>0</v>
      </c>
      <c r="DP163" s="14">
        <f t="shared" si="137"/>
        <v>0</v>
      </c>
      <c r="DQ163" s="14">
        <f t="shared" si="134"/>
        <v>0</v>
      </c>
      <c r="DR163" s="14">
        <f t="shared" si="134"/>
        <v>0</v>
      </c>
      <c r="DS163" s="14">
        <f t="shared" si="114"/>
        <v>0</v>
      </c>
      <c r="DT163" s="14">
        <f t="shared" si="93"/>
        <v>0</v>
      </c>
      <c r="DU163" s="14">
        <f t="shared" si="93"/>
        <v>0</v>
      </c>
      <c r="DV163" s="14">
        <f t="shared" si="93"/>
        <v>0</v>
      </c>
      <c r="DW163" s="14">
        <f t="shared" si="93"/>
        <v>0</v>
      </c>
      <c r="DX163" s="14">
        <f t="shared" si="93"/>
        <v>0</v>
      </c>
      <c r="DY163" s="14">
        <f t="shared" si="93"/>
        <v>0</v>
      </c>
      <c r="DZ163" s="14">
        <f t="shared" si="97"/>
        <v>1</v>
      </c>
    </row>
    <row r="164" spans="3:130">
      <c r="C164" s="18">
        <v>2034</v>
      </c>
      <c r="D164" s="25"/>
      <c r="E164" s="25"/>
      <c r="F164" s="25"/>
      <c r="G164" s="25"/>
      <c r="H164" s="25"/>
      <c r="I164" s="25"/>
      <c r="J164" s="25"/>
      <c r="K164" s="25"/>
      <c r="L164" s="25"/>
      <c r="M164" s="25"/>
      <c r="N164" s="25"/>
      <c r="O164" s="25"/>
      <c r="P164" s="25"/>
      <c r="Q164" s="25"/>
      <c r="R164" s="25">
        <f t="shared" si="115"/>
        <v>0</v>
      </c>
      <c r="S164" s="25">
        <f t="shared" si="117"/>
        <v>0</v>
      </c>
      <c r="T164" s="25">
        <f t="shared" si="118"/>
        <v>0</v>
      </c>
      <c r="U164" s="25">
        <f t="shared" si="119"/>
        <v>0</v>
      </c>
      <c r="V164" s="25">
        <f t="shared" si="120"/>
        <v>0</v>
      </c>
      <c r="W164" s="25">
        <f t="shared" si="121"/>
        <v>0</v>
      </c>
      <c r="X164" s="25">
        <f t="shared" si="122"/>
        <v>6.6613381477509392E-16</v>
      </c>
      <c r="Y164" s="25">
        <f t="shared" si="123"/>
        <v>0.23076923076923095</v>
      </c>
      <c r="Z164" s="25">
        <f t="shared" si="124"/>
        <v>0.23076923076923095</v>
      </c>
      <c r="AA164" s="25">
        <f t="shared" si="125"/>
        <v>0</v>
      </c>
      <c r="AB164" s="25">
        <f t="shared" si="126"/>
        <v>0</v>
      </c>
      <c r="AC164" s="25">
        <f t="shared" si="127"/>
        <v>0</v>
      </c>
      <c r="AD164" s="25">
        <f t="shared" si="128"/>
        <v>0</v>
      </c>
      <c r="AE164" s="25">
        <f t="shared" si="129"/>
        <v>0</v>
      </c>
      <c r="AF164" s="25">
        <f t="shared" si="130"/>
        <v>0</v>
      </c>
      <c r="AG164" s="25">
        <f t="shared" si="131"/>
        <v>0</v>
      </c>
      <c r="AH164" s="25">
        <f t="shared" si="135"/>
        <v>0</v>
      </c>
      <c r="AI164" s="25">
        <f t="shared" si="138"/>
        <v>0</v>
      </c>
      <c r="AJ164" s="25">
        <f t="shared" ref="AJ164:AJ182" si="139">VLOOKUP($C$98,$D$3:$K$63,$A$69,0)*(B132-B131)</f>
        <v>0</v>
      </c>
      <c r="AK164" s="25">
        <f>VLOOKUP($C$99,$D$3:$K$63,$A$69,0)*(B131-B130)</f>
        <v>0</v>
      </c>
      <c r="AL164" s="25">
        <f>VLOOKUP($C$100,$D$3:$K$63,$A$69,0)*B130</f>
        <v>0</v>
      </c>
      <c r="AM164" s="25"/>
      <c r="AN164" s="25"/>
      <c r="AO164" s="25"/>
      <c r="AP164" s="25"/>
      <c r="AQ164" s="25"/>
      <c r="AR164" s="25"/>
      <c r="AS164" s="25"/>
      <c r="AT164" s="25"/>
      <c r="AU164" s="25"/>
      <c r="AV164" s="25"/>
      <c r="AW164" s="25"/>
      <c r="AX164" s="25"/>
      <c r="AY164" s="25"/>
      <c r="AZ164" s="25"/>
      <c r="BA164" s="25"/>
      <c r="BB164" s="25"/>
      <c r="BC164" s="25"/>
      <c r="BD164" s="25"/>
      <c r="BE164" s="25"/>
      <c r="BF164" s="25"/>
      <c r="BG164" s="25"/>
      <c r="BH164" s="25"/>
      <c r="BI164" s="25"/>
      <c r="BJ164" s="25"/>
      <c r="BK164" s="25"/>
      <c r="BL164" s="25"/>
      <c r="BM164" s="21">
        <f t="shared" si="95"/>
        <v>0.46153846153846256</v>
      </c>
      <c r="BP164" s="18">
        <v>2034</v>
      </c>
      <c r="BQ164" s="14">
        <f t="shared" si="132"/>
        <v>0</v>
      </c>
      <c r="BR164" s="14">
        <f t="shared" si="132"/>
        <v>0</v>
      </c>
      <c r="BS164" s="14">
        <f t="shared" si="132"/>
        <v>0</v>
      </c>
      <c r="BT164" s="14">
        <f t="shared" si="132"/>
        <v>0</v>
      </c>
      <c r="BU164" s="14">
        <f t="shared" si="132"/>
        <v>0</v>
      </c>
      <c r="BV164" s="14">
        <f t="shared" si="132"/>
        <v>0</v>
      </c>
      <c r="BW164" s="14">
        <f t="shared" si="132"/>
        <v>0</v>
      </c>
      <c r="BX164" s="14">
        <f t="shared" si="132"/>
        <v>0</v>
      </c>
      <c r="BY164" s="14">
        <f t="shared" si="132"/>
        <v>0</v>
      </c>
      <c r="BZ164" s="14">
        <f t="shared" si="132"/>
        <v>0</v>
      </c>
      <c r="CA164" s="14">
        <f t="shared" si="132"/>
        <v>0</v>
      </c>
      <c r="CB164" s="14">
        <f t="shared" si="132"/>
        <v>0</v>
      </c>
      <c r="CC164" s="14">
        <f t="shared" si="132"/>
        <v>0</v>
      </c>
      <c r="CD164" s="14">
        <f t="shared" si="132"/>
        <v>0</v>
      </c>
      <c r="CE164" s="14">
        <f t="shared" si="132"/>
        <v>0</v>
      </c>
      <c r="CF164" s="14">
        <f t="shared" si="132"/>
        <v>0</v>
      </c>
      <c r="CG164" s="14">
        <f t="shared" si="136"/>
        <v>0</v>
      </c>
      <c r="CH164" s="14">
        <f t="shared" si="136"/>
        <v>0</v>
      </c>
      <c r="CI164" s="14">
        <f t="shared" si="136"/>
        <v>0</v>
      </c>
      <c r="CJ164" s="14">
        <f t="shared" si="136"/>
        <v>0</v>
      </c>
      <c r="CK164" s="14">
        <f t="shared" si="136"/>
        <v>1.4432899320127003E-15</v>
      </c>
      <c r="CL164" s="14">
        <f t="shared" si="136"/>
        <v>0.49999999999999928</v>
      </c>
      <c r="CM164" s="14">
        <f t="shared" si="136"/>
        <v>0.49999999999999928</v>
      </c>
      <c r="CN164" s="14">
        <f t="shared" si="136"/>
        <v>0</v>
      </c>
      <c r="CO164" s="14">
        <f t="shared" si="136"/>
        <v>0</v>
      </c>
      <c r="CP164" s="14">
        <f t="shared" si="136"/>
        <v>0</v>
      </c>
      <c r="CQ164" s="14">
        <f t="shared" si="136"/>
        <v>0</v>
      </c>
      <c r="CR164" s="14">
        <f t="shared" si="136"/>
        <v>0</v>
      </c>
      <c r="CS164" s="14">
        <f t="shared" si="136"/>
        <v>0</v>
      </c>
      <c r="CT164" s="14">
        <f t="shared" si="136"/>
        <v>0</v>
      </c>
      <c r="CU164" s="14">
        <f t="shared" si="133"/>
        <v>0</v>
      </c>
      <c r="CV164" s="14">
        <f t="shared" si="133"/>
        <v>0</v>
      </c>
      <c r="CW164" s="14">
        <f t="shared" si="116"/>
        <v>0</v>
      </c>
      <c r="CX164" s="14">
        <f t="shared" si="116"/>
        <v>0</v>
      </c>
      <c r="CY164" s="14">
        <f t="shared" si="116"/>
        <v>0</v>
      </c>
      <c r="CZ164" s="14">
        <f t="shared" si="116"/>
        <v>0</v>
      </c>
      <c r="DA164" s="14">
        <f t="shared" si="116"/>
        <v>0</v>
      </c>
      <c r="DB164" s="14">
        <f t="shared" si="116"/>
        <v>0</v>
      </c>
      <c r="DC164" s="14">
        <f t="shared" si="116"/>
        <v>0</v>
      </c>
      <c r="DD164" s="14">
        <f t="shared" si="116"/>
        <v>0</v>
      </c>
      <c r="DE164" s="14">
        <f t="shared" si="116"/>
        <v>0</v>
      </c>
      <c r="DF164" s="14">
        <f t="shared" si="116"/>
        <v>0</v>
      </c>
      <c r="DG164" s="14">
        <f t="shared" si="116"/>
        <v>0</v>
      </c>
      <c r="DH164" s="14">
        <f t="shared" si="116"/>
        <v>0</v>
      </c>
      <c r="DI164" s="14">
        <f t="shared" si="116"/>
        <v>0</v>
      </c>
      <c r="DJ164" s="14">
        <f t="shared" si="116"/>
        <v>0</v>
      </c>
      <c r="DK164" s="14">
        <f t="shared" si="116"/>
        <v>0</v>
      </c>
      <c r="DL164" s="14">
        <f t="shared" si="116"/>
        <v>0</v>
      </c>
      <c r="DM164" s="14">
        <f t="shared" si="137"/>
        <v>0</v>
      </c>
      <c r="DN164" s="14">
        <f t="shared" si="137"/>
        <v>0</v>
      </c>
      <c r="DO164" s="14">
        <f t="shared" si="137"/>
        <v>0</v>
      </c>
      <c r="DP164" s="14">
        <f t="shared" si="137"/>
        <v>0</v>
      </c>
      <c r="DQ164" s="14">
        <f t="shared" si="134"/>
        <v>0</v>
      </c>
      <c r="DR164" s="14">
        <f t="shared" si="134"/>
        <v>0</v>
      </c>
      <c r="DS164" s="14">
        <f t="shared" si="114"/>
        <v>0</v>
      </c>
      <c r="DT164" s="14">
        <f t="shared" si="93"/>
        <v>0</v>
      </c>
      <c r="DU164" s="14">
        <f t="shared" si="93"/>
        <v>0</v>
      </c>
      <c r="DV164" s="14">
        <f t="shared" si="93"/>
        <v>0</v>
      </c>
      <c r="DW164" s="14">
        <f t="shared" si="93"/>
        <v>0</v>
      </c>
      <c r="DX164" s="14">
        <f t="shared" si="93"/>
        <v>0</v>
      </c>
      <c r="DY164" s="14">
        <f t="shared" si="93"/>
        <v>0</v>
      </c>
      <c r="DZ164" s="14">
        <f t="shared" si="97"/>
        <v>1</v>
      </c>
    </row>
    <row r="165" spans="3:130">
      <c r="C165" s="18">
        <v>2035</v>
      </c>
      <c r="D165" s="25"/>
      <c r="E165" s="25"/>
      <c r="F165" s="25"/>
      <c r="G165" s="25"/>
      <c r="H165" s="25"/>
      <c r="I165" s="25"/>
      <c r="J165" s="25"/>
      <c r="K165" s="25"/>
      <c r="L165" s="25"/>
      <c r="M165" s="25"/>
      <c r="N165" s="25"/>
      <c r="O165" s="25"/>
      <c r="P165" s="25"/>
      <c r="Q165" s="25"/>
      <c r="R165" s="25"/>
      <c r="S165" s="25">
        <f t="shared" si="117"/>
        <v>0</v>
      </c>
      <c r="T165" s="25">
        <f t="shared" si="118"/>
        <v>0</v>
      </c>
      <c r="U165" s="25">
        <f t="shared" si="119"/>
        <v>0</v>
      </c>
      <c r="V165" s="25">
        <f t="shared" si="120"/>
        <v>0</v>
      </c>
      <c r="W165" s="25">
        <f t="shared" si="121"/>
        <v>0</v>
      </c>
      <c r="X165" s="25">
        <f t="shared" si="122"/>
        <v>0</v>
      </c>
      <c r="Y165" s="25">
        <f t="shared" si="123"/>
        <v>6.6613381477509392E-16</v>
      </c>
      <c r="Z165" s="25">
        <f t="shared" si="124"/>
        <v>0.23076923076923095</v>
      </c>
      <c r="AA165" s="25">
        <f t="shared" si="125"/>
        <v>0</v>
      </c>
      <c r="AB165" s="25">
        <f t="shared" si="126"/>
        <v>0</v>
      </c>
      <c r="AC165" s="25">
        <f t="shared" si="127"/>
        <v>0</v>
      </c>
      <c r="AD165" s="25">
        <f t="shared" si="128"/>
        <v>0</v>
      </c>
      <c r="AE165" s="25">
        <f t="shared" si="129"/>
        <v>0</v>
      </c>
      <c r="AF165" s="25">
        <f t="shared" si="130"/>
        <v>0</v>
      </c>
      <c r="AG165" s="25">
        <f t="shared" si="131"/>
        <v>0</v>
      </c>
      <c r="AH165" s="25">
        <f t="shared" si="135"/>
        <v>0</v>
      </c>
      <c r="AI165" s="25">
        <f t="shared" si="138"/>
        <v>0</v>
      </c>
      <c r="AJ165" s="25">
        <f t="shared" si="139"/>
        <v>0</v>
      </c>
      <c r="AK165" s="25">
        <f t="shared" ref="AK165:AK183" si="140">VLOOKUP($C$99,$D$3:$K$63,$A$69,0)*(B132-B131)</f>
        <v>0</v>
      </c>
      <c r="AL165" s="25">
        <f>VLOOKUP($C$100,$D$3:$K$63,$A$69,0)*(B131-B130)</f>
        <v>0</v>
      </c>
      <c r="AM165" s="25">
        <f>VLOOKUP($C$101,$D$3:$K$63,$A$69,0)*B130</f>
        <v>0</v>
      </c>
      <c r="AN165" s="25"/>
      <c r="AO165" s="25"/>
      <c r="AP165" s="25"/>
      <c r="AQ165" s="25"/>
      <c r="AR165" s="25"/>
      <c r="AS165" s="25"/>
      <c r="AT165" s="25"/>
      <c r="AU165" s="25"/>
      <c r="AV165" s="25"/>
      <c r="AW165" s="25"/>
      <c r="AX165" s="25"/>
      <c r="AY165" s="25"/>
      <c r="AZ165" s="25"/>
      <c r="BA165" s="25"/>
      <c r="BB165" s="25"/>
      <c r="BC165" s="25"/>
      <c r="BD165" s="25"/>
      <c r="BE165" s="25"/>
      <c r="BF165" s="25"/>
      <c r="BG165" s="25"/>
      <c r="BH165" s="25"/>
      <c r="BI165" s="25"/>
      <c r="BJ165" s="25"/>
      <c r="BK165" s="25"/>
      <c r="BL165" s="25"/>
      <c r="BM165" s="21">
        <f t="shared" si="95"/>
        <v>0.23076923076923161</v>
      </c>
      <c r="BP165" s="18">
        <v>2035</v>
      </c>
      <c r="BQ165" s="14">
        <f t="shared" si="132"/>
        <v>0</v>
      </c>
      <c r="BR165" s="14">
        <f t="shared" si="132"/>
        <v>0</v>
      </c>
      <c r="BS165" s="14">
        <f t="shared" si="132"/>
        <v>0</v>
      </c>
      <c r="BT165" s="14">
        <f t="shared" si="132"/>
        <v>0</v>
      </c>
      <c r="BU165" s="14">
        <f t="shared" si="132"/>
        <v>0</v>
      </c>
      <c r="BV165" s="14">
        <f t="shared" si="132"/>
        <v>0</v>
      </c>
      <c r="BW165" s="14">
        <f t="shared" si="132"/>
        <v>0</v>
      </c>
      <c r="BX165" s="14">
        <f t="shared" si="132"/>
        <v>0</v>
      </c>
      <c r="BY165" s="14">
        <f t="shared" si="132"/>
        <v>0</v>
      </c>
      <c r="BZ165" s="14">
        <f t="shared" si="132"/>
        <v>0</v>
      </c>
      <c r="CA165" s="14">
        <f t="shared" si="132"/>
        <v>0</v>
      </c>
      <c r="CB165" s="14">
        <f t="shared" si="132"/>
        <v>0</v>
      </c>
      <c r="CC165" s="14">
        <f t="shared" si="132"/>
        <v>0</v>
      </c>
      <c r="CD165" s="14">
        <f t="shared" si="132"/>
        <v>0</v>
      </c>
      <c r="CE165" s="14">
        <f t="shared" si="132"/>
        <v>0</v>
      </c>
      <c r="CF165" s="14">
        <f t="shared" si="132"/>
        <v>0</v>
      </c>
      <c r="CG165" s="14">
        <f t="shared" si="136"/>
        <v>0</v>
      </c>
      <c r="CH165" s="14">
        <f t="shared" si="136"/>
        <v>0</v>
      </c>
      <c r="CI165" s="14">
        <f t="shared" si="136"/>
        <v>0</v>
      </c>
      <c r="CJ165" s="14">
        <f t="shared" si="136"/>
        <v>0</v>
      </c>
      <c r="CK165" s="14">
        <f t="shared" si="136"/>
        <v>0</v>
      </c>
      <c r="CL165" s="14">
        <f t="shared" si="136"/>
        <v>2.8865798640253964E-15</v>
      </c>
      <c r="CM165" s="14">
        <f t="shared" si="136"/>
        <v>0.99999999999999711</v>
      </c>
      <c r="CN165" s="14">
        <f t="shared" si="136"/>
        <v>0</v>
      </c>
      <c r="CO165" s="14">
        <f t="shared" si="136"/>
        <v>0</v>
      </c>
      <c r="CP165" s="14">
        <f t="shared" si="136"/>
        <v>0</v>
      </c>
      <c r="CQ165" s="14">
        <f t="shared" si="136"/>
        <v>0</v>
      </c>
      <c r="CR165" s="14">
        <f t="shared" si="136"/>
        <v>0</v>
      </c>
      <c r="CS165" s="14">
        <f t="shared" si="136"/>
        <v>0</v>
      </c>
      <c r="CT165" s="14">
        <f t="shared" si="136"/>
        <v>0</v>
      </c>
      <c r="CU165" s="14">
        <f t="shared" si="133"/>
        <v>0</v>
      </c>
      <c r="CV165" s="14">
        <f t="shared" si="133"/>
        <v>0</v>
      </c>
      <c r="CW165" s="14">
        <f t="shared" si="116"/>
        <v>0</v>
      </c>
      <c r="CX165" s="14">
        <f t="shared" si="116"/>
        <v>0</v>
      </c>
      <c r="CY165" s="14">
        <f t="shared" si="116"/>
        <v>0</v>
      </c>
      <c r="CZ165" s="14">
        <f t="shared" si="116"/>
        <v>0</v>
      </c>
      <c r="DA165" s="14">
        <f t="shared" si="116"/>
        <v>0</v>
      </c>
      <c r="DB165" s="14">
        <f t="shared" si="116"/>
        <v>0</v>
      </c>
      <c r="DC165" s="14">
        <f t="shared" si="116"/>
        <v>0</v>
      </c>
      <c r="DD165" s="14">
        <f t="shared" si="116"/>
        <v>0</v>
      </c>
      <c r="DE165" s="14">
        <f t="shared" si="116"/>
        <v>0</v>
      </c>
      <c r="DF165" s="14">
        <f t="shared" si="116"/>
        <v>0</v>
      </c>
      <c r="DG165" s="14">
        <f t="shared" si="116"/>
        <v>0</v>
      </c>
      <c r="DH165" s="14">
        <f t="shared" si="116"/>
        <v>0</v>
      </c>
      <c r="DI165" s="14">
        <f t="shared" si="116"/>
        <v>0</v>
      </c>
      <c r="DJ165" s="14">
        <f t="shared" si="116"/>
        <v>0</v>
      </c>
      <c r="DK165" s="14">
        <f t="shared" si="116"/>
        <v>0</v>
      </c>
      <c r="DL165" s="14">
        <f t="shared" si="116"/>
        <v>0</v>
      </c>
      <c r="DM165" s="14">
        <f t="shared" si="137"/>
        <v>0</v>
      </c>
      <c r="DN165" s="14">
        <f t="shared" si="137"/>
        <v>0</v>
      </c>
      <c r="DO165" s="14">
        <f t="shared" si="137"/>
        <v>0</v>
      </c>
      <c r="DP165" s="14">
        <f t="shared" si="137"/>
        <v>0</v>
      </c>
      <c r="DQ165" s="14">
        <f t="shared" si="134"/>
        <v>0</v>
      </c>
      <c r="DR165" s="14">
        <f t="shared" si="134"/>
        <v>0</v>
      </c>
      <c r="DS165" s="14">
        <f t="shared" si="114"/>
        <v>0</v>
      </c>
      <c r="DT165" s="14">
        <f t="shared" si="93"/>
        <v>0</v>
      </c>
      <c r="DU165" s="14">
        <f t="shared" si="93"/>
        <v>0</v>
      </c>
      <c r="DV165" s="14">
        <f t="shared" si="93"/>
        <v>0</v>
      </c>
      <c r="DW165" s="14">
        <f t="shared" si="93"/>
        <v>0</v>
      </c>
      <c r="DX165" s="14">
        <f t="shared" si="93"/>
        <v>0</v>
      </c>
      <c r="DY165" s="14">
        <f t="shared" si="93"/>
        <v>0</v>
      </c>
      <c r="DZ165" s="14">
        <f t="shared" si="97"/>
        <v>1</v>
      </c>
    </row>
    <row r="166" spans="3:130">
      <c r="C166" s="18">
        <v>2036</v>
      </c>
      <c r="D166" s="25"/>
      <c r="E166" s="25"/>
      <c r="F166" s="25"/>
      <c r="G166" s="25"/>
      <c r="H166" s="25"/>
      <c r="I166" s="25"/>
      <c r="J166" s="25"/>
      <c r="K166" s="25"/>
      <c r="L166" s="25"/>
      <c r="M166" s="25"/>
      <c r="N166" s="25"/>
      <c r="O166" s="25"/>
      <c r="P166" s="25"/>
      <c r="Q166" s="25"/>
      <c r="R166" s="25"/>
      <c r="S166" s="25"/>
      <c r="T166" s="25">
        <f t="shared" si="118"/>
        <v>0</v>
      </c>
      <c r="U166" s="25">
        <f t="shared" si="119"/>
        <v>0</v>
      </c>
      <c r="V166" s="25">
        <f t="shared" si="120"/>
        <v>0</v>
      </c>
      <c r="W166" s="25">
        <f t="shared" si="121"/>
        <v>0</v>
      </c>
      <c r="X166" s="25">
        <f t="shared" si="122"/>
        <v>0</v>
      </c>
      <c r="Y166" s="25">
        <f t="shared" si="123"/>
        <v>0</v>
      </c>
      <c r="Z166" s="25">
        <f t="shared" si="124"/>
        <v>6.6613381477509392E-16</v>
      </c>
      <c r="AA166" s="25">
        <f t="shared" si="125"/>
        <v>0</v>
      </c>
      <c r="AB166" s="25">
        <f t="shared" si="126"/>
        <v>0</v>
      </c>
      <c r="AC166" s="25">
        <f t="shared" si="127"/>
        <v>0</v>
      </c>
      <c r="AD166" s="25">
        <f t="shared" si="128"/>
        <v>0</v>
      </c>
      <c r="AE166" s="25">
        <f t="shared" si="129"/>
        <v>0</v>
      </c>
      <c r="AF166" s="25">
        <f t="shared" si="130"/>
        <v>0</v>
      </c>
      <c r="AG166" s="25">
        <f t="shared" si="131"/>
        <v>0</v>
      </c>
      <c r="AH166" s="25">
        <f t="shared" si="135"/>
        <v>0</v>
      </c>
      <c r="AI166" s="25">
        <f t="shared" si="138"/>
        <v>0</v>
      </c>
      <c r="AJ166" s="25">
        <f t="shared" si="139"/>
        <v>0</v>
      </c>
      <c r="AK166" s="25">
        <f t="shared" si="140"/>
        <v>0</v>
      </c>
      <c r="AL166" s="25">
        <f t="shared" ref="AL166:AL184" si="141">VLOOKUP($C$100,$D$3:$K$63,$A$69,0)*(B132-B131)</f>
        <v>0</v>
      </c>
      <c r="AM166" s="25">
        <f>VLOOKUP($C$101,$D$3:$K$63,$A$69,0)*(B131-B130)</f>
        <v>0</v>
      </c>
      <c r="AN166" s="25">
        <f>VLOOKUP($C$102,$D$3:$K$63,$A$69,0)*B130</f>
        <v>0</v>
      </c>
      <c r="AO166" s="25"/>
      <c r="AP166" s="25"/>
      <c r="AQ166" s="25"/>
      <c r="AR166" s="25"/>
      <c r="AS166" s="25"/>
      <c r="AT166" s="25"/>
      <c r="AU166" s="25"/>
      <c r="AV166" s="25"/>
      <c r="AW166" s="25"/>
      <c r="AX166" s="25"/>
      <c r="AY166" s="25"/>
      <c r="AZ166" s="25"/>
      <c r="BA166" s="25"/>
      <c r="BB166" s="25"/>
      <c r="BC166" s="25"/>
      <c r="BD166" s="25"/>
      <c r="BE166" s="25"/>
      <c r="BF166" s="25"/>
      <c r="BG166" s="25"/>
      <c r="BH166" s="25"/>
      <c r="BI166" s="25"/>
      <c r="BJ166" s="25"/>
      <c r="BK166" s="25"/>
      <c r="BL166" s="25"/>
      <c r="BM166" s="21">
        <f t="shared" si="95"/>
        <v>6.6613381477509392E-16</v>
      </c>
      <c r="BP166" s="18">
        <v>2036</v>
      </c>
      <c r="BQ166" s="14">
        <f t="shared" si="132"/>
        <v>0</v>
      </c>
      <c r="BR166" s="14">
        <f t="shared" si="132"/>
        <v>0</v>
      </c>
      <c r="BS166" s="14">
        <f t="shared" si="132"/>
        <v>0</v>
      </c>
      <c r="BT166" s="14">
        <f t="shared" si="132"/>
        <v>0</v>
      </c>
      <c r="BU166" s="14">
        <f t="shared" si="132"/>
        <v>0</v>
      </c>
      <c r="BV166" s="14">
        <f t="shared" si="132"/>
        <v>0</v>
      </c>
      <c r="BW166" s="14">
        <f t="shared" si="132"/>
        <v>0</v>
      </c>
      <c r="BX166" s="14">
        <f t="shared" si="132"/>
        <v>0</v>
      </c>
      <c r="BY166" s="14">
        <f t="shared" si="132"/>
        <v>0</v>
      </c>
      <c r="BZ166" s="14">
        <f t="shared" si="132"/>
        <v>0</v>
      </c>
      <c r="CA166" s="14">
        <f t="shared" si="132"/>
        <v>0</v>
      </c>
      <c r="CB166" s="14">
        <f t="shared" si="132"/>
        <v>0</v>
      </c>
      <c r="CC166" s="14">
        <f t="shared" si="132"/>
        <v>0</v>
      </c>
      <c r="CD166" s="14">
        <f t="shared" si="132"/>
        <v>0</v>
      </c>
      <c r="CE166" s="14">
        <f t="shared" si="132"/>
        <v>0</v>
      </c>
      <c r="CF166" s="14">
        <f t="shared" si="132"/>
        <v>0</v>
      </c>
      <c r="CG166" s="14">
        <f t="shared" si="136"/>
        <v>0</v>
      </c>
      <c r="CH166" s="14">
        <f t="shared" si="136"/>
        <v>0</v>
      </c>
      <c r="CI166" s="14">
        <f t="shared" si="136"/>
        <v>0</v>
      </c>
      <c r="CJ166" s="14">
        <f t="shared" si="136"/>
        <v>0</v>
      </c>
      <c r="CK166" s="14">
        <f t="shared" si="136"/>
        <v>0</v>
      </c>
      <c r="CL166" s="14">
        <f t="shared" si="136"/>
        <v>0</v>
      </c>
      <c r="CM166" s="14">
        <f t="shared" si="136"/>
        <v>1</v>
      </c>
      <c r="CN166" s="14">
        <f t="shared" si="136"/>
        <v>0</v>
      </c>
      <c r="CO166" s="14">
        <f t="shared" si="136"/>
        <v>0</v>
      </c>
      <c r="CP166" s="14">
        <f t="shared" si="136"/>
        <v>0</v>
      </c>
      <c r="CQ166" s="14">
        <f t="shared" si="136"/>
        <v>0</v>
      </c>
      <c r="CR166" s="14">
        <f t="shared" si="136"/>
        <v>0</v>
      </c>
      <c r="CS166" s="14">
        <f t="shared" si="136"/>
        <v>0</v>
      </c>
      <c r="CT166" s="14">
        <f t="shared" si="136"/>
        <v>0</v>
      </c>
      <c r="CU166" s="14">
        <f t="shared" si="133"/>
        <v>0</v>
      </c>
      <c r="CV166" s="14">
        <f t="shared" si="133"/>
        <v>0</v>
      </c>
      <c r="CW166" s="14">
        <f t="shared" si="116"/>
        <v>0</v>
      </c>
      <c r="CX166" s="14">
        <f t="shared" si="116"/>
        <v>0</v>
      </c>
      <c r="CY166" s="14">
        <f t="shared" si="116"/>
        <v>0</v>
      </c>
      <c r="CZ166" s="14">
        <f t="shared" si="116"/>
        <v>0</v>
      </c>
      <c r="DA166" s="14">
        <f t="shared" si="116"/>
        <v>0</v>
      </c>
      <c r="DB166" s="14">
        <f t="shared" si="116"/>
        <v>0</v>
      </c>
      <c r="DC166" s="14">
        <f t="shared" si="116"/>
        <v>0</v>
      </c>
      <c r="DD166" s="14">
        <f t="shared" si="116"/>
        <v>0</v>
      </c>
      <c r="DE166" s="14">
        <f t="shared" si="116"/>
        <v>0</v>
      </c>
      <c r="DF166" s="14">
        <f t="shared" si="116"/>
        <v>0</v>
      </c>
      <c r="DG166" s="14">
        <f t="shared" si="116"/>
        <v>0</v>
      </c>
      <c r="DH166" s="14">
        <f t="shared" si="116"/>
        <v>0</v>
      </c>
      <c r="DI166" s="14">
        <f t="shared" si="116"/>
        <v>0</v>
      </c>
      <c r="DJ166" s="14">
        <f t="shared" si="116"/>
        <v>0</v>
      </c>
      <c r="DK166" s="14">
        <f t="shared" si="116"/>
        <v>0</v>
      </c>
      <c r="DL166" s="14">
        <f t="shared" si="116"/>
        <v>0</v>
      </c>
      <c r="DM166" s="14">
        <f t="shared" si="137"/>
        <v>0</v>
      </c>
      <c r="DN166" s="14">
        <f t="shared" si="137"/>
        <v>0</v>
      </c>
      <c r="DO166" s="14">
        <f t="shared" si="137"/>
        <v>0</v>
      </c>
      <c r="DP166" s="14">
        <f t="shared" si="137"/>
        <v>0</v>
      </c>
      <c r="DQ166" s="14">
        <f t="shared" si="134"/>
        <v>0</v>
      </c>
      <c r="DR166" s="14">
        <f t="shared" si="134"/>
        <v>0</v>
      </c>
      <c r="DS166" s="14">
        <f t="shared" si="114"/>
        <v>0</v>
      </c>
      <c r="DT166" s="14">
        <f t="shared" si="93"/>
        <v>0</v>
      </c>
      <c r="DU166" s="14">
        <f t="shared" si="93"/>
        <v>0</v>
      </c>
      <c r="DV166" s="14">
        <f t="shared" si="93"/>
        <v>0</v>
      </c>
      <c r="DW166" s="14">
        <f t="shared" si="93"/>
        <v>0</v>
      </c>
      <c r="DX166" s="14">
        <f t="shared" si="93"/>
        <v>0</v>
      </c>
      <c r="DY166" s="14">
        <f t="shared" si="93"/>
        <v>0</v>
      </c>
      <c r="DZ166" s="14">
        <f t="shared" si="97"/>
        <v>1</v>
      </c>
    </row>
    <row r="167" spans="3:130">
      <c r="C167" s="18">
        <v>2037</v>
      </c>
      <c r="D167" s="25"/>
      <c r="E167" s="25"/>
      <c r="F167" s="25"/>
      <c r="G167" s="25"/>
      <c r="H167" s="25"/>
      <c r="I167" s="25"/>
      <c r="J167" s="25"/>
      <c r="K167" s="25"/>
      <c r="L167" s="25"/>
      <c r="M167" s="25"/>
      <c r="N167" s="25"/>
      <c r="O167" s="25"/>
      <c r="P167" s="25"/>
      <c r="Q167" s="25"/>
      <c r="R167" s="25"/>
      <c r="S167" s="25"/>
      <c r="T167" s="25"/>
      <c r="U167" s="25">
        <f t="shared" si="119"/>
        <v>0</v>
      </c>
      <c r="V167" s="25">
        <f t="shared" si="120"/>
        <v>0</v>
      </c>
      <c r="W167" s="25">
        <f t="shared" si="121"/>
        <v>0</v>
      </c>
      <c r="X167" s="25">
        <f t="shared" si="122"/>
        <v>0</v>
      </c>
      <c r="Y167" s="25">
        <f t="shared" si="123"/>
        <v>0</v>
      </c>
      <c r="Z167" s="25">
        <f t="shared" si="124"/>
        <v>0</v>
      </c>
      <c r="AA167" s="25">
        <f t="shared" si="125"/>
        <v>0</v>
      </c>
      <c r="AB167" s="25">
        <f t="shared" si="126"/>
        <v>0</v>
      </c>
      <c r="AC167" s="25">
        <f t="shared" si="127"/>
        <v>0</v>
      </c>
      <c r="AD167" s="25">
        <f t="shared" si="128"/>
        <v>0</v>
      </c>
      <c r="AE167" s="25">
        <f t="shared" si="129"/>
        <v>0</v>
      </c>
      <c r="AF167" s="25">
        <f t="shared" si="130"/>
        <v>0</v>
      </c>
      <c r="AG167" s="25">
        <f t="shared" si="131"/>
        <v>0</v>
      </c>
      <c r="AH167" s="25">
        <f t="shared" si="135"/>
        <v>0</v>
      </c>
      <c r="AI167" s="25">
        <f t="shared" si="138"/>
        <v>0</v>
      </c>
      <c r="AJ167" s="25">
        <f t="shared" si="139"/>
        <v>0</v>
      </c>
      <c r="AK167" s="25">
        <f t="shared" si="140"/>
        <v>0</v>
      </c>
      <c r="AL167" s="25">
        <f t="shared" si="141"/>
        <v>0</v>
      </c>
      <c r="AM167" s="25">
        <f t="shared" ref="AM167:AM185" si="142">VLOOKUP($C$101,$D$3:$K$63,$A$69,0)*(B132-B131)</f>
        <v>0</v>
      </c>
      <c r="AN167" s="25">
        <f>VLOOKUP($C$102,$D$3:$K$63,$A$69,0)*(B131-B130)</f>
        <v>0</v>
      </c>
      <c r="AO167" s="25">
        <f>VLOOKUP($C$103,$D$3:$K$63,$A$69,0)*B130</f>
        <v>0</v>
      </c>
      <c r="AP167" s="25"/>
      <c r="AQ167" s="25"/>
      <c r="AR167" s="25"/>
      <c r="AS167" s="25"/>
      <c r="AT167" s="25"/>
      <c r="AU167" s="25"/>
      <c r="AV167" s="25"/>
      <c r="AW167" s="25"/>
      <c r="AX167" s="25"/>
      <c r="AY167" s="25"/>
      <c r="AZ167" s="25"/>
      <c r="BA167" s="25"/>
      <c r="BB167" s="25"/>
      <c r="BC167" s="25"/>
      <c r="BD167" s="25"/>
      <c r="BE167" s="25"/>
      <c r="BF167" s="25"/>
      <c r="BG167" s="25"/>
      <c r="BH167" s="25"/>
      <c r="BI167" s="25"/>
      <c r="BJ167" s="25"/>
      <c r="BK167" s="25"/>
      <c r="BL167" s="25"/>
      <c r="BM167" s="21">
        <f t="shared" si="95"/>
        <v>0</v>
      </c>
      <c r="BP167" s="18">
        <v>2037</v>
      </c>
      <c r="BQ167" s="14" t="e">
        <f t="shared" si="132"/>
        <v>#DIV/0!</v>
      </c>
      <c r="BR167" s="14" t="e">
        <f t="shared" si="132"/>
        <v>#DIV/0!</v>
      </c>
      <c r="BS167" s="14" t="e">
        <f t="shared" si="132"/>
        <v>#DIV/0!</v>
      </c>
      <c r="BT167" s="14" t="e">
        <f t="shared" si="132"/>
        <v>#DIV/0!</v>
      </c>
      <c r="BU167" s="14" t="e">
        <f t="shared" si="132"/>
        <v>#DIV/0!</v>
      </c>
      <c r="BV167" s="14" t="e">
        <f t="shared" si="132"/>
        <v>#DIV/0!</v>
      </c>
      <c r="BW167" s="14" t="e">
        <f t="shared" si="132"/>
        <v>#DIV/0!</v>
      </c>
      <c r="BX167" s="14" t="e">
        <f t="shared" si="132"/>
        <v>#DIV/0!</v>
      </c>
      <c r="BY167" s="14" t="e">
        <f t="shared" si="132"/>
        <v>#DIV/0!</v>
      </c>
      <c r="BZ167" s="14" t="e">
        <f t="shared" si="132"/>
        <v>#DIV/0!</v>
      </c>
      <c r="CA167" s="14" t="e">
        <f t="shared" si="132"/>
        <v>#DIV/0!</v>
      </c>
      <c r="CB167" s="14" t="e">
        <f t="shared" si="132"/>
        <v>#DIV/0!</v>
      </c>
      <c r="CC167" s="14" t="e">
        <f t="shared" si="132"/>
        <v>#DIV/0!</v>
      </c>
      <c r="CD167" s="14" t="e">
        <f t="shared" si="132"/>
        <v>#DIV/0!</v>
      </c>
      <c r="CE167" s="14" t="e">
        <f t="shared" si="132"/>
        <v>#DIV/0!</v>
      </c>
      <c r="CF167" s="14" t="e">
        <f t="shared" si="132"/>
        <v>#DIV/0!</v>
      </c>
      <c r="CG167" s="14" t="e">
        <f t="shared" si="136"/>
        <v>#DIV/0!</v>
      </c>
      <c r="CH167" s="14" t="e">
        <f t="shared" si="136"/>
        <v>#DIV/0!</v>
      </c>
      <c r="CI167" s="14" t="e">
        <f t="shared" si="136"/>
        <v>#DIV/0!</v>
      </c>
      <c r="CJ167" s="14" t="e">
        <f t="shared" si="136"/>
        <v>#DIV/0!</v>
      </c>
      <c r="CK167" s="14" t="e">
        <f t="shared" si="136"/>
        <v>#DIV/0!</v>
      </c>
      <c r="CL167" s="14" t="e">
        <f t="shared" si="136"/>
        <v>#DIV/0!</v>
      </c>
      <c r="CM167" s="14" t="e">
        <f t="shared" si="136"/>
        <v>#DIV/0!</v>
      </c>
      <c r="CN167" s="14" t="e">
        <f t="shared" si="136"/>
        <v>#DIV/0!</v>
      </c>
      <c r="CO167" s="14" t="e">
        <f t="shared" si="136"/>
        <v>#DIV/0!</v>
      </c>
      <c r="CP167" s="14" t="e">
        <f t="shared" si="136"/>
        <v>#DIV/0!</v>
      </c>
      <c r="CQ167" s="14" t="e">
        <f t="shared" si="136"/>
        <v>#DIV/0!</v>
      </c>
      <c r="CR167" s="14" t="e">
        <f t="shared" si="136"/>
        <v>#DIV/0!</v>
      </c>
      <c r="CS167" s="14" t="e">
        <f t="shared" si="136"/>
        <v>#DIV/0!</v>
      </c>
      <c r="CT167" s="14" t="e">
        <f t="shared" si="136"/>
        <v>#DIV/0!</v>
      </c>
      <c r="CU167" s="14" t="e">
        <f t="shared" si="133"/>
        <v>#DIV/0!</v>
      </c>
      <c r="CV167" s="14" t="e">
        <f t="shared" si="133"/>
        <v>#DIV/0!</v>
      </c>
      <c r="CW167" s="14" t="e">
        <f t="shared" si="116"/>
        <v>#DIV/0!</v>
      </c>
      <c r="CX167" s="14" t="e">
        <f t="shared" si="116"/>
        <v>#DIV/0!</v>
      </c>
      <c r="CY167" s="14" t="e">
        <f t="shared" si="116"/>
        <v>#DIV/0!</v>
      </c>
      <c r="CZ167" s="14" t="e">
        <f t="shared" si="116"/>
        <v>#DIV/0!</v>
      </c>
      <c r="DA167" s="14" t="e">
        <f t="shared" si="116"/>
        <v>#DIV/0!</v>
      </c>
      <c r="DB167" s="14" t="e">
        <f t="shared" si="116"/>
        <v>#DIV/0!</v>
      </c>
      <c r="DC167" s="14" t="e">
        <f t="shared" si="116"/>
        <v>#DIV/0!</v>
      </c>
      <c r="DD167" s="14" t="e">
        <f t="shared" si="116"/>
        <v>#DIV/0!</v>
      </c>
      <c r="DE167" s="14" t="e">
        <f t="shared" si="116"/>
        <v>#DIV/0!</v>
      </c>
      <c r="DF167" s="14" t="e">
        <f t="shared" si="116"/>
        <v>#DIV/0!</v>
      </c>
      <c r="DG167" s="14" t="e">
        <f t="shared" si="116"/>
        <v>#DIV/0!</v>
      </c>
      <c r="DH167" s="14" t="e">
        <f t="shared" si="116"/>
        <v>#DIV/0!</v>
      </c>
      <c r="DI167" s="14" t="e">
        <f t="shared" si="116"/>
        <v>#DIV/0!</v>
      </c>
      <c r="DJ167" s="14" t="e">
        <f t="shared" si="116"/>
        <v>#DIV/0!</v>
      </c>
      <c r="DK167" s="14" t="e">
        <f t="shared" si="116"/>
        <v>#DIV/0!</v>
      </c>
      <c r="DL167" s="14" t="e">
        <f t="shared" si="116"/>
        <v>#DIV/0!</v>
      </c>
      <c r="DM167" s="14" t="e">
        <f t="shared" si="137"/>
        <v>#DIV/0!</v>
      </c>
      <c r="DN167" s="14" t="e">
        <f t="shared" si="137"/>
        <v>#DIV/0!</v>
      </c>
      <c r="DO167" s="14" t="e">
        <f t="shared" si="137"/>
        <v>#DIV/0!</v>
      </c>
      <c r="DP167" s="14" t="e">
        <f t="shared" si="137"/>
        <v>#DIV/0!</v>
      </c>
      <c r="DQ167" s="14" t="e">
        <f t="shared" si="134"/>
        <v>#DIV/0!</v>
      </c>
      <c r="DR167" s="14" t="e">
        <f t="shared" si="134"/>
        <v>#DIV/0!</v>
      </c>
      <c r="DS167" s="14" t="e">
        <f t="shared" si="114"/>
        <v>#DIV/0!</v>
      </c>
      <c r="DT167" s="14" t="e">
        <f t="shared" si="93"/>
        <v>#DIV/0!</v>
      </c>
      <c r="DU167" s="14" t="e">
        <f t="shared" si="93"/>
        <v>#DIV/0!</v>
      </c>
      <c r="DV167" s="14" t="e">
        <f t="shared" si="93"/>
        <v>#DIV/0!</v>
      </c>
      <c r="DW167" s="14" t="e">
        <f t="shared" si="93"/>
        <v>#DIV/0!</v>
      </c>
      <c r="DX167" s="14" t="e">
        <f t="shared" si="93"/>
        <v>#DIV/0!</v>
      </c>
      <c r="DY167" s="14" t="e">
        <f t="shared" si="93"/>
        <v>#DIV/0!</v>
      </c>
      <c r="DZ167" s="14" t="e">
        <f t="shared" si="97"/>
        <v>#DIV/0!</v>
      </c>
    </row>
    <row r="168" spans="3:130">
      <c r="C168" s="18">
        <v>2038</v>
      </c>
      <c r="D168" s="25"/>
      <c r="E168" s="25"/>
      <c r="F168" s="25"/>
      <c r="G168" s="25"/>
      <c r="H168" s="25"/>
      <c r="I168" s="25"/>
      <c r="J168" s="25"/>
      <c r="K168" s="25"/>
      <c r="L168" s="25"/>
      <c r="M168" s="25"/>
      <c r="N168" s="25"/>
      <c r="O168" s="25"/>
      <c r="P168" s="25"/>
      <c r="Q168" s="25"/>
      <c r="R168" s="25"/>
      <c r="S168" s="25"/>
      <c r="T168" s="25"/>
      <c r="U168" s="25"/>
      <c r="V168" s="25">
        <f t="shared" si="120"/>
        <v>0</v>
      </c>
      <c r="W168" s="25">
        <f t="shared" si="121"/>
        <v>0</v>
      </c>
      <c r="X168" s="25">
        <f t="shared" si="122"/>
        <v>0</v>
      </c>
      <c r="Y168" s="25">
        <f t="shared" si="123"/>
        <v>0</v>
      </c>
      <c r="Z168" s="25">
        <f t="shared" si="124"/>
        <v>0</v>
      </c>
      <c r="AA168" s="25">
        <f t="shared" si="125"/>
        <v>0</v>
      </c>
      <c r="AB168" s="25">
        <f t="shared" si="126"/>
        <v>0</v>
      </c>
      <c r="AC168" s="25">
        <f t="shared" si="127"/>
        <v>0</v>
      </c>
      <c r="AD168" s="25">
        <f t="shared" si="128"/>
        <v>0</v>
      </c>
      <c r="AE168" s="25">
        <f t="shared" si="129"/>
        <v>0</v>
      </c>
      <c r="AF168" s="25">
        <f t="shared" si="130"/>
        <v>0</v>
      </c>
      <c r="AG168" s="25">
        <f t="shared" si="131"/>
        <v>0</v>
      </c>
      <c r="AH168" s="25">
        <f t="shared" si="135"/>
        <v>0</v>
      </c>
      <c r="AI168" s="25">
        <f t="shared" si="138"/>
        <v>0</v>
      </c>
      <c r="AJ168" s="25">
        <f t="shared" si="139"/>
        <v>0</v>
      </c>
      <c r="AK168" s="25">
        <f t="shared" si="140"/>
        <v>0</v>
      </c>
      <c r="AL168" s="25">
        <f t="shared" si="141"/>
        <v>0</v>
      </c>
      <c r="AM168" s="25">
        <f t="shared" si="142"/>
        <v>0</v>
      </c>
      <c r="AN168" s="25">
        <f t="shared" ref="AN168:AN186" si="143">VLOOKUP($C$102,$D$3:$K$63,$A$69,0)*(B132-B131)</f>
        <v>0</v>
      </c>
      <c r="AO168" s="25">
        <f>VLOOKUP($C$103,$D$3:$K$63,$A$69,0)*(B131-B130)</f>
        <v>0</v>
      </c>
      <c r="AP168" s="25">
        <f>VLOOKUP($C$104,$D$3:$K$63,$A$69,0)*B130</f>
        <v>0</v>
      </c>
      <c r="AQ168" s="25"/>
      <c r="AR168" s="25"/>
      <c r="AS168" s="25"/>
      <c r="AT168" s="25"/>
      <c r="AU168" s="25"/>
      <c r="AV168" s="25"/>
      <c r="AW168" s="25"/>
      <c r="AX168" s="25"/>
      <c r="AY168" s="25"/>
      <c r="AZ168" s="25"/>
      <c r="BA168" s="25"/>
      <c r="BB168" s="25"/>
      <c r="BC168" s="25"/>
      <c r="BD168" s="25"/>
      <c r="BE168" s="25"/>
      <c r="BF168" s="25"/>
      <c r="BG168" s="25"/>
      <c r="BH168" s="25"/>
      <c r="BI168" s="25"/>
      <c r="BJ168" s="25"/>
      <c r="BK168" s="25"/>
      <c r="BL168" s="25"/>
      <c r="BM168" s="21">
        <f t="shared" si="95"/>
        <v>0</v>
      </c>
      <c r="BP168" s="18">
        <v>2038</v>
      </c>
      <c r="BQ168" s="14" t="e">
        <f t="shared" si="132"/>
        <v>#DIV/0!</v>
      </c>
      <c r="BR168" s="14" t="e">
        <f t="shared" si="132"/>
        <v>#DIV/0!</v>
      </c>
      <c r="BS168" s="14" t="e">
        <f t="shared" si="132"/>
        <v>#DIV/0!</v>
      </c>
      <c r="BT168" s="14" t="e">
        <f t="shared" si="132"/>
        <v>#DIV/0!</v>
      </c>
      <c r="BU168" s="14" t="e">
        <f t="shared" si="132"/>
        <v>#DIV/0!</v>
      </c>
      <c r="BV168" s="14" t="e">
        <f t="shared" si="132"/>
        <v>#DIV/0!</v>
      </c>
      <c r="BW168" s="14" t="e">
        <f t="shared" si="132"/>
        <v>#DIV/0!</v>
      </c>
      <c r="BX168" s="14" t="e">
        <f t="shared" si="132"/>
        <v>#DIV/0!</v>
      </c>
      <c r="BY168" s="14" t="e">
        <f t="shared" si="132"/>
        <v>#DIV/0!</v>
      </c>
      <c r="BZ168" s="14" t="e">
        <f t="shared" si="132"/>
        <v>#DIV/0!</v>
      </c>
      <c r="CA168" s="14" t="e">
        <f t="shared" si="132"/>
        <v>#DIV/0!</v>
      </c>
      <c r="CB168" s="14" t="e">
        <f t="shared" si="132"/>
        <v>#DIV/0!</v>
      </c>
      <c r="CC168" s="14" t="e">
        <f t="shared" si="132"/>
        <v>#DIV/0!</v>
      </c>
      <c r="CD168" s="14" t="e">
        <f t="shared" si="132"/>
        <v>#DIV/0!</v>
      </c>
      <c r="CE168" s="14" t="e">
        <f t="shared" si="132"/>
        <v>#DIV/0!</v>
      </c>
      <c r="CF168" s="14" t="e">
        <f t="shared" si="132"/>
        <v>#DIV/0!</v>
      </c>
      <c r="CG168" s="14" t="e">
        <f t="shared" si="136"/>
        <v>#DIV/0!</v>
      </c>
      <c r="CH168" s="14" t="e">
        <f t="shared" si="136"/>
        <v>#DIV/0!</v>
      </c>
      <c r="CI168" s="14" t="e">
        <f t="shared" si="136"/>
        <v>#DIV/0!</v>
      </c>
      <c r="CJ168" s="14" t="e">
        <f t="shared" si="136"/>
        <v>#DIV/0!</v>
      </c>
      <c r="CK168" s="14" t="e">
        <f t="shared" si="136"/>
        <v>#DIV/0!</v>
      </c>
      <c r="CL168" s="14" t="e">
        <f t="shared" si="136"/>
        <v>#DIV/0!</v>
      </c>
      <c r="CM168" s="14" t="e">
        <f t="shared" si="136"/>
        <v>#DIV/0!</v>
      </c>
      <c r="CN168" s="14" t="e">
        <f t="shared" si="136"/>
        <v>#DIV/0!</v>
      </c>
      <c r="CO168" s="14" t="e">
        <f t="shared" si="136"/>
        <v>#DIV/0!</v>
      </c>
      <c r="CP168" s="14" t="e">
        <f t="shared" si="136"/>
        <v>#DIV/0!</v>
      </c>
      <c r="CQ168" s="14" t="e">
        <f t="shared" si="136"/>
        <v>#DIV/0!</v>
      </c>
      <c r="CR168" s="14" t="e">
        <f t="shared" si="136"/>
        <v>#DIV/0!</v>
      </c>
      <c r="CS168" s="14" t="e">
        <f t="shared" si="136"/>
        <v>#DIV/0!</v>
      </c>
      <c r="CT168" s="14" t="e">
        <f t="shared" si="136"/>
        <v>#DIV/0!</v>
      </c>
      <c r="CU168" s="14" t="e">
        <f t="shared" si="133"/>
        <v>#DIV/0!</v>
      </c>
      <c r="CV168" s="14" t="e">
        <f t="shared" si="133"/>
        <v>#DIV/0!</v>
      </c>
      <c r="CW168" s="14" t="e">
        <f t="shared" si="116"/>
        <v>#DIV/0!</v>
      </c>
      <c r="CX168" s="14" t="e">
        <f t="shared" si="116"/>
        <v>#DIV/0!</v>
      </c>
      <c r="CY168" s="14" t="e">
        <f t="shared" si="116"/>
        <v>#DIV/0!</v>
      </c>
      <c r="CZ168" s="14" t="e">
        <f t="shared" si="116"/>
        <v>#DIV/0!</v>
      </c>
      <c r="DA168" s="14" t="e">
        <f t="shared" si="116"/>
        <v>#DIV/0!</v>
      </c>
      <c r="DB168" s="14" t="e">
        <f t="shared" si="116"/>
        <v>#DIV/0!</v>
      </c>
      <c r="DC168" s="14" t="e">
        <f t="shared" si="116"/>
        <v>#DIV/0!</v>
      </c>
      <c r="DD168" s="14" t="e">
        <f t="shared" si="116"/>
        <v>#DIV/0!</v>
      </c>
      <c r="DE168" s="14" t="e">
        <f t="shared" si="116"/>
        <v>#DIV/0!</v>
      </c>
      <c r="DF168" s="14" t="e">
        <f t="shared" si="116"/>
        <v>#DIV/0!</v>
      </c>
      <c r="DG168" s="14" t="e">
        <f t="shared" si="116"/>
        <v>#DIV/0!</v>
      </c>
      <c r="DH168" s="14" t="e">
        <f t="shared" si="116"/>
        <v>#DIV/0!</v>
      </c>
      <c r="DI168" s="14" t="e">
        <f t="shared" si="116"/>
        <v>#DIV/0!</v>
      </c>
      <c r="DJ168" s="14" t="e">
        <f t="shared" si="116"/>
        <v>#DIV/0!</v>
      </c>
      <c r="DK168" s="14" t="e">
        <f t="shared" si="116"/>
        <v>#DIV/0!</v>
      </c>
      <c r="DL168" s="14" t="e">
        <f t="shared" si="116"/>
        <v>#DIV/0!</v>
      </c>
      <c r="DM168" s="14" t="e">
        <f t="shared" si="137"/>
        <v>#DIV/0!</v>
      </c>
      <c r="DN168" s="14" t="e">
        <f t="shared" si="137"/>
        <v>#DIV/0!</v>
      </c>
      <c r="DO168" s="14" t="e">
        <f t="shared" si="137"/>
        <v>#DIV/0!</v>
      </c>
      <c r="DP168" s="14" t="e">
        <f t="shared" si="137"/>
        <v>#DIV/0!</v>
      </c>
      <c r="DQ168" s="14" t="e">
        <f t="shared" si="134"/>
        <v>#DIV/0!</v>
      </c>
      <c r="DR168" s="14" t="e">
        <f t="shared" si="134"/>
        <v>#DIV/0!</v>
      </c>
      <c r="DS168" s="14" t="e">
        <f t="shared" si="114"/>
        <v>#DIV/0!</v>
      </c>
      <c r="DT168" s="14" t="e">
        <f t="shared" si="93"/>
        <v>#DIV/0!</v>
      </c>
      <c r="DU168" s="14" t="e">
        <f t="shared" si="93"/>
        <v>#DIV/0!</v>
      </c>
      <c r="DV168" s="14" t="e">
        <f t="shared" si="93"/>
        <v>#DIV/0!</v>
      </c>
      <c r="DW168" s="14" t="e">
        <f t="shared" si="93"/>
        <v>#DIV/0!</v>
      </c>
      <c r="DX168" s="14" t="e">
        <f t="shared" si="93"/>
        <v>#DIV/0!</v>
      </c>
      <c r="DY168" s="14" t="e">
        <f t="shared" si="93"/>
        <v>#DIV/0!</v>
      </c>
      <c r="DZ168" s="14" t="e">
        <f t="shared" si="97"/>
        <v>#DIV/0!</v>
      </c>
    </row>
    <row r="169" spans="3:130">
      <c r="C169" s="18">
        <v>2039</v>
      </c>
      <c r="D169" s="25"/>
      <c r="E169" s="25"/>
      <c r="F169" s="25"/>
      <c r="G169" s="25"/>
      <c r="H169" s="25"/>
      <c r="I169" s="25"/>
      <c r="J169" s="25"/>
      <c r="K169" s="25"/>
      <c r="L169" s="25"/>
      <c r="M169" s="25"/>
      <c r="N169" s="25"/>
      <c r="O169" s="25"/>
      <c r="P169" s="25"/>
      <c r="Q169" s="25"/>
      <c r="R169" s="25"/>
      <c r="S169" s="25"/>
      <c r="T169" s="25"/>
      <c r="U169" s="25"/>
      <c r="V169" s="25"/>
      <c r="W169" s="25">
        <f t="shared" si="121"/>
        <v>0</v>
      </c>
      <c r="X169" s="25">
        <f t="shared" si="122"/>
        <v>0</v>
      </c>
      <c r="Y169" s="25">
        <f t="shared" si="123"/>
        <v>0</v>
      </c>
      <c r="Z169" s="25">
        <f t="shared" si="124"/>
        <v>0</v>
      </c>
      <c r="AA169" s="25">
        <f t="shared" si="125"/>
        <v>0</v>
      </c>
      <c r="AB169" s="25">
        <f t="shared" si="126"/>
        <v>0</v>
      </c>
      <c r="AC169" s="25">
        <f t="shared" si="127"/>
        <v>0</v>
      </c>
      <c r="AD169" s="25">
        <f t="shared" si="128"/>
        <v>0</v>
      </c>
      <c r="AE169" s="25">
        <f t="shared" si="129"/>
        <v>0</v>
      </c>
      <c r="AF169" s="25">
        <f t="shared" si="130"/>
        <v>0</v>
      </c>
      <c r="AG169" s="25">
        <f t="shared" si="131"/>
        <v>0</v>
      </c>
      <c r="AH169" s="25">
        <f t="shared" si="135"/>
        <v>0</v>
      </c>
      <c r="AI169" s="25">
        <f t="shared" si="138"/>
        <v>0</v>
      </c>
      <c r="AJ169" s="25">
        <f t="shared" si="139"/>
        <v>0</v>
      </c>
      <c r="AK169" s="25">
        <f t="shared" si="140"/>
        <v>0</v>
      </c>
      <c r="AL169" s="25">
        <f t="shared" si="141"/>
        <v>0</v>
      </c>
      <c r="AM169" s="25">
        <f t="shared" si="142"/>
        <v>0</v>
      </c>
      <c r="AN169" s="25">
        <f t="shared" si="143"/>
        <v>0</v>
      </c>
      <c r="AO169" s="25">
        <f t="shared" ref="AO169:AO187" si="144">VLOOKUP($C$103,$D$3:$K$63,$A$69,0)*(B132-B131)</f>
        <v>0</v>
      </c>
      <c r="AP169" s="25">
        <f>VLOOKUP($C$104,$D$3:$K$63,$A$69,0)*(B131-B130)</f>
        <v>0</v>
      </c>
      <c r="AQ169" s="25">
        <f>VLOOKUP($C$105,$D$3:$K$63,$A$69,0)*B130</f>
        <v>0</v>
      </c>
      <c r="AR169" s="25"/>
      <c r="AS169" s="25"/>
      <c r="AT169" s="25"/>
      <c r="AU169" s="25"/>
      <c r="AV169" s="25"/>
      <c r="AW169" s="25"/>
      <c r="AX169" s="25"/>
      <c r="AY169" s="25"/>
      <c r="AZ169" s="25"/>
      <c r="BA169" s="25"/>
      <c r="BB169" s="25"/>
      <c r="BC169" s="25"/>
      <c r="BD169" s="25"/>
      <c r="BE169" s="25"/>
      <c r="BF169" s="25"/>
      <c r="BG169" s="25"/>
      <c r="BH169" s="25"/>
      <c r="BI169" s="25"/>
      <c r="BJ169" s="25"/>
      <c r="BK169" s="25"/>
      <c r="BL169" s="25"/>
      <c r="BM169" s="21">
        <f t="shared" si="95"/>
        <v>0</v>
      </c>
      <c r="BP169" s="18">
        <v>2039</v>
      </c>
      <c r="BQ169" s="14" t="e">
        <f t="shared" si="132"/>
        <v>#DIV/0!</v>
      </c>
      <c r="BR169" s="14" t="e">
        <f t="shared" si="132"/>
        <v>#DIV/0!</v>
      </c>
      <c r="BS169" s="14" t="e">
        <f t="shared" si="132"/>
        <v>#DIV/0!</v>
      </c>
      <c r="BT169" s="14" t="e">
        <f t="shared" si="132"/>
        <v>#DIV/0!</v>
      </c>
      <c r="BU169" s="14" t="e">
        <f t="shared" si="132"/>
        <v>#DIV/0!</v>
      </c>
      <c r="BV169" s="14" t="e">
        <f t="shared" si="132"/>
        <v>#DIV/0!</v>
      </c>
      <c r="BW169" s="14" t="e">
        <f t="shared" si="132"/>
        <v>#DIV/0!</v>
      </c>
      <c r="BX169" s="14" t="e">
        <f t="shared" si="132"/>
        <v>#DIV/0!</v>
      </c>
      <c r="BY169" s="14" t="e">
        <f t="shared" si="132"/>
        <v>#DIV/0!</v>
      </c>
      <c r="BZ169" s="14" t="e">
        <f t="shared" si="132"/>
        <v>#DIV/0!</v>
      </c>
      <c r="CA169" s="14" t="e">
        <f t="shared" si="132"/>
        <v>#DIV/0!</v>
      </c>
      <c r="CB169" s="14" t="e">
        <f t="shared" si="132"/>
        <v>#DIV/0!</v>
      </c>
      <c r="CC169" s="14" t="e">
        <f t="shared" si="132"/>
        <v>#DIV/0!</v>
      </c>
      <c r="CD169" s="14" t="e">
        <f t="shared" si="132"/>
        <v>#DIV/0!</v>
      </c>
      <c r="CE169" s="14" t="e">
        <f t="shared" si="132"/>
        <v>#DIV/0!</v>
      </c>
      <c r="CF169" s="14" t="e">
        <f t="shared" si="132"/>
        <v>#DIV/0!</v>
      </c>
      <c r="CG169" s="14" t="e">
        <f t="shared" si="136"/>
        <v>#DIV/0!</v>
      </c>
      <c r="CH169" s="14" t="e">
        <f t="shared" si="136"/>
        <v>#DIV/0!</v>
      </c>
      <c r="CI169" s="14" t="e">
        <f t="shared" si="136"/>
        <v>#DIV/0!</v>
      </c>
      <c r="CJ169" s="14" t="e">
        <f t="shared" si="136"/>
        <v>#DIV/0!</v>
      </c>
      <c r="CK169" s="14" t="e">
        <f t="shared" si="136"/>
        <v>#DIV/0!</v>
      </c>
      <c r="CL169" s="14" t="e">
        <f t="shared" si="136"/>
        <v>#DIV/0!</v>
      </c>
      <c r="CM169" s="14" t="e">
        <f t="shared" si="136"/>
        <v>#DIV/0!</v>
      </c>
      <c r="CN169" s="14" t="e">
        <f t="shared" si="136"/>
        <v>#DIV/0!</v>
      </c>
      <c r="CO169" s="14" t="e">
        <f t="shared" si="136"/>
        <v>#DIV/0!</v>
      </c>
      <c r="CP169" s="14" t="e">
        <f t="shared" si="136"/>
        <v>#DIV/0!</v>
      </c>
      <c r="CQ169" s="14" t="e">
        <f t="shared" si="136"/>
        <v>#DIV/0!</v>
      </c>
      <c r="CR169" s="14" t="e">
        <f t="shared" si="136"/>
        <v>#DIV/0!</v>
      </c>
      <c r="CS169" s="14" t="e">
        <f t="shared" si="136"/>
        <v>#DIV/0!</v>
      </c>
      <c r="CT169" s="14" t="e">
        <f t="shared" si="136"/>
        <v>#DIV/0!</v>
      </c>
      <c r="CU169" s="14" t="e">
        <f t="shared" si="133"/>
        <v>#DIV/0!</v>
      </c>
      <c r="CV169" s="14" t="e">
        <f t="shared" si="133"/>
        <v>#DIV/0!</v>
      </c>
      <c r="CW169" s="14" t="e">
        <f t="shared" si="116"/>
        <v>#DIV/0!</v>
      </c>
      <c r="CX169" s="14" t="e">
        <f t="shared" si="116"/>
        <v>#DIV/0!</v>
      </c>
      <c r="CY169" s="14" t="e">
        <f t="shared" si="116"/>
        <v>#DIV/0!</v>
      </c>
      <c r="CZ169" s="14" t="e">
        <f t="shared" si="116"/>
        <v>#DIV/0!</v>
      </c>
      <c r="DA169" s="14" t="e">
        <f t="shared" si="116"/>
        <v>#DIV/0!</v>
      </c>
      <c r="DB169" s="14" t="e">
        <f t="shared" si="116"/>
        <v>#DIV/0!</v>
      </c>
      <c r="DC169" s="14" t="e">
        <f>AP169/$BM169</f>
        <v>#DIV/0!</v>
      </c>
      <c r="DD169" s="14" t="e">
        <f t="shared" si="116"/>
        <v>#DIV/0!</v>
      </c>
      <c r="DE169" s="14" t="e">
        <f t="shared" si="116"/>
        <v>#DIV/0!</v>
      </c>
      <c r="DF169" s="14" t="e">
        <f t="shared" si="116"/>
        <v>#DIV/0!</v>
      </c>
      <c r="DG169" s="14" t="e">
        <f t="shared" si="116"/>
        <v>#DIV/0!</v>
      </c>
      <c r="DH169" s="14" t="e">
        <f t="shared" si="116"/>
        <v>#DIV/0!</v>
      </c>
      <c r="DI169" s="14" t="e">
        <f t="shared" si="116"/>
        <v>#DIV/0!</v>
      </c>
      <c r="DJ169" s="14" t="e">
        <f t="shared" si="116"/>
        <v>#DIV/0!</v>
      </c>
      <c r="DK169" s="14" t="e">
        <f t="shared" si="116"/>
        <v>#DIV/0!</v>
      </c>
      <c r="DL169" s="14" t="e">
        <f t="shared" si="116"/>
        <v>#DIV/0!</v>
      </c>
      <c r="DM169" s="14" t="e">
        <f t="shared" si="137"/>
        <v>#DIV/0!</v>
      </c>
      <c r="DN169" s="14" t="e">
        <f t="shared" si="137"/>
        <v>#DIV/0!</v>
      </c>
      <c r="DO169" s="14" t="e">
        <f t="shared" si="137"/>
        <v>#DIV/0!</v>
      </c>
      <c r="DP169" s="14" t="e">
        <f t="shared" si="137"/>
        <v>#DIV/0!</v>
      </c>
      <c r="DQ169" s="14" t="e">
        <f t="shared" si="134"/>
        <v>#DIV/0!</v>
      </c>
      <c r="DR169" s="14" t="e">
        <f t="shared" si="134"/>
        <v>#DIV/0!</v>
      </c>
      <c r="DS169" s="14" t="e">
        <f t="shared" si="114"/>
        <v>#DIV/0!</v>
      </c>
      <c r="DT169" s="14" t="e">
        <f t="shared" si="93"/>
        <v>#DIV/0!</v>
      </c>
      <c r="DU169" s="14" t="e">
        <f t="shared" si="93"/>
        <v>#DIV/0!</v>
      </c>
      <c r="DV169" s="14" t="e">
        <f t="shared" si="93"/>
        <v>#DIV/0!</v>
      </c>
      <c r="DW169" s="14" t="e">
        <f t="shared" si="93"/>
        <v>#DIV/0!</v>
      </c>
      <c r="DX169" s="14" t="e">
        <f t="shared" si="93"/>
        <v>#DIV/0!</v>
      </c>
      <c r="DY169" s="14" t="e">
        <f t="shared" si="93"/>
        <v>#DIV/0!</v>
      </c>
      <c r="DZ169" s="14" t="e">
        <f>SUM(BQ169:DY169)</f>
        <v>#DIV/0!</v>
      </c>
    </row>
    <row r="170" spans="3:130">
      <c r="C170" s="18">
        <v>2040</v>
      </c>
      <c r="D170" s="25"/>
      <c r="E170" s="25"/>
      <c r="F170" s="25"/>
      <c r="G170" s="25"/>
      <c r="H170" s="25"/>
      <c r="I170" s="25"/>
      <c r="J170" s="25"/>
      <c r="K170" s="25"/>
      <c r="L170" s="25"/>
      <c r="M170" s="25"/>
      <c r="N170" s="25"/>
      <c r="O170" s="25"/>
      <c r="P170" s="25"/>
      <c r="Q170" s="25"/>
      <c r="R170" s="25"/>
      <c r="S170" s="25"/>
      <c r="T170" s="25"/>
      <c r="U170" s="25"/>
      <c r="V170" s="25"/>
      <c r="W170" s="25"/>
      <c r="X170" s="25">
        <f t="shared" si="122"/>
        <v>0</v>
      </c>
      <c r="Y170" s="25">
        <f t="shared" si="123"/>
        <v>0</v>
      </c>
      <c r="Z170" s="25">
        <f t="shared" si="124"/>
        <v>0</v>
      </c>
      <c r="AA170" s="25">
        <f t="shared" si="125"/>
        <v>0</v>
      </c>
      <c r="AB170" s="25">
        <f t="shared" si="126"/>
        <v>0</v>
      </c>
      <c r="AC170" s="25">
        <f t="shared" si="127"/>
        <v>0</v>
      </c>
      <c r="AD170" s="25">
        <f t="shared" si="128"/>
        <v>0</v>
      </c>
      <c r="AE170" s="25">
        <f t="shared" si="129"/>
        <v>0</v>
      </c>
      <c r="AF170" s="25">
        <f t="shared" si="130"/>
        <v>0</v>
      </c>
      <c r="AG170" s="25">
        <f t="shared" si="131"/>
        <v>0</v>
      </c>
      <c r="AH170" s="25">
        <f t="shared" si="135"/>
        <v>0</v>
      </c>
      <c r="AI170" s="25">
        <f t="shared" si="138"/>
        <v>0</v>
      </c>
      <c r="AJ170" s="25">
        <f t="shared" si="139"/>
        <v>0</v>
      </c>
      <c r="AK170" s="25">
        <f t="shared" si="140"/>
        <v>0</v>
      </c>
      <c r="AL170" s="25">
        <f t="shared" si="141"/>
        <v>0</v>
      </c>
      <c r="AM170" s="25">
        <f t="shared" si="142"/>
        <v>0</v>
      </c>
      <c r="AN170" s="25">
        <f t="shared" si="143"/>
        <v>0</v>
      </c>
      <c r="AO170" s="25">
        <f t="shared" si="144"/>
        <v>0</v>
      </c>
      <c r="AP170" s="25">
        <f t="shared" ref="AP170:AP188" si="145">VLOOKUP($C$104,$D$3:$K$63,$A$69,0)*(B132-B131)</f>
        <v>0</v>
      </c>
      <c r="AQ170" s="25">
        <f>VLOOKUP($C$105,$D$3:$K$63,$A$69,0)*(B131-B130)</f>
        <v>0</v>
      </c>
      <c r="AR170" s="25">
        <f>VLOOKUP($C$106,$D$3:$K$63,$A$69,0)*B130</f>
        <v>0</v>
      </c>
      <c r="AS170" s="25"/>
      <c r="AT170" s="25"/>
      <c r="AU170" s="25"/>
      <c r="AV170" s="25"/>
      <c r="AW170" s="25"/>
      <c r="AX170" s="25"/>
      <c r="AY170" s="25"/>
      <c r="AZ170" s="25"/>
      <c r="BA170" s="25"/>
      <c r="BB170" s="25"/>
      <c r="BC170" s="25"/>
      <c r="BD170" s="25"/>
      <c r="BE170" s="25"/>
      <c r="BF170" s="25"/>
      <c r="BG170" s="25"/>
      <c r="BH170" s="25"/>
      <c r="BI170" s="25"/>
      <c r="BJ170" s="25"/>
      <c r="BK170" s="25"/>
      <c r="BL170" s="25"/>
      <c r="BM170" s="21">
        <f t="shared" si="95"/>
        <v>0</v>
      </c>
      <c r="BP170" s="18">
        <v>2040</v>
      </c>
      <c r="BQ170" s="14" t="e">
        <f t="shared" si="132"/>
        <v>#DIV/0!</v>
      </c>
      <c r="BR170" s="14" t="e">
        <f t="shared" si="132"/>
        <v>#DIV/0!</v>
      </c>
      <c r="BS170" s="14" t="e">
        <f t="shared" si="132"/>
        <v>#DIV/0!</v>
      </c>
      <c r="BT170" s="14" t="e">
        <f t="shared" si="132"/>
        <v>#DIV/0!</v>
      </c>
      <c r="BU170" s="14" t="e">
        <f t="shared" si="132"/>
        <v>#DIV/0!</v>
      </c>
      <c r="BV170" s="14" t="e">
        <f t="shared" si="132"/>
        <v>#DIV/0!</v>
      </c>
      <c r="BW170" s="14" t="e">
        <f t="shared" si="132"/>
        <v>#DIV/0!</v>
      </c>
      <c r="BX170" s="14" t="e">
        <f t="shared" si="132"/>
        <v>#DIV/0!</v>
      </c>
      <c r="BY170" s="14" t="e">
        <f t="shared" si="132"/>
        <v>#DIV/0!</v>
      </c>
      <c r="BZ170" s="14" t="e">
        <f t="shared" si="132"/>
        <v>#DIV/0!</v>
      </c>
      <c r="CA170" s="14" t="e">
        <f t="shared" si="132"/>
        <v>#DIV/0!</v>
      </c>
      <c r="CB170" s="14" t="e">
        <f t="shared" si="132"/>
        <v>#DIV/0!</v>
      </c>
      <c r="CC170" s="14" t="e">
        <f t="shared" si="132"/>
        <v>#DIV/0!</v>
      </c>
      <c r="CD170" s="14" t="e">
        <f t="shared" si="132"/>
        <v>#DIV/0!</v>
      </c>
      <c r="CE170" s="14" t="e">
        <f t="shared" si="132"/>
        <v>#DIV/0!</v>
      </c>
      <c r="CF170" s="14" t="e">
        <f t="shared" si="132"/>
        <v>#DIV/0!</v>
      </c>
      <c r="CG170" s="14" t="e">
        <f t="shared" si="136"/>
        <v>#DIV/0!</v>
      </c>
      <c r="CH170" s="14" t="e">
        <f t="shared" si="136"/>
        <v>#DIV/0!</v>
      </c>
      <c r="CI170" s="14" t="e">
        <f t="shared" si="136"/>
        <v>#DIV/0!</v>
      </c>
      <c r="CJ170" s="14" t="e">
        <f t="shared" si="136"/>
        <v>#DIV/0!</v>
      </c>
      <c r="CK170" s="14" t="e">
        <f t="shared" si="136"/>
        <v>#DIV/0!</v>
      </c>
      <c r="CL170" s="14" t="e">
        <f t="shared" si="136"/>
        <v>#DIV/0!</v>
      </c>
      <c r="CM170" s="14" t="e">
        <f t="shared" si="136"/>
        <v>#DIV/0!</v>
      </c>
      <c r="CN170" s="14" t="e">
        <f t="shared" si="136"/>
        <v>#DIV/0!</v>
      </c>
      <c r="CO170" s="14" t="e">
        <f t="shared" si="136"/>
        <v>#DIV/0!</v>
      </c>
      <c r="CP170" s="14" t="e">
        <f t="shared" si="136"/>
        <v>#DIV/0!</v>
      </c>
      <c r="CQ170" s="14" t="e">
        <f t="shared" si="136"/>
        <v>#DIV/0!</v>
      </c>
      <c r="CR170" s="14" t="e">
        <f t="shared" si="136"/>
        <v>#DIV/0!</v>
      </c>
      <c r="CS170" s="14" t="e">
        <f t="shared" si="136"/>
        <v>#DIV/0!</v>
      </c>
      <c r="CT170" s="14" t="e">
        <f t="shared" si="136"/>
        <v>#DIV/0!</v>
      </c>
      <c r="CU170" s="14" t="e">
        <f t="shared" si="133"/>
        <v>#DIV/0!</v>
      </c>
      <c r="CV170" s="14" t="e">
        <f t="shared" si="133"/>
        <v>#DIV/0!</v>
      </c>
      <c r="CW170" s="14" t="e">
        <f t="shared" si="116"/>
        <v>#DIV/0!</v>
      </c>
      <c r="CX170" s="14" t="e">
        <f t="shared" si="116"/>
        <v>#DIV/0!</v>
      </c>
      <c r="CY170" s="14" t="e">
        <f t="shared" si="116"/>
        <v>#DIV/0!</v>
      </c>
      <c r="CZ170" s="14" t="e">
        <f t="shared" si="116"/>
        <v>#DIV/0!</v>
      </c>
      <c r="DA170" s="14" t="e">
        <f t="shared" si="116"/>
        <v>#DIV/0!</v>
      </c>
      <c r="DB170" s="14" t="e">
        <f t="shared" si="116"/>
        <v>#DIV/0!</v>
      </c>
      <c r="DC170" s="14" t="e">
        <f>AP169/$BM170</f>
        <v>#DIV/0!</v>
      </c>
      <c r="DD170" s="14" t="e">
        <f t="shared" si="116"/>
        <v>#DIV/0!</v>
      </c>
      <c r="DE170" s="14" t="e">
        <f t="shared" si="116"/>
        <v>#DIV/0!</v>
      </c>
      <c r="DF170" s="14" t="e">
        <f t="shared" si="116"/>
        <v>#DIV/0!</v>
      </c>
      <c r="DG170" s="14" t="e">
        <f t="shared" si="116"/>
        <v>#DIV/0!</v>
      </c>
      <c r="DH170" s="14" t="e">
        <f t="shared" si="116"/>
        <v>#DIV/0!</v>
      </c>
      <c r="DI170" s="14" t="e">
        <f t="shared" si="116"/>
        <v>#DIV/0!</v>
      </c>
      <c r="DJ170" s="14" t="e">
        <f t="shared" si="116"/>
        <v>#DIV/0!</v>
      </c>
      <c r="DK170" s="14" t="e">
        <f t="shared" si="116"/>
        <v>#DIV/0!</v>
      </c>
      <c r="DL170" s="14" t="e">
        <f t="shared" si="116"/>
        <v>#DIV/0!</v>
      </c>
      <c r="DM170" s="14" t="e">
        <f t="shared" si="137"/>
        <v>#DIV/0!</v>
      </c>
      <c r="DN170" s="14" t="e">
        <f t="shared" si="137"/>
        <v>#DIV/0!</v>
      </c>
      <c r="DO170" s="14" t="e">
        <f t="shared" si="137"/>
        <v>#DIV/0!</v>
      </c>
      <c r="DP170" s="14" t="e">
        <f t="shared" si="137"/>
        <v>#DIV/0!</v>
      </c>
      <c r="DQ170" s="14" t="e">
        <f t="shared" si="134"/>
        <v>#DIV/0!</v>
      </c>
      <c r="DR170" s="14" t="e">
        <f t="shared" si="134"/>
        <v>#DIV/0!</v>
      </c>
      <c r="DS170" s="14" t="e">
        <f t="shared" si="114"/>
        <v>#DIV/0!</v>
      </c>
      <c r="DT170" s="14" t="e">
        <f t="shared" si="93"/>
        <v>#DIV/0!</v>
      </c>
      <c r="DU170" s="14" t="e">
        <f t="shared" si="93"/>
        <v>#DIV/0!</v>
      </c>
      <c r="DV170" s="14" t="e">
        <f t="shared" si="93"/>
        <v>#DIV/0!</v>
      </c>
      <c r="DW170" s="14" t="e">
        <f t="shared" si="93"/>
        <v>#DIV/0!</v>
      </c>
      <c r="DX170" s="14" t="e">
        <f t="shared" si="93"/>
        <v>#DIV/0!</v>
      </c>
      <c r="DY170" s="14" t="e">
        <f t="shared" si="93"/>
        <v>#DIV/0!</v>
      </c>
      <c r="DZ170" s="14" t="e">
        <f t="shared" ref="DZ170:DZ190" si="146">SUM(BQ170:DY170)</f>
        <v>#DIV/0!</v>
      </c>
    </row>
    <row r="171" spans="3:130">
      <c r="C171" s="18">
        <v>2041</v>
      </c>
      <c r="D171" s="25"/>
      <c r="E171" s="25"/>
      <c r="F171" s="25"/>
      <c r="G171" s="25"/>
      <c r="H171" s="25"/>
      <c r="I171" s="25"/>
      <c r="J171" s="25"/>
      <c r="K171" s="25"/>
      <c r="L171" s="25"/>
      <c r="M171" s="25"/>
      <c r="N171" s="25"/>
      <c r="O171" s="25"/>
      <c r="P171" s="25"/>
      <c r="Q171" s="25"/>
      <c r="R171" s="25"/>
      <c r="S171" s="25"/>
      <c r="T171" s="25"/>
      <c r="U171" s="25"/>
      <c r="V171" s="25"/>
      <c r="W171" s="25"/>
      <c r="X171" s="25"/>
      <c r="Y171" s="25">
        <f t="shared" si="123"/>
        <v>0</v>
      </c>
      <c r="Z171" s="25">
        <f t="shared" si="124"/>
        <v>0</v>
      </c>
      <c r="AA171" s="25">
        <f t="shared" si="125"/>
        <v>0</v>
      </c>
      <c r="AB171" s="25">
        <f t="shared" si="126"/>
        <v>0</v>
      </c>
      <c r="AC171" s="25">
        <f t="shared" si="127"/>
        <v>0</v>
      </c>
      <c r="AD171" s="25">
        <f t="shared" si="128"/>
        <v>0</v>
      </c>
      <c r="AE171" s="25">
        <f t="shared" si="129"/>
        <v>0</v>
      </c>
      <c r="AF171" s="25">
        <f t="shared" si="130"/>
        <v>0</v>
      </c>
      <c r="AG171" s="25">
        <f t="shared" si="131"/>
        <v>0</v>
      </c>
      <c r="AH171" s="25">
        <f t="shared" si="135"/>
        <v>0</v>
      </c>
      <c r="AI171" s="25">
        <f t="shared" si="138"/>
        <v>0</v>
      </c>
      <c r="AJ171" s="25">
        <f t="shared" si="139"/>
        <v>0</v>
      </c>
      <c r="AK171" s="25">
        <f t="shared" si="140"/>
        <v>0</v>
      </c>
      <c r="AL171" s="25">
        <f t="shared" si="141"/>
        <v>0</v>
      </c>
      <c r="AM171" s="25">
        <f t="shared" si="142"/>
        <v>0</v>
      </c>
      <c r="AN171" s="25">
        <f t="shared" si="143"/>
        <v>0</v>
      </c>
      <c r="AO171" s="25">
        <f t="shared" si="144"/>
        <v>0</v>
      </c>
      <c r="AP171" s="25">
        <f t="shared" si="145"/>
        <v>0</v>
      </c>
      <c r="AQ171" s="25">
        <f t="shared" ref="AQ171:AQ189" si="147">VLOOKUP($C$105,$D$3:$K$63,$A$69,0)*(B132-B131)</f>
        <v>0</v>
      </c>
      <c r="AR171" s="25">
        <f>VLOOKUP($C$106,$D$3:$K$63,$A$69,0)*(B131-B130)</f>
        <v>0</v>
      </c>
      <c r="AS171" s="25">
        <f>VLOOKUP($C$107,$D$3:$K$63,$A$69,0)*B130</f>
        <v>0</v>
      </c>
      <c r="AT171" s="25"/>
      <c r="AU171" s="25"/>
      <c r="AV171" s="25"/>
      <c r="AW171" s="25"/>
      <c r="AX171" s="25"/>
      <c r="AY171" s="25"/>
      <c r="AZ171" s="25"/>
      <c r="BA171" s="25"/>
      <c r="BB171" s="25"/>
      <c r="BC171" s="25"/>
      <c r="BD171" s="25"/>
      <c r="BE171" s="25"/>
      <c r="BF171" s="25"/>
      <c r="BG171" s="25"/>
      <c r="BH171" s="25"/>
      <c r="BI171" s="25"/>
      <c r="BJ171" s="25"/>
      <c r="BK171" s="25"/>
      <c r="BL171" s="25"/>
      <c r="BM171" s="21">
        <f t="shared" si="95"/>
        <v>0</v>
      </c>
      <c r="BP171" s="18">
        <v>2041</v>
      </c>
      <c r="BQ171" s="14" t="e">
        <f t="shared" si="132"/>
        <v>#DIV/0!</v>
      </c>
      <c r="BR171" s="14" t="e">
        <f t="shared" si="132"/>
        <v>#DIV/0!</v>
      </c>
      <c r="BS171" s="14" t="e">
        <f t="shared" si="132"/>
        <v>#DIV/0!</v>
      </c>
      <c r="BT171" s="14" t="e">
        <f t="shared" si="132"/>
        <v>#DIV/0!</v>
      </c>
      <c r="BU171" s="14" t="e">
        <f t="shared" si="132"/>
        <v>#DIV/0!</v>
      </c>
      <c r="BV171" s="14" t="e">
        <f t="shared" si="132"/>
        <v>#DIV/0!</v>
      </c>
      <c r="BW171" s="14" t="e">
        <f t="shared" si="132"/>
        <v>#DIV/0!</v>
      </c>
      <c r="BX171" s="14" t="e">
        <f t="shared" si="132"/>
        <v>#DIV/0!</v>
      </c>
      <c r="BY171" s="14" t="e">
        <f t="shared" si="132"/>
        <v>#DIV/0!</v>
      </c>
      <c r="BZ171" s="14" t="e">
        <f t="shared" si="132"/>
        <v>#DIV/0!</v>
      </c>
      <c r="CA171" s="14" t="e">
        <f t="shared" si="132"/>
        <v>#DIV/0!</v>
      </c>
      <c r="CB171" s="14" t="e">
        <f t="shared" si="132"/>
        <v>#DIV/0!</v>
      </c>
      <c r="CC171" s="14" t="e">
        <f t="shared" si="132"/>
        <v>#DIV/0!</v>
      </c>
      <c r="CD171" s="14" t="e">
        <f t="shared" si="132"/>
        <v>#DIV/0!</v>
      </c>
      <c r="CE171" s="14" t="e">
        <f t="shared" si="132"/>
        <v>#DIV/0!</v>
      </c>
      <c r="CF171" s="14" t="e">
        <f t="shared" si="132"/>
        <v>#DIV/0!</v>
      </c>
      <c r="CG171" s="14" t="e">
        <f t="shared" si="136"/>
        <v>#DIV/0!</v>
      </c>
      <c r="CH171" s="14" t="e">
        <f t="shared" si="136"/>
        <v>#DIV/0!</v>
      </c>
      <c r="CI171" s="14" t="e">
        <f t="shared" si="136"/>
        <v>#DIV/0!</v>
      </c>
      <c r="CJ171" s="14" t="e">
        <f t="shared" si="136"/>
        <v>#DIV/0!</v>
      </c>
      <c r="CK171" s="14" t="e">
        <f t="shared" si="136"/>
        <v>#DIV/0!</v>
      </c>
      <c r="CL171" s="14" t="e">
        <f t="shared" si="136"/>
        <v>#DIV/0!</v>
      </c>
      <c r="CM171" s="14" t="e">
        <f t="shared" si="136"/>
        <v>#DIV/0!</v>
      </c>
      <c r="CN171" s="14" t="e">
        <f t="shared" si="136"/>
        <v>#DIV/0!</v>
      </c>
      <c r="CO171" s="14" t="e">
        <f t="shared" si="136"/>
        <v>#DIV/0!</v>
      </c>
      <c r="CP171" s="14" t="e">
        <f t="shared" si="136"/>
        <v>#DIV/0!</v>
      </c>
      <c r="CQ171" s="14" t="e">
        <f t="shared" si="136"/>
        <v>#DIV/0!</v>
      </c>
      <c r="CR171" s="14" t="e">
        <f t="shared" si="136"/>
        <v>#DIV/0!</v>
      </c>
      <c r="CS171" s="14" t="e">
        <f t="shared" si="136"/>
        <v>#DIV/0!</v>
      </c>
      <c r="CT171" s="14" t="e">
        <f t="shared" si="136"/>
        <v>#DIV/0!</v>
      </c>
      <c r="CU171" s="14" t="e">
        <f t="shared" si="133"/>
        <v>#DIV/0!</v>
      </c>
      <c r="CV171" s="14" t="e">
        <f t="shared" si="133"/>
        <v>#DIV/0!</v>
      </c>
      <c r="CW171" s="14" t="e">
        <f t="shared" si="116"/>
        <v>#DIV/0!</v>
      </c>
      <c r="CX171" s="14" t="e">
        <f t="shared" si="116"/>
        <v>#DIV/0!</v>
      </c>
      <c r="CY171" s="14" t="e">
        <f t="shared" si="116"/>
        <v>#DIV/0!</v>
      </c>
      <c r="CZ171" s="14" t="e">
        <f t="shared" si="116"/>
        <v>#DIV/0!</v>
      </c>
      <c r="DA171" s="14" t="e">
        <f t="shared" si="116"/>
        <v>#DIV/0!</v>
      </c>
      <c r="DB171" s="14" t="e">
        <f t="shared" si="116"/>
        <v>#DIV/0!</v>
      </c>
      <c r="DC171" s="14" t="e">
        <f t="shared" si="116"/>
        <v>#DIV/0!</v>
      </c>
      <c r="DD171" s="14" t="e">
        <f t="shared" si="116"/>
        <v>#DIV/0!</v>
      </c>
      <c r="DE171" s="14" t="e">
        <f t="shared" si="116"/>
        <v>#DIV/0!</v>
      </c>
      <c r="DF171" s="14" t="e">
        <f t="shared" si="116"/>
        <v>#DIV/0!</v>
      </c>
      <c r="DG171" s="14" t="e">
        <f t="shared" si="116"/>
        <v>#DIV/0!</v>
      </c>
      <c r="DH171" s="14" t="e">
        <f t="shared" si="116"/>
        <v>#DIV/0!</v>
      </c>
      <c r="DI171" s="14" t="e">
        <f t="shared" si="116"/>
        <v>#DIV/0!</v>
      </c>
      <c r="DJ171" s="14" t="e">
        <f t="shared" si="116"/>
        <v>#DIV/0!</v>
      </c>
      <c r="DK171" s="14" t="e">
        <f t="shared" si="116"/>
        <v>#DIV/0!</v>
      </c>
      <c r="DL171" s="14" t="e">
        <f t="shared" si="116"/>
        <v>#DIV/0!</v>
      </c>
      <c r="DM171" s="14" t="e">
        <f t="shared" si="137"/>
        <v>#DIV/0!</v>
      </c>
      <c r="DN171" s="14" t="e">
        <f t="shared" si="137"/>
        <v>#DIV/0!</v>
      </c>
      <c r="DO171" s="14" t="e">
        <f t="shared" si="137"/>
        <v>#DIV/0!</v>
      </c>
      <c r="DP171" s="14" t="e">
        <f t="shared" si="137"/>
        <v>#DIV/0!</v>
      </c>
      <c r="DQ171" s="14" t="e">
        <f t="shared" si="134"/>
        <v>#DIV/0!</v>
      </c>
      <c r="DR171" s="14" t="e">
        <f t="shared" si="134"/>
        <v>#DIV/0!</v>
      </c>
      <c r="DS171" s="14" t="e">
        <f t="shared" si="114"/>
        <v>#DIV/0!</v>
      </c>
      <c r="DT171" s="14" t="e">
        <f t="shared" si="93"/>
        <v>#DIV/0!</v>
      </c>
      <c r="DU171" s="14" t="e">
        <f t="shared" si="93"/>
        <v>#DIV/0!</v>
      </c>
      <c r="DV171" s="14" t="e">
        <f t="shared" si="93"/>
        <v>#DIV/0!</v>
      </c>
      <c r="DW171" s="14" t="e">
        <f t="shared" si="93"/>
        <v>#DIV/0!</v>
      </c>
      <c r="DX171" s="14" t="e">
        <f t="shared" si="93"/>
        <v>#DIV/0!</v>
      </c>
      <c r="DY171" s="14" t="e">
        <f t="shared" si="93"/>
        <v>#DIV/0!</v>
      </c>
      <c r="DZ171" s="14" t="e">
        <f t="shared" si="146"/>
        <v>#DIV/0!</v>
      </c>
    </row>
    <row r="172" spans="3:130">
      <c r="C172" s="18">
        <v>2042</v>
      </c>
      <c r="D172" s="25"/>
      <c r="E172" s="25"/>
      <c r="F172" s="25"/>
      <c r="G172" s="25"/>
      <c r="H172" s="25"/>
      <c r="I172" s="25"/>
      <c r="J172" s="25"/>
      <c r="K172" s="25"/>
      <c r="L172" s="25"/>
      <c r="M172" s="25"/>
      <c r="N172" s="25"/>
      <c r="O172" s="25"/>
      <c r="P172" s="25"/>
      <c r="Q172" s="25"/>
      <c r="R172" s="25"/>
      <c r="S172" s="25"/>
      <c r="T172" s="25"/>
      <c r="U172" s="25"/>
      <c r="V172" s="25"/>
      <c r="W172" s="25"/>
      <c r="X172" s="25"/>
      <c r="Y172" s="25"/>
      <c r="Z172" s="25">
        <f t="shared" si="124"/>
        <v>0</v>
      </c>
      <c r="AA172" s="25">
        <f t="shared" si="125"/>
        <v>0</v>
      </c>
      <c r="AB172" s="25">
        <f t="shared" si="126"/>
        <v>0</v>
      </c>
      <c r="AC172" s="25">
        <f t="shared" si="127"/>
        <v>0</v>
      </c>
      <c r="AD172" s="25">
        <f t="shared" si="128"/>
        <v>0</v>
      </c>
      <c r="AE172" s="25">
        <f t="shared" si="129"/>
        <v>0</v>
      </c>
      <c r="AF172" s="25">
        <f t="shared" si="130"/>
        <v>0</v>
      </c>
      <c r="AG172" s="25">
        <f t="shared" si="131"/>
        <v>0</v>
      </c>
      <c r="AH172" s="25">
        <f t="shared" si="135"/>
        <v>0</v>
      </c>
      <c r="AI172" s="25">
        <f t="shared" si="138"/>
        <v>0</v>
      </c>
      <c r="AJ172" s="25">
        <f t="shared" si="139"/>
        <v>0</v>
      </c>
      <c r="AK172" s="25">
        <f t="shared" si="140"/>
        <v>0</v>
      </c>
      <c r="AL172" s="25">
        <f t="shared" si="141"/>
        <v>0</v>
      </c>
      <c r="AM172" s="25">
        <f t="shared" si="142"/>
        <v>0</v>
      </c>
      <c r="AN172" s="25">
        <f t="shared" si="143"/>
        <v>0</v>
      </c>
      <c r="AO172" s="25">
        <f t="shared" si="144"/>
        <v>0</v>
      </c>
      <c r="AP172" s="25">
        <f t="shared" si="145"/>
        <v>0</v>
      </c>
      <c r="AQ172" s="25">
        <f t="shared" si="147"/>
        <v>0</v>
      </c>
      <c r="AR172" s="25">
        <f t="shared" ref="AR172:AR190" si="148">VLOOKUP($C$106,$D$3:$K$63,$A$69,0)*(B132-B131)</f>
        <v>0</v>
      </c>
      <c r="AS172" s="25">
        <f>VLOOKUP($C$107,$D$3:$K$63,$A$69,0)*(B131-B130)</f>
        <v>0</v>
      </c>
      <c r="AT172" s="25">
        <f>VLOOKUP($C$108,$D$3:$K$63,$A$69,0)*B130</f>
        <v>0</v>
      </c>
      <c r="AU172" s="25"/>
      <c r="AV172" s="25"/>
      <c r="AW172" s="25"/>
      <c r="AX172" s="25"/>
      <c r="AY172" s="25"/>
      <c r="AZ172" s="25"/>
      <c r="BA172" s="25"/>
      <c r="BB172" s="25"/>
      <c r="BC172" s="25"/>
      <c r="BD172" s="25"/>
      <c r="BE172" s="25"/>
      <c r="BF172" s="25"/>
      <c r="BG172" s="25"/>
      <c r="BH172" s="25"/>
      <c r="BI172" s="25"/>
      <c r="BJ172" s="25"/>
      <c r="BK172" s="25"/>
      <c r="BL172" s="25"/>
      <c r="BM172" s="21">
        <f t="shared" si="95"/>
        <v>0</v>
      </c>
      <c r="BP172" s="18">
        <v>2042</v>
      </c>
      <c r="BQ172" s="14" t="e">
        <f t="shared" si="132"/>
        <v>#DIV/0!</v>
      </c>
      <c r="BR172" s="14" t="e">
        <f t="shared" si="132"/>
        <v>#DIV/0!</v>
      </c>
      <c r="BS172" s="14" t="e">
        <f t="shared" si="132"/>
        <v>#DIV/0!</v>
      </c>
      <c r="BT172" s="14" t="e">
        <f t="shared" si="132"/>
        <v>#DIV/0!</v>
      </c>
      <c r="BU172" s="14" t="e">
        <f t="shared" si="132"/>
        <v>#DIV/0!</v>
      </c>
      <c r="BV172" s="14" t="e">
        <f t="shared" si="132"/>
        <v>#DIV/0!</v>
      </c>
      <c r="BW172" s="14" t="e">
        <f t="shared" si="132"/>
        <v>#DIV/0!</v>
      </c>
      <c r="BX172" s="14" t="e">
        <f t="shared" si="132"/>
        <v>#DIV/0!</v>
      </c>
      <c r="BY172" s="14" t="e">
        <f t="shared" si="132"/>
        <v>#DIV/0!</v>
      </c>
      <c r="BZ172" s="14" t="e">
        <f t="shared" si="132"/>
        <v>#DIV/0!</v>
      </c>
      <c r="CA172" s="14" t="e">
        <f t="shared" si="132"/>
        <v>#DIV/0!</v>
      </c>
      <c r="CB172" s="14" t="e">
        <f t="shared" si="132"/>
        <v>#DIV/0!</v>
      </c>
      <c r="CC172" s="14" t="e">
        <f t="shared" si="132"/>
        <v>#DIV/0!</v>
      </c>
      <c r="CD172" s="14" t="e">
        <f t="shared" si="132"/>
        <v>#DIV/0!</v>
      </c>
      <c r="CE172" s="14" t="e">
        <f t="shared" si="132"/>
        <v>#DIV/0!</v>
      </c>
      <c r="CF172" s="14" t="e">
        <f t="shared" si="132"/>
        <v>#DIV/0!</v>
      </c>
      <c r="CG172" s="14" t="e">
        <f t="shared" si="136"/>
        <v>#DIV/0!</v>
      </c>
      <c r="CH172" s="14" t="e">
        <f t="shared" si="136"/>
        <v>#DIV/0!</v>
      </c>
      <c r="CI172" s="14" t="e">
        <f t="shared" si="136"/>
        <v>#DIV/0!</v>
      </c>
      <c r="CJ172" s="14" t="e">
        <f t="shared" si="136"/>
        <v>#DIV/0!</v>
      </c>
      <c r="CK172" s="14" t="e">
        <f t="shared" si="136"/>
        <v>#DIV/0!</v>
      </c>
      <c r="CL172" s="14" t="e">
        <f t="shared" si="136"/>
        <v>#DIV/0!</v>
      </c>
      <c r="CM172" s="14" t="e">
        <f t="shared" si="136"/>
        <v>#DIV/0!</v>
      </c>
      <c r="CN172" s="14" t="e">
        <f t="shared" si="136"/>
        <v>#DIV/0!</v>
      </c>
      <c r="CO172" s="14" t="e">
        <f t="shared" si="136"/>
        <v>#DIV/0!</v>
      </c>
      <c r="CP172" s="14" t="e">
        <f t="shared" si="136"/>
        <v>#DIV/0!</v>
      </c>
      <c r="CQ172" s="14" t="e">
        <f t="shared" si="136"/>
        <v>#DIV/0!</v>
      </c>
      <c r="CR172" s="14" t="e">
        <f t="shared" si="136"/>
        <v>#DIV/0!</v>
      </c>
      <c r="CS172" s="14" t="e">
        <f t="shared" si="136"/>
        <v>#DIV/0!</v>
      </c>
      <c r="CT172" s="14" t="e">
        <f t="shared" si="136"/>
        <v>#DIV/0!</v>
      </c>
      <c r="CU172" s="14" t="e">
        <f t="shared" si="133"/>
        <v>#DIV/0!</v>
      </c>
      <c r="CV172" s="14" t="e">
        <f t="shared" si="133"/>
        <v>#DIV/0!</v>
      </c>
      <c r="CW172" s="14" t="e">
        <f t="shared" si="116"/>
        <v>#DIV/0!</v>
      </c>
      <c r="CX172" s="14" t="e">
        <f t="shared" ref="CX172:DL188" si="149">AK172/$BM172</f>
        <v>#DIV/0!</v>
      </c>
      <c r="CY172" s="14" t="e">
        <f t="shared" si="149"/>
        <v>#DIV/0!</v>
      </c>
      <c r="CZ172" s="14" t="e">
        <f t="shared" si="149"/>
        <v>#DIV/0!</v>
      </c>
      <c r="DA172" s="14" t="e">
        <f t="shared" si="149"/>
        <v>#DIV/0!</v>
      </c>
      <c r="DB172" s="14" t="e">
        <f t="shared" si="149"/>
        <v>#DIV/0!</v>
      </c>
      <c r="DC172" s="14" t="e">
        <f t="shared" si="149"/>
        <v>#DIV/0!</v>
      </c>
      <c r="DD172" s="14" t="e">
        <f t="shared" si="149"/>
        <v>#DIV/0!</v>
      </c>
      <c r="DE172" s="14" t="e">
        <f t="shared" si="149"/>
        <v>#DIV/0!</v>
      </c>
      <c r="DF172" s="14" t="e">
        <f t="shared" si="149"/>
        <v>#DIV/0!</v>
      </c>
      <c r="DG172" s="14" t="e">
        <f t="shared" si="149"/>
        <v>#DIV/0!</v>
      </c>
      <c r="DH172" s="14" t="e">
        <f t="shared" si="149"/>
        <v>#DIV/0!</v>
      </c>
      <c r="DI172" s="14" t="e">
        <f t="shared" si="149"/>
        <v>#DIV/0!</v>
      </c>
      <c r="DJ172" s="14" t="e">
        <f t="shared" si="149"/>
        <v>#DIV/0!</v>
      </c>
      <c r="DK172" s="14" t="e">
        <f t="shared" si="149"/>
        <v>#DIV/0!</v>
      </c>
      <c r="DL172" s="14" t="e">
        <f t="shared" si="149"/>
        <v>#DIV/0!</v>
      </c>
      <c r="DM172" s="14" t="e">
        <f t="shared" si="137"/>
        <v>#DIV/0!</v>
      </c>
      <c r="DN172" s="14" t="e">
        <f t="shared" si="137"/>
        <v>#DIV/0!</v>
      </c>
      <c r="DO172" s="14" t="e">
        <f t="shared" si="137"/>
        <v>#DIV/0!</v>
      </c>
      <c r="DP172" s="14" t="e">
        <f t="shared" si="137"/>
        <v>#DIV/0!</v>
      </c>
      <c r="DQ172" s="14" t="e">
        <f t="shared" si="134"/>
        <v>#DIV/0!</v>
      </c>
      <c r="DR172" s="14" t="e">
        <f t="shared" si="134"/>
        <v>#DIV/0!</v>
      </c>
      <c r="DS172" s="14" t="e">
        <f t="shared" si="114"/>
        <v>#DIV/0!</v>
      </c>
      <c r="DT172" s="14" t="e">
        <f t="shared" si="93"/>
        <v>#DIV/0!</v>
      </c>
      <c r="DU172" s="14" t="e">
        <f t="shared" si="93"/>
        <v>#DIV/0!</v>
      </c>
      <c r="DV172" s="14" t="e">
        <f t="shared" si="93"/>
        <v>#DIV/0!</v>
      </c>
      <c r="DW172" s="14" t="e">
        <f t="shared" ref="DW172:DY190" si="150">BJ172/$BM172</f>
        <v>#DIV/0!</v>
      </c>
      <c r="DX172" s="14" t="e">
        <f t="shared" si="150"/>
        <v>#DIV/0!</v>
      </c>
      <c r="DY172" s="14" t="e">
        <f t="shared" si="150"/>
        <v>#DIV/0!</v>
      </c>
      <c r="DZ172" s="14" t="e">
        <f t="shared" si="146"/>
        <v>#DIV/0!</v>
      </c>
    </row>
    <row r="173" spans="3:130">
      <c r="C173" s="18">
        <v>2043</v>
      </c>
      <c r="D173" s="25"/>
      <c r="E173" s="25"/>
      <c r="F173" s="25"/>
      <c r="G173" s="25"/>
      <c r="H173" s="25"/>
      <c r="I173" s="25"/>
      <c r="J173" s="25"/>
      <c r="K173" s="25"/>
      <c r="L173" s="25"/>
      <c r="M173" s="25"/>
      <c r="N173" s="25"/>
      <c r="O173" s="25"/>
      <c r="P173" s="25"/>
      <c r="Q173" s="25"/>
      <c r="R173" s="25"/>
      <c r="S173" s="25"/>
      <c r="T173" s="25"/>
      <c r="U173" s="25"/>
      <c r="V173" s="25"/>
      <c r="W173" s="25"/>
      <c r="X173" s="25"/>
      <c r="Y173" s="25"/>
      <c r="Z173" s="25"/>
      <c r="AA173" s="25">
        <f t="shared" si="125"/>
        <v>0</v>
      </c>
      <c r="AB173" s="25">
        <f t="shared" si="126"/>
        <v>0</v>
      </c>
      <c r="AC173" s="25">
        <f t="shared" si="127"/>
        <v>0</v>
      </c>
      <c r="AD173" s="25">
        <f t="shared" si="128"/>
        <v>0</v>
      </c>
      <c r="AE173" s="25">
        <f t="shared" si="129"/>
        <v>0</v>
      </c>
      <c r="AF173" s="25">
        <f t="shared" si="130"/>
        <v>0</v>
      </c>
      <c r="AG173" s="25">
        <f t="shared" si="131"/>
        <v>0</v>
      </c>
      <c r="AH173" s="25">
        <f t="shared" si="135"/>
        <v>0</v>
      </c>
      <c r="AI173" s="25">
        <f t="shared" si="138"/>
        <v>0</v>
      </c>
      <c r="AJ173" s="25">
        <f t="shared" si="139"/>
        <v>0</v>
      </c>
      <c r="AK173" s="25">
        <f t="shared" si="140"/>
        <v>0</v>
      </c>
      <c r="AL173" s="25">
        <f t="shared" si="141"/>
        <v>0</v>
      </c>
      <c r="AM173" s="25">
        <f t="shared" si="142"/>
        <v>0</v>
      </c>
      <c r="AN173" s="25">
        <f t="shared" si="143"/>
        <v>0</v>
      </c>
      <c r="AO173" s="25">
        <f t="shared" si="144"/>
        <v>0</v>
      </c>
      <c r="AP173" s="25">
        <f t="shared" si="145"/>
        <v>0</v>
      </c>
      <c r="AQ173" s="25">
        <f t="shared" si="147"/>
        <v>0</v>
      </c>
      <c r="AR173" s="25">
        <f t="shared" si="148"/>
        <v>0</v>
      </c>
      <c r="AS173" s="25">
        <f t="shared" ref="AS173:AS190" si="151">VLOOKUP($C$107,$D$3:$K$63,$A$69,0)*(B132-B131)</f>
        <v>0</v>
      </c>
      <c r="AT173" s="25">
        <f>VLOOKUP($C$108,$D$3:$K$63,$A$69,0)*(B131-B130)</f>
        <v>0</v>
      </c>
      <c r="AU173" s="25">
        <f>VLOOKUP($C$109,$D$3:$K$63,$A$69,0)*B130</f>
        <v>0</v>
      </c>
      <c r="AV173" s="25"/>
      <c r="AW173" s="25"/>
      <c r="AX173" s="25"/>
      <c r="AY173" s="25"/>
      <c r="AZ173" s="25"/>
      <c r="BA173" s="25"/>
      <c r="BB173" s="25"/>
      <c r="BC173" s="25"/>
      <c r="BD173" s="25"/>
      <c r="BE173" s="25"/>
      <c r="BF173" s="25"/>
      <c r="BG173" s="25"/>
      <c r="BH173" s="25"/>
      <c r="BI173" s="25"/>
      <c r="BJ173" s="25"/>
      <c r="BK173" s="25"/>
      <c r="BL173" s="25"/>
      <c r="BM173" s="21">
        <f t="shared" si="95"/>
        <v>0</v>
      </c>
      <c r="BP173" s="18">
        <v>2043</v>
      </c>
      <c r="BQ173" s="14" t="e">
        <f t="shared" si="132"/>
        <v>#DIV/0!</v>
      </c>
      <c r="BR173" s="14" t="e">
        <f t="shared" si="132"/>
        <v>#DIV/0!</v>
      </c>
      <c r="BS173" s="14" t="e">
        <f t="shared" si="132"/>
        <v>#DIV/0!</v>
      </c>
      <c r="BT173" s="14" t="e">
        <f t="shared" si="132"/>
        <v>#DIV/0!</v>
      </c>
      <c r="BU173" s="14" t="e">
        <f t="shared" si="132"/>
        <v>#DIV/0!</v>
      </c>
      <c r="BV173" s="14" t="e">
        <f t="shared" si="132"/>
        <v>#DIV/0!</v>
      </c>
      <c r="BW173" s="14" t="e">
        <f t="shared" si="132"/>
        <v>#DIV/0!</v>
      </c>
      <c r="BX173" s="14" t="e">
        <f t="shared" si="132"/>
        <v>#DIV/0!</v>
      </c>
      <c r="BY173" s="14" t="e">
        <f t="shared" si="132"/>
        <v>#DIV/0!</v>
      </c>
      <c r="BZ173" s="14" t="e">
        <f t="shared" si="132"/>
        <v>#DIV/0!</v>
      </c>
      <c r="CA173" s="14" t="e">
        <f t="shared" si="132"/>
        <v>#DIV/0!</v>
      </c>
      <c r="CB173" s="14" t="e">
        <f t="shared" si="132"/>
        <v>#DIV/0!</v>
      </c>
      <c r="CC173" s="14" t="e">
        <f t="shared" si="132"/>
        <v>#DIV/0!</v>
      </c>
      <c r="CD173" s="14" t="e">
        <f t="shared" si="132"/>
        <v>#DIV/0!</v>
      </c>
      <c r="CE173" s="14" t="e">
        <f t="shared" si="132"/>
        <v>#DIV/0!</v>
      </c>
      <c r="CF173" s="14" t="e">
        <f t="shared" si="132"/>
        <v>#DIV/0!</v>
      </c>
      <c r="CG173" s="14" t="e">
        <f t="shared" si="136"/>
        <v>#DIV/0!</v>
      </c>
      <c r="CH173" s="14" t="e">
        <f t="shared" si="136"/>
        <v>#DIV/0!</v>
      </c>
      <c r="CI173" s="14" t="e">
        <f t="shared" si="136"/>
        <v>#DIV/0!</v>
      </c>
      <c r="CJ173" s="14" t="e">
        <f t="shared" si="136"/>
        <v>#DIV/0!</v>
      </c>
      <c r="CK173" s="14" t="e">
        <f t="shared" si="136"/>
        <v>#DIV/0!</v>
      </c>
      <c r="CL173" s="14" t="e">
        <f t="shared" si="136"/>
        <v>#DIV/0!</v>
      </c>
      <c r="CM173" s="14" t="e">
        <f t="shared" si="136"/>
        <v>#DIV/0!</v>
      </c>
      <c r="CN173" s="14" t="e">
        <f t="shared" si="136"/>
        <v>#DIV/0!</v>
      </c>
      <c r="CO173" s="14" t="e">
        <f t="shared" si="136"/>
        <v>#DIV/0!</v>
      </c>
      <c r="CP173" s="14" t="e">
        <f t="shared" si="136"/>
        <v>#DIV/0!</v>
      </c>
      <c r="CQ173" s="14" t="e">
        <f t="shared" si="136"/>
        <v>#DIV/0!</v>
      </c>
      <c r="CR173" s="14" t="e">
        <f t="shared" si="136"/>
        <v>#DIV/0!</v>
      </c>
      <c r="CS173" s="14" t="e">
        <f t="shared" si="136"/>
        <v>#DIV/0!</v>
      </c>
      <c r="CT173" s="14" t="e">
        <f t="shared" si="136"/>
        <v>#DIV/0!</v>
      </c>
      <c r="CU173" s="14" t="e">
        <f t="shared" si="133"/>
        <v>#DIV/0!</v>
      </c>
      <c r="CV173" s="14" t="e">
        <f t="shared" si="133"/>
        <v>#DIV/0!</v>
      </c>
      <c r="CW173" s="14" t="e">
        <f t="shared" si="133"/>
        <v>#DIV/0!</v>
      </c>
      <c r="CX173" s="14" t="e">
        <f t="shared" si="149"/>
        <v>#DIV/0!</v>
      </c>
      <c r="CY173" s="14" t="e">
        <f t="shared" si="149"/>
        <v>#DIV/0!</v>
      </c>
      <c r="CZ173" s="14" t="e">
        <f t="shared" si="149"/>
        <v>#DIV/0!</v>
      </c>
      <c r="DA173" s="14" t="e">
        <f t="shared" si="149"/>
        <v>#DIV/0!</v>
      </c>
      <c r="DB173" s="14" t="e">
        <f t="shared" si="149"/>
        <v>#DIV/0!</v>
      </c>
      <c r="DC173" s="14" t="e">
        <f t="shared" si="149"/>
        <v>#DIV/0!</v>
      </c>
      <c r="DD173" s="14" t="e">
        <f t="shared" si="149"/>
        <v>#DIV/0!</v>
      </c>
      <c r="DE173" s="14" t="e">
        <f t="shared" si="149"/>
        <v>#DIV/0!</v>
      </c>
      <c r="DF173" s="14" t="e">
        <f t="shared" si="149"/>
        <v>#DIV/0!</v>
      </c>
      <c r="DG173" s="14" t="e">
        <f t="shared" si="149"/>
        <v>#DIV/0!</v>
      </c>
      <c r="DH173" s="14" t="e">
        <f t="shared" si="149"/>
        <v>#DIV/0!</v>
      </c>
      <c r="DI173" s="14" t="e">
        <f t="shared" si="149"/>
        <v>#DIV/0!</v>
      </c>
      <c r="DJ173" s="14" t="e">
        <f t="shared" si="149"/>
        <v>#DIV/0!</v>
      </c>
      <c r="DK173" s="14" t="e">
        <f t="shared" si="149"/>
        <v>#DIV/0!</v>
      </c>
      <c r="DL173" s="14" t="e">
        <f t="shared" si="149"/>
        <v>#DIV/0!</v>
      </c>
      <c r="DM173" s="14" t="e">
        <f t="shared" si="137"/>
        <v>#DIV/0!</v>
      </c>
      <c r="DN173" s="14" t="e">
        <f t="shared" si="137"/>
        <v>#DIV/0!</v>
      </c>
      <c r="DO173" s="14" t="e">
        <f t="shared" si="137"/>
        <v>#DIV/0!</v>
      </c>
      <c r="DP173" s="14" t="e">
        <f t="shared" si="137"/>
        <v>#DIV/0!</v>
      </c>
      <c r="DQ173" s="14" t="e">
        <f t="shared" si="134"/>
        <v>#DIV/0!</v>
      </c>
      <c r="DR173" s="14" t="e">
        <f t="shared" si="134"/>
        <v>#DIV/0!</v>
      </c>
      <c r="DS173" s="14" t="e">
        <f t="shared" si="114"/>
        <v>#DIV/0!</v>
      </c>
      <c r="DT173" s="14" t="e">
        <f t="shared" si="114"/>
        <v>#DIV/0!</v>
      </c>
      <c r="DU173" s="14" t="e">
        <f t="shared" si="114"/>
        <v>#DIV/0!</v>
      </c>
      <c r="DV173" s="14" t="e">
        <f t="shared" si="114"/>
        <v>#DIV/0!</v>
      </c>
      <c r="DW173" s="14" t="e">
        <f t="shared" si="150"/>
        <v>#DIV/0!</v>
      </c>
      <c r="DX173" s="14" t="e">
        <f t="shared" si="150"/>
        <v>#DIV/0!</v>
      </c>
      <c r="DY173" s="14" t="e">
        <f t="shared" si="150"/>
        <v>#DIV/0!</v>
      </c>
      <c r="DZ173" s="14" t="e">
        <f t="shared" si="146"/>
        <v>#DIV/0!</v>
      </c>
    </row>
    <row r="174" spans="3:130">
      <c r="C174" s="18">
        <v>2044</v>
      </c>
      <c r="D174" s="25"/>
      <c r="E174" s="25"/>
      <c r="F174" s="25"/>
      <c r="G174" s="25"/>
      <c r="H174" s="25"/>
      <c r="I174" s="25"/>
      <c r="J174" s="25"/>
      <c r="K174" s="25"/>
      <c r="L174" s="25"/>
      <c r="M174" s="25"/>
      <c r="N174" s="25"/>
      <c r="O174" s="25"/>
      <c r="P174" s="25"/>
      <c r="Q174" s="25"/>
      <c r="R174" s="25"/>
      <c r="S174" s="25"/>
      <c r="T174" s="25"/>
      <c r="U174" s="25"/>
      <c r="V174" s="25"/>
      <c r="W174" s="25"/>
      <c r="X174" s="25"/>
      <c r="Y174" s="25"/>
      <c r="Z174" s="25"/>
      <c r="AA174" s="25"/>
      <c r="AB174" s="25">
        <f t="shared" si="126"/>
        <v>0</v>
      </c>
      <c r="AC174" s="25">
        <f t="shared" si="127"/>
        <v>0</v>
      </c>
      <c r="AD174" s="25">
        <f t="shared" si="128"/>
        <v>0</v>
      </c>
      <c r="AE174" s="25">
        <f t="shared" si="129"/>
        <v>0</v>
      </c>
      <c r="AF174" s="25">
        <f t="shared" si="130"/>
        <v>0</v>
      </c>
      <c r="AG174" s="25">
        <f t="shared" si="131"/>
        <v>0</v>
      </c>
      <c r="AH174" s="25">
        <f t="shared" si="135"/>
        <v>0</v>
      </c>
      <c r="AI174" s="25">
        <f t="shared" si="138"/>
        <v>0</v>
      </c>
      <c r="AJ174" s="25">
        <f t="shared" si="139"/>
        <v>0</v>
      </c>
      <c r="AK174" s="25">
        <f t="shared" si="140"/>
        <v>0</v>
      </c>
      <c r="AL174" s="25">
        <f t="shared" si="141"/>
        <v>0</v>
      </c>
      <c r="AM174" s="25">
        <f t="shared" si="142"/>
        <v>0</v>
      </c>
      <c r="AN174" s="25">
        <f t="shared" si="143"/>
        <v>0</v>
      </c>
      <c r="AO174" s="25">
        <f t="shared" si="144"/>
        <v>0</v>
      </c>
      <c r="AP174" s="25">
        <f t="shared" si="145"/>
        <v>0</v>
      </c>
      <c r="AQ174" s="25">
        <f t="shared" si="147"/>
        <v>0</v>
      </c>
      <c r="AR174" s="25">
        <f t="shared" si="148"/>
        <v>0</v>
      </c>
      <c r="AS174" s="25">
        <f t="shared" si="151"/>
        <v>0</v>
      </c>
      <c r="AT174" s="25">
        <f t="shared" ref="AT174:AT190" si="152">VLOOKUP($C$108,$D$3:$K$63,$A$69,0)*(B132-B131)</f>
        <v>0</v>
      </c>
      <c r="AU174" s="25">
        <f>VLOOKUP($C$109,$D$3:$K$63,$A$69,0)*(B131-B130)</f>
        <v>0</v>
      </c>
      <c r="AV174" s="25">
        <f>VLOOKUP($C$110,$D$3:$K$63,$A$69,0)*B130</f>
        <v>0</v>
      </c>
      <c r="AW174" s="25"/>
      <c r="AX174" s="25"/>
      <c r="AY174" s="25"/>
      <c r="AZ174" s="25"/>
      <c r="BA174" s="25"/>
      <c r="BB174" s="25"/>
      <c r="BC174" s="25"/>
      <c r="BD174" s="25"/>
      <c r="BE174" s="25"/>
      <c r="BF174" s="25"/>
      <c r="BG174" s="25"/>
      <c r="BH174" s="25"/>
      <c r="BI174" s="25"/>
      <c r="BJ174" s="25"/>
      <c r="BK174" s="25"/>
      <c r="BL174" s="25"/>
      <c r="BM174" s="21">
        <f t="shared" si="95"/>
        <v>0</v>
      </c>
      <c r="BP174" s="18">
        <v>2044</v>
      </c>
      <c r="BQ174" s="14" t="e">
        <f t="shared" si="132"/>
        <v>#DIV/0!</v>
      </c>
      <c r="BR174" s="14" t="e">
        <f t="shared" si="132"/>
        <v>#DIV/0!</v>
      </c>
      <c r="BS174" s="14" t="e">
        <f t="shared" si="132"/>
        <v>#DIV/0!</v>
      </c>
      <c r="BT174" s="14" t="e">
        <f t="shared" si="132"/>
        <v>#DIV/0!</v>
      </c>
      <c r="BU174" s="14" t="e">
        <f t="shared" si="132"/>
        <v>#DIV/0!</v>
      </c>
      <c r="BV174" s="14" t="e">
        <f t="shared" si="132"/>
        <v>#DIV/0!</v>
      </c>
      <c r="BW174" s="14" t="e">
        <f t="shared" si="132"/>
        <v>#DIV/0!</v>
      </c>
      <c r="BX174" s="14" t="e">
        <f t="shared" si="132"/>
        <v>#DIV/0!</v>
      </c>
      <c r="BY174" s="14" t="e">
        <f t="shared" si="132"/>
        <v>#DIV/0!</v>
      </c>
      <c r="BZ174" s="14" t="e">
        <f t="shared" si="132"/>
        <v>#DIV/0!</v>
      </c>
      <c r="CA174" s="14" t="e">
        <f t="shared" si="132"/>
        <v>#DIV/0!</v>
      </c>
      <c r="CB174" s="14" t="e">
        <f t="shared" si="132"/>
        <v>#DIV/0!</v>
      </c>
      <c r="CC174" s="14" t="e">
        <f t="shared" si="132"/>
        <v>#DIV/0!</v>
      </c>
      <c r="CD174" s="14" t="e">
        <f t="shared" si="132"/>
        <v>#DIV/0!</v>
      </c>
      <c r="CE174" s="14" t="e">
        <f t="shared" si="132"/>
        <v>#DIV/0!</v>
      </c>
      <c r="CF174" s="14" t="e">
        <f t="shared" si="132"/>
        <v>#DIV/0!</v>
      </c>
      <c r="CG174" s="14" t="e">
        <f t="shared" si="136"/>
        <v>#DIV/0!</v>
      </c>
      <c r="CH174" s="14" t="e">
        <f t="shared" si="136"/>
        <v>#DIV/0!</v>
      </c>
      <c r="CI174" s="14" t="e">
        <f t="shared" si="136"/>
        <v>#DIV/0!</v>
      </c>
      <c r="CJ174" s="14" t="e">
        <f t="shared" si="136"/>
        <v>#DIV/0!</v>
      </c>
      <c r="CK174" s="14" t="e">
        <f t="shared" si="136"/>
        <v>#DIV/0!</v>
      </c>
      <c r="CL174" s="14" t="e">
        <f t="shared" si="136"/>
        <v>#DIV/0!</v>
      </c>
      <c r="CM174" s="14" t="e">
        <f t="shared" si="136"/>
        <v>#DIV/0!</v>
      </c>
      <c r="CN174" s="14" t="e">
        <f t="shared" si="136"/>
        <v>#DIV/0!</v>
      </c>
      <c r="CO174" s="14" t="e">
        <f t="shared" si="136"/>
        <v>#DIV/0!</v>
      </c>
      <c r="CP174" s="14" t="e">
        <f t="shared" si="136"/>
        <v>#DIV/0!</v>
      </c>
      <c r="CQ174" s="14" t="e">
        <f t="shared" si="136"/>
        <v>#DIV/0!</v>
      </c>
      <c r="CR174" s="14" t="e">
        <f t="shared" si="136"/>
        <v>#DIV/0!</v>
      </c>
      <c r="CS174" s="14" t="e">
        <f t="shared" si="136"/>
        <v>#DIV/0!</v>
      </c>
      <c r="CT174" s="14" t="e">
        <f t="shared" si="136"/>
        <v>#DIV/0!</v>
      </c>
      <c r="CU174" s="14" t="e">
        <f t="shared" si="133"/>
        <v>#DIV/0!</v>
      </c>
      <c r="CV174" s="14" t="e">
        <f t="shared" si="133"/>
        <v>#DIV/0!</v>
      </c>
      <c r="CW174" s="14" t="e">
        <f t="shared" si="133"/>
        <v>#DIV/0!</v>
      </c>
      <c r="CX174" s="14" t="e">
        <f t="shared" si="149"/>
        <v>#DIV/0!</v>
      </c>
      <c r="CY174" s="14" t="e">
        <f t="shared" si="149"/>
        <v>#DIV/0!</v>
      </c>
      <c r="CZ174" s="14" t="e">
        <f t="shared" si="149"/>
        <v>#DIV/0!</v>
      </c>
      <c r="DA174" s="14" t="e">
        <f t="shared" si="149"/>
        <v>#DIV/0!</v>
      </c>
      <c r="DB174" s="14" t="e">
        <f t="shared" si="149"/>
        <v>#DIV/0!</v>
      </c>
      <c r="DC174" s="14" t="e">
        <f t="shared" si="149"/>
        <v>#DIV/0!</v>
      </c>
      <c r="DD174" s="14" t="e">
        <f t="shared" si="149"/>
        <v>#DIV/0!</v>
      </c>
      <c r="DE174" s="14" t="e">
        <f t="shared" si="149"/>
        <v>#DIV/0!</v>
      </c>
      <c r="DF174" s="14" t="e">
        <f t="shared" si="149"/>
        <v>#DIV/0!</v>
      </c>
      <c r="DG174" s="14" t="e">
        <f t="shared" si="149"/>
        <v>#DIV/0!</v>
      </c>
      <c r="DH174" s="14" t="e">
        <f t="shared" si="149"/>
        <v>#DIV/0!</v>
      </c>
      <c r="DI174" s="14" t="e">
        <f t="shared" si="149"/>
        <v>#DIV/0!</v>
      </c>
      <c r="DJ174" s="14" t="e">
        <f t="shared" si="149"/>
        <v>#DIV/0!</v>
      </c>
      <c r="DK174" s="14" t="e">
        <f t="shared" si="149"/>
        <v>#DIV/0!</v>
      </c>
      <c r="DL174" s="14" t="e">
        <f t="shared" si="149"/>
        <v>#DIV/0!</v>
      </c>
      <c r="DM174" s="14" t="e">
        <f t="shared" si="137"/>
        <v>#DIV/0!</v>
      </c>
      <c r="DN174" s="14" t="e">
        <f t="shared" si="137"/>
        <v>#DIV/0!</v>
      </c>
      <c r="DO174" s="14" t="e">
        <f t="shared" si="137"/>
        <v>#DIV/0!</v>
      </c>
      <c r="DP174" s="14" t="e">
        <f t="shared" si="137"/>
        <v>#DIV/0!</v>
      </c>
      <c r="DQ174" s="14" t="e">
        <f t="shared" si="134"/>
        <v>#DIV/0!</v>
      </c>
      <c r="DR174" s="14" t="e">
        <f t="shared" si="134"/>
        <v>#DIV/0!</v>
      </c>
      <c r="DS174" s="14" t="e">
        <f t="shared" si="114"/>
        <v>#DIV/0!</v>
      </c>
      <c r="DT174" s="14" t="e">
        <f t="shared" si="114"/>
        <v>#DIV/0!</v>
      </c>
      <c r="DU174" s="14" t="e">
        <f t="shared" si="114"/>
        <v>#DIV/0!</v>
      </c>
      <c r="DV174" s="14" t="e">
        <f t="shared" si="114"/>
        <v>#DIV/0!</v>
      </c>
      <c r="DW174" s="14" t="e">
        <f t="shared" si="150"/>
        <v>#DIV/0!</v>
      </c>
      <c r="DX174" s="14" t="e">
        <f t="shared" si="150"/>
        <v>#DIV/0!</v>
      </c>
      <c r="DY174" s="14" t="e">
        <f t="shared" si="150"/>
        <v>#DIV/0!</v>
      </c>
      <c r="DZ174" s="14" t="e">
        <f t="shared" si="146"/>
        <v>#DIV/0!</v>
      </c>
    </row>
    <row r="175" spans="3:130">
      <c r="C175" s="18">
        <v>2045</v>
      </c>
      <c r="D175" s="25"/>
      <c r="E175" s="25"/>
      <c r="F175" s="25"/>
      <c r="G175" s="25"/>
      <c r="H175" s="25"/>
      <c r="I175" s="25"/>
      <c r="J175" s="25"/>
      <c r="K175" s="25"/>
      <c r="L175" s="25"/>
      <c r="M175" s="25"/>
      <c r="N175" s="25"/>
      <c r="O175" s="25"/>
      <c r="P175" s="25"/>
      <c r="Q175" s="25"/>
      <c r="R175" s="25"/>
      <c r="S175" s="25"/>
      <c r="T175" s="25"/>
      <c r="U175" s="25"/>
      <c r="V175" s="25"/>
      <c r="W175" s="25"/>
      <c r="X175" s="25"/>
      <c r="Y175" s="25"/>
      <c r="Z175" s="25"/>
      <c r="AA175" s="25"/>
      <c r="AB175" s="25"/>
      <c r="AC175" s="25">
        <f t="shared" si="127"/>
        <v>0</v>
      </c>
      <c r="AD175" s="25">
        <f t="shared" si="128"/>
        <v>0</v>
      </c>
      <c r="AE175" s="25">
        <f t="shared" si="129"/>
        <v>0</v>
      </c>
      <c r="AF175" s="25">
        <f t="shared" si="130"/>
        <v>0</v>
      </c>
      <c r="AG175" s="25">
        <f t="shared" si="131"/>
        <v>0</v>
      </c>
      <c r="AH175" s="25">
        <f t="shared" si="135"/>
        <v>0</v>
      </c>
      <c r="AI175" s="25">
        <f t="shared" si="138"/>
        <v>0</v>
      </c>
      <c r="AJ175" s="25">
        <f t="shared" si="139"/>
        <v>0</v>
      </c>
      <c r="AK175" s="25">
        <f t="shared" si="140"/>
        <v>0</v>
      </c>
      <c r="AL175" s="25">
        <f t="shared" si="141"/>
        <v>0</v>
      </c>
      <c r="AM175" s="25">
        <f t="shared" si="142"/>
        <v>0</v>
      </c>
      <c r="AN175" s="25">
        <f t="shared" si="143"/>
        <v>0</v>
      </c>
      <c r="AO175" s="25">
        <f t="shared" si="144"/>
        <v>0</v>
      </c>
      <c r="AP175" s="25">
        <f t="shared" si="145"/>
        <v>0</v>
      </c>
      <c r="AQ175" s="25">
        <f t="shared" si="147"/>
        <v>0</v>
      </c>
      <c r="AR175" s="25">
        <f t="shared" si="148"/>
        <v>0</v>
      </c>
      <c r="AS175" s="25">
        <f t="shared" si="151"/>
        <v>0</v>
      </c>
      <c r="AT175" s="25">
        <f t="shared" si="152"/>
        <v>0</v>
      </c>
      <c r="AU175" s="25">
        <f t="shared" ref="AU175:AU190" si="153">VLOOKUP($C$109,$D$3:$K$63,$A$69,0)*(B132-B131)</f>
        <v>0</v>
      </c>
      <c r="AV175" s="25">
        <f>VLOOKUP($C$110,$D$3:$K$63,$A$69,0)*(B131-B130)</f>
        <v>0</v>
      </c>
      <c r="AW175" s="25">
        <f>VLOOKUP($C$111,$D$3:$K$63,$A$69,0)*B130</f>
        <v>0</v>
      </c>
      <c r="AX175" s="25"/>
      <c r="AY175" s="25"/>
      <c r="AZ175" s="25"/>
      <c r="BA175" s="25"/>
      <c r="BB175" s="25"/>
      <c r="BC175" s="25"/>
      <c r="BD175" s="25"/>
      <c r="BE175" s="25"/>
      <c r="BF175" s="25"/>
      <c r="BG175" s="25"/>
      <c r="BH175" s="25"/>
      <c r="BI175" s="25"/>
      <c r="BJ175" s="25"/>
      <c r="BK175" s="25"/>
      <c r="BL175" s="25"/>
      <c r="BM175" s="21">
        <f t="shared" si="95"/>
        <v>0</v>
      </c>
      <c r="BP175" s="18">
        <v>2045</v>
      </c>
      <c r="BQ175" s="14" t="e">
        <f t="shared" si="132"/>
        <v>#DIV/0!</v>
      </c>
      <c r="BR175" s="14" t="e">
        <f t="shared" si="132"/>
        <v>#DIV/0!</v>
      </c>
      <c r="BS175" s="14" t="e">
        <f t="shared" si="132"/>
        <v>#DIV/0!</v>
      </c>
      <c r="BT175" s="14" t="e">
        <f t="shared" si="132"/>
        <v>#DIV/0!</v>
      </c>
      <c r="BU175" s="14" t="e">
        <f t="shared" si="132"/>
        <v>#DIV/0!</v>
      </c>
      <c r="BV175" s="14" t="e">
        <f t="shared" si="132"/>
        <v>#DIV/0!</v>
      </c>
      <c r="BW175" s="14" t="e">
        <f t="shared" si="132"/>
        <v>#DIV/0!</v>
      </c>
      <c r="BX175" s="14" t="e">
        <f t="shared" si="132"/>
        <v>#DIV/0!</v>
      </c>
      <c r="BY175" s="14" t="e">
        <f t="shared" si="132"/>
        <v>#DIV/0!</v>
      </c>
      <c r="BZ175" s="14" t="e">
        <f t="shared" si="132"/>
        <v>#DIV/0!</v>
      </c>
      <c r="CA175" s="14" t="e">
        <f t="shared" si="132"/>
        <v>#DIV/0!</v>
      </c>
      <c r="CB175" s="14" t="e">
        <f t="shared" si="132"/>
        <v>#DIV/0!</v>
      </c>
      <c r="CC175" s="14" t="e">
        <f t="shared" si="132"/>
        <v>#DIV/0!</v>
      </c>
      <c r="CD175" s="14" t="e">
        <f t="shared" si="132"/>
        <v>#DIV/0!</v>
      </c>
      <c r="CE175" s="14" t="e">
        <f t="shared" si="132"/>
        <v>#DIV/0!</v>
      </c>
      <c r="CF175" s="14" t="e">
        <f t="shared" si="132"/>
        <v>#DIV/0!</v>
      </c>
      <c r="CG175" s="14" t="e">
        <f t="shared" si="136"/>
        <v>#DIV/0!</v>
      </c>
      <c r="CH175" s="14" t="e">
        <f t="shared" si="136"/>
        <v>#DIV/0!</v>
      </c>
      <c r="CI175" s="14" t="e">
        <f t="shared" si="136"/>
        <v>#DIV/0!</v>
      </c>
      <c r="CJ175" s="14" t="e">
        <f t="shared" si="136"/>
        <v>#DIV/0!</v>
      </c>
      <c r="CK175" s="14" t="e">
        <f t="shared" si="136"/>
        <v>#DIV/0!</v>
      </c>
      <c r="CL175" s="14" t="e">
        <f t="shared" si="136"/>
        <v>#DIV/0!</v>
      </c>
      <c r="CM175" s="14" t="e">
        <f t="shared" si="136"/>
        <v>#DIV/0!</v>
      </c>
      <c r="CN175" s="14" t="e">
        <f t="shared" si="136"/>
        <v>#DIV/0!</v>
      </c>
      <c r="CO175" s="14" t="e">
        <f t="shared" si="136"/>
        <v>#DIV/0!</v>
      </c>
      <c r="CP175" s="14" t="e">
        <f t="shared" si="136"/>
        <v>#DIV/0!</v>
      </c>
      <c r="CQ175" s="14" t="e">
        <f t="shared" si="136"/>
        <v>#DIV/0!</v>
      </c>
      <c r="CR175" s="14" t="e">
        <f t="shared" si="136"/>
        <v>#DIV/0!</v>
      </c>
      <c r="CS175" s="14" t="e">
        <f t="shared" si="136"/>
        <v>#DIV/0!</v>
      </c>
      <c r="CT175" s="14" t="e">
        <f t="shared" si="136"/>
        <v>#DIV/0!</v>
      </c>
      <c r="CU175" s="14" t="e">
        <f t="shared" si="133"/>
        <v>#DIV/0!</v>
      </c>
      <c r="CV175" s="14" t="e">
        <f t="shared" si="133"/>
        <v>#DIV/0!</v>
      </c>
      <c r="CW175" s="14" t="e">
        <f t="shared" si="133"/>
        <v>#DIV/0!</v>
      </c>
      <c r="CX175" s="14" t="e">
        <f t="shared" si="149"/>
        <v>#DIV/0!</v>
      </c>
      <c r="CY175" s="14" t="e">
        <f t="shared" si="149"/>
        <v>#DIV/0!</v>
      </c>
      <c r="CZ175" s="14" t="e">
        <f t="shared" si="149"/>
        <v>#DIV/0!</v>
      </c>
      <c r="DA175" s="14" t="e">
        <f t="shared" si="149"/>
        <v>#DIV/0!</v>
      </c>
      <c r="DB175" s="14" t="e">
        <f t="shared" si="149"/>
        <v>#DIV/0!</v>
      </c>
      <c r="DC175" s="14" t="e">
        <f t="shared" si="149"/>
        <v>#DIV/0!</v>
      </c>
      <c r="DD175" s="14" t="e">
        <f t="shared" si="149"/>
        <v>#DIV/0!</v>
      </c>
      <c r="DE175" s="14" t="e">
        <f t="shared" si="149"/>
        <v>#DIV/0!</v>
      </c>
      <c r="DF175" s="14" t="e">
        <f t="shared" si="149"/>
        <v>#DIV/0!</v>
      </c>
      <c r="DG175" s="14" t="e">
        <f t="shared" si="149"/>
        <v>#DIV/0!</v>
      </c>
      <c r="DH175" s="14" t="e">
        <f t="shared" si="149"/>
        <v>#DIV/0!</v>
      </c>
      <c r="DI175" s="14" t="e">
        <f t="shared" si="149"/>
        <v>#DIV/0!</v>
      </c>
      <c r="DJ175" s="14" t="e">
        <f t="shared" si="149"/>
        <v>#DIV/0!</v>
      </c>
      <c r="DK175" s="14" t="e">
        <f t="shared" si="149"/>
        <v>#DIV/0!</v>
      </c>
      <c r="DL175" s="14" t="e">
        <f t="shared" si="149"/>
        <v>#DIV/0!</v>
      </c>
      <c r="DM175" s="14" t="e">
        <f t="shared" si="137"/>
        <v>#DIV/0!</v>
      </c>
      <c r="DN175" s="14" t="e">
        <f t="shared" si="137"/>
        <v>#DIV/0!</v>
      </c>
      <c r="DO175" s="14" t="e">
        <f t="shared" si="137"/>
        <v>#DIV/0!</v>
      </c>
      <c r="DP175" s="14" t="e">
        <f t="shared" si="137"/>
        <v>#DIV/0!</v>
      </c>
      <c r="DQ175" s="14" t="e">
        <f t="shared" si="134"/>
        <v>#DIV/0!</v>
      </c>
      <c r="DR175" s="14" t="e">
        <f t="shared" si="134"/>
        <v>#DIV/0!</v>
      </c>
      <c r="DS175" s="14" t="e">
        <f t="shared" si="114"/>
        <v>#DIV/0!</v>
      </c>
      <c r="DT175" s="14" t="e">
        <f t="shared" si="114"/>
        <v>#DIV/0!</v>
      </c>
      <c r="DU175" s="14" t="e">
        <f t="shared" si="114"/>
        <v>#DIV/0!</v>
      </c>
      <c r="DV175" s="14" t="e">
        <f t="shared" si="114"/>
        <v>#DIV/0!</v>
      </c>
      <c r="DW175" s="14" t="e">
        <f t="shared" si="150"/>
        <v>#DIV/0!</v>
      </c>
      <c r="DX175" s="14" t="e">
        <f t="shared" si="150"/>
        <v>#DIV/0!</v>
      </c>
      <c r="DY175" s="14" t="e">
        <f t="shared" si="150"/>
        <v>#DIV/0!</v>
      </c>
      <c r="DZ175" s="14" t="e">
        <f t="shared" si="146"/>
        <v>#DIV/0!</v>
      </c>
    </row>
    <row r="176" spans="3:130">
      <c r="C176" s="18">
        <v>2046</v>
      </c>
      <c r="D176" s="25"/>
      <c r="E176" s="25"/>
      <c r="F176" s="25"/>
      <c r="G176" s="25"/>
      <c r="H176" s="25"/>
      <c r="I176" s="25"/>
      <c r="J176" s="25"/>
      <c r="K176" s="25"/>
      <c r="L176" s="25"/>
      <c r="M176" s="25"/>
      <c r="N176" s="25"/>
      <c r="O176" s="25"/>
      <c r="P176" s="25"/>
      <c r="Q176" s="25"/>
      <c r="R176" s="25"/>
      <c r="S176" s="25"/>
      <c r="T176" s="25"/>
      <c r="U176" s="25"/>
      <c r="V176" s="25"/>
      <c r="W176" s="25"/>
      <c r="X176" s="25"/>
      <c r="Y176" s="25"/>
      <c r="Z176" s="25"/>
      <c r="AA176" s="25"/>
      <c r="AB176" s="25"/>
      <c r="AC176" s="25"/>
      <c r="AD176" s="25">
        <f t="shared" si="128"/>
        <v>0</v>
      </c>
      <c r="AE176" s="25">
        <f t="shared" si="129"/>
        <v>0</v>
      </c>
      <c r="AF176" s="25">
        <f t="shared" si="130"/>
        <v>0</v>
      </c>
      <c r="AG176" s="25">
        <f t="shared" si="131"/>
        <v>0</v>
      </c>
      <c r="AH176" s="25">
        <f t="shared" si="135"/>
        <v>0</v>
      </c>
      <c r="AI176" s="25">
        <f t="shared" si="138"/>
        <v>0</v>
      </c>
      <c r="AJ176" s="25">
        <f t="shared" si="139"/>
        <v>0</v>
      </c>
      <c r="AK176" s="25">
        <f t="shared" si="140"/>
        <v>0</v>
      </c>
      <c r="AL176" s="25">
        <f t="shared" si="141"/>
        <v>0</v>
      </c>
      <c r="AM176" s="25">
        <f t="shared" si="142"/>
        <v>0</v>
      </c>
      <c r="AN176" s="25">
        <f t="shared" si="143"/>
        <v>0</v>
      </c>
      <c r="AO176" s="25">
        <f t="shared" si="144"/>
        <v>0</v>
      </c>
      <c r="AP176" s="25">
        <f t="shared" si="145"/>
        <v>0</v>
      </c>
      <c r="AQ176" s="25">
        <f t="shared" si="147"/>
        <v>0</v>
      </c>
      <c r="AR176" s="25">
        <f t="shared" si="148"/>
        <v>0</v>
      </c>
      <c r="AS176" s="25">
        <f t="shared" si="151"/>
        <v>0</v>
      </c>
      <c r="AT176" s="25">
        <f t="shared" si="152"/>
        <v>0</v>
      </c>
      <c r="AU176" s="25">
        <f t="shared" si="153"/>
        <v>0</v>
      </c>
      <c r="AV176" s="25">
        <f t="shared" ref="AV176:AV190" si="154">VLOOKUP($C$110,$D$3:$K$63,$A$69,0)*(B132-B131)</f>
        <v>0</v>
      </c>
      <c r="AW176" s="25">
        <f>VLOOKUP($C$111,$D$3:$K$63,$A$69,0)*(B131-B130)</f>
        <v>0</v>
      </c>
      <c r="AX176" s="25">
        <f>VLOOKUP($C$112,$D$3:$K$63,$A$69,0)*B130</f>
        <v>0</v>
      </c>
      <c r="AY176" s="25"/>
      <c r="AZ176" s="25"/>
      <c r="BA176" s="25"/>
      <c r="BB176" s="25"/>
      <c r="BC176" s="25"/>
      <c r="BD176" s="25"/>
      <c r="BE176" s="25"/>
      <c r="BF176" s="25"/>
      <c r="BG176" s="25"/>
      <c r="BH176" s="25"/>
      <c r="BI176" s="25"/>
      <c r="BJ176" s="25"/>
      <c r="BK176" s="25"/>
      <c r="BL176" s="25"/>
      <c r="BM176" s="21">
        <f t="shared" si="95"/>
        <v>0</v>
      </c>
      <c r="BP176" s="18">
        <v>2046</v>
      </c>
      <c r="BQ176" s="14" t="e">
        <f t="shared" si="132"/>
        <v>#DIV/0!</v>
      </c>
      <c r="BR176" s="14" t="e">
        <f t="shared" si="132"/>
        <v>#DIV/0!</v>
      </c>
      <c r="BS176" s="14" t="e">
        <f t="shared" si="132"/>
        <v>#DIV/0!</v>
      </c>
      <c r="BT176" s="14" t="e">
        <f t="shared" si="132"/>
        <v>#DIV/0!</v>
      </c>
      <c r="BU176" s="14" t="e">
        <f t="shared" si="132"/>
        <v>#DIV/0!</v>
      </c>
      <c r="BV176" s="14" t="e">
        <f t="shared" si="132"/>
        <v>#DIV/0!</v>
      </c>
      <c r="BW176" s="14" t="e">
        <f t="shared" si="132"/>
        <v>#DIV/0!</v>
      </c>
      <c r="BX176" s="14" t="e">
        <f t="shared" si="132"/>
        <v>#DIV/0!</v>
      </c>
      <c r="BY176" s="14" t="e">
        <f t="shared" si="132"/>
        <v>#DIV/0!</v>
      </c>
      <c r="BZ176" s="14" t="e">
        <f t="shared" si="132"/>
        <v>#DIV/0!</v>
      </c>
      <c r="CA176" s="14" t="e">
        <f t="shared" si="132"/>
        <v>#DIV/0!</v>
      </c>
      <c r="CB176" s="14" t="e">
        <f t="shared" si="132"/>
        <v>#DIV/0!</v>
      </c>
      <c r="CC176" s="14" t="e">
        <f t="shared" si="132"/>
        <v>#DIV/0!</v>
      </c>
      <c r="CD176" s="14" t="e">
        <f t="shared" si="132"/>
        <v>#DIV/0!</v>
      </c>
      <c r="CE176" s="14" t="e">
        <f t="shared" si="132"/>
        <v>#DIV/0!</v>
      </c>
      <c r="CF176" s="14" t="e">
        <f t="shared" ref="CF176:CI190" si="155">S176/$BM176</f>
        <v>#DIV/0!</v>
      </c>
      <c r="CG176" s="14" t="e">
        <f t="shared" si="136"/>
        <v>#DIV/0!</v>
      </c>
      <c r="CH176" s="14" t="e">
        <f t="shared" si="136"/>
        <v>#DIV/0!</v>
      </c>
      <c r="CI176" s="14" t="e">
        <f t="shared" si="136"/>
        <v>#DIV/0!</v>
      </c>
      <c r="CJ176" s="14" t="e">
        <f t="shared" si="136"/>
        <v>#DIV/0!</v>
      </c>
      <c r="CK176" s="14" t="e">
        <f t="shared" si="136"/>
        <v>#DIV/0!</v>
      </c>
      <c r="CL176" s="14" t="e">
        <f t="shared" si="136"/>
        <v>#DIV/0!</v>
      </c>
      <c r="CM176" s="14" t="e">
        <f t="shared" si="136"/>
        <v>#DIV/0!</v>
      </c>
      <c r="CN176" s="14" t="e">
        <f t="shared" si="136"/>
        <v>#DIV/0!</v>
      </c>
      <c r="CO176" s="14" t="e">
        <f t="shared" si="136"/>
        <v>#DIV/0!</v>
      </c>
      <c r="CP176" s="14" t="e">
        <f t="shared" si="136"/>
        <v>#DIV/0!</v>
      </c>
      <c r="CQ176" s="14" t="e">
        <f t="shared" si="136"/>
        <v>#DIV/0!</v>
      </c>
      <c r="CR176" s="14" t="e">
        <f t="shared" si="136"/>
        <v>#DIV/0!</v>
      </c>
      <c r="CS176" s="14" t="e">
        <f t="shared" si="136"/>
        <v>#DIV/0!</v>
      </c>
      <c r="CT176" s="14" t="e">
        <f t="shared" si="136"/>
        <v>#DIV/0!</v>
      </c>
      <c r="CU176" s="14" t="e">
        <f t="shared" si="133"/>
        <v>#DIV/0!</v>
      </c>
      <c r="CV176" s="14" t="e">
        <f t="shared" si="133"/>
        <v>#DIV/0!</v>
      </c>
      <c r="CW176" s="14" t="e">
        <f t="shared" si="133"/>
        <v>#DIV/0!</v>
      </c>
      <c r="CX176" s="14" t="e">
        <f t="shared" si="149"/>
        <v>#DIV/0!</v>
      </c>
      <c r="CY176" s="14" t="e">
        <f t="shared" si="149"/>
        <v>#DIV/0!</v>
      </c>
      <c r="CZ176" s="14" t="e">
        <f t="shared" si="149"/>
        <v>#DIV/0!</v>
      </c>
      <c r="DA176" s="14" t="e">
        <f t="shared" si="149"/>
        <v>#DIV/0!</v>
      </c>
      <c r="DB176" s="14" t="e">
        <f t="shared" si="149"/>
        <v>#DIV/0!</v>
      </c>
      <c r="DC176" s="14" t="e">
        <f t="shared" si="149"/>
        <v>#DIV/0!</v>
      </c>
      <c r="DD176" s="14" t="e">
        <f t="shared" si="149"/>
        <v>#DIV/0!</v>
      </c>
      <c r="DE176" s="14" t="e">
        <f t="shared" si="149"/>
        <v>#DIV/0!</v>
      </c>
      <c r="DF176" s="14" t="e">
        <f t="shared" si="149"/>
        <v>#DIV/0!</v>
      </c>
      <c r="DG176" s="14" t="e">
        <f t="shared" si="149"/>
        <v>#DIV/0!</v>
      </c>
      <c r="DH176" s="14" t="e">
        <f t="shared" si="149"/>
        <v>#DIV/0!</v>
      </c>
      <c r="DI176" s="14" t="e">
        <f t="shared" si="149"/>
        <v>#DIV/0!</v>
      </c>
      <c r="DJ176" s="14" t="e">
        <f t="shared" si="149"/>
        <v>#DIV/0!</v>
      </c>
      <c r="DK176" s="14" t="e">
        <f t="shared" si="149"/>
        <v>#DIV/0!</v>
      </c>
      <c r="DL176" s="14" t="e">
        <f t="shared" si="149"/>
        <v>#DIV/0!</v>
      </c>
      <c r="DM176" s="14" t="e">
        <f t="shared" si="137"/>
        <v>#DIV/0!</v>
      </c>
      <c r="DN176" s="14" t="e">
        <f t="shared" si="137"/>
        <v>#DIV/0!</v>
      </c>
      <c r="DO176" s="14" t="e">
        <f t="shared" si="137"/>
        <v>#DIV/0!</v>
      </c>
      <c r="DP176" s="14" t="e">
        <f t="shared" si="137"/>
        <v>#DIV/0!</v>
      </c>
      <c r="DQ176" s="14" t="e">
        <f t="shared" si="134"/>
        <v>#DIV/0!</v>
      </c>
      <c r="DR176" s="14" t="e">
        <f t="shared" si="134"/>
        <v>#DIV/0!</v>
      </c>
      <c r="DS176" s="14" t="e">
        <f t="shared" si="114"/>
        <v>#DIV/0!</v>
      </c>
      <c r="DT176" s="14" t="e">
        <f t="shared" si="114"/>
        <v>#DIV/0!</v>
      </c>
      <c r="DU176" s="14" t="e">
        <f t="shared" si="114"/>
        <v>#DIV/0!</v>
      </c>
      <c r="DV176" s="14" t="e">
        <f t="shared" si="114"/>
        <v>#DIV/0!</v>
      </c>
      <c r="DW176" s="14" t="e">
        <f t="shared" si="150"/>
        <v>#DIV/0!</v>
      </c>
      <c r="DX176" s="14" t="e">
        <f t="shared" si="150"/>
        <v>#DIV/0!</v>
      </c>
      <c r="DY176" s="14" t="e">
        <f t="shared" si="150"/>
        <v>#DIV/0!</v>
      </c>
      <c r="DZ176" s="14" t="e">
        <f t="shared" si="146"/>
        <v>#DIV/0!</v>
      </c>
    </row>
    <row r="177" spans="2:130">
      <c r="C177" s="18">
        <v>2047</v>
      </c>
      <c r="D177" s="25"/>
      <c r="E177" s="25"/>
      <c r="F177" s="25"/>
      <c r="G177" s="25"/>
      <c r="H177" s="25"/>
      <c r="I177" s="25"/>
      <c r="J177" s="25"/>
      <c r="K177" s="25"/>
      <c r="L177" s="25"/>
      <c r="M177" s="25"/>
      <c r="N177" s="25"/>
      <c r="O177" s="25"/>
      <c r="P177" s="25"/>
      <c r="Q177" s="25"/>
      <c r="R177" s="25"/>
      <c r="S177" s="25"/>
      <c r="T177" s="25"/>
      <c r="U177" s="25"/>
      <c r="V177" s="25"/>
      <c r="W177" s="25"/>
      <c r="X177" s="25"/>
      <c r="Y177" s="25"/>
      <c r="Z177" s="25"/>
      <c r="AA177" s="25"/>
      <c r="AB177" s="25"/>
      <c r="AC177" s="25"/>
      <c r="AD177" s="25"/>
      <c r="AE177" s="25">
        <f t="shared" si="129"/>
        <v>0</v>
      </c>
      <c r="AF177" s="25">
        <f t="shared" si="130"/>
        <v>0</v>
      </c>
      <c r="AG177" s="25">
        <f t="shared" si="131"/>
        <v>0</v>
      </c>
      <c r="AH177" s="25">
        <f t="shared" si="135"/>
        <v>0</v>
      </c>
      <c r="AI177" s="25">
        <f t="shared" si="138"/>
        <v>0</v>
      </c>
      <c r="AJ177" s="25">
        <f t="shared" si="139"/>
        <v>0</v>
      </c>
      <c r="AK177" s="25">
        <f t="shared" si="140"/>
        <v>0</v>
      </c>
      <c r="AL177" s="25">
        <f t="shared" si="141"/>
        <v>0</v>
      </c>
      <c r="AM177" s="25">
        <f t="shared" si="142"/>
        <v>0</v>
      </c>
      <c r="AN177" s="25">
        <f t="shared" si="143"/>
        <v>0</v>
      </c>
      <c r="AO177" s="25">
        <f t="shared" si="144"/>
        <v>0</v>
      </c>
      <c r="AP177" s="25">
        <f t="shared" si="145"/>
        <v>0</v>
      </c>
      <c r="AQ177" s="25">
        <f t="shared" si="147"/>
        <v>0</v>
      </c>
      <c r="AR177" s="25">
        <f t="shared" si="148"/>
        <v>0</v>
      </c>
      <c r="AS177" s="25">
        <f t="shared" si="151"/>
        <v>0</v>
      </c>
      <c r="AT177" s="25">
        <f t="shared" si="152"/>
        <v>0</v>
      </c>
      <c r="AU177" s="25">
        <f t="shared" si="153"/>
        <v>0</v>
      </c>
      <c r="AV177" s="25">
        <f t="shared" si="154"/>
        <v>0</v>
      </c>
      <c r="AW177" s="25">
        <f t="shared" ref="AW177:AW190" si="156">VLOOKUP($C$111,$D$3:$K$63,$A$69,0)*(B132-B131)</f>
        <v>0</v>
      </c>
      <c r="AX177" s="25">
        <f>VLOOKUP($C$112,$D$3:$K$63,$A$69,0)*(B131-B130)</f>
        <v>0</v>
      </c>
      <c r="AY177" s="25">
        <f>VLOOKUP($C$113,$D$3:$K$63,$A$69,0)*B130</f>
        <v>0</v>
      </c>
      <c r="AZ177" s="25"/>
      <c r="BA177" s="25"/>
      <c r="BB177" s="25"/>
      <c r="BC177" s="25"/>
      <c r="BD177" s="25"/>
      <c r="BE177" s="25"/>
      <c r="BF177" s="25"/>
      <c r="BG177" s="25"/>
      <c r="BH177" s="25"/>
      <c r="BI177" s="25"/>
      <c r="BJ177" s="25"/>
      <c r="BK177" s="25"/>
      <c r="BL177" s="25"/>
      <c r="BM177" s="21">
        <f t="shared" si="95"/>
        <v>0</v>
      </c>
      <c r="BP177" s="18">
        <v>2047</v>
      </c>
      <c r="BQ177" s="14" t="e">
        <f t="shared" ref="BQ177:CE190" si="157">D177/$BM177</f>
        <v>#DIV/0!</v>
      </c>
      <c r="BR177" s="14" t="e">
        <f t="shared" si="157"/>
        <v>#DIV/0!</v>
      </c>
      <c r="BS177" s="14" t="e">
        <f t="shared" si="157"/>
        <v>#DIV/0!</v>
      </c>
      <c r="BT177" s="14" t="e">
        <f t="shared" si="157"/>
        <v>#DIV/0!</v>
      </c>
      <c r="BU177" s="14" t="e">
        <f t="shared" si="157"/>
        <v>#DIV/0!</v>
      </c>
      <c r="BV177" s="14" t="e">
        <f t="shared" si="157"/>
        <v>#DIV/0!</v>
      </c>
      <c r="BW177" s="14" t="e">
        <f t="shared" si="157"/>
        <v>#DIV/0!</v>
      </c>
      <c r="BX177" s="14" t="e">
        <f t="shared" si="157"/>
        <v>#DIV/0!</v>
      </c>
      <c r="BY177" s="14" t="e">
        <f t="shared" si="157"/>
        <v>#DIV/0!</v>
      </c>
      <c r="BZ177" s="14" t="e">
        <f t="shared" si="157"/>
        <v>#DIV/0!</v>
      </c>
      <c r="CA177" s="14" t="e">
        <f t="shared" si="157"/>
        <v>#DIV/0!</v>
      </c>
      <c r="CB177" s="14" t="e">
        <f t="shared" si="157"/>
        <v>#DIV/0!</v>
      </c>
      <c r="CC177" s="14" t="e">
        <f t="shared" si="157"/>
        <v>#DIV/0!</v>
      </c>
      <c r="CD177" s="14" t="e">
        <f t="shared" si="157"/>
        <v>#DIV/0!</v>
      </c>
      <c r="CE177" s="14" t="e">
        <f t="shared" si="157"/>
        <v>#DIV/0!</v>
      </c>
      <c r="CF177" s="14" t="e">
        <f t="shared" si="155"/>
        <v>#DIV/0!</v>
      </c>
      <c r="CG177" s="14" t="e">
        <f t="shared" si="136"/>
        <v>#DIV/0!</v>
      </c>
      <c r="CH177" s="14" t="e">
        <f t="shared" si="136"/>
        <v>#DIV/0!</v>
      </c>
      <c r="CI177" s="14" t="e">
        <f t="shared" si="136"/>
        <v>#DIV/0!</v>
      </c>
      <c r="CJ177" s="14" t="e">
        <f t="shared" si="136"/>
        <v>#DIV/0!</v>
      </c>
      <c r="CK177" s="14" t="e">
        <f t="shared" si="136"/>
        <v>#DIV/0!</v>
      </c>
      <c r="CL177" s="14" t="e">
        <f t="shared" si="136"/>
        <v>#DIV/0!</v>
      </c>
      <c r="CM177" s="14" t="e">
        <f t="shared" si="136"/>
        <v>#DIV/0!</v>
      </c>
      <c r="CN177" s="14" t="e">
        <f t="shared" si="136"/>
        <v>#DIV/0!</v>
      </c>
      <c r="CO177" s="14" t="e">
        <f t="shared" si="136"/>
        <v>#DIV/0!</v>
      </c>
      <c r="CP177" s="14" t="e">
        <f t="shared" si="136"/>
        <v>#DIV/0!</v>
      </c>
      <c r="CQ177" s="14" t="e">
        <f t="shared" si="136"/>
        <v>#DIV/0!</v>
      </c>
      <c r="CR177" s="14" t="e">
        <f t="shared" si="136"/>
        <v>#DIV/0!</v>
      </c>
      <c r="CS177" s="14" t="e">
        <f t="shared" si="136"/>
        <v>#DIV/0!</v>
      </c>
      <c r="CT177" s="14" t="e">
        <f t="shared" si="136"/>
        <v>#DIV/0!</v>
      </c>
      <c r="CU177" s="14" t="e">
        <f t="shared" si="133"/>
        <v>#DIV/0!</v>
      </c>
      <c r="CV177" s="14" t="e">
        <f t="shared" si="133"/>
        <v>#DIV/0!</v>
      </c>
      <c r="CW177" s="14" t="e">
        <f t="shared" si="133"/>
        <v>#DIV/0!</v>
      </c>
      <c r="CX177" s="14" t="e">
        <f t="shared" si="149"/>
        <v>#DIV/0!</v>
      </c>
      <c r="CY177" s="14" t="e">
        <f t="shared" si="149"/>
        <v>#DIV/0!</v>
      </c>
      <c r="CZ177" s="14" t="e">
        <f t="shared" si="149"/>
        <v>#DIV/0!</v>
      </c>
      <c r="DA177" s="14" t="e">
        <f t="shared" si="149"/>
        <v>#DIV/0!</v>
      </c>
      <c r="DB177" s="14" t="e">
        <f t="shared" si="149"/>
        <v>#DIV/0!</v>
      </c>
      <c r="DC177" s="14" t="e">
        <f t="shared" si="149"/>
        <v>#DIV/0!</v>
      </c>
      <c r="DD177" s="14" t="e">
        <f t="shared" si="149"/>
        <v>#DIV/0!</v>
      </c>
      <c r="DE177" s="14" t="e">
        <f t="shared" si="149"/>
        <v>#DIV/0!</v>
      </c>
      <c r="DF177" s="14" t="e">
        <f t="shared" si="149"/>
        <v>#DIV/0!</v>
      </c>
      <c r="DG177" s="14" t="e">
        <f t="shared" si="149"/>
        <v>#DIV/0!</v>
      </c>
      <c r="DH177" s="14" t="e">
        <f t="shared" si="149"/>
        <v>#DIV/0!</v>
      </c>
      <c r="DI177" s="14" t="e">
        <f t="shared" si="149"/>
        <v>#DIV/0!</v>
      </c>
      <c r="DJ177" s="14" t="e">
        <f t="shared" si="149"/>
        <v>#DIV/0!</v>
      </c>
      <c r="DK177" s="14" t="e">
        <f t="shared" si="149"/>
        <v>#DIV/0!</v>
      </c>
      <c r="DL177" s="14" t="e">
        <f t="shared" si="149"/>
        <v>#DIV/0!</v>
      </c>
      <c r="DM177" s="14" t="e">
        <f t="shared" si="137"/>
        <v>#DIV/0!</v>
      </c>
      <c r="DN177" s="14" t="e">
        <f t="shared" si="137"/>
        <v>#DIV/0!</v>
      </c>
      <c r="DO177" s="14" t="e">
        <f t="shared" si="137"/>
        <v>#DIV/0!</v>
      </c>
      <c r="DP177" s="14" t="e">
        <f t="shared" si="137"/>
        <v>#DIV/0!</v>
      </c>
      <c r="DQ177" s="14" t="e">
        <f t="shared" si="134"/>
        <v>#DIV/0!</v>
      </c>
      <c r="DR177" s="14" t="e">
        <f t="shared" si="134"/>
        <v>#DIV/0!</v>
      </c>
      <c r="DS177" s="14" t="e">
        <f t="shared" si="114"/>
        <v>#DIV/0!</v>
      </c>
      <c r="DT177" s="14" t="e">
        <f t="shared" si="114"/>
        <v>#DIV/0!</v>
      </c>
      <c r="DU177" s="14" t="e">
        <f t="shared" si="114"/>
        <v>#DIV/0!</v>
      </c>
      <c r="DV177" s="14" t="e">
        <f t="shared" si="114"/>
        <v>#DIV/0!</v>
      </c>
      <c r="DW177" s="14" t="e">
        <f t="shared" si="150"/>
        <v>#DIV/0!</v>
      </c>
      <c r="DX177" s="14" t="e">
        <f t="shared" si="150"/>
        <v>#DIV/0!</v>
      </c>
      <c r="DY177" s="14" t="e">
        <f t="shared" si="150"/>
        <v>#DIV/0!</v>
      </c>
      <c r="DZ177" s="14" t="e">
        <f t="shared" si="146"/>
        <v>#DIV/0!</v>
      </c>
    </row>
    <row r="178" spans="2:130">
      <c r="C178" s="18">
        <v>2048</v>
      </c>
      <c r="D178" s="25"/>
      <c r="E178" s="25"/>
      <c r="F178" s="25"/>
      <c r="G178" s="25"/>
      <c r="H178" s="25"/>
      <c r="I178" s="25"/>
      <c r="J178" s="25"/>
      <c r="K178" s="25"/>
      <c r="L178" s="25"/>
      <c r="M178" s="25"/>
      <c r="N178" s="25"/>
      <c r="O178" s="25"/>
      <c r="P178" s="25"/>
      <c r="Q178" s="25"/>
      <c r="R178" s="25"/>
      <c r="S178" s="25"/>
      <c r="T178" s="25"/>
      <c r="U178" s="25"/>
      <c r="V178" s="25"/>
      <c r="W178" s="25"/>
      <c r="X178" s="25"/>
      <c r="Y178" s="25"/>
      <c r="Z178" s="25"/>
      <c r="AA178" s="25"/>
      <c r="AB178" s="25"/>
      <c r="AC178" s="25"/>
      <c r="AD178" s="25"/>
      <c r="AE178" s="25"/>
      <c r="AF178" s="25">
        <f t="shared" si="130"/>
        <v>0</v>
      </c>
      <c r="AG178" s="25">
        <f t="shared" si="131"/>
        <v>0</v>
      </c>
      <c r="AH178" s="25">
        <f t="shared" si="135"/>
        <v>0</v>
      </c>
      <c r="AI178" s="25">
        <f t="shared" si="138"/>
        <v>0</v>
      </c>
      <c r="AJ178" s="25">
        <f t="shared" si="139"/>
        <v>0</v>
      </c>
      <c r="AK178" s="25">
        <f t="shared" si="140"/>
        <v>0</v>
      </c>
      <c r="AL178" s="25">
        <f t="shared" si="141"/>
        <v>0</v>
      </c>
      <c r="AM178" s="25">
        <f t="shared" si="142"/>
        <v>0</v>
      </c>
      <c r="AN178" s="25">
        <f t="shared" si="143"/>
        <v>0</v>
      </c>
      <c r="AO178" s="25">
        <f t="shared" si="144"/>
        <v>0</v>
      </c>
      <c r="AP178" s="25">
        <f t="shared" si="145"/>
        <v>0</v>
      </c>
      <c r="AQ178" s="25">
        <f t="shared" si="147"/>
        <v>0</v>
      </c>
      <c r="AR178" s="25">
        <f t="shared" si="148"/>
        <v>0</v>
      </c>
      <c r="AS178" s="25">
        <f t="shared" si="151"/>
        <v>0</v>
      </c>
      <c r="AT178" s="25">
        <f t="shared" si="152"/>
        <v>0</v>
      </c>
      <c r="AU178" s="25">
        <f t="shared" si="153"/>
        <v>0</v>
      </c>
      <c r="AV178" s="25">
        <f t="shared" si="154"/>
        <v>0</v>
      </c>
      <c r="AW178" s="25">
        <f t="shared" si="156"/>
        <v>0</v>
      </c>
      <c r="AX178" s="25">
        <f t="shared" ref="AX178:AX190" si="158">VLOOKUP($C$112,$D$3:$K$63,$A$69,0)*(B132-B131)</f>
        <v>0</v>
      </c>
      <c r="AY178" s="25">
        <f>VLOOKUP($C$113,$D$3:$K$63,$A$69,0)*(B131-B130)</f>
        <v>0</v>
      </c>
      <c r="AZ178" s="25">
        <f>VLOOKUP($C$114,$D$3:$K$63,$A$69,0)*B130</f>
        <v>0</v>
      </c>
      <c r="BA178" s="25"/>
      <c r="BB178" s="25"/>
      <c r="BC178" s="25"/>
      <c r="BD178" s="25"/>
      <c r="BE178" s="25"/>
      <c r="BF178" s="25"/>
      <c r="BG178" s="25"/>
      <c r="BH178" s="25"/>
      <c r="BI178" s="25"/>
      <c r="BJ178" s="25"/>
      <c r="BK178" s="25"/>
      <c r="BL178" s="25"/>
      <c r="BM178" s="21">
        <f t="shared" si="95"/>
        <v>0</v>
      </c>
      <c r="BP178" s="18">
        <v>2048</v>
      </c>
      <c r="BQ178" s="14" t="e">
        <f t="shared" si="157"/>
        <v>#DIV/0!</v>
      </c>
      <c r="BR178" s="14" t="e">
        <f t="shared" si="157"/>
        <v>#DIV/0!</v>
      </c>
      <c r="BS178" s="14" t="e">
        <f t="shared" si="157"/>
        <v>#DIV/0!</v>
      </c>
      <c r="BT178" s="14" t="e">
        <f t="shared" si="157"/>
        <v>#DIV/0!</v>
      </c>
      <c r="BU178" s="14" t="e">
        <f t="shared" si="157"/>
        <v>#DIV/0!</v>
      </c>
      <c r="BV178" s="14" t="e">
        <f t="shared" si="157"/>
        <v>#DIV/0!</v>
      </c>
      <c r="BW178" s="14" t="e">
        <f t="shared" si="157"/>
        <v>#DIV/0!</v>
      </c>
      <c r="BX178" s="14" t="e">
        <f t="shared" si="157"/>
        <v>#DIV/0!</v>
      </c>
      <c r="BY178" s="14" t="e">
        <f t="shared" si="157"/>
        <v>#DIV/0!</v>
      </c>
      <c r="BZ178" s="14" t="e">
        <f t="shared" si="157"/>
        <v>#DIV/0!</v>
      </c>
      <c r="CA178" s="14" t="e">
        <f t="shared" si="157"/>
        <v>#DIV/0!</v>
      </c>
      <c r="CB178" s="14" t="e">
        <f t="shared" si="157"/>
        <v>#DIV/0!</v>
      </c>
      <c r="CC178" s="14" t="e">
        <f t="shared" si="157"/>
        <v>#DIV/0!</v>
      </c>
      <c r="CD178" s="14" t="e">
        <f t="shared" si="157"/>
        <v>#DIV/0!</v>
      </c>
      <c r="CE178" s="14" t="e">
        <f t="shared" si="157"/>
        <v>#DIV/0!</v>
      </c>
      <c r="CF178" s="14" t="e">
        <f t="shared" si="155"/>
        <v>#DIV/0!</v>
      </c>
      <c r="CG178" s="14" t="e">
        <f t="shared" si="136"/>
        <v>#DIV/0!</v>
      </c>
      <c r="CH178" s="14" t="e">
        <f t="shared" si="136"/>
        <v>#DIV/0!</v>
      </c>
      <c r="CI178" s="14" t="e">
        <f t="shared" si="136"/>
        <v>#DIV/0!</v>
      </c>
      <c r="CJ178" s="14" t="e">
        <f t="shared" si="136"/>
        <v>#DIV/0!</v>
      </c>
      <c r="CK178" s="14" t="e">
        <f t="shared" si="136"/>
        <v>#DIV/0!</v>
      </c>
      <c r="CL178" s="14" t="e">
        <f t="shared" si="136"/>
        <v>#DIV/0!</v>
      </c>
      <c r="CM178" s="14" t="e">
        <f t="shared" si="136"/>
        <v>#DIV/0!</v>
      </c>
      <c r="CN178" s="14" t="e">
        <f t="shared" si="136"/>
        <v>#DIV/0!</v>
      </c>
      <c r="CO178" s="14" t="e">
        <f t="shared" si="136"/>
        <v>#DIV/0!</v>
      </c>
      <c r="CP178" s="14" t="e">
        <f t="shared" si="136"/>
        <v>#DIV/0!</v>
      </c>
      <c r="CQ178" s="14" t="e">
        <f t="shared" si="136"/>
        <v>#DIV/0!</v>
      </c>
      <c r="CR178" s="14" t="e">
        <f t="shared" si="136"/>
        <v>#DIV/0!</v>
      </c>
      <c r="CS178" s="14" t="e">
        <f t="shared" si="136"/>
        <v>#DIV/0!</v>
      </c>
      <c r="CT178" s="14" t="e">
        <f t="shared" si="136"/>
        <v>#DIV/0!</v>
      </c>
      <c r="CU178" s="14" t="e">
        <f t="shared" si="133"/>
        <v>#DIV/0!</v>
      </c>
      <c r="CV178" s="14" t="e">
        <f t="shared" si="133"/>
        <v>#DIV/0!</v>
      </c>
      <c r="CW178" s="14" t="e">
        <f t="shared" si="133"/>
        <v>#DIV/0!</v>
      </c>
      <c r="CX178" s="14" t="e">
        <f t="shared" si="149"/>
        <v>#DIV/0!</v>
      </c>
      <c r="CY178" s="14" t="e">
        <f t="shared" si="149"/>
        <v>#DIV/0!</v>
      </c>
      <c r="CZ178" s="14" t="e">
        <f t="shared" si="149"/>
        <v>#DIV/0!</v>
      </c>
      <c r="DA178" s="14" t="e">
        <f t="shared" si="149"/>
        <v>#DIV/0!</v>
      </c>
      <c r="DB178" s="14" t="e">
        <f t="shared" si="149"/>
        <v>#DIV/0!</v>
      </c>
      <c r="DC178" s="14" t="e">
        <f t="shared" si="149"/>
        <v>#DIV/0!</v>
      </c>
      <c r="DD178" s="14" t="e">
        <f t="shared" si="149"/>
        <v>#DIV/0!</v>
      </c>
      <c r="DE178" s="14" t="e">
        <f t="shared" si="149"/>
        <v>#DIV/0!</v>
      </c>
      <c r="DF178" s="14" t="e">
        <f t="shared" si="149"/>
        <v>#DIV/0!</v>
      </c>
      <c r="DG178" s="14" t="e">
        <f t="shared" si="149"/>
        <v>#DIV/0!</v>
      </c>
      <c r="DH178" s="14" t="e">
        <f t="shared" si="149"/>
        <v>#DIV/0!</v>
      </c>
      <c r="DI178" s="14" t="e">
        <f t="shared" si="149"/>
        <v>#DIV/0!</v>
      </c>
      <c r="DJ178" s="14" t="e">
        <f t="shared" si="149"/>
        <v>#DIV/0!</v>
      </c>
      <c r="DK178" s="14" t="e">
        <f t="shared" si="149"/>
        <v>#DIV/0!</v>
      </c>
      <c r="DL178" s="14" t="e">
        <f t="shared" si="149"/>
        <v>#DIV/0!</v>
      </c>
      <c r="DM178" s="14" t="e">
        <f t="shared" si="137"/>
        <v>#DIV/0!</v>
      </c>
      <c r="DN178" s="14" t="e">
        <f t="shared" si="137"/>
        <v>#DIV/0!</v>
      </c>
      <c r="DO178" s="14" t="e">
        <f t="shared" si="137"/>
        <v>#DIV/0!</v>
      </c>
      <c r="DP178" s="14" t="e">
        <f t="shared" si="137"/>
        <v>#DIV/0!</v>
      </c>
      <c r="DQ178" s="14" t="e">
        <f t="shared" si="134"/>
        <v>#DIV/0!</v>
      </c>
      <c r="DR178" s="14" t="e">
        <f t="shared" si="134"/>
        <v>#DIV/0!</v>
      </c>
      <c r="DS178" s="14" t="e">
        <f t="shared" si="114"/>
        <v>#DIV/0!</v>
      </c>
      <c r="DT178" s="14" t="e">
        <f t="shared" si="114"/>
        <v>#DIV/0!</v>
      </c>
      <c r="DU178" s="14" t="e">
        <f t="shared" si="114"/>
        <v>#DIV/0!</v>
      </c>
      <c r="DV178" s="14" t="e">
        <f t="shared" si="114"/>
        <v>#DIV/0!</v>
      </c>
      <c r="DW178" s="14" t="e">
        <f t="shared" si="150"/>
        <v>#DIV/0!</v>
      </c>
      <c r="DX178" s="14" t="e">
        <f t="shared" si="150"/>
        <v>#DIV/0!</v>
      </c>
      <c r="DY178" s="14" t="e">
        <f t="shared" si="150"/>
        <v>#DIV/0!</v>
      </c>
      <c r="DZ178" s="14" t="e">
        <f t="shared" si="146"/>
        <v>#DIV/0!</v>
      </c>
    </row>
    <row r="179" spans="2:130">
      <c r="C179" s="18">
        <v>2049</v>
      </c>
      <c r="D179" s="25"/>
      <c r="E179" s="25"/>
      <c r="F179" s="25"/>
      <c r="G179" s="25"/>
      <c r="H179" s="25"/>
      <c r="I179" s="25"/>
      <c r="J179" s="25"/>
      <c r="K179" s="25"/>
      <c r="L179" s="25"/>
      <c r="M179" s="25"/>
      <c r="N179" s="25"/>
      <c r="O179" s="25"/>
      <c r="P179" s="25"/>
      <c r="Q179" s="25"/>
      <c r="R179" s="25"/>
      <c r="S179" s="25"/>
      <c r="T179" s="25"/>
      <c r="U179" s="25"/>
      <c r="V179" s="25"/>
      <c r="W179" s="25"/>
      <c r="X179" s="25"/>
      <c r="Y179" s="25"/>
      <c r="Z179" s="25"/>
      <c r="AA179" s="25"/>
      <c r="AB179" s="25"/>
      <c r="AC179" s="25"/>
      <c r="AD179" s="25"/>
      <c r="AE179" s="25"/>
      <c r="AF179" s="25"/>
      <c r="AG179" s="25">
        <f t="shared" si="131"/>
        <v>0</v>
      </c>
      <c r="AH179" s="25">
        <f t="shared" si="135"/>
        <v>0</v>
      </c>
      <c r="AI179" s="25">
        <f t="shared" si="138"/>
        <v>0</v>
      </c>
      <c r="AJ179" s="25">
        <f t="shared" si="139"/>
        <v>0</v>
      </c>
      <c r="AK179" s="25">
        <f t="shared" si="140"/>
        <v>0</v>
      </c>
      <c r="AL179" s="25">
        <f t="shared" si="141"/>
        <v>0</v>
      </c>
      <c r="AM179" s="25">
        <f t="shared" si="142"/>
        <v>0</v>
      </c>
      <c r="AN179" s="25">
        <f t="shared" si="143"/>
        <v>0</v>
      </c>
      <c r="AO179" s="25">
        <f t="shared" si="144"/>
        <v>0</v>
      </c>
      <c r="AP179" s="25">
        <f t="shared" si="145"/>
        <v>0</v>
      </c>
      <c r="AQ179" s="25">
        <f t="shared" si="147"/>
        <v>0</v>
      </c>
      <c r="AR179" s="25">
        <f t="shared" si="148"/>
        <v>0</v>
      </c>
      <c r="AS179" s="25">
        <f t="shared" si="151"/>
        <v>0</v>
      </c>
      <c r="AT179" s="25">
        <f t="shared" si="152"/>
        <v>0</v>
      </c>
      <c r="AU179" s="25">
        <f t="shared" si="153"/>
        <v>0</v>
      </c>
      <c r="AV179" s="25">
        <f t="shared" si="154"/>
        <v>0</v>
      </c>
      <c r="AW179" s="25">
        <f t="shared" si="156"/>
        <v>0</v>
      </c>
      <c r="AX179" s="25">
        <f t="shared" si="158"/>
        <v>0</v>
      </c>
      <c r="AY179" s="25">
        <f t="shared" ref="AY179:AY190" si="159">VLOOKUP($C$113,$D$3:$K$63,$A$69,0)*(B132-B131)</f>
        <v>0</v>
      </c>
      <c r="AZ179" s="25">
        <f>VLOOKUP($C$114,$D$3:$K$63,$A$69,0)*(B131-B130)</f>
        <v>0</v>
      </c>
      <c r="BA179" s="25">
        <f>VLOOKUP($C$115,$D$3:$K$63,$A$69,0)*B130</f>
        <v>0</v>
      </c>
      <c r="BB179" s="25"/>
      <c r="BC179" s="25"/>
      <c r="BD179" s="25"/>
      <c r="BE179" s="25"/>
      <c r="BF179" s="25"/>
      <c r="BG179" s="25"/>
      <c r="BH179" s="25"/>
      <c r="BI179" s="25"/>
      <c r="BJ179" s="25"/>
      <c r="BK179" s="25"/>
      <c r="BL179" s="25"/>
      <c r="BM179" s="21">
        <f t="shared" si="95"/>
        <v>0</v>
      </c>
      <c r="BP179" s="18">
        <v>2049</v>
      </c>
      <c r="BQ179" s="14" t="e">
        <f t="shared" si="157"/>
        <v>#DIV/0!</v>
      </c>
      <c r="BR179" s="14" t="e">
        <f t="shared" si="157"/>
        <v>#DIV/0!</v>
      </c>
      <c r="BS179" s="14" t="e">
        <f t="shared" si="157"/>
        <v>#DIV/0!</v>
      </c>
      <c r="BT179" s="14" t="e">
        <f t="shared" si="157"/>
        <v>#DIV/0!</v>
      </c>
      <c r="BU179" s="14" t="e">
        <f t="shared" si="157"/>
        <v>#DIV/0!</v>
      </c>
      <c r="BV179" s="14" t="e">
        <f t="shared" si="157"/>
        <v>#DIV/0!</v>
      </c>
      <c r="BW179" s="14" t="e">
        <f t="shared" si="157"/>
        <v>#DIV/0!</v>
      </c>
      <c r="BX179" s="14" t="e">
        <f t="shared" si="157"/>
        <v>#DIV/0!</v>
      </c>
      <c r="BY179" s="14" t="e">
        <f t="shared" si="157"/>
        <v>#DIV/0!</v>
      </c>
      <c r="BZ179" s="14" t="e">
        <f t="shared" si="157"/>
        <v>#DIV/0!</v>
      </c>
      <c r="CA179" s="14" t="e">
        <f t="shared" si="157"/>
        <v>#DIV/0!</v>
      </c>
      <c r="CB179" s="14" t="e">
        <f t="shared" si="157"/>
        <v>#DIV/0!</v>
      </c>
      <c r="CC179" s="14" t="e">
        <f t="shared" si="157"/>
        <v>#DIV/0!</v>
      </c>
      <c r="CD179" s="14" t="e">
        <f t="shared" si="157"/>
        <v>#DIV/0!</v>
      </c>
      <c r="CE179" s="14" t="e">
        <f t="shared" si="157"/>
        <v>#DIV/0!</v>
      </c>
      <c r="CF179" s="14" t="e">
        <f t="shared" si="155"/>
        <v>#DIV/0!</v>
      </c>
      <c r="CG179" s="14" t="e">
        <f t="shared" si="136"/>
        <v>#DIV/0!</v>
      </c>
      <c r="CH179" s="14" t="e">
        <f t="shared" si="136"/>
        <v>#DIV/0!</v>
      </c>
      <c r="CI179" s="14" t="e">
        <f t="shared" si="136"/>
        <v>#DIV/0!</v>
      </c>
      <c r="CJ179" s="14" t="e">
        <f t="shared" si="136"/>
        <v>#DIV/0!</v>
      </c>
      <c r="CK179" s="14" t="e">
        <f t="shared" si="136"/>
        <v>#DIV/0!</v>
      </c>
      <c r="CL179" s="14" t="e">
        <f t="shared" si="136"/>
        <v>#DIV/0!</v>
      </c>
      <c r="CM179" s="14" t="e">
        <f t="shared" si="136"/>
        <v>#DIV/0!</v>
      </c>
      <c r="CN179" s="14" t="e">
        <f t="shared" si="136"/>
        <v>#DIV/0!</v>
      </c>
      <c r="CO179" s="14" t="e">
        <f t="shared" si="136"/>
        <v>#DIV/0!</v>
      </c>
      <c r="CP179" s="14" t="e">
        <f t="shared" si="136"/>
        <v>#DIV/0!</v>
      </c>
      <c r="CQ179" s="14" t="e">
        <f t="shared" si="136"/>
        <v>#DIV/0!</v>
      </c>
      <c r="CR179" s="14" t="e">
        <f t="shared" si="136"/>
        <v>#DIV/0!</v>
      </c>
      <c r="CS179" s="14" t="e">
        <f t="shared" si="136"/>
        <v>#DIV/0!</v>
      </c>
      <c r="CT179" s="14" t="e">
        <f t="shared" si="136"/>
        <v>#DIV/0!</v>
      </c>
      <c r="CU179" s="14" t="e">
        <f t="shared" si="133"/>
        <v>#DIV/0!</v>
      </c>
      <c r="CV179" s="14" t="e">
        <f t="shared" si="133"/>
        <v>#DIV/0!</v>
      </c>
      <c r="CW179" s="14" t="e">
        <f t="shared" si="133"/>
        <v>#DIV/0!</v>
      </c>
      <c r="CX179" s="14" t="e">
        <f t="shared" si="149"/>
        <v>#DIV/0!</v>
      </c>
      <c r="CY179" s="14" t="e">
        <f t="shared" si="149"/>
        <v>#DIV/0!</v>
      </c>
      <c r="CZ179" s="14" t="e">
        <f t="shared" si="149"/>
        <v>#DIV/0!</v>
      </c>
      <c r="DA179" s="14" t="e">
        <f t="shared" si="149"/>
        <v>#DIV/0!</v>
      </c>
      <c r="DB179" s="14" t="e">
        <f t="shared" si="149"/>
        <v>#DIV/0!</v>
      </c>
      <c r="DC179" s="14" t="e">
        <f t="shared" si="149"/>
        <v>#DIV/0!</v>
      </c>
      <c r="DD179" s="14" t="e">
        <f t="shared" si="149"/>
        <v>#DIV/0!</v>
      </c>
      <c r="DE179" s="14" t="e">
        <f t="shared" si="149"/>
        <v>#DIV/0!</v>
      </c>
      <c r="DF179" s="14" t="e">
        <f t="shared" si="149"/>
        <v>#DIV/0!</v>
      </c>
      <c r="DG179" s="14" t="e">
        <f t="shared" si="149"/>
        <v>#DIV/0!</v>
      </c>
      <c r="DH179" s="14" t="e">
        <f t="shared" si="149"/>
        <v>#DIV/0!</v>
      </c>
      <c r="DI179" s="14" t="e">
        <f t="shared" si="149"/>
        <v>#DIV/0!</v>
      </c>
      <c r="DJ179" s="14" t="e">
        <f t="shared" si="149"/>
        <v>#DIV/0!</v>
      </c>
      <c r="DK179" s="14" t="e">
        <f t="shared" si="149"/>
        <v>#DIV/0!</v>
      </c>
      <c r="DL179" s="14" t="e">
        <f t="shared" si="149"/>
        <v>#DIV/0!</v>
      </c>
      <c r="DM179" s="14" t="e">
        <f t="shared" si="137"/>
        <v>#DIV/0!</v>
      </c>
      <c r="DN179" s="14" t="e">
        <f t="shared" si="137"/>
        <v>#DIV/0!</v>
      </c>
      <c r="DO179" s="14" t="e">
        <f t="shared" si="137"/>
        <v>#DIV/0!</v>
      </c>
      <c r="DP179" s="14" t="e">
        <f t="shared" si="137"/>
        <v>#DIV/0!</v>
      </c>
      <c r="DQ179" s="14" t="e">
        <f t="shared" si="134"/>
        <v>#DIV/0!</v>
      </c>
      <c r="DR179" s="14" t="e">
        <f t="shared" si="134"/>
        <v>#DIV/0!</v>
      </c>
      <c r="DS179" s="14" t="e">
        <f t="shared" si="114"/>
        <v>#DIV/0!</v>
      </c>
      <c r="DT179" s="14" t="e">
        <f t="shared" si="114"/>
        <v>#DIV/0!</v>
      </c>
      <c r="DU179" s="14" t="e">
        <f t="shared" si="114"/>
        <v>#DIV/0!</v>
      </c>
      <c r="DV179" s="14" t="e">
        <f t="shared" si="114"/>
        <v>#DIV/0!</v>
      </c>
      <c r="DW179" s="14" t="e">
        <f t="shared" si="150"/>
        <v>#DIV/0!</v>
      </c>
      <c r="DX179" s="14" t="e">
        <f t="shared" si="150"/>
        <v>#DIV/0!</v>
      </c>
      <c r="DY179" s="14" t="e">
        <f t="shared" si="150"/>
        <v>#DIV/0!</v>
      </c>
      <c r="DZ179" s="14" t="e">
        <f t="shared" si="146"/>
        <v>#DIV/0!</v>
      </c>
    </row>
    <row r="180" spans="2:130">
      <c r="C180" s="18">
        <v>2050</v>
      </c>
      <c r="D180" s="25"/>
      <c r="E180" s="25"/>
      <c r="F180" s="25"/>
      <c r="G180" s="25"/>
      <c r="H180" s="25"/>
      <c r="I180" s="25"/>
      <c r="J180" s="25"/>
      <c r="K180" s="25"/>
      <c r="L180" s="25"/>
      <c r="M180" s="25"/>
      <c r="N180" s="25"/>
      <c r="O180" s="25"/>
      <c r="P180" s="25"/>
      <c r="Q180" s="25"/>
      <c r="R180" s="25"/>
      <c r="S180" s="25"/>
      <c r="T180" s="25"/>
      <c r="U180" s="25"/>
      <c r="V180" s="25"/>
      <c r="W180" s="25"/>
      <c r="X180" s="25"/>
      <c r="Y180" s="25"/>
      <c r="Z180" s="25"/>
      <c r="AA180" s="25"/>
      <c r="AB180" s="25"/>
      <c r="AC180" s="25"/>
      <c r="AD180" s="25"/>
      <c r="AE180" s="25"/>
      <c r="AF180" s="25"/>
      <c r="AG180" s="25"/>
      <c r="AH180" s="25">
        <f t="shared" si="135"/>
        <v>0</v>
      </c>
      <c r="AI180" s="25">
        <f t="shared" si="138"/>
        <v>0</v>
      </c>
      <c r="AJ180" s="25">
        <f t="shared" si="139"/>
        <v>0</v>
      </c>
      <c r="AK180" s="25">
        <f t="shared" si="140"/>
        <v>0</v>
      </c>
      <c r="AL180" s="25">
        <f t="shared" si="141"/>
        <v>0</v>
      </c>
      <c r="AM180" s="25">
        <f t="shared" si="142"/>
        <v>0</v>
      </c>
      <c r="AN180" s="25">
        <f t="shared" si="143"/>
        <v>0</v>
      </c>
      <c r="AO180" s="25">
        <f t="shared" si="144"/>
        <v>0</v>
      </c>
      <c r="AP180" s="25">
        <f t="shared" si="145"/>
        <v>0</v>
      </c>
      <c r="AQ180" s="25">
        <f t="shared" si="147"/>
        <v>0</v>
      </c>
      <c r="AR180" s="25">
        <f t="shared" si="148"/>
        <v>0</v>
      </c>
      <c r="AS180" s="25">
        <f t="shared" si="151"/>
        <v>0</v>
      </c>
      <c r="AT180" s="25">
        <f t="shared" si="152"/>
        <v>0</v>
      </c>
      <c r="AU180" s="25">
        <f t="shared" si="153"/>
        <v>0</v>
      </c>
      <c r="AV180" s="25">
        <f t="shared" si="154"/>
        <v>0</v>
      </c>
      <c r="AW180" s="25">
        <f t="shared" si="156"/>
        <v>0</v>
      </c>
      <c r="AX180" s="25">
        <f t="shared" si="158"/>
        <v>0</v>
      </c>
      <c r="AY180" s="25">
        <f t="shared" si="159"/>
        <v>0</v>
      </c>
      <c r="AZ180" s="25">
        <f t="shared" ref="AZ180:AZ190" si="160">VLOOKUP($C$114,$D$3:$K$63,$A$69,0)*(B132-B131)</f>
        <v>0</v>
      </c>
      <c r="BA180" s="25">
        <f>VLOOKUP($C$115,$D$3:$K$63,$A$69,0)*(B131-B130)</f>
        <v>0</v>
      </c>
      <c r="BB180" s="25">
        <f>VLOOKUP($C$116,$D$3:$K$63,$A$69,0)*B130</f>
        <v>0</v>
      </c>
      <c r="BC180" s="25"/>
      <c r="BD180" s="25"/>
      <c r="BE180" s="25"/>
      <c r="BF180" s="25"/>
      <c r="BG180" s="25"/>
      <c r="BH180" s="25"/>
      <c r="BI180" s="25"/>
      <c r="BJ180" s="25"/>
      <c r="BK180" s="25"/>
      <c r="BL180" s="25"/>
      <c r="BM180" s="21">
        <f t="shared" si="95"/>
        <v>0</v>
      </c>
      <c r="BP180" s="18">
        <v>2050</v>
      </c>
      <c r="BQ180" s="14" t="e">
        <f t="shared" si="157"/>
        <v>#DIV/0!</v>
      </c>
      <c r="BR180" s="14" t="e">
        <f t="shared" si="157"/>
        <v>#DIV/0!</v>
      </c>
      <c r="BS180" s="14" t="e">
        <f t="shared" si="157"/>
        <v>#DIV/0!</v>
      </c>
      <c r="BT180" s="14" t="e">
        <f t="shared" si="157"/>
        <v>#DIV/0!</v>
      </c>
      <c r="BU180" s="14" t="e">
        <f t="shared" si="157"/>
        <v>#DIV/0!</v>
      </c>
      <c r="BV180" s="14" t="e">
        <f t="shared" si="157"/>
        <v>#DIV/0!</v>
      </c>
      <c r="BW180" s="14" t="e">
        <f t="shared" si="157"/>
        <v>#DIV/0!</v>
      </c>
      <c r="BX180" s="14" t="e">
        <f t="shared" si="157"/>
        <v>#DIV/0!</v>
      </c>
      <c r="BY180" s="14" t="e">
        <f t="shared" si="157"/>
        <v>#DIV/0!</v>
      </c>
      <c r="BZ180" s="14" t="e">
        <f t="shared" si="157"/>
        <v>#DIV/0!</v>
      </c>
      <c r="CA180" s="14" t="e">
        <f t="shared" si="157"/>
        <v>#DIV/0!</v>
      </c>
      <c r="CB180" s="14" t="e">
        <f t="shared" si="157"/>
        <v>#DIV/0!</v>
      </c>
      <c r="CC180" s="14" t="e">
        <f t="shared" si="157"/>
        <v>#DIV/0!</v>
      </c>
      <c r="CD180" s="14" t="e">
        <f t="shared" si="157"/>
        <v>#DIV/0!</v>
      </c>
      <c r="CE180" s="14" t="e">
        <f t="shared" si="157"/>
        <v>#DIV/0!</v>
      </c>
      <c r="CF180" s="14" t="e">
        <f t="shared" si="155"/>
        <v>#DIV/0!</v>
      </c>
      <c r="CG180" s="14" t="e">
        <f t="shared" si="136"/>
        <v>#DIV/0!</v>
      </c>
      <c r="CH180" s="14" t="e">
        <f t="shared" si="136"/>
        <v>#DIV/0!</v>
      </c>
      <c r="CI180" s="14" t="e">
        <f t="shared" si="136"/>
        <v>#DIV/0!</v>
      </c>
      <c r="CJ180" s="14" t="e">
        <f t="shared" ref="CJ180:CT190" si="161">W180/$BM180</f>
        <v>#DIV/0!</v>
      </c>
      <c r="CK180" s="14" t="e">
        <f t="shared" si="161"/>
        <v>#DIV/0!</v>
      </c>
      <c r="CL180" s="14" t="e">
        <f t="shared" si="161"/>
        <v>#DIV/0!</v>
      </c>
      <c r="CM180" s="14" t="e">
        <f t="shared" si="161"/>
        <v>#DIV/0!</v>
      </c>
      <c r="CN180" s="14" t="e">
        <f t="shared" si="161"/>
        <v>#DIV/0!</v>
      </c>
      <c r="CO180" s="14" t="e">
        <f t="shared" si="161"/>
        <v>#DIV/0!</v>
      </c>
      <c r="CP180" s="14" t="e">
        <f t="shared" si="161"/>
        <v>#DIV/0!</v>
      </c>
      <c r="CQ180" s="14" t="e">
        <f t="shared" si="161"/>
        <v>#DIV/0!</v>
      </c>
      <c r="CR180" s="14" t="e">
        <f t="shared" si="161"/>
        <v>#DIV/0!</v>
      </c>
      <c r="CS180" s="14" t="e">
        <f t="shared" si="161"/>
        <v>#DIV/0!</v>
      </c>
      <c r="CT180" s="14" t="e">
        <f t="shared" si="161"/>
        <v>#DIV/0!</v>
      </c>
      <c r="CU180" s="14" t="e">
        <f t="shared" si="133"/>
        <v>#DIV/0!</v>
      </c>
      <c r="CV180" s="14" t="e">
        <f t="shared" si="133"/>
        <v>#DIV/0!</v>
      </c>
      <c r="CW180" s="14" t="e">
        <f t="shared" si="133"/>
        <v>#DIV/0!</v>
      </c>
      <c r="CX180" s="14" t="e">
        <f t="shared" si="149"/>
        <v>#DIV/0!</v>
      </c>
      <c r="CY180" s="14" t="e">
        <f t="shared" si="149"/>
        <v>#DIV/0!</v>
      </c>
      <c r="CZ180" s="14" t="e">
        <f t="shared" si="149"/>
        <v>#DIV/0!</v>
      </c>
      <c r="DA180" s="14" t="e">
        <f t="shared" si="149"/>
        <v>#DIV/0!</v>
      </c>
      <c r="DB180" s="14" t="e">
        <f t="shared" si="149"/>
        <v>#DIV/0!</v>
      </c>
      <c r="DC180" s="14" t="e">
        <f t="shared" si="149"/>
        <v>#DIV/0!</v>
      </c>
      <c r="DD180" s="14" t="e">
        <f t="shared" si="149"/>
        <v>#DIV/0!</v>
      </c>
      <c r="DE180" s="14" t="e">
        <f t="shared" si="149"/>
        <v>#DIV/0!</v>
      </c>
      <c r="DF180" s="14" t="e">
        <f t="shared" si="149"/>
        <v>#DIV/0!</v>
      </c>
      <c r="DG180" s="14" t="e">
        <f t="shared" si="149"/>
        <v>#DIV/0!</v>
      </c>
      <c r="DH180" s="14" t="e">
        <f t="shared" si="149"/>
        <v>#DIV/0!</v>
      </c>
      <c r="DI180" s="14" t="e">
        <f t="shared" si="149"/>
        <v>#DIV/0!</v>
      </c>
      <c r="DJ180" s="14" t="e">
        <f t="shared" si="149"/>
        <v>#DIV/0!</v>
      </c>
      <c r="DK180" s="14" t="e">
        <f t="shared" si="149"/>
        <v>#DIV/0!</v>
      </c>
      <c r="DL180" s="14" t="e">
        <f t="shared" si="149"/>
        <v>#DIV/0!</v>
      </c>
      <c r="DM180" s="14" t="e">
        <f t="shared" si="137"/>
        <v>#DIV/0!</v>
      </c>
      <c r="DN180" s="14" t="e">
        <f t="shared" si="137"/>
        <v>#DIV/0!</v>
      </c>
      <c r="DO180" s="14" t="e">
        <f t="shared" si="137"/>
        <v>#DIV/0!</v>
      </c>
      <c r="DP180" s="14" t="e">
        <f t="shared" si="137"/>
        <v>#DIV/0!</v>
      </c>
      <c r="DQ180" s="14" t="e">
        <f t="shared" si="134"/>
        <v>#DIV/0!</v>
      </c>
      <c r="DR180" s="14" t="e">
        <f t="shared" si="134"/>
        <v>#DIV/0!</v>
      </c>
      <c r="DS180" s="14" t="e">
        <f t="shared" si="114"/>
        <v>#DIV/0!</v>
      </c>
      <c r="DT180" s="14" t="e">
        <f t="shared" si="114"/>
        <v>#DIV/0!</v>
      </c>
      <c r="DU180" s="14" t="e">
        <f t="shared" si="114"/>
        <v>#DIV/0!</v>
      </c>
      <c r="DV180" s="14" t="e">
        <f t="shared" si="114"/>
        <v>#DIV/0!</v>
      </c>
      <c r="DW180" s="14" t="e">
        <f t="shared" si="150"/>
        <v>#DIV/0!</v>
      </c>
      <c r="DX180" s="14" t="e">
        <f t="shared" si="150"/>
        <v>#DIV/0!</v>
      </c>
      <c r="DY180" s="14" t="e">
        <f t="shared" si="150"/>
        <v>#DIV/0!</v>
      </c>
      <c r="DZ180" s="14" t="e">
        <f t="shared" si="146"/>
        <v>#DIV/0!</v>
      </c>
    </row>
    <row r="181" spans="2:130">
      <c r="C181" s="18">
        <v>2051</v>
      </c>
      <c r="D181" s="25"/>
      <c r="E181" s="25"/>
      <c r="F181" s="25"/>
      <c r="G181" s="25"/>
      <c r="H181" s="25"/>
      <c r="I181" s="25"/>
      <c r="J181" s="25"/>
      <c r="K181" s="25"/>
      <c r="L181" s="25"/>
      <c r="M181" s="25"/>
      <c r="N181" s="25"/>
      <c r="O181" s="25"/>
      <c r="P181" s="25"/>
      <c r="Q181" s="25"/>
      <c r="R181" s="25"/>
      <c r="S181" s="25"/>
      <c r="T181" s="25"/>
      <c r="U181" s="25"/>
      <c r="V181" s="25"/>
      <c r="W181" s="25"/>
      <c r="X181" s="25"/>
      <c r="Y181" s="25"/>
      <c r="Z181" s="25"/>
      <c r="AA181" s="25"/>
      <c r="AB181" s="25"/>
      <c r="AC181" s="25"/>
      <c r="AD181" s="25"/>
      <c r="AE181" s="25"/>
      <c r="AF181" s="25"/>
      <c r="AG181" s="25"/>
      <c r="AH181" s="25"/>
      <c r="AI181" s="25">
        <f t="shared" si="138"/>
        <v>0</v>
      </c>
      <c r="AJ181" s="25">
        <f t="shared" si="139"/>
        <v>0</v>
      </c>
      <c r="AK181" s="25">
        <f t="shared" si="140"/>
        <v>0</v>
      </c>
      <c r="AL181" s="25">
        <f t="shared" si="141"/>
        <v>0</v>
      </c>
      <c r="AM181" s="25">
        <f t="shared" si="142"/>
        <v>0</v>
      </c>
      <c r="AN181" s="25">
        <f t="shared" si="143"/>
        <v>0</v>
      </c>
      <c r="AO181" s="25">
        <f t="shared" si="144"/>
        <v>0</v>
      </c>
      <c r="AP181" s="25">
        <f t="shared" si="145"/>
        <v>0</v>
      </c>
      <c r="AQ181" s="25">
        <f t="shared" si="147"/>
        <v>0</v>
      </c>
      <c r="AR181" s="25">
        <f t="shared" si="148"/>
        <v>0</v>
      </c>
      <c r="AS181" s="25">
        <f t="shared" si="151"/>
        <v>0</v>
      </c>
      <c r="AT181" s="25">
        <f t="shared" si="152"/>
        <v>0</v>
      </c>
      <c r="AU181" s="25">
        <f t="shared" si="153"/>
        <v>0</v>
      </c>
      <c r="AV181" s="25">
        <f t="shared" si="154"/>
        <v>0</v>
      </c>
      <c r="AW181" s="25">
        <f t="shared" si="156"/>
        <v>0</v>
      </c>
      <c r="AX181" s="25">
        <f t="shared" si="158"/>
        <v>0</v>
      </c>
      <c r="AY181" s="25">
        <f t="shared" si="159"/>
        <v>0</v>
      </c>
      <c r="AZ181" s="25">
        <f t="shared" si="160"/>
        <v>0</v>
      </c>
      <c r="BA181" s="25">
        <f t="shared" ref="BA181:BA190" si="162">VLOOKUP($C$115,$D$3:$K$63,$A$69,0)*(B132-B131)</f>
        <v>0</v>
      </c>
      <c r="BB181" s="25">
        <f>VLOOKUP($C$116,$D$3:$K$63,$A$69,0)*(B131-B130)</f>
        <v>0</v>
      </c>
      <c r="BC181" s="25" t="e">
        <f>VLOOKUP($C$117,$D$3:$K$63,$A$69,0)*B130</f>
        <v>#N/A</v>
      </c>
      <c r="BD181" s="25"/>
      <c r="BE181" s="25"/>
      <c r="BF181" s="25"/>
      <c r="BG181" s="25"/>
      <c r="BH181" s="25"/>
      <c r="BI181" s="25"/>
      <c r="BJ181" s="25"/>
      <c r="BK181" s="25"/>
      <c r="BL181" s="25"/>
      <c r="BM181" s="21" t="e">
        <f t="shared" si="95"/>
        <v>#N/A</v>
      </c>
      <c r="BP181" s="18">
        <v>2051</v>
      </c>
      <c r="BQ181" s="14" t="e">
        <f t="shared" si="157"/>
        <v>#N/A</v>
      </c>
      <c r="BR181" s="14" t="e">
        <f t="shared" si="157"/>
        <v>#N/A</v>
      </c>
      <c r="BS181" s="14" t="e">
        <f t="shared" si="157"/>
        <v>#N/A</v>
      </c>
      <c r="BT181" s="14" t="e">
        <f t="shared" si="157"/>
        <v>#N/A</v>
      </c>
      <c r="BU181" s="14" t="e">
        <f t="shared" si="157"/>
        <v>#N/A</v>
      </c>
      <c r="BV181" s="14" t="e">
        <f t="shared" si="157"/>
        <v>#N/A</v>
      </c>
      <c r="BW181" s="14" t="e">
        <f t="shared" si="157"/>
        <v>#N/A</v>
      </c>
      <c r="BX181" s="14" t="e">
        <f t="shared" si="157"/>
        <v>#N/A</v>
      </c>
      <c r="BY181" s="14" t="e">
        <f t="shared" si="157"/>
        <v>#N/A</v>
      </c>
      <c r="BZ181" s="14" t="e">
        <f t="shared" si="157"/>
        <v>#N/A</v>
      </c>
      <c r="CA181" s="14" t="e">
        <f t="shared" si="157"/>
        <v>#N/A</v>
      </c>
      <c r="CB181" s="14" t="e">
        <f t="shared" si="157"/>
        <v>#N/A</v>
      </c>
      <c r="CC181" s="14" t="e">
        <f t="shared" si="157"/>
        <v>#N/A</v>
      </c>
      <c r="CD181" s="14" t="e">
        <f t="shared" si="157"/>
        <v>#N/A</v>
      </c>
      <c r="CE181" s="14" t="e">
        <f t="shared" si="157"/>
        <v>#N/A</v>
      </c>
      <c r="CF181" s="14" t="e">
        <f t="shared" si="155"/>
        <v>#N/A</v>
      </c>
      <c r="CG181" s="14" t="e">
        <f t="shared" si="155"/>
        <v>#N/A</v>
      </c>
      <c r="CH181" s="14" t="e">
        <f t="shared" si="155"/>
        <v>#N/A</v>
      </c>
      <c r="CI181" s="14" t="e">
        <f t="shared" si="155"/>
        <v>#N/A</v>
      </c>
      <c r="CJ181" s="14" t="e">
        <f t="shared" si="161"/>
        <v>#N/A</v>
      </c>
      <c r="CK181" s="14" t="e">
        <f t="shared" si="161"/>
        <v>#N/A</v>
      </c>
      <c r="CL181" s="14" t="e">
        <f t="shared" si="161"/>
        <v>#N/A</v>
      </c>
      <c r="CM181" s="14" t="e">
        <f t="shared" si="161"/>
        <v>#N/A</v>
      </c>
      <c r="CN181" s="14" t="e">
        <f t="shared" si="161"/>
        <v>#N/A</v>
      </c>
      <c r="CO181" s="14" t="e">
        <f t="shared" si="161"/>
        <v>#N/A</v>
      </c>
      <c r="CP181" s="14" t="e">
        <f t="shared" si="161"/>
        <v>#N/A</v>
      </c>
      <c r="CQ181" s="14" t="e">
        <f t="shared" si="161"/>
        <v>#N/A</v>
      </c>
      <c r="CR181" s="14" t="e">
        <f t="shared" si="161"/>
        <v>#N/A</v>
      </c>
      <c r="CS181" s="14" t="e">
        <f t="shared" si="161"/>
        <v>#N/A</v>
      </c>
      <c r="CT181" s="14" t="e">
        <f t="shared" si="161"/>
        <v>#N/A</v>
      </c>
      <c r="CU181" s="14" t="e">
        <f t="shared" si="133"/>
        <v>#N/A</v>
      </c>
      <c r="CV181" s="14" t="e">
        <f t="shared" si="133"/>
        <v>#N/A</v>
      </c>
      <c r="CW181" s="14" t="e">
        <f t="shared" si="133"/>
        <v>#N/A</v>
      </c>
      <c r="CX181" s="14" t="e">
        <f t="shared" si="149"/>
        <v>#N/A</v>
      </c>
      <c r="CY181" s="14" t="e">
        <f t="shared" si="149"/>
        <v>#N/A</v>
      </c>
      <c r="CZ181" s="14" t="e">
        <f t="shared" si="149"/>
        <v>#N/A</v>
      </c>
      <c r="DA181" s="14" t="e">
        <f t="shared" si="149"/>
        <v>#N/A</v>
      </c>
      <c r="DB181" s="14" t="e">
        <f t="shared" si="149"/>
        <v>#N/A</v>
      </c>
      <c r="DC181" s="14" t="e">
        <f t="shared" si="149"/>
        <v>#N/A</v>
      </c>
      <c r="DD181" s="14" t="e">
        <f t="shared" si="149"/>
        <v>#N/A</v>
      </c>
      <c r="DE181" s="14" t="e">
        <f t="shared" si="149"/>
        <v>#N/A</v>
      </c>
      <c r="DF181" s="14" t="e">
        <f t="shared" si="149"/>
        <v>#N/A</v>
      </c>
      <c r="DG181" s="14" t="e">
        <f t="shared" si="149"/>
        <v>#N/A</v>
      </c>
      <c r="DH181" s="14" t="e">
        <f t="shared" si="149"/>
        <v>#N/A</v>
      </c>
      <c r="DI181" s="14" t="e">
        <f t="shared" si="149"/>
        <v>#N/A</v>
      </c>
      <c r="DJ181" s="14" t="e">
        <f t="shared" si="149"/>
        <v>#N/A</v>
      </c>
      <c r="DK181" s="14" t="e">
        <f t="shared" si="149"/>
        <v>#N/A</v>
      </c>
      <c r="DL181" s="14" t="e">
        <f t="shared" si="149"/>
        <v>#N/A</v>
      </c>
      <c r="DM181" s="14" t="e">
        <f t="shared" si="137"/>
        <v>#N/A</v>
      </c>
      <c r="DN181" s="14" t="e">
        <f t="shared" si="137"/>
        <v>#N/A</v>
      </c>
      <c r="DO181" s="14" t="e">
        <f t="shared" si="137"/>
        <v>#N/A</v>
      </c>
      <c r="DP181" s="14" t="e">
        <f t="shared" si="137"/>
        <v>#N/A</v>
      </c>
      <c r="DQ181" s="14" t="e">
        <f t="shared" si="134"/>
        <v>#N/A</v>
      </c>
      <c r="DR181" s="14" t="e">
        <f t="shared" si="134"/>
        <v>#N/A</v>
      </c>
      <c r="DS181" s="14" t="e">
        <f t="shared" si="114"/>
        <v>#N/A</v>
      </c>
      <c r="DT181" s="14" t="e">
        <f t="shared" si="114"/>
        <v>#N/A</v>
      </c>
      <c r="DU181" s="14" t="e">
        <f t="shared" si="114"/>
        <v>#N/A</v>
      </c>
      <c r="DV181" s="14" t="e">
        <f t="shared" si="114"/>
        <v>#N/A</v>
      </c>
      <c r="DW181" s="14" t="e">
        <f t="shared" si="150"/>
        <v>#N/A</v>
      </c>
      <c r="DX181" s="14" t="e">
        <f t="shared" si="150"/>
        <v>#N/A</v>
      </c>
      <c r="DY181" s="14" t="e">
        <f t="shared" si="150"/>
        <v>#N/A</v>
      </c>
      <c r="DZ181" s="14" t="e">
        <f t="shared" si="146"/>
        <v>#N/A</v>
      </c>
    </row>
    <row r="182" spans="2:130">
      <c r="C182" s="18">
        <v>2052</v>
      </c>
      <c r="D182" s="25"/>
      <c r="E182" s="25"/>
      <c r="F182" s="25"/>
      <c r="G182" s="25"/>
      <c r="H182" s="25"/>
      <c r="I182" s="25"/>
      <c r="J182" s="25"/>
      <c r="K182" s="25"/>
      <c r="L182" s="25"/>
      <c r="M182" s="25"/>
      <c r="N182" s="25"/>
      <c r="O182" s="25"/>
      <c r="P182" s="25"/>
      <c r="Q182" s="25"/>
      <c r="R182" s="25"/>
      <c r="S182" s="25"/>
      <c r="T182" s="25"/>
      <c r="U182" s="25"/>
      <c r="V182" s="25"/>
      <c r="W182" s="25"/>
      <c r="X182" s="25"/>
      <c r="Y182" s="25"/>
      <c r="Z182" s="25"/>
      <c r="AA182" s="25"/>
      <c r="AB182" s="25"/>
      <c r="AC182" s="25"/>
      <c r="AD182" s="25"/>
      <c r="AE182" s="25"/>
      <c r="AF182" s="25"/>
      <c r="AG182" s="25"/>
      <c r="AH182" s="25"/>
      <c r="AI182" s="25"/>
      <c r="AJ182" s="25">
        <f t="shared" si="139"/>
        <v>0</v>
      </c>
      <c r="AK182" s="25">
        <f t="shared" si="140"/>
        <v>0</v>
      </c>
      <c r="AL182" s="25">
        <f t="shared" si="141"/>
        <v>0</v>
      </c>
      <c r="AM182" s="25">
        <f t="shared" si="142"/>
        <v>0</v>
      </c>
      <c r="AN182" s="25">
        <f t="shared" si="143"/>
        <v>0</v>
      </c>
      <c r="AO182" s="25">
        <f t="shared" si="144"/>
        <v>0</v>
      </c>
      <c r="AP182" s="25">
        <f t="shared" si="145"/>
        <v>0</v>
      </c>
      <c r="AQ182" s="25">
        <f t="shared" si="147"/>
        <v>0</v>
      </c>
      <c r="AR182" s="25">
        <f t="shared" si="148"/>
        <v>0</v>
      </c>
      <c r="AS182" s="25">
        <f t="shared" si="151"/>
        <v>0</v>
      </c>
      <c r="AT182" s="25">
        <f t="shared" si="152"/>
        <v>0</v>
      </c>
      <c r="AU182" s="25">
        <f t="shared" si="153"/>
        <v>0</v>
      </c>
      <c r="AV182" s="25">
        <f t="shared" si="154"/>
        <v>0</v>
      </c>
      <c r="AW182" s="25">
        <f t="shared" si="156"/>
        <v>0</v>
      </c>
      <c r="AX182" s="25">
        <f t="shared" si="158"/>
        <v>0</v>
      </c>
      <c r="AY182" s="25">
        <f t="shared" si="159"/>
        <v>0</v>
      </c>
      <c r="AZ182" s="25">
        <f t="shared" si="160"/>
        <v>0</v>
      </c>
      <c r="BA182" s="25">
        <f t="shared" si="162"/>
        <v>0</v>
      </c>
      <c r="BB182" s="25">
        <f t="shared" ref="BB182:BB190" si="163">VLOOKUP($C$116,$D$3:$K$63,$A$69,0)*(B132-B131)</f>
        <v>0</v>
      </c>
      <c r="BC182" s="25" t="e">
        <f>VLOOKUP($C$117,$D$3:$K$63,$A$69,0)*(B131-B130)</f>
        <v>#N/A</v>
      </c>
      <c r="BD182" s="25" t="e">
        <f>VLOOKUP($C$118,$D$3:$K$63,$A$69,0)*B130</f>
        <v>#N/A</v>
      </c>
      <c r="BE182" s="25"/>
      <c r="BF182" s="25"/>
      <c r="BG182" s="25"/>
      <c r="BH182" s="25"/>
      <c r="BI182" s="25"/>
      <c r="BJ182" s="25"/>
      <c r="BK182" s="25"/>
      <c r="BL182" s="25"/>
      <c r="BM182" s="21" t="e">
        <f t="shared" si="95"/>
        <v>#N/A</v>
      </c>
      <c r="BP182" s="18">
        <v>2052</v>
      </c>
      <c r="BQ182" s="14" t="e">
        <f t="shared" si="157"/>
        <v>#N/A</v>
      </c>
      <c r="BR182" s="14" t="e">
        <f t="shared" si="157"/>
        <v>#N/A</v>
      </c>
      <c r="BS182" s="14" t="e">
        <f t="shared" si="157"/>
        <v>#N/A</v>
      </c>
      <c r="BT182" s="14" t="e">
        <f t="shared" si="157"/>
        <v>#N/A</v>
      </c>
      <c r="BU182" s="14" t="e">
        <f t="shared" si="157"/>
        <v>#N/A</v>
      </c>
      <c r="BV182" s="14" t="e">
        <f t="shared" si="157"/>
        <v>#N/A</v>
      </c>
      <c r="BW182" s="14" t="e">
        <f t="shared" si="157"/>
        <v>#N/A</v>
      </c>
      <c r="BX182" s="14" t="e">
        <f t="shared" si="157"/>
        <v>#N/A</v>
      </c>
      <c r="BY182" s="14" t="e">
        <f t="shared" si="157"/>
        <v>#N/A</v>
      </c>
      <c r="BZ182" s="14" t="e">
        <f t="shared" si="157"/>
        <v>#N/A</v>
      </c>
      <c r="CA182" s="14" t="e">
        <f t="shared" si="157"/>
        <v>#N/A</v>
      </c>
      <c r="CB182" s="14" t="e">
        <f t="shared" si="157"/>
        <v>#N/A</v>
      </c>
      <c r="CC182" s="14" t="e">
        <f t="shared" si="157"/>
        <v>#N/A</v>
      </c>
      <c r="CD182" s="14" t="e">
        <f t="shared" si="157"/>
        <v>#N/A</v>
      </c>
      <c r="CE182" s="14" t="e">
        <f t="shared" si="157"/>
        <v>#N/A</v>
      </c>
      <c r="CF182" s="14" t="e">
        <f t="shared" si="155"/>
        <v>#N/A</v>
      </c>
      <c r="CG182" s="14" t="e">
        <f t="shared" si="155"/>
        <v>#N/A</v>
      </c>
      <c r="CH182" s="14" t="e">
        <f t="shared" si="155"/>
        <v>#N/A</v>
      </c>
      <c r="CI182" s="14" t="e">
        <f t="shared" si="155"/>
        <v>#N/A</v>
      </c>
      <c r="CJ182" s="14" t="e">
        <f t="shared" si="161"/>
        <v>#N/A</v>
      </c>
      <c r="CK182" s="14" t="e">
        <f t="shared" si="161"/>
        <v>#N/A</v>
      </c>
      <c r="CL182" s="14" t="e">
        <f t="shared" si="161"/>
        <v>#N/A</v>
      </c>
      <c r="CM182" s="14" t="e">
        <f t="shared" si="161"/>
        <v>#N/A</v>
      </c>
      <c r="CN182" s="14" t="e">
        <f t="shared" si="161"/>
        <v>#N/A</v>
      </c>
      <c r="CO182" s="14" t="e">
        <f t="shared" si="161"/>
        <v>#N/A</v>
      </c>
      <c r="CP182" s="14" t="e">
        <f t="shared" si="161"/>
        <v>#N/A</v>
      </c>
      <c r="CQ182" s="14" t="e">
        <f t="shared" si="161"/>
        <v>#N/A</v>
      </c>
      <c r="CR182" s="14" t="e">
        <f t="shared" si="161"/>
        <v>#N/A</v>
      </c>
      <c r="CS182" s="14" t="e">
        <f t="shared" si="161"/>
        <v>#N/A</v>
      </c>
      <c r="CT182" s="14" t="e">
        <f t="shared" si="161"/>
        <v>#N/A</v>
      </c>
      <c r="CU182" s="14" t="e">
        <f t="shared" si="133"/>
        <v>#N/A</v>
      </c>
      <c r="CV182" s="14" t="e">
        <f t="shared" si="133"/>
        <v>#N/A</v>
      </c>
      <c r="CW182" s="14" t="e">
        <f t="shared" si="133"/>
        <v>#N/A</v>
      </c>
      <c r="CX182" s="14" t="e">
        <f t="shared" si="149"/>
        <v>#N/A</v>
      </c>
      <c r="CY182" s="14" t="e">
        <f t="shared" si="149"/>
        <v>#N/A</v>
      </c>
      <c r="CZ182" s="14" t="e">
        <f t="shared" si="149"/>
        <v>#N/A</v>
      </c>
      <c r="DA182" s="14" t="e">
        <f t="shared" si="149"/>
        <v>#N/A</v>
      </c>
      <c r="DB182" s="14" t="e">
        <f t="shared" si="149"/>
        <v>#N/A</v>
      </c>
      <c r="DC182" s="14" t="e">
        <f t="shared" si="149"/>
        <v>#N/A</v>
      </c>
      <c r="DD182" s="14" t="e">
        <f t="shared" si="149"/>
        <v>#N/A</v>
      </c>
      <c r="DE182" s="14" t="e">
        <f t="shared" si="149"/>
        <v>#N/A</v>
      </c>
      <c r="DF182" s="14" t="e">
        <f t="shared" si="149"/>
        <v>#N/A</v>
      </c>
      <c r="DG182" s="14" t="e">
        <f t="shared" si="149"/>
        <v>#N/A</v>
      </c>
      <c r="DH182" s="14" t="e">
        <f t="shared" si="149"/>
        <v>#N/A</v>
      </c>
      <c r="DI182" s="14" t="e">
        <f t="shared" si="149"/>
        <v>#N/A</v>
      </c>
      <c r="DJ182" s="14" t="e">
        <f t="shared" si="149"/>
        <v>#N/A</v>
      </c>
      <c r="DK182" s="14" t="e">
        <f t="shared" si="149"/>
        <v>#N/A</v>
      </c>
      <c r="DL182" s="14" t="e">
        <f t="shared" si="149"/>
        <v>#N/A</v>
      </c>
      <c r="DM182" s="14" t="e">
        <f t="shared" si="137"/>
        <v>#N/A</v>
      </c>
      <c r="DN182" s="14" t="e">
        <f t="shared" si="137"/>
        <v>#N/A</v>
      </c>
      <c r="DO182" s="14" t="e">
        <f t="shared" si="137"/>
        <v>#N/A</v>
      </c>
      <c r="DP182" s="14" t="e">
        <f t="shared" si="137"/>
        <v>#N/A</v>
      </c>
      <c r="DQ182" s="14" t="e">
        <f t="shared" si="134"/>
        <v>#N/A</v>
      </c>
      <c r="DR182" s="14" t="e">
        <f t="shared" si="134"/>
        <v>#N/A</v>
      </c>
      <c r="DS182" s="14" t="e">
        <f t="shared" si="114"/>
        <v>#N/A</v>
      </c>
      <c r="DT182" s="14" t="e">
        <f t="shared" si="114"/>
        <v>#N/A</v>
      </c>
      <c r="DU182" s="14" t="e">
        <f t="shared" si="114"/>
        <v>#N/A</v>
      </c>
      <c r="DV182" s="14" t="e">
        <f t="shared" si="114"/>
        <v>#N/A</v>
      </c>
      <c r="DW182" s="14" t="e">
        <f t="shared" si="150"/>
        <v>#N/A</v>
      </c>
      <c r="DX182" s="14" t="e">
        <f t="shared" si="150"/>
        <v>#N/A</v>
      </c>
      <c r="DY182" s="14" t="e">
        <f t="shared" si="150"/>
        <v>#N/A</v>
      </c>
      <c r="DZ182" s="14" t="e">
        <f t="shared" si="146"/>
        <v>#N/A</v>
      </c>
    </row>
    <row r="183" spans="2:130">
      <c r="C183" s="18">
        <v>2053</v>
      </c>
      <c r="D183" s="25"/>
      <c r="E183" s="25"/>
      <c r="F183" s="25"/>
      <c r="G183" s="25"/>
      <c r="H183" s="25"/>
      <c r="I183" s="25"/>
      <c r="J183" s="25"/>
      <c r="K183" s="25"/>
      <c r="L183" s="25"/>
      <c r="M183" s="25"/>
      <c r="N183" s="25"/>
      <c r="O183" s="25"/>
      <c r="P183" s="25"/>
      <c r="Q183" s="25"/>
      <c r="R183" s="25"/>
      <c r="S183" s="25"/>
      <c r="T183" s="25"/>
      <c r="U183" s="25"/>
      <c r="V183" s="25"/>
      <c r="W183" s="25"/>
      <c r="X183" s="25"/>
      <c r="Y183" s="25"/>
      <c r="Z183" s="25"/>
      <c r="AA183" s="25"/>
      <c r="AB183" s="25"/>
      <c r="AC183" s="25"/>
      <c r="AD183" s="25"/>
      <c r="AE183" s="25"/>
      <c r="AF183" s="25"/>
      <c r="AG183" s="25"/>
      <c r="AH183" s="25"/>
      <c r="AI183" s="25"/>
      <c r="AJ183" s="25"/>
      <c r="AK183" s="25">
        <f t="shared" si="140"/>
        <v>0</v>
      </c>
      <c r="AL183" s="25">
        <f t="shared" si="141"/>
        <v>0</v>
      </c>
      <c r="AM183" s="25">
        <f t="shared" si="142"/>
        <v>0</v>
      </c>
      <c r="AN183" s="25">
        <f t="shared" si="143"/>
        <v>0</v>
      </c>
      <c r="AO183" s="25">
        <f t="shared" si="144"/>
        <v>0</v>
      </c>
      <c r="AP183" s="25">
        <f t="shared" si="145"/>
        <v>0</v>
      </c>
      <c r="AQ183" s="25">
        <f t="shared" si="147"/>
        <v>0</v>
      </c>
      <c r="AR183" s="25">
        <f t="shared" si="148"/>
        <v>0</v>
      </c>
      <c r="AS183" s="25">
        <f t="shared" si="151"/>
        <v>0</v>
      </c>
      <c r="AT183" s="25">
        <f t="shared" si="152"/>
        <v>0</v>
      </c>
      <c r="AU183" s="25">
        <f t="shared" si="153"/>
        <v>0</v>
      </c>
      <c r="AV183" s="25">
        <f t="shared" si="154"/>
        <v>0</v>
      </c>
      <c r="AW183" s="25">
        <f t="shared" si="156"/>
        <v>0</v>
      </c>
      <c r="AX183" s="25">
        <f t="shared" si="158"/>
        <v>0</v>
      </c>
      <c r="AY183" s="25">
        <f t="shared" si="159"/>
        <v>0</v>
      </c>
      <c r="AZ183" s="25">
        <f t="shared" si="160"/>
        <v>0</v>
      </c>
      <c r="BA183" s="25">
        <f t="shared" si="162"/>
        <v>0</v>
      </c>
      <c r="BB183" s="25">
        <f t="shared" si="163"/>
        <v>0</v>
      </c>
      <c r="BC183" s="25" t="e">
        <f t="shared" ref="BC183:BC190" si="164">VLOOKUP($C$117,$D$3:$K$63,$A$69,0)*(B132-B131)</f>
        <v>#N/A</v>
      </c>
      <c r="BD183" s="25" t="e">
        <f>VLOOKUP($C$118,$D$3:$K$63,$A$69,0)*(B131-B130)</f>
        <v>#N/A</v>
      </c>
      <c r="BE183" s="25" t="e">
        <f>VLOOKUP($C$119,$D$3:$K$63,$A$69,0)*B130</f>
        <v>#N/A</v>
      </c>
      <c r="BF183" s="25"/>
      <c r="BG183" s="25"/>
      <c r="BH183" s="25"/>
      <c r="BI183" s="25"/>
      <c r="BJ183" s="25"/>
      <c r="BK183" s="25"/>
      <c r="BL183" s="25"/>
      <c r="BM183" s="21" t="e">
        <f t="shared" si="95"/>
        <v>#N/A</v>
      </c>
      <c r="BP183" s="18">
        <v>2053</v>
      </c>
      <c r="BQ183" s="14" t="e">
        <f t="shared" si="157"/>
        <v>#N/A</v>
      </c>
      <c r="BR183" s="14" t="e">
        <f t="shared" si="157"/>
        <v>#N/A</v>
      </c>
      <c r="BS183" s="14" t="e">
        <f t="shared" si="157"/>
        <v>#N/A</v>
      </c>
      <c r="BT183" s="14" t="e">
        <f t="shared" si="157"/>
        <v>#N/A</v>
      </c>
      <c r="BU183" s="14" t="e">
        <f t="shared" si="157"/>
        <v>#N/A</v>
      </c>
      <c r="BV183" s="14" t="e">
        <f t="shared" si="157"/>
        <v>#N/A</v>
      </c>
      <c r="BW183" s="14" t="e">
        <f t="shared" si="157"/>
        <v>#N/A</v>
      </c>
      <c r="BX183" s="14" t="e">
        <f t="shared" si="157"/>
        <v>#N/A</v>
      </c>
      <c r="BY183" s="14" t="e">
        <f t="shared" si="157"/>
        <v>#N/A</v>
      </c>
      <c r="BZ183" s="14" t="e">
        <f t="shared" si="157"/>
        <v>#N/A</v>
      </c>
      <c r="CA183" s="14" t="e">
        <f t="shared" si="157"/>
        <v>#N/A</v>
      </c>
      <c r="CB183" s="14" t="e">
        <f t="shared" si="157"/>
        <v>#N/A</v>
      </c>
      <c r="CC183" s="14" t="e">
        <f t="shared" si="157"/>
        <v>#N/A</v>
      </c>
      <c r="CD183" s="14" t="e">
        <f t="shared" si="157"/>
        <v>#N/A</v>
      </c>
      <c r="CE183" s="14" t="e">
        <f t="shared" si="157"/>
        <v>#N/A</v>
      </c>
      <c r="CF183" s="14" t="e">
        <f t="shared" si="155"/>
        <v>#N/A</v>
      </c>
      <c r="CG183" s="14" t="e">
        <f t="shared" si="155"/>
        <v>#N/A</v>
      </c>
      <c r="CH183" s="14" t="e">
        <f t="shared" si="155"/>
        <v>#N/A</v>
      </c>
      <c r="CI183" s="14" t="e">
        <f t="shared" si="155"/>
        <v>#N/A</v>
      </c>
      <c r="CJ183" s="14" t="e">
        <f t="shared" si="161"/>
        <v>#N/A</v>
      </c>
      <c r="CK183" s="14" t="e">
        <f t="shared" si="161"/>
        <v>#N/A</v>
      </c>
      <c r="CL183" s="14" t="e">
        <f t="shared" si="161"/>
        <v>#N/A</v>
      </c>
      <c r="CM183" s="14" t="e">
        <f t="shared" si="161"/>
        <v>#N/A</v>
      </c>
      <c r="CN183" s="14" t="e">
        <f t="shared" si="161"/>
        <v>#N/A</v>
      </c>
      <c r="CO183" s="14" t="e">
        <f t="shared" si="161"/>
        <v>#N/A</v>
      </c>
      <c r="CP183" s="14" t="e">
        <f t="shared" si="161"/>
        <v>#N/A</v>
      </c>
      <c r="CQ183" s="14" t="e">
        <f t="shared" si="161"/>
        <v>#N/A</v>
      </c>
      <c r="CR183" s="14" t="e">
        <f t="shared" si="161"/>
        <v>#N/A</v>
      </c>
      <c r="CS183" s="14" t="e">
        <f t="shared" si="161"/>
        <v>#N/A</v>
      </c>
      <c r="CT183" s="14" t="e">
        <f t="shared" si="161"/>
        <v>#N/A</v>
      </c>
      <c r="CU183" s="14" t="e">
        <f t="shared" si="133"/>
        <v>#N/A</v>
      </c>
      <c r="CV183" s="14" t="e">
        <f t="shared" si="133"/>
        <v>#N/A</v>
      </c>
      <c r="CW183" s="14" t="e">
        <f t="shared" si="133"/>
        <v>#N/A</v>
      </c>
      <c r="CX183" s="14" t="e">
        <f t="shared" si="149"/>
        <v>#N/A</v>
      </c>
      <c r="CY183" s="14" t="e">
        <f t="shared" si="149"/>
        <v>#N/A</v>
      </c>
      <c r="CZ183" s="14" t="e">
        <f t="shared" si="149"/>
        <v>#N/A</v>
      </c>
      <c r="DA183" s="14" t="e">
        <f t="shared" si="149"/>
        <v>#N/A</v>
      </c>
      <c r="DB183" s="14" t="e">
        <f t="shared" si="149"/>
        <v>#N/A</v>
      </c>
      <c r="DC183" s="14" t="e">
        <f t="shared" si="149"/>
        <v>#N/A</v>
      </c>
      <c r="DD183" s="14" t="e">
        <f t="shared" si="149"/>
        <v>#N/A</v>
      </c>
      <c r="DE183" s="14" t="e">
        <f t="shared" si="149"/>
        <v>#N/A</v>
      </c>
      <c r="DF183" s="14" t="e">
        <f t="shared" si="149"/>
        <v>#N/A</v>
      </c>
      <c r="DG183" s="14" t="e">
        <f t="shared" si="149"/>
        <v>#N/A</v>
      </c>
      <c r="DH183" s="14" t="e">
        <f t="shared" si="149"/>
        <v>#N/A</v>
      </c>
      <c r="DI183" s="14" t="e">
        <f t="shared" si="149"/>
        <v>#N/A</v>
      </c>
      <c r="DJ183" s="14" t="e">
        <f t="shared" si="149"/>
        <v>#N/A</v>
      </c>
      <c r="DK183" s="14" t="e">
        <f t="shared" si="149"/>
        <v>#N/A</v>
      </c>
      <c r="DL183" s="14" t="e">
        <f t="shared" si="149"/>
        <v>#N/A</v>
      </c>
      <c r="DM183" s="14" t="e">
        <f t="shared" si="137"/>
        <v>#N/A</v>
      </c>
      <c r="DN183" s="14" t="e">
        <f t="shared" si="137"/>
        <v>#N/A</v>
      </c>
      <c r="DO183" s="14" t="e">
        <f t="shared" si="137"/>
        <v>#N/A</v>
      </c>
      <c r="DP183" s="14" t="e">
        <f t="shared" si="137"/>
        <v>#N/A</v>
      </c>
      <c r="DQ183" s="14" t="e">
        <f t="shared" si="134"/>
        <v>#N/A</v>
      </c>
      <c r="DR183" s="14" t="e">
        <f t="shared" si="134"/>
        <v>#N/A</v>
      </c>
      <c r="DS183" s="14" t="e">
        <f t="shared" si="114"/>
        <v>#N/A</v>
      </c>
      <c r="DT183" s="14" t="e">
        <f t="shared" si="114"/>
        <v>#N/A</v>
      </c>
      <c r="DU183" s="14" t="e">
        <f t="shared" si="114"/>
        <v>#N/A</v>
      </c>
      <c r="DV183" s="14" t="e">
        <f t="shared" si="114"/>
        <v>#N/A</v>
      </c>
      <c r="DW183" s="14" t="e">
        <f t="shared" si="150"/>
        <v>#N/A</v>
      </c>
      <c r="DX183" s="14" t="e">
        <f t="shared" si="150"/>
        <v>#N/A</v>
      </c>
      <c r="DY183" s="14" t="e">
        <f t="shared" si="150"/>
        <v>#N/A</v>
      </c>
      <c r="DZ183" s="14" t="e">
        <f t="shared" si="146"/>
        <v>#N/A</v>
      </c>
    </row>
    <row r="184" spans="2:130">
      <c r="C184" s="18">
        <v>2054</v>
      </c>
      <c r="D184" s="25"/>
      <c r="E184" s="25"/>
      <c r="F184" s="25"/>
      <c r="G184" s="25"/>
      <c r="H184" s="25"/>
      <c r="I184" s="25"/>
      <c r="J184" s="25"/>
      <c r="K184" s="25"/>
      <c r="L184" s="25"/>
      <c r="M184" s="25"/>
      <c r="N184" s="25"/>
      <c r="O184" s="25"/>
      <c r="P184" s="25"/>
      <c r="Q184" s="25"/>
      <c r="R184" s="25"/>
      <c r="S184" s="25"/>
      <c r="T184" s="25"/>
      <c r="U184" s="25"/>
      <c r="V184" s="25"/>
      <c r="W184" s="25"/>
      <c r="X184" s="25"/>
      <c r="Y184" s="25"/>
      <c r="Z184" s="25"/>
      <c r="AA184" s="25"/>
      <c r="AB184" s="25"/>
      <c r="AC184" s="25"/>
      <c r="AD184" s="25"/>
      <c r="AE184" s="25"/>
      <c r="AF184" s="25"/>
      <c r="AG184" s="25"/>
      <c r="AH184" s="25"/>
      <c r="AI184" s="25"/>
      <c r="AJ184" s="25"/>
      <c r="AK184" s="25"/>
      <c r="AL184" s="25">
        <f t="shared" si="141"/>
        <v>0</v>
      </c>
      <c r="AM184" s="25">
        <f t="shared" si="142"/>
        <v>0</v>
      </c>
      <c r="AN184" s="25">
        <f t="shared" si="143"/>
        <v>0</v>
      </c>
      <c r="AO184" s="25">
        <f t="shared" si="144"/>
        <v>0</v>
      </c>
      <c r="AP184" s="25">
        <f t="shared" si="145"/>
        <v>0</v>
      </c>
      <c r="AQ184" s="25">
        <f t="shared" si="147"/>
        <v>0</v>
      </c>
      <c r="AR184" s="25">
        <f t="shared" si="148"/>
        <v>0</v>
      </c>
      <c r="AS184" s="25">
        <f t="shared" si="151"/>
        <v>0</v>
      </c>
      <c r="AT184" s="25">
        <f t="shared" si="152"/>
        <v>0</v>
      </c>
      <c r="AU184" s="25">
        <f t="shared" si="153"/>
        <v>0</v>
      </c>
      <c r="AV184" s="25">
        <f t="shared" si="154"/>
        <v>0</v>
      </c>
      <c r="AW184" s="25">
        <f t="shared" si="156"/>
        <v>0</v>
      </c>
      <c r="AX184" s="25">
        <f t="shared" si="158"/>
        <v>0</v>
      </c>
      <c r="AY184" s="25">
        <f t="shared" si="159"/>
        <v>0</v>
      </c>
      <c r="AZ184" s="25">
        <f t="shared" si="160"/>
        <v>0</v>
      </c>
      <c r="BA184" s="25">
        <f t="shared" si="162"/>
        <v>0</v>
      </c>
      <c r="BB184" s="25">
        <f t="shared" si="163"/>
        <v>0</v>
      </c>
      <c r="BC184" s="25" t="e">
        <f t="shared" si="164"/>
        <v>#N/A</v>
      </c>
      <c r="BD184" s="25" t="e">
        <f t="shared" ref="BD184:BD190" si="165">VLOOKUP($C$118,$D$3:$K$63,$A$69,0)*(B132-B131)</f>
        <v>#N/A</v>
      </c>
      <c r="BE184" s="25" t="e">
        <f>VLOOKUP($C$119,$D$3:$K$63,$A$69,0)*(B131-B130)</f>
        <v>#N/A</v>
      </c>
      <c r="BF184" s="25" t="e">
        <f>VLOOKUP($C$120,$D$3:$K$63,$A$69,0)*B130</f>
        <v>#N/A</v>
      </c>
      <c r="BG184" s="25"/>
      <c r="BH184" s="25"/>
      <c r="BI184" s="25"/>
      <c r="BJ184" s="25"/>
      <c r="BK184" s="25"/>
      <c r="BL184" s="25"/>
      <c r="BM184" s="21" t="e">
        <f t="shared" si="95"/>
        <v>#N/A</v>
      </c>
      <c r="BP184" s="18">
        <v>2054</v>
      </c>
      <c r="BQ184" s="14" t="e">
        <f t="shared" si="157"/>
        <v>#N/A</v>
      </c>
      <c r="BR184" s="14" t="e">
        <f t="shared" si="157"/>
        <v>#N/A</v>
      </c>
      <c r="BS184" s="14" t="e">
        <f t="shared" si="157"/>
        <v>#N/A</v>
      </c>
      <c r="BT184" s="14" t="e">
        <f t="shared" si="157"/>
        <v>#N/A</v>
      </c>
      <c r="BU184" s="14" t="e">
        <f t="shared" si="157"/>
        <v>#N/A</v>
      </c>
      <c r="BV184" s="14" t="e">
        <f t="shared" si="157"/>
        <v>#N/A</v>
      </c>
      <c r="BW184" s="14" t="e">
        <f t="shared" si="157"/>
        <v>#N/A</v>
      </c>
      <c r="BX184" s="14" t="e">
        <f t="shared" si="157"/>
        <v>#N/A</v>
      </c>
      <c r="BY184" s="14" t="e">
        <f t="shared" si="157"/>
        <v>#N/A</v>
      </c>
      <c r="BZ184" s="14" t="e">
        <f t="shared" si="157"/>
        <v>#N/A</v>
      </c>
      <c r="CA184" s="14" t="e">
        <f t="shared" si="157"/>
        <v>#N/A</v>
      </c>
      <c r="CB184" s="14" t="e">
        <f t="shared" si="157"/>
        <v>#N/A</v>
      </c>
      <c r="CC184" s="14" t="e">
        <f t="shared" si="157"/>
        <v>#N/A</v>
      </c>
      <c r="CD184" s="14" t="e">
        <f t="shared" si="157"/>
        <v>#N/A</v>
      </c>
      <c r="CE184" s="14" t="e">
        <f t="shared" si="157"/>
        <v>#N/A</v>
      </c>
      <c r="CF184" s="14" t="e">
        <f t="shared" si="155"/>
        <v>#N/A</v>
      </c>
      <c r="CG184" s="14" t="e">
        <f t="shared" si="155"/>
        <v>#N/A</v>
      </c>
      <c r="CH184" s="14" t="e">
        <f t="shared" si="155"/>
        <v>#N/A</v>
      </c>
      <c r="CI184" s="14" t="e">
        <f t="shared" si="155"/>
        <v>#N/A</v>
      </c>
      <c r="CJ184" s="14" t="e">
        <f t="shared" si="161"/>
        <v>#N/A</v>
      </c>
      <c r="CK184" s="14" t="e">
        <f t="shared" si="161"/>
        <v>#N/A</v>
      </c>
      <c r="CL184" s="14" t="e">
        <f t="shared" si="161"/>
        <v>#N/A</v>
      </c>
      <c r="CM184" s="14" t="e">
        <f t="shared" si="161"/>
        <v>#N/A</v>
      </c>
      <c r="CN184" s="14" t="e">
        <f t="shared" si="161"/>
        <v>#N/A</v>
      </c>
      <c r="CO184" s="14" t="e">
        <f t="shared" si="161"/>
        <v>#N/A</v>
      </c>
      <c r="CP184" s="14" t="e">
        <f t="shared" si="161"/>
        <v>#N/A</v>
      </c>
      <c r="CQ184" s="14" t="e">
        <f t="shared" si="161"/>
        <v>#N/A</v>
      </c>
      <c r="CR184" s="14" t="e">
        <f t="shared" si="161"/>
        <v>#N/A</v>
      </c>
      <c r="CS184" s="14" t="e">
        <f t="shared" si="161"/>
        <v>#N/A</v>
      </c>
      <c r="CT184" s="14" t="e">
        <f t="shared" si="161"/>
        <v>#N/A</v>
      </c>
      <c r="CU184" s="14" t="e">
        <f t="shared" si="133"/>
        <v>#N/A</v>
      </c>
      <c r="CV184" s="14" t="e">
        <f t="shared" si="133"/>
        <v>#N/A</v>
      </c>
      <c r="CW184" s="14" t="e">
        <f t="shared" si="133"/>
        <v>#N/A</v>
      </c>
      <c r="CX184" s="14" t="e">
        <f t="shared" si="149"/>
        <v>#N/A</v>
      </c>
      <c r="CY184" s="14" t="e">
        <f t="shared" si="149"/>
        <v>#N/A</v>
      </c>
      <c r="CZ184" s="14" t="e">
        <f t="shared" si="149"/>
        <v>#N/A</v>
      </c>
      <c r="DA184" s="14" t="e">
        <f t="shared" si="149"/>
        <v>#N/A</v>
      </c>
      <c r="DB184" s="14" t="e">
        <f t="shared" si="149"/>
        <v>#N/A</v>
      </c>
      <c r="DC184" s="14" t="e">
        <f t="shared" si="149"/>
        <v>#N/A</v>
      </c>
      <c r="DD184" s="14" t="e">
        <f t="shared" si="149"/>
        <v>#N/A</v>
      </c>
      <c r="DE184" s="14" t="e">
        <f t="shared" si="149"/>
        <v>#N/A</v>
      </c>
      <c r="DF184" s="14" t="e">
        <f t="shared" si="149"/>
        <v>#N/A</v>
      </c>
      <c r="DG184" s="14" t="e">
        <f t="shared" si="149"/>
        <v>#N/A</v>
      </c>
      <c r="DH184" s="14" t="e">
        <f t="shared" si="149"/>
        <v>#N/A</v>
      </c>
      <c r="DI184" s="14" t="e">
        <f t="shared" si="149"/>
        <v>#N/A</v>
      </c>
      <c r="DJ184" s="14" t="e">
        <f t="shared" si="149"/>
        <v>#N/A</v>
      </c>
      <c r="DK184" s="14" t="e">
        <f t="shared" si="149"/>
        <v>#N/A</v>
      </c>
      <c r="DL184" s="14" t="e">
        <f t="shared" si="149"/>
        <v>#N/A</v>
      </c>
      <c r="DM184" s="14" t="e">
        <f t="shared" si="137"/>
        <v>#N/A</v>
      </c>
      <c r="DN184" s="14" t="e">
        <f t="shared" si="137"/>
        <v>#N/A</v>
      </c>
      <c r="DO184" s="14" t="e">
        <f t="shared" si="137"/>
        <v>#N/A</v>
      </c>
      <c r="DP184" s="14" t="e">
        <f t="shared" si="137"/>
        <v>#N/A</v>
      </c>
      <c r="DQ184" s="14" t="e">
        <f t="shared" si="134"/>
        <v>#N/A</v>
      </c>
      <c r="DR184" s="14" t="e">
        <f t="shared" si="134"/>
        <v>#N/A</v>
      </c>
      <c r="DS184" s="14" t="e">
        <f t="shared" si="114"/>
        <v>#N/A</v>
      </c>
      <c r="DT184" s="14" t="e">
        <f t="shared" si="114"/>
        <v>#N/A</v>
      </c>
      <c r="DU184" s="14" t="e">
        <f t="shared" si="114"/>
        <v>#N/A</v>
      </c>
      <c r="DV184" s="14" t="e">
        <f t="shared" si="114"/>
        <v>#N/A</v>
      </c>
      <c r="DW184" s="14" t="e">
        <f t="shared" si="150"/>
        <v>#N/A</v>
      </c>
      <c r="DX184" s="14" t="e">
        <f t="shared" si="150"/>
        <v>#N/A</v>
      </c>
      <c r="DY184" s="14" t="e">
        <f t="shared" si="150"/>
        <v>#N/A</v>
      </c>
      <c r="DZ184" s="14" t="e">
        <f t="shared" si="146"/>
        <v>#N/A</v>
      </c>
    </row>
    <row r="185" spans="2:130">
      <c r="C185" s="18">
        <v>2055</v>
      </c>
      <c r="D185" s="25"/>
      <c r="E185" s="25"/>
      <c r="F185" s="25"/>
      <c r="G185" s="25"/>
      <c r="H185" s="25"/>
      <c r="I185" s="25"/>
      <c r="J185" s="25"/>
      <c r="K185" s="25"/>
      <c r="L185" s="25"/>
      <c r="M185" s="25"/>
      <c r="N185" s="25"/>
      <c r="O185" s="25"/>
      <c r="P185" s="25"/>
      <c r="Q185" s="25"/>
      <c r="R185" s="25"/>
      <c r="S185" s="25"/>
      <c r="T185" s="25"/>
      <c r="U185" s="25"/>
      <c r="V185" s="25"/>
      <c r="W185" s="25"/>
      <c r="X185" s="25"/>
      <c r="Y185" s="25"/>
      <c r="Z185" s="25"/>
      <c r="AA185" s="25"/>
      <c r="AB185" s="25"/>
      <c r="AC185" s="25"/>
      <c r="AD185" s="25"/>
      <c r="AE185" s="25"/>
      <c r="AF185" s="25"/>
      <c r="AG185" s="25"/>
      <c r="AH185" s="25"/>
      <c r="AI185" s="25"/>
      <c r="AJ185" s="25"/>
      <c r="AK185" s="25"/>
      <c r="AL185" s="25"/>
      <c r="AM185" s="25">
        <f t="shared" si="142"/>
        <v>0</v>
      </c>
      <c r="AN185" s="25">
        <f t="shared" si="143"/>
        <v>0</v>
      </c>
      <c r="AO185" s="25">
        <f t="shared" si="144"/>
        <v>0</v>
      </c>
      <c r="AP185" s="25">
        <f t="shared" si="145"/>
        <v>0</v>
      </c>
      <c r="AQ185" s="25">
        <f t="shared" si="147"/>
        <v>0</v>
      </c>
      <c r="AR185" s="25">
        <f t="shared" si="148"/>
        <v>0</v>
      </c>
      <c r="AS185" s="25">
        <f t="shared" si="151"/>
        <v>0</v>
      </c>
      <c r="AT185" s="25">
        <f t="shared" si="152"/>
        <v>0</v>
      </c>
      <c r="AU185" s="25">
        <f t="shared" si="153"/>
        <v>0</v>
      </c>
      <c r="AV185" s="25">
        <f t="shared" si="154"/>
        <v>0</v>
      </c>
      <c r="AW185" s="25">
        <f t="shared" si="156"/>
        <v>0</v>
      </c>
      <c r="AX185" s="25">
        <f t="shared" si="158"/>
        <v>0</v>
      </c>
      <c r="AY185" s="25">
        <f t="shared" si="159"/>
        <v>0</v>
      </c>
      <c r="AZ185" s="25">
        <f t="shared" si="160"/>
        <v>0</v>
      </c>
      <c r="BA185" s="25">
        <f t="shared" si="162"/>
        <v>0</v>
      </c>
      <c r="BB185" s="25">
        <f t="shared" si="163"/>
        <v>0</v>
      </c>
      <c r="BC185" s="25" t="e">
        <f t="shared" si="164"/>
        <v>#N/A</v>
      </c>
      <c r="BD185" s="25" t="e">
        <f t="shared" si="165"/>
        <v>#N/A</v>
      </c>
      <c r="BE185" s="25" t="e">
        <f t="shared" ref="BE185:BE190" si="166">VLOOKUP($C$119,$D$3:$K$63,$A$69,0)*(B132-B131)</f>
        <v>#N/A</v>
      </c>
      <c r="BF185" s="25" t="e">
        <f>VLOOKUP($C$120,$D$3:$K$63,$A$69,0)*(B131-B130)</f>
        <v>#N/A</v>
      </c>
      <c r="BG185" s="25" t="e">
        <f>VLOOKUP($C$121,$D$3:$K$63,$A$69,0)*B130</f>
        <v>#N/A</v>
      </c>
      <c r="BH185" s="25"/>
      <c r="BI185" s="25"/>
      <c r="BJ185" s="25"/>
      <c r="BK185" s="25"/>
      <c r="BL185" s="25"/>
      <c r="BM185" s="21" t="e">
        <f t="shared" si="95"/>
        <v>#N/A</v>
      </c>
      <c r="BP185" s="18">
        <v>2055</v>
      </c>
      <c r="BQ185" s="14" t="e">
        <f t="shared" si="157"/>
        <v>#N/A</v>
      </c>
      <c r="BR185" s="14" t="e">
        <f t="shared" si="157"/>
        <v>#N/A</v>
      </c>
      <c r="BS185" s="14" t="e">
        <f t="shared" si="157"/>
        <v>#N/A</v>
      </c>
      <c r="BT185" s="14" t="e">
        <f t="shared" si="157"/>
        <v>#N/A</v>
      </c>
      <c r="BU185" s="14" t="e">
        <f t="shared" si="157"/>
        <v>#N/A</v>
      </c>
      <c r="BV185" s="14" t="e">
        <f t="shared" si="157"/>
        <v>#N/A</v>
      </c>
      <c r="BW185" s="14" t="e">
        <f t="shared" si="157"/>
        <v>#N/A</v>
      </c>
      <c r="BX185" s="14" t="e">
        <f t="shared" si="157"/>
        <v>#N/A</v>
      </c>
      <c r="BY185" s="14" t="e">
        <f t="shared" si="157"/>
        <v>#N/A</v>
      </c>
      <c r="BZ185" s="14" t="e">
        <f t="shared" si="157"/>
        <v>#N/A</v>
      </c>
      <c r="CA185" s="14" t="e">
        <f t="shared" si="157"/>
        <v>#N/A</v>
      </c>
      <c r="CB185" s="14" t="e">
        <f t="shared" si="157"/>
        <v>#N/A</v>
      </c>
      <c r="CC185" s="14" t="e">
        <f t="shared" si="157"/>
        <v>#N/A</v>
      </c>
      <c r="CD185" s="14" t="e">
        <f t="shared" si="157"/>
        <v>#N/A</v>
      </c>
      <c r="CE185" s="14" t="e">
        <f t="shared" si="157"/>
        <v>#N/A</v>
      </c>
      <c r="CF185" s="14" t="e">
        <f t="shared" si="155"/>
        <v>#N/A</v>
      </c>
      <c r="CG185" s="14" t="e">
        <f t="shared" si="155"/>
        <v>#N/A</v>
      </c>
      <c r="CH185" s="14" t="e">
        <f t="shared" si="155"/>
        <v>#N/A</v>
      </c>
      <c r="CI185" s="14" t="e">
        <f t="shared" si="155"/>
        <v>#N/A</v>
      </c>
      <c r="CJ185" s="14" t="e">
        <f t="shared" si="161"/>
        <v>#N/A</v>
      </c>
      <c r="CK185" s="14" t="e">
        <f t="shared" si="161"/>
        <v>#N/A</v>
      </c>
      <c r="CL185" s="14" t="e">
        <f t="shared" si="161"/>
        <v>#N/A</v>
      </c>
      <c r="CM185" s="14" t="e">
        <f t="shared" si="161"/>
        <v>#N/A</v>
      </c>
      <c r="CN185" s="14" t="e">
        <f t="shared" si="161"/>
        <v>#N/A</v>
      </c>
      <c r="CO185" s="14" t="e">
        <f t="shared" si="161"/>
        <v>#N/A</v>
      </c>
      <c r="CP185" s="14" t="e">
        <f t="shared" si="161"/>
        <v>#N/A</v>
      </c>
      <c r="CQ185" s="14" t="e">
        <f t="shared" si="161"/>
        <v>#N/A</v>
      </c>
      <c r="CR185" s="14" t="e">
        <f t="shared" si="161"/>
        <v>#N/A</v>
      </c>
      <c r="CS185" s="14" t="e">
        <f t="shared" si="161"/>
        <v>#N/A</v>
      </c>
      <c r="CT185" s="14" t="e">
        <f t="shared" si="161"/>
        <v>#N/A</v>
      </c>
      <c r="CU185" s="14" t="e">
        <f t="shared" si="133"/>
        <v>#N/A</v>
      </c>
      <c r="CV185" s="14" t="e">
        <f t="shared" si="133"/>
        <v>#N/A</v>
      </c>
      <c r="CW185" s="14" t="e">
        <f t="shared" si="133"/>
        <v>#N/A</v>
      </c>
      <c r="CX185" s="14" t="e">
        <f t="shared" si="149"/>
        <v>#N/A</v>
      </c>
      <c r="CY185" s="14" t="e">
        <f t="shared" si="149"/>
        <v>#N/A</v>
      </c>
      <c r="CZ185" s="14" t="e">
        <f t="shared" si="149"/>
        <v>#N/A</v>
      </c>
      <c r="DA185" s="14" t="e">
        <f t="shared" si="149"/>
        <v>#N/A</v>
      </c>
      <c r="DB185" s="14" t="e">
        <f t="shared" si="149"/>
        <v>#N/A</v>
      </c>
      <c r="DC185" s="14" t="e">
        <f t="shared" si="149"/>
        <v>#N/A</v>
      </c>
      <c r="DD185" s="14" t="e">
        <f t="shared" si="149"/>
        <v>#N/A</v>
      </c>
      <c r="DE185" s="14" t="e">
        <f t="shared" si="149"/>
        <v>#N/A</v>
      </c>
      <c r="DF185" s="14" t="e">
        <f t="shared" si="149"/>
        <v>#N/A</v>
      </c>
      <c r="DG185" s="14" t="e">
        <f t="shared" si="149"/>
        <v>#N/A</v>
      </c>
      <c r="DH185" s="14" t="e">
        <f t="shared" si="149"/>
        <v>#N/A</v>
      </c>
      <c r="DI185" s="14" t="e">
        <f t="shared" si="149"/>
        <v>#N/A</v>
      </c>
      <c r="DJ185" s="14" t="e">
        <f t="shared" si="149"/>
        <v>#N/A</v>
      </c>
      <c r="DK185" s="14" t="e">
        <f t="shared" si="149"/>
        <v>#N/A</v>
      </c>
      <c r="DL185" s="14" t="e">
        <f t="shared" si="149"/>
        <v>#N/A</v>
      </c>
      <c r="DM185" s="14" t="e">
        <f t="shared" si="137"/>
        <v>#N/A</v>
      </c>
      <c r="DN185" s="14" t="e">
        <f t="shared" si="137"/>
        <v>#N/A</v>
      </c>
      <c r="DO185" s="14" t="e">
        <f t="shared" si="137"/>
        <v>#N/A</v>
      </c>
      <c r="DP185" s="14" t="e">
        <f t="shared" si="137"/>
        <v>#N/A</v>
      </c>
      <c r="DQ185" s="14" t="e">
        <f t="shared" si="134"/>
        <v>#N/A</v>
      </c>
      <c r="DR185" s="14" t="e">
        <f t="shared" si="134"/>
        <v>#N/A</v>
      </c>
      <c r="DS185" s="14" t="e">
        <f t="shared" si="114"/>
        <v>#N/A</v>
      </c>
      <c r="DT185" s="14" t="e">
        <f t="shared" si="114"/>
        <v>#N/A</v>
      </c>
      <c r="DU185" s="14" t="e">
        <f t="shared" si="114"/>
        <v>#N/A</v>
      </c>
      <c r="DV185" s="14" t="e">
        <f t="shared" si="114"/>
        <v>#N/A</v>
      </c>
      <c r="DW185" s="14" t="e">
        <f t="shared" si="150"/>
        <v>#N/A</v>
      </c>
      <c r="DX185" s="14" t="e">
        <f t="shared" si="150"/>
        <v>#N/A</v>
      </c>
      <c r="DY185" s="14" t="e">
        <f t="shared" si="150"/>
        <v>#N/A</v>
      </c>
      <c r="DZ185" s="14" t="e">
        <f t="shared" si="146"/>
        <v>#N/A</v>
      </c>
    </row>
    <row r="186" spans="2:130">
      <c r="C186" s="18">
        <v>2056</v>
      </c>
      <c r="D186" s="25"/>
      <c r="E186" s="25"/>
      <c r="F186" s="25"/>
      <c r="G186" s="25"/>
      <c r="H186" s="25"/>
      <c r="I186" s="25"/>
      <c r="J186" s="25"/>
      <c r="K186" s="25"/>
      <c r="L186" s="25"/>
      <c r="M186" s="25"/>
      <c r="N186" s="25"/>
      <c r="O186" s="25"/>
      <c r="P186" s="25"/>
      <c r="Q186" s="25"/>
      <c r="R186" s="25"/>
      <c r="S186" s="25"/>
      <c r="T186" s="25"/>
      <c r="U186" s="25"/>
      <c r="V186" s="25"/>
      <c r="W186" s="25"/>
      <c r="X186" s="25"/>
      <c r="Y186" s="25"/>
      <c r="Z186" s="25"/>
      <c r="AA186" s="25"/>
      <c r="AB186" s="25"/>
      <c r="AC186" s="25"/>
      <c r="AD186" s="25"/>
      <c r="AE186" s="25"/>
      <c r="AF186" s="25"/>
      <c r="AG186" s="25"/>
      <c r="AH186" s="25"/>
      <c r="AI186" s="25"/>
      <c r="AJ186" s="25"/>
      <c r="AK186" s="25"/>
      <c r="AL186" s="25"/>
      <c r="AM186" s="25"/>
      <c r="AN186" s="25">
        <f t="shared" si="143"/>
        <v>0</v>
      </c>
      <c r="AO186" s="25">
        <f t="shared" si="144"/>
        <v>0</v>
      </c>
      <c r="AP186" s="25">
        <f t="shared" si="145"/>
        <v>0</v>
      </c>
      <c r="AQ186" s="25">
        <f t="shared" si="147"/>
        <v>0</v>
      </c>
      <c r="AR186" s="25">
        <f t="shared" si="148"/>
        <v>0</v>
      </c>
      <c r="AS186" s="25">
        <f t="shared" si="151"/>
        <v>0</v>
      </c>
      <c r="AT186" s="25">
        <f t="shared" si="152"/>
        <v>0</v>
      </c>
      <c r="AU186" s="25">
        <f t="shared" si="153"/>
        <v>0</v>
      </c>
      <c r="AV186" s="25">
        <f t="shared" si="154"/>
        <v>0</v>
      </c>
      <c r="AW186" s="25">
        <f t="shared" si="156"/>
        <v>0</v>
      </c>
      <c r="AX186" s="25">
        <f t="shared" si="158"/>
        <v>0</v>
      </c>
      <c r="AY186" s="25">
        <f t="shared" si="159"/>
        <v>0</v>
      </c>
      <c r="AZ186" s="25">
        <f t="shared" si="160"/>
        <v>0</v>
      </c>
      <c r="BA186" s="25">
        <f t="shared" si="162"/>
        <v>0</v>
      </c>
      <c r="BB186" s="25">
        <f t="shared" si="163"/>
        <v>0</v>
      </c>
      <c r="BC186" s="25" t="e">
        <f t="shared" si="164"/>
        <v>#N/A</v>
      </c>
      <c r="BD186" s="25" t="e">
        <f t="shared" si="165"/>
        <v>#N/A</v>
      </c>
      <c r="BE186" s="25" t="e">
        <f t="shared" si="166"/>
        <v>#N/A</v>
      </c>
      <c r="BF186" s="25" t="e">
        <f t="shared" ref="BF186:BF190" si="167">VLOOKUP($C$120,$D$3:$K$63,$A$69,0)*(B132-B131)</f>
        <v>#N/A</v>
      </c>
      <c r="BG186" s="25" t="e">
        <f>VLOOKUP($C$121,$D$3:$K$63,$A$69,0)*(B131-B130)</f>
        <v>#N/A</v>
      </c>
      <c r="BH186" s="25" t="e">
        <f>VLOOKUP($C$122,$D$3:$K$63,$A$69,0)*B130</f>
        <v>#N/A</v>
      </c>
      <c r="BI186" s="25"/>
      <c r="BJ186" s="25"/>
      <c r="BK186" s="25"/>
      <c r="BL186" s="25"/>
      <c r="BM186" s="21" t="e">
        <f t="shared" si="95"/>
        <v>#N/A</v>
      </c>
      <c r="BP186" s="18">
        <v>2056</v>
      </c>
      <c r="BQ186" s="14" t="e">
        <f t="shared" si="157"/>
        <v>#N/A</v>
      </c>
      <c r="BR186" s="14" t="e">
        <f t="shared" si="157"/>
        <v>#N/A</v>
      </c>
      <c r="BS186" s="14" t="e">
        <f t="shared" si="157"/>
        <v>#N/A</v>
      </c>
      <c r="BT186" s="14" t="e">
        <f t="shared" si="157"/>
        <v>#N/A</v>
      </c>
      <c r="BU186" s="14" t="e">
        <f t="shared" si="157"/>
        <v>#N/A</v>
      </c>
      <c r="BV186" s="14" t="e">
        <f t="shared" si="157"/>
        <v>#N/A</v>
      </c>
      <c r="BW186" s="14" t="e">
        <f t="shared" si="157"/>
        <v>#N/A</v>
      </c>
      <c r="BX186" s="14" t="e">
        <f t="shared" si="157"/>
        <v>#N/A</v>
      </c>
      <c r="BY186" s="14" t="e">
        <f t="shared" si="157"/>
        <v>#N/A</v>
      </c>
      <c r="BZ186" s="14" t="e">
        <f t="shared" si="157"/>
        <v>#N/A</v>
      </c>
      <c r="CA186" s="14" t="e">
        <f t="shared" si="157"/>
        <v>#N/A</v>
      </c>
      <c r="CB186" s="14" t="e">
        <f t="shared" si="157"/>
        <v>#N/A</v>
      </c>
      <c r="CC186" s="14" t="e">
        <f t="shared" si="157"/>
        <v>#N/A</v>
      </c>
      <c r="CD186" s="14" t="e">
        <f t="shared" si="157"/>
        <v>#N/A</v>
      </c>
      <c r="CE186" s="14" t="e">
        <f t="shared" si="157"/>
        <v>#N/A</v>
      </c>
      <c r="CF186" s="14" t="e">
        <f t="shared" si="155"/>
        <v>#N/A</v>
      </c>
      <c r="CG186" s="14" t="e">
        <f t="shared" si="155"/>
        <v>#N/A</v>
      </c>
      <c r="CH186" s="14" t="e">
        <f t="shared" si="155"/>
        <v>#N/A</v>
      </c>
      <c r="CI186" s="14" t="e">
        <f t="shared" si="155"/>
        <v>#N/A</v>
      </c>
      <c r="CJ186" s="14" t="e">
        <f t="shared" si="161"/>
        <v>#N/A</v>
      </c>
      <c r="CK186" s="14" t="e">
        <f t="shared" si="161"/>
        <v>#N/A</v>
      </c>
      <c r="CL186" s="14" t="e">
        <f t="shared" si="161"/>
        <v>#N/A</v>
      </c>
      <c r="CM186" s="14" t="e">
        <f t="shared" si="161"/>
        <v>#N/A</v>
      </c>
      <c r="CN186" s="14" t="e">
        <f t="shared" si="161"/>
        <v>#N/A</v>
      </c>
      <c r="CO186" s="14" t="e">
        <f t="shared" si="161"/>
        <v>#N/A</v>
      </c>
      <c r="CP186" s="14" t="e">
        <f t="shared" si="161"/>
        <v>#N/A</v>
      </c>
      <c r="CQ186" s="14" t="e">
        <f t="shared" si="161"/>
        <v>#N/A</v>
      </c>
      <c r="CR186" s="14" t="e">
        <f t="shared" si="161"/>
        <v>#N/A</v>
      </c>
      <c r="CS186" s="14" t="e">
        <f t="shared" si="161"/>
        <v>#N/A</v>
      </c>
      <c r="CT186" s="14" t="e">
        <f t="shared" si="161"/>
        <v>#N/A</v>
      </c>
      <c r="CU186" s="14" t="e">
        <f t="shared" si="133"/>
        <v>#N/A</v>
      </c>
      <c r="CV186" s="14" t="e">
        <f t="shared" si="133"/>
        <v>#N/A</v>
      </c>
      <c r="CW186" s="14" t="e">
        <f t="shared" si="133"/>
        <v>#N/A</v>
      </c>
      <c r="CX186" s="14" t="e">
        <f t="shared" si="149"/>
        <v>#N/A</v>
      </c>
      <c r="CY186" s="14" t="e">
        <f t="shared" si="149"/>
        <v>#N/A</v>
      </c>
      <c r="CZ186" s="14" t="e">
        <f t="shared" si="149"/>
        <v>#N/A</v>
      </c>
      <c r="DA186" s="14" t="e">
        <f t="shared" si="149"/>
        <v>#N/A</v>
      </c>
      <c r="DB186" s="14" t="e">
        <f t="shared" si="149"/>
        <v>#N/A</v>
      </c>
      <c r="DC186" s="14" t="e">
        <f t="shared" si="149"/>
        <v>#N/A</v>
      </c>
      <c r="DD186" s="14" t="e">
        <f t="shared" si="149"/>
        <v>#N/A</v>
      </c>
      <c r="DE186" s="14" t="e">
        <f t="shared" si="149"/>
        <v>#N/A</v>
      </c>
      <c r="DF186" s="14" t="e">
        <f t="shared" si="149"/>
        <v>#N/A</v>
      </c>
      <c r="DG186" s="14" t="e">
        <f t="shared" si="149"/>
        <v>#N/A</v>
      </c>
      <c r="DH186" s="14" t="e">
        <f t="shared" si="149"/>
        <v>#N/A</v>
      </c>
      <c r="DI186" s="14" t="e">
        <f t="shared" si="149"/>
        <v>#N/A</v>
      </c>
      <c r="DJ186" s="14" t="e">
        <f t="shared" si="149"/>
        <v>#N/A</v>
      </c>
      <c r="DK186" s="14" t="e">
        <f t="shared" si="149"/>
        <v>#N/A</v>
      </c>
      <c r="DL186" s="14" t="e">
        <f t="shared" si="149"/>
        <v>#N/A</v>
      </c>
      <c r="DM186" s="14" t="e">
        <f t="shared" si="137"/>
        <v>#N/A</v>
      </c>
      <c r="DN186" s="14" t="e">
        <f t="shared" si="137"/>
        <v>#N/A</v>
      </c>
      <c r="DO186" s="14" t="e">
        <f t="shared" si="137"/>
        <v>#N/A</v>
      </c>
      <c r="DP186" s="14" t="e">
        <f t="shared" si="137"/>
        <v>#N/A</v>
      </c>
      <c r="DQ186" s="14" t="e">
        <f t="shared" si="134"/>
        <v>#N/A</v>
      </c>
      <c r="DR186" s="14" t="e">
        <f t="shared" si="134"/>
        <v>#N/A</v>
      </c>
      <c r="DS186" s="14" t="e">
        <f t="shared" si="114"/>
        <v>#N/A</v>
      </c>
      <c r="DT186" s="14" t="e">
        <f t="shared" si="114"/>
        <v>#N/A</v>
      </c>
      <c r="DU186" s="14" t="e">
        <f t="shared" si="114"/>
        <v>#N/A</v>
      </c>
      <c r="DV186" s="14" t="e">
        <f t="shared" si="114"/>
        <v>#N/A</v>
      </c>
      <c r="DW186" s="14" t="e">
        <f t="shared" si="150"/>
        <v>#N/A</v>
      </c>
      <c r="DX186" s="14" t="e">
        <f t="shared" si="150"/>
        <v>#N/A</v>
      </c>
      <c r="DY186" s="14" t="e">
        <f t="shared" si="150"/>
        <v>#N/A</v>
      </c>
      <c r="DZ186" s="14" t="e">
        <f t="shared" si="146"/>
        <v>#N/A</v>
      </c>
    </row>
    <row r="187" spans="2:130">
      <c r="C187" s="18">
        <v>2057</v>
      </c>
      <c r="D187" s="25"/>
      <c r="E187" s="25"/>
      <c r="F187" s="25"/>
      <c r="G187" s="25"/>
      <c r="H187" s="25"/>
      <c r="I187" s="25"/>
      <c r="J187" s="25"/>
      <c r="K187" s="25"/>
      <c r="L187" s="25"/>
      <c r="M187" s="25"/>
      <c r="N187" s="25"/>
      <c r="O187" s="25"/>
      <c r="P187" s="25"/>
      <c r="Q187" s="25"/>
      <c r="R187" s="25"/>
      <c r="S187" s="25"/>
      <c r="T187" s="25"/>
      <c r="U187" s="25"/>
      <c r="V187" s="25"/>
      <c r="W187" s="25"/>
      <c r="X187" s="25"/>
      <c r="Y187" s="25"/>
      <c r="Z187" s="25"/>
      <c r="AA187" s="25"/>
      <c r="AB187" s="25"/>
      <c r="AC187" s="25"/>
      <c r="AD187" s="25"/>
      <c r="AE187" s="25"/>
      <c r="AF187" s="25"/>
      <c r="AG187" s="25"/>
      <c r="AH187" s="25"/>
      <c r="AI187" s="25"/>
      <c r="AJ187" s="25"/>
      <c r="AK187" s="25"/>
      <c r="AL187" s="25"/>
      <c r="AM187" s="25"/>
      <c r="AN187" s="25"/>
      <c r="AO187" s="25">
        <f t="shared" si="144"/>
        <v>0</v>
      </c>
      <c r="AP187" s="25">
        <f t="shared" si="145"/>
        <v>0</v>
      </c>
      <c r="AQ187" s="25">
        <f t="shared" si="147"/>
        <v>0</v>
      </c>
      <c r="AR187" s="25">
        <f t="shared" si="148"/>
        <v>0</v>
      </c>
      <c r="AS187" s="25">
        <f t="shared" si="151"/>
        <v>0</v>
      </c>
      <c r="AT187" s="25">
        <f t="shared" si="152"/>
        <v>0</v>
      </c>
      <c r="AU187" s="25">
        <f t="shared" si="153"/>
        <v>0</v>
      </c>
      <c r="AV187" s="25">
        <f t="shared" si="154"/>
        <v>0</v>
      </c>
      <c r="AW187" s="25">
        <f t="shared" si="156"/>
        <v>0</v>
      </c>
      <c r="AX187" s="25">
        <f t="shared" si="158"/>
        <v>0</v>
      </c>
      <c r="AY187" s="25">
        <f t="shared" si="159"/>
        <v>0</v>
      </c>
      <c r="AZ187" s="25">
        <f t="shared" si="160"/>
        <v>0</v>
      </c>
      <c r="BA187" s="25">
        <f t="shared" si="162"/>
        <v>0</v>
      </c>
      <c r="BB187" s="25">
        <f t="shared" si="163"/>
        <v>0</v>
      </c>
      <c r="BC187" s="25" t="e">
        <f t="shared" si="164"/>
        <v>#N/A</v>
      </c>
      <c r="BD187" s="25" t="e">
        <f t="shared" si="165"/>
        <v>#N/A</v>
      </c>
      <c r="BE187" s="25" t="e">
        <f t="shared" si="166"/>
        <v>#N/A</v>
      </c>
      <c r="BF187" s="25" t="e">
        <f t="shared" si="167"/>
        <v>#N/A</v>
      </c>
      <c r="BG187" s="25" t="e">
        <f t="shared" ref="BG187:BG190" si="168">VLOOKUP($C$121,$D$3:$K$63,$A$69,0)*(B132-B131)</f>
        <v>#N/A</v>
      </c>
      <c r="BH187" s="25" t="e">
        <f>VLOOKUP($C$122,$D$3:$K$63,$A$69,0)*(B131-B130)</f>
        <v>#N/A</v>
      </c>
      <c r="BI187" s="25" t="e">
        <f>VLOOKUP($C$123,$D$3:$K$63,$A$69,0)*B130</f>
        <v>#N/A</v>
      </c>
      <c r="BJ187" s="25"/>
      <c r="BK187" s="25"/>
      <c r="BL187" s="25"/>
      <c r="BM187" s="21" t="e">
        <f t="shared" si="95"/>
        <v>#N/A</v>
      </c>
      <c r="BP187" s="18">
        <v>2057</v>
      </c>
      <c r="BQ187" s="14" t="e">
        <f t="shared" si="157"/>
        <v>#N/A</v>
      </c>
      <c r="BR187" s="14" t="e">
        <f t="shared" si="157"/>
        <v>#N/A</v>
      </c>
      <c r="BS187" s="14" t="e">
        <f t="shared" si="157"/>
        <v>#N/A</v>
      </c>
      <c r="BT187" s="14" t="e">
        <f t="shared" si="157"/>
        <v>#N/A</v>
      </c>
      <c r="BU187" s="14" t="e">
        <f t="shared" si="157"/>
        <v>#N/A</v>
      </c>
      <c r="BV187" s="14" t="e">
        <f t="shared" si="157"/>
        <v>#N/A</v>
      </c>
      <c r="BW187" s="14" t="e">
        <f t="shared" si="157"/>
        <v>#N/A</v>
      </c>
      <c r="BX187" s="14" t="e">
        <f t="shared" si="157"/>
        <v>#N/A</v>
      </c>
      <c r="BY187" s="14" t="e">
        <f t="shared" si="157"/>
        <v>#N/A</v>
      </c>
      <c r="BZ187" s="14" t="e">
        <f t="shared" si="157"/>
        <v>#N/A</v>
      </c>
      <c r="CA187" s="14" t="e">
        <f t="shared" si="157"/>
        <v>#N/A</v>
      </c>
      <c r="CB187" s="14" t="e">
        <f t="shared" si="157"/>
        <v>#N/A</v>
      </c>
      <c r="CC187" s="14" t="e">
        <f t="shared" si="157"/>
        <v>#N/A</v>
      </c>
      <c r="CD187" s="14" t="e">
        <f t="shared" si="157"/>
        <v>#N/A</v>
      </c>
      <c r="CE187" s="14" t="e">
        <f t="shared" si="157"/>
        <v>#N/A</v>
      </c>
      <c r="CF187" s="14" t="e">
        <f t="shared" si="155"/>
        <v>#N/A</v>
      </c>
      <c r="CG187" s="14" t="e">
        <f t="shared" si="155"/>
        <v>#N/A</v>
      </c>
      <c r="CH187" s="14" t="e">
        <f t="shared" si="155"/>
        <v>#N/A</v>
      </c>
      <c r="CI187" s="14" t="e">
        <f t="shared" si="155"/>
        <v>#N/A</v>
      </c>
      <c r="CJ187" s="14" t="e">
        <f t="shared" si="161"/>
        <v>#N/A</v>
      </c>
      <c r="CK187" s="14" t="e">
        <f t="shared" si="161"/>
        <v>#N/A</v>
      </c>
      <c r="CL187" s="14" t="e">
        <f t="shared" si="161"/>
        <v>#N/A</v>
      </c>
      <c r="CM187" s="14" t="e">
        <f t="shared" si="161"/>
        <v>#N/A</v>
      </c>
      <c r="CN187" s="14" t="e">
        <f t="shared" si="161"/>
        <v>#N/A</v>
      </c>
      <c r="CO187" s="14" t="e">
        <f t="shared" si="161"/>
        <v>#N/A</v>
      </c>
      <c r="CP187" s="14" t="e">
        <f t="shared" si="161"/>
        <v>#N/A</v>
      </c>
      <c r="CQ187" s="14" t="e">
        <f t="shared" si="161"/>
        <v>#N/A</v>
      </c>
      <c r="CR187" s="14" t="e">
        <f t="shared" si="161"/>
        <v>#N/A</v>
      </c>
      <c r="CS187" s="14" t="e">
        <f t="shared" si="161"/>
        <v>#N/A</v>
      </c>
      <c r="CT187" s="14" t="e">
        <f t="shared" si="161"/>
        <v>#N/A</v>
      </c>
      <c r="CU187" s="14" t="e">
        <f t="shared" si="133"/>
        <v>#N/A</v>
      </c>
      <c r="CV187" s="14" t="e">
        <f t="shared" si="133"/>
        <v>#N/A</v>
      </c>
      <c r="CW187" s="14" t="e">
        <f t="shared" si="133"/>
        <v>#N/A</v>
      </c>
      <c r="CX187" s="14" t="e">
        <f t="shared" si="149"/>
        <v>#N/A</v>
      </c>
      <c r="CY187" s="14" t="e">
        <f t="shared" si="149"/>
        <v>#N/A</v>
      </c>
      <c r="CZ187" s="14" t="e">
        <f t="shared" si="149"/>
        <v>#N/A</v>
      </c>
      <c r="DA187" s="14" t="e">
        <f t="shared" si="149"/>
        <v>#N/A</v>
      </c>
      <c r="DB187" s="14" t="e">
        <f t="shared" si="149"/>
        <v>#N/A</v>
      </c>
      <c r="DC187" s="14" t="e">
        <f t="shared" si="149"/>
        <v>#N/A</v>
      </c>
      <c r="DD187" s="14" t="e">
        <f t="shared" si="149"/>
        <v>#N/A</v>
      </c>
      <c r="DE187" s="14" t="e">
        <f t="shared" si="149"/>
        <v>#N/A</v>
      </c>
      <c r="DF187" s="14" t="e">
        <f t="shared" si="149"/>
        <v>#N/A</v>
      </c>
      <c r="DG187" s="14" t="e">
        <f t="shared" si="149"/>
        <v>#N/A</v>
      </c>
      <c r="DH187" s="14" t="e">
        <f t="shared" si="149"/>
        <v>#N/A</v>
      </c>
      <c r="DI187" s="14" t="e">
        <f t="shared" si="149"/>
        <v>#N/A</v>
      </c>
      <c r="DJ187" s="14" t="e">
        <f t="shared" si="149"/>
        <v>#N/A</v>
      </c>
      <c r="DK187" s="14" t="e">
        <f t="shared" si="149"/>
        <v>#N/A</v>
      </c>
      <c r="DL187" s="14" t="e">
        <f t="shared" si="149"/>
        <v>#N/A</v>
      </c>
      <c r="DM187" s="14" t="e">
        <f t="shared" si="137"/>
        <v>#N/A</v>
      </c>
      <c r="DN187" s="14" t="e">
        <f t="shared" si="137"/>
        <v>#N/A</v>
      </c>
      <c r="DO187" s="14" t="e">
        <f t="shared" si="137"/>
        <v>#N/A</v>
      </c>
      <c r="DP187" s="14" t="e">
        <f t="shared" si="137"/>
        <v>#N/A</v>
      </c>
      <c r="DQ187" s="14" t="e">
        <f t="shared" si="134"/>
        <v>#N/A</v>
      </c>
      <c r="DR187" s="14" t="e">
        <f t="shared" si="134"/>
        <v>#N/A</v>
      </c>
      <c r="DS187" s="14" t="e">
        <f t="shared" si="114"/>
        <v>#N/A</v>
      </c>
      <c r="DT187" s="14" t="e">
        <f t="shared" si="114"/>
        <v>#N/A</v>
      </c>
      <c r="DU187" s="14" t="e">
        <f t="shared" si="114"/>
        <v>#N/A</v>
      </c>
      <c r="DV187" s="14" t="e">
        <f t="shared" si="114"/>
        <v>#N/A</v>
      </c>
      <c r="DW187" s="14" t="e">
        <f t="shared" si="150"/>
        <v>#N/A</v>
      </c>
      <c r="DX187" s="14" t="e">
        <f t="shared" si="150"/>
        <v>#N/A</v>
      </c>
      <c r="DY187" s="14" t="e">
        <f t="shared" si="150"/>
        <v>#N/A</v>
      </c>
      <c r="DZ187" s="14" t="e">
        <f t="shared" si="146"/>
        <v>#N/A</v>
      </c>
    </row>
    <row r="188" spans="2:130">
      <c r="C188" s="18">
        <v>2058</v>
      </c>
      <c r="D188" s="25"/>
      <c r="E188" s="25"/>
      <c r="F188" s="25"/>
      <c r="G188" s="25"/>
      <c r="H188" s="25"/>
      <c r="I188" s="25"/>
      <c r="J188" s="25"/>
      <c r="K188" s="25"/>
      <c r="L188" s="25"/>
      <c r="M188" s="25"/>
      <c r="N188" s="25"/>
      <c r="O188" s="25"/>
      <c r="P188" s="25"/>
      <c r="Q188" s="25"/>
      <c r="R188" s="25"/>
      <c r="S188" s="25"/>
      <c r="T188" s="25"/>
      <c r="U188" s="25"/>
      <c r="V188" s="25"/>
      <c r="W188" s="25"/>
      <c r="X188" s="25"/>
      <c r="Y188" s="25"/>
      <c r="Z188" s="25"/>
      <c r="AA188" s="25"/>
      <c r="AB188" s="25"/>
      <c r="AC188" s="25"/>
      <c r="AD188" s="25"/>
      <c r="AE188" s="25"/>
      <c r="AF188" s="25"/>
      <c r="AG188" s="25"/>
      <c r="AH188" s="25"/>
      <c r="AI188" s="25"/>
      <c r="AJ188" s="25"/>
      <c r="AK188" s="25"/>
      <c r="AL188" s="25"/>
      <c r="AM188" s="25"/>
      <c r="AN188" s="25"/>
      <c r="AO188" s="25"/>
      <c r="AP188" s="25">
        <f t="shared" si="145"/>
        <v>0</v>
      </c>
      <c r="AQ188" s="25">
        <f t="shared" si="147"/>
        <v>0</v>
      </c>
      <c r="AR188" s="25">
        <f t="shared" si="148"/>
        <v>0</v>
      </c>
      <c r="AS188" s="25">
        <f t="shared" si="151"/>
        <v>0</v>
      </c>
      <c r="AT188" s="25">
        <f t="shared" si="152"/>
        <v>0</v>
      </c>
      <c r="AU188" s="25">
        <f t="shared" si="153"/>
        <v>0</v>
      </c>
      <c r="AV188" s="25">
        <f t="shared" si="154"/>
        <v>0</v>
      </c>
      <c r="AW188" s="25">
        <f t="shared" si="156"/>
        <v>0</v>
      </c>
      <c r="AX188" s="25">
        <f t="shared" si="158"/>
        <v>0</v>
      </c>
      <c r="AY188" s="25">
        <f t="shared" si="159"/>
        <v>0</v>
      </c>
      <c r="AZ188" s="25">
        <f t="shared" si="160"/>
        <v>0</v>
      </c>
      <c r="BA188" s="25">
        <f t="shared" si="162"/>
        <v>0</v>
      </c>
      <c r="BB188" s="25">
        <f t="shared" si="163"/>
        <v>0</v>
      </c>
      <c r="BC188" s="25" t="e">
        <f t="shared" si="164"/>
        <v>#N/A</v>
      </c>
      <c r="BD188" s="25" t="e">
        <f t="shared" si="165"/>
        <v>#N/A</v>
      </c>
      <c r="BE188" s="25" t="e">
        <f t="shared" si="166"/>
        <v>#N/A</v>
      </c>
      <c r="BF188" s="25" t="e">
        <f t="shared" si="167"/>
        <v>#N/A</v>
      </c>
      <c r="BG188" s="25" t="e">
        <f t="shared" si="168"/>
        <v>#N/A</v>
      </c>
      <c r="BH188" s="25" t="e">
        <f t="shared" ref="BH188:BH190" si="169">VLOOKUP($C$122,$D$3:$K$63,$A$69,0)*(B132-B131)</f>
        <v>#N/A</v>
      </c>
      <c r="BI188" s="25" t="e">
        <f>VLOOKUP($C$123,$D$3:$K$63,$A$69,0)*(B131-B130)</f>
        <v>#N/A</v>
      </c>
      <c r="BJ188" s="25" t="e">
        <f>VLOOKUP($C$124,$D$3:$K$63,$A$69,0)*B130</f>
        <v>#N/A</v>
      </c>
      <c r="BK188" s="25"/>
      <c r="BL188" s="25"/>
      <c r="BM188" s="21" t="e">
        <f t="shared" si="95"/>
        <v>#N/A</v>
      </c>
      <c r="BP188" s="18">
        <v>2058</v>
      </c>
      <c r="BQ188" s="14" t="e">
        <f t="shared" si="157"/>
        <v>#N/A</v>
      </c>
      <c r="BR188" s="14" t="e">
        <f t="shared" si="157"/>
        <v>#N/A</v>
      </c>
      <c r="BS188" s="14" t="e">
        <f t="shared" si="157"/>
        <v>#N/A</v>
      </c>
      <c r="BT188" s="14" t="e">
        <f t="shared" si="157"/>
        <v>#N/A</v>
      </c>
      <c r="BU188" s="14" t="e">
        <f t="shared" si="157"/>
        <v>#N/A</v>
      </c>
      <c r="BV188" s="14" t="e">
        <f t="shared" si="157"/>
        <v>#N/A</v>
      </c>
      <c r="BW188" s="14" t="e">
        <f t="shared" si="157"/>
        <v>#N/A</v>
      </c>
      <c r="BX188" s="14" t="e">
        <f t="shared" si="157"/>
        <v>#N/A</v>
      </c>
      <c r="BY188" s="14" t="e">
        <f t="shared" si="157"/>
        <v>#N/A</v>
      </c>
      <c r="BZ188" s="14" t="e">
        <f t="shared" si="157"/>
        <v>#N/A</v>
      </c>
      <c r="CA188" s="14" t="e">
        <f t="shared" si="157"/>
        <v>#N/A</v>
      </c>
      <c r="CB188" s="14" t="e">
        <f t="shared" si="157"/>
        <v>#N/A</v>
      </c>
      <c r="CC188" s="14" t="e">
        <f t="shared" si="157"/>
        <v>#N/A</v>
      </c>
      <c r="CD188" s="14" t="e">
        <f t="shared" si="157"/>
        <v>#N/A</v>
      </c>
      <c r="CE188" s="14" t="e">
        <f t="shared" si="157"/>
        <v>#N/A</v>
      </c>
      <c r="CF188" s="14" t="e">
        <f t="shared" si="155"/>
        <v>#N/A</v>
      </c>
      <c r="CG188" s="14" t="e">
        <f t="shared" si="155"/>
        <v>#N/A</v>
      </c>
      <c r="CH188" s="14" t="e">
        <f t="shared" si="155"/>
        <v>#N/A</v>
      </c>
      <c r="CI188" s="14" t="e">
        <f t="shared" si="155"/>
        <v>#N/A</v>
      </c>
      <c r="CJ188" s="14" t="e">
        <f t="shared" si="161"/>
        <v>#N/A</v>
      </c>
      <c r="CK188" s="14" t="e">
        <f t="shared" si="161"/>
        <v>#N/A</v>
      </c>
      <c r="CL188" s="14" t="e">
        <f t="shared" si="161"/>
        <v>#N/A</v>
      </c>
      <c r="CM188" s="14" t="e">
        <f t="shared" si="161"/>
        <v>#N/A</v>
      </c>
      <c r="CN188" s="14" t="e">
        <f t="shared" si="161"/>
        <v>#N/A</v>
      </c>
      <c r="CO188" s="14" t="e">
        <f t="shared" si="161"/>
        <v>#N/A</v>
      </c>
      <c r="CP188" s="14" t="e">
        <f t="shared" si="161"/>
        <v>#N/A</v>
      </c>
      <c r="CQ188" s="14" t="e">
        <f t="shared" si="161"/>
        <v>#N/A</v>
      </c>
      <c r="CR188" s="14" t="e">
        <f t="shared" si="161"/>
        <v>#N/A</v>
      </c>
      <c r="CS188" s="14" t="e">
        <f t="shared" si="161"/>
        <v>#N/A</v>
      </c>
      <c r="CT188" s="14" t="e">
        <f t="shared" si="161"/>
        <v>#N/A</v>
      </c>
      <c r="CU188" s="14" t="e">
        <f t="shared" si="133"/>
        <v>#N/A</v>
      </c>
      <c r="CV188" s="14" t="e">
        <f t="shared" si="133"/>
        <v>#N/A</v>
      </c>
      <c r="CW188" s="14" t="e">
        <f t="shared" si="133"/>
        <v>#N/A</v>
      </c>
      <c r="CX188" s="14" t="e">
        <f t="shared" si="149"/>
        <v>#N/A</v>
      </c>
      <c r="CY188" s="14" t="e">
        <f t="shared" si="149"/>
        <v>#N/A</v>
      </c>
      <c r="CZ188" s="14" t="e">
        <f t="shared" si="149"/>
        <v>#N/A</v>
      </c>
      <c r="DA188" s="14" t="e">
        <f t="shared" si="149"/>
        <v>#N/A</v>
      </c>
      <c r="DB188" s="14" t="e">
        <f t="shared" si="149"/>
        <v>#N/A</v>
      </c>
      <c r="DC188" s="14" t="e">
        <f t="shared" si="149"/>
        <v>#N/A</v>
      </c>
      <c r="DD188" s="14" t="e">
        <f t="shared" si="149"/>
        <v>#N/A</v>
      </c>
      <c r="DE188" s="14" t="e">
        <f t="shared" si="149"/>
        <v>#N/A</v>
      </c>
      <c r="DF188" s="14" t="e">
        <f t="shared" si="149"/>
        <v>#N/A</v>
      </c>
      <c r="DG188" s="14" t="e">
        <f t="shared" si="149"/>
        <v>#N/A</v>
      </c>
      <c r="DH188" s="14" t="e">
        <f t="shared" si="149"/>
        <v>#N/A</v>
      </c>
      <c r="DI188" s="14" t="e">
        <f t="shared" si="149"/>
        <v>#N/A</v>
      </c>
      <c r="DJ188" s="14" t="e">
        <f t="shared" si="149"/>
        <v>#N/A</v>
      </c>
      <c r="DK188" s="14" t="e">
        <f t="shared" si="149"/>
        <v>#N/A</v>
      </c>
      <c r="DL188" s="14" t="e">
        <f t="shared" si="149"/>
        <v>#N/A</v>
      </c>
      <c r="DM188" s="14" t="e">
        <f t="shared" si="137"/>
        <v>#N/A</v>
      </c>
      <c r="DN188" s="14" t="e">
        <f t="shared" si="137"/>
        <v>#N/A</v>
      </c>
      <c r="DO188" s="14" t="e">
        <f t="shared" si="137"/>
        <v>#N/A</v>
      </c>
      <c r="DP188" s="14" t="e">
        <f t="shared" si="137"/>
        <v>#N/A</v>
      </c>
      <c r="DQ188" s="14" t="e">
        <f t="shared" si="134"/>
        <v>#N/A</v>
      </c>
      <c r="DR188" s="14" t="e">
        <f t="shared" si="134"/>
        <v>#N/A</v>
      </c>
      <c r="DS188" s="14" t="e">
        <f t="shared" si="114"/>
        <v>#N/A</v>
      </c>
      <c r="DT188" s="14" t="e">
        <f t="shared" si="114"/>
        <v>#N/A</v>
      </c>
      <c r="DU188" s="14" t="e">
        <f t="shared" si="114"/>
        <v>#N/A</v>
      </c>
      <c r="DV188" s="14" t="e">
        <f t="shared" si="114"/>
        <v>#N/A</v>
      </c>
      <c r="DW188" s="14" t="e">
        <f t="shared" si="150"/>
        <v>#N/A</v>
      </c>
      <c r="DX188" s="14" t="e">
        <f t="shared" si="150"/>
        <v>#N/A</v>
      </c>
      <c r="DY188" s="14" t="e">
        <f t="shared" si="150"/>
        <v>#N/A</v>
      </c>
      <c r="DZ188" s="14" t="e">
        <f t="shared" si="146"/>
        <v>#N/A</v>
      </c>
    </row>
    <row r="189" spans="2:130">
      <c r="C189" s="18">
        <v>2059</v>
      </c>
      <c r="D189" s="25"/>
      <c r="E189" s="25"/>
      <c r="F189" s="25"/>
      <c r="G189" s="25"/>
      <c r="H189" s="25"/>
      <c r="I189" s="25"/>
      <c r="J189" s="25"/>
      <c r="K189" s="25"/>
      <c r="L189" s="25"/>
      <c r="M189" s="25"/>
      <c r="N189" s="25"/>
      <c r="O189" s="25"/>
      <c r="P189" s="25"/>
      <c r="Q189" s="25"/>
      <c r="R189" s="25"/>
      <c r="S189" s="25"/>
      <c r="T189" s="25"/>
      <c r="U189" s="25"/>
      <c r="V189" s="25"/>
      <c r="W189" s="25"/>
      <c r="X189" s="25"/>
      <c r="Y189" s="25"/>
      <c r="Z189" s="25"/>
      <c r="AA189" s="25"/>
      <c r="AB189" s="25"/>
      <c r="AC189" s="25"/>
      <c r="AD189" s="25"/>
      <c r="AE189" s="25"/>
      <c r="AF189" s="25"/>
      <c r="AG189" s="25"/>
      <c r="AH189" s="25"/>
      <c r="AI189" s="25"/>
      <c r="AJ189" s="25"/>
      <c r="AK189" s="25"/>
      <c r="AL189" s="25"/>
      <c r="AM189" s="25"/>
      <c r="AN189" s="25"/>
      <c r="AO189" s="25"/>
      <c r="AP189" s="25"/>
      <c r="AQ189" s="25">
        <f t="shared" si="147"/>
        <v>0</v>
      </c>
      <c r="AR189" s="25">
        <f t="shared" si="148"/>
        <v>0</v>
      </c>
      <c r="AS189" s="25">
        <f t="shared" si="151"/>
        <v>0</v>
      </c>
      <c r="AT189" s="25">
        <f t="shared" si="152"/>
        <v>0</v>
      </c>
      <c r="AU189" s="25">
        <f t="shared" si="153"/>
        <v>0</v>
      </c>
      <c r="AV189" s="25">
        <f t="shared" si="154"/>
        <v>0</v>
      </c>
      <c r="AW189" s="25">
        <f t="shared" si="156"/>
        <v>0</v>
      </c>
      <c r="AX189" s="25">
        <f t="shared" si="158"/>
        <v>0</v>
      </c>
      <c r="AY189" s="25">
        <f t="shared" si="159"/>
        <v>0</v>
      </c>
      <c r="AZ189" s="25">
        <f t="shared" si="160"/>
        <v>0</v>
      </c>
      <c r="BA189" s="25">
        <f t="shared" si="162"/>
        <v>0</v>
      </c>
      <c r="BB189" s="25">
        <f t="shared" si="163"/>
        <v>0</v>
      </c>
      <c r="BC189" s="25" t="e">
        <f t="shared" si="164"/>
        <v>#N/A</v>
      </c>
      <c r="BD189" s="25" t="e">
        <f t="shared" si="165"/>
        <v>#N/A</v>
      </c>
      <c r="BE189" s="25" t="e">
        <f t="shared" si="166"/>
        <v>#N/A</v>
      </c>
      <c r="BF189" s="25" t="e">
        <f t="shared" si="167"/>
        <v>#N/A</v>
      </c>
      <c r="BG189" s="25" t="e">
        <f t="shared" si="168"/>
        <v>#N/A</v>
      </c>
      <c r="BH189" s="25" t="e">
        <f t="shared" si="169"/>
        <v>#N/A</v>
      </c>
      <c r="BI189" s="25" t="e">
        <f t="shared" ref="BI189:BI190" si="170">VLOOKUP($C$123,$D$3:$K$63,$A$69,0)*(B132-B131)</f>
        <v>#N/A</v>
      </c>
      <c r="BJ189" s="25" t="e">
        <f>VLOOKUP($C$124,$D$3:$K$63,$A$69,0)*(B131-B130)</f>
        <v>#N/A</v>
      </c>
      <c r="BK189" s="25" t="e">
        <f>VLOOKUP($C$125,$D$3:$K$63,$A$69,0)*B130</f>
        <v>#N/A</v>
      </c>
      <c r="BL189" s="25"/>
      <c r="BM189" s="21" t="e">
        <f t="shared" si="95"/>
        <v>#N/A</v>
      </c>
      <c r="BP189" s="18">
        <v>2059</v>
      </c>
      <c r="BQ189" s="14" t="e">
        <f t="shared" si="157"/>
        <v>#N/A</v>
      </c>
      <c r="BR189" s="14" t="e">
        <f t="shared" si="157"/>
        <v>#N/A</v>
      </c>
      <c r="BS189" s="14" t="e">
        <f t="shared" si="157"/>
        <v>#N/A</v>
      </c>
      <c r="BT189" s="14" t="e">
        <f t="shared" si="157"/>
        <v>#N/A</v>
      </c>
      <c r="BU189" s="14" t="e">
        <f t="shared" si="157"/>
        <v>#N/A</v>
      </c>
      <c r="BV189" s="14" t="e">
        <f t="shared" si="157"/>
        <v>#N/A</v>
      </c>
      <c r="BW189" s="14" t="e">
        <f t="shared" si="157"/>
        <v>#N/A</v>
      </c>
      <c r="BX189" s="14" t="e">
        <f t="shared" si="157"/>
        <v>#N/A</v>
      </c>
      <c r="BY189" s="14" t="e">
        <f t="shared" si="157"/>
        <v>#N/A</v>
      </c>
      <c r="BZ189" s="14" t="e">
        <f t="shared" si="157"/>
        <v>#N/A</v>
      </c>
      <c r="CA189" s="14" t="e">
        <f t="shared" si="157"/>
        <v>#N/A</v>
      </c>
      <c r="CB189" s="14" t="e">
        <f t="shared" si="157"/>
        <v>#N/A</v>
      </c>
      <c r="CC189" s="14" t="e">
        <f t="shared" si="157"/>
        <v>#N/A</v>
      </c>
      <c r="CD189" s="14" t="e">
        <f t="shared" si="157"/>
        <v>#N/A</v>
      </c>
      <c r="CE189" s="14" t="e">
        <f t="shared" si="157"/>
        <v>#N/A</v>
      </c>
      <c r="CF189" s="14" t="e">
        <f t="shared" si="155"/>
        <v>#N/A</v>
      </c>
      <c r="CG189" s="14" t="e">
        <f t="shared" si="155"/>
        <v>#N/A</v>
      </c>
      <c r="CH189" s="14" t="e">
        <f t="shared" si="155"/>
        <v>#N/A</v>
      </c>
      <c r="CI189" s="14" t="e">
        <f t="shared" si="155"/>
        <v>#N/A</v>
      </c>
      <c r="CJ189" s="14" t="e">
        <f t="shared" si="161"/>
        <v>#N/A</v>
      </c>
      <c r="CK189" s="14" t="e">
        <f t="shared" si="161"/>
        <v>#N/A</v>
      </c>
      <c r="CL189" s="14" t="e">
        <f t="shared" si="161"/>
        <v>#N/A</v>
      </c>
      <c r="CM189" s="14" t="e">
        <f t="shared" si="161"/>
        <v>#N/A</v>
      </c>
      <c r="CN189" s="14" t="e">
        <f t="shared" si="161"/>
        <v>#N/A</v>
      </c>
      <c r="CO189" s="14" t="e">
        <f t="shared" si="161"/>
        <v>#N/A</v>
      </c>
      <c r="CP189" s="14" t="e">
        <f t="shared" si="161"/>
        <v>#N/A</v>
      </c>
      <c r="CQ189" s="14" t="e">
        <f t="shared" si="161"/>
        <v>#N/A</v>
      </c>
      <c r="CR189" s="14" t="e">
        <f t="shared" si="161"/>
        <v>#N/A</v>
      </c>
      <c r="CS189" s="14" t="e">
        <f t="shared" si="161"/>
        <v>#N/A</v>
      </c>
      <c r="CT189" s="14" t="e">
        <f t="shared" si="161"/>
        <v>#N/A</v>
      </c>
      <c r="CU189" s="14" t="e">
        <f t="shared" si="133"/>
        <v>#N/A</v>
      </c>
      <c r="CV189" s="14" t="e">
        <f t="shared" si="133"/>
        <v>#N/A</v>
      </c>
      <c r="CW189" s="14" t="e">
        <f t="shared" si="133"/>
        <v>#N/A</v>
      </c>
      <c r="CX189" s="14" t="e">
        <f t="shared" si="133"/>
        <v>#N/A</v>
      </c>
      <c r="CY189" s="14" t="e">
        <f t="shared" si="133"/>
        <v>#N/A</v>
      </c>
      <c r="CZ189" s="14" t="e">
        <f t="shared" si="133"/>
        <v>#N/A</v>
      </c>
      <c r="DA189" s="14" t="e">
        <f t="shared" si="133"/>
        <v>#N/A</v>
      </c>
      <c r="DB189" s="14" t="e">
        <f t="shared" si="133"/>
        <v>#N/A</v>
      </c>
      <c r="DC189" s="14" t="e">
        <f t="shared" si="133"/>
        <v>#N/A</v>
      </c>
      <c r="DD189" s="14" t="e">
        <f t="shared" si="133"/>
        <v>#N/A</v>
      </c>
      <c r="DE189" s="14" t="e">
        <f t="shared" si="133"/>
        <v>#N/A</v>
      </c>
      <c r="DF189" s="14" t="e">
        <f t="shared" si="133"/>
        <v>#N/A</v>
      </c>
      <c r="DG189" s="14" t="e">
        <f t="shared" si="133"/>
        <v>#N/A</v>
      </c>
      <c r="DH189" s="14" t="e">
        <f t="shared" si="133"/>
        <v>#N/A</v>
      </c>
      <c r="DI189" s="14" t="e">
        <f t="shared" si="133"/>
        <v>#N/A</v>
      </c>
      <c r="DJ189" s="14" t="e">
        <f t="shared" si="133"/>
        <v>#N/A</v>
      </c>
      <c r="DK189" s="14" t="e">
        <f t="shared" ref="DK189:DL190" si="171">AX189/$BM189</f>
        <v>#N/A</v>
      </c>
      <c r="DL189" s="14" t="e">
        <f t="shared" si="171"/>
        <v>#N/A</v>
      </c>
      <c r="DM189" s="14" t="e">
        <f t="shared" si="137"/>
        <v>#N/A</v>
      </c>
      <c r="DN189" s="14" t="e">
        <f t="shared" si="137"/>
        <v>#N/A</v>
      </c>
      <c r="DO189" s="14" t="e">
        <f t="shared" si="137"/>
        <v>#N/A</v>
      </c>
      <c r="DP189" s="14" t="e">
        <f t="shared" si="137"/>
        <v>#N/A</v>
      </c>
      <c r="DQ189" s="14" t="e">
        <f t="shared" si="134"/>
        <v>#N/A</v>
      </c>
      <c r="DR189" s="14" t="e">
        <f t="shared" si="134"/>
        <v>#N/A</v>
      </c>
      <c r="DS189" s="14" t="e">
        <f t="shared" si="114"/>
        <v>#N/A</v>
      </c>
      <c r="DT189" s="14" t="e">
        <f t="shared" si="114"/>
        <v>#N/A</v>
      </c>
      <c r="DU189" s="14" t="e">
        <f t="shared" si="114"/>
        <v>#N/A</v>
      </c>
      <c r="DV189" s="14" t="e">
        <f t="shared" si="114"/>
        <v>#N/A</v>
      </c>
      <c r="DW189" s="14" t="e">
        <f t="shared" si="150"/>
        <v>#N/A</v>
      </c>
      <c r="DX189" s="14" t="e">
        <f t="shared" si="150"/>
        <v>#N/A</v>
      </c>
      <c r="DY189" s="14" t="e">
        <f t="shared" si="150"/>
        <v>#N/A</v>
      </c>
      <c r="DZ189" s="14" t="e">
        <f t="shared" si="146"/>
        <v>#N/A</v>
      </c>
    </row>
    <row r="190" spans="2:130">
      <c r="C190" s="18">
        <v>2060</v>
      </c>
      <c r="D190" s="25"/>
      <c r="E190" s="25"/>
      <c r="F190" s="25"/>
      <c r="G190" s="25"/>
      <c r="H190" s="25"/>
      <c r="I190" s="25"/>
      <c r="J190" s="25"/>
      <c r="K190" s="25"/>
      <c r="L190" s="25"/>
      <c r="M190" s="25"/>
      <c r="N190" s="25"/>
      <c r="O190" s="25"/>
      <c r="P190" s="25"/>
      <c r="Q190" s="25"/>
      <c r="R190" s="25"/>
      <c r="S190" s="25"/>
      <c r="T190" s="25"/>
      <c r="U190" s="25"/>
      <c r="V190" s="25"/>
      <c r="W190" s="25"/>
      <c r="X190" s="25"/>
      <c r="Y190" s="25"/>
      <c r="Z190" s="25"/>
      <c r="AA190" s="25"/>
      <c r="AB190" s="25"/>
      <c r="AC190" s="25"/>
      <c r="AD190" s="25"/>
      <c r="AE190" s="25"/>
      <c r="AF190" s="25"/>
      <c r="AG190" s="25"/>
      <c r="AH190" s="25"/>
      <c r="AI190" s="25"/>
      <c r="AJ190" s="25"/>
      <c r="AK190" s="25"/>
      <c r="AL190" s="25"/>
      <c r="AM190" s="25"/>
      <c r="AN190" s="25"/>
      <c r="AO190" s="25"/>
      <c r="AP190" s="25"/>
      <c r="AQ190" s="25"/>
      <c r="AR190" s="25">
        <f t="shared" si="148"/>
        <v>0</v>
      </c>
      <c r="AS190" s="25">
        <f t="shared" si="151"/>
        <v>0</v>
      </c>
      <c r="AT190" s="25">
        <f t="shared" si="152"/>
        <v>0</v>
      </c>
      <c r="AU190" s="25">
        <f t="shared" si="153"/>
        <v>0</v>
      </c>
      <c r="AV190" s="25">
        <f t="shared" si="154"/>
        <v>0</v>
      </c>
      <c r="AW190" s="25">
        <f t="shared" si="156"/>
        <v>0</v>
      </c>
      <c r="AX190" s="25">
        <f t="shared" si="158"/>
        <v>0</v>
      </c>
      <c r="AY190" s="25">
        <f t="shared" si="159"/>
        <v>0</v>
      </c>
      <c r="AZ190" s="25">
        <f t="shared" si="160"/>
        <v>0</v>
      </c>
      <c r="BA190" s="25">
        <f t="shared" si="162"/>
        <v>0</v>
      </c>
      <c r="BB190" s="25">
        <f t="shared" si="163"/>
        <v>0</v>
      </c>
      <c r="BC190" s="25" t="e">
        <f t="shared" si="164"/>
        <v>#N/A</v>
      </c>
      <c r="BD190" s="25" t="e">
        <f t="shared" si="165"/>
        <v>#N/A</v>
      </c>
      <c r="BE190" s="25" t="e">
        <f t="shared" si="166"/>
        <v>#N/A</v>
      </c>
      <c r="BF190" s="25" t="e">
        <f t="shared" si="167"/>
        <v>#N/A</v>
      </c>
      <c r="BG190" s="25" t="e">
        <f t="shared" si="168"/>
        <v>#N/A</v>
      </c>
      <c r="BH190" s="25" t="e">
        <f t="shared" si="169"/>
        <v>#N/A</v>
      </c>
      <c r="BI190" s="25" t="e">
        <f t="shared" si="170"/>
        <v>#N/A</v>
      </c>
      <c r="BJ190" s="25" t="e">
        <f>VLOOKUP($C$124,$D$3:$K$63,$A$69,0)*(B132-B131)</f>
        <v>#N/A</v>
      </c>
      <c r="BK190" s="25" t="e">
        <f>VLOOKUP($C$125,$D$3:$K$63,$A$69,0)*(B131-B130)</f>
        <v>#N/A</v>
      </c>
      <c r="BL190" s="25" t="e">
        <f>VLOOKUP($C$126,$D$3:$K$63,$A$69,0)*B130</f>
        <v>#N/A</v>
      </c>
      <c r="BM190" s="21" t="e">
        <f t="shared" si="95"/>
        <v>#N/A</v>
      </c>
      <c r="BP190" s="18">
        <v>2060</v>
      </c>
      <c r="BQ190" s="14" t="e">
        <f t="shared" si="157"/>
        <v>#N/A</v>
      </c>
      <c r="BR190" s="14" t="e">
        <f t="shared" si="157"/>
        <v>#N/A</v>
      </c>
      <c r="BS190" s="14" t="e">
        <f t="shared" si="157"/>
        <v>#N/A</v>
      </c>
      <c r="BT190" s="14" t="e">
        <f t="shared" si="157"/>
        <v>#N/A</v>
      </c>
      <c r="BU190" s="14" t="e">
        <f t="shared" si="157"/>
        <v>#N/A</v>
      </c>
      <c r="BV190" s="14" t="e">
        <f t="shared" si="157"/>
        <v>#N/A</v>
      </c>
      <c r="BW190" s="14" t="e">
        <f t="shared" si="157"/>
        <v>#N/A</v>
      </c>
      <c r="BX190" s="14" t="e">
        <f t="shared" si="157"/>
        <v>#N/A</v>
      </c>
      <c r="BY190" s="14" t="e">
        <f t="shared" si="157"/>
        <v>#N/A</v>
      </c>
      <c r="BZ190" s="14" t="e">
        <f t="shared" si="157"/>
        <v>#N/A</v>
      </c>
      <c r="CA190" s="14" t="e">
        <f t="shared" si="157"/>
        <v>#N/A</v>
      </c>
      <c r="CB190" s="14" t="e">
        <f t="shared" si="157"/>
        <v>#N/A</v>
      </c>
      <c r="CC190" s="14" t="e">
        <f t="shared" si="157"/>
        <v>#N/A</v>
      </c>
      <c r="CD190" s="14" t="e">
        <f t="shared" si="157"/>
        <v>#N/A</v>
      </c>
      <c r="CE190" s="14" t="e">
        <f t="shared" si="157"/>
        <v>#N/A</v>
      </c>
      <c r="CF190" s="14" t="e">
        <f t="shared" si="155"/>
        <v>#N/A</v>
      </c>
      <c r="CG190" s="14" t="e">
        <f t="shared" si="155"/>
        <v>#N/A</v>
      </c>
      <c r="CH190" s="14" t="e">
        <f t="shared" si="155"/>
        <v>#N/A</v>
      </c>
      <c r="CI190" s="14" t="e">
        <f t="shared" si="155"/>
        <v>#N/A</v>
      </c>
      <c r="CJ190" s="14" t="e">
        <f t="shared" si="161"/>
        <v>#N/A</v>
      </c>
      <c r="CK190" s="14" t="e">
        <f t="shared" si="161"/>
        <v>#N/A</v>
      </c>
      <c r="CL190" s="14" t="e">
        <f t="shared" si="161"/>
        <v>#N/A</v>
      </c>
      <c r="CM190" s="14" t="e">
        <f t="shared" si="161"/>
        <v>#N/A</v>
      </c>
      <c r="CN190" s="14" t="e">
        <f t="shared" si="161"/>
        <v>#N/A</v>
      </c>
      <c r="CO190" s="14" t="e">
        <f t="shared" si="161"/>
        <v>#N/A</v>
      </c>
      <c r="CP190" s="14" t="e">
        <f t="shared" si="161"/>
        <v>#N/A</v>
      </c>
      <c r="CQ190" s="14" t="e">
        <f t="shared" si="161"/>
        <v>#N/A</v>
      </c>
      <c r="CR190" s="14" t="e">
        <f t="shared" si="161"/>
        <v>#N/A</v>
      </c>
      <c r="CS190" s="14" t="e">
        <f t="shared" si="161"/>
        <v>#N/A</v>
      </c>
      <c r="CT190" s="14" t="e">
        <f t="shared" si="161"/>
        <v>#N/A</v>
      </c>
      <c r="CU190" s="14" t="e">
        <f t="shared" si="133"/>
        <v>#N/A</v>
      </c>
      <c r="CV190" s="14" t="e">
        <f t="shared" si="133"/>
        <v>#N/A</v>
      </c>
      <c r="CW190" s="14" t="e">
        <f t="shared" si="133"/>
        <v>#N/A</v>
      </c>
      <c r="CX190" s="14" t="e">
        <f t="shared" si="133"/>
        <v>#N/A</v>
      </c>
      <c r="CY190" s="14" t="e">
        <f t="shared" si="133"/>
        <v>#N/A</v>
      </c>
      <c r="CZ190" s="14" t="e">
        <f t="shared" si="133"/>
        <v>#N/A</v>
      </c>
      <c r="DA190" s="14" t="e">
        <f t="shared" si="133"/>
        <v>#N/A</v>
      </c>
      <c r="DB190" s="14" t="e">
        <f t="shared" si="133"/>
        <v>#N/A</v>
      </c>
      <c r="DC190" s="14" t="e">
        <f t="shared" si="133"/>
        <v>#N/A</v>
      </c>
      <c r="DD190" s="14" t="e">
        <f t="shared" si="133"/>
        <v>#N/A</v>
      </c>
      <c r="DE190" s="14" t="e">
        <f t="shared" si="133"/>
        <v>#N/A</v>
      </c>
      <c r="DF190" s="14" t="e">
        <f t="shared" si="133"/>
        <v>#N/A</v>
      </c>
      <c r="DG190" s="14" t="e">
        <f t="shared" si="133"/>
        <v>#N/A</v>
      </c>
      <c r="DH190" s="14" t="e">
        <f t="shared" si="133"/>
        <v>#N/A</v>
      </c>
      <c r="DI190" s="14" t="e">
        <f t="shared" si="133"/>
        <v>#N/A</v>
      </c>
      <c r="DJ190" s="14" t="e">
        <f t="shared" si="133"/>
        <v>#N/A</v>
      </c>
      <c r="DK190" s="14" t="e">
        <f t="shared" si="171"/>
        <v>#N/A</v>
      </c>
      <c r="DL190" s="14" t="e">
        <f t="shared" si="171"/>
        <v>#N/A</v>
      </c>
      <c r="DM190" s="14" t="e">
        <f t="shared" si="137"/>
        <v>#N/A</v>
      </c>
      <c r="DN190" s="14" t="e">
        <f t="shared" si="137"/>
        <v>#N/A</v>
      </c>
      <c r="DO190" s="14" t="e">
        <f t="shared" si="137"/>
        <v>#N/A</v>
      </c>
      <c r="DP190" s="14" t="e">
        <f t="shared" si="137"/>
        <v>#N/A</v>
      </c>
      <c r="DQ190" s="14" t="e">
        <f t="shared" si="134"/>
        <v>#N/A</v>
      </c>
      <c r="DR190" s="14" t="e">
        <f t="shared" si="134"/>
        <v>#N/A</v>
      </c>
      <c r="DS190" s="14" t="e">
        <f t="shared" si="114"/>
        <v>#N/A</v>
      </c>
      <c r="DT190" s="14" t="e">
        <f t="shared" si="114"/>
        <v>#N/A</v>
      </c>
      <c r="DU190" s="14" t="e">
        <f t="shared" si="114"/>
        <v>#N/A</v>
      </c>
      <c r="DV190" s="14" t="e">
        <f t="shared" si="114"/>
        <v>#N/A</v>
      </c>
      <c r="DW190" s="14" t="e">
        <f t="shared" si="150"/>
        <v>#N/A</v>
      </c>
      <c r="DX190" s="14" t="e">
        <f t="shared" si="150"/>
        <v>#N/A</v>
      </c>
      <c r="DY190" s="14" t="e">
        <f t="shared" si="150"/>
        <v>#N/A</v>
      </c>
      <c r="DZ190" s="14" t="e">
        <f t="shared" si="146"/>
        <v>#N/A</v>
      </c>
    </row>
    <row r="192" spans="2:130">
      <c r="B192" s="19" t="s">
        <v>15</v>
      </c>
      <c r="C192" s="18" t="s">
        <v>47</v>
      </c>
      <c r="N192" s="18"/>
      <c r="U192" s="21"/>
      <c r="W192" s="18"/>
      <c r="AD192" s="21"/>
      <c r="AF192" s="18"/>
      <c r="AM192" s="21"/>
      <c r="AO192" s="18"/>
      <c r="AV192" s="21"/>
      <c r="BN192" s="113" t="s">
        <v>48</v>
      </c>
      <c r="BO192" s="113"/>
    </row>
    <row r="193" spans="1:130">
      <c r="A193" s="22" t="s">
        <v>34</v>
      </c>
      <c r="B193" s="22" t="s">
        <v>43</v>
      </c>
      <c r="C193" s="22" t="s">
        <v>41</v>
      </c>
      <c r="D193" s="22">
        <v>2000</v>
      </c>
      <c r="E193" s="22">
        <v>2001</v>
      </c>
      <c r="F193" s="22">
        <v>2002</v>
      </c>
      <c r="G193" s="22">
        <v>2003</v>
      </c>
      <c r="H193" s="22">
        <v>2004</v>
      </c>
      <c r="I193" s="22">
        <v>2005</v>
      </c>
      <c r="J193" s="22">
        <v>2006</v>
      </c>
      <c r="K193" s="22">
        <v>2007</v>
      </c>
      <c r="L193" s="22">
        <v>2008</v>
      </c>
      <c r="M193" s="22">
        <v>2009</v>
      </c>
      <c r="N193" s="22">
        <v>2010</v>
      </c>
      <c r="O193" s="22">
        <v>2011</v>
      </c>
      <c r="P193" s="22">
        <v>2012</v>
      </c>
      <c r="Q193" s="22">
        <v>2013</v>
      </c>
      <c r="R193" s="22">
        <v>2014</v>
      </c>
      <c r="S193" s="22">
        <v>2015</v>
      </c>
      <c r="T193" s="22">
        <v>2016</v>
      </c>
      <c r="U193" s="22">
        <v>2017</v>
      </c>
      <c r="V193" s="22">
        <v>2018</v>
      </c>
      <c r="W193" s="22">
        <v>2019</v>
      </c>
      <c r="X193" s="22">
        <v>2020</v>
      </c>
      <c r="Y193" s="22">
        <v>2021</v>
      </c>
      <c r="Z193" s="22">
        <v>2022</v>
      </c>
      <c r="AA193" s="22">
        <v>2023</v>
      </c>
      <c r="AB193" s="22">
        <v>2024</v>
      </c>
      <c r="AC193" s="22">
        <v>2025</v>
      </c>
      <c r="AD193" s="22">
        <v>2026</v>
      </c>
      <c r="AE193" s="22">
        <v>2027</v>
      </c>
      <c r="AF193" s="22">
        <v>2028</v>
      </c>
      <c r="AG193" s="22">
        <v>2029</v>
      </c>
      <c r="AH193" s="22">
        <v>2030</v>
      </c>
      <c r="AI193" s="22">
        <v>2031</v>
      </c>
      <c r="AJ193" s="22">
        <v>2032</v>
      </c>
      <c r="AK193" s="22">
        <v>2033</v>
      </c>
      <c r="AL193" s="22">
        <v>2034</v>
      </c>
      <c r="AM193" s="22">
        <v>2035</v>
      </c>
      <c r="AN193" s="22">
        <v>2036</v>
      </c>
      <c r="AO193" s="22">
        <v>2037</v>
      </c>
      <c r="AP193" s="22">
        <v>2038</v>
      </c>
      <c r="AQ193" s="22">
        <v>2039</v>
      </c>
      <c r="AR193" s="22">
        <v>2040</v>
      </c>
      <c r="AS193" s="22">
        <v>2041</v>
      </c>
      <c r="AT193" s="22">
        <v>2042</v>
      </c>
      <c r="AU193" s="22">
        <v>2043</v>
      </c>
      <c r="AV193" s="22">
        <v>2044</v>
      </c>
      <c r="AW193" s="22">
        <v>2045</v>
      </c>
      <c r="AX193" s="22">
        <v>2046</v>
      </c>
      <c r="AY193" s="22">
        <v>2047</v>
      </c>
      <c r="AZ193" s="22">
        <v>2048</v>
      </c>
      <c r="BA193" s="22">
        <v>2049</v>
      </c>
      <c r="BB193" s="22">
        <v>2050</v>
      </c>
      <c r="BC193" s="22">
        <v>2051</v>
      </c>
      <c r="BD193" s="22">
        <v>2052</v>
      </c>
      <c r="BE193" s="22">
        <v>2053</v>
      </c>
      <c r="BF193" s="22">
        <v>2054</v>
      </c>
      <c r="BG193" s="22">
        <v>2055</v>
      </c>
      <c r="BH193" s="22">
        <v>2056</v>
      </c>
      <c r="BI193" s="22">
        <v>2057</v>
      </c>
      <c r="BJ193" s="22">
        <v>2058</v>
      </c>
      <c r="BK193" s="22">
        <v>2059</v>
      </c>
      <c r="BL193" s="22">
        <v>2060</v>
      </c>
      <c r="BM193" s="22" t="s">
        <v>46</v>
      </c>
      <c r="BN193" s="22"/>
      <c r="BO193" s="22"/>
      <c r="BP193" s="22" t="s">
        <v>41</v>
      </c>
      <c r="BQ193" s="22">
        <v>2000</v>
      </c>
      <c r="BR193" s="22">
        <v>2001</v>
      </c>
      <c r="BS193" s="22">
        <v>2002</v>
      </c>
      <c r="BT193" s="22">
        <v>2003</v>
      </c>
      <c r="BU193" s="22">
        <v>2004</v>
      </c>
      <c r="BV193" s="22">
        <v>2005</v>
      </c>
      <c r="BW193" s="22">
        <v>2006</v>
      </c>
      <c r="BX193" s="22">
        <v>2007</v>
      </c>
      <c r="BY193" s="22">
        <v>2008</v>
      </c>
      <c r="BZ193" s="22">
        <v>2009</v>
      </c>
      <c r="CA193" s="22">
        <v>2010</v>
      </c>
      <c r="CB193" s="22">
        <v>2011</v>
      </c>
      <c r="CC193" s="22">
        <v>2012</v>
      </c>
      <c r="CD193" s="22">
        <v>2013</v>
      </c>
      <c r="CE193" s="22">
        <v>2014</v>
      </c>
      <c r="CF193" s="22">
        <v>2015</v>
      </c>
      <c r="CG193" s="22">
        <v>2016</v>
      </c>
      <c r="CH193" s="22">
        <v>2017</v>
      </c>
      <c r="CI193" s="22">
        <v>2018</v>
      </c>
      <c r="CJ193" s="22">
        <v>2019</v>
      </c>
      <c r="CK193" s="22">
        <v>2020</v>
      </c>
      <c r="CL193" s="22">
        <v>2021</v>
      </c>
      <c r="CM193" s="22">
        <v>2022</v>
      </c>
      <c r="CN193" s="22">
        <v>2023</v>
      </c>
      <c r="CO193" s="22">
        <v>2024</v>
      </c>
      <c r="CP193" s="22">
        <v>2025</v>
      </c>
      <c r="CQ193" s="22">
        <v>2026</v>
      </c>
      <c r="CR193" s="22">
        <v>2027</v>
      </c>
      <c r="CS193" s="22">
        <v>2028</v>
      </c>
      <c r="CT193" s="22">
        <v>2029</v>
      </c>
      <c r="CU193" s="22">
        <v>2030</v>
      </c>
      <c r="CV193" s="22">
        <v>2031</v>
      </c>
      <c r="CW193" s="22">
        <v>2032</v>
      </c>
      <c r="CX193" s="22">
        <v>2033</v>
      </c>
      <c r="CY193" s="22">
        <v>2034</v>
      </c>
      <c r="CZ193" s="22">
        <v>2035</v>
      </c>
      <c r="DA193" s="22">
        <v>2036</v>
      </c>
      <c r="DB193" s="22">
        <v>2037</v>
      </c>
      <c r="DC193" s="22">
        <v>2038</v>
      </c>
      <c r="DD193" s="22">
        <v>2039</v>
      </c>
      <c r="DE193" s="22">
        <v>2040</v>
      </c>
      <c r="DF193" s="22">
        <v>2041</v>
      </c>
      <c r="DG193" s="22">
        <v>2042</v>
      </c>
      <c r="DH193" s="22">
        <v>2043</v>
      </c>
      <c r="DI193" s="22">
        <v>2044</v>
      </c>
      <c r="DJ193" s="22">
        <v>2045</v>
      </c>
      <c r="DK193" s="22">
        <v>2046</v>
      </c>
      <c r="DL193" s="22">
        <v>2047</v>
      </c>
      <c r="DM193" s="22">
        <v>2048</v>
      </c>
      <c r="DN193" s="22">
        <v>2049</v>
      </c>
      <c r="DO193" s="22">
        <v>2050</v>
      </c>
      <c r="DP193" s="22">
        <v>2051</v>
      </c>
      <c r="DQ193" s="22">
        <v>2052</v>
      </c>
      <c r="DR193" s="22">
        <v>2053</v>
      </c>
      <c r="DS193" s="22">
        <v>2054</v>
      </c>
      <c r="DT193" s="22">
        <v>2055</v>
      </c>
      <c r="DU193" s="22">
        <v>2056</v>
      </c>
      <c r="DV193" s="22">
        <v>2057</v>
      </c>
      <c r="DW193" s="22">
        <v>2058</v>
      </c>
      <c r="DX193" s="22">
        <v>2059</v>
      </c>
      <c r="DY193" s="22">
        <v>2060</v>
      </c>
      <c r="DZ193" s="22" t="s">
        <v>49</v>
      </c>
    </row>
    <row r="194" spans="1:130">
      <c r="A194" s="18">
        <v>0</v>
      </c>
      <c r="B194" s="15">
        <f>B130</f>
        <v>0</v>
      </c>
      <c r="C194" s="18">
        <v>2000</v>
      </c>
      <c r="D194" s="25">
        <f>VLOOKUP($C$66,$D$3:$K$63,$A$70,0)*B194</f>
        <v>0</v>
      </c>
      <c r="E194" s="25"/>
      <c r="F194" s="25"/>
      <c r="G194" s="25"/>
      <c r="H194" s="25"/>
      <c r="I194" s="25"/>
      <c r="J194" s="25"/>
      <c r="K194" s="25"/>
      <c r="L194" s="25"/>
      <c r="M194" s="25"/>
      <c r="N194" s="25"/>
      <c r="O194" s="25"/>
      <c r="P194" s="25"/>
      <c r="Q194" s="25"/>
      <c r="R194" s="25"/>
      <c r="S194" s="25"/>
      <c r="T194" s="25"/>
      <c r="U194" s="25"/>
      <c r="V194" s="25"/>
      <c r="W194" s="25"/>
      <c r="X194" s="25"/>
      <c r="Y194" s="25"/>
      <c r="Z194" s="25"/>
      <c r="AA194" s="25"/>
      <c r="AB194" s="25"/>
      <c r="AC194" s="25"/>
      <c r="AD194" s="25"/>
      <c r="AE194" s="25"/>
      <c r="AF194" s="25"/>
      <c r="AG194" s="25"/>
      <c r="AH194" s="25"/>
      <c r="AI194" s="25"/>
      <c r="AJ194" s="25"/>
      <c r="AK194" s="25"/>
      <c r="AL194" s="25"/>
      <c r="AM194" s="25"/>
      <c r="AN194" s="25"/>
      <c r="AO194" s="25"/>
      <c r="AP194" s="25"/>
      <c r="AQ194" s="25"/>
      <c r="AR194" s="25"/>
      <c r="AS194" s="25"/>
      <c r="AT194" s="25"/>
      <c r="AU194" s="25"/>
      <c r="AV194" s="25"/>
      <c r="AW194" s="25"/>
      <c r="AX194" s="25"/>
      <c r="AY194" s="25"/>
      <c r="AZ194" s="25"/>
      <c r="BA194" s="25"/>
      <c r="BB194" s="25"/>
      <c r="BC194" s="25"/>
      <c r="BD194" s="25"/>
      <c r="BE194" s="25"/>
      <c r="BF194" s="25"/>
      <c r="BG194" s="25"/>
      <c r="BH194" s="25"/>
      <c r="BI194" s="25"/>
      <c r="BJ194" s="25"/>
      <c r="BK194" s="25"/>
      <c r="BL194" s="25"/>
      <c r="BM194" s="21">
        <f>SUM(D194:BL194)</f>
        <v>0</v>
      </c>
      <c r="BP194" s="18">
        <v>2000</v>
      </c>
      <c r="BQ194" s="14" t="e">
        <f>D194/$BM194</f>
        <v>#DIV/0!</v>
      </c>
      <c r="BR194" s="14" t="e">
        <f t="shared" ref="BR194:CG209" si="172">E194/$BM194</f>
        <v>#DIV/0!</v>
      </c>
      <c r="BS194" s="14" t="e">
        <f t="shared" si="172"/>
        <v>#DIV/0!</v>
      </c>
      <c r="BT194" s="14" t="e">
        <f t="shared" si="172"/>
        <v>#DIV/0!</v>
      </c>
      <c r="BU194" s="14" t="e">
        <f t="shared" si="172"/>
        <v>#DIV/0!</v>
      </c>
      <c r="BV194" s="14" t="e">
        <f t="shared" si="172"/>
        <v>#DIV/0!</v>
      </c>
      <c r="BW194" s="14" t="e">
        <f t="shared" si="172"/>
        <v>#DIV/0!</v>
      </c>
      <c r="BX194" s="14" t="e">
        <f t="shared" si="172"/>
        <v>#DIV/0!</v>
      </c>
      <c r="BY194" s="14" t="e">
        <f t="shared" si="172"/>
        <v>#DIV/0!</v>
      </c>
      <c r="BZ194" s="14" t="e">
        <f t="shared" si="172"/>
        <v>#DIV/0!</v>
      </c>
      <c r="CA194" s="14" t="e">
        <f t="shared" si="172"/>
        <v>#DIV/0!</v>
      </c>
      <c r="CB194" s="14" t="e">
        <f t="shared" si="172"/>
        <v>#DIV/0!</v>
      </c>
      <c r="CC194" s="14" t="e">
        <f t="shared" si="172"/>
        <v>#DIV/0!</v>
      </c>
      <c r="CD194" s="14" t="e">
        <f t="shared" si="172"/>
        <v>#DIV/0!</v>
      </c>
      <c r="CE194" s="14" t="e">
        <f t="shared" si="172"/>
        <v>#DIV/0!</v>
      </c>
      <c r="CF194" s="14" t="e">
        <f t="shared" si="172"/>
        <v>#DIV/0!</v>
      </c>
      <c r="CG194" s="14" t="e">
        <f t="shared" si="172"/>
        <v>#DIV/0!</v>
      </c>
      <c r="CH194" s="14" t="e">
        <f t="shared" ref="CH194:CW219" si="173">U194/$BM194</f>
        <v>#DIV/0!</v>
      </c>
      <c r="CI194" s="14" t="e">
        <f t="shared" si="173"/>
        <v>#DIV/0!</v>
      </c>
      <c r="CJ194" s="14" t="e">
        <f t="shared" si="173"/>
        <v>#DIV/0!</v>
      </c>
      <c r="CK194" s="14" t="e">
        <f t="shared" si="173"/>
        <v>#DIV/0!</v>
      </c>
      <c r="CL194" s="14" t="e">
        <f t="shared" si="173"/>
        <v>#DIV/0!</v>
      </c>
      <c r="CM194" s="14" t="e">
        <f>Z194/$BM194</f>
        <v>#DIV/0!</v>
      </c>
      <c r="CN194" s="14" t="e">
        <f t="shared" ref="CN194:DC209" si="174">AA194/$BM194</f>
        <v>#DIV/0!</v>
      </c>
      <c r="CO194" s="14" t="e">
        <f t="shared" si="174"/>
        <v>#DIV/0!</v>
      </c>
      <c r="CP194" s="14" t="e">
        <f t="shared" si="174"/>
        <v>#DIV/0!</v>
      </c>
      <c r="CQ194" s="14" t="e">
        <f t="shared" si="174"/>
        <v>#DIV/0!</v>
      </c>
      <c r="CR194" s="14" t="e">
        <f t="shared" si="174"/>
        <v>#DIV/0!</v>
      </c>
      <c r="CS194" s="14" t="e">
        <f t="shared" si="174"/>
        <v>#DIV/0!</v>
      </c>
      <c r="CT194" s="14" t="e">
        <f t="shared" si="174"/>
        <v>#DIV/0!</v>
      </c>
      <c r="CU194" s="14" t="e">
        <f t="shared" si="174"/>
        <v>#DIV/0!</v>
      </c>
      <c r="CV194" s="14" t="e">
        <f t="shared" si="174"/>
        <v>#DIV/0!</v>
      </c>
      <c r="CW194" s="14" t="e">
        <f t="shared" si="174"/>
        <v>#DIV/0!</v>
      </c>
      <c r="CX194" s="14" t="e">
        <f t="shared" si="174"/>
        <v>#DIV/0!</v>
      </c>
      <c r="CY194" s="14" t="e">
        <f t="shared" si="174"/>
        <v>#DIV/0!</v>
      </c>
      <c r="CZ194" s="14" t="e">
        <f t="shared" si="174"/>
        <v>#DIV/0!</v>
      </c>
      <c r="DA194" s="14" t="e">
        <f t="shared" si="174"/>
        <v>#DIV/0!</v>
      </c>
      <c r="DB194" s="14" t="e">
        <f t="shared" si="174"/>
        <v>#DIV/0!</v>
      </c>
      <c r="DC194" s="14" t="e">
        <f t="shared" si="174"/>
        <v>#DIV/0!</v>
      </c>
      <c r="DD194" s="14" t="e">
        <f t="shared" ref="DD194:DS209" si="175">AQ194/$BM194</f>
        <v>#DIV/0!</v>
      </c>
      <c r="DE194" s="14" t="e">
        <f t="shared" si="175"/>
        <v>#DIV/0!</v>
      </c>
      <c r="DF194" s="14" t="e">
        <f t="shared" si="175"/>
        <v>#DIV/0!</v>
      </c>
      <c r="DG194" s="14" t="e">
        <f t="shared" si="175"/>
        <v>#DIV/0!</v>
      </c>
      <c r="DH194" s="14" t="e">
        <f t="shared" si="175"/>
        <v>#DIV/0!</v>
      </c>
      <c r="DI194" s="14" t="e">
        <f t="shared" si="175"/>
        <v>#DIV/0!</v>
      </c>
      <c r="DJ194" s="14" t="e">
        <f t="shared" si="175"/>
        <v>#DIV/0!</v>
      </c>
      <c r="DK194" s="14" t="e">
        <f t="shared" si="175"/>
        <v>#DIV/0!</v>
      </c>
      <c r="DL194" s="14" t="e">
        <f t="shared" si="175"/>
        <v>#DIV/0!</v>
      </c>
      <c r="DM194" s="14" t="e">
        <f t="shared" si="175"/>
        <v>#DIV/0!</v>
      </c>
      <c r="DN194" s="14" t="e">
        <f t="shared" si="175"/>
        <v>#DIV/0!</v>
      </c>
      <c r="DO194" s="14" t="e">
        <f t="shared" si="175"/>
        <v>#DIV/0!</v>
      </c>
      <c r="DP194" s="14" t="e">
        <f t="shared" si="175"/>
        <v>#DIV/0!</v>
      </c>
      <c r="DQ194" s="14" t="e">
        <f t="shared" si="175"/>
        <v>#DIV/0!</v>
      </c>
      <c r="DR194" s="14" t="e">
        <f t="shared" si="175"/>
        <v>#DIV/0!</v>
      </c>
      <c r="DS194" s="14" t="e">
        <f t="shared" si="175"/>
        <v>#DIV/0!</v>
      </c>
      <c r="DT194" s="14" t="e">
        <f t="shared" ref="DT194:DY236" si="176">BG194/$BM194</f>
        <v>#DIV/0!</v>
      </c>
      <c r="DU194" s="14" t="e">
        <f t="shared" si="176"/>
        <v>#DIV/0!</v>
      </c>
      <c r="DV194" s="14" t="e">
        <f t="shared" si="176"/>
        <v>#DIV/0!</v>
      </c>
      <c r="DW194" s="14" t="e">
        <f t="shared" si="176"/>
        <v>#DIV/0!</v>
      </c>
      <c r="DX194" s="14" t="e">
        <f t="shared" si="176"/>
        <v>#DIV/0!</v>
      </c>
      <c r="DY194" s="14" t="e">
        <f t="shared" si="176"/>
        <v>#DIV/0!</v>
      </c>
      <c r="DZ194" s="14" t="e">
        <f>SUM(BQ194:DY194)</f>
        <v>#DIV/0!</v>
      </c>
    </row>
    <row r="195" spans="1:130">
      <c r="A195" s="18">
        <v>1</v>
      </c>
      <c r="B195" s="15">
        <f t="shared" ref="B195:B214" si="177">B131</f>
        <v>7.6923076923076872E-2</v>
      </c>
      <c r="C195" s="18">
        <v>2001</v>
      </c>
      <c r="D195" s="25">
        <f>VLOOKUP($C$66,$D$3:$K$63,$A$70,0)*(B195-B194)</f>
        <v>0</v>
      </c>
      <c r="E195" s="25">
        <f>VLOOKUP($C$67,$D$3:$K$63,$A$70,0)*B194</f>
        <v>0</v>
      </c>
      <c r="F195" s="25"/>
      <c r="G195" s="25"/>
      <c r="H195" s="25"/>
      <c r="I195" s="25"/>
      <c r="J195" s="25"/>
      <c r="K195" s="25"/>
      <c r="L195" s="25"/>
      <c r="M195" s="25"/>
      <c r="N195" s="25"/>
      <c r="O195" s="25"/>
      <c r="P195" s="25"/>
      <c r="Q195" s="25"/>
      <c r="R195" s="25"/>
      <c r="S195" s="25"/>
      <c r="T195" s="25"/>
      <c r="U195" s="25"/>
      <c r="V195" s="25"/>
      <c r="W195" s="25"/>
      <c r="X195" s="25"/>
      <c r="Y195" s="25"/>
      <c r="Z195" s="25"/>
      <c r="AA195" s="25"/>
      <c r="AB195" s="25"/>
      <c r="AC195" s="25"/>
      <c r="AD195" s="25"/>
      <c r="AE195" s="25"/>
      <c r="AF195" s="25"/>
      <c r="AG195" s="25"/>
      <c r="AH195" s="25"/>
      <c r="AI195" s="25"/>
      <c r="AJ195" s="25"/>
      <c r="AK195" s="25"/>
      <c r="AL195" s="25"/>
      <c r="AM195" s="25"/>
      <c r="AN195" s="25"/>
      <c r="AO195" s="25"/>
      <c r="AP195" s="25"/>
      <c r="AQ195" s="25"/>
      <c r="AR195" s="25"/>
      <c r="AS195" s="25"/>
      <c r="AT195" s="25"/>
      <c r="AU195" s="25"/>
      <c r="AV195" s="25"/>
      <c r="AW195" s="25"/>
      <c r="AX195" s="25"/>
      <c r="AY195" s="25"/>
      <c r="AZ195" s="25"/>
      <c r="BA195" s="25"/>
      <c r="BB195" s="25"/>
      <c r="BC195" s="25"/>
      <c r="BD195" s="25"/>
      <c r="BE195" s="25"/>
      <c r="BF195" s="25"/>
      <c r="BG195" s="25"/>
      <c r="BH195" s="25"/>
      <c r="BI195" s="25"/>
      <c r="BJ195" s="25"/>
      <c r="BK195" s="25"/>
      <c r="BL195" s="25"/>
      <c r="BM195" s="21">
        <f t="shared" ref="BM195:BM254" si="178">SUM(D195:BL195)</f>
        <v>0</v>
      </c>
      <c r="BP195" s="18">
        <v>2001</v>
      </c>
      <c r="BQ195" s="14" t="e">
        <f t="shared" ref="BQ195:CF224" si="179">D195/$BM195</f>
        <v>#DIV/0!</v>
      </c>
      <c r="BR195" s="14" t="e">
        <f t="shared" si="172"/>
        <v>#DIV/0!</v>
      </c>
      <c r="BS195" s="14" t="e">
        <f t="shared" si="172"/>
        <v>#DIV/0!</v>
      </c>
      <c r="BT195" s="14" t="e">
        <f t="shared" si="172"/>
        <v>#DIV/0!</v>
      </c>
      <c r="BU195" s="14" t="e">
        <f t="shared" si="172"/>
        <v>#DIV/0!</v>
      </c>
      <c r="BV195" s="14" t="e">
        <f t="shared" si="172"/>
        <v>#DIV/0!</v>
      </c>
      <c r="BW195" s="14" t="e">
        <f t="shared" si="172"/>
        <v>#DIV/0!</v>
      </c>
      <c r="BX195" s="14" t="e">
        <f t="shared" si="172"/>
        <v>#DIV/0!</v>
      </c>
      <c r="BY195" s="14" t="e">
        <f t="shared" si="172"/>
        <v>#DIV/0!</v>
      </c>
      <c r="BZ195" s="14" t="e">
        <f t="shared" si="172"/>
        <v>#DIV/0!</v>
      </c>
      <c r="CA195" s="14" t="e">
        <f t="shared" si="172"/>
        <v>#DIV/0!</v>
      </c>
      <c r="CB195" s="14" t="e">
        <f t="shared" si="172"/>
        <v>#DIV/0!</v>
      </c>
      <c r="CC195" s="14" t="e">
        <f t="shared" si="172"/>
        <v>#DIV/0!</v>
      </c>
      <c r="CD195" s="14" t="e">
        <f t="shared" si="172"/>
        <v>#DIV/0!</v>
      </c>
      <c r="CE195" s="14" t="e">
        <f t="shared" si="172"/>
        <v>#DIV/0!</v>
      </c>
      <c r="CF195" s="14" t="e">
        <f t="shared" si="172"/>
        <v>#DIV/0!</v>
      </c>
      <c r="CG195" s="14" t="e">
        <f t="shared" si="172"/>
        <v>#DIV/0!</v>
      </c>
      <c r="CH195" s="14" t="e">
        <f t="shared" si="173"/>
        <v>#DIV/0!</v>
      </c>
      <c r="CI195" s="14" t="e">
        <f t="shared" si="173"/>
        <v>#DIV/0!</v>
      </c>
      <c r="CJ195" s="14" t="e">
        <f t="shared" si="173"/>
        <v>#DIV/0!</v>
      </c>
      <c r="CK195" s="14" t="e">
        <f t="shared" si="173"/>
        <v>#DIV/0!</v>
      </c>
      <c r="CL195" s="14" t="e">
        <f t="shared" si="173"/>
        <v>#DIV/0!</v>
      </c>
      <c r="CM195" s="14" t="e">
        <f t="shared" si="173"/>
        <v>#DIV/0!</v>
      </c>
      <c r="CN195" s="14" t="e">
        <f t="shared" si="174"/>
        <v>#DIV/0!</v>
      </c>
      <c r="CO195" s="14" t="e">
        <f t="shared" si="174"/>
        <v>#DIV/0!</v>
      </c>
      <c r="CP195" s="14" t="e">
        <f t="shared" si="174"/>
        <v>#DIV/0!</v>
      </c>
      <c r="CQ195" s="14" t="e">
        <f t="shared" si="174"/>
        <v>#DIV/0!</v>
      </c>
      <c r="CR195" s="14" t="e">
        <f t="shared" si="174"/>
        <v>#DIV/0!</v>
      </c>
      <c r="CS195" s="14" t="e">
        <f t="shared" si="174"/>
        <v>#DIV/0!</v>
      </c>
      <c r="CT195" s="14" t="e">
        <f t="shared" si="174"/>
        <v>#DIV/0!</v>
      </c>
      <c r="CU195" s="14" t="e">
        <f t="shared" si="174"/>
        <v>#DIV/0!</v>
      </c>
      <c r="CV195" s="14" t="e">
        <f t="shared" si="174"/>
        <v>#DIV/0!</v>
      </c>
      <c r="CW195" s="14" t="e">
        <f t="shared" si="174"/>
        <v>#DIV/0!</v>
      </c>
      <c r="CX195" s="14" t="e">
        <f t="shared" si="174"/>
        <v>#DIV/0!</v>
      </c>
      <c r="CY195" s="14" t="e">
        <f t="shared" si="174"/>
        <v>#DIV/0!</v>
      </c>
      <c r="CZ195" s="14" t="e">
        <f t="shared" si="174"/>
        <v>#DIV/0!</v>
      </c>
      <c r="DA195" s="14" t="e">
        <f t="shared" si="174"/>
        <v>#DIV/0!</v>
      </c>
      <c r="DB195" s="14" t="e">
        <f t="shared" si="174"/>
        <v>#DIV/0!</v>
      </c>
      <c r="DC195" s="14" t="e">
        <f t="shared" si="174"/>
        <v>#DIV/0!</v>
      </c>
      <c r="DD195" s="14" t="e">
        <f t="shared" si="175"/>
        <v>#DIV/0!</v>
      </c>
      <c r="DE195" s="14" t="e">
        <f t="shared" si="175"/>
        <v>#DIV/0!</v>
      </c>
      <c r="DF195" s="14" t="e">
        <f t="shared" si="175"/>
        <v>#DIV/0!</v>
      </c>
      <c r="DG195" s="14" t="e">
        <f t="shared" si="175"/>
        <v>#DIV/0!</v>
      </c>
      <c r="DH195" s="14" t="e">
        <f t="shared" si="175"/>
        <v>#DIV/0!</v>
      </c>
      <c r="DI195" s="14" t="e">
        <f t="shared" si="175"/>
        <v>#DIV/0!</v>
      </c>
      <c r="DJ195" s="14" t="e">
        <f t="shared" si="175"/>
        <v>#DIV/0!</v>
      </c>
      <c r="DK195" s="14" t="e">
        <f t="shared" si="175"/>
        <v>#DIV/0!</v>
      </c>
      <c r="DL195" s="14" t="e">
        <f t="shared" si="175"/>
        <v>#DIV/0!</v>
      </c>
      <c r="DM195" s="14" t="e">
        <f t="shared" si="175"/>
        <v>#DIV/0!</v>
      </c>
      <c r="DN195" s="14" t="e">
        <f t="shared" si="175"/>
        <v>#DIV/0!</v>
      </c>
      <c r="DO195" s="14" t="e">
        <f t="shared" si="175"/>
        <v>#DIV/0!</v>
      </c>
      <c r="DP195" s="14" t="e">
        <f t="shared" si="175"/>
        <v>#DIV/0!</v>
      </c>
      <c r="DQ195" s="14" t="e">
        <f t="shared" si="175"/>
        <v>#DIV/0!</v>
      </c>
      <c r="DR195" s="14" t="e">
        <f t="shared" si="175"/>
        <v>#DIV/0!</v>
      </c>
      <c r="DS195" s="14" t="e">
        <f t="shared" si="175"/>
        <v>#DIV/0!</v>
      </c>
      <c r="DT195" s="14" t="e">
        <f t="shared" si="176"/>
        <v>#DIV/0!</v>
      </c>
      <c r="DU195" s="14" t="e">
        <f t="shared" si="176"/>
        <v>#DIV/0!</v>
      </c>
      <c r="DV195" s="14" t="e">
        <f t="shared" si="176"/>
        <v>#DIV/0!</v>
      </c>
      <c r="DW195" s="14" t="e">
        <f t="shared" si="176"/>
        <v>#DIV/0!</v>
      </c>
      <c r="DX195" s="14" t="e">
        <f t="shared" si="176"/>
        <v>#DIV/0!</v>
      </c>
      <c r="DY195" s="14" t="e">
        <f t="shared" si="176"/>
        <v>#DIV/0!</v>
      </c>
      <c r="DZ195" s="14" t="e">
        <f t="shared" ref="DZ195:DZ232" si="180">SUM(BQ195:DY195)</f>
        <v>#DIV/0!</v>
      </c>
    </row>
    <row r="196" spans="1:130">
      <c r="A196" s="18">
        <v>2</v>
      </c>
      <c r="B196" s="15">
        <f t="shared" si="177"/>
        <v>0.15384615384615374</v>
      </c>
      <c r="C196" s="18">
        <v>2002</v>
      </c>
      <c r="D196" s="25">
        <f t="shared" ref="D196:D214" si="181">VLOOKUP($C$66,$D$3:$K$63,$A$70,0)*(B196-B195)</f>
        <v>0</v>
      </c>
      <c r="E196" s="25">
        <f>VLOOKUP($C$67,$D$3:$K$63,$A$70,0)*(B195-B194)</f>
        <v>0</v>
      </c>
      <c r="F196" s="25">
        <f>VLOOKUP($C$68,$D$3:$K$63,$A$70,0)*B194</f>
        <v>0</v>
      </c>
      <c r="G196" s="25"/>
      <c r="H196" s="25"/>
      <c r="I196" s="25"/>
      <c r="J196" s="25"/>
      <c r="K196" s="25"/>
      <c r="L196" s="25"/>
      <c r="M196" s="25"/>
      <c r="N196" s="25"/>
      <c r="O196" s="25"/>
      <c r="P196" s="25"/>
      <c r="Q196" s="25"/>
      <c r="R196" s="25"/>
      <c r="S196" s="25"/>
      <c r="T196" s="25"/>
      <c r="U196" s="25"/>
      <c r="V196" s="25"/>
      <c r="W196" s="25"/>
      <c r="X196" s="25"/>
      <c r="Y196" s="25"/>
      <c r="Z196" s="25"/>
      <c r="AA196" s="25"/>
      <c r="AB196" s="25"/>
      <c r="AC196" s="25"/>
      <c r="AD196" s="25"/>
      <c r="AE196" s="25"/>
      <c r="AF196" s="25"/>
      <c r="AG196" s="25"/>
      <c r="AH196" s="25"/>
      <c r="AI196" s="25"/>
      <c r="AJ196" s="25"/>
      <c r="AK196" s="25"/>
      <c r="AL196" s="25"/>
      <c r="AM196" s="25"/>
      <c r="AN196" s="25"/>
      <c r="AO196" s="25"/>
      <c r="AP196" s="25"/>
      <c r="AQ196" s="25"/>
      <c r="AR196" s="25"/>
      <c r="AS196" s="25"/>
      <c r="AT196" s="25"/>
      <c r="AU196" s="25"/>
      <c r="AV196" s="25"/>
      <c r="AW196" s="25"/>
      <c r="AX196" s="25"/>
      <c r="AY196" s="25"/>
      <c r="AZ196" s="25"/>
      <c r="BA196" s="25"/>
      <c r="BB196" s="25"/>
      <c r="BC196" s="25"/>
      <c r="BD196" s="25"/>
      <c r="BE196" s="25"/>
      <c r="BF196" s="25"/>
      <c r="BG196" s="25"/>
      <c r="BH196" s="25"/>
      <c r="BI196" s="25"/>
      <c r="BJ196" s="25"/>
      <c r="BK196" s="25"/>
      <c r="BL196" s="25"/>
      <c r="BM196" s="21">
        <f t="shared" si="178"/>
        <v>0</v>
      </c>
      <c r="BP196" s="18">
        <v>2002</v>
      </c>
      <c r="BQ196" s="14" t="e">
        <f t="shared" si="179"/>
        <v>#DIV/0!</v>
      </c>
      <c r="BR196" s="14" t="e">
        <f t="shared" si="172"/>
        <v>#DIV/0!</v>
      </c>
      <c r="BS196" s="14" t="e">
        <f t="shared" si="172"/>
        <v>#DIV/0!</v>
      </c>
      <c r="BT196" s="14" t="e">
        <f t="shared" si="172"/>
        <v>#DIV/0!</v>
      </c>
      <c r="BU196" s="14" t="e">
        <f t="shared" si="172"/>
        <v>#DIV/0!</v>
      </c>
      <c r="BV196" s="14" t="e">
        <f t="shared" si="172"/>
        <v>#DIV/0!</v>
      </c>
      <c r="BW196" s="14" t="e">
        <f t="shared" si="172"/>
        <v>#DIV/0!</v>
      </c>
      <c r="BX196" s="14" t="e">
        <f t="shared" si="172"/>
        <v>#DIV/0!</v>
      </c>
      <c r="BY196" s="14" t="e">
        <f t="shared" si="172"/>
        <v>#DIV/0!</v>
      </c>
      <c r="BZ196" s="14" t="e">
        <f t="shared" si="172"/>
        <v>#DIV/0!</v>
      </c>
      <c r="CA196" s="14" t="e">
        <f t="shared" si="172"/>
        <v>#DIV/0!</v>
      </c>
      <c r="CB196" s="14" t="e">
        <f t="shared" si="172"/>
        <v>#DIV/0!</v>
      </c>
      <c r="CC196" s="14" t="e">
        <f t="shared" si="172"/>
        <v>#DIV/0!</v>
      </c>
      <c r="CD196" s="14" t="e">
        <f t="shared" si="172"/>
        <v>#DIV/0!</v>
      </c>
      <c r="CE196" s="14" t="e">
        <f t="shared" si="172"/>
        <v>#DIV/0!</v>
      </c>
      <c r="CF196" s="14" t="e">
        <f t="shared" si="172"/>
        <v>#DIV/0!</v>
      </c>
      <c r="CG196" s="14" t="e">
        <f t="shared" si="172"/>
        <v>#DIV/0!</v>
      </c>
      <c r="CH196" s="14" t="e">
        <f t="shared" si="173"/>
        <v>#DIV/0!</v>
      </c>
      <c r="CI196" s="14" t="e">
        <f t="shared" si="173"/>
        <v>#DIV/0!</v>
      </c>
      <c r="CJ196" s="14" t="e">
        <f t="shared" si="173"/>
        <v>#DIV/0!</v>
      </c>
      <c r="CK196" s="14" t="e">
        <f t="shared" si="173"/>
        <v>#DIV/0!</v>
      </c>
      <c r="CL196" s="14" t="e">
        <f t="shared" si="173"/>
        <v>#DIV/0!</v>
      </c>
      <c r="CM196" s="14" t="e">
        <f t="shared" si="173"/>
        <v>#DIV/0!</v>
      </c>
      <c r="CN196" s="14" t="e">
        <f t="shared" si="174"/>
        <v>#DIV/0!</v>
      </c>
      <c r="CO196" s="14" t="e">
        <f t="shared" si="174"/>
        <v>#DIV/0!</v>
      </c>
      <c r="CP196" s="14" t="e">
        <f t="shared" si="174"/>
        <v>#DIV/0!</v>
      </c>
      <c r="CQ196" s="14" t="e">
        <f t="shared" si="174"/>
        <v>#DIV/0!</v>
      </c>
      <c r="CR196" s="14" t="e">
        <f t="shared" si="174"/>
        <v>#DIV/0!</v>
      </c>
      <c r="CS196" s="14" t="e">
        <f t="shared" si="174"/>
        <v>#DIV/0!</v>
      </c>
      <c r="CT196" s="14" t="e">
        <f t="shared" si="174"/>
        <v>#DIV/0!</v>
      </c>
      <c r="CU196" s="14" t="e">
        <f t="shared" si="174"/>
        <v>#DIV/0!</v>
      </c>
      <c r="CV196" s="14" t="e">
        <f t="shared" si="174"/>
        <v>#DIV/0!</v>
      </c>
      <c r="CW196" s="14" t="e">
        <f t="shared" si="174"/>
        <v>#DIV/0!</v>
      </c>
      <c r="CX196" s="14" t="e">
        <f t="shared" si="174"/>
        <v>#DIV/0!</v>
      </c>
      <c r="CY196" s="14" t="e">
        <f t="shared" si="174"/>
        <v>#DIV/0!</v>
      </c>
      <c r="CZ196" s="14" t="e">
        <f t="shared" si="174"/>
        <v>#DIV/0!</v>
      </c>
      <c r="DA196" s="14" t="e">
        <f t="shared" si="174"/>
        <v>#DIV/0!</v>
      </c>
      <c r="DB196" s="14" t="e">
        <f t="shared" si="174"/>
        <v>#DIV/0!</v>
      </c>
      <c r="DC196" s="14" t="e">
        <f t="shared" si="174"/>
        <v>#DIV/0!</v>
      </c>
      <c r="DD196" s="14" t="e">
        <f t="shared" si="175"/>
        <v>#DIV/0!</v>
      </c>
      <c r="DE196" s="14" t="e">
        <f t="shared" si="175"/>
        <v>#DIV/0!</v>
      </c>
      <c r="DF196" s="14" t="e">
        <f t="shared" si="175"/>
        <v>#DIV/0!</v>
      </c>
      <c r="DG196" s="14" t="e">
        <f t="shared" si="175"/>
        <v>#DIV/0!</v>
      </c>
      <c r="DH196" s="14" t="e">
        <f t="shared" si="175"/>
        <v>#DIV/0!</v>
      </c>
      <c r="DI196" s="14" t="e">
        <f t="shared" si="175"/>
        <v>#DIV/0!</v>
      </c>
      <c r="DJ196" s="14" t="e">
        <f t="shared" si="175"/>
        <v>#DIV/0!</v>
      </c>
      <c r="DK196" s="14" t="e">
        <f t="shared" si="175"/>
        <v>#DIV/0!</v>
      </c>
      <c r="DL196" s="14" t="e">
        <f t="shared" si="175"/>
        <v>#DIV/0!</v>
      </c>
      <c r="DM196" s="14" t="e">
        <f t="shared" si="175"/>
        <v>#DIV/0!</v>
      </c>
      <c r="DN196" s="14" t="e">
        <f t="shared" si="175"/>
        <v>#DIV/0!</v>
      </c>
      <c r="DO196" s="14" t="e">
        <f t="shared" si="175"/>
        <v>#DIV/0!</v>
      </c>
      <c r="DP196" s="14" t="e">
        <f t="shared" si="175"/>
        <v>#DIV/0!</v>
      </c>
      <c r="DQ196" s="14" t="e">
        <f t="shared" si="175"/>
        <v>#DIV/0!</v>
      </c>
      <c r="DR196" s="14" t="e">
        <f t="shared" si="175"/>
        <v>#DIV/0!</v>
      </c>
      <c r="DS196" s="14" t="e">
        <f t="shared" si="175"/>
        <v>#DIV/0!</v>
      </c>
      <c r="DT196" s="14" t="e">
        <f t="shared" si="176"/>
        <v>#DIV/0!</v>
      </c>
      <c r="DU196" s="14" t="e">
        <f t="shared" si="176"/>
        <v>#DIV/0!</v>
      </c>
      <c r="DV196" s="14" t="e">
        <f t="shared" si="176"/>
        <v>#DIV/0!</v>
      </c>
      <c r="DW196" s="14" t="e">
        <f t="shared" si="176"/>
        <v>#DIV/0!</v>
      </c>
      <c r="DX196" s="14" t="e">
        <f t="shared" si="176"/>
        <v>#DIV/0!</v>
      </c>
      <c r="DY196" s="14" t="e">
        <f t="shared" si="176"/>
        <v>#DIV/0!</v>
      </c>
      <c r="DZ196" s="14" t="e">
        <f t="shared" si="180"/>
        <v>#DIV/0!</v>
      </c>
    </row>
    <row r="197" spans="1:130">
      <c r="A197" s="18">
        <v>3</v>
      </c>
      <c r="B197" s="15">
        <f t="shared" si="177"/>
        <v>0.23076923076923062</v>
      </c>
      <c r="C197" s="18">
        <v>2003</v>
      </c>
      <c r="D197" s="25">
        <f t="shared" si="181"/>
        <v>0</v>
      </c>
      <c r="E197" s="25">
        <f t="shared" ref="E197:E215" si="182">VLOOKUP($C$67,$D$3:$K$63,$A$70,0)*(B196-B195)</f>
        <v>0</v>
      </c>
      <c r="F197" s="25">
        <f>VLOOKUP($C$68,$D$3:$K$63,$A$70,0)*(B195-B194)</f>
        <v>0</v>
      </c>
      <c r="G197" s="25">
        <f>VLOOKUP($C$69,$D$3:$K$63,$A$70,0)*B194</f>
        <v>0</v>
      </c>
      <c r="H197" s="25"/>
      <c r="I197" s="25"/>
      <c r="J197" s="25"/>
      <c r="K197" s="25"/>
      <c r="L197" s="25"/>
      <c r="M197" s="25"/>
      <c r="N197" s="25"/>
      <c r="O197" s="25"/>
      <c r="P197" s="25"/>
      <c r="Q197" s="25"/>
      <c r="R197" s="25"/>
      <c r="S197" s="25"/>
      <c r="T197" s="25"/>
      <c r="U197" s="25"/>
      <c r="V197" s="25"/>
      <c r="W197" s="25"/>
      <c r="X197" s="25"/>
      <c r="Y197" s="25"/>
      <c r="Z197" s="25"/>
      <c r="AA197" s="25"/>
      <c r="AB197" s="25"/>
      <c r="AC197" s="25"/>
      <c r="AD197" s="25"/>
      <c r="AE197" s="25"/>
      <c r="AF197" s="25"/>
      <c r="AG197" s="25"/>
      <c r="AH197" s="25"/>
      <c r="AI197" s="25"/>
      <c r="AJ197" s="25"/>
      <c r="AK197" s="25"/>
      <c r="AL197" s="25"/>
      <c r="AM197" s="25"/>
      <c r="AN197" s="25"/>
      <c r="AO197" s="25"/>
      <c r="AP197" s="25"/>
      <c r="AQ197" s="25"/>
      <c r="AR197" s="25"/>
      <c r="AS197" s="25"/>
      <c r="AT197" s="25"/>
      <c r="AU197" s="25"/>
      <c r="AV197" s="25"/>
      <c r="AW197" s="25"/>
      <c r="AX197" s="25"/>
      <c r="AY197" s="25"/>
      <c r="AZ197" s="25"/>
      <c r="BA197" s="25"/>
      <c r="BB197" s="25"/>
      <c r="BC197" s="25"/>
      <c r="BD197" s="25"/>
      <c r="BE197" s="25"/>
      <c r="BF197" s="25"/>
      <c r="BG197" s="25"/>
      <c r="BH197" s="25"/>
      <c r="BI197" s="25"/>
      <c r="BJ197" s="25"/>
      <c r="BK197" s="25"/>
      <c r="BL197" s="25"/>
      <c r="BM197" s="21">
        <f t="shared" si="178"/>
        <v>0</v>
      </c>
      <c r="BP197" s="18">
        <v>2003</v>
      </c>
      <c r="BQ197" s="14" t="e">
        <f t="shared" si="179"/>
        <v>#DIV/0!</v>
      </c>
      <c r="BR197" s="14" t="e">
        <f t="shared" si="172"/>
        <v>#DIV/0!</v>
      </c>
      <c r="BS197" s="14" t="e">
        <f t="shared" si="172"/>
        <v>#DIV/0!</v>
      </c>
      <c r="BT197" s="14" t="e">
        <f t="shared" si="172"/>
        <v>#DIV/0!</v>
      </c>
      <c r="BU197" s="14" t="e">
        <f t="shared" si="172"/>
        <v>#DIV/0!</v>
      </c>
      <c r="BV197" s="14" t="e">
        <f t="shared" si="172"/>
        <v>#DIV/0!</v>
      </c>
      <c r="BW197" s="14" t="e">
        <f t="shared" si="172"/>
        <v>#DIV/0!</v>
      </c>
      <c r="BX197" s="14" t="e">
        <f t="shared" si="172"/>
        <v>#DIV/0!</v>
      </c>
      <c r="BY197" s="14" t="e">
        <f t="shared" si="172"/>
        <v>#DIV/0!</v>
      </c>
      <c r="BZ197" s="14" t="e">
        <f t="shared" si="172"/>
        <v>#DIV/0!</v>
      </c>
      <c r="CA197" s="14" t="e">
        <f t="shared" si="172"/>
        <v>#DIV/0!</v>
      </c>
      <c r="CB197" s="14" t="e">
        <f t="shared" si="172"/>
        <v>#DIV/0!</v>
      </c>
      <c r="CC197" s="14" t="e">
        <f t="shared" si="172"/>
        <v>#DIV/0!</v>
      </c>
      <c r="CD197" s="14" t="e">
        <f t="shared" si="172"/>
        <v>#DIV/0!</v>
      </c>
      <c r="CE197" s="14" t="e">
        <f t="shared" si="172"/>
        <v>#DIV/0!</v>
      </c>
      <c r="CF197" s="14" t="e">
        <f t="shared" si="172"/>
        <v>#DIV/0!</v>
      </c>
      <c r="CG197" s="14" t="e">
        <f t="shared" si="172"/>
        <v>#DIV/0!</v>
      </c>
      <c r="CH197" s="14" t="e">
        <f t="shared" si="173"/>
        <v>#DIV/0!</v>
      </c>
      <c r="CI197" s="14" t="e">
        <f t="shared" si="173"/>
        <v>#DIV/0!</v>
      </c>
      <c r="CJ197" s="14" t="e">
        <f t="shared" si="173"/>
        <v>#DIV/0!</v>
      </c>
      <c r="CK197" s="14" t="e">
        <f t="shared" si="173"/>
        <v>#DIV/0!</v>
      </c>
      <c r="CL197" s="14" t="e">
        <f t="shared" si="173"/>
        <v>#DIV/0!</v>
      </c>
      <c r="CM197" s="14" t="e">
        <f t="shared" si="173"/>
        <v>#DIV/0!</v>
      </c>
      <c r="CN197" s="14" t="e">
        <f t="shared" si="174"/>
        <v>#DIV/0!</v>
      </c>
      <c r="CO197" s="14" t="e">
        <f t="shared" si="174"/>
        <v>#DIV/0!</v>
      </c>
      <c r="CP197" s="14" t="e">
        <f t="shared" si="174"/>
        <v>#DIV/0!</v>
      </c>
      <c r="CQ197" s="14" t="e">
        <f t="shared" si="174"/>
        <v>#DIV/0!</v>
      </c>
      <c r="CR197" s="14" t="e">
        <f t="shared" si="174"/>
        <v>#DIV/0!</v>
      </c>
      <c r="CS197" s="14" t="e">
        <f t="shared" si="174"/>
        <v>#DIV/0!</v>
      </c>
      <c r="CT197" s="14" t="e">
        <f t="shared" si="174"/>
        <v>#DIV/0!</v>
      </c>
      <c r="CU197" s="14" t="e">
        <f t="shared" si="174"/>
        <v>#DIV/0!</v>
      </c>
      <c r="CV197" s="14" t="e">
        <f t="shared" si="174"/>
        <v>#DIV/0!</v>
      </c>
      <c r="CW197" s="14" t="e">
        <f t="shared" si="174"/>
        <v>#DIV/0!</v>
      </c>
      <c r="CX197" s="14" t="e">
        <f t="shared" si="174"/>
        <v>#DIV/0!</v>
      </c>
      <c r="CY197" s="14" t="e">
        <f t="shared" si="174"/>
        <v>#DIV/0!</v>
      </c>
      <c r="CZ197" s="14" t="e">
        <f t="shared" si="174"/>
        <v>#DIV/0!</v>
      </c>
      <c r="DA197" s="14" t="e">
        <f t="shared" si="174"/>
        <v>#DIV/0!</v>
      </c>
      <c r="DB197" s="14" t="e">
        <f t="shared" si="174"/>
        <v>#DIV/0!</v>
      </c>
      <c r="DC197" s="14" t="e">
        <f t="shared" si="174"/>
        <v>#DIV/0!</v>
      </c>
      <c r="DD197" s="14" t="e">
        <f t="shared" si="175"/>
        <v>#DIV/0!</v>
      </c>
      <c r="DE197" s="14" t="e">
        <f t="shared" si="175"/>
        <v>#DIV/0!</v>
      </c>
      <c r="DF197" s="14" t="e">
        <f t="shared" si="175"/>
        <v>#DIV/0!</v>
      </c>
      <c r="DG197" s="14" t="e">
        <f t="shared" si="175"/>
        <v>#DIV/0!</v>
      </c>
      <c r="DH197" s="14" t="e">
        <f t="shared" si="175"/>
        <v>#DIV/0!</v>
      </c>
      <c r="DI197" s="14" t="e">
        <f t="shared" si="175"/>
        <v>#DIV/0!</v>
      </c>
      <c r="DJ197" s="14" t="e">
        <f t="shared" si="175"/>
        <v>#DIV/0!</v>
      </c>
      <c r="DK197" s="14" t="e">
        <f t="shared" si="175"/>
        <v>#DIV/0!</v>
      </c>
      <c r="DL197" s="14" t="e">
        <f t="shared" si="175"/>
        <v>#DIV/0!</v>
      </c>
      <c r="DM197" s="14" t="e">
        <f t="shared" si="175"/>
        <v>#DIV/0!</v>
      </c>
      <c r="DN197" s="14" t="e">
        <f t="shared" si="175"/>
        <v>#DIV/0!</v>
      </c>
      <c r="DO197" s="14" t="e">
        <f t="shared" si="175"/>
        <v>#DIV/0!</v>
      </c>
      <c r="DP197" s="14" t="e">
        <f t="shared" si="175"/>
        <v>#DIV/0!</v>
      </c>
      <c r="DQ197" s="14" t="e">
        <f t="shared" si="175"/>
        <v>#DIV/0!</v>
      </c>
      <c r="DR197" s="14" t="e">
        <f t="shared" si="175"/>
        <v>#DIV/0!</v>
      </c>
      <c r="DS197" s="14" t="e">
        <f t="shared" si="175"/>
        <v>#DIV/0!</v>
      </c>
      <c r="DT197" s="14" t="e">
        <f t="shared" si="176"/>
        <v>#DIV/0!</v>
      </c>
      <c r="DU197" s="14" t="e">
        <f t="shared" si="176"/>
        <v>#DIV/0!</v>
      </c>
      <c r="DV197" s="14" t="e">
        <f t="shared" si="176"/>
        <v>#DIV/0!</v>
      </c>
      <c r="DW197" s="14" t="e">
        <f t="shared" si="176"/>
        <v>#DIV/0!</v>
      </c>
      <c r="DX197" s="14" t="e">
        <f t="shared" si="176"/>
        <v>#DIV/0!</v>
      </c>
      <c r="DY197" s="14" t="e">
        <f t="shared" si="176"/>
        <v>#DIV/0!</v>
      </c>
      <c r="DZ197" s="14" t="e">
        <f t="shared" si="180"/>
        <v>#DIV/0!</v>
      </c>
    </row>
    <row r="198" spans="1:130">
      <c r="A198" s="18">
        <v>4</v>
      </c>
      <c r="B198" s="15">
        <f t="shared" si="177"/>
        <v>0.30769230769230749</v>
      </c>
      <c r="C198" s="18">
        <v>2004</v>
      </c>
      <c r="D198" s="25">
        <f t="shared" si="181"/>
        <v>0</v>
      </c>
      <c r="E198" s="25">
        <f t="shared" si="182"/>
        <v>0</v>
      </c>
      <c r="F198" s="25">
        <f t="shared" ref="F198:F216" si="183">VLOOKUP($C$68,$D$3:$K$63,$A$70,0)*(B196-B195)</f>
        <v>0</v>
      </c>
      <c r="G198" s="25">
        <f>VLOOKUP($C$69,$D$3:$K$63,$A$70,0)*(B195-B194)</f>
        <v>0</v>
      </c>
      <c r="H198" s="25">
        <f>VLOOKUP($C$70,$D$3:$K$63,$A$70,0)*B194</f>
        <v>0</v>
      </c>
      <c r="I198" s="25"/>
      <c r="J198" s="25"/>
      <c r="K198" s="25"/>
      <c r="L198" s="25"/>
      <c r="M198" s="25"/>
      <c r="N198" s="25"/>
      <c r="O198" s="25"/>
      <c r="P198" s="25"/>
      <c r="Q198" s="25"/>
      <c r="R198" s="25"/>
      <c r="S198" s="25"/>
      <c r="T198" s="25"/>
      <c r="U198" s="25"/>
      <c r="V198" s="25"/>
      <c r="W198" s="25"/>
      <c r="X198" s="25"/>
      <c r="Y198" s="25"/>
      <c r="Z198" s="25"/>
      <c r="AA198" s="25"/>
      <c r="AB198" s="25"/>
      <c r="AC198" s="25"/>
      <c r="AD198" s="25"/>
      <c r="AE198" s="25"/>
      <c r="AF198" s="25"/>
      <c r="AG198" s="25"/>
      <c r="AH198" s="25"/>
      <c r="AI198" s="25"/>
      <c r="AJ198" s="25"/>
      <c r="AK198" s="25"/>
      <c r="AL198" s="25"/>
      <c r="AM198" s="25"/>
      <c r="AN198" s="25"/>
      <c r="AO198" s="25"/>
      <c r="AP198" s="25"/>
      <c r="AQ198" s="25"/>
      <c r="AR198" s="25"/>
      <c r="AS198" s="25"/>
      <c r="AT198" s="25"/>
      <c r="AU198" s="25"/>
      <c r="AV198" s="25"/>
      <c r="AW198" s="25"/>
      <c r="AX198" s="25"/>
      <c r="AY198" s="25"/>
      <c r="AZ198" s="25"/>
      <c r="BA198" s="25"/>
      <c r="BB198" s="25"/>
      <c r="BC198" s="25"/>
      <c r="BD198" s="25"/>
      <c r="BE198" s="25"/>
      <c r="BF198" s="25"/>
      <c r="BG198" s="25"/>
      <c r="BH198" s="25"/>
      <c r="BI198" s="25"/>
      <c r="BJ198" s="25"/>
      <c r="BK198" s="25"/>
      <c r="BL198" s="25"/>
      <c r="BM198" s="21">
        <f t="shared" si="178"/>
        <v>0</v>
      </c>
      <c r="BP198" s="18">
        <v>2004</v>
      </c>
      <c r="BQ198" s="14" t="e">
        <f t="shared" si="179"/>
        <v>#DIV/0!</v>
      </c>
      <c r="BR198" s="14" t="e">
        <f t="shared" si="172"/>
        <v>#DIV/0!</v>
      </c>
      <c r="BS198" s="14" t="e">
        <f t="shared" si="172"/>
        <v>#DIV/0!</v>
      </c>
      <c r="BT198" s="14" t="e">
        <f t="shared" si="172"/>
        <v>#DIV/0!</v>
      </c>
      <c r="BU198" s="14" t="e">
        <f t="shared" si="172"/>
        <v>#DIV/0!</v>
      </c>
      <c r="BV198" s="14" t="e">
        <f t="shared" si="172"/>
        <v>#DIV/0!</v>
      </c>
      <c r="BW198" s="14" t="e">
        <f t="shared" si="172"/>
        <v>#DIV/0!</v>
      </c>
      <c r="BX198" s="14" t="e">
        <f t="shared" si="172"/>
        <v>#DIV/0!</v>
      </c>
      <c r="BY198" s="14" t="e">
        <f t="shared" si="172"/>
        <v>#DIV/0!</v>
      </c>
      <c r="BZ198" s="14" t="e">
        <f t="shared" si="172"/>
        <v>#DIV/0!</v>
      </c>
      <c r="CA198" s="14" t="e">
        <f t="shared" si="172"/>
        <v>#DIV/0!</v>
      </c>
      <c r="CB198" s="14" t="e">
        <f t="shared" si="172"/>
        <v>#DIV/0!</v>
      </c>
      <c r="CC198" s="14" t="e">
        <f t="shared" si="172"/>
        <v>#DIV/0!</v>
      </c>
      <c r="CD198" s="14" t="e">
        <f t="shared" si="172"/>
        <v>#DIV/0!</v>
      </c>
      <c r="CE198" s="14" t="e">
        <f t="shared" si="172"/>
        <v>#DIV/0!</v>
      </c>
      <c r="CF198" s="14" t="e">
        <f t="shared" si="172"/>
        <v>#DIV/0!</v>
      </c>
      <c r="CG198" s="14" t="e">
        <f t="shared" si="172"/>
        <v>#DIV/0!</v>
      </c>
      <c r="CH198" s="14" t="e">
        <f t="shared" si="173"/>
        <v>#DIV/0!</v>
      </c>
      <c r="CI198" s="14" t="e">
        <f t="shared" si="173"/>
        <v>#DIV/0!</v>
      </c>
      <c r="CJ198" s="14" t="e">
        <f t="shared" si="173"/>
        <v>#DIV/0!</v>
      </c>
      <c r="CK198" s="14" t="e">
        <f t="shared" si="173"/>
        <v>#DIV/0!</v>
      </c>
      <c r="CL198" s="14" t="e">
        <f t="shared" si="173"/>
        <v>#DIV/0!</v>
      </c>
      <c r="CM198" s="14" t="e">
        <f t="shared" si="173"/>
        <v>#DIV/0!</v>
      </c>
      <c r="CN198" s="14" t="e">
        <f t="shared" si="174"/>
        <v>#DIV/0!</v>
      </c>
      <c r="CO198" s="14" t="e">
        <f t="shared" si="174"/>
        <v>#DIV/0!</v>
      </c>
      <c r="CP198" s="14" t="e">
        <f t="shared" si="174"/>
        <v>#DIV/0!</v>
      </c>
      <c r="CQ198" s="14" t="e">
        <f t="shared" si="174"/>
        <v>#DIV/0!</v>
      </c>
      <c r="CR198" s="14" t="e">
        <f t="shared" si="174"/>
        <v>#DIV/0!</v>
      </c>
      <c r="CS198" s="14" t="e">
        <f t="shared" si="174"/>
        <v>#DIV/0!</v>
      </c>
      <c r="CT198" s="14" t="e">
        <f t="shared" si="174"/>
        <v>#DIV/0!</v>
      </c>
      <c r="CU198" s="14" t="e">
        <f t="shared" si="174"/>
        <v>#DIV/0!</v>
      </c>
      <c r="CV198" s="14" t="e">
        <f t="shared" si="174"/>
        <v>#DIV/0!</v>
      </c>
      <c r="CW198" s="14" t="e">
        <f t="shared" si="174"/>
        <v>#DIV/0!</v>
      </c>
      <c r="CX198" s="14" t="e">
        <f t="shared" si="174"/>
        <v>#DIV/0!</v>
      </c>
      <c r="CY198" s="14" t="e">
        <f t="shared" si="174"/>
        <v>#DIV/0!</v>
      </c>
      <c r="CZ198" s="14" t="e">
        <f t="shared" si="174"/>
        <v>#DIV/0!</v>
      </c>
      <c r="DA198" s="14" t="e">
        <f t="shared" si="174"/>
        <v>#DIV/0!</v>
      </c>
      <c r="DB198" s="14" t="e">
        <f t="shared" si="174"/>
        <v>#DIV/0!</v>
      </c>
      <c r="DC198" s="14" t="e">
        <f t="shared" si="174"/>
        <v>#DIV/0!</v>
      </c>
      <c r="DD198" s="14" t="e">
        <f t="shared" si="175"/>
        <v>#DIV/0!</v>
      </c>
      <c r="DE198" s="14" t="e">
        <f t="shared" si="175"/>
        <v>#DIV/0!</v>
      </c>
      <c r="DF198" s="14" t="e">
        <f t="shared" si="175"/>
        <v>#DIV/0!</v>
      </c>
      <c r="DG198" s="14" t="e">
        <f t="shared" si="175"/>
        <v>#DIV/0!</v>
      </c>
      <c r="DH198" s="14" t="e">
        <f t="shared" si="175"/>
        <v>#DIV/0!</v>
      </c>
      <c r="DI198" s="14" t="e">
        <f t="shared" si="175"/>
        <v>#DIV/0!</v>
      </c>
      <c r="DJ198" s="14" t="e">
        <f t="shared" si="175"/>
        <v>#DIV/0!</v>
      </c>
      <c r="DK198" s="14" t="e">
        <f t="shared" si="175"/>
        <v>#DIV/0!</v>
      </c>
      <c r="DL198" s="14" t="e">
        <f t="shared" si="175"/>
        <v>#DIV/0!</v>
      </c>
      <c r="DM198" s="14" t="e">
        <f t="shared" si="175"/>
        <v>#DIV/0!</v>
      </c>
      <c r="DN198" s="14" t="e">
        <f t="shared" si="175"/>
        <v>#DIV/0!</v>
      </c>
      <c r="DO198" s="14" t="e">
        <f t="shared" si="175"/>
        <v>#DIV/0!</v>
      </c>
      <c r="DP198" s="14" t="e">
        <f t="shared" si="175"/>
        <v>#DIV/0!</v>
      </c>
      <c r="DQ198" s="14" t="e">
        <f t="shared" si="175"/>
        <v>#DIV/0!</v>
      </c>
      <c r="DR198" s="14" t="e">
        <f t="shared" si="175"/>
        <v>#DIV/0!</v>
      </c>
      <c r="DS198" s="14" t="e">
        <f t="shared" si="175"/>
        <v>#DIV/0!</v>
      </c>
      <c r="DT198" s="14" t="e">
        <f t="shared" si="176"/>
        <v>#DIV/0!</v>
      </c>
      <c r="DU198" s="14" t="e">
        <f t="shared" si="176"/>
        <v>#DIV/0!</v>
      </c>
      <c r="DV198" s="14" t="e">
        <f t="shared" si="176"/>
        <v>#DIV/0!</v>
      </c>
      <c r="DW198" s="14" t="e">
        <f t="shared" si="176"/>
        <v>#DIV/0!</v>
      </c>
      <c r="DX198" s="14" t="e">
        <f t="shared" si="176"/>
        <v>#DIV/0!</v>
      </c>
      <c r="DY198" s="14" t="e">
        <f t="shared" si="176"/>
        <v>#DIV/0!</v>
      </c>
      <c r="DZ198" s="14" t="e">
        <f t="shared" si="180"/>
        <v>#DIV/0!</v>
      </c>
    </row>
    <row r="199" spans="1:130">
      <c r="A199" s="18">
        <v>5</v>
      </c>
      <c r="B199" s="15">
        <f t="shared" si="177"/>
        <v>0.38461538461538436</v>
      </c>
      <c r="C199" s="18">
        <v>2005</v>
      </c>
      <c r="D199" s="25">
        <f t="shared" si="181"/>
        <v>0</v>
      </c>
      <c r="E199" s="25">
        <f t="shared" si="182"/>
        <v>0</v>
      </c>
      <c r="F199" s="25">
        <f t="shared" si="183"/>
        <v>0</v>
      </c>
      <c r="G199" s="25">
        <f t="shared" ref="G199:G217" si="184">VLOOKUP($C$69,$D$3:$K$63,$A$70,0)*(B196-B195)</f>
        <v>0</v>
      </c>
      <c r="H199" s="25">
        <f>VLOOKUP($C$70,$D$3:$K$63,$A$70,0)*(B195-B194)</f>
        <v>0</v>
      </c>
      <c r="I199" s="25">
        <f>VLOOKUP($C$71,$D$3:$K$63,$A$70,0)*B194</f>
        <v>0</v>
      </c>
      <c r="J199" s="25"/>
      <c r="K199" s="25"/>
      <c r="L199" s="25"/>
      <c r="M199" s="25"/>
      <c r="N199" s="25"/>
      <c r="O199" s="25"/>
      <c r="P199" s="25"/>
      <c r="Q199" s="25"/>
      <c r="R199" s="25"/>
      <c r="S199" s="25"/>
      <c r="T199" s="25"/>
      <c r="U199" s="25"/>
      <c r="V199" s="25"/>
      <c r="W199" s="25"/>
      <c r="X199" s="25"/>
      <c r="Y199" s="25"/>
      <c r="Z199" s="25"/>
      <c r="AA199" s="25"/>
      <c r="AB199" s="25"/>
      <c r="AC199" s="25"/>
      <c r="AD199" s="25"/>
      <c r="AE199" s="25"/>
      <c r="AF199" s="25"/>
      <c r="AG199" s="25"/>
      <c r="AH199" s="25"/>
      <c r="AI199" s="25"/>
      <c r="AJ199" s="25"/>
      <c r="AK199" s="25"/>
      <c r="AL199" s="25"/>
      <c r="AM199" s="25"/>
      <c r="AN199" s="25"/>
      <c r="AO199" s="25"/>
      <c r="AP199" s="25"/>
      <c r="AQ199" s="25"/>
      <c r="AR199" s="25"/>
      <c r="AS199" s="25"/>
      <c r="AT199" s="25"/>
      <c r="AU199" s="25"/>
      <c r="AV199" s="25"/>
      <c r="AW199" s="25"/>
      <c r="AX199" s="25"/>
      <c r="AY199" s="25"/>
      <c r="AZ199" s="25"/>
      <c r="BA199" s="25"/>
      <c r="BB199" s="25"/>
      <c r="BC199" s="25"/>
      <c r="BD199" s="25"/>
      <c r="BE199" s="25"/>
      <c r="BF199" s="25"/>
      <c r="BG199" s="25"/>
      <c r="BH199" s="25"/>
      <c r="BI199" s="25"/>
      <c r="BJ199" s="25"/>
      <c r="BK199" s="25"/>
      <c r="BL199" s="25"/>
      <c r="BM199" s="21">
        <f t="shared" si="178"/>
        <v>0</v>
      </c>
      <c r="BP199" s="18">
        <v>2005</v>
      </c>
      <c r="BQ199" s="14" t="e">
        <f t="shared" si="179"/>
        <v>#DIV/0!</v>
      </c>
      <c r="BR199" s="14" t="e">
        <f t="shared" si="172"/>
        <v>#DIV/0!</v>
      </c>
      <c r="BS199" s="14" t="e">
        <f t="shared" si="172"/>
        <v>#DIV/0!</v>
      </c>
      <c r="BT199" s="14" t="e">
        <f t="shared" si="172"/>
        <v>#DIV/0!</v>
      </c>
      <c r="BU199" s="14" t="e">
        <f t="shared" si="172"/>
        <v>#DIV/0!</v>
      </c>
      <c r="BV199" s="14" t="e">
        <f t="shared" si="172"/>
        <v>#DIV/0!</v>
      </c>
      <c r="BW199" s="14" t="e">
        <f t="shared" si="172"/>
        <v>#DIV/0!</v>
      </c>
      <c r="BX199" s="14" t="e">
        <f t="shared" si="172"/>
        <v>#DIV/0!</v>
      </c>
      <c r="BY199" s="14" t="e">
        <f t="shared" si="172"/>
        <v>#DIV/0!</v>
      </c>
      <c r="BZ199" s="14" t="e">
        <f t="shared" si="172"/>
        <v>#DIV/0!</v>
      </c>
      <c r="CA199" s="14" t="e">
        <f t="shared" si="172"/>
        <v>#DIV/0!</v>
      </c>
      <c r="CB199" s="14" t="e">
        <f t="shared" si="172"/>
        <v>#DIV/0!</v>
      </c>
      <c r="CC199" s="14" t="e">
        <f t="shared" si="172"/>
        <v>#DIV/0!</v>
      </c>
      <c r="CD199" s="14" t="e">
        <f t="shared" si="172"/>
        <v>#DIV/0!</v>
      </c>
      <c r="CE199" s="14" t="e">
        <f t="shared" si="172"/>
        <v>#DIV/0!</v>
      </c>
      <c r="CF199" s="14" t="e">
        <f t="shared" si="172"/>
        <v>#DIV/0!</v>
      </c>
      <c r="CG199" s="14" t="e">
        <f t="shared" si="172"/>
        <v>#DIV/0!</v>
      </c>
      <c r="CH199" s="14" t="e">
        <f t="shared" si="173"/>
        <v>#DIV/0!</v>
      </c>
      <c r="CI199" s="14" t="e">
        <f t="shared" si="173"/>
        <v>#DIV/0!</v>
      </c>
      <c r="CJ199" s="14" t="e">
        <f t="shared" si="173"/>
        <v>#DIV/0!</v>
      </c>
      <c r="CK199" s="14" t="e">
        <f t="shared" si="173"/>
        <v>#DIV/0!</v>
      </c>
      <c r="CL199" s="14" t="e">
        <f t="shared" si="173"/>
        <v>#DIV/0!</v>
      </c>
      <c r="CM199" s="14" t="e">
        <f t="shared" si="173"/>
        <v>#DIV/0!</v>
      </c>
      <c r="CN199" s="14" t="e">
        <f t="shared" si="174"/>
        <v>#DIV/0!</v>
      </c>
      <c r="CO199" s="14" t="e">
        <f t="shared" si="174"/>
        <v>#DIV/0!</v>
      </c>
      <c r="CP199" s="14" t="e">
        <f t="shared" si="174"/>
        <v>#DIV/0!</v>
      </c>
      <c r="CQ199" s="14" t="e">
        <f t="shared" si="174"/>
        <v>#DIV/0!</v>
      </c>
      <c r="CR199" s="14" t="e">
        <f t="shared" si="174"/>
        <v>#DIV/0!</v>
      </c>
      <c r="CS199" s="14" t="e">
        <f t="shared" si="174"/>
        <v>#DIV/0!</v>
      </c>
      <c r="CT199" s="14" t="e">
        <f t="shared" si="174"/>
        <v>#DIV/0!</v>
      </c>
      <c r="CU199" s="14" t="e">
        <f t="shared" si="174"/>
        <v>#DIV/0!</v>
      </c>
      <c r="CV199" s="14" t="e">
        <f t="shared" si="174"/>
        <v>#DIV/0!</v>
      </c>
      <c r="CW199" s="14" t="e">
        <f t="shared" si="174"/>
        <v>#DIV/0!</v>
      </c>
      <c r="CX199" s="14" t="e">
        <f t="shared" si="174"/>
        <v>#DIV/0!</v>
      </c>
      <c r="CY199" s="14" t="e">
        <f t="shared" si="174"/>
        <v>#DIV/0!</v>
      </c>
      <c r="CZ199" s="14" t="e">
        <f t="shared" si="174"/>
        <v>#DIV/0!</v>
      </c>
      <c r="DA199" s="14" t="e">
        <f t="shared" si="174"/>
        <v>#DIV/0!</v>
      </c>
      <c r="DB199" s="14" t="e">
        <f t="shared" si="174"/>
        <v>#DIV/0!</v>
      </c>
      <c r="DC199" s="14" t="e">
        <f t="shared" si="174"/>
        <v>#DIV/0!</v>
      </c>
      <c r="DD199" s="14" t="e">
        <f t="shared" si="175"/>
        <v>#DIV/0!</v>
      </c>
      <c r="DE199" s="14" t="e">
        <f t="shared" si="175"/>
        <v>#DIV/0!</v>
      </c>
      <c r="DF199" s="14" t="e">
        <f t="shared" si="175"/>
        <v>#DIV/0!</v>
      </c>
      <c r="DG199" s="14" t="e">
        <f t="shared" si="175"/>
        <v>#DIV/0!</v>
      </c>
      <c r="DH199" s="14" t="e">
        <f t="shared" si="175"/>
        <v>#DIV/0!</v>
      </c>
      <c r="DI199" s="14" t="e">
        <f t="shared" si="175"/>
        <v>#DIV/0!</v>
      </c>
      <c r="DJ199" s="14" t="e">
        <f t="shared" si="175"/>
        <v>#DIV/0!</v>
      </c>
      <c r="DK199" s="14" t="e">
        <f t="shared" si="175"/>
        <v>#DIV/0!</v>
      </c>
      <c r="DL199" s="14" t="e">
        <f t="shared" si="175"/>
        <v>#DIV/0!</v>
      </c>
      <c r="DM199" s="14" t="e">
        <f t="shared" si="175"/>
        <v>#DIV/0!</v>
      </c>
      <c r="DN199" s="14" t="e">
        <f t="shared" si="175"/>
        <v>#DIV/0!</v>
      </c>
      <c r="DO199" s="14" t="e">
        <f t="shared" si="175"/>
        <v>#DIV/0!</v>
      </c>
      <c r="DP199" s="14" t="e">
        <f t="shared" si="175"/>
        <v>#DIV/0!</v>
      </c>
      <c r="DQ199" s="14" t="e">
        <f t="shared" si="175"/>
        <v>#DIV/0!</v>
      </c>
      <c r="DR199" s="14" t="e">
        <f t="shared" si="175"/>
        <v>#DIV/0!</v>
      </c>
      <c r="DS199" s="14" t="e">
        <f t="shared" si="175"/>
        <v>#DIV/0!</v>
      </c>
      <c r="DT199" s="14" t="e">
        <f t="shared" si="176"/>
        <v>#DIV/0!</v>
      </c>
      <c r="DU199" s="14" t="e">
        <f t="shared" si="176"/>
        <v>#DIV/0!</v>
      </c>
      <c r="DV199" s="14" t="e">
        <f t="shared" si="176"/>
        <v>#DIV/0!</v>
      </c>
      <c r="DW199" s="14" t="e">
        <f t="shared" si="176"/>
        <v>#DIV/0!</v>
      </c>
      <c r="DX199" s="14" t="e">
        <f t="shared" si="176"/>
        <v>#DIV/0!</v>
      </c>
      <c r="DY199" s="14" t="e">
        <f t="shared" si="176"/>
        <v>#DIV/0!</v>
      </c>
      <c r="DZ199" s="14" t="e">
        <f t="shared" si="180"/>
        <v>#DIV/0!</v>
      </c>
    </row>
    <row r="200" spans="1:130">
      <c r="A200" s="18">
        <v>6</v>
      </c>
      <c r="B200" s="15">
        <f t="shared" si="177"/>
        <v>0.46153846153846123</v>
      </c>
      <c r="C200" s="18">
        <v>2006</v>
      </c>
      <c r="D200" s="25">
        <f t="shared" si="181"/>
        <v>0</v>
      </c>
      <c r="E200" s="25">
        <f t="shared" si="182"/>
        <v>0</v>
      </c>
      <c r="F200" s="25">
        <f t="shared" si="183"/>
        <v>0</v>
      </c>
      <c r="G200" s="25">
        <f t="shared" si="184"/>
        <v>0</v>
      </c>
      <c r="H200" s="25">
        <f t="shared" ref="H200:H218" si="185">VLOOKUP($C$70,$D$3:$K$63,$A$70,0)*(B196-B195)</f>
        <v>0</v>
      </c>
      <c r="I200" s="25">
        <f>VLOOKUP($C$71,$D$3:$K$63,$A$70,0)*(B195-B194)</f>
        <v>108.15384615384608</v>
      </c>
      <c r="J200" s="25">
        <f>VLOOKUP($C$72,$D$3:$K$63,$A$70,0)*B194</f>
        <v>0</v>
      </c>
      <c r="K200" s="25"/>
      <c r="L200" s="25"/>
      <c r="M200" s="25"/>
      <c r="N200" s="25"/>
      <c r="O200" s="25"/>
      <c r="P200" s="25"/>
      <c r="Q200" s="25"/>
      <c r="R200" s="25"/>
      <c r="S200" s="25"/>
      <c r="T200" s="25"/>
      <c r="U200" s="25"/>
      <c r="V200" s="25"/>
      <c r="W200" s="25"/>
      <c r="X200" s="25"/>
      <c r="Y200" s="25"/>
      <c r="Z200" s="25"/>
      <c r="AA200" s="25"/>
      <c r="AB200" s="25"/>
      <c r="AC200" s="25"/>
      <c r="AD200" s="25"/>
      <c r="AE200" s="25"/>
      <c r="AF200" s="25"/>
      <c r="AG200" s="25"/>
      <c r="AH200" s="25"/>
      <c r="AI200" s="25"/>
      <c r="AJ200" s="25"/>
      <c r="AK200" s="25"/>
      <c r="AL200" s="25"/>
      <c r="AM200" s="25"/>
      <c r="AN200" s="25"/>
      <c r="AO200" s="25"/>
      <c r="AP200" s="25"/>
      <c r="AQ200" s="25"/>
      <c r="AR200" s="25"/>
      <c r="AS200" s="25"/>
      <c r="AT200" s="25"/>
      <c r="AU200" s="25"/>
      <c r="AV200" s="25"/>
      <c r="AW200" s="25"/>
      <c r="AX200" s="25"/>
      <c r="AY200" s="25"/>
      <c r="AZ200" s="25"/>
      <c r="BA200" s="25"/>
      <c r="BB200" s="25"/>
      <c r="BC200" s="25"/>
      <c r="BD200" s="25"/>
      <c r="BE200" s="25"/>
      <c r="BF200" s="25"/>
      <c r="BG200" s="25"/>
      <c r="BH200" s="25"/>
      <c r="BI200" s="25"/>
      <c r="BJ200" s="25"/>
      <c r="BK200" s="25"/>
      <c r="BL200" s="25"/>
      <c r="BM200" s="21">
        <f t="shared" si="178"/>
        <v>108.15384615384608</v>
      </c>
      <c r="BP200" s="18">
        <v>2006</v>
      </c>
      <c r="BQ200" s="14">
        <f t="shared" si="179"/>
        <v>0</v>
      </c>
      <c r="BR200" s="14">
        <f t="shared" si="172"/>
        <v>0</v>
      </c>
      <c r="BS200" s="14">
        <f t="shared" si="172"/>
        <v>0</v>
      </c>
      <c r="BT200" s="14">
        <f t="shared" si="172"/>
        <v>0</v>
      </c>
      <c r="BU200" s="14">
        <f t="shared" si="172"/>
        <v>0</v>
      </c>
      <c r="BV200" s="14">
        <f t="shared" si="172"/>
        <v>1</v>
      </c>
      <c r="BW200" s="14">
        <f t="shared" si="172"/>
        <v>0</v>
      </c>
      <c r="BX200" s="14">
        <f t="shared" si="172"/>
        <v>0</v>
      </c>
      <c r="BY200" s="14">
        <f t="shared" si="172"/>
        <v>0</v>
      </c>
      <c r="BZ200" s="14">
        <f t="shared" si="172"/>
        <v>0</v>
      </c>
      <c r="CA200" s="14">
        <f t="shared" si="172"/>
        <v>0</v>
      </c>
      <c r="CB200" s="14">
        <f t="shared" si="172"/>
        <v>0</v>
      </c>
      <c r="CC200" s="14">
        <f t="shared" si="172"/>
        <v>0</v>
      </c>
      <c r="CD200" s="14">
        <f t="shared" si="172"/>
        <v>0</v>
      </c>
      <c r="CE200" s="14">
        <f t="shared" si="172"/>
        <v>0</v>
      </c>
      <c r="CF200" s="14">
        <f t="shared" si="172"/>
        <v>0</v>
      </c>
      <c r="CG200" s="14">
        <f t="shared" si="172"/>
        <v>0</v>
      </c>
      <c r="CH200" s="14">
        <f t="shared" si="173"/>
        <v>0</v>
      </c>
      <c r="CI200" s="14">
        <f t="shared" si="173"/>
        <v>0</v>
      </c>
      <c r="CJ200" s="14">
        <f t="shared" si="173"/>
        <v>0</v>
      </c>
      <c r="CK200" s="14">
        <f t="shared" si="173"/>
        <v>0</v>
      </c>
      <c r="CL200" s="14">
        <f t="shared" si="173"/>
        <v>0</v>
      </c>
      <c r="CM200" s="14">
        <f t="shared" si="173"/>
        <v>0</v>
      </c>
      <c r="CN200" s="14">
        <f t="shared" si="174"/>
        <v>0</v>
      </c>
      <c r="CO200" s="14">
        <f t="shared" si="174"/>
        <v>0</v>
      </c>
      <c r="CP200" s="14">
        <f t="shared" si="174"/>
        <v>0</v>
      </c>
      <c r="CQ200" s="14">
        <f t="shared" si="174"/>
        <v>0</v>
      </c>
      <c r="CR200" s="14">
        <f t="shared" si="174"/>
        <v>0</v>
      </c>
      <c r="CS200" s="14">
        <f t="shared" si="174"/>
        <v>0</v>
      </c>
      <c r="CT200" s="14">
        <f t="shared" si="174"/>
        <v>0</v>
      </c>
      <c r="CU200" s="14">
        <f t="shared" si="174"/>
        <v>0</v>
      </c>
      <c r="CV200" s="14">
        <f t="shared" si="174"/>
        <v>0</v>
      </c>
      <c r="CW200" s="14">
        <f t="shared" si="174"/>
        <v>0</v>
      </c>
      <c r="CX200" s="14">
        <f t="shared" si="174"/>
        <v>0</v>
      </c>
      <c r="CY200" s="14">
        <f t="shared" si="174"/>
        <v>0</v>
      </c>
      <c r="CZ200" s="14">
        <f t="shared" si="174"/>
        <v>0</v>
      </c>
      <c r="DA200" s="14">
        <f t="shared" si="174"/>
        <v>0</v>
      </c>
      <c r="DB200" s="14">
        <f t="shared" si="174"/>
        <v>0</v>
      </c>
      <c r="DC200" s="14">
        <f t="shared" si="174"/>
        <v>0</v>
      </c>
      <c r="DD200" s="14">
        <f t="shared" si="175"/>
        <v>0</v>
      </c>
      <c r="DE200" s="14">
        <f t="shared" si="175"/>
        <v>0</v>
      </c>
      <c r="DF200" s="14">
        <f t="shared" si="175"/>
        <v>0</v>
      </c>
      <c r="DG200" s="14">
        <f t="shared" si="175"/>
        <v>0</v>
      </c>
      <c r="DH200" s="14">
        <f t="shared" si="175"/>
        <v>0</v>
      </c>
      <c r="DI200" s="14">
        <f t="shared" si="175"/>
        <v>0</v>
      </c>
      <c r="DJ200" s="14">
        <f t="shared" si="175"/>
        <v>0</v>
      </c>
      <c r="DK200" s="14">
        <f t="shared" si="175"/>
        <v>0</v>
      </c>
      <c r="DL200" s="14">
        <f t="shared" si="175"/>
        <v>0</v>
      </c>
      <c r="DM200" s="14">
        <f t="shared" si="175"/>
        <v>0</v>
      </c>
      <c r="DN200" s="14">
        <f t="shared" si="175"/>
        <v>0</v>
      </c>
      <c r="DO200" s="14">
        <f t="shared" si="175"/>
        <v>0</v>
      </c>
      <c r="DP200" s="14">
        <f t="shared" si="175"/>
        <v>0</v>
      </c>
      <c r="DQ200" s="14">
        <f t="shared" si="175"/>
        <v>0</v>
      </c>
      <c r="DR200" s="14">
        <f t="shared" si="175"/>
        <v>0</v>
      </c>
      <c r="DS200" s="14">
        <f t="shared" si="175"/>
        <v>0</v>
      </c>
      <c r="DT200" s="14">
        <f t="shared" si="176"/>
        <v>0</v>
      </c>
      <c r="DU200" s="14">
        <f t="shared" si="176"/>
        <v>0</v>
      </c>
      <c r="DV200" s="14">
        <f t="shared" si="176"/>
        <v>0</v>
      </c>
      <c r="DW200" s="14">
        <f t="shared" si="176"/>
        <v>0</v>
      </c>
      <c r="DX200" s="14">
        <f t="shared" si="176"/>
        <v>0</v>
      </c>
      <c r="DY200" s="14">
        <f t="shared" si="176"/>
        <v>0</v>
      </c>
      <c r="DZ200" s="14">
        <f t="shared" si="180"/>
        <v>1</v>
      </c>
    </row>
    <row r="201" spans="1:130">
      <c r="A201" s="18">
        <v>7</v>
      </c>
      <c r="B201" s="15">
        <f t="shared" si="177"/>
        <v>0.5384615384615381</v>
      </c>
      <c r="C201" s="18">
        <v>2007</v>
      </c>
      <c r="D201" s="25">
        <f t="shared" si="181"/>
        <v>0</v>
      </c>
      <c r="E201" s="25">
        <f t="shared" si="182"/>
        <v>0</v>
      </c>
      <c r="F201" s="25">
        <f t="shared" si="183"/>
        <v>0</v>
      </c>
      <c r="G201" s="25">
        <f t="shared" si="184"/>
        <v>0</v>
      </c>
      <c r="H201" s="25">
        <f t="shared" si="185"/>
        <v>0</v>
      </c>
      <c r="I201" s="25">
        <f t="shared" ref="I201:I219" si="186">VLOOKUP($C$71,$D$3:$K$63,$A$70,0)*(B196-B195)</f>
        <v>108.15384615384608</v>
      </c>
      <c r="J201" s="25">
        <f>VLOOKUP($C$72,$D$3:$K$63,$A$70,0)*(B195-B194)</f>
        <v>130.61538461538453</v>
      </c>
      <c r="K201" s="25">
        <f>VLOOKUP($C$73,$D$3:$K$63,$A$70,0)*B194</f>
        <v>0</v>
      </c>
      <c r="L201" s="25"/>
      <c r="M201" s="25"/>
      <c r="N201" s="25"/>
      <c r="O201" s="25"/>
      <c r="P201" s="25"/>
      <c r="Q201" s="25"/>
      <c r="R201" s="25"/>
      <c r="S201" s="25"/>
      <c r="T201" s="25"/>
      <c r="U201" s="25"/>
      <c r="V201" s="25"/>
      <c r="W201" s="25"/>
      <c r="X201" s="25"/>
      <c r="Y201" s="25"/>
      <c r="Z201" s="25"/>
      <c r="AA201" s="25"/>
      <c r="AB201" s="25"/>
      <c r="AC201" s="25"/>
      <c r="AD201" s="25"/>
      <c r="AE201" s="25"/>
      <c r="AF201" s="25"/>
      <c r="AG201" s="25"/>
      <c r="AH201" s="25"/>
      <c r="AI201" s="25"/>
      <c r="AJ201" s="25"/>
      <c r="AK201" s="25"/>
      <c r="AL201" s="25"/>
      <c r="AM201" s="25"/>
      <c r="AN201" s="25"/>
      <c r="AO201" s="25"/>
      <c r="AP201" s="25"/>
      <c r="AQ201" s="25"/>
      <c r="AR201" s="25"/>
      <c r="AS201" s="25"/>
      <c r="AT201" s="25"/>
      <c r="AU201" s="25"/>
      <c r="AV201" s="25"/>
      <c r="AW201" s="25"/>
      <c r="AX201" s="25"/>
      <c r="AY201" s="25"/>
      <c r="AZ201" s="25"/>
      <c r="BA201" s="25"/>
      <c r="BB201" s="25"/>
      <c r="BC201" s="25"/>
      <c r="BD201" s="25"/>
      <c r="BE201" s="25"/>
      <c r="BF201" s="25"/>
      <c r="BG201" s="25"/>
      <c r="BH201" s="25"/>
      <c r="BI201" s="25"/>
      <c r="BJ201" s="25"/>
      <c r="BK201" s="25"/>
      <c r="BL201" s="25"/>
      <c r="BM201" s="21">
        <f t="shared" si="178"/>
        <v>238.7692307692306</v>
      </c>
      <c r="BP201" s="18">
        <v>2007</v>
      </c>
      <c r="BQ201" s="14">
        <f t="shared" si="179"/>
        <v>0</v>
      </c>
      <c r="BR201" s="14">
        <f t="shared" si="172"/>
        <v>0</v>
      </c>
      <c r="BS201" s="14">
        <f t="shared" si="172"/>
        <v>0</v>
      </c>
      <c r="BT201" s="14">
        <f t="shared" si="172"/>
        <v>0</v>
      </c>
      <c r="BU201" s="14">
        <f t="shared" si="172"/>
        <v>0</v>
      </c>
      <c r="BV201" s="14">
        <f t="shared" si="172"/>
        <v>0.4529639175257732</v>
      </c>
      <c r="BW201" s="14">
        <f t="shared" si="172"/>
        <v>0.54703608247422686</v>
      </c>
      <c r="BX201" s="14">
        <f t="shared" si="172"/>
        <v>0</v>
      </c>
      <c r="BY201" s="14">
        <f t="shared" si="172"/>
        <v>0</v>
      </c>
      <c r="BZ201" s="14">
        <f t="shared" si="172"/>
        <v>0</v>
      </c>
      <c r="CA201" s="14">
        <f t="shared" si="172"/>
        <v>0</v>
      </c>
      <c r="CB201" s="14">
        <f t="shared" si="172"/>
        <v>0</v>
      </c>
      <c r="CC201" s="14">
        <f t="shared" si="172"/>
        <v>0</v>
      </c>
      <c r="CD201" s="14">
        <f t="shared" si="172"/>
        <v>0</v>
      </c>
      <c r="CE201" s="14">
        <f t="shared" si="172"/>
        <v>0</v>
      </c>
      <c r="CF201" s="14">
        <f t="shared" si="172"/>
        <v>0</v>
      </c>
      <c r="CG201" s="14">
        <f t="shared" si="172"/>
        <v>0</v>
      </c>
      <c r="CH201" s="14">
        <f t="shared" si="173"/>
        <v>0</v>
      </c>
      <c r="CI201" s="14">
        <f t="shared" si="173"/>
        <v>0</v>
      </c>
      <c r="CJ201" s="14">
        <f t="shared" si="173"/>
        <v>0</v>
      </c>
      <c r="CK201" s="14">
        <f t="shared" si="173"/>
        <v>0</v>
      </c>
      <c r="CL201" s="14">
        <f t="shared" si="173"/>
        <v>0</v>
      </c>
      <c r="CM201" s="14">
        <f t="shared" si="173"/>
        <v>0</v>
      </c>
      <c r="CN201" s="14">
        <f t="shared" si="174"/>
        <v>0</v>
      </c>
      <c r="CO201" s="14">
        <f t="shared" si="174"/>
        <v>0</v>
      </c>
      <c r="CP201" s="14">
        <f t="shared" si="174"/>
        <v>0</v>
      </c>
      <c r="CQ201" s="14">
        <f t="shared" si="174"/>
        <v>0</v>
      </c>
      <c r="CR201" s="14">
        <f t="shared" si="174"/>
        <v>0</v>
      </c>
      <c r="CS201" s="14">
        <f t="shared" si="174"/>
        <v>0</v>
      </c>
      <c r="CT201" s="14">
        <f t="shared" si="174"/>
        <v>0</v>
      </c>
      <c r="CU201" s="14">
        <f t="shared" si="174"/>
        <v>0</v>
      </c>
      <c r="CV201" s="14">
        <f t="shared" si="174"/>
        <v>0</v>
      </c>
      <c r="CW201" s="14">
        <f t="shared" si="174"/>
        <v>0</v>
      </c>
      <c r="CX201" s="14">
        <f t="shared" si="174"/>
        <v>0</v>
      </c>
      <c r="CY201" s="14">
        <f t="shared" si="174"/>
        <v>0</v>
      </c>
      <c r="CZ201" s="14">
        <f t="shared" si="174"/>
        <v>0</v>
      </c>
      <c r="DA201" s="14">
        <f t="shared" si="174"/>
        <v>0</v>
      </c>
      <c r="DB201" s="14">
        <f t="shared" si="174"/>
        <v>0</v>
      </c>
      <c r="DC201" s="14">
        <f t="shared" si="174"/>
        <v>0</v>
      </c>
      <c r="DD201" s="14">
        <f t="shared" si="175"/>
        <v>0</v>
      </c>
      <c r="DE201" s="14">
        <f t="shared" si="175"/>
        <v>0</v>
      </c>
      <c r="DF201" s="14">
        <f t="shared" si="175"/>
        <v>0</v>
      </c>
      <c r="DG201" s="14">
        <f t="shared" si="175"/>
        <v>0</v>
      </c>
      <c r="DH201" s="14">
        <f t="shared" si="175"/>
        <v>0</v>
      </c>
      <c r="DI201" s="14">
        <f t="shared" si="175"/>
        <v>0</v>
      </c>
      <c r="DJ201" s="14">
        <f t="shared" si="175"/>
        <v>0</v>
      </c>
      <c r="DK201" s="14">
        <f t="shared" si="175"/>
        <v>0</v>
      </c>
      <c r="DL201" s="14">
        <f t="shared" si="175"/>
        <v>0</v>
      </c>
      <c r="DM201" s="14">
        <f t="shared" si="175"/>
        <v>0</v>
      </c>
      <c r="DN201" s="14">
        <f t="shared" si="175"/>
        <v>0</v>
      </c>
      <c r="DO201" s="14">
        <f t="shared" si="175"/>
        <v>0</v>
      </c>
      <c r="DP201" s="14">
        <f t="shared" si="175"/>
        <v>0</v>
      </c>
      <c r="DQ201" s="14">
        <f t="shared" si="175"/>
        <v>0</v>
      </c>
      <c r="DR201" s="14">
        <f t="shared" si="175"/>
        <v>0</v>
      </c>
      <c r="DS201" s="14">
        <f t="shared" si="175"/>
        <v>0</v>
      </c>
      <c r="DT201" s="14">
        <f t="shared" si="176"/>
        <v>0</v>
      </c>
      <c r="DU201" s="14">
        <f t="shared" si="176"/>
        <v>0</v>
      </c>
      <c r="DV201" s="14">
        <f t="shared" si="176"/>
        <v>0</v>
      </c>
      <c r="DW201" s="14">
        <f t="shared" si="176"/>
        <v>0</v>
      </c>
      <c r="DX201" s="14">
        <f t="shared" si="176"/>
        <v>0</v>
      </c>
      <c r="DY201" s="14">
        <f t="shared" si="176"/>
        <v>0</v>
      </c>
      <c r="DZ201" s="14">
        <f t="shared" si="180"/>
        <v>1</v>
      </c>
    </row>
    <row r="202" spans="1:130">
      <c r="A202" s="18">
        <v>8</v>
      </c>
      <c r="B202" s="15">
        <f t="shared" si="177"/>
        <v>0.61538461538461509</v>
      </c>
      <c r="C202" s="18">
        <v>2008</v>
      </c>
      <c r="D202" s="25">
        <f t="shared" si="181"/>
        <v>0</v>
      </c>
      <c r="E202" s="25">
        <f t="shared" si="182"/>
        <v>0</v>
      </c>
      <c r="F202" s="25">
        <f t="shared" si="183"/>
        <v>0</v>
      </c>
      <c r="G202" s="25">
        <f t="shared" si="184"/>
        <v>0</v>
      </c>
      <c r="H202" s="25">
        <f t="shared" si="185"/>
        <v>0</v>
      </c>
      <c r="I202" s="25">
        <f t="shared" si="186"/>
        <v>108.15384615384608</v>
      </c>
      <c r="J202" s="25">
        <f t="shared" ref="J202:J220" si="187">VLOOKUP($C$72,$D$3:$K$63,$A$70,0)*(B196-B195)</f>
        <v>130.61538461538453</v>
      </c>
      <c r="K202" s="25">
        <f>VLOOKUP($C$73,$D$3:$K$63,$A$70,0)*(B195-B194)</f>
        <v>109.61538461538454</v>
      </c>
      <c r="L202" s="25">
        <f>VLOOKUP($C$74,$D$3:$K$63,$A$70,0)*B194</f>
        <v>0</v>
      </c>
      <c r="M202" s="25"/>
      <c r="N202" s="25"/>
      <c r="O202" s="25"/>
      <c r="P202" s="25"/>
      <c r="Q202" s="25"/>
      <c r="R202" s="25"/>
      <c r="S202" s="25"/>
      <c r="T202" s="25"/>
      <c r="U202" s="25"/>
      <c r="V202" s="25"/>
      <c r="W202" s="25"/>
      <c r="X202" s="25"/>
      <c r="Y202" s="25"/>
      <c r="Z202" s="25"/>
      <c r="AA202" s="25"/>
      <c r="AB202" s="25"/>
      <c r="AC202" s="25"/>
      <c r="AD202" s="25"/>
      <c r="AE202" s="25"/>
      <c r="AF202" s="25"/>
      <c r="AG202" s="25"/>
      <c r="AH202" s="25"/>
      <c r="AI202" s="25"/>
      <c r="AJ202" s="25"/>
      <c r="AK202" s="25"/>
      <c r="AL202" s="25"/>
      <c r="AM202" s="25"/>
      <c r="AN202" s="25"/>
      <c r="AO202" s="25"/>
      <c r="AP202" s="25"/>
      <c r="AQ202" s="25"/>
      <c r="AR202" s="25"/>
      <c r="AS202" s="25"/>
      <c r="AT202" s="25"/>
      <c r="AU202" s="25"/>
      <c r="AV202" s="25"/>
      <c r="AW202" s="25"/>
      <c r="AX202" s="25"/>
      <c r="AY202" s="25"/>
      <c r="AZ202" s="25"/>
      <c r="BA202" s="25"/>
      <c r="BB202" s="25"/>
      <c r="BC202" s="25"/>
      <c r="BD202" s="25"/>
      <c r="BE202" s="25"/>
      <c r="BF202" s="25"/>
      <c r="BG202" s="25"/>
      <c r="BH202" s="25"/>
      <c r="BI202" s="25"/>
      <c r="BJ202" s="25"/>
      <c r="BK202" s="25"/>
      <c r="BL202" s="25"/>
      <c r="BM202" s="21">
        <f t="shared" si="178"/>
        <v>348.38461538461513</v>
      </c>
      <c r="BP202" s="18">
        <v>2008</v>
      </c>
      <c r="BQ202" s="14">
        <f t="shared" si="179"/>
        <v>0</v>
      </c>
      <c r="BR202" s="14">
        <f t="shared" si="172"/>
        <v>0</v>
      </c>
      <c r="BS202" s="14">
        <f t="shared" si="172"/>
        <v>0</v>
      </c>
      <c r="BT202" s="14">
        <f t="shared" si="172"/>
        <v>0</v>
      </c>
      <c r="BU202" s="14">
        <f t="shared" si="172"/>
        <v>0</v>
      </c>
      <c r="BV202" s="14">
        <f t="shared" si="172"/>
        <v>0.31044380657981896</v>
      </c>
      <c r="BW202" s="14">
        <f t="shared" si="172"/>
        <v>0.37491720026495917</v>
      </c>
      <c r="BX202" s="14">
        <f t="shared" si="172"/>
        <v>0.31463899315522192</v>
      </c>
      <c r="BY202" s="14">
        <f t="shared" si="172"/>
        <v>0</v>
      </c>
      <c r="BZ202" s="14">
        <f t="shared" si="172"/>
        <v>0</v>
      </c>
      <c r="CA202" s="14">
        <f t="shared" si="172"/>
        <v>0</v>
      </c>
      <c r="CB202" s="14">
        <f t="shared" si="172"/>
        <v>0</v>
      </c>
      <c r="CC202" s="14">
        <f t="shared" si="172"/>
        <v>0</v>
      </c>
      <c r="CD202" s="14">
        <f t="shared" si="172"/>
        <v>0</v>
      </c>
      <c r="CE202" s="14">
        <f t="shared" si="172"/>
        <v>0</v>
      </c>
      <c r="CF202" s="14">
        <f t="shared" si="172"/>
        <v>0</v>
      </c>
      <c r="CG202" s="14">
        <f t="shared" si="172"/>
        <v>0</v>
      </c>
      <c r="CH202" s="14">
        <f t="shared" si="173"/>
        <v>0</v>
      </c>
      <c r="CI202" s="14">
        <f t="shared" si="173"/>
        <v>0</v>
      </c>
      <c r="CJ202" s="14">
        <f t="shared" si="173"/>
        <v>0</v>
      </c>
      <c r="CK202" s="14">
        <f t="shared" si="173"/>
        <v>0</v>
      </c>
      <c r="CL202" s="14">
        <f t="shared" si="173"/>
        <v>0</v>
      </c>
      <c r="CM202" s="14">
        <f t="shared" si="173"/>
        <v>0</v>
      </c>
      <c r="CN202" s="14">
        <f t="shared" si="174"/>
        <v>0</v>
      </c>
      <c r="CO202" s="14">
        <f t="shared" si="174"/>
        <v>0</v>
      </c>
      <c r="CP202" s="14">
        <f t="shared" si="174"/>
        <v>0</v>
      </c>
      <c r="CQ202" s="14">
        <f t="shared" si="174"/>
        <v>0</v>
      </c>
      <c r="CR202" s="14">
        <f t="shared" si="174"/>
        <v>0</v>
      </c>
      <c r="CS202" s="14">
        <f t="shared" si="174"/>
        <v>0</v>
      </c>
      <c r="CT202" s="14">
        <f t="shared" si="174"/>
        <v>0</v>
      </c>
      <c r="CU202" s="14">
        <f t="shared" si="174"/>
        <v>0</v>
      </c>
      <c r="CV202" s="14">
        <f t="shared" si="174"/>
        <v>0</v>
      </c>
      <c r="CW202" s="14">
        <f t="shared" si="174"/>
        <v>0</v>
      </c>
      <c r="CX202" s="14">
        <f t="shared" si="174"/>
        <v>0</v>
      </c>
      <c r="CY202" s="14">
        <f t="shared" si="174"/>
        <v>0</v>
      </c>
      <c r="CZ202" s="14">
        <f t="shared" si="174"/>
        <v>0</v>
      </c>
      <c r="DA202" s="14">
        <f t="shared" si="174"/>
        <v>0</v>
      </c>
      <c r="DB202" s="14">
        <f t="shared" si="174"/>
        <v>0</v>
      </c>
      <c r="DC202" s="14">
        <f t="shared" si="174"/>
        <v>0</v>
      </c>
      <c r="DD202" s="14">
        <f t="shared" si="175"/>
        <v>0</v>
      </c>
      <c r="DE202" s="14">
        <f t="shared" si="175"/>
        <v>0</v>
      </c>
      <c r="DF202" s="14">
        <f t="shared" si="175"/>
        <v>0</v>
      </c>
      <c r="DG202" s="14">
        <f t="shared" si="175"/>
        <v>0</v>
      </c>
      <c r="DH202" s="14">
        <f t="shared" si="175"/>
        <v>0</v>
      </c>
      <c r="DI202" s="14">
        <f t="shared" si="175"/>
        <v>0</v>
      </c>
      <c r="DJ202" s="14">
        <f t="shared" si="175"/>
        <v>0</v>
      </c>
      <c r="DK202" s="14">
        <f t="shared" si="175"/>
        <v>0</v>
      </c>
      <c r="DL202" s="14">
        <f t="shared" si="175"/>
        <v>0</v>
      </c>
      <c r="DM202" s="14">
        <f t="shared" si="175"/>
        <v>0</v>
      </c>
      <c r="DN202" s="14">
        <f t="shared" si="175"/>
        <v>0</v>
      </c>
      <c r="DO202" s="14">
        <f t="shared" si="175"/>
        <v>0</v>
      </c>
      <c r="DP202" s="14">
        <f t="shared" si="175"/>
        <v>0</v>
      </c>
      <c r="DQ202" s="14">
        <f t="shared" si="175"/>
        <v>0</v>
      </c>
      <c r="DR202" s="14">
        <f t="shared" si="175"/>
        <v>0</v>
      </c>
      <c r="DS202" s="14">
        <f t="shared" si="175"/>
        <v>0</v>
      </c>
      <c r="DT202" s="14">
        <f t="shared" si="176"/>
        <v>0</v>
      </c>
      <c r="DU202" s="14">
        <f t="shared" si="176"/>
        <v>0</v>
      </c>
      <c r="DV202" s="14">
        <f t="shared" si="176"/>
        <v>0</v>
      </c>
      <c r="DW202" s="14">
        <f t="shared" si="176"/>
        <v>0</v>
      </c>
      <c r="DX202" s="14">
        <f t="shared" si="176"/>
        <v>0</v>
      </c>
      <c r="DY202" s="14">
        <f t="shared" si="176"/>
        <v>0</v>
      </c>
      <c r="DZ202" s="14">
        <f t="shared" si="180"/>
        <v>1</v>
      </c>
    </row>
    <row r="203" spans="1:130">
      <c r="A203" s="18">
        <v>9</v>
      </c>
      <c r="B203" s="15">
        <f t="shared" si="177"/>
        <v>0.69230769230769207</v>
      </c>
      <c r="C203" s="18">
        <v>2009</v>
      </c>
      <c r="D203" s="25">
        <f t="shared" si="181"/>
        <v>0</v>
      </c>
      <c r="E203" s="25">
        <f t="shared" si="182"/>
        <v>0</v>
      </c>
      <c r="F203" s="25">
        <f t="shared" si="183"/>
        <v>0</v>
      </c>
      <c r="G203" s="25">
        <f t="shared" si="184"/>
        <v>0</v>
      </c>
      <c r="H203" s="25">
        <f t="shared" si="185"/>
        <v>0</v>
      </c>
      <c r="I203" s="25">
        <f t="shared" si="186"/>
        <v>108.15384615384608</v>
      </c>
      <c r="J203" s="25">
        <f t="shared" si="187"/>
        <v>130.61538461538453</v>
      </c>
      <c r="K203" s="25">
        <f t="shared" ref="K203:K221" si="188">VLOOKUP($C$73,$D$3:$K$63,$A$70,0)*(B196-B195)</f>
        <v>109.61538461538454</v>
      </c>
      <c r="L203" s="25">
        <f>VLOOKUP($C$74,$D$3:$K$63,$A$70,0)*(B195-B194)</f>
        <v>108.4615384615384</v>
      </c>
      <c r="M203" s="25">
        <f>VLOOKUP($C$75,$D$3:$K$63,$A$70,0)*B194</f>
        <v>0</v>
      </c>
      <c r="N203" s="25"/>
      <c r="O203" s="25"/>
      <c r="P203" s="25"/>
      <c r="Q203" s="25"/>
      <c r="R203" s="25"/>
      <c r="S203" s="25"/>
      <c r="T203" s="25"/>
      <c r="U203" s="25"/>
      <c r="V203" s="25"/>
      <c r="W203" s="25"/>
      <c r="X203" s="25"/>
      <c r="Y203" s="25"/>
      <c r="Z203" s="25"/>
      <c r="AA203" s="25"/>
      <c r="AB203" s="25"/>
      <c r="AC203" s="25"/>
      <c r="AD203" s="25"/>
      <c r="AE203" s="25"/>
      <c r="AF203" s="25"/>
      <c r="AG203" s="25"/>
      <c r="AH203" s="25"/>
      <c r="AI203" s="25"/>
      <c r="AJ203" s="25"/>
      <c r="AK203" s="25"/>
      <c r="AL203" s="25"/>
      <c r="AM203" s="25"/>
      <c r="AN203" s="25"/>
      <c r="AO203" s="25"/>
      <c r="AP203" s="25"/>
      <c r="AQ203" s="25"/>
      <c r="AR203" s="25"/>
      <c r="AS203" s="25"/>
      <c r="AT203" s="25"/>
      <c r="AU203" s="25"/>
      <c r="AV203" s="25"/>
      <c r="AW203" s="25"/>
      <c r="AX203" s="25"/>
      <c r="AY203" s="25"/>
      <c r="AZ203" s="25"/>
      <c r="BA203" s="25"/>
      <c r="BB203" s="25"/>
      <c r="BC203" s="25"/>
      <c r="BD203" s="25"/>
      <c r="BE203" s="25"/>
      <c r="BF203" s="25"/>
      <c r="BG203" s="25"/>
      <c r="BH203" s="25"/>
      <c r="BI203" s="25"/>
      <c r="BJ203" s="25"/>
      <c r="BK203" s="25"/>
      <c r="BL203" s="25"/>
      <c r="BM203" s="21">
        <f t="shared" si="178"/>
        <v>456.84615384615353</v>
      </c>
      <c r="BP203" s="18">
        <v>2009</v>
      </c>
      <c r="BQ203" s="14">
        <f t="shared" si="179"/>
        <v>0</v>
      </c>
      <c r="BR203" s="14">
        <f t="shared" si="172"/>
        <v>0</v>
      </c>
      <c r="BS203" s="14">
        <f t="shared" si="172"/>
        <v>0</v>
      </c>
      <c r="BT203" s="14">
        <f t="shared" si="172"/>
        <v>0</v>
      </c>
      <c r="BU203" s="14">
        <f t="shared" si="172"/>
        <v>0</v>
      </c>
      <c r="BV203" s="14">
        <f t="shared" si="172"/>
        <v>0.23674019195150697</v>
      </c>
      <c r="BW203" s="14">
        <f t="shared" si="172"/>
        <v>0.28590671830274456</v>
      </c>
      <c r="BX203" s="14">
        <f t="shared" si="172"/>
        <v>0.23993938373463547</v>
      </c>
      <c r="BY203" s="14">
        <f t="shared" si="172"/>
        <v>0.237413706011113</v>
      </c>
      <c r="BZ203" s="14">
        <f t="shared" si="172"/>
        <v>0</v>
      </c>
      <c r="CA203" s="14">
        <f t="shared" si="172"/>
        <v>0</v>
      </c>
      <c r="CB203" s="14">
        <f t="shared" si="172"/>
        <v>0</v>
      </c>
      <c r="CC203" s="14">
        <f t="shared" si="172"/>
        <v>0</v>
      </c>
      <c r="CD203" s="14">
        <f t="shared" si="172"/>
        <v>0</v>
      </c>
      <c r="CE203" s="14">
        <f t="shared" si="172"/>
        <v>0</v>
      </c>
      <c r="CF203" s="14">
        <f t="shared" si="172"/>
        <v>0</v>
      </c>
      <c r="CG203" s="14">
        <f t="shared" si="172"/>
        <v>0</v>
      </c>
      <c r="CH203" s="14">
        <f t="shared" si="173"/>
        <v>0</v>
      </c>
      <c r="CI203" s="14">
        <f t="shared" si="173"/>
        <v>0</v>
      </c>
      <c r="CJ203" s="14">
        <f t="shared" si="173"/>
        <v>0</v>
      </c>
      <c r="CK203" s="14">
        <f t="shared" si="173"/>
        <v>0</v>
      </c>
      <c r="CL203" s="14">
        <f t="shared" si="173"/>
        <v>0</v>
      </c>
      <c r="CM203" s="14">
        <f t="shared" si="173"/>
        <v>0</v>
      </c>
      <c r="CN203" s="14">
        <f t="shared" si="174"/>
        <v>0</v>
      </c>
      <c r="CO203" s="14">
        <f t="shared" si="174"/>
        <v>0</v>
      </c>
      <c r="CP203" s="14">
        <f t="shared" si="174"/>
        <v>0</v>
      </c>
      <c r="CQ203" s="14">
        <f t="shared" si="174"/>
        <v>0</v>
      </c>
      <c r="CR203" s="14">
        <f t="shared" si="174"/>
        <v>0</v>
      </c>
      <c r="CS203" s="14">
        <f t="shared" si="174"/>
        <v>0</v>
      </c>
      <c r="CT203" s="14">
        <f t="shared" si="174"/>
        <v>0</v>
      </c>
      <c r="CU203" s="14">
        <f t="shared" si="174"/>
        <v>0</v>
      </c>
      <c r="CV203" s="14">
        <f t="shared" si="174"/>
        <v>0</v>
      </c>
      <c r="CW203" s="14">
        <f t="shared" si="174"/>
        <v>0</v>
      </c>
      <c r="CX203" s="14">
        <f t="shared" si="174"/>
        <v>0</v>
      </c>
      <c r="CY203" s="14">
        <f t="shared" si="174"/>
        <v>0</v>
      </c>
      <c r="CZ203" s="14">
        <f t="shared" si="174"/>
        <v>0</v>
      </c>
      <c r="DA203" s="14">
        <f t="shared" si="174"/>
        <v>0</v>
      </c>
      <c r="DB203" s="14">
        <f t="shared" si="174"/>
        <v>0</v>
      </c>
      <c r="DC203" s="14">
        <f t="shared" si="174"/>
        <v>0</v>
      </c>
      <c r="DD203" s="14">
        <f t="shared" si="175"/>
        <v>0</v>
      </c>
      <c r="DE203" s="14">
        <f t="shared" si="175"/>
        <v>0</v>
      </c>
      <c r="DF203" s="14">
        <f t="shared" si="175"/>
        <v>0</v>
      </c>
      <c r="DG203" s="14">
        <f t="shared" si="175"/>
        <v>0</v>
      </c>
      <c r="DH203" s="14">
        <f t="shared" si="175"/>
        <v>0</v>
      </c>
      <c r="DI203" s="14">
        <f t="shared" si="175"/>
        <v>0</v>
      </c>
      <c r="DJ203" s="14">
        <f t="shared" si="175"/>
        <v>0</v>
      </c>
      <c r="DK203" s="14">
        <f t="shared" si="175"/>
        <v>0</v>
      </c>
      <c r="DL203" s="14">
        <f t="shared" si="175"/>
        <v>0</v>
      </c>
      <c r="DM203" s="14">
        <f t="shared" si="175"/>
        <v>0</v>
      </c>
      <c r="DN203" s="14">
        <f t="shared" si="175"/>
        <v>0</v>
      </c>
      <c r="DO203" s="14">
        <f t="shared" si="175"/>
        <v>0</v>
      </c>
      <c r="DP203" s="14">
        <f t="shared" si="175"/>
        <v>0</v>
      </c>
      <c r="DQ203" s="14">
        <f t="shared" si="175"/>
        <v>0</v>
      </c>
      <c r="DR203" s="14">
        <f t="shared" si="175"/>
        <v>0</v>
      </c>
      <c r="DS203" s="14">
        <f t="shared" si="175"/>
        <v>0</v>
      </c>
      <c r="DT203" s="14">
        <f t="shared" si="176"/>
        <v>0</v>
      </c>
      <c r="DU203" s="14">
        <f t="shared" si="176"/>
        <v>0</v>
      </c>
      <c r="DV203" s="14">
        <f t="shared" si="176"/>
        <v>0</v>
      </c>
      <c r="DW203" s="14">
        <f t="shared" si="176"/>
        <v>0</v>
      </c>
      <c r="DX203" s="14">
        <f t="shared" si="176"/>
        <v>0</v>
      </c>
      <c r="DY203" s="14">
        <f t="shared" si="176"/>
        <v>0</v>
      </c>
      <c r="DZ203" s="14">
        <f t="shared" si="180"/>
        <v>1</v>
      </c>
    </row>
    <row r="204" spans="1:130">
      <c r="A204" s="18">
        <v>10</v>
      </c>
      <c r="B204" s="15">
        <f t="shared" si="177"/>
        <v>0.76923076923076894</v>
      </c>
      <c r="C204" s="18">
        <v>2010</v>
      </c>
      <c r="D204" s="25">
        <f t="shared" si="181"/>
        <v>0</v>
      </c>
      <c r="E204" s="25">
        <f t="shared" si="182"/>
        <v>0</v>
      </c>
      <c r="F204" s="25">
        <f t="shared" si="183"/>
        <v>0</v>
      </c>
      <c r="G204" s="25">
        <f t="shared" si="184"/>
        <v>0</v>
      </c>
      <c r="H204" s="25">
        <f t="shared" si="185"/>
        <v>0</v>
      </c>
      <c r="I204" s="25">
        <f t="shared" si="186"/>
        <v>108.15384615384608</v>
      </c>
      <c r="J204" s="25">
        <f t="shared" si="187"/>
        <v>130.61538461538453</v>
      </c>
      <c r="K204" s="25">
        <f t="shared" si="188"/>
        <v>109.61538461538454</v>
      </c>
      <c r="L204" s="25">
        <f t="shared" ref="L204:L222" si="189">VLOOKUP($C$74,$D$3:$K$63,$A$70,0)*(B196-B195)</f>
        <v>108.4615384615384</v>
      </c>
      <c r="M204" s="25">
        <f>VLOOKUP($C$75,$D$3:$K$63,$A$70,0)*(B195-B194)</f>
        <v>110.38461538461532</v>
      </c>
      <c r="N204" s="25">
        <f>VLOOKUP($C$76,$D$3:$K$63,$A$70,0)*B194</f>
        <v>0</v>
      </c>
      <c r="O204" s="25"/>
      <c r="P204" s="25"/>
      <c r="Q204" s="25"/>
      <c r="R204" s="25"/>
      <c r="S204" s="25"/>
      <c r="T204" s="25"/>
      <c r="U204" s="25"/>
      <c r="V204" s="25"/>
      <c r="W204" s="25"/>
      <c r="X204" s="25"/>
      <c r="Y204" s="25"/>
      <c r="Z204" s="25"/>
      <c r="AA204" s="25"/>
      <c r="AB204" s="25"/>
      <c r="AC204" s="25"/>
      <c r="AD204" s="25"/>
      <c r="AE204" s="25"/>
      <c r="AF204" s="25"/>
      <c r="AG204" s="25"/>
      <c r="AH204" s="25"/>
      <c r="AI204" s="25"/>
      <c r="AJ204" s="25"/>
      <c r="AK204" s="25"/>
      <c r="AL204" s="25"/>
      <c r="AM204" s="25"/>
      <c r="AN204" s="25"/>
      <c r="AO204" s="25"/>
      <c r="AP204" s="25"/>
      <c r="AQ204" s="25"/>
      <c r="AR204" s="25"/>
      <c r="AS204" s="25"/>
      <c r="AT204" s="25"/>
      <c r="AU204" s="25"/>
      <c r="AV204" s="25"/>
      <c r="AW204" s="25"/>
      <c r="AX204" s="25"/>
      <c r="AY204" s="25"/>
      <c r="AZ204" s="25"/>
      <c r="BA204" s="25"/>
      <c r="BB204" s="25"/>
      <c r="BC204" s="25"/>
      <c r="BD204" s="25"/>
      <c r="BE204" s="25"/>
      <c r="BF204" s="25"/>
      <c r="BG204" s="25"/>
      <c r="BH204" s="25"/>
      <c r="BI204" s="25"/>
      <c r="BJ204" s="25"/>
      <c r="BK204" s="25"/>
      <c r="BL204" s="25"/>
      <c r="BM204" s="21">
        <f t="shared" si="178"/>
        <v>567.23076923076883</v>
      </c>
      <c r="BP204" s="18">
        <v>2010</v>
      </c>
      <c r="BQ204" s="14">
        <f t="shared" si="179"/>
        <v>0</v>
      </c>
      <c r="BR204" s="14">
        <f t="shared" si="172"/>
        <v>0</v>
      </c>
      <c r="BS204" s="14">
        <f t="shared" si="172"/>
        <v>0</v>
      </c>
      <c r="BT204" s="14">
        <f t="shared" si="172"/>
        <v>0</v>
      </c>
      <c r="BU204" s="14">
        <f t="shared" si="172"/>
        <v>0</v>
      </c>
      <c r="BV204" s="14">
        <f t="shared" si="172"/>
        <v>0.19066992134526714</v>
      </c>
      <c r="BW204" s="14">
        <f t="shared" si="172"/>
        <v>0.23026851098454029</v>
      </c>
      <c r="BX204" s="14">
        <f t="shared" si="172"/>
        <v>0.19324654190398699</v>
      </c>
      <c r="BY204" s="14">
        <f t="shared" si="172"/>
        <v>0.19121236777868186</v>
      </c>
      <c r="BZ204" s="14">
        <f t="shared" si="172"/>
        <v>0.19460265798752374</v>
      </c>
      <c r="CA204" s="14">
        <f t="shared" si="172"/>
        <v>0</v>
      </c>
      <c r="CB204" s="14">
        <f t="shared" si="172"/>
        <v>0</v>
      </c>
      <c r="CC204" s="14">
        <f t="shared" si="172"/>
        <v>0</v>
      </c>
      <c r="CD204" s="14">
        <f t="shared" si="172"/>
        <v>0</v>
      </c>
      <c r="CE204" s="14">
        <f t="shared" si="172"/>
        <v>0</v>
      </c>
      <c r="CF204" s="14">
        <f t="shared" si="172"/>
        <v>0</v>
      </c>
      <c r="CG204" s="14">
        <f t="shared" si="172"/>
        <v>0</v>
      </c>
      <c r="CH204" s="14">
        <f t="shared" si="173"/>
        <v>0</v>
      </c>
      <c r="CI204" s="14">
        <f t="shared" si="173"/>
        <v>0</v>
      </c>
      <c r="CJ204" s="14">
        <f t="shared" si="173"/>
        <v>0</v>
      </c>
      <c r="CK204" s="14">
        <f t="shared" si="173"/>
        <v>0</v>
      </c>
      <c r="CL204" s="14">
        <f t="shared" si="173"/>
        <v>0</v>
      </c>
      <c r="CM204" s="14">
        <f t="shared" si="173"/>
        <v>0</v>
      </c>
      <c r="CN204" s="14">
        <f t="shared" si="174"/>
        <v>0</v>
      </c>
      <c r="CO204" s="14">
        <f t="shared" si="174"/>
        <v>0</v>
      </c>
      <c r="CP204" s="14">
        <f t="shared" si="174"/>
        <v>0</v>
      </c>
      <c r="CQ204" s="14">
        <f t="shared" si="174"/>
        <v>0</v>
      </c>
      <c r="CR204" s="14">
        <f t="shared" si="174"/>
        <v>0</v>
      </c>
      <c r="CS204" s="14">
        <f t="shared" si="174"/>
        <v>0</v>
      </c>
      <c r="CT204" s="14">
        <f t="shared" si="174"/>
        <v>0</v>
      </c>
      <c r="CU204" s="14">
        <f t="shared" si="174"/>
        <v>0</v>
      </c>
      <c r="CV204" s="14">
        <f t="shared" si="174"/>
        <v>0</v>
      </c>
      <c r="CW204" s="14">
        <f t="shared" si="174"/>
        <v>0</v>
      </c>
      <c r="CX204" s="14">
        <f t="shared" si="174"/>
        <v>0</v>
      </c>
      <c r="CY204" s="14">
        <f t="shared" si="174"/>
        <v>0</v>
      </c>
      <c r="CZ204" s="14">
        <f t="shared" si="174"/>
        <v>0</v>
      </c>
      <c r="DA204" s="14">
        <f t="shared" si="174"/>
        <v>0</v>
      </c>
      <c r="DB204" s="14">
        <f t="shared" si="174"/>
        <v>0</v>
      </c>
      <c r="DC204" s="14">
        <f t="shared" si="174"/>
        <v>0</v>
      </c>
      <c r="DD204" s="14">
        <f t="shared" si="175"/>
        <v>0</v>
      </c>
      <c r="DE204" s="14">
        <f t="shared" si="175"/>
        <v>0</v>
      </c>
      <c r="DF204" s="14">
        <f t="shared" si="175"/>
        <v>0</v>
      </c>
      <c r="DG204" s="14">
        <f t="shared" si="175"/>
        <v>0</v>
      </c>
      <c r="DH204" s="14">
        <f t="shared" si="175"/>
        <v>0</v>
      </c>
      <c r="DI204" s="14">
        <f t="shared" si="175"/>
        <v>0</v>
      </c>
      <c r="DJ204" s="14">
        <f t="shared" si="175"/>
        <v>0</v>
      </c>
      <c r="DK204" s="14">
        <f t="shared" si="175"/>
        <v>0</v>
      </c>
      <c r="DL204" s="14">
        <f t="shared" si="175"/>
        <v>0</v>
      </c>
      <c r="DM204" s="14">
        <f t="shared" si="175"/>
        <v>0</v>
      </c>
      <c r="DN204" s="14">
        <f t="shared" si="175"/>
        <v>0</v>
      </c>
      <c r="DO204" s="14">
        <f t="shared" si="175"/>
        <v>0</v>
      </c>
      <c r="DP204" s="14">
        <f t="shared" si="175"/>
        <v>0</v>
      </c>
      <c r="DQ204" s="14">
        <f t="shared" si="175"/>
        <v>0</v>
      </c>
      <c r="DR204" s="14">
        <f t="shared" si="175"/>
        <v>0</v>
      </c>
      <c r="DS204" s="14">
        <f t="shared" si="175"/>
        <v>0</v>
      </c>
      <c r="DT204" s="14">
        <f t="shared" si="176"/>
        <v>0</v>
      </c>
      <c r="DU204" s="14">
        <f t="shared" si="176"/>
        <v>0</v>
      </c>
      <c r="DV204" s="14">
        <f t="shared" si="176"/>
        <v>0</v>
      </c>
      <c r="DW204" s="14">
        <f t="shared" si="176"/>
        <v>0</v>
      </c>
      <c r="DX204" s="14">
        <f t="shared" si="176"/>
        <v>0</v>
      </c>
      <c r="DY204" s="14">
        <f t="shared" si="176"/>
        <v>0</v>
      </c>
      <c r="DZ204" s="14">
        <f t="shared" si="180"/>
        <v>1</v>
      </c>
    </row>
    <row r="205" spans="1:130">
      <c r="A205" s="18">
        <v>11</v>
      </c>
      <c r="B205" s="15">
        <f t="shared" si="177"/>
        <v>0.84615384615384581</v>
      </c>
      <c r="C205" s="18">
        <v>2011</v>
      </c>
      <c r="D205" s="25">
        <f t="shared" si="181"/>
        <v>0</v>
      </c>
      <c r="E205" s="25">
        <f t="shared" si="182"/>
        <v>0</v>
      </c>
      <c r="F205" s="25">
        <f t="shared" si="183"/>
        <v>0</v>
      </c>
      <c r="G205" s="25">
        <f t="shared" si="184"/>
        <v>0</v>
      </c>
      <c r="H205" s="25">
        <f t="shared" si="185"/>
        <v>0</v>
      </c>
      <c r="I205" s="25">
        <f t="shared" si="186"/>
        <v>108.15384615384608</v>
      </c>
      <c r="J205" s="25">
        <f t="shared" si="187"/>
        <v>130.61538461538453</v>
      </c>
      <c r="K205" s="25">
        <f t="shared" si="188"/>
        <v>109.61538461538454</v>
      </c>
      <c r="L205" s="25">
        <f t="shared" si="189"/>
        <v>108.4615384615384</v>
      </c>
      <c r="M205" s="25">
        <f t="shared" ref="M205:M223" si="190">VLOOKUP($C$75,$D$3:$K$63,$A$70,0)*(B196-B195)</f>
        <v>110.38461538461532</v>
      </c>
      <c r="N205" s="25">
        <f>VLOOKUP($C$76,$D$3:$K$63,$A$70,0)*(B195-B194)</f>
        <v>116.61538461538454</v>
      </c>
      <c r="O205" s="25">
        <f>VLOOKUP($C$77,$D$3:$K$63,$A$70,0)*B194</f>
        <v>0</v>
      </c>
      <c r="P205" s="25"/>
      <c r="Q205" s="25"/>
      <c r="R205" s="25"/>
      <c r="S205" s="25"/>
      <c r="T205" s="25"/>
      <c r="U205" s="25"/>
      <c r="V205" s="25"/>
      <c r="W205" s="25"/>
      <c r="X205" s="25"/>
      <c r="Y205" s="25"/>
      <c r="Z205" s="25"/>
      <c r="AA205" s="25"/>
      <c r="AB205" s="25"/>
      <c r="AC205" s="25"/>
      <c r="AD205" s="25"/>
      <c r="AE205" s="25"/>
      <c r="AF205" s="25"/>
      <c r="AG205" s="25"/>
      <c r="AH205" s="25"/>
      <c r="AI205" s="25"/>
      <c r="AJ205" s="25"/>
      <c r="AK205" s="25"/>
      <c r="AL205" s="25"/>
      <c r="AM205" s="25"/>
      <c r="AN205" s="25"/>
      <c r="AO205" s="25"/>
      <c r="AP205" s="25"/>
      <c r="AQ205" s="25"/>
      <c r="AR205" s="25"/>
      <c r="AS205" s="25"/>
      <c r="AT205" s="25"/>
      <c r="AU205" s="25"/>
      <c r="AV205" s="25"/>
      <c r="AW205" s="25"/>
      <c r="AX205" s="25"/>
      <c r="AY205" s="25"/>
      <c r="AZ205" s="25"/>
      <c r="BA205" s="25"/>
      <c r="BB205" s="25"/>
      <c r="BC205" s="25"/>
      <c r="BD205" s="25"/>
      <c r="BE205" s="25"/>
      <c r="BF205" s="25"/>
      <c r="BG205" s="25"/>
      <c r="BH205" s="25"/>
      <c r="BI205" s="25"/>
      <c r="BJ205" s="25"/>
      <c r="BK205" s="25"/>
      <c r="BL205" s="25"/>
      <c r="BM205" s="21">
        <f t="shared" si="178"/>
        <v>683.84615384615336</v>
      </c>
      <c r="BP205" s="18">
        <v>2011</v>
      </c>
      <c r="BQ205" s="14">
        <f t="shared" si="179"/>
        <v>0</v>
      </c>
      <c r="BR205" s="14">
        <f t="shared" si="172"/>
        <v>0</v>
      </c>
      <c r="BS205" s="14">
        <f t="shared" si="172"/>
        <v>0</v>
      </c>
      <c r="BT205" s="14">
        <f t="shared" si="172"/>
        <v>0</v>
      </c>
      <c r="BU205" s="14">
        <f t="shared" si="172"/>
        <v>0</v>
      </c>
      <c r="BV205" s="14">
        <f t="shared" si="172"/>
        <v>0.15815523059617548</v>
      </c>
      <c r="BW205" s="14">
        <f t="shared" si="172"/>
        <v>0.19100112485939258</v>
      </c>
      <c r="BX205" s="14">
        <f t="shared" si="172"/>
        <v>0.16029246344206974</v>
      </c>
      <c r="BY205" s="14">
        <f t="shared" si="172"/>
        <v>0.15860517435320587</v>
      </c>
      <c r="BZ205" s="14">
        <f t="shared" si="172"/>
        <v>0.16141732283464569</v>
      </c>
      <c r="CA205" s="14">
        <f t="shared" si="172"/>
        <v>0.1705286839145107</v>
      </c>
      <c r="CB205" s="14">
        <f t="shared" si="172"/>
        <v>0</v>
      </c>
      <c r="CC205" s="14">
        <f t="shared" si="172"/>
        <v>0</v>
      </c>
      <c r="CD205" s="14">
        <f t="shared" si="172"/>
        <v>0</v>
      </c>
      <c r="CE205" s="14">
        <f t="shared" si="172"/>
        <v>0</v>
      </c>
      <c r="CF205" s="14">
        <f t="shared" si="172"/>
        <v>0</v>
      </c>
      <c r="CG205" s="14">
        <f t="shared" si="172"/>
        <v>0</v>
      </c>
      <c r="CH205" s="14">
        <f t="shared" si="173"/>
        <v>0</v>
      </c>
      <c r="CI205" s="14">
        <f t="shared" si="173"/>
        <v>0</v>
      </c>
      <c r="CJ205" s="14">
        <f t="shared" si="173"/>
        <v>0</v>
      </c>
      <c r="CK205" s="14">
        <f t="shared" si="173"/>
        <v>0</v>
      </c>
      <c r="CL205" s="14">
        <f t="shared" si="173"/>
        <v>0</v>
      </c>
      <c r="CM205" s="14">
        <f t="shared" si="173"/>
        <v>0</v>
      </c>
      <c r="CN205" s="14">
        <f t="shared" si="174"/>
        <v>0</v>
      </c>
      <c r="CO205" s="14">
        <f t="shared" si="174"/>
        <v>0</v>
      </c>
      <c r="CP205" s="14">
        <f t="shared" si="174"/>
        <v>0</v>
      </c>
      <c r="CQ205" s="14">
        <f t="shared" si="174"/>
        <v>0</v>
      </c>
      <c r="CR205" s="14">
        <f t="shared" si="174"/>
        <v>0</v>
      </c>
      <c r="CS205" s="14">
        <f t="shared" si="174"/>
        <v>0</v>
      </c>
      <c r="CT205" s="14">
        <f t="shared" si="174"/>
        <v>0</v>
      </c>
      <c r="CU205" s="14">
        <f t="shared" si="174"/>
        <v>0</v>
      </c>
      <c r="CV205" s="14">
        <f t="shared" si="174"/>
        <v>0</v>
      </c>
      <c r="CW205" s="14">
        <f t="shared" si="174"/>
        <v>0</v>
      </c>
      <c r="CX205" s="14">
        <f t="shared" si="174"/>
        <v>0</v>
      </c>
      <c r="CY205" s="14">
        <f t="shared" si="174"/>
        <v>0</v>
      </c>
      <c r="CZ205" s="14">
        <f t="shared" si="174"/>
        <v>0</v>
      </c>
      <c r="DA205" s="14">
        <f t="shared" si="174"/>
        <v>0</v>
      </c>
      <c r="DB205" s="14">
        <f t="shared" si="174"/>
        <v>0</v>
      </c>
      <c r="DC205" s="14">
        <f t="shared" si="174"/>
        <v>0</v>
      </c>
      <c r="DD205" s="14">
        <f t="shared" si="175"/>
        <v>0</v>
      </c>
      <c r="DE205" s="14">
        <f t="shared" si="175"/>
        <v>0</v>
      </c>
      <c r="DF205" s="14">
        <f t="shared" si="175"/>
        <v>0</v>
      </c>
      <c r="DG205" s="14">
        <f t="shared" si="175"/>
        <v>0</v>
      </c>
      <c r="DH205" s="14">
        <f t="shared" si="175"/>
        <v>0</v>
      </c>
      <c r="DI205" s="14">
        <f t="shared" si="175"/>
        <v>0</v>
      </c>
      <c r="DJ205" s="14">
        <f t="shared" si="175"/>
        <v>0</v>
      </c>
      <c r="DK205" s="14">
        <f t="shared" si="175"/>
        <v>0</v>
      </c>
      <c r="DL205" s="14">
        <f t="shared" si="175"/>
        <v>0</v>
      </c>
      <c r="DM205" s="14">
        <f t="shared" si="175"/>
        <v>0</v>
      </c>
      <c r="DN205" s="14">
        <f t="shared" si="175"/>
        <v>0</v>
      </c>
      <c r="DO205" s="14">
        <f t="shared" si="175"/>
        <v>0</v>
      </c>
      <c r="DP205" s="14">
        <f t="shared" si="175"/>
        <v>0</v>
      </c>
      <c r="DQ205" s="14">
        <f t="shared" si="175"/>
        <v>0</v>
      </c>
      <c r="DR205" s="14">
        <f t="shared" si="175"/>
        <v>0</v>
      </c>
      <c r="DS205" s="14">
        <f t="shared" si="175"/>
        <v>0</v>
      </c>
      <c r="DT205" s="14">
        <f t="shared" si="176"/>
        <v>0</v>
      </c>
      <c r="DU205" s="14">
        <f t="shared" si="176"/>
        <v>0</v>
      </c>
      <c r="DV205" s="14">
        <f t="shared" si="176"/>
        <v>0</v>
      </c>
      <c r="DW205" s="14">
        <f t="shared" si="176"/>
        <v>0</v>
      </c>
      <c r="DX205" s="14">
        <f t="shared" si="176"/>
        <v>0</v>
      </c>
      <c r="DY205" s="14">
        <f t="shared" si="176"/>
        <v>0</v>
      </c>
      <c r="DZ205" s="14">
        <f t="shared" si="180"/>
        <v>1</v>
      </c>
    </row>
    <row r="206" spans="1:130">
      <c r="A206" s="18">
        <v>12</v>
      </c>
      <c r="B206" s="15">
        <f t="shared" si="177"/>
        <v>0.9230769230769228</v>
      </c>
      <c r="C206" s="18">
        <v>2012</v>
      </c>
      <c r="D206" s="25">
        <f t="shared" si="181"/>
        <v>0</v>
      </c>
      <c r="E206" s="25">
        <f t="shared" si="182"/>
        <v>0</v>
      </c>
      <c r="F206" s="25">
        <f t="shared" si="183"/>
        <v>0</v>
      </c>
      <c r="G206" s="25">
        <f t="shared" si="184"/>
        <v>0</v>
      </c>
      <c r="H206" s="25">
        <f t="shared" si="185"/>
        <v>0</v>
      </c>
      <c r="I206" s="25">
        <f t="shared" si="186"/>
        <v>108.15384615384608</v>
      </c>
      <c r="J206" s="25">
        <f t="shared" si="187"/>
        <v>130.61538461538453</v>
      </c>
      <c r="K206" s="25">
        <f t="shared" si="188"/>
        <v>109.61538461538454</v>
      </c>
      <c r="L206" s="25">
        <f t="shared" si="189"/>
        <v>108.4615384615384</v>
      </c>
      <c r="M206" s="25">
        <f t="shared" si="190"/>
        <v>110.38461538461532</v>
      </c>
      <c r="N206" s="25">
        <f t="shared" ref="N206:N224" si="191">VLOOKUP($C$76,$D$3:$K$63,$A$70,0)*(B196-B195)</f>
        <v>116.61538461538454</v>
      </c>
      <c r="O206" s="25">
        <f>VLOOKUP($C$77,$D$3:$K$63,$A$70,0)*(B195-B194)</f>
        <v>121.99999999999991</v>
      </c>
      <c r="P206" s="25">
        <f>VLOOKUP($C$78,$D$3:$K$63,$A$70,0)*B194</f>
        <v>0</v>
      </c>
      <c r="Q206" s="25"/>
      <c r="R206" s="25"/>
      <c r="S206" s="25"/>
      <c r="T206" s="25"/>
      <c r="U206" s="25"/>
      <c r="V206" s="25"/>
      <c r="W206" s="25"/>
      <c r="X206" s="25"/>
      <c r="Y206" s="25"/>
      <c r="Z206" s="25"/>
      <c r="AA206" s="25"/>
      <c r="AB206" s="25"/>
      <c r="AC206" s="25"/>
      <c r="AD206" s="25"/>
      <c r="AE206" s="25"/>
      <c r="AF206" s="25"/>
      <c r="AG206" s="25"/>
      <c r="AH206" s="25"/>
      <c r="AI206" s="25"/>
      <c r="AJ206" s="25"/>
      <c r="AK206" s="25"/>
      <c r="AL206" s="25"/>
      <c r="AM206" s="25"/>
      <c r="AN206" s="25"/>
      <c r="AO206" s="25"/>
      <c r="AP206" s="25"/>
      <c r="AQ206" s="25"/>
      <c r="AR206" s="25"/>
      <c r="AS206" s="25"/>
      <c r="AT206" s="25"/>
      <c r="AU206" s="25"/>
      <c r="AV206" s="25"/>
      <c r="AW206" s="25"/>
      <c r="AX206" s="25"/>
      <c r="AY206" s="25"/>
      <c r="AZ206" s="25"/>
      <c r="BA206" s="25"/>
      <c r="BB206" s="25"/>
      <c r="BC206" s="25"/>
      <c r="BD206" s="25"/>
      <c r="BE206" s="25"/>
      <c r="BF206" s="25"/>
      <c r="BG206" s="25"/>
      <c r="BH206" s="25"/>
      <c r="BI206" s="25"/>
      <c r="BJ206" s="25"/>
      <c r="BK206" s="25"/>
      <c r="BL206" s="25"/>
      <c r="BM206" s="21">
        <f t="shared" si="178"/>
        <v>805.84615384615324</v>
      </c>
      <c r="BP206" s="18">
        <v>2012</v>
      </c>
      <c r="BQ206" s="14">
        <f t="shared" si="179"/>
        <v>0</v>
      </c>
      <c r="BR206" s="14">
        <f t="shared" si="172"/>
        <v>0</v>
      </c>
      <c r="BS206" s="14">
        <f t="shared" si="172"/>
        <v>0</v>
      </c>
      <c r="BT206" s="14">
        <f t="shared" si="172"/>
        <v>0</v>
      </c>
      <c r="BU206" s="14">
        <f t="shared" si="172"/>
        <v>0</v>
      </c>
      <c r="BV206" s="14">
        <f t="shared" si="172"/>
        <v>0.13421153111874762</v>
      </c>
      <c r="BW206" s="14">
        <f t="shared" si="172"/>
        <v>0.16208476517754869</v>
      </c>
      <c r="BX206" s="14">
        <f t="shared" si="172"/>
        <v>0.13602520045819017</v>
      </c>
      <c r="BY206" s="14">
        <f t="shared" si="172"/>
        <v>0.1345933562428408</v>
      </c>
      <c r="BZ206" s="14">
        <f t="shared" si="172"/>
        <v>0.13697976326842307</v>
      </c>
      <c r="CA206" s="14">
        <f t="shared" si="172"/>
        <v>0.14471172203130966</v>
      </c>
      <c r="CB206" s="14">
        <f t="shared" si="172"/>
        <v>0.15139366170294005</v>
      </c>
      <c r="CC206" s="14">
        <f t="shared" si="172"/>
        <v>0</v>
      </c>
      <c r="CD206" s="14">
        <f t="shared" si="172"/>
        <v>0</v>
      </c>
      <c r="CE206" s="14">
        <f t="shared" si="172"/>
        <v>0</v>
      </c>
      <c r="CF206" s="14">
        <f t="shared" si="172"/>
        <v>0</v>
      </c>
      <c r="CG206" s="14">
        <f t="shared" si="172"/>
        <v>0</v>
      </c>
      <c r="CH206" s="14">
        <f t="shared" si="173"/>
        <v>0</v>
      </c>
      <c r="CI206" s="14">
        <f t="shared" si="173"/>
        <v>0</v>
      </c>
      <c r="CJ206" s="14">
        <f t="shared" si="173"/>
        <v>0</v>
      </c>
      <c r="CK206" s="14">
        <f t="shared" si="173"/>
        <v>0</v>
      </c>
      <c r="CL206" s="14">
        <f t="shared" si="173"/>
        <v>0</v>
      </c>
      <c r="CM206" s="14">
        <f t="shared" si="173"/>
        <v>0</v>
      </c>
      <c r="CN206" s="14">
        <f t="shared" si="174"/>
        <v>0</v>
      </c>
      <c r="CO206" s="14">
        <f t="shared" si="174"/>
        <v>0</v>
      </c>
      <c r="CP206" s="14">
        <f t="shared" si="174"/>
        <v>0</v>
      </c>
      <c r="CQ206" s="14">
        <f t="shared" si="174"/>
        <v>0</v>
      </c>
      <c r="CR206" s="14">
        <f t="shared" si="174"/>
        <v>0</v>
      </c>
      <c r="CS206" s="14">
        <f t="shared" si="174"/>
        <v>0</v>
      </c>
      <c r="CT206" s="14">
        <f t="shared" si="174"/>
        <v>0</v>
      </c>
      <c r="CU206" s="14">
        <f t="shared" si="174"/>
        <v>0</v>
      </c>
      <c r="CV206" s="14">
        <f t="shared" si="174"/>
        <v>0</v>
      </c>
      <c r="CW206" s="14">
        <f t="shared" si="174"/>
        <v>0</v>
      </c>
      <c r="CX206" s="14">
        <f t="shared" si="174"/>
        <v>0</v>
      </c>
      <c r="CY206" s="14">
        <f t="shared" si="174"/>
        <v>0</v>
      </c>
      <c r="CZ206" s="14">
        <f t="shared" si="174"/>
        <v>0</v>
      </c>
      <c r="DA206" s="14">
        <f t="shared" si="174"/>
        <v>0</v>
      </c>
      <c r="DB206" s="14">
        <f t="shared" si="174"/>
        <v>0</v>
      </c>
      <c r="DC206" s="14">
        <f t="shared" si="174"/>
        <v>0</v>
      </c>
      <c r="DD206" s="14">
        <f t="shared" si="175"/>
        <v>0</v>
      </c>
      <c r="DE206" s="14">
        <f t="shared" si="175"/>
        <v>0</v>
      </c>
      <c r="DF206" s="14">
        <f t="shared" si="175"/>
        <v>0</v>
      </c>
      <c r="DG206" s="14">
        <f t="shared" si="175"/>
        <v>0</v>
      </c>
      <c r="DH206" s="14">
        <f t="shared" si="175"/>
        <v>0</v>
      </c>
      <c r="DI206" s="14">
        <f t="shared" si="175"/>
        <v>0</v>
      </c>
      <c r="DJ206" s="14">
        <f t="shared" si="175"/>
        <v>0</v>
      </c>
      <c r="DK206" s="14">
        <f t="shared" si="175"/>
        <v>0</v>
      </c>
      <c r="DL206" s="14">
        <f t="shared" si="175"/>
        <v>0</v>
      </c>
      <c r="DM206" s="14">
        <f t="shared" si="175"/>
        <v>0</v>
      </c>
      <c r="DN206" s="14">
        <f t="shared" si="175"/>
        <v>0</v>
      </c>
      <c r="DO206" s="14">
        <f t="shared" si="175"/>
        <v>0</v>
      </c>
      <c r="DP206" s="14">
        <f t="shared" si="175"/>
        <v>0</v>
      </c>
      <c r="DQ206" s="14">
        <f t="shared" si="175"/>
        <v>0</v>
      </c>
      <c r="DR206" s="14">
        <f t="shared" si="175"/>
        <v>0</v>
      </c>
      <c r="DS206" s="14">
        <f t="shared" si="175"/>
        <v>0</v>
      </c>
      <c r="DT206" s="14">
        <f t="shared" si="176"/>
        <v>0</v>
      </c>
      <c r="DU206" s="14">
        <f t="shared" si="176"/>
        <v>0</v>
      </c>
      <c r="DV206" s="14">
        <f t="shared" si="176"/>
        <v>0</v>
      </c>
      <c r="DW206" s="14">
        <f t="shared" si="176"/>
        <v>0</v>
      </c>
      <c r="DX206" s="14">
        <f t="shared" si="176"/>
        <v>0</v>
      </c>
      <c r="DY206" s="14">
        <f t="shared" si="176"/>
        <v>0</v>
      </c>
      <c r="DZ206" s="14">
        <f t="shared" si="180"/>
        <v>1</v>
      </c>
    </row>
    <row r="207" spans="1:130">
      <c r="A207" s="18">
        <v>13</v>
      </c>
      <c r="B207" s="15">
        <f t="shared" si="177"/>
        <v>0.99999999999999978</v>
      </c>
      <c r="C207" s="18">
        <v>2013</v>
      </c>
      <c r="D207" s="25">
        <f t="shared" si="181"/>
        <v>0</v>
      </c>
      <c r="E207" s="25">
        <f t="shared" si="182"/>
        <v>0</v>
      </c>
      <c r="F207" s="25">
        <f t="shared" si="183"/>
        <v>0</v>
      </c>
      <c r="G207" s="25">
        <f t="shared" si="184"/>
        <v>0</v>
      </c>
      <c r="H207" s="25">
        <f t="shared" si="185"/>
        <v>0</v>
      </c>
      <c r="I207" s="25">
        <f t="shared" si="186"/>
        <v>108.15384615384623</v>
      </c>
      <c r="J207" s="25">
        <f t="shared" si="187"/>
        <v>130.61538461538453</v>
      </c>
      <c r="K207" s="25">
        <f t="shared" si="188"/>
        <v>109.61538461538454</v>
      </c>
      <c r="L207" s="25">
        <f t="shared" si="189"/>
        <v>108.4615384615384</v>
      </c>
      <c r="M207" s="25">
        <f t="shared" si="190"/>
        <v>110.38461538461532</v>
      </c>
      <c r="N207" s="25">
        <f t="shared" si="191"/>
        <v>116.61538461538454</v>
      </c>
      <c r="O207" s="25">
        <f t="shared" ref="O207:O225" si="192">VLOOKUP($C$77,$D$3:$K$63,$A$70,0)*(B196-B195)</f>
        <v>121.99999999999991</v>
      </c>
      <c r="P207" s="25">
        <f>VLOOKUP($C$78,$D$3:$K$63,$A$70,0)*(B195-B194)</f>
        <v>97.999999999999929</v>
      </c>
      <c r="Q207" s="25">
        <f>VLOOKUP($C$79,$D$3:$K$63,$A$70,0)*B194</f>
        <v>0</v>
      </c>
      <c r="R207" s="25"/>
      <c r="S207" s="25"/>
      <c r="T207" s="25"/>
      <c r="U207" s="25"/>
      <c r="V207" s="25"/>
      <c r="W207" s="25"/>
      <c r="X207" s="25"/>
      <c r="Y207" s="25"/>
      <c r="Z207" s="25"/>
      <c r="AA207" s="25"/>
      <c r="AB207" s="25"/>
      <c r="AC207" s="25"/>
      <c r="AD207" s="25"/>
      <c r="AE207" s="25"/>
      <c r="AF207" s="25"/>
      <c r="AG207" s="25"/>
      <c r="AH207" s="25"/>
      <c r="AI207" s="25"/>
      <c r="AJ207" s="25"/>
      <c r="AK207" s="25"/>
      <c r="AL207" s="25"/>
      <c r="AM207" s="25"/>
      <c r="AN207" s="25"/>
      <c r="AO207" s="25"/>
      <c r="AP207" s="25"/>
      <c r="AQ207" s="25"/>
      <c r="AR207" s="25"/>
      <c r="AS207" s="25"/>
      <c r="AT207" s="25"/>
      <c r="AU207" s="25"/>
      <c r="AV207" s="25"/>
      <c r="AW207" s="25"/>
      <c r="AX207" s="25"/>
      <c r="AY207" s="25"/>
      <c r="AZ207" s="25"/>
      <c r="BA207" s="25"/>
      <c r="BB207" s="25"/>
      <c r="BC207" s="25"/>
      <c r="BD207" s="25"/>
      <c r="BE207" s="25"/>
      <c r="BF207" s="25"/>
      <c r="BG207" s="25"/>
      <c r="BH207" s="25"/>
      <c r="BI207" s="25"/>
      <c r="BJ207" s="25"/>
      <c r="BK207" s="25"/>
      <c r="BL207" s="25"/>
      <c r="BM207" s="21">
        <f t="shared" si="178"/>
        <v>903.84615384615336</v>
      </c>
      <c r="BP207" s="18">
        <v>2013</v>
      </c>
      <c r="BQ207" s="14">
        <f t="shared" si="179"/>
        <v>0</v>
      </c>
      <c r="BR207" s="14">
        <f t="shared" si="172"/>
        <v>0</v>
      </c>
      <c r="BS207" s="14">
        <f t="shared" si="172"/>
        <v>0</v>
      </c>
      <c r="BT207" s="14">
        <f t="shared" si="172"/>
        <v>0</v>
      </c>
      <c r="BU207" s="14">
        <f t="shared" si="172"/>
        <v>0</v>
      </c>
      <c r="BV207" s="14">
        <f t="shared" si="172"/>
        <v>0.11965957446808526</v>
      </c>
      <c r="BW207" s="14">
        <f t="shared" si="172"/>
        <v>0.14451063829787233</v>
      </c>
      <c r="BX207" s="14">
        <f t="shared" si="172"/>
        <v>0.12127659574468083</v>
      </c>
      <c r="BY207" s="14">
        <f t="shared" si="172"/>
        <v>0.12</v>
      </c>
      <c r="BZ207" s="14">
        <f t="shared" si="172"/>
        <v>0.12212765957446807</v>
      </c>
      <c r="CA207" s="14">
        <f t="shared" si="172"/>
        <v>0.12902127659574467</v>
      </c>
      <c r="CB207" s="14">
        <f t="shared" si="172"/>
        <v>0.13497872340425529</v>
      </c>
      <c r="CC207" s="14">
        <f t="shared" si="172"/>
        <v>0.1084255319148936</v>
      </c>
      <c r="CD207" s="14">
        <f t="shared" si="172"/>
        <v>0</v>
      </c>
      <c r="CE207" s="14">
        <f t="shared" si="172"/>
        <v>0</v>
      </c>
      <c r="CF207" s="14">
        <f t="shared" si="172"/>
        <v>0</v>
      </c>
      <c r="CG207" s="14">
        <f t="shared" si="172"/>
        <v>0</v>
      </c>
      <c r="CH207" s="14">
        <f t="shared" si="173"/>
        <v>0</v>
      </c>
      <c r="CI207" s="14">
        <f t="shared" si="173"/>
        <v>0</v>
      </c>
      <c r="CJ207" s="14">
        <f t="shared" si="173"/>
        <v>0</v>
      </c>
      <c r="CK207" s="14">
        <f t="shared" si="173"/>
        <v>0</v>
      </c>
      <c r="CL207" s="14">
        <f t="shared" si="173"/>
        <v>0</v>
      </c>
      <c r="CM207" s="14">
        <f t="shared" si="173"/>
        <v>0</v>
      </c>
      <c r="CN207" s="14">
        <f t="shared" si="174"/>
        <v>0</v>
      </c>
      <c r="CO207" s="14">
        <f t="shared" si="174"/>
        <v>0</v>
      </c>
      <c r="CP207" s="14">
        <f t="shared" si="174"/>
        <v>0</v>
      </c>
      <c r="CQ207" s="14">
        <f t="shared" si="174"/>
        <v>0</v>
      </c>
      <c r="CR207" s="14">
        <f t="shared" si="174"/>
        <v>0</v>
      </c>
      <c r="CS207" s="14">
        <f t="shared" si="174"/>
        <v>0</v>
      </c>
      <c r="CT207" s="14">
        <f t="shared" si="174"/>
        <v>0</v>
      </c>
      <c r="CU207" s="14">
        <f t="shared" si="174"/>
        <v>0</v>
      </c>
      <c r="CV207" s="14">
        <f t="shared" si="174"/>
        <v>0</v>
      </c>
      <c r="CW207" s="14">
        <f t="shared" si="174"/>
        <v>0</v>
      </c>
      <c r="CX207" s="14">
        <f t="shared" si="174"/>
        <v>0</v>
      </c>
      <c r="CY207" s="14">
        <f t="shared" si="174"/>
        <v>0</v>
      </c>
      <c r="CZ207" s="14">
        <f t="shared" si="174"/>
        <v>0</v>
      </c>
      <c r="DA207" s="14">
        <f t="shared" si="174"/>
        <v>0</v>
      </c>
      <c r="DB207" s="14">
        <f t="shared" si="174"/>
        <v>0</v>
      </c>
      <c r="DC207" s="14">
        <f t="shared" si="174"/>
        <v>0</v>
      </c>
      <c r="DD207" s="14">
        <f t="shared" si="175"/>
        <v>0</v>
      </c>
      <c r="DE207" s="14">
        <f t="shared" si="175"/>
        <v>0</v>
      </c>
      <c r="DF207" s="14">
        <f t="shared" si="175"/>
        <v>0</v>
      </c>
      <c r="DG207" s="14">
        <f t="shared" si="175"/>
        <v>0</v>
      </c>
      <c r="DH207" s="14">
        <f t="shared" si="175"/>
        <v>0</v>
      </c>
      <c r="DI207" s="14">
        <f t="shared" si="175"/>
        <v>0</v>
      </c>
      <c r="DJ207" s="14">
        <f t="shared" si="175"/>
        <v>0</v>
      </c>
      <c r="DK207" s="14">
        <f t="shared" si="175"/>
        <v>0</v>
      </c>
      <c r="DL207" s="14">
        <f t="shared" si="175"/>
        <v>0</v>
      </c>
      <c r="DM207" s="14">
        <f t="shared" si="175"/>
        <v>0</v>
      </c>
      <c r="DN207" s="14">
        <f t="shared" si="175"/>
        <v>0</v>
      </c>
      <c r="DO207" s="14">
        <f t="shared" si="175"/>
        <v>0</v>
      </c>
      <c r="DP207" s="14">
        <f t="shared" si="175"/>
        <v>0</v>
      </c>
      <c r="DQ207" s="14">
        <f t="shared" si="175"/>
        <v>0</v>
      </c>
      <c r="DR207" s="14">
        <f t="shared" si="175"/>
        <v>0</v>
      </c>
      <c r="DS207" s="14">
        <f t="shared" si="175"/>
        <v>0</v>
      </c>
      <c r="DT207" s="14">
        <f t="shared" si="176"/>
        <v>0</v>
      </c>
      <c r="DU207" s="14">
        <f t="shared" si="176"/>
        <v>0</v>
      </c>
      <c r="DV207" s="14">
        <f t="shared" si="176"/>
        <v>0</v>
      </c>
      <c r="DW207" s="14">
        <f t="shared" si="176"/>
        <v>0</v>
      </c>
      <c r="DX207" s="14">
        <f t="shared" si="176"/>
        <v>0</v>
      </c>
      <c r="DY207" s="14">
        <f t="shared" si="176"/>
        <v>0</v>
      </c>
      <c r="DZ207" s="14">
        <f t="shared" si="180"/>
        <v>1</v>
      </c>
    </row>
    <row r="208" spans="1:130">
      <c r="A208" s="18">
        <v>14</v>
      </c>
      <c r="B208" s="15">
        <f t="shared" si="177"/>
        <v>1</v>
      </c>
      <c r="C208" s="18">
        <v>2014</v>
      </c>
      <c r="D208" s="25">
        <f t="shared" si="181"/>
        <v>0</v>
      </c>
      <c r="E208" s="25">
        <f t="shared" si="182"/>
        <v>0</v>
      </c>
      <c r="F208" s="25">
        <f t="shared" si="183"/>
        <v>0</v>
      </c>
      <c r="G208" s="25">
        <f t="shared" si="184"/>
        <v>0</v>
      </c>
      <c r="H208" s="25">
        <f t="shared" si="185"/>
        <v>0</v>
      </c>
      <c r="I208" s="25">
        <f t="shared" si="186"/>
        <v>108.15384615384623</v>
      </c>
      <c r="J208" s="25">
        <f t="shared" si="187"/>
        <v>130.61538461538473</v>
      </c>
      <c r="K208" s="25">
        <f t="shared" si="188"/>
        <v>109.61538461538454</v>
      </c>
      <c r="L208" s="25">
        <f t="shared" si="189"/>
        <v>108.4615384615384</v>
      </c>
      <c r="M208" s="25">
        <f t="shared" si="190"/>
        <v>110.38461538461532</v>
      </c>
      <c r="N208" s="25">
        <f t="shared" si="191"/>
        <v>116.61538461538454</v>
      </c>
      <c r="O208" s="25">
        <f t="shared" si="192"/>
        <v>121.99999999999991</v>
      </c>
      <c r="P208" s="25">
        <f t="shared" ref="P208:P226" si="193">VLOOKUP($C$78,$D$3:$K$63,$A$70,0)*(B196-B195)</f>
        <v>97.999999999999929</v>
      </c>
      <c r="Q208" s="25">
        <f>VLOOKUP($C$79,$D$3:$K$63,$A$70,0)*(B195-B194)</f>
        <v>95.076923076923009</v>
      </c>
      <c r="R208" s="25">
        <f>VLOOKUP($C$80,$D$3:$K$63,$A$70,0)*B194</f>
        <v>0</v>
      </c>
      <c r="S208" s="25"/>
      <c r="T208" s="25"/>
      <c r="U208" s="25"/>
      <c r="V208" s="25"/>
      <c r="W208" s="25"/>
      <c r="X208" s="25"/>
      <c r="Y208" s="25"/>
      <c r="Z208" s="25"/>
      <c r="AA208" s="25"/>
      <c r="AB208" s="25"/>
      <c r="AC208" s="25"/>
      <c r="AD208" s="25"/>
      <c r="AE208" s="25"/>
      <c r="AF208" s="25"/>
      <c r="AG208" s="25"/>
      <c r="AH208" s="25"/>
      <c r="AI208" s="25"/>
      <c r="AJ208" s="25"/>
      <c r="AK208" s="25"/>
      <c r="AL208" s="25"/>
      <c r="AM208" s="25"/>
      <c r="AN208" s="25"/>
      <c r="AO208" s="25"/>
      <c r="AP208" s="25"/>
      <c r="AQ208" s="25"/>
      <c r="AR208" s="25"/>
      <c r="AS208" s="25"/>
      <c r="AT208" s="25"/>
      <c r="AU208" s="25"/>
      <c r="AV208" s="25"/>
      <c r="AW208" s="25"/>
      <c r="AX208" s="25"/>
      <c r="AY208" s="25"/>
      <c r="AZ208" s="25"/>
      <c r="BA208" s="25"/>
      <c r="BB208" s="25"/>
      <c r="BC208" s="25"/>
      <c r="BD208" s="25"/>
      <c r="BE208" s="25"/>
      <c r="BF208" s="25"/>
      <c r="BG208" s="25"/>
      <c r="BH208" s="25"/>
      <c r="BI208" s="25"/>
      <c r="BJ208" s="25"/>
      <c r="BK208" s="25"/>
      <c r="BL208" s="25"/>
      <c r="BM208" s="21">
        <f t="shared" si="178"/>
        <v>998.92307692307645</v>
      </c>
      <c r="BP208" s="18">
        <v>2014</v>
      </c>
      <c r="BQ208" s="14">
        <f t="shared" si="179"/>
        <v>0</v>
      </c>
      <c r="BR208" s="14">
        <f t="shared" si="172"/>
        <v>0</v>
      </c>
      <c r="BS208" s="14">
        <f t="shared" si="172"/>
        <v>0</v>
      </c>
      <c r="BT208" s="14">
        <f t="shared" si="172"/>
        <v>0</v>
      </c>
      <c r="BU208" s="14">
        <f t="shared" si="172"/>
        <v>0</v>
      </c>
      <c r="BV208" s="14">
        <f t="shared" si="172"/>
        <v>0.10827044509471752</v>
      </c>
      <c r="BW208" s="14">
        <f t="shared" si="172"/>
        <v>0.13075619898352089</v>
      </c>
      <c r="BX208" s="14">
        <f t="shared" si="172"/>
        <v>0.10973355921761896</v>
      </c>
      <c r="BY208" s="14">
        <f t="shared" si="172"/>
        <v>0.10857846912059139</v>
      </c>
      <c r="BZ208" s="14">
        <f t="shared" si="172"/>
        <v>0.110503619282304</v>
      </c>
      <c r="CA208" s="14">
        <f t="shared" si="172"/>
        <v>0.11674110580625287</v>
      </c>
      <c r="CB208" s="14">
        <f t="shared" si="172"/>
        <v>0.12213152625904818</v>
      </c>
      <c r="CC208" s="14">
        <f t="shared" si="172"/>
        <v>9.8105652240874766E-2</v>
      </c>
      <c r="CD208" s="14">
        <f t="shared" si="172"/>
        <v>9.5179423995071594E-2</v>
      </c>
      <c r="CE208" s="14">
        <f t="shared" si="172"/>
        <v>0</v>
      </c>
      <c r="CF208" s="14">
        <f t="shared" si="172"/>
        <v>0</v>
      </c>
      <c r="CG208" s="14">
        <f t="shared" si="172"/>
        <v>0</v>
      </c>
      <c r="CH208" s="14">
        <f t="shared" si="173"/>
        <v>0</v>
      </c>
      <c r="CI208" s="14">
        <f t="shared" si="173"/>
        <v>0</v>
      </c>
      <c r="CJ208" s="14">
        <f t="shared" si="173"/>
        <v>0</v>
      </c>
      <c r="CK208" s="14">
        <f t="shared" si="173"/>
        <v>0</v>
      </c>
      <c r="CL208" s="14">
        <f t="shared" si="173"/>
        <v>0</v>
      </c>
      <c r="CM208" s="14">
        <f t="shared" si="173"/>
        <v>0</v>
      </c>
      <c r="CN208" s="14">
        <f t="shared" si="174"/>
        <v>0</v>
      </c>
      <c r="CO208" s="14">
        <f t="shared" si="174"/>
        <v>0</v>
      </c>
      <c r="CP208" s="14">
        <f t="shared" si="174"/>
        <v>0</v>
      </c>
      <c r="CQ208" s="14">
        <f t="shared" si="174"/>
        <v>0</v>
      </c>
      <c r="CR208" s="14">
        <f t="shared" si="174"/>
        <v>0</v>
      </c>
      <c r="CS208" s="14">
        <f t="shared" si="174"/>
        <v>0</v>
      </c>
      <c r="CT208" s="14">
        <f t="shared" si="174"/>
        <v>0</v>
      </c>
      <c r="CU208" s="14">
        <f t="shared" si="174"/>
        <v>0</v>
      </c>
      <c r="CV208" s="14">
        <f t="shared" si="174"/>
        <v>0</v>
      </c>
      <c r="CW208" s="14">
        <f t="shared" si="174"/>
        <v>0</v>
      </c>
      <c r="CX208" s="14">
        <f t="shared" si="174"/>
        <v>0</v>
      </c>
      <c r="CY208" s="14">
        <f t="shared" si="174"/>
        <v>0</v>
      </c>
      <c r="CZ208" s="14">
        <f t="shared" si="174"/>
        <v>0</v>
      </c>
      <c r="DA208" s="14">
        <f t="shared" si="174"/>
        <v>0</v>
      </c>
      <c r="DB208" s="14">
        <f t="shared" si="174"/>
        <v>0</v>
      </c>
      <c r="DC208" s="14">
        <f t="shared" si="174"/>
        <v>0</v>
      </c>
      <c r="DD208" s="14">
        <f t="shared" si="175"/>
        <v>0</v>
      </c>
      <c r="DE208" s="14">
        <f t="shared" si="175"/>
        <v>0</v>
      </c>
      <c r="DF208" s="14">
        <f t="shared" si="175"/>
        <v>0</v>
      </c>
      <c r="DG208" s="14">
        <f t="shared" si="175"/>
        <v>0</v>
      </c>
      <c r="DH208" s="14">
        <f t="shared" si="175"/>
        <v>0</v>
      </c>
      <c r="DI208" s="14">
        <f t="shared" si="175"/>
        <v>0</v>
      </c>
      <c r="DJ208" s="14">
        <f t="shared" si="175"/>
        <v>0</v>
      </c>
      <c r="DK208" s="14">
        <f t="shared" si="175"/>
        <v>0</v>
      </c>
      <c r="DL208" s="14">
        <f t="shared" si="175"/>
        <v>0</v>
      </c>
      <c r="DM208" s="14">
        <f t="shared" si="175"/>
        <v>0</v>
      </c>
      <c r="DN208" s="14">
        <f t="shared" si="175"/>
        <v>0</v>
      </c>
      <c r="DO208" s="14">
        <f t="shared" si="175"/>
        <v>0</v>
      </c>
      <c r="DP208" s="14">
        <f t="shared" si="175"/>
        <v>0</v>
      </c>
      <c r="DQ208" s="14">
        <f t="shared" si="175"/>
        <v>0</v>
      </c>
      <c r="DR208" s="14">
        <f t="shared" si="175"/>
        <v>0</v>
      </c>
      <c r="DS208" s="14">
        <f t="shared" si="175"/>
        <v>0</v>
      </c>
      <c r="DT208" s="14">
        <f t="shared" si="176"/>
        <v>0</v>
      </c>
      <c r="DU208" s="14">
        <f t="shared" si="176"/>
        <v>0</v>
      </c>
      <c r="DV208" s="14">
        <f t="shared" si="176"/>
        <v>0</v>
      </c>
      <c r="DW208" s="14">
        <f t="shared" si="176"/>
        <v>0</v>
      </c>
      <c r="DX208" s="14">
        <f t="shared" si="176"/>
        <v>0</v>
      </c>
      <c r="DY208" s="14">
        <f t="shared" si="176"/>
        <v>0</v>
      </c>
      <c r="DZ208" s="14">
        <f t="shared" si="180"/>
        <v>1.0000000000000002</v>
      </c>
    </row>
    <row r="209" spans="1:130">
      <c r="A209" s="18">
        <v>15</v>
      </c>
      <c r="B209" s="15">
        <f t="shared" si="177"/>
        <v>1</v>
      </c>
      <c r="C209" s="18">
        <v>2015</v>
      </c>
      <c r="D209" s="25">
        <f t="shared" si="181"/>
        <v>0</v>
      </c>
      <c r="E209" s="25">
        <f t="shared" si="182"/>
        <v>0</v>
      </c>
      <c r="F209" s="25">
        <f t="shared" si="183"/>
        <v>0</v>
      </c>
      <c r="G209" s="25">
        <f t="shared" si="184"/>
        <v>0</v>
      </c>
      <c r="H209" s="25">
        <f t="shared" si="185"/>
        <v>0</v>
      </c>
      <c r="I209" s="25">
        <f t="shared" si="186"/>
        <v>108.15384615384608</v>
      </c>
      <c r="J209" s="25">
        <f t="shared" si="187"/>
        <v>130.61538461538473</v>
      </c>
      <c r="K209" s="25">
        <f t="shared" si="188"/>
        <v>109.6153846153847</v>
      </c>
      <c r="L209" s="25">
        <f t="shared" si="189"/>
        <v>108.4615384615384</v>
      </c>
      <c r="M209" s="25">
        <f t="shared" si="190"/>
        <v>110.38461538461532</v>
      </c>
      <c r="N209" s="25">
        <f t="shared" si="191"/>
        <v>116.61538461538454</v>
      </c>
      <c r="O209" s="25">
        <f t="shared" si="192"/>
        <v>121.99999999999991</v>
      </c>
      <c r="P209" s="25">
        <f t="shared" si="193"/>
        <v>97.999999999999929</v>
      </c>
      <c r="Q209" s="25">
        <f t="shared" ref="Q209:Q227" si="194">VLOOKUP($C$79,$D$3:$K$63,$A$70,0)*(B196-B195)</f>
        <v>95.076923076923009</v>
      </c>
      <c r="R209" s="25">
        <f>VLOOKUP($C$80,$D$3:$K$63,$A$70,0)*(B195-B194)</f>
        <v>71.769230769230717</v>
      </c>
      <c r="S209" s="25">
        <f>VLOOKUP($C$81,$D$3:$K$63,$A$70,0)*B194</f>
        <v>0</v>
      </c>
      <c r="T209" s="25"/>
      <c r="U209" s="25"/>
      <c r="V209" s="25"/>
      <c r="W209" s="25"/>
      <c r="X209" s="25"/>
      <c r="Y209" s="25"/>
      <c r="Z209" s="25"/>
      <c r="AA209" s="25"/>
      <c r="AB209" s="25"/>
      <c r="AC209" s="25"/>
      <c r="AD209" s="25"/>
      <c r="AE209" s="25"/>
      <c r="AF209" s="25"/>
      <c r="AG209" s="25"/>
      <c r="AH209" s="25"/>
      <c r="AI209" s="25"/>
      <c r="AJ209" s="25"/>
      <c r="AK209" s="25"/>
      <c r="AL209" s="25"/>
      <c r="AM209" s="25"/>
      <c r="AN209" s="25"/>
      <c r="AO209" s="25"/>
      <c r="AP209" s="25"/>
      <c r="AQ209" s="25"/>
      <c r="AR209" s="25"/>
      <c r="AS209" s="25"/>
      <c r="AT209" s="25"/>
      <c r="AU209" s="25"/>
      <c r="AV209" s="25"/>
      <c r="AW209" s="25"/>
      <c r="AX209" s="25"/>
      <c r="AY209" s="25"/>
      <c r="AZ209" s="25"/>
      <c r="BA209" s="25"/>
      <c r="BB209" s="25"/>
      <c r="BC209" s="25"/>
      <c r="BD209" s="25"/>
      <c r="BE209" s="25"/>
      <c r="BF209" s="25"/>
      <c r="BG209" s="25"/>
      <c r="BH209" s="25"/>
      <c r="BI209" s="25"/>
      <c r="BJ209" s="25"/>
      <c r="BK209" s="25"/>
      <c r="BL209" s="25"/>
      <c r="BM209" s="21">
        <f t="shared" si="178"/>
        <v>1070.6923076923072</v>
      </c>
      <c r="BP209" s="18">
        <v>2015</v>
      </c>
      <c r="BQ209" s="14">
        <f t="shared" si="179"/>
        <v>0</v>
      </c>
      <c r="BR209" s="14">
        <f t="shared" si="172"/>
        <v>0</v>
      </c>
      <c r="BS209" s="14">
        <f t="shared" si="172"/>
        <v>0</v>
      </c>
      <c r="BT209" s="14">
        <f t="shared" si="172"/>
        <v>0</v>
      </c>
      <c r="BU209" s="14">
        <f t="shared" si="172"/>
        <v>0</v>
      </c>
      <c r="BV209" s="14">
        <f t="shared" si="172"/>
        <v>0.10101300380774479</v>
      </c>
      <c r="BW209" s="14">
        <f t="shared" si="172"/>
        <v>0.12199152237948145</v>
      </c>
      <c r="BX209" s="14">
        <f t="shared" si="172"/>
        <v>0.10237804439974149</v>
      </c>
      <c r="BY209" s="14">
        <f t="shared" si="172"/>
        <v>0.10130038077448092</v>
      </c>
      <c r="BZ209" s="14">
        <f t="shared" si="172"/>
        <v>0.10309648681658164</v>
      </c>
      <c r="CA209" s="14">
        <f t="shared" si="172"/>
        <v>0.10891587039298799</v>
      </c>
      <c r="CB209" s="14">
        <f t="shared" si="172"/>
        <v>0.11394496731087</v>
      </c>
      <c r="CC209" s="14">
        <f t="shared" si="172"/>
        <v>9.1529563905452957E-2</v>
      </c>
      <c r="CD209" s="14">
        <f t="shared" si="172"/>
        <v>8.8799482721459849E-2</v>
      </c>
      <c r="CE209" s="14">
        <f t="shared" si="172"/>
        <v>6.7030677491199064E-2</v>
      </c>
      <c r="CF209" s="14">
        <f t="shared" si="172"/>
        <v>0</v>
      </c>
      <c r="CG209" s="14">
        <f t="shared" ref="CG209:CV235" si="195">T209/$BM209</f>
        <v>0</v>
      </c>
      <c r="CH209" s="14">
        <f t="shared" si="173"/>
        <v>0</v>
      </c>
      <c r="CI209" s="14">
        <f t="shared" si="173"/>
        <v>0</v>
      </c>
      <c r="CJ209" s="14">
        <f t="shared" si="173"/>
        <v>0</v>
      </c>
      <c r="CK209" s="14">
        <f t="shared" si="173"/>
        <v>0</v>
      </c>
      <c r="CL209" s="14">
        <f t="shared" si="173"/>
        <v>0</v>
      </c>
      <c r="CM209" s="14">
        <f t="shared" si="173"/>
        <v>0</v>
      </c>
      <c r="CN209" s="14">
        <f t="shared" si="174"/>
        <v>0</v>
      </c>
      <c r="CO209" s="14">
        <f t="shared" si="174"/>
        <v>0</v>
      </c>
      <c r="CP209" s="14">
        <f t="shared" si="174"/>
        <v>0</v>
      </c>
      <c r="CQ209" s="14">
        <f t="shared" si="174"/>
        <v>0</v>
      </c>
      <c r="CR209" s="14">
        <f t="shared" si="174"/>
        <v>0</v>
      </c>
      <c r="CS209" s="14">
        <f t="shared" si="174"/>
        <v>0</v>
      </c>
      <c r="CT209" s="14">
        <f t="shared" si="174"/>
        <v>0</v>
      </c>
      <c r="CU209" s="14">
        <f t="shared" si="174"/>
        <v>0</v>
      </c>
      <c r="CV209" s="14">
        <f t="shared" si="174"/>
        <v>0</v>
      </c>
      <c r="CW209" s="14">
        <f t="shared" si="174"/>
        <v>0</v>
      </c>
      <c r="CX209" s="14">
        <f t="shared" si="174"/>
        <v>0</v>
      </c>
      <c r="CY209" s="14">
        <f t="shared" si="174"/>
        <v>0</v>
      </c>
      <c r="CZ209" s="14">
        <f t="shared" si="174"/>
        <v>0</v>
      </c>
      <c r="DA209" s="14">
        <f t="shared" si="174"/>
        <v>0</v>
      </c>
      <c r="DB209" s="14">
        <f t="shared" si="174"/>
        <v>0</v>
      </c>
      <c r="DC209" s="14">
        <f t="shared" ref="DC209:DR225" si="196">AP209/$BM209</f>
        <v>0</v>
      </c>
      <c r="DD209" s="14">
        <f t="shared" si="175"/>
        <v>0</v>
      </c>
      <c r="DE209" s="14">
        <f t="shared" si="175"/>
        <v>0</v>
      </c>
      <c r="DF209" s="14">
        <f t="shared" si="175"/>
        <v>0</v>
      </c>
      <c r="DG209" s="14">
        <f t="shared" si="175"/>
        <v>0</v>
      </c>
      <c r="DH209" s="14">
        <f t="shared" si="175"/>
        <v>0</v>
      </c>
      <c r="DI209" s="14">
        <f t="shared" si="175"/>
        <v>0</v>
      </c>
      <c r="DJ209" s="14">
        <f t="shared" si="175"/>
        <v>0</v>
      </c>
      <c r="DK209" s="14">
        <f t="shared" si="175"/>
        <v>0</v>
      </c>
      <c r="DL209" s="14">
        <f t="shared" si="175"/>
        <v>0</v>
      </c>
      <c r="DM209" s="14">
        <f t="shared" si="175"/>
        <v>0</v>
      </c>
      <c r="DN209" s="14">
        <f t="shared" si="175"/>
        <v>0</v>
      </c>
      <c r="DO209" s="14">
        <f t="shared" si="175"/>
        <v>0</v>
      </c>
      <c r="DP209" s="14">
        <f t="shared" si="175"/>
        <v>0</v>
      </c>
      <c r="DQ209" s="14">
        <f t="shared" si="175"/>
        <v>0</v>
      </c>
      <c r="DR209" s="14">
        <f t="shared" si="175"/>
        <v>0</v>
      </c>
      <c r="DS209" s="14">
        <f t="shared" ref="DS209:DV254" si="197">BF209/$BM209</f>
        <v>0</v>
      </c>
      <c r="DT209" s="14">
        <f t="shared" si="176"/>
        <v>0</v>
      </c>
      <c r="DU209" s="14">
        <f t="shared" si="176"/>
        <v>0</v>
      </c>
      <c r="DV209" s="14">
        <f t="shared" si="176"/>
        <v>0</v>
      </c>
      <c r="DW209" s="14">
        <f t="shared" si="176"/>
        <v>0</v>
      </c>
      <c r="DX209" s="14">
        <f t="shared" si="176"/>
        <v>0</v>
      </c>
      <c r="DY209" s="14">
        <f t="shared" si="176"/>
        <v>0</v>
      </c>
      <c r="DZ209" s="14">
        <f t="shared" si="180"/>
        <v>1.0000000000000002</v>
      </c>
    </row>
    <row r="210" spans="1:130">
      <c r="A210" s="18">
        <v>16</v>
      </c>
      <c r="B210" s="15">
        <f t="shared" si="177"/>
        <v>1</v>
      </c>
      <c r="C210" s="18">
        <v>2016</v>
      </c>
      <c r="D210" s="25">
        <f t="shared" si="181"/>
        <v>0</v>
      </c>
      <c r="E210" s="25">
        <f t="shared" si="182"/>
        <v>0</v>
      </c>
      <c r="F210" s="25">
        <f t="shared" si="183"/>
        <v>0</v>
      </c>
      <c r="G210" s="25">
        <f t="shared" si="184"/>
        <v>0</v>
      </c>
      <c r="H210" s="25">
        <f t="shared" si="185"/>
        <v>0</v>
      </c>
      <c r="I210" s="25">
        <f t="shared" si="186"/>
        <v>108.15384615384608</v>
      </c>
      <c r="J210" s="25">
        <f t="shared" si="187"/>
        <v>130.61538461538453</v>
      </c>
      <c r="K210" s="25">
        <f t="shared" si="188"/>
        <v>109.6153846153847</v>
      </c>
      <c r="L210" s="25">
        <f t="shared" si="189"/>
        <v>108.46153846153855</v>
      </c>
      <c r="M210" s="25">
        <f t="shared" si="190"/>
        <v>110.38461538461532</v>
      </c>
      <c r="N210" s="25">
        <f t="shared" si="191"/>
        <v>116.61538461538454</v>
      </c>
      <c r="O210" s="25">
        <f t="shared" si="192"/>
        <v>121.99999999999991</v>
      </c>
      <c r="P210" s="25">
        <f t="shared" si="193"/>
        <v>97.999999999999929</v>
      </c>
      <c r="Q210" s="25">
        <f t="shared" si="194"/>
        <v>95.076923076923009</v>
      </c>
      <c r="R210" s="25">
        <f t="shared" ref="R210:R228" si="198">VLOOKUP($C$80,$D$3:$K$63,$A$70,0)*(B196-B195)</f>
        <v>71.769230769230717</v>
      </c>
      <c r="S210" s="25">
        <f>VLOOKUP($C$81,$D$3:$K$63,$A$70,0)*(B195-B194)</f>
        <v>72.769230769230717</v>
      </c>
      <c r="T210" s="25">
        <f>VLOOKUP($C$82,$D$3:$K$63,$A$70,0)*B194</f>
        <v>0</v>
      </c>
      <c r="U210" s="25"/>
      <c r="V210" s="25"/>
      <c r="W210" s="25"/>
      <c r="X210" s="25"/>
      <c r="Y210" s="25"/>
      <c r="Z210" s="25"/>
      <c r="AA210" s="25"/>
      <c r="AB210" s="25"/>
      <c r="AC210" s="25"/>
      <c r="AD210" s="25"/>
      <c r="AE210" s="25"/>
      <c r="AF210" s="25"/>
      <c r="AG210" s="25"/>
      <c r="AH210" s="25"/>
      <c r="AI210" s="25"/>
      <c r="AJ210" s="25"/>
      <c r="AK210" s="25"/>
      <c r="AL210" s="25"/>
      <c r="AM210" s="25"/>
      <c r="AN210" s="25"/>
      <c r="AO210" s="25"/>
      <c r="AP210" s="25"/>
      <c r="AQ210" s="25"/>
      <c r="AR210" s="25"/>
      <c r="AS210" s="25"/>
      <c r="AT210" s="25"/>
      <c r="AU210" s="25"/>
      <c r="AV210" s="25"/>
      <c r="AW210" s="25"/>
      <c r="AX210" s="25"/>
      <c r="AY210" s="25"/>
      <c r="AZ210" s="25"/>
      <c r="BA210" s="25"/>
      <c r="BB210" s="25"/>
      <c r="BC210" s="25"/>
      <c r="BD210" s="25"/>
      <c r="BE210" s="25"/>
      <c r="BF210" s="25"/>
      <c r="BG210" s="25"/>
      <c r="BH210" s="25"/>
      <c r="BI210" s="25"/>
      <c r="BJ210" s="25"/>
      <c r="BK210" s="25"/>
      <c r="BL210" s="25"/>
      <c r="BM210" s="21">
        <f t="shared" si="178"/>
        <v>1143.4615384615379</v>
      </c>
      <c r="BP210" s="18">
        <v>2016</v>
      </c>
      <c r="BQ210" s="14">
        <f t="shared" si="179"/>
        <v>0</v>
      </c>
      <c r="BR210" s="14">
        <f t="shared" si="179"/>
        <v>0</v>
      </c>
      <c r="BS210" s="14">
        <f t="shared" si="179"/>
        <v>0</v>
      </c>
      <c r="BT210" s="14">
        <f t="shared" si="179"/>
        <v>0</v>
      </c>
      <c r="BU210" s="14">
        <f t="shared" si="179"/>
        <v>0</v>
      </c>
      <c r="BV210" s="14">
        <f t="shared" si="179"/>
        <v>9.4584594685502843E-2</v>
      </c>
      <c r="BW210" s="14">
        <f t="shared" si="179"/>
        <v>0.11422805247225024</v>
      </c>
      <c r="BX210" s="14">
        <f t="shared" si="179"/>
        <v>9.5862764883955717E-2</v>
      </c>
      <c r="BY210" s="14">
        <f t="shared" si="179"/>
        <v>9.4853683148335144E-2</v>
      </c>
      <c r="BZ210" s="14">
        <f t="shared" si="179"/>
        <v>9.6535486041035984E-2</v>
      </c>
      <c r="CA210" s="14">
        <f t="shared" si="179"/>
        <v>0.10198452741338714</v>
      </c>
      <c r="CB210" s="14">
        <f t="shared" si="179"/>
        <v>0.10669357551294986</v>
      </c>
      <c r="CC210" s="14">
        <f t="shared" si="179"/>
        <v>8.5704675412041686E-2</v>
      </c>
      <c r="CD210" s="14">
        <f t="shared" si="179"/>
        <v>8.3148335015136215E-2</v>
      </c>
      <c r="CE210" s="14">
        <f t="shared" si="179"/>
        <v>6.2764883955600384E-2</v>
      </c>
      <c r="CF210" s="14">
        <f t="shared" si="179"/>
        <v>6.363942145980489E-2</v>
      </c>
      <c r="CG210" s="14">
        <f t="shared" si="195"/>
        <v>0</v>
      </c>
      <c r="CH210" s="14">
        <f t="shared" si="173"/>
        <v>0</v>
      </c>
      <c r="CI210" s="14">
        <f t="shared" si="173"/>
        <v>0</v>
      </c>
      <c r="CJ210" s="14">
        <f t="shared" si="173"/>
        <v>0</v>
      </c>
      <c r="CK210" s="14">
        <f t="shared" si="173"/>
        <v>0</v>
      </c>
      <c r="CL210" s="14">
        <f t="shared" si="173"/>
        <v>0</v>
      </c>
      <c r="CM210" s="14">
        <f t="shared" si="173"/>
        <v>0</v>
      </c>
      <c r="CN210" s="14">
        <f t="shared" si="173"/>
        <v>0</v>
      </c>
      <c r="CO210" s="14">
        <f t="shared" si="173"/>
        <v>0</v>
      </c>
      <c r="CP210" s="14">
        <f t="shared" si="173"/>
        <v>0</v>
      </c>
      <c r="CQ210" s="14">
        <f t="shared" si="173"/>
        <v>0</v>
      </c>
      <c r="CR210" s="14">
        <f t="shared" si="173"/>
        <v>0</v>
      </c>
      <c r="CS210" s="14">
        <f t="shared" si="173"/>
        <v>0</v>
      </c>
      <c r="CT210" s="14">
        <f t="shared" si="173"/>
        <v>0</v>
      </c>
      <c r="CU210" s="14">
        <f t="shared" si="173"/>
        <v>0</v>
      </c>
      <c r="CV210" s="14">
        <f t="shared" si="173"/>
        <v>0</v>
      </c>
      <c r="CW210" s="14">
        <f t="shared" si="173"/>
        <v>0</v>
      </c>
      <c r="CX210" s="14">
        <f t="shared" ref="CX210:DM237" si="199">AK210/$BM210</f>
        <v>0</v>
      </c>
      <c r="CY210" s="14">
        <f t="shared" si="199"/>
        <v>0</v>
      </c>
      <c r="CZ210" s="14">
        <f t="shared" si="199"/>
        <v>0</v>
      </c>
      <c r="DA210" s="14">
        <f t="shared" si="199"/>
        <v>0</v>
      </c>
      <c r="DB210" s="14">
        <f t="shared" si="199"/>
        <v>0</v>
      </c>
      <c r="DC210" s="14">
        <f t="shared" si="196"/>
        <v>0</v>
      </c>
      <c r="DD210" s="14">
        <f t="shared" si="196"/>
        <v>0</v>
      </c>
      <c r="DE210" s="14">
        <f t="shared" si="196"/>
        <v>0</v>
      </c>
      <c r="DF210" s="14">
        <f t="shared" si="196"/>
        <v>0</v>
      </c>
      <c r="DG210" s="14">
        <f t="shared" si="196"/>
        <v>0</v>
      </c>
      <c r="DH210" s="14">
        <f t="shared" si="196"/>
        <v>0</v>
      </c>
      <c r="DI210" s="14">
        <f t="shared" si="196"/>
        <v>0</v>
      </c>
      <c r="DJ210" s="14">
        <f t="shared" si="196"/>
        <v>0</v>
      </c>
      <c r="DK210" s="14">
        <f t="shared" si="196"/>
        <v>0</v>
      </c>
      <c r="DL210" s="14">
        <f t="shared" si="196"/>
        <v>0</v>
      </c>
      <c r="DM210" s="14">
        <f t="shared" si="196"/>
        <v>0</v>
      </c>
      <c r="DN210" s="14">
        <f t="shared" si="196"/>
        <v>0</v>
      </c>
      <c r="DO210" s="14">
        <f t="shared" si="196"/>
        <v>0</v>
      </c>
      <c r="DP210" s="14">
        <f t="shared" si="196"/>
        <v>0</v>
      </c>
      <c r="DQ210" s="14">
        <f t="shared" si="196"/>
        <v>0</v>
      </c>
      <c r="DR210" s="14">
        <f t="shared" si="196"/>
        <v>0</v>
      </c>
      <c r="DS210" s="14">
        <f t="shared" si="197"/>
        <v>0</v>
      </c>
      <c r="DT210" s="14">
        <f t="shared" si="176"/>
        <v>0</v>
      </c>
      <c r="DU210" s="14">
        <f t="shared" si="176"/>
        <v>0</v>
      </c>
      <c r="DV210" s="14">
        <f t="shared" si="176"/>
        <v>0</v>
      </c>
      <c r="DW210" s="14">
        <f t="shared" si="176"/>
        <v>0</v>
      </c>
      <c r="DX210" s="14">
        <f t="shared" si="176"/>
        <v>0</v>
      </c>
      <c r="DY210" s="14">
        <f t="shared" si="176"/>
        <v>0</v>
      </c>
      <c r="DZ210" s="14">
        <f t="shared" si="180"/>
        <v>1</v>
      </c>
    </row>
    <row r="211" spans="1:130">
      <c r="A211" s="18">
        <v>17</v>
      </c>
      <c r="B211" s="15">
        <f t="shared" si="177"/>
        <v>1</v>
      </c>
      <c r="C211" s="18">
        <v>2017</v>
      </c>
      <c r="D211" s="25">
        <f t="shared" si="181"/>
        <v>0</v>
      </c>
      <c r="E211" s="25">
        <f t="shared" si="182"/>
        <v>0</v>
      </c>
      <c r="F211" s="25">
        <f t="shared" si="183"/>
        <v>0</v>
      </c>
      <c r="G211" s="25">
        <f t="shared" si="184"/>
        <v>0</v>
      </c>
      <c r="H211" s="25">
        <f t="shared" si="185"/>
        <v>0</v>
      </c>
      <c r="I211" s="25">
        <f t="shared" si="186"/>
        <v>108.15384615384623</v>
      </c>
      <c r="J211" s="25">
        <f t="shared" si="187"/>
        <v>130.61538461538453</v>
      </c>
      <c r="K211" s="25">
        <f t="shared" si="188"/>
        <v>109.61538461538454</v>
      </c>
      <c r="L211" s="25">
        <f t="shared" si="189"/>
        <v>108.46153846153855</v>
      </c>
      <c r="M211" s="25">
        <f t="shared" si="190"/>
        <v>110.38461538461547</v>
      </c>
      <c r="N211" s="25">
        <f t="shared" si="191"/>
        <v>116.61538461538454</v>
      </c>
      <c r="O211" s="25">
        <f t="shared" si="192"/>
        <v>121.99999999999991</v>
      </c>
      <c r="P211" s="25">
        <f t="shared" si="193"/>
        <v>97.999999999999929</v>
      </c>
      <c r="Q211" s="25">
        <f t="shared" si="194"/>
        <v>95.076923076923009</v>
      </c>
      <c r="R211" s="25">
        <f t="shared" si="198"/>
        <v>71.769230769230717</v>
      </c>
      <c r="S211" s="25">
        <f t="shared" ref="S211:S229" si="200">VLOOKUP($C$81,$D$3:$K$63,$A$70,0)*(B196-B195)</f>
        <v>72.769230769230717</v>
      </c>
      <c r="T211" s="25">
        <f>VLOOKUP($C$82,$D$3:$K$63,$A$70,0)*(B195-B194)</f>
        <v>85.38461538461533</v>
      </c>
      <c r="U211" s="25">
        <f>VLOOKUP($C$83,$D$3:$K$63,$A$70,0)*B194</f>
        <v>0</v>
      </c>
      <c r="V211" s="25"/>
      <c r="W211" s="25"/>
      <c r="X211" s="25"/>
      <c r="Y211" s="25"/>
      <c r="Z211" s="25"/>
      <c r="AA211" s="25"/>
      <c r="AB211" s="25"/>
      <c r="AC211" s="25"/>
      <c r="AD211" s="25"/>
      <c r="AE211" s="25"/>
      <c r="AF211" s="25"/>
      <c r="AG211" s="25"/>
      <c r="AH211" s="25"/>
      <c r="AI211" s="25"/>
      <c r="AJ211" s="25"/>
      <c r="AK211" s="25"/>
      <c r="AL211" s="25"/>
      <c r="AM211" s="25"/>
      <c r="AN211" s="25"/>
      <c r="AO211" s="25"/>
      <c r="AP211" s="25"/>
      <c r="AQ211" s="25"/>
      <c r="AR211" s="25"/>
      <c r="AS211" s="25"/>
      <c r="AT211" s="25"/>
      <c r="AU211" s="25"/>
      <c r="AV211" s="25"/>
      <c r="AW211" s="25"/>
      <c r="AX211" s="25"/>
      <c r="AY211" s="25"/>
      <c r="AZ211" s="25"/>
      <c r="BA211" s="25"/>
      <c r="BB211" s="25"/>
      <c r="BC211" s="25"/>
      <c r="BD211" s="25"/>
      <c r="BE211" s="25"/>
      <c r="BF211" s="25"/>
      <c r="BG211" s="25"/>
      <c r="BH211" s="25"/>
      <c r="BI211" s="25"/>
      <c r="BJ211" s="25"/>
      <c r="BK211" s="25"/>
      <c r="BL211" s="25"/>
      <c r="BM211" s="21">
        <f t="shared" si="178"/>
        <v>1228.8461538461531</v>
      </c>
      <c r="BP211" s="18">
        <v>2017</v>
      </c>
      <c r="BQ211" s="14">
        <f t="shared" si="179"/>
        <v>0</v>
      </c>
      <c r="BR211" s="14">
        <f t="shared" si="179"/>
        <v>0</v>
      </c>
      <c r="BS211" s="14">
        <f t="shared" si="179"/>
        <v>0</v>
      </c>
      <c r="BT211" s="14">
        <f t="shared" si="179"/>
        <v>0</v>
      </c>
      <c r="BU211" s="14">
        <f t="shared" si="179"/>
        <v>0</v>
      </c>
      <c r="BV211" s="14">
        <f t="shared" si="179"/>
        <v>8.8012519561815453E-2</v>
      </c>
      <c r="BW211" s="14">
        <f t="shared" si="179"/>
        <v>0.10629107981220656</v>
      </c>
      <c r="BX211" s="14">
        <f t="shared" si="179"/>
        <v>8.9201877934272297E-2</v>
      </c>
      <c r="BY211" s="14">
        <f t="shared" si="179"/>
        <v>8.8262910798122193E-2</v>
      </c>
      <c r="BZ211" s="14">
        <f t="shared" si="179"/>
        <v>8.9827856025039246E-2</v>
      </c>
      <c r="CA211" s="14">
        <f t="shared" si="179"/>
        <v>9.489827856025039E-2</v>
      </c>
      <c r="CB211" s="14">
        <f t="shared" si="179"/>
        <v>9.9280125195618144E-2</v>
      </c>
      <c r="CC211" s="14">
        <f t="shared" si="179"/>
        <v>7.9749608763693261E-2</v>
      </c>
      <c r="CD211" s="14">
        <f t="shared" si="179"/>
        <v>7.7370892018779336E-2</v>
      </c>
      <c r="CE211" s="14">
        <f t="shared" si="179"/>
        <v>5.8403755868544592E-2</v>
      </c>
      <c r="CF211" s="14">
        <f t="shared" si="179"/>
        <v>5.9217527386541464E-2</v>
      </c>
      <c r="CG211" s="14">
        <f t="shared" si="195"/>
        <v>6.9483568075117366E-2</v>
      </c>
      <c r="CH211" s="14">
        <f t="shared" si="173"/>
        <v>0</v>
      </c>
      <c r="CI211" s="14">
        <f t="shared" si="173"/>
        <v>0</v>
      </c>
      <c r="CJ211" s="14">
        <f t="shared" si="173"/>
        <v>0</v>
      </c>
      <c r="CK211" s="14">
        <f t="shared" si="173"/>
        <v>0</v>
      </c>
      <c r="CL211" s="14">
        <f t="shared" si="173"/>
        <v>0</v>
      </c>
      <c r="CM211" s="14">
        <f t="shared" si="173"/>
        <v>0</v>
      </c>
      <c r="CN211" s="14">
        <f t="shared" si="173"/>
        <v>0</v>
      </c>
      <c r="CO211" s="14">
        <f t="shared" si="173"/>
        <v>0</v>
      </c>
      <c r="CP211" s="14">
        <f t="shared" si="173"/>
        <v>0</v>
      </c>
      <c r="CQ211" s="14">
        <f t="shared" si="173"/>
        <v>0</v>
      </c>
      <c r="CR211" s="14">
        <f t="shared" si="173"/>
        <v>0</v>
      </c>
      <c r="CS211" s="14">
        <f t="shared" si="173"/>
        <v>0</v>
      </c>
      <c r="CT211" s="14">
        <f t="shared" si="173"/>
        <v>0</v>
      </c>
      <c r="CU211" s="14">
        <f t="shared" si="173"/>
        <v>0</v>
      </c>
      <c r="CV211" s="14">
        <f t="shared" si="173"/>
        <v>0</v>
      </c>
      <c r="CW211" s="14">
        <f t="shared" si="173"/>
        <v>0</v>
      </c>
      <c r="CX211" s="14">
        <f t="shared" si="199"/>
        <v>0</v>
      </c>
      <c r="CY211" s="14">
        <f t="shared" si="199"/>
        <v>0</v>
      </c>
      <c r="CZ211" s="14">
        <f t="shared" si="199"/>
        <v>0</v>
      </c>
      <c r="DA211" s="14">
        <f t="shared" si="199"/>
        <v>0</v>
      </c>
      <c r="DB211" s="14">
        <f t="shared" si="199"/>
        <v>0</v>
      </c>
      <c r="DC211" s="14">
        <f t="shared" si="196"/>
        <v>0</v>
      </c>
      <c r="DD211" s="14">
        <f t="shared" si="196"/>
        <v>0</v>
      </c>
      <c r="DE211" s="14">
        <f t="shared" si="196"/>
        <v>0</v>
      </c>
      <c r="DF211" s="14">
        <f t="shared" si="196"/>
        <v>0</v>
      </c>
      <c r="DG211" s="14">
        <f t="shared" si="196"/>
        <v>0</v>
      </c>
      <c r="DH211" s="14">
        <f t="shared" si="196"/>
        <v>0</v>
      </c>
      <c r="DI211" s="14">
        <f t="shared" si="196"/>
        <v>0</v>
      </c>
      <c r="DJ211" s="14">
        <f t="shared" si="196"/>
        <v>0</v>
      </c>
      <c r="DK211" s="14">
        <f t="shared" si="196"/>
        <v>0</v>
      </c>
      <c r="DL211" s="14">
        <f t="shared" si="196"/>
        <v>0</v>
      </c>
      <c r="DM211" s="14">
        <f t="shared" si="196"/>
        <v>0</v>
      </c>
      <c r="DN211" s="14">
        <f t="shared" si="196"/>
        <v>0</v>
      </c>
      <c r="DO211" s="14">
        <f t="shared" si="196"/>
        <v>0</v>
      </c>
      <c r="DP211" s="14">
        <f t="shared" si="196"/>
        <v>0</v>
      </c>
      <c r="DQ211" s="14">
        <f t="shared" si="196"/>
        <v>0</v>
      </c>
      <c r="DR211" s="14">
        <f t="shared" si="196"/>
        <v>0</v>
      </c>
      <c r="DS211" s="14">
        <f t="shared" si="197"/>
        <v>0</v>
      </c>
      <c r="DT211" s="14">
        <f t="shared" si="176"/>
        <v>0</v>
      </c>
      <c r="DU211" s="14">
        <f t="shared" si="176"/>
        <v>0</v>
      </c>
      <c r="DV211" s="14">
        <f t="shared" si="176"/>
        <v>0</v>
      </c>
      <c r="DW211" s="14">
        <f t="shared" si="176"/>
        <v>0</v>
      </c>
      <c r="DX211" s="14">
        <f t="shared" si="176"/>
        <v>0</v>
      </c>
      <c r="DY211" s="14">
        <f t="shared" si="176"/>
        <v>0</v>
      </c>
      <c r="DZ211" s="14">
        <f t="shared" si="180"/>
        <v>1.0000000000000004</v>
      </c>
    </row>
    <row r="212" spans="1:130">
      <c r="A212" s="18">
        <v>18</v>
      </c>
      <c r="B212" s="15">
        <f t="shared" si="177"/>
        <v>1</v>
      </c>
      <c r="C212" s="18">
        <v>2018</v>
      </c>
      <c r="D212" s="25">
        <f t="shared" si="181"/>
        <v>0</v>
      </c>
      <c r="E212" s="25">
        <f t="shared" si="182"/>
        <v>0</v>
      </c>
      <c r="F212" s="25">
        <f t="shared" si="183"/>
        <v>0</v>
      </c>
      <c r="G212" s="25">
        <f t="shared" si="184"/>
        <v>0</v>
      </c>
      <c r="H212" s="25">
        <f t="shared" si="185"/>
        <v>0</v>
      </c>
      <c r="I212" s="25">
        <f t="shared" si="186"/>
        <v>108.15384615384623</v>
      </c>
      <c r="J212" s="25">
        <f t="shared" si="187"/>
        <v>130.61538461538473</v>
      </c>
      <c r="K212" s="25">
        <f t="shared" si="188"/>
        <v>109.61538461538454</v>
      </c>
      <c r="L212" s="25">
        <f t="shared" si="189"/>
        <v>108.4615384615384</v>
      </c>
      <c r="M212" s="25">
        <f t="shared" si="190"/>
        <v>110.38461538461547</v>
      </c>
      <c r="N212" s="25">
        <f t="shared" si="191"/>
        <v>116.61538461538471</v>
      </c>
      <c r="O212" s="25">
        <f t="shared" si="192"/>
        <v>121.99999999999991</v>
      </c>
      <c r="P212" s="25">
        <f t="shared" si="193"/>
        <v>97.999999999999929</v>
      </c>
      <c r="Q212" s="25">
        <f t="shared" si="194"/>
        <v>95.076923076923009</v>
      </c>
      <c r="R212" s="25">
        <f t="shared" si="198"/>
        <v>71.769230769230717</v>
      </c>
      <c r="S212" s="25">
        <f t="shared" si="200"/>
        <v>72.769230769230717</v>
      </c>
      <c r="T212" s="25">
        <f t="shared" ref="T212:T230" si="201">VLOOKUP($C$82,$D$3:$K$63,$A$70,0)*(B196-B195)</f>
        <v>85.38461538461533</v>
      </c>
      <c r="U212" s="25">
        <f>VLOOKUP($C$83,$D$3:$K$63,$A$70,0)*(B195-B194)</f>
        <v>73.692307692307637</v>
      </c>
      <c r="V212" s="25">
        <f>VLOOKUP($C$84,$D$3:$K$63,$A$70,0)*B194</f>
        <v>0</v>
      </c>
      <c r="W212" s="25"/>
      <c r="X212" s="25"/>
      <c r="Y212" s="25"/>
      <c r="Z212" s="25"/>
      <c r="AA212" s="25"/>
      <c r="AB212" s="25"/>
      <c r="AC212" s="25"/>
      <c r="AD212" s="25"/>
      <c r="AE212" s="25"/>
      <c r="AF212" s="25"/>
      <c r="AG212" s="25"/>
      <c r="AH212" s="25"/>
      <c r="AI212" s="25"/>
      <c r="AJ212" s="25"/>
      <c r="AK212" s="25"/>
      <c r="AL212" s="25"/>
      <c r="AM212" s="25"/>
      <c r="AN212" s="25"/>
      <c r="AO212" s="25"/>
      <c r="AP212" s="25"/>
      <c r="AQ212" s="25"/>
      <c r="AR212" s="25"/>
      <c r="AS212" s="25"/>
      <c r="AT212" s="25"/>
      <c r="AU212" s="25"/>
      <c r="AV212" s="25"/>
      <c r="AW212" s="25"/>
      <c r="AX212" s="25"/>
      <c r="AY212" s="25"/>
      <c r="AZ212" s="25"/>
      <c r="BA212" s="25"/>
      <c r="BB212" s="25"/>
      <c r="BC212" s="25"/>
      <c r="BD212" s="25"/>
      <c r="BE212" s="25"/>
      <c r="BF212" s="25"/>
      <c r="BG212" s="25"/>
      <c r="BH212" s="25"/>
      <c r="BI212" s="25"/>
      <c r="BJ212" s="25"/>
      <c r="BK212" s="25"/>
      <c r="BL212" s="25"/>
      <c r="BM212" s="21">
        <f t="shared" si="178"/>
        <v>1302.5384615384612</v>
      </c>
      <c r="BP212" s="18">
        <v>2018</v>
      </c>
      <c r="BQ212" s="14">
        <f t="shared" si="179"/>
        <v>0</v>
      </c>
      <c r="BR212" s="14">
        <f t="shared" si="179"/>
        <v>0</v>
      </c>
      <c r="BS212" s="14">
        <f t="shared" si="179"/>
        <v>0</v>
      </c>
      <c r="BT212" s="14">
        <f t="shared" si="179"/>
        <v>0</v>
      </c>
      <c r="BU212" s="14">
        <f t="shared" si="179"/>
        <v>0</v>
      </c>
      <c r="BV212" s="14">
        <f t="shared" si="179"/>
        <v>8.3033130573436573E-2</v>
      </c>
      <c r="BW212" s="14">
        <f t="shared" si="179"/>
        <v>0.1002775645189867</v>
      </c>
      <c r="BX212" s="14">
        <f t="shared" si="179"/>
        <v>8.4155199905509917E-2</v>
      </c>
      <c r="BY212" s="14">
        <f t="shared" si="179"/>
        <v>8.3269355695978237E-2</v>
      </c>
      <c r="BZ212" s="14">
        <f t="shared" si="179"/>
        <v>8.47457627118645E-2</v>
      </c>
      <c r="CA212" s="14">
        <f t="shared" si="179"/>
        <v>8.9529321443335599E-2</v>
      </c>
      <c r="CB212" s="14">
        <f t="shared" si="179"/>
        <v>9.3663261087816654E-2</v>
      </c>
      <c r="CC212" s="14">
        <f t="shared" si="179"/>
        <v>7.5237701529557638E-2</v>
      </c>
      <c r="CD212" s="14">
        <f t="shared" si="179"/>
        <v>7.2993562865410699E-2</v>
      </c>
      <c r="CE212" s="14">
        <f t="shared" si="179"/>
        <v>5.5099509832870701E-2</v>
      </c>
      <c r="CF212" s="14">
        <f t="shared" si="179"/>
        <v>5.5867241481131494E-2</v>
      </c>
      <c r="CG212" s="14">
        <f t="shared" si="195"/>
        <v>6.5552471505344573E-2</v>
      </c>
      <c r="CH212" s="14">
        <f t="shared" si="173"/>
        <v>5.657591684875684E-2</v>
      </c>
      <c r="CI212" s="14">
        <f t="shared" si="173"/>
        <v>0</v>
      </c>
      <c r="CJ212" s="14">
        <f t="shared" si="173"/>
        <v>0</v>
      </c>
      <c r="CK212" s="14">
        <f t="shared" si="173"/>
        <v>0</v>
      </c>
      <c r="CL212" s="14">
        <f t="shared" si="173"/>
        <v>0</v>
      </c>
      <c r="CM212" s="14">
        <f t="shared" si="173"/>
        <v>0</v>
      </c>
      <c r="CN212" s="14">
        <f t="shared" si="173"/>
        <v>0</v>
      </c>
      <c r="CO212" s="14">
        <f t="shared" si="173"/>
        <v>0</v>
      </c>
      <c r="CP212" s="14">
        <f t="shared" si="173"/>
        <v>0</v>
      </c>
      <c r="CQ212" s="14">
        <f t="shared" si="173"/>
        <v>0</v>
      </c>
      <c r="CR212" s="14">
        <f t="shared" si="173"/>
        <v>0</v>
      </c>
      <c r="CS212" s="14">
        <f t="shared" si="173"/>
        <v>0</v>
      </c>
      <c r="CT212" s="14">
        <f t="shared" si="173"/>
        <v>0</v>
      </c>
      <c r="CU212" s="14">
        <f t="shared" si="173"/>
        <v>0</v>
      </c>
      <c r="CV212" s="14">
        <f t="shared" si="173"/>
        <v>0</v>
      </c>
      <c r="CW212" s="14">
        <f t="shared" si="173"/>
        <v>0</v>
      </c>
      <c r="CX212" s="14">
        <f t="shared" si="199"/>
        <v>0</v>
      </c>
      <c r="CY212" s="14">
        <f t="shared" si="199"/>
        <v>0</v>
      </c>
      <c r="CZ212" s="14">
        <f t="shared" si="199"/>
        <v>0</v>
      </c>
      <c r="DA212" s="14">
        <f t="shared" si="199"/>
        <v>0</v>
      </c>
      <c r="DB212" s="14">
        <f t="shared" si="199"/>
        <v>0</v>
      </c>
      <c r="DC212" s="14">
        <f t="shared" si="196"/>
        <v>0</v>
      </c>
      <c r="DD212" s="14">
        <f t="shared" si="196"/>
        <v>0</v>
      </c>
      <c r="DE212" s="14">
        <f t="shared" si="196"/>
        <v>0</v>
      </c>
      <c r="DF212" s="14">
        <f t="shared" si="196"/>
        <v>0</v>
      </c>
      <c r="DG212" s="14">
        <f t="shared" si="196"/>
        <v>0</v>
      </c>
      <c r="DH212" s="14">
        <f t="shared" si="196"/>
        <v>0</v>
      </c>
      <c r="DI212" s="14">
        <f t="shared" si="196"/>
        <v>0</v>
      </c>
      <c r="DJ212" s="14">
        <f t="shared" si="196"/>
        <v>0</v>
      </c>
      <c r="DK212" s="14">
        <f t="shared" si="196"/>
        <v>0</v>
      </c>
      <c r="DL212" s="14">
        <f t="shared" si="196"/>
        <v>0</v>
      </c>
      <c r="DM212" s="14">
        <f t="shared" si="196"/>
        <v>0</v>
      </c>
      <c r="DN212" s="14">
        <f t="shared" si="196"/>
        <v>0</v>
      </c>
      <c r="DO212" s="14">
        <f t="shared" si="196"/>
        <v>0</v>
      </c>
      <c r="DP212" s="14">
        <f t="shared" si="196"/>
        <v>0</v>
      </c>
      <c r="DQ212" s="14">
        <f t="shared" si="196"/>
        <v>0</v>
      </c>
      <c r="DR212" s="14">
        <f t="shared" si="196"/>
        <v>0</v>
      </c>
      <c r="DS212" s="14">
        <f t="shared" si="197"/>
        <v>0</v>
      </c>
      <c r="DT212" s="14">
        <f t="shared" si="176"/>
        <v>0</v>
      </c>
      <c r="DU212" s="14">
        <f t="shared" si="176"/>
        <v>0</v>
      </c>
      <c r="DV212" s="14">
        <f t="shared" si="176"/>
        <v>0</v>
      </c>
      <c r="DW212" s="14">
        <f t="shared" si="176"/>
        <v>0</v>
      </c>
      <c r="DX212" s="14">
        <f t="shared" si="176"/>
        <v>0</v>
      </c>
      <c r="DY212" s="14">
        <f t="shared" si="176"/>
        <v>0</v>
      </c>
      <c r="DZ212" s="14">
        <f t="shared" si="180"/>
        <v>1.0000000000000002</v>
      </c>
    </row>
    <row r="213" spans="1:130">
      <c r="A213" s="18">
        <v>19</v>
      </c>
      <c r="B213" s="15">
        <f t="shared" si="177"/>
        <v>1</v>
      </c>
      <c r="C213" s="18">
        <v>2019</v>
      </c>
      <c r="D213" s="25">
        <f t="shared" si="181"/>
        <v>0</v>
      </c>
      <c r="E213" s="25">
        <f t="shared" si="182"/>
        <v>0</v>
      </c>
      <c r="F213" s="25">
        <f t="shared" si="183"/>
        <v>0</v>
      </c>
      <c r="G213" s="25">
        <f t="shared" si="184"/>
        <v>0</v>
      </c>
      <c r="H213" s="25">
        <f t="shared" si="185"/>
        <v>0</v>
      </c>
      <c r="I213" s="25">
        <f t="shared" si="186"/>
        <v>3.1219471452459402E-13</v>
      </c>
      <c r="J213" s="25">
        <f t="shared" si="187"/>
        <v>130.61538461538473</v>
      </c>
      <c r="K213" s="25">
        <f t="shared" si="188"/>
        <v>109.6153846153847</v>
      </c>
      <c r="L213" s="25">
        <f t="shared" si="189"/>
        <v>108.4615384615384</v>
      </c>
      <c r="M213" s="25">
        <f t="shared" si="190"/>
        <v>110.38461538461532</v>
      </c>
      <c r="N213" s="25">
        <f t="shared" si="191"/>
        <v>116.61538461538471</v>
      </c>
      <c r="O213" s="25">
        <f t="shared" si="192"/>
        <v>122.0000000000001</v>
      </c>
      <c r="P213" s="25">
        <f t="shared" si="193"/>
        <v>97.999999999999929</v>
      </c>
      <c r="Q213" s="25">
        <f t="shared" si="194"/>
        <v>95.076923076923009</v>
      </c>
      <c r="R213" s="25">
        <f t="shared" si="198"/>
        <v>71.769230769230717</v>
      </c>
      <c r="S213" s="25">
        <f t="shared" si="200"/>
        <v>72.769230769230717</v>
      </c>
      <c r="T213" s="25">
        <f t="shared" si="201"/>
        <v>85.38461538461533</v>
      </c>
      <c r="U213" s="25">
        <f t="shared" ref="U213:U231" si="202">VLOOKUP($C$83,$D$3:$K$63,$A$70,0)*(B196-B195)</f>
        <v>73.692307692307637</v>
      </c>
      <c r="V213" s="25">
        <f>VLOOKUP($C$84,$D$3:$K$63,$A$70,0)*(B195-B194)</f>
        <v>46.384615384615351</v>
      </c>
      <c r="W213" s="25">
        <f>VLOOKUP($C$85,$D$3:$K$63,$A$70,0)*B194</f>
        <v>0</v>
      </c>
      <c r="X213" s="25"/>
      <c r="Y213" s="25"/>
      <c r="Z213" s="25"/>
      <c r="AA213" s="25"/>
      <c r="AB213" s="25"/>
      <c r="AC213" s="25"/>
      <c r="AD213" s="25"/>
      <c r="AE213" s="25"/>
      <c r="AF213" s="25"/>
      <c r="AG213" s="25"/>
      <c r="AH213" s="25"/>
      <c r="AI213" s="25"/>
      <c r="AJ213" s="25"/>
      <c r="AK213" s="25"/>
      <c r="AL213" s="25"/>
      <c r="AM213" s="25"/>
      <c r="AN213" s="25"/>
      <c r="AO213" s="25"/>
      <c r="AP213" s="25"/>
      <c r="AQ213" s="25"/>
      <c r="AR213" s="25"/>
      <c r="AS213" s="25"/>
      <c r="AT213" s="25"/>
      <c r="AU213" s="25"/>
      <c r="AV213" s="25"/>
      <c r="AW213" s="25"/>
      <c r="AX213" s="25"/>
      <c r="AY213" s="25"/>
      <c r="AZ213" s="25"/>
      <c r="BA213" s="25"/>
      <c r="BB213" s="25"/>
      <c r="BC213" s="25"/>
      <c r="BD213" s="25"/>
      <c r="BE213" s="25"/>
      <c r="BF213" s="25"/>
      <c r="BG213" s="25"/>
      <c r="BH213" s="25"/>
      <c r="BI213" s="25"/>
      <c r="BJ213" s="25"/>
      <c r="BK213" s="25"/>
      <c r="BL213" s="25"/>
      <c r="BM213" s="21">
        <f t="shared" si="178"/>
        <v>1240.7692307692307</v>
      </c>
      <c r="BP213" s="18">
        <v>2019</v>
      </c>
      <c r="BQ213" s="14">
        <f t="shared" si="179"/>
        <v>0</v>
      </c>
      <c r="BR213" s="14">
        <f t="shared" si="179"/>
        <v>0</v>
      </c>
      <c r="BS213" s="14">
        <f t="shared" si="179"/>
        <v>0</v>
      </c>
      <c r="BT213" s="14">
        <f t="shared" si="179"/>
        <v>0</v>
      </c>
      <c r="BU213" s="14">
        <f t="shared" si="179"/>
        <v>0</v>
      </c>
      <c r="BV213" s="14">
        <f t="shared" si="179"/>
        <v>2.516138430762382E-16</v>
      </c>
      <c r="BW213" s="14">
        <f t="shared" si="179"/>
        <v>0.10526968381897095</v>
      </c>
      <c r="BX213" s="14">
        <f t="shared" si="179"/>
        <v>8.8344699318040995E-2</v>
      </c>
      <c r="BY213" s="14">
        <f t="shared" si="179"/>
        <v>8.7414755114693071E-2</v>
      </c>
      <c r="BZ213" s="14">
        <f t="shared" si="179"/>
        <v>8.8964662120272736E-2</v>
      </c>
      <c r="CA213" s="14">
        <f t="shared" si="179"/>
        <v>9.3986360818350975E-2</v>
      </c>
      <c r="CB213" s="14">
        <f t="shared" si="179"/>
        <v>9.8326100433974051E-2</v>
      </c>
      <c r="CC213" s="14">
        <f t="shared" si="179"/>
        <v>7.898326100433968E-2</v>
      </c>
      <c r="CD213" s="14">
        <f t="shared" si="179"/>
        <v>7.6627402355858604E-2</v>
      </c>
      <c r="CE213" s="14">
        <f t="shared" si="179"/>
        <v>5.7842529448233065E-2</v>
      </c>
      <c r="CF213" s="14">
        <f t="shared" si="179"/>
        <v>5.8648481091134491E-2</v>
      </c>
      <c r="CG213" s="14">
        <f t="shared" si="195"/>
        <v>6.8815871047737093E-2</v>
      </c>
      <c r="CH213" s="14">
        <f t="shared" si="173"/>
        <v>5.939243645381273E-2</v>
      </c>
      <c r="CI213" s="14">
        <f t="shared" si="173"/>
        <v>3.7383756974581503E-2</v>
      </c>
      <c r="CJ213" s="14">
        <f t="shared" si="173"/>
        <v>0</v>
      </c>
      <c r="CK213" s="14">
        <f t="shared" si="173"/>
        <v>0</v>
      </c>
      <c r="CL213" s="14">
        <f t="shared" si="173"/>
        <v>0</v>
      </c>
      <c r="CM213" s="14">
        <f t="shared" si="173"/>
        <v>0</v>
      </c>
      <c r="CN213" s="14">
        <f t="shared" si="173"/>
        <v>0</v>
      </c>
      <c r="CO213" s="14">
        <f t="shared" si="173"/>
        <v>0</v>
      </c>
      <c r="CP213" s="14">
        <f t="shared" si="173"/>
        <v>0</v>
      </c>
      <c r="CQ213" s="14">
        <f t="shared" si="173"/>
        <v>0</v>
      </c>
      <c r="CR213" s="14">
        <f t="shared" si="173"/>
        <v>0</v>
      </c>
      <c r="CS213" s="14">
        <f t="shared" si="173"/>
        <v>0</v>
      </c>
      <c r="CT213" s="14">
        <f t="shared" si="173"/>
        <v>0</v>
      </c>
      <c r="CU213" s="14">
        <f t="shared" si="173"/>
        <v>0</v>
      </c>
      <c r="CV213" s="14">
        <f t="shared" si="173"/>
        <v>0</v>
      </c>
      <c r="CW213" s="14">
        <f t="shared" si="173"/>
        <v>0</v>
      </c>
      <c r="CX213" s="14">
        <f t="shared" si="199"/>
        <v>0</v>
      </c>
      <c r="CY213" s="14">
        <f t="shared" si="199"/>
        <v>0</v>
      </c>
      <c r="CZ213" s="14">
        <f t="shared" si="199"/>
        <v>0</v>
      </c>
      <c r="DA213" s="14">
        <f t="shared" si="199"/>
        <v>0</v>
      </c>
      <c r="DB213" s="14">
        <f t="shared" si="199"/>
        <v>0</v>
      </c>
      <c r="DC213" s="14">
        <f t="shared" si="196"/>
        <v>0</v>
      </c>
      <c r="DD213" s="14">
        <f t="shared" si="196"/>
        <v>0</v>
      </c>
      <c r="DE213" s="14">
        <f t="shared" si="196"/>
        <v>0</v>
      </c>
      <c r="DF213" s="14">
        <f t="shared" si="196"/>
        <v>0</v>
      </c>
      <c r="DG213" s="14">
        <f t="shared" si="196"/>
        <v>0</v>
      </c>
      <c r="DH213" s="14">
        <f t="shared" si="196"/>
        <v>0</v>
      </c>
      <c r="DI213" s="14">
        <f t="shared" si="196"/>
        <v>0</v>
      </c>
      <c r="DJ213" s="14">
        <f t="shared" si="196"/>
        <v>0</v>
      </c>
      <c r="DK213" s="14">
        <f t="shared" si="196"/>
        <v>0</v>
      </c>
      <c r="DL213" s="14">
        <f t="shared" si="196"/>
        <v>0</v>
      </c>
      <c r="DM213" s="14">
        <f t="shared" si="196"/>
        <v>0</v>
      </c>
      <c r="DN213" s="14">
        <f t="shared" si="196"/>
        <v>0</v>
      </c>
      <c r="DO213" s="14">
        <f t="shared" si="196"/>
        <v>0</v>
      </c>
      <c r="DP213" s="14">
        <f t="shared" si="196"/>
        <v>0</v>
      </c>
      <c r="DQ213" s="14">
        <f t="shared" si="196"/>
        <v>0</v>
      </c>
      <c r="DR213" s="14">
        <f t="shared" si="196"/>
        <v>0</v>
      </c>
      <c r="DS213" s="14">
        <f t="shared" si="197"/>
        <v>0</v>
      </c>
      <c r="DT213" s="14">
        <f t="shared" si="176"/>
        <v>0</v>
      </c>
      <c r="DU213" s="14">
        <f t="shared" si="176"/>
        <v>0</v>
      </c>
      <c r="DV213" s="14">
        <f t="shared" si="176"/>
        <v>0</v>
      </c>
      <c r="DW213" s="14">
        <f t="shared" si="176"/>
        <v>0</v>
      </c>
      <c r="DX213" s="14">
        <f t="shared" si="176"/>
        <v>0</v>
      </c>
      <c r="DY213" s="14">
        <f t="shared" si="176"/>
        <v>0</v>
      </c>
      <c r="DZ213" s="14">
        <f t="shared" si="180"/>
        <v>1.0000000000000004</v>
      </c>
    </row>
    <row r="214" spans="1:130">
      <c r="A214" s="18">
        <v>20</v>
      </c>
      <c r="B214" s="15">
        <f t="shared" si="177"/>
        <v>1</v>
      </c>
      <c r="C214" s="18">
        <v>2020</v>
      </c>
      <c r="D214" s="25">
        <f t="shared" si="181"/>
        <v>0</v>
      </c>
      <c r="E214" s="25">
        <f t="shared" si="182"/>
        <v>0</v>
      </c>
      <c r="F214" s="25">
        <f t="shared" si="183"/>
        <v>0</v>
      </c>
      <c r="G214" s="25">
        <f t="shared" si="184"/>
        <v>0</v>
      </c>
      <c r="H214" s="25">
        <f t="shared" si="185"/>
        <v>0</v>
      </c>
      <c r="I214" s="25">
        <f t="shared" si="186"/>
        <v>0</v>
      </c>
      <c r="J214" s="25">
        <f t="shared" si="187"/>
        <v>3.7703173916270316E-13</v>
      </c>
      <c r="K214" s="25">
        <f t="shared" si="188"/>
        <v>109.6153846153847</v>
      </c>
      <c r="L214" s="25">
        <f t="shared" si="189"/>
        <v>108.46153846153855</v>
      </c>
      <c r="M214" s="25">
        <f t="shared" si="190"/>
        <v>110.38461538461532</v>
      </c>
      <c r="N214" s="25">
        <f t="shared" si="191"/>
        <v>116.61538461538454</v>
      </c>
      <c r="O214" s="25">
        <f t="shared" si="192"/>
        <v>122.0000000000001</v>
      </c>
      <c r="P214" s="25">
        <f t="shared" si="193"/>
        <v>98.000000000000071</v>
      </c>
      <c r="Q214" s="25">
        <f t="shared" si="194"/>
        <v>95.076923076923009</v>
      </c>
      <c r="R214" s="25">
        <f t="shared" si="198"/>
        <v>71.769230769230717</v>
      </c>
      <c r="S214" s="25">
        <f t="shared" si="200"/>
        <v>72.769230769230717</v>
      </c>
      <c r="T214" s="25">
        <f t="shared" si="201"/>
        <v>85.38461538461533</v>
      </c>
      <c r="U214" s="25">
        <f t="shared" si="202"/>
        <v>73.692307692307637</v>
      </c>
      <c r="V214" s="25">
        <f t="shared" ref="V214:V232" si="203">VLOOKUP($C$84,$D$3:$K$63,$A$70,0)*(B196-B195)</f>
        <v>46.384615384615351</v>
      </c>
      <c r="W214" s="25">
        <f>VLOOKUP($C$85,$D$3:$K$63,$A$70,0)*(B195-B194)</f>
        <v>32.769230769230745</v>
      </c>
      <c r="X214" s="25">
        <f>VLOOKUP($C$86,$D$3:$K$63,$A$70,0)*B194</f>
        <v>0</v>
      </c>
      <c r="Y214" s="25"/>
      <c r="Z214" s="25"/>
      <c r="AA214" s="25"/>
      <c r="AB214" s="25"/>
      <c r="AC214" s="25"/>
      <c r="AD214" s="25"/>
      <c r="AE214" s="25"/>
      <c r="AF214" s="25"/>
      <c r="AG214" s="25"/>
      <c r="AH214" s="25"/>
      <c r="AI214" s="25"/>
      <c r="AJ214" s="25"/>
      <c r="AK214" s="25"/>
      <c r="AL214" s="25"/>
      <c r="AM214" s="25"/>
      <c r="AN214" s="25"/>
      <c r="AO214" s="25"/>
      <c r="AP214" s="25"/>
      <c r="AQ214" s="25"/>
      <c r="AR214" s="25"/>
      <c r="AS214" s="25"/>
      <c r="AT214" s="25"/>
      <c r="AU214" s="25"/>
      <c r="AV214" s="25"/>
      <c r="AW214" s="25"/>
      <c r="AX214" s="25"/>
      <c r="AY214" s="25"/>
      <c r="AZ214" s="25"/>
      <c r="BA214" s="25"/>
      <c r="BB214" s="25"/>
      <c r="BC214" s="25"/>
      <c r="BD214" s="25"/>
      <c r="BE214" s="25"/>
      <c r="BF214" s="25"/>
      <c r="BG214" s="25"/>
      <c r="BH214" s="25"/>
      <c r="BI214" s="25"/>
      <c r="BJ214" s="25"/>
      <c r="BK214" s="25"/>
      <c r="BL214" s="25"/>
      <c r="BM214" s="21">
        <f t="shared" si="178"/>
        <v>1142.9230769230771</v>
      </c>
      <c r="BP214" s="18">
        <v>2020</v>
      </c>
      <c r="BQ214" s="14">
        <f t="shared" si="179"/>
        <v>0</v>
      </c>
      <c r="BR214" s="14">
        <f t="shared" si="179"/>
        <v>0</v>
      </c>
      <c r="BS214" s="14">
        <f t="shared" si="179"/>
        <v>0</v>
      </c>
      <c r="BT214" s="14">
        <f t="shared" si="179"/>
        <v>0</v>
      </c>
      <c r="BU214" s="14">
        <f t="shared" si="179"/>
        <v>0</v>
      </c>
      <c r="BV214" s="14">
        <f t="shared" si="179"/>
        <v>0</v>
      </c>
      <c r="BW214" s="14">
        <f t="shared" si="179"/>
        <v>3.2988374001313366E-16</v>
      </c>
      <c r="BX214" s="14">
        <f t="shared" si="179"/>
        <v>9.5907928388746858E-2</v>
      </c>
      <c r="BY214" s="14">
        <f t="shared" si="179"/>
        <v>9.4898371247812682E-2</v>
      </c>
      <c r="BZ214" s="14">
        <f t="shared" si="179"/>
        <v>9.658096648270284E-2</v>
      </c>
      <c r="CA214" s="14">
        <f t="shared" si="179"/>
        <v>0.10203257504374739</v>
      </c>
      <c r="CB214" s="14">
        <f t="shared" si="179"/>
        <v>0.10674384170144037</v>
      </c>
      <c r="CC214" s="14">
        <f t="shared" si="179"/>
        <v>8.5745053170009466E-2</v>
      </c>
      <c r="CD214" s="14">
        <f t="shared" si="179"/>
        <v>8.3187508412976105E-2</v>
      </c>
      <c r="CE214" s="14">
        <f t="shared" si="179"/>
        <v>6.279445416610574E-2</v>
      </c>
      <c r="CF214" s="14">
        <f t="shared" si="179"/>
        <v>6.3669403688248694E-2</v>
      </c>
      <c r="CG214" s="14">
        <f t="shared" si="195"/>
        <v>7.4707228429129025E-2</v>
      </c>
      <c r="CH214" s="14">
        <f t="shared" si="173"/>
        <v>6.4477049400996037E-2</v>
      </c>
      <c r="CI214" s="14">
        <f t="shared" si="173"/>
        <v>4.058419706555387E-2</v>
      </c>
      <c r="CJ214" s="14">
        <f t="shared" si="173"/>
        <v>2.8671422802530596E-2</v>
      </c>
      <c r="CK214" s="14">
        <f t="shared" si="173"/>
        <v>0</v>
      </c>
      <c r="CL214" s="14">
        <f t="shared" si="173"/>
        <v>0</v>
      </c>
      <c r="CM214" s="14">
        <f t="shared" si="173"/>
        <v>0</v>
      </c>
      <c r="CN214" s="14">
        <f t="shared" si="173"/>
        <v>0</v>
      </c>
      <c r="CO214" s="14">
        <f t="shared" si="173"/>
        <v>0</v>
      </c>
      <c r="CP214" s="14">
        <f t="shared" si="173"/>
        <v>0</v>
      </c>
      <c r="CQ214" s="14">
        <f t="shared" si="173"/>
        <v>0</v>
      </c>
      <c r="CR214" s="14">
        <f t="shared" si="173"/>
        <v>0</v>
      </c>
      <c r="CS214" s="14">
        <f t="shared" si="173"/>
        <v>0</v>
      </c>
      <c r="CT214" s="14">
        <f t="shared" si="173"/>
        <v>0</v>
      </c>
      <c r="CU214" s="14">
        <f t="shared" si="173"/>
        <v>0</v>
      </c>
      <c r="CV214" s="14">
        <f t="shared" si="173"/>
        <v>0</v>
      </c>
      <c r="CW214" s="14">
        <f t="shared" si="173"/>
        <v>0</v>
      </c>
      <c r="CX214" s="14">
        <f t="shared" si="199"/>
        <v>0</v>
      </c>
      <c r="CY214" s="14">
        <f t="shared" si="199"/>
        <v>0</v>
      </c>
      <c r="CZ214" s="14">
        <f t="shared" si="199"/>
        <v>0</v>
      </c>
      <c r="DA214" s="14">
        <f t="shared" si="199"/>
        <v>0</v>
      </c>
      <c r="DB214" s="14">
        <f t="shared" si="199"/>
        <v>0</v>
      </c>
      <c r="DC214" s="14">
        <f t="shared" si="196"/>
        <v>0</v>
      </c>
      <c r="DD214" s="14">
        <f t="shared" si="196"/>
        <v>0</v>
      </c>
      <c r="DE214" s="14">
        <f t="shared" si="196"/>
        <v>0</v>
      </c>
      <c r="DF214" s="14">
        <f t="shared" si="196"/>
        <v>0</v>
      </c>
      <c r="DG214" s="14">
        <f t="shared" si="196"/>
        <v>0</v>
      </c>
      <c r="DH214" s="14">
        <f t="shared" si="196"/>
        <v>0</v>
      </c>
      <c r="DI214" s="14">
        <f t="shared" si="196"/>
        <v>0</v>
      </c>
      <c r="DJ214" s="14">
        <f t="shared" si="196"/>
        <v>0</v>
      </c>
      <c r="DK214" s="14">
        <f t="shared" si="196"/>
        <v>0</v>
      </c>
      <c r="DL214" s="14">
        <f t="shared" si="196"/>
        <v>0</v>
      </c>
      <c r="DM214" s="14">
        <f t="shared" si="196"/>
        <v>0</v>
      </c>
      <c r="DN214" s="14">
        <f t="shared" si="196"/>
        <v>0</v>
      </c>
      <c r="DO214" s="14">
        <f t="shared" si="196"/>
        <v>0</v>
      </c>
      <c r="DP214" s="14">
        <f t="shared" si="196"/>
        <v>0</v>
      </c>
      <c r="DQ214" s="14">
        <f t="shared" si="196"/>
        <v>0</v>
      </c>
      <c r="DR214" s="14">
        <f t="shared" si="196"/>
        <v>0</v>
      </c>
      <c r="DS214" s="14">
        <f t="shared" si="197"/>
        <v>0</v>
      </c>
      <c r="DT214" s="14">
        <f t="shared" si="176"/>
        <v>0</v>
      </c>
      <c r="DU214" s="14">
        <f t="shared" si="176"/>
        <v>0</v>
      </c>
      <c r="DV214" s="14">
        <f t="shared" si="176"/>
        <v>0</v>
      </c>
      <c r="DW214" s="14">
        <f t="shared" si="176"/>
        <v>0</v>
      </c>
      <c r="DX214" s="14">
        <f t="shared" si="176"/>
        <v>0</v>
      </c>
      <c r="DY214" s="14">
        <f t="shared" si="176"/>
        <v>0</v>
      </c>
      <c r="DZ214" s="14">
        <f t="shared" si="180"/>
        <v>0.99999999999999989</v>
      </c>
    </row>
    <row r="215" spans="1:130">
      <c r="C215" s="18">
        <v>2021</v>
      </c>
      <c r="D215" s="25"/>
      <c r="E215" s="25">
        <f t="shared" si="182"/>
        <v>0</v>
      </c>
      <c r="F215" s="25">
        <f t="shared" si="183"/>
        <v>0</v>
      </c>
      <c r="G215" s="25">
        <f t="shared" si="184"/>
        <v>0</v>
      </c>
      <c r="H215" s="25">
        <f t="shared" si="185"/>
        <v>0</v>
      </c>
      <c r="I215" s="25">
        <f t="shared" si="186"/>
        <v>0</v>
      </c>
      <c r="J215" s="25">
        <f t="shared" si="187"/>
        <v>0</v>
      </c>
      <c r="K215" s="25">
        <f t="shared" si="188"/>
        <v>3.1641356201816961E-13</v>
      </c>
      <c r="L215" s="25">
        <f t="shared" si="189"/>
        <v>108.46153846153855</v>
      </c>
      <c r="M215" s="25">
        <f t="shared" si="190"/>
        <v>110.38461538461547</v>
      </c>
      <c r="N215" s="25">
        <f t="shared" si="191"/>
        <v>116.61538461538454</v>
      </c>
      <c r="O215" s="25">
        <f t="shared" si="192"/>
        <v>121.99999999999991</v>
      </c>
      <c r="P215" s="25">
        <f t="shared" si="193"/>
        <v>98.000000000000071</v>
      </c>
      <c r="Q215" s="25">
        <f t="shared" si="194"/>
        <v>95.076923076923151</v>
      </c>
      <c r="R215" s="25">
        <f t="shared" si="198"/>
        <v>71.769230769230717</v>
      </c>
      <c r="S215" s="25">
        <f t="shared" si="200"/>
        <v>72.769230769230717</v>
      </c>
      <c r="T215" s="25">
        <f t="shared" si="201"/>
        <v>85.38461538461533</v>
      </c>
      <c r="U215" s="25">
        <f t="shared" si="202"/>
        <v>73.692307692307637</v>
      </c>
      <c r="V215" s="25">
        <f t="shared" si="203"/>
        <v>46.384615384615351</v>
      </c>
      <c r="W215" s="25">
        <f t="shared" ref="W215:W233" si="204">VLOOKUP($C$85,$D$3:$K$63,$A$70,0)*(B196-B195)</f>
        <v>32.769230769230745</v>
      </c>
      <c r="X215" s="25">
        <f>VLOOKUP($C$86,$D$3:$K$63,$A$70,0)*(B195-B194)</f>
        <v>0.46153846153846123</v>
      </c>
      <c r="Y215" s="25">
        <f>VLOOKUP($C$87,$D$3:$K$63,$A$70,0)*B194</f>
        <v>0</v>
      </c>
      <c r="Z215" s="25"/>
      <c r="AA215" s="25"/>
      <c r="AB215" s="25"/>
      <c r="AC215" s="25"/>
      <c r="AD215" s="25"/>
      <c r="AE215" s="25"/>
      <c r="AF215" s="25"/>
      <c r="AG215" s="25"/>
      <c r="AH215" s="25"/>
      <c r="AI215" s="25"/>
      <c r="AJ215" s="25"/>
      <c r="AK215" s="25"/>
      <c r="AL215" s="25"/>
      <c r="AM215" s="25"/>
      <c r="AN215" s="25"/>
      <c r="AO215" s="25"/>
      <c r="AP215" s="25"/>
      <c r="AQ215" s="25"/>
      <c r="AR215" s="25"/>
      <c r="AS215" s="25"/>
      <c r="AT215" s="25"/>
      <c r="AU215" s="25"/>
      <c r="AV215" s="25"/>
      <c r="AW215" s="25"/>
      <c r="AX215" s="25"/>
      <c r="AY215" s="25"/>
      <c r="AZ215" s="25"/>
      <c r="BA215" s="25"/>
      <c r="BB215" s="25"/>
      <c r="BC215" s="25"/>
      <c r="BD215" s="25"/>
      <c r="BE215" s="25"/>
      <c r="BF215" s="25"/>
      <c r="BG215" s="25"/>
      <c r="BH215" s="25"/>
      <c r="BI215" s="25"/>
      <c r="BJ215" s="25"/>
      <c r="BK215" s="25"/>
      <c r="BL215" s="25"/>
      <c r="BM215" s="21">
        <f t="shared" si="178"/>
        <v>1033.7692307692312</v>
      </c>
      <c r="BP215" s="18">
        <v>2021</v>
      </c>
      <c r="BQ215" s="14">
        <f t="shared" si="179"/>
        <v>0</v>
      </c>
      <c r="BR215" s="14">
        <f t="shared" si="179"/>
        <v>0</v>
      </c>
      <c r="BS215" s="14">
        <f t="shared" si="179"/>
        <v>0</v>
      </c>
      <c r="BT215" s="14">
        <f t="shared" si="179"/>
        <v>0</v>
      </c>
      <c r="BU215" s="14">
        <f t="shared" si="179"/>
        <v>0</v>
      </c>
      <c r="BV215" s="14">
        <f t="shared" si="179"/>
        <v>0</v>
      </c>
      <c r="BW215" s="14">
        <f t="shared" si="179"/>
        <v>0</v>
      </c>
      <c r="BX215" s="14">
        <f t="shared" si="179"/>
        <v>3.0607755831804475E-16</v>
      </c>
      <c r="BY215" s="14">
        <f t="shared" si="179"/>
        <v>0.10491852072326814</v>
      </c>
      <c r="BZ215" s="14">
        <f t="shared" si="179"/>
        <v>0.10677877818290056</v>
      </c>
      <c r="CA215" s="14">
        <f t="shared" si="179"/>
        <v>0.11280601235210942</v>
      </c>
      <c r="CB215" s="14">
        <f t="shared" si="179"/>
        <v>0.11801473323908016</v>
      </c>
      <c r="CC215" s="14">
        <f t="shared" si="179"/>
        <v>9.4798720142867804E-2</v>
      </c>
      <c r="CD215" s="14">
        <f t="shared" si="179"/>
        <v>9.1971128804226546E-2</v>
      </c>
      <c r="CE215" s="14">
        <f t="shared" si="179"/>
        <v>6.9424808393481585E-2</v>
      </c>
      <c r="CF215" s="14">
        <f t="shared" si="179"/>
        <v>7.0392142272490438E-2</v>
      </c>
      <c r="CG215" s="14">
        <f t="shared" si="195"/>
        <v>8.2595431207679051E-2</v>
      </c>
      <c r="CH215" s="14">
        <f t="shared" si="173"/>
        <v>7.1285065853113991E-2</v>
      </c>
      <c r="CI215" s="14">
        <f t="shared" si="173"/>
        <v>4.4869409926333752E-2</v>
      </c>
      <c r="CJ215" s="14">
        <f t="shared" si="173"/>
        <v>3.1698787112136285E-2</v>
      </c>
      <c r="CK215" s="14">
        <f t="shared" si="173"/>
        <v>4.4646179031177869E-4</v>
      </c>
      <c r="CL215" s="14">
        <f t="shared" si="173"/>
        <v>0</v>
      </c>
      <c r="CM215" s="14">
        <f t="shared" si="173"/>
        <v>0</v>
      </c>
      <c r="CN215" s="14">
        <f t="shared" si="173"/>
        <v>0</v>
      </c>
      <c r="CO215" s="14">
        <f t="shared" si="173"/>
        <v>0</v>
      </c>
      <c r="CP215" s="14">
        <f t="shared" si="173"/>
        <v>0</v>
      </c>
      <c r="CQ215" s="14">
        <f t="shared" si="173"/>
        <v>0</v>
      </c>
      <c r="CR215" s="14">
        <f t="shared" si="173"/>
        <v>0</v>
      </c>
      <c r="CS215" s="14">
        <f t="shared" si="173"/>
        <v>0</v>
      </c>
      <c r="CT215" s="14">
        <f t="shared" si="173"/>
        <v>0</v>
      </c>
      <c r="CU215" s="14">
        <f t="shared" si="173"/>
        <v>0</v>
      </c>
      <c r="CV215" s="14">
        <f t="shared" si="173"/>
        <v>0</v>
      </c>
      <c r="CW215" s="14">
        <f t="shared" si="173"/>
        <v>0</v>
      </c>
      <c r="CX215" s="14">
        <f t="shared" si="199"/>
        <v>0</v>
      </c>
      <c r="CY215" s="14">
        <f t="shared" si="199"/>
        <v>0</v>
      </c>
      <c r="CZ215" s="14">
        <f t="shared" si="199"/>
        <v>0</v>
      </c>
      <c r="DA215" s="14">
        <f t="shared" si="199"/>
        <v>0</v>
      </c>
      <c r="DB215" s="14">
        <f t="shared" si="199"/>
        <v>0</v>
      </c>
      <c r="DC215" s="14">
        <f t="shared" si="196"/>
        <v>0</v>
      </c>
      <c r="DD215" s="14">
        <f t="shared" si="196"/>
        <v>0</v>
      </c>
      <c r="DE215" s="14">
        <f t="shared" si="196"/>
        <v>0</v>
      </c>
      <c r="DF215" s="14">
        <f t="shared" si="196"/>
        <v>0</v>
      </c>
      <c r="DG215" s="14">
        <f t="shared" si="196"/>
        <v>0</v>
      </c>
      <c r="DH215" s="14">
        <f t="shared" si="196"/>
        <v>0</v>
      </c>
      <c r="DI215" s="14">
        <f t="shared" si="196"/>
        <v>0</v>
      </c>
      <c r="DJ215" s="14">
        <f t="shared" si="196"/>
        <v>0</v>
      </c>
      <c r="DK215" s="14">
        <f t="shared" si="196"/>
        <v>0</v>
      </c>
      <c r="DL215" s="14">
        <f t="shared" si="196"/>
        <v>0</v>
      </c>
      <c r="DM215" s="14">
        <f t="shared" si="196"/>
        <v>0</v>
      </c>
      <c r="DN215" s="14">
        <f t="shared" si="196"/>
        <v>0</v>
      </c>
      <c r="DO215" s="14">
        <f t="shared" si="196"/>
        <v>0</v>
      </c>
      <c r="DP215" s="14">
        <f t="shared" si="196"/>
        <v>0</v>
      </c>
      <c r="DQ215" s="14">
        <f t="shared" si="196"/>
        <v>0</v>
      </c>
      <c r="DR215" s="14">
        <f t="shared" si="196"/>
        <v>0</v>
      </c>
      <c r="DS215" s="14">
        <f t="shared" si="197"/>
        <v>0</v>
      </c>
      <c r="DT215" s="14">
        <f t="shared" si="176"/>
        <v>0</v>
      </c>
      <c r="DU215" s="14">
        <f t="shared" si="176"/>
        <v>0</v>
      </c>
      <c r="DV215" s="14">
        <f t="shared" si="176"/>
        <v>0</v>
      </c>
      <c r="DW215" s="14">
        <f t="shared" si="176"/>
        <v>0</v>
      </c>
      <c r="DX215" s="14">
        <f t="shared" si="176"/>
        <v>0</v>
      </c>
      <c r="DY215" s="14">
        <f t="shared" si="176"/>
        <v>0</v>
      </c>
      <c r="DZ215" s="14">
        <f t="shared" si="180"/>
        <v>0.99999999999999978</v>
      </c>
    </row>
    <row r="216" spans="1:130">
      <c r="C216" s="18">
        <v>2022</v>
      </c>
      <c r="D216" s="25"/>
      <c r="E216" s="25"/>
      <c r="F216" s="25">
        <f t="shared" si="183"/>
        <v>0</v>
      </c>
      <c r="G216" s="25">
        <f t="shared" si="184"/>
        <v>0</v>
      </c>
      <c r="H216" s="25">
        <f t="shared" si="185"/>
        <v>0</v>
      </c>
      <c r="I216" s="25">
        <f t="shared" si="186"/>
        <v>0</v>
      </c>
      <c r="J216" s="25">
        <f t="shared" si="187"/>
        <v>0</v>
      </c>
      <c r="K216" s="25">
        <f t="shared" si="188"/>
        <v>0</v>
      </c>
      <c r="L216" s="25">
        <f t="shared" si="189"/>
        <v>3.1308289294429414E-13</v>
      </c>
      <c r="M216" s="25">
        <f t="shared" si="190"/>
        <v>110.38461538461547</v>
      </c>
      <c r="N216" s="25">
        <f t="shared" si="191"/>
        <v>116.61538461538471</v>
      </c>
      <c r="O216" s="25">
        <f t="shared" si="192"/>
        <v>121.99999999999991</v>
      </c>
      <c r="P216" s="25">
        <f t="shared" si="193"/>
        <v>97.999999999999929</v>
      </c>
      <c r="Q216" s="25">
        <f t="shared" si="194"/>
        <v>95.076923076923151</v>
      </c>
      <c r="R216" s="25">
        <f t="shared" si="198"/>
        <v>71.76923076923083</v>
      </c>
      <c r="S216" s="25">
        <f t="shared" si="200"/>
        <v>72.769230769230717</v>
      </c>
      <c r="T216" s="25">
        <f t="shared" si="201"/>
        <v>85.38461538461533</v>
      </c>
      <c r="U216" s="25">
        <f t="shared" si="202"/>
        <v>73.692307692307637</v>
      </c>
      <c r="V216" s="25">
        <f t="shared" si="203"/>
        <v>46.384615384615351</v>
      </c>
      <c r="W216" s="25">
        <f t="shared" si="204"/>
        <v>32.769230769230745</v>
      </c>
      <c r="X216" s="25">
        <f t="shared" ref="X216:X234" si="205">VLOOKUP($C$86,$D$3:$K$63,$A$70,0)*(B196-B195)</f>
        <v>0.46153846153846123</v>
      </c>
      <c r="Y216" s="25">
        <f>VLOOKUP($C$87,$D$3:$K$63,$A$70,0)*(B195-B194)</f>
        <v>0.23076923076923062</v>
      </c>
      <c r="Z216" s="25">
        <f>VLOOKUP($C$88,$D$3:$K$63,$A$70,0)*B194</f>
        <v>0</v>
      </c>
      <c r="AA216" s="25"/>
      <c r="AB216" s="25"/>
      <c r="AC216" s="25"/>
      <c r="AD216" s="25"/>
      <c r="AE216" s="25"/>
      <c r="AF216" s="25"/>
      <c r="AG216" s="25"/>
      <c r="AH216" s="25"/>
      <c r="AI216" s="25"/>
      <c r="AJ216" s="25"/>
      <c r="AK216" s="25"/>
      <c r="AL216" s="25"/>
      <c r="AM216" s="25"/>
      <c r="AN216" s="25"/>
      <c r="AO216" s="25"/>
      <c r="AP216" s="25"/>
      <c r="AQ216" s="25"/>
      <c r="AR216" s="25"/>
      <c r="AS216" s="25"/>
      <c r="AT216" s="25"/>
      <c r="AU216" s="25"/>
      <c r="AV216" s="25"/>
      <c r="AW216" s="25"/>
      <c r="AX216" s="25"/>
      <c r="AY216" s="25"/>
      <c r="AZ216" s="25"/>
      <c r="BA216" s="25"/>
      <c r="BB216" s="25"/>
      <c r="BC216" s="25"/>
      <c r="BD216" s="25"/>
      <c r="BE216" s="25"/>
      <c r="BF216" s="25"/>
      <c r="BG216" s="25"/>
      <c r="BH216" s="25"/>
      <c r="BI216" s="25"/>
      <c r="BJ216" s="25"/>
      <c r="BK216" s="25"/>
      <c r="BL216" s="25"/>
      <c r="BM216" s="21">
        <f t="shared" si="178"/>
        <v>925.53846153846189</v>
      </c>
      <c r="BP216" s="18">
        <v>2022</v>
      </c>
      <c r="BQ216" s="14">
        <f t="shared" si="179"/>
        <v>0</v>
      </c>
      <c r="BR216" s="14">
        <f t="shared" si="179"/>
        <v>0</v>
      </c>
      <c r="BS216" s="14">
        <f t="shared" si="179"/>
        <v>0</v>
      </c>
      <c r="BT216" s="14">
        <f t="shared" si="179"/>
        <v>0</v>
      </c>
      <c r="BU216" s="14">
        <f t="shared" si="179"/>
        <v>0</v>
      </c>
      <c r="BV216" s="14">
        <f t="shared" si="179"/>
        <v>0</v>
      </c>
      <c r="BW216" s="14">
        <f t="shared" si="179"/>
        <v>0</v>
      </c>
      <c r="BX216" s="14">
        <f t="shared" si="179"/>
        <v>0</v>
      </c>
      <c r="BY216" s="14">
        <f t="shared" si="179"/>
        <v>3.3827107781547724E-16</v>
      </c>
      <c r="BZ216" s="14">
        <f t="shared" si="179"/>
        <v>0.11926529255319154</v>
      </c>
      <c r="CA216" s="14">
        <f t="shared" si="179"/>
        <v>0.12599734042553198</v>
      </c>
      <c r="CB216" s="14">
        <f t="shared" si="179"/>
        <v>0.13181515957446793</v>
      </c>
      <c r="CC216" s="14">
        <f t="shared" si="179"/>
        <v>0.10588430851063818</v>
      </c>
      <c r="CD216" s="14">
        <f t="shared" si="179"/>
        <v>0.10272606382978727</v>
      </c>
      <c r="CE216" s="14">
        <f t="shared" si="179"/>
        <v>7.7543218085106419E-2</v>
      </c>
      <c r="CF216" s="14">
        <f t="shared" si="179"/>
        <v>7.8623670212765867E-2</v>
      </c>
      <c r="CG216" s="14">
        <f t="shared" si="195"/>
        <v>9.2253989361702038E-2</v>
      </c>
      <c r="CH216" s="14">
        <f t="shared" si="173"/>
        <v>7.9621010638297782E-2</v>
      </c>
      <c r="CI216" s="14">
        <f t="shared" si="173"/>
        <v>5.011635638297867E-2</v>
      </c>
      <c r="CJ216" s="14">
        <f t="shared" si="173"/>
        <v>3.540558510638294E-2</v>
      </c>
      <c r="CK216" s="14">
        <f t="shared" si="173"/>
        <v>4.9867021276595697E-4</v>
      </c>
      <c r="CL216" s="14">
        <f t="shared" si="173"/>
        <v>2.4933510638297849E-4</v>
      </c>
      <c r="CM216" s="14">
        <f t="shared" si="173"/>
        <v>0</v>
      </c>
      <c r="CN216" s="14">
        <f t="shared" si="173"/>
        <v>0</v>
      </c>
      <c r="CO216" s="14">
        <f t="shared" si="173"/>
        <v>0</v>
      </c>
      <c r="CP216" s="14">
        <f t="shared" si="173"/>
        <v>0</v>
      </c>
      <c r="CQ216" s="14">
        <f t="shared" si="173"/>
        <v>0</v>
      </c>
      <c r="CR216" s="14">
        <f t="shared" si="173"/>
        <v>0</v>
      </c>
      <c r="CS216" s="14">
        <f t="shared" si="173"/>
        <v>0</v>
      </c>
      <c r="CT216" s="14">
        <f t="shared" si="173"/>
        <v>0</v>
      </c>
      <c r="CU216" s="14">
        <f t="shared" si="173"/>
        <v>0</v>
      </c>
      <c r="CV216" s="14">
        <f t="shared" si="173"/>
        <v>0</v>
      </c>
      <c r="CW216" s="14">
        <f t="shared" si="173"/>
        <v>0</v>
      </c>
      <c r="CX216" s="14">
        <f t="shared" si="199"/>
        <v>0</v>
      </c>
      <c r="CY216" s="14">
        <f t="shared" si="199"/>
        <v>0</v>
      </c>
      <c r="CZ216" s="14">
        <f t="shared" si="199"/>
        <v>0</v>
      </c>
      <c r="DA216" s="14">
        <f t="shared" si="199"/>
        <v>0</v>
      </c>
      <c r="DB216" s="14">
        <f t="shared" si="199"/>
        <v>0</v>
      </c>
      <c r="DC216" s="14">
        <f t="shared" si="196"/>
        <v>0</v>
      </c>
      <c r="DD216" s="14">
        <f t="shared" si="196"/>
        <v>0</v>
      </c>
      <c r="DE216" s="14">
        <f t="shared" si="196"/>
        <v>0</v>
      </c>
      <c r="DF216" s="14">
        <f t="shared" si="196"/>
        <v>0</v>
      </c>
      <c r="DG216" s="14">
        <f t="shared" si="196"/>
        <v>0</v>
      </c>
      <c r="DH216" s="14">
        <f t="shared" si="196"/>
        <v>0</v>
      </c>
      <c r="DI216" s="14">
        <f t="shared" si="196"/>
        <v>0</v>
      </c>
      <c r="DJ216" s="14">
        <f t="shared" si="196"/>
        <v>0</v>
      </c>
      <c r="DK216" s="14">
        <f t="shared" si="196"/>
        <v>0</v>
      </c>
      <c r="DL216" s="14">
        <f t="shared" si="196"/>
        <v>0</v>
      </c>
      <c r="DM216" s="14">
        <f t="shared" si="196"/>
        <v>0</v>
      </c>
      <c r="DN216" s="14">
        <f t="shared" si="196"/>
        <v>0</v>
      </c>
      <c r="DO216" s="14">
        <f t="shared" si="196"/>
        <v>0</v>
      </c>
      <c r="DP216" s="14">
        <f t="shared" si="196"/>
        <v>0</v>
      </c>
      <c r="DQ216" s="14">
        <f t="shared" si="196"/>
        <v>0</v>
      </c>
      <c r="DR216" s="14">
        <f t="shared" si="196"/>
        <v>0</v>
      </c>
      <c r="DS216" s="14">
        <f t="shared" si="197"/>
        <v>0</v>
      </c>
      <c r="DT216" s="14">
        <f t="shared" si="176"/>
        <v>0</v>
      </c>
      <c r="DU216" s="14">
        <f t="shared" si="176"/>
        <v>0</v>
      </c>
      <c r="DV216" s="14">
        <f t="shared" si="176"/>
        <v>0</v>
      </c>
      <c r="DW216" s="14">
        <f t="shared" si="176"/>
        <v>0</v>
      </c>
      <c r="DX216" s="14">
        <f t="shared" si="176"/>
        <v>0</v>
      </c>
      <c r="DY216" s="14">
        <f t="shared" si="176"/>
        <v>0</v>
      </c>
      <c r="DZ216" s="14">
        <f t="shared" si="180"/>
        <v>0.99999999999999978</v>
      </c>
    </row>
    <row r="217" spans="1:130">
      <c r="C217" s="18">
        <v>2023</v>
      </c>
      <c r="D217" s="25"/>
      <c r="E217" s="25"/>
      <c r="F217" s="25"/>
      <c r="G217" s="25">
        <f t="shared" si="184"/>
        <v>0</v>
      </c>
      <c r="H217" s="25">
        <f t="shared" si="185"/>
        <v>0</v>
      </c>
      <c r="I217" s="25">
        <f t="shared" si="186"/>
        <v>0</v>
      </c>
      <c r="J217" s="25">
        <f t="shared" si="187"/>
        <v>0</v>
      </c>
      <c r="K217" s="25">
        <f t="shared" si="188"/>
        <v>0</v>
      </c>
      <c r="L217" s="25">
        <f t="shared" si="189"/>
        <v>0</v>
      </c>
      <c r="M217" s="25">
        <f t="shared" si="190"/>
        <v>3.1863400806741993E-13</v>
      </c>
      <c r="N217" s="25">
        <f t="shared" si="191"/>
        <v>116.61538461538471</v>
      </c>
      <c r="O217" s="25">
        <f t="shared" si="192"/>
        <v>122.0000000000001</v>
      </c>
      <c r="P217" s="25">
        <f t="shared" si="193"/>
        <v>97.999999999999929</v>
      </c>
      <c r="Q217" s="25">
        <f t="shared" si="194"/>
        <v>95.076923076923009</v>
      </c>
      <c r="R217" s="25">
        <f t="shared" si="198"/>
        <v>71.76923076923083</v>
      </c>
      <c r="S217" s="25">
        <f t="shared" si="200"/>
        <v>72.76923076923083</v>
      </c>
      <c r="T217" s="25">
        <f t="shared" si="201"/>
        <v>85.38461538461533</v>
      </c>
      <c r="U217" s="25">
        <f t="shared" si="202"/>
        <v>73.692307692307637</v>
      </c>
      <c r="V217" s="25">
        <f t="shared" si="203"/>
        <v>46.384615384615351</v>
      </c>
      <c r="W217" s="25">
        <f t="shared" si="204"/>
        <v>32.769230769230745</v>
      </c>
      <c r="X217" s="25">
        <f t="shared" si="205"/>
        <v>0.46153846153846123</v>
      </c>
      <c r="Y217" s="25">
        <f t="shared" ref="Y217:Y235" si="206">VLOOKUP($C$87,$D$3:$K$63,$A$70,0)*(B196-B195)</f>
        <v>0.23076923076923062</v>
      </c>
      <c r="Z217" s="25">
        <f>VLOOKUP($C$88,$D$3:$K$63,$A$70,0)*(B195-B194)</f>
        <v>0.23076923076923062</v>
      </c>
      <c r="AA217" s="25">
        <f>VLOOKUP($C$89,$D$3:$K$63,$A$70,0)*B194</f>
        <v>0</v>
      </c>
      <c r="AB217" s="25"/>
      <c r="AC217" s="25"/>
      <c r="AD217" s="25"/>
      <c r="AE217" s="25"/>
      <c r="AF217" s="25"/>
      <c r="AG217" s="25"/>
      <c r="AH217" s="25"/>
      <c r="AI217" s="25"/>
      <c r="AJ217" s="25"/>
      <c r="AK217" s="25"/>
      <c r="AL217" s="25"/>
      <c r="AM217" s="25"/>
      <c r="AN217" s="25"/>
      <c r="AO217" s="25"/>
      <c r="AP217" s="25"/>
      <c r="AQ217" s="25"/>
      <c r="AR217" s="25"/>
      <c r="AS217" s="25"/>
      <c r="AT217" s="25"/>
      <c r="AU217" s="25"/>
      <c r="AV217" s="25"/>
      <c r="AW217" s="25"/>
      <c r="AX217" s="25"/>
      <c r="AY217" s="25"/>
      <c r="AZ217" s="25"/>
      <c r="BA217" s="25"/>
      <c r="BB217" s="25"/>
      <c r="BC217" s="25"/>
      <c r="BD217" s="25"/>
      <c r="BE217" s="25"/>
      <c r="BF217" s="25"/>
      <c r="BG217" s="25"/>
      <c r="BH217" s="25"/>
      <c r="BI217" s="25"/>
      <c r="BJ217" s="25"/>
      <c r="BK217" s="25"/>
      <c r="BL217" s="25"/>
      <c r="BM217" s="21">
        <f t="shared" si="178"/>
        <v>815.38461538461581</v>
      </c>
      <c r="BP217" s="18">
        <v>2023</v>
      </c>
      <c r="BQ217" s="14">
        <f t="shared" si="179"/>
        <v>0</v>
      </c>
      <c r="BR217" s="14">
        <f t="shared" si="179"/>
        <v>0</v>
      </c>
      <c r="BS217" s="14">
        <f t="shared" si="179"/>
        <v>0</v>
      </c>
      <c r="BT217" s="14">
        <f t="shared" si="179"/>
        <v>0</v>
      </c>
      <c r="BU217" s="14">
        <f t="shared" si="179"/>
        <v>0</v>
      </c>
      <c r="BV217" s="14">
        <f t="shared" si="179"/>
        <v>0</v>
      </c>
      <c r="BW217" s="14">
        <f t="shared" si="179"/>
        <v>0</v>
      </c>
      <c r="BX217" s="14">
        <f t="shared" si="179"/>
        <v>0</v>
      </c>
      <c r="BY217" s="14">
        <f t="shared" si="179"/>
        <v>0</v>
      </c>
      <c r="BZ217" s="14">
        <f t="shared" si="179"/>
        <v>3.9077755706381668E-16</v>
      </c>
      <c r="CA217" s="14">
        <f t="shared" si="179"/>
        <v>0.14301886792452834</v>
      </c>
      <c r="CB217" s="14">
        <f t="shared" si="179"/>
        <v>0.149622641509434</v>
      </c>
      <c r="CC217" s="14">
        <f t="shared" si="179"/>
        <v>0.12018867924528287</v>
      </c>
      <c r="CD217" s="14">
        <f t="shared" si="179"/>
        <v>0.11660377358490552</v>
      </c>
      <c r="CE217" s="14">
        <f t="shared" si="179"/>
        <v>8.801886792452833E-2</v>
      </c>
      <c r="CF217" s="14">
        <f t="shared" si="179"/>
        <v>8.9245283018867957E-2</v>
      </c>
      <c r="CG217" s="14">
        <f t="shared" si="195"/>
        <v>0.10471698113207535</v>
      </c>
      <c r="CH217" s="14">
        <f t="shared" si="173"/>
        <v>9.0377358490565926E-2</v>
      </c>
      <c r="CI217" s="14">
        <f t="shared" si="173"/>
        <v>5.6886792452830119E-2</v>
      </c>
      <c r="CJ217" s="14">
        <f t="shared" si="173"/>
        <v>4.0188679245282966E-2</v>
      </c>
      <c r="CK217" s="14">
        <f t="shared" si="173"/>
        <v>5.6603773584905598E-4</v>
      </c>
      <c r="CL217" s="14">
        <f t="shared" si="173"/>
        <v>2.8301886792452799E-4</v>
      </c>
      <c r="CM217" s="14">
        <f t="shared" si="173"/>
        <v>2.8301886792452799E-4</v>
      </c>
      <c r="CN217" s="14">
        <f t="shared" si="173"/>
        <v>0</v>
      </c>
      <c r="CO217" s="14">
        <f t="shared" si="173"/>
        <v>0</v>
      </c>
      <c r="CP217" s="14">
        <f t="shared" si="173"/>
        <v>0</v>
      </c>
      <c r="CQ217" s="14">
        <f t="shared" si="173"/>
        <v>0</v>
      </c>
      <c r="CR217" s="14">
        <f t="shared" si="173"/>
        <v>0</v>
      </c>
      <c r="CS217" s="14">
        <f t="shared" si="173"/>
        <v>0</v>
      </c>
      <c r="CT217" s="14">
        <f t="shared" si="173"/>
        <v>0</v>
      </c>
      <c r="CU217" s="14">
        <f t="shared" si="173"/>
        <v>0</v>
      </c>
      <c r="CV217" s="14">
        <f t="shared" si="173"/>
        <v>0</v>
      </c>
      <c r="CW217" s="14">
        <f t="shared" si="173"/>
        <v>0</v>
      </c>
      <c r="CX217" s="14">
        <f t="shared" si="199"/>
        <v>0</v>
      </c>
      <c r="CY217" s="14">
        <f t="shared" si="199"/>
        <v>0</v>
      </c>
      <c r="CZ217" s="14">
        <f t="shared" si="199"/>
        <v>0</v>
      </c>
      <c r="DA217" s="14">
        <f t="shared" si="199"/>
        <v>0</v>
      </c>
      <c r="DB217" s="14">
        <f t="shared" si="199"/>
        <v>0</v>
      </c>
      <c r="DC217" s="14">
        <f t="shared" si="196"/>
        <v>0</v>
      </c>
      <c r="DD217" s="14">
        <f t="shared" si="196"/>
        <v>0</v>
      </c>
      <c r="DE217" s="14">
        <f t="shared" si="196"/>
        <v>0</v>
      </c>
      <c r="DF217" s="14">
        <f t="shared" si="196"/>
        <v>0</v>
      </c>
      <c r="DG217" s="14">
        <f t="shared" si="196"/>
        <v>0</v>
      </c>
      <c r="DH217" s="14">
        <f t="shared" si="196"/>
        <v>0</v>
      </c>
      <c r="DI217" s="14">
        <f t="shared" si="196"/>
        <v>0</v>
      </c>
      <c r="DJ217" s="14">
        <f t="shared" si="196"/>
        <v>0</v>
      </c>
      <c r="DK217" s="14">
        <f t="shared" si="196"/>
        <v>0</v>
      </c>
      <c r="DL217" s="14">
        <f t="shared" si="196"/>
        <v>0</v>
      </c>
      <c r="DM217" s="14">
        <f t="shared" si="196"/>
        <v>0</v>
      </c>
      <c r="DN217" s="14">
        <f t="shared" si="196"/>
        <v>0</v>
      </c>
      <c r="DO217" s="14">
        <f t="shared" si="196"/>
        <v>0</v>
      </c>
      <c r="DP217" s="14">
        <f t="shared" si="196"/>
        <v>0</v>
      </c>
      <c r="DQ217" s="14">
        <f t="shared" si="196"/>
        <v>0</v>
      </c>
      <c r="DR217" s="14">
        <f t="shared" si="196"/>
        <v>0</v>
      </c>
      <c r="DS217" s="14">
        <f t="shared" si="197"/>
        <v>0</v>
      </c>
      <c r="DT217" s="14">
        <f t="shared" si="176"/>
        <v>0</v>
      </c>
      <c r="DU217" s="14">
        <f t="shared" si="176"/>
        <v>0</v>
      </c>
      <c r="DV217" s="14">
        <f t="shared" si="176"/>
        <v>0</v>
      </c>
      <c r="DW217" s="14">
        <f t="shared" si="176"/>
        <v>0</v>
      </c>
      <c r="DX217" s="14">
        <f t="shared" si="176"/>
        <v>0</v>
      </c>
      <c r="DY217" s="14">
        <f t="shared" si="176"/>
        <v>0</v>
      </c>
      <c r="DZ217" s="14">
        <f t="shared" si="180"/>
        <v>0.99999999999999967</v>
      </c>
    </row>
    <row r="218" spans="1:130">
      <c r="C218" s="18">
        <v>2024</v>
      </c>
      <c r="D218" s="25"/>
      <c r="E218" s="25"/>
      <c r="F218" s="25"/>
      <c r="G218" s="25"/>
      <c r="H218" s="25">
        <f t="shared" si="185"/>
        <v>0</v>
      </c>
      <c r="I218" s="25">
        <f t="shared" si="186"/>
        <v>0</v>
      </c>
      <c r="J218" s="25">
        <f t="shared" si="187"/>
        <v>0</v>
      </c>
      <c r="K218" s="25">
        <f t="shared" si="188"/>
        <v>0</v>
      </c>
      <c r="L218" s="25">
        <f t="shared" si="189"/>
        <v>0</v>
      </c>
      <c r="M218" s="25">
        <f t="shared" si="190"/>
        <v>0</v>
      </c>
      <c r="N218" s="25">
        <f t="shared" si="191"/>
        <v>3.3661962106634746E-13</v>
      </c>
      <c r="O218" s="25">
        <f t="shared" si="192"/>
        <v>122.0000000000001</v>
      </c>
      <c r="P218" s="25">
        <f t="shared" si="193"/>
        <v>98.000000000000071</v>
      </c>
      <c r="Q218" s="25">
        <f t="shared" si="194"/>
        <v>95.076923076923009</v>
      </c>
      <c r="R218" s="25">
        <f t="shared" si="198"/>
        <v>71.769230769230717</v>
      </c>
      <c r="S218" s="25">
        <f t="shared" si="200"/>
        <v>72.76923076923083</v>
      </c>
      <c r="T218" s="25">
        <f t="shared" si="201"/>
        <v>85.384615384615458</v>
      </c>
      <c r="U218" s="25">
        <f t="shared" si="202"/>
        <v>73.692307692307637</v>
      </c>
      <c r="V218" s="25">
        <f t="shared" si="203"/>
        <v>46.384615384615351</v>
      </c>
      <c r="W218" s="25">
        <f t="shared" si="204"/>
        <v>32.769230769230745</v>
      </c>
      <c r="X218" s="25">
        <f t="shared" si="205"/>
        <v>0.46153846153846123</v>
      </c>
      <c r="Y218" s="25">
        <f t="shared" si="206"/>
        <v>0.23076923076923062</v>
      </c>
      <c r="Z218" s="25">
        <f t="shared" ref="Z218:Z236" si="207">VLOOKUP($C$88,$D$3:$K$63,$A$70,0)*(B196-B195)</f>
        <v>0.23076923076923062</v>
      </c>
      <c r="AA218" s="25">
        <f>VLOOKUP($C$89,$D$3:$K$63,$A$70,0)*(B195-B194)</f>
        <v>0</v>
      </c>
      <c r="AB218" s="25">
        <f>VLOOKUP($C$90,$D$3:$K$63,$A$70,0)*B194</f>
        <v>0</v>
      </c>
      <c r="AC218" s="25"/>
      <c r="AD218" s="25"/>
      <c r="AE218" s="25"/>
      <c r="AF218" s="25"/>
      <c r="AG218" s="25"/>
      <c r="AH218" s="25"/>
      <c r="AI218" s="25"/>
      <c r="AJ218" s="25"/>
      <c r="AK218" s="25"/>
      <c r="AL218" s="25"/>
      <c r="AM218" s="25"/>
      <c r="AN218" s="25"/>
      <c r="AO218" s="25"/>
      <c r="AP218" s="25"/>
      <c r="AQ218" s="25"/>
      <c r="AR218" s="25"/>
      <c r="AS218" s="25"/>
      <c r="AT218" s="25"/>
      <c r="AU218" s="25"/>
      <c r="AV218" s="25"/>
      <c r="AW218" s="25"/>
      <c r="AX218" s="25"/>
      <c r="AY218" s="25"/>
      <c r="AZ218" s="25"/>
      <c r="BA218" s="25"/>
      <c r="BB218" s="25"/>
      <c r="BC218" s="25"/>
      <c r="BD218" s="25"/>
      <c r="BE218" s="25"/>
      <c r="BF218" s="25"/>
      <c r="BG218" s="25"/>
      <c r="BH218" s="25"/>
      <c r="BI218" s="25"/>
      <c r="BJ218" s="25"/>
      <c r="BK218" s="25"/>
      <c r="BL218" s="25"/>
      <c r="BM218" s="21">
        <f t="shared" si="178"/>
        <v>698.76923076923129</v>
      </c>
      <c r="BP218" s="18">
        <v>2024</v>
      </c>
      <c r="BQ218" s="14">
        <f t="shared" si="179"/>
        <v>0</v>
      </c>
      <c r="BR218" s="14">
        <f t="shared" si="179"/>
        <v>0</v>
      </c>
      <c r="BS218" s="14">
        <f t="shared" si="179"/>
        <v>0</v>
      </c>
      <c r="BT218" s="14">
        <f t="shared" si="179"/>
        <v>0</v>
      </c>
      <c r="BU218" s="14">
        <f t="shared" si="179"/>
        <v>0</v>
      </c>
      <c r="BV218" s="14">
        <f t="shared" si="179"/>
        <v>0</v>
      </c>
      <c r="BW218" s="14">
        <f t="shared" si="179"/>
        <v>0</v>
      </c>
      <c r="BX218" s="14">
        <f t="shared" si="179"/>
        <v>0</v>
      </c>
      <c r="BY218" s="14">
        <f t="shared" si="179"/>
        <v>0</v>
      </c>
      <c r="BZ218" s="14">
        <f t="shared" si="179"/>
        <v>0</v>
      </c>
      <c r="CA218" s="14">
        <f t="shared" si="179"/>
        <v>4.8173217457755546E-16</v>
      </c>
      <c r="CB218" s="14">
        <f t="shared" si="179"/>
        <v>0.17459269044473802</v>
      </c>
      <c r="CC218" s="14">
        <f t="shared" si="179"/>
        <v>0.1402465874064289</v>
      </c>
      <c r="CD218" s="14">
        <f t="shared" si="179"/>
        <v>0.13606340819022436</v>
      </c>
      <c r="CE218" s="14">
        <f t="shared" si="179"/>
        <v>0.10270805812417422</v>
      </c>
      <c r="CF218" s="14">
        <f t="shared" si="179"/>
        <v>0.1041391457507706</v>
      </c>
      <c r="CG218" s="14">
        <f t="shared" si="195"/>
        <v>0.12219286657859975</v>
      </c>
      <c r="CH218" s="14">
        <f t="shared" si="173"/>
        <v>0.10546014971378231</v>
      </c>
      <c r="CI218" s="14">
        <f t="shared" si="173"/>
        <v>6.6380449141347331E-2</v>
      </c>
      <c r="CJ218" s="14">
        <f t="shared" si="173"/>
        <v>4.6895640686921994E-2</v>
      </c>
      <c r="CK218" s="14">
        <f t="shared" si="173"/>
        <v>6.6050198150594355E-4</v>
      </c>
      <c r="CL218" s="14">
        <f t="shared" si="173"/>
        <v>3.3025099075297177E-4</v>
      </c>
      <c r="CM218" s="14">
        <f t="shared" si="173"/>
        <v>3.3025099075297177E-4</v>
      </c>
      <c r="CN218" s="14">
        <f t="shared" si="173"/>
        <v>0</v>
      </c>
      <c r="CO218" s="14">
        <f t="shared" si="173"/>
        <v>0</v>
      </c>
      <c r="CP218" s="14">
        <f t="shared" si="173"/>
        <v>0</v>
      </c>
      <c r="CQ218" s="14">
        <f t="shared" si="173"/>
        <v>0</v>
      </c>
      <c r="CR218" s="14">
        <f t="shared" si="173"/>
        <v>0</v>
      </c>
      <c r="CS218" s="14">
        <f t="shared" si="173"/>
        <v>0</v>
      </c>
      <c r="CT218" s="14">
        <f t="shared" si="173"/>
        <v>0</v>
      </c>
      <c r="CU218" s="14">
        <f t="shared" si="173"/>
        <v>0</v>
      </c>
      <c r="CV218" s="14">
        <f t="shared" si="173"/>
        <v>0</v>
      </c>
      <c r="CW218" s="14">
        <f t="shared" si="173"/>
        <v>0</v>
      </c>
      <c r="CX218" s="14">
        <f t="shared" si="199"/>
        <v>0</v>
      </c>
      <c r="CY218" s="14">
        <f t="shared" si="199"/>
        <v>0</v>
      </c>
      <c r="CZ218" s="14">
        <f t="shared" si="199"/>
        <v>0</v>
      </c>
      <c r="DA218" s="14">
        <f t="shared" si="199"/>
        <v>0</v>
      </c>
      <c r="DB218" s="14">
        <f t="shared" si="199"/>
        <v>0</v>
      </c>
      <c r="DC218" s="14">
        <f t="shared" si="196"/>
        <v>0</v>
      </c>
      <c r="DD218" s="14">
        <f t="shared" si="196"/>
        <v>0</v>
      </c>
      <c r="DE218" s="14">
        <f t="shared" si="196"/>
        <v>0</v>
      </c>
      <c r="DF218" s="14">
        <f t="shared" si="196"/>
        <v>0</v>
      </c>
      <c r="DG218" s="14">
        <f t="shared" si="196"/>
        <v>0</v>
      </c>
      <c r="DH218" s="14">
        <f t="shared" si="196"/>
        <v>0</v>
      </c>
      <c r="DI218" s="14">
        <f t="shared" si="196"/>
        <v>0</v>
      </c>
      <c r="DJ218" s="14">
        <f t="shared" si="196"/>
        <v>0</v>
      </c>
      <c r="DK218" s="14">
        <f t="shared" si="196"/>
        <v>0</v>
      </c>
      <c r="DL218" s="14">
        <f t="shared" si="196"/>
        <v>0</v>
      </c>
      <c r="DM218" s="14">
        <f t="shared" si="196"/>
        <v>0</v>
      </c>
      <c r="DN218" s="14">
        <f t="shared" si="196"/>
        <v>0</v>
      </c>
      <c r="DO218" s="14">
        <f t="shared" si="196"/>
        <v>0</v>
      </c>
      <c r="DP218" s="14">
        <f t="shared" si="196"/>
        <v>0</v>
      </c>
      <c r="DQ218" s="14">
        <f t="shared" si="196"/>
        <v>0</v>
      </c>
      <c r="DR218" s="14">
        <f t="shared" si="196"/>
        <v>0</v>
      </c>
      <c r="DS218" s="14">
        <f t="shared" si="197"/>
        <v>0</v>
      </c>
      <c r="DT218" s="14">
        <f t="shared" si="176"/>
        <v>0</v>
      </c>
      <c r="DU218" s="14">
        <f t="shared" si="176"/>
        <v>0</v>
      </c>
      <c r="DV218" s="14">
        <f t="shared" si="176"/>
        <v>0</v>
      </c>
      <c r="DW218" s="14">
        <f t="shared" si="176"/>
        <v>0</v>
      </c>
      <c r="DX218" s="14">
        <f t="shared" si="176"/>
        <v>0</v>
      </c>
      <c r="DY218" s="14">
        <f t="shared" si="176"/>
        <v>0</v>
      </c>
      <c r="DZ218" s="14">
        <f t="shared" si="180"/>
        <v>0.99999999999999978</v>
      </c>
    </row>
    <row r="219" spans="1:130">
      <c r="C219" s="18">
        <v>2025</v>
      </c>
      <c r="D219" s="25"/>
      <c r="E219" s="25"/>
      <c r="F219" s="25"/>
      <c r="G219" s="25"/>
      <c r="H219" s="25"/>
      <c r="I219" s="25">
        <f t="shared" si="186"/>
        <v>0</v>
      </c>
      <c r="J219" s="25">
        <f t="shared" si="187"/>
        <v>0</v>
      </c>
      <c r="K219" s="25">
        <f t="shared" si="188"/>
        <v>0</v>
      </c>
      <c r="L219" s="25">
        <f t="shared" si="189"/>
        <v>0</v>
      </c>
      <c r="M219" s="25">
        <f t="shared" si="190"/>
        <v>0</v>
      </c>
      <c r="N219" s="25">
        <f t="shared" si="191"/>
        <v>0</v>
      </c>
      <c r="O219" s="25">
        <f t="shared" si="192"/>
        <v>3.5216274341109965E-13</v>
      </c>
      <c r="P219" s="25">
        <f t="shared" si="193"/>
        <v>98.000000000000071</v>
      </c>
      <c r="Q219" s="25">
        <f t="shared" si="194"/>
        <v>95.076923076923151</v>
      </c>
      <c r="R219" s="25">
        <f t="shared" si="198"/>
        <v>71.769230769230717</v>
      </c>
      <c r="S219" s="25">
        <f t="shared" si="200"/>
        <v>72.769230769230717</v>
      </c>
      <c r="T219" s="25">
        <f t="shared" si="201"/>
        <v>85.384615384615458</v>
      </c>
      <c r="U219" s="25">
        <f t="shared" si="202"/>
        <v>73.69230769230775</v>
      </c>
      <c r="V219" s="25">
        <f t="shared" si="203"/>
        <v>46.384615384615351</v>
      </c>
      <c r="W219" s="25">
        <f t="shared" si="204"/>
        <v>32.769230769230745</v>
      </c>
      <c r="X219" s="25">
        <f t="shared" si="205"/>
        <v>0.46153846153846123</v>
      </c>
      <c r="Y219" s="25">
        <f t="shared" si="206"/>
        <v>0.23076923076923062</v>
      </c>
      <c r="Z219" s="25">
        <f t="shared" si="207"/>
        <v>0.23076923076923062</v>
      </c>
      <c r="AA219" s="25">
        <f t="shared" ref="AA219:AA237" si="208">VLOOKUP($C$89,$D$3:$K$63,$A$70,0)*(B196-B195)</f>
        <v>0</v>
      </c>
      <c r="AB219" s="25">
        <f>VLOOKUP($C$90,$D$3:$K$63,$A$70,0)*(B195-B194)</f>
        <v>0</v>
      </c>
      <c r="AC219" s="25">
        <f>VLOOKUP($C$91,$D$3:$K$63,$A$70,0)*B194</f>
        <v>0</v>
      </c>
      <c r="AD219" s="25"/>
      <c r="AE219" s="25"/>
      <c r="AF219" s="25"/>
      <c r="AG219" s="25"/>
      <c r="AH219" s="25"/>
      <c r="AI219" s="25"/>
      <c r="AJ219" s="25"/>
      <c r="AK219" s="25"/>
      <c r="AL219" s="25"/>
      <c r="AM219" s="25"/>
      <c r="AN219" s="25"/>
      <c r="AO219" s="25"/>
      <c r="AP219" s="25"/>
      <c r="AQ219" s="25"/>
      <c r="AR219" s="25"/>
      <c r="AS219" s="25"/>
      <c r="AT219" s="25"/>
      <c r="AU219" s="25"/>
      <c r="AV219" s="25"/>
      <c r="AW219" s="25"/>
      <c r="AX219" s="25"/>
      <c r="AY219" s="25"/>
      <c r="AZ219" s="25"/>
      <c r="BA219" s="25"/>
      <c r="BB219" s="25"/>
      <c r="BC219" s="25"/>
      <c r="BD219" s="25"/>
      <c r="BE219" s="25"/>
      <c r="BF219" s="25"/>
      <c r="BG219" s="25"/>
      <c r="BH219" s="25"/>
      <c r="BI219" s="25"/>
      <c r="BJ219" s="25"/>
      <c r="BK219" s="25"/>
      <c r="BL219" s="25"/>
      <c r="BM219" s="21">
        <f t="shared" si="178"/>
        <v>576.76923076923129</v>
      </c>
      <c r="BP219" s="18">
        <v>2025</v>
      </c>
      <c r="BQ219" s="14">
        <f t="shared" si="179"/>
        <v>0</v>
      </c>
      <c r="BR219" s="14">
        <f t="shared" si="179"/>
        <v>0</v>
      </c>
      <c r="BS219" s="14">
        <f t="shared" si="179"/>
        <v>0</v>
      </c>
      <c r="BT219" s="14">
        <f t="shared" si="179"/>
        <v>0</v>
      </c>
      <c r="BU219" s="14">
        <f t="shared" si="179"/>
        <v>0</v>
      </c>
      <c r="BV219" s="14">
        <f t="shared" si="179"/>
        <v>0</v>
      </c>
      <c r="BW219" s="14">
        <f t="shared" si="179"/>
        <v>0</v>
      </c>
      <c r="BX219" s="14">
        <f t="shared" si="179"/>
        <v>0</v>
      </c>
      <c r="BY219" s="14">
        <f t="shared" si="179"/>
        <v>0</v>
      </c>
      <c r="BZ219" s="14">
        <f t="shared" si="179"/>
        <v>0</v>
      </c>
      <c r="CA219" s="14">
        <f t="shared" si="179"/>
        <v>0</v>
      </c>
      <c r="CB219" s="14">
        <f t="shared" si="179"/>
        <v>6.1057824277731278E-16</v>
      </c>
      <c r="CC219" s="14">
        <f t="shared" si="179"/>
        <v>0.16991197652707385</v>
      </c>
      <c r="CD219" s="14">
        <f t="shared" si="179"/>
        <v>0.1648439583889037</v>
      </c>
      <c r="CE219" s="14">
        <f t="shared" si="179"/>
        <v>0.12443318218191497</v>
      </c>
      <c r="CF219" s="14">
        <f t="shared" si="179"/>
        <v>0.12616697786076267</v>
      </c>
      <c r="CG219" s="14">
        <f t="shared" si="195"/>
        <v>0.14803947719391838</v>
      </c>
      <c r="CH219" s="14">
        <f t="shared" si="173"/>
        <v>0.12776740464123765</v>
      </c>
      <c r="CI219" s="14">
        <f t="shared" si="173"/>
        <v>8.0421445718858231E-2</v>
      </c>
      <c r="CJ219" s="14">
        <f t="shared" si="173"/>
        <v>5.6815150706855069E-2</v>
      </c>
      <c r="CK219" s="14">
        <f t="shared" si="173"/>
        <v>8.0021339023739538E-4</v>
      </c>
      <c r="CL219" s="14">
        <f t="shared" si="173"/>
        <v>4.0010669511869769E-4</v>
      </c>
      <c r="CM219" s="14">
        <f t="shared" si="173"/>
        <v>4.0010669511869769E-4</v>
      </c>
      <c r="CN219" s="14">
        <f t="shared" si="173"/>
        <v>0</v>
      </c>
      <c r="CO219" s="14">
        <f t="shared" si="173"/>
        <v>0</v>
      </c>
      <c r="CP219" s="14">
        <f t="shared" si="173"/>
        <v>0</v>
      </c>
      <c r="CQ219" s="14">
        <f t="shared" si="173"/>
        <v>0</v>
      </c>
      <c r="CR219" s="14">
        <f t="shared" si="173"/>
        <v>0</v>
      </c>
      <c r="CS219" s="14">
        <f t="shared" si="173"/>
        <v>0</v>
      </c>
      <c r="CT219" s="14">
        <f t="shared" si="173"/>
        <v>0</v>
      </c>
      <c r="CU219" s="14">
        <f t="shared" si="173"/>
        <v>0</v>
      </c>
      <c r="CV219" s="14">
        <f t="shared" si="173"/>
        <v>0</v>
      </c>
      <c r="CW219" s="14">
        <f t="shared" si="173"/>
        <v>0</v>
      </c>
      <c r="CX219" s="14">
        <f t="shared" si="199"/>
        <v>0</v>
      </c>
      <c r="CY219" s="14">
        <f t="shared" si="199"/>
        <v>0</v>
      </c>
      <c r="CZ219" s="14">
        <f t="shared" si="199"/>
        <v>0</v>
      </c>
      <c r="DA219" s="14">
        <f t="shared" si="199"/>
        <v>0</v>
      </c>
      <c r="DB219" s="14">
        <f t="shared" si="199"/>
        <v>0</v>
      </c>
      <c r="DC219" s="14">
        <f t="shared" si="196"/>
        <v>0</v>
      </c>
      <c r="DD219" s="14">
        <f t="shared" si="196"/>
        <v>0</v>
      </c>
      <c r="DE219" s="14">
        <f t="shared" si="196"/>
        <v>0</v>
      </c>
      <c r="DF219" s="14">
        <f t="shared" si="196"/>
        <v>0</v>
      </c>
      <c r="DG219" s="14">
        <f t="shared" si="196"/>
        <v>0</v>
      </c>
      <c r="DH219" s="14">
        <f t="shared" si="196"/>
        <v>0</v>
      </c>
      <c r="DI219" s="14">
        <f t="shared" si="196"/>
        <v>0</v>
      </c>
      <c r="DJ219" s="14">
        <f t="shared" si="196"/>
        <v>0</v>
      </c>
      <c r="DK219" s="14">
        <f t="shared" si="196"/>
        <v>0</v>
      </c>
      <c r="DL219" s="14">
        <f t="shared" si="196"/>
        <v>0</v>
      </c>
      <c r="DM219" s="14">
        <f t="shared" si="196"/>
        <v>0</v>
      </c>
      <c r="DN219" s="14">
        <f t="shared" si="196"/>
        <v>0</v>
      </c>
      <c r="DO219" s="14">
        <f t="shared" si="196"/>
        <v>0</v>
      </c>
      <c r="DP219" s="14">
        <f t="shared" si="196"/>
        <v>0</v>
      </c>
      <c r="DQ219" s="14">
        <f t="shared" si="196"/>
        <v>0</v>
      </c>
      <c r="DR219" s="14">
        <f t="shared" si="196"/>
        <v>0</v>
      </c>
      <c r="DS219" s="14">
        <f t="shared" si="197"/>
        <v>0</v>
      </c>
      <c r="DT219" s="14">
        <f t="shared" si="176"/>
        <v>0</v>
      </c>
      <c r="DU219" s="14">
        <f t="shared" si="176"/>
        <v>0</v>
      </c>
      <c r="DV219" s="14">
        <f t="shared" si="176"/>
        <v>0</v>
      </c>
      <c r="DW219" s="14">
        <f t="shared" si="176"/>
        <v>0</v>
      </c>
      <c r="DX219" s="14">
        <f t="shared" si="176"/>
        <v>0</v>
      </c>
      <c r="DY219" s="14">
        <f t="shared" si="176"/>
        <v>0</v>
      </c>
      <c r="DZ219" s="14">
        <f t="shared" si="180"/>
        <v>0.99999999999999989</v>
      </c>
    </row>
    <row r="220" spans="1:130">
      <c r="C220" s="18">
        <v>2026</v>
      </c>
      <c r="D220" s="25"/>
      <c r="E220" s="25"/>
      <c r="F220" s="25"/>
      <c r="G220" s="25"/>
      <c r="H220" s="25"/>
      <c r="I220" s="25"/>
      <c r="J220" s="25">
        <f t="shared" si="187"/>
        <v>0</v>
      </c>
      <c r="K220" s="25">
        <f t="shared" si="188"/>
        <v>0</v>
      </c>
      <c r="L220" s="25">
        <f t="shared" si="189"/>
        <v>0</v>
      </c>
      <c r="M220" s="25">
        <f t="shared" si="190"/>
        <v>0</v>
      </c>
      <c r="N220" s="25">
        <f t="shared" si="191"/>
        <v>0</v>
      </c>
      <c r="O220" s="25">
        <f t="shared" si="192"/>
        <v>0</v>
      </c>
      <c r="P220" s="25">
        <f t="shared" si="193"/>
        <v>2.8288482667448989E-13</v>
      </c>
      <c r="Q220" s="25">
        <f t="shared" si="194"/>
        <v>95.076923076923151</v>
      </c>
      <c r="R220" s="25">
        <f t="shared" si="198"/>
        <v>71.76923076923083</v>
      </c>
      <c r="S220" s="25">
        <f t="shared" si="200"/>
        <v>72.769230769230717</v>
      </c>
      <c r="T220" s="25">
        <f t="shared" si="201"/>
        <v>85.38461538461533</v>
      </c>
      <c r="U220" s="25">
        <f t="shared" si="202"/>
        <v>73.69230769230775</v>
      </c>
      <c r="V220" s="25">
        <f t="shared" si="203"/>
        <v>46.384615384615422</v>
      </c>
      <c r="W220" s="25">
        <f t="shared" si="204"/>
        <v>32.769230769230745</v>
      </c>
      <c r="X220" s="25">
        <f t="shared" si="205"/>
        <v>0.46153846153846123</v>
      </c>
      <c r="Y220" s="25">
        <f t="shared" si="206"/>
        <v>0.23076923076923062</v>
      </c>
      <c r="Z220" s="25">
        <f t="shared" si="207"/>
        <v>0.23076923076923062</v>
      </c>
      <c r="AA220" s="25">
        <f t="shared" si="208"/>
        <v>0</v>
      </c>
      <c r="AB220" s="25">
        <f t="shared" ref="AB220:AB238" si="209">VLOOKUP($C$90,$D$3:$K$63,$A$70,0)*(B196-B195)</f>
        <v>0</v>
      </c>
      <c r="AC220" s="25">
        <f>VLOOKUP($C$91,$D$3:$K$63,$A$70,0)*(B195-B194)</f>
        <v>0</v>
      </c>
      <c r="AD220" s="25">
        <f>VLOOKUP($C$92,$D$3:$K$63,$A$70,0)*B194</f>
        <v>0</v>
      </c>
      <c r="AE220" s="25"/>
      <c r="AF220" s="25"/>
      <c r="AG220" s="25"/>
      <c r="AH220" s="25"/>
      <c r="AI220" s="25"/>
      <c r="AJ220" s="25"/>
      <c r="AK220" s="25"/>
      <c r="AL220" s="25"/>
      <c r="AM220" s="25"/>
      <c r="AN220" s="25"/>
      <c r="AO220" s="25"/>
      <c r="AP220" s="25"/>
      <c r="AQ220" s="25"/>
      <c r="AR220" s="25"/>
      <c r="AS220" s="25"/>
      <c r="AT220" s="25"/>
      <c r="AU220" s="25"/>
      <c r="AV220" s="25"/>
      <c r="AW220" s="25"/>
      <c r="AX220" s="25"/>
      <c r="AY220" s="25"/>
      <c r="AZ220" s="25"/>
      <c r="BA220" s="25"/>
      <c r="BB220" s="25"/>
      <c r="BC220" s="25"/>
      <c r="BD220" s="25"/>
      <c r="BE220" s="25"/>
      <c r="BF220" s="25"/>
      <c r="BG220" s="25"/>
      <c r="BH220" s="25"/>
      <c r="BI220" s="25"/>
      <c r="BJ220" s="25"/>
      <c r="BK220" s="25"/>
      <c r="BL220" s="25"/>
      <c r="BM220" s="21">
        <f t="shared" si="178"/>
        <v>478.76923076923117</v>
      </c>
      <c r="BP220" s="18">
        <v>2026</v>
      </c>
      <c r="BQ220" s="14">
        <f t="shared" si="179"/>
        <v>0</v>
      </c>
      <c r="BR220" s="14">
        <f t="shared" si="179"/>
        <v>0</v>
      </c>
      <c r="BS220" s="14">
        <f t="shared" si="179"/>
        <v>0</v>
      </c>
      <c r="BT220" s="14">
        <f t="shared" si="179"/>
        <v>0</v>
      </c>
      <c r="BU220" s="14">
        <f t="shared" si="179"/>
        <v>0</v>
      </c>
      <c r="BV220" s="14">
        <f t="shared" si="179"/>
        <v>0</v>
      </c>
      <c r="BW220" s="14">
        <f t="shared" si="179"/>
        <v>0</v>
      </c>
      <c r="BX220" s="14">
        <f t="shared" si="179"/>
        <v>0</v>
      </c>
      <c r="BY220" s="14">
        <f t="shared" si="179"/>
        <v>0</v>
      </c>
      <c r="BZ220" s="14">
        <f t="shared" si="179"/>
        <v>0</v>
      </c>
      <c r="CA220" s="14">
        <f t="shared" si="179"/>
        <v>0</v>
      </c>
      <c r="CB220" s="14">
        <f t="shared" si="179"/>
        <v>0</v>
      </c>
      <c r="CC220" s="14">
        <f t="shared" si="179"/>
        <v>5.9085841047049576E-16</v>
      </c>
      <c r="CD220" s="14">
        <f t="shared" si="179"/>
        <v>0.19858611825192801</v>
      </c>
      <c r="CE220" s="14">
        <f t="shared" si="179"/>
        <v>0.14990359897172237</v>
      </c>
      <c r="CF220" s="14">
        <f t="shared" si="179"/>
        <v>0.15199228791773756</v>
      </c>
      <c r="CG220" s="14">
        <f t="shared" si="195"/>
        <v>0.1783419023136244</v>
      </c>
      <c r="CH220" s="14">
        <f t="shared" si="195"/>
        <v>0.15392030848329047</v>
      </c>
      <c r="CI220" s="14">
        <f t="shared" si="195"/>
        <v>9.6883033419023129E-2</v>
      </c>
      <c r="CJ220" s="14">
        <f t="shared" si="195"/>
        <v>6.8444730077120722E-2</v>
      </c>
      <c r="CK220" s="14">
        <f t="shared" si="195"/>
        <v>9.6401028277634819E-4</v>
      </c>
      <c r="CL220" s="14">
        <f t="shared" si="195"/>
        <v>4.8200514138817409E-4</v>
      </c>
      <c r="CM220" s="14">
        <f t="shared" si="195"/>
        <v>4.8200514138817409E-4</v>
      </c>
      <c r="CN220" s="14">
        <f t="shared" si="195"/>
        <v>0</v>
      </c>
      <c r="CO220" s="14">
        <f t="shared" si="195"/>
        <v>0</v>
      </c>
      <c r="CP220" s="14">
        <f t="shared" si="195"/>
        <v>0</v>
      </c>
      <c r="CQ220" s="14">
        <f t="shared" si="195"/>
        <v>0</v>
      </c>
      <c r="CR220" s="14">
        <f t="shared" si="195"/>
        <v>0</v>
      </c>
      <c r="CS220" s="14">
        <f t="shared" si="195"/>
        <v>0</v>
      </c>
      <c r="CT220" s="14">
        <f t="shared" si="195"/>
        <v>0</v>
      </c>
      <c r="CU220" s="14">
        <f t="shared" si="195"/>
        <v>0</v>
      </c>
      <c r="CV220" s="14">
        <f t="shared" si="195"/>
        <v>0</v>
      </c>
      <c r="CW220" s="14">
        <f t="shared" ref="CW220:DL254" si="210">AJ220/$BM220</f>
        <v>0</v>
      </c>
      <c r="CX220" s="14">
        <f t="shared" si="199"/>
        <v>0</v>
      </c>
      <c r="CY220" s="14">
        <f t="shared" si="199"/>
        <v>0</v>
      </c>
      <c r="CZ220" s="14">
        <f t="shared" si="199"/>
        <v>0</v>
      </c>
      <c r="DA220" s="14">
        <f t="shared" si="199"/>
        <v>0</v>
      </c>
      <c r="DB220" s="14">
        <f t="shared" si="199"/>
        <v>0</v>
      </c>
      <c r="DC220" s="14">
        <f t="shared" si="196"/>
        <v>0</v>
      </c>
      <c r="DD220" s="14">
        <f t="shared" si="196"/>
        <v>0</v>
      </c>
      <c r="DE220" s="14">
        <f t="shared" si="196"/>
        <v>0</v>
      </c>
      <c r="DF220" s="14">
        <f t="shared" si="196"/>
        <v>0</v>
      </c>
      <c r="DG220" s="14">
        <f t="shared" si="196"/>
        <v>0</v>
      </c>
      <c r="DH220" s="14">
        <f t="shared" si="196"/>
        <v>0</v>
      </c>
      <c r="DI220" s="14">
        <f t="shared" si="196"/>
        <v>0</v>
      </c>
      <c r="DJ220" s="14">
        <f t="shared" si="196"/>
        <v>0</v>
      </c>
      <c r="DK220" s="14">
        <f t="shared" si="196"/>
        <v>0</v>
      </c>
      <c r="DL220" s="14">
        <f t="shared" si="196"/>
        <v>0</v>
      </c>
      <c r="DM220" s="14">
        <f t="shared" si="196"/>
        <v>0</v>
      </c>
      <c r="DN220" s="14">
        <f t="shared" si="196"/>
        <v>0</v>
      </c>
      <c r="DO220" s="14">
        <f t="shared" si="196"/>
        <v>0</v>
      </c>
      <c r="DP220" s="14">
        <f t="shared" si="196"/>
        <v>0</v>
      </c>
      <c r="DQ220" s="14">
        <f t="shared" si="196"/>
        <v>0</v>
      </c>
      <c r="DR220" s="14">
        <f t="shared" si="196"/>
        <v>0</v>
      </c>
      <c r="DS220" s="14">
        <f t="shared" si="197"/>
        <v>0</v>
      </c>
      <c r="DT220" s="14">
        <f t="shared" si="176"/>
        <v>0</v>
      </c>
      <c r="DU220" s="14">
        <f t="shared" si="176"/>
        <v>0</v>
      </c>
      <c r="DV220" s="14">
        <f t="shared" si="176"/>
        <v>0</v>
      </c>
      <c r="DW220" s="14">
        <f t="shared" si="176"/>
        <v>0</v>
      </c>
      <c r="DX220" s="14">
        <f t="shared" si="176"/>
        <v>0</v>
      </c>
      <c r="DY220" s="14">
        <f t="shared" si="176"/>
        <v>0</v>
      </c>
      <c r="DZ220" s="14">
        <f t="shared" si="180"/>
        <v>1</v>
      </c>
    </row>
    <row r="221" spans="1:130">
      <c r="C221" s="18">
        <v>2027</v>
      </c>
      <c r="D221" s="25"/>
      <c r="E221" s="25"/>
      <c r="F221" s="25"/>
      <c r="G221" s="25"/>
      <c r="H221" s="25"/>
      <c r="I221" s="25"/>
      <c r="J221" s="25"/>
      <c r="K221" s="25">
        <f t="shared" si="188"/>
        <v>0</v>
      </c>
      <c r="L221" s="25">
        <f t="shared" si="189"/>
        <v>0</v>
      </c>
      <c r="M221" s="25">
        <f t="shared" si="190"/>
        <v>0</v>
      </c>
      <c r="N221" s="25">
        <f t="shared" si="191"/>
        <v>0</v>
      </c>
      <c r="O221" s="25">
        <f t="shared" si="192"/>
        <v>0</v>
      </c>
      <c r="P221" s="25">
        <f t="shared" si="193"/>
        <v>0</v>
      </c>
      <c r="Q221" s="25">
        <f t="shared" si="194"/>
        <v>2.744471316873387E-13</v>
      </c>
      <c r="R221" s="25">
        <f t="shared" si="198"/>
        <v>71.76923076923083</v>
      </c>
      <c r="S221" s="25">
        <f t="shared" si="200"/>
        <v>72.76923076923083</v>
      </c>
      <c r="T221" s="25">
        <f t="shared" si="201"/>
        <v>85.38461538461533</v>
      </c>
      <c r="U221" s="25">
        <f t="shared" si="202"/>
        <v>73.692307692307637</v>
      </c>
      <c r="V221" s="25">
        <f t="shared" si="203"/>
        <v>46.384615384615422</v>
      </c>
      <c r="W221" s="25">
        <f t="shared" si="204"/>
        <v>32.769230769230795</v>
      </c>
      <c r="X221" s="25">
        <f t="shared" si="205"/>
        <v>0.46153846153846123</v>
      </c>
      <c r="Y221" s="25">
        <f t="shared" si="206"/>
        <v>0.23076923076923062</v>
      </c>
      <c r="Z221" s="25">
        <f t="shared" si="207"/>
        <v>0.23076923076923062</v>
      </c>
      <c r="AA221" s="25">
        <f t="shared" si="208"/>
        <v>0</v>
      </c>
      <c r="AB221" s="25">
        <f t="shared" si="209"/>
        <v>0</v>
      </c>
      <c r="AC221" s="25">
        <f t="shared" ref="AC221:AC239" si="211">VLOOKUP($C$91,$D$3:$K$63,$A$70,0)*(B196-B195)</f>
        <v>0</v>
      </c>
      <c r="AD221" s="25">
        <f>VLOOKUP($C$92,$D$3:$K$63,$A$70,0)*(B195-B194)</f>
        <v>0</v>
      </c>
      <c r="AE221" s="25">
        <f>VLOOKUP($C$93,$D$3:$K$63,$A$70,0)*B194</f>
        <v>0</v>
      </c>
      <c r="AF221" s="25"/>
      <c r="AG221" s="25"/>
      <c r="AH221" s="25"/>
      <c r="AI221" s="25"/>
      <c r="AJ221" s="25"/>
      <c r="AK221" s="25"/>
      <c r="AL221" s="25"/>
      <c r="AM221" s="25"/>
      <c r="AN221" s="25"/>
      <c r="AO221" s="25"/>
      <c r="AP221" s="25"/>
      <c r="AQ221" s="25"/>
      <c r="AR221" s="25"/>
      <c r="AS221" s="25"/>
      <c r="AT221" s="25"/>
      <c r="AU221" s="25"/>
      <c r="AV221" s="25"/>
      <c r="AW221" s="25"/>
      <c r="AX221" s="25"/>
      <c r="AY221" s="25"/>
      <c r="AZ221" s="25"/>
      <c r="BA221" s="25"/>
      <c r="BB221" s="25"/>
      <c r="BC221" s="25"/>
      <c r="BD221" s="25"/>
      <c r="BE221" s="25"/>
      <c r="BF221" s="25"/>
      <c r="BG221" s="25"/>
      <c r="BH221" s="25"/>
      <c r="BI221" s="25"/>
      <c r="BJ221" s="25"/>
      <c r="BK221" s="25"/>
      <c r="BL221" s="25"/>
      <c r="BM221" s="21">
        <f t="shared" si="178"/>
        <v>383.69230769230802</v>
      </c>
      <c r="BP221" s="18">
        <v>2027</v>
      </c>
      <c r="BQ221" s="14">
        <f t="shared" si="179"/>
        <v>0</v>
      </c>
      <c r="BR221" s="14">
        <f t="shared" si="179"/>
        <v>0</v>
      </c>
      <c r="BS221" s="14">
        <f t="shared" si="179"/>
        <v>0</v>
      </c>
      <c r="BT221" s="14">
        <f t="shared" si="179"/>
        <v>0</v>
      </c>
      <c r="BU221" s="14">
        <f t="shared" si="179"/>
        <v>0</v>
      </c>
      <c r="BV221" s="14">
        <f t="shared" si="179"/>
        <v>0</v>
      </c>
      <c r="BW221" s="14">
        <f t="shared" si="179"/>
        <v>0</v>
      </c>
      <c r="BX221" s="14">
        <f t="shared" si="179"/>
        <v>0</v>
      </c>
      <c r="BY221" s="14">
        <f t="shared" si="179"/>
        <v>0</v>
      </c>
      <c r="BZ221" s="14">
        <f t="shared" si="179"/>
        <v>0</v>
      </c>
      <c r="CA221" s="14">
        <f t="shared" si="179"/>
        <v>0</v>
      </c>
      <c r="CB221" s="14">
        <f t="shared" si="179"/>
        <v>0</v>
      </c>
      <c r="CC221" s="14">
        <f t="shared" si="179"/>
        <v>0</v>
      </c>
      <c r="CD221" s="14">
        <f t="shared" si="179"/>
        <v>7.1527921249707293E-16</v>
      </c>
      <c r="CE221" s="14">
        <f t="shared" si="179"/>
        <v>0.18704891740176424</v>
      </c>
      <c r="CF221" s="14">
        <f t="shared" si="179"/>
        <v>0.18965517241379309</v>
      </c>
      <c r="CG221" s="14">
        <f t="shared" si="195"/>
        <v>0.22253408179631082</v>
      </c>
      <c r="CH221" s="14">
        <f t="shared" si="195"/>
        <v>0.19206094627105022</v>
      </c>
      <c r="CI221" s="14">
        <f t="shared" si="195"/>
        <v>0.12089013632718525</v>
      </c>
      <c r="CJ221" s="14">
        <f t="shared" si="195"/>
        <v>8.5404971932638324E-2</v>
      </c>
      <c r="CK221" s="14">
        <f t="shared" si="195"/>
        <v>1.2028869286287071E-3</v>
      </c>
      <c r="CL221" s="14">
        <f t="shared" si="195"/>
        <v>6.0144346431435357E-4</v>
      </c>
      <c r="CM221" s="14">
        <f t="shared" si="195"/>
        <v>6.0144346431435357E-4</v>
      </c>
      <c r="CN221" s="14">
        <f t="shared" si="195"/>
        <v>0</v>
      </c>
      <c r="CO221" s="14">
        <f t="shared" si="195"/>
        <v>0</v>
      </c>
      <c r="CP221" s="14">
        <f t="shared" si="195"/>
        <v>0</v>
      </c>
      <c r="CQ221" s="14">
        <f t="shared" si="195"/>
        <v>0</v>
      </c>
      <c r="CR221" s="14">
        <f t="shared" si="195"/>
        <v>0</v>
      </c>
      <c r="CS221" s="14">
        <f t="shared" si="195"/>
        <v>0</v>
      </c>
      <c r="CT221" s="14">
        <f t="shared" si="195"/>
        <v>0</v>
      </c>
      <c r="CU221" s="14">
        <f t="shared" si="195"/>
        <v>0</v>
      </c>
      <c r="CV221" s="14">
        <f t="shared" si="195"/>
        <v>0</v>
      </c>
      <c r="CW221" s="14">
        <f t="shared" si="210"/>
        <v>0</v>
      </c>
      <c r="CX221" s="14">
        <f t="shared" si="199"/>
        <v>0</v>
      </c>
      <c r="CY221" s="14">
        <f t="shared" si="199"/>
        <v>0</v>
      </c>
      <c r="CZ221" s="14">
        <f t="shared" si="199"/>
        <v>0</v>
      </c>
      <c r="DA221" s="14">
        <f t="shared" si="199"/>
        <v>0</v>
      </c>
      <c r="DB221" s="14">
        <f t="shared" si="199"/>
        <v>0</v>
      </c>
      <c r="DC221" s="14">
        <f t="shared" si="196"/>
        <v>0</v>
      </c>
      <c r="DD221" s="14">
        <f t="shared" si="196"/>
        <v>0</v>
      </c>
      <c r="DE221" s="14">
        <f t="shared" si="196"/>
        <v>0</v>
      </c>
      <c r="DF221" s="14">
        <f t="shared" si="196"/>
        <v>0</v>
      </c>
      <c r="DG221" s="14">
        <f t="shared" si="196"/>
        <v>0</v>
      </c>
      <c r="DH221" s="14">
        <f t="shared" si="196"/>
        <v>0</v>
      </c>
      <c r="DI221" s="14">
        <f t="shared" si="196"/>
        <v>0</v>
      </c>
      <c r="DJ221" s="14">
        <f t="shared" si="196"/>
        <v>0</v>
      </c>
      <c r="DK221" s="14">
        <f t="shared" si="196"/>
        <v>0</v>
      </c>
      <c r="DL221" s="14">
        <f t="shared" si="196"/>
        <v>0</v>
      </c>
      <c r="DM221" s="14">
        <f t="shared" si="196"/>
        <v>0</v>
      </c>
      <c r="DN221" s="14">
        <f t="shared" si="196"/>
        <v>0</v>
      </c>
      <c r="DO221" s="14">
        <f t="shared" si="196"/>
        <v>0</v>
      </c>
      <c r="DP221" s="14">
        <f t="shared" si="196"/>
        <v>0</v>
      </c>
      <c r="DQ221" s="14">
        <f t="shared" si="196"/>
        <v>0</v>
      </c>
      <c r="DR221" s="14">
        <f t="shared" si="196"/>
        <v>0</v>
      </c>
      <c r="DS221" s="14">
        <f t="shared" si="197"/>
        <v>0</v>
      </c>
      <c r="DT221" s="14">
        <f t="shared" si="176"/>
        <v>0</v>
      </c>
      <c r="DU221" s="14">
        <f t="shared" si="176"/>
        <v>0</v>
      </c>
      <c r="DV221" s="14">
        <f t="shared" si="176"/>
        <v>0</v>
      </c>
      <c r="DW221" s="14">
        <f t="shared" si="176"/>
        <v>0</v>
      </c>
      <c r="DX221" s="14">
        <f t="shared" si="176"/>
        <v>0</v>
      </c>
      <c r="DY221" s="14">
        <f t="shared" si="176"/>
        <v>0</v>
      </c>
      <c r="DZ221" s="14">
        <f t="shared" si="180"/>
        <v>1</v>
      </c>
    </row>
    <row r="222" spans="1:130">
      <c r="C222" s="18">
        <v>2028</v>
      </c>
      <c r="D222" s="25"/>
      <c r="E222" s="25"/>
      <c r="F222" s="25"/>
      <c r="G222" s="25"/>
      <c r="H222" s="25"/>
      <c r="I222" s="25"/>
      <c r="J222" s="25"/>
      <c r="K222" s="25"/>
      <c r="L222" s="25">
        <f t="shared" si="189"/>
        <v>0</v>
      </c>
      <c r="M222" s="25">
        <f t="shared" si="190"/>
        <v>0</v>
      </c>
      <c r="N222" s="25">
        <f t="shared" si="191"/>
        <v>0</v>
      </c>
      <c r="O222" s="25">
        <f t="shared" si="192"/>
        <v>0</v>
      </c>
      <c r="P222" s="25">
        <f t="shared" si="193"/>
        <v>0</v>
      </c>
      <c r="Q222" s="25">
        <f t="shared" si="194"/>
        <v>0</v>
      </c>
      <c r="R222" s="25">
        <f t="shared" si="198"/>
        <v>2.0716761639505421E-13</v>
      </c>
      <c r="S222" s="25">
        <f t="shared" si="200"/>
        <v>72.76923076923083</v>
      </c>
      <c r="T222" s="25">
        <f t="shared" si="201"/>
        <v>85.384615384615458</v>
      </c>
      <c r="U222" s="25">
        <f t="shared" si="202"/>
        <v>73.692307692307637</v>
      </c>
      <c r="V222" s="25">
        <f t="shared" si="203"/>
        <v>46.384615384615351</v>
      </c>
      <c r="W222" s="25">
        <f t="shared" si="204"/>
        <v>32.769230769230795</v>
      </c>
      <c r="X222" s="25">
        <f t="shared" si="205"/>
        <v>0.4615384615384619</v>
      </c>
      <c r="Y222" s="25">
        <f t="shared" si="206"/>
        <v>0.23076923076923062</v>
      </c>
      <c r="Z222" s="25">
        <f t="shared" si="207"/>
        <v>0.23076923076923062</v>
      </c>
      <c r="AA222" s="25">
        <f t="shared" si="208"/>
        <v>0</v>
      </c>
      <c r="AB222" s="25">
        <f t="shared" si="209"/>
        <v>0</v>
      </c>
      <c r="AC222" s="25">
        <f t="shared" si="211"/>
        <v>0</v>
      </c>
      <c r="AD222" s="25">
        <f t="shared" ref="AD222:AD240" si="212">VLOOKUP($C$92,$D$3:$K$63,$A$70,0)*(B196-B195)</f>
        <v>0</v>
      </c>
      <c r="AE222" s="25">
        <f>VLOOKUP($C$93,$D$3:$K$63,$A$70,0)*(B195-B194)</f>
        <v>0</v>
      </c>
      <c r="AF222" s="25">
        <f>VLOOKUP($C$94,$D$3:$K$63,$A$70,0)*B194</f>
        <v>0</v>
      </c>
      <c r="AG222" s="25"/>
      <c r="AH222" s="25"/>
      <c r="AI222" s="25"/>
      <c r="AJ222" s="25"/>
      <c r="AK222" s="25"/>
      <c r="AL222" s="25"/>
      <c r="AM222" s="25"/>
      <c r="AN222" s="25"/>
      <c r="AO222" s="25"/>
      <c r="AP222" s="25"/>
      <c r="AQ222" s="25"/>
      <c r="AR222" s="25"/>
      <c r="AS222" s="25"/>
      <c r="AT222" s="25"/>
      <c r="AU222" s="25"/>
      <c r="AV222" s="25"/>
      <c r="AW222" s="25"/>
      <c r="AX222" s="25"/>
      <c r="AY222" s="25"/>
      <c r="AZ222" s="25"/>
      <c r="BA222" s="25"/>
      <c r="BB222" s="25"/>
      <c r="BC222" s="25"/>
      <c r="BD222" s="25"/>
      <c r="BE222" s="25"/>
      <c r="BF222" s="25"/>
      <c r="BG222" s="25"/>
      <c r="BH222" s="25"/>
      <c r="BI222" s="25"/>
      <c r="BJ222" s="25"/>
      <c r="BK222" s="25"/>
      <c r="BL222" s="25"/>
      <c r="BM222" s="21">
        <f t="shared" si="178"/>
        <v>311.92307692307719</v>
      </c>
      <c r="BP222" s="18">
        <v>2028</v>
      </c>
      <c r="BQ222" s="14">
        <f t="shared" si="179"/>
        <v>0</v>
      </c>
      <c r="BR222" s="14">
        <f t="shared" si="179"/>
        <v>0</v>
      </c>
      <c r="BS222" s="14">
        <f t="shared" si="179"/>
        <v>0</v>
      </c>
      <c r="BT222" s="14">
        <f t="shared" si="179"/>
        <v>0</v>
      </c>
      <c r="BU222" s="14">
        <f t="shared" si="179"/>
        <v>0</v>
      </c>
      <c r="BV222" s="14">
        <f t="shared" si="179"/>
        <v>0</v>
      </c>
      <c r="BW222" s="14">
        <f t="shared" si="179"/>
        <v>0</v>
      </c>
      <c r="BX222" s="14">
        <f t="shared" si="179"/>
        <v>0</v>
      </c>
      <c r="BY222" s="14">
        <f t="shared" si="179"/>
        <v>0</v>
      </c>
      <c r="BZ222" s="14">
        <f t="shared" si="179"/>
        <v>0</v>
      </c>
      <c r="CA222" s="14">
        <f t="shared" si="179"/>
        <v>0</v>
      </c>
      <c r="CB222" s="14">
        <f t="shared" si="179"/>
        <v>0</v>
      </c>
      <c r="CC222" s="14">
        <f t="shared" si="179"/>
        <v>0</v>
      </c>
      <c r="CD222" s="14">
        <f t="shared" si="179"/>
        <v>0</v>
      </c>
      <c r="CE222" s="14">
        <f t="shared" si="179"/>
        <v>6.6416251865245436E-16</v>
      </c>
      <c r="CF222" s="14">
        <f t="shared" si="179"/>
        <v>0.23329223181257705</v>
      </c>
      <c r="CG222" s="14">
        <f t="shared" si="195"/>
        <v>0.27373612823674476</v>
      </c>
      <c r="CH222" s="14">
        <f t="shared" si="195"/>
        <v>0.23625154130702797</v>
      </c>
      <c r="CI222" s="14">
        <f t="shared" si="195"/>
        <v>0.14870530209617733</v>
      </c>
      <c r="CJ222" s="14">
        <f t="shared" si="195"/>
        <v>0.10505548705302095</v>
      </c>
      <c r="CK222" s="14">
        <f t="shared" si="195"/>
        <v>1.4796547472256472E-3</v>
      </c>
      <c r="CL222" s="14">
        <f t="shared" si="195"/>
        <v>7.3982737361282251E-4</v>
      </c>
      <c r="CM222" s="14">
        <f t="shared" si="195"/>
        <v>7.3982737361282251E-4</v>
      </c>
      <c r="CN222" s="14">
        <f t="shared" si="195"/>
        <v>0</v>
      </c>
      <c r="CO222" s="14">
        <f t="shared" si="195"/>
        <v>0</v>
      </c>
      <c r="CP222" s="14">
        <f t="shared" si="195"/>
        <v>0</v>
      </c>
      <c r="CQ222" s="14">
        <f t="shared" si="195"/>
        <v>0</v>
      </c>
      <c r="CR222" s="14">
        <f t="shared" si="195"/>
        <v>0</v>
      </c>
      <c r="CS222" s="14">
        <f t="shared" si="195"/>
        <v>0</v>
      </c>
      <c r="CT222" s="14">
        <f t="shared" si="195"/>
        <v>0</v>
      </c>
      <c r="CU222" s="14">
        <f t="shared" si="195"/>
        <v>0</v>
      </c>
      <c r="CV222" s="14">
        <f t="shared" si="195"/>
        <v>0</v>
      </c>
      <c r="CW222" s="14">
        <f t="shared" si="210"/>
        <v>0</v>
      </c>
      <c r="CX222" s="14">
        <f t="shared" si="199"/>
        <v>0</v>
      </c>
      <c r="CY222" s="14">
        <f t="shared" si="199"/>
        <v>0</v>
      </c>
      <c r="CZ222" s="14">
        <f t="shared" si="199"/>
        <v>0</v>
      </c>
      <c r="DA222" s="14">
        <f t="shared" si="199"/>
        <v>0</v>
      </c>
      <c r="DB222" s="14">
        <f t="shared" si="199"/>
        <v>0</v>
      </c>
      <c r="DC222" s="14">
        <f t="shared" si="196"/>
        <v>0</v>
      </c>
      <c r="DD222" s="14">
        <f t="shared" si="196"/>
        <v>0</v>
      </c>
      <c r="DE222" s="14">
        <f t="shared" si="196"/>
        <v>0</v>
      </c>
      <c r="DF222" s="14">
        <f t="shared" si="196"/>
        <v>0</v>
      </c>
      <c r="DG222" s="14">
        <f t="shared" si="196"/>
        <v>0</v>
      </c>
      <c r="DH222" s="14">
        <f t="shared" si="196"/>
        <v>0</v>
      </c>
      <c r="DI222" s="14">
        <f t="shared" si="196"/>
        <v>0</v>
      </c>
      <c r="DJ222" s="14">
        <f t="shared" si="196"/>
        <v>0</v>
      </c>
      <c r="DK222" s="14">
        <f t="shared" si="196"/>
        <v>0</v>
      </c>
      <c r="DL222" s="14">
        <f t="shared" si="196"/>
        <v>0</v>
      </c>
      <c r="DM222" s="14">
        <f t="shared" si="196"/>
        <v>0</v>
      </c>
      <c r="DN222" s="14">
        <f t="shared" si="196"/>
        <v>0</v>
      </c>
      <c r="DO222" s="14">
        <f t="shared" si="196"/>
        <v>0</v>
      </c>
      <c r="DP222" s="14">
        <f t="shared" si="196"/>
        <v>0</v>
      </c>
      <c r="DQ222" s="14">
        <f t="shared" si="196"/>
        <v>0</v>
      </c>
      <c r="DR222" s="14">
        <f t="shared" si="196"/>
        <v>0</v>
      </c>
      <c r="DS222" s="14">
        <f t="shared" si="197"/>
        <v>0</v>
      </c>
      <c r="DT222" s="14">
        <f t="shared" si="176"/>
        <v>0</v>
      </c>
      <c r="DU222" s="14">
        <f t="shared" si="176"/>
        <v>0</v>
      </c>
      <c r="DV222" s="14">
        <f t="shared" si="176"/>
        <v>0</v>
      </c>
      <c r="DW222" s="14">
        <f t="shared" si="176"/>
        <v>0</v>
      </c>
      <c r="DX222" s="14">
        <f t="shared" si="176"/>
        <v>0</v>
      </c>
      <c r="DY222" s="14">
        <f t="shared" si="176"/>
        <v>0</v>
      </c>
      <c r="DZ222" s="14">
        <f t="shared" si="180"/>
        <v>0.99999999999999989</v>
      </c>
    </row>
    <row r="223" spans="1:130">
      <c r="C223" s="18">
        <v>2029</v>
      </c>
      <c r="D223" s="25"/>
      <c r="E223" s="25"/>
      <c r="F223" s="25"/>
      <c r="G223" s="25"/>
      <c r="H223" s="25"/>
      <c r="I223" s="25"/>
      <c r="J223" s="25"/>
      <c r="K223" s="25"/>
      <c r="L223" s="25"/>
      <c r="M223" s="25">
        <f t="shared" si="190"/>
        <v>0</v>
      </c>
      <c r="N223" s="25">
        <f t="shared" si="191"/>
        <v>0</v>
      </c>
      <c r="O223" s="25">
        <f t="shared" si="192"/>
        <v>0</v>
      </c>
      <c r="P223" s="25">
        <f t="shared" si="193"/>
        <v>0</v>
      </c>
      <c r="Q223" s="25">
        <f t="shared" si="194"/>
        <v>0</v>
      </c>
      <c r="R223" s="25">
        <f t="shared" si="198"/>
        <v>0</v>
      </c>
      <c r="S223" s="25">
        <f t="shared" si="200"/>
        <v>2.1005419625907962E-13</v>
      </c>
      <c r="T223" s="25">
        <f t="shared" si="201"/>
        <v>85.384615384615458</v>
      </c>
      <c r="U223" s="25">
        <f t="shared" si="202"/>
        <v>73.69230769230775</v>
      </c>
      <c r="V223" s="25">
        <f t="shared" si="203"/>
        <v>46.384615384615351</v>
      </c>
      <c r="W223" s="25">
        <f t="shared" si="204"/>
        <v>32.769230769230745</v>
      </c>
      <c r="X223" s="25">
        <f t="shared" si="205"/>
        <v>0.4615384615384619</v>
      </c>
      <c r="Y223" s="25">
        <f t="shared" si="206"/>
        <v>0.23076923076923095</v>
      </c>
      <c r="Z223" s="25">
        <f t="shared" si="207"/>
        <v>0.23076923076923062</v>
      </c>
      <c r="AA223" s="25">
        <f t="shared" si="208"/>
        <v>0</v>
      </c>
      <c r="AB223" s="25">
        <f t="shared" si="209"/>
        <v>0</v>
      </c>
      <c r="AC223" s="25">
        <f t="shared" si="211"/>
        <v>0</v>
      </c>
      <c r="AD223" s="25">
        <f t="shared" si="212"/>
        <v>0</v>
      </c>
      <c r="AE223" s="25">
        <f t="shared" ref="AE223:AE241" si="213">VLOOKUP($C$93,$D$3:$K$63,$A$70,0)*(B196-B195)</f>
        <v>0</v>
      </c>
      <c r="AF223" s="25">
        <f>VLOOKUP($C$94,$D$3:$K$63,$A$70,0)*(B195-B194)</f>
        <v>0</v>
      </c>
      <c r="AG223" s="25">
        <f>VLOOKUP($C$95,$D$3:$K$63,$A$70,0)*B194</f>
        <v>0</v>
      </c>
      <c r="AH223" s="25"/>
      <c r="AI223" s="25"/>
      <c r="AJ223" s="25"/>
      <c r="AK223" s="25"/>
      <c r="AL223" s="25"/>
      <c r="AM223" s="25"/>
      <c r="AN223" s="25"/>
      <c r="AO223" s="25"/>
      <c r="AP223" s="25"/>
      <c r="AQ223" s="25"/>
      <c r="AR223" s="25"/>
      <c r="AS223" s="25"/>
      <c r="AT223" s="25"/>
      <c r="AU223" s="25"/>
      <c r="AV223" s="25"/>
      <c r="AW223" s="25"/>
      <c r="AX223" s="25"/>
      <c r="AY223" s="25"/>
      <c r="AZ223" s="25"/>
      <c r="BA223" s="25"/>
      <c r="BB223" s="25"/>
      <c r="BC223" s="25"/>
      <c r="BD223" s="25"/>
      <c r="BE223" s="25"/>
      <c r="BF223" s="25"/>
      <c r="BG223" s="25"/>
      <c r="BH223" s="25"/>
      <c r="BI223" s="25"/>
      <c r="BJ223" s="25"/>
      <c r="BK223" s="25"/>
      <c r="BL223" s="25"/>
      <c r="BM223" s="21">
        <f t="shared" si="178"/>
        <v>239.15384615384644</v>
      </c>
      <c r="BP223" s="18">
        <v>2029</v>
      </c>
      <c r="BQ223" s="14">
        <f t="shared" si="179"/>
        <v>0</v>
      </c>
      <c r="BR223" s="14">
        <f t="shared" si="179"/>
        <v>0</v>
      </c>
      <c r="BS223" s="14">
        <f t="shared" si="179"/>
        <v>0</v>
      </c>
      <c r="BT223" s="14">
        <f t="shared" si="179"/>
        <v>0</v>
      </c>
      <c r="BU223" s="14">
        <f t="shared" si="179"/>
        <v>0</v>
      </c>
      <c r="BV223" s="14">
        <f t="shared" si="179"/>
        <v>0</v>
      </c>
      <c r="BW223" s="14">
        <f t="shared" si="179"/>
        <v>0</v>
      </c>
      <c r="BX223" s="14">
        <f t="shared" si="179"/>
        <v>0</v>
      </c>
      <c r="BY223" s="14">
        <f t="shared" si="179"/>
        <v>0</v>
      </c>
      <c r="BZ223" s="14">
        <f t="shared" si="179"/>
        <v>0</v>
      </c>
      <c r="CA223" s="14">
        <f t="shared" si="179"/>
        <v>0</v>
      </c>
      <c r="CB223" s="14">
        <f t="shared" si="179"/>
        <v>0</v>
      </c>
      <c r="CC223" s="14">
        <f t="shared" si="179"/>
        <v>0</v>
      </c>
      <c r="CD223" s="14">
        <f t="shared" si="179"/>
        <v>0</v>
      </c>
      <c r="CE223" s="14">
        <f t="shared" si="179"/>
        <v>0</v>
      </c>
      <c r="CF223" s="14">
        <f t="shared" si="179"/>
        <v>8.7832246747122284E-16</v>
      </c>
      <c r="CG223" s="14">
        <f t="shared" si="195"/>
        <v>0.35702798327436464</v>
      </c>
      <c r="CH223" s="14">
        <f t="shared" si="195"/>
        <v>0.30813766484400118</v>
      </c>
      <c r="CI223" s="14">
        <f t="shared" si="195"/>
        <v>0.19395303956255994</v>
      </c>
      <c r="CJ223" s="14">
        <f t="shared" si="195"/>
        <v>0.13702155033772889</v>
      </c>
      <c r="CK223" s="14">
        <f t="shared" si="195"/>
        <v>1.929880990672241E-3</v>
      </c>
      <c r="CL223" s="14">
        <f t="shared" si="195"/>
        <v>9.649404953361205E-4</v>
      </c>
      <c r="CM223" s="14">
        <f t="shared" si="195"/>
        <v>9.6494049533611909E-4</v>
      </c>
      <c r="CN223" s="14">
        <f t="shared" si="195"/>
        <v>0</v>
      </c>
      <c r="CO223" s="14">
        <f t="shared" si="195"/>
        <v>0</v>
      </c>
      <c r="CP223" s="14">
        <f t="shared" si="195"/>
        <v>0</v>
      </c>
      <c r="CQ223" s="14">
        <f t="shared" si="195"/>
        <v>0</v>
      </c>
      <c r="CR223" s="14">
        <f t="shared" si="195"/>
        <v>0</v>
      </c>
      <c r="CS223" s="14">
        <f t="shared" si="195"/>
        <v>0</v>
      </c>
      <c r="CT223" s="14">
        <f t="shared" si="195"/>
        <v>0</v>
      </c>
      <c r="CU223" s="14">
        <f t="shared" si="195"/>
        <v>0</v>
      </c>
      <c r="CV223" s="14">
        <f t="shared" si="195"/>
        <v>0</v>
      </c>
      <c r="CW223" s="14">
        <f t="shared" si="210"/>
        <v>0</v>
      </c>
      <c r="CX223" s="14">
        <f t="shared" si="199"/>
        <v>0</v>
      </c>
      <c r="CY223" s="14">
        <f t="shared" si="199"/>
        <v>0</v>
      </c>
      <c r="CZ223" s="14">
        <f t="shared" si="199"/>
        <v>0</v>
      </c>
      <c r="DA223" s="14">
        <f t="shared" si="199"/>
        <v>0</v>
      </c>
      <c r="DB223" s="14">
        <f t="shared" si="199"/>
        <v>0</v>
      </c>
      <c r="DC223" s="14">
        <f t="shared" si="196"/>
        <v>0</v>
      </c>
      <c r="DD223" s="14">
        <f t="shared" si="196"/>
        <v>0</v>
      </c>
      <c r="DE223" s="14">
        <f t="shared" si="196"/>
        <v>0</v>
      </c>
      <c r="DF223" s="14">
        <f t="shared" si="196"/>
        <v>0</v>
      </c>
      <c r="DG223" s="14">
        <f t="shared" si="196"/>
        <v>0</v>
      </c>
      <c r="DH223" s="14">
        <f t="shared" si="196"/>
        <v>0</v>
      </c>
      <c r="DI223" s="14">
        <f t="shared" si="196"/>
        <v>0</v>
      </c>
      <c r="DJ223" s="14">
        <f t="shared" si="196"/>
        <v>0</v>
      </c>
      <c r="DK223" s="14">
        <f t="shared" si="196"/>
        <v>0</v>
      </c>
      <c r="DL223" s="14">
        <f t="shared" si="196"/>
        <v>0</v>
      </c>
      <c r="DM223" s="14">
        <f t="shared" si="196"/>
        <v>0</v>
      </c>
      <c r="DN223" s="14">
        <f t="shared" si="196"/>
        <v>0</v>
      </c>
      <c r="DO223" s="14">
        <f t="shared" si="196"/>
        <v>0</v>
      </c>
      <c r="DP223" s="14">
        <f t="shared" si="196"/>
        <v>0</v>
      </c>
      <c r="DQ223" s="14">
        <f t="shared" si="196"/>
        <v>0</v>
      </c>
      <c r="DR223" s="14">
        <f t="shared" si="196"/>
        <v>0</v>
      </c>
      <c r="DS223" s="14">
        <f t="shared" si="197"/>
        <v>0</v>
      </c>
      <c r="DT223" s="14">
        <f t="shared" si="176"/>
        <v>0</v>
      </c>
      <c r="DU223" s="14">
        <f t="shared" si="176"/>
        <v>0</v>
      </c>
      <c r="DV223" s="14">
        <f t="shared" si="176"/>
        <v>0</v>
      </c>
      <c r="DW223" s="14">
        <f t="shared" si="176"/>
        <v>0</v>
      </c>
      <c r="DX223" s="14">
        <f t="shared" si="176"/>
        <v>0</v>
      </c>
      <c r="DY223" s="14">
        <f t="shared" si="176"/>
        <v>0</v>
      </c>
      <c r="DZ223" s="14">
        <f t="shared" si="180"/>
        <v>1</v>
      </c>
    </row>
    <row r="224" spans="1:130">
      <c r="C224" s="18">
        <v>2030</v>
      </c>
      <c r="D224" s="25"/>
      <c r="E224" s="25"/>
      <c r="F224" s="25"/>
      <c r="G224" s="25"/>
      <c r="H224" s="25"/>
      <c r="I224" s="25"/>
      <c r="J224" s="25"/>
      <c r="K224" s="25"/>
      <c r="L224" s="25"/>
      <c r="M224" s="25"/>
      <c r="N224" s="25">
        <f t="shared" si="191"/>
        <v>0</v>
      </c>
      <c r="O224" s="25">
        <f t="shared" si="192"/>
        <v>0</v>
      </c>
      <c r="P224" s="25">
        <f t="shared" si="193"/>
        <v>0</v>
      </c>
      <c r="Q224" s="25">
        <f t="shared" si="194"/>
        <v>0</v>
      </c>
      <c r="R224" s="25">
        <f t="shared" si="198"/>
        <v>0</v>
      </c>
      <c r="S224" s="25">
        <f t="shared" si="200"/>
        <v>0</v>
      </c>
      <c r="T224" s="25">
        <f t="shared" si="201"/>
        <v>2.4646951146678475E-13</v>
      </c>
      <c r="U224" s="25">
        <f t="shared" si="202"/>
        <v>73.69230769230775</v>
      </c>
      <c r="V224" s="25">
        <f t="shared" si="203"/>
        <v>46.384615384615422</v>
      </c>
      <c r="W224" s="25">
        <f t="shared" si="204"/>
        <v>32.769230769230745</v>
      </c>
      <c r="X224" s="25">
        <f t="shared" si="205"/>
        <v>0.46153846153846123</v>
      </c>
      <c r="Y224" s="25">
        <f t="shared" si="206"/>
        <v>0.23076923076923095</v>
      </c>
      <c r="Z224" s="25">
        <f t="shared" si="207"/>
        <v>0.23076923076923095</v>
      </c>
      <c r="AA224" s="25">
        <f t="shared" si="208"/>
        <v>0</v>
      </c>
      <c r="AB224" s="25">
        <f t="shared" si="209"/>
        <v>0</v>
      </c>
      <c r="AC224" s="25">
        <f t="shared" si="211"/>
        <v>0</v>
      </c>
      <c r="AD224" s="25">
        <f t="shared" si="212"/>
        <v>0</v>
      </c>
      <c r="AE224" s="25">
        <f t="shared" si="213"/>
        <v>0</v>
      </c>
      <c r="AF224" s="25">
        <f t="shared" ref="AF224:AF242" si="214">VLOOKUP($C$94,$D$3:$K$63,$A$70,0)*(B196-B195)</f>
        <v>0</v>
      </c>
      <c r="AG224" s="25">
        <f>VLOOKUP($C$95,$D$3:$K$63,$A$70,0)*(B195-B194)</f>
        <v>0</v>
      </c>
      <c r="AH224" s="25">
        <f>VLOOKUP($C$96,$D$3:$K$63,$A$70,0)*B194</f>
        <v>0</v>
      </c>
      <c r="AI224" s="25"/>
      <c r="AJ224" s="25"/>
      <c r="AK224" s="25"/>
      <c r="AL224" s="25"/>
      <c r="AM224" s="25"/>
      <c r="AN224" s="25"/>
      <c r="AO224" s="25"/>
      <c r="AP224" s="25"/>
      <c r="AQ224" s="25"/>
      <c r="AR224" s="25"/>
      <c r="AS224" s="25"/>
      <c r="AT224" s="25"/>
      <c r="AU224" s="25"/>
      <c r="AV224" s="25"/>
      <c r="AW224" s="25"/>
      <c r="AX224" s="25"/>
      <c r="AY224" s="25"/>
      <c r="AZ224" s="25"/>
      <c r="BA224" s="25"/>
      <c r="BB224" s="25"/>
      <c r="BC224" s="25"/>
      <c r="BD224" s="25"/>
      <c r="BE224" s="25"/>
      <c r="BF224" s="25"/>
      <c r="BG224" s="25"/>
      <c r="BH224" s="25"/>
      <c r="BI224" s="25"/>
      <c r="BJ224" s="25"/>
      <c r="BK224" s="25"/>
      <c r="BL224" s="25"/>
      <c r="BM224" s="21">
        <f t="shared" si="178"/>
        <v>153.76923076923106</v>
      </c>
      <c r="BP224" s="18">
        <v>2030</v>
      </c>
      <c r="BQ224" s="14">
        <f t="shared" si="179"/>
        <v>0</v>
      </c>
      <c r="BR224" s="14">
        <f t="shared" si="179"/>
        <v>0</v>
      </c>
      <c r="BS224" s="14">
        <f t="shared" si="179"/>
        <v>0</v>
      </c>
      <c r="BT224" s="14">
        <f t="shared" si="179"/>
        <v>0</v>
      </c>
      <c r="BU224" s="14">
        <f t="shared" si="179"/>
        <v>0</v>
      </c>
      <c r="BV224" s="14">
        <f t="shared" si="179"/>
        <v>0</v>
      </c>
      <c r="BW224" s="14">
        <f t="shared" si="179"/>
        <v>0</v>
      </c>
      <c r="BX224" s="14">
        <f t="shared" si="179"/>
        <v>0</v>
      </c>
      <c r="BY224" s="14">
        <f t="shared" si="179"/>
        <v>0</v>
      </c>
      <c r="BZ224" s="14">
        <f t="shared" si="179"/>
        <v>0</v>
      </c>
      <c r="CA224" s="14">
        <f t="shared" si="179"/>
        <v>0</v>
      </c>
      <c r="CB224" s="14">
        <f t="shared" si="179"/>
        <v>0</v>
      </c>
      <c r="CC224" s="14">
        <f t="shared" si="179"/>
        <v>0</v>
      </c>
      <c r="CD224" s="14">
        <f t="shared" si="179"/>
        <v>0</v>
      </c>
      <c r="CE224" s="14">
        <f t="shared" si="179"/>
        <v>0</v>
      </c>
      <c r="CF224" s="14">
        <f t="shared" si="179"/>
        <v>0</v>
      </c>
      <c r="CG224" s="14">
        <f t="shared" si="195"/>
        <v>1.6028532511596778E-15</v>
      </c>
      <c r="CH224" s="14">
        <f t="shared" si="195"/>
        <v>0.47923961980990443</v>
      </c>
      <c r="CI224" s="14">
        <f t="shared" si="195"/>
        <v>0.30165082541270605</v>
      </c>
      <c r="CJ224" s="14">
        <f t="shared" si="195"/>
        <v>0.21310655327663777</v>
      </c>
      <c r="CK224" s="14">
        <f t="shared" si="195"/>
        <v>3.0015007503751798E-3</v>
      </c>
      <c r="CL224" s="14">
        <f t="shared" si="195"/>
        <v>1.5007503751875921E-3</v>
      </c>
      <c r="CM224" s="14">
        <f t="shared" si="195"/>
        <v>1.5007503751875921E-3</v>
      </c>
      <c r="CN224" s="14">
        <f t="shared" si="195"/>
        <v>0</v>
      </c>
      <c r="CO224" s="14">
        <f t="shared" si="195"/>
        <v>0</v>
      </c>
      <c r="CP224" s="14">
        <f t="shared" si="195"/>
        <v>0</v>
      </c>
      <c r="CQ224" s="14">
        <f t="shared" si="195"/>
        <v>0</v>
      </c>
      <c r="CR224" s="14">
        <f t="shared" si="195"/>
        <v>0</v>
      </c>
      <c r="CS224" s="14">
        <f t="shared" si="195"/>
        <v>0</v>
      </c>
      <c r="CT224" s="14">
        <f t="shared" si="195"/>
        <v>0</v>
      </c>
      <c r="CU224" s="14">
        <f t="shared" si="195"/>
        <v>0</v>
      </c>
      <c r="CV224" s="14">
        <f t="shared" si="195"/>
        <v>0</v>
      </c>
      <c r="CW224" s="14">
        <f t="shared" si="210"/>
        <v>0</v>
      </c>
      <c r="CX224" s="14">
        <f t="shared" si="199"/>
        <v>0</v>
      </c>
      <c r="CY224" s="14">
        <f t="shared" si="199"/>
        <v>0</v>
      </c>
      <c r="CZ224" s="14">
        <f t="shared" si="199"/>
        <v>0</v>
      </c>
      <c r="DA224" s="14">
        <f t="shared" si="199"/>
        <v>0</v>
      </c>
      <c r="DB224" s="14">
        <f t="shared" si="199"/>
        <v>0</v>
      </c>
      <c r="DC224" s="14">
        <f t="shared" si="196"/>
        <v>0</v>
      </c>
      <c r="DD224" s="14">
        <f t="shared" si="196"/>
        <v>0</v>
      </c>
      <c r="DE224" s="14">
        <f t="shared" si="196"/>
        <v>0</v>
      </c>
      <c r="DF224" s="14">
        <f t="shared" si="196"/>
        <v>0</v>
      </c>
      <c r="DG224" s="14">
        <f t="shared" si="196"/>
        <v>0</v>
      </c>
      <c r="DH224" s="14">
        <f t="shared" si="196"/>
        <v>0</v>
      </c>
      <c r="DI224" s="14">
        <f t="shared" si="196"/>
        <v>0</v>
      </c>
      <c r="DJ224" s="14">
        <f t="shared" si="196"/>
        <v>0</v>
      </c>
      <c r="DK224" s="14">
        <f t="shared" si="196"/>
        <v>0</v>
      </c>
      <c r="DL224" s="14">
        <f t="shared" si="196"/>
        <v>0</v>
      </c>
      <c r="DM224" s="14">
        <f t="shared" si="196"/>
        <v>0</v>
      </c>
      <c r="DN224" s="14">
        <f t="shared" si="196"/>
        <v>0</v>
      </c>
      <c r="DO224" s="14">
        <f t="shared" si="196"/>
        <v>0</v>
      </c>
      <c r="DP224" s="14">
        <f t="shared" si="196"/>
        <v>0</v>
      </c>
      <c r="DQ224" s="14">
        <f t="shared" si="196"/>
        <v>0</v>
      </c>
      <c r="DR224" s="14">
        <f t="shared" si="196"/>
        <v>0</v>
      </c>
      <c r="DS224" s="14">
        <f t="shared" si="197"/>
        <v>0</v>
      </c>
      <c r="DT224" s="14">
        <f t="shared" si="176"/>
        <v>0</v>
      </c>
      <c r="DU224" s="14">
        <f t="shared" si="176"/>
        <v>0</v>
      </c>
      <c r="DV224" s="14">
        <f t="shared" si="176"/>
        <v>0</v>
      </c>
      <c r="DW224" s="14">
        <f t="shared" si="176"/>
        <v>0</v>
      </c>
      <c r="DX224" s="14">
        <f t="shared" si="176"/>
        <v>0</v>
      </c>
      <c r="DY224" s="14">
        <f t="shared" si="176"/>
        <v>0</v>
      </c>
      <c r="DZ224" s="14">
        <f t="shared" si="180"/>
        <v>1.0000000000000002</v>
      </c>
    </row>
    <row r="225" spans="3:130">
      <c r="C225" s="18">
        <v>2031</v>
      </c>
      <c r="D225" s="25"/>
      <c r="E225" s="25"/>
      <c r="F225" s="25"/>
      <c r="G225" s="25"/>
      <c r="H225" s="25"/>
      <c r="I225" s="25"/>
      <c r="J225" s="25"/>
      <c r="K225" s="25"/>
      <c r="L225" s="25"/>
      <c r="M225" s="25"/>
      <c r="N225" s="25"/>
      <c r="O225" s="25">
        <f t="shared" si="192"/>
        <v>0</v>
      </c>
      <c r="P225" s="25">
        <f t="shared" si="193"/>
        <v>0</v>
      </c>
      <c r="Q225" s="25">
        <f t="shared" si="194"/>
        <v>0</v>
      </c>
      <c r="R225" s="25">
        <f t="shared" si="198"/>
        <v>0</v>
      </c>
      <c r="S225" s="25">
        <f t="shared" si="200"/>
        <v>0</v>
      </c>
      <c r="T225" s="25">
        <f t="shared" si="201"/>
        <v>0</v>
      </c>
      <c r="U225" s="25">
        <f t="shared" si="202"/>
        <v>2.1271873151817999E-13</v>
      </c>
      <c r="V225" s="25">
        <f t="shared" si="203"/>
        <v>46.384615384615422</v>
      </c>
      <c r="W225" s="25">
        <f t="shared" si="204"/>
        <v>32.769230769230795</v>
      </c>
      <c r="X225" s="25">
        <f t="shared" si="205"/>
        <v>0.46153846153846123</v>
      </c>
      <c r="Y225" s="25">
        <f t="shared" si="206"/>
        <v>0.23076923076923062</v>
      </c>
      <c r="Z225" s="25">
        <f t="shared" si="207"/>
        <v>0.23076923076923095</v>
      </c>
      <c r="AA225" s="25">
        <f t="shared" si="208"/>
        <v>0</v>
      </c>
      <c r="AB225" s="25">
        <f t="shared" si="209"/>
        <v>0</v>
      </c>
      <c r="AC225" s="25">
        <f t="shared" si="211"/>
        <v>0</v>
      </c>
      <c r="AD225" s="25">
        <f t="shared" si="212"/>
        <v>0</v>
      </c>
      <c r="AE225" s="25">
        <f t="shared" si="213"/>
        <v>0</v>
      </c>
      <c r="AF225" s="25">
        <f t="shared" si="214"/>
        <v>0</v>
      </c>
      <c r="AG225" s="25">
        <f t="shared" ref="AG225:AG243" si="215">VLOOKUP($C$95,$D$3:$K$63,$A$70,0)*(B196-B195)</f>
        <v>0</v>
      </c>
      <c r="AH225" s="25">
        <f>VLOOKUP($C$96,$D$3:$K$63,$A$70,0)*(B195-B194)</f>
        <v>0</v>
      </c>
      <c r="AI225" s="25">
        <f>VLOOKUP($C$97,$D$3:$K$63,$A$70,0)*B194</f>
        <v>0</v>
      </c>
      <c r="AJ225" s="25"/>
      <c r="AK225" s="25"/>
      <c r="AL225" s="25"/>
      <c r="AM225" s="25"/>
      <c r="AN225" s="25"/>
      <c r="AO225" s="25"/>
      <c r="AP225" s="25"/>
      <c r="AQ225" s="25"/>
      <c r="AR225" s="25"/>
      <c r="AS225" s="25"/>
      <c r="AT225" s="25"/>
      <c r="AU225" s="25"/>
      <c r="AV225" s="25"/>
      <c r="AW225" s="25"/>
      <c r="AX225" s="25"/>
      <c r="AY225" s="25"/>
      <c r="AZ225" s="25"/>
      <c r="BA225" s="25"/>
      <c r="BB225" s="25"/>
      <c r="BC225" s="25"/>
      <c r="BD225" s="25"/>
      <c r="BE225" s="25"/>
      <c r="BF225" s="25"/>
      <c r="BG225" s="25"/>
      <c r="BH225" s="25"/>
      <c r="BI225" s="25"/>
      <c r="BJ225" s="25"/>
      <c r="BK225" s="25"/>
      <c r="BL225" s="25"/>
      <c r="BM225" s="21">
        <f t="shared" si="178"/>
        <v>80.07692307692335</v>
      </c>
      <c r="BP225" s="18">
        <v>2031</v>
      </c>
      <c r="BQ225" s="14">
        <f t="shared" ref="BQ225:CF240" si="216">D225/$BM225</f>
        <v>0</v>
      </c>
      <c r="BR225" s="14">
        <f t="shared" si="216"/>
        <v>0</v>
      </c>
      <c r="BS225" s="14">
        <f t="shared" si="216"/>
        <v>0</v>
      </c>
      <c r="BT225" s="14">
        <f t="shared" si="216"/>
        <v>0</v>
      </c>
      <c r="BU225" s="14">
        <f t="shared" si="216"/>
        <v>0</v>
      </c>
      <c r="BV225" s="14">
        <f t="shared" si="216"/>
        <v>0</v>
      </c>
      <c r="BW225" s="14">
        <f t="shared" si="216"/>
        <v>0</v>
      </c>
      <c r="BX225" s="14">
        <f t="shared" si="216"/>
        <v>0</v>
      </c>
      <c r="BY225" s="14">
        <f t="shared" si="216"/>
        <v>0</v>
      </c>
      <c r="BZ225" s="14">
        <f t="shared" si="216"/>
        <v>0</v>
      </c>
      <c r="CA225" s="14">
        <f t="shared" si="216"/>
        <v>0</v>
      </c>
      <c r="CB225" s="14">
        <f t="shared" si="216"/>
        <v>0</v>
      </c>
      <c r="CC225" s="14">
        <f t="shared" si="216"/>
        <v>0</v>
      </c>
      <c r="CD225" s="14">
        <f t="shared" si="216"/>
        <v>0</v>
      </c>
      <c r="CE225" s="14">
        <f t="shared" si="216"/>
        <v>0</v>
      </c>
      <c r="CF225" s="14">
        <f t="shared" si="216"/>
        <v>0</v>
      </c>
      <c r="CG225" s="14">
        <f t="shared" si="195"/>
        <v>0</v>
      </c>
      <c r="CH225" s="14">
        <f t="shared" si="195"/>
        <v>2.65642988447294E-15</v>
      </c>
      <c r="CI225" s="14">
        <f t="shared" si="195"/>
        <v>0.5792507204610936</v>
      </c>
      <c r="CJ225" s="14">
        <f t="shared" si="195"/>
        <v>0.40922190201728997</v>
      </c>
      <c r="CK225" s="14">
        <f t="shared" si="195"/>
        <v>5.7636887608068926E-3</v>
      </c>
      <c r="CL225" s="14">
        <f t="shared" si="195"/>
        <v>2.8818443804034463E-3</v>
      </c>
      <c r="CM225" s="14">
        <f t="shared" si="195"/>
        <v>2.8818443804034507E-3</v>
      </c>
      <c r="CN225" s="14">
        <f t="shared" si="195"/>
        <v>0</v>
      </c>
      <c r="CO225" s="14">
        <f t="shared" si="195"/>
        <v>0</v>
      </c>
      <c r="CP225" s="14">
        <f t="shared" si="195"/>
        <v>0</v>
      </c>
      <c r="CQ225" s="14">
        <f t="shared" si="195"/>
        <v>0</v>
      </c>
      <c r="CR225" s="14">
        <f t="shared" si="195"/>
        <v>0</v>
      </c>
      <c r="CS225" s="14">
        <f t="shared" si="195"/>
        <v>0</v>
      </c>
      <c r="CT225" s="14">
        <f t="shared" si="195"/>
        <v>0</v>
      </c>
      <c r="CU225" s="14">
        <f t="shared" si="195"/>
        <v>0</v>
      </c>
      <c r="CV225" s="14">
        <f t="shared" si="195"/>
        <v>0</v>
      </c>
      <c r="CW225" s="14">
        <f t="shared" si="210"/>
        <v>0</v>
      </c>
      <c r="CX225" s="14">
        <f t="shared" si="199"/>
        <v>0</v>
      </c>
      <c r="CY225" s="14">
        <f t="shared" si="199"/>
        <v>0</v>
      </c>
      <c r="CZ225" s="14">
        <f t="shared" si="199"/>
        <v>0</v>
      </c>
      <c r="DA225" s="14">
        <f t="shared" si="199"/>
        <v>0</v>
      </c>
      <c r="DB225" s="14">
        <f t="shared" si="199"/>
        <v>0</v>
      </c>
      <c r="DC225" s="14">
        <f t="shared" si="196"/>
        <v>0</v>
      </c>
      <c r="DD225" s="14">
        <f t="shared" si="196"/>
        <v>0</v>
      </c>
      <c r="DE225" s="14">
        <f t="shared" si="196"/>
        <v>0</v>
      </c>
      <c r="DF225" s="14">
        <f t="shared" si="196"/>
        <v>0</v>
      </c>
      <c r="DG225" s="14">
        <f t="shared" si="196"/>
        <v>0</v>
      </c>
      <c r="DH225" s="14">
        <f t="shared" si="196"/>
        <v>0</v>
      </c>
      <c r="DI225" s="14">
        <f t="shared" si="196"/>
        <v>0</v>
      </c>
      <c r="DJ225" s="14">
        <f t="shared" si="196"/>
        <v>0</v>
      </c>
      <c r="DK225" s="14">
        <f t="shared" si="196"/>
        <v>0</v>
      </c>
      <c r="DL225" s="14">
        <f t="shared" si="196"/>
        <v>0</v>
      </c>
      <c r="DM225" s="14">
        <f t="shared" si="196"/>
        <v>0</v>
      </c>
      <c r="DN225" s="14">
        <f t="shared" si="196"/>
        <v>0</v>
      </c>
      <c r="DO225" s="14">
        <f t="shared" si="196"/>
        <v>0</v>
      </c>
      <c r="DP225" s="14">
        <f t="shared" si="196"/>
        <v>0</v>
      </c>
      <c r="DQ225" s="14">
        <f t="shared" ref="DQ225:DR254" si="217">BD225/$BM225</f>
        <v>0</v>
      </c>
      <c r="DR225" s="14">
        <f t="shared" si="217"/>
        <v>0</v>
      </c>
      <c r="DS225" s="14">
        <f t="shared" si="197"/>
        <v>0</v>
      </c>
      <c r="DT225" s="14">
        <f t="shared" si="176"/>
        <v>0</v>
      </c>
      <c r="DU225" s="14">
        <f t="shared" si="176"/>
        <v>0</v>
      </c>
      <c r="DV225" s="14">
        <f t="shared" si="176"/>
        <v>0</v>
      </c>
      <c r="DW225" s="14">
        <f t="shared" si="176"/>
        <v>0</v>
      </c>
      <c r="DX225" s="14">
        <f t="shared" si="176"/>
        <v>0</v>
      </c>
      <c r="DY225" s="14">
        <f t="shared" si="176"/>
        <v>0</v>
      </c>
      <c r="DZ225" s="14">
        <f t="shared" si="180"/>
        <v>0.99999999999999989</v>
      </c>
    </row>
    <row r="226" spans="3:130">
      <c r="C226" s="18">
        <v>2032</v>
      </c>
      <c r="D226" s="25"/>
      <c r="E226" s="25"/>
      <c r="F226" s="25"/>
      <c r="G226" s="25"/>
      <c r="H226" s="25"/>
      <c r="I226" s="25"/>
      <c r="J226" s="25"/>
      <c r="K226" s="25"/>
      <c r="L226" s="25"/>
      <c r="M226" s="25"/>
      <c r="N226" s="25"/>
      <c r="O226" s="25"/>
      <c r="P226" s="25">
        <f t="shared" si="193"/>
        <v>0</v>
      </c>
      <c r="Q226" s="25">
        <f t="shared" si="194"/>
        <v>0</v>
      </c>
      <c r="R226" s="25">
        <f t="shared" si="198"/>
        <v>0</v>
      </c>
      <c r="S226" s="25">
        <f t="shared" si="200"/>
        <v>0</v>
      </c>
      <c r="T226" s="25">
        <f t="shared" si="201"/>
        <v>0</v>
      </c>
      <c r="U226" s="25">
        <f t="shared" si="202"/>
        <v>0</v>
      </c>
      <c r="V226" s="25">
        <f t="shared" si="203"/>
        <v>1.3389289676979388E-13</v>
      </c>
      <c r="W226" s="25">
        <f t="shared" si="204"/>
        <v>32.769230769230795</v>
      </c>
      <c r="X226" s="25">
        <f t="shared" si="205"/>
        <v>0.4615384615384619</v>
      </c>
      <c r="Y226" s="25">
        <f t="shared" si="206"/>
        <v>0.23076923076923062</v>
      </c>
      <c r="Z226" s="25">
        <f t="shared" si="207"/>
        <v>0.23076923076923062</v>
      </c>
      <c r="AA226" s="25">
        <f t="shared" si="208"/>
        <v>0</v>
      </c>
      <c r="AB226" s="25">
        <f t="shared" si="209"/>
        <v>0</v>
      </c>
      <c r="AC226" s="25">
        <f t="shared" si="211"/>
        <v>0</v>
      </c>
      <c r="AD226" s="25">
        <f t="shared" si="212"/>
        <v>0</v>
      </c>
      <c r="AE226" s="25">
        <f t="shared" si="213"/>
        <v>0</v>
      </c>
      <c r="AF226" s="25">
        <f t="shared" si="214"/>
        <v>0</v>
      </c>
      <c r="AG226" s="25">
        <f t="shared" si="215"/>
        <v>0</v>
      </c>
      <c r="AH226" s="25">
        <f t="shared" ref="AH226:AH244" si="218">VLOOKUP($C$96,$D$3:$K$63,$A$70,0)*(B196-B195)</f>
        <v>0</v>
      </c>
      <c r="AI226" s="25">
        <f>VLOOKUP($C$97,$D$3:$K$63,$A$70,0)*(B195-B194)</f>
        <v>0</v>
      </c>
      <c r="AJ226" s="25">
        <f>VLOOKUP($C$98,$D$3:$K$63,$A$70,0)*B194</f>
        <v>0</v>
      </c>
      <c r="AK226" s="25"/>
      <c r="AL226" s="25"/>
      <c r="AM226" s="25"/>
      <c r="AN226" s="25"/>
      <c r="AO226" s="25"/>
      <c r="AP226" s="25"/>
      <c r="AQ226" s="25"/>
      <c r="AR226" s="25"/>
      <c r="AS226" s="25"/>
      <c r="AT226" s="25"/>
      <c r="AU226" s="25"/>
      <c r="AV226" s="25"/>
      <c r="AW226" s="25"/>
      <c r="AX226" s="25"/>
      <c r="AY226" s="25"/>
      <c r="AZ226" s="25"/>
      <c r="BA226" s="25"/>
      <c r="BB226" s="25"/>
      <c r="BC226" s="25"/>
      <c r="BD226" s="25"/>
      <c r="BE226" s="25"/>
      <c r="BF226" s="25"/>
      <c r="BG226" s="25"/>
      <c r="BH226" s="25"/>
      <c r="BI226" s="25"/>
      <c r="BJ226" s="25"/>
      <c r="BK226" s="25"/>
      <c r="BL226" s="25"/>
      <c r="BM226" s="21">
        <f t="shared" si="178"/>
        <v>33.692307692307857</v>
      </c>
      <c r="BP226" s="18">
        <v>2032</v>
      </c>
      <c r="BQ226" s="14">
        <f t="shared" si="216"/>
        <v>0</v>
      </c>
      <c r="BR226" s="14">
        <f t="shared" si="216"/>
        <v>0</v>
      </c>
      <c r="BS226" s="14">
        <f t="shared" si="216"/>
        <v>0</v>
      </c>
      <c r="BT226" s="14">
        <f t="shared" si="216"/>
        <v>0</v>
      </c>
      <c r="BU226" s="14">
        <f t="shared" si="216"/>
        <v>0</v>
      </c>
      <c r="BV226" s="14">
        <f t="shared" si="216"/>
        <v>0</v>
      </c>
      <c r="BW226" s="14">
        <f t="shared" si="216"/>
        <v>0</v>
      </c>
      <c r="BX226" s="14">
        <f t="shared" si="216"/>
        <v>0</v>
      </c>
      <c r="BY226" s="14">
        <f t="shared" si="216"/>
        <v>0</v>
      </c>
      <c r="BZ226" s="14">
        <f t="shared" si="216"/>
        <v>0</v>
      </c>
      <c r="CA226" s="14">
        <f t="shared" si="216"/>
        <v>0</v>
      </c>
      <c r="CB226" s="14">
        <f t="shared" si="216"/>
        <v>0</v>
      </c>
      <c r="CC226" s="14">
        <f t="shared" si="216"/>
        <v>0</v>
      </c>
      <c r="CD226" s="14">
        <f t="shared" si="216"/>
        <v>0</v>
      </c>
      <c r="CE226" s="14">
        <f t="shared" si="216"/>
        <v>0</v>
      </c>
      <c r="CF226" s="14">
        <f t="shared" si="216"/>
        <v>0</v>
      </c>
      <c r="CG226" s="14">
        <f t="shared" si="195"/>
        <v>0</v>
      </c>
      <c r="CH226" s="14">
        <f t="shared" si="195"/>
        <v>0</v>
      </c>
      <c r="CI226" s="14">
        <f t="shared" si="195"/>
        <v>3.9739900867746851E-15</v>
      </c>
      <c r="CJ226" s="14">
        <f t="shared" si="195"/>
        <v>0.9726027397260234</v>
      </c>
      <c r="CK226" s="14">
        <f t="shared" si="195"/>
        <v>1.3698630136986245E-2</v>
      </c>
      <c r="CL226" s="14">
        <f t="shared" si="195"/>
        <v>6.849315068493113E-3</v>
      </c>
      <c r="CM226" s="14">
        <f t="shared" si="195"/>
        <v>6.849315068493113E-3</v>
      </c>
      <c r="CN226" s="14">
        <f t="shared" si="195"/>
        <v>0</v>
      </c>
      <c r="CO226" s="14">
        <f t="shared" si="195"/>
        <v>0</v>
      </c>
      <c r="CP226" s="14">
        <f t="shared" si="195"/>
        <v>0</v>
      </c>
      <c r="CQ226" s="14">
        <f t="shared" si="195"/>
        <v>0</v>
      </c>
      <c r="CR226" s="14">
        <f t="shared" si="195"/>
        <v>0</v>
      </c>
      <c r="CS226" s="14">
        <f t="shared" si="195"/>
        <v>0</v>
      </c>
      <c r="CT226" s="14">
        <f t="shared" si="195"/>
        <v>0</v>
      </c>
      <c r="CU226" s="14">
        <f t="shared" si="195"/>
        <v>0</v>
      </c>
      <c r="CV226" s="14">
        <f t="shared" si="195"/>
        <v>0</v>
      </c>
      <c r="CW226" s="14">
        <f t="shared" si="210"/>
        <v>0</v>
      </c>
      <c r="CX226" s="14">
        <f t="shared" si="199"/>
        <v>0</v>
      </c>
      <c r="CY226" s="14">
        <f t="shared" si="199"/>
        <v>0</v>
      </c>
      <c r="CZ226" s="14">
        <f t="shared" si="199"/>
        <v>0</v>
      </c>
      <c r="DA226" s="14">
        <f t="shared" si="199"/>
        <v>0</v>
      </c>
      <c r="DB226" s="14">
        <f t="shared" si="199"/>
        <v>0</v>
      </c>
      <c r="DC226" s="14">
        <f t="shared" si="199"/>
        <v>0</v>
      </c>
      <c r="DD226" s="14">
        <f t="shared" si="199"/>
        <v>0</v>
      </c>
      <c r="DE226" s="14">
        <f t="shared" si="199"/>
        <v>0</v>
      </c>
      <c r="DF226" s="14">
        <f t="shared" si="199"/>
        <v>0</v>
      </c>
      <c r="DG226" s="14">
        <f t="shared" si="199"/>
        <v>0</v>
      </c>
      <c r="DH226" s="14">
        <f t="shared" si="199"/>
        <v>0</v>
      </c>
      <c r="DI226" s="14">
        <f t="shared" si="199"/>
        <v>0</v>
      </c>
      <c r="DJ226" s="14">
        <f t="shared" si="199"/>
        <v>0</v>
      </c>
      <c r="DK226" s="14">
        <f t="shared" si="199"/>
        <v>0</v>
      </c>
      <c r="DL226" s="14">
        <f t="shared" si="199"/>
        <v>0</v>
      </c>
      <c r="DM226" s="14">
        <f t="shared" si="199"/>
        <v>0</v>
      </c>
      <c r="DN226" s="14">
        <f t="shared" ref="DN226:DP254" si="219">BA226/$BM226</f>
        <v>0</v>
      </c>
      <c r="DO226" s="14">
        <f t="shared" si="219"/>
        <v>0</v>
      </c>
      <c r="DP226" s="14">
        <f t="shared" si="219"/>
        <v>0</v>
      </c>
      <c r="DQ226" s="14">
        <f t="shared" si="217"/>
        <v>0</v>
      </c>
      <c r="DR226" s="14">
        <f t="shared" si="217"/>
        <v>0</v>
      </c>
      <c r="DS226" s="14">
        <f t="shared" si="197"/>
        <v>0</v>
      </c>
      <c r="DT226" s="14">
        <f t="shared" si="176"/>
        <v>0</v>
      </c>
      <c r="DU226" s="14">
        <f t="shared" si="176"/>
        <v>0</v>
      </c>
      <c r="DV226" s="14">
        <f t="shared" si="176"/>
        <v>0</v>
      </c>
      <c r="DW226" s="14">
        <f t="shared" si="176"/>
        <v>0</v>
      </c>
      <c r="DX226" s="14">
        <f t="shared" si="176"/>
        <v>0</v>
      </c>
      <c r="DY226" s="14">
        <f t="shared" si="176"/>
        <v>0</v>
      </c>
      <c r="DZ226" s="14">
        <f t="shared" si="180"/>
        <v>0.99999999999999978</v>
      </c>
    </row>
    <row r="227" spans="3:130">
      <c r="C227" s="18">
        <v>2033</v>
      </c>
      <c r="D227" s="25"/>
      <c r="E227" s="25"/>
      <c r="F227" s="25"/>
      <c r="G227" s="25"/>
      <c r="H227" s="25"/>
      <c r="I227" s="25"/>
      <c r="J227" s="25"/>
      <c r="K227" s="25"/>
      <c r="L227" s="25"/>
      <c r="M227" s="25"/>
      <c r="N227" s="25"/>
      <c r="O227" s="25"/>
      <c r="P227" s="25"/>
      <c r="Q227" s="25">
        <f t="shared" si="194"/>
        <v>0</v>
      </c>
      <c r="R227" s="25">
        <f t="shared" si="198"/>
        <v>0</v>
      </c>
      <c r="S227" s="25">
        <f t="shared" si="200"/>
        <v>0</v>
      </c>
      <c r="T227" s="25">
        <f t="shared" si="201"/>
        <v>0</v>
      </c>
      <c r="U227" s="25">
        <f t="shared" si="202"/>
        <v>0</v>
      </c>
      <c r="V227" s="25">
        <f t="shared" si="203"/>
        <v>0</v>
      </c>
      <c r="W227" s="25">
        <f t="shared" si="204"/>
        <v>9.4591001698063337E-14</v>
      </c>
      <c r="X227" s="25">
        <f t="shared" si="205"/>
        <v>0.4615384615384619</v>
      </c>
      <c r="Y227" s="25">
        <f t="shared" si="206"/>
        <v>0.23076923076923095</v>
      </c>
      <c r="Z227" s="25">
        <f t="shared" si="207"/>
        <v>0.23076923076923062</v>
      </c>
      <c r="AA227" s="25">
        <f t="shared" si="208"/>
        <v>0</v>
      </c>
      <c r="AB227" s="25">
        <f t="shared" si="209"/>
        <v>0</v>
      </c>
      <c r="AC227" s="25">
        <f t="shared" si="211"/>
        <v>0</v>
      </c>
      <c r="AD227" s="25">
        <f t="shared" si="212"/>
        <v>0</v>
      </c>
      <c r="AE227" s="25">
        <f t="shared" si="213"/>
        <v>0</v>
      </c>
      <c r="AF227" s="25">
        <f t="shared" si="214"/>
        <v>0</v>
      </c>
      <c r="AG227" s="25">
        <f t="shared" si="215"/>
        <v>0</v>
      </c>
      <c r="AH227" s="25">
        <f t="shared" si="218"/>
        <v>0</v>
      </c>
      <c r="AI227" s="25">
        <f t="shared" ref="AI227:AI245" si="220">VLOOKUP($C$97,$D$3:$K$63,$A$70,0)*(B196-B195)</f>
        <v>0</v>
      </c>
      <c r="AJ227" s="25">
        <f>VLOOKUP($C$98,$D$3:$K$63,$A$70,0)*(B195-B194)</f>
        <v>0</v>
      </c>
      <c r="AK227" s="25">
        <f>VLOOKUP($C$99,$D$3:$K$63,$A$70,0)*B194</f>
        <v>0</v>
      </c>
      <c r="AL227" s="25"/>
      <c r="AM227" s="25"/>
      <c r="AN227" s="25"/>
      <c r="AO227" s="25"/>
      <c r="AP227" s="25"/>
      <c r="AQ227" s="25"/>
      <c r="AR227" s="25"/>
      <c r="AS227" s="25"/>
      <c r="AT227" s="25"/>
      <c r="AU227" s="25"/>
      <c r="AV227" s="25"/>
      <c r="AW227" s="25"/>
      <c r="AX227" s="25"/>
      <c r="AY227" s="25"/>
      <c r="AZ227" s="25"/>
      <c r="BA227" s="25"/>
      <c r="BB227" s="25"/>
      <c r="BC227" s="25"/>
      <c r="BD227" s="25"/>
      <c r="BE227" s="25"/>
      <c r="BF227" s="25"/>
      <c r="BG227" s="25"/>
      <c r="BH227" s="25"/>
      <c r="BI227" s="25"/>
      <c r="BJ227" s="25"/>
      <c r="BK227" s="25"/>
      <c r="BL227" s="25"/>
      <c r="BM227" s="21">
        <f t="shared" si="178"/>
        <v>0.92307692307701805</v>
      </c>
      <c r="BP227" s="18">
        <v>2033</v>
      </c>
      <c r="BQ227" s="14">
        <f t="shared" si="216"/>
        <v>0</v>
      </c>
      <c r="BR227" s="14">
        <f t="shared" si="216"/>
        <v>0</v>
      </c>
      <c r="BS227" s="14">
        <f t="shared" si="216"/>
        <v>0</v>
      </c>
      <c r="BT227" s="14">
        <f t="shared" si="216"/>
        <v>0</v>
      </c>
      <c r="BU227" s="14">
        <f t="shared" si="216"/>
        <v>0</v>
      </c>
      <c r="BV227" s="14">
        <f t="shared" si="216"/>
        <v>0</v>
      </c>
      <c r="BW227" s="14">
        <f t="shared" si="216"/>
        <v>0</v>
      </c>
      <c r="BX227" s="14">
        <f t="shared" si="216"/>
        <v>0</v>
      </c>
      <c r="BY227" s="14">
        <f t="shared" si="216"/>
        <v>0</v>
      </c>
      <c r="BZ227" s="14">
        <f t="shared" si="216"/>
        <v>0</v>
      </c>
      <c r="CA227" s="14">
        <f t="shared" si="216"/>
        <v>0</v>
      </c>
      <c r="CB227" s="14">
        <f t="shared" si="216"/>
        <v>0</v>
      </c>
      <c r="CC227" s="14">
        <f t="shared" si="216"/>
        <v>0</v>
      </c>
      <c r="CD227" s="14">
        <f t="shared" si="216"/>
        <v>0</v>
      </c>
      <c r="CE227" s="14">
        <f t="shared" si="216"/>
        <v>0</v>
      </c>
      <c r="CF227" s="14">
        <f t="shared" si="216"/>
        <v>0</v>
      </c>
      <c r="CG227" s="14">
        <f t="shared" si="195"/>
        <v>0</v>
      </c>
      <c r="CH227" s="14">
        <f t="shared" si="195"/>
        <v>0</v>
      </c>
      <c r="CI227" s="14">
        <f t="shared" si="195"/>
        <v>0</v>
      </c>
      <c r="CJ227" s="14">
        <f t="shared" si="195"/>
        <v>1.0247358517289141E-13</v>
      </c>
      <c r="CK227" s="14">
        <f t="shared" si="195"/>
        <v>0.49999999999994893</v>
      </c>
      <c r="CL227" s="14">
        <f t="shared" si="195"/>
        <v>0.24999999999997446</v>
      </c>
      <c r="CM227" s="14">
        <f t="shared" si="195"/>
        <v>0.2499999999999741</v>
      </c>
      <c r="CN227" s="14">
        <f t="shared" si="195"/>
        <v>0</v>
      </c>
      <c r="CO227" s="14">
        <f t="shared" si="195"/>
        <v>0</v>
      </c>
      <c r="CP227" s="14">
        <f t="shared" si="195"/>
        <v>0</v>
      </c>
      <c r="CQ227" s="14">
        <f t="shared" si="195"/>
        <v>0</v>
      </c>
      <c r="CR227" s="14">
        <f t="shared" si="195"/>
        <v>0</v>
      </c>
      <c r="CS227" s="14">
        <f t="shared" si="195"/>
        <v>0</v>
      </c>
      <c r="CT227" s="14">
        <f t="shared" si="195"/>
        <v>0</v>
      </c>
      <c r="CU227" s="14">
        <f t="shared" si="195"/>
        <v>0</v>
      </c>
      <c r="CV227" s="14">
        <f t="shared" si="195"/>
        <v>0</v>
      </c>
      <c r="CW227" s="14">
        <f t="shared" si="210"/>
        <v>0</v>
      </c>
      <c r="CX227" s="14">
        <f t="shared" si="199"/>
        <v>0</v>
      </c>
      <c r="CY227" s="14">
        <f t="shared" si="199"/>
        <v>0</v>
      </c>
      <c r="CZ227" s="14">
        <f t="shared" si="199"/>
        <v>0</v>
      </c>
      <c r="DA227" s="14">
        <f t="shared" si="199"/>
        <v>0</v>
      </c>
      <c r="DB227" s="14">
        <f t="shared" si="199"/>
        <v>0</v>
      </c>
      <c r="DC227" s="14">
        <f t="shared" si="199"/>
        <v>0</v>
      </c>
      <c r="DD227" s="14">
        <f t="shared" si="199"/>
        <v>0</v>
      </c>
      <c r="DE227" s="14">
        <f t="shared" si="199"/>
        <v>0</v>
      </c>
      <c r="DF227" s="14">
        <f t="shared" si="199"/>
        <v>0</v>
      </c>
      <c r="DG227" s="14">
        <f t="shared" si="199"/>
        <v>0</v>
      </c>
      <c r="DH227" s="14">
        <f t="shared" si="199"/>
        <v>0</v>
      </c>
      <c r="DI227" s="14">
        <f t="shared" si="199"/>
        <v>0</v>
      </c>
      <c r="DJ227" s="14">
        <f t="shared" si="199"/>
        <v>0</v>
      </c>
      <c r="DK227" s="14">
        <f t="shared" si="199"/>
        <v>0</v>
      </c>
      <c r="DL227" s="14">
        <f t="shared" si="199"/>
        <v>0</v>
      </c>
      <c r="DM227" s="14">
        <f t="shared" si="199"/>
        <v>0</v>
      </c>
      <c r="DN227" s="14">
        <f t="shared" si="219"/>
        <v>0</v>
      </c>
      <c r="DO227" s="14">
        <f t="shared" si="219"/>
        <v>0</v>
      </c>
      <c r="DP227" s="14">
        <f t="shared" si="219"/>
        <v>0</v>
      </c>
      <c r="DQ227" s="14">
        <f t="shared" si="217"/>
        <v>0</v>
      </c>
      <c r="DR227" s="14">
        <f t="shared" si="217"/>
        <v>0</v>
      </c>
      <c r="DS227" s="14">
        <f t="shared" si="197"/>
        <v>0</v>
      </c>
      <c r="DT227" s="14">
        <f t="shared" si="176"/>
        <v>0</v>
      </c>
      <c r="DU227" s="14">
        <f t="shared" si="176"/>
        <v>0</v>
      </c>
      <c r="DV227" s="14">
        <f t="shared" si="176"/>
        <v>0</v>
      </c>
      <c r="DW227" s="14">
        <f t="shared" si="176"/>
        <v>0</v>
      </c>
      <c r="DX227" s="14">
        <f t="shared" si="176"/>
        <v>0</v>
      </c>
      <c r="DY227" s="14">
        <f t="shared" si="176"/>
        <v>0</v>
      </c>
      <c r="DZ227" s="14">
        <f t="shared" si="180"/>
        <v>1</v>
      </c>
    </row>
    <row r="228" spans="3:130">
      <c r="C228" s="18">
        <v>2034</v>
      </c>
      <c r="D228" s="25"/>
      <c r="E228" s="25"/>
      <c r="F228" s="25"/>
      <c r="G228" s="25"/>
      <c r="H228" s="25"/>
      <c r="I228" s="25"/>
      <c r="J228" s="25"/>
      <c r="K228" s="25"/>
      <c r="L228" s="25"/>
      <c r="M228" s="25"/>
      <c r="N228" s="25"/>
      <c r="O228" s="25"/>
      <c r="P228" s="25"/>
      <c r="Q228" s="25"/>
      <c r="R228" s="25">
        <f t="shared" si="198"/>
        <v>0</v>
      </c>
      <c r="S228" s="25">
        <f t="shared" si="200"/>
        <v>0</v>
      </c>
      <c r="T228" s="25">
        <f t="shared" si="201"/>
        <v>0</v>
      </c>
      <c r="U228" s="25">
        <f t="shared" si="202"/>
        <v>0</v>
      </c>
      <c r="V228" s="25">
        <f t="shared" si="203"/>
        <v>0</v>
      </c>
      <c r="W228" s="25">
        <f t="shared" si="204"/>
        <v>0</v>
      </c>
      <c r="X228" s="25">
        <f t="shared" si="205"/>
        <v>1.3322676295501878E-15</v>
      </c>
      <c r="Y228" s="25">
        <f t="shared" si="206"/>
        <v>0.23076923076923095</v>
      </c>
      <c r="Z228" s="25">
        <f t="shared" si="207"/>
        <v>0.23076923076923095</v>
      </c>
      <c r="AA228" s="25">
        <f t="shared" si="208"/>
        <v>0</v>
      </c>
      <c r="AB228" s="25">
        <f t="shared" si="209"/>
        <v>0</v>
      </c>
      <c r="AC228" s="25">
        <f t="shared" si="211"/>
        <v>0</v>
      </c>
      <c r="AD228" s="25">
        <f t="shared" si="212"/>
        <v>0</v>
      </c>
      <c r="AE228" s="25">
        <f t="shared" si="213"/>
        <v>0</v>
      </c>
      <c r="AF228" s="25">
        <f t="shared" si="214"/>
        <v>0</v>
      </c>
      <c r="AG228" s="25">
        <f t="shared" si="215"/>
        <v>0</v>
      </c>
      <c r="AH228" s="25">
        <f t="shared" si="218"/>
        <v>0</v>
      </c>
      <c r="AI228" s="25">
        <f t="shared" si="220"/>
        <v>0</v>
      </c>
      <c r="AJ228" s="25">
        <f t="shared" ref="AJ228:AJ246" si="221">VLOOKUP($C$98,$D$3:$K$63,$A$70,0)*(B196-B195)</f>
        <v>0</v>
      </c>
      <c r="AK228" s="25">
        <f>VLOOKUP($C$99,$D$3:$K$63,$A$70,0)*(B195-B194)</f>
        <v>0</v>
      </c>
      <c r="AL228" s="25">
        <f>VLOOKUP($C$100,$D$3:$K$63,$A$70,0)*B194</f>
        <v>0</v>
      </c>
      <c r="AM228" s="25"/>
      <c r="AN228" s="25"/>
      <c r="AO228" s="25"/>
      <c r="AP228" s="25"/>
      <c r="AQ228" s="25"/>
      <c r="AR228" s="25"/>
      <c r="AS228" s="25"/>
      <c r="AT228" s="25"/>
      <c r="AU228" s="25"/>
      <c r="AV228" s="25"/>
      <c r="AW228" s="25"/>
      <c r="AX228" s="25"/>
      <c r="AY228" s="25"/>
      <c r="AZ228" s="25"/>
      <c r="BA228" s="25"/>
      <c r="BB228" s="25"/>
      <c r="BC228" s="25"/>
      <c r="BD228" s="25"/>
      <c r="BE228" s="25"/>
      <c r="BF228" s="25"/>
      <c r="BG228" s="25"/>
      <c r="BH228" s="25"/>
      <c r="BI228" s="25"/>
      <c r="BJ228" s="25"/>
      <c r="BK228" s="25"/>
      <c r="BL228" s="25"/>
      <c r="BM228" s="21">
        <f t="shared" si="178"/>
        <v>0.46153846153846323</v>
      </c>
      <c r="BP228" s="18">
        <v>2034</v>
      </c>
      <c r="BQ228" s="14">
        <f t="shared" si="216"/>
        <v>0</v>
      </c>
      <c r="BR228" s="14">
        <f t="shared" si="216"/>
        <v>0</v>
      </c>
      <c r="BS228" s="14">
        <f t="shared" si="216"/>
        <v>0</v>
      </c>
      <c r="BT228" s="14">
        <f t="shared" si="216"/>
        <v>0</v>
      </c>
      <c r="BU228" s="14">
        <f t="shared" si="216"/>
        <v>0</v>
      </c>
      <c r="BV228" s="14">
        <f t="shared" si="216"/>
        <v>0</v>
      </c>
      <c r="BW228" s="14">
        <f t="shared" si="216"/>
        <v>0</v>
      </c>
      <c r="BX228" s="14">
        <f t="shared" si="216"/>
        <v>0</v>
      </c>
      <c r="BY228" s="14">
        <f t="shared" si="216"/>
        <v>0</v>
      </c>
      <c r="BZ228" s="14">
        <f t="shared" si="216"/>
        <v>0</v>
      </c>
      <c r="CA228" s="14">
        <f t="shared" si="216"/>
        <v>0</v>
      </c>
      <c r="CB228" s="14">
        <f t="shared" si="216"/>
        <v>0</v>
      </c>
      <c r="CC228" s="14">
        <f t="shared" si="216"/>
        <v>0</v>
      </c>
      <c r="CD228" s="14">
        <f t="shared" si="216"/>
        <v>0</v>
      </c>
      <c r="CE228" s="14">
        <f t="shared" si="216"/>
        <v>0</v>
      </c>
      <c r="CF228" s="14">
        <f t="shared" si="216"/>
        <v>0</v>
      </c>
      <c r="CG228" s="14">
        <f t="shared" si="195"/>
        <v>0</v>
      </c>
      <c r="CH228" s="14">
        <f t="shared" si="195"/>
        <v>0</v>
      </c>
      <c r="CI228" s="14">
        <f t="shared" si="195"/>
        <v>0</v>
      </c>
      <c r="CJ228" s="14">
        <f t="shared" si="195"/>
        <v>0</v>
      </c>
      <c r="CK228" s="14">
        <f t="shared" si="195"/>
        <v>2.8865798640253964E-15</v>
      </c>
      <c r="CL228" s="14">
        <f t="shared" si="195"/>
        <v>0.49999999999999856</v>
      </c>
      <c r="CM228" s="14">
        <f t="shared" si="195"/>
        <v>0.49999999999999856</v>
      </c>
      <c r="CN228" s="14">
        <f t="shared" si="195"/>
        <v>0</v>
      </c>
      <c r="CO228" s="14">
        <f t="shared" si="195"/>
        <v>0</v>
      </c>
      <c r="CP228" s="14">
        <f t="shared" si="195"/>
        <v>0</v>
      </c>
      <c r="CQ228" s="14">
        <f t="shared" si="195"/>
        <v>0</v>
      </c>
      <c r="CR228" s="14">
        <f t="shared" si="195"/>
        <v>0</v>
      </c>
      <c r="CS228" s="14">
        <f t="shared" si="195"/>
        <v>0</v>
      </c>
      <c r="CT228" s="14">
        <f t="shared" si="195"/>
        <v>0</v>
      </c>
      <c r="CU228" s="14">
        <f t="shared" si="195"/>
        <v>0</v>
      </c>
      <c r="CV228" s="14">
        <f t="shared" si="195"/>
        <v>0</v>
      </c>
      <c r="CW228" s="14">
        <f t="shared" si="210"/>
        <v>0</v>
      </c>
      <c r="CX228" s="14">
        <f t="shared" si="199"/>
        <v>0</v>
      </c>
      <c r="CY228" s="14">
        <f t="shared" si="199"/>
        <v>0</v>
      </c>
      <c r="CZ228" s="14">
        <f t="shared" si="199"/>
        <v>0</v>
      </c>
      <c r="DA228" s="14">
        <f t="shared" si="199"/>
        <v>0</v>
      </c>
      <c r="DB228" s="14">
        <f t="shared" si="199"/>
        <v>0</v>
      </c>
      <c r="DC228" s="14">
        <f t="shared" si="199"/>
        <v>0</v>
      </c>
      <c r="DD228" s="14">
        <f t="shared" si="199"/>
        <v>0</v>
      </c>
      <c r="DE228" s="14">
        <f t="shared" si="199"/>
        <v>0</v>
      </c>
      <c r="DF228" s="14">
        <f t="shared" si="199"/>
        <v>0</v>
      </c>
      <c r="DG228" s="14">
        <f t="shared" si="199"/>
        <v>0</v>
      </c>
      <c r="DH228" s="14">
        <f t="shared" si="199"/>
        <v>0</v>
      </c>
      <c r="DI228" s="14">
        <f t="shared" si="199"/>
        <v>0</v>
      </c>
      <c r="DJ228" s="14">
        <f t="shared" si="199"/>
        <v>0</v>
      </c>
      <c r="DK228" s="14">
        <f t="shared" si="199"/>
        <v>0</v>
      </c>
      <c r="DL228" s="14">
        <f t="shared" si="199"/>
        <v>0</v>
      </c>
      <c r="DM228" s="14">
        <f t="shared" si="199"/>
        <v>0</v>
      </c>
      <c r="DN228" s="14">
        <f t="shared" si="219"/>
        <v>0</v>
      </c>
      <c r="DO228" s="14">
        <f t="shared" si="219"/>
        <v>0</v>
      </c>
      <c r="DP228" s="14">
        <f t="shared" si="219"/>
        <v>0</v>
      </c>
      <c r="DQ228" s="14">
        <f t="shared" si="217"/>
        <v>0</v>
      </c>
      <c r="DR228" s="14">
        <f t="shared" si="217"/>
        <v>0</v>
      </c>
      <c r="DS228" s="14">
        <f t="shared" si="197"/>
        <v>0</v>
      </c>
      <c r="DT228" s="14">
        <f t="shared" si="176"/>
        <v>0</v>
      </c>
      <c r="DU228" s="14">
        <f t="shared" si="176"/>
        <v>0</v>
      </c>
      <c r="DV228" s="14">
        <f t="shared" si="176"/>
        <v>0</v>
      </c>
      <c r="DW228" s="14">
        <f t="shared" si="176"/>
        <v>0</v>
      </c>
      <c r="DX228" s="14">
        <f t="shared" si="176"/>
        <v>0</v>
      </c>
      <c r="DY228" s="14">
        <f t="shared" si="176"/>
        <v>0</v>
      </c>
      <c r="DZ228" s="14">
        <f t="shared" si="180"/>
        <v>1</v>
      </c>
    </row>
    <row r="229" spans="3:130">
      <c r="C229" s="18">
        <v>2035</v>
      </c>
      <c r="D229" s="25"/>
      <c r="E229" s="25"/>
      <c r="F229" s="25"/>
      <c r="G229" s="25"/>
      <c r="H229" s="25"/>
      <c r="I229" s="25"/>
      <c r="J229" s="25"/>
      <c r="K229" s="25"/>
      <c r="L229" s="25"/>
      <c r="M229" s="25"/>
      <c r="N229" s="25"/>
      <c r="O229" s="25"/>
      <c r="P229" s="25"/>
      <c r="Q229" s="25"/>
      <c r="R229" s="25"/>
      <c r="S229" s="25">
        <f t="shared" si="200"/>
        <v>0</v>
      </c>
      <c r="T229" s="25">
        <f t="shared" si="201"/>
        <v>0</v>
      </c>
      <c r="U229" s="25">
        <f t="shared" si="202"/>
        <v>0</v>
      </c>
      <c r="V229" s="25">
        <f t="shared" si="203"/>
        <v>0</v>
      </c>
      <c r="W229" s="25">
        <f t="shared" si="204"/>
        <v>0</v>
      </c>
      <c r="X229" s="25">
        <f t="shared" si="205"/>
        <v>0</v>
      </c>
      <c r="Y229" s="25">
        <f t="shared" si="206"/>
        <v>6.6613381477509392E-16</v>
      </c>
      <c r="Z229" s="25">
        <f t="shared" si="207"/>
        <v>0.23076923076923095</v>
      </c>
      <c r="AA229" s="25">
        <f t="shared" si="208"/>
        <v>0</v>
      </c>
      <c r="AB229" s="25">
        <f t="shared" si="209"/>
        <v>0</v>
      </c>
      <c r="AC229" s="25">
        <f t="shared" si="211"/>
        <v>0</v>
      </c>
      <c r="AD229" s="25">
        <f t="shared" si="212"/>
        <v>0</v>
      </c>
      <c r="AE229" s="25">
        <f t="shared" si="213"/>
        <v>0</v>
      </c>
      <c r="AF229" s="25">
        <f t="shared" si="214"/>
        <v>0</v>
      </c>
      <c r="AG229" s="25">
        <f t="shared" si="215"/>
        <v>0</v>
      </c>
      <c r="AH229" s="25">
        <f t="shared" si="218"/>
        <v>0</v>
      </c>
      <c r="AI229" s="25">
        <f t="shared" si="220"/>
        <v>0</v>
      </c>
      <c r="AJ229" s="25">
        <f t="shared" si="221"/>
        <v>0</v>
      </c>
      <c r="AK229" s="25">
        <f t="shared" ref="AK229:AK247" si="222">VLOOKUP($C$99,$D$3:$K$63,$A$70,0)*(B196-B195)</f>
        <v>0</v>
      </c>
      <c r="AL229" s="25">
        <f>VLOOKUP($C$100,$D$3:$K$63,$A$70,0)*(B195-B194)</f>
        <v>0</v>
      </c>
      <c r="AM229" s="25">
        <f>VLOOKUP($C$101,$D$3:$K$63,$A$70,0)*B194</f>
        <v>0</v>
      </c>
      <c r="AN229" s="25"/>
      <c r="AO229" s="25"/>
      <c r="AP229" s="25"/>
      <c r="AQ229" s="25"/>
      <c r="AR229" s="25"/>
      <c r="AS229" s="25"/>
      <c r="AT229" s="25"/>
      <c r="AU229" s="25"/>
      <c r="AV229" s="25"/>
      <c r="AW229" s="25"/>
      <c r="AX229" s="25"/>
      <c r="AY229" s="25"/>
      <c r="AZ229" s="25"/>
      <c r="BA229" s="25"/>
      <c r="BB229" s="25"/>
      <c r="BC229" s="25"/>
      <c r="BD229" s="25"/>
      <c r="BE229" s="25"/>
      <c r="BF229" s="25"/>
      <c r="BG229" s="25"/>
      <c r="BH229" s="25"/>
      <c r="BI229" s="25"/>
      <c r="BJ229" s="25"/>
      <c r="BK229" s="25"/>
      <c r="BL229" s="25"/>
      <c r="BM229" s="21">
        <f t="shared" si="178"/>
        <v>0.23076923076923161</v>
      </c>
      <c r="BP229" s="18">
        <v>2035</v>
      </c>
      <c r="BQ229" s="14">
        <f t="shared" si="216"/>
        <v>0</v>
      </c>
      <c r="BR229" s="14">
        <f t="shared" si="216"/>
        <v>0</v>
      </c>
      <c r="BS229" s="14">
        <f t="shared" si="216"/>
        <v>0</v>
      </c>
      <c r="BT229" s="14">
        <f t="shared" si="216"/>
        <v>0</v>
      </c>
      <c r="BU229" s="14">
        <f t="shared" si="216"/>
        <v>0</v>
      </c>
      <c r="BV229" s="14">
        <f t="shared" si="216"/>
        <v>0</v>
      </c>
      <c r="BW229" s="14">
        <f t="shared" si="216"/>
        <v>0</v>
      </c>
      <c r="BX229" s="14">
        <f t="shared" si="216"/>
        <v>0</v>
      </c>
      <c r="BY229" s="14">
        <f t="shared" si="216"/>
        <v>0</v>
      </c>
      <c r="BZ229" s="14">
        <f t="shared" si="216"/>
        <v>0</v>
      </c>
      <c r="CA229" s="14">
        <f t="shared" si="216"/>
        <v>0</v>
      </c>
      <c r="CB229" s="14">
        <f t="shared" si="216"/>
        <v>0</v>
      </c>
      <c r="CC229" s="14">
        <f t="shared" si="216"/>
        <v>0</v>
      </c>
      <c r="CD229" s="14">
        <f t="shared" si="216"/>
        <v>0</v>
      </c>
      <c r="CE229" s="14">
        <f t="shared" si="216"/>
        <v>0</v>
      </c>
      <c r="CF229" s="14">
        <f t="shared" si="216"/>
        <v>0</v>
      </c>
      <c r="CG229" s="14">
        <f t="shared" si="195"/>
        <v>0</v>
      </c>
      <c r="CH229" s="14">
        <f t="shared" si="195"/>
        <v>0</v>
      </c>
      <c r="CI229" s="14">
        <f t="shared" si="195"/>
        <v>0</v>
      </c>
      <c r="CJ229" s="14">
        <f t="shared" si="195"/>
        <v>0</v>
      </c>
      <c r="CK229" s="14">
        <f t="shared" si="195"/>
        <v>0</v>
      </c>
      <c r="CL229" s="14">
        <f t="shared" si="195"/>
        <v>2.8865798640253964E-15</v>
      </c>
      <c r="CM229" s="14">
        <f t="shared" si="195"/>
        <v>0.99999999999999711</v>
      </c>
      <c r="CN229" s="14">
        <f t="shared" si="195"/>
        <v>0</v>
      </c>
      <c r="CO229" s="14">
        <f t="shared" si="195"/>
        <v>0</v>
      </c>
      <c r="CP229" s="14">
        <f t="shared" si="195"/>
        <v>0</v>
      </c>
      <c r="CQ229" s="14">
        <f t="shared" si="195"/>
        <v>0</v>
      </c>
      <c r="CR229" s="14">
        <f t="shared" si="195"/>
        <v>0</v>
      </c>
      <c r="CS229" s="14">
        <f t="shared" si="195"/>
        <v>0</v>
      </c>
      <c r="CT229" s="14">
        <f t="shared" si="195"/>
        <v>0</v>
      </c>
      <c r="CU229" s="14">
        <f t="shared" si="195"/>
        <v>0</v>
      </c>
      <c r="CV229" s="14">
        <f t="shared" si="195"/>
        <v>0</v>
      </c>
      <c r="CW229" s="14">
        <f t="shared" si="210"/>
        <v>0</v>
      </c>
      <c r="CX229" s="14">
        <f t="shared" si="199"/>
        <v>0</v>
      </c>
      <c r="CY229" s="14">
        <f t="shared" si="199"/>
        <v>0</v>
      </c>
      <c r="CZ229" s="14">
        <f t="shared" si="199"/>
        <v>0</v>
      </c>
      <c r="DA229" s="14">
        <f t="shared" si="199"/>
        <v>0</v>
      </c>
      <c r="DB229" s="14">
        <f t="shared" si="199"/>
        <v>0</v>
      </c>
      <c r="DC229" s="14">
        <f t="shared" si="199"/>
        <v>0</v>
      </c>
      <c r="DD229" s="14">
        <f t="shared" si="199"/>
        <v>0</v>
      </c>
      <c r="DE229" s="14">
        <f t="shared" si="199"/>
        <v>0</v>
      </c>
      <c r="DF229" s="14">
        <f t="shared" si="199"/>
        <v>0</v>
      </c>
      <c r="DG229" s="14">
        <f t="shared" si="199"/>
        <v>0</v>
      </c>
      <c r="DH229" s="14">
        <f t="shared" si="199"/>
        <v>0</v>
      </c>
      <c r="DI229" s="14">
        <f t="shared" si="199"/>
        <v>0</v>
      </c>
      <c r="DJ229" s="14">
        <f t="shared" si="199"/>
        <v>0</v>
      </c>
      <c r="DK229" s="14">
        <f t="shared" si="199"/>
        <v>0</v>
      </c>
      <c r="DL229" s="14">
        <f t="shared" si="199"/>
        <v>0</v>
      </c>
      <c r="DM229" s="14">
        <f t="shared" si="199"/>
        <v>0</v>
      </c>
      <c r="DN229" s="14">
        <f t="shared" si="219"/>
        <v>0</v>
      </c>
      <c r="DO229" s="14">
        <f t="shared" si="219"/>
        <v>0</v>
      </c>
      <c r="DP229" s="14">
        <f t="shared" si="219"/>
        <v>0</v>
      </c>
      <c r="DQ229" s="14">
        <f t="shared" si="217"/>
        <v>0</v>
      </c>
      <c r="DR229" s="14">
        <f t="shared" si="217"/>
        <v>0</v>
      </c>
      <c r="DS229" s="14">
        <f t="shared" si="197"/>
        <v>0</v>
      </c>
      <c r="DT229" s="14">
        <f t="shared" si="176"/>
        <v>0</v>
      </c>
      <c r="DU229" s="14">
        <f t="shared" si="176"/>
        <v>0</v>
      </c>
      <c r="DV229" s="14">
        <f t="shared" si="176"/>
        <v>0</v>
      </c>
      <c r="DW229" s="14">
        <f t="shared" si="176"/>
        <v>0</v>
      </c>
      <c r="DX229" s="14">
        <f t="shared" si="176"/>
        <v>0</v>
      </c>
      <c r="DY229" s="14">
        <f t="shared" si="176"/>
        <v>0</v>
      </c>
      <c r="DZ229" s="14">
        <f t="shared" si="180"/>
        <v>1</v>
      </c>
    </row>
    <row r="230" spans="3:130">
      <c r="C230" s="18">
        <v>2036</v>
      </c>
      <c r="D230" s="25"/>
      <c r="E230" s="25"/>
      <c r="F230" s="25"/>
      <c r="G230" s="25"/>
      <c r="H230" s="25"/>
      <c r="I230" s="25"/>
      <c r="J230" s="25"/>
      <c r="K230" s="25"/>
      <c r="L230" s="25"/>
      <c r="M230" s="25"/>
      <c r="N230" s="25"/>
      <c r="O230" s="25"/>
      <c r="P230" s="25"/>
      <c r="Q230" s="25"/>
      <c r="R230" s="25"/>
      <c r="S230" s="25"/>
      <c r="T230" s="25">
        <f t="shared" si="201"/>
        <v>0</v>
      </c>
      <c r="U230" s="25">
        <f t="shared" si="202"/>
        <v>0</v>
      </c>
      <c r="V230" s="25">
        <f t="shared" si="203"/>
        <v>0</v>
      </c>
      <c r="W230" s="25">
        <f t="shared" si="204"/>
        <v>0</v>
      </c>
      <c r="X230" s="25">
        <f t="shared" si="205"/>
        <v>0</v>
      </c>
      <c r="Y230" s="25">
        <f t="shared" si="206"/>
        <v>0</v>
      </c>
      <c r="Z230" s="25">
        <f t="shared" si="207"/>
        <v>6.6613381477509392E-16</v>
      </c>
      <c r="AA230" s="25">
        <f t="shared" si="208"/>
        <v>0</v>
      </c>
      <c r="AB230" s="25">
        <f t="shared" si="209"/>
        <v>0</v>
      </c>
      <c r="AC230" s="25">
        <f t="shared" si="211"/>
        <v>0</v>
      </c>
      <c r="AD230" s="25">
        <f t="shared" si="212"/>
        <v>0</v>
      </c>
      <c r="AE230" s="25">
        <f t="shared" si="213"/>
        <v>0</v>
      </c>
      <c r="AF230" s="25">
        <f t="shared" si="214"/>
        <v>0</v>
      </c>
      <c r="AG230" s="25">
        <f t="shared" si="215"/>
        <v>0</v>
      </c>
      <c r="AH230" s="25">
        <f t="shared" si="218"/>
        <v>0</v>
      </c>
      <c r="AI230" s="25">
        <f t="shared" si="220"/>
        <v>0</v>
      </c>
      <c r="AJ230" s="25">
        <f t="shared" si="221"/>
        <v>0</v>
      </c>
      <c r="AK230" s="25">
        <f t="shared" si="222"/>
        <v>0</v>
      </c>
      <c r="AL230" s="25">
        <f t="shared" ref="AL230:AL248" si="223">VLOOKUP($C$100,$D$3:$K$63,$A$70,0)*(B196-B195)</f>
        <v>0</v>
      </c>
      <c r="AM230" s="25">
        <f>VLOOKUP($C$101,$D$3:$K$63,$A$70,0)*(B195-B194)</f>
        <v>0</v>
      </c>
      <c r="AN230" s="25">
        <f>VLOOKUP($C$102,$D$3:$K$63,$A$70,0)*B194</f>
        <v>0</v>
      </c>
      <c r="AO230" s="25"/>
      <c r="AP230" s="25"/>
      <c r="AQ230" s="25"/>
      <c r="AR230" s="25"/>
      <c r="AS230" s="25"/>
      <c r="AT230" s="25"/>
      <c r="AU230" s="25"/>
      <c r="AV230" s="25"/>
      <c r="AW230" s="25"/>
      <c r="AX230" s="25"/>
      <c r="AY230" s="25"/>
      <c r="AZ230" s="25"/>
      <c r="BA230" s="25"/>
      <c r="BB230" s="25"/>
      <c r="BC230" s="25"/>
      <c r="BD230" s="25"/>
      <c r="BE230" s="25"/>
      <c r="BF230" s="25"/>
      <c r="BG230" s="25"/>
      <c r="BH230" s="25"/>
      <c r="BI230" s="25"/>
      <c r="BJ230" s="25"/>
      <c r="BK230" s="25"/>
      <c r="BL230" s="25"/>
      <c r="BM230" s="21">
        <f t="shared" si="178"/>
        <v>6.6613381477509392E-16</v>
      </c>
      <c r="BP230" s="18">
        <v>2036</v>
      </c>
      <c r="BQ230" s="14">
        <f t="shared" si="216"/>
        <v>0</v>
      </c>
      <c r="BR230" s="14">
        <f t="shared" si="216"/>
        <v>0</v>
      </c>
      <c r="BS230" s="14">
        <f t="shared" si="216"/>
        <v>0</v>
      </c>
      <c r="BT230" s="14">
        <f t="shared" si="216"/>
        <v>0</v>
      </c>
      <c r="BU230" s="14">
        <f t="shared" si="216"/>
        <v>0</v>
      </c>
      <c r="BV230" s="14">
        <f t="shared" si="216"/>
        <v>0</v>
      </c>
      <c r="BW230" s="14">
        <f t="shared" si="216"/>
        <v>0</v>
      </c>
      <c r="BX230" s="14">
        <f t="shared" si="216"/>
        <v>0</v>
      </c>
      <c r="BY230" s="14">
        <f t="shared" si="216"/>
        <v>0</v>
      </c>
      <c r="BZ230" s="14">
        <f t="shared" si="216"/>
        <v>0</v>
      </c>
      <c r="CA230" s="14">
        <f t="shared" si="216"/>
        <v>0</v>
      </c>
      <c r="CB230" s="14">
        <f t="shared" si="216"/>
        <v>0</v>
      </c>
      <c r="CC230" s="14">
        <f t="shared" si="216"/>
        <v>0</v>
      </c>
      <c r="CD230" s="14">
        <f t="shared" si="216"/>
        <v>0</v>
      </c>
      <c r="CE230" s="14">
        <f t="shared" si="216"/>
        <v>0</v>
      </c>
      <c r="CF230" s="14">
        <f t="shared" si="216"/>
        <v>0</v>
      </c>
      <c r="CG230" s="14">
        <f t="shared" si="195"/>
        <v>0</v>
      </c>
      <c r="CH230" s="14">
        <f t="shared" si="195"/>
        <v>0</v>
      </c>
      <c r="CI230" s="14">
        <f t="shared" si="195"/>
        <v>0</v>
      </c>
      <c r="CJ230" s="14">
        <f t="shared" si="195"/>
        <v>0</v>
      </c>
      <c r="CK230" s="14">
        <f t="shared" si="195"/>
        <v>0</v>
      </c>
      <c r="CL230" s="14">
        <f t="shared" si="195"/>
        <v>0</v>
      </c>
      <c r="CM230" s="14">
        <f t="shared" si="195"/>
        <v>1</v>
      </c>
      <c r="CN230" s="14">
        <f t="shared" si="195"/>
        <v>0</v>
      </c>
      <c r="CO230" s="14">
        <f t="shared" si="195"/>
        <v>0</v>
      </c>
      <c r="CP230" s="14">
        <f t="shared" si="195"/>
        <v>0</v>
      </c>
      <c r="CQ230" s="14">
        <f t="shared" si="195"/>
        <v>0</v>
      </c>
      <c r="CR230" s="14">
        <f t="shared" si="195"/>
        <v>0</v>
      </c>
      <c r="CS230" s="14">
        <f t="shared" si="195"/>
        <v>0</v>
      </c>
      <c r="CT230" s="14">
        <f t="shared" si="195"/>
        <v>0</v>
      </c>
      <c r="CU230" s="14">
        <f t="shared" si="195"/>
        <v>0</v>
      </c>
      <c r="CV230" s="14">
        <f t="shared" si="195"/>
        <v>0</v>
      </c>
      <c r="CW230" s="14">
        <f t="shared" si="210"/>
        <v>0</v>
      </c>
      <c r="CX230" s="14">
        <f t="shared" si="199"/>
        <v>0</v>
      </c>
      <c r="CY230" s="14">
        <f t="shared" si="199"/>
        <v>0</v>
      </c>
      <c r="CZ230" s="14">
        <f t="shared" si="199"/>
        <v>0</v>
      </c>
      <c r="DA230" s="14">
        <f t="shared" si="199"/>
        <v>0</v>
      </c>
      <c r="DB230" s="14">
        <f t="shared" si="199"/>
        <v>0</v>
      </c>
      <c r="DC230" s="14">
        <f t="shared" si="199"/>
        <v>0</v>
      </c>
      <c r="DD230" s="14">
        <f t="shared" si="199"/>
        <v>0</v>
      </c>
      <c r="DE230" s="14">
        <f t="shared" si="199"/>
        <v>0</v>
      </c>
      <c r="DF230" s="14">
        <f t="shared" si="199"/>
        <v>0</v>
      </c>
      <c r="DG230" s="14">
        <f t="shared" si="199"/>
        <v>0</v>
      </c>
      <c r="DH230" s="14">
        <f t="shared" si="199"/>
        <v>0</v>
      </c>
      <c r="DI230" s="14">
        <f t="shared" si="199"/>
        <v>0</v>
      </c>
      <c r="DJ230" s="14">
        <f t="shared" si="199"/>
        <v>0</v>
      </c>
      <c r="DK230" s="14">
        <f t="shared" si="199"/>
        <v>0</v>
      </c>
      <c r="DL230" s="14">
        <f t="shared" si="199"/>
        <v>0</v>
      </c>
      <c r="DM230" s="14">
        <f t="shared" si="199"/>
        <v>0</v>
      </c>
      <c r="DN230" s="14">
        <f t="shared" si="219"/>
        <v>0</v>
      </c>
      <c r="DO230" s="14">
        <f t="shared" si="219"/>
        <v>0</v>
      </c>
      <c r="DP230" s="14">
        <f t="shared" si="219"/>
        <v>0</v>
      </c>
      <c r="DQ230" s="14">
        <f t="shared" si="217"/>
        <v>0</v>
      </c>
      <c r="DR230" s="14">
        <f t="shared" si="217"/>
        <v>0</v>
      </c>
      <c r="DS230" s="14">
        <f t="shared" si="197"/>
        <v>0</v>
      </c>
      <c r="DT230" s="14">
        <f t="shared" si="176"/>
        <v>0</v>
      </c>
      <c r="DU230" s="14">
        <f t="shared" si="176"/>
        <v>0</v>
      </c>
      <c r="DV230" s="14">
        <f t="shared" si="176"/>
        <v>0</v>
      </c>
      <c r="DW230" s="14">
        <f t="shared" si="176"/>
        <v>0</v>
      </c>
      <c r="DX230" s="14">
        <f t="shared" si="176"/>
        <v>0</v>
      </c>
      <c r="DY230" s="14">
        <f t="shared" si="176"/>
        <v>0</v>
      </c>
      <c r="DZ230" s="14">
        <f t="shared" si="180"/>
        <v>1</v>
      </c>
    </row>
    <row r="231" spans="3:130">
      <c r="C231" s="18">
        <v>2037</v>
      </c>
      <c r="D231" s="25"/>
      <c r="E231" s="25"/>
      <c r="F231" s="25"/>
      <c r="G231" s="25"/>
      <c r="H231" s="25"/>
      <c r="I231" s="25"/>
      <c r="J231" s="25"/>
      <c r="K231" s="25"/>
      <c r="L231" s="25"/>
      <c r="M231" s="25"/>
      <c r="N231" s="25"/>
      <c r="O231" s="25"/>
      <c r="P231" s="25"/>
      <c r="Q231" s="25"/>
      <c r="R231" s="25"/>
      <c r="S231" s="25"/>
      <c r="T231" s="25"/>
      <c r="U231" s="25">
        <f t="shared" si="202"/>
        <v>0</v>
      </c>
      <c r="V231" s="25">
        <f t="shared" si="203"/>
        <v>0</v>
      </c>
      <c r="W231" s="25">
        <f t="shared" si="204"/>
        <v>0</v>
      </c>
      <c r="X231" s="25">
        <f t="shared" si="205"/>
        <v>0</v>
      </c>
      <c r="Y231" s="25">
        <f t="shared" si="206"/>
        <v>0</v>
      </c>
      <c r="Z231" s="25">
        <f t="shared" si="207"/>
        <v>0</v>
      </c>
      <c r="AA231" s="25">
        <f t="shared" si="208"/>
        <v>0</v>
      </c>
      <c r="AB231" s="25">
        <f t="shared" si="209"/>
        <v>0</v>
      </c>
      <c r="AC231" s="25">
        <f t="shared" si="211"/>
        <v>0</v>
      </c>
      <c r="AD231" s="25">
        <f t="shared" si="212"/>
        <v>0</v>
      </c>
      <c r="AE231" s="25">
        <f t="shared" si="213"/>
        <v>0</v>
      </c>
      <c r="AF231" s="25">
        <f t="shared" si="214"/>
        <v>0</v>
      </c>
      <c r="AG231" s="25">
        <f t="shared" si="215"/>
        <v>0</v>
      </c>
      <c r="AH231" s="25">
        <f t="shared" si="218"/>
        <v>0</v>
      </c>
      <c r="AI231" s="25">
        <f t="shared" si="220"/>
        <v>0</v>
      </c>
      <c r="AJ231" s="25">
        <f t="shared" si="221"/>
        <v>0</v>
      </c>
      <c r="AK231" s="25">
        <f t="shared" si="222"/>
        <v>0</v>
      </c>
      <c r="AL231" s="25">
        <f t="shared" si="223"/>
        <v>0</v>
      </c>
      <c r="AM231" s="25">
        <f t="shared" ref="AM231:AM249" si="224">VLOOKUP($C$101,$D$3:$K$63,$A$70,0)*(B196-B195)</f>
        <v>0</v>
      </c>
      <c r="AN231" s="25">
        <f>VLOOKUP($C$102,$D$3:$K$63,$A$70,0)*(B195-B194)</f>
        <v>0</v>
      </c>
      <c r="AO231" s="25">
        <f>VLOOKUP($C$103,$D$3:$K$63,$A$70,0)*B194</f>
        <v>0</v>
      </c>
      <c r="AP231" s="25"/>
      <c r="AQ231" s="25"/>
      <c r="AR231" s="25"/>
      <c r="AS231" s="25"/>
      <c r="AT231" s="25"/>
      <c r="AU231" s="25"/>
      <c r="AV231" s="25"/>
      <c r="AW231" s="25"/>
      <c r="AX231" s="25"/>
      <c r="AY231" s="25"/>
      <c r="AZ231" s="25"/>
      <c r="BA231" s="25"/>
      <c r="BB231" s="25"/>
      <c r="BC231" s="25"/>
      <c r="BD231" s="25"/>
      <c r="BE231" s="25"/>
      <c r="BF231" s="25"/>
      <c r="BG231" s="25"/>
      <c r="BH231" s="25"/>
      <c r="BI231" s="25"/>
      <c r="BJ231" s="25"/>
      <c r="BK231" s="25"/>
      <c r="BL231" s="25"/>
      <c r="BM231" s="21">
        <f t="shared" si="178"/>
        <v>0</v>
      </c>
      <c r="BP231" s="18">
        <v>2037</v>
      </c>
      <c r="BQ231" s="14" t="e">
        <f t="shared" si="216"/>
        <v>#DIV/0!</v>
      </c>
      <c r="BR231" s="14" t="e">
        <f t="shared" si="216"/>
        <v>#DIV/0!</v>
      </c>
      <c r="BS231" s="14" t="e">
        <f t="shared" si="216"/>
        <v>#DIV/0!</v>
      </c>
      <c r="BT231" s="14" t="e">
        <f t="shared" si="216"/>
        <v>#DIV/0!</v>
      </c>
      <c r="BU231" s="14" t="e">
        <f t="shared" si="216"/>
        <v>#DIV/0!</v>
      </c>
      <c r="BV231" s="14" t="e">
        <f t="shared" si="216"/>
        <v>#DIV/0!</v>
      </c>
      <c r="BW231" s="14" t="e">
        <f t="shared" si="216"/>
        <v>#DIV/0!</v>
      </c>
      <c r="BX231" s="14" t="e">
        <f t="shared" si="216"/>
        <v>#DIV/0!</v>
      </c>
      <c r="BY231" s="14" t="e">
        <f t="shared" si="216"/>
        <v>#DIV/0!</v>
      </c>
      <c r="BZ231" s="14" t="e">
        <f t="shared" si="216"/>
        <v>#DIV/0!</v>
      </c>
      <c r="CA231" s="14" t="e">
        <f t="shared" si="216"/>
        <v>#DIV/0!</v>
      </c>
      <c r="CB231" s="14" t="e">
        <f t="shared" si="216"/>
        <v>#DIV/0!</v>
      </c>
      <c r="CC231" s="14" t="e">
        <f t="shared" si="216"/>
        <v>#DIV/0!</v>
      </c>
      <c r="CD231" s="14" t="e">
        <f t="shared" si="216"/>
        <v>#DIV/0!</v>
      </c>
      <c r="CE231" s="14" t="e">
        <f t="shared" si="216"/>
        <v>#DIV/0!</v>
      </c>
      <c r="CF231" s="14" t="e">
        <f t="shared" si="216"/>
        <v>#DIV/0!</v>
      </c>
      <c r="CG231" s="14" t="e">
        <f t="shared" si="195"/>
        <v>#DIV/0!</v>
      </c>
      <c r="CH231" s="14" t="e">
        <f t="shared" si="195"/>
        <v>#DIV/0!</v>
      </c>
      <c r="CI231" s="14" t="e">
        <f t="shared" si="195"/>
        <v>#DIV/0!</v>
      </c>
      <c r="CJ231" s="14" t="e">
        <f t="shared" si="195"/>
        <v>#DIV/0!</v>
      </c>
      <c r="CK231" s="14" t="e">
        <f t="shared" si="195"/>
        <v>#DIV/0!</v>
      </c>
      <c r="CL231" s="14" t="e">
        <f t="shared" si="195"/>
        <v>#DIV/0!</v>
      </c>
      <c r="CM231" s="14" t="e">
        <f t="shared" si="195"/>
        <v>#DIV/0!</v>
      </c>
      <c r="CN231" s="14" t="e">
        <f t="shared" si="195"/>
        <v>#DIV/0!</v>
      </c>
      <c r="CO231" s="14" t="e">
        <f t="shared" si="195"/>
        <v>#DIV/0!</v>
      </c>
      <c r="CP231" s="14" t="e">
        <f t="shared" si="195"/>
        <v>#DIV/0!</v>
      </c>
      <c r="CQ231" s="14" t="e">
        <f t="shared" si="195"/>
        <v>#DIV/0!</v>
      </c>
      <c r="CR231" s="14" t="e">
        <f t="shared" si="195"/>
        <v>#DIV/0!</v>
      </c>
      <c r="CS231" s="14" t="e">
        <f t="shared" si="195"/>
        <v>#DIV/0!</v>
      </c>
      <c r="CT231" s="14" t="e">
        <f t="shared" si="195"/>
        <v>#DIV/0!</v>
      </c>
      <c r="CU231" s="14" t="e">
        <f t="shared" si="195"/>
        <v>#DIV/0!</v>
      </c>
      <c r="CV231" s="14" t="e">
        <f t="shared" si="195"/>
        <v>#DIV/0!</v>
      </c>
      <c r="CW231" s="14" t="e">
        <f t="shared" si="210"/>
        <v>#DIV/0!</v>
      </c>
      <c r="CX231" s="14" t="e">
        <f t="shared" si="199"/>
        <v>#DIV/0!</v>
      </c>
      <c r="CY231" s="14" t="e">
        <f t="shared" si="199"/>
        <v>#DIV/0!</v>
      </c>
      <c r="CZ231" s="14" t="e">
        <f t="shared" si="199"/>
        <v>#DIV/0!</v>
      </c>
      <c r="DA231" s="14" t="e">
        <f t="shared" si="199"/>
        <v>#DIV/0!</v>
      </c>
      <c r="DB231" s="14" t="e">
        <f t="shared" si="199"/>
        <v>#DIV/0!</v>
      </c>
      <c r="DC231" s="14" t="e">
        <f t="shared" si="199"/>
        <v>#DIV/0!</v>
      </c>
      <c r="DD231" s="14" t="e">
        <f t="shared" si="199"/>
        <v>#DIV/0!</v>
      </c>
      <c r="DE231" s="14" t="e">
        <f t="shared" si="199"/>
        <v>#DIV/0!</v>
      </c>
      <c r="DF231" s="14" t="e">
        <f t="shared" si="199"/>
        <v>#DIV/0!</v>
      </c>
      <c r="DG231" s="14" t="e">
        <f t="shared" si="199"/>
        <v>#DIV/0!</v>
      </c>
      <c r="DH231" s="14" t="e">
        <f t="shared" si="199"/>
        <v>#DIV/0!</v>
      </c>
      <c r="DI231" s="14" t="e">
        <f t="shared" si="199"/>
        <v>#DIV/0!</v>
      </c>
      <c r="DJ231" s="14" t="e">
        <f t="shared" si="199"/>
        <v>#DIV/0!</v>
      </c>
      <c r="DK231" s="14" t="e">
        <f t="shared" si="199"/>
        <v>#DIV/0!</v>
      </c>
      <c r="DL231" s="14" t="e">
        <f t="shared" si="199"/>
        <v>#DIV/0!</v>
      </c>
      <c r="DM231" s="14" t="e">
        <f t="shared" si="199"/>
        <v>#DIV/0!</v>
      </c>
      <c r="DN231" s="14" t="e">
        <f t="shared" si="219"/>
        <v>#DIV/0!</v>
      </c>
      <c r="DO231" s="14" t="e">
        <f t="shared" si="219"/>
        <v>#DIV/0!</v>
      </c>
      <c r="DP231" s="14" t="e">
        <f t="shared" si="219"/>
        <v>#DIV/0!</v>
      </c>
      <c r="DQ231" s="14" t="e">
        <f t="shared" si="217"/>
        <v>#DIV/0!</v>
      </c>
      <c r="DR231" s="14" t="e">
        <f t="shared" si="217"/>
        <v>#DIV/0!</v>
      </c>
      <c r="DS231" s="14" t="e">
        <f t="shared" si="197"/>
        <v>#DIV/0!</v>
      </c>
      <c r="DT231" s="14" t="e">
        <f t="shared" si="176"/>
        <v>#DIV/0!</v>
      </c>
      <c r="DU231" s="14" t="e">
        <f t="shared" si="176"/>
        <v>#DIV/0!</v>
      </c>
      <c r="DV231" s="14" t="e">
        <f t="shared" si="176"/>
        <v>#DIV/0!</v>
      </c>
      <c r="DW231" s="14" t="e">
        <f t="shared" si="176"/>
        <v>#DIV/0!</v>
      </c>
      <c r="DX231" s="14" t="e">
        <f t="shared" si="176"/>
        <v>#DIV/0!</v>
      </c>
      <c r="DY231" s="14" t="e">
        <f t="shared" si="176"/>
        <v>#DIV/0!</v>
      </c>
      <c r="DZ231" s="14" t="e">
        <f t="shared" si="180"/>
        <v>#DIV/0!</v>
      </c>
    </row>
    <row r="232" spans="3:130">
      <c r="C232" s="18">
        <v>2038</v>
      </c>
      <c r="D232" s="25"/>
      <c r="E232" s="25"/>
      <c r="F232" s="25"/>
      <c r="G232" s="25"/>
      <c r="H232" s="25"/>
      <c r="I232" s="25"/>
      <c r="J232" s="25"/>
      <c r="K232" s="25"/>
      <c r="L232" s="25"/>
      <c r="M232" s="25"/>
      <c r="N232" s="25"/>
      <c r="O232" s="25"/>
      <c r="P232" s="25"/>
      <c r="Q232" s="25"/>
      <c r="R232" s="25"/>
      <c r="S232" s="25"/>
      <c r="T232" s="25"/>
      <c r="U232" s="25"/>
      <c r="V232" s="25">
        <f t="shared" si="203"/>
        <v>0</v>
      </c>
      <c r="W232" s="25">
        <f t="shared" si="204"/>
        <v>0</v>
      </c>
      <c r="X232" s="25">
        <f t="shared" si="205"/>
        <v>0</v>
      </c>
      <c r="Y232" s="25">
        <f t="shared" si="206"/>
        <v>0</v>
      </c>
      <c r="Z232" s="25">
        <f t="shared" si="207"/>
        <v>0</v>
      </c>
      <c r="AA232" s="25">
        <f t="shared" si="208"/>
        <v>0</v>
      </c>
      <c r="AB232" s="25">
        <f t="shared" si="209"/>
        <v>0</v>
      </c>
      <c r="AC232" s="25">
        <f t="shared" si="211"/>
        <v>0</v>
      </c>
      <c r="AD232" s="25">
        <f t="shared" si="212"/>
        <v>0</v>
      </c>
      <c r="AE232" s="25">
        <f t="shared" si="213"/>
        <v>0</v>
      </c>
      <c r="AF232" s="25">
        <f t="shared" si="214"/>
        <v>0</v>
      </c>
      <c r="AG232" s="25">
        <f t="shared" si="215"/>
        <v>0</v>
      </c>
      <c r="AH232" s="25">
        <f t="shared" si="218"/>
        <v>0</v>
      </c>
      <c r="AI232" s="25">
        <f t="shared" si="220"/>
        <v>0</v>
      </c>
      <c r="AJ232" s="25">
        <f t="shared" si="221"/>
        <v>0</v>
      </c>
      <c r="AK232" s="25">
        <f t="shared" si="222"/>
        <v>0</v>
      </c>
      <c r="AL232" s="25">
        <f t="shared" si="223"/>
        <v>0</v>
      </c>
      <c r="AM232" s="25">
        <f t="shared" si="224"/>
        <v>0</v>
      </c>
      <c r="AN232" s="25">
        <f t="shared" ref="AN232:AN250" si="225">VLOOKUP($C$102,$D$3:$K$63,$A$70,0)*(B196-B195)</f>
        <v>0</v>
      </c>
      <c r="AO232" s="25">
        <f>VLOOKUP($C$103,$D$3:$K$63,$A$70,0)*(B195-B194)</f>
        <v>0</v>
      </c>
      <c r="AP232" s="25">
        <f>VLOOKUP($C$104,$D$3:$K$63,$A$70,0)*B194</f>
        <v>0</v>
      </c>
      <c r="AQ232" s="25"/>
      <c r="AR232" s="25"/>
      <c r="AS232" s="25"/>
      <c r="AT232" s="25"/>
      <c r="AU232" s="25"/>
      <c r="AV232" s="25"/>
      <c r="AW232" s="25"/>
      <c r="AX232" s="25"/>
      <c r="AY232" s="25"/>
      <c r="AZ232" s="25"/>
      <c r="BA232" s="25"/>
      <c r="BB232" s="25"/>
      <c r="BC232" s="25"/>
      <c r="BD232" s="25"/>
      <c r="BE232" s="25"/>
      <c r="BF232" s="25"/>
      <c r="BG232" s="25"/>
      <c r="BH232" s="25"/>
      <c r="BI232" s="25"/>
      <c r="BJ232" s="25"/>
      <c r="BK232" s="25"/>
      <c r="BL232" s="25"/>
      <c r="BM232" s="21">
        <f t="shared" si="178"/>
        <v>0</v>
      </c>
      <c r="BP232" s="18">
        <v>2038</v>
      </c>
      <c r="BQ232" s="14" t="e">
        <f t="shared" si="216"/>
        <v>#DIV/0!</v>
      </c>
      <c r="BR232" s="14" t="e">
        <f t="shared" si="216"/>
        <v>#DIV/0!</v>
      </c>
      <c r="BS232" s="14" t="e">
        <f t="shared" si="216"/>
        <v>#DIV/0!</v>
      </c>
      <c r="BT232" s="14" t="e">
        <f t="shared" si="216"/>
        <v>#DIV/0!</v>
      </c>
      <c r="BU232" s="14" t="e">
        <f t="shared" si="216"/>
        <v>#DIV/0!</v>
      </c>
      <c r="BV232" s="14" t="e">
        <f t="shared" si="216"/>
        <v>#DIV/0!</v>
      </c>
      <c r="BW232" s="14" t="e">
        <f t="shared" si="216"/>
        <v>#DIV/0!</v>
      </c>
      <c r="BX232" s="14" t="e">
        <f t="shared" si="216"/>
        <v>#DIV/0!</v>
      </c>
      <c r="BY232" s="14" t="e">
        <f t="shared" si="216"/>
        <v>#DIV/0!</v>
      </c>
      <c r="BZ232" s="14" t="e">
        <f t="shared" si="216"/>
        <v>#DIV/0!</v>
      </c>
      <c r="CA232" s="14" t="e">
        <f t="shared" si="216"/>
        <v>#DIV/0!</v>
      </c>
      <c r="CB232" s="14" t="e">
        <f t="shared" si="216"/>
        <v>#DIV/0!</v>
      </c>
      <c r="CC232" s="14" t="e">
        <f t="shared" si="216"/>
        <v>#DIV/0!</v>
      </c>
      <c r="CD232" s="14" t="e">
        <f t="shared" si="216"/>
        <v>#DIV/0!</v>
      </c>
      <c r="CE232" s="14" t="e">
        <f t="shared" si="216"/>
        <v>#DIV/0!</v>
      </c>
      <c r="CF232" s="14" t="e">
        <f t="shared" si="216"/>
        <v>#DIV/0!</v>
      </c>
      <c r="CG232" s="14" t="e">
        <f t="shared" si="195"/>
        <v>#DIV/0!</v>
      </c>
      <c r="CH232" s="14" t="e">
        <f t="shared" si="195"/>
        <v>#DIV/0!</v>
      </c>
      <c r="CI232" s="14" t="e">
        <f t="shared" si="195"/>
        <v>#DIV/0!</v>
      </c>
      <c r="CJ232" s="14" t="e">
        <f t="shared" si="195"/>
        <v>#DIV/0!</v>
      </c>
      <c r="CK232" s="14" t="e">
        <f t="shared" si="195"/>
        <v>#DIV/0!</v>
      </c>
      <c r="CL232" s="14" t="e">
        <f t="shared" si="195"/>
        <v>#DIV/0!</v>
      </c>
      <c r="CM232" s="14" t="e">
        <f t="shared" si="195"/>
        <v>#DIV/0!</v>
      </c>
      <c r="CN232" s="14" t="e">
        <f t="shared" si="195"/>
        <v>#DIV/0!</v>
      </c>
      <c r="CO232" s="14" t="e">
        <f t="shared" si="195"/>
        <v>#DIV/0!</v>
      </c>
      <c r="CP232" s="14" t="e">
        <f t="shared" si="195"/>
        <v>#DIV/0!</v>
      </c>
      <c r="CQ232" s="14" t="e">
        <f t="shared" si="195"/>
        <v>#DIV/0!</v>
      </c>
      <c r="CR232" s="14" t="e">
        <f t="shared" si="195"/>
        <v>#DIV/0!</v>
      </c>
      <c r="CS232" s="14" t="e">
        <f t="shared" si="195"/>
        <v>#DIV/0!</v>
      </c>
      <c r="CT232" s="14" t="e">
        <f t="shared" si="195"/>
        <v>#DIV/0!</v>
      </c>
      <c r="CU232" s="14" t="e">
        <f t="shared" si="195"/>
        <v>#DIV/0!</v>
      </c>
      <c r="CV232" s="14" t="e">
        <f t="shared" si="195"/>
        <v>#DIV/0!</v>
      </c>
      <c r="CW232" s="14" t="e">
        <f t="shared" si="210"/>
        <v>#DIV/0!</v>
      </c>
      <c r="CX232" s="14" t="e">
        <f t="shared" si="199"/>
        <v>#DIV/0!</v>
      </c>
      <c r="CY232" s="14" t="e">
        <f t="shared" si="199"/>
        <v>#DIV/0!</v>
      </c>
      <c r="CZ232" s="14" t="e">
        <f t="shared" si="199"/>
        <v>#DIV/0!</v>
      </c>
      <c r="DA232" s="14" t="e">
        <f t="shared" si="199"/>
        <v>#DIV/0!</v>
      </c>
      <c r="DB232" s="14" t="e">
        <f t="shared" si="199"/>
        <v>#DIV/0!</v>
      </c>
      <c r="DC232" s="14" t="e">
        <f t="shared" si="199"/>
        <v>#DIV/0!</v>
      </c>
      <c r="DD232" s="14" t="e">
        <f t="shared" si="199"/>
        <v>#DIV/0!</v>
      </c>
      <c r="DE232" s="14" t="e">
        <f t="shared" si="199"/>
        <v>#DIV/0!</v>
      </c>
      <c r="DF232" s="14" t="e">
        <f t="shared" si="199"/>
        <v>#DIV/0!</v>
      </c>
      <c r="DG232" s="14" t="e">
        <f t="shared" si="199"/>
        <v>#DIV/0!</v>
      </c>
      <c r="DH232" s="14" t="e">
        <f t="shared" si="199"/>
        <v>#DIV/0!</v>
      </c>
      <c r="DI232" s="14" t="e">
        <f t="shared" si="199"/>
        <v>#DIV/0!</v>
      </c>
      <c r="DJ232" s="14" t="e">
        <f t="shared" si="199"/>
        <v>#DIV/0!</v>
      </c>
      <c r="DK232" s="14" t="e">
        <f t="shared" si="199"/>
        <v>#DIV/0!</v>
      </c>
      <c r="DL232" s="14" t="e">
        <f t="shared" si="199"/>
        <v>#DIV/0!</v>
      </c>
      <c r="DM232" s="14" t="e">
        <f t="shared" si="199"/>
        <v>#DIV/0!</v>
      </c>
      <c r="DN232" s="14" t="e">
        <f t="shared" si="219"/>
        <v>#DIV/0!</v>
      </c>
      <c r="DO232" s="14" t="e">
        <f t="shared" si="219"/>
        <v>#DIV/0!</v>
      </c>
      <c r="DP232" s="14" t="e">
        <f t="shared" si="219"/>
        <v>#DIV/0!</v>
      </c>
      <c r="DQ232" s="14" t="e">
        <f t="shared" si="217"/>
        <v>#DIV/0!</v>
      </c>
      <c r="DR232" s="14" t="e">
        <f t="shared" si="217"/>
        <v>#DIV/0!</v>
      </c>
      <c r="DS232" s="14" t="e">
        <f t="shared" si="197"/>
        <v>#DIV/0!</v>
      </c>
      <c r="DT232" s="14" t="e">
        <f t="shared" si="176"/>
        <v>#DIV/0!</v>
      </c>
      <c r="DU232" s="14" t="e">
        <f t="shared" si="176"/>
        <v>#DIV/0!</v>
      </c>
      <c r="DV232" s="14" t="e">
        <f t="shared" si="176"/>
        <v>#DIV/0!</v>
      </c>
      <c r="DW232" s="14" t="e">
        <f t="shared" si="176"/>
        <v>#DIV/0!</v>
      </c>
      <c r="DX232" s="14" t="e">
        <f t="shared" si="176"/>
        <v>#DIV/0!</v>
      </c>
      <c r="DY232" s="14" t="e">
        <f t="shared" si="176"/>
        <v>#DIV/0!</v>
      </c>
      <c r="DZ232" s="14" t="e">
        <f t="shared" si="180"/>
        <v>#DIV/0!</v>
      </c>
    </row>
    <row r="233" spans="3:130">
      <c r="C233" s="18">
        <v>2039</v>
      </c>
      <c r="D233" s="25"/>
      <c r="E233" s="25"/>
      <c r="F233" s="25"/>
      <c r="G233" s="25"/>
      <c r="H233" s="25"/>
      <c r="I233" s="25"/>
      <c r="J233" s="25"/>
      <c r="K233" s="25"/>
      <c r="L233" s="25"/>
      <c r="M233" s="25"/>
      <c r="N233" s="25"/>
      <c r="O233" s="25"/>
      <c r="P233" s="25"/>
      <c r="Q233" s="25"/>
      <c r="R233" s="25"/>
      <c r="S233" s="25"/>
      <c r="T233" s="25"/>
      <c r="U233" s="25"/>
      <c r="V233" s="25"/>
      <c r="W233" s="25">
        <f t="shared" si="204"/>
        <v>0</v>
      </c>
      <c r="X233" s="25">
        <f t="shared" si="205"/>
        <v>0</v>
      </c>
      <c r="Y233" s="25">
        <f t="shared" si="206"/>
        <v>0</v>
      </c>
      <c r="Z233" s="25">
        <f t="shared" si="207"/>
        <v>0</v>
      </c>
      <c r="AA233" s="25">
        <f t="shared" si="208"/>
        <v>0</v>
      </c>
      <c r="AB233" s="25">
        <f t="shared" si="209"/>
        <v>0</v>
      </c>
      <c r="AC233" s="25">
        <f t="shared" si="211"/>
        <v>0</v>
      </c>
      <c r="AD233" s="25">
        <f t="shared" si="212"/>
        <v>0</v>
      </c>
      <c r="AE233" s="25">
        <f t="shared" si="213"/>
        <v>0</v>
      </c>
      <c r="AF233" s="25">
        <f t="shared" si="214"/>
        <v>0</v>
      </c>
      <c r="AG233" s="25">
        <f t="shared" si="215"/>
        <v>0</v>
      </c>
      <c r="AH233" s="25">
        <f t="shared" si="218"/>
        <v>0</v>
      </c>
      <c r="AI233" s="25">
        <f t="shared" si="220"/>
        <v>0</v>
      </c>
      <c r="AJ233" s="25">
        <f t="shared" si="221"/>
        <v>0</v>
      </c>
      <c r="AK233" s="25">
        <f t="shared" si="222"/>
        <v>0</v>
      </c>
      <c r="AL233" s="25">
        <f t="shared" si="223"/>
        <v>0</v>
      </c>
      <c r="AM233" s="25">
        <f t="shared" si="224"/>
        <v>0</v>
      </c>
      <c r="AN233" s="25">
        <f t="shared" si="225"/>
        <v>0</v>
      </c>
      <c r="AO233" s="25">
        <f t="shared" ref="AO233:AO251" si="226">VLOOKUP($C$103,$D$3:$K$63,$A$70,0)*(B196-B195)</f>
        <v>0</v>
      </c>
      <c r="AP233" s="25">
        <f>VLOOKUP($C$104,$D$3:$K$63,$A$70,0)*(B195-B194)</f>
        <v>0</v>
      </c>
      <c r="AQ233" s="25">
        <f>VLOOKUP($C$105,$D$3:$K$63,$A$70,0)*B194</f>
        <v>0</v>
      </c>
      <c r="AR233" s="25"/>
      <c r="AS233" s="25"/>
      <c r="AT233" s="25"/>
      <c r="AU233" s="25"/>
      <c r="AV233" s="25"/>
      <c r="AW233" s="25"/>
      <c r="AX233" s="25"/>
      <c r="AY233" s="25"/>
      <c r="AZ233" s="25"/>
      <c r="BA233" s="25"/>
      <c r="BB233" s="25"/>
      <c r="BC233" s="25"/>
      <c r="BD233" s="25"/>
      <c r="BE233" s="25"/>
      <c r="BF233" s="25"/>
      <c r="BG233" s="25"/>
      <c r="BH233" s="25"/>
      <c r="BI233" s="25"/>
      <c r="BJ233" s="25"/>
      <c r="BK233" s="25"/>
      <c r="BL233" s="25"/>
      <c r="BM233" s="21">
        <f t="shared" si="178"/>
        <v>0</v>
      </c>
      <c r="BP233" s="18">
        <v>2039</v>
      </c>
      <c r="BQ233" s="14" t="e">
        <f t="shared" si="216"/>
        <v>#DIV/0!</v>
      </c>
      <c r="BR233" s="14" t="e">
        <f t="shared" si="216"/>
        <v>#DIV/0!</v>
      </c>
      <c r="BS233" s="14" t="e">
        <f t="shared" si="216"/>
        <v>#DIV/0!</v>
      </c>
      <c r="BT233" s="14" t="e">
        <f t="shared" si="216"/>
        <v>#DIV/0!</v>
      </c>
      <c r="BU233" s="14" t="e">
        <f t="shared" si="216"/>
        <v>#DIV/0!</v>
      </c>
      <c r="BV233" s="14" t="e">
        <f t="shared" si="216"/>
        <v>#DIV/0!</v>
      </c>
      <c r="BW233" s="14" t="e">
        <f t="shared" si="216"/>
        <v>#DIV/0!</v>
      </c>
      <c r="BX233" s="14" t="e">
        <f t="shared" si="216"/>
        <v>#DIV/0!</v>
      </c>
      <c r="BY233" s="14" t="e">
        <f t="shared" si="216"/>
        <v>#DIV/0!</v>
      </c>
      <c r="BZ233" s="14" t="e">
        <f t="shared" si="216"/>
        <v>#DIV/0!</v>
      </c>
      <c r="CA233" s="14" t="e">
        <f t="shared" si="216"/>
        <v>#DIV/0!</v>
      </c>
      <c r="CB233" s="14" t="e">
        <f t="shared" si="216"/>
        <v>#DIV/0!</v>
      </c>
      <c r="CC233" s="14" t="e">
        <f t="shared" si="216"/>
        <v>#DIV/0!</v>
      </c>
      <c r="CD233" s="14" t="e">
        <f t="shared" si="216"/>
        <v>#DIV/0!</v>
      </c>
      <c r="CE233" s="14" t="e">
        <f t="shared" si="216"/>
        <v>#DIV/0!</v>
      </c>
      <c r="CF233" s="14" t="e">
        <f t="shared" si="216"/>
        <v>#DIV/0!</v>
      </c>
      <c r="CG233" s="14" t="e">
        <f t="shared" si="195"/>
        <v>#DIV/0!</v>
      </c>
      <c r="CH233" s="14" t="e">
        <f t="shared" si="195"/>
        <v>#DIV/0!</v>
      </c>
      <c r="CI233" s="14" t="e">
        <f t="shared" si="195"/>
        <v>#DIV/0!</v>
      </c>
      <c r="CJ233" s="14" t="e">
        <f t="shared" si="195"/>
        <v>#DIV/0!</v>
      </c>
      <c r="CK233" s="14" t="e">
        <f t="shared" si="195"/>
        <v>#DIV/0!</v>
      </c>
      <c r="CL233" s="14" t="e">
        <f t="shared" si="195"/>
        <v>#DIV/0!</v>
      </c>
      <c r="CM233" s="14" t="e">
        <f t="shared" si="195"/>
        <v>#DIV/0!</v>
      </c>
      <c r="CN233" s="14" t="e">
        <f t="shared" si="195"/>
        <v>#DIV/0!</v>
      </c>
      <c r="CO233" s="14" t="e">
        <f t="shared" si="195"/>
        <v>#DIV/0!</v>
      </c>
      <c r="CP233" s="14" t="e">
        <f t="shared" si="195"/>
        <v>#DIV/0!</v>
      </c>
      <c r="CQ233" s="14" t="e">
        <f t="shared" si="195"/>
        <v>#DIV/0!</v>
      </c>
      <c r="CR233" s="14" t="e">
        <f t="shared" si="195"/>
        <v>#DIV/0!</v>
      </c>
      <c r="CS233" s="14" t="e">
        <f t="shared" si="195"/>
        <v>#DIV/0!</v>
      </c>
      <c r="CT233" s="14" t="e">
        <f t="shared" si="195"/>
        <v>#DIV/0!</v>
      </c>
      <c r="CU233" s="14" t="e">
        <f t="shared" si="195"/>
        <v>#DIV/0!</v>
      </c>
      <c r="CV233" s="14" t="e">
        <f t="shared" si="195"/>
        <v>#DIV/0!</v>
      </c>
      <c r="CW233" s="14" t="e">
        <f t="shared" si="210"/>
        <v>#DIV/0!</v>
      </c>
      <c r="CX233" s="14" t="e">
        <f t="shared" si="199"/>
        <v>#DIV/0!</v>
      </c>
      <c r="CY233" s="14" t="e">
        <f t="shared" si="199"/>
        <v>#DIV/0!</v>
      </c>
      <c r="CZ233" s="14" t="e">
        <f t="shared" si="199"/>
        <v>#DIV/0!</v>
      </c>
      <c r="DA233" s="14" t="e">
        <f t="shared" si="199"/>
        <v>#DIV/0!</v>
      </c>
      <c r="DB233" s="14" t="e">
        <f t="shared" si="199"/>
        <v>#DIV/0!</v>
      </c>
      <c r="DC233" s="14" t="e">
        <f>AP233/$BM233</f>
        <v>#DIV/0!</v>
      </c>
      <c r="DD233" s="14" t="e">
        <f t="shared" si="199"/>
        <v>#DIV/0!</v>
      </c>
      <c r="DE233" s="14" t="e">
        <f t="shared" si="199"/>
        <v>#DIV/0!</v>
      </c>
      <c r="DF233" s="14" t="e">
        <f t="shared" si="199"/>
        <v>#DIV/0!</v>
      </c>
      <c r="DG233" s="14" t="e">
        <f t="shared" si="199"/>
        <v>#DIV/0!</v>
      </c>
      <c r="DH233" s="14" t="e">
        <f t="shared" si="199"/>
        <v>#DIV/0!</v>
      </c>
      <c r="DI233" s="14" t="e">
        <f t="shared" si="199"/>
        <v>#DIV/0!</v>
      </c>
      <c r="DJ233" s="14" t="e">
        <f t="shared" si="199"/>
        <v>#DIV/0!</v>
      </c>
      <c r="DK233" s="14" t="e">
        <f t="shared" si="199"/>
        <v>#DIV/0!</v>
      </c>
      <c r="DL233" s="14" t="e">
        <f t="shared" si="199"/>
        <v>#DIV/0!</v>
      </c>
      <c r="DM233" s="14" t="e">
        <f t="shared" si="199"/>
        <v>#DIV/0!</v>
      </c>
      <c r="DN233" s="14" t="e">
        <f t="shared" si="219"/>
        <v>#DIV/0!</v>
      </c>
      <c r="DO233" s="14" t="e">
        <f t="shared" si="219"/>
        <v>#DIV/0!</v>
      </c>
      <c r="DP233" s="14" t="e">
        <f t="shared" si="219"/>
        <v>#DIV/0!</v>
      </c>
      <c r="DQ233" s="14" t="e">
        <f t="shared" si="217"/>
        <v>#DIV/0!</v>
      </c>
      <c r="DR233" s="14" t="e">
        <f t="shared" si="217"/>
        <v>#DIV/0!</v>
      </c>
      <c r="DS233" s="14" t="e">
        <f t="shared" si="197"/>
        <v>#DIV/0!</v>
      </c>
      <c r="DT233" s="14" t="e">
        <f t="shared" si="176"/>
        <v>#DIV/0!</v>
      </c>
      <c r="DU233" s="14" t="e">
        <f t="shared" si="176"/>
        <v>#DIV/0!</v>
      </c>
      <c r="DV233" s="14" t="e">
        <f t="shared" si="176"/>
        <v>#DIV/0!</v>
      </c>
      <c r="DW233" s="14" t="e">
        <f t="shared" si="176"/>
        <v>#DIV/0!</v>
      </c>
      <c r="DX233" s="14" t="e">
        <f t="shared" si="176"/>
        <v>#DIV/0!</v>
      </c>
      <c r="DY233" s="14" t="e">
        <f t="shared" si="176"/>
        <v>#DIV/0!</v>
      </c>
      <c r="DZ233" s="14" t="e">
        <f>SUM(BQ233:DY233)</f>
        <v>#DIV/0!</v>
      </c>
    </row>
    <row r="234" spans="3:130">
      <c r="C234" s="18">
        <v>2040</v>
      </c>
      <c r="D234" s="25"/>
      <c r="E234" s="25"/>
      <c r="F234" s="25"/>
      <c r="G234" s="25"/>
      <c r="H234" s="25"/>
      <c r="I234" s="25"/>
      <c r="J234" s="25"/>
      <c r="K234" s="25"/>
      <c r="L234" s="25"/>
      <c r="M234" s="25"/>
      <c r="N234" s="25"/>
      <c r="O234" s="25"/>
      <c r="P234" s="25"/>
      <c r="Q234" s="25"/>
      <c r="R234" s="25"/>
      <c r="S234" s="25"/>
      <c r="T234" s="25"/>
      <c r="U234" s="25"/>
      <c r="V234" s="25"/>
      <c r="W234" s="25"/>
      <c r="X234" s="25">
        <f t="shared" si="205"/>
        <v>0</v>
      </c>
      <c r="Y234" s="25">
        <f t="shared" si="206"/>
        <v>0</v>
      </c>
      <c r="Z234" s="25">
        <f t="shared" si="207"/>
        <v>0</v>
      </c>
      <c r="AA234" s="25">
        <f t="shared" si="208"/>
        <v>0</v>
      </c>
      <c r="AB234" s="25">
        <f t="shared" si="209"/>
        <v>0</v>
      </c>
      <c r="AC234" s="25">
        <f t="shared" si="211"/>
        <v>0</v>
      </c>
      <c r="AD234" s="25">
        <f t="shared" si="212"/>
        <v>0</v>
      </c>
      <c r="AE234" s="25">
        <f t="shared" si="213"/>
        <v>0</v>
      </c>
      <c r="AF234" s="25">
        <f t="shared" si="214"/>
        <v>0</v>
      </c>
      <c r="AG234" s="25">
        <f t="shared" si="215"/>
        <v>0</v>
      </c>
      <c r="AH234" s="25">
        <f t="shared" si="218"/>
        <v>0</v>
      </c>
      <c r="AI234" s="25">
        <f t="shared" si="220"/>
        <v>0</v>
      </c>
      <c r="AJ234" s="25">
        <f t="shared" si="221"/>
        <v>0</v>
      </c>
      <c r="AK234" s="25">
        <f t="shared" si="222"/>
        <v>0</v>
      </c>
      <c r="AL234" s="25">
        <f t="shared" si="223"/>
        <v>0</v>
      </c>
      <c r="AM234" s="25">
        <f t="shared" si="224"/>
        <v>0</v>
      </c>
      <c r="AN234" s="25">
        <f t="shared" si="225"/>
        <v>0</v>
      </c>
      <c r="AO234" s="25">
        <f t="shared" si="226"/>
        <v>0</v>
      </c>
      <c r="AP234" s="25">
        <f t="shared" ref="AP234:AP252" si="227">VLOOKUP($C$104,$D$3:$K$63,$A$70,0)*(B196-B195)</f>
        <v>0</v>
      </c>
      <c r="AQ234" s="25">
        <f>VLOOKUP($C$105,$D$3:$K$63,$A$70,0)*(B195-B194)</f>
        <v>0</v>
      </c>
      <c r="AR234" s="25">
        <f>VLOOKUP($C$106,$D$3:$K$63,$A$70,0)*B194</f>
        <v>0</v>
      </c>
      <c r="AS234" s="25"/>
      <c r="AT234" s="25"/>
      <c r="AU234" s="25"/>
      <c r="AV234" s="25"/>
      <c r="AW234" s="25"/>
      <c r="AX234" s="25"/>
      <c r="AY234" s="25"/>
      <c r="AZ234" s="25"/>
      <c r="BA234" s="25"/>
      <c r="BB234" s="25"/>
      <c r="BC234" s="25"/>
      <c r="BD234" s="25"/>
      <c r="BE234" s="25"/>
      <c r="BF234" s="25"/>
      <c r="BG234" s="25"/>
      <c r="BH234" s="25"/>
      <c r="BI234" s="25"/>
      <c r="BJ234" s="25"/>
      <c r="BK234" s="25"/>
      <c r="BL234" s="25"/>
      <c r="BM234" s="21">
        <f t="shared" si="178"/>
        <v>0</v>
      </c>
      <c r="BP234" s="18">
        <v>2040</v>
      </c>
      <c r="BQ234" s="14" t="e">
        <f t="shared" si="216"/>
        <v>#DIV/0!</v>
      </c>
      <c r="BR234" s="14" t="e">
        <f t="shared" si="216"/>
        <v>#DIV/0!</v>
      </c>
      <c r="BS234" s="14" t="e">
        <f t="shared" si="216"/>
        <v>#DIV/0!</v>
      </c>
      <c r="BT234" s="14" t="e">
        <f t="shared" si="216"/>
        <v>#DIV/0!</v>
      </c>
      <c r="BU234" s="14" t="e">
        <f t="shared" si="216"/>
        <v>#DIV/0!</v>
      </c>
      <c r="BV234" s="14" t="e">
        <f t="shared" si="216"/>
        <v>#DIV/0!</v>
      </c>
      <c r="BW234" s="14" t="e">
        <f t="shared" si="216"/>
        <v>#DIV/0!</v>
      </c>
      <c r="BX234" s="14" t="e">
        <f t="shared" si="216"/>
        <v>#DIV/0!</v>
      </c>
      <c r="BY234" s="14" t="e">
        <f t="shared" si="216"/>
        <v>#DIV/0!</v>
      </c>
      <c r="BZ234" s="14" t="e">
        <f t="shared" si="216"/>
        <v>#DIV/0!</v>
      </c>
      <c r="CA234" s="14" t="e">
        <f t="shared" si="216"/>
        <v>#DIV/0!</v>
      </c>
      <c r="CB234" s="14" t="e">
        <f t="shared" si="216"/>
        <v>#DIV/0!</v>
      </c>
      <c r="CC234" s="14" t="e">
        <f t="shared" si="216"/>
        <v>#DIV/0!</v>
      </c>
      <c r="CD234" s="14" t="e">
        <f t="shared" si="216"/>
        <v>#DIV/0!</v>
      </c>
      <c r="CE234" s="14" t="e">
        <f t="shared" si="216"/>
        <v>#DIV/0!</v>
      </c>
      <c r="CF234" s="14" t="e">
        <f t="shared" si="216"/>
        <v>#DIV/0!</v>
      </c>
      <c r="CG234" s="14" t="e">
        <f t="shared" si="195"/>
        <v>#DIV/0!</v>
      </c>
      <c r="CH234" s="14" t="e">
        <f t="shared" si="195"/>
        <v>#DIV/0!</v>
      </c>
      <c r="CI234" s="14" t="e">
        <f t="shared" si="195"/>
        <v>#DIV/0!</v>
      </c>
      <c r="CJ234" s="14" t="e">
        <f t="shared" si="195"/>
        <v>#DIV/0!</v>
      </c>
      <c r="CK234" s="14" t="e">
        <f t="shared" si="195"/>
        <v>#DIV/0!</v>
      </c>
      <c r="CL234" s="14" t="e">
        <f t="shared" si="195"/>
        <v>#DIV/0!</v>
      </c>
      <c r="CM234" s="14" t="e">
        <f t="shared" si="195"/>
        <v>#DIV/0!</v>
      </c>
      <c r="CN234" s="14" t="e">
        <f t="shared" si="195"/>
        <v>#DIV/0!</v>
      </c>
      <c r="CO234" s="14" t="e">
        <f t="shared" si="195"/>
        <v>#DIV/0!</v>
      </c>
      <c r="CP234" s="14" t="e">
        <f t="shared" si="195"/>
        <v>#DIV/0!</v>
      </c>
      <c r="CQ234" s="14" t="e">
        <f t="shared" si="195"/>
        <v>#DIV/0!</v>
      </c>
      <c r="CR234" s="14" t="e">
        <f t="shared" si="195"/>
        <v>#DIV/0!</v>
      </c>
      <c r="CS234" s="14" t="e">
        <f t="shared" si="195"/>
        <v>#DIV/0!</v>
      </c>
      <c r="CT234" s="14" t="e">
        <f t="shared" si="195"/>
        <v>#DIV/0!</v>
      </c>
      <c r="CU234" s="14" t="e">
        <f t="shared" si="195"/>
        <v>#DIV/0!</v>
      </c>
      <c r="CV234" s="14" t="e">
        <f t="shared" si="195"/>
        <v>#DIV/0!</v>
      </c>
      <c r="CW234" s="14" t="e">
        <f t="shared" si="210"/>
        <v>#DIV/0!</v>
      </c>
      <c r="CX234" s="14" t="e">
        <f t="shared" si="199"/>
        <v>#DIV/0!</v>
      </c>
      <c r="CY234" s="14" t="e">
        <f t="shared" si="199"/>
        <v>#DIV/0!</v>
      </c>
      <c r="CZ234" s="14" t="e">
        <f t="shared" si="199"/>
        <v>#DIV/0!</v>
      </c>
      <c r="DA234" s="14" t="e">
        <f t="shared" si="199"/>
        <v>#DIV/0!</v>
      </c>
      <c r="DB234" s="14" t="e">
        <f t="shared" si="199"/>
        <v>#DIV/0!</v>
      </c>
      <c r="DC234" s="14" t="e">
        <f>AP233/$BM234</f>
        <v>#DIV/0!</v>
      </c>
      <c r="DD234" s="14" t="e">
        <f t="shared" si="199"/>
        <v>#DIV/0!</v>
      </c>
      <c r="DE234" s="14" t="e">
        <f t="shared" si="199"/>
        <v>#DIV/0!</v>
      </c>
      <c r="DF234" s="14" t="e">
        <f t="shared" si="199"/>
        <v>#DIV/0!</v>
      </c>
      <c r="DG234" s="14" t="e">
        <f t="shared" si="199"/>
        <v>#DIV/0!</v>
      </c>
      <c r="DH234" s="14" t="e">
        <f t="shared" si="199"/>
        <v>#DIV/0!</v>
      </c>
      <c r="DI234" s="14" t="e">
        <f t="shared" si="199"/>
        <v>#DIV/0!</v>
      </c>
      <c r="DJ234" s="14" t="e">
        <f t="shared" si="199"/>
        <v>#DIV/0!</v>
      </c>
      <c r="DK234" s="14" t="e">
        <f t="shared" si="199"/>
        <v>#DIV/0!</v>
      </c>
      <c r="DL234" s="14" t="e">
        <f t="shared" si="199"/>
        <v>#DIV/0!</v>
      </c>
      <c r="DM234" s="14" t="e">
        <f t="shared" si="199"/>
        <v>#DIV/0!</v>
      </c>
      <c r="DN234" s="14" t="e">
        <f t="shared" si="219"/>
        <v>#DIV/0!</v>
      </c>
      <c r="DO234" s="14" t="e">
        <f t="shared" si="219"/>
        <v>#DIV/0!</v>
      </c>
      <c r="DP234" s="14" t="e">
        <f t="shared" si="219"/>
        <v>#DIV/0!</v>
      </c>
      <c r="DQ234" s="14" t="e">
        <f t="shared" si="217"/>
        <v>#DIV/0!</v>
      </c>
      <c r="DR234" s="14" t="e">
        <f t="shared" si="217"/>
        <v>#DIV/0!</v>
      </c>
      <c r="DS234" s="14" t="e">
        <f t="shared" si="197"/>
        <v>#DIV/0!</v>
      </c>
      <c r="DT234" s="14" t="e">
        <f t="shared" si="176"/>
        <v>#DIV/0!</v>
      </c>
      <c r="DU234" s="14" t="e">
        <f t="shared" si="176"/>
        <v>#DIV/0!</v>
      </c>
      <c r="DV234" s="14" t="e">
        <f t="shared" si="176"/>
        <v>#DIV/0!</v>
      </c>
      <c r="DW234" s="14" t="e">
        <f t="shared" si="176"/>
        <v>#DIV/0!</v>
      </c>
      <c r="DX234" s="14" t="e">
        <f t="shared" si="176"/>
        <v>#DIV/0!</v>
      </c>
      <c r="DY234" s="14" t="e">
        <f t="shared" si="176"/>
        <v>#DIV/0!</v>
      </c>
      <c r="DZ234" s="14" t="e">
        <f t="shared" ref="DZ234:DZ254" si="228">SUM(BQ234:DY234)</f>
        <v>#DIV/0!</v>
      </c>
    </row>
    <row r="235" spans="3:130">
      <c r="C235" s="18">
        <v>2041</v>
      </c>
      <c r="D235" s="25"/>
      <c r="E235" s="25"/>
      <c r="F235" s="25"/>
      <c r="G235" s="25"/>
      <c r="H235" s="25"/>
      <c r="I235" s="25"/>
      <c r="J235" s="25"/>
      <c r="K235" s="25"/>
      <c r="L235" s="25"/>
      <c r="M235" s="25"/>
      <c r="N235" s="25"/>
      <c r="O235" s="25"/>
      <c r="P235" s="25"/>
      <c r="Q235" s="25"/>
      <c r="R235" s="25"/>
      <c r="S235" s="25"/>
      <c r="T235" s="25"/>
      <c r="U235" s="25"/>
      <c r="V235" s="25"/>
      <c r="W235" s="25"/>
      <c r="X235" s="25"/>
      <c r="Y235" s="25">
        <f t="shared" si="206"/>
        <v>0</v>
      </c>
      <c r="Z235" s="25">
        <f t="shared" si="207"/>
        <v>0</v>
      </c>
      <c r="AA235" s="25">
        <f t="shared" si="208"/>
        <v>0</v>
      </c>
      <c r="AB235" s="25">
        <f t="shared" si="209"/>
        <v>0</v>
      </c>
      <c r="AC235" s="25">
        <f t="shared" si="211"/>
        <v>0</v>
      </c>
      <c r="AD235" s="25">
        <f t="shared" si="212"/>
        <v>0</v>
      </c>
      <c r="AE235" s="25">
        <f t="shared" si="213"/>
        <v>0</v>
      </c>
      <c r="AF235" s="25">
        <f t="shared" si="214"/>
        <v>0</v>
      </c>
      <c r="AG235" s="25">
        <f t="shared" si="215"/>
        <v>0</v>
      </c>
      <c r="AH235" s="25">
        <f t="shared" si="218"/>
        <v>0</v>
      </c>
      <c r="AI235" s="25">
        <f t="shared" si="220"/>
        <v>0</v>
      </c>
      <c r="AJ235" s="25">
        <f t="shared" si="221"/>
        <v>0</v>
      </c>
      <c r="AK235" s="25">
        <f t="shared" si="222"/>
        <v>0</v>
      </c>
      <c r="AL235" s="25">
        <f t="shared" si="223"/>
        <v>0</v>
      </c>
      <c r="AM235" s="25">
        <f t="shared" si="224"/>
        <v>0</v>
      </c>
      <c r="AN235" s="25">
        <f t="shared" si="225"/>
        <v>0</v>
      </c>
      <c r="AO235" s="25">
        <f t="shared" si="226"/>
        <v>0</v>
      </c>
      <c r="AP235" s="25">
        <f t="shared" si="227"/>
        <v>0</v>
      </c>
      <c r="AQ235" s="25">
        <f t="shared" ref="AQ235:AQ253" si="229">VLOOKUP($C$105,$D$3:$K$63,$A$70,0)*(B196-B195)</f>
        <v>0</v>
      </c>
      <c r="AR235" s="25">
        <f>VLOOKUP($C$106,$D$3:$K$63,$A$70,0)*(B195-B194)</f>
        <v>0</v>
      </c>
      <c r="AS235" s="25">
        <f>VLOOKUP($C$107,$D$3:$K$63,$A$70,0)*B194</f>
        <v>0</v>
      </c>
      <c r="AT235" s="25"/>
      <c r="AU235" s="25"/>
      <c r="AV235" s="25"/>
      <c r="AW235" s="25"/>
      <c r="AX235" s="25"/>
      <c r="AY235" s="25"/>
      <c r="AZ235" s="25"/>
      <c r="BA235" s="25"/>
      <c r="BB235" s="25"/>
      <c r="BC235" s="25"/>
      <c r="BD235" s="25"/>
      <c r="BE235" s="25"/>
      <c r="BF235" s="25"/>
      <c r="BG235" s="25"/>
      <c r="BH235" s="25"/>
      <c r="BI235" s="25"/>
      <c r="BJ235" s="25"/>
      <c r="BK235" s="25"/>
      <c r="BL235" s="25"/>
      <c r="BM235" s="21">
        <f t="shared" si="178"/>
        <v>0</v>
      </c>
      <c r="BP235" s="18">
        <v>2041</v>
      </c>
      <c r="BQ235" s="14" t="e">
        <f t="shared" si="216"/>
        <v>#DIV/0!</v>
      </c>
      <c r="BR235" s="14" t="e">
        <f t="shared" si="216"/>
        <v>#DIV/0!</v>
      </c>
      <c r="BS235" s="14" t="e">
        <f t="shared" si="216"/>
        <v>#DIV/0!</v>
      </c>
      <c r="BT235" s="14" t="e">
        <f t="shared" si="216"/>
        <v>#DIV/0!</v>
      </c>
      <c r="BU235" s="14" t="e">
        <f t="shared" si="216"/>
        <v>#DIV/0!</v>
      </c>
      <c r="BV235" s="14" t="e">
        <f t="shared" si="216"/>
        <v>#DIV/0!</v>
      </c>
      <c r="BW235" s="14" t="e">
        <f t="shared" si="216"/>
        <v>#DIV/0!</v>
      </c>
      <c r="BX235" s="14" t="e">
        <f t="shared" si="216"/>
        <v>#DIV/0!</v>
      </c>
      <c r="BY235" s="14" t="e">
        <f t="shared" si="216"/>
        <v>#DIV/0!</v>
      </c>
      <c r="BZ235" s="14" t="e">
        <f t="shared" si="216"/>
        <v>#DIV/0!</v>
      </c>
      <c r="CA235" s="14" t="e">
        <f t="shared" si="216"/>
        <v>#DIV/0!</v>
      </c>
      <c r="CB235" s="14" t="e">
        <f t="shared" si="216"/>
        <v>#DIV/0!</v>
      </c>
      <c r="CC235" s="14" t="e">
        <f t="shared" si="216"/>
        <v>#DIV/0!</v>
      </c>
      <c r="CD235" s="14" t="e">
        <f t="shared" si="216"/>
        <v>#DIV/0!</v>
      </c>
      <c r="CE235" s="14" t="e">
        <f t="shared" si="216"/>
        <v>#DIV/0!</v>
      </c>
      <c r="CF235" s="14" t="e">
        <f t="shared" si="216"/>
        <v>#DIV/0!</v>
      </c>
      <c r="CG235" s="14" t="e">
        <f t="shared" si="195"/>
        <v>#DIV/0!</v>
      </c>
      <c r="CH235" s="14" t="e">
        <f t="shared" si="195"/>
        <v>#DIV/0!</v>
      </c>
      <c r="CI235" s="14" t="e">
        <f t="shared" si="195"/>
        <v>#DIV/0!</v>
      </c>
      <c r="CJ235" s="14" t="e">
        <f t="shared" si="195"/>
        <v>#DIV/0!</v>
      </c>
      <c r="CK235" s="14" t="e">
        <f t="shared" ref="CK235:CV254" si="230">X235/$BM235</f>
        <v>#DIV/0!</v>
      </c>
      <c r="CL235" s="14" t="e">
        <f t="shared" si="230"/>
        <v>#DIV/0!</v>
      </c>
      <c r="CM235" s="14" t="e">
        <f t="shared" si="230"/>
        <v>#DIV/0!</v>
      </c>
      <c r="CN235" s="14" t="e">
        <f t="shared" si="230"/>
        <v>#DIV/0!</v>
      </c>
      <c r="CO235" s="14" t="e">
        <f t="shared" si="230"/>
        <v>#DIV/0!</v>
      </c>
      <c r="CP235" s="14" t="e">
        <f t="shared" si="230"/>
        <v>#DIV/0!</v>
      </c>
      <c r="CQ235" s="14" t="e">
        <f t="shared" si="230"/>
        <v>#DIV/0!</v>
      </c>
      <c r="CR235" s="14" t="e">
        <f t="shared" si="230"/>
        <v>#DIV/0!</v>
      </c>
      <c r="CS235" s="14" t="e">
        <f t="shared" si="230"/>
        <v>#DIV/0!</v>
      </c>
      <c r="CT235" s="14" t="e">
        <f t="shared" si="230"/>
        <v>#DIV/0!</v>
      </c>
      <c r="CU235" s="14" t="e">
        <f t="shared" si="230"/>
        <v>#DIV/0!</v>
      </c>
      <c r="CV235" s="14" t="e">
        <f t="shared" si="230"/>
        <v>#DIV/0!</v>
      </c>
      <c r="CW235" s="14" t="e">
        <f t="shared" si="210"/>
        <v>#DIV/0!</v>
      </c>
      <c r="CX235" s="14" t="e">
        <f t="shared" si="199"/>
        <v>#DIV/0!</v>
      </c>
      <c r="CY235" s="14" t="e">
        <f t="shared" si="199"/>
        <v>#DIV/0!</v>
      </c>
      <c r="CZ235" s="14" t="e">
        <f t="shared" si="199"/>
        <v>#DIV/0!</v>
      </c>
      <c r="DA235" s="14" t="e">
        <f t="shared" si="199"/>
        <v>#DIV/0!</v>
      </c>
      <c r="DB235" s="14" t="e">
        <f t="shared" si="199"/>
        <v>#DIV/0!</v>
      </c>
      <c r="DC235" s="14" t="e">
        <f t="shared" si="199"/>
        <v>#DIV/0!</v>
      </c>
      <c r="DD235" s="14" t="e">
        <f t="shared" si="199"/>
        <v>#DIV/0!</v>
      </c>
      <c r="DE235" s="14" t="e">
        <f t="shared" si="199"/>
        <v>#DIV/0!</v>
      </c>
      <c r="DF235" s="14" t="e">
        <f t="shared" si="199"/>
        <v>#DIV/0!</v>
      </c>
      <c r="DG235" s="14" t="e">
        <f t="shared" si="199"/>
        <v>#DIV/0!</v>
      </c>
      <c r="DH235" s="14" t="e">
        <f t="shared" si="199"/>
        <v>#DIV/0!</v>
      </c>
      <c r="DI235" s="14" t="e">
        <f t="shared" si="199"/>
        <v>#DIV/0!</v>
      </c>
      <c r="DJ235" s="14" t="e">
        <f t="shared" si="199"/>
        <v>#DIV/0!</v>
      </c>
      <c r="DK235" s="14" t="e">
        <f t="shared" si="199"/>
        <v>#DIV/0!</v>
      </c>
      <c r="DL235" s="14" t="e">
        <f t="shared" si="199"/>
        <v>#DIV/0!</v>
      </c>
      <c r="DM235" s="14" t="e">
        <f t="shared" si="199"/>
        <v>#DIV/0!</v>
      </c>
      <c r="DN235" s="14" t="e">
        <f t="shared" si="219"/>
        <v>#DIV/0!</v>
      </c>
      <c r="DO235" s="14" t="e">
        <f t="shared" si="219"/>
        <v>#DIV/0!</v>
      </c>
      <c r="DP235" s="14" t="e">
        <f t="shared" si="219"/>
        <v>#DIV/0!</v>
      </c>
      <c r="DQ235" s="14" t="e">
        <f t="shared" si="217"/>
        <v>#DIV/0!</v>
      </c>
      <c r="DR235" s="14" t="e">
        <f t="shared" si="217"/>
        <v>#DIV/0!</v>
      </c>
      <c r="DS235" s="14" t="e">
        <f t="shared" si="197"/>
        <v>#DIV/0!</v>
      </c>
      <c r="DT235" s="14" t="e">
        <f t="shared" si="176"/>
        <v>#DIV/0!</v>
      </c>
      <c r="DU235" s="14" t="e">
        <f t="shared" si="176"/>
        <v>#DIV/0!</v>
      </c>
      <c r="DV235" s="14" t="e">
        <f t="shared" si="176"/>
        <v>#DIV/0!</v>
      </c>
      <c r="DW235" s="14" t="e">
        <f t="shared" si="176"/>
        <v>#DIV/0!</v>
      </c>
      <c r="DX235" s="14" t="e">
        <f t="shared" si="176"/>
        <v>#DIV/0!</v>
      </c>
      <c r="DY235" s="14" t="e">
        <f t="shared" si="176"/>
        <v>#DIV/0!</v>
      </c>
      <c r="DZ235" s="14" t="e">
        <f t="shared" si="228"/>
        <v>#DIV/0!</v>
      </c>
    </row>
    <row r="236" spans="3:130">
      <c r="C236" s="18">
        <v>2042</v>
      </c>
      <c r="D236" s="25"/>
      <c r="E236" s="25"/>
      <c r="F236" s="25"/>
      <c r="G236" s="25"/>
      <c r="H236" s="25"/>
      <c r="I236" s="25"/>
      <c r="J236" s="25"/>
      <c r="K236" s="25"/>
      <c r="L236" s="25"/>
      <c r="M236" s="25"/>
      <c r="N236" s="25"/>
      <c r="O236" s="25"/>
      <c r="P236" s="25"/>
      <c r="Q236" s="25"/>
      <c r="R236" s="25"/>
      <c r="S236" s="25"/>
      <c r="T236" s="25"/>
      <c r="U236" s="25"/>
      <c r="V236" s="25"/>
      <c r="W236" s="25"/>
      <c r="X236" s="25"/>
      <c r="Y236" s="25"/>
      <c r="Z236" s="25">
        <f t="shared" si="207"/>
        <v>0</v>
      </c>
      <c r="AA236" s="25">
        <f t="shared" si="208"/>
        <v>0</v>
      </c>
      <c r="AB236" s="25">
        <f t="shared" si="209"/>
        <v>0</v>
      </c>
      <c r="AC236" s="25">
        <f t="shared" si="211"/>
        <v>0</v>
      </c>
      <c r="AD236" s="25">
        <f t="shared" si="212"/>
        <v>0</v>
      </c>
      <c r="AE236" s="25">
        <f t="shared" si="213"/>
        <v>0</v>
      </c>
      <c r="AF236" s="25">
        <f t="shared" si="214"/>
        <v>0</v>
      </c>
      <c r="AG236" s="25">
        <f t="shared" si="215"/>
        <v>0</v>
      </c>
      <c r="AH236" s="25">
        <f t="shared" si="218"/>
        <v>0</v>
      </c>
      <c r="AI236" s="25">
        <f t="shared" si="220"/>
        <v>0</v>
      </c>
      <c r="AJ236" s="25">
        <f t="shared" si="221"/>
        <v>0</v>
      </c>
      <c r="AK236" s="25">
        <f t="shared" si="222"/>
        <v>0</v>
      </c>
      <c r="AL236" s="25">
        <f t="shared" si="223"/>
        <v>0</v>
      </c>
      <c r="AM236" s="25">
        <f t="shared" si="224"/>
        <v>0</v>
      </c>
      <c r="AN236" s="25">
        <f t="shared" si="225"/>
        <v>0</v>
      </c>
      <c r="AO236" s="25">
        <f t="shared" si="226"/>
        <v>0</v>
      </c>
      <c r="AP236" s="25">
        <f t="shared" si="227"/>
        <v>0</v>
      </c>
      <c r="AQ236" s="25">
        <f t="shared" si="229"/>
        <v>0</v>
      </c>
      <c r="AR236" s="25">
        <f t="shared" ref="AR236:AR254" si="231">VLOOKUP($C$106,$D$3:$K$63,$A$70,0)*(B196-B195)</f>
        <v>0</v>
      </c>
      <c r="AS236" s="25">
        <f>VLOOKUP($C$107,$D$3:$K$63,$A$70,0)*(B195-B194)</f>
        <v>0</v>
      </c>
      <c r="AT236" s="25">
        <f>VLOOKUP($C$108,$D$3:$K$63,$A$70,0)*B194</f>
        <v>0</v>
      </c>
      <c r="AU236" s="25"/>
      <c r="AV236" s="25"/>
      <c r="AW236" s="25"/>
      <c r="AX236" s="25"/>
      <c r="AY236" s="25"/>
      <c r="AZ236" s="25"/>
      <c r="BA236" s="25"/>
      <c r="BB236" s="25"/>
      <c r="BC236" s="25"/>
      <c r="BD236" s="25"/>
      <c r="BE236" s="25"/>
      <c r="BF236" s="25"/>
      <c r="BG236" s="25"/>
      <c r="BH236" s="25"/>
      <c r="BI236" s="25"/>
      <c r="BJ236" s="25"/>
      <c r="BK236" s="25"/>
      <c r="BL236" s="25"/>
      <c r="BM236" s="21">
        <f t="shared" si="178"/>
        <v>0</v>
      </c>
      <c r="BP236" s="18">
        <v>2042</v>
      </c>
      <c r="BQ236" s="14" t="e">
        <f t="shared" si="216"/>
        <v>#DIV/0!</v>
      </c>
      <c r="BR236" s="14" t="e">
        <f t="shared" si="216"/>
        <v>#DIV/0!</v>
      </c>
      <c r="BS236" s="14" t="e">
        <f t="shared" si="216"/>
        <v>#DIV/0!</v>
      </c>
      <c r="BT236" s="14" t="e">
        <f t="shared" si="216"/>
        <v>#DIV/0!</v>
      </c>
      <c r="BU236" s="14" t="e">
        <f t="shared" si="216"/>
        <v>#DIV/0!</v>
      </c>
      <c r="BV236" s="14" t="e">
        <f t="shared" si="216"/>
        <v>#DIV/0!</v>
      </c>
      <c r="BW236" s="14" t="e">
        <f t="shared" si="216"/>
        <v>#DIV/0!</v>
      </c>
      <c r="BX236" s="14" t="e">
        <f t="shared" si="216"/>
        <v>#DIV/0!</v>
      </c>
      <c r="BY236" s="14" t="e">
        <f t="shared" si="216"/>
        <v>#DIV/0!</v>
      </c>
      <c r="BZ236" s="14" t="e">
        <f t="shared" si="216"/>
        <v>#DIV/0!</v>
      </c>
      <c r="CA236" s="14" t="e">
        <f t="shared" si="216"/>
        <v>#DIV/0!</v>
      </c>
      <c r="CB236" s="14" t="e">
        <f t="shared" si="216"/>
        <v>#DIV/0!</v>
      </c>
      <c r="CC236" s="14" t="e">
        <f t="shared" si="216"/>
        <v>#DIV/0!</v>
      </c>
      <c r="CD236" s="14" t="e">
        <f t="shared" si="216"/>
        <v>#DIV/0!</v>
      </c>
      <c r="CE236" s="14" t="e">
        <f t="shared" si="216"/>
        <v>#DIV/0!</v>
      </c>
      <c r="CF236" s="14" t="e">
        <f t="shared" si="216"/>
        <v>#DIV/0!</v>
      </c>
      <c r="CG236" s="14" t="e">
        <f t="shared" ref="CG236:CJ254" si="232">T236/$BM236</f>
        <v>#DIV/0!</v>
      </c>
      <c r="CH236" s="14" t="e">
        <f t="shared" si="232"/>
        <v>#DIV/0!</v>
      </c>
      <c r="CI236" s="14" t="e">
        <f t="shared" si="232"/>
        <v>#DIV/0!</v>
      </c>
      <c r="CJ236" s="14" t="e">
        <f t="shared" si="232"/>
        <v>#DIV/0!</v>
      </c>
      <c r="CK236" s="14" t="e">
        <f t="shared" si="230"/>
        <v>#DIV/0!</v>
      </c>
      <c r="CL236" s="14" t="e">
        <f t="shared" si="230"/>
        <v>#DIV/0!</v>
      </c>
      <c r="CM236" s="14" t="e">
        <f t="shared" si="230"/>
        <v>#DIV/0!</v>
      </c>
      <c r="CN236" s="14" t="e">
        <f t="shared" si="230"/>
        <v>#DIV/0!</v>
      </c>
      <c r="CO236" s="14" t="e">
        <f t="shared" si="230"/>
        <v>#DIV/0!</v>
      </c>
      <c r="CP236" s="14" t="e">
        <f t="shared" si="230"/>
        <v>#DIV/0!</v>
      </c>
      <c r="CQ236" s="14" t="e">
        <f t="shared" si="230"/>
        <v>#DIV/0!</v>
      </c>
      <c r="CR236" s="14" t="e">
        <f t="shared" si="230"/>
        <v>#DIV/0!</v>
      </c>
      <c r="CS236" s="14" t="e">
        <f t="shared" si="230"/>
        <v>#DIV/0!</v>
      </c>
      <c r="CT236" s="14" t="e">
        <f t="shared" si="230"/>
        <v>#DIV/0!</v>
      </c>
      <c r="CU236" s="14" t="e">
        <f t="shared" si="230"/>
        <v>#DIV/0!</v>
      </c>
      <c r="CV236" s="14" t="e">
        <f t="shared" si="230"/>
        <v>#DIV/0!</v>
      </c>
      <c r="CW236" s="14" t="e">
        <f t="shared" si="210"/>
        <v>#DIV/0!</v>
      </c>
      <c r="CX236" s="14" t="e">
        <f t="shared" si="199"/>
        <v>#DIV/0!</v>
      </c>
      <c r="CY236" s="14" t="e">
        <f t="shared" si="199"/>
        <v>#DIV/0!</v>
      </c>
      <c r="CZ236" s="14" t="e">
        <f t="shared" si="199"/>
        <v>#DIV/0!</v>
      </c>
      <c r="DA236" s="14" t="e">
        <f t="shared" si="199"/>
        <v>#DIV/0!</v>
      </c>
      <c r="DB236" s="14" t="e">
        <f t="shared" si="199"/>
        <v>#DIV/0!</v>
      </c>
      <c r="DC236" s="14" t="e">
        <f t="shared" si="199"/>
        <v>#DIV/0!</v>
      </c>
      <c r="DD236" s="14" t="e">
        <f t="shared" si="199"/>
        <v>#DIV/0!</v>
      </c>
      <c r="DE236" s="14" t="e">
        <f t="shared" si="199"/>
        <v>#DIV/0!</v>
      </c>
      <c r="DF236" s="14" t="e">
        <f t="shared" si="199"/>
        <v>#DIV/0!</v>
      </c>
      <c r="DG236" s="14" t="e">
        <f t="shared" si="199"/>
        <v>#DIV/0!</v>
      </c>
      <c r="DH236" s="14" t="e">
        <f t="shared" si="199"/>
        <v>#DIV/0!</v>
      </c>
      <c r="DI236" s="14" t="e">
        <f t="shared" si="199"/>
        <v>#DIV/0!</v>
      </c>
      <c r="DJ236" s="14" t="e">
        <f t="shared" si="199"/>
        <v>#DIV/0!</v>
      </c>
      <c r="DK236" s="14" t="e">
        <f t="shared" si="199"/>
        <v>#DIV/0!</v>
      </c>
      <c r="DL236" s="14" t="e">
        <f t="shared" si="199"/>
        <v>#DIV/0!</v>
      </c>
      <c r="DM236" s="14" t="e">
        <f t="shared" si="199"/>
        <v>#DIV/0!</v>
      </c>
      <c r="DN236" s="14" t="e">
        <f t="shared" si="219"/>
        <v>#DIV/0!</v>
      </c>
      <c r="DO236" s="14" t="e">
        <f t="shared" si="219"/>
        <v>#DIV/0!</v>
      </c>
      <c r="DP236" s="14" t="e">
        <f t="shared" si="219"/>
        <v>#DIV/0!</v>
      </c>
      <c r="DQ236" s="14" t="e">
        <f t="shared" si="217"/>
        <v>#DIV/0!</v>
      </c>
      <c r="DR236" s="14" t="e">
        <f t="shared" si="217"/>
        <v>#DIV/0!</v>
      </c>
      <c r="DS236" s="14" t="e">
        <f t="shared" si="197"/>
        <v>#DIV/0!</v>
      </c>
      <c r="DT236" s="14" t="e">
        <f t="shared" si="176"/>
        <v>#DIV/0!</v>
      </c>
      <c r="DU236" s="14" t="e">
        <f t="shared" si="176"/>
        <v>#DIV/0!</v>
      </c>
      <c r="DV236" s="14" t="e">
        <f t="shared" si="176"/>
        <v>#DIV/0!</v>
      </c>
      <c r="DW236" s="14" t="e">
        <f t="shared" ref="DW236:DY254" si="233">BJ236/$BM236</f>
        <v>#DIV/0!</v>
      </c>
      <c r="DX236" s="14" t="e">
        <f t="shared" si="233"/>
        <v>#DIV/0!</v>
      </c>
      <c r="DY236" s="14" t="e">
        <f t="shared" si="233"/>
        <v>#DIV/0!</v>
      </c>
      <c r="DZ236" s="14" t="e">
        <f t="shared" si="228"/>
        <v>#DIV/0!</v>
      </c>
    </row>
    <row r="237" spans="3:130">
      <c r="C237" s="18">
        <v>2043</v>
      </c>
      <c r="D237" s="25"/>
      <c r="E237" s="25"/>
      <c r="F237" s="25"/>
      <c r="G237" s="25"/>
      <c r="H237" s="25"/>
      <c r="I237" s="25"/>
      <c r="J237" s="25"/>
      <c r="K237" s="25"/>
      <c r="L237" s="25"/>
      <c r="M237" s="25"/>
      <c r="N237" s="25"/>
      <c r="O237" s="25"/>
      <c r="P237" s="25"/>
      <c r="Q237" s="25"/>
      <c r="R237" s="25"/>
      <c r="S237" s="25"/>
      <c r="T237" s="25"/>
      <c r="U237" s="25"/>
      <c r="V237" s="25"/>
      <c r="W237" s="25"/>
      <c r="X237" s="25"/>
      <c r="Y237" s="25"/>
      <c r="Z237" s="25"/>
      <c r="AA237" s="25">
        <f t="shared" si="208"/>
        <v>0</v>
      </c>
      <c r="AB237" s="25">
        <f t="shared" si="209"/>
        <v>0</v>
      </c>
      <c r="AC237" s="25">
        <f t="shared" si="211"/>
        <v>0</v>
      </c>
      <c r="AD237" s="25">
        <f t="shared" si="212"/>
        <v>0</v>
      </c>
      <c r="AE237" s="25">
        <f t="shared" si="213"/>
        <v>0</v>
      </c>
      <c r="AF237" s="25">
        <f t="shared" si="214"/>
        <v>0</v>
      </c>
      <c r="AG237" s="25">
        <f t="shared" si="215"/>
        <v>0</v>
      </c>
      <c r="AH237" s="25">
        <f t="shared" si="218"/>
        <v>0</v>
      </c>
      <c r="AI237" s="25">
        <f t="shared" si="220"/>
        <v>0</v>
      </c>
      <c r="AJ237" s="25">
        <f t="shared" si="221"/>
        <v>0</v>
      </c>
      <c r="AK237" s="25">
        <f t="shared" si="222"/>
        <v>0</v>
      </c>
      <c r="AL237" s="25">
        <f t="shared" si="223"/>
        <v>0</v>
      </c>
      <c r="AM237" s="25">
        <f t="shared" si="224"/>
        <v>0</v>
      </c>
      <c r="AN237" s="25">
        <f t="shared" si="225"/>
        <v>0</v>
      </c>
      <c r="AO237" s="25">
        <f t="shared" si="226"/>
        <v>0</v>
      </c>
      <c r="AP237" s="25">
        <f t="shared" si="227"/>
        <v>0</v>
      </c>
      <c r="AQ237" s="25">
        <f t="shared" si="229"/>
        <v>0</v>
      </c>
      <c r="AR237" s="25">
        <f t="shared" si="231"/>
        <v>0</v>
      </c>
      <c r="AS237" s="25">
        <f t="shared" ref="AS237:AS254" si="234">VLOOKUP($C$107,$D$3:$K$63,$A$70,0)*(B196-B195)</f>
        <v>0</v>
      </c>
      <c r="AT237" s="25">
        <f>VLOOKUP($C$108,$D$3:$K$63,$A$70,0)*(B195-B194)</f>
        <v>0</v>
      </c>
      <c r="AU237" s="25">
        <f>VLOOKUP($C$109,$D$3:$K$63,$A$70,0)*B194</f>
        <v>0</v>
      </c>
      <c r="AV237" s="25"/>
      <c r="AW237" s="25"/>
      <c r="AX237" s="25"/>
      <c r="AY237" s="25"/>
      <c r="AZ237" s="25"/>
      <c r="BA237" s="25"/>
      <c r="BB237" s="25"/>
      <c r="BC237" s="25"/>
      <c r="BD237" s="25"/>
      <c r="BE237" s="25"/>
      <c r="BF237" s="25"/>
      <c r="BG237" s="25"/>
      <c r="BH237" s="25"/>
      <c r="BI237" s="25"/>
      <c r="BJ237" s="25"/>
      <c r="BK237" s="25"/>
      <c r="BL237" s="25"/>
      <c r="BM237" s="21">
        <f t="shared" si="178"/>
        <v>0</v>
      </c>
      <c r="BP237" s="18">
        <v>2043</v>
      </c>
      <c r="BQ237" s="14" t="e">
        <f t="shared" si="216"/>
        <v>#DIV/0!</v>
      </c>
      <c r="BR237" s="14" t="e">
        <f t="shared" si="216"/>
        <v>#DIV/0!</v>
      </c>
      <c r="BS237" s="14" t="e">
        <f t="shared" si="216"/>
        <v>#DIV/0!</v>
      </c>
      <c r="BT237" s="14" t="e">
        <f t="shared" si="216"/>
        <v>#DIV/0!</v>
      </c>
      <c r="BU237" s="14" t="e">
        <f t="shared" si="216"/>
        <v>#DIV/0!</v>
      </c>
      <c r="BV237" s="14" t="e">
        <f t="shared" si="216"/>
        <v>#DIV/0!</v>
      </c>
      <c r="BW237" s="14" t="e">
        <f t="shared" si="216"/>
        <v>#DIV/0!</v>
      </c>
      <c r="BX237" s="14" t="e">
        <f t="shared" si="216"/>
        <v>#DIV/0!</v>
      </c>
      <c r="BY237" s="14" t="e">
        <f t="shared" si="216"/>
        <v>#DIV/0!</v>
      </c>
      <c r="BZ237" s="14" t="e">
        <f t="shared" si="216"/>
        <v>#DIV/0!</v>
      </c>
      <c r="CA237" s="14" t="e">
        <f t="shared" si="216"/>
        <v>#DIV/0!</v>
      </c>
      <c r="CB237" s="14" t="e">
        <f t="shared" si="216"/>
        <v>#DIV/0!</v>
      </c>
      <c r="CC237" s="14" t="e">
        <f t="shared" si="216"/>
        <v>#DIV/0!</v>
      </c>
      <c r="CD237" s="14" t="e">
        <f t="shared" si="216"/>
        <v>#DIV/0!</v>
      </c>
      <c r="CE237" s="14" t="e">
        <f t="shared" si="216"/>
        <v>#DIV/0!</v>
      </c>
      <c r="CF237" s="14" t="e">
        <f t="shared" si="216"/>
        <v>#DIV/0!</v>
      </c>
      <c r="CG237" s="14" t="e">
        <f t="shared" si="232"/>
        <v>#DIV/0!</v>
      </c>
      <c r="CH237" s="14" t="e">
        <f t="shared" si="232"/>
        <v>#DIV/0!</v>
      </c>
      <c r="CI237" s="14" t="e">
        <f t="shared" si="232"/>
        <v>#DIV/0!</v>
      </c>
      <c r="CJ237" s="14" t="e">
        <f t="shared" si="232"/>
        <v>#DIV/0!</v>
      </c>
      <c r="CK237" s="14" t="e">
        <f t="shared" si="230"/>
        <v>#DIV/0!</v>
      </c>
      <c r="CL237" s="14" t="e">
        <f t="shared" si="230"/>
        <v>#DIV/0!</v>
      </c>
      <c r="CM237" s="14" t="e">
        <f t="shared" si="230"/>
        <v>#DIV/0!</v>
      </c>
      <c r="CN237" s="14" t="e">
        <f t="shared" si="230"/>
        <v>#DIV/0!</v>
      </c>
      <c r="CO237" s="14" t="e">
        <f t="shared" si="230"/>
        <v>#DIV/0!</v>
      </c>
      <c r="CP237" s="14" t="e">
        <f t="shared" si="230"/>
        <v>#DIV/0!</v>
      </c>
      <c r="CQ237" s="14" t="e">
        <f t="shared" si="230"/>
        <v>#DIV/0!</v>
      </c>
      <c r="CR237" s="14" t="e">
        <f t="shared" si="230"/>
        <v>#DIV/0!</v>
      </c>
      <c r="CS237" s="14" t="e">
        <f t="shared" si="230"/>
        <v>#DIV/0!</v>
      </c>
      <c r="CT237" s="14" t="e">
        <f t="shared" si="230"/>
        <v>#DIV/0!</v>
      </c>
      <c r="CU237" s="14" t="e">
        <f t="shared" si="230"/>
        <v>#DIV/0!</v>
      </c>
      <c r="CV237" s="14" t="e">
        <f t="shared" si="230"/>
        <v>#DIV/0!</v>
      </c>
      <c r="CW237" s="14" t="e">
        <f t="shared" si="210"/>
        <v>#DIV/0!</v>
      </c>
      <c r="CX237" s="14" t="e">
        <f t="shared" si="199"/>
        <v>#DIV/0!</v>
      </c>
      <c r="CY237" s="14" t="e">
        <f t="shared" ref="CY237:DM253" si="235">AL237/$BM237</f>
        <v>#DIV/0!</v>
      </c>
      <c r="CZ237" s="14" t="e">
        <f t="shared" si="235"/>
        <v>#DIV/0!</v>
      </c>
      <c r="DA237" s="14" t="e">
        <f t="shared" si="235"/>
        <v>#DIV/0!</v>
      </c>
      <c r="DB237" s="14" t="e">
        <f t="shared" si="235"/>
        <v>#DIV/0!</v>
      </c>
      <c r="DC237" s="14" t="e">
        <f t="shared" si="235"/>
        <v>#DIV/0!</v>
      </c>
      <c r="DD237" s="14" t="e">
        <f t="shared" si="235"/>
        <v>#DIV/0!</v>
      </c>
      <c r="DE237" s="14" t="e">
        <f t="shared" si="235"/>
        <v>#DIV/0!</v>
      </c>
      <c r="DF237" s="14" t="e">
        <f t="shared" si="235"/>
        <v>#DIV/0!</v>
      </c>
      <c r="DG237" s="14" t="e">
        <f t="shared" si="235"/>
        <v>#DIV/0!</v>
      </c>
      <c r="DH237" s="14" t="e">
        <f t="shared" si="235"/>
        <v>#DIV/0!</v>
      </c>
      <c r="DI237" s="14" t="e">
        <f t="shared" si="235"/>
        <v>#DIV/0!</v>
      </c>
      <c r="DJ237" s="14" t="e">
        <f t="shared" si="235"/>
        <v>#DIV/0!</v>
      </c>
      <c r="DK237" s="14" t="e">
        <f t="shared" si="235"/>
        <v>#DIV/0!</v>
      </c>
      <c r="DL237" s="14" t="e">
        <f t="shared" si="235"/>
        <v>#DIV/0!</v>
      </c>
      <c r="DM237" s="14" t="e">
        <f t="shared" si="235"/>
        <v>#DIV/0!</v>
      </c>
      <c r="DN237" s="14" t="e">
        <f t="shared" si="219"/>
        <v>#DIV/0!</v>
      </c>
      <c r="DO237" s="14" t="e">
        <f t="shared" si="219"/>
        <v>#DIV/0!</v>
      </c>
      <c r="DP237" s="14" t="e">
        <f t="shared" si="219"/>
        <v>#DIV/0!</v>
      </c>
      <c r="DQ237" s="14" t="e">
        <f t="shared" si="217"/>
        <v>#DIV/0!</v>
      </c>
      <c r="DR237" s="14" t="e">
        <f t="shared" si="217"/>
        <v>#DIV/0!</v>
      </c>
      <c r="DS237" s="14" t="e">
        <f t="shared" si="197"/>
        <v>#DIV/0!</v>
      </c>
      <c r="DT237" s="14" t="e">
        <f t="shared" si="197"/>
        <v>#DIV/0!</v>
      </c>
      <c r="DU237" s="14" t="e">
        <f t="shared" si="197"/>
        <v>#DIV/0!</v>
      </c>
      <c r="DV237" s="14" t="e">
        <f t="shared" si="197"/>
        <v>#DIV/0!</v>
      </c>
      <c r="DW237" s="14" t="e">
        <f t="shared" si="233"/>
        <v>#DIV/0!</v>
      </c>
      <c r="DX237" s="14" t="e">
        <f t="shared" si="233"/>
        <v>#DIV/0!</v>
      </c>
      <c r="DY237" s="14" t="e">
        <f t="shared" si="233"/>
        <v>#DIV/0!</v>
      </c>
      <c r="DZ237" s="14" t="e">
        <f t="shared" si="228"/>
        <v>#DIV/0!</v>
      </c>
    </row>
    <row r="238" spans="3:130">
      <c r="C238" s="18">
        <v>2044</v>
      </c>
      <c r="D238" s="25"/>
      <c r="E238" s="25"/>
      <c r="F238" s="25"/>
      <c r="G238" s="25"/>
      <c r="H238" s="25"/>
      <c r="I238" s="25"/>
      <c r="J238" s="25"/>
      <c r="K238" s="25"/>
      <c r="L238" s="25"/>
      <c r="M238" s="25"/>
      <c r="N238" s="25"/>
      <c r="O238" s="25"/>
      <c r="P238" s="25"/>
      <c r="Q238" s="25"/>
      <c r="R238" s="25"/>
      <c r="S238" s="25"/>
      <c r="T238" s="25"/>
      <c r="U238" s="25"/>
      <c r="V238" s="25"/>
      <c r="W238" s="25"/>
      <c r="X238" s="25"/>
      <c r="Y238" s="25"/>
      <c r="Z238" s="25"/>
      <c r="AA238" s="25"/>
      <c r="AB238" s="25">
        <f t="shared" si="209"/>
        <v>0</v>
      </c>
      <c r="AC238" s="25">
        <f t="shared" si="211"/>
        <v>0</v>
      </c>
      <c r="AD238" s="25">
        <f t="shared" si="212"/>
        <v>0</v>
      </c>
      <c r="AE238" s="25">
        <f t="shared" si="213"/>
        <v>0</v>
      </c>
      <c r="AF238" s="25">
        <f t="shared" si="214"/>
        <v>0</v>
      </c>
      <c r="AG238" s="25">
        <f t="shared" si="215"/>
        <v>0</v>
      </c>
      <c r="AH238" s="25">
        <f t="shared" si="218"/>
        <v>0</v>
      </c>
      <c r="AI238" s="25">
        <f t="shared" si="220"/>
        <v>0</v>
      </c>
      <c r="AJ238" s="25">
        <f t="shared" si="221"/>
        <v>0</v>
      </c>
      <c r="AK238" s="25">
        <f t="shared" si="222"/>
        <v>0</v>
      </c>
      <c r="AL238" s="25">
        <f t="shared" si="223"/>
        <v>0</v>
      </c>
      <c r="AM238" s="25">
        <f t="shared" si="224"/>
        <v>0</v>
      </c>
      <c r="AN238" s="25">
        <f t="shared" si="225"/>
        <v>0</v>
      </c>
      <c r="AO238" s="25">
        <f t="shared" si="226"/>
        <v>0</v>
      </c>
      <c r="AP238" s="25">
        <f t="shared" si="227"/>
        <v>0</v>
      </c>
      <c r="AQ238" s="25">
        <f t="shared" si="229"/>
        <v>0</v>
      </c>
      <c r="AR238" s="25">
        <f t="shared" si="231"/>
        <v>0</v>
      </c>
      <c r="AS238" s="25">
        <f t="shared" si="234"/>
        <v>0</v>
      </c>
      <c r="AT238" s="25">
        <f t="shared" ref="AT238:AT254" si="236">VLOOKUP($C$108,$D$3:$K$63,$A$70,0)*(B196-B195)</f>
        <v>0</v>
      </c>
      <c r="AU238" s="25">
        <f>VLOOKUP($C$109,$D$3:$K$63,$A$70,0)*(B195-B194)</f>
        <v>0</v>
      </c>
      <c r="AV238" s="25">
        <f>VLOOKUP($C$110,$D$3:$K$63,$A$70,0)*B194</f>
        <v>0</v>
      </c>
      <c r="AW238" s="25"/>
      <c r="AX238" s="25"/>
      <c r="AY238" s="25"/>
      <c r="AZ238" s="25"/>
      <c r="BA238" s="25"/>
      <c r="BB238" s="25"/>
      <c r="BC238" s="25"/>
      <c r="BD238" s="25"/>
      <c r="BE238" s="25"/>
      <c r="BF238" s="25"/>
      <c r="BG238" s="25"/>
      <c r="BH238" s="25"/>
      <c r="BI238" s="25"/>
      <c r="BJ238" s="25"/>
      <c r="BK238" s="25"/>
      <c r="BL238" s="25"/>
      <c r="BM238" s="21">
        <f t="shared" si="178"/>
        <v>0</v>
      </c>
      <c r="BP238" s="18">
        <v>2044</v>
      </c>
      <c r="BQ238" s="14" t="e">
        <f t="shared" si="216"/>
        <v>#DIV/0!</v>
      </c>
      <c r="BR238" s="14" t="e">
        <f t="shared" si="216"/>
        <v>#DIV/0!</v>
      </c>
      <c r="BS238" s="14" t="e">
        <f t="shared" si="216"/>
        <v>#DIV/0!</v>
      </c>
      <c r="BT238" s="14" t="e">
        <f t="shared" si="216"/>
        <v>#DIV/0!</v>
      </c>
      <c r="BU238" s="14" t="e">
        <f t="shared" si="216"/>
        <v>#DIV/0!</v>
      </c>
      <c r="BV238" s="14" t="e">
        <f t="shared" si="216"/>
        <v>#DIV/0!</v>
      </c>
      <c r="BW238" s="14" t="e">
        <f t="shared" si="216"/>
        <v>#DIV/0!</v>
      </c>
      <c r="BX238" s="14" t="e">
        <f t="shared" si="216"/>
        <v>#DIV/0!</v>
      </c>
      <c r="BY238" s="14" t="e">
        <f t="shared" si="216"/>
        <v>#DIV/0!</v>
      </c>
      <c r="BZ238" s="14" t="e">
        <f t="shared" si="216"/>
        <v>#DIV/0!</v>
      </c>
      <c r="CA238" s="14" t="e">
        <f t="shared" si="216"/>
        <v>#DIV/0!</v>
      </c>
      <c r="CB238" s="14" t="e">
        <f t="shared" si="216"/>
        <v>#DIV/0!</v>
      </c>
      <c r="CC238" s="14" t="e">
        <f t="shared" si="216"/>
        <v>#DIV/0!</v>
      </c>
      <c r="CD238" s="14" t="e">
        <f t="shared" si="216"/>
        <v>#DIV/0!</v>
      </c>
      <c r="CE238" s="14" t="e">
        <f t="shared" si="216"/>
        <v>#DIV/0!</v>
      </c>
      <c r="CF238" s="14" t="e">
        <f t="shared" si="216"/>
        <v>#DIV/0!</v>
      </c>
      <c r="CG238" s="14" t="e">
        <f t="shared" si="232"/>
        <v>#DIV/0!</v>
      </c>
      <c r="CH238" s="14" t="e">
        <f t="shared" si="232"/>
        <v>#DIV/0!</v>
      </c>
      <c r="CI238" s="14" t="e">
        <f t="shared" si="232"/>
        <v>#DIV/0!</v>
      </c>
      <c r="CJ238" s="14" t="e">
        <f t="shared" si="232"/>
        <v>#DIV/0!</v>
      </c>
      <c r="CK238" s="14" t="e">
        <f t="shared" si="230"/>
        <v>#DIV/0!</v>
      </c>
      <c r="CL238" s="14" t="e">
        <f t="shared" si="230"/>
        <v>#DIV/0!</v>
      </c>
      <c r="CM238" s="14" t="e">
        <f t="shared" si="230"/>
        <v>#DIV/0!</v>
      </c>
      <c r="CN238" s="14" t="e">
        <f t="shared" si="230"/>
        <v>#DIV/0!</v>
      </c>
      <c r="CO238" s="14" t="e">
        <f t="shared" si="230"/>
        <v>#DIV/0!</v>
      </c>
      <c r="CP238" s="14" t="e">
        <f t="shared" si="230"/>
        <v>#DIV/0!</v>
      </c>
      <c r="CQ238" s="14" t="e">
        <f t="shared" si="230"/>
        <v>#DIV/0!</v>
      </c>
      <c r="CR238" s="14" t="e">
        <f t="shared" si="230"/>
        <v>#DIV/0!</v>
      </c>
      <c r="CS238" s="14" t="e">
        <f t="shared" si="230"/>
        <v>#DIV/0!</v>
      </c>
      <c r="CT238" s="14" t="e">
        <f t="shared" si="230"/>
        <v>#DIV/0!</v>
      </c>
      <c r="CU238" s="14" t="e">
        <f t="shared" si="230"/>
        <v>#DIV/0!</v>
      </c>
      <c r="CV238" s="14" t="e">
        <f t="shared" si="230"/>
        <v>#DIV/0!</v>
      </c>
      <c r="CW238" s="14" t="e">
        <f t="shared" si="210"/>
        <v>#DIV/0!</v>
      </c>
      <c r="CX238" s="14" t="e">
        <f t="shared" si="210"/>
        <v>#DIV/0!</v>
      </c>
      <c r="CY238" s="14" t="e">
        <f t="shared" si="235"/>
        <v>#DIV/0!</v>
      </c>
      <c r="CZ238" s="14" t="e">
        <f t="shared" si="235"/>
        <v>#DIV/0!</v>
      </c>
      <c r="DA238" s="14" t="e">
        <f t="shared" si="235"/>
        <v>#DIV/0!</v>
      </c>
      <c r="DB238" s="14" t="e">
        <f t="shared" si="235"/>
        <v>#DIV/0!</v>
      </c>
      <c r="DC238" s="14" t="e">
        <f t="shared" si="235"/>
        <v>#DIV/0!</v>
      </c>
      <c r="DD238" s="14" t="e">
        <f t="shared" si="235"/>
        <v>#DIV/0!</v>
      </c>
      <c r="DE238" s="14" t="e">
        <f t="shared" si="235"/>
        <v>#DIV/0!</v>
      </c>
      <c r="DF238" s="14" t="e">
        <f t="shared" si="235"/>
        <v>#DIV/0!</v>
      </c>
      <c r="DG238" s="14" t="e">
        <f t="shared" si="235"/>
        <v>#DIV/0!</v>
      </c>
      <c r="DH238" s="14" t="e">
        <f t="shared" si="235"/>
        <v>#DIV/0!</v>
      </c>
      <c r="DI238" s="14" t="e">
        <f t="shared" si="235"/>
        <v>#DIV/0!</v>
      </c>
      <c r="DJ238" s="14" t="e">
        <f t="shared" si="235"/>
        <v>#DIV/0!</v>
      </c>
      <c r="DK238" s="14" t="e">
        <f t="shared" si="235"/>
        <v>#DIV/0!</v>
      </c>
      <c r="DL238" s="14" t="e">
        <f t="shared" si="235"/>
        <v>#DIV/0!</v>
      </c>
      <c r="DM238" s="14" t="e">
        <f t="shared" si="235"/>
        <v>#DIV/0!</v>
      </c>
      <c r="DN238" s="14" t="e">
        <f t="shared" si="219"/>
        <v>#DIV/0!</v>
      </c>
      <c r="DO238" s="14" t="e">
        <f t="shared" si="219"/>
        <v>#DIV/0!</v>
      </c>
      <c r="DP238" s="14" t="e">
        <f t="shared" si="219"/>
        <v>#DIV/0!</v>
      </c>
      <c r="DQ238" s="14" t="e">
        <f t="shared" si="217"/>
        <v>#DIV/0!</v>
      </c>
      <c r="DR238" s="14" t="e">
        <f t="shared" si="217"/>
        <v>#DIV/0!</v>
      </c>
      <c r="DS238" s="14" t="e">
        <f t="shared" si="197"/>
        <v>#DIV/0!</v>
      </c>
      <c r="DT238" s="14" t="e">
        <f t="shared" si="197"/>
        <v>#DIV/0!</v>
      </c>
      <c r="DU238" s="14" t="e">
        <f t="shared" si="197"/>
        <v>#DIV/0!</v>
      </c>
      <c r="DV238" s="14" t="e">
        <f t="shared" si="197"/>
        <v>#DIV/0!</v>
      </c>
      <c r="DW238" s="14" t="e">
        <f t="shared" si="233"/>
        <v>#DIV/0!</v>
      </c>
      <c r="DX238" s="14" t="e">
        <f t="shared" si="233"/>
        <v>#DIV/0!</v>
      </c>
      <c r="DY238" s="14" t="e">
        <f t="shared" si="233"/>
        <v>#DIV/0!</v>
      </c>
      <c r="DZ238" s="14" t="e">
        <f t="shared" si="228"/>
        <v>#DIV/0!</v>
      </c>
    </row>
    <row r="239" spans="3:130">
      <c r="C239" s="18">
        <v>2045</v>
      </c>
      <c r="D239" s="25"/>
      <c r="E239" s="25"/>
      <c r="F239" s="25"/>
      <c r="G239" s="25"/>
      <c r="H239" s="25"/>
      <c r="I239" s="25"/>
      <c r="J239" s="25"/>
      <c r="K239" s="25"/>
      <c r="L239" s="25"/>
      <c r="M239" s="25"/>
      <c r="N239" s="25"/>
      <c r="O239" s="25"/>
      <c r="P239" s="25"/>
      <c r="Q239" s="25"/>
      <c r="R239" s="25"/>
      <c r="S239" s="25"/>
      <c r="T239" s="25"/>
      <c r="U239" s="25"/>
      <c r="V239" s="25"/>
      <c r="W239" s="25"/>
      <c r="X239" s="25"/>
      <c r="Y239" s="25"/>
      <c r="Z239" s="25"/>
      <c r="AA239" s="25"/>
      <c r="AB239" s="25"/>
      <c r="AC239" s="25">
        <f t="shared" si="211"/>
        <v>0</v>
      </c>
      <c r="AD239" s="25">
        <f t="shared" si="212"/>
        <v>0</v>
      </c>
      <c r="AE239" s="25">
        <f t="shared" si="213"/>
        <v>0</v>
      </c>
      <c r="AF239" s="25">
        <f t="shared" si="214"/>
        <v>0</v>
      </c>
      <c r="AG239" s="25">
        <f t="shared" si="215"/>
        <v>0</v>
      </c>
      <c r="AH239" s="25">
        <f t="shared" si="218"/>
        <v>0</v>
      </c>
      <c r="AI239" s="25">
        <f t="shared" si="220"/>
        <v>0</v>
      </c>
      <c r="AJ239" s="25">
        <f t="shared" si="221"/>
        <v>0</v>
      </c>
      <c r="AK239" s="25">
        <f t="shared" si="222"/>
        <v>0</v>
      </c>
      <c r="AL239" s="25">
        <f t="shared" si="223"/>
        <v>0</v>
      </c>
      <c r="AM239" s="25">
        <f t="shared" si="224"/>
        <v>0</v>
      </c>
      <c r="AN239" s="25">
        <f t="shared" si="225"/>
        <v>0</v>
      </c>
      <c r="AO239" s="25">
        <f t="shared" si="226"/>
        <v>0</v>
      </c>
      <c r="AP239" s="25">
        <f t="shared" si="227"/>
        <v>0</v>
      </c>
      <c r="AQ239" s="25">
        <f t="shared" si="229"/>
        <v>0</v>
      </c>
      <c r="AR239" s="25">
        <f t="shared" si="231"/>
        <v>0</v>
      </c>
      <c r="AS239" s="25">
        <f t="shared" si="234"/>
        <v>0</v>
      </c>
      <c r="AT239" s="25">
        <f t="shared" si="236"/>
        <v>0</v>
      </c>
      <c r="AU239" s="25">
        <f t="shared" ref="AU239:AU254" si="237">VLOOKUP($C$109,$D$3:$K$63,$A$70,0)*(B196-B195)</f>
        <v>0</v>
      </c>
      <c r="AV239" s="25">
        <f>VLOOKUP($C$110,$D$3:$K$63,$A$70,0)*(B195-B194)</f>
        <v>0</v>
      </c>
      <c r="AW239" s="25">
        <f>VLOOKUP($C$111,$D$3:$K$63,$A$70,0)*B194</f>
        <v>0</v>
      </c>
      <c r="AX239" s="25"/>
      <c r="AY239" s="25"/>
      <c r="AZ239" s="25"/>
      <c r="BA239" s="25"/>
      <c r="BB239" s="25"/>
      <c r="BC239" s="25"/>
      <c r="BD239" s="25"/>
      <c r="BE239" s="25"/>
      <c r="BF239" s="25"/>
      <c r="BG239" s="25"/>
      <c r="BH239" s="25"/>
      <c r="BI239" s="25"/>
      <c r="BJ239" s="25"/>
      <c r="BK239" s="25"/>
      <c r="BL239" s="25"/>
      <c r="BM239" s="21">
        <f t="shared" si="178"/>
        <v>0</v>
      </c>
      <c r="BP239" s="18">
        <v>2045</v>
      </c>
      <c r="BQ239" s="14" t="e">
        <f t="shared" si="216"/>
        <v>#DIV/0!</v>
      </c>
      <c r="BR239" s="14" t="e">
        <f t="shared" si="216"/>
        <v>#DIV/0!</v>
      </c>
      <c r="BS239" s="14" t="e">
        <f t="shared" si="216"/>
        <v>#DIV/0!</v>
      </c>
      <c r="BT239" s="14" t="e">
        <f t="shared" si="216"/>
        <v>#DIV/0!</v>
      </c>
      <c r="BU239" s="14" t="e">
        <f t="shared" si="216"/>
        <v>#DIV/0!</v>
      </c>
      <c r="BV239" s="14" t="e">
        <f t="shared" si="216"/>
        <v>#DIV/0!</v>
      </c>
      <c r="BW239" s="14" t="e">
        <f t="shared" si="216"/>
        <v>#DIV/0!</v>
      </c>
      <c r="BX239" s="14" t="e">
        <f t="shared" si="216"/>
        <v>#DIV/0!</v>
      </c>
      <c r="BY239" s="14" t="e">
        <f t="shared" si="216"/>
        <v>#DIV/0!</v>
      </c>
      <c r="BZ239" s="14" t="e">
        <f t="shared" si="216"/>
        <v>#DIV/0!</v>
      </c>
      <c r="CA239" s="14" t="e">
        <f t="shared" si="216"/>
        <v>#DIV/0!</v>
      </c>
      <c r="CB239" s="14" t="e">
        <f t="shared" si="216"/>
        <v>#DIV/0!</v>
      </c>
      <c r="CC239" s="14" t="e">
        <f t="shared" si="216"/>
        <v>#DIV/0!</v>
      </c>
      <c r="CD239" s="14" t="e">
        <f t="shared" si="216"/>
        <v>#DIV/0!</v>
      </c>
      <c r="CE239" s="14" t="e">
        <f t="shared" si="216"/>
        <v>#DIV/0!</v>
      </c>
      <c r="CF239" s="14" t="e">
        <f t="shared" si="216"/>
        <v>#DIV/0!</v>
      </c>
      <c r="CG239" s="14" t="e">
        <f t="shared" si="232"/>
        <v>#DIV/0!</v>
      </c>
      <c r="CH239" s="14" t="e">
        <f t="shared" si="232"/>
        <v>#DIV/0!</v>
      </c>
      <c r="CI239" s="14" t="e">
        <f t="shared" si="232"/>
        <v>#DIV/0!</v>
      </c>
      <c r="CJ239" s="14" t="e">
        <f t="shared" si="232"/>
        <v>#DIV/0!</v>
      </c>
      <c r="CK239" s="14" t="e">
        <f t="shared" si="230"/>
        <v>#DIV/0!</v>
      </c>
      <c r="CL239" s="14" t="e">
        <f t="shared" si="230"/>
        <v>#DIV/0!</v>
      </c>
      <c r="CM239" s="14" t="e">
        <f t="shared" si="230"/>
        <v>#DIV/0!</v>
      </c>
      <c r="CN239" s="14" t="e">
        <f t="shared" si="230"/>
        <v>#DIV/0!</v>
      </c>
      <c r="CO239" s="14" t="e">
        <f t="shared" si="230"/>
        <v>#DIV/0!</v>
      </c>
      <c r="CP239" s="14" t="e">
        <f t="shared" si="230"/>
        <v>#DIV/0!</v>
      </c>
      <c r="CQ239" s="14" t="e">
        <f t="shared" si="230"/>
        <v>#DIV/0!</v>
      </c>
      <c r="CR239" s="14" t="e">
        <f t="shared" si="230"/>
        <v>#DIV/0!</v>
      </c>
      <c r="CS239" s="14" t="e">
        <f t="shared" si="230"/>
        <v>#DIV/0!</v>
      </c>
      <c r="CT239" s="14" t="e">
        <f t="shared" si="230"/>
        <v>#DIV/0!</v>
      </c>
      <c r="CU239" s="14" t="e">
        <f t="shared" si="230"/>
        <v>#DIV/0!</v>
      </c>
      <c r="CV239" s="14" t="e">
        <f t="shared" si="230"/>
        <v>#DIV/0!</v>
      </c>
      <c r="CW239" s="14" t="e">
        <f t="shared" si="210"/>
        <v>#DIV/0!</v>
      </c>
      <c r="CX239" s="14" t="e">
        <f t="shared" si="210"/>
        <v>#DIV/0!</v>
      </c>
      <c r="CY239" s="14" t="e">
        <f t="shared" si="235"/>
        <v>#DIV/0!</v>
      </c>
      <c r="CZ239" s="14" t="e">
        <f t="shared" si="235"/>
        <v>#DIV/0!</v>
      </c>
      <c r="DA239" s="14" t="e">
        <f t="shared" si="235"/>
        <v>#DIV/0!</v>
      </c>
      <c r="DB239" s="14" t="e">
        <f t="shared" si="235"/>
        <v>#DIV/0!</v>
      </c>
      <c r="DC239" s="14" t="e">
        <f t="shared" si="235"/>
        <v>#DIV/0!</v>
      </c>
      <c r="DD239" s="14" t="e">
        <f t="shared" si="235"/>
        <v>#DIV/0!</v>
      </c>
      <c r="DE239" s="14" t="e">
        <f t="shared" si="235"/>
        <v>#DIV/0!</v>
      </c>
      <c r="DF239" s="14" t="e">
        <f t="shared" si="235"/>
        <v>#DIV/0!</v>
      </c>
      <c r="DG239" s="14" t="e">
        <f t="shared" si="235"/>
        <v>#DIV/0!</v>
      </c>
      <c r="DH239" s="14" t="e">
        <f t="shared" si="235"/>
        <v>#DIV/0!</v>
      </c>
      <c r="DI239" s="14" t="e">
        <f t="shared" si="235"/>
        <v>#DIV/0!</v>
      </c>
      <c r="DJ239" s="14" t="e">
        <f t="shared" si="235"/>
        <v>#DIV/0!</v>
      </c>
      <c r="DK239" s="14" t="e">
        <f t="shared" si="235"/>
        <v>#DIV/0!</v>
      </c>
      <c r="DL239" s="14" t="e">
        <f t="shared" si="235"/>
        <v>#DIV/0!</v>
      </c>
      <c r="DM239" s="14" t="e">
        <f t="shared" si="235"/>
        <v>#DIV/0!</v>
      </c>
      <c r="DN239" s="14" t="e">
        <f t="shared" si="219"/>
        <v>#DIV/0!</v>
      </c>
      <c r="DO239" s="14" t="e">
        <f t="shared" si="219"/>
        <v>#DIV/0!</v>
      </c>
      <c r="DP239" s="14" t="e">
        <f t="shared" si="219"/>
        <v>#DIV/0!</v>
      </c>
      <c r="DQ239" s="14" t="e">
        <f t="shared" si="217"/>
        <v>#DIV/0!</v>
      </c>
      <c r="DR239" s="14" t="e">
        <f t="shared" si="217"/>
        <v>#DIV/0!</v>
      </c>
      <c r="DS239" s="14" t="e">
        <f t="shared" si="197"/>
        <v>#DIV/0!</v>
      </c>
      <c r="DT239" s="14" t="e">
        <f t="shared" si="197"/>
        <v>#DIV/0!</v>
      </c>
      <c r="DU239" s="14" t="e">
        <f t="shared" si="197"/>
        <v>#DIV/0!</v>
      </c>
      <c r="DV239" s="14" t="e">
        <f t="shared" si="197"/>
        <v>#DIV/0!</v>
      </c>
      <c r="DW239" s="14" t="e">
        <f t="shared" si="233"/>
        <v>#DIV/0!</v>
      </c>
      <c r="DX239" s="14" t="e">
        <f t="shared" si="233"/>
        <v>#DIV/0!</v>
      </c>
      <c r="DY239" s="14" t="e">
        <f t="shared" si="233"/>
        <v>#DIV/0!</v>
      </c>
      <c r="DZ239" s="14" t="e">
        <f t="shared" si="228"/>
        <v>#DIV/0!</v>
      </c>
    </row>
    <row r="240" spans="3:130">
      <c r="C240" s="18">
        <v>2046</v>
      </c>
      <c r="D240" s="25"/>
      <c r="E240" s="25"/>
      <c r="F240" s="25"/>
      <c r="G240" s="25"/>
      <c r="H240" s="25"/>
      <c r="I240" s="25"/>
      <c r="J240" s="25"/>
      <c r="K240" s="25"/>
      <c r="L240" s="25"/>
      <c r="M240" s="25"/>
      <c r="N240" s="25"/>
      <c r="O240" s="25"/>
      <c r="P240" s="25"/>
      <c r="Q240" s="25"/>
      <c r="R240" s="25"/>
      <c r="S240" s="25"/>
      <c r="T240" s="25"/>
      <c r="U240" s="25"/>
      <c r="V240" s="25"/>
      <c r="W240" s="25"/>
      <c r="X240" s="25"/>
      <c r="Y240" s="25"/>
      <c r="Z240" s="25"/>
      <c r="AA240" s="25"/>
      <c r="AB240" s="25"/>
      <c r="AC240" s="25"/>
      <c r="AD240" s="25">
        <f t="shared" si="212"/>
        <v>0</v>
      </c>
      <c r="AE240" s="25">
        <f t="shared" si="213"/>
        <v>0</v>
      </c>
      <c r="AF240" s="25">
        <f t="shared" si="214"/>
        <v>0</v>
      </c>
      <c r="AG240" s="25">
        <f t="shared" si="215"/>
        <v>0</v>
      </c>
      <c r="AH240" s="25">
        <f t="shared" si="218"/>
        <v>0</v>
      </c>
      <c r="AI240" s="25">
        <f t="shared" si="220"/>
        <v>0</v>
      </c>
      <c r="AJ240" s="25">
        <f t="shared" si="221"/>
        <v>0</v>
      </c>
      <c r="AK240" s="25">
        <f t="shared" si="222"/>
        <v>0</v>
      </c>
      <c r="AL240" s="25">
        <f t="shared" si="223"/>
        <v>0</v>
      </c>
      <c r="AM240" s="25">
        <f t="shared" si="224"/>
        <v>0</v>
      </c>
      <c r="AN240" s="25">
        <f t="shared" si="225"/>
        <v>0</v>
      </c>
      <c r="AO240" s="25">
        <f t="shared" si="226"/>
        <v>0</v>
      </c>
      <c r="AP240" s="25">
        <f t="shared" si="227"/>
        <v>0</v>
      </c>
      <c r="AQ240" s="25">
        <f t="shared" si="229"/>
        <v>0</v>
      </c>
      <c r="AR240" s="25">
        <f t="shared" si="231"/>
        <v>0</v>
      </c>
      <c r="AS240" s="25">
        <f t="shared" si="234"/>
        <v>0</v>
      </c>
      <c r="AT240" s="25">
        <f t="shared" si="236"/>
        <v>0</v>
      </c>
      <c r="AU240" s="25">
        <f t="shared" si="237"/>
        <v>0</v>
      </c>
      <c r="AV240" s="25">
        <f t="shared" ref="AV240:AV254" si="238">VLOOKUP($C$110,$D$3:$K$63,$A$70,0)*(B196-B195)</f>
        <v>0</v>
      </c>
      <c r="AW240" s="25">
        <f>VLOOKUP($C$111,$D$3:$K$63,$A$70,0)*(B195-B194)</f>
        <v>0</v>
      </c>
      <c r="AX240" s="25">
        <f>VLOOKUP($C$112,$D$3:$K$63,$A$70,0)*B194</f>
        <v>0</v>
      </c>
      <c r="AY240" s="25"/>
      <c r="AZ240" s="25"/>
      <c r="BA240" s="25"/>
      <c r="BB240" s="25"/>
      <c r="BC240" s="25"/>
      <c r="BD240" s="25"/>
      <c r="BE240" s="25"/>
      <c r="BF240" s="25"/>
      <c r="BG240" s="25"/>
      <c r="BH240" s="25"/>
      <c r="BI240" s="25"/>
      <c r="BJ240" s="25"/>
      <c r="BK240" s="25"/>
      <c r="BL240" s="25"/>
      <c r="BM240" s="21">
        <f t="shared" si="178"/>
        <v>0</v>
      </c>
      <c r="BP240" s="18">
        <v>2046</v>
      </c>
      <c r="BQ240" s="14" t="e">
        <f t="shared" si="216"/>
        <v>#DIV/0!</v>
      </c>
      <c r="BR240" s="14" t="e">
        <f t="shared" si="216"/>
        <v>#DIV/0!</v>
      </c>
      <c r="BS240" s="14" t="e">
        <f t="shared" si="216"/>
        <v>#DIV/0!</v>
      </c>
      <c r="BT240" s="14" t="e">
        <f t="shared" si="216"/>
        <v>#DIV/0!</v>
      </c>
      <c r="BU240" s="14" t="e">
        <f t="shared" si="216"/>
        <v>#DIV/0!</v>
      </c>
      <c r="BV240" s="14" t="e">
        <f t="shared" si="216"/>
        <v>#DIV/0!</v>
      </c>
      <c r="BW240" s="14" t="e">
        <f t="shared" si="216"/>
        <v>#DIV/0!</v>
      </c>
      <c r="BX240" s="14" t="e">
        <f t="shared" si="216"/>
        <v>#DIV/0!</v>
      </c>
      <c r="BY240" s="14" t="e">
        <f t="shared" si="216"/>
        <v>#DIV/0!</v>
      </c>
      <c r="BZ240" s="14" t="e">
        <f t="shared" si="216"/>
        <v>#DIV/0!</v>
      </c>
      <c r="CA240" s="14" t="e">
        <f t="shared" si="216"/>
        <v>#DIV/0!</v>
      </c>
      <c r="CB240" s="14" t="e">
        <f t="shared" si="216"/>
        <v>#DIV/0!</v>
      </c>
      <c r="CC240" s="14" t="e">
        <f t="shared" si="216"/>
        <v>#DIV/0!</v>
      </c>
      <c r="CD240" s="14" t="e">
        <f t="shared" si="216"/>
        <v>#DIV/0!</v>
      </c>
      <c r="CE240" s="14" t="e">
        <f t="shared" si="216"/>
        <v>#DIV/0!</v>
      </c>
      <c r="CF240" s="14" t="e">
        <f t="shared" ref="CF240:CF254" si="239">S240/$BM240</f>
        <v>#DIV/0!</v>
      </c>
      <c r="CG240" s="14" t="e">
        <f t="shared" si="232"/>
        <v>#DIV/0!</v>
      </c>
      <c r="CH240" s="14" t="e">
        <f t="shared" si="232"/>
        <v>#DIV/0!</v>
      </c>
      <c r="CI240" s="14" t="e">
        <f t="shared" si="232"/>
        <v>#DIV/0!</v>
      </c>
      <c r="CJ240" s="14" t="e">
        <f t="shared" si="232"/>
        <v>#DIV/0!</v>
      </c>
      <c r="CK240" s="14" t="e">
        <f t="shared" si="230"/>
        <v>#DIV/0!</v>
      </c>
      <c r="CL240" s="14" t="e">
        <f t="shared" si="230"/>
        <v>#DIV/0!</v>
      </c>
      <c r="CM240" s="14" t="e">
        <f t="shared" si="230"/>
        <v>#DIV/0!</v>
      </c>
      <c r="CN240" s="14" t="e">
        <f t="shared" si="230"/>
        <v>#DIV/0!</v>
      </c>
      <c r="CO240" s="14" t="e">
        <f t="shared" si="230"/>
        <v>#DIV/0!</v>
      </c>
      <c r="CP240" s="14" t="e">
        <f t="shared" si="230"/>
        <v>#DIV/0!</v>
      </c>
      <c r="CQ240" s="14" t="e">
        <f t="shared" si="230"/>
        <v>#DIV/0!</v>
      </c>
      <c r="CR240" s="14" t="e">
        <f t="shared" si="230"/>
        <v>#DIV/0!</v>
      </c>
      <c r="CS240" s="14" t="e">
        <f t="shared" si="230"/>
        <v>#DIV/0!</v>
      </c>
      <c r="CT240" s="14" t="e">
        <f t="shared" si="230"/>
        <v>#DIV/0!</v>
      </c>
      <c r="CU240" s="14" t="e">
        <f t="shared" si="230"/>
        <v>#DIV/0!</v>
      </c>
      <c r="CV240" s="14" t="e">
        <f t="shared" si="230"/>
        <v>#DIV/0!</v>
      </c>
      <c r="CW240" s="14" t="e">
        <f t="shared" si="210"/>
        <v>#DIV/0!</v>
      </c>
      <c r="CX240" s="14" t="e">
        <f t="shared" si="210"/>
        <v>#DIV/0!</v>
      </c>
      <c r="CY240" s="14" t="e">
        <f t="shared" si="235"/>
        <v>#DIV/0!</v>
      </c>
      <c r="CZ240" s="14" t="e">
        <f t="shared" si="235"/>
        <v>#DIV/0!</v>
      </c>
      <c r="DA240" s="14" t="e">
        <f t="shared" si="235"/>
        <v>#DIV/0!</v>
      </c>
      <c r="DB240" s="14" t="e">
        <f t="shared" si="235"/>
        <v>#DIV/0!</v>
      </c>
      <c r="DC240" s="14" t="e">
        <f t="shared" si="235"/>
        <v>#DIV/0!</v>
      </c>
      <c r="DD240" s="14" t="e">
        <f t="shared" si="235"/>
        <v>#DIV/0!</v>
      </c>
      <c r="DE240" s="14" t="e">
        <f t="shared" si="235"/>
        <v>#DIV/0!</v>
      </c>
      <c r="DF240" s="14" t="e">
        <f t="shared" si="235"/>
        <v>#DIV/0!</v>
      </c>
      <c r="DG240" s="14" t="e">
        <f t="shared" si="235"/>
        <v>#DIV/0!</v>
      </c>
      <c r="DH240" s="14" t="e">
        <f t="shared" si="235"/>
        <v>#DIV/0!</v>
      </c>
      <c r="DI240" s="14" t="e">
        <f t="shared" si="235"/>
        <v>#DIV/0!</v>
      </c>
      <c r="DJ240" s="14" t="e">
        <f t="shared" si="235"/>
        <v>#DIV/0!</v>
      </c>
      <c r="DK240" s="14" t="e">
        <f t="shared" si="235"/>
        <v>#DIV/0!</v>
      </c>
      <c r="DL240" s="14" t="e">
        <f t="shared" si="235"/>
        <v>#DIV/0!</v>
      </c>
      <c r="DM240" s="14" t="e">
        <f t="shared" si="235"/>
        <v>#DIV/0!</v>
      </c>
      <c r="DN240" s="14" t="e">
        <f t="shared" si="219"/>
        <v>#DIV/0!</v>
      </c>
      <c r="DO240" s="14" t="e">
        <f t="shared" si="219"/>
        <v>#DIV/0!</v>
      </c>
      <c r="DP240" s="14" t="e">
        <f t="shared" si="219"/>
        <v>#DIV/0!</v>
      </c>
      <c r="DQ240" s="14" t="e">
        <f t="shared" si="217"/>
        <v>#DIV/0!</v>
      </c>
      <c r="DR240" s="14" t="e">
        <f t="shared" si="217"/>
        <v>#DIV/0!</v>
      </c>
      <c r="DS240" s="14" t="e">
        <f t="shared" si="197"/>
        <v>#DIV/0!</v>
      </c>
      <c r="DT240" s="14" t="e">
        <f t="shared" si="197"/>
        <v>#DIV/0!</v>
      </c>
      <c r="DU240" s="14" t="e">
        <f t="shared" si="197"/>
        <v>#DIV/0!</v>
      </c>
      <c r="DV240" s="14" t="e">
        <f t="shared" si="197"/>
        <v>#DIV/0!</v>
      </c>
      <c r="DW240" s="14" t="e">
        <f t="shared" si="233"/>
        <v>#DIV/0!</v>
      </c>
      <c r="DX240" s="14" t="e">
        <f t="shared" si="233"/>
        <v>#DIV/0!</v>
      </c>
      <c r="DY240" s="14" t="e">
        <f t="shared" si="233"/>
        <v>#DIV/0!</v>
      </c>
      <c r="DZ240" s="14" t="e">
        <f t="shared" si="228"/>
        <v>#DIV/0!</v>
      </c>
    </row>
    <row r="241" spans="2:130">
      <c r="C241" s="18">
        <v>2047</v>
      </c>
      <c r="D241" s="25"/>
      <c r="E241" s="25"/>
      <c r="F241" s="25"/>
      <c r="G241" s="25"/>
      <c r="H241" s="25"/>
      <c r="I241" s="25"/>
      <c r="J241" s="25"/>
      <c r="K241" s="25"/>
      <c r="L241" s="25"/>
      <c r="M241" s="25"/>
      <c r="N241" s="25"/>
      <c r="O241" s="25"/>
      <c r="P241" s="25"/>
      <c r="Q241" s="25"/>
      <c r="R241" s="25"/>
      <c r="S241" s="25"/>
      <c r="T241" s="25"/>
      <c r="U241" s="25"/>
      <c r="V241" s="25"/>
      <c r="W241" s="25"/>
      <c r="X241" s="25"/>
      <c r="Y241" s="25"/>
      <c r="Z241" s="25"/>
      <c r="AA241" s="25"/>
      <c r="AB241" s="25"/>
      <c r="AC241" s="25"/>
      <c r="AD241" s="25"/>
      <c r="AE241" s="25">
        <f t="shared" si="213"/>
        <v>0</v>
      </c>
      <c r="AF241" s="25">
        <f t="shared" si="214"/>
        <v>0</v>
      </c>
      <c r="AG241" s="25">
        <f t="shared" si="215"/>
        <v>0</v>
      </c>
      <c r="AH241" s="25">
        <f t="shared" si="218"/>
        <v>0</v>
      </c>
      <c r="AI241" s="25">
        <f t="shared" si="220"/>
        <v>0</v>
      </c>
      <c r="AJ241" s="25">
        <f t="shared" si="221"/>
        <v>0</v>
      </c>
      <c r="AK241" s="25">
        <f t="shared" si="222"/>
        <v>0</v>
      </c>
      <c r="AL241" s="25">
        <f t="shared" si="223"/>
        <v>0</v>
      </c>
      <c r="AM241" s="25">
        <f t="shared" si="224"/>
        <v>0</v>
      </c>
      <c r="AN241" s="25">
        <f t="shared" si="225"/>
        <v>0</v>
      </c>
      <c r="AO241" s="25">
        <f t="shared" si="226"/>
        <v>0</v>
      </c>
      <c r="AP241" s="25">
        <f t="shared" si="227"/>
        <v>0</v>
      </c>
      <c r="AQ241" s="25">
        <f t="shared" si="229"/>
        <v>0</v>
      </c>
      <c r="AR241" s="25">
        <f t="shared" si="231"/>
        <v>0</v>
      </c>
      <c r="AS241" s="25">
        <f t="shared" si="234"/>
        <v>0</v>
      </c>
      <c r="AT241" s="25">
        <f t="shared" si="236"/>
        <v>0</v>
      </c>
      <c r="AU241" s="25">
        <f t="shared" si="237"/>
        <v>0</v>
      </c>
      <c r="AV241" s="25">
        <f t="shared" si="238"/>
        <v>0</v>
      </c>
      <c r="AW241" s="25">
        <f t="shared" ref="AW241:AW254" si="240">VLOOKUP($C$111,$D$3:$K$63,$A$70,0)*(B196-B195)</f>
        <v>0</v>
      </c>
      <c r="AX241" s="25">
        <f>VLOOKUP($C$112,$D$3:$K$63,$A$70,0)*(B195-B194)</f>
        <v>0</v>
      </c>
      <c r="AY241" s="25">
        <f>VLOOKUP($C$113,$D$3:$K$63,$A$70,0)*B194</f>
        <v>0</v>
      </c>
      <c r="AZ241" s="25"/>
      <c r="BA241" s="25"/>
      <c r="BB241" s="25"/>
      <c r="BC241" s="25"/>
      <c r="BD241" s="25"/>
      <c r="BE241" s="25"/>
      <c r="BF241" s="25"/>
      <c r="BG241" s="25"/>
      <c r="BH241" s="25"/>
      <c r="BI241" s="25"/>
      <c r="BJ241" s="25"/>
      <c r="BK241" s="25"/>
      <c r="BL241" s="25"/>
      <c r="BM241" s="21">
        <f t="shared" si="178"/>
        <v>0</v>
      </c>
      <c r="BP241" s="18">
        <v>2047</v>
      </c>
      <c r="BQ241" s="14" t="e">
        <f t="shared" ref="BQ241:CE254" si="241">D241/$BM241</f>
        <v>#DIV/0!</v>
      </c>
      <c r="BR241" s="14" t="e">
        <f t="shared" si="241"/>
        <v>#DIV/0!</v>
      </c>
      <c r="BS241" s="14" t="e">
        <f t="shared" si="241"/>
        <v>#DIV/0!</v>
      </c>
      <c r="BT241" s="14" t="e">
        <f t="shared" si="241"/>
        <v>#DIV/0!</v>
      </c>
      <c r="BU241" s="14" t="e">
        <f t="shared" si="241"/>
        <v>#DIV/0!</v>
      </c>
      <c r="BV241" s="14" t="e">
        <f t="shared" si="241"/>
        <v>#DIV/0!</v>
      </c>
      <c r="BW241" s="14" t="e">
        <f t="shared" si="241"/>
        <v>#DIV/0!</v>
      </c>
      <c r="BX241" s="14" t="e">
        <f t="shared" si="241"/>
        <v>#DIV/0!</v>
      </c>
      <c r="BY241" s="14" t="e">
        <f t="shared" si="241"/>
        <v>#DIV/0!</v>
      </c>
      <c r="BZ241" s="14" t="e">
        <f t="shared" si="241"/>
        <v>#DIV/0!</v>
      </c>
      <c r="CA241" s="14" t="e">
        <f t="shared" si="241"/>
        <v>#DIV/0!</v>
      </c>
      <c r="CB241" s="14" t="e">
        <f t="shared" si="241"/>
        <v>#DIV/0!</v>
      </c>
      <c r="CC241" s="14" t="e">
        <f t="shared" si="241"/>
        <v>#DIV/0!</v>
      </c>
      <c r="CD241" s="14" t="e">
        <f t="shared" si="241"/>
        <v>#DIV/0!</v>
      </c>
      <c r="CE241" s="14" t="e">
        <f t="shared" si="241"/>
        <v>#DIV/0!</v>
      </c>
      <c r="CF241" s="14" t="e">
        <f t="shared" si="239"/>
        <v>#DIV/0!</v>
      </c>
      <c r="CG241" s="14" t="e">
        <f t="shared" si="232"/>
        <v>#DIV/0!</v>
      </c>
      <c r="CH241" s="14" t="e">
        <f t="shared" si="232"/>
        <v>#DIV/0!</v>
      </c>
      <c r="CI241" s="14" t="e">
        <f t="shared" si="232"/>
        <v>#DIV/0!</v>
      </c>
      <c r="CJ241" s="14" t="e">
        <f t="shared" si="232"/>
        <v>#DIV/0!</v>
      </c>
      <c r="CK241" s="14" t="e">
        <f t="shared" si="230"/>
        <v>#DIV/0!</v>
      </c>
      <c r="CL241" s="14" t="e">
        <f t="shared" si="230"/>
        <v>#DIV/0!</v>
      </c>
      <c r="CM241" s="14" t="e">
        <f t="shared" si="230"/>
        <v>#DIV/0!</v>
      </c>
      <c r="CN241" s="14" t="e">
        <f t="shared" si="230"/>
        <v>#DIV/0!</v>
      </c>
      <c r="CO241" s="14" t="e">
        <f t="shared" si="230"/>
        <v>#DIV/0!</v>
      </c>
      <c r="CP241" s="14" t="e">
        <f t="shared" si="230"/>
        <v>#DIV/0!</v>
      </c>
      <c r="CQ241" s="14" t="e">
        <f t="shared" si="230"/>
        <v>#DIV/0!</v>
      </c>
      <c r="CR241" s="14" t="e">
        <f t="shared" si="230"/>
        <v>#DIV/0!</v>
      </c>
      <c r="CS241" s="14" t="e">
        <f t="shared" si="230"/>
        <v>#DIV/0!</v>
      </c>
      <c r="CT241" s="14" t="e">
        <f t="shared" si="230"/>
        <v>#DIV/0!</v>
      </c>
      <c r="CU241" s="14" t="e">
        <f t="shared" si="230"/>
        <v>#DIV/0!</v>
      </c>
      <c r="CV241" s="14" t="e">
        <f t="shared" si="230"/>
        <v>#DIV/0!</v>
      </c>
      <c r="CW241" s="14" t="e">
        <f t="shared" si="210"/>
        <v>#DIV/0!</v>
      </c>
      <c r="CX241" s="14" t="e">
        <f t="shared" si="210"/>
        <v>#DIV/0!</v>
      </c>
      <c r="CY241" s="14" t="e">
        <f t="shared" si="235"/>
        <v>#DIV/0!</v>
      </c>
      <c r="CZ241" s="14" t="e">
        <f t="shared" si="235"/>
        <v>#DIV/0!</v>
      </c>
      <c r="DA241" s="14" t="e">
        <f t="shared" si="235"/>
        <v>#DIV/0!</v>
      </c>
      <c r="DB241" s="14" t="e">
        <f t="shared" si="235"/>
        <v>#DIV/0!</v>
      </c>
      <c r="DC241" s="14" t="e">
        <f t="shared" si="235"/>
        <v>#DIV/0!</v>
      </c>
      <c r="DD241" s="14" t="e">
        <f t="shared" si="235"/>
        <v>#DIV/0!</v>
      </c>
      <c r="DE241" s="14" t="e">
        <f t="shared" si="235"/>
        <v>#DIV/0!</v>
      </c>
      <c r="DF241" s="14" t="e">
        <f t="shared" si="235"/>
        <v>#DIV/0!</v>
      </c>
      <c r="DG241" s="14" t="e">
        <f t="shared" si="235"/>
        <v>#DIV/0!</v>
      </c>
      <c r="DH241" s="14" t="e">
        <f t="shared" si="235"/>
        <v>#DIV/0!</v>
      </c>
      <c r="DI241" s="14" t="e">
        <f t="shared" si="235"/>
        <v>#DIV/0!</v>
      </c>
      <c r="DJ241" s="14" t="e">
        <f t="shared" si="235"/>
        <v>#DIV/0!</v>
      </c>
      <c r="DK241" s="14" t="e">
        <f t="shared" si="235"/>
        <v>#DIV/0!</v>
      </c>
      <c r="DL241" s="14" t="e">
        <f t="shared" si="235"/>
        <v>#DIV/0!</v>
      </c>
      <c r="DM241" s="14" t="e">
        <f t="shared" si="235"/>
        <v>#DIV/0!</v>
      </c>
      <c r="DN241" s="14" t="e">
        <f t="shared" si="219"/>
        <v>#DIV/0!</v>
      </c>
      <c r="DO241" s="14" t="e">
        <f t="shared" si="219"/>
        <v>#DIV/0!</v>
      </c>
      <c r="DP241" s="14" t="e">
        <f t="shared" si="219"/>
        <v>#DIV/0!</v>
      </c>
      <c r="DQ241" s="14" t="e">
        <f t="shared" si="217"/>
        <v>#DIV/0!</v>
      </c>
      <c r="DR241" s="14" t="e">
        <f t="shared" si="217"/>
        <v>#DIV/0!</v>
      </c>
      <c r="DS241" s="14" t="e">
        <f t="shared" si="197"/>
        <v>#DIV/0!</v>
      </c>
      <c r="DT241" s="14" t="e">
        <f t="shared" si="197"/>
        <v>#DIV/0!</v>
      </c>
      <c r="DU241" s="14" t="e">
        <f t="shared" si="197"/>
        <v>#DIV/0!</v>
      </c>
      <c r="DV241" s="14" t="e">
        <f t="shared" si="197"/>
        <v>#DIV/0!</v>
      </c>
      <c r="DW241" s="14" t="e">
        <f t="shared" si="233"/>
        <v>#DIV/0!</v>
      </c>
      <c r="DX241" s="14" t="e">
        <f t="shared" si="233"/>
        <v>#DIV/0!</v>
      </c>
      <c r="DY241" s="14" t="e">
        <f t="shared" si="233"/>
        <v>#DIV/0!</v>
      </c>
      <c r="DZ241" s="14" t="e">
        <f t="shared" si="228"/>
        <v>#DIV/0!</v>
      </c>
    </row>
    <row r="242" spans="2:130">
      <c r="C242" s="18">
        <v>2048</v>
      </c>
      <c r="D242" s="25"/>
      <c r="E242" s="25"/>
      <c r="F242" s="25"/>
      <c r="G242" s="25"/>
      <c r="H242" s="25"/>
      <c r="I242" s="25"/>
      <c r="J242" s="25"/>
      <c r="K242" s="25"/>
      <c r="L242" s="25"/>
      <c r="M242" s="25"/>
      <c r="N242" s="25"/>
      <c r="O242" s="25"/>
      <c r="P242" s="25"/>
      <c r="Q242" s="25"/>
      <c r="R242" s="25"/>
      <c r="S242" s="25"/>
      <c r="T242" s="25"/>
      <c r="U242" s="25"/>
      <c r="V242" s="25"/>
      <c r="W242" s="25"/>
      <c r="X242" s="25"/>
      <c r="Y242" s="25"/>
      <c r="Z242" s="25"/>
      <c r="AA242" s="25"/>
      <c r="AB242" s="25"/>
      <c r="AC242" s="25"/>
      <c r="AD242" s="25"/>
      <c r="AE242" s="25"/>
      <c r="AF242" s="25">
        <f t="shared" si="214"/>
        <v>0</v>
      </c>
      <c r="AG242" s="25">
        <f t="shared" si="215"/>
        <v>0</v>
      </c>
      <c r="AH242" s="25">
        <f t="shared" si="218"/>
        <v>0</v>
      </c>
      <c r="AI242" s="25">
        <f t="shared" si="220"/>
        <v>0</v>
      </c>
      <c r="AJ242" s="25">
        <f t="shared" si="221"/>
        <v>0</v>
      </c>
      <c r="AK242" s="25">
        <f t="shared" si="222"/>
        <v>0</v>
      </c>
      <c r="AL242" s="25">
        <f t="shared" si="223"/>
        <v>0</v>
      </c>
      <c r="AM242" s="25">
        <f t="shared" si="224"/>
        <v>0</v>
      </c>
      <c r="AN242" s="25">
        <f t="shared" si="225"/>
        <v>0</v>
      </c>
      <c r="AO242" s="25">
        <f t="shared" si="226"/>
        <v>0</v>
      </c>
      <c r="AP242" s="25">
        <f t="shared" si="227"/>
        <v>0</v>
      </c>
      <c r="AQ242" s="25">
        <f t="shared" si="229"/>
        <v>0</v>
      </c>
      <c r="AR242" s="25">
        <f t="shared" si="231"/>
        <v>0</v>
      </c>
      <c r="AS242" s="25">
        <f t="shared" si="234"/>
        <v>0</v>
      </c>
      <c r="AT242" s="25">
        <f t="shared" si="236"/>
        <v>0</v>
      </c>
      <c r="AU242" s="25">
        <f t="shared" si="237"/>
        <v>0</v>
      </c>
      <c r="AV242" s="25">
        <f t="shared" si="238"/>
        <v>0</v>
      </c>
      <c r="AW242" s="25">
        <f t="shared" si="240"/>
        <v>0</v>
      </c>
      <c r="AX242" s="25">
        <f t="shared" ref="AX242:AX254" si="242">VLOOKUP($C$112,$D$3:$K$63,$A$70,0)*(B196-B195)</f>
        <v>0</v>
      </c>
      <c r="AY242" s="25">
        <f>VLOOKUP($C$113,$D$3:$K$63,$A$70,0)*(B195-B194)</f>
        <v>0</v>
      </c>
      <c r="AZ242" s="25">
        <f>VLOOKUP($C$114,$D$3:$K$63,$A$70,0)*B194</f>
        <v>0</v>
      </c>
      <c r="BA242" s="25"/>
      <c r="BB242" s="25"/>
      <c r="BC242" s="25"/>
      <c r="BD242" s="25"/>
      <c r="BE242" s="25"/>
      <c r="BF242" s="25"/>
      <c r="BG242" s="25"/>
      <c r="BH242" s="25"/>
      <c r="BI242" s="25"/>
      <c r="BJ242" s="25"/>
      <c r="BK242" s="25"/>
      <c r="BL242" s="25"/>
      <c r="BM242" s="21">
        <f t="shared" si="178"/>
        <v>0</v>
      </c>
      <c r="BP242" s="18">
        <v>2048</v>
      </c>
      <c r="BQ242" s="14" t="e">
        <f t="shared" si="241"/>
        <v>#DIV/0!</v>
      </c>
      <c r="BR242" s="14" t="e">
        <f t="shared" si="241"/>
        <v>#DIV/0!</v>
      </c>
      <c r="BS242" s="14" t="e">
        <f t="shared" si="241"/>
        <v>#DIV/0!</v>
      </c>
      <c r="BT242" s="14" t="e">
        <f t="shared" si="241"/>
        <v>#DIV/0!</v>
      </c>
      <c r="BU242" s="14" t="e">
        <f t="shared" si="241"/>
        <v>#DIV/0!</v>
      </c>
      <c r="BV242" s="14" t="e">
        <f t="shared" si="241"/>
        <v>#DIV/0!</v>
      </c>
      <c r="BW242" s="14" t="e">
        <f t="shared" si="241"/>
        <v>#DIV/0!</v>
      </c>
      <c r="BX242" s="14" t="e">
        <f t="shared" si="241"/>
        <v>#DIV/0!</v>
      </c>
      <c r="BY242" s="14" t="e">
        <f t="shared" si="241"/>
        <v>#DIV/0!</v>
      </c>
      <c r="BZ242" s="14" t="e">
        <f t="shared" si="241"/>
        <v>#DIV/0!</v>
      </c>
      <c r="CA242" s="14" t="e">
        <f t="shared" si="241"/>
        <v>#DIV/0!</v>
      </c>
      <c r="CB242" s="14" t="e">
        <f t="shared" si="241"/>
        <v>#DIV/0!</v>
      </c>
      <c r="CC242" s="14" t="e">
        <f t="shared" si="241"/>
        <v>#DIV/0!</v>
      </c>
      <c r="CD242" s="14" t="e">
        <f t="shared" si="241"/>
        <v>#DIV/0!</v>
      </c>
      <c r="CE242" s="14" t="e">
        <f t="shared" si="241"/>
        <v>#DIV/0!</v>
      </c>
      <c r="CF242" s="14" t="e">
        <f t="shared" si="239"/>
        <v>#DIV/0!</v>
      </c>
      <c r="CG242" s="14" t="e">
        <f t="shared" si="232"/>
        <v>#DIV/0!</v>
      </c>
      <c r="CH242" s="14" t="e">
        <f t="shared" si="232"/>
        <v>#DIV/0!</v>
      </c>
      <c r="CI242" s="14" t="e">
        <f t="shared" si="232"/>
        <v>#DIV/0!</v>
      </c>
      <c r="CJ242" s="14" t="e">
        <f t="shared" si="232"/>
        <v>#DIV/0!</v>
      </c>
      <c r="CK242" s="14" t="e">
        <f t="shared" si="230"/>
        <v>#DIV/0!</v>
      </c>
      <c r="CL242" s="14" t="e">
        <f t="shared" si="230"/>
        <v>#DIV/0!</v>
      </c>
      <c r="CM242" s="14" t="e">
        <f t="shared" si="230"/>
        <v>#DIV/0!</v>
      </c>
      <c r="CN242" s="14" t="e">
        <f t="shared" si="230"/>
        <v>#DIV/0!</v>
      </c>
      <c r="CO242" s="14" t="e">
        <f t="shared" si="230"/>
        <v>#DIV/0!</v>
      </c>
      <c r="CP242" s="14" t="e">
        <f t="shared" si="230"/>
        <v>#DIV/0!</v>
      </c>
      <c r="CQ242" s="14" t="e">
        <f t="shared" si="230"/>
        <v>#DIV/0!</v>
      </c>
      <c r="CR242" s="14" t="e">
        <f t="shared" si="230"/>
        <v>#DIV/0!</v>
      </c>
      <c r="CS242" s="14" t="e">
        <f t="shared" si="230"/>
        <v>#DIV/0!</v>
      </c>
      <c r="CT242" s="14" t="e">
        <f t="shared" si="230"/>
        <v>#DIV/0!</v>
      </c>
      <c r="CU242" s="14" t="e">
        <f t="shared" si="230"/>
        <v>#DIV/0!</v>
      </c>
      <c r="CV242" s="14" t="e">
        <f t="shared" si="230"/>
        <v>#DIV/0!</v>
      </c>
      <c r="CW242" s="14" t="e">
        <f t="shared" si="210"/>
        <v>#DIV/0!</v>
      </c>
      <c r="CX242" s="14" t="e">
        <f t="shared" si="210"/>
        <v>#DIV/0!</v>
      </c>
      <c r="CY242" s="14" t="e">
        <f t="shared" si="235"/>
        <v>#DIV/0!</v>
      </c>
      <c r="CZ242" s="14" t="e">
        <f t="shared" si="235"/>
        <v>#DIV/0!</v>
      </c>
      <c r="DA242" s="14" t="e">
        <f t="shared" si="235"/>
        <v>#DIV/0!</v>
      </c>
      <c r="DB242" s="14" t="e">
        <f t="shared" si="235"/>
        <v>#DIV/0!</v>
      </c>
      <c r="DC242" s="14" t="e">
        <f t="shared" si="235"/>
        <v>#DIV/0!</v>
      </c>
      <c r="DD242" s="14" t="e">
        <f t="shared" si="235"/>
        <v>#DIV/0!</v>
      </c>
      <c r="DE242" s="14" t="e">
        <f t="shared" si="235"/>
        <v>#DIV/0!</v>
      </c>
      <c r="DF242" s="14" t="e">
        <f t="shared" si="235"/>
        <v>#DIV/0!</v>
      </c>
      <c r="DG242" s="14" t="e">
        <f t="shared" si="235"/>
        <v>#DIV/0!</v>
      </c>
      <c r="DH242" s="14" t="e">
        <f t="shared" si="235"/>
        <v>#DIV/0!</v>
      </c>
      <c r="DI242" s="14" t="e">
        <f t="shared" si="235"/>
        <v>#DIV/0!</v>
      </c>
      <c r="DJ242" s="14" t="e">
        <f t="shared" si="235"/>
        <v>#DIV/0!</v>
      </c>
      <c r="DK242" s="14" t="e">
        <f t="shared" si="235"/>
        <v>#DIV/0!</v>
      </c>
      <c r="DL242" s="14" t="e">
        <f t="shared" si="235"/>
        <v>#DIV/0!</v>
      </c>
      <c r="DM242" s="14" t="e">
        <f t="shared" si="235"/>
        <v>#DIV/0!</v>
      </c>
      <c r="DN242" s="14" t="e">
        <f t="shared" si="219"/>
        <v>#DIV/0!</v>
      </c>
      <c r="DO242" s="14" t="e">
        <f t="shared" si="219"/>
        <v>#DIV/0!</v>
      </c>
      <c r="DP242" s="14" t="e">
        <f t="shared" si="219"/>
        <v>#DIV/0!</v>
      </c>
      <c r="DQ242" s="14" t="e">
        <f t="shared" si="217"/>
        <v>#DIV/0!</v>
      </c>
      <c r="DR242" s="14" t="e">
        <f t="shared" si="217"/>
        <v>#DIV/0!</v>
      </c>
      <c r="DS242" s="14" t="e">
        <f t="shared" si="197"/>
        <v>#DIV/0!</v>
      </c>
      <c r="DT242" s="14" t="e">
        <f t="shared" si="197"/>
        <v>#DIV/0!</v>
      </c>
      <c r="DU242" s="14" t="e">
        <f t="shared" si="197"/>
        <v>#DIV/0!</v>
      </c>
      <c r="DV242" s="14" t="e">
        <f t="shared" si="197"/>
        <v>#DIV/0!</v>
      </c>
      <c r="DW242" s="14" t="e">
        <f t="shared" si="233"/>
        <v>#DIV/0!</v>
      </c>
      <c r="DX242" s="14" t="e">
        <f t="shared" si="233"/>
        <v>#DIV/0!</v>
      </c>
      <c r="DY242" s="14" t="e">
        <f t="shared" si="233"/>
        <v>#DIV/0!</v>
      </c>
      <c r="DZ242" s="14" t="e">
        <f t="shared" si="228"/>
        <v>#DIV/0!</v>
      </c>
    </row>
    <row r="243" spans="2:130">
      <c r="C243" s="18">
        <v>2049</v>
      </c>
      <c r="D243" s="25"/>
      <c r="E243" s="25"/>
      <c r="F243" s="25"/>
      <c r="G243" s="25"/>
      <c r="H243" s="25"/>
      <c r="I243" s="25"/>
      <c r="J243" s="25"/>
      <c r="K243" s="25"/>
      <c r="L243" s="25"/>
      <c r="M243" s="25"/>
      <c r="N243" s="25"/>
      <c r="O243" s="25"/>
      <c r="P243" s="25"/>
      <c r="Q243" s="25"/>
      <c r="R243" s="25"/>
      <c r="S243" s="25"/>
      <c r="T243" s="25"/>
      <c r="U243" s="25"/>
      <c r="V243" s="25"/>
      <c r="W243" s="25"/>
      <c r="X243" s="25"/>
      <c r="Y243" s="25"/>
      <c r="Z243" s="25"/>
      <c r="AA243" s="25"/>
      <c r="AB243" s="25"/>
      <c r="AC243" s="25"/>
      <c r="AD243" s="25"/>
      <c r="AE243" s="25"/>
      <c r="AF243" s="25"/>
      <c r="AG243" s="25">
        <f t="shared" si="215"/>
        <v>0</v>
      </c>
      <c r="AH243" s="25">
        <f t="shared" si="218"/>
        <v>0</v>
      </c>
      <c r="AI243" s="25">
        <f t="shared" si="220"/>
        <v>0</v>
      </c>
      <c r="AJ243" s="25">
        <f t="shared" si="221"/>
        <v>0</v>
      </c>
      <c r="AK243" s="25">
        <f t="shared" si="222"/>
        <v>0</v>
      </c>
      <c r="AL243" s="25">
        <f t="shared" si="223"/>
        <v>0</v>
      </c>
      <c r="AM243" s="25">
        <f t="shared" si="224"/>
        <v>0</v>
      </c>
      <c r="AN243" s="25">
        <f t="shared" si="225"/>
        <v>0</v>
      </c>
      <c r="AO243" s="25">
        <f t="shared" si="226"/>
        <v>0</v>
      </c>
      <c r="AP243" s="25">
        <f t="shared" si="227"/>
        <v>0</v>
      </c>
      <c r="AQ243" s="25">
        <f t="shared" si="229"/>
        <v>0</v>
      </c>
      <c r="AR243" s="25">
        <f t="shared" si="231"/>
        <v>0</v>
      </c>
      <c r="AS243" s="25">
        <f t="shared" si="234"/>
        <v>0</v>
      </c>
      <c r="AT243" s="25">
        <f t="shared" si="236"/>
        <v>0</v>
      </c>
      <c r="AU243" s="25">
        <f t="shared" si="237"/>
        <v>0</v>
      </c>
      <c r="AV243" s="25">
        <f t="shared" si="238"/>
        <v>0</v>
      </c>
      <c r="AW243" s="25">
        <f t="shared" si="240"/>
        <v>0</v>
      </c>
      <c r="AX243" s="25">
        <f t="shared" si="242"/>
        <v>0</v>
      </c>
      <c r="AY243" s="25">
        <f t="shared" ref="AY243:AY254" si="243">VLOOKUP($C$113,$D$3:$K$63,$A$70,0)*(B196-B195)</f>
        <v>0</v>
      </c>
      <c r="AZ243" s="25">
        <f>VLOOKUP($C$114,$D$3:$K$63,$A$70,0)*(B195-B194)</f>
        <v>0</v>
      </c>
      <c r="BA243" s="25">
        <f>VLOOKUP($C$115,$D$3:$K$63,$A$70,0)*B194</f>
        <v>0</v>
      </c>
      <c r="BB243" s="25"/>
      <c r="BC243" s="25"/>
      <c r="BD243" s="25"/>
      <c r="BE243" s="25"/>
      <c r="BF243" s="25"/>
      <c r="BG243" s="25"/>
      <c r="BH243" s="25"/>
      <c r="BI243" s="25"/>
      <c r="BJ243" s="25"/>
      <c r="BK243" s="25"/>
      <c r="BL243" s="25"/>
      <c r="BM243" s="21">
        <f t="shared" si="178"/>
        <v>0</v>
      </c>
      <c r="BP243" s="18">
        <v>2049</v>
      </c>
      <c r="BQ243" s="14" t="e">
        <f t="shared" si="241"/>
        <v>#DIV/0!</v>
      </c>
      <c r="BR243" s="14" t="e">
        <f t="shared" si="241"/>
        <v>#DIV/0!</v>
      </c>
      <c r="BS243" s="14" t="e">
        <f t="shared" si="241"/>
        <v>#DIV/0!</v>
      </c>
      <c r="BT243" s="14" t="e">
        <f t="shared" si="241"/>
        <v>#DIV/0!</v>
      </c>
      <c r="BU243" s="14" t="e">
        <f t="shared" si="241"/>
        <v>#DIV/0!</v>
      </c>
      <c r="BV243" s="14" t="e">
        <f t="shared" si="241"/>
        <v>#DIV/0!</v>
      </c>
      <c r="BW243" s="14" t="e">
        <f t="shared" si="241"/>
        <v>#DIV/0!</v>
      </c>
      <c r="BX243" s="14" t="e">
        <f t="shared" si="241"/>
        <v>#DIV/0!</v>
      </c>
      <c r="BY243" s="14" t="e">
        <f t="shared" si="241"/>
        <v>#DIV/0!</v>
      </c>
      <c r="BZ243" s="14" t="e">
        <f t="shared" si="241"/>
        <v>#DIV/0!</v>
      </c>
      <c r="CA243" s="14" t="e">
        <f t="shared" si="241"/>
        <v>#DIV/0!</v>
      </c>
      <c r="CB243" s="14" t="e">
        <f t="shared" si="241"/>
        <v>#DIV/0!</v>
      </c>
      <c r="CC243" s="14" t="e">
        <f t="shared" si="241"/>
        <v>#DIV/0!</v>
      </c>
      <c r="CD243" s="14" t="e">
        <f t="shared" si="241"/>
        <v>#DIV/0!</v>
      </c>
      <c r="CE243" s="14" t="e">
        <f t="shared" si="241"/>
        <v>#DIV/0!</v>
      </c>
      <c r="CF243" s="14" t="e">
        <f t="shared" si="239"/>
        <v>#DIV/0!</v>
      </c>
      <c r="CG243" s="14" t="e">
        <f t="shared" si="232"/>
        <v>#DIV/0!</v>
      </c>
      <c r="CH243" s="14" t="e">
        <f t="shared" si="232"/>
        <v>#DIV/0!</v>
      </c>
      <c r="CI243" s="14" t="e">
        <f t="shared" si="232"/>
        <v>#DIV/0!</v>
      </c>
      <c r="CJ243" s="14" t="e">
        <f t="shared" si="232"/>
        <v>#DIV/0!</v>
      </c>
      <c r="CK243" s="14" t="e">
        <f t="shared" si="230"/>
        <v>#DIV/0!</v>
      </c>
      <c r="CL243" s="14" t="e">
        <f t="shared" si="230"/>
        <v>#DIV/0!</v>
      </c>
      <c r="CM243" s="14" t="e">
        <f t="shared" si="230"/>
        <v>#DIV/0!</v>
      </c>
      <c r="CN243" s="14" t="e">
        <f t="shared" si="230"/>
        <v>#DIV/0!</v>
      </c>
      <c r="CO243" s="14" t="e">
        <f t="shared" si="230"/>
        <v>#DIV/0!</v>
      </c>
      <c r="CP243" s="14" t="e">
        <f t="shared" si="230"/>
        <v>#DIV/0!</v>
      </c>
      <c r="CQ243" s="14" t="e">
        <f t="shared" si="230"/>
        <v>#DIV/0!</v>
      </c>
      <c r="CR243" s="14" t="e">
        <f t="shared" si="230"/>
        <v>#DIV/0!</v>
      </c>
      <c r="CS243" s="14" t="e">
        <f t="shared" si="230"/>
        <v>#DIV/0!</v>
      </c>
      <c r="CT243" s="14" t="e">
        <f t="shared" si="230"/>
        <v>#DIV/0!</v>
      </c>
      <c r="CU243" s="14" t="e">
        <f t="shared" si="230"/>
        <v>#DIV/0!</v>
      </c>
      <c r="CV243" s="14" t="e">
        <f t="shared" si="230"/>
        <v>#DIV/0!</v>
      </c>
      <c r="CW243" s="14" t="e">
        <f t="shared" si="210"/>
        <v>#DIV/0!</v>
      </c>
      <c r="CX243" s="14" t="e">
        <f t="shared" si="210"/>
        <v>#DIV/0!</v>
      </c>
      <c r="CY243" s="14" t="e">
        <f t="shared" si="235"/>
        <v>#DIV/0!</v>
      </c>
      <c r="CZ243" s="14" t="e">
        <f t="shared" si="235"/>
        <v>#DIV/0!</v>
      </c>
      <c r="DA243" s="14" t="e">
        <f t="shared" si="235"/>
        <v>#DIV/0!</v>
      </c>
      <c r="DB243" s="14" t="e">
        <f t="shared" si="235"/>
        <v>#DIV/0!</v>
      </c>
      <c r="DC243" s="14" t="e">
        <f t="shared" si="235"/>
        <v>#DIV/0!</v>
      </c>
      <c r="DD243" s="14" t="e">
        <f t="shared" si="235"/>
        <v>#DIV/0!</v>
      </c>
      <c r="DE243" s="14" t="e">
        <f t="shared" si="235"/>
        <v>#DIV/0!</v>
      </c>
      <c r="DF243" s="14" t="e">
        <f t="shared" si="235"/>
        <v>#DIV/0!</v>
      </c>
      <c r="DG243" s="14" t="e">
        <f t="shared" si="235"/>
        <v>#DIV/0!</v>
      </c>
      <c r="DH243" s="14" t="e">
        <f t="shared" si="235"/>
        <v>#DIV/0!</v>
      </c>
      <c r="DI243" s="14" t="e">
        <f t="shared" si="235"/>
        <v>#DIV/0!</v>
      </c>
      <c r="DJ243" s="14" t="e">
        <f t="shared" si="235"/>
        <v>#DIV/0!</v>
      </c>
      <c r="DK243" s="14" t="e">
        <f t="shared" si="235"/>
        <v>#DIV/0!</v>
      </c>
      <c r="DL243" s="14" t="e">
        <f t="shared" si="235"/>
        <v>#DIV/0!</v>
      </c>
      <c r="DM243" s="14" t="e">
        <f t="shared" si="235"/>
        <v>#DIV/0!</v>
      </c>
      <c r="DN243" s="14" t="e">
        <f t="shared" si="219"/>
        <v>#DIV/0!</v>
      </c>
      <c r="DO243" s="14" t="e">
        <f t="shared" si="219"/>
        <v>#DIV/0!</v>
      </c>
      <c r="DP243" s="14" t="e">
        <f t="shared" si="219"/>
        <v>#DIV/0!</v>
      </c>
      <c r="DQ243" s="14" t="e">
        <f t="shared" si="217"/>
        <v>#DIV/0!</v>
      </c>
      <c r="DR243" s="14" t="e">
        <f t="shared" si="217"/>
        <v>#DIV/0!</v>
      </c>
      <c r="DS243" s="14" t="e">
        <f t="shared" si="197"/>
        <v>#DIV/0!</v>
      </c>
      <c r="DT243" s="14" t="e">
        <f t="shared" si="197"/>
        <v>#DIV/0!</v>
      </c>
      <c r="DU243" s="14" t="e">
        <f t="shared" si="197"/>
        <v>#DIV/0!</v>
      </c>
      <c r="DV243" s="14" t="e">
        <f t="shared" si="197"/>
        <v>#DIV/0!</v>
      </c>
      <c r="DW243" s="14" t="e">
        <f t="shared" si="233"/>
        <v>#DIV/0!</v>
      </c>
      <c r="DX243" s="14" t="e">
        <f t="shared" si="233"/>
        <v>#DIV/0!</v>
      </c>
      <c r="DY243" s="14" t="e">
        <f t="shared" si="233"/>
        <v>#DIV/0!</v>
      </c>
      <c r="DZ243" s="14" t="e">
        <f t="shared" si="228"/>
        <v>#DIV/0!</v>
      </c>
    </row>
    <row r="244" spans="2:130">
      <c r="C244" s="18">
        <v>2050</v>
      </c>
      <c r="D244" s="25"/>
      <c r="E244" s="25"/>
      <c r="F244" s="25"/>
      <c r="G244" s="25"/>
      <c r="H244" s="25"/>
      <c r="I244" s="25"/>
      <c r="J244" s="25"/>
      <c r="K244" s="25"/>
      <c r="L244" s="25"/>
      <c r="M244" s="25"/>
      <c r="N244" s="25"/>
      <c r="O244" s="25"/>
      <c r="P244" s="25"/>
      <c r="Q244" s="25"/>
      <c r="R244" s="25"/>
      <c r="S244" s="25"/>
      <c r="T244" s="25"/>
      <c r="U244" s="25"/>
      <c r="V244" s="25"/>
      <c r="W244" s="25"/>
      <c r="X244" s="25"/>
      <c r="Y244" s="25"/>
      <c r="Z244" s="25"/>
      <c r="AA244" s="25"/>
      <c r="AB244" s="25"/>
      <c r="AC244" s="25"/>
      <c r="AD244" s="25"/>
      <c r="AE244" s="25"/>
      <c r="AF244" s="25"/>
      <c r="AG244" s="25"/>
      <c r="AH244" s="25">
        <f t="shared" si="218"/>
        <v>0</v>
      </c>
      <c r="AI244" s="25">
        <f t="shared" si="220"/>
        <v>0</v>
      </c>
      <c r="AJ244" s="25">
        <f t="shared" si="221"/>
        <v>0</v>
      </c>
      <c r="AK244" s="25">
        <f t="shared" si="222"/>
        <v>0</v>
      </c>
      <c r="AL244" s="25">
        <f t="shared" si="223"/>
        <v>0</v>
      </c>
      <c r="AM244" s="25">
        <f t="shared" si="224"/>
        <v>0</v>
      </c>
      <c r="AN244" s="25">
        <f t="shared" si="225"/>
        <v>0</v>
      </c>
      <c r="AO244" s="25">
        <f t="shared" si="226"/>
        <v>0</v>
      </c>
      <c r="AP244" s="25">
        <f t="shared" si="227"/>
        <v>0</v>
      </c>
      <c r="AQ244" s="25">
        <f t="shared" si="229"/>
        <v>0</v>
      </c>
      <c r="AR244" s="25">
        <f t="shared" si="231"/>
        <v>0</v>
      </c>
      <c r="AS244" s="25">
        <f t="shared" si="234"/>
        <v>0</v>
      </c>
      <c r="AT244" s="25">
        <f t="shared" si="236"/>
        <v>0</v>
      </c>
      <c r="AU244" s="25">
        <f t="shared" si="237"/>
        <v>0</v>
      </c>
      <c r="AV244" s="25">
        <f t="shared" si="238"/>
        <v>0</v>
      </c>
      <c r="AW244" s="25">
        <f t="shared" si="240"/>
        <v>0</v>
      </c>
      <c r="AX244" s="25">
        <f t="shared" si="242"/>
        <v>0</v>
      </c>
      <c r="AY244" s="25">
        <f t="shared" si="243"/>
        <v>0</v>
      </c>
      <c r="AZ244" s="25">
        <f t="shared" ref="AZ244:AZ254" si="244">VLOOKUP($C$114,$D$3:$K$63,$A$70,0)*(B196-B195)</f>
        <v>0</v>
      </c>
      <c r="BA244" s="25">
        <f>VLOOKUP($C$115,$D$3:$K$63,$A$70,0)*(B195-B194)</f>
        <v>0</v>
      </c>
      <c r="BB244" s="25">
        <f>VLOOKUP($C$116,$D$3:$K$63,$A$70,0)*B194</f>
        <v>0</v>
      </c>
      <c r="BC244" s="25"/>
      <c r="BD244" s="25"/>
      <c r="BE244" s="25"/>
      <c r="BF244" s="25"/>
      <c r="BG244" s="25"/>
      <c r="BH244" s="25"/>
      <c r="BI244" s="25"/>
      <c r="BJ244" s="25"/>
      <c r="BK244" s="25"/>
      <c r="BL244" s="25"/>
      <c r="BM244" s="21">
        <f t="shared" si="178"/>
        <v>0</v>
      </c>
      <c r="BP244" s="18">
        <v>2050</v>
      </c>
      <c r="BQ244" s="14" t="e">
        <f t="shared" si="241"/>
        <v>#DIV/0!</v>
      </c>
      <c r="BR244" s="14" t="e">
        <f t="shared" si="241"/>
        <v>#DIV/0!</v>
      </c>
      <c r="BS244" s="14" t="e">
        <f t="shared" si="241"/>
        <v>#DIV/0!</v>
      </c>
      <c r="BT244" s="14" t="e">
        <f t="shared" si="241"/>
        <v>#DIV/0!</v>
      </c>
      <c r="BU244" s="14" t="e">
        <f t="shared" si="241"/>
        <v>#DIV/0!</v>
      </c>
      <c r="BV244" s="14" t="e">
        <f t="shared" si="241"/>
        <v>#DIV/0!</v>
      </c>
      <c r="BW244" s="14" t="e">
        <f t="shared" si="241"/>
        <v>#DIV/0!</v>
      </c>
      <c r="BX244" s="14" t="e">
        <f t="shared" si="241"/>
        <v>#DIV/0!</v>
      </c>
      <c r="BY244" s="14" t="e">
        <f t="shared" si="241"/>
        <v>#DIV/0!</v>
      </c>
      <c r="BZ244" s="14" t="e">
        <f t="shared" si="241"/>
        <v>#DIV/0!</v>
      </c>
      <c r="CA244" s="14" t="e">
        <f t="shared" si="241"/>
        <v>#DIV/0!</v>
      </c>
      <c r="CB244" s="14" t="e">
        <f t="shared" si="241"/>
        <v>#DIV/0!</v>
      </c>
      <c r="CC244" s="14" t="e">
        <f t="shared" si="241"/>
        <v>#DIV/0!</v>
      </c>
      <c r="CD244" s="14" t="e">
        <f t="shared" si="241"/>
        <v>#DIV/0!</v>
      </c>
      <c r="CE244" s="14" t="e">
        <f t="shared" si="241"/>
        <v>#DIV/0!</v>
      </c>
      <c r="CF244" s="14" t="e">
        <f t="shared" si="239"/>
        <v>#DIV/0!</v>
      </c>
      <c r="CG244" s="14" t="e">
        <f t="shared" si="232"/>
        <v>#DIV/0!</v>
      </c>
      <c r="CH244" s="14" t="e">
        <f t="shared" si="232"/>
        <v>#DIV/0!</v>
      </c>
      <c r="CI244" s="14" t="e">
        <f t="shared" si="232"/>
        <v>#DIV/0!</v>
      </c>
      <c r="CJ244" s="14" t="e">
        <f t="shared" si="232"/>
        <v>#DIV/0!</v>
      </c>
      <c r="CK244" s="14" t="e">
        <f t="shared" si="230"/>
        <v>#DIV/0!</v>
      </c>
      <c r="CL244" s="14" t="e">
        <f t="shared" si="230"/>
        <v>#DIV/0!</v>
      </c>
      <c r="CM244" s="14" t="e">
        <f t="shared" si="230"/>
        <v>#DIV/0!</v>
      </c>
      <c r="CN244" s="14" t="e">
        <f t="shared" si="230"/>
        <v>#DIV/0!</v>
      </c>
      <c r="CO244" s="14" t="e">
        <f t="shared" si="230"/>
        <v>#DIV/0!</v>
      </c>
      <c r="CP244" s="14" t="e">
        <f t="shared" si="230"/>
        <v>#DIV/0!</v>
      </c>
      <c r="CQ244" s="14" t="e">
        <f t="shared" si="230"/>
        <v>#DIV/0!</v>
      </c>
      <c r="CR244" s="14" t="e">
        <f t="shared" si="230"/>
        <v>#DIV/0!</v>
      </c>
      <c r="CS244" s="14" t="e">
        <f t="shared" si="230"/>
        <v>#DIV/0!</v>
      </c>
      <c r="CT244" s="14" t="e">
        <f t="shared" si="230"/>
        <v>#DIV/0!</v>
      </c>
      <c r="CU244" s="14" t="e">
        <f t="shared" si="230"/>
        <v>#DIV/0!</v>
      </c>
      <c r="CV244" s="14" t="e">
        <f t="shared" si="230"/>
        <v>#DIV/0!</v>
      </c>
      <c r="CW244" s="14" t="e">
        <f t="shared" si="210"/>
        <v>#DIV/0!</v>
      </c>
      <c r="CX244" s="14" t="e">
        <f t="shared" si="210"/>
        <v>#DIV/0!</v>
      </c>
      <c r="CY244" s="14" t="e">
        <f t="shared" si="235"/>
        <v>#DIV/0!</v>
      </c>
      <c r="CZ244" s="14" t="e">
        <f t="shared" si="235"/>
        <v>#DIV/0!</v>
      </c>
      <c r="DA244" s="14" t="e">
        <f t="shared" si="235"/>
        <v>#DIV/0!</v>
      </c>
      <c r="DB244" s="14" t="e">
        <f t="shared" si="235"/>
        <v>#DIV/0!</v>
      </c>
      <c r="DC244" s="14" t="e">
        <f t="shared" si="235"/>
        <v>#DIV/0!</v>
      </c>
      <c r="DD244" s="14" t="e">
        <f t="shared" si="235"/>
        <v>#DIV/0!</v>
      </c>
      <c r="DE244" s="14" t="e">
        <f t="shared" si="235"/>
        <v>#DIV/0!</v>
      </c>
      <c r="DF244" s="14" t="e">
        <f t="shared" si="235"/>
        <v>#DIV/0!</v>
      </c>
      <c r="DG244" s="14" t="e">
        <f t="shared" si="235"/>
        <v>#DIV/0!</v>
      </c>
      <c r="DH244" s="14" t="e">
        <f t="shared" si="235"/>
        <v>#DIV/0!</v>
      </c>
      <c r="DI244" s="14" t="e">
        <f t="shared" si="235"/>
        <v>#DIV/0!</v>
      </c>
      <c r="DJ244" s="14" t="e">
        <f t="shared" si="235"/>
        <v>#DIV/0!</v>
      </c>
      <c r="DK244" s="14" t="e">
        <f t="shared" si="235"/>
        <v>#DIV/0!</v>
      </c>
      <c r="DL244" s="14" t="e">
        <f t="shared" si="235"/>
        <v>#DIV/0!</v>
      </c>
      <c r="DM244" s="14" t="e">
        <f t="shared" si="235"/>
        <v>#DIV/0!</v>
      </c>
      <c r="DN244" s="14" t="e">
        <f t="shared" si="219"/>
        <v>#DIV/0!</v>
      </c>
      <c r="DO244" s="14" t="e">
        <f t="shared" si="219"/>
        <v>#DIV/0!</v>
      </c>
      <c r="DP244" s="14" t="e">
        <f t="shared" si="219"/>
        <v>#DIV/0!</v>
      </c>
      <c r="DQ244" s="14" t="e">
        <f t="shared" si="217"/>
        <v>#DIV/0!</v>
      </c>
      <c r="DR244" s="14" t="e">
        <f t="shared" si="217"/>
        <v>#DIV/0!</v>
      </c>
      <c r="DS244" s="14" t="e">
        <f t="shared" si="197"/>
        <v>#DIV/0!</v>
      </c>
      <c r="DT244" s="14" t="e">
        <f t="shared" si="197"/>
        <v>#DIV/0!</v>
      </c>
      <c r="DU244" s="14" t="e">
        <f t="shared" si="197"/>
        <v>#DIV/0!</v>
      </c>
      <c r="DV244" s="14" t="e">
        <f t="shared" si="197"/>
        <v>#DIV/0!</v>
      </c>
      <c r="DW244" s="14" t="e">
        <f t="shared" si="233"/>
        <v>#DIV/0!</v>
      </c>
      <c r="DX244" s="14" t="e">
        <f t="shared" si="233"/>
        <v>#DIV/0!</v>
      </c>
      <c r="DY244" s="14" t="e">
        <f t="shared" si="233"/>
        <v>#DIV/0!</v>
      </c>
      <c r="DZ244" s="14" t="e">
        <f t="shared" si="228"/>
        <v>#DIV/0!</v>
      </c>
    </row>
    <row r="245" spans="2:130">
      <c r="C245" s="18">
        <v>2051</v>
      </c>
      <c r="D245" s="25"/>
      <c r="E245" s="25"/>
      <c r="F245" s="25"/>
      <c r="G245" s="25"/>
      <c r="H245" s="25"/>
      <c r="I245" s="25"/>
      <c r="J245" s="25"/>
      <c r="K245" s="25"/>
      <c r="L245" s="25"/>
      <c r="M245" s="25"/>
      <c r="N245" s="25"/>
      <c r="O245" s="25"/>
      <c r="P245" s="25"/>
      <c r="Q245" s="25"/>
      <c r="R245" s="25"/>
      <c r="S245" s="25"/>
      <c r="T245" s="25"/>
      <c r="U245" s="25"/>
      <c r="V245" s="25"/>
      <c r="W245" s="25"/>
      <c r="X245" s="25"/>
      <c r="Y245" s="25"/>
      <c r="Z245" s="25"/>
      <c r="AA245" s="25"/>
      <c r="AB245" s="25"/>
      <c r="AC245" s="25"/>
      <c r="AD245" s="25"/>
      <c r="AE245" s="25"/>
      <c r="AF245" s="25"/>
      <c r="AG245" s="25"/>
      <c r="AH245" s="25"/>
      <c r="AI245" s="25">
        <f t="shared" si="220"/>
        <v>0</v>
      </c>
      <c r="AJ245" s="25">
        <f t="shared" si="221"/>
        <v>0</v>
      </c>
      <c r="AK245" s="25">
        <f t="shared" si="222"/>
        <v>0</v>
      </c>
      <c r="AL245" s="25">
        <f t="shared" si="223"/>
        <v>0</v>
      </c>
      <c r="AM245" s="25">
        <f t="shared" si="224"/>
        <v>0</v>
      </c>
      <c r="AN245" s="25">
        <f t="shared" si="225"/>
        <v>0</v>
      </c>
      <c r="AO245" s="25">
        <f t="shared" si="226"/>
        <v>0</v>
      </c>
      <c r="AP245" s="25">
        <f t="shared" si="227"/>
        <v>0</v>
      </c>
      <c r="AQ245" s="25">
        <f t="shared" si="229"/>
        <v>0</v>
      </c>
      <c r="AR245" s="25">
        <f t="shared" si="231"/>
        <v>0</v>
      </c>
      <c r="AS245" s="25">
        <f t="shared" si="234"/>
        <v>0</v>
      </c>
      <c r="AT245" s="25">
        <f t="shared" si="236"/>
        <v>0</v>
      </c>
      <c r="AU245" s="25">
        <f t="shared" si="237"/>
        <v>0</v>
      </c>
      <c r="AV245" s="25">
        <f t="shared" si="238"/>
        <v>0</v>
      </c>
      <c r="AW245" s="25">
        <f t="shared" si="240"/>
        <v>0</v>
      </c>
      <c r="AX245" s="25">
        <f t="shared" si="242"/>
        <v>0</v>
      </c>
      <c r="AY245" s="25">
        <f t="shared" si="243"/>
        <v>0</v>
      </c>
      <c r="AZ245" s="25">
        <f t="shared" si="244"/>
        <v>0</v>
      </c>
      <c r="BA245" s="25">
        <f t="shared" ref="BA245:BA254" si="245">VLOOKUP($C$115,$D$3:$K$63,$A$70,0)*(B196-B195)</f>
        <v>0</v>
      </c>
      <c r="BB245" s="25">
        <f>VLOOKUP($C$116,$D$3:$K$63,$A$70,0)*(B195-B194)</f>
        <v>0</v>
      </c>
      <c r="BC245" s="25" t="e">
        <f>VLOOKUP($C$117,$D$3:$K$63,$A$70,0)*B194</f>
        <v>#N/A</v>
      </c>
      <c r="BD245" s="25"/>
      <c r="BE245" s="25"/>
      <c r="BF245" s="25"/>
      <c r="BG245" s="25"/>
      <c r="BH245" s="25"/>
      <c r="BI245" s="25"/>
      <c r="BJ245" s="25"/>
      <c r="BK245" s="25"/>
      <c r="BL245" s="25"/>
      <c r="BM245" s="21" t="e">
        <f t="shared" si="178"/>
        <v>#N/A</v>
      </c>
      <c r="BP245" s="18">
        <v>2051</v>
      </c>
      <c r="BQ245" s="14" t="e">
        <f t="shared" si="241"/>
        <v>#N/A</v>
      </c>
      <c r="BR245" s="14" t="e">
        <f t="shared" si="241"/>
        <v>#N/A</v>
      </c>
      <c r="BS245" s="14" t="e">
        <f t="shared" si="241"/>
        <v>#N/A</v>
      </c>
      <c r="BT245" s="14" t="e">
        <f t="shared" si="241"/>
        <v>#N/A</v>
      </c>
      <c r="BU245" s="14" t="e">
        <f t="shared" si="241"/>
        <v>#N/A</v>
      </c>
      <c r="BV245" s="14" t="e">
        <f t="shared" si="241"/>
        <v>#N/A</v>
      </c>
      <c r="BW245" s="14" t="e">
        <f t="shared" si="241"/>
        <v>#N/A</v>
      </c>
      <c r="BX245" s="14" t="e">
        <f t="shared" si="241"/>
        <v>#N/A</v>
      </c>
      <c r="BY245" s="14" t="e">
        <f t="shared" si="241"/>
        <v>#N/A</v>
      </c>
      <c r="BZ245" s="14" t="e">
        <f t="shared" si="241"/>
        <v>#N/A</v>
      </c>
      <c r="CA245" s="14" t="e">
        <f t="shared" si="241"/>
        <v>#N/A</v>
      </c>
      <c r="CB245" s="14" t="e">
        <f t="shared" si="241"/>
        <v>#N/A</v>
      </c>
      <c r="CC245" s="14" t="e">
        <f t="shared" si="241"/>
        <v>#N/A</v>
      </c>
      <c r="CD245" s="14" t="e">
        <f t="shared" si="241"/>
        <v>#N/A</v>
      </c>
      <c r="CE245" s="14" t="e">
        <f t="shared" si="241"/>
        <v>#N/A</v>
      </c>
      <c r="CF245" s="14" t="e">
        <f t="shared" si="239"/>
        <v>#N/A</v>
      </c>
      <c r="CG245" s="14" t="e">
        <f t="shared" si="232"/>
        <v>#N/A</v>
      </c>
      <c r="CH245" s="14" t="e">
        <f t="shared" si="232"/>
        <v>#N/A</v>
      </c>
      <c r="CI245" s="14" t="e">
        <f t="shared" si="232"/>
        <v>#N/A</v>
      </c>
      <c r="CJ245" s="14" t="e">
        <f t="shared" si="232"/>
        <v>#N/A</v>
      </c>
      <c r="CK245" s="14" t="e">
        <f t="shared" si="230"/>
        <v>#N/A</v>
      </c>
      <c r="CL245" s="14" t="e">
        <f t="shared" si="230"/>
        <v>#N/A</v>
      </c>
      <c r="CM245" s="14" t="e">
        <f t="shared" si="230"/>
        <v>#N/A</v>
      </c>
      <c r="CN245" s="14" t="e">
        <f t="shared" si="230"/>
        <v>#N/A</v>
      </c>
      <c r="CO245" s="14" t="e">
        <f t="shared" si="230"/>
        <v>#N/A</v>
      </c>
      <c r="CP245" s="14" t="e">
        <f t="shared" si="230"/>
        <v>#N/A</v>
      </c>
      <c r="CQ245" s="14" t="e">
        <f t="shared" si="230"/>
        <v>#N/A</v>
      </c>
      <c r="CR245" s="14" t="e">
        <f t="shared" si="230"/>
        <v>#N/A</v>
      </c>
      <c r="CS245" s="14" t="e">
        <f t="shared" si="230"/>
        <v>#N/A</v>
      </c>
      <c r="CT245" s="14" t="e">
        <f t="shared" si="230"/>
        <v>#N/A</v>
      </c>
      <c r="CU245" s="14" t="e">
        <f t="shared" si="230"/>
        <v>#N/A</v>
      </c>
      <c r="CV245" s="14" t="e">
        <f t="shared" si="230"/>
        <v>#N/A</v>
      </c>
      <c r="CW245" s="14" t="e">
        <f t="shared" si="210"/>
        <v>#N/A</v>
      </c>
      <c r="CX245" s="14" t="e">
        <f t="shared" si="210"/>
        <v>#N/A</v>
      </c>
      <c r="CY245" s="14" t="e">
        <f t="shared" si="235"/>
        <v>#N/A</v>
      </c>
      <c r="CZ245" s="14" t="e">
        <f t="shared" si="235"/>
        <v>#N/A</v>
      </c>
      <c r="DA245" s="14" t="e">
        <f t="shared" si="235"/>
        <v>#N/A</v>
      </c>
      <c r="DB245" s="14" t="e">
        <f t="shared" si="235"/>
        <v>#N/A</v>
      </c>
      <c r="DC245" s="14" t="e">
        <f t="shared" si="235"/>
        <v>#N/A</v>
      </c>
      <c r="DD245" s="14" t="e">
        <f t="shared" si="235"/>
        <v>#N/A</v>
      </c>
      <c r="DE245" s="14" t="e">
        <f t="shared" si="235"/>
        <v>#N/A</v>
      </c>
      <c r="DF245" s="14" t="e">
        <f t="shared" si="235"/>
        <v>#N/A</v>
      </c>
      <c r="DG245" s="14" t="e">
        <f t="shared" si="235"/>
        <v>#N/A</v>
      </c>
      <c r="DH245" s="14" t="e">
        <f t="shared" si="235"/>
        <v>#N/A</v>
      </c>
      <c r="DI245" s="14" t="e">
        <f t="shared" si="235"/>
        <v>#N/A</v>
      </c>
      <c r="DJ245" s="14" t="e">
        <f t="shared" si="235"/>
        <v>#N/A</v>
      </c>
      <c r="DK245" s="14" t="e">
        <f t="shared" si="235"/>
        <v>#N/A</v>
      </c>
      <c r="DL245" s="14" t="e">
        <f t="shared" si="235"/>
        <v>#N/A</v>
      </c>
      <c r="DM245" s="14" t="e">
        <f t="shared" si="235"/>
        <v>#N/A</v>
      </c>
      <c r="DN245" s="14" t="e">
        <f t="shared" si="219"/>
        <v>#N/A</v>
      </c>
      <c r="DO245" s="14" t="e">
        <f t="shared" si="219"/>
        <v>#N/A</v>
      </c>
      <c r="DP245" s="14" t="e">
        <f t="shared" si="219"/>
        <v>#N/A</v>
      </c>
      <c r="DQ245" s="14" t="e">
        <f t="shared" si="217"/>
        <v>#N/A</v>
      </c>
      <c r="DR245" s="14" t="e">
        <f t="shared" si="217"/>
        <v>#N/A</v>
      </c>
      <c r="DS245" s="14" t="e">
        <f t="shared" si="197"/>
        <v>#N/A</v>
      </c>
      <c r="DT245" s="14" t="e">
        <f t="shared" si="197"/>
        <v>#N/A</v>
      </c>
      <c r="DU245" s="14" t="e">
        <f t="shared" si="197"/>
        <v>#N/A</v>
      </c>
      <c r="DV245" s="14" t="e">
        <f t="shared" si="197"/>
        <v>#N/A</v>
      </c>
      <c r="DW245" s="14" t="e">
        <f t="shared" si="233"/>
        <v>#N/A</v>
      </c>
      <c r="DX245" s="14" t="e">
        <f t="shared" si="233"/>
        <v>#N/A</v>
      </c>
      <c r="DY245" s="14" t="e">
        <f t="shared" si="233"/>
        <v>#N/A</v>
      </c>
      <c r="DZ245" s="14" t="e">
        <f t="shared" si="228"/>
        <v>#N/A</v>
      </c>
    </row>
    <row r="246" spans="2:130">
      <c r="C246" s="18">
        <v>2052</v>
      </c>
      <c r="D246" s="25"/>
      <c r="E246" s="25"/>
      <c r="F246" s="25"/>
      <c r="G246" s="25"/>
      <c r="H246" s="25"/>
      <c r="I246" s="25"/>
      <c r="J246" s="25"/>
      <c r="K246" s="25"/>
      <c r="L246" s="25"/>
      <c r="M246" s="25"/>
      <c r="N246" s="25"/>
      <c r="O246" s="25"/>
      <c r="P246" s="25"/>
      <c r="Q246" s="25"/>
      <c r="R246" s="25"/>
      <c r="S246" s="25"/>
      <c r="T246" s="25"/>
      <c r="U246" s="25"/>
      <c r="V246" s="25"/>
      <c r="W246" s="25"/>
      <c r="X246" s="25"/>
      <c r="Y246" s="25"/>
      <c r="Z246" s="25"/>
      <c r="AA246" s="25"/>
      <c r="AB246" s="25"/>
      <c r="AC246" s="25"/>
      <c r="AD246" s="25"/>
      <c r="AE246" s="25"/>
      <c r="AF246" s="25"/>
      <c r="AG246" s="25"/>
      <c r="AH246" s="25"/>
      <c r="AI246" s="25"/>
      <c r="AJ246" s="25">
        <f t="shared" si="221"/>
        <v>0</v>
      </c>
      <c r="AK246" s="25">
        <f t="shared" si="222"/>
        <v>0</v>
      </c>
      <c r="AL246" s="25">
        <f t="shared" si="223"/>
        <v>0</v>
      </c>
      <c r="AM246" s="25">
        <f t="shared" si="224"/>
        <v>0</v>
      </c>
      <c r="AN246" s="25">
        <f t="shared" si="225"/>
        <v>0</v>
      </c>
      <c r="AO246" s="25">
        <f t="shared" si="226"/>
        <v>0</v>
      </c>
      <c r="AP246" s="25">
        <f t="shared" si="227"/>
        <v>0</v>
      </c>
      <c r="AQ246" s="25">
        <f t="shared" si="229"/>
        <v>0</v>
      </c>
      <c r="AR246" s="25">
        <f t="shared" si="231"/>
        <v>0</v>
      </c>
      <c r="AS246" s="25">
        <f t="shared" si="234"/>
        <v>0</v>
      </c>
      <c r="AT246" s="25">
        <f t="shared" si="236"/>
        <v>0</v>
      </c>
      <c r="AU246" s="25">
        <f t="shared" si="237"/>
        <v>0</v>
      </c>
      <c r="AV246" s="25">
        <f t="shared" si="238"/>
        <v>0</v>
      </c>
      <c r="AW246" s="25">
        <f t="shared" si="240"/>
        <v>0</v>
      </c>
      <c r="AX246" s="25">
        <f t="shared" si="242"/>
        <v>0</v>
      </c>
      <c r="AY246" s="25">
        <f t="shared" si="243"/>
        <v>0</v>
      </c>
      <c r="AZ246" s="25">
        <f t="shared" si="244"/>
        <v>0</v>
      </c>
      <c r="BA246" s="25">
        <f t="shared" si="245"/>
        <v>0</v>
      </c>
      <c r="BB246" s="25">
        <f t="shared" ref="BB246:BB254" si="246">VLOOKUP($C$116,$D$3:$K$63,$A$70,0)*(B196-B195)</f>
        <v>0</v>
      </c>
      <c r="BC246" s="25" t="e">
        <f>VLOOKUP($C$117,$D$3:$K$63,$A$70,0)*(B195-B194)</f>
        <v>#N/A</v>
      </c>
      <c r="BD246" s="25" t="e">
        <f>VLOOKUP($C$118,$D$3:$K$63,$A$70,0)*B194</f>
        <v>#N/A</v>
      </c>
      <c r="BE246" s="25"/>
      <c r="BF246" s="25"/>
      <c r="BG246" s="25"/>
      <c r="BH246" s="25"/>
      <c r="BI246" s="25"/>
      <c r="BJ246" s="25"/>
      <c r="BK246" s="25"/>
      <c r="BL246" s="25"/>
      <c r="BM246" s="21" t="e">
        <f t="shared" si="178"/>
        <v>#N/A</v>
      </c>
      <c r="BP246" s="18">
        <v>2052</v>
      </c>
      <c r="BQ246" s="14" t="e">
        <f t="shared" si="241"/>
        <v>#N/A</v>
      </c>
      <c r="BR246" s="14" t="e">
        <f t="shared" si="241"/>
        <v>#N/A</v>
      </c>
      <c r="BS246" s="14" t="e">
        <f t="shared" si="241"/>
        <v>#N/A</v>
      </c>
      <c r="BT246" s="14" t="e">
        <f t="shared" si="241"/>
        <v>#N/A</v>
      </c>
      <c r="BU246" s="14" t="e">
        <f t="shared" si="241"/>
        <v>#N/A</v>
      </c>
      <c r="BV246" s="14" t="e">
        <f t="shared" si="241"/>
        <v>#N/A</v>
      </c>
      <c r="BW246" s="14" t="e">
        <f t="shared" si="241"/>
        <v>#N/A</v>
      </c>
      <c r="BX246" s="14" t="e">
        <f t="shared" si="241"/>
        <v>#N/A</v>
      </c>
      <c r="BY246" s="14" t="e">
        <f t="shared" si="241"/>
        <v>#N/A</v>
      </c>
      <c r="BZ246" s="14" t="e">
        <f t="shared" si="241"/>
        <v>#N/A</v>
      </c>
      <c r="CA246" s="14" t="e">
        <f t="shared" si="241"/>
        <v>#N/A</v>
      </c>
      <c r="CB246" s="14" t="e">
        <f t="shared" si="241"/>
        <v>#N/A</v>
      </c>
      <c r="CC246" s="14" t="e">
        <f t="shared" si="241"/>
        <v>#N/A</v>
      </c>
      <c r="CD246" s="14" t="e">
        <f t="shared" si="241"/>
        <v>#N/A</v>
      </c>
      <c r="CE246" s="14" t="e">
        <f t="shared" si="241"/>
        <v>#N/A</v>
      </c>
      <c r="CF246" s="14" t="e">
        <f t="shared" si="239"/>
        <v>#N/A</v>
      </c>
      <c r="CG246" s="14" t="e">
        <f t="shared" si="232"/>
        <v>#N/A</v>
      </c>
      <c r="CH246" s="14" t="e">
        <f t="shared" si="232"/>
        <v>#N/A</v>
      </c>
      <c r="CI246" s="14" t="e">
        <f t="shared" si="232"/>
        <v>#N/A</v>
      </c>
      <c r="CJ246" s="14" t="e">
        <f t="shared" si="232"/>
        <v>#N/A</v>
      </c>
      <c r="CK246" s="14" t="e">
        <f t="shared" si="230"/>
        <v>#N/A</v>
      </c>
      <c r="CL246" s="14" t="e">
        <f t="shared" si="230"/>
        <v>#N/A</v>
      </c>
      <c r="CM246" s="14" t="e">
        <f t="shared" si="230"/>
        <v>#N/A</v>
      </c>
      <c r="CN246" s="14" t="e">
        <f t="shared" si="230"/>
        <v>#N/A</v>
      </c>
      <c r="CO246" s="14" t="e">
        <f t="shared" si="230"/>
        <v>#N/A</v>
      </c>
      <c r="CP246" s="14" t="e">
        <f t="shared" si="230"/>
        <v>#N/A</v>
      </c>
      <c r="CQ246" s="14" t="e">
        <f t="shared" si="230"/>
        <v>#N/A</v>
      </c>
      <c r="CR246" s="14" t="e">
        <f t="shared" si="230"/>
        <v>#N/A</v>
      </c>
      <c r="CS246" s="14" t="e">
        <f t="shared" si="230"/>
        <v>#N/A</v>
      </c>
      <c r="CT246" s="14" t="e">
        <f t="shared" si="230"/>
        <v>#N/A</v>
      </c>
      <c r="CU246" s="14" t="e">
        <f t="shared" si="230"/>
        <v>#N/A</v>
      </c>
      <c r="CV246" s="14" t="e">
        <f t="shared" si="230"/>
        <v>#N/A</v>
      </c>
      <c r="CW246" s="14" t="e">
        <f t="shared" si="210"/>
        <v>#N/A</v>
      </c>
      <c r="CX246" s="14" t="e">
        <f t="shared" si="210"/>
        <v>#N/A</v>
      </c>
      <c r="CY246" s="14" t="e">
        <f t="shared" si="235"/>
        <v>#N/A</v>
      </c>
      <c r="CZ246" s="14" t="e">
        <f t="shared" si="235"/>
        <v>#N/A</v>
      </c>
      <c r="DA246" s="14" t="e">
        <f t="shared" si="235"/>
        <v>#N/A</v>
      </c>
      <c r="DB246" s="14" t="e">
        <f t="shared" si="235"/>
        <v>#N/A</v>
      </c>
      <c r="DC246" s="14" t="e">
        <f t="shared" si="235"/>
        <v>#N/A</v>
      </c>
      <c r="DD246" s="14" t="e">
        <f t="shared" si="235"/>
        <v>#N/A</v>
      </c>
      <c r="DE246" s="14" t="e">
        <f t="shared" si="235"/>
        <v>#N/A</v>
      </c>
      <c r="DF246" s="14" t="e">
        <f t="shared" si="235"/>
        <v>#N/A</v>
      </c>
      <c r="DG246" s="14" t="e">
        <f t="shared" si="235"/>
        <v>#N/A</v>
      </c>
      <c r="DH246" s="14" t="e">
        <f t="shared" si="235"/>
        <v>#N/A</v>
      </c>
      <c r="DI246" s="14" t="e">
        <f t="shared" si="235"/>
        <v>#N/A</v>
      </c>
      <c r="DJ246" s="14" t="e">
        <f t="shared" si="235"/>
        <v>#N/A</v>
      </c>
      <c r="DK246" s="14" t="e">
        <f t="shared" si="235"/>
        <v>#N/A</v>
      </c>
      <c r="DL246" s="14" t="e">
        <f t="shared" si="235"/>
        <v>#N/A</v>
      </c>
      <c r="DM246" s="14" t="e">
        <f t="shared" si="235"/>
        <v>#N/A</v>
      </c>
      <c r="DN246" s="14" t="e">
        <f t="shared" si="219"/>
        <v>#N/A</v>
      </c>
      <c r="DO246" s="14" t="e">
        <f t="shared" si="219"/>
        <v>#N/A</v>
      </c>
      <c r="DP246" s="14" t="e">
        <f t="shared" si="219"/>
        <v>#N/A</v>
      </c>
      <c r="DQ246" s="14" t="e">
        <f t="shared" si="217"/>
        <v>#N/A</v>
      </c>
      <c r="DR246" s="14" t="e">
        <f t="shared" si="217"/>
        <v>#N/A</v>
      </c>
      <c r="DS246" s="14" t="e">
        <f t="shared" si="197"/>
        <v>#N/A</v>
      </c>
      <c r="DT246" s="14" t="e">
        <f t="shared" si="197"/>
        <v>#N/A</v>
      </c>
      <c r="DU246" s="14" t="e">
        <f t="shared" si="197"/>
        <v>#N/A</v>
      </c>
      <c r="DV246" s="14" t="e">
        <f t="shared" si="197"/>
        <v>#N/A</v>
      </c>
      <c r="DW246" s="14" t="e">
        <f t="shared" si="233"/>
        <v>#N/A</v>
      </c>
      <c r="DX246" s="14" t="e">
        <f t="shared" si="233"/>
        <v>#N/A</v>
      </c>
      <c r="DY246" s="14" t="e">
        <f t="shared" si="233"/>
        <v>#N/A</v>
      </c>
      <c r="DZ246" s="14" t="e">
        <f t="shared" si="228"/>
        <v>#N/A</v>
      </c>
    </row>
    <row r="247" spans="2:130">
      <c r="C247" s="18">
        <v>2053</v>
      </c>
      <c r="D247" s="25"/>
      <c r="E247" s="25"/>
      <c r="F247" s="25"/>
      <c r="G247" s="25"/>
      <c r="H247" s="25"/>
      <c r="I247" s="25"/>
      <c r="J247" s="25"/>
      <c r="K247" s="25"/>
      <c r="L247" s="25"/>
      <c r="M247" s="25"/>
      <c r="N247" s="25"/>
      <c r="O247" s="25"/>
      <c r="P247" s="25"/>
      <c r="Q247" s="25"/>
      <c r="R247" s="25"/>
      <c r="S247" s="25"/>
      <c r="T247" s="25"/>
      <c r="U247" s="25"/>
      <c r="V247" s="25"/>
      <c r="W247" s="25"/>
      <c r="X247" s="25"/>
      <c r="Y247" s="25"/>
      <c r="Z247" s="25"/>
      <c r="AA247" s="25"/>
      <c r="AB247" s="25"/>
      <c r="AC247" s="25"/>
      <c r="AD247" s="25"/>
      <c r="AE247" s="25"/>
      <c r="AF247" s="25"/>
      <c r="AG247" s="25"/>
      <c r="AH247" s="25"/>
      <c r="AI247" s="25"/>
      <c r="AJ247" s="25"/>
      <c r="AK247" s="25">
        <f t="shared" si="222"/>
        <v>0</v>
      </c>
      <c r="AL247" s="25">
        <f t="shared" si="223"/>
        <v>0</v>
      </c>
      <c r="AM247" s="25">
        <f t="shared" si="224"/>
        <v>0</v>
      </c>
      <c r="AN247" s="25">
        <f t="shared" si="225"/>
        <v>0</v>
      </c>
      <c r="AO247" s="25">
        <f t="shared" si="226"/>
        <v>0</v>
      </c>
      <c r="AP247" s="25">
        <f t="shared" si="227"/>
        <v>0</v>
      </c>
      <c r="AQ247" s="25">
        <f t="shared" si="229"/>
        <v>0</v>
      </c>
      <c r="AR247" s="25">
        <f t="shared" si="231"/>
        <v>0</v>
      </c>
      <c r="AS247" s="25">
        <f t="shared" si="234"/>
        <v>0</v>
      </c>
      <c r="AT247" s="25">
        <f t="shared" si="236"/>
        <v>0</v>
      </c>
      <c r="AU247" s="25">
        <f t="shared" si="237"/>
        <v>0</v>
      </c>
      <c r="AV247" s="25">
        <f t="shared" si="238"/>
        <v>0</v>
      </c>
      <c r="AW247" s="25">
        <f t="shared" si="240"/>
        <v>0</v>
      </c>
      <c r="AX247" s="25">
        <f t="shared" si="242"/>
        <v>0</v>
      </c>
      <c r="AY247" s="25">
        <f t="shared" si="243"/>
        <v>0</v>
      </c>
      <c r="AZ247" s="25">
        <f t="shared" si="244"/>
        <v>0</v>
      </c>
      <c r="BA247" s="25">
        <f t="shared" si="245"/>
        <v>0</v>
      </c>
      <c r="BB247" s="25">
        <f t="shared" si="246"/>
        <v>0</v>
      </c>
      <c r="BC247" s="25" t="e">
        <f t="shared" ref="BC247:BC254" si="247">VLOOKUP($C$117,$D$3:$K$63,$A$70,0)*(B196-B195)</f>
        <v>#N/A</v>
      </c>
      <c r="BD247" s="25" t="e">
        <f>VLOOKUP($C$118,$D$3:$K$63,$A$70,0)*(B195-B194)</f>
        <v>#N/A</v>
      </c>
      <c r="BE247" s="25" t="e">
        <f>VLOOKUP($C$119,$D$3:$K$63,$A$70,0)*B194</f>
        <v>#N/A</v>
      </c>
      <c r="BF247" s="25"/>
      <c r="BG247" s="25"/>
      <c r="BH247" s="25"/>
      <c r="BI247" s="25"/>
      <c r="BJ247" s="25"/>
      <c r="BK247" s="25"/>
      <c r="BL247" s="25"/>
      <c r="BM247" s="21" t="e">
        <f t="shared" si="178"/>
        <v>#N/A</v>
      </c>
      <c r="BP247" s="18">
        <v>2053</v>
      </c>
      <c r="BQ247" s="14" t="e">
        <f t="shared" si="241"/>
        <v>#N/A</v>
      </c>
      <c r="BR247" s="14" t="e">
        <f t="shared" si="241"/>
        <v>#N/A</v>
      </c>
      <c r="BS247" s="14" t="e">
        <f t="shared" si="241"/>
        <v>#N/A</v>
      </c>
      <c r="BT247" s="14" t="e">
        <f t="shared" si="241"/>
        <v>#N/A</v>
      </c>
      <c r="BU247" s="14" t="e">
        <f t="shared" si="241"/>
        <v>#N/A</v>
      </c>
      <c r="BV247" s="14" t="e">
        <f t="shared" si="241"/>
        <v>#N/A</v>
      </c>
      <c r="BW247" s="14" t="e">
        <f t="shared" si="241"/>
        <v>#N/A</v>
      </c>
      <c r="BX247" s="14" t="e">
        <f t="shared" si="241"/>
        <v>#N/A</v>
      </c>
      <c r="BY247" s="14" t="e">
        <f t="shared" si="241"/>
        <v>#N/A</v>
      </c>
      <c r="BZ247" s="14" t="e">
        <f t="shared" si="241"/>
        <v>#N/A</v>
      </c>
      <c r="CA247" s="14" t="e">
        <f t="shared" si="241"/>
        <v>#N/A</v>
      </c>
      <c r="CB247" s="14" t="e">
        <f t="shared" si="241"/>
        <v>#N/A</v>
      </c>
      <c r="CC247" s="14" t="e">
        <f t="shared" si="241"/>
        <v>#N/A</v>
      </c>
      <c r="CD247" s="14" t="e">
        <f t="shared" si="241"/>
        <v>#N/A</v>
      </c>
      <c r="CE247" s="14" t="e">
        <f t="shared" si="241"/>
        <v>#N/A</v>
      </c>
      <c r="CF247" s="14" t="e">
        <f t="shared" si="239"/>
        <v>#N/A</v>
      </c>
      <c r="CG247" s="14" t="e">
        <f t="shared" si="232"/>
        <v>#N/A</v>
      </c>
      <c r="CH247" s="14" t="e">
        <f t="shared" si="232"/>
        <v>#N/A</v>
      </c>
      <c r="CI247" s="14" t="e">
        <f t="shared" si="232"/>
        <v>#N/A</v>
      </c>
      <c r="CJ247" s="14" t="e">
        <f t="shared" si="232"/>
        <v>#N/A</v>
      </c>
      <c r="CK247" s="14" t="e">
        <f t="shared" si="230"/>
        <v>#N/A</v>
      </c>
      <c r="CL247" s="14" t="e">
        <f t="shared" si="230"/>
        <v>#N/A</v>
      </c>
      <c r="CM247" s="14" t="e">
        <f t="shared" si="230"/>
        <v>#N/A</v>
      </c>
      <c r="CN247" s="14" t="e">
        <f t="shared" si="230"/>
        <v>#N/A</v>
      </c>
      <c r="CO247" s="14" t="e">
        <f t="shared" si="230"/>
        <v>#N/A</v>
      </c>
      <c r="CP247" s="14" t="e">
        <f t="shared" si="230"/>
        <v>#N/A</v>
      </c>
      <c r="CQ247" s="14" t="e">
        <f t="shared" si="230"/>
        <v>#N/A</v>
      </c>
      <c r="CR247" s="14" t="e">
        <f t="shared" si="230"/>
        <v>#N/A</v>
      </c>
      <c r="CS247" s="14" t="e">
        <f t="shared" si="230"/>
        <v>#N/A</v>
      </c>
      <c r="CT247" s="14" t="e">
        <f t="shared" si="230"/>
        <v>#N/A</v>
      </c>
      <c r="CU247" s="14" t="e">
        <f t="shared" si="230"/>
        <v>#N/A</v>
      </c>
      <c r="CV247" s="14" t="e">
        <f t="shared" si="230"/>
        <v>#N/A</v>
      </c>
      <c r="CW247" s="14" t="e">
        <f t="shared" si="210"/>
        <v>#N/A</v>
      </c>
      <c r="CX247" s="14" t="e">
        <f t="shared" si="210"/>
        <v>#N/A</v>
      </c>
      <c r="CY247" s="14" t="e">
        <f t="shared" si="235"/>
        <v>#N/A</v>
      </c>
      <c r="CZ247" s="14" t="e">
        <f t="shared" si="235"/>
        <v>#N/A</v>
      </c>
      <c r="DA247" s="14" t="e">
        <f t="shared" si="235"/>
        <v>#N/A</v>
      </c>
      <c r="DB247" s="14" t="e">
        <f t="shared" si="235"/>
        <v>#N/A</v>
      </c>
      <c r="DC247" s="14" t="e">
        <f t="shared" si="235"/>
        <v>#N/A</v>
      </c>
      <c r="DD247" s="14" t="e">
        <f t="shared" si="235"/>
        <v>#N/A</v>
      </c>
      <c r="DE247" s="14" t="e">
        <f t="shared" si="235"/>
        <v>#N/A</v>
      </c>
      <c r="DF247" s="14" t="e">
        <f t="shared" si="235"/>
        <v>#N/A</v>
      </c>
      <c r="DG247" s="14" t="e">
        <f t="shared" si="235"/>
        <v>#N/A</v>
      </c>
      <c r="DH247" s="14" t="e">
        <f t="shared" si="235"/>
        <v>#N/A</v>
      </c>
      <c r="DI247" s="14" t="e">
        <f t="shared" si="235"/>
        <v>#N/A</v>
      </c>
      <c r="DJ247" s="14" t="e">
        <f t="shared" si="235"/>
        <v>#N/A</v>
      </c>
      <c r="DK247" s="14" t="e">
        <f t="shared" si="235"/>
        <v>#N/A</v>
      </c>
      <c r="DL247" s="14" t="e">
        <f t="shared" si="235"/>
        <v>#N/A</v>
      </c>
      <c r="DM247" s="14" t="e">
        <f t="shared" si="235"/>
        <v>#N/A</v>
      </c>
      <c r="DN247" s="14" t="e">
        <f t="shared" si="219"/>
        <v>#N/A</v>
      </c>
      <c r="DO247" s="14" t="e">
        <f t="shared" si="219"/>
        <v>#N/A</v>
      </c>
      <c r="DP247" s="14" t="e">
        <f t="shared" si="219"/>
        <v>#N/A</v>
      </c>
      <c r="DQ247" s="14" t="e">
        <f t="shared" si="217"/>
        <v>#N/A</v>
      </c>
      <c r="DR247" s="14" t="e">
        <f t="shared" si="217"/>
        <v>#N/A</v>
      </c>
      <c r="DS247" s="14" t="e">
        <f t="shared" si="197"/>
        <v>#N/A</v>
      </c>
      <c r="DT247" s="14" t="e">
        <f t="shared" si="197"/>
        <v>#N/A</v>
      </c>
      <c r="DU247" s="14" t="e">
        <f t="shared" si="197"/>
        <v>#N/A</v>
      </c>
      <c r="DV247" s="14" t="e">
        <f t="shared" si="197"/>
        <v>#N/A</v>
      </c>
      <c r="DW247" s="14" t="e">
        <f t="shared" si="233"/>
        <v>#N/A</v>
      </c>
      <c r="DX247" s="14" t="e">
        <f t="shared" si="233"/>
        <v>#N/A</v>
      </c>
      <c r="DY247" s="14" t="e">
        <f t="shared" si="233"/>
        <v>#N/A</v>
      </c>
      <c r="DZ247" s="14" t="e">
        <f t="shared" si="228"/>
        <v>#N/A</v>
      </c>
    </row>
    <row r="248" spans="2:130">
      <c r="C248" s="18">
        <v>2054</v>
      </c>
      <c r="D248" s="25"/>
      <c r="E248" s="25"/>
      <c r="F248" s="25"/>
      <c r="G248" s="25"/>
      <c r="H248" s="25"/>
      <c r="I248" s="25"/>
      <c r="J248" s="25"/>
      <c r="K248" s="25"/>
      <c r="L248" s="25"/>
      <c r="M248" s="25"/>
      <c r="N248" s="25"/>
      <c r="O248" s="25"/>
      <c r="P248" s="25"/>
      <c r="Q248" s="25"/>
      <c r="R248" s="25"/>
      <c r="S248" s="25"/>
      <c r="T248" s="25"/>
      <c r="U248" s="25"/>
      <c r="V248" s="25"/>
      <c r="W248" s="25"/>
      <c r="X248" s="25"/>
      <c r="Y248" s="25"/>
      <c r="Z248" s="25"/>
      <c r="AA248" s="25"/>
      <c r="AB248" s="25"/>
      <c r="AC248" s="25"/>
      <c r="AD248" s="25"/>
      <c r="AE248" s="25"/>
      <c r="AF248" s="25"/>
      <c r="AG248" s="25"/>
      <c r="AH248" s="25"/>
      <c r="AI248" s="25"/>
      <c r="AJ248" s="25"/>
      <c r="AK248" s="25"/>
      <c r="AL248" s="25">
        <f t="shared" si="223"/>
        <v>0</v>
      </c>
      <c r="AM248" s="25">
        <f t="shared" si="224"/>
        <v>0</v>
      </c>
      <c r="AN248" s="25">
        <f t="shared" si="225"/>
        <v>0</v>
      </c>
      <c r="AO248" s="25">
        <f t="shared" si="226"/>
        <v>0</v>
      </c>
      <c r="AP248" s="25">
        <f t="shared" si="227"/>
        <v>0</v>
      </c>
      <c r="AQ248" s="25">
        <f t="shared" si="229"/>
        <v>0</v>
      </c>
      <c r="AR248" s="25">
        <f t="shared" si="231"/>
        <v>0</v>
      </c>
      <c r="AS248" s="25">
        <f t="shared" si="234"/>
        <v>0</v>
      </c>
      <c r="AT248" s="25">
        <f t="shared" si="236"/>
        <v>0</v>
      </c>
      <c r="AU248" s="25">
        <f t="shared" si="237"/>
        <v>0</v>
      </c>
      <c r="AV248" s="25">
        <f t="shared" si="238"/>
        <v>0</v>
      </c>
      <c r="AW248" s="25">
        <f t="shared" si="240"/>
        <v>0</v>
      </c>
      <c r="AX248" s="25">
        <f t="shared" si="242"/>
        <v>0</v>
      </c>
      <c r="AY248" s="25">
        <f t="shared" si="243"/>
        <v>0</v>
      </c>
      <c r="AZ248" s="25">
        <f t="shared" si="244"/>
        <v>0</v>
      </c>
      <c r="BA248" s="25">
        <f t="shared" si="245"/>
        <v>0</v>
      </c>
      <c r="BB248" s="25">
        <f t="shared" si="246"/>
        <v>0</v>
      </c>
      <c r="BC248" s="25" t="e">
        <f t="shared" si="247"/>
        <v>#N/A</v>
      </c>
      <c r="BD248" s="25" t="e">
        <f t="shared" ref="BD248:BD254" si="248">VLOOKUP($C$118,$D$3:$K$63,$A$70,0)*(B196-B195)</f>
        <v>#N/A</v>
      </c>
      <c r="BE248" s="25" t="e">
        <f>VLOOKUP($C$119,$D$3:$K$63,$A$70,0)*(B195-B194)</f>
        <v>#N/A</v>
      </c>
      <c r="BF248" s="25" t="e">
        <f>VLOOKUP($C$120,$D$3:$K$63,$A$70,0)*B194</f>
        <v>#N/A</v>
      </c>
      <c r="BG248" s="25"/>
      <c r="BH248" s="25"/>
      <c r="BI248" s="25"/>
      <c r="BJ248" s="25"/>
      <c r="BK248" s="25"/>
      <c r="BL248" s="25"/>
      <c r="BM248" s="21" t="e">
        <f t="shared" si="178"/>
        <v>#N/A</v>
      </c>
      <c r="BP248" s="18">
        <v>2054</v>
      </c>
      <c r="BQ248" s="14" t="e">
        <f t="shared" si="241"/>
        <v>#N/A</v>
      </c>
      <c r="BR248" s="14" t="e">
        <f t="shared" si="241"/>
        <v>#N/A</v>
      </c>
      <c r="BS248" s="14" t="e">
        <f t="shared" si="241"/>
        <v>#N/A</v>
      </c>
      <c r="BT248" s="14" t="e">
        <f t="shared" si="241"/>
        <v>#N/A</v>
      </c>
      <c r="BU248" s="14" t="e">
        <f t="shared" si="241"/>
        <v>#N/A</v>
      </c>
      <c r="BV248" s="14" t="e">
        <f t="shared" si="241"/>
        <v>#N/A</v>
      </c>
      <c r="BW248" s="14" t="e">
        <f t="shared" si="241"/>
        <v>#N/A</v>
      </c>
      <c r="BX248" s="14" t="e">
        <f t="shared" si="241"/>
        <v>#N/A</v>
      </c>
      <c r="BY248" s="14" t="e">
        <f t="shared" si="241"/>
        <v>#N/A</v>
      </c>
      <c r="BZ248" s="14" t="e">
        <f t="shared" si="241"/>
        <v>#N/A</v>
      </c>
      <c r="CA248" s="14" t="e">
        <f t="shared" si="241"/>
        <v>#N/A</v>
      </c>
      <c r="CB248" s="14" t="e">
        <f t="shared" si="241"/>
        <v>#N/A</v>
      </c>
      <c r="CC248" s="14" t="e">
        <f t="shared" si="241"/>
        <v>#N/A</v>
      </c>
      <c r="CD248" s="14" t="e">
        <f t="shared" si="241"/>
        <v>#N/A</v>
      </c>
      <c r="CE248" s="14" t="e">
        <f t="shared" si="241"/>
        <v>#N/A</v>
      </c>
      <c r="CF248" s="14" t="e">
        <f t="shared" si="239"/>
        <v>#N/A</v>
      </c>
      <c r="CG248" s="14" t="e">
        <f t="shared" si="232"/>
        <v>#N/A</v>
      </c>
      <c r="CH248" s="14" t="e">
        <f t="shared" si="232"/>
        <v>#N/A</v>
      </c>
      <c r="CI248" s="14" t="e">
        <f t="shared" si="232"/>
        <v>#N/A</v>
      </c>
      <c r="CJ248" s="14" t="e">
        <f t="shared" si="232"/>
        <v>#N/A</v>
      </c>
      <c r="CK248" s="14" t="e">
        <f t="shared" si="230"/>
        <v>#N/A</v>
      </c>
      <c r="CL248" s="14" t="e">
        <f t="shared" si="230"/>
        <v>#N/A</v>
      </c>
      <c r="CM248" s="14" t="e">
        <f t="shared" si="230"/>
        <v>#N/A</v>
      </c>
      <c r="CN248" s="14" t="e">
        <f t="shared" si="230"/>
        <v>#N/A</v>
      </c>
      <c r="CO248" s="14" t="e">
        <f t="shared" si="230"/>
        <v>#N/A</v>
      </c>
      <c r="CP248" s="14" t="e">
        <f t="shared" si="230"/>
        <v>#N/A</v>
      </c>
      <c r="CQ248" s="14" t="e">
        <f t="shared" si="230"/>
        <v>#N/A</v>
      </c>
      <c r="CR248" s="14" t="e">
        <f t="shared" si="230"/>
        <v>#N/A</v>
      </c>
      <c r="CS248" s="14" t="e">
        <f t="shared" si="230"/>
        <v>#N/A</v>
      </c>
      <c r="CT248" s="14" t="e">
        <f t="shared" si="230"/>
        <v>#N/A</v>
      </c>
      <c r="CU248" s="14" t="e">
        <f t="shared" si="230"/>
        <v>#N/A</v>
      </c>
      <c r="CV248" s="14" t="e">
        <f t="shared" si="230"/>
        <v>#N/A</v>
      </c>
      <c r="CW248" s="14" t="e">
        <f t="shared" si="210"/>
        <v>#N/A</v>
      </c>
      <c r="CX248" s="14" t="e">
        <f t="shared" si="210"/>
        <v>#N/A</v>
      </c>
      <c r="CY248" s="14" t="e">
        <f t="shared" si="235"/>
        <v>#N/A</v>
      </c>
      <c r="CZ248" s="14" t="e">
        <f t="shared" si="235"/>
        <v>#N/A</v>
      </c>
      <c r="DA248" s="14" t="e">
        <f t="shared" si="235"/>
        <v>#N/A</v>
      </c>
      <c r="DB248" s="14" t="e">
        <f t="shared" si="235"/>
        <v>#N/A</v>
      </c>
      <c r="DC248" s="14" t="e">
        <f t="shared" si="235"/>
        <v>#N/A</v>
      </c>
      <c r="DD248" s="14" t="e">
        <f t="shared" si="235"/>
        <v>#N/A</v>
      </c>
      <c r="DE248" s="14" t="e">
        <f t="shared" si="235"/>
        <v>#N/A</v>
      </c>
      <c r="DF248" s="14" t="e">
        <f t="shared" si="235"/>
        <v>#N/A</v>
      </c>
      <c r="DG248" s="14" t="e">
        <f t="shared" si="235"/>
        <v>#N/A</v>
      </c>
      <c r="DH248" s="14" t="e">
        <f t="shared" si="235"/>
        <v>#N/A</v>
      </c>
      <c r="DI248" s="14" t="e">
        <f t="shared" si="235"/>
        <v>#N/A</v>
      </c>
      <c r="DJ248" s="14" t="e">
        <f t="shared" si="235"/>
        <v>#N/A</v>
      </c>
      <c r="DK248" s="14" t="e">
        <f t="shared" si="235"/>
        <v>#N/A</v>
      </c>
      <c r="DL248" s="14" t="e">
        <f t="shared" si="235"/>
        <v>#N/A</v>
      </c>
      <c r="DM248" s="14" t="e">
        <f t="shared" si="235"/>
        <v>#N/A</v>
      </c>
      <c r="DN248" s="14" t="e">
        <f t="shared" si="219"/>
        <v>#N/A</v>
      </c>
      <c r="DO248" s="14" t="e">
        <f t="shared" si="219"/>
        <v>#N/A</v>
      </c>
      <c r="DP248" s="14" t="e">
        <f t="shared" si="219"/>
        <v>#N/A</v>
      </c>
      <c r="DQ248" s="14" t="e">
        <f t="shared" si="217"/>
        <v>#N/A</v>
      </c>
      <c r="DR248" s="14" t="e">
        <f t="shared" si="217"/>
        <v>#N/A</v>
      </c>
      <c r="DS248" s="14" t="e">
        <f t="shared" si="197"/>
        <v>#N/A</v>
      </c>
      <c r="DT248" s="14" t="e">
        <f t="shared" si="197"/>
        <v>#N/A</v>
      </c>
      <c r="DU248" s="14" t="e">
        <f t="shared" si="197"/>
        <v>#N/A</v>
      </c>
      <c r="DV248" s="14" t="e">
        <f t="shared" si="197"/>
        <v>#N/A</v>
      </c>
      <c r="DW248" s="14" t="e">
        <f t="shared" si="233"/>
        <v>#N/A</v>
      </c>
      <c r="DX248" s="14" t="e">
        <f t="shared" si="233"/>
        <v>#N/A</v>
      </c>
      <c r="DY248" s="14" t="e">
        <f t="shared" si="233"/>
        <v>#N/A</v>
      </c>
      <c r="DZ248" s="14" t="e">
        <f t="shared" si="228"/>
        <v>#N/A</v>
      </c>
    </row>
    <row r="249" spans="2:130">
      <c r="C249" s="18">
        <v>2055</v>
      </c>
      <c r="D249" s="25"/>
      <c r="E249" s="25"/>
      <c r="F249" s="25"/>
      <c r="G249" s="25"/>
      <c r="H249" s="25"/>
      <c r="I249" s="25"/>
      <c r="J249" s="25"/>
      <c r="K249" s="25"/>
      <c r="L249" s="25"/>
      <c r="M249" s="25"/>
      <c r="N249" s="25"/>
      <c r="O249" s="25"/>
      <c r="P249" s="25"/>
      <c r="Q249" s="25"/>
      <c r="R249" s="25"/>
      <c r="S249" s="25"/>
      <c r="T249" s="25"/>
      <c r="U249" s="25"/>
      <c r="V249" s="25"/>
      <c r="W249" s="25"/>
      <c r="X249" s="25"/>
      <c r="Y249" s="25"/>
      <c r="Z249" s="25"/>
      <c r="AA249" s="25"/>
      <c r="AB249" s="25"/>
      <c r="AC249" s="25"/>
      <c r="AD249" s="25"/>
      <c r="AE249" s="25"/>
      <c r="AF249" s="25"/>
      <c r="AG249" s="25"/>
      <c r="AH249" s="25"/>
      <c r="AI249" s="25"/>
      <c r="AJ249" s="25"/>
      <c r="AK249" s="25"/>
      <c r="AL249" s="25"/>
      <c r="AM249" s="25">
        <f t="shared" si="224"/>
        <v>0</v>
      </c>
      <c r="AN249" s="25">
        <f t="shared" si="225"/>
        <v>0</v>
      </c>
      <c r="AO249" s="25">
        <f t="shared" si="226"/>
        <v>0</v>
      </c>
      <c r="AP249" s="25">
        <f t="shared" si="227"/>
        <v>0</v>
      </c>
      <c r="AQ249" s="25">
        <f t="shared" si="229"/>
        <v>0</v>
      </c>
      <c r="AR249" s="25">
        <f t="shared" si="231"/>
        <v>0</v>
      </c>
      <c r="AS249" s="25">
        <f t="shared" si="234"/>
        <v>0</v>
      </c>
      <c r="AT249" s="25">
        <f t="shared" si="236"/>
        <v>0</v>
      </c>
      <c r="AU249" s="25">
        <f t="shared" si="237"/>
        <v>0</v>
      </c>
      <c r="AV249" s="25">
        <f t="shared" si="238"/>
        <v>0</v>
      </c>
      <c r="AW249" s="25">
        <f t="shared" si="240"/>
        <v>0</v>
      </c>
      <c r="AX249" s="25">
        <f t="shared" si="242"/>
        <v>0</v>
      </c>
      <c r="AY249" s="25">
        <f t="shared" si="243"/>
        <v>0</v>
      </c>
      <c r="AZ249" s="25">
        <f t="shared" si="244"/>
        <v>0</v>
      </c>
      <c r="BA249" s="25">
        <f t="shared" si="245"/>
        <v>0</v>
      </c>
      <c r="BB249" s="25">
        <f t="shared" si="246"/>
        <v>0</v>
      </c>
      <c r="BC249" s="25" t="e">
        <f t="shared" si="247"/>
        <v>#N/A</v>
      </c>
      <c r="BD249" s="25" t="e">
        <f t="shared" si="248"/>
        <v>#N/A</v>
      </c>
      <c r="BE249" s="25" t="e">
        <f t="shared" ref="BE249:BE254" si="249">VLOOKUP($C$119,$D$3:$K$63,$A$70,0)*(B196-B195)</f>
        <v>#N/A</v>
      </c>
      <c r="BF249" s="25" t="e">
        <f>VLOOKUP($C$120,$D$3:$K$63,$A$70,0)*(B195-B194)</f>
        <v>#N/A</v>
      </c>
      <c r="BG249" s="25" t="e">
        <f>VLOOKUP($C$121,$D$3:$K$63,$A$70,0)*B194</f>
        <v>#N/A</v>
      </c>
      <c r="BH249" s="25"/>
      <c r="BI249" s="25"/>
      <c r="BJ249" s="25"/>
      <c r="BK249" s="25"/>
      <c r="BL249" s="25"/>
      <c r="BM249" s="21" t="e">
        <f t="shared" si="178"/>
        <v>#N/A</v>
      </c>
      <c r="BP249" s="18">
        <v>2055</v>
      </c>
      <c r="BQ249" s="14" t="e">
        <f t="shared" si="241"/>
        <v>#N/A</v>
      </c>
      <c r="BR249" s="14" t="e">
        <f t="shared" si="241"/>
        <v>#N/A</v>
      </c>
      <c r="BS249" s="14" t="e">
        <f t="shared" si="241"/>
        <v>#N/A</v>
      </c>
      <c r="BT249" s="14" t="e">
        <f t="shared" si="241"/>
        <v>#N/A</v>
      </c>
      <c r="BU249" s="14" t="e">
        <f t="shared" si="241"/>
        <v>#N/A</v>
      </c>
      <c r="BV249" s="14" t="e">
        <f t="shared" si="241"/>
        <v>#N/A</v>
      </c>
      <c r="BW249" s="14" t="e">
        <f t="shared" si="241"/>
        <v>#N/A</v>
      </c>
      <c r="BX249" s="14" t="e">
        <f t="shared" si="241"/>
        <v>#N/A</v>
      </c>
      <c r="BY249" s="14" t="e">
        <f t="shared" si="241"/>
        <v>#N/A</v>
      </c>
      <c r="BZ249" s="14" t="e">
        <f t="shared" si="241"/>
        <v>#N/A</v>
      </c>
      <c r="CA249" s="14" t="e">
        <f t="shared" si="241"/>
        <v>#N/A</v>
      </c>
      <c r="CB249" s="14" t="e">
        <f t="shared" si="241"/>
        <v>#N/A</v>
      </c>
      <c r="CC249" s="14" t="e">
        <f t="shared" si="241"/>
        <v>#N/A</v>
      </c>
      <c r="CD249" s="14" t="e">
        <f t="shared" si="241"/>
        <v>#N/A</v>
      </c>
      <c r="CE249" s="14" t="e">
        <f t="shared" si="241"/>
        <v>#N/A</v>
      </c>
      <c r="CF249" s="14" t="e">
        <f t="shared" si="239"/>
        <v>#N/A</v>
      </c>
      <c r="CG249" s="14" t="e">
        <f t="shared" si="232"/>
        <v>#N/A</v>
      </c>
      <c r="CH249" s="14" t="e">
        <f t="shared" si="232"/>
        <v>#N/A</v>
      </c>
      <c r="CI249" s="14" t="e">
        <f t="shared" si="232"/>
        <v>#N/A</v>
      </c>
      <c r="CJ249" s="14" t="e">
        <f t="shared" si="232"/>
        <v>#N/A</v>
      </c>
      <c r="CK249" s="14" t="e">
        <f t="shared" si="230"/>
        <v>#N/A</v>
      </c>
      <c r="CL249" s="14" t="e">
        <f t="shared" si="230"/>
        <v>#N/A</v>
      </c>
      <c r="CM249" s="14" t="e">
        <f t="shared" si="230"/>
        <v>#N/A</v>
      </c>
      <c r="CN249" s="14" t="e">
        <f t="shared" si="230"/>
        <v>#N/A</v>
      </c>
      <c r="CO249" s="14" t="e">
        <f t="shared" si="230"/>
        <v>#N/A</v>
      </c>
      <c r="CP249" s="14" t="e">
        <f t="shared" si="230"/>
        <v>#N/A</v>
      </c>
      <c r="CQ249" s="14" t="e">
        <f t="shared" si="230"/>
        <v>#N/A</v>
      </c>
      <c r="CR249" s="14" t="e">
        <f t="shared" si="230"/>
        <v>#N/A</v>
      </c>
      <c r="CS249" s="14" t="e">
        <f t="shared" si="230"/>
        <v>#N/A</v>
      </c>
      <c r="CT249" s="14" t="e">
        <f t="shared" si="230"/>
        <v>#N/A</v>
      </c>
      <c r="CU249" s="14" t="e">
        <f t="shared" si="230"/>
        <v>#N/A</v>
      </c>
      <c r="CV249" s="14" t="e">
        <f t="shared" si="230"/>
        <v>#N/A</v>
      </c>
      <c r="CW249" s="14" t="e">
        <f t="shared" si="210"/>
        <v>#N/A</v>
      </c>
      <c r="CX249" s="14" t="e">
        <f t="shared" si="210"/>
        <v>#N/A</v>
      </c>
      <c r="CY249" s="14" t="e">
        <f t="shared" si="235"/>
        <v>#N/A</v>
      </c>
      <c r="CZ249" s="14" t="e">
        <f t="shared" si="235"/>
        <v>#N/A</v>
      </c>
      <c r="DA249" s="14" t="e">
        <f t="shared" si="235"/>
        <v>#N/A</v>
      </c>
      <c r="DB249" s="14" t="e">
        <f t="shared" si="235"/>
        <v>#N/A</v>
      </c>
      <c r="DC249" s="14" t="e">
        <f t="shared" si="235"/>
        <v>#N/A</v>
      </c>
      <c r="DD249" s="14" t="e">
        <f t="shared" si="235"/>
        <v>#N/A</v>
      </c>
      <c r="DE249" s="14" t="e">
        <f t="shared" si="235"/>
        <v>#N/A</v>
      </c>
      <c r="DF249" s="14" t="e">
        <f t="shared" si="235"/>
        <v>#N/A</v>
      </c>
      <c r="DG249" s="14" t="e">
        <f t="shared" si="235"/>
        <v>#N/A</v>
      </c>
      <c r="DH249" s="14" t="e">
        <f t="shared" si="235"/>
        <v>#N/A</v>
      </c>
      <c r="DI249" s="14" t="e">
        <f t="shared" si="235"/>
        <v>#N/A</v>
      </c>
      <c r="DJ249" s="14" t="e">
        <f t="shared" si="235"/>
        <v>#N/A</v>
      </c>
      <c r="DK249" s="14" t="e">
        <f t="shared" si="235"/>
        <v>#N/A</v>
      </c>
      <c r="DL249" s="14" t="e">
        <f t="shared" si="235"/>
        <v>#N/A</v>
      </c>
      <c r="DM249" s="14" t="e">
        <f t="shared" si="235"/>
        <v>#N/A</v>
      </c>
      <c r="DN249" s="14" t="e">
        <f t="shared" si="219"/>
        <v>#N/A</v>
      </c>
      <c r="DO249" s="14" t="e">
        <f t="shared" si="219"/>
        <v>#N/A</v>
      </c>
      <c r="DP249" s="14" t="e">
        <f t="shared" si="219"/>
        <v>#N/A</v>
      </c>
      <c r="DQ249" s="14" t="e">
        <f t="shared" si="217"/>
        <v>#N/A</v>
      </c>
      <c r="DR249" s="14" t="e">
        <f t="shared" si="217"/>
        <v>#N/A</v>
      </c>
      <c r="DS249" s="14" t="e">
        <f t="shared" si="197"/>
        <v>#N/A</v>
      </c>
      <c r="DT249" s="14" t="e">
        <f t="shared" si="197"/>
        <v>#N/A</v>
      </c>
      <c r="DU249" s="14" t="e">
        <f t="shared" si="197"/>
        <v>#N/A</v>
      </c>
      <c r="DV249" s="14" t="e">
        <f t="shared" si="197"/>
        <v>#N/A</v>
      </c>
      <c r="DW249" s="14" t="e">
        <f t="shared" si="233"/>
        <v>#N/A</v>
      </c>
      <c r="DX249" s="14" t="e">
        <f t="shared" si="233"/>
        <v>#N/A</v>
      </c>
      <c r="DY249" s="14" t="e">
        <f t="shared" si="233"/>
        <v>#N/A</v>
      </c>
      <c r="DZ249" s="14" t="e">
        <f t="shared" si="228"/>
        <v>#N/A</v>
      </c>
    </row>
    <row r="250" spans="2:130">
      <c r="C250" s="18">
        <v>2056</v>
      </c>
      <c r="D250" s="25"/>
      <c r="E250" s="25"/>
      <c r="F250" s="25"/>
      <c r="G250" s="25"/>
      <c r="H250" s="25"/>
      <c r="I250" s="25"/>
      <c r="J250" s="25"/>
      <c r="K250" s="25"/>
      <c r="L250" s="25"/>
      <c r="M250" s="25"/>
      <c r="N250" s="25"/>
      <c r="O250" s="25"/>
      <c r="P250" s="25"/>
      <c r="Q250" s="25"/>
      <c r="R250" s="25"/>
      <c r="S250" s="25"/>
      <c r="T250" s="25"/>
      <c r="U250" s="25"/>
      <c r="V250" s="25"/>
      <c r="W250" s="25"/>
      <c r="X250" s="25"/>
      <c r="Y250" s="25"/>
      <c r="Z250" s="25"/>
      <c r="AA250" s="25"/>
      <c r="AB250" s="25"/>
      <c r="AC250" s="25"/>
      <c r="AD250" s="25"/>
      <c r="AE250" s="25"/>
      <c r="AF250" s="25"/>
      <c r="AG250" s="25"/>
      <c r="AH250" s="25"/>
      <c r="AI250" s="25"/>
      <c r="AJ250" s="25"/>
      <c r="AK250" s="25"/>
      <c r="AL250" s="25"/>
      <c r="AM250" s="25"/>
      <c r="AN250" s="25">
        <f t="shared" si="225"/>
        <v>0</v>
      </c>
      <c r="AO250" s="25">
        <f t="shared" si="226"/>
        <v>0</v>
      </c>
      <c r="AP250" s="25">
        <f t="shared" si="227"/>
        <v>0</v>
      </c>
      <c r="AQ250" s="25">
        <f t="shared" si="229"/>
        <v>0</v>
      </c>
      <c r="AR250" s="25">
        <f t="shared" si="231"/>
        <v>0</v>
      </c>
      <c r="AS250" s="25">
        <f t="shared" si="234"/>
        <v>0</v>
      </c>
      <c r="AT250" s="25">
        <f t="shared" si="236"/>
        <v>0</v>
      </c>
      <c r="AU250" s="25">
        <f t="shared" si="237"/>
        <v>0</v>
      </c>
      <c r="AV250" s="25">
        <f t="shared" si="238"/>
        <v>0</v>
      </c>
      <c r="AW250" s="25">
        <f t="shared" si="240"/>
        <v>0</v>
      </c>
      <c r="AX250" s="25">
        <f t="shared" si="242"/>
        <v>0</v>
      </c>
      <c r="AY250" s="25">
        <f t="shared" si="243"/>
        <v>0</v>
      </c>
      <c r="AZ250" s="25">
        <f t="shared" si="244"/>
        <v>0</v>
      </c>
      <c r="BA250" s="25">
        <f t="shared" si="245"/>
        <v>0</v>
      </c>
      <c r="BB250" s="25">
        <f t="shared" si="246"/>
        <v>0</v>
      </c>
      <c r="BC250" s="25" t="e">
        <f t="shared" si="247"/>
        <v>#N/A</v>
      </c>
      <c r="BD250" s="25" t="e">
        <f t="shared" si="248"/>
        <v>#N/A</v>
      </c>
      <c r="BE250" s="25" t="e">
        <f t="shared" si="249"/>
        <v>#N/A</v>
      </c>
      <c r="BF250" s="25" t="e">
        <f t="shared" ref="BF250:BF254" si="250">VLOOKUP($C$120,$D$3:$K$63,$A$70,0)*(B196-B195)</f>
        <v>#N/A</v>
      </c>
      <c r="BG250" s="25" t="e">
        <f>VLOOKUP($C$121,$D$3:$K$63,$A$70,0)*(B195-B194)</f>
        <v>#N/A</v>
      </c>
      <c r="BH250" s="25" t="e">
        <f>VLOOKUP($C$122,$D$3:$K$63,$A$70,0)*B194</f>
        <v>#N/A</v>
      </c>
      <c r="BI250" s="25"/>
      <c r="BJ250" s="25"/>
      <c r="BK250" s="25"/>
      <c r="BL250" s="25"/>
      <c r="BM250" s="21" t="e">
        <f t="shared" si="178"/>
        <v>#N/A</v>
      </c>
      <c r="BP250" s="18">
        <v>2056</v>
      </c>
      <c r="BQ250" s="14" t="e">
        <f t="shared" si="241"/>
        <v>#N/A</v>
      </c>
      <c r="BR250" s="14" t="e">
        <f t="shared" si="241"/>
        <v>#N/A</v>
      </c>
      <c r="BS250" s="14" t="e">
        <f t="shared" si="241"/>
        <v>#N/A</v>
      </c>
      <c r="BT250" s="14" t="e">
        <f t="shared" si="241"/>
        <v>#N/A</v>
      </c>
      <c r="BU250" s="14" t="e">
        <f t="shared" si="241"/>
        <v>#N/A</v>
      </c>
      <c r="BV250" s="14" t="e">
        <f t="shared" si="241"/>
        <v>#N/A</v>
      </c>
      <c r="BW250" s="14" t="e">
        <f t="shared" si="241"/>
        <v>#N/A</v>
      </c>
      <c r="BX250" s="14" t="e">
        <f t="shared" si="241"/>
        <v>#N/A</v>
      </c>
      <c r="BY250" s="14" t="e">
        <f t="shared" si="241"/>
        <v>#N/A</v>
      </c>
      <c r="BZ250" s="14" t="e">
        <f t="shared" si="241"/>
        <v>#N/A</v>
      </c>
      <c r="CA250" s="14" t="e">
        <f t="shared" si="241"/>
        <v>#N/A</v>
      </c>
      <c r="CB250" s="14" t="e">
        <f t="shared" si="241"/>
        <v>#N/A</v>
      </c>
      <c r="CC250" s="14" t="e">
        <f t="shared" si="241"/>
        <v>#N/A</v>
      </c>
      <c r="CD250" s="14" t="e">
        <f t="shared" si="241"/>
        <v>#N/A</v>
      </c>
      <c r="CE250" s="14" t="e">
        <f t="shared" si="241"/>
        <v>#N/A</v>
      </c>
      <c r="CF250" s="14" t="e">
        <f t="shared" si="239"/>
        <v>#N/A</v>
      </c>
      <c r="CG250" s="14" t="e">
        <f t="shared" si="232"/>
        <v>#N/A</v>
      </c>
      <c r="CH250" s="14" t="e">
        <f t="shared" si="232"/>
        <v>#N/A</v>
      </c>
      <c r="CI250" s="14" t="e">
        <f t="shared" si="232"/>
        <v>#N/A</v>
      </c>
      <c r="CJ250" s="14" t="e">
        <f t="shared" si="232"/>
        <v>#N/A</v>
      </c>
      <c r="CK250" s="14" t="e">
        <f t="shared" si="230"/>
        <v>#N/A</v>
      </c>
      <c r="CL250" s="14" t="e">
        <f t="shared" si="230"/>
        <v>#N/A</v>
      </c>
      <c r="CM250" s="14" t="e">
        <f t="shared" si="230"/>
        <v>#N/A</v>
      </c>
      <c r="CN250" s="14" t="e">
        <f t="shared" si="230"/>
        <v>#N/A</v>
      </c>
      <c r="CO250" s="14" t="e">
        <f t="shared" si="230"/>
        <v>#N/A</v>
      </c>
      <c r="CP250" s="14" t="e">
        <f t="shared" si="230"/>
        <v>#N/A</v>
      </c>
      <c r="CQ250" s="14" t="e">
        <f t="shared" si="230"/>
        <v>#N/A</v>
      </c>
      <c r="CR250" s="14" t="e">
        <f t="shared" si="230"/>
        <v>#N/A</v>
      </c>
      <c r="CS250" s="14" t="e">
        <f t="shared" si="230"/>
        <v>#N/A</v>
      </c>
      <c r="CT250" s="14" t="e">
        <f t="shared" si="230"/>
        <v>#N/A</v>
      </c>
      <c r="CU250" s="14" t="e">
        <f t="shared" si="230"/>
        <v>#N/A</v>
      </c>
      <c r="CV250" s="14" t="e">
        <f t="shared" si="230"/>
        <v>#N/A</v>
      </c>
      <c r="CW250" s="14" t="e">
        <f t="shared" si="210"/>
        <v>#N/A</v>
      </c>
      <c r="CX250" s="14" t="e">
        <f t="shared" si="210"/>
        <v>#N/A</v>
      </c>
      <c r="CY250" s="14" t="e">
        <f t="shared" si="235"/>
        <v>#N/A</v>
      </c>
      <c r="CZ250" s="14" t="e">
        <f t="shared" si="235"/>
        <v>#N/A</v>
      </c>
      <c r="DA250" s="14" t="e">
        <f t="shared" si="235"/>
        <v>#N/A</v>
      </c>
      <c r="DB250" s="14" t="e">
        <f t="shared" si="235"/>
        <v>#N/A</v>
      </c>
      <c r="DC250" s="14" t="e">
        <f t="shared" si="235"/>
        <v>#N/A</v>
      </c>
      <c r="DD250" s="14" t="e">
        <f t="shared" si="235"/>
        <v>#N/A</v>
      </c>
      <c r="DE250" s="14" t="e">
        <f t="shared" si="235"/>
        <v>#N/A</v>
      </c>
      <c r="DF250" s="14" t="e">
        <f t="shared" si="235"/>
        <v>#N/A</v>
      </c>
      <c r="DG250" s="14" t="e">
        <f t="shared" si="235"/>
        <v>#N/A</v>
      </c>
      <c r="DH250" s="14" t="e">
        <f t="shared" si="235"/>
        <v>#N/A</v>
      </c>
      <c r="DI250" s="14" t="e">
        <f t="shared" si="235"/>
        <v>#N/A</v>
      </c>
      <c r="DJ250" s="14" t="e">
        <f t="shared" si="235"/>
        <v>#N/A</v>
      </c>
      <c r="DK250" s="14" t="e">
        <f t="shared" si="235"/>
        <v>#N/A</v>
      </c>
      <c r="DL250" s="14" t="e">
        <f t="shared" si="235"/>
        <v>#N/A</v>
      </c>
      <c r="DM250" s="14" t="e">
        <f t="shared" si="235"/>
        <v>#N/A</v>
      </c>
      <c r="DN250" s="14" t="e">
        <f t="shared" si="219"/>
        <v>#N/A</v>
      </c>
      <c r="DO250" s="14" t="e">
        <f t="shared" si="219"/>
        <v>#N/A</v>
      </c>
      <c r="DP250" s="14" t="e">
        <f t="shared" si="219"/>
        <v>#N/A</v>
      </c>
      <c r="DQ250" s="14" t="e">
        <f t="shared" si="217"/>
        <v>#N/A</v>
      </c>
      <c r="DR250" s="14" t="e">
        <f t="shared" si="217"/>
        <v>#N/A</v>
      </c>
      <c r="DS250" s="14" t="e">
        <f t="shared" si="197"/>
        <v>#N/A</v>
      </c>
      <c r="DT250" s="14" t="e">
        <f t="shared" si="197"/>
        <v>#N/A</v>
      </c>
      <c r="DU250" s="14" t="e">
        <f t="shared" si="197"/>
        <v>#N/A</v>
      </c>
      <c r="DV250" s="14" t="e">
        <f t="shared" si="197"/>
        <v>#N/A</v>
      </c>
      <c r="DW250" s="14" t="e">
        <f t="shared" si="233"/>
        <v>#N/A</v>
      </c>
      <c r="DX250" s="14" t="e">
        <f t="shared" si="233"/>
        <v>#N/A</v>
      </c>
      <c r="DY250" s="14" t="e">
        <f t="shared" si="233"/>
        <v>#N/A</v>
      </c>
      <c r="DZ250" s="14" t="e">
        <f t="shared" si="228"/>
        <v>#N/A</v>
      </c>
    </row>
    <row r="251" spans="2:130">
      <c r="C251" s="18">
        <v>2057</v>
      </c>
      <c r="D251" s="25"/>
      <c r="E251" s="25"/>
      <c r="F251" s="25"/>
      <c r="G251" s="25"/>
      <c r="H251" s="25"/>
      <c r="I251" s="25"/>
      <c r="J251" s="25"/>
      <c r="K251" s="25"/>
      <c r="L251" s="25"/>
      <c r="M251" s="25"/>
      <c r="N251" s="25"/>
      <c r="O251" s="25"/>
      <c r="P251" s="25"/>
      <c r="Q251" s="25"/>
      <c r="R251" s="25"/>
      <c r="S251" s="25"/>
      <c r="T251" s="25"/>
      <c r="U251" s="25"/>
      <c r="V251" s="25"/>
      <c r="W251" s="25"/>
      <c r="X251" s="25"/>
      <c r="Y251" s="25"/>
      <c r="Z251" s="25"/>
      <c r="AA251" s="25"/>
      <c r="AB251" s="25"/>
      <c r="AC251" s="25"/>
      <c r="AD251" s="25"/>
      <c r="AE251" s="25"/>
      <c r="AF251" s="25"/>
      <c r="AG251" s="25"/>
      <c r="AH251" s="25"/>
      <c r="AI251" s="25"/>
      <c r="AJ251" s="25"/>
      <c r="AK251" s="25"/>
      <c r="AL251" s="25"/>
      <c r="AM251" s="25"/>
      <c r="AN251" s="25"/>
      <c r="AO251" s="25">
        <f t="shared" si="226"/>
        <v>0</v>
      </c>
      <c r="AP251" s="25">
        <f t="shared" si="227"/>
        <v>0</v>
      </c>
      <c r="AQ251" s="25">
        <f t="shared" si="229"/>
        <v>0</v>
      </c>
      <c r="AR251" s="25">
        <f t="shared" si="231"/>
        <v>0</v>
      </c>
      <c r="AS251" s="25">
        <f t="shared" si="234"/>
        <v>0</v>
      </c>
      <c r="AT251" s="25">
        <f t="shared" si="236"/>
        <v>0</v>
      </c>
      <c r="AU251" s="25">
        <f t="shared" si="237"/>
        <v>0</v>
      </c>
      <c r="AV251" s="25">
        <f t="shared" si="238"/>
        <v>0</v>
      </c>
      <c r="AW251" s="25">
        <f t="shared" si="240"/>
        <v>0</v>
      </c>
      <c r="AX251" s="25">
        <f t="shared" si="242"/>
        <v>0</v>
      </c>
      <c r="AY251" s="25">
        <f t="shared" si="243"/>
        <v>0</v>
      </c>
      <c r="AZ251" s="25">
        <f t="shared" si="244"/>
        <v>0</v>
      </c>
      <c r="BA251" s="25">
        <f t="shared" si="245"/>
        <v>0</v>
      </c>
      <c r="BB251" s="25">
        <f t="shared" si="246"/>
        <v>0</v>
      </c>
      <c r="BC251" s="25" t="e">
        <f t="shared" si="247"/>
        <v>#N/A</v>
      </c>
      <c r="BD251" s="25" t="e">
        <f t="shared" si="248"/>
        <v>#N/A</v>
      </c>
      <c r="BE251" s="25" t="e">
        <f t="shared" si="249"/>
        <v>#N/A</v>
      </c>
      <c r="BF251" s="25" t="e">
        <f t="shared" si="250"/>
        <v>#N/A</v>
      </c>
      <c r="BG251" s="25" t="e">
        <f t="shared" ref="BG251:BG254" si="251">VLOOKUP($C$121,$D$3:$K$63,$A$70,0)*(B196-B195)</f>
        <v>#N/A</v>
      </c>
      <c r="BH251" s="25" t="e">
        <f>VLOOKUP($C$122,$D$3:$K$63,$A$70,0)*(B195-B194)</f>
        <v>#N/A</v>
      </c>
      <c r="BI251" s="25" t="e">
        <f>VLOOKUP($C$123,$D$3:$K$63,$A$70,0)*B194</f>
        <v>#N/A</v>
      </c>
      <c r="BJ251" s="25"/>
      <c r="BK251" s="25"/>
      <c r="BL251" s="25"/>
      <c r="BM251" s="21" t="e">
        <f t="shared" si="178"/>
        <v>#N/A</v>
      </c>
      <c r="BP251" s="18">
        <v>2057</v>
      </c>
      <c r="BQ251" s="14" t="e">
        <f t="shared" si="241"/>
        <v>#N/A</v>
      </c>
      <c r="BR251" s="14" t="e">
        <f t="shared" si="241"/>
        <v>#N/A</v>
      </c>
      <c r="BS251" s="14" t="e">
        <f t="shared" si="241"/>
        <v>#N/A</v>
      </c>
      <c r="BT251" s="14" t="e">
        <f t="shared" si="241"/>
        <v>#N/A</v>
      </c>
      <c r="BU251" s="14" t="e">
        <f t="shared" si="241"/>
        <v>#N/A</v>
      </c>
      <c r="BV251" s="14" t="e">
        <f t="shared" si="241"/>
        <v>#N/A</v>
      </c>
      <c r="BW251" s="14" t="e">
        <f t="shared" si="241"/>
        <v>#N/A</v>
      </c>
      <c r="BX251" s="14" t="e">
        <f t="shared" si="241"/>
        <v>#N/A</v>
      </c>
      <c r="BY251" s="14" t="e">
        <f t="shared" si="241"/>
        <v>#N/A</v>
      </c>
      <c r="BZ251" s="14" t="e">
        <f t="shared" si="241"/>
        <v>#N/A</v>
      </c>
      <c r="CA251" s="14" t="e">
        <f t="shared" si="241"/>
        <v>#N/A</v>
      </c>
      <c r="CB251" s="14" t="e">
        <f t="shared" si="241"/>
        <v>#N/A</v>
      </c>
      <c r="CC251" s="14" t="e">
        <f t="shared" si="241"/>
        <v>#N/A</v>
      </c>
      <c r="CD251" s="14" t="e">
        <f t="shared" si="241"/>
        <v>#N/A</v>
      </c>
      <c r="CE251" s="14" t="e">
        <f t="shared" si="241"/>
        <v>#N/A</v>
      </c>
      <c r="CF251" s="14" t="e">
        <f t="shared" si="239"/>
        <v>#N/A</v>
      </c>
      <c r="CG251" s="14" t="e">
        <f t="shared" si="232"/>
        <v>#N/A</v>
      </c>
      <c r="CH251" s="14" t="e">
        <f t="shared" si="232"/>
        <v>#N/A</v>
      </c>
      <c r="CI251" s="14" t="e">
        <f t="shared" si="232"/>
        <v>#N/A</v>
      </c>
      <c r="CJ251" s="14" t="e">
        <f t="shared" si="232"/>
        <v>#N/A</v>
      </c>
      <c r="CK251" s="14" t="e">
        <f t="shared" si="230"/>
        <v>#N/A</v>
      </c>
      <c r="CL251" s="14" t="e">
        <f t="shared" si="230"/>
        <v>#N/A</v>
      </c>
      <c r="CM251" s="14" t="e">
        <f t="shared" si="230"/>
        <v>#N/A</v>
      </c>
      <c r="CN251" s="14" t="e">
        <f t="shared" si="230"/>
        <v>#N/A</v>
      </c>
      <c r="CO251" s="14" t="e">
        <f t="shared" si="230"/>
        <v>#N/A</v>
      </c>
      <c r="CP251" s="14" t="e">
        <f t="shared" si="230"/>
        <v>#N/A</v>
      </c>
      <c r="CQ251" s="14" t="e">
        <f t="shared" si="230"/>
        <v>#N/A</v>
      </c>
      <c r="CR251" s="14" t="e">
        <f t="shared" si="230"/>
        <v>#N/A</v>
      </c>
      <c r="CS251" s="14" t="e">
        <f t="shared" si="230"/>
        <v>#N/A</v>
      </c>
      <c r="CT251" s="14" t="e">
        <f t="shared" si="230"/>
        <v>#N/A</v>
      </c>
      <c r="CU251" s="14" t="e">
        <f t="shared" si="230"/>
        <v>#N/A</v>
      </c>
      <c r="CV251" s="14" t="e">
        <f t="shared" si="230"/>
        <v>#N/A</v>
      </c>
      <c r="CW251" s="14" t="e">
        <f t="shared" si="210"/>
        <v>#N/A</v>
      </c>
      <c r="CX251" s="14" t="e">
        <f t="shared" si="210"/>
        <v>#N/A</v>
      </c>
      <c r="CY251" s="14" t="e">
        <f t="shared" si="235"/>
        <v>#N/A</v>
      </c>
      <c r="CZ251" s="14" t="e">
        <f t="shared" si="235"/>
        <v>#N/A</v>
      </c>
      <c r="DA251" s="14" t="e">
        <f t="shared" si="235"/>
        <v>#N/A</v>
      </c>
      <c r="DB251" s="14" t="e">
        <f t="shared" si="235"/>
        <v>#N/A</v>
      </c>
      <c r="DC251" s="14" t="e">
        <f t="shared" si="235"/>
        <v>#N/A</v>
      </c>
      <c r="DD251" s="14" t="e">
        <f t="shared" si="235"/>
        <v>#N/A</v>
      </c>
      <c r="DE251" s="14" t="e">
        <f t="shared" si="235"/>
        <v>#N/A</v>
      </c>
      <c r="DF251" s="14" t="e">
        <f t="shared" si="235"/>
        <v>#N/A</v>
      </c>
      <c r="DG251" s="14" t="e">
        <f t="shared" si="235"/>
        <v>#N/A</v>
      </c>
      <c r="DH251" s="14" t="e">
        <f t="shared" si="235"/>
        <v>#N/A</v>
      </c>
      <c r="DI251" s="14" t="e">
        <f t="shared" si="235"/>
        <v>#N/A</v>
      </c>
      <c r="DJ251" s="14" t="e">
        <f t="shared" si="235"/>
        <v>#N/A</v>
      </c>
      <c r="DK251" s="14" t="e">
        <f t="shared" si="235"/>
        <v>#N/A</v>
      </c>
      <c r="DL251" s="14" t="e">
        <f t="shared" si="235"/>
        <v>#N/A</v>
      </c>
      <c r="DM251" s="14" t="e">
        <f t="shared" si="235"/>
        <v>#N/A</v>
      </c>
      <c r="DN251" s="14" t="e">
        <f t="shared" si="219"/>
        <v>#N/A</v>
      </c>
      <c r="DO251" s="14" t="e">
        <f t="shared" si="219"/>
        <v>#N/A</v>
      </c>
      <c r="DP251" s="14" t="e">
        <f t="shared" si="219"/>
        <v>#N/A</v>
      </c>
      <c r="DQ251" s="14" t="e">
        <f t="shared" si="217"/>
        <v>#N/A</v>
      </c>
      <c r="DR251" s="14" t="e">
        <f t="shared" si="217"/>
        <v>#N/A</v>
      </c>
      <c r="DS251" s="14" t="e">
        <f t="shared" si="197"/>
        <v>#N/A</v>
      </c>
      <c r="DT251" s="14" t="e">
        <f t="shared" si="197"/>
        <v>#N/A</v>
      </c>
      <c r="DU251" s="14" t="e">
        <f t="shared" si="197"/>
        <v>#N/A</v>
      </c>
      <c r="DV251" s="14" t="e">
        <f t="shared" si="197"/>
        <v>#N/A</v>
      </c>
      <c r="DW251" s="14" t="e">
        <f t="shared" si="233"/>
        <v>#N/A</v>
      </c>
      <c r="DX251" s="14" t="e">
        <f t="shared" si="233"/>
        <v>#N/A</v>
      </c>
      <c r="DY251" s="14" t="e">
        <f t="shared" si="233"/>
        <v>#N/A</v>
      </c>
      <c r="DZ251" s="14" t="e">
        <f t="shared" si="228"/>
        <v>#N/A</v>
      </c>
    </row>
    <row r="252" spans="2:130">
      <c r="C252" s="18">
        <v>2058</v>
      </c>
      <c r="D252" s="25"/>
      <c r="E252" s="25"/>
      <c r="F252" s="25"/>
      <c r="G252" s="25"/>
      <c r="H252" s="25"/>
      <c r="I252" s="25"/>
      <c r="J252" s="25"/>
      <c r="K252" s="25"/>
      <c r="L252" s="25"/>
      <c r="M252" s="25"/>
      <c r="N252" s="25"/>
      <c r="O252" s="25"/>
      <c r="P252" s="25"/>
      <c r="Q252" s="25"/>
      <c r="R252" s="25"/>
      <c r="S252" s="25"/>
      <c r="T252" s="25"/>
      <c r="U252" s="25"/>
      <c r="V252" s="25"/>
      <c r="W252" s="25"/>
      <c r="X252" s="25"/>
      <c r="Y252" s="25"/>
      <c r="Z252" s="25"/>
      <c r="AA252" s="25"/>
      <c r="AB252" s="25"/>
      <c r="AC252" s="25"/>
      <c r="AD252" s="25"/>
      <c r="AE252" s="25"/>
      <c r="AF252" s="25"/>
      <c r="AG252" s="25"/>
      <c r="AH252" s="25"/>
      <c r="AI252" s="25"/>
      <c r="AJ252" s="25"/>
      <c r="AK252" s="25"/>
      <c r="AL252" s="25"/>
      <c r="AM252" s="25"/>
      <c r="AN252" s="25"/>
      <c r="AO252" s="25"/>
      <c r="AP252" s="25">
        <f t="shared" si="227"/>
        <v>0</v>
      </c>
      <c r="AQ252" s="25">
        <f t="shared" si="229"/>
        <v>0</v>
      </c>
      <c r="AR252" s="25">
        <f t="shared" si="231"/>
        <v>0</v>
      </c>
      <c r="AS252" s="25">
        <f t="shared" si="234"/>
        <v>0</v>
      </c>
      <c r="AT252" s="25">
        <f t="shared" si="236"/>
        <v>0</v>
      </c>
      <c r="AU252" s="25">
        <f t="shared" si="237"/>
        <v>0</v>
      </c>
      <c r="AV252" s="25">
        <f t="shared" si="238"/>
        <v>0</v>
      </c>
      <c r="AW252" s="25">
        <f t="shared" si="240"/>
        <v>0</v>
      </c>
      <c r="AX252" s="25">
        <f t="shared" si="242"/>
        <v>0</v>
      </c>
      <c r="AY252" s="25">
        <f t="shared" si="243"/>
        <v>0</v>
      </c>
      <c r="AZ252" s="25">
        <f t="shared" si="244"/>
        <v>0</v>
      </c>
      <c r="BA252" s="25">
        <f t="shared" si="245"/>
        <v>0</v>
      </c>
      <c r="BB252" s="25">
        <f t="shared" si="246"/>
        <v>0</v>
      </c>
      <c r="BC252" s="25" t="e">
        <f t="shared" si="247"/>
        <v>#N/A</v>
      </c>
      <c r="BD252" s="25" t="e">
        <f t="shared" si="248"/>
        <v>#N/A</v>
      </c>
      <c r="BE252" s="25" t="e">
        <f t="shared" si="249"/>
        <v>#N/A</v>
      </c>
      <c r="BF252" s="25" t="e">
        <f t="shared" si="250"/>
        <v>#N/A</v>
      </c>
      <c r="BG252" s="25" t="e">
        <f t="shared" si="251"/>
        <v>#N/A</v>
      </c>
      <c r="BH252" s="25" t="e">
        <f t="shared" ref="BH252:BH254" si="252">VLOOKUP($C$122,$D$3:$K$63,$A$70,0)*(B196-B195)</f>
        <v>#N/A</v>
      </c>
      <c r="BI252" s="25" t="e">
        <f>VLOOKUP($C$123,$D$3:$K$63,$A$70,0)*(B195-B194)</f>
        <v>#N/A</v>
      </c>
      <c r="BJ252" s="25" t="e">
        <f>VLOOKUP($C$124,$D$3:$K$63,$A$70,0)*B194</f>
        <v>#N/A</v>
      </c>
      <c r="BK252" s="25"/>
      <c r="BL252" s="25"/>
      <c r="BM252" s="21" t="e">
        <f t="shared" si="178"/>
        <v>#N/A</v>
      </c>
      <c r="BP252" s="18">
        <v>2058</v>
      </c>
      <c r="BQ252" s="14" t="e">
        <f t="shared" si="241"/>
        <v>#N/A</v>
      </c>
      <c r="BR252" s="14" t="e">
        <f t="shared" si="241"/>
        <v>#N/A</v>
      </c>
      <c r="BS252" s="14" t="e">
        <f t="shared" si="241"/>
        <v>#N/A</v>
      </c>
      <c r="BT252" s="14" t="e">
        <f t="shared" si="241"/>
        <v>#N/A</v>
      </c>
      <c r="BU252" s="14" t="e">
        <f t="shared" si="241"/>
        <v>#N/A</v>
      </c>
      <c r="BV252" s="14" t="e">
        <f t="shared" si="241"/>
        <v>#N/A</v>
      </c>
      <c r="BW252" s="14" t="e">
        <f t="shared" si="241"/>
        <v>#N/A</v>
      </c>
      <c r="BX252" s="14" t="e">
        <f t="shared" si="241"/>
        <v>#N/A</v>
      </c>
      <c r="BY252" s="14" t="e">
        <f t="shared" si="241"/>
        <v>#N/A</v>
      </c>
      <c r="BZ252" s="14" t="e">
        <f t="shared" si="241"/>
        <v>#N/A</v>
      </c>
      <c r="CA252" s="14" t="e">
        <f t="shared" si="241"/>
        <v>#N/A</v>
      </c>
      <c r="CB252" s="14" t="e">
        <f t="shared" si="241"/>
        <v>#N/A</v>
      </c>
      <c r="CC252" s="14" t="e">
        <f t="shared" si="241"/>
        <v>#N/A</v>
      </c>
      <c r="CD252" s="14" t="e">
        <f t="shared" si="241"/>
        <v>#N/A</v>
      </c>
      <c r="CE252" s="14" t="e">
        <f t="shared" si="241"/>
        <v>#N/A</v>
      </c>
      <c r="CF252" s="14" t="e">
        <f t="shared" si="239"/>
        <v>#N/A</v>
      </c>
      <c r="CG252" s="14" t="e">
        <f t="shared" si="232"/>
        <v>#N/A</v>
      </c>
      <c r="CH252" s="14" t="e">
        <f t="shared" si="232"/>
        <v>#N/A</v>
      </c>
      <c r="CI252" s="14" t="e">
        <f t="shared" si="232"/>
        <v>#N/A</v>
      </c>
      <c r="CJ252" s="14" t="e">
        <f t="shared" si="232"/>
        <v>#N/A</v>
      </c>
      <c r="CK252" s="14" t="e">
        <f t="shared" si="230"/>
        <v>#N/A</v>
      </c>
      <c r="CL252" s="14" t="e">
        <f t="shared" si="230"/>
        <v>#N/A</v>
      </c>
      <c r="CM252" s="14" t="e">
        <f t="shared" si="230"/>
        <v>#N/A</v>
      </c>
      <c r="CN252" s="14" t="e">
        <f t="shared" si="230"/>
        <v>#N/A</v>
      </c>
      <c r="CO252" s="14" t="e">
        <f t="shared" si="230"/>
        <v>#N/A</v>
      </c>
      <c r="CP252" s="14" t="e">
        <f t="shared" si="230"/>
        <v>#N/A</v>
      </c>
      <c r="CQ252" s="14" t="e">
        <f t="shared" si="230"/>
        <v>#N/A</v>
      </c>
      <c r="CR252" s="14" t="e">
        <f t="shared" si="230"/>
        <v>#N/A</v>
      </c>
      <c r="CS252" s="14" t="e">
        <f t="shared" si="230"/>
        <v>#N/A</v>
      </c>
      <c r="CT252" s="14" t="e">
        <f t="shared" si="230"/>
        <v>#N/A</v>
      </c>
      <c r="CU252" s="14" t="e">
        <f t="shared" si="230"/>
        <v>#N/A</v>
      </c>
      <c r="CV252" s="14" t="e">
        <f t="shared" si="230"/>
        <v>#N/A</v>
      </c>
      <c r="CW252" s="14" t="e">
        <f t="shared" si="210"/>
        <v>#N/A</v>
      </c>
      <c r="CX252" s="14" t="e">
        <f t="shared" si="210"/>
        <v>#N/A</v>
      </c>
      <c r="CY252" s="14" t="e">
        <f t="shared" si="235"/>
        <v>#N/A</v>
      </c>
      <c r="CZ252" s="14" t="e">
        <f t="shared" si="235"/>
        <v>#N/A</v>
      </c>
      <c r="DA252" s="14" t="e">
        <f t="shared" si="235"/>
        <v>#N/A</v>
      </c>
      <c r="DB252" s="14" t="e">
        <f t="shared" si="235"/>
        <v>#N/A</v>
      </c>
      <c r="DC252" s="14" t="e">
        <f t="shared" si="235"/>
        <v>#N/A</v>
      </c>
      <c r="DD252" s="14" t="e">
        <f t="shared" si="235"/>
        <v>#N/A</v>
      </c>
      <c r="DE252" s="14" t="e">
        <f t="shared" si="235"/>
        <v>#N/A</v>
      </c>
      <c r="DF252" s="14" t="e">
        <f t="shared" si="235"/>
        <v>#N/A</v>
      </c>
      <c r="DG252" s="14" t="e">
        <f t="shared" si="235"/>
        <v>#N/A</v>
      </c>
      <c r="DH252" s="14" t="e">
        <f t="shared" si="235"/>
        <v>#N/A</v>
      </c>
      <c r="DI252" s="14" t="e">
        <f t="shared" si="235"/>
        <v>#N/A</v>
      </c>
      <c r="DJ252" s="14" t="e">
        <f t="shared" si="235"/>
        <v>#N/A</v>
      </c>
      <c r="DK252" s="14" t="e">
        <f t="shared" si="235"/>
        <v>#N/A</v>
      </c>
      <c r="DL252" s="14" t="e">
        <f t="shared" si="235"/>
        <v>#N/A</v>
      </c>
      <c r="DM252" s="14" t="e">
        <f t="shared" si="235"/>
        <v>#N/A</v>
      </c>
      <c r="DN252" s="14" t="e">
        <f t="shared" si="219"/>
        <v>#N/A</v>
      </c>
      <c r="DO252" s="14" t="e">
        <f t="shared" si="219"/>
        <v>#N/A</v>
      </c>
      <c r="DP252" s="14" t="e">
        <f t="shared" si="219"/>
        <v>#N/A</v>
      </c>
      <c r="DQ252" s="14" t="e">
        <f t="shared" si="217"/>
        <v>#N/A</v>
      </c>
      <c r="DR252" s="14" t="e">
        <f t="shared" si="217"/>
        <v>#N/A</v>
      </c>
      <c r="DS252" s="14" t="e">
        <f t="shared" si="197"/>
        <v>#N/A</v>
      </c>
      <c r="DT252" s="14" t="e">
        <f t="shared" si="197"/>
        <v>#N/A</v>
      </c>
      <c r="DU252" s="14" t="e">
        <f t="shared" si="197"/>
        <v>#N/A</v>
      </c>
      <c r="DV252" s="14" t="e">
        <f t="shared" si="197"/>
        <v>#N/A</v>
      </c>
      <c r="DW252" s="14" t="e">
        <f t="shared" si="233"/>
        <v>#N/A</v>
      </c>
      <c r="DX252" s="14" t="e">
        <f t="shared" si="233"/>
        <v>#N/A</v>
      </c>
      <c r="DY252" s="14" t="e">
        <f t="shared" si="233"/>
        <v>#N/A</v>
      </c>
      <c r="DZ252" s="14" t="e">
        <f t="shared" si="228"/>
        <v>#N/A</v>
      </c>
    </row>
    <row r="253" spans="2:130">
      <c r="C253" s="18">
        <v>2059</v>
      </c>
      <c r="D253" s="25"/>
      <c r="E253" s="25"/>
      <c r="F253" s="25"/>
      <c r="G253" s="25"/>
      <c r="H253" s="25"/>
      <c r="I253" s="25"/>
      <c r="J253" s="25"/>
      <c r="K253" s="25"/>
      <c r="L253" s="25"/>
      <c r="M253" s="25"/>
      <c r="N253" s="25"/>
      <c r="O253" s="25"/>
      <c r="P253" s="25"/>
      <c r="Q253" s="25"/>
      <c r="R253" s="25"/>
      <c r="S253" s="25"/>
      <c r="T253" s="25"/>
      <c r="U253" s="25"/>
      <c r="V253" s="25"/>
      <c r="W253" s="25"/>
      <c r="X253" s="25"/>
      <c r="Y253" s="25"/>
      <c r="Z253" s="25"/>
      <c r="AA253" s="25"/>
      <c r="AB253" s="25"/>
      <c r="AC253" s="25"/>
      <c r="AD253" s="25"/>
      <c r="AE253" s="25"/>
      <c r="AF253" s="25"/>
      <c r="AG253" s="25"/>
      <c r="AH253" s="25"/>
      <c r="AI253" s="25"/>
      <c r="AJ253" s="25"/>
      <c r="AK253" s="25"/>
      <c r="AL253" s="25"/>
      <c r="AM253" s="25"/>
      <c r="AN253" s="25"/>
      <c r="AO253" s="25"/>
      <c r="AP253" s="25"/>
      <c r="AQ253" s="25">
        <f t="shared" si="229"/>
        <v>0</v>
      </c>
      <c r="AR253" s="25">
        <f t="shared" si="231"/>
        <v>0</v>
      </c>
      <c r="AS253" s="25">
        <f t="shared" si="234"/>
        <v>0</v>
      </c>
      <c r="AT253" s="25">
        <f t="shared" si="236"/>
        <v>0</v>
      </c>
      <c r="AU253" s="25">
        <f t="shared" si="237"/>
        <v>0</v>
      </c>
      <c r="AV253" s="25">
        <f t="shared" si="238"/>
        <v>0</v>
      </c>
      <c r="AW253" s="25">
        <f t="shared" si="240"/>
        <v>0</v>
      </c>
      <c r="AX253" s="25">
        <f t="shared" si="242"/>
        <v>0</v>
      </c>
      <c r="AY253" s="25">
        <f t="shared" si="243"/>
        <v>0</v>
      </c>
      <c r="AZ253" s="25">
        <f t="shared" si="244"/>
        <v>0</v>
      </c>
      <c r="BA253" s="25">
        <f t="shared" si="245"/>
        <v>0</v>
      </c>
      <c r="BB253" s="25">
        <f t="shared" si="246"/>
        <v>0</v>
      </c>
      <c r="BC253" s="25" t="e">
        <f t="shared" si="247"/>
        <v>#N/A</v>
      </c>
      <c r="BD253" s="25" t="e">
        <f t="shared" si="248"/>
        <v>#N/A</v>
      </c>
      <c r="BE253" s="25" t="e">
        <f t="shared" si="249"/>
        <v>#N/A</v>
      </c>
      <c r="BF253" s="25" t="e">
        <f t="shared" si="250"/>
        <v>#N/A</v>
      </c>
      <c r="BG253" s="25" t="e">
        <f t="shared" si="251"/>
        <v>#N/A</v>
      </c>
      <c r="BH253" s="25" t="e">
        <f t="shared" si="252"/>
        <v>#N/A</v>
      </c>
      <c r="BI253" s="25" t="e">
        <f t="shared" ref="BI253:BI254" si="253">VLOOKUP($C$123,$D$3:$K$63,$A$70,0)*(B196-B195)</f>
        <v>#N/A</v>
      </c>
      <c r="BJ253" s="25" t="e">
        <f>VLOOKUP($C$124,$D$3:$K$63,$A$70,0)*(B195-B194)</f>
        <v>#N/A</v>
      </c>
      <c r="BK253" s="25" t="e">
        <f>VLOOKUP($C$125,$D$3:$K$63,$A$70,0)*B194</f>
        <v>#N/A</v>
      </c>
      <c r="BL253" s="25"/>
      <c r="BM253" s="21" t="e">
        <f t="shared" si="178"/>
        <v>#N/A</v>
      </c>
      <c r="BP253" s="18">
        <v>2059</v>
      </c>
      <c r="BQ253" s="14" t="e">
        <f t="shared" si="241"/>
        <v>#N/A</v>
      </c>
      <c r="BR253" s="14" t="e">
        <f t="shared" si="241"/>
        <v>#N/A</v>
      </c>
      <c r="BS253" s="14" t="e">
        <f t="shared" si="241"/>
        <v>#N/A</v>
      </c>
      <c r="BT253" s="14" t="e">
        <f t="shared" si="241"/>
        <v>#N/A</v>
      </c>
      <c r="BU253" s="14" t="e">
        <f t="shared" si="241"/>
        <v>#N/A</v>
      </c>
      <c r="BV253" s="14" t="e">
        <f t="shared" si="241"/>
        <v>#N/A</v>
      </c>
      <c r="BW253" s="14" t="e">
        <f t="shared" si="241"/>
        <v>#N/A</v>
      </c>
      <c r="BX253" s="14" t="e">
        <f t="shared" si="241"/>
        <v>#N/A</v>
      </c>
      <c r="BY253" s="14" t="e">
        <f t="shared" si="241"/>
        <v>#N/A</v>
      </c>
      <c r="BZ253" s="14" t="e">
        <f t="shared" si="241"/>
        <v>#N/A</v>
      </c>
      <c r="CA253" s="14" t="e">
        <f t="shared" si="241"/>
        <v>#N/A</v>
      </c>
      <c r="CB253" s="14" t="e">
        <f t="shared" si="241"/>
        <v>#N/A</v>
      </c>
      <c r="CC253" s="14" t="e">
        <f t="shared" si="241"/>
        <v>#N/A</v>
      </c>
      <c r="CD253" s="14" t="e">
        <f t="shared" si="241"/>
        <v>#N/A</v>
      </c>
      <c r="CE253" s="14" t="e">
        <f t="shared" si="241"/>
        <v>#N/A</v>
      </c>
      <c r="CF253" s="14" t="e">
        <f t="shared" si="239"/>
        <v>#N/A</v>
      </c>
      <c r="CG253" s="14" t="e">
        <f t="shared" si="232"/>
        <v>#N/A</v>
      </c>
      <c r="CH253" s="14" t="e">
        <f t="shared" si="232"/>
        <v>#N/A</v>
      </c>
      <c r="CI253" s="14" t="e">
        <f t="shared" si="232"/>
        <v>#N/A</v>
      </c>
      <c r="CJ253" s="14" t="e">
        <f t="shared" si="232"/>
        <v>#N/A</v>
      </c>
      <c r="CK253" s="14" t="e">
        <f t="shared" si="230"/>
        <v>#N/A</v>
      </c>
      <c r="CL253" s="14" t="e">
        <f t="shared" si="230"/>
        <v>#N/A</v>
      </c>
      <c r="CM253" s="14" t="e">
        <f t="shared" si="230"/>
        <v>#N/A</v>
      </c>
      <c r="CN253" s="14" t="e">
        <f t="shared" si="230"/>
        <v>#N/A</v>
      </c>
      <c r="CO253" s="14" t="e">
        <f t="shared" si="230"/>
        <v>#N/A</v>
      </c>
      <c r="CP253" s="14" t="e">
        <f t="shared" si="230"/>
        <v>#N/A</v>
      </c>
      <c r="CQ253" s="14" t="e">
        <f t="shared" si="230"/>
        <v>#N/A</v>
      </c>
      <c r="CR253" s="14" t="e">
        <f t="shared" si="230"/>
        <v>#N/A</v>
      </c>
      <c r="CS253" s="14" t="e">
        <f t="shared" si="230"/>
        <v>#N/A</v>
      </c>
      <c r="CT253" s="14" t="e">
        <f t="shared" si="230"/>
        <v>#N/A</v>
      </c>
      <c r="CU253" s="14" t="e">
        <f t="shared" si="230"/>
        <v>#N/A</v>
      </c>
      <c r="CV253" s="14" t="e">
        <f t="shared" si="230"/>
        <v>#N/A</v>
      </c>
      <c r="CW253" s="14" t="e">
        <f t="shared" si="210"/>
        <v>#N/A</v>
      </c>
      <c r="CX253" s="14" t="e">
        <f t="shared" si="210"/>
        <v>#N/A</v>
      </c>
      <c r="CY253" s="14" t="e">
        <f t="shared" si="235"/>
        <v>#N/A</v>
      </c>
      <c r="CZ253" s="14" t="e">
        <f t="shared" si="235"/>
        <v>#N/A</v>
      </c>
      <c r="DA253" s="14" t="e">
        <f t="shared" si="235"/>
        <v>#N/A</v>
      </c>
      <c r="DB253" s="14" t="e">
        <f t="shared" si="235"/>
        <v>#N/A</v>
      </c>
      <c r="DC253" s="14" t="e">
        <f t="shared" si="235"/>
        <v>#N/A</v>
      </c>
      <c r="DD253" s="14" t="e">
        <f t="shared" si="235"/>
        <v>#N/A</v>
      </c>
      <c r="DE253" s="14" t="e">
        <f t="shared" si="235"/>
        <v>#N/A</v>
      </c>
      <c r="DF253" s="14" t="e">
        <f t="shared" si="235"/>
        <v>#N/A</v>
      </c>
      <c r="DG253" s="14" t="e">
        <f t="shared" si="235"/>
        <v>#N/A</v>
      </c>
      <c r="DH253" s="14" t="e">
        <f t="shared" si="235"/>
        <v>#N/A</v>
      </c>
      <c r="DI253" s="14" t="e">
        <f t="shared" si="235"/>
        <v>#N/A</v>
      </c>
      <c r="DJ253" s="14" t="e">
        <f t="shared" si="235"/>
        <v>#N/A</v>
      </c>
      <c r="DK253" s="14" t="e">
        <f t="shared" si="235"/>
        <v>#N/A</v>
      </c>
      <c r="DL253" s="14" t="e">
        <f t="shared" si="235"/>
        <v>#N/A</v>
      </c>
      <c r="DM253" s="14" t="e">
        <f t="shared" si="235"/>
        <v>#N/A</v>
      </c>
      <c r="DN253" s="14" t="e">
        <f t="shared" si="219"/>
        <v>#N/A</v>
      </c>
      <c r="DO253" s="14" t="e">
        <f t="shared" si="219"/>
        <v>#N/A</v>
      </c>
      <c r="DP253" s="14" t="e">
        <f t="shared" si="219"/>
        <v>#N/A</v>
      </c>
      <c r="DQ253" s="14" t="e">
        <f t="shared" si="217"/>
        <v>#N/A</v>
      </c>
      <c r="DR253" s="14" t="e">
        <f t="shared" si="217"/>
        <v>#N/A</v>
      </c>
      <c r="DS253" s="14" t="e">
        <f t="shared" si="197"/>
        <v>#N/A</v>
      </c>
      <c r="DT253" s="14" t="e">
        <f t="shared" si="197"/>
        <v>#N/A</v>
      </c>
      <c r="DU253" s="14" t="e">
        <f t="shared" si="197"/>
        <v>#N/A</v>
      </c>
      <c r="DV253" s="14" t="e">
        <f t="shared" si="197"/>
        <v>#N/A</v>
      </c>
      <c r="DW253" s="14" t="e">
        <f t="shared" si="233"/>
        <v>#N/A</v>
      </c>
      <c r="DX253" s="14" t="e">
        <f t="shared" si="233"/>
        <v>#N/A</v>
      </c>
      <c r="DY253" s="14" t="e">
        <f t="shared" si="233"/>
        <v>#N/A</v>
      </c>
      <c r="DZ253" s="14" t="e">
        <f t="shared" si="228"/>
        <v>#N/A</v>
      </c>
    </row>
    <row r="254" spans="2:130">
      <c r="C254" s="18">
        <v>2060</v>
      </c>
      <c r="D254" s="25"/>
      <c r="E254" s="25"/>
      <c r="F254" s="25"/>
      <c r="G254" s="25"/>
      <c r="H254" s="25"/>
      <c r="I254" s="25"/>
      <c r="J254" s="25"/>
      <c r="K254" s="25"/>
      <c r="L254" s="25"/>
      <c r="M254" s="25"/>
      <c r="N254" s="25"/>
      <c r="O254" s="25"/>
      <c r="P254" s="25"/>
      <c r="Q254" s="25"/>
      <c r="R254" s="25"/>
      <c r="S254" s="25"/>
      <c r="T254" s="25"/>
      <c r="U254" s="25"/>
      <c r="V254" s="25"/>
      <c r="W254" s="25"/>
      <c r="X254" s="25"/>
      <c r="Y254" s="25"/>
      <c r="Z254" s="25"/>
      <c r="AA254" s="25"/>
      <c r="AB254" s="25"/>
      <c r="AC254" s="25"/>
      <c r="AD254" s="25"/>
      <c r="AE254" s="25"/>
      <c r="AF254" s="25"/>
      <c r="AG254" s="25"/>
      <c r="AH254" s="25"/>
      <c r="AI254" s="25"/>
      <c r="AJ254" s="25"/>
      <c r="AK254" s="25"/>
      <c r="AL254" s="25"/>
      <c r="AM254" s="25"/>
      <c r="AN254" s="25"/>
      <c r="AO254" s="25"/>
      <c r="AP254" s="25"/>
      <c r="AQ254" s="25"/>
      <c r="AR254" s="25">
        <f t="shared" si="231"/>
        <v>0</v>
      </c>
      <c r="AS254" s="25">
        <f t="shared" si="234"/>
        <v>0</v>
      </c>
      <c r="AT254" s="25">
        <f t="shared" si="236"/>
        <v>0</v>
      </c>
      <c r="AU254" s="25">
        <f t="shared" si="237"/>
        <v>0</v>
      </c>
      <c r="AV254" s="25">
        <f t="shared" si="238"/>
        <v>0</v>
      </c>
      <c r="AW254" s="25">
        <f t="shared" si="240"/>
        <v>0</v>
      </c>
      <c r="AX254" s="25">
        <f t="shared" si="242"/>
        <v>0</v>
      </c>
      <c r="AY254" s="25">
        <f t="shared" si="243"/>
        <v>0</v>
      </c>
      <c r="AZ254" s="25">
        <f t="shared" si="244"/>
        <v>0</v>
      </c>
      <c r="BA254" s="25">
        <f t="shared" si="245"/>
        <v>0</v>
      </c>
      <c r="BB254" s="25">
        <f t="shared" si="246"/>
        <v>0</v>
      </c>
      <c r="BC254" s="25" t="e">
        <f t="shared" si="247"/>
        <v>#N/A</v>
      </c>
      <c r="BD254" s="25" t="e">
        <f t="shared" si="248"/>
        <v>#N/A</v>
      </c>
      <c r="BE254" s="25" t="e">
        <f t="shared" si="249"/>
        <v>#N/A</v>
      </c>
      <c r="BF254" s="25" t="e">
        <f t="shared" si="250"/>
        <v>#N/A</v>
      </c>
      <c r="BG254" s="25" t="e">
        <f t="shared" si="251"/>
        <v>#N/A</v>
      </c>
      <c r="BH254" s="25" t="e">
        <f t="shared" si="252"/>
        <v>#N/A</v>
      </c>
      <c r="BI254" s="25" t="e">
        <f t="shared" si="253"/>
        <v>#N/A</v>
      </c>
      <c r="BJ254" s="25" t="e">
        <f>VLOOKUP($C$124,$D$3:$K$63,$A$70,0)*(B196-B195)</f>
        <v>#N/A</v>
      </c>
      <c r="BK254" s="25" t="e">
        <f>VLOOKUP($C$125,$D$3:$K$63,$A$70,0)*(B195-B194)</f>
        <v>#N/A</v>
      </c>
      <c r="BL254" s="25" t="e">
        <f>VLOOKUP($C$126,$D$3:$K$63,$A$70,0)*B194</f>
        <v>#N/A</v>
      </c>
      <c r="BM254" s="21" t="e">
        <f t="shared" si="178"/>
        <v>#N/A</v>
      </c>
      <c r="BP254" s="18">
        <v>2060</v>
      </c>
      <c r="BQ254" s="14" t="e">
        <f t="shared" si="241"/>
        <v>#N/A</v>
      </c>
      <c r="BR254" s="14" t="e">
        <f t="shared" si="241"/>
        <v>#N/A</v>
      </c>
      <c r="BS254" s="14" t="e">
        <f t="shared" si="241"/>
        <v>#N/A</v>
      </c>
      <c r="BT254" s="14" t="e">
        <f t="shared" si="241"/>
        <v>#N/A</v>
      </c>
      <c r="BU254" s="14" t="e">
        <f t="shared" si="241"/>
        <v>#N/A</v>
      </c>
      <c r="BV254" s="14" t="e">
        <f t="shared" si="241"/>
        <v>#N/A</v>
      </c>
      <c r="BW254" s="14" t="e">
        <f t="shared" si="241"/>
        <v>#N/A</v>
      </c>
      <c r="BX254" s="14" t="e">
        <f t="shared" si="241"/>
        <v>#N/A</v>
      </c>
      <c r="BY254" s="14" t="e">
        <f t="shared" si="241"/>
        <v>#N/A</v>
      </c>
      <c r="BZ254" s="14" t="e">
        <f t="shared" si="241"/>
        <v>#N/A</v>
      </c>
      <c r="CA254" s="14" t="e">
        <f t="shared" si="241"/>
        <v>#N/A</v>
      </c>
      <c r="CB254" s="14" t="e">
        <f t="shared" si="241"/>
        <v>#N/A</v>
      </c>
      <c r="CC254" s="14" t="e">
        <f t="shared" si="241"/>
        <v>#N/A</v>
      </c>
      <c r="CD254" s="14" t="e">
        <f t="shared" si="241"/>
        <v>#N/A</v>
      </c>
      <c r="CE254" s="14" t="e">
        <f t="shared" si="241"/>
        <v>#N/A</v>
      </c>
      <c r="CF254" s="14" t="e">
        <f t="shared" si="239"/>
        <v>#N/A</v>
      </c>
      <c r="CG254" s="14" t="e">
        <f t="shared" si="232"/>
        <v>#N/A</v>
      </c>
      <c r="CH254" s="14" t="e">
        <f t="shared" si="232"/>
        <v>#N/A</v>
      </c>
      <c r="CI254" s="14" t="e">
        <f t="shared" si="232"/>
        <v>#N/A</v>
      </c>
      <c r="CJ254" s="14" t="e">
        <f t="shared" si="232"/>
        <v>#N/A</v>
      </c>
      <c r="CK254" s="14" t="e">
        <f t="shared" si="230"/>
        <v>#N/A</v>
      </c>
      <c r="CL254" s="14" t="e">
        <f t="shared" si="230"/>
        <v>#N/A</v>
      </c>
      <c r="CM254" s="14" t="e">
        <f t="shared" si="230"/>
        <v>#N/A</v>
      </c>
      <c r="CN254" s="14" t="e">
        <f t="shared" si="230"/>
        <v>#N/A</v>
      </c>
      <c r="CO254" s="14" t="e">
        <f t="shared" si="230"/>
        <v>#N/A</v>
      </c>
      <c r="CP254" s="14" t="e">
        <f t="shared" si="230"/>
        <v>#N/A</v>
      </c>
      <c r="CQ254" s="14" t="e">
        <f t="shared" si="230"/>
        <v>#N/A</v>
      </c>
      <c r="CR254" s="14" t="e">
        <f t="shared" si="230"/>
        <v>#N/A</v>
      </c>
      <c r="CS254" s="14" t="e">
        <f t="shared" si="230"/>
        <v>#N/A</v>
      </c>
      <c r="CT254" s="14" t="e">
        <f t="shared" si="230"/>
        <v>#N/A</v>
      </c>
      <c r="CU254" s="14" t="e">
        <f t="shared" si="230"/>
        <v>#N/A</v>
      </c>
      <c r="CV254" s="14" t="e">
        <f t="shared" si="230"/>
        <v>#N/A</v>
      </c>
      <c r="CW254" s="14" t="e">
        <f t="shared" si="210"/>
        <v>#N/A</v>
      </c>
      <c r="CX254" s="14" t="e">
        <f t="shared" si="210"/>
        <v>#N/A</v>
      </c>
      <c r="CY254" s="14" t="e">
        <f t="shared" si="210"/>
        <v>#N/A</v>
      </c>
      <c r="CZ254" s="14" t="e">
        <f t="shared" si="210"/>
        <v>#N/A</v>
      </c>
      <c r="DA254" s="14" t="e">
        <f t="shared" si="210"/>
        <v>#N/A</v>
      </c>
      <c r="DB254" s="14" t="e">
        <f t="shared" si="210"/>
        <v>#N/A</v>
      </c>
      <c r="DC254" s="14" t="e">
        <f t="shared" si="210"/>
        <v>#N/A</v>
      </c>
      <c r="DD254" s="14" t="e">
        <f t="shared" si="210"/>
        <v>#N/A</v>
      </c>
      <c r="DE254" s="14" t="e">
        <f t="shared" si="210"/>
        <v>#N/A</v>
      </c>
      <c r="DF254" s="14" t="e">
        <f t="shared" si="210"/>
        <v>#N/A</v>
      </c>
      <c r="DG254" s="14" t="e">
        <f t="shared" si="210"/>
        <v>#N/A</v>
      </c>
      <c r="DH254" s="14" t="e">
        <f t="shared" si="210"/>
        <v>#N/A</v>
      </c>
      <c r="DI254" s="14" t="e">
        <f t="shared" si="210"/>
        <v>#N/A</v>
      </c>
      <c r="DJ254" s="14" t="e">
        <f t="shared" si="210"/>
        <v>#N/A</v>
      </c>
      <c r="DK254" s="14" t="e">
        <f t="shared" si="210"/>
        <v>#N/A</v>
      </c>
      <c r="DL254" s="14" t="e">
        <f t="shared" si="210"/>
        <v>#N/A</v>
      </c>
      <c r="DM254" s="14" t="e">
        <f t="shared" ref="DM254" si="254">AZ254/$BM254</f>
        <v>#N/A</v>
      </c>
      <c r="DN254" s="14" t="e">
        <f t="shared" si="219"/>
        <v>#N/A</v>
      </c>
      <c r="DO254" s="14" t="e">
        <f t="shared" si="219"/>
        <v>#N/A</v>
      </c>
      <c r="DP254" s="14" t="e">
        <f t="shared" si="219"/>
        <v>#N/A</v>
      </c>
      <c r="DQ254" s="14" t="e">
        <f t="shared" si="217"/>
        <v>#N/A</v>
      </c>
      <c r="DR254" s="14" t="e">
        <f t="shared" si="217"/>
        <v>#N/A</v>
      </c>
      <c r="DS254" s="14" t="e">
        <f t="shared" si="197"/>
        <v>#N/A</v>
      </c>
      <c r="DT254" s="14" t="e">
        <f t="shared" si="197"/>
        <v>#N/A</v>
      </c>
      <c r="DU254" s="14" t="e">
        <f t="shared" si="197"/>
        <v>#N/A</v>
      </c>
      <c r="DV254" s="14" t="e">
        <f t="shared" si="197"/>
        <v>#N/A</v>
      </c>
      <c r="DW254" s="14" t="e">
        <f t="shared" si="233"/>
        <v>#N/A</v>
      </c>
      <c r="DX254" s="14" t="e">
        <f t="shared" si="233"/>
        <v>#N/A</v>
      </c>
      <c r="DY254" s="14" t="e">
        <f t="shared" si="233"/>
        <v>#N/A</v>
      </c>
      <c r="DZ254" s="14" t="e">
        <f t="shared" si="228"/>
        <v>#N/A</v>
      </c>
    </row>
    <row r="256" spans="2:130">
      <c r="B256" s="19" t="s">
        <v>16</v>
      </c>
      <c r="C256" s="18" t="s">
        <v>47</v>
      </c>
      <c r="N256" s="18"/>
      <c r="U256" s="21"/>
      <c r="W256" s="18"/>
      <c r="AD256" s="21"/>
      <c r="AF256" s="18"/>
      <c r="AM256" s="21"/>
      <c r="AO256" s="18"/>
      <c r="AV256" s="21"/>
      <c r="BN256" s="113" t="s">
        <v>48</v>
      </c>
      <c r="BO256" s="113"/>
    </row>
    <row r="257" spans="1:130">
      <c r="A257" s="22" t="s">
        <v>34</v>
      </c>
      <c r="B257" s="22" t="s">
        <v>43</v>
      </c>
      <c r="C257" s="22" t="s">
        <v>41</v>
      </c>
      <c r="D257" s="22">
        <v>2000</v>
      </c>
      <c r="E257" s="22">
        <v>2001</v>
      </c>
      <c r="F257" s="22">
        <v>2002</v>
      </c>
      <c r="G257" s="22">
        <v>2003</v>
      </c>
      <c r="H257" s="22">
        <v>2004</v>
      </c>
      <c r="I257" s="22">
        <v>2005</v>
      </c>
      <c r="J257" s="22">
        <v>2006</v>
      </c>
      <c r="K257" s="22">
        <v>2007</v>
      </c>
      <c r="L257" s="22">
        <v>2008</v>
      </c>
      <c r="M257" s="22">
        <v>2009</v>
      </c>
      <c r="N257" s="22">
        <v>2010</v>
      </c>
      <c r="O257" s="22">
        <v>2011</v>
      </c>
      <c r="P257" s="22">
        <v>2012</v>
      </c>
      <c r="Q257" s="22">
        <v>2013</v>
      </c>
      <c r="R257" s="22">
        <v>2014</v>
      </c>
      <c r="S257" s="22">
        <v>2015</v>
      </c>
      <c r="T257" s="22">
        <v>2016</v>
      </c>
      <c r="U257" s="22">
        <v>2017</v>
      </c>
      <c r="V257" s="22">
        <v>2018</v>
      </c>
      <c r="W257" s="22">
        <v>2019</v>
      </c>
      <c r="X257" s="22">
        <v>2020</v>
      </c>
      <c r="Y257" s="22">
        <v>2021</v>
      </c>
      <c r="Z257" s="22">
        <v>2022</v>
      </c>
      <c r="AA257" s="22">
        <v>2023</v>
      </c>
      <c r="AB257" s="22">
        <v>2024</v>
      </c>
      <c r="AC257" s="22">
        <v>2025</v>
      </c>
      <c r="AD257" s="22">
        <v>2026</v>
      </c>
      <c r="AE257" s="22">
        <v>2027</v>
      </c>
      <c r="AF257" s="22">
        <v>2028</v>
      </c>
      <c r="AG257" s="22">
        <v>2029</v>
      </c>
      <c r="AH257" s="22">
        <v>2030</v>
      </c>
      <c r="AI257" s="22">
        <v>2031</v>
      </c>
      <c r="AJ257" s="22">
        <v>2032</v>
      </c>
      <c r="AK257" s="22">
        <v>2033</v>
      </c>
      <c r="AL257" s="22">
        <v>2034</v>
      </c>
      <c r="AM257" s="22">
        <v>2035</v>
      </c>
      <c r="AN257" s="22">
        <v>2036</v>
      </c>
      <c r="AO257" s="22">
        <v>2037</v>
      </c>
      <c r="AP257" s="22">
        <v>2038</v>
      </c>
      <c r="AQ257" s="22">
        <v>2039</v>
      </c>
      <c r="AR257" s="22">
        <v>2040</v>
      </c>
      <c r="AS257" s="22">
        <v>2041</v>
      </c>
      <c r="AT257" s="22">
        <v>2042</v>
      </c>
      <c r="AU257" s="22">
        <v>2043</v>
      </c>
      <c r="AV257" s="22">
        <v>2044</v>
      </c>
      <c r="AW257" s="22">
        <v>2045</v>
      </c>
      <c r="AX257" s="22">
        <v>2046</v>
      </c>
      <c r="AY257" s="22">
        <v>2047</v>
      </c>
      <c r="AZ257" s="22">
        <v>2048</v>
      </c>
      <c r="BA257" s="22">
        <v>2049</v>
      </c>
      <c r="BB257" s="22">
        <v>2050</v>
      </c>
      <c r="BC257" s="22">
        <v>2051</v>
      </c>
      <c r="BD257" s="22">
        <v>2052</v>
      </c>
      <c r="BE257" s="22">
        <v>2053</v>
      </c>
      <c r="BF257" s="22">
        <v>2054</v>
      </c>
      <c r="BG257" s="22">
        <v>2055</v>
      </c>
      <c r="BH257" s="22">
        <v>2056</v>
      </c>
      <c r="BI257" s="22">
        <v>2057</v>
      </c>
      <c r="BJ257" s="22">
        <v>2058</v>
      </c>
      <c r="BK257" s="22">
        <v>2059</v>
      </c>
      <c r="BL257" s="22">
        <v>2060</v>
      </c>
      <c r="BM257" s="22" t="s">
        <v>46</v>
      </c>
      <c r="BN257" s="22"/>
      <c r="BO257" s="22"/>
      <c r="BP257" s="22" t="s">
        <v>41</v>
      </c>
      <c r="BQ257" s="22">
        <v>2000</v>
      </c>
      <c r="BR257" s="22">
        <v>2001</v>
      </c>
      <c r="BS257" s="22">
        <v>2002</v>
      </c>
      <c r="BT257" s="22">
        <v>2003</v>
      </c>
      <c r="BU257" s="22">
        <v>2004</v>
      </c>
      <c r="BV257" s="22">
        <v>2005</v>
      </c>
      <c r="BW257" s="22">
        <v>2006</v>
      </c>
      <c r="BX257" s="22">
        <v>2007</v>
      </c>
      <c r="BY257" s="22">
        <v>2008</v>
      </c>
      <c r="BZ257" s="22">
        <v>2009</v>
      </c>
      <c r="CA257" s="22">
        <v>2010</v>
      </c>
      <c r="CB257" s="22">
        <v>2011</v>
      </c>
      <c r="CC257" s="22">
        <v>2012</v>
      </c>
      <c r="CD257" s="22">
        <v>2013</v>
      </c>
      <c r="CE257" s="22">
        <v>2014</v>
      </c>
      <c r="CF257" s="22">
        <v>2015</v>
      </c>
      <c r="CG257" s="22">
        <v>2016</v>
      </c>
      <c r="CH257" s="22">
        <v>2017</v>
      </c>
      <c r="CI257" s="22">
        <v>2018</v>
      </c>
      <c r="CJ257" s="22">
        <v>2019</v>
      </c>
      <c r="CK257" s="22">
        <v>2020</v>
      </c>
      <c r="CL257" s="22">
        <v>2021</v>
      </c>
      <c r="CM257" s="22">
        <v>2022</v>
      </c>
      <c r="CN257" s="22">
        <v>2023</v>
      </c>
      <c r="CO257" s="22">
        <v>2024</v>
      </c>
      <c r="CP257" s="22">
        <v>2025</v>
      </c>
      <c r="CQ257" s="22">
        <v>2026</v>
      </c>
      <c r="CR257" s="22">
        <v>2027</v>
      </c>
      <c r="CS257" s="22">
        <v>2028</v>
      </c>
      <c r="CT257" s="22">
        <v>2029</v>
      </c>
      <c r="CU257" s="22">
        <v>2030</v>
      </c>
      <c r="CV257" s="22">
        <v>2031</v>
      </c>
      <c r="CW257" s="22">
        <v>2032</v>
      </c>
      <c r="CX257" s="22">
        <v>2033</v>
      </c>
      <c r="CY257" s="22">
        <v>2034</v>
      </c>
      <c r="CZ257" s="22">
        <v>2035</v>
      </c>
      <c r="DA257" s="22">
        <v>2036</v>
      </c>
      <c r="DB257" s="22">
        <v>2037</v>
      </c>
      <c r="DC257" s="22">
        <v>2038</v>
      </c>
      <c r="DD257" s="22">
        <v>2039</v>
      </c>
      <c r="DE257" s="22">
        <v>2040</v>
      </c>
      <c r="DF257" s="22">
        <v>2041</v>
      </c>
      <c r="DG257" s="22">
        <v>2042</v>
      </c>
      <c r="DH257" s="22">
        <v>2043</v>
      </c>
      <c r="DI257" s="22">
        <v>2044</v>
      </c>
      <c r="DJ257" s="22">
        <v>2045</v>
      </c>
      <c r="DK257" s="22">
        <v>2046</v>
      </c>
      <c r="DL257" s="22">
        <v>2047</v>
      </c>
      <c r="DM257" s="22">
        <v>2048</v>
      </c>
      <c r="DN257" s="22">
        <v>2049</v>
      </c>
      <c r="DO257" s="22">
        <v>2050</v>
      </c>
      <c r="DP257" s="22">
        <v>2051</v>
      </c>
      <c r="DQ257" s="22">
        <v>2052</v>
      </c>
      <c r="DR257" s="22">
        <v>2053</v>
      </c>
      <c r="DS257" s="22">
        <v>2054</v>
      </c>
      <c r="DT257" s="22">
        <v>2055</v>
      </c>
      <c r="DU257" s="22">
        <v>2056</v>
      </c>
      <c r="DV257" s="22">
        <v>2057</v>
      </c>
      <c r="DW257" s="22">
        <v>2058</v>
      </c>
      <c r="DX257" s="22">
        <v>2059</v>
      </c>
      <c r="DY257" s="22">
        <v>2060</v>
      </c>
      <c r="DZ257" s="22" t="s">
        <v>49</v>
      </c>
    </row>
    <row r="258" spans="1:130">
      <c r="A258" s="18">
        <v>0</v>
      </c>
      <c r="B258" s="15">
        <f>B194</f>
        <v>0</v>
      </c>
      <c r="C258" s="18">
        <v>2000</v>
      </c>
      <c r="D258" s="25">
        <f>VLOOKUP($C$66,$D$3:$K$63,$A$71,0)*B258</f>
        <v>0</v>
      </c>
      <c r="E258" s="25"/>
      <c r="F258" s="25"/>
      <c r="G258" s="25"/>
      <c r="H258" s="25"/>
      <c r="I258" s="25"/>
      <c r="J258" s="25"/>
      <c r="K258" s="25"/>
      <c r="L258" s="25"/>
      <c r="M258" s="25"/>
      <c r="N258" s="25"/>
      <c r="O258" s="25"/>
      <c r="P258" s="25"/>
      <c r="Q258" s="25"/>
      <c r="R258" s="25"/>
      <c r="S258" s="25"/>
      <c r="T258" s="25"/>
      <c r="U258" s="25"/>
      <c r="V258" s="25"/>
      <c r="W258" s="25"/>
      <c r="X258" s="25"/>
      <c r="Y258" s="25"/>
      <c r="Z258" s="25"/>
      <c r="AA258" s="25"/>
      <c r="AB258" s="25"/>
      <c r="AC258" s="25"/>
      <c r="AD258" s="25"/>
      <c r="AE258" s="25"/>
      <c r="AF258" s="25"/>
      <c r="AG258" s="25"/>
      <c r="AH258" s="25"/>
      <c r="AI258" s="25"/>
      <c r="AJ258" s="25"/>
      <c r="AK258" s="25"/>
      <c r="AL258" s="25"/>
      <c r="AM258" s="25"/>
      <c r="AN258" s="25"/>
      <c r="AO258" s="25"/>
      <c r="AP258" s="25"/>
      <c r="AQ258" s="25"/>
      <c r="AR258" s="25"/>
      <c r="AS258" s="25"/>
      <c r="AT258" s="25"/>
      <c r="AU258" s="25"/>
      <c r="AV258" s="25"/>
      <c r="AW258" s="25"/>
      <c r="AX258" s="25"/>
      <c r="AY258" s="25"/>
      <c r="AZ258" s="25"/>
      <c r="BA258" s="25"/>
      <c r="BB258" s="25"/>
      <c r="BC258" s="25"/>
      <c r="BD258" s="25"/>
      <c r="BE258" s="25"/>
      <c r="BF258" s="25"/>
      <c r="BG258" s="25"/>
      <c r="BH258" s="25"/>
      <c r="BI258" s="25"/>
      <c r="BJ258" s="25"/>
      <c r="BK258" s="25"/>
      <c r="BL258" s="25"/>
      <c r="BM258" s="21">
        <f>SUM(D258:BL258)</f>
        <v>0</v>
      </c>
      <c r="BP258" s="18">
        <v>2000</v>
      </c>
      <c r="BQ258" s="14" t="e">
        <f>D258/$BM258</f>
        <v>#DIV/0!</v>
      </c>
      <c r="BR258" s="14" t="e">
        <f t="shared" ref="BR258:CG273" si="255">E258/$BM258</f>
        <v>#DIV/0!</v>
      </c>
      <c r="BS258" s="14" t="e">
        <f t="shared" si="255"/>
        <v>#DIV/0!</v>
      </c>
      <c r="BT258" s="14" t="e">
        <f t="shared" si="255"/>
        <v>#DIV/0!</v>
      </c>
      <c r="BU258" s="14" t="e">
        <f t="shared" si="255"/>
        <v>#DIV/0!</v>
      </c>
      <c r="BV258" s="14" t="e">
        <f t="shared" si="255"/>
        <v>#DIV/0!</v>
      </c>
      <c r="BW258" s="14" t="e">
        <f t="shared" si="255"/>
        <v>#DIV/0!</v>
      </c>
      <c r="BX258" s="14" t="e">
        <f t="shared" si="255"/>
        <v>#DIV/0!</v>
      </c>
      <c r="BY258" s="14" t="e">
        <f t="shared" si="255"/>
        <v>#DIV/0!</v>
      </c>
      <c r="BZ258" s="14" t="e">
        <f t="shared" si="255"/>
        <v>#DIV/0!</v>
      </c>
      <c r="CA258" s="14" t="e">
        <f t="shared" si="255"/>
        <v>#DIV/0!</v>
      </c>
      <c r="CB258" s="14" t="e">
        <f t="shared" si="255"/>
        <v>#DIV/0!</v>
      </c>
      <c r="CC258" s="14" t="e">
        <f t="shared" si="255"/>
        <v>#DIV/0!</v>
      </c>
      <c r="CD258" s="14" t="e">
        <f t="shared" si="255"/>
        <v>#DIV/0!</v>
      </c>
      <c r="CE258" s="14" t="e">
        <f t="shared" si="255"/>
        <v>#DIV/0!</v>
      </c>
      <c r="CF258" s="14" t="e">
        <f t="shared" si="255"/>
        <v>#DIV/0!</v>
      </c>
      <c r="CG258" s="14" t="e">
        <f t="shared" si="255"/>
        <v>#DIV/0!</v>
      </c>
      <c r="CH258" s="14" t="e">
        <f t="shared" ref="CH258:CW283" si="256">U258/$BM258</f>
        <v>#DIV/0!</v>
      </c>
      <c r="CI258" s="14" t="e">
        <f t="shared" si="256"/>
        <v>#DIV/0!</v>
      </c>
      <c r="CJ258" s="14" t="e">
        <f t="shared" si="256"/>
        <v>#DIV/0!</v>
      </c>
      <c r="CK258" s="14" t="e">
        <f t="shared" si="256"/>
        <v>#DIV/0!</v>
      </c>
      <c r="CL258" s="14" t="e">
        <f t="shared" si="256"/>
        <v>#DIV/0!</v>
      </c>
      <c r="CM258" s="14" t="e">
        <f>Z258/$BM258</f>
        <v>#DIV/0!</v>
      </c>
      <c r="CN258" s="14" t="e">
        <f t="shared" ref="CN258:DC273" si="257">AA258/$BM258</f>
        <v>#DIV/0!</v>
      </c>
      <c r="CO258" s="14" t="e">
        <f t="shared" si="257"/>
        <v>#DIV/0!</v>
      </c>
      <c r="CP258" s="14" t="e">
        <f t="shared" si="257"/>
        <v>#DIV/0!</v>
      </c>
      <c r="CQ258" s="14" t="e">
        <f t="shared" si="257"/>
        <v>#DIV/0!</v>
      </c>
      <c r="CR258" s="14" t="e">
        <f t="shared" si="257"/>
        <v>#DIV/0!</v>
      </c>
      <c r="CS258" s="14" t="e">
        <f t="shared" si="257"/>
        <v>#DIV/0!</v>
      </c>
      <c r="CT258" s="14" t="e">
        <f t="shared" si="257"/>
        <v>#DIV/0!</v>
      </c>
      <c r="CU258" s="14" t="e">
        <f t="shared" si="257"/>
        <v>#DIV/0!</v>
      </c>
      <c r="CV258" s="14" t="e">
        <f t="shared" si="257"/>
        <v>#DIV/0!</v>
      </c>
      <c r="CW258" s="14" t="e">
        <f t="shared" si="257"/>
        <v>#DIV/0!</v>
      </c>
      <c r="CX258" s="14" t="e">
        <f t="shared" si="257"/>
        <v>#DIV/0!</v>
      </c>
      <c r="CY258" s="14" t="e">
        <f t="shared" si="257"/>
        <v>#DIV/0!</v>
      </c>
      <c r="CZ258" s="14" t="e">
        <f t="shared" si="257"/>
        <v>#DIV/0!</v>
      </c>
      <c r="DA258" s="14" t="e">
        <f t="shared" si="257"/>
        <v>#DIV/0!</v>
      </c>
      <c r="DB258" s="14" t="e">
        <f t="shared" si="257"/>
        <v>#DIV/0!</v>
      </c>
      <c r="DC258" s="14" t="e">
        <f t="shared" si="257"/>
        <v>#DIV/0!</v>
      </c>
      <c r="DD258" s="14" t="e">
        <f t="shared" ref="DD258:DS273" si="258">AQ258/$BM258</f>
        <v>#DIV/0!</v>
      </c>
      <c r="DE258" s="14" t="e">
        <f t="shared" si="258"/>
        <v>#DIV/0!</v>
      </c>
      <c r="DF258" s="14" t="e">
        <f t="shared" si="258"/>
        <v>#DIV/0!</v>
      </c>
      <c r="DG258" s="14" t="e">
        <f t="shared" si="258"/>
        <v>#DIV/0!</v>
      </c>
      <c r="DH258" s="14" t="e">
        <f t="shared" si="258"/>
        <v>#DIV/0!</v>
      </c>
      <c r="DI258" s="14" t="e">
        <f t="shared" si="258"/>
        <v>#DIV/0!</v>
      </c>
      <c r="DJ258" s="14" t="e">
        <f t="shared" si="258"/>
        <v>#DIV/0!</v>
      </c>
      <c r="DK258" s="14" t="e">
        <f t="shared" si="258"/>
        <v>#DIV/0!</v>
      </c>
      <c r="DL258" s="14" t="e">
        <f t="shared" si="258"/>
        <v>#DIV/0!</v>
      </c>
      <c r="DM258" s="14" t="e">
        <f t="shared" si="258"/>
        <v>#DIV/0!</v>
      </c>
      <c r="DN258" s="14" t="e">
        <f t="shared" si="258"/>
        <v>#DIV/0!</v>
      </c>
      <c r="DO258" s="14" t="e">
        <f t="shared" si="258"/>
        <v>#DIV/0!</v>
      </c>
      <c r="DP258" s="14" t="e">
        <f t="shared" si="258"/>
        <v>#DIV/0!</v>
      </c>
      <c r="DQ258" s="14" t="e">
        <f t="shared" si="258"/>
        <v>#DIV/0!</v>
      </c>
      <c r="DR258" s="14" t="e">
        <f t="shared" si="258"/>
        <v>#DIV/0!</v>
      </c>
      <c r="DS258" s="14" t="e">
        <f t="shared" si="258"/>
        <v>#DIV/0!</v>
      </c>
      <c r="DT258" s="14" t="e">
        <f t="shared" ref="DT258:DY300" si="259">BG258/$BM258</f>
        <v>#DIV/0!</v>
      </c>
      <c r="DU258" s="14" t="e">
        <f t="shared" si="259"/>
        <v>#DIV/0!</v>
      </c>
      <c r="DV258" s="14" t="e">
        <f t="shared" si="259"/>
        <v>#DIV/0!</v>
      </c>
      <c r="DW258" s="14" t="e">
        <f t="shared" si="259"/>
        <v>#DIV/0!</v>
      </c>
      <c r="DX258" s="14" t="e">
        <f t="shared" si="259"/>
        <v>#DIV/0!</v>
      </c>
      <c r="DY258" s="14" t="e">
        <f t="shared" si="259"/>
        <v>#DIV/0!</v>
      </c>
      <c r="DZ258" s="14" t="e">
        <f>SUM(BQ258:DY258)</f>
        <v>#DIV/0!</v>
      </c>
    </row>
    <row r="259" spans="1:130">
      <c r="A259" s="18">
        <v>1</v>
      </c>
      <c r="B259" s="15">
        <f t="shared" ref="B259:B278" si="260">B195</f>
        <v>7.6923076923076872E-2</v>
      </c>
      <c r="C259" s="18">
        <v>2001</v>
      </c>
      <c r="D259" s="25">
        <f>VLOOKUP($C$66,$D$3:$K$63,$A$71,0)*(B259-B258)</f>
        <v>0</v>
      </c>
      <c r="E259" s="25">
        <f>VLOOKUP($C$67,$D$3:$K$63,$A$71,0)*B258</f>
        <v>0</v>
      </c>
      <c r="F259" s="25"/>
      <c r="G259" s="25"/>
      <c r="H259" s="25"/>
      <c r="I259" s="25"/>
      <c r="J259" s="25"/>
      <c r="K259" s="25"/>
      <c r="L259" s="25"/>
      <c r="M259" s="25"/>
      <c r="N259" s="25"/>
      <c r="O259" s="25"/>
      <c r="P259" s="25"/>
      <c r="Q259" s="25"/>
      <c r="R259" s="25"/>
      <c r="S259" s="25"/>
      <c r="T259" s="25"/>
      <c r="U259" s="25"/>
      <c r="V259" s="25"/>
      <c r="W259" s="25"/>
      <c r="X259" s="25"/>
      <c r="Y259" s="25"/>
      <c r="Z259" s="25"/>
      <c r="AA259" s="25"/>
      <c r="AB259" s="25"/>
      <c r="AC259" s="25"/>
      <c r="AD259" s="25"/>
      <c r="AE259" s="25"/>
      <c r="AF259" s="25"/>
      <c r="AG259" s="25"/>
      <c r="AH259" s="25"/>
      <c r="AI259" s="25"/>
      <c r="AJ259" s="25"/>
      <c r="AK259" s="25"/>
      <c r="AL259" s="25"/>
      <c r="AM259" s="25"/>
      <c r="AN259" s="25"/>
      <c r="AO259" s="25"/>
      <c r="AP259" s="25"/>
      <c r="AQ259" s="25"/>
      <c r="AR259" s="25"/>
      <c r="AS259" s="25"/>
      <c r="AT259" s="25"/>
      <c r="AU259" s="25"/>
      <c r="AV259" s="25"/>
      <c r="AW259" s="25"/>
      <c r="AX259" s="25"/>
      <c r="AY259" s="25"/>
      <c r="AZ259" s="25"/>
      <c r="BA259" s="25"/>
      <c r="BB259" s="25"/>
      <c r="BC259" s="25"/>
      <c r="BD259" s="25"/>
      <c r="BE259" s="25"/>
      <c r="BF259" s="25"/>
      <c r="BG259" s="25"/>
      <c r="BH259" s="25"/>
      <c r="BI259" s="25"/>
      <c r="BJ259" s="25"/>
      <c r="BK259" s="25"/>
      <c r="BL259" s="25"/>
      <c r="BM259" s="21">
        <f t="shared" ref="BM259:BM318" si="261">SUM(D259:BL259)</f>
        <v>0</v>
      </c>
      <c r="BP259" s="18">
        <v>2001</v>
      </c>
      <c r="BQ259" s="14" t="e">
        <f t="shared" ref="BQ259:CF288" si="262">D259/$BM259</f>
        <v>#DIV/0!</v>
      </c>
      <c r="BR259" s="14" t="e">
        <f t="shared" si="255"/>
        <v>#DIV/0!</v>
      </c>
      <c r="BS259" s="14" t="e">
        <f t="shared" si="255"/>
        <v>#DIV/0!</v>
      </c>
      <c r="BT259" s="14" t="e">
        <f t="shared" si="255"/>
        <v>#DIV/0!</v>
      </c>
      <c r="BU259" s="14" t="e">
        <f t="shared" si="255"/>
        <v>#DIV/0!</v>
      </c>
      <c r="BV259" s="14" t="e">
        <f t="shared" si="255"/>
        <v>#DIV/0!</v>
      </c>
      <c r="BW259" s="14" t="e">
        <f t="shared" si="255"/>
        <v>#DIV/0!</v>
      </c>
      <c r="BX259" s="14" t="e">
        <f t="shared" si="255"/>
        <v>#DIV/0!</v>
      </c>
      <c r="BY259" s="14" t="e">
        <f t="shared" si="255"/>
        <v>#DIV/0!</v>
      </c>
      <c r="BZ259" s="14" t="e">
        <f t="shared" si="255"/>
        <v>#DIV/0!</v>
      </c>
      <c r="CA259" s="14" t="e">
        <f t="shared" si="255"/>
        <v>#DIV/0!</v>
      </c>
      <c r="CB259" s="14" t="e">
        <f t="shared" si="255"/>
        <v>#DIV/0!</v>
      </c>
      <c r="CC259" s="14" t="e">
        <f t="shared" si="255"/>
        <v>#DIV/0!</v>
      </c>
      <c r="CD259" s="14" t="e">
        <f t="shared" si="255"/>
        <v>#DIV/0!</v>
      </c>
      <c r="CE259" s="14" t="e">
        <f t="shared" si="255"/>
        <v>#DIV/0!</v>
      </c>
      <c r="CF259" s="14" t="e">
        <f t="shared" si="255"/>
        <v>#DIV/0!</v>
      </c>
      <c r="CG259" s="14" t="e">
        <f t="shared" si="255"/>
        <v>#DIV/0!</v>
      </c>
      <c r="CH259" s="14" t="e">
        <f t="shared" si="256"/>
        <v>#DIV/0!</v>
      </c>
      <c r="CI259" s="14" t="e">
        <f t="shared" si="256"/>
        <v>#DIV/0!</v>
      </c>
      <c r="CJ259" s="14" t="e">
        <f t="shared" si="256"/>
        <v>#DIV/0!</v>
      </c>
      <c r="CK259" s="14" t="e">
        <f t="shared" si="256"/>
        <v>#DIV/0!</v>
      </c>
      <c r="CL259" s="14" t="e">
        <f t="shared" si="256"/>
        <v>#DIV/0!</v>
      </c>
      <c r="CM259" s="14" t="e">
        <f t="shared" si="256"/>
        <v>#DIV/0!</v>
      </c>
      <c r="CN259" s="14" t="e">
        <f t="shared" si="257"/>
        <v>#DIV/0!</v>
      </c>
      <c r="CO259" s="14" t="e">
        <f t="shared" si="257"/>
        <v>#DIV/0!</v>
      </c>
      <c r="CP259" s="14" t="e">
        <f t="shared" si="257"/>
        <v>#DIV/0!</v>
      </c>
      <c r="CQ259" s="14" t="e">
        <f t="shared" si="257"/>
        <v>#DIV/0!</v>
      </c>
      <c r="CR259" s="14" t="e">
        <f t="shared" si="257"/>
        <v>#DIV/0!</v>
      </c>
      <c r="CS259" s="14" t="e">
        <f t="shared" si="257"/>
        <v>#DIV/0!</v>
      </c>
      <c r="CT259" s="14" t="e">
        <f t="shared" si="257"/>
        <v>#DIV/0!</v>
      </c>
      <c r="CU259" s="14" t="e">
        <f t="shared" si="257"/>
        <v>#DIV/0!</v>
      </c>
      <c r="CV259" s="14" t="e">
        <f t="shared" si="257"/>
        <v>#DIV/0!</v>
      </c>
      <c r="CW259" s="14" t="e">
        <f t="shared" si="257"/>
        <v>#DIV/0!</v>
      </c>
      <c r="CX259" s="14" t="e">
        <f t="shared" si="257"/>
        <v>#DIV/0!</v>
      </c>
      <c r="CY259" s="14" t="e">
        <f t="shared" si="257"/>
        <v>#DIV/0!</v>
      </c>
      <c r="CZ259" s="14" t="e">
        <f t="shared" si="257"/>
        <v>#DIV/0!</v>
      </c>
      <c r="DA259" s="14" t="e">
        <f t="shared" si="257"/>
        <v>#DIV/0!</v>
      </c>
      <c r="DB259" s="14" t="e">
        <f t="shared" si="257"/>
        <v>#DIV/0!</v>
      </c>
      <c r="DC259" s="14" t="e">
        <f t="shared" si="257"/>
        <v>#DIV/0!</v>
      </c>
      <c r="DD259" s="14" t="e">
        <f t="shared" si="258"/>
        <v>#DIV/0!</v>
      </c>
      <c r="DE259" s="14" t="e">
        <f t="shared" si="258"/>
        <v>#DIV/0!</v>
      </c>
      <c r="DF259" s="14" t="e">
        <f t="shared" si="258"/>
        <v>#DIV/0!</v>
      </c>
      <c r="DG259" s="14" t="e">
        <f t="shared" si="258"/>
        <v>#DIV/0!</v>
      </c>
      <c r="DH259" s="14" t="e">
        <f t="shared" si="258"/>
        <v>#DIV/0!</v>
      </c>
      <c r="DI259" s="14" t="e">
        <f t="shared" si="258"/>
        <v>#DIV/0!</v>
      </c>
      <c r="DJ259" s="14" t="e">
        <f t="shared" si="258"/>
        <v>#DIV/0!</v>
      </c>
      <c r="DK259" s="14" t="e">
        <f t="shared" si="258"/>
        <v>#DIV/0!</v>
      </c>
      <c r="DL259" s="14" t="e">
        <f t="shared" si="258"/>
        <v>#DIV/0!</v>
      </c>
      <c r="DM259" s="14" t="e">
        <f t="shared" si="258"/>
        <v>#DIV/0!</v>
      </c>
      <c r="DN259" s="14" t="e">
        <f t="shared" si="258"/>
        <v>#DIV/0!</v>
      </c>
      <c r="DO259" s="14" t="e">
        <f t="shared" si="258"/>
        <v>#DIV/0!</v>
      </c>
      <c r="DP259" s="14" t="e">
        <f t="shared" si="258"/>
        <v>#DIV/0!</v>
      </c>
      <c r="DQ259" s="14" t="e">
        <f t="shared" si="258"/>
        <v>#DIV/0!</v>
      </c>
      <c r="DR259" s="14" t="e">
        <f t="shared" si="258"/>
        <v>#DIV/0!</v>
      </c>
      <c r="DS259" s="14" t="e">
        <f t="shared" si="258"/>
        <v>#DIV/0!</v>
      </c>
      <c r="DT259" s="14" t="e">
        <f t="shared" si="259"/>
        <v>#DIV/0!</v>
      </c>
      <c r="DU259" s="14" t="e">
        <f t="shared" si="259"/>
        <v>#DIV/0!</v>
      </c>
      <c r="DV259" s="14" t="e">
        <f t="shared" si="259"/>
        <v>#DIV/0!</v>
      </c>
      <c r="DW259" s="14" t="e">
        <f t="shared" si="259"/>
        <v>#DIV/0!</v>
      </c>
      <c r="DX259" s="14" t="e">
        <f t="shared" si="259"/>
        <v>#DIV/0!</v>
      </c>
      <c r="DY259" s="14" t="e">
        <f t="shared" si="259"/>
        <v>#DIV/0!</v>
      </c>
      <c r="DZ259" s="14" t="e">
        <f t="shared" ref="DZ259:DZ296" si="263">SUM(BQ259:DY259)</f>
        <v>#DIV/0!</v>
      </c>
    </row>
    <row r="260" spans="1:130">
      <c r="A260" s="18">
        <v>2</v>
      </c>
      <c r="B260" s="15">
        <f t="shared" si="260"/>
        <v>0.15384615384615374</v>
      </c>
      <c r="C260" s="18">
        <v>2002</v>
      </c>
      <c r="D260" s="25">
        <f t="shared" ref="D260:D278" si="264">VLOOKUP($C$66,$D$3:$K$63,$A$71,0)*(B260-B259)</f>
        <v>0</v>
      </c>
      <c r="E260" s="25">
        <f>VLOOKUP($C$67,$D$3:$K$63,$A$71,0)*(B259-B258)</f>
        <v>0</v>
      </c>
      <c r="F260" s="25">
        <f>VLOOKUP($C$68,$D$3:$K$63,$A$71,0)*B258</f>
        <v>0</v>
      </c>
      <c r="G260" s="25"/>
      <c r="H260" s="25"/>
      <c r="I260" s="25"/>
      <c r="J260" s="25"/>
      <c r="K260" s="25"/>
      <c r="L260" s="25"/>
      <c r="M260" s="25"/>
      <c r="N260" s="25"/>
      <c r="O260" s="25"/>
      <c r="P260" s="25"/>
      <c r="Q260" s="25"/>
      <c r="R260" s="25"/>
      <c r="S260" s="25"/>
      <c r="T260" s="25"/>
      <c r="U260" s="25"/>
      <c r="V260" s="25"/>
      <c r="W260" s="25"/>
      <c r="X260" s="25"/>
      <c r="Y260" s="25"/>
      <c r="Z260" s="25"/>
      <c r="AA260" s="25"/>
      <c r="AB260" s="25"/>
      <c r="AC260" s="25"/>
      <c r="AD260" s="25"/>
      <c r="AE260" s="25"/>
      <c r="AF260" s="25"/>
      <c r="AG260" s="25"/>
      <c r="AH260" s="25"/>
      <c r="AI260" s="25"/>
      <c r="AJ260" s="25"/>
      <c r="AK260" s="25"/>
      <c r="AL260" s="25"/>
      <c r="AM260" s="25"/>
      <c r="AN260" s="25"/>
      <c r="AO260" s="25"/>
      <c r="AP260" s="25"/>
      <c r="AQ260" s="25"/>
      <c r="AR260" s="25"/>
      <c r="AS260" s="25"/>
      <c r="AT260" s="25"/>
      <c r="AU260" s="25"/>
      <c r="AV260" s="25"/>
      <c r="AW260" s="25"/>
      <c r="AX260" s="25"/>
      <c r="AY260" s="25"/>
      <c r="AZ260" s="25"/>
      <c r="BA260" s="25"/>
      <c r="BB260" s="25"/>
      <c r="BC260" s="25"/>
      <c r="BD260" s="25"/>
      <c r="BE260" s="25"/>
      <c r="BF260" s="25"/>
      <c r="BG260" s="25"/>
      <c r="BH260" s="25"/>
      <c r="BI260" s="25"/>
      <c r="BJ260" s="25"/>
      <c r="BK260" s="25"/>
      <c r="BL260" s="25"/>
      <c r="BM260" s="21">
        <f t="shared" si="261"/>
        <v>0</v>
      </c>
      <c r="BP260" s="18">
        <v>2002</v>
      </c>
      <c r="BQ260" s="14" t="e">
        <f t="shared" si="262"/>
        <v>#DIV/0!</v>
      </c>
      <c r="BR260" s="14" t="e">
        <f t="shared" si="255"/>
        <v>#DIV/0!</v>
      </c>
      <c r="BS260" s="14" t="e">
        <f t="shared" si="255"/>
        <v>#DIV/0!</v>
      </c>
      <c r="BT260" s="14" t="e">
        <f t="shared" si="255"/>
        <v>#DIV/0!</v>
      </c>
      <c r="BU260" s="14" t="e">
        <f t="shared" si="255"/>
        <v>#DIV/0!</v>
      </c>
      <c r="BV260" s="14" t="e">
        <f t="shared" si="255"/>
        <v>#DIV/0!</v>
      </c>
      <c r="BW260" s="14" t="e">
        <f t="shared" si="255"/>
        <v>#DIV/0!</v>
      </c>
      <c r="BX260" s="14" t="e">
        <f t="shared" si="255"/>
        <v>#DIV/0!</v>
      </c>
      <c r="BY260" s="14" t="e">
        <f t="shared" si="255"/>
        <v>#DIV/0!</v>
      </c>
      <c r="BZ260" s="14" t="e">
        <f t="shared" si="255"/>
        <v>#DIV/0!</v>
      </c>
      <c r="CA260" s="14" t="e">
        <f t="shared" si="255"/>
        <v>#DIV/0!</v>
      </c>
      <c r="CB260" s="14" t="e">
        <f t="shared" si="255"/>
        <v>#DIV/0!</v>
      </c>
      <c r="CC260" s="14" t="e">
        <f t="shared" si="255"/>
        <v>#DIV/0!</v>
      </c>
      <c r="CD260" s="14" t="e">
        <f t="shared" si="255"/>
        <v>#DIV/0!</v>
      </c>
      <c r="CE260" s="14" t="e">
        <f t="shared" si="255"/>
        <v>#DIV/0!</v>
      </c>
      <c r="CF260" s="14" t="e">
        <f t="shared" si="255"/>
        <v>#DIV/0!</v>
      </c>
      <c r="CG260" s="14" t="e">
        <f t="shared" si="255"/>
        <v>#DIV/0!</v>
      </c>
      <c r="CH260" s="14" t="e">
        <f t="shared" si="256"/>
        <v>#DIV/0!</v>
      </c>
      <c r="CI260" s="14" t="e">
        <f t="shared" si="256"/>
        <v>#DIV/0!</v>
      </c>
      <c r="CJ260" s="14" t="e">
        <f t="shared" si="256"/>
        <v>#DIV/0!</v>
      </c>
      <c r="CK260" s="14" t="e">
        <f t="shared" si="256"/>
        <v>#DIV/0!</v>
      </c>
      <c r="CL260" s="14" t="e">
        <f t="shared" si="256"/>
        <v>#DIV/0!</v>
      </c>
      <c r="CM260" s="14" t="e">
        <f t="shared" si="256"/>
        <v>#DIV/0!</v>
      </c>
      <c r="CN260" s="14" t="e">
        <f t="shared" si="257"/>
        <v>#DIV/0!</v>
      </c>
      <c r="CO260" s="14" t="e">
        <f t="shared" si="257"/>
        <v>#DIV/0!</v>
      </c>
      <c r="CP260" s="14" t="e">
        <f t="shared" si="257"/>
        <v>#DIV/0!</v>
      </c>
      <c r="CQ260" s="14" t="e">
        <f t="shared" si="257"/>
        <v>#DIV/0!</v>
      </c>
      <c r="CR260" s="14" t="e">
        <f t="shared" si="257"/>
        <v>#DIV/0!</v>
      </c>
      <c r="CS260" s="14" t="e">
        <f t="shared" si="257"/>
        <v>#DIV/0!</v>
      </c>
      <c r="CT260" s="14" t="e">
        <f t="shared" si="257"/>
        <v>#DIV/0!</v>
      </c>
      <c r="CU260" s="14" t="e">
        <f t="shared" si="257"/>
        <v>#DIV/0!</v>
      </c>
      <c r="CV260" s="14" t="e">
        <f t="shared" si="257"/>
        <v>#DIV/0!</v>
      </c>
      <c r="CW260" s="14" t="e">
        <f t="shared" si="257"/>
        <v>#DIV/0!</v>
      </c>
      <c r="CX260" s="14" t="e">
        <f t="shared" si="257"/>
        <v>#DIV/0!</v>
      </c>
      <c r="CY260" s="14" t="e">
        <f t="shared" si="257"/>
        <v>#DIV/0!</v>
      </c>
      <c r="CZ260" s="14" t="e">
        <f t="shared" si="257"/>
        <v>#DIV/0!</v>
      </c>
      <c r="DA260" s="14" t="e">
        <f t="shared" si="257"/>
        <v>#DIV/0!</v>
      </c>
      <c r="DB260" s="14" t="e">
        <f t="shared" si="257"/>
        <v>#DIV/0!</v>
      </c>
      <c r="DC260" s="14" t="e">
        <f t="shared" si="257"/>
        <v>#DIV/0!</v>
      </c>
      <c r="DD260" s="14" t="e">
        <f t="shared" si="258"/>
        <v>#DIV/0!</v>
      </c>
      <c r="DE260" s="14" t="e">
        <f t="shared" si="258"/>
        <v>#DIV/0!</v>
      </c>
      <c r="DF260" s="14" t="e">
        <f t="shared" si="258"/>
        <v>#DIV/0!</v>
      </c>
      <c r="DG260" s="14" t="e">
        <f t="shared" si="258"/>
        <v>#DIV/0!</v>
      </c>
      <c r="DH260" s="14" t="e">
        <f t="shared" si="258"/>
        <v>#DIV/0!</v>
      </c>
      <c r="DI260" s="14" t="e">
        <f t="shared" si="258"/>
        <v>#DIV/0!</v>
      </c>
      <c r="DJ260" s="14" t="e">
        <f t="shared" si="258"/>
        <v>#DIV/0!</v>
      </c>
      <c r="DK260" s="14" t="e">
        <f t="shared" si="258"/>
        <v>#DIV/0!</v>
      </c>
      <c r="DL260" s="14" t="e">
        <f t="shared" si="258"/>
        <v>#DIV/0!</v>
      </c>
      <c r="DM260" s="14" t="e">
        <f t="shared" si="258"/>
        <v>#DIV/0!</v>
      </c>
      <c r="DN260" s="14" t="e">
        <f t="shared" si="258"/>
        <v>#DIV/0!</v>
      </c>
      <c r="DO260" s="14" t="e">
        <f t="shared" si="258"/>
        <v>#DIV/0!</v>
      </c>
      <c r="DP260" s="14" t="e">
        <f t="shared" si="258"/>
        <v>#DIV/0!</v>
      </c>
      <c r="DQ260" s="14" t="e">
        <f t="shared" si="258"/>
        <v>#DIV/0!</v>
      </c>
      <c r="DR260" s="14" t="e">
        <f t="shared" si="258"/>
        <v>#DIV/0!</v>
      </c>
      <c r="DS260" s="14" t="e">
        <f t="shared" si="258"/>
        <v>#DIV/0!</v>
      </c>
      <c r="DT260" s="14" t="e">
        <f t="shared" si="259"/>
        <v>#DIV/0!</v>
      </c>
      <c r="DU260" s="14" t="e">
        <f t="shared" si="259"/>
        <v>#DIV/0!</v>
      </c>
      <c r="DV260" s="14" t="e">
        <f t="shared" si="259"/>
        <v>#DIV/0!</v>
      </c>
      <c r="DW260" s="14" t="e">
        <f t="shared" si="259"/>
        <v>#DIV/0!</v>
      </c>
      <c r="DX260" s="14" t="e">
        <f t="shared" si="259"/>
        <v>#DIV/0!</v>
      </c>
      <c r="DY260" s="14" t="e">
        <f t="shared" si="259"/>
        <v>#DIV/0!</v>
      </c>
      <c r="DZ260" s="14" t="e">
        <f t="shared" si="263"/>
        <v>#DIV/0!</v>
      </c>
    </row>
    <row r="261" spans="1:130">
      <c r="A261" s="18">
        <v>3</v>
      </c>
      <c r="B261" s="15">
        <f t="shared" si="260"/>
        <v>0.23076923076923062</v>
      </c>
      <c r="C261" s="18">
        <v>2003</v>
      </c>
      <c r="D261" s="25">
        <f t="shared" si="264"/>
        <v>0</v>
      </c>
      <c r="E261" s="25">
        <f t="shared" ref="E261:E279" si="265">VLOOKUP($C$67,$D$3:$K$63,$A$71,0)*(B260-B259)</f>
        <v>0</v>
      </c>
      <c r="F261" s="25">
        <f>VLOOKUP($C$68,$D$3:$K$63,$A$71,0)*(B259-B258)</f>
        <v>0</v>
      </c>
      <c r="G261" s="25">
        <f>VLOOKUP($C$69,$D$3:$K$63,$A$71,0)*B258</f>
        <v>0</v>
      </c>
      <c r="H261" s="25"/>
      <c r="I261" s="25"/>
      <c r="J261" s="25"/>
      <c r="K261" s="25"/>
      <c r="L261" s="25"/>
      <c r="M261" s="25"/>
      <c r="N261" s="25"/>
      <c r="O261" s="25"/>
      <c r="P261" s="25"/>
      <c r="Q261" s="25"/>
      <c r="R261" s="25"/>
      <c r="S261" s="25"/>
      <c r="T261" s="25"/>
      <c r="U261" s="25"/>
      <c r="V261" s="25"/>
      <c r="W261" s="25"/>
      <c r="X261" s="25"/>
      <c r="Y261" s="25"/>
      <c r="Z261" s="25"/>
      <c r="AA261" s="25"/>
      <c r="AB261" s="25"/>
      <c r="AC261" s="25"/>
      <c r="AD261" s="25"/>
      <c r="AE261" s="25"/>
      <c r="AF261" s="25"/>
      <c r="AG261" s="25"/>
      <c r="AH261" s="25"/>
      <c r="AI261" s="25"/>
      <c r="AJ261" s="25"/>
      <c r="AK261" s="25"/>
      <c r="AL261" s="25"/>
      <c r="AM261" s="25"/>
      <c r="AN261" s="25"/>
      <c r="AO261" s="25"/>
      <c r="AP261" s="25"/>
      <c r="AQ261" s="25"/>
      <c r="AR261" s="25"/>
      <c r="AS261" s="25"/>
      <c r="AT261" s="25"/>
      <c r="AU261" s="25"/>
      <c r="AV261" s="25"/>
      <c r="AW261" s="25"/>
      <c r="AX261" s="25"/>
      <c r="AY261" s="25"/>
      <c r="AZ261" s="25"/>
      <c r="BA261" s="25"/>
      <c r="BB261" s="25"/>
      <c r="BC261" s="25"/>
      <c r="BD261" s="25"/>
      <c r="BE261" s="25"/>
      <c r="BF261" s="25"/>
      <c r="BG261" s="25"/>
      <c r="BH261" s="25"/>
      <c r="BI261" s="25"/>
      <c r="BJ261" s="25"/>
      <c r="BK261" s="25"/>
      <c r="BL261" s="25"/>
      <c r="BM261" s="21">
        <f t="shared" si="261"/>
        <v>0</v>
      </c>
      <c r="BP261" s="18">
        <v>2003</v>
      </c>
      <c r="BQ261" s="14" t="e">
        <f t="shared" si="262"/>
        <v>#DIV/0!</v>
      </c>
      <c r="BR261" s="14" t="e">
        <f t="shared" si="255"/>
        <v>#DIV/0!</v>
      </c>
      <c r="BS261" s="14" t="e">
        <f t="shared" si="255"/>
        <v>#DIV/0!</v>
      </c>
      <c r="BT261" s="14" t="e">
        <f t="shared" si="255"/>
        <v>#DIV/0!</v>
      </c>
      <c r="BU261" s="14" t="e">
        <f t="shared" si="255"/>
        <v>#DIV/0!</v>
      </c>
      <c r="BV261" s="14" t="e">
        <f t="shared" si="255"/>
        <v>#DIV/0!</v>
      </c>
      <c r="BW261" s="14" t="e">
        <f t="shared" si="255"/>
        <v>#DIV/0!</v>
      </c>
      <c r="BX261" s="14" t="e">
        <f t="shared" si="255"/>
        <v>#DIV/0!</v>
      </c>
      <c r="BY261" s="14" t="e">
        <f t="shared" si="255"/>
        <v>#DIV/0!</v>
      </c>
      <c r="BZ261" s="14" t="e">
        <f t="shared" si="255"/>
        <v>#DIV/0!</v>
      </c>
      <c r="CA261" s="14" t="e">
        <f t="shared" si="255"/>
        <v>#DIV/0!</v>
      </c>
      <c r="CB261" s="14" t="e">
        <f t="shared" si="255"/>
        <v>#DIV/0!</v>
      </c>
      <c r="CC261" s="14" t="e">
        <f t="shared" si="255"/>
        <v>#DIV/0!</v>
      </c>
      <c r="CD261" s="14" t="e">
        <f t="shared" si="255"/>
        <v>#DIV/0!</v>
      </c>
      <c r="CE261" s="14" t="e">
        <f t="shared" si="255"/>
        <v>#DIV/0!</v>
      </c>
      <c r="CF261" s="14" t="e">
        <f t="shared" si="255"/>
        <v>#DIV/0!</v>
      </c>
      <c r="CG261" s="14" t="e">
        <f t="shared" si="255"/>
        <v>#DIV/0!</v>
      </c>
      <c r="CH261" s="14" t="e">
        <f t="shared" si="256"/>
        <v>#DIV/0!</v>
      </c>
      <c r="CI261" s="14" t="e">
        <f t="shared" si="256"/>
        <v>#DIV/0!</v>
      </c>
      <c r="CJ261" s="14" t="e">
        <f t="shared" si="256"/>
        <v>#DIV/0!</v>
      </c>
      <c r="CK261" s="14" t="e">
        <f t="shared" si="256"/>
        <v>#DIV/0!</v>
      </c>
      <c r="CL261" s="14" t="e">
        <f t="shared" si="256"/>
        <v>#DIV/0!</v>
      </c>
      <c r="CM261" s="14" t="e">
        <f t="shared" si="256"/>
        <v>#DIV/0!</v>
      </c>
      <c r="CN261" s="14" t="e">
        <f t="shared" si="257"/>
        <v>#DIV/0!</v>
      </c>
      <c r="CO261" s="14" t="e">
        <f t="shared" si="257"/>
        <v>#DIV/0!</v>
      </c>
      <c r="CP261" s="14" t="e">
        <f t="shared" si="257"/>
        <v>#DIV/0!</v>
      </c>
      <c r="CQ261" s="14" t="e">
        <f t="shared" si="257"/>
        <v>#DIV/0!</v>
      </c>
      <c r="CR261" s="14" t="e">
        <f t="shared" si="257"/>
        <v>#DIV/0!</v>
      </c>
      <c r="CS261" s="14" t="e">
        <f t="shared" si="257"/>
        <v>#DIV/0!</v>
      </c>
      <c r="CT261" s="14" t="e">
        <f t="shared" si="257"/>
        <v>#DIV/0!</v>
      </c>
      <c r="CU261" s="14" t="e">
        <f t="shared" si="257"/>
        <v>#DIV/0!</v>
      </c>
      <c r="CV261" s="14" t="e">
        <f t="shared" si="257"/>
        <v>#DIV/0!</v>
      </c>
      <c r="CW261" s="14" t="e">
        <f t="shared" si="257"/>
        <v>#DIV/0!</v>
      </c>
      <c r="CX261" s="14" t="e">
        <f t="shared" si="257"/>
        <v>#DIV/0!</v>
      </c>
      <c r="CY261" s="14" t="e">
        <f t="shared" si="257"/>
        <v>#DIV/0!</v>
      </c>
      <c r="CZ261" s="14" t="e">
        <f t="shared" si="257"/>
        <v>#DIV/0!</v>
      </c>
      <c r="DA261" s="14" t="e">
        <f t="shared" si="257"/>
        <v>#DIV/0!</v>
      </c>
      <c r="DB261" s="14" t="e">
        <f t="shared" si="257"/>
        <v>#DIV/0!</v>
      </c>
      <c r="DC261" s="14" t="e">
        <f t="shared" si="257"/>
        <v>#DIV/0!</v>
      </c>
      <c r="DD261" s="14" t="e">
        <f t="shared" si="258"/>
        <v>#DIV/0!</v>
      </c>
      <c r="DE261" s="14" t="e">
        <f t="shared" si="258"/>
        <v>#DIV/0!</v>
      </c>
      <c r="DF261" s="14" t="e">
        <f t="shared" si="258"/>
        <v>#DIV/0!</v>
      </c>
      <c r="DG261" s="14" t="e">
        <f t="shared" si="258"/>
        <v>#DIV/0!</v>
      </c>
      <c r="DH261" s="14" t="e">
        <f t="shared" si="258"/>
        <v>#DIV/0!</v>
      </c>
      <c r="DI261" s="14" t="e">
        <f t="shared" si="258"/>
        <v>#DIV/0!</v>
      </c>
      <c r="DJ261" s="14" t="e">
        <f t="shared" si="258"/>
        <v>#DIV/0!</v>
      </c>
      <c r="DK261" s="14" t="e">
        <f t="shared" si="258"/>
        <v>#DIV/0!</v>
      </c>
      <c r="DL261" s="14" t="e">
        <f t="shared" si="258"/>
        <v>#DIV/0!</v>
      </c>
      <c r="DM261" s="14" t="e">
        <f t="shared" si="258"/>
        <v>#DIV/0!</v>
      </c>
      <c r="DN261" s="14" t="e">
        <f t="shared" si="258"/>
        <v>#DIV/0!</v>
      </c>
      <c r="DO261" s="14" t="e">
        <f t="shared" si="258"/>
        <v>#DIV/0!</v>
      </c>
      <c r="DP261" s="14" t="e">
        <f t="shared" si="258"/>
        <v>#DIV/0!</v>
      </c>
      <c r="DQ261" s="14" t="e">
        <f t="shared" si="258"/>
        <v>#DIV/0!</v>
      </c>
      <c r="DR261" s="14" t="e">
        <f t="shared" si="258"/>
        <v>#DIV/0!</v>
      </c>
      <c r="DS261" s="14" t="e">
        <f t="shared" si="258"/>
        <v>#DIV/0!</v>
      </c>
      <c r="DT261" s="14" t="e">
        <f t="shared" si="259"/>
        <v>#DIV/0!</v>
      </c>
      <c r="DU261" s="14" t="e">
        <f t="shared" si="259"/>
        <v>#DIV/0!</v>
      </c>
      <c r="DV261" s="14" t="e">
        <f t="shared" si="259"/>
        <v>#DIV/0!</v>
      </c>
      <c r="DW261" s="14" t="e">
        <f t="shared" si="259"/>
        <v>#DIV/0!</v>
      </c>
      <c r="DX261" s="14" t="e">
        <f t="shared" si="259"/>
        <v>#DIV/0!</v>
      </c>
      <c r="DY261" s="14" t="e">
        <f t="shared" si="259"/>
        <v>#DIV/0!</v>
      </c>
      <c r="DZ261" s="14" t="e">
        <f t="shared" si="263"/>
        <v>#DIV/0!</v>
      </c>
    </row>
    <row r="262" spans="1:130">
      <c r="A262" s="18">
        <v>4</v>
      </c>
      <c r="B262" s="15">
        <f t="shared" si="260"/>
        <v>0.30769230769230749</v>
      </c>
      <c r="C262" s="18">
        <v>2004</v>
      </c>
      <c r="D262" s="25">
        <f t="shared" si="264"/>
        <v>0</v>
      </c>
      <c r="E262" s="25">
        <f t="shared" si="265"/>
        <v>0</v>
      </c>
      <c r="F262" s="25">
        <f t="shared" ref="F262:F280" si="266">VLOOKUP($C$68,$D$3:$K$63,$A$71,0)*(B260-B259)</f>
        <v>0</v>
      </c>
      <c r="G262" s="25">
        <f>VLOOKUP($C$69,$D$3:$K$63,$A$71,0)*(B259-B258)</f>
        <v>0</v>
      </c>
      <c r="H262" s="25">
        <f>VLOOKUP($C$70,$D$3:$K$63,$A$71,0)*B258</f>
        <v>0</v>
      </c>
      <c r="I262" s="25"/>
      <c r="J262" s="25"/>
      <c r="K262" s="25"/>
      <c r="L262" s="25"/>
      <c r="M262" s="25"/>
      <c r="N262" s="25"/>
      <c r="O262" s="25"/>
      <c r="P262" s="25"/>
      <c r="Q262" s="25"/>
      <c r="R262" s="25"/>
      <c r="S262" s="25"/>
      <c r="T262" s="25"/>
      <c r="U262" s="25"/>
      <c r="V262" s="25"/>
      <c r="W262" s="25"/>
      <c r="X262" s="25"/>
      <c r="Y262" s="25"/>
      <c r="Z262" s="25"/>
      <c r="AA262" s="25"/>
      <c r="AB262" s="25"/>
      <c r="AC262" s="25"/>
      <c r="AD262" s="25"/>
      <c r="AE262" s="25"/>
      <c r="AF262" s="25"/>
      <c r="AG262" s="25"/>
      <c r="AH262" s="25"/>
      <c r="AI262" s="25"/>
      <c r="AJ262" s="25"/>
      <c r="AK262" s="25"/>
      <c r="AL262" s="25"/>
      <c r="AM262" s="25"/>
      <c r="AN262" s="25"/>
      <c r="AO262" s="25"/>
      <c r="AP262" s="25"/>
      <c r="AQ262" s="25"/>
      <c r="AR262" s="25"/>
      <c r="AS262" s="25"/>
      <c r="AT262" s="25"/>
      <c r="AU262" s="25"/>
      <c r="AV262" s="25"/>
      <c r="AW262" s="25"/>
      <c r="AX262" s="25"/>
      <c r="AY262" s="25"/>
      <c r="AZ262" s="25"/>
      <c r="BA262" s="25"/>
      <c r="BB262" s="25"/>
      <c r="BC262" s="25"/>
      <c r="BD262" s="25"/>
      <c r="BE262" s="25"/>
      <c r="BF262" s="25"/>
      <c r="BG262" s="25"/>
      <c r="BH262" s="25"/>
      <c r="BI262" s="25"/>
      <c r="BJ262" s="25"/>
      <c r="BK262" s="25"/>
      <c r="BL262" s="25"/>
      <c r="BM262" s="21">
        <f t="shared" si="261"/>
        <v>0</v>
      </c>
      <c r="BP262" s="18">
        <v>2004</v>
      </c>
      <c r="BQ262" s="14" t="e">
        <f t="shared" si="262"/>
        <v>#DIV/0!</v>
      </c>
      <c r="BR262" s="14" t="e">
        <f t="shared" si="255"/>
        <v>#DIV/0!</v>
      </c>
      <c r="BS262" s="14" t="e">
        <f t="shared" si="255"/>
        <v>#DIV/0!</v>
      </c>
      <c r="BT262" s="14" t="e">
        <f t="shared" si="255"/>
        <v>#DIV/0!</v>
      </c>
      <c r="BU262" s="14" t="e">
        <f t="shared" si="255"/>
        <v>#DIV/0!</v>
      </c>
      <c r="BV262" s="14" t="e">
        <f t="shared" si="255"/>
        <v>#DIV/0!</v>
      </c>
      <c r="BW262" s="14" t="e">
        <f t="shared" si="255"/>
        <v>#DIV/0!</v>
      </c>
      <c r="BX262" s="14" t="e">
        <f t="shared" si="255"/>
        <v>#DIV/0!</v>
      </c>
      <c r="BY262" s="14" t="e">
        <f t="shared" si="255"/>
        <v>#DIV/0!</v>
      </c>
      <c r="BZ262" s="14" t="e">
        <f t="shared" si="255"/>
        <v>#DIV/0!</v>
      </c>
      <c r="CA262" s="14" t="e">
        <f t="shared" si="255"/>
        <v>#DIV/0!</v>
      </c>
      <c r="CB262" s="14" t="e">
        <f t="shared" si="255"/>
        <v>#DIV/0!</v>
      </c>
      <c r="CC262" s="14" t="e">
        <f t="shared" si="255"/>
        <v>#DIV/0!</v>
      </c>
      <c r="CD262" s="14" t="e">
        <f t="shared" si="255"/>
        <v>#DIV/0!</v>
      </c>
      <c r="CE262" s="14" t="e">
        <f t="shared" si="255"/>
        <v>#DIV/0!</v>
      </c>
      <c r="CF262" s="14" t="e">
        <f t="shared" si="255"/>
        <v>#DIV/0!</v>
      </c>
      <c r="CG262" s="14" t="e">
        <f t="shared" si="255"/>
        <v>#DIV/0!</v>
      </c>
      <c r="CH262" s="14" t="e">
        <f t="shared" si="256"/>
        <v>#DIV/0!</v>
      </c>
      <c r="CI262" s="14" t="e">
        <f t="shared" si="256"/>
        <v>#DIV/0!</v>
      </c>
      <c r="CJ262" s="14" t="e">
        <f t="shared" si="256"/>
        <v>#DIV/0!</v>
      </c>
      <c r="CK262" s="14" t="e">
        <f t="shared" si="256"/>
        <v>#DIV/0!</v>
      </c>
      <c r="CL262" s="14" t="e">
        <f t="shared" si="256"/>
        <v>#DIV/0!</v>
      </c>
      <c r="CM262" s="14" t="e">
        <f t="shared" si="256"/>
        <v>#DIV/0!</v>
      </c>
      <c r="CN262" s="14" t="e">
        <f t="shared" si="257"/>
        <v>#DIV/0!</v>
      </c>
      <c r="CO262" s="14" t="e">
        <f t="shared" si="257"/>
        <v>#DIV/0!</v>
      </c>
      <c r="CP262" s="14" t="e">
        <f t="shared" si="257"/>
        <v>#DIV/0!</v>
      </c>
      <c r="CQ262" s="14" t="e">
        <f t="shared" si="257"/>
        <v>#DIV/0!</v>
      </c>
      <c r="CR262" s="14" t="e">
        <f t="shared" si="257"/>
        <v>#DIV/0!</v>
      </c>
      <c r="CS262" s="14" t="e">
        <f t="shared" si="257"/>
        <v>#DIV/0!</v>
      </c>
      <c r="CT262" s="14" t="e">
        <f t="shared" si="257"/>
        <v>#DIV/0!</v>
      </c>
      <c r="CU262" s="14" t="e">
        <f t="shared" si="257"/>
        <v>#DIV/0!</v>
      </c>
      <c r="CV262" s="14" t="e">
        <f t="shared" si="257"/>
        <v>#DIV/0!</v>
      </c>
      <c r="CW262" s="14" t="e">
        <f t="shared" si="257"/>
        <v>#DIV/0!</v>
      </c>
      <c r="CX262" s="14" t="e">
        <f t="shared" si="257"/>
        <v>#DIV/0!</v>
      </c>
      <c r="CY262" s="14" t="e">
        <f t="shared" si="257"/>
        <v>#DIV/0!</v>
      </c>
      <c r="CZ262" s="14" t="e">
        <f t="shared" si="257"/>
        <v>#DIV/0!</v>
      </c>
      <c r="DA262" s="14" t="e">
        <f t="shared" si="257"/>
        <v>#DIV/0!</v>
      </c>
      <c r="DB262" s="14" t="e">
        <f t="shared" si="257"/>
        <v>#DIV/0!</v>
      </c>
      <c r="DC262" s="14" t="e">
        <f t="shared" si="257"/>
        <v>#DIV/0!</v>
      </c>
      <c r="DD262" s="14" t="e">
        <f t="shared" si="258"/>
        <v>#DIV/0!</v>
      </c>
      <c r="DE262" s="14" t="e">
        <f t="shared" si="258"/>
        <v>#DIV/0!</v>
      </c>
      <c r="DF262" s="14" t="e">
        <f t="shared" si="258"/>
        <v>#DIV/0!</v>
      </c>
      <c r="DG262" s="14" t="e">
        <f t="shared" si="258"/>
        <v>#DIV/0!</v>
      </c>
      <c r="DH262" s="14" t="e">
        <f t="shared" si="258"/>
        <v>#DIV/0!</v>
      </c>
      <c r="DI262" s="14" t="e">
        <f t="shared" si="258"/>
        <v>#DIV/0!</v>
      </c>
      <c r="DJ262" s="14" t="e">
        <f t="shared" si="258"/>
        <v>#DIV/0!</v>
      </c>
      <c r="DK262" s="14" t="e">
        <f t="shared" si="258"/>
        <v>#DIV/0!</v>
      </c>
      <c r="DL262" s="14" t="e">
        <f t="shared" si="258"/>
        <v>#DIV/0!</v>
      </c>
      <c r="DM262" s="14" t="e">
        <f t="shared" si="258"/>
        <v>#DIV/0!</v>
      </c>
      <c r="DN262" s="14" t="e">
        <f t="shared" si="258"/>
        <v>#DIV/0!</v>
      </c>
      <c r="DO262" s="14" t="e">
        <f t="shared" si="258"/>
        <v>#DIV/0!</v>
      </c>
      <c r="DP262" s="14" t="e">
        <f t="shared" si="258"/>
        <v>#DIV/0!</v>
      </c>
      <c r="DQ262" s="14" t="e">
        <f t="shared" si="258"/>
        <v>#DIV/0!</v>
      </c>
      <c r="DR262" s="14" t="e">
        <f t="shared" si="258"/>
        <v>#DIV/0!</v>
      </c>
      <c r="DS262" s="14" t="e">
        <f t="shared" si="258"/>
        <v>#DIV/0!</v>
      </c>
      <c r="DT262" s="14" t="e">
        <f t="shared" si="259"/>
        <v>#DIV/0!</v>
      </c>
      <c r="DU262" s="14" t="e">
        <f t="shared" si="259"/>
        <v>#DIV/0!</v>
      </c>
      <c r="DV262" s="14" t="e">
        <f t="shared" si="259"/>
        <v>#DIV/0!</v>
      </c>
      <c r="DW262" s="14" t="e">
        <f t="shared" si="259"/>
        <v>#DIV/0!</v>
      </c>
      <c r="DX262" s="14" t="e">
        <f t="shared" si="259"/>
        <v>#DIV/0!</v>
      </c>
      <c r="DY262" s="14" t="e">
        <f t="shared" si="259"/>
        <v>#DIV/0!</v>
      </c>
      <c r="DZ262" s="14" t="e">
        <f t="shared" si="263"/>
        <v>#DIV/0!</v>
      </c>
    </row>
    <row r="263" spans="1:130">
      <c r="A263" s="18">
        <v>5</v>
      </c>
      <c r="B263" s="15">
        <f t="shared" si="260"/>
        <v>0.38461538461538436</v>
      </c>
      <c r="C263" s="18">
        <v>2005</v>
      </c>
      <c r="D263" s="25">
        <f t="shared" si="264"/>
        <v>0</v>
      </c>
      <c r="E263" s="25">
        <f t="shared" si="265"/>
        <v>0</v>
      </c>
      <c r="F263" s="25">
        <f t="shared" si="266"/>
        <v>0</v>
      </c>
      <c r="G263" s="25">
        <f t="shared" ref="G263:G281" si="267">VLOOKUP($C$69,$D$3:$K$63,$A$71,0)*(B260-B259)</f>
        <v>0</v>
      </c>
      <c r="H263" s="25">
        <f>VLOOKUP($C$70,$D$3:$K$63,$A$71,0)*(B259-B258)</f>
        <v>0</v>
      </c>
      <c r="I263" s="25">
        <f>VLOOKUP($C$71,$D$3:$K$63,$A$71,0)*B258</f>
        <v>0</v>
      </c>
      <c r="J263" s="25"/>
      <c r="K263" s="25"/>
      <c r="L263" s="25"/>
      <c r="M263" s="25"/>
      <c r="N263" s="25"/>
      <c r="O263" s="25"/>
      <c r="P263" s="25"/>
      <c r="Q263" s="25"/>
      <c r="R263" s="25"/>
      <c r="S263" s="25"/>
      <c r="T263" s="25"/>
      <c r="U263" s="25"/>
      <c r="V263" s="25"/>
      <c r="W263" s="25"/>
      <c r="X263" s="25"/>
      <c r="Y263" s="25"/>
      <c r="Z263" s="25"/>
      <c r="AA263" s="25"/>
      <c r="AB263" s="25"/>
      <c r="AC263" s="25"/>
      <c r="AD263" s="25"/>
      <c r="AE263" s="25"/>
      <c r="AF263" s="25"/>
      <c r="AG263" s="25"/>
      <c r="AH263" s="25"/>
      <c r="AI263" s="25"/>
      <c r="AJ263" s="25"/>
      <c r="AK263" s="25"/>
      <c r="AL263" s="25"/>
      <c r="AM263" s="25"/>
      <c r="AN263" s="25"/>
      <c r="AO263" s="25"/>
      <c r="AP263" s="25"/>
      <c r="AQ263" s="25"/>
      <c r="AR263" s="25"/>
      <c r="AS263" s="25"/>
      <c r="AT263" s="25"/>
      <c r="AU263" s="25"/>
      <c r="AV263" s="25"/>
      <c r="AW263" s="25"/>
      <c r="AX263" s="25"/>
      <c r="AY263" s="25"/>
      <c r="AZ263" s="25"/>
      <c r="BA263" s="25"/>
      <c r="BB263" s="25"/>
      <c r="BC263" s="25"/>
      <c r="BD263" s="25"/>
      <c r="BE263" s="25"/>
      <c r="BF263" s="25"/>
      <c r="BG263" s="25"/>
      <c r="BH263" s="25"/>
      <c r="BI263" s="25"/>
      <c r="BJ263" s="25"/>
      <c r="BK263" s="25"/>
      <c r="BL263" s="25"/>
      <c r="BM263" s="21">
        <f t="shared" si="261"/>
        <v>0</v>
      </c>
      <c r="BP263" s="18">
        <v>2005</v>
      </c>
      <c r="BQ263" s="14" t="e">
        <f t="shared" si="262"/>
        <v>#DIV/0!</v>
      </c>
      <c r="BR263" s="14" t="e">
        <f t="shared" si="255"/>
        <v>#DIV/0!</v>
      </c>
      <c r="BS263" s="14" t="e">
        <f t="shared" si="255"/>
        <v>#DIV/0!</v>
      </c>
      <c r="BT263" s="14" t="e">
        <f t="shared" si="255"/>
        <v>#DIV/0!</v>
      </c>
      <c r="BU263" s="14" t="e">
        <f t="shared" si="255"/>
        <v>#DIV/0!</v>
      </c>
      <c r="BV263" s="14" t="e">
        <f t="shared" si="255"/>
        <v>#DIV/0!</v>
      </c>
      <c r="BW263" s="14" t="e">
        <f t="shared" si="255"/>
        <v>#DIV/0!</v>
      </c>
      <c r="BX263" s="14" t="e">
        <f t="shared" si="255"/>
        <v>#DIV/0!</v>
      </c>
      <c r="BY263" s="14" t="e">
        <f t="shared" si="255"/>
        <v>#DIV/0!</v>
      </c>
      <c r="BZ263" s="14" t="e">
        <f t="shared" si="255"/>
        <v>#DIV/0!</v>
      </c>
      <c r="CA263" s="14" t="e">
        <f t="shared" si="255"/>
        <v>#DIV/0!</v>
      </c>
      <c r="CB263" s="14" t="e">
        <f t="shared" si="255"/>
        <v>#DIV/0!</v>
      </c>
      <c r="CC263" s="14" t="e">
        <f t="shared" si="255"/>
        <v>#DIV/0!</v>
      </c>
      <c r="CD263" s="14" t="e">
        <f t="shared" si="255"/>
        <v>#DIV/0!</v>
      </c>
      <c r="CE263" s="14" t="e">
        <f t="shared" si="255"/>
        <v>#DIV/0!</v>
      </c>
      <c r="CF263" s="14" t="e">
        <f t="shared" si="255"/>
        <v>#DIV/0!</v>
      </c>
      <c r="CG263" s="14" t="e">
        <f t="shared" si="255"/>
        <v>#DIV/0!</v>
      </c>
      <c r="CH263" s="14" t="e">
        <f t="shared" si="256"/>
        <v>#DIV/0!</v>
      </c>
      <c r="CI263" s="14" t="e">
        <f t="shared" si="256"/>
        <v>#DIV/0!</v>
      </c>
      <c r="CJ263" s="14" t="e">
        <f t="shared" si="256"/>
        <v>#DIV/0!</v>
      </c>
      <c r="CK263" s="14" t="e">
        <f t="shared" si="256"/>
        <v>#DIV/0!</v>
      </c>
      <c r="CL263" s="14" t="e">
        <f t="shared" si="256"/>
        <v>#DIV/0!</v>
      </c>
      <c r="CM263" s="14" t="e">
        <f t="shared" si="256"/>
        <v>#DIV/0!</v>
      </c>
      <c r="CN263" s="14" t="e">
        <f t="shared" si="257"/>
        <v>#DIV/0!</v>
      </c>
      <c r="CO263" s="14" t="e">
        <f t="shared" si="257"/>
        <v>#DIV/0!</v>
      </c>
      <c r="CP263" s="14" t="e">
        <f t="shared" si="257"/>
        <v>#DIV/0!</v>
      </c>
      <c r="CQ263" s="14" t="e">
        <f t="shared" si="257"/>
        <v>#DIV/0!</v>
      </c>
      <c r="CR263" s="14" t="e">
        <f t="shared" si="257"/>
        <v>#DIV/0!</v>
      </c>
      <c r="CS263" s="14" t="e">
        <f t="shared" si="257"/>
        <v>#DIV/0!</v>
      </c>
      <c r="CT263" s="14" t="e">
        <f t="shared" si="257"/>
        <v>#DIV/0!</v>
      </c>
      <c r="CU263" s="14" t="e">
        <f t="shared" si="257"/>
        <v>#DIV/0!</v>
      </c>
      <c r="CV263" s="14" t="e">
        <f t="shared" si="257"/>
        <v>#DIV/0!</v>
      </c>
      <c r="CW263" s="14" t="e">
        <f t="shared" si="257"/>
        <v>#DIV/0!</v>
      </c>
      <c r="CX263" s="14" t="e">
        <f t="shared" si="257"/>
        <v>#DIV/0!</v>
      </c>
      <c r="CY263" s="14" t="e">
        <f t="shared" si="257"/>
        <v>#DIV/0!</v>
      </c>
      <c r="CZ263" s="14" t="e">
        <f t="shared" si="257"/>
        <v>#DIV/0!</v>
      </c>
      <c r="DA263" s="14" t="e">
        <f t="shared" si="257"/>
        <v>#DIV/0!</v>
      </c>
      <c r="DB263" s="14" t="e">
        <f t="shared" si="257"/>
        <v>#DIV/0!</v>
      </c>
      <c r="DC263" s="14" t="e">
        <f t="shared" si="257"/>
        <v>#DIV/0!</v>
      </c>
      <c r="DD263" s="14" t="e">
        <f t="shared" si="258"/>
        <v>#DIV/0!</v>
      </c>
      <c r="DE263" s="14" t="e">
        <f t="shared" si="258"/>
        <v>#DIV/0!</v>
      </c>
      <c r="DF263" s="14" t="e">
        <f t="shared" si="258"/>
        <v>#DIV/0!</v>
      </c>
      <c r="DG263" s="14" t="e">
        <f t="shared" si="258"/>
        <v>#DIV/0!</v>
      </c>
      <c r="DH263" s="14" t="e">
        <f t="shared" si="258"/>
        <v>#DIV/0!</v>
      </c>
      <c r="DI263" s="14" t="e">
        <f t="shared" si="258"/>
        <v>#DIV/0!</v>
      </c>
      <c r="DJ263" s="14" t="e">
        <f t="shared" si="258"/>
        <v>#DIV/0!</v>
      </c>
      <c r="DK263" s="14" t="e">
        <f t="shared" si="258"/>
        <v>#DIV/0!</v>
      </c>
      <c r="DL263" s="14" t="e">
        <f t="shared" si="258"/>
        <v>#DIV/0!</v>
      </c>
      <c r="DM263" s="14" t="e">
        <f t="shared" si="258"/>
        <v>#DIV/0!</v>
      </c>
      <c r="DN263" s="14" t="e">
        <f t="shared" si="258"/>
        <v>#DIV/0!</v>
      </c>
      <c r="DO263" s="14" t="e">
        <f t="shared" si="258"/>
        <v>#DIV/0!</v>
      </c>
      <c r="DP263" s="14" t="e">
        <f t="shared" si="258"/>
        <v>#DIV/0!</v>
      </c>
      <c r="DQ263" s="14" t="e">
        <f t="shared" si="258"/>
        <v>#DIV/0!</v>
      </c>
      <c r="DR263" s="14" t="e">
        <f t="shared" si="258"/>
        <v>#DIV/0!</v>
      </c>
      <c r="DS263" s="14" t="e">
        <f t="shared" si="258"/>
        <v>#DIV/0!</v>
      </c>
      <c r="DT263" s="14" t="e">
        <f t="shared" si="259"/>
        <v>#DIV/0!</v>
      </c>
      <c r="DU263" s="14" t="e">
        <f t="shared" si="259"/>
        <v>#DIV/0!</v>
      </c>
      <c r="DV263" s="14" t="e">
        <f t="shared" si="259"/>
        <v>#DIV/0!</v>
      </c>
      <c r="DW263" s="14" t="e">
        <f t="shared" si="259"/>
        <v>#DIV/0!</v>
      </c>
      <c r="DX263" s="14" t="e">
        <f t="shared" si="259"/>
        <v>#DIV/0!</v>
      </c>
      <c r="DY263" s="14" t="e">
        <f t="shared" si="259"/>
        <v>#DIV/0!</v>
      </c>
      <c r="DZ263" s="14" t="e">
        <f t="shared" si="263"/>
        <v>#DIV/0!</v>
      </c>
    </row>
    <row r="264" spans="1:130">
      <c r="A264" s="18">
        <v>6</v>
      </c>
      <c r="B264" s="15">
        <f t="shared" si="260"/>
        <v>0.46153846153846123</v>
      </c>
      <c r="C264" s="18">
        <v>2006</v>
      </c>
      <c r="D264" s="25">
        <f t="shared" si="264"/>
        <v>0</v>
      </c>
      <c r="E264" s="25">
        <f t="shared" si="265"/>
        <v>0</v>
      </c>
      <c r="F264" s="25">
        <f t="shared" si="266"/>
        <v>0</v>
      </c>
      <c r="G264" s="25">
        <f t="shared" si="267"/>
        <v>0</v>
      </c>
      <c r="H264" s="25">
        <f t="shared" ref="H264:H282" si="268">VLOOKUP($C$70,$D$3:$K$63,$A$71,0)*(B260-B259)</f>
        <v>0</v>
      </c>
      <c r="I264" s="25">
        <f>VLOOKUP($C$71,$D$3:$K$63,$A$71,0)*(B259-B258)</f>
        <v>400.38461538461513</v>
      </c>
      <c r="J264" s="25">
        <f>VLOOKUP($C$72,$D$3:$K$63,$A$71,0)*B258</f>
        <v>0</v>
      </c>
      <c r="K264" s="25"/>
      <c r="L264" s="25"/>
      <c r="M264" s="25"/>
      <c r="N264" s="25"/>
      <c r="O264" s="25"/>
      <c r="P264" s="25"/>
      <c r="Q264" s="25"/>
      <c r="R264" s="25"/>
      <c r="S264" s="25"/>
      <c r="T264" s="25"/>
      <c r="U264" s="25"/>
      <c r="V264" s="25"/>
      <c r="W264" s="25"/>
      <c r="X264" s="25"/>
      <c r="Y264" s="25"/>
      <c r="Z264" s="25"/>
      <c r="AA264" s="25"/>
      <c r="AB264" s="25"/>
      <c r="AC264" s="25"/>
      <c r="AD264" s="25"/>
      <c r="AE264" s="25"/>
      <c r="AF264" s="25"/>
      <c r="AG264" s="25"/>
      <c r="AH264" s="25"/>
      <c r="AI264" s="25"/>
      <c r="AJ264" s="25"/>
      <c r="AK264" s="25"/>
      <c r="AL264" s="25"/>
      <c r="AM264" s="25"/>
      <c r="AN264" s="25"/>
      <c r="AO264" s="25"/>
      <c r="AP264" s="25"/>
      <c r="AQ264" s="25"/>
      <c r="AR264" s="25"/>
      <c r="AS264" s="25"/>
      <c r="AT264" s="25"/>
      <c r="AU264" s="25"/>
      <c r="AV264" s="25"/>
      <c r="AW264" s="25"/>
      <c r="AX264" s="25"/>
      <c r="AY264" s="25"/>
      <c r="AZ264" s="25"/>
      <c r="BA264" s="25"/>
      <c r="BB264" s="25"/>
      <c r="BC264" s="25"/>
      <c r="BD264" s="25"/>
      <c r="BE264" s="25"/>
      <c r="BF264" s="25"/>
      <c r="BG264" s="25"/>
      <c r="BH264" s="25"/>
      <c r="BI264" s="25"/>
      <c r="BJ264" s="25"/>
      <c r="BK264" s="25"/>
      <c r="BL264" s="25"/>
      <c r="BM264" s="21">
        <f t="shared" si="261"/>
        <v>400.38461538461513</v>
      </c>
      <c r="BP264" s="18">
        <v>2006</v>
      </c>
      <c r="BQ264" s="14">
        <f t="shared" si="262"/>
        <v>0</v>
      </c>
      <c r="BR264" s="14">
        <f t="shared" si="255"/>
        <v>0</v>
      </c>
      <c r="BS264" s="14">
        <f t="shared" si="255"/>
        <v>0</v>
      </c>
      <c r="BT264" s="14">
        <f t="shared" si="255"/>
        <v>0</v>
      </c>
      <c r="BU264" s="14">
        <f t="shared" si="255"/>
        <v>0</v>
      </c>
      <c r="BV264" s="14">
        <f t="shared" si="255"/>
        <v>1</v>
      </c>
      <c r="BW264" s="14">
        <f t="shared" si="255"/>
        <v>0</v>
      </c>
      <c r="BX264" s="14">
        <f t="shared" si="255"/>
        <v>0</v>
      </c>
      <c r="BY264" s="14">
        <f t="shared" si="255"/>
        <v>0</v>
      </c>
      <c r="BZ264" s="14">
        <f t="shared" si="255"/>
        <v>0</v>
      </c>
      <c r="CA264" s="14">
        <f t="shared" si="255"/>
        <v>0</v>
      </c>
      <c r="CB264" s="14">
        <f t="shared" si="255"/>
        <v>0</v>
      </c>
      <c r="CC264" s="14">
        <f t="shared" si="255"/>
        <v>0</v>
      </c>
      <c r="CD264" s="14">
        <f t="shared" si="255"/>
        <v>0</v>
      </c>
      <c r="CE264" s="14">
        <f t="shared" si="255"/>
        <v>0</v>
      </c>
      <c r="CF264" s="14">
        <f t="shared" si="255"/>
        <v>0</v>
      </c>
      <c r="CG264" s="14">
        <f t="shared" si="255"/>
        <v>0</v>
      </c>
      <c r="CH264" s="14">
        <f t="shared" si="256"/>
        <v>0</v>
      </c>
      <c r="CI264" s="14">
        <f t="shared" si="256"/>
        <v>0</v>
      </c>
      <c r="CJ264" s="14">
        <f t="shared" si="256"/>
        <v>0</v>
      </c>
      <c r="CK264" s="14">
        <f t="shared" si="256"/>
        <v>0</v>
      </c>
      <c r="CL264" s="14">
        <f t="shared" si="256"/>
        <v>0</v>
      </c>
      <c r="CM264" s="14">
        <f t="shared" si="256"/>
        <v>0</v>
      </c>
      <c r="CN264" s="14">
        <f t="shared" si="257"/>
        <v>0</v>
      </c>
      <c r="CO264" s="14">
        <f t="shared" si="257"/>
        <v>0</v>
      </c>
      <c r="CP264" s="14">
        <f t="shared" si="257"/>
        <v>0</v>
      </c>
      <c r="CQ264" s="14">
        <f t="shared" si="257"/>
        <v>0</v>
      </c>
      <c r="CR264" s="14">
        <f t="shared" si="257"/>
        <v>0</v>
      </c>
      <c r="CS264" s="14">
        <f t="shared" si="257"/>
        <v>0</v>
      </c>
      <c r="CT264" s="14">
        <f t="shared" si="257"/>
        <v>0</v>
      </c>
      <c r="CU264" s="14">
        <f t="shared" si="257"/>
        <v>0</v>
      </c>
      <c r="CV264" s="14">
        <f t="shared" si="257"/>
        <v>0</v>
      </c>
      <c r="CW264" s="14">
        <f t="shared" si="257"/>
        <v>0</v>
      </c>
      <c r="CX264" s="14">
        <f t="shared" si="257"/>
        <v>0</v>
      </c>
      <c r="CY264" s="14">
        <f t="shared" si="257"/>
        <v>0</v>
      </c>
      <c r="CZ264" s="14">
        <f t="shared" si="257"/>
        <v>0</v>
      </c>
      <c r="DA264" s="14">
        <f t="shared" si="257"/>
        <v>0</v>
      </c>
      <c r="DB264" s="14">
        <f t="shared" si="257"/>
        <v>0</v>
      </c>
      <c r="DC264" s="14">
        <f t="shared" si="257"/>
        <v>0</v>
      </c>
      <c r="DD264" s="14">
        <f t="shared" si="258"/>
        <v>0</v>
      </c>
      <c r="DE264" s="14">
        <f t="shared" si="258"/>
        <v>0</v>
      </c>
      <c r="DF264" s="14">
        <f t="shared" si="258"/>
        <v>0</v>
      </c>
      <c r="DG264" s="14">
        <f t="shared" si="258"/>
        <v>0</v>
      </c>
      <c r="DH264" s="14">
        <f t="shared" si="258"/>
        <v>0</v>
      </c>
      <c r="DI264" s="14">
        <f t="shared" si="258"/>
        <v>0</v>
      </c>
      <c r="DJ264" s="14">
        <f t="shared" si="258"/>
        <v>0</v>
      </c>
      <c r="DK264" s="14">
        <f t="shared" si="258"/>
        <v>0</v>
      </c>
      <c r="DL264" s="14">
        <f t="shared" si="258"/>
        <v>0</v>
      </c>
      <c r="DM264" s="14">
        <f t="shared" si="258"/>
        <v>0</v>
      </c>
      <c r="DN264" s="14">
        <f t="shared" si="258"/>
        <v>0</v>
      </c>
      <c r="DO264" s="14">
        <f t="shared" si="258"/>
        <v>0</v>
      </c>
      <c r="DP264" s="14">
        <f t="shared" si="258"/>
        <v>0</v>
      </c>
      <c r="DQ264" s="14">
        <f t="shared" si="258"/>
        <v>0</v>
      </c>
      <c r="DR264" s="14">
        <f t="shared" si="258"/>
        <v>0</v>
      </c>
      <c r="DS264" s="14">
        <f t="shared" si="258"/>
        <v>0</v>
      </c>
      <c r="DT264" s="14">
        <f t="shared" si="259"/>
        <v>0</v>
      </c>
      <c r="DU264" s="14">
        <f t="shared" si="259"/>
        <v>0</v>
      </c>
      <c r="DV264" s="14">
        <f t="shared" si="259"/>
        <v>0</v>
      </c>
      <c r="DW264" s="14">
        <f t="shared" si="259"/>
        <v>0</v>
      </c>
      <c r="DX264" s="14">
        <f t="shared" si="259"/>
        <v>0</v>
      </c>
      <c r="DY264" s="14">
        <f t="shared" si="259"/>
        <v>0</v>
      </c>
      <c r="DZ264" s="14">
        <f t="shared" si="263"/>
        <v>1</v>
      </c>
    </row>
    <row r="265" spans="1:130">
      <c r="A265" s="18">
        <v>7</v>
      </c>
      <c r="B265" s="15">
        <f t="shared" si="260"/>
        <v>0.5384615384615381</v>
      </c>
      <c r="C265" s="18">
        <v>2007</v>
      </c>
      <c r="D265" s="25">
        <f t="shared" si="264"/>
        <v>0</v>
      </c>
      <c r="E265" s="25">
        <f t="shared" si="265"/>
        <v>0</v>
      </c>
      <c r="F265" s="25">
        <f t="shared" si="266"/>
        <v>0</v>
      </c>
      <c r="G265" s="25">
        <f t="shared" si="267"/>
        <v>0</v>
      </c>
      <c r="H265" s="25">
        <f t="shared" si="268"/>
        <v>0</v>
      </c>
      <c r="I265" s="25">
        <f t="shared" ref="I265:I283" si="269">VLOOKUP($C$71,$D$3:$K$63,$A$71,0)*(B260-B259)</f>
        <v>400.38461538461513</v>
      </c>
      <c r="J265" s="25">
        <f>VLOOKUP($C$72,$D$3:$K$63,$A$71,0)*(B259-B258)</f>
        <v>404.92307692307668</v>
      </c>
      <c r="K265" s="25">
        <f>VLOOKUP($C$73,$D$3:$K$63,$A$71,0)*B258</f>
        <v>0</v>
      </c>
      <c r="L265" s="25"/>
      <c r="M265" s="25"/>
      <c r="N265" s="25"/>
      <c r="O265" s="25"/>
      <c r="P265" s="25"/>
      <c r="Q265" s="25"/>
      <c r="R265" s="25"/>
      <c r="S265" s="25"/>
      <c r="T265" s="25"/>
      <c r="U265" s="25"/>
      <c r="V265" s="25"/>
      <c r="W265" s="25"/>
      <c r="X265" s="25"/>
      <c r="Y265" s="25"/>
      <c r="Z265" s="25"/>
      <c r="AA265" s="25"/>
      <c r="AB265" s="25"/>
      <c r="AC265" s="25"/>
      <c r="AD265" s="25"/>
      <c r="AE265" s="25"/>
      <c r="AF265" s="25"/>
      <c r="AG265" s="25"/>
      <c r="AH265" s="25"/>
      <c r="AI265" s="25"/>
      <c r="AJ265" s="25"/>
      <c r="AK265" s="25"/>
      <c r="AL265" s="25"/>
      <c r="AM265" s="25"/>
      <c r="AN265" s="25"/>
      <c r="AO265" s="25"/>
      <c r="AP265" s="25"/>
      <c r="AQ265" s="25"/>
      <c r="AR265" s="25"/>
      <c r="AS265" s="25"/>
      <c r="AT265" s="25"/>
      <c r="AU265" s="25"/>
      <c r="AV265" s="25"/>
      <c r="AW265" s="25"/>
      <c r="AX265" s="25"/>
      <c r="AY265" s="25"/>
      <c r="AZ265" s="25"/>
      <c r="BA265" s="25"/>
      <c r="BB265" s="25"/>
      <c r="BC265" s="25"/>
      <c r="BD265" s="25"/>
      <c r="BE265" s="25"/>
      <c r="BF265" s="25"/>
      <c r="BG265" s="25"/>
      <c r="BH265" s="25"/>
      <c r="BI265" s="25"/>
      <c r="BJ265" s="25"/>
      <c r="BK265" s="25"/>
      <c r="BL265" s="25"/>
      <c r="BM265" s="21">
        <f t="shared" si="261"/>
        <v>805.30769230769181</v>
      </c>
      <c r="BP265" s="18">
        <v>2007</v>
      </c>
      <c r="BQ265" s="14">
        <f t="shared" si="262"/>
        <v>0</v>
      </c>
      <c r="BR265" s="14">
        <f t="shared" si="255"/>
        <v>0</v>
      </c>
      <c r="BS265" s="14">
        <f t="shared" si="255"/>
        <v>0</v>
      </c>
      <c r="BT265" s="14">
        <f t="shared" si="255"/>
        <v>0</v>
      </c>
      <c r="BU265" s="14">
        <f t="shared" si="255"/>
        <v>0</v>
      </c>
      <c r="BV265" s="14">
        <f t="shared" si="255"/>
        <v>0.49718215684401568</v>
      </c>
      <c r="BW265" s="14">
        <f t="shared" si="255"/>
        <v>0.50281784315598432</v>
      </c>
      <c r="BX265" s="14">
        <f t="shared" si="255"/>
        <v>0</v>
      </c>
      <c r="BY265" s="14">
        <f t="shared" si="255"/>
        <v>0</v>
      </c>
      <c r="BZ265" s="14">
        <f t="shared" si="255"/>
        <v>0</v>
      </c>
      <c r="CA265" s="14">
        <f t="shared" si="255"/>
        <v>0</v>
      </c>
      <c r="CB265" s="14">
        <f t="shared" si="255"/>
        <v>0</v>
      </c>
      <c r="CC265" s="14">
        <f t="shared" si="255"/>
        <v>0</v>
      </c>
      <c r="CD265" s="14">
        <f t="shared" si="255"/>
        <v>0</v>
      </c>
      <c r="CE265" s="14">
        <f t="shared" si="255"/>
        <v>0</v>
      </c>
      <c r="CF265" s="14">
        <f t="shared" si="255"/>
        <v>0</v>
      </c>
      <c r="CG265" s="14">
        <f t="shared" si="255"/>
        <v>0</v>
      </c>
      <c r="CH265" s="14">
        <f t="shared" si="256"/>
        <v>0</v>
      </c>
      <c r="CI265" s="14">
        <f t="shared" si="256"/>
        <v>0</v>
      </c>
      <c r="CJ265" s="14">
        <f t="shared" si="256"/>
        <v>0</v>
      </c>
      <c r="CK265" s="14">
        <f t="shared" si="256"/>
        <v>0</v>
      </c>
      <c r="CL265" s="14">
        <f t="shared" si="256"/>
        <v>0</v>
      </c>
      <c r="CM265" s="14">
        <f t="shared" si="256"/>
        <v>0</v>
      </c>
      <c r="CN265" s="14">
        <f t="shared" si="257"/>
        <v>0</v>
      </c>
      <c r="CO265" s="14">
        <f t="shared" si="257"/>
        <v>0</v>
      </c>
      <c r="CP265" s="14">
        <f t="shared" si="257"/>
        <v>0</v>
      </c>
      <c r="CQ265" s="14">
        <f t="shared" si="257"/>
        <v>0</v>
      </c>
      <c r="CR265" s="14">
        <f t="shared" si="257"/>
        <v>0</v>
      </c>
      <c r="CS265" s="14">
        <f t="shared" si="257"/>
        <v>0</v>
      </c>
      <c r="CT265" s="14">
        <f t="shared" si="257"/>
        <v>0</v>
      </c>
      <c r="CU265" s="14">
        <f t="shared" si="257"/>
        <v>0</v>
      </c>
      <c r="CV265" s="14">
        <f t="shared" si="257"/>
        <v>0</v>
      </c>
      <c r="CW265" s="14">
        <f t="shared" si="257"/>
        <v>0</v>
      </c>
      <c r="CX265" s="14">
        <f t="shared" si="257"/>
        <v>0</v>
      </c>
      <c r="CY265" s="14">
        <f t="shared" si="257"/>
        <v>0</v>
      </c>
      <c r="CZ265" s="14">
        <f t="shared" si="257"/>
        <v>0</v>
      </c>
      <c r="DA265" s="14">
        <f t="shared" si="257"/>
        <v>0</v>
      </c>
      <c r="DB265" s="14">
        <f t="shared" si="257"/>
        <v>0</v>
      </c>
      <c r="DC265" s="14">
        <f t="shared" si="257"/>
        <v>0</v>
      </c>
      <c r="DD265" s="14">
        <f t="shared" si="258"/>
        <v>0</v>
      </c>
      <c r="DE265" s="14">
        <f t="shared" si="258"/>
        <v>0</v>
      </c>
      <c r="DF265" s="14">
        <f t="shared" si="258"/>
        <v>0</v>
      </c>
      <c r="DG265" s="14">
        <f t="shared" si="258"/>
        <v>0</v>
      </c>
      <c r="DH265" s="14">
        <f t="shared" si="258"/>
        <v>0</v>
      </c>
      <c r="DI265" s="14">
        <f t="shared" si="258"/>
        <v>0</v>
      </c>
      <c r="DJ265" s="14">
        <f t="shared" si="258"/>
        <v>0</v>
      </c>
      <c r="DK265" s="14">
        <f t="shared" si="258"/>
        <v>0</v>
      </c>
      <c r="DL265" s="14">
        <f t="shared" si="258"/>
        <v>0</v>
      </c>
      <c r="DM265" s="14">
        <f t="shared" si="258"/>
        <v>0</v>
      </c>
      <c r="DN265" s="14">
        <f t="shared" si="258"/>
        <v>0</v>
      </c>
      <c r="DO265" s="14">
        <f t="shared" si="258"/>
        <v>0</v>
      </c>
      <c r="DP265" s="14">
        <f t="shared" si="258"/>
        <v>0</v>
      </c>
      <c r="DQ265" s="14">
        <f t="shared" si="258"/>
        <v>0</v>
      </c>
      <c r="DR265" s="14">
        <f t="shared" si="258"/>
        <v>0</v>
      </c>
      <c r="DS265" s="14">
        <f t="shared" si="258"/>
        <v>0</v>
      </c>
      <c r="DT265" s="14">
        <f t="shared" si="259"/>
        <v>0</v>
      </c>
      <c r="DU265" s="14">
        <f t="shared" si="259"/>
        <v>0</v>
      </c>
      <c r="DV265" s="14">
        <f t="shared" si="259"/>
        <v>0</v>
      </c>
      <c r="DW265" s="14">
        <f t="shared" si="259"/>
        <v>0</v>
      </c>
      <c r="DX265" s="14">
        <f t="shared" si="259"/>
        <v>0</v>
      </c>
      <c r="DY265" s="14">
        <f t="shared" si="259"/>
        <v>0</v>
      </c>
      <c r="DZ265" s="14">
        <f t="shared" si="263"/>
        <v>1</v>
      </c>
    </row>
    <row r="266" spans="1:130">
      <c r="A266" s="18">
        <v>8</v>
      </c>
      <c r="B266" s="15">
        <f t="shared" si="260"/>
        <v>0.61538461538461509</v>
      </c>
      <c r="C266" s="18">
        <v>2008</v>
      </c>
      <c r="D266" s="25">
        <f t="shared" si="264"/>
        <v>0</v>
      </c>
      <c r="E266" s="25">
        <f t="shared" si="265"/>
        <v>0</v>
      </c>
      <c r="F266" s="25">
        <f t="shared" si="266"/>
        <v>0</v>
      </c>
      <c r="G266" s="25">
        <f t="shared" si="267"/>
        <v>0</v>
      </c>
      <c r="H266" s="25">
        <f t="shared" si="268"/>
        <v>0</v>
      </c>
      <c r="I266" s="25">
        <f t="shared" si="269"/>
        <v>400.38461538461513</v>
      </c>
      <c r="J266" s="25">
        <f t="shared" ref="J266:J284" si="270">VLOOKUP($C$72,$D$3:$K$63,$A$71,0)*(B260-B259)</f>
        <v>404.92307692307668</v>
      </c>
      <c r="K266" s="25">
        <f>VLOOKUP($C$73,$D$3:$K$63,$A$71,0)*(B259-B258)</f>
        <v>746.99999999999955</v>
      </c>
      <c r="L266" s="25">
        <f>VLOOKUP($C$74,$D$3:$K$63,$A$71,0)*B258</f>
        <v>0</v>
      </c>
      <c r="M266" s="25"/>
      <c r="N266" s="25"/>
      <c r="O266" s="25"/>
      <c r="P266" s="25"/>
      <c r="Q266" s="25"/>
      <c r="R266" s="25"/>
      <c r="S266" s="25"/>
      <c r="T266" s="25"/>
      <c r="U266" s="25"/>
      <c r="V266" s="25"/>
      <c r="W266" s="25"/>
      <c r="X266" s="25"/>
      <c r="Y266" s="25"/>
      <c r="Z266" s="25"/>
      <c r="AA266" s="25"/>
      <c r="AB266" s="25"/>
      <c r="AC266" s="25"/>
      <c r="AD266" s="25"/>
      <c r="AE266" s="25"/>
      <c r="AF266" s="25"/>
      <c r="AG266" s="25"/>
      <c r="AH266" s="25"/>
      <c r="AI266" s="25"/>
      <c r="AJ266" s="25"/>
      <c r="AK266" s="25"/>
      <c r="AL266" s="25"/>
      <c r="AM266" s="25"/>
      <c r="AN266" s="25"/>
      <c r="AO266" s="25"/>
      <c r="AP266" s="25"/>
      <c r="AQ266" s="25"/>
      <c r="AR266" s="25"/>
      <c r="AS266" s="25"/>
      <c r="AT266" s="25"/>
      <c r="AU266" s="25"/>
      <c r="AV266" s="25"/>
      <c r="AW266" s="25"/>
      <c r="AX266" s="25"/>
      <c r="AY266" s="25"/>
      <c r="AZ266" s="25"/>
      <c r="BA266" s="25"/>
      <c r="BB266" s="25"/>
      <c r="BC266" s="25"/>
      <c r="BD266" s="25"/>
      <c r="BE266" s="25"/>
      <c r="BF266" s="25"/>
      <c r="BG266" s="25"/>
      <c r="BH266" s="25"/>
      <c r="BI266" s="25"/>
      <c r="BJ266" s="25"/>
      <c r="BK266" s="25"/>
      <c r="BL266" s="25"/>
      <c r="BM266" s="21">
        <f t="shared" si="261"/>
        <v>1552.3076923076915</v>
      </c>
      <c r="BP266" s="18">
        <v>2008</v>
      </c>
      <c r="BQ266" s="14">
        <f t="shared" si="262"/>
        <v>0</v>
      </c>
      <c r="BR266" s="14">
        <f t="shared" si="255"/>
        <v>0</v>
      </c>
      <c r="BS266" s="14">
        <f t="shared" si="255"/>
        <v>0</v>
      </c>
      <c r="BT266" s="14">
        <f t="shared" si="255"/>
        <v>0</v>
      </c>
      <c r="BU266" s="14">
        <f t="shared" si="255"/>
        <v>0</v>
      </c>
      <c r="BV266" s="14">
        <f t="shared" si="255"/>
        <v>0.25792864222001982</v>
      </c>
      <c r="BW266" s="14">
        <f t="shared" si="255"/>
        <v>0.26085232903865213</v>
      </c>
      <c r="BX266" s="14">
        <f t="shared" si="255"/>
        <v>0.48121902874132799</v>
      </c>
      <c r="BY266" s="14">
        <f t="shared" si="255"/>
        <v>0</v>
      </c>
      <c r="BZ266" s="14">
        <f t="shared" si="255"/>
        <v>0</v>
      </c>
      <c r="CA266" s="14">
        <f t="shared" si="255"/>
        <v>0</v>
      </c>
      <c r="CB266" s="14">
        <f t="shared" si="255"/>
        <v>0</v>
      </c>
      <c r="CC266" s="14">
        <f t="shared" si="255"/>
        <v>0</v>
      </c>
      <c r="CD266" s="14">
        <f t="shared" si="255"/>
        <v>0</v>
      </c>
      <c r="CE266" s="14">
        <f t="shared" si="255"/>
        <v>0</v>
      </c>
      <c r="CF266" s="14">
        <f t="shared" si="255"/>
        <v>0</v>
      </c>
      <c r="CG266" s="14">
        <f t="shared" si="255"/>
        <v>0</v>
      </c>
      <c r="CH266" s="14">
        <f t="shared" si="256"/>
        <v>0</v>
      </c>
      <c r="CI266" s="14">
        <f t="shared" si="256"/>
        <v>0</v>
      </c>
      <c r="CJ266" s="14">
        <f t="shared" si="256"/>
        <v>0</v>
      </c>
      <c r="CK266" s="14">
        <f t="shared" si="256"/>
        <v>0</v>
      </c>
      <c r="CL266" s="14">
        <f t="shared" si="256"/>
        <v>0</v>
      </c>
      <c r="CM266" s="14">
        <f t="shared" si="256"/>
        <v>0</v>
      </c>
      <c r="CN266" s="14">
        <f t="shared" si="257"/>
        <v>0</v>
      </c>
      <c r="CO266" s="14">
        <f t="shared" si="257"/>
        <v>0</v>
      </c>
      <c r="CP266" s="14">
        <f t="shared" si="257"/>
        <v>0</v>
      </c>
      <c r="CQ266" s="14">
        <f t="shared" si="257"/>
        <v>0</v>
      </c>
      <c r="CR266" s="14">
        <f t="shared" si="257"/>
        <v>0</v>
      </c>
      <c r="CS266" s="14">
        <f t="shared" si="257"/>
        <v>0</v>
      </c>
      <c r="CT266" s="14">
        <f t="shared" si="257"/>
        <v>0</v>
      </c>
      <c r="CU266" s="14">
        <f t="shared" si="257"/>
        <v>0</v>
      </c>
      <c r="CV266" s="14">
        <f t="shared" si="257"/>
        <v>0</v>
      </c>
      <c r="CW266" s="14">
        <f t="shared" si="257"/>
        <v>0</v>
      </c>
      <c r="CX266" s="14">
        <f t="shared" si="257"/>
        <v>0</v>
      </c>
      <c r="CY266" s="14">
        <f t="shared" si="257"/>
        <v>0</v>
      </c>
      <c r="CZ266" s="14">
        <f t="shared" si="257"/>
        <v>0</v>
      </c>
      <c r="DA266" s="14">
        <f t="shared" si="257"/>
        <v>0</v>
      </c>
      <c r="DB266" s="14">
        <f t="shared" si="257"/>
        <v>0</v>
      </c>
      <c r="DC266" s="14">
        <f t="shared" si="257"/>
        <v>0</v>
      </c>
      <c r="DD266" s="14">
        <f t="shared" si="258"/>
        <v>0</v>
      </c>
      <c r="DE266" s="14">
        <f t="shared" si="258"/>
        <v>0</v>
      </c>
      <c r="DF266" s="14">
        <f t="shared" si="258"/>
        <v>0</v>
      </c>
      <c r="DG266" s="14">
        <f t="shared" si="258"/>
        <v>0</v>
      </c>
      <c r="DH266" s="14">
        <f t="shared" si="258"/>
        <v>0</v>
      </c>
      <c r="DI266" s="14">
        <f t="shared" si="258"/>
        <v>0</v>
      </c>
      <c r="DJ266" s="14">
        <f t="shared" si="258"/>
        <v>0</v>
      </c>
      <c r="DK266" s="14">
        <f t="shared" si="258"/>
        <v>0</v>
      </c>
      <c r="DL266" s="14">
        <f t="shared" si="258"/>
        <v>0</v>
      </c>
      <c r="DM266" s="14">
        <f t="shared" si="258"/>
        <v>0</v>
      </c>
      <c r="DN266" s="14">
        <f t="shared" si="258"/>
        <v>0</v>
      </c>
      <c r="DO266" s="14">
        <f t="shared" si="258"/>
        <v>0</v>
      </c>
      <c r="DP266" s="14">
        <f t="shared" si="258"/>
        <v>0</v>
      </c>
      <c r="DQ266" s="14">
        <f t="shared" si="258"/>
        <v>0</v>
      </c>
      <c r="DR266" s="14">
        <f t="shared" si="258"/>
        <v>0</v>
      </c>
      <c r="DS266" s="14">
        <f t="shared" si="258"/>
        <v>0</v>
      </c>
      <c r="DT266" s="14">
        <f t="shared" si="259"/>
        <v>0</v>
      </c>
      <c r="DU266" s="14">
        <f t="shared" si="259"/>
        <v>0</v>
      </c>
      <c r="DV266" s="14">
        <f t="shared" si="259"/>
        <v>0</v>
      </c>
      <c r="DW266" s="14">
        <f t="shared" si="259"/>
        <v>0</v>
      </c>
      <c r="DX266" s="14">
        <f t="shared" si="259"/>
        <v>0</v>
      </c>
      <c r="DY266" s="14">
        <f t="shared" si="259"/>
        <v>0</v>
      </c>
      <c r="DZ266" s="14">
        <f t="shared" si="263"/>
        <v>1</v>
      </c>
    </row>
    <row r="267" spans="1:130">
      <c r="A267" s="18">
        <v>9</v>
      </c>
      <c r="B267" s="15">
        <f t="shared" si="260"/>
        <v>0.69230769230769207</v>
      </c>
      <c r="C267" s="18">
        <v>2009</v>
      </c>
      <c r="D267" s="25">
        <f t="shared" si="264"/>
        <v>0</v>
      </c>
      <c r="E267" s="25">
        <f t="shared" si="265"/>
        <v>0</v>
      </c>
      <c r="F267" s="25">
        <f t="shared" si="266"/>
        <v>0</v>
      </c>
      <c r="G267" s="25">
        <f t="shared" si="267"/>
        <v>0</v>
      </c>
      <c r="H267" s="25">
        <f t="shared" si="268"/>
        <v>0</v>
      </c>
      <c r="I267" s="25">
        <f t="shared" si="269"/>
        <v>400.38461538461513</v>
      </c>
      <c r="J267" s="25">
        <f t="shared" si="270"/>
        <v>404.92307692307668</v>
      </c>
      <c r="K267" s="25">
        <f t="shared" ref="K267:K285" si="271">VLOOKUP($C$73,$D$3:$K$63,$A$71,0)*(B260-B259)</f>
        <v>746.99999999999955</v>
      </c>
      <c r="L267" s="25">
        <f>VLOOKUP($C$74,$D$3:$K$63,$A$71,0)*(B259-B258)</f>
        <v>961.53846153846087</v>
      </c>
      <c r="M267" s="25">
        <f>VLOOKUP($C$75,$D$3:$K$63,$A$71,0)*B258</f>
        <v>0</v>
      </c>
      <c r="N267" s="25"/>
      <c r="O267" s="25"/>
      <c r="P267" s="25"/>
      <c r="Q267" s="25"/>
      <c r="R267" s="25"/>
      <c r="S267" s="25"/>
      <c r="T267" s="25"/>
      <c r="U267" s="25"/>
      <c r="V267" s="25"/>
      <c r="W267" s="25"/>
      <c r="X267" s="25"/>
      <c r="Y267" s="25"/>
      <c r="Z267" s="25"/>
      <c r="AA267" s="25"/>
      <c r="AB267" s="25"/>
      <c r="AC267" s="25"/>
      <c r="AD267" s="25"/>
      <c r="AE267" s="25"/>
      <c r="AF267" s="25"/>
      <c r="AG267" s="25"/>
      <c r="AH267" s="25"/>
      <c r="AI267" s="25"/>
      <c r="AJ267" s="25"/>
      <c r="AK267" s="25"/>
      <c r="AL267" s="25"/>
      <c r="AM267" s="25"/>
      <c r="AN267" s="25"/>
      <c r="AO267" s="25"/>
      <c r="AP267" s="25"/>
      <c r="AQ267" s="25"/>
      <c r="AR267" s="25"/>
      <c r="AS267" s="25"/>
      <c r="AT267" s="25"/>
      <c r="AU267" s="25"/>
      <c r="AV267" s="25"/>
      <c r="AW267" s="25"/>
      <c r="AX267" s="25"/>
      <c r="AY267" s="25"/>
      <c r="AZ267" s="25"/>
      <c r="BA267" s="25"/>
      <c r="BB267" s="25"/>
      <c r="BC267" s="25"/>
      <c r="BD267" s="25"/>
      <c r="BE267" s="25"/>
      <c r="BF267" s="25"/>
      <c r="BG267" s="25"/>
      <c r="BH267" s="25"/>
      <c r="BI267" s="25"/>
      <c r="BJ267" s="25"/>
      <c r="BK267" s="25"/>
      <c r="BL267" s="25"/>
      <c r="BM267" s="21">
        <f t="shared" si="261"/>
        <v>2513.8461538461524</v>
      </c>
      <c r="BP267" s="18">
        <v>2009</v>
      </c>
      <c r="BQ267" s="14">
        <f t="shared" si="262"/>
        <v>0</v>
      </c>
      <c r="BR267" s="14">
        <f t="shared" si="255"/>
        <v>0</v>
      </c>
      <c r="BS267" s="14">
        <f t="shared" si="255"/>
        <v>0</v>
      </c>
      <c r="BT267" s="14">
        <f t="shared" si="255"/>
        <v>0</v>
      </c>
      <c r="BU267" s="14">
        <f t="shared" si="255"/>
        <v>0</v>
      </c>
      <c r="BV267" s="14">
        <f t="shared" si="255"/>
        <v>0.15927172582619337</v>
      </c>
      <c r="BW267" s="14">
        <f t="shared" si="255"/>
        <v>0.16107711138310893</v>
      </c>
      <c r="BX267" s="14">
        <f t="shared" si="255"/>
        <v>0.29715422276621783</v>
      </c>
      <c r="BY267" s="14">
        <f t="shared" si="255"/>
        <v>0.38249694002447976</v>
      </c>
      <c r="BZ267" s="14">
        <f t="shared" si="255"/>
        <v>0</v>
      </c>
      <c r="CA267" s="14">
        <f t="shared" si="255"/>
        <v>0</v>
      </c>
      <c r="CB267" s="14">
        <f t="shared" si="255"/>
        <v>0</v>
      </c>
      <c r="CC267" s="14">
        <f t="shared" si="255"/>
        <v>0</v>
      </c>
      <c r="CD267" s="14">
        <f t="shared" si="255"/>
        <v>0</v>
      </c>
      <c r="CE267" s="14">
        <f t="shared" si="255"/>
        <v>0</v>
      </c>
      <c r="CF267" s="14">
        <f t="shared" si="255"/>
        <v>0</v>
      </c>
      <c r="CG267" s="14">
        <f t="shared" si="255"/>
        <v>0</v>
      </c>
      <c r="CH267" s="14">
        <f t="shared" si="256"/>
        <v>0</v>
      </c>
      <c r="CI267" s="14">
        <f t="shared" si="256"/>
        <v>0</v>
      </c>
      <c r="CJ267" s="14">
        <f t="shared" si="256"/>
        <v>0</v>
      </c>
      <c r="CK267" s="14">
        <f t="shared" si="256"/>
        <v>0</v>
      </c>
      <c r="CL267" s="14">
        <f t="shared" si="256"/>
        <v>0</v>
      </c>
      <c r="CM267" s="14">
        <f t="shared" si="256"/>
        <v>0</v>
      </c>
      <c r="CN267" s="14">
        <f t="shared" si="257"/>
        <v>0</v>
      </c>
      <c r="CO267" s="14">
        <f t="shared" si="257"/>
        <v>0</v>
      </c>
      <c r="CP267" s="14">
        <f t="shared" si="257"/>
        <v>0</v>
      </c>
      <c r="CQ267" s="14">
        <f t="shared" si="257"/>
        <v>0</v>
      </c>
      <c r="CR267" s="14">
        <f t="shared" si="257"/>
        <v>0</v>
      </c>
      <c r="CS267" s="14">
        <f t="shared" si="257"/>
        <v>0</v>
      </c>
      <c r="CT267" s="14">
        <f t="shared" si="257"/>
        <v>0</v>
      </c>
      <c r="CU267" s="14">
        <f t="shared" si="257"/>
        <v>0</v>
      </c>
      <c r="CV267" s="14">
        <f t="shared" si="257"/>
        <v>0</v>
      </c>
      <c r="CW267" s="14">
        <f t="shared" si="257"/>
        <v>0</v>
      </c>
      <c r="CX267" s="14">
        <f t="shared" si="257"/>
        <v>0</v>
      </c>
      <c r="CY267" s="14">
        <f t="shared" si="257"/>
        <v>0</v>
      </c>
      <c r="CZ267" s="14">
        <f t="shared" si="257"/>
        <v>0</v>
      </c>
      <c r="DA267" s="14">
        <f t="shared" si="257"/>
        <v>0</v>
      </c>
      <c r="DB267" s="14">
        <f t="shared" si="257"/>
        <v>0</v>
      </c>
      <c r="DC267" s="14">
        <f t="shared" si="257"/>
        <v>0</v>
      </c>
      <c r="DD267" s="14">
        <f t="shared" si="258"/>
        <v>0</v>
      </c>
      <c r="DE267" s="14">
        <f t="shared" si="258"/>
        <v>0</v>
      </c>
      <c r="DF267" s="14">
        <f t="shared" si="258"/>
        <v>0</v>
      </c>
      <c r="DG267" s="14">
        <f t="shared" si="258"/>
        <v>0</v>
      </c>
      <c r="DH267" s="14">
        <f t="shared" si="258"/>
        <v>0</v>
      </c>
      <c r="DI267" s="14">
        <f t="shared" si="258"/>
        <v>0</v>
      </c>
      <c r="DJ267" s="14">
        <f t="shared" si="258"/>
        <v>0</v>
      </c>
      <c r="DK267" s="14">
        <f t="shared" si="258"/>
        <v>0</v>
      </c>
      <c r="DL267" s="14">
        <f t="shared" si="258"/>
        <v>0</v>
      </c>
      <c r="DM267" s="14">
        <f t="shared" si="258"/>
        <v>0</v>
      </c>
      <c r="DN267" s="14">
        <f t="shared" si="258"/>
        <v>0</v>
      </c>
      <c r="DO267" s="14">
        <f t="shared" si="258"/>
        <v>0</v>
      </c>
      <c r="DP267" s="14">
        <f t="shared" si="258"/>
        <v>0</v>
      </c>
      <c r="DQ267" s="14">
        <f t="shared" si="258"/>
        <v>0</v>
      </c>
      <c r="DR267" s="14">
        <f t="shared" si="258"/>
        <v>0</v>
      </c>
      <c r="DS267" s="14">
        <f t="shared" si="258"/>
        <v>0</v>
      </c>
      <c r="DT267" s="14">
        <f t="shared" si="259"/>
        <v>0</v>
      </c>
      <c r="DU267" s="14">
        <f t="shared" si="259"/>
        <v>0</v>
      </c>
      <c r="DV267" s="14">
        <f t="shared" si="259"/>
        <v>0</v>
      </c>
      <c r="DW267" s="14">
        <f t="shared" si="259"/>
        <v>0</v>
      </c>
      <c r="DX267" s="14">
        <f t="shared" si="259"/>
        <v>0</v>
      </c>
      <c r="DY267" s="14">
        <f t="shared" si="259"/>
        <v>0</v>
      </c>
      <c r="DZ267" s="14">
        <f t="shared" si="263"/>
        <v>0.99999999999999989</v>
      </c>
    </row>
    <row r="268" spans="1:130">
      <c r="A268" s="18">
        <v>10</v>
      </c>
      <c r="B268" s="15">
        <f t="shared" si="260"/>
        <v>0.76923076923076894</v>
      </c>
      <c r="C268" s="18">
        <v>2010</v>
      </c>
      <c r="D268" s="25">
        <f t="shared" si="264"/>
        <v>0</v>
      </c>
      <c r="E268" s="25">
        <f t="shared" si="265"/>
        <v>0</v>
      </c>
      <c r="F268" s="25">
        <f t="shared" si="266"/>
        <v>0</v>
      </c>
      <c r="G268" s="25">
        <f t="shared" si="267"/>
        <v>0</v>
      </c>
      <c r="H268" s="25">
        <f t="shared" si="268"/>
        <v>0</v>
      </c>
      <c r="I268" s="25">
        <f t="shared" si="269"/>
        <v>400.38461538461513</v>
      </c>
      <c r="J268" s="25">
        <f t="shared" si="270"/>
        <v>404.92307692307668</v>
      </c>
      <c r="K268" s="25">
        <f t="shared" si="271"/>
        <v>746.99999999999955</v>
      </c>
      <c r="L268" s="25">
        <f t="shared" ref="L268:L286" si="272">VLOOKUP($C$74,$D$3:$K$63,$A$71,0)*(B260-B259)</f>
        <v>961.53846153846087</v>
      </c>
      <c r="M268" s="25">
        <f>VLOOKUP($C$75,$D$3:$K$63,$A$71,0)*(B259-B258)</f>
        <v>577.53846153846121</v>
      </c>
      <c r="N268" s="25">
        <f>VLOOKUP($C$76,$D$3:$K$63,$A$71,0)*B258</f>
        <v>0</v>
      </c>
      <c r="O268" s="25"/>
      <c r="P268" s="25"/>
      <c r="Q268" s="25"/>
      <c r="R268" s="25"/>
      <c r="S268" s="25"/>
      <c r="T268" s="25"/>
      <c r="U268" s="25"/>
      <c r="V268" s="25"/>
      <c r="W268" s="25"/>
      <c r="X268" s="25"/>
      <c r="Y268" s="25"/>
      <c r="Z268" s="25"/>
      <c r="AA268" s="25"/>
      <c r="AB268" s="25"/>
      <c r="AC268" s="25"/>
      <c r="AD268" s="25"/>
      <c r="AE268" s="25"/>
      <c r="AF268" s="25"/>
      <c r="AG268" s="25"/>
      <c r="AH268" s="25"/>
      <c r="AI268" s="25"/>
      <c r="AJ268" s="25"/>
      <c r="AK268" s="25"/>
      <c r="AL268" s="25"/>
      <c r="AM268" s="25"/>
      <c r="AN268" s="25"/>
      <c r="AO268" s="25"/>
      <c r="AP268" s="25"/>
      <c r="AQ268" s="25"/>
      <c r="AR268" s="25"/>
      <c r="AS268" s="25"/>
      <c r="AT268" s="25"/>
      <c r="AU268" s="25"/>
      <c r="AV268" s="25"/>
      <c r="AW268" s="25"/>
      <c r="AX268" s="25"/>
      <c r="AY268" s="25"/>
      <c r="AZ268" s="25"/>
      <c r="BA268" s="25"/>
      <c r="BB268" s="25"/>
      <c r="BC268" s="25"/>
      <c r="BD268" s="25"/>
      <c r="BE268" s="25"/>
      <c r="BF268" s="25"/>
      <c r="BG268" s="25"/>
      <c r="BH268" s="25"/>
      <c r="BI268" s="25"/>
      <c r="BJ268" s="25"/>
      <c r="BK268" s="25"/>
      <c r="BL268" s="25"/>
      <c r="BM268" s="21">
        <f t="shared" si="261"/>
        <v>3091.3846153846134</v>
      </c>
      <c r="BP268" s="18">
        <v>2010</v>
      </c>
      <c r="BQ268" s="14">
        <f t="shared" si="262"/>
        <v>0</v>
      </c>
      <c r="BR268" s="14">
        <f t="shared" si="255"/>
        <v>0</v>
      </c>
      <c r="BS268" s="14">
        <f t="shared" si="255"/>
        <v>0</v>
      </c>
      <c r="BT268" s="14">
        <f t="shared" si="255"/>
        <v>0</v>
      </c>
      <c r="BU268" s="14">
        <f t="shared" si="255"/>
        <v>0</v>
      </c>
      <c r="BV268" s="14">
        <f t="shared" si="255"/>
        <v>0.12951627351448194</v>
      </c>
      <c r="BW268" s="14">
        <f t="shared" si="255"/>
        <v>0.1309843734448094</v>
      </c>
      <c r="BX268" s="14">
        <f t="shared" si="255"/>
        <v>0.24163929531203346</v>
      </c>
      <c r="BY268" s="14">
        <f t="shared" si="255"/>
        <v>0.31103812083208915</v>
      </c>
      <c r="BZ268" s="14">
        <f t="shared" si="255"/>
        <v>0.18682193689658605</v>
      </c>
      <c r="CA268" s="14">
        <f t="shared" si="255"/>
        <v>0</v>
      </c>
      <c r="CB268" s="14">
        <f t="shared" si="255"/>
        <v>0</v>
      </c>
      <c r="CC268" s="14">
        <f t="shared" si="255"/>
        <v>0</v>
      </c>
      <c r="CD268" s="14">
        <f t="shared" si="255"/>
        <v>0</v>
      </c>
      <c r="CE268" s="14">
        <f t="shared" si="255"/>
        <v>0</v>
      </c>
      <c r="CF268" s="14">
        <f t="shared" si="255"/>
        <v>0</v>
      </c>
      <c r="CG268" s="14">
        <f t="shared" si="255"/>
        <v>0</v>
      </c>
      <c r="CH268" s="14">
        <f t="shared" si="256"/>
        <v>0</v>
      </c>
      <c r="CI268" s="14">
        <f t="shared" si="256"/>
        <v>0</v>
      </c>
      <c r="CJ268" s="14">
        <f t="shared" si="256"/>
        <v>0</v>
      </c>
      <c r="CK268" s="14">
        <f t="shared" si="256"/>
        <v>0</v>
      </c>
      <c r="CL268" s="14">
        <f t="shared" si="256"/>
        <v>0</v>
      </c>
      <c r="CM268" s="14">
        <f t="shared" si="256"/>
        <v>0</v>
      </c>
      <c r="CN268" s="14">
        <f t="shared" si="257"/>
        <v>0</v>
      </c>
      <c r="CO268" s="14">
        <f t="shared" si="257"/>
        <v>0</v>
      </c>
      <c r="CP268" s="14">
        <f t="shared" si="257"/>
        <v>0</v>
      </c>
      <c r="CQ268" s="14">
        <f t="shared" si="257"/>
        <v>0</v>
      </c>
      <c r="CR268" s="14">
        <f t="shared" si="257"/>
        <v>0</v>
      </c>
      <c r="CS268" s="14">
        <f t="shared" si="257"/>
        <v>0</v>
      </c>
      <c r="CT268" s="14">
        <f t="shared" si="257"/>
        <v>0</v>
      </c>
      <c r="CU268" s="14">
        <f t="shared" si="257"/>
        <v>0</v>
      </c>
      <c r="CV268" s="14">
        <f t="shared" si="257"/>
        <v>0</v>
      </c>
      <c r="CW268" s="14">
        <f t="shared" si="257"/>
        <v>0</v>
      </c>
      <c r="CX268" s="14">
        <f t="shared" si="257"/>
        <v>0</v>
      </c>
      <c r="CY268" s="14">
        <f t="shared" si="257"/>
        <v>0</v>
      </c>
      <c r="CZ268" s="14">
        <f t="shared" si="257"/>
        <v>0</v>
      </c>
      <c r="DA268" s="14">
        <f t="shared" si="257"/>
        <v>0</v>
      </c>
      <c r="DB268" s="14">
        <f t="shared" si="257"/>
        <v>0</v>
      </c>
      <c r="DC268" s="14">
        <f t="shared" si="257"/>
        <v>0</v>
      </c>
      <c r="DD268" s="14">
        <f t="shared" si="258"/>
        <v>0</v>
      </c>
      <c r="DE268" s="14">
        <f t="shared" si="258"/>
        <v>0</v>
      </c>
      <c r="DF268" s="14">
        <f t="shared" si="258"/>
        <v>0</v>
      </c>
      <c r="DG268" s="14">
        <f t="shared" si="258"/>
        <v>0</v>
      </c>
      <c r="DH268" s="14">
        <f t="shared" si="258"/>
        <v>0</v>
      </c>
      <c r="DI268" s="14">
        <f t="shared" si="258"/>
        <v>0</v>
      </c>
      <c r="DJ268" s="14">
        <f t="shared" si="258"/>
        <v>0</v>
      </c>
      <c r="DK268" s="14">
        <f t="shared" si="258"/>
        <v>0</v>
      </c>
      <c r="DL268" s="14">
        <f t="shared" si="258"/>
        <v>0</v>
      </c>
      <c r="DM268" s="14">
        <f t="shared" si="258"/>
        <v>0</v>
      </c>
      <c r="DN268" s="14">
        <f t="shared" si="258"/>
        <v>0</v>
      </c>
      <c r="DO268" s="14">
        <f t="shared" si="258"/>
        <v>0</v>
      </c>
      <c r="DP268" s="14">
        <f t="shared" si="258"/>
        <v>0</v>
      </c>
      <c r="DQ268" s="14">
        <f t="shared" si="258"/>
        <v>0</v>
      </c>
      <c r="DR268" s="14">
        <f t="shared" si="258"/>
        <v>0</v>
      </c>
      <c r="DS268" s="14">
        <f t="shared" si="258"/>
        <v>0</v>
      </c>
      <c r="DT268" s="14">
        <f t="shared" si="259"/>
        <v>0</v>
      </c>
      <c r="DU268" s="14">
        <f t="shared" si="259"/>
        <v>0</v>
      </c>
      <c r="DV268" s="14">
        <f t="shared" si="259"/>
        <v>0</v>
      </c>
      <c r="DW268" s="14">
        <f t="shared" si="259"/>
        <v>0</v>
      </c>
      <c r="DX268" s="14">
        <f t="shared" si="259"/>
        <v>0</v>
      </c>
      <c r="DY268" s="14">
        <f t="shared" si="259"/>
        <v>0</v>
      </c>
      <c r="DZ268" s="14">
        <f t="shared" si="263"/>
        <v>1</v>
      </c>
    </row>
    <row r="269" spans="1:130">
      <c r="A269" s="18">
        <v>11</v>
      </c>
      <c r="B269" s="15">
        <f t="shared" si="260"/>
        <v>0.84615384615384581</v>
      </c>
      <c r="C269" s="18">
        <v>2011</v>
      </c>
      <c r="D269" s="25">
        <f t="shared" si="264"/>
        <v>0</v>
      </c>
      <c r="E269" s="25">
        <f t="shared" si="265"/>
        <v>0</v>
      </c>
      <c r="F269" s="25">
        <f t="shared" si="266"/>
        <v>0</v>
      </c>
      <c r="G269" s="25">
        <f t="shared" si="267"/>
        <v>0</v>
      </c>
      <c r="H269" s="25">
        <f t="shared" si="268"/>
        <v>0</v>
      </c>
      <c r="I269" s="25">
        <f t="shared" si="269"/>
        <v>400.38461538461513</v>
      </c>
      <c r="J269" s="25">
        <f>VLOOKUP($C$72,$D$3:$K$63,$A$71,0)*(B263-B262)</f>
        <v>404.92307692307668</v>
      </c>
      <c r="K269" s="25">
        <f t="shared" si="271"/>
        <v>746.99999999999955</v>
      </c>
      <c r="L269" s="25">
        <f t="shared" si="272"/>
        <v>961.53846153846087</v>
      </c>
      <c r="M269" s="25">
        <f t="shared" ref="M269:M287" si="273">VLOOKUP($C$75,$D$3:$K$63,$A$71,0)*(B260-B259)</f>
        <v>577.53846153846121</v>
      </c>
      <c r="N269" s="25">
        <f>VLOOKUP($C$76,$D$3:$K$63,$A$71,0)*(B259-B258)</f>
        <v>700.84615384615336</v>
      </c>
      <c r="O269" s="25">
        <f>VLOOKUP($C$77,$D$3:$K$63,$A$71,0)*B258</f>
        <v>0</v>
      </c>
      <c r="P269" s="25"/>
      <c r="Q269" s="25"/>
      <c r="R269" s="25"/>
      <c r="S269" s="25"/>
      <c r="T269" s="25"/>
      <c r="U269" s="25"/>
      <c r="V269" s="25"/>
      <c r="W269" s="25"/>
      <c r="X269" s="25"/>
      <c r="Y269" s="25"/>
      <c r="Z269" s="25"/>
      <c r="AA269" s="25"/>
      <c r="AB269" s="25"/>
      <c r="AC269" s="25"/>
      <c r="AD269" s="25"/>
      <c r="AE269" s="25"/>
      <c r="AF269" s="25"/>
      <c r="AG269" s="25"/>
      <c r="AH269" s="25"/>
      <c r="AI269" s="25"/>
      <c r="AJ269" s="25"/>
      <c r="AK269" s="25"/>
      <c r="AL269" s="25"/>
      <c r="AM269" s="25"/>
      <c r="AN269" s="25"/>
      <c r="AO269" s="25"/>
      <c r="AP269" s="25"/>
      <c r="AQ269" s="25"/>
      <c r="AR269" s="25"/>
      <c r="AS269" s="25"/>
      <c r="AT269" s="25"/>
      <c r="AU269" s="25"/>
      <c r="AV269" s="25"/>
      <c r="AW269" s="25"/>
      <c r="AX269" s="25"/>
      <c r="AY269" s="25"/>
      <c r="AZ269" s="25"/>
      <c r="BA269" s="25"/>
      <c r="BB269" s="25"/>
      <c r="BC269" s="25"/>
      <c r="BD269" s="25"/>
      <c r="BE269" s="25"/>
      <c r="BF269" s="25"/>
      <c r="BG269" s="25"/>
      <c r="BH269" s="25"/>
      <c r="BI269" s="25"/>
      <c r="BJ269" s="25"/>
      <c r="BK269" s="25"/>
      <c r="BL269" s="25"/>
      <c r="BM269" s="21">
        <f t="shared" si="261"/>
        <v>3792.2307692307668</v>
      </c>
      <c r="BP269" s="18">
        <v>2011</v>
      </c>
      <c r="BQ269" s="14">
        <f t="shared" si="262"/>
        <v>0</v>
      </c>
      <c r="BR269" s="14">
        <f t="shared" si="255"/>
        <v>0</v>
      </c>
      <c r="BS269" s="14">
        <f t="shared" si="255"/>
        <v>0</v>
      </c>
      <c r="BT269" s="14">
        <f t="shared" si="255"/>
        <v>0</v>
      </c>
      <c r="BU269" s="14">
        <f t="shared" si="255"/>
        <v>0</v>
      </c>
      <c r="BV269" s="14">
        <f t="shared" si="255"/>
        <v>0.1055802348932027</v>
      </c>
      <c r="BW269" s="14">
        <f t="shared" si="255"/>
        <v>0.10677701373253008</v>
      </c>
      <c r="BX269" s="14">
        <f t="shared" si="255"/>
        <v>0.19698168319844217</v>
      </c>
      <c r="BY269" s="14">
        <f t="shared" si="255"/>
        <v>0.25355483884054442</v>
      </c>
      <c r="BZ269" s="14">
        <f t="shared" si="255"/>
        <v>0.15229517840118462</v>
      </c>
      <c r="CA269" s="14">
        <f t="shared" si="255"/>
        <v>0.18481105093409603</v>
      </c>
      <c r="CB269" s="14">
        <f t="shared" si="255"/>
        <v>0</v>
      </c>
      <c r="CC269" s="14">
        <f t="shared" si="255"/>
        <v>0</v>
      </c>
      <c r="CD269" s="14">
        <f t="shared" si="255"/>
        <v>0</v>
      </c>
      <c r="CE269" s="14">
        <f t="shared" si="255"/>
        <v>0</v>
      </c>
      <c r="CF269" s="14">
        <f t="shared" si="255"/>
        <v>0</v>
      </c>
      <c r="CG269" s="14">
        <f t="shared" si="255"/>
        <v>0</v>
      </c>
      <c r="CH269" s="14">
        <f t="shared" si="256"/>
        <v>0</v>
      </c>
      <c r="CI269" s="14">
        <f t="shared" si="256"/>
        <v>0</v>
      </c>
      <c r="CJ269" s="14">
        <f t="shared" si="256"/>
        <v>0</v>
      </c>
      <c r="CK269" s="14">
        <f t="shared" si="256"/>
        <v>0</v>
      </c>
      <c r="CL269" s="14">
        <f t="shared" si="256"/>
        <v>0</v>
      </c>
      <c r="CM269" s="14">
        <f t="shared" si="256"/>
        <v>0</v>
      </c>
      <c r="CN269" s="14">
        <f t="shared" si="257"/>
        <v>0</v>
      </c>
      <c r="CO269" s="14">
        <f t="shared" si="257"/>
        <v>0</v>
      </c>
      <c r="CP269" s="14">
        <f t="shared" si="257"/>
        <v>0</v>
      </c>
      <c r="CQ269" s="14">
        <f t="shared" si="257"/>
        <v>0</v>
      </c>
      <c r="CR269" s="14">
        <f t="shared" si="257"/>
        <v>0</v>
      </c>
      <c r="CS269" s="14">
        <f t="shared" si="257"/>
        <v>0</v>
      </c>
      <c r="CT269" s="14">
        <f t="shared" si="257"/>
        <v>0</v>
      </c>
      <c r="CU269" s="14">
        <f t="shared" si="257"/>
        <v>0</v>
      </c>
      <c r="CV269" s="14">
        <f t="shared" si="257"/>
        <v>0</v>
      </c>
      <c r="CW269" s="14">
        <f t="shared" si="257"/>
        <v>0</v>
      </c>
      <c r="CX269" s="14">
        <f t="shared" si="257"/>
        <v>0</v>
      </c>
      <c r="CY269" s="14">
        <f t="shared" si="257"/>
        <v>0</v>
      </c>
      <c r="CZ269" s="14">
        <f t="shared" si="257"/>
        <v>0</v>
      </c>
      <c r="DA269" s="14">
        <f t="shared" si="257"/>
        <v>0</v>
      </c>
      <c r="DB269" s="14">
        <f t="shared" si="257"/>
        <v>0</v>
      </c>
      <c r="DC269" s="14">
        <f t="shared" si="257"/>
        <v>0</v>
      </c>
      <c r="DD269" s="14">
        <f t="shared" si="258"/>
        <v>0</v>
      </c>
      <c r="DE269" s="14">
        <f t="shared" si="258"/>
        <v>0</v>
      </c>
      <c r="DF269" s="14">
        <f t="shared" si="258"/>
        <v>0</v>
      </c>
      <c r="DG269" s="14">
        <f t="shared" si="258"/>
        <v>0</v>
      </c>
      <c r="DH269" s="14">
        <f t="shared" si="258"/>
        <v>0</v>
      </c>
      <c r="DI269" s="14">
        <f t="shared" si="258"/>
        <v>0</v>
      </c>
      <c r="DJ269" s="14">
        <f t="shared" si="258"/>
        <v>0</v>
      </c>
      <c r="DK269" s="14">
        <f t="shared" si="258"/>
        <v>0</v>
      </c>
      <c r="DL269" s="14">
        <f t="shared" si="258"/>
        <v>0</v>
      </c>
      <c r="DM269" s="14">
        <f t="shared" si="258"/>
        <v>0</v>
      </c>
      <c r="DN269" s="14">
        <f t="shared" si="258"/>
        <v>0</v>
      </c>
      <c r="DO269" s="14">
        <f t="shared" si="258"/>
        <v>0</v>
      </c>
      <c r="DP269" s="14">
        <f t="shared" si="258"/>
        <v>0</v>
      </c>
      <c r="DQ269" s="14">
        <f t="shared" si="258"/>
        <v>0</v>
      </c>
      <c r="DR269" s="14">
        <f t="shared" si="258"/>
        <v>0</v>
      </c>
      <c r="DS269" s="14">
        <f t="shared" si="258"/>
        <v>0</v>
      </c>
      <c r="DT269" s="14">
        <f t="shared" si="259"/>
        <v>0</v>
      </c>
      <c r="DU269" s="14">
        <f t="shared" si="259"/>
        <v>0</v>
      </c>
      <c r="DV269" s="14">
        <f t="shared" si="259"/>
        <v>0</v>
      </c>
      <c r="DW269" s="14">
        <f t="shared" si="259"/>
        <v>0</v>
      </c>
      <c r="DX269" s="14">
        <f t="shared" si="259"/>
        <v>0</v>
      </c>
      <c r="DY269" s="14">
        <f t="shared" si="259"/>
        <v>0</v>
      </c>
      <c r="DZ269" s="14">
        <f t="shared" si="263"/>
        <v>0.99999999999999989</v>
      </c>
    </row>
    <row r="270" spans="1:130">
      <c r="A270" s="18">
        <v>12</v>
      </c>
      <c r="B270" s="15">
        <f t="shared" si="260"/>
        <v>0.9230769230769228</v>
      </c>
      <c r="C270" s="18">
        <v>2012</v>
      </c>
      <c r="D270" s="25">
        <f t="shared" si="264"/>
        <v>0</v>
      </c>
      <c r="E270" s="25">
        <f t="shared" si="265"/>
        <v>0</v>
      </c>
      <c r="F270" s="25">
        <f t="shared" si="266"/>
        <v>0</v>
      </c>
      <c r="G270" s="25">
        <f t="shared" si="267"/>
        <v>0</v>
      </c>
      <c r="H270" s="25">
        <f t="shared" si="268"/>
        <v>0</v>
      </c>
      <c r="I270" s="25">
        <f t="shared" si="269"/>
        <v>400.38461538461513</v>
      </c>
      <c r="J270" s="25">
        <f t="shared" si="270"/>
        <v>404.92307692307668</v>
      </c>
      <c r="K270" s="25">
        <f t="shared" si="271"/>
        <v>746.99999999999955</v>
      </c>
      <c r="L270" s="25">
        <f t="shared" si="272"/>
        <v>961.53846153846087</v>
      </c>
      <c r="M270" s="25">
        <f t="shared" si="273"/>
        <v>577.53846153846121</v>
      </c>
      <c r="N270" s="25">
        <f t="shared" ref="N270:N288" si="274">VLOOKUP($C$76,$D$3:$K$63,$A$71,0)*(B260-B259)</f>
        <v>700.84615384615336</v>
      </c>
      <c r="O270" s="25">
        <f>VLOOKUP($C$77,$D$3:$K$63,$A$71,0)*(B259-B258)</f>
        <v>993.84615384615313</v>
      </c>
      <c r="P270" s="25">
        <f>VLOOKUP($C$78,$D$3:$K$63,$A$71,0)*B258</f>
        <v>0</v>
      </c>
      <c r="Q270" s="25"/>
      <c r="R270" s="25"/>
      <c r="S270" s="25"/>
      <c r="T270" s="25"/>
      <c r="U270" s="25"/>
      <c r="V270" s="25"/>
      <c r="W270" s="25"/>
      <c r="X270" s="25"/>
      <c r="Y270" s="25"/>
      <c r="Z270" s="25"/>
      <c r="AA270" s="25"/>
      <c r="AB270" s="25"/>
      <c r="AC270" s="25"/>
      <c r="AD270" s="25"/>
      <c r="AE270" s="25"/>
      <c r="AF270" s="25"/>
      <c r="AG270" s="25"/>
      <c r="AH270" s="25"/>
      <c r="AI270" s="25"/>
      <c r="AJ270" s="25"/>
      <c r="AK270" s="25"/>
      <c r="AL270" s="25"/>
      <c r="AM270" s="25"/>
      <c r="AN270" s="25"/>
      <c r="AO270" s="25"/>
      <c r="AP270" s="25"/>
      <c r="AQ270" s="25"/>
      <c r="AR270" s="25"/>
      <c r="AS270" s="25"/>
      <c r="AT270" s="25"/>
      <c r="AU270" s="25"/>
      <c r="AV270" s="25"/>
      <c r="AW270" s="25"/>
      <c r="AX270" s="25"/>
      <c r="AY270" s="25"/>
      <c r="AZ270" s="25"/>
      <c r="BA270" s="25"/>
      <c r="BB270" s="25"/>
      <c r="BC270" s="25"/>
      <c r="BD270" s="25"/>
      <c r="BE270" s="25"/>
      <c r="BF270" s="25"/>
      <c r="BG270" s="25"/>
      <c r="BH270" s="25"/>
      <c r="BI270" s="25"/>
      <c r="BJ270" s="25"/>
      <c r="BK270" s="25"/>
      <c r="BL270" s="25"/>
      <c r="BM270" s="21">
        <f t="shared" si="261"/>
        <v>4786.0769230769201</v>
      </c>
      <c r="BP270" s="18">
        <v>2012</v>
      </c>
      <c r="BQ270" s="14">
        <f t="shared" si="262"/>
        <v>0</v>
      </c>
      <c r="BR270" s="14">
        <f t="shared" si="255"/>
        <v>0</v>
      </c>
      <c r="BS270" s="14">
        <f t="shared" si="255"/>
        <v>0</v>
      </c>
      <c r="BT270" s="14">
        <f t="shared" si="255"/>
        <v>0</v>
      </c>
      <c r="BU270" s="14">
        <f t="shared" si="255"/>
        <v>0</v>
      </c>
      <c r="BV270" s="14">
        <f t="shared" si="255"/>
        <v>8.3656117906105845E-2</v>
      </c>
      <c r="BW270" s="14">
        <f t="shared" si="255"/>
        <v>8.4604381298317238E-2</v>
      </c>
      <c r="BX270" s="14">
        <f t="shared" si="255"/>
        <v>0.15607772545363957</v>
      </c>
      <c r="BY270" s="14">
        <f t="shared" si="255"/>
        <v>0.20090326106173353</v>
      </c>
      <c r="BZ270" s="14">
        <f t="shared" si="255"/>
        <v>0.12067053472411965</v>
      </c>
      <c r="CA270" s="14">
        <f t="shared" si="255"/>
        <v>0.14643436892267633</v>
      </c>
      <c r="CB270" s="14">
        <f t="shared" si="255"/>
        <v>0.20765361063340779</v>
      </c>
      <c r="CC270" s="14">
        <f t="shared" si="255"/>
        <v>0</v>
      </c>
      <c r="CD270" s="14">
        <f t="shared" si="255"/>
        <v>0</v>
      </c>
      <c r="CE270" s="14">
        <f t="shared" si="255"/>
        <v>0</v>
      </c>
      <c r="CF270" s="14">
        <f t="shared" si="255"/>
        <v>0</v>
      </c>
      <c r="CG270" s="14">
        <f t="shared" si="255"/>
        <v>0</v>
      </c>
      <c r="CH270" s="14">
        <f t="shared" si="256"/>
        <v>0</v>
      </c>
      <c r="CI270" s="14">
        <f t="shared" si="256"/>
        <v>0</v>
      </c>
      <c r="CJ270" s="14">
        <f t="shared" si="256"/>
        <v>0</v>
      </c>
      <c r="CK270" s="14">
        <f t="shared" si="256"/>
        <v>0</v>
      </c>
      <c r="CL270" s="14">
        <f t="shared" si="256"/>
        <v>0</v>
      </c>
      <c r="CM270" s="14">
        <f t="shared" si="256"/>
        <v>0</v>
      </c>
      <c r="CN270" s="14">
        <f t="shared" si="257"/>
        <v>0</v>
      </c>
      <c r="CO270" s="14">
        <f t="shared" si="257"/>
        <v>0</v>
      </c>
      <c r="CP270" s="14">
        <f t="shared" si="257"/>
        <v>0</v>
      </c>
      <c r="CQ270" s="14">
        <f t="shared" si="257"/>
        <v>0</v>
      </c>
      <c r="CR270" s="14">
        <f t="shared" si="257"/>
        <v>0</v>
      </c>
      <c r="CS270" s="14">
        <f t="shared" si="257"/>
        <v>0</v>
      </c>
      <c r="CT270" s="14">
        <f t="shared" si="257"/>
        <v>0</v>
      </c>
      <c r="CU270" s="14">
        <f t="shared" si="257"/>
        <v>0</v>
      </c>
      <c r="CV270" s="14">
        <f t="shared" si="257"/>
        <v>0</v>
      </c>
      <c r="CW270" s="14">
        <f t="shared" si="257"/>
        <v>0</v>
      </c>
      <c r="CX270" s="14">
        <f t="shared" si="257"/>
        <v>0</v>
      </c>
      <c r="CY270" s="14">
        <f t="shared" si="257"/>
        <v>0</v>
      </c>
      <c r="CZ270" s="14">
        <f t="shared" si="257"/>
        <v>0</v>
      </c>
      <c r="DA270" s="14">
        <f t="shared" si="257"/>
        <v>0</v>
      </c>
      <c r="DB270" s="14">
        <f t="shared" si="257"/>
        <v>0</v>
      </c>
      <c r="DC270" s="14">
        <f t="shared" si="257"/>
        <v>0</v>
      </c>
      <c r="DD270" s="14">
        <f t="shared" si="258"/>
        <v>0</v>
      </c>
      <c r="DE270" s="14">
        <f t="shared" si="258"/>
        <v>0</v>
      </c>
      <c r="DF270" s="14">
        <f t="shared" si="258"/>
        <v>0</v>
      </c>
      <c r="DG270" s="14">
        <f t="shared" si="258"/>
        <v>0</v>
      </c>
      <c r="DH270" s="14">
        <f t="shared" si="258"/>
        <v>0</v>
      </c>
      <c r="DI270" s="14">
        <f t="shared" si="258"/>
        <v>0</v>
      </c>
      <c r="DJ270" s="14">
        <f t="shared" si="258"/>
        <v>0</v>
      </c>
      <c r="DK270" s="14">
        <f t="shared" si="258"/>
        <v>0</v>
      </c>
      <c r="DL270" s="14">
        <f t="shared" si="258"/>
        <v>0</v>
      </c>
      <c r="DM270" s="14">
        <f t="shared" si="258"/>
        <v>0</v>
      </c>
      <c r="DN270" s="14">
        <f t="shared" si="258"/>
        <v>0</v>
      </c>
      <c r="DO270" s="14">
        <f t="shared" si="258"/>
        <v>0</v>
      </c>
      <c r="DP270" s="14">
        <f t="shared" si="258"/>
        <v>0</v>
      </c>
      <c r="DQ270" s="14">
        <f t="shared" si="258"/>
        <v>0</v>
      </c>
      <c r="DR270" s="14">
        <f t="shared" si="258"/>
        <v>0</v>
      </c>
      <c r="DS270" s="14">
        <f t="shared" si="258"/>
        <v>0</v>
      </c>
      <c r="DT270" s="14">
        <f t="shared" si="259"/>
        <v>0</v>
      </c>
      <c r="DU270" s="14">
        <f t="shared" si="259"/>
        <v>0</v>
      </c>
      <c r="DV270" s="14">
        <f t="shared" si="259"/>
        <v>0</v>
      </c>
      <c r="DW270" s="14">
        <f t="shared" si="259"/>
        <v>0</v>
      </c>
      <c r="DX270" s="14">
        <f t="shared" si="259"/>
        <v>0</v>
      </c>
      <c r="DY270" s="14">
        <f t="shared" si="259"/>
        <v>0</v>
      </c>
      <c r="DZ270" s="14">
        <f t="shared" si="263"/>
        <v>1</v>
      </c>
    </row>
    <row r="271" spans="1:130">
      <c r="A271" s="18">
        <v>13</v>
      </c>
      <c r="B271" s="15">
        <f t="shared" si="260"/>
        <v>0.99999999999999978</v>
      </c>
      <c r="C271" s="18">
        <v>2013</v>
      </c>
      <c r="D271" s="25">
        <f t="shared" si="264"/>
        <v>0</v>
      </c>
      <c r="E271" s="25">
        <f t="shared" si="265"/>
        <v>0</v>
      </c>
      <c r="F271" s="25">
        <f t="shared" si="266"/>
        <v>0</v>
      </c>
      <c r="G271" s="25">
        <f t="shared" si="267"/>
        <v>0</v>
      </c>
      <c r="H271" s="25">
        <f t="shared" si="268"/>
        <v>0</v>
      </c>
      <c r="I271" s="25">
        <f t="shared" si="269"/>
        <v>400.3846153846157</v>
      </c>
      <c r="J271" s="25">
        <f t="shared" si="270"/>
        <v>404.92307692307668</v>
      </c>
      <c r="K271" s="25">
        <f t="shared" si="271"/>
        <v>746.99999999999955</v>
      </c>
      <c r="L271" s="25">
        <f t="shared" si="272"/>
        <v>961.53846153846087</v>
      </c>
      <c r="M271" s="25">
        <f t="shared" si="273"/>
        <v>577.53846153846121</v>
      </c>
      <c r="N271" s="25">
        <f t="shared" si="274"/>
        <v>700.84615384615336</v>
      </c>
      <c r="O271" s="25">
        <f t="shared" ref="O271:O289" si="275">VLOOKUP($C$77,$D$3:$K$63,$A$71,0)*(B260-B259)</f>
        <v>993.84615384615313</v>
      </c>
      <c r="P271" s="25">
        <f>VLOOKUP($C$78,$D$3:$K$63,$A$71,0)*(B259-B258)</f>
        <v>841.69230769230717</v>
      </c>
      <c r="Q271" s="25">
        <f>VLOOKUP($C$79,$D$3:$K$63,$A$71,0)*B258</f>
        <v>0</v>
      </c>
      <c r="R271" s="25"/>
      <c r="S271" s="25"/>
      <c r="T271" s="25"/>
      <c r="U271" s="25"/>
      <c r="V271" s="25"/>
      <c r="W271" s="25"/>
      <c r="X271" s="25"/>
      <c r="Y271" s="25"/>
      <c r="Z271" s="25"/>
      <c r="AA271" s="25"/>
      <c r="AB271" s="25"/>
      <c r="AC271" s="25"/>
      <c r="AD271" s="25"/>
      <c r="AE271" s="25"/>
      <c r="AF271" s="25"/>
      <c r="AG271" s="25"/>
      <c r="AH271" s="25"/>
      <c r="AI271" s="25"/>
      <c r="AJ271" s="25"/>
      <c r="AK271" s="25"/>
      <c r="AL271" s="25"/>
      <c r="AM271" s="25"/>
      <c r="AN271" s="25"/>
      <c r="AO271" s="25"/>
      <c r="AP271" s="25"/>
      <c r="AQ271" s="25"/>
      <c r="AR271" s="25"/>
      <c r="AS271" s="25"/>
      <c r="AT271" s="25"/>
      <c r="AU271" s="25"/>
      <c r="AV271" s="25"/>
      <c r="AW271" s="25"/>
      <c r="AX271" s="25"/>
      <c r="AY271" s="25"/>
      <c r="AZ271" s="25"/>
      <c r="BA271" s="25"/>
      <c r="BB271" s="25"/>
      <c r="BC271" s="25"/>
      <c r="BD271" s="25"/>
      <c r="BE271" s="25"/>
      <c r="BF271" s="25"/>
      <c r="BG271" s="25"/>
      <c r="BH271" s="25"/>
      <c r="BI271" s="25"/>
      <c r="BJ271" s="25"/>
      <c r="BK271" s="25"/>
      <c r="BL271" s="25"/>
      <c r="BM271" s="21">
        <f t="shared" si="261"/>
        <v>5627.7692307692287</v>
      </c>
      <c r="BP271" s="18">
        <v>2013</v>
      </c>
      <c r="BQ271" s="14">
        <f t="shared" si="262"/>
        <v>0</v>
      </c>
      <c r="BR271" s="14">
        <f t="shared" si="255"/>
        <v>0</v>
      </c>
      <c r="BS271" s="14">
        <f t="shared" si="255"/>
        <v>0</v>
      </c>
      <c r="BT271" s="14">
        <f t="shared" si="255"/>
        <v>0</v>
      </c>
      <c r="BU271" s="14">
        <f t="shared" si="255"/>
        <v>0</v>
      </c>
      <c r="BV271" s="14">
        <f t="shared" si="255"/>
        <v>7.114446221347448E-2</v>
      </c>
      <c r="BW271" s="14">
        <f t="shared" si="255"/>
        <v>7.1950902803406172E-2</v>
      </c>
      <c r="BX271" s="14">
        <f t="shared" si="255"/>
        <v>0.13273465370894325</v>
      </c>
      <c r="BY271" s="14">
        <f t="shared" si="255"/>
        <v>0.1708560571889394</v>
      </c>
      <c r="BZ271" s="14">
        <f t="shared" si="255"/>
        <v>0.10262298218996457</v>
      </c>
      <c r="CA271" s="14">
        <f t="shared" si="255"/>
        <v>0.12453356296387416</v>
      </c>
      <c r="CB271" s="14">
        <f t="shared" si="255"/>
        <v>0.17659682071048777</v>
      </c>
      <c r="CC271" s="14">
        <f t="shared" si="255"/>
        <v>0.14956055822091002</v>
      </c>
      <c r="CD271" s="14">
        <f t="shared" si="255"/>
        <v>0</v>
      </c>
      <c r="CE271" s="14">
        <f t="shared" si="255"/>
        <v>0</v>
      </c>
      <c r="CF271" s="14">
        <f t="shared" si="255"/>
        <v>0</v>
      </c>
      <c r="CG271" s="14">
        <f t="shared" si="255"/>
        <v>0</v>
      </c>
      <c r="CH271" s="14">
        <f t="shared" si="256"/>
        <v>0</v>
      </c>
      <c r="CI271" s="14">
        <f t="shared" si="256"/>
        <v>0</v>
      </c>
      <c r="CJ271" s="14">
        <f t="shared" si="256"/>
        <v>0</v>
      </c>
      <c r="CK271" s="14">
        <f t="shared" si="256"/>
        <v>0</v>
      </c>
      <c r="CL271" s="14">
        <f t="shared" si="256"/>
        <v>0</v>
      </c>
      <c r="CM271" s="14">
        <f t="shared" si="256"/>
        <v>0</v>
      </c>
      <c r="CN271" s="14">
        <f t="shared" si="257"/>
        <v>0</v>
      </c>
      <c r="CO271" s="14">
        <f t="shared" si="257"/>
        <v>0</v>
      </c>
      <c r="CP271" s="14">
        <f t="shared" si="257"/>
        <v>0</v>
      </c>
      <c r="CQ271" s="14">
        <f t="shared" si="257"/>
        <v>0</v>
      </c>
      <c r="CR271" s="14">
        <f t="shared" si="257"/>
        <v>0</v>
      </c>
      <c r="CS271" s="14">
        <f t="shared" si="257"/>
        <v>0</v>
      </c>
      <c r="CT271" s="14">
        <f t="shared" si="257"/>
        <v>0</v>
      </c>
      <c r="CU271" s="14">
        <f t="shared" si="257"/>
        <v>0</v>
      </c>
      <c r="CV271" s="14">
        <f t="shared" si="257"/>
        <v>0</v>
      </c>
      <c r="CW271" s="14">
        <f t="shared" si="257"/>
        <v>0</v>
      </c>
      <c r="CX271" s="14">
        <f t="shared" si="257"/>
        <v>0</v>
      </c>
      <c r="CY271" s="14">
        <f t="shared" si="257"/>
        <v>0</v>
      </c>
      <c r="CZ271" s="14">
        <f t="shared" si="257"/>
        <v>0</v>
      </c>
      <c r="DA271" s="14">
        <f t="shared" si="257"/>
        <v>0</v>
      </c>
      <c r="DB271" s="14">
        <f t="shared" si="257"/>
        <v>0</v>
      </c>
      <c r="DC271" s="14">
        <f t="shared" si="257"/>
        <v>0</v>
      </c>
      <c r="DD271" s="14">
        <f t="shared" si="258"/>
        <v>0</v>
      </c>
      <c r="DE271" s="14">
        <f t="shared" si="258"/>
        <v>0</v>
      </c>
      <c r="DF271" s="14">
        <f t="shared" si="258"/>
        <v>0</v>
      </c>
      <c r="DG271" s="14">
        <f t="shared" si="258"/>
        <v>0</v>
      </c>
      <c r="DH271" s="14">
        <f t="shared" si="258"/>
        <v>0</v>
      </c>
      <c r="DI271" s="14">
        <f t="shared" si="258"/>
        <v>0</v>
      </c>
      <c r="DJ271" s="14">
        <f t="shared" si="258"/>
        <v>0</v>
      </c>
      <c r="DK271" s="14">
        <f t="shared" si="258"/>
        <v>0</v>
      </c>
      <c r="DL271" s="14">
        <f t="shared" si="258"/>
        <v>0</v>
      </c>
      <c r="DM271" s="14">
        <f t="shared" si="258"/>
        <v>0</v>
      </c>
      <c r="DN271" s="14">
        <f t="shared" si="258"/>
        <v>0</v>
      </c>
      <c r="DO271" s="14">
        <f t="shared" si="258"/>
        <v>0</v>
      </c>
      <c r="DP271" s="14">
        <f t="shared" si="258"/>
        <v>0</v>
      </c>
      <c r="DQ271" s="14">
        <f t="shared" si="258"/>
        <v>0</v>
      </c>
      <c r="DR271" s="14">
        <f t="shared" si="258"/>
        <v>0</v>
      </c>
      <c r="DS271" s="14">
        <f t="shared" si="258"/>
        <v>0</v>
      </c>
      <c r="DT271" s="14">
        <f t="shared" si="259"/>
        <v>0</v>
      </c>
      <c r="DU271" s="14">
        <f t="shared" si="259"/>
        <v>0</v>
      </c>
      <c r="DV271" s="14">
        <f t="shared" si="259"/>
        <v>0</v>
      </c>
      <c r="DW271" s="14">
        <f t="shared" si="259"/>
        <v>0</v>
      </c>
      <c r="DX271" s="14">
        <f t="shared" si="259"/>
        <v>0</v>
      </c>
      <c r="DY271" s="14">
        <f t="shared" si="259"/>
        <v>0</v>
      </c>
      <c r="DZ271" s="14">
        <f t="shared" si="263"/>
        <v>0.99999999999999978</v>
      </c>
    </row>
    <row r="272" spans="1:130">
      <c r="A272" s="18">
        <v>14</v>
      </c>
      <c r="B272" s="15">
        <f t="shared" si="260"/>
        <v>1</v>
      </c>
      <c r="C272" s="18">
        <v>2014</v>
      </c>
      <c r="D272" s="25">
        <f t="shared" si="264"/>
        <v>0</v>
      </c>
      <c r="E272" s="25">
        <f t="shared" si="265"/>
        <v>0</v>
      </c>
      <c r="F272" s="25">
        <f t="shared" si="266"/>
        <v>0</v>
      </c>
      <c r="G272" s="25">
        <f t="shared" si="267"/>
        <v>0</v>
      </c>
      <c r="H272" s="25">
        <f t="shared" si="268"/>
        <v>0</v>
      </c>
      <c r="I272" s="25">
        <f t="shared" si="269"/>
        <v>400.3846153846157</v>
      </c>
      <c r="J272" s="25">
        <f t="shared" si="270"/>
        <v>404.92307692307725</v>
      </c>
      <c r="K272" s="25">
        <f t="shared" si="271"/>
        <v>746.99999999999955</v>
      </c>
      <c r="L272" s="25">
        <f t="shared" si="272"/>
        <v>961.53846153846087</v>
      </c>
      <c r="M272" s="25">
        <f t="shared" si="273"/>
        <v>577.53846153846121</v>
      </c>
      <c r="N272" s="25">
        <f t="shared" si="274"/>
        <v>700.84615384615336</v>
      </c>
      <c r="O272" s="25">
        <f t="shared" si="275"/>
        <v>993.84615384615313</v>
      </c>
      <c r="P272" s="25">
        <f t="shared" ref="P272:P290" si="276">VLOOKUP($C$78,$D$3:$K$63,$A$71,0)*(B260-B259)</f>
        <v>841.69230769230717</v>
      </c>
      <c r="Q272" s="25">
        <f>VLOOKUP($C$79,$D$3:$K$63,$A$71,0)*(B259-B258)</f>
        <v>745.07692307692253</v>
      </c>
      <c r="R272" s="25">
        <f>VLOOKUP($C$80,$D$3:$K$63,$A$71,0)*B258</f>
        <v>0</v>
      </c>
      <c r="S272" s="25"/>
      <c r="T272" s="25"/>
      <c r="U272" s="25"/>
      <c r="V272" s="25"/>
      <c r="W272" s="25"/>
      <c r="X272" s="25"/>
      <c r="Y272" s="25"/>
      <c r="Z272" s="25"/>
      <c r="AA272" s="25"/>
      <c r="AB272" s="25"/>
      <c r="AC272" s="25"/>
      <c r="AD272" s="25"/>
      <c r="AE272" s="25"/>
      <c r="AF272" s="25"/>
      <c r="AG272" s="25"/>
      <c r="AH272" s="25"/>
      <c r="AI272" s="25"/>
      <c r="AJ272" s="25"/>
      <c r="AK272" s="25"/>
      <c r="AL272" s="25"/>
      <c r="AM272" s="25"/>
      <c r="AN272" s="25"/>
      <c r="AO272" s="25"/>
      <c r="AP272" s="25"/>
      <c r="AQ272" s="25"/>
      <c r="AR272" s="25"/>
      <c r="AS272" s="25"/>
      <c r="AT272" s="25"/>
      <c r="AU272" s="25"/>
      <c r="AV272" s="25"/>
      <c r="AW272" s="25"/>
      <c r="AX272" s="25"/>
      <c r="AY272" s="25"/>
      <c r="AZ272" s="25"/>
      <c r="BA272" s="25"/>
      <c r="BB272" s="25"/>
      <c r="BC272" s="25"/>
      <c r="BD272" s="25"/>
      <c r="BE272" s="25"/>
      <c r="BF272" s="25"/>
      <c r="BG272" s="25"/>
      <c r="BH272" s="25"/>
      <c r="BI272" s="25"/>
      <c r="BJ272" s="25"/>
      <c r="BK272" s="25"/>
      <c r="BL272" s="25"/>
      <c r="BM272" s="21">
        <f t="shared" si="261"/>
        <v>6372.8461538461515</v>
      </c>
      <c r="BP272" s="18">
        <v>2014</v>
      </c>
      <c r="BQ272" s="14">
        <f t="shared" si="262"/>
        <v>0</v>
      </c>
      <c r="BR272" s="14">
        <f t="shared" si="255"/>
        <v>0</v>
      </c>
      <c r="BS272" s="14">
        <f t="shared" si="255"/>
        <v>0</v>
      </c>
      <c r="BT272" s="14">
        <f t="shared" si="255"/>
        <v>0</v>
      </c>
      <c r="BU272" s="14">
        <f t="shared" si="255"/>
        <v>0</v>
      </c>
      <c r="BV272" s="14">
        <f t="shared" si="255"/>
        <v>6.2826656366555295E-2</v>
      </c>
      <c r="BW272" s="14">
        <f t="shared" si="255"/>
        <v>6.3538812509807308E-2</v>
      </c>
      <c r="BX272" s="14">
        <f t="shared" si="255"/>
        <v>0.11721607300203987</v>
      </c>
      <c r="BY272" s="14">
        <f t="shared" si="255"/>
        <v>0.15088053882458019</v>
      </c>
      <c r="BZ272" s="14">
        <f t="shared" si="255"/>
        <v>9.0624886839595867E-2</v>
      </c>
      <c r="CA272" s="14">
        <f t="shared" si="255"/>
        <v>0.10997380713846001</v>
      </c>
      <c r="CB272" s="14">
        <f t="shared" si="255"/>
        <v>0.15595012492908608</v>
      </c>
      <c r="CC272" s="14">
        <f t="shared" si="255"/>
        <v>0.13207478846548454</v>
      </c>
      <c r="CD272" s="14">
        <f t="shared" si="255"/>
        <v>0.1169143119243907</v>
      </c>
      <c r="CE272" s="14">
        <f t="shared" si="255"/>
        <v>0</v>
      </c>
      <c r="CF272" s="14">
        <f t="shared" si="255"/>
        <v>0</v>
      </c>
      <c r="CG272" s="14">
        <f t="shared" si="255"/>
        <v>0</v>
      </c>
      <c r="CH272" s="14">
        <f t="shared" si="256"/>
        <v>0</v>
      </c>
      <c r="CI272" s="14">
        <f t="shared" si="256"/>
        <v>0</v>
      </c>
      <c r="CJ272" s="14">
        <f t="shared" si="256"/>
        <v>0</v>
      </c>
      <c r="CK272" s="14">
        <f t="shared" si="256"/>
        <v>0</v>
      </c>
      <c r="CL272" s="14">
        <f t="shared" si="256"/>
        <v>0</v>
      </c>
      <c r="CM272" s="14">
        <f t="shared" si="256"/>
        <v>0</v>
      </c>
      <c r="CN272" s="14">
        <f t="shared" si="257"/>
        <v>0</v>
      </c>
      <c r="CO272" s="14">
        <f t="shared" si="257"/>
        <v>0</v>
      </c>
      <c r="CP272" s="14">
        <f t="shared" si="257"/>
        <v>0</v>
      </c>
      <c r="CQ272" s="14">
        <f t="shared" si="257"/>
        <v>0</v>
      </c>
      <c r="CR272" s="14">
        <f t="shared" si="257"/>
        <v>0</v>
      </c>
      <c r="CS272" s="14">
        <f t="shared" si="257"/>
        <v>0</v>
      </c>
      <c r="CT272" s="14">
        <f t="shared" si="257"/>
        <v>0</v>
      </c>
      <c r="CU272" s="14">
        <f t="shared" si="257"/>
        <v>0</v>
      </c>
      <c r="CV272" s="14">
        <f t="shared" si="257"/>
        <v>0</v>
      </c>
      <c r="CW272" s="14">
        <f t="shared" si="257"/>
        <v>0</v>
      </c>
      <c r="CX272" s="14">
        <f t="shared" si="257"/>
        <v>0</v>
      </c>
      <c r="CY272" s="14">
        <f t="shared" si="257"/>
        <v>0</v>
      </c>
      <c r="CZ272" s="14">
        <f t="shared" si="257"/>
        <v>0</v>
      </c>
      <c r="DA272" s="14">
        <f t="shared" si="257"/>
        <v>0</v>
      </c>
      <c r="DB272" s="14">
        <f t="shared" si="257"/>
        <v>0</v>
      </c>
      <c r="DC272" s="14">
        <f t="shared" si="257"/>
        <v>0</v>
      </c>
      <c r="DD272" s="14">
        <f t="shared" si="258"/>
        <v>0</v>
      </c>
      <c r="DE272" s="14">
        <f t="shared" si="258"/>
        <v>0</v>
      </c>
      <c r="DF272" s="14">
        <f t="shared" si="258"/>
        <v>0</v>
      </c>
      <c r="DG272" s="14">
        <f t="shared" si="258"/>
        <v>0</v>
      </c>
      <c r="DH272" s="14">
        <f t="shared" si="258"/>
        <v>0</v>
      </c>
      <c r="DI272" s="14">
        <f t="shared" si="258"/>
        <v>0</v>
      </c>
      <c r="DJ272" s="14">
        <f t="shared" si="258"/>
        <v>0</v>
      </c>
      <c r="DK272" s="14">
        <f t="shared" si="258"/>
        <v>0</v>
      </c>
      <c r="DL272" s="14">
        <f t="shared" si="258"/>
        <v>0</v>
      </c>
      <c r="DM272" s="14">
        <f t="shared" si="258"/>
        <v>0</v>
      </c>
      <c r="DN272" s="14">
        <f t="shared" si="258"/>
        <v>0</v>
      </c>
      <c r="DO272" s="14">
        <f t="shared" si="258"/>
        <v>0</v>
      </c>
      <c r="DP272" s="14">
        <f t="shared" si="258"/>
        <v>0</v>
      </c>
      <c r="DQ272" s="14">
        <f t="shared" si="258"/>
        <v>0</v>
      </c>
      <c r="DR272" s="14">
        <f t="shared" si="258"/>
        <v>0</v>
      </c>
      <c r="DS272" s="14">
        <f t="shared" si="258"/>
        <v>0</v>
      </c>
      <c r="DT272" s="14">
        <f t="shared" si="259"/>
        <v>0</v>
      </c>
      <c r="DU272" s="14">
        <f t="shared" si="259"/>
        <v>0</v>
      </c>
      <c r="DV272" s="14">
        <f t="shared" si="259"/>
        <v>0</v>
      </c>
      <c r="DW272" s="14">
        <f t="shared" si="259"/>
        <v>0</v>
      </c>
      <c r="DX272" s="14">
        <f t="shared" si="259"/>
        <v>0</v>
      </c>
      <c r="DY272" s="14">
        <f t="shared" si="259"/>
        <v>0</v>
      </c>
      <c r="DZ272" s="14">
        <f t="shared" si="263"/>
        <v>1</v>
      </c>
    </row>
    <row r="273" spans="1:130">
      <c r="A273" s="18">
        <v>15</v>
      </c>
      <c r="B273" s="15">
        <f t="shared" si="260"/>
        <v>1</v>
      </c>
      <c r="C273" s="18">
        <v>2015</v>
      </c>
      <c r="D273" s="25">
        <f t="shared" si="264"/>
        <v>0</v>
      </c>
      <c r="E273" s="25">
        <f t="shared" si="265"/>
        <v>0</v>
      </c>
      <c r="F273" s="25">
        <f t="shared" si="266"/>
        <v>0</v>
      </c>
      <c r="G273" s="25">
        <f t="shared" si="267"/>
        <v>0</v>
      </c>
      <c r="H273" s="25">
        <f t="shared" si="268"/>
        <v>0</v>
      </c>
      <c r="I273" s="25">
        <f t="shared" si="269"/>
        <v>400.38461538461513</v>
      </c>
      <c r="J273" s="25">
        <f t="shared" si="270"/>
        <v>404.92307692307725</v>
      </c>
      <c r="K273" s="25">
        <f t="shared" si="271"/>
        <v>747.00000000000057</v>
      </c>
      <c r="L273" s="25">
        <f t="shared" si="272"/>
        <v>961.53846153846087</v>
      </c>
      <c r="M273" s="25">
        <f t="shared" si="273"/>
        <v>577.53846153846121</v>
      </c>
      <c r="N273" s="25">
        <f t="shared" si="274"/>
        <v>700.84615384615336</v>
      </c>
      <c r="O273" s="25">
        <f t="shared" si="275"/>
        <v>993.84615384615313</v>
      </c>
      <c r="P273" s="25">
        <f t="shared" si="276"/>
        <v>841.69230769230717</v>
      </c>
      <c r="Q273" s="25">
        <f t="shared" ref="Q273:Q291" si="277">VLOOKUP($C$79,$D$3:$K$63,$A$71,0)*(B260-B259)</f>
        <v>745.07692307692253</v>
      </c>
      <c r="R273" s="25">
        <f>VLOOKUP($C$80,$D$3:$K$63,$A$71,0)*(B259-B258)</f>
        <v>632.30769230769192</v>
      </c>
      <c r="S273" s="25">
        <f>VLOOKUP($C$81,$D$3:$K$63,$A$71,0)*B258</f>
        <v>0</v>
      </c>
      <c r="T273" s="25"/>
      <c r="U273" s="25"/>
      <c r="V273" s="25"/>
      <c r="W273" s="25"/>
      <c r="X273" s="25"/>
      <c r="Y273" s="25"/>
      <c r="Z273" s="25"/>
      <c r="AA273" s="25"/>
      <c r="AB273" s="25"/>
      <c r="AC273" s="25"/>
      <c r="AD273" s="25"/>
      <c r="AE273" s="25"/>
      <c r="AF273" s="25"/>
      <c r="AG273" s="25"/>
      <c r="AH273" s="25"/>
      <c r="AI273" s="25"/>
      <c r="AJ273" s="25"/>
      <c r="AK273" s="25"/>
      <c r="AL273" s="25"/>
      <c r="AM273" s="25"/>
      <c r="AN273" s="25"/>
      <c r="AO273" s="25"/>
      <c r="AP273" s="25"/>
      <c r="AQ273" s="25"/>
      <c r="AR273" s="25"/>
      <c r="AS273" s="25"/>
      <c r="AT273" s="25"/>
      <c r="AU273" s="25"/>
      <c r="AV273" s="25"/>
      <c r="AW273" s="25"/>
      <c r="AX273" s="25"/>
      <c r="AY273" s="25"/>
      <c r="AZ273" s="25"/>
      <c r="BA273" s="25"/>
      <c r="BB273" s="25"/>
      <c r="BC273" s="25"/>
      <c r="BD273" s="25"/>
      <c r="BE273" s="25"/>
      <c r="BF273" s="25"/>
      <c r="BG273" s="25"/>
      <c r="BH273" s="25"/>
      <c r="BI273" s="25"/>
      <c r="BJ273" s="25"/>
      <c r="BK273" s="25"/>
      <c r="BL273" s="25"/>
      <c r="BM273" s="21">
        <f t="shared" si="261"/>
        <v>7005.1538461538439</v>
      </c>
      <c r="BP273" s="18">
        <v>2015</v>
      </c>
      <c r="BQ273" s="14">
        <f t="shared" si="262"/>
        <v>0</v>
      </c>
      <c r="BR273" s="14">
        <f t="shared" si="255"/>
        <v>0</v>
      </c>
      <c r="BS273" s="14">
        <f t="shared" si="255"/>
        <v>0</v>
      </c>
      <c r="BT273" s="14">
        <f t="shared" si="255"/>
        <v>0</v>
      </c>
      <c r="BU273" s="14">
        <f t="shared" si="255"/>
        <v>0</v>
      </c>
      <c r="BV273" s="14">
        <f t="shared" si="255"/>
        <v>5.7155720513468088E-2</v>
      </c>
      <c r="BW273" s="14">
        <f t="shared" si="255"/>
        <v>5.7803595155215458E-2</v>
      </c>
      <c r="BX273" s="14">
        <f t="shared" si="255"/>
        <v>0.10663577366115069</v>
      </c>
      <c r="BY273" s="14">
        <f t="shared" si="255"/>
        <v>0.13726157664137389</v>
      </c>
      <c r="BZ273" s="14">
        <f t="shared" si="255"/>
        <v>8.2444793393874824E-2</v>
      </c>
      <c r="CA273" s="14">
        <f t="shared" si="255"/>
        <v>0.1000472179823646</v>
      </c>
      <c r="CB273" s="14">
        <f t="shared" si="255"/>
        <v>0.14187356561652403</v>
      </c>
      <c r="CC273" s="14">
        <f t="shared" si="255"/>
        <v>0.12015329372879305</v>
      </c>
      <c r="CD273" s="14">
        <f t="shared" si="255"/>
        <v>0.10636125050786779</v>
      </c>
      <c r="CE273" s="14">
        <f t="shared" si="255"/>
        <v>9.026321279936747E-2</v>
      </c>
      <c r="CF273" s="14">
        <f t="shared" si="255"/>
        <v>0</v>
      </c>
      <c r="CG273" s="14">
        <f t="shared" ref="CG273:CV299" si="278">T273/$BM273</f>
        <v>0</v>
      </c>
      <c r="CH273" s="14">
        <f t="shared" si="256"/>
        <v>0</v>
      </c>
      <c r="CI273" s="14">
        <f t="shared" si="256"/>
        <v>0</v>
      </c>
      <c r="CJ273" s="14">
        <f t="shared" si="256"/>
        <v>0</v>
      </c>
      <c r="CK273" s="14">
        <f t="shared" si="256"/>
        <v>0</v>
      </c>
      <c r="CL273" s="14">
        <f t="shared" si="256"/>
        <v>0</v>
      </c>
      <c r="CM273" s="14">
        <f t="shared" si="256"/>
        <v>0</v>
      </c>
      <c r="CN273" s="14">
        <f t="shared" si="257"/>
        <v>0</v>
      </c>
      <c r="CO273" s="14">
        <f t="shared" si="257"/>
        <v>0</v>
      </c>
      <c r="CP273" s="14">
        <f t="shared" si="257"/>
        <v>0</v>
      </c>
      <c r="CQ273" s="14">
        <f t="shared" si="257"/>
        <v>0</v>
      </c>
      <c r="CR273" s="14">
        <f t="shared" si="257"/>
        <v>0</v>
      </c>
      <c r="CS273" s="14">
        <f t="shared" si="257"/>
        <v>0</v>
      </c>
      <c r="CT273" s="14">
        <f t="shared" si="257"/>
        <v>0</v>
      </c>
      <c r="CU273" s="14">
        <f t="shared" si="257"/>
        <v>0</v>
      </c>
      <c r="CV273" s="14">
        <f t="shared" si="257"/>
        <v>0</v>
      </c>
      <c r="CW273" s="14">
        <f t="shared" si="257"/>
        <v>0</v>
      </c>
      <c r="CX273" s="14">
        <f t="shared" si="257"/>
        <v>0</v>
      </c>
      <c r="CY273" s="14">
        <f t="shared" si="257"/>
        <v>0</v>
      </c>
      <c r="CZ273" s="14">
        <f t="shared" si="257"/>
        <v>0</v>
      </c>
      <c r="DA273" s="14">
        <f t="shared" si="257"/>
        <v>0</v>
      </c>
      <c r="DB273" s="14">
        <f t="shared" si="257"/>
        <v>0</v>
      </c>
      <c r="DC273" s="14">
        <f t="shared" ref="DC273:DR289" si="279">AP273/$BM273</f>
        <v>0</v>
      </c>
      <c r="DD273" s="14">
        <f t="shared" si="258"/>
        <v>0</v>
      </c>
      <c r="DE273" s="14">
        <f t="shared" si="258"/>
        <v>0</v>
      </c>
      <c r="DF273" s="14">
        <f t="shared" si="258"/>
        <v>0</v>
      </c>
      <c r="DG273" s="14">
        <f t="shared" si="258"/>
        <v>0</v>
      </c>
      <c r="DH273" s="14">
        <f t="shared" si="258"/>
        <v>0</v>
      </c>
      <c r="DI273" s="14">
        <f t="shared" si="258"/>
        <v>0</v>
      </c>
      <c r="DJ273" s="14">
        <f t="shared" si="258"/>
        <v>0</v>
      </c>
      <c r="DK273" s="14">
        <f t="shared" si="258"/>
        <v>0</v>
      </c>
      <c r="DL273" s="14">
        <f t="shared" si="258"/>
        <v>0</v>
      </c>
      <c r="DM273" s="14">
        <f t="shared" si="258"/>
        <v>0</v>
      </c>
      <c r="DN273" s="14">
        <f t="shared" si="258"/>
        <v>0</v>
      </c>
      <c r="DO273" s="14">
        <f t="shared" si="258"/>
        <v>0</v>
      </c>
      <c r="DP273" s="14">
        <f t="shared" si="258"/>
        <v>0</v>
      </c>
      <c r="DQ273" s="14">
        <f t="shared" si="258"/>
        <v>0</v>
      </c>
      <c r="DR273" s="14">
        <f t="shared" si="258"/>
        <v>0</v>
      </c>
      <c r="DS273" s="14">
        <f t="shared" ref="DS273:DV318" si="280">BF273/$BM273</f>
        <v>0</v>
      </c>
      <c r="DT273" s="14">
        <f t="shared" si="259"/>
        <v>0</v>
      </c>
      <c r="DU273" s="14">
        <f t="shared" si="259"/>
        <v>0</v>
      </c>
      <c r="DV273" s="14">
        <f t="shared" si="259"/>
        <v>0</v>
      </c>
      <c r="DW273" s="14">
        <f t="shared" si="259"/>
        <v>0</v>
      </c>
      <c r="DX273" s="14">
        <f t="shared" si="259"/>
        <v>0</v>
      </c>
      <c r="DY273" s="14">
        <f t="shared" si="259"/>
        <v>0</v>
      </c>
      <c r="DZ273" s="14">
        <f t="shared" si="263"/>
        <v>0.99999999999999989</v>
      </c>
    </row>
    <row r="274" spans="1:130">
      <c r="A274" s="18">
        <v>16</v>
      </c>
      <c r="B274" s="15">
        <f t="shared" si="260"/>
        <v>1</v>
      </c>
      <c r="C274" s="18">
        <v>2016</v>
      </c>
      <c r="D274" s="25">
        <f t="shared" si="264"/>
        <v>0</v>
      </c>
      <c r="E274" s="25">
        <f t="shared" si="265"/>
        <v>0</v>
      </c>
      <c r="F274" s="25">
        <f t="shared" si="266"/>
        <v>0</v>
      </c>
      <c r="G274" s="25">
        <f t="shared" si="267"/>
        <v>0</v>
      </c>
      <c r="H274" s="25">
        <f t="shared" si="268"/>
        <v>0</v>
      </c>
      <c r="I274" s="25">
        <f t="shared" si="269"/>
        <v>400.38461538461513</v>
      </c>
      <c r="J274" s="25">
        <f t="shared" si="270"/>
        <v>404.92307692307668</v>
      </c>
      <c r="K274" s="25">
        <f t="shared" si="271"/>
        <v>747.00000000000057</v>
      </c>
      <c r="L274" s="25">
        <f t="shared" si="272"/>
        <v>961.53846153846223</v>
      </c>
      <c r="M274" s="25">
        <f t="shared" si="273"/>
        <v>577.53846153846121</v>
      </c>
      <c r="N274" s="25">
        <f t="shared" si="274"/>
        <v>700.84615384615336</v>
      </c>
      <c r="O274" s="25">
        <f t="shared" si="275"/>
        <v>993.84615384615313</v>
      </c>
      <c r="P274" s="25">
        <f t="shared" si="276"/>
        <v>841.69230769230717</v>
      </c>
      <c r="Q274" s="25">
        <f t="shared" si="277"/>
        <v>745.07692307692253</v>
      </c>
      <c r="R274" s="25">
        <f t="shared" ref="R274:R292" si="281">VLOOKUP($C$80,$D$3:$K$63,$A$71,0)*(B260-B259)</f>
        <v>632.30769230769192</v>
      </c>
      <c r="S274" s="25">
        <f>VLOOKUP($C$81,$D$3:$K$63,$A$71,0)*(B259-B258)</f>
        <v>634.99999999999955</v>
      </c>
      <c r="T274" s="25">
        <f>VLOOKUP($C$82,$D$3:$K$63,$A$71,0)*B258</f>
        <v>0</v>
      </c>
      <c r="U274" s="25"/>
      <c r="V274" s="25"/>
      <c r="W274" s="25"/>
      <c r="X274" s="25"/>
      <c r="Y274" s="25"/>
      <c r="Z274" s="25"/>
      <c r="AA274" s="25"/>
      <c r="AB274" s="25"/>
      <c r="AC274" s="25"/>
      <c r="AD274" s="25"/>
      <c r="AE274" s="25"/>
      <c r="AF274" s="25"/>
      <c r="AG274" s="25"/>
      <c r="AH274" s="25"/>
      <c r="AI274" s="25"/>
      <c r="AJ274" s="25"/>
      <c r="AK274" s="25"/>
      <c r="AL274" s="25"/>
      <c r="AM274" s="25"/>
      <c r="AN274" s="25"/>
      <c r="AO274" s="25"/>
      <c r="AP274" s="25"/>
      <c r="AQ274" s="25"/>
      <c r="AR274" s="25"/>
      <c r="AS274" s="25"/>
      <c r="AT274" s="25"/>
      <c r="AU274" s="25"/>
      <c r="AV274" s="25"/>
      <c r="AW274" s="25"/>
      <c r="AX274" s="25"/>
      <c r="AY274" s="25"/>
      <c r="AZ274" s="25"/>
      <c r="BA274" s="25"/>
      <c r="BB274" s="25"/>
      <c r="BC274" s="25"/>
      <c r="BD274" s="25"/>
      <c r="BE274" s="25"/>
      <c r="BF274" s="25"/>
      <c r="BG274" s="25"/>
      <c r="BH274" s="25"/>
      <c r="BI274" s="25"/>
      <c r="BJ274" s="25"/>
      <c r="BK274" s="25"/>
      <c r="BL274" s="25"/>
      <c r="BM274" s="21">
        <f t="shared" si="261"/>
        <v>7640.1538461538457</v>
      </c>
      <c r="BP274" s="18">
        <v>2016</v>
      </c>
      <c r="BQ274" s="14">
        <f t="shared" si="262"/>
        <v>0</v>
      </c>
      <c r="BR274" s="14">
        <f t="shared" si="262"/>
        <v>0</v>
      </c>
      <c r="BS274" s="14">
        <f t="shared" si="262"/>
        <v>0</v>
      </c>
      <c r="BT274" s="14">
        <f t="shared" si="262"/>
        <v>0</v>
      </c>
      <c r="BU274" s="14">
        <f t="shared" si="262"/>
        <v>0</v>
      </c>
      <c r="BV274" s="14">
        <f t="shared" si="262"/>
        <v>5.2405307988159691E-2</v>
      </c>
      <c r="BW274" s="14">
        <f t="shared" si="262"/>
        <v>5.2999335494653722E-2</v>
      </c>
      <c r="BX274" s="14">
        <f t="shared" si="262"/>
        <v>9.777290026378857E-2</v>
      </c>
      <c r="BY274" s="14">
        <f t="shared" si="262"/>
        <v>0.1258532852741589</v>
      </c>
      <c r="BZ274" s="14">
        <f t="shared" si="262"/>
        <v>7.5592517267070697E-2</v>
      </c>
      <c r="CA274" s="14">
        <f t="shared" si="262"/>
        <v>9.1731942570628805E-2</v>
      </c>
      <c r="CB274" s="14">
        <f t="shared" si="262"/>
        <v>0.13008195565937045</v>
      </c>
      <c r="CC274" s="14">
        <f t="shared" si="262"/>
        <v>0.11016693179758758</v>
      </c>
      <c r="CD274" s="14">
        <f t="shared" si="262"/>
        <v>9.7521193693240096E-2</v>
      </c>
      <c r="CE274" s="14">
        <f t="shared" si="262"/>
        <v>8.2761120396286775E-2</v>
      </c>
      <c r="CF274" s="14">
        <f t="shared" si="262"/>
        <v>8.3113509595054411E-2</v>
      </c>
      <c r="CG274" s="14">
        <f t="shared" si="278"/>
        <v>0</v>
      </c>
      <c r="CH274" s="14">
        <f t="shared" si="256"/>
        <v>0</v>
      </c>
      <c r="CI274" s="14">
        <f t="shared" si="256"/>
        <v>0</v>
      </c>
      <c r="CJ274" s="14">
        <f t="shared" si="256"/>
        <v>0</v>
      </c>
      <c r="CK274" s="14">
        <f t="shared" si="256"/>
        <v>0</v>
      </c>
      <c r="CL274" s="14">
        <f t="shared" si="256"/>
        <v>0</v>
      </c>
      <c r="CM274" s="14">
        <f t="shared" si="256"/>
        <v>0</v>
      </c>
      <c r="CN274" s="14">
        <f t="shared" si="256"/>
        <v>0</v>
      </c>
      <c r="CO274" s="14">
        <f t="shared" si="256"/>
        <v>0</v>
      </c>
      <c r="CP274" s="14">
        <f t="shared" si="256"/>
        <v>0</v>
      </c>
      <c r="CQ274" s="14">
        <f t="shared" si="256"/>
        <v>0</v>
      </c>
      <c r="CR274" s="14">
        <f t="shared" si="256"/>
        <v>0</v>
      </c>
      <c r="CS274" s="14">
        <f t="shared" si="256"/>
        <v>0</v>
      </c>
      <c r="CT274" s="14">
        <f t="shared" si="256"/>
        <v>0</v>
      </c>
      <c r="CU274" s="14">
        <f t="shared" si="256"/>
        <v>0</v>
      </c>
      <c r="CV274" s="14">
        <f t="shared" si="256"/>
        <v>0</v>
      </c>
      <c r="CW274" s="14">
        <f t="shared" si="256"/>
        <v>0</v>
      </c>
      <c r="CX274" s="14">
        <f t="shared" ref="CX274:DM301" si="282">AK274/$BM274</f>
        <v>0</v>
      </c>
      <c r="CY274" s="14">
        <f t="shared" si="282"/>
        <v>0</v>
      </c>
      <c r="CZ274" s="14">
        <f t="shared" si="282"/>
        <v>0</v>
      </c>
      <c r="DA274" s="14">
        <f t="shared" si="282"/>
        <v>0</v>
      </c>
      <c r="DB274" s="14">
        <f t="shared" si="282"/>
        <v>0</v>
      </c>
      <c r="DC274" s="14">
        <f t="shared" si="279"/>
        <v>0</v>
      </c>
      <c r="DD274" s="14">
        <f t="shared" si="279"/>
        <v>0</v>
      </c>
      <c r="DE274" s="14">
        <f t="shared" si="279"/>
        <v>0</v>
      </c>
      <c r="DF274" s="14">
        <f t="shared" si="279"/>
        <v>0</v>
      </c>
      <c r="DG274" s="14">
        <f t="shared" si="279"/>
        <v>0</v>
      </c>
      <c r="DH274" s="14">
        <f t="shared" si="279"/>
        <v>0</v>
      </c>
      <c r="DI274" s="14">
        <f t="shared" si="279"/>
        <v>0</v>
      </c>
      <c r="DJ274" s="14">
        <f t="shared" si="279"/>
        <v>0</v>
      </c>
      <c r="DK274" s="14">
        <f t="shared" si="279"/>
        <v>0</v>
      </c>
      <c r="DL274" s="14">
        <f t="shared" si="279"/>
        <v>0</v>
      </c>
      <c r="DM274" s="14">
        <f t="shared" si="279"/>
        <v>0</v>
      </c>
      <c r="DN274" s="14">
        <f t="shared" si="279"/>
        <v>0</v>
      </c>
      <c r="DO274" s="14">
        <f t="shared" si="279"/>
        <v>0</v>
      </c>
      <c r="DP274" s="14">
        <f t="shared" si="279"/>
        <v>0</v>
      </c>
      <c r="DQ274" s="14">
        <f t="shared" si="279"/>
        <v>0</v>
      </c>
      <c r="DR274" s="14">
        <f t="shared" si="279"/>
        <v>0</v>
      </c>
      <c r="DS274" s="14">
        <f t="shared" si="280"/>
        <v>0</v>
      </c>
      <c r="DT274" s="14">
        <f t="shared" si="259"/>
        <v>0</v>
      </c>
      <c r="DU274" s="14">
        <f t="shared" si="259"/>
        <v>0</v>
      </c>
      <c r="DV274" s="14">
        <f t="shared" si="259"/>
        <v>0</v>
      </c>
      <c r="DW274" s="14">
        <f t="shared" si="259"/>
        <v>0</v>
      </c>
      <c r="DX274" s="14">
        <f t="shared" si="259"/>
        <v>0</v>
      </c>
      <c r="DY274" s="14">
        <f t="shared" si="259"/>
        <v>0</v>
      </c>
      <c r="DZ274" s="14">
        <f t="shared" si="263"/>
        <v>0.99999999999999956</v>
      </c>
    </row>
    <row r="275" spans="1:130">
      <c r="A275" s="18">
        <v>17</v>
      </c>
      <c r="B275" s="15">
        <f t="shared" si="260"/>
        <v>1</v>
      </c>
      <c r="C275" s="18">
        <v>2017</v>
      </c>
      <c r="D275" s="25">
        <f t="shared" si="264"/>
        <v>0</v>
      </c>
      <c r="E275" s="25">
        <f t="shared" si="265"/>
        <v>0</v>
      </c>
      <c r="F275" s="25">
        <f t="shared" si="266"/>
        <v>0</v>
      </c>
      <c r="G275" s="25">
        <f t="shared" si="267"/>
        <v>0</v>
      </c>
      <c r="H275" s="25">
        <f t="shared" si="268"/>
        <v>0</v>
      </c>
      <c r="I275" s="25">
        <f t="shared" si="269"/>
        <v>400.3846153846157</v>
      </c>
      <c r="J275" s="25">
        <f t="shared" si="270"/>
        <v>404.92307692307668</v>
      </c>
      <c r="K275" s="25">
        <f t="shared" si="271"/>
        <v>746.99999999999955</v>
      </c>
      <c r="L275" s="25">
        <f t="shared" si="272"/>
        <v>961.53846153846223</v>
      </c>
      <c r="M275" s="25">
        <f t="shared" si="273"/>
        <v>577.538461538462</v>
      </c>
      <c r="N275" s="25">
        <f t="shared" si="274"/>
        <v>700.84615384615336</v>
      </c>
      <c r="O275" s="25">
        <f t="shared" si="275"/>
        <v>993.84615384615313</v>
      </c>
      <c r="P275" s="25">
        <f t="shared" si="276"/>
        <v>841.69230769230717</v>
      </c>
      <c r="Q275" s="25">
        <f t="shared" si="277"/>
        <v>745.07692307692253</v>
      </c>
      <c r="R275" s="25">
        <f t="shared" si="281"/>
        <v>632.30769230769192</v>
      </c>
      <c r="S275" s="25">
        <f t="shared" ref="S275:S293" si="283">VLOOKUP($C$81,$D$3:$K$63,$A$71,0)*(B260-B259)</f>
        <v>634.99999999999955</v>
      </c>
      <c r="T275" s="25">
        <f>VLOOKUP($C$82,$D$3:$K$63,$A$71,0)*(B259-B258)</f>
        <v>421.84615384615358</v>
      </c>
      <c r="U275" s="25">
        <f>VLOOKUP($C$83,$D$3:$K$63,$A$71,0)*B258</f>
        <v>0</v>
      </c>
      <c r="V275" s="25"/>
      <c r="W275" s="25"/>
      <c r="X275" s="25"/>
      <c r="Y275" s="25"/>
      <c r="Z275" s="25"/>
      <c r="AA275" s="25"/>
      <c r="AB275" s="25"/>
      <c r="AC275" s="25"/>
      <c r="AD275" s="25"/>
      <c r="AE275" s="25"/>
      <c r="AF275" s="25"/>
      <c r="AG275" s="25"/>
      <c r="AH275" s="25"/>
      <c r="AI275" s="25"/>
      <c r="AJ275" s="25"/>
      <c r="AK275" s="25"/>
      <c r="AL275" s="25"/>
      <c r="AM275" s="25"/>
      <c r="AN275" s="25"/>
      <c r="AO275" s="25"/>
      <c r="AP275" s="25"/>
      <c r="AQ275" s="25"/>
      <c r="AR275" s="25"/>
      <c r="AS275" s="25"/>
      <c r="AT275" s="25"/>
      <c r="AU275" s="25"/>
      <c r="AV275" s="25"/>
      <c r="AW275" s="25"/>
      <c r="AX275" s="25"/>
      <c r="AY275" s="25"/>
      <c r="AZ275" s="25"/>
      <c r="BA275" s="25"/>
      <c r="BB275" s="25"/>
      <c r="BC275" s="25"/>
      <c r="BD275" s="25"/>
      <c r="BE275" s="25"/>
      <c r="BF275" s="25"/>
      <c r="BG275" s="25"/>
      <c r="BH275" s="25"/>
      <c r="BI275" s="25"/>
      <c r="BJ275" s="25"/>
      <c r="BK275" s="25"/>
      <c r="BL275" s="25"/>
      <c r="BM275" s="21">
        <f t="shared" si="261"/>
        <v>8061.9999999999991</v>
      </c>
      <c r="BP275" s="18">
        <v>2017</v>
      </c>
      <c r="BQ275" s="14">
        <f t="shared" si="262"/>
        <v>0</v>
      </c>
      <c r="BR275" s="14">
        <f t="shared" si="262"/>
        <v>0</v>
      </c>
      <c r="BS275" s="14">
        <f t="shared" si="262"/>
        <v>0</v>
      </c>
      <c r="BT275" s="14">
        <f t="shared" si="262"/>
        <v>0</v>
      </c>
      <c r="BU275" s="14">
        <f t="shared" si="262"/>
        <v>0</v>
      </c>
      <c r="BV275" s="14">
        <f t="shared" si="262"/>
        <v>4.9663187222105651E-2</v>
      </c>
      <c r="BW275" s="14">
        <f t="shared" si="262"/>
        <v>5.0226132091674119E-2</v>
      </c>
      <c r="BX275" s="14">
        <f t="shared" si="262"/>
        <v>9.26569089555941E-2</v>
      </c>
      <c r="BY275" s="14">
        <f t="shared" si="262"/>
        <v>0.11926798084079165</v>
      </c>
      <c r="BZ275" s="14">
        <f t="shared" si="262"/>
        <v>7.1637120012213104E-2</v>
      </c>
      <c r="CA275" s="14">
        <f t="shared" si="262"/>
        <v>8.6932045875236105E-2</v>
      </c>
      <c r="CB275" s="14">
        <f t="shared" si="262"/>
        <v>0.12327538499704208</v>
      </c>
      <c r="CC275" s="14">
        <f t="shared" si="262"/>
        <v>0.10440241970879524</v>
      </c>
      <c r="CD275" s="14">
        <f t="shared" si="262"/>
        <v>9.2418372993912506E-2</v>
      </c>
      <c r="CE275" s="14">
        <f t="shared" si="262"/>
        <v>7.8430624200904492E-2</v>
      </c>
      <c r="CF275" s="14">
        <f t="shared" si="262"/>
        <v>7.8764574547258701E-2</v>
      </c>
      <c r="CG275" s="14">
        <f t="shared" si="278"/>
        <v>5.2325248554472042E-2</v>
      </c>
      <c r="CH275" s="14">
        <f t="shared" si="256"/>
        <v>0</v>
      </c>
      <c r="CI275" s="14">
        <f t="shared" si="256"/>
        <v>0</v>
      </c>
      <c r="CJ275" s="14">
        <f t="shared" si="256"/>
        <v>0</v>
      </c>
      <c r="CK275" s="14">
        <f t="shared" si="256"/>
        <v>0</v>
      </c>
      <c r="CL275" s="14">
        <f t="shared" si="256"/>
        <v>0</v>
      </c>
      <c r="CM275" s="14">
        <f t="shared" si="256"/>
        <v>0</v>
      </c>
      <c r="CN275" s="14">
        <f t="shared" si="256"/>
        <v>0</v>
      </c>
      <c r="CO275" s="14">
        <f t="shared" si="256"/>
        <v>0</v>
      </c>
      <c r="CP275" s="14">
        <f t="shared" si="256"/>
        <v>0</v>
      </c>
      <c r="CQ275" s="14">
        <f t="shared" si="256"/>
        <v>0</v>
      </c>
      <c r="CR275" s="14">
        <f t="shared" si="256"/>
        <v>0</v>
      </c>
      <c r="CS275" s="14">
        <f t="shared" si="256"/>
        <v>0</v>
      </c>
      <c r="CT275" s="14">
        <f t="shared" si="256"/>
        <v>0</v>
      </c>
      <c r="CU275" s="14">
        <f t="shared" si="256"/>
        <v>0</v>
      </c>
      <c r="CV275" s="14">
        <f t="shared" si="256"/>
        <v>0</v>
      </c>
      <c r="CW275" s="14">
        <f t="shared" si="256"/>
        <v>0</v>
      </c>
      <c r="CX275" s="14">
        <f t="shared" si="282"/>
        <v>0</v>
      </c>
      <c r="CY275" s="14">
        <f t="shared" si="282"/>
        <v>0</v>
      </c>
      <c r="CZ275" s="14">
        <f t="shared" si="282"/>
        <v>0</v>
      </c>
      <c r="DA275" s="14">
        <f t="shared" si="282"/>
        <v>0</v>
      </c>
      <c r="DB275" s="14">
        <f t="shared" si="282"/>
        <v>0</v>
      </c>
      <c r="DC275" s="14">
        <f t="shared" si="279"/>
        <v>0</v>
      </c>
      <c r="DD275" s="14">
        <f t="shared" si="279"/>
        <v>0</v>
      </c>
      <c r="DE275" s="14">
        <f t="shared" si="279"/>
        <v>0</v>
      </c>
      <c r="DF275" s="14">
        <f t="shared" si="279"/>
        <v>0</v>
      </c>
      <c r="DG275" s="14">
        <f t="shared" si="279"/>
        <v>0</v>
      </c>
      <c r="DH275" s="14">
        <f t="shared" si="279"/>
        <v>0</v>
      </c>
      <c r="DI275" s="14">
        <f t="shared" si="279"/>
        <v>0</v>
      </c>
      <c r="DJ275" s="14">
        <f t="shared" si="279"/>
        <v>0</v>
      </c>
      <c r="DK275" s="14">
        <f t="shared" si="279"/>
        <v>0</v>
      </c>
      <c r="DL275" s="14">
        <f t="shared" si="279"/>
        <v>0</v>
      </c>
      <c r="DM275" s="14">
        <f t="shared" si="279"/>
        <v>0</v>
      </c>
      <c r="DN275" s="14">
        <f t="shared" si="279"/>
        <v>0</v>
      </c>
      <c r="DO275" s="14">
        <f t="shared" si="279"/>
        <v>0</v>
      </c>
      <c r="DP275" s="14">
        <f t="shared" si="279"/>
        <v>0</v>
      </c>
      <c r="DQ275" s="14">
        <f t="shared" si="279"/>
        <v>0</v>
      </c>
      <c r="DR275" s="14">
        <f t="shared" si="279"/>
        <v>0</v>
      </c>
      <c r="DS275" s="14">
        <f t="shared" si="280"/>
        <v>0</v>
      </c>
      <c r="DT275" s="14">
        <f t="shared" si="259"/>
        <v>0</v>
      </c>
      <c r="DU275" s="14">
        <f t="shared" si="259"/>
        <v>0</v>
      </c>
      <c r="DV275" s="14">
        <f t="shared" si="259"/>
        <v>0</v>
      </c>
      <c r="DW275" s="14">
        <f t="shared" si="259"/>
        <v>0</v>
      </c>
      <c r="DX275" s="14">
        <f t="shared" si="259"/>
        <v>0</v>
      </c>
      <c r="DY275" s="14">
        <f t="shared" si="259"/>
        <v>0</v>
      </c>
      <c r="DZ275" s="14">
        <f t="shared" si="263"/>
        <v>1</v>
      </c>
    </row>
    <row r="276" spans="1:130">
      <c r="A276" s="18">
        <v>18</v>
      </c>
      <c r="B276" s="15">
        <f t="shared" si="260"/>
        <v>1</v>
      </c>
      <c r="C276" s="18">
        <v>2018</v>
      </c>
      <c r="D276" s="25">
        <f t="shared" si="264"/>
        <v>0</v>
      </c>
      <c r="E276" s="25">
        <f t="shared" si="265"/>
        <v>0</v>
      </c>
      <c r="F276" s="25">
        <f t="shared" si="266"/>
        <v>0</v>
      </c>
      <c r="G276" s="25">
        <f t="shared" si="267"/>
        <v>0</v>
      </c>
      <c r="H276" s="25">
        <f t="shared" si="268"/>
        <v>0</v>
      </c>
      <c r="I276" s="25">
        <f t="shared" si="269"/>
        <v>400.3846153846157</v>
      </c>
      <c r="J276" s="25">
        <f t="shared" si="270"/>
        <v>404.92307692307725</v>
      </c>
      <c r="K276" s="25">
        <f t="shared" si="271"/>
        <v>746.99999999999955</v>
      </c>
      <c r="L276" s="25">
        <f t="shared" si="272"/>
        <v>961.53846153846087</v>
      </c>
      <c r="M276" s="25">
        <f t="shared" si="273"/>
        <v>577.538461538462</v>
      </c>
      <c r="N276" s="25">
        <f t="shared" si="274"/>
        <v>700.84615384615438</v>
      </c>
      <c r="O276" s="25">
        <f t="shared" si="275"/>
        <v>993.84615384615313</v>
      </c>
      <c r="P276" s="25">
        <f t="shared" si="276"/>
        <v>841.69230769230717</v>
      </c>
      <c r="Q276" s="25">
        <f t="shared" si="277"/>
        <v>745.07692307692253</v>
      </c>
      <c r="R276" s="25">
        <f t="shared" si="281"/>
        <v>632.30769230769192</v>
      </c>
      <c r="S276" s="25">
        <f t="shared" si="283"/>
        <v>634.99999999999955</v>
      </c>
      <c r="T276" s="25">
        <f t="shared" ref="T276:T294" si="284">VLOOKUP($C$82,$D$3:$K$63,$A$71,0)*(B260-B259)</f>
        <v>421.84615384615358</v>
      </c>
      <c r="U276" s="25">
        <f>VLOOKUP($C$83,$D$3:$K$63,$A$71,0)*(B259-B258)</f>
        <v>381.1538461538459</v>
      </c>
      <c r="V276" s="25">
        <f>VLOOKUP($C$84,$D$3:$K$63,$A$71,0)*B258</f>
        <v>0</v>
      </c>
      <c r="W276" s="25"/>
      <c r="X276" s="25"/>
      <c r="Y276" s="25"/>
      <c r="Z276" s="25"/>
      <c r="AA276" s="25"/>
      <c r="AB276" s="25"/>
      <c r="AC276" s="25"/>
      <c r="AD276" s="25"/>
      <c r="AE276" s="25"/>
      <c r="AF276" s="25"/>
      <c r="AG276" s="25"/>
      <c r="AH276" s="25"/>
      <c r="AI276" s="25"/>
      <c r="AJ276" s="25"/>
      <c r="AK276" s="25"/>
      <c r="AL276" s="25"/>
      <c r="AM276" s="25"/>
      <c r="AN276" s="25"/>
      <c r="AO276" s="25"/>
      <c r="AP276" s="25"/>
      <c r="AQ276" s="25"/>
      <c r="AR276" s="25"/>
      <c r="AS276" s="25"/>
      <c r="AT276" s="25"/>
      <c r="AU276" s="25"/>
      <c r="AV276" s="25"/>
      <c r="AW276" s="25"/>
      <c r="AX276" s="25"/>
      <c r="AY276" s="25"/>
      <c r="AZ276" s="25"/>
      <c r="BA276" s="25"/>
      <c r="BB276" s="25"/>
      <c r="BC276" s="25"/>
      <c r="BD276" s="25"/>
      <c r="BE276" s="25"/>
      <c r="BF276" s="25"/>
      <c r="BG276" s="25"/>
      <c r="BH276" s="25"/>
      <c r="BI276" s="25"/>
      <c r="BJ276" s="25"/>
      <c r="BK276" s="25"/>
      <c r="BL276" s="25"/>
      <c r="BM276" s="21">
        <f t="shared" si="261"/>
        <v>8443.1538461538457</v>
      </c>
      <c r="BP276" s="18">
        <v>2018</v>
      </c>
      <c r="BQ276" s="14">
        <f t="shared" si="262"/>
        <v>0</v>
      </c>
      <c r="BR276" s="14">
        <f t="shared" si="262"/>
        <v>0</v>
      </c>
      <c r="BS276" s="14">
        <f t="shared" si="262"/>
        <v>0</v>
      </c>
      <c r="BT276" s="14">
        <f t="shared" si="262"/>
        <v>0</v>
      </c>
      <c r="BU276" s="14">
        <f t="shared" si="262"/>
        <v>0</v>
      </c>
      <c r="BV276" s="14">
        <f t="shared" si="262"/>
        <v>4.7421215185721746E-2</v>
      </c>
      <c r="BW276" s="14">
        <f t="shared" si="262"/>
        <v>4.7958746731534919E-2</v>
      </c>
      <c r="BX276" s="14">
        <f t="shared" si="262"/>
        <v>8.8474048159182167E-2</v>
      </c>
      <c r="BY276" s="14">
        <f t="shared" si="262"/>
        <v>0.11388380207906261</v>
      </c>
      <c r="BZ276" s="14">
        <f t="shared" si="262"/>
        <v>6.8403166880768279E-2</v>
      </c>
      <c r="CA276" s="14">
        <f t="shared" si="262"/>
        <v>8.3007625659387282E-2</v>
      </c>
      <c r="CB276" s="14">
        <f t="shared" si="262"/>
        <v>0.11771029782891912</v>
      </c>
      <c r="CC276" s="14">
        <f t="shared" si="262"/>
        <v>9.9689324987928263E-2</v>
      </c>
      <c r="CD276" s="14">
        <f t="shared" si="262"/>
        <v>8.8246280555024037E-2</v>
      </c>
      <c r="CE276" s="14">
        <f t="shared" si="262"/>
        <v>7.4889988247191577E-2</v>
      </c>
      <c r="CF276" s="14">
        <f t="shared" si="262"/>
        <v>7.5208862893012957E-2</v>
      </c>
      <c r="CG276" s="14">
        <f t="shared" si="278"/>
        <v>4.9963101648126354E-2</v>
      </c>
      <c r="CH276" s="14">
        <f t="shared" si="256"/>
        <v>4.5143539144140425E-2</v>
      </c>
      <c r="CI276" s="14">
        <f t="shared" si="256"/>
        <v>0</v>
      </c>
      <c r="CJ276" s="14">
        <f t="shared" si="256"/>
        <v>0</v>
      </c>
      <c r="CK276" s="14">
        <f t="shared" si="256"/>
        <v>0</v>
      </c>
      <c r="CL276" s="14">
        <f t="shared" si="256"/>
        <v>0</v>
      </c>
      <c r="CM276" s="14">
        <f t="shared" si="256"/>
        <v>0</v>
      </c>
      <c r="CN276" s="14">
        <f t="shared" si="256"/>
        <v>0</v>
      </c>
      <c r="CO276" s="14">
        <f t="shared" si="256"/>
        <v>0</v>
      </c>
      <c r="CP276" s="14">
        <f t="shared" si="256"/>
        <v>0</v>
      </c>
      <c r="CQ276" s="14">
        <f t="shared" si="256"/>
        <v>0</v>
      </c>
      <c r="CR276" s="14">
        <f t="shared" si="256"/>
        <v>0</v>
      </c>
      <c r="CS276" s="14">
        <f t="shared" si="256"/>
        <v>0</v>
      </c>
      <c r="CT276" s="14">
        <f t="shared" si="256"/>
        <v>0</v>
      </c>
      <c r="CU276" s="14">
        <f t="shared" si="256"/>
        <v>0</v>
      </c>
      <c r="CV276" s="14">
        <f t="shared" si="256"/>
        <v>0</v>
      </c>
      <c r="CW276" s="14">
        <f t="shared" si="256"/>
        <v>0</v>
      </c>
      <c r="CX276" s="14">
        <f t="shared" si="282"/>
        <v>0</v>
      </c>
      <c r="CY276" s="14">
        <f t="shared" si="282"/>
        <v>0</v>
      </c>
      <c r="CZ276" s="14">
        <f t="shared" si="282"/>
        <v>0</v>
      </c>
      <c r="DA276" s="14">
        <f t="shared" si="282"/>
        <v>0</v>
      </c>
      <c r="DB276" s="14">
        <f t="shared" si="282"/>
        <v>0</v>
      </c>
      <c r="DC276" s="14">
        <f t="shared" si="279"/>
        <v>0</v>
      </c>
      <c r="DD276" s="14">
        <f t="shared" si="279"/>
        <v>0</v>
      </c>
      <c r="DE276" s="14">
        <f t="shared" si="279"/>
        <v>0</v>
      </c>
      <c r="DF276" s="14">
        <f t="shared" si="279"/>
        <v>0</v>
      </c>
      <c r="DG276" s="14">
        <f t="shared" si="279"/>
        <v>0</v>
      </c>
      <c r="DH276" s="14">
        <f t="shared" si="279"/>
        <v>0</v>
      </c>
      <c r="DI276" s="14">
        <f t="shared" si="279"/>
        <v>0</v>
      </c>
      <c r="DJ276" s="14">
        <f t="shared" si="279"/>
        <v>0</v>
      </c>
      <c r="DK276" s="14">
        <f t="shared" si="279"/>
        <v>0</v>
      </c>
      <c r="DL276" s="14">
        <f t="shared" si="279"/>
        <v>0</v>
      </c>
      <c r="DM276" s="14">
        <f t="shared" si="279"/>
        <v>0</v>
      </c>
      <c r="DN276" s="14">
        <f t="shared" si="279"/>
        <v>0</v>
      </c>
      <c r="DO276" s="14">
        <f t="shared" si="279"/>
        <v>0</v>
      </c>
      <c r="DP276" s="14">
        <f t="shared" si="279"/>
        <v>0</v>
      </c>
      <c r="DQ276" s="14">
        <f t="shared" si="279"/>
        <v>0</v>
      </c>
      <c r="DR276" s="14">
        <f t="shared" si="279"/>
        <v>0</v>
      </c>
      <c r="DS276" s="14">
        <f t="shared" si="280"/>
        <v>0</v>
      </c>
      <c r="DT276" s="14">
        <f t="shared" si="259"/>
        <v>0</v>
      </c>
      <c r="DU276" s="14">
        <f t="shared" si="259"/>
        <v>0</v>
      </c>
      <c r="DV276" s="14">
        <f t="shared" si="259"/>
        <v>0</v>
      </c>
      <c r="DW276" s="14">
        <f t="shared" si="259"/>
        <v>0</v>
      </c>
      <c r="DX276" s="14">
        <f t="shared" si="259"/>
        <v>0</v>
      </c>
      <c r="DY276" s="14">
        <f t="shared" si="259"/>
        <v>0</v>
      </c>
      <c r="DZ276" s="14">
        <f t="shared" si="263"/>
        <v>0.99999999999999978</v>
      </c>
    </row>
    <row r="277" spans="1:130">
      <c r="A277" s="18">
        <v>19</v>
      </c>
      <c r="B277" s="15">
        <f t="shared" si="260"/>
        <v>1</v>
      </c>
      <c r="C277" s="18">
        <v>2019</v>
      </c>
      <c r="D277" s="25">
        <f t="shared" si="264"/>
        <v>0</v>
      </c>
      <c r="E277" s="25">
        <f t="shared" si="265"/>
        <v>0</v>
      </c>
      <c r="F277" s="25">
        <f t="shared" si="266"/>
        <v>0</v>
      </c>
      <c r="G277" s="25">
        <f t="shared" si="267"/>
        <v>0</v>
      </c>
      <c r="H277" s="25">
        <f t="shared" si="268"/>
        <v>0</v>
      </c>
      <c r="I277" s="25">
        <f t="shared" si="269"/>
        <v>1.155742168634788E-12</v>
      </c>
      <c r="J277" s="25">
        <f t="shared" si="270"/>
        <v>404.92307692307725</v>
      </c>
      <c r="K277" s="25">
        <f t="shared" si="271"/>
        <v>747.00000000000057</v>
      </c>
      <c r="L277" s="25">
        <f t="shared" si="272"/>
        <v>961.53846153846087</v>
      </c>
      <c r="M277" s="25">
        <f t="shared" si="273"/>
        <v>577.53846153846121</v>
      </c>
      <c r="N277" s="25">
        <f t="shared" si="274"/>
        <v>700.84615384615438</v>
      </c>
      <c r="O277" s="25">
        <f t="shared" si="275"/>
        <v>993.84615384615461</v>
      </c>
      <c r="P277" s="25">
        <f t="shared" si="276"/>
        <v>841.69230769230717</v>
      </c>
      <c r="Q277" s="25">
        <f t="shared" si="277"/>
        <v>745.07692307692253</v>
      </c>
      <c r="R277" s="25">
        <f t="shared" si="281"/>
        <v>632.30769230769192</v>
      </c>
      <c r="S277" s="25">
        <f t="shared" si="283"/>
        <v>634.99999999999955</v>
      </c>
      <c r="T277" s="25">
        <f t="shared" si="284"/>
        <v>421.84615384615358</v>
      </c>
      <c r="U277" s="25">
        <f t="shared" ref="U277:U295" si="285">VLOOKUP($C$83,$D$3:$K$63,$A$71,0)*(B260-B259)</f>
        <v>381.1538461538459</v>
      </c>
      <c r="V277" s="25">
        <f>VLOOKUP($C$84,$D$3:$K$63,$A$71,0)*(B259-B258)</f>
        <v>330.230769230769</v>
      </c>
      <c r="W277" s="25">
        <f>VLOOKUP($C$85,$D$3:$K$63,$A$71,0)*B258</f>
        <v>0</v>
      </c>
      <c r="X277" s="25"/>
      <c r="Y277" s="25"/>
      <c r="Z277" s="25"/>
      <c r="AA277" s="25"/>
      <c r="AB277" s="25"/>
      <c r="AC277" s="25"/>
      <c r="AD277" s="25"/>
      <c r="AE277" s="25"/>
      <c r="AF277" s="25"/>
      <c r="AG277" s="25"/>
      <c r="AH277" s="25"/>
      <c r="AI277" s="25"/>
      <c r="AJ277" s="25"/>
      <c r="AK277" s="25"/>
      <c r="AL277" s="25"/>
      <c r="AM277" s="25"/>
      <c r="AN277" s="25"/>
      <c r="AO277" s="25"/>
      <c r="AP277" s="25"/>
      <c r="AQ277" s="25"/>
      <c r="AR277" s="25"/>
      <c r="AS277" s="25"/>
      <c r="AT277" s="25"/>
      <c r="AU277" s="25"/>
      <c r="AV277" s="25"/>
      <c r="AW277" s="25"/>
      <c r="AX277" s="25"/>
      <c r="AY277" s="25"/>
      <c r="AZ277" s="25"/>
      <c r="BA277" s="25"/>
      <c r="BB277" s="25"/>
      <c r="BC277" s="25"/>
      <c r="BD277" s="25"/>
      <c r="BE277" s="25"/>
      <c r="BF277" s="25"/>
      <c r="BG277" s="25"/>
      <c r="BH277" s="25"/>
      <c r="BI277" s="25"/>
      <c r="BJ277" s="25"/>
      <c r="BK277" s="25"/>
      <c r="BL277" s="25"/>
      <c r="BM277" s="21">
        <f t="shared" si="261"/>
        <v>8373</v>
      </c>
      <c r="BP277" s="18">
        <v>2019</v>
      </c>
      <c r="BQ277" s="14">
        <f t="shared" si="262"/>
        <v>0</v>
      </c>
      <c r="BR277" s="14">
        <f t="shared" si="262"/>
        <v>0</v>
      </c>
      <c r="BS277" s="14">
        <f t="shared" si="262"/>
        <v>0</v>
      </c>
      <c r="BT277" s="14">
        <f t="shared" si="262"/>
        <v>0</v>
      </c>
      <c r="BU277" s="14">
        <f t="shared" si="262"/>
        <v>0</v>
      </c>
      <c r="BV277" s="14">
        <f t="shared" si="262"/>
        <v>1.3803202778392307E-16</v>
      </c>
      <c r="BW277" s="14">
        <f t="shared" si="262"/>
        <v>4.8360572903747429E-2</v>
      </c>
      <c r="BX277" s="14">
        <f t="shared" si="262"/>
        <v>8.9215335005374485E-2</v>
      </c>
      <c r="BY277" s="14">
        <f t="shared" si="262"/>
        <v>0.11483798656854902</v>
      </c>
      <c r="BZ277" s="14">
        <f t="shared" si="262"/>
        <v>6.8976288252533283E-2</v>
      </c>
      <c r="CA277" s="14">
        <f t="shared" si="262"/>
        <v>8.3703111650084122E-2</v>
      </c>
      <c r="CB277" s="14">
        <f t="shared" si="262"/>
        <v>0.11869654291725243</v>
      </c>
      <c r="CC277" s="14">
        <f t="shared" si="262"/>
        <v>0.10052457992264507</v>
      </c>
      <c r="CD277" s="14">
        <f t="shared" si="262"/>
        <v>8.8985659032237249E-2</v>
      </c>
      <c r="CE277" s="14">
        <f t="shared" si="262"/>
        <v>7.5517459967477843E-2</v>
      </c>
      <c r="CF277" s="14">
        <f t="shared" si="262"/>
        <v>7.5839006329869771E-2</v>
      </c>
      <c r="CG277" s="14">
        <f t="shared" si="278"/>
        <v>5.0381721467353827E-2</v>
      </c>
      <c r="CH277" s="14">
        <f t="shared" si="256"/>
        <v>4.5521777875772829E-2</v>
      </c>
      <c r="CI277" s="14">
        <f t="shared" si="256"/>
        <v>3.943995810710247E-2</v>
      </c>
      <c r="CJ277" s="14">
        <f t="shared" si="256"/>
        <v>0</v>
      </c>
      <c r="CK277" s="14">
        <f t="shared" si="256"/>
        <v>0</v>
      </c>
      <c r="CL277" s="14">
        <f t="shared" si="256"/>
        <v>0</v>
      </c>
      <c r="CM277" s="14">
        <f t="shared" si="256"/>
        <v>0</v>
      </c>
      <c r="CN277" s="14">
        <f t="shared" si="256"/>
        <v>0</v>
      </c>
      <c r="CO277" s="14">
        <f t="shared" si="256"/>
        <v>0</v>
      </c>
      <c r="CP277" s="14">
        <f t="shared" si="256"/>
        <v>0</v>
      </c>
      <c r="CQ277" s="14">
        <f t="shared" si="256"/>
        <v>0</v>
      </c>
      <c r="CR277" s="14">
        <f t="shared" si="256"/>
        <v>0</v>
      </c>
      <c r="CS277" s="14">
        <f t="shared" si="256"/>
        <v>0</v>
      </c>
      <c r="CT277" s="14">
        <f t="shared" si="256"/>
        <v>0</v>
      </c>
      <c r="CU277" s="14">
        <f t="shared" si="256"/>
        <v>0</v>
      </c>
      <c r="CV277" s="14">
        <f t="shared" si="256"/>
        <v>0</v>
      </c>
      <c r="CW277" s="14">
        <f t="shared" si="256"/>
        <v>0</v>
      </c>
      <c r="CX277" s="14">
        <f t="shared" si="282"/>
        <v>0</v>
      </c>
      <c r="CY277" s="14">
        <f t="shared" si="282"/>
        <v>0</v>
      </c>
      <c r="CZ277" s="14">
        <f t="shared" si="282"/>
        <v>0</v>
      </c>
      <c r="DA277" s="14">
        <f t="shared" si="282"/>
        <v>0</v>
      </c>
      <c r="DB277" s="14">
        <f t="shared" si="282"/>
        <v>0</v>
      </c>
      <c r="DC277" s="14">
        <f t="shared" si="279"/>
        <v>0</v>
      </c>
      <c r="DD277" s="14">
        <f t="shared" si="279"/>
        <v>0</v>
      </c>
      <c r="DE277" s="14">
        <f t="shared" si="279"/>
        <v>0</v>
      </c>
      <c r="DF277" s="14">
        <f t="shared" si="279"/>
        <v>0</v>
      </c>
      <c r="DG277" s="14">
        <f t="shared" si="279"/>
        <v>0</v>
      </c>
      <c r="DH277" s="14">
        <f t="shared" si="279"/>
        <v>0</v>
      </c>
      <c r="DI277" s="14">
        <f t="shared" si="279"/>
        <v>0</v>
      </c>
      <c r="DJ277" s="14">
        <f t="shared" si="279"/>
        <v>0</v>
      </c>
      <c r="DK277" s="14">
        <f t="shared" si="279"/>
        <v>0</v>
      </c>
      <c r="DL277" s="14">
        <f t="shared" si="279"/>
        <v>0</v>
      </c>
      <c r="DM277" s="14">
        <f t="shared" si="279"/>
        <v>0</v>
      </c>
      <c r="DN277" s="14">
        <f t="shared" si="279"/>
        <v>0</v>
      </c>
      <c r="DO277" s="14">
        <f t="shared" si="279"/>
        <v>0</v>
      </c>
      <c r="DP277" s="14">
        <f t="shared" si="279"/>
        <v>0</v>
      </c>
      <c r="DQ277" s="14">
        <f t="shared" si="279"/>
        <v>0</v>
      </c>
      <c r="DR277" s="14">
        <f t="shared" si="279"/>
        <v>0</v>
      </c>
      <c r="DS277" s="14">
        <f t="shared" si="280"/>
        <v>0</v>
      </c>
      <c r="DT277" s="14">
        <f t="shared" si="259"/>
        <v>0</v>
      </c>
      <c r="DU277" s="14">
        <f t="shared" si="259"/>
        <v>0</v>
      </c>
      <c r="DV277" s="14">
        <f t="shared" si="259"/>
        <v>0</v>
      </c>
      <c r="DW277" s="14">
        <f t="shared" si="259"/>
        <v>0</v>
      </c>
      <c r="DX277" s="14">
        <f t="shared" si="259"/>
        <v>0</v>
      </c>
      <c r="DY277" s="14">
        <f t="shared" si="259"/>
        <v>0</v>
      </c>
      <c r="DZ277" s="14">
        <f t="shared" si="263"/>
        <v>0.99999999999999978</v>
      </c>
    </row>
    <row r="278" spans="1:130">
      <c r="A278" s="18">
        <v>20</v>
      </c>
      <c r="B278" s="15">
        <f t="shared" si="260"/>
        <v>1</v>
      </c>
      <c r="C278" s="18">
        <v>2020</v>
      </c>
      <c r="D278" s="25">
        <f t="shared" si="264"/>
        <v>0</v>
      </c>
      <c r="E278" s="25">
        <f t="shared" si="265"/>
        <v>0</v>
      </c>
      <c r="F278" s="25">
        <f t="shared" si="266"/>
        <v>0</v>
      </c>
      <c r="G278" s="25">
        <f t="shared" si="267"/>
        <v>0</v>
      </c>
      <c r="H278" s="25">
        <f t="shared" si="268"/>
        <v>0</v>
      </c>
      <c r="I278" s="25">
        <f t="shared" si="269"/>
        <v>0</v>
      </c>
      <c r="J278" s="25">
        <f t="shared" si="270"/>
        <v>1.1688428003253648E-12</v>
      </c>
      <c r="K278" s="25">
        <f t="shared" si="271"/>
        <v>747.00000000000057</v>
      </c>
      <c r="L278" s="25">
        <f t="shared" si="272"/>
        <v>961.53846153846223</v>
      </c>
      <c r="M278" s="25">
        <f t="shared" si="273"/>
        <v>577.53846153846121</v>
      </c>
      <c r="N278" s="25">
        <f t="shared" si="274"/>
        <v>700.84615384615336</v>
      </c>
      <c r="O278" s="25">
        <f t="shared" si="275"/>
        <v>993.84615384615461</v>
      </c>
      <c r="P278" s="25">
        <f t="shared" si="276"/>
        <v>841.6923076923083</v>
      </c>
      <c r="Q278" s="25">
        <f t="shared" si="277"/>
        <v>745.07692307692253</v>
      </c>
      <c r="R278" s="25">
        <f t="shared" si="281"/>
        <v>632.30769230769192</v>
      </c>
      <c r="S278" s="25">
        <f t="shared" si="283"/>
        <v>634.99999999999955</v>
      </c>
      <c r="T278" s="25">
        <f t="shared" si="284"/>
        <v>421.84615384615358</v>
      </c>
      <c r="U278" s="25">
        <f t="shared" si="285"/>
        <v>381.1538461538459</v>
      </c>
      <c r="V278" s="25">
        <f t="shared" ref="V278:V296" si="286">VLOOKUP($C$84,$D$3:$K$63,$A$71,0)*(B260-B259)</f>
        <v>330.230769230769</v>
      </c>
      <c r="W278" s="25">
        <f>VLOOKUP($C$85,$D$3:$K$63,$A$71,0)*(B259-B258)</f>
        <v>384.69230769230745</v>
      </c>
      <c r="X278" s="25">
        <f>VLOOKUP($C$86,$D$3:$K$63,$A$71,0)*B258</f>
        <v>0</v>
      </c>
      <c r="Y278" s="25"/>
      <c r="Z278" s="25"/>
      <c r="AA278" s="25"/>
      <c r="AB278" s="25"/>
      <c r="AC278" s="25"/>
      <c r="AD278" s="25"/>
      <c r="AE278" s="25"/>
      <c r="AF278" s="25"/>
      <c r="AG278" s="25"/>
      <c r="AH278" s="25"/>
      <c r="AI278" s="25"/>
      <c r="AJ278" s="25"/>
      <c r="AK278" s="25"/>
      <c r="AL278" s="25"/>
      <c r="AM278" s="25"/>
      <c r="AN278" s="25"/>
      <c r="AO278" s="25"/>
      <c r="AP278" s="25"/>
      <c r="AQ278" s="25"/>
      <c r="AR278" s="25"/>
      <c r="AS278" s="25"/>
      <c r="AT278" s="25"/>
      <c r="AU278" s="25"/>
      <c r="AV278" s="25"/>
      <c r="AW278" s="25"/>
      <c r="AX278" s="25"/>
      <c r="AY278" s="25"/>
      <c r="AZ278" s="25"/>
      <c r="BA278" s="25"/>
      <c r="BB278" s="25"/>
      <c r="BC278" s="25"/>
      <c r="BD278" s="25"/>
      <c r="BE278" s="25"/>
      <c r="BF278" s="25"/>
      <c r="BG278" s="25"/>
      <c r="BH278" s="25"/>
      <c r="BI278" s="25"/>
      <c r="BJ278" s="25"/>
      <c r="BK278" s="25"/>
      <c r="BL278" s="25"/>
      <c r="BM278" s="21">
        <f t="shared" si="261"/>
        <v>8352.7692307692305</v>
      </c>
      <c r="BP278" s="18">
        <v>2020</v>
      </c>
      <c r="BQ278" s="14">
        <f t="shared" si="262"/>
        <v>0</v>
      </c>
      <c r="BR278" s="14">
        <f t="shared" si="262"/>
        <v>0</v>
      </c>
      <c r="BS278" s="14">
        <f t="shared" si="262"/>
        <v>0</v>
      </c>
      <c r="BT278" s="14">
        <f t="shared" si="262"/>
        <v>0</v>
      </c>
      <c r="BU278" s="14">
        <f t="shared" si="262"/>
        <v>0</v>
      </c>
      <c r="BV278" s="14">
        <f t="shared" si="262"/>
        <v>0</v>
      </c>
      <c r="BW278" s="14">
        <f t="shared" si="262"/>
        <v>1.3993476510995655E-16</v>
      </c>
      <c r="BX278" s="14">
        <f t="shared" si="262"/>
        <v>8.9431418414897018E-2</v>
      </c>
      <c r="BY278" s="14">
        <f t="shared" si="262"/>
        <v>0.11511612915108771</v>
      </c>
      <c r="BZ278" s="14">
        <f t="shared" si="262"/>
        <v>6.9143351813309231E-2</v>
      </c>
      <c r="CA278" s="14">
        <f t="shared" si="262"/>
        <v>8.390584421564469E-2</v>
      </c>
      <c r="CB278" s="14">
        <f t="shared" si="262"/>
        <v>0.11898403109056425</v>
      </c>
      <c r="CC278" s="14">
        <f t="shared" si="262"/>
        <v>0.10076805481369613</v>
      </c>
      <c r="CD278" s="14">
        <f t="shared" si="262"/>
        <v>8.9201186156594711E-2</v>
      </c>
      <c r="CE278" s="14">
        <f t="shared" si="262"/>
        <v>7.5700366529755175E-2</v>
      </c>
      <c r="CF278" s="14">
        <f t="shared" si="262"/>
        <v>7.6022691691378208E-2</v>
      </c>
      <c r="CG278" s="14">
        <f t="shared" si="278"/>
        <v>5.0503748181165133E-2</v>
      </c>
      <c r="CH278" s="14">
        <f t="shared" si="256"/>
        <v>4.5632033595491103E-2</v>
      </c>
      <c r="CI278" s="14">
        <f t="shared" si="256"/>
        <v>3.9535483395649502E-2</v>
      </c>
      <c r="CJ278" s="14">
        <f t="shared" si="256"/>
        <v>4.6055660950767109E-2</v>
      </c>
      <c r="CK278" s="14">
        <f t="shared" si="256"/>
        <v>0</v>
      </c>
      <c r="CL278" s="14">
        <f t="shared" si="256"/>
        <v>0</v>
      </c>
      <c r="CM278" s="14">
        <f t="shared" si="256"/>
        <v>0</v>
      </c>
      <c r="CN278" s="14">
        <f t="shared" si="256"/>
        <v>0</v>
      </c>
      <c r="CO278" s="14">
        <f t="shared" si="256"/>
        <v>0</v>
      </c>
      <c r="CP278" s="14">
        <f t="shared" si="256"/>
        <v>0</v>
      </c>
      <c r="CQ278" s="14">
        <f t="shared" si="256"/>
        <v>0</v>
      </c>
      <c r="CR278" s="14">
        <f t="shared" si="256"/>
        <v>0</v>
      </c>
      <c r="CS278" s="14">
        <f t="shared" si="256"/>
        <v>0</v>
      </c>
      <c r="CT278" s="14">
        <f t="shared" si="256"/>
        <v>0</v>
      </c>
      <c r="CU278" s="14">
        <f t="shared" si="256"/>
        <v>0</v>
      </c>
      <c r="CV278" s="14">
        <f t="shared" si="256"/>
        <v>0</v>
      </c>
      <c r="CW278" s="14">
        <f t="shared" si="256"/>
        <v>0</v>
      </c>
      <c r="CX278" s="14">
        <f t="shared" si="282"/>
        <v>0</v>
      </c>
      <c r="CY278" s="14">
        <f t="shared" si="282"/>
        <v>0</v>
      </c>
      <c r="CZ278" s="14">
        <f t="shared" si="282"/>
        <v>0</v>
      </c>
      <c r="DA278" s="14">
        <f t="shared" si="282"/>
        <v>0</v>
      </c>
      <c r="DB278" s="14">
        <f t="shared" si="282"/>
        <v>0</v>
      </c>
      <c r="DC278" s="14">
        <f t="shared" si="279"/>
        <v>0</v>
      </c>
      <c r="DD278" s="14">
        <f t="shared" si="279"/>
        <v>0</v>
      </c>
      <c r="DE278" s="14">
        <f t="shared" si="279"/>
        <v>0</v>
      </c>
      <c r="DF278" s="14">
        <f t="shared" si="279"/>
        <v>0</v>
      </c>
      <c r="DG278" s="14">
        <f t="shared" si="279"/>
        <v>0</v>
      </c>
      <c r="DH278" s="14">
        <f t="shared" si="279"/>
        <v>0</v>
      </c>
      <c r="DI278" s="14">
        <f t="shared" si="279"/>
        <v>0</v>
      </c>
      <c r="DJ278" s="14">
        <f t="shared" si="279"/>
        <v>0</v>
      </c>
      <c r="DK278" s="14">
        <f t="shared" si="279"/>
        <v>0</v>
      </c>
      <c r="DL278" s="14">
        <f t="shared" si="279"/>
        <v>0</v>
      </c>
      <c r="DM278" s="14">
        <f t="shared" si="279"/>
        <v>0</v>
      </c>
      <c r="DN278" s="14">
        <f t="shared" si="279"/>
        <v>0</v>
      </c>
      <c r="DO278" s="14">
        <f t="shared" si="279"/>
        <v>0</v>
      </c>
      <c r="DP278" s="14">
        <f t="shared" si="279"/>
        <v>0</v>
      </c>
      <c r="DQ278" s="14">
        <f t="shared" si="279"/>
        <v>0</v>
      </c>
      <c r="DR278" s="14">
        <f t="shared" si="279"/>
        <v>0</v>
      </c>
      <c r="DS278" s="14">
        <f t="shared" si="280"/>
        <v>0</v>
      </c>
      <c r="DT278" s="14">
        <f t="shared" si="259"/>
        <v>0</v>
      </c>
      <c r="DU278" s="14">
        <f t="shared" si="259"/>
        <v>0</v>
      </c>
      <c r="DV278" s="14">
        <f t="shared" si="259"/>
        <v>0</v>
      </c>
      <c r="DW278" s="14">
        <f t="shared" si="259"/>
        <v>0</v>
      </c>
      <c r="DX278" s="14">
        <f t="shared" si="259"/>
        <v>0</v>
      </c>
      <c r="DY278" s="14">
        <f t="shared" si="259"/>
        <v>0</v>
      </c>
      <c r="DZ278" s="14">
        <f t="shared" si="263"/>
        <v>1</v>
      </c>
    </row>
    <row r="279" spans="1:130">
      <c r="C279" s="18">
        <v>2021</v>
      </c>
      <c r="D279" s="25"/>
      <c r="E279" s="25">
        <f t="shared" si="265"/>
        <v>0</v>
      </c>
      <c r="F279" s="25">
        <f t="shared" si="266"/>
        <v>0</v>
      </c>
      <c r="G279" s="25">
        <f t="shared" si="267"/>
        <v>0</v>
      </c>
      <c r="H279" s="25">
        <f t="shared" si="268"/>
        <v>0</v>
      </c>
      <c r="I279" s="25">
        <f t="shared" si="269"/>
        <v>0</v>
      </c>
      <c r="J279" s="25">
        <f t="shared" si="270"/>
        <v>0</v>
      </c>
      <c r="K279" s="25">
        <f t="shared" si="271"/>
        <v>2.156275158426979E-12</v>
      </c>
      <c r="L279" s="25">
        <f t="shared" si="272"/>
        <v>961.53846153846223</v>
      </c>
      <c r="M279" s="25">
        <f t="shared" si="273"/>
        <v>577.538461538462</v>
      </c>
      <c r="N279" s="25">
        <f t="shared" si="274"/>
        <v>700.84615384615336</v>
      </c>
      <c r="O279" s="25">
        <f t="shared" si="275"/>
        <v>993.84615384615313</v>
      </c>
      <c r="P279" s="25">
        <f t="shared" si="276"/>
        <v>841.6923076923083</v>
      </c>
      <c r="Q279" s="25">
        <f t="shared" si="277"/>
        <v>745.07692307692366</v>
      </c>
      <c r="R279" s="25">
        <f t="shared" si="281"/>
        <v>632.30769230769192</v>
      </c>
      <c r="S279" s="25">
        <f t="shared" si="283"/>
        <v>634.99999999999955</v>
      </c>
      <c r="T279" s="25">
        <f t="shared" si="284"/>
        <v>421.84615384615358</v>
      </c>
      <c r="U279" s="25">
        <f t="shared" si="285"/>
        <v>381.1538461538459</v>
      </c>
      <c r="V279" s="25">
        <f t="shared" si="286"/>
        <v>330.230769230769</v>
      </c>
      <c r="W279" s="25">
        <f t="shared" ref="W279:W297" si="287">VLOOKUP($C$85,$D$3:$K$63,$A$71,0)*(B260-B259)</f>
        <v>384.69230769230745</v>
      </c>
      <c r="X279" s="25">
        <f>VLOOKUP($C$86,$D$3:$K$63,$A$71,0)*(B259-B258)</f>
        <v>4.6153846153846123</v>
      </c>
      <c r="Y279" s="25">
        <f>VLOOKUP($C$87,$D$3:$K$63,$A$71,0)*B258</f>
        <v>0</v>
      </c>
      <c r="Z279" s="25"/>
      <c r="AA279" s="25"/>
      <c r="AB279" s="25"/>
      <c r="AC279" s="25"/>
      <c r="AD279" s="25"/>
      <c r="AE279" s="25"/>
      <c r="AF279" s="25"/>
      <c r="AG279" s="25"/>
      <c r="AH279" s="25"/>
      <c r="AI279" s="25"/>
      <c r="AJ279" s="25"/>
      <c r="AK279" s="25"/>
      <c r="AL279" s="25"/>
      <c r="AM279" s="25"/>
      <c r="AN279" s="25"/>
      <c r="AO279" s="25"/>
      <c r="AP279" s="25"/>
      <c r="AQ279" s="25"/>
      <c r="AR279" s="25"/>
      <c r="AS279" s="25"/>
      <c r="AT279" s="25"/>
      <c r="AU279" s="25"/>
      <c r="AV279" s="25"/>
      <c r="AW279" s="25"/>
      <c r="AX279" s="25"/>
      <c r="AY279" s="25"/>
      <c r="AZ279" s="25"/>
      <c r="BA279" s="25"/>
      <c r="BB279" s="25"/>
      <c r="BC279" s="25"/>
      <c r="BD279" s="25"/>
      <c r="BE279" s="25"/>
      <c r="BF279" s="25"/>
      <c r="BG279" s="25"/>
      <c r="BH279" s="25"/>
      <c r="BI279" s="25"/>
      <c r="BJ279" s="25"/>
      <c r="BK279" s="25"/>
      <c r="BL279" s="25"/>
      <c r="BM279" s="21">
        <f t="shared" si="261"/>
        <v>7610.384615384618</v>
      </c>
      <c r="BP279" s="18">
        <v>2021</v>
      </c>
      <c r="BQ279" s="14">
        <f t="shared" si="262"/>
        <v>0</v>
      </c>
      <c r="BR279" s="14">
        <f t="shared" si="262"/>
        <v>0</v>
      </c>
      <c r="BS279" s="14">
        <f t="shared" si="262"/>
        <v>0</v>
      </c>
      <c r="BT279" s="14">
        <f t="shared" si="262"/>
        <v>0</v>
      </c>
      <c r="BU279" s="14">
        <f t="shared" si="262"/>
        <v>0</v>
      </c>
      <c r="BV279" s="14">
        <f t="shared" si="262"/>
        <v>0</v>
      </c>
      <c r="BW279" s="14">
        <f t="shared" si="262"/>
        <v>0</v>
      </c>
      <c r="BX279" s="14">
        <f t="shared" si="262"/>
        <v>2.8333326992015684E-16</v>
      </c>
      <c r="BY279" s="14">
        <f t="shared" si="262"/>
        <v>0.12634558043159655</v>
      </c>
      <c r="BZ279" s="14">
        <f t="shared" si="262"/>
        <v>7.5888209430434159E-2</v>
      </c>
      <c r="CA279" s="14">
        <f t="shared" si="262"/>
        <v>9.2090766664981963E-2</v>
      </c>
      <c r="CB279" s="14">
        <f t="shared" si="262"/>
        <v>0.13059079193409801</v>
      </c>
      <c r="CC279" s="14">
        <f t="shared" si="262"/>
        <v>0.11059786728660236</v>
      </c>
      <c r="CD279" s="14">
        <f t="shared" si="262"/>
        <v>9.7902663364835538E-2</v>
      </c>
      <c r="CE279" s="14">
        <f t="shared" si="262"/>
        <v>8.3084853691817784E-2</v>
      </c>
      <c r="CF279" s="14">
        <f t="shared" si="262"/>
        <v>8.3438621317026243E-2</v>
      </c>
      <c r="CG279" s="14">
        <f t="shared" si="278"/>
        <v>5.5430333046949963E-2</v>
      </c>
      <c r="CH279" s="14">
        <f t="shared" si="256"/>
        <v>5.0083388083084802E-2</v>
      </c>
      <c r="CI279" s="14">
        <f t="shared" si="256"/>
        <v>4.339212614342746E-2</v>
      </c>
      <c r="CJ279" s="14">
        <f t="shared" si="256"/>
        <v>5.0548339819073078E-2</v>
      </c>
      <c r="CK279" s="14">
        <f t="shared" si="256"/>
        <v>6.0645878607166255E-4</v>
      </c>
      <c r="CL279" s="14">
        <f t="shared" si="256"/>
        <v>0</v>
      </c>
      <c r="CM279" s="14">
        <f t="shared" si="256"/>
        <v>0</v>
      </c>
      <c r="CN279" s="14">
        <f t="shared" si="256"/>
        <v>0</v>
      </c>
      <c r="CO279" s="14">
        <f t="shared" si="256"/>
        <v>0</v>
      </c>
      <c r="CP279" s="14">
        <f t="shared" si="256"/>
        <v>0</v>
      </c>
      <c r="CQ279" s="14">
        <f t="shared" si="256"/>
        <v>0</v>
      </c>
      <c r="CR279" s="14">
        <f t="shared" si="256"/>
        <v>0</v>
      </c>
      <c r="CS279" s="14">
        <f t="shared" si="256"/>
        <v>0</v>
      </c>
      <c r="CT279" s="14">
        <f t="shared" si="256"/>
        <v>0</v>
      </c>
      <c r="CU279" s="14">
        <f t="shared" si="256"/>
        <v>0</v>
      </c>
      <c r="CV279" s="14">
        <f t="shared" si="256"/>
        <v>0</v>
      </c>
      <c r="CW279" s="14">
        <f t="shared" si="256"/>
        <v>0</v>
      </c>
      <c r="CX279" s="14">
        <f t="shared" si="282"/>
        <v>0</v>
      </c>
      <c r="CY279" s="14">
        <f t="shared" si="282"/>
        <v>0</v>
      </c>
      <c r="CZ279" s="14">
        <f t="shared" si="282"/>
        <v>0</v>
      </c>
      <c r="DA279" s="14">
        <f t="shared" si="282"/>
        <v>0</v>
      </c>
      <c r="DB279" s="14">
        <f t="shared" si="282"/>
        <v>0</v>
      </c>
      <c r="DC279" s="14">
        <f t="shared" si="279"/>
        <v>0</v>
      </c>
      <c r="DD279" s="14">
        <f t="shared" si="279"/>
        <v>0</v>
      </c>
      <c r="DE279" s="14">
        <f t="shared" si="279"/>
        <v>0</v>
      </c>
      <c r="DF279" s="14">
        <f t="shared" si="279"/>
        <v>0</v>
      </c>
      <c r="DG279" s="14">
        <f t="shared" si="279"/>
        <v>0</v>
      </c>
      <c r="DH279" s="14">
        <f t="shared" si="279"/>
        <v>0</v>
      </c>
      <c r="DI279" s="14">
        <f t="shared" si="279"/>
        <v>0</v>
      </c>
      <c r="DJ279" s="14">
        <f t="shared" si="279"/>
        <v>0</v>
      </c>
      <c r="DK279" s="14">
        <f t="shared" si="279"/>
        <v>0</v>
      </c>
      <c r="DL279" s="14">
        <f t="shared" si="279"/>
        <v>0</v>
      </c>
      <c r="DM279" s="14">
        <f t="shared" si="279"/>
        <v>0</v>
      </c>
      <c r="DN279" s="14">
        <f t="shared" si="279"/>
        <v>0</v>
      </c>
      <c r="DO279" s="14">
        <f t="shared" si="279"/>
        <v>0</v>
      </c>
      <c r="DP279" s="14">
        <f t="shared" si="279"/>
        <v>0</v>
      </c>
      <c r="DQ279" s="14">
        <f t="shared" si="279"/>
        <v>0</v>
      </c>
      <c r="DR279" s="14">
        <f t="shared" si="279"/>
        <v>0</v>
      </c>
      <c r="DS279" s="14">
        <f t="shared" si="280"/>
        <v>0</v>
      </c>
      <c r="DT279" s="14">
        <f t="shared" si="259"/>
        <v>0</v>
      </c>
      <c r="DU279" s="14">
        <f t="shared" si="259"/>
        <v>0</v>
      </c>
      <c r="DV279" s="14">
        <f t="shared" si="259"/>
        <v>0</v>
      </c>
      <c r="DW279" s="14">
        <f t="shared" si="259"/>
        <v>0</v>
      </c>
      <c r="DX279" s="14">
        <f t="shared" si="259"/>
        <v>0</v>
      </c>
      <c r="DY279" s="14">
        <f t="shared" si="259"/>
        <v>0</v>
      </c>
      <c r="DZ279" s="14">
        <f t="shared" si="263"/>
        <v>0.99999999999999989</v>
      </c>
    </row>
    <row r="280" spans="1:130">
      <c r="C280" s="18">
        <v>2022</v>
      </c>
      <c r="D280" s="25"/>
      <c r="E280" s="25"/>
      <c r="F280" s="25">
        <f t="shared" si="266"/>
        <v>0</v>
      </c>
      <c r="G280" s="25">
        <f t="shared" si="267"/>
        <v>0</v>
      </c>
      <c r="H280" s="25">
        <f t="shared" si="268"/>
        <v>0</v>
      </c>
      <c r="I280" s="25">
        <f t="shared" si="269"/>
        <v>0</v>
      </c>
      <c r="J280" s="25">
        <f t="shared" si="270"/>
        <v>0</v>
      </c>
      <c r="K280" s="25">
        <f t="shared" si="271"/>
        <v>0</v>
      </c>
      <c r="L280" s="25">
        <f t="shared" si="272"/>
        <v>2.7755575615628914E-12</v>
      </c>
      <c r="M280" s="25">
        <f t="shared" si="273"/>
        <v>577.538461538462</v>
      </c>
      <c r="N280" s="25">
        <f t="shared" si="274"/>
        <v>700.84615384615438</v>
      </c>
      <c r="O280" s="25">
        <f t="shared" si="275"/>
        <v>993.84615384615313</v>
      </c>
      <c r="P280" s="25">
        <f t="shared" si="276"/>
        <v>841.69230769230717</v>
      </c>
      <c r="Q280" s="25">
        <f t="shared" si="277"/>
        <v>745.07692307692366</v>
      </c>
      <c r="R280" s="25">
        <f t="shared" si="281"/>
        <v>632.30769230769283</v>
      </c>
      <c r="S280" s="25">
        <f t="shared" si="283"/>
        <v>634.99999999999955</v>
      </c>
      <c r="T280" s="25">
        <f t="shared" si="284"/>
        <v>421.84615384615358</v>
      </c>
      <c r="U280" s="25">
        <f t="shared" si="285"/>
        <v>381.1538461538459</v>
      </c>
      <c r="V280" s="25">
        <f t="shared" si="286"/>
        <v>330.230769230769</v>
      </c>
      <c r="W280" s="25">
        <f t="shared" si="287"/>
        <v>384.69230769230745</v>
      </c>
      <c r="X280" s="25">
        <f t="shared" ref="X280:X298" si="288">VLOOKUP($C$86,$D$3:$K$63,$A$71,0)*(B260-B259)</f>
        <v>4.6153846153846123</v>
      </c>
      <c r="Y280" s="25">
        <f>VLOOKUP($C$87,$D$3:$K$63,$A$71,0)*(B259-B258)</f>
        <v>3.9230769230769207</v>
      </c>
      <c r="Z280" s="25">
        <f>VLOOKUP($C$88,$D$3:$K$63,$A$71,0)*B258</f>
        <v>0</v>
      </c>
      <c r="AA280" s="25"/>
      <c r="AB280" s="25"/>
      <c r="AC280" s="25"/>
      <c r="AD280" s="25"/>
      <c r="AE280" s="25"/>
      <c r="AF280" s="25"/>
      <c r="AG280" s="25"/>
      <c r="AH280" s="25"/>
      <c r="AI280" s="25"/>
      <c r="AJ280" s="25"/>
      <c r="AK280" s="25"/>
      <c r="AL280" s="25"/>
      <c r="AM280" s="25"/>
      <c r="AN280" s="25"/>
      <c r="AO280" s="25"/>
      <c r="AP280" s="25"/>
      <c r="AQ280" s="25"/>
      <c r="AR280" s="25"/>
      <c r="AS280" s="25"/>
      <c r="AT280" s="25"/>
      <c r="AU280" s="25"/>
      <c r="AV280" s="25"/>
      <c r="AW280" s="25"/>
      <c r="AX280" s="25"/>
      <c r="AY280" s="25"/>
      <c r="AZ280" s="25"/>
      <c r="BA280" s="25"/>
      <c r="BB280" s="25"/>
      <c r="BC280" s="25"/>
      <c r="BD280" s="25"/>
      <c r="BE280" s="25"/>
      <c r="BF280" s="25"/>
      <c r="BG280" s="25"/>
      <c r="BH280" s="25"/>
      <c r="BI280" s="25"/>
      <c r="BJ280" s="25"/>
      <c r="BK280" s="25"/>
      <c r="BL280" s="25"/>
      <c r="BM280" s="21">
        <f t="shared" si="261"/>
        <v>6652.7692307692323</v>
      </c>
      <c r="BP280" s="18">
        <v>2022</v>
      </c>
      <c r="BQ280" s="14">
        <f t="shared" si="262"/>
        <v>0</v>
      </c>
      <c r="BR280" s="14">
        <f t="shared" si="262"/>
        <v>0</v>
      </c>
      <c r="BS280" s="14">
        <f t="shared" si="262"/>
        <v>0</v>
      </c>
      <c r="BT280" s="14">
        <f t="shared" si="262"/>
        <v>0</v>
      </c>
      <c r="BU280" s="14">
        <f t="shared" si="262"/>
        <v>0</v>
      </c>
      <c r="BV280" s="14">
        <f t="shared" si="262"/>
        <v>0</v>
      </c>
      <c r="BW280" s="14">
        <f t="shared" si="262"/>
        <v>0</v>
      </c>
      <c r="BX280" s="14">
        <f t="shared" si="262"/>
        <v>0</v>
      </c>
      <c r="BY280" s="14">
        <f t="shared" si="262"/>
        <v>4.1720334274122493E-16</v>
      </c>
      <c r="BZ280" s="14">
        <f t="shared" si="262"/>
        <v>8.6811738316028078E-2</v>
      </c>
      <c r="CA280" s="14">
        <f t="shared" si="262"/>
        <v>0.10534653007423173</v>
      </c>
      <c r="CB280" s="14">
        <f t="shared" si="262"/>
        <v>0.14938834030941409</v>
      </c>
      <c r="CC280" s="14">
        <f t="shared" si="262"/>
        <v>0.12651758666142487</v>
      </c>
      <c r="CD280" s="14">
        <f t="shared" si="262"/>
        <v>0.11199500497190303</v>
      </c>
      <c r="CE280" s="14">
        <f t="shared" si="262"/>
        <v>9.5044284624101069E-2</v>
      </c>
      <c r="CF280" s="14">
        <f t="shared" si="262"/>
        <v>9.5448974400480918E-2</v>
      </c>
      <c r="CG280" s="14">
        <f t="shared" si="278"/>
        <v>6.3409106676224999E-2</v>
      </c>
      <c r="CH280" s="14">
        <f t="shared" si="256"/>
        <v>5.7292509770367407E-2</v>
      </c>
      <c r="CI280" s="14">
        <f t="shared" si="256"/>
        <v>4.9638091714265843E-2</v>
      </c>
      <c r="CJ280" s="14">
        <f t="shared" si="256"/>
        <v>5.7824387762181115E-2</v>
      </c>
      <c r="CK280" s="14">
        <f t="shared" si="256"/>
        <v>6.9375390236570014E-4</v>
      </c>
      <c r="CL280" s="14">
        <f t="shared" si="256"/>
        <v>5.8969081701084518E-4</v>
      </c>
      <c r="CM280" s="14">
        <f t="shared" si="256"/>
        <v>0</v>
      </c>
      <c r="CN280" s="14">
        <f t="shared" si="256"/>
        <v>0</v>
      </c>
      <c r="CO280" s="14">
        <f t="shared" si="256"/>
        <v>0</v>
      </c>
      <c r="CP280" s="14">
        <f t="shared" si="256"/>
        <v>0</v>
      </c>
      <c r="CQ280" s="14">
        <f t="shared" si="256"/>
        <v>0</v>
      </c>
      <c r="CR280" s="14">
        <f t="shared" si="256"/>
        <v>0</v>
      </c>
      <c r="CS280" s="14">
        <f t="shared" si="256"/>
        <v>0</v>
      </c>
      <c r="CT280" s="14">
        <f t="shared" si="256"/>
        <v>0</v>
      </c>
      <c r="CU280" s="14">
        <f t="shared" si="256"/>
        <v>0</v>
      </c>
      <c r="CV280" s="14">
        <f t="shared" si="256"/>
        <v>0</v>
      </c>
      <c r="CW280" s="14">
        <f t="shared" si="256"/>
        <v>0</v>
      </c>
      <c r="CX280" s="14">
        <f t="shared" si="282"/>
        <v>0</v>
      </c>
      <c r="CY280" s="14">
        <f t="shared" si="282"/>
        <v>0</v>
      </c>
      <c r="CZ280" s="14">
        <f t="shared" si="282"/>
        <v>0</v>
      </c>
      <c r="DA280" s="14">
        <f t="shared" si="282"/>
        <v>0</v>
      </c>
      <c r="DB280" s="14">
        <f t="shared" si="282"/>
        <v>0</v>
      </c>
      <c r="DC280" s="14">
        <f t="shared" si="279"/>
        <v>0</v>
      </c>
      <c r="DD280" s="14">
        <f t="shared" si="279"/>
        <v>0</v>
      </c>
      <c r="DE280" s="14">
        <f t="shared" si="279"/>
        <v>0</v>
      </c>
      <c r="DF280" s="14">
        <f t="shared" si="279"/>
        <v>0</v>
      </c>
      <c r="DG280" s="14">
        <f t="shared" si="279"/>
        <v>0</v>
      </c>
      <c r="DH280" s="14">
        <f t="shared" si="279"/>
        <v>0</v>
      </c>
      <c r="DI280" s="14">
        <f t="shared" si="279"/>
        <v>0</v>
      </c>
      <c r="DJ280" s="14">
        <f t="shared" si="279"/>
        <v>0</v>
      </c>
      <c r="DK280" s="14">
        <f t="shared" si="279"/>
        <v>0</v>
      </c>
      <c r="DL280" s="14">
        <f t="shared" si="279"/>
        <v>0</v>
      </c>
      <c r="DM280" s="14">
        <f t="shared" si="279"/>
        <v>0</v>
      </c>
      <c r="DN280" s="14">
        <f t="shared" si="279"/>
        <v>0</v>
      </c>
      <c r="DO280" s="14">
        <f t="shared" si="279"/>
        <v>0</v>
      </c>
      <c r="DP280" s="14">
        <f t="shared" si="279"/>
        <v>0</v>
      </c>
      <c r="DQ280" s="14">
        <f t="shared" si="279"/>
        <v>0</v>
      </c>
      <c r="DR280" s="14">
        <f t="shared" si="279"/>
        <v>0</v>
      </c>
      <c r="DS280" s="14">
        <f t="shared" si="280"/>
        <v>0</v>
      </c>
      <c r="DT280" s="14">
        <f t="shared" si="259"/>
        <v>0</v>
      </c>
      <c r="DU280" s="14">
        <f t="shared" si="259"/>
        <v>0</v>
      </c>
      <c r="DV280" s="14">
        <f t="shared" si="259"/>
        <v>0</v>
      </c>
      <c r="DW280" s="14">
        <f t="shared" si="259"/>
        <v>0</v>
      </c>
      <c r="DX280" s="14">
        <f t="shared" si="259"/>
        <v>0</v>
      </c>
      <c r="DY280" s="14">
        <f t="shared" si="259"/>
        <v>0</v>
      </c>
      <c r="DZ280" s="14">
        <f t="shared" si="263"/>
        <v>1.0000000000000002</v>
      </c>
    </row>
    <row r="281" spans="1:130">
      <c r="C281" s="18">
        <v>2023</v>
      </c>
      <c r="D281" s="25"/>
      <c r="E281" s="25"/>
      <c r="F281" s="25"/>
      <c r="G281" s="25">
        <f t="shared" si="267"/>
        <v>0</v>
      </c>
      <c r="H281" s="25">
        <f t="shared" si="268"/>
        <v>0</v>
      </c>
      <c r="I281" s="25">
        <f t="shared" si="269"/>
        <v>0</v>
      </c>
      <c r="J281" s="25">
        <f t="shared" si="270"/>
        <v>0</v>
      </c>
      <c r="K281" s="25">
        <f t="shared" si="271"/>
        <v>0</v>
      </c>
      <c r="L281" s="25">
        <f t="shared" si="272"/>
        <v>0</v>
      </c>
      <c r="M281" s="25">
        <f t="shared" si="273"/>
        <v>1.6671108937771351E-12</v>
      </c>
      <c r="N281" s="25">
        <f t="shared" si="274"/>
        <v>700.84615384615438</v>
      </c>
      <c r="O281" s="25">
        <f t="shared" si="275"/>
        <v>993.84615384615461</v>
      </c>
      <c r="P281" s="25">
        <f t="shared" si="276"/>
        <v>841.69230769230717</v>
      </c>
      <c r="Q281" s="25">
        <f t="shared" si="277"/>
        <v>745.07692307692253</v>
      </c>
      <c r="R281" s="25">
        <f t="shared" si="281"/>
        <v>632.30769230769283</v>
      </c>
      <c r="S281" s="25">
        <f t="shared" si="283"/>
        <v>635.00000000000045</v>
      </c>
      <c r="T281" s="25">
        <f t="shared" si="284"/>
        <v>421.84615384615358</v>
      </c>
      <c r="U281" s="25">
        <f t="shared" si="285"/>
        <v>381.1538461538459</v>
      </c>
      <c r="V281" s="25">
        <f t="shared" si="286"/>
        <v>330.230769230769</v>
      </c>
      <c r="W281" s="25">
        <f t="shared" si="287"/>
        <v>384.69230769230745</v>
      </c>
      <c r="X281" s="25">
        <f t="shared" si="288"/>
        <v>4.6153846153846123</v>
      </c>
      <c r="Y281" s="25">
        <f t="shared" ref="Y281:Y299" si="289">VLOOKUP($C$87,$D$3:$K$63,$A$71,0)*(B260-B259)</f>
        <v>3.9230769230769207</v>
      </c>
      <c r="Z281" s="25">
        <f>VLOOKUP($C$88,$D$3:$K$63,$A$71,0)*(B259-B258)</f>
        <v>2.9999999999999982</v>
      </c>
      <c r="AA281" s="25">
        <f>VLOOKUP($C$89,$D$3:$K$63,$A$71,0)*B258</f>
        <v>0</v>
      </c>
      <c r="AB281" s="25"/>
      <c r="AC281" s="25"/>
      <c r="AD281" s="25"/>
      <c r="AE281" s="25"/>
      <c r="AF281" s="25"/>
      <c r="AG281" s="25"/>
      <c r="AH281" s="25"/>
      <c r="AI281" s="25"/>
      <c r="AJ281" s="25"/>
      <c r="AK281" s="25"/>
      <c r="AL281" s="25"/>
      <c r="AM281" s="25"/>
      <c r="AN281" s="25"/>
      <c r="AO281" s="25"/>
      <c r="AP281" s="25"/>
      <c r="AQ281" s="25"/>
      <c r="AR281" s="25"/>
      <c r="AS281" s="25"/>
      <c r="AT281" s="25"/>
      <c r="AU281" s="25"/>
      <c r="AV281" s="25"/>
      <c r="AW281" s="25"/>
      <c r="AX281" s="25"/>
      <c r="AY281" s="25"/>
      <c r="AZ281" s="25"/>
      <c r="BA281" s="25"/>
      <c r="BB281" s="25"/>
      <c r="BC281" s="25"/>
      <c r="BD281" s="25"/>
      <c r="BE281" s="25"/>
      <c r="BF281" s="25"/>
      <c r="BG281" s="25"/>
      <c r="BH281" s="25"/>
      <c r="BI281" s="25"/>
      <c r="BJ281" s="25"/>
      <c r="BK281" s="25"/>
      <c r="BL281" s="25"/>
      <c r="BM281" s="21">
        <f t="shared" si="261"/>
        <v>6078.2307692307713</v>
      </c>
      <c r="BP281" s="18">
        <v>2023</v>
      </c>
      <c r="BQ281" s="14">
        <f t="shared" si="262"/>
        <v>0</v>
      </c>
      <c r="BR281" s="14">
        <f t="shared" si="262"/>
        <v>0</v>
      </c>
      <c r="BS281" s="14">
        <f t="shared" si="262"/>
        <v>0</v>
      </c>
      <c r="BT281" s="14">
        <f t="shared" si="262"/>
        <v>0</v>
      </c>
      <c r="BU281" s="14">
        <f t="shared" si="262"/>
        <v>0</v>
      </c>
      <c r="BV281" s="14">
        <f t="shared" si="262"/>
        <v>0</v>
      </c>
      <c r="BW281" s="14">
        <f t="shared" si="262"/>
        <v>0</v>
      </c>
      <c r="BX281" s="14">
        <f t="shared" si="262"/>
        <v>0</v>
      </c>
      <c r="BY281" s="14">
        <f t="shared" si="262"/>
        <v>0</v>
      </c>
      <c r="BZ281" s="14">
        <f t="shared" si="262"/>
        <v>2.7427568268983571E-16</v>
      </c>
      <c r="CA281" s="14">
        <f t="shared" si="262"/>
        <v>0.11530430160598357</v>
      </c>
      <c r="CB281" s="14">
        <f t="shared" si="262"/>
        <v>0.16350911829100073</v>
      </c>
      <c r="CC281" s="14">
        <f t="shared" si="262"/>
        <v>0.13847653036688296</v>
      </c>
      <c r="CD281" s="14">
        <f t="shared" si="262"/>
        <v>0.12258121670020362</v>
      </c>
      <c r="CE281" s="14">
        <f t="shared" si="262"/>
        <v>0.10402824708607014</v>
      </c>
      <c r="CF281" s="14">
        <f t="shared" si="262"/>
        <v>0.10447118974397918</v>
      </c>
      <c r="CG281" s="14">
        <f t="shared" si="278"/>
        <v>6.9402786742093409E-2</v>
      </c>
      <c r="CH281" s="14">
        <f t="shared" si="256"/>
        <v>6.2708024855410799E-2</v>
      </c>
      <c r="CI281" s="14">
        <f t="shared" si="256"/>
        <v>5.4330080868673775E-2</v>
      </c>
      <c r="CJ281" s="14">
        <f t="shared" si="256"/>
        <v>6.3290178062948413E-2</v>
      </c>
      <c r="CK281" s="14">
        <f t="shared" si="256"/>
        <v>7.5933027070124073E-4</v>
      </c>
      <c r="CL281" s="14">
        <f t="shared" si="256"/>
        <v>6.4543073009605469E-4</v>
      </c>
      <c r="CM281" s="14">
        <f t="shared" si="256"/>
        <v>4.9356467595580657E-4</v>
      </c>
      <c r="CN281" s="14">
        <f t="shared" si="256"/>
        <v>0</v>
      </c>
      <c r="CO281" s="14">
        <f t="shared" si="256"/>
        <v>0</v>
      </c>
      <c r="CP281" s="14">
        <f t="shared" si="256"/>
        <v>0</v>
      </c>
      <c r="CQ281" s="14">
        <f t="shared" si="256"/>
        <v>0</v>
      </c>
      <c r="CR281" s="14">
        <f t="shared" si="256"/>
        <v>0</v>
      </c>
      <c r="CS281" s="14">
        <f t="shared" si="256"/>
        <v>0</v>
      </c>
      <c r="CT281" s="14">
        <f t="shared" si="256"/>
        <v>0</v>
      </c>
      <c r="CU281" s="14">
        <f t="shared" si="256"/>
        <v>0</v>
      </c>
      <c r="CV281" s="14">
        <f t="shared" si="256"/>
        <v>0</v>
      </c>
      <c r="CW281" s="14">
        <f t="shared" si="256"/>
        <v>0</v>
      </c>
      <c r="CX281" s="14">
        <f t="shared" si="282"/>
        <v>0</v>
      </c>
      <c r="CY281" s="14">
        <f t="shared" si="282"/>
        <v>0</v>
      </c>
      <c r="CZ281" s="14">
        <f t="shared" si="282"/>
        <v>0</v>
      </c>
      <c r="DA281" s="14">
        <f t="shared" si="282"/>
        <v>0</v>
      </c>
      <c r="DB281" s="14">
        <f t="shared" si="282"/>
        <v>0</v>
      </c>
      <c r="DC281" s="14">
        <f t="shared" si="279"/>
        <v>0</v>
      </c>
      <c r="DD281" s="14">
        <f t="shared" si="279"/>
        <v>0</v>
      </c>
      <c r="DE281" s="14">
        <f t="shared" si="279"/>
        <v>0</v>
      </c>
      <c r="DF281" s="14">
        <f t="shared" si="279"/>
        <v>0</v>
      </c>
      <c r="DG281" s="14">
        <f t="shared" si="279"/>
        <v>0</v>
      </c>
      <c r="DH281" s="14">
        <f t="shared" si="279"/>
        <v>0</v>
      </c>
      <c r="DI281" s="14">
        <f t="shared" si="279"/>
        <v>0</v>
      </c>
      <c r="DJ281" s="14">
        <f t="shared" si="279"/>
        <v>0</v>
      </c>
      <c r="DK281" s="14">
        <f t="shared" si="279"/>
        <v>0</v>
      </c>
      <c r="DL281" s="14">
        <f t="shared" si="279"/>
        <v>0</v>
      </c>
      <c r="DM281" s="14">
        <f t="shared" si="279"/>
        <v>0</v>
      </c>
      <c r="DN281" s="14">
        <f t="shared" si="279"/>
        <v>0</v>
      </c>
      <c r="DO281" s="14">
        <f t="shared" si="279"/>
        <v>0</v>
      </c>
      <c r="DP281" s="14">
        <f t="shared" si="279"/>
        <v>0</v>
      </c>
      <c r="DQ281" s="14">
        <f t="shared" si="279"/>
        <v>0</v>
      </c>
      <c r="DR281" s="14">
        <f t="shared" si="279"/>
        <v>0</v>
      </c>
      <c r="DS281" s="14">
        <f t="shared" si="280"/>
        <v>0</v>
      </c>
      <c r="DT281" s="14">
        <f t="shared" si="259"/>
        <v>0</v>
      </c>
      <c r="DU281" s="14">
        <f t="shared" si="259"/>
        <v>0</v>
      </c>
      <c r="DV281" s="14">
        <f t="shared" si="259"/>
        <v>0</v>
      </c>
      <c r="DW281" s="14">
        <f t="shared" si="259"/>
        <v>0</v>
      </c>
      <c r="DX281" s="14">
        <f t="shared" si="259"/>
        <v>0</v>
      </c>
      <c r="DY281" s="14">
        <f t="shared" si="259"/>
        <v>0</v>
      </c>
      <c r="DZ281" s="14">
        <f t="shared" si="263"/>
        <v>1</v>
      </c>
    </row>
    <row r="282" spans="1:130">
      <c r="C282" s="18">
        <v>2024</v>
      </c>
      <c r="D282" s="25"/>
      <c r="E282" s="25"/>
      <c r="F282" s="25"/>
      <c r="G282" s="25"/>
      <c r="H282" s="25">
        <f t="shared" si="268"/>
        <v>0</v>
      </c>
      <c r="I282" s="25">
        <f t="shared" si="269"/>
        <v>0</v>
      </c>
      <c r="J282" s="25">
        <f t="shared" si="270"/>
        <v>0</v>
      </c>
      <c r="K282" s="25">
        <f t="shared" si="271"/>
        <v>0</v>
      </c>
      <c r="L282" s="25">
        <f t="shared" si="272"/>
        <v>0</v>
      </c>
      <c r="M282" s="25">
        <f t="shared" si="273"/>
        <v>0</v>
      </c>
      <c r="N282" s="25">
        <f t="shared" si="274"/>
        <v>2.0230483954719602E-12</v>
      </c>
      <c r="O282" s="25">
        <f t="shared" si="275"/>
        <v>993.84615384615461</v>
      </c>
      <c r="P282" s="25">
        <f t="shared" si="276"/>
        <v>841.6923076923083</v>
      </c>
      <c r="Q282" s="25">
        <f t="shared" si="277"/>
        <v>745.07692307692253</v>
      </c>
      <c r="R282" s="25">
        <f t="shared" si="281"/>
        <v>632.30769230769192</v>
      </c>
      <c r="S282" s="25">
        <f t="shared" si="283"/>
        <v>635.00000000000045</v>
      </c>
      <c r="T282" s="25">
        <f t="shared" si="284"/>
        <v>421.84615384615415</v>
      </c>
      <c r="U282" s="25">
        <f t="shared" si="285"/>
        <v>381.1538461538459</v>
      </c>
      <c r="V282" s="25">
        <f t="shared" si="286"/>
        <v>330.230769230769</v>
      </c>
      <c r="W282" s="25">
        <f t="shared" si="287"/>
        <v>384.69230769230745</v>
      </c>
      <c r="X282" s="25">
        <f t="shared" si="288"/>
        <v>4.6153846153846123</v>
      </c>
      <c r="Y282" s="25">
        <f t="shared" si="289"/>
        <v>3.9230769230769207</v>
      </c>
      <c r="Z282" s="25">
        <f t="shared" ref="Z282:Z300" si="290">VLOOKUP($C$88,$D$3:$K$63,$A$71,0)*(B260-B259)</f>
        <v>2.9999999999999982</v>
      </c>
      <c r="AA282" s="25">
        <f>VLOOKUP($C$89,$D$3:$K$63,$A$71,0)*(B259-B258)</f>
        <v>2.0769230769230758</v>
      </c>
      <c r="AB282" s="25">
        <f>VLOOKUP($C$90,$D$3:$K$63,$A$71,0)*B258</f>
        <v>0</v>
      </c>
      <c r="AC282" s="25"/>
      <c r="AD282" s="25"/>
      <c r="AE282" s="25"/>
      <c r="AF282" s="25"/>
      <c r="AG282" s="25"/>
      <c r="AH282" s="25"/>
      <c r="AI282" s="25"/>
      <c r="AJ282" s="25"/>
      <c r="AK282" s="25"/>
      <c r="AL282" s="25"/>
      <c r="AM282" s="25"/>
      <c r="AN282" s="25"/>
      <c r="AO282" s="25"/>
      <c r="AP282" s="25"/>
      <c r="AQ282" s="25"/>
      <c r="AR282" s="25"/>
      <c r="AS282" s="25"/>
      <c r="AT282" s="25"/>
      <c r="AU282" s="25"/>
      <c r="AV282" s="25"/>
      <c r="AW282" s="25"/>
      <c r="AX282" s="25"/>
      <c r="AY282" s="25"/>
      <c r="AZ282" s="25"/>
      <c r="BA282" s="25"/>
      <c r="BB282" s="25"/>
      <c r="BC282" s="25"/>
      <c r="BD282" s="25"/>
      <c r="BE282" s="25"/>
      <c r="BF282" s="25"/>
      <c r="BG282" s="25"/>
      <c r="BH282" s="25"/>
      <c r="BI282" s="25"/>
      <c r="BJ282" s="25"/>
      <c r="BK282" s="25"/>
      <c r="BL282" s="25"/>
      <c r="BM282" s="21">
        <f t="shared" si="261"/>
        <v>5379.4615384615408</v>
      </c>
      <c r="BP282" s="18">
        <v>2024</v>
      </c>
      <c r="BQ282" s="14">
        <f t="shared" si="262"/>
        <v>0</v>
      </c>
      <c r="BR282" s="14">
        <f t="shared" si="262"/>
        <v>0</v>
      </c>
      <c r="BS282" s="14">
        <f t="shared" si="262"/>
        <v>0</v>
      </c>
      <c r="BT282" s="14">
        <f t="shared" si="262"/>
        <v>0</v>
      </c>
      <c r="BU282" s="14">
        <f t="shared" si="262"/>
        <v>0</v>
      </c>
      <c r="BV282" s="14">
        <f t="shared" si="262"/>
        <v>0</v>
      </c>
      <c r="BW282" s="14">
        <f t="shared" si="262"/>
        <v>0</v>
      </c>
      <c r="BX282" s="14">
        <f t="shared" si="262"/>
        <v>0</v>
      </c>
      <c r="BY282" s="14">
        <f t="shared" si="262"/>
        <v>0</v>
      </c>
      <c r="BZ282" s="14">
        <f t="shared" si="262"/>
        <v>0</v>
      </c>
      <c r="CA282" s="14">
        <f t="shared" si="262"/>
        <v>3.7606893942967512E-16</v>
      </c>
      <c r="CB282" s="14">
        <f t="shared" si="262"/>
        <v>0.18474825904794595</v>
      </c>
      <c r="CC282" s="14">
        <f t="shared" si="262"/>
        <v>0.15646404415654988</v>
      </c>
      <c r="CD282" s="14">
        <f t="shared" si="262"/>
        <v>0.13850399668253885</v>
      </c>
      <c r="CE282" s="14">
        <f t="shared" si="262"/>
        <v>0.11754107502895617</v>
      </c>
      <c r="CF282" s="14">
        <f t="shared" si="262"/>
        <v>0.11804155405888496</v>
      </c>
      <c r="CG282" s="14">
        <f t="shared" si="278"/>
        <v>7.8417914289391294E-2</v>
      </c>
      <c r="CH282" s="14">
        <f t="shared" si="256"/>
        <v>7.0853531237041092E-2</v>
      </c>
      <c r="CI282" s="14">
        <f t="shared" si="256"/>
        <v>6.1387327870962134E-2</v>
      </c>
      <c r="CJ282" s="14">
        <f t="shared" si="256"/>
        <v>7.1511303676375884E-2</v>
      </c>
      <c r="CK282" s="14">
        <f t="shared" si="256"/>
        <v>8.579640513062493E-4</v>
      </c>
      <c r="CL282" s="14">
        <f t="shared" si="256"/>
        <v>7.2926944361031195E-4</v>
      </c>
      <c r="CM282" s="14">
        <f t="shared" si="256"/>
        <v>5.5767663334906211E-4</v>
      </c>
      <c r="CN282" s="14">
        <f t="shared" si="256"/>
        <v>3.8608382308781222E-4</v>
      </c>
      <c r="CO282" s="14">
        <f t="shared" si="256"/>
        <v>0</v>
      </c>
      <c r="CP282" s="14">
        <f t="shared" si="256"/>
        <v>0</v>
      </c>
      <c r="CQ282" s="14">
        <f t="shared" si="256"/>
        <v>0</v>
      </c>
      <c r="CR282" s="14">
        <f t="shared" si="256"/>
        <v>0</v>
      </c>
      <c r="CS282" s="14">
        <f t="shared" si="256"/>
        <v>0</v>
      </c>
      <c r="CT282" s="14">
        <f t="shared" si="256"/>
        <v>0</v>
      </c>
      <c r="CU282" s="14">
        <f t="shared" si="256"/>
        <v>0</v>
      </c>
      <c r="CV282" s="14">
        <f t="shared" si="256"/>
        <v>0</v>
      </c>
      <c r="CW282" s="14">
        <f t="shared" si="256"/>
        <v>0</v>
      </c>
      <c r="CX282" s="14">
        <f t="shared" si="282"/>
        <v>0</v>
      </c>
      <c r="CY282" s="14">
        <f t="shared" si="282"/>
        <v>0</v>
      </c>
      <c r="CZ282" s="14">
        <f t="shared" si="282"/>
        <v>0</v>
      </c>
      <c r="DA282" s="14">
        <f t="shared" si="282"/>
        <v>0</v>
      </c>
      <c r="DB282" s="14">
        <f t="shared" si="282"/>
        <v>0</v>
      </c>
      <c r="DC282" s="14">
        <f t="shared" si="279"/>
        <v>0</v>
      </c>
      <c r="DD282" s="14">
        <f t="shared" si="279"/>
        <v>0</v>
      </c>
      <c r="DE282" s="14">
        <f t="shared" si="279"/>
        <v>0</v>
      </c>
      <c r="DF282" s="14">
        <f t="shared" si="279"/>
        <v>0</v>
      </c>
      <c r="DG282" s="14">
        <f t="shared" si="279"/>
        <v>0</v>
      </c>
      <c r="DH282" s="14">
        <f t="shared" si="279"/>
        <v>0</v>
      </c>
      <c r="DI282" s="14">
        <f t="shared" si="279"/>
        <v>0</v>
      </c>
      <c r="DJ282" s="14">
        <f t="shared" si="279"/>
        <v>0</v>
      </c>
      <c r="DK282" s="14">
        <f t="shared" si="279"/>
        <v>0</v>
      </c>
      <c r="DL282" s="14">
        <f t="shared" si="279"/>
        <v>0</v>
      </c>
      <c r="DM282" s="14">
        <f t="shared" si="279"/>
        <v>0</v>
      </c>
      <c r="DN282" s="14">
        <f t="shared" si="279"/>
        <v>0</v>
      </c>
      <c r="DO282" s="14">
        <f t="shared" si="279"/>
        <v>0</v>
      </c>
      <c r="DP282" s="14">
        <f t="shared" si="279"/>
        <v>0</v>
      </c>
      <c r="DQ282" s="14">
        <f t="shared" si="279"/>
        <v>0</v>
      </c>
      <c r="DR282" s="14">
        <f t="shared" si="279"/>
        <v>0</v>
      </c>
      <c r="DS282" s="14">
        <f t="shared" si="280"/>
        <v>0</v>
      </c>
      <c r="DT282" s="14">
        <f t="shared" si="259"/>
        <v>0</v>
      </c>
      <c r="DU282" s="14">
        <f t="shared" si="259"/>
        <v>0</v>
      </c>
      <c r="DV282" s="14">
        <f t="shared" si="259"/>
        <v>0</v>
      </c>
      <c r="DW282" s="14">
        <f t="shared" si="259"/>
        <v>0</v>
      </c>
      <c r="DX282" s="14">
        <f t="shared" si="259"/>
        <v>0</v>
      </c>
      <c r="DY282" s="14">
        <f t="shared" si="259"/>
        <v>0</v>
      </c>
      <c r="DZ282" s="14">
        <f t="shared" si="263"/>
        <v>1</v>
      </c>
    </row>
    <row r="283" spans="1:130">
      <c r="C283" s="18">
        <v>2025</v>
      </c>
      <c r="D283" s="25"/>
      <c r="E283" s="25"/>
      <c r="F283" s="25"/>
      <c r="G283" s="25"/>
      <c r="H283" s="25"/>
      <c r="I283" s="25">
        <f t="shared" si="269"/>
        <v>0</v>
      </c>
      <c r="J283" s="25">
        <f t="shared" si="270"/>
        <v>0</v>
      </c>
      <c r="K283" s="25">
        <f t="shared" si="271"/>
        <v>0</v>
      </c>
      <c r="L283" s="25">
        <f t="shared" si="272"/>
        <v>0</v>
      </c>
      <c r="M283" s="25">
        <f t="shared" si="273"/>
        <v>0</v>
      </c>
      <c r="N283" s="25">
        <f t="shared" si="274"/>
        <v>0</v>
      </c>
      <c r="O283" s="25">
        <f t="shared" si="275"/>
        <v>2.8688162956314045E-12</v>
      </c>
      <c r="P283" s="25">
        <f t="shared" si="276"/>
        <v>841.6923076923083</v>
      </c>
      <c r="Q283" s="25">
        <f t="shared" si="277"/>
        <v>745.07692307692366</v>
      </c>
      <c r="R283" s="25">
        <f t="shared" si="281"/>
        <v>632.30769230769192</v>
      </c>
      <c r="S283" s="25">
        <f t="shared" si="283"/>
        <v>634.99999999999955</v>
      </c>
      <c r="T283" s="25">
        <f t="shared" si="284"/>
        <v>421.84615384615415</v>
      </c>
      <c r="U283" s="25">
        <f t="shared" si="285"/>
        <v>381.15384615384647</v>
      </c>
      <c r="V283" s="25">
        <f t="shared" si="286"/>
        <v>330.230769230769</v>
      </c>
      <c r="W283" s="25">
        <f t="shared" si="287"/>
        <v>384.69230769230745</v>
      </c>
      <c r="X283" s="25">
        <f t="shared" si="288"/>
        <v>4.6153846153846123</v>
      </c>
      <c r="Y283" s="25">
        <f t="shared" si="289"/>
        <v>3.9230769230769207</v>
      </c>
      <c r="Z283" s="25">
        <f t="shared" si="290"/>
        <v>2.9999999999999982</v>
      </c>
      <c r="AA283" s="25">
        <f t="shared" ref="AA283:AA301" si="291">VLOOKUP($C$89,$D$3:$K$63,$A$71,0)*(B260-B259)</f>
        <v>2.0769230769230758</v>
      </c>
      <c r="AB283" s="25">
        <f>VLOOKUP($C$90,$D$3:$K$63,$A$71,0)*(B259-B258)</f>
        <v>0.92307692307692246</v>
      </c>
      <c r="AC283" s="25">
        <f>VLOOKUP($C$91,$D$3:$K$63,$A$71,0)*B258</f>
        <v>0</v>
      </c>
      <c r="AD283" s="25"/>
      <c r="AE283" s="25"/>
      <c r="AF283" s="25"/>
      <c r="AG283" s="25"/>
      <c r="AH283" s="25"/>
      <c r="AI283" s="25"/>
      <c r="AJ283" s="25"/>
      <c r="AK283" s="25"/>
      <c r="AL283" s="25"/>
      <c r="AM283" s="25"/>
      <c r="AN283" s="25"/>
      <c r="AO283" s="25"/>
      <c r="AP283" s="25"/>
      <c r="AQ283" s="25"/>
      <c r="AR283" s="25"/>
      <c r="AS283" s="25"/>
      <c r="AT283" s="25"/>
      <c r="AU283" s="25"/>
      <c r="AV283" s="25"/>
      <c r="AW283" s="25"/>
      <c r="AX283" s="25"/>
      <c r="AY283" s="25"/>
      <c r="AZ283" s="25"/>
      <c r="BA283" s="25"/>
      <c r="BB283" s="25"/>
      <c r="BC283" s="25"/>
      <c r="BD283" s="25"/>
      <c r="BE283" s="25"/>
      <c r="BF283" s="25"/>
      <c r="BG283" s="25"/>
      <c r="BH283" s="25"/>
      <c r="BI283" s="25"/>
      <c r="BJ283" s="25"/>
      <c r="BK283" s="25"/>
      <c r="BL283" s="25"/>
      <c r="BM283" s="21">
        <f t="shared" si="261"/>
        <v>4386.5384615384655</v>
      </c>
      <c r="BP283" s="18">
        <v>2025</v>
      </c>
      <c r="BQ283" s="14">
        <f t="shared" si="262"/>
        <v>0</v>
      </c>
      <c r="BR283" s="14">
        <f t="shared" si="262"/>
        <v>0</v>
      </c>
      <c r="BS283" s="14">
        <f t="shared" si="262"/>
        <v>0</v>
      </c>
      <c r="BT283" s="14">
        <f t="shared" si="262"/>
        <v>0</v>
      </c>
      <c r="BU283" s="14">
        <f t="shared" si="262"/>
        <v>0</v>
      </c>
      <c r="BV283" s="14">
        <f t="shared" si="262"/>
        <v>0</v>
      </c>
      <c r="BW283" s="14">
        <f t="shared" si="262"/>
        <v>0</v>
      </c>
      <c r="BX283" s="14">
        <f t="shared" si="262"/>
        <v>0</v>
      </c>
      <c r="BY283" s="14">
        <f t="shared" si="262"/>
        <v>0</v>
      </c>
      <c r="BZ283" s="14">
        <f t="shared" si="262"/>
        <v>0</v>
      </c>
      <c r="CA283" s="14">
        <f t="shared" si="262"/>
        <v>0</v>
      </c>
      <c r="CB283" s="14">
        <f t="shared" si="262"/>
        <v>6.5400459172658E-16</v>
      </c>
      <c r="CC283" s="14">
        <f t="shared" si="262"/>
        <v>0.19188075405523888</v>
      </c>
      <c r="CD283" s="14">
        <f t="shared" si="262"/>
        <v>0.16985532661113545</v>
      </c>
      <c r="CE283" s="14">
        <f t="shared" si="262"/>
        <v>0.14414730381411639</v>
      </c>
      <c r="CF283" s="14">
        <f t="shared" si="262"/>
        <v>0.14476106970626895</v>
      </c>
      <c r="CG283" s="14">
        <f t="shared" si="278"/>
        <v>9.6168347216133251E-2</v>
      </c>
      <c r="CH283" s="14">
        <f t="shared" si="256"/>
        <v>8.6891714160455935E-2</v>
      </c>
      <c r="CI283" s="14">
        <f t="shared" si="256"/>
        <v>7.528277071459874E-2</v>
      </c>
      <c r="CJ283" s="14">
        <f t="shared" si="256"/>
        <v>8.7698377904427749E-2</v>
      </c>
      <c r="CK283" s="14">
        <f t="shared" si="256"/>
        <v>1.0521701008329664E-3</v>
      </c>
      <c r="CL283" s="14">
        <f t="shared" si="256"/>
        <v>8.943445857080214E-4</v>
      </c>
      <c r="CM283" s="14">
        <f t="shared" si="256"/>
        <v>6.8391056554142817E-4</v>
      </c>
      <c r="CN283" s="14">
        <f t="shared" si="256"/>
        <v>4.7347654537483488E-4</v>
      </c>
      <c r="CO283" s="14">
        <f t="shared" si="256"/>
        <v>2.1043402016659326E-4</v>
      </c>
      <c r="CP283" s="14">
        <f t="shared" si="256"/>
        <v>0</v>
      </c>
      <c r="CQ283" s="14">
        <f t="shared" si="256"/>
        <v>0</v>
      </c>
      <c r="CR283" s="14">
        <f t="shared" si="256"/>
        <v>0</v>
      </c>
      <c r="CS283" s="14">
        <f t="shared" si="256"/>
        <v>0</v>
      </c>
      <c r="CT283" s="14">
        <f t="shared" si="256"/>
        <v>0</v>
      </c>
      <c r="CU283" s="14">
        <f t="shared" si="256"/>
        <v>0</v>
      </c>
      <c r="CV283" s="14">
        <f t="shared" si="256"/>
        <v>0</v>
      </c>
      <c r="CW283" s="14">
        <f t="shared" si="256"/>
        <v>0</v>
      </c>
      <c r="CX283" s="14">
        <f t="shared" si="282"/>
        <v>0</v>
      </c>
      <c r="CY283" s="14">
        <f t="shared" si="282"/>
        <v>0</v>
      </c>
      <c r="CZ283" s="14">
        <f t="shared" si="282"/>
        <v>0</v>
      </c>
      <c r="DA283" s="14">
        <f t="shared" si="282"/>
        <v>0</v>
      </c>
      <c r="DB283" s="14">
        <f t="shared" si="282"/>
        <v>0</v>
      </c>
      <c r="DC283" s="14">
        <f t="shared" si="279"/>
        <v>0</v>
      </c>
      <c r="DD283" s="14">
        <f t="shared" si="279"/>
        <v>0</v>
      </c>
      <c r="DE283" s="14">
        <f t="shared" si="279"/>
        <v>0</v>
      </c>
      <c r="DF283" s="14">
        <f t="shared" si="279"/>
        <v>0</v>
      </c>
      <c r="DG283" s="14">
        <f t="shared" si="279"/>
        <v>0</v>
      </c>
      <c r="DH283" s="14">
        <f t="shared" si="279"/>
        <v>0</v>
      </c>
      <c r="DI283" s="14">
        <f t="shared" si="279"/>
        <v>0</v>
      </c>
      <c r="DJ283" s="14">
        <f t="shared" si="279"/>
        <v>0</v>
      </c>
      <c r="DK283" s="14">
        <f t="shared" si="279"/>
        <v>0</v>
      </c>
      <c r="DL283" s="14">
        <f t="shared" si="279"/>
        <v>0</v>
      </c>
      <c r="DM283" s="14">
        <f t="shared" si="279"/>
        <v>0</v>
      </c>
      <c r="DN283" s="14">
        <f t="shared" si="279"/>
        <v>0</v>
      </c>
      <c r="DO283" s="14">
        <f t="shared" si="279"/>
        <v>0</v>
      </c>
      <c r="DP283" s="14">
        <f t="shared" si="279"/>
        <v>0</v>
      </c>
      <c r="DQ283" s="14">
        <f t="shared" si="279"/>
        <v>0</v>
      </c>
      <c r="DR283" s="14">
        <f t="shared" si="279"/>
        <v>0</v>
      </c>
      <c r="DS283" s="14">
        <f t="shared" si="280"/>
        <v>0</v>
      </c>
      <c r="DT283" s="14">
        <f t="shared" si="259"/>
        <v>0</v>
      </c>
      <c r="DU283" s="14">
        <f t="shared" si="259"/>
        <v>0</v>
      </c>
      <c r="DV283" s="14">
        <f t="shared" si="259"/>
        <v>0</v>
      </c>
      <c r="DW283" s="14">
        <f t="shared" si="259"/>
        <v>0</v>
      </c>
      <c r="DX283" s="14">
        <f t="shared" si="259"/>
        <v>0</v>
      </c>
      <c r="DY283" s="14">
        <f t="shared" si="259"/>
        <v>0</v>
      </c>
      <c r="DZ283" s="14">
        <f t="shared" si="263"/>
        <v>0.99999999999999967</v>
      </c>
    </row>
    <row r="284" spans="1:130">
      <c r="C284" s="18">
        <v>2026</v>
      </c>
      <c r="D284" s="25"/>
      <c r="E284" s="25"/>
      <c r="F284" s="25"/>
      <c r="G284" s="25"/>
      <c r="H284" s="25"/>
      <c r="I284" s="25"/>
      <c r="J284" s="25">
        <f t="shared" si="270"/>
        <v>0</v>
      </c>
      <c r="K284" s="25">
        <f t="shared" si="271"/>
        <v>0</v>
      </c>
      <c r="L284" s="25">
        <f t="shared" si="272"/>
        <v>0</v>
      </c>
      <c r="M284" s="25">
        <f t="shared" si="273"/>
        <v>0</v>
      </c>
      <c r="N284" s="25">
        <f t="shared" si="274"/>
        <v>0</v>
      </c>
      <c r="O284" s="25">
        <f t="shared" si="275"/>
        <v>0</v>
      </c>
      <c r="P284" s="25">
        <f t="shared" si="276"/>
        <v>2.4296120670896926E-12</v>
      </c>
      <c r="Q284" s="25">
        <f t="shared" si="277"/>
        <v>745.07692307692366</v>
      </c>
      <c r="R284" s="25">
        <f t="shared" si="281"/>
        <v>632.30769230769283</v>
      </c>
      <c r="S284" s="25">
        <f t="shared" si="283"/>
        <v>634.99999999999955</v>
      </c>
      <c r="T284" s="25">
        <f t="shared" si="284"/>
        <v>421.84615384615358</v>
      </c>
      <c r="U284" s="25">
        <f t="shared" si="285"/>
        <v>381.15384615384647</v>
      </c>
      <c r="V284" s="25">
        <f t="shared" si="286"/>
        <v>330.23076923076951</v>
      </c>
      <c r="W284" s="25">
        <f t="shared" si="287"/>
        <v>384.69230769230745</v>
      </c>
      <c r="X284" s="25">
        <f t="shared" si="288"/>
        <v>4.6153846153846123</v>
      </c>
      <c r="Y284" s="25">
        <f t="shared" si="289"/>
        <v>3.9230769230769207</v>
      </c>
      <c r="Z284" s="25">
        <f t="shared" si="290"/>
        <v>2.9999999999999982</v>
      </c>
      <c r="AA284" s="25">
        <f t="shared" si="291"/>
        <v>2.0769230769230758</v>
      </c>
      <c r="AB284" s="25">
        <f t="shared" ref="AB284:AB302" si="292">VLOOKUP($C$90,$D$3:$K$63,$A$71,0)*(B260-B259)</f>
        <v>0.92307692307692246</v>
      </c>
      <c r="AC284" s="25">
        <f>VLOOKUP($C$91,$D$3:$K$63,$A$71,0)*(B259-B258)</f>
        <v>0</v>
      </c>
      <c r="AD284" s="25">
        <f>VLOOKUP($C$92,$D$3:$K$63,$A$71,0)*B258</f>
        <v>0</v>
      </c>
      <c r="AE284" s="25"/>
      <c r="AF284" s="25"/>
      <c r="AG284" s="25"/>
      <c r="AH284" s="25"/>
      <c r="AI284" s="25"/>
      <c r="AJ284" s="25"/>
      <c r="AK284" s="25"/>
      <c r="AL284" s="25"/>
      <c r="AM284" s="25"/>
      <c r="AN284" s="25"/>
      <c r="AO284" s="25"/>
      <c r="AP284" s="25"/>
      <c r="AQ284" s="25"/>
      <c r="AR284" s="25"/>
      <c r="AS284" s="25"/>
      <c r="AT284" s="25"/>
      <c r="AU284" s="25"/>
      <c r="AV284" s="25"/>
      <c r="AW284" s="25"/>
      <c r="AX284" s="25"/>
      <c r="AY284" s="25"/>
      <c r="AZ284" s="25"/>
      <c r="BA284" s="25"/>
      <c r="BB284" s="25"/>
      <c r="BC284" s="25"/>
      <c r="BD284" s="25"/>
      <c r="BE284" s="25"/>
      <c r="BF284" s="25"/>
      <c r="BG284" s="25"/>
      <c r="BH284" s="25"/>
      <c r="BI284" s="25"/>
      <c r="BJ284" s="25"/>
      <c r="BK284" s="25"/>
      <c r="BL284" s="25"/>
      <c r="BM284" s="21">
        <f t="shared" si="261"/>
        <v>3544.8461538461579</v>
      </c>
      <c r="BP284" s="18">
        <v>2026</v>
      </c>
      <c r="BQ284" s="14">
        <f t="shared" si="262"/>
        <v>0</v>
      </c>
      <c r="BR284" s="14">
        <f t="shared" si="262"/>
        <v>0</v>
      </c>
      <c r="BS284" s="14">
        <f t="shared" si="262"/>
        <v>0</v>
      </c>
      <c r="BT284" s="14">
        <f t="shared" si="262"/>
        <v>0</v>
      </c>
      <c r="BU284" s="14">
        <f t="shared" si="262"/>
        <v>0</v>
      </c>
      <c r="BV284" s="14">
        <f t="shared" si="262"/>
        <v>0</v>
      </c>
      <c r="BW284" s="14">
        <f t="shared" si="262"/>
        <v>0</v>
      </c>
      <c r="BX284" s="14">
        <f t="shared" si="262"/>
        <v>0</v>
      </c>
      <c r="BY284" s="14">
        <f t="shared" si="262"/>
        <v>0</v>
      </c>
      <c r="BZ284" s="14">
        <f t="shared" si="262"/>
        <v>0</v>
      </c>
      <c r="CA284" s="14">
        <f t="shared" si="262"/>
        <v>0</v>
      </c>
      <c r="CB284" s="14">
        <f t="shared" si="262"/>
        <v>0</v>
      </c>
      <c r="CC284" s="14">
        <f t="shared" si="262"/>
        <v>6.8539281019391026E-16</v>
      </c>
      <c r="CD284" s="14">
        <f t="shared" si="262"/>
        <v>0.21018596879543425</v>
      </c>
      <c r="CE284" s="14">
        <f t="shared" si="262"/>
        <v>0.17837380378881579</v>
      </c>
      <c r="CF284" s="14">
        <f t="shared" si="262"/>
        <v>0.17913330295336641</v>
      </c>
      <c r="CG284" s="14">
        <f t="shared" si="278"/>
        <v>0.11900266909706378</v>
      </c>
      <c r="CH284" s="14">
        <f t="shared" si="278"/>
        <v>0.10752338172428007</v>
      </c>
      <c r="CI284" s="14">
        <f t="shared" si="278"/>
        <v>9.3157997526202699E-2</v>
      </c>
      <c r="CJ284" s="14">
        <f t="shared" si="278"/>
        <v>0.10852158062626112</v>
      </c>
      <c r="CK284" s="14">
        <f t="shared" si="278"/>
        <v>1.3019985678015731E-3</v>
      </c>
      <c r="CL284" s="14">
        <f t="shared" si="278"/>
        <v>1.1066987826313373E-3</v>
      </c>
      <c r="CM284" s="14">
        <f t="shared" si="278"/>
        <v>8.4629906907102257E-4</v>
      </c>
      <c r="CN284" s="14">
        <f t="shared" si="278"/>
        <v>5.8589935551070797E-4</v>
      </c>
      <c r="CO284" s="14">
        <f t="shared" si="278"/>
        <v>2.6039971356031459E-4</v>
      </c>
      <c r="CP284" s="14">
        <f t="shared" si="278"/>
        <v>0</v>
      </c>
      <c r="CQ284" s="14">
        <f t="shared" si="278"/>
        <v>0</v>
      </c>
      <c r="CR284" s="14">
        <f t="shared" si="278"/>
        <v>0</v>
      </c>
      <c r="CS284" s="14">
        <f t="shared" si="278"/>
        <v>0</v>
      </c>
      <c r="CT284" s="14">
        <f t="shared" si="278"/>
        <v>0</v>
      </c>
      <c r="CU284" s="14">
        <f t="shared" si="278"/>
        <v>0</v>
      </c>
      <c r="CV284" s="14">
        <f t="shared" si="278"/>
        <v>0</v>
      </c>
      <c r="CW284" s="14">
        <f t="shared" ref="CW284:DL318" si="293">AJ284/$BM284</f>
        <v>0</v>
      </c>
      <c r="CX284" s="14">
        <f t="shared" si="282"/>
        <v>0</v>
      </c>
      <c r="CY284" s="14">
        <f t="shared" si="282"/>
        <v>0</v>
      </c>
      <c r="CZ284" s="14">
        <f t="shared" si="282"/>
        <v>0</v>
      </c>
      <c r="DA284" s="14">
        <f t="shared" si="282"/>
        <v>0</v>
      </c>
      <c r="DB284" s="14">
        <f t="shared" si="282"/>
        <v>0</v>
      </c>
      <c r="DC284" s="14">
        <f t="shared" si="279"/>
        <v>0</v>
      </c>
      <c r="DD284" s="14">
        <f t="shared" si="279"/>
        <v>0</v>
      </c>
      <c r="DE284" s="14">
        <f t="shared" si="279"/>
        <v>0</v>
      </c>
      <c r="DF284" s="14">
        <f t="shared" si="279"/>
        <v>0</v>
      </c>
      <c r="DG284" s="14">
        <f t="shared" si="279"/>
        <v>0</v>
      </c>
      <c r="DH284" s="14">
        <f t="shared" si="279"/>
        <v>0</v>
      </c>
      <c r="DI284" s="14">
        <f t="shared" si="279"/>
        <v>0</v>
      </c>
      <c r="DJ284" s="14">
        <f t="shared" si="279"/>
        <v>0</v>
      </c>
      <c r="DK284" s="14">
        <f t="shared" si="279"/>
        <v>0</v>
      </c>
      <c r="DL284" s="14">
        <f t="shared" si="279"/>
        <v>0</v>
      </c>
      <c r="DM284" s="14">
        <f t="shared" si="279"/>
        <v>0</v>
      </c>
      <c r="DN284" s="14">
        <f t="shared" si="279"/>
        <v>0</v>
      </c>
      <c r="DO284" s="14">
        <f t="shared" si="279"/>
        <v>0</v>
      </c>
      <c r="DP284" s="14">
        <f t="shared" si="279"/>
        <v>0</v>
      </c>
      <c r="DQ284" s="14">
        <f t="shared" si="279"/>
        <v>0</v>
      </c>
      <c r="DR284" s="14">
        <f t="shared" si="279"/>
        <v>0</v>
      </c>
      <c r="DS284" s="14">
        <f t="shared" si="280"/>
        <v>0</v>
      </c>
      <c r="DT284" s="14">
        <f t="shared" si="259"/>
        <v>0</v>
      </c>
      <c r="DU284" s="14">
        <f t="shared" si="259"/>
        <v>0</v>
      </c>
      <c r="DV284" s="14">
        <f t="shared" si="259"/>
        <v>0</v>
      </c>
      <c r="DW284" s="14">
        <f t="shared" si="259"/>
        <v>0</v>
      </c>
      <c r="DX284" s="14">
        <f t="shared" si="259"/>
        <v>0</v>
      </c>
      <c r="DY284" s="14">
        <f t="shared" si="259"/>
        <v>0</v>
      </c>
      <c r="DZ284" s="14">
        <f t="shared" si="263"/>
        <v>0.99999999999999989</v>
      </c>
    </row>
    <row r="285" spans="1:130">
      <c r="C285" s="18">
        <v>2027</v>
      </c>
      <c r="D285" s="25"/>
      <c r="E285" s="25"/>
      <c r="F285" s="25"/>
      <c r="G285" s="25"/>
      <c r="H285" s="25"/>
      <c r="I285" s="25"/>
      <c r="J285" s="25"/>
      <c r="K285" s="25">
        <f t="shared" si="271"/>
        <v>0</v>
      </c>
      <c r="L285" s="25">
        <f t="shared" si="272"/>
        <v>0</v>
      </c>
      <c r="M285" s="25">
        <f t="shared" si="273"/>
        <v>0</v>
      </c>
      <c r="N285" s="25">
        <f t="shared" si="274"/>
        <v>0</v>
      </c>
      <c r="O285" s="25">
        <f t="shared" si="275"/>
        <v>0</v>
      </c>
      <c r="P285" s="25">
        <f t="shared" si="276"/>
        <v>0</v>
      </c>
      <c r="Q285" s="25">
        <f t="shared" si="277"/>
        <v>2.1507240433038533E-12</v>
      </c>
      <c r="R285" s="25">
        <f t="shared" si="281"/>
        <v>632.30769230769283</v>
      </c>
      <c r="S285" s="25">
        <f t="shared" si="283"/>
        <v>635.00000000000045</v>
      </c>
      <c r="T285" s="25">
        <f t="shared" si="284"/>
        <v>421.84615384615358</v>
      </c>
      <c r="U285" s="25">
        <f t="shared" si="285"/>
        <v>381.1538461538459</v>
      </c>
      <c r="V285" s="25">
        <f t="shared" si="286"/>
        <v>330.23076923076951</v>
      </c>
      <c r="W285" s="25">
        <f t="shared" si="287"/>
        <v>384.69230769230796</v>
      </c>
      <c r="X285" s="25">
        <f t="shared" si="288"/>
        <v>4.6153846153846123</v>
      </c>
      <c r="Y285" s="25">
        <f t="shared" si="289"/>
        <v>3.9230769230769207</v>
      </c>
      <c r="Z285" s="25">
        <f t="shared" si="290"/>
        <v>2.9999999999999982</v>
      </c>
      <c r="AA285" s="25">
        <f t="shared" si="291"/>
        <v>2.0769230769230758</v>
      </c>
      <c r="AB285" s="25">
        <f t="shared" si="292"/>
        <v>0.92307692307692246</v>
      </c>
      <c r="AC285" s="25">
        <f t="shared" ref="AC285:AC303" si="294">VLOOKUP($C$91,$D$3:$K$63,$A$71,0)*(B260-B259)</f>
        <v>0</v>
      </c>
      <c r="AD285" s="25">
        <f>VLOOKUP($C$92,$D$3:$K$63,$A$71,0)*(B259-B258)</f>
        <v>0</v>
      </c>
      <c r="AE285" s="25">
        <f>VLOOKUP($C$93,$D$3:$K$63,$A$71,0)*B258</f>
        <v>0</v>
      </c>
      <c r="AF285" s="25"/>
      <c r="AG285" s="25"/>
      <c r="AH285" s="25"/>
      <c r="AI285" s="25"/>
      <c r="AJ285" s="25"/>
      <c r="AK285" s="25"/>
      <c r="AL285" s="25"/>
      <c r="AM285" s="25"/>
      <c r="AN285" s="25"/>
      <c r="AO285" s="25"/>
      <c r="AP285" s="25"/>
      <c r="AQ285" s="25"/>
      <c r="AR285" s="25"/>
      <c r="AS285" s="25"/>
      <c r="AT285" s="25"/>
      <c r="AU285" s="25"/>
      <c r="AV285" s="25"/>
      <c r="AW285" s="25"/>
      <c r="AX285" s="25"/>
      <c r="AY285" s="25"/>
      <c r="AZ285" s="25"/>
      <c r="BA285" s="25"/>
      <c r="BB285" s="25"/>
      <c r="BC285" s="25"/>
      <c r="BD285" s="25"/>
      <c r="BE285" s="25"/>
      <c r="BF285" s="25"/>
      <c r="BG285" s="25"/>
      <c r="BH285" s="25"/>
      <c r="BI285" s="25"/>
      <c r="BJ285" s="25"/>
      <c r="BK285" s="25"/>
      <c r="BL285" s="25"/>
      <c r="BM285" s="21">
        <f t="shared" si="261"/>
        <v>2799.7692307692346</v>
      </c>
      <c r="BP285" s="18">
        <v>2027</v>
      </c>
      <c r="BQ285" s="14">
        <f t="shared" si="262"/>
        <v>0</v>
      </c>
      <c r="BR285" s="14">
        <f t="shared" si="262"/>
        <v>0</v>
      </c>
      <c r="BS285" s="14">
        <f t="shared" si="262"/>
        <v>0</v>
      </c>
      <c r="BT285" s="14">
        <f t="shared" si="262"/>
        <v>0</v>
      </c>
      <c r="BU285" s="14">
        <f t="shared" si="262"/>
        <v>0</v>
      </c>
      <c r="BV285" s="14">
        <f t="shared" si="262"/>
        <v>0</v>
      </c>
      <c r="BW285" s="14">
        <f t="shared" si="262"/>
        <v>0</v>
      </c>
      <c r="BX285" s="14">
        <f t="shared" si="262"/>
        <v>0</v>
      </c>
      <c r="BY285" s="14">
        <f t="shared" si="262"/>
        <v>0</v>
      </c>
      <c r="BZ285" s="14">
        <f t="shared" si="262"/>
        <v>0</v>
      </c>
      <c r="CA285" s="14">
        <f t="shared" si="262"/>
        <v>0</v>
      </c>
      <c r="CB285" s="14">
        <f t="shared" si="262"/>
        <v>0</v>
      </c>
      <c r="CC285" s="14">
        <f t="shared" si="262"/>
        <v>0</v>
      </c>
      <c r="CD285" s="14">
        <f t="shared" si="262"/>
        <v>7.6817904121081557E-16</v>
      </c>
      <c r="CE285" s="14">
        <f t="shared" si="262"/>
        <v>0.22584278924087137</v>
      </c>
      <c r="CF285" s="14">
        <f t="shared" si="262"/>
        <v>0.22680440695661716</v>
      </c>
      <c r="CG285" s="14">
        <f t="shared" si="278"/>
        <v>0.15067175866142785</v>
      </c>
      <c r="CH285" s="14">
        <f t="shared" si="278"/>
        <v>0.13613759375772702</v>
      </c>
      <c r="CI285" s="14">
        <f t="shared" si="278"/>
        <v>0.11794928153419232</v>
      </c>
      <c r="CJ285" s="14">
        <f t="shared" si="278"/>
        <v>0.13740143418413597</v>
      </c>
      <c r="CK285" s="14">
        <f t="shared" si="278"/>
        <v>1.6484875127070879E-3</v>
      </c>
      <c r="CL285" s="14">
        <f t="shared" si="278"/>
        <v>1.4012143858010248E-3</v>
      </c>
      <c r="CM285" s="14">
        <f t="shared" si="278"/>
        <v>1.0715168832596072E-3</v>
      </c>
      <c r="CN285" s="14">
        <f t="shared" si="278"/>
        <v>7.4181938071818962E-4</v>
      </c>
      <c r="CO285" s="14">
        <f t="shared" si="278"/>
        <v>3.296975025414176E-4</v>
      </c>
      <c r="CP285" s="14">
        <f t="shared" si="278"/>
        <v>0</v>
      </c>
      <c r="CQ285" s="14">
        <f t="shared" si="278"/>
        <v>0</v>
      </c>
      <c r="CR285" s="14">
        <f t="shared" si="278"/>
        <v>0</v>
      </c>
      <c r="CS285" s="14">
        <f t="shared" si="278"/>
        <v>0</v>
      </c>
      <c r="CT285" s="14">
        <f t="shared" si="278"/>
        <v>0</v>
      </c>
      <c r="CU285" s="14">
        <f t="shared" si="278"/>
        <v>0</v>
      </c>
      <c r="CV285" s="14">
        <f t="shared" si="278"/>
        <v>0</v>
      </c>
      <c r="CW285" s="14">
        <f t="shared" si="293"/>
        <v>0</v>
      </c>
      <c r="CX285" s="14">
        <f t="shared" si="282"/>
        <v>0</v>
      </c>
      <c r="CY285" s="14">
        <f t="shared" si="282"/>
        <v>0</v>
      </c>
      <c r="CZ285" s="14">
        <f t="shared" si="282"/>
        <v>0</v>
      </c>
      <c r="DA285" s="14">
        <f t="shared" si="282"/>
        <v>0</v>
      </c>
      <c r="DB285" s="14">
        <f t="shared" si="282"/>
        <v>0</v>
      </c>
      <c r="DC285" s="14">
        <f t="shared" si="279"/>
        <v>0</v>
      </c>
      <c r="DD285" s="14">
        <f t="shared" si="279"/>
        <v>0</v>
      </c>
      <c r="DE285" s="14">
        <f t="shared" si="279"/>
        <v>0</v>
      </c>
      <c r="DF285" s="14">
        <f t="shared" si="279"/>
        <v>0</v>
      </c>
      <c r="DG285" s="14">
        <f t="shared" si="279"/>
        <v>0</v>
      </c>
      <c r="DH285" s="14">
        <f t="shared" si="279"/>
        <v>0</v>
      </c>
      <c r="DI285" s="14">
        <f t="shared" si="279"/>
        <v>0</v>
      </c>
      <c r="DJ285" s="14">
        <f t="shared" si="279"/>
        <v>0</v>
      </c>
      <c r="DK285" s="14">
        <f t="shared" si="279"/>
        <v>0</v>
      </c>
      <c r="DL285" s="14">
        <f t="shared" si="279"/>
        <v>0</v>
      </c>
      <c r="DM285" s="14">
        <f t="shared" si="279"/>
        <v>0</v>
      </c>
      <c r="DN285" s="14">
        <f t="shared" si="279"/>
        <v>0</v>
      </c>
      <c r="DO285" s="14">
        <f t="shared" si="279"/>
        <v>0</v>
      </c>
      <c r="DP285" s="14">
        <f t="shared" si="279"/>
        <v>0</v>
      </c>
      <c r="DQ285" s="14">
        <f t="shared" si="279"/>
        <v>0</v>
      </c>
      <c r="DR285" s="14">
        <f t="shared" si="279"/>
        <v>0</v>
      </c>
      <c r="DS285" s="14">
        <f t="shared" si="280"/>
        <v>0</v>
      </c>
      <c r="DT285" s="14">
        <f t="shared" si="259"/>
        <v>0</v>
      </c>
      <c r="DU285" s="14">
        <f t="shared" si="259"/>
        <v>0</v>
      </c>
      <c r="DV285" s="14">
        <f t="shared" si="259"/>
        <v>0</v>
      </c>
      <c r="DW285" s="14">
        <f t="shared" si="259"/>
        <v>0</v>
      </c>
      <c r="DX285" s="14">
        <f t="shared" si="259"/>
        <v>0</v>
      </c>
      <c r="DY285" s="14">
        <f t="shared" si="259"/>
        <v>0</v>
      </c>
      <c r="DZ285" s="14">
        <f t="shared" si="263"/>
        <v>0.99999999999999967</v>
      </c>
    </row>
    <row r="286" spans="1:130">
      <c r="C286" s="18">
        <v>2028</v>
      </c>
      <c r="D286" s="25"/>
      <c r="E286" s="25"/>
      <c r="F286" s="25"/>
      <c r="G286" s="25"/>
      <c r="H286" s="25"/>
      <c r="I286" s="25"/>
      <c r="J286" s="25"/>
      <c r="K286" s="25"/>
      <c r="L286" s="25">
        <f t="shared" si="272"/>
        <v>0</v>
      </c>
      <c r="M286" s="25">
        <f t="shared" si="273"/>
        <v>0</v>
      </c>
      <c r="N286" s="25">
        <f t="shared" si="274"/>
        <v>0</v>
      </c>
      <c r="O286" s="25">
        <f t="shared" si="275"/>
        <v>0</v>
      </c>
      <c r="P286" s="25">
        <f t="shared" si="276"/>
        <v>0</v>
      </c>
      <c r="Q286" s="25">
        <f t="shared" si="277"/>
        <v>0</v>
      </c>
      <c r="R286" s="25">
        <f t="shared" si="281"/>
        <v>1.8252066524837574E-12</v>
      </c>
      <c r="S286" s="25">
        <f t="shared" si="283"/>
        <v>635.00000000000045</v>
      </c>
      <c r="T286" s="25">
        <f t="shared" si="284"/>
        <v>421.84615384615415</v>
      </c>
      <c r="U286" s="25">
        <f t="shared" si="285"/>
        <v>381.1538461538459</v>
      </c>
      <c r="V286" s="25">
        <f t="shared" si="286"/>
        <v>330.230769230769</v>
      </c>
      <c r="W286" s="25">
        <f t="shared" si="287"/>
        <v>384.69230769230796</v>
      </c>
      <c r="X286" s="25">
        <f t="shared" si="288"/>
        <v>4.6153846153846185</v>
      </c>
      <c r="Y286" s="25">
        <f t="shared" si="289"/>
        <v>3.9230769230769207</v>
      </c>
      <c r="Z286" s="25">
        <f t="shared" si="290"/>
        <v>2.9999999999999982</v>
      </c>
      <c r="AA286" s="25">
        <f t="shared" si="291"/>
        <v>2.0769230769230758</v>
      </c>
      <c r="AB286" s="25">
        <f t="shared" si="292"/>
        <v>0.92307692307692246</v>
      </c>
      <c r="AC286" s="25">
        <f t="shared" si="294"/>
        <v>0</v>
      </c>
      <c r="AD286" s="25">
        <f t="shared" ref="AD286:AD304" si="295">VLOOKUP($C$92,$D$3:$K$63,$A$71,0)*(B260-B259)</f>
        <v>0</v>
      </c>
      <c r="AE286" s="25">
        <f>VLOOKUP($C$93,$D$3:$K$63,$A$71,0)*(B259-B258)</f>
        <v>0</v>
      </c>
      <c r="AF286" s="25">
        <f>VLOOKUP($C$94,$D$3:$K$63,$A$71,0)*B258</f>
        <v>0</v>
      </c>
      <c r="AG286" s="25"/>
      <c r="AH286" s="25"/>
      <c r="AI286" s="25"/>
      <c r="AJ286" s="25"/>
      <c r="AK286" s="25"/>
      <c r="AL286" s="25"/>
      <c r="AM286" s="25"/>
      <c r="AN286" s="25"/>
      <c r="AO286" s="25"/>
      <c r="AP286" s="25"/>
      <c r="AQ286" s="25"/>
      <c r="AR286" s="25"/>
      <c r="AS286" s="25"/>
      <c r="AT286" s="25"/>
      <c r="AU286" s="25"/>
      <c r="AV286" s="25"/>
      <c r="AW286" s="25"/>
      <c r="AX286" s="25"/>
      <c r="AY286" s="25"/>
      <c r="AZ286" s="25"/>
      <c r="BA286" s="25"/>
      <c r="BB286" s="25"/>
      <c r="BC286" s="25"/>
      <c r="BD286" s="25"/>
      <c r="BE286" s="25"/>
      <c r="BF286" s="25"/>
      <c r="BG286" s="25"/>
      <c r="BH286" s="25"/>
      <c r="BI286" s="25"/>
      <c r="BJ286" s="25"/>
      <c r="BK286" s="25"/>
      <c r="BL286" s="25"/>
      <c r="BM286" s="21">
        <f t="shared" si="261"/>
        <v>2167.4615384615413</v>
      </c>
      <c r="BP286" s="18">
        <v>2028</v>
      </c>
      <c r="BQ286" s="14">
        <f t="shared" si="262"/>
        <v>0</v>
      </c>
      <c r="BR286" s="14">
        <f t="shared" si="262"/>
        <v>0</v>
      </c>
      <c r="BS286" s="14">
        <f t="shared" si="262"/>
        <v>0</v>
      </c>
      <c r="BT286" s="14">
        <f t="shared" si="262"/>
        <v>0</v>
      </c>
      <c r="BU286" s="14">
        <f t="shared" si="262"/>
        <v>0</v>
      </c>
      <c r="BV286" s="14">
        <f t="shared" si="262"/>
        <v>0</v>
      </c>
      <c r="BW286" s="14">
        <f t="shared" si="262"/>
        <v>0</v>
      </c>
      <c r="BX286" s="14">
        <f t="shared" si="262"/>
        <v>0</v>
      </c>
      <c r="BY286" s="14">
        <f t="shared" si="262"/>
        <v>0</v>
      </c>
      <c r="BZ286" s="14">
        <f t="shared" si="262"/>
        <v>0</v>
      </c>
      <c r="CA286" s="14">
        <f t="shared" si="262"/>
        <v>0</v>
      </c>
      <c r="CB286" s="14">
        <f t="shared" si="262"/>
        <v>0</v>
      </c>
      <c r="CC286" s="14">
        <f t="shared" si="262"/>
        <v>0</v>
      </c>
      <c r="CD286" s="14">
        <f t="shared" si="262"/>
        <v>0</v>
      </c>
      <c r="CE286" s="14">
        <f t="shared" si="262"/>
        <v>8.4209413643357403E-16</v>
      </c>
      <c r="CF286" s="14">
        <f t="shared" si="262"/>
        <v>0.29296944316286316</v>
      </c>
      <c r="CG286" s="14">
        <f t="shared" si="278"/>
        <v>0.19462682329559558</v>
      </c>
      <c r="CH286" s="14">
        <f t="shared" si="278"/>
        <v>0.17585264577492246</v>
      </c>
      <c r="CI286" s="14">
        <f t="shared" si="278"/>
        <v>0.1523583064201296</v>
      </c>
      <c r="CJ286" s="14">
        <f t="shared" si="278"/>
        <v>0.1774851829506334</v>
      </c>
      <c r="CK286" s="14">
        <f t="shared" si="278"/>
        <v>2.1293963161443719E-3</v>
      </c>
      <c r="CL286" s="14">
        <f t="shared" si="278"/>
        <v>1.8099868687227137E-3</v>
      </c>
      <c r="CM286" s="14">
        <f t="shared" si="278"/>
        <v>1.3841076054938398E-3</v>
      </c>
      <c r="CN286" s="14">
        <f t="shared" si="278"/>
        <v>9.5822834226496614E-4</v>
      </c>
      <c r="CO286" s="14">
        <f t="shared" si="278"/>
        <v>4.2587926322887375E-4</v>
      </c>
      <c r="CP286" s="14">
        <f t="shared" si="278"/>
        <v>0</v>
      </c>
      <c r="CQ286" s="14">
        <f t="shared" si="278"/>
        <v>0</v>
      </c>
      <c r="CR286" s="14">
        <f t="shared" si="278"/>
        <v>0</v>
      </c>
      <c r="CS286" s="14">
        <f t="shared" si="278"/>
        <v>0</v>
      </c>
      <c r="CT286" s="14">
        <f t="shared" si="278"/>
        <v>0</v>
      </c>
      <c r="CU286" s="14">
        <f t="shared" si="278"/>
        <v>0</v>
      </c>
      <c r="CV286" s="14">
        <f t="shared" si="278"/>
        <v>0</v>
      </c>
      <c r="CW286" s="14">
        <f t="shared" si="293"/>
        <v>0</v>
      </c>
      <c r="CX286" s="14">
        <f t="shared" si="282"/>
        <v>0</v>
      </c>
      <c r="CY286" s="14">
        <f t="shared" si="282"/>
        <v>0</v>
      </c>
      <c r="CZ286" s="14">
        <f t="shared" si="282"/>
        <v>0</v>
      </c>
      <c r="DA286" s="14">
        <f t="shared" si="282"/>
        <v>0</v>
      </c>
      <c r="DB286" s="14">
        <f t="shared" si="282"/>
        <v>0</v>
      </c>
      <c r="DC286" s="14">
        <f t="shared" si="279"/>
        <v>0</v>
      </c>
      <c r="DD286" s="14">
        <f t="shared" si="279"/>
        <v>0</v>
      </c>
      <c r="DE286" s="14">
        <f t="shared" si="279"/>
        <v>0</v>
      </c>
      <c r="DF286" s="14">
        <f t="shared" si="279"/>
        <v>0</v>
      </c>
      <c r="DG286" s="14">
        <f t="shared" si="279"/>
        <v>0</v>
      </c>
      <c r="DH286" s="14">
        <f t="shared" si="279"/>
        <v>0</v>
      </c>
      <c r="DI286" s="14">
        <f t="shared" si="279"/>
        <v>0</v>
      </c>
      <c r="DJ286" s="14">
        <f t="shared" si="279"/>
        <v>0</v>
      </c>
      <c r="DK286" s="14">
        <f t="shared" si="279"/>
        <v>0</v>
      </c>
      <c r="DL286" s="14">
        <f t="shared" si="279"/>
        <v>0</v>
      </c>
      <c r="DM286" s="14">
        <f t="shared" si="279"/>
        <v>0</v>
      </c>
      <c r="DN286" s="14">
        <f t="shared" si="279"/>
        <v>0</v>
      </c>
      <c r="DO286" s="14">
        <f t="shared" si="279"/>
        <v>0</v>
      </c>
      <c r="DP286" s="14">
        <f t="shared" si="279"/>
        <v>0</v>
      </c>
      <c r="DQ286" s="14">
        <f t="shared" si="279"/>
        <v>0</v>
      </c>
      <c r="DR286" s="14">
        <f t="shared" si="279"/>
        <v>0</v>
      </c>
      <c r="DS286" s="14">
        <f t="shared" si="280"/>
        <v>0</v>
      </c>
      <c r="DT286" s="14">
        <f t="shared" si="259"/>
        <v>0</v>
      </c>
      <c r="DU286" s="14">
        <f t="shared" si="259"/>
        <v>0</v>
      </c>
      <c r="DV286" s="14">
        <f t="shared" si="259"/>
        <v>0</v>
      </c>
      <c r="DW286" s="14">
        <f t="shared" si="259"/>
        <v>0</v>
      </c>
      <c r="DX286" s="14">
        <f t="shared" si="259"/>
        <v>0</v>
      </c>
      <c r="DY286" s="14">
        <f t="shared" si="259"/>
        <v>0</v>
      </c>
      <c r="DZ286" s="14">
        <f t="shared" si="263"/>
        <v>0.99999999999999978</v>
      </c>
    </row>
    <row r="287" spans="1:130">
      <c r="C287" s="18">
        <v>2029</v>
      </c>
      <c r="D287" s="25"/>
      <c r="E287" s="25"/>
      <c r="F287" s="25"/>
      <c r="G287" s="25"/>
      <c r="H287" s="25"/>
      <c r="I287" s="25"/>
      <c r="J287" s="25"/>
      <c r="K287" s="25"/>
      <c r="L287" s="25"/>
      <c r="M287" s="25">
        <f t="shared" si="273"/>
        <v>0</v>
      </c>
      <c r="N287" s="25">
        <f t="shared" si="274"/>
        <v>0</v>
      </c>
      <c r="O287" s="25">
        <f t="shared" si="275"/>
        <v>0</v>
      </c>
      <c r="P287" s="25">
        <f t="shared" si="276"/>
        <v>0</v>
      </c>
      <c r="Q287" s="25">
        <f t="shared" si="277"/>
        <v>0</v>
      </c>
      <c r="R287" s="25">
        <f t="shared" si="281"/>
        <v>0</v>
      </c>
      <c r="S287" s="25">
        <f t="shared" si="283"/>
        <v>1.8329782136561334E-12</v>
      </c>
      <c r="T287" s="25">
        <f t="shared" si="284"/>
        <v>421.84615384615415</v>
      </c>
      <c r="U287" s="25">
        <f t="shared" si="285"/>
        <v>381.15384615384647</v>
      </c>
      <c r="V287" s="25">
        <f t="shared" si="286"/>
        <v>330.230769230769</v>
      </c>
      <c r="W287" s="25">
        <f t="shared" si="287"/>
        <v>384.69230769230745</v>
      </c>
      <c r="X287" s="25">
        <f t="shared" si="288"/>
        <v>4.6153846153846185</v>
      </c>
      <c r="Y287" s="25">
        <f t="shared" si="289"/>
        <v>3.923076923076926</v>
      </c>
      <c r="Z287" s="25">
        <f t="shared" si="290"/>
        <v>2.9999999999999982</v>
      </c>
      <c r="AA287" s="25">
        <f t="shared" si="291"/>
        <v>2.0769230769230758</v>
      </c>
      <c r="AB287" s="25">
        <f t="shared" si="292"/>
        <v>0.92307692307692246</v>
      </c>
      <c r="AC287" s="25">
        <f t="shared" si="294"/>
        <v>0</v>
      </c>
      <c r="AD287" s="25">
        <f t="shared" si="295"/>
        <v>0</v>
      </c>
      <c r="AE287" s="25">
        <f t="shared" ref="AE287:AE305" si="296">VLOOKUP($C$93,$D$3:$K$63,$A$71,0)*(B260-B259)</f>
        <v>0</v>
      </c>
      <c r="AF287" s="25">
        <f>VLOOKUP($C$94,$D$3:$K$63,$A$71,0)*(B259-B258)</f>
        <v>0</v>
      </c>
      <c r="AG287" s="25">
        <f>VLOOKUP($C$95,$D$3:$K$63,$A$71,0)*B258</f>
        <v>0</v>
      </c>
      <c r="AH287" s="25"/>
      <c r="AI287" s="25"/>
      <c r="AJ287" s="25"/>
      <c r="AK287" s="25"/>
      <c r="AL287" s="25"/>
      <c r="AM287" s="25"/>
      <c r="AN287" s="25"/>
      <c r="AO287" s="25"/>
      <c r="AP287" s="25"/>
      <c r="AQ287" s="25"/>
      <c r="AR287" s="25"/>
      <c r="AS287" s="25"/>
      <c r="AT287" s="25"/>
      <c r="AU287" s="25"/>
      <c r="AV287" s="25"/>
      <c r="AW287" s="25"/>
      <c r="AX287" s="25"/>
      <c r="AY287" s="25"/>
      <c r="AZ287" s="25"/>
      <c r="BA287" s="25"/>
      <c r="BB287" s="25"/>
      <c r="BC287" s="25"/>
      <c r="BD287" s="25"/>
      <c r="BE287" s="25"/>
      <c r="BF287" s="25"/>
      <c r="BG287" s="25"/>
      <c r="BH287" s="25"/>
      <c r="BI287" s="25"/>
      <c r="BJ287" s="25"/>
      <c r="BK287" s="25"/>
      <c r="BL287" s="25"/>
      <c r="BM287" s="21">
        <f t="shared" si="261"/>
        <v>1532.4615384615404</v>
      </c>
      <c r="BP287" s="18">
        <v>2029</v>
      </c>
      <c r="BQ287" s="14">
        <f t="shared" si="262"/>
        <v>0</v>
      </c>
      <c r="BR287" s="14">
        <f t="shared" si="262"/>
        <v>0</v>
      </c>
      <c r="BS287" s="14">
        <f t="shared" si="262"/>
        <v>0</v>
      </c>
      <c r="BT287" s="14">
        <f t="shared" si="262"/>
        <v>0</v>
      </c>
      <c r="BU287" s="14">
        <f t="shared" si="262"/>
        <v>0</v>
      </c>
      <c r="BV287" s="14">
        <f t="shared" si="262"/>
        <v>0</v>
      </c>
      <c r="BW287" s="14">
        <f t="shared" si="262"/>
        <v>0</v>
      </c>
      <c r="BX287" s="14">
        <f t="shared" si="262"/>
        <v>0</v>
      </c>
      <c r="BY287" s="14">
        <f t="shared" si="262"/>
        <v>0</v>
      </c>
      <c r="BZ287" s="14">
        <f t="shared" si="262"/>
        <v>0</v>
      </c>
      <c r="CA287" s="14">
        <f t="shared" si="262"/>
        <v>0</v>
      </c>
      <c r="CB287" s="14">
        <f t="shared" si="262"/>
        <v>0</v>
      </c>
      <c r="CC287" s="14">
        <f t="shared" si="262"/>
        <v>0</v>
      </c>
      <c r="CD287" s="14">
        <f t="shared" si="262"/>
        <v>0</v>
      </c>
      <c r="CE287" s="14">
        <f t="shared" si="262"/>
        <v>0</v>
      </c>
      <c r="CF287" s="14">
        <f t="shared" si="262"/>
        <v>1.1961006313387062E-15</v>
      </c>
      <c r="CG287" s="14">
        <f t="shared" si="278"/>
        <v>0.27527356691095256</v>
      </c>
      <c r="CH287" s="14">
        <f t="shared" si="278"/>
        <v>0.24872000803132205</v>
      </c>
      <c r="CI287" s="14">
        <f t="shared" si="278"/>
        <v>0.21549041260917537</v>
      </c>
      <c r="CJ287" s="14">
        <f t="shared" si="278"/>
        <v>0.25102901315128956</v>
      </c>
      <c r="CK287" s="14">
        <f t="shared" si="278"/>
        <v>3.0117458086537478E-3</v>
      </c>
      <c r="CL287" s="14">
        <f t="shared" si="278"/>
        <v>2.5599839373556857E-3</v>
      </c>
      <c r="CM287" s="14">
        <f t="shared" si="278"/>
        <v>1.9576347756249338E-3</v>
      </c>
      <c r="CN287" s="14">
        <f t="shared" si="278"/>
        <v>1.355285613894185E-3</v>
      </c>
      <c r="CO287" s="14">
        <f t="shared" si="278"/>
        <v>6.0234916173074876E-4</v>
      </c>
      <c r="CP287" s="14">
        <f t="shared" si="278"/>
        <v>0</v>
      </c>
      <c r="CQ287" s="14">
        <f t="shared" si="278"/>
        <v>0</v>
      </c>
      <c r="CR287" s="14">
        <f t="shared" si="278"/>
        <v>0</v>
      </c>
      <c r="CS287" s="14">
        <f t="shared" si="278"/>
        <v>0</v>
      </c>
      <c r="CT287" s="14">
        <f t="shared" si="278"/>
        <v>0</v>
      </c>
      <c r="CU287" s="14">
        <f t="shared" si="278"/>
        <v>0</v>
      </c>
      <c r="CV287" s="14">
        <f t="shared" si="278"/>
        <v>0</v>
      </c>
      <c r="CW287" s="14">
        <f t="shared" si="293"/>
        <v>0</v>
      </c>
      <c r="CX287" s="14">
        <f t="shared" si="282"/>
        <v>0</v>
      </c>
      <c r="CY287" s="14">
        <f t="shared" si="282"/>
        <v>0</v>
      </c>
      <c r="CZ287" s="14">
        <f t="shared" si="282"/>
        <v>0</v>
      </c>
      <c r="DA287" s="14">
        <f t="shared" si="282"/>
        <v>0</v>
      </c>
      <c r="DB287" s="14">
        <f t="shared" si="282"/>
        <v>0</v>
      </c>
      <c r="DC287" s="14">
        <f t="shared" si="279"/>
        <v>0</v>
      </c>
      <c r="DD287" s="14">
        <f t="shared" si="279"/>
        <v>0</v>
      </c>
      <c r="DE287" s="14">
        <f t="shared" si="279"/>
        <v>0</v>
      </c>
      <c r="DF287" s="14">
        <f t="shared" si="279"/>
        <v>0</v>
      </c>
      <c r="DG287" s="14">
        <f t="shared" si="279"/>
        <v>0</v>
      </c>
      <c r="DH287" s="14">
        <f t="shared" si="279"/>
        <v>0</v>
      </c>
      <c r="DI287" s="14">
        <f t="shared" si="279"/>
        <v>0</v>
      </c>
      <c r="DJ287" s="14">
        <f t="shared" si="279"/>
        <v>0</v>
      </c>
      <c r="DK287" s="14">
        <f t="shared" si="279"/>
        <v>0</v>
      </c>
      <c r="DL287" s="14">
        <f t="shared" si="279"/>
        <v>0</v>
      </c>
      <c r="DM287" s="14">
        <f t="shared" si="279"/>
        <v>0</v>
      </c>
      <c r="DN287" s="14">
        <f t="shared" si="279"/>
        <v>0</v>
      </c>
      <c r="DO287" s="14">
        <f t="shared" si="279"/>
        <v>0</v>
      </c>
      <c r="DP287" s="14">
        <f t="shared" si="279"/>
        <v>0</v>
      </c>
      <c r="DQ287" s="14">
        <f t="shared" si="279"/>
        <v>0</v>
      </c>
      <c r="DR287" s="14">
        <f t="shared" si="279"/>
        <v>0</v>
      </c>
      <c r="DS287" s="14">
        <f t="shared" si="280"/>
        <v>0</v>
      </c>
      <c r="DT287" s="14">
        <f t="shared" si="259"/>
        <v>0</v>
      </c>
      <c r="DU287" s="14">
        <f t="shared" si="259"/>
        <v>0</v>
      </c>
      <c r="DV287" s="14">
        <f t="shared" si="259"/>
        <v>0</v>
      </c>
      <c r="DW287" s="14">
        <f t="shared" si="259"/>
        <v>0</v>
      </c>
      <c r="DX287" s="14">
        <f t="shared" si="259"/>
        <v>0</v>
      </c>
      <c r="DY287" s="14">
        <f t="shared" si="259"/>
        <v>0</v>
      </c>
      <c r="DZ287" s="14">
        <f t="shared" si="263"/>
        <v>1</v>
      </c>
    </row>
    <row r="288" spans="1:130">
      <c r="C288" s="18">
        <v>2030</v>
      </c>
      <c r="D288" s="25"/>
      <c r="E288" s="25"/>
      <c r="F288" s="25"/>
      <c r="G288" s="25"/>
      <c r="H288" s="25"/>
      <c r="I288" s="25"/>
      <c r="J288" s="25"/>
      <c r="K288" s="25"/>
      <c r="L288" s="25"/>
      <c r="M288" s="25"/>
      <c r="N288" s="25">
        <f t="shared" si="274"/>
        <v>0</v>
      </c>
      <c r="O288" s="25">
        <f t="shared" si="275"/>
        <v>0</v>
      </c>
      <c r="P288" s="25">
        <f t="shared" si="276"/>
        <v>0</v>
      </c>
      <c r="Q288" s="25">
        <f t="shared" si="277"/>
        <v>0</v>
      </c>
      <c r="R288" s="25">
        <f t="shared" si="281"/>
        <v>0</v>
      </c>
      <c r="S288" s="25">
        <f t="shared" si="283"/>
        <v>0</v>
      </c>
      <c r="T288" s="25">
        <f t="shared" si="284"/>
        <v>1.2176926134088717E-12</v>
      </c>
      <c r="U288" s="25">
        <f t="shared" si="285"/>
        <v>381.15384615384647</v>
      </c>
      <c r="V288" s="25">
        <f t="shared" si="286"/>
        <v>330.23076923076951</v>
      </c>
      <c r="W288" s="25">
        <f t="shared" si="287"/>
        <v>384.69230769230745</v>
      </c>
      <c r="X288" s="25">
        <f t="shared" si="288"/>
        <v>4.6153846153846123</v>
      </c>
      <c r="Y288" s="25">
        <f t="shared" si="289"/>
        <v>3.923076923076926</v>
      </c>
      <c r="Z288" s="25">
        <f t="shared" si="290"/>
        <v>3.0000000000000022</v>
      </c>
      <c r="AA288" s="25">
        <f t="shared" si="291"/>
        <v>2.0769230769230758</v>
      </c>
      <c r="AB288" s="25">
        <f t="shared" si="292"/>
        <v>0.92307692307692246</v>
      </c>
      <c r="AC288" s="25">
        <f t="shared" si="294"/>
        <v>0</v>
      </c>
      <c r="AD288" s="25">
        <f t="shared" si="295"/>
        <v>0</v>
      </c>
      <c r="AE288" s="25">
        <f t="shared" si="296"/>
        <v>0</v>
      </c>
      <c r="AF288" s="25">
        <f t="shared" ref="AF288:AF306" si="297">VLOOKUP($C$94,$D$3:$K$63,$A$71,0)*(B260-B259)</f>
        <v>0</v>
      </c>
      <c r="AG288" s="25">
        <f>VLOOKUP($C$95,$D$3:$K$63,$A$71,0)*(B259-B258)</f>
        <v>0</v>
      </c>
      <c r="AH288" s="25">
        <f>VLOOKUP($C$96,$D$3:$K$63,$A$71,0)*B258</f>
        <v>0</v>
      </c>
      <c r="AI288" s="25"/>
      <c r="AJ288" s="25"/>
      <c r="AK288" s="25"/>
      <c r="AL288" s="25"/>
      <c r="AM288" s="25"/>
      <c r="AN288" s="25"/>
      <c r="AO288" s="25"/>
      <c r="AP288" s="25"/>
      <c r="AQ288" s="25"/>
      <c r="AR288" s="25"/>
      <c r="AS288" s="25"/>
      <c r="AT288" s="25"/>
      <c r="AU288" s="25"/>
      <c r="AV288" s="25"/>
      <c r="AW288" s="25"/>
      <c r="AX288" s="25"/>
      <c r="AY288" s="25"/>
      <c r="AZ288" s="25"/>
      <c r="BA288" s="25"/>
      <c r="BB288" s="25"/>
      <c r="BC288" s="25"/>
      <c r="BD288" s="25"/>
      <c r="BE288" s="25"/>
      <c r="BF288" s="25"/>
      <c r="BG288" s="25"/>
      <c r="BH288" s="25"/>
      <c r="BI288" s="25"/>
      <c r="BJ288" s="25"/>
      <c r="BK288" s="25"/>
      <c r="BL288" s="25"/>
      <c r="BM288" s="21">
        <f t="shared" si="261"/>
        <v>1110.6153846153861</v>
      </c>
      <c r="BP288" s="18">
        <v>2030</v>
      </c>
      <c r="BQ288" s="14">
        <f t="shared" si="262"/>
        <v>0</v>
      </c>
      <c r="BR288" s="14">
        <f t="shared" si="262"/>
        <v>0</v>
      </c>
      <c r="BS288" s="14">
        <f t="shared" si="262"/>
        <v>0</v>
      </c>
      <c r="BT288" s="14">
        <f t="shared" si="262"/>
        <v>0</v>
      </c>
      <c r="BU288" s="14">
        <f t="shared" si="262"/>
        <v>0</v>
      </c>
      <c r="BV288" s="14">
        <f t="shared" si="262"/>
        <v>0</v>
      </c>
      <c r="BW288" s="14">
        <f t="shared" si="262"/>
        <v>0</v>
      </c>
      <c r="BX288" s="14">
        <f t="shared" si="262"/>
        <v>0</v>
      </c>
      <c r="BY288" s="14">
        <f t="shared" si="262"/>
        <v>0</v>
      </c>
      <c r="BZ288" s="14">
        <f t="shared" si="262"/>
        <v>0</v>
      </c>
      <c r="CA288" s="14">
        <f t="shared" si="262"/>
        <v>0</v>
      </c>
      <c r="CB288" s="14">
        <f t="shared" si="262"/>
        <v>0</v>
      </c>
      <c r="CC288" s="14">
        <f t="shared" si="262"/>
        <v>0</v>
      </c>
      <c r="CD288" s="14">
        <f t="shared" si="262"/>
        <v>0</v>
      </c>
      <c r="CE288" s="14">
        <f t="shared" si="262"/>
        <v>0</v>
      </c>
      <c r="CF288" s="14">
        <f t="shared" si="262"/>
        <v>0</v>
      </c>
      <c r="CG288" s="14">
        <f t="shared" si="278"/>
        <v>1.0964125207310784E-15</v>
      </c>
      <c r="CH288" s="14">
        <f t="shared" si="278"/>
        <v>0.34319157778085591</v>
      </c>
      <c r="CI288" s="14">
        <f t="shared" si="278"/>
        <v>0.29734035184928648</v>
      </c>
      <c r="CJ288" s="14">
        <f t="shared" si="278"/>
        <v>0.34637761462806416</v>
      </c>
      <c r="CK288" s="14">
        <f t="shared" si="278"/>
        <v>4.1557002354896712E-3</v>
      </c>
      <c r="CL288" s="14">
        <f t="shared" si="278"/>
        <v>3.5323452001662257E-3</v>
      </c>
      <c r="CM288" s="14">
        <f t="shared" si="278"/>
        <v>2.7012051530682902E-3</v>
      </c>
      <c r="CN288" s="14">
        <f t="shared" si="278"/>
        <v>1.8700651059703525E-3</v>
      </c>
      <c r="CO288" s="14">
        <f t="shared" si="278"/>
        <v>8.3114004709793435E-4</v>
      </c>
      <c r="CP288" s="14">
        <f t="shared" si="278"/>
        <v>0</v>
      </c>
      <c r="CQ288" s="14">
        <f t="shared" si="278"/>
        <v>0</v>
      </c>
      <c r="CR288" s="14">
        <f t="shared" si="278"/>
        <v>0</v>
      </c>
      <c r="CS288" s="14">
        <f t="shared" si="278"/>
        <v>0</v>
      </c>
      <c r="CT288" s="14">
        <f t="shared" si="278"/>
        <v>0</v>
      </c>
      <c r="CU288" s="14">
        <f t="shared" si="278"/>
        <v>0</v>
      </c>
      <c r="CV288" s="14">
        <f t="shared" si="278"/>
        <v>0</v>
      </c>
      <c r="CW288" s="14">
        <f t="shared" si="293"/>
        <v>0</v>
      </c>
      <c r="CX288" s="14">
        <f t="shared" si="282"/>
        <v>0</v>
      </c>
      <c r="CY288" s="14">
        <f t="shared" si="282"/>
        <v>0</v>
      </c>
      <c r="CZ288" s="14">
        <f t="shared" si="282"/>
        <v>0</v>
      </c>
      <c r="DA288" s="14">
        <f t="shared" si="282"/>
        <v>0</v>
      </c>
      <c r="DB288" s="14">
        <f t="shared" si="282"/>
        <v>0</v>
      </c>
      <c r="DC288" s="14">
        <f t="shared" si="279"/>
        <v>0</v>
      </c>
      <c r="DD288" s="14">
        <f t="shared" si="279"/>
        <v>0</v>
      </c>
      <c r="DE288" s="14">
        <f t="shared" si="279"/>
        <v>0</v>
      </c>
      <c r="DF288" s="14">
        <f t="shared" si="279"/>
        <v>0</v>
      </c>
      <c r="DG288" s="14">
        <f t="shared" si="279"/>
        <v>0</v>
      </c>
      <c r="DH288" s="14">
        <f t="shared" si="279"/>
        <v>0</v>
      </c>
      <c r="DI288" s="14">
        <f t="shared" si="279"/>
        <v>0</v>
      </c>
      <c r="DJ288" s="14">
        <f t="shared" si="279"/>
        <v>0</v>
      </c>
      <c r="DK288" s="14">
        <f t="shared" si="279"/>
        <v>0</v>
      </c>
      <c r="DL288" s="14">
        <f t="shared" si="279"/>
        <v>0</v>
      </c>
      <c r="DM288" s="14">
        <f t="shared" si="279"/>
        <v>0</v>
      </c>
      <c r="DN288" s="14">
        <f t="shared" si="279"/>
        <v>0</v>
      </c>
      <c r="DO288" s="14">
        <f t="shared" si="279"/>
        <v>0</v>
      </c>
      <c r="DP288" s="14">
        <f t="shared" si="279"/>
        <v>0</v>
      </c>
      <c r="DQ288" s="14">
        <f t="shared" si="279"/>
        <v>0</v>
      </c>
      <c r="DR288" s="14">
        <f t="shared" si="279"/>
        <v>0</v>
      </c>
      <c r="DS288" s="14">
        <f t="shared" si="280"/>
        <v>0</v>
      </c>
      <c r="DT288" s="14">
        <f t="shared" si="259"/>
        <v>0</v>
      </c>
      <c r="DU288" s="14">
        <f t="shared" si="259"/>
        <v>0</v>
      </c>
      <c r="DV288" s="14">
        <f t="shared" si="259"/>
        <v>0</v>
      </c>
      <c r="DW288" s="14">
        <f t="shared" si="259"/>
        <v>0</v>
      </c>
      <c r="DX288" s="14">
        <f t="shared" si="259"/>
        <v>0</v>
      </c>
      <c r="DY288" s="14">
        <f t="shared" si="259"/>
        <v>0</v>
      </c>
      <c r="DZ288" s="14">
        <f t="shared" si="263"/>
        <v>1</v>
      </c>
    </row>
    <row r="289" spans="3:130">
      <c r="C289" s="18">
        <v>2031</v>
      </c>
      <c r="D289" s="25"/>
      <c r="E289" s="25"/>
      <c r="F289" s="25"/>
      <c r="G289" s="25"/>
      <c r="H289" s="25"/>
      <c r="I289" s="25"/>
      <c r="J289" s="25"/>
      <c r="K289" s="25"/>
      <c r="L289" s="25"/>
      <c r="M289" s="25"/>
      <c r="N289" s="25"/>
      <c r="O289" s="25">
        <f t="shared" si="275"/>
        <v>0</v>
      </c>
      <c r="P289" s="25">
        <f t="shared" si="276"/>
        <v>0</v>
      </c>
      <c r="Q289" s="25">
        <f t="shared" si="277"/>
        <v>0</v>
      </c>
      <c r="R289" s="25">
        <f t="shared" si="281"/>
        <v>0</v>
      </c>
      <c r="S289" s="25">
        <f t="shared" si="283"/>
        <v>0</v>
      </c>
      <c r="T289" s="25">
        <f t="shared" si="284"/>
        <v>0</v>
      </c>
      <c r="U289" s="25">
        <f t="shared" si="285"/>
        <v>1.1002310174035301E-12</v>
      </c>
      <c r="V289" s="25">
        <f t="shared" si="286"/>
        <v>330.23076923076951</v>
      </c>
      <c r="W289" s="25">
        <f t="shared" si="287"/>
        <v>384.69230769230796</v>
      </c>
      <c r="X289" s="25">
        <f t="shared" si="288"/>
        <v>4.6153846153846123</v>
      </c>
      <c r="Y289" s="25">
        <f t="shared" si="289"/>
        <v>3.9230769230769207</v>
      </c>
      <c r="Z289" s="25">
        <f t="shared" si="290"/>
        <v>3.0000000000000022</v>
      </c>
      <c r="AA289" s="25">
        <f t="shared" si="291"/>
        <v>2.0769230769230784</v>
      </c>
      <c r="AB289" s="25">
        <f t="shared" si="292"/>
        <v>0.92307692307692246</v>
      </c>
      <c r="AC289" s="25">
        <f t="shared" si="294"/>
        <v>0</v>
      </c>
      <c r="AD289" s="25">
        <f t="shared" si="295"/>
        <v>0</v>
      </c>
      <c r="AE289" s="25">
        <f t="shared" si="296"/>
        <v>0</v>
      </c>
      <c r="AF289" s="25">
        <f t="shared" si="297"/>
        <v>0</v>
      </c>
      <c r="AG289" s="25">
        <f t="shared" ref="AG289:AG307" si="298">VLOOKUP($C$95,$D$3:$K$63,$A$71,0)*(B260-B259)</f>
        <v>0</v>
      </c>
      <c r="AH289" s="25">
        <f>VLOOKUP($C$96,$D$3:$K$63,$A$71,0)*(B259-B258)</f>
        <v>0</v>
      </c>
      <c r="AI289" s="25">
        <f>VLOOKUP($C$97,$D$3:$K$63,$A$71,0)*B258</f>
        <v>0</v>
      </c>
      <c r="AJ289" s="25"/>
      <c r="AK289" s="25"/>
      <c r="AL289" s="25"/>
      <c r="AM289" s="25"/>
      <c r="AN289" s="25"/>
      <c r="AO289" s="25"/>
      <c r="AP289" s="25"/>
      <c r="AQ289" s="25"/>
      <c r="AR289" s="25"/>
      <c r="AS289" s="25"/>
      <c r="AT289" s="25"/>
      <c r="AU289" s="25"/>
      <c r="AV289" s="25"/>
      <c r="AW289" s="25"/>
      <c r="AX289" s="25"/>
      <c r="AY289" s="25"/>
      <c r="AZ289" s="25"/>
      <c r="BA289" s="25"/>
      <c r="BB289" s="25"/>
      <c r="BC289" s="25"/>
      <c r="BD289" s="25"/>
      <c r="BE289" s="25"/>
      <c r="BF289" s="25"/>
      <c r="BG289" s="25"/>
      <c r="BH289" s="25"/>
      <c r="BI289" s="25"/>
      <c r="BJ289" s="25"/>
      <c r="BK289" s="25"/>
      <c r="BL289" s="25"/>
      <c r="BM289" s="21">
        <f t="shared" si="261"/>
        <v>729.46153846154004</v>
      </c>
      <c r="BP289" s="18">
        <v>2031</v>
      </c>
      <c r="BQ289" s="14">
        <f t="shared" ref="BQ289:CF304" si="299">D289/$BM289</f>
        <v>0</v>
      </c>
      <c r="BR289" s="14">
        <f t="shared" si="299"/>
        <v>0</v>
      </c>
      <c r="BS289" s="14">
        <f t="shared" si="299"/>
        <v>0</v>
      </c>
      <c r="BT289" s="14">
        <f t="shared" si="299"/>
        <v>0</v>
      </c>
      <c r="BU289" s="14">
        <f t="shared" si="299"/>
        <v>0</v>
      </c>
      <c r="BV289" s="14">
        <f t="shared" si="299"/>
        <v>0</v>
      </c>
      <c r="BW289" s="14">
        <f t="shared" si="299"/>
        <v>0</v>
      </c>
      <c r="BX289" s="14">
        <f t="shared" si="299"/>
        <v>0</v>
      </c>
      <c r="BY289" s="14">
        <f t="shared" si="299"/>
        <v>0</v>
      </c>
      <c r="BZ289" s="14">
        <f t="shared" si="299"/>
        <v>0</v>
      </c>
      <c r="CA289" s="14">
        <f t="shared" si="299"/>
        <v>0</v>
      </c>
      <c r="CB289" s="14">
        <f t="shared" si="299"/>
        <v>0</v>
      </c>
      <c r="CC289" s="14">
        <f t="shared" si="299"/>
        <v>0</v>
      </c>
      <c r="CD289" s="14">
        <f t="shared" si="299"/>
        <v>0</v>
      </c>
      <c r="CE289" s="14">
        <f t="shared" si="299"/>
        <v>0</v>
      </c>
      <c r="CF289" s="14">
        <f t="shared" si="299"/>
        <v>0</v>
      </c>
      <c r="CG289" s="14">
        <f t="shared" si="278"/>
        <v>0</v>
      </c>
      <c r="CH289" s="14">
        <f t="shared" si="278"/>
        <v>1.5082783113198207E-15</v>
      </c>
      <c r="CI289" s="14">
        <f t="shared" si="278"/>
        <v>0.45270484024042962</v>
      </c>
      <c r="CJ289" s="14">
        <f t="shared" si="278"/>
        <v>0.52736475798797766</v>
      </c>
      <c r="CK289" s="14">
        <f t="shared" si="278"/>
        <v>6.3271116735210201E-3</v>
      </c>
      <c r="CL289" s="14">
        <f t="shared" si="278"/>
        <v>5.378044922492867E-3</v>
      </c>
      <c r="CM289" s="14">
        <f t="shared" si="278"/>
        <v>4.1126225877886682E-3</v>
      </c>
      <c r="CN289" s="14">
        <f t="shared" si="278"/>
        <v>2.8472002530844629E-3</v>
      </c>
      <c r="CO289" s="14">
        <f t="shared" si="278"/>
        <v>1.265422334704204E-3</v>
      </c>
      <c r="CP289" s="14">
        <f t="shared" si="278"/>
        <v>0</v>
      </c>
      <c r="CQ289" s="14">
        <f t="shared" si="278"/>
        <v>0</v>
      </c>
      <c r="CR289" s="14">
        <f t="shared" si="278"/>
        <v>0</v>
      </c>
      <c r="CS289" s="14">
        <f t="shared" si="278"/>
        <v>0</v>
      </c>
      <c r="CT289" s="14">
        <f t="shared" si="278"/>
        <v>0</v>
      </c>
      <c r="CU289" s="14">
        <f t="shared" si="278"/>
        <v>0</v>
      </c>
      <c r="CV289" s="14">
        <f t="shared" si="278"/>
        <v>0</v>
      </c>
      <c r="CW289" s="14">
        <f t="shared" si="293"/>
        <v>0</v>
      </c>
      <c r="CX289" s="14">
        <f t="shared" si="282"/>
        <v>0</v>
      </c>
      <c r="CY289" s="14">
        <f t="shared" si="282"/>
        <v>0</v>
      </c>
      <c r="CZ289" s="14">
        <f t="shared" si="282"/>
        <v>0</v>
      </c>
      <c r="DA289" s="14">
        <f t="shared" si="282"/>
        <v>0</v>
      </c>
      <c r="DB289" s="14">
        <f t="shared" si="282"/>
        <v>0</v>
      </c>
      <c r="DC289" s="14">
        <f t="shared" si="279"/>
        <v>0</v>
      </c>
      <c r="DD289" s="14">
        <f t="shared" si="279"/>
        <v>0</v>
      </c>
      <c r="DE289" s="14">
        <f t="shared" si="279"/>
        <v>0</v>
      </c>
      <c r="DF289" s="14">
        <f t="shared" si="279"/>
        <v>0</v>
      </c>
      <c r="DG289" s="14">
        <f t="shared" si="279"/>
        <v>0</v>
      </c>
      <c r="DH289" s="14">
        <f t="shared" si="279"/>
        <v>0</v>
      </c>
      <c r="DI289" s="14">
        <f t="shared" si="279"/>
        <v>0</v>
      </c>
      <c r="DJ289" s="14">
        <f t="shared" si="279"/>
        <v>0</v>
      </c>
      <c r="DK289" s="14">
        <f t="shared" si="279"/>
        <v>0</v>
      </c>
      <c r="DL289" s="14">
        <f t="shared" si="279"/>
        <v>0</v>
      </c>
      <c r="DM289" s="14">
        <f t="shared" si="279"/>
        <v>0</v>
      </c>
      <c r="DN289" s="14">
        <f t="shared" si="279"/>
        <v>0</v>
      </c>
      <c r="DO289" s="14">
        <f t="shared" si="279"/>
        <v>0</v>
      </c>
      <c r="DP289" s="14">
        <f t="shared" si="279"/>
        <v>0</v>
      </c>
      <c r="DQ289" s="14">
        <f t="shared" ref="DQ289:DR318" si="300">BD289/$BM289</f>
        <v>0</v>
      </c>
      <c r="DR289" s="14">
        <f t="shared" si="300"/>
        <v>0</v>
      </c>
      <c r="DS289" s="14">
        <f t="shared" si="280"/>
        <v>0</v>
      </c>
      <c r="DT289" s="14">
        <f t="shared" si="259"/>
        <v>0</v>
      </c>
      <c r="DU289" s="14">
        <f t="shared" si="259"/>
        <v>0</v>
      </c>
      <c r="DV289" s="14">
        <f t="shared" si="259"/>
        <v>0</v>
      </c>
      <c r="DW289" s="14">
        <f t="shared" si="259"/>
        <v>0</v>
      </c>
      <c r="DX289" s="14">
        <f t="shared" si="259"/>
        <v>0</v>
      </c>
      <c r="DY289" s="14">
        <f t="shared" si="259"/>
        <v>0</v>
      </c>
      <c r="DZ289" s="14">
        <f t="shared" si="263"/>
        <v>1</v>
      </c>
    </row>
    <row r="290" spans="3:130">
      <c r="C290" s="18">
        <v>2032</v>
      </c>
      <c r="D290" s="25"/>
      <c r="E290" s="25"/>
      <c r="F290" s="25"/>
      <c r="G290" s="25"/>
      <c r="H290" s="25"/>
      <c r="I290" s="25"/>
      <c r="J290" s="25"/>
      <c r="K290" s="25"/>
      <c r="L290" s="25"/>
      <c r="M290" s="25"/>
      <c r="N290" s="25"/>
      <c r="O290" s="25"/>
      <c r="P290" s="25">
        <f t="shared" si="276"/>
        <v>0</v>
      </c>
      <c r="Q290" s="25">
        <f t="shared" si="277"/>
        <v>0</v>
      </c>
      <c r="R290" s="25">
        <f t="shared" si="281"/>
        <v>0</v>
      </c>
      <c r="S290" s="25">
        <f t="shared" si="283"/>
        <v>0</v>
      </c>
      <c r="T290" s="25">
        <f t="shared" si="284"/>
        <v>0</v>
      </c>
      <c r="U290" s="25">
        <f t="shared" si="285"/>
        <v>0</v>
      </c>
      <c r="V290" s="25">
        <f t="shared" si="286"/>
        <v>9.5323748894315941E-13</v>
      </c>
      <c r="W290" s="25">
        <f t="shared" si="287"/>
        <v>384.69230769230796</v>
      </c>
      <c r="X290" s="25">
        <f t="shared" si="288"/>
        <v>4.6153846153846185</v>
      </c>
      <c r="Y290" s="25">
        <f t="shared" si="289"/>
        <v>3.9230769230769207</v>
      </c>
      <c r="Z290" s="25">
        <f t="shared" si="290"/>
        <v>2.9999999999999982</v>
      </c>
      <c r="AA290" s="25">
        <f t="shared" si="291"/>
        <v>2.0769230769230784</v>
      </c>
      <c r="AB290" s="25">
        <f t="shared" si="292"/>
        <v>0.92307692307692379</v>
      </c>
      <c r="AC290" s="25">
        <f t="shared" si="294"/>
        <v>0</v>
      </c>
      <c r="AD290" s="25">
        <f t="shared" si="295"/>
        <v>0</v>
      </c>
      <c r="AE290" s="25">
        <f t="shared" si="296"/>
        <v>0</v>
      </c>
      <c r="AF290" s="25">
        <f t="shared" si="297"/>
        <v>0</v>
      </c>
      <c r="AG290" s="25">
        <f t="shared" si="298"/>
        <v>0</v>
      </c>
      <c r="AH290" s="25">
        <f t="shared" ref="AH290:AH308" si="301">VLOOKUP($C$96,$D$3:$K$63,$A$71,0)*(B260-B259)</f>
        <v>0</v>
      </c>
      <c r="AI290" s="25">
        <f>VLOOKUP($C$97,$D$3:$K$63,$A$71,0)*(B259-B258)</f>
        <v>0</v>
      </c>
      <c r="AJ290" s="25">
        <f>VLOOKUP($C$98,$D$3:$K$63,$A$71,0)*B258</f>
        <v>0</v>
      </c>
      <c r="AK290" s="25"/>
      <c r="AL290" s="25"/>
      <c r="AM290" s="25"/>
      <c r="AN290" s="25"/>
      <c r="AO290" s="25"/>
      <c r="AP290" s="25"/>
      <c r="AQ290" s="25"/>
      <c r="AR290" s="25"/>
      <c r="AS290" s="25"/>
      <c r="AT290" s="25"/>
      <c r="AU290" s="25"/>
      <c r="AV290" s="25"/>
      <c r="AW290" s="25"/>
      <c r="AX290" s="25"/>
      <c r="AY290" s="25"/>
      <c r="AZ290" s="25"/>
      <c r="BA290" s="25"/>
      <c r="BB290" s="25"/>
      <c r="BC290" s="25"/>
      <c r="BD290" s="25"/>
      <c r="BE290" s="25"/>
      <c r="BF290" s="25"/>
      <c r="BG290" s="25"/>
      <c r="BH290" s="25"/>
      <c r="BI290" s="25"/>
      <c r="BJ290" s="25"/>
      <c r="BK290" s="25"/>
      <c r="BL290" s="25"/>
      <c r="BM290" s="21">
        <f t="shared" si="261"/>
        <v>399.23076923077048</v>
      </c>
      <c r="BP290" s="18">
        <v>2032</v>
      </c>
      <c r="BQ290" s="14">
        <f t="shared" si="299"/>
        <v>0</v>
      </c>
      <c r="BR290" s="14">
        <f t="shared" si="299"/>
        <v>0</v>
      </c>
      <c r="BS290" s="14">
        <f t="shared" si="299"/>
        <v>0</v>
      </c>
      <c r="BT290" s="14">
        <f t="shared" si="299"/>
        <v>0</v>
      </c>
      <c r="BU290" s="14">
        <f t="shared" si="299"/>
        <v>0</v>
      </c>
      <c r="BV290" s="14">
        <f t="shared" si="299"/>
        <v>0</v>
      </c>
      <c r="BW290" s="14">
        <f t="shared" si="299"/>
        <v>0</v>
      </c>
      <c r="BX290" s="14">
        <f t="shared" si="299"/>
        <v>0</v>
      </c>
      <c r="BY290" s="14">
        <f t="shared" si="299"/>
        <v>0</v>
      </c>
      <c r="BZ290" s="14">
        <f t="shared" si="299"/>
        <v>0</v>
      </c>
      <c r="CA290" s="14">
        <f t="shared" si="299"/>
        <v>0</v>
      </c>
      <c r="CB290" s="14">
        <f t="shared" si="299"/>
        <v>0</v>
      </c>
      <c r="CC290" s="14">
        <f t="shared" si="299"/>
        <v>0</v>
      </c>
      <c r="CD290" s="14">
        <f t="shared" si="299"/>
        <v>0</v>
      </c>
      <c r="CE290" s="14">
        <f t="shared" si="299"/>
        <v>0</v>
      </c>
      <c r="CF290" s="14">
        <f t="shared" si="299"/>
        <v>0</v>
      </c>
      <c r="CG290" s="14">
        <f t="shared" si="278"/>
        <v>0</v>
      </c>
      <c r="CH290" s="14">
        <f t="shared" si="278"/>
        <v>0</v>
      </c>
      <c r="CI290" s="14">
        <f t="shared" si="278"/>
        <v>2.3876854250984652E-15</v>
      </c>
      <c r="CJ290" s="14">
        <f t="shared" si="278"/>
        <v>0.96358381502889945</v>
      </c>
      <c r="CK290" s="14">
        <f t="shared" si="278"/>
        <v>1.1560693641618469E-2</v>
      </c>
      <c r="CL290" s="14">
        <f t="shared" si="278"/>
        <v>9.8265895953756864E-3</v>
      </c>
      <c r="CM290" s="14">
        <f t="shared" si="278"/>
        <v>7.5144508670519951E-3</v>
      </c>
      <c r="CN290" s="14">
        <f t="shared" si="278"/>
        <v>5.2023121387283116E-3</v>
      </c>
      <c r="CO290" s="14">
        <f t="shared" si="278"/>
        <v>2.3121387283236939E-3</v>
      </c>
      <c r="CP290" s="14">
        <f t="shared" si="278"/>
        <v>0</v>
      </c>
      <c r="CQ290" s="14">
        <f t="shared" si="278"/>
        <v>0</v>
      </c>
      <c r="CR290" s="14">
        <f t="shared" si="278"/>
        <v>0</v>
      </c>
      <c r="CS290" s="14">
        <f t="shared" si="278"/>
        <v>0</v>
      </c>
      <c r="CT290" s="14">
        <f t="shared" si="278"/>
        <v>0</v>
      </c>
      <c r="CU290" s="14">
        <f t="shared" si="278"/>
        <v>0</v>
      </c>
      <c r="CV290" s="14">
        <f t="shared" si="278"/>
        <v>0</v>
      </c>
      <c r="CW290" s="14">
        <f t="shared" si="293"/>
        <v>0</v>
      </c>
      <c r="CX290" s="14">
        <f t="shared" si="282"/>
        <v>0</v>
      </c>
      <c r="CY290" s="14">
        <f t="shared" si="282"/>
        <v>0</v>
      </c>
      <c r="CZ290" s="14">
        <f t="shared" si="282"/>
        <v>0</v>
      </c>
      <c r="DA290" s="14">
        <f t="shared" si="282"/>
        <v>0</v>
      </c>
      <c r="DB290" s="14">
        <f t="shared" si="282"/>
        <v>0</v>
      </c>
      <c r="DC290" s="14">
        <f t="shared" si="282"/>
        <v>0</v>
      </c>
      <c r="DD290" s="14">
        <f t="shared" si="282"/>
        <v>0</v>
      </c>
      <c r="DE290" s="14">
        <f t="shared" si="282"/>
        <v>0</v>
      </c>
      <c r="DF290" s="14">
        <f t="shared" si="282"/>
        <v>0</v>
      </c>
      <c r="DG290" s="14">
        <f t="shared" si="282"/>
        <v>0</v>
      </c>
      <c r="DH290" s="14">
        <f t="shared" si="282"/>
        <v>0</v>
      </c>
      <c r="DI290" s="14">
        <f t="shared" si="282"/>
        <v>0</v>
      </c>
      <c r="DJ290" s="14">
        <f t="shared" si="282"/>
        <v>0</v>
      </c>
      <c r="DK290" s="14">
        <f t="shared" si="282"/>
        <v>0</v>
      </c>
      <c r="DL290" s="14">
        <f t="shared" si="282"/>
        <v>0</v>
      </c>
      <c r="DM290" s="14">
        <f t="shared" si="282"/>
        <v>0</v>
      </c>
      <c r="DN290" s="14">
        <f t="shared" ref="DN290:DP318" si="302">BA290/$BM290</f>
        <v>0</v>
      </c>
      <c r="DO290" s="14">
        <f t="shared" si="302"/>
        <v>0</v>
      </c>
      <c r="DP290" s="14">
        <f t="shared" si="302"/>
        <v>0</v>
      </c>
      <c r="DQ290" s="14">
        <f t="shared" si="300"/>
        <v>0</v>
      </c>
      <c r="DR290" s="14">
        <f t="shared" si="300"/>
        <v>0</v>
      </c>
      <c r="DS290" s="14">
        <f t="shared" si="280"/>
        <v>0</v>
      </c>
      <c r="DT290" s="14">
        <f t="shared" si="259"/>
        <v>0</v>
      </c>
      <c r="DU290" s="14">
        <f t="shared" si="259"/>
        <v>0</v>
      </c>
      <c r="DV290" s="14">
        <f t="shared" si="259"/>
        <v>0</v>
      </c>
      <c r="DW290" s="14">
        <f t="shared" si="259"/>
        <v>0</v>
      </c>
      <c r="DX290" s="14">
        <f t="shared" si="259"/>
        <v>0</v>
      </c>
      <c r="DY290" s="14">
        <f t="shared" si="259"/>
        <v>0</v>
      </c>
      <c r="DZ290" s="14">
        <f t="shared" si="263"/>
        <v>1</v>
      </c>
    </row>
    <row r="291" spans="3:130">
      <c r="C291" s="18">
        <v>2033</v>
      </c>
      <c r="D291" s="25"/>
      <c r="E291" s="25"/>
      <c r="F291" s="25"/>
      <c r="G291" s="25"/>
      <c r="H291" s="25"/>
      <c r="I291" s="25"/>
      <c r="J291" s="25"/>
      <c r="K291" s="25"/>
      <c r="L291" s="25"/>
      <c r="M291" s="25"/>
      <c r="N291" s="25"/>
      <c r="O291" s="25"/>
      <c r="P291" s="25"/>
      <c r="Q291" s="25">
        <f t="shared" si="277"/>
        <v>0</v>
      </c>
      <c r="R291" s="25">
        <f t="shared" si="281"/>
        <v>0</v>
      </c>
      <c r="S291" s="25">
        <f t="shared" si="283"/>
        <v>0</v>
      </c>
      <c r="T291" s="25">
        <f t="shared" si="284"/>
        <v>0</v>
      </c>
      <c r="U291" s="25">
        <f t="shared" si="285"/>
        <v>0</v>
      </c>
      <c r="V291" s="25">
        <f t="shared" si="286"/>
        <v>0</v>
      </c>
      <c r="W291" s="25">
        <f t="shared" si="287"/>
        <v>1.1104450692300816E-12</v>
      </c>
      <c r="X291" s="25">
        <f t="shared" si="288"/>
        <v>4.6153846153846185</v>
      </c>
      <c r="Y291" s="25">
        <f t="shared" si="289"/>
        <v>3.923076923076926</v>
      </c>
      <c r="Z291" s="25">
        <f t="shared" si="290"/>
        <v>2.9999999999999982</v>
      </c>
      <c r="AA291" s="25">
        <f t="shared" si="291"/>
        <v>2.0769230769230758</v>
      </c>
      <c r="AB291" s="25">
        <f t="shared" si="292"/>
        <v>0.92307692307692379</v>
      </c>
      <c r="AC291" s="25">
        <f t="shared" si="294"/>
        <v>0</v>
      </c>
      <c r="AD291" s="25">
        <f t="shared" si="295"/>
        <v>0</v>
      </c>
      <c r="AE291" s="25">
        <f t="shared" si="296"/>
        <v>0</v>
      </c>
      <c r="AF291" s="25">
        <f t="shared" si="297"/>
        <v>0</v>
      </c>
      <c r="AG291" s="25">
        <f t="shared" si="298"/>
        <v>0</v>
      </c>
      <c r="AH291" s="25">
        <f t="shared" si="301"/>
        <v>0</v>
      </c>
      <c r="AI291" s="25">
        <f t="shared" ref="AI291:AI309" si="303">VLOOKUP($C$97,$D$3:$K$63,$A$71,0)*(B260-B259)</f>
        <v>0</v>
      </c>
      <c r="AJ291" s="25">
        <f>VLOOKUP($C$98,$D$3:$K$63,$A$71,0)*(B259-B258)</f>
        <v>0</v>
      </c>
      <c r="AK291" s="25">
        <f>VLOOKUP($C$99,$D$3:$K$63,$A$71,0)*B258</f>
        <v>0</v>
      </c>
      <c r="AL291" s="25"/>
      <c r="AM291" s="25"/>
      <c r="AN291" s="25"/>
      <c r="AO291" s="25"/>
      <c r="AP291" s="25"/>
      <c r="AQ291" s="25"/>
      <c r="AR291" s="25"/>
      <c r="AS291" s="25"/>
      <c r="AT291" s="25"/>
      <c r="AU291" s="25"/>
      <c r="AV291" s="25"/>
      <c r="AW291" s="25"/>
      <c r="AX291" s="25"/>
      <c r="AY291" s="25"/>
      <c r="AZ291" s="25"/>
      <c r="BA291" s="25"/>
      <c r="BB291" s="25"/>
      <c r="BC291" s="25"/>
      <c r="BD291" s="25"/>
      <c r="BE291" s="25"/>
      <c r="BF291" s="25"/>
      <c r="BG291" s="25"/>
      <c r="BH291" s="25"/>
      <c r="BI291" s="25"/>
      <c r="BJ291" s="25"/>
      <c r="BK291" s="25"/>
      <c r="BL291" s="25"/>
      <c r="BM291" s="21">
        <f t="shared" si="261"/>
        <v>14.538461538462652</v>
      </c>
      <c r="BP291" s="18">
        <v>2033</v>
      </c>
      <c r="BQ291" s="14">
        <f t="shared" si="299"/>
        <v>0</v>
      </c>
      <c r="BR291" s="14">
        <f t="shared" si="299"/>
        <v>0</v>
      </c>
      <c r="BS291" s="14">
        <f t="shared" si="299"/>
        <v>0</v>
      </c>
      <c r="BT291" s="14">
        <f t="shared" si="299"/>
        <v>0</v>
      </c>
      <c r="BU291" s="14">
        <f t="shared" si="299"/>
        <v>0</v>
      </c>
      <c r="BV291" s="14">
        <f t="shared" si="299"/>
        <v>0</v>
      </c>
      <c r="BW291" s="14">
        <f t="shared" si="299"/>
        <v>0</v>
      </c>
      <c r="BX291" s="14">
        <f t="shared" si="299"/>
        <v>0</v>
      </c>
      <c r="BY291" s="14">
        <f t="shared" si="299"/>
        <v>0</v>
      </c>
      <c r="BZ291" s="14">
        <f t="shared" si="299"/>
        <v>0</v>
      </c>
      <c r="CA291" s="14">
        <f t="shared" si="299"/>
        <v>0</v>
      </c>
      <c r="CB291" s="14">
        <f t="shared" si="299"/>
        <v>0</v>
      </c>
      <c r="CC291" s="14">
        <f t="shared" si="299"/>
        <v>0</v>
      </c>
      <c r="CD291" s="14">
        <f t="shared" si="299"/>
        <v>0</v>
      </c>
      <c r="CE291" s="14">
        <f t="shared" si="299"/>
        <v>0</v>
      </c>
      <c r="CF291" s="14">
        <f t="shared" si="299"/>
        <v>0</v>
      </c>
      <c r="CG291" s="14">
        <f t="shared" si="278"/>
        <v>0</v>
      </c>
      <c r="CH291" s="14">
        <f t="shared" si="278"/>
        <v>0</v>
      </c>
      <c r="CI291" s="14">
        <f t="shared" si="278"/>
        <v>0</v>
      </c>
      <c r="CJ291" s="14">
        <f t="shared" si="278"/>
        <v>7.6379819576666422E-14</v>
      </c>
      <c r="CK291" s="14">
        <f t="shared" si="278"/>
        <v>0.31746031746029335</v>
      </c>
      <c r="CL291" s="14">
        <f t="shared" si="278"/>
        <v>0.2698412698412494</v>
      </c>
      <c r="CM291" s="14">
        <f t="shared" si="278"/>
        <v>0.20634920634919043</v>
      </c>
      <c r="CN291" s="14">
        <f t="shared" si="278"/>
        <v>0.14285714285713183</v>
      </c>
      <c r="CO291" s="14">
        <f t="shared" si="278"/>
        <v>6.3492063492058673E-2</v>
      </c>
      <c r="CP291" s="14">
        <f t="shared" si="278"/>
        <v>0</v>
      </c>
      <c r="CQ291" s="14">
        <f t="shared" si="278"/>
        <v>0</v>
      </c>
      <c r="CR291" s="14">
        <f t="shared" si="278"/>
        <v>0</v>
      </c>
      <c r="CS291" s="14">
        <f t="shared" si="278"/>
        <v>0</v>
      </c>
      <c r="CT291" s="14">
        <f t="shared" si="278"/>
        <v>0</v>
      </c>
      <c r="CU291" s="14">
        <f t="shared" si="278"/>
        <v>0</v>
      </c>
      <c r="CV291" s="14">
        <f t="shared" si="278"/>
        <v>0</v>
      </c>
      <c r="CW291" s="14">
        <f t="shared" si="293"/>
        <v>0</v>
      </c>
      <c r="CX291" s="14">
        <f t="shared" si="282"/>
        <v>0</v>
      </c>
      <c r="CY291" s="14">
        <f t="shared" si="282"/>
        <v>0</v>
      </c>
      <c r="CZ291" s="14">
        <f t="shared" si="282"/>
        <v>0</v>
      </c>
      <c r="DA291" s="14">
        <f t="shared" si="282"/>
        <v>0</v>
      </c>
      <c r="DB291" s="14">
        <f t="shared" si="282"/>
        <v>0</v>
      </c>
      <c r="DC291" s="14">
        <f t="shared" si="282"/>
        <v>0</v>
      </c>
      <c r="DD291" s="14">
        <f t="shared" si="282"/>
        <v>0</v>
      </c>
      <c r="DE291" s="14">
        <f t="shared" si="282"/>
        <v>0</v>
      </c>
      <c r="DF291" s="14">
        <f t="shared" si="282"/>
        <v>0</v>
      </c>
      <c r="DG291" s="14">
        <f t="shared" si="282"/>
        <v>0</v>
      </c>
      <c r="DH291" s="14">
        <f t="shared" si="282"/>
        <v>0</v>
      </c>
      <c r="DI291" s="14">
        <f t="shared" si="282"/>
        <v>0</v>
      </c>
      <c r="DJ291" s="14">
        <f t="shared" si="282"/>
        <v>0</v>
      </c>
      <c r="DK291" s="14">
        <f t="shared" si="282"/>
        <v>0</v>
      </c>
      <c r="DL291" s="14">
        <f t="shared" si="282"/>
        <v>0</v>
      </c>
      <c r="DM291" s="14">
        <f t="shared" si="282"/>
        <v>0</v>
      </c>
      <c r="DN291" s="14">
        <f t="shared" si="302"/>
        <v>0</v>
      </c>
      <c r="DO291" s="14">
        <f t="shared" si="302"/>
        <v>0</v>
      </c>
      <c r="DP291" s="14">
        <f t="shared" si="302"/>
        <v>0</v>
      </c>
      <c r="DQ291" s="14">
        <f t="shared" si="300"/>
        <v>0</v>
      </c>
      <c r="DR291" s="14">
        <f t="shared" si="300"/>
        <v>0</v>
      </c>
      <c r="DS291" s="14">
        <f t="shared" si="280"/>
        <v>0</v>
      </c>
      <c r="DT291" s="14">
        <f t="shared" si="259"/>
        <v>0</v>
      </c>
      <c r="DU291" s="14">
        <f t="shared" si="259"/>
        <v>0</v>
      </c>
      <c r="DV291" s="14">
        <f t="shared" si="259"/>
        <v>0</v>
      </c>
      <c r="DW291" s="14">
        <f t="shared" si="259"/>
        <v>0</v>
      </c>
      <c r="DX291" s="14">
        <f t="shared" si="259"/>
        <v>0</v>
      </c>
      <c r="DY291" s="14">
        <f t="shared" si="259"/>
        <v>0</v>
      </c>
      <c r="DZ291" s="14">
        <f t="shared" si="263"/>
        <v>1</v>
      </c>
    </row>
    <row r="292" spans="3:130">
      <c r="C292" s="18">
        <v>2034</v>
      </c>
      <c r="D292" s="25"/>
      <c r="E292" s="25"/>
      <c r="F292" s="25"/>
      <c r="G292" s="25"/>
      <c r="H292" s="25"/>
      <c r="I292" s="25"/>
      <c r="J292" s="25"/>
      <c r="K292" s="25"/>
      <c r="L292" s="25"/>
      <c r="M292" s="25"/>
      <c r="N292" s="25"/>
      <c r="O292" s="25"/>
      <c r="P292" s="25"/>
      <c r="Q292" s="25"/>
      <c r="R292" s="25">
        <f t="shared" si="281"/>
        <v>0</v>
      </c>
      <c r="S292" s="25">
        <f t="shared" si="283"/>
        <v>0</v>
      </c>
      <c r="T292" s="25">
        <f t="shared" si="284"/>
        <v>0</v>
      </c>
      <c r="U292" s="25">
        <f t="shared" si="285"/>
        <v>0</v>
      </c>
      <c r="V292" s="25">
        <f t="shared" si="286"/>
        <v>0</v>
      </c>
      <c r="W292" s="25">
        <f t="shared" si="287"/>
        <v>0</v>
      </c>
      <c r="X292" s="25">
        <f t="shared" si="288"/>
        <v>1.3322676295501878E-14</v>
      </c>
      <c r="Y292" s="25">
        <f t="shared" si="289"/>
        <v>3.923076923076926</v>
      </c>
      <c r="Z292" s="25">
        <f t="shared" si="290"/>
        <v>3.0000000000000022</v>
      </c>
      <c r="AA292" s="25">
        <f t="shared" si="291"/>
        <v>2.0769230769230758</v>
      </c>
      <c r="AB292" s="25">
        <f t="shared" si="292"/>
        <v>0.92307692307692246</v>
      </c>
      <c r="AC292" s="25">
        <f t="shared" si="294"/>
        <v>0</v>
      </c>
      <c r="AD292" s="25">
        <f t="shared" si="295"/>
        <v>0</v>
      </c>
      <c r="AE292" s="25">
        <f t="shared" si="296"/>
        <v>0</v>
      </c>
      <c r="AF292" s="25">
        <f t="shared" si="297"/>
        <v>0</v>
      </c>
      <c r="AG292" s="25">
        <f t="shared" si="298"/>
        <v>0</v>
      </c>
      <c r="AH292" s="25">
        <f t="shared" si="301"/>
        <v>0</v>
      </c>
      <c r="AI292" s="25">
        <f t="shared" si="303"/>
        <v>0</v>
      </c>
      <c r="AJ292" s="25">
        <f t="shared" ref="AJ292:AJ310" si="304">VLOOKUP($C$98,$D$3:$K$63,$A$71,0)*(B260-B259)</f>
        <v>0</v>
      </c>
      <c r="AK292" s="25">
        <f>VLOOKUP($C$99,$D$3:$K$63,$A$71,0)*(B259-B258)</f>
        <v>0</v>
      </c>
      <c r="AL292" s="25">
        <f>VLOOKUP($C$100,$D$3:$K$63,$A$71,0)*B258</f>
        <v>0</v>
      </c>
      <c r="AM292" s="25"/>
      <c r="AN292" s="25"/>
      <c r="AO292" s="25"/>
      <c r="AP292" s="25"/>
      <c r="AQ292" s="25"/>
      <c r="AR292" s="25"/>
      <c r="AS292" s="25"/>
      <c r="AT292" s="25"/>
      <c r="AU292" s="25"/>
      <c r="AV292" s="25"/>
      <c r="AW292" s="25"/>
      <c r="AX292" s="25"/>
      <c r="AY292" s="25"/>
      <c r="AZ292" s="25"/>
      <c r="BA292" s="25"/>
      <c r="BB292" s="25"/>
      <c r="BC292" s="25"/>
      <c r="BD292" s="25"/>
      <c r="BE292" s="25"/>
      <c r="BF292" s="25"/>
      <c r="BG292" s="25"/>
      <c r="BH292" s="25"/>
      <c r="BI292" s="25"/>
      <c r="BJ292" s="25"/>
      <c r="BK292" s="25"/>
      <c r="BL292" s="25"/>
      <c r="BM292" s="21">
        <f t="shared" si="261"/>
        <v>9.9230769230769411</v>
      </c>
      <c r="BP292" s="18">
        <v>2034</v>
      </c>
      <c r="BQ292" s="14">
        <f t="shared" si="299"/>
        <v>0</v>
      </c>
      <c r="BR292" s="14">
        <f t="shared" si="299"/>
        <v>0</v>
      </c>
      <c r="BS292" s="14">
        <f t="shared" si="299"/>
        <v>0</v>
      </c>
      <c r="BT292" s="14">
        <f t="shared" si="299"/>
        <v>0</v>
      </c>
      <c r="BU292" s="14">
        <f t="shared" si="299"/>
        <v>0</v>
      </c>
      <c r="BV292" s="14">
        <f t="shared" si="299"/>
        <v>0</v>
      </c>
      <c r="BW292" s="14">
        <f t="shared" si="299"/>
        <v>0</v>
      </c>
      <c r="BX292" s="14">
        <f t="shared" si="299"/>
        <v>0</v>
      </c>
      <c r="BY292" s="14">
        <f t="shared" si="299"/>
        <v>0</v>
      </c>
      <c r="BZ292" s="14">
        <f t="shared" si="299"/>
        <v>0</v>
      </c>
      <c r="CA292" s="14">
        <f t="shared" si="299"/>
        <v>0</v>
      </c>
      <c r="CB292" s="14">
        <f t="shared" si="299"/>
        <v>0</v>
      </c>
      <c r="CC292" s="14">
        <f t="shared" si="299"/>
        <v>0</v>
      </c>
      <c r="CD292" s="14">
        <f t="shared" si="299"/>
        <v>0</v>
      </c>
      <c r="CE292" s="14">
        <f t="shared" si="299"/>
        <v>0</v>
      </c>
      <c r="CF292" s="14">
        <f t="shared" si="299"/>
        <v>0</v>
      </c>
      <c r="CG292" s="14">
        <f t="shared" si="278"/>
        <v>0</v>
      </c>
      <c r="CH292" s="14">
        <f t="shared" si="278"/>
        <v>0</v>
      </c>
      <c r="CI292" s="14">
        <f t="shared" si="278"/>
        <v>0</v>
      </c>
      <c r="CJ292" s="14">
        <f t="shared" si="278"/>
        <v>0</v>
      </c>
      <c r="CK292" s="14">
        <f t="shared" si="278"/>
        <v>1.3425952855932102E-15</v>
      </c>
      <c r="CL292" s="14">
        <f t="shared" si="278"/>
        <v>0.39534883720930192</v>
      </c>
      <c r="CM292" s="14">
        <f t="shared" si="278"/>
        <v>0.30232558139534849</v>
      </c>
      <c r="CN292" s="14">
        <f t="shared" si="278"/>
        <v>0.20930232558139486</v>
      </c>
      <c r="CO292" s="14">
        <f t="shared" si="278"/>
        <v>9.3023255813953251E-2</v>
      </c>
      <c r="CP292" s="14">
        <f t="shared" si="278"/>
        <v>0</v>
      </c>
      <c r="CQ292" s="14">
        <f t="shared" si="278"/>
        <v>0</v>
      </c>
      <c r="CR292" s="14">
        <f t="shared" si="278"/>
        <v>0</v>
      </c>
      <c r="CS292" s="14">
        <f t="shared" si="278"/>
        <v>0</v>
      </c>
      <c r="CT292" s="14">
        <f t="shared" si="278"/>
        <v>0</v>
      </c>
      <c r="CU292" s="14">
        <f t="shared" si="278"/>
        <v>0</v>
      </c>
      <c r="CV292" s="14">
        <f t="shared" si="278"/>
        <v>0</v>
      </c>
      <c r="CW292" s="14">
        <f t="shared" si="293"/>
        <v>0</v>
      </c>
      <c r="CX292" s="14">
        <f t="shared" si="282"/>
        <v>0</v>
      </c>
      <c r="CY292" s="14">
        <f t="shared" si="282"/>
        <v>0</v>
      </c>
      <c r="CZ292" s="14">
        <f t="shared" si="282"/>
        <v>0</v>
      </c>
      <c r="DA292" s="14">
        <f t="shared" si="282"/>
        <v>0</v>
      </c>
      <c r="DB292" s="14">
        <f t="shared" si="282"/>
        <v>0</v>
      </c>
      <c r="DC292" s="14">
        <f t="shared" si="282"/>
        <v>0</v>
      </c>
      <c r="DD292" s="14">
        <f t="shared" si="282"/>
        <v>0</v>
      </c>
      <c r="DE292" s="14">
        <f t="shared" si="282"/>
        <v>0</v>
      </c>
      <c r="DF292" s="14">
        <f t="shared" si="282"/>
        <v>0</v>
      </c>
      <c r="DG292" s="14">
        <f t="shared" si="282"/>
        <v>0</v>
      </c>
      <c r="DH292" s="14">
        <f t="shared" si="282"/>
        <v>0</v>
      </c>
      <c r="DI292" s="14">
        <f t="shared" si="282"/>
        <v>0</v>
      </c>
      <c r="DJ292" s="14">
        <f t="shared" si="282"/>
        <v>0</v>
      </c>
      <c r="DK292" s="14">
        <f t="shared" si="282"/>
        <v>0</v>
      </c>
      <c r="DL292" s="14">
        <f t="shared" si="282"/>
        <v>0</v>
      </c>
      <c r="DM292" s="14">
        <f t="shared" si="282"/>
        <v>0</v>
      </c>
      <c r="DN292" s="14">
        <f t="shared" si="302"/>
        <v>0</v>
      </c>
      <c r="DO292" s="14">
        <f t="shared" si="302"/>
        <v>0</v>
      </c>
      <c r="DP292" s="14">
        <f t="shared" si="302"/>
        <v>0</v>
      </c>
      <c r="DQ292" s="14">
        <f t="shared" si="300"/>
        <v>0</v>
      </c>
      <c r="DR292" s="14">
        <f t="shared" si="300"/>
        <v>0</v>
      </c>
      <c r="DS292" s="14">
        <f t="shared" si="280"/>
        <v>0</v>
      </c>
      <c r="DT292" s="14">
        <f t="shared" si="259"/>
        <v>0</v>
      </c>
      <c r="DU292" s="14">
        <f t="shared" si="259"/>
        <v>0</v>
      </c>
      <c r="DV292" s="14">
        <f t="shared" si="259"/>
        <v>0</v>
      </c>
      <c r="DW292" s="14">
        <f t="shared" si="259"/>
        <v>0</v>
      </c>
      <c r="DX292" s="14">
        <f t="shared" si="259"/>
        <v>0</v>
      </c>
      <c r="DY292" s="14">
        <f t="shared" si="259"/>
        <v>0</v>
      </c>
      <c r="DZ292" s="14">
        <f t="shared" si="263"/>
        <v>0.99999999999999978</v>
      </c>
    </row>
    <row r="293" spans="3:130">
      <c r="C293" s="18">
        <v>2035</v>
      </c>
      <c r="D293" s="25"/>
      <c r="E293" s="25"/>
      <c r="F293" s="25"/>
      <c r="G293" s="25"/>
      <c r="H293" s="25"/>
      <c r="I293" s="25"/>
      <c r="J293" s="25"/>
      <c r="K293" s="25"/>
      <c r="L293" s="25"/>
      <c r="M293" s="25"/>
      <c r="N293" s="25"/>
      <c r="O293" s="25"/>
      <c r="P293" s="25"/>
      <c r="Q293" s="25"/>
      <c r="R293" s="25"/>
      <c r="S293" s="25">
        <f t="shared" si="283"/>
        <v>0</v>
      </c>
      <c r="T293" s="25">
        <f t="shared" si="284"/>
        <v>0</v>
      </c>
      <c r="U293" s="25">
        <f t="shared" si="285"/>
        <v>0</v>
      </c>
      <c r="V293" s="25">
        <f t="shared" si="286"/>
        <v>0</v>
      </c>
      <c r="W293" s="25">
        <f t="shared" si="287"/>
        <v>0</v>
      </c>
      <c r="X293" s="25">
        <f t="shared" si="288"/>
        <v>0</v>
      </c>
      <c r="Y293" s="25">
        <f t="shared" si="289"/>
        <v>1.1324274851176597E-14</v>
      </c>
      <c r="Z293" s="25">
        <f t="shared" si="290"/>
        <v>3.0000000000000022</v>
      </c>
      <c r="AA293" s="25">
        <f t="shared" si="291"/>
        <v>2.0769230769230784</v>
      </c>
      <c r="AB293" s="25">
        <f t="shared" si="292"/>
        <v>0.92307692307692246</v>
      </c>
      <c r="AC293" s="25">
        <f t="shared" si="294"/>
        <v>0</v>
      </c>
      <c r="AD293" s="25">
        <f t="shared" si="295"/>
        <v>0</v>
      </c>
      <c r="AE293" s="25">
        <f t="shared" si="296"/>
        <v>0</v>
      </c>
      <c r="AF293" s="25">
        <f t="shared" si="297"/>
        <v>0</v>
      </c>
      <c r="AG293" s="25">
        <f t="shared" si="298"/>
        <v>0</v>
      </c>
      <c r="AH293" s="25">
        <f t="shared" si="301"/>
        <v>0</v>
      </c>
      <c r="AI293" s="25">
        <f t="shared" si="303"/>
        <v>0</v>
      </c>
      <c r="AJ293" s="25">
        <f t="shared" si="304"/>
        <v>0</v>
      </c>
      <c r="AK293" s="25">
        <f t="shared" ref="AK293:AK311" si="305">VLOOKUP($C$99,$D$3:$K$63,$A$71,0)*(B260-B259)</f>
        <v>0</v>
      </c>
      <c r="AL293" s="25">
        <f>VLOOKUP($C$100,$D$3:$K$63,$A$71,0)*(B259-B258)</f>
        <v>0</v>
      </c>
      <c r="AM293" s="25">
        <f>VLOOKUP($C$101,$D$3:$K$63,$A$71,0)*B258</f>
        <v>0</v>
      </c>
      <c r="AN293" s="25"/>
      <c r="AO293" s="25"/>
      <c r="AP293" s="25"/>
      <c r="AQ293" s="25"/>
      <c r="AR293" s="25"/>
      <c r="AS293" s="25"/>
      <c r="AT293" s="25"/>
      <c r="AU293" s="25"/>
      <c r="AV293" s="25"/>
      <c r="AW293" s="25"/>
      <c r="AX293" s="25"/>
      <c r="AY293" s="25"/>
      <c r="AZ293" s="25"/>
      <c r="BA293" s="25"/>
      <c r="BB293" s="25"/>
      <c r="BC293" s="25"/>
      <c r="BD293" s="25"/>
      <c r="BE293" s="25"/>
      <c r="BF293" s="25"/>
      <c r="BG293" s="25"/>
      <c r="BH293" s="25"/>
      <c r="BI293" s="25"/>
      <c r="BJ293" s="25"/>
      <c r="BK293" s="25"/>
      <c r="BL293" s="25"/>
      <c r="BM293" s="21">
        <f t="shared" si="261"/>
        <v>6.0000000000000142</v>
      </c>
      <c r="BP293" s="18">
        <v>2035</v>
      </c>
      <c r="BQ293" s="14">
        <f t="shared" si="299"/>
        <v>0</v>
      </c>
      <c r="BR293" s="14">
        <f t="shared" si="299"/>
        <v>0</v>
      </c>
      <c r="BS293" s="14">
        <f t="shared" si="299"/>
        <v>0</v>
      </c>
      <c r="BT293" s="14">
        <f t="shared" si="299"/>
        <v>0</v>
      </c>
      <c r="BU293" s="14">
        <f t="shared" si="299"/>
        <v>0</v>
      </c>
      <c r="BV293" s="14">
        <f t="shared" si="299"/>
        <v>0</v>
      </c>
      <c r="BW293" s="14">
        <f t="shared" si="299"/>
        <v>0</v>
      </c>
      <c r="BX293" s="14">
        <f t="shared" si="299"/>
        <v>0</v>
      </c>
      <c r="BY293" s="14">
        <f t="shared" si="299"/>
        <v>0</v>
      </c>
      <c r="BZ293" s="14">
        <f t="shared" si="299"/>
        <v>0</v>
      </c>
      <c r="CA293" s="14">
        <f t="shared" si="299"/>
        <v>0</v>
      </c>
      <c r="CB293" s="14">
        <f t="shared" si="299"/>
        <v>0</v>
      </c>
      <c r="CC293" s="14">
        <f t="shared" si="299"/>
        <v>0</v>
      </c>
      <c r="CD293" s="14">
        <f t="shared" si="299"/>
        <v>0</v>
      </c>
      <c r="CE293" s="14">
        <f t="shared" si="299"/>
        <v>0</v>
      </c>
      <c r="CF293" s="14">
        <f t="shared" si="299"/>
        <v>0</v>
      </c>
      <c r="CG293" s="14">
        <f t="shared" si="278"/>
        <v>0</v>
      </c>
      <c r="CH293" s="14">
        <f t="shared" si="278"/>
        <v>0</v>
      </c>
      <c r="CI293" s="14">
        <f t="shared" si="278"/>
        <v>0</v>
      </c>
      <c r="CJ293" s="14">
        <f t="shared" si="278"/>
        <v>0</v>
      </c>
      <c r="CK293" s="14">
        <f t="shared" si="278"/>
        <v>0</v>
      </c>
      <c r="CL293" s="14">
        <f t="shared" si="278"/>
        <v>1.8873791418627618E-15</v>
      </c>
      <c r="CM293" s="14">
        <f t="shared" si="278"/>
        <v>0.49999999999999917</v>
      </c>
      <c r="CN293" s="14">
        <f t="shared" si="278"/>
        <v>0.34615384615384559</v>
      </c>
      <c r="CO293" s="14">
        <f t="shared" si="278"/>
        <v>0.15384615384615338</v>
      </c>
      <c r="CP293" s="14">
        <f t="shared" si="278"/>
        <v>0</v>
      </c>
      <c r="CQ293" s="14">
        <f t="shared" si="278"/>
        <v>0</v>
      </c>
      <c r="CR293" s="14">
        <f t="shared" si="278"/>
        <v>0</v>
      </c>
      <c r="CS293" s="14">
        <f t="shared" si="278"/>
        <v>0</v>
      </c>
      <c r="CT293" s="14">
        <f t="shared" si="278"/>
        <v>0</v>
      </c>
      <c r="CU293" s="14">
        <f t="shared" si="278"/>
        <v>0</v>
      </c>
      <c r="CV293" s="14">
        <f t="shared" si="278"/>
        <v>0</v>
      </c>
      <c r="CW293" s="14">
        <f t="shared" si="293"/>
        <v>0</v>
      </c>
      <c r="CX293" s="14">
        <f t="shared" si="282"/>
        <v>0</v>
      </c>
      <c r="CY293" s="14">
        <f t="shared" si="282"/>
        <v>0</v>
      </c>
      <c r="CZ293" s="14">
        <f t="shared" si="282"/>
        <v>0</v>
      </c>
      <c r="DA293" s="14">
        <f t="shared" si="282"/>
        <v>0</v>
      </c>
      <c r="DB293" s="14">
        <f t="shared" si="282"/>
        <v>0</v>
      </c>
      <c r="DC293" s="14">
        <f t="shared" si="282"/>
        <v>0</v>
      </c>
      <c r="DD293" s="14">
        <f t="shared" si="282"/>
        <v>0</v>
      </c>
      <c r="DE293" s="14">
        <f t="shared" si="282"/>
        <v>0</v>
      </c>
      <c r="DF293" s="14">
        <f t="shared" si="282"/>
        <v>0</v>
      </c>
      <c r="DG293" s="14">
        <f t="shared" si="282"/>
        <v>0</v>
      </c>
      <c r="DH293" s="14">
        <f t="shared" si="282"/>
        <v>0</v>
      </c>
      <c r="DI293" s="14">
        <f t="shared" si="282"/>
        <v>0</v>
      </c>
      <c r="DJ293" s="14">
        <f t="shared" si="282"/>
        <v>0</v>
      </c>
      <c r="DK293" s="14">
        <f t="shared" si="282"/>
        <v>0</v>
      </c>
      <c r="DL293" s="14">
        <f t="shared" si="282"/>
        <v>0</v>
      </c>
      <c r="DM293" s="14">
        <f t="shared" si="282"/>
        <v>0</v>
      </c>
      <c r="DN293" s="14">
        <f t="shared" si="302"/>
        <v>0</v>
      </c>
      <c r="DO293" s="14">
        <f t="shared" si="302"/>
        <v>0</v>
      </c>
      <c r="DP293" s="14">
        <f t="shared" si="302"/>
        <v>0</v>
      </c>
      <c r="DQ293" s="14">
        <f t="shared" si="300"/>
        <v>0</v>
      </c>
      <c r="DR293" s="14">
        <f t="shared" si="300"/>
        <v>0</v>
      </c>
      <c r="DS293" s="14">
        <f t="shared" si="280"/>
        <v>0</v>
      </c>
      <c r="DT293" s="14">
        <f t="shared" si="259"/>
        <v>0</v>
      </c>
      <c r="DU293" s="14">
        <f t="shared" si="259"/>
        <v>0</v>
      </c>
      <c r="DV293" s="14">
        <f t="shared" si="259"/>
        <v>0</v>
      </c>
      <c r="DW293" s="14">
        <f t="shared" si="259"/>
        <v>0</v>
      </c>
      <c r="DX293" s="14">
        <f t="shared" si="259"/>
        <v>0</v>
      </c>
      <c r="DY293" s="14">
        <f t="shared" si="259"/>
        <v>0</v>
      </c>
      <c r="DZ293" s="14">
        <f t="shared" si="263"/>
        <v>1</v>
      </c>
    </row>
    <row r="294" spans="3:130">
      <c r="C294" s="18">
        <v>2036</v>
      </c>
      <c r="D294" s="25"/>
      <c r="E294" s="25"/>
      <c r="F294" s="25"/>
      <c r="G294" s="25"/>
      <c r="H294" s="25"/>
      <c r="I294" s="25"/>
      <c r="J294" s="25"/>
      <c r="K294" s="25"/>
      <c r="L294" s="25"/>
      <c r="M294" s="25"/>
      <c r="N294" s="25"/>
      <c r="O294" s="25"/>
      <c r="P294" s="25"/>
      <c r="Q294" s="25"/>
      <c r="R294" s="25"/>
      <c r="S294" s="25"/>
      <c r="T294" s="25">
        <f t="shared" si="284"/>
        <v>0</v>
      </c>
      <c r="U294" s="25">
        <f t="shared" si="285"/>
        <v>0</v>
      </c>
      <c r="V294" s="25">
        <f t="shared" si="286"/>
        <v>0</v>
      </c>
      <c r="W294" s="25">
        <f t="shared" si="287"/>
        <v>0</v>
      </c>
      <c r="X294" s="25">
        <f t="shared" si="288"/>
        <v>0</v>
      </c>
      <c r="Y294" s="25">
        <f t="shared" si="289"/>
        <v>0</v>
      </c>
      <c r="Z294" s="25">
        <f t="shared" si="290"/>
        <v>8.659739592076221E-15</v>
      </c>
      <c r="AA294" s="25">
        <f t="shared" si="291"/>
        <v>2.0769230769230784</v>
      </c>
      <c r="AB294" s="25">
        <f t="shared" si="292"/>
        <v>0.92307692307692379</v>
      </c>
      <c r="AC294" s="25">
        <f t="shared" si="294"/>
        <v>0</v>
      </c>
      <c r="AD294" s="25">
        <f t="shared" si="295"/>
        <v>0</v>
      </c>
      <c r="AE294" s="25">
        <f t="shared" si="296"/>
        <v>0</v>
      </c>
      <c r="AF294" s="25">
        <f t="shared" si="297"/>
        <v>0</v>
      </c>
      <c r="AG294" s="25">
        <f t="shared" si="298"/>
        <v>0</v>
      </c>
      <c r="AH294" s="25">
        <f t="shared" si="301"/>
        <v>0</v>
      </c>
      <c r="AI294" s="25">
        <f t="shared" si="303"/>
        <v>0</v>
      </c>
      <c r="AJ294" s="25">
        <f t="shared" si="304"/>
        <v>0</v>
      </c>
      <c r="AK294" s="25">
        <f t="shared" si="305"/>
        <v>0</v>
      </c>
      <c r="AL294" s="25">
        <f t="shared" ref="AL294:AL312" si="306">VLOOKUP($C$100,$D$3:$K$63,$A$71,0)*(B260-B259)</f>
        <v>0</v>
      </c>
      <c r="AM294" s="25">
        <f>VLOOKUP($C$101,$D$3:$K$63,$A$71,0)*(B259-B258)</f>
        <v>0</v>
      </c>
      <c r="AN294" s="25">
        <f>VLOOKUP($C$102,$D$3:$K$63,$A$71,0)*B258</f>
        <v>0</v>
      </c>
      <c r="AO294" s="25"/>
      <c r="AP294" s="25"/>
      <c r="AQ294" s="25"/>
      <c r="AR294" s="25"/>
      <c r="AS294" s="25"/>
      <c r="AT294" s="25"/>
      <c r="AU294" s="25"/>
      <c r="AV294" s="25"/>
      <c r="AW294" s="25"/>
      <c r="AX294" s="25"/>
      <c r="AY294" s="25"/>
      <c r="AZ294" s="25"/>
      <c r="BA294" s="25"/>
      <c r="BB294" s="25"/>
      <c r="BC294" s="25"/>
      <c r="BD294" s="25"/>
      <c r="BE294" s="25"/>
      <c r="BF294" s="25"/>
      <c r="BG294" s="25"/>
      <c r="BH294" s="25"/>
      <c r="BI294" s="25"/>
      <c r="BJ294" s="25"/>
      <c r="BK294" s="25"/>
      <c r="BL294" s="25"/>
      <c r="BM294" s="21">
        <f t="shared" si="261"/>
        <v>3.0000000000000111</v>
      </c>
      <c r="BP294" s="18">
        <v>2036</v>
      </c>
      <c r="BQ294" s="14">
        <f t="shared" si="299"/>
        <v>0</v>
      </c>
      <c r="BR294" s="14">
        <f t="shared" si="299"/>
        <v>0</v>
      </c>
      <c r="BS294" s="14">
        <f t="shared" si="299"/>
        <v>0</v>
      </c>
      <c r="BT294" s="14">
        <f t="shared" si="299"/>
        <v>0</v>
      </c>
      <c r="BU294" s="14">
        <f t="shared" si="299"/>
        <v>0</v>
      </c>
      <c r="BV294" s="14">
        <f t="shared" si="299"/>
        <v>0</v>
      </c>
      <c r="BW294" s="14">
        <f t="shared" si="299"/>
        <v>0</v>
      </c>
      <c r="BX294" s="14">
        <f t="shared" si="299"/>
        <v>0</v>
      </c>
      <c r="BY294" s="14">
        <f t="shared" si="299"/>
        <v>0</v>
      </c>
      <c r="BZ294" s="14">
        <f t="shared" si="299"/>
        <v>0</v>
      </c>
      <c r="CA294" s="14">
        <f t="shared" si="299"/>
        <v>0</v>
      </c>
      <c r="CB294" s="14">
        <f t="shared" si="299"/>
        <v>0</v>
      </c>
      <c r="CC294" s="14">
        <f t="shared" si="299"/>
        <v>0</v>
      </c>
      <c r="CD294" s="14">
        <f t="shared" si="299"/>
        <v>0</v>
      </c>
      <c r="CE294" s="14">
        <f t="shared" si="299"/>
        <v>0</v>
      </c>
      <c r="CF294" s="14">
        <f t="shared" si="299"/>
        <v>0</v>
      </c>
      <c r="CG294" s="14">
        <f t="shared" si="278"/>
        <v>0</v>
      </c>
      <c r="CH294" s="14">
        <f t="shared" si="278"/>
        <v>0</v>
      </c>
      <c r="CI294" s="14">
        <f t="shared" si="278"/>
        <v>0</v>
      </c>
      <c r="CJ294" s="14">
        <f t="shared" si="278"/>
        <v>0</v>
      </c>
      <c r="CK294" s="14">
        <f t="shared" si="278"/>
        <v>0</v>
      </c>
      <c r="CL294" s="14">
        <f t="shared" si="278"/>
        <v>0</v>
      </c>
      <c r="CM294" s="14">
        <f t="shared" si="278"/>
        <v>2.8865798640253964E-15</v>
      </c>
      <c r="CN294" s="14">
        <f t="shared" si="278"/>
        <v>0.69230769230769029</v>
      </c>
      <c r="CO294" s="14">
        <f t="shared" si="278"/>
        <v>0.30769230769230677</v>
      </c>
      <c r="CP294" s="14">
        <f t="shared" si="278"/>
        <v>0</v>
      </c>
      <c r="CQ294" s="14">
        <f t="shared" si="278"/>
        <v>0</v>
      </c>
      <c r="CR294" s="14">
        <f t="shared" si="278"/>
        <v>0</v>
      </c>
      <c r="CS294" s="14">
        <f t="shared" si="278"/>
        <v>0</v>
      </c>
      <c r="CT294" s="14">
        <f t="shared" si="278"/>
        <v>0</v>
      </c>
      <c r="CU294" s="14">
        <f t="shared" si="278"/>
        <v>0</v>
      </c>
      <c r="CV294" s="14">
        <f t="shared" si="278"/>
        <v>0</v>
      </c>
      <c r="CW294" s="14">
        <f t="shared" si="293"/>
        <v>0</v>
      </c>
      <c r="CX294" s="14">
        <f t="shared" si="282"/>
        <v>0</v>
      </c>
      <c r="CY294" s="14">
        <f t="shared" si="282"/>
        <v>0</v>
      </c>
      <c r="CZ294" s="14">
        <f t="shared" si="282"/>
        <v>0</v>
      </c>
      <c r="DA294" s="14">
        <f t="shared" si="282"/>
        <v>0</v>
      </c>
      <c r="DB294" s="14">
        <f t="shared" si="282"/>
        <v>0</v>
      </c>
      <c r="DC294" s="14">
        <f t="shared" si="282"/>
        <v>0</v>
      </c>
      <c r="DD294" s="14">
        <f t="shared" si="282"/>
        <v>0</v>
      </c>
      <c r="DE294" s="14">
        <f t="shared" si="282"/>
        <v>0</v>
      </c>
      <c r="DF294" s="14">
        <f t="shared" si="282"/>
        <v>0</v>
      </c>
      <c r="DG294" s="14">
        <f t="shared" si="282"/>
        <v>0</v>
      </c>
      <c r="DH294" s="14">
        <f t="shared" si="282"/>
        <v>0</v>
      </c>
      <c r="DI294" s="14">
        <f t="shared" si="282"/>
        <v>0</v>
      </c>
      <c r="DJ294" s="14">
        <f t="shared" si="282"/>
        <v>0</v>
      </c>
      <c r="DK294" s="14">
        <f t="shared" si="282"/>
        <v>0</v>
      </c>
      <c r="DL294" s="14">
        <f t="shared" si="282"/>
        <v>0</v>
      </c>
      <c r="DM294" s="14">
        <f t="shared" si="282"/>
        <v>0</v>
      </c>
      <c r="DN294" s="14">
        <f t="shared" si="302"/>
        <v>0</v>
      </c>
      <c r="DO294" s="14">
        <f t="shared" si="302"/>
        <v>0</v>
      </c>
      <c r="DP294" s="14">
        <f t="shared" si="302"/>
        <v>0</v>
      </c>
      <c r="DQ294" s="14">
        <f t="shared" si="300"/>
        <v>0</v>
      </c>
      <c r="DR294" s="14">
        <f t="shared" si="300"/>
        <v>0</v>
      </c>
      <c r="DS294" s="14">
        <f t="shared" si="280"/>
        <v>0</v>
      </c>
      <c r="DT294" s="14">
        <f t="shared" si="259"/>
        <v>0</v>
      </c>
      <c r="DU294" s="14">
        <f t="shared" si="259"/>
        <v>0</v>
      </c>
      <c r="DV294" s="14">
        <f t="shared" si="259"/>
        <v>0</v>
      </c>
      <c r="DW294" s="14">
        <f t="shared" si="259"/>
        <v>0</v>
      </c>
      <c r="DX294" s="14">
        <f t="shared" si="259"/>
        <v>0</v>
      </c>
      <c r="DY294" s="14">
        <f t="shared" si="259"/>
        <v>0</v>
      </c>
      <c r="DZ294" s="14">
        <f t="shared" si="263"/>
        <v>1</v>
      </c>
    </row>
    <row r="295" spans="3:130">
      <c r="C295" s="18">
        <v>2037</v>
      </c>
      <c r="D295" s="25"/>
      <c r="E295" s="25"/>
      <c r="F295" s="25"/>
      <c r="G295" s="25"/>
      <c r="H295" s="25"/>
      <c r="I295" s="25"/>
      <c r="J295" s="25"/>
      <c r="K295" s="25"/>
      <c r="L295" s="25"/>
      <c r="M295" s="25"/>
      <c r="N295" s="25"/>
      <c r="O295" s="25"/>
      <c r="P295" s="25"/>
      <c r="Q295" s="25"/>
      <c r="R295" s="25"/>
      <c r="S295" s="25"/>
      <c r="T295" s="25"/>
      <c r="U295" s="25">
        <f t="shared" si="285"/>
        <v>0</v>
      </c>
      <c r="V295" s="25">
        <f t="shared" si="286"/>
        <v>0</v>
      </c>
      <c r="W295" s="25">
        <f t="shared" si="287"/>
        <v>0</v>
      </c>
      <c r="X295" s="25">
        <f t="shared" si="288"/>
        <v>0</v>
      </c>
      <c r="Y295" s="25">
        <f t="shared" si="289"/>
        <v>0</v>
      </c>
      <c r="Z295" s="25">
        <f t="shared" si="290"/>
        <v>0</v>
      </c>
      <c r="AA295" s="25">
        <f t="shared" si="291"/>
        <v>5.9952043329758453E-15</v>
      </c>
      <c r="AB295" s="25">
        <f t="shared" si="292"/>
        <v>0.92307692307692379</v>
      </c>
      <c r="AC295" s="25">
        <f t="shared" si="294"/>
        <v>0</v>
      </c>
      <c r="AD295" s="25">
        <f t="shared" si="295"/>
        <v>0</v>
      </c>
      <c r="AE295" s="25">
        <f t="shared" si="296"/>
        <v>0</v>
      </c>
      <c r="AF295" s="25">
        <f t="shared" si="297"/>
        <v>0</v>
      </c>
      <c r="AG295" s="25">
        <f t="shared" si="298"/>
        <v>0</v>
      </c>
      <c r="AH295" s="25">
        <f t="shared" si="301"/>
        <v>0</v>
      </c>
      <c r="AI295" s="25">
        <f t="shared" si="303"/>
        <v>0</v>
      </c>
      <c r="AJ295" s="25">
        <f t="shared" si="304"/>
        <v>0</v>
      </c>
      <c r="AK295" s="25">
        <f t="shared" si="305"/>
        <v>0</v>
      </c>
      <c r="AL295" s="25">
        <f t="shared" si="306"/>
        <v>0</v>
      </c>
      <c r="AM295" s="25">
        <f t="shared" ref="AM295:AM313" si="307">VLOOKUP($C$101,$D$3:$K$63,$A$71,0)*(B260-B259)</f>
        <v>0</v>
      </c>
      <c r="AN295" s="25">
        <f>VLOOKUP($C$102,$D$3:$K$63,$A$71,0)*(B259-B258)</f>
        <v>0</v>
      </c>
      <c r="AO295" s="25">
        <f>VLOOKUP($C$103,$D$3:$K$63,$A$71,0)*B258</f>
        <v>0</v>
      </c>
      <c r="AP295" s="25"/>
      <c r="AQ295" s="25"/>
      <c r="AR295" s="25"/>
      <c r="AS295" s="25"/>
      <c r="AT295" s="25"/>
      <c r="AU295" s="25"/>
      <c r="AV295" s="25"/>
      <c r="AW295" s="25"/>
      <c r="AX295" s="25"/>
      <c r="AY295" s="25"/>
      <c r="AZ295" s="25"/>
      <c r="BA295" s="25"/>
      <c r="BB295" s="25"/>
      <c r="BC295" s="25"/>
      <c r="BD295" s="25"/>
      <c r="BE295" s="25"/>
      <c r="BF295" s="25"/>
      <c r="BG295" s="25"/>
      <c r="BH295" s="25"/>
      <c r="BI295" s="25"/>
      <c r="BJ295" s="25"/>
      <c r="BK295" s="25"/>
      <c r="BL295" s="25"/>
      <c r="BM295" s="21">
        <f t="shared" si="261"/>
        <v>0.92307692307692979</v>
      </c>
      <c r="BP295" s="18">
        <v>2037</v>
      </c>
      <c r="BQ295" s="14">
        <f t="shared" si="299"/>
        <v>0</v>
      </c>
      <c r="BR295" s="14">
        <f t="shared" si="299"/>
        <v>0</v>
      </c>
      <c r="BS295" s="14">
        <f t="shared" si="299"/>
        <v>0</v>
      </c>
      <c r="BT295" s="14">
        <f t="shared" si="299"/>
        <v>0</v>
      </c>
      <c r="BU295" s="14">
        <f t="shared" si="299"/>
        <v>0</v>
      </c>
      <c r="BV295" s="14">
        <f t="shared" si="299"/>
        <v>0</v>
      </c>
      <c r="BW295" s="14">
        <f t="shared" si="299"/>
        <v>0</v>
      </c>
      <c r="BX295" s="14">
        <f t="shared" si="299"/>
        <v>0</v>
      </c>
      <c r="BY295" s="14">
        <f t="shared" si="299"/>
        <v>0</v>
      </c>
      <c r="BZ295" s="14">
        <f t="shared" si="299"/>
        <v>0</v>
      </c>
      <c r="CA295" s="14">
        <f t="shared" si="299"/>
        <v>0</v>
      </c>
      <c r="CB295" s="14">
        <f t="shared" si="299"/>
        <v>0</v>
      </c>
      <c r="CC295" s="14">
        <f t="shared" si="299"/>
        <v>0</v>
      </c>
      <c r="CD295" s="14">
        <f t="shared" si="299"/>
        <v>0</v>
      </c>
      <c r="CE295" s="14">
        <f t="shared" si="299"/>
        <v>0</v>
      </c>
      <c r="CF295" s="14">
        <f t="shared" si="299"/>
        <v>0</v>
      </c>
      <c r="CG295" s="14">
        <f t="shared" si="278"/>
        <v>0</v>
      </c>
      <c r="CH295" s="14">
        <f t="shared" si="278"/>
        <v>0</v>
      </c>
      <c r="CI295" s="14">
        <f t="shared" si="278"/>
        <v>0</v>
      </c>
      <c r="CJ295" s="14">
        <f t="shared" si="278"/>
        <v>0</v>
      </c>
      <c r="CK295" s="14">
        <f t="shared" si="278"/>
        <v>0</v>
      </c>
      <c r="CL295" s="14">
        <f t="shared" si="278"/>
        <v>0</v>
      </c>
      <c r="CM295" s="14">
        <f t="shared" si="278"/>
        <v>0</v>
      </c>
      <c r="CN295" s="14">
        <f t="shared" si="278"/>
        <v>6.4948046940571184E-15</v>
      </c>
      <c r="CO295" s="14">
        <f t="shared" si="278"/>
        <v>0.99999999999999356</v>
      </c>
      <c r="CP295" s="14">
        <f t="shared" si="278"/>
        <v>0</v>
      </c>
      <c r="CQ295" s="14">
        <f t="shared" si="278"/>
        <v>0</v>
      </c>
      <c r="CR295" s="14">
        <f t="shared" si="278"/>
        <v>0</v>
      </c>
      <c r="CS295" s="14">
        <f t="shared" si="278"/>
        <v>0</v>
      </c>
      <c r="CT295" s="14">
        <f t="shared" si="278"/>
        <v>0</v>
      </c>
      <c r="CU295" s="14">
        <f t="shared" si="278"/>
        <v>0</v>
      </c>
      <c r="CV295" s="14">
        <f t="shared" si="278"/>
        <v>0</v>
      </c>
      <c r="CW295" s="14">
        <f t="shared" si="293"/>
        <v>0</v>
      </c>
      <c r="CX295" s="14">
        <f t="shared" si="282"/>
        <v>0</v>
      </c>
      <c r="CY295" s="14">
        <f t="shared" si="282"/>
        <v>0</v>
      </c>
      <c r="CZ295" s="14">
        <f t="shared" si="282"/>
        <v>0</v>
      </c>
      <c r="DA295" s="14">
        <f t="shared" si="282"/>
        <v>0</v>
      </c>
      <c r="DB295" s="14">
        <f t="shared" si="282"/>
        <v>0</v>
      </c>
      <c r="DC295" s="14">
        <f t="shared" si="282"/>
        <v>0</v>
      </c>
      <c r="DD295" s="14">
        <f t="shared" si="282"/>
        <v>0</v>
      </c>
      <c r="DE295" s="14">
        <f t="shared" si="282"/>
        <v>0</v>
      </c>
      <c r="DF295" s="14">
        <f t="shared" si="282"/>
        <v>0</v>
      </c>
      <c r="DG295" s="14">
        <f t="shared" si="282"/>
        <v>0</v>
      </c>
      <c r="DH295" s="14">
        <f t="shared" si="282"/>
        <v>0</v>
      </c>
      <c r="DI295" s="14">
        <f t="shared" si="282"/>
        <v>0</v>
      </c>
      <c r="DJ295" s="14">
        <f t="shared" si="282"/>
        <v>0</v>
      </c>
      <c r="DK295" s="14">
        <f t="shared" si="282"/>
        <v>0</v>
      </c>
      <c r="DL295" s="14">
        <f t="shared" si="282"/>
        <v>0</v>
      </c>
      <c r="DM295" s="14">
        <f t="shared" si="282"/>
        <v>0</v>
      </c>
      <c r="DN295" s="14">
        <f t="shared" si="302"/>
        <v>0</v>
      </c>
      <c r="DO295" s="14">
        <f t="shared" si="302"/>
        <v>0</v>
      </c>
      <c r="DP295" s="14">
        <f t="shared" si="302"/>
        <v>0</v>
      </c>
      <c r="DQ295" s="14">
        <f t="shared" si="300"/>
        <v>0</v>
      </c>
      <c r="DR295" s="14">
        <f t="shared" si="300"/>
        <v>0</v>
      </c>
      <c r="DS295" s="14">
        <f t="shared" si="280"/>
        <v>0</v>
      </c>
      <c r="DT295" s="14">
        <f t="shared" si="259"/>
        <v>0</v>
      </c>
      <c r="DU295" s="14">
        <f t="shared" si="259"/>
        <v>0</v>
      </c>
      <c r="DV295" s="14">
        <f t="shared" si="259"/>
        <v>0</v>
      </c>
      <c r="DW295" s="14">
        <f t="shared" si="259"/>
        <v>0</v>
      </c>
      <c r="DX295" s="14">
        <f t="shared" si="259"/>
        <v>0</v>
      </c>
      <c r="DY295" s="14">
        <f t="shared" si="259"/>
        <v>0</v>
      </c>
      <c r="DZ295" s="14">
        <f t="shared" si="263"/>
        <v>1</v>
      </c>
    </row>
    <row r="296" spans="3:130">
      <c r="C296" s="18">
        <v>2038</v>
      </c>
      <c r="D296" s="25"/>
      <c r="E296" s="25"/>
      <c r="F296" s="25"/>
      <c r="G296" s="25"/>
      <c r="H296" s="25"/>
      <c r="I296" s="25"/>
      <c r="J296" s="25"/>
      <c r="K296" s="25"/>
      <c r="L296" s="25"/>
      <c r="M296" s="25"/>
      <c r="N296" s="25"/>
      <c r="O296" s="25"/>
      <c r="P296" s="25"/>
      <c r="Q296" s="25"/>
      <c r="R296" s="25"/>
      <c r="S296" s="25"/>
      <c r="T296" s="25"/>
      <c r="U296" s="25"/>
      <c r="V296" s="25">
        <f t="shared" si="286"/>
        <v>0</v>
      </c>
      <c r="W296" s="25">
        <f t="shared" si="287"/>
        <v>0</v>
      </c>
      <c r="X296" s="25">
        <f t="shared" si="288"/>
        <v>0</v>
      </c>
      <c r="Y296" s="25">
        <f t="shared" si="289"/>
        <v>0</v>
      </c>
      <c r="Z296" s="25">
        <f t="shared" si="290"/>
        <v>0</v>
      </c>
      <c r="AA296" s="25">
        <f t="shared" si="291"/>
        <v>0</v>
      </c>
      <c r="AB296" s="25">
        <f t="shared" si="292"/>
        <v>2.6645352591003757E-15</v>
      </c>
      <c r="AC296" s="25">
        <f t="shared" si="294"/>
        <v>0</v>
      </c>
      <c r="AD296" s="25">
        <f t="shared" si="295"/>
        <v>0</v>
      </c>
      <c r="AE296" s="25">
        <f t="shared" si="296"/>
        <v>0</v>
      </c>
      <c r="AF296" s="25">
        <f t="shared" si="297"/>
        <v>0</v>
      </c>
      <c r="AG296" s="25">
        <f t="shared" si="298"/>
        <v>0</v>
      </c>
      <c r="AH296" s="25">
        <f t="shared" si="301"/>
        <v>0</v>
      </c>
      <c r="AI296" s="25">
        <f t="shared" si="303"/>
        <v>0</v>
      </c>
      <c r="AJ296" s="25">
        <f t="shared" si="304"/>
        <v>0</v>
      </c>
      <c r="AK296" s="25">
        <f t="shared" si="305"/>
        <v>0</v>
      </c>
      <c r="AL296" s="25">
        <f t="shared" si="306"/>
        <v>0</v>
      </c>
      <c r="AM296" s="25">
        <f t="shared" si="307"/>
        <v>0</v>
      </c>
      <c r="AN296" s="25">
        <f t="shared" ref="AN296:AN314" si="308">VLOOKUP($C$102,$D$3:$K$63,$A$71,0)*(B260-B259)</f>
        <v>0</v>
      </c>
      <c r="AO296" s="25">
        <f>VLOOKUP($C$103,$D$3:$K$63,$A$71,0)*(B259-B258)</f>
        <v>0</v>
      </c>
      <c r="AP296" s="25">
        <f>VLOOKUP($C$104,$D$3:$K$63,$A$71,0)*B258</f>
        <v>0</v>
      </c>
      <c r="AQ296" s="25"/>
      <c r="AR296" s="25"/>
      <c r="AS296" s="25"/>
      <c r="AT296" s="25"/>
      <c r="AU296" s="25"/>
      <c r="AV296" s="25"/>
      <c r="AW296" s="25"/>
      <c r="AX296" s="25"/>
      <c r="AY296" s="25"/>
      <c r="AZ296" s="25"/>
      <c r="BA296" s="25"/>
      <c r="BB296" s="25"/>
      <c r="BC296" s="25"/>
      <c r="BD296" s="25"/>
      <c r="BE296" s="25"/>
      <c r="BF296" s="25"/>
      <c r="BG296" s="25"/>
      <c r="BH296" s="25"/>
      <c r="BI296" s="25"/>
      <c r="BJ296" s="25"/>
      <c r="BK296" s="25"/>
      <c r="BL296" s="25"/>
      <c r="BM296" s="21">
        <f t="shared" si="261"/>
        <v>2.6645352591003757E-15</v>
      </c>
      <c r="BP296" s="18">
        <v>2038</v>
      </c>
      <c r="BQ296" s="14">
        <f t="shared" si="299"/>
        <v>0</v>
      </c>
      <c r="BR296" s="14">
        <f t="shared" si="299"/>
        <v>0</v>
      </c>
      <c r="BS296" s="14">
        <f t="shared" si="299"/>
        <v>0</v>
      </c>
      <c r="BT296" s="14">
        <f t="shared" si="299"/>
        <v>0</v>
      </c>
      <c r="BU296" s="14">
        <f t="shared" si="299"/>
        <v>0</v>
      </c>
      <c r="BV296" s="14">
        <f t="shared" si="299"/>
        <v>0</v>
      </c>
      <c r="BW296" s="14">
        <f t="shared" si="299"/>
        <v>0</v>
      </c>
      <c r="BX296" s="14">
        <f t="shared" si="299"/>
        <v>0</v>
      </c>
      <c r="BY296" s="14">
        <f t="shared" si="299"/>
        <v>0</v>
      </c>
      <c r="BZ296" s="14">
        <f t="shared" si="299"/>
        <v>0</v>
      </c>
      <c r="CA296" s="14">
        <f t="shared" si="299"/>
        <v>0</v>
      </c>
      <c r="CB296" s="14">
        <f t="shared" si="299"/>
        <v>0</v>
      </c>
      <c r="CC296" s="14">
        <f t="shared" si="299"/>
        <v>0</v>
      </c>
      <c r="CD296" s="14">
        <f t="shared" si="299"/>
        <v>0</v>
      </c>
      <c r="CE296" s="14">
        <f t="shared" si="299"/>
        <v>0</v>
      </c>
      <c r="CF296" s="14">
        <f t="shared" si="299"/>
        <v>0</v>
      </c>
      <c r="CG296" s="14">
        <f t="shared" si="278"/>
        <v>0</v>
      </c>
      <c r="CH296" s="14">
        <f t="shared" si="278"/>
        <v>0</v>
      </c>
      <c r="CI296" s="14">
        <f t="shared" si="278"/>
        <v>0</v>
      </c>
      <c r="CJ296" s="14">
        <f t="shared" si="278"/>
        <v>0</v>
      </c>
      <c r="CK296" s="14">
        <f t="shared" si="278"/>
        <v>0</v>
      </c>
      <c r="CL296" s="14">
        <f t="shared" si="278"/>
        <v>0</v>
      </c>
      <c r="CM296" s="14">
        <f t="shared" si="278"/>
        <v>0</v>
      </c>
      <c r="CN296" s="14">
        <f t="shared" si="278"/>
        <v>0</v>
      </c>
      <c r="CO296" s="14">
        <f t="shared" si="278"/>
        <v>1</v>
      </c>
      <c r="CP296" s="14">
        <f t="shared" si="278"/>
        <v>0</v>
      </c>
      <c r="CQ296" s="14">
        <f t="shared" si="278"/>
        <v>0</v>
      </c>
      <c r="CR296" s="14">
        <f t="shared" si="278"/>
        <v>0</v>
      </c>
      <c r="CS296" s="14">
        <f t="shared" si="278"/>
        <v>0</v>
      </c>
      <c r="CT296" s="14">
        <f t="shared" si="278"/>
        <v>0</v>
      </c>
      <c r="CU296" s="14">
        <f t="shared" si="278"/>
        <v>0</v>
      </c>
      <c r="CV296" s="14">
        <f t="shared" si="278"/>
        <v>0</v>
      </c>
      <c r="CW296" s="14">
        <f t="shared" si="293"/>
        <v>0</v>
      </c>
      <c r="CX296" s="14">
        <f t="shared" si="282"/>
        <v>0</v>
      </c>
      <c r="CY296" s="14">
        <f t="shared" si="282"/>
        <v>0</v>
      </c>
      <c r="CZ296" s="14">
        <f t="shared" si="282"/>
        <v>0</v>
      </c>
      <c r="DA296" s="14">
        <f t="shared" si="282"/>
        <v>0</v>
      </c>
      <c r="DB296" s="14">
        <f t="shared" si="282"/>
        <v>0</v>
      </c>
      <c r="DC296" s="14">
        <f t="shared" si="282"/>
        <v>0</v>
      </c>
      <c r="DD296" s="14">
        <f t="shared" si="282"/>
        <v>0</v>
      </c>
      <c r="DE296" s="14">
        <f t="shared" si="282"/>
        <v>0</v>
      </c>
      <c r="DF296" s="14">
        <f t="shared" si="282"/>
        <v>0</v>
      </c>
      <c r="DG296" s="14">
        <f t="shared" si="282"/>
        <v>0</v>
      </c>
      <c r="DH296" s="14">
        <f t="shared" si="282"/>
        <v>0</v>
      </c>
      <c r="DI296" s="14">
        <f t="shared" si="282"/>
        <v>0</v>
      </c>
      <c r="DJ296" s="14">
        <f t="shared" si="282"/>
        <v>0</v>
      </c>
      <c r="DK296" s="14">
        <f t="shared" si="282"/>
        <v>0</v>
      </c>
      <c r="DL296" s="14">
        <f t="shared" si="282"/>
        <v>0</v>
      </c>
      <c r="DM296" s="14">
        <f t="shared" si="282"/>
        <v>0</v>
      </c>
      <c r="DN296" s="14">
        <f t="shared" si="302"/>
        <v>0</v>
      </c>
      <c r="DO296" s="14">
        <f t="shared" si="302"/>
        <v>0</v>
      </c>
      <c r="DP296" s="14">
        <f t="shared" si="302"/>
        <v>0</v>
      </c>
      <c r="DQ296" s="14">
        <f t="shared" si="300"/>
        <v>0</v>
      </c>
      <c r="DR296" s="14">
        <f t="shared" si="300"/>
        <v>0</v>
      </c>
      <c r="DS296" s="14">
        <f t="shared" si="280"/>
        <v>0</v>
      </c>
      <c r="DT296" s="14">
        <f t="shared" si="259"/>
        <v>0</v>
      </c>
      <c r="DU296" s="14">
        <f t="shared" si="259"/>
        <v>0</v>
      </c>
      <c r="DV296" s="14">
        <f t="shared" si="259"/>
        <v>0</v>
      </c>
      <c r="DW296" s="14">
        <f t="shared" si="259"/>
        <v>0</v>
      </c>
      <c r="DX296" s="14">
        <f t="shared" si="259"/>
        <v>0</v>
      </c>
      <c r="DY296" s="14">
        <f t="shared" si="259"/>
        <v>0</v>
      </c>
      <c r="DZ296" s="14">
        <f t="shared" si="263"/>
        <v>1</v>
      </c>
    </row>
    <row r="297" spans="3:130">
      <c r="C297" s="18">
        <v>2039</v>
      </c>
      <c r="D297" s="25"/>
      <c r="E297" s="25"/>
      <c r="F297" s="25"/>
      <c r="G297" s="25"/>
      <c r="H297" s="25"/>
      <c r="I297" s="25"/>
      <c r="J297" s="25"/>
      <c r="K297" s="25"/>
      <c r="L297" s="25"/>
      <c r="M297" s="25"/>
      <c r="N297" s="25"/>
      <c r="O297" s="25"/>
      <c r="P297" s="25"/>
      <c r="Q297" s="25"/>
      <c r="R297" s="25"/>
      <c r="S297" s="25"/>
      <c r="T297" s="25"/>
      <c r="U297" s="25"/>
      <c r="V297" s="25"/>
      <c r="W297" s="25">
        <f t="shared" si="287"/>
        <v>0</v>
      </c>
      <c r="X297" s="25">
        <f t="shared" si="288"/>
        <v>0</v>
      </c>
      <c r="Y297" s="25">
        <f t="shared" si="289"/>
        <v>0</v>
      </c>
      <c r="Z297" s="25">
        <f t="shared" si="290"/>
        <v>0</v>
      </c>
      <c r="AA297" s="25">
        <f t="shared" si="291"/>
        <v>0</v>
      </c>
      <c r="AB297" s="25">
        <f t="shared" si="292"/>
        <v>0</v>
      </c>
      <c r="AC297" s="25">
        <f t="shared" si="294"/>
        <v>0</v>
      </c>
      <c r="AD297" s="25">
        <f t="shared" si="295"/>
        <v>0</v>
      </c>
      <c r="AE297" s="25">
        <f t="shared" si="296"/>
        <v>0</v>
      </c>
      <c r="AF297" s="25">
        <f t="shared" si="297"/>
        <v>0</v>
      </c>
      <c r="AG297" s="25">
        <f t="shared" si="298"/>
        <v>0</v>
      </c>
      <c r="AH297" s="25">
        <f t="shared" si="301"/>
        <v>0</v>
      </c>
      <c r="AI297" s="25">
        <f t="shared" si="303"/>
        <v>0</v>
      </c>
      <c r="AJ297" s="25">
        <f t="shared" si="304"/>
        <v>0</v>
      </c>
      <c r="AK297" s="25">
        <f t="shared" si="305"/>
        <v>0</v>
      </c>
      <c r="AL297" s="25">
        <f t="shared" si="306"/>
        <v>0</v>
      </c>
      <c r="AM297" s="25">
        <f t="shared" si="307"/>
        <v>0</v>
      </c>
      <c r="AN297" s="25">
        <f t="shared" si="308"/>
        <v>0</v>
      </c>
      <c r="AO297" s="25">
        <f t="shared" ref="AO297:AO315" si="309">VLOOKUP($C$103,$D$3:$K$63,$A$71,0)*(B260-B259)</f>
        <v>0</v>
      </c>
      <c r="AP297" s="25">
        <f>VLOOKUP($C$104,$D$3:$K$63,$A$71,0)*(B259-B258)</f>
        <v>0</v>
      </c>
      <c r="AQ297" s="25">
        <f>VLOOKUP($C$105,$D$3:$K$63,$A$71,0)*B258</f>
        <v>0</v>
      </c>
      <c r="AR297" s="25"/>
      <c r="AS297" s="25"/>
      <c r="AT297" s="25"/>
      <c r="AU297" s="25"/>
      <c r="AV297" s="25"/>
      <c r="AW297" s="25"/>
      <c r="AX297" s="25"/>
      <c r="AY297" s="25"/>
      <c r="AZ297" s="25"/>
      <c r="BA297" s="25"/>
      <c r="BB297" s="25"/>
      <c r="BC297" s="25"/>
      <c r="BD297" s="25"/>
      <c r="BE297" s="25"/>
      <c r="BF297" s="25"/>
      <c r="BG297" s="25"/>
      <c r="BH297" s="25"/>
      <c r="BI297" s="25"/>
      <c r="BJ297" s="25"/>
      <c r="BK297" s="25"/>
      <c r="BL297" s="25"/>
      <c r="BM297" s="21">
        <f t="shared" si="261"/>
        <v>0</v>
      </c>
      <c r="BP297" s="18">
        <v>2039</v>
      </c>
      <c r="BQ297" s="14" t="e">
        <f t="shared" si="299"/>
        <v>#DIV/0!</v>
      </c>
      <c r="BR297" s="14" t="e">
        <f t="shared" si="299"/>
        <v>#DIV/0!</v>
      </c>
      <c r="BS297" s="14" t="e">
        <f t="shared" si="299"/>
        <v>#DIV/0!</v>
      </c>
      <c r="BT297" s="14" t="e">
        <f t="shared" si="299"/>
        <v>#DIV/0!</v>
      </c>
      <c r="BU297" s="14" t="e">
        <f t="shared" si="299"/>
        <v>#DIV/0!</v>
      </c>
      <c r="BV297" s="14" t="e">
        <f t="shared" si="299"/>
        <v>#DIV/0!</v>
      </c>
      <c r="BW297" s="14" t="e">
        <f t="shared" si="299"/>
        <v>#DIV/0!</v>
      </c>
      <c r="BX297" s="14" t="e">
        <f t="shared" si="299"/>
        <v>#DIV/0!</v>
      </c>
      <c r="BY297" s="14" t="e">
        <f t="shared" si="299"/>
        <v>#DIV/0!</v>
      </c>
      <c r="BZ297" s="14" t="e">
        <f t="shared" si="299"/>
        <v>#DIV/0!</v>
      </c>
      <c r="CA297" s="14" t="e">
        <f t="shared" si="299"/>
        <v>#DIV/0!</v>
      </c>
      <c r="CB297" s="14" t="e">
        <f t="shared" si="299"/>
        <v>#DIV/0!</v>
      </c>
      <c r="CC297" s="14" t="e">
        <f t="shared" si="299"/>
        <v>#DIV/0!</v>
      </c>
      <c r="CD297" s="14" t="e">
        <f t="shared" si="299"/>
        <v>#DIV/0!</v>
      </c>
      <c r="CE297" s="14" t="e">
        <f t="shared" si="299"/>
        <v>#DIV/0!</v>
      </c>
      <c r="CF297" s="14" t="e">
        <f t="shared" si="299"/>
        <v>#DIV/0!</v>
      </c>
      <c r="CG297" s="14" t="e">
        <f t="shared" si="278"/>
        <v>#DIV/0!</v>
      </c>
      <c r="CH297" s="14" t="e">
        <f t="shared" si="278"/>
        <v>#DIV/0!</v>
      </c>
      <c r="CI297" s="14" t="e">
        <f t="shared" si="278"/>
        <v>#DIV/0!</v>
      </c>
      <c r="CJ297" s="14" t="e">
        <f t="shared" si="278"/>
        <v>#DIV/0!</v>
      </c>
      <c r="CK297" s="14" t="e">
        <f t="shared" si="278"/>
        <v>#DIV/0!</v>
      </c>
      <c r="CL297" s="14" t="e">
        <f t="shared" si="278"/>
        <v>#DIV/0!</v>
      </c>
      <c r="CM297" s="14" t="e">
        <f t="shared" si="278"/>
        <v>#DIV/0!</v>
      </c>
      <c r="CN297" s="14" t="e">
        <f t="shared" si="278"/>
        <v>#DIV/0!</v>
      </c>
      <c r="CO297" s="14" t="e">
        <f t="shared" si="278"/>
        <v>#DIV/0!</v>
      </c>
      <c r="CP297" s="14" t="e">
        <f t="shared" si="278"/>
        <v>#DIV/0!</v>
      </c>
      <c r="CQ297" s="14" t="e">
        <f t="shared" si="278"/>
        <v>#DIV/0!</v>
      </c>
      <c r="CR297" s="14" t="e">
        <f t="shared" si="278"/>
        <v>#DIV/0!</v>
      </c>
      <c r="CS297" s="14" t="e">
        <f t="shared" si="278"/>
        <v>#DIV/0!</v>
      </c>
      <c r="CT297" s="14" t="e">
        <f t="shared" si="278"/>
        <v>#DIV/0!</v>
      </c>
      <c r="CU297" s="14" t="e">
        <f t="shared" si="278"/>
        <v>#DIV/0!</v>
      </c>
      <c r="CV297" s="14" t="e">
        <f t="shared" si="278"/>
        <v>#DIV/0!</v>
      </c>
      <c r="CW297" s="14" t="e">
        <f t="shared" si="293"/>
        <v>#DIV/0!</v>
      </c>
      <c r="CX297" s="14" t="e">
        <f t="shared" si="282"/>
        <v>#DIV/0!</v>
      </c>
      <c r="CY297" s="14" t="e">
        <f t="shared" si="282"/>
        <v>#DIV/0!</v>
      </c>
      <c r="CZ297" s="14" t="e">
        <f t="shared" si="282"/>
        <v>#DIV/0!</v>
      </c>
      <c r="DA297" s="14" t="e">
        <f t="shared" si="282"/>
        <v>#DIV/0!</v>
      </c>
      <c r="DB297" s="14" t="e">
        <f t="shared" si="282"/>
        <v>#DIV/0!</v>
      </c>
      <c r="DC297" s="14" t="e">
        <f>AP297/$BM297</f>
        <v>#DIV/0!</v>
      </c>
      <c r="DD297" s="14" t="e">
        <f t="shared" si="282"/>
        <v>#DIV/0!</v>
      </c>
      <c r="DE297" s="14" t="e">
        <f t="shared" si="282"/>
        <v>#DIV/0!</v>
      </c>
      <c r="DF297" s="14" t="e">
        <f t="shared" si="282"/>
        <v>#DIV/0!</v>
      </c>
      <c r="DG297" s="14" t="e">
        <f t="shared" si="282"/>
        <v>#DIV/0!</v>
      </c>
      <c r="DH297" s="14" t="e">
        <f t="shared" si="282"/>
        <v>#DIV/0!</v>
      </c>
      <c r="DI297" s="14" t="e">
        <f t="shared" si="282"/>
        <v>#DIV/0!</v>
      </c>
      <c r="DJ297" s="14" t="e">
        <f t="shared" si="282"/>
        <v>#DIV/0!</v>
      </c>
      <c r="DK297" s="14" t="e">
        <f t="shared" si="282"/>
        <v>#DIV/0!</v>
      </c>
      <c r="DL297" s="14" t="e">
        <f t="shared" si="282"/>
        <v>#DIV/0!</v>
      </c>
      <c r="DM297" s="14" t="e">
        <f t="shared" si="282"/>
        <v>#DIV/0!</v>
      </c>
      <c r="DN297" s="14" t="e">
        <f t="shared" si="302"/>
        <v>#DIV/0!</v>
      </c>
      <c r="DO297" s="14" t="e">
        <f t="shared" si="302"/>
        <v>#DIV/0!</v>
      </c>
      <c r="DP297" s="14" t="e">
        <f t="shared" si="302"/>
        <v>#DIV/0!</v>
      </c>
      <c r="DQ297" s="14" t="e">
        <f t="shared" si="300"/>
        <v>#DIV/0!</v>
      </c>
      <c r="DR297" s="14" t="e">
        <f t="shared" si="300"/>
        <v>#DIV/0!</v>
      </c>
      <c r="DS297" s="14" t="e">
        <f t="shared" si="280"/>
        <v>#DIV/0!</v>
      </c>
      <c r="DT297" s="14" t="e">
        <f t="shared" si="259"/>
        <v>#DIV/0!</v>
      </c>
      <c r="DU297" s="14" t="e">
        <f t="shared" si="259"/>
        <v>#DIV/0!</v>
      </c>
      <c r="DV297" s="14" t="e">
        <f t="shared" si="259"/>
        <v>#DIV/0!</v>
      </c>
      <c r="DW297" s="14" t="e">
        <f t="shared" si="259"/>
        <v>#DIV/0!</v>
      </c>
      <c r="DX297" s="14" t="e">
        <f t="shared" si="259"/>
        <v>#DIV/0!</v>
      </c>
      <c r="DY297" s="14" t="e">
        <f t="shared" si="259"/>
        <v>#DIV/0!</v>
      </c>
      <c r="DZ297" s="14" t="e">
        <f>SUM(BQ297:DY297)</f>
        <v>#DIV/0!</v>
      </c>
    </row>
    <row r="298" spans="3:130">
      <c r="C298" s="18">
        <v>2040</v>
      </c>
      <c r="D298" s="25"/>
      <c r="E298" s="25"/>
      <c r="F298" s="25"/>
      <c r="G298" s="25"/>
      <c r="H298" s="25"/>
      <c r="I298" s="25"/>
      <c r="J298" s="25"/>
      <c r="K298" s="25"/>
      <c r="L298" s="25"/>
      <c r="M298" s="25"/>
      <c r="N298" s="25"/>
      <c r="O298" s="25"/>
      <c r="P298" s="25"/>
      <c r="Q298" s="25"/>
      <c r="R298" s="25"/>
      <c r="S298" s="25"/>
      <c r="T298" s="25"/>
      <c r="U298" s="25"/>
      <c r="V298" s="25"/>
      <c r="W298" s="25"/>
      <c r="X298" s="25">
        <f t="shared" si="288"/>
        <v>0</v>
      </c>
      <c r="Y298" s="25">
        <f t="shared" si="289"/>
        <v>0</v>
      </c>
      <c r="Z298" s="25">
        <f t="shared" si="290"/>
        <v>0</v>
      </c>
      <c r="AA298" s="25">
        <f t="shared" si="291"/>
        <v>0</v>
      </c>
      <c r="AB298" s="25">
        <f t="shared" si="292"/>
        <v>0</v>
      </c>
      <c r="AC298" s="25">
        <f t="shared" si="294"/>
        <v>0</v>
      </c>
      <c r="AD298" s="25">
        <f t="shared" si="295"/>
        <v>0</v>
      </c>
      <c r="AE298" s="25">
        <f t="shared" si="296"/>
        <v>0</v>
      </c>
      <c r="AF298" s="25">
        <f t="shared" si="297"/>
        <v>0</v>
      </c>
      <c r="AG298" s="25">
        <f t="shared" si="298"/>
        <v>0</v>
      </c>
      <c r="AH298" s="25">
        <f t="shared" si="301"/>
        <v>0</v>
      </c>
      <c r="AI298" s="25">
        <f t="shared" si="303"/>
        <v>0</v>
      </c>
      <c r="AJ298" s="25">
        <f t="shared" si="304"/>
        <v>0</v>
      </c>
      <c r="AK298" s="25">
        <f t="shared" si="305"/>
        <v>0</v>
      </c>
      <c r="AL298" s="25">
        <f t="shared" si="306"/>
        <v>0</v>
      </c>
      <c r="AM298" s="25">
        <f t="shared" si="307"/>
        <v>0</v>
      </c>
      <c r="AN298" s="25">
        <f t="shared" si="308"/>
        <v>0</v>
      </c>
      <c r="AO298" s="25">
        <f t="shared" si="309"/>
        <v>0</v>
      </c>
      <c r="AP298" s="25">
        <f t="shared" ref="AP298:AP316" si="310">VLOOKUP($C$104,$D$3:$K$63,$A$71,0)*(B260-B259)</f>
        <v>0</v>
      </c>
      <c r="AQ298" s="25">
        <f>VLOOKUP($C$105,$D$3:$K$63,$A$71,0)*(B259-B258)</f>
        <v>0</v>
      </c>
      <c r="AR298" s="25">
        <f>VLOOKUP($C$106,$D$3:$K$63,$A$71,0)*B258</f>
        <v>0</v>
      </c>
      <c r="AS298" s="25"/>
      <c r="AT298" s="25"/>
      <c r="AU298" s="25"/>
      <c r="AV298" s="25"/>
      <c r="AW298" s="25"/>
      <c r="AX298" s="25"/>
      <c r="AY298" s="25"/>
      <c r="AZ298" s="25"/>
      <c r="BA298" s="25"/>
      <c r="BB298" s="25"/>
      <c r="BC298" s="25"/>
      <c r="BD298" s="25"/>
      <c r="BE298" s="25"/>
      <c r="BF298" s="25"/>
      <c r="BG298" s="25"/>
      <c r="BH298" s="25"/>
      <c r="BI298" s="25"/>
      <c r="BJ298" s="25"/>
      <c r="BK298" s="25"/>
      <c r="BL298" s="25"/>
      <c r="BM298" s="21">
        <f t="shared" si="261"/>
        <v>0</v>
      </c>
      <c r="BP298" s="18">
        <v>2040</v>
      </c>
      <c r="BQ298" s="14" t="e">
        <f t="shared" si="299"/>
        <v>#DIV/0!</v>
      </c>
      <c r="BR298" s="14" t="e">
        <f t="shared" si="299"/>
        <v>#DIV/0!</v>
      </c>
      <c r="BS298" s="14" t="e">
        <f t="shared" si="299"/>
        <v>#DIV/0!</v>
      </c>
      <c r="BT298" s="14" t="e">
        <f t="shared" si="299"/>
        <v>#DIV/0!</v>
      </c>
      <c r="BU298" s="14" t="e">
        <f t="shared" si="299"/>
        <v>#DIV/0!</v>
      </c>
      <c r="BV298" s="14" t="e">
        <f t="shared" si="299"/>
        <v>#DIV/0!</v>
      </c>
      <c r="BW298" s="14" t="e">
        <f t="shared" si="299"/>
        <v>#DIV/0!</v>
      </c>
      <c r="BX298" s="14" t="e">
        <f t="shared" si="299"/>
        <v>#DIV/0!</v>
      </c>
      <c r="BY298" s="14" t="e">
        <f t="shared" si="299"/>
        <v>#DIV/0!</v>
      </c>
      <c r="BZ298" s="14" t="e">
        <f t="shared" si="299"/>
        <v>#DIV/0!</v>
      </c>
      <c r="CA298" s="14" t="e">
        <f t="shared" si="299"/>
        <v>#DIV/0!</v>
      </c>
      <c r="CB298" s="14" t="e">
        <f t="shared" si="299"/>
        <v>#DIV/0!</v>
      </c>
      <c r="CC298" s="14" t="e">
        <f t="shared" si="299"/>
        <v>#DIV/0!</v>
      </c>
      <c r="CD298" s="14" t="e">
        <f t="shared" si="299"/>
        <v>#DIV/0!</v>
      </c>
      <c r="CE298" s="14" t="e">
        <f t="shared" si="299"/>
        <v>#DIV/0!</v>
      </c>
      <c r="CF298" s="14" t="e">
        <f t="shared" si="299"/>
        <v>#DIV/0!</v>
      </c>
      <c r="CG298" s="14" t="e">
        <f t="shared" si="278"/>
        <v>#DIV/0!</v>
      </c>
      <c r="CH298" s="14" t="e">
        <f t="shared" si="278"/>
        <v>#DIV/0!</v>
      </c>
      <c r="CI298" s="14" t="e">
        <f t="shared" si="278"/>
        <v>#DIV/0!</v>
      </c>
      <c r="CJ298" s="14" t="e">
        <f t="shared" si="278"/>
        <v>#DIV/0!</v>
      </c>
      <c r="CK298" s="14" t="e">
        <f t="shared" si="278"/>
        <v>#DIV/0!</v>
      </c>
      <c r="CL298" s="14" t="e">
        <f t="shared" si="278"/>
        <v>#DIV/0!</v>
      </c>
      <c r="CM298" s="14" t="e">
        <f t="shared" si="278"/>
        <v>#DIV/0!</v>
      </c>
      <c r="CN298" s="14" t="e">
        <f t="shared" si="278"/>
        <v>#DIV/0!</v>
      </c>
      <c r="CO298" s="14" t="e">
        <f t="shared" si="278"/>
        <v>#DIV/0!</v>
      </c>
      <c r="CP298" s="14" t="e">
        <f t="shared" si="278"/>
        <v>#DIV/0!</v>
      </c>
      <c r="CQ298" s="14" t="e">
        <f t="shared" si="278"/>
        <v>#DIV/0!</v>
      </c>
      <c r="CR298" s="14" t="e">
        <f t="shared" si="278"/>
        <v>#DIV/0!</v>
      </c>
      <c r="CS298" s="14" t="e">
        <f t="shared" si="278"/>
        <v>#DIV/0!</v>
      </c>
      <c r="CT298" s="14" t="e">
        <f t="shared" si="278"/>
        <v>#DIV/0!</v>
      </c>
      <c r="CU298" s="14" t="e">
        <f t="shared" si="278"/>
        <v>#DIV/0!</v>
      </c>
      <c r="CV298" s="14" t="e">
        <f t="shared" si="278"/>
        <v>#DIV/0!</v>
      </c>
      <c r="CW298" s="14" t="e">
        <f t="shared" si="293"/>
        <v>#DIV/0!</v>
      </c>
      <c r="CX298" s="14" t="e">
        <f t="shared" si="282"/>
        <v>#DIV/0!</v>
      </c>
      <c r="CY298" s="14" t="e">
        <f t="shared" si="282"/>
        <v>#DIV/0!</v>
      </c>
      <c r="CZ298" s="14" t="e">
        <f t="shared" si="282"/>
        <v>#DIV/0!</v>
      </c>
      <c r="DA298" s="14" t="e">
        <f t="shared" si="282"/>
        <v>#DIV/0!</v>
      </c>
      <c r="DB298" s="14" t="e">
        <f t="shared" si="282"/>
        <v>#DIV/0!</v>
      </c>
      <c r="DC298" s="14" t="e">
        <f>AP297/$BM298</f>
        <v>#DIV/0!</v>
      </c>
      <c r="DD298" s="14" t="e">
        <f t="shared" si="282"/>
        <v>#DIV/0!</v>
      </c>
      <c r="DE298" s="14" t="e">
        <f t="shared" si="282"/>
        <v>#DIV/0!</v>
      </c>
      <c r="DF298" s="14" t="e">
        <f t="shared" si="282"/>
        <v>#DIV/0!</v>
      </c>
      <c r="DG298" s="14" t="e">
        <f t="shared" si="282"/>
        <v>#DIV/0!</v>
      </c>
      <c r="DH298" s="14" t="e">
        <f t="shared" si="282"/>
        <v>#DIV/0!</v>
      </c>
      <c r="DI298" s="14" t="e">
        <f t="shared" si="282"/>
        <v>#DIV/0!</v>
      </c>
      <c r="DJ298" s="14" t="e">
        <f t="shared" si="282"/>
        <v>#DIV/0!</v>
      </c>
      <c r="DK298" s="14" t="e">
        <f t="shared" si="282"/>
        <v>#DIV/0!</v>
      </c>
      <c r="DL298" s="14" t="e">
        <f t="shared" si="282"/>
        <v>#DIV/0!</v>
      </c>
      <c r="DM298" s="14" t="e">
        <f t="shared" si="282"/>
        <v>#DIV/0!</v>
      </c>
      <c r="DN298" s="14" t="e">
        <f t="shared" si="302"/>
        <v>#DIV/0!</v>
      </c>
      <c r="DO298" s="14" t="e">
        <f t="shared" si="302"/>
        <v>#DIV/0!</v>
      </c>
      <c r="DP298" s="14" t="e">
        <f t="shared" si="302"/>
        <v>#DIV/0!</v>
      </c>
      <c r="DQ298" s="14" t="e">
        <f t="shared" si="300"/>
        <v>#DIV/0!</v>
      </c>
      <c r="DR298" s="14" t="e">
        <f t="shared" si="300"/>
        <v>#DIV/0!</v>
      </c>
      <c r="DS298" s="14" t="e">
        <f t="shared" si="280"/>
        <v>#DIV/0!</v>
      </c>
      <c r="DT298" s="14" t="e">
        <f t="shared" si="259"/>
        <v>#DIV/0!</v>
      </c>
      <c r="DU298" s="14" t="e">
        <f t="shared" si="259"/>
        <v>#DIV/0!</v>
      </c>
      <c r="DV298" s="14" t="e">
        <f t="shared" si="259"/>
        <v>#DIV/0!</v>
      </c>
      <c r="DW298" s="14" t="e">
        <f t="shared" si="259"/>
        <v>#DIV/0!</v>
      </c>
      <c r="DX298" s="14" t="e">
        <f t="shared" si="259"/>
        <v>#DIV/0!</v>
      </c>
      <c r="DY298" s="14" t="e">
        <f t="shared" si="259"/>
        <v>#DIV/0!</v>
      </c>
      <c r="DZ298" s="14" t="e">
        <f t="shared" ref="DZ298:DZ318" si="311">SUM(BQ298:DY298)</f>
        <v>#DIV/0!</v>
      </c>
    </row>
    <row r="299" spans="3:130">
      <c r="C299" s="18">
        <v>2041</v>
      </c>
      <c r="D299" s="25"/>
      <c r="E299" s="25"/>
      <c r="F299" s="25"/>
      <c r="G299" s="25"/>
      <c r="H299" s="25"/>
      <c r="I299" s="25"/>
      <c r="J299" s="25"/>
      <c r="K299" s="25"/>
      <c r="L299" s="25"/>
      <c r="M299" s="25"/>
      <c r="N299" s="25"/>
      <c r="O299" s="25"/>
      <c r="P299" s="25"/>
      <c r="Q299" s="25"/>
      <c r="R299" s="25"/>
      <c r="S299" s="25"/>
      <c r="T299" s="25"/>
      <c r="U299" s="25"/>
      <c r="V299" s="25"/>
      <c r="W299" s="25"/>
      <c r="X299" s="25"/>
      <c r="Y299" s="25">
        <f t="shared" si="289"/>
        <v>0</v>
      </c>
      <c r="Z299" s="25">
        <f t="shared" si="290"/>
        <v>0</v>
      </c>
      <c r="AA299" s="25">
        <f t="shared" si="291"/>
        <v>0</v>
      </c>
      <c r="AB299" s="25">
        <f t="shared" si="292"/>
        <v>0</v>
      </c>
      <c r="AC299" s="25">
        <f t="shared" si="294"/>
        <v>0</v>
      </c>
      <c r="AD299" s="25">
        <f t="shared" si="295"/>
        <v>0</v>
      </c>
      <c r="AE299" s="25">
        <f t="shared" si="296"/>
        <v>0</v>
      </c>
      <c r="AF299" s="25">
        <f t="shared" si="297"/>
        <v>0</v>
      </c>
      <c r="AG299" s="25">
        <f t="shared" si="298"/>
        <v>0</v>
      </c>
      <c r="AH299" s="25">
        <f t="shared" si="301"/>
        <v>0</v>
      </c>
      <c r="AI299" s="25">
        <f t="shared" si="303"/>
        <v>0</v>
      </c>
      <c r="AJ299" s="25">
        <f t="shared" si="304"/>
        <v>0</v>
      </c>
      <c r="AK299" s="25">
        <f t="shared" si="305"/>
        <v>0</v>
      </c>
      <c r="AL299" s="25">
        <f t="shared" si="306"/>
        <v>0</v>
      </c>
      <c r="AM299" s="25">
        <f t="shared" si="307"/>
        <v>0</v>
      </c>
      <c r="AN299" s="25">
        <f t="shared" si="308"/>
        <v>0</v>
      </c>
      <c r="AO299" s="25">
        <f t="shared" si="309"/>
        <v>0</v>
      </c>
      <c r="AP299" s="25">
        <f t="shared" si="310"/>
        <v>0</v>
      </c>
      <c r="AQ299" s="25">
        <f t="shared" ref="AQ299:AQ317" si="312">VLOOKUP($C$105,$D$3:$K$63,$A$71,0)*(B260-B259)</f>
        <v>0</v>
      </c>
      <c r="AR299" s="25">
        <f>VLOOKUP($C$106,$D$3:$K$63,$A$71,0)*(B259-B258)</f>
        <v>0</v>
      </c>
      <c r="AS299" s="25">
        <f>VLOOKUP($C$107,$D$3:$K$63,$A$71,0)*B258</f>
        <v>0</v>
      </c>
      <c r="AT299" s="25"/>
      <c r="AU299" s="25"/>
      <c r="AV299" s="25"/>
      <c r="AW299" s="25"/>
      <c r="AX299" s="25"/>
      <c r="AY299" s="25"/>
      <c r="AZ299" s="25"/>
      <c r="BA299" s="25"/>
      <c r="BB299" s="25"/>
      <c r="BC299" s="25"/>
      <c r="BD299" s="25"/>
      <c r="BE299" s="25"/>
      <c r="BF299" s="25"/>
      <c r="BG299" s="25"/>
      <c r="BH299" s="25"/>
      <c r="BI299" s="25"/>
      <c r="BJ299" s="25"/>
      <c r="BK299" s="25"/>
      <c r="BL299" s="25"/>
      <c r="BM299" s="21">
        <f t="shared" si="261"/>
        <v>0</v>
      </c>
      <c r="BP299" s="18">
        <v>2041</v>
      </c>
      <c r="BQ299" s="14" t="e">
        <f t="shared" si="299"/>
        <v>#DIV/0!</v>
      </c>
      <c r="BR299" s="14" t="e">
        <f t="shared" si="299"/>
        <v>#DIV/0!</v>
      </c>
      <c r="BS299" s="14" t="e">
        <f t="shared" si="299"/>
        <v>#DIV/0!</v>
      </c>
      <c r="BT299" s="14" t="e">
        <f t="shared" si="299"/>
        <v>#DIV/0!</v>
      </c>
      <c r="BU299" s="14" t="e">
        <f t="shared" si="299"/>
        <v>#DIV/0!</v>
      </c>
      <c r="BV299" s="14" t="e">
        <f t="shared" si="299"/>
        <v>#DIV/0!</v>
      </c>
      <c r="BW299" s="14" t="e">
        <f t="shared" si="299"/>
        <v>#DIV/0!</v>
      </c>
      <c r="BX299" s="14" t="e">
        <f t="shared" si="299"/>
        <v>#DIV/0!</v>
      </c>
      <c r="BY299" s="14" t="e">
        <f t="shared" si="299"/>
        <v>#DIV/0!</v>
      </c>
      <c r="BZ299" s="14" t="e">
        <f t="shared" si="299"/>
        <v>#DIV/0!</v>
      </c>
      <c r="CA299" s="14" t="e">
        <f t="shared" si="299"/>
        <v>#DIV/0!</v>
      </c>
      <c r="CB299" s="14" t="e">
        <f t="shared" si="299"/>
        <v>#DIV/0!</v>
      </c>
      <c r="CC299" s="14" t="e">
        <f t="shared" si="299"/>
        <v>#DIV/0!</v>
      </c>
      <c r="CD299" s="14" t="e">
        <f t="shared" si="299"/>
        <v>#DIV/0!</v>
      </c>
      <c r="CE299" s="14" t="e">
        <f t="shared" si="299"/>
        <v>#DIV/0!</v>
      </c>
      <c r="CF299" s="14" t="e">
        <f t="shared" si="299"/>
        <v>#DIV/0!</v>
      </c>
      <c r="CG299" s="14" t="e">
        <f t="shared" si="278"/>
        <v>#DIV/0!</v>
      </c>
      <c r="CH299" s="14" t="e">
        <f t="shared" si="278"/>
        <v>#DIV/0!</v>
      </c>
      <c r="CI299" s="14" t="e">
        <f t="shared" si="278"/>
        <v>#DIV/0!</v>
      </c>
      <c r="CJ299" s="14" t="e">
        <f t="shared" si="278"/>
        <v>#DIV/0!</v>
      </c>
      <c r="CK299" s="14" t="e">
        <f t="shared" ref="CK299:CV318" si="313">X299/$BM299</f>
        <v>#DIV/0!</v>
      </c>
      <c r="CL299" s="14" t="e">
        <f t="shared" si="313"/>
        <v>#DIV/0!</v>
      </c>
      <c r="CM299" s="14" t="e">
        <f t="shared" si="313"/>
        <v>#DIV/0!</v>
      </c>
      <c r="CN299" s="14" t="e">
        <f t="shared" si="313"/>
        <v>#DIV/0!</v>
      </c>
      <c r="CO299" s="14" t="e">
        <f t="shared" si="313"/>
        <v>#DIV/0!</v>
      </c>
      <c r="CP299" s="14" t="e">
        <f t="shared" si="313"/>
        <v>#DIV/0!</v>
      </c>
      <c r="CQ299" s="14" t="e">
        <f t="shared" si="313"/>
        <v>#DIV/0!</v>
      </c>
      <c r="CR299" s="14" t="e">
        <f t="shared" si="313"/>
        <v>#DIV/0!</v>
      </c>
      <c r="CS299" s="14" t="e">
        <f t="shared" si="313"/>
        <v>#DIV/0!</v>
      </c>
      <c r="CT299" s="14" t="e">
        <f t="shared" si="313"/>
        <v>#DIV/0!</v>
      </c>
      <c r="CU299" s="14" t="e">
        <f t="shared" si="313"/>
        <v>#DIV/0!</v>
      </c>
      <c r="CV299" s="14" t="e">
        <f t="shared" si="313"/>
        <v>#DIV/0!</v>
      </c>
      <c r="CW299" s="14" t="e">
        <f t="shared" si="293"/>
        <v>#DIV/0!</v>
      </c>
      <c r="CX299" s="14" t="e">
        <f t="shared" si="282"/>
        <v>#DIV/0!</v>
      </c>
      <c r="CY299" s="14" t="e">
        <f t="shared" si="282"/>
        <v>#DIV/0!</v>
      </c>
      <c r="CZ299" s="14" t="e">
        <f t="shared" si="282"/>
        <v>#DIV/0!</v>
      </c>
      <c r="DA299" s="14" t="e">
        <f t="shared" si="282"/>
        <v>#DIV/0!</v>
      </c>
      <c r="DB299" s="14" t="e">
        <f t="shared" si="282"/>
        <v>#DIV/0!</v>
      </c>
      <c r="DC299" s="14" t="e">
        <f t="shared" si="282"/>
        <v>#DIV/0!</v>
      </c>
      <c r="DD299" s="14" t="e">
        <f t="shared" si="282"/>
        <v>#DIV/0!</v>
      </c>
      <c r="DE299" s="14" t="e">
        <f t="shared" si="282"/>
        <v>#DIV/0!</v>
      </c>
      <c r="DF299" s="14" t="e">
        <f t="shared" si="282"/>
        <v>#DIV/0!</v>
      </c>
      <c r="DG299" s="14" t="e">
        <f t="shared" si="282"/>
        <v>#DIV/0!</v>
      </c>
      <c r="DH299" s="14" t="e">
        <f t="shared" si="282"/>
        <v>#DIV/0!</v>
      </c>
      <c r="DI299" s="14" t="e">
        <f t="shared" si="282"/>
        <v>#DIV/0!</v>
      </c>
      <c r="DJ299" s="14" t="e">
        <f t="shared" si="282"/>
        <v>#DIV/0!</v>
      </c>
      <c r="DK299" s="14" t="e">
        <f t="shared" si="282"/>
        <v>#DIV/0!</v>
      </c>
      <c r="DL299" s="14" t="e">
        <f t="shared" si="282"/>
        <v>#DIV/0!</v>
      </c>
      <c r="DM299" s="14" t="e">
        <f t="shared" si="282"/>
        <v>#DIV/0!</v>
      </c>
      <c r="DN299" s="14" t="e">
        <f t="shared" si="302"/>
        <v>#DIV/0!</v>
      </c>
      <c r="DO299" s="14" t="e">
        <f t="shared" si="302"/>
        <v>#DIV/0!</v>
      </c>
      <c r="DP299" s="14" t="e">
        <f t="shared" si="302"/>
        <v>#DIV/0!</v>
      </c>
      <c r="DQ299" s="14" t="e">
        <f t="shared" si="300"/>
        <v>#DIV/0!</v>
      </c>
      <c r="DR299" s="14" t="e">
        <f t="shared" si="300"/>
        <v>#DIV/0!</v>
      </c>
      <c r="DS299" s="14" t="e">
        <f t="shared" si="280"/>
        <v>#DIV/0!</v>
      </c>
      <c r="DT299" s="14" t="e">
        <f t="shared" si="259"/>
        <v>#DIV/0!</v>
      </c>
      <c r="DU299" s="14" t="e">
        <f t="shared" si="259"/>
        <v>#DIV/0!</v>
      </c>
      <c r="DV299" s="14" t="e">
        <f t="shared" si="259"/>
        <v>#DIV/0!</v>
      </c>
      <c r="DW299" s="14" t="e">
        <f t="shared" si="259"/>
        <v>#DIV/0!</v>
      </c>
      <c r="DX299" s="14" t="e">
        <f t="shared" si="259"/>
        <v>#DIV/0!</v>
      </c>
      <c r="DY299" s="14" t="e">
        <f t="shared" si="259"/>
        <v>#DIV/0!</v>
      </c>
      <c r="DZ299" s="14" t="e">
        <f t="shared" si="311"/>
        <v>#DIV/0!</v>
      </c>
    </row>
    <row r="300" spans="3:130">
      <c r="C300" s="18">
        <v>2042</v>
      </c>
      <c r="D300" s="25"/>
      <c r="E300" s="25"/>
      <c r="F300" s="25"/>
      <c r="G300" s="25"/>
      <c r="H300" s="25"/>
      <c r="I300" s="25"/>
      <c r="J300" s="25"/>
      <c r="K300" s="25"/>
      <c r="L300" s="25"/>
      <c r="M300" s="25"/>
      <c r="N300" s="25"/>
      <c r="O300" s="25"/>
      <c r="P300" s="25"/>
      <c r="Q300" s="25"/>
      <c r="R300" s="25"/>
      <c r="S300" s="25"/>
      <c r="T300" s="25"/>
      <c r="U300" s="25"/>
      <c r="V300" s="25"/>
      <c r="W300" s="25"/>
      <c r="X300" s="25"/>
      <c r="Y300" s="25"/>
      <c r="Z300" s="25">
        <f t="shared" si="290"/>
        <v>0</v>
      </c>
      <c r="AA300" s="25">
        <f t="shared" si="291"/>
        <v>0</v>
      </c>
      <c r="AB300" s="25">
        <f t="shared" si="292"/>
        <v>0</v>
      </c>
      <c r="AC300" s="25">
        <f t="shared" si="294"/>
        <v>0</v>
      </c>
      <c r="AD300" s="25">
        <f t="shared" si="295"/>
        <v>0</v>
      </c>
      <c r="AE300" s="25">
        <f t="shared" si="296"/>
        <v>0</v>
      </c>
      <c r="AF300" s="25">
        <f t="shared" si="297"/>
        <v>0</v>
      </c>
      <c r="AG300" s="25">
        <f t="shared" si="298"/>
        <v>0</v>
      </c>
      <c r="AH300" s="25">
        <f t="shared" si="301"/>
        <v>0</v>
      </c>
      <c r="AI300" s="25">
        <f t="shared" si="303"/>
        <v>0</v>
      </c>
      <c r="AJ300" s="25">
        <f t="shared" si="304"/>
        <v>0</v>
      </c>
      <c r="AK300" s="25">
        <f t="shared" si="305"/>
        <v>0</v>
      </c>
      <c r="AL300" s="25">
        <f t="shared" si="306"/>
        <v>0</v>
      </c>
      <c r="AM300" s="25">
        <f t="shared" si="307"/>
        <v>0</v>
      </c>
      <c r="AN300" s="25">
        <f t="shared" si="308"/>
        <v>0</v>
      </c>
      <c r="AO300" s="25">
        <f t="shared" si="309"/>
        <v>0</v>
      </c>
      <c r="AP300" s="25">
        <f t="shared" si="310"/>
        <v>0</v>
      </c>
      <c r="AQ300" s="25">
        <f t="shared" si="312"/>
        <v>0</v>
      </c>
      <c r="AR300" s="25">
        <f t="shared" ref="AR300:AR318" si="314">VLOOKUP($C$106,$D$3:$K$63,$A$71,0)*(B260-B259)</f>
        <v>0</v>
      </c>
      <c r="AS300" s="25">
        <f>VLOOKUP($C$107,$D$3:$K$63,$A$71,0)*(B259-B258)</f>
        <v>0</v>
      </c>
      <c r="AT300" s="25">
        <f>VLOOKUP($C$108,$D$3:$K$63,$A$71,0)*B258</f>
        <v>0</v>
      </c>
      <c r="AU300" s="25"/>
      <c r="AV300" s="25"/>
      <c r="AW300" s="25"/>
      <c r="AX300" s="25"/>
      <c r="AY300" s="25"/>
      <c r="AZ300" s="25"/>
      <c r="BA300" s="25"/>
      <c r="BB300" s="25"/>
      <c r="BC300" s="25"/>
      <c r="BD300" s="25"/>
      <c r="BE300" s="25"/>
      <c r="BF300" s="25"/>
      <c r="BG300" s="25"/>
      <c r="BH300" s="25"/>
      <c r="BI300" s="25"/>
      <c r="BJ300" s="25"/>
      <c r="BK300" s="25"/>
      <c r="BL300" s="25"/>
      <c r="BM300" s="21">
        <f t="shared" si="261"/>
        <v>0</v>
      </c>
      <c r="BP300" s="18">
        <v>2042</v>
      </c>
      <c r="BQ300" s="14" t="e">
        <f t="shared" si="299"/>
        <v>#DIV/0!</v>
      </c>
      <c r="BR300" s="14" t="e">
        <f t="shared" si="299"/>
        <v>#DIV/0!</v>
      </c>
      <c r="BS300" s="14" t="e">
        <f t="shared" si="299"/>
        <v>#DIV/0!</v>
      </c>
      <c r="BT300" s="14" t="e">
        <f t="shared" si="299"/>
        <v>#DIV/0!</v>
      </c>
      <c r="BU300" s="14" t="e">
        <f t="shared" si="299"/>
        <v>#DIV/0!</v>
      </c>
      <c r="BV300" s="14" t="e">
        <f t="shared" si="299"/>
        <v>#DIV/0!</v>
      </c>
      <c r="BW300" s="14" t="e">
        <f t="shared" si="299"/>
        <v>#DIV/0!</v>
      </c>
      <c r="BX300" s="14" t="e">
        <f t="shared" si="299"/>
        <v>#DIV/0!</v>
      </c>
      <c r="BY300" s="14" t="e">
        <f t="shared" si="299"/>
        <v>#DIV/0!</v>
      </c>
      <c r="BZ300" s="14" t="e">
        <f t="shared" si="299"/>
        <v>#DIV/0!</v>
      </c>
      <c r="CA300" s="14" t="e">
        <f t="shared" si="299"/>
        <v>#DIV/0!</v>
      </c>
      <c r="CB300" s="14" t="e">
        <f t="shared" si="299"/>
        <v>#DIV/0!</v>
      </c>
      <c r="CC300" s="14" t="e">
        <f t="shared" si="299"/>
        <v>#DIV/0!</v>
      </c>
      <c r="CD300" s="14" t="e">
        <f t="shared" si="299"/>
        <v>#DIV/0!</v>
      </c>
      <c r="CE300" s="14" t="e">
        <f t="shared" si="299"/>
        <v>#DIV/0!</v>
      </c>
      <c r="CF300" s="14" t="e">
        <f t="shared" si="299"/>
        <v>#DIV/0!</v>
      </c>
      <c r="CG300" s="14" t="e">
        <f t="shared" ref="CG300:CJ318" si="315">T300/$BM300</f>
        <v>#DIV/0!</v>
      </c>
      <c r="CH300" s="14" t="e">
        <f t="shared" si="315"/>
        <v>#DIV/0!</v>
      </c>
      <c r="CI300" s="14" t="e">
        <f t="shared" si="315"/>
        <v>#DIV/0!</v>
      </c>
      <c r="CJ300" s="14" t="e">
        <f t="shared" si="315"/>
        <v>#DIV/0!</v>
      </c>
      <c r="CK300" s="14" t="e">
        <f t="shared" si="313"/>
        <v>#DIV/0!</v>
      </c>
      <c r="CL300" s="14" t="e">
        <f t="shared" si="313"/>
        <v>#DIV/0!</v>
      </c>
      <c r="CM300" s="14" t="e">
        <f t="shared" si="313"/>
        <v>#DIV/0!</v>
      </c>
      <c r="CN300" s="14" t="e">
        <f t="shared" si="313"/>
        <v>#DIV/0!</v>
      </c>
      <c r="CO300" s="14" t="e">
        <f t="shared" si="313"/>
        <v>#DIV/0!</v>
      </c>
      <c r="CP300" s="14" t="e">
        <f t="shared" si="313"/>
        <v>#DIV/0!</v>
      </c>
      <c r="CQ300" s="14" t="e">
        <f t="shared" si="313"/>
        <v>#DIV/0!</v>
      </c>
      <c r="CR300" s="14" t="e">
        <f t="shared" si="313"/>
        <v>#DIV/0!</v>
      </c>
      <c r="CS300" s="14" t="e">
        <f t="shared" si="313"/>
        <v>#DIV/0!</v>
      </c>
      <c r="CT300" s="14" t="e">
        <f t="shared" si="313"/>
        <v>#DIV/0!</v>
      </c>
      <c r="CU300" s="14" t="e">
        <f t="shared" si="313"/>
        <v>#DIV/0!</v>
      </c>
      <c r="CV300" s="14" t="e">
        <f t="shared" si="313"/>
        <v>#DIV/0!</v>
      </c>
      <c r="CW300" s="14" t="e">
        <f t="shared" si="293"/>
        <v>#DIV/0!</v>
      </c>
      <c r="CX300" s="14" t="e">
        <f t="shared" si="282"/>
        <v>#DIV/0!</v>
      </c>
      <c r="CY300" s="14" t="e">
        <f t="shared" si="282"/>
        <v>#DIV/0!</v>
      </c>
      <c r="CZ300" s="14" t="e">
        <f t="shared" si="282"/>
        <v>#DIV/0!</v>
      </c>
      <c r="DA300" s="14" t="e">
        <f t="shared" si="282"/>
        <v>#DIV/0!</v>
      </c>
      <c r="DB300" s="14" t="e">
        <f t="shared" si="282"/>
        <v>#DIV/0!</v>
      </c>
      <c r="DC300" s="14" t="e">
        <f t="shared" si="282"/>
        <v>#DIV/0!</v>
      </c>
      <c r="DD300" s="14" t="e">
        <f t="shared" si="282"/>
        <v>#DIV/0!</v>
      </c>
      <c r="DE300" s="14" t="e">
        <f t="shared" si="282"/>
        <v>#DIV/0!</v>
      </c>
      <c r="DF300" s="14" t="e">
        <f t="shared" si="282"/>
        <v>#DIV/0!</v>
      </c>
      <c r="DG300" s="14" t="e">
        <f t="shared" si="282"/>
        <v>#DIV/0!</v>
      </c>
      <c r="DH300" s="14" t="e">
        <f t="shared" si="282"/>
        <v>#DIV/0!</v>
      </c>
      <c r="DI300" s="14" t="e">
        <f t="shared" si="282"/>
        <v>#DIV/0!</v>
      </c>
      <c r="DJ300" s="14" t="e">
        <f t="shared" si="282"/>
        <v>#DIV/0!</v>
      </c>
      <c r="DK300" s="14" t="e">
        <f t="shared" si="282"/>
        <v>#DIV/0!</v>
      </c>
      <c r="DL300" s="14" t="e">
        <f t="shared" si="282"/>
        <v>#DIV/0!</v>
      </c>
      <c r="DM300" s="14" t="e">
        <f t="shared" si="282"/>
        <v>#DIV/0!</v>
      </c>
      <c r="DN300" s="14" t="e">
        <f t="shared" si="302"/>
        <v>#DIV/0!</v>
      </c>
      <c r="DO300" s="14" t="e">
        <f t="shared" si="302"/>
        <v>#DIV/0!</v>
      </c>
      <c r="DP300" s="14" t="e">
        <f t="shared" si="302"/>
        <v>#DIV/0!</v>
      </c>
      <c r="DQ300" s="14" t="e">
        <f t="shared" si="300"/>
        <v>#DIV/0!</v>
      </c>
      <c r="DR300" s="14" t="e">
        <f t="shared" si="300"/>
        <v>#DIV/0!</v>
      </c>
      <c r="DS300" s="14" t="e">
        <f t="shared" si="280"/>
        <v>#DIV/0!</v>
      </c>
      <c r="DT300" s="14" t="e">
        <f t="shared" si="259"/>
        <v>#DIV/0!</v>
      </c>
      <c r="DU300" s="14" t="e">
        <f t="shared" si="259"/>
        <v>#DIV/0!</v>
      </c>
      <c r="DV300" s="14" t="e">
        <f t="shared" si="259"/>
        <v>#DIV/0!</v>
      </c>
      <c r="DW300" s="14" t="e">
        <f t="shared" ref="DW300:DY318" si="316">BJ300/$BM300</f>
        <v>#DIV/0!</v>
      </c>
      <c r="DX300" s="14" t="e">
        <f t="shared" si="316"/>
        <v>#DIV/0!</v>
      </c>
      <c r="DY300" s="14" t="e">
        <f t="shared" si="316"/>
        <v>#DIV/0!</v>
      </c>
      <c r="DZ300" s="14" t="e">
        <f t="shared" si="311"/>
        <v>#DIV/0!</v>
      </c>
    </row>
    <row r="301" spans="3:130">
      <c r="C301" s="18">
        <v>2043</v>
      </c>
      <c r="D301" s="25"/>
      <c r="E301" s="25"/>
      <c r="F301" s="25"/>
      <c r="G301" s="25"/>
      <c r="H301" s="25"/>
      <c r="I301" s="25"/>
      <c r="J301" s="25"/>
      <c r="K301" s="25"/>
      <c r="L301" s="25"/>
      <c r="M301" s="25"/>
      <c r="N301" s="25"/>
      <c r="O301" s="25"/>
      <c r="P301" s="25"/>
      <c r="Q301" s="25"/>
      <c r="R301" s="25"/>
      <c r="S301" s="25"/>
      <c r="T301" s="25"/>
      <c r="U301" s="25"/>
      <c r="V301" s="25"/>
      <c r="W301" s="25"/>
      <c r="X301" s="25"/>
      <c r="Y301" s="25"/>
      <c r="Z301" s="25"/>
      <c r="AA301" s="25">
        <f t="shared" si="291"/>
        <v>0</v>
      </c>
      <c r="AB301" s="25">
        <f t="shared" si="292"/>
        <v>0</v>
      </c>
      <c r="AC301" s="25">
        <f t="shared" si="294"/>
        <v>0</v>
      </c>
      <c r="AD301" s="25">
        <f t="shared" si="295"/>
        <v>0</v>
      </c>
      <c r="AE301" s="25">
        <f t="shared" si="296"/>
        <v>0</v>
      </c>
      <c r="AF301" s="25">
        <f t="shared" si="297"/>
        <v>0</v>
      </c>
      <c r="AG301" s="25">
        <f t="shared" si="298"/>
        <v>0</v>
      </c>
      <c r="AH301" s="25">
        <f t="shared" si="301"/>
        <v>0</v>
      </c>
      <c r="AI301" s="25">
        <f t="shared" si="303"/>
        <v>0</v>
      </c>
      <c r="AJ301" s="25">
        <f t="shared" si="304"/>
        <v>0</v>
      </c>
      <c r="AK301" s="25">
        <f t="shared" si="305"/>
        <v>0</v>
      </c>
      <c r="AL301" s="25">
        <f t="shared" si="306"/>
        <v>0</v>
      </c>
      <c r="AM301" s="25">
        <f t="shared" si="307"/>
        <v>0</v>
      </c>
      <c r="AN301" s="25">
        <f t="shared" si="308"/>
        <v>0</v>
      </c>
      <c r="AO301" s="25">
        <f t="shared" si="309"/>
        <v>0</v>
      </c>
      <c r="AP301" s="25">
        <f t="shared" si="310"/>
        <v>0</v>
      </c>
      <c r="AQ301" s="25">
        <f t="shared" si="312"/>
        <v>0</v>
      </c>
      <c r="AR301" s="25">
        <f t="shared" si="314"/>
        <v>0</v>
      </c>
      <c r="AS301" s="25">
        <f t="shared" ref="AS301:AS318" si="317">VLOOKUP($C$107,$D$3:$K$63,$A$71,0)*(B260-B259)</f>
        <v>0</v>
      </c>
      <c r="AT301" s="25">
        <f>VLOOKUP($C$108,$D$3:$K$63,$A$71,0)*(B259-B258)</f>
        <v>0</v>
      </c>
      <c r="AU301" s="25">
        <f>VLOOKUP($C$109,$D$3:$K$63,$A$71,0)*B258</f>
        <v>0</v>
      </c>
      <c r="AV301" s="25"/>
      <c r="AW301" s="25"/>
      <c r="AX301" s="25"/>
      <c r="AY301" s="25"/>
      <c r="AZ301" s="25"/>
      <c r="BA301" s="25"/>
      <c r="BB301" s="25"/>
      <c r="BC301" s="25"/>
      <c r="BD301" s="25"/>
      <c r="BE301" s="25"/>
      <c r="BF301" s="25"/>
      <c r="BG301" s="25"/>
      <c r="BH301" s="25"/>
      <c r="BI301" s="25"/>
      <c r="BJ301" s="25"/>
      <c r="BK301" s="25"/>
      <c r="BL301" s="25"/>
      <c r="BM301" s="21">
        <f t="shared" si="261"/>
        <v>0</v>
      </c>
      <c r="BP301" s="18">
        <v>2043</v>
      </c>
      <c r="BQ301" s="14" t="e">
        <f t="shared" si="299"/>
        <v>#DIV/0!</v>
      </c>
      <c r="BR301" s="14" t="e">
        <f t="shared" si="299"/>
        <v>#DIV/0!</v>
      </c>
      <c r="BS301" s="14" t="e">
        <f t="shared" si="299"/>
        <v>#DIV/0!</v>
      </c>
      <c r="BT301" s="14" t="e">
        <f t="shared" si="299"/>
        <v>#DIV/0!</v>
      </c>
      <c r="BU301" s="14" t="e">
        <f t="shared" si="299"/>
        <v>#DIV/0!</v>
      </c>
      <c r="BV301" s="14" t="e">
        <f t="shared" si="299"/>
        <v>#DIV/0!</v>
      </c>
      <c r="BW301" s="14" t="e">
        <f t="shared" si="299"/>
        <v>#DIV/0!</v>
      </c>
      <c r="BX301" s="14" t="e">
        <f t="shared" si="299"/>
        <v>#DIV/0!</v>
      </c>
      <c r="BY301" s="14" t="e">
        <f t="shared" si="299"/>
        <v>#DIV/0!</v>
      </c>
      <c r="BZ301" s="14" t="e">
        <f t="shared" si="299"/>
        <v>#DIV/0!</v>
      </c>
      <c r="CA301" s="14" t="e">
        <f t="shared" si="299"/>
        <v>#DIV/0!</v>
      </c>
      <c r="CB301" s="14" t="e">
        <f t="shared" si="299"/>
        <v>#DIV/0!</v>
      </c>
      <c r="CC301" s="14" t="e">
        <f t="shared" si="299"/>
        <v>#DIV/0!</v>
      </c>
      <c r="CD301" s="14" t="e">
        <f t="shared" si="299"/>
        <v>#DIV/0!</v>
      </c>
      <c r="CE301" s="14" t="e">
        <f t="shared" si="299"/>
        <v>#DIV/0!</v>
      </c>
      <c r="CF301" s="14" t="e">
        <f t="shared" si="299"/>
        <v>#DIV/0!</v>
      </c>
      <c r="CG301" s="14" t="e">
        <f t="shared" si="315"/>
        <v>#DIV/0!</v>
      </c>
      <c r="CH301" s="14" t="e">
        <f t="shared" si="315"/>
        <v>#DIV/0!</v>
      </c>
      <c r="CI301" s="14" t="e">
        <f t="shared" si="315"/>
        <v>#DIV/0!</v>
      </c>
      <c r="CJ301" s="14" t="e">
        <f t="shared" si="315"/>
        <v>#DIV/0!</v>
      </c>
      <c r="CK301" s="14" t="e">
        <f t="shared" si="313"/>
        <v>#DIV/0!</v>
      </c>
      <c r="CL301" s="14" t="e">
        <f t="shared" si="313"/>
        <v>#DIV/0!</v>
      </c>
      <c r="CM301" s="14" t="e">
        <f t="shared" si="313"/>
        <v>#DIV/0!</v>
      </c>
      <c r="CN301" s="14" t="e">
        <f t="shared" si="313"/>
        <v>#DIV/0!</v>
      </c>
      <c r="CO301" s="14" t="e">
        <f t="shared" si="313"/>
        <v>#DIV/0!</v>
      </c>
      <c r="CP301" s="14" t="e">
        <f t="shared" si="313"/>
        <v>#DIV/0!</v>
      </c>
      <c r="CQ301" s="14" t="e">
        <f t="shared" si="313"/>
        <v>#DIV/0!</v>
      </c>
      <c r="CR301" s="14" t="e">
        <f t="shared" si="313"/>
        <v>#DIV/0!</v>
      </c>
      <c r="CS301" s="14" t="e">
        <f t="shared" si="313"/>
        <v>#DIV/0!</v>
      </c>
      <c r="CT301" s="14" t="e">
        <f t="shared" si="313"/>
        <v>#DIV/0!</v>
      </c>
      <c r="CU301" s="14" t="e">
        <f t="shared" si="313"/>
        <v>#DIV/0!</v>
      </c>
      <c r="CV301" s="14" t="e">
        <f t="shared" si="313"/>
        <v>#DIV/0!</v>
      </c>
      <c r="CW301" s="14" t="e">
        <f t="shared" si="293"/>
        <v>#DIV/0!</v>
      </c>
      <c r="CX301" s="14" t="e">
        <f t="shared" si="282"/>
        <v>#DIV/0!</v>
      </c>
      <c r="CY301" s="14" t="e">
        <f t="shared" ref="CY301:DM317" si="318">AL301/$BM301</f>
        <v>#DIV/0!</v>
      </c>
      <c r="CZ301" s="14" t="e">
        <f t="shared" si="318"/>
        <v>#DIV/0!</v>
      </c>
      <c r="DA301" s="14" t="e">
        <f t="shared" si="318"/>
        <v>#DIV/0!</v>
      </c>
      <c r="DB301" s="14" t="e">
        <f t="shared" si="318"/>
        <v>#DIV/0!</v>
      </c>
      <c r="DC301" s="14" t="e">
        <f t="shared" si="318"/>
        <v>#DIV/0!</v>
      </c>
      <c r="DD301" s="14" t="e">
        <f t="shared" si="318"/>
        <v>#DIV/0!</v>
      </c>
      <c r="DE301" s="14" t="e">
        <f t="shared" si="318"/>
        <v>#DIV/0!</v>
      </c>
      <c r="DF301" s="14" t="e">
        <f t="shared" si="318"/>
        <v>#DIV/0!</v>
      </c>
      <c r="DG301" s="14" t="e">
        <f t="shared" si="318"/>
        <v>#DIV/0!</v>
      </c>
      <c r="DH301" s="14" t="e">
        <f t="shared" si="318"/>
        <v>#DIV/0!</v>
      </c>
      <c r="DI301" s="14" t="e">
        <f t="shared" si="318"/>
        <v>#DIV/0!</v>
      </c>
      <c r="DJ301" s="14" t="e">
        <f t="shared" si="318"/>
        <v>#DIV/0!</v>
      </c>
      <c r="DK301" s="14" t="e">
        <f t="shared" si="318"/>
        <v>#DIV/0!</v>
      </c>
      <c r="DL301" s="14" t="e">
        <f t="shared" si="318"/>
        <v>#DIV/0!</v>
      </c>
      <c r="DM301" s="14" t="e">
        <f t="shared" si="318"/>
        <v>#DIV/0!</v>
      </c>
      <c r="DN301" s="14" t="e">
        <f t="shared" si="302"/>
        <v>#DIV/0!</v>
      </c>
      <c r="DO301" s="14" t="e">
        <f t="shared" si="302"/>
        <v>#DIV/0!</v>
      </c>
      <c r="DP301" s="14" t="e">
        <f t="shared" si="302"/>
        <v>#DIV/0!</v>
      </c>
      <c r="DQ301" s="14" t="e">
        <f t="shared" si="300"/>
        <v>#DIV/0!</v>
      </c>
      <c r="DR301" s="14" t="e">
        <f t="shared" si="300"/>
        <v>#DIV/0!</v>
      </c>
      <c r="DS301" s="14" t="e">
        <f t="shared" si="280"/>
        <v>#DIV/0!</v>
      </c>
      <c r="DT301" s="14" t="e">
        <f t="shared" si="280"/>
        <v>#DIV/0!</v>
      </c>
      <c r="DU301" s="14" t="e">
        <f t="shared" si="280"/>
        <v>#DIV/0!</v>
      </c>
      <c r="DV301" s="14" t="e">
        <f t="shared" si="280"/>
        <v>#DIV/0!</v>
      </c>
      <c r="DW301" s="14" t="e">
        <f t="shared" si="316"/>
        <v>#DIV/0!</v>
      </c>
      <c r="DX301" s="14" t="e">
        <f t="shared" si="316"/>
        <v>#DIV/0!</v>
      </c>
      <c r="DY301" s="14" t="e">
        <f t="shared" si="316"/>
        <v>#DIV/0!</v>
      </c>
      <c r="DZ301" s="14" t="e">
        <f t="shared" si="311"/>
        <v>#DIV/0!</v>
      </c>
    </row>
    <row r="302" spans="3:130">
      <c r="C302" s="18">
        <v>2044</v>
      </c>
      <c r="D302" s="25"/>
      <c r="E302" s="25"/>
      <c r="F302" s="25"/>
      <c r="G302" s="25"/>
      <c r="H302" s="25"/>
      <c r="I302" s="25"/>
      <c r="J302" s="25"/>
      <c r="K302" s="25"/>
      <c r="L302" s="25"/>
      <c r="M302" s="25"/>
      <c r="N302" s="25"/>
      <c r="O302" s="25"/>
      <c r="P302" s="25"/>
      <c r="Q302" s="25"/>
      <c r="R302" s="25"/>
      <c r="S302" s="25"/>
      <c r="T302" s="25"/>
      <c r="U302" s="25"/>
      <c r="V302" s="25"/>
      <c r="W302" s="25"/>
      <c r="X302" s="25"/>
      <c r="Y302" s="25"/>
      <c r="Z302" s="25"/>
      <c r="AA302" s="25"/>
      <c r="AB302" s="25">
        <f t="shared" si="292"/>
        <v>0</v>
      </c>
      <c r="AC302" s="25">
        <f t="shared" si="294"/>
        <v>0</v>
      </c>
      <c r="AD302" s="25">
        <f t="shared" si="295"/>
        <v>0</v>
      </c>
      <c r="AE302" s="25">
        <f t="shared" si="296"/>
        <v>0</v>
      </c>
      <c r="AF302" s="25">
        <f t="shared" si="297"/>
        <v>0</v>
      </c>
      <c r="AG302" s="25">
        <f t="shared" si="298"/>
        <v>0</v>
      </c>
      <c r="AH302" s="25">
        <f t="shared" si="301"/>
        <v>0</v>
      </c>
      <c r="AI302" s="25">
        <f t="shared" si="303"/>
        <v>0</v>
      </c>
      <c r="AJ302" s="25">
        <f t="shared" si="304"/>
        <v>0</v>
      </c>
      <c r="AK302" s="25">
        <f t="shared" si="305"/>
        <v>0</v>
      </c>
      <c r="AL302" s="25">
        <f t="shared" si="306"/>
        <v>0</v>
      </c>
      <c r="AM302" s="25">
        <f t="shared" si="307"/>
        <v>0</v>
      </c>
      <c r="AN302" s="25">
        <f t="shared" si="308"/>
        <v>0</v>
      </c>
      <c r="AO302" s="25">
        <f t="shared" si="309"/>
        <v>0</v>
      </c>
      <c r="AP302" s="25">
        <f t="shared" si="310"/>
        <v>0</v>
      </c>
      <c r="AQ302" s="25">
        <f t="shared" si="312"/>
        <v>0</v>
      </c>
      <c r="AR302" s="25">
        <f t="shared" si="314"/>
        <v>0</v>
      </c>
      <c r="AS302" s="25">
        <f t="shared" si="317"/>
        <v>0</v>
      </c>
      <c r="AT302" s="25">
        <f t="shared" ref="AT302:AT318" si="319">VLOOKUP($C$108,$D$3:$K$63,$A$71,0)*(B260-B259)</f>
        <v>0</v>
      </c>
      <c r="AU302" s="25">
        <f>VLOOKUP($C$109,$D$3:$K$63,$A$71,0)*(B259-B258)</f>
        <v>0</v>
      </c>
      <c r="AV302" s="25">
        <f>VLOOKUP($C$110,$D$3:$K$63,$A$71,0)*B258</f>
        <v>0</v>
      </c>
      <c r="AW302" s="25"/>
      <c r="AX302" s="25"/>
      <c r="AY302" s="25"/>
      <c r="AZ302" s="25"/>
      <c r="BA302" s="25"/>
      <c r="BB302" s="25"/>
      <c r="BC302" s="25"/>
      <c r="BD302" s="25"/>
      <c r="BE302" s="25"/>
      <c r="BF302" s="25"/>
      <c r="BG302" s="25"/>
      <c r="BH302" s="25"/>
      <c r="BI302" s="25"/>
      <c r="BJ302" s="25"/>
      <c r="BK302" s="25"/>
      <c r="BL302" s="25"/>
      <c r="BM302" s="21">
        <f t="shared" si="261"/>
        <v>0</v>
      </c>
      <c r="BP302" s="18">
        <v>2044</v>
      </c>
      <c r="BQ302" s="14" t="e">
        <f t="shared" si="299"/>
        <v>#DIV/0!</v>
      </c>
      <c r="BR302" s="14" t="e">
        <f t="shared" si="299"/>
        <v>#DIV/0!</v>
      </c>
      <c r="BS302" s="14" t="e">
        <f t="shared" si="299"/>
        <v>#DIV/0!</v>
      </c>
      <c r="BT302" s="14" t="e">
        <f t="shared" si="299"/>
        <v>#DIV/0!</v>
      </c>
      <c r="BU302" s="14" t="e">
        <f t="shared" si="299"/>
        <v>#DIV/0!</v>
      </c>
      <c r="BV302" s="14" t="e">
        <f t="shared" si="299"/>
        <v>#DIV/0!</v>
      </c>
      <c r="BW302" s="14" t="e">
        <f t="shared" si="299"/>
        <v>#DIV/0!</v>
      </c>
      <c r="BX302" s="14" t="e">
        <f t="shared" si="299"/>
        <v>#DIV/0!</v>
      </c>
      <c r="BY302" s="14" t="e">
        <f t="shared" si="299"/>
        <v>#DIV/0!</v>
      </c>
      <c r="BZ302" s="14" t="e">
        <f t="shared" si="299"/>
        <v>#DIV/0!</v>
      </c>
      <c r="CA302" s="14" t="e">
        <f t="shared" si="299"/>
        <v>#DIV/0!</v>
      </c>
      <c r="CB302" s="14" t="e">
        <f t="shared" si="299"/>
        <v>#DIV/0!</v>
      </c>
      <c r="CC302" s="14" t="e">
        <f t="shared" si="299"/>
        <v>#DIV/0!</v>
      </c>
      <c r="CD302" s="14" t="e">
        <f t="shared" si="299"/>
        <v>#DIV/0!</v>
      </c>
      <c r="CE302" s="14" t="e">
        <f t="shared" si="299"/>
        <v>#DIV/0!</v>
      </c>
      <c r="CF302" s="14" t="e">
        <f t="shared" si="299"/>
        <v>#DIV/0!</v>
      </c>
      <c r="CG302" s="14" t="e">
        <f t="shared" si="315"/>
        <v>#DIV/0!</v>
      </c>
      <c r="CH302" s="14" t="e">
        <f t="shared" si="315"/>
        <v>#DIV/0!</v>
      </c>
      <c r="CI302" s="14" t="e">
        <f t="shared" si="315"/>
        <v>#DIV/0!</v>
      </c>
      <c r="CJ302" s="14" t="e">
        <f t="shared" si="315"/>
        <v>#DIV/0!</v>
      </c>
      <c r="CK302" s="14" t="e">
        <f t="shared" si="313"/>
        <v>#DIV/0!</v>
      </c>
      <c r="CL302" s="14" t="e">
        <f t="shared" si="313"/>
        <v>#DIV/0!</v>
      </c>
      <c r="CM302" s="14" t="e">
        <f t="shared" si="313"/>
        <v>#DIV/0!</v>
      </c>
      <c r="CN302" s="14" t="e">
        <f t="shared" si="313"/>
        <v>#DIV/0!</v>
      </c>
      <c r="CO302" s="14" t="e">
        <f t="shared" si="313"/>
        <v>#DIV/0!</v>
      </c>
      <c r="CP302" s="14" t="e">
        <f t="shared" si="313"/>
        <v>#DIV/0!</v>
      </c>
      <c r="CQ302" s="14" t="e">
        <f t="shared" si="313"/>
        <v>#DIV/0!</v>
      </c>
      <c r="CR302" s="14" t="e">
        <f t="shared" si="313"/>
        <v>#DIV/0!</v>
      </c>
      <c r="CS302" s="14" t="e">
        <f t="shared" si="313"/>
        <v>#DIV/0!</v>
      </c>
      <c r="CT302" s="14" t="e">
        <f t="shared" si="313"/>
        <v>#DIV/0!</v>
      </c>
      <c r="CU302" s="14" t="e">
        <f t="shared" si="313"/>
        <v>#DIV/0!</v>
      </c>
      <c r="CV302" s="14" t="e">
        <f t="shared" si="313"/>
        <v>#DIV/0!</v>
      </c>
      <c r="CW302" s="14" t="e">
        <f t="shared" si="293"/>
        <v>#DIV/0!</v>
      </c>
      <c r="CX302" s="14" t="e">
        <f t="shared" si="293"/>
        <v>#DIV/0!</v>
      </c>
      <c r="CY302" s="14" t="e">
        <f t="shared" si="318"/>
        <v>#DIV/0!</v>
      </c>
      <c r="CZ302" s="14" t="e">
        <f t="shared" si="318"/>
        <v>#DIV/0!</v>
      </c>
      <c r="DA302" s="14" t="e">
        <f t="shared" si="318"/>
        <v>#DIV/0!</v>
      </c>
      <c r="DB302" s="14" t="e">
        <f t="shared" si="318"/>
        <v>#DIV/0!</v>
      </c>
      <c r="DC302" s="14" t="e">
        <f t="shared" si="318"/>
        <v>#DIV/0!</v>
      </c>
      <c r="DD302" s="14" t="e">
        <f t="shared" si="318"/>
        <v>#DIV/0!</v>
      </c>
      <c r="DE302" s="14" t="e">
        <f t="shared" si="318"/>
        <v>#DIV/0!</v>
      </c>
      <c r="DF302" s="14" t="e">
        <f t="shared" si="318"/>
        <v>#DIV/0!</v>
      </c>
      <c r="DG302" s="14" t="e">
        <f t="shared" si="318"/>
        <v>#DIV/0!</v>
      </c>
      <c r="DH302" s="14" t="e">
        <f t="shared" si="318"/>
        <v>#DIV/0!</v>
      </c>
      <c r="DI302" s="14" t="e">
        <f t="shared" si="318"/>
        <v>#DIV/0!</v>
      </c>
      <c r="DJ302" s="14" t="e">
        <f t="shared" si="318"/>
        <v>#DIV/0!</v>
      </c>
      <c r="DK302" s="14" t="e">
        <f t="shared" si="318"/>
        <v>#DIV/0!</v>
      </c>
      <c r="DL302" s="14" t="e">
        <f t="shared" si="318"/>
        <v>#DIV/0!</v>
      </c>
      <c r="DM302" s="14" t="e">
        <f t="shared" si="318"/>
        <v>#DIV/0!</v>
      </c>
      <c r="DN302" s="14" t="e">
        <f t="shared" si="302"/>
        <v>#DIV/0!</v>
      </c>
      <c r="DO302" s="14" t="e">
        <f t="shared" si="302"/>
        <v>#DIV/0!</v>
      </c>
      <c r="DP302" s="14" t="e">
        <f t="shared" si="302"/>
        <v>#DIV/0!</v>
      </c>
      <c r="DQ302" s="14" t="e">
        <f t="shared" si="300"/>
        <v>#DIV/0!</v>
      </c>
      <c r="DR302" s="14" t="e">
        <f t="shared" si="300"/>
        <v>#DIV/0!</v>
      </c>
      <c r="DS302" s="14" t="e">
        <f t="shared" si="280"/>
        <v>#DIV/0!</v>
      </c>
      <c r="DT302" s="14" t="e">
        <f t="shared" si="280"/>
        <v>#DIV/0!</v>
      </c>
      <c r="DU302" s="14" t="e">
        <f t="shared" si="280"/>
        <v>#DIV/0!</v>
      </c>
      <c r="DV302" s="14" t="e">
        <f t="shared" si="280"/>
        <v>#DIV/0!</v>
      </c>
      <c r="DW302" s="14" t="e">
        <f t="shared" si="316"/>
        <v>#DIV/0!</v>
      </c>
      <c r="DX302" s="14" t="e">
        <f t="shared" si="316"/>
        <v>#DIV/0!</v>
      </c>
      <c r="DY302" s="14" t="e">
        <f t="shared" si="316"/>
        <v>#DIV/0!</v>
      </c>
      <c r="DZ302" s="14" t="e">
        <f t="shared" si="311"/>
        <v>#DIV/0!</v>
      </c>
    </row>
    <row r="303" spans="3:130">
      <c r="C303" s="18">
        <v>2045</v>
      </c>
      <c r="D303" s="25"/>
      <c r="E303" s="25"/>
      <c r="F303" s="25"/>
      <c r="G303" s="25"/>
      <c r="H303" s="25"/>
      <c r="I303" s="25"/>
      <c r="J303" s="25"/>
      <c r="K303" s="25"/>
      <c r="L303" s="25"/>
      <c r="M303" s="25"/>
      <c r="N303" s="25"/>
      <c r="O303" s="25"/>
      <c r="P303" s="25"/>
      <c r="Q303" s="25"/>
      <c r="R303" s="25"/>
      <c r="S303" s="25"/>
      <c r="T303" s="25"/>
      <c r="U303" s="25"/>
      <c r="V303" s="25"/>
      <c r="W303" s="25"/>
      <c r="X303" s="25"/>
      <c r="Y303" s="25"/>
      <c r="Z303" s="25"/>
      <c r="AA303" s="25"/>
      <c r="AB303" s="25"/>
      <c r="AC303" s="25">
        <f t="shared" si="294"/>
        <v>0</v>
      </c>
      <c r="AD303" s="25">
        <f t="shared" si="295"/>
        <v>0</v>
      </c>
      <c r="AE303" s="25">
        <f t="shared" si="296"/>
        <v>0</v>
      </c>
      <c r="AF303" s="25">
        <f t="shared" si="297"/>
        <v>0</v>
      </c>
      <c r="AG303" s="25">
        <f t="shared" si="298"/>
        <v>0</v>
      </c>
      <c r="AH303" s="25">
        <f t="shared" si="301"/>
        <v>0</v>
      </c>
      <c r="AI303" s="25">
        <f t="shared" si="303"/>
        <v>0</v>
      </c>
      <c r="AJ303" s="25">
        <f t="shared" si="304"/>
        <v>0</v>
      </c>
      <c r="AK303" s="25">
        <f t="shared" si="305"/>
        <v>0</v>
      </c>
      <c r="AL303" s="25">
        <f t="shared" si="306"/>
        <v>0</v>
      </c>
      <c r="AM303" s="25">
        <f t="shared" si="307"/>
        <v>0</v>
      </c>
      <c r="AN303" s="25">
        <f t="shared" si="308"/>
        <v>0</v>
      </c>
      <c r="AO303" s="25">
        <f t="shared" si="309"/>
        <v>0</v>
      </c>
      <c r="AP303" s="25">
        <f t="shared" si="310"/>
        <v>0</v>
      </c>
      <c r="AQ303" s="25">
        <f t="shared" si="312"/>
        <v>0</v>
      </c>
      <c r="AR303" s="25">
        <f t="shared" si="314"/>
        <v>0</v>
      </c>
      <c r="AS303" s="25">
        <f t="shared" si="317"/>
        <v>0</v>
      </c>
      <c r="AT303" s="25">
        <f t="shared" si="319"/>
        <v>0</v>
      </c>
      <c r="AU303" s="25">
        <f t="shared" ref="AU303:AU318" si="320">VLOOKUP($C$109,$D$3:$K$63,$A$71,0)*(B260-B259)</f>
        <v>0</v>
      </c>
      <c r="AV303" s="25">
        <f>VLOOKUP($C$110,$D$3:$K$63,$A$71,0)*(B259-B258)</f>
        <v>0</v>
      </c>
      <c r="AW303" s="25">
        <f>VLOOKUP($C$111,$D$3:$K$63,$A$71,0)*B258</f>
        <v>0</v>
      </c>
      <c r="AX303" s="25"/>
      <c r="AY303" s="25"/>
      <c r="AZ303" s="25"/>
      <c r="BA303" s="25"/>
      <c r="BB303" s="25"/>
      <c r="BC303" s="25"/>
      <c r="BD303" s="25"/>
      <c r="BE303" s="25"/>
      <c r="BF303" s="25"/>
      <c r="BG303" s="25"/>
      <c r="BH303" s="25"/>
      <c r="BI303" s="25"/>
      <c r="BJ303" s="25"/>
      <c r="BK303" s="25"/>
      <c r="BL303" s="25"/>
      <c r="BM303" s="21">
        <f t="shared" si="261"/>
        <v>0</v>
      </c>
      <c r="BP303" s="18">
        <v>2045</v>
      </c>
      <c r="BQ303" s="14" t="e">
        <f t="shared" si="299"/>
        <v>#DIV/0!</v>
      </c>
      <c r="BR303" s="14" t="e">
        <f t="shared" si="299"/>
        <v>#DIV/0!</v>
      </c>
      <c r="BS303" s="14" t="e">
        <f t="shared" si="299"/>
        <v>#DIV/0!</v>
      </c>
      <c r="BT303" s="14" t="e">
        <f t="shared" si="299"/>
        <v>#DIV/0!</v>
      </c>
      <c r="BU303" s="14" t="e">
        <f t="shared" si="299"/>
        <v>#DIV/0!</v>
      </c>
      <c r="BV303" s="14" t="e">
        <f t="shared" si="299"/>
        <v>#DIV/0!</v>
      </c>
      <c r="BW303" s="14" t="e">
        <f t="shared" si="299"/>
        <v>#DIV/0!</v>
      </c>
      <c r="BX303" s="14" t="e">
        <f t="shared" si="299"/>
        <v>#DIV/0!</v>
      </c>
      <c r="BY303" s="14" t="e">
        <f t="shared" si="299"/>
        <v>#DIV/0!</v>
      </c>
      <c r="BZ303" s="14" t="e">
        <f t="shared" si="299"/>
        <v>#DIV/0!</v>
      </c>
      <c r="CA303" s="14" t="e">
        <f t="shared" si="299"/>
        <v>#DIV/0!</v>
      </c>
      <c r="CB303" s="14" t="e">
        <f t="shared" si="299"/>
        <v>#DIV/0!</v>
      </c>
      <c r="CC303" s="14" t="e">
        <f t="shared" si="299"/>
        <v>#DIV/0!</v>
      </c>
      <c r="CD303" s="14" t="e">
        <f t="shared" si="299"/>
        <v>#DIV/0!</v>
      </c>
      <c r="CE303" s="14" t="e">
        <f t="shared" si="299"/>
        <v>#DIV/0!</v>
      </c>
      <c r="CF303" s="14" t="e">
        <f t="shared" si="299"/>
        <v>#DIV/0!</v>
      </c>
      <c r="CG303" s="14" t="e">
        <f t="shared" si="315"/>
        <v>#DIV/0!</v>
      </c>
      <c r="CH303" s="14" t="e">
        <f t="shared" si="315"/>
        <v>#DIV/0!</v>
      </c>
      <c r="CI303" s="14" t="e">
        <f t="shared" si="315"/>
        <v>#DIV/0!</v>
      </c>
      <c r="CJ303" s="14" t="e">
        <f t="shared" si="315"/>
        <v>#DIV/0!</v>
      </c>
      <c r="CK303" s="14" t="e">
        <f t="shared" si="313"/>
        <v>#DIV/0!</v>
      </c>
      <c r="CL303" s="14" t="e">
        <f t="shared" si="313"/>
        <v>#DIV/0!</v>
      </c>
      <c r="CM303" s="14" t="e">
        <f t="shared" si="313"/>
        <v>#DIV/0!</v>
      </c>
      <c r="CN303" s="14" t="e">
        <f t="shared" si="313"/>
        <v>#DIV/0!</v>
      </c>
      <c r="CO303" s="14" t="e">
        <f t="shared" si="313"/>
        <v>#DIV/0!</v>
      </c>
      <c r="CP303" s="14" t="e">
        <f t="shared" si="313"/>
        <v>#DIV/0!</v>
      </c>
      <c r="CQ303" s="14" t="e">
        <f t="shared" si="313"/>
        <v>#DIV/0!</v>
      </c>
      <c r="CR303" s="14" t="e">
        <f t="shared" si="313"/>
        <v>#DIV/0!</v>
      </c>
      <c r="CS303" s="14" t="e">
        <f t="shared" si="313"/>
        <v>#DIV/0!</v>
      </c>
      <c r="CT303" s="14" t="e">
        <f t="shared" si="313"/>
        <v>#DIV/0!</v>
      </c>
      <c r="CU303" s="14" t="e">
        <f t="shared" si="313"/>
        <v>#DIV/0!</v>
      </c>
      <c r="CV303" s="14" t="e">
        <f t="shared" si="313"/>
        <v>#DIV/0!</v>
      </c>
      <c r="CW303" s="14" t="e">
        <f t="shared" si="293"/>
        <v>#DIV/0!</v>
      </c>
      <c r="CX303" s="14" t="e">
        <f t="shared" si="293"/>
        <v>#DIV/0!</v>
      </c>
      <c r="CY303" s="14" t="e">
        <f t="shared" si="318"/>
        <v>#DIV/0!</v>
      </c>
      <c r="CZ303" s="14" t="e">
        <f t="shared" si="318"/>
        <v>#DIV/0!</v>
      </c>
      <c r="DA303" s="14" t="e">
        <f t="shared" si="318"/>
        <v>#DIV/0!</v>
      </c>
      <c r="DB303" s="14" t="e">
        <f t="shared" si="318"/>
        <v>#DIV/0!</v>
      </c>
      <c r="DC303" s="14" t="e">
        <f t="shared" si="318"/>
        <v>#DIV/0!</v>
      </c>
      <c r="DD303" s="14" t="e">
        <f t="shared" si="318"/>
        <v>#DIV/0!</v>
      </c>
      <c r="DE303" s="14" t="e">
        <f t="shared" si="318"/>
        <v>#DIV/0!</v>
      </c>
      <c r="DF303" s="14" t="e">
        <f t="shared" si="318"/>
        <v>#DIV/0!</v>
      </c>
      <c r="DG303" s="14" t="e">
        <f t="shared" si="318"/>
        <v>#DIV/0!</v>
      </c>
      <c r="DH303" s="14" t="e">
        <f t="shared" si="318"/>
        <v>#DIV/0!</v>
      </c>
      <c r="DI303" s="14" t="e">
        <f t="shared" si="318"/>
        <v>#DIV/0!</v>
      </c>
      <c r="DJ303" s="14" t="e">
        <f t="shared" si="318"/>
        <v>#DIV/0!</v>
      </c>
      <c r="DK303" s="14" t="e">
        <f t="shared" si="318"/>
        <v>#DIV/0!</v>
      </c>
      <c r="DL303" s="14" t="e">
        <f t="shared" si="318"/>
        <v>#DIV/0!</v>
      </c>
      <c r="DM303" s="14" t="e">
        <f t="shared" si="318"/>
        <v>#DIV/0!</v>
      </c>
      <c r="DN303" s="14" t="e">
        <f t="shared" si="302"/>
        <v>#DIV/0!</v>
      </c>
      <c r="DO303" s="14" t="e">
        <f t="shared" si="302"/>
        <v>#DIV/0!</v>
      </c>
      <c r="DP303" s="14" t="e">
        <f t="shared" si="302"/>
        <v>#DIV/0!</v>
      </c>
      <c r="DQ303" s="14" t="e">
        <f t="shared" si="300"/>
        <v>#DIV/0!</v>
      </c>
      <c r="DR303" s="14" t="e">
        <f t="shared" si="300"/>
        <v>#DIV/0!</v>
      </c>
      <c r="DS303" s="14" t="e">
        <f t="shared" si="280"/>
        <v>#DIV/0!</v>
      </c>
      <c r="DT303" s="14" t="e">
        <f t="shared" si="280"/>
        <v>#DIV/0!</v>
      </c>
      <c r="DU303" s="14" t="e">
        <f t="shared" si="280"/>
        <v>#DIV/0!</v>
      </c>
      <c r="DV303" s="14" t="e">
        <f t="shared" si="280"/>
        <v>#DIV/0!</v>
      </c>
      <c r="DW303" s="14" t="e">
        <f t="shared" si="316"/>
        <v>#DIV/0!</v>
      </c>
      <c r="DX303" s="14" t="e">
        <f t="shared" si="316"/>
        <v>#DIV/0!</v>
      </c>
      <c r="DY303" s="14" t="e">
        <f t="shared" si="316"/>
        <v>#DIV/0!</v>
      </c>
      <c r="DZ303" s="14" t="e">
        <f t="shared" si="311"/>
        <v>#DIV/0!</v>
      </c>
    </row>
    <row r="304" spans="3:130">
      <c r="C304" s="18">
        <v>2046</v>
      </c>
      <c r="D304" s="25"/>
      <c r="E304" s="25"/>
      <c r="F304" s="25"/>
      <c r="G304" s="25"/>
      <c r="H304" s="25"/>
      <c r="I304" s="25"/>
      <c r="J304" s="25"/>
      <c r="K304" s="25"/>
      <c r="L304" s="25"/>
      <c r="M304" s="25"/>
      <c r="N304" s="25"/>
      <c r="O304" s="25"/>
      <c r="P304" s="25"/>
      <c r="Q304" s="25"/>
      <c r="R304" s="25"/>
      <c r="S304" s="25"/>
      <c r="T304" s="25"/>
      <c r="U304" s="25"/>
      <c r="V304" s="25"/>
      <c r="W304" s="25"/>
      <c r="X304" s="25"/>
      <c r="Y304" s="25"/>
      <c r="Z304" s="25"/>
      <c r="AA304" s="25"/>
      <c r="AB304" s="25"/>
      <c r="AC304" s="25"/>
      <c r="AD304" s="25">
        <f t="shared" si="295"/>
        <v>0</v>
      </c>
      <c r="AE304" s="25">
        <f t="shared" si="296"/>
        <v>0</v>
      </c>
      <c r="AF304" s="25">
        <f t="shared" si="297"/>
        <v>0</v>
      </c>
      <c r="AG304" s="25">
        <f t="shared" si="298"/>
        <v>0</v>
      </c>
      <c r="AH304" s="25">
        <f t="shared" si="301"/>
        <v>0</v>
      </c>
      <c r="AI304" s="25">
        <f t="shared" si="303"/>
        <v>0</v>
      </c>
      <c r="AJ304" s="25">
        <f t="shared" si="304"/>
        <v>0</v>
      </c>
      <c r="AK304" s="25">
        <f t="shared" si="305"/>
        <v>0</v>
      </c>
      <c r="AL304" s="25">
        <f t="shared" si="306"/>
        <v>0</v>
      </c>
      <c r="AM304" s="25">
        <f t="shared" si="307"/>
        <v>0</v>
      </c>
      <c r="AN304" s="25">
        <f t="shared" si="308"/>
        <v>0</v>
      </c>
      <c r="AO304" s="25">
        <f t="shared" si="309"/>
        <v>0</v>
      </c>
      <c r="AP304" s="25">
        <f t="shared" si="310"/>
        <v>0</v>
      </c>
      <c r="AQ304" s="25">
        <f t="shared" si="312"/>
        <v>0</v>
      </c>
      <c r="AR304" s="25">
        <f t="shared" si="314"/>
        <v>0</v>
      </c>
      <c r="AS304" s="25">
        <f t="shared" si="317"/>
        <v>0</v>
      </c>
      <c r="AT304" s="25">
        <f t="shared" si="319"/>
        <v>0</v>
      </c>
      <c r="AU304" s="25">
        <f t="shared" si="320"/>
        <v>0</v>
      </c>
      <c r="AV304" s="25">
        <f t="shared" ref="AV304:AV318" si="321">VLOOKUP($C$110,$D$3:$K$63,$A$71,0)*(B260-B259)</f>
        <v>0</v>
      </c>
      <c r="AW304" s="25">
        <f>VLOOKUP($C$111,$D$3:$K$63,$A$71,0)*(B259-B258)</f>
        <v>0</v>
      </c>
      <c r="AX304" s="25">
        <f>VLOOKUP($C$112,$D$3:$K$63,$A$71,0)*B258</f>
        <v>0</v>
      </c>
      <c r="AY304" s="25"/>
      <c r="AZ304" s="25"/>
      <c r="BA304" s="25"/>
      <c r="BB304" s="25"/>
      <c r="BC304" s="25"/>
      <c r="BD304" s="25"/>
      <c r="BE304" s="25"/>
      <c r="BF304" s="25"/>
      <c r="BG304" s="25"/>
      <c r="BH304" s="25"/>
      <c r="BI304" s="25"/>
      <c r="BJ304" s="25"/>
      <c r="BK304" s="25"/>
      <c r="BL304" s="25"/>
      <c r="BM304" s="21">
        <f t="shared" si="261"/>
        <v>0</v>
      </c>
      <c r="BP304" s="18">
        <v>2046</v>
      </c>
      <c r="BQ304" s="14" t="e">
        <f t="shared" si="299"/>
        <v>#DIV/0!</v>
      </c>
      <c r="BR304" s="14" t="e">
        <f t="shared" si="299"/>
        <v>#DIV/0!</v>
      </c>
      <c r="BS304" s="14" t="e">
        <f t="shared" si="299"/>
        <v>#DIV/0!</v>
      </c>
      <c r="BT304" s="14" t="e">
        <f t="shared" si="299"/>
        <v>#DIV/0!</v>
      </c>
      <c r="BU304" s="14" t="e">
        <f t="shared" si="299"/>
        <v>#DIV/0!</v>
      </c>
      <c r="BV304" s="14" t="e">
        <f t="shared" si="299"/>
        <v>#DIV/0!</v>
      </c>
      <c r="BW304" s="14" t="e">
        <f t="shared" si="299"/>
        <v>#DIV/0!</v>
      </c>
      <c r="BX304" s="14" t="e">
        <f t="shared" si="299"/>
        <v>#DIV/0!</v>
      </c>
      <c r="BY304" s="14" t="e">
        <f t="shared" si="299"/>
        <v>#DIV/0!</v>
      </c>
      <c r="BZ304" s="14" t="e">
        <f t="shared" si="299"/>
        <v>#DIV/0!</v>
      </c>
      <c r="CA304" s="14" t="e">
        <f t="shared" si="299"/>
        <v>#DIV/0!</v>
      </c>
      <c r="CB304" s="14" t="e">
        <f t="shared" si="299"/>
        <v>#DIV/0!</v>
      </c>
      <c r="CC304" s="14" t="e">
        <f t="shared" si="299"/>
        <v>#DIV/0!</v>
      </c>
      <c r="CD304" s="14" t="e">
        <f t="shared" si="299"/>
        <v>#DIV/0!</v>
      </c>
      <c r="CE304" s="14" t="e">
        <f t="shared" si="299"/>
        <v>#DIV/0!</v>
      </c>
      <c r="CF304" s="14" t="e">
        <f t="shared" ref="CF304:CF318" si="322">S304/$BM304</f>
        <v>#DIV/0!</v>
      </c>
      <c r="CG304" s="14" t="e">
        <f t="shared" si="315"/>
        <v>#DIV/0!</v>
      </c>
      <c r="CH304" s="14" t="e">
        <f t="shared" si="315"/>
        <v>#DIV/0!</v>
      </c>
      <c r="CI304" s="14" t="e">
        <f t="shared" si="315"/>
        <v>#DIV/0!</v>
      </c>
      <c r="CJ304" s="14" t="e">
        <f t="shared" si="315"/>
        <v>#DIV/0!</v>
      </c>
      <c r="CK304" s="14" t="e">
        <f t="shared" si="313"/>
        <v>#DIV/0!</v>
      </c>
      <c r="CL304" s="14" t="e">
        <f t="shared" si="313"/>
        <v>#DIV/0!</v>
      </c>
      <c r="CM304" s="14" t="e">
        <f t="shared" si="313"/>
        <v>#DIV/0!</v>
      </c>
      <c r="CN304" s="14" t="e">
        <f t="shared" si="313"/>
        <v>#DIV/0!</v>
      </c>
      <c r="CO304" s="14" t="e">
        <f t="shared" si="313"/>
        <v>#DIV/0!</v>
      </c>
      <c r="CP304" s="14" t="e">
        <f t="shared" si="313"/>
        <v>#DIV/0!</v>
      </c>
      <c r="CQ304" s="14" t="e">
        <f t="shared" si="313"/>
        <v>#DIV/0!</v>
      </c>
      <c r="CR304" s="14" t="e">
        <f t="shared" si="313"/>
        <v>#DIV/0!</v>
      </c>
      <c r="CS304" s="14" t="e">
        <f t="shared" si="313"/>
        <v>#DIV/0!</v>
      </c>
      <c r="CT304" s="14" t="e">
        <f t="shared" si="313"/>
        <v>#DIV/0!</v>
      </c>
      <c r="CU304" s="14" t="e">
        <f t="shared" si="313"/>
        <v>#DIV/0!</v>
      </c>
      <c r="CV304" s="14" t="e">
        <f t="shared" si="313"/>
        <v>#DIV/0!</v>
      </c>
      <c r="CW304" s="14" t="e">
        <f t="shared" si="293"/>
        <v>#DIV/0!</v>
      </c>
      <c r="CX304" s="14" t="e">
        <f t="shared" si="293"/>
        <v>#DIV/0!</v>
      </c>
      <c r="CY304" s="14" t="e">
        <f t="shared" si="318"/>
        <v>#DIV/0!</v>
      </c>
      <c r="CZ304" s="14" t="e">
        <f t="shared" si="318"/>
        <v>#DIV/0!</v>
      </c>
      <c r="DA304" s="14" t="e">
        <f t="shared" si="318"/>
        <v>#DIV/0!</v>
      </c>
      <c r="DB304" s="14" t="e">
        <f t="shared" si="318"/>
        <v>#DIV/0!</v>
      </c>
      <c r="DC304" s="14" t="e">
        <f t="shared" si="318"/>
        <v>#DIV/0!</v>
      </c>
      <c r="DD304" s="14" t="e">
        <f t="shared" si="318"/>
        <v>#DIV/0!</v>
      </c>
      <c r="DE304" s="14" t="e">
        <f t="shared" si="318"/>
        <v>#DIV/0!</v>
      </c>
      <c r="DF304" s="14" t="e">
        <f t="shared" si="318"/>
        <v>#DIV/0!</v>
      </c>
      <c r="DG304" s="14" t="e">
        <f t="shared" si="318"/>
        <v>#DIV/0!</v>
      </c>
      <c r="DH304" s="14" t="e">
        <f t="shared" si="318"/>
        <v>#DIV/0!</v>
      </c>
      <c r="DI304" s="14" t="e">
        <f t="shared" si="318"/>
        <v>#DIV/0!</v>
      </c>
      <c r="DJ304" s="14" t="e">
        <f t="shared" si="318"/>
        <v>#DIV/0!</v>
      </c>
      <c r="DK304" s="14" t="e">
        <f t="shared" si="318"/>
        <v>#DIV/0!</v>
      </c>
      <c r="DL304" s="14" t="e">
        <f t="shared" si="318"/>
        <v>#DIV/0!</v>
      </c>
      <c r="DM304" s="14" t="e">
        <f t="shared" si="318"/>
        <v>#DIV/0!</v>
      </c>
      <c r="DN304" s="14" t="e">
        <f t="shared" si="302"/>
        <v>#DIV/0!</v>
      </c>
      <c r="DO304" s="14" t="e">
        <f t="shared" si="302"/>
        <v>#DIV/0!</v>
      </c>
      <c r="DP304" s="14" t="e">
        <f t="shared" si="302"/>
        <v>#DIV/0!</v>
      </c>
      <c r="DQ304" s="14" t="e">
        <f t="shared" si="300"/>
        <v>#DIV/0!</v>
      </c>
      <c r="DR304" s="14" t="e">
        <f t="shared" si="300"/>
        <v>#DIV/0!</v>
      </c>
      <c r="DS304" s="14" t="e">
        <f t="shared" si="280"/>
        <v>#DIV/0!</v>
      </c>
      <c r="DT304" s="14" t="e">
        <f t="shared" si="280"/>
        <v>#DIV/0!</v>
      </c>
      <c r="DU304" s="14" t="e">
        <f t="shared" si="280"/>
        <v>#DIV/0!</v>
      </c>
      <c r="DV304" s="14" t="e">
        <f t="shared" si="280"/>
        <v>#DIV/0!</v>
      </c>
      <c r="DW304" s="14" t="e">
        <f t="shared" si="316"/>
        <v>#DIV/0!</v>
      </c>
      <c r="DX304" s="14" t="e">
        <f t="shared" si="316"/>
        <v>#DIV/0!</v>
      </c>
      <c r="DY304" s="14" t="e">
        <f t="shared" si="316"/>
        <v>#DIV/0!</v>
      </c>
      <c r="DZ304" s="14" t="e">
        <f t="shared" si="311"/>
        <v>#DIV/0!</v>
      </c>
    </row>
    <row r="305" spans="2:130">
      <c r="C305" s="18">
        <v>2047</v>
      </c>
      <c r="D305" s="25"/>
      <c r="E305" s="25"/>
      <c r="F305" s="25"/>
      <c r="G305" s="25"/>
      <c r="H305" s="25"/>
      <c r="I305" s="25"/>
      <c r="J305" s="25"/>
      <c r="K305" s="25"/>
      <c r="L305" s="25"/>
      <c r="M305" s="25"/>
      <c r="N305" s="25"/>
      <c r="O305" s="25"/>
      <c r="P305" s="25"/>
      <c r="Q305" s="25"/>
      <c r="R305" s="25"/>
      <c r="S305" s="25"/>
      <c r="T305" s="25"/>
      <c r="U305" s="25"/>
      <c r="V305" s="25"/>
      <c r="W305" s="25"/>
      <c r="X305" s="25"/>
      <c r="Y305" s="25"/>
      <c r="Z305" s="25"/>
      <c r="AA305" s="25"/>
      <c r="AB305" s="25"/>
      <c r="AC305" s="25"/>
      <c r="AD305" s="25"/>
      <c r="AE305" s="25">
        <f t="shared" si="296"/>
        <v>0</v>
      </c>
      <c r="AF305" s="25">
        <f t="shared" si="297"/>
        <v>0</v>
      </c>
      <c r="AG305" s="25">
        <f t="shared" si="298"/>
        <v>0</v>
      </c>
      <c r="AH305" s="25">
        <f t="shared" si="301"/>
        <v>0</v>
      </c>
      <c r="AI305" s="25">
        <f t="shared" si="303"/>
        <v>0</v>
      </c>
      <c r="AJ305" s="25">
        <f t="shared" si="304"/>
        <v>0</v>
      </c>
      <c r="AK305" s="25">
        <f t="shared" si="305"/>
        <v>0</v>
      </c>
      <c r="AL305" s="25">
        <f t="shared" si="306"/>
        <v>0</v>
      </c>
      <c r="AM305" s="25">
        <f t="shared" si="307"/>
        <v>0</v>
      </c>
      <c r="AN305" s="25">
        <f t="shared" si="308"/>
        <v>0</v>
      </c>
      <c r="AO305" s="25">
        <f t="shared" si="309"/>
        <v>0</v>
      </c>
      <c r="AP305" s="25">
        <f t="shared" si="310"/>
        <v>0</v>
      </c>
      <c r="AQ305" s="25">
        <f t="shared" si="312"/>
        <v>0</v>
      </c>
      <c r="AR305" s="25">
        <f t="shared" si="314"/>
        <v>0</v>
      </c>
      <c r="AS305" s="25">
        <f t="shared" si="317"/>
        <v>0</v>
      </c>
      <c r="AT305" s="25">
        <f t="shared" si="319"/>
        <v>0</v>
      </c>
      <c r="AU305" s="25">
        <f t="shared" si="320"/>
        <v>0</v>
      </c>
      <c r="AV305" s="25">
        <f t="shared" si="321"/>
        <v>0</v>
      </c>
      <c r="AW305" s="25">
        <f t="shared" ref="AW305:AW318" si="323">VLOOKUP($C$111,$D$3:$K$63,$A$71,0)*(B260-B259)</f>
        <v>0</v>
      </c>
      <c r="AX305" s="25">
        <f>VLOOKUP($C$112,$D$3:$K$63,$A$71,0)*(B259-B258)</f>
        <v>0</v>
      </c>
      <c r="AY305" s="25">
        <f>VLOOKUP($C$113,$D$3:$K$63,$A$71,0)*B258</f>
        <v>0</v>
      </c>
      <c r="AZ305" s="25"/>
      <c r="BA305" s="25"/>
      <c r="BB305" s="25"/>
      <c r="BC305" s="25"/>
      <c r="BD305" s="25"/>
      <c r="BE305" s="25"/>
      <c r="BF305" s="25"/>
      <c r="BG305" s="25"/>
      <c r="BH305" s="25"/>
      <c r="BI305" s="25"/>
      <c r="BJ305" s="25"/>
      <c r="BK305" s="25"/>
      <c r="BL305" s="25"/>
      <c r="BM305" s="21">
        <f t="shared" si="261"/>
        <v>0</v>
      </c>
      <c r="BP305" s="18">
        <v>2047</v>
      </c>
      <c r="BQ305" s="14" t="e">
        <f t="shared" ref="BQ305:CE318" si="324">D305/$BM305</f>
        <v>#DIV/0!</v>
      </c>
      <c r="BR305" s="14" t="e">
        <f t="shared" si="324"/>
        <v>#DIV/0!</v>
      </c>
      <c r="BS305" s="14" t="e">
        <f t="shared" si="324"/>
        <v>#DIV/0!</v>
      </c>
      <c r="BT305" s="14" t="e">
        <f t="shared" si="324"/>
        <v>#DIV/0!</v>
      </c>
      <c r="BU305" s="14" t="e">
        <f t="shared" si="324"/>
        <v>#DIV/0!</v>
      </c>
      <c r="BV305" s="14" t="e">
        <f t="shared" si="324"/>
        <v>#DIV/0!</v>
      </c>
      <c r="BW305" s="14" t="e">
        <f t="shared" si="324"/>
        <v>#DIV/0!</v>
      </c>
      <c r="BX305" s="14" t="e">
        <f t="shared" si="324"/>
        <v>#DIV/0!</v>
      </c>
      <c r="BY305" s="14" t="e">
        <f t="shared" si="324"/>
        <v>#DIV/0!</v>
      </c>
      <c r="BZ305" s="14" t="e">
        <f t="shared" si="324"/>
        <v>#DIV/0!</v>
      </c>
      <c r="CA305" s="14" t="e">
        <f t="shared" si="324"/>
        <v>#DIV/0!</v>
      </c>
      <c r="CB305" s="14" t="e">
        <f t="shared" si="324"/>
        <v>#DIV/0!</v>
      </c>
      <c r="CC305" s="14" t="e">
        <f t="shared" si="324"/>
        <v>#DIV/0!</v>
      </c>
      <c r="CD305" s="14" t="e">
        <f t="shared" si="324"/>
        <v>#DIV/0!</v>
      </c>
      <c r="CE305" s="14" t="e">
        <f t="shared" si="324"/>
        <v>#DIV/0!</v>
      </c>
      <c r="CF305" s="14" t="e">
        <f t="shared" si="322"/>
        <v>#DIV/0!</v>
      </c>
      <c r="CG305" s="14" t="e">
        <f t="shared" si="315"/>
        <v>#DIV/0!</v>
      </c>
      <c r="CH305" s="14" t="e">
        <f t="shared" si="315"/>
        <v>#DIV/0!</v>
      </c>
      <c r="CI305" s="14" t="e">
        <f t="shared" si="315"/>
        <v>#DIV/0!</v>
      </c>
      <c r="CJ305" s="14" t="e">
        <f t="shared" si="315"/>
        <v>#DIV/0!</v>
      </c>
      <c r="CK305" s="14" t="e">
        <f t="shared" si="313"/>
        <v>#DIV/0!</v>
      </c>
      <c r="CL305" s="14" t="e">
        <f t="shared" si="313"/>
        <v>#DIV/0!</v>
      </c>
      <c r="CM305" s="14" t="e">
        <f t="shared" si="313"/>
        <v>#DIV/0!</v>
      </c>
      <c r="CN305" s="14" t="e">
        <f t="shared" si="313"/>
        <v>#DIV/0!</v>
      </c>
      <c r="CO305" s="14" t="e">
        <f t="shared" si="313"/>
        <v>#DIV/0!</v>
      </c>
      <c r="CP305" s="14" t="e">
        <f t="shared" si="313"/>
        <v>#DIV/0!</v>
      </c>
      <c r="CQ305" s="14" t="e">
        <f t="shared" si="313"/>
        <v>#DIV/0!</v>
      </c>
      <c r="CR305" s="14" t="e">
        <f t="shared" si="313"/>
        <v>#DIV/0!</v>
      </c>
      <c r="CS305" s="14" t="e">
        <f t="shared" si="313"/>
        <v>#DIV/0!</v>
      </c>
      <c r="CT305" s="14" t="e">
        <f t="shared" si="313"/>
        <v>#DIV/0!</v>
      </c>
      <c r="CU305" s="14" t="e">
        <f t="shared" si="313"/>
        <v>#DIV/0!</v>
      </c>
      <c r="CV305" s="14" t="e">
        <f t="shared" si="313"/>
        <v>#DIV/0!</v>
      </c>
      <c r="CW305" s="14" t="e">
        <f t="shared" si="293"/>
        <v>#DIV/0!</v>
      </c>
      <c r="CX305" s="14" t="e">
        <f t="shared" si="293"/>
        <v>#DIV/0!</v>
      </c>
      <c r="CY305" s="14" t="e">
        <f t="shared" si="318"/>
        <v>#DIV/0!</v>
      </c>
      <c r="CZ305" s="14" t="e">
        <f t="shared" si="318"/>
        <v>#DIV/0!</v>
      </c>
      <c r="DA305" s="14" t="e">
        <f t="shared" si="318"/>
        <v>#DIV/0!</v>
      </c>
      <c r="DB305" s="14" t="e">
        <f t="shared" si="318"/>
        <v>#DIV/0!</v>
      </c>
      <c r="DC305" s="14" t="e">
        <f t="shared" si="318"/>
        <v>#DIV/0!</v>
      </c>
      <c r="DD305" s="14" t="e">
        <f t="shared" si="318"/>
        <v>#DIV/0!</v>
      </c>
      <c r="DE305" s="14" t="e">
        <f t="shared" si="318"/>
        <v>#DIV/0!</v>
      </c>
      <c r="DF305" s="14" t="e">
        <f t="shared" si="318"/>
        <v>#DIV/0!</v>
      </c>
      <c r="DG305" s="14" t="e">
        <f t="shared" si="318"/>
        <v>#DIV/0!</v>
      </c>
      <c r="DH305" s="14" t="e">
        <f t="shared" si="318"/>
        <v>#DIV/0!</v>
      </c>
      <c r="DI305" s="14" t="e">
        <f t="shared" si="318"/>
        <v>#DIV/0!</v>
      </c>
      <c r="DJ305" s="14" t="e">
        <f t="shared" si="318"/>
        <v>#DIV/0!</v>
      </c>
      <c r="DK305" s="14" t="e">
        <f t="shared" si="318"/>
        <v>#DIV/0!</v>
      </c>
      <c r="DL305" s="14" t="e">
        <f t="shared" si="318"/>
        <v>#DIV/0!</v>
      </c>
      <c r="DM305" s="14" t="e">
        <f t="shared" si="318"/>
        <v>#DIV/0!</v>
      </c>
      <c r="DN305" s="14" t="e">
        <f t="shared" si="302"/>
        <v>#DIV/0!</v>
      </c>
      <c r="DO305" s="14" t="e">
        <f t="shared" si="302"/>
        <v>#DIV/0!</v>
      </c>
      <c r="DP305" s="14" t="e">
        <f t="shared" si="302"/>
        <v>#DIV/0!</v>
      </c>
      <c r="DQ305" s="14" t="e">
        <f t="shared" si="300"/>
        <v>#DIV/0!</v>
      </c>
      <c r="DR305" s="14" t="e">
        <f t="shared" si="300"/>
        <v>#DIV/0!</v>
      </c>
      <c r="DS305" s="14" t="e">
        <f t="shared" si="280"/>
        <v>#DIV/0!</v>
      </c>
      <c r="DT305" s="14" t="e">
        <f t="shared" si="280"/>
        <v>#DIV/0!</v>
      </c>
      <c r="DU305" s="14" t="e">
        <f t="shared" si="280"/>
        <v>#DIV/0!</v>
      </c>
      <c r="DV305" s="14" t="e">
        <f t="shared" si="280"/>
        <v>#DIV/0!</v>
      </c>
      <c r="DW305" s="14" t="e">
        <f t="shared" si="316"/>
        <v>#DIV/0!</v>
      </c>
      <c r="DX305" s="14" t="e">
        <f t="shared" si="316"/>
        <v>#DIV/0!</v>
      </c>
      <c r="DY305" s="14" t="e">
        <f t="shared" si="316"/>
        <v>#DIV/0!</v>
      </c>
      <c r="DZ305" s="14" t="e">
        <f t="shared" si="311"/>
        <v>#DIV/0!</v>
      </c>
    </row>
    <row r="306" spans="2:130">
      <c r="C306" s="18">
        <v>2048</v>
      </c>
      <c r="D306" s="25"/>
      <c r="E306" s="25"/>
      <c r="F306" s="25"/>
      <c r="G306" s="25"/>
      <c r="H306" s="25"/>
      <c r="I306" s="25"/>
      <c r="J306" s="25"/>
      <c r="K306" s="25"/>
      <c r="L306" s="25"/>
      <c r="M306" s="25"/>
      <c r="N306" s="25"/>
      <c r="O306" s="25"/>
      <c r="P306" s="25"/>
      <c r="Q306" s="25"/>
      <c r="R306" s="25"/>
      <c r="S306" s="25"/>
      <c r="T306" s="25"/>
      <c r="U306" s="25"/>
      <c r="V306" s="25"/>
      <c r="W306" s="25"/>
      <c r="X306" s="25"/>
      <c r="Y306" s="25"/>
      <c r="Z306" s="25"/>
      <c r="AA306" s="25"/>
      <c r="AB306" s="25"/>
      <c r="AC306" s="25"/>
      <c r="AD306" s="25"/>
      <c r="AE306" s="25"/>
      <c r="AF306" s="25">
        <f t="shared" si="297"/>
        <v>0</v>
      </c>
      <c r="AG306" s="25">
        <f t="shared" si="298"/>
        <v>0</v>
      </c>
      <c r="AH306" s="25">
        <f t="shared" si="301"/>
        <v>0</v>
      </c>
      <c r="AI306" s="25">
        <f t="shared" si="303"/>
        <v>0</v>
      </c>
      <c r="AJ306" s="25">
        <f t="shared" si="304"/>
        <v>0</v>
      </c>
      <c r="AK306" s="25">
        <f t="shared" si="305"/>
        <v>0</v>
      </c>
      <c r="AL306" s="25">
        <f t="shared" si="306"/>
        <v>0</v>
      </c>
      <c r="AM306" s="25">
        <f t="shared" si="307"/>
        <v>0</v>
      </c>
      <c r="AN306" s="25">
        <f t="shared" si="308"/>
        <v>0</v>
      </c>
      <c r="AO306" s="25">
        <f t="shared" si="309"/>
        <v>0</v>
      </c>
      <c r="AP306" s="25">
        <f t="shared" si="310"/>
        <v>0</v>
      </c>
      <c r="AQ306" s="25">
        <f t="shared" si="312"/>
        <v>0</v>
      </c>
      <c r="AR306" s="25">
        <f t="shared" si="314"/>
        <v>0</v>
      </c>
      <c r="AS306" s="25">
        <f t="shared" si="317"/>
        <v>0</v>
      </c>
      <c r="AT306" s="25">
        <f t="shared" si="319"/>
        <v>0</v>
      </c>
      <c r="AU306" s="25">
        <f t="shared" si="320"/>
        <v>0</v>
      </c>
      <c r="AV306" s="25">
        <f t="shared" si="321"/>
        <v>0</v>
      </c>
      <c r="AW306" s="25">
        <f t="shared" si="323"/>
        <v>0</v>
      </c>
      <c r="AX306" s="25">
        <f t="shared" ref="AX306:AX318" si="325">VLOOKUP($C$112,$D$3:$K$63,$A$71,0)*(B260-B259)</f>
        <v>0</v>
      </c>
      <c r="AY306" s="25">
        <f>VLOOKUP($C$113,$D$3:$K$63,$A$71,0)*(B259-B258)</f>
        <v>0</v>
      </c>
      <c r="AZ306" s="25">
        <f>VLOOKUP($C$114,$D$3:$K$63,$A$71,0)*B258</f>
        <v>0</v>
      </c>
      <c r="BA306" s="25"/>
      <c r="BB306" s="25"/>
      <c r="BC306" s="25"/>
      <c r="BD306" s="25"/>
      <c r="BE306" s="25"/>
      <c r="BF306" s="25"/>
      <c r="BG306" s="25"/>
      <c r="BH306" s="25"/>
      <c r="BI306" s="25"/>
      <c r="BJ306" s="25"/>
      <c r="BK306" s="25"/>
      <c r="BL306" s="25"/>
      <c r="BM306" s="21">
        <f t="shared" si="261"/>
        <v>0</v>
      </c>
      <c r="BP306" s="18">
        <v>2048</v>
      </c>
      <c r="BQ306" s="14" t="e">
        <f t="shared" si="324"/>
        <v>#DIV/0!</v>
      </c>
      <c r="BR306" s="14" t="e">
        <f t="shared" si="324"/>
        <v>#DIV/0!</v>
      </c>
      <c r="BS306" s="14" t="e">
        <f t="shared" si="324"/>
        <v>#DIV/0!</v>
      </c>
      <c r="BT306" s="14" t="e">
        <f t="shared" si="324"/>
        <v>#DIV/0!</v>
      </c>
      <c r="BU306" s="14" t="e">
        <f t="shared" si="324"/>
        <v>#DIV/0!</v>
      </c>
      <c r="BV306" s="14" t="e">
        <f t="shared" si="324"/>
        <v>#DIV/0!</v>
      </c>
      <c r="BW306" s="14" t="e">
        <f t="shared" si="324"/>
        <v>#DIV/0!</v>
      </c>
      <c r="BX306" s="14" t="e">
        <f t="shared" si="324"/>
        <v>#DIV/0!</v>
      </c>
      <c r="BY306" s="14" t="e">
        <f t="shared" si="324"/>
        <v>#DIV/0!</v>
      </c>
      <c r="BZ306" s="14" t="e">
        <f t="shared" si="324"/>
        <v>#DIV/0!</v>
      </c>
      <c r="CA306" s="14" t="e">
        <f t="shared" si="324"/>
        <v>#DIV/0!</v>
      </c>
      <c r="CB306" s="14" t="e">
        <f t="shared" si="324"/>
        <v>#DIV/0!</v>
      </c>
      <c r="CC306" s="14" t="e">
        <f t="shared" si="324"/>
        <v>#DIV/0!</v>
      </c>
      <c r="CD306" s="14" t="e">
        <f t="shared" si="324"/>
        <v>#DIV/0!</v>
      </c>
      <c r="CE306" s="14" t="e">
        <f t="shared" si="324"/>
        <v>#DIV/0!</v>
      </c>
      <c r="CF306" s="14" t="e">
        <f t="shared" si="322"/>
        <v>#DIV/0!</v>
      </c>
      <c r="CG306" s="14" t="e">
        <f t="shared" si="315"/>
        <v>#DIV/0!</v>
      </c>
      <c r="CH306" s="14" t="e">
        <f t="shared" si="315"/>
        <v>#DIV/0!</v>
      </c>
      <c r="CI306" s="14" t="e">
        <f t="shared" si="315"/>
        <v>#DIV/0!</v>
      </c>
      <c r="CJ306" s="14" t="e">
        <f t="shared" si="315"/>
        <v>#DIV/0!</v>
      </c>
      <c r="CK306" s="14" t="e">
        <f t="shared" si="313"/>
        <v>#DIV/0!</v>
      </c>
      <c r="CL306" s="14" t="e">
        <f t="shared" si="313"/>
        <v>#DIV/0!</v>
      </c>
      <c r="CM306" s="14" t="e">
        <f t="shared" si="313"/>
        <v>#DIV/0!</v>
      </c>
      <c r="CN306" s="14" t="e">
        <f t="shared" si="313"/>
        <v>#DIV/0!</v>
      </c>
      <c r="CO306" s="14" t="e">
        <f t="shared" si="313"/>
        <v>#DIV/0!</v>
      </c>
      <c r="CP306" s="14" t="e">
        <f t="shared" si="313"/>
        <v>#DIV/0!</v>
      </c>
      <c r="CQ306" s="14" t="e">
        <f t="shared" si="313"/>
        <v>#DIV/0!</v>
      </c>
      <c r="CR306" s="14" t="e">
        <f t="shared" si="313"/>
        <v>#DIV/0!</v>
      </c>
      <c r="CS306" s="14" t="e">
        <f t="shared" si="313"/>
        <v>#DIV/0!</v>
      </c>
      <c r="CT306" s="14" t="e">
        <f t="shared" si="313"/>
        <v>#DIV/0!</v>
      </c>
      <c r="CU306" s="14" t="e">
        <f t="shared" si="313"/>
        <v>#DIV/0!</v>
      </c>
      <c r="CV306" s="14" t="e">
        <f t="shared" si="313"/>
        <v>#DIV/0!</v>
      </c>
      <c r="CW306" s="14" t="e">
        <f t="shared" si="293"/>
        <v>#DIV/0!</v>
      </c>
      <c r="CX306" s="14" t="e">
        <f t="shared" si="293"/>
        <v>#DIV/0!</v>
      </c>
      <c r="CY306" s="14" t="e">
        <f t="shared" si="318"/>
        <v>#DIV/0!</v>
      </c>
      <c r="CZ306" s="14" t="e">
        <f t="shared" si="318"/>
        <v>#DIV/0!</v>
      </c>
      <c r="DA306" s="14" t="e">
        <f t="shared" si="318"/>
        <v>#DIV/0!</v>
      </c>
      <c r="DB306" s="14" t="e">
        <f t="shared" si="318"/>
        <v>#DIV/0!</v>
      </c>
      <c r="DC306" s="14" t="e">
        <f t="shared" si="318"/>
        <v>#DIV/0!</v>
      </c>
      <c r="DD306" s="14" t="e">
        <f t="shared" si="318"/>
        <v>#DIV/0!</v>
      </c>
      <c r="DE306" s="14" t="e">
        <f t="shared" si="318"/>
        <v>#DIV/0!</v>
      </c>
      <c r="DF306" s="14" t="e">
        <f t="shared" si="318"/>
        <v>#DIV/0!</v>
      </c>
      <c r="DG306" s="14" t="e">
        <f t="shared" si="318"/>
        <v>#DIV/0!</v>
      </c>
      <c r="DH306" s="14" t="e">
        <f t="shared" si="318"/>
        <v>#DIV/0!</v>
      </c>
      <c r="DI306" s="14" t="e">
        <f t="shared" si="318"/>
        <v>#DIV/0!</v>
      </c>
      <c r="DJ306" s="14" t="e">
        <f t="shared" si="318"/>
        <v>#DIV/0!</v>
      </c>
      <c r="DK306" s="14" t="e">
        <f t="shared" si="318"/>
        <v>#DIV/0!</v>
      </c>
      <c r="DL306" s="14" t="e">
        <f t="shared" si="318"/>
        <v>#DIV/0!</v>
      </c>
      <c r="DM306" s="14" t="e">
        <f t="shared" si="318"/>
        <v>#DIV/0!</v>
      </c>
      <c r="DN306" s="14" t="e">
        <f t="shared" si="302"/>
        <v>#DIV/0!</v>
      </c>
      <c r="DO306" s="14" t="e">
        <f t="shared" si="302"/>
        <v>#DIV/0!</v>
      </c>
      <c r="DP306" s="14" t="e">
        <f t="shared" si="302"/>
        <v>#DIV/0!</v>
      </c>
      <c r="DQ306" s="14" t="e">
        <f t="shared" si="300"/>
        <v>#DIV/0!</v>
      </c>
      <c r="DR306" s="14" t="e">
        <f t="shared" si="300"/>
        <v>#DIV/0!</v>
      </c>
      <c r="DS306" s="14" t="e">
        <f t="shared" si="280"/>
        <v>#DIV/0!</v>
      </c>
      <c r="DT306" s="14" t="e">
        <f t="shared" si="280"/>
        <v>#DIV/0!</v>
      </c>
      <c r="DU306" s="14" t="e">
        <f t="shared" si="280"/>
        <v>#DIV/0!</v>
      </c>
      <c r="DV306" s="14" t="e">
        <f t="shared" si="280"/>
        <v>#DIV/0!</v>
      </c>
      <c r="DW306" s="14" t="e">
        <f t="shared" si="316"/>
        <v>#DIV/0!</v>
      </c>
      <c r="DX306" s="14" t="e">
        <f t="shared" si="316"/>
        <v>#DIV/0!</v>
      </c>
      <c r="DY306" s="14" t="e">
        <f t="shared" si="316"/>
        <v>#DIV/0!</v>
      </c>
      <c r="DZ306" s="14" t="e">
        <f t="shared" si="311"/>
        <v>#DIV/0!</v>
      </c>
    </row>
    <row r="307" spans="2:130">
      <c r="C307" s="18">
        <v>2049</v>
      </c>
      <c r="D307" s="25"/>
      <c r="E307" s="25"/>
      <c r="F307" s="25"/>
      <c r="G307" s="25"/>
      <c r="H307" s="25"/>
      <c r="I307" s="25"/>
      <c r="J307" s="25"/>
      <c r="K307" s="25"/>
      <c r="L307" s="25"/>
      <c r="M307" s="25"/>
      <c r="N307" s="25"/>
      <c r="O307" s="25"/>
      <c r="P307" s="25"/>
      <c r="Q307" s="25"/>
      <c r="R307" s="25"/>
      <c r="S307" s="25"/>
      <c r="T307" s="25"/>
      <c r="U307" s="25"/>
      <c r="V307" s="25"/>
      <c r="W307" s="25"/>
      <c r="X307" s="25"/>
      <c r="Y307" s="25"/>
      <c r="Z307" s="25"/>
      <c r="AA307" s="25"/>
      <c r="AB307" s="25"/>
      <c r="AC307" s="25"/>
      <c r="AD307" s="25"/>
      <c r="AE307" s="25"/>
      <c r="AF307" s="25"/>
      <c r="AG307" s="25">
        <f t="shared" si="298"/>
        <v>0</v>
      </c>
      <c r="AH307" s="25">
        <f t="shared" si="301"/>
        <v>0</v>
      </c>
      <c r="AI307" s="25">
        <f t="shared" si="303"/>
        <v>0</v>
      </c>
      <c r="AJ307" s="25">
        <f t="shared" si="304"/>
        <v>0</v>
      </c>
      <c r="AK307" s="25">
        <f t="shared" si="305"/>
        <v>0</v>
      </c>
      <c r="AL307" s="25">
        <f t="shared" si="306"/>
        <v>0</v>
      </c>
      <c r="AM307" s="25">
        <f t="shared" si="307"/>
        <v>0</v>
      </c>
      <c r="AN307" s="25">
        <f t="shared" si="308"/>
        <v>0</v>
      </c>
      <c r="AO307" s="25">
        <f t="shared" si="309"/>
        <v>0</v>
      </c>
      <c r="AP307" s="25">
        <f t="shared" si="310"/>
        <v>0</v>
      </c>
      <c r="AQ307" s="25">
        <f t="shared" si="312"/>
        <v>0</v>
      </c>
      <c r="AR307" s="25">
        <f t="shared" si="314"/>
        <v>0</v>
      </c>
      <c r="AS307" s="25">
        <f t="shared" si="317"/>
        <v>0</v>
      </c>
      <c r="AT307" s="25">
        <f t="shared" si="319"/>
        <v>0</v>
      </c>
      <c r="AU307" s="25">
        <f t="shared" si="320"/>
        <v>0</v>
      </c>
      <c r="AV307" s="25">
        <f t="shared" si="321"/>
        <v>0</v>
      </c>
      <c r="AW307" s="25">
        <f t="shared" si="323"/>
        <v>0</v>
      </c>
      <c r="AX307" s="25">
        <f t="shared" si="325"/>
        <v>0</v>
      </c>
      <c r="AY307" s="25">
        <f t="shared" ref="AY307:AY318" si="326">VLOOKUP($C$113,$D$3:$K$63,$A$71,0)*(B260-B259)</f>
        <v>0</v>
      </c>
      <c r="AZ307" s="25">
        <f>VLOOKUP($C$114,$D$3:$K$63,$A$71,0)*(B259-B258)</f>
        <v>0</v>
      </c>
      <c r="BA307" s="25">
        <f>VLOOKUP($C$115,$D$3:$K$63,$A$71,0)*B258</f>
        <v>0</v>
      </c>
      <c r="BB307" s="25"/>
      <c r="BC307" s="25"/>
      <c r="BD307" s="25"/>
      <c r="BE307" s="25"/>
      <c r="BF307" s="25"/>
      <c r="BG307" s="25"/>
      <c r="BH307" s="25"/>
      <c r="BI307" s="25"/>
      <c r="BJ307" s="25"/>
      <c r="BK307" s="25"/>
      <c r="BL307" s="25"/>
      <c r="BM307" s="21">
        <f t="shared" si="261"/>
        <v>0</v>
      </c>
      <c r="BP307" s="18">
        <v>2049</v>
      </c>
      <c r="BQ307" s="14" t="e">
        <f t="shared" si="324"/>
        <v>#DIV/0!</v>
      </c>
      <c r="BR307" s="14" t="e">
        <f t="shared" si="324"/>
        <v>#DIV/0!</v>
      </c>
      <c r="BS307" s="14" t="e">
        <f t="shared" si="324"/>
        <v>#DIV/0!</v>
      </c>
      <c r="BT307" s="14" t="e">
        <f t="shared" si="324"/>
        <v>#DIV/0!</v>
      </c>
      <c r="BU307" s="14" t="e">
        <f t="shared" si="324"/>
        <v>#DIV/0!</v>
      </c>
      <c r="BV307" s="14" t="e">
        <f t="shared" si="324"/>
        <v>#DIV/0!</v>
      </c>
      <c r="BW307" s="14" t="e">
        <f t="shared" si="324"/>
        <v>#DIV/0!</v>
      </c>
      <c r="BX307" s="14" t="e">
        <f t="shared" si="324"/>
        <v>#DIV/0!</v>
      </c>
      <c r="BY307" s="14" t="e">
        <f t="shared" si="324"/>
        <v>#DIV/0!</v>
      </c>
      <c r="BZ307" s="14" t="e">
        <f t="shared" si="324"/>
        <v>#DIV/0!</v>
      </c>
      <c r="CA307" s="14" t="e">
        <f t="shared" si="324"/>
        <v>#DIV/0!</v>
      </c>
      <c r="CB307" s="14" t="e">
        <f t="shared" si="324"/>
        <v>#DIV/0!</v>
      </c>
      <c r="CC307" s="14" t="e">
        <f t="shared" si="324"/>
        <v>#DIV/0!</v>
      </c>
      <c r="CD307" s="14" t="e">
        <f t="shared" si="324"/>
        <v>#DIV/0!</v>
      </c>
      <c r="CE307" s="14" t="e">
        <f t="shared" si="324"/>
        <v>#DIV/0!</v>
      </c>
      <c r="CF307" s="14" t="e">
        <f t="shared" si="322"/>
        <v>#DIV/0!</v>
      </c>
      <c r="CG307" s="14" t="e">
        <f t="shared" si="315"/>
        <v>#DIV/0!</v>
      </c>
      <c r="CH307" s="14" t="e">
        <f t="shared" si="315"/>
        <v>#DIV/0!</v>
      </c>
      <c r="CI307" s="14" t="e">
        <f t="shared" si="315"/>
        <v>#DIV/0!</v>
      </c>
      <c r="CJ307" s="14" t="e">
        <f t="shared" si="315"/>
        <v>#DIV/0!</v>
      </c>
      <c r="CK307" s="14" t="e">
        <f t="shared" si="313"/>
        <v>#DIV/0!</v>
      </c>
      <c r="CL307" s="14" t="e">
        <f t="shared" si="313"/>
        <v>#DIV/0!</v>
      </c>
      <c r="CM307" s="14" t="e">
        <f t="shared" si="313"/>
        <v>#DIV/0!</v>
      </c>
      <c r="CN307" s="14" t="e">
        <f t="shared" si="313"/>
        <v>#DIV/0!</v>
      </c>
      <c r="CO307" s="14" t="e">
        <f t="shared" si="313"/>
        <v>#DIV/0!</v>
      </c>
      <c r="CP307" s="14" t="e">
        <f t="shared" si="313"/>
        <v>#DIV/0!</v>
      </c>
      <c r="CQ307" s="14" t="e">
        <f t="shared" si="313"/>
        <v>#DIV/0!</v>
      </c>
      <c r="CR307" s="14" t="e">
        <f t="shared" si="313"/>
        <v>#DIV/0!</v>
      </c>
      <c r="CS307" s="14" t="e">
        <f t="shared" si="313"/>
        <v>#DIV/0!</v>
      </c>
      <c r="CT307" s="14" t="e">
        <f t="shared" si="313"/>
        <v>#DIV/0!</v>
      </c>
      <c r="CU307" s="14" t="e">
        <f t="shared" si="313"/>
        <v>#DIV/0!</v>
      </c>
      <c r="CV307" s="14" t="e">
        <f t="shared" si="313"/>
        <v>#DIV/0!</v>
      </c>
      <c r="CW307" s="14" t="e">
        <f t="shared" si="293"/>
        <v>#DIV/0!</v>
      </c>
      <c r="CX307" s="14" t="e">
        <f t="shared" si="293"/>
        <v>#DIV/0!</v>
      </c>
      <c r="CY307" s="14" t="e">
        <f t="shared" si="318"/>
        <v>#DIV/0!</v>
      </c>
      <c r="CZ307" s="14" t="e">
        <f t="shared" si="318"/>
        <v>#DIV/0!</v>
      </c>
      <c r="DA307" s="14" t="e">
        <f t="shared" si="318"/>
        <v>#DIV/0!</v>
      </c>
      <c r="DB307" s="14" t="e">
        <f t="shared" si="318"/>
        <v>#DIV/0!</v>
      </c>
      <c r="DC307" s="14" t="e">
        <f t="shared" si="318"/>
        <v>#DIV/0!</v>
      </c>
      <c r="DD307" s="14" t="e">
        <f t="shared" si="318"/>
        <v>#DIV/0!</v>
      </c>
      <c r="DE307" s="14" t="e">
        <f t="shared" si="318"/>
        <v>#DIV/0!</v>
      </c>
      <c r="DF307" s="14" t="e">
        <f t="shared" si="318"/>
        <v>#DIV/0!</v>
      </c>
      <c r="DG307" s="14" t="e">
        <f t="shared" si="318"/>
        <v>#DIV/0!</v>
      </c>
      <c r="DH307" s="14" t="e">
        <f t="shared" si="318"/>
        <v>#DIV/0!</v>
      </c>
      <c r="DI307" s="14" t="e">
        <f t="shared" si="318"/>
        <v>#DIV/0!</v>
      </c>
      <c r="DJ307" s="14" t="e">
        <f t="shared" si="318"/>
        <v>#DIV/0!</v>
      </c>
      <c r="DK307" s="14" t="e">
        <f t="shared" si="318"/>
        <v>#DIV/0!</v>
      </c>
      <c r="DL307" s="14" t="e">
        <f t="shared" si="318"/>
        <v>#DIV/0!</v>
      </c>
      <c r="DM307" s="14" t="e">
        <f t="shared" si="318"/>
        <v>#DIV/0!</v>
      </c>
      <c r="DN307" s="14" t="e">
        <f t="shared" si="302"/>
        <v>#DIV/0!</v>
      </c>
      <c r="DO307" s="14" t="e">
        <f t="shared" si="302"/>
        <v>#DIV/0!</v>
      </c>
      <c r="DP307" s="14" t="e">
        <f t="shared" si="302"/>
        <v>#DIV/0!</v>
      </c>
      <c r="DQ307" s="14" t="e">
        <f t="shared" si="300"/>
        <v>#DIV/0!</v>
      </c>
      <c r="DR307" s="14" t="e">
        <f t="shared" si="300"/>
        <v>#DIV/0!</v>
      </c>
      <c r="DS307" s="14" t="e">
        <f t="shared" si="280"/>
        <v>#DIV/0!</v>
      </c>
      <c r="DT307" s="14" t="e">
        <f t="shared" si="280"/>
        <v>#DIV/0!</v>
      </c>
      <c r="DU307" s="14" t="e">
        <f t="shared" si="280"/>
        <v>#DIV/0!</v>
      </c>
      <c r="DV307" s="14" t="e">
        <f t="shared" si="280"/>
        <v>#DIV/0!</v>
      </c>
      <c r="DW307" s="14" t="e">
        <f t="shared" si="316"/>
        <v>#DIV/0!</v>
      </c>
      <c r="DX307" s="14" t="e">
        <f t="shared" si="316"/>
        <v>#DIV/0!</v>
      </c>
      <c r="DY307" s="14" t="e">
        <f t="shared" si="316"/>
        <v>#DIV/0!</v>
      </c>
      <c r="DZ307" s="14" t="e">
        <f t="shared" si="311"/>
        <v>#DIV/0!</v>
      </c>
    </row>
    <row r="308" spans="2:130">
      <c r="C308" s="18">
        <v>2050</v>
      </c>
      <c r="D308" s="25"/>
      <c r="E308" s="25"/>
      <c r="F308" s="25"/>
      <c r="G308" s="25"/>
      <c r="H308" s="25"/>
      <c r="I308" s="25"/>
      <c r="J308" s="25"/>
      <c r="K308" s="25"/>
      <c r="L308" s="25"/>
      <c r="M308" s="25"/>
      <c r="N308" s="25"/>
      <c r="O308" s="25"/>
      <c r="P308" s="25"/>
      <c r="Q308" s="25"/>
      <c r="R308" s="25"/>
      <c r="S308" s="25"/>
      <c r="T308" s="25"/>
      <c r="U308" s="25"/>
      <c r="V308" s="25"/>
      <c r="W308" s="25"/>
      <c r="X308" s="25"/>
      <c r="Y308" s="25"/>
      <c r="Z308" s="25"/>
      <c r="AA308" s="25"/>
      <c r="AB308" s="25"/>
      <c r="AC308" s="25"/>
      <c r="AD308" s="25"/>
      <c r="AE308" s="25"/>
      <c r="AF308" s="25"/>
      <c r="AG308" s="25"/>
      <c r="AH308" s="25">
        <f t="shared" si="301"/>
        <v>0</v>
      </c>
      <c r="AI308" s="25">
        <f t="shared" si="303"/>
        <v>0</v>
      </c>
      <c r="AJ308" s="25">
        <f t="shared" si="304"/>
        <v>0</v>
      </c>
      <c r="AK308" s="25">
        <f t="shared" si="305"/>
        <v>0</v>
      </c>
      <c r="AL308" s="25">
        <f t="shared" si="306"/>
        <v>0</v>
      </c>
      <c r="AM308" s="25">
        <f t="shared" si="307"/>
        <v>0</v>
      </c>
      <c r="AN308" s="25">
        <f t="shared" si="308"/>
        <v>0</v>
      </c>
      <c r="AO308" s="25">
        <f t="shared" si="309"/>
        <v>0</v>
      </c>
      <c r="AP308" s="25">
        <f t="shared" si="310"/>
        <v>0</v>
      </c>
      <c r="AQ308" s="25">
        <f t="shared" si="312"/>
        <v>0</v>
      </c>
      <c r="AR308" s="25">
        <f t="shared" si="314"/>
        <v>0</v>
      </c>
      <c r="AS308" s="25">
        <f t="shared" si="317"/>
        <v>0</v>
      </c>
      <c r="AT308" s="25">
        <f t="shared" si="319"/>
        <v>0</v>
      </c>
      <c r="AU308" s="25">
        <f t="shared" si="320"/>
        <v>0</v>
      </c>
      <c r="AV308" s="25">
        <f t="shared" si="321"/>
        <v>0</v>
      </c>
      <c r="AW308" s="25">
        <f t="shared" si="323"/>
        <v>0</v>
      </c>
      <c r="AX308" s="25">
        <f t="shared" si="325"/>
        <v>0</v>
      </c>
      <c r="AY308" s="25">
        <f t="shared" si="326"/>
        <v>0</v>
      </c>
      <c r="AZ308" s="25">
        <f t="shared" ref="AZ308:AZ318" si="327">VLOOKUP($C$114,$D$3:$K$63,$A$71,0)*(B260-B259)</f>
        <v>0</v>
      </c>
      <c r="BA308" s="25">
        <f>VLOOKUP($C$115,$D$3:$K$63,$A$71,0)*(B259-B258)</f>
        <v>0</v>
      </c>
      <c r="BB308" s="25">
        <f>VLOOKUP($C$116,$D$3:$K$63,$A$71,0)*B258</f>
        <v>0</v>
      </c>
      <c r="BC308" s="25"/>
      <c r="BD308" s="25"/>
      <c r="BE308" s="25"/>
      <c r="BF308" s="25"/>
      <c r="BG308" s="25"/>
      <c r="BH308" s="25"/>
      <c r="BI308" s="25"/>
      <c r="BJ308" s="25"/>
      <c r="BK308" s="25"/>
      <c r="BL308" s="25"/>
      <c r="BM308" s="21">
        <f t="shared" si="261"/>
        <v>0</v>
      </c>
      <c r="BP308" s="18">
        <v>2050</v>
      </c>
      <c r="BQ308" s="14" t="e">
        <f t="shared" si="324"/>
        <v>#DIV/0!</v>
      </c>
      <c r="BR308" s="14" t="e">
        <f t="shared" si="324"/>
        <v>#DIV/0!</v>
      </c>
      <c r="BS308" s="14" t="e">
        <f t="shared" si="324"/>
        <v>#DIV/0!</v>
      </c>
      <c r="BT308" s="14" t="e">
        <f t="shared" si="324"/>
        <v>#DIV/0!</v>
      </c>
      <c r="BU308" s="14" t="e">
        <f t="shared" si="324"/>
        <v>#DIV/0!</v>
      </c>
      <c r="BV308" s="14" t="e">
        <f t="shared" si="324"/>
        <v>#DIV/0!</v>
      </c>
      <c r="BW308" s="14" t="e">
        <f t="shared" si="324"/>
        <v>#DIV/0!</v>
      </c>
      <c r="BX308" s="14" t="e">
        <f t="shared" si="324"/>
        <v>#DIV/0!</v>
      </c>
      <c r="BY308" s="14" t="e">
        <f t="shared" si="324"/>
        <v>#DIV/0!</v>
      </c>
      <c r="BZ308" s="14" t="e">
        <f t="shared" si="324"/>
        <v>#DIV/0!</v>
      </c>
      <c r="CA308" s="14" t="e">
        <f t="shared" si="324"/>
        <v>#DIV/0!</v>
      </c>
      <c r="CB308" s="14" t="e">
        <f t="shared" si="324"/>
        <v>#DIV/0!</v>
      </c>
      <c r="CC308" s="14" t="e">
        <f t="shared" si="324"/>
        <v>#DIV/0!</v>
      </c>
      <c r="CD308" s="14" t="e">
        <f t="shared" si="324"/>
        <v>#DIV/0!</v>
      </c>
      <c r="CE308" s="14" t="e">
        <f t="shared" si="324"/>
        <v>#DIV/0!</v>
      </c>
      <c r="CF308" s="14" t="e">
        <f t="shared" si="322"/>
        <v>#DIV/0!</v>
      </c>
      <c r="CG308" s="14" t="e">
        <f t="shared" si="315"/>
        <v>#DIV/0!</v>
      </c>
      <c r="CH308" s="14" t="e">
        <f t="shared" si="315"/>
        <v>#DIV/0!</v>
      </c>
      <c r="CI308" s="14" t="e">
        <f t="shared" si="315"/>
        <v>#DIV/0!</v>
      </c>
      <c r="CJ308" s="14" t="e">
        <f t="shared" si="315"/>
        <v>#DIV/0!</v>
      </c>
      <c r="CK308" s="14" t="e">
        <f t="shared" si="313"/>
        <v>#DIV/0!</v>
      </c>
      <c r="CL308" s="14" t="e">
        <f t="shared" si="313"/>
        <v>#DIV/0!</v>
      </c>
      <c r="CM308" s="14" t="e">
        <f t="shared" si="313"/>
        <v>#DIV/0!</v>
      </c>
      <c r="CN308" s="14" t="e">
        <f t="shared" si="313"/>
        <v>#DIV/0!</v>
      </c>
      <c r="CO308" s="14" t="e">
        <f t="shared" si="313"/>
        <v>#DIV/0!</v>
      </c>
      <c r="CP308" s="14" t="e">
        <f t="shared" si="313"/>
        <v>#DIV/0!</v>
      </c>
      <c r="CQ308" s="14" t="e">
        <f t="shared" si="313"/>
        <v>#DIV/0!</v>
      </c>
      <c r="CR308" s="14" t="e">
        <f t="shared" si="313"/>
        <v>#DIV/0!</v>
      </c>
      <c r="CS308" s="14" t="e">
        <f t="shared" si="313"/>
        <v>#DIV/0!</v>
      </c>
      <c r="CT308" s="14" t="e">
        <f t="shared" si="313"/>
        <v>#DIV/0!</v>
      </c>
      <c r="CU308" s="14" t="e">
        <f t="shared" si="313"/>
        <v>#DIV/0!</v>
      </c>
      <c r="CV308" s="14" t="e">
        <f t="shared" si="313"/>
        <v>#DIV/0!</v>
      </c>
      <c r="CW308" s="14" t="e">
        <f t="shared" si="293"/>
        <v>#DIV/0!</v>
      </c>
      <c r="CX308" s="14" t="e">
        <f t="shared" si="293"/>
        <v>#DIV/0!</v>
      </c>
      <c r="CY308" s="14" t="e">
        <f t="shared" si="318"/>
        <v>#DIV/0!</v>
      </c>
      <c r="CZ308" s="14" t="e">
        <f t="shared" si="318"/>
        <v>#DIV/0!</v>
      </c>
      <c r="DA308" s="14" t="e">
        <f t="shared" si="318"/>
        <v>#DIV/0!</v>
      </c>
      <c r="DB308" s="14" t="e">
        <f t="shared" si="318"/>
        <v>#DIV/0!</v>
      </c>
      <c r="DC308" s="14" t="e">
        <f t="shared" si="318"/>
        <v>#DIV/0!</v>
      </c>
      <c r="DD308" s="14" t="e">
        <f t="shared" si="318"/>
        <v>#DIV/0!</v>
      </c>
      <c r="DE308" s="14" t="e">
        <f t="shared" si="318"/>
        <v>#DIV/0!</v>
      </c>
      <c r="DF308" s="14" t="e">
        <f t="shared" si="318"/>
        <v>#DIV/0!</v>
      </c>
      <c r="DG308" s="14" t="e">
        <f t="shared" si="318"/>
        <v>#DIV/0!</v>
      </c>
      <c r="DH308" s="14" t="e">
        <f t="shared" si="318"/>
        <v>#DIV/0!</v>
      </c>
      <c r="DI308" s="14" t="e">
        <f t="shared" si="318"/>
        <v>#DIV/0!</v>
      </c>
      <c r="DJ308" s="14" t="e">
        <f t="shared" si="318"/>
        <v>#DIV/0!</v>
      </c>
      <c r="DK308" s="14" t="e">
        <f t="shared" si="318"/>
        <v>#DIV/0!</v>
      </c>
      <c r="DL308" s="14" t="e">
        <f t="shared" si="318"/>
        <v>#DIV/0!</v>
      </c>
      <c r="DM308" s="14" t="e">
        <f t="shared" si="318"/>
        <v>#DIV/0!</v>
      </c>
      <c r="DN308" s="14" t="e">
        <f t="shared" si="302"/>
        <v>#DIV/0!</v>
      </c>
      <c r="DO308" s="14" t="e">
        <f t="shared" si="302"/>
        <v>#DIV/0!</v>
      </c>
      <c r="DP308" s="14" t="e">
        <f t="shared" si="302"/>
        <v>#DIV/0!</v>
      </c>
      <c r="DQ308" s="14" t="e">
        <f t="shared" si="300"/>
        <v>#DIV/0!</v>
      </c>
      <c r="DR308" s="14" t="e">
        <f t="shared" si="300"/>
        <v>#DIV/0!</v>
      </c>
      <c r="DS308" s="14" t="e">
        <f t="shared" si="280"/>
        <v>#DIV/0!</v>
      </c>
      <c r="DT308" s="14" t="e">
        <f t="shared" si="280"/>
        <v>#DIV/0!</v>
      </c>
      <c r="DU308" s="14" t="e">
        <f t="shared" si="280"/>
        <v>#DIV/0!</v>
      </c>
      <c r="DV308" s="14" t="e">
        <f t="shared" si="280"/>
        <v>#DIV/0!</v>
      </c>
      <c r="DW308" s="14" t="e">
        <f t="shared" si="316"/>
        <v>#DIV/0!</v>
      </c>
      <c r="DX308" s="14" t="e">
        <f t="shared" si="316"/>
        <v>#DIV/0!</v>
      </c>
      <c r="DY308" s="14" t="e">
        <f t="shared" si="316"/>
        <v>#DIV/0!</v>
      </c>
      <c r="DZ308" s="14" t="e">
        <f t="shared" si="311"/>
        <v>#DIV/0!</v>
      </c>
    </row>
    <row r="309" spans="2:130">
      <c r="C309" s="18">
        <v>2051</v>
      </c>
      <c r="D309" s="25"/>
      <c r="E309" s="25"/>
      <c r="F309" s="25"/>
      <c r="G309" s="25"/>
      <c r="H309" s="25"/>
      <c r="I309" s="25"/>
      <c r="J309" s="25"/>
      <c r="K309" s="25"/>
      <c r="L309" s="25"/>
      <c r="M309" s="25"/>
      <c r="N309" s="25"/>
      <c r="O309" s="25"/>
      <c r="P309" s="25"/>
      <c r="Q309" s="25"/>
      <c r="R309" s="25"/>
      <c r="S309" s="25"/>
      <c r="T309" s="25"/>
      <c r="U309" s="25"/>
      <c r="V309" s="25"/>
      <c r="W309" s="25"/>
      <c r="X309" s="25"/>
      <c r="Y309" s="25"/>
      <c r="Z309" s="25"/>
      <c r="AA309" s="25"/>
      <c r="AB309" s="25"/>
      <c r="AC309" s="25"/>
      <c r="AD309" s="25"/>
      <c r="AE309" s="25"/>
      <c r="AF309" s="25"/>
      <c r="AG309" s="25"/>
      <c r="AH309" s="25"/>
      <c r="AI309" s="25">
        <f t="shared" si="303"/>
        <v>0</v>
      </c>
      <c r="AJ309" s="25">
        <f t="shared" si="304"/>
        <v>0</v>
      </c>
      <c r="AK309" s="25">
        <f t="shared" si="305"/>
        <v>0</v>
      </c>
      <c r="AL309" s="25">
        <f t="shared" si="306"/>
        <v>0</v>
      </c>
      <c r="AM309" s="25">
        <f t="shared" si="307"/>
        <v>0</v>
      </c>
      <c r="AN309" s="25">
        <f t="shared" si="308"/>
        <v>0</v>
      </c>
      <c r="AO309" s="25">
        <f t="shared" si="309"/>
        <v>0</v>
      </c>
      <c r="AP309" s="25">
        <f t="shared" si="310"/>
        <v>0</v>
      </c>
      <c r="AQ309" s="25">
        <f t="shared" si="312"/>
        <v>0</v>
      </c>
      <c r="AR309" s="25">
        <f t="shared" si="314"/>
        <v>0</v>
      </c>
      <c r="AS309" s="25">
        <f t="shared" si="317"/>
        <v>0</v>
      </c>
      <c r="AT309" s="25">
        <f t="shared" si="319"/>
        <v>0</v>
      </c>
      <c r="AU309" s="25">
        <f t="shared" si="320"/>
        <v>0</v>
      </c>
      <c r="AV309" s="25">
        <f t="shared" si="321"/>
        <v>0</v>
      </c>
      <c r="AW309" s="25">
        <f t="shared" si="323"/>
        <v>0</v>
      </c>
      <c r="AX309" s="25">
        <f t="shared" si="325"/>
        <v>0</v>
      </c>
      <c r="AY309" s="25">
        <f t="shared" si="326"/>
        <v>0</v>
      </c>
      <c r="AZ309" s="25">
        <f t="shared" si="327"/>
        <v>0</v>
      </c>
      <c r="BA309" s="25">
        <f t="shared" ref="BA309:BA318" si="328">VLOOKUP($C$115,$D$3:$K$63,$A$71,0)*(B260-B259)</f>
        <v>0</v>
      </c>
      <c r="BB309" s="25">
        <f>VLOOKUP($C$116,$D$3:$K$63,$A$71,0)*(B259-B258)</f>
        <v>0</v>
      </c>
      <c r="BC309" s="25" t="e">
        <f>VLOOKUP($C$117,$D$3:$K$63,$A$71,0)*B258</f>
        <v>#N/A</v>
      </c>
      <c r="BD309" s="25"/>
      <c r="BE309" s="25"/>
      <c r="BF309" s="25"/>
      <c r="BG309" s="25"/>
      <c r="BH309" s="25"/>
      <c r="BI309" s="25"/>
      <c r="BJ309" s="25"/>
      <c r="BK309" s="25"/>
      <c r="BL309" s="25"/>
      <c r="BM309" s="21" t="e">
        <f t="shared" si="261"/>
        <v>#N/A</v>
      </c>
      <c r="BP309" s="18">
        <v>2051</v>
      </c>
      <c r="BQ309" s="14" t="e">
        <f t="shared" si="324"/>
        <v>#N/A</v>
      </c>
      <c r="BR309" s="14" t="e">
        <f t="shared" si="324"/>
        <v>#N/A</v>
      </c>
      <c r="BS309" s="14" t="e">
        <f t="shared" si="324"/>
        <v>#N/A</v>
      </c>
      <c r="BT309" s="14" t="e">
        <f t="shared" si="324"/>
        <v>#N/A</v>
      </c>
      <c r="BU309" s="14" t="e">
        <f t="shared" si="324"/>
        <v>#N/A</v>
      </c>
      <c r="BV309" s="14" t="e">
        <f t="shared" si="324"/>
        <v>#N/A</v>
      </c>
      <c r="BW309" s="14" t="e">
        <f t="shared" si="324"/>
        <v>#N/A</v>
      </c>
      <c r="BX309" s="14" t="e">
        <f t="shared" si="324"/>
        <v>#N/A</v>
      </c>
      <c r="BY309" s="14" t="e">
        <f t="shared" si="324"/>
        <v>#N/A</v>
      </c>
      <c r="BZ309" s="14" t="e">
        <f t="shared" si="324"/>
        <v>#N/A</v>
      </c>
      <c r="CA309" s="14" t="e">
        <f t="shared" si="324"/>
        <v>#N/A</v>
      </c>
      <c r="CB309" s="14" t="e">
        <f t="shared" si="324"/>
        <v>#N/A</v>
      </c>
      <c r="CC309" s="14" t="e">
        <f t="shared" si="324"/>
        <v>#N/A</v>
      </c>
      <c r="CD309" s="14" t="e">
        <f t="shared" si="324"/>
        <v>#N/A</v>
      </c>
      <c r="CE309" s="14" t="e">
        <f t="shared" si="324"/>
        <v>#N/A</v>
      </c>
      <c r="CF309" s="14" t="e">
        <f t="shared" si="322"/>
        <v>#N/A</v>
      </c>
      <c r="CG309" s="14" t="e">
        <f t="shared" si="315"/>
        <v>#N/A</v>
      </c>
      <c r="CH309" s="14" t="e">
        <f t="shared" si="315"/>
        <v>#N/A</v>
      </c>
      <c r="CI309" s="14" t="e">
        <f t="shared" si="315"/>
        <v>#N/A</v>
      </c>
      <c r="CJ309" s="14" t="e">
        <f t="shared" si="315"/>
        <v>#N/A</v>
      </c>
      <c r="CK309" s="14" t="e">
        <f t="shared" si="313"/>
        <v>#N/A</v>
      </c>
      <c r="CL309" s="14" t="e">
        <f t="shared" si="313"/>
        <v>#N/A</v>
      </c>
      <c r="CM309" s="14" t="e">
        <f t="shared" si="313"/>
        <v>#N/A</v>
      </c>
      <c r="CN309" s="14" t="e">
        <f t="shared" si="313"/>
        <v>#N/A</v>
      </c>
      <c r="CO309" s="14" t="e">
        <f t="shared" si="313"/>
        <v>#N/A</v>
      </c>
      <c r="CP309" s="14" t="e">
        <f t="shared" si="313"/>
        <v>#N/A</v>
      </c>
      <c r="CQ309" s="14" t="e">
        <f t="shared" si="313"/>
        <v>#N/A</v>
      </c>
      <c r="CR309" s="14" t="e">
        <f t="shared" si="313"/>
        <v>#N/A</v>
      </c>
      <c r="CS309" s="14" t="e">
        <f t="shared" si="313"/>
        <v>#N/A</v>
      </c>
      <c r="CT309" s="14" t="e">
        <f t="shared" si="313"/>
        <v>#N/A</v>
      </c>
      <c r="CU309" s="14" t="e">
        <f t="shared" si="313"/>
        <v>#N/A</v>
      </c>
      <c r="CV309" s="14" t="e">
        <f t="shared" si="313"/>
        <v>#N/A</v>
      </c>
      <c r="CW309" s="14" t="e">
        <f t="shared" si="293"/>
        <v>#N/A</v>
      </c>
      <c r="CX309" s="14" t="e">
        <f t="shared" si="293"/>
        <v>#N/A</v>
      </c>
      <c r="CY309" s="14" t="e">
        <f t="shared" si="318"/>
        <v>#N/A</v>
      </c>
      <c r="CZ309" s="14" t="e">
        <f t="shared" si="318"/>
        <v>#N/A</v>
      </c>
      <c r="DA309" s="14" t="e">
        <f t="shared" si="318"/>
        <v>#N/A</v>
      </c>
      <c r="DB309" s="14" t="e">
        <f t="shared" si="318"/>
        <v>#N/A</v>
      </c>
      <c r="DC309" s="14" t="e">
        <f t="shared" si="318"/>
        <v>#N/A</v>
      </c>
      <c r="DD309" s="14" t="e">
        <f t="shared" si="318"/>
        <v>#N/A</v>
      </c>
      <c r="DE309" s="14" t="e">
        <f t="shared" si="318"/>
        <v>#N/A</v>
      </c>
      <c r="DF309" s="14" t="e">
        <f t="shared" si="318"/>
        <v>#N/A</v>
      </c>
      <c r="DG309" s="14" t="e">
        <f t="shared" si="318"/>
        <v>#N/A</v>
      </c>
      <c r="DH309" s="14" t="e">
        <f t="shared" si="318"/>
        <v>#N/A</v>
      </c>
      <c r="DI309" s="14" t="e">
        <f t="shared" si="318"/>
        <v>#N/A</v>
      </c>
      <c r="DJ309" s="14" t="e">
        <f t="shared" si="318"/>
        <v>#N/A</v>
      </c>
      <c r="DK309" s="14" t="e">
        <f t="shared" si="318"/>
        <v>#N/A</v>
      </c>
      <c r="DL309" s="14" t="e">
        <f t="shared" si="318"/>
        <v>#N/A</v>
      </c>
      <c r="DM309" s="14" t="e">
        <f t="shared" si="318"/>
        <v>#N/A</v>
      </c>
      <c r="DN309" s="14" t="e">
        <f t="shared" si="302"/>
        <v>#N/A</v>
      </c>
      <c r="DO309" s="14" t="e">
        <f t="shared" si="302"/>
        <v>#N/A</v>
      </c>
      <c r="DP309" s="14" t="e">
        <f t="shared" si="302"/>
        <v>#N/A</v>
      </c>
      <c r="DQ309" s="14" t="e">
        <f t="shared" si="300"/>
        <v>#N/A</v>
      </c>
      <c r="DR309" s="14" t="e">
        <f t="shared" si="300"/>
        <v>#N/A</v>
      </c>
      <c r="DS309" s="14" t="e">
        <f t="shared" si="280"/>
        <v>#N/A</v>
      </c>
      <c r="DT309" s="14" t="e">
        <f t="shared" si="280"/>
        <v>#N/A</v>
      </c>
      <c r="DU309" s="14" t="e">
        <f t="shared" si="280"/>
        <v>#N/A</v>
      </c>
      <c r="DV309" s="14" t="e">
        <f t="shared" si="280"/>
        <v>#N/A</v>
      </c>
      <c r="DW309" s="14" t="e">
        <f t="shared" si="316"/>
        <v>#N/A</v>
      </c>
      <c r="DX309" s="14" t="e">
        <f t="shared" si="316"/>
        <v>#N/A</v>
      </c>
      <c r="DY309" s="14" t="e">
        <f t="shared" si="316"/>
        <v>#N/A</v>
      </c>
      <c r="DZ309" s="14" t="e">
        <f t="shared" si="311"/>
        <v>#N/A</v>
      </c>
    </row>
    <row r="310" spans="2:130">
      <c r="C310" s="18">
        <v>2052</v>
      </c>
      <c r="D310" s="25"/>
      <c r="E310" s="25"/>
      <c r="F310" s="25"/>
      <c r="G310" s="25"/>
      <c r="H310" s="25"/>
      <c r="I310" s="25"/>
      <c r="J310" s="25"/>
      <c r="K310" s="25"/>
      <c r="L310" s="25"/>
      <c r="M310" s="25"/>
      <c r="N310" s="25"/>
      <c r="O310" s="25"/>
      <c r="P310" s="25"/>
      <c r="Q310" s="25"/>
      <c r="R310" s="25"/>
      <c r="S310" s="25"/>
      <c r="T310" s="25"/>
      <c r="U310" s="25"/>
      <c r="V310" s="25"/>
      <c r="W310" s="25"/>
      <c r="X310" s="25"/>
      <c r="Y310" s="25"/>
      <c r="Z310" s="25"/>
      <c r="AA310" s="25"/>
      <c r="AB310" s="25"/>
      <c r="AC310" s="25"/>
      <c r="AD310" s="25"/>
      <c r="AE310" s="25"/>
      <c r="AF310" s="25"/>
      <c r="AG310" s="25"/>
      <c r="AH310" s="25"/>
      <c r="AI310" s="25"/>
      <c r="AJ310" s="25">
        <f t="shared" si="304"/>
        <v>0</v>
      </c>
      <c r="AK310" s="25">
        <f t="shared" si="305"/>
        <v>0</v>
      </c>
      <c r="AL310" s="25">
        <f t="shared" si="306"/>
        <v>0</v>
      </c>
      <c r="AM310" s="25">
        <f t="shared" si="307"/>
        <v>0</v>
      </c>
      <c r="AN310" s="25">
        <f t="shared" si="308"/>
        <v>0</v>
      </c>
      <c r="AO310" s="25">
        <f t="shared" si="309"/>
        <v>0</v>
      </c>
      <c r="AP310" s="25">
        <f t="shared" si="310"/>
        <v>0</v>
      </c>
      <c r="AQ310" s="25">
        <f t="shared" si="312"/>
        <v>0</v>
      </c>
      <c r="AR310" s="25">
        <f t="shared" si="314"/>
        <v>0</v>
      </c>
      <c r="AS310" s="25">
        <f t="shared" si="317"/>
        <v>0</v>
      </c>
      <c r="AT310" s="25">
        <f t="shared" si="319"/>
        <v>0</v>
      </c>
      <c r="AU310" s="25">
        <f t="shared" si="320"/>
        <v>0</v>
      </c>
      <c r="AV310" s="25">
        <f t="shared" si="321"/>
        <v>0</v>
      </c>
      <c r="AW310" s="25">
        <f t="shared" si="323"/>
        <v>0</v>
      </c>
      <c r="AX310" s="25">
        <f t="shared" si="325"/>
        <v>0</v>
      </c>
      <c r="AY310" s="25">
        <f t="shared" si="326"/>
        <v>0</v>
      </c>
      <c r="AZ310" s="25">
        <f t="shared" si="327"/>
        <v>0</v>
      </c>
      <c r="BA310" s="25">
        <f t="shared" si="328"/>
        <v>0</v>
      </c>
      <c r="BB310" s="25">
        <f t="shared" ref="BB310:BB318" si="329">VLOOKUP($C$116,$D$3:$K$63,$A$71,0)*(B260-B259)</f>
        <v>0</v>
      </c>
      <c r="BC310" s="25" t="e">
        <f>VLOOKUP($C$117,$D$3:$K$63,$A$71,0)*(B259-B258)</f>
        <v>#N/A</v>
      </c>
      <c r="BD310" s="25" t="e">
        <f>VLOOKUP($C$118,$D$3:$K$63,$A$71,0)*B258</f>
        <v>#N/A</v>
      </c>
      <c r="BE310" s="25"/>
      <c r="BF310" s="25"/>
      <c r="BG310" s="25"/>
      <c r="BH310" s="25"/>
      <c r="BI310" s="25"/>
      <c r="BJ310" s="25"/>
      <c r="BK310" s="25"/>
      <c r="BL310" s="25"/>
      <c r="BM310" s="21" t="e">
        <f t="shared" si="261"/>
        <v>#N/A</v>
      </c>
      <c r="BP310" s="18">
        <v>2052</v>
      </c>
      <c r="BQ310" s="14" t="e">
        <f t="shared" si="324"/>
        <v>#N/A</v>
      </c>
      <c r="BR310" s="14" t="e">
        <f t="shared" si="324"/>
        <v>#N/A</v>
      </c>
      <c r="BS310" s="14" t="e">
        <f t="shared" si="324"/>
        <v>#N/A</v>
      </c>
      <c r="BT310" s="14" t="e">
        <f t="shared" si="324"/>
        <v>#N/A</v>
      </c>
      <c r="BU310" s="14" t="e">
        <f t="shared" si="324"/>
        <v>#N/A</v>
      </c>
      <c r="BV310" s="14" t="e">
        <f t="shared" si="324"/>
        <v>#N/A</v>
      </c>
      <c r="BW310" s="14" t="e">
        <f t="shared" si="324"/>
        <v>#N/A</v>
      </c>
      <c r="BX310" s="14" t="e">
        <f t="shared" si="324"/>
        <v>#N/A</v>
      </c>
      <c r="BY310" s="14" t="e">
        <f t="shared" si="324"/>
        <v>#N/A</v>
      </c>
      <c r="BZ310" s="14" t="e">
        <f t="shared" si="324"/>
        <v>#N/A</v>
      </c>
      <c r="CA310" s="14" t="e">
        <f t="shared" si="324"/>
        <v>#N/A</v>
      </c>
      <c r="CB310" s="14" t="e">
        <f t="shared" si="324"/>
        <v>#N/A</v>
      </c>
      <c r="CC310" s="14" t="e">
        <f t="shared" si="324"/>
        <v>#N/A</v>
      </c>
      <c r="CD310" s="14" t="e">
        <f t="shared" si="324"/>
        <v>#N/A</v>
      </c>
      <c r="CE310" s="14" t="e">
        <f t="shared" si="324"/>
        <v>#N/A</v>
      </c>
      <c r="CF310" s="14" t="e">
        <f t="shared" si="322"/>
        <v>#N/A</v>
      </c>
      <c r="CG310" s="14" t="e">
        <f t="shared" si="315"/>
        <v>#N/A</v>
      </c>
      <c r="CH310" s="14" t="e">
        <f t="shared" si="315"/>
        <v>#N/A</v>
      </c>
      <c r="CI310" s="14" t="e">
        <f t="shared" si="315"/>
        <v>#N/A</v>
      </c>
      <c r="CJ310" s="14" t="e">
        <f t="shared" si="315"/>
        <v>#N/A</v>
      </c>
      <c r="CK310" s="14" t="e">
        <f t="shared" si="313"/>
        <v>#N/A</v>
      </c>
      <c r="CL310" s="14" t="e">
        <f t="shared" si="313"/>
        <v>#N/A</v>
      </c>
      <c r="CM310" s="14" t="e">
        <f t="shared" si="313"/>
        <v>#N/A</v>
      </c>
      <c r="CN310" s="14" t="e">
        <f t="shared" si="313"/>
        <v>#N/A</v>
      </c>
      <c r="CO310" s="14" t="e">
        <f t="shared" si="313"/>
        <v>#N/A</v>
      </c>
      <c r="CP310" s="14" t="e">
        <f t="shared" si="313"/>
        <v>#N/A</v>
      </c>
      <c r="CQ310" s="14" t="e">
        <f t="shared" si="313"/>
        <v>#N/A</v>
      </c>
      <c r="CR310" s="14" t="e">
        <f t="shared" si="313"/>
        <v>#N/A</v>
      </c>
      <c r="CS310" s="14" t="e">
        <f t="shared" si="313"/>
        <v>#N/A</v>
      </c>
      <c r="CT310" s="14" t="e">
        <f t="shared" si="313"/>
        <v>#N/A</v>
      </c>
      <c r="CU310" s="14" t="e">
        <f t="shared" si="313"/>
        <v>#N/A</v>
      </c>
      <c r="CV310" s="14" t="e">
        <f t="shared" si="313"/>
        <v>#N/A</v>
      </c>
      <c r="CW310" s="14" t="e">
        <f t="shared" si="293"/>
        <v>#N/A</v>
      </c>
      <c r="CX310" s="14" t="e">
        <f t="shared" si="293"/>
        <v>#N/A</v>
      </c>
      <c r="CY310" s="14" t="e">
        <f t="shared" si="318"/>
        <v>#N/A</v>
      </c>
      <c r="CZ310" s="14" t="e">
        <f t="shared" si="318"/>
        <v>#N/A</v>
      </c>
      <c r="DA310" s="14" t="e">
        <f t="shared" si="318"/>
        <v>#N/A</v>
      </c>
      <c r="DB310" s="14" t="e">
        <f t="shared" si="318"/>
        <v>#N/A</v>
      </c>
      <c r="DC310" s="14" t="e">
        <f t="shared" si="318"/>
        <v>#N/A</v>
      </c>
      <c r="DD310" s="14" t="e">
        <f t="shared" si="318"/>
        <v>#N/A</v>
      </c>
      <c r="DE310" s="14" t="e">
        <f t="shared" si="318"/>
        <v>#N/A</v>
      </c>
      <c r="DF310" s="14" t="e">
        <f t="shared" si="318"/>
        <v>#N/A</v>
      </c>
      <c r="DG310" s="14" t="e">
        <f t="shared" si="318"/>
        <v>#N/A</v>
      </c>
      <c r="DH310" s="14" t="e">
        <f t="shared" si="318"/>
        <v>#N/A</v>
      </c>
      <c r="DI310" s="14" t="e">
        <f t="shared" si="318"/>
        <v>#N/A</v>
      </c>
      <c r="DJ310" s="14" t="e">
        <f t="shared" si="318"/>
        <v>#N/A</v>
      </c>
      <c r="DK310" s="14" t="e">
        <f t="shared" si="318"/>
        <v>#N/A</v>
      </c>
      <c r="DL310" s="14" t="e">
        <f t="shared" si="318"/>
        <v>#N/A</v>
      </c>
      <c r="DM310" s="14" t="e">
        <f t="shared" si="318"/>
        <v>#N/A</v>
      </c>
      <c r="DN310" s="14" t="e">
        <f t="shared" si="302"/>
        <v>#N/A</v>
      </c>
      <c r="DO310" s="14" t="e">
        <f t="shared" si="302"/>
        <v>#N/A</v>
      </c>
      <c r="DP310" s="14" t="e">
        <f t="shared" si="302"/>
        <v>#N/A</v>
      </c>
      <c r="DQ310" s="14" t="e">
        <f t="shared" si="300"/>
        <v>#N/A</v>
      </c>
      <c r="DR310" s="14" t="e">
        <f t="shared" si="300"/>
        <v>#N/A</v>
      </c>
      <c r="DS310" s="14" t="e">
        <f t="shared" si="280"/>
        <v>#N/A</v>
      </c>
      <c r="DT310" s="14" t="e">
        <f t="shared" si="280"/>
        <v>#N/A</v>
      </c>
      <c r="DU310" s="14" t="e">
        <f t="shared" si="280"/>
        <v>#N/A</v>
      </c>
      <c r="DV310" s="14" t="e">
        <f t="shared" si="280"/>
        <v>#N/A</v>
      </c>
      <c r="DW310" s="14" t="e">
        <f t="shared" si="316"/>
        <v>#N/A</v>
      </c>
      <c r="DX310" s="14" t="e">
        <f t="shared" si="316"/>
        <v>#N/A</v>
      </c>
      <c r="DY310" s="14" t="e">
        <f t="shared" si="316"/>
        <v>#N/A</v>
      </c>
      <c r="DZ310" s="14" t="e">
        <f t="shared" si="311"/>
        <v>#N/A</v>
      </c>
    </row>
    <row r="311" spans="2:130">
      <c r="C311" s="18">
        <v>2053</v>
      </c>
      <c r="D311" s="25"/>
      <c r="E311" s="25"/>
      <c r="F311" s="25"/>
      <c r="G311" s="25"/>
      <c r="H311" s="25"/>
      <c r="I311" s="25"/>
      <c r="J311" s="25"/>
      <c r="K311" s="25"/>
      <c r="L311" s="25"/>
      <c r="M311" s="25"/>
      <c r="N311" s="25"/>
      <c r="O311" s="25"/>
      <c r="P311" s="25"/>
      <c r="Q311" s="25"/>
      <c r="R311" s="25"/>
      <c r="S311" s="25"/>
      <c r="T311" s="25"/>
      <c r="U311" s="25"/>
      <c r="V311" s="25"/>
      <c r="W311" s="25"/>
      <c r="X311" s="25"/>
      <c r="Y311" s="25"/>
      <c r="Z311" s="25"/>
      <c r="AA311" s="25"/>
      <c r="AB311" s="25"/>
      <c r="AC311" s="25"/>
      <c r="AD311" s="25"/>
      <c r="AE311" s="25"/>
      <c r="AF311" s="25"/>
      <c r="AG311" s="25"/>
      <c r="AH311" s="25"/>
      <c r="AI311" s="25"/>
      <c r="AJ311" s="25"/>
      <c r="AK311" s="25">
        <f t="shared" si="305"/>
        <v>0</v>
      </c>
      <c r="AL311" s="25">
        <f t="shared" si="306"/>
        <v>0</v>
      </c>
      <c r="AM311" s="25">
        <f t="shared" si="307"/>
        <v>0</v>
      </c>
      <c r="AN311" s="25">
        <f t="shared" si="308"/>
        <v>0</v>
      </c>
      <c r="AO311" s="25">
        <f t="shared" si="309"/>
        <v>0</v>
      </c>
      <c r="AP311" s="25">
        <f t="shared" si="310"/>
        <v>0</v>
      </c>
      <c r="AQ311" s="25">
        <f t="shared" si="312"/>
        <v>0</v>
      </c>
      <c r="AR311" s="25">
        <f t="shared" si="314"/>
        <v>0</v>
      </c>
      <c r="AS311" s="25">
        <f t="shared" si="317"/>
        <v>0</v>
      </c>
      <c r="AT311" s="25">
        <f t="shared" si="319"/>
        <v>0</v>
      </c>
      <c r="AU311" s="25">
        <f t="shared" si="320"/>
        <v>0</v>
      </c>
      <c r="AV311" s="25">
        <f t="shared" si="321"/>
        <v>0</v>
      </c>
      <c r="AW311" s="25">
        <f t="shared" si="323"/>
        <v>0</v>
      </c>
      <c r="AX311" s="25">
        <f t="shared" si="325"/>
        <v>0</v>
      </c>
      <c r="AY311" s="25">
        <f t="shared" si="326"/>
        <v>0</v>
      </c>
      <c r="AZ311" s="25">
        <f t="shared" si="327"/>
        <v>0</v>
      </c>
      <c r="BA311" s="25">
        <f t="shared" si="328"/>
        <v>0</v>
      </c>
      <c r="BB311" s="25">
        <f t="shared" si="329"/>
        <v>0</v>
      </c>
      <c r="BC311" s="25" t="e">
        <f t="shared" ref="BC311:BC318" si="330">VLOOKUP($C$117,$D$3:$K$63,$A$71,0)*(B260-B259)</f>
        <v>#N/A</v>
      </c>
      <c r="BD311" s="25" t="e">
        <f>VLOOKUP($C$118,$D$3:$K$63,$A$71,0)*(B259-B258)</f>
        <v>#N/A</v>
      </c>
      <c r="BE311" s="25" t="e">
        <f>VLOOKUP($C$119,$D$3:$K$63,$A$71,0)*B258</f>
        <v>#N/A</v>
      </c>
      <c r="BF311" s="25"/>
      <c r="BG311" s="25"/>
      <c r="BH311" s="25"/>
      <c r="BI311" s="25"/>
      <c r="BJ311" s="25"/>
      <c r="BK311" s="25"/>
      <c r="BL311" s="25"/>
      <c r="BM311" s="21" t="e">
        <f t="shared" si="261"/>
        <v>#N/A</v>
      </c>
      <c r="BP311" s="18">
        <v>2053</v>
      </c>
      <c r="BQ311" s="14" t="e">
        <f t="shared" si="324"/>
        <v>#N/A</v>
      </c>
      <c r="BR311" s="14" t="e">
        <f t="shared" si="324"/>
        <v>#N/A</v>
      </c>
      <c r="BS311" s="14" t="e">
        <f t="shared" si="324"/>
        <v>#N/A</v>
      </c>
      <c r="BT311" s="14" t="e">
        <f t="shared" si="324"/>
        <v>#N/A</v>
      </c>
      <c r="BU311" s="14" t="e">
        <f t="shared" si="324"/>
        <v>#N/A</v>
      </c>
      <c r="BV311" s="14" t="e">
        <f t="shared" si="324"/>
        <v>#N/A</v>
      </c>
      <c r="BW311" s="14" t="e">
        <f t="shared" si="324"/>
        <v>#N/A</v>
      </c>
      <c r="BX311" s="14" t="e">
        <f t="shared" si="324"/>
        <v>#N/A</v>
      </c>
      <c r="BY311" s="14" t="e">
        <f t="shared" si="324"/>
        <v>#N/A</v>
      </c>
      <c r="BZ311" s="14" t="e">
        <f t="shared" si="324"/>
        <v>#N/A</v>
      </c>
      <c r="CA311" s="14" t="e">
        <f t="shared" si="324"/>
        <v>#N/A</v>
      </c>
      <c r="CB311" s="14" t="e">
        <f t="shared" si="324"/>
        <v>#N/A</v>
      </c>
      <c r="CC311" s="14" t="e">
        <f t="shared" si="324"/>
        <v>#N/A</v>
      </c>
      <c r="CD311" s="14" t="e">
        <f t="shared" si="324"/>
        <v>#N/A</v>
      </c>
      <c r="CE311" s="14" t="e">
        <f t="shared" si="324"/>
        <v>#N/A</v>
      </c>
      <c r="CF311" s="14" t="e">
        <f t="shared" si="322"/>
        <v>#N/A</v>
      </c>
      <c r="CG311" s="14" t="e">
        <f t="shared" si="315"/>
        <v>#N/A</v>
      </c>
      <c r="CH311" s="14" t="e">
        <f t="shared" si="315"/>
        <v>#N/A</v>
      </c>
      <c r="CI311" s="14" t="e">
        <f t="shared" si="315"/>
        <v>#N/A</v>
      </c>
      <c r="CJ311" s="14" t="e">
        <f t="shared" si="315"/>
        <v>#N/A</v>
      </c>
      <c r="CK311" s="14" t="e">
        <f t="shared" si="313"/>
        <v>#N/A</v>
      </c>
      <c r="CL311" s="14" t="e">
        <f t="shared" si="313"/>
        <v>#N/A</v>
      </c>
      <c r="CM311" s="14" t="e">
        <f t="shared" si="313"/>
        <v>#N/A</v>
      </c>
      <c r="CN311" s="14" t="e">
        <f t="shared" si="313"/>
        <v>#N/A</v>
      </c>
      <c r="CO311" s="14" t="e">
        <f t="shared" si="313"/>
        <v>#N/A</v>
      </c>
      <c r="CP311" s="14" t="e">
        <f t="shared" si="313"/>
        <v>#N/A</v>
      </c>
      <c r="CQ311" s="14" t="e">
        <f t="shared" si="313"/>
        <v>#N/A</v>
      </c>
      <c r="CR311" s="14" t="e">
        <f t="shared" si="313"/>
        <v>#N/A</v>
      </c>
      <c r="CS311" s="14" t="e">
        <f t="shared" si="313"/>
        <v>#N/A</v>
      </c>
      <c r="CT311" s="14" t="e">
        <f t="shared" si="313"/>
        <v>#N/A</v>
      </c>
      <c r="CU311" s="14" t="e">
        <f t="shared" si="313"/>
        <v>#N/A</v>
      </c>
      <c r="CV311" s="14" t="e">
        <f t="shared" si="313"/>
        <v>#N/A</v>
      </c>
      <c r="CW311" s="14" t="e">
        <f t="shared" si="293"/>
        <v>#N/A</v>
      </c>
      <c r="CX311" s="14" t="e">
        <f t="shared" si="293"/>
        <v>#N/A</v>
      </c>
      <c r="CY311" s="14" t="e">
        <f t="shared" si="318"/>
        <v>#N/A</v>
      </c>
      <c r="CZ311" s="14" t="e">
        <f t="shared" si="318"/>
        <v>#N/A</v>
      </c>
      <c r="DA311" s="14" t="e">
        <f t="shared" si="318"/>
        <v>#N/A</v>
      </c>
      <c r="DB311" s="14" t="e">
        <f t="shared" si="318"/>
        <v>#N/A</v>
      </c>
      <c r="DC311" s="14" t="e">
        <f t="shared" si="318"/>
        <v>#N/A</v>
      </c>
      <c r="DD311" s="14" t="e">
        <f t="shared" si="318"/>
        <v>#N/A</v>
      </c>
      <c r="DE311" s="14" t="e">
        <f t="shared" si="318"/>
        <v>#N/A</v>
      </c>
      <c r="DF311" s="14" t="e">
        <f t="shared" si="318"/>
        <v>#N/A</v>
      </c>
      <c r="DG311" s="14" t="e">
        <f t="shared" si="318"/>
        <v>#N/A</v>
      </c>
      <c r="DH311" s="14" t="e">
        <f t="shared" si="318"/>
        <v>#N/A</v>
      </c>
      <c r="DI311" s="14" t="e">
        <f t="shared" si="318"/>
        <v>#N/A</v>
      </c>
      <c r="DJ311" s="14" t="e">
        <f t="shared" si="318"/>
        <v>#N/A</v>
      </c>
      <c r="DK311" s="14" t="e">
        <f t="shared" si="318"/>
        <v>#N/A</v>
      </c>
      <c r="DL311" s="14" t="e">
        <f t="shared" si="318"/>
        <v>#N/A</v>
      </c>
      <c r="DM311" s="14" t="e">
        <f t="shared" si="318"/>
        <v>#N/A</v>
      </c>
      <c r="DN311" s="14" t="e">
        <f t="shared" si="302"/>
        <v>#N/A</v>
      </c>
      <c r="DO311" s="14" t="e">
        <f t="shared" si="302"/>
        <v>#N/A</v>
      </c>
      <c r="DP311" s="14" t="e">
        <f t="shared" si="302"/>
        <v>#N/A</v>
      </c>
      <c r="DQ311" s="14" t="e">
        <f t="shared" si="300"/>
        <v>#N/A</v>
      </c>
      <c r="DR311" s="14" t="e">
        <f t="shared" si="300"/>
        <v>#N/A</v>
      </c>
      <c r="DS311" s="14" t="e">
        <f t="shared" si="280"/>
        <v>#N/A</v>
      </c>
      <c r="DT311" s="14" t="e">
        <f t="shared" si="280"/>
        <v>#N/A</v>
      </c>
      <c r="DU311" s="14" t="e">
        <f t="shared" si="280"/>
        <v>#N/A</v>
      </c>
      <c r="DV311" s="14" t="e">
        <f t="shared" si="280"/>
        <v>#N/A</v>
      </c>
      <c r="DW311" s="14" t="e">
        <f t="shared" si="316"/>
        <v>#N/A</v>
      </c>
      <c r="DX311" s="14" t="e">
        <f t="shared" si="316"/>
        <v>#N/A</v>
      </c>
      <c r="DY311" s="14" t="e">
        <f t="shared" si="316"/>
        <v>#N/A</v>
      </c>
      <c r="DZ311" s="14" t="e">
        <f t="shared" si="311"/>
        <v>#N/A</v>
      </c>
    </row>
    <row r="312" spans="2:130">
      <c r="C312" s="18">
        <v>2054</v>
      </c>
      <c r="D312" s="25"/>
      <c r="E312" s="25"/>
      <c r="F312" s="25"/>
      <c r="G312" s="25"/>
      <c r="H312" s="25"/>
      <c r="I312" s="25"/>
      <c r="J312" s="25"/>
      <c r="K312" s="25"/>
      <c r="L312" s="25"/>
      <c r="M312" s="25"/>
      <c r="N312" s="25"/>
      <c r="O312" s="25"/>
      <c r="P312" s="25"/>
      <c r="Q312" s="25"/>
      <c r="R312" s="25"/>
      <c r="S312" s="25"/>
      <c r="T312" s="25"/>
      <c r="U312" s="25"/>
      <c r="V312" s="25"/>
      <c r="W312" s="25"/>
      <c r="X312" s="25"/>
      <c r="Y312" s="25"/>
      <c r="Z312" s="25"/>
      <c r="AA312" s="25"/>
      <c r="AB312" s="25"/>
      <c r="AC312" s="25"/>
      <c r="AD312" s="25"/>
      <c r="AE312" s="25"/>
      <c r="AF312" s="25"/>
      <c r="AG312" s="25"/>
      <c r="AH312" s="25"/>
      <c r="AI312" s="25"/>
      <c r="AJ312" s="25"/>
      <c r="AK312" s="25"/>
      <c r="AL312" s="25">
        <f t="shared" si="306"/>
        <v>0</v>
      </c>
      <c r="AM312" s="25">
        <f t="shared" si="307"/>
        <v>0</v>
      </c>
      <c r="AN312" s="25">
        <f t="shared" si="308"/>
        <v>0</v>
      </c>
      <c r="AO312" s="25">
        <f t="shared" si="309"/>
        <v>0</v>
      </c>
      <c r="AP312" s="25">
        <f t="shared" si="310"/>
        <v>0</v>
      </c>
      <c r="AQ312" s="25">
        <f t="shared" si="312"/>
        <v>0</v>
      </c>
      <c r="AR312" s="25">
        <f t="shared" si="314"/>
        <v>0</v>
      </c>
      <c r="AS312" s="25">
        <f t="shared" si="317"/>
        <v>0</v>
      </c>
      <c r="AT312" s="25">
        <f t="shared" si="319"/>
        <v>0</v>
      </c>
      <c r="AU312" s="25">
        <f t="shared" si="320"/>
        <v>0</v>
      </c>
      <c r="AV312" s="25">
        <f t="shared" si="321"/>
        <v>0</v>
      </c>
      <c r="AW312" s="25">
        <f t="shared" si="323"/>
        <v>0</v>
      </c>
      <c r="AX312" s="25">
        <f t="shared" si="325"/>
        <v>0</v>
      </c>
      <c r="AY312" s="25">
        <f t="shared" si="326"/>
        <v>0</v>
      </c>
      <c r="AZ312" s="25">
        <f t="shared" si="327"/>
        <v>0</v>
      </c>
      <c r="BA312" s="25">
        <f t="shared" si="328"/>
        <v>0</v>
      </c>
      <c r="BB312" s="25">
        <f t="shared" si="329"/>
        <v>0</v>
      </c>
      <c r="BC312" s="25" t="e">
        <f t="shared" si="330"/>
        <v>#N/A</v>
      </c>
      <c r="BD312" s="25" t="e">
        <f t="shared" ref="BD312:BD318" si="331">VLOOKUP($C$118,$D$3:$K$63,$A$71,0)*(B260-B259)</f>
        <v>#N/A</v>
      </c>
      <c r="BE312" s="25" t="e">
        <f>VLOOKUP($C$119,$D$3:$K$63,$A$71,0)*(B259-B258)</f>
        <v>#N/A</v>
      </c>
      <c r="BF312" s="25" t="e">
        <f>VLOOKUP($C$120,$D$3:$K$63,$A$71,0)*B258</f>
        <v>#N/A</v>
      </c>
      <c r="BG312" s="25"/>
      <c r="BH312" s="25"/>
      <c r="BI312" s="25"/>
      <c r="BJ312" s="25"/>
      <c r="BK312" s="25"/>
      <c r="BL312" s="25"/>
      <c r="BM312" s="21" t="e">
        <f t="shared" si="261"/>
        <v>#N/A</v>
      </c>
      <c r="BP312" s="18">
        <v>2054</v>
      </c>
      <c r="BQ312" s="14" t="e">
        <f t="shared" si="324"/>
        <v>#N/A</v>
      </c>
      <c r="BR312" s="14" t="e">
        <f t="shared" si="324"/>
        <v>#N/A</v>
      </c>
      <c r="BS312" s="14" t="e">
        <f t="shared" si="324"/>
        <v>#N/A</v>
      </c>
      <c r="BT312" s="14" t="e">
        <f t="shared" si="324"/>
        <v>#N/A</v>
      </c>
      <c r="BU312" s="14" t="e">
        <f t="shared" si="324"/>
        <v>#N/A</v>
      </c>
      <c r="BV312" s="14" t="e">
        <f t="shared" si="324"/>
        <v>#N/A</v>
      </c>
      <c r="BW312" s="14" t="e">
        <f t="shared" si="324"/>
        <v>#N/A</v>
      </c>
      <c r="BX312" s="14" t="e">
        <f t="shared" si="324"/>
        <v>#N/A</v>
      </c>
      <c r="BY312" s="14" t="e">
        <f t="shared" si="324"/>
        <v>#N/A</v>
      </c>
      <c r="BZ312" s="14" t="e">
        <f t="shared" si="324"/>
        <v>#N/A</v>
      </c>
      <c r="CA312" s="14" t="e">
        <f t="shared" si="324"/>
        <v>#N/A</v>
      </c>
      <c r="CB312" s="14" t="e">
        <f t="shared" si="324"/>
        <v>#N/A</v>
      </c>
      <c r="CC312" s="14" t="e">
        <f t="shared" si="324"/>
        <v>#N/A</v>
      </c>
      <c r="CD312" s="14" t="e">
        <f t="shared" si="324"/>
        <v>#N/A</v>
      </c>
      <c r="CE312" s="14" t="e">
        <f t="shared" si="324"/>
        <v>#N/A</v>
      </c>
      <c r="CF312" s="14" t="e">
        <f t="shared" si="322"/>
        <v>#N/A</v>
      </c>
      <c r="CG312" s="14" t="e">
        <f t="shared" si="315"/>
        <v>#N/A</v>
      </c>
      <c r="CH312" s="14" t="e">
        <f t="shared" si="315"/>
        <v>#N/A</v>
      </c>
      <c r="CI312" s="14" t="e">
        <f t="shared" si="315"/>
        <v>#N/A</v>
      </c>
      <c r="CJ312" s="14" t="e">
        <f t="shared" si="315"/>
        <v>#N/A</v>
      </c>
      <c r="CK312" s="14" t="e">
        <f t="shared" si="313"/>
        <v>#N/A</v>
      </c>
      <c r="CL312" s="14" t="e">
        <f t="shared" si="313"/>
        <v>#N/A</v>
      </c>
      <c r="CM312" s="14" t="e">
        <f t="shared" si="313"/>
        <v>#N/A</v>
      </c>
      <c r="CN312" s="14" t="e">
        <f t="shared" si="313"/>
        <v>#N/A</v>
      </c>
      <c r="CO312" s="14" t="e">
        <f t="shared" si="313"/>
        <v>#N/A</v>
      </c>
      <c r="CP312" s="14" t="e">
        <f t="shared" si="313"/>
        <v>#N/A</v>
      </c>
      <c r="CQ312" s="14" t="e">
        <f t="shared" si="313"/>
        <v>#N/A</v>
      </c>
      <c r="CR312" s="14" t="e">
        <f t="shared" si="313"/>
        <v>#N/A</v>
      </c>
      <c r="CS312" s="14" t="e">
        <f t="shared" si="313"/>
        <v>#N/A</v>
      </c>
      <c r="CT312" s="14" t="e">
        <f t="shared" si="313"/>
        <v>#N/A</v>
      </c>
      <c r="CU312" s="14" t="e">
        <f t="shared" si="313"/>
        <v>#N/A</v>
      </c>
      <c r="CV312" s="14" t="e">
        <f t="shared" si="313"/>
        <v>#N/A</v>
      </c>
      <c r="CW312" s="14" t="e">
        <f t="shared" si="293"/>
        <v>#N/A</v>
      </c>
      <c r="CX312" s="14" t="e">
        <f t="shared" si="293"/>
        <v>#N/A</v>
      </c>
      <c r="CY312" s="14" t="e">
        <f t="shared" si="318"/>
        <v>#N/A</v>
      </c>
      <c r="CZ312" s="14" t="e">
        <f t="shared" si="318"/>
        <v>#N/A</v>
      </c>
      <c r="DA312" s="14" t="e">
        <f t="shared" si="318"/>
        <v>#N/A</v>
      </c>
      <c r="DB312" s="14" t="e">
        <f t="shared" si="318"/>
        <v>#N/A</v>
      </c>
      <c r="DC312" s="14" t="e">
        <f t="shared" si="318"/>
        <v>#N/A</v>
      </c>
      <c r="DD312" s="14" t="e">
        <f t="shared" si="318"/>
        <v>#N/A</v>
      </c>
      <c r="DE312" s="14" t="e">
        <f t="shared" si="318"/>
        <v>#N/A</v>
      </c>
      <c r="DF312" s="14" t="e">
        <f t="shared" si="318"/>
        <v>#N/A</v>
      </c>
      <c r="DG312" s="14" t="e">
        <f t="shared" si="318"/>
        <v>#N/A</v>
      </c>
      <c r="DH312" s="14" t="e">
        <f t="shared" si="318"/>
        <v>#N/A</v>
      </c>
      <c r="DI312" s="14" t="e">
        <f t="shared" si="318"/>
        <v>#N/A</v>
      </c>
      <c r="DJ312" s="14" t="e">
        <f t="shared" si="318"/>
        <v>#N/A</v>
      </c>
      <c r="DK312" s="14" t="e">
        <f t="shared" si="318"/>
        <v>#N/A</v>
      </c>
      <c r="DL312" s="14" t="e">
        <f t="shared" si="318"/>
        <v>#N/A</v>
      </c>
      <c r="DM312" s="14" t="e">
        <f t="shared" si="318"/>
        <v>#N/A</v>
      </c>
      <c r="DN312" s="14" t="e">
        <f t="shared" si="302"/>
        <v>#N/A</v>
      </c>
      <c r="DO312" s="14" t="e">
        <f t="shared" si="302"/>
        <v>#N/A</v>
      </c>
      <c r="DP312" s="14" t="e">
        <f t="shared" si="302"/>
        <v>#N/A</v>
      </c>
      <c r="DQ312" s="14" t="e">
        <f t="shared" si="300"/>
        <v>#N/A</v>
      </c>
      <c r="DR312" s="14" t="e">
        <f t="shared" si="300"/>
        <v>#N/A</v>
      </c>
      <c r="DS312" s="14" t="e">
        <f t="shared" si="280"/>
        <v>#N/A</v>
      </c>
      <c r="DT312" s="14" t="e">
        <f t="shared" si="280"/>
        <v>#N/A</v>
      </c>
      <c r="DU312" s="14" t="e">
        <f t="shared" si="280"/>
        <v>#N/A</v>
      </c>
      <c r="DV312" s="14" t="e">
        <f t="shared" si="280"/>
        <v>#N/A</v>
      </c>
      <c r="DW312" s="14" t="e">
        <f t="shared" si="316"/>
        <v>#N/A</v>
      </c>
      <c r="DX312" s="14" t="e">
        <f t="shared" si="316"/>
        <v>#N/A</v>
      </c>
      <c r="DY312" s="14" t="e">
        <f t="shared" si="316"/>
        <v>#N/A</v>
      </c>
      <c r="DZ312" s="14" t="e">
        <f t="shared" si="311"/>
        <v>#N/A</v>
      </c>
    </row>
    <row r="313" spans="2:130">
      <c r="C313" s="18">
        <v>2055</v>
      </c>
      <c r="D313" s="25"/>
      <c r="E313" s="25"/>
      <c r="F313" s="25"/>
      <c r="G313" s="25"/>
      <c r="H313" s="25"/>
      <c r="I313" s="25"/>
      <c r="J313" s="25"/>
      <c r="K313" s="25"/>
      <c r="L313" s="25"/>
      <c r="M313" s="25"/>
      <c r="N313" s="25"/>
      <c r="O313" s="25"/>
      <c r="P313" s="25"/>
      <c r="Q313" s="25"/>
      <c r="R313" s="25"/>
      <c r="S313" s="25"/>
      <c r="T313" s="25"/>
      <c r="U313" s="25"/>
      <c r="V313" s="25"/>
      <c r="W313" s="25"/>
      <c r="X313" s="25"/>
      <c r="Y313" s="25"/>
      <c r="Z313" s="25"/>
      <c r="AA313" s="25"/>
      <c r="AB313" s="25"/>
      <c r="AC313" s="25"/>
      <c r="AD313" s="25"/>
      <c r="AE313" s="25"/>
      <c r="AF313" s="25"/>
      <c r="AG313" s="25"/>
      <c r="AH313" s="25"/>
      <c r="AI313" s="25"/>
      <c r="AJ313" s="25"/>
      <c r="AK313" s="25"/>
      <c r="AL313" s="25"/>
      <c r="AM313" s="25">
        <f t="shared" si="307"/>
        <v>0</v>
      </c>
      <c r="AN313" s="25">
        <f t="shared" si="308"/>
        <v>0</v>
      </c>
      <c r="AO313" s="25">
        <f t="shared" si="309"/>
        <v>0</v>
      </c>
      <c r="AP313" s="25">
        <f t="shared" si="310"/>
        <v>0</v>
      </c>
      <c r="AQ313" s="25">
        <f t="shared" si="312"/>
        <v>0</v>
      </c>
      <c r="AR313" s="25">
        <f t="shared" si="314"/>
        <v>0</v>
      </c>
      <c r="AS313" s="25">
        <f t="shared" si="317"/>
        <v>0</v>
      </c>
      <c r="AT313" s="25">
        <f t="shared" si="319"/>
        <v>0</v>
      </c>
      <c r="AU313" s="25">
        <f t="shared" si="320"/>
        <v>0</v>
      </c>
      <c r="AV313" s="25">
        <f t="shared" si="321"/>
        <v>0</v>
      </c>
      <c r="AW313" s="25">
        <f t="shared" si="323"/>
        <v>0</v>
      </c>
      <c r="AX313" s="25">
        <f t="shared" si="325"/>
        <v>0</v>
      </c>
      <c r="AY313" s="25">
        <f t="shared" si="326"/>
        <v>0</v>
      </c>
      <c r="AZ313" s="25">
        <f t="shared" si="327"/>
        <v>0</v>
      </c>
      <c r="BA313" s="25">
        <f t="shared" si="328"/>
        <v>0</v>
      </c>
      <c r="BB313" s="25">
        <f t="shared" si="329"/>
        <v>0</v>
      </c>
      <c r="BC313" s="25" t="e">
        <f t="shared" si="330"/>
        <v>#N/A</v>
      </c>
      <c r="BD313" s="25" t="e">
        <f t="shared" si="331"/>
        <v>#N/A</v>
      </c>
      <c r="BE313" s="25" t="e">
        <f t="shared" ref="BE313:BE318" si="332">VLOOKUP($C$119,$D$3:$K$63,$A$71,0)*(B260-B259)</f>
        <v>#N/A</v>
      </c>
      <c r="BF313" s="25" t="e">
        <f>VLOOKUP($C$120,$D$3:$K$63,$A$71,0)*(B259-B258)</f>
        <v>#N/A</v>
      </c>
      <c r="BG313" s="25" t="e">
        <f>VLOOKUP($C$121,$D$3:$K$63,$A$71,0)*B258</f>
        <v>#N/A</v>
      </c>
      <c r="BH313" s="25"/>
      <c r="BI313" s="25"/>
      <c r="BJ313" s="25"/>
      <c r="BK313" s="25"/>
      <c r="BL313" s="25"/>
      <c r="BM313" s="21" t="e">
        <f t="shared" si="261"/>
        <v>#N/A</v>
      </c>
      <c r="BP313" s="18">
        <v>2055</v>
      </c>
      <c r="BQ313" s="14" t="e">
        <f t="shared" si="324"/>
        <v>#N/A</v>
      </c>
      <c r="BR313" s="14" t="e">
        <f t="shared" si="324"/>
        <v>#N/A</v>
      </c>
      <c r="BS313" s="14" t="e">
        <f t="shared" si="324"/>
        <v>#N/A</v>
      </c>
      <c r="BT313" s="14" t="e">
        <f t="shared" si="324"/>
        <v>#N/A</v>
      </c>
      <c r="BU313" s="14" t="e">
        <f t="shared" si="324"/>
        <v>#N/A</v>
      </c>
      <c r="BV313" s="14" t="e">
        <f t="shared" si="324"/>
        <v>#N/A</v>
      </c>
      <c r="BW313" s="14" t="e">
        <f t="shared" si="324"/>
        <v>#N/A</v>
      </c>
      <c r="BX313" s="14" t="e">
        <f t="shared" si="324"/>
        <v>#N/A</v>
      </c>
      <c r="BY313" s="14" t="e">
        <f t="shared" si="324"/>
        <v>#N/A</v>
      </c>
      <c r="BZ313" s="14" t="e">
        <f t="shared" si="324"/>
        <v>#N/A</v>
      </c>
      <c r="CA313" s="14" t="e">
        <f t="shared" si="324"/>
        <v>#N/A</v>
      </c>
      <c r="CB313" s="14" t="e">
        <f t="shared" si="324"/>
        <v>#N/A</v>
      </c>
      <c r="CC313" s="14" t="e">
        <f t="shared" si="324"/>
        <v>#N/A</v>
      </c>
      <c r="CD313" s="14" t="e">
        <f t="shared" si="324"/>
        <v>#N/A</v>
      </c>
      <c r="CE313" s="14" t="e">
        <f t="shared" si="324"/>
        <v>#N/A</v>
      </c>
      <c r="CF313" s="14" t="e">
        <f t="shared" si="322"/>
        <v>#N/A</v>
      </c>
      <c r="CG313" s="14" t="e">
        <f t="shared" si="315"/>
        <v>#N/A</v>
      </c>
      <c r="CH313" s="14" t="e">
        <f t="shared" si="315"/>
        <v>#N/A</v>
      </c>
      <c r="CI313" s="14" t="e">
        <f t="shared" si="315"/>
        <v>#N/A</v>
      </c>
      <c r="CJ313" s="14" t="e">
        <f t="shared" si="315"/>
        <v>#N/A</v>
      </c>
      <c r="CK313" s="14" t="e">
        <f t="shared" si="313"/>
        <v>#N/A</v>
      </c>
      <c r="CL313" s="14" t="e">
        <f t="shared" si="313"/>
        <v>#N/A</v>
      </c>
      <c r="CM313" s="14" t="e">
        <f t="shared" si="313"/>
        <v>#N/A</v>
      </c>
      <c r="CN313" s="14" t="e">
        <f t="shared" si="313"/>
        <v>#N/A</v>
      </c>
      <c r="CO313" s="14" t="e">
        <f t="shared" si="313"/>
        <v>#N/A</v>
      </c>
      <c r="CP313" s="14" t="e">
        <f t="shared" si="313"/>
        <v>#N/A</v>
      </c>
      <c r="CQ313" s="14" t="e">
        <f t="shared" si="313"/>
        <v>#N/A</v>
      </c>
      <c r="CR313" s="14" t="e">
        <f t="shared" si="313"/>
        <v>#N/A</v>
      </c>
      <c r="CS313" s="14" t="e">
        <f t="shared" si="313"/>
        <v>#N/A</v>
      </c>
      <c r="CT313" s="14" t="e">
        <f t="shared" si="313"/>
        <v>#N/A</v>
      </c>
      <c r="CU313" s="14" t="e">
        <f t="shared" si="313"/>
        <v>#N/A</v>
      </c>
      <c r="CV313" s="14" t="e">
        <f t="shared" si="313"/>
        <v>#N/A</v>
      </c>
      <c r="CW313" s="14" t="e">
        <f t="shared" si="293"/>
        <v>#N/A</v>
      </c>
      <c r="CX313" s="14" t="e">
        <f t="shared" si="293"/>
        <v>#N/A</v>
      </c>
      <c r="CY313" s="14" t="e">
        <f t="shared" si="318"/>
        <v>#N/A</v>
      </c>
      <c r="CZ313" s="14" t="e">
        <f t="shared" si="318"/>
        <v>#N/A</v>
      </c>
      <c r="DA313" s="14" t="e">
        <f t="shared" si="318"/>
        <v>#N/A</v>
      </c>
      <c r="DB313" s="14" t="e">
        <f t="shared" si="318"/>
        <v>#N/A</v>
      </c>
      <c r="DC313" s="14" t="e">
        <f t="shared" si="318"/>
        <v>#N/A</v>
      </c>
      <c r="DD313" s="14" t="e">
        <f t="shared" si="318"/>
        <v>#N/A</v>
      </c>
      <c r="DE313" s="14" t="e">
        <f t="shared" si="318"/>
        <v>#N/A</v>
      </c>
      <c r="DF313" s="14" t="e">
        <f t="shared" si="318"/>
        <v>#N/A</v>
      </c>
      <c r="DG313" s="14" t="e">
        <f t="shared" si="318"/>
        <v>#N/A</v>
      </c>
      <c r="DH313" s="14" t="e">
        <f t="shared" si="318"/>
        <v>#N/A</v>
      </c>
      <c r="DI313" s="14" t="e">
        <f t="shared" si="318"/>
        <v>#N/A</v>
      </c>
      <c r="DJ313" s="14" t="e">
        <f t="shared" si="318"/>
        <v>#N/A</v>
      </c>
      <c r="DK313" s="14" t="e">
        <f t="shared" si="318"/>
        <v>#N/A</v>
      </c>
      <c r="DL313" s="14" t="e">
        <f t="shared" si="318"/>
        <v>#N/A</v>
      </c>
      <c r="DM313" s="14" t="e">
        <f t="shared" si="318"/>
        <v>#N/A</v>
      </c>
      <c r="DN313" s="14" t="e">
        <f t="shared" si="302"/>
        <v>#N/A</v>
      </c>
      <c r="DO313" s="14" t="e">
        <f t="shared" si="302"/>
        <v>#N/A</v>
      </c>
      <c r="DP313" s="14" t="e">
        <f t="shared" si="302"/>
        <v>#N/A</v>
      </c>
      <c r="DQ313" s="14" t="e">
        <f t="shared" si="300"/>
        <v>#N/A</v>
      </c>
      <c r="DR313" s="14" t="e">
        <f t="shared" si="300"/>
        <v>#N/A</v>
      </c>
      <c r="DS313" s="14" t="e">
        <f t="shared" si="280"/>
        <v>#N/A</v>
      </c>
      <c r="DT313" s="14" t="e">
        <f t="shared" si="280"/>
        <v>#N/A</v>
      </c>
      <c r="DU313" s="14" t="e">
        <f t="shared" si="280"/>
        <v>#N/A</v>
      </c>
      <c r="DV313" s="14" t="e">
        <f t="shared" si="280"/>
        <v>#N/A</v>
      </c>
      <c r="DW313" s="14" t="e">
        <f t="shared" si="316"/>
        <v>#N/A</v>
      </c>
      <c r="DX313" s="14" t="e">
        <f t="shared" si="316"/>
        <v>#N/A</v>
      </c>
      <c r="DY313" s="14" t="e">
        <f t="shared" si="316"/>
        <v>#N/A</v>
      </c>
      <c r="DZ313" s="14" t="e">
        <f t="shared" si="311"/>
        <v>#N/A</v>
      </c>
    </row>
    <row r="314" spans="2:130">
      <c r="C314" s="18">
        <v>2056</v>
      </c>
      <c r="D314" s="25"/>
      <c r="E314" s="25"/>
      <c r="F314" s="25"/>
      <c r="G314" s="25"/>
      <c r="H314" s="25"/>
      <c r="I314" s="25"/>
      <c r="J314" s="25"/>
      <c r="K314" s="25"/>
      <c r="L314" s="25"/>
      <c r="M314" s="25"/>
      <c r="N314" s="25"/>
      <c r="O314" s="25"/>
      <c r="P314" s="25"/>
      <c r="Q314" s="25"/>
      <c r="R314" s="25"/>
      <c r="S314" s="25"/>
      <c r="T314" s="25"/>
      <c r="U314" s="25"/>
      <c r="V314" s="25"/>
      <c r="W314" s="25"/>
      <c r="X314" s="25"/>
      <c r="Y314" s="25"/>
      <c r="Z314" s="25"/>
      <c r="AA314" s="25"/>
      <c r="AB314" s="25"/>
      <c r="AC314" s="25"/>
      <c r="AD314" s="25"/>
      <c r="AE314" s="25"/>
      <c r="AF314" s="25"/>
      <c r="AG314" s="25"/>
      <c r="AH314" s="25"/>
      <c r="AI314" s="25"/>
      <c r="AJ314" s="25"/>
      <c r="AK314" s="25"/>
      <c r="AL314" s="25"/>
      <c r="AM314" s="25"/>
      <c r="AN314" s="25">
        <f t="shared" si="308"/>
        <v>0</v>
      </c>
      <c r="AO314" s="25">
        <f t="shared" si="309"/>
        <v>0</v>
      </c>
      <c r="AP314" s="25">
        <f t="shared" si="310"/>
        <v>0</v>
      </c>
      <c r="AQ314" s="25">
        <f t="shared" si="312"/>
        <v>0</v>
      </c>
      <c r="AR314" s="25">
        <f t="shared" si="314"/>
        <v>0</v>
      </c>
      <c r="AS314" s="25">
        <f t="shared" si="317"/>
        <v>0</v>
      </c>
      <c r="AT314" s="25">
        <f t="shared" si="319"/>
        <v>0</v>
      </c>
      <c r="AU314" s="25">
        <f t="shared" si="320"/>
        <v>0</v>
      </c>
      <c r="AV314" s="25">
        <f t="shared" si="321"/>
        <v>0</v>
      </c>
      <c r="AW314" s="25">
        <f t="shared" si="323"/>
        <v>0</v>
      </c>
      <c r="AX314" s="25">
        <f t="shared" si="325"/>
        <v>0</v>
      </c>
      <c r="AY314" s="25">
        <f t="shared" si="326"/>
        <v>0</v>
      </c>
      <c r="AZ314" s="25">
        <f t="shared" si="327"/>
        <v>0</v>
      </c>
      <c r="BA314" s="25">
        <f t="shared" si="328"/>
        <v>0</v>
      </c>
      <c r="BB314" s="25">
        <f t="shared" si="329"/>
        <v>0</v>
      </c>
      <c r="BC314" s="25" t="e">
        <f t="shared" si="330"/>
        <v>#N/A</v>
      </c>
      <c r="BD314" s="25" t="e">
        <f t="shared" si="331"/>
        <v>#N/A</v>
      </c>
      <c r="BE314" s="25" t="e">
        <f t="shared" si="332"/>
        <v>#N/A</v>
      </c>
      <c r="BF314" s="25" t="e">
        <f t="shared" ref="BF314:BF318" si="333">VLOOKUP($C$120,$D$3:$K$63,$A$71,0)*(B260-B259)</f>
        <v>#N/A</v>
      </c>
      <c r="BG314" s="25" t="e">
        <f>VLOOKUP($C$121,$D$3:$K$63,$A$71,0)*(B259-B258)</f>
        <v>#N/A</v>
      </c>
      <c r="BH314" s="25" t="e">
        <f>VLOOKUP($C$122,$D$3:$K$63,$A$71,0)*B258</f>
        <v>#N/A</v>
      </c>
      <c r="BI314" s="25"/>
      <c r="BJ314" s="25"/>
      <c r="BK314" s="25"/>
      <c r="BL314" s="25"/>
      <c r="BM314" s="21" t="e">
        <f t="shared" si="261"/>
        <v>#N/A</v>
      </c>
      <c r="BP314" s="18">
        <v>2056</v>
      </c>
      <c r="BQ314" s="14" t="e">
        <f t="shared" si="324"/>
        <v>#N/A</v>
      </c>
      <c r="BR314" s="14" t="e">
        <f t="shared" si="324"/>
        <v>#N/A</v>
      </c>
      <c r="BS314" s="14" t="e">
        <f t="shared" si="324"/>
        <v>#N/A</v>
      </c>
      <c r="BT314" s="14" t="e">
        <f t="shared" si="324"/>
        <v>#N/A</v>
      </c>
      <c r="BU314" s="14" t="e">
        <f t="shared" si="324"/>
        <v>#N/A</v>
      </c>
      <c r="BV314" s="14" t="e">
        <f t="shared" si="324"/>
        <v>#N/A</v>
      </c>
      <c r="BW314" s="14" t="e">
        <f t="shared" si="324"/>
        <v>#N/A</v>
      </c>
      <c r="BX314" s="14" t="e">
        <f t="shared" si="324"/>
        <v>#N/A</v>
      </c>
      <c r="BY314" s="14" t="e">
        <f t="shared" si="324"/>
        <v>#N/A</v>
      </c>
      <c r="BZ314" s="14" t="e">
        <f t="shared" si="324"/>
        <v>#N/A</v>
      </c>
      <c r="CA314" s="14" t="e">
        <f t="shared" si="324"/>
        <v>#N/A</v>
      </c>
      <c r="CB314" s="14" t="e">
        <f t="shared" si="324"/>
        <v>#N/A</v>
      </c>
      <c r="CC314" s="14" t="e">
        <f t="shared" si="324"/>
        <v>#N/A</v>
      </c>
      <c r="CD314" s="14" t="e">
        <f t="shared" si="324"/>
        <v>#N/A</v>
      </c>
      <c r="CE314" s="14" t="e">
        <f t="shared" si="324"/>
        <v>#N/A</v>
      </c>
      <c r="CF314" s="14" t="e">
        <f t="shared" si="322"/>
        <v>#N/A</v>
      </c>
      <c r="CG314" s="14" t="e">
        <f t="shared" si="315"/>
        <v>#N/A</v>
      </c>
      <c r="CH314" s="14" t="e">
        <f t="shared" si="315"/>
        <v>#N/A</v>
      </c>
      <c r="CI314" s="14" t="e">
        <f t="shared" si="315"/>
        <v>#N/A</v>
      </c>
      <c r="CJ314" s="14" t="e">
        <f t="shared" si="315"/>
        <v>#N/A</v>
      </c>
      <c r="CK314" s="14" t="e">
        <f t="shared" si="313"/>
        <v>#N/A</v>
      </c>
      <c r="CL314" s="14" t="e">
        <f t="shared" si="313"/>
        <v>#N/A</v>
      </c>
      <c r="CM314" s="14" t="e">
        <f t="shared" si="313"/>
        <v>#N/A</v>
      </c>
      <c r="CN314" s="14" t="e">
        <f t="shared" si="313"/>
        <v>#N/A</v>
      </c>
      <c r="CO314" s="14" t="e">
        <f t="shared" si="313"/>
        <v>#N/A</v>
      </c>
      <c r="CP314" s="14" t="e">
        <f t="shared" si="313"/>
        <v>#N/A</v>
      </c>
      <c r="CQ314" s="14" t="e">
        <f t="shared" si="313"/>
        <v>#N/A</v>
      </c>
      <c r="CR314" s="14" t="e">
        <f t="shared" si="313"/>
        <v>#N/A</v>
      </c>
      <c r="CS314" s="14" t="e">
        <f t="shared" si="313"/>
        <v>#N/A</v>
      </c>
      <c r="CT314" s="14" t="e">
        <f t="shared" si="313"/>
        <v>#N/A</v>
      </c>
      <c r="CU314" s="14" t="e">
        <f t="shared" si="313"/>
        <v>#N/A</v>
      </c>
      <c r="CV314" s="14" t="e">
        <f t="shared" si="313"/>
        <v>#N/A</v>
      </c>
      <c r="CW314" s="14" t="e">
        <f t="shared" si="293"/>
        <v>#N/A</v>
      </c>
      <c r="CX314" s="14" t="e">
        <f t="shared" si="293"/>
        <v>#N/A</v>
      </c>
      <c r="CY314" s="14" t="e">
        <f t="shared" si="318"/>
        <v>#N/A</v>
      </c>
      <c r="CZ314" s="14" t="e">
        <f t="shared" si="318"/>
        <v>#N/A</v>
      </c>
      <c r="DA314" s="14" t="e">
        <f t="shared" si="318"/>
        <v>#N/A</v>
      </c>
      <c r="DB314" s="14" t="e">
        <f t="shared" si="318"/>
        <v>#N/A</v>
      </c>
      <c r="DC314" s="14" t="e">
        <f t="shared" si="318"/>
        <v>#N/A</v>
      </c>
      <c r="DD314" s="14" t="e">
        <f t="shared" si="318"/>
        <v>#N/A</v>
      </c>
      <c r="DE314" s="14" t="e">
        <f t="shared" si="318"/>
        <v>#N/A</v>
      </c>
      <c r="DF314" s="14" t="e">
        <f t="shared" si="318"/>
        <v>#N/A</v>
      </c>
      <c r="DG314" s="14" t="e">
        <f t="shared" si="318"/>
        <v>#N/A</v>
      </c>
      <c r="DH314" s="14" t="e">
        <f t="shared" si="318"/>
        <v>#N/A</v>
      </c>
      <c r="DI314" s="14" t="e">
        <f t="shared" si="318"/>
        <v>#N/A</v>
      </c>
      <c r="DJ314" s="14" t="e">
        <f t="shared" si="318"/>
        <v>#N/A</v>
      </c>
      <c r="DK314" s="14" t="e">
        <f t="shared" si="318"/>
        <v>#N/A</v>
      </c>
      <c r="DL314" s="14" t="e">
        <f t="shared" si="318"/>
        <v>#N/A</v>
      </c>
      <c r="DM314" s="14" t="e">
        <f t="shared" si="318"/>
        <v>#N/A</v>
      </c>
      <c r="DN314" s="14" t="e">
        <f t="shared" si="302"/>
        <v>#N/A</v>
      </c>
      <c r="DO314" s="14" t="e">
        <f t="shared" si="302"/>
        <v>#N/A</v>
      </c>
      <c r="DP314" s="14" t="e">
        <f t="shared" si="302"/>
        <v>#N/A</v>
      </c>
      <c r="DQ314" s="14" t="e">
        <f t="shared" si="300"/>
        <v>#N/A</v>
      </c>
      <c r="DR314" s="14" t="e">
        <f t="shared" si="300"/>
        <v>#N/A</v>
      </c>
      <c r="DS314" s="14" t="e">
        <f t="shared" si="280"/>
        <v>#N/A</v>
      </c>
      <c r="DT314" s="14" t="e">
        <f t="shared" si="280"/>
        <v>#N/A</v>
      </c>
      <c r="DU314" s="14" t="e">
        <f t="shared" si="280"/>
        <v>#N/A</v>
      </c>
      <c r="DV314" s="14" t="e">
        <f t="shared" si="280"/>
        <v>#N/A</v>
      </c>
      <c r="DW314" s="14" t="e">
        <f t="shared" si="316"/>
        <v>#N/A</v>
      </c>
      <c r="DX314" s="14" t="e">
        <f t="shared" si="316"/>
        <v>#N/A</v>
      </c>
      <c r="DY314" s="14" t="e">
        <f t="shared" si="316"/>
        <v>#N/A</v>
      </c>
      <c r="DZ314" s="14" t="e">
        <f t="shared" si="311"/>
        <v>#N/A</v>
      </c>
    </row>
    <row r="315" spans="2:130">
      <c r="C315" s="18">
        <v>2057</v>
      </c>
      <c r="D315" s="25"/>
      <c r="E315" s="25"/>
      <c r="F315" s="25"/>
      <c r="G315" s="25"/>
      <c r="H315" s="25"/>
      <c r="I315" s="25"/>
      <c r="J315" s="25"/>
      <c r="K315" s="25"/>
      <c r="L315" s="25"/>
      <c r="M315" s="25"/>
      <c r="N315" s="25"/>
      <c r="O315" s="25"/>
      <c r="P315" s="25"/>
      <c r="Q315" s="25"/>
      <c r="R315" s="25"/>
      <c r="S315" s="25"/>
      <c r="T315" s="25"/>
      <c r="U315" s="25"/>
      <c r="V315" s="25"/>
      <c r="W315" s="25"/>
      <c r="X315" s="25"/>
      <c r="Y315" s="25"/>
      <c r="Z315" s="25"/>
      <c r="AA315" s="25"/>
      <c r="AB315" s="25"/>
      <c r="AC315" s="25"/>
      <c r="AD315" s="25"/>
      <c r="AE315" s="25"/>
      <c r="AF315" s="25"/>
      <c r="AG315" s="25"/>
      <c r="AH315" s="25"/>
      <c r="AI315" s="25"/>
      <c r="AJ315" s="25"/>
      <c r="AK315" s="25"/>
      <c r="AL315" s="25"/>
      <c r="AM315" s="25"/>
      <c r="AN315" s="25"/>
      <c r="AO315" s="25">
        <f t="shared" si="309"/>
        <v>0</v>
      </c>
      <c r="AP315" s="25">
        <f t="shared" si="310"/>
        <v>0</v>
      </c>
      <c r="AQ315" s="25">
        <f t="shared" si="312"/>
        <v>0</v>
      </c>
      <c r="AR315" s="25">
        <f t="shared" si="314"/>
        <v>0</v>
      </c>
      <c r="AS315" s="25">
        <f t="shared" si="317"/>
        <v>0</v>
      </c>
      <c r="AT315" s="25">
        <f t="shared" si="319"/>
        <v>0</v>
      </c>
      <c r="AU315" s="25">
        <f t="shared" si="320"/>
        <v>0</v>
      </c>
      <c r="AV315" s="25">
        <f t="shared" si="321"/>
        <v>0</v>
      </c>
      <c r="AW315" s="25">
        <f t="shared" si="323"/>
        <v>0</v>
      </c>
      <c r="AX315" s="25">
        <f t="shared" si="325"/>
        <v>0</v>
      </c>
      <c r="AY315" s="25">
        <f t="shared" si="326"/>
        <v>0</v>
      </c>
      <c r="AZ315" s="25">
        <f t="shared" si="327"/>
        <v>0</v>
      </c>
      <c r="BA315" s="25">
        <f t="shared" si="328"/>
        <v>0</v>
      </c>
      <c r="BB315" s="25">
        <f t="shared" si="329"/>
        <v>0</v>
      </c>
      <c r="BC315" s="25" t="e">
        <f t="shared" si="330"/>
        <v>#N/A</v>
      </c>
      <c r="BD315" s="25" t="e">
        <f t="shared" si="331"/>
        <v>#N/A</v>
      </c>
      <c r="BE315" s="25" t="e">
        <f t="shared" si="332"/>
        <v>#N/A</v>
      </c>
      <c r="BF315" s="25" t="e">
        <f t="shared" si="333"/>
        <v>#N/A</v>
      </c>
      <c r="BG315" s="25" t="e">
        <f t="shared" ref="BG315:BG318" si="334">VLOOKUP($C$121,$D$3:$K$63,$A$71,0)*(B260-B259)</f>
        <v>#N/A</v>
      </c>
      <c r="BH315" s="25" t="e">
        <f>VLOOKUP($C$122,$D$3:$K$63,$A$71,0)*(B259-B258)</f>
        <v>#N/A</v>
      </c>
      <c r="BI315" s="25" t="e">
        <f>VLOOKUP($C$123,$D$3:$K$63,$A$71,0)*B258</f>
        <v>#N/A</v>
      </c>
      <c r="BJ315" s="25"/>
      <c r="BK315" s="25"/>
      <c r="BL315" s="25"/>
      <c r="BM315" s="21" t="e">
        <f t="shared" si="261"/>
        <v>#N/A</v>
      </c>
      <c r="BP315" s="18">
        <v>2057</v>
      </c>
      <c r="BQ315" s="14" t="e">
        <f t="shared" si="324"/>
        <v>#N/A</v>
      </c>
      <c r="BR315" s="14" t="e">
        <f t="shared" si="324"/>
        <v>#N/A</v>
      </c>
      <c r="BS315" s="14" t="e">
        <f t="shared" si="324"/>
        <v>#N/A</v>
      </c>
      <c r="BT315" s="14" t="e">
        <f t="shared" si="324"/>
        <v>#N/A</v>
      </c>
      <c r="BU315" s="14" t="e">
        <f t="shared" si="324"/>
        <v>#N/A</v>
      </c>
      <c r="BV315" s="14" t="e">
        <f t="shared" si="324"/>
        <v>#N/A</v>
      </c>
      <c r="BW315" s="14" t="e">
        <f t="shared" si="324"/>
        <v>#N/A</v>
      </c>
      <c r="BX315" s="14" t="e">
        <f t="shared" si="324"/>
        <v>#N/A</v>
      </c>
      <c r="BY315" s="14" t="e">
        <f t="shared" si="324"/>
        <v>#N/A</v>
      </c>
      <c r="BZ315" s="14" t="e">
        <f t="shared" si="324"/>
        <v>#N/A</v>
      </c>
      <c r="CA315" s="14" t="e">
        <f t="shared" si="324"/>
        <v>#N/A</v>
      </c>
      <c r="CB315" s="14" t="e">
        <f t="shared" si="324"/>
        <v>#N/A</v>
      </c>
      <c r="CC315" s="14" t="e">
        <f t="shared" si="324"/>
        <v>#N/A</v>
      </c>
      <c r="CD315" s="14" t="e">
        <f t="shared" si="324"/>
        <v>#N/A</v>
      </c>
      <c r="CE315" s="14" t="e">
        <f t="shared" si="324"/>
        <v>#N/A</v>
      </c>
      <c r="CF315" s="14" t="e">
        <f t="shared" si="322"/>
        <v>#N/A</v>
      </c>
      <c r="CG315" s="14" t="e">
        <f t="shared" si="315"/>
        <v>#N/A</v>
      </c>
      <c r="CH315" s="14" t="e">
        <f t="shared" si="315"/>
        <v>#N/A</v>
      </c>
      <c r="CI315" s="14" t="e">
        <f t="shared" si="315"/>
        <v>#N/A</v>
      </c>
      <c r="CJ315" s="14" t="e">
        <f t="shared" si="315"/>
        <v>#N/A</v>
      </c>
      <c r="CK315" s="14" t="e">
        <f t="shared" si="313"/>
        <v>#N/A</v>
      </c>
      <c r="CL315" s="14" t="e">
        <f t="shared" si="313"/>
        <v>#N/A</v>
      </c>
      <c r="CM315" s="14" t="e">
        <f t="shared" si="313"/>
        <v>#N/A</v>
      </c>
      <c r="CN315" s="14" t="e">
        <f t="shared" si="313"/>
        <v>#N/A</v>
      </c>
      <c r="CO315" s="14" t="e">
        <f t="shared" si="313"/>
        <v>#N/A</v>
      </c>
      <c r="CP315" s="14" t="e">
        <f t="shared" si="313"/>
        <v>#N/A</v>
      </c>
      <c r="CQ315" s="14" t="e">
        <f t="shared" si="313"/>
        <v>#N/A</v>
      </c>
      <c r="CR315" s="14" t="e">
        <f t="shared" si="313"/>
        <v>#N/A</v>
      </c>
      <c r="CS315" s="14" t="e">
        <f t="shared" si="313"/>
        <v>#N/A</v>
      </c>
      <c r="CT315" s="14" t="e">
        <f t="shared" si="313"/>
        <v>#N/A</v>
      </c>
      <c r="CU315" s="14" t="e">
        <f t="shared" si="313"/>
        <v>#N/A</v>
      </c>
      <c r="CV315" s="14" t="e">
        <f t="shared" si="313"/>
        <v>#N/A</v>
      </c>
      <c r="CW315" s="14" t="e">
        <f t="shared" si="293"/>
        <v>#N/A</v>
      </c>
      <c r="CX315" s="14" t="e">
        <f t="shared" si="293"/>
        <v>#N/A</v>
      </c>
      <c r="CY315" s="14" t="e">
        <f t="shared" si="318"/>
        <v>#N/A</v>
      </c>
      <c r="CZ315" s="14" t="e">
        <f t="shared" si="318"/>
        <v>#N/A</v>
      </c>
      <c r="DA315" s="14" t="e">
        <f t="shared" si="318"/>
        <v>#N/A</v>
      </c>
      <c r="DB315" s="14" t="e">
        <f t="shared" si="318"/>
        <v>#N/A</v>
      </c>
      <c r="DC315" s="14" t="e">
        <f t="shared" si="318"/>
        <v>#N/A</v>
      </c>
      <c r="DD315" s="14" t="e">
        <f t="shared" si="318"/>
        <v>#N/A</v>
      </c>
      <c r="DE315" s="14" t="e">
        <f t="shared" si="318"/>
        <v>#N/A</v>
      </c>
      <c r="DF315" s="14" t="e">
        <f t="shared" si="318"/>
        <v>#N/A</v>
      </c>
      <c r="DG315" s="14" t="e">
        <f t="shared" si="318"/>
        <v>#N/A</v>
      </c>
      <c r="DH315" s="14" t="e">
        <f t="shared" si="318"/>
        <v>#N/A</v>
      </c>
      <c r="DI315" s="14" t="e">
        <f t="shared" si="318"/>
        <v>#N/A</v>
      </c>
      <c r="DJ315" s="14" t="e">
        <f t="shared" si="318"/>
        <v>#N/A</v>
      </c>
      <c r="DK315" s="14" t="e">
        <f t="shared" si="318"/>
        <v>#N/A</v>
      </c>
      <c r="DL315" s="14" t="e">
        <f t="shared" si="318"/>
        <v>#N/A</v>
      </c>
      <c r="DM315" s="14" t="e">
        <f t="shared" si="318"/>
        <v>#N/A</v>
      </c>
      <c r="DN315" s="14" t="e">
        <f t="shared" si="302"/>
        <v>#N/A</v>
      </c>
      <c r="DO315" s="14" t="e">
        <f t="shared" si="302"/>
        <v>#N/A</v>
      </c>
      <c r="DP315" s="14" t="e">
        <f t="shared" si="302"/>
        <v>#N/A</v>
      </c>
      <c r="DQ315" s="14" t="e">
        <f t="shared" si="300"/>
        <v>#N/A</v>
      </c>
      <c r="DR315" s="14" t="e">
        <f t="shared" si="300"/>
        <v>#N/A</v>
      </c>
      <c r="DS315" s="14" t="e">
        <f t="shared" si="280"/>
        <v>#N/A</v>
      </c>
      <c r="DT315" s="14" t="e">
        <f t="shared" si="280"/>
        <v>#N/A</v>
      </c>
      <c r="DU315" s="14" t="e">
        <f t="shared" si="280"/>
        <v>#N/A</v>
      </c>
      <c r="DV315" s="14" t="e">
        <f t="shared" si="280"/>
        <v>#N/A</v>
      </c>
      <c r="DW315" s="14" t="e">
        <f t="shared" si="316"/>
        <v>#N/A</v>
      </c>
      <c r="DX315" s="14" t="e">
        <f t="shared" si="316"/>
        <v>#N/A</v>
      </c>
      <c r="DY315" s="14" t="e">
        <f t="shared" si="316"/>
        <v>#N/A</v>
      </c>
      <c r="DZ315" s="14" t="e">
        <f t="shared" si="311"/>
        <v>#N/A</v>
      </c>
    </row>
    <row r="316" spans="2:130">
      <c r="C316" s="18">
        <v>2058</v>
      </c>
      <c r="D316" s="25"/>
      <c r="E316" s="25"/>
      <c r="F316" s="25"/>
      <c r="G316" s="25"/>
      <c r="H316" s="25"/>
      <c r="I316" s="25"/>
      <c r="J316" s="25"/>
      <c r="K316" s="25"/>
      <c r="L316" s="25"/>
      <c r="M316" s="25"/>
      <c r="N316" s="25"/>
      <c r="O316" s="25"/>
      <c r="P316" s="25"/>
      <c r="Q316" s="25"/>
      <c r="R316" s="25"/>
      <c r="S316" s="25"/>
      <c r="T316" s="25"/>
      <c r="U316" s="25"/>
      <c r="V316" s="25"/>
      <c r="W316" s="25"/>
      <c r="X316" s="25"/>
      <c r="Y316" s="25"/>
      <c r="Z316" s="25"/>
      <c r="AA316" s="25"/>
      <c r="AB316" s="25"/>
      <c r="AC316" s="25"/>
      <c r="AD316" s="25"/>
      <c r="AE316" s="25"/>
      <c r="AF316" s="25"/>
      <c r="AG316" s="25"/>
      <c r="AH316" s="25"/>
      <c r="AI316" s="25"/>
      <c r="AJ316" s="25"/>
      <c r="AK316" s="25"/>
      <c r="AL316" s="25"/>
      <c r="AM316" s="25"/>
      <c r="AN316" s="25"/>
      <c r="AO316" s="25"/>
      <c r="AP316" s="25">
        <f t="shared" si="310"/>
        <v>0</v>
      </c>
      <c r="AQ316" s="25">
        <f t="shared" si="312"/>
        <v>0</v>
      </c>
      <c r="AR316" s="25">
        <f t="shared" si="314"/>
        <v>0</v>
      </c>
      <c r="AS316" s="25">
        <f t="shared" si="317"/>
        <v>0</v>
      </c>
      <c r="AT316" s="25">
        <f t="shared" si="319"/>
        <v>0</v>
      </c>
      <c r="AU316" s="25">
        <f t="shared" si="320"/>
        <v>0</v>
      </c>
      <c r="AV316" s="25">
        <f t="shared" si="321"/>
        <v>0</v>
      </c>
      <c r="AW316" s="25">
        <f t="shared" si="323"/>
        <v>0</v>
      </c>
      <c r="AX316" s="25">
        <f t="shared" si="325"/>
        <v>0</v>
      </c>
      <c r="AY316" s="25">
        <f t="shared" si="326"/>
        <v>0</v>
      </c>
      <c r="AZ316" s="25">
        <f t="shared" si="327"/>
        <v>0</v>
      </c>
      <c r="BA316" s="25">
        <f t="shared" si="328"/>
        <v>0</v>
      </c>
      <c r="BB316" s="25">
        <f t="shared" si="329"/>
        <v>0</v>
      </c>
      <c r="BC316" s="25" t="e">
        <f t="shared" si="330"/>
        <v>#N/A</v>
      </c>
      <c r="BD316" s="25" t="e">
        <f t="shared" si="331"/>
        <v>#N/A</v>
      </c>
      <c r="BE316" s="25" t="e">
        <f t="shared" si="332"/>
        <v>#N/A</v>
      </c>
      <c r="BF316" s="25" t="e">
        <f t="shared" si="333"/>
        <v>#N/A</v>
      </c>
      <c r="BG316" s="25" t="e">
        <f t="shared" si="334"/>
        <v>#N/A</v>
      </c>
      <c r="BH316" s="25" t="e">
        <f t="shared" ref="BH316:BH318" si="335">VLOOKUP($C$122,$D$3:$K$63,$A$71,0)*(B260-B259)</f>
        <v>#N/A</v>
      </c>
      <c r="BI316" s="25" t="e">
        <f>VLOOKUP($C$123,$D$3:$K$63,$A$71,0)*(B259-B258)</f>
        <v>#N/A</v>
      </c>
      <c r="BJ316" s="25" t="e">
        <f>VLOOKUP($C$124,$D$3:$K$63,$A$71,0)*B258</f>
        <v>#N/A</v>
      </c>
      <c r="BK316" s="25"/>
      <c r="BL316" s="25"/>
      <c r="BM316" s="21" t="e">
        <f t="shared" si="261"/>
        <v>#N/A</v>
      </c>
      <c r="BP316" s="18">
        <v>2058</v>
      </c>
      <c r="BQ316" s="14" t="e">
        <f t="shared" si="324"/>
        <v>#N/A</v>
      </c>
      <c r="BR316" s="14" t="e">
        <f t="shared" si="324"/>
        <v>#N/A</v>
      </c>
      <c r="BS316" s="14" t="e">
        <f t="shared" si="324"/>
        <v>#N/A</v>
      </c>
      <c r="BT316" s="14" t="e">
        <f t="shared" si="324"/>
        <v>#N/A</v>
      </c>
      <c r="BU316" s="14" t="e">
        <f t="shared" si="324"/>
        <v>#N/A</v>
      </c>
      <c r="BV316" s="14" t="e">
        <f t="shared" si="324"/>
        <v>#N/A</v>
      </c>
      <c r="BW316" s="14" t="e">
        <f t="shared" si="324"/>
        <v>#N/A</v>
      </c>
      <c r="BX316" s="14" t="e">
        <f t="shared" si="324"/>
        <v>#N/A</v>
      </c>
      <c r="BY316" s="14" t="e">
        <f t="shared" si="324"/>
        <v>#N/A</v>
      </c>
      <c r="BZ316" s="14" t="e">
        <f t="shared" si="324"/>
        <v>#N/A</v>
      </c>
      <c r="CA316" s="14" t="e">
        <f t="shared" si="324"/>
        <v>#N/A</v>
      </c>
      <c r="CB316" s="14" t="e">
        <f t="shared" si="324"/>
        <v>#N/A</v>
      </c>
      <c r="CC316" s="14" t="e">
        <f t="shared" si="324"/>
        <v>#N/A</v>
      </c>
      <c r="CD316" s="14" t="e">
        <f t="shared" si="324"/>
        <v>#N/A</v>
      </c>
      <c r="CE316" s="14" t="e">
        <f t="shared" si="324"/>
        <v>#N/A</v>
      </c>
      <c r="CF316" s="14" t="e">
        <f t="shared" si="322"/>
        <v>#N/A</v>
      </c>
      <c r="CG316" s="14" t="e">
        <f t="shared" si="315"/>
        <v>#N/A</v>
      </c>
      <c r="CH316" s="14" t="e">
        <f t="shared" si="315"/>
        <v>#N/A</v>
      </c>
      <c r="CI316" s="14" t="e">
        <f t="shared" si="315"/>
        <v>#N/A</v>
      </c>
      <c r="CJ316" s="14" t="e">
        <f t="shared" si="315"/>
        <v>#N/A</v>
      </c>
      <c r="CK316" s="14" t="e">
        <f t="shared" si="313"/>
        <v>#N/A</v>
      </c>
      <c r="CL316" s="14" t="e">
        <f t="shared" si="313"/>
        <v>#N/A</v>
      </c>
      <c r="CM316" s="14" t="e">
        <f t="shared" si="313"/>
        <v>#N/A</v>
      </c>
      <c r="CN316" s="14" t="e">
        <f t="shared" si="313"/>
        <v>#N/A</v>
      </c>
      <c r="CO316" s="14" t="e">
        <f t="shared" si="313"/>
        <v>#N/A</v>
      </c>
      <c r="CP316" s="14" t="e">
        <f t="shared" si="313"/>
        <v>#N/A</v>
      </c>
      <c r="CQ316" s="14" t="e">
        <f t="shared" si="313"/>
        <v>#N/A</v>
      </c>
      <c r="CR316" s="14" t="e">
        <f t="shared" si="313"/>
        <v>#N/A</v>
      </c>
      <c r="CS316" s="14" t="e">
        <f t="shared" si="313"/>
        <v>#N/A</v>
      </c>
      <c r="CT316" s="14" t="e">
        <f t="shared" si="313"/>
        <v>#N/A</v>
      </c>
      <c r="CU316" s="14" t="e">
        <f t="shared" si="313"/>
        <v>#N/A</v>
      </c>
      <c r="CV316" s="14" t="e">
        <f t="shared" si="313"/>
        <v>#N/A</v>
      </c>
      <c r="CW316" s="14" t="e">
        <f t="shared" si="293"/>
        <v>#N/A</v>
      </c>
      <c r="CX316" s="14" t="e">
        <f t="shared" si="293"/>
        <v>#N/A</v>
      </c>
      <c r="CY316" s="14" t="e">
        <f t="shared" si="318"/>
        <v>#N/A</v>
      </c>
      <c r="CZ316" s="14" t="e">
        <f t="shared" si="318"/>
        <v>#N/A</v>
      </c>
      <c r="DA316" s="14" t="e">
        <f t="shared" si="318"/>
        <v>#N/A</v>
      </c>
      <c r="DB316" s="14" t="e">
        <f t="shared" si="318"/>
        <v>#N/A</v>
      </c>
      <c r="DC316" s="14" t="e">
        <f t="shared" si="318"/>
        <v>#N/A</v>
      </c>
      <c r="DD316" s="14" t="e">
        <f t="shared" si="318"/>
        <v>#N/A</v>
      </c>
      <c r="DE316" s="14" t="e">
        <f t="shared" si="318"/>
        <v>#N/A</v>
      </c>
      <c r="DF316" s="14" t="e">
        <f t="shared" si="318"/>
        <v>#N/A</v>
      </c>
      <c r="DG316" s="14" t="e">
        <f t="shared" si="318"/>
        <v>#N/A</v>
      </c>
      <c r="DH316" s="14" t="e">
        <f t="shared" si="318"/>
        <v>#N/A</v>
      </c>
      <c r="DI316" s="14" t="e">
        <f t="shared" si="318"/>
        <v>#N/A</v>
      </c>
      <c r="DJ316" s="14" t="e">
        <f t="shared" si="318"/>
        <v>#N/A</v>
      </c>
      <c r="DK316" s="14" t="e">
        <f t="shared" si="318"/>
        <v>#N/A</v>
      </c>
      <c r="DL316" s="14" t="e">
        <f t="shared" si="318"/>
        <v>#N/A</v>
      </c>
      <c r="DM316" s="14" t="e">
        <f t="shared" si="318"/>
        <v>#N/A</v>
      </c>
      <c r="DN316" s="14" t="e">
        <f t="shared" si="302"/>
        <v>#N/A</v>
      </c>
      <c r="DO316" s="14" t="e">
        <f t="shared" si="302"/>
        <v>#N/A</v>
      </c>
      <c r="DP316" s="14" t="e">
        <f t="shared" si="302"/>
        <v>#N/A</v>
      </c>
      <c r="DQ316" s="14" t="e">
        <f t="shared" si="300"/>
        <v>#N/A</v>
      </c>
      <c r="DR316" s="14" t="e">
        <f t="shared" si="300"/>
        <v>#N/A</v>
      </c>
      <c r="DS316" s="14" t="e">
        <f t="shared" si="280"/>
        <v>#N/A</v>
      </c>
      <c r="DT316" s="14" t="e">
        <f t="shared" si="280"/>
        <v>#N/A</v>
      </c>
      <c r="DU316" s="14" t="e">
        <f t="shared" si="280"/>
        <v>#N/A</v>
      </c>
      <c r="DV316" s="14" t="e">
        <f t="shared" si="280"/>
        <v>#N/A</v>
      </c>
      <c r="DW316" s="14" t="e">
        <f t="shared" si="316"/>
        <v>#N/A</v>
      </c>
      <c r="DX316" s="14" t="e">
        <f t="shared" si="316"/>
        <v>#N/A</v>
      </c>
      <c r="DY316" s="14" t="e">
        <f t="shared" si="316"/>
        <v>#N/A</v>
      </c>
      <c r="DZ316" s="14" t="e">
        <f t="shared" si="311"/>
        <v>#N/A</v>
      </c>
    </row>
    <row r="317" spans="2:130">
      <c r="C317" s="18">
        <v>2059</v>
      </c>
      <c r="D317" s="25"/>
      <c r="E317" s="25"/>
      <c r="F317" s="25"/>
      <c r="G317" s="25"/>
      <c r="H317" s="25"/>
      <c r="I317" s="25"/>
      <c r="J317" s="25"/>
      <c r="K317" s="25"/>
      <c r="L317" s="25"/>
      <c r="M317" s="25"/>
      <c r="N317" s="25"/>
      <c r="O317" s="25"/>
      <c r="P317" s="25"/>
      <c r="Q317" s="25"/>
      <c r="R317" s="25"/>
      <c r="S317" s="25"/>
      <c r="T317" s="25"/>
      <c r="U317" s="25"/>
      <c r="V317" s="25"/>
      <c r="W317" s="25"/>
      <c r="X317" s="25"/>
      <c r="Y317" s="25"/>
      <c r="Z317" s="25"/>
      <c r="AA317" s="25"/>
      <c r="AB317" s="25"/>
      <c r="AC317" s="25"/>
      <c r="AD317" s="25"/>
      <c r="AE317" s="25"/>
      <c r="AF317" s="25"/>
      <c r="AG317" s="25"/>
      <c r="AH317" s="25"/>
      <c r="AI317" s="25"/>
      <c r="AJ317" s="25"/>
      <c r="AK317" s="25"/>
      <c r="AL317" s="25"/>
      <c r="AM317" s="25"/>
      <c r="AN317" s="25"/>
      <c r="AO317" s="25"/>
      <c r="AP317" s="25"/>
      <c r="AQ317" s="25">
        <f t="shared" si="312"/>
        <v>0</v>
      </c>
      <c r="AR317" s="25">
        <f t="shared" si="314"/>
        <v>0</v>
      </c>
      <c r="AS317" s="25">
        <f t="shared" si="317"/>
        <v>0</v>
      </c>
      <c r="AT317" s="25">
        <f t="shared" si="319"/>
        <v>0</v>
      </c>
      <c r="AU317" s="25">
        <f t="shared" si="320"/>
        <v>0</v>
      </c>
      <c r="AV317" s="25">
        <f t="shared" si="321"/>
        <v>0</v>
      </c>
      <c r="AW317" s="25">
        <f t="shared" si="323"/>
        <v>0</v>
      </c>
      <c r="AX317" s="25">
        <f t="shared" si="325"/>
        <v>0</v>
      </c>
      <c r="AY317" s="25">
        <f t="shared" si="326"/>
        <v>0</v>
      </c>
      <c r="AZ317" s="25">
        <f t="shared" si="327"/>
        <v>0</v>
      </c>
      <c r="BA317" s="25">
        <f t="shared" si="328"/>
        <v>0</v>
      </c>
      <c r="BB317" s="25">
        <f t="shared" si="329"/>
        <v>0</v>
      </c>
      <c r="BC317" s="25" t="e">
        <f t="shared" si="330"/>
        <v>#N/A</v>
      </c>
      <c r="BD317" s="25" t="e">
        <f t="shared" si="331"/>
        <v>#N/A</v>
      </c>
      <c r="BE317" s="25" t="e">
        <f t="shared" si="332"/>
        <v>#N/A</v>
      </c>
      <c r="BF317" s="25" t="e">
        <f t="shared" si="333"/>
        <v>#N/A</v>
      </c>
      <c r="BG317" s="25" t="e">
        <f t="shared" si="334"/>
        <v>#N/A</v>
      </c>
      <c r="BH317" s="25" t="e">
        <f t="shared" si="335"/>
        <v>#N/A</v>
      </c>
      <c r="BI317" s="25" t="e">
        <f t="shared" ref="BI317:BI318" si="336">VLOOKUP($C$123,$D$3:$K$63,$A$71,0)*(B260-B259)</f>
        <v>#N/A</v>
      </c>
      <c r="BJ317" s="25" t="e">
        <f>VLOOKUP($C$124,$D$3:$K$63,$A$71,0)*(B259-B258)</f>
        <v>#N/A</v>
      </c>
      <c r="BK317" s="25" t="e">
        <f>VLOOKUP($C$125,$D$3:$K$63,$A$71,0)*B258</f>
        <v>#N/A</v>
      </c>
      <c r="BL317" s="25"/>
      <c r="BM317" s="21" t="e">
        <f t="shared" si="261"/>
        <v>#N/A</v>
      </c>
      <c r="BP317" s="18">
        <v>2059</v>
      </c>
      <c r="BQ317" s="14" t="e">
        <f t="shared" si="324"/>
        <v>#N/A</v>
      </c>
      <c r="BR317" s="14" t="e">
        <f t="shared" si="324"/>
        <v>#N/A</v>
      </c>
      <c r="BS317" s="14" t="e">
        <f t="shared" si="324"/>
        <v>#N/A</v>
      </c>
      <c r="BT317" s="14" t="e">
        <f t="shared" si="324"/>
        <v>#N/A</v>
      </c>
      <c r="BU317" s="14" t="e">
        <f t="shared" si="324"/>
        <v>#N/A</v>
      </c>
      <c r="BV317" s="14" t="e">
        <f t="shared" si="324"/>
        <v>#N/A</v>
      </c>
      <c r="BW317" s="14" t="e">
        <f t="shared" si="324"/>
        <v>#N/A</v>
      </c>
      <c r="BX317" s="14" t="e">
        <f t="shared" si="324"/>
        <v>#N/A</v>
      </c>
      <c r="BY317" s="14" t="e">
        <f t="shared" si="324"/>
        <v>#N/A</v>
      </c>
      <c r="BZ317" s="14" t="e">
        <f t="shared" si="324"/>
        <v>#N/A</v>
      </c>
      <c r="CA317" s="14" t="e">
        <f t="shared" si="324"/>
        <v>#N/A</v>
      </c>
      <c r="CB317" s="14" t="e">
        <f t="shared" si="324"/>
        <v>#N/A</v>
      </c>
      <c r="CC317" s="14" t="e">
        <f t="shared" si="324"/>
        <v>#N/A</v>
      </c>
      <c r="CD317" s="14" t="e">
        <f t="shared" si="324"/>
        <v>#N/A</v>
      </c>
      <c r="CE317" s="14" t="e">
        <f t="shared" si="324"/>
        <v>#N/A</v>
      </c>
      <c r="CF317" s="14" t="e">
        <f t="shared" si="322"/>
        <v>#N/A</v>
      </c>
      <c r="CG317" s="14" t="e">
        <f t="shared" si="315"/>
        <v>#N/A</v>
      </c>
      <c r="CH317" s="14" t="e">
        <f t="shared" si="315"/>
        <v>#N/A</v>
      </c>
      <c r="CI317" s="14" t="e">
        <f t="shared" si="315"/>
        <v>#N/A</v>
      </c>
      <c r="CJ317" s="14" t="e">
        <f t="shared" si="315"/>
        <v>#N/A</v>
      </c>
      <c r="CK317" s="14" t="e">
        <f t="shared" si="313"/>
        <v>#N/A</v>
      </c>
      <c r="CL317" s="14" t="e">
        <f t="shared" si="313"/>
        <v>#N/A</v>
      </c>
      <c r="CM317" s="14" t="e">
        <f t="shared" si="313"/>
        <v>#N/A</v>
      </c>
      <c r="CN317" s="14" t="e">
        <f t="shared" si="313"/>
        <v>#N/A</v>
      </c>
      <c r="CO317" s="14" t="e">
        <f t="shared" si="313"/>
        <v>#N/A</v>
      </c>
      <c r="CP317" s="14" t="e">
        <f t="shared" si="313"/>
        <v>#N/A</v>
      </c>
      <c r="CQ317" s="14" t="e">
        <f t="shared" si="313"/>
        <v>#N/A</v>
      </c>
      <c r="CR317" s="14" t="e">
        <f t="shared" si="313"/>
        <v>#N/A</v>
      </c>
      <c r="CS317" s="14" t="e">
        <f t="shared" si="313"/>
        <v>#N/A</v>
      </c>
      <c r="CT317" s="14" t="e">
        <f t="shared" si="313"/>
        <v>#N/A</v>
      </c>
      <c r="CU317" s="14" t="e">
        <f t="shared" si="313"/>
        <v>#N/A</v>
      </c>
      <c r="CV317" s="14" t="e">
        <f t="shared" si="313"/>
        <v>#N/A</v>
      </c>
      <c r="CW317" s="14" t="e">
        <f t="shared" si="293"/>
        <v>#N/A</v>
      </c>
      <c r="CX317" s="14" t="e">
        <f t="shared" si="293"/>
        <v>#N/A</v>
      </c>
      <c r="CY317" s="14" t="e">
        <f t="shared" si="318"/>
        <v>#N/A</v>
      </c>
      <c r="CZ317" s="14" t="e">
        <f t="shared" si="318"/>
        <v>#N/A</v>
      </c>
      <c r="DA317" s="14" t="e">
        <f t="shared" si="318"/>
        <v>#N/A</v>
      </c>
      <c r="DB317" s="14" t="e">
        <f t="shared" si="318"/>
        <v>#N/A</v>
      </c>
      <c r="DC317" s="14" t="e">
        <f t="shared" si="318"/>
        <v>#N/A</v>
      </c>
      <c r="DD317" s="14" t="e">
        <f t="shared" si="318"/>
        <v>#N/A</v>
      </c>
      <c r="DE317" s="14" t="e">
        <f t="shared" si="318"/>
        <v>#N/A</v>
      </c>
      <c r="DF317" s="14" t="e">
        <f t="shared" si="318"/>
        <v>#N/A</v>
      </c>
      <c r="DG317" s="14" t="e">
        <f t="shared" si="318"/>
        <v>#N/A</v>
      </c>
      <c r="DH317" s="14" t="e">
        <f t="shared" si="318"/>
        <v>#N/A</v>
      </c>
      <c r="DI317" s="14" t="e">
        <f t="shared" si="318"/>
        <v>#N/A</v>
      </c>
      <c r="DJ317" s="14" t="e">
        <f t="shared" si="318"/>
        <v>#N/A</v>
      </c>
      <c r="DK317" s="14" t="e">
        <f t="shared" si="318"/>
        <v>#N/A</v>
      </c>
      <c r="DL317" s="14" t="e">
        <f t="shared" si="318"/>
        <v>#N/A</v>
      </c>
      <c r="DM317" s="14" t="e">
        <f t="shared" si="318"/>
        <v>#N/A</v>
      </c>
      <c r="DN317" s="14" t="e">
        <f t="shared" si="302"/>
        <v>#N/A</v>
      </c>
      <c r="DO317" s="14" t="e">
        <f t="shared" si="302"/>
        <v>#N/A</v>
      </c>
      <c r="DP317" s="14" t="e">
        <f t="shared" si="302"/>
        <v>#N/A</v>
      </c>
      <c r="DQ317" s="14" t="e">
        <f t="shared" si="300"/>
        <v>#N/A</v>
      </c>
      <c r="DR317" s="14" t="e">
        <f t="shared" si="300"/>
        <v>#N/A</v>
      </c>
      <c r="DS317" s="14" t="e">
        <f t="shared" si="280"/>
        <v>#N/A</v>
      </c>
      <c r="DT317" s="14" t="e">
        <f t="shared" si="280"/>
        <v>#N/A</v>
      </c>
      <c r="DU317" s="14" t="e">
        <f t="shared" si="280"/>
        <v>#N/A</v>
      </c>
      <c r="DV317" s="14" t="e">
        <f t="shared" si="280"/>
        <v>#N/A</v>
      </c>
      <c r="DW317" s="14" t="e">
        <f t="shared" si="316"/>
        <v>#N/A</v>
      </c>
      <c r="DX317" s="14" t="e">
        <f t="shared" si="316"/>
        <v>#N/A</v>
      </c>
      <c r="DY317" s="14" t="e">
        <f t="shared" si="316"/>
        <v>#N/A</v>
      </c>
      <c r="DZ317" s="14" t="e">
        <f t="shared" si="311"/>
        <v>#N/A</v>
      </c>
    </row>
    <row r="318" spans="2:130">
      <c r="C318" s="18">
        <v>2060</v>
      </c>
      <c r="D318" s="25"/>
      <c r="E318" s="25"/>
      <c r="F318" s="25"/>
      <c r="G318" s="25"/>
      <c r="H318" s="25"/>
      <c r="I318" s="25"/>
      <c r="J318" s="25"/>
      <c r="K318" s="25"/>
      <c r="L318" s="25"/>
      <c r="M318" s="25"/>
      <c r="N318" s="25"/>
      <c r="O318" s="25"/>
      <c r="P318" s="25"/>
      <c r="Q318" s="25"/>
      <c r="R318" s="25"/>
      <c r="S318" s="25"/>
      <c r="T318" s="25"/>
      <c r="U318" s="25"/>
      <c r="V318" s="25"/>
      <c r="W318" s="25"/>
      <c r="X318" s="25"/>
      <c r="Y318" s="25"/>
      <c r="Z318" s="25"/>
      <c r="AA318" s="25"/>
      <c r="AB318" s="25"/>
      <c r="AC318" s="25"/>
      <c r="AD318" s="25"/>
      <c r="AE318" s="25"/>
      <c r="AF318" s="25"/>
      <c r="AG318" s="25"/>
      <c r="AH318" s="25"/>
      <c r="AI318" s="25"/>
      <c r="AJ318" s="25"/>
      <c r="AK318" s="25"/>
      <c r="AL318" s="25"/>
      <c r="AM318" s="25"/>
      <c r="AN318" s="25"/>
      <c r="AO318" s="25"/>
      <c r="AP318" s="25"/>
      <c r="AQ318" s="25"/>
      <c r="AR318" s="25">
        <f t="shared" si="314"/>
        <v>0</v>
      </c>
      <c r="AS318" s="25">
        <f t="shared" si="317"/>
        <v>0</v>
      </c>
      <c r="AT318" s="25">
        <f t="shared" si="319"/>
        <v>0</v>
      </c>
      <c r="AU318" s="25">
        <f t="shared" si="320"/>
        <v>0</v>
      </c>
      <c r="AV318" s="25">
        <f t="shared" si="321"/>
        <v>0</v>
      </c>
      <c r="AW318" s="25">
        <f t="shared" si="323"/>
        <v>0</v>
      </c>
      <c r="AX318" s="25">
        <f t="shared" si="325"/>
        <v>0</v>
      </c>
      <c r="AY318" s="25">
        <f t="shared" si="326"/>
        <v>0</v>
      </c>
      <c r="AZ318" s="25">
        <f t="shared" si="327"/>
        <v>0</v>
      </c>
      <c r="BA318" s="25">
        <f t="shared" si="328"/>
        <v>0</v>
      </c>
      <c r="BB318" s="25">
        <f t="shared" si="329"/>
        <v>0</v>
      </c>
      <c r="BC318" s="25" t="e">
        <f t="shared" si="330"/>
        <v>#N/A</v>
      </c>
      <c r="BD318" s="25" t="e">
        <f t="shared" si="331"/>
        <v>#N/A</v>
      </c>
      <c r="BE318" s="25" t="e">
        <f t="shared" si="332"/>
        <v>#N/A</v>
      </c>
      <c r="BF318" s="25" t="e">
        <f t="shared" si="333"/>
        <v>#N/A</v>
      </c>
      <c r="BG318" s="25" t="e">
        <f t="shared" si="334"/>
        <v>#N/A</v>
      </c>
      <c r="BH318" s="25" t="e">
        <f t="shared" si="335"/>
        <v>#N/A</v>
      </c>
      <c r="BI318" s="25" t="e">
        <f t="shared" si="336"/>
        <v>#N/A</v>
      </c>
      <c r="BJ318" s="25" t="e">
        <f>VLOOKUP($C$124,$D$3:$K$63,$A$71,0)*(B260-B259)</f>
        <v>#N/A</v>
      </c>
      <c r="BK318" s="25" t="e">
        <f>VLOOKUP($C$125,$D$3:$K$63,$A$71,0)*(B259-B258)</f>
        <v>#N/A</v>
      </c>
      <c r="BL318" s="25" t="e">
        <f>VLOOKUP($C$126,$D$3:$K$63,$A$71,0)*B258</f>
        <v>#N/A</v>
      </c>
      <c r="BM318" s="21" t="e">
        <f t="shared" si="261"/>
        <v>#N/A</v>
      </c>
      <c r="BP318" s="18">
        <v>2060</v>
      </c>
      <c r="BQ318" s="14" t="e">
        <f t="shared" si="324"/>
        <v>#N/A</v>
      </c>
      <c r="BR318" s="14" t="e">
        <f t="shared" si="324"/>
        <v>#N/A</v>
      </c>
      <c r="BS318" s="14" t="e">
        <f t="shared" si="324"/>
        <v>#N/A</v>
      </c>
      <c r="BT318" s="14" t="e">
        <f t="shared" si="324"/>
        <v>#N/A</v>
      </c>
      <c r="BU318" s="14" t="e">
        <f t="shared" si="324"/>
        <v>#N/A</v>
      </c>
      <c r="BV318" s="14" t="e">
        <f t="shared" si="324"/>
        <v>#N/A</v>
      </c>
      <c r="BW318" s="14" t="e">
        <f t="shared" si="324"/>
        <v>#N/A</v>
      </c>
      <c r="BX318" s="14" t="e">
        <f t="shared" si="324"/>
        <v>#N/A</v>
      </c>
      <c r="BY318" s="14" t="e">
        <f t="shared" si="324"/>
        <v>#N/A</v>
      </c>
      <c r="BZ318" s="14" t="e">
        <f t="shared" si="324"/>
        <v>#N/A</v>
      </c>
      <c r="CA318" s="14" t="e">
        <f t="shared" si="324"/>
        <v>#N/A</v>
      </c>
      <c r="CB318" s="14" t="e">
        <f t="shared" si="324"/>
        <v>#N/A</v>
      </c>
      <c r="CC318" s="14" t="e">
        <f t="shared" si="324"/>
        <v>#N/A</v>
      </c>
      <c r="CD318" s="14" t="e">
        <f t="shared" si="324"/>
        <v>#N/A</v>
      </c>
      <c r="CE318" s="14" t="e">
        <f t="shared" si="324"/>
        <v>#N/A</v>
      </c>
      <c r="CF318" s="14" t="e">
        <f t="shared" si="322"/>
        <v>#N/A</v>
      </c>
      <c r="CG318" s="14" t="e">
        <f t="shared" si="315"/>
        <v>#N/A</v>
      </c>
      <c r="CH318" s="14" t="e">
        <f t="shared" si="315"/>
        <v>#N/A</v>
      </c>
      <c r="CI318" s="14" t="e">
        <f t="shared" si="315"/>
        <v>#N/A</v>
      </c>
      <c r="CJ318" s="14" t="e">
        <f t="shared" si="315"/>
        <v>#N/A</v>
      </c>
      <c r="CK318" s="14" t="e">
        <f t="shared" si="313"/>
        <v>#N/A</v>
      </c>
      <c r="CL318" s="14" t="e">
        <f t="shared" si="313"/>
        <v>#N/A</v>
      </c>
      <c r="CM318" s="14" t="e">
        <f t="shared" si="313"/>
        <v>#N/A</v>
      </c>
      <c r="CN318" s="14" t="e">
        <f t="shared" si="313"/>
        <v>#N/A</v>
      </c>
      <c r="CO318" s="14" t="e">
        <f t="shared" si="313"/>
        <v>#N/A</v>
      </c>
      <c r="CP318" s="14" t="e">
        <f t="shared" si="313"/>
        <v>#N/A</v>
      </c>
      <c r="CQ318" s="14" t="e">
        <f t="shared" si="313"/>
        <v>#N/A</v>
      </c>
      <c r="CR318" s="14" t="e">
        <f t="shared" si="313"/>
        <v>#N/A</v>
      </c>
      <c r="CS318" s="14" t="e">
        <f t="shared" si="313"/>
        <v>#N/A</v>
      </c>
      <c r="CT318" s="14" t="e">
        <f t="shared" si="313"/>
        <v>#N/A</v>
      </c>
      <c r="CU318" s="14" t="e">
        <f t="shared" si="313"/>
        <v>#N/A</v>
      </c>
      <c r="CV318" s="14" t="e">
        <f t="shared" si="313"/>
        <v>#N/A</v>
      </c>
      <c r="CW318" s="14" t="e">
        <f t="shared" si="293"/>
        <v>#N/A</v>
      </c>
      <c r="CX318" s="14" t="e">
        <f t="shared" si="293"/>
        <v>#N/A</v>
      </c>
      <c r="CY318" s="14" t="e">
        <f t="shared" si="293"/>
        <v>#N/A</v>
      </c>
      <c r="CZ318" s="14" t="e">
        <f t="shared" si="293"/>
        <v>#N/A</v>
      </c>
      <c r="DA318" s="14" t="e">
        <f t="shared" si="293"/>
        <v>#N/A</v>
      </c>
      <c r="DB318" s="14" t="e">
        <f t="shared" si="293"/>
        <v>#N/A</v>
      </c>
      <c r="DC318" s="14" t="e">
        <f t="shared" si="293"/>
        <v>#N/A</v>
      </c>
      <c r="DD318" s="14" t="e">
        <f t="shared" si="293"/>
        <v>#N/A</v>
      </c>
      <c r="DE318" s="14" t="e">
        <f t="shared" si="293"/>
        <v>#N/A</v>
      </c>
      <c r="DF318" s="14" t="e">
        <f t="shared" si="293"/>
        <v>#N/A</v>
      </c>
      <c r="DG318" s="14" t="e">
        <f t="shared" si="293"/>
        <v>#N/A</v>
      </c>
      <c r="DH318" s="14" t="e">
        <f t="shared" si="293"/>
        <v>#N/A</v>
      </c>
      <c r="DI318" s="14" t="e">
        <f t="shared" si="293"/>
        <v>#N/A</v>
      </c>
      <c r="DJ318" s="14" t="e">
        <f t="shared" si="293"/>
        <v>#N/A</v>
      </c>
      <c r="DK318" s="14" t="e">
        <f t="shared" si="293"/>
        <v>#N/A</v>
      </c>
      <c r="DL318" s="14" t="e">
        <f t="shared" si="293"/>
        <v>#N/A</v>
      </c>
      <c r="DM318" s="14" t="e">
        <f t="shared" ref="DM318" si="337">AZ318/$BM318</f>
        <v>#N/A</v>
      </c>
      <c r="DN318" s="14" t="e">
        <f t="shared" si="302"/>
        <v>#N/A</v>
      </c>
      <c r="DO318" s="14" t="e">
        <f t="shared" si="302"/>
        <v>#N/A</v>
      </c>
      <c r="DP318" s="14" t="e">
        <f t="shared" si="302"/>
        <v>#N/A</v>
      </c>
      <c r="DQ318" s="14" t="e">
        <f t="shared" si="300"/>
        <v>#N/A</v>
      </c>
      <c r="DR318" s="14" t="e">
        <f t="shared" si="300"/>
        <v>#N/A</v>
      </c>
      <c r="DS318" s="14" t="e">
        <f t="shared" si="280"/>
        <v>#N/A</v>
      </c>
      <c r="DT318" s="14" t="e">
        <f t="shared" si="280"/>
        <v>#N/A</v>
      </c>
      <c r="DU318" s="14" t="e">
        <f t="shared" si="280"/>
        <v>#N/A</v>
      </c>
      <c r="DV318" s="14" t="e">
        <f t="shared" si="280"/>
        <v>#N/A</v>
      </c>
      <c r="DW318" s="14" t="e">
        <f t="shared" si="316"/>
        <v>#N/A</v>
      </c>
      <c r="DX318" s="14" t="e">
        <f t="shared" si="316"/>
        <v>#N/A</v>
      </c>
      <c r="DY318" s="14" t="e">
        <f t="shared" si="316"/>
        <v>#N/A</v>
      </c>
      <c r="DZ318" s="14" t="e">
        <f t="shared" si="311"/>
        <v>#N/A</v>
      </c>
    </row>
    <row r="320" spans="2:130">
      <c r="B320" s="19" t="s">
        <v>17</v>
      </c>
      <c r="C320" s="18" t="s">
        <v>47</v>
      </c>
      <c r="N320" s="18"/>
      <c r="U320" s="21"/>
      <c r="W320" s="18"/>
      <c r="AD320" s="21"/>
      <c r="AF320" s="18"/>
      <c r="AM320" s="21"/>
      <c r="AO320" s="18"/>
      <c r="AV320" s="21"/>
      <c r="BN320" s="113" t="s">
        <v>48</v>
      </c>
      <c r="BO320" s="113"/>
    </row>
    <row r="321" spans="1:130">
      <c r="A321" s="22" t="s">
        <v>34</v>
      </c>
      <c r="B321" s="22" t="s">
        <v>43</v>
      </c>
      <c r="C321" s="22" t="s">
        <v>41</v>
      </c>
      <c r="D321" s="22">
        <v>2000</v>
      </c>
      <c r="E321" s="22">
        <v>2001</v>
      </c>
      <c r="F321" s="22">
        <v>2002</v>
      </c>
      <c r="G321" s="22">
        <v>2003</v>
      </c>
      <c r="H321" s="22">
        <v>2004</v>
      </c>
      <c r="I321" s="22">
        <v>2005</v>
      </c>
      <c r="J321" s="22">
        <v>2006</v>
      </c>
      <c r="K321" s="22">
        <v>2007</v>
      </c>
      <c r="L321" s="22">
        <v>2008</v>
      </c>
      <c r="M321" s="22">
        <v>2009</v>
      </c>
      <c r="N321" s="22">
        <v>2010</v>
      </c>
      <c r="O321" s="22">
        <v>2011</v>
      </c>
      <c r="P321" s="22">
        <v>2012</v>
      </c>
      <c r="Q321" s="22">
        <v>2013</v>
      </c>
      <c r="R321" s="22">
        <v>2014</v>
      </c>
      <c r="S321" s="22">
        <v>2015</v>
      </c>
      <c r="T321" s="22">
        <v>2016</v>
      </c>
      <c r="U321" s="22">
        <v>2017</v>
      </c>
      <c r="V321" s="22">
        <v>2018</v>
      </c>
      <c r="W321" s="22">
        <v>2019</v>
      </c>
      <c r="X321" s="22">
        <v>2020</v>
      </c>
      <c r="Y321" s="22">
        <v>2021</v>
      </c>
      <c r="Z321" s="22">
        <v>2022</v>
      </c>
      <c r="AA321" s="22">
        <v>2023</v>
      </c>
      <c r="AB321" s="22">
        <v>2024</v>
      </c>
      <c r="AC321" s="22">
        <v>2025</v>
      </c>
      <c r="AD321" s="22">
        <v>2026</v>
      </c>
      <c r="AE321" s="22">
        <v>2027</v>
      </c>
      <c r="AF321" s="22">
        <v>2028</v>
      </c>
      <c r="AG321" s="22">
        <v>2029</v>
      </c>
      <c r="AH321" s="22">
        <v>2030</v>
      </c>
      <c r="AI321" s="22">
        <v>2031</v>
      </c>
      <c r="AJ321" s="22">
        <v>2032</v>
      </c>
      <c r="AK321" s="22">
        <v>2033</v>
      </c>
      <c r="AL321" s="22">
        <v>2034</v>
      </c>
      <c r="AM321" s="22">
        <v>2035</v>
      </c>
      <c r="AN321" s="22">
        <v>2036</v>
      </c>
      <c r="AO321" s="22">
        <v>2037</v>
      </c>
      <c r="AP321" s="22">
        <v>2038</v>
      </c>
      <c r="AQ321" s="22">
        <v>2039</v>
      </c>
      <c r="AR321" s="22">
        <v>2040</v>
      </c>
      <c r="AS321" s="22">
        <v>2041</v>
      </c>
      <c r="AT321" s="22">
        <v>2042</v>
      </c>
      <c r="AU321" s="22">
        <v>2043</v>
      </c>
      <c r="AV321" s="22">
        <v>2044</v>
      </c>
      <c r="AW321" s="22">
        <v>2045</v>
      </c>
      <c r="AX321" s="22">
        <v>2046</v>
      </c>
      <c r="AY321" s="22">
        <v>2047</v>
      </c>
      <c r="AZ321" s="22">
        <v>2048</v>
      </c>
      <c r="BA321" s="22">
        <v>2049</v>
      </c>
      <c r="BB321" s="22">
        <v>2050</v>
      </c>
      <c r="BC321" s="22">
        <v>2051</v>
      </c>
      <c r="BD321" s="22">
        <v>2052</v>
      </c>
      <c r="BE321" s="22">
        <v>2053</v>
      </c>
      <c r="BF321" s="22">
        <v>2054</v>
      </c>
      <c r="BG321" s="22">
        <v>2055</v>
      </c>
      <c r="BH321" s="22">
        <v>2056</v>
      </c>
      <c r="BI321" s="22">
        <v>2057</v>
      </c>
      <c r="BJ321" s="22">
        <v>2058</v>
      </c>
      <c r="BK321" s="22">
        <v>2059</v>
      </c>
      <c r="BL321" s="22">
        <v>2060</v>
      </c>
      <c r="BM321" s="22" t="s">
        <v>46</v>
      </c>
      <c r="BN321" s="22"/>
      <c r="BO321" s="22"/>
      <c r="BP321" s="22" t="s">
        <v>41</v>
      </c>
      <c r="BQ321" s="22">
        <v>2000</v>
      </c>
      <c r="BR321" s="22">
        <v>2001</v>
      </c>
      <c r="BS321" s="22">
        <v>2002</v>
      </c>
      <c r="BT321" s="22">
        <v>2003</v>
      </c>
      <c r="BU321" s="22">
        <v>2004</v>
      </c>
      <c r="BV321" s="22">
        <v>2005</v>
      </c>
      <c r="BW321" s="22">
        <v>2006</v>
      </c>
      <c r="BX321" s="22">
        <v>2007</v>
      </c>
      <c r="BY321" s="22">
        <v>2008</v>
      </c>
      <c r="BZ321" s="22">
        <v>2009</v>
      </c>
      <c r="CA321" s="22">
        <v>2010</v>
      </c>
      <c r="CB321" s="22">
        <v>2011</v>
      </c>
      <c r="CC321" s="22">
        <v>2012</v>
      </c>
      <c r="CD321" s="22">
        <v>2013</v>
      </c>
      <c r="CE321" s="22">
        <v>2014</v>
      </c>
      <c r="CF321" s="22">
        <v>2015</v>
      </c>
      <c r="CG321" s="22">
        <v>2016</v>
      </c>
      <c r="CH321" s="22">
        <v>2017</v>
      </c>
      <c r="CI321" s="22">
        <v>2018</v>
      </c>
      <c r="CJ321" s="22">
        <v>2019</v>
      </c>
      <c r="CK321" s="22">
        <v>2020</v>
      </c>
      <c r="CL321" s="22">
        <v>2021</v>
      </c>
      <c r="CM321" s="22">
        <v>2022</v>
      </c>
      <c r="CN321" s="22">
        <v>2023</v>
      </c>
      <c r="CO321" s="22">
        <v>2024</v>
      </c>
      <c r="CP321" s="22">
        <v>2025</v>
      </c>
      <c r="CQ321" s="22">
        <v>2026</v>
      </c>
      <c r="CR321" s="22">
        <v>2027</v>
      </c>
      <c r="CS321" s="22">
        <v>2028</v>
      </c>
      <c r="CT321" s="22">
        <v>2029</v>
      </c>
      <c r="CU321" s="22">
        <v>2030</v>
      </c>
      <c r="CV321" s="22">
        <v>2031</v>
      </c>
      <c r="CW321" s="22">
        <v>2032</v>
      </c>
      <c r="CX321" s="22">
        <v>2033</v>
      </c>
      <c r="CY321" s="22">
        <v>2034</v>
      </c>
      <c r="CZ321" s="22">
        <v>2035</v>
      </c>
      <c r="DA321" s="22">
        <v>2036</v>
      </c>
      <c r="DB321" s="22">
        <v>2037</v>
      </c>
      <c r="DC321" s="22">
        <v>2038</v>
      </c>
      <c r="DD321" s="22">
        <v>2039</v>
      </c>
      <c r="DE321" s="22">
        <v>2040</v>
      </c>
      <c r="DF321" s="22">
        <v>2041</v>
      </c>
      <c r="DG321" s="22">
        <v>2042</v>
      </c>
      <c r="DH321" s="22">
        <v>2043</v>
      </c>
      <c r="DI321" s="22">
        <v>2044</v>
      </c>
      <c r="DJ321" s="22">
        <v>2045</v>
      </c>
      <c r="DK321" s="22">
        <v>2046</v>
      </c>
      <c r="DL321" s="22">
        <v>2047</v>
      </c>
      <c r="DM321" s="22">
        <v>2048</v>
      </c>
      <c r="DN321" s="22">
        <v>2049</v>
      </c>
      <c r="DO321" s="22">
        <v>2050</v>
      </c>
      <c r="DP321" s="22">
        <v>2051</v>
      </c>
      <c r="DQ321" s="22">
        <v>2052</v>
      </c>
      <c r="DR321" s="22">
        <v>2053</v>
      </c>
      <c r="DS321" s="22">
        <v>2054</v>
      </c>
      <c r="DT321" s="22">
        <v>2055</v>
      </c>
      <c r="DU321" s="22">
        <v>2056</v>
      </c>
      <c r="DV321" s="22">
        <v>2057</v>
      </c>
      <c r="DW321" s="22">
        <v>2058</v>
      </c>
      <c r="DX321" s="22">
        <v>2059</v>
      </c>
      <c r="DY321" s="22">
        <v>2060</v>
      </c>
      <c r="DZ321" s="22" t="s">
        <v>49</v>
      </c>
    </row>
    <row r="322" spans="1:130">
      <c r="A322" s="18">
        <v>0</v>
      </c>
      <c r="B322" s="15">
        <f>B258</f>
        <v>0</v>
      </c>
      <c r="C322" s="18">
        <v>2000</v>
      </c>
      <c r="D322" s="25">
        <f>VLOOKUP($C$66,$D$3:$K$63,$A$72,0)*B322</f>
        <v>0</v>
      </c>
      <c r="E322" s="25"/>
      <c r="F322" s="25"/>
      <c r="G322" s="25"/>
      <c r="H322" s="25"/>
      <c r="I322" s="25"/>
      <c r="J322" s="25"/>
      <c r="K322" s="25"/>
      <c r="L322" s="25"/>
      <c r="M322" s="25"/>
      <c r="N322" s="25"/>
      <c r="O322" s="25"/>
      <c r="P322" s="25"/>
      <c r="Q322" s="25"/>
      <c r="R322" s="25"/>
      <c r="S322" s="25"/>
      <c r="T322" s="25"/>
      <c r="U322" s="25"/>
      <c r="V322" s="25"/>
      <c r="W322" s="25"/>
      <c r="X322" s="25"/>
      <c r="Y322" s="25"/>
      <c r="Z322" s="25"/>
      <c r="AA322" s="25"/>
      <c r="AB322" s="25"/>
      <c r="AC322" s="25"/>
      <c r="AD322" s="25"/>
      <c r="AE322" s="25"/>
      <c r="AF322" s="25"/>
      <c r="AG322" s="25"/>
      <c r="AH322" s="25"/>
      <c r="AI322" s="25"/>
      <c r="AJ322" s="25"/>
      <c r="AK322" s="25"/>
      <c r="AL322" s="25"/>
      <c r="AM322" s="25"/>
      <c r="AN322" s="25"/>
      <c r="AO322" s="25"/>
      <c r="AP322" s="25"/>
      <c r="AQ322" s="25"/>
      <c r="AR322" s="25"/>
      <c r="AS322" s="25"/>
      <c r="AT322" s="25"/>
      <c r="AU322" s="25"/>
      <c r="AV322" s="25"/>
      <c r="AW322" s="25"/>
      <c r="AX322" s="25"/>
      <c r="AY322" s="25"/>
      <c r="AZ322" s="25"/>
      <c r="BA322" s="25"/>
      <c r="BB322" s="25"/>
      <c r="BC322" s="25"/>
      <c r="BD322" s="25"/>
      <c r="BE322" s="25"/>
      <c r="BF322" s="25"/>
      <c r="BG322" s="25"/>
      <c r="BH322" s="25"/>
      <c r="BI322" s="25"/>
      <c r="BJ322" s="25"/>
      <c r="BK322" s="25"/>
      <c r="BL322" s="25"/>
      <c r="BM322" s="21">
        <f>SUM(D322:BL322)</f>
        <v>0</v>
      </c>
      <c r="BP322" s="18">
        <v>2000</v>
      </c>
      <c r="BQ322" s="14" t="e">
        <f>D322/$BM322</f>
        <v>#DIV/0!</v>
      </c>
      <c r="BR322" s="14" t="e">
        <f t="shared" ref="BR322:CG337" si="338">E322/$BM322</f>
        <v>#DIV/0!</v>
      </c>
      <c r="BS322" s="14" t="e">
        <f t="shared" si="338"/>
        <v>#DIV/0!</v>
      </c>
      <c r="BT322" s="14" t="e">
        <f t="shared" si="338"/>
        <v>#DIV/0!</v>
      </c>
      <c r="BU322" s="14" t="e">
        <f t="shared" si="338"/>
        <v>#DIV/0!</v>
      </c>
      <c r="BV322" s="14" t="e">
        <f t="shared" si="338"/>
        <v>#DIV/0!</v>
      </c>
      <c r="BW322" s="14" t="e">
        <f t="shared" si="338"/>
        <v>#DIV/0!</v>
      </c>
      <c r="BX322" s="14" t="e">
        <f t="shared" si="338"/>
        <v>#DIV/0!</v>
      </c>
      <c r="BY322" s="14" t="e">
        <f t="shared" si="338"/>
        <v>#DIV/0!</v>
      </c>
      <c r="BZ322" s="14" t="e">
        <f t="shared" si="338"/>
        <v>#DIV/0!</v>
      </c>
      <c r="CA322" s="14" t="e">
        <f t="shared" si="338"/>
        <v>#DIV/0!</v>
      </c>
      <c r="CB322" s="14" t="e">
        <f t="shared" si="338"/>
        <v>#DIV/0!</v>
      </c>
      <c r="CC322" s="14" t="e">
        <f t="shared" si="338"/>
        <v>#DIV/0!</v>
      </c>
      <c r="CD322" s="14" t="e">
        <f t="shared" si="338"/>
        <v>#DIV/0!</v>
      </c>
      <c r="CE322" s="14" t="e">
        <f t="shared" si="338"/>
        <v>#DIV/0!</v>
      </c>
      <c r="CF322" s="14" t="e">
        <f t="shared" si="338"/>
        <v>#DIV/0!</v>
      </c>
      <c r="CG322" s="14" t="e">
        <f t="shared" si="338"/>
        <v>#DIV/0!</v>
      </c>
      <c r="CH322" s="14" t="e">
        <f t="shared" ref="CH322:CW347" si="339">U322/$BM322</f>
        <v>#DIV/0!</v>
      </c>
      <c r="CI322" s="14" t="e">
        <f t="shared" si="339"/>
        <v>#DIV/0!</v>
      </c>
      <c r="CJ322" s="14" t="e">
        <f t="shared" si="339"/>
        <v>#DIV/0!</v>
      </c>
      <c r="CK322" s="14" t="e">
        <f t="shared" si="339"/>
        <v>#DIV/0!</v>
      </c>
      <c r="CL322" s="14" t="e">
        <f t="shared" si="339"/>
        <v>#DIV/0!</v>
      </c>
      <c r="CM322" s="14" t="e">
        <f>Z322/$BM322</f>
        <v>#DIV/0!</v>
      </c>
      <c r="CN322" s="14" t="e">
        <f t="shared" ref="CN322:DC337" si="340">AA322/$BM322</f>
        <v>#DIV/0!</v>
      </c>
      <c r="CO322" s="14" t="e">
        <f t="shared" si="340"/>
        <v>#DIV/0!</v>
      </c>
      <c r="CP322" s="14" t="e">
        <f t="shared" si="340"/>
        <v>#DIV/0!</v>
      </c>
      <c r="CQ322" s="14" t="e">
        <f t="shared" si="340"/>
        <v>#DIV/0!</v>
      </c>
      <c r="CR322" s="14" t="e">
        <f t="shared" si="340"/>
        <v>#DIV/0!</v>
      </c>
      <c r="CS322" s="14" t="e">
        <f t="shared" si="340"/>
        <v>#DIV/0!</v>
      </c>
      <c r="CT322" s="14" t="e">
        <f t="shared" si="340"/>
        <v>#DIV/0!</v>
      </c>
      <c r="CU322" s="14" t="e">
        <f t="shared" si="340"/>
        <v>#DIV/0!</v>
      </c>
      <c r="CV322" s="14" t="e">
        <f t="shared" si="340"/>
        <v>#DIV/0!</v>
      </c>
      <c r="CW322" s="14" t="e">
        <f t="shared" si="340"/>
        <v>#DIV/0!</v>
      </c>
      <c r="CX322" s="14" t="e">
        <f t="shared" si="340"/>
        <v>#DIV/0!</v>
      </c>
      <c r="CY322" s="14" t="e">
        <f t="shared" si="340"/>
        <v>#DIV/0!</v>
      </c>
      <c r="CZ322" s="14" t="e">
        <f t="shared" si="340"/>
        <v>#DIV/0!</v>
      </c>
      <c r="DA322" s="14" t="e">
        <f t="shared" si="340"/>
        <v>#DIV/0!</v>
      </c>
      <c r="DB322" s="14" t="e">
        <f t="shared" si="340"/>
        <v>#DIV/0!</v>
      </c>
      <c r="DC322" s="14" t="e">
        <f t="shared" si="340"/>
        <v>#DIV/0!</v>
      </c>
      <c r="DD322" s="14" t="e">
        <f t="shared" ref="DD322:DS337" si="341">AQ322/$BM322</f>
        <v>#DIV/0!</v>
      </c>
      <c r="DE322" s="14" t="e">
        <f t="shared" si="341"/>
        <v>#DIV/0!</v>
      </c>
      <c r="DF322" s="14" t="e">
        <f t="shared" si="341"/>
        <v>#DIV/0!</v>
      </c>
      <c r="DG322" s="14" t="e">
        <f t="shared" si="341"/>
        <v>#DIV/0!</v>
      </c>
      <c r="DH322" s="14" t="e">
        <f t="shared" si="341"/>
        <v>#DIV/0!</v>
      </c>
      <c r="DI322" s="14" t="e">
        <f t="shared" si="341"/>
        <v>#DIV/0!</v>
      </c>
      <c r="DJ322" s="14" t="e">
        <f t="shared" si="341"/>
        <v>#DIV/0!</v>
      </c>
      <c r="DK322" s="14" t="e">
        <f t="shared" si="341"/>
        <v>#DIV/0!</v>
      </c>
      <c r="DL322" s="14" t="e">
        <f t="shared" si="341"/>
        <v>#DIV/0!</v>
      </c>
      <c r="DM322" s="14" t="e">
        <f t="shared" si="341"/>
        <v>#DIV/0!</v>
      </c>
      <c r="DN322" s="14" t="e">
        <f t="shared" si="341"/>
        <v>#DIV/0!</v>
      </c>
      <c r="DO322" s="14" t="e">
        <f t="shared" si="341"/>
        <v>#DIV/0!</v>
      </c>
      <c r="DP322" s="14" t="e">
        <f t="shared" si="341"/>
        <v>#DIV/0!</v>
      </c>
      <c r="DQ322" s="14" t="e">
        <f t="shared" si="341"/>
        <v>#DIV/0!</v>
      </c>
      <c r="DR322" s="14" t="e">
        <f t="shared" si="341"/>
        <v>#DIV/0!</v>
      </c>
      <c r="DS322" s="14" t="e">
        <f t="shared" si="341"/>
        <v>#DIV/0!</v>
      </c>
      <c r="DT322" s="14" t="e">
        <f t="shared" ref="DT322:DY364" si="342">BG322/$BM322</f>
        <v>#DIV/0!</v>
      </c>
      <c r="DU322" s="14" t="e">
        <f t="shared" si="342"/>
        <v>#DIV/0!</v>
      </c>
      <c r="DV322" s="14" t="e">
        <f t="shared" si="342"/>
        <v>#DIV/0!</v>
      </c>
      <c r="DW322" s="14" t="e">
        <f t="shared" si="342"/>
        <v>#DIV/0!</v>
      </c>
      <c r="DX322" s="14" t="e">
        <f t="shared" si="342"/>
        <v>#DIV/0!</v>
      </c>
      <c r="DY322" s="14" t="e">
        <f t="shared" si="342"/>
        <v>#DIV/0!</v>
      </c>
      <c r="DZ322" s="14" t="e">
        <f>SUM(BQ322:DY322)</f>
        <v>#DIV/0!</v>
      </c>
    </row>
    <row r="323" spans="1:130">
      <c r="A323" s="18">
        <v>1</v>
      </c>
      <c r="B323" s="15">
        <f t="shared" ref="B323:B342" si="343">B259</f>
        <v>7.6923076923076872E-2</v>
      </c>
      <c r="C323" s="18">
        <v>2001</v>
      </c>
      <c r="D323" s="25">
        <f>VLOOKUP($C$66,$D$3:$K$63,$A$72,0)*(B323-B322)</f>
        <v>0</v>
      </c>
      <c r="E323" s="25">
        <f>VLOOKUP($C$67,$D$3:$K$63,$A$72,0)*B322</f>
        <v>0</v>
      </c>
      <c r="F323" s="25"/>
      <c r="G323" s="25"/>
      <c r="H323" s="25"/>
      <c r="I323" s="25"/>
      <c r="J323" s="25"/>
      <c r="K323" s="25"/>
      <c r="L323" s="25"/>
      <c r="M323" s="25"/>
      <c r="N323" s="25"/>
      <c r="O323" s="25"/>
      <c r="P323" s="25"/>
      <c r="Q323" s="25"/>
      <c r="R323" s="25"/>
      <c r="S323" s="25"/>
      <c r="T323" s="25"/>
      <c r="U323" s="25"/>
      <c r="V323" s="25"/>
      <c r="W323" s="25"/>
      <c r="X323" s="25"/>
      <c r="Y323" s="25"/>
      <c r="Z323" s="25"/>
      <c r="AA323" s="25"/>
      <c r="AB323" s="25"/>
      <c r="AC323" s="25"/>
      <c r="AD323" s="25"/>
      <c r="AE323" s="25"/>
      <c r="AF323" s="25"/>
      <c r="AG323" s="25"/>
      <c r="AH323" s="25"/>
      <c r="AI323" s="25"/>
      <c r="AJ323" s="25"/>
      <c r="AK323" s="25"/>
      <c r="AL323" s="25"/>
      <c r="AM323" s="25"/>
      <c r="AN323" s="25"/>
      <c r="AO323" s="25"/>
      <c r="AP323" s="25"/>
      <c r="AQ323" s="25"/>
      <c r="AR323" s="25"/>
      <c r="AS323" s="25"/>
      <c r="AT323" s="25"/>
      <c r="AU323" s="25"/>
      <c r="AV323" s="25"/>
      <c r="AW323" s="25"/>
      <c r="AX323" s="25"/>
      <c r="AY323" s="25"/>
      <c r="AZ323" s="25"/>
      <c r="BA323" s="25"/>
      <c r="BB323" s="25"/>
      <c r="BC323" s="25"/>
      <c r="BD323" s="25"/>
      <c r="BE323" s="25"/>
      <c r="BF323" s="25"/>
      <c r="BG323" s="25"/>
      <c r="BH323" s="25"/>
      <c r="BI323" s="25"/>
      <c r="BJ323" s="25"/>
      <c r="BK323" s="25"/>
      <c r="BL323" s="25"/>
      <c r="BM323" s="21">
        <f t="shared" ref="BM323:BM382" si="344">SUM(D323:BL323)</f>
        <v>0</v>
      </c>
      <c r="BP323" s="18">
        <v>2001</v>
      </c>
      <c r="BQ323" s="14" t="e">
        <f t="shared" ref="BQ323:CF352" si="345">D323/$BM323</f>
        <v>#DIV/0!</v>
      </c>
      <c r="BR323" s="14" t="e">
        <f t="shared" si="338"/>
        <v>#DIV/0!</v>
      </c>
      <c r="BS323" s="14" t="e">
        <f t="shared" si="338"/>
        <v>#DIV/0!</v>
      </c>
      <c r="BT323" s="14" t="e">
        <f t="shared" si="338"/>
        <v>#DIV/0!</v>
      </c>
      <c r="BU323" s="14" t="e">
        <f t="shared" si="338"/>
        <v>#DIV/0!</v>
      </c>
      <c r="BV323" s="14" t="e">
        <f t="shared" si="338"/>
        <v>#DIV/0!</v>
      </c>
      <c r="BW323" s="14" t="e">
        <f t="shared" si="338"/>
        <v>#DIV/0!</v>
      </c>
      <c r="BX323" s="14" t="e">
        <f t="shared" si="338"/>
        <v>#DIV/0!</v>
      </c>
      <c r="BY323" s="14" t="e">
        <f t="shared" si="338"/>
        <v>#DIV/0!</v>
      </c>
      <c r="BZ323" s="14" t="e">
        <f t="shared" si="338"/>
        <v>#DIV/0!</v>
      </c>
      <c r="CA323" s="14" t="e">
        <f t="shared" si="338"/>
        <v>#DIV/0!</v>
      </c>
      <c r="CB323" s="14" t="e">
        <f t="shared" si="338"/>
        <v>#DIV/0!</v>
      </c>
      <c r="CC323" s="14" t="e">
        <f t="shared" si="338"/>
        <v>#DIV/0!</v>
      </c>
      <c r="CD323" s="14" t="e">
        <f t="shared" si="338"/>
        <v>#DIV/0!</v>
      </c>
      <c r="CE323" s="14" t="e">
        <f t="shared" si="338"/>
        <v>#DIV/0!</v>
      </c>
      <c r="CF323" s="14" t="e">
        <f t="shared" si="338"/>
        <v>#DIV/0!</v>
      </c>
      <c r="CG323" s="14" t="e">
        <f t="shared" si="338"/>
        <v>#DIV/0!</v>
      </c>
      <c r="CH323" s="14" t="e">
        <f t="shared" si="339"/>
        <v>#DIV/0!</v>
      </c>
      <c r="CI323" s="14" t="e">
        <f t="shared" si="339"/>
        <v>#DIV/0!</v>
      </c>
      <c r="CJ323" s="14" t="e">
        <f t="shared" si="339"/>
        <v>#DIV/0!</v>
      </c>
      <c r="CK323" s="14" t="e">
        <f t="shared" si="339"/>
        <v>#DIV/0!</v>
      </c>
      <c r="CL323" s="14" t="e">
        <f t="shared" si="339"/>
        <v>#DIV/0!</v>
      </c>
      <c r="CM323" s="14" t="e">
        <f t="shared" si="339"/>
        <v>#DIV/0!</v>
      </c>
      <c r="CN323" s="14" t="e">
        <f t="shared" si="340"/>
        <v>#DIV/0!</v>
      </c>
      <c r="CO323" s="14" t="e">
        <f t="shared" si="340"/>
        <v>#DIV/0!</v>
      </c>
      <c r="CP323" s="14" t="e">
        <f t="shared" si="340"/>
        <v>#DIV/0!</v>
      </c>
      <c r="CQ323" s="14" t="e">
        <f t="shared" si="340"/>
        <v>#DIV/0!</v>
      </c>
      <c r="CR323" s="14" t="e">
        <f t="shared" si="340"/>
        <v>#DIV/0!</v>
      </c>
      <c r="CS323" s="14" t="e">
        <f t="shared" si="340"/>
        <v>#DIV/0!</v>
      </c>
      <c r="CT323" s="14" t="e">
        <f t="shared" si="340"/>
        <v>#DIV/0!</v>
      </c>
      <c r="CU323" s="14" t="e">
        <f t="shared" si="340"/>
        <v>#DIV/0!</v>
      </c>
      <c r="CV323" s="14" t="e">
        <f t="shared" si="340"/>
        <v>#DIV/0!</v>
      </c>
      <c r="CW323" s="14" t="e">
        <f t="shared" si="340"/>
        <v>#DIV/0!</v>
      </c>
      <c r="CX323" s="14" t="e">
        <f t="shared" si="340"/>
        <v>#DIV/0!</v>
      </c>
      <c r="CY323" s="14" t="e">
        <f t="shared" si="340"/>
        <v>#DIV/0!</v>
      </c>
      <c r="CZ323" s="14" t="e">
        <f t="shared" si="340"/>
        <v>#DIV/0!</v>
      </c>
      <c r="DA323" s="14" t="e">
        <f t="shared" si="340"/>
        <v>#DIV/0!</v>
      </c>
      <c r="DB323" s="14" t="e">
        <f t="shared" si="340"/>
        <v>#DIV/0!</v>
      </c>
      <c r="DC323" s="14" t="e">
        <f t="shared" si="340"/>
        <v>#DIV/0!</v>
      </c>
      <c r="DD323" s="14" t="e">
        <f t="shared" si="341"/>
        <v>#DIV/0!</v>
      </c>
      <c r="DE323" s="14" t="e">
        <f t="shared" si="341"/>
        <v>#DIV/0!</v>
      </c>
      <c r="DF323" s="14" t="e">
        <f t="shared" si="341"/>
        <v>#DIV/0!</v>
      </c>
      <c r="DG323" s="14" t="e">
        <f t="shared" si="341"/>
        <v>#DIV/0!</v>
      </c>
      <c r="DH323" s="14" t="e">
        <f t="shared" si="341"/>
        <v>#DIV/0!</v>
      </c>
      <c r="DI323" s="14" t="e">
        <f t="shared" si="341"/>
        <v>#DIV/0!</v>
      </c>
      <c r="DJ323" s="14" t="e">
        <f t="shared" si="341"/>
        <v>#DIV/0!</v>
      </c>
      <c r="DK323" s="14" t="e">
        <f t="shared" si="341"/>
        <v>#DIV/0!</v>
      </c>
      <c r="DL323" s="14" t="e">
        <f t="shared" si="341"/>
        <v>#DIV/0!</v>
      </c>
      <c r="DM323" s="14" t="e">
        <f t="shared" si="341"/>
        <v>#DIV/0!</v>
      </c>
      <c r="DN323" s="14" t="e">
        <f t="shared" si="341"/>
        <v>#DIV/0!</v>
      </c>
      <c r="DO323" s="14" t="e">
        <f t="shared" si="341"/>
        <v>#DIV/0!</v>
      </c>
      <c r="DP323" s="14" t="e">
        <f t="shared" si="341"/>
        <v>#DIV/0!</v>
      </c>
      <c r="DQ323" s="14" t="e">
        <f t="shared" si="341"/>
        <v>#DIV/0!</v>
      </c>
      <c r="DR323" s="14" t="e">
        <f t="shared" si="341"/>
        <v>#DIV/0!</v>
      </c>
      <c r="DS323" s="14" t="e">
        <f t="shared" si="341"/>
        <v>#DIV/0!</v>
      </c>
      <c r="DT323" s="14" t="e">
        <f t="shared" si="342"/>
        <v>#DIV/0!</v>
      </c>
      <c r="DU323" s="14" t="e">
        <f t="shared" si="342"/>
        <v>#DIV/0!</v>
      </c>
      <c r="DV323" s="14" t="e">
        <f t="shared" si="342"/>
        <v>#DIV/0!</v>
      </c>
      <c r="DW323" s="14" t="e">
        <f t="shared" si="342"/>
        <v>#DIV/0!</v>
      </c>
      <c r="DX323" s="14" t="e">
        <f t="shared" si="342"/>
        <v>#DIV/0!</v>
      </c>
      <c r="DY323" s="14" t="e">
        <f t="shared" si="342"/>
        <v>#DIV/0!</v>
      </c>
      <c r="DZ323" s="14" t="e">
        <f t="shared" ref="DZ323:DZ360" si="346">SUM(BQ323:DY323)</f>
        <v>#DIV/0!</v>
      </c>
    </row>
    <row r="324" spans="1:130">
      <c r="A324" s="18">
        <v>2</v>
      </c>
      <c r="B324" s="15">
        <f t="shared" si="343"/>
        <v>0.15384615384615374</v>
      </c>
      <c r="C324" s="18">
        <v>2002</v>
      </c>
      <c r="D324" s="25">
        <f t="shared" ref="D324:D342" si="347">VLOOKUP($C$66,$D$3:$K$63,$A$72,0)*(B324-B323)</f>
        <v>0</v>
      </c>
      <c r="E324" s="25">
        <f>VLOOKUP($C$67,$D$3:$K$63,$A$72,0)*(B323-B322)</f>
        <v>0</v>
      </c>
      <c r="F324" s="25">
        <f>VLOOKUP($C$68,$D$3:$K$63,$A$72,0)*B322</f>
        <v>0</v>
      </c>
      <c r="G324" s="25"/>
      <c r="H324" s="25"/>
      <c r="I324" s="25"/>
      <c r="J324" s="25"/>
      <c r="K324" s="25"/>
      <c r="L324" s="25"/>
      <c r="M324" s="25"/>
      <c r="N324" s="25"/>
      <c r="O324" s="25"/>
      <c r="P324" s="25"/>
      <c r="Q324" s="25"/>
      <c r="R324" s="25"/>
      <c r="S324" s="25"/>
      <c r="T324" s="25"/>
      <c r="U324" s="25"/>
      <c r="V324" s="25"/>
      <c r="W324" s="25"/>
      <c r="X324" s="25"/>
      <c r="Y324" s="25"/>
      <c r="Z324" s="25"/>
      <c r="AA324" s="25"/>
      <c r="AB324" s="25"/>
      <c r="AC324" s="25"/>
      <c r="AD324" s="25"/>
      <c r="AE324" s="25"/>
      <c r="AF324" s="25"/>
      <c r="AG324" s="25"/>
      <c r="AH324" s="25"/>
      <c r="AI324" s="25"/>
      <c r="AJ324" s="25"/>
      <c r="AK324" s="25"/>
      <c r="AL324" s="25"/>
      <c r="AM324" s="25"/>
      <c r="AN324" s="25"/>
      <c r="AO324" s="25"/>
      <c r="AP324" s="25"/>
      <c r="AQ324" s="25"/>
      <c r="AR324" s="25"/>
      <c r="AS324" s="25"/>
      <c r="AT324" s="25"/>
      <c r="AU324" s="25"/>
      <c r="AV324" s="25"/>
      <c r="AW324" s="25"/>
      <c r="AX324" s="25"/>
      <c r="AY324" s="25"/>
      <c r="AZ324" s="25"/>
      <c r="BA324" s="25"/>
      <c r="BB324" s="25"/>
      <c r="BC324" s="25"/>
      <c r="BD324" s="25"/>
      <c r="BE324" s="25"/>
      <c r="BF324" s="25"/>
      <c r="BG324" s="25"/>
      <c r="BH324" s="25"/>
      <c r="BI324" s="25"/>
      <c r="BJ324" s="25"/>
      <c r="BK324" s="25"/>
      <c r="BL324" s="25"/>
      <c r="BM324" s="21">
        <f t="shared" si="344"/>
        <v>0</v>
      </c>
      <c r="BP324" s="18">
        <v>2002</v>
      </c>
      <c r="BQ324" s="14" t="e">
        <f t="shared" si="345"/>
        <v>#DIV/0!</v>
      </c>
      <c r="BR324" s="14" t="e">
        <f t="shared" si="338"/>
        <v>#DIV/0!</v>
      </c>
      <c r="BS324" s="14" t="e">
        <f t="shared" si="338"/>
        <v>#DIV/0!</v>
      </c>
      <c r="BT324" s="14" t="e">
        <f t="shared" si="338"/>
        <v>#DIV/0!</v>
      </c>
      <c r="BU324" s="14" t="e">
        <f t="shared" si="338"/>
        <v>#DIV/0!</v>
      </c>
      <c r="BV324" s="14" t="e">
        <f t="shared" si="338"/>
        <v>#DIV/0!</v>
      </c>
      <c r="BW324" s="14" t="e">
        <f t="shared" si="338"/>
        <v>#DIV/0!</v>
      </c>
      <c r="BX324" s="14" t="e">
        <f t="shared" si="338"/>
        <v>#DIV/0!</v>
      </c>
      <c r="BY324" s="14" t="e">
        <f t="shared" si="338"/>
        <v>#DIV/0!</v>
      </c>
      <c r="BZ324" s="14" t="e">
        <f t="shared" si="338"/>
        <v>#DIV/0!</v>
      </c>
      <c r="CA324" s="14" t="e">
        <f t="shared" si="338"/>
        <v>#DIV/0!</v>
      </c>
      <c r="CB324" s="14" t="e">
        <f t="shared" si="338"/>
        <v>#DIV/0!</v>
      </c>
      <c r="CC324" s="14" t="e">
        <f t="shared" si="338"/>
        <v>#DIV/0!</v>
      </c>
      <c r="CD324" s="14" t="e">
        <f t="shared" si="338"/>
        <v>#DIV/0!</v>
      </c>
      <c r="CE324" s="14" t="e">
        <f t="shared" si="338"/>
        <v>#DIV/0!</v>
      </c>
      <c r="CF324" s="14" t="e">
        <f t="shared" si="338"/>
        <v>#DIV/0!</v>
      </c>
      <c r="CG324" s="14" t="e">
        <f t="shared" si="338"/>
        <v>#DIV/0!</v>
      </c>
      <c r="CH324" s="14" t="e">
        <f t="shared" si="339"/>
        <v>#DIV/0!</v>
      </c>
      <c r="CI324" s="14" t="e">
        <f t="shared" si="339"/>
        <v>#DIV/0!</v>
      </c>
      <c r="CJ324" s="14" t="e">
        <f t="shared" si="339"/>
        <v>#DIV/0!</v>
      </c>
      <c r="CK324" s="14" t="e">
        <f t="shared" si="339"/>
        <v>#DIV/0!</v>
      </c>
      <c r="CL324" s="14" t="e">
        <f t="shared" si="339"/>
        <v>#DIV/0!</v>
      </c>
      <c r="CM324" s="14" t="e">
        <f t="shared" si="339"/>
        <v>#DIV/0!</v>
      </c>
      <c r="CN324" s="14" t="e">
        <f t="shared" si="340"/>
        <v>#DIV/0!</v>
      </c>
      <c r="CO324" s="14" t="e">
        <f t="shared" si="340"/>
        <v>#DIV/0!</v>
      </c>
      <c r="CP324" s="14" t="e">
        <f t="shared" si="340"/>
        <v>#DIV/0!</v>
      </c>
      <c r="CQ324" s="14" t="e">
        <f t="shared" si="340"/>
        <v>#DIV/0!</v>
      </c>
      <c r="CR324" s="14" t="e">
        <f t="shared" si="340"/>
        <v>#DIV/0!</v>
      </c>
      <c r="CS324" s="14" t="e">
        <f t="shared" si="340"/>
        <v>#DIV/0!</v>
      </c>
      <c r="CT324" s="14" t="e">
        <f t="shared" si="340"/>
        <v>#DIV/0!</v>
      </c>
      <c r="CU324" s="14" t="e">
        <f t="shared" si="340"/>
        <v>#DIV/0!</v>
      </c>
      <c r="CV324" s="14" t="e">
        <f t="shared" si="340"/>
        <v>#DIV/0!</v>
      </c>
      <c r="CW324" s="14" t="e">
        <f t="shared" si="340"/>
        <v>#DIV/0!</v>
      </c>
      <c r="CX324" s="14" t="e">
        <f t="shared" si="340"/>
        <v>#DIV/0!</v>
      </c>
      <c r="CY324" s="14" t="e">
        <f t="shared" si="340"/>
        <v>#DIV/0!</v>
      </c>
      <c r="CZ324" s="14" t="e">
        <f t="shared" si="340"/>
        <v>#DIV/0!</v>
      </c>
      <c r="DA324" s="14" t="e">
        <f t="shared" si="340"/>
        <v>#DIV/0!</v>
      </c>
      <c r="DB324" s="14" t="e">
        <f t="shared" si="340"/>
        <v>#DIV/0!</v>
      </c>
      <c r="DC324" s="14" t="e">
        <f t="shared" si="340"/>
        <v>#DIV/0!</v>
      </c>
      <c r="DD324" s="14" t="e">
        <f t="shared" si="341"/>
        <v>#DIV/0!</v>
      </c>
      <c r="DE324" s="14" t="e">
        <f t="shared" si="341"/>
        <v>#DIV/0!</v>
      </c>
      <c r="DF324" s="14" t="e">
        <f t="shared" si="341"/>
        <v>#DIV/0!</v>
      </c>
      <c r="DG324" s="14" t="e">
        <f t="shared" si="341"/>
        <v>#DIV/0!</v>
      </c>
      <c r="DH324" s="14" t="e">
        <f t="shared" si="341"/>
        <v>#DIV/0!</v>
      </c>
      <c r="DI324" s="14" t="e">
        <f t="shared" si="341"/>
        <v>#DIV/0!</v>
      </c>
      <c r="DJ324" s="14" t="e">
        <f t="shared" si="341"/>
        <v>#DIV/0!</v>
      </c>
      <c r="DK324" s="14" t="e">
        <f t="shared" si="341"/>
        <v>#DIV/0!</v>
      </c>
      <c r="DL324" s="14" t="e">
        <f t="shared" si="341"/>
        <v>#DIV/0!</v>
      </c>
      <c r="DM324" s="14" t="e">
        <f t="shared" si="341"/>
        <v>#DIV/0!</v>
      </c>
      <c r="DN324" s="14" t="e">
        <f t="shared" si="341"/>
        <v>#DIV/0!</v>
      </c>
      <c r="DO324" s="14" t="e">
        <f t="shared" si="341"/>
        <v>#DIV/0!</v>
      </c>
      <c r="DP324" s="14" t="e">
        <f t="shared" si="341"/>
        <v>#DIV/0!</v>
      </c>
      <c r="DQ324" s="14" t="e">
        <f t="shared" si="341"/>
        <v>#DIV/0!</v>
      </c>
      <c r="DR324" s="14" t="e">
        <f t="shared" si="341"/>
        <v>#DIV/0!</v>
      </c>
      <c r="DS324" s="14" t="e">
        <f t="shared" si="341"/>
        <v>#DIV/0!</v>
      </c>
      <c r="DT324" s="14" t="e">
        <f t="shared" si="342"/>
        <v>#DIV/0!</v>
      </c>
      <c r="DU324" s="14" t="e">
        <f t="shared" si="342"/>
        <v>#DIV/0!</v>
      </c>
      <c r="DV324" s="14" t="e">
        <f t="shared" si="342"/>
        <v>#DIV/0!</v>
      </c>
      <c r="DW324" s="14" t="e">
        <f t="shared" si="342"/>
        <v>#DIV/0!</v>
      </c>
      <c r="DX324" s="14" t="e">
        <f t="shared" si="342"/>
        <v>#DIV/0!</v>
      </c>
      <c r="DY324" s="14" t="e">
        <f t="shared" si="342"/>
        <v>#DIV/0!</v>
      </c>
      <c r="DZ324" s="14" t="e">
        <f t="shared" si="346"/>
        <v>#DIV/0!</v>
      </c>
    </row>
    <row r="325" spans="1:130">
      <c r="A325" s="18">
        <v>3</v>
      </c>
      <c r="B325" s="15">
        <f t="shared" si="343"/>
        <v>0.23076923076923062</v>
      </c>
      <c r="C325" s="18">
        <v>2003</v>
      </c>
      <c r="D325" s="25">
        <f t="shared" si="347"/>
        <v>0</v>
      </c>
      <c r="E325" s="25">
        <f t="shared" ref="E325:E343" si="348">VLOOKUP($C$67,$D$3:$K$63,$A$72,0)*(B324-B323)</f>
        <v>0</v>
      </c>
      <c r="F325" s="25">
        <f>VLOOKUP($C$68,$D$3:$K$63,$A$72,0)*(B323-B322)</f>
        <v>0</v>
      </c>
      <c r="G325" s="25">
        <f>VLOOKUP($C$69,$D$3:$K$63,$A$72,0)*B322</f>
        <v>0</v>
      </c>
      <c r="H325" s="25"/>
      <c r="I325" s="25"/>
      <c r="J325" s="25"/>
      <c r="K325" s="25"/>
      <c r="L325" s="25"/>
      <c r="M325" s="25"/>
      <c r="N325" s="25"/>
      <c r="O325" s="25"/>
      <c r="P325" s="25"/>
      <c r="Q325" s="25"/>
      <c r="R325" s="25"/>
      <c r="S325" s="25"/>
      <c r="T325" s="25"/>
      <c r="U325" s="25"/>
      <c r="V325" s="25"/>
      <c r="W325" s="25"/>
      <c r="X325" s="25"/>
      <c r="Y325" s="25"/>
      <c r="Z325" s="25"/>
      <c r="AA325" s="25"/>
      <c r="AB325" s="25"/>
      <c r="AC325" s="25"/>
      <c r="AD325" s="25"/>
      <c r="AE325" s="25"/>
      <c r="AF325" s="25"/>
      <c r="AG325" s="25"/>
      <c r="AH325" s="25"/>
      <c r="AI325" s="25"/>
      <c r="AJ325" s="25"/>
      <c r="AK325" s="25"/>
      <c r="AL325" s="25"/>
      <c r="AM325" s="25"/>
      <c r="AN325" s="25"/>
      <c r="AO325" s="25"/>
      <c r="AP325" s="25"/>
      <c r="AQ325" s="25"/>
      <c r="AR325" s="25"/>
      <c r="AS325" s="25"/>
      <c r="AT325" s="25"/>
      <c r="AU325" s="25"/>
      <c r="AV325" s="25"/>
      <c r="AW325" s="25"/>
      <c r="AX325" s="25"/>
      <c r="AY325" s="25"/>
      <c r="AZ325" s="25"/>
      <c r="BA325" s="25"/>
      <c r="BB325" s="25"/>
      <c r="BC325" s="25"/>
      <c r="BD325" s="25"/>
      <c r="BE325" s="25"/>
      <c r="BF325" s="25"/>
      <c r="BG325" s="25"/>
      <c r="BH325" s="25"/>
      <c r="BI325" s="25"/>
      <c r="BJ325" s="25"/>
      <c r="BK325" s="25"/>
      <c r="BL325" s="25"/>
      <c r="BM325" s="21">
        <f t="shared" si="344"/>
        <v>0</v>
      </c>
      <c r="BP325" s="18">
        <v>2003</v>
      </c>
      <c r="BQ325" s="14" t="e">
        <f t="shared" si="345"/>
        <v>#DIV/0!</v>
      </c>
      <c r="BR325" s="14" t="e">
        <f t="shared" si="338"/>
        <v>#DIV/0!</v>
      </c>
      <c r="BS325" s="14" t="e">
        <f t="shared" si="338"/>
        <v>#DIV/0!</v>
      </c>
      <c r="BT325" s="14" t="e">
        <f t="shared" si="338"/>
        <v>#DIV/0!</v>
      </c>
      <c r="BU325" s="14" t="e">
        <f t="shared" si="338"/>
        <v>#DIV/0!</v>
      </c>
      <c r="BV325" s="14" t="e">
        <f t="shared" si="338"/>
        <v>#DIV/0!</v>
      </c>
      <c r="BW325" s="14" t="e">
        <f t="shared" si="338"/>
        <v>#DIV/0!</v>
      </c>
      <c r="BX325" s="14" t="e">
        <f t="shared" si="338"/>
        <v>#DIV/0!</v>
      </c>
      <c r="BY325" s="14" t="e">
        <f t="shared" si="338"/>
        <v>#DIV/0!</v>
      </c>
      <c r="BZ325" s="14" t="e">
        <f t="shared" si="338"/>
        <v>#DIV/0!</v>
      </c>
      <c r="CA325" s="14" t="e">
        <f t="shared" si="338"/>
        <v>#DIV/0!</v>
      </c>
      <c r="CB325" s="14" t="e">
        <f t="shared" si="338"/>
        <v>#DIV/0!</v>
      </c>
      <c r="CC325" s="14" t="e">
        <f t="shared" si="338"/>
        <v>#DIV/0!</v>
      </c>
      <c r="CD325" s="14" t="e">
        <f t="shared" si="338"/>
        <v>#DIV/0!</v>
      </c>
      <c r="CE325" s="14" t="e">
        <f t="shared" si="338"/>
        <v>#DIV/0!</v>
      </c>
      <c r="CF325" s="14" t="e">
        <f t="shared" si="338"/>
        <v>#DIV/0!</v>
      </c>
      <c r="CG325" s="14" t="e">
        <f t="shared" si="338"/>
        <v>#DIV/0!</v>
      </c>
      <c r="CH325" s="14" t="e">
        <f t="shared" si="339"/>
        <v>#DIV/0!</v>
      </c>
      <c r="CI325" s="14" t="e">
        <f t="shared" si="339"/>
        <v>#DIV/0!</v>
      </c>
      <c r="CJ325" s="14" t="e">
        <f t="shared" si="339"/>
        <v>#DIV/0!</v>
      </c>
      <c r="CK325" s="14" t="e">
        <f t="shared" si="339"/>
        <v>#DIV/0!</v>
      </c>
      <c r="CL325" s="14" t="e">
        <f t="shared" si="339"/>
        <v>#DIV/0!</v>
      </c>
      <c r="CM325" s="14" t="e">
        <f t="shared" si="339"/>
        <v>#DIV/0!</v>
      </c>
      <c r="CN325" s="14" t="e">
        <f t="shared" si="340"/>
        <v>#DIV/0!</v>
      </c>
      <c r="CO325" s="14" t="e">
        <f t="shared" si="340"/>
        <v>#DIV/0!</v>
      </c>
      <c r="CP325" s="14" t="e">
        <f t="shared" si="340"/>
        <v>#DIV/0!</v>
      </c>
      <c r="CQ325" s="14" t="e">
        <f t="shared" si="340"/>
        <v>#DIV/0!</v>
      </c>
      <c r="CR325" s="14" t="e">
        <f t="shared" si="340"/>
        <v>#DIV/0!</v>
      </c>
      <c r="CS325" s="14" t="e">
        <f t="shared" si="340"/>
        <v>#DIV/0!</v>
      </c>
      <c r="CT325" s="14" t="e">
        <f t="shared" si="340"/>
        <v>#DIV/0!</v>
      </c>
      <c r="CU325" s="14" t="e">
        <f t="shared" si="340"/>
        <v>#DIV/0!</v>
      </c>
      <c r="CV325" s="14" t="e">
        <f t="shared" si="340"/>
        <v>#DIV/0!</v>
      </c>
      <c r="CW325" s="14" t="e">
        <f t="shared" si="340"/>
        <v>#DIV/0!</v>
      </c>
      <c r="CX325" s="14" t="e">
        <f t="shared" si="340"/>
        <v>#DIV/0!</v>
      </c>
      <c r="CY325" s="14" t="e">
        <f t="shared" si="340"/>
        <v>#DIV/0!</v>
      </c>
      <c r="CZ325" s="14" t="e">
        <f t="shared" si="340"/>
        <v>#DIV/0!</v>
      </c>
      <c r="DA325" s="14" t="e">
        <f t="shared" si="340"/>
        <v>#DIV/0!</v>
      </c>
      <c r="DB325" s="14" t="e">
        <f t="shared" si="340"/>
        <v>#DIV/0!</v>
      </c>
      <c r="DC325" s="14" t="e">
        <f t="shared" si="340"/>
        <v>#DIV/0!</v>
      </c>
      <c r="DD325" s="14" t="e">
        <f t="shared" si="341"/>
        <v>#DIV/0!</v>
      </c>
      <c r="DE325" s="14" t="e">
        <f t="shared" si="341"/>
        <v>#DIV/0!</v>
      </c>
      <c r="DF325" s="14" t="e">
        <f t="shared" si="341"/>
        <v>#DIV/0!</v>
      </c>
      <c r="DG325" s="14" t="e">
        <f t="shared" si="341"/>
        <v>#DIV/0!</v>
      </c>
      <c r="DH325" s="14" t="e">
        <f t="shared" si="341"/>
        <v>#DIV/0!</v>
      </c>
      <c r="DI325" s="14" t="e">
        <f t="shared" si="341"/>
        <v>#DIV/0!</v>
      </c>
      <c r="DJ325" s="14" t="e">
        <f t="shared" si="341"/>
        <v>#DIV/0!</v>
      </c>
      <c r="DK325" s="14" t="e">
        <f t="shared" si="341"/>
        <v>#DIV/0!</v>
      </c>
      <c r="DL325" s="14" t="e">
        <f t="shared" si="341"/>
        <v>#DIV/0!</v>
      </c>
      <c r="DM325" s="14" t="e">
        <f t="shared" si="341"/>
        <v>#DIV/0!</v>
      </c>
      <c r="DN325" s="14" t="e">
        <f t="shared" si="341"/>
        <v>#DIV/0!</v>
      </c>
      <c r="DO325" s="14" t="e">
        <f t="shared" si="341"/>
        <v>#DIV/0!</v>
      </c>
      <c r="DP325" s="14" t="e">
        <f t="shared" si="341"/>
        <v>#DIV/0!</v>
      </c>
      <c r="DQ325" s="14" t="e">
        <f t="shared" si="341"/>
        <v>#DIV/0!</v>
      </c>
      <c r="DR325" s="14" t="e">
        <f t="shared" si="341"/>
        <v>#DIV/0!</v>
      </c>
      <c r="DS325" s="14" t="e">
        <f t="shared" si="341"/>
        <v>#DIV/0!</v>
      </c>
      <c r="DT325" s="14" t="e">
        <f t="shared" si="342"/>
        <v>#DIV/0!</v>
      </c>
      <c r="DU325" s="14" t="e">
        <f t="shared" si="342"/>
        <v>#DIV/0!</v>
      </c>
      <c r="DV325" s="14" t="e">
        <f t="shared" si="342"/>
        <v>#DIV/0!</v>
      </c>
      <c r="DW325" s="14" t="e">
        <f t="shared" si="342"/>
        <v>#DIV/0!</v>
      </c>
      <c r="DX325" s="14" t="e">
        <f t="shared" si="342"/>
        <v>#DIV/0!</v>
      </c>
      <c r="DY325" s="14" t="e">
        <f t="shared" si="342"/>
        <v>#DIV/0!</v>
      </c>
      <c r="DZ325" s="14" t="e">
        <f t="shared" si="346"/>
        <v>#DIV/0!</v>
      </c>
    </row>
    <row r="326" spans="1:130">
      <c r="A326" s="18">
        <v>4</v>
      </c>
      <c r="B326" s="15">
        <f t="shared" si="343"/>
        <v>0.30769230769230749</v>
      </c>
      <c r="C326" s="18">
        <v>2004</v>
      </c>
      <c r="D326" s="25">
        <f t="shared" si="347"/>
        <v>0</v>
      </c>
      <c r="E326" s="25">
        <f t="shared" si="348"/>
        <v>0</v>
      </c>
      <c r="F326" s="25">
        <f t="shared" ref="F326:F344" si="349">VLOOKUP($C$68,$D$3:$K$63,$A$72,0)*(B324-B323)</f>
        <v>0</v>
      </c>
      <c r="G326" s="25">
        <f>VLOOKUP($C$69,$D$3:$K$63,$A$72,0)*(B323-B322)</f>
        <v>0</v>
      </c>
      <c r="H326" s="25">
        <f>VLOOKUP($C$70,$D$3:$K$63,$A$72,0)*B322</f>
        <v>0</v>
      </c>
      <c r="I326" s="25"/>
      <c r="J326" s="25"/>
      <c r="K326" s="25"/>
      <c r="L326" s="25"/>
      <c r="M326" s="25"/>
      <c r="N326" s="25"/>
      <c r="O326" s="25"/>
      <c r="P326" s="25"/>
      <c r="Q326" s="25"/>
      <c r="R326" s="25"/>
      <c r="S326" s="25"/>
      <c r="T326" s="25"/>
      <c r="U326" s="25"/>
      <c r="V326" s="25"/>
      <c r="W326" s="25"/>
      <c r="X326" s="25"/>
      <c r="Y326" s="25"/>
      <c r="Z326" s="25"/>
      <c r="AA326" s="25"/>
      <c r="AB326" s="25"/>
      <c r="AC326" s="25"/>
      <c r="AD326" s="25"/>
      <c r="AE326" s="25"/>
      <c r="AF326" s="25"/>
      <c r="AG326" s="25"/>
      <c r="AH326" s="25"/>
      <c r="AI326" s="25"/>
      <c r="AJ326" s="25"/>
      <c r="AK326" s="25"/>
      <c r="AL326" s="25"/>
      <c r="AM326" s="25"/>
      <c r="AN326" s="25"/>
      <c r="AO326" s="25"/>
      <c r="AP326" s="25"/>
      <c r="AQ326" s="25"/>
      <c r="AR326" s="25"/>
      <c r="AS326" s="25"/>
      <c r="AT326" s="25"/>
      <c r="AU326" s="25"/>
      <c r="AV326" s="25"/>
      <c r="AW326" s="25"/>
      <c r="AX326" s="25"/>
      <c r="AY326" s="25"/>
      <c r="AZ326" s="25"/>
      <c r="BA326" s="25"/>
      <c r="BB326" s="25"/>
      <c r="BC326" s="25"/>
      <c r="BD326" s="25"/>
      <c r="BE326" s="25"/>
      <c r="BF326" s="25"/>
      <c r="BG326" s="25"/>
      <c r="BH326" s="25"/>
      <c r="BI326" s="25"/>
      <c r="BJ326" s="25"/>
      <c r="BK326" s="25"/>
      <c r="BL326" s="25"/>
      <c r="BM326" s="21">
        <f t="shared" si="344"/>
        <v>0</v>
      </c>
      <c r="BP326" s="18">
        <v>2004</v>
      </c>
      <c r="BQ326" s="14" t="e">
        <f t="shared" si="345"/>
        <v>#DIV/0!</v>
      </c>
      <c r="BR326" s="14" t="e">
        <f t="shared" si="338"/>
        <v>#DIV/0!</v>
      </c>
      <c r="BS326" s="14" t="e">
        <f t="shared" si="338"/>
        <v>#DIV/0!</v>
      </c>
      <c r="BT326" s="14" t="e">
        <f t="shared" si="338"/>
        <v>#DIV/0!</v>
      </c>
      <c r="BU326" s="14" t="e">
        <f t="shared" si="338"/>
        <v>#DIV/0!</v>
      </c>
      <c r="BV326" s="14" t="e">
        <f t="shared" si="338"/>
        <v>#DIV/0!</v>
      </c>
      <c r="BW326" s="14" t="e">
        <f t="shared" si="338"/>
        <v>#DIV/0!</v>
      </c>
      <c r="BX326" s="14" t="e">
        <f t="shared" si="338"/>
        <v>#DIV/0!</v>
      </c>
      <c r="BY326" s="14" t="e">
        <f t="shared" si="338"/>
        <v>#DIV/0!</v>
      </c>
      <c r="BZ326" s="14" t="e">
        <f t="shared" si="338"/>
        <v>#DIV/0!</v>
      </c>
      <c r="CA326" s="14" t="e">
        <f t="shared" si="338"/>
        <v>#DIV/0!</v>
      </c>
      <c r="CB326" s="14" t="e">
        <f t="shared" si="338"/>
        <v>#DIV/0!</v>
      </c>
      <c r="CC326" s="14" t="e">
        <f t="shared" si="338"/>
        <v>#DIV/0!</v>
      </c>
      <c r="CD326" s="14" t="e">
        <f t="shared" si="338"/>
        <v>#DIV/0!</v>
      </c>
      <c r="CE326" s="14" t="e">
        <f t="shared" si="338"/>
        <v>#DIV/0!</v>
      </c>
      <c r="CF326" s="14" t="e">
        <f t="shared" si="338"/>
        <v>#DIV/0!</v>
      </c>
      <c r="CG326" s="14" t="e">
        <f t="shared" si="338"/>
        <v>#DIV/0!</v>
      </c>
      <c r="CH326" s="14" t="e">
        <f t="shared" si="339"/>
        <v>#DIV/0!</v>
      </c>
      <c r="CI326" s="14" t="e">
        <f t="shared" si="339"/>
        <v>#DIV/0!</v>
      </c>
      <c r="CJ326" s="14" t="e">
        <f t="shared" si="339"/>
        <v>#DIV/0!</v>
      </c>
      <c r="CK326" s="14" t="e">
        <f t="shared" si="339"/>
        <v>#DIV/0!</v>
      </c>
      <c r="CL326" s="14" t="e">
        <f t="shared" si="339"/>
        <v>#DIV/0!</v>
      </c>
      <c r="CM326" s="14" t="e">
        <f t="shared" si="339"/>
        <v>#DIV/0!</v>
      </c>
      <c r="CN326" s="14" t="e">
        <f t="shared" si="340"/>
        <v>#DIV/0!</v>
      </c>
      <c r="CO326" s="14" t="e">
        <f t="shared" si="340"/>
        <v>#DIV/0!</v>
      </c>
      <c r="CP326" s="14" t="e">
        <f t="shared" si="340"/>
        <v>#DIV/0!</v>
      </c>
      <c r="CQ326" s="14" t="e">
        <f t="shared" si="340"/>
        <v>#DIV/0!</v>
      </c>
      <c r="CR326" s="14" t="e">
        <f t="shared" si="340"/>
        <v>#DIV/0!</v>
      </c>
      <c r="CS326" s="14" t="e">
        <f t="shared" si="340"/>
        <v>#DIV/0!</v>
      </c>
      <c r="CT326" s="14" t="e">
        <f t="shared" si="340"/>
        <v>#DIV/0!</v>
      </c>
      <c r="CU326" s="14" t="e">
        <f t="shared" si="340"/>
        <v>#DIV/0!</v>
      </c>
      <c r="CV326" s="14" t="e">
        <f t="shared" si="340"/>
        <v>#DIV/0!</v>
      </c>
      <c r="CW326" s="14" t="e">
        <f t="shared" si="340"/>
        <v>#DIV/0!</v>
      </c>
      <c r="CX326" s="14" t="e">
        <f t="shared" si="340"/>
        <v>#DIV/0!</v>
      </c>
      <c r="CY326" s="14" t="e">
        <f t="shared" si="340"/>
        <v>#DIV/0!</v>
      </c>
      <c r="CZ326" s="14" t="e">
        <f t="shared" si="340"/>
        <v>#DIV/0!</v>
      </c>
      <c r="DA326" s="14" t="e">
        <f t="shared" si="340"/>
        <v>#DIV/0!</v>
      </c>
      <c r="DB326" s="14" t="e">
        <f t="shared" si="340"/>
        <v>#DIV/0!</v>
      </c>
      <c r="DC326" s="14" t="e">
        <f t="shared" si="340"/>
        <v>#DIV/0!</v>
      </c>
      <c r="DD326" s="14" t="e">
        <f t="shared" si="341"/>
        <v>#DIV/0!</v>
      </c>
      <c r="DE326" s="14" t="e">
        <f t="shared" si="341"/>
        <v>#DIV/0!</v>
      </c>
      <c r="DF326" s="14" t="e">
        <f t="shared" si="341"/>
        <v>#DIV/0!</v>
      </c>
      <c r="DG326" s="14" t="e">
        <f t="shared" si="341"/>
        <v>#DIV/0!</v>
      </c>
      <c r="DH326" s="14" t="e">
        <f t="shared" si="341"/>
        <v>#DIV/0!</v>
      </c>
      <c r="DI326" s="14" t="e">
        <f t="shared" si="341"/>
        <v>#DIV/0!</v>
      </c>
      <c r="DJ326" s="14" t="e">
        <f t="shared" si="341"/>
        <v>#DIV/0!</v>
      </c>
      <c r="DK326" s="14" t="e">
        <f t="shared" si="341"/>
        <v>#DIV/0!</v>
      </c>
      <c r="DL326" s="14" t="e">
        <f t="shared" si="341"/>
        <v>#DIV/0!</v>
      </c>
      <c r="DM326" s="14" t="e">
        <f t="shared" si="341"/>
        <v>#DIV/0!</v>
      </c>
      <c r="DN326" s="14" t="e">
        <f t="shared" si="341"/>
        <v>#DIV/0!</v>
      </c>
      <c r="DO326" s="14" t="e">
        <f t="shared" si="341"/>
        <v>#DIV/0!</v>
      </c>
      <c r="DP326" s="14" t="e">
        <f t="shared" si="341"/>
        <v>#DIV/0!</v>
      </c>
      <c r="DQ326" s="14" t="e">
        <f t="shared" si="341"/>
        <v>#DIV/0!</v>
      </c>
      <c r="DR326" s="14" t="e">
        <f t="shared" si="341"/>
        <v>#DIV/0!</v>
      </c>
      <c r="DS326" s="14" t="e">
        <f t="shared" si="341"/>
        <v>#DIV/0!</v>
      </c>
      <c r="DT326" s="14" t="e">
        <f t="shared" si="342"/>
        <v>#DIV/0!</v>
      </c>
      <c r="DU326" s="14" t="e">
        <f t="shared" si="342"/>
        <v>#DIV/0!</v>
      </c>
      <c r="DV326" s="14" t="e">
        <f t="shared" si="342"/>
        <v>#DIV/0!</v>
      </c>
      <c r="DW326" s="14" t="e">
        <f t="shared" si="342"/>
        <v>#DIV/0!</v>
      </c>
      <c r="DX326" s="14" t="e">
        <f t="shared" si="342"/>
        <v>#DIV/0!</v>
      </c>
      <c r="DY326" s="14" t="e">
        <f t="shared" si="342"/>
        <v>#DIV/0!</v>
      </c>
      <c r="DZ326" s="14" t="e">
        <f t="shared" si="346"/>
        <v>#DIV/0!</v>
      </c>
    </row>
    <row r="327" spans="1:130">
      <c r="A327" s="18">
        <v>5</v>
      </c>
      <c r="B327" s="15">
        <f t="shared" si="343"/>
        <v>0.38461538461538436</v>
      </c>
      <c r="C327" s="18">
        <v>2005</v>
      </c>
      <c r="D327" s="25">
        <f t="shared" si="347"/>
        <v>0</v>
      </c>
      <c r="E327" s="25">
        <f t="shared" si="348"/>
        <v>0</v>
      </c>
      <c r="F327" s="25">
        <f t="shared" si="349"/>
        <v>0</v>
      </c>
      <c r="G327" s="25">
        <f t="shared" ref="G327:G345" si="350">VLOOKUP($C$69,$D$3:$K$63,$A$72,0)*(B324-B323)</f>
        <v>0</v>
      </c>
      <c r="H327" s="25">
        <f>VLOOKUP($C$70,$D$3:$K$63,$A$72,0)*(B323-B322)</f>
        <v>0</v>
      </c>
      <c r="I327" s="25">
        <f>VLOOKUP($C$71,$D$3:$K$63,$A$72,0)*B322</f>
        <v>0</v>
      </c>
      <c r="J327" s="25"/>
      <c r="K327" s="25"/>
      <c r="L327" s="25"/>
      <c r="M327" s="25"/>
      <c r="N327" s="25"/>
      <c r="O327" s="25"/>
      <c r="P327" s="25"/>
      <c r="Q327" s="25"/>
      <c r="R327" s="25"/>
      <c r="S327" s="25"/>
      <c r="T327" s="25"/>
      <c r="U327" s="25"/>
      <c r="V327" s="25"/>
      <c r="W327" s="25"/>
      <c r="X327" s="25"/>
      <c r="Y327" s="25"/>
      <c r="Z327" s="25"/>
      <c r="AA327" s="25"/>
      <c r="AB327" s="25"/>
      <c r="AC327" s="25"/>
      <c r="AD327" s="25"/>
      <c r="AE327" s="25"/>
      <c r="AF327" s="25"/>
      <c r="AG327" s="25"/>
      <c r="AH327" s="25"/>
      <c r="AI327" s="25"/>
      <c r="AJ327" s="25"/>
      <c r="AK327" s="25"/>
      <c r="AL327" s="25"/>
      <c r="AM327" s="25"/>
      <c r="AN327" s="25"/>
      <c r="AO327" s="25"/>
      <c r="AP327" s="25"/>
      <c r="AQ327" s="25"/>
      <c r="AR327" s="25"/>
      <c r="AS327" s="25"/>
      <c r="AT327" s="25"/>
      <c r="AU327" s="25"/>
      <c r="AV327" s="25"/>
      <c r="AW327" s="25"/>
      <c r="AX327" s="25"/>
      <c r="AY327" s="25"/>
      <c r="AZ327" s="25"/>
      <c r="BA327" s="25"/>
      <c r="BB327" s="25"/>
      <c r="BC327" s="25"/>
      <c r="BD327" s="25"/>
      <c r="BE327" s="25"/>
      <c r="BF327" s="25"/>
      <c r="BG327" s="25"/>
      <c r="BH327" s="25"/>
      <c r="BI327" s="25"/>
      <c r="BJ327" s="25"/>
      <c r="BK327" s="25"/>
      <c r="BL327" s="25"/>
      <c r="BM327" s="21">
        <f t="shared" si="344"/>
        <v>0</v>
      </c>
      <c r="BP327" s="18">
        <v>2005</v>
      </c>
      <c r="BQ327" s="14" t="e">
        <f t="shared" si="345"/>
        <v>#DIV/0!</v>
      </c>
      <c r="BR327" s="14" t="e">
        <f t="shared" si="338"/>
        <v>#DIV/0!</v>
      </c>
      <c r="BS327" s="14" t="e">
        <f t="shared" si="338"/>
        <v>#DIV/0!</v>
      </c>
      <c r="BT327" s="14" t="e">
        <f t="shared" si="338"/>
        <v>#DIV/0!</v>
      </c>
      <c r="BU327" s="14" t="e">
        <f t="shared" si="338"/>
        <v>#DIV/0!</v>
      </c>
      <c r="BV327" s="14" t="e">
        <f t="shared" si="338"/>
        <v>#DIV/0!</v>
      </c>
      <c r="BW327" s="14" t="e">
        <f t="shared" si="338"/>
        <v>#DIV/0!</v>
      </c>
      <c r="BX327" s="14" t="e">
        <f t="shared" si="338"/>
        <v>#DIV/0!</v>
      </c>
      <c r="BY327" s="14" t="e">
        <f t="shared" si="338"/>
        <v>#DIV/0!</v>
      </c>
      <c r="BZ327" s="14" t="e">
        <f t="shared" si="338"/>
        <v>#DIV/0!</v>
      </c>
      <c r="CA327" s="14" t="e">
        <f t="shared" si="338"/>
        <v>#DIV/0!</v>
      </c>
      <c r="CB327" s="14" t="e">
        <f t="shared" si="338"/>
        <v>#DIV/0!</v>
      </c>
      <c r="CC327" s="14" t="e">
        <f t="shared" si="338"/>
        <v>#DIV/0!</v>
      </c>
      <c r="CD327" s="14" t="e">
        <f t="shared" si="338"/>
        <v>#DIV/0!</v>
      </c>
      <c r="CE327" s="14" t="e">
        <f t="shared" si="338"/>
        <v>#DIV/0!</v>
      </c>
      <c r="CF327" s="14" t="e">
        <f t="shared" si="338"/>
        <v>#DIV/0!</v>
      </c>
      <c r="CG327" s="14" t="e">
        <f t="shared" si="338"/>
        <v>#DIV/0!</v>
      </c>
      <c r="CH327" s="14" t="e">
        <f t="shared" si="339"/>
        <v>#DIV/0!</v>
      </c>
      <c r="CI327" s="14" t="e">
        <f t="shared" si="339"/>
        <v>#DIV/0!</v>
      </c>
      <c r="CJ327" s="14" t="e">
        <f t="shared" si="339"/>
        <v>#DIV/0!</v>
      </c>
      <c r="CK327" s="14" t="e">
        <f t="shared" si="339"/>
        <v>#DIV/0!</v>
      </c>
      <c r="CL327" s="14" t="e">
        <f t="shared" si="339"/>
        <v>#DIV/0!</v>
      </c>
      <c r="CM327" s="14" t="e">
        <f t="shared" si="339"/>
        <v>#DIV/0!</v>
      </c>
      <c r="CN327" s="14" t="e">
        <f t="shared" si="340"/>
        <v>#DIV/0!</v>
      </c>
      <c r="CO327" s="14" t="e">
        <f t="shared" si="340"/>
        <v>#DIV/0!</v>
      </c>
      <c r="CP327" s="14" t="e">
        <f t="shared" si="340"/>
        <v>#DIV/0!</v>
      </c>
      <c r="CQ327" s="14" t="e">
        <f t="shared" si="340"/>
        <v>#DIV/0!</v>
      </c>
      <c r="CR327" s="14" t="e">
        <f t="shared" si="340"/>
        <v>#DIV/0!</v>
      </c>
      <c r="CS327" s="14" t="e">
        <f t="shared" si="340"/>
        <v>#DIV/0!</v>
      </c>
      <c r="CT327" s="14" t="e">
        <f t="shared" si="340"/>
        <v>#DIV/0!</v>
      </c>
      <c r="CU327" s="14" t="e">
        <f t="shared" si="340"/>
        <v>#DIV/0!</v>
      </c>
      <c r="CV327" s="14" t="e">
        <f t="shared" si="340"/>
        <v>#DIV/0!</v>
      </c>
      <c r="CW327" s="14" t="e">
        <f t="shared" si="340"/>
        <v>#DIV/0!</v>
      </c>
      <c r="CX327" s="14" t="e">
        <f t="shared" si="340"/>
        <v>#DIV/0!</v>
      </c>
      <c r="CY327" s="14" t="e">
        <f t="shared" si="340"/>
        <v>#DIV/0!</v>
      </c>
      <c r="CZ327" s="14" t="e">
        <f t="shared" si="340"/>
        <v>#DIV/0!</v>
      </c>
      <c r="DA327" s="14" t="e">
        <f t="shared" si="340"/>
        <v>#DIV/0!</v>
      </c>
      <c r="DB327" s="14" t="e">
        <f t="shared" si="340"/>
        <v>#DIV/0!</v>
      </c>
      <c r="DC327" s="14" t="e">
        <f t="shared" si="340"/>
        <v>#DIV/0!</v>
      </c>
      <c r="DD327" s="14" t="e">
        <f t="shared" si="341"/>
        <v>#DIV/0!</v>
      </c>
      <c r="DE327" s="14" t="e">
        <f t="shared" si="341"/>
        <v>#DIV/0!</v>
      </c>
      <c r="DF327" s="14" t="e">
        <f t="shared" si="341"/>
        <v>#DIV/0!</v>
      </c>
      <c r="DG327" s="14" t="e">
        <f t="shared" si="341"/>
        <v>#DIV/0!</v>
      </c>
      <c r="DH327" s="14" t="e">
        <f t="shared" si="341"/>
        <v>#DIV/0!</v>
      </c>
      <c r="DI327" s="14" t="e">
        <f t="shared" si="341"/>
        <v>#DIV/0!</v>
      </c>
      <c r="DJ327" s="14" t="e">
        <f t="shared" si="341"/>
        <v>#DIV/0!</v>
      </c>
      <c r="DK327" s="14" t="e">
        <f t="shared" si="341"/>
        <v>#DIV/0!</v>
      </c>
      <c r="DL327" s="14" t="e">
        <f t="shared" si="341"/>
        <v>#DIV/0!</v>
      </c>
      <c r="DM327" s="14" t="e">
        <f t="shared" si="341"/>
        <v>#DIV/0!</v>
      </c>
      <c r="DN327" s="14" t="e">
        <f t="shared" si="341"/>
        <v>#DIV/0!</v>
      </c>
      <c r="DO327" s="14" t="e">
        <f t="shared" si="341"/>
        <v>#DIV/0!</v>
      </c>
      <c r="DP327" s="14" t="e">
        <f t="shared" si="341"/>
        <v>#DIV/0!</v>
      </c>
      <c r="DQ327" s="14" t="e">
        <f t="shared" si="341"/>
        <v>#DIV/0!</v>
      </c>
      <c r="DR327" s="14" t="e">
        <f t="shared" si="341"/>
        <v>#DIV/0!</v>
      </c>
      <c r="DS327" s="14" t="e">
        <f t="shared" si="341"/>
        <v>#DIV/0!</v>
      </c>
      <c r="DT327" s="14" t="e">
        <f t="shared" si="342"/>
        <v>#DIV/0!</v>
      </c>
      <c r="DU327" s="14" t="e">
        <f t="shared" si="342"/>
        <v>#DIV/0!</v>
      </c>
      <c r="DV327" s="14" t="e">
        <f t="shared" si="342"/>
        <v>#DIV/0!</v>
      </c>
      <c r="DW327" s="14" t="e">
        <f t="shared" si="342"/>
        <v>#DIV/0!</v>
      </c>
      <c r="DX327" s="14" t="e">
        <f t="shared" si="342"/>
        <v>#DIV/0!</v>
      </c>
      <c r="DY327" s="14" t="e">
        <f t="shared" si="342"/>
        <v>#DIV/0!</v>
      </c>
      <c r="DZ327" s="14" t="e">
        <f t="shared" si="346"/>
        <v>#DIV/0!</v>
      </c>
    </row>
    <row r="328" spans="1:130">
      <c r="A328" s="18">
        <v>6</v>
      </c>
      <c r="B328" s="15">
        <f t="shared" si="343"/>
        <v>0.46153846153846123</v>
      </c>
      <c r="C328" s="18">
        <v>2006</v>
      </c>
      <c r="D328" s="25">
        <f t="shared" si="347"/>
        <v>0</v>
      </c>
      <c r="E328" s="25">
        <f t="shared" si="348"/>
        <v>0</v>
      </c>
      <c r="F328" s="25">
        <f t="shared" si="349"/>
        <v>0</v>
      </c>
      <c r="G328" s="25">
        <f t="shared" si="350"/>
        <v>0</v>
      </c>
      <c r="H328" s="25">
        <f t="shared" ref="H328:H346" si="351">VLOOKUP($C$70,$D$3:$K$63,$A$72,0)*(B324-B323)</f>
        <v>0</v>
      </c>
      <c r="I328" s="25">
        <f>VLOOKUP($C$71,$D$3:$K$63,$A$72,0)*(B323-B322)</f>
        <v>0</v>
      </c>
      <c r="J328" s="25">
        <f>VLOOKUP($C$72,$D$3:$K$63,$A$72,0)*B322</f>
        <v>0</v>
      </c>
      <c r="K328" s="25"/>
      <c r="L328" s="25"/>
      <c r="M328" s="25"/>
      <c r="N328" s="25"/>
      <c r="O328" s="25"/>
      <c r="P328" s="25"/>
      <c r="Q328" s="25"/>
      <c r="R328" s="25"/>
      <c r="S328" s="25"/>
      <c r="T328" s="25"/>
      <c r="U328" s="25"/>
      <c r="V328" s="25"/>
      <c r="W328" s="25"/>
      <c r="X328" s="25"/>
      <c r="Y328" s="25"/>
      <c r="Z328" s="25"/>
      <c r="AA328" s="25"/>
      <c r="AB328" s="25"/>
      <c r="AC328" s="25"/>
      <c r="AD328" s="25"/>
      <c r="AE328" s="25"/>
      <c r="AF328" s="25"/>
      <c r="AG328" s="25"/>
      <c r="AH328" s="25"/>
      <c r="AI328" s="25"/>
      <c r="AJ328" s="25"/>
      <c r="AK328" s="25"/>
      <c r="AL328" s="25"/>
      <c r="AM328" s="25"/>
      <c r="AN328" s="25"/>
      <c r="AO328" s="25"/>
      <c r="AP328" s="25"/>
      <c r="AQ328" s="25"/>
      <c r="AR328" s="25"/>
      <c r="AS328" s="25"/>
      <c r="AT328" s="25"/>
      <c r="AU328" s="25"/>
      <c r="AV328" s="25"/>
      <c r="AW328" s="25"/>
      <c r="AX328" s="25"/>
      <c r="AY328" s="25"/>
      <c r="AZ328" s="25"/>
      <c r="BA328" s="25"/>
      <c r="BB328" s="25"/>
      <c r="BC328" s="25"/>
      <c r="BD328" s="25"/>
      <c r="BE328" s="25"/>
      <c r="BF328" s="25"/>
      <c r="BG328" s="25"/>
      <c r="BH328" s="25"/>
      <c r="BI328" s="25"/>
      <c r="BJ328" s="25"/>
      <c r="BK328" s="25"/>
      <c r="BL328" s="25"/>
      <c r="BM328" s="21">
        <f t="shared" si="344"/>
        <v>0</v>
      </c>
      <c r="BP328" s="18">
        <v>2006</v>
      </c>
      <c r="BQ328" s="14" t="e">
        <f t="shared" si="345"/>
        <v>#DIV/0!</v>
      </c>
      <c r="BR328" s="14" t="e">
        <f t="shared" si="338"/>
        <v>#DIV/0!</v>
      </c>
      <c r="BS328" s="14" t="e">
        <f t="shared" si="338"/>
        <v>#DIV/0!</v>
      </c>
      <c r="BT328" s="14" t="e">
        <f t="shared" si="338"/>
        <v>#DIV/0!</v>
      </c>
      <c r="BU328" s="14" t="e">
        <f t="shared" si="338"/>
        <v>#DIV/0!</v>
      </c>
      <c r="BV328" s="14" t="e">
        <f t="shared" si="338"/>
        <v>#DIV/0!</v>
      </c>
      <c r="BW328" s="14" t="e">
        <f t="shared" si="338"/>
        <v>#DIV/0!</v>
      </c>
      <c r="BX328" s="14" t="e">
        <f t="shared" si="338"/>
        <v>#DIV/0!</v>
      </c>
      <c r="BY328" s="14" t="e">
        <f t="shared" si="338"/>
        <v>#DIV/0!</v>
      </c>
      <c r="BZ328" s="14" t="e">
        <f t="shared" si="338"/>
        <v>#DIV/0!</v>
      </c>
      <c r="CA328" s="14" t="e">
        <f t="shared" si="338"/>
        <v>#DIV/0!</v>
      </c>
      <c r="CB328" s="14" t="e">
        <f t="shared" si="338"/>
        <v>#DIV/0!</v>
      </c>
      <c r="CC328" s="14" t="e">
        <f t="shared" si="338"/>
        <v>#DIV/0!</v>
      </c>
      <c r="CD328" s="14" t="e">
        <f t="shared" si="338"/>
        <v>#DIV/0!</v>
      </c>
      <c r="CE328" s="14" t="e">
        <f t="shared" si="338"/>
        <v>#DIV/0!</v>
      </c>
      <c r="CF328" s="14" t="e">
        <f t="shared" si="338"/>
        <v>#DIV/0!</v>
      </c>
      <c r="CG328" s="14" t="e">
        <f t="shared" si="338"/>
        <v>#DIV/0!</v>
      </c>
      <c r="CH328" s="14" t="e">
        <f t="shared" si="339"/>
        <v>#DIV/0!</v>
      </c>
      <c r="CI328" s="14" t="e">
        <f t="shared" si="339"/>
        <v>#DIV/0!</v>
      </c>
      <c r="CJ328" s="14" t="e">
        <f t="shared" si="339"/>
        <v>#DIV/0!</v>
      </c>
      <c r="CK328" s="14" t="e">
        <f t="shared" si="339"/>
        <v>#DIV/0!</v>
      </c>
      <c r="CL328" s="14" t="e">
        <f t="shared" si="339"/>
        <v>#DIV/0!</v>
      </c>
      <c r="CM328" s="14" t="e">
        <f t="shared" si="339"/>
        <v>#DIV/0!</v>
      </c>
      <c r="CN328" s="14" t="e">
        <f t="shared" si="340"/>
        <v>#DIV/0!</v>
      </c>
      <c r="CO328" s="14" t="e">
        <f t="shared" si="340"/>
        <v>#DIV/0!</v>
      </c>
      <c r="CP328" s="14" t="e">
        <f t="shared" si="340"/>
        <v>#DIV/0!</v>
      </c>
      <c r="CQ328" s="14" t="e">
        <f t="shared" si="340"/>
        <v>#DIV/0!</v>
      </c>
      <c r="CR328" s="14" t="e">
        <f t="shared" si="340"/>
        <v>#DIV/0!</v>
      </c>
      <c r="CS328" s="14" t="e">
        <f t="shared" si="340"/>
        <v>#DIV/0!</v>
      </c>
      <c r="CT328" s="14" t="e">
        <f t="shared" si="340"/>
        <v>#DIV/0!</v>
      </c>
      <c r="CU328" s="14" t="e">
        <f t="shared" si="340"/>
        <v>#DIV/0!</v>
      </c>
      <c r="CV328" s="14" t="e">
        <f t="shared" si="340"/>
        <v>#DIV/0!</v>
      </c>
      <c r="CW328" s="14" t="e">
        <f t="shared" si="340"/>
        <v>#DIV/0!</v>
      </c>
      <c r="CX328" s="14" t="e">
        <f t="shared" si="340"/>
        <v>#DIV/0!</v>
      </c>
      <c r="CY328" s="14" t="e">
        <f t="shared" si="340"/>
        <v>#DIV/0!</v>
      </c>
      <c r="CZ328" s="14" t="e">
        <f t="shared" si="340"/>
        <v>#DIV/0!</v>
      </c>
      <c r="DA328" s="14" t="e">
        <f t="shared" si="340"/>
        <v>#DIV/0!</v>
      </c>
      <c r="DB328" s="14" t="e">
        <f t="shared" si="340"/>
        <v>#DIV/0!</v>
      </c>
      <c r="DC328" s="14" t="e">
        <f t="shared" si="340"/>
        <v>#DIV/0!</v>
      </c>
      <c r="DD328" s="14" t="e">
        <f t="shared" si="341"/>
        <v>#DIV/0!</v>
      </c>
      <c r="DE328" s="14" t="e">
        <f t="shared" si="341"/>
        <v>#DIV/0!</v>
      </c>
      <c r="DF328" s="14" t="e">
        <f t="shared" si="341"/>
        <v>#DIV/0!</v>
      </c>
      <c r="DG328" s="14" t="e">
        <f t="shared" si="341"/>
        <v>#DIV/0!</v>
      </c>
      <c r="DH328" s="14" t="e">
        <f t="shared" si="341"/>
        <v>#DIV/0!</v>
      </c>
      <c r="DI328" s="14" t="e">
        <f t="shared" si="341"/>
        <v>#DIV/0!</v>
      </c>
      <c r="DJ328" s="14" t="e">
        <f t="shared" si="341"/>
        <v>#DIV/0!</v>
      </c>
      <c r="DK328" s="14" t="e">
        <f t="shared" si="341"/>
        <v>#DIV/0!</v>
      </c>
      <c r="DL328" s="14" t="e">
        <f t="shared" si="341"/>
        <v>#DIV/0!</v>
      </c>
      <c r="DM328" s="14" t="e">
        <f t="shared" si="341"/>
        <v>#DIV/0!</v>
      </c>
      <c r="DN328" s="14" t="e">
        <f t="shared" si="341"/>
        <v>#DIV/0!</v>
      </c>
      <c r="DO328" s="14" t="e">
        <f t="shared" si="341"/>
        <v>#DIV/0!</v>
      </c>
      <c r="DP328" s="14" t="e">
        <f t="shared" si="341"/>
        <v>#DIV/0!</v>
      </c>
      <c r="DQ328" s="14" t="e">
        <f t="shared" si="341"/>
        <v>#DIV/0!</v>
      </c>
      <c r="DR328" s="14" t="e">
        <f t="shared" si="341"/>
        <v>#DIV/0!</v>
      </c>
      <c r="DS328" s="14" t="e">
        <f t="shared" si="341"/>
        <v>#DIV/0!</v>
      </c>
      <c r="DT328" s="14" t="e">
        <f t="shared" si="342"/>
        <v>#DIV/0!</v>
      </c>
      <c r="DU328" s="14" t="e">
        <f t="shared" si="342"/>
        <v>#DIV/0!</v>
      </c>
      <c r="DV328" s="14" t="e">
        <f t="shared" si="342"/>
        <v>#DIV/0!</v>
      </c>
      <c r="DW328" s="14" t="e">
        <f t="shared" si="342"/>
        <v>#DIV/0!</v>
      </c>
      <c r="DX328" s="14" t="e">
        <f t="shared" si="342"/>
        <v>#DIV/0!</v>
      </c>
      <c r="DY328" s="14" t="e">
        <f t="shared" si="342"/>
        <v>#DIV/0!</v>
      </c>
      <c r="DZ328" s="14" t="e">
        <f t="shared" si="346"/>
        <v>#DIV/0!</v>
      </c>
    </row>
    <row r="329" spans="1:130">
      <c r="A329" s="18">
        <v>7</v>
      </c>
      <c r="B329" s="15">
        <f t="shared" si="343"/>
        <v>0.5384615384615381</v>
      </c>
      <c r="C329" s="18">
        <v>2007</v>
      </c>
      <c r="D329" s="25">
        <f t="shared" si="347"/>
        <v>0</v>
      </c>
      <c r="E329" s="25">
        <f t="shared" si="348"/>
        <v>0</v>
      </c>
      <c r="F329" s="25">
        <f t="shared" si="349"/>
        <v>0</v>
      </c>
      <c r="G329" s="25">
        <f t="shared" si="350"/>
        <v>0</v>
      </c>
      <c r="H329" s="25">
        <f t="shared" si="351"/>
        <v>0</v>
      </c>
      <c r="I329" s="25">
        <f t="shared" ref="I329:I347" si="352">VLOOKUP($C$71,$D$3:$K$63,$A$72,0)*(B324-B323)</f>
        <v>0</v>
      </c>
      <c r="J329" s="25">
        <f>VLOOKUP($C$72,$D$3:$K$63,$A$72,0)*(B323-B322)</f>
        <v>0</v>
      </c>
      <c r="K329" s="25">
        <f>VLOOKUP($C$73,$D$3:$K$63,$A$72,0)*B322</f>
        <v>0</v>
      </c>
      <c r="L329" s="25"/>
      <c r="M329" s="25"/>
      <c r="N329" s="25"/>
      <c r="O329" s="25"/>
      <c r="P329" s="25"/>
      <c r="Q329" s="25"/>
      <c r="R329" s="25"/>
      <c r="S329" s="25"/>
      <c r="T329" s="25"/>
      <c r="U329" s="25"/>
      <c r="V329" s="25"/>
      <c r="W329" s="25"/>
      <c r="X329" s="25"/>
      <c r="Y329" s="25"/>
      <c r="Z329" s="25"/>
      <c r="AA329" s="25"/>
      <c r="AB329" s="25"/>
      <c r="AC329" s="25"/>
      <c r="AD329" s="25"/>
      <c r="AE329" s="25"/>
      <c r="AF329" s="25"/>
      <c r="AG329" s="25"/>
      <c r="AH329" s="25"/>
      <c r="AI329" s="25"/>
      <c r="AJ329" s="25"/>
      <c r="AK329" s="25"/>
      <c r="AL329" s="25"/>
      <c r="AM329" s="25"/>
      <c r="AN329" s="25"/>
      <c r="AO329" s="25"/>
      <c r="AP329" s="25"/>
      <c r="AQ329" s="25"/>
      <c r="AR329" s="25"/>
      <c r="AS329" s="25"/>
      <c r="AT329" s="25"/>
      <c r="AU329" s="25"/>
      <c r="AV329" s="25"/>
      <c r="AW329" s="25"/>
      <c r="AX329" s="25"/>
      <c r="AY329" s="25"/>
      <c r="AZ329" s="25"/>
      <c r="BA329" s="25"/>
      <c r="BB329" s="25"/>
      <c r="BC329" s="25"/>
      <c r="BD329" s="25"/>
      <c r="BE329" s="25"/>
      <c r="BF329" s="25"/>
      <c r="BG329" s="25"/>
      <c r="BH329" s="25"/>
      <c r="BI329" s="25"/>
      <c r="BJ329" s="25"/>
      <c r="BK329" s="25"/>
      <c r="BL329" s="25"/>
      <c r="BM329" s="21">
        <f t="shared" si="344"/>
        <v>0</v>
      </c>
      <c r="BP329" s="18">
        <v>2007</v>
      </c>
      <c r="BQ329" s="14" t="e">
        <f t="shared" si="345"/>
        <v>#DIV/0!</v>
      </c>
      <c r="BR329" s="14" t="e">
        <f t="shared" si="338"/>
        <v>#DIV/0!</v>
      </c>
      <c r="BS329" s="14" t="e">
        <f t="shared" si="338"/>
        <v>#DIV/0!</v>
      </c>
      <c r="BT329" s="14" t="e">
        <f t="shared" si="338"/>
        <v>#DIV/0!</v>
      </c>
      <c r="BU329" s="14" t="e">
        <f t="shared" si="338"/>
        <v>#DIV/0!</v>
      </c>
      <c r="BV329" s="14" t="e">
        <f t="shared" si="338"/>
        <v>#DIV/0!</v>
      </c>
      <c r="BW329" s="14" t="e">
        <f t="shared" si="338"/>
        <v>#DIV/0!</v>
      </c>
      <c r="BX329" s="14" t="e">
        <f t="shared" si="338"/>
        <v>#DIV/0!</v>
      </c>
      <c r="BY329" s="14" t="e">
        <f t="shared" si="338"/>
        <v>#DIV/0!</v>
      </c>
      <c r="BZ329" s="14" t="e">
        <f t="shared" si="338"/>
        <v>#DIV/0!</v>
      </c>
      <c r="CA329" s="14" t="e">
        <f t="shared" si="338"/>
        <v>#DIV/0!</v>
      </c>
      <c r="CB329" s="14" t="e">
        <f t="shared" si="338"/>
        <v>#DIV/0!</v>
      </c>
      <c r="CC329" s="14" t="e">
        <f t="shared" si="338"/>
        <v>#DIV/0!</v>
      </c>
      <c r="CD329" s="14" t="e">
        <f t="shared" si="338"/>
        <v>#DIV/0!</v>
      </c>
      <c r="CE329" s="14" t="e">
        <f t="shared" si="338"/>
        <v>#DIV/0!</v>
      </c>
      <c r="CF329" s="14" t="e">
        <f t="shared" si="338"/>
        <v>#DIV/0!</v>
      </c>
      <c r="CG329" s="14" t="e">
        <f t="shared" si="338"/>
        <v>#DIV/0!</v>
      </c>
      <c r="CH329" s="14" t="e">
        <f t="shared" si="339"/>
        <v>#DIV/0!</v>
      </c>
      <c r="CI329" s="14" t="e">
        <f t="shared" si="339"/>
        <v>#DIV/0!</v>
      </c>
      <c r="CJ329" s="14" t="e">
        <f t="shared" si="339"/>
        <v>#DIV/0!</v>
      </c>
      <c r="CK329" s="14" t="e">
        <f t="shared" si="339"/>
        <v>#DIV/0!</v>
      </c>
      <c r="CL329" s="14" t="e">
        <f t="shared" si="339"/>
        <v>#DIV/0!</v>
      </c>
      <c r="CM329" s="14" t="e">
        <f t="shared" si="339"/>
        <v>#DIV/0!</v>
      </c>
      <c r="CN329" s="14" t="e">
        <f t="shared" si="340"/>
        <v>#DIV/0!</v>
      </c>
      <c r="CO329" s="14" t="e">
        <f t="shared" si="340"/>
        <v>#DIV/0!</v>
      </c>
      <c r="CP329" s="14" t="e">
        <f t="shared" si="340"/>
        <v>#DIV/0!</v>
      </c>
      <c r="CQ329" s="14" t="e">
        <f t="shared" si="340"/>
        <v>#DIV/0!</v>
      </c>
      <c r="CR329" s="14" t="e">
        <f t="shared" si="340"/>
        <v>#DIV/0!</v>
      </c>
      <c r="CS329" s="14" t="e">
        <f t="shared" si="340"/>
        <v>#DIV/0!</v>
      </c>
      <c r="CT329" s="14" t="e">
        <f t="shared" si="340"/>
        <v>#DIV/0!</v>
      </c>
      <c r="CU329" s="14" t="e">
        <f t="shared" si="340"/>
        <v>#DIV/0!</v>
      </c>
      <c r="CV329" s="14" t="e">
        <f t="shared" si="340"/>
        <v>#DIV/0!</v>
      </c>
      <c r="CW329" s="14" t="e">
        <f t="shared" si="340"/>
        <v>#DIV/0!</v>
      </c>
      <c r="CX329" s="14" t="e">
        <f t="shared" si="340"/>
        <v>#DIV/0!</v>
      </c>
      <c r="CY329" s="14" t="e">
        <f t="shared" si="340"/>
        <v>#DIV/0!</v>
      </c>
      <c r="CZ329" s="14" t="e">
        <f t="shared" si="340"/>
        <v>#DIV/0!</v>
      </c>
      <c r="DA329" s="14" t="e">
        <f t="shared" si="340"/>
        <v>#DIV/0!</v>
      </c>
      <c r="DB329" s="14" t="e">
        <f t="shared" si="340"/>
        <v>#DIV/0!</v>
      </c>
      <c r="DC329" s="14" t="e">
        <f t="shared" si="340"/>
        <v>#DIV/0!</v>
      </c>
      <c r="DD329" s="14" t="e">
        <f t="shared" si="341"/>
        <v>#DIV/0!</v>
      </c>
      <c r="DE329" s="14" t="e">
        <f t="shared" si="341"/>
        <v>#DIV/0!</v>
      </c>
      <c r="DF329" s="14" t="e">
        <f t="shared" si="341"/>
        <v>#DIV/0!</v>
      </c>
      <c r="DG329" s="14" t="e">
        <f t="shared" si="341"/>
        <v>#DIV/0!</v>
      </c>
      <c r="DH329" s="14" t="e">
        <f t="shared" si="341"/>
        <v>#DIV/0!</v>
      </c>
      <c r="DI329" s="14" t="e">
        <f t="shared" si="341"/>
        <v>#DIV/0!</v>
      </c>
      <c r="DJ329" s="14" t="e">
        <f t="shared" si="341"/>
        <v>#DIV/0!</v>
      </c>
      <c r="DK329" s="14" t="e">
        <f t="shared" si="341"/>
        <v>#DIV/0!</v>
      </c>
      <c r="DL329" s="14" t="e">
        <f t="shared" si="341"/>
        <v>#DIV/0!</v>
      </c>
      <c r="DM329" s="14" t="e">
        <f t="shared" si="341"/>
        <v>#DIV/0!</v>
      </c>
      <c r="DN329" s="14" t="e">
        <f t="shared" si="341"/>
        <v>#DIV/0!</v>
      </c>
      <c r="DO329" s="14" t="e">
        <f t="shared" si="341"/>
        <v>#DIV/0!</v>
      </c>
      <c r="DP329" s="14" t="e">
        <f t="shared" si="341"/>
        <v>#DIV/0!</v>
      </c>
      <c r="DQ329" s="14" t="e">
        <f t="shared" si="341"/>
        <v>#DIV/0!</v>
      </c>
      <c r="DR329" s="14" t="e">
        <f t="shared" si="341"/>
        <v>#DIV/0!</v>
      </c>
      <c r="DS329" s="14" t="e">
        <f t="shared" si="341"/>
        <v>#DIV/0!</v>
      </c>
      <c r="DT329" s="14" t="e">
        <f t="shared" si="342"/>
        <v>#DIV/0!</v>
      </c>
      <c r="DU329" s="14" t="e">
        <f t="shared" si="342"/>
        <v>#DIV/0!</v>
      </c>
      <c r="DV329" s="14" t="e">
        <f t="shared" si="342"/>
        <v>#DIV/0!</v>
      </c>
      <c r="DW329" s="14" t="e">
        <f t="shared" si="342"/>
        <v>#DIV/0!</v>
      </c>
      <c r="DX329" s="14" t="e">
        <f t="shared" si="342"/>
        <v>#DIV/0!</v>
      </c>
      <c r="DY329" s="14" t="e">
        <f t="shared" si="342"/>
        <v>#DIV/0!</v>
      </c>
      <c r="DZ329" s="14" t="e">
        <f t="shared" si="346"/>
        <v>#DIV/0!</v>
      </c>
    </row>
    <row r="330" spans="1:130">
      <c r="A330" s="18">
        <v>8</v>
      </c>
      <c r="B330" s="15">
        <f t="shared" si="343"/>
        <v>0.61538461538461509</v>
      </c>
      <c r="C330" s="18">
        <v>2008</v>
      </c>
      <c r="D330" s="25">
        <f t="shared" si="347"/>
        <v>0</v>
      </c>
      <c r="E330" s="25">
        <f t="shared" si="348"/>
        <v>0</v>
      </c>
      <c r="F330" s="25">
        <f t="shared" si="349"/>
        <v>0</v>
      </c>
      <c r="G330" s="25">
        <f t="shared" si="350"/>
        <v>0</v>
      </c>
      <c r="H330" s="25">
        <f t="shared" si="351"/>
        <v>0</v>
      </c>
      <c r="I330" s="25">
        <f t="shared" si="352"/>
        <v>0</v>
      </c>
      <c r="J330" s="25">
        <f t="shared" ref="J330:J348" si="353">VLOOKUP($C$72,$D$3:$K$63,$A$72,0)*(B324-B323)</f>
        <v>0</v>
      </c>
      <c r="K330" s="25">
        <f>VLOOKUP($C$73,$D$3:$K$63,$A$72,0)*(B323-B322)</f>
        <v>0</v>
      </c>
      <c r="L330" s="25">
        <f>VLOOKUP($C$74,$D$3:$K$63,$A$72,0)*B322</f>
        <v>0</v>
      </c>
      <c r="M330" s="25"/>
      <c r="N330" s="25"/>
      <c r="O330" s="25"/>
      <c r="P330" s="25"/>
      <c r="Q330" s="25"/>
      <c r="R330" s="25"/>
      <c r="S330" s="25"/>
      <c r="T330" s="25"/>
      <c r="U330" s="25"/>
      <c r="V330" s="25"/>
      <c r="W330" s="25"/>
      <c r="X330" s="25"/>
      <c r="Y330" s="25"/>
      <c r="Z330" s="25"/>
      <c r="AA330" s="25"/>
      <c r="AB330" s="25"/>
      <c r="AC330" s="25"/>
      <c r="AD330" s="25"/>
      <c r="AE330" s="25"/>
      <c r="AF330" s="25"/>
      <c r="AG330" s="25"/>
      <c r="AH330" s="25"/>
      <c r="AI330" s="25"/>
      <c r="AJ330" s="25"/>
      <c r="AK330" s="25"/>
      <c r="AL330" s="25"/>
      <c r="AM330" s="25"/>
      <c r="AN330" s="25"/>
      <c r="AO330" s="25"/>
      <c r="AP330" s="25"/>
      <c r="AQ330" s="25"/>
      <c r="AR330" s="25"/>
      <c r="AS330" s="25"/>
      <c r="AT330" s="25"/>
      <c r="AU330" s="25"/>
      <c r="AV330" s="25"/>
      <c r="AW330" s="25"/>
      <c r="AX330" s="25"/>
      <c r="AY330" s="25"/>
      <c r="AZ330" s="25"/>
      <c r="BA330" s="25"/>
      <c r="BB330" s="25"/>
      <c r="BC330" s="25"/>
      <c r="BD330" s="25"/>
      <c r="BE330" s="25"/>
      <c r="BF330" s="25"/>
      <c r="BG330" s="25"/>
      <c r="BH330" s="25"/>
      <c r="BI330" s="25"/>
      <c r="BJ330" s="25"/>
      <c r="BK330" s="25"/>
      <c r="BL330" s="25"/>
      <c r="BM330" s="21">
        <f t="shared" si="344"/>
        <v>0</v>
      </c>
      <c r="BP330" s="18">
        <v>2008</v>
      </c>
      <c r="BQ330" s="14" t="e">
        <f t="shared" si="345"/>
        <v>#DIV/0!</v>
      </c>
      <c r="BR330" s="14" t="e">
        <f t="shared" si="338"/>
        <v>#DIV/0!</v>
      </c>
      <c r="BS330" s="14" t="e">
        <f t="shared" si="338"/>
        <v>#DIV/0!</v>
      </c>
      <c r="BT330" s="14" t="e">
        <f t="shared" si="338"/>
        <v>#DIV/0!</v>
      </c>
      <c r="BU330" s="14" t="e">
        <f t="shared" si="338"/>
        <v>#DIV/0!</v>
      </c>
      <c r="BV330" s="14" t="e">
        <f t="shared" si="338"/>
        <v>#DIV/0!</v>
      </c>
      <c r="BW330" s="14" t="e">
        <f t="shared" si="338"/>
        <v>#DIV/0!</v>
      </c>
      <c r="BX330" s="14" t="e">
        <f t="shared" si="338"/>
        <v>#DIV/0!</v>
      </c>
      <c r="BY330" s="14" t="e">
        <f t="shared" si="338"/>
        <v>#DIV/0!</v>
      </c>
      <c r="BZ330" s="14" t="e">
        <f t="shared" si="338"/>
        <v>#DIV/0!</v>
      </c>
      <c r="CA330" s="14" t="e">
        <f t="shared" si="338"/>
        <v>#DIV/0!</v>
      </c>
      <c r="CB330" s="14" t="e">
        <f t="shared" si="338"/>
        <v>#DIV/0!</v>
      </c>
      <c r="CC330" s="14" t="e">
        <f t="shared" si="338"/>
        <v>#DIV/0!</v>
      </c>
      <c r="CD330" s="14" t="e">
        <f t="shared" si="338"/>
        <v>#DIV/0!</v>
      </c>
      <c r="CE330" s="14" t="e">
        <f t="shared" si="338"/>
        <v>#DIV/0!</v>
      </c>
      <c r="CF330" s="14" t="e">
        <f t="shared" si="338"/>
        <v>#DIV/0!</v>
      </c>
      <c r="CG330" s="14" t="e">
        <f t="shared" si="338"/>
        <v>#DIV/0!</v>
      </c>
      <c r="CH330" s="14" t="e">
        <f t="shared" si="339"/>
        <v>#DIV/0!</v>
      </c>
      <c r="CI330" s="14" t="e">
        <f t="shared" si="339"/>
        <v>#DIV/0!</v>
      </c>
      <c r="CJ330" s="14" t="e">
        <f t="shared" si="339"/>
        <v>#DIV/0!</v>
      </c>
      <c r="CK330" s="14" t="e">
        <f t="shared" si="339"/>
        <v>#DIV/0!</v>
      </c>
      <c r="CL330" s="14" t="e">
        <f t="shared" si="339"/>
        <v>#DIV/0!</v>
      </c>
      <c r="CM330" s="14" t="e">
        <f t="shared" si="339"/>
        <v>#DIV/0!</v>
      </c>
      <c r="CN330" s="14" t="e">
        <f t="shared" si="340"/>
        <v>#DIV/0!</v>
      </c>
      <c r="CO330" s="14" t="e">
        <f t="shared" si="340"/>
        <v>#DIV/0!</v>
      </c>
      <c r="CP330" s="14" t="e">
        <f t="shared" si="340"/>
        <v>#DIV/0!</v>
      </c>
      <c r="CQ330" s="14" t="e">
        <f t="shared" si="340"/>
        <v>#DIV/0!</v>
      </c>
      <c r="CR330" s="14" t="e">
        <f t="shared" si="340"/>
        <v>#DIV/0!</v>
      </c>
      <c r="CS330" s="14" t="e">
        <f t="shared" si="340"/>
        <v>#DIV/0!</v>
      </c>
      <c r="CT330" s="14" t="e">
        <f t="shared" si="340"/>
        <v>#DIV/0!</v>
      </c>
      <c r="CU330" s="14" t="e">
        <f t="shared" si="340"/>
        <v>#DIV/0!</v>
      </c>
      <c r="CV330" s="14" t="e">
        <f t="shared" si="340"/>
        <v>#DIV/0!</v>
      </c>
      <c r="CW330" s="14" t="e">
        <f t="shared" si="340"/>
        <v>#DIV/0!</v>
      </c>
      <c r="CX330" s="14" t="e">
        <f t="shared" si="340"/>
        <v>#DIV/0!</v>
      </c>
      <c r="CY330" s="14" t="e">
        <f t="shared" si="340"/>
        <v>#DIV/0!</v>
      </c>
      <c r="CZ330" s="14" t="e">
        <f t="shared" si="340"/>
        <v>#DIV/0!</v>
      </c>
      <c r="DA330" s="14" t="e">
        <f t="shared" si="340"/>
        <v>#DIV/0!</v>
      </c>
      <c r="DB330" s="14" t="e">
        <f t="shared" si="340"/>
        <v>#DIV/0!</v>
      </c>
      <c r="DC330" s="14" t="e">
        <f t="shared" si="340"/>
        <v>#DIV/0!</v>
      </c>
      <c r="DD330" s="14" t="e">
        <f t="shared" si="341"/>
        <v>#DIV/0!</v>
      </c>
      <c r="DE330" s="14" t="e">
        <f t="shared" si="341"/>
        <v>#DIV/0!</v>
      </c>
      <c r="DF330" s="14" t="e">
        <f t="shared" si="341"/>
        <v>#DIV/0!</v>
      </c>
      <c r="DG330" s="14" t="e">
        <f t="shared" si="341"/>
        <v>#DIV/0!</v>
      </c>
      <c r="DH330" s="14" t="e">
        <f t="shared" si="341"/>
        <v>#DIV/0!</v>
      </c>
      <c r="DI330" s="14" t="e">
        <f t="shared" si="341"/>
        <v>#DIV/0!</v>
      </c>
      <c r="DJ330" s="14" t="e">
        <f t="shared" si="341"/>
        <v>#DIV/0!</v>
      </c>
      <c r="DK330" s="14" t="e">
        <f t="shared" si="341"/>
        <v>#DIV/0!</v>
      </c>
      <c r="DL330" s="14" t="e">
        <f t="shared" si="341"/>
        <v>#DIV/0!</v>
      </c>
      <c r="DM330" s="14" t="e">
        <f t="shared" si="341"/>
        <v>#DIV/0!</v>
      </c>
      <c r="DN330" s="14" t="e">
        <f t="shared" si="341"/>
        <v>#DIV/0!</v>
      </c>
      <c r="DO330" s="14" t="e">
        <f t="shared" si="341"/>
        <v>#DIV/0!</v>
      </c>
      <c r="DP330" s="14" t="e">
        <f t="shared" si="341"/>
        <v>#DIV/0!</v>
      </c>
      <c r="DQ330" s="14" t="e">
        <f t="shared" si="341"/>
        <v>#DIV/0!</v>
      </c>
      <c r="DR330" s="14" t="e">
        <f t="shared" si="341"/>
        <v>#DIV/0!</v>
      </c>
      <c r="DS330" s="14" t="e">
        <f t="shared" si="341"/>
        <v>#DIV/0!</v>
      </c>
      <c r="DT330" s="14" t="e">
        <f t="shared" si="342"/>
        <v>#DIV/0!</v>
      </c>
      <c r="DU330" s="14" t="e">
        <f t="shared" si="342"/>
        <v>#DIV/0!</v>
      </c>
      <c r="DV330" s="14" t="e">
        <f t="shared" si="342"/>
        <v>#DIV/0!</v>
      </c>
      <c r="DW330" s="14" t="e">
        <f t="shared" si="342"/>
        <v>#DIV/0!</v>
      </c>
      <c r="DX330" s="14" t="e">
        <f t="shared" si="342"/>
        <v>#DIV/0!</v>
      </c>
      <c r="DY330" s="14" t="e">
        <f t="shared" si="342"/>
        <v>#DIV/0!</v>
      </c>
      <c r="DZ330" s="14" t="e">
        <f t="shared" si="346"/>
        <v>#DIV/0!</v>
      </c>
    </row>
    <row r="331" spans="1:130">
      <c r="A331" s="18">
        <v>9</v>
      </c>
      <c r="B331" s="15">
        <f t="shared" si="343"/>
        <v>0.69230769230769207</v>
      </c>
      <c r="C331" s="18">
        <v>2009</v>
      </c>
      <c r="D331" s="25">
        <f t="shared" si="347"/>
        <v>0</v>
      </c>
      <c r="E331" s="25">
        <f t="shared" si="348"/>
        <v>0</v>
      </c>
      <c r="F331" s="25">
        <f t="shared" si="349"/>
        <v>0</v>
      </c>
      <c r="G331" s="25">
        <f t="shared" si="350"/>
        <v>0</v>
      </c>
      <c r="H331" s="25">
        <f t="shared" si="351"/>
        <v>0</v>
      </c>
      <c r="I331" s="25">
        <f t="shared" si="352"/>
        <v>0</v>
      </c>
      <c r="J331" s="25">
        <f t="shared" si="353"/>
        <v>0</v>
      </c>
      <c r="K331" s="25">
        <f t="shared" ref="K331:K349" si="354">VLOOKUP($C$73,$D$3:$K$63,$A$72,0)*(B324-B323)</f>
        <v>0</v>
      </c>
      <c r="L331" s="25">
        <f>VLOOKUP($C$74,$D$3:$K$63,$A$72,0)*(B323-B322)</f>
        <v>0</v>
      </c>
      <c r="M331" s="25">
        <f>VLOOKUP($C$75,$D$3:$K$63,$A$72,0)*B322</f>
        <v>0</v>
      </c>
      <c r="N331" s="25"/>
      <c r="O331" s="25"/>
      <c r="P331" s="25"/>
      <c r="Q331" s="25"/>
      <c r="R331" s="25"/>
      <c r="S331" s="25"/>
      <c r="T331" s="25"/>
      <c r="U331" s="25"/>
      <c r="V331" s="25"/>
      <c r="W331" s="25"/>
      <c r="X331" s="25"/>
      <c r="Y331" s="25"/>
      <c r="Z331" s="25"/>
      <c r="AA331" s="25"/>
      <c r="AB331" s="25"/>
      <c r="AC331" s="25"/>
      <c r="AD331" s="25"/>
      <c r="AE331" s="25"/>
      <c r="AF331" s="25"/>
      <c r="AG331" s="25"/>
      <c r="AH331" s="25"/>
      <c r="AI331" s="25"/>
      <c r="AJ331" s="25"/>
      <c r="AK331" s="25"/>
      <c r="AL331" s="25"/>
      <c r="AM331" s="25"/>
      <c r="AN331" s="25"/>
      <c r="AO331" s="25"/>
      <c r="AP331" s="25"/>
      <c r="AQ331" s="25"/>
      <c r="AR331" s="25"/>
      <c r="AS331" s="25"/>
      <c r="AT331" s="25"/>
      <c r="AU331" s="25"/>
      <c r="AV331" s="25"/>
      <c r="AW331" s="25"/>
      <c r="AX331" s="25"/>
      <c r="AY331" s="25"/>
      <c r="AZ331" s="25"/>
      <c r="BA331" s="25"/>
      <c r="BB331" s="25"/>
      <c r="BC331" s="25"/>
      <c r="BD331" s="25"/>
      <c r="BE331" s="25"/>
      <c r="BF331" s="25"/>
      <c r="BG331" s="25"/>
      <c r="BH331" s="25"/>
      <c r="BI331" s="25"/>
      <c r="BJ331" s="25"/>
      <c r="BK331" s="25"/>
      <c r="BL331" s="25"/>
      <c r="BM331" s="21">
        <f t="shared" si="344"/>
        <v>0</v>
      </c>
      <c r="BP331" s="18">
        <v>2009</v>
      </c>
      <c r="BQ331" s="14" t="e">
        <f t="shared" si="345"/>
        <v>#DIV/0!</v>
      </c>
      <c r="BR331" s="14" t="e">
        <f t="shared" si="338"/>
        <v>#DIV/0!</v>
      </c>
      <c r="BS331" s="14" t="e">
        <f t="shared" si="338"/>
        <v>#DIV/0!</v>
      </c>
      <c r="BT331" s="14" t="e">
        <f t="shared" si="338"/>
        <v>#DIV/0!</v>
      </c>
      <c r="BU331" s="14" t="e">
        <f t="shared" si="338"/>
        <v>#DIV/0!</v>
      </c>
      <c r="BV331" s="14" t="e">
        <f t="shared" si="338"/>
        <v>#DIV/0!</v>
      </c>
      <c r="BW331" s="14" t="e">
        <f t="shared" si="338"/>
        <v>#DIV/0!</v>
      </c>
      <c r="BX331" s="14" t="e">
        <f t="shared" si="338"/>
        <v>#DIV/0!</v>
      </c>
      <c r="BY331" s="14" t="e">
        <f t="shared" si="338"/>
        <v>#DIV/0!</v>
      </c>
      <c r="BZ331" s="14" t="e">
        <f t="shared" si="338"/>
        <v>#DIV/0!</v>
      </c>
      <c r="CA331" s="14" t="e">
        <f t="shared" si="338"/>
        <v>#DIV/0!</v>
      </c>
      <c r="CB331" s="14" t="e">
        <f t="shared" si="338"/>
        <v>#DIV/0!</v>
      </c>
      <c r="CC331" s="14" t="e">
        <f t="shared" si="338"/>
        <v>#DIV/0!</v>
      </c>
      <c r="CD331" s="14" t="e">
        <f t="shared" si="338"/>
        <v>#DIV/0!</v>
      </c>
      <c r="CE331" s="14" t="e">
        <f t="shared" si="338"/>
        <v>#DIV/0!</v>
      </c>
      <c r="CF331" s="14" t="e">
        <f t="shared" si="338"/>
        <v>#DIV/0!</v>
      </c>
      <c r="CG331" s="14" t="e">
        <f t="shared" si="338"/>
        <v>#DIV/0!</v>
      </c>
      <c r="CH331" s="14" t="e">
        <f t="shared" si="339"/>
        <v>#DIV/0!</v>
      </c>
      <c r="CI331" s="14" t="e">
        <f t="shared" si="339"/>
        <v>#DIV/0!</v>
      </c>
      <c r="CJ331" s="14" t="e">
        <f t="shared" si="339"/>
        <v>#DIV/0!</v>
      </c>
      <c r="CK331" s="14" t="e">
        <f t="shared" si="339"/>
        <v>#DIV/0!</v>
      </c>
      <c r="CL331" s="14" t="e">
        <f t="shared" si="339"/>
        <v>#DIV/0!</v>
      </c>
      <c r="CM331" s="14" t="e">
        <f t="shared" si="339"/>
        <v>#DIV/0!</v>
      </c>
      <c r="CN331" s="14" t="e">
        <f t="shared" si="340"/>
        <v>#DIV/0!</v>
      </c>
      <c r="CO331" s="14" t="e">
        <f t="shared" si="340"/>
        <v>#DIV/0!</v>
      </c>
      <c r="CP331" s="14" t="e">
        <f t="shared" si="340"/>
        <v>#DIV/0!</v>
      </c>
      <c r="CQ331" s="14" t="e">
        <f t="shared" si="340"/>
        <v>#DIV/0!</v>
      </c>
      <c r="CR331" s="14" t="e">
        <f t="shared" si="340"/>
        <v>#DIV/0!</v>
      </c>
      <c r="CS331" s="14" t="e">
        <f t="shared" si="340"/>
        <v>#DIV/0!</v>
      </c>
      <c r="CT331" s="14" t="e">
        <f t="shared" si="340"/>
        <v>#DIV/0!</v>
      </c>
      <c r="CU331" s="14" t="e">
        <f t="shared" si="340"/>
        <v>#DIV/0!</v>
      </c>
      <c r="CV331" s="14" t="e">
        <f t="shared" si="340"/>
        <v>#DIV/0!</v>
      </c>
      <c r="CW331" s="14" t="e">
        <f t="shared" si="340"/>
        <v>#DIV/0!</v>
      </c>
      <c r="CX331" s="14" t="e">
        <f t="shared" si="340"/>
        <v>#DIV/0!</v>
      </c>
      <c r="CY331" s="14" t="e">
        <f t="shared" si="340"/>
        <v>#DIV/0!</v>
      </c>
      <c r="CZ331" s="14" t="e">
        <f t="shared" si="340"/>
        <v>#DIV/0!</v>
      </c>
      <c r="DA331" s="14" t="e">
        <f t="shared" si="340"/>
        <v>#DIV/0!</v>
      </c>
      <c r="DB331" s="14" t="e">
        <f t="shared" si="340"/>
        <v>#DIV/0!</v>
      </c>
      <c r="DC331" s="14" t="e">
        <f t="shared" si="340"/>
        <v>#DIV/0!</v>
      </c>
      <c r="DD331" s="14" t="e">
        <f t="shared" si="341"/>
        <v>#DIV/0!</v>
      </c>
      <c r="DE331" s="14" t="e">
        <f t="shared" si="341"/>
        <v>#DIV/0!</v>
      </c>
      <c r="DF331" s="14" t="e">
        <f t="shared" si="341"/>
        <v>#DIV/0!</v>
      </c>
      <c r="DG331" s="14" t="e">
        <f t="shared" si="341"/>
        <v>#DIV/0!</v>
      </c>
      <c r="DH331" s="14" t="e">
        <f t="shared" si="341"/>
        <v>#DIV/0!</v>
      </c>
      <c r="DI331" s="14" t="e">
        <f t="shared" si="341"/>
        <v>#DIV/0!</v>
      </c>
      <c r="DJ331" s="14" t="e">
        <f t="shared" si="341"/>
        <v>#DIV/0!</v>
      </c>
      <c r="DK331" s="14" t="e">
        <f t="shared" si="341"/>
        <v>#DIV/0!</v>
      </c>
      <c r="DL331" s="14" t="e">
        <f t="shared" si="341"/>
        <v>#DIV/0!</v>
      </c>
      <c r="DM331" s="14" t="e">
        <f t="shared" si="341"/>
        <v>#DIV/0!</v>
      </c>
      <c r="DN331" s="14" t="e">
        <f t="shared" si="341"/>
        <v>#DIV/0!</v>
      </c>
      <c r="DO331" s="14" t="e">
        <f t="shared" si="341"/>
        <v>#DIV/0!</v>
      </c>
      <c r="DP331" s="14" t="e">
        <f t="shared" si="341"/>
        <v>#DIV/0!</v>
      </c>
      <c r="DQ331" s="14" t="e">
        <f t="shared" si="341"/>
        <v>#DIV/0!</v>
      </c>
      <c r="DR331" s="14" t="e">
        <f t="shared" si="341"/>
        <v>#DIV/0!</v>
      </c>
      <c r="DS331" s="14" t="e">
        <f t="shared" si="341"/>
        <v>#DIV/0!</v>
      </c>
      <c r="DT331" s="14" t="e">
        <f t="shared" si="342"/>
        <v>#DIV/0!</v>
      </c>
      <c r="DU331" s="14" t="e">
        <f t="shared" si="342"/>
        <v>#DIV/0!</v>
      </c>
      <c r="DV331" s="14" t="e">
        <f t="shared" si="342"/>
        <v>#DIV/0!</v>
      </c>
      <c r="DW331" s="14" t="e">
        <f t="shared" si="342"/>
        <v>#DIV/0!</v>
      </c>
      <c r="DX331" s="14" t="e">
        <f t="shared" si="342"/>
        <v>#DIV/0!</v>
      </c>
      <c r="DY331" s="14" t="e">
        <f t="shared" si="342"/>
        <v>#DIV/0!</v>
      </c>
      <c r="DZ331" s="14" t="e">
        <f t="shared" si="346"/>
        <v>#DIV/0!</v>
      </c>
    </row>
    <row r="332" spans="1:130">
      <c r="A332" s="18">
        <v>10</v>
      </c>
      <c r="B332" s="15">
        <f t="shared" si="343"/>
        <v>0.76923076923076894</v>
      </c>
      <c r="C332" s="18">
        <v>2010</v>
      </c>
      <c r="D332" s="25">
        <f t="shared" si="347"/>
        <v>0</v>
      </c>
      <c r="E332" s="25">
        <f t="shared" si="348"/>
        <v>0</v>
      </c>
      <c r="F332" s="25">
        <f t="shared" si="349"/>
        <v>0</v>
      </c>
      <c r="G332" s="25">
        <f t="shared" si="350"/>
        <v>0</v>
      </c>
      <c r="H332" s="25">
        <f t="shared" si="351"/>
        <v>0</v>
      </c>
      <c r="I332" s="25">
        <f t="shared" si="352"/>
        <v>0</v>
      </c>
      <c r="J332" s="25">
        <f t="shared" si="353"/>
        <v>0</v>
      </c>
      <c r="K332" s="25">
        <f t="shared" si="354"/>
        <v>0</v>
      </c>
      <c r="L332" s="25">
        <f t="shared" ref="L332:L350" si="355">VLOOKUP($C$74,$D$3:$K$63,$A$72,0)*(B324-B323)</f>
        <v>0</v>
      </c>
      <c r="M332" s="25">
        <f>VLOOKUP($C$75,$D$3:$K$63,$A$72,0)*(B323-B322)</f>
        <v>6.1538461538461497</v>
      </c>
      <c r="N332" s="25">
        <f>VLOOKUP($C$76,$D$3:$K$63,$A$72,0)*B322</f>
        <v>0</v>
      </c>
      <c r="O332" s="25"/>
      <c r="P332" s="25"/>
      <c r="Q332" s="25"/>
      <c r="R332" s="25"/>
      <c r="S332" s="25"/>
      <c r="T332" s="25"/>
      <c r="U332" s="25"/>
      <c r="V332" s="25"/>
      <c r="W332" s="25"/>
      <c r="X332" s="25"/>
      <c r="Y332" s="25"/>
      <c r="Z332" s="25"/>
      <c r="AA332" s="25"/>
      <c r="AB332" s="25"/>
      <c r="AC332" s="25"/>
      <c r="AD332" s="25"/>
      <c r="AE332" s="25"/>
      <c r="AF332" s="25"/>
      <c r="AG332" s="25"/>
      <c r="AH332" s="25"/>
      <c r="AI332" s="25"/>
      <c r="AJ332" s="25"/>
      <c r="AK332" s="25"/>
      <c r="AL332" s="25"/>
      <c r="AM332" s="25"/>
      <c r="AN332" s="25"/>
      <c r="AO332" s="25"/>
      <c r="AP332" s="25"/>
      <c r="AQ332" s="25"/>
      <c r="AR332" s="25"/>
      <c r="AS332" s="25"/>
      <c r="AT332" s="25"/>
      <c r="AU332" s="25"/>
      <c r="AV332" s="25"/>
      <c r="AW332" s="25"/>
      <c r="AX332" s="25"/>
      <c r="AY332" s="25"/>
      <c r="AZ332" s="25"/>
      <c r="BA332" s="25"/>
      <c r="BB332" s="25"/>
      <c r="BC332" s="25"/>
      <c r="BD332" s="25"/>
      <c r="BE332" s="25"/>
      <c r="BF332" s="25"/>
      <c r="BG332" s="25"/>
      <c r="BH332" s="25"/>
      <c r="BI332" s="25"/>
      <c r="BJ332" s="25"/>
      <c r="BK332" s="25"/>
      <c r="BL332" s="25"/>
      <c r="BM332" s="21">
        <f t="shared" si="344"/>
        <v>6.1538461538461497</v>
      </c>
      <c r="BP332" s="18">
        <v>2010</v>
      </c>
      <c r="BQ332" s="14">
        <f t="shared" si="345"/>
        <v>0</v>
      </c>
      <c r="BR332" s="14">
        <f t="shared" si="338"/>
        <v>0</v>
      </c>
      <c r="BS332" s="14">
        <f t="shared" si="338"/>
        <v>0</v>
      </c>
      <c r="BT332" s="14">
        <f t="shared" si="338"/>
        <v>0</v>
      </c>
      <c r="BU332" s="14">
        <f t="shared" si="338"/>
        <v>0</v>
      </c>
      <c r="BV332" s="14">
        <f t="shared" si="338"/>
        <v>0</v>
      </c>
      <c r="BW332" s="14">
        <f t="shared" si="338"/>
        <v>0</v>
      </c>
      <c r="BX332" s="14">
        <f t="shared" si="338"/>
        <v>0</v>
      </c>
      <c r="BY332" s="14">
        <f t="shared" si="338"/>
        <v>0</v>
      </c>
      <c r="BZ332" s="14">
        <f t="shared" si="338"/>
        <v>1</v>
      </c>
      <c r="CA332" s="14">
        <f t="shared" si="338"/>
        <v>0</v>
      </c>
      <c r="CB332" s="14">
        <f t="shared" si="338"/>
        <v>0</v>
      </c>
      <c r="CC332" s="14">
        <f t="shared" si="338"/>
        <v>0</v>
      </c>
      <c r="CD332" s="14">
        <f t="shared" si="338"/>
        <v>0</v>
      </c>
      <c r="CE332" s="14">
        <f t="shared" si="338"/>
        <v>0</v>
      </c>
      <c r="CF332" s="14">
        <f t="shared" si="338"/>
        <v>0</v>
      </c>
      <c r="CG332" s="14">
        <f t="shared" si="338"/>
        <v>0</v>
      </c>
      <c r="CH332" s="14">
        <f t="shared" si="339"/>
        <v>0</v>
      </c>
      <c r="CI332" s="14">
        <f t="shared" si="339"/>
        <v>0</v>
      </c>
      <c r="CJ332" s="14">
        <f t="shared" si="339"/>
        <v>0</v>
      </c>
      <c r="CK332" s="14">
        <f t="shared" si="339"/>
        <v>0</v>
      </c>
      <c r="CL332" s="14">
        <f t="shared" si="339"/>
        <v>0</v>
      </c>
      <c r="CM332" s="14">
        <f t="shared" si="339"/>
        <v>0</v>
      </c>
      <c r="CN332" s="14">
        <f t="shared" si="340"/>
        <v>0</v>
      </c>
      <c r="CO332" s="14">
        <f t="shared" si="340"/>
        <v>0</v>
      </c>
      <c r="CP332" s="14">
        <f t="shared" si="340"/>
        <v>0</v>
      </c>
      <c r="CQ332" s="14">
        <f t="shared" si="340"/>
        <v>0</v>
      </c>
      <c r="CR332" s="14">
        <f t="shared" si="340"/>
        <v>0</v>
      </c>
      <c r="CS332" s="14">
        <f t="shared" si="340"/>
        <v>0</v>
      </c>
      <c r="CT332" s="14">
        <f t="shared" si="340"/>
        <v>0</v>
      </c>
      <c r="CU332" s="14">
        <f t="shared" si="340"/>
        <v>0</v>
      </c>
      <c r="CV332" s="14">
        <f t="shared" si="340"/>
        <v>0</v>
      </c>
      <c r="CW332" s="14">
        <f t="shared" si="340"/>
        <v>0</v>
      </c>
      <c r="CX332" s="14">
        <f t="shared" si="340"/>
        <v>0</v>
      </c>
      <c r="CY332" s="14">
        <f t="shared" si="340"/>
        <v>0</v>
      </c>
      <c r="CZ332" s="14">
        <f t="shared" si="340"/>
        <v>0</v>
      </c>
      <c r="DA332" s="14">
        <f t="shared" si="340"/>
        <v>0</v>
      </c>
      <c r="DB332" s="14">
        <f t="shared" si="340"/>
        <v>0</v>
      </c>
      <c r="DC332" s="14">
        <f t="shared" si="340"/>
        <v>0</v>
      </c>
      <c r="DD332" s="14">
        <f t="shared" si="341"/>
        <v>0</v>
      </c>
      <c r="DE332" s="14">
        <f t="shared" si="341"/>
        <v>0</v>
      </c>
      <c r="DF332" s="14">
        <f t="shared" si="341"/>
        <v>0</v>
      </c>
      <c r="DG332" s="14">
        <f t="shared" si="341"/>
        <v>0</v>
      </c>
      <c r="DH332" s="14">
        <f t="shared" si="341"/>
        <v>0</v>
      </c>
      <c r="DI332" s="14">
        <f t="shared" si="341"/>
        <v>0</v>
      </c>
      <c r="DJ332" s="14">
        <f t="shared" si="341"/>
        <v>0</v>
      </c>
      <c r="DK332" s="14">
        <f t="shared" si="341"/>
        <v>0</v>
      </c>
      <c r="DL332" s="14">
        <f t="shared" si="341"/>
        <v>0</v>
      </c>
      <c r="DM332" s="14">
        <f t="shared" si="341"/>
        <v>0</v>
      </c>
      <c r="DN332" s="14">
        <f t="shared" si="341"/>
        <v>0</v>
      </c>
      <c r="DO332" s="14">
        <f t="shared" si="341"/>
        <v>0</v>
      </c>
      <c r="DP332" s="14">
        <f t="shared" si="341"/>
        <v>0</v>
      </c>
      <c r="DQ332" s="14">
        <f t="shared" si="341"/>
        <v>0</v>
      </c>
      <c r="DR332" s="14">
        <f t="shared" si="341"/>
        <v>0</v>
      </c>
      <c r="DS332" s="14">
        <f t="shared" si="341"/>
        <v>0</v>
      </c>
      <c r="DT332" s="14">
        <f t="shared" si="342"/>
        <v>0</v>
      </c>
      <c r="DU332" s="14">
        <f t="shared" si="342"/>
        <v>0</v>
      </c>
      <c r="DV332" s="14">
        <f t="shared" si="342"/>
        <v>0</v>
      </c>
      <c r="DW332" s="14">
        <f t="shared" si="342"/>
        <v>0</v>
      </c>
      <c r="DX332" s="14">
        <f t="shared" si="342"/>
        <v>0</v>
      </c>
      <c r="DY332" s="14">
        <f t="shared" si="342"/>
        <v>0</v>
      </c>
      <c r="DZ332" s="14">
        <f t="shared" si="346"/>
        <v>1</v>
      </c>
    </row>
    <row r="333" spans="1:130">
      <c r="A333" s="18">
        <v>11</v>
      </c>
      <c r="B333" s="15">
        <f t="shared" si="343"/>
        <v>0.84615384615384581</v>
      </c>
      <c r="C333" s="18">
        <v>2011</v>
      </c>
      <c r="D333" s="25">
        <f t="shared" si="347"/>
        <v>0</v>
      </c>
      <c r="E333" s="25">
        <f t="shared" si="348"/>
        <v>0</v>
      </c>
      <c r="F333" s="25">
        <f t="shared" si="349"/>
        <v>0</v>
      </c>
      <c r="G333" s="25">
        <f t="shared" si="350"/>
        <v>0</v>
      </c>
      <c r="H333" s="25">
        <f t="shared" si="351"/>
        <v>0</v>
      </c>
      <c r="I333" s="25">
        <f t="shared" si="352"/>
        <v>0</v>
      </c>
      <c r="J333" s="25">
        <f t="shared" si="353"/>
        <v>0</v>
      </c>
      <c r="K333" s="25">
        <f t="shared" si="354"/>
        <v>0</v>
      </c>
      <c r="L333" s="25">
        <f t="shared" si="355"/>
        <v>0</v>
      </c>
      <c r="M333" s="25">
        <f t="shared" ref="M333:M351" si="356">VLOOKUP($C$75,$D$3:$K$63,$A$72,0)*(B324-B323)</f>
        <v>6.1538461538461497</v>
      </c>
      <c r="N333" s="25">
        <f>VLOOKUP($C$76,$D$3:$K$63,$A$72,0)*(B323-B322)</f>
        <v>0</v>
      </c>
      <c r="O333" s="25">
        <f>VLOOKUP($C$77,$D$3:$K$63,$A$72,0)*B322</f>
        <v>0</v>
      </c>
      <c r="P333" s="25"/>
      <c r="Q333" s="25"/>
      <c r="R333" s="25"/>
      <c r="S333" s="25"/>
      <c r="T333" s="25"/>
      <c r="U333" s="25"/>
      <c r="V333" s="25"/>
      <c r="W333" s="25"/>
      <c r="X333" s="25"/>
      <c r="Y333" s="25"/>
      <c r="Z333" s="25"/>
      <c r="AA333" s="25"/>
      <c r="AB333" s="25"/>
      <c r="AC333" s="25"/>
      <c r="AD333" s="25"/>
      <c r="AE333" s="25"/>
      <c r="AF333" s="25"/>
      <c r="AG333" s="25"/>
      <c r="AH333" s="25"/>
      <c r="AI333" s="25"/>
      <c r="AJ333" s="25"/>
      <c r="AK333" s="25"/>
      <c r="AL333" s="25"/>
      <c r="AM333" s="25"/>
      <c r="AN333" s="25"/>
      <c r="AO333" s="25"/>
      <c r="AP333" s="25"/>
      <c r="AQ333" s="25"/>
      <c r="AR333" s="25"/>
      <c r="AS333" s="25"/>
      <c r="AT333" s="25"/>
      <c r="AU333" s="25"/>
      <c r="AV333" s="25"/>
      <c r="AW333" s="25"/>
      <c r="AX333" s="25"/>
      <c r="AY333" s="25"/>
      <c r="AZ333" s="25"/>
      <c r="BA333" s="25"/>
      <c r="BB333" s="25"/>
      <c r="BC333" s="25"/>
      <c r="BD333" s="25"/>
      <c r="BE333" s="25"/>
      <c r="BF333" s="25"/>
      <c r="BG333" s="25"/>
      <c r="BH333" s="25"/>
      <c r="BI333" s="25"/>
      <c r="BJ333" s="25"/>
      <c r="BK333" s="25"/>
      <c r="BL333" s="25"/>
      <c r="BM333" s="21">
        <f t="shared" si="344"/>
        <v>6.1538461538461497</v>
      </c>
      <c r="BP333" s="18">
        <v>2011</v>
      </c>
      <c r="BQ333" s="14">
        <f t="shared" si="345"/>
        <v>0</v>
      </c>
      <c r="BR333" s="14">
        <f t="shared" si="338"/>
        <v>0</v>
      </c>
      <c r="BS333" s="14">
        <f t="shared" si="338"/>
        <v>0</v>
      </c>
      <c r="BT333" s="14">
        <f t="shared" si="338"/>
        <v>0</v>
      </c>
      <c r="BU333" s="14">
        <f t="shared" si="338"/>
        <v>0</v>
      </c>
      <c r="BV333" s="14">
        <f t="shared" si="338"/>
        <v>0</v>
      </c>
      <c r="BW333" s="14">
        <f t="shared" si="338"/>
        <v>0</v>
      </c>
      <c r="BX333" s="14">
        <f t="shared" si="338"/>
        <v>0</v>
      </c>
      <c r="BY333" s="14">
        <f t="shared" si="338"/>
        <v>0</v>
      </c>
      <c r="BZ333" s="14">
        <f t="shared" si="338"/>
        <v>1</v>
      </c>
      <c r="CA333" s="14">
        <f t="shared" si="338"/>
        <v>0</v>
      </c>
      <c r="CB333" s="14">
        <f t="shared" si="338"/>
        <v>0</v>
      </c>
      <c r="CC333" s="14">
        <f t="shared" si="338"/>
        <v>0</v>
      </c>
      <c r="CD333" s="14">
        <f t="shared" si="338"/>
        <v>0</v>
      </c>
      <c r="CE333" s="14">
        <f t="shared" si="338"/>
        <v>0</v>
      </c>
      <c r="CF333" s="14">
        <f t="shared" si="338"/>
        <v>0</v>
      </c>
      <c r="CG333" s="14">
        <f t="shared" si="338"/>
        <v>0</v>
      </c>
      <c r="CH333" s="14">
        <f t="shared" si="339"/>
        <v>0</v>
      </c>
      <c r="CI333" s="14">
        <f t="shared" si="339"/>
        <v>0</v>
      </c>
      <c r="CJ333" s="14">
        <f t="shared" si="339"/>
        <v>0</v>
      </c>
      <c r="CK333" s="14">
        <f t="shared" si="339"/>
        <v>0</v>
      </c>
      <c r="CL333" s="14">
        <f t="shared" si="339"/>
        <v>0</v>
      </c>
      <c r="CM333" s="14">
        <f t="shared" si="339"/>
        <v>0</v>
      </c>
      <c r="CN333" s="14">
        <f t="shared" si="340"/>
        <v>0</v>
      </c>
      <c r="CO333" s="14">
        <f t="shared" si="340"/>
        <v>0</v>
      </c>
      <c r="CP333" s="14">
        <f t="shared" si="340"/>
        <v>0</v>
      </c>
      <c r="CQ333" s="14">
        <f t="shared" si="340"/>
        <v>0</v>
      </c>
      <c r="CR333" s="14">
        <f t="shared" si="340"/>
        <v>0</v>
      </c>
      <c r="CS333" s="14">
        <f t="shared" si="340"/>
        <v>0</v>
      </c>
      <c r="CT333" s="14">
        <f t="shared" si="340"/>
        <v>0</v>
      </c>
      <c r="CU333" s="14">
        <f t="shared" si="340"/>
        <v>0</v>
      </c>
      <c r="CV333" s="14">
        <f t="shared" si="340"/>
        <v>0</v>
      </c>
      <c r="CW333" s="14">
        <f t="shared" si="340"/>
        <v>0</v>
      </c>
      <c r="CX333" s="14">
        <f t="shared" si="340"/>
        <v>0</v>
      </c>
      <c r="CY333" s="14">
        <f t="shared" si="340"/>
        <v>0</v>
      </c>
      <c r="CZ333" s="14">
        <f t="shared" si="340"/>
        <v>0</v>
      </c>
      <c r="DA333" s="14">
        <f t="shared" si="340"/>
        <v>0</v>
      </c>
      <c r="DB333" s="14">
        <f t="shared" si="340"/>
        <v>0</v>
      </c>
      <c r="DC333" s="14">
        <f t="shared" si="340"/>
        <v>0</v>
      </c>
      <c r="DD333" s="14">
        <f t="shared" si="341"/>
        <v>0</v>
      </c>
      <c r="DE333" s="14">
        <f t="shared" si="341"/>
        <v>0</v>
      </c>
      <c r="DF333" s="14">
        <f t="shared" si="341"/>
        <v>0</v>
      </c>
      <c r="DG333" s="14">
        <f t="shared" si="341"/>
        <v>0</v>
      </c>
      <c r="DH333" s="14">
        <f t="shared" si="341"/>
        <v>0</v>
      </c>
      <c r="DI333" s="14">
        <f t="shared" si="341"/>
        <v>0</v>
      </c>
      <c r="DJ333" s="14">
        <f t="shared" si="341"/>
        <v>0</v>
      </c>
      <c r="DK333" s="14">
        <f t="shared" si="341"/>
        <v>0</v>
      </c>
      <c r="DL333" s="14">
        <f t="shared" si="341"/>
        <v>0</v>
      </c>
      <c r="DM333" s="14">
        <f t="shared" si="341"/>
        <v>0</v>
      </c>
      <c r="DN333" s="14">
        <f t="shared" si="341"/>
        <v>0</v>
      </c>
      <c r="DO333" s="14">
        <f t="shared" si="341"/>
        <v>0</v>
      </c>
      <c r="DP333" s="14">
        <f t="shared" si="341"/>
        <v>0</v>
      </c>
      <c r="DQ333" s="14">
        <f t="shared" si="341"/>
        <v>0</v>
      </c>
      <c r="DR333" s="14">
        <f t="shared" si="341"/>
        <v>0</v>
      </c>
      <c r="DS333" s="14">
        <f t="shared" si="341"/>
        <v>0</v>
      </c>
      <c r="DT333" s="14">
        <f t="shared" si="342"/>
        <v>0</v>
      </c>
      <c r="DU333" s="14">
        <f t="shared" si="342"/>
        <v>0</v>
      </c>
      <c r="DV333" s="14">
        <f t="shared" si="342"/>
        <v>0</v>
      </c>
      <c r="DW333" s="14">
        <f t="shared" si="342"/>
        <v>0</v>
      </c>
      <c r="DX333" s="14">
        <f t="shared" si="342"/>
        <v>0</v>
      </c>
      <c r="DY333" s="14">
        <f t="shared" si="342"/>
        <v>0</v>
      </c>
      <c r="DZ333" s="14">
        <f t="shared" si="346"/>
        <v>1</v>
      </c>
    </row>
    <row r="334" spans="1:130">
      <c r="A334" s="18">
        <v>12</v>
      </c>
      <c r="B334" s="15">
        <f t="shared" si="343"/>
        <v>0.9230769230769228</v>
      </c>
      <c r="C334" s="18">
        <v>2012</v>
      </c>
      <c r="D334" s="25">
        <f t="shared" si="347"/>
        <v>0</v>
      </c>
      <c r="E334" s="25">
        <f t="shared" si="348"/>
        <v>0</v>
      </c>
      <c r="F334" s="25">
        <f t="shared" si="349"/>
        <v>0</v>
      </c>
      <c r="G334" s="25">
        <f t="shared" si="350"/>
        <v>0</v>
      </c>
      <c r="H334" s="25">
        <f t="shared" si="351"/>
        <v>0</v>
      </c>
      <c r="I334" s="25">
        <f t="shared" si="352"/>
        <v>0</v>
      </c>
      <c r="J334" s="25">
        <f t="shared" si="353"/>
        <v>0</v>
      </c>
      <c r="K334" s="25">
        <f t="shared" si="354"/>
        <v>0</v>
      </c>
      <c r="L334" s="25">
        <f t="shared" si="355"/>
        <v>0</v>
      </c>
      <c r="M334" s="25">
        <f t="shared" si="356"/>
        <v>6.1538461538461497</v>
      </c>
      <c r="N334" s="25">
        <f t="shared" ref="N334:N352" si="357">VLOOKUP($C$76,$D$3:$K$63,$A$72,0)*(B324-B323)</f>
        <v>0</v>
      </c>
      <c r="O334" s="25">
        <f>VLOOKUP($C$77,$D$3:$K$63,$A$72,0)*(B323-B322)</f>
        <v>9.538461538461533</v>
      </c>
      <c r="P334" s="25">
        <f>VLOOKUP($C$78,$D$3:$K$63,$A$72,0)*B322</f>
        <v>0</v>
      </c>
      <c r="Q334" s="25"/>
      <c r="R334" s="25"/>
      <c r="S334" s="25"/>
      <c r="T334" s="25"/>
      <c r="U334" s="25"/>
      <c r="V334" s="25"/>
      <c r="W334" s="25"/>
      <c r="X334" s="25"/>
      <c r="Y334" s="25"/>
      <c r="Z334" s="25"/>
      <c r="AA334" s="25"/>
      <c r="AB334" s="25"/>
      <c r="AC334" s="25"/>
      <c r="AD334" s="25"/>
      <c r="AE334" s="25"/>
      <c r="AF334" s="25"/>
      <c r="AG334" s="25"/>
      <c r="AH334" s="25"/>
      <c r="AI334" s="25"/>
      <c r="AJ334" s="25"/>
      <c r="AK334" s="25"/>
      <c r="AL334" s="25"/>
      <c r="AM334" s="25"/>
      <c r="AN334" s="25"/>
      <c r="AO334" s="25"/>
      <c r="AP334" s="25"/>
      <c r="AQ334" s="25"/>
      <c r="AR334" s="25"/>
      <c r="AS334" s="25"/>
      <c r="AT334" s="25"/>
      <c r="AU334" s="25"/>
      <c r="AV334" s="25"/>
      <c r="AW334" s="25"/>
      <c r="AX334" s="25"/>
      <c r="AY334" s="25"/>
      <c r="AZ334" s="25"/>
      <c r="BA334" s="25"/>
      <c r="BB334" s="25"/>
      <c r="BC334" s="25"/>
      <c r="BD334" s="25"/>
      <c r="BE334" s="25"/>
      <c r="BF334" s="25"/>
      <c r="BG334" s="25"/>
      <c r="BH334" s="25"/>
      <c r="BI334" s="25"/>
      <c r="BJ334" s="25"/>
      <c r="BK334" s="25"/>
      <c r="BL334" s="25"/>
      <c r="BM334" s="21">
        <f t="shared" si="344"/>
        <v>15.692307692307683</v>
      </c>
      <c r="BP334" s="18">
        <v>2012</v>
      </c>
      <c r="BQ334" s="14">
        <f t="shared" si="345"/>
        <v>0</v>
      </c>
      <c r="BR334" s="14">
        <f t="shared" si="338"/>
        <v>0</v>
      </c>
      <c r="BS334" s="14">
        <f t="shared" si="338"/>
        <v>0</v>
      </c>
      <c r="BT334" s="14">
        <f t="shared" si="338"/>
        <v>0</v>
      </c>
      <c r="BU334" s="14">
        <f t="shared" si="338"/>
        <v>0</v>
      </c>
      <c r="BV334" s="14">
        <f t="shared" si="338"/>
        <v>0</v>
      </c>
      <c r="BW334" s="14">
        <f t="shared" si="338"/>
        <v>0</v>
      </c>
      <c r="BX334" s="14">
        <f t="shared" si="338"/>
        <v>0</v>
      </c>
      <c r="BY334" s="14">
        <f t="shared" si="338"/>
        <v>0</v>
      </c>
      <c r="BZ334" s="14">
        <f t="shared" si="338"/>
        <v>0.39215686274509803</v>
      </c>
      <c r="CA334" s="14">
        <f t="shared" si="338"/>
        <v>0</v>
      </c>
      <c r="CB334" s="14">
        <f t="shared" si="338"/>
        <v>0.60784313725490202</v>
      </c>
      <c r="CC334" s="14">
        <f t="shared" si="338"/>
        <v>0</v>
      </c>
      <c r="CD334" s="14">
        <f t="shared" si="338"/>
        <v>0</v>
      </c>
      <c r="CE334" s="14">
        <f t="shared" si="338"/>
        <v>0</v>
      </c>
      <c r="CF334" s="14">
        <f t="shared" si="338"/>
        <v>0</v>
      </c>
      <c r="CG334" s="14">
        <f t="shared" si="338"/>
        <v>0</v>
      </c>
      <c r="CH334" s="14">
        <f t="shared" si="339"/>
        <v>0</v>
      </c>
      <c r="CI334" s="14">
        <f t="shared" si="339"/>
        <v>0</v>
      </c>
      <c r="CJ334" s="14">
        <f t="shared" si="339"/>
        <v>0</v>
      </c>
      <c r="CK334" s="14">
        <f t="shared" si="339"/>
        <v>0</v>
      </c>
      <c r="CL334" s="14">
        <f t="shared" si="339"/>
        <v>0</v>
      </c>
      <c r="CM334" s="14">
        <f t="shared" si="339"/>
        <v>0</v>
      </c>
      <c r="CN334" s="14">
        <f t="shared" si="340"/>
        <v>0</v>
      </c>
      <c r="CO334" s="14">
        <f t="shared" si="340"/>
        <v>0</v>
      </c>
      <c r="CP334" s="14">
        <f t="shared" si="340"/>
        <v>0</v>
      </c>
      <c r="CQ334" s="14">
        <f t="shared" si="340"/>
        <v>0</v>
      </c>
      <c r="CR334" s="14">
        <f t="shared" si="340"/>
        <v>0</v>
      </c>
      <c r="CS334" s="14">
        <f t="shared" si="340"/>
        <v>0</v>
      </c>
      <c r="CT334" s="14">
        <f t="shared" si="340"/>
        <v>0</v>
      </c>
      <c r="CU334" s="14">
        <f t="shared" si="340"/>
        <v>0</v>
      </c>
      <c r="CV334" s="14">
        <f t="shared" si="340"/>
        <v>0</v>
      </c>
      <c r="CW334" s="14">
        <f t="shared" si="340"/>
        <v>0</v>
      </c>
      <c r="CX334" s="14">
        <f t="shared" si="340"/>
        <v>0</v>
      </c>
      <c r="CY334" s="14">
        <f t="shared" si="340"/>
        <v>0</v>
      </c>
      <c r="CZ334" s="14">
        <f t="shared" si="340"/>
        <v>0</v>
      </c>
      <c r="DA334" s="14">
        <f t="shared" si="340"/>
        <v>0</v>
      </c>
      <c r="DB334" s="14">
        <f t="shared" si="340"/>
        <v>0</v>
      </c>
      <c r="DC334" s="14">
        <f t="shared" si="340"/>
        <v>0</v>
      </c>
      <c r="DD334" s="14">
        <f t="shared" si="341"/>
        <v>0</v>
      </c>
      <c r="DE334" s="14">
        <f t="shared" si="341"/>
        <v>0</v>
      </c>
      <c r="DF334" s="14">
        <f t="shared" si="341"/>
        <v>0</v>
      </c>
      <c r="DG334" s="14">
        <f t="shared" si="341"/>
        <v>0</v>
      </c>
      <c r="DH334" s="14">
        <f t="shared" si="341"/>
        <v>0</v>
      </c>
      <c r="DI334" s="14">
        <f t="shared" si="341"/>
        <v>0</v>
      </c>
      <c r="DJ334" s="14">
        <f t="shared" si="341"/>
        <v>0</v>
      </c>
      <c r="DK334" s="14">
        <f t="shared" si="341"/>
        <v>0</v>
      </c>
      <c r="DL334" s="14">
        <f t="shared" si="341"/>
        <v>0</v>
      </c>
      <c r="DM334" s="14">
        <f t="shared" si="341"/>
        <v>0</v>
      </c>
      <c r="DN334" s="14">
        <f t="shared" si="341"/>
        <v>0</v>
      </c>
      <c r="DO334" s="14">
        <f t="shared" si="341"/>
        <v>0</v>
      </c>
      <c r="DP334" s="14">
        <f t="shared" si="341"/>
        <v>0</v>
      </c>
      <c r="DQ334" s="14">
        <f t="shared" si="341"/>
        <v>0</v>
      </c>
      <c r="DR334" s="14">
        <f t="shared" si="341"/>
        <v>0</v>
      </c>
      <c r="DS334" s="14">
        <f t="shared" si="341"/>
        <v>0</v>
      </c>
      <c r="DT334" s="14">
        <f t="shared" si="342"/>
        <v>0</v>
      </c>
      <c r="DU334" s="14">
        <f t="shared" si="342"/>
        <v>0</v>
      </c>
      <c r="DV334" s="14">
        <f t="shared" si="342"/>
        <v>0</v>
      </c>
      <c r="DW334" s="14">
        <f t="shared" si="342"/>
        <v>0</v>
      </c>
      <c r="DX334" s="14">
        <f t="shared" si="342"/>
        <v>0</v>
      </c>
      <c r="DY334" s="14">
        <f t="shared" si="342"/>
        <v>0</v>
      </c>
      <c r="DZ334" s="14">
        <f t="shared" si="346"/>
        <v>1</v>
      </c>
    </row>
    <row r="335" spans="1:130">
      <c r="A335" s="18">
        <v>13</v>
      </c>
      <c r="B335" s="15">
        <f t="shared" si="343"/>
        <v>0.99999999999999978</v>
      </c>
      <c r="C335" s="18">
        <v>2013</v>
      </c>
      <c r="D335" s="25">
        <f t="shared" si="347"/>
        <v>0</v>
      </c>
      <c r="E335" s="25">
        <f t="shared" si="348"/>
        <v>0</v>
      </c>
      <c r="F335" s="25">
        <f t="shared" si="349"/>
        <v>0</v>
      </c>
      <c r="G335" s="25">
        <f t="shared" si="350"/>
        <v>0</v>
      </c>
      <c r="H335" s="25">
        <f t="shared" si="351"/>
        <v>0</v>
      </c>
      <c r="I335" s="25">
        <f t="shared" si="352"/>
        <v>0</v>
      </c>
      <c r="J335" s="25">
        <f t="shared" si="353"/>
        <v>0</v>
      </c>
      <c r="K335" s="25">
        <f t="shared" si="354"/>
        <v>0</v>
      </c>
      <c r="L335" s="25">
        <f t="shared" si="355"/>
        <v>0</v>
      </c>
      <c r="M335" s="25">
        <f t="shared" si="356"/>
        <v>6.1538461538461497</v>
      </c>
      <c r="N335" s="25">
        <f t="shared" si="357"/>
        <v>0</v>
      </c>
      <c r="O335" s="25">
        <f t="shared" ref="O335:O353" si="358">VLOOKUP($C$77,$D$3:$K$63,$A$72,0)*(B324-B323)</f>
        <v>9.538461538461533</v>
      </c>
      <c r="P335" s="25">
        <f>VLOOKUP($C$78,$D$3:$K$63,$A$72,0)*(B323-B322)</f>
        <v>18.538461538461526</v>
      </c>
      <c r="Q335" s="25">
        <f>VLOOKUP($C$79,$D$3:$K$63,$A$72,0)*B322</f>
        <v>0</v>
      </c>
      <c r="R335" s="25"/>
      <c r="S335" s="25"/>
      <c r="T335" s="25"/>
      <c r="U335" s="25"/>
      <c r="V335" s="25"/>
      <c r="W335" s="25"/>
      <c r="X335" s="25"/>
      <c r="Y335" s="25"/>
      <c r="Z335" s="25"/>
      <c r="AA335" s="25"/>
      <c r="AB335" s="25"/>
      <c r="AC335" s="25"/>
      <c r="AD335" s="25"/>
      <c r="AE335" s="25"/>
      <c r="AF335" s="25"/>
      <c r="AG335" s="25"/>
      <c r="AH335" s="25"/>
      <c r="AI335" s="25"/>
      <c r="AJ335" s="25"/>
      <c r="AK335" s="25"/>
      <c r="AL335" s="25"/>
      <c r="AM335" s="25"/>
      <c r="AN335" s="25"/>
      <c r="AO335" s="25"/>
      <c r="AP335" s="25"/>
      <c r="AQ335" s="25"/>
      <c r="AR335" s="25"/>
      <c r="AS335" s="25"/>
      <c r="AT335" s="25"/>
      <c r="AU335" s="25"/>
      <c r="AV335" s="25"/>
      <c r="AW335" s="25"/>
      <c r="AX335" s="25"/>
      <c r="AY335" s="25"/>
      <c r="AZ335" s="25"/>
      <c r="BA335" s="25"/>
      <c r="BB335" s="25"/>
      <c r="BC335" s="25"/>
      <c r="BD335" s="25"/>
      <c r="BE335" s="25"/>
      <c r="BF335" s="25"/>
      <c r="BG335" s="25"/>
      <c r="BH335" s="25"/>
      <c r="BI335" s="25"/>
      <c r="BJ335" s="25"/>
      <c r="BK335" s="25"/>
      <c r="BL335" s="25"/>
      <c r="BM335" s="21">
        <f t="shared" si="344"/>
        <v>34.230769230769212</v>
      </c>
      <c r="BP335" s="18">
        <v>2013</v>
      </c>
      <c r="BQ335" s="14">
        <f t="shared" si="345"/>
        <v>0</v>
      </c>
      <c r="BR335" s="14">
        <f t="shared" si="338"/>
        <v>0</v>
      </c>
      <c r="BS335" s="14">
        <f t="shared" si="338"/>
        <v>0</v>
      </c>
      <c r="BT335" s="14">
        <f t="shared" si="338"/>
        <v>0</v>
      </c>
      <c r="BU335" s="14">
        <f t="shared" si="338"/>
        <v>0</v>
      </c>
      <c r="BV335" s="14">
        <f t="shared" si="338"/>
        <v>0</v>
      </c>
      <c r="BW335" s="14">
        <f t="shared" si="338"/>
        <v>0</v>
      </c>
      <c r="BX335" s="14">
        <f t="shared" si="338"/>
        <v>0</v>
      </c>
      <c r="BY335" s="14">
        <f t="shared" si="338"/>
        <v>0</v>
      </c>
      <c r="BZ335" s="14">
        <f t="shared" si="338"/>
        <v>0.17977528089887637</v>
      </c>
      <c r="CA335" s="14">
        <f t="shared" si="338"/>
        <v>0</v>
      </c>
      <c r="CB335" s="14">
        <f t="shared" si="338"/>
        <v>0.27865168539325841</v>
      </c>
      <c r="CC335" s="14">
        <f t="shared" si="338"/>
        <v>0.54157303370786514</v>
      </c>
      <c r="CD335" s="14">
        <f t="shared" si="338"/>
        <v>0</v>
      </c>
      <c r="CE335" s="14">
        <f t="shared" si="338"/>
        <v>0</v>
      </c>
      <c r="CF335" s="14">
        <f t="shared" si="338"/>
        <v>0</v>
      </c>
      <c r="CG335" s="14">
        <f t="shared" si="338"/>
        <v>0</v>
      </c>
      <c r="CH335" s="14">
        <f t="shared" si="339"/>
        <v>0</v>
      </c>
      <c r="CI335" s="14">
        <f t="shared" si="339"/>
        <v>0</v>
      </c>
      <c r="CJ335" s="14">
        <f t="shared" si="339"/>
        <v>0</v>
      </c>
      <c r="CK335" s="14">
        <f t="shared" si="339"/>
        <v>0</v>
      </c>
      <c r="CL335" s="14">
        <f t="shared" si="339"/>
        <v>0</v>
      </c>
      <c r="CM335" s="14">
        <f t="shared" si="339"/>
        <v>0</v>
      </c>
      <c r="CN335" s="14">
        <f t="shared" si="340"/>
        <v>0</v>
      </c>
      <c r="CO335" s="14">
        <f t="shared" si="340"/>
        <v>0</v>
      </c>
      <c r="CP335" s="14">
        <f t="shared" si="340"/>
        <v>0</v>
      </c>
      <c r="CQ335" s="14">
        <f t="shared" si="340"/>
        <v>0</v>
      </c>
      <c r="CR335" s="14">
        <f t="shared" si="340"/>
        <v>0</v>
      </c>
      <c r="CS335" s="14">
        <f t="shared" si="340"/>
        <v>0</v>
      </c>
      <c r="CT335" s="14">
        <f t="shared" si="340"/>
        <v>0</v>
      </c>
      <c r="CU335" s="14">
        <f t="shared" si="340"/>
        <v>0</v>
      </c>
      <c r="CV335" s="14">
        <f t="shared" si="340"/>
        <v>0</v>
      </c>
      <c r="CW335" s="14">
        <f t="shared" si="340"/>
        <v>0</v>
      </c>
      <c r="CX335" s="14">
        <f t="shared" si="340"/>
        <v>0</v>
      </c>
      <c r="CY335" s="14">
        <f t="shared" si="340"/>
        <v>0</v>
      </c>
      <c r="CZ335" s="14">
        <f t="shared" si="340"/>
        <v>0</v>
      </c>
      <c r="DA335" s="14">
        <f t="shared" si="340"/>
        <v>0</v>
      </c>
      <c r="DB335" s="14">
        <f t="shared" si="340"/>
        <v>0</v>
      </c>
      <c r="DC335" s="14">
        <f t="shared" si="340"/>
        <v>0</v>
      </c>
      <c r="DD335" s="14">
        <f t="shared" si="341"/>
        <v>0</v>
      </c>
      <c r="DE335" s="14">
        <f t="shared" si="341"/>
        <v>0</v>
      </c>
      <c r="DF335" s="14">
        <f t="shared" si="341"/>
        <v>0</v>
      </c>
      <c r="DG335" s="14">
        <f t="shared" si="341"/>
        <v>0</v>
      </c>
      <c r="DH335" s="14">
        <f t="shared" si="341"/>
        <v>0</v>
      </c>
      <c r="DI335" s="14">
        <f t="shared" si="341"/>
        <v>0</v>
      </c>
      <c r="DJ335" s="14">
        <f t="shared" si="341"/>
        <v>0</v>
      </c>
      <c r="DK335" s="14">
        <f t="shared" si="341"/>
        <v>0</v>
      </c>
      <c r="DL335" s="14">
        <f t="shared" si="341"/>
        <v>0</v>
      </c>
      <c r="DM335" s="14">
        <f t="shared" si="341"/>
        <v>0</v>
      </c>
      <c r="DN335" s="14">
        <f t="shared" si="341"/>
        <v>0</v>
      </c>
      <c r="DO335" s="14">
        <f t="shared" si="341"/>
        <v>0</v>
      </c>
      <c r="DP335" s="14">
        <f t="shared" si="341"/>
        <v>0</v>
      </c>
      <c r="DQ335" s="14">
        <f t="shared" si="341"/>
        <v>0</v>
      </c>
      <c r="DR335" s="14">
        <f t="shared" si="341"/>
        <v>0</v>
      </c>
      <c r="DS335" s="14">
        <f t="shared" si="341"/>
        <v>0</v>
      </c>
      <c r="DT335" s="14">
        <f t="shared" si="342"/>
        <v>0</v>
      </c>
      <c r="DU335" s="14">
        <f t="shared" si="342"/>
        <v>0</v>
      </c>
      <c r="DV335" s="14">
        <f t="shared" si="342"/>
        <v>0</v>
      </c>
      <c r="DW335" s="14">
        <f t="shared" si="342"/>
        <v>0</v>
      </c>
      <c r="DX335" s="14">
        <f t="shared" si="342"/>
        <v>0</v>
      </c>
      <c r="DY335" s="14">
        <f t="shared" si="342"/>
        <v>0</v>
      </c>
      <c r="DZ335" s="14">
        <f t="shared" si="346"/>
        <v>0.99999999999999989</v>
      </c>
    </row>
    <row r="336" spans="1:130">
      <c r="A336" s="18">
        <v>14</v>
      </c>
      <c r="B336" s="15">
        <f t="shared" si="343"/>
        <v>1</v>
      </c>
      <c r="C336" s="18">
        <v>2014</v>
      </c>
      <c r="D336" s="25">
        <f t="shared" si="347"/>
        <v>0</v>
      </c>
      <c r="E336" s="25">
        <f t="shared" si="348"/>
        <v>0</v>
      </c>
      <c r="F336" s="25">
        <f t="shared" si="349"/>
        <v>0</v>
      </c>
      <c r="G336" s="25">
        <f t="shared" si="350"/>
        <v>0</v>
      </c>
      <c r="H336" s="25">
        <f t="shared" si="351"/>
        <v>0</v>
      </c>
      <c r="I336" s="25">
        <f t="shared" si="352"/>
        <v>0</v>
      </c>
      <c r="J336" s="25">
        <f t="shared" si="353"/>
        <v>0</v>
      </c>
      <c r="K336" s="25">
        <f t="shared" si="354"/>
        <v>0</v>
      </c>
      <c r="L336" s="25">
        <f t="shared" si="355"/>
        <v>0</v>
      </c>
      <c r="M336" s="25">
        <f t="shared" si="356"/>
        <v>6.1538461538461497</v>
      </c>
      <c r="N336" s="25">
        <f t="shared" si="357"/>
        <v>0</v>
      </c>
      <c r="O336" s="25">
        <f t="shared" si="358"/>
        <v>9.538461538461533</v>
      </c>
      <c r="P336" s="25">
        <f t="shared" ref="P336:P354" si="359">VLOOKUP($C$78,$D$3:$K$63,$A$72,0)*(B324-B323)</f>
        <v>18.538461538461526</v>
      </c>
      <c r="Q336" s="25">
        <f>VLOOKUP($C$79,$D$3:$K$63,$A$72,0)*(B323-B322)</f>
        <v>52.384615384615351</v>
      </c>
      <c r="R336" s="25">
        <f>VLOOKUP($C$80,$D$3:$K$63,$A$72,0)*B322</f>
        <v>0</v>
      </c>
      <c r="S336" s="25"/>
      <c r="T336" s="25"/>
      <c r="U336" s="25"/>
      <c r="V336" s="25"/>
      <c r="W336" s="25"/>
      <c r="X336" s="25"/>
      <c r="Y336" s="25"/>
      <c r="Z336" s="25"/>
      <c r="AA336" s="25"/>
      <c r="AB336" s="25"/>
      <c r="AC336" s="25"/>
      <c r="AD336" s="25"/>
      <c r="AE336" s="25"/>
      <c r="AF336" s="25"/>
      <c r="AG336" s="25"/>
      <c r="AH336" s="25"/>
      <c r="AI336" s="25"/>
      <c r="AJ336" s="25"/>
      <c r="AK336" s="25"/>
      <c r="AL336" s="25"/>
      <c r="AM336" s="25"/>
      <c r="AN336" s="25"/>
      <c r="AO336" s="25"/>
      <c r="AP336" s="25"/>
      <c r="AQ336" s="25"/>
      <c r="AR336" s="25"/>
      <c r="AS336" s="25"/>
      <c r="AT336" s="25"/>
      <c r="AU336" s="25"/>
      <c r="AV336" s="25"/>
      <c r="AW336" s="25"/>
      <c r="AX336" s="25"/>
      <c r="AY336" s="25"/>
      <c r="AZ336" s="25"/>
      <c r="BA336" s="25"/>
      <c r="BB336" s="25"/>
      <c r="BC336" s="25"/>
      <c r="BD336" s="25"/>
      <c r="BE336" s="25"/>
      <c r="BF336" s="25"/>
      <c r="BG336" s="25"/>
      <c r="BH336" s="25"/>
      <c r="BI336" s="25"/>
      <c r="BJ336" s="25"/>
      <c r="BK336" s="25"/>
      <c r="BL336" s="25"/>
      <c r="BM336" s="21">
        <f t="shared" si="344"/>
        <v>86.615384615384556</v>
      </c>
      <c r="BP336" s="18">
        <v>2014</v>
      </c>
      <c r="BQ336" s="14">
        <f t="shared" si="345"/>
        <v>0</v>
      </c>
      <c r="BR336" s="14">
        <f t="shared" si="338"/>
        <v>0</v>
      </c>
      <c r="BS336" s="14">
        <f t="shared" si="338"/>
        <v>0</v>
      </c>
      <c r="BT336" s="14">
        <f t="shared" si="338"/>
        <v>0</v>
      </c>
      <c r="BU336" s="14">
        <f t="shared" si="338"/>
        <v>0</v>
      </c>
      <c r="BV336" s="14">
        <f t="shared" si="338"/>
        <v>0</v>
      </c>
      <c r="BW336" s="14">
        <f t="shared" si="338"/>
        <v>0</v>
      </c>
      <c r="BX336" s="14">
        <f t="shared" si="338"/>
        <v>0</v>
      </c>
      <c r="BY336" s="14">
        <f t="shared" si="338"/>
        <v>0</v>
      </c>
      <c r="BZ336" s="14">
        <f t="shared" si="338"/>
        <v>7.1047957371225573E-2</v>
      </c>
      <c r="CA336" s="14">
        <f t="shared" si="338"/>
        <v>0</v>
      </c>
      <c r="CB336" s="14">
        <f t="shared" si="338"/>
        <v>0.11012433392539965</v>
      </c>
      <c r="CC336" s="14">
        <f t="shared" si="338"/>
        <v>0.21403197158081705</v>
      </c>
      <c r="CD336" s="14">
        <f t="shared" si="338"/>
        <v>0.60479573712255774</v>
      </c>
      <c r="CE336" s="14">
        <f t="shared" si="338"/>
        <v>0</v>
      </c>
      <c r="CF336" s="14">
        <f t="shared" si="338"/>
        <v>0</v>
      </c>
      <c r="CG336" s="14">
        <f t="shared" si="338"/>
        <v>0</v>
      </c>
      <c r="CH336" s="14">
        <f t="shared" si="339"/>
        <v>0</v>
      </c>
      <c r="CI336" s="14">
        <f t="shared" si="339"/>
        <v>0</v>
      </c>
      <c r="CJ336" s="14">
        <f t="shared" si="339"/>
        <v>0</v>
      </c>
      <c r="CK336" s="14">
        <f t="shared" si="339"/>
        <v>0</v>
      </c>
      <c r="CL336" s="14">
        <f t="shared" si="339"/>
        <v>0</v>
      </c>
      <c r="CM336" s="14">
        <f t="shared" si="339"/>
        <v>0</v>
      </c>
      <c r="CN336" s="14">
        <f t="shared" si="340"/>
        <v>0</v>
      </c>
      <c r="CO336" s="14">
        <f t="shared" si="340"/>
        <v>0</v>
      </c>
      <c r="CP336" s="14">
        <f t="shared" si="340"/>
        <v>0</v>
      </c>
      <c r="CQ336" s="14">
        <f t="shared" si="340"/>
        <v>0</v>
      </c>
      <c r="CR336" s="14">
        <f t="shared" si="340"/>
        <v>0</v>
      </c>
      <c r="CS336" s="14">
        <f t="shared" si="340"/>
        <v>0</v>
      </c>
      <c r="CT336" s="14">
        <f t="shared" si="340"/>
        <v>0</v>
      </c>
      <c r="CU336" s="14">
        <f t="shared" si="340"/>
        <v>0</v>
      </c>
      <c r="CV336" s="14">
        <f t="shared" si="340"/>
        <v>0</v>
      </c>
      <c r="CW336" s="14">
        <f t="shared" si="340"/>
        <v>0</v>
      </c>
      <c r="CX336" s="14">
        <f t="shared" si="340"/>
        <v>0</v>
      </c>
      <c r="CY336" s="14">
        <f t="shared" si="340"/>
        <v>0</v>
      </c>
      <c r="CZ336" s="14">
        <f t="shared" si="340"/>
        <v>0</v>
      </c>
      <c r="DA336" s="14">
        <f t="shared" si="340"/>
        <v>0</v>
      </c>
      <c r="DB336" s="14">
        <f t="shared" si="340"/>
        <v>0</v>
      </c>
      <c r="DC336" s="14">
        <f t="shared" si="340"/>
        <v>0</v>
      </c>
      <c r="DD336" s="14">
        <f t="shared" si="341"/>
        <v>0</v>
      </c>
      <c r="DE336" s="14">
        <f t="shared" si="341"/>
        <v>0</v>
      </c>
      <c r="DF336" s="14">
        <f t="shared" si="341"/>
        <v>0</v>
      </c>
      <c r="DG336" s="14">
        <f t="shared" si="341"/>
        <v>0</v>
      </c>
      <c r="DH336" s="14">
        <f t="shared" si="341"/>
        <v>0</v>
      </c>
      <c r="DI336" s="14">
        <f t="shared" si="341"/>
        <v>0</v>
      </c>
      <c r="DJ336" s="14">
        <f t="shared" si="341"/>
        <v>0</v>
      </c>
      <c r="DK336" s="14">
        <f t="shared" si="341"/>
        <v>0</v>
      </c>
      <c r="DL336" s="14">
        <f t="shared" si="341"/>
        <v>0</v>
      </c>
      <c r="DM336" s="14">
        <f t="shared" si="341"/>
        <v>0</v>
      </c>
      <c r="DN336" s="14">
        <f t="shared" si="341"/>
        <v>0</v>
      </c>
      <c r="DO336" s="14">
        <f t="shared" si="341"/>
        <v>0</v>
      </c>
      <c r="DP336" s="14">
        <f t="shared" si="341"/>
        <v>0</v>
      </c>
      <c r="DQ336" s="14">
        <f t="shared" si="341"/>
        <v>0</v>
      </c>
      <c r="DR336" s="14">
        <f t="shared" si="341"/>
        <v>0</v>
      </c>
      <c r="DS336" s="14">
        <f t="shared" si="341"/>
        <v>0</v>
      </c>
      <c r="DT336" s="14">
        <f t="shared" si="342"/>
        <v>0</v>
      </c>
      <c r="DU336" s="14">
        <f t="shared" si="342"/>
        <v>0</v>
      </c>
      <c r="DV336" s="14">
        <f t="shared" si="342"/>
        <v>0</v>
      </c>
      <c r="DW336" s="14">
        <f t="shared" si="342"/>
        <v>0</v>
      </c>
      <c r="DX336" s="14">
        <f t="shared" si="342"/>
        <v>0</v>
      </c>
      <c r="DY336" s="14">
        <f t="shared" si="342"/>
        <v>0</v>
      </c>
      <c r="DZ336" s="14">
        <f t="shared" si="346"/>
        <v>1</v>
      </c>
    </row>
    <row r="337" spans="1:130">
      <c r="A337" s="18">
        <v>15</v>
      </c>
      <c r="B337" s="15">
        <f t="shared" si="343"/>
        <v>1</v>
      </c>
      <c r="C337" s="18">
        <v>2015</v>
      </c>
      <c r="D337" s="25">
        <f t="shared" si="347"/>
        <v>0</v>
      </c>
      <c r="E337" s="25">
        <f t="shared" si="348"/>
        <v>0</v>
      </c>
      <c r="F337" s="25">
        <f t="shared" si="349"/>
        <v>0</v>
      </c>
      <c r="G337" s="25">
        <f t="shared" si="350"/>
        <v>0</v>
      </c>
      <c r="H337" s="25">
        <f t="shared" si="351"/>
        <v>0</v>
      </c>
      <c r="I337" s="25">
        <f t="shared" si="352"/>
        <v>0</v>
      </c>
      <c r="J337" s="25">
        <f t="shared" si="353"/>
        <v>0</v>
      </c>
      <c r="K337" s="25">
        <f t="shared" si="354"/>
        <v>0</v>
      </c>
      <c r="L337" s="25">
        <f t="shared" si="355"/>
        <v>0</v>
      </c>
      <c r="M337" s="25">
        <f t="shared" si="356"/>
        <v>6.1538461538461497</v>
      </c>
      <c r="N337" s="25">
        <f t="shared" si="357"/>
        <v>0</v>
      </c>
      <c r="O337" s="25">
        <f t="shared" si="358"/>
        <v>9.538461538461533</v>
      </c>
      <c r="P337" s="25">
        <f t="shared" si="359"/>
        <v>18.538461538461526</v>
      </c>
      <c r="Q337" s="25">
        <f t="shared" ref="Q337:Q355" si="360">VLOOKUP($C$79,$D$3:$K$63,$A$72,0)*(B324-B323)</f>
        <v>52.384615384615351</v>
      </c>
      <c r="R337" s="25">
        <f>VLOOKUP($C$80,$D$3:$K$63,$A$72,0)*(B323-B322)</f>
        <v>61.769230769230731</v>
      </c>
      <c r="S337" s="25">
        <f>VLOOKUP($C$81,$D$3:$K$63,$A$72,0)*B322</f>
        <v>0</v>
      </c>
      <c r="T337" s="25"/>
      <c r="U337" s="25"/>
      <c r="V337" s="25"/>
      <c r="W337" s="25"/>
      <c r="X337" s="25"/>
      <c r="Y337" s="25"/>
      <c r="Z337" s="25"/>
      <c r="AA337" s="25"/>
      <c r="AB337" s="25"/>
      <c r="AC337" s="25"/>
      <c r="AD337" s="25"/>
      <c r="AE337" s="25"/>
      <c r="AF337" s="25"/>
      <c r="AG337" s="25"/>
      <c r="AH337" s="25"/>
      <c r="AI337" s="25"/>
      <c r="AJ337" s="25"/>
      <c r="AK337" s="25"/>
      <c r="AL337" s="25"/>
      <c r="AM337" s="25"/>
      <c r="AN337" s="25"/>
      <c r="AO337" s="25"/>
      <c r="AP337" s="25"/>
      <c r="AQ337" s="25"/>
      <c r="AR337" s="25"/>
      <c r="AS337" s="25"/>
      <c r="AT337" s="25"/>
      <c r="AU337" s="25"/>
      <c r="AV337" s="25"/>
      <c r="AW337" s="25"/>
      <c r="AX337" s="25"/>
      <c r="AY337" s="25"/>
      <c r="AZ337" s="25"/>
      <c r="BA337" s="25"/>
      <c r="BB337" s="25"/>
      <c r="BC337" s="25"/>
      <c r="BD337" s="25"/>
      <c r="BE337" s="25"/>
      <c r="BF337" s="25"/>
      <c r="BG337" s="25"/>
      <c r="BH337" s="25"/>
      <c r="BI337" s="25"/>
      <c r="BJ337" s="25"/>
      <c r="BK337" s="25"/>
      <c r="BL337" s="25"/>
      <c r="BM337" s="21">
        <f t="shared" si="344"/>
        <v>148.3846153846153</v>
      </c>
      <c r="BP337" s="18">
        <v>2015</v>
      </c>
      <c r="BQ337" s="14">
        <f t="shared" si="345"/>
        <v>0</v>
      </c>
      <c r="BR337" s="14">
        <f t="shared" si="338"/>
        <v>0</v>
      </c>
      <c r="BS337" s="14">
        <f t="shared" si="338"/>
        <v>0</v>
      </c>
      <c r="BT337" s="14">
        <f t="shared" si="338"/>
        <v>0</v>
      </c>
      <c r="BU337" s="14">
        <f t="shared" si="338"/>
        <v>0</v>
      </c>
      <c r="BV337" s="14">
        <f t="shared" si="338"/>
        <v>0</v>
      </c>
      <c r="BW337" s="14">
        <f t="shared" si="338"/>
        <v>0</v>
      </c>
      <c r="BX337" s="14">
        <f t="shared" si="338"/>
        <v>0</v>
      </c>
      <c r="BY337" s="14">
        <f t="shared" si="338"/>
        <v>0</v>
      </c>
      <c r="BZ337" s="14">
        <f t="shared" si="338"/>
        <v>4.1472265422498697E-2</v>
      </c>
      <c r="CA337" s="14">
        <f t="shared" si="338"/>
        <v>0</v>
      </c>
      <c r="CB337" s="14">
        <f t="shared" si="338"/>
        <v>6.4282011404872996E-2</v>
      </c>
      <c r="CC337" s="14">
        <f t="shared" si="338"/>
        <v>0.12493519958527734</v>
      </c>
      <c r="CD337" s="14">
        <f t="shared" si="338"/>
        <v>0.35303265940902018</v>
      </c>
      <c r="CE337" s="14">
        <f t="shared" si="338"/>
        <v>0.41627786417833074</v>
      </c>
      <c r="CF337" s="14">
        <f t="shared" si="338"/>
        <v>0</v>
      </c>
      <c r="CG337" s="14">
        <f t="shared" ref="CG337:CV363" si="361">T337/$BM337</f>
        <v>0</v>
      </c>
      <c r="CH337" s="14">
        <f t="shared" si="339"/>
        <v>0</v>
      </c>
      <c r="CI337" s="14">
        <f t="shared" si="339"/>
        <v>0</v>
      </c>
      <c r="CJ337" s="14">
        <f t="shared" si="339"/>
        <v>0</v>
      </c>
      <c r="CK337" s="14">
        <f t="shared" si="339"/>
        <v>0</v>
      </c>
      <c r="CL337" s="14">
        <f t="shared" si="339"/>
        <v>0</v>
      </c>
      <c r="CM337" s="14">
        <f t="shared" si="339"/>
        <v>0</v>
      </c>
      <c r="CN337" s="14">
        <f t="shared" si="340"/>
        <v>0</v>
      </c>
      <c r="CO337" s="14">
        <f t="shared" si="340"/>
        <v>0</v>
      </c>
      <c r="CP337" s="14">
        <f t="shared" si="340"/>
        <v>0</v>
      </c>
      <c r="CQ337" s="14">
        <f t="shared" si="340"/>
        <v>0</v>
      </c>
      <c r="CR337" s="14">
        <f t="shared" si="340"/>
        <v>0</v>
      </c>
      <c r="CS337" s="14">
        <f t="shared" si="340"/>
        <v>0</v>
      </c>
      <c r="CT337" s="14">
        <f t="shared" si="340"/>
        <v>0</v>
      </c>
      <c r="CU337" s="14">
        <f t="shared" si="340"/>
        <v>0</v>
      </c>
      <c r="CV337" s="14">
        <f t="shared" si="340"/>
        <v>0</v>
      </c>
      <c r="CW337" s="14">
        <f t="shared" si="340"/>
        <v>0</v>
      </c>
      <c r="CX337" s="14">
        <f t="shared" si="340"/>
        <v>0</v>
      </c>
      <c r="CY337" s="14">
        <f t="shared" si="340"/>
        <v>0</v>
      </c>
      <c r="CZ337" s="14">
        <f t="shared" si="340"/>
        <v>0</v>
      </c>
      <c r="DA337" s="14">
        <f t="shared" si="340"/>
        <v>0</v>
      </c>
      <c r="DB337" s="14">
        <f t="shared" si="340"/>
        <v>0</v>
      </c>
      <c r="DC337" s="14">
        <f t="shared" ref="DC337:DR353" si="362">AP337/$BM337</f>
        <v>0</v>
      </c>
      <c r="DD337" s="14">
        <f t="shared" si="341"/>
        <v>0</v>
      </c>
      <c r="DE337" s="14">
        <f t="shared" si="341"/>
        <v>0</v>
      </c>
      <c r="DF337" s="14">
        <f t="shared" si="341"/>
        <v>0</v>
      </c>
      <c r="DG337" s="14">
        <f t="shared" si="341"/>
        <v>0</v>
      </c>
      <c r="DH337" s="14">
        <f t="shared" si="341"/>
        <v>0</v>
      </c>
      <c r="DI337" s="14">
        <f t="shared" si="341"/>
        <v>0</v>
      </c>
      <c r="DJ337" s="14">
        <f t="shared" si="341"/>
        <v>0</v>
      </c>
      <c r="DK337" s="14">
        <f t="shared" si="341"/>
        <v>0</v>
      </c>
      <c r="DL337" s="14">
        <f t="shared" si="341"/>
        <v>0</v>
      </c>
      <c r="DM337" s="14">
        <f t="shared" si="341"/>
        <v>0</v>
      </c>
      <c r="DN337" s="14">
        <f t="shared" si="341"/>
        <v>0</v>
      </c>
      <c r="DO337" s="14">
        <f t="shared" si="341"/>
        <v>0</v>
      </c>
      <c r="DP337" s="14">
        <f t="shared" si="341"/>
        <v>0</v>
      </c>
      <c r="DQ337" s="14">
        <f t="shared" si="341"/>
        <v>0</v>
      </c>
      <c r="DR337" s="14">
        <f t="shared" si="341"/>
        <v>0</v>
      </c>
      <c r="DS337" s="14">
        <f t="shared" ref="DS337:DV382" si="363">BF337/$BM337</f>
        <v>0</v>
      </c>
      <c r="DT337" s="14">
        <f t="shared" si="342"/>
        <v>0</v>
      </c>
      <c r="DU337" s="14">
        <f t="shared" si="342"/>
        <v>0</v>
      </c>
      <c r="DV337" s="14">
        <f t="shared" si="342"/>
        <v>0</v>
      </c>
      <c r="DW337" s="14">
        <f t="shared" si="342"/>
        <v>0</v>
      </c>
      <c r="DX337" s="14">
        <f t="shared" si="342"/>
        <v>0</v>
      </c>
      <c r="DY337" s="14">
        <f t="shared" si="342"/>
        <v>0</v>
      </c>
      <c r="DZ337" s="14">
        <f t="shared" si="346"/>
        <v>1</v>
      </c>
    </row>
    <row r="338" spans="1:130">
      <c r="A338" s="18">
        <v>16</v>
      </c>
      <c r="B338" s="15">
        <f t="shared" si="343"/>
        <v>1</v>
      </c>
      <c r="C338" s="18">
        <v>2016</v>
      </c>
      <c r="D338" s="25">
        <f t="shared" si="347"/>
        <v>0</v>
      </c>
      <c r="E338" s="25">
        <f t="shared" si="348"/>
        <v>0</v>
      </c>
      <c r="F338" s="25">
        <f t="shared" si="349"/>
        <v>0</v>
      </c>
      <c r="G338" s="25">
        <f t="shared" si="350"/>
        <v>0</v>
      </c>
      <c r="H338" s="25">
        <f t="shared" si="351"/>
        <v>0</v>
      </c>
      <c r="I338" s="25">
        <f t="shared" si="352"/>
        <v>0</v>
      </c>
      <c r="J338" s="25">
        <f t="shared" si="353"/>
        <v>0</v>
      </c>
      <c r="K338" s="25">
        <f t="shared" si="354"/>
        <v>0</v>
      </c>
      <c r="L338" s="25">
        <f t="shared" si="355"/>
        <v>0</v>
      </c>
      <c r="M338" s="25">
        <f t="shared" si="356"/>
        <v>6.1538461538461497</v>
      </c>
      <c r="N338" s="25">
        <f t="shared" si="357"/>
        <v>0</v>
      </c>
      <c r="O338" s="25">
        <f t="shared" si="358"/>
        <v>9.538461538461533</v>
      </c>
      <c r="P338" s="25">
        <f t="shared" si="359"/>
        <v>18.538461538461526</v>
      </c>
      <c r="Q338" s="25">
        <f t="shared" si="360"/>
        <v>52.384615384615351</v>
      </c>
      <c r="R338" s="25">
        <f t="shared" ref="R338:R356" si="364">VLOOKUP($C$80,$D$3:$K$63,$A$72,0)*(B324-B323)</f>
        <v>61.769230769230731</v>
      </c>
      <c r="S338" s="25">
        <f>VLOOKUP($C$81,$D$3:$K$63,$A$72,0)*(B323-B322)</f>
        <v>208.15384615384602</v>
      </c>
      <c r="T338" s="25">
        <f>VLOOKUP($C$82,$D$3:$K$63,$A$72,0)*B322</f>
        <v>0</v>
      </c>
      <c r="U338" s="25"/>
      <c r="V338" s="25"/>
      <c r="W338" s="25"/>
      <c r="X338" s="25"/>
      <c r="Y338" s="25"/>
      <c r="Z338" s="25"/>
      <c r="AA338" s="25"/>
      <c r="AB338" s="25"/>
      <c r="AC338" s="25"/>
      <c r="AD338" s="25"/>
      <c r="AE338" s="25"/>
      <c r="AF338" s="25"/>
      <c r="AG338" s="25"/>
      <c r="AH338" s="25"/>
      <c r="AI338" s="25"/>
      <c r="AJ338" s="25"/>
      <c r="AK338" s="25"/>
      <c r="AL338" s="25"/>
      <c r="AM338" s="25"/>
      <c r="AN338" s="25"/>
      <c r="AO338" s="25"/>
      <c r="AP338" s="25"/>
      <c r="AQ338" s="25"/>
      <c r="AR338" s="25"/>
      <c r="AS338" s="25"/>
      <c r="AT338" s="25"/>
      <c r="AU338" s="25"/>
      <c r="AV338" s="25"/>
      <c r="AW338" s="25"/>
      <c r="AX338" s="25"/>
      <c r="AY338" s="25"/>
      <c r="AZ338" s="25"/>
      <c r="BA338" s="25"/>
      <c r="BB338" s="25"/>
      <c r="BC338" s="25"/>
      <c r="BD338" s="25"/>
      <c r="BE338" s="25"/>
      <c r="BF338" s="25"/>
      <c r="BG338" s="25"/>
      <c r="BH338" s="25"/>
      <c r="BI338" s="25"/>
      <c r="BJ338" s="25"/>
      <c r="BK338" s="25"/>
      <c r="BL338" s="25"/>
      <c r="BM338" s="21">
        <f t="shared" si="344"/>
        <v>356.53846153846132</v>
      </c>
      <c r="BP338" s="18">
        <v>2016</v>
      </c>
      <c r="BQ338" s="14">
        <f t="shared" si="345"/>
        <v>0</v>
      </c>
      <c r="BR338" s="14">
        <f t="shared" si="345"/>
        <v>0</v>
      </c>
      <c r="BS338" s="14">
        <f t="shared" si="345"/>
        <v>0</v>
      </c>
      <c r="BT338" s="14">
        <f t="shared" si="345"/>
        <v>0</v>
      </c>
      <c r="BU338" s="14">
        <f t="shared" si="345"/>
        <v>0</v>
      </c>
      <c r="BV338" s="14">
        <f t="shared" si="345"/>
        <v>0</v>
      </c>
      <c r="BW338" s="14">
        <f t="shared" si="345"/>
        <v>0</v>
      </c>
      <c r="BX338" s="14">
        <f t="shared" si="345"/>
        <v>0</v>
      </c>
      <c r="BY338" s="14">
        <f t="shared" si="345"/>
        <v>0</v>
      </c>
      <c r="BZ338" s="14">
        <f t="shared" si="345"/>
        <v>1.7259978425026967E-2</v>
      </c>
      <c r="CA338" s="14">
        <f t="shared" si="345"/>
        <v>0</v>
      </c>
      <c r="CB338" s="14">
        <f t="shared" si="345"/>
        <v>2.6752966558791804E-2</v>
      </c>
      <c r="CC338" s="14">
        <f t="shared" si="345"/>
        <v>5.1995685005393741E-2</v>
      </c>
      <c r="CD338" s="14">
        <f t="shared" si="345"/>
        <v>0.14692556634304207</v>
      </c>
      <c r="CE338" s="14">
        <f t="shared" si="345"/>
        <v>0.1732470334412082</v>
      </c>
      <c r="CF338" s="14">
        <f t="shared" si="345"/>
        <v>0.58381877022653716</v>
      </c>
      <c r="CG338" s="14">
        <f t="shared" si="361"/>
        <v>0</v>
      </c>
      <c r="CH338" s="14">
        <f t="shared" si="339"/>
        <v>0</v>
      </c>
      <c r="CI338" s="14">
        <f t="shared" si="339"/>
        <v>0</v>
      </c>
      <c r="CJ338" s="14">
        <f t="shared" si="339"/>
        <v>0</v>
      </c>
      <c r="CK338" s="14">
        <f t="shared" si="339"/>
        <v>0</v>
      </c>
      <c r="CL338" s="14">
        <f t="shared" si="339"/>
        <v>0</v>
      </c>
      <c r="CM338" s="14">
        <f t="shared" si="339"/>
        <v>0</v>
      </c>
      <c r="CN338" s="14">
        <f t="shared" si="339"/>
        <v>0</v>
      </c>
      <c r="CO338" s="14">
        <f t="shared" si="339"/>
        <v>0</v>
      </c>
      <c r="CP338" s="14">
        <f t="shared" si="339"/>
        <v>0</v>
      </c>
      <c r="CQ338" s="14">
        <f t="shared" si="339"/>
        <v>0</v>
      </c>
      <c r="CR338" s="14">
        <f t="shared" si="339"/>
        <v>0</v>
      </c>
      <c r="CS338" s="14">
        <f t="shared" si="339"/>
        <v>0</v>
      </c>
      <c r="CT338" s="14">
        <f t="shared" si="339"/>
        <v>0</v>
      </c>
      <c r="CU338" s="14">
        <f t="shared" si="339"/>
        <v>0</v>
      </c>
      <c r="CV338" s="14">
        <f t="shared" si="339"/>
        <v>0</v>
      </c>
      <c r="CW338" s="14">
        <f t="shared" si="339"/>
        <v>0</v>
      </c>
      <c r="CX338" s="14">
        <f t="shared" ref="CX338:DM365" si="365">AK338/$BM338</f>
        <v>0</v>
      </c>
      <c r="CY338" s="14">
        <f t="shared" si="365"/>
        <v>0</v>
      </c>
      <c r="CZ338" s="14">
        <f t="shared" si="365"/>
        <v>0</v>
      </c>
      <c r="DA338" s="14">
        <f t="shared" si="365"/>
        <v>0</v>
      </c>
      <c r="DB338" s="14">
        <f t="shared" si="365"/>
        <v>0</v>
      </c>
      <c r="DC338" s="14">
        <f t="shared" si="362"/>
        <v>0</v>
      </c>
      <c r="DD338" s="14">
        <f t="shared" si="362"/>
        <v>0</v>
      </c>
      <c r="DE338" s="14">
        <f t="shared" si="362"/>
        <v>0</v>
      </c>
      <c r="DF338" s="14">
        <f t="shared" si="362"/>
        <v>0</v>
      </c>
      <c r="DG338" s="14">
        <f t="shared" si="362"/>
        <v>0</v>
      </c>
      <c r="DH338" s="14">
        <f t="shared" si="362"/>
        <v>0</v>
      </c>
      <c r="DI338" s="14">
        <f t="shared" si="362"/>
        <v>0</v>
      </c>
      <c r="DJ338" s="14">
        <f t="shared" si="362"/>
        <v>0</v>
      </c>
      <c r="DK338" s="14">
        <f t="shared" si="362"/>
        <v>0</v>
      </c>
      <c r="DL338" s="14">
        <f t="shared" si="362"/>
        <v>0</v>
      </c>
      <c r="DM338" s="14">
        <f t="shared" si="362"/>
        <v>0</v>
      </c>
      <c r="DN338" s="14">
        <f t="shared" si="362"/>
        <v>0</v>
      </c>
      <c r="DO338" s="14">
        <f t="shared" si="362"/>
        <v>0</v>
      </c>
      <c r="DP338" s="14">
        <f t="shared" si="362"/>
        <v>0</v>
      </c>
      <c r="DQ338" s="14">
        <f t="shared" si="362"/>
        <v>0</v>
      </c>
      <c r="DR338" s="14">
        <f t="shared" si="362"/>
        <v>0</v>
      </c>
      <c r="DS338" s="14">
        <f t="shared" si="363"/>
        <v>0</v>
      </c>
      <c r="DT338" s="14">
        <f t="shared" si="342"/>
        <v>0</v>
      </c>
      <c r="DU338" s="14">
        <f t="shared" si="342"/>
        <v>0</v>
      </c>
      <c r="DV338" s="14">
        <f t="shared" si="342"/>
        <v>0</v>
      </c>
      <c r="DW338" s="14">
        <f t="shared" si="342"/>
        <v>0</v>
      </c>
      <c r="DX338" s="14">
        <f t="shared" si="342"/>
        <v>0</v>
      </c>
      <c r="DY338" s="14">
        <f t="shared" si="342"/>
        <v>0</v>
      </c>
      <c r="DZ338" s="14">
        <f t="shared" si="346"/>
        <v>1</v>
      </c>
    </row>
    <row r="339" spans="1:130">
      <c r="A339" s="18">
        <v>17</v>
      </c>
      <c r="B339" s="15">
        <f t="shared" si="343"/>
        <v>1</v>
      </c>
      <c r="C339" s="18">
        <v>2017</v>
      </c>
      <c r="D339" s="25">
        <f t="shared" si="347"/>
        <v>0</v>
      </c>
      <c r="E339" s="25">
        <f t="shared" si="348"/>
        <v>0</v>
      </c>
      <c r="F339" s="25">
        <f t="shared" si="349"/>
        <v>0</v>
      </c>
      <c r="G339" s="25">
        <f t="shared" si="350"/>
        <v>0</v>
      </c>
      <c r="H339" s="25">
        <f t="shared" si="351"/>
        <v>0</v>
      </c>
      <c r="I339" s="25">
        <f t="shared" si="352"/>
        <v>0</v>
      </c>
      <c r="J339" s="25">
        <f t="shared" si="353"/>
        <v>0</v>
      </c>
      <c r="K339" s="25">
        <f t="shared" si="354"/>
        <v>0</v>
      </c>
      <c r="L339" s="25">
        <f t="shared" si="355"/>
        <v>0</v>
      </c>
      <c r="M339" s="25">
        <f t="shared" si="356"/>
        <v>6.1538461538461586</v>
      </c>
      <c r="N339" s="25">
        <f t="shared" si="357"/>
        <v>0</v>
      </c>
      <c r="O339" s="25">
        <f t="shared" si="358"/>
        <v>9.538461538461533</v>
      </c>
      <c r="P339" s="25">
        <f t="shared" si="359"/>
        <v>18.538461538461526</v>
      </c>
      <c r="Q339" s="25">
        <f t="shared" si="360"/>
        <v>52.384615384615351</v>
      </c>
      <c r="R339" s="25">
        <f t="shared" si="364"/>
        <v>61.769230769230731</v>
      </c>
      <c r="S339" s="25">
        <f t="shared" ref="S339:S357" si="366">VLOOKUP($C$81,$D$3:$K$63,$A$72,0)*(B324-B323)</f>
        <v>208.15384615384602</v>
      </c>
      <c r="T339" s="25">
        <f>VLOOKUP($C$82,$D$3:$K$63,$A$72,0)*(B323-B322)</f>
        <v>106.7692307692307</v>
      </c>
      <c r="U339" s="25">
        <f>VLOOKUP($C$83,$D$3:$K$63,$A$72,0)*B322</f>
        <v>0</v>
      </c>
      <c r="V339" s="25"/>
      <c r="W339" s="25"/>
      <c r="X339" s="25"/>
      <c r="Y339" s="25"/>
      <c r="Z339" s="25"/>
      <c r="AA339" s="25"/>
      <c r="AB339" s="25"/>
      <c r="AC339" s="25"/>
      <c r="AD339" s="25"/>
      <c r="AE339" s="25"/>
      <c r="AF339" s="25"/>
      <c r="AG339" s="25"/>
      <c r="AH339" s="25"/>
      <c r="AI339" s="25"/>
      <c r="AJ339" s="25"/>
      <c r="AK339" s="25"/>
      <c r="AL339" s="25"/>
      <c r="AM339" s="25"/>
      <c r="AN339" s="25"/>
      <c r="AO339" s="25"/>
      <c r="AP339" s="25"/>
      <c r="AQ339" s="25"/>
      <c r="AR339" s="25"/>
      <c r="AS339" s="25"/>
      <c r="AT339" s="25"/>
      <c r="AU339" s="25"/>
      <c r="AV339" s="25"/>
      <c r="AW339" s="25"/>
      <c r="AX339" s="25"/>
      <c r="AY339" s="25"/>
      <c r="AZ339" s="25"/>
      <c r="BA339" s="25"/>
      <c r="BB339" s="25"/>
      <c r="BC339" s="25"/>
      <c r="BD339" s="25"/>
      <c r="BE339" s="25"/>
      <c r="BF339" s="25"/>
      <c r="BG339" s="25"/>
      <c r="BH339" s="25"/>
      <c r="BI339" s="25"/>
      <c r="BJ339" s="25"/>
      <c r="BK339" s="25"/>
      <c r="BL339" s="25"/>
      <c r="BM339" s="21">
        <f t="shared" si="344"/>
        <v>463.30769230769204</v>
      </c>
      <c r="BP339" s="18">
        <v>2017</v>
      </c>
      <c r="BQ339" s="14">
        <f t="shared" si="345"/>
        <v>0</v>
      </c>
      <c r="BR339" s="14">
        <f t="shared" si="345"/>
        <v>0</v>
      </c>
      <c r="BS339" s="14">
        <f t="shared" si="345"/>
        <v>0</v>
      </c>
      <c r="BT339" s="14">
        <f t="shared" si="345"/>
        <v>0</v>
      </c>
      <c r="BU339" s="14">
        <f t="shared" si="345"/>
        <v>0</v>
      </c>
      <c r="BV339" s="14">
        <f t="shared" si="345"/>
        <v>0</v>
      </c>
      <c r="BW339" s="14">
        <f t="shared" si="345"/>
        <v>0</v>
      </c>
      <c r="BX339" s="14">
        <f t="shared" si="345"/>
        <v>0</v>
      </c>
      <c r="BY339" s="14">
        <f t="shared" si="345"/>
        <v>0</v>
      </c>
      <c r="BZ339" s="14">
        <f t="shared" si="345"/>
        <v>1.3282417399966813E-2</v>
      </c>
      <c r="CA339" s="14">
        <f t="shared" si="345"/>
        <v>0</v>
      </c>
      <c r="CB339" s="14">
        <f t="shared" si="345"/>
        <v>2.0587746969948532E-2</v>
      </c>
      <c r="CC339" s="14">
        <f t="shared" si="345"/>
        <v>4.0013282417399966E-2</v>
      </c>
      <c r="CD339" s="14">
        <f t="shared" si="345"/>
        <v>0.11306657811721733</v>
      </c>
      <c r="CE339" s="14">
        <f t="shared" si="345"/>
        <v>0.13332226465216668</v>
      </c>
      <c r="CF339" s="14">
        <f t="shared" si="345"/>
        <v>0.4492777685538768</v>
      </c>
      <c r="CG339" s="14">
        <f t="shared" si="361"/>
        <v>0.23044994188942386</v>
      </c>
      <c r="CH339" s="14">
        <f t="shared" si="339"/>
        <v>0</v>
      </c>
      <c r="CI339" s="14">
        <f t="shared" si="339"/>
        <v>0</v>
      </c>
      <c r="CJ339" s="14">
        <f t="shared" si="339"/>
        <v>0</v>
      </c>
      <c r="CK339" s="14">
        <f t="shared" si="339"/>
        <v>0</v>
      </c>
      <c r="CL339" s="14">
        <f t="shared" si="339"/>
        <v>0</v>
      </c>
      <c r="CM339" s="14">
        <f t="shared" si="339"/>
        <v>0</v>
      </c>
      <c r="CN339" s="14">
        <f t="shared" si="339"/>
        <v>0</v>
      </c>
      <c r="CO339" s="14">
        <f t="shared" si="339"/>
        <v>0</v>
      </c>
      <c r="CP339" s="14">
        <f t="shared" si="339"/>
        <v>0</v>
      </c>
      <c r="CQ339" s="14">
        <f t="shared" si="339"/>
        <v>0</v>
      </c>
      <c r="CR339" s="14">
        <f t="shared" si="339"/>
        <v>0</v>
      </c>
      <c r="CS339" s="14">
        <f t="shared" si="339"/>
        <v>0</v>
      </c>
      <c r="CT339" s="14">
        <f t="shared" si="339"/>
        <v>0</v>
      </c>
      <c r="CU339" s="14">
        <f t="shared" si="339"/>
        <v>0</v>
      </c>
      <c r="CV339" s="14">
        <f t="shared" si="339"/>
        <v>0</v>
      </c>
      <c r="CW339" s="14">
        <f t="shared" si="339"/>
        <v>0</v>
      </c>
      <c r="CX339" s="14">
        <f t="shared" si="365"/>
        <v>0</v>
      </c>
      <c r="CY339" s="14">
        <f t="shared" si="365"/>
        <v>0</v>
      </c>
      <c r="CZ339" s="14">
        <f t="shared" si="365"/>
        <v>0</v>
      </c>
      <c r="DA339" s="14">
        <f t="shared" si="365"/>
        <v>0</v>
      </c>
      <c r="DB339" s="14">
        <f t="shared" si="365"/>
        <v>0</v>
      </c>
      <c r="DC339" s="14">
        <f t="shared" si="362"/>
        <v>0</v>
      </c>
      <c r="DD339" s="14">
        <f t="shared" si="362"/>
        <v>0</v>
      </c>
      <c r="DE339" s="14">
        <f t="shared" si="362"/>
        <v>0</v>
      </c>
      <c r="DF339" s="14">
        <f t="shared" si="362"/>
        <v>0</v>
      </c>
      <c r="DG339" s="14">
        <f t="shared" si="362"/>
        <v>0</v>
      </c>
      <c r="DH339" s="14">
        <f t="shared" si="362"/>
        <v>0</v>
      </c>
      <c r="DI339" s="14">
        <f t="shared" si="362"/>
        <v>0</v>
      </c>
      <c r="DJ339" s="14">
        <f t="shared" si="362"/>
        <v>0</v>
      </c>
      <c r="DK339" s="14">
        <f t="shared" si="362"/>
        <v>0</v>
      </c>
      <c r="DL339" s="14">
        <f t="shared" si="362"/>
        <v>0</v>
      </c>
      <c r="DM339" s="14">
        <f t="shared" si="362"/>
        <v>0</v>
      </c>
      <c r="DN339" s="14">
        <f t="shared" si="362"/>
        <v>0</v>
      </c>
      <c r="DO339" s="14">
        <f t="shared" si="362"/>
        <v>0</v>
      </c>
      <c r="DP339" s="14">
        <f t="shared" si="362"/>
        <v>0</v>
      </c>
      <c r="DQ339" s="14">
        <f t="shared" si="362"/>
        <v>0</v>
      </c>
      <c r="DR339" s="14">
        <f t="shared" si="362"/>
        <v>0</v>
      </c>
      <c r="DS339" s="14">
        <f t="shared" si="363"/>
        <v>0</v>
      </c>
      <c r="DT339" s="14">
        <f t="shared" si="342"/>
        <v>0</v>
      </c>
      <c r="DU339" s="14">
        <f t="shared" si="342"/>
        <v>0</v>
      </c>
      <c r="DV339" s="14">
        <f t="shared" si="342"/>
        <v>0</v>
      </c>
      <c r="DW339" s="14">
        <f t="shared" si="342"/>
        <v>0</v>
      </c>
      <c r="DX339" s="14">
        <f t="shared" si="342"/>
        <v>0</v>
      </c>
      <c r="DY339" s="14">
        <f t="shared" si="342"/>
        <v>0</v>
      </c>
      <c r="DZ339" s="14">
        <f t="shared" si="346"/>
        <v>1</v>
      </c>
    </row>
    <row r="340" spans="1:130">
      <c r="A340" s="18">
        <v>18</v>
      </c>
      <c r="B340" s="15">
        <f t="shared" si="343"/>
        <v>1</v>
      </c>
      <c r="C340" s="18">
        <v>2018</v>
      </c>
      <c r="D340" s="25">
        <f t="shared" si="347"/>
        <v>0</v>
      </c>
      <c r="E340" s="25">
        <f t="shared" si="348"/>
        <v>0</v>
      </c>
      <c r="F340" s="25">
        <f t="shared" si="349"/>
        <v>0</v>
      </c>
      <c r="G340" s="25">
        <f t="shared" si="350"/>
        <v>0</v>
      </c>
      <c r="H340" s="25">
        <f t="shared" si="351"/>
        <v>0</v>
      </c>
      <c r="I340" s="25">
        <f t="shared" si="352"/>
        <v>0</v>
      </c>
      <c r="J340" s="25">
        <f t="shared" si="353"/>
        <v>0</v>
      </c>
      <c r="K340" s="25">
        <f t="shared" si="354"/>
        <v>0</v>
      </c>
      <c r="L340" s="25">
        <f t="shared" si="355"/>
        <v>0</v>
      </c>
      <c r="M340" s="25">
        <f t="shared" si="356"/>
        <v>6.1538461538461586</v>
      </c>
      <c r="N340" s="25">
        <f t="shared" si="357"/>
        <v>0</v>
      </c>
      <c r="O340" s="25">
        <f t="shared" si="358"/>
        <v>9.538461538461533</v>
      </c>
      <c r="P340" s="25">
        <f t="shared" si="359"/>
        <v>18.538461538461526</v>
      </c>
      <c r="Q340" s="25">
        <f t="shared" si="360"/>
        <v>52.384615384615351</v>
      </c>
      <c r="R340" s="25">
        <f t="shared" si="364"/>
        <v>61.769230769230731</v>
      </c>
      <c r="S340" s="25">
        <f t="shared" si="366"/>
        <v>208.15384615384602</v>
      </c>
      <c r="T340" s="25">
        <f t="shared" ref="T340:T358" si="367">VLOOKUP($C$82,$D$3:$K$63,$A$72,0)*(B324-B323)</f>
        <v>106.7692307692307</v>
      </c>
      <c r="U340" s="25">
        <f>VLOOKUP($C$83,$D$3:$K$63,$A$72,0)*(B323-B322)</f>
        <v>174.07692307692295</v>
      </c>
      <c r="V340" s="25">
        <f>VLOOKUP($C$84,$D$3:$K$63,$A$72,0)*B322</f>
        <v>0</v>
      </c>
      <c r="W340" s="25"/>
      <c r="X340" s="25"/>
      <c r="Y340" s="25"/>
      <c r="Z340" s="25"/>
      <c r="AA340" s="25"/>
      <c r="AB340" s="25"/>
      <c r="AC340" s="25"/>
      <c r="AD340" s="25"/>
      <c r="AE340" s="25"/>
      <c r="AF340" s="25"/>
      <c r="AG340" s="25"/>
      <c r="AH340" s="25"/>
      <c r="AI340" s="25"/>
      <c r="AJ340" s="25"/>
      <c r="AK340" s="25"/>
      <c r="AL340" s="25"/>
      <c r="AM340" s="25"/>
      <c r="AN340" s="25"/>
      <c r="AO340" s="25"/>
      <c r="AP340" s="25"/>
      <c r="AQ340" s="25"/>
      <c r="AR340" s="25"/>
      <c r="AS340" s="25"/>
      <c r="AT340" s="25"/>
      <c r="AU340" s="25"/>
      <c r="AV340" s="25"/>
      <c r="AW340" s="25"/>
      <c r="AX340" s="25"/>
      <c r="AY340" s="25"/>
      <c r="AZ340" s="25"/>
      <c r="BA340" s="25"/>
      <c r="BB340" s="25"/>
      <c r="BC340" s="25"/>
      <c r="BD340" s="25"/>
      <c r="BE340" s="25"/>
      <c r="BF340" s="25"/>
      <c r="BG340" s="25"/>
      <c r="BH340" s="25"/>
      <c r="BI340" s="25"/>
      <c r="BJ340" s="25"/>
      <c r="BK340" s="25"/>
      <c r="BL340" s="25"/>
      <c r="BM340" s="21">
        <f t="shared" si="344"/>
        <v>637.38461538461502</v>
      </c>
      <c r="BP340" s="18">
        <v>2018</v>
      </c>
      <c r="BQ340" s="14">
        <f t="shared" si="345"/>
        <v>0</v>
      </c>
      <c r="BR340" s="14">
        <f t="shared" si="345"/>
        <v>0</v>
      </c>
      <c r="BS340" s="14">
        <f t="shared" si="345"/>
        <v>0</v>
      </c>
      <c r="BT340" s="14">
        <f t="shared" si="345"/>
        <v>0</v>
      </c>
      <c r="BU340" s="14">
        <f t="shared" si="345"/>
        <v>0</v>
      </c>
      <c r="BV340" s="14">
        <f t="shared" si="345"/>
        <v>0</v>
      </c>
      <c r="BW340" s="14">
        <f t="shared" si="345"/>
        <v>0</v>
      </c>
      <c r="BX340" s="14">
        <f t="shared" si="345"/>
        <v>0</v>
      </c>
      <c r="BY340" s="14">
        <f t="shared" si="345"/>
        <v>0</v>
      </c>
      <c r="BZ340" s="14">
        <f t="shared" si="345"/>
        <v>9.6548394882935203E-3</v>
      </c>
      <c r="CA340" s="14">
        <f t="shared" si="345"/>
        <v>0</v>
      </c>
      <c r="CB340" s="14">
        <f t="shared" si="345"/>
        <v>1.4965001206854936E-2</v>
      </c>
      <c r="CC340" s="14">
        <f t="shared" si="345"/>
        <v>2.9085203958484188E-2</v>
      </c>
      <c r="CD340" s="14">
        <f t="shared" si="345"/>
        <v>8.2186821144098476E-2</v>
      </c>
      <c r="CE340" s="14">
        <f t="shared" si="345"/>
        <v>9.691045136374607E-2</v>
      </c>
      <c r="CF340" s="14">
        <f t="shared" si="345"/>
        <v>0.32657494569152784</v>
      </c>
      <c r="CG340" s="14">
        <f t="shared" si="361"/>
        <v>0.16751146512189233</v>
      </c>
      <c r="CH340" s="14">
        <f t="shared" si="339"/>
        <v>0.27311127202510255</v>
      </c>
      <c r="CI340" s="14">
        <f t="shared" si="339"/>
        <v>0</v>
      </c>
      <c r="CJ340" s="14">
        <f t="shared" si="339"/>
        <v>0</v>
      </c>
      <c r="CK340" s="14">
        <f t="shared" si="339"/>
        <v>0</v>
      </c>
      <c r="CL340" s="14">
        <f t="shared" si="339"/>
        <v>0</v>
      </c>
      <c r="CM340" s="14">
        <f t="shared" si="339"/>
        <v>0</v>
      </c>
      <c r="CN340" s="14">
        <f t="shared" si="339"/>
        <v>0</v>
      </c>
      <c r="CO340" s="14">
        <f t="shared" si="339"/>
        <v>0</v>
      </c>
      <c r="CP340" s="14">
        <f t="shared" si="339"/>
        <v>0</v>
      </c>
      <c r="CQ340" s="14">
        <f t="shared" si="339"/>
        <v>0</v>
      </c>
      <c r="CR340" s="14">
        <f t="shared" si="339"/>
        <v>0</v>
      </c>
      <c r="CS340" s="14">
        <f t="shared" si="339"/>
        <v>0</v>
      </c>
      <c r="CT340" s="14">
        <f t="shared" si="339"/>
        <v>0</v>
      </c>
      <c r="CU340" s="14">
        <f t="shared" si="339"/>
        <v>0</v>
      </c>
      <c r="CV340" s="14">
        <f t="shared" si="339"/>
        <v>0</v>
      </c>
      <c r="CW340" s="14">
        <f t="shared" si="339"/>
        <v>0</v>
      </c>
      <c r="CX340" s="14">
        <f t="shared" si="365"/>
        <v>0</v>
      </c>
      <c r="CY340" s="14">
        <f t="shared" si="365"/>
        <v>0</v>
      </c>
      <c r="CZ340" s="14">
        <f t="shared" si="365"/>
        <v>0</v>
      </c>
      <c r="DA340" s="14">
        <f t="shared" si="365"/>
        <v>0</v>
      </c>
      <c r="DB340" s="14">
        <f t="shared" si="365"/>
        <v>0</v>
      </c>
      <c r="DC340" s="14">
        <f t="shared" si="362"/>
        <v>0</v>
      </c>
      <c r="DD340" s="14">
        <f t="shared" si="362"/>
        <v>0</v>
      </c>
      <c r="DE340" s="14">
        <f t="shared" si="362"/>
        <v>0</v>
      </c>
      <c r="DF340" s="14">
        <f t="shared" si="362"/>
        <v>0</v>
      </c>
      <c r="DG340" s="14">
        <f t="shared" si="362"/>
        <v>0</v>
      </c>
      <c r="DH340" s="14">
        <f t="shared" si="362"/>
        <v>0</v>
      </c>
      <c r="DI340" s="14">
        <f t="shared" si="362"/>
        <v>0</v>
      </c>
      <c r="DJ340" s="14">
        <f t="shared" si="362"/>
        <v>0</v>
      </c>
      <c r="DK340" s="14">
        <f t="shared" si="362"/>
        <v>0</v>
      </c>
      <c r="DL340" s="14">
        <f t="shared" si="362"/>
        <v>0</v>
      </c>
      <c r="DM340" s="14">
        <f t="shared" si="362"/>
        <v>0</v>
      </c>
      <c r="DN340" s="14">
        <f t="shared" si="362"/>
        <v>0</v>
      </c>
      <c r="DO340" s="14">
        <f t="shared" si="362"/>
        <v>0</v>
      </c>
      <c r="DP340" s="14">
        <f t="shared" si="362"/>
        <v>0</v>
      </c>
      <c r="DQ340" s="14">
        <f t="shared" si="362"/>
        <v>0</v>
      </c>
      <c r="DR340" s="14">
        <f t="shared" si="362"/>
        <v>0</v>
      </c>
      <c r="DS340" s="14">
        <f t="shared" si="363"/>
        <v>0</v>
      </c>
      <c r="DT340" s="14">
        <f t="shared" si="342"/>
        <v>0</v>
      </c>
      <c r="DU340" s="14">
        <f t="shared" si="342"/>
        <v>0</v>
      </c>
      <c r="DV340" s="14">
        <f t="shared" si="342"/>
        <v>0</v>
      </c>
      <c r="DW340" s="14">
        <f t="shared" si="342"/>
        <v>0</v>
      </c>
      <c r="DX340" s="14">
        <f t="shared" si="342"/>
        <v>0</v>
      </c>
      <c r="DY340" s="14">
        <f t="shared" si="342"/>
        <v>0</v>
      </c>
      <c r="DZ340" s="14">
        <f t="shared" si="346"/>
        <v>0.99999999999999989</v>
      </c>
    </row>
    <row r="341" spans="1:130">
      <c r="A341" s="18">
        <v>19</v>
      </c>
      <c r="B341" s="15">
        <f t="shared" si="343"/>
        <v>1</v>
      </c>
      <c r="C341" s="18">
        <v>2019</v>
      </c>
      <c r="D341" s="25">
        <f t="shared" si="347"/>
        <v>0</v>
      </c>
      <c r="E341" s="25">
        <f t="shared" si="348"/>
        <v>0</v>
      </c>
      <c r="F341" s="25">
        <f t="shared" si="349"/>
        <v>0</v>
      </c>
      <c r="G341" s="25">
        <f t="shared" si="350"/>
        <v>0</v>
      </c>
      <c r="H341" s="25">
        <f t="shared" si="351"/>
        <v>0</v>
      </c>
      <c r="I341" s="25">
        <f t="shared" si="352"/>
        <v>0</v>
      </c>
      <c r="J341" s="25">
        <f t="shared" si="353"/>
        <v>0</v>
      </c>
      <c r="K341" s="25">
        <f t="shared" si="354"/>
        <v>0</v>
      </c>
      <c r="L341" s="25">
        <f t="shared" si="355"/>
        <v>0</v>
      </c>
      <c r="M341" s="25">
        <f t="shared" si="356"/>
        <v>6.1538461538461497</v>
      </c>
      <c r="N341" s="25">
        <f t="shared" si="357"/>
        <v>0</v>
      </c>
      <c r="O341" s="25">
        <f t="shared" si="358"/>
        <v>9.5384615384615454</v>
      </c>
      <c r="P341" s="25">
        <f t="shared" si="359"/>
        <v>18.538461538461526</v>
      </c>
      <c r="Q341" s="25">
        <f t="shared" si="360"/>
        <v>52.384615384615351</v>
      </c>
      <c r="R341" s="25">
        <f t="shared" si="364"/>
        <v>61.769230769230731</v>
      </c>
      <c r="S341" s="25">
        <f t="shared" si="366"/>
        <v>208.15384615384602</v>
      </c>
      <c r="T341" s="25">
        <f t="shared" si="367"/>
        <v>106.7692307692307</v>
      </c>
      <c r="U341" s="25">
        <f t="shared" ref="U341:U359" si="368">VLOOKUP($C$83,$D$3:$K$63,$A$72,0)*(B324-B323)</f>
        <v>174.07692307692295</v>
      </c>
      <c r="V341" s="25">
        <f>VLOOKUP($C$84,$D$3:$K$63,$A$72,0)*(B323-B322)</f>
        <v>78.615384615384556</v>
      </c>
      <c r="W341" s="25">
        <f>VLOOKUP($C$85,$D$3:$K$63,$A$72,0)*B322</f>
        <v>0</v>
      </c>
      <c r="X341" s="25"/>
      <c r="Y341" s="25"/>
      <c r="Z341" s="25"/>
      <c r="AA341" s="25"/>
      <c r="AB341" s="25"/>
      <c r="AC341" s="25"/>
      <c r="AD341" s="25"/>
      <c r="AE341" s="25"/>
      <c r="AF341" s="25"/>
      <c r="AG341" s="25"/>
      <c r="AH341" s="25"/>
      <c r="AI341" s="25"/>
      <c r="AJ341" s="25"/>
      <c r="AK341" s="25"/>
      <c r="AL341" s="25"/>
      <c r="AM341" s="25"/>
      <c r="AN341" s="25"/>
      <c r="AO341" s="25"/>
      <c r="AP341" s="25"/>
      <c r="AQ341" s="25"/>
      <c r="AR341" s="25"/>
      <c r="AS341" s="25"/>
      <c r="AT341" s="25"/>
      <c r="AU341" s="25"/>
      <c r="AV341" s="25"/>
      <c r="AW341" s="25"/>
      <c r="AX341" s="25"/>
      <c r="AY341" s="25"/>
      <c r="AZ341" s="25"/>
      <c r="BA341" s="25"/>
      <c r="BB341" s="25"/>
      <c r="BC341" s="25"/>
      <c r="BD341" s="25"/>
      <c r="BE341" s="25"/>
      <c r="BF341" s="25"/>
      <c r="BG341" s="25"/>
      <c r="BH341" s="25"/>
      <c r="BI341" s="25"/>
      <c r="BJ341" s="25"/>
      <c r="BK341" s="25"/>
      <c r="BL341" s="25"/>
      <c r="BM341" s="21">
        <f t="shared" si="344"/>
        <v>715.99999999999955</v>
      </c>
      <c r="BP341" s="18">
        <v>2019</v>
      </c>
      <c r="BQ341" s="14">
        <f t="shared" si="345"/>
        <v>0</v>
      </c>
      <c r="BR341" s="14">
        <f t="shared" si="345"/>
        <v>0</v>
      </c>
      <c r="BS341" s="14">
        <f t="shared" si="345"/>
        <v>0</v>
      </c>
      <c r="BT341" s="14">
        <f t="shared" si="345"/>
        <v>0</v>
      </c>
      <c r="BU341" s="14">
        <f t="shared" si="345"/>
        <v>0</v>
      </c>
      <c r="BV341" s="14">
        <f t="shared" si="345"/>
        <v>0</v>
      </c>
      <c r="BW341" s="14">
        <f t="shared" si="345"/>
        <v>0</v>
      </c>
      <c r="BX341" s="14">
        <f t="shared" si="345"/>
        <v>0</v>
      </c>
      <c r="BY341" s="14">
        <f t="shared" si="345"/>
        <v>0</v>
      </c>
      <c r="BZ341" s="14">
        <f t="shared" si="345"/>
        <v>8.5947571981091538E-3</v>
      </c>
      <c r="CA341" s="14">
        <f t="shared" si="345"/>
        <v>0</v>
      </c>
      <c r="CB341" s="14">
        <f t="shared" si="345"/>
        <v>1.3321873657069206E-2</v>
      </c>
      <c r="CC341" s="14">
        <f t="shared" si="345"/>
        <v>2.5891706059303823E-2</v>
      </c>
      <c r="CD341" s="14">
        <f t="shared" si="345"/>
        <v>7.3162870648904171E-2</v>
      </c>
      <c r="CE341" s="14">
        <f t="shared" si="345"/>
        <v>8.6269875376020627E-2</v>
      </c>
      <c r="CF341" s="14">
        <f t="shared" si="345"/>
        <v>0.29071766222604212</v>
      </c>
      <c r="CG341" s="14">
        <f t="shared" si="361"/>
        <v>0.14911903738719381</v>
      </c>
      <c r="CH341" s="14">
        <f t="shared" si="339"/>
        <v>0.24312419424151266</v>
      </c>
      <c r="CI341" s="14">
        <f t="shared" si="339"/>
        <v>0.10979802320584442</v>
      </c>
      <c r="CJ341" s="14">
        <f t="shared" si="339"/>
        <v>0</v>
      </c>
      <c r="CK341" s="14">
        <f t="shared" si="339"/>
        <v>0</v>
      </c>
      <c r="CL341" s="14">
        <f t="shared" si="339"/>
        <v>0</v>
      </c>
      <c r="CM341" s="14">
        <f t="shared" si="339"/>
        <v>0</v>
      </c>
      <c r="CN341" s="14">
        <f t="shared" si="339"/>
        <v>0</v>
      </c>
      <c r="CO341" s="14">
        <f t="shared" si="339"/>
        <v>0</v>
      </c>
      <c r="CP341" s="14">
        <f t="shared" si="339"/>
        <v>0</v>
      </c>
      <c r="CQ341" s="14">
        <f t="shared" si="339"/>
        <v>0</v>
      </c>
      <c r="CR341" s="14">
        <f t="shared" si="339"/>
        <v>0</v>
      </c>
      <c r="CS341" s="14">
        <f t="shared" si="339"/>
        <v>0</v>
      </c>
      <c r="CT341" s="14">
        <f t="shared" si="339"/>
        <v>0</v>
      </c>
      <c r="CU341" s="14">
        <f t="shared" si="339"/>
        <v>0</v>
      </c>
      <c r="CV341" s="14">
        <f t="shared" si="339"/>
        <v>0</v>
      </c>
      <c r="CW341" s="14">
        <f t="shared" si="339"/>
        <v>0</v>
      </c>
      <c r="CX341" s="14">
        <f t="shared" si="365"/>
        <v>0</v>
      </c>
      <c r="CY341" s="14">
        <f t="shared" si="365"/>
        <v>0</v>
      </c>
      <c r="CZ341" s="14">
        <f t="shared" si="365"/>
        <v>0</v>
      </c>
      <c r="DA341" s="14">
        <f t="shared" si="365"/>
        <v>0</v>
      </c>
      <c r="DB341" s="14">
        <f t="shared" si="365"/>
        <v>0</v>
      </c>
      <c r="DC341" s="14">
        <f t="shared" si="362"/>
        <v>0</v>
      </c>
      <c r="DD341" s="14">
        <f t="shared" si="362"/>
        <v>0</v>
      </c>
      <c r="DE341" s="14">
        <f t="shared" si="362"/>
        <v>0</v>
      </c>
      <c r="DF341" s="14">
        <f t="shared" si="362"/>
        <v>0</v>
      </c>
      <c r="DG341" s="14">
        <f t="shared" si="362"/>
        <v>0</v>
      </c>
      <c r="DH341" s="14">
        <f t="shared" si="362"/>
        <v>0</v>
      </c>
      <c r="DI341" s="14">
        <f t="shared" si="362"/>
        <v>0</v>
      </c>
      <c r="DJ341" s="14">
        <f t="shared" si="362"/>
        <v>0</v>
      </c>
      <c r="DK341" s="14">
        <f t="shared" si="362"/>
        <v>0</v>
      </c>
      <c r="DL341" s="14">
        <f t="shared" si="362"/>
        <v>0</v>
      </c>
      <c r="DM341" s="14">
        <f t="shared" si="362"/>
        <v>0</v>
      </c>
      <c r="DN341" s="14">
        <f t="shared" si="362"/>
        <v>0</v>
      </c>
      <c r="DO341" s="14">
        <f t="shared" si="362"/>
        <v>0</v>
      </c>
      <c r="DP341" s="14">
        <f t="shared" si="362"/>
        <v>0</v>
      </c>
      <c r="DQ341" s="14">
        <f t="shared" si="362"/>
        <v>0</v>
      </c>
      <c r="DR341" s="14">
        <f t="shared" si="362"/>
        <v>0</v>
      </c>
      <c r="DS341" s="14">
        <f t="shared" si="363"/>
        <v>0</v>
      </c>
      <c r="DT341" s="14">
        <f t="shared" si="342"/>
        <v>0</v>
      </c>
      <c r="DU341" s="14">
        <f t="shared" si="342"/>
        <v>0</v>
      </c>
      <c r="DV341" s="14">
        <f t="shared" si="342"/>
        <v>0</v>
      </c>
      <c r="DW341" s="14">
        <f t="shared" si="342"/>
        <v>0</v>
      </c>
      <c r="DX341" s="14">
        <f t="shared" si="342"/>
        <v>0</v>
      </c>
      <c r="DY341" s="14">
        <f t="shared" si="342"/>
        <v>0</v>
      </c>
      <c r="DZ341" s="14">
        <f t="shared" si="346"/>
        <v>1</v>
      </c>
    </row>
    <row r="342" spans="1:130">
      <c r="A342" s="18">
        <v>20</v>
      </c>
      <c r="B342" s="15">
        <f t="shared" si="343"/>
        <v>1</v>
      </c>
      <c r="C342" s="18">
        <v>2020</v>
      </c>
      <c r="D342" s="25">
        <f t="shared" si="347"/>
        <v>0</v>
      </c>
      <c r="E342" s="25">
        <f t="shared" si="348"/>
        <v>0</v>
      </c>
      <c r="F342" s="25">
        <f t="shared" si="349"/>
        <v>0</v>
      </c>
      <c r="G342" s="25">
        <f t="shared" si="350"/>
        <v>0</v>
      </c>
      <c r="H342" s="25">
        <f t="shared" si="351"/>
        <v>0</v>
      </c>
      <c r="I342" s="25">
        <f t="shared" si="352"/>
        <v>0</v>
      </c>
      <c r="J342" s="25">
        <f t="shared" si="353"/>
        <v>0</v>
      </c>
      <c r="K342" s="25">
        <f t="shared" si="354"/>
        <v>0</v>
      </c>
      <c r="L342" s="25">
        <f t="shared" si="355"/>
        <v>0</v>
      </c>
      <c r="M342" s="25">
        <f t="shared" si="356"/>
        <v>6.1538461538461497</v>
      </c>
      <c r="N342" s="25">
        <f t="shared" si="357"/>
        <v>0</v>
      </c>
      <c r="O342" s="25">
        <f t="shared" si="358"/>
        <v>9.5384615384615454</v>
      </c>
      <c r="P342" s="25">
        <f t="shared" si="359"/>
        <v>18.538461538461554</v>
      </c>
      <c r="Q342" s="25">
        <f t="shared" si="360"/>
        <v>52.384615384615351</v>
      </c>
      <c r="R342" s="25">
        <f t="shared" si="364"/>
        <v>61.769230769230731</v>
      </c>
      <c r="S342" s="25">
        <f t="shared" si="366"/>
        <v>208.15384615384602</v>
      </c>
      <c r="T342" s="25">
        <f t="shared" si="367"/>
        <v>106.7692307692307</v>
      </c>
      <c r="U342" s="25">
        <f t="shared" si="368"/>
        <v>174.07692307692295</v>
      </c>
      <c r="V342" s="25">
        <f t="shared" ref="V342:V360" si="369">VLOOKUP($C$84,$D$3:$K$63,$A$72,0)*(B324-B323)</f>
        <v>78.615384615384556</v>
      </c>
      <c r="W342" s="25">
        <f>VLOOKUP($C$85,$D$3:$K$63,$A$72,0)*(B323-B322)</f>
        <v>15.076923076923066</v>
      </c>
      <c r="X342" s="25">
        <f>VLOOKUP($C$86,$D$3:$K$63,$A$72,0)*B322</f>
        <v>0</v>
      </c>
      <c r="Y342" s="25"/>
      <c r="Z342" s="25"/>
      <c r="AA342" s="25"/>
      <c r="AB342" s="25"/>
      <c r="AC342" s="25"/>
      <c r="AD342" s="25"/>
      <c r="AE342" s="25"/>
      <c r="AF342" s="25"/>
      <c r="AG342" s="25"/>
      <c r="AH342" s="25"/>
      <c r="AI342" s="25"/>
      <c r="AJ342" s="25"/>
      <c r="AK342" s="25"/>
      <c r="AL342" s="25"/>
      <c r="AM342" s="25"/>
      <c r="AN342" s="25"/>
      <c r="AO342" s="25"/>
      <c r="AP342" s="25"/>
      <c r="AQ342" s="25"/>
      <c r="AR342" s="25"/>
      <c r="AS342" s="25"/>
      <c r="AT342" s="25"/>
      <c r="AU342" s="25"/>
      <c r="AV342" s="25"/>
      <c r="AW342" s="25"/>
      <c r="AX342" s="25"/>
      <c r="AY342" s="25"/>
      <c r="AZ342" s="25"/>
      <c r="BA342" s="25"/>
      <c r="BB342" s="25"/>
      <c r="BC342" s="25"/>
      <c r="BD342" s="25"/>
      <c r="BE342" s="25"/>
      <c r="BF342" s="25"/>
      <c r="BG342" s="25"/>
      <c r="BH342" s="25"/>
      <c r="BI342" s="25"/>
      <c r="BJ342" s="25"/>
      <c r="BK342" s="25"/>
      <c r="BL342" s="25"/>
      <c r="BM342" s="21">
        <f t="shared" si="344"/>
        <v>731.07692307692264</v>
      </c>
      <c r="BP342" s="18">
        <v>2020</v>
      </c>
      <c r="BQ342" s="14">
        <f t="shared" si="345"/>
        <v>0</v>
      </c>
      <c r="BR342" s="14">
        <f t="shared" si="345"/>
        <v>0</v>
      </c>
      <c r="BS342" s="14">
        <f t="shared" si="345"/>
        <v>0</v>
      </c>
      <c r="BT342" s="14">
        <f t="shared" si="345"/>
        <v>0</v>
      </c>
      <c r="BU342" s="14">
        <f t="shared" si="345"/>
        <v>0</v>
      </c>
      <c r="BV342" s="14">
        <f t="shared" si="345"/>
        <v>0</v>
      </c>
      <c r="BW342" s="14">
        <f t="shared" si="345"/>
        <v>0</v>
      </c>
      <c r="BX342" s="14">
        <f t="shared" si="345"/>
        <v>0</v>
      </c>
      <c r="BY342" s="14">
        <f t="shared" si="345"/>
        <v>0</v>
      </c>
      <c r="BZ342" s="14">
        <f t="shared" si="345"/>
        <v>8.4175084175084174E-3</v>
      </c>
      <c r="CA342" s="14">
        <f t="shared" si="345"/>
        <v>0</v>
      </c>
      <c r="CB342" s="14">
        <f t="shared" si="345"/>
        <v>1.3047138047138064E-2</v>
      </c>
      <c r="CC342" s="14">
        <f t="shared" si="345"/>
        <v>2.5357744107744145E-2</v>
      </c>
      <c r="CD342" s="14">
        <f t="shared" si="345"/>
        <v>7.1654040404040401E-2</v>
      </c>
      <c r="CE342" s="14">
        <f t="shared" si="345"/>
        <v>8.4490740740740741E-2</v>
      </c>
      <c r="CF342" s="14">
        <f t="shared" si="345"/>
        <v>0.28472222222222221</v>
      </c>
      <c r="CG342" s="14">
        <f t="shared" si="361"/>
        <v>0.14604377104377103</v>
      </c>
      <c r="CH342" s="14">
        <f t="shared" si="339"/>
        <v>0.23811026936026933</v>
      </c>
      <c r="CI342" s="14">
        <f t="shared" si="339"/>
        <v>0.10753367003367002</v>
      </c>
      <c r="CJ342" s="14">
        <f t="shared" si="339"/>
        <v>2.0622895622895619E-2</v>
      </c>
      <c r="CK342" s="14">
        <f t="shared" si="339"/>
        <v>0</v>
      </c>
      <c r="CL342" s="14">
        <f t="shared" si="339"/>
        <v>0</v>
      </c>
      <c r="CM342" s="14">
        <f t="shared" si="339"/>
        <v>0</v>
      </c>
      <c r="CN342" s="14">
        <f t="shared" si="339"/>
        <v>0</v>
      </c>
      <c r="CO342" s="14">
        <f t="shared" si="339"/>
        <v>0</v>
      </c>
      <c r="CP342" s="14">
        <f t="shared" si="339"/>
        <v>0</v>
      </c>
      <c r="CQ342" s="14">
        <f t="shared" si="339"/>
        <v>0</v>
      </c>
      <c r="CR342" s="14">
        <f t="shared" si="339"/>
        <v>0</v>
      </c>
      <c r="CS342" s="14">
        <f t="shared" si="339"/>
        <v>0</v>
      </c>
      <c r="CT342" s="14">
        <f t="shared" si="339"/>
        <v>0</v>
      </c>
      <c r="CU342" s="14">
        <f t="shared" si="339"/>
        <v>0</v>
      </c>
      <c r="CV342" s="14">
        <f t="shared" si="339"/>
        <v>0</v>
      </c>
      <c r="CW342" s="14">
        <f t="shared" si="339"/>
        <v>0</v>
      </c>
      <c r="CX342" s="14">
        <f t="shared" si="365"/>
        <v>0</v>
      </c>
      <c r="CY342" s="14">
        <f t="shared" si="365"/>
        <v>0</v>
      </c>
      <c r="CZ342" s="14">
        <f t="shared" si="365"/>
        <v>0</v>
      </c>
      <c r="DA342" s="14">
        <f t="shared" si="365"/>
        <v>0</v>
      </c>
      <c r="DB342" s="14">
        <f t="shared" si="365"/>
        <v>0</v>
      </c>
      <c r="DC342" s="14">
        <f t="shared" si="362"/>
        <v>0</v>
      </c>
      <c r="DD342" s="14">
        <f t="shared" si="362"/>
        <v>0</v>
      </c>
      <c r="DE342" s="14">
        <f t="shared" si="362"/>
        <v>0</v>
      </c>
      <c r="DF342" s="14">
        <f t="shared" si="362"/>
        <v>0</v>
      </c>
      <c r="DG342" s="14">
        <f t="shared" si="362"/>
        <v>0</v>
      </c>
      <c r="DH342" s="14">
        <f t="shared" si="362"/>
        <v>0</v>
      </c>
      <c r="DI342" s="14">
        <f t="shared" si="362"/>
        <v>0</v>
      </c>
      <c r="DJ342" s="14">
        <f t="shared" si="362"/>
        <v>0</v>
      </c>
      <c r="DK342" s="14">
        <f t="shared" si="362"/>
        <v>0</v>
      </c>
      <c r="DL342" s="14">
        <f t="shared" si="362"/>
        <v>0</v>
      </c>
      <c r="DM342" s="14">
        <f t="shared" si="362"/>
        <v>0</v>
      </c>
      <c r="DN342" s="14">
        <f t="shared" si="362"/>
        <v>0</v>
      </c>
      <c r="DO342" s="14">
        <f t="shared" si="362"/>
        <v>0</v>
      </c>
      <c r="DP342" s="14">
        <f t="shared" si="362"/>
        <v>0</v>
      </c>
      <c r="DQ342" s="14">
        <f t="shared" si="362"/>
        <v>0</v>
      </c>
      <c r="DR342" s="14">
        <f t="shared" si="362"/>
        <v>0</v>
      </c>
      <c r="DS342" s="14">
        <f t="shared" si="363"/>
        <v>0</v>
      </c>
      <c r="DT342" s="14">
        <f t="shared" si="342"/>
        <v>0</v>
      </c>
      <c r="DU342" s="14">
        <f t="shared" si="342"/>
        <v>0</v>
      </c>
      <c r="DV342" s="14">
        <f t="shared" si="342"/>
        <v>0</v>
      </c>
      <c r="DW342" s="14">
        <f t="shared" si="342"/>
        <v>0</v>
      </c>
      <c r="DX342" s="14">
        <f t="shared" si="342"/>
        <v>0</v>
      </c>
      <c r="DY342" s="14">
        <f t="shared" si="342"/>
        <v>0</v>
      </c>
      <c r="DZ342" s="14">
        <f t="shared" si="346"/>
        <v>1</v>
      </c>
    </row>
    <row r="343" spans="1:130">
      <c r="C343" s="18">
        <v>2021</v>
      </c>
      <c r="D343" s="25"/>
      <c r="E343" s="25">
        <f t="shared" si="348"/>
        <v>0</v>
      </c>
      <c r="F343" s="25">
        <f t="shared" si="349"/>
        <v>0</v>
      </c>
      <c r="G343" s="25">
        <f t="shared" si="350"/>
        <v>0</v>
      </c>
      <c r="H343" s="25">
        <f t="shared" si="351"/>
        <v>0</v>
      </c>
      <c r="I343" s="25">
        <f t="shared" si="352"/>
        <v>0</v>
      </c>
      <c r="J343" s="25">
        <f t="shared" si="353"/>
        <v>0</v>
      </c>
      <c r="K343" s="25">
        <f t="shared" si="354"/>
        <v>0</v>
      </c>
      <c r="L343" s="25">
        <f t="shared" si="355"/>
        <v>0</v>
      </c>
      <c r="M343" s="25">
        <f t="shared" si="356"/>
        <v>6.1538461538461586</v>
      </c>
      <c r="N343" s="25">
        <f t="shared" si="357"/>
        <v>0</v>
      </c>
      <c r="O343" s="25">
        <f t="shared" si="358"/>
        <v>9.538461538461533</v>
      </c>
      <c r="P343" s="25">
        <f t="shared" si="359"/>
        <v>18.538461538461554</v>
      </c>
      <c r="Q343" s="25">
        <f t="shared" si="360"/>
        <v>52.384615384615422</v>
      </c>
      <c r="R343" s="25">
        <f t="shared" si="364"/>
        <v>61.769230769230731</v>
      </c>
      <c r="S343" s="25">
        <f t="shared" si="366"/>
        <v>208.15384615384602</v>
      </c>
      <c r="T343" s="25">
        <f t="shared" si="367"/>
        <v>106.7692307692307</v>
      </c>
      <c r="U343" s="25">
        <f t="shared" si="368"/>
        <v>174.07692307692295</v>
      </c>
      <c r="V343" s="25">
        <f t="shared" si="369"/>
        <v>78.615384615384556</v>
      </c>
      <c r="W343" s="25">
        <f t="shared" ref="W343:W361" si="370">VLOOKUP($C$85,$D$3:$K$63,$A$72,0)*(B324-B323)</f>
        <v>15.076923076923066</v>
      </c>
      <c r="X343" s="25">
        <f>VLOOKUP($C$86,$D$3:$K$63,$A$72,0)*(B323-B322)</f>
        <v>0</v>
      </c>
      <c r="Y343" s="25">
        <f>VLOOKUP($C$87,$D$3:$K$63,$A$72,0)*B322</f>
        <v>0</v>
      </c>
      <c r="Z343" s="25"/>
      <c r="AA343" s="25"/>
      <c r="AB343" s="25"/>
      <c r="AC343" s="25"/>
      <c r="AD343" s="25"/>
      <c r="AE343" s="25"/>
      <c r="AF343" s="25"/>
      <c r="AG343" s="25"/>
      <c r="AH343" s="25"/>
      <c r="AI343" s="25"/>
      <c r="AJ343" s="25"/>
      <c r="AK343" s="25"/>
      <c r="AL343" s="25"/>
      <c r="AM343" s="25"/>
      <c r="AN343" s="25"/>
      <c r="AO343" s="25"/>
      <c r="AP343" s="25"/>
      <c r="AQ343" s="25"/>
      <c r="AR343" s="25"/>
      <c r="AS343" s="25"/>
      <c r="AT343" s="25"/>
      <c r="AU343" s="25"/>
      <c r="AV343" s="25"/>
      <c r="AW343" s="25"/>
      <c r="AX343" s="25"/>
      <c r="AY343" s="25"/>
      <c r="AZ343" s="25"/>
      <c r="BA343" s="25"/>
      <c r="BB343" s="25"/>
      <c r="BC343" s="25"/>
      <c r="BD343" s="25"/>
      <c r="BE343" s="25"/>
      <c r="BF343" s="25"/>
      <c r="BG343" s="25"/>
      <c r="BH343" s="25"/>
      <c r="BI343" s="25"/>
      <c r="BJ343" s="25"/>
      <c r="BK343" s="25"/>
      <c r="BL343" s="25"/>
      <c r="BM343" s="21">
        <f t="shared" si="344"/>
        <v>731.07692307692275</v>
      </c>
      <c r="BP343" s="18">
        <v>2021</v>
      </c>
      <c r="BQ343" s="14">
        <f t="shared" si="345"/>
        <v>0</v>
      </c>
      <c r="BR343" s="14">
        <f t="shared" si="345"/>
        <v>0</v>
      </c>
      <c r="BS343" s="14">
        <f t="shared" si="345"/>
        <v>0</v>
      </c>
      <c r="BT343" s="14">
        <f t="shared" si="345"/>
        <v>0</v>
      </c>
      <c r="BU343" s="14">
        <f t="shared" si="345"/>
        <v>0</v>
      </c>
      <c r="BV343" s="14">
        <f t="shared" si="345"/>
        <v>0</v>
      </c>
      <c r="BW343" s="14">
        <f t="shared" si="345"/>
        <v>0</v>
      </c>
      <c r="BX343" s="14">
        <f t="shared" si="345"/>
        <v>0</v>
      </c>
      <c r="BY343" s="14">
        <f t="shared" si="345"/>
        <v>0</v>
      </c>
      <c r="BZ343" s="14">
        <f t="shared" si="345"/>
        <v>8.4175084175084278E-3</v>
      </c>
      <c r="CA343" s="14">
        <f t="shared" si="345"/>
        <v>0</v>
      </c>
      <c r="CB343" s="14">
        <f t="shared" si="345"/>
        <v>1.3047138047138045E-2</v>
      </c>
      <c r="CC343" s="14">
        <f t="shared" si="345"/>
        <v>2.5357744107744142E-2</v>
      </c>
      <c r="CD343" s="14">
        <f t="shared" si="345"/>
        <v>7.1654040404040484E-2</v>
      </c>
      <c r="CE343" s="14">
        <f t="shared" si="345"/>
        <v>8.4490740740740727E-2</v>
      </c>
      <c r="CF343" s="14">
        <f t="shared" si="345"/>
        <v>0.28472222222222215</v>
      </c>
      <c r="CG343" s="14">
        <f t="shared" si="361"/>
        <v>0.146043771043771</v>
      </c>
      <c r="CH343" s="14">
        <f t="shared" si="339"/>
        <v>0.2381102693602693</v>
      </c>
      <c r="CI343" s="14">
        <f t="shared" si="339"/>
        <v>0.10753367003367</v>
      </c>
      <c r="CJ343" s="14">
        <f t="shared" si="339"/>
        <v>2.0622895622895616E-2</v>
      </c>
      <c r="CK343" s="14">
        <f t="shared" si="339"/>
        <v>0</v>
      </c>
      <c r="CL343" s="14">
        <f t="shared" si="339"/>
        <v>0</v>
      </c>
      <c r="CM343" s="14">
        <f t="shared" si="339"/>
        <v>0</v>
      </c>
      <c r="CN343" s="14">
        <f t="shared" si="339"/>
        <v>0</v>
      </c>
      <c r="CO343" s="14">
        <f t="shared" si="339"/>
        <v>0</v>
      </c>
      <c r="CP343" s="14">
        <f t="shared" si="339"/>
        <v>0</v>
      </c>
      <c r="CQ343" s="14">
        <f t="shared" si="339"/>
        <v>0</v>
      </c>
      <c r="CR343" s="14">
        <f t="shared" si="339"/>
        <v>0</v>
      </c>
      <c r="CS343" s="14">
        <f t="shared" si="339"/>
        <v>0</v>
      </c>
      <c r="CT343" s="14">
        <f t="shared" si="339"/>
        <v>0</v>
      </c>
      <c r="CU343" s="14">
        <f t="shared" si="339"/>
        <v>0</v>
      </c>
      <c r="CV343" s="14">
        <f t="shared" si="339"/>
        <v>0</v>
      </c>
      <c r="CW343" s="14">
        <f t="shared" si="339"/>
        <v>0</v>
      </c>
      <c r="CX343" s="14">
        <f t="shared" si="365"/>
        <v>0</v>
      </c>
      <c r="CY343" s="14">
        <f t="shared" si="365"/>
        <v>0</v>
      </c>
      <c r="CZ343" s="14">
        <f t="shared" si="365"/>
        <v>0</v>
      </c>
      <c r="DA343" s="14">
        <f t="shared" si="365"/>
        <v>0</v>
      </c>
      <c r="DB343" s="14">
        <f t="shared" si="365"/>
        <v>0</v>
      </c>
      <c r="DC343" s="14">
        <f t="shared" si="362"/>
        <v>0</v>
      </c>
      <c r="DD343" s="14">
        <f t="shared" si="362"/>
        <v>0</v>
      </c>
      <c r="DE343" s="14">
        <f t="shared" si="362"/>
        <v>0</v>
      </c>
      <c r="DF343" s="14">
        <f t="shared" si="362"/>
        <v>0</v>
      </c>
      <c r="DG343" s="14">
        <f t="shared" si="362"/>
        <v>0</v>
      </c>
      <c r="DH343" s="14">
        <f t="shared" si="362"/>
        <v>0</v>
      </c>
      <c r="DI343" s="14">
        <f t="shared" si="362"/>
        <v>0</v>
      </c>
      <c r="DJ343" s="14">
        <f t="shared" si="362"/>
        <v>0</v>
      </c>
      <c r="DK343" s="14">
        <f t="shared" si="362"/>
        <v>0</v>
      </c>
      <c r="DL343" s="14">
        <f t="shared" si="362"/>
        <v>0</v>
      </c>
      <c r="DM343" s="14">
        <f t="shared" si="362"/>
        <v>0</v>
      </c>
      <c r="DN343" s="14">
        <f t="shared" si="362"/>
        <v>0</v>
      </c>
      <c r="DO343" s="14">
        <f t="shared" si="362"/>
        <v>0</v>
      </c>
      <c r="DP343" s="14">
        <f t="shared" si="362"/>
        <v>0</v>
      </c>
      <c r="DQ343" s="14">
        <f t="shared" si="362"/>
        <v>0</v>
      </c>
      <c r="DR343" s="14">
        <f t="shared" si="362"/>
        <v>0</v>
      </c>
      <c r="DS343" s="14">
        <f t="shared" si="363"/>
        <v>0</v>
      </c>
      <c r="DT343" s="14">
        <f t="shared" si="342"/>
        <v>0</v>
      </c>
      <c r="DU343" s="14">
        <f t="shared" si="342"/>
        <v>0</v>
      </c>
      <c r="DV343" s="14">
        <f t="shared" si="342"/>
        <v>0</v>
      </c>
      <c r="DW343" s="14">
        <f t="shared" si="342"/>
        <v>0</v>
      </c>
      <c r="DX343" s="14">
        <f t="shared" si="342"/>
        <v>0</v>
      </c>
      <c r="DY343" s="14">
        <f t="shared" si="342"/>
        <v>0</v>
      </c>
      <c r="DZ343" s="14">
        <f t="shared" si="346"/>
        <v>0.99999999999999989</v>
      </c>
    </row>
    <row r="344" spans="1:130">
      <c r="C344" s="18">
        <v>2022</v>
      </c>
      <c r="D344" s="25"/>
      <c r="E344" s="25"/>
      <c r="F344" s="25">
        <f t="shared" si="349"/>
        <v>0</v>
      </c>
      <c r="G344" s="25">
        <f t="shared" si="350"/>
        <v>0</v>
      </c>
      <c r="H344" s="25">
        <f t="shared" si="351"/>
        <v>0</v>
      </c>
      <c r="I344" s="25">
        <f t="shared" si="352"/>
        <v>0</v>
      </c>
      <c r="J344" s="25">
        <f t="shared" si="353"/>
        <v>0</v>
      </c>
      <c r="K344" s="25">
        <f t="shared" si="354"/>
        <v>0</v>
      </c>
      <c r="L344" s="25">
        <f t="shared" si="355"/>
        <v>0</v>
      </c>
      <c r="M344" s="25">
        <f t="shared" si="356"/>
        <v>6.1538461538461586</v>
      </c>
      <c r="N344" s="25">
        <f t="shared" si="357"/>
        <v>0</v>
      </c>
      <c r="O344" s="25">
        <f t="shared" si="358"/>
        <v>9.538461538461533</v>
      </c>
      <c r="P344" s="25">
        <f t="shared" si="359"/>
        <v>18.538461538461526</v>
      </c>
      <c r="Q344" s="25">
        <f t="shared" si="360"/>
        <v>52.384615384615422</v>
      </c>
      <c r="R344" s="25">
        <f t="shared" si="364"/>
        <v>61.769230769230816</v>
      </c>
      <c r="S344" s="25">
        <f t="shared" si="366"/>
        <v>208.15384615384602</v>
      </c>
      <c r="T344" s="25">
        <f t="shared" si="367"/>
        <v>106.7692307692307</v>
      </c>
      <c r="U344" s="25">
        <f t="shared" si="368"/>
        <v>174.07692307692295</v>
      </c>
      <c r="V344" s="25">
        <f t="shared" si="369"/>
        <v>78.615384615384556</v>
      </c>
      <c r="W344" s="25">
        <f t="shared" si="370"/>
        <v>15.076923076923066</v>
      </c>
      <c r="X344" s="25">
        <f t="shared" ref="X344:X362" si="371">VLOOKUP($C$86,$D$3:$K$63,$A$72,0)*(B324-B323)</f>
        <v>0</v>
      </c>
      <c r="Y344" s="25">
        <f>VLOOKUP($C$87,$D$3:$K$63,$A$72,0)*(B323-B322)</f>
        <v>0</v>
      </c>
      <c r="Z344" s="25">
        <f>VLOOKUP($C$88,$D$3:$K$63,$A$72,0)*B322</f>
        <v>0</v>
      </c>
      <c r="AA344" s="25"/>
      <c r="AB344" s="25"/>
      <c r="AC344" s="25"/>
      <c r="AD344" s="25"/>
      <c r="AE344" s="25"/>
      <c r="AF344" s="25"/>
      <c r="AG344" s="25"/>
      <c r="AH344" s="25"/>
      <c r="AI344" s="25"/>
      <c r="AJ344" s="25"/>
      <c r="AK344" s="25"/>
      <c r="AL344" s="25"/>
      <c r="AM344" s="25"/>
      <c r="AN344" s="25"/>
      <c r="AO344" s="25"/>
      <c r="AP344" s="25"/>
      <c r="AQ344" s="25"/>
      <c r="AR344" s="25"/>
      <c r="AS344" s="25"/>
      <c r="AT344" s="25"/>
      <c r="AU344" s="25"/>
      <c r="AV344" s="25"/>
      <c r="AW344" s="25"/>
      <c r="AX344" s="25"/>
      <c r="AY344" s="25"/>
      <c r="AZ344" s="25"/>
      <c r="BA344" s="25"/>
      <c r="BB344" s="25"/>
      <c r="BC344" s="25"/>
      <c r="BD344" s="25"/>
      <c r="BE344" s="25"/>
      <c r="BF344" s="25"/>
      <c r="BG344" s="25"/>
      <c r="BH344" s="25"/>
      <c r="BI344" s="25"/>
      <c r="BJ344" s="25"/>
      <c r="BK344" s="25"/>
      <c r="BL344" s="25"/>
      <c r="BM344" s="21">
        <f t="shared" si="344"/>
        <v>731.07692307692275</v>
      </c>
      <c r="BP344" s="18">
        <v>2022</v>
      </c>
      <c r="BQ344" s="14">
        <f t="shared" si="345"/>
        <v>0</v>
      </c>
      <c r="BR344" s="14">
        <f t="shared" si="345"/>
        <v>0</v>
      </c>
      <c r="BS344" s="14">
        <f t="shared" si="345"/>
        <v>0</v>
      </c>
      <c r="BT344" s="14">
        <f t="shared" si="345"/>
        <v>0</v>
      </c>
      <c r="BU344" s="14">
        <f t="shared" si="345"/>
        <v>0</v>
      </c>
      <c r="BV344" s="14">
        <f t="shared" si="345"/>
        <v>0</v>
      </c>
      <c r="BW344" s="14">
        <f t="shared" si="345"/>
        <v>0</v>
      </c>
      <c r="BX344" s="14">
        <f t="shared" si="345"/>
        <v>0</v>
      </c>
      <c r="BY344" s="14">
        <f t="shared" si="345"/>
        <v>0</v>
      </c>
      <c r="BZ344" s="14">
        <f t="shared" si="345"/>
        <v>8.4175084175084278E-3</v>
      </c>
      <c r="CA344" s="14">
        <f t="shared" si="345"/>
        <v>0</v>
      </c>
      <c r="CB344" s="14">
        <f t="shared" si="345"/>
        <v>1.3047138047138045E-2</v>
      </c>
      <c r="CC344" s="14">
        <f t="shared" si="345"/>
        <v>2.5357744107744103E-2</v>
      </c>
      <c r="CD344" s="14">
        <f t="shared" si="345"/>
        <v>7.1654040404040484E-2</v>
      </c>
      <c r="CE344" s="14">
        <f t="shared" si="345"/>
        <v>8.4490740740740838E-2</v>
      </c>
      <c r="CF344" s="14">
        <f t="shared" si="345"/>
        <v>0.28472222222222215</v>
      </c>
      <c r="CG344" s="14">
        <f t="shared" si="361"/>
        <v>0.146043771043771</v>
      </c>
      <c r="CH344" s="14">
        <f t="shared" si="339"/>
        <v>0.2381102693602693</v>
      </c>
      <c r="CI344" s="14">
        <f t="shared" si="339"/>
        <v>0.10753367003367</v>
      </c>
      <c r="CJ344" s="14">
        <f t="shared" si="339"/>
        <v>2.0622895622895616E-2</v>
      </c>
      <c r="CK344" s="14">
        <f t="shared" si="339"/>
        <v>0</v>
      </c>
      <c r="CL344" s="14">
        <f t="shared" si="339"/>
        <v>0</v>
      </c>
      <c r="CM344" s="14">
        <f t="shared" si="339"/>
        <v>0</v>
      </c>
      <c r="CN344" s="14">
        <f t="shared" si="339"/>
        <v>0</v>
      </c>
      <c r="CO344" s="14">
        <f t="shared" si="339"/>
        <v>0</v>
      </c>
      <c r="CP344" s="14">
        <f t="shared" si="339"/>
        <v>0</v>
      </c>
      <c r="CQ344" s="14">
        <f t="shared" si="339"/>
        <v>0</v>
      </c>
      <c r="CR344" s="14">
        <f t="shared" si="339"/>
        <v>0</v>
      </c>
      <c r="CS344" s="14">
        <f t="shared" si="339"/>
        <v>0</v>
      </c>
      <c r="CT344" s="14">
        <f t="shared" si="339"/>
        <v>0</v>
      </c>
      <c r="CU344" s="14">
        <f t="shared" si="339"/>
        <v>0</v>
      </c>
      <c r="CV344" s="14">
        <f t="shared" si="339"/>
        <v>0</v>
      </c>
      <c r="CW344" s="14">
        <f t="shared" si="339"/>
        <v>0</v>
      </c>
      <c r="CX344" s="14">
        <f t="shared" si="365"/>
        <v>0</v>
      </c>
      <c r="CY344" s="14">
        <f t="shared" si="365"/>
        <v>0</v>
      </c>
      <c r="CZ344" s="14">
        <f t="shared" si="365"/>
        <v>0</v>
      </c>
      <c r="DA344" s="14">
        <f t="shared" si="365"/>
        <v>0</v>
      </c>
      <c r="DB344" s="14">
        <f t="shared" si="365"/>
        <v>0</v>
      </c>
      <c r="DC344" s="14">
        <f t="shared" si="362"/>
        <v>0</v>
      </c>
      <c r="DD344" s="14">
        <f t="shared" si="362"/>
        <v>0</v>
      </c>
      <c r="DE344" s="14">
        <f t="shared" si="362"/>
        <v>0</v>
      </c>
      <c r="DF344" s="14">
        <f t="shared" si="362"/>
        <v>0</v>
      </c>
      <c r="DG344" s="14">
        <f t="shared" si="362"/>
        <v>0</v>
      </c>
      <c r="DH344" s="14">
        <f t="shared" si="362"/>
        <v>0</v>
      </c>
      <c r="DI344" s="14">
        <f t="shared" si="362"/>
        <v>0</v>
      </c>
      <c r="DJ344" s="14">
        <f t="shared" si="362"/>
        <v>0</v>
      </c>
      <c r="DK344" s="14">
        <f t="shared" si="362"/>
        <v>0</v>
      </c>
      <c r="DL344" s="14">
        <f t="shared" si="362"/>
        <v>0</v>
      </c>
      <c r="DM344" s="14">
        <f t="shared" si="362"/>
        <v>0</v>
      </c>
      <c r="DN344" s="14">
        <f t="shared" si="362"/>
        <v>0</v>
      </c>
      <c r="DO344" s="14">
        <f t="shared" si="362"/>
        <v>0</v>
      </c>
      <c r="DP344" s="14">
        <f t="shared" si="362"/>
        <v>0</v>
      </c>
      <c r="DQ344" s="14">
        <f t="shared" si="362"/>
        <v>0</v>
      </c>
      <c r="DR344" s="14">
        <f t="shared" si="362"/>
        <v>0</v>
      </c>
      <c r="DS344" s="14">
        <f t="shared" si="363"/>
        <v>0</v>
      </c>
      <c r="DT344" s="14">
        <f t="shared" si="342"/>
        <v>0</v>
      </c>
      <c r="DU344" s="14">
        <f t="shared" si="342"/>
        <v>0</v>
      </c>
      <c r="DV344" s="14">
        <f t="shared" si="342"/>
        <v>0</v>
      </c>
      <c r="DW344" s="14">
        <f t="shared" si="342"/>
        <v>0</v>
      </c>
      <c r="DX344" s="14">
        <f t="shared" si="342"/>
        <v>0</v>
      </c>
      <c r="DY344" s="14">
        <f t="shared" si="342"/>
        <v>0</v>
      </c>
      <c r="DZ344" s="14">
        <f t="shared" si="346"/>
        <v>0.99999999999999989</v>
      </c>
    </row>
    <row r="345" spans="1:130">
      <c r="C345" s="18">
        <v>2023</v>
      </c>
      <c r="D345" s="25"/>
      <c r="E345" s="25"/>
      <c r="F345" s="25"/>
      <c r="G345" s="25">
        <f t="shared" si="350"/>
        <v>0</v>
      </c>
      <c r="H345" s="25">
        <f t="shared" si="351"/>
        <v>0</v>
      </c>
      <c r="I345" s="25">
        <f t="shared" si="352"/>
        <v>0</v>
      </c>
      <c r="J345" s="25">
        <f t="shared" si="353"/>
        <v>0</v>
      </c>
      <c r="K345" s="25">
        <f t="shared" si="354"/>
        <v>0</v>
      </c>
      <c r="L345" s="25">
        <f t="shared" si="355"/>
        <v>0</v>
      </c>
      <c r="M345" s="25">
        <f t="shared" si="356"/>
        <v>1.7763568394002505E-14</v>
      </c>
      <c r="N345" s="25">
        <f t="shared" si="357"/>
        <v>0</v>
      </c>
      <c r="O345" s="25">
        <f t="shared" si="358"/>
        <v>9.5384615384615454</v>
      </c>
      <c r="P345" s="25">
        <f t="shared" si="359"/>
        <v>18.538461538461526</v>
      </c>
      <c r="Q345" s="25">
        <f t="shared" si="360"/>
        <v>52.384615384615351</v>
      </c>
      <c r="R345" s="25">
        <f t="shared" si="364"/>
        <v>61.769230769230816</v>
      </c>
      <c r="S345" s="25">
        <f t="shared" si="366"/>
        <v>208.1538461538463</v>
      </c>
      <c r="T345" s="25">
        <f t="shared" si="367"/>
        <v>106.7692307692307</v>
      </c>
      <c r="U345" s="25">
        <f t="shared" si="368"/>
        <v>174.07692307692295</v>
      </c>
      <c r="V345" s="25">
        <f t="shared" si="369"/>
        <v>78.615384615384556</v>
      </c>
      <c r="W345" s="25">
        <f t="shared" si="370"/>
        <v>15.076923076923066</v>
      </c>
      <c r="X345" s="25">
        <f t="shared" si="371"/>
        <v>0</v>
      </c>
      <c r="Y345" s="25">
        <f t="shared" ref="Y345:Y363" si="372">VLOOKUP($C$87,$D$3:$K$63,$A$72,0)*(B324-B323)</f>
        <v>0</v>
      </c>
      <c r="Z345" s="25">
        <f>VLOOKUP($C$88,$D$3:$K$63,$A$72,0)*(B323-B322)</f>
        <v>0</v>
      </c>
      <c r="AA345" s="25">
        <f>VLOOKUP($C$89,$D$3:$K$63,$A$72,0)*B322</f>
        <v>0</v>
      </c>
      <c r="AB345" s="25"/>
      <c r="AC345" s="25"/>
      <c r="AD345" s="25"/>
      <c r="AE345" s="25"/>
      <c r="AF345" s="25"/>
      <c r="AG345" s="25"/>
      <c r="AH345" s="25"/>
      <c r="AI345" s="25"/>
      <c r="AJ345" s="25"/>
      <c r="AK345" s="25"/>
      <c r="AL345" s="25"/>
      <c r="AM345" s="25"/>
      <c r="AN345" s="25"/>
      <c r="AO345" s="25"/>
      <c r="AP345" s="25"/>
      <c r="AQ345" s="25"/>
      <c r="AR345" s="25"/>
      <c r="AS345" s="25"/>
      <c r="AT345" s="25"/>
      <c r="AU345" s="25"/>
      <c r="AV345" s="25"/>
      <c r="AW345" s="25"/>
      <c r="AX345" s="25"/>
      <c r="AY345" s="25"/>
      <c r="AZ345" s="25"/>
      <c r="BA345" s="25"/>
      <c r="BB345" s="25"/>
      <c r="BC345" s="25"/>
      <c r="BD345" s="25"/>
      <c r="BE345" s="25"/>
      <c r="BF345" s="25"/>
      <c r="BG345" s="25"/>
      <c r="BH345" s="25"/>
      <c r="BI345" s="25"/>
      <c r="BJ345" s="25"/>
      <c r="BK345" s="25"/>
      <c r="BL345" s="25"/>
      <c r="BM345" s="21">
        <f t="shared" si="344"/>
        <v>724.92307692307691</v>
      </c>
      <c r="BP345" s="18">
        <v>2023</v>
      </c>
      <c r="BQ345" s="14">
        <f t="shared" si="345"/>
        <v>0</v>
      </c>
      <c r="BR345" s="14">
        <f t="shared" si="345"/>
        <v>0</v>
      </c>
      <c r="BS345" s="14">
        <f t="shared" si="345"/>
        <v>0</v>
      </c>
      <c r="BT345" s="14">
        <f t="shared" si="345"/>
        <v>0</v>
      </c>
      <c r="BU345" s="14">
        <f t="shared" si="345"/>
        <v>0</v>
      </c>
      <c r="BV345" s="14">
        <f t="shared" si="345"/>
        <v>0</v>
      </c>
      <c r="BW345" s="14">
        <f t="shared" si="345"/>
        <v>0</v>
      </c>
      <c r="BX345" s="14">
        <f t="shared" si="345"/>
        <v>0</v>
      </c>
      <c r="BY345" s="14">
        <f t="shared" si="345"/>
        <v>0</v>
      </c>
      <c r="BZ345" s="14">
        <f t="shared" si="345"/>
        <v>2.4504073548602776E-17</v>
      </c>
      <c r="CA345" s="14">
        <f t="shared" si="345"/>
        <v>0</v>
      </c>
      <c r="CB345" s="14">
        <f t="shared" si="345"/>
        <v>1.3157894736842115E-2</v>
      </c>
      <c r="CC345" s="14">
        <f t="shared" si="345"/>
        <v>2.5573005093378592E-2</v>
      </c>
      <c r="CD345" s="14">
        <f t="shared" si="345"/>
        <v>7.226230899830216E-2</v>
      </c>
      <c r="CE345" s="14">
        <f t="shared" si="345"/>
        <v>8.520797962648563E-2</v>
      </c>
      <c r="CF345" s="14">
        <f t="shared" si="345"/>
        <v>0.28713921901528033</v>
      </c>
      <c r="CG345" s="14">
        <f t="shared" si="361"/>
        <v>0.147283531409168</v>
      </c>
      <c r="CH345" s="14">
        <f t="shared" si="339"/>
        <v>0.24013157894736825</v>
      </c>
      <c r="CI345" s="14">
        <f t="shared" si="339"/>
        <v>0.10844651952461792</v>
      </c>
      <c r="CJ345" s="14">
        <f t="shared" si="339"/>
        <v>2.0797962648556861E-2</v>
      </c>
      <c r="CK345" s="14">
        <f t="shared" si="339"/>
        <v>0</v>
      </c>
      <c r="CL345" s="14">
        <f t="shared" si="339"/>
        <v>0</v>
      </c>
      <c r="CM345" s="14">
        <f t="shared" si="339"/>
        <v>0</v>
      </c>
      <c r="CN345" s="14">
        <f t="shared" si="339"/>
        <v>0</v>
      </c>
      <c r="CO345" s="14">
        <f t="shared" si="339"/>
        <v>0</v>
      </c>
      <c r="CP345" s="14">
        <f t="shared" si="339"/>
        <v>0</v>
      </c>
      <c r="CQ345" s="14">
        <f t="shared" si="339"/>
        <v>0</v>
      </c>
      <c r="CR345" s="14">
        <f t="shared" si="339"/>
        <v>0</v>
      </c>
      <c r="CS345" s="14">
        <f t="shared" si="339"/>
        <v>0</v>
      </c>
      <c r="CT345" s="14">
        <f t="shared" si="339"/>
        <v>0</v>
      </c>
      <c r="CU345" s="14">
        <f t="shared" si="339"/>
        <v>0</v>
      </c>
      <c r="CV345" s="14">
        <f t="shared" si="339"/>
        <v>0</v>
      </c>
      <c r="CW345" s="14">
        <f t="shared" si="339"/>
        <v>0</v>
      </c>
      <c r="CX345" s="14">
        <f t="shared" si="365"/>
        <v>0</v>
      </c>
      <c r="CY345" s="14">
        <f t="shared" si="365"/>
        <v>0</v>
      </c>
      <c r="CZ345" s="14">
        <f t="shared" si="365"/>
        <v>0</v>
      </c>
      <c r="DA345" s="14">
        <f t="shared" si="365"/>
        <v>0</v>
      </c>
      <c r="DB345" s="14">
        <f t="shared" si="365"/>
        <v>0</v>
      </c>
      <c r="DC345" s="14">
        <f t="shared" si="362"/>
        <v>0</v>
      </c>
      <c r="DD345" s="14">
        <f t="shared" si="362"/>
        <v>0</v>
      </c>
      <c r="DE345" s="14">
        <f t="shared" si="362"/>
        <v>0</v>
      </c>
      <c r="DF345" s="14">
        <f t="shared" si="362"/>
        <v>0</v>
      </c>
      <c r="DG345" s="14">
        <f t="shared" si="362"/>
        <v>0</v>
      </c>
      <c r="DH345" s="14">
        <f t="shared" si="362"/>
        <v>0</v>
      </c>
      <c r="DI345" s="14">
        <f t="shared" si="362"/>
        <v>0</v>
      </c>
      <c r="DJ345" s="14">
        <f t="shared" si="362"/>
        <v>0</v>
      </c>
      <c r="DK345" s="14">
        <f t="shared" si="362"/>
        <v>0</v>
      </c>
      <c r="DL345" s="14">
        <f t="shared" si="362"/>
        <v>0</v>
      </c>
      <c r="DM345" s="14">
        <f t="shared" si="362"/>
        <v>0</v>
      </c>
      <c r="DN345" s="14">
        <f t="shared" si="362"/>
        <v>0</v>
      </c>
      <c r="DO345" s="14">
        <f t="shared" si="362"/>
        <v>0</v>
      </c>
      <c r="DP345" s="14">
        <f t="shared" si="362"/>
        <v>0</v>
      </c>
      <c r="DQ345" s="14">
        <f t="shared" si="362"/>
        <v>0</v>
      </c>
      <c r="DR345" s="14">
        <f t="shared" si="362"/>
        <v>0</v>
      </c>
      <c r="DS345" s="14">
        <f t="shared" si="363"/>
        <v>0</v>
      </c>
      <c r="DT345" s="14">
        <f t="shared" si="342"/>
        <v>0</v>
      </c>
      <c r="DU345" s="14">
        <f t="shared" si="342"/>
        <v>0</v>
      </c>
      <c r="DV345" s="14">
        <f t="shared" si="342"/>
        <v>0</v>
      </c>
      <c r="DW345" s="14">
        <f t="shared" si="342"/>
        <v>0</v>
      </c>
      <c r="DX345" s="14">
        <f t="shared" si="342"/>
        <v>0</v>
      </c>
      <c r="DY345" s="14">
        <f t="shared" si="342"/>
        <v>0</v>
      </c>
      <c r="DZ345" s="14">
        <f t="shared" si="346"/>
        <v>0.99999999999999978</v>
      </c>
    </row>
    <row r="346" spans="1:130">
      <c r="C346" s="18">
        <v>2024</v>
      </c>
      <c r="D346" s="25"/>
      <c r="E346" s="25"/>
      <c r="F346" s="25"/>
      <c r="G346" s="25"/>
      <c r="H346" s="25">
        <f t="shared" si="351"/>
        <v>0</v>
      </c>
      <c r="I346" s="25">
        <f t="shared" si="352"/>
        <v>0</v>
      </c>
      <c r="J346" s="25">
        <f t="shared" si="353"/>
        <v>0</v>
      </c>
      <c r="K346" s="25">
        <f t="shared" si="354"/>
        <v>0</v>
      </c>
      <c r="L346" s="25">
        <f t="shared" si="355"/>
        <v>0</v>
      </c>
      <c r="M346" s="25">
        <f t="shared" si="356"/>
        <v>0</v>
      </c>
      <c r="N346" s="25">
        <f t="shared" si="357"/>
        <v>0</v>
      </c>
      <c r="O346" s="25">
        <f t="shared" si="358"/>
        <v>9.5384615384615454</v>
      </c>
      <c r="P346" s="25">
        <f t="shared" si="359"/>
        <v>18.538461538461554</v>
      </c>
      <c r="Q346" s="25">
        <f t="shared" si="360"/>
        <v>52.384615384615351</v>
      </c>
      <c r="R346" s="25">
        <f t="shared" si="364"/>
        <v>61.769230769230731</v>
      </c>
      <c r="S346" s="25">
        <f t="shared" si="366"/>
        <v>208.1538461538463</v>
      </c>
      <c r="T346" s="25">
        <f t="shared" si="367"/>
        <v>106.76923076923086</v>
      </c>
      <c r="U346" s="25">
        <f t="shared" si="368"/>
        <v>174.07692307692295</v>
      </c>
      <c r="V346" s="25">
        <f t="shared" si="369"/>
        <v>78.615384615384556</v>
      </c>
      <c r="W346" s="25">
        <f t="shared" si="370"/>
        <v>15.076923076923066</v>
      </c>
      <c r="X346" s="25">
        <f t="shared" si="371"/>
        <v>0</v>
      </c>
      <c r="Y346" s="25">
        <f t="shared" si="372"/>
        <v>0</v>
      </c>
      <c r="Z346" s="25">
        <f t="shared" ref="Z346:Z364" si="373">VLOOKUP($C$88,$D$3:$K$63,$A$72,0)*(B324-B323)</f>
        <v>0</v>
      </c>
      <c r="AA346" s="25">
        <f>VLOOKUP($C$89,$D$3:$K$63,$A$72,0)*(B323-B322)</f>
        <v>0</v>
      </c>
      <c r="AB346" s="25">
        <f>VLOOKUP($C$90,$D$3:$K$63,$A$72,0)*B322</f>
        <v>0</v>
      </c>
      <c r="AC346" s="25"/>
      <c r="AD346" s="25"/>
      <c r="AE346" s="25"/>
      <c r="AF346" s="25"/>
      <c r="AG346" s="25"/>
      <c r="AH346" s="25"/>
      <c r="AI346" s="25"/>
      <c r="AJ346" s="25"/>
      <c r="AK346" s="25"/>
      <c r="AL346" s="25"/>
      <c r="AM346" s="25"/>
      <c r="AN346" s="25"/>
      <c r="AO346" s="25"/>
      <c r="AP346" s="25"/>
      <c r="AQ346" s="25"/>
      <c r="AR346" s="25"/>
      <c r="AS346" s="25"/>
      <c r="AT346" s="25"/>
      <c r="AU346" s="25"/>
      <c r="AV346" s="25"/>
      <c r="AW346" s="25"/>
      <c r="AX346" s="25"/>
      <c r="AY346" s="25"/>
      <c r="AZ346" s="25"/>
      <c r="BA346" s="25"/>
      <c r="BB346" s="25"/>
      <c r="BC346" s="25"/>
      <c r="BD346" s="25"/>
      <c r="BE346" s="25"/>
      <c r="BF346" s="25"/>
      <c r="BG346" s="25"/>
      <c r="BH346" s="25"/>
      <c r="BI346" s="25"/>
      <c r="BJ346" s="25"/>
      <c r="BK346" s="25"/>
      <c r="BL346" s="25"/>
      <c r="BM346" s="21">
        <f t="shared" si="344"/>
        <v>724.92307692307691</v>
      </c>
      <c r="BP346" s="18">
        <v>2024</v>
      </c>
      <c r="BQ346" s="14">
        <f t="shared" si="345"/>
        <v>0</v>
      </c>
      <c r="BR346" s="14">
        <f t="shared" si="345"/>
        <v>0</v>
      </c>
      <c r="BS346" s="14">
        <f t="shared" si="345"/>
        <v>0</v>
      </c>
      <c r="BT346" s="14">
        <f t="shared" si="345"/>
        <v>0</v>
      </c>
      <c r="BU346" s="14">
        <f t="shared" si="345"/>
        <v>0</v>
      </c>
      <c r="BV346" s="14">
        <f t="shared" si="345"/>
        <v>0</v>
      </c>
      <c r="BW346" s="14">
        <f t="shared" si="345"/>
        <v>0</v>
      </c>
      <c r="BX346" s="14">
        <f t="shared" si="345"/>
        <v>0</v>
      </c>
      <c r="BY346" s="14">
        <f t="shared" si="345"/>
        <v>0</v>
      </c>
      <c r="BZ346" s="14">
        <f t="shared" si="345"/>
        <v>0</v>
      </c>
      <c r="CA346" s="14">
        <f t="shared" si="345"/>
        <v>0</v>
      </c>
      <c r="CB346" s="14">
        <f t="shared" si="345"/>
        <v>1.3157894736842115E-2</v>
      </c>
      <c r="CC346" s="14">
        <f t="shared" si="345"/>
        <v>2.5573005093378631E-2</v>
      </c>
      <c r="CD346" s="14">
        <f t="shared" si="345"/>
        <v>7.226230899830216E-2</v>
      </c>
      <c r="CE346" s="14">
        <f t="shared" si="345"/>
        <v>8.5207979626485519E-2</v>
      </c>
      <c r="CF346" s="14">
        <f t="shared" si="345"/>
        <v>0.28713921901528033</v>
      </c>
      <c r="CG346" s="14">
        <f t="shared" si="361"/>
        <v>0.14728353140916822</v>
      </c>
      <c r="CH346" s="14">
        <f t="shared" si="339"/>
        <v>0.24013157894736825</v>
      </c>
      <c r="CI346" s="14">
        <f t="shared" si="339"/>
        <v>0.10844651952461792</v>
      </c>
      <c r="CJ346" s="14">
        <f t="shared" si="339"/>
        <v>2.0797962648556861E-2</v>
      </c>
      <c r="CK346" s="14">
        <f t="shared" si="339"/>
        <v>0</v>
      </c>
      <c r="CL346" s="14">
        <f t="shared" si="339"/>
        <v>0</v>
      </c>
      <c r="CM346" s="14">
        <f t="shared" si="339"/>
        <v>0</v>
      </c>
      <c r="CN346" s="14">
        <f t="shared" si="339"/>
        <v>0</v>
      </c>
      <c r="CO346" s="14">
        <f t="shared" si="339"/>
        <v>0</v>
      </c>
      <c r="CP346" s="14">
        <f t="shared" si="339"/>
        <v>0</v>
      </c>
      <c r="CQ346" s="14">
        <f t="shared" si="339"/>
        <v>0</v>
      </c>
      <c r="CR346" s="14">
        <f t="shared" si="339"/>
        <v>0</v>
      </c>
      <c r="CS346" s="14">
        <f t="shared" si="339"/>
        <v>0</v>
      </c>
      <c r="CT346" s="14">
        <f t="shared" si="339"/>
        <v>0</v>
      </c>
      <c r="CU346" s="14">
        <f t="shared" si="339"/>
        <v>0</v>
      </c>
      <c r="CV346" s="14">
        <f t="shared" si="339"/>
        <v>0</v>
      </c>
      <c r="CW346" s="14">
        <f t="shared" si="339"/>
        <v>0</v>
      </c>
      <c r="CX346" s="14">
        <f t="shared" si="365"/>
        <v>0</v>
      </c>
      <c r="CY346" s="14">
        <f t="shared" si="365"/>
        <v>0</v>
      </c>
      <c r="CZ346" s="14">
        <f t="shared" si="365"/>
        <v>0</v>
      </c>
      <c r="DA346" s="14">
        <f t="shared" si="365"/>
        <v>0</v>
      </c>
      <c r="DB346" s="14">
        <f t="shared" si="365"/>
        <v>0</v>
      </c>
      <c r="DC346" s="14">
        <f t="shared" si="362"/>
        <v>0</v>
      </c>
      <c r="DD346" s="14">
        <f t="shared" si="362"/>
        <v>0</v>
      </c>
      <c r="DE346" s="14">
        <f t="shared" si="362"/>
        <v>0</v>
      </c>
      <c r="DF346" s="14">
        <f t="shared" si="362"/>
        <v>0</v>
      </c>
      <c r="DG346" s="14">
        <f t="shared" si="362"/>
        <v>0</v>
      </c>
      <c r="DH346" s="14">
        <f t="shared" si="362"/>
        <v>0</v>
      </c>
      <c r="DI346" s="14">
        <f t="shared" si="362"/>
        <v>0</v>
      </c>
      <c r="DJ346" s="14">
        <f t="shared" si="362"/>
        <v>0</v>
      </c>
      <c r="DK346" s="14">
        <f t="shared" si="362"/>
        <v>0</v>
      </c>
      <c r="DL346" s="14">
        <f t="shared" si="362"/>
        <v>0</v>
      </c>
      <c r="DM346" s="14">
        <f t="shared" si="362"/>
        <v>0</v>
      </c>
      <c r="DN346" s="14">
        <f t="shared" si="362"/>
        <v>0</v>
      </c>
      <c r="DO346" s="14">
        <f t="shared" si="362"/>
        <v>0</v>
      </c>
      <c r="DP346" s="14">
        <f t="shared" si="362"/>
        <v>0</v>
      </c>
      <c r="DQ346" s="14">
        <f t="shared" si="362"/>
        <v>0</v>
      </c>
      <c r="DR346" s="14">
        <f t="shared" si="362"/>
        <v>0</v>
      </c>
      <c r="DS346" s="14">
        <f t="shared" si="363"/>
        <v>0</v>
      </c>
      <c r="DT346" s="14">
        <f t="shared" si="342"/>
        <v>0</v>
      </c>
      <c r="DU346" s="14">
        <f t="shared" si="342"/>
        <v>0</v>
      </c>
      <c r="DV346" s="14">
        <f t="shared" si="342"/>
        <v>0</v>
      </c>
      <c r="DW346" s="14">
        <f t="shared" si="342"/>
        <v>0</v>
      </c>
      <c r="DX346" s="14">
        <f t="shared" si="342"/>
        <v>0</v>
      </c>
      <c r="DY346" s="14">
        <f t="shared" si="342"/>
        <v>0</v>
      </c>
      <c r="DZ346" s="14">
        <f t="shared" si="346"/>
        <v>1</v>
      </c>
    </row>
    <row r="347" spans="1:130">
      <c r="C347" s="18">
        <v>2025</v>
      </c>
      <c r="D347" s="25"/>
      <c r="E347" s="25"/>
      <c r="F347" s="25"/>
      <c r="G347" s="25"/>
      <c r="H347" s="25"/>
      <c r="I347" s="25">
        <f t="shared" si="352"/>
        <v>0</v>
      </c>
      <c r="J347" s="25">
        <f t="shared" si="353"/>
        <v>0</v>
      </c>
      <c r="K347" s="25">
        <f t="shared" si="354"/>
        <v>0</v>
      </c>
      <c r="L347" s="25">
        <f t="shared" si="355"/>
        <v>0</v>
      </c>
      <c r="M347" s="25">
        <f t="shared" si="356"/>
        <v>0</v>
      </c>
      <c r="N347" s="25">
        <f t="shared" si="357"/>
        <v>0</v>
      </c>
      <c r="O347" s="25">
        <f t="shared" si="358"/>
        <v>2.7533531010703882E-14</v>
      </c>
      <c r="P347" s="25">
        <f t="shared" si="359"/>
        <v>18.538461538461554</v>
      </c>
      <c r="Q347" s="25">
        <f t="shared" si="360"/>
        <v>52.384615384615422</v>
      </c>
      <c r="R347" s="25">
        <f t="shared" si="364"/>
        <v>61.769230769230731</v>
      </c>
      <c r="S347" s="25">
        <f t="shared" si="366"/>
        <v>208.15384615384602</v>
      </c>
      <c r="T347" s="25">
        <f t="shared" si="367"/>
        <v>106.76923076923086</v>
      </c>
      <c r="U347" s="25">
        <f t="shared" si="368"/>
        <v>174.07692307692321</v>
      </c>
      <c r="V347" s="25">
        <f t="shared" si="369"/>
        <v>78.615384615384556</v>
      </c>
      <c r="W347" s="25">
        <f t="shared" si="370"/>
        <v>15.076923076923066</v>
      </c>
      <c r="X347" s="25">
        <f t="shared" si="371"/>
        <v>0</v>
      </c>
      <c r="Y347" s="25">
        <f t="shared" si="372"/>
        <v>0</v>
      </c>
      <c r="Z347" s="25">
        <f t="shared" si="373"/>
        <v>0</v>
      </c>
      <c r="AA347" s="25">
        <f t="shared" ref="AA347:AA365" si="374">VLOOKUP($C$89,$D$3:$K$63,$A$72,0)*(B324-B323)</f>
        <v>0</v>
      </c>
      <c r="AB347" s="25">
        <f>VLOOKUP($C$90,$D$3:$K$63,$A$72,0)*(B323-B322)</f>
        <v>0</v>
      </c>
      <c r="AC347" s="25">
        <f>VLOOKUP($C$91,$D$3:$K$63,$A$72,0)*B322</f>
        <v>0</v>
      </c>
      <c r="AD347" s="25"/>
      <c r="AE347" s="25"/>
      <c r="AF347" s="25"/>
      <c r="AG347" s="25"/>
      <c r="AH347" s="25"/>
      <c r="AI347" s="25"/>
      <c r="AJ347" s="25"/>
      <c r="AK347" s="25"/>
      <c r="AL347" s="25"/>
      <c r="AM347" s="25"/>
      <c r="AN347" s="25"/>
      <c r="AO347" s="25"/>
      <c r="AP347" s="25"/>
      <c r="AQ347" s="25"/>
      <c r="AR347" s="25"/>
      <c r="AS347" s="25"/>
      <c r="AT347" s="25"/>
      <c r="AU347" s="25"/>
      <c r="AV347" s="25"/>
      <c r="AW347" s="25"/>
      <c r="AX347" s="25"/>
      <c r="AY347" s="25"/>
      <c r="AZ347" s="25"/>
      <c r="BA347" s="25"/>
      <c r="BB347" s="25"/>
      <c r="BC347" s="25"/>
      <c r="BD347" s="25"/>
      <c r="BE347" s="25"/>
      <c r="BF347" s="25"/>
      <c r="BG347" s="25"/>
      <c r="BH347" s="25"/>
      <c r="BI347" s="25"/>
      <c r="BJ347" s="25"/>
      <c r="BK347" s="25"/>
      <c r="BL347" s="25"/>
      <c r="BM347" s="21">
        <f t="shared" si="344"/>
        <v>715.38461538461547</v>
      </c>
      <c r="BP347" s="18">
        <v>2025</v>
      </c>
      <c r="BQ347" s="14">
        <f t="shared" si="345"/>
        <v>0</v>
      </c>
      <c r="BR347" s="14">
        <f t="shared" si="345"/>
        <v>0</v>
      </c>
      <c r="BS347" s="14">
        <f t="shared" si="345"/>
        <v>0</v>
      </c>
      <c r="BT347" s="14">
        <f t="shared" si="345"/>
        <v>0</v>
      </c>
      <c r="BU347" s="14">
        <f t="shared" si="345"/>
        <v>0</v>
      </c>
      <c r="BV347" s="14">
        <f t="shared" si="345"/>
        <v>0</v>
      </c>
      <c r="BW347" s="14">
        <f t="shared" si="345"/>
        <v>0</v>
      </c>
      <c r="BX347" s="14">
        <f t="shared" si="345"/>
        <v>0</v>
      </c>
      <c r="BY347" s="14">
        <f t="shared" si="345"/>
        <v>0</v>
      </c>
      <c r="BZ347" s="14">
        <f t="shared" si="345"/>
        <v>0</v>
      </c>
      <c r="CA347" s="14">
        <f t="shared" si="345"/>
        <v>0</v>
      </c>
      <c r="CB347" s="14">
        <f t="shared" si="345"/>
        <v>3.8487731520338755E-17</v>
      </c>
      <c r="CC347" s="14">
        <f t="shared" si="345"/>
        <v>2.5913978494623676E-2</v>
      </c>
      <c r="CD347" s="14">
        <f t="shared" si="345"/>
        <v>7.3225806451612946E-2</v>
      </c>
      <c r="CE347" s="14">
        <f t="shared" si="345"/>
        <v>8.6344086021505312E-2</v>
      </c>
      <c r="CF347" s="14">
        <f t="shared" si="345"/>
        <v>0.29096774193548364</v>
      </c>
      <c r="CG347" s="14">
        <f t="shared" si="361"/>
        <v>0.14924731182795709</v>
      </c>
      <c r="CH347" s="14">
        <f t="shared" si="339"/>
        <v>0.24333333333333348</v>
      </c>
      <c r="CI347" s="14">
        <f t="shared" si="339"/>
        <v>0.10989247311827947</v>
      </c>
      <c r="CJ347" s="14">
        <f t="shared" si="339"/>
        <v>2.1075268817204285E-2</v>
      </c>
      <c r="CK347" s="14">
        <f t="shared" si="339"/>
        <v>0</v>
      </c>
      <c r="CL347" s="14">
        <f t="shared" si="339"/>
        <v>0</v>
      </c>
      <c r="CM347" s="14">
        <f t="shared" si="339"/>
        <v>0</v>
      </c>
      <c r="CN347" s="14">
        <f t="shared" si="339"/>
        <v>0</v>
      </c>
      <c r="CO347" s="14">
        <f t="shared" si="339"/>
        <v>0</v>
      </c>
      <c r="CP347" s="14">
        <f t="shared" si="339"/>
        <v>0</v>
      </c>
      <c r="CQ347" s="14">
        <f t="shared" si="339"/>
        <v>0</v>
      </c>
      <c r="CR347" s="14">
        <f t="shared" si="339"/>
        <v>0</v>
      </c>
      <c r="CS347" s="14">
        <f t="shared" si="339"/>
        <v>0</v>
      </c>
      <c r="CT347" s="14">
        <f t="shared" si="339"/>
        <v>0</v>
      </c>
      <c r="CU347" s="14">
        <f t="shared" si="339"/>
        <v>0</v>
      </c>
      <c r="CV347" s="14">
        <f t="shared" si="339"/>
        <v>0</v>
      </c>
      <c r="CW347" s="14">
        <f t="shared" si="339"/>
        <v>0</v>
      </c>
      <c r="CX347" s="14">
        <f t="shared" si="365"/>
        <v>0</v>
      </c>
      <c r="CY347" s="14">
        <f t="shared" si="365"/>
        <v>0</v>
      </c>
      <c r="CZ347" s="14">
        <f t="shared" si="365"/>
        <v>0</v>
      </c>
      <c r="DA347" s="14">
        <f t="shared" si="365"/>
        <v>0</v>
      </c>
      <c r="DB347" s="14">
        <f t="shared" si="365"/>
        <v>0</v>
      </c>
      <c r="DC347" s="14">
        <f t="shared" si="362"/>
        <v>0</v>
      </c>
      <c r="DD347" s="14">
        <f t="shared" si="362"/>
        <v>0</v>
      </c>
      <c r="DE347" s="14">
        <f t="shared" si="362"/>
        <v>0</v>
      </c>
      <c r="DF347" s="14">
        <f t="shared" si="362"/>
        <v>0</v>
      </c>
      <c r="DG347" s="14">
        <f t="shared" si="362"/>
        <v>0</v>
      </c>
      <c r="DH347" s="14">
        <f t="shared" si="362"/>
        <v>0</v>
      </c>
      <c r="DI347" s="14">
        <f t="shared" si="362"/>
        <v>0</v>
      </c>
      <c r="DJ347" s="14">
        <f t="shared" si="362"/>
        <v>0</v>
      </c>
      <c r="DK347" s="14">
        <f t="shared" si="362"/>
        <v>0</v>
      </c>
      <c r="DL347" s="14">
        <f t="shared" si="362"/>
        <v>0</v>
      </c>
      <c r="DM347" s="14">
        <f t="shared" si="362"/>
        <v>0</v>
      </c>
      <c r="DN347" s="14">
        <f t="shared" si="362"/>
        <v>0</v>
      </c>
      <c r="DO347" s="14">
        <f t="shared" si="362"/>
        <v>0</v>
      </c>
      <c r="DP347" s="14">
        <f t="shared" si="362"/>
        <v>0</v>
      </c>
      <c r="DQ347" s="14">
        <f t="shared" si="362"/>
        <v>0</v>
      </c>
      <c r="DR347" s="14">
        <f t="shared" si="362"/>
        <v>0</v>
      </c>
      <c r="DS347" s="14">
        <f t="shared" si="363"/>
        <v>0</v>
      </c>
      <c r="DT347" s="14">
        <f t="shared" si="342"/>
        <v>0</v>
      </c>
      <c r="DU347" s="14">
        <f t="shared" si="342"/>
        <v>0</v>
      </c>
      <c r="DV347" s="14">
        <f t="shared" si="342"/>
        <v>0</v>
      </c>
      <c r="DW347" s="14">
        <f t="shared" si="342"/>
        <v>0</v>
      </c>
      <c r="DX347" s="14">
        <f t="shared" si="342"/>
        <v>0</v>
      </c>
      <c r="DY347" s="14">
        <f t="shared" si="342"/>
        <v>0</v>
      </c>
      <c r="DZ347" s="14">
        <f t="shared" si="346"/>
        <v>0.99999999999999978</v>
      </c>
    </row>
    <row r="348" spans="1:130">
      <c r="C348" s="18">
        <v>2026</v>
      </c>
      <c r="D348" s="25"/>
      <c r="E348" s="25"/>
      <c r="F348" s="25"/>
      <c r="G348" s="25"/>
      <c r="H348" s="25"/>
      <c r="I348" s="25"/>
      <c r="J348" s="25">
        <f t="shared" si="353"/>
        <v>0</v>
      </c>
      <c r="K348" s="25">
        <f t="shared" si="354"/>
        <v>0</v>
      </c>
      <c r="L348" s="25">
        <f t="shared" si="355"/>
        <v>0</v>
      </c>
      <c r="M348" s="25">
        <f t="shared" si="356"/>
        <v>0</v>
      </c>
      <c r="N348" s="25">
        <f t="shared" si="357"/>
        <v>0</v>
      </c>
      <c r="O348" s="25">
        <f t="shared" si="358"/>
        <v>0</v>
      </c>
      <c r="P348" s="25">
        <f t="shared" si="359"/>
        <v>5.3512749786932545E-14</v>
      </c>
      <c r="Q348" s="25">
        <f t="shared" si="360"/>
        <v>52.384615384615422</v>
      </c>
      <c r="R348" s="25">
        <f t="shared" si="364"/>
        <v>61.769230769230816</v>
      </c>
      <c r="S348" s="25">
        <f t="shared" si="366"/>
        <v>208.15384615384602</v>
      </c>
      <c r="T348" s="25">
        <f t="shared" si="367"/>
        <v>106.7692307692307</v>
      </c>
      <c r="U348" s="25">
        <f t="shared" si="368"/>
        <v>174.07692307692321</v>
      </c>
      <c r="V348" s="25">
        <f t="shared" si="369"/>
        <v>78.61538461538467</v>
      </c>
      <c r="W348" s="25">
        <f t="shared" si="370"/>
        <v>15.076923076923066</v>
      </c>
      <c r="X348" s="25">
        <f t="shared" si="371"/>
        <v>0</v>
      </c>
      <c r="Y348" s="25">
        <f t="shared" si="372"/>
        <v>0</v>
      </c>
      <c r="Z348" s="25">
        <f t="shared" si="373"/>
        <v>0</v>
      </c>
      <c r="AA348" s="25">
        <f t="shared" si="374"/>
        <v>0</v>
      </c>
      <c r="AB348" s="25">
        <f t="shared" ref="AB348:AB366" si="375">VLOOKUP($C$90,$D$3:$K$63,$A$72,0)*(B324-B323)</f>
        <v>0</v>
      </c>
      <c r="AC348" s="25">
        <f>VLOOKUP($C$91,$D$3:$K$63,$A$72,0)*(B323-B322)</f>
        <v>0</v>
      </c>
      <c r="AD348" s="25">
        <f>VLOOKUP($C$92,$D$3:$K$63,$A$72,0)*B322</f>
        <v>0</v>
      </c>
      <c r="AE348" s="25"/>
      <c r="AF348" s="25"/>
      <c r="AG348" s="25"/>
      <c r="AH348" s="25"/>
      <c r="AI348" s="25"/>
      <c r="AJ348" s="25"/>
      <c r="AK348" s="25"/>
      <c r="AL348" s="25"/>
      <c r="AM348" s="25"/>
      <c r="AN348" s="25"/>
      <c r="AO348" s="25"/>
      <c r="AP348" s="25"/>
      <c r="AQ348" s="25"/>
      <c r="AR348" s="25"/>
      <c r="AS348" s="25"/>
      <c r="AT348" s="25"/>
      <c r="AU348" s="25"/>
      <c r="AV348" s="25"/>
      <c r="AW348" s="25"/>
      <c r="AX348" s="25"/>
      <c r="AY348" s="25"/>
      <c r="AZ348" s="25"/>
      <c r="BA348" s="25"/>
      <c r="BB348" s="25"/>
      <c r="BC348" s="25"/>
      <c r="BD348" s="25"/>
      <c r="BE348" s="25"/>
      <c r="BF348" s="25"/>
      <c r="BG348" s="25"/>
      <c r="BH348" s="25"/>
      <c r="BI348" s="25"/>
      <c r="BJ348" s="25"/>
      <c r="BK348" s="25"/>
      <c r="BL348" s="25"/>
      <c r="BM348" s="21">
        <f t="shared" si="344"/>
        <v>696.84615384615392</v>
      </c>
      <c r="BP348" s="18">
        <v>2026</v>
      </c>
      <c r="BQ348" s="14">
        <f t="shared" si="345"/>
        <v>0</v>
      </c>
      <c r="BR348" s="14">
        <f t="shared" si="345"/>
        <v>0</v>
      </c>
      <c r="BS348" s="14">
        <f t="shared" si="345"/>
        <v>0</v>
      </c>
      <c r="BT348" s="14">
        <f t="shared" si="345"/>
        <v>0</v>
      </c>
      <c r="BU348" s="14">
        <f t="shared" si="345"/>
        <v>0</v>
      </c>
      <c r="BV348" s="14">
        <f t="shared" si="345"/>
        <v>0</v>
      </c>
      <c r="BW348" s="14">
        <f t="shared" si="345"/>
        <v>0</v>
      </c>
      <c r="BX348" s="14">
        <f t="shared" si="345"/>
        <v>0</v>
      </c>
      <c r="BY348" s="14">
        <f t="shared" si="345"/>
        <v>0</v>
      </c>
      <c r="BZ348" s="14">
        <f t="shared" si="345"/>
        <v>0</v>
      </c>
      <c r="CA348" s="14">
        <f t="shared" si="345"/>
        <v>0</v>
      </c>
      <c r="CB348" s="14">
        <f t="shared" si="345"/>
        <v>0</v>
      </c>
      <c r="CC348" s="14">
        <f t="shared" si="345"/>
        <v>7.679277483498433E-17</v>
      </c>
      <c r="CD348" s="14">
        <f t="shared" si="345"/>
        <v>7.5173860249475699E-2</v>
      </c>
      <c r="CE348" s="14">
        <f t="shared" si="345"/>
        <v>8.8641130367590304E-2</v>
      </c>
      <c r="CF348" s="14">
        <f t="shared" si="345"/>
        <v>0.29870846671818058</v>
      </c>
      <c r="CG348" s="14">
        <f t="shared" si="361"/>
        <v>0.15321779445854938</v>
      </c>
      <c r="CH348" s="14">
        <f t="shared" si="361"/>
        <v>0.24980682194502721</v>
      </c>
      <c r="CI348" s="14">
        <f t="shared" si="361"/>
        <v>0.11281598410420583</v>
      </c>
      <c r="CJ348" s="14">
        <f t="shared" si="361"/>
        <v>2.1635942156970948E-2</v>
      </c>
      <c r="CK348" s="14">
        <f t="shared" si="361"/>
        <v>0</v>
      </c>
      <c r="CL348" s="14">
        <f t="shared" si="361"/>
        <v>0</v>
      </c>
      <c r="CM348" s="14">
        <f t="shared" si="361"/>
        <v>0</v>
      </c>
      <c r="CN348" s="14">
        <f t="shared" si="361"/>
        <v>0</v>
      </c>
      <c r="CO348" s="14">
        <f t="shared" si="361"/>
        <v>0</v>
      </c>
      <c r="CP348" s="14">
        <f t="shared" si="361"/>
        <v>0</v>
      </c>
      <c r="CQ348" s="14">
        <f t="shared" si="361"/>
        <v>0</v>
      </c>
      <c r="CR348" s="14">
        <f t="shared" si="361"/>
        <v>0</v>
      </c>
      <c r="CS348" s="14">
        <f t="shared" si="361"/>
        <v>0</v>
      </c>
      <c r="CT348" s="14">
        <f t="shared" si="361"/>
        <v>0</v>
      </c>
      <c r="CU348" s="14">
        <f t="shared" si="361"/>
        <v>0</v>
      </c>
      <c r="CV348" s="14">
        <f t="shared" si="361"/>
        <v>0</v>
      </c>
      <c r="CW348" s="14">
        <f t="shared" ref="CW348:DL382" si="376">AJ348/$BM348</f>
        <v>0</v>
      </c>
      <c r="CX348" s="14">
        <f t="shared" si="365"/>
        <v>0</v>
      </c>
      <c r="CY348" s="14">
        <f t="shared" si="365"/>
        <v>0</v>
      </c>
      <c r="CZ348" s="14">
        <f t="shared" si="365"/>
        <v>0</v>
      </c>
      <c r="DA348" s="14">
        <f t="shared" si="365"/>
        <v>0</v>
      </c>
      <c r="DB348" s="14">
        <f t="shared" si="365"/>
        <v>0</v>
      </c>
      <c r="DC348" s="14">
        <f t="shared" si="362"/>
        <v>0</v>
      </c>
      <c r="DD348" s="14">
        <f t="shared" si="362"/>
        <v>0</v>
      </c>
      <c r="DE348" s="14">
        <f t="shared" si="362"/>
        <v>0</v>
      </c>
      <c r="DF348" s="14">
        <f t="shared" si="362"/>
        <v>0</v>
      </c>
      <c r="DG348" s="14">
        <f t="shared" si="362"/>
        <v>0</v>
      </c>
      <c r="DH348" s="14">
        <f t="shared" si="362"/>
        <v>0</v>
      </c>
      <c r="DI348" s="14">
        <f t="shared" si="362"/>
        <v>0</v>
      </c>
      <c r="DJ348" s="14">
        <f t="shared" si="362"/>
        <v>0</v>
      </c>
      <c r="DK348" s="14">
        <f t="shared" si="362"/>
        <v>0</v>
      </c>
      <c r="DL348" s="14">
        <f t="shared" si="362"/>
        <v>0</v>
      </c>
      <c r="DM348" s="14">
        <f t="shared" si="362"/>
        <v>0</v>
      </c>
      <c r="DN348" s="14">
        <f t="shared" si="362"/>
        <v>0</v>
      </c>
      <c r="DO348" s="14">
        <f t="shared" si="362"/>
        <v>0</v>
      </c>
      <c r="DP348" s="14">
        <f t="shared" si="362"/>
        <v>0</v>
      </c>
      <c r="DQ348" s="14">
        <f t="shared" si="362"/>
        <v>0</v>
      </c>
      <c r="DR348" s="14">
        <f t="shared" si="362"/>
        <v>0</v>
      </c>
      <c r="DS348" s="14">
        <f t="shared" si="363"/>
        <v>0</v>
      </c>
      <c r="DT348" s="14">
        <f t="shared" si="342"/>
        <v>0</v>
      </c>
      <c r="DU348" s="14">
        <f t="shared" si="342"/>
        <v>0</v>
      </c>
      <c r="DV348" s="14">
        <f t="shared" si="342"/>
        <v>0</v>
      </c>
      <c r="DW348" s="14">
        <f t="shared" si="342"/>
        <v>0</v>
      </c>
      <c r="DX348" s="14">
        <f t="shared" si="342"/>
        <v>0</v>
      </c>
      <c r="DY348" s="14">
        <f t="shared" si="342"/>
        <v>0</v>
      </c>
      <c r="DZ348" s="14">
        <f t="shared" si="346"/>
        <v>1</v>
      </c>
    </row>
    <row r="349" spans="1:130">
      <c r="C349" s="18">
        <v>2027</v>
      </c>
      <c r="D349" s="25"/>
      <c r="E349" s="25"/>
      <c r="F349" s="25"/>
      <c r="G349" s="25"/>
      <c r="H349" s="25"/>
      <c r="I349" s="25"/>
      <c r="J349" s="25"/>
      <c r="K349" s="25">
        <f t="shared" si="354"/>
        <v>0</v>
      </c>
      <c r="L349" s="25">
        <f t="shared" si="355"/>
        <v>0</v>
      </c>
      <c r="M349" s="25">
        <f t="shared" si="356"/>
        <v>0</v>
      </c>
      <c r="N349" s="25">
        <f t="shared" si="357"/>
        <v>0</v>
      </c>
      <c r="O349" s="25">
        <f t="shared" si="358"/>
        <v>0</v>
      </c>
      <c r="P349" s="25">
        <f t="shared" si="359"/>
        <v>0</v>
      </c>
      <c r="Q349" s="25">
        <f t="shared" si="360"/>
        <v>1.5121237595394632E-13</v>
      </c>
      <c r="R349" s="25">
        <f t="shared" si="364"/>
        <v>61.769230769230816</v>
      </c>
      <c r="S349" s="25">
        <f t="shared" si="366"/>
        <v>208.1538461538463</v>
      </c>
      <c r="T349" s="25">
        <f t="shared" si="367"/>
        <v>106.7692307692307</v>
      </c>
      <c r="U349" s="25">
        <f t="shared" si="368"/>
        <v>174.07692307692295</v>
      </c>
      <c r="V349" s="25">
        <f t="shared" si="369"/>
        <v>78.61538461538467</v>
      </c>
      <c r="W349" s="25">
        <f t="shared" si="370"/>
        <v>15.076923076923089</v>
      </c>
      <c r="X349" s="25">
        <f t="shared" si="371"/>
        <v>0</v>
      </c>
      <c r="Y349" s="25">
        <f t="shared" si="372"/>
        <v>0</v>
      </c>
      <c r="Z349" s="25">
        <f t="shared" si="373"/>
        <v>0</v>
      </c>
      <c r="AA349" s="25">
        <f t="shared" si="374"/>
        <v>0</v>
      </c>
      <c r="AB349" s="25">
        <f t="shared" si="375"/>
        <v>0</v>
      </c>
      <c r="AC349" s="25">
        <f t="shared" ref="AC349:AC367" si="377">VLOOKUP($C$91,$D$3:$K$63,$A$72,0)*(B324-B323)</f>
        <v>0</v>
      </c>
      <c r="AD349" s="25">
        <f>VLOOKUP($C$92,$D$3:$K$63,$A$72,0)*(B323-B322)</f>
        <v>0</v>
      </c>
      <c r="AE349" s="25">
        <f>VLOOKUP($C$93,$D$3:$K$63,$A$72,0)*B322</f>
        <v>0</v>
      </c>
      <c r="AF349" s="25"/>
      <c r="AG349" s="25"/>
      <c r="AH349" s="25"/>
      <c r="AI349" s="25"/>
      <c r="AJ349" s="25"/>
      <c r="AK349" s="25"/>
      <c r="AL349" s="25"/>
      <c r="AM349" s="25"/>
      <c r="AN349" s="25"/>
      <c r="AO349" s="25"/>
      <c r="AP349" s="25"/>
      <c r="AQ349" s="25"/>
      <c r="AR349" s="25"/>
      <c r="AS349" s="25"/>
      <c r="AT349" s="25"/>
      <c r="AU349" s="25"/>
      <c r="AV349" s="25"/>
      <c r="AW349" s="25"/>
      <c r="AX349" s="25"/>
      <c r="AY349" s="25"/>
      <c r="AZ349" s="25"/>
      <c r="BA349" s="25"/>
      <c r="BB349" s="25"/>
      <c r="BC349" s="25"/>
      <c r="BD349" s="25"/>
      <c r="BE349" s="25"/>
      <c r="BF349" s="25"/>
      <c r="BG349" s="25"/>
      <c r="BH349" s="25"/>
      <c r="BI349" s="25"/>
      <c r="BJ349" s="25"/>
      <c r="BK349" s="25"/>
      <c r="BL349" s="25"/>
      <c r="BM349" s="21">
        <f t="shared" si="344"/>
        <v>644.46153846153868</v>
      </c>
      <c r="BP349" s="18">
        <v>2027</v>
      </c>
      <c r="BQ349" s="14">
        <f t="shared" si="345"/>
        <v>0</v>
      </c>
      <c r="BR349" s="14">
        <f t="shared" si="345"/>
        <v>0</v>
      </c>
      <c r="BS349" s="14">
        <f t="shared" si="345"/>
        <v>0</v>
      </c>
      <c r="BT349" s="14">
        <f t="shared" si="345"/>
        <v>0</v>
      </c>
      <c r="BU349" s="14">
        <f t="shared" si="345"/>
        <v>0</v>
      </c>
      <c r="BV349" s="14">
        <f t="shared" si="345"/>
        <v>0</v>
      </c>
      <c r="BW349" s="14">
        <f t="shared" si="345"/>
        <v>0</v>
      </c>
      <c r="BX349" s="14">
        <f t="shared" si="345"/>
        <v>0</v>
      </c>
      <c r="BY349" s="14">
        <f t="shared" si="345"/>
        <v>0</v>
      </c>
      <c r="BZ349" s="14">
        <f t="shared" si="345"/>
        <v>0</v>
      </c>
      <c r="CA349" s="14">
        <f t="shared" si="345"/>
        <v>0</v>
      </c>
      <c r="CB349" s="14">
        <f t="shared" si="345"/>
        <v>0</v>
      </c>
      <c r="CC349" s="14">
        <f t="shared" si="345"/>
        <v>0</v>
      </c>
      <c r="CD349" s="14">
        <f t="shared" si="345"/>
        <v>2.3463367001686576E-16</v>
      </c>
      <c r="CE349" s="14">
        <f t="shared" si="345"/>
        <v>9.5846264024826974E-2</v>
      </c>
      <c r="CF349" s="14">
        <f t="shared" si="345"/>
        <v>0.322988780138458</v>
      </c>
      <c r="CG349" s="14">
        <f t="shared" si="361"/>
        <v>0.16567199809023617</v>
      </c>
      <c r="CH349" s="14">
        <f t="shared" si="361"/>
        <v>0.27011219861542107</v>
      </c>
      <c r="CI349" s="14">
        <f t="shared" si="361"/>
        <v>0.12198615421341613</v>
      </c>
      <c r="CJ349" s="14">
        <f t="shared" si="361"/>
        <v>2.3394604917641452E-2</v>
      </c>
      <c r="CK349" s="14">
        <f t="shared" si="361"/>
        <v>0</v>
      </c>
      <c r="CL349" s="14">
        <f t="shared" si="361"/>
        <v>0</v>
      </c>
      <c r="CM349" s="14">
        <f t="shared" si="361"/>
        <v>0</v>
      </c>
      <c r="CN349" s="14">
        <f t="shared" si="361"/>
        <v>0</v>
      </c>
      <c r="CO349" s="14">
        <f t="shared" si="361"/>
        <v>0</v>
      </c>
      <c r="CP349" s="14">
        <f t="shared" si="361"/>
        <v>0</v>
      </c>
      <c r="CQ349" s="14">
        <f t="shared" si="361"/>
        <v>0</v>
      </c>
      <c r="CR349" s="14">
        <f t="shared" si="361"/>
        <v>0</v>
      </c>
      <c r="CS349" s="14">
        <f t="shared" si="361"/>
        <v>0</v>
      </c>
      <c r="CT349" s="14">
        <f t="shared" si="361"/>
        <v>0</v>
      </c>
      <c r="CU349" s="14">
        <f t="shared" si="361"/>
        <v>0</v>
      </c>
      <c r="CV349" s="14">
        <f t="shared" si="361"/>
        <v>0</v>
      </c>
      <c r="CW349" s="14">
        <f t="shared" si="376"/>
        <v>0</v>
      </c>
      <c r="CX349" s="14">
        <f t="shared" si="365"/>
        <v>0</v>
      </c>
      <c r="CY349" s="14">
        <f t="shared" si="365"/>
        <v>0</v>
      </c>
      <c r="CZ349" s="14">
        <f t="shared" si="365"/>
        <v>0</v>
      </c>
      <c r="DA349" s="14">
        <f t="shared" si="365"/>
        <v>0</v>
      </c>
      <c r="DB349" s="14">
        <f t="shared" si="365"/>
        <v>0</v>
      </c>
      <c r="DC349" s="14">
        <f t="shared" si="362"/>
        <v>0</v>
      </c>
      <c r="DD349" s="14">
        <f t="shared" si="362"/>
        <v>0</v>
      </c>
      <c r="DE349" s="14">
        <f t="shared" si="362"/>
        <v>0</v>
      </c>
      <c r="DF349" s="14">
        <f t="shared" si="362"/>
        <v>0</v>
      </c>
      <c r="DG349" s="14">
        <f t="shared" si="362"/>
        <v>0</v>
      </c>
      <c r="DH349" s="14">
        <f t="shared" si="362"/>
        <v>0</v>
      </c>
      <c r="DI349" s="14">
        <f t="shared" si="362"/>
        <v>0</v>
      </c>
      <c r="DJ349" s="14">
        <f t="shared" si="362"/>
        <v>0</v>
      </c>
      <c r="DK349" s="14">
        <f t="shared" si="362"/>
        <v>0</v>
      </c>
      <c r="DL349" s="14">
        <f t="shared" si="362"/>
        <v>0</v>
      </c>
      <c r="DM349" s="14">
        <f t="shared" si="362"/>
        <v>0</v>
      </c>
      <c r="DN349" s="14">
        <f t="shared" si="362"/>
        <v>0</v>
      </c>
      <c r="DO349" s="14">
        <f t="shared" si="362"/>
        <v>0</v>
      </c>
      <c r="DP349" s="14">
        <f t="shared" si="362"/>
        <v>0</v>
      </c>
      <c r="DQ349" s="14">
        <f t="shared" si="362"/>
        <v>0</v>
      </c>
      <c r="DR349" s="14">
        <f t="shared" si="362"/>
        <v>0</v>
      </c>
      <c r="DS349" s="14">
        <f t="shared" si="363"/>
        <v>0</v>
      </c>
      <c r="DT349" s="14">
        <f t="shared" si="342"/>
        <v>0</v>
      </c>
      <c r="DU349" s="14">
        <f t="shared" si="342"/>
        <v>0</v>
      </c>
      <c r="DV349" s="14">
        <f t="shared" si="342"/>
        <v>0</v>
      </c>
      <c r="DW349" s="14">
        <f t="shared" si="342"/>
        <v>0</v>
      </c>
      <c r="DX349" s="14">
        <f t="shared" si="342"/>
        <v>0</v>
      </c>
      <c r="DY349" s="14">
        <f t="shared" si="342"/>
        <v>0</v>
      </c>
      <c r="DZ349" s="14">
        <f t="shared" si="346"/>
        <v>1</v>
      </c>
    </row>
    <row r="350" spans="1:130">
      <c r="C350" s="18">
        <v>2028</v>
      </c>
      <c r="D350" s="25"/>
      <c r="E350" s="25"/>
      <c r="F350" s="25"/>
      <c r="G350" s="25"/>
      <c r="H350" s="25"/>
      <c r="I350" s="25"/>
      <c r="J350" s="25"/>
      <c r="K350" s="25"/>
      <c r="L350" s="25">
        <f t="shared" si="355"/>
        <v>0</v>
      </c>
      <c r="M350" s="25">
        <f t="shared" si="356"/>
        <v>0</v>
      </c>
      <c r="N350" s="25">
        <f t="shared" si="357"/>
        <v>0</v>
      </c>
      <c r="O350" s="25">
        <f t="shared" si="358"/>
        <v>0</v>
      </c>
      <c r="P350" s="25">
        <f t="shared" si="359"/>
        <v>0</v>
      </c>
      <c r="Q350" s="25">
        <f t="shared" si="360"/>
        <v>0</v>
      </c>
      <c r="R350" s="25">
        <f t="shared" si="364"/>
        <v>1.7830181775480014E-13</v>
      </c>
      <c r="S350" s="25">
        <f t="shared" si="366"/>
        <v>208.1538461538463</v>
      </c>
      <c r="T350" s="25">
        <f t="shared" si="367"/>
        <v>106.76923076923086</v>
      </c>
      <c r="U350" s="25">
        <f t="shared" si="368"/>
        <v>174.07692307692295</v>
      </c>
      <c r="V350" s="25">
        <f t="shared" si="369"/>
        <v>78.615384615384556</v>
      </c>
      <c r="W350" s="25">
        <f t="shared" si="370"/>
        <v>15.076923076923089</v>
      </c>
      <c r="X350" s="25">
        <f t="shared" si="371"/>
        <v>0</v>
      </c>
      <c r="Y350" s="25">
        <f t="shared" si="372"/>
        <v>0</v>
      </c>
      <c r="Z350" s="25">
        <f t="shared" si="373"/>
        <v>0</v>
      </c>
      <c r="AA350" s="25">
        <f t="shared" si="374"/>
        <v>0</v>
      </c>
      <c r="AB350" s="25">
        <f t="shared" si="375"/>
        <v>0</v>
      </c>
      <c r="AC350" s="25">
        <f t="shared" si="377"/>
        <v>0</v>
      </c>
      <c r="AD350" s="25">
        <f t="shared" ref="AD350:AD368" si="378">VLOOKUP($C$92,$D$3:$K$63,$A$72,0)*(B324-B323)</f>
        <v>0</v>
      </c>
      <c r="AE350" s="25">
        <f>VLOOKUP($C$93,$D$3:$K$63,$A$72,0)*(B323-B322)</f>
        <v>0</v>
      </c>
      <c r="AF350" s="25">
        <f>VLOOKUP($C$94,$D$3:$K$63,$A$72,0)*B322</f>
        <v>0</v>
      </c>
      <c r="AG350" s="25"/>
      <c r="AH350" s="25"/>
      <c r="AI350" s="25"/>
      <c r="AJ350" s="25"/>
      <c r="AK350" s="25"/>
      <c r="AL350" s="25"/>
      <c r="AM350" s="25"/>
      <c r="AN350" s="25"/>
      <c r="AO350" s="25"/>
      <c r="AP350" s="25"/>
      <c r="AQ350" s="25"/>
      <c r="AR350" s="25"/>
      <c r="AS350" s="25"/>
      <c r="AT350" s="25"/>
      <c r="AU350" s="25"/>
      <c r="AV350" s="25"/>
      <c r="AW350" s="25"/>
      <c r="AX350" s="25"/>
      <c r="AY350" s="25"/>
      <c r="AZ350" s="25"/>
      <c r="BA350" s="25"/>
      <c r="BB350" s="25"/>
      <c r="BC350" s="25"/>
      <c r="BD350" s="25"/>
      <c r="BE350" s="25"/>
      <c r="BF350" s="25"/>
      <c r="BG350" s="25"/>
      <c r="BH350" s="25"/>
      <c r="BI350" s="25"/>
      <c r="BJ350" s="25"/>
      <c r="BK350" s="25"/>
      <c r="BL350" s="25"/>
      <c r="BM350" s="21">
        <f t="shared" si="344"/>
        <v>582.69230769230796</v>
      </c>
      <c r="BP350" s="18">
        <v>2028</v>
      </c>
      <c r="BQ350" s="14">
        <f t="shared" si="345"/>
        <v>0</v>
      </c>
      <c r="BR350" s="14">
        <f t="shared" si="345"/>
        <v>0</v>
      </c>
      <c r="BS350" s="14">
        <f t="shared" si="345"/>
        <v>0</v>
      </c>
      <c r="BT350" s="14">
        <f t="shared" si="345"/>
        <v>0</v>
      </c>
      <c r="BU350" s="14">
        <f t="shared" si="345"/>
        <v>0</v>
      </c>
      <c r="BV350" s="14">
        <f t="shared" si="345"/>
        <v>0</v>
      </c>
      <c r="BW350" s="14">
        <f t="shared" si="345"/>
        <v>0</v>
      </c>
      <c r="BX350" s="14">
        <f t="shared" si="345"/>
        <v>0</v>
      </c>
      <c r="BY350" s="14">
        <f t="shared" si="345"/>
        <v>0</v>
      </c>
      <c r="BZ350" s="14">
        <f t="shared" si="345"/>
        <v>0</v>
      </c>
      <c r="CA350" s="14">
        <f t="shared" si="345"/>
        <v>0</v>
      </c>
      <c r="CB350" s="14">
        <f t="shared" si="345"/>
        <v>0</v>
      </c>
      <c r="CC350" s="14">
        <f t="shared" si="345"/>
        <v>0</v>
      </c>
      <c r="CD350" s="14">
        <f t="shared" si="345"/>
        <v>0</v>
      </c>
      <c r="CE350" s="14">
        <f t="shared" si="345"/>
        <v>3.059965189191288E-16</v>
      </c>
      <c r="CF350" s="14">
        <f t="shared" si="345"/>
        <v>0.35722772277227732</v>
      </c>
      <c r="CG350" s="14">
        <f t="shared" si="361"/>
        <v>0.1832343234323433</v>
      </c>
      <c r="CH350" s="14">
        <f t="shared" si="361"/>
        <v>0.29874587458745838</v>
      </c>
      <c r="CI350" s="14">
        <f t="shared" si="361"/>
        <v>0.13491749174917475</v>
      </c>
      <c r="CJ350" s="14">
        <f t="shared" si="361"/>
        <v>2.5874587458745883E-2</v>
      </c>
      <c r="CK350" s="14">
        <f t="shared" si="361"/>
        <v>0</v>
      </c>
      <c r="CL350" s="14">
        <f t="shared" si="361"/>
        <v>0</v>
      </c>
      <c r="CM350" s="14">
        <f t="shared" si="361"/>
        <v>0</v>
      </c>
      <c r="CN350" s="14">
        <f t="shared" si="361"/>
        <v>0</v>
      </c>
      <c r="CO350" s="14">
        <f t="shared" si="361"/>
        <v>0</v>
      </c>
      <c r="CP350" s="14">
        <f t="shared" si="361"/>
        <v>0</v>
      </c>
      <c r="CQ350" s="14">
        <f t="shared" si="361"/>
        <v>0</v>
      </c>
      <c r="CR350" s="14">
        <f t="shared" si="361"/>
        <v>0</v>
      </c>
      <c r="CS350" s="14">
        <f t="shared" si="361"/>
        <v>0</v>
      </c>
      <c r="CT350" s="14">
        <f t="shared" si="361"/>
        <v>0</v>
      </c>
      <c r="CU350" s="14">
        <f t="shared" si="361"/>
        <v>0</v>
      </c>
      <c r="CV350" s="14">
        <f t="shared" si="361"/>
        <v>0</v>
      </c>
      <c r="CW350" s="14">
        <f t="shared" si="376"/>
        <v>0</v>
      </c>
      <c r="CX350" s="14">
        <f t="shared" si="365"/>
        <v>0</v>
      </c>
      <c r="CY350" s="14">
        <f t="shared" si="365"/>
        <v>0</v>
      </c>
      <c r="CZ350" s="14">
        <f t="shared" si="365"/>
        <v>0</v>
      </c>
      <c r="DA350" s="14">
        <f t="shared" si="365"/>
        <v>0</v>
      </c>
      <c r="DB350" s="14">
        <f t="shared" si="365"/>
        <v>0</v>
      </c>
      <c r="DC350" s="14">
        <f t="shared" si="362"/>
        <v>0</v>
      </c>
      <c r="DD350" s="14">
        <f t="shared" si="362"/>
        <v>0</v>
      </c>
      <c r="DE350" s="14">
        <f t="shared" si="362"/>
        <v>0</v>
      </c>
      <c r="DF350" s="14">
        <f t="shared" si="362"/>
        <v>0</v>
      </c>
      <c r="DG350" s="14">
        <f t="shared" si="362"/>
        <v>0</v>
      </c>
      <c r="DH350" s="14">
        <f t="shared" si="362"/>
        <v>0</v>
      </c>
      <c r="DI350" s="14">
        <f t="shared" si="362"/>
        <v>0</v>
      </c>
      <c r="DJ350" s="14">
        <f t="shared" si="362"/>
        <v>0</v>
      </c>
      <c r="DK350" s="14">
        <f t="shared" si="362"/>
        <v>0</v>
      </c>
      <c r="DL350" s="14">
        <f t="shared" si="362"/>
        <v>0</v>
      </c>
      <c r="DM350" s="14">
        <f t="shared" si="362"/>
        <v>0</v>
      </c>
      <c r="DN350" s="14">
        <f t="shared" si="362"/>
        <v>0</v>
      </c>
      <c r="DO350" s="14">
        <f t="shared" si="362"/>
        <v>0</v>
      </c>
      <c r="DP350" s="14">
        <f t="shared" si="362"/>
        <v>0</v>
      </c>
      <c r="DQ350" s="14">
        <f t="shared" si="362"/>
        <v>0</v>
      </c>
      <c r="DR350" s="14">
        <f t="shared" si="362"/>
        <v>0</v>
      </c>
      <c r="DS350" s="14">
        <f t="shared" si="363"/>
        <v>0</v>
      </c>
      <c r="DT350" s="14">
        <f t="shared" si="342"/>
        <v>0</v>
      </c>
      <c r="DU350" s="14">
        <f t="shared" si="342"/>
        <v>0</v>
      </c>
      <c r="DV350" s="14">
        <f t="shared" si="342"/>
        <v>0</v>
      </c>
      <c r="DW350" s="14">
        <f t="shared" si="342"/>
        <v>0</v>
      </c>
      <c r="DX350" s="14">
        <f t="shared" si="342"/>
        <v>0</v>
      </c>
      <c r="DY350" s="14">
        <f t="shared" si="342"/>
        <v>0</v>
      </c>
      <c r="DZ350" s="14">
        <f t="shared" si="346"/>
        <v>1</v>
      </c>
    </row>
    <row r="351" spans="1:130">
      <c r="C351" s="18">
        <v>2029</v>
      </c>
      <c r="D351" s="25"/>
      <c r="E351" s="25"/>
      <c r="F351" s="25"/>
      <c r="G351" s="25"/>
      <c r="H351" s="25"/>
      <c r="I351" s="25"/>
      <c r="J351" s="25"/>
      <c r="K351" s="25"/>
      <c r="L351" s="25"/>
      <c r="M351" s="25">
        <f t="shared" si="356"/>
        <v>0</v>
      </c>
      <c r="N351" s="25">
        <f t="shared" si="357"/>
        <v>0</v>
      </c>
      <c r="O351" s="25">
        <f t="shared" si="358"/>
        <v>0</v>
      </c>
      <c r="P351" s="25">
        <f t="shared" si="359"/>
        <v>0</v>
      </c>
      <c r="Q351" s="25">
        <f t="shared" si="360"/>
        <v>0</v>
      </c>
      <c r="R351" s="25">
        <f t="shared" si="364"/>
        <v>0</v>
      </c>
      <c r="S351" s="25">
        <f t="shared" si="366"/>
        <v>6.0085270092713472E-13</v>
      </c>
      <c r="T351" s="25">
        <f t="shared" si="367"/>
        <v>106.76923076923086</v>
      </c>
      <c r="U351" s="25">
        <f t="shared" si="368"/>
        <v>174.07692307692321</v>
      </c>
      <c r="V351" s="25">
        <f t="shared" si="369"/>
        <v>78.615384615384556</v>
      </c>
      <c r="W351" s="25">
        <f t="shared" si="370"/>
        <v>15.076923076923066</v>
      </c>
      <c r="X351" s="25">
        <f t="shared" si="371"/>
        <v>0</v>
      </c>
      <c r="Y351" s="25">
        <f t="shared" si="372"/>
        <v>0</v>
      </c>
      <c r="Z351" s="25">
        <f t="shared" si="373"/>
        <v>0</v>
      </c>
      <c r="AA351" s="25">
        <f t="shared" si="374"/>
        <v>0</v>
      </c>
      <c r="AB351" s="25">
        <f t="shared" si="375"/>
        <v>0</v>
      </c>
      <c r="AC351" s="25">
        <f t="shared" si="377"/>
        <v>0</v>
      </c>
      <c r="AD351" s="25">
        <f t="shared" si="378"/>
        <v>0</v>
      </c>
      <c r="AE351" s="25">
        <f t="shared" ref="AE351:AE369" si="379">VLOOKUP($C$93,$D$3:$K$63,$A$72,0)*(B324-B323)</f>
        <v>0</v>
      </c>
      <c r="AF351" s="25">
        <f>VLOOKUP($C$94,$D$3:$K$63,$A$72,0)*(B323-B322)</f>
        <v>0</v>
      </c>
      <c r="AG351" s="25">
        <f>VLOOKUP($C$95,$D$3:$K$63,$A$72,0)*B322</f>
        <v>0</v>
      </c>
      <c r="AH351" s="25"/>
      <c r="AI351" s="25"/>
      <c r="AJ351" s="25"/>
      <c r="AK351" s="25"/>
      <c r="AL351" s="25"/>
      <c r="AM351" s="25"/>
      <c r="AN351" s="25"/>
      <c r="AO351" s="25"/>
      <c r="AP351" s="25"/>
      <c r="AQ351" s="25"/>
      <c r="AR351" s="25"/>
      <c r="AS351" s="25"/>
      <c r="AT351" s="25"/>
      <c r="AU351" s="25"/>
      <c r="AV351" s="25"/>
      <c r="AW351" s="25"/>
      <c r="AX351" s="25"/>
      <c r="AY351" s="25"/>
      <c r="AZ351" s="25"/>
      <c r="BA351" s="25"/>
      <c r="BB351" s="25"/>
      <c r="BC351" s="25"/>
      <c r="BD351" s="25"/>
      <c r="BE351" s="25"/>
      <c r="BF351" s="25"/>
      <c r="BG351" s="25"/>
      <c r="BH351" s="25"/>
      <c r="BI351" s="25"/>
      <c r="BJ351" s="25"/>
      <c r="BK351" s="25"/>
      <c r="BL351" s="25"/>
      <c r="BM351" s="21">
        <f t="shared" si="344"/>
        <v>374.53846153846234</v>
      </c>
      <c r="BP351" s="18">
        <v>2029</v>
      </c>
      <c r="BQ351" s="14">
        <f t="shared" si="345"/>
        <v>0</v>
      </c>
      <c r="BR351" s="14">
        <f t="shared" si="345"/>
        <v>0</v>
      </c>
      <c r="BS351" s="14">
        <f t="shared" si="345"/>
        <v>0</v>
      </c>
      <c r="BT351" s="14">
        <f t="shared" si="345"/>
        <v>0</v>
      </c>
      <c r="BU351" s="14">
        <f t="shared" si="345"/>
        <v>0</v>
      </c>
      <c r="BV351" s="14">
        <f t="shared" si="345"/>
        <v>0</v>
      </c>
      <c r="BW351" s="14">
        <f t="shared" si="345"/>
        <v>0</v>
      </c>
      <c r="BX351" s="14">
        <f t="shared" si="345"/>
        <v>0</v>
      </c>
      <c r="BY351" s="14">
        <f t="shared" si="345"/>
        <v>0</v>
      </c>
      <c r="BZ351" s="14">
        <f t="shared" si="345"/>
        <v>0</v>
      </c>
      <c r="CA351" s="14">
        <f t="shared" si="345"/>
        <v>0</v>
      </c>
      <c r="CB351" s="14">
        <f t="shared" si="345"/>
        <v>0</v>
      </c>
      <c r="CC351" s="14">
        <f t="shared" si="345"/>
        <v>0</v>
      </c>
      <c r="CD351" s="14">
        <f t="shared" si="345"/>
        <v>0</v>
      </c>
      <c r="CE351" s="14">
        <f t="shared" si="345"/>
        <v>0</v>
      </c>
      <c r="CF351" s="14">
        <f t="shared" si="345"/>
        <v>1.6042483286204015E-15</v>
      </c>
      <c r="CG351" s="14">
        <f t="shared" si="361"/>
        <v>0.28506880262887618</v>
      </c>
      <c r="CH351" s="14">
        <f t="shared" si="361"/>
        <v>0.46477716163483196</v>
      </c>
      <c r="CI351" s="14">
        <f t="shared" si="361"/>
        <v>0.20989936331895606</v>
      </c>
      <c r="CJ351" s="14">
        <f t="shared" si="361"/>
        <v>4.0254672417334041E-2</v>
      </c>
      <c r="CK351" s="14">
        <f t="shared" si="361"/>
        <v>0</v>
      </c>
      <c r="CL351" s="14">
        <f t="shared" si="361"/>
        <v>0</v>
      </c>
      <c r="CM351" s="14">
        <f t="shared" si="361"/>
        <v>0</v>
      </c>
      <c r="CN351" s="14">
        <f t="shared" si="361"/>
        <v>0</v>
      </c>
      <c r="CO351" s="14">
        <f t="shared" si="361"/>
        <v>0</v>
      </c>
      <c r="CP351" s="14">
        <f t="shared" si="361"/>
        <v>0</v>
      </c>
      <c r="CQ351" s="14">
        <f t="shared" si="361"/>
        <v>0</v>
      </c>
      <c r="CR351" s="14">
        <f t="shared" si="361"/>
        <v>0</v>
      </c>
      <c r="CS351" s="14">
        <f t="shared" si="361"/>
        <v>0</v>
      </c>
      <c r="CT351" s="14">
        <f t="shared" si="361"/>
        <v>0</v>
      </c>
      <c r="CU351" s="14">
        <f t="shared" si="361"/>
        <v>0</v>
      </c>
      <c r="CV351" s="14">
        <f t="shared" si="361"/>
        <v>0</v>
      </c>
      <c r="CW351" s="14">
        <f t="shared" si="376"/>
        <v>0</v>
      </c>
      <c r="CX351" s="14">
        <f t="shared" si="365"/>
        <v>0</v>
      </c>
      <c r="CY351" s="14">
        <f t="shared" si="365"/>
        <v>0</v>
      </c>
      <c r="CZ351" s="14">
        <f t="shared" si="365"/>
        <v>0</v>
      </c>
      <c r="DA351" s="14">
        <f t="shared" si="365"/>
        <v>0</v>
      </c>
      <c r="DB351" s="14">
        <f t="shared" si="365"/>
        <v>0</v>
      </c>
      <c r="DC351" s="14">
        <f t="shared" si="362"/>
        <v>0</v>
      </c>
      <c r="DD351" s="14">
        <f t="shared" si="362"/>
        <v>0</v>
      </c>
      <c r="DE351" s="14">
        <f t="shared" si="362"/>
        <v>0</v>
      </c>
      <c r="DF351" s="14">
        <f t="shared" si="362"/>
        <v>0</v>
      </c>
      <c r="DG351" s="14">
        <f t="shared" si="362"/>
        <v>0</v>
      </c>
      <c r="DH351" s="14">
        <f t="shared" si="362"/>
        <v>0</v>
      </c>
      <c r="DI351" s="14">
        <f t="shared" si="362"/>
        <v>0</v>
      </c>
      <c r="DJ351" s="14">
        <f t="shared" si="362"/>
        <v>0</v>
      </c>
      <c r="DK351" s="14">
        <f t="shared" si="362"/>
        <v>0</v>
      </c>
      <c r="DL351" s="14">
        <f t="shared" si="362"/>
        <v>0</v>
      </c>
      <c r="DM351" s="14">
        <f t="shared" si="362"/>
        <v>0</v>
      </c>
      <c r="DN351" s="14">
        <f t="shared" si="362"/>
        <v>0</v>
      </c>
      <c r="DO351" s="14">
        <f t="shared" si="362"/>
        <v>0</v>
      </c>
      <c r="DP351" s="14">
        <f t="shared" si="362"/>
        <v>0</v>
      </c>
      <c r="DQ351" s="14">
        <f t="shared" si="362"/>
        <v>0</v>
      </c>
      <c r="DR351" s="14">
        <f t="shared" si="362"/>
        <v>0</v>
      </c>
      <c r="DS351" s="14">
        <f t="shared" si="363"/>
        <v>0</v>
      </c>
      <c r="DT351" s="14">
        <f t="shared" si="342"/>
        <v>0</v>
      </c>
      <c r="DU351" s="14">
        <f t="shared" si="342"/>
        <v>0</v>
      </c>
      <c r="DV351" s="14">
        <f t="shared" si="342"/>
        <v>0</v>
      </c>
      <c r="DW351" s="14">
        <f t="shared" si="342"/>
        <v>0</v>
      </c>
      <c r="DX351" s="14">
        <f t="shared" si="342"/>
        <v>0</v>
      </c>
      <c r="DY351" s="14">
        <f t="shared" si="342"/>
        <v>0</v>
      </c>
      <c r="DZ351" s="14">
        <f t="shared" si="346"/>
        <v>0.99999999999999989</v>
      </c>
    </row>
    <row r="352" spans="1:130">
      <c r="C352" s="18">
        <v>2030</v>
      </c>
      <c r="D352" s="25"/>
      <c r="E352" s="25"/>
      <c r="F352" s="25"/>
      <c r="G352" s="25"/>
      <c r="H352" s="25"/>
      <c r="I352" s="25"/>
      <c r="J352" s="25"/>
      <c r="K352" s="25"/>
      <c r="L352" s="25"/>
      <c r="M352" s="25"/>
      <c r="N352" s="25">
        <f t="shared" si="357"/>
        <v>0</v>
      </c>
      <c r="O352" s="25">
        <f t="shared" si="358"/>
        <v>0</v>
      </c>
      <c r="P352" s="25">
        <f t="shared" si="359"/>
        <v>0</v>
      </c>
      <c r="Q352" s="25">
        <f t="shared" si="360"/>
        <v>0</v>
      </c>
      <c r="R352" s="25">
        <f t="shared" si="364"/>
        <v>0</v>
      </c>
      <c r="S352" s="25">
        <f t="shared" si="366"/>
        <v>0</v>
      </c>
      <c r="T352" s="25">
        <f t="shared" si="367"/>
        <v>3.0819791163594346E-13</v>
      </c>
      <c r="U352" s="25">
        <f t="shared" si="368"/>
        <v>174.07692307692321</v>
      </c>
      <c r="V352" s="25">
        <f t="shared" si="369"/>
        <v>78.61538461538467</v>
      </c>
      <c r="W352" s="25">
        <f t="shared" si="370"/>
        <v>15.076923076923066</v>
      </c>
      <c r="X352" s="25">
        <f t="shared" si="371"/>
        <v>0</v>
      </c>
      <c r="Y352" s="25">
        <f t="shared" si="372"/>
        <v>0</v>
      </c>
      <c r="Z352" s="25">
        <f t="shared" si="373"/>
        <v>0</v>
      </c>
      <c r="AA352" s="25">
        <f t="shared" si="374"/>
        <v>0</v>
      </c>
      <c r="AB352" s="25">
        <f t="shared" si="375"/>
        <v>0</v>
      </c>
      <c r="AC352" s="25">
        <f t="shared" si="377"/>
        <v>0</v>
      </c>
      <c r="AD352" s="25">
        <f t="shared" si="378"/>
        <v>0</v>
      </c>
      <c r="AE352" s="25">
        <f t="shared" si="379"/>
        <v>0</v>
      </c>
      <c r="AF352" s="25">
        <f t="shared" ref="AF352:AF370" si="380">VLOOKUP($C$94,$D$3:$K$63,$A$72,0)*(B324-B323)</f>
        <v>0</v>
      </c>
      <c r="AG352" s="25">
        <f>VLOOKUP($C$95,$D$3:$K$63,$A$72,0)*(B323-B322)</f>
        <v>0</v>
      </c>
      <c r="AH352" s="25">
        <f>VLOOKUP($C$96,$D$3:$K$63,$A$72,0)*B322</f>
        <v>0</v>
      </c>
      <c r="AI352" s="25"/>
      <c r="AJ352" s="25"/>
      <c r="AK352" s="25"/>
      <c r="AL352" s="25"/>
      <c r="AM352" s="25"/>
      <c r="AN352" s="25"/>
      <c r="AO352" s="25"/>
      <c r="AP352" s="25"/>
      <c r="AQ352" s="25"/>
      <c r="AR352" s="25"/>
      <c r="AS352" s="25"/>
      <c r="AT352" s="25"/>
      <c r="AU352" s="25"/>
      <c r="AV352" s="25"/>
      <c r="AW352" s="25"/>
      <c r="AX352" s="25"/>
      <c r="AY352" s="25"/>
      <c r="AZ352" s="25"/>
      <c r="BA352" s="25"/>
      <c r="BB352" s="25"/>
      <c r="BC352" s="25"/>
      <c r="BD352" s="25"/>
      <c r="BE352" s="25"/>
      <c r="BF352" s="25"/>
      <c r="BG352" s="25"/>
      <c r="BH352" s="25"/>
      <c r="BI352" s="25"/>
      <c r="BJ352" s="25"/>
      <c r="BK352" s="25"/>
      <c r="BL352" s="25"/>
      <c r="BM352" s="21">
        <f t="shared" si="344"/>
        <v>267.76923076923129</v>
      </c>
      <c r="BP352" s="18">
        <v>2030</v>
      </c>
      <c r="BQ352" s="14">
        <f t="shared" si="345"/>
        <v>0</v>
      </c>
      <c r="BR352" s="14">
        <f t="shared" si="345"/>
        <v>0</v>
      </c>
      <c r="BS352" s="14">
        <f t="shared" si="345"/>
        <v>0</v>
      </c>
      <c r="BT352" s="14">
        <f t="shared" si="345"/>
        <v>0</v>
      </c>
      <c r="BU352" s="14">
        <f t="shared" si="345"/>
        <v>0</v>
      </c>
      <c r="BV352" s="14">
        <f t="shared" si="345"/>
        <v>0</v>
      </c>
      <c r="BW352" s="14">
        <f t="shared" si="345"/>
        <v>0</v>
      </c>
      <c r="BX352" s="14">
        <f t="shared" si="345"/>
        <v>0</v>
      </c>
      <c r="BY352" s="14">
        <f t="shared" si="345"/>
        <v>0</v>
      </c>
      <c r="BZ352" s="14">
        <f t="shared" si="345"/>
        <v>0</v>
      </c>
      <c r="CA352" s="14">
        <f t="shared" si="345"/>
        <v>0</v>
      </c>
      <c r="CB352" s="14">
        <f t="shared" si="345"/>
        <v>0</v>
      </c>
      <c r="CC352" s="14">
        <f t="shared" si="345"/>
        <v>0</v>
      </c>
      <c r="CD352" s="14">
        <f t="shared" si="345"/>
        <v>0</v>
      </c>
      <c r="CE352" s="14">
        <f t="shared" si="345"/>
        <v>0</v>
      </c>
      <c r="CF352" s="14">
        <f t="shared" si="345"/>
        <v>0</v>
      </c>
      <c r="CG352" s="14">
        <f t="shared" si="361"/>
        <v>1.1509832953942135E-15</v>
      </c>
      <c r="CH352" s="14">
        <f t="shared" si="361"/>
        <v>0.65010054582016585</v>
      </c>
      <c r="CI352" s="14">
        <f t="shared" si="361"/>
        <v>0.29359379488652648</v>
      </c>
      <c r="CJ352" s="14">
        <f t="shared" si="361"/>
        <v>5.6305659293306373E-2</v>
      </c>
      <c r="CK352" s="14">
        <f t="shared" si="361"/>
        <v>0</v>
      </c>
      <c r="CL352" s="14">
        <f t="shared" si="361"/>
        <v>0</v>
      </c>
      <c r="CM352" s="14">
        <f t="shared" si="361"/>
        <v>0</v>
      </c>
      <c r="CN352" s="14">
        <f t="shared" si="361"/>
        <v>0</v>
      </c>
      <c r="CO352" s="14">
        <f t="shared" si="361"/>
        <v>0</v>
      </c>
      <c r="CP352" s="14">
        <f t="shared" si="361"/>
        <v>0</v>
      </c>
      <c r="CQ352" s="14">
        <f t="shared" si="361"/>
        <v>0</v>
      </c>
      <c r="CR352" s="14">
        <f t="shared" si="361"/>
        <v>0</v>
      </c>
      <c r="CS352" s="14">
        <f t="shared" si="361"/>
        <v>0</v>
      </c>
      <c r="CT352" s="14">
        <f t="shared" si="361"/>
        <v>0</v>
      </c>
      <c r="CU352" s="14">
        <f t="shared" si="361"/>
        <v>0</v>
      </c>
      <c r="CV352" s="14">
        <f t="shared" si="361"/>
        <v>0</v>
      </c>
      <c r="CW352" s="14">
        <f t="shared" si="376"/>
        <v>0</v>
      </c>
      <c r="CX352" s="14">
        <f t="shared" si="365"/>
        <v>0</v>
      </c>
      <c r="CY352" s="14">
        <f t="shared" si="365"/>
        <v>0</v>
      </c>
      <c r="CZ352" s="14">
        <f t="shared" si="365"/>
        <v>0</v>
      </c>
      <c r="DA352" s="14">
        <f t="shared" si="365"/>
        <v>0</v>
      </c>
      <c r="DB352" s="14">
        <f t="shared" si="365"/>
        <v>0</v>
      </c>
      <c r="DC352" s="14">
        <f t="shared" si="362"/>
        <v>0</v>
      </c>
      <c r="DD352" s="14">
        <f t="shared" si="362"/>
        <v>0</v>
      </c>
      <c r="DE352" s="14">
        <f t="shared" si="362"/>
        <v>0</v>
      </c>
      <c r="DF352" s="14">
        <f t="shared" si="362"/>
        <v>0</v>
      </c>
      <c r="DG352" s="14">
        <f t="shared" si="362"/>
        <v>0</v>
      </c>
      <c r="DH352" s="14">
        <f t="shared" si="362"/>
        <v>0</v>
      </c>
      <c r="DI352" s="14">
        <f t="shared" si="362"/>
        <v>0</v>
      </c>
      <c r="DJ352" s="14">
        <f t="shared" si="362"/>
        <v>0</v>
      </c>
      <c r="DK352" s="14">
        <f t="shared" si="362"/>
        <v>0</v>
      </c>
      <c r="DL352" s="14">
        <f t="shared" si="362"/>
        <v>0</v>
      </c>
      <c r="DM352" s="14">
        <f t="shared" si="362"/>
        <v>0</v>
      </c>
      <c r="DN352" s="14">
        <f t="shared" si="362"/>
        <v>0</v>
      </c>
      <c r="DO352" s="14">
        <f t="shared" si="362"/>
        <v>0</v>
      </c>
      <c r="DP352" s="14">
        <f t="shared" si="362"/>
        <v>0</v>
      </c>
      <c r="DQ352" s="14">
        <f t="shared" si="362"/>
        <v>0</v>
      </c>
      <c r="DR352" s="14">
        <f t="shared" si="362"/>
        <v>0</v>
      </c>
      <c r="DS352" s="14">
        <f t="shared" si="363"/>
        <v>0</v>
      </c>
      <c r="DT352" s="14">
        <f t="shared" si="342"/>
        <v>0</v>
      </c>
      <c r="DU352" s="14">
        <f t="shared" si="342"/>
        <v>0</v>
      </c>
      <c r="DV352" s="14">
        <f t="shared" si="342"/>
        <v>0</v>
      </c>
      <c r="DW352" s="14">
        <f t="shared" si="342"/>
        <v>0</v>
      </c>
      <c r="DX352" s="14">
        <f t="shared" si="342"/>
        <v>0</v>
      </c>
      <c r="DY352" s="14">
        <f t="shared" si="342"/>
        <v>0</v>
      </c>
      <c r="DZ352" s="14">
        <f t="shared" si="346"/>
        <v>0.99999999999999978</v>
      </c>
    </row>
    <row r="353" spans="3:130">
      <c r="C353" s="18">
        <v>2031</v>
      </c>
      <c r="D353" s="25"/>
      <c r="E353" s="25"/>
      <c r="F353" s="25"/>
      <c r="G353" s="25"/>
      <c r="H353" s="25"/>
      <c r="I353" s="25"/>
      <c r="J353" s="25"/>
      <c r="K353" s="25"/>
      <c r="L353" s="25"/>
      <c r="M353" s="25"/>
      <c r="N353" s="25"/>
      <c r="O353" s="25">
        <f t="shared" si="358"/>
        <v>0</v>
      </c>
      <c r="P353" s="25">
        <f t="shared" si="359"/>
        <v>0</v>
      </c>
      <c r="Q353" s="25">
        <f t="shared" si="360"/>
        <v>0</v>
      </c>
      <c r="R353" s="25">
        <f t="shared" si="364"/>
        <v>0</v>
      </c>
      <c r="S353" s="25">
        <f t="shared" si="366"/>
        <v>0</v>
      </c>
      <c r="T353" s="25">
        <f t="shared" si="367"/>
        <v>0</v>
      </c>
      <c r="U353" s="25">
        <f t="shared" si="368"/>
        <v>5.0248694094534585E-13</v>
      </c>
      <c r="V353" s="25">
        <f t="shared" si="369"/>
        <v>78.61538461538467</v>
      </c>
      <c r="W353" s="25">
        <f t="shared" si="370"/>
        <v>15.076923076923089</v>
      </c>
      <c r="X353" s="25">
        <f t="shared" si="371"/>
        <v>0</v>
      </c>
      <c r="Y353" s="25">
        <f t="shared" si="372"/>
        <v>0</v>
      </c>
      <c r="Z353" s="25">
        <f t="shared" si="373"/>
        <v>0</v>
      </c>
      <c r="AA353" s="25">
        <f t="shared" si="374"/>
        <v>0</v>
      </c>
      <c r="AB353" s="25">
        <f t="shared" si="375"/>
        <v>0</v>
      </c>
      <c r="AC353" s="25">
        <f t="shared" si="377"/>
        <v>0</v>
      </c>
      <c r="AD353" s="25">
        <f t="shared" si="378"/>
        <v>0</v>
      </c>
      <c r="AE353" s="25">
        <f t="shared" si="379"/>
        <v>0</v>
      </c>
      <c r="AF353" s="25">
        <f t="shared" si="380"/>
        <v>0</v>
      </c>
      <c r="AG353" s="25">
        <f t="shared" ref="AG353:AG371" si="381">VLOOKUP($C$95,$D$3:$K$63,$A$72,0)*(B324-B323)</f>
        <v>0</v>
      </c>
      <c r="AH353" s="25">
        <f>VLOOKUP($C$96,$D$3:$K$63,$A$72,0)*(B323-B322)</f>
        <v>0</v>
      </c>
      <c r="AI353" s="25">
        <f>VLOOKUP($C$97,$D$3:$K$63,$A$72,0)*B322</f>
        <v>0</v>
      </c>
      <c r="AJ353" s="25"/>
      <c r="AK353" s="25"/>
      <c r="AL353" s="25"/>
      <c r="AM353" s="25"/>
      <c r="AN353" s="25"/>
      <c r="AO353" s="25"/>
      <c r="AP353" s="25"/>
      <c r="AQ353" s="25"/>
      <c r="AR353" s="25"/>
      <c r="AS353" s="25"/>
      <c r="AT353" s="25"/>
      <c r="AU353" s="25"/>
      <c r="AV353" s="25"/>
      <c r="AW353" s="25"/>
      <c r="AX353" s="25"/>
      <c r="AY353" s="25"/>
      <c r="AZ353" s="25"/>
      <c r="BA353" s="25"/>
      <c r="BB353" s="25"/>
      <c r="BC353" s="25"/>
      <c r="BD353" s="25"/>
      <c r="BE353" s="25"/>
      <c r="BF353" s="25"/>
      <c r="BG353" s="25"/>
      <c r="BH353" s="25"/>
      <c r="BI353" s="25"/>
      <c r="BJ353" s="25"/>
      <c r="BK353" s="25"/>
      <c r="BL353" s="25"/>
      <c r="BM353" s="21">
        <f t="shared" si="344"/>
        <v>93.692307692308262</v>
      </c>
      <c r="BP353" s="18">
        <v>2031</v>
      </c>
      <c r="BQ353" s="14">
        <f t="shared" ref="BQ353:CF368" si="382">D353/$BM353</f>
        <v>0</v>
      </c>
      <c r="BR353" s="14">
        <f t="shared" si="382"/>
        <v>0</v>
      </c>
      <c r="BS353" s="14">
        <f t="shared" si="382"/>
        <v>0</v>
      </c>
      <c r="BT353" s="14">
        <f t="shared" si="382"/>
        <v>0</v>
      </c>
      <c r="BU353" s="14">
        <f t="shared" si="382"/>
        <v>0</v>
      </c>
      <c r="BV353" s="14">
        <f t="shared" si="382"/>
        <v>0</v>
      </c>
      <c r="BW353" s="14">
        <f t="shared" si="382"/>
        <v>0</v>
      </c>
      <c r="BX353" s="14">
        <f t="shared" si="382"/>
        <v>0</v>
      </c>
      <c r="BY353" s="14">
        <f t="shared" si="382"/>
        <v>0</v>
      </c>
      <c r="BZ353" s="14">
        <f t="shared" si="382"/>
        <v>0</v>
      </c>
      <c r="CA353" s="14">
        <f t="shared" si="382"/>
        <v>0</v>
      </c>
      <c r="CB353" s="14">
        <f t="shared" si="382"/>
        <v>0</v>
      </c>
      <c r="CC353" s="14">
        <f t="shared" si="382"/>
        <v>0</v>
      </c>
      <c r="CD353" s="14">
        <f t="shared" si="382"/>
        <v>0</v>
      </c>
      <c r="CE353" s="14">
        <f t="shared" si="382"/>
        <v>0</v>
      </c>
      <c r="CF353" s="14">
        <f t="shared" si="382"/>
        <v>0</v>
      </c>
      <c r="CG353" s="14">
        <f t="shared" si="361"/>
        <v>0</v>
      </c>
      <c r="CH353" s="14">
        <f t="shared" si="361"/>
        <v>5.3631611102540692E-15</v>
      </c>
      <c r="CI353" s="14">
        <f t="shared" si="361"/>
        <v>0.83908045977011048</v>
      </c>
      <c r="CJ353" s="14">
        <f t="shared" si="361"/>
        <v>0.16091954022988422</v>
      </c>
      <c r="CK353" s="14">
        <f t="shared" si="361"/>
        <v>0</v>
      </c>
      <c r="CL353" s="14">
        <f t="shared" si="361"/>
        <v>0</v>
      </c>
      <c r="CM353" s="14">
        <f t="shared" si="361"/>
        <v>0</v>
      </c>
      <c r="CN353" s="14">
        <f t="shared" si="361"/>
        <v>0</v>
      </c>
      <c r="CO353" s="14">
        <f t="shared" si="361"/>
        <v>0</v>
      </c>
      <c r="CP353" s="14">
        <f t="shared" si="361"/>
        <v>0</v>
      </c>
      <c r="CQ353" s="14">
        <f t="shared" si="361"/>
        <v>0</v>
      </c>
      <c r="CR353" s="14">
        <f t="shared" si="361"/>
        <v>0</v>
      </c>
      <c r="CS353" s="14">
        <f t="shared" si="361"/>
        <v>0</v>
      </c>
      <c r="CT353" s="14">
        <f t="shared" si="361"/>
        <v>0</v>
      </c>
      <c r="CU353" s="14">
        <f t="shared" si="361"/>
        <v>0</v>
      </c>
      <c r="CV353" s="14">
        <f t="shared" si="361"/>
        <v>0</v>
      </c>
      <c r="CW353" s="14">
        <f t="shared" si="376"/>
        <v>0</v>
      </c>
      <c r="CX353" s="14">
        <f t="shared" si="365"/>
        <v>0</v>
      </c>
      <c r="CY353" s="14">
        <f t="shared" si="365"/>
        <v>0</v>
      </c>
      <c r="CZ353" s="14">
        <f t="shared" si="365"/>
        <v>0</v>
      </c>
      <c r="DA353" s="14">
        <f t="shared" si="365"/>
        <v>0</v>
      </c>
      <c r="DB353" s="14">
        <f t="shared" si="365"/>
        <v>0</v>
      </c>
      <c r="DC353" s="14">
        <f t="shared" si="362"/>
        <v>0</v>
      </c>
      <c r="DD353" s="14">
        <f t="shared" si="362"/>
        <v>0</v>
      </c>
      <c r="DE353" s="14">
        <f t="shared" si="362"/>
        <v>0</v>
      </c>
      <c r="DF353" s="14">
        <f t="shared" si="362"/>
        <v>0</v>
      </c>
      <c r="DG353" s="14">
        <f t="shared" si="362"/>
        <v>0</v>
      </c>
      <c r="DH353" s="14">
        <f t="shared" si="362"/>
        <v>0</v>
      </c>
      <c r="DI353" s="14">
        <f t="shared" si="362"/>
        <v>0</v>
      </c>
      <c r="DJ353" s="14">
        <f t="shared" si="362"/>
        <v>0</v>
      </c>
      <c r="DK353" s="14">
        <f t="shared" si="362"/>
        <v>0</v>
      </c>
      <c r="DL353" s="14">
        <f t="shared" si="362"/>
        <v>0</v>
      </c>
      <c r="DM353" s="14">
        <f t="shared" si="362"/>
        <v>0</v>
      </c>
      <c r="DN353" s="14">
        <f t="shared" si="362"/>
        <v>0</v>
      </c>
      <c r="DO353" s="14">
        <f t="shared" si="362"/>
        <v>0</v>
      </c>
      <c r="DP353" s="14">
        <f t="shared" si="362"/>
        <v>0</v>
      </c>
      <c r="DQ353" s="14">
        <f t="shared" ref="DQ353:DR382" si="383">BD353/$BM353</f>
        <v>0</v>
      </c>
      <c r="DR353" s="14">
        <f t="shared" si="383"/>
        <v>0</v>
      </c>
      <c r="DS353" s="14">
        <f t="shared" si="363"/>
        <v>0</v>
      </c>
      <c r="DT353" s="14">
        <f t="shared" si="342"/>
        <v>0</v>
      </c>
      <c r="DU353" s="14">
        <f t="shared" si="342"/>
        <v>0</v>
      </c>
      <c r="DV353" s="14">
        <f t="shared" si="342"/>
        <v>0</v>
      </c>
      <c r="DW353" s="14">
        <f t="shared" si="342"/>
        <v>0</v>
      </c>
      <c r="DX353" s="14">
        <f t="shared" si="342"/>
        <v>0</v>
      </c>
      <c r="DY353" s="14">
        <f t="shared" si="342"/>
        <v>0</v>
      </c>
      <c r="DZ353" s="14">
        <f t="shared" si="346"/>
        <v>1</v>
      </c>
    </row>
    <row r="354" spans="3:130">
      <c r="C354" s="18">
        <v>2032</v>
      </c>
      <c r="D354" s="25"/>
      <c r="E354" s="25"/>
      <c r="F354" s="25"/>
      <c r="G354" s="25"/>
      <c r="H354" s="25"/>
      <c r="I354" s="25"/>
      <c r="J354" s="25"/>
      <c r="K354" s="25"/>
      <c r="L354" s="25"/>
      <c r="M354" s="25"/>
      <c r="N354" s="25"/>
      <c r="O354" s="25"/>
      <c r="P354" s="25">
        <f t="shared" si="359"/>
        <v>0</v>
      </c>
      <c r="Q354" s="25">
        <f t="shared" si="360"/>
        <v>0</v>
      </c>
      <c r="R354" s="25">
        <f t="shared" si="364"/>
        <v>0</v>
      </c>
      <c r="S354" s="25">
        <f t="shared" si="366"/>
        <v>0</v>
      </c>
      <c r="T354" s="25">
        <f t="shared" si="367"/>
        <v>0</v>
      </c>
      <c r="U354" s="25">
        <f t="shared" si="368"/>
        <v>0</v>
      </c>
      <c r="V354" s="25">
        <f t="shared" si="369"/>
        <v>2.26929586233382E-13</v>
      </c>
      <c r="W354" s="25">
        <f t="shared" si="370"/>
        <v>15.076923076923089</v>
      </c>
      <c r="X354" s="25">
        <f t="shared" si="371"/>
        <v>0</v>
      </c>
      <c r="Y354" s="25">
        <f t="shared" si="372"/>
        <v>0</v>
      </c>
      <c r="Z354" s="25">
        <f t="shared" si="373"/>
        <v>0</v>
      </c>
      <c r="AA354" s="25">
        <f t="shared" si="374"/>
        <v>0</v>
      </c>
      <c r="AB354" s="25">
        <f t="shared" si="375"/>
        <v>0</v>
      </c>
      <c r="AC354" s="25">
        <f t="shared" si="377"/>
        <v>0</v>
      </c>
      <c r="AD354" s="25">
        <f t="shared" si="378"/>
        <v>0</v>
      </c>
      <c r="AE354" s="25">
        <f t="shared" si="379"/>
        <v>0</v>
      </c>
      <c r="AF354" s="25">
        <f t="shared" si="380"/>
        <v>0</v>
      </c>
      <c r="AG354" s="25">
        <f t="shared" si="381"/>
        <v>0</v>
      </c>
      <c r="AH354" s="25">
        <f t="shared" ref="AH354:AH372" si="384">VLOOKUP($C$96,$D$3:$K$63,$A$72,0)*(B324-B323)</f>
        <v>0</v>
      </c>
      <c r="AI354" s="25">
        <f>VLOOKUP($C$97,$D$3:$K$63,$A$72,0)*(B323-B322)</f>
        <v>0</v>
      </c>
      <c r="AJ354" s="25">
        <f>VLOOKUP($C$98,$D$3:$K$63,$A$72,0)*B322</f>
        <v>0</v>
      </c>
      <c r="AK354" s="25"/>
      <c r="AL354" s="25"/>
      <c r="AM354" s="25"/>
      <c r="AN354" s="25"/>
      <c r="AO354" s="25"/>
      <c r="AP354" s="25"/>
      <c r="AQ354" s="25"/>
      <c r="AR354" s="25"/>
      <c r="AS354" s="25"/>
      <c r="AT354" s="25"/>
      <c r="AU354" s="25"/>
      <c r="AV354" s="25"/>
      <c r="AW354" s="25"/>
      <c r="AX354" s="25"/>
      <c r="AY354" s="25"/>
      <c r="AZ354" s="25"/>
      <c r="BA354" s="25"/>
      <c r="BB354" s="25"/>
      <c r="BC354" s="25"/>
      <c r="BD354" s="25"/>
      <c r="BE354" s="25"/>
      <c r="BF354" s="25"/>
      <c r="BG354" s="25"/>
      <c r="BH354" s="25"/>
      <c r="BI354" s="25"/>
      <c r="BJ354" s="25"/>
      <c r="BK354" s="25"/>
      <c r="BL354" s="25"/>
      <c r="BM354" s="21">
        <f t="shared" si="344"/>
        <v>15.076923076923316</v>
      </c>
      <c r="BP354" s="18">
        <v>2032</v>
      </c>
      <c r="BQ354" s="14">
        <f t="shared" si="382"/>
        <v>0</v>
      </c>
      <c r="BR354" s="14">
        <f t="shared" si="382"/>
        <v>0</v>
      </c>
      <c r="BS354" s="14">
        <f t="shared" si="382"/>
        <v>0</v>
      </c>
      <c r="BT354" s="14">
        <f t="shared" si="382"/>
        <v>0</v>
      </c>
      <c r="BU354" s="14">
        <f t="shared" si="382"/>
        <v>0</v>
      </c>
      <c r="BV354" s="14">
        <f t="shared" si="382"/>
        <v>0</v>
      </c>
      <c r="BW354" s="14">
        <f t="shared" si="382"/>
        <v>0</v>
      </c>
      <c r="BX354" s="14">
        <f t="shared" si="382"/>
        <v>0</v>
      </c>
      <c r="BY354" s="14">
        <f t="shared" si="382"/>
        <v>0</v>
      </c>
      <c r="BZ354" s="14">
        <f t="shared" si="382"/>
        <v>0</v>
      </c>
      <c r="CA354" s="14">
        <f t="shared" si="382"/>
        <v>0</v>
      </c>
      <c r="CB354" s="14">
        <f t="shared" si="382"/>
        <v>0</v>
      </c>
      <c r="CC354" s="14">
        <f t="shared" si="382"/>
        <v>0</v>
      </c>
      <c r="CD354" s="14">
        <f t="shared" si="382"/>
        <v>0</v>
      </c>
      <c r="CE354" s="14">
        <f t="shared" si="382"/>
        <v>0</v>
      </c>
      <c r="CF354" s="14">
        <f t="shared" si="382"/>
        <v>0</v>
      </c>
      <c r="CG354" s="14">
        <f t="shared" si="361"/>
        <v>0</v>
      </c>
      <c r="CH354" s="14">
        <f t="shared" si="361"/>
        <v>0</v>
      </c>
      <c r="CI354" s="14">
        <f t="shared" si="361"/>
        <v>1.5051452148132241E-14</v>
      </c>
      <c r="CJ354" s="14">
        <f t="shared" si="361"/>
        <v>0.9999999999999849</v>
      </c>
      <c r="CK354" s="14">
        <f t="shared" si="361"/>
        <v>0</v>
      </c>
      <c r="CL354" s="14">
        <f t="shared" si="361"/>
        <v>0</v>
      </c>
      <c r="CM354" s="14">
        <f t="shared" si="361"/>
        <v>0</v>
      </c>
      <c r="CN354" s="14">
        <f t="shared" si="361"/>
        <v>0</v>
      </c>
      <c r="CO354" s="14">
        <f t="shared" si="361"/>
        <v>0</v>
      </c>
      <c r="CP354" s="14">
        <f t="shared" si="361"/>
        <v>0</v>
      </c>
      <c r="CQ354" s="14">
        <f t="shared" si="361"/>
        <v>0</v>
      </c>
      <c r="CR354" s="14">
        <f t="shared" si="361"/>
        <v>0</v>
      </c>
      <c r="CS354" s="14">
        <f t="shared" si="361"/>
        <v>0</v>
      </c>
      <c r="CT354" s="14">
        <f t="shared" si="361"/>
        <v>0</v>
      </c>
      <c r="CU354" s="14">
        <f t="shared" si="361"/>
        <v>0</v>
      </c>
      <c r="CV354" s="14">
        <f t="shared" si="361"/>
        <v>0</v>
      </c>
      <c r="CW354" s="14">
        <f t="shared" si="376"/>
        <v>0</v>
      </c>
      <c r="CX354" s="14">
        <f t="shared" si="365"/>
        <v>0</v>
      </c>
      <c r="CY354" s="14">
        <f t="shared" si="365"/>
        <v>0</v>
      </c>
      <c r="CZ354" s="14">
        <f t="shared" si="365"/>
        <v>0</v>
      </c>
      <c r="DA354" s="14">
        <f t="shared" si="365"/>
        <v>0</v>
      </c>
      <c r="DB354" s="14">
        <f t="shared" si="365"/>
        <v>0</v>
      </c>
      <c r="DC354" s="14">
        <f t="shared" si="365"/>
        <v>0</v>
      </c>
      <c r="DD354" s="14">
        <f t="shared" si="365"/>
        <v>0</v>
      </c>
      <c r="DE354" s="14">
        <f t="shared" si="365"/>
        <v>0</v>
      </c>
      <c r="DF354" s="14">
        <f t="shared" si="365"/>
        <v>0</v>
      </c>
      <c r="DG354" s="14">
        <f t="shared" si="365"/>
        <v>0</v>
      </c>
      <c r="DH354" s="14">
        <f t="shared" si="365"/>
        <v>0</v>
      </c>
      <c r="DI354" s="14">
        <f t="shared" si="365"/>
        <v>0</v>
      </c>
      <c r="DJ354" s="14">
        <f t="shared" si="365"/>
        <v>0</v>
      </c>
      <c r="DK354" s="14">
        <f t="shared" si="365"/>
        <v>0</v>
      </c>
      <c r="DL354" s="14">
        <f t="shared" si="365"/>
        <v>0</v>
      </c>
      <c r="DM354" s="14">
        <f t="shared" si="365"/>
        <v>0</v>
      </c>
      <c r="DN354" s="14">
        <f t="shared" ref="DN354:DP382" si="385">BA354/$BM354</f>
        <v>0</v>
      </c>
      <c r="DO354" s="14">
        <f t="shared" si="385"/>
        <v>0</v>
      </c>
      <c r="DP354" s="14">
        <f t="shared" si="385"/>
        <v>0</v>
      </c>
      <c r="DQ354" s="14">
        <f t="shared" si="383"/>
        <v>0</v>
      </c>
      <c r="DR354" s="14">
        <f t="shared" si="383"/>
        <v>0</v>
      </c>
      <c r="DS354" s="14">
        <f t="shared" si="363"/>
        <v>0</v>
      </c>
      <c r="DT354" s="14">
        <f t="shared" si="342"/>
        <v>0</v>
      </c>
      <c r="DU354" s="14">
        <f t="shared" si="342"/>
        <v>0</v>
      </c>
      <c r="DV354" s="14">
        <f t="shared" si="342"/>
        <v>0</v>
      </c>
      <c r="DW354" s="14">
        <f t="shared" si="342"/>
        <v>0</v>
      </c>
      <c r="DX354" s="14">
        <f t="shared" si="342"/>
        <v>0</v>
      </c>
      <c r="DY354" s="14">
        <f t="shared" si="342"/>
        <v>0</v>
      </c>
      <c r="DZ354" s="14">
        <f t="shared" si="346"/>
        <v>1</v>
      </c>
    </row>
    <row r="355" spans="3:130">
      <c r="C355" s="18">
        <v>2033</v>
      </c>
      <c r="D355" s="25"/>
      <c r="E355" s="25"/>
      <c r="F355" s="25"/>
      <c r="G355" s="25"/>
      <c r="H355" s="25"/>
      <c r="I355" s="25"/>
      <c r="J355" s="25"/>
      <c r="K355" s="25"/>
      <c r="L355" s="25"/>
      <c r="M355" s="25"/>
      <c r="N355" s="25"/>
      <c r="O355" s="25"/>
      <c r="P355" s="25"/>
      <c r="Q355" s="25">
        <f t="shared" si="360"/>
        <v>0</v>
      </c>
      <c r="R355" s="25">
        <f t="shared" si="364"/>
        <v>0</v>
      </c>
      <c r="S355" s="25">
        <f t="shared" si="366"/>
        <v>0</v>
      </c>
      <c r="T355" s="25">
        <f t="shared" si="367"/>
        <v>0</v>
      </c>
      <c r="U355" s="25">
        <f t="shared" si="368"/>
        <v>0</v>
      </c>
      <c r="V355" s="25">
        <f t="shared" si="369"/>
        <v>0</v>
      </c>
      <c r="W355" s="25">
        <f t="shared" si="370"/>
        <v>4.3520742565306136E-14</v>
      </c>
      <c r="X355" s="25">
        <f t="shared" si="371"/>
        <v>0</v>
      </c>
      <c r="Y355" s="25">
        <f t="shared" si="372"/>
        <v>0</v>
      </c>
      <c r="Z355" s="25">
        <f t="shared" si="373"/>
        <v>0</v>
      </c>
      <c r="AA355" s="25">
        <f t="shared" si="374"/>
        <v>0</v>
      </c>
      <c r="AB355" s="25">
        <f t="shared" si="375"/>
        <v>0</v>
      </c>
      <c r="AC355" s="25">
        <f t="shared" si="377"/>
        <v>0</v>
      </c>
      <c r="AD355" s="25">
        <f t="shared" si="378"/>
        <v>0</v>
      </c>
      <c r="AE355" s="25">
        <f t="shared" si="379"/>
        <v>0</v>
      </c>
      <c r="AF355" s="25">
        <f t="shared" si="380"/>
        <v>0</v>
      </c>
      <c r="AG355" s="25">
        <f t="shared" si="381"/>
        <v>0</v>
      </c>
      <c r="AH355" s="25">
        <f t="shared" si="384"/>
        <v>0</v>
      </c>
      <c r="AI355" s="25">
        <f t="shared" ref="AI355:AI373" si="386">VLOOKUP($C$97,$D$3:$K$63,$A$72,0)*(B324-B323)</f>
        <v>0</v>
      </c>
      <c r="AJ355" s="25">
        <f>VLOOKUP($C$98,$D$3:$K$63,$A$72,0)*(B323-B322)</f>
        <v>0</v>
      </c>
      <c r="AK355" s="25">
        <f>VLOOKUP($C$99,$D$3:$K$63,$A$72,0)*B322</f>
        <v>0</v>
      </c>
      <c r="AL355" s="25"/>
      <c r="AM355" s="25"/>
      <c r="AN355" s="25"/>
      <c r="AO355" s="25"/>
      <c r="AP355" s="25"/>
      <c r="AQ355" s="25"/>
      <c r="AR355" s="25"/>
      <c r="AS355" s="25"/>
      <c r="AT355" s="25"/>
      <c r="AU355" s="25"/>
      <c r="AV355" s="25"/>
      <c r="AW355" s="25"/>
      <c r="AX355" s="25"/>
      <c r="AY355" s="25"/>
      <c r="AZ355" s="25"/>
      <c r="BA355" s="25"/>
      <c r="BB355" s="25"/>
      <c r="BC355" s="25"/>
      <c r="BD355" s="25"/>
      <c r="BE355" s="25"/>
      <c r="BF355" s="25"/>
      <c r="BG355" s="25"/>
      <c r="BH355" s="25"/>
      <c r="BI355" s="25"/>
      <c r="BJ355" s="25"/>
      <c r="BK355" s="25"/>
      <c r="BL355" s="25"/>
      <c r="BM355" s="21">
        <f t="shared" si="344"/>
        <v>4.3520742565306136E-14</v>
      </c>
      <c r="BP355" s="18">
        <v>2033</v>
      </c>
      <c r="BQ355" s="14">
        <f t="shared" si="382"/>
        <v>0</v>
      </c>
      <c r="BR355" s="14">
        <f t="shared" si="382"/>
        <v>0</v>
      </c>
      <c r="BS355" s="14">
        <f t="shared" si="382"/>
        <v>0</v>
      </c>
      <c r="BT355" s="14">
        <f t="shared" si="382"/>
        <v>0</v>
      </c>
      <c r="BU355" s="14">
        <f t="shared" si="382"/>
        <v>0</v>
      </c>
      <c r="BV355" s="14">
        <f t="shared" si="382"/>
        <v>0</v>
      </c>
      <c r="BW355" s="14">
        <f t="shared" si="382"/>
        <v>0</v>
      </c>
      <c r="BX355" s="14">
        <f t="shared" si="382"/>
        <v>0</v>
      </c>
      <c r="BY355" s="14">
        <f t="shared" si="382"/>
        <v>0</v>
      </c>
      <c r="BZ355" s="14">
        <f t="shared" si="382"/>
        <v>0</v>
      </c>
      <c r="CA355" s="14">
        <f t="shared" si="382"/>
        <v>0</v>
      </c>
      <c r="CB355" s="14">
        <f t="shared" si="382"/>
        <v>0</v>
      </c>
      <c r="CC355" s="14">
        <f t="shared" si="382"/>
        <v>0</v>
      </c>
      <c r="CD355" s="14">
        <f t="shared" si="382"/>
        <v>0</v>
      </c>
      <c r="CE355" s="14">
        <f t="shared" si="382"/>
        <v>0</v>
      </c>
      <c r="CF355" s="14">
        <f t="shared" si="382"/>
        <v>0</v>
      </c>
      <c r="CG355" s="14">
        <f t="shared" si="361"/>
        <v>0</v>
      </c>
      <c r="CH355" s="14">
        <f t="shared" si="361"/>
        <v>0</v>
      </c>
      <c r="CI355" s="14">
        <f t="shared" si="361"/>
        <v>0</v>
      </c>
      <c r="CJ355" s="14">
        <f t="shared" si="361"/>
        <v>1</v>
      </c>
      <c r="CK355" s="14">
        <f t="shared" si="361"/>
        <v>0</v>
      </c>
      <c r="CL355" s="14">
        <f t="shared" si="361"/>
        <v>0</v>
      </c>
      <c r="CM355" s="14">
        <f t="shared" si="361"/>
        <v>0</v>
      </c>
      <c r="CN355" s="14">
        <f t="shared" si="361"/>
        <v>0</v>
      </c>
      <c r="CO355" s="14">
        <f t="shared" si="361"/>
        <v>0</v>
      </c>
      <c r="CP355" s="14">
        <f t="shared" si="361"/>
        <v>0</v>
      </c>
      <c r="CQ355" s="14">
        <f t="shared" si="361"/>
        <v>0</v>
      </c>
      <c r="CR355" s="14">
        <f t="shared" si="361"/>
        <v>0</v>
      </c>
      <c r="CS355" s="14">
        <f t="shared" si="361"/>
        <v>0</v>
      </c>
      <c r="CT355" s="14">
        <f t="shared" si="361"/>
        <v>0</v>
      </c>
      <c r="CU355" s="14">
        <f t="shared" si="361"/>
        <v>0</v>
      </c>
      <c r="CV355" s="14">
        <f t="shared" si="361"/>
        <v>0</v>
      </c>
      <c r="CW355" s="14">
        <f t="shared" si="376"/>
        <v>0</v>
      </c>
      <c r="CX355" s="14">
        <f t="shared" si="365"/>
        <v>0</v>
      </c>
      <c r="CY355" s="14">
        <f t="shared" si="365"/>
        <v>0</v>
      </c>
      <c r="CZ355" s="14">
        <f t="shared" si="365"/>
        <v>0</v>
      </c>
      <c r="DA355" s="14">
        <f t="shared" si="365"/>
        <v>0</v>
      </c>
      <c r="DB355" s="14">
        <f t="shared" si="365"/>
        <v>0</v>
      </c>
      <c r="DC355" s="14">
        <f t="shared" si="365"/>
        <v>0</v>
      </c>
      <c r="DD355" s="14">
        <f t="shared" si="365"/>
        <v>0</v>
      </c>
      <c r="DE355" s="14">
        <f t="shared" si="365"/>
        <v>0</v>
      </c>
      <c r="DF355" s="14">
        <f t="shared" si="365"/>
        <v>0</v>
      </c>
      <c r="DG355" s="14">
        <f t="shared" si="365"/>
        <v>0</v>
      </c>
      <c r="DH355" s="14">
        <f t="shared" si="365"/>
        <v>0</v>
      </c>
      <c r="DI355" s="14">
        <f t="shared" si="365"/>
        <v>0</v>
      </c>
      <c r="DJ355" s="14">
        <f t="shared" si="365"/>
        <v>0</v>
      </c>
      <c r="DK355" s="14">
        <f t="shared" si="365"/>
        <v>0</v>
      </c>
      <c r="DL355" s="14">
        <f t="shared" si="365"/>
        <v>0</v>
      </c>
      <c r="DM355" s="14">
        <f t="shared" si="365"/>
        <v>0</v>
      </c>
      <c r="DN355" s="14">
        <f t="shared" si="385"/>
        <v>0</v>
      </c>
      <c r="DO355" s="14">
        <f t="shared" si="385"/>
        <v>0</v>
      </c>
      <c r="DP355" s="14">
        <f t="shared" si="385"/>
        <v>0</v>
      </c>
      <c r="DQ355" s="14">
        <f t="shared" si="383"/>
        <v>0</v>
      </c>
      <c r="DR355" s="14">
        <f t="shared" si="383"/>
        <v>0</v>
      </c>
      <c r="DS355" s="14">
        <f t="shared" si="363"/>
        <v>0</v>
      </c>
      <c r="DT355" s="14">
        <f t="shared" si="342"/>
        <v>0</v>
      </c>
      <c r="DU355" s="14">
        <f t="shared" si="342"/>
        <v>0</v>
      </c>
      <c r="DV355" s="14">
        <f t="shared" si="342"/>
        <v>0</v>
      </c>
      <c r="DW355" s="14">
        <f t="shared" si="342"/>
        <v>0</v>
      </c>
      <c r="DX355" s="14">
        <f t="shared" si="342"/>
        <v>0</v>
      </c>
      <c r="DY355" s="14">
        <f t="shared" si="342"/>
        <v>0</v>
      </c>
      <c r="DZ355" s="14">
        <f t="shared" si="346"/>
        <v>1</v>
      </c>
    </row>
    <row r="356" spans="3:130">
      <c r="C356" s="18">
        <v>2034</v>
      </c>
      <c r="D356" s="25"/>
      <c r="E356" s="25"/>
      <c r="F356" s="25"/>
      <c r="G356" s="25"/>
      <c r="H356" s="25"/>
      <c r="I356" s="25"/>
      <c r="J356" s="25"/>
      <c r="K356" s="25"/>
      <c r="L356" s="25"/>
      <c r="M356" s="25"/>
      <c r="N356" s="25"/>
      <c r="O356" s="25"/>
      <c r="P356" s="25"/>
      <c r="Q356" s="25"/>
      <c r="R356" s="25">
        <f t="shared" si="364"/>
        <v>0</v>
      </c>
      <c r="S356" s="25">
        <f t="shared" si="366"/>
        <v>0</v>
      </c>
      <c r="T356" s="25">
        <f t="shared" si="367"/>
        <v>0</v>
      </c>
      <c r="U356" s="25">
        <f t="shared" si="368"/>
        <v>0</v>
      </c>
      <c r="V356" s="25">
        <f t="shared" si="369"/>
        <v>0</v>
      </c>
      <c r="W356" s="25">
        <f t="shared" si="370"/>
        <v>0</v>
      </c>
      <c r="X356" s="25">
        <f t="shared" si="371"/>
        <v>0</v>
      </c>
      <c r="Y356" s="25">
        <f t="shared" si="372"/>
        <v>0</v>
      </c>
      <c r="Z356" s="25">
        <f t="shared" si="373"/>
        <v>0</v>
      </c>
      <c r="AA356" s="25">
        <f t="shared" si="374"/>
        <v>0</v>
      </c>
      <c r="AB356" s="25">
        <f t="shared" si="375"/>
        <v>0</v>
      </c>
      <c r="AC356" s="25">
        <f t="shared" si="377"/>
        <v>0</v>
      </c>
      <c r="AD356" s="25">
        <f t="shared" si="378"/>
        <v>0</v>
      </c>
      <c r="AE356" s="25">
        <f t="shared" si="379"/>
        <v>0</v>
      </c>
      <c r="AF356" s="25">
        <f t="shared" si="380"/>
        <v>0</v>
      </c>
      <c r="AG356" s="25">
        <f t="shared" si="381"/>
        <v>0</v>
      </c>
      <c r="AH356" s="25">
        <f t="shared" si="384"/>
        <v>0</v>
      </c>
      <c r="AI356" s="25">
        <f t="shared" si="386"/>
        <v>0</v>
      </c>
      <c r="AJ356" s="25">
        <f t="shared" ref="AJ356:AJ374" si="387">VLOOKUP($C$98,$D$3:$K$63,$A$72,0)*(B324-B323)</f>
        <v>0</v>
      </c>
      <c r="AK356" s="25">
        <f>VLOOKUP($C$99,$D$3:$K$63,$A$72,0)*(B323-B322)</f>
        <v>0</v>
      </c>
      <c r="AL356" s="25">
        <f>VLOOKUP($C$100,$D$3:$K$63,$A$72,0)*B322</f>
        <v>0</v>
      </c>
      <c r="AM356" s="25"/>
      <c r="AN356" s="25"/>
      <c r="AO356" s="25"/>
      <c r="AP356" s="25"/>
      <c r="AQ356" s="25"/>
      <c r="AR356" s="25"/>
      <c r="AS356" s="25"/>
      <c r="AT356" s="25"/>
      <c r="AU356" s="25"/>
      <c r="AV356" s="25"/>
      <c r="AW356" s="25"/>
      <c r="AX356" s="25"/>
      <c r="AY356" s="25"/>
      <c r="AZ356" s="25"/>
      <c r="BA356" s="25"/>
      <c r="BB356" s="25"/>
      <c r="BC356" s="25"/>
      <c r="BD356" s="25"/>
      <c r="BE356" s="25"/>
      <c r="BF356" s="25"/>
      <c r="BG356" s="25"/>
      <c r="BH356" s="25"/>
      <c r="BI356" s="25"/>
      <c r="BJ356" s="25"/>
      <c r="BK356" s="25"/>
      <c r="BL356" s="25"/>
      <c r="BM356" s="21">
        <f t="shared" si="344"/>
        <v>0</v>
      </c>
      <c r="BP356" s="18">
        <v>2034</v>
      </c>
      <c r="BQ356" s="14" t="e">
        <f t="shared" si="382"/>
        <v>#DIV/0!</v>
      </c>
      <c r="BR356" s="14" t="e">
        <f t="shared" si="382"/>
        <v>#DIV/0!</v>
      </c>
      <c r="BS356" s="14" t="e">
        <f t="shared" si="382"/>
        <v>#DIV/0!</v>
      </c>
      <c r="BT356" s="14" t="e">
        <f t="shared" si="382"/>
        <v>#DIV/0!</v>
      </c>
      <c r="BU356" s="14" t="e">
        <f t="shared" si="382"/>
        <v>#DIV/0!</v>
      </c>
      <c r="BV356" s="14" t="e">
        <f t="shared" si="382"/>
        <v>#DIV/0!</v>
      </c>
      <c r="BW356" s="14" t="e">
        <f t="shared" si="382"/>
        <v>#DIV/0!</v>
      </c>
      <c r="BX356" s="14" t="e">
        <f t="shared" si="382"/>
        <v>#DIV/0!</v>
      </c>
      <c r="BY356" s="14" t="e">
        <f t="shared" si="382"/>
        <v>#DIV/0!</v>
      </c>
      <c r="BZ356" s="14" t="e">
        <f t="shared" si="382"/>
        <v>#DIV/0!</v>
      </c>
      <c r="CA356" s="14" t="e">
        <f t="shared" si="382"/>
        <v>#DIV/0!</v>
      </c>
      <c r="CB356" s="14" t="e">
        <f t="shared" si="382"/>
        <v>#DIV/0!</v>
      </c>
      <c r="CC356" s="14" t="e">
        <f t="shared" si="382"/>
        <v>#DIV/0!</v>
      </c>
      <c r="CD356" s="14" t="e">
        <f t="shared" si="382"/>
        <v>#DIV/0!</v>
      </c>
      <c r="CE356" s="14" t="e">
        <f t="shared" si="382"/>
        <v>#DIV/0!</v>
      </c>
      <c r="CF356" s="14" t="e">
        <f t="shared" si="382"/>
        <v>#DIV/0!</v>
      </c>
      <c r="CG356" s="14" t="e">
        <f t="shared" si="361"/>
        <v>#DIV/0!</v>
      </c>
      <c r="CH356" s="14" t="e">
        <f t="shared" si="361"/>
        <v>#DIV/0!</v>
      </c>
      <c r="CI356" s="14" t="e">
        <f t="shared" si="361"/>
        <v>#DIV/0!</v>
      </c>
      <c r="CJ356" s="14" t="e">
        <f t="shared" si="361"/>
        <v>#DIV/0!</v>
      </c>
      <c r="CK356" s="14" t="e">
        <f t="shared" si="361"/>
        <v>#DIV/0!</v>
      </c>
      <c r="CL356" s="14" t="e">
        <f t="shared" si="361"/>
        <v>#DIV/0!</v>
      </c>
      <c r="CM356" s="14" t="e">
        <f t="shared" si="361"/>
        <v>#DIV/0!</v>
      </c>
      <c r="CN356" s="14" t="e">
        <f t="shared" si="361"/>
        <v>#DIV/0!</v>
      </c>
      <c r="CO356" s="14" t="e">
        <f t="shared" si="361"/>
        <v>#DIV/0!</v>
      </c>
      <c r="CP356" s="14" t="e">
        <f t="shared" si="361"/>
        <v>#DIV/0!</v>
      </c>
      <c r="CQ356" s="14" t="e">
        <f t="shared" si="361"/>
        <v>#DIV/0!</v>
      </c>
      <c r="CR356" s="14" t="e">
        <f t="shared" si="361"/>
        <v>#DIV/0!</v>
      </c>
      <c r="CS356" s="14" t="e">
        <f t="shared" si="361"/>
        <v>#DIV/0!</v>
      </c>
      <c r="CT356" s="14" t="e">
        <f t="shared" si="361"/>
        <v>#DIV/0!</v>
      </c>
      <c r="CU356" s="14" t="e">
        <f t="shared" si="361"/>
        <v>#DIV/0!</v>
      </c>
      <c r="CV356" s="14" t="e">
        <f t="shared" si="361"/>
        <v>#DIV/0!</v>
      </c>
      <c r="CW356" s="14" t="e">
        <f t="shared" si="376"/>
        <v>#DIV/0!</v>
      </c>
      <c r="CX356" s="14" t="e">
        <f t="shared" si="365"/>
        <v>#DIV/0!</v>
      </c>
      <c r="CY356" s="14" t="e">
        <f t="shared" si="365"/>
        <v>#DIV/0!</v>
      </c>
      <c r="CZ356" s="14" t="e">
        <f t="shared" si="365"/>
        <v>#DIV/0!</v>
      </c>
      <c r="DA356" s="14" t="e">
        <f t="shared" si="365"/>
        <v>#DIV/0!</v>
      </c>
      <c r="DB356" s="14" t="e">
        <f t="shared" si="365"/>
        <v>#DIV/0!</v>
      </c>
      <c r="DC356" s="14" t="e">
        <f t="shared" si="365"/>
        <v>#DIV/0!</v>
      </c>
      <c r="DD356" s="14" t="e">
        <f t="shared" si="365"/>
        <v>#DIV/0!</v>
      </c>
      <c r="DE356" s="14" t="e">
        <f t="shared" si="365"/>
        <v>#DIV/0!</v>
      </c>
      <c r="DF356" s="14" t="e">
        <f t="shared" si="365"/>
        <v>#DIV/0!</v>
      </c>
      <c r="DG356" s="14" t="e">
        <f t="shared" si="365"/>
        <v>#DIV/0!</v>
      </c>
      <c r="DH356" s="14" t="e">
        <f t="shared" si="365"/>
        <v>#DIV/0!</v>
      </c>
      <c r="DI356" s="14" t="e">
        <f t="shared" si="365"/>
        <v>#DIV/0!</v>
      </c>
      <c r="DJ356" s="14" t="e">
        <f t="shared" si="365"/>
        <v>#DIV/0!</v>
      </c>
      <c r="DK356" s="14" t="e">
        <f t="shared" si="365"/>
        <v>#DIV/0!</v>
      </c>
      <c r="DL356" s="14" t="e">
        <f t="shared" si="365"/>
        <v>#DIV/0!</v>
      </c>
      <c r="DM356" s="14" t="e">
        <f t="shared" si="365"/>
        <v>#DIV/0!</v>
      </c>
      <c r="DN356" s="14" t="e">
        <f t="shared" si="385"/>
        <v>#DIV/0!</v>
      </c>
      <c r="DO356" s="14" t="e">
        <f t="shared" si="385"/>
        <v>#DIV/0!</v>
      </c>
      <c r="DP356" s="14" t="e">
        <f t="shared" si="385"/>
        <v>#DIV/0!</v>
      </c>
      <c r="DQ356" s="14" t="e">
        <f t="shared" si="383"/>
        <v>#DIV/0!</v>
      </c>
      <c r="DR356" s="14" t="e">
        <f t="shared" si="383"/>
        <v>#DIV/0!</v>
      </c>
      <c r="DS356" s="14" t="e">
        <f t="shared" si="363"/>
        <v>#DIV/0!</v>
      </c>
      <c r="DT356" s="14" t="e">
        <f t="shared" si="342"/>
        <v>#DIV/0!</v>
      </c>
      <c r="DU356" s="14" t="e">
        <f t="shared" si="342"/>
        <v>#DIV/0!</v>
      </c>
      <c r="DV356" s="14" t="e">
        <f t="shared" si="342"/>
        <v>#DIV/0!</v>
      </c>
      <c r="DW356" s="14" t="e">
        <f t="shared" si="342"/>
        <v>#DIV/0!</v>
      </c>
      <c r="DX356" s="14" t="e">
        <f t="shared" si="342"/>
        <v>#DIV/0!</v>
      </c>
      <c r="DY356" s="14" t="e">
        <f t="shared" si="342"/>
        <v>#DIV/0!</v>
      </c>
      <c r="DZ356" s="14" t="e">
        <f t="shared" si="346"/>
        <v>#DIV/0!</v>
      </c>
    </row>
    <row r="357" spans="3:130">
      <c r="C357" s="18">
        <v>2035</v>
      </c>
      <c r="D357" s="25"/>
      <c r="E357" s="25"/>
      <c r="F357" s="25"/>
      <c r="G357" s="25"/>
      <c r="H357" s="25"/>
      <c r="I357" s="25"/>
      <c r="J357" s="25"/>
      <c r="K357" s="25"/>
      <c r="L357" s="25"/>
      <c r="M357" s="25"/>
      <c r="N357" s="25"/>
      <c r="O357" s="25"/>
      <c r="P357" s="25"/>
      <c r="Q357" s="25"/>
      <c r="R357" s="25"/>
      <c r="S357" s="25">
        <f t="shared" si="366"/>
        <v>0</v>
      </c>
      <c r="T357" s="25">
        <f t="shared" si="367"/>
        <v>0</v>
      </c>
      <c r="U357" s="25">
        <f t="shared" si="368"/>
        <v>0</v>
      </c>
      <c r="V357" s="25">
        <f t="shared" si="369"/>
        <v>0</v>
      </c>
      <c r="W357" s="25">
        <f t="shared" si="370"/>
        <v>0</v>
      </c>
      <c r="X357" s="25">
        <f t="shared" si="371"/>
        <v>0</v>
      </c>
      <c r="Y357" s="25">
        <f t="shared" si="372"/>
        <v>0</v>
      </c>
      <c r="Z357" s="25">
        <f t="shared" si="373"/>
        <v>0</v>
      </c>
      <c r="AA357" s="25">
        <f t="shared" si="374"/>
        <v>0</v>
      </c>
      <c r="AB357" s="25">
        <f t="shared" si="375"/>
        <v>0</v>
      </c>
      <c r="AC357" s="25">
        <f t="shared" si="377"/>
        <v>0</v>
      </c>
      <c r="AD357" s="25">
        <f t="shared" si="378"/>
        <v>0</v>
      </c>
      <c r="AE357" s="25">
        <f t="shared" si="379"/>
        <v>0</v>
      </c>
      <c r="AF357" s="25">
        <f t="shared" si="380"/>
        <v>0</v>
      </c>
      <c r="AG357" s="25">
        <f t="shared" si="381"/>
        <v>0</v>
      </c>
      <c r="AH357" s="25">
        <f t="shared" si="384"/>
        <v>0</v>
      </c>
      <c r="AI357" s="25">
        <f t="shared" si="386"/>
        <v>0</v>
      </c>
      <c r="AJ357" s="25">
        <f t="shared" si="387"/>
        <v>0</v>
      </c>
      <c r="AK357" s="25">
        <f t="shared" ref="AK357:AK375" si="388">VLOOKUP($C$99,$D$3:$K$63,$A$72,0)*(B324-B323)</f>
        <v>0</v>
      </c>
      <c r="AL357" s="25">
        <f>VLOOKUP($C$100,$D$3:$K$63,$A$72,0)*(B323-B322)</f>
        <v>0</v>
      </c>
      <c r="AM357" s="25">
        <f>VLOOKUP($C$101,$D$3:$K$63,$A$72,0)*B322</f>
        <v>0</v>
      </c>
      <c r="AN357" s="25"/>
      <c r="AO357" s="25"/>
      <c r="AP357" s="25"/>
      <c r="AQ357" s="25"/>
      <c r="AR357" s="25"/>
      <c r="AS357" s="25"/>
      <c r="AT357" s="25"/>
      <c r="AU357" s="25"/>
      <c r="AV357" s="25"/>
      <c r="AW357" s="25"/>
      <c r="AX357" s="25"/>
      <c r="AY357" s="25"/>
      <c r="AZ357" s="25"/>
      <c r="BA357" s="25"/>
      <c r="BB357" s="25"/>
      <c r="BC357" s="25"/>
      <c r="BD357" s="25"/>
      <c r="BE357" s="25"/>
      <c r="BF357" s="25"/>
      <c r="BG357" s="25"/>
      <c r="BH357" s="25"/>
      <c r="BI357" s="25"/>
      <c r="BJ357" s="25"/>
      <c r="BK357" s="25"/>
      <c r="BL357" s="25"/>
      <c r="BM357" s="21">
        <f t="shared" si="344"/>
        <v>0</v>
      </c>
      <c r="BP357" s="18">
        <v>2035</v>
      </c>
      <c r="BQ357" s="14" t="e">
        <f t="shared" si="382"/>
        <v>#DIV/0!</v>
      </c>
      <c r="BR357" s="14" t="e">
        <f t="shared" si="382"/>
        <v>#DIV/0!</v>
      </c>
      <c r="BS357" s="14" t="e">
        <f t="shared" si="382"/>
        <v>#DIV/0!</v>
      </c>
      <c r="BT357" s="14" t="e">
        <f t="shared" si="382"/>
        <v>#DIV/0!</v>
      </c>
      <c r="BU357" s="14" t="e">
        <f t="shared" si="382"/>
        <v>#DIV/0!</v>
      </c>
      <c r="BV357" s="14" t="e">
        <f t="shared" si="382"/>
        <v>#DIV/0!</v>
      </c>
      <c r="BW357" s="14" t="e">
        <f t="shared" si="382"/>
        <v>#DIV/0!</v>
      </c>
      <c r="BX357" s="14" t="e">
        <f t="shared" si="382"/>
        <v>#DIV/0!</v>
      </c>
      <c r="BY357" s="14" t="e">
        <f t="shared" si="382"/>
        <v>#DIV/0!</v>
      </c>
      <c r="BZ357" s="14" t="e">
        <f t="shared" si="382"/>
        <v>#DIV/0!</v>
      </c>
      <c r="CA357" s="14" t="e">
        <f t="shared" si="382"/>
        <v>#DIV/0!</v>
      </c>
      <c r="CB357" s="14" t="e">
        <f t="shared" si="382"/>
        <v>#DIV/0!</v>
      </c>
      <c r="CC357" s="14" t="e">
        <f t="shared" si="382"/>
        <v>#DIV/0!</v>
      </c>
      <c r="CD357" s="14" t="e">
        <f t="shared" si="382"/>
        <v>#DIV/0!</v>
      </c>
      <c r="CE357" s="14" t="e">
        <f t="shared" si="382"/>
        <v>#DIV/0!</v>
      </c>
      <c r="CF357" s="14" t="e">
        <f t="shared" si="382"/>
        <v>#DIV/0!</v>
      </c>
      <c r="CG357" s="14" t="e">
        <f t="shared" si="361"/>
        <v>#DIV/0!</v>
      </c>
      <c r="CH357" s="14" t="e">
        <f t="shared" si="361"/>
        <v>#DIV/0!</v>
      </c>
      <c r="CI357" s="14" t="e">
        <f t="shared" si="361"/>
        <v>#DIV/0!</v>
      </c>
      <c r="CJ357" s="14" t="e">
        <f t="shared" si="361"/>
        <v>#DIV/0!</v>
      </c>
      <c r="CK357" s="14" t="e">
        <f t="shared" si="361"/>
        <v>#DIV/0!</v>
      </c>
      <c r="CL357" s="14" t="e">
        <f t="shared" si="361"/>
        <v>#DIV/0!</v>
      </c>
      <c r="CM357" s="14" t="e">
        <f t="shared" si="361"/>
        <v>#DIV/0!</v>
      </c>
      <c r="CN357" s="14" t="e">
        <f t="shared" si="361"/>
        <v>#DIV/0!</v>
      </c>
      <c r="CO357" s="14" t="e">
        <f t="shared" si="361"/>
        <v>#DIV/0!</v>
      </c>
      <c r="CP357" s="14" t="e">
        <f t="shared" si="361"/>
        <v>#DIV/0!</v>
      </c>
      <c r="CQ357" s="14" t="e">
        <f t="shared" si="361"/>
        <v>#DIV/0!</v>
      </c>
      <c r="CR357" s="14" t="e">
        <f t="shared" si="361"/>
        <v>#DIV/0!</v>
      </c>
      <c r="CS357" s="14" t="e">
        <f t="shared" si="361"/>
        <v>#DIV/0!</v>
      </c>
      <c r="CT357" s="14" t="e">
        <f t="shared" si="361"/>
        <v>#DIV/0!</v>
      </c>
      <c r="CU357" s="14" t="e">
        <f t="shared" si="361"/>
        <v>#DIV/0!</v>
      </c>
      <c r="CV357" s="14" t="e">
        <f t="shared" si="361"/>
        <v>#DIV/0!</v>
      </c>
      <c r="CW357" s="14" t="e">
        <f t="shared" si="376"/>
        <v>#DIV/0!</v>
      </c>
      <c r="CX357" s="14" t="e">
        <f t="shared" si="365"/>
        <v>#DIV/0!</v>
      </c>
      <c r="CY357" s="14" t="e">
        <f t="shared" si="365"/>
        <v>#DIV/0!</v>
      </c>
      <c r="CZ357" s="14" t="e">
        <f t="shared" si="365"/>
        <v>#DIV/0!</v>
      </c>
      <c r="DA357" s="14" t="e">
        <f t="shared" si="365"/>
        <v>#DIV/0!</v>
      </c>
      <c r="DB357" s="14" t="e">
        <f t="shared" si="365"/>
        <v>#DIV/0!</v>
      </c>
      <c r="DC357" s="14" t="e">
        <f t="shared" si="365"/>
        <v>#DIV/0!</v>
      </c>
      <c r="DD357" s="14" t="e">
        <f t="shared" si="365"/>
        <v>#DIV/0!</v>
      </c>
      <c r="DE357" s="14" t="e">
        <f t="shared" si="365"/>
        <v>#DIV/0!</v>
      </c>
      <c r="DF357" s="14" t="e">
        <f t="shared" si="365"/>
        <v>#DIV/0!</v>
      </c>
      <c r="DG357" s="14" t="e">
        <f t="shared" si="365"/>
        <v>#DIV/0!</v>
      </c>
      <c r="DH357" s="14" t="e">
        <f t="shared" si="365"/>
        <v>#DIV/0!</v>
      </c>
      <c r="DI357" s="14" t="e">
        <f t="shared" si="365"/>
        <v>#DIV/0!</v>
      </c>
      <c r="DJ357" s="14" t="e">
        <f t="shared" si="365"/>
        <v>#DIV/0!</v>
      </c>
      <c r="DK357" s="14" t="e">
        <f t="shared" si="365"/>
        <v>#DIV/0!</v>
      </c>
      <c r="DL357" s="14" t="e">
        <f t="shared" si="365"/>
        <v>#DIV/0!</v>
      </c>
      <c r="DM357" s="14" t="e">
        <f t="shared" si="365"/>
        <v>#DIV/0!</v>
      </c>
      <c r="DN357" s="14" t="e">
        <f t="shared" si="385"/>
        <v>#DIV/0!</v>
      </c>
      <c r="DO357" s="14" t="e">
        <f t="shared" si="385"/>
        <v>#DIV/0!</v>
      </c>
      <c r="DP357" s="14" t="e">
        <f t="shared" si="385"/>
        <v>#DIV/0!</v>
      </c>
      <c r="DQ357" s="14" t="e">
        <f t="shared" si="383"/>
        <v>#DIV/0!</v>
      </c>
      <c r="DR357" s="14" t="e">
        <f t="shared" si="383"/>
        <v>#DIV/0!</v>
      </c>
      <c r="DS357" s="14" t="e">
        <f t="shared" si="363"/>
        <v>#DIV/0!</v>
      </c>
      <c r="DT357" s="14" t="e">
        <f t="shared" si="342"/>
        <v>#DIV/0!</v>
      </c>
      <c r="DU357" s="14" t="e">
        <f t="shared" si="342"/>
        <v>#DIV/0!</v>
      </c>
      <c r="DV357" s="14" t="e">
        <f t="shared" si="342"/>
        <v>#DIV/0!</v>
      </c>
      <c r="DW357" s="14" t="e">
        <f t="shared" si="342"/>
        <v>#DIV/0!</v>
      </c>
      <c r="DX357" s="14" t="e">
        <f t="shared" si="342"/>
        <v>#DIV/0!</v>
      </c>
      <c r="DY357" s="14" t="e">
        <f t="shared" si="342"/>
        <v>#DIV/0!</v>
      </c>
      <c r="DZ357" s="14" t="e">
        <f t="shared" si="346"/>
        <v>#DIV/0!</v>
      </c>
    </row>
    <row r="358" spans="3:130">
      <c r="C358" s="18">
        <v>2036</v>
      </c>
      <c r="D358" s="25"/>
      <c r="E358" s="25"/>
      <c r="F358" s="25"/>
      <c r="G358" s="25"/>
      <c r="H358" s="25"/>
      <c r="I358" s="25"/>
      <c r="J358" s="25"/>
      <c r="K358" s="25"/>
      <c r="L358" s="25"/>
      <c r="M358" s="25"/>
      <c r="N358" s="25"/>
      <c r="O358" s="25"/>
      <c r="P358" s="25"/>
      <c r="Q358" s="25"/>
      <c r="R358" s="25"/>
      <c r="S358" s="25"/>
      <c r="T358" s="25">
        <f t="shared" si="367"/>
        <v>0</v>
      </c>
      <c r="U358" s="25">
        <f t="shared" si="368"/>
        <v>0</v>
      </c>
      <c r="V358" s="25">
        <f t="shared" si="369"/>
        <v>0</v>
      </c>
      <c r="W358" s="25">
        <f t="shared" si="370"/>
        <v>0</v>
      </c>
      <c r="X358" s="25">
        <f t="shared" si="371"/>
        <v>0</v>
      </c>
      <c r="Y358" s="25">
        <f t="shared" si="372"/>
        <v>0</v>
      </c>
      <c r="Z358" s="25">
        <f t="shared" si="373"/>
        <v>0</v>
      </c>
      <c r="AA358" s="25">
        <f t="shared" si="374"/>
        <v>0</v>
      </c>
      <c r="AB358" s="25">
        <f t="shared" si="375"/>
        <v>0</v>
      </c>
      <c r="AC358" s="25">
        <f t="shared" si="377"/>
        <v>0</v>
      </c>
      <c r="AD358" s="25">
        <f t="shared" si="378"/>
        <v>0</v>
      </c>
      <c r="AE358" s="25">
        <f t="shared" si="379"/>
        <v>0</v>
      </c>
      <c r="AF358" s="25">
        <f t="shared" si="380"/>
        <v>0</v>
      </c>
      <c r="AG358" s="25">
        <f t="shared" si="381"/>
        <v>0</v>
      </c>
      <c r="AH358" s="25">
        <f t="shared" si="384"/>
        <v>0</v>
      </c>
      <c r="AI358" s="25">
        <f t="shared" si="386"/>
        <v>0</v>
      </c>
      <c r="AJ358" s="25">
        <f t="shared" si="387"/>
        <v>0</v>
      </c>
      <c r="AK358" s="25">
        <f t="shared" si="388"/>
        <v>0</v>
      </c>
      <c r="AL358" s="25">
        <f t="shared" ref="AL358:AL376" si="389">VLOOKUP($C$100,$D$3:$K$63,$A$72,0)*(B324-B323)</f>
        <v>0</v>
      </c>
      <c r="AM358" s="25">
        <f>VLOOKUP($C$101,$D$3:$K$63,$A$72,0)*(B323-B322)</f>
        <v>0</v>
      </c>
      <c r="AN358" s="25">
        <f>VLOOKUP($C$102,$D$3:$K$63,$A$72,0)*B322</f>
        <v>0</v>
      </c>
      <c r="AO358" s="25"/>
      <c r="AP358" s="25"/>
      <c r="AQ358" s="25"/>
      <c r="AR358" s="25"/>
      <c r="AS358" s="25"/>
      <c r="AT358" s="25"/>
      <c r="AU358" s="25"/>
      <c r="AV358" s="25"/>
      <c r="AW358" s="25"/>
      <c r="AX358" s="25"/>
      <c r="AY358" s="25"/>
      <c r="AZ358" s="25"/>
      <c r="BA358" s="25"/>
      <c r="BB358" s="25"/>
      <c r="BC358" s="25"/>
      <c r="BD358" s="25"/>
      <c r="BE358" s="25"/>
      <c r="BF358" s="25"/>
      <c r="BG358" s="25"/>
      <c r="BH358" s="25"/>
      <c r="BI358" s="25"/>
      <c r="BJ358" s="25"/>
      <c r="BK358" s="25"/>
      <c r="BL358" s="25"/>
      <c r="BM358" s="21">
        <f t="shared" si="344"/>
        <v>0</v>
      </c>
      <c r="BP358" s="18">
        <v>2036</v>
      </c>
      <c r="BQ358" s="14" t="e">
        <f t="shared" si="382"/>
        <v>#DIV/0!</v>
      </c>
      <c r="BR358" s="14" t="e">
        <f t="shared" si="382"/>
        <v>#DIV/0!</v>
      </c>
      <c r="BS358" s="14" t="e">
        <f t="shared" si="382"/>
        <v>#DIV/0!</v>
      </c>
      <c r="BT358" s="14" t="e">
        <f t="shared" si="382"/>
        <v>#DIV/0!</v>
      </c>
      <c r="BU358" s="14" t="e">
        <f t="shared" si="382"/>
        <v>#DIV/0!</v>
      </c>
      <c r="BV358" s="14" t="e">
        <f t="shared" si="382"/>
        <v>#DIV/0!</v>
      </c>
      <c r="BW358" s="14" t="e">
        <f t="shared" si="382"/>
        <v>#DIV/0!</v>
      </c>
      <c r="BX358" s="14" t="e">
        <f t="shared" si="382"/>
        <v>#DIV/0!</v>
      </c>
      <c r="BY358" s="14" t="e">
        <f t="shared" si="382"/>
        <v>#DIV/0!</v>
      </c>
      <c r="BZ358" s="14" t="e">
        <f t="shared" si="382"/>
        <v>#DIV/0!</v>
      </c>
      <c r="CA358" s="14" t="e">
        <f t="shared" si="382"/>
        <v>#DIV/0!</v>
      </c>
      <c r="CB358" s="14" t="e">
        <f t="shared" si="382"/>
        <v>#DIV/0!</v>
      </c>
      <c r="CC358" s="14" t="e">
        <f t="shared" si="382"/>
        <v>#DIV/0!</v>
      </c>
      <c r="CD358" s="14" t="e">
        <f t="shared" si="382"/>
        <v>#DIV/0!</v>
      </c>
      <c r="CE358" s="14" t="e">
        <f t="shared" si="382"/>
        <v>#DIV/0!</v>
      </c>
      <c r="CF358" s="14" t="e">
        <f t="shared" si="382"/>
        <v>#DIV/0!</v>
      </c>
      <c r="CG358" s="14" t="e">
        <f t="shared" si="361"/>
        <v>#DIV/0!</v>
      </c>
      <c r="CH358" s="14" t="e">
        <f t="shared" si="361"/>
        <v>#DIV/0!</v>
      </c>
      <c r="CI358" s="14" t="e">
        <f t="shared" si="361"/>
        <v>#DIV/0!</v>
      </c>
      <c r="CJ358" s="14" t="e">
        <f t="shared" si="361"/>
        <v>#DIV/0!</v>
      </c>
      <c r="CK358" s="14" t="e">
        <f t="shared" si="361"/>
        <v>#DIV/0!</v>
      </c>
      <c r="CL358" s="14" t="e">
        <f t="shared" si="361"/>
        <v>#DIV/0!</v>
      </c>
      <c r="CM358" s="14" t="e">
        <f t="shared" si="361"/>
        <v>#DIV/0!</v>
      </c>
      <c r="CN358" s="14" t="e">
        <f t="shared" si="361"/>
        <v>#DIV/0!</v>
      </c>
      <c r="CO358" s="14" t="e">
        <f t="shared" si="361"/>
        <v>#DIV/0!</v>
      </c>
      <c r="CP358" s="14" t="e">
        <f t="shared" si="361"/>
        <v>#DIV/0!</v>
      </c>
      <c r="CQ358" s="14" t="e">
        <f t="shared" si="361"/>
        <v>#DIV/0!</v>
      </c>
      <c r="CR358" s="14" t="e">
        <f t="shared" si="361"/>
        <v>#DIV/0!</v>
      </c>
      <c r="CS358" s="14" t="e">
        <f t="shared" si="361"/>
        <v>#DIV/0!</v>
      </c>
      <c r="CT358" s="14" t="e">
        <f t="shared" si="361"/>
        <v>#DIV/0!</v>
      </c>
      <c r="CU358" s="14" t="e">
        <f t="shared" si="361"/>
        <v>#DIV/0!</v>
      </c>
      <c r="CV358" s="14" t="e">
        <f t="shared" si="361"/>
        <v>#DIV/0!</v>
      </c>
      <c r="CW358" s="14" t="e">
        <f t="shared" si="376"/>
        <v>#DIV/0!</v>
      </c>
      <c r="CX358" s="14" t="e">
        <f t="shared" si="365"/>
        <v>#DIV/0!</v>
      </c>
      <c r="CY358" s="14" t="e">
        <f t="shared" si="365"/>
        <v>#DIV/0!</v>
      </c>
      <c r="CZ358" s="14" t="e">
        <f t="shared" si="365"/>
        <v>#DIV/0!</v>
      </c>
      <c r="DA358" s="14" t="e">
        <f t="shared" si="365"/>
        <v>#DIV/0!</v>
      </c>
      <c r="DB358" s="14" t="e">
        <f t="shared" si="365"/>
        <v>#DIV/0!</v>
      </c>
      <c r="DC358" s="14" t="e">
        <f t="shared" si="365"/>
        <v>#DIV/0!</v>
      </c>
      <c r="DD358" s="14" t="e">
        <f t="shared" si="365"/>
        <v>#DIV/0!</v>
      </c>
      <c r="DE358" s="14" t="e">
        <f t="shared" si="365"/>
        <v>#DIV/0!</v>
      </c>
      <c r="DF358" s="14" t="e">
        <f t="shared" si="365"/>
        <v>#DIV/0!</v>
      </c>
      <c r="DG358" s="14" t="e">
        <f t="shared" si="365"/>
        <v>#DIV/0!</v>
      </c>
      <c r="DH358" s="14" t="e">
        <f t="shared" si="365"/>
        <v>#DIV/0!</v>
      </c>
      <c r="DI358" s="14" t="e">
        <f t="shared" si="365"/>
        <v>#DIV/0!</v>
      </c>
      <c r="DJ358" s="14" t="e">
        <f t="shared" si="365"/>
        <v>#DIV/0!</v>
      </c>
      <c r="DK358" s="14" t="e">
        <f t="shared" si="365"/>
        <v>#DIV/0!</v>
      </c>
      <c r="DL358" s="14" t="e">
        <f t="shared" si="365"/>
        <v>#DIV/0!</v>
      </c>
      <c r="DM358" s="14" t="e">
        <f t="shared" si="365"/>
        <v>#DIV/0!</v>
      </c>
      <c r="DN358" s="14" t="e">
        <f t="shared" si="385"/>
        <v>#DIV/0!</v>
      </c>
      <c r="DO358" s="14" t="e">
        <f t="shared" si="385"/>
        <v>#DIV/0!</v>
      </c>
      <c r="DP358" s="14" t="e">
        <f t="shared" si="385"/>
        <v>#DIV/0!</v>
      </c>
      <c r="DQ358" s="14" t="e">
        <f t="shared" si="383"/>
        <v>#DIV/0!</v>
      </c>
      <c r="DR358" s="14" t="e">
        <f t="shared" si="383"/>
        <v>#DIV/0!</v>
      </c>
      <c r="DS358" s="14" t="e">
        <f t="shared" si="363"/>
        <v>#DIV/0!</v>
      </c>
      <c r="DT358" s="14" t="e">
        <f t="shared" si="342"/>
        <v>#DIV/0!</v>
      </c>
      <c r="DU358" s="14" t="e">
        <f t="shared" si="342"/>
        <v>#DIV/0!</v>
      </c>
      <c r="DV358" s="14" t="e">
        <f t="shared" si="342"/>
        <v>#DIV/0!</v>
      </c>
      <c r="DW358" s="14" t="e">
        <f t="shared" si="342"/>
        <v>#DIV/0!</v>
      </c>
      <c r="DX358" s="14" t="e">
        <f t="shared" si="342"/>
        <v>#DIV/0!</v>
      </c>
      <c r="DY358" s="14" t="e">
        <f t="shared" si="342"/>
        <v>#DIV/0!</v>
      </c>
      <c r="DZ358" s="14" t="e">
        <f t="shared" si="346"/>
        <v>#DIV/0!</v>
      </c>
    </row>
    <row r="359" spans="3:130">
      <c r="C359" s="18">
        <v>2037</v>
      </c>
      <c r="D359" s="25"/>
      <c r="E359" s="25"/>
      <c r="F359" s="25"/>
      <c r="G359" s="25"/>
      <c r="H359" s="25"/>
      <c r="I359" s="25"/>
      <c r="J359" s="25"/>
      <c r="K359" s="25"/>
      <c r="L359" s="25"/>
      <c r="M359" s="25"/>
      <c r="N359" s="25"/>
      <c r="O359" s="25"/>
      <c r="P359" s="25"/>
      <c r="Q359" s="25"/>
      <c r="R359" s="25"/>
      <c r="S359" s="25"/>
      <c r="T359" s="25"/>
      <c r="U359" s="25">
        <f t="shared" si="368"/>
        <v>0</v>
      </c>
      <c r="V359" s="25">
        <f t="shared" si="369"/>
        <v>0</v>
      </c>
      <c r="W359" s="25">
        <f t="shared" si="370"/>
        <v>0</v>
      </c>
      <c r="X359" s="25">
        <f t="shared" si="371"/>
        <v>0</v>
      </c>
      <c r="Y359" s="25">
        <f t="shared" si="372"/>
        <v>0</v>
      </c>
      <c r="Z359" s="25">
        <f t="shared" si="373"/>
        <v>0</v>
      </c>
      <c r="AA359" s="25">
        <f t="shared" si="374"/>
        <v>0</v>
      </c>
      <c r="AB359" s="25">
        <f t="shared" si="375"/>
        <v>0</v>
      </c>
      <c r="AC359" s="25">
        <f t="shared" si="377"/>
        <v>0</v>
      </c>
      <c r="AD359" s="25">
        <f t="shared" si="378"/>
        <v>0</v>
      </c>
      <c r="AE359" s="25">
        <f t="shared" si="379"/>
        <v>0</v>
      </c>
      <c r="AF359" s="25">
        <f t="shared" si="380"/>
        <v>0</v>
      </c>
      <c r="AG359" s="25">
        <f t="shared" si="381"/>
        <v>0</v>
      </c>
      <c r="AH359" s="25">
        <f t="shared" si="384"/>
        <v>0</v>
      </c>
      <c r="AI359" s="25">
        <f t="shared" si="386"/>
        <v>0</v>
      </c>
      <c r="AJ359" s="25">
        <f t="shared" si="387"/>
        <v>0</v>
      </c>
      <c r="AK359" s="25">
        <f t="shared" si="388"/>
        <v>0</v>
      </c>
      <c r="AL359" s="25">
        <f t="shared" si="389"/>
        <v>0</v>
      </c>
      <c r="AM359" s="25">
        <f t="shared" ref="AM359:AM377" si="390">VLOOKUP($C$101,$D$3:$K$63,$A$72,0)*(B324-B323)</f>
        <v>0</v>
      </c>
      <c r="AN359" s="25">
        <f>VLOOKUP($C$102,$D$3:$K$63,$A$72,0)*(B323-B322)</f>
        <v>0</v>
      </c>
      <c r="AO359" s="25">
        <f>VLOOKUP($C$103,$D$3:$K$63,$A$72,0)*B322</f>
        <v>0</v>
      </c>
      <c r="AP359" s="25"/>
      <c r="AQ359" s="25"/>
      <c r="AR359" s="25"/>
      <c r="AS359" s="25"/>
      <c r="AT359" s="25"/>
      <c r="AU359" s="25"/>
      <c r="AV359" s="25"/>
      <c r="AW359" s="25"/>
      <c r="AX359" s="25"/>
      <c r="AY359" s="25"/>
      <c r="AZ359" s="25"/>
      <c r="BA359" s="25"/>
      <c r="BB359" s="25"/>
      <c r="BC359" s="25"/>
      <c r="BD359" s="25"/>
      <c r="BE359" s="25"/>
      <c r="BF359" s="25"/>
      <c r="BG359" s="25"/>
      <c r="BH359" s="25"/>
      <c r="BI359" s="25"/>
      <c r="BJ359" s="25"/>
      <c r="BK359" s="25"/>
      <c r="BL359" s="25"/>
      <c r="BM359" s="21">
        <f t="shared" si="344"/>
        <v>0</v>
      </c>
      <c r="BP359" s="18">
        <v>2037</v>
      </c>
      <c r="BQ359" s="14" t="e">
        <f t="shared" si="382"/>
        <v>#DIV/0!</v>
      </c>
      <c r="BR359" s="14" t="e">
        <f t="shared" si="382"/>
        <v>#DIV/0!</v>
      </c>
      <c r="BS359" s="14" t="e">
        <f t="shared" si="382"/>
        <v>#DIV/0!</v>
      </c>
      <c r="BT359" s="14" t="e">
        <f t="shared" si="382"/>
        <v>#DIV/0!</v>
      </c>
      <c r="BU359" s="14" t="e">
        <f t="shared" si="382"/>
        <v>#DIV/0!</v>
      </c>
      <c r="BV359" s="14" t="e">
        <f t="shared" si="382"/>
        <v>#DIV/0!</v>
      </c>
      <c r="BW359" s="14" t="e">
        <f t="shared" si="382"/>
        <v>#DIV/0!</v>
      </c>
      <c r="BX359" s="14" t="e">
        <f t="shared" si="382"/>
        <v>#DIV/0!</v>
      </c>
      <c r="BY359" s="14" t="e">
        <f t="shared" si="382"/>
        <v>#DIV/0!</v>
      </c>
      <c r="BZ359" s="14" t="e">
        <f t="shared" si="382"/>
        <v>#DIV/0!</v>
      </c>
      <c r="CA359" s="14" t="e">
        <f t="shared" si="382"/>
        <v>#DIV/0!</v>
      </c>
      <c r="CB359" s="14" t="e">
        <f t="shared" si="382"/>
        <v>#DIV/0!</v>
      </c>
      <c r="CC359" s="14" t="e">
        <f t="shared" si="382"/>
        <v>#DIV/0!</v>
      </c>
      <c r="CD359" s="14" t="e">
        <f t="shared" si="382"/>
        <v>#DIV/0!</v>
      </c>
      <c r="CE359" s="14" t="e">
        <f t="shared" si="382"/>
        <v>#DIV/0!</v>
      </c>
      <c r="CF359" s="14" t="e">
        <f t="shared" si="382"/>
        <v>#DIV/0!</v>
      </c>
      <c r="CG359" s="14" t="e">
        <f t="shared" si="361"/>
        <v>#DIV/0!</v>
      </c>
      <c r="CH359" s="14" t="e">
        <f t="shared" si="361"/>
        <v>#DIV/0!</v>
      </c>
      <c r="CI359" s="14" t="e">
        <f t="shared" si="361"/>
        <v>#DIV/0!</v>
      </c>
      <c r="CJ359" s="14" t="e">
        <f t="shared" si="361"/>
        <v>#DIV/0!</v>
      </c>
      <c r="CK359" s="14" t="e">
        <f t="shared" si="361"/>
        <v>#DIV/0!</v>
      </c>
      <c r="CL359" s="14" t="e">
        <f t="shared" si="361"/>
        <v>#DIV/0!</v>
      </c>
      <c r="CM359" s="14" t="e">
        <f t="shared" si="361"/>
        <v>#DIV/0!</v>
      </c>
      <c r="CN359" s="14" t="e">
        <f t="shared" si="361"/>
        <v>#DIV/0!</v>
      </c>
      <c r="CO359" s="14" t="e">
        <f t="shared" si="361"/>
        <v>#DIV/0!</v>
      </c>
      <c r="CP359" s="14" t="e">
        <f t="shared" si="361"/>
        <v>#DIV/0!</v>
      </c>
      <c r="CQ359" s="14" t="e">
        <f t="shared" si="361"/>
        <v>#DIV/0!</v>
      </c>
      <c r="CR359" s="14" t="e">
        <f t="shared" si="361"/>
        <v>#DIV/0!</v>
      </c>
      <c r="CS359" s="14" t="e">
        <f t="shared" si="361"/>
        <v>#DIV/0!</v>
      </c>
      <c r="CT359" s="14" t="e">
        <f t="shared" si="361"/>
        <v>#DIV/0!</v>
      </c>
      <c r="CU359" s="14" t="e">
        <f t="shared" si="361"/>
        <v>#DIV/0!</v>
      </c>
      <c r="CV359" s="14" t="e">
        <f t="shared" si="361"/>
        <v>#DIV/0!</v>
      </c>
      <c r="CW359" s="14" t="e">
        <f t="shared" si="376"/>
        <v>#DIV/0!</v>
      </c>
      <c r="CX359" s="14" t="e">
        <f t="shared" si="365"/>
        <v>#DIV/0!</v>
      </c>
      <c r="CY359" s="14" t="e">
        <f t="shared" si="365"/>
        <v>#DIV/0!</v>
      </c>
      <c r="CZ359" s="14" t="e">
        <f t="shared" si="365"/>
        <v>#DIV/0!</v>
      </c>
      <c r="DA359" s="14" t="e">
        <f t="shared" si="365"/>
        <v>#DIV/0!</v>
      </c>
      <c r="DB359" s="14" t="e">
        <f t="shared" si="365"/>
        <v>#DIV/0!</v>
      </c>
      <c r="DC359" s="14" t="e">
        <f t="shared" si="365"/>
        <v>#DIV/0!</v>
      </c>
      <c r="DD359" s="14" t="e">
        <f t="shared" si="365"/>
        <v>#DIV/0!</v>
      </c>
      <c r="DE359" s="14" t="e">
        <f t="shared" si="365"/>
        <v>#DIV/0!</v>
      </c>
      <c r="DF359" s="14" t="e">
        <f t="shared" si="365"/>
        <v>#DIV/0!</v>
      </c>
      <c r="DG359" s="14" t="e">
        <f t="shared" si="365"/>
        <v>#DIV/0!</v>
      </c>
      <c r="DH359" s="14" t="e">
        <f t="shared" si="365"/>
        <v>#DIV/0!</v>
      </c>
      <c r="DI359" s="14" t="e">
        <f t="shared" si="365"/>
        <v>#DIV/0!</v>
      </c>
      <c r="DJ359" s="14" t="e">
        <f t="shared" si="365"/>
        <v>#DIV/0!</v>
      </c>
      <c r="DK359" s="14" t="e">
        <f t="shared" si="365"/>
        <v>#DIV/0!</v>
      </c>
      <c r="DL359" s="14" t="e">
        <f t="shared" si="365"/>
        <v>#DIV/0!</v>
      </c>
      <c r="DM359" s="14" t="e">
        <f t="shared" si="365"/>
        <v>#DIV/0!</v>
      </c>
      <c r="DN359" s="14" t="e">
        <f t="shared" si="385"/>
        <v>#DIV/0!</v>
      </c>
      <c r="DO359" s="14" t="e">
        <f t="shared" si="385"/>
        <v>#DIV/0!</v>
      </c>
      <c r="DP359" s="14" t="e">
        <f t="shared" si="385"/>
        <v>#DIV/0!</v>
      </c>
      <c r="DQ359" s="14" t="e">
        <f t="shared" si="383"/>
        <v>#DIV/0!</v>
      </c>
      <c r="DR359" s="14" t="e">
        <f t="shared" si="383"/>
        <v>#DIV/0!</v>
      </c>
      <c r="DS359" s="14" t="e">
        <f t="shared" si="363"/>
        <v>#DIV/0!</v>
      </c>
      <c r="DT359" s="14" t="e">
        <f t="shared" si="342"/>
        <v>#DIV/0!</v>
      </c>
      <c r="DU359" s="14" t="e">
        <f t="shared" si="342"/>
        <v>#DIV/0!</v>
      </c>
      <c r="DV359" s="14" t="e">
        <f t="shared" si="342"/>
        <v>#DIV/0!</v>
      </c>
      <c r="DW359" s="14" t="e">
        <f t="shared" si="342"/>
        <v>#DIV/0!</v>
      </c>
      <c r="DX359" s="14" t="e">
        <f t="shared" si="342"/>
        <v>#DIV/0!</v>
      </c>
      <c r="DY359" s="14" t="e">
        <f t="shared" si="342"/>
        <v>#DIV/0!</v>
      </c>
      <c r="DZ359" s="14" t="e">
        <f t="shared" si="346"/>
        <v>#DIV/0!</v>
      </c>
    </row>
    <row r="360" spans="3:130">
      <c r="C360" s="18">
        <v>2038</v>
      </c>
      <c r="D360" s="25"/>
      <c r="E360" s="25"/>
      <c r="F360" s="25"/>
      <c r="G360" s="25"/>
      <c r="H360" s="25"/>
      <c r="I360" s="25"/>
      <c r="J360" s="25"/>
      <c r="K360" s="25"/>
      <c r="L360" s="25"/>
      <c r="M360" s="25"/>
      <c r="N360" s="25"/>
      <c r="O360" s="25"/>
      <c r="P360" s="25"/>
      <c r="Q360" s="25"/>
      <c r="R360" s="25"/>
      <c r="S360" s="25"/>
      <c r="T360" s="25"/>
      <c r="U360" s="25"/>
      <c r="V360" s="25">
        <f t="shared" si="369"/>
        <v>0</v>
      </c>
      <c r="W360" s="25">
        <f t="shared" si="370"/>
        <v>0</v>
      </c>
      <c r="X360" s="25">
        <f t="shared" si="371"/>
        <v>0</v>
      </c>
      <c r="Y360" s="25">
        <f t="shared" si="372"/>
        <v>0</v>
      </c>
      <c r="Z360" s="25">
        <f t="shared" si="373"/>
        <v>0</v>
      </c>
      <c r="AA360" s="25">
        <f t="shared" si="374"/>
        <v>0</v>
      </c>
      <c r="AB360" s="25">
        <f t="shared" si="375"/>
        <v>0</v>
      </c>
      <c r="AC360" s="25">
        <f t="shared" si="377"/>
        <v>0</v>
      </c>
      <c r="AD360" s="25">
        <f t="shared" si="378"/>
        <v>0</v>
      </c>
      <c r="AE360" s="25">
        <f t="shared" si="379"/>
        <v>0</v>
      </c>
      <c r="AF360" s="25">
        <f t="shared" si="380"/>
        <v>0</v>
      </c>
      <c r="AG360" s="25">
        <f t="shared" si="381"/>
        <v>0</v>
      </c>
      <c r="AH360" s="25">
        <f t="shared" si="384"/>
        <v>0</v>
      </c>
      <c r="AI360" s="25">
        <f t="shared" si="386"/>
        <v>0</v>
      </c>
      <c r="AJ360" s="25">
        <f t="shared" si="387"/>
        <v>0</v>
      </c>
      <c r="AK360" s="25">
        <f t="shared" si="388"/>
        <v>0</v>
      </c>
      <c r="AL360" s="25">
        <f t="shared" si="389"/>
        <v>0</v>
      </c>
      <c r="AM360" s="25">
        <f t="shared" si="390"/>
        <v>0</v>
      </c>
      <c r="AN360" s="25">
        <f t="shared" ref="AN360:AN378" si="391">VLOOKUP($C$102,$D$3:$K$63,$A$72,0)*(B324-B323)</f>
        <v>0</v>
      </c>
      <c r="AO360" s="25">
        <f>VLOOKUP($C$103,$D$3:$K$63,$A$72,0)*(B323-B322)</f>
        <v>0</v>
      </c>
      <c r="AP360" s="25">
        <f>VLOOKUP($C$104,$D$3:$K$63,$A$72,0)*B322</f>
        <v>0</v>
      </c>
      <c r="AQ360" s="25"/>
      <c r="AR360" s="25"/>
      <c r="AS360" s="25"/>
      <c r="AT360" s="25"/>
      <c r="AU360" s="25"/>
      <c r="AV360" s="25"/>
      <c r="AW360" s="25"/>
      <c r="AX360" s="25"/>
      <c r="AY360" s="25"/>
      <c r="AZ360" s="25"/>
      <c r="BA360" s="25"/>
      <c r="BB360" s="25"/>
      <c r="BC360" s="25"/>
      <c r="BD360" s="25"/>
      <c r="BE360" s="25"/>
      <c r="BF360" s="25"/>
      <c r="BG360" s="25"/>
      <c r="BH360" s="25"/>
      <c r="BI360" s="25"/>
      <c r="BJ360" s="25"/>
      <c r="BK360" s="25"/>
      <c r="BL360" s="25"/>
      <c r="BM360" s="21">
        <f t="shared" si="344"/>
        <v>0</v>
      </c>
      <c r="BP360" s="18">
        <v>2038</v>
      </c>
      <c r="BQ360" s="14" t="e">
        <f t="shared" si="382"/>
        <v>#DIV/0!</v>
      </c>
      <c r="BR360" s="14" t="e">
        <f t="shared" si="382"/>
        <v>#DIV/0!</v>
      </c>
      <c r="BS360" s="14" t="e">
        <f t="shared" si="382"/>
        <v>#DIV/0!</v>
      </c>
      <c r="BT360" s="14" t="e">
        <f t="shared" si="382"/>
        <v>#DIV/0!</v>
      </c>
      <c r="BU360" s="14" t="e">
        <f t="shared" si="382"/>
        <v>#DIV/0!</v>
      </c>
      <c r="BV360" s="14" t="e">
        <f t="shared" si="382"/>
        <v>#DIV/0!</v>
      </c>
      <c r="BW360" s="14" t="e">
        <f t="shared" si="382"/>
        <v>#DIV/0!</v>
      </c>
      <c r="BX360" s="14" t="e">
        <f t="shared" si="382"/>
        <v>#DIV/0!</v>
      </c>
      <c r="BY360" s="14" t="e">
        <f t="shared" si="382"/>
        <v>#DIV/0!</v>
      </c>
      <c r="BZ360" s="14" t="e">
        <f t="shared" si="382"/>
        <v>#DIV/0!</v>
      </c>
      <c r="CA360" s="14" t="e">
        <f t="shared" si="382"/>
        <v>#DIV/0!</v>
      </c>
      <c r="CB360" s="14" t="e">
        <f t="shared" si="382"/>
        <v>#DIV/0!</v>
      </c>
      <c r="CC360" s="14" t="e">
        <f t="shared" si="382"/>
        <v>#DIV/0!</v>
      </c>
      <c r="CD360" s="14" t="e">
        <f t="shared" si="382"/>
        <v>#DIV/0!</v>
      </c>
      <c r="CE360" s="14" t="e">
        <f t="shared" si="382"/>
        <v>#DIV/0!</v>
      </c>
      <c r="CF360" s="14" t="e">
        <f t="shared" si="382"/>
        <v>#DIV/0!</v>
      </c>
      <c r="CG360" s="14" t="e">
        <f t="shared" si="361"/>
        <v>#DIV/0!</v>
      </c>
      <c r="CH360" s="14" t="e">
        <f t="shared" si="361"/>
        <v>#DIV/0!</v>
      </c>
      <c r="CI360" s="14" t="e">
        <f t="shared" si="361"/>
        <v>#DIV/0!</v>
      </c>
      <c r="CJ360" s="14" t="e">
        <f t="shared" si="361"/>
        <v>#DIV/0!</v>
      </c>
      <c r="CK360" s="14" t="e">
        <f t="shared" si="361"/>
        <v>#DIV/0!</v>
      </c>
      <c r="CL360" s="14" t="e">
        <f t="shared" si="361"/>
        <v>#DIV/0!</v>
      </c>
      <c r="CM360" s="14" t="e">
        <f t="shared" si="361"/>
        <v>#DIV/0!</v>
      </c>
      <c r="CN360" s="14" t="e">
        <f t="shared" si="361"/>
        <v>#DIV/0!</v>
      </c>
      <c r="CO360" s="14" t="e">
        <f t="shared" si="361"/>
        <v>#DIV/0!</v>
      </c>
      <c r="CP360" s="14" t="e">
        <f t="shared" si="361"/>
        <v>#DIV/0!</v>
      </c>
      <c r="CQ360" s="14" t="e">
        <f t="shared" si="361"/>
        <v>#DIV/0!</v>
      </c>
      <c r="CR360" s="14" t="e">
        <f t="shared" si="361"/>
        <v>#DIV/0!</v>
      </c>
      <c r="CS360" s="14" t="e">
        <f t="shared" si="361"/>
        <v>#DIV/0!</v>
      </c>
      <c r="CT360" s="14" t="e">
        <f t="shared" si="361"/>
        <v>#DIV/0!</v>
      </c>
      <c r="CU360" s="14" t="e">
        <f t="shared" si="361"/>
        <v>#DIV/0!</v>
      </c>
      <c r="CV360" s="14" t="e">
        <f t="shared" si="361"/>
        <v>#DIV/0!</v>
      </c>
      <c r="CW360" s="14" t="e">
        <f t="shared" si="376"/>
        <v>#DIV/0!</v>
      </c>
      <c r="CX360" s="14" t="e">
        <f t="shared" si="365"/>
        <v>#DIV/0!</v>
      </c>
      <c r="CY360" s="14" t="e">
        <f t="shared" si="365"/>
        <v>#DIV/0!</v>
      </c>
      <c r="CZ360" s="14" t="e">
        <f t="shared" si="365"/>
        <v>#DIV/0!</v>
      </c>
      <c r="DA360" s="14" t="e">
        <f t="shared" si="365"/>
        <v>#DIV/0!</v>
      </c>
      <c r="DB360" s="14" t="e">
        <f t="shared" si="365"/>
        <v>#DIV/0!</v>
      </c>
      <c r="DC360" s="14" t="e">
        <f t="shared" si="365"/>
        <v>#DIV/0!</v>
      </c>
      <c r="DD360" s="14" t="e">
        <f t="shared" si="365"/>
        <v>#DIV/0!</v>
      </c>
      <c r="DE360" s="14" t="e">
        <f t="shared" si="365"/>
        <v>#DIV/0!</v>
      </c>
      <c r="DF360" s="14" t="e">
        <f t="shared" si="365"/>
        <v>#DIV/0!</v>
      </c>
      <c r="DG360" s="14" t="e">
        <f t="shared" si="365"/>
        <v>#DIV/0!</v>
      </c>
      <c r="DH360" s="14" t="e">
        <f t="shared" si="365"/>
        <v>#DIV/0!</v>
      </c>
      <c r="DI360" s="14" t="e">
        <f t="shared" si="365"/>
        <v>#DIV/0!</v>
      </c>
      <c r="DJ360" s="14" t="e">
        <f t="shared" si="365"/>
        <v>#DIV/0!</v>
      </c>
      <c r="DK360" s="14" t="e">
        <f t="shared" si="365"/>
        <v>#DIV/0!</v>
      </c>
      <c r="DL360" s="14" t="e">
        <f t="shared" si="365"/>
        <v>#DIV/0!</v>
      </c>
      <c r="DM360" s="14" t="e">
        <f t="shared" si="365"/>
        <v>#DIV/0!</v>
      </c>
      <c r="DN360" s="14" t="e">
        <f t="shared" si="385"/>
        <v>#DIV/0!</v>
      </c>
      <c r="DO360" s="14" t="e">
        <f t="shared" si="385"/>
        <v>#DIV/0!</v>
      </c>
      <c r="DP360" s="14" t="e">
        <f t="shared" si="385"/>
        <v>#DIV/0!</v>
      </c>
      <c r="DQ360" s="14" t="e">
        <f t="shared" si="383"/>
        <v>#DIV/0!</v>
      </c>
      <c r="DR360" s="14" t="e">
        <f t="shared" si="383"/>
        <v>#DIV/0!</v>
      </c>
      <c r="DS360" s="14" t="e">
        <f t="shared" si="363"/>
        <v>#DIV/0!</v>
      </c>
      <c r="DT360" s="14" t="e">
        <f t="shared" si="342"/>
        <v>#DIV/0!</v>
      </c>
      <c r="DU360" s="14" t="e">
        <f t="shared" si="342"/>
        <v>#DIV/0!</v>
      </c>
      <c r="DV360" s="14" t="e">
        <f t="shared" si="342"/>
        <v>#DIV/0!</v>
      </c>
      <c r="DW360" s="14" t="e">
        <f t="shared" si="342"/>
        <v>#DIV/0!</v>
      </c>
      <c r="DX360" s="14" t="e">
        <f t="shared" si="342"/>
        <v>#DIV/0!</v>
      </c>
      <c r="DY360" s="14" t="e">
        <f t="shared" si="342"/>
        <v>#DIV/0!</v>
      </c>
      <c r="DZ360" s="14" t="e">
        <f t="shared" si="346"/>
        <v>#DIV/0!</v>
      </c>
    </row>
    <row r="361" spans="3:130">
      <c r="C361" s="18">
        <v>2039</v>
      </c>
      <c r="D361" s="25"/>
      <c r="E361" s="25"/>
      <c r="F361" s="25"/>
      <c r="G361" s="25"/>
      <c r="H361" s="25"/>
      <c r="I361" s="25"/>
      <c r="J361" s="25"/>
      <c r="K361" s="25"/>
      <c r="L361" s="25"/>
      <c r="M361" s="25"/>
      <c r="N361" s="25"/>
      <c r="O361" s="25"/>
      <c r="P361" s="25"/>
      <c r="Q361" s="25"/>
      <c r="R361" s="25"/>
      <c r="S361" s="25"/>
      <c r="T361" s="25"/>
      <c r="U361" s="25"/>
      <c r="V361" s="25"/>
      <c r="W361" s="25">
        <f t="shared" si="370"/>
        <v>0</v>
      </c>
      <c r="X361" s="25">
        <f t="shared" si="371"/>
        <v>0</v>
      </c>
      <c r="Y361" s="25">
        <f t="shared" si="372"/>
        <v>0</v>
      </c>
      <c r="Z361" s="25">
        <f t="shared" si="373"/>
        <v>0</v>
      </c>
      <c r="AA361" s="25">
        <f t="shared" si="374"/>
        <v>0</v>
      </c>
      <c r="AB361" s="25">
        <f t="shared" si="375"/>
        <v>0</v>
      </c>
      <c r="AC361" s="25">
        <f t="shared" si="377"/>
        <v>0</v>
      </c>
      <c r="AD361" s="25">
        <f t="shared" si="378"/>
        <v>0</v>
      </c>
      <c r="AE361" s="25">
        <f t="shared" si="379"/>
        <v>0</v>
      </c>
      <c r="AF361" s="25">
        <f t="shared" si="380"/>
        <v>0</v>
      </c>
      <c r="AG361" s="25">
        <f t="shared" si="381"/>
        <v>0</v>
      </c>
      <c r="AH361" s="25">
        <f t="shared" si="384"/>
        <v>0</v>
      </c>
      <c r="AI361" s="25">
        <f t="shared" si="386"/>
        <v>0</v>
      </c>
      <c r="AJ361" s="25">
        <f t="shared" si="387"/>
        <v>0</v>
      </c>
      <c r="AK361" s="25">
        <f t="shared" si="388"/>
        <v>0</v>
      </c>
      <c r="AL361" s="25">
        <f t="shared" si="389"/>
        <v>0</v>
      </c>
      <c r="AM361" s="25">
        <f t="shared" si="390"/>
        <v>0</v>
      </c>
      <c r="AN361" s="25">
        <f t="shared" si="391"/>
        <v>0</v>
      </c>
      <c r="AO361" s="25">
        <f t="shared" ref="AO361:AO379" si="392">VLOOKUP($C$103,$D$3:$K$63,$A$72,0)*(B324-B323)</f>
        <v>0</v>
      </c>
      <c r="AP361" s="25">
        <f>VLOOKUP($C$104,$D$3:$K$63,$A$72,0)*(B323-B322)</f>
        <v>0</v>
      </c>
      <c r="AQ361" s="25">
        <f>VLOOKUP($C$105,$D$3:$K$63,$A$72,0)*B322</f>
        <v>0</v>
      </c>
      <c r="AR361" s="25"/>
      <c r="AS361" s="25"/>
      <c r="AT361" s="25"/>
      <c r="AU361" s="25"/>
      <c r="AV361" s="25"/>
      <c r="AW361" s="25"/>
      <c r="AX361" s="25"/>
      <c r="AY361" s="25"/>
      <c r="AZ361" s="25"/>
      <c r="BA361" s="25"/>
      <c r="BB361" s="25"/>
      <c r="BC361" s="25"/>
      <c r="BD361" s="25"/>
      <c r="BE361" s="25"/>
      <c r="BF361" s="25"/>
      <c r="BG361" s="25"/>
      <c r="BH361" s="25"/>
      <c r="BI361" s="25"/>
      <c r="BJ361" s="25"/>
      <c r="BK361" s="25"/>
      <c r="BL361" s="25"/>
      <c r="BM361" s="21">
        <f t="shared" si="344"/>
        <v>0</v>
      </c>
      <c r="BP361" s="18">
        <v>2039</v>
      </c>
      <c r="BQ361" s="14" t="e">
        <f t="shared" si="382"/>
        <v>#DIV/0!</v>
      </c>
      <c r="BR361" s="14" t="e">
        <f t="shared" si="382"/>
        <v>#DIV/0!</v>
      </c>
      <c r="BS361" s="14" t="e">
        <f t="shared" si="382"/>
        <v>#DIV/0!</v>
      </c>
      <c r="BT361" s="14" t="e">
        <f t="shared" si="382"/>
        <v>#DIV/0!</v>
      </c>
      <c r="BU361" s="14" t="e">
        <f t="shared" si="382"/>
        <v>#DIV/0!</v>
      </c>
      <c r="BV361" s="14" t="e">
        <f t="shared" si="382"/>
        <v>#DIV/0!</v>
      </c>
      <c r="BW361" s="14" t="e">
        <f t="shared" si="382"/>
        <v>#DIV/0!</v>
      </c>
      <c r="BX361" s="14" t="e">
        <f t="shared" si="382"/>
        <v>#DIV/0!</v>
      </c>
      <c r="BY361" s="14" t="e">
        <f t="shared" si="382"/>
        <v>#DIV/0!</v>
      </c>
      <c r="BZ361" s="14" t="e">
        <f t="shared" si="382"/>
        <v>#DIV/0!</v>
      </c>
      <c r="CA361" s="14" t="e">
        <f t="shared" si="382"/>
        <v>#DIV/0!</v>
      </c>
      <c r="CB361" s="14" t="e">
        <f t="shared" si="382"/>
        <v>#DIV/0!</v>
      </c>
      <c r="CC361" s="14" t="e">
        <f t="shared" si="382"/>
        <v>#DIV/0!</v>
      </c>
      <c r="CD361" s="14" t="e">
        <f t="shared" si="382"/>
        <v>#DIV/0!</v>
      </c>
      <c r="CE361" s="14" t="e">
        <f t="shared" si="382"/>
        <v>#DIV/0!</v>
      </c>
      <c r="CF361" s="14" t="e">
        <f t="shared" si="382"/>
        <v>#DIV/0!</v>
      </c>
      <c r="CG361" s="14" t="e">
        <f t="shared" si="361"/>
        <v>#DIV/0!</v>
      </c>
      <c r="CH361" s="14" t="e">
        <f t="shared" si="361"/>
        <v>#DIV/0!</v>
      </c>
      <c r="CI361" s="14" t="e">
        <f t="shared" si="361"/>
        <v>#DIV/0!</v>
      </c>
      <c r="CJ361" s="14" t="e">
        <f t="shared" si="361"/>
        <v>#DIV/0!</v>
      </c>
      <c r="CK361" s="14" t="e">
        <f t="shared" si="361"/>
        <v>#DIV/0!</v>
      </c>
      <c r="CL361" s="14" t="e">
        <f t="shared" si="361"/>
        <v>#DIV/0!</v>
      </c>
      <c r="CM361" s="14" t="e">
        <f t="shared" si="361"/>
        <v>#DIV/0!</v>
      </c>
      <c r="CN361" s="14" t="e">
        <f t="shared" si="361"/>
        <v>#DIV/0!</v>
      </c>
      <c r="CO361" s="14" t="e">
        <f t="shared" si="361"/>
        <v>#DIV/0!</v>
      </c>
      <c r="CP361" s="14" t="e">
        <f t="shared" si="361"/>
        <v>#DIV/0!</v>
      </c>
      <c r="CQ361" s="14" t="e">
        <f t="shared" si="361"/>
        <v>#DIV/0!</v>
      </c>
      <c r="CR361" s="14" t="e">
        <f t="shared" si="361"/>
        <v>#DIV/0!</v>
      </c>
      <c r="CS361" s="14" t="e">
        <f t="shared" si="361"/>
        <v>#DIV/0!</v>
      </c>
      <c r="CT361" s="14" t="e">
        <f t="shared" si="361"/>
        <v>#DIV/0!</v>
      </c>
      <c r="CU361" s="14" t="e">
        <f t="shared" si="361"/>
        <v>#DIV/0!</v>
      </c>
      <c r="CV361" s="14" t="e">
        <f t="shared" si="361"/>
        <v>#DIV/0!</v>
      </c>
      <c r="CW361" s="14" t="e">
        <f t="shared" si="376"/>
        <v>#DIV/0!</v>
      </c>
      <c r="CX361" s="14" t="e">
        <f t="shared" si="365"/>
        <v>#DIV/0!</v>
      </c>
      <c r="CY361" s="14" t="e">
        <f t="shared" si="365"/>
        <v>#DIV/0!</v>
      </c>
      <c r="CZ361" s="14" t="e">
        <f t="shared" si="365"/>
        <v>#DIV/0!</v>
      </c>
      <c r="DA361" s="14" t="e">
        <f t="shared" si="365"/>
        <v>#DIV/0!</v>
      </c>
      <c r="DB361" s="14" t="e">
        <f t="shared" si="365"/>
        <v>#DIV/0!</v>
      </c>
      <c r="DC361" s="14" t="e">
        <f>AP361/$BM361</f>
        <v>#DIV/0!</v>
      </c>
      <c r="DD361" s="14" t="e">
        <f t="shared" si="365"/>
        <v>#DIV/0!</v>
      </c>
      <c r="DE361" s="14" t="e">
        <f t="shared" si="365"/>
        <v>#DIV/0!</v>
      </c>
      <c r="DF361" s="14" t="e">
        <f t="shared" si="365"/>
        <v>#DIV/0!</v>
      </c>
      <c r="DG361" s="14" t="e">
        <f t="shared" si="365"/>
        <v>#DIV/0!</v>
      </c>
      <c r="DH361" s="14" t="e">
        <f t="shared" si="365"/>
        <v>#DIV/0!</v>
      </c>
      <c r="DI361" s="14" t="e">
        <f t="shared" si="365"/>
        <v>#DIV/0!</v>
      </c>
      <c r="DJ361" s="14" t="e">
        <f t="shared" si="365"/>
        <v>#DIV/0!</v>
      </c>
      <c r="DK361" s="14" t="e">
        <f t="shared" si="365"/>
        <v>#DIV/0!</v>
      </c>
      <c r="DL361" s="14" t="e">
        <f t="shared" si="365"/>
        <v>#DIV/0!</v>
      </c>
      <c r="DM361" s="14" t="e">
        <f t="shared" si="365"/>
        <v>#DIV/0!</v>
      </c>
      <c r="DN361" s="14" t="e">
        <f t="shared" si="385"/>
        <v>#DIV/0!</v>
      </c>
      <c r="DO361" s="14" t="e">
        <f t="shared" si="385"/>
        <v>#DIV/0!</v>
      </c>
      <c r="DP361" s="14" t="e">
        <f t="shared" si="385"/>
        <v>#DIV/0!</v>
      </c>
      <c r="DQ361" s="14" t="e">
        <f t="shared" si="383"/>
        <v>#DIV/0!</v>
      </c>
      <c r="DR361" s="14" t="e">
        <f t="shared" si="383"/>
        <v>#DIV/0!</v>
      </c>
      <c r="DS361" s="14" t="e">
        <f t="shared" si="363"/>
        <v>#DIV/0!</v>
      </c>
      <c r="DT361" s="14" t="e">
        <f t="shared" si="342"/>
        <v>#DIV/0!</v>
      </c>
      <c r="DU361" s="14" t="e">
        <f t="shared" si="342"/>
        <v>#DIV/0!</v>
      </c>
      <c r="DV361" s="14" t="e">
        <f t="shared" si="342"/>
        <v>#DIV/0!</v>
      </c>
      <c r="DW361" s="14" t="e">
        <f t="shared" si="342"/>
        <v>#DIV/0!</v>
      </c>
      <c r="DX361" s="14" t="e">
        <f t="shared" si="342"/>
        <v>#DIV/0!</v>
      </c>
      <c r="DY361" s="14" t="e">
        <f t="shared" si="342"/>
        <v>#DIV/0!</v>
      </c>
      <c r="DZ361" s="14" t="e">
        <f>SUM(BQ361:DY361)</f>
        <v>#DIV/0!</v>
      </c>
    </row>
    <row r="362" spans="3:130">
      <c r="C362" s="18">
        <v>2040</v>
      </c>
      <c r="D362" s="25"/>
      <c r="E362" s="25"/>
      <c r="F362" s="25"/>
      <c r="G362" s="25"/>
      <c r="H362" s="25"/>
      <c r="I362" s="25"/>
      <c r="J362" s="25"/>
      <c r="K362" s="25"/>
      <c r="L362" s="25"/>
      <c r="M362" s="25"/>
      <c r="N362" s="25"/>
      <c r="O362" s="25"/>
      <c r="P362" s="25"/>
      <c r="Q362" s="25"/>
      <c r="R362" s="25"/>
      <c r="S362" s="25"/>
      <c r="T362" s="25"/>
      <c r="U362" s="25"/>
      <c r="V362" s="25"/>
      <c r="W362" s="25"/>
      <c r="X362" s="25">
        <f t="shared" si="371"/>
        <v>0</v>
      </c>
      <c r="Y362" s="25">
        <f t="shared" si="372"/>
        <v>0</v>
      </c>
      <c r="Z362" s="25">
        <f t="shared" si="373"/>
        <v>0</v>
      </c>
      <c r="AA362" s="25">
        <f t="shared" si="374"/>
        <v>0</v>
      </c>
      <c r="AB362" s="25">
        <f t="shared" si="375"/>
        <v>0</v>
      </c>
      <c r="AC362" s="25">
        <f t="shared" si="377"/>
        <v>0</v>
      </c>
      <c r="AD362" s="25">
        <f t="shared" si="378"/>
        <v>0</v>
      </c>
      <c r="AE362" s="25">
        <f t="shared" si="379"/>
        <v>0</v>
      </c>
      <c r="AF362" s="25">
        <f t="shared" si="380"/>
        <v>0</v>
      </c>
      <c r="AG362" s="25">
        <f t="shared" si="381"/>
        <v>0</v>
      </c>
      <c r="AH362" s="25">
        <f t="shared" si="384"/>
        <v>0</v>
      </c>
      <c r="AI362" s="25">
        <f t="shared" si="386"/>
        <v>0</v>
      </c>
      <c r="AJ362" s="25">
        <f t="shared" si="387"/>
        <v>0</v>
      </c>
      <c r="AK362" s="25">
        <f t="shared" si="388"/>
        <v>0</v>
      </c>
      <c r="AL362" s="25">
        <f t="shared" si="389"/>
        <v>0</v>
      </c>
      <c r="AM362" s="25">
        <f t="shared" si="390"/>
        <v>0</v>
      </c>
      <c r="AN362" s="25">
        <f t="shared" si="391"/>
        <v>0</v>
      </c>
      <c r="AO362" s="25">
        <f t="shared" si="392"/>
        <v>0</v>
      </c>
      <c r="AP362" s="25">
        <f t="shared" ref="AP362:AP380" si="393">VLOOKUP($C$104,$D$3:$K$63,$A$72,0)*(B324-B323)</f>
        <v>0</v>
      </c>
      <c r="AQ362" s="25">
        <f>VLOOKUP($C$105,$D$3:$K$63,$A$72,0)*(B323-B322)</f>
        <v>0</v>
      </c>
      <c r="AR362" s="25">
        <f>VLOOKUP($C$106,$D$3:$K$63,$A$72,0)*B322</f>
        <v>0</v>
      </c>
      <c r="AS362" s="25"/>
      <c r="AT362" s="25"/>
      <c r="AU362" s="25"/>
      <c r="AV362" s="25"/>
      <c r="AW362" s="25"/>
      <c r="AX362" s="25"/>
      <c r="AY362" s="25"/>
      <c r="AZ362" s="25"/>
      <c r="BA362" s="25"/>
      <c r="BB362" s="25"/>
      <c r="BC362" s="25"/>
      <c r="BD362" s="25"/>
      <c r="BE362" s="25"/>
      <c r="BF362" s="25"/>
      <c r="BG362" s="25"/>
      <c r="BH362" s="25"/>
      <c r="BI362" s="25"/>
      <c r="BJ362" s="25"/>
      <c r="BK362" s="25"/>
      <c r="BL362" s="25"/>
      <c r="BM362" s="21">
        <f t="shared" si="344"/>
        <v>0</v>
      </c>
      <c r="BP362" s="18">
        <v>2040</v>
      </c>
      <c r="BQ362" s="14" t="e">
        <f t="shared" si="382"/>
        <v>#DIV/0!</v>
      </c>
      <c r="BR362" s="14" t="e">
        <f t="shared" si="382"/>
        <v>#DIV/0!</v>
      </c>
      <c r="BS362" s="14" t="e">
        <f t="shared" si="382"/>
        <v>#DIV/0!</v>
      </c>
      <c r="BT362" s="14" t="e">
        <f t="shared" si="382"/>
        <v>#DIV/0!</v>
      </c>
      <c r="BU362" s="14" t="e">
        <f t="shared" si="382"/>
        <v>#DIV/0!</v>
      </c>
      <c r="BV362" s="14" t="e">
        <f t="shared" si="382"/>
        <v>#DIV/0!</v>
      </c>
      <c r="BW362" s="14" t="e">
        <f t="shared" si="382"/>
        <v>#DIV/0!</v>
      </c>
      <c r="BX362" s="14" t="e">
        <f t="shared" si="382"/>
        <v>#DIV/0!</v>
      </c>
      <c r="BY362" s="14" t="e">
        <f t="shared" si="382"/>
        <v>#DIV/0!</v>
      </c>
      <c r="BZ362" s="14" t="e">
        <f t="shared" si="382"/>
        <v>#DIV/0!</v>
      </c>
      <c r="CA362" s="14" t="e">
        <f t="shared" si="382"/>
        <v>#DIV/0!</v>
      </c>
      <c r="CB362" s="14" t="e">
        <f t="shared" si="382"/>
        <v>#DIV/0!</v>
      </c>
      <c r="CC362" s="14" t="e">
        <f t="shared" si="382"/>
        <v>#DIV/0!</v>
      </c>
      <c r="CD362" s="14" t="e">
        <f t="shared" si="382"/>
        <v>#DIV/0!</v>
      </c>
      <c r="CE362" s="14" t="e">
        <f t="shared" si="382"/>
        <v>#DIV/0!</v>
      </c>
      <c r="CF362" s="14" t="e">
        <f t="shared" si="382"/>
        <v>#DIV/0!</v>
      </c>
      <c r="CG362" s="14" t="e">
        <f t="shared" si="361"/>
        <v>#DIV/0!</v>
      </c>
      <c r="CH362" s="14" t="e">
        <f t="shared" si="361"/>
        <v>#DIV/0!</v>
      </c>
      <c r="CI362" s="14" t="e">
        <f t="shared" si="361"/>
        <v>#DIV/0!</v>
      </c>
      <c r="CJ362" s="14" t="e">
        <f t="shared" si="361"/>
        <v>#DIV/0!</v>
      </c>
      <c r="CK362" s="14" t="e">
        <f t="shared" si="361"/>
        <v>#DIV/0!</v>
      </c>
      <c r="CL362" s="14" t="e">
        <f t="shared" si="361"/>
        <v>#DIV/0!</v>
      </c>
      <c r="CM362" s="14" t="e">
        <f t="shared" si="361"/>
        <v>#DIV/0!</v>
      </c>
      <c r="CN362" s="14" t="e">
        <f t="shared" si="361"/>
        <v>#DIV/0!</v>
      </c>
      <c r="CO362" s="14" t="e">
        <f t="shared" si="361"/>
        <v>#DIV/0!</v>
      </c>
      <c r="CP362" s="14" t="e">
        <f t="shared" si="361"/>
        <v>#DIV/0!</v>
      </c>
      <c r="CQ362" s="14" t="e">
        <f t="shared" si="361"/>
        <v>#DIV/0!</v>
      </c>
      <c r="CR362" s="14" t="e">
        <f t="shared" si="361"/>
        <v>#DIV/0!</v>
      </c>
      <c r="CS362" s="14" t="e">
        <f t="shared" si="361"/>
        <v>#DIV/0!</v>
      </c>
      <c r="CT362" s="14" t="e">
        <f t="shared" si="361"/>
        <v>#DIV/0!</v>
      </c>
      <c r="CU362" s="14" t="e">
        <f t="shared" si="361"/>
        <v>#DIV/0!</v>
      </c>
      <c r="CV362" s="14" t="e">
        <f t="shared" si="361"/>
        <v>#DIV/0!</v>
      </c>
      <c r="CW362" s="14" t="e">
        <f t="shared" si="376"/>
        <v>#DIV/0!</v>
      </c>
      <c r="CX362" s="14" t="e">
        <f t="shared" si="365"/>
        <v>#DIV/0!</v>
      </c>
      <c r="CY362" s="14" t="e">
        <f t="shared" si="365"/>
        <v>#DIV/0!</v>
      </c>
      <c r="CZ362" s="14" t="e">
        <f t="shared" si="365"/>
        <v>#DIV/0!</v>
      </c>
      <c r="DA362" s="14" t="e">
        <f t="shared" si="365"/>
        <v>#DIV/0!</v>
      </c>
      <c r="DB362" s="14" t="e">
        <f t="shared" si="365"/>
        <v>#DIV/0!</v>
      </c>
      <c r="DC362" s="14" t="e">
        <f>AP361/$BM362</f>
        <v>#DIV/0!</v>
      </c>
      <c r="DD362" s="14" t="e">
        <f t="shared" si="365"/>
        <v>#DIV/0!</v>
      </c>
      <c r="DE362" s="14" t="e">
        <f t="shared" si="365"/>
        <v>#DIV/0!</v>
      </c>
      <c r="DF362" s="14" t="e">
        <f t="shared" si="365"/>
        <v>#DIV/0!</v>
      </c>
      <c r="DG362" s="14" t="e">
        <f t="shared" si="365"/>
        <v>#DIV/0!</v>
      </c>
      <c r="DH362" s="14" t="e">
        <f t="shared" si="365"/>
        <v>#DIV/0!</v>
      </c>
      <c r="DI362" s="14" t="e">
        <f t="shared" si="365"/>
        <v>#DIV/0!</v>
      </c>
      <c r="DJ362" s="14" t="e">
        <f t="shared" si="365"/>
        <v>#DIV/0!</v>
      </c>
      <c r="DK362" s="14" t="e">
        <f t="shared" si="365"/>
        <v>#DIV/0!</v>
      </c>
      <c r="DL362" s="14" t="e">
        <f t="shared" si="365"/>
        <v>#DIV/0!</v>
      </c>
      <c r="DM362" s="14" t="e">
        <f t="shared" si="365"/>
        <v>#DIV/0!</v>
      </c>
      <c r="DN362" s="14" t="e">
        <f t="shared" si="385"/>
        <v>#DIV/0!</v>
      </c>
      <c r="DO362" s="14" t="e">
        <f t="shared" si="385"/>
        <v>#DIV/0!</v>
      </c>
      <c r="DP362" s="14" t="e">
        <f t="shared" si="385"/>
        <v>#DIV/0!</v>
      </c>
      <c r="DQ362" s="14" t="e">
        <f t="shared" si="383"/>
        <v>#DIV/0!</v>
      </c>
      <c r="DR362" s="14" t="e">
        <f t="shared" si="383"/>
        <v>#DIV/0!</v>
      </c>
      <c r="DS362" s="14" t="e">
        <f t="shared" si="363"/>
        <v>#DIV/0!</v>
      </c>
      <c r="DT362" s="14" t="e">
        <f t="shared" si="342"/>
        <v>#DIV/0!</v>
      </c>
      <c r="DU362" s="14" t="e">
        <f t="shared" si="342"/>
        <v>#DIV/0!</v>
      </c>
      <c r="DV362" s="14" t="e">
        <f t="shared" si="342"/>
        <v>#DIV/0!</v>
      </c>
      <c r="DW362" s="14" t="e">
        <f t="shared" si="342"/>
        <v>#DIV/0!</v>
      </c>
      <c r="DX362" s="14" t="e">
        <f t="shared" si="342"/>
        <v>#DIV/0!</v>
      </c>
      <c r="DY362" s="14" t="e">
        <f t="shared" si="342"/>
        <v>#DIV/0!</v>
      </c>
      <c r="DZ362" s="14" t="e">
        <f t="shared" ref="DZ362:DZ382" si="394">SUM(BQ362:DY362)</f>
        <v>#DIV/0!</v>
      </c>
    </row>
    <row r="363" spans="3:130">
      <c r="C363" s="18">
        <v>2041</v>
      </c>
      <c r="D363" s="25"/>
      <c r="E363" s="25"/>
      <c r="F363" s="25"/>
      <c r="G363" s="25"/>
      <c r="H363" s="25"/>
      <c r="I363" s="25"/>
      <c r="J363" s="25"/>
      <c r="K363" s="25"/>
      <c r="L363" s="25"/>
      <c r="M363" s="25"/>
      <c r="N363" s="25"/>
      <c r="O363" s="25"/>
      <c r="P363" s="25"/>
      <c r="Q363" s="25"/>
      <c r="R363" s="25"/>
      <c r="S363" s="25"/>
      <c r="T363" s="25"/>
      <c r="U363" s="25"/>
      <c r="V363" s="25"/>
      <c r="W363" s="25"/>
      <c r="X363" s="25"/>
      <c r="Y363" s="25">
        <f t="shared" si="372"/>
        <v>0</v>
      </c>
      <c r="Z363" s="25">
        <f t="shared" si="373"/>
        <v>0</v>
      </c>
      <c r="AA363" s="25">
        <f t="shared" si="374"/>
        <v>0</v>
      </c>
      <c r="AB363" s="25">
        <f t="shared" si="375"/>
        <v>0</v>
      </c>
      <c r="AC363" s="25">
        <f t="shared" si="377"/>
        <v>0</v>
      </c>
      <c r="AD363" s="25">
        <f t="shared" si="378"/>
        <v>0</v>
      </c>
      <c r="AE363" s="25">
        <f t="shared" si="379"/>
        <v>0</v>
      </c>
      <c r="AF363" s="25">
        <f t="shared" si="380"/>
        <v>0</v>
      </c>
      <c r="AG363" s="25">
        <f t="shared" si="381"/>
        <v>0</v>
      </c>
      <c r="AH363" s="25">
        <f t="shared" si="384"/>
        <v>0</v>
      </c>
      <c r="AI363" s="25">
        <f t="shared" si="386"/>
        <v>0</v>
      </c>
      <c r="AJ363" s="25">
        <f t="shared" si="387"/>
        <v>0</v>
      </c>
      <c r="AK363" s="25">
        <f t="shared" si="388"/>
        <v>0</v>
      </c>
      <c r="AL363" s="25">
        <f t="shared" si="389"/>
        <v>0</v>
      </c>
      <c r="AM363" s="25">
        <f t="shared" si="390"/>
        <v>0</v>
      </c>
      <c r="AN363" s="25">
        <f t="shared" si="391"/>
        <v>0</v>
      </c>
      <c r="AO363" s="25">
        <f t="shared" si="392"/>
        <v>0</v>
      </c>
      <c r="AP363" s="25">
        <f t="shared" si="393"/>
        <v>0</v>
      </c>
      <c r="AQ363" s="25">
        <f t="shared" ref="AQ363:AQ381" si="395">VLOOKUP($C$105,$D$3:$K$63,$A$72,0)*(B324-B323)</f>
        <v>0</v>
      </c>
      <c r="AR363" s="25">
        <f>VLOOKUP($C$106,$D$3:$K$63,$A$72,0)*(B323-B322)</f>
        <v>0</v>
      </c>
      <c r="AS363" s="25">
        <f>VLOOKUP($C$107,$D$3:$K$63,$A$72,0)*B322</f>
        <v>0</v>
      </c>
      <c r="AT363" s="25"/>
      <c r="AU363" s="25"/>
      <c r="AV363" s="25"/>
      <c r="AW363" s="25"/>
      <c r="AX363" s="25"/>
      <c r="AY363" s="25"/>
      <c r="AZ363" s="25"/>
      <c r="BA363" s="25"/>
      <c r="BB363" s="25"/>
      <c r="BC363" s="25"/>
      <c r="BD363" s="25"/>
      <c r="BE363" s="25"/>
      <c r="BF363" s="25"/>
      <c r="BG363" s="25"/>
      <c r="BH363" s="25"/>
      <c r="BI363" s="25"/>
      <c r="BJ363" s="25"/>
      <c r="BK363" s="25"/>
      <c r="BL363" s="25"/>
      <c r="BM363" s="21">
        <f t="shared" si="344"/>
        <v>0</v>
      </c>
      <c r="BP363" s="18">
        <v>2041</v>
      </c>
      <c r="BQ363" s="14" t="e">
        <f t="shared" si="382"/>
        <v>#DIV/0!</v>
      </c>
      <c r="BR363" s="14" t="e">
        <f t="shared" si="382"/>
        <v>#DIV/0!</v>
      </c>
      <c r="BS363" s="14" t="e">
        <f t="shared" si="382"/>
        <v>#DIV/0!</v>
      </c>
      <c r="BT363" s="14" t="e">
        <f t="shared" si="382"/>
        <v>#DIV/0!</v>
      </c>
      <c r="BU363" s="14" t="e">
        <f t="shared" si="382"/>
        <v>#DIV/0!</v>
      </c>
      <c r="BV363" s="14" t="e">
        <f t="shared" si="382"/>
        <v>#DIV/0!</v>
      </c>
      <c r="BW363" s="14" t="e">
        <f t="shared" si="382"/>
        <v>#DIV/0!</v>
      </c>
      <c r="BX363" s="14" t="e">
        <f t="shared" si="382"/>
        <v>#DIV/0!</v>
      </c>
      <c r="BY363" s="14" t="e">
        <f t="shared" si="382"/>
        <v>#DIV/0!</v>
      </c>
      <c r="BZ363" s="14" t="e">
        <f t="shared" si="382"/>
        <v>#DIV/0!</v>
      </c>
      <c r="CA363" s="14" t="e">
        <f t="shared" si="382"/>
        <v>#DIV/0!</v>
      </c>
      <c r="CB363" s="14" t="e">
        <f t="shared" si="382"/>
        <v>#DIV/0!</v>
      </c>
      <c r="CC363" s="14" t="e">
        <f t="shared" si="382"/>
        <v>#DIV/0!</v>
      </c>
      <c r="CD363" s="14" t="e">
        <f t="shared" si="382"/>
        <v>#DIV/0!</v>
      </c>
      <c r="CE363" s="14" t="e">
        <f t="shared" si="382"/>
        <v>#DIV/0!</v>
      </c>
      <c r="CF363" s="14" t="e">
        <f t="shared" si="382"/>
        <v>#DIV/0!</v>
      </c>
      <c r="CG363" s="14" t="e">
        <f t="shared" si="361"/>
        <v>#DIV/0!</v>
      </c>
      <c r="CH363" s="14" t="e">
        <f t="shared" si="361"/>
        <v>#DIV/0!</v>
      </c>
      <c r="CI363" s="14" t="e">
        <f t="shared" si="361"/>
        <v>#DIV/0!</v>
      </c>
      <c r="CJ363" s="14" t="e">
        <f t="shared" si="361"/>
        <v>#DIV/0!</v>
      </c>
      <c r="CK363" s="14" t="e">
        <f t="shared" ref="CK363:CV382" si="396">X363/$BM363</f>
        <v>#DIV/0!</v>
      </c>
      <c r="CL363" s="14" t="e">
        <f t="shared" si="396"/>
        <v>#DIV/0!</v>
      </c>
      <c r="CM363" s="14" t="e">
        <f t="shared" si="396"/>
        <v>#DIV/0!</v>
      </c>
      <c r="CN363" s="14" t="e">
        <f t="shared" si="396"/>
        <v>#DIV/0!</v>
      </c>
      <c r="CO363" s="14" t="e">
        <f t="shared" si="396"/>
        <v>#DIV/0!</v>
      </c>
      <c r="CP363" s="14" t="e">
        <f t="shared" si="396"/>
        <v>#DIV/0!</v>
      </c>
      <c r="CQ363" s="14" t="e">
        <f t="shared" si="396"/>
        <v>#DIV/0!</v>
      </c>
      <c r="CR363" s="14" t="e">
        <f t="shared" si="396"/>
        <v>#DIV/0!</v>
      </c>
      <c r="CS363" s="14" t="e">
        <f t="shared" si="396"/>
        <v>#DIV/0!</v>
      </c>
      <c r="CT363" s="14" t="e">
        <f t="shared" si="396"/>
        <v>#DIV/0!</v>
      </c>
      <c r="CU363" s="14" t="e">
        <f t="shared" si="396"/>
        <v>#DIV/0!</v>
      </c>
      <c r="CV363" s="14" t="e">
        <f t="shared" si="396"/>
        <v>#DIV/0!</v>
      </c>
      <c r="CW363" s="14" t="e">
        <f t="shared" si="376"/>
        <v>#DIV/0!</v>
      </c>
      <c r="CX363" s="14" t="e">
        <f t="shared" si="365"/>
        <v>#DIV/0!</v>
      </c>
      <c r="CY363" s="14" t="e">
        <f t="shared" si="365"/>
        <v>#DIV/0!</v>
      </c>
      <c r="CZ363" s="14" t="e">
        <f t="shared" si="365"/>
        <v>#DIV/0!</v>
      </c>
      <c r="DA363" s="14" t="e">
        <f t="shared" si="365"/>
        <v>#DIV/0!</v>
      </c>
      <c r="DB363" s="14" t="e">
        <f t="shared" si="365"/>
        <v>#DIV/0!</v>
      </c>
      <c r="DC363" s="14" t="e">
        <f t="shared" si="365"/>
        <v>#DIV/0!</v>
      </c>
      <c r="DD363" s="14" t="e">
        <f t="shared" si="365"/>
        <v>#DIV/0!</v>
      </c>
      <c r="DE363" s="14" t="e">
        <f t="shared" si="365"/>
        <v>#DIV/0!</v>
      </c>
      <c r="DF363" s="14" t="e">
        <f t="shared" si="365"/>
        <v>#DIV/0!</v>
      </c>
      <c r="DG363" s="14" t="e">
        <f t="shared" si="365"/>
        <v>#DIV/0!</v>
      </c>
      <c r="DH363" s="14" t="e">
        <f t="shared" si="365"/>
        <v>#DIV/0!</v>
      </c>
      <c r="DI363" s="14" t="e">
        <f t="shared" si="365"/>
        <v>#DIV/0!</v>
      </c>
      <c r="DJ363" s="14" t="e">
        <f t="shared" si="365"/>
        <v>#DIV/0!</v>
      </c>
      <c r="DK363" s="14" t="e">
        <f t="shared" si="365"/>
        <v>#DIV/0!</v>
      </c>
      <c r="DL363" s="14" t="e">
        <f t="shared" si="365"/>
        <v>#DIV/0!</v>
      </c>
      <c r="DM363" s="14" t="e">
        <f t="shared" si="365"/>
        <v>#DIV/0!</v>
      </c>
      <c r="DN363" s="14" t="e">
        <f t="shared" si="385"/>
        <v>#DIV/0!</v>
      </c>
      <c r="DO363" s="14" t="e">
        <f t="shared" si="385"/>
        <v>#DIV/0!</v>
      </c>
      <c r="DP363" s="14" t="e">
        <f t="shared" si="385"/>
        <v>#DIV/0!</v>
      </c>
      <c r="DQ363" s="14" t="e">
        <f t="shared" si="383"/>
        <v>#DIV/0!</v>
      </c>
      <c r="DR363" s="14" t="e">
        <f t="shared" si="383"/>
        <v>#DIV/0!</v>
      </c>
      <c r="DS363" s="14" t="e">
        <f t="shared" si="363"/>
        <v>#DIV/0!</v>
      </c>
      <c r="DT363" s="14" t="e">
        <f t="shared" si="342"/>
        <v>#DIV/0!</v>
      </c>
      <c r="DU363" s="14" t="e">
        <f t="shared" si="342"/>
        <v>#DIV/0!</v>
      </c>
      <c r="DV363" s="14" t="e">
        <f t="shared" si="342"/>
        <v>#DIV/0!</v>
      </c>
      <c r="DW363" s="14" t="e">
        <f t="shared" si="342"/>
        <v>#DIV/0!</v>
      </c>
      <c r="DX363" s="14" t="e">
        <f t="shared" si="342"/>
        <v>#DIV/0!</v>
      </c>
      <c r="DY363" s="14" t="e">
        <f t="shared" si="342"/>
        <v>#DIV/0!</v>
      </c>
      <c r="DZ363" s="14" t="e">
        <f t="shared" si="394"/>
        <v>#DIV/0!</v>
      </c>
    </row>
    <row r="364" spans="3:130">
      <c r="C364" s="18">
        <v>2042</v>
      </c>
      <c r="D364" s="25"/>
      <c r="E364" s="25"/>
      <c r="F364" s="25"/>
      <c r="G364" s="25"/>
      <c r="H364" s="25"/>
      <c r="I364" s="25"/>
      <c r="J364" s="25"/>
      <c r="K364" s="25"/>
      <c r="L364" s="25"/>
      <c r="M364" s="25"/>
      <c r="N364" s="25"/>
      <c r="O364" s="25"/>
      <c r="P364" s="25"/>
      <c r="Q364" s="25"/>
      <c r="R364" s="25"/>
      <c r="S364" s="25"/>
      <c r="T364" s="25"/>
      <c r="U364" s="25"/>
      <c r="V364" s="25"/>
      <c r="W364" s="25"/>
      <c r="X364" s="25"/>
      <c r="Y364" s="25"/>
      <c r="Z364" s="25">
        <f t="shared" si="373"/>
        <v>0</v>
      </c>
      <c r="AA364" s="25">
        <f t="shared" si="374"/>
        <v>0</v>
      </c>
      <c r="AB364" s="25">
        <f t="shared" si="375"/>
        <v>0</v>
      </c>
      <c r="AC364" s="25">
        <f t="shared" si="377"/>
        <v>0</v>
      </c>
      <c r="AD364" s="25">
        <f t="shared" si="378"/>
        <v>0</v>
      </c>
      <c r="AE364" s="25">
        <f t="shared" si="379"/>
        <v>0</v>
      </c>
      <c r="AF364" s="25">
        <f t="shared" si="380"/>
        <v>0</v>
      </c>
      <c r="AG364" s="25">
        <f t="shared" si="381"/>
        <v>0</v>
      </c>
      <c r="AH364" s="25">
        <f t="shared" si="384"/>
        <v>0</v>
      </c>
      <c r="AI364" s="25">
        <f t="shared" si="386"/>
        <v>0</v>
      </c>
      <c r="AJ364" s="25">
        <f t="shared" si="387"/>
        <v>0</v>
      </c>
      <c r="AK364" s="25">
        <f t="shared" si="388"/>
        <v>0</v>
      </c>
      <c r="AL364" s="25">
        <f t="shared" si="389"/>
        <v>0</v>
      </c>
      <c r="AM364" s="25">
        <f t="shared" si="390"/>
        <v>0</v>
      </c>
      <c r="AN364" s="25">
        <f t="shared" si="391"/>
        <v>0</v>
      </c>
      <c r="AO364" s="25">
        <f t="shared" si="392"/>
        <v>0</v>
      </c>
      <c r="AP364" s="25">
        <f t="shared" si="393"/>
        <v>0</v>
      </c>
      <c r="AQ364" s="25">
        <f t="shared" si="395"/>
        <v>0</v>
      </c>
      <c r="AR364" s="25">
        <f t="shared" ref="AR364:AR382" si="397">VLOOKUP($C$106,$D$3:$K$63,$A$72,0)*(B324-B323)</f>
        <v>0</v>
      </c>
      <c r="AS364" s="25">
        <f>VLOOKUP($C$107,$D$3:$K$63,$A$72,0)*(B323-B322)</f>
        <v>0</v>
      </c>
      <c r="AT364" s="25">
        <f>VLOOKUP($C$108,$D$3:$K$63,$A$72,0)*B322</f>
        <v>0</v>
      </c>
      <c r="AU364" s="25"/>
      <c r="AV364" s="25"/>
      <c r="AW364" s="25"/>
      <c r="AX364" s="25"/>
      <c r="AY364" s="25"/>
      <c r="AZ364" s="25"/>
      <c r="BA364" s="25"/>
      <c r="BB364" s="25"/>
      <c r="BC364" s="25"/>
      <c r="BD364" s="25"/>
      <c r="BE364" s="25"/>
      <c r="BF364" s="25"/>
      <c r="BG364" s="25"/>
      <c r="BH364" s="25"/>
      <c r="BI364" s="25"/>
      <c r="BJ364" s="25"/>
      <c r="BK364" s="25"/>
      <c r="BL364" s="25"/>
      <c r="BM364" s="21">
        <f t="shared" si="344"/>
        <v>0</v>
      </c>
      <c r="BP364" s="18">
        <v>2042</v>
      </c>
      <c r="BQ364" s="14" t="e">
        <f t="shared" si="382"/>
        <v>#DIV/0!</v>
      </c>
      <c r="BR364" s="14" t="e">
        <f t="shared" si="382"/>
        <v>#DIV/0!</v>
      </c>
      <c r="BS364" s="14" t="e">
        <f t="shared" si="382"/>
        <v>#DIV/0!</v>
      </c>
      <c r="BT364" s="14" t="e">
        <f t="shared" si="382"/>
        <v>#DIV/0!</v>
      </c>
      <c r="BU364" s="14" t="e">
        <f t="shared" si="382"/>
        <v>#DIV/0!</v>
      </c>
      <c r="BV364" s="14" t="e">
        <f t="shared" si="382"/>
        <v>#DIV/0!</v>
      </c>
      <c r="BW364" s="14" t="e">
        <f t="shared" si="382"/>
        <v>#DIV/0!</v>
      </c>
      <c r="BX364" s="14" t="e">
        <f t="shared" si="382"/>
        <v>#DIV/0!</v>
      </c>
      <c r="BY364" s="14" t="e">
        <f t="shared" si="382"/>
        <v>#DIV/0!</v>
      </c>
      <c r="BZ364" s="14" t="e">
        <f t="shared" si="382"/>
        <v>#DIV/0!</v>
      </c>
      <c r="CA364" s="14" t="e">
        <f t="shared" si="382"/>
        <v>#DIV/0!</v>
      </c>
      <c r="CB364" s="14" t="e">
        <f t="shared" si="382"/>
        <v>#DIV/0!</v>
      </c>
      <c r="CC364" s="14" t="e">
        <f t="shared" si="382"/>
        <v>#DIV/0!</v>
      </c>
      <c r="CD364" s="14" t="e">
        <f t="shared" si="382"/>
        <v>#DIV/0!</v>
      </c>
      <c r="CE364" s="14" t="e">
        <f t="shared" si="382"/>
        <v>#DIV/0!</v>
      </c>
      <c r="CF364" s="14" t="e">
        <f t="shared" si="382"/>
        <v>#DIV/0!</v>
      </c>
      <c r="CG364" s="14" t="e">
        <f t="shared" ref="CG364:CJ382" si="398">T364/$BM364</f>
        <v>#DIV/0!</v>
      </c>
      <c r="CH364" s="14" t="e">
        <f t="shared" si="398"/>
        <v>#DIV/0!</v>
      </c>
      <c r="CI364" s="14" t="e">
        <f t="shared" si="398"/>
        <v>#DIV/0!</v>
      </c>
      <c r="CJ364" s="14" t="e">
        <f t="shared" si="398"/>
        <v>#DIV/0!</v>
      </c>
      <c r="CK364" s="14" t="e">
        <f t="shared" si="396"/>
        <v>#DIV/0!</v>
      </c>
      <c r="CL364" s="14" t="e">
        <f t="shared" si="396"/>
        <v>#DIV/0!</v>
      </c>
      <c r="CM364" s="14" t="e">
        <f t="shared" si="396"/>
        <v>#DIV/0!</v>
      </c>
      <c r="CN364" s="14" t="e">
        <f t="shared" si="396"/>
        <v>#DIV/0!</v>
      </c>
      <c r="CO364" s="14" t="e">
        <f t="shared" si="396"/>
        <v>#DIV/0!</v>
      </c>
      <c r="CP364" s="14" t="e">
        <f t="shared" si="396"/>
        <v>#DIV/0!</v>
      </c>
      <c r="CQ364" s="14" t="e">
        <f t="shared" si="396"/>
        <v>#DIV/0!</v>
      </c>
      <c r="CR364" s="14" t="e">
        <f t="shared" si="396"/>
        <v>#DIV/0!</v>
      </c>
      <c r="CS364" s="14" t="e">
        <f t="shared" si="396"/>
        <v>#DIV/0!</v>
      </c>
      <c r="CT364" s="14" t="e">
        <f t="shared" si="396"/>
        <v>#DIV/0!</v>
      </c>
      <c r="CU364" s="14" t="e">
        <f t="shared" si="396"/>
        <v>#DIV/0!</v>
      </c>
      <c r="CV364" s="14" t="e">
        <f t="shared" si="396"/>
        <v>#DIV/0!</v>
      </c>
      <c r="CW364" s="14" t="e">
        <f t="shared" si="376"/>
        <v>#DIV/0!</v>
      </c>
      <c r="CX364" s="14" t="e">
        <f t="shared" si="365"/>
        <v>#DIV/0!</v>
      </c>
      <c r="CY364" s="14" t="e">
        <f t="shared" si="365"/>
        <v>#DIV/0!</v>
      </c>
      <c r="CZ364" s="14" t="e">
        <f t="shared" si="365"/>
        <v>#DIV/0!</v>
      </c>
      <c r="DA364" s="14" t="e">
        <f t="shared" si="365"/>
        <v>#DIV/0!</v>
      </c>
      <c r="DB364" s="14" t="e">
        <f t="shared" si="365"/>
        <v>#DIV/0!</v>
      </c>
      <c r="DC364" s="14" t="e">
        <f t="shared" si="365"/>
        <v>#DIV/0!</v>
      </c>
      <c r="DD364" s="14" t="e">
        <f t="shared" si="365"/>
        <v>#DIV/0!</v>
      </c>
      <c r="DE364" s="14" t="e">
        <f t="shared" si="365"/>
        <v>#DIV/0!</v>
      </c>
      <c r="DF364" s="14" t="e">
        <f t="shared" si="365"/>
        <v>#DIV/0!</v>
      </c>
      <c r="DG364" s="14" t="e">
        <f t="shared" si="365"/>
        <v>#DIV/0!</v>
      </c>
      <c r="DH364" s="14" t="e">
        <f t="shared" si="365"/>
        <v>#DIV/0!</v>
      </c>
      <c r="DI364" s="14" t="e">
        <f t="shared" si="365"/>
        <v>#DIV/0!</v>
      </c>
      <c r="DJ364" s="14" t="e">
        <f t="shared" si="365"/>
        <v>#DIV/0!</v>
      </c>
      <c r="DK364" s="14" t="e">
        <f t="shared" si="365"/>
        <v>#DIV/0!</v>
      </c>
      <c r="DL364" s="14" t="e">
        <f t="shared" si="365"/>
        <v>#DIV/0!</v>
      </c>
      <c r="DM364" s="14" t="e">
        <f t="shared" si="365"/>
        <v>#DIV/0!</v>
      </c>
      <c r="DN364" s="14" t="e">
        <f t="shared" si="385"/>
        <v>#DIV/0!</v>
      </c>
      <c r="DO364" s="14" t="e">
        <f t="shared" si="385"/>
        <v>#DIV/0!</v>
      </c>
      <c r="DP364" s="14" t="e">
        <f t="shared" si="385"/>
        <v>#DIV/0!</v>
      </c>
      <c r="DQ364" s="14" t="e">
        <f t="shared" si="383"/>
        <v>#DIV/0!</v>
      </c>
      <c r="DR364" s="14" t="e">
        <f t="shared" si="383"/>
        <v>#DIV/0!</v>
      </c>
      <c r="DS364" s="14" t="e">
        <f t="shared" si="363"/>
        <v>#DIV/0!</v>
      </c>
      <c r="DT364" s="14" t="e">
        <f t="shared" si="342"/>
        <v>#DIV/0!</v>
      </c>
      <c r="DU364" s="14" t="e">
        <f t="shared" si="342"/>
        <v>#DIV/0!</v>
      </c>
      <c r="DV364" s="14" t="e">
        <f t="shared" si="342"/>
        <v>#DIV/0!</v>
      </c>
      <c r="DW364" s="14" t="e">
        <f t="shared" ref="DW364:DY382" si="399">BJ364/$BM364</f>
        <v>#DIV/0!</v>
      </c>
      <c r="DX364" s="14" t="e">
        <f t="shared" si="399"/>
        <v>#DIV/0!</v>
      </c>
      <c r="DY364" s="14" t="e">
        <f t="shared" si="399"/>
        <v>#DIV/0!</v>
      </c>
      <c r="DZ364" s="14" t="e">
        <f t="shared" si="394"/>
        <v>#DIV/0!</v>
      </c>
    </row>
    <row r="365" spans="3:130">
      <c r="C365" s="18">
        <v>2043</v>
      </c>
      <c r="D365" s="25"/>
      <c r="E365" s="25"/>
      <c r="F365" s="25"/>
      <c r="G365" s="25"/>
      <c r="H365" s="25"/>
      <c r="I365" s="25"/>
      <c r="J365" s="25"/>
      <c r="K365" s="25"/>
      <c r="L365" s="25"/>
      <c r="M365" s="25"/>
      <c r="N365" s="25"/>
      <c r="O365" s="25"/>
      <c r="P365" s="25"/>
      <c r="Q365" s="25"/>
      <c r="R365" s="25"/>
      <c r="S365" s="25"/>
      <c r="T365" s="25"/>
      <c r="U365" s="25"/>
      <c r="V365" s="25"/>
      <c r="W365" s="25"/>
      <c r="X365" s="25"/>
      <c r="Y365" s="25"/>
      <c r="Z365" s="25"/>
      <c r="AA365" s="25">
        <f t="shared" si="374"/>
        <v>0</v>
      </c>
      <c r="AB365" s="25">
        <f t="shared" si="375"/>
        <v>0</v>
      </c>
      <c r="AC365" s="25">
        <f t="shared" si="377"/>
        <v>0</v>
      </c>
      <c r="AD365" s="25">
        <f t="shared" si="378"/>
        <v>0</v>
      </c>
      <c r="AE365" s="25">
        <f t="shared" si="379"/>
        <v>0</v>
      </c>
      <c r="AF365" s="25">
        <f t="shared" si="380"/>
        <v>0</v>
      </c>
      <c r="AG365" s="25">
        <f t="shared" si="381"/>
        <v>0</v>
      </c>
      <c r="AH365" s="25">
        <f t="shared" si="384"/>
        <v>0</v>
      </c>
      <c r="AI365" s="25">
        <f t="shared" si="386"/>
        <v>0</v>
      </c>
      <c r="AJ365" s="25">
        <f t="shared" si="387"/>
        <v>0</v>
      </c>
      <c r="AK365" s="25">
        <f t="shared" si="388"/>
        <v>0</v>
      </c>
      <c r="AL365" s="25">
        <f t="shared" si="389"/>
        <v>0</v>
      </c>
      <c r="AM365" s="25">
        <f t="shared" si="390"/>
        <v>0</v>
      </c>
      <c r="AN365" s="25">
        <f t="shared" si="391"/>
        <v>0</v>
      </c>
      <c r="AO365" s="25">
        <f t="shared" si="392"/>
        <v>0</v>
      </c>
      <c r="AP365" s="25">
        <f t="shared" si="393"/>
        <v>0</v>
      </c>
      <c r="AQ365" s="25">
        <f t="shared" si="395"/>
        <v>0</v>
      </c>
      <c r="AR365" s="25">
        <f t="shared" si="397"/>
        <v>0</v>
      </c>
      <c r="AS365" s="25">
        <f t="shared" ref="AS365:AS382" si="400">VLOOKUP($C$107,$D$3:$K$63,$A$72,0)*(B324-B323)</f>
        <v>0</v>
      </c>
      <c r="AT365" s="25">
        <f>VLOOKUP($C$108,$D$3:$K$63,$A$72,0)*(B323-B322)</f>
        <v>0</v>
      </c>
      <c r="AU365" s="25">
        <f>VLOOKUP($C$109,$D$3:$K$63,$A$72,0)*B322</f>
        <v>0</v>
      </c>
      <c r="AV365" s="25"/>
      <c r="AW365" s="25"/>
      <c r="AX365" s="25"/>
      <c r="AY365" s="25"/>
      <c r="AZ365" s="25"/>
      <c r="BA365" s="25"/>
      <c r="BB365" s="25"/>
      <c r="BC365" s="25"/>
      <c r="BD365" s="25"/>
      <c r="BE365" s="25"/>
      <c r="BF365" s="25"/>
      <c r="BG365" s="25"/>
      <c r="BH365" s="25"/>
      <c r="BI365" s="25"/>
      <c r="BJ365" s="25"/>
      <c r="BK365" s="25"/>
      <c r="BL365" s="25"/>
      <c r="BM365" s="21">
        <f t="shared" si="344"/>
        <v>0</v>
      </c>
      <c r="BP365" s="18">
        <v>2043</v>
      </c>
      <c r="BQ365" s="14" t="e">
        <f t="shared" si="382"/>
        <v>#DIV/0!</v>
      </c>
      <c r="BR365" s="14" t="e">
        <f t="shared" si="382"/>
        <v>#DIV/0!</v>
      </c>
      <c r="BS365" s="14" t="e">
        <f t="shared" si="382"/>
        <v>#DIV/0!</v>
      </c>
      <c r="BT365" s="14" t="e">
        <f t="shared" si="382"/>
        <v>#DIV/0!</v>
      </c>
      <c r="BU365" s="14" t="e">
        <f t="shared" si="382"/>
        <v>#DIV/0!</v>
      </c>
      <c r="BV365" s="14" t="e">
        <f t="shared" si="382"/>
        <v>#DIV/0!</v>
      </c>
      <c r="BW365" s="14" t="e">
        <f t="shared" si="382"/>
        <v>#DIV/0!</v>
      </c>
      <c r="BX365" s="14" t="e">
        <f t="shared" si="382"/>
        <v>#DIV/0!</v>
      </c>
      <c r="BY365" s="14" t="e">
        <f t="shared" si="382"/>
        <v>#DIV/0!</v>
      </c>
      <c r="BZ365" s="14" t="e">
        <f t="shared" si="382"/>
        <v>#DIV/0!</v>
      </c>
      <c r="CA365" s="14" t="e">
        <f t="shared" si="382"/>
        <v>#DIV/0!</v>
      </c>
      <c r="CB365" s="14" t="e">
        <f t="shared" si="382"/>
        <v>#DIV/0!</v>
      </c>
      <c r="CC365" s="14" t="e">
        <f t="shared" si="382"/>
        <v>#DIV/0!</v>
      </c>
      <c r="CD365" s="14" t="e">
        <f t="shared" si="382"/>
        <v>#DIV/0!</v>
      </c>
      <c r="CE365" s="14" t="e">
        <f t="shared" si="382"/>
        <v>#DIV/0!</v>
      </c>
      <c r="CF365" s="14" t="e">
        <f t="shared" si="382"/>
        <v>#DIV/0!</v>
      </c>
      <c r="CG365" s="14" t="e">
        <f t="shared" si="398"/>
        <v>#DIV/0!</v>
      </c>
      <c r="CH365" s="14" t="e">
        <f t="shared" si="398"/>
        <v>#DIV/0!</v>
      </c>
      <c r="CI365" s="14" t="e">
        <f t="shared" si="398"/>
        <v>#DIV/0!</v>
      </c>
      <c r="CJ365" s="14" t="e">
        <f t="shared" si="398"/>
        <v>#DIV/0!</v>
      </c>
      <c r="CK365" s="14" t="e">
        <f t="shared" si="396"/>
        <v>#DIV/0!</v>
      </c>
      <c r="CL365" s="14" t="e">
        <f t="shared" si="396"/>
        <v>#DIV/0!</v>
      </c>
      <c r="CM365" s="14" t="e">
        <f t="shared" si="396"/>
        <v>#DIV/0!</v>
      </c>
      <c r="CN365" s="14" t="e">
        <f t="shared" si="396"/>
        <v>#DIV/0!</v>
      </c>
      <c r="CO365" s="14" t="e">
        <f t="shared" si="396"/>
        <v>#DIV/0!</v>
      </c>
      <c r="CP365" s="14" t="e">
        <f t="shared" si="396"/>
        <v>#DIV/0!</v>
      </c>
      <c r="CQ365" s="14" t="e">
        <f t="shared" si="396"/>
        <v>#DIV/0!</v>
      </c>
      <c r="CR365" s="14" t="e">
        <f t="shared" si="396"/>
        <v>#DIV/0!</v>
      </c>
      <c r="CS365" s="14" t="e">
        <f t="shared" si="396"/>
        <v>#DIV/0!</v>
      </c>
      <c r="CT365" s="14" t="e">
        <f t="shared" si="396"/>
        <v>#DIV/0!</v>
      </c>
      <c r="CU365" s="14" t="e">
        <f t="shared" si="396"/>
        <v>#DIV/0!</v>
      </c>
      <c r="CV365" s="14" t="e">
        <f t="shared" si="396"/>
        <v>#DIV/0!</v>
      </c>
      <c r="CW365" s="14" t="e">
        <f t="shared" si="376"/>
        <v>#DIV/0!</v>
      </c>
      <c r="CX365" s="14" t="e">
        <f t="shared" si="365"/>
        <v>#DIV/0!</v>
      </c>
      <c r="CY365" s="14" t="e">
        <f t="shared" ref="CY365:DM381" si="401">AL365/$BM365</f>
        <v>#DIV/0!</v>
      </c>
      <c r="CZ365" s="14" t="e">
        <f t="shared" si="401"/>
        <v>#DIV/0!</v>
      </c>
      <c r="DA365" s="14" t="e">
        <f t="shared" si="401"/>
        <v>#DIV/0!</v>
      </c>
      <c r="DB365" s="14" t="e">
        <f t="shared" si="401"/>
        <v>#DIV/0!</v>
      </c>
      <c r="DC365" s="14" t="e">
        <f t="shared" si="401"/>
        <v>#DIV/0!</v>
      </c>
      <c r="DD365" s="14" t="e">
        <f t="shared" si="401"/>
        <v>#DIV/0!</v>
      </c>
      <c r="DE365" s="14" t="e">
        <f t="shared" si="401"/>
        <v>#DIV/0!</v>
      </c>
      <c r="DF365" s="14" t="e">
        <f t="shared" si="401"/>
        <v>#DIV/0!</v>
      </c>
      <c r="DG365" s="14" t="e">
        <f t="shared" si="401"/>
        <v>#DIV/0!</v>
      </c>
      <c r="DH365" s="14" t="e">
        <f t="shared" si="401"/>
        <v>#DIV/0!</v>
      </c>
      <c r="DI365" s="14" t="e">
        <f t="shared" si="401"/>
        <v>#DIV/0!</v>
      </c>
      <c r="DJ365" s="14" t="e">
        <f t="shared" si="401"/>
        <v>#DIV/0!</v>
      </c>
      <c r="DK365" s="14" t="e">
        <f t="shared" si="401"/>
        <v>#DIV/0!</v>
      </c>
      <c r="DL365" s="14" t="e">
        <f t="shared" si="401"/>
        <v>#DIV/0!</v>
      </c>
      <c r="DM365" s="14" t="e">
        <f t="shared" si="401"/>
        <v>#DIV/0!</v>
      </c>
      <c r="DN365" s="14" t="e">
        <f t="shared" si="385"/>
        <v>#DIV/0!</v>
      </c>
      <c r="DO365" s="14" t="e">
        <f t="shared" si="385"/>
        <v>#DIV/0!</v>
      </c>
      <c r="DP365" s="14" t="e">
        <f t="shared" si="385"/>
        <v>#DIV/0!</v>
      </c>
      <c r="DQ365" s="14" t="e">
        <f t="shared" si="383"/>
        <v>#DIV/0!</v>
      </c>
      <c r="DR365" s="14" t="e">
        <f t="shared" si="383"/>
        <v>#DIV/0!</v>
      </c>
      <c r="DS365" s="14" t="e">
        <f t="shared" si="363"/>
        <v>#DIV/0!</v>
      </c>
      <c r="DT365" s="14" t="e">
        <f t="shared" si="363"/>
        <v>#DIV/0!</v>
      </c>
      <c r="DU365" s="14" t="e">
        <f t="shared" si="363"/>
        <v>#DIV/0!</v>
      </c>
      <c r="DV365" s="14" t="e">
        <f t="shared" si="363"/>
        <v>#DIV/0!</v>
      </c>
      <c r="DW365" s="14" t="e">
        <f t="shared" si="399"/>
        <v>#DIV/0!</v>
      </c>
      <c r="DX365" s="14" t="e">
        <f t="shared" si="399"/>
        <v>#DIV/0!</v>
      </c>
      <c r="DY365" s="14" t="e">
        <f t="shared" si="399"/>
        <v>#DIV/0!</v>
      </c>
      <c r="DZ365" s="14" t="e">
        <f t="shared" si="394"/>
        <v>#DIV/0!</v>
      </c>
    </row>
    <row r="366" spans="3:130">
      <c r="C366" s="18">
        <v>2044</v>
      </c>
      <c r="D366" s="25"/>
      <c r="E366" s="25"/>
      <c r="F366" s="25"/>
      <c r="G366" s="25"/>
      <c r="H366" s="25"/>
      <c r="I366" s="25"/>
      <c r="J366" s="25"/>
      <c r="K366" s="25"/>
      <c r="L366" s="25"/>
      <c r="M366" s="25"/>
      <c r="N366" s="25"/>
      <c r="O366" s="25"/>
      <c r="P366" s="25"/>
      <c r="Q366" s="25"/>
      <c r="R366" s="25"/>
      <c r="S366" s="25"/>
      <c r="T366" s="25"/>
      <c r="U366" s="25"/>
      <c r="V366" s="25"/>
      <c r="W366" s="25"/>
      <c r="X366" s="25"/>
      <c r="Y366" s="25"/>
      <c r="Z366" s="25"/>
      <c r="AA366" s="25"/>
      <c r="AB366" s="25">
        <f t="shared" si="375"/>
        <v>0</v>
      </c>
      <c r="AC366" s="25">
        <f t="shared" si="377"/>
        <v>0</v>
      </c>
      <c r="AD366" s="25">
        <f t="shared" si="378"/>
        <v>0</v>
      </c>
      <c r="AE366" s="25">
        <f t="shared" si="379"/>
        <v>0</v>
      </c>
      <c r="AF366" s="25">
        <f t="shared" si="380"/>
        <v>0</v>
      </c>
      <c r="AG366" s="25">
        <f t="shared" si="381"/>
        <v>0</v>
      </c>
      <c r="AH366" s="25">
        <f t="shared" si="384"/>
        <v>0</v>
      </c>
      <c r="AI366" s="25">
        <f t="shared" si="386"/>
        <v>0</v>
      </c>
      <c r="AJ366" s="25">
        <f t="shared" si="387"/>
        <v>0</v>
      </c>
      <c r="AK366" s="25">
        <f t="shared" si="388"/>
        <v>0</v>
      </c>
      <c r="AL366" s="25">
        <f t="shared" si="389"/>
        <v>0</v>
      </c>
      <c r="AM366" s="25">
        <f t="shared" si="390"/>
        <v>0</v>
      </c>
      <c r="AN366" s="25">
        <f t="shared" si="391"/>
        <v>0</v>
      </c>
      <c r="AO366" s="25">
        <f t="shared" si="392"/>
        <v>0</v>
      </c>
      <c r="AP366" s="25">
        <f t="shared" si="393"/>
        <v>0</v>
      </c>
      <c r="AQ366" s="25">
        <f t="shared" si="395"/>
        <v>0</v>
      </c>
      <c r="AR366" s="25">
        <f t="shared" si="397"/>
        <v>0</v>
      </c>
      <c r="AS366" s="25">
        <f t="shared" si="400"/>
        <v>0</v>
      </c>
      <c r="AT366" s="25">
        <f t="shared" ref="AT366:AT382" si="402">VLOOKUP($C$108,$D$3:$K$63,$A$72,0)*(B324-B323)</f>
        <v>0</v>
      </c>
      <c r="AU366" s="25">
        <f>VLOOKUP($C$109,$D$3:$K$63,$A$72,0)*(B323-B322)</f>
        <v>0</v>
      </c>
      <c r="AV366" s="25">
        <f>VLOOKUP($C$110,$D$3:$K$63,$A$72,0)*B322</f>
        <v>0</v>
      </c>
      <c r="AW366" s="25"/>
      <c r="AX366" s="25"/>
      <c r="AY366" s="25"/>
      <c r="AZ366" s="25"/>
      <c r="BA366" s="25"/>
      <c r="BB366" s="25"/>
      <c r="BC366" s="25"/>
      <c r="BD366" s="25"/>
      <c r="BE366" s="25"/>
      <c r="BF366" s="25"/>
      <c r="BG366" s="25"/>
      <c r="BH366" s="25"/>
      <c r="BI366" s="25"/>
      <c r="BJ366" s="25"/>
      <c r="BK366" s="25"/>
      <c r="BL366" s="25"/>
      <c r="BM366" s="21">
        <f t="shared" si="344"/>
        <v>0</v>
      </c>
      <c r="BP366" s="18">
        <v>2044</v>
      </c>
      <c r="BQ366" s="14" t="e">
        <f t="shared" si="382"/>
        <v>#DIV/0!</v>
      </c>
      <c r="BR366" s="14" t="e">
        <f t="shared" si="382"/>
        <v>#DIV/0!</v>
      </c>
      <c r="BS366" s="14" t="e">
        <f t="shared" si="382"/>
        <v>#DIV/0!</v>
      </c>
      <c r="BT366" s="14" t="e">
        <f t="shared" si="382"/>
        <v>#DIV/0!</v>
      </c>
      <c r="BU366" s="14" t="e">
        <f t="shared" si="382"/>
        <v>#DIV/0!</v>
      </c>
      <c r="BV366" s="14" t="e">
        <f t="shared" si="382"/>
        <v>#DIV/0!</v>
      </c>
      <c r="BW366" s="14" t="e">
        <f t="shared" si="382"/>
        <v>#DIV/0!</v>
      </c>
      <c r="BX366" s="14" t="e">
        <f t="shared" si="382"/>
        <v>#DIV/0!</v>
      </c>
      <c r="BY366" s="14" t="e">
        <f t="shared" si="382"/>
        <v>#DIV/0!</v>
      </c>
      <c r="BZ366" s="14" t="e">
        <f t="shared" si="382"/>
        <v>#DIV/0!</v>
      </c>
      <c r="CA366" s="14" t="e">
        <f t="shared" si="382"/>
        <v>#DIV/0!</v>
      </c>
      <c r="CB366" s="14" t="e">
        <f t="shared" si="382"/>
        <v>#DIV/0!</v>
      </c>
      <c r="CC366" s="14" t="e">
        <f t="shared" si="382"/>
        <v>#DIV/0!</v>
      </c>
      <c r="CD366" s="14" t="e">
        <f t="shared" si="382"/>
        <v>#DIV/0!</v>
      </c>
      <c r="CE366" s="14" t="e">
        <f t="shared" si="382"/>
        <v>#DIV/0!</v>
      </c>
      <c r="CF366" s="14" t="e">
        <f t="shared" si="382"/>
        <v>#DIV/0!</v>
      </c>
      <c r="CG366" s="14" t="e">
        <f t="shared" si="398"/>
        <v>#DIV/0!</v>
      </c>
      <c r="CH366" s="14" t="e">
        <f t="shared" si="398"/>
        <v>#DIV/0!</v>
      </c>
      <c r="CI366" s="14" t="e">
        <f t="shared" si="398"/>
        <v>#DIV/0!</v>
      </c>
      <c r="CJ366" s="14" t="e">
        <f t="shared" si="398"/>
        <v>#DIV/0!</v>
      </c>
      <c r="CK366" s="14" t="e">
        <f t="shared" si="396"/>
        <v>#DIV/0!</v>
      </c>
      <c r="CL366" s="14" t="e">
        <f t="shared" si="396"/>
        <v>#DIV/0!</v>
      </c>
      <c r="CM366" s="14" t="e">
        <f t="shared" si="396"/>
        <v>#DIV/0!</v>
      </c>
      <c r="CN366" s="14" t="e">
        <f t="shared" si="396"/>
        <v>#DIV/0!</v>
      </c>
      <c r="CO366" s="14" t="e">
        <f t="shared" si="396"/>
        <v>#DIV/0!</v>
      </c>
      <c r="CP366" s="14" t="e">
        <f t="shared" si="396"/>
        <v>#DIV/0!</v>
      </c>
      <c r="CQ366" s="14" t="e">
        <f t="shared" si="396"/>
        <v>#DIV/0!</v>
      </c>
      <c r="CR366" s="14" t="e">
        <f t="shared" si="396"/>
        <v>#DIV/0!</v>
      </c>
      <c r="CS366" s="14" t="e">
        <f t="shared" si="396"/>
        <v>#DIV/0!</v>
      </c>
      <c r="CT366" s="14" t="e">
        <f t="shared" si="396"/>
        <v>#DIV/0!</v>
      </c>
      <c r="CU366" s="14" t="e">
        <f t="shared" si="396"/>
        <v>#DIV/0!</v>
      </c>
      <c r="CV366" s="14" t="e">
        <f t="shared" si="396"/>
        <v>#DIV/0!</v>
      </c>
      <c r="CW366" s="14" t="e">
        <f t="shared" si="376"/>
        <v>#DIV/0!</v>
      </c>
      <c r="CX366" s="14" t="e">
        <f t="shared" si="376"/>
        <v>#DIV/0!</v>
      </c>
      <c r="CY366" s="14" t="e">
        <f t="shared" si="401"/>
        <v>#DIV/0!</v>
      </c>
      <c r="CZ366" s="14" t="e">
        <f t="shared" si="401"/>
        <v>#DIV/0!</v>
      </c>
      <c r="DA366" s="14" t="e">
        <f t="shared" si="401"/>
        <v>#DIV/0!</v>
      </c>
      <c r="DB366" s="14" t="e">
        <f t="shared" si="401"/>
        <v>#DIV/0!</v>
      </c>
      <c r="DC366" s="14" t="e">
        <f t="shared" si="401"/>
        <v>#DIV/0!</v>
      </c>
      <c r="DD366" s="14" t="e">
        <f t="shared" si="401"/>
        <v>#DIV/0!</v>
      </c>
      <c r="DE366" s="14" t="e">
        <f t="shared" si="401"/>
        <v>#DIV/0!</v>
      </c>
      <c r="DF366" s="14" t="e">
        <f t="shared" si="401"/>
        <v>#DIV/0!</v>
      </c>
      <c r="DG366" s="14" t="e">
        <f t="shared" si="401"/>
        <v>#DIV/0!</v>
      </c>
      <c r="DH366" s="14" t="e">
        <f t="shared" si="401"/>
        <v>#DIV/0!</v>
      </c>
      <c r="DI366" s="14" t="e">
        <f t="shared" si="401"/>
        <v>#DIV/0!</v>
      </c>
      <c r="DJ366" s="14" t="e">
        <f t="shared" si="401"/>
        <v>#DIV/0!</v>
      </c>
      <c r="DK366" s="14" t="e">
        <f t="shared" si="401"/>
        <v>#DIV/0!</v>
      </c>
      <c r="DL366" s="14" t="e">
        <f t="shared" si="401"/>
        <v>#DIV/0!</v>
      </c>
      <c r="DM366" s="14" t="e">
        <f t="shared" si="401"/>
        <v>#DIV/0!</v>
      </c>
      <c r="DN366" s="14" t="e">
        <f t="shared" si="385"/>
        <v>#DIV/0!</v>
      </c>
      <c r="DO366" s="14" t="e">
        <f t="shared" si="385"/>
        <v>#DIV/0!</v>
      </c>
      <c r="DP366" s="14" t="e">
        <f t="shared" si="385"/>
        <v>#DIV/0!</v>
      </c>
      <c r="DQ366" s="14" t="e">
        <f t="shared" si="383"/>
        <v>#DIV/0!</v>
      </c>
      <c r="DR366" s="14" t="e">
        <f t="shared" si="383"/>
        <v>#DIV/0!</v>
      </c>
      <c r="DS366" s="14" t="e">
        <f t="shared" si="363"/>
        <v>#DIV/0!</v>
      </c>
      <c r="DT366" s="14" t="e">
        <f t="shared" si="363"/>
        <v>#DIV/0!</v>
      </c>
      <c r="DU366" s="14" t="e">
        <f t="shared" si="363"/>
        <v>#DIV/0!</v>
      </c>
      <c r="DV366" s="14" t="e">
        <f t="shared" si="363"/>
        <v>#DIV/0!</v>
      </c>
      <c r="DW366" s="14" t="e">
        <f t="shared" si="399"/>
        <v>#DIV/0!</v>
      </c>
      <c r="DX366" s="14" t="e">
        <f t="shared" si="399"/>
        <v>#DIV/0!</v>
      </c>
      <c r="DY366" s="14" t="e">
        <f t="shared" si="399"/>
        <v>#DIV/0!</v>
      </c>
      <c r="DZ366" s="14" t="e">
        <f t="shared" si="394"/>
        <v>#DIV/0!</v>
      </c>
    </row>
    <row r="367" spans="3:130">
      <c r="C367" s="18">
        <v>2045</v>
      </c>
      <c r="D367" s="25"/>
      <c r="E367" s="25"/>
      <c r="F367" s="25"/>
      <c r="G367" s="25"/>
      <c r="H367" s="25"/>
      <c r="I367" s="25"/>
      <c r="J367" s="25"/>
      <c r="K367" s="25"/>
      <c r="L367" s="25"/>
      <c r="M367" s="25"/>
      <c r="N367" s="25"/>
      <c r="O367" s="25"/>
      <c r="P367" s="25"/>
      <c r="Q367" s="25"/>
      <c r="R367" s="25"/>
      <c r="S367" s="25"/>
      <c r="T367" s="25"/>
      <c r="U367" s="25"/>
      <c r="V367" s="25"/>
      <c r="W367" s="25"/>
      <c r="X367" s="25"/>
      <c r="Y367" s="25"/>
      <c r="Z367" s="25"/>
      <c r="AA367" s="25"/>
      <c r="AB367" s="25"/>
      <c r="AC367" s="25">
        <f t="shared" si="377"/>
        <v>0</v>
      </c>
      <c r="AD367" s="25">
        <f t="shared" si="378"/>
        <v>0</v>
      </c>
      <c r="AE367" s="25">
        <f t="shared" si="379"/>
        <v>0</v>
      </c>
      <c r="AF367" s="25">
        <f t="shared" si="380"/>
        <v>0</v>
      </c>
      <c r="AG367" s="25">
        <f t="shared" si="381"/>
        <v>0</v>
      </c>
      <c r="AH367" s="25">
        <f t="shared" si="384"/>
        <v>0</v>
      </c>
      <c r="AI367" s="25">
        <f t="shared" si="386"/>
        <v>0</v>
      </c>
      <c r="AJ367" s="25">
        <f t="shared" si="387"/>
        <v>0</v>
      </c>
      <c r="AK367" s="25">
        <f t="shared" si="388"/>
        <v>0</v>
      </c>
      <c r="AL367" s="25">
        <f t="shared" si="389"/>
        <v>0</v>
      </c>
      <c r="AM367" s="25">
        <f t="shared" si="390"/>
        <v>0</v>
      </c>
      <c r="AN367" s="25">
        <f t="shared" si="391"/>
        <v>0</v>
      </c>
      <c r="AO367" s="25">
        <f t="shared" si="392"/>
        <v>0</v>
      </c>
      <c r="AP367" s="25">
        <f t="shared" si="393"/>
        <v>0</v>
      </c>
      <c r="AQ367" s="25">
        <f t="shared" si="395"/>
        <v>0</v>
      </c>
      <c r="AR367" s="25">
        <f t="shared" si="397"/>
        <v>0</v>
      </c>
      <c r="AS367" s="25">
        <f t="shared" si="400"/>
        <v>0</v>
      </c>
      <c r="AT367" s="25">
        <f t="shared" si="402"/>
        <v>0</v>
      </c>
      <c r="AU367" s="25">
        <f t="shared" ref="AU367:AU382" si="403">VLOOKUP($C$109,$D$3:$K$63,$A$72,0)*(B324-B323)</f>
        <v>0</v>
      </c>
      <c r="AV367" s="25">
        <f>VLOOKUP($C$110,$D$3:$K$63,$A$72,0)*(B323-B322)</f>
        <v>0</v>
      </c>
      <c r="AW367" s="25">
        <f>VLOOKUP($C$111,$D$3:$K$63,$A$72,0)*B322</f>
        <v>0</v>
      </c>
      <c r="AX367" s="25"/>
      <c r="AY367" s="25"/>
      <c r="AZ367" s="25"/>
      <c r="BA367" s="25"/>
      <c r="BB367" s="25"/>
      <c r="BC367" s="25"/>
      <c r="BD367" s="25"/>
      <c r="BE367" s="25"/>
      <c r="BF367" s="25"/>
      <c r="BG367" s="25"/>
      <c r="BH367" s="25"/>
      <c r="BI367" s="25"/>
      <c r="BJ367" s="25"/>
      <c r="BK367" s="25"/>
      <c r="BL367" s="25"/>
      <c r="BM367" s="21">
        <f t="shared" si="344"/>
        <v>0</v>
      </c>
      <c r="BP367" s="18">
        <v>2045</v>
      </c>
      <c r="BQ367" s="14" t="e">
        <f t="shared" si="382"/>
        <v>#DIV/0!</v>
      </c>
      <c r="BR367" s="14" t="e">
        <f t="shared" si="382"/>
        <v>#DIV/0!</v>
      </c>
      <c r="BS367" s="14" t="e">
        <f t="shared" si="382"/>
        <v>#DIV/0!</v>
      </c>
      <c r="BT367" s="14" t="e">
        <f t="shared" si="382"/>
        <v>#DIV/0!</v>
      </c>
      <c r="BU367" s="14" t="e">
        <f t="shared" si="382"/>
        <v>#DIV/0!</v>
      </c>
      <c r="BV367" s="14" t="e">
        <f t="shared" si="382"/>
        <v>#DIV/0!</v>
      </c>
      <c r="BW367" s="14" t="e">
        <f t="shared" si="382"/>
        <v>#DIV/0!</v>
      </c>
      <c r="BX367" s="14" t="e">
        <f t="shared" si="382"/>
        <v>#DIV/0!</v>
      </c>
      <c r="BY367" s="14" t="e">
        <f t="shared" si="382"/>
        <v>#DIV/0!</v>
      </c>
      <c r="BZ367" s="14" t="e">
        <f t="shared" si="382"/>
        <v>#DIV/0!</v>
      </c>
      <c r="CA367" s="14" t="e">
        <f t="shared" si="382"/>
        <v>#DIV/0!</v>
      </c>
      <c r="CB367" s="14" t="e">
        <f t="shared" si="382"/>
        <v>#DIV/0!</v>
      </c>
      <c r="CC367" s="14" t="e">
        <f t="shared" si="382"/>
        <v>#DIV/0!</v>
      </c>
      <c r="CD367" s="14" t="e">
        <f t="shared" si="382"/>
        <v>#DIV/0!</v>
      </c>
      <c r="CE367" s="14" t="e">
        <f t="shared" si="382"/>
        <v>#DIV/0!</v>
      </c>
      <c r="CF367" s="14" t="e">
        <f t="shared" si="382"/>
        <v>#DIV/0!</v>
      </c>
      <c r="CG367" s="14" t="e">
        <f t="shared" si="398"/>
        <v>#DIV/0!</v>
      </c>
      <c r="CH367" s="14" t="e">
        <f t="shared" si="398"/>
        <v>#DIV/0!</v>
      </c>
      <c r="CI367" s="14" t="e">
        <f t="shared" si="398"/>
        <v>#DIV/0!</v>
      </c>
      <c r="CJ367" s="14" t="e">
        <f t="shared" si="398"/>
        <v>#DIV/0!</v>
      </c>
      <c r="CK367" s="14" t="e">
        <f t="shared" si="396"/>
        <v>#DIV/0!</v>
      </c>
      <c r="CL367" s="14" t="e">
        <f t="shared" si="396"/>
        <v>#DIV/0!</v>
      </c>
      <c r="CM367" s="14" t="e">
        <f t="shared" si="396"/>
        <v>#DIV/0!</v>
      </c>
      <c r="CN367" s="14" t="e">
        <f t="shared" si="396"/>
        <v>#DIV/0!</v>
      </c>
      <c r="CO367" s="14" t="e">
        <f t="shared" si="396"/>
        <v>#DIV/0!</v>
      </c>
      <c r="CP367" s="14" t="e">
        <f t="shared" si="396"/>
        <v>#DIV/0!</v>
      </c>
      <c r="CQ367" s="14" t="e">
        <f t="shared" si="396"/>
        <v>#DIV/0!</v>
      </c>
      <c r="CR367" s="14" t="e">
        <f t="shared" si="396"/>
        <v>#DIV/0!</v>
      </c>
      <c r="CS367" s="14" t="e">
        <f t="shared" si="396"/>
        <v>#DIV/0!</v>
      </c>
      <c r="CT367" s="14" t="e">
        <f t="shared" si="396"/>
        <v>#DIV/0!</v>
      </c>
      <c r="CU367" s="14" t="e">
        <f t="shared" si="396"/>
        <v>#DIV/0!</v>
      </c>
      <c r="CV367" s="14" t="e">
        <f t="shared" si="396"/>
        <v>#DIV/0!</v>
      </c>
      <c r="CW367" s="14" t="e">
        <f t="shared" si="376"/>
        <v>#DIV/0!</v>
      </c>
      <c r="CX367" s="14" t="e">
        <f t="shared" si="376"/>
        <v>#DIV/0!</v>
      </c>
      <c r="CY367" s="14" t="e">
        <f t="shared" si="401"/>
        <v>#DIV/0!</v>
      </c>
      <c r="CZ367" s="14" t="e">
        <f t="shared" si="401"/>
        <v>#DIV/0!</v>
      </c>
      <c r="DA367" s="14" t="e">
        <f t="shared" si="401"/>
        <v>#DIV/0!</v>
      </c>
      <c r="DB367" s="14" t="e">
        <f t="shared" si="401"/>
        <v>#DIV/0!</v>
      </c>
      <c r="DC367" s="14" t="e">
        <f t="shared" si="401"/>
        <v>#DIV/0!</v>
      </c>
      <c r="DD367" s="14" t="e">
        <f t="shared" si="401"/>
        <v>#DIV/0!</v>
      </c>
      <c r="DE367" s="14" t="e">
        <f t="shared" si="401"/>
        <v>#DIV/0!</v>
      </c>
      <c r="DF367" s="14" t="e">
        <f t="shared" si="401"/>
        <v>#DIV/0!</v>
      </c>
      <c r="DG367" s="14" t="e">
        <f t="shared" si="401"/>
        <v>#DIV/0!</v>
      </c>
      <c r="DH367" s="14" t="e">
        <f t="shared" si="401"/>
        <v>#DIV/0!</v>
      </c>
      <c r="DI367" s="14" t="e">
        <f t="shared" si="401"/>
        <v>#DIV/0!</v>
      </c>
      <c r="DJ367" s="14" t="e">
        <f t="shared" si="401"/>
        <v>#DIV/0!</v>
      </c>
      <c r="DK367" s="14" t="e">
        <f t="shared" si="401"/>
        <v>#DIV/0!</v>
      </c>
      <c r="DL367" s="14" t="e">
        <f t="shared" si="401"/>
        <v>#DIV/0!</v>
      </c>
      <c r="DM367" s="14" t="e">
        <f t="shared" si="401"/>
        <v>#DIV/0!</v>
      </c>
      <c r="DN367" s="14" t="e">
        <f t="shared" si="385"/>
        <v>#DIV/0!</v>
      </c>
      <c r="DO367" s="14" t="e">
        <f t="shared" si="385"/>
        <v>#DIV/0!</v>
      </c>
      <c r="DP367" s="14" t="e">
        <f t="shared" si="385"/>
        <v>#DIV/0!</v>
      </c>
      <c r="DQ367" s="14" t="e">
        <f t="shared" si="383"/>
        <v>#DIV/0!</v>
      </c>
      <c r="DR367" s="14" t="e">
        <f t="shared" si="383"/>
        <v>#DIV/0!</v>
      </c>
      <c r="DS367" s="14" t="e">
        <f t="shared" si="363"/>
        <v>#DIV/0!</v>
      </c>
      <c r="DT367" s="14" t="e">
        <f t="shared" si="363"/>
        <v>#DIV/0!</v>
      </c>
      <c r="DU367" s="14" t="e">
        <f t="shared" si="363"/>
        <v>#DIV/0!</v>
      </c>
      <c r="DV367" s="14" t="e">
        <f t="shared" si="363"/>
        <v>#DIV/0!</v>
      </c>
      <c r="DW367" s="14" t="e">
        <f t="shared" si="399"/>
        <v>#DIV/0!</v>
      </c>
      <c r="DX367" s="14" t="e">
        <f t="shared" si="399"/>
        <v>#DIV/0!</v>
      </c>
      <c r="DY367" s="14" t="e">
        <f t="shared" si="399"/>
        <v>#DIV/0!</v>
      </c>
      <c r="DZ367" s="14" t="e">
        <f t="shared" si="394"/>
        <v>#DIV/0!</v>
      </c>
    </row>
    <row r="368" spans="3:130">
      <c r="C368" s="18">
        <v>2046</v>
      </c>
      <c r="D368" s="25"/>
      <c r="E368" s="25"/>
      <c r="F368" s="25"/>
      <c r="G368" s="25"/>
      <c r="H368" s="25"/>
      <c r="I368" s="25"/>
      <c r="J368" s="25"/>
      <c r="K368" s="25"/>
      <c r="L368" s="25"/>
      <c r="M368" s="25"/>
      <c r="N368" s="25"/>
      <c r="O368" s="25"/>
      <c r="P368" s="25"/>
      <c r="Q368" s="25"/>
      <c r="R368" s="25"/>
      <c r="S368" s="25"/>
      <c r="T368" s="25"/>
      <c r="U368" s="25"/>
      <c r="V368" s="25"/>
      <c r="W368" s="25"/>
      <c r="X368" s="25"/>
      <c r="Y368" s="25"/>
      <c r="Z368" s="25"/>
      <c r="AA368" s="25"/>
      <c r="AB368" s="25"/>
      <c r="AC368" s="25"/>
      <c r="AD368" s="25">
        <f t="shared" si="378"/>
        <v>0</v>
      </c>
      <c r="AE368" s="25">
        <f t="shared" si="379"/>
        <v>0</v>
      </c>
      <c r="AF368" s="25">
        <f t="shared" si="380"/>
        <v>0</v>
      </c>
      <c r="AG368" s="25">
        <f t="shared" si="381"/>
        <v>0</v>
      </c>
      <c r="AH368" s="25">
        <f t="shared" si="384"/>
        <v>0</v>
      </c>
      <c r="AI368" s="25">
        <f t="shared" si="386"/>
        <v>0</v>
      </c>
      <c r="AJ368" s="25">
        <f t="shared" si="387"/>
        <v>0</v>
      </c>
      <c r="AK368" s="25">
        <f t="shared" si="388"/>
        <v>0</v>
      </c>
      <c r="AL368" s="25">
        <f t="shared" si="389"/>
        <v>0</v>
      </c>
      <c r="AM368" s="25">
        <f t="shared" si="390"/>
        <v>0</v>
      </c>
      <c r="AN368" s="25">
        <f t="shared" si="391"/>
        <v>0</v>
      </c>
      <c r="AO368" s="25">
        <f t="shared" si="392"/>
        <v>0</v>
      </c>
      <c r="AP368" s="25">
        <f t="shared" si="393"/>
        <v>0</v>
      </c>
      <c r="AQ368" s="25">
        <f t="shared" si="395"/>
        <v>0</v>
      </c>
      <c r="AR368" s="25">
        <f t="shared" si="397"/>
        <v>0</v>
      </c>
      <c r="AS368" s="25">
        <f t="shared" si="400"/>
        <v>0</v>
      </c>
      <c r="AT368" s="25">
        <f t="shared" si="402"/>
        <v>0</v>
      </c>
      <c r="AU368" s="25">
        <f t="shared" si="403"/>
        <v>0</v>
      </c>
      <c r="AV368" s="25">
        <f t="shared" ref="AV368:AV382" si="404">VLOOKUP($C$110,$D$3:$K$63,$A$72,0)*(B324-B323)</f>
        <v>0</v>
      </c>
      <c r="AW368" s="25">
        <f>VLOOKUP($C$111,$D$3:$K$63,$A$72,0)*(B323-B322)</f>
        <v>0</v>
      </c>
      <c r="AX368" s="25">
        <f>VLOOKUP($C$112,$D$3:$K$63,$A$72,0)*B322</f>
        <v>0</v>
      </c>
      <c r="AY368" s="25"/>
      <c r="AZ368" s="25"/>
      <c r="BA368" s="25"/>
      <c r="BB368" s="25"/>
      <c r="BC368" s="25"/>
      <c r="BD368" s="25"/>
      <c r="BE368" s="25"/>
      <c r="BF368" s="25"/>
      <c r="BG368" s="25"/>
      <c r="BH368" s="25"/>
      <c r="BI368" s="25"/>
      <c r="BJ368" s="25"/>
      <c r="BK368" s="25"/>
      <c r="BL368" s="25"/>
      <c r="BM368" s="21">
        <f t="shared" si="344"/>
        <v>0</v>
      </c>
      <c r="BP368" s="18">
        <v>2046</v>
      </c>
      <c r="BQ368" s="14" t="e">
        <f t="shared" si="382"/>
        <v>#DIV/0!</v>
      </c>
      <c r="BR368" s="14" t="e">
        <f t="shared" si="382"/>
        <v>#DIV/0!</v>
      </c>
      <c r="BS368" s="14" t="e">
        <f t="shared" si="382"/>
        <v>#DIV/0!</v>
      </c>
      <c r="BT368" s="14" t="e">
        <f t="shared" si="382"/>
        <v>#DIV/0!</v>
      </c>
      <c r="BU368" s="14" t="e">
        <f t="shared" si="382"/>
        <v>#DIV/0!</v>
      </c>
      <c r="BV368" s="14" t="e">
        <f t="shared" si="382"/>
        <v>#DIV/0!</v>
      </c>
      <c r="BW368" s="14" t="e">
        <f t="shared" si="382"/>
        <v>#DIV/0!</v>
      </c>
      <c r="BX368" s="14" t="e">
        <f t="shared" si="382"/>
        <v>#DIV/0!</v>
      </c>
      <c r="BY368" s="14" t="e">
        <f t="shared" si="382"/>
        <v>#DIV/0!</v>
      </c>
      <c r="BZ368" s="14" t="e">
        <f t="shared" si="382"/>
        <v>#DIV/0!</v>
      </c>
      <c r="CA368" s="14" t="e">
        <f t="shared" si="382"/>
        <v>#DIV/0!</v>
      </c>
      <c r="CB368" s="14" t="e">
        <f t="shared" si="382"/>
        <v>#DIV/0!</v>
      </c>
      <c r="CC368" s="14" t="e">
        <f t="shared" si="382"/>
        <v>#DIV/0!</v>
      </c>
      <c r="CD368" s="14" t="e">
        <f t="shared" si="382"/>
        <v>#DIV/0!</v>
      </c>
      <c r="CE368" s="14" t="e">
        <f t="shared" si="382"/>
        <v>#DIV/0!</v>
      </c>
      <c r="CF368" s="14" t="e">
        <f t="shared" ref="CF368:CF382" si="405">S368/$BM368</f>
        <v>#DIV/0!</v>
      </c>
      <c r="CG368" s="14" t="e">
        <f t="shared" si="398"/>
        <v>#DIV/0!</v>
      </c>
      <c r="CH368" s="14" t="e">
        <f t="shared" si="398"/>
        <v>#DIV/0!</v>
      </c>
      <c r="CI368" s="14" t="e">
        <f t="shared" si="398"/>
        <v>#DIV/0!</v>
      </c>
      <c r="CJ368" s="14" t="e">
        <f t="shared" si="398"/>
        <v>#DIV/0!</v>
      </c>
      <c r="CK368" s="14" t="e">
        <f t="shared" si="396"/>
        <v>#DIV/0!</v>
      </c>
      <c r="CL368" s="14" t="e">
        <f t="shared" si="396"/>
        <v>#DIV/0!</v>
      </c>
      <c r="CM368" s="14" t="e">
        <f t="shared" si="396"/>
        <v>#DIV/0!</v>
      </c>
      <c r="CN368" s="14" t="e">
        <f t="shared" si="396"/>
        <v>#DIV/0!</v>
      </c>
      <c r="CO368" s="14" t="e">
        <f t="shared" si="396"/>
        <v>#DIV/0!</v>
      </c>
      <c r="CP368" s="14" t="e">
        <f t="shared" si="396"/>
        <v>#DIV/0!</v>
      </c>
      <c r="CQ368" s="14" t="e">
        <f t="shared" si="396"/>
        <v>#DIV/0!</v>
      </c>
      <c r="CR368" s="14" t="e">
        <f t="shared" si="396"/>
        <v>#DIV/0!</v>
      </c>
      <c r="CS368" s="14" t="e">
        <f t="shared" si="396"/>
        <v>#DIV/0!</v>
      </c>
      <c r="CT368" s="14" t="e">
        <f t="shared" si="396"/>
        <v>#DIV/0!</v>
      </c>
      <c r="CU368" s="14" t="e">
        <f t="shared" si="396"/>
        <v>#DIV/0!</v>
      </c>
      <c r="CV368" s="14" t="e">
        <f t="shared" si="396"/>
        <v>#DIV/0!</v>
      </c>
      <c r="CW368" s="14" t="e">
        <f t="shared" si="376"/>
        <v>#DIV/0!</v>
      </c>
      <c r="CX368" s="14" t="e">
        <f t="shared" si="376"/>
        <v>#DIV/0!</v>
      </c>
      <c r="CY368" s="14" t="e">
        <f t="shared" si="401"/>
        <v>#DIV/0!</v>
      </c>
      <c r="CZ368" s="14" t="e">
        <f t="shared" si="401"/>
        <v>#DIV/0!</v>
      </c>
      <c r="DA368" s="14" t="e">
        <f t="shared" si="401"/>
        <v>#DIV/0!</v>
      </c>
      <c r="DB368" s="14" t="e">
        <f t="shared" si="401"/>
        <v>#DIV/0!</v>
      </c>
      <c r="DC368" s="14" t="e">
        <f t="shared" si="401"/>
        <v>#DIV/0!</v>
      </c>
      <c r="DD368" s="14" t="e">
        <f t="shared" si="401"/>
        <v>#DIV/0!</v>
      </c>
      <c r="DE368" s="14" t="e">
        <f t="shared" si="401"/>
        <v>#DIV/0!</v>
      </c>
      <c r="DF368" s="14" t="e">
        <f t="shared" si="401"/>
        <v>#DIV/0!</v>
      </c>
      <c r="DG368" s="14" t="e">
        <f t="shared" si="401"/>
        <v>#DIV/0!</v>
      </c>
      <c r="DH368" s="14" t="e">
        <f t="shared" si="401"/>
        <v>#DIV/0!</v>
      </c>
      <c r="DI368" s="14" t="e">
        <f t="shared" si="401"/>
        <v>#DIV/0!</v>
      </c>
      <c r="DJ368" s="14" t="e">
        <f t="shared" si="401"/>
        <v>#DIV/0!</v>
      </c>
      <c r="DK368" s="14" t="e">
        <f t="shared" si="401"/>
        <v>#DIV/0!</v>
      </c>
      <c r="DL368" s="14" t="e">
        <f t="shared" si="401"/>
        <v>#DIV/0!</v>
      </c>
      <c r="DM368" s="14" t="e">
        <f t="shared" si="401"/>
        <v>#DIV/0!</v>
      </c>
      <c r="DN368" s="14" t="e">
        <f t="shared" si="385"/>
        <v>#DIV/0!</v>
      </c>
      <c r="DO368" s="14" t="e">
        <f t="shared" si="385"/>
        <v>#DIV/0!</v>
      </c>
      <c r="DP368" s="14" t="e">
        <f t="shared" si="385"/>
        <v>#DIV/0!</v>
      </c>
      <c r="DQ368" s="14" t="e">
        <f t="shared" si="383"/>
        <v>#DIV/0!</v>
      </c>
      <c r="DR368" s="14" t="e">
        <f t="shared" si="383"/>
        <v>#DIV/0!</v>
      </c>
      <c r="DS368" s="14" t="e">
        <f t="shared" si="363"/>
        <v>#DIV/0!</v>
      </c>
      <c r="DT368" s="14" t="e">
        <f t="shared" si="363"/>
        <v>#DIV/0!</v>
      </c>
      <c r="DU368" s="14" t="e">
        <f t="shared" si="363"/>
        <v>#DIV/0!</v>
      </c>
      <c r="DV368" s="14" t="e">
        <f t="shared" si="363"/>
        <v>#DIV/0!</v>
      </c>
      <c r="DW368" s="14" t="e">
        <f t="shared" si="399"/>
        <v>#DIV/0!</v>
      </c>
      <c r="DX368" s="14" t="e">
        <f t="shared" si="399"/>
        <v>#DIV/0!</v>
      </c>
      <c r="DY368" s="14" t="e">
        <f t="shared" si="399"/>
        <v>#DIV/0!</v>
      </c>
      <c r="DZ368" s="14" t="e">
        <f t="shared" si="394"/>
        <v>#DIV/0!</v>
      </c>
    </row>
    <row r="369" spans="2:130">
      <c r="C369" s="18">
        <v>2047</v>
      </c>
      <c r="D369" s="25"/>
      <c r="E369" s="25"/>
      <c r="F369" s="25"/>
      <c r="G369" s="25"/>
      <c r="H369" s="25"/>
      <c r="I369" s="25"/>
      <c r="J369" s="25"/>
      <c r="K369" s="25"/>
      <c r="L369" s="25"/>
      <c r="M369" s="25"/>
      <c r="N369" s="25"/>
      <c r="O369" s="25"/>
      <c r="P369" s="25"/>
      <c r="Q369" s="25"/>
      <c r="R369" s="25"/>
      <c r="S369" s="25"/>
      <c r="T369" s="25"/>
      <c r="U369" s="25"/>
      <c r="V369" s="25"/>
      <c r="W369" s="25"/>
      <c r="X369" s="25"/>
      <c r="Y369" s="25"/>
      <c r="Z369" s="25"/>
      <c r="AA369" s="25"/>
      <c r="AB369" s="25"/>
      <c r="AC369" s="25"/>
      <c r="AD369" s="25"/>
      <c r="AE369" s="25">
        <f t="shared" si="379"/>
        <v>0</v>
      </c>
      <c r="AF369" s="25">
        <f t="shared" si="380"/>
        <v>0</v>
      </c>
      <c r="AG369" s="25">
        <f t="shared" si="381"/>
        <v>0</v>
      </c>
      <c r="AH369" s="25">
        <f t="shared" si="384"/>
        <v>0</v>
      </c>
      <c r="AI369" s="25">
        <f t="shared" si="386"/>
        <v>0</v>
      </c>
      <c r="AJ369" s="25">
        <f t="shared" si="387"/>
        <v>0</v>
      </c>
      <c r="AK369" s="25">
        <f t="shared" si="388"/>
        <v>0</v>
      </c>
      <c r="AL369" s="25">
        <f t="shared" si="389"/>
        <v>0</v>
      </c>
      <c r="AM369" s="25">
        <f t="shared" si="390"/>
        <v>0</v>
      </c>
      <c r="AN369" s="25">
        <f t="shared" si="391"/>
        <v>0</v>
      </c>
      <c r="AO369" s="25">
        <f t="shared" si="392"/>
        <v>0</v>
      </c>
      <c r="AP369" s="25">
        <f t="shared" si="393"/>
        <v>0</v>
      </c>
      <c r="AQ369" s="25">
        <f t="shared" si="395"/>
        <v>0</v>
      </c>
      <c r="AR369" s="25">
        <f t="shared" si="397"/>
        <v>0</v>
      </c>
      <c r="AS369" s="25">
        <f t="shared" si="400"/>
        <v>0</v>
      </c>
      <c r="AT369" s="25">
        <f t="shared" si="402"/>
        <v>0</v>
      </c>
      <c r="AU369" s="25">
        <f t="shared" si="403"/>
        <v>0</v>
      </c>
      <c r="AV369" s="25">
        <f t="shared" si="404"/>
        <v>0</v>
      </c>
      <c r="AW369" s="25">
        <f t="shared" ref="AW369:AW382" si="406">VLOOKUP($C$111,$D$3:$K$63,$A$72,0)*(B324-B323)</f>
        <v>0</v>
      </c>
      <c r="AX369" s="25">
        <f>VLOOKUP($C$112,$D$3:$K$63,$A$72,0)*(B323-B322)</f>
        <v>0</v>
      </c>
      <c r="AY369" s="25">
        <f>VLOOKUP($C$113,$D$3:$K$63,$A$72,0)*B322</f>
        <v>0</v>
      </c>
      <c r="AZ369" s="25"/>
      <c r="BA369" s="25"/>
      <c r="BB369" s="25"/>
      <c r="BC369" s="25"/>
      <c r="BD369" s="25"/>
      <c r="BE369" s="25"/>
      <c r="BF369" s="25"/>
      <c r="BG369" s="25"/>
      <c r="BH369" s="25"/>
      <c r="BI369" s="25"/>
      <c r="BJ369" s="25"/>
      <c r="BK369" s="25"/>
      <c r="BL369" s="25"/>
      <c r="BM369" s="21">
        <f t="shared" si="344"/>
        <v>0</v>
      </c>
      <c r="BP369" s="18">
        <v>2047</v>
      </c>
      <c r="BQ369" s="14" t="e">
        <f t="shared" ref="BQ369:CE382" si="407">D369/$BM369</f>
        <v>#DIV/0!</v>
      </c>
      <c r="BR369" s="14" t="e">
        <f t="shared" si="407"/>
        <v>#DIV/0!</v>
      </c>
      <c r="BS369" s="14" t="e">
        <f t="shared" si="407"/>
        <v>#DIV/0!</v>
      </c>
      <c r="BT369" s="14" t="e">
        <f t="shared" si="407"/>
        <v>#DIV/0!</v>
      </c>
      <c r="BU369" s="14" t="e">
        <f t="shared" si="407"/>
        <v>#DIV/0!</v>
      </c>
      <c r="BV369" s="14" t="e">
        <f t="shared" si="407"/>
        <v>#DIV/0!</v>
      </c>
      <c r="BW369" s="14" t="e">
        <f t="shared" si="407"/>
        <v>#DIV/0!</v>
      </c>
      <c r="BX369" s="14" t="e">
        <f t="shared" si="407"/>
        <v>#DIV/0!</v>
      </c>
      <c r="BY369" s="14" t="e">
        <f t="shared" si="407"/>
        <v>#DIV/0!</v>
      </c>
      <c r="BZ369" s="14" t="e">
        <f t="shared" si="407"/>
        <v>#DIV/0!</v>
      </c>
      <c r="CA369" s="14" t="e">
        <f t="shared" si="407"/>
        <v>#DIV/0!</v>
      </c>
      <c r="CB369" s="14" t="e">
        <f t="shared" si="407"/>
        <v>#DIV/0!</v>
      </c>
      <c r="CC369" s="14" t="e">
        <f t="shared" si="407"/>
        <v>#DIV/0!</v>
      </c>
      <c r="CD369" s="14" t="e">
        <f t="shared" si="407"/>
        <v>#DIV/0!</v>
      </c>
      <c r="CE369" s="14" t="e">
        <f t="shared" si="407"/>
        <v>#DIV/0!</v>
      </c>
      <c r="CF369" s="14" t="e">
        <f t="shared" si="405"/>
        <v>#DIV/0!</v>
      </c>
      <c r="CG369" s="14" t="e">
        <f t="shared" si="398"/>
        <v>#DIV/0!</v>
      </c>
      <c r="CH369" s="14" t="e">
        <f t="shared" si="398"/>
        <v>#DIV/0!</v>
      </c>
      <c r="CI369" s="14" t="e">
        <f t="shared" si="398"/>
        <v>#DIV/0!</v>
      </c>
      <c r="CJ369" s="14" t="e">
        <f t="shared" si="398"/>
        <v>#DIV/0!</v>
      </c>
      <c r="CK369" s="14" t="e">
        <f t="shared" si="396"/>
        <v>#DIV/0!</v>
      </c>
      <c r="CL369" s="14" t="e">
        <f t="shared" si="396"/>
        <v>#DIV/0!</v>
      </c>
      <c r="CM369" s="14" t="e">
        <f t="shared" si="396"/>
        <v>#DIV/0!</v>
      </c>
      <c r="CN369" s="14" t="e">
        <f t="shared" si="396"/>
        <v>#DIV/0!</v>
      </c>
      <c r="CO369" s="14" t="e">
        <f t="shared" si="396"/>
        <v>#DIV/0!</v>
      </c>
      <c r="CP369" s="14" t="e">
        <f t="shared" si="396"/>
        <v>#DIV/0!</v>
      </c>
      <c r="CQ369" s="14" t="e">
        <f t="shared" si="396"/>
        <v>#DIV/0!</v>
      </c>
      <c r="CR369" s="14" t="e">
        <f t="shared" si="396"/>
        <v>#DIV/0!</v>
      </c>
      <c r="CS369" s="14" t="e">
        <f t="shared" si="396"/>
        <v>#DIV/0!</v>
      </c>
      <c r="CT369" s="14" t="e">
        <f t="shared" si="396"/>
        <v>#DIV/0!</v>
      </c>
      <c r="CU369" s="14" t="e">
        <f t="shared" si="396"/>
        <v>#DIV/0!</v>
      </c>
      <c r="CV369" s="14" t="e">
        <f t="shared" si="396"/>
        <v>#DIV/0!</v>
      </c>
      <c r="CW369" s="14" t="e">
        <f t="shared" si="376"/>
        <v>#DIV/0!</v>
      </c>
      <c r="CX369" s="14" t="e">
        <f t="shared" si="376"/>
        <v>#DIV/0!</v>
      </c>
      <c r="CY369" s="14" t="e">
        <f t="shared" si="401"/>
        <v>#DIV/0!</v>
      </c>
      <c r="CZ369" s="14" t="e">
        <f t="shared" si="401"/>
        <v>#DIV/0!</v>
      </c>
      <c r="DA369" s="14" t="e">
        <f t="shared" si="401"/>
        <v>#DIV/0!</v>
      </c>
      <c r="DB369" s="14" t="e">
        <f t="shared" si="401"/>
        <v>#DIV/0!</v>
      </c>
      <c r="DC369" s="14" t="e">
        <f t="shared" si="401"/>
        <v>#DIV/0!</v>
      </c>
      <c r="DD369" s="14" t="e">
        <f t="shared" si="401"/>
        <v>#DIV/0!</v>
      </c>
      <c r="DE369" s="14" t="e">
        <f t="shared" si="401"/>
        <v>#DIV/0!</v>
      </c>
      <c r="DF369" s="14" t="e">
        <f t="shared" si="401"/>
        <v>#DIV/0!</v>
      </c>
      <c r="DG369" s="14" t="e">
        <f t="shared" si="401"/>
        <v>#DIV/0!</v>
      </c>
      <c r="DH369" s="14" t="e">
        <f t="shared" si="401"/>
        <v>#DIV/0!</v>
      </c>
      <c r="DI369" s="14" t="e">
        <f t="shared" si="401"/>
        <v>#DIV/0!</v>
      </c>
      <c r="DJ369" s="14" t="e">
        <f t="shared" si="401"/>
        <v>#DIV/0!</v>
      </c>
      <c r="DK369" s="14" t="e">
        <f t="shared" si="401"/>
        <v>#DIV/0!</v>
      </c>
      <c r="DL369" s="14" t="e">
        <f t="shared" si="401"/>
        <v>#DIV/0!</v>
      </c>
      <c r="DM369" s="14" t="e">
        <f t="shared" si="401"/>
        <v>#DIV/0!</v>
      </c>
      <c r="DN369" s="14" t="e">
        <f t="shared" si="385"/>
        <v>#DIV/0!</v>
      </c>
      <c r="DO369" s="14" t="e">
        <f t="shared" si="385"/>
        <v>#DIV/0!</v>
      </c>
      <c r="DP369" s="14" t="e">
        <f t="shared" si="385"/>
        <v>#DIV/0!</v>
      </c>
      <c r="DQ369" s="14" t="e">
        <f t="shared" si="383"/>
        <v>#DIV/0!</v>
      </c>
      <c r="DR369" s="14" t="e">
        <f t="shared" si="383"/>
        <v>#DIV/0!</v>
      </c>
      <c r="DS369" s="14" t="e">
        <f t="shared" si="363"/>
        <v>#DIV/0!</v>
      </c>
      <c r="DT369" s="14" t="e">
        <f t="shared" si="363"/>
        <v>#DIV/0!</v>
      </c>
      <c r="DU369" s="14" t="e">
        <f t="shared" si="363"/>
        <v>#DIV/0!</v>
      </c>
      <c r="DV369" s="14" t="e">
        <f t="shared" si="363"/>
        <v>#DIV/0!</v>
      </c>
      <c r="DW369" s="14" t="e">
        <f t="shared" si="399"/>
        <v>#DIV/0!</v>
      </c>
      <c r="DX369" s="14" t="e">
        <f t="shared" si="399"/>
        <v>#DIV/0!</v>
      </c>
      <c r="DY369" s="14" t="e">
        <f t="shared" si="399"/>
        <v>#DIV/0!</v>
      </c>
      <c r="DZ369" s="14" t="e">
        <f t="shared" si="394"/>
        <v>#DIV/0!</v>
      </c>
    </row>
    <row r="370" spans="2:130">
      <c r="C370" s="18">
        <v>2048</v>
      </c>
      <c r="D370" s="25"/>
      <c r="E370" s="25"/>
      <c r="F370" s="25"/>
      <c r="G370" s="25"/>
      <c r="H370" s="25"/>
      <c r="I370" s="25"/>
      <c r="J370" s="25"/>
      <c r="K370" s="25"/>
      <c r="L370" s="25"/>
      <c r="M370" s="25"/>
      <c r="N370" s="25"/>
      <c r="O370" s="25"/>
      <c r="P370" s="25"/>
      <c r="Q370" s="25"/>
      <c r="R370" s="25"/>
      <c r="S370" s="25"/>
      <c r="T370" s="25"/>
      <c r="U370" s="25"/>
      <c r="V370" s="25"/>
      <c r="W370" s="25"/>
      <c r="X370" s="25"/>
      <c r="Y370" s="25"/>
      <c r="Z370" s="25"/>
      <c r="AA370" s="25"/>
      <c r="AB370" s="25"/>
      <c r="AC370" s="25"/>
      <c r="AD370" s="25"/>
      <c r="AE370" s="25"/>
      <c r="AF370" s="25">
        <f t="shared" si="380"/>
        <v>0</v>
      </c>
      <c r="AG370" s="25">
        <f t="shared" si="381"/>
        <v>0</v>
      </c>
      <c r="AH370" s="25">
        <f t="shared" si="384"/>
        <v>0</v>
      </c>
      <c r="AI370" s="25">
        <f t="shared" si="386"/>
        <v>0</v>
      </c>
      <c r="AJ370" s="25">
        <f t="shared" si="387"/>
        <v>0</v>
      </c>
      <c r="AK370" s="25">
        <f t="shared" si="388"/>
        <v>0</v>
      </c>
      <c r="AL370" s="25">
        <f t="shared" si="389"/>
        <v>0</v>
      </c>
      <c r="AM370" s="25">
        <f t="shared" si="390"/>
        <v>0</v>
      </c>
      <c r="AN370" s="25">
        <f t="shared" si="391"/>
        <v>0</v>
      </c>
      <c r="AO370" s="25">
        <f t="shared" si="392"/>
        <v>0</v>
      </c>
      <c r="AP370" s="25">
        <f t="shared" si="393"/>
        <v>0</v>
      </c>
      <c r="AQ370" s="25">
        <f t="shared" si="395"/>
        <v>0</v>
      </c>
      <c r="AR370" s="25">
        <f t="shared" si="397"/>
        <v>0</v>
      </c>
      <c r="AS370" s="25">
        <f t="shared" si="400"/>
        <v>0</v>
      </c>
      <c r="AT370" s="25">
        <f t="shared" si="402"/>
        <v>0</v>
      </c>
      <c r="AU370" s="25">
        <f t="shared" si="403"/>
        <v>0</v>
      </c>
      <c r="AV370" s="25">
        <f t="shared" si="404"/>
        <v>0</v>
      </c>
      <c r="AW370" s="25">
        <f t="shared" si="406"/>
        <v>0</v>
      </c>
      <c r="AX370" s="25">
        <f t="shared" ref="AX370:AX382" si="408">VLOOKUP($C$112,$D$3:$K$63,$A$72,0)*(B324-B323)</f>
        <v>0</v>
      </c>
      <c r="AY370" s="25">
        <f>VLOOKUP($C$113,$D$3:$K$63,$A$72,0)*(B323-B322)</f>
        <v>0</v>
      </c>
      <c r="AZ370" s="25">
        <f>VLOOKUP($C$114,$D$3:$K$63,$A$72,0)*B322</f>
        <v>0</v>
      </c>
      <c r="BA370" s="25"/>
      <c r="BB370" s="25"/>
      <c r="BC370" s="25"/>
      <c r="BD370" s="25"/>
      <c r="BE370" s="25"/>
      <c r="BF370" s="25"/>
      <c r="BG370" s="25"/>
      <c r="BH370" s="25"/>
      <c r="BI370" s="25"/>
      <c r="BJ370" s="25"/>
      <c r="BK370" s="25"/>
      <c r="BL370" s="25"/>
      <c r="BM370" s="21">
        <f t="shared" si="344"/>
        <v>0</v>
      </c>
      <c r="BP370" s="18">
        <v>2048</v>
      </c>
      <c r="BQ370" s="14" t="e">
        <f t="shared" si="407"/>
        <v>#DIV/0!</v>
      </c>
      <c r="BR370" s="14" t="e">
        <f t="shared" si="407"/>
        <v>#DIV/0!</v>
      </c>
      <c r="BS370" s="14" t="e">
        <f t="shared" si="407"/>
        <v>#DIV/0!</v>
      </c>
      <c r="BT370" s="14" t="e">
        <f t="shared" si="407"/>
        <v>#DIV/0!</v>
      </c>
      <c r="BU370" s="14" t="e">
        <f t="shared" si="407"/>
        <v>#DIV/0!</v>
      </c>
      <c r="BV370" s="14" t="e">
        <f t="shared" si="407"/>
        <v>#DIV/0!</v>
      </c>
      <c r="BW370" s="14" t="e">
        <f t="shared" si="407"/>
        <v>#DIV/0!</v>
      </c>
      <c r="BX370" s="14" t="e">
        <f t="shared" si="407"/>
        <v>#DIV/0!</v>
      </c>
      <c r="BY370" s="14" t="e">
        <f t="shared" si="407"/>
        <v>#DIV/0!</v>
      </c>
      <c r="BZ370" s="14" t="e">
        <f t="shared" si="407"/>
        <v>#DIV/0!</v>
      </c>
      <c r="CA370" s="14" t="e">
        <f t="shared" si="407"/>
        <v>#DIV/0!</v>
      </c>
      <c r="CB370" s="14" t="e">
        <f t="shared" si="407"/>
        <v>#DIV/0!</v>
      </c>
      <c r="CC370" s="14" t="e">
        <f t="shared" si="407"/>
        <v>#DIV/0!</v>
      </c>
      <c r="CD370" s="14" t="e">
        <f t="shared" si="407"/>
        <v>#DIV/0!</v>
      </c>
      <c r="CE370" s="14" t="e">
        <f t="shared" si="407"/>
        <v>#DIV/0!</v>
      </c>
      <c r="CF370" s="14" t="e">
        <f t="shared" si="405"/>
        <v>#DIV/0!</v>
      </c>
      <c r="CG370" s="14" t="e">
        <f t="shared" si="398"/>
        <v>#DIV/0!</v>
      </c>
      <c r="CH370" s="14" t="e">
        <f t="shared" si="398"/>
        <v>#DIV/0!</v>
      </c>
      <c r="CI370" s="14" t="e">
        <f t="shared" si="398"/>
        <v>#DIV/0!</v>
      </c>
      <c r="CJ370" s="14" t="e">
        <f t="shared" si="398"/>
        <v>#DIV/0!</v>
      </c>
      <c r="CK370" s="14" t="e">
        <f t="shared" si="396"/>
        <v>#DIV/0!</v>
      </c>
      <c r="CL370" s="14" t="e">
        <f t="shared" si="396"/>
        <v>#DIV/0!</v>
      </c>
      <c r="CM370" s="14" t="e">
        <f t="shared" si="396"/>
        <v>#DIV/0!</v>
      </c>
      <c r="CN370" s="14" t="e">
        <f t="shared" si="396"/>
        <v>#DIV/0!</v>
      </c>
      <c r="CO370" s="14" t="e">
        <f t="shared" si="396"/>
        <v>#DIV/0!</v>
      </c>
      <c r="CP370" s="14" t="e">
        <f t="shared" si="396"/>
        <v>#DIV/0!</v>
      </c>
      <c r="CQ370" s="14" t="e">
        <f t="shared" si="396"/>
        <v>#DIV/0!</v>
      </c>
      <c r="CR370" s="14" t="e">
        <f t="shared" si="396"/>
        <v>#DIV/0!</v>
      </c>
      <c r="CS370" s="14" t="e">
        <f t="shared" si="396"/>
        <v>#DIV/0!</v>
      </c>
      <c r="CT370" s="14" t="e">
        <f t="shared" si="396"/>
        <v>#DIV/0!</v>
      </c>
      <c r="CU370" s="14" t="e">
        <f t="shared" si="396"/>
        <v>#DIV/0!</v>
      </c>
      <c r="CV370" s="14" t="e">
        <f t="shared" si="396"/>
        <v>#DIV/0!</v>
      </c>
      <c r="CW370" s="14" t="e">
        <f t="shared" si="376"/>
        <v>#DIV/0!</v>
      </c>
      <c r="CX370" s="14" t="e">
        <f t="shared" si="376"/>
        <v>#DIV/0!</v>
      </c>
      <c r="CY370" s="14" t="e">
        <f t="shared" si="401"/>
        <v>#DIV/0!</v>
      </c>
      <c r="CZ370" s="14" t="e">
        <f t="shared" si="401"/>
        <v>#DIV/0!</v>
      </c>
      <c r="DA370" s="14" t="e">
        <f t="shared" si="401"/>
        <v>#DIV/0!</v>
      </c>
      <c r="DB370" s="14" t="e">
        <f t="shared" si="401"/>
        <v>#DIV/0!</v>
      </c>
      <c r="DC370" s="14" t="e">
        <f t="shared" si="401"/>
        <v>#DIV/0!</v>
      </c>
      <c r="DD370" s="14" t="e">
        <f t="shared" si="401"/>
        <v>#DIV/0!</v>
      </c>
      <c r="DE370" s="14" t="e">
        <f t="shared" si="401"/>
        <v>#DIV/0!</v>
      </c>
      <c r="DF370" s="14" t="e">
        <f t="shared" si="401"/>
        <v>#DIV/0!</v>
      </c>
      <c r="DG370" s="14" t="e">
        <f t="shared" si="401"/>
        <v>#DIV/0!</v>
      </c>
      <c r="DH370" s="14" t="e">
        <f t="shared" si="401"/>
        <v>#DIV/0!</v>
      </c>
      <c r="DI370" s="14" t="e">
        <f t="shared" si="401"/>
        <v>#DIV/0!</v>
      </c>
      <c r="DJ370" s="14" t="e">
        <f t="shared" si="401"/>
        <v>#DIV/0!</v>
      </c>
      <c r="DK370" s="14" t="e">
        <f t="shared" si="401"/>
        <v>#DIV/0!</v>
      </c>
      <c r="DL370" s="14" t="e">
        <f t="shared" si="401"/>
        <v>#DIV/0!</v>
      </c>
      <c r="DM370" s="14" t="e">
        <f t="shared" si="401"/>
        <v>#DIV/0!</v>
      </c>
      <c r="DN370" s="14" t="e">
        <f t="shared" si="385"/>
        <v>#DIV/0!</v>
      </c>
      <c r="DO370" s="14" t="e">
        <f t="shared" si="385"/>
        <v>#DIV/0!</v>
      </c>
      <c r="DP370" s="14" t="e">
        <f t="shared" si="385"/>
        <v>#DIV/0!</v>
      </c>
      <c r="DQ370" s="14" t="e">
        <f t="shared" si="383"/>
        <v>#DIV/0!</v>
      </c>
      <c r="DR370" s="14" t="e">
        <f t="shared" si="383"/>
        <v>#DIV/0!</v>
      </c>
      <c r="DS370" s="14" t="e">
        <f t="shared" si="363"/>
        <v>#DIV/0!</v>
      </c>
      <c r="DT370" s="14" t="e">
        <f t="shared" si="363"/>
        <v>#DIV/0!</v>
      </c>
      <c r="DU370" s="14" t="e">
        <f t="shared" si="363"/>
        <v>#DIV/0!</v>
      </c>
      <c r="DV370" s="14" t="e">
        <f t="shared" si="363"/>
        <v>#DIV/0!</v>
      </c>
      <c r="DW370" s="14" t="e">
        <f t="shared" si="399"/>
        <v>#DIV/0!</v>
      </c>
      <c r="DX370" s="14" t="e">
        <f t="shared" si="399"/>
        <v>#DIV/0!</v>
      </c>
      <c r="DY370" s="14" t="e">
        <f t="shared" si="399"/>
        <v>#DIV/0!</v>
      </c>
      <c r="DZ370" s="14" t="e">
        <f t="shared" si="394"/>
        <v>#DIV/0!</v>
      </c>
    </row>
    <row r="371" spans="2:130">
      <c r="C371" s="18">
        <v>2049</v>
      </c>
      <c r="D371" s="25"/>
      <c r="E371" s="25"/>
      <c r="F371" s="25"/>
      <c r="G371" s="25"/>
      <c r="H371" s="25"/>
      <c r="I371" s="25"/>
      <c r="J371" s="25"/>
      <c r="K371" s="25"/>
      <c r="L371" s="25"/>
      <c r="M371" s="25"/>
      <c r="N371" s="25"/>
      <c r="O371" s="25"/>
      <c r="P371" s="25"/>
      <c r="Q371" s="25"/>
      <c r="R371" s="25"/>
      <c r="S371" s="25"/>
      <c r="T371" s="25"/>
      <c r="U371" s="25"/>
      <c r="V371" s="25"/>
      <c r="W371" s="25"/>
      <c r="X371" s="25"/>
      <c r="Y371" s="25"/>
      <c r="Z371" s="25"/>
      <c r="AA371" s="25"/>
      <c r="AB371" s="25"/>
      <c r="AC371" s="25"/>
      <c r="AD371" s="25"/>
      <c r="AE371" s="25"/>
      <c r="AF371" s="25"/>
      <c r="AG371" s="25">
        <f t="shared" si="381"/>
        <v>0</v>
      </c>
      <c r="AH371" s="25">
        <f t="shared" si="384"/>
        <v>0</v>
      </c>
      <c r="AI371" s="25">
        <f t="shared" si="386"/>
        <v>0</v>
      </c>
      <c r="AJ371" s="25">
        <f t="shared" si="387"/>
        <v>0</v>
      </c>
      <c r="AK371" s="25">
        <f t="shared" si="388"/>
        <v>0</v>
      </c>
      <c r="AL371" s="25">
        <f t="shared" si="389"/>
        <v>0</v>
      </c>
      <c r="AM371" s="25">
        <f t="shared" si="390"/>
        <v>0</v>
      </c>
      <c r="AN371" s="25">
        <f t="shared" si="391"/>
        <v>0</v>
      </c>
      <c r="AO371" s="25">
        <f t="shared" si="392"/>
        <v>0</v>
      </c>
      <c r="AP371" s="25">
        <f t="shared" si="393"/>
        <v>0</v>
      </c>
      <c r="AQ371" s="25">
        <f t="shared" si="395"/>
        <v>0</v>
      </c>
      <c r="AR371" s="25">
        <f t="shared" si="397"/>
        <v>0</v>
      </c>
      <c r="AS371" s="25">
        <f t="shared" si="400"/>
        <v>0</v>
      </c>
      <c r="AT371" s="25">
        <f t="shared" si="402"/>
        <v>0</v>
      </c>
      <c r="AU371" s="25">
        <f t="shared" si="403"/>
        <v>0</v>
      </c>
      <c r="AV371" s="25">
        <f t="shared" si="404"/>
        <v>0</v>
      </c>
      <c r="AW371" s="25">
        <f t="shared" si="406"/>
        <v>0</v>
      </c>
      <c r="AX371" s="25">
        <f t="shared" si="408"/>
        <v>0</v>
      </c>
      <c r="AY371" s="25">
        <f t="shared" ref="AY371:AY382" si="409">VLOOKUP($C$113,$D$3:$K$63,$A$72,0)*(B324-B323)</f>
        <v>0</v>
      </c>
      <c r="AZ371" s="25">
        <f>VLOOKUP($C$114,$D$3:$K$63,$A$72,0)*(B323-B322)</f>
        <v>0</v>
      </c>
      <c r="BA371" s="25">
        <f>VLOOKUP($C$115,$D$3:$K$63,$A$72,0)*B322</f>
        <v>0</v>
      </c>
      <c r="BB371" s="25"/>
      <c r="BC371" s="25"/>
      <c r="BD371" s="25"/>
      <c r="BE371" s="25"/>
      <c r="BF371" s="25"/>
      <c r="BG371" s="25"/>
      <c r="BH371" s="25"/>
      <c r="BI371" s="25"/>
      <c r="BJ371" s="25"/>
      <c r="BK371" s="25"/>
      <c r="BL371" s="25"/>
      <c r="BM371" s="21">
        <f t="shared" si="344"/>
        <v>0</v>
      </c>
      <c r="BP371" s="18">
        <v>2049</v>
      </c>
      <c r="BQ371" s="14" t="e">
        <f t="shared" si="407"/>
        <v>#DIV/0!</v>
      </c>
      <c r="BR371" s="14" t="e">
        <f t="shared" si="407"/>
        <v>#DIV/0!</v>
      </c>
      <c r="BS371" s="14" t="e">
        <f t="shared" si="407"/>
        <v>#DIV/0!</v>
      </c>
      <c r="BT371" s="14" t="e">
        <f t="shared" si="407"/>
        <v>#DIV/0!</v>
      </c>
      <c r="BU371" s="14" t="e">
        <f t="shared" si="407"/>
        <v>#DIV/0!</v>
      </c>
      <c r="BV371" s="14" t="e">
        <f t="shared" si="407"/>
        <v>#DIV/0!</v>
      </c>
      <c r="BW371" s="14" t="e">
        <f t="shared" si="407"/>
        <v>#DIV/0!</v>
      </c>
      <c r="BX371" s="14" t="e">
        <f t="shared" si="407"/>
        <v>#DIV/0!</v>
      </c>
      <c r="BY371" s="14" t="e">
        <f t="shared" si="407"/>
        <v>#DIV/0!</v>
      </c>
      <c r="BZ371" s="14" t="e">
        <f t="shared" si="407"/>
        <v>#DIV/0!</v>
      </c>
      <c r="CA371" s="14" t="e">
        <f t="shared" si="407"/>
        <v>#DIV/0!</v>
      </c>
      <c r="CB371" s="14" t="e">
        <f t="shared" si="407"/>
        <v>#DIV/0!</v>
      </c>
      <c r="CC371" s="14" t="e">
        <f t="shared" si="407"/>
        <v>#DIV/0!</v>
      </c>
      <c r="CD371" s="14" t="e">
        <f t="shared" si="407"/>
        <v>#DIV/0!</v>
      </c>
      <c r="CE371" s="14" t="e">
        <f t="shared" si="407"/>
        <v>#DIV/0!</v>
      </c>
      <c r="CF371" s="14" t="e">
        <f t="shared" si="405"/>
        <v>#DIV/0!</v>
      </c>
      <c r="CG371" s="14" t="e">
        <f t="shared" si="398"/>
        <v>#DIV/0!</v>
      </c>
      <c r="CH371" s="14" t="e">
        <f t="shared" si="398"/>
        <v>#DIV/0!</v>
      </c>
      <c r="CI371" s="14" t="e">
        <f t="shared" si="398"/>
        <v>#DIV/0!</v>
      </c>
      <c r="CJ371" s="14" t="e">
        <f t="shared" si="398"/>
        <v>#DIV/0!</v>
      </c>
      <c r="CK371" s="14" t="e">
        <f t="shared" si="396"/>
        <v>#DIV/0!</v>
      </c>
      <c r="CL371" s="14" t="e">
        <f t="shared" si="396"/>
        <v>#DIV/0!</v>
      </c>
      <c r="CM371" s="14" t="e">
        <f t="shared" si="396"/>
        <v>#DIV/0!</v>
      </c>
      <c r="CN371" s="14" t="e">
        <f t="shared" si="396"/>
        <v>#DIV/0!</v>
      </c>
      <c r="CO371" s="14" t="e">
        <f t="shared" si="396"/>
        <v>#DIV/0!</v>
      </c>
      <c r="CP371" s="14" t="e">
        <f t="shared" si="396"/>
        <v>#DIV/0!</v>
      </c>
      <c r="CQ371" s="14" t="e">
        <f t="shared" si="396"/>
        <v>#DIV/0!</v>
      </c>
      <c r="CR371" s="14" t="e">
        <f t="shared" si="396"/>
        <v>#DIV/0!</v>
      </c>
      <c r="CS371" s="14" t="e">
        <f t="shared" si="396"/>
        <v>#DIV/0!</v>
      </c>
      <c r="CT371" s="14" t="e">
        <f t="shared" si="396"/>
        <v>#DIV/0!</v>
      </c>
      <c r="CU371" s="14" t="e">
        <f t="shared" si="396"/>
        <v>#DIV/0!</v>
      </c>
      <c r="CV371" s="14" t="e">
        <f t="shared" si="396"/>
        <v>#DIV/0!</v>
      </c>
      <c r="CW371" s="14" t="e">
        <f t="shared" si="376"/>
        <v>#DIV/0!</v>
      </c>
      <c r="CX371" s="14" t="e">
        <f t="shared" si="376"/>
        <v>#DIV/0!</v>
      </c>
      <c r="CY371" s="14" t="e">
        <f t="shared" si="401"/>
        <v>#DIV/0!</v>
      </c>
      <c r="CZ371" s="14" t="e">
        <f t="shared" si="401"/>
        <v>#DIV/0!</v>
      </c>
      <c r="DA371" s="14" t="e">
        <f t="shared" si="401"/>
        <v>#DIV/0!</v>
      </c>
      <c r="DB371" s="14" t="e">
        <f t="shared" si="401"/>
        <v>#DIV/0!</v>
      </c>
      <c r="DC371" s="14" t="e">
        <f t="shared" si="401"/>
        <v>#DIV/0!</v>
      </c>
      <c r="DD371" s="14" t="e">
        <f t="shared" si="401"/>
        <v>#DIV/0!</v>
      </c>
      <c r="DE371" s="14" t="e">
        <f t="shared" si="401"/>
        <v>#DIV/0!</v>
      </c>
      <c r="DF371" s="14" t="e">
        <f t="shared" si="401"/>
        <v>#DIV/0!</v>
      </c>
      <c r="DG371" s="14" t="e">
        <f t="shared" si="401"/>
        <v>#DIV/0!</v>
      </c>
      <c r="DH371" s="14" t="e">
        <f t="shared" si="401"/>
        <v>#DIV/0!</v>
      </c>
      <c r="DI371" s="14" t="e">
        <f t="shared" si="401"/>
        <v>#DIV/0!</v>
      </c>
      <c r="DJ371" s="14" t="e">
        <f t="shared" si="401"/>
        <v>#DIV/0!</v>
      </c>
      <c r="DK371" s="14" t="e">
        <f t="shared" si="401"/>
        <v>#DIV/0!</v>
      </c>
      <c r="DL371" s="14" t="e">
        <f t="shared" si="401"/>
        <v>#DIV/0!</v>
      </c>
      <c r="DM371" s="14" t="e">
        <f t="shared" si="401"/>
        <v>#DIV/0!</v>
      </c>
      <c r="DN371" s="14" t="e">
        <f t="shared" si="385"/>
        <v>#DIV/0!</v>
      </c>
      <c r="DO371" s="14" t="e">
        <f t="shared" si="385"/>
        <v>#DIV/0!</v>
      </c>
      <c r="DP371" s="14" t="e">
        <f t="shared" si="385"/>
        <v>#DIV/0!</v>
      </c>
      <c r="DQ371" s="14" t="e">
        <f t="shared" si="383"/>
        <v>#DIV/0!</v>
      </c>
      <c r="DR371" s="14" t="e">
        <f t="shared" si="383"/>
        <v>#DIV/0!</v>
      </c>
      <c r="DS371" s="14" t="e">
        <f t="shared" si="363"/>
        <v>#DIV/0!</v>
      </c>
      <c r="DT371" s="14" t="e">
        <f t="shared" si="363"/>
        <v>#DIV/0!</v>
      </c>
      <c r="DU371" s="14" t="e">
        <f t="shared" si="363"/>
        <v>#DIV/0!</v>
      </c>
      <c r="DV371" s="14" t="e">
        <f t="shared" si="363"/>
        <v>#DIV/0!</v>
      </c>
      <c r="DW371" s="14" t="e">
        <f t="shared" si="399"/>
        <v>#DIV/0!</v>
      </c>
      <c r="DX371" s="14" t="e">
        <f t="shared" si="399"/>
        <v>#DIV/0!</v>
      </c>
      <c r="DY371" s="14" t="e">
        <f t="shared" si="399"/>
        <v>#DIV/0!</v>
      </c>
      <c r="DZ371" s="14" t="e">
        <f t="shared" si="394"/>
        <v>#DIV/0!</v>
      </c>
    </row>
    <row r="372" spans="2:130">
      <c r="C372" s="18">
        <v>2050</v>
      </c>
      <c r="D372" s="25"/>
      <c r="E372" s="25"/>
      <c r="F372" s="25"/>
      <c r="G372" s="25"/>
      <c r="H372" s="25"/>
      <c r="I372" s="25"/>
      <c r="J372" s="25"/>
      <c r="K372" s="25"/>
      <c r="L372" s="25"/>
      <c r="M372" s="25"/>
      <c r="N372" s="25"/>
      <c r="O372" s="25"/>
      <c r="P372" s="25"/>
      <c r="Q372" s="25"/>
      <c r="R372" s="25"/>
      <c r="S372" s="25"/>
      <c r="T372" s="25"/>
      <c r="U372" s="25"/>
      <c r="V372" s="25"/>
      <c r="W372" s="25"/>
      <c r="X372" s="25"/>
      <c r="Y372" s="25"/>
      <c r="Z372" s="25"/>
      <c r="AA372" s="25"/>
      <c r="AB372" s="25"/>
      <c r="AC372" s="25"/>
      <c r="AD372" s="25"/>
      <c r="AE372" s="25"/>
      <c r="AF372" s="25"/>
      <c r="AG372" s="25"/>
      <c r="AH372" s="25">
        <f t="shared" si="384"/>
        <v>0</v>
      </c>
      <c r="AI372" s="25">
        <f t="shared" si="386"/>
        <v>0</v>
      </c>
      <c r="AJ372" s="25">
        <f t="shared" si="387"/>
        <v>0</v>
      </c>
      <c r="AK372" s="25">
        <f t="shared" si="388"/>
        <v>0</v>
      </c>
      <c r="AL372" s="25">
        <f t="shared" si="389"/>
        <v>0</v>
      </c>
      <c r="AM372" s="25">
        <f t="shared" si="390"/>
        <v>0</v>
      </c>
      <c r="AN372" s="25">
        <f t="shared" si="391"/>
        <v>0</v>
      </c>
      <c r="AO372" s="25">
        <f t="shared" si="392"/>
        <v>0</v>
      </c>
      <c r="AP372" s="25">
        <f t="shared" si="393"/>
        <v>0</v>
      </c>
      <c r="AQ372" s="25">
        <f t="shared" si="395"/>
        <v>0</v>
      </c>
      <c r="AR372" s="25">
        <f t="shared" si="397"/>
        <v>0</v>
      </c>
      <c r="AS372" s="25">
        <f t="shared" si="400"/>
        <v>0</v>
      </c>
      <c r="AT372" s="25">
        <f t="shared" si="402"/>
        <v>0</v>
      </c>
      <c r="AU372" s="25">
        <f t="shared" si="403"/>
        <v>0</v>
      </c>
      <c r="AV372" s="25">
        <f t="shared" si="404"/>
        <v>0</v>
      </c>
      <c r="AW372" s="25">
        <f t="shared" si="406"/>
        <v>0</v>
      </c>
      <c r="AX372" s="25">
        <f t="shared" si="408"/>
        <v>0</v>
      </c>
      <c r="AY372" s="25">
        <f t="shared" si="409"/>
        <v>0</v>
      </c>
      <c r="AZ372" s="25">
        <f t="shared" ref="AZ372:AZ382" si="410">VLOOKUP($C$114,$D$3:$K$63,$A$72,0)*(B324-B323)</f>
        <v>0</v>
      </c>
      <c r="BA372" s="25">
        <f>VLOOKUP($C$115,$D$3:$K$63,$A$72,0)*(B323-B322)</f>
        <v>0</v>
      </c>
      <c r="BB372" s="25">
        <f>VLOOKUP($C$116,$D$3:$K$63,$A$72,0)*B322</f>
        <v>0</v>
      </c>
      <c r="BC372" s="25"/>
      <c r="BD372" s="25"/>
      <c r="BE372" s="25"/>
      <c r="BF372" s="25"/>
      <c r="BG372" s="25"/>
      <c r="BH372" s="25"/>
      <c r="BI372" s="25"/>
      <c r="BJ372" s="25"/>
      <c r="BK372" s="25"/>
      <c r="BL372" s="25"/>
      <c r="BM372" s="21">
        <f t="shared" si="344"/>
        <v>0</v>
      </c>
      <c r="BP372" s="18">
        <v>2050</v>
      </c>
      <c r="BQ372" s="14" t="e">
        <f t="shared" si="407"/>
        <v>#DIV/0!</v>
      </c>
      <c r="BR372" s="14" t="e">
        <f t="shared" si="407"/>
        <v>#DIV/0!</v>
      </c>
      <c r="BS372" s="14" t="e">
        <f t="shared" si="407"/>
        <v>#DIV/0!</v>
      </c>
      <c r="BT372" s="14" t="e">
        <f t="shared" si="407"/>
        <v>#DIV/0!</v>
      </c>
      <c r="BU372" s="14" t="e">
        <f t="shared" si="407"/>
        <v>#DIV/0!</v>
      </c>
      <c r="BV372" s="14" t="e">
        <f t="shared" si="407"/>
        <v>#DIV/0!</v>
      </c>
      <c r="BW372" s="14" t="e">
        <f t="shared" si="407"/>
        <v>#DIV/0!</v>
      </c>
      <c r="BX372" s="14" t="e">
        <f t="shared" si="407"/>
        <v>#DIV/0!</v>
      </c>
      <c r="BY372" s="14" t="e">
        <f t="shared" si="407"/>
        <v>#DIV/0!</v>
      </c>
      <c r="BZ372" s="14" t="e">
        <f t="shared" si="407"/>
        <v>#DIV/0!</v>
      </c>
      <c r="CA372" s="14" t="e">
        <f t="shared" si="407"/>
        <v>#DIV/0!</v>
      </c>
      <c r="CB372" s="14" t="e">
        <f t="shared" si="407"/>
        <v>#DIV/0!</v>
      </c>
      <c r="CC372" s="14" t="e">
        <f t="shared" si="407"/>
        <v>#DIV/0!</v>
      </c>
      <c r="CD372" s="14" t="e">
        <f t="shared" si="407"/>
        <v>#DIV/0!</v>
      </c>
      <c r="CE372" s="14" t="e">
        <f t="shared" si="407"/>
        <v>#DIV/0!</v>
      </c>
      <c r="CF372" s="14" t="e">
        <f t="shared" si="405"/>
        <v>#DIV/0!</v>
      </c>
      <c r="CG372" s="14" t="e">
        <f t="shared" si="398"/>
        <v>#DIV/0!</v>
      </c>
      <c r="CH372" s="14" t="e">
        <f t="shared" si="398"/>
        <v>#DIV/0!</v>
      </c>
      <c r="CI372" s="14" t="e">
        <f t="shared" si="398"/>
        <v>#DIV/0!</v>
      </c>
      <c r="CJ372" s="14" t="e">
        <f t="shared" si="398"/>
        <v>#DIV/0!</v>
      </c>
      <c r="CK372" s="14" t="e">
        <f t="shared" si="396"/>
        <v>#DIV/0!</v>
      </c>
      <c r="CL372" s="14" t="e">
        <f t="shared" si="396"/>
        <v>#DIV/0!</v>
      </c>
      <c r="CM372" s="14" t="e">
        <f t="shared" si="396"/>
        <v>#DIV/0!</v>
      </c>
      <c r="CN372" s="14" t="e">
        <f t="shared" si="396"/>
        <v>#DIV/0!</v>
      </c>
      <c r="CO372" s="14" t="e">
        <f t="shared" si="396"/>
        <v>#DIV/0!</v>
      </c>
      <c r="CP372" s="14" t="e">
        <f t="shared" si="396"/>
        <v>#DIV/0!</v>
      </c>
      <c r="CQ372" s="14" t="e">
        <f t="shared" si="396"/>
        <v>#DIV/0!</v>
      </c>
      <c r="CR372" s="14" t="e">
        <f t="shared" si="396"/>
        <v>#DIV/0!</v>
      </c>
      <c r="CS372" s="14" t="e">
        <f t="shared" si="396"/>
        <v>#DIV/0!</v>
      </c>
      <c r="CT372" s="14" t="e">
        <f t="shared" si="396"/>
        <v>#DIV/0!</v>
      </c>
      <c r="CU372" s="14" t="e">
        <f t="shared" si="396"/>
        <v>#DIV/0!</v>
      </c>
      <c r="CV372" s="14" t="e">
        <f t="shared" si="396"/>
        <v>#DIV/0!</v>
      </c>
      <c r="CW372" s="14" t="e">
        <f t="shared" si="376"/>
        <v>#DIV/0!</v>
      </c>
      <c r="CX372" s="14" t="e">
        <f t="shared" si="376"/>
        <v>#DIV/0!</v>
      </c>
      <c r="CY372" s="14" t="e">
        <f t="shared" si="401"/>
        <v>#DIV/0!</v>
      </c>
      <c r="CZ372" s="14" t="e">
        <f t="shared" si="401"/>
        <v>#DIV/0!</v>
      </c>
      <c r="DA372" s="14" t="e">
        <f t="shared" si="401"/>
        <v>#DIV/0!</v>
      </c>
      <c r="DB372" s="14" t="e">
        <f t="shared" si="401"/>
        <v>#DIV/0!</v>
      </c>
      <c r="DC372" s="14" t="e">
        <f t="shared" si="401"/>
        <v>#DIV/0!</v>
      </c>
      <c r="DD372" s="14" t="e">
        <f t="shared" si="401"/>
        <v>#DIV/0!</v>
      </c>
      <c r="DE372" s="14" t="e">
        <f t="shared" si="401"/>
        <v>#DIV/0!</v>
      </c>
      <c r="DF372" s="14" t="e">
        <f t="shared" si="401"/>
        <v>#DIV/0!</v>
      </c>
      <c r="DG372" s="14" t="e">
        <f t="shared" si="401"/>
        <v>#DIV/0!</v>
      </c>
      <c r="DH372" s="14" t="e">
        <f t="shared" si="401"/>
        <v>#DIV/0!</v>
      </c>
      <c r="DI372" s="14" t="e">
        <f t="shared" si="401"/>
        <v>#DIV/0!</v>
      </c>
      <c r="DJ372" s="14" t="e">
        <f t="shared" si="401"/>
        <v>#DIV/0!</v>
      </c>
      <c r="DK372" s="14" t="e">
        <f t="shared" si="401"/>
        <v>#DIV/0!</v>
      </c>
      <c r="DL372" s="14" t="e">
        <f t="shared" si="401"/>
        <v>#DIV/0!</v>
      </c>
      <c r="DM372" s="14" t="e">
        <f t="shared" si="401"/>
        <v>#DIV/0!</v>
      </c>
      <c r="DN372" s="14" t="e">
        <f t="shared" si="385"/>
        <v>#DIV/0!</v>
      </c>
      <c r="DO372" s="14" t="e">
        <f t="shared" si="385"/>
        <v>#DIV/0!</v>
      </c>
      <c r="DP372" s="14" t="e">
        <f t="shared" si="385"/>
        <v>#DIV/0!</v>
      </c>
      <c r="DQ372" s="14" t="e">
        <f t="shared" si="383"/>
        <v>#DIV/0!</v>
      </c>
      <c r="DR372" s="14" t="e">
        <f t="shared" si="383"/>
        <v>#DIV/0!</v>
      </c>
      <c r="DS372" s="14" t="e">
        <f t="shared" si="363"/>
        <v>#DIV/0!</v>
      </c>
      <c r="DT372" s="14" t="e">
        <f t="shared" si="363"/>
        <v>#DIV/0!</v>
      </c>
      <c r="DU372" s="14" t="e">
        <f t="shared" si="363"/>
        <v>#DIV/0!</v>
      </c>
      <c r="DV372" s="14" t="e">
        <f t="shared" si="363"/>
        <v>#DIV/0!</v>
      </c>
      <c r="DW372" s="14" t="e">
        <f t="shared" si="399"/>
        <v>#DIV/0!</v>
      </c>
      <c r="DX372" s="14" t="e">
        <f t="shared" si="399"/>
        <v>#DIV/0!</v>
      </c>
      <c r="DY372" s="14" t="e">
        <f t="shared" si="399"/>
        <v>#DIV/0!</v>
      </c>
      <c r="DZ372" s="14" t="e">
        <f t="shared" si="394"/>
        <v>#DIV/0!</v>
      </c>
    </row>
    <row r="373" spans="2:130">
      <c r="C373" s="18">
        <v>2051</v>
      </c>
      <c r="D373" s="25"/>
      <c r="E373" s="25"/>
      <c r="F373" s="25"/>
      <c r="G373" s="25"/>
      <c r="H373" s="25"/>
      <c r="I373" s="25"/>
      <c r="J373" s="25"/>
      <c r="K373" s="25"/>
      <c r="L373" s="25"/>
      <c r="M373" s="25"/>
      <c r="N373" s="25"/>
      <c r="O373" s="25"/>
      <c r="P373" s="25"/>
      <c r="Q373" s="25"/>
      <c r="R373" s="25"/>
      <c r="S373" s="25"/>
      <c r="T373" s="25"/>
      <c r="U373" s="25"/>
      <c r="V373" s="25"/>
      <c r="W373" s="25"/>
      <c r="X373" s="25"/>
      <c r="Y373" s="25"/>
      <c r="Z373" s="25"/>
      <c r="AA373" s="25"/>
      <c r="AB373" s="25"/>
      <c r="AC373" s="25"/>
      <c r="AD373" s="25"/>
      <c r="AE373" s="25"/>
      <c r="AF373" s="25"/>
      <c r="AG373" s="25"/>
      <c r="AH373" s="25"/>
      <c r="AI373" s="25">
        <f t="shared" si="386"/>
        <v>0</v>
      </c>
      <c r="AJ373" s="25">
        <f t="shared" si="387"/>
        <v>0</v>
      </c>
      <c r="AK373" s="25">
        <f t="shared" si="388"/>
        <v>0</v>
      </c>
      <c r="AL373" s="25">
        <f t="shared" si="389"/>
        <v>0</v>
      </c>
      <c r="AM373" s="25">
        <f t="shared" si="390"/>
        <v>0</v>
      </c>
      <c r="AN373" s="25">
        <f t="shared" si="391"/>
        <v>0</v>
      </c>
      <c r="AO373" s="25">
        <f t="shared" si="392"/>
        <v>0</v>
      </c>
      <c r="AP373" s="25">
        <f t="shared" si="393"/>
        <v>0</v>
      </c>
      <c r="AQ373" s="25">
        <f t="shared" si="395"/>
        <v>0</v>
      </c>
      <c r="AR373" s="25">
        <f t="shared" si="397"/>
        <v>0</v>
      </c>
      <c r="AS373" s="25">
        <f t="shared" si="400"/>
        <v>0</v>
      </c>
      <c r="AT373" s="25">
        <f t="shared" si="402"/>
        <v>0</v>
      </c>
      <c r="AU373" s="25">
        <f t="shared" si="403"/>
        <v>0</v>
      </c>
      <c r="AV373" s="25">
        <f t="shared" si="404"/>
        <v>0</v>
      </c>
      <c r="AW373" s="25">
        <f t="shared" si="406"/>
        <v>0</v>
      </c>
      <c r="AX373" s="25">
        <f t="shared" si="408"/>
        <v>0</v>
      </c>
      <c r="AY373" s="25">
        <f t="shared" si="409"/>
        <v>0</v>
      </c>
      <c r="AZ373" s="25">
        <f t="shared" si="410"/>
        <v>0</v>
      </c>
      <c r="BA373" s="25">
        <f t="shared" ref="BA373:BA382" si="411">VLOOKUP($C$115,$D$3:$K$63,$A$72,0)*(B324-B323)</f>
        <v>0</v>
      </c>
      <c r="BB373" s="25">
        <f>VLOOKUP($C$116,$D$3:$K$63,$A$72,0)*(B323-B322)</f>
        <v>0</v>
      </c>
      <c r="BC373" s="25" t="e">
        <f>VLOOKUP($C$117,$D$3:$K$63,$A$72,0)*B322</f>
        <v>#N/A</v>
      </c>
      <c r="BD373" s="25"/>
      <c r="BE373" s="25"/>
      <c r="BF373" s="25"/>
      <c r="BG373" s="25"/>
      <c r="BH373" s="25"/>
      <c r="BI373" s="25"/>
      <c r="BJ373" s="25"/>
      <c r="BK373" s="25"/>
      <c r="BL373" s="25"/>
      <c r="BM373" s="21" t="e">
        <f t="shared" si="344"/>
        <v>#N/A</v>
      </c>
      <c r="BP373" s="18">
        <v>2051</v>
      </c>
      <c r="BQ373" s="14" t="e">
        <f t="shared" si="407"/>
        <v>#N/A</v>
      </c>
      <c r="BR373" s="14" t="e">
        <f t="shared" si="407"/>
        <v>#N/A</v>
      </c>
      <c r="BS373" s="14" t="e">
        <f t="shared" si="407"/>
        <v>#N/A</v>
      </c>
      <c r="BT373" s="14" t="e">
        <f t="shared" si="407"/>
        <v>#N/A</v>
      </c>
      <c r="BU373" s="14" t="e">
        <f t="shared" si="407"/>
        <v>#N/A</v>
      </c>
      <c r="BV373" s="14" t="e">
        <f t="shared" si="407"/>
        <v>#N/A</v>
      </c>
      <c r="BW373" s="14" t="e">
        <f t="shared" si="407"/>
        <v>#N/A</v>
      </c>
      <c r="BX373" s="14" t="e">
        <f t="shared" si="407"/>
        <v>#N/A</v>
      </c>
      <c r="BY373" s="14" t="e">
        <f t="shared" si="407"/>
        <v>#N/A</v>
      </c>
      <c r="BZ373" s="14" t="e">
        <f t="shared" si="407"/>
        <v>#N/A</v>
      </c>
      <c r="CA373" s="14" t="e">
        <f t="shared" si="407"/>
        <v>#N/A</v>
      </c>
      <c r="CB373" s="14" t="e">
        <f t="shared" si="407"/>
        <v>#N/A</v>
      </c>
      <c r="CC373" s="14" t="e">
        <f t="shared" si="407"/>
        <v>#N/A</v>
      </c>
      <c r="CD373" s="14" t="e">
        <f t="shared" si="407"/>
        <v>#N/A</v>
      </c>
      <c r="CE373" s="14" t="e">
        <f t="shared" si="407"/>
        <v>#N/A</v>
      </c>
      <c r="CF373" s="14" t="e">
        <f t="shared" si="405"/>
        <v>#N/A</v>
      </c>
      <c r="CG373" s="14" t="e">
        <f t="shared" si="398"/>
        <v>#N/A</v>
      </c>
      <c r="CH373" s="14" t="e">
        <f t="shared" si="398"/>
        <v>#N/A</v>
      </c>
      <c r="CI373" s="14" t="e">
        <f t="shared" si="398"/>
        <v>#N/A</v>
      </c>
      <c r="CJ373" s="14" t="e">
        <f t="shared" si="398"/>
        <v>#N/A</v>
      </c>
      <c r="CK373" s="14" t="e">
        <f t="shared" si="396"/>
        <v>#N/A</v>
      </c>
      <c r="CL373" s="14" t="e">
        <f t="shared" si="396"/>
        <v>#N/A</v>
      </c>
      <c r="CM373" s="14" t="e">
        <f t="shared" si="396"/>
        <v>#N/A</v>
      </c>
      <c r="CN373" s="14" t="e">
        <f t="shared" si="396"/>
        <v>#N/A</v>
      </c>
      <c r="CO373" s="14" t="e">
        <f t="shared" si="396"/>
        <v>#N/A</v>
      </c>
      <c r="CP373" s="14" t="e">
        <f t="shared" si="396"/>
        <v>#N/A</v>
      </c>
      <c r="CQ373" s="14" t="e">
        <f t="shared" si="396"/>
        <v>#N/A</v>
      </c>
      <c r="CR373" s="14" t="e">
        <f t="shared" si="396"/>
        <v>#N/A</v>
      </c>
      <c r="CS373" s="14" t="e">
        <f t="shared" si="396"/>
        <v>#N/A</v>
      </c>
      <c r="CT373" s="14" t="e">
        <f t="shared" si="396"/>
        <v>#N/A</v>
      </c>
      <c r="CU373" s="14" t="e">
        <f t="shared" si="396"/>
        <v>#N/A</v>
      </c>
      <c r="CV373" s="14" t="e">
        <f t="shared" si="396"/>
        <v>#N/A</v>
      </c>
      <c r="CW373" s="14" t="e">
        <f t="shared" si="376"/>
        <v>#N/A</v>
      </c>
      <c r="CX373" s="14" t="e">
        <f t="shared" si="376"/>
        <v>#N/A</v>
      </c>
      <c r="CY373" s="14" t="e">
        <f t="shared" si="401"/>
        <v>#N/A</v>
      </c>
      <c r="CZ373" s="14" t="e">
        <f t="shared" si="401"/>
        <v>#N/A</v>
      </c>
      <c r="DA373" s="14" t="e">
        <f t="shared" si="401"/>
        <v>#N/A</v>
      </c>
      <c r="DB373" s="14" t="e">
        <f t="shared" si="401"/>
        <v>#N/A</v>
      </c>
      <c r="DC373" s="14" t="e">
        <f t="shared" si="401"/>
        <v>#N/A</v>
      </c>
      <c r="DD373" s="14" t="e">
        <f t="shared" si="401"/>
        <v>#N/A</v>
      </c>
      <c r="DE373" s="14" t="e">
        <f t="shared" si="401"/>
        <v>#N/A</v>
      </c>
      <c r="DF373" s="14" t="e">
        <f t="shared" si="401"/>
        <v>#N/A</v>
      </c>
      <c r="DG373" s="14" t="e">
        <f t="shared" si="401"/>
        <v>#N/A</v>
      </c>
      <c r="DH373" s="14" t="e">
        <f t="shared" si="401"/>
        <v>#N/A</v>
      </c>
      <c r="DI373" s="14" t="e">
        <f t="shared" si="401"/>
        <v>#N/A</v>
      </c>
      <c r="DJ373" s="14" t="e">
        <f t="shared" si="401"/>
        <v>#N/A</v>
      </c>
      <c r="DK373" s="14" t="e">
        <f t="shared" si="401"/>
        <v>#N/A</v>
      </c>
      <c r="DL373" s="14" t="e">
        <f t="shared" si="401"/>
        <v>#N/A</v>
      </c>
      <c r="DM373" s="14" t="e">
        <f t="shared" si="401"/>
        <v>#N/A</v>
      </c>
      <c r="DN373" s="14" t="e">
        <f t="shared" si="385"/>
        <v>#N/A</v>
      </c>
      <c r="DO373" s="14" t="e">
        <f t="shared" si="385"/>
        <v>#N/A</v>
      </c>
      <c r="DP373" s="14" t="e">
        <f t="shared" si="385"/>
        <v>#N/A</v>
      </c>
      <c r="DQ373" s="14" t="e">
        <f t="shared" si="383"/>
        <v>#N/A</v>
      </c>
      <c r="DR373" s="14" t="e">
        <f t="shared" si="383"/>
        <v>#N/A</v>
      </c>
      <c r="DS373" s="14" t="e">
        <f t="shared" si="363"/>
        <v>#N/A</v>
      </c>
      <c r="DT373" s="14" t="e">
        <f t="shared" si="363"/>
        <v>#N/A</v>
      </c>
      <c r="DU373" s="14" t="e">
        <f t="shared" si="363"/>
        <v>#N/A</v>
      </c>
      <c r="DV373" s="14" t="e">
        <f t="shared" si="363"/>
        <v>#N/A</v>
      </c>
      <c r="DW373" s="14" t="e">
        <f t="shared" si="399"/>
        <v>#N/A</v>
      </c>
      <c r="DX373" s="14" t="e">
        <f t="shared" si="399"/>
        <v>#N/A</v>
      </c>
      <c r="DY373" s="14" t="e">
        <f t="shared" si="399"/>
        <v>#N/A</v>
      </c>
      <c r="DZ373" s="14" t="e">
        <f t="shared" si="394"/>
        <v>#N/A</v>
      </c>
    </row>
    <row r="374" spans="2:130">
      <c r="C374" s="18">
        <v>2052</v>
      </c>
      <c r="D374" s="25"/>
      <c r="E374" s="25"/>
      <c r="F374" s="25"/>
      <c r="G374" s="25"/>
      <c r="H374" s="25"/>
      <c r="I374" s="25"/>
      <c r="J374" s="25"/>
      <c r="K374" s="25"/>
      <c r="L374" s="25"/>
      <c r="M374" s="25"/>
      <c r="N374" s="25"/>
      <c r="O374" s="25"/>
      <c r="P374" s="25"/>
      <c r="Q374" s="25"/>
      <c r="R374" s="25"/>
      <c r="S374" s="25"/>
      <c r="T374" s="25"/>
      <c r="U374" s="25"/>
      <c r="V374" s="25"/>
      <c r="W374" s="25"/>
      <c r="X374" s="25"/>
      <c r="Y374" s="25"/>
      <c r="Z374" s="25"/>
      <c r="AA374" s="25"/>
      <c r="AB374" s="25"/>
      <c r="AC374" s="25"/>
      <c r="AD374" s="25"/>
      <c r="AE374" s="25"/>
      <c r="AF374" s="25"/>
      <c r="AG374" s="25"/>
      <c r="AH374" s="25"/>
      <c r="AI374" s="25"/>
      <c r="AJ374" s="25">
        <f t="shared" si="387"/>
        <v>0</v>
      </c>
      <c r="AK374" s="25">
        <f t="shared" si="388"/>
        <v>0</v>
      </c>
      <c r="AL374" s="25">
        <f t="shared" si="389"/>
        <v>0</v>
      </c>
      <c r="AM374" s="25">
        <f t="shared" si="390"/>
        <v>0</v>
      </c>
      <c r="AN374" s="25">
        <f t="shared" si="391"/>
        <v>0</v>
      </c>
      <c r="AO374" s="25">
        <f t="shared" si="392"/>
        <v>0</v>
      </c>
      <c r="AP374" s="25">
        <f t="shared" si="393"/>
        <v>0</v>
      </c>
      <c r="AQ374" s="25">
        <f t="shared" si="395"/>
        <v>0</v>
      </c>
      <c r="AR374" s="25">
        <f t="shared" si="397"/>
        <v>0</v>
      </c>
      <c r="AS374" s="25">
        <f t="shared" si="400"/>
        <v>0</v>
      </c>
      <c r="AT374" s="25">
        <f t="shared" si="402"/>
        <v>0</v>
      </c>
      <c r="AU374" s="25">
        <f t="shared" si="403"/>
        <v>0</v>
      </c>
      <c r="AV374" s="25">
        <f t="shared" si="404"/>
        <v>0</v>
      </c>
      <c r="AW374" s="25">
        <f t="shared" si="406"/>
        <v>0</v>
      </c>
      <c r="AX374" s="25">
        <f t="shared" si="408"/>
        <v>0</v>
      </c>
      <c r="AY374" s="25">
        <f t="shared" si="409"/>
        <v>0</v>
      </c>
      <c r="AZ374" s="25">
        <f t="shared" si="410"/>
        <v>0</v>
      </c>
      <c r="BA374" s="25">
        <f t="shared" si="411"/>
        <v>0</v>
      </c>
      <c r="BB374" s="25">
        <f t="shared" ref="BB374:BB382" si="412">VLOOKUP($C$116,$D$3:$K$63,$A$72,0)*(B324-B323)</f>
        <v>0</v>
      </c>
      <c r="BC374" s="25" t="e">
        <f>VLOOKUP($C$117,$D$3:$K$63,$A$72,0)*(B323-B322)</f>
        <v>#N/A</v>
      </c>
      <c r="BD374" s="25" t="e">
        <f>VLOOKUP($C$118,$D$3:$K$63,$A$72,0)*B322</f>
        <v>#N/A</v>
      </c>
      <c r="BE374" s="25"/>
      <c r="BF374" s="25"/>
      <c r="BG374" s="25"/>
      <c r="BH374" s="25"/>
      <c r="BI374" s="25"/>
      <c r="BJ374" s="25"/>
      <c r="BK374" s="25"/>
      <c r="BL374" s="25"/>
      <c r="BM374" s="21" t="e">
        <f t="shared" si="344"/>
        <v>#N/A</v>
      </c>
      <c r="BP374" s="18">
        <v>2052</v>
      </c>
      <c r="BQ374" s="14" t="e">
        <f t="shared" si="407"/>
        <v>#N/A</v>
      </c>
      <c r="BR374" s="14" t="e">
        <f t="shared" si="407"/>
        <v>#N/A</v>
      </c>
      <c r="BS374" s="14" t="e">
        <f t="shared" si="407"/>
        <v>#N/A</v>
      </c>
      <c r="BT374" s="14" t="e">
        <f t="shared" si="407"/>
        <v>#N/A</v>
      </c>
      <c r="BU374" s="14" t="e">
        <f t="shared" si="407"/>
        <v>#N/A</v>
      </c>
      <c r="BV374" s="14" t="e">
        <f t="shared" si="407"/>
        <v>#N/A</v>
      </c>
      <c r="BW374" s="14" t="e">
        <f t="shared" si="407"/>
        <v>#N/A</v>
      </c>
      <c r="BX374" s="14" t="e">
        <f t="shared" si="407"/>
        <v>#N/A</v>
      </c>
      <c r="BY374" s="14" t="e">
        <f t="shared" si="407"/>
        <v>#N/A</v>
      </c>
      <c r="BZ374" s="14" t="e">
        <f t="shared" si="407"/>
        <v>#N/A</v>
      </c>
      <c r="CA374" s="14" t="e">
        <f t="shared" si="407"/>
        <v>#N/A</v>
      </c>
      <c r="CB374" s="14" t="e">
        <f t="shared" si="407"/>
        <v>#N/A</v>
      </c>
      <c r="CC374" s="14" t="e">
        <f t="shared" si="407"/>
        <v>#N/A</v>
      </c>
      <c r="CD374" s="14" t="e">
        <f t="shared" si="407"/>
        <v>#N/A</v>
      </c>
      <c r="CE374" s="14" t="e">
        <f t="shared" si="407"/>
        <v>#N/A</v>
      </c>
      <c r="CF374" s="14" t="e">
        <f t="shared" si="405"/>
        <v>#N/A</v>
      </c>
      <c r="CG374" s="14" t="e">
        <f t="shared" si="398"/>
        <v>#N/A</v>
      </c>
      <c r="CH374" s="14" t="e">
        <f t="shared" si="398"/>
        <v>#N/A</v>
      </c>
      <c r="CI374" s="14" t="e">
        <f t="shared" si="398"/>
        <v>#N/A</v>
      </c>
      <c r="CJ374" s="14" t="e">
        <f t="shared" si="398"/>
        <v>#N/A</v>
      </c>
      <c r="CK374" s="14" t="e">
        <f t="shared" si="396"/>
        <v>#N/A</v>
      </c>
      <c r="CL374" s="14" t="e">
        <f t="shared" si="396"/>
        <v>#N/A</v>
      </c>
      <c r="CM374" s="14" t="e">
        <f t="shared" si="396"/>
        <v>#N/A</v>
      </c>
      <c r="CN374" s="14" t="e">
        <f t="shared" si="396"/>
        <v>#N/A</v>
      </c>
      <c r="CO374" s="14" t="e">
        <f t="shared" si="396"/>
        <v>#N/A</v>
      </c>
      <c r="CP374" s="14" t="e">
        <f t="shared" si="396"/>
        <v>#N/A</v>
      </c>
      <c r="CQ374" s="14" t="e">
        <f t="shared" si="396"/>
        <v>#N/A</v>
      </c>
      <c r="CR374" s="14" t="e">
        <f t="shared" si="396"/>
        <v>#N/A</v>
      </c>
      <c r="CS374" s="14" t="e">
        <f t="shared" si="396"/>
        <v>#N/A</v>
      </c>
      <c r="CT374" s="14" t="e">
        <f t="shared" si="396"/>
        <v>#N/A</v>
      </c>
      <c r="CU374" s="14" t="e">
        <f t="shared" si="396"/>
        <v>#N/A</v>
      </c>
      <c r="CV374" s="14" t="e">
        <f t="shared" si="396"/>
        <v>#N/A</v>
      </c>
      <c r="CW374" s="14" t="e">
        <f t="shared" si="376"/>
        <v>#N/A</v>
      </c>
      <c r="CX374" s="14" t="e">
        <f t="shared" si="376"/>
        <v>#N/A</v>
      </c>
      <c r="CY374" s="14" t="e">
        <f t="shared" si="401"/>
        <v>#N/A</v>
      </c>
      <c r="CZ374" s="14" t="e">
        <f t="shared" si="401"/>
        <v>#N/A</v>
      </c>
      <c r="DA374" s="14" t="e">
        <f t="shared" si="401"/>
        <v>#N/A</v>
      </c>
      <c r="DB374" s="14" t="e">
        <f t="shared" si="401"/>
        <v>#N/A</v>
      </c>
      <c r="DC374" s="14" t="e">
        <f t="shared" si="401"/>
        <v>#N/A</v>
      </c>
      <c r="DD374" s="14" t="e">
        <f t="shared" si="401"/>
        <v>#N/A</v>
      </c>
      <c r="DE374" s="14" t="e">
        <f t="shared" si="401"/>
        <v>#N/A</v>
      </c>
      <c r="DF374" s="14" t="e">
        <f t="shared" si="401"/>
        <v>#N/A</v>
      </c>
      <c r="DG374" s="14" t="e">
        <f t="shared" si="401"/>
        <v>#N/A</v>
      </c>
      <c r="DH374" s="14" t="e">
        <f t="shared" si="401"/>
        <v>#N/A</v>
      </c>
      <c r="DI374" s="14" t="e">
        <f t="shared" si="401"/>
        <v>#N/A</v>
      </c>
      <c r="DJ374" s="14" t="e">
        <f t="shared" si="401"/>
        <v>#N/A</v>
      </c>
      <c r="DK374" s="14" t="e">
        <f t="shared" si="401"/>
        <v>#N/A</v>
      </c>
      <c r="DL374" s="14" t="e">
        <f t="shared" si="401"/>
        <v>#N/A</v>
      </c>
      <c r="DM374" s="14" t="e">
        <f t="shared" si="401"/>
        <v>#N/A</v>
      </c>
      <c r="DN374" s="14" t="e">
        <f t="shared" si="385"/>
        <v>#N/A</v>
      </c>
      <c r="DO374" s="14" t="e">
        <f t="shared" si="385"/>
        <v>#N/A</v>
      </c>
      <c r="DP374" s="14" t="e">
        <f t="shared" si="385"/>
        <v>#N/A</v>
      </c>
      <c r="DQ374" s="14" t="e">
        <f t="shared" si="383"/>
        <v>#N/A</v>
      </c>
      <c r="DR374" s="14" t="e">
        <f t="shared" si="383"/>
        <v>#N/A</v>
      </c>
      <c r="DS374" s="14" t="e">
        <f t="shared" si="363"/>
        <v>#N/A</v>
      </c>
      <c r="DT374" s="14" t="e">
        <f t="shared" si="363"/>
        <v>#N/A</v>
      </c>
      <c r="DU374" s="14" t="e">
        <f t="shared" si="363"/>
        <v>#N/A</v>
      </c>
      <c r="DV374" s="14" t="e">
        <f t="shared" si="363"/>
        <v>#N/A</v>
      </c>
      <c r="DW374" s="14" t="e">
        <f t="shared" si="399"/>
        <v>#N/A</v>
      </c>
      <c r="DX374" s="14" t="e">
        <f t="shared" si="399"/>
        <v>#N/A</v>
      </c>
      <c r="DY374" s="14" t="e">
        <f t="shared" si="399"/>
        <v>#N/A</v>
      </c>
      <c r="DZ374" s="14" t="e">
        <f t="shared" si="394"/>
        <v>#N/A</v>
      </c>
    </row>
    <row r="375" spans="2:130">
      <c r="C375" s="18">
        <v>2053</v>
      </c>
      <c r="D375" s="25"/>
      <c r="E375" s="25"/>
      <c r="F375" s="25"/>
      <c r="G375" s="25"/>
      <c r="H375" s="25"/>
      <c r="I375" s="25"/>
      <c r="J375" s="25"/>
      <c r="K375" s="25"/>
      <c r="L375" s="25"/>
      <c r="M375" s="25"/>
      <c r="N375" s="25"/>
      <c r="O375" s="25"/>
      <c r="P375" s="25"/>
      <c r="Q375" s="25"/>
      <c r="R375" s="25"/>
      <c r="S375" s="25"/>
      <c r="T375" s="25"/>
      <c r="U375" s="25"/>
      <c r="V375" s="25"/>
      <c r="W375" s="25"/>
      <c r="X375" s="25"/>
      <c r="Y375" s="25"/>
      <c r="Z375" s="25"/>
      <c r="AA375" s="25"/>
      <c r="AB375" s="25"/>
      <c r="AC375" s="25"/>
      <c r="AD375" s="25"/>
      <c r="AE375" s="25"/>
      <c r="AF375" s="25"/>
      <c r="AG375" s="25"/>
      <c r="AH375" s="25"/>
      <c r="AI375" s="25"/>
      <c r="AJ375" s="25"/>
      <c r="AK375" s="25">
        <f t="shared" si="388"/>
        <v>0</v>
      </c>
      <c r="AL375" s="25">
        <f t="shared" si="389"/>
        <v>0</v>
      </c>
      <c r="AM375" s="25">
        <f t="shared" si="390"/>
        <v>0</v>
      </c>
      <c r="AN375" s="25">
        <f t="shared" si="391"/>
        <v>0</v>
      </c>
      <c r="AO375" s="25">
        <f t="shared" si="392"/>
        <v>0</v>
      </c>
      <c r="AP375" s="25">
        <f t="shared" si="393"/>
        <v>0</v>
      </c>
      <c r="AQ375" s="25">
        <f t="shared" si="395"/>
        <v>0</v>
      </c>
      <c r="AR375" s="25">
        <f t="shared" si="397"/>
        <v>0</v>
      </c>
      <c r="AS375" s="25">
        <f t="shared" si="400"/>
        <v>0</v>
      </c>
      <c r="AT375" s="25">
        <f t="shared" si="402"/>
        <v>0</v>
      </c>
      <c r="AU375" s="25">
        <f t="shared" si="403"/>
        <v>0</v>
      </c>
      <c r="AV375" s="25">
        <f t="shared" si="404"/>
        <v>0</v>
      </c>
      <c r="AW375" s="25">
        <f t="shared" si="406"/>
        <v>0</v>
      </c>
      <c r="AX375" s="25">
        <f t="shared" si="408"/>
        <v>0</v>
      </c>
      <c r="AY375" s="25">
        <f t="shared" si="409"/>
        <v>0</v>
      </c>
      <c r="AZ375" s="25">
        <f t="shared" si="410"/>
        <v>0</v>
      </c>
      <c r="BA375" s="25">
        <f t="shared" si="411"/>
        <v>0</v>
      </c>
      <c r="BB375" s="25">
        <f t="shared" si="412"/>
        <v>0</v>
      </c>
      <c r="BC375" s="25" t="e">
        <f t="shared" ref="BC375:BC382" si="413">VLOOKUP($C$117,$D$3:$K$63,$A$72,0)*(B324-B323)</f>
        <v>#N/A</v>
      </c>
      <c r="BD375" s="25" t="e">
        <f>VLOOKUP($C$118,$D$3:$K$63,$A$72,0)*(B323-B322)</f>
        <v>#N/A</v>
      </c>
      <c r="BE375" s="25" t="e">
        <f>VLOOKUP($C$119,$D$3:$K$63,$A$72,0)*B322</f>
        <v>#N/A</v>
      </c>
      <c r="BF375" s="25"/>
      <c r="BG375" s="25"/>
      <c r="BH375" s="25"/>
      <c r="BI375" s="25"/>
      <c r="BJ375" s="25"/>
      <c r="BK375" s="25"/>
      <c r="BL375" s="25"/>
      <c r="BM375" s="21" t="e">
        <f t="shared" si="344"/>
        <v>#N/A</v>
      </c>
      <c r="BP375" s="18">
        <v>2053</v>
      </c>
      <c r="BQ375" s="14" t="e">
        <f t="shared" si="407"/>
        <v>#N/A</v>
      </c>
      <c r="BR375" s="14" t="e">
        <f t="shared" si="407"/>
        <v>#N/A</v>
      </c>
      <c r="BS375" s="14" t="e">
        <f t="shared" si="407"/>
        <v>#N/A</v>
      </c>
      <c r="BT375" s="14" t="e">
        <f t="shared" si="407"/>
        <v>#N/A</v>
      </c>
      <c r="BU375" s="14" t="e">
        <f t="shared" si="407"/>
        <v>#N/A</v>
      </c>
      <c r="BV375" s="14" t="e">
        <f t="shared" si="407"/>
        <v>#N/A</v>
      </c>
      <c r="BW375" s="14" t="e">
        <f t="shared" si="407"/>
        <v>#N/A</v>
      </c>
      <c r="BX375" s="14" t="e">
        <f t="shared" si="407"/>
        <v>#N/A</v>
      </c>
      <c r="BY375" s="14" t="e">
        <f t="shared" si="407"/>
        <v>#N/A</v>
      </c>
      <c r="BZ375" s="14" t="e">
        <f t="shared" si="407"/>
        <v>#N/A</v>
      </c>
      <c r="CA375" s="14" t="e">
        <f t="shared" si="407"/>
        <v>#N/A</v>
      </c>
      <c r="CB375" s="14" t="e">
        <f t="shared" si="407"/>
        <v>#N/A</v>
      </c>
      <c r="CC375" s="14" t="e">
        <f t="shared" si="407"/>
        <v>#N/A</v>
      </c>
      <c r="CD375" s="14" t="e">
        <f t="shared" si="407"/>
        <v>#N/A</v>
      </c>
      <c r="CE375" s="14" t="e">
        <f t="shared" si="407"/>
        <v>#N/A</v>
      </c>
      <c r="CF375" s="14" t="e">
        <f t="shared" si="405"/>
        <v>#N/A</v>
      </c>
      <c r="CG375" s="14" t="e">
        <f t="shared" si="398"/>
        <v>#N/A</v>
      </c>
      <c r="CH375" s="14" t="e">
        <f t="shared" si="398"/>
        <v>#N/A</v>
      </c>
      <c r="CI375" s="14" t="e">
        <f t="shared" si="398"/>
        <v>#N/A</v>
      </c>
      <c r="CJ375" s="14" t="e">
        <f t="shared" si="398"/>
        <v>#N/A</v>
      </c>
      <c r="CK375" s="14" t="e">
        <f t="shared" si="396"/>
        <v>#N/A</v>
      </c>
      <c r="CL375" s="14" t="e">
        <f t="shared" si="396"/>
        <v>#N/A</v>
      </c>
      <c r="CM375" s="14" t="e">
        <f t="shared" si="396"/>
        <v>#N/A</v>
      </c>
      <c r="CN375" s="14" t="e">
        <f t="shared" si="396"/>
        <v>#N/A</v>
      </c>
      <c r="CO375" s="14" t="e">
        <f t="shared" si="396"/>
        <v>#N/A</v>
      </c>
      <c r="CP375" s="14" t="e">
        <f t="shared" si="396"/>
        <v>#N/A</v>
      </c>
      <c r="CQ375" s="14" t="e">
        <f t="shared" si="396"/>
        <v>#N/A</v>
      </c>
      <c r="CR375" s="14" t="e">
        <f t="shared" si="396"/>
        <v>#N/A</v>
      </c>
      <c r="CS375" s="14" t="e">
        <f t="shared" si="396"/>
        <v>#N/A</v>
      </c>
      <c r="CT375" s="14" t="e">
        <f t="shared" si="396"/>
        <v>#N/A</v>
      </c>
      <c r="CU375" s="14" t="e">
        <f t="shared" si="396"/>
        <v>#N/A</v>
      </c>
      <c r="CV375" s="14" t="e">
        <f t="shared" si="396"/>
        <v>#N/A</v>
      </c>
      <c r="CW375" s="14" t="e">
        <f t="shared" si="376"/>
        <v>#N/A</v>
      </c>
      <c r="CX375" s="14" t="e">
        <f t="shared" si="376"/>
        <v>#N/A</v>
      </c>
      <c r="CY375" s="14" t="e">
        <f t="shared" si="401"/>
        <v>#N/A</v>
      </c>
      <c r="CZ375" s="14" t="e">
        <f t="shared" si="401"/>
        <v>#N/A</v>
      </c>
      <c r="DA375" s="14" t="e">
        <f t="shared" si="401"/>
        <v>#N/A</v>
      </c>
      <c r="DB375" s="14" t="e">
        <f t="shared" si="401"/>
        <v>#N/A</v>
      </c>
      <c r="DC375" s="14" t="e">
        <f t="shared" si="401"/>
        <v>#N/A</v>
      </c>
      <c r="DD375" s="14" t="e">
        <f t="shared" si="401"/>
        <v>#N/A</v>
      </c>
      <c r="DE375" s="14" t="e">
        <f t="shared" si="401"/>
        <v>#N/A</v>
      </c>
      <c r="DF375" s="14" t="e">
        <f t="shared" si="401"/>
        <v>#N/A</v>
      </c>
      <c r="DG375" s="14" t="e">
        <f t="shared" si="401"/>
        <v>#N/A</v>
      </c>
      <c r="DH375" s="14" t="e">
        <f t="shared" si="401"/>
        <v>#N/A</v>
      </c>
      <c r="DI375" s="14" t="e">
        <f t="shared" si="401"/>
        <v>#N/A</v>
      </c>
      <c r="DJ375" s="14" t="e">
        <f t="shared" si="401"/>
        <v>#N/A</v>
      </c>
      <c r="DK375" s="14" t="e">
        <f t="shared" si="401"/>
        <v>#N/A</v>
      </c>
      <c r="DL375" s="14" t="e">
        <f t="shared" si="401"/>
        <v>#N/A</v>
      </c>
      <c r="DM375" s="14" t="e">
        <f t="shared" si="401"/>
        <v>#N/A</v>
      </c>
      <c r="DN375" s="14" t="e">
        <f t="shared" si="385"/>
        <v>#N/A</v>
      </c>
      <c r="DO375" s="14" t="e">
        <f t="shared" si="385"/>
        <v>#N/A</v>
      </c>
      <c r="DP375" s="14" t="e">
        <f t="shared" si="385"/>
        <v>#N/A</v>
      </c>
      <c r="DQ375" s="14" t="e">
        <f t="shared" si="383"/>
        <v>#N/A</v>
      </c>
      <c r="DR375" s="14" t="e">
        <f t="shared" si="383"/>
        <v>#N/A</v>
      </c>
      <c r="DS375" s="14" t="e">
        <f t="shared" si="363"/>
        <v>#N/A</v>
      </c>
      <c r="DT375" s="14" t="e">
        <f t="shared" si="363"/>
        <v>#N/A</v>
      </c>
      <c r="DU375" s="14" t="e">
        <f t="shared" si="363"/>
        <v>#N/A</v>
      </c>
      <c r="DV375" s="14" t="e">
        <f t="shared" si="363"/>
        <v>#N/A</v>
      </c>
      <c r="DW375" s="14" t="e">
        <f t="shared" si="399"/>
        <v>#N/A</v>
      </c>
      <c r="DX375" s="14" t="e">
        <f t="shared" si="399"/>
        <v>#N/A</v>
      </c>
      <c r="DY375" s="14" t="e">
        <f t="shared" si="399"/>
        <v>#N/A</v>
      </c>
      <c r="DZ375" s="14" t="e">
        <f t="shared" si="394"/>
        <v>#N/A</v>
      </c>
    </row>
    <row r="376" spans="2:130">
      <c r="C376" s="18">
        <v>2054</v>
      </c>
      <c r="D376" s="25"/>
      <c r="E376" s="25"/>
      <c r="F376" s="25"/>
      <c r="G376" s="25"/>
      <c r="H376" s="25"/>
      <c r="I376" s="25"/>
      <c r="J376" s="25"/>
      <c r="K376" s="25"/>
      <c r="L376" s="25"/>
      <c r="M376" s="25"/>
      <c r="N376" s="25"/>
      <c r="O376" s="25"/>
      <c r="P376" s="25"/>
      <c r="Q376" s="25"/>
      <c r="R376" s="25"/>
      <c r="S376" s="25"/>
      <c r="T376" s="25"/>
      <c r="U376" s="25"/>
      <c r="V376" s="25"/>
      <c r="W376" s="25"/>
      <c r="X376" s="25"/>
      <c r="Y376" s="25"/>
      <c r="Z376" s="25"/>
      <c r="AA376" s="25"/>
      <c r="AB376" s="25"/>
      <c r="AC376" s="25"/>
      <c r="AD376" s="25"/>
      <c r="AE376" s="25"/>
      <c r="AF376" s="25"/>
      <c r="AG376" s="25"/>
      <c r="AH376" s="25"/>
      <c r="AI376" s="25"/>
      <c r="AJ376" s="25"/>
      <c r="AK376" s="25"/>
      <c r="AL376" s="25">
        <f t="shared" si="389"/>
        <v>0</v>
      </c>
      <c r="AM376" s="25">
        <f t="shared" si="390"/>
        <v>0</v>
      </c>
      <c r="AN376" s="25">
        <f t="shared" si="391"/>
        <v>0</v>
      </c>
      <c r="AO376" s="25">
        <f t="shared" si="392"/>
        <v>0</v>
      </c>
      <c r="AP376" s="25">
        <f t="shared" si="393"/>
        <v>0</v>
      </c>
      <c r="AQ376" s="25">
        <f t="shared" si="395"/>
        <v>0</v>
      </c>
      <c r="AR376" s="25">
        <f t="shared" si="397"/>
        <v>0</v>
      </c>
      <c r="AS376" s="25">
        <f t="shared" si="400"/>
        <v>0</v>
      </c>
      <c r="AT376" s="25">
        <f t="shared" si="402"/>
        <v>0</v>
      </c>
      <c r="AU376" s="25">
        <f t="shared" si="403"/>
        <v>0</v>
      </c>
      <c r="AV376" s="25">
        <f t="shared" si="404"/>
        <v>0</v>
      </c>
      <c r="AW376" s="25">
        <f t="shared" si="406"/>
        <v>0</v>
      </c>
      <c r="AX376" s="25">
        <f t="shared" si="408"/>
        <v>0</v>
      </c>
      <c r="AY376" s="25">
        <f t="shared" si="409"/>
        <v>0</v>
      </c>
      <c r="AZ376" s="25">
        <f t="shared" si="410"/>
        <v>0</v>
      </c>
      <c r="BA376" s="25">
        <f t="shared" si="411"/>
        <v>0</v>
      </c>
      <c r="BB376" s="25">
        <f t="shared" si="412"/>
        <v>0</v>
      </c>
      <c r="BC376" s="25" t="e">
        <f t="shared" si="413"/>
        <v>#N/A</v>
      </c>
      <c r="BD376" s="25" t="e">
        <f t="shared" ref="BD376:BD382" si="414">VLOOKUP($C$118,$D$3:$K$63,$A$72,0)*(B324-B323)</f>
        <v>#N/A</v>
      </c>
      <c r="BE376" s="25" t="e">
        <f>VLOOKUP($C$119,$D$3:$K$63,$A$72,0)*(B323-B322)</f>
        <v>#N/A</v>
      </c>
      <c r="BF376" s="25" t="e">
        <f>VLOOKUP($C$120,$D$3:$K$63,$A$72,0)*B322</f>
        <v>#N/A</v>
      </c>
      <c r="BG376" s="25"/>
      <c r="BH376" s="25"/>
      <c r="BI376" s="25"/>
      <c r="BJ376" s="25"/>
      <c r="BK376" s="25"/>
      <c r="BL376" s="25"/>
      <c r="BM376" s="21" t="e">
        <f t="shared" si="344"/>
        <v>#N/A</v>
      </c>
      <c r="BP376" s="18">
        <v>2054</v>
      </c>
      <c r="BQ376" s="14" t="e">
        <f t="shared" si="407"/>
        <v>#N/A</v>
      </c>
      <c r="BR376" s="14" t="e">
        <f t="shared" si="407"/>
        <v>#N/A</v>
      </c>
      <c r="BS376" s="14" t="e">
        <f t="shared" si="407"/>
        <v>#N/A</v>
      </c>
      <c r="BT376" s="14" t="e">
        <f t="shared" si="407"/>
        <v>#N/A</v>
      </c>
      <c r="BU376" s="14" t="e">
        <f t="shared" si="407"/>
        <v>#N/A</v>
      </c>
      <c r="BV376" s="14" t="e">
        <f t="shared" si="407"/>
        <v>#N/A</v>
      </c>
      <c r="BW376" s="14" t="e">
        <f t="shared" si="407"/>
        <v>#N/A</v>
      </c>
      <c r="BX376" s="14" t="e">
        <f t="shared" si="407"/>
        <v>#N/A</v>
      </c>
      <c r="BY376" s="14" t="e">
        <f t="shared" si="407"/>
        <v>#N/A</v>
      </c>
      <c r="BZ376" s="14" t="e">
        <f t="shared" si="407"/>
        <v>#N/A</v>
      </c>
      <c r="CA376" s="14" t="e">
        <f t="shared" si="407"/>
        <v>#N/A</v>
      </c>
      <c r="CB376" s="14" t="e">
        <f t="shared" si="407"/>
        <v>#N/A</v>
      </c>
      <c r="CC376" s="14" t="e">
        <f t="shared" si="407"/>
        <v>#N/A</v>
      </c>
      <c r="CD376" s="14" t="e">
        <f t="shared" si="407"/>
        <v>#N/A</v>
      </c>
      <c r="CE376" s="14" t="e">
        <f t="shared" si="407"/>
        <v>#N/A</v>
      </c>
      <c r="CF376" s="14" t="e">
        <f t="shared" si="405"/>
        <v>#N/A</v>
      </c>
      <c r="CG376" s="14" t="e">
        <f t="shared" si="398"/>
        <v>#N/A</v>
      </c>
      <c r="CH376" s="14" t="e">
        <f t="shared" si="398"/>
        <v>#N/A</v>
      </c>
      <c r="CI376" s="14" t="e">
        <f t="shared" si="398"/>
        <v>#N/A</v>
      </c>
      <c r="CJ376" s="14" t="e">
        <f t="shared" si="398"/>
        <v>#N/A</v>
      </c>
      <c r="CK376" s="14" t="e">
        <f t="shared" si="396"/>
        <v>#N/A</v>
      </c>
      <c r="CL376" s="14" t="e">
        <f t="shared" si="396"/>
        <v>#N/A</v>
      </c>
      <c r="CM376" s="14" t="e">
        <f t="shared" si="396"/>
        <v>#N/A</v>
      </c>
      <c r="CN376" s="14" t="e">
        <f t="shared" si="396"/>
        <v>#N/A</v>
      </c>
      <c r="CO376" s="14" t="e">
        <f t="shared" si="396"/>
        <v>#N/A</v>
      </c>
      <c r="CP376" s="14" t="e">
        <f t="shared" si="396"/>
        <v>#N/A</v>
      </c>
      <c r="CQ376" s="14" t="e">
        <f t="shared" si="396"/>
        <v>#N/A</v>
      </c>
      <c r="CR376" s="14" t="e">
        <f t="shared" si="396"/>
        <v>#N/A</v>
      </c>
      <c r="CS376" s="14" t="e">
        <f t="shared" si="396"/>
        <v>#N/A</v>
      </c>
      <c r="CT376" s="14" t="e">
        <f t="shared" si="396"/>
        <v>#N/A</v>
      </c>
      <c r="CU376" s="14" t="e">
        <f t="shared" si="396"/>
        <v>#N/A</v>
      </c>
      <c r="CV376" s="14" t="e">
        <f t="shared" si="396"/>
        <v>#N/A</v>
      </c>
      <c r="CW376" s="14" t="e">
        <f t="shared" si="376"/>
        <v>#N/A</v>
      </c>
      <c r="CX376" s="14" t="e">
        <f t="shared" si="376"/>
        <v>#N/A</v>
      </c>
      <c r="CY376" s="14" t="e">
        <f t="shared" si="401"/>
        <v>#N/A</v>
      </c>
      <c r="CZ376" s="14" t="e">
        <f t="shared" si="401"/>
        <v>#N/A</v>
      </c>
      <c r="DA376" s="14" t="e">
        <f t="shared" si="401"/>
        <v>#N/A</v>
      </c>
      <c r="DB376" s="14" t="e">
        <f t="shared" si="401"/>
        <v>#N/A</v>
      </c>
      <c r="DC376" s="14" t="e">
        <f t="shared" si="401"/>
        <v>#N/A</v>
      </c>
      <c r="DD376" s="14" t="e">
        <f t="shared" si="401"/>
        <v>#N/A</v>
      </c>
      <c r="DE376" s="14" t="e">
        <f t="shared" si="401"/>
        <v>#N/A</v>
      </c>
      <c r="DF376" s="14" t="e">
        <f t="shared" si="401"/>
        <v>#N/A</v>
      </c>
      <c r="DG376" s="14" t="e">
        <f t="shared" si="401"/>
        <v>#N/A</v>
      </c>
      <c r="DH376" s="14" t="e">
        <f t="shared" si="401"/>
        <v>#N/A</v>
      </c>
      <c r="DI376" s="14" t="e">
        <f t="shared" si="401"/>
        <v>#N/A</v>
      </c>
      <c r="DJ376" s="14" t="e">
        <f t="shared" si="401"/>
        <v>#N/A</v>
      </c>
      <c r="DK376" s="14" t="e">
        <f t="shared" si="401"/>
        <v>#N/A</v>
      </c>
      <c r="DL376" s="14" t="e">
        <f t="shared" si="401"/>
        <v>#N/A</v>
      </c>
      <c r="DM376" s="14" t="e">
        <f t="shared" si="401"/>
        <v>#N/A</v>
      </c>
      <c r="DN376" s="14" t="e">
        <f t="shared" si="385"/>
        <v>#N/A</v>
      </c>
      <c r="DO376" s="14" t="e">
        <f t="shared" si="385"/>
        <v>#N/A</v>
      </c>
      <c r="DP376" s="14" t="e">
        <f t="shared" si="385"/>
        <v>#N/A</v>
      </c>
      <c r="DQ376" s="14" t="e">
        <f t="shared" si="383"/>
        <v>#N/A</v>
      </c>
      <c r="DR376" s="14" t="e">
        <f t="shared" si="383"/>
        <v>#N/A</v>
      </c>
      <c r="DS376" s="14" t="e">
        <f t="shared" si="363"/>
        <v>#N/A</v>
      </c>
      <c r="DT376" s="14" t="e">
        <f t="shared" si="363"/>
        <v>#N/A</v>
      </c>
      <c r="DU376" s="14" t="e">
        <f t="shared" si="363"/>
        <v>#N/A</v>
      </c>
      <c r="DV376" s="14" t="e">
        <f t="shared" si="363"/>
        <v>#N/A</v>
      </c>
      <c r="DW376" s="14" t="e">
        <f t="shared" si="399"/>
        <v>#N/A</v>
      </c>
      <c r="DX376" s="14" t="e">
        <f t="shared" si="399"/>
        <v>#N/A</v>
      </c>
      <c r="DY376" s="14" t="e">
        <f t="shared" si="399"/>
        <v>#N/A</v>
      </c>
      <c r="DZ376" s="14" t="e">
        <f t="shared" si="394"/>
        <v>#N/A</v>
      </c>
    </row>
    <row r="377" spans="2:130">
      <c r="C377" s="18">
        <v>2055</v>
      </c>
      <c r="D377" s="25"/>
      <c r="E377" s="25"/>
      <c r="F377" s="25"/>
      <c r="G377" s="25"/>
      <c r="H377" s="25"/>
      <c r="I377" s="25"/>
      <c r="J377" s="25"/>
      <c r="K377" s="25"/>
      <c r="L377" s="25"/>
      <c r="M377" s="25"/>
      <c r="N377" s="25"/>
      <c r="O377" s="25"/>
      <c r="P377" s="25"/>
      <c r="Q377" s="25"/>
      <c r="R377" s="25"/>
      <c r="S377" s="25"/>
      <c r="T377" s="25"/>
      <c r="U377" s="25"/>
      <c r="V377" s="25"/>
      <c r="W377" s="25"/>
      <c r="X377" s="25"/>
      <c r="Y377" s="25"/>
      <c r="Z377" s="25"/>
      <c r="AA377" s="25"/>
      <c r="AB377" s="25"/>
      <c r="AC377" s="25"/>
      <c r="AD377" s="25"/>
      <c r="AE377" s="25"/>
      <c r="AF377" s="25"/>
      <c r="AG377" s="25"/>
      <c r="AH377" s="25"/>
      <c r="AI377" s="25"/>
      <c r="AJ377" s="25"/>
      <c r="AK377" s="25"/>
      <c r="AL377" s="25"/>
      <c r="AM377" s="25">
        <f t="shared" si="390"/>
        <v>0</v>
      </c>
      <c r="AN377" s="25">
        <f t="shared" si="391"/>
        <v>0</v>
      </c>
      <c r="AO377" s="25">
        <f t="shared" si="392"/>
        <v>0</v>
      </c>
      <c r="AP377" s="25">
        <f t="shared" si="393"/>
        <v>0</v>
      </c>
      <c r="AQ377" s="25">
        <f t="shared" si="395"/>
        <v>0</v>
      </c>
      <c r="AR377" s="25">
        <f t="shared" si="397"/>
        <v>0</v>
      </c>
      <c r="AS377" s="25">
        <f t="shared" si="400"/>
        <v>0</v>
      </c>
      <c r="AT377" s="25">
        <f t="shared" si="402"/>
        <v>0</v>
      </c>
      <c r="AU377" s="25">
        <f t="shared" si="403"/>
        <v>0</v>
      </c>
      <c r="AV377" s="25">
        <f t="shared" si="404"/>
        <v>0</v>
      </c>
      <c r="AW377" s="25">
        <f t="shared" si="406"/>
        <v>0</v>
      </c>
      <c r="AX377" s="25">
        <f t="shared" si="408"/>
        <v>0</v>
      </c>
      <c r="AY377" s="25">
        <f t="shared" si="409"/>
        <v>0</v>
      </c>
      <c r="AZ377" s="25">
        <f t="shared" si="410"/>
        <v>0</v>
      </c>
      <c r="BA377" s="25">
        <f t="shared" si="411"/>
        <v>0</v>
      </c>
      <c r="BB377" s="25">
        <f t="shared" si="412"/>
        <v>0</v>
      </c>
      <c r="BC377" s="25" t="e">
        <f t="shared" si="413"/>
        <v>#N/A</v>
      </c>
      <c r="BD377" s="25" t="e">
        <f t="shared" si="414"/>
        <v>#N/A</v>
      </c>
      <c r="BE377" s="25" t="e">
        <f t="shared" ref="BE377:BE382" si="415">VLOOKUP($C$119,$D$3:$K$63,$A$72,0)*(B324-B323)</f>
        <v>#N/A</v>
      </c>
      <c r="BF377" s="25" t="e">
        <f>VLOOKUP($C$120,$D$3:$K$63,$A$72,0)*(B323-B322)</f>
        <v>#N/A</v>
      </c>
      <c r="BG377" s="25" t="e">
        <f>VLOOKUP($C$121,$D$3:$K$63,$A$72,0)*B322</f>
        <v>#N/A</v>
      </c>
      <c r="BH377" s="25"/>
      <c r="BI377" s="25"/>
      <c r="BJ377" s="25"/>
      <c r="BK377" s="25"/>
      <c r="BL377" s="25"/>
      <c r="BM377" s="21" t="e">
        <f t="shared" si="344"/>
        <v>#N/A</v>
      </c>
      <c r="BP377" s="18">
        <v>2055</v>
      </c>
      <c r="BQ377" s="14" t="e">
        <f t="shared" si="407"/>
        <v>#N/A</v>
      </c>
      <c r="BR377" s="14" t="e">
        <f t="shared" si="407"/>
        <v>#N/A</v>
      </c>
      <c r="BS377" s="14" t="e">
        <f t="shared" si="407"/>
        <v>#N/A</v>
      </c>
      <c r="BT377" s="14" t="e">
        <f t="shared" si="407"/>
        <v>#N/A</v>
      </c>
      <c r="BU377" s="14" t="e">
        <f t="shared" si="407"/>
        <v>#N/A</v>
      </c>
      <c r="BV377" s="14" t="e">
        <f t="shared" si="407"/>
        <v>#N/A</v>
      </c>
      <c r="BW377" s="14" t="e">
        <f t="shared" si="407"/>
        <v>#N/A</v>
      </c>
      <c r="BX377" s="14" t="e">
        <f t="shared" si="407"/>
        <v>#N/A</v>
      </c>
      <c r="BY377" s="14" t="e">
        <f t="shared" si="407"/>
        <v>#N/A</v>
      </c>
      <c r="BZ377" s="14" t="e">
        <f t="shared" si="407"/>
        <v>#N/A</v>
      </c>
      <c r="CA377" s="14" t="e">
        <f t="shared" si="407"/>
        <v>#N/A</v>
      </c>
      <c r="CB377" s="14" t="e">
        <f t="shared" si="407"/>
        <v>#N/A</v>
      </c>
      <c r="CC377" s="14" t="e">
        <f t="shared" si="407"/>
        <v>#N/A</v>
      </c>
      <c r="CD377" s="14" t="e">
        <f t="shared" si="407"/>
        <v>#N/A</v>
      </c>
      <c r="CE377" s="14" t="e">
        <f t="shared" si="407"/>
        <v>#N/A</v>
      </c>
      <c r="CF377" s="14" t="e">
        <f t="shared" si="405"/>
        <v>#N/A</v>
      </c>
      <c r="CG377" s="14" t="e">
        <f t="shared" si="398"/>
        <v>#N/A</v>
      </c>
      <c r="CH377" s="14" t="e">
        <f t="shared" si="398"/>
        <v>#N/A</v>
      </c>
      <c r="CI377" s="14" t="e">
        <f t="shared" si="398"/>
        <v>#N/A</v>
      </c>
      <c r="CJ377" s="14" t="e">
        <f t="shared" si="398"/>
        <v>#N/A</v>
      </c>
      <c r="CK377" s="14" t="e">
        <f t="shared" si="396"/>
        <v>#N/A</v>
      </c>
      <c r="CL377" s="14" t="e">
        <f t="shared" si="396"/>
        <v>#N/A</v>
      </c>
      <c r="CM377" s="14" t="e">
        <f t="shared" si="396"/>
        <v>#N/A</v>
      </c>
      <c r="CN377" s="14" t="e">
        <f t="shared" si="396"/>
        <v>#N/A</v>
      </c>
      <c r="CO377" s="14" t="e">
        <f t="shared" si="396"/>
        <v>#N/A</v>
      </c>
      <c r="CP377" s="14" t="e">
        <f t="shared" si="396"/>
        <v>#N/A</v>
      </c>
      <c r="CQ377" s="14" t="e">
        <f t="shared" si="396"/>
        <v>#N/A</v>
      </c>
      <c r="CR377" s="14" t="e">
        <f t="shared" si="396"/>
        <v>#N/A</v>
      </c>
      <c r="CS377" s="14" t="e">
        <f t="shared" si="396"/>
        <v>#N/A</v>
      </c>
      <c r="CT377" s="14" t="e">
        <f t="shared" si="396"/>
        <v>#N/A</v>
      </c>
      <c r="CU377" s="14" t="e">
        <f t="shared" si="396"/>
        <v>#N/A</v>
      </c>
      <c r="CV377" s="14" t="e">
        <f t="shared" si="396"/>
        <v>#N/A</v>
      </c>
      <c r="CW377" s="14" t="e">
        <f t="shared" si="376"/>
        <v>#N/A</v>
      </c>
      <c r="CX377" s="14" t="e">
        <f t="shared" si="376"/>
        <v>#N/A</v>
      </c>
      <c r="CY377" s="14" t="e">
        <f t="shared" si="401"/>
        <v>#N/A</v>
      </c>
      <c r="CZ377" s="14" t="e">
        <f t="shared" si="401"/>
        <v>#N/A</v>
      </c>
      <c r="DA377" s="14" t="e">
        <f t="shared" si="401"/>
        <v>#N/A</v>
      </c>
      <c r="DB377" s="14" t="e">
        <f t="shared" si="401"/>
        <v>#N/A</v>
      </c>
      <c r="DC377" s="14" t="e">
        <f t="shared" si="401"/>
        <v>#N/A</v>
      </c>
      <c r="DD377" s="14" t="e">
        <f t="shared" si="401"/>
        <v>#N/A</v>
      </c>
      <c r="DE377" s="14" t="e">
        <f t="shared" si="401"/>
        <v>#N/A</v>
      </c>
      <c r="DF377" s="14" t="e">
        <f t="shared" si="401"/>
        <v>#N/A</v>
      </c>
      <c r="DG377" s="14" t="e">
        <f t="shared" si="401"/>
        <v>#N/A</v>
      </c>
      <c r="DH377" s="14" t="e">
        <f t="shared" si="401"/>
        <v>#N/A</v>
      </c>
      <c r="DI377" s="14" t="e">
        <f t="shared" si="401"/>
        <v>#N/A</v>
      </c>
      <c r="DJ377" s="14" t="e">
        <f t="shared" si="401"/>
        <v>#N/A</v>
      </c>
      <c r="DK377" s="14" t="e">
        <f t="shared" si="401"/>
        <v>#N/A</v>
      </c>
      <c r="DL377" s="14" t="e">
        <f t="shared" si="401"/>
        <v>#N/A</v>
      </c>
      <c r="DM377" s="14" t="e">
        <f t="shared" si="401"/>
        <v>#N/A</v>
      </c>
      <c r="DN377" s="14" t="e">
        <f t="shared" si="385"/>
        <v>#N/A</v>
      </c>
      <c r="DO377" s="14" t="e">
        <f t="shared" si="385"/>
        <v>#N/A</v>
      </c>
      <c r="DP377" s="14" t="e">
        <f t="shared" si="385"/>
        <v>#N/A</v>
      </c>
      <c r="DQ377" s="14" t="e">
        <f t="shared" si="383"/>
        <v>#N/A</v>
      </c>
      <c r="DR377" s="14" t="e">
        <f t="shared" si="383"/>
        <v>#N/A</v>
      </c>
      <c r="DS377" s="14" t="e">
        <f t="shared" si="363"/>
        <v>#N/A</v>
      </c>
      <c r="DT377" s="14" t="e">
        <f t="shared" si="363"/>
        <v>#N/A</v>
      </c>
      <c r="DU377" s="14" t="e">
        <f t="shared" si="363"/>
        <v>#N/A</v>
      </c>
      <c r="DV377" s="14" t="e">
        <f t="shared" si="363"/>
        <v>#N/A</v>
      </c>
      <c r="DW377" s="14" t="e">
        <f t="shared" si="399"/>
        <v>#N/A</v>
      </c>
      <c r="DX377" s="14" t="e">
        <f t="shared" si="399"/>
        <v>#N/A</v>
      </c>
      <c r="DY377" s="14" t="e">
        <f t="shared" si="399"/>
        <v>#N/A</v>
      </c>
      <c r="DZ377" s="14" t="e">
        <f t="shared" si="394"/>
        <v>#N/A</v>
      </c>
    </row>
    <row r="378" spans="2:130">
      <c r="C378" s="18">
        <v>2056</v>
      </c>
      <c r="D378" s="25"/>
      <c r="E378" s="25"/>
      <c r="F378" s="25"/>
      <c r="G378" s="25"/>
      <c r="H378" s="25"/>
      <c r="I378" s="25"/>
      <c r="J378" s="25"/>
      <c r="K378" s="25"/>
      <c r="L378" s="25"/>
      <c r="M378" s="25"/>
      <c r="N378" s="25"/>
      <c r="O378" s="25"/>
      <c r="P378" s="25"/>
      <c r="Q378" s="25"/>
      <c r="R378" s="25"/>
      <c r="S378" s="25"/>
      <c r="T378" s="25"/>
      <c r="U378" s="25"/>
      <c r="V378" s="25"/>
      <c r="W378" s="25"/>
      <c r="X378" s="25"/>
      <c r="Y378" s="25"/>
      <c r="Z378" s="25"/>
      <c r="AA378" s="25"/>
      <c r="AB378" s="25"/>
      <c r="AC378" s="25"/>
      <c r="AD378" s="25"/>
      <c r="AE378" s="25"/>
      <c r="AF378" s="25"/>
      <c r="AG378" s="25"/>
      <c r="AH378" s="25"/>
      <c r="AI378" s="25"/>
      <c r="AJ378" s="25"/>
      <c r="AK378" s="25"/>
      <c r="AL378" s="25"/>
      <c r="AM378" s="25"/>
      <c r="AN378" s="25">
        <f t="shared" si="391"/>
        <v>0</v>
      </c>
      <c r="AO378" s="25">
        <f t="shared" si="392"/>
        <v>0</v>
      </c>
      <c r="AP378" s="25">
        <f t="shared" si="393"/>
        <v>0</v>
      </c>
      <c r="AQ378" s="25">
        <f t="shared" si="395"/>
        <v>0</v>
      </c>
      <c r="AR378" s="25">
        <f t="shared" si="397"/>
        <v>0</v>
      </c>
      <c r="AS378" s="25">
        <f t="shared" si="400"/>
        <v>0</v>
      </c>
      <c r="AT378" s="25">
        <f t="shared" si="402"/>
        <v>0</v>
      </c>
      <c r="AU378" s="25">
        <f t="shared" si="403"/>
        <v>0</v>
      </c>
      <c r="AV378" s="25">
        <f t="shared" si="404"/>
        <v>0</v>
      </c>
      <c r="AW378" s="25">
        <f t="shared" si="406"/>
        <v>0</v>
      </c>
      <c r="AX378" s="25">
        <f t="shared" si="408"/>
        <v>0</v>
      </c>
      <c r="AY378" s="25">
        <f t="shared" si="409"/>
        <v>0</v>
      </c>
      <c r="AZ378" s="25">
        <f t="shared" si="410"/>
        <v>0</v>
      </c>
      <c r="BA378" s="25">
        <f t="shared" si="411"/>
        <v>0</v>
      </c>
      <c r="BB378" s="25">
        <f t="shared" si="412"/>
        <v>0</v>
      </c>
      <c r="BC378" s="25" t="e">
        <f t="shared" si="413"/>
        <v>#N/A</v>
      </c>
      <c r="BD378" s="25" t="e">
        <f t="shared" si="414"/>
        <v>#N/A</v>
      </c>
      <c r="BE378" s="25" t="e">
        <f t="shared" si="415"/>
        <v>#N/A</v>
      </c>
      <c r="BF378" s="25" t="e">
        <f t="shared" ref="BF378:BF382" si="416">VLOOKUP($C$120,$D$3:$K$63,$A$72,0)*(B324-B323)</f>
        <v>#N/A</v>
      </c>
      <c r="BG378" s="25" t="e">
        <f>VLOOKUP($C$121,$D$3:$K$63,$A$72,0)*(B323-B322)</f>
        <v>#N/A</v>
      </c>
      <c r="BH378" s="25" t="e">
        <f>VLOOKUP($C$122,$D$3:$K$63,$A$72,0)*B322</f>
        <v>#N/A</v>
      </c>
      <c r="BI378" s="25"/>
      <c r="BJ378" s="25"/>
      <c r="BK378" s="25"/>
      <c r="BL378" s="25"/>
      <c r="BM378" s="21" t="e">
        <f t="shared" si="344"/>
        <v>#N/A</v>
      </c>
      <c r="BP378" s="18">
        <v>2056</v>
      </c>
      <c r="BQ378" s="14" t="e">
        <f t="shared" si="407"/>
        <v>#N/A</v>
      </c>
      <c r="BR378" s="14" t="e">
        <f t="shared" si="407"/>
        <v>#N/A</v>
      </c>
      <c r="BS378" s="14" t="e">
        <f t="shared" si="407"/>
        <v>#N/A</v>
      </c>
      <c r="BT378" s="14" t="e">
        <f t="shared" si="407"/>
        <v>#N/A</v>
      </c>
      <c r="BU378" s="14" t="e">
        <f t="shared" si="407"/>
        <v>#N/A</v>
      </c>
      <c r="BV378" s="14" t="e">
        <f t="shared" si="407"/>
        <v>#N/A</v>
      </c>
      <c r="BW378" s="14" t="e">
        <f t="shared" si="407"/>
        <v>#N/A</v>
      </c>
      <c r="BX378" s="14" t="e">
        <f t="shared" si="407"/>
        <v>#N/A</v>
      </c>
      <c r="BY378" s="14" t="e">
        <f t="shared" si="407"/>
        <v>#N/A</v>
      </c>
      <c r="BZ378" s="14" t="e">
        <f t="shared" si="407"/>
        <v>#N/A</v>
      </c>
      <c r="CA378" s="14" t="e">
        <f t="shared" si="407"/>
        <v>#N/A</v>
      </c>
      <c r="CB378" s="14" t="e">
        <f t="shared" si="407"/>
        <v>#N/A</v>
      </c>
      <c r="CC378" s="14" t="e">
        <f t="shared" si="407"/>
        <v>#N/A</v>
      </c>
      <c r="CD378" s="14" t="e">
        <f t="shared" si="407"/>
        <v>#N/A</v>
      </c>
      <c r="CE378" s="14" t="e">
        <f t="shared" si="407"/>
        <v>#N/A</v>
      </c>
      <c r="CF378" s="14" t="e">
        <f t="shared" si="405"/>
        <v>#N/A</v>
      </c>
      <c r="CG378" s="14" t="e">
        <f t="shared" si="398"/>
        <v>#N/A</v>
      </c>
      <c r="CH378" s="14" t="e">
        <f t="shared" si="398"/>
        <v>#N/A</v>
      </c>
      <c r="CI378" s="14" t="e">
        <f t="shared" si="398"/>
        <v>#N/A</v>
      </c>
      <c r="CJ378" s="14" t="e">
        <f t="shared" si="398"/>
        <v>#N/A</v>
      </c>
      <c r="CK378" s="14" t="e">
        <f t="shared" si="396"/>
        <v>#N/A</v>
      </c>
      <c r="CL378" s="14" t="e">
        <f t="shared" si="396"/>
        <v>#N/A</v>
      </c>
      <c r="CM378" s="14" t="e">
        <f t="shared" si="396"/>
        <v>#N/A</v>
      </c>
      <c r="CN378" s="14" t="e">
        <f t="shared" si="396"/>
        <v>#N/A</v>
      </c>
      <c r="CO378" s="14" t="e">
        <f t="shared" si="396"/>
        <v>#N/A</v>
      </c>
      <c r="CP378" s="14" t="e">
        <f t="shared" si="396"/>
        <v>#N/A</v>
      </c>
      <c r="CQ378" s="14" t="e">
        <f t="shared" si="396"/>
        <v>#N/A</v>
      </c>
      <c r="CR378" s="14" t="e">
        <f t="shared" si="396"/>
        <v>#N/A</v>
      </c>
      <c r="CS378" s="14" t="e">
        <f t="shared" si="396"/>
        <v>#N/A</v>
      </c>
      <c r="CT378" s="14" t="e">
        <f t="shared" si="396"/>
        <v>#N/A</v>
      </c>
      <c r="CU378" s="14" t="e">
        <f t="shared" si="396"/>
        <v>#N/A</v>
      </c>
      <c r="CV378" s="14" t="e">
        <f t="shared" si="396"/>
        <v>#N/A</v>
      </c>
      <c r="CW378" s="14" t="e">
        <f t="shared" si="376"/>
        <v>#N/A</v>
      </c>
      <c r="CX378" s="14" t="e">
        <f t="shared" si="376"/>
        <v>#N/A</v>
      </c>
      <c r="CY378" s="14" t="e">
        <f t="shared" si="401"/>
        <v>#N/A</v>
      </c>
      <c r="CZ378" s="14" t="e">
        <f t="shared" si="401"/>
        <v>#N/A</v>
      </c>
      <c r="DA378" s="14" t="e">
        <f t="shared" si="401"/>
        <v>#N/A</v>
      </c>
      <c r="DB378" s="14" t="e">
        <f t="shared" si="401"/>
        <v>#N/A</v>
      </c>
      <c r="DC378" s="14" t="e">
        <f t="shared" si="401"/>
        <v>#N/A</v>
      </c>
      <c r="DD378" s="14" t="e">
        <f t="shared" si="401"/>
        <v>#N/A</v>
      </c>
      <c r="DE378" s="14" t="e">
        <f t="shared" si="401"/>
        <v>#N/A</v>
      </c>
      <c r="DF378" s="14" t="e">
        <f t="shared" si="401"/>
        <v>#N/A</v>
      </c>
      <c r="DG378" s="14" t="e">
        <f t="shared" si="401"/>
        <v>#N/A</v>
      </c>
      <c r="DH378" s="14" t="e">
        <f t="shared" si="401"/>
        <v>#N/A</v>
      </c>
      <c r="DI378" s="14" t="e">
        <f t="shared" si="401"/>
        <v>#N/A</v>
      </c>
      <c r="DJ378" s="14" t="e">
        <f t="shared" si="401"/>
        <v>#N/A</v>
      </c>
      <c r="DK378" s="14" t="e">
        <f t="shared" si="401"/>
        <v>#N/A</v>
      </c>
      <c r="DL378" s="14" t="e">
        <f t="shared" si="401"/>
        <v>#N/A</v>
      </c>
      <c r="DM378" s="14" t="e">
        <f t="shared" si="401"/>
        <v>#N/A</v>
      </c>
      <c r="DN378" s="14" t="e">
        <f t="shared" si="385"/>
        <v>#N/A</v>
      </c>
      <c r="DO378" s="14" t="e">
        <f t="shared" si="385"/>
        <v>#N/A</v>
      </c>
      <c r="DP378" s="14" t="e">
        <f t="shared" si="385"/>
        <v>#N/A</v>
      </c>
      <c r="DQ378" s="14" t="e">
        <f t="shared" si="383"/>
        <v>#N/A</v>
      </c>
      <c r="DR378" s="14" t="e">
        <f t="shared" si="383"/>
        <v>#N/A</v>
      </c>
      <c r="DS378" s="14" t="e">
        <f t="shared" si="363"/>
        <v>#N/A</v>
      </c>
      <c r="DT378" s="14" t="e">
        <f t="shared" si="363"/>
        <v>#N/A</v>
      </c>
      <c r="DU378" s="14" t="e">
        <f t="shared" si="363"/>
        <v>#N/A</v>
      </c>
      <c r="DV378" s="14" t="e">
        <f t="shared" si="363"/>
        <v>#N/A</v>
      </c>
      <c r="DW378" s="14" t="e">
        <f t="shared" si="399"/>
        <v>#N/A</v>
      </c>
      <c r="DX378" s="14" t="e">
        <f t="shared" si="399"/>
        <v>#N/A</v>
      </c>
      <c r="DY378" s="14" t="e">
        <f t="shared" si="399"/>
        <v>#N/A</v>
      </c>
      <c r="DZ378" s="14" t="e">
        <f t="shared" si="394"/>
        <v>#N/A</v>
      </c>
    </row>
    <row r="379" spans="2:130">
      <c r="C379" s="18">
        <v>2057</v>
      </c>
      <c r="D379" s="25"/>
      <c r="E379" s="25"/>
      <c r="F379" s="25"/>
      <c r="G379" s="25"/>
      <c r="H379" s="25"/>
      <c r="I379" s="25"/>
      <c r="J379" s="25"/>
      <c r="K379" s="25"/>
      <c r="L379" s="25"/>
      <c r="M379" s="25"/>
      <c r="N379" s="25"/>
      <c r="O379" s="25"/>
      <c r="P379" s="25"/>
      <c r="Q379" s="25"/>
      <c r="R379" s="25"/>
      <c r="S379" s="25"/>
      <c r="T379" s="25"/>
      <c r="U379" s="25"/>
      <c r="V379" s="25"/>
      <c r="W379" s="25"/>
      <c r="X379" s="25"/>
      <c r="Y379" s="25"/>
      <c r="Z379" s="25"/>
      <c r="AA379" s="25"/>
      <c r="AB379" s="25"/>
      <c r="AC379" s="25"/>
      <c r="AD379" s="25"/>
      <c r="AE379" s="25"/>
      <c r="AF379" s="25"/>
      <c r="AG379" s="25"/>
      <c r="AH379" s="25"/>
      <c r="AI379" s="25"/>
      <c r="AJ379" s="25"/>
      <c r="AK379" s="25"/>
      <c r="AL379" s="25"/>
      <c r="AM379" s="25"/>
      <c r="AN379" s="25"/>
      <c r="AO379" s="25">
        <f t="shared" si="392"/>
        <v>0</v>
      </c>
      <c r="AP379" s="25">
        <f t="shared" si="393"/>
        <v>0</v>
      </c>
      <c r="AQ379" s="25">
        <f t="shared" si="395"/>
        <v>0</v>
      </c>
      <c r="AR379" s="25">
        <f t="shared" si="397"/>
        <v>0</v>
      </c>
      <c r="AS379" s="25">
        <f t="shared" si="400"/>
        <v>0</v>
      </c>
      <c r="AT379" s="25">
        <f t="shared" si="402"/>
        <v>0</v>
      </c>
      <c r="AU379" s="25">
        <f t="shared" si="403"/>
        <v>0</v>
      </c>
      <c r="AV379" s="25">
        <f t="shared" si="404"/>
        <v>0</v>
      </c>
      <c r="AW379" s="25">
        <f t="shared" si="406"/>
        <v>0</v>
      </c>
      <c r="AX379" s="25">
        <f t="shared" si="408"/>
        <v>0</v>
      </c>
      <c r="AY379" s="25">
        <f t="shared" si="409"/>
        <v>0</v>
      </c>
      <c r="AZ379" s="25">
        <f t="shared" si="410"/>
        <v>0</v>
      </c>
      <c r="BA379" s="25">
        <f t="shared" si="411"/>
        <v>0</v>
      </c>
      <c r="BB379" s="25">
        <f t="shared" si="412"/>
        <v>0</v>
      </c>
      <c r="BC379" s="25" t="e">
        <f t="shared" si="413"/>
        <v>#N/A</v>
      </c>
      <c r="BD379" s="25" t="e">
        <f t="shared" si="414"/>
        <v>#N/A</v>
      </c>
      <c r="BE379" s="25" t="e">
        <f t="shared" si="415"/>
        <v>#N/A</v>
      </c>
      <c r="BF379" s="25" t="e">
        <f t="shared" si="416"/>
        <v>#N/A</v>
      </c>
      <c r="BG379" s="25" t="e">
        <f t="shared" ref="BG379:BG382" si="417">VLOOKUP($C$121,$D$3:$K$63,$A$72,0)*(B324-B323)</f>
        <v>#N/A</v>
      </c>
      <c r="BH379" s="25" t="e">
        <f>VLOOKUP($C$122,$D$3:$K$63,$A$72,0)*(B323-B322)</f>
        <v>#N/A</v>
      </c>
      <c r="BI379" s="25" t="e">
        <f>VLOOKUP($C$123,$D$3:$K$63,$A$72,0)*B322</f>
        <v>#N/A</v>
      </c>
      <c r="BJ379" s="25"/>
      <c r="BK379" s="25"/>
      <c r="BL379" s="25"/>
      <c r="BM379" s="21" t="e">
        <f t="shared" si="344"/>
        <v>#N/A</v>
      </c>
      <c r="BP379" s="18">
        <v>2057</v>
      </c>
      <c r="BQ379" s="14" t="e">
        <f t="shared" si="407"/>
        <v>#N/A</v>
      </c>
      <c r="BR379" s="14" t="e">
        <f t="shared" si="407"/>
        <v>#N/A</v>
      </c>
      <c r="BS379" s="14" t="e">
        <f t="shared" si="407"/>
        <v>#N/A</v>
      </c>
      <c r="BT379" s="14" t="e">
        <f t="shared" si="407"/>
        <v>#N/A</v>
      </c>
      <c r="BU379" s="14" t="e">
        <f t="shared" si="407"/>
        <v>#N/A</v>
      </c>
      <c r="BV379" s="14" t="e">
        <f t="shared" si="407"/>
        <v>#N/A</v>
      </c>
      <c r="BW379" s="14" t="e">
        <f t="shared" si="407"/>
        <v>#N/A</v>
      </c>
      <c r="BX379" s="14" t="e">
        <f t="shared" si="407"/>
        <v>#N/A</v>
      </c>
      <c r="BY379" s="14" t="e">
        <f t="shared" si="407"/>
        <v>#N/A</v>
      </c>
      <c r="BZ379" s="14" t="e">
        <f t="shared" si="407"/>
        <v>#N/A</v>
      </c>
      <c r="CA379" s="14" t="e">
        <f t="shared" si="407"/>
        <v>#N/A</v>
      </c>
      <c r="CB379" s="14" t="e">
        <f t="shared" si="407"/>
        <v>#N/A</v>
      </c>
      <c r="CC379" s="14" t="e">
        <f t="shared" si="407"/>
        <v>#N/A</v>
      </c>
      <c r="CD379" s="14" t="e">
        <f t="shared" si="407"/>
        <v>#N/A</v>
      </c>
      <c r="CE379" s="14" t="e">
        <f t="shared" si="407"/>
        <v>#N/A</v>
      </c>
      <c r="CF379" s="14" t="e">
        <f t="shared" si="405"/>
        <v>#N/A</v>
      </c>
      <c r="CG379" s="14" t="e">
        <f t="shared" si="398"/>
        <v>#N/A</v>
      </c>
      <c r="CH379" s="14" t="e">
        <f t="shared" si="398"/>
        <v>#N/A</v>
      </c>
      <c r="CI379" s="14" t="e">
        <f t="shared" si="398"/>
        <v>#N/A</v>
      </c>
      <c r="CJ379" s="14" t="e">
        <f t="shared" si="398"/>
        <v>#N/A</v>
      </c>
      <c r="CK379" s="14" t="e">
        <f t="shared" si="396"/>
        <v>#N/A</v>
      </c>
      <c r="CL379" s="14" t="e">
        <f t="shared" si="396"/>
        <v>#N/A</v>
      </c>
      <c r="CM379" s="14" t="e">
        <f t="shared" si="396"/>
        <v>#N/A</v>
      </c>
      <c r="CN379" s="14" t="e">
        <f t="shared" si="396"/>
        <v>#N/A</v>
      </c>
      <c r="CO379" s="14" t="e">
        <f t="shared" si="396"/>
        <v>#N/A</v>
      </c>
      <c r="CP379" s="14" t="e">
        <f t="shared" si="396"/>
        <v>#N/A</v>
      </c>
      <c r="CQ379" s="14" t="e">
        <f t="shared" si="396"/>
        <v>#N/A</v>
      </c>
      <c r="CR379" s="14" t="e">
        <f t="shared" si="396"/>
        <v>#N/A</v>
      </c>
      <c r="CS379" s="14" t="e">
        <f t="shared" si="396"/>
        <v>#N/A</v>
      </c>
      <c r="CT379" s="14" t="e">
        <f t="shared" si="396"/>
        <v>#N/A</v>
      </c>
      <c r="CU379" s="14" t="e">
        <f t="shared" si="396"/>
        <v>#N/A</v>
      </c>
      <c r="CV379" s="14" t="e">
        <f t="shared" si="396"/>
        <v>#N/A</v>
      </c>
      <c r="CW379" s="14" t="e">
        <f t="shared" si="376"/>
        <v>#N/A</v>
      </c>
      <c r="CX379" s="14" t="e">
        <f t="shared" si="376"/>
        <v>#N/A</v>
      </c>
      <c r="CY379" s="14" t="e">
        <f t="shared" si="401"/>
        <v>#N/A</v>
      </c>
      <c r="CZ379" s="14" t="e">
        <f t="shared" si="401"/>
        <v>#N/A</v>
      </c>
      <c r="DA379" s="14" t="e">
        <f t="shared" si="401"/>
        <v>#N/A</v>
      </c>
      <c r="DB379" s="14" t="e">
        <f t="shared" si="401"/>
        <v>#N/A</v>
      </c>
      <c r="DC379" s="14" t="e">
        <f t="shared" si="401"/>
        <v>#N/A</v>
      </c>
      <c r="DD379" s="14" t="e">
        <f t="shared" si="401"/>
        <v>#N/A</v>
      </c>
      <c r="DE379" s="14" t="e">
        <f t="shared" si="401"/>
        <v>#N/A</v>
      </c>
      <c r="DF379" s="14" t="e">
        <f t="shared" si="401"/>
        <v>#N/A</v>
      </c>
      <c r="DG379" s="14" t="e">
        <f t="shared" si="401"/>
        <v>#N/A</v>
      </c>
      <c r="DH379" s="14" t="e">
        <f t="shared" si="401"/>
        <v>#N/A</v>
      </c>
      <c r="DI379" s="14" t="e">
        <f t="shared" si="401"/>
        <v>#N/A</v>
      </c>
      <c r="DJ379" s="14" t="e">
        <f t="shared" si="401"/>
        <v>#N/A</v>
      </c>
      <c r="DK379" s="14" t="e">
        <f t="shared" si="401"/>
        <v>#N/A</v>
      </c>
      <c r="DL379" s="14" t="e">
        <f t="shared" si="401"/>
        <v>#N/A</v>
      </c>
      <c r="DM379" s="14" t="e">
        <f t="shared" si="401"/>
        <v>#N/A</v>
      </c>
      <c r="DN379" s="14" t="e">
        <f t="shared" si="385"/>
        <v>#N/A</v>
      </c>
      <c r="DO379" s="14" t="e">
        <f t="shared" si="385"/>
        <v>#N/A</v>
      </c>
      <c r="DP379" s="14" t="e">
        <f t="shared" si="385"/>
        <v>#N/A</v>
      </c>
      <c r="DQ379" s="14" t="e">
        <f t="shared" si="383"/>
        <v>#N/A</v>
      </c>
      <c r="DR379" s="14" t="e">
        <f t="shared" si="383"/>
        <v>#N/A</v>
      </c>
      <c r="DS379" s="14" t="e">
        <f t="shared" si="363"/>
        <v>#N/A</v>
      </c>
      <c r="DT379" s="14" t="e">
        <f t="shared" si="363"/>
        <v>#N/A</v>
      </c>
      <c r="DU379" s="14" t="e">
        <f t="shared" si="363"/>
        <v>#N/A</v>
      </c>
      <c r="DV379" s="14" t="e">
        <f t="shared" si="363"/>
        <v>#N/A</v>
      </c>
      <c r="DW379" s="14" t="e">
        <f t="shared" si="399"/>
        <v>#N/A</v>
      </c>
      <c r="DX379" s="14" t="e">
        <f t="shared" si="399"/>
        <v>#N/A</v>
      </c>
      <c r="DY379" s="14" t="e">
        <f t="shared" si="399"/>
        <v>#N/A</v>
      </c>
      <c r="DZ379" s="14" t="e">
        <f t="shared" si="394"/>
        <v>#N/A</v>
      </c>
    </row>
    <row r="380" spans="2:130">
      <c r="C380" s="18">
        <v>2058</v>
      </c>
      <c r="D380" s="25"/>
      <c r="E380" s="25"/>
      <c r="F380" s="25"/>
      <c r="G380" s="25"/>
      <c r="H380" s="25"/>
      <c r="I380" s="25"/>
      <c r="J380" s="25"/>
      <c r="K380" s="25"/>
      <c r="L380" s="25"/>
      <c r="M380" s="25"/>
      <c r="N380" s="25"/>
      <c r="O380" s="25"/>
      <c r="P380" s="25"/>
      <c r="Q380" s="25"/>
      <c r="R380" s="25"/>
      <c r="S380" s="25"/>
      <c r="T380" s="25"/>
      <c r="U380" s="25"/>
      <c r="V380" s="25"/>
      <c r="W380" s="25"/>
      <c r="X380" s="25"/>
      <c r="Y380" s="25"/>
      <c r="Z380" s="25"/>
      <c r="AA380" s="25"/>
      <c r="AB380" s="25"/>
      <c r="AC380" s="25"/>
      <c r="AD380" s="25"/>
      <c r="AE380" s="25"/>
      <c r="AF380" s="25"/>
      <c r="AG380" s="25"/>
      <c r="AH380" s="25"/>
      <c r="AI380" s="25"/>
      <c r="AJ380" s="25"/>
      <c r="AK380" s="25"/>
      <c r="AL380" s="25"/>
      <c r="AM380" s="25"/>
      <c r="AN380" s="25"/>
      <c r="AO380" s="25"/>
      <c r="AP380" s="25">
        <f t="shared" si="393"/>
        <v>0</v>
      </c>
      <c r="AQ380" s="25">
        <f t="shared" si="395"/>
        <v>0</v>
      </c>
      <c r="AR380" s="25">
        <f t="shared" si="397"/>
        <v>0</v>
      </c>
      <c r="AS380" s="25">
        <f t="shared" si="400"/>
        <v>0</v>
      </c>
      <c r="AT380" s="25">
        <f t="shared" si="402"/>
        <v>0</v>
      </c>
      <c r="AU380" s="25">
        <f t="shared" si="403"/>
        <v>0</v>
      </c>
      <c r="AV380" s="25">
        <f t="shared" si="404"/>
        <v>0</v>
      </c>
      <c r="AW380" s="25">
        <f t="shared" si="406"/>
        <v>0</v>
      </c>
      <c r="AX380" s="25">
        <f t="shared" si="408"/>
        <v>0</v>
      </c>
      <c r="AY380" s="25">
        <f t="shared" si="409"/>
        <v>0</v>
      </c>
      <c r="AZ380" s="25">
        <f t="shared" si="410"/>
        <v>0</v>
      </c>
      <c r="BA380" s="25">
        <f t="shared" si="411"/>
        <v>0</v>
      </c>
      <c r="BB380" s="25">
        <f t="shared" si="412"/>
        <v>0</v>
      </c>
      <c r="BC380" s="25" t="e">
        <f t="shared" si="413"/>
        <v>#N/A</v>
      </c>
      <c r="BD380" s="25" t="e">
        <f t="shared" si="414"/>
        <v>#N/A</v>
      </c>
      <c r="BE380" s="25" t="e">
        <f t="shared" si="415"/>
        <v>#N/A</v>
      </c>
      <c r="BF380" s="25" t="e">
        <f t="shared" si="416"/>
        <v>#N/A</v>
      </c>
      <c r="BG380" s="25" t="e">
        <f t="shared" si="417"/>
        <v>#N/A</v>
      </c>
      <c r="BH380" s="25" t="e">
        <f t="shared" ref="BH380:BH382" si="418">VLOOKUP($C$122,$D$3:$K$63,$A$72,0)*(B324-B323)</f>
        <v>#N/A</v>
      </c>
      <c r="BI380" s="25" t="e">
        <f>VLOOKUP($C$123,$D$3:$K$63,$A$72,0)*(B323-B322)</f>
        <v>#N/A</v>
      </c>
      <c r="BJ380" s="25" t="e">
        <f>VLOOKUP($C$124,$D$3:$K$63,$A$72,0)*B322</f>
        <v>#N/A</v>
      </c>
      <c r="BK380" s="25"/>
      <c r="BL380" s="25"/>
      <c r="BM380" s="21" t="e">
        <f t="shared" si="344"/>
        <v>#N/A</v>
      </c>
      <c r="BP380" s="18">
        <v>2058</v>
      </c>
      <c r="BQ380" s="14" t="e">
        <f t="shared" si="407"/>
        <v>#N/A</v>
      </c>
      <c r="BR380" s="14" t="e">
        <f t="shared" si="407"/>
        <v>#N/A</v>
      </c>
      <c r="BS380" s="14" t="e">
        <f t="shared" si="407"/>
        <v>#N/A</v>
      </c>
      <c r="BT380" s="14" t="e">
        <f t="shared" si="407"/>
        <v>#N/A</v>
      </c>
      <c r="BU380" s="14" t="e">
        <f t="shared" si="407"/>
        <v>#N/A</v>
      </c>
      <c r="BV380" s="14" t="e">
        <f t="shared" si="407"/>
        <v>#N/A</v>
      </c>
      <c r="BW380" s="14" t="e">
        <f t="shared" si="407"/>
        <v>#N/A</v>
      </c>
      <c r="BX380" s="14" t="e">
        <f t="shared" si="407"/>
        <v>#N/A</v>
      </c>
      <c r="BY380" s="14" t="e">
        <f t="shared" si="407"/>
        <v>#N/A</v>
      </c>
      <c r="BZ380" s="14" t="e">
        <f t="shared" si="407"/>
        <v>#N/A</v>
      </c>
      <c r="CA380" s="14" t="e">
        <f t="shared" si="407"/>
        <v>#N/A</v>
      </c>
      <c r="CB380" s="14" t="e">
        <f t="shared" si="407"/>
        <v>#N/A</v>
      </c>
      <c r="CC380" s="14" t="e">
        <f t="shared" si="407"/>
        <v>#N/A</v>
      </c>
      <c r="CD380" s="14" t="e">
        <f t="shared" si="407"/>
        <v>#N/A</v>
      </c>
      <c r="CE380" s="14" t="e">
        <f t="shared" si="407"/>
        <v>#N/A</v>
      </c>
      <c r="CF380" s="14" t="e">
        <f t="shared" si="405"/>
        <v>#N/A</v>
      </c>
      <c r="CG380" s="14" t="e">
        <f t="shared" si="398"/>
        <v>#N/A</v>
      </c>
      <c r="CH380" s="14" t="e">
        <f t="shared" si="398"/>
        <v>#N/A</v>
      </c>
      <c r="CI380" s="14" t="e">
        <f t="shared" si="398"/>
        <v>#N/A</v>
      </c>
      <c r="CJ380" s="14" t="e">
        <f t="shared" si="398"/>
        <v>#N/A</v>
      </c>
      <c r="CK380" s="14" t="e">
        <f t="shared" si="396"/>
        <v>#N/A</v>
      </c>
      <c r="CL380" s="14" t="e">
        <f t="shared" si="396"/>
        <v>#N/A</v>
      </c>
      <c r="CM380" s="14" t="e">
        <f t="shared" si="396"/>
        <v>#N/A</v>
      </c>
      <c r="CN380" s="14" t="e">
        <f t="shared" si="396"/>
        <v>#N/A</v>
      </c>
      <c r="CO380" s="14" t="e">
        <f t="shared" si="396"/>
        <v>#N/A</v>
      </c>
      <c r="CP380" s="14" t="e">
        <f t="shared" si="396"/>
        <v>#N/A</v>
      </c>
      <c r="CQ380" s="14" t="e">
        <f t="shared" si="396"/>
        <v>#N/A</v>
      </c>
      <c r="CR380" s="14" t="e">
        <f t="shared" si="396"/>
        <v>#N/A</v>
      </c>
      <c r="CS380" s="14" t="e">
        <f t="shared" si="396"/>
        <v>#N/A</v>
      </c>
      <c r="CT380" s="14" t="e">
        <f t="shared" si="396"/>
        <v>#N/A</v>
      </c>
      <c r="CU380" s="14" t="e">
        <f t="shared" si="396"/>
        <v>#N/A</v>
      </c>
      <c r="CV380" s="14" t="e">
        <f t="shared" si="396"/>
        <v>#N/A</v>
      </c>
      <c r="CW380" s="14" t="e">
        <f t="shared" si="376"/>
        <v>#N/A</v>
      </c>
      <c r="CX380" s="14" t="e">
        <f t="shared" si="376"/>
        <v>#N/A</v>
      </c>
      <c r="CY380" s="14" t="e">
        <f t="shared" si="401"/>
        <v>#N/A</v>
      </c>
      <c r="CZ380" s="14" t="e">
        <f t="shared" si="401"/>
        <v>#N/A</v>
      </c>
      <c r="DA380" s="14" t="e">
        <f t="shared" si="401"/>
        <v>#N/A</v>
      </c>
      <c r="DB380" s="14" t="e">
        <f t="shared" si="401"/>
        <v>#N/A</v>
      </c>
      <c r="DC380" s="14" t="e">
        <f t="shared" si="401"/>
        <v>#N/A</v>
      </c>
      <c r="DD380" s="14" t="e">
        <f t="shared" si="401"/>
        <v>#N/A</v>
      </c>
      <c r="DE380" s="14" t="e">
        <f t="shared" si="401"/>
        <v>#N/A</v>
      </c>
      <c r="DF380" s="14" t="e">
        <f t="shared" si="401"/>
        <v>#N/A</v>
      </c>
      <c r="DG380" s="14" t="e">
        <f t="shared" si="401"/>
        <v>#N/A</v>
      </c>
      <c r="DH380" s="14" t="e">
        <f t="shared" si="401"/>
        <v>#N/A</v>
      </c>
      <c r="DI380" s="14" t="e">
        <f t="shared" si="401"/>
        <v>#N/A</v>
      </c>
      <c r="DJ380" s="14" t="e">
        <f t="shared" si="401"/>
        <v>#N/A</v>
      </c>
      <c r="DK380" s="14" t="e">
        <f t="shared" si="401"/>
        <v>#N/A</v>
      </c>
      <c r="DL380" s="14" t="e">
        <f t="shared" si="401"/>
        <v>#N/A</v>
      </c>
      <c r="DM380" s="14" t="e">
        <f t="shared" si="401"/>
        <v>#N/A</v>
      </c>
      <c r="DN380" s="14" t="e">
        <f t="shared" si="385"/>
        <v>#N/A</v>
      </c>
      <c r="DO380" s="14" t="e">
        <f t="shared" si="385"/>
        <v>#N/A</v>
      </c>
      <c r="DP380" s="14" t="e">
        <f t="shared" si="385"/>
        <v>#N/A</v>
      </c>
      <c r="DQ380" s="14" t="e">
        <f t="shared" si="383"/>
        <v>#N/A</v>
      </c>
      <c r="DR380" s="14" t="e">
        <f t="shared" si="383"/>
        <v>#N/A</v>
      </c>
      <c r="DS380" s="14" t="e">
        <f t="shared" si="363"/>
        <v>#N/A</v>
      </c>
      <c r="DT380" s="14" t="e">
        <f t="shared" si="363"/>
        <v>#N/A</v>
      </c>
      <c r="DU380" s="14" t="e">
        <f t="shared" si="363"/>
        <v>#N/A</v>
      </c>
      <c r="DV380" s="14" t="e">
        <f t="shared" si="363"/>
        <v>#N/A</v>
      </c>
      <c r="DW380" s="14" t="e">
        <f t="shared" si="399"/>
        <v>#N/A</v>
      </c>
      <c r="DX380" s="14" t="e">
        <f t="shared" si="399"/>
        <v>#N/A</v>
      </c>
      <c r="DY380" s="14" t="e">
        <f t="shared" si="399"/>
        <v>#N/A</v>
      </c>
      <c r="DZ380" s="14" t="e">
        <f t="shared" si="394"/>
        <v>#N/A</v>
      </c>
    </row>
    <row r="381" spans="2:130">
      <c r="C381" s="18">
        <v>2059</v>
      </c>
      <c r="D381" s="25"/>
      <c r="E381" s="25"/>
      <c r="F381" s="25"/>
      <c r="G381" s="25"/>
      <c r="H381" s="25"/>
      <c r="I381" s="25"/>
      <c r="J381" s="25"/>
      <c r="K381" s="25"/>
      <c r="L381" s="25"/>
      <c r="M381" s="25"/>
      <c r="N381" s="25"/>
      <c r="O381" s="25"/>
      <c r="P381" s="25"/>
      <c r="Q381" s="25"/>
      <c r="R381" s="25"/>
      <c r="S381" s="25"/>
      <c r="T381" s="25"/>
      <c r="U381" s="25"/>
      <c r="V381" s="25"/>
      <c r="W381" s="25"/>
      <c r="X381" s="25"/>
      <c r="Y381" s="25"/>
      <c r="Z381" s="25"/>
      <c r="AA381" s="25"/>
      <c r="AB381" s="25"/>
      <c r="AC381" s="25"/>
      <c r="AD381" s="25"/>
      <c r="AE381" s="25"/>
      <c r="AF381" s="25"/>
      <c r="AG381" s="25"/>
      <c r="AH381" s="25"/>
      <c r="AI381" s="25"/>
      <c r="AJ381" s="25"/>
      <c r="AK381" s="25"/>
      <c r="AL381" s="25"/>
      <c r="AM381" s="25"/>
      <c r="AN381" s="25"/>
      <c r="AO381" s="25"/>
      <c r="AP381" s="25"/>
      <c r="AQ381" s="25">
        <f t="shared" si="395"/>
        <v>0</v>
      </c>
      <c r="AR381" s="25">
        <f t="shared" si="397"/>
        <v>0</v>
      </c>
      <c r="AS381" s="25">
        <f t="shared" si="400"/>
        <v>0</v>
      </c>
      <c r="AT381" s="25">
        <f t="shared" si="402"/>
        <v>0</v>
      </c>
      <c r="AU381" s="25">
        <f t="shared" si="403"/>
        <v>0</v>
      </c>
      <c r="AV381" s="25">
        <f t="shared" si="404"/>
        <v>0</v>
      </c>
      <c r="AW381" s="25">
        <f t="shared" si="406"/>
        <v>0</v>
      </c>
      <c r="AX381" s="25">
        <f t="shared" si="408"/>
        <v>0</v>
      </c>
      <c r="AY381" s="25">
        <f t="shared" si="409"/>
        <v>0</v>
      </c>
      <c r="AZ381" s="25">
        <f t="shared" si="410"/>
        <v>0</v>
      </c>
      <c r="BA381" s="25">
        <f t="shared" si="411"/>
        <v>0</v>
      </c>
      <c r="BB381" s="25">
        <f t="shared" si="412"/>
        <v>0</v>
      </c>
      <c r="BC381" s="25" t="e">
        <f t="shared" si="413"/>
        <v>#N/A</v>
      </c>
      <c r="BD381" s="25" t="e">
        <f t="shared" si="414"/>
        <v>#N/A</v>
      </c>
      <c r="BE381" s="25" t="e">
        <f t="shared" si="415"/>
        <v>#N/A</v>
      </c>
      <c r="BF381" s="25" t="e">
        <f t="shared" si="416"/>
        <v>#N/A</v>
      </c>
      <c r="BG381" s="25" t="e">
        <f t="shared" si="417"/>
        <v>#N/A</v>
      </c>
      <c r="BH381" s="25" t="e">
        <f t="shared" si="418"/>
        <v>#N/A</v>
      </c>
      <c r="BI381" s="25" t="e">
        <f t="shared" ref="BI381:BI382" si="419">VLOOKUP($C$123,$D$3:$K$63,$A$72,0)*(B324-B323)</f>
        <v>#N/A</v>
      </c>
      <c r="BJ381" s="25" t="e">
        <f>VLOOKUP($C$124,$D$3:$K$63,$A$72,0)*(B323-B322)</f>
        <v>#N/A</v>
      </c>
      <c r="BK381" s="25" t="e">
        <f>VLOOKUP($C$125,$D$3:$K$63,$A$72,0)*B322</f>
        <v>#N/A</v>
      </c>
      <c r="BL381" s="25"/>
      <c r="BM381" s="21" t="e">
        <f t="shared" si="344"/>
        <v>#N/A</v>
      </c>
      <c r="BP381" s="18">
        <v>2059</v>
      </c>
      <c r="BQ381" s="14" t="e">
        <f t="shared" si="407"/>
        <v>#N/A</v>
      </c>
      <c r="BR381" s="14" t="e">
        <f t="shared" si="407"/>
        <v>#N/A</v>
      </c>
      <c r="BS381" s="14" t="e">
        <f t="shared" si="407"/>
        <v>#N/A</v>
      </c>
      <c r="BT381" s="14" t="e">
        <f t="shared" si="407"/>
        <v>#N/A</v>
      </c>
      <c r="BU381" s="14" t="e">
        <f t="shared" si="407"/>
        <v>#N/A</v>
      </c>
      <c r="BV381" s="14" t="e">
        <f t="shared" si="407"/>
        <v>#N/A</v>
      </c>
      <c r="BW381" s="14" t="e">
        <f t="shared" si="407"/>
        <v>#N/A</v>
      </c>
      <c r="BX381" s="14" t="e">
        <f t="shared" si="407"/>
        <v>#N/A</v>
      </c>
      <c r="BY381" s="14" t="e">
        <f t="shared" si="407"/>
        <v>#N/A</v>
      </c>
      <c r="BZ381" s="14" t="e">
        <f t="shared" si="407"/>
        <v>#N/A</v>
      </c>
      <c r="CA381" s="14" t="e">
        <f t="shared" si="407"/>
        <v>#N/A</v>
      </c>
      <c r="CB381" s="14" t="e">
        <f t="shared" si="407"/>
        <v>#N/A</v>
      </c>
      <c r="CC381" s="14" t="e">
        <f t="shared" si="407"/>
        <v>#N/A</v>
      </c>
      <c r="CD381" s="14" t="e">
        <f t="shared" si="407"/>
        <v>#N/A</v>
      </c>
      <c r="CE381" s="14" t="e">
        <f t="shared" si="407"/>
        <v>#N/A</v>
      </c>
      <c r="CF381" s="14" t="e">
        <f t="shared" si="405"/>
        <v>#N/A</v>
      </c>
      <c r="CG381" s="14" t="e">
        <f t="shared" si="398"/>
        <v>#N/A</v>
      </c>
      <c r="CH381" s="14" t="e">
        <f t="shared" si="398"/>
        <v>#N/A</v>
      </c>
      <c r="CI381" s="14" t="e">
        <f t="shared" si="398"/>
        <v>#N/A</v>
      </c>
      <c r="CJ381" s="14" t="e">
        <f t="shared" si="398"/>
        <v>#N/A</v>
      </c>
      <c r="CK381" s="14" t="e">
        <f t="shared" si="396"/>
        <v>#N/A</v>
      </c>
      <c r="CL381" s="14" t="e">
        <f t="shared" si="396"/>
        <v>#N/A</v>
      </c>
      <c r="CM381" s="14" t="e">
        <f t="shared" si="396"/>
        <v>#N/A</v>
      </c>
      <c r="CN381" s="14" t="e">
        <f t="shared" si="396"/>
        <v>#N/A</v>
      </c>
      <c r="CO381" s="14" t="e">
        <f t="shared" si="396"/>
        <v>#N/A</v>
      </c>
      <c r="CP381" s="14" t="e">
        <f t="shared" si="396"/>
        <v>#N/A</v>
      </c>
      <c r="CQ381" s="14" t="e">
        <f t="shared" si="396"/>
        <v>#N/A</v>
      </c>
      <c r="CR381" s="14" t="e">
        <f t="shared" si="396"/>
        <v>#N/A</v>
      </c>
      <c r="CS381" s="14" t="e">
        <f t="shared" si="396"/>
        <v>#N/A</v>
      </c>
      <c r="CT381" s="14" t="e">
        <f t="shared" si="396"/>
        <v>#N/A</v>
      </c>
      <c r="CU381" s="14" t="e">
        <f t="shared" si="396"/>
        <v>#N/A</v>
      </c>
      <c r="CV381" s="14" t="e">
        <f t="shared" si="396"/>
        <v>#N/A</v>
      </c>
      <c r="CW381" s="14" t="e">
        <f t="shared" si="376"/>
        <v>#N/A</v>
      </c>
      <c r="CX381" s="14" t="e">
        <f t="shared" si="376"/>
        <v>#N/A</v>
      </c>
      <c r="CY381" s="14" t="e">
        <f t="shared" si="401"/>
        <v>#N/A</v>
      </c>
      <c r="CZ381" s="14" t="e">
        <f t="shared" si="401"/>
        <v>#N/A</v>
      </c>
      <c r="DA381" s="14" t="e">
        <f t="shared" si="401"/>
        <v>#N/A</v>
      </c>
      <c r="DB381" s="14" t="e">
        <f t="shared" si="401"/>
        <v>#N/A</v>
      </c>
      <c r="DC381" s="14" t="e">
        <f t="shared" si="401"/>
        <v>#N/A</v>
      </c>
      <c r="DD381" s="14" t="e">
        <f t="shared" si="401"/>
        <v>#N/A</v>
      </c>
      <c r="DE381" s="14" t="e">
        <f t="shared" si="401"/>
        <v>#N/A</v>
      </c>
      <c r="DF381" s="14" t="e">
        <f t="shared" si="401"/>
        <v>#N/A</v>
      </c>
      <c r="DG381" s="14" t="e">
        <f t="shared" si="401"/>
        <v>#N/A</v>
      </c>
      <c r="DH381" s="14" t="e">
        <f t="shared" si="401"/>
        <v>#N/A</v>
      </c>
      <c r="DI381" s="14" t="e">
        <f t="shared" si="401"/>
        <v>#N/A</v>
      </c>
      <c r="DJ381" s="14" t="e">
        <f t="shared" si="401"/>
        <v>#N/A</v>
      </c>
      <c r="DK381" s="14" t="e">
        <f t="shared" si="401"/>
        <v>#N/A</v>
      </c>
      <c r="DL381" s="14" t="e">
        <f t="shared" si="401"/>
        <v>#N/A</v>
      </c>
      <c r="DM381" s="14" t="e">
        <f t="shared" si="401"/>
        <v>#N/A</v>
      </c>
      <c r="DN381" s="14" t="e">
        <f t="shared" si="385"/>
        <v>#N/A</v>
      </c>
      <c r="DO381" s="14" t="e">
        <f t="shared" si="385"/>
        <v>#N/A</v>
      </c>
      <c r="DP381" s="14" t="e">
        <f t="shared" si="385"/>
        <v>#N/A</v>
      </c>
      <c r="DQ381" s="14" t="e">
        <f t="shared" si="383"/>
        <v>#N/A</v>
      </c>
      <c r="DR381" s="14" t="e">
        <f t="shared" si="383"/>
        <v>#N/A</v>
      </c>
      <c r="DS381" s="14" t="e">
        <f t="shared" si="363"/>
        <v>#N/A</v>
      </c>
      <c r="DT381" s="14" t="e">
        <f t="shared" si="363"/>
        <v>#N/A</v>
      </c>
      <c r="DU381" s="14" t="e">
        <f t="shared" si="363"/>
        <v>#N/A</v>
      </c>
      <c r="DV381" s="14" t="e">
        <f t="shared" si="363"/>
        <v>#N/A</v>
      </c>
      <c r="DW381" s="14" t="e">
        <f t="shared" si="399"/>
        <v>#N/A</v>
      </c>
      <c r="DX381" s="14" t="e">
        <f t="shared" si="399"/>
        <v>#N/A</v>
      </c>
      <c r="DY381" s="14" t="e">
        <f t="shared" si="399"/>
        <v>#N/A</v>
      </c>
      <c r="DZ381" s="14" t="e">
        <f t="shared" si="394"/>
        <v>#N/A</v>
      </c>
    </row>
    <row r="382" spans="2:130">
      <c r="C382" s="18">
        <v>2060</v>
      </c>
      <c r="D382" s="25"/>
      <c r="E382" s="25"/>
      <c r="F382" s="25"/>
      <c r="G382" s="25"/>
      <c r="H382" s="25"/>
      <c r="I382" s="25"/>
      <c r="J382" s="25"/>
      <c r="K382" s="25"/>
      <c r="L382" s="25"/>
      <c r="M382" s="25"/>
      <c r="N382" s="25"/>
      <c r="O382" s="25"/>
      <c r="P382" s="25"/>
      <c r="Q382" s="25"/>
      <c r="R382" s="25"/>
      <c r="S382" s="25"/>
      <c r="T382" s="25"/>
      <c r="U382" s="25"/>
      <c r="V382" s="25"/>
      <c r="W382" s="25"/>
      <c r="X382" s="25"/>
      <c r="Y382" s="25"/>
      <c r="Z382" s="25"/>
      <c r="AA382" s="25"/>
      <c r="AB382" s="25"/>
      <c r="AC382" s="25"/>
      <c r="AD382" s="25"/>
      <c r="AE382" s="25"/>
      <c r="AF382" s="25"/>
      <c r="AG382" s="25"/>
      <c r="AH382" s="25"/>
      <c r="AI382" s="25"/>
      <c r="AJ382" s="25"/>
      <c r="AK382" s="25"/>
      <c r="AL382" s="25"/>
      <c r="AM382" s="25"/>
      <c r="AN382" s="25"/>
      <c r="AO382" s="25"/>
      <c r="AP382" s="25"/>
      <c r="AQ382" s="25"/>
      <c r="AR382" s="25">
        <f t="shared" si="397"/>
        <v>0</v>
      </c>
      <c r="AS382" s="25">
        <f t="shared" si="400"/>
        <v>0</v>
      </c>
      <c r="AT382" s="25">
        <f t="shared" si="402"/>
        <v>0</v>
      </c>
      <c r="AU382" s="25">
        <f t="shared" si="403"/>
        <v>0</v>
      </c>
      <c r="AV382" s="25">
        <f t="shared" si="404"/>
        <v>0</v>
      </c>
      <c r="AW382" s="25">
        <f t="shared" si="406"/>
        <v>0</v>
      </c>
      <c r="AX382" s="25">
        <f t="shared" si="408"/>
        <v>0</v>
      </c>
      <c r="AY382" s="25">
        <f t="shared" si="409"/>
        <v>0</v>
      </c>
      <c r="AZ382" s="25">
        <f t="shared" si="410"/>
        <v>0</v>
      </c>
      <c r="BA382" s="25">
        <f t="shared" si="411"/>
        <v>0</v>
      </c>
      <c r="BB382" s="25">
        <f t="shared" si="412"/>
        <v>0</v>
      </c>
      <c r="BC382" s="25" t="e">
        <f t="shared" si="413"/>
        <v>#N/A</v>
      </c>
      <c r="BD382" s="25" t="e">
        <f t="shared" si="414"/>
        <v>#N/A</v>
      </c>
      <c r="BE382" s="25" t="e">
        <f t="shared" si="415"/>
        <v>#N/A</v>
      </c>
      <c r="BF382" s="25" t="e">
        <f t="shared" si="416"/>
        <v>#N/A</v>
      </c>
      <c r="BG382" s="25" t="e">
        <f t="shared" si="417"/>
        <v>#N/A</v>
      </c>
      <c r="BH382" s="25" t="e">
        <f t="shared" si="418"/>
        <v>#N/A</v>
      </c>
      <c r="BI382" s="25" t="e">
        <f t="shared" si="419"/>
        <v>#N/A</v>
      </c>
      <c r="BJ382" s="25" t="e">
        <f>VLOOKUP($C$124,$D$3:$K$63,$A$72,0)*(B324-B323)</f>
        <v>#N/A</v>
      </c>
      <c r="BK382" s="25" t="e">
        <f>VLOOKUP($C$125,$D$3:$K$63,$A$72,0)*(B323-B322)</f>
        <v>#N/A</v>
      </c>
      <c r="BL382" s="25" t="e">
        <f>VLOOKUP($C$126,$D$3:$K$63,$A$72,0)*B322</f>
        <v>#N/A</v>
      </c>
      <c r="BM382" s="21" t="e">
        <f t="shared" si="344"/>
        <v>#N/A</v>
      </c>
      <c r="BP382" s="18">
        <v>2060</v>
      </c>
      <c r="BQ382" s="14" t="e">
        <f t="shared" si="407"/>
        <v>#N/A</v>
      </c>
      <c r="BR382" s="14" t="e">
        <f t="shared" si="407"/>
        <v>#N/A</v>
      </c>
      <c r="BS382" s="14" t="e">
        <f t="shared" si="407"/>
        <v>#N/A</v>
      </c>
      <c r="BT382" s="14" t="e">
        <f t="shared" si="407"/>
        <v>#N/A</v>
      </c>
      <c r="BU382" s="14" t="e">
        <f t="shared" si="407"/>
        <v>#N/A</v>
      </c>
      <c r="BV382" s="14" t="e">
        <f t="shared" si="407"/>
        <v>#N/A</v>
      </c>
      <c r="BW382" s="14" t="e">
        <f t="shared" si="407"/>
        <v>#N/A</v>
      </c>
      <c r="BX382" s="14" t="e">
        <f t="shared" si="407"/>
        <v>#N/A</v>
      </c>
      <c r="BY382" s="14" t="e">
        <f t="shared" si="407"/>
        <v>#N/A</v>
      </c>
      <c r="BZ382" s="14" t="e">
        <f t="shared" si="407"/>
        <v>#N/A</v>
      </c>
      <c r="CA382" s="14" t="e">
        <f t="shared" si="407"/>
        <v>#N/A</v>
      </c>
      <c r="CB382" s="14" t="e">
        <f t="shared" si="407"/>
        <v>#N/A</v>
      </c>
      <c r="CC382" s="14" t="e">
        <f t="shared" si="407"/>
        <v>#N/A</v>
      </c>
      <c r="CD382" s="14" t="e">
        <f t="shared" si="407"/>
        <v>#N/A</v>
      </c>
      <c r="CE382" s="14" t="e">
        <f t="shared" si="407"/>
        <v>#N/A</v>
      </c>
      <c r="CF382" s="14" t="e">
        <f t="shared" si="405"/>
        <v>#N/A</v>
      </c>
      <c r="CG382" s="14" t="e">
        <f t="shared" si="398"/>
        <v>#N/A</v>
      </c>
      <c r="CH382" s="14" t="e">
        <f t="shared" si="398"/>
        <v>#N/A</v>
      </c>
      <c r="CI382" s="14" t="e">
        <f t="shared" si="398"/>
        <v>#N/A</v>
      </c>
      <c r="CJ382" s="14" t="e">
        <f t="shared" si="398"/>
        <v>#N/A</v>
      </c>
      <c r="CK382" s="14" t="e">
        <f t="shared" si="396"/>
        <v>#N/A</v>
      </c>
      <c r="CL382" s="14" t="e">
        <f t="shared" si="396"/>
        <v>#N/A</v>
      </c>
      <c r="CM382" s="14" t="e">
        <f t="shared" si="396"/>
        <v>#N/A</v>
      </c>
      <c r="CN382" s="14" t="e">
        <f t="shared" si="396"/>
        <v>#N/A</v>
      </c>
      <c r="CO382" s="14" t="e">
        <f t="shared" si="396"/>
        <v>#N/A</v>
      </c>
      <c r="CP382" s="14" t="e">
        <f t="shared" si="396"/>
        <v>#N/A</v>
      </c>
      <c r="CQ382" s="14" t="e">
        <f t="shared" si="396"/>
        <v>#N/A</v>
      </c>
      <c r="CR382" s="14" t="e">
        <f t="shared" si="396"/>
        <v>#N/A</v>
      </c>
      <c r="CS382" s="14" t="e">
        <f t="shared" si="396"/>
        <v>#N/A</v>
      </c>
      <c r="CT382" s="14" t="e">
        <f t="shared" si="396"/>
        <v>#N/A</v>
      </c>
      <c r="CU382" s="14" t="e">
        <f t="shared" si="396"/>
        <v>#N/A</v>
      </c>
      <c r="CV382" s="14" t="e">
        <f t="shared" si="396"/>
        <v>#N/A</v>
      </c>
      <c r="CW382" s="14" t="e">
        <f t="shared" si="376"/>
        <v>#N/A</v>
      </c>
      <c r="CX382" s="14" t="e">
        <f t="shared" si="376"/>
        <v>#N/A</v>
      </c>
      <c r="CY382" s="14" t="e">
        <f t="shared" si="376"/>
        <v>#N/A</v>
      </c>
      <c r="CZ382" s="14" t="e">
        <f t="shared" si="376"/>
        <v>#N/A</v>
      </c>
      <c r="DA382" s="14" t="e">
        <f t="shared" si="376"/>
        <v>#N/A</v>
      </c>
      <c r="DB382" s="14" t="e">
        <f t="shared" si="376"/>
        <v>#N/A</v>
      </c>
      <c r="DC382" s="14" t="e">
        <f t="shared" si="376"/>
        <v>#N/A</v>
      </c>
      <c r="DD382" s="14" t="e">
        <f t="shared" si="376"/>
        <v>#N/A</v>
      </c>
      <c r="DE382" s="14" t="e">
        <f t="shared" si="376"/>
        <v>#N/A</v>
      </c>
      <c r="DF382" s="14" t="e">
        <f t="shared" si="376"/>
        <v>#N/A</v>
      </c>
      <c r="DG382" s="14" t="e">
        <f t="shared" si="376"/>
        <v>#N/A</v>
      </c>
      <c r="DH382" s="14" t="e">
        <f t="shared" si="376"/>
        <v>#N/A</v>
      </c>
      <c r="DI382" s="14" t="e">
        <f t="shared" si="376"/>
        <v>#N/A</v>
      </c>
      <c r="DJ382" s="14" t="e">
        <f t="shared" si="376"/>
        <v>#N/A</v>
      </c>
      <c r="DK382" s="14" t="e">
        <f t="shared" si="376"/>
        <v>#N/A</v>
      </c>
      <c r="DL382" s="14" t="e">
        <f t="shared" si="376"/>
        <v>#N/A</v>
      </c>
      <c r="DM382" s="14" t="e">
        <f t="shared" ref="DM382" si="420">AZ382/$BM382</f>
        <v>#N/A</v>
      </c>
      <c r="DN382" s="14" t="e">
        <f t="shared" si="385"/>
        <v>#N/A</v>
      </c>
      <c r="DO382" s="14" t="e">
        <f t="shared" si="385"/>
        <v>#N/A</v>
      </c>
      <c r="DP382" s="14" t="e">
        <f t="shared" si="385"/>
        <v>#N/A</v>
      </c>
      <c r="DQ382" s="14" t="e">
        <f t="shared" si="383"/>
        <v>#N/A</v>
      </c>
      <c r="DR382" s="14" t="e">
        <f t="shared" si="383"/>
        <v>#N/A</v>
      </c>
      <c r="DS382" s="14" t="e">
        <f t="shared" si="363"/>
        <v>#N/A</v>
      </c>
      <c r="DT382" s="14" t="e">
        <f t="shared" si="363"/>
        <v>#N/A</v>
      </c>
      <c r="DU382" s="14" t="e">
        <f t="shared" si="363"/>
        <v>#N/A</v>
      </c>
      <c r="DV382" s="14" t="e">
        <f t="shared" si="363"/>
        <v>#N/A</v>
      </c>
      <c r="DW382" s="14" t="e">
        <f t="shared" si="399"/>
        <v>#N/A</v>
      </c>
      <c r="DX382" s="14" t="e">
        <f t="shared" si="399"/>
        <v>#N/A</v>
      </c>
      <c r="DY382" s="14" t="e">
        <f t="shared" si="399"/>
        <v>#N/A</v>
      </c>
      <c r="DZ382" s="14" t="e">
        <f t="shared" si="394"/>
        <v>#N/A</v>
      </c>
    </row>
    <row r="384" spans="2:130">
      <c r="B384" s="19" t="s">
        <v>18</v>
      </c>
      <c r="C384" s="18" t="s">
        <v>47</v>
      </c>
      <c r="N384" s="18"/>
      <c r="U384" s="21"/>
      <c r="W384" s="18"/>
      <c r="AD384" s="21"/>
      <c r="AF384" s="18"/>
      <c r="AM384" s="21"/>
      <c r="AO384" s="18"/>
      <c r="AV384" s="21"/>
      <c r="BN384" s="113" t="s">
        <v>48</v>
      </c>
      <c r="BO384" s="113"/>
    </row>
    <row r="385" spans="1:130">
      <c r="A385" s="22" t="s">
        <v>34</v>
      </c>
      <c r="B385" s="22" t="s">
        <v>43</v>
      </c>
      <c r="C385" s="22" t="s">
        <v>41</v>
      </c>
      <c r="D385" s="22">
        <v>2000</v>
      </c>
      <c r="E385" s="22">
        <v>2001</v>
      </c>
      <c r="F385" s="22">
        <v>2002</v>
      </c>
      <c r="G385" s="22">
        <v>2003</v>
      </c>
      <c r="H385" s="22">
        <v>2004</v>
      </c>
      <c r="I385" s="22">
        <v>2005</v>
      </c>
      <c r="J385" s="22">
        <v>2006</v>
      </c>
      <c r="K385" s="22">
        <v>2007</v>
      </c>
      <c r="L385" s="22">
        <v>2008</v>
      </c>
      <c r="M385" s="22">
        <v>2009</v>
      </c>
      <c r="N385" s="22">
        <v>2010</v>
      </c>
      <c r="O385" s="22">
        <v>2011</v>
      </c>
      <c r="P385" s="22">
        <v>2012</v>
      </c>
      <c r="Q385" s="22">
        <v>2013</v>
      </c>
      <c r="R385" s="22">
        <v>2014</v>
      </c>
      <c r="S385" s="22">
        <v>2015</v>
      </c>
      <c r="T385" s="22">
        <v>2016</v>
      </c>
      <c r="U385" s="22">
        <v>2017</v>
      </c>
      <c r="V385" s="22">
        <v>2018</v>
      </c>
      <c r="W385" s="22">
        <v>2019</v>
      </c>
      <c r="X385" s="22">
        <v>2020</v>
      </c>
      <c r="Y385" s="22">
        <v>2021</v>
      </c>
      <c r="Z385" s="22">
        <v>2022</v>
      </c>
      <c r="AA385" s="22">
        <v>2023</v>
      </c>
      <c r="AB385" s="22">
        <v>2024</v>
      </c>
      <c r="AC385" s="22">
        <v>2025</v>
      </c>
      <c r="AD385" s="22">
        <v>2026</v>
      </c>
      <c r="AE385" s="22">
        <v>2027</v>
      </c>
      <c r="AF385" s="22">
        <v>2028</v>
      </c>
      <c r="AG385" s="22">
        <v>2029</v>
      </c>
      <c r="AH385" s="22">
        <v>2030</v>
      </c>
      <c r="AI385" s="22">
        <v>2031</v>
      </c>
      <c r="AJ385" s="22">
        <v>2032</v>
      </c>
      <c r="AK385" s="22">
        <v>2033</v>
      </c>
      <c r="AL385" s="22">
        <v>2034</v>
      </c>
      <c r="AM385" s="22">
        <v>2035</v>
      </c>
      <c r="AN385" s="22">
        <v>2036</v>
      </c>
      <c r="AO385" s="22">
        <v>2037</v>
      </c>
      <c r="AP385" s="22">
        <v>2038</v>
      </c>
      <c r="AQ385" s="22">
        <v>2039</v>
      </c>
      <c r="AR385" s="22">
        <v>2040</v>
      </c>
      <c r="AS385" s="22">
        <v>2041</v>
      </c>
      <c r="AT385" s="22">
        <v>2042</v>
      </c>
      <c r="AU385" s="22">
        <v>2043</v>
      </c>
      <c r="AV385" s="22">
        <v>2044</v>
      </c>
      <c r="AW385" s="22">
        <v>2045</v>
      </c>
      <c r="AX385" s="22">
        <v>2046</v>
      </c>
      <c r="AY385" s="22">
        <v>2047</v>
      </c>
      <c r="AZ385" s="22">
        <v>2048</v>
      </c>
      <c r="BA385" s="22">
        <v>2049</v>
      </c>
      <c r="BB385" s="22">
        <v>2050</v>
      </c>
      <c r="BC385" s="22">
        <v>2051</v>
      </c>
      <c r="BD385" s="22">
        <v>2052</v>
      </c>
      <c r="BE385" s="22">
        <v>2053</v>
      </c>
      <c r="BF385" s="22">
        <v>2054</v>
      </c>
      <c r="BG385" s="22">
        <v>2055</v>
      </c>
      <c r="BH385" s="22">
        <v>2056</v>
      </c>
      <c r="BI385" s="22">
        <v>2057</v>
      </c>
      <c r="BJ385" s="22">
        <v>2058</v>
      </c>
      <c r="BK385" s="22">
        <v>2059</v>
      </c>
      <c r="BL385" s="22">
        <v>2060</v>
      </c>
      <c r="BM385" s="22" t="s">
        <v>46</v>
      </c>
      <c r="BN385" s="22"/>
      <c r="BO385" s="22"/>
      <c r="BP385" s="22" t="s">
        <v>41</v>
      </c>
      <c r="BQ385" s="22">
        <v>2000</v>
      </c>
      <c r="BR385" s="22">
        <v>2001</v>
      </c>
      <c r="BS385" s="22">
        <v>2002</v>
      </c>
      <c r="BT385" s="22">
        <v>2003</v>
      </c>
      <c r="BU385" s="22">
        <v>2004</v>
      </c>
      <c r="BV385" s="22">
        <v>2005</v>
      </c>
      <c r="BW385" s="22">
        <v>2006</v>
      </c>
      <c r="BX385" s="22">
        <v>2007</v>
      </c>
      <c r="BY385" s="22">
        <v>2008</v>
      </c>
      <c r="BZ385" s="22">
        <v>2009</v>
      </c>
      <c r="CA385" s="22">
        <v>2010</v>
      </c>
      <c r="CB385" s="22">
        <v>2011</v>
      </c>
      <c r="CC385" s="22">
        <v>2012</v>
      </c>
      <c r="CD385" s="22">
        <v>2013</v>
      </c>
      <c r="CE385" s="22">
        <v>2014</v>
      </c>
      <c r="CF385" s="22">
        <v>2015</v>
      </c>
      <c r="CG385" s="22">
        <v>2016</v>
      </c>
      <c r="CH385" s="22">
        <v>2017</v>
      </c>
      <c r="CI385" s="22">
        <v>2018</v>
      </c>
      <c r="CJ385" s="22">
        <v>2019</v>
      </c>
      <c r="CK385" s="22">
        <v>2020</v>
      </c>
      <c r="CL385" s="22">
        <v>2021</v>
      </c>
      <c r="CM385" s="22">
        <v>2022</v>
      </c>
      <c r="CN385" s="22">
        <v>2023</v>
      </c>
      <c r="CO385" s="22">
        <v>2024</v>
      </c>
      <c r="CP385" s="22">
        <v>2025</v>
      </c>
      <c r="CQ385" s="22">
        <v>2026</v>
      </c>
      <c r="CR385" s="22">
        <v>2027</v>
      </c>
      <c r="CS385" s="22">
        <v>2028</v>
      </c>
      <c r="CT385" s="22">
        <v>2029</v>
      </c>
      <c r="CU385" s="22">
        <v>2030</v>
      </c>
      <c r="CV385" s="22">
        <v>2031</v>
      </c>
      <c r="CW385" s="22">
        <v>2032</v>
      </c>
      <c r="CX385" s="22">
        <v>2033</v>
      </c>
      <c r="CY385" s="22">
        <v>2034</v>
      </c>
      <c r="CZ385" s="22">
        <v>2035</v>
      </c>
      <c r="DA385" s="22">
        <v>2036</v>
      </c>
      <c r="DB385" s="22">
        <v>2037</v>
      </c>
      <c r="DC385" s="22">
        <v>2038</v>
      </c>
      <c r="DD385" s="22">
        <v>2039</v>
      </c>
      <c r="DE385" s="22">
        <v>2040</v>
      </c>
      <c r="DF385" s="22">
        <v>2041</v>
      </c>
      <c r="DG385" s="22">
        <v>2042</v>
      </c>
      <c r="DH385" s="22">
        <v>2043</v>
      </c>
      <c r="DI385" s="22">
        <v>2044</v>
      </c>
      <c r="DJ385" s="22">
        <v>2045</v>
      </c>
      <c r="DK385" s="22">
        <v>2046</v>
      </c>
      <c r="DL385" s="22">
        <v>2047</v>
      </c>
      <c r="DM385" s="22">
        <v>2048</v>
      </c>
      <c r="DN385" s="22">
        <v>2049</v>
      </c>
      <c r="DO385" s="22">
        <v>2050</v>
      </c>
      <c r="DP385" s="22">
        <v>2051</v>
      </c>
      <c r="DQ385" s="22">
        <v>2052</v>
      </c>
      <c r="DR385" s="22">
        <v>2053</v>
      </c>
      <c r="DS385" s="22">
        <v>2054</v>
      </c>
      <c r="DT385" s="22">
        <v>2055</v>
      </c>
      <c r="DU385" s="22">
        <v>2056</v>
      </c>
      <c r="DV385" s="22">
        <v>2057</v>
      </c>
      <c r="DW385" s="22">
        <v>2058</v>
      </c>
      <c r="DX385" s="22">
        <v>2059</v>
      </c>
      <c r="DY385" s="22">
        <v>2060</v>
      </c>
      <c r="DZ385" s="22" t="s">
        <v>49</v>
      </c>
    </row>
    <row r="386" spans="1:130">
      <c r="A386" s="18">
        <v>0</v>
      </c>
      <c r="B386" s="15">
        <f>B322</f>
        <v>0</v>
      </c>
      <c r="C386" s="18">
        <v>2000</v>
      </c>
      <c r="D386" s="25">
        <f>VLOOKUP($C$66,$D$3:$K$63,$A$73,0)*B386</f>
        <v>0</v>
      </c>
      <c r="E386" s="25"/>
      <c r="F386" s="25"/>
      <c r="G386" s="25"/>
      <c r="H386" s="25"/>
      <c r="I386" s="25"/>
      <c r="J386" s="25"/>
      <c r="K386" s="25"/>
      <c r="L386" s="25"/>
      <c r="M386" s="25"/>
      <c r="N386" s="25"/>
      <c r="O386" s="25"/>
      <c r="P386" s="25"/>
      <c r="Q386" s="25"/>
      <c r="R386" s="25"/>
      <c r="S386" s="25"/>
      <c r="T386" s="25"/>
      <c r="U386" s="25"/>
      <c r="V386" s="25"/>
      <c r="W386" s="25"/>
      <c r="X386" s="25"/>
      <c r="Y386" s="25"/>
      <c r="Z386" s="25"/>
      <c r="AA386" s="25"/>
      <c r="AB386" s="25"/>
      <c r="AC386" s="25"/>
      <c r="AD386" s="25"/>
      <c r="AE386" s="25"/>
      <c r="AF386" s="25"/>
      <c r="AG386" s="25"/>
      <c r="AH386" s="25"/>
      <c r="AI386" s="25"/>
      <c r="AJ386" s="25"/>
      <c r="AK386" s="25"/>
      <c r="AL386" s="25"/>
      <c r="AM386" s="25"/>
      <c r="AN386" s="25"/>
      <c r="AO386" s="25"/>
      <c r="AP386" s="25"/>
      <c r="AQ386" s="25"/>
      <c r="AR386" s="25"/>
      <c r="AS386" s="25"/>
      <c r="AT386" s="25"/>
      <c r="AU386" s="25"/>
      <c r="AV386" s="25"/>
      <c r="AW386" s="25"/>
      <c r="AX386" s="25"/>
      <c r="AY386" s="25"/>
      <c r="AZ386" s="25"/>
      <c r="BA386" s="25"/>
      <c r="BB386" s="25"/>
      <c r="BC386" s="25"/>
      <c r="BD386" s="25"/>
      <c r="BE386" s="25"/>
      <c r="BF386" s="25"/>
      <c r="BG386" s="25"/>
      <c r="BH386" s="25"/>
      <c r="BI386" s="25"/>
      <c r="BJ386" s="25"/>
      <c r="BK386" s="25"/>
      <c r="BL386" s="25"/>
      <c r="BM386" s="21">
        <f>SUM(D386:BL386)</f>
        <v>0</v>
      </c>
      <c r="BP386" s="18">
        <v>2000</v>
      </c>
      <c r="BQ386" s="14" t="e">
        <f>D386/$BM386</f>
        <v>#DIV/0!</v>
      </c>
      <c r="BR386" s="14" t="e">
        <f t="shared" ref="BR386:CG401" si="421">E386/$BM386</f>
        <v>#DIV/0!</v>
      </c>
      <c r="BS386" s="14" t="e">
        <f t="shared" si="421"/>
        <v>#DIV/0!</v>
      </c>
      <c r="BT386" s="14" t="e">
        <f t="shared" si="421"/>
        <v>#DIV/0!</v>
      </c>
      <c r="BU386" s="14" t="e">
        <f t="shared" si="421"/>
        <v>#DIV/0!</v>
      </c>
      <c r="BV386" s="14" t="e">
        <f t="shared" si="421"/>
        <v>#DIV/0!</v>
      </c>
      <c r="BW386" s="14" t="e">
        <f t="shared" si="421"/>
        <v>#DIV/0!</v>
      </c>
      <c r="BX386" s="14" t="e">
        <f t="shared" si="421"/>
        <v>#DIV/0!</v>
      </c>
      <c r="BY386" s="14" t="e">
        <f t="shared" si="421"/>
        <v>#DIV/0!</v>
      </c>
      <c r="BZ386" s="14" t="e">
        <f t="shared" si="421"/>
        <v>#DIV/0!</v>
      </c>
      <c r="CA386" s="14" t="e">
        <f t="shared" si="421"/>
        <v>#DIV/0!</v>
      </c>
      <c r="CB386" s="14" t="e">
        <f t="shared" si="421"/>
        <v>#DIV/0!</v>
      </c>
      <c r="CC386" s="14" t="e">
        <f t="shared" si="421"/>
        <v>#DIV/0!</v>
      </c>
      <c r="CD386" s="14" t="e">
        <f t="shared" si="421"/>
        <v>#DIV/0!</v>
      </c>
      <c r="CE386" s="14" t="e">
        <f t="shared" si="421"/>
        <v>#DIV/0!</v>
      </c>
      <c r="CF386" s="14" t="e">
        <f t="shared" si="421"/>
        <v>#DIV/0!</v>
      </c>
      <c r="CG386" s="14" t="e">
        <f t="shared" si="421"/>
        <v>#DIV/0!</v>
      </c>
      <c r="CH386" s="14" t="e">
        <f t="shared" ref="CH386:CW411" si="422">U386/$BM386</f>
        <v>#DIV/0!</v>
      </c>
      <c r="CI386" s="14" t="e">
        <f t="shared" si="422"/>
        <v>#DIV/0!</v>
      </c>
      <c r="CJ386" s="14" t="e">
        <f t="shared" si="422"/>
        <v>#DIV/0!</v>
      </c>
      <c r="CK386" s="14" t="e">
        <f t="shared" si="422"/>
        <v>#DIV/0!</v>
      </c>
      <c r="CL386" s="14" t="e">
        <f t="shared" si="422"/>
        <v>#DIV/0!</v>
      </c>
      <c r="CM386" s="14" t="e">
        <f>Z386/$BM386</f>
        <v>#DIV/0!</v>
      </c>
      <c r="CN386" s="14" t="e">
        <f t="shared" ref="CN386:DC401" si="423">AA386/$BM386</f>
        <v>#DIV/0!</v>
      </c>
      <c r="CO386" s="14" t="e">
        <f t="shared" si="423"/>
        <v>#DIV/0!</v>
      </c>
      <c r="CP386" s="14" t="e">
        <f t="shared" si="423"/>
        <v>#DIV/0!</v>
      </c>
      <c r="CQ386" s="14" t="e">
        <f t="shared" si="423"/>
        <v>#DIV/0!</v>
      </c>
      <c r="CR386" s="14" t="e">
        <f t="shared" si="423"/>
        <v>#DIV/0!</v>
      </c>
      <c r="CS386" s="14" t="e">
        <f t="shared" si="423"/>
        <v>#DIV/0!</v>
      </c>
      <c r="CT386" s="14" t="e">
        <f t="shared" si="423"/>
        <v>#DIV/0!</v>
      </c>
      <c r="CU386" s="14" t="e">
        <f t="shared" si="423"/>
        <v>#DIV/0!</v>
      </c>
      <c r="CV386" s="14" t="e">
        <f t="shared" si="423"/>
        <v>#DIV/0!</v>
      </c>
      <c r="CW386" s="14" t="e">
        <f t="shared" si="423"/>
        <v>#DIV/0!</v>
      </c>
      <c r="CX386" s="14" t="e">
        <f t="shared" si="423"/>
        <v>#DIV/0!</v>
      </c>
      <c r="CY386" s="14" t="e">
        <f t="shared" si="423"/>
        <v>#DIV/0!</v>
      </c>
      <c r="CZ386" s="14" t="e">
        <f t="shared" si="423"/>
        <v>#DIV/0!</v>
      </c>
      <c r="DA386" s="14" t="e">
        <f t="shared" si="423"/>
        <v>#DIV/0!</v>
      </c>
      <c r="DB386" s="14" t="e">
        <f t="shared" si="423"/>
        <v>#DIV/0!</v>
      </c>
      <c r="DC386" s="14" t="e">
        <f t="shared" si="423"/>
        <v>#DIV/0!</v>
      </c>
      <c r="DD386" s="14" t="e">
        <f t="shared" ref="DD386:DS401" si="424">AQ386/$BM386</f>
        <v>#DIV/0!</v>
      </c>
      <c r="DE386" s="14" t="e">
        <f t="shared" si="424"/>
        <v>#DIV/0!</v>
      </c>
      <c r="DF386" s="14" t="e">
        <f t="shared" si="424"/>
        <v>#DIV/0!</v>
      </c>
      <c r="DG386" s="14" t="e">
        <f t="shared" si="424"/>
        <v>#DIV/0!</v>
      </c>
      <c r="DH386" s="14" t="e">
        <f t="shared" si="424"/>
        <v>#DIV/0!</v>
      </c>
      <c r="DI386" s="14" t="e">
        <f t="shared" si="424"/>
        <v>#DIV/0!</v>
      </c>
      <c r="DJ386" s="14" t="e">
        <f t="shared" si="424"/>
        <v>#DIV/0!</v>
      </c>
      <c r="DK386" s="14" t="e">
        <f t="shared" si="424"/>
        <v>#DIV/0!</v>
      </c>
      <c r="DL386" s="14" t="e">
        <f t="shared" si="424"/>
        <v>#DIV/0!</v>
      </c>
      <c r="DM386" s="14" t="e">
        <f t="shared" si="424"/>
        <v>#DIV/0!</v>
      </c>
      <c r="DN386" s="14" t="e">
        <f t="shared" si="424"/>
        <v>#DIV/0!</v>
      </c>
      <c r="DO386" s="14" t="e">
        <f t="shared" si="424"/>
        <v>#DIV/0!</v>
      </c>
      <c r="DP386" s="14" t="e">
        <f t="shared" si="424"/>
        <v>#DIV/0!</v>
      </c>
      <c r="DQ386" s="14" t="e">
        <f t="shared" si="424"/>
        <v>#DIV/0!</v>
      </c>
      <c r="DR386" s="14" t="e">
        <f t="shared" si="424"/>
        <v>#DIV/0!</v>
      </c>
      <c r="DS386" s="14" t="e">
        <f t="shared" si="424"/>
        <v>#DIV/0!</v>
      </c>
      <c r="DT386" s="14" t="e">
        <f t="shared" ref="DT386:DY428" si="425">BG386/$BM386</f>
        <v>#DIV/0!</v>
      </c>
      <c r="DU386" s="14" t="e">
        <f t="shared" si="425"/>
        <v>#DIV/0!</v>
      </c>
      <c r="DV386" s="14" t="e">
        <f t="shared" si="425"/>
        <v>#DIV/0!</v>
      </c>
      <c r="DW386" s="14" t="e">
        <f t="shared" si="425"/>
        <v>#DIV/0!</v>
      </c>
      <c r="DX386" s="14" t="e">
        <f t="shared" si="425"/>
        <v>#DIV/0!</v>
      </c>
      <c r="DY386" s="14" t="e">
        <f t="shared" si="425"/>
        <v>#DIV/0!</v>
      </c>
      <c r="DZ386" s="14" t="e">
        <f>SUM(BQ386:DY386)</f>
        <v>#DIV/0!</v>
      </c>
    </row>
    <row r="387" spans="1:130">
      <c r="A387" s="18">
        <v>1</v>
      </c>
      <c r="B387" s="15">
        <f t="shared" ref="B387:B406" si="426">B323</f>
        <v>7.6923076923076872E-2</v>
      </c>
      <c r="C387" s="18">
        <v>2001</v>
      </c>
      <c r="D387" s="25">
        <f>VLOOKUP($C$66,$D$3:$K$63,$A$73,0)*(B387-B386)</f>
        <v>0</v>
      </c>
      <c r="E387" s="25">
        <f>VLOOKUP($C$67,$D$3:$K$63,$A$73,0)*B386</f>
        <v>0</v>
      </c>
      <c r="F387" s="25"/>
      <c r="G387" s="25"/>
      <c r="H387" s="25"/>
      <c r="I387" s="25"/>
      <c r="J387" s="25"/>
      <c r="K387" s="25"/>
      <c r="L387" s="25"/>
      <c r="M387" s="25"/>
      <c r="N387" s="25"/>
      <c r="O387" s="25"/>
      <c r="P387" s="25"/>
      <c r="Q387" s="25"/>
      <c r="R387" s="25"/>
      <c r="S387" s="25"/>
      <c r="T387" s="25"/>
      <c r="U387" s="25"/>
      <c r="V387" s="25"/>
      <c r="W387" s="25"/>
      <c r="X387" s="25"/>
      <c r="Y387" s="25"/>
      <c r="Z387" s="25"/>
      <c r="AA387" s="25"/>
      <c r="AB387" s="25"/>
      <c r="AC387" s="25"/>
      <c r="AD387" s="25"/>
      <c r="AE387" s="25"/>
      <c r="AF387" s="25"/>
      <c r="AG387" s="25"/>
      <c r="AH387" s="25"/>
      <c r="AI387" s="25"/>
      <c r="AJ387" s="25"/>
      <c r="AK387" s="25"/>
      <c r="AL387" s="25"/>
      <c r="AM387" s="25"/>
      <c r="AN387" s="25"/>
      <c r="AO387" s="25"/>
      <c r="AP387" s="25"/>
      <c r="AQ387" s="25"/>
      <c r="AR387" s="25"/>
      <c r="AS387" s="25"/>
      <c r="AT387" s="25"/>
      <c r="AU387" s="25"/>
      <c r="AV387" s="25"/>
      <c r="AW387" s="25"/>
      <c r="AX387" s="25"/>
      <c r="AY387" s="25"/>
      <c r="AZ387" s="25"/>
      <c r="BA387" s="25"/>
      <c r="BB387" s="25"/>
      <c r="BC387" s="25"/>
      <c r="BD387" s="25"/>
      <c r="BE387" s="25"/>
      <c r="BF387" s="25"/>
      <c r="BG387" s="25"/>
      <c r="BH387" s="25"/>
      <c r="BI387" s="25"/>
      <c r="BJ387" s="25"/>
      <c r="BK387" s="25"/>
      <c r="BL387" s="25"/>
      <c r="BM387" s="21">
        <f t="shared" ref="BM387:BM446" si="427">SUM(D387:BL387)</f>
        <v>0</v>
      </c>
      <c r="BP387" s="18">
        <v>2001</v>
      </c>
      <c r="BQ387" s="14" t="e">
        <f t="shared" ref="BQ387:CF416" si="428">D387/$BM387</f>
        <v>#DIV/0!</v>
      </c>
      <c r="BR387" s="14" t="e">
        <f t="shared" si="421"/>
        <v>#DIV/0!</v>
      </c>
      <c r="BS387" s="14" t="e">
        <f t="shared" si="421"/>
        <v>#DIV/0!</v>
      </c>
      <c r="BT387" s="14" t="e">
        <f t="shared" si="421"/>
        <v>#DIV/0!</v>
      </c>
      <c r="BU387" s="14" t="e">
        <f t="shared" si="421"/>
        <v>#DIV/0!</v>
      </c>
      <c r="BV387" s="14" t="e">
        <f t="shared" si="421"/>
        <v>#DIV/0!</v>
      </c>
      <c r="BW387" s="14" t="e">
        <f t="shared" si="421"/>
        <v>#DIV/0!</v>
      </c>
      <c r="BX387" s="14" t="e">
        <f t="shared" si="421"/>
        <v>#DIV/0!</v>
      </c>
      <c r="BY387" s="14" t="e">
        <f t="shared" si="421"/>
        <v>#DIV/0!</v>
      </c>
      <c r="BZ387" s="14" t="e">
        <f t="shared" si="421"/>
        <v>#DIV/0!</v>
      </c>
      <c r="CA387" s="14" t="e">
        <f t="shared" si="421"/>
        <v>#DIV/0!</v>
      </c>
      <c r="CB387" s="14" t="e">
        <f t="shared" si="421"/>
        <v>#DIV/0!</v>
      </c>
      <c r="CC387" s="14" t="e">
        <f t="shared" si="421"/>
        <v>#DIV/0!</v>
      </c>
      <c r="CD387" s="14" t="e">
        <f t="shared" si="421"/>
        <v>#DIV/0!</v>
      </c>
      <c r="CE387" s="14" t="e">
        <f t="shared" si="421"/>
        <v>#DIV/0!</v>
      </c>
      <c r="CF387" s="14" t="e">
        <f t="shared" si="421"/>
        <v>#DIV/0!</v>
      </c>
      <c r="CG387" s="14" t="e">
        <f t="shared" si="421"/>
        <v>#DIV/0!</v>
      </c>
      <c r="CH387" s="14" t="e">
        <f t="shared" si="422"/>
        <v>#DIV/0!</v>
      </c>
      <c r="CI387" s="14" t="e">
        <f t="shared" si="422"/>
        <v>#DIV/0!</v>
      </c>
      <c r="CJ387" s="14" t="e">
        <f t="shared" si="422"/>
        <v>#DIV/0!</v>
      </c>
      <c r="CK387" s="14" t="e">
        <f t="shared" si="422"/>
        <v>#DIV/0!</v>
      </c>
      <c r="CL387" s="14" t="e">
        <f t="shared" si="422"/>
        <v>#DIV/0!</v>
      </c>
      <c r="CM387" s="14" t="e">
        <f t="shared" si="422"/>
        <v>#DIV/0!</v>
      </c>
      <c r="CN387" s="14" t="e">
        <f t="shared" si="423"/>
        <v>#DIV/0!</v>
      </c>
      <c r="CO387" s="14" t="e">
        <f t="shared" si="423"/>
        <v>#DIV/0!</v>
      </c>
      <c r="CP387" s="14" t="e">
        <f t="shared" si="423"/>
        <v>#DIV/0!</v>
      </c>
      <c r="CQ387" s="14" t="e">
        <f t="shared" si="423"/>
        <v>#DIV/0!</v>
      </c>
      <c r="CR387" s="14" t="e">
        <f t="shared" si="423"/>
        <v>#DIV/0!</v>
      </c>
      <c r="CS387" s="14" t="e">
        <f t="shared" si="423"/>
        <v>#DIV/0!</v>
      </c>
      <c r="CT387" s="14" t="e">
        <f t="shared" si="423"/>
        <v>#DIV/0!</v>
      </c>
      <c r="CU387" s="14" t="e">
        <f t="shared" si="423"/>
        <v>#DIV/0!</v>
      </c>
      <c r="CV387" s="14" t="e">
        <f t="shared" si="423"/>
        <v>#DIV/0!</v>
      </c>
      <c r="CW387" s="14" t="e">
        <f t="shared" si="423"/>
        <v>#DIV/0!</v>
      </c>
      <c r="CX387" s="14" t="e">
        <f t="shared" si="423"/>
        <v>#DIV/0!</v>
      </c>
      <c r="CY387" s="14" t="e">
        <f t="shared" si="423"/>
        <v>#DIV/0!</v>
      </c>
      <c r="CZ387" s="14" t="e">
        <f t="shared" si="423"/>
        <v>#DIV/0!</v>
      </c>
      <c r="DA387" s="14" t="e">
        <f t="shared" si="423"/>
        <v>#DIV/0!</v>
      </c>
      <c r="DB387" s="14" t="e">
        <f t="shared" si="423"/>
        <v>#DIV/0!</v>
      </c>
      <c r="DC387" s="14" t="e">
        <f t="shared" si="423"/>
        <v>#DIV/0!</v>
      </c>
      <c r="DD387" s="14" t="e">
        <f t="shared" si="424"/>
        <v>#DIV/0!</v>
      </c>
      <c r="DE387" s="14" t="e">
        <f t="shared" si="424"/>
        <v>#DIV/0!</v>
      </c>
      <c r="DF387" s="14" t="e">
        <f t="shared" si="424"/>
        <v>#DIV/0!</v>
      </c>
      <c r="DG387" s="14" t="e">
        <f t="shared" si="424"/>
        <v>#DIV/0!</v>
      </c>
      <c r="DH387" s="14" t="e">
        <f t="shared" si="424"/>
        <v>#DIV/0!</v>
      </c>
      <c r="DI387" s="14" t="e">
        <f t="shared" si="424"/>
        <v>#DIV/0!</v>
      </c>
      <c r="DJ387" s="14" t="e">
        <f t="shared" si="424"/>
        <v>#DIV/0!</v>
      </c>
      <c r="DK387" s="14" t="e">
        <f t="shared" si="424"/>
        <v>#DIV/0!</v>
      </c>
      <c r="DL387" s="14" t="e">
        <f t="shared" si="424"/>
        <v>#DIV/0!</v>
      </c>
      <c r="DM387" s="14" t="e">
        <f t="shared" si="424"/>
        <v>#DIV/0!</v>
      </c>
      <c r="DN387" s="14" t="e">
        <f t="shared" si="424"/>
        <v>#DIV/0!</v>
      </c>
      <c r="DO387" s="14" t="e">
        <f t="shared" si="424"/>
        <v>#DIV/0!</v>
      </c>
      <c r="DP387" s="14" t="e">
        <f t="shared" si="424"/>
        <v>#DIV/0!</v>
      </c>
      <c r="DQ387" s="14" t="e">
        <f t="shared" si="424"/>
        <v>#DIV/0!</v>
      </c>
      <c r="DR387" s="14" t="e">
        <f t="shared" si="424"/>
        <v>#DIV/0!</v>
      </c>
      <c r="DS387" s="14" t="e">
        <f t="shared" si="424"/>
        <v>#DIV/0!</v>
      </c>
      <c r="DT387" s="14" t="e">
        <f t="shared" si="425"/>
        <v>#DIV/0!</v>
      </c>
      <c r="DU387" s="14" t="e">
        <f t="shared" si="425"/>
        <v>#DIV/0!</v>
      </c>
      <c r="DV387" s="14" t="e">
        <f t="shared" si="425"/>
        <v>#DIV/0!</v>
      </c>
      <c r="DW387" s="14" t="e">
        <f t="shared" si="425"/>
        <v>#DIV/0!</v>
      </c>
      <c r="DX387" s="14" t="e">
        <f t="shared" si="425"/>
        <v>#DIV/0!</v>
      </c>
      <c r="DY387" s="14" t="e">
        <f t="shared" si="425"/>
        <v>#DIV/0!</v>
      </c>
      <c r="DZ387" s="14" t="e">
        <f t="shared" ref="DZ387:DZ424" si="429">SUM(BQ387:DY387)</f>
        <v>#DIV/0!</v>
      </c>
    </row>
    <row r="388" spans="1:130">
      <c r="A388" s="18">
        <v>2</v>
      </c>
      <c r="B388" s="15">
        <f t="shared" si="426"/>
        <v>0.15384615384615374</v>
      </c>
      <c r="C388" s="18">
        <v>2002</v>
      </c>
      <c r="D388" s="25">
        <f t="shared" ref="D388:D406" si="430">VLOOKUP($C$66,$D$3:$K$63,$A$73,0)*(B388-B387)</f>
        <v>0</v>
      </c>
      <c r="E388" s="25">
        <f>VLOOKUP($C$67,$D$3:$K$63,$A$73,0)*(B387-B386)</f>
        <v>0</v>
      </c>
      <c r="F388" s="25">
        <f>VLOOKUP($C$68,$D$3:$K$63,$A$73,0)*B386</f>
        <v>0</v>
      </c>
      <c r="G388" s="25"/>
      <c r="H388" s="25"/>
      <c r="I388" s="25"/>
      <c r="J388" s="25"/>
      <c r="K388" s="25"/>
      <c r="L388" s="25"/>
      <c r="M388" s="25"/>
      <c r="N388" s="25"/>
      <c r="O388" s="25"/>
      <c r="P388" s="25"/>
      <c r="Q388" s="25"/>
      <c r="R388" s="25"/>
      <c r="S388" s="25"/>
      <c r="T388" s="25"/>
      <c r="U388" s="25"/>
      <c r="V388" s="25"/>
      <c r="W388" s="25"/>
      <c r="X388" s="25"/>
      <c r="Y388" s="25"/>
      <c r="Z388" s="25"/>
      <c r="AA388" s="25"/>
      <c r="AB388" s="25"/>
      <c r="AC388" s="25"/>
      <c r="AD388" s="25"/>
      <c r="AE388" s="25"/>
      <c r="AF388" s="25"/>
      <c r="AG388" s="25"/>
      <c r="AH388" s="25"/>
      <c r="AI388" s="25"/>
      <c r="AJ388" s="25"/>
      <c r="AK388" s="25"/>
      <c r="AL388" s="25"/>
      <c r="AM388" s="25"/>
      <c r="AN388" s="25"/>
      <c r="AO388" s="25"/>
      <c r="AP388" s="25"/>
      <c r="AQ388" s="25"/>
      <c r="AR388" s="25"/>
      <c r="AS388" s="25"/>
      <c r="AT388" s="25"/>
      <c r="AU388" s="25"/>
      <c r="AV388" s="25"/>
      <c r="AW388" s="25"/>
      <c r="AX388" s="25"/>
      <c r="AY388" s="25"/>
      <c r="AZ388" s="25"/>
      <c r="BA388" s="25"/>
      <c r="BB388" s="25"/>
      <c r="BC388" s="25"/>
      <c r="BD388" s="25"/>
      <c r="BE388" s="25"/>
      <c r="BF388" s="25"/>
      <c r="BG388" s="25"/>
      <c r="BH388" s="25"/>
      <c r="BI388" s="25"/>
      <c r="BJ388" s="25"/>
      <c r="BK388" s="25"/>
      <c r="BL388" s="25"/>
      <c r="BM388" s="21">
        <f t="shared" si="427"/>
        <v>0</v>
      </c>
      <c r="BP388" s="18">
        <v>2002</v>
      </c>
      <c r="BQ388" s="14" t="e">
        <f t="shared" si="428"/>
        <v>#DIV/0!</v>
      </c>
      <c r="BR388" s="14" t="e">
        <f t="shared" si="421"/>
        <v>#DIV/0!</v>
      </c>
      <c r="BS388" s="14" t="e">
        <f t="shared" si="421"/>
        <v>#DIV/0!</v>
      </c>
      <c r="BT388" s="14" t="e">
        <f t="shared" si="421"/>
        <v>#DIV/0!</v>
      </c>
      <c r="BU388" s="14" t="e">
        <f t="shared" si="421"/>
        <v>#DIV/0!</v>
      </c>
      <c r="BV388" s="14" t="e">
        <f t="shared" si="421"/>
        <v>#DIV/0!</v>
      </c>
      <c r="BW388" s="14" t="e">
        <f t="shared" si="421"/>
        <v>#DIV/0!</v>
      </c>
      <c r="BX388" s="14" t="e">
        <f t="shared" si="421"/>
        <v>#DIV/0!</v>
      </c>
      <c r="BY388" s="14" t="e">
        <f t="shared" si="421"/>
        <v>#DIV/0!</v>
      </c>
      <c r="BZ388" s="14" t="e">
        <f t="shared" si="421"/>
        <v>#DIV/0!</v>
      </c>
      <c r="CA388" s="14" t="e">
        <f t="shared" si="421"/>
        <v>#DIV/0!</v>
      </c>
      <c r="CB388" s="14" t="e">
        <f t="shared" si="421"/>
        <v>#DIV/0!</v>
      </c>
      <c r="CC388" s="14" t="e">
        <f t="shared" si="421"/>
        <v>#DIV/0!</v>
      </c>
      <c r="CD388" s="14" t="e">
        <f t="shared" si="421"/>
        <v>#DIV/0!</v>
      </c>
      <c r="CE388" s="14" t="e">
        <f t="shared" si="421"/>
        <v>#DIV/0!</v>
      </c>
      <c r="CF388" s="14" t="e">
        <f t="shared" si="421"/>
        <v>#DIV/0!</v>
      </c>
      <c r="CG388" s="14" t="e">
        <f t="shared" si="421"/>
        <v>#DIV/0!</v>
      </c>
      <c r="CH388" s="14" t="e">
        <f t="shared" si="422"/>
        <v>#DIV/0!</v>
      </c>
      <c r="CI388" s="14" t="e">
        <f t="shared" si="422"/>
        <v>#DIV/0!</v>
      </c>
      <c r="CJ388" s="14" t="e">
        <f t="shared" si="422"/>
        <v>#DIV/0!</v>
      </c>
      <c r="CK388" s="14" t="e">
        <f t="shared" si="422"/>
        <v>#DIV/0!</v>
      </c>
      <c r="CL388" s="14" t="e">
        <f t="shared" si="422"/>
        <v>#DIV/0!</v>
      </c>
      <c r="CM388" s="14" t="e">
        <f t="shared" si="422"/>
        <v>#DIV/0!</v>
      </c>
      <c r="CN388" s="14" t="e">
        <f t="shared" si="423"/>
        <v>#DIV/0!</v>
      </c>
      <c r="CO388" s="14" t="e">
        <f t="shared" si="423"/>
        <v>#DIV/0!</v>
      </c>
      <c r="CP388" s="14" t="e">
        <f t="shared" si="423"/>
        <v>#DIV/0!</v>
      </c>
      <c r="CQ388" s="14" t="e">
        <f t="shared" si="423"/>
        <v>#DIV/0!</v>
      </c>
      <c r="CR388" s="14" t="e">
        <f t="shared" si="423"/>
        <v>#DIV/0!</v>
      </c>
      <c r="CS388" s="14" t="e">
        <f t="shared" si="423"/>
        <v>#DIV/0!</v>
      </c>
      <c r="CT388" s="14" t="e">
        <f t="shared" si="423"/>
        <v>#DIV/0!</v>
      </c>
      <c r="CU388" s="14" t="e">
        <f t="shared" si="423"/>
        <v>#DIV/0!</v>
      </c>
      <c r="CV388" s="14" t="e">
        <f t="shared" si="423"/>
        <v>#DIV/0!</v>
      </c>
      <c r="CW388" s="14" t="e">
        <f t="shared" si="423"/>
        <v>#DIV/0!</v>
      </c>
      <c r="CX388" s="14" t="e">
        <f t="shared" si="423"/>
        <v>#DIV/0!</v>
      </c>
      <c r="CY388" s="14" t="e">
        <f t="shared" si="423"/>
        <v>#DIV/0!</v>
      </c>
      <c r="CZ388" s="14" t="e">
        <f t="shared" si="423"/>
        <v>#DIV/0!</v>
      </c>
      <c r="DA388" s="14" t="e">
        <f t="shared" si="423"/>
        <v>#DIV/0!</v>
      </c>
      <c r="DB388" s="14" t="e">
        <f t="shared" si="423"/>
        <v>#DIV/0!</v>
      </c>
      <c r="DC388" s="14" t="e">
        <f t="shared" si="423"/>
        <v>#DIV/0!</v>
      </c>
      <c r="DD388" s="14" t="e">
        <f t="shared" si="424"/>
        <v>#DIV/0!</v>
      </c>
      <c r="DE388" s="14" t="e">
        <f t="shared" si="424"/>
        <v>#DIV/0!</v>
      </c>
      <c r="DF388" s="14" t="e">
        <f t="shared" si="424"/>
        <v>#DIV/0!</v>
      </c>
      <c r="DG388" s="14" t="e">
        <f t="shared" si="424"/>
        <v>#DIV/0!</v>
      </c>
      <c r="DH388" s="14" t="e">
        <f t="shared" si="424"/>
        <v>#DIV/0!</v>
      </c>
      <c r="DI388" s="14" t="e">
        <f t="shared" si="424"/>
        <v>#DIV/0!</v>
      </c>
      <c r="DJ388" s="14" t="e">
        <f t="shared" si="424"/>
        <v>#DIV/0!</v>
      </c>
      <c r="DK388" s="14" t="e">
        <f t="shared" si="424"/>
        <v>#DIV/0!</v>
      </c>
      <c r="DL388" s="14" t="e">
        <f t="shared" si="424"/>
        <v>#DIV/0!</v>
      </c>
      <c r="DM388" s="14" t="e">
        <f t="shared" si="424"/>
        <v>#DIV/0!</v>
      </c>
      <c r="DN388" s="14" t="e">
        <f t="shared" si="424"/>
        <v>#DIV/0!</v>
      </c>
      <c r="DO388" s="14" t="e">
        <f t="shared" si="424"/>
        <v>#DIV/0!</v>
      </c>
      <c r="DP388" s="14" t="e">
        <f t="shared" si="424"/>
        <v>#DIV/0!</v>
      </c>
      <c r="DQ388" s="14" t="e">
        <f t="shared" si="424"/>
        <v>#DIV/0!</v>
      </c>
      <c r="DR388" s="14" t="e">
        <f t="shared" si="424"/>
        <v>#DIV/0!</v>
      </c>
      <c r="DS388" s="14" t="e">
        <f t="shared" si="424"/>
        <v>#DIV/0!</v>
      </c>
      <c r="DT388" s="14" t="e">
        <f t="shared" si="425"/>
        <v>#DIV/0!</v>
      </c>
      <c r="DU388" s="14" t="e">
        <f t="shared" si="425"/>
        <v>#DIV/0!</v>
      </c>
      <c r="DV388" s="14" t="e">
        <f t="shared" si="425"/>
        <v>#DIV/0!</v>
      </c>
      <c r="DW388" s="14" t="e">
        <f t="shared" si="425"/>
        <v>#DIV/0!</v>
      </c>
      <c r="DX388" s="14" t="e">
        <f t="shared" si="425"/>
        <v>#DIV/0!</v>
      </c>
      <c r="DY388" s="14" t="e">
        <f t="shared" si="425"/>
        <v>#DIV/0!</v>
      </c>
      <c r="DZ388" s="14" t="e">
        <f t="shared" si="429"/>
        <v>#DIV/0!</v>
      </c>
    </row>
    <row r="389" spans="1:130">
      <c r="A389" s="18">
        <v>3</v>
      </c>
      <c r="B389" s="15">
        <f t="shared" si="426"/>
        <v>0.23076923076923062</v>
      </c>
      <c r="C389" s="18">
        <v>2003</v>
      </c>
      <c r="D389" s="25">
        <f t="shared" si="430"/>
        <v>0</v>
      </c>
      <c r="E389" s="25">
        <f t="shared" ref="E389:E407" si="431">VLOOKUP($C$67,$D$3:$K$63,$A$73,0)*(B388-B387)</f>
        <v>0</v>
      </c>
      <c r="F389" s="25">
        <f>VLOOKUP($C$68,$D$3:$K$63,$A$73,0)*(B387-B386)</f>
        <v>0</v>
      </c>
      <c r="G389" s="25">
        <f>VLOOKUP($C$69,$D$3:$K$63,$A$73,0)*B386</f>
        <v>0</v>
      </c>
      <c r="H389" s="25"/>
      <c r="I389" s="25"/>
      <c r="J389" s="25"/>
      <c r="K389" s="25"/>
      <c r="L389" s="25"/>
      <c r="M389" s="25"/>
      <c r="N389" s="25"/>
      <c r="O389" s="25"/>
      <c r="P389" s="25"/>
      <c r="Q389" s="25"/>
      <c r="R389" s="25"/>
      <c r="S389" s="25"/>
      <c r="T389" s="25"/>
      <c r="U389" s="25"/>
      <c r="V389" s="25"/>
      <c r="W389" s="25"/>
      <c r="X389" s="25"/>
      <c r="Y389" s="25"/>
      <c r="Z389" s="25"/>
      <c r="AA389" s="25"/>
      <c r="AB389" s="25"/>
      <c r="AC389" s="25"/>
      <c r="AD389" s="25"/>
      <c r="AE389" s="25"/>
      <c r="AF389" s="25"/>
      <c r="AG389" s="25"/>
      <c r="AH389" s="25"/>
      <c r="AI389" s="25"/>
      <c r="AJ389" s="25"/>
      <c r="AK389" s="25"/>
      <c r="AL389" s="25"/>
      <c r="AM389" s="25"/>
      <c r="AN389" s="25"/>
      <c r="AO389" s="25"/>
      <c r="AP389" s="25"/>
      <c r="AQ389" s="25"/>
      <c r="AR389" s="25"/>
      <c r="AS389" s="25"/>
      <c r="AT389" s="25"/>
      <c r="AU389" s="25"/>
      <c r="AV389" s="25"/>
      <c r="AW389" s="25"/>
      <c r="AX389" s="25"/>
      <c r="AY389" s="25"/>
      <c r="AZ389" s="25"/>
      <c r="BA389" s="25"/>
      <c r="BB389" s="25"/>
      <c r="BC389" s="25"/>
      <c r="BD389" s="25"/>
      <c r="BE389" s="25"/>
      <c r="BF389" s="25"/>
      <c r="BG389" s="25"/>
      <c r="BH389" s="25"/>
      <c r="BI389" s="25"/>
      <c r="BJ389" s="25"/>
      <c r="BK389" s="25"/>
      <c r="BL389" s="25"/>
      <c r="BM389" s="21">
        <f t="shared" si="427"/>
        <v>0</v>
      </c>
      <c r="BP389" s="18">
        <v>2003</v>
      </c>
      <c r="BQ389" s="14" t="e">
        <f t="shared" si="428"/>
        <v>#DIV/0!</v>
      </c>
      <c r="BR389" s="14" t="e">
        <f t="shared" si="421"/>
        <v>#DIV/0!</v>
      </c>
      <c r="BS389" s="14" t="e">
        <f t="shared" si="421"/>
        <v>#DIV/0!</v>
      </c>
      <c r="BT389" s="14" t="e">
        <f t="shared" si="421"/>
        <v>#DIV/0!</v>
      </c>
      <c r="BU389" s="14" t="e">
        <f t="shared" si="421"/>
        <v>#DIV/0!</v>
      </c>
      <c r="BV389" s="14" t="e">
        <f t="shared" si="421"/>
        <v>#DIV/0!</v>
      </c>
      <c r="BW389" s="14" t="e">
        <f t="shared" si="421"/>
        <v>#DIV/0!</v>
      </c>
      <c r="BX389" s="14" t="e">
        <f t="shared" si="421"/>
        <v>#DIV/0!</v>
      </c>
      <c r="BY389" s="14" t="e">
        <f t="shared" si="421"/>
        <v>#DIV/0!</v>
      </c>
      <c r="BZ389" s="14" t="e">
        <f t="shared" si="421"/>
        <v>#DIV/0!</v>
      </c>
      <c r="CA389" s="14" t="e">
        <f t="shared" si="421"/>
        <v>#DIV/0!</v>
      </c>
      <c r="CB389" s="14" t="e">
        <f t="shared" si="421"/>
        <v>#DIV/0!</v>
      </c>
      <c r="CC389" s="14" t="e">
        <f t="shared" si="421"/>
        <v>#DIV/0!</v>
      </c>
      <c r="CD389" s="14" t="e">
        <f t="shared" si="421"/>
        <v>#DIV/0!</v>
      </c>
      <c r="CE389" s="14" t="e">
        <f t="shared" si="421"/>
        <v>#DIV/0!</v>
      </c>
      <c r="CF389" s="14" t="e">
        <f t="shared" si="421"/>
        <v>#DIV/0!</v>
      </c>
      <c r="CG389" s="14" t="e">
        <f t="shared" si="421"/>
        <v>#DIV/0!</v>
      </c>
      <c r="CH389" s="14" t="e">
        <f t="shared" si="422"/>
        <v>#DIV/0!</v>
      </c>
      <c r="CI389" s="14" t="e">
        <f t="shared" si="422"/>
        <v>#DIV/0!</v>
      </c>
      <c r="CJ389" s="14" t="e">
        <f t="shared" si="422"/>
        <v>#DIV/0!</v>
      </c>
      <c r="CK389" s="14" t="e">
        <f t="shared" si="422"/>
        <v>#DIV/0!</v>
      </c>
      <c r="CL389" s="14" t="e">
        <f t="shared" si="422"/>
        <v>#DIV/0!</v>
      </c>
      <c r="CM389" s="14" t="e">
        <f t="shared" si="422"/>
        <v>#DIV/0!</v>
      </c>
      <c r="CN389" s="14" t="e">
        <f t="shared" si="423"/>
        <v>#DIV/0!</v>
      </c>
      <c r="CO389" s="14" t="e">
        <f t="shared" si="423"/>
        <v>#DIV/0!</v>
      </c>
      <c r="CP389" s="14" t="e">
        <f t="shared" si="423"/>
        <v>#DIV/0!</v>
      </c>
      <c r="CQ389" s="14" t="e">
        <f t="shared" si="423"/>
        <v>#DIV/0!</v>
      </c>
      <c r="CR389" s="14" t="e">
        <f t="shared" si="423"/>
        <v>#DIV/0!</v>
      </c>
      <c r="CS389" s="14" t="e">
        <f t="shared" si="423"/>
        <v>#DIV/0!</v>
      </c>
      <c r="CT389" s="14" t="e">
        <f t="shared" si="423"/>
        <v>#DIV/0!</v>
      </c>
      <c r="CU389" s="14" t="e">
        <f t="shared" si="423"/>
        <v>#DIV/0!</v>
      </c>
      <c r="CV389" s="14" t="e">
        <f t="shared" si="423"/>
        <v>#DIV/0!</v>
      </c>
      <c r="CW389" s="14" t="e">
        <f t="shared" si="423"/>
        <v>#DIV/0!</v>
      </c>
      <c r="CX389" s="14" t="e">
        <f t="shared" si="423"/>
        <v>#DIV/0!</v>
      </c>
      <c r="CY389" s="14" t="e">
        <f t="shared" si="423"/>
        <v>#DIV/0!</v>
      </c>
      <c r="CZ389" s="14" t="e">
        <f t="shared" si="423"/>
        <v>#DIV/0!</v>
      </c>
      <c r="DA389" s="14" t="e">
        <f t="shared" si="423"/>
        <v>#DIV/0!</v>
      </c>
      <c r="DB389" s="14" t="e">
        <f t="shared" si="423"/>
        <v>#DIV/0!</v>
      </c>
      <c r="DC389" s="14" t="e">
        <f t="shared" si="423"/>
        <v>#DIV/0!</v>
      </c>
      <c r="DD389" s="14" t="e">
        <f t="shared" si="424"/>
        <v>#DIV/0!</v>
      </c>
      <c r="DE389" s="14" t="e">
        <f t="shared" si="424"/>
        <v>#DIV/0!</v>
      </c>
      <c r="DF389" s="14" t="e">
        <f t="shared" si="424"/>
        <v>#DIV/0!</v>
      </c>
      <c r="DG389" s="14" t="e">
        <f t="shared" si="424"/>
        <v>#DIV/0!</v>
      </c>
      <c r="DH389" s="14" t="e">
        <f t="shared" si="424"/>
        <v>#DIV/0!</v>
      </c>
      <c r="DI389" s="14" t="e">
        <f t="shared" si="424"/>
        <v>#DIV/0!</v>
      </c>
      <c r="DJ389" s="14" t="e">
        <f t="shared" si="424"/>
        <v>#DIV/0!</v>
      </c>
      <c r="DK389" s="14" t="e">
        <f t="shared" si="424"/>
        <v>#DIV/0!</v>
      </c>
      <c r="DL389" s="14" t="e">
        <f t="shared" si="424"/>
        <v>#DIV/0!</v>
      </c>
      <c r="DM389" s="14" t="e">
        <f t="shared" si="424"/>
        <v>#DIV/0!</v>
      </c>
      <c r="DN389" s="14" t="e">
        <f t="shared" si="424"/>
        <v>#DIV/0!</v>
      </c>
      <c r="DO389" s="14" t="e">
        <f t="shared" si="424"/>
        <v>#DIV/0!</v>
      </c>
      <c r="DP389" s="14" t="e">
        <f t="shared" si="424"/>
        <v>#DIV/0!</v>
      </c>
      <c r="DQ389" s="14" t="e">
        <f t="shared" si="424"/>
        <v>#DIV/0!</v>
      </c>
      <c r="DR389" s="14" t="e">
        <f t="shared" si="424"/>
        <v>#DIV/0!</v>
      </c>
      <c r="DS389" s="14" t="e">
        <f t="shared" si="424"/>
        <v>#DIV/0!</v>
      </c>
      <c r="DT389" s="14" t="e">
        <f t="shared" si="425"/>
        <v>#DIV/0!</v>
      </c>
      <c r="DU389" s="14" t="e">
        <f t="shared" si="425"/>
        <v>#DIV/0!</v>
      </c>
      <c r="DV389" s="14" t="e">
        <f t="shared" si="425"/>
        <v>#DIV/0!</v>
      </c>
      <c r="DW389" s="14" t="e">
        <f t="shared" si="425"/>
        <v>#DIV/0!</v>
      </c>
      <c r="DX389" s="14" t="e">
        <f t="shared" si="425"/>
        <v>#DIV/0!</v>
      </c>
      <c r="DY389" s="14" t="e">
        <f t="shared" si="425"/>
        <v>#DIV/0!</v>
      </c>
      <c r="DZ389" s="14" t="e">
        <f t="shared" si="429"/>
        <v>#DIV/0!</v>
      </c>
    </row>
    <row r="390" spans="1:130">
      <c r="A390" s="18">
        <v>4</v>
      </c>
      <c r="B390" s="15">
        <f t="shared" si="426"/>
        <v>0.30769230769230749</v>
      </c>
      <c r="C390" s="18">
        <v>2004</v>
      </c>
      <c r="D390" s="25">
        <f t="shared" si="430"/>
        <v>0</v>
      </c>
      <c r="E390" s="25">
        <f t="shared" si="431"/>
        <v>0</v>
      </c>
      <c r="F390" s="25">
        <f t="shared" ref="F390:F408" si="432">VLOOKUP($C$68,$D$3:$K$63,$A$73,0)*(B388-B387)</f>
        <v>0</v>
      </c>
      <c r="G390" s="25">
        <f>VLOOKUP($C$69,$D$3:$K$63,$A$73,0)*(B387-B386)</f>
        <v>0</v>
      </c>
      <c r="H390" s="25">
        <f>VLOOKUP($C$70,$D$3:$K$63,$A$73,0)*B386</f>
        <v>0</v>
      </c>
      <c r="I390" s="25"/>
      <c r="J390" s="25"/>
      <c r="K390" s="25"/>
      <c r="L390" s="25"/>
      <c r="M390" s="25"/>
      <c r="N390" s="25"/>
      <c r="O390" s="25"/>
      <c r="P390" s="25"/>
      <c r="Q390" s="25"/>
      <c r="R390" s="25"/>
      <c r="S390" s="25"/>
      <c r="T390" s="25"/>
      <c r="U390" s="25"/>
      <c r="V390" s="25"/>
      <c r="W390" s="25"/>
      <c r="X390" s="25"/>
      <c r="Y390" s="25"/>
      <c r="Z390" s="25"/>
      <c r="AA390" s="25"/>
      <c r="AB390" s="25"/>
      <c r="AC390" s="25"/>
      <c r="AD390" s="25"/>
      <c r="AE390" s="25"/>
      <c r="AF390" s="25"/>
      <c r="AG390" s="25"/>
      <c r="AH390" s="25"/>
      <c r="AI390" s="25"/>
      <c r="AJ390" s="25"/>
      <c r="AK390" s="25"/>
      <c r="AL390" s="25"/>
      <c r="AM390" s="25"/>
      <c r="AN390" s="25"/>
      <c r="AO390" s="25"/>
      <c r="AP390" s="25"/>
      <c r="AQ390" s="25"/>
      <c r="AR390" s="25"/>
      <c r="AS390" s="25"/>
      <c r="AT390" s="25"/>
      <c r="AU390" s="25"/>
      <c r="AV390" s="25"/>
      <c r="AW390" s="25"/>
      <c r="AX390" s="25"/>
      <c r="AY390" s="25"/>
      <c r="AZ390" s="25"/>
      <c r="BA390" s="25"/>
      <c r="BB390" s="25"/>
      <c r="BC390" s="25"/>
      <c r="BD390" s="25"/>
      <c r="BE390" s="25"/>
      <c r="BF390" s="25"/>
      <c r="BG390" s="25"/>
      <c r="BH390" s="25"/>
      <c r="BI390" s="25"/>
      <c r="BJ390" s="25"/>
      <c r="BK390" s="25"/>
      <c r="BL390" s="25"/>
      <c r="BM390" s="21">
        <f t="shared" si="427"/>
        <v>0</v>
      </c>
      <c r="BP390" s="18">
        <v>2004</v>
      </c>
      <c r="BQ390" s="14" t="e">
        <f t="shared" si="428"/>
        <v>#DIV/0!</v>
      </c>
      <c r="BR390" s="14" t="e">
        <f t="shared" si="421"/>
        <v>#DIV/0!</v>
      </c>
      <c r="BS390" s="14" t="e">
        <f t="shared" si="421"/>
        <v>#DIV/0!</v>
      </c>
      <c r="BT390" s="14" t="e">
        <f t="shared" si="421"/>
        <v>#DIV/0!</v>
      </c>
      <c r="BU390" s="14" t="e">
        <f t="shared" si="421"/>
        <v>#DIV/0!</v>
      </c>
      <c r="BV390" s="14" t="e">
        <f t="shared" si="421"/>
        <v>#DIV/0!</v>
      </c>
      <c r="BW390" s="14" t="e">
        <f t="shared" si="421"/>
        <v>#DIV/0!</v>
      </c>
      <c r="BX390" s="14" t="e">
        <f t="shared" si="421"/>
        <v>#DIV/0!</v>
      </c>
      <c r="BY390" s="14" t="e">
        <f t="shared" si="421"/>
        <v>#DIV/0!</v>
      </c>
      <c r="BZ390" s="14" t="e">
        <f t="shared" si="421"/>
        <v>#DIV/0!</v>
      </c>
      <c r="CA390" s="14" t="e">
        <f t="shared" si="421"/>
        <v>#DIV/0!</v>
      </c>
      <c r="CB390" s="14" t="e">
        <f t="shared" si="421"/>
        <v>#DIV/0!</v>
      </c>
      <c r="CC390" s="14" t="e">
        <f t="shared" si="421"/>
        <v>#DIV/0!</v>
      </c>
      <c r="CD390" s="14" t="e">
        <f t="shared" si="421"/>
        <v>#DIV/0!</v>
      </c>
      <c r="CE390" s="14" t="e">
        <f t="shared" si="421"/>
        <v>#DIV/0!</v>
      </c>
      <c r="CF390" s="14" t="e">
        <f t="shared" si="421"/>
        <v>#DIV/0!</v>
      </c>
      <c r="CG390" s="14" t="e">
        <f t="shared" si="421"/>
        <v>#DIV/0!</v>
      </c>
      <c r="CH390" s="14" t="e">
        <f t="shared" si="422"/>
        <v>#DIV/0!</v>
      </c>
      <c r="CI390" s="14" t="e">
        <f t="shared" si="422"/>
        <v>#DIV/0!</v>
      </c>
      <c r="CJ390" s="14" t="e">
        <f t="shared" si="422"/>
        <v>#DIV/0!</v>
      </c>
      <c r="CK390" s="14" t="e">
        <f t="shared" si="422"/>
        <v>#DIV/0!</v>
      </c>
      <c r="CL390" s="14" t="e">
        <f t="shared" si="422"/>
        <v>#DIV/0!</v>
      </c>
      <c r="CM390" s="14" t="e">
        <f t="shared" si="422"/>
        <v>#DIV/0!</v>
      </c>
      <c r="CN390" s="14" t="e">
        <f t="shared" si="423"/>
        <v>#DIV/0!</v>
      </c>
      <c r="CO390" s="14" t="e">
        <f t="shared" si="423"/>
        <v>#DIV/0!</v>
      </c>
      <c r="CP390" s="14" t="e">
        <f t="shared" si="423"/>
        <v>#DIV/0!</v>
      </c>
      <c r="CQ390" s="14" t="e">
        <f t="shared" si="423"/>
        <v>#DIV/0!</v>
      </c>
      <c r="CR390" s="14" t="e">
        <f t="shared" si="423"/>
        <v>#DIV/0!</v>
      </c>
      <c r="CS390" s="14" t="e">
        <f t="shared" si="423"/>
        <v>#DIV/0!</v>
      </c>
      <c r="CT390" s="14" t="e">
        <f t="shared" si="423"/>
        <v>#DIV/0!</v>
      </c>
      <c r="CU390" s="14" t="e">
        <f t="shared" si="423"/>
        <v>#DIV/0!</v>
      </c>
      <c r="CV390" s="14" t="e">
        <f t="shared" si="423"/>
        <v>#DIV/0!</v>
      </c>
      <c r="CW390" s="14" t="e">
        <f t="shared" si="423"/>
        <v>#DIV/0!</v>
      </c>
      <c r="CX390" s="14" t="e">
        <f t="shared" si="423"/>
        <v>#DIV/0!</v>
      </c>
      <c r="CY390" s="14" t="e">
        <f t="shared" si="423"/>
        <v>#DIV/0!</v>
      </c>
      <c r="CZ390" s="14" t="e">
        <f t="shared" si="423"/>
        <v>#DIV/0!</v>
      </c>
      <c r="DA390" s="14" t="e">
        <f t="shared" si="423"/>
        <v>#DIV/0!</v>
      </c>
      <c r="DB390" s="14" t="e">
        <f t="shared" si="423"/>
        <v>#DIV/0!</v>
      </c>
      <c r="DC390" s="14" t="e">
        <f t="shared" si="423"/>
        <v>#DIV/0!</v>
      </c>
      <c r="DD390" s="14" t="e">
        <f t="shared" si="424"/>
        <v>#DIV/0!</v>
      </c>
      <c r="DE390" s="14" t="e">
        <f t="shared" si="424"/>
        <v>#DIV/0!</v>
      </c>
      <c r="DF390" s="14" t="e">
        <f t="shared" si="424"/>
        <v>#DIV/0!</v>
      </c>
      <c r="DG390" s="14" t="e">
        <f t="shared" si="424"/>
        <v>#DIV/0!</v>
      </c>
      <c r="DH390" s="14" t="e">
        <f t="shared" si="424"/>
        <v>#DIV/0!</v>
      </c>
      <c r="DI390" s="14" t="e">
        <f t="shared" si="424"/>
        <v>#DIV/0!</v>
      </c>
      <c r="DJ390" s="14" t="e">
        <f t="shared" si="424"/>
        <v>#DIV/0!</v>
      </c>
      <c r="DK390" s="14" t="e">
        <f t="shared" si="424"/>
        <v>#DIV/0!</v>
      </c>
      <c r="DL390" s="14" t="e">
        <f t="shared" si="424"/>
        <v>#DIV/0!</v>
      </c>
      <c r="DM390" s="14" t="e">
        <f t="shared" si="424"/>
        <v>#DIV/0!</v>
      </c>
      <c r="DN390" s="14" t="e">
        <f t="shared" si="424"/>
        <v>#DIV/0!</v>
      </c>
      <c r="DO390" s="14" t="e">
        <f t="shared" si="424"/>
        <v>#DIV/0!</v>
      </c>
      <c r="DP390" s="14" t="e">
        <f t="shared" si="424"/>
        <v>#DIV/0!</v>
      </c>
      <c r="DQ390" s="14" t="e">
        <f t="shared" si="424"/>
        <v>#DIV/0!</v>
      </c>
      <c r="DR390" s="14" t="e">
        <f t="shared" si="424"/>
        <v>#DIV/0!</v>
      </c>
      <c r="DS390" s="14" t="e">
        <f t="shared" si="424"/>
        <v>#DIV/0!</v>
      </c>
      <c r="DT390" s="14" t="e">
        <f t="shared" si="425"/>
        <v>#DIV/0!</v>
      </c>
      <c r="DU390" s="14" t="e">
        <f t="shared" si="425"/>
        <v>#DIV/0!</v>
      </c>
      <c r="DV390" s="14" t="e">
        <f t="shared" si="425"/>
        <v>#DIV/0!</v>
      </c>
      <c r="DW390" s="14" t="e">
        <f t="shared" si="425"/>
        <v>#DIV/0!</v>
      </c>
      <c r="DX390" s="14" t="e">
        <f t="shared" si="425"/>
        <v>#DIV/0!</v>
      </c>
      <c r="DY390" s="14" t="e">
        <f t="shared" si="425"/>
        <v>#DIV/0!</v>
      </c>
      <c r="DZ390" s="14" t="e">
        <f t="shared" si="429"/>
        <v>#DIV/0!</v>
      </c>
    </row>
    <row r="391" spans="1:130">
      <c r="A391" s="18">
        <v>5</v>
      </c>
      <c r="B391" s="15">
        <f t="shared" si="426"/>
        <v>0.38461538461538436</v>
      </c>
      <c r="C391" s="18">
        <v>2005</v>
      </c>
      <c r="D391" s="25">
        <f t="shared" si="430"/>
        <v>0</v>
      </c>
      <c r="E391" s="25">
        <f t="shared" si="431"/>
        <v>0</v>
      </c>
      <c r="F391" s="25">
        <f t="shared" si="432"/>
        <v>0</v>
      </c>
      <c r="G391" s="25">
        <f t="shared" ref="G391:G409" si="433">VLOOKUP($C$69,$D$3:$K$63,$A$73,0)*(B388-B387)</f>
        <v>0</v>
      </c>
      <c r="H391" s="25">
        <f>VLOOKUP($C$70,$D$3:$K$63,$A$73,0)*(B387-B386)</f>
        <v>0</v>
      </c>
      <c r="I391" s="25">
        <f>VLOOKUP($C$71,$D$3:$K$63,$A$73,0)*B386</f>
        <v>0</v>
      </c>
      <c r="J391" s="25"/>
      <c r="K391" s="25"/>
      <c r="L391" s="25"/>
      <c r="M391" s="25"/>
      <c r="N391" s="25"/>
      <c r="O391" s="25"/>
      <c r="P391" s="25"/>
      <c r="Q391" s="25"/>
      <c r="R391" s="25"/>
      <c r="S391" s="25"/>
      <c r="T391" s="25"/>
      <c r="U391" s="25"/>
      <c r="V391" s="25"/>
      <c r="W391" s="25"/>
      <c r="X391" s="25"/>
      <c r="Y391" s="25"/>
      <c r="Z391" s="25"/>
      <c r="AA391" s="25"/>
      <c r="AB391" s="25"/>
      <c r="AC391" s="25"/>
      <c r="AD391" s="25"/>
      <c r="AE391" s="25"/>
      <c r="AF391" s="25"/>
      <c r="AG391" s="25"/>
      <c r="AH391" s="25"/>
      <c r="AI391" s="25"/>
      <c r="AJ391" s="25"/>
      <c r="AK391" s="25"/>
      <c r="AL391" s="25"/>
      <c r="AM391" s="25"/>
      <c r="AN391" s="25"/>
      <c r="AO391" s="25"/>
      <c r="AP391" s="25"/>
      <c r="AQ391" s="25"/>
      <c r="AR391" s="25"/>
      <c r="AS391" s="25"/>
      <c r="AT391" s="25"/>
      <c r="AU391" s="25"/>
      <c r="AV391" s="25"/>
      <c r="AW391" s="25"/>
      <c r="AX391" s="25"/>
      <c r="AY391" s="25"/>
      <c r="AZ391" s="25"/>
      <c r="BA391" s="25"/>
      <c r="BB391" s="25"/>
      <c r="BC391" s="25"/>
      <c r="BD391" s="25"/>
      <c r="BE391" s="25"/>
      <c r="BF391" s="25"/>
      <c r="BG391" s="25"/>
      <c r="BH391" s="25"/>
      <c r="BI391" s="25"/>
      <c r="BJ391" s="25"/>
      <c r="BK391" s="25"/>
      <c r="BL391" s="25"/>
      <c r="BM391" s="21">
        <f t="shared" si="427"/>
        <v>0</v>
      </c>
      <c r="BP391" s="18">
        <v>2005</v>
      </c>
      <c r="BQ391" s="14" t="e">
        <f t="shared" si="428"/>
        <v>#DIV/0!</v>
      </c>
      <c r="BR391" s="14" t="e">
        <f t="shared" si="421"/>
        <v>#DIV/0!</v>
      </c>
      <c r="BS391" s="14" t="e">
        <f t="shared" si="421"/>
        <v>#DIV/0!</v>
      </c>
      <c r="BT391" s="14" t="e">
        <f t="shared" si="421"/>
        <v>#DIV/0!</v>
      </c>
      <c r="BU391" s="14" t="e">
        <f t="shared" si="421"/>
        <v>#DIV/0!</v>
      </c>
      <c r="BV391" s="14" t="e">
        <f t="shared" si="421"/>
        <v>#DIV/0!</v>
      </c>
      <c r="BW391" s="14" t="e">
        <f t="shared" si="421"/>
        <v>#DIV/0!</v>
      </c>
      <c r="BX391" s="14" t="e">
        <f t="shared" si="421"/>
        <v>#DIV/0!</v>
      </c>
      <c r="BY391" s="14" t="e">
        <f t="shared" si="421"/>
        <v>#DIV/0!</v>
      </c>
      <c r="BZ391" s="14" t="e">
        <f t="shared" si="421"/>
        <v>#DIV/0!</v>
      </c>
      <c r="CA391" s="14" t="e">
        <f t="shared" si="421"/>
        <v>#DIV/0!</v>
      </c>
      <c r="CB391" s="14" t="e">
        <f t="shared" si="421"/>
        <v>#DIV/0!</v>
      </c>
      <c r="CC391" s="14" t="e">
        <f t="shared" si="421"/>
        <v>#DIV/0!</v>
      </c>
      <c r="CD391" s="14" t="e">
        <f t="shared" si="421"/>
        <v>#DIV/0!</v>
      </c>
      <c r="CE391" s="14" t="e">
        <f t="shared" si="421"/>
        <v>#DIV/0!</v>
      </c>
      <c r="CF391" s="14" t="e">
        <f t="shared" si="421"/>
        <v>#DIV/0!</v>
      </c>
      <c r="CG391" s="14" t="e">
        <f t="shared" si="421"/>
        <v>#DIV/0!</v>
      </c>
      <c r="CH391" s="14" t="e">
        <f t="shared" si="422"/>
        <v>#DIV/0!</v>
      </c>
      <c r="CI391" s="14" t="e">
        <f t="shared" si="422"/>
        <v>#DIV/0!</v>
      </c>
      <c r="CJ391" s="14" t="e">
        <f t="shared" si="422"/>
        <v>#DIV/0!</v>
      </c>
      <c r="CK391" s="14" t="e">
        <f t="shared" si="422"/>
        <v>#DIV/0!</v>
      </c>
      <c r="CL391" s="14" t="e">
        <f t="shared" si="422"/>
        <v>#DIV/0!</v>
      </c>
      <c r="CM391" s="14" t="e">
        <f t="shared" si="422"/>
        <v>#DIV/0!</v>
      </c>
      <c r="CN391" s="14" t="e">
        <f t="shared" si="423"/>
        <v>#DIV/0!</v>
      </c>
      <c r="CO391" s="14" t="e">
        <f t="shared" si="423"/>
        <v>#DIV/0!</v>
      </c>
      <c r="CP391" s="14" t="e">
        <f t="shared" si="423"/>
        <v>#DIV/0!</v>
      </c>
      <c r="CQ391" s="14" t="e">
        <f t="shared" si="423"/>
        <v>#DIV/0!</v>
      </c>
      <c r="CR391" s="14" t="e">
        <f t="shared" si="423"/>
        <v>#DIV/0!</v>
      </c>
      <c r="CS391" s="14" t="e">
        <f t="shared" si="423"/>
        <v>#DIV/0!</v>
      </c>
      <c r="CT391" s="14" t="e">
        <f t="shared" si="423"/>
        <v>#DIV/0!</v>
      </c>
      <c r="CU391" s="14" t="e">
        <f t="shared" si="423"/>
        <v>#DIV/0!</v>
      </c>
      <c r="CV391" s="14" t="e">
        <f t="shared" si="423"/>
        <v>#DIV/0!</v>
      </c>
      <c r="CW391" s="14" t="e">
        <f t="shared" si="423"/>
        <v>#DIV/0!</v>
      </c>
      <c r="CX391" s="14" t="e">
        <f t="shared" si="423"/>
        <v>#DIV/0!</v>
      </c>
      <c r="CY391" s="14" t="e">
        <f t="shared" si="423"/>
        <v>#DIV/0!</v>
      </c>
      <c r="CZ391" s="14" t="e">
        <f t="shared" si="423"/>
        <v>#DIV/0!</v>
      </c>
      <c r="DA391" s="14" t="e">
        <f t="shared" si="423"/>
        <v>#DIV/0!</v>
      </c>
      <c r="DB391" s="14" t="e">
        <f t="shared" si="423"/>
        <v>#DIV/0!</v>
      </c>
      <c r="DC391" s="14" t="e">
        <f t="shared" si="423"/>
        <v>#DIV/0!</v>
      </c>
      <c r="DD391" s="14" t="e">
        <f t="shared" si="424"/>
        <v>#DIV/0!</v>
      </c>
      <c r="DE391" s="14" t="e">
        <f t="shared" si="424"/>
        <v>#DIV/0!</v>
      </c>
      <c r="DF391" s="14" t="e">
        <f t="shared" si="424"/>
        <v>#DIV/0!</v>
      </c>
      <c r="DG391" s="14" t="e">
        <f t="shared" si="424"/>
        <v>#DIV/0!</v>
      </c>
      <c r="DH391" s="14" t="e">
        <f t="shared" si="424"/>
        <v>#DIV/0!</v>
      </c>
      <c r="DI391" s="14" t="e">
        <f t="shared" si="424"/>
        <v>#DIV/0!</v>
      </c>
      <c r="DJ391" s="14" t="e">
        <f t="shared" si="424"/>
        <v>#DIV/0!</v>
      </c>
      <c r="DK391" s="14" t="e">
        <f t="shared" si="424"/>
        <v>#DIV/0!</v>
      </c>
      <c r="DL391" s="14" t="e">
        <f t="shared" si="424"/>
        <v>#DIV/0!</v>
      </c>
      <c r="DM391" s="14" t="e">
        <f t="shared" si="424"/>
        <v>#DIV/0!</v>
      </c>
      <c r="DN391" s="14" t="e">
        <f t="shared" si="424"/>
        <v>#DIV/0!</v>
      </c>
      <c r="DO391" s="14" t="e">
        <f t="shared" si="424"/>
        <v>#DIV/0!</v>
      </c>
      <c r="DP391" s="14" t="e">
        <f t="shared" si="424"/>
        <v>#DIV/0!</v>
      </c>
      <c r="DQ391" s="14" t="e">
        <f t="shared" si="424"/>
        <v>#DIV/0!</v>
      </c>
      <c r="DR391" s="14" t="e">
        <f t="shared" si="424"/>
        <v>#DIV/0!</v>
      </c>
      <c r="DS391" s="14" t="e">
        <f t="shared" si="424"/>
        <v>#DIV/0!</v>
      </c>
      <c r="DT391" s="14" t="e">
        <f t="shared" si="425"/>
        <v>#DIV/0!</v>
      </c>
      <c r="DU391" s="14" t="e">
        <f t="shared" si="425"/>
        <v>#DIV/0!</v>
      </c>
      <c r="DV391" s="14" t="e">
        <f t="shared" si="425"/>
        <v>#DIV/0!</v>
      </c>
      <c r="DW391" s="14" t="e">
        <f t="shared" si="425"/>
        <v>#DIV/0!</v>
      </c>
      <c r="DX391" s="14" t="e">
        <f t="shared" si="425"/>
        <v>#DIV/0!</v>
      </c>
      <c r="DY391" s="14" t="e">
        <f t="shared" si="425"/>
        <v>#DIV/0!</v>
      </c>
      <c r="DZ391" s="14" t="e">
        <f t="shared" si="429"/>
        <v>#DIV/0!</v>
      </c>
    </row>
    <row r="392" spans="1:130">
      <c r="A392" s="18">
        <v>6</v>
      </c>
      <c r="B392" s="15">
        <f t="shared" si="426"/>
        <v>0.46153846153846123</v>
      </c>
      <c r="C392" s="18">
        <v>2006</v>
      </c>
      <c r="D392" s="25">
        <f t="shared" si="430"/>
        <v>0</v>
      </c>
      <c r="E392" s="25">
        <f t="shared" si="431"/>
        <v>0</v>
      </c>
      <c r="F392" s="25">
        <f t="shared" si="432"/>
        <v>0</v>
      </c>
      <c r="G392" s="25">
        <f t="shared" si="433"/>
        <v>0</v>
      </c>
      <c r="H392" s="25">
        <f t="shared" ref="H392:H410" si="434">VLOOKUP($C$70,$D$3:$K$63,$A$73,0)*(B388-B387)</f>
        <v>0</v>
      </c>
      <c r="I392" s="25">
        <f>VLOOKUP($C$71,$D$3:$K$63,$A$73,0)*(B387-B386)</f>
        <v>0</v>
      </c>
      <c r="J392" s="25">
        <f>VLOOKUP($C$72,$D$3:$K$63,$A$73,0)*B386</f>
        <v>0</v>
      </c>
      <c r="K392" s="25"/>
      <c r="L392" s="25"/>
      <c r="M392" s="25"/>
      <c r="N392" s="25"/>
      <c r="O392" s="25"/>
      <c r="P392" s="25"/>
      <c r="Q392" s="25"/>
      <c r="R392" s="25"/>
      <c r="S392" s="25"/>
      <c r="T392" s="25"/>
      <c r="U392" s="25"/>
      <c r="V392" s="25"/>
      <c r="W392" s="25"/>
      <c r="X392" s="25"/>
      <c r="Y392" s="25"/>
      <c r="Z392" s="25"/>
      <c r="AA392" s="25"/>
      <c r="AB392" s="25"/>
      <c r="AC392" s="25"/>
      <c r="AD392" s="25"/>
      <c r="AE392" s="25"/>
      <c r="AF392" s="25"/>
      <c r="AG392" s="25"/>
      <c r="AH392" s="25"/>
      <c r="AI392" s="25"/>
      <c r="AJ392" s="25"/>
      <c r="AK392" s="25"/>
      <c r="AL392" s="25"/>
      <c r="AM392" s="25"/>
      <c r="AN392" s="25"/>
      <c r="AO392" s="25"/>
      <c r="AP392" s="25"/>
      <c r="AQ392" s="25"/>
      <c r="AR392" s="25"/>
      <c r="AS392" s="25"/>
      <c r="AT392" s="25"/>
      <c r="AU392" s="25"/>
      <c r="AV392" s="25"/>
      <c r="AW392" s="25"/>
      <c r="AX392" s="25"/>
      <c r="AY392" s="25"/>
      <c r="AZ392" s="25"/>
      <c r="BA392" s="25"/>
      <c r="BB392" s="25"/>
      <c r="BC392" s="25"/>
      <c r="BD392" s="25"/>
      <c r="BE392" s="25"/>
      <c r="BF392" s="25"/>
      <c r="BG392" s="25"/>
      <c r="BH392" s="25"/>
      <c r="BI392" s="25"/>
      <c r="BJ392" s="25"/>
      <c r="BK392" s="25"/>
      <c r="BL392" s="25"/>
      <c r="BM392" s="21">
        <f t="shared" si="427"/>
        <v>0</v>
      </c>
      <c r="BP392" s="18">
        <v>2006</v>
      </c>
      <c r="BQ392" s="14" t="e">
        <f t="shared" si="428"/>
        <v>#DIV/0!</v>
      </c>
      <c r="BR392" s="14" t="e">
        <f t="shared" si="421"/>
        <v>#DIV/0!</v>
      </c>
      <c r="BS392" s="14" t="e">
        <f t="shared" si="421"/>
        <v>#DIV/0!</v>
      </c>
      <c r="BT392" s="14" t="e">
        <f t="shared" si="421"/>
        <v>#DIV/0!</v>
      </c>
      <c r="BU392" s="14" t="e">
        <f t="shared" si="421"/>
        <v>#DIV/0!</v>
      </c>
      <c r="BV392" s="14" t="e">
        <f t="shared" si="421"/>
        <v>#DIV/0!</v>
      </c>
      <c r="BW392" s="14" t="e">
        <f t="shared" si="421"/>
        <v>#DIV/0!</v>
      </c>
      <c r="BX392" s="14" t="e">
        <f t="shared" si="421"/>
        <v>#DIV/0!</v>
      </c>
      <c r="BY392" s="14" t="e">
        <f t="shared" si="421"/>
        <v>#DIV/0!</v>
      </c>
      <c r="BZ392" s="14" t="e">
        <f t="shared" si="421"/>
        <v>#DIV/0!</v>
      </c>
      <c r="CA392" s="14" t="e">
        <f t="shared" si="421"/>
        <v>#DIV/0!</v>
      </c>
      <c r="CB392" s="14" t="e">
        <f t="shared" si="421"/>
        <v>#DIV/0!</v>
      </c>
      <c r="CC392" s="14" t="e">
        <f t="shared" si="421"/>
        <v>#DIV/0!</v>
      </c>
      <c r="CD392" s="14" t="e">
        <f t="shared" si="421"/>
        <v>#DIV/0!</v>
      </c>
      <c r="CE392" s="14" t="e">
        <f t="shared" si="421"/>
        <v>#DIV/0!</v>
      </c>
      <c r="CF392" s="14" t="e">
        <f t="shared" si="421"/>
        <v>#DIV/0!</v>
      </c>
      <c r="CG392" s="14" t="e">
        <f t="shared" si="421"/>
        <v>#DIV/0!</v>
      </c>
      <c r="CH392" s="14" t="e">
        <f t="shared" si="422"/>
        <v>#DIV/0!</v>
      </c>
      <c r="CI392" s="14" t="e">
        <f t="shared" si="422"/>
        <v>#DIV/0!</v>
      </c>
      <c r="CJ392" s="14" t="e">
        <f t="shared" si="422"/>
        <v>#DIV/0!</v>
      </c>
      <c r="CK392" s="14" t="e">
        <f t="shared" si="422"/>
        <v>#DIV/0!</v>
      </c>
      <c r="CL392" s="14" t="e">
        <f t="shared" si="422"/>
        <v>#DIV/0!</v>
      </c>
      <c r="CM392" s="14" t="e">
        <f t="shared" si="422"/>
        <v>#DIV/0!</v>
      </c>
      <c r="CN392" s="14" t="e">
        <f t="shared" si="423"/>
        <v>#DIV/0!</v>
      </c>
      <c r="CO392" s="14" t="e">
        <f t="shared" si="423"/>
        <v>#DIV/0!</v>
      </c>
      <c r="CP392" s="14" t="e">
        <f t="shared" si="423"/>
        <v>#DIV/0!</v>
      </c>
      <c r="CQ392" s="14" t="e">
        <f t="shared" si="423"/>
        <v>#DIV/0!</v>
      </c>
      <c r="CR392" s="14" t="e">
        <f t="shared" si="423"/>
        <v>#DIV/0!</v>
      </c>
      <c r="CS392" s="14" t="e">
        <f t="shared" si="423"/>
        <v>#DIV/0!</v>
      </c>
      <c r="CT392" s="14" t="e">
        <f t="shared" si="423"/>
        <v>#DIV/0!</v>
      </c>
      <c r="CU392" s="14" t="e">
        <f t="shared" si="423"/>
        <v>#DIV/0!</v>
      </c>
      <c r="CV392" s="14" t="e">
        <f t="shared" si="423"/>
        <v>#DIV/0!</v>
      </c>
      <c r="CW392" s="14" t="e">
        <f t="shared" si="423"/>
        <v>#DIV/0!</v>
      </c>
      <c r="CX392" s="14" t="e">
        <f t="shared" si="423"/>
        <v>#DIV/0!</v>
      </c>
      <c r="CY392" s="14" t="e">
        <f t="shared" si="423"/>
        <v>#DIV/0!</v>
      </c>
      <c r="CZ392" s="14" t="e">
        <f t="shared" si="423"/>
        <v>#DIV/0!</v>
      </c>
      <c r="DA392" s="14" t="e">
        <f t="shared" si="423"/>
        <v>#DIV/0!</v>
      </c>
      <c r="DB392" s="14" t="e">
        <f t="shared" si="423"/>
        <v>#DIV/0!</v>
      </c>
      <c r="DC392" s="14" t="e">
        <f t="shared" si="423"/>
        <v>#DIV/0!</v>
      </c>
      <c r="DD392" s="14" t="e">
        <f t="shared" si="424"/>
        <v>#DIV/0!</v>
      </c>
      <c r="DE392" s="14" t="e">
        <f t="shared" si="424"/>
        <v>#DIV/0!</v>
      </c>
      <c r="DF392" s="14" t="e">
        <f t="shared" si="424"/>
        <v>#DIV/0!</v>
      </c>
      <c r="DG392" s="14" t="e">
        <f t="shared" si="424"/>
        <v>#DIV/0!</v>
      </c>
      <c r="DH392" s="14" t="e">
        <f t="shared" si="424"/>
        <v>#DIV/0!</v>
      </c>
      <c r="DI392" s="14" t="e">
        <f t="shared" si="424"/>
        <v>#DIV/0!</v>
      </c>
      <c r="DJ392" s="14" t="e">
        <f t="shared" si="424"/>
        <v>#DIV/0!</v>
      </c>
      <c r="DK392" s="14" t="e">
        <f t="shared" si="424"/>
        <v>#DIV/0!</v>
      </c>
      <c r="DL392" s="14" t="e">
        <f t="shared" si="424"/>
        <v>#DIV/0!</v>
      </c>
      <c r="DM392" s="14" t="e">
        <f t="shared" si="424"/>
        <v>#DIV/0!</v>
      </c>
      <c r="DN392" s="14" t="e">
        <f t="shared" si="424"/>
        <v>#DIV/0!</v>
      </c>
      <c r="DO392" s="14" t="e">
        <f t="shared" si="424"/>
        <v>#DIV/0!</v>
      </c>
      <c r="DP392" s="14" t="e">
        <f t="shared" si="424"/>
        <v>#DIV/0!</v>
      </c>
      <c r="DQ392" s="14" t="e">
        <f t="shared" si="424"/>
        <v>#DIV/0!</v>
      </c>
      <c r="DR392" s="14" t="e">
        <f t="shared" si="424"/>
        <v>#DIV/0!</v>
      </c>
      <c r="DS392" s="14" t="e">
        <f t="shared" si="424"/>
        <v>#DIV/0!</v>
      </c>
      <c r="DT392" s="14" t="e">
        <f t="shared" si="425"/>
        <v>#DIV/0!</v>
      </c>
      <c r="DU392" s="14" t="e">
        <f t="shared" si="425"/>
        <v>#DIV/0!</v>
      </c>
      <c r="DV392" s="14" t="e">
        <f t="shared" si="425"/>
        <v>#DIV/0!</v>
      </c>
      <c r="DW392" s="14" t="e">
        <f t="shared" si="425"/>
        <v>#DIV/0!</v>
      </c>
      <c r="DX392" s="14" t="e">
        <f t="shared" si="425"/>
        <v>#DIV/0!</v>
      </c>
      <c r="DY392" s="14" t="e">
        <f t="shared" si="425"/>
        <v>#DIV/0!</v>
      </c>
      <c r="DZ392" s="14" t="e">
        <f t="shared" si="429"/>
        <v>#DIV/0!</v>
      </c>
    </row>
    <row r="393" spans="1:130">
      <c r="A393" s="18">
        <v>7</v>
      </c>
      <c r="B393" s="15">
        <f t="shared" si="426"/>
        <v>0.5384615384615381</v>
      </c>
      <c r="C393" s="18">
        <v>2007</v>
      </c>
      <c r="D393" s="25">
        <f t="shared" si="430"/>
        <v>0</v>
      </c>
      <c r="E393" s="25">
        <f t="shared" si="431"/>
        <v>0</v>
      </c>
      <c r="F393" s="25">
        <f t="shared" si="432"/>
        <v>0</v>
      </c>
      <c r="G393" s="25">
        <f t="shared" si="433"/>
        <v>0</v>
      </c>
      <c r="H393" s="25">
        <f t="shared" si="434"/>
        <v>0</v>
      </c>
      <c r="I393" s="25">
        <f t="shared" ref="I393:I411" si="435">VLOOKUP($C$71,$D$3:$K$63,$A$73,0)*(B388-B387)</f>
        <v>0</v>
      </c>
      <c r="J393" s="25">
        <f>VLOOKUP($C$72,$D$3:$K$63,$A$73,0)*(B387-B386)</f>
        <v>0</v>
      </c>
      <c r="K393" s="25">
        <f>VLOOKUP($C$73,$D$3:$K$63,$A$73,0)*B386</f>
        <v>0</v>
      </c>
      <c r="L393" s="25"/>
      <c r="M393" s="25"/>
      <c r="N393" s="25"/>
      <c r="O393" s="25"/>
      <c r="P393" s="25"/>
      <c r="Q393" s="25"/>
      <c r="R393" s="25"/>
      <c r="S393" s="25"/>
      <c r="T393" s="25"/>
      <c r="U393" s="25"/>
      <c r="V393" s="25"/>
      <c r="W393" s="25"/>
      <c r="X393" s="25"/>
      <c r="Y393" s="25"/>
      <c r="Z393" s="25"/>
      <c r="AA393" s="25"/>
      <c r="AB393" s="25"/>
      <c r="AC393" s="25"/>
      <c r="AD393" s="25"/>
      <c r="AE393" s="25"/>
      <c r="AF393" s="25"/>
      <c r="AG393" s="25"/>
      <c r="AH393" s="25"/>
      <c r="AI393" s="25"/>
      <c r="AJ393" s="25"/>
      <c r="AK393" s="25"/>
      <c r="AL393" s="25"/>
      <c r="AM393" s="25"/>
      <c r="AN393" s="25"/>
      <c r="AO393" s="25"/>
      <c r="AP393" s="25"/>
      <c r="AQ393" s="25"/>
      <c r="AR393" s="25"/>
      <c r="AS393" s="25"/>
      <c r="AT393" s="25"/>
      <c r="AU393" s="25"/>
      <c r="AV393" s="25"/>
      <c r="AW393" s="25"/>
      <c r="AX393" s="25"/>
      <c r="AY393" s="25"/>
      <c r="AZ393" s="25"/>
      <c r="BA393" s="25"/>
      <c r="BB393" s="25"/>
      <c r="BC393" s="25"/>
      <c r="BD393" s="25"/>
      <c r="BE393" s="25"/>
      <c r="BF393" s="25"/>
      <c r="BG393" s="25"/>
      <c r="BH393" s="25"/>
      <c r="BI393" s="25"/>
      <c r="BJ393" s="25"/>
      <c r="BK393" s="25"/>
      <c r="BL393" s="25"/>
      <c r="BM393" s="21">
        <f t="shared" si="427"/>
        <v>0</v>
      </c>
      <c r="BP393" s="18">
        <v>2007</v>
      </c>
      <c r="BQ393" s="14" t="e">
        <f t="shared" si="428"/>
        <v>#DIV/0!</v>
      </c>
      <c r="BR393" s="14" t="e">
        <f t="shared" si="421"/>
        <v>#DIV/0!</v>
      </c>
      <c r="BS393" s="14" t="e">
        <f t="shared" si="421"/>
        <v>#DIV/0!</v>
      </c>
      <c r="BT393" s="14" t="e">
        <f t="shared" si="421"/>
        <v>#DIV/0!</v>
      </c>
      <c r="BU393" s="14" t="e">
        <f t="shared" si="421"/>
        <v>#DIV/0!</v>
      </c>
      <c r="BV393" s="14" t="e">
        <f t="shared" si="421"/>
        <v>#DIV/0!</v>
      </c>
      <c r="BW393" s="14" t="e">
        <f t="shared" si="421"/>
        <v>#DIV/0!</v>
      </c>
      <c r="BX393" s="14" t="e">
        <f t="shared" si="421"/>
        <v>#DIV/0!</v>
      </c>
      <c r="BY393" s="14" t="e">
        <f t="shared" si="421"/>
        <v>#DIV/0!</v>
      </c>
      <c r="BZ393" s="14" t="e">
        <f t="shared" si="421"/>
        <v>#DIV/0!</v>
      </c>
      <c r="CA393" s="14" t="e">
        <f t="shared" si="421"/>
        <v>#DIV/0!</v>
      </c>
      <c r="CB393" s="14" t="e">
        <f t="shared" si="421"/>
        <v>#DIV/0!</v>
      </c>
      <c r="CC393" s="14" t="e">
        <f t="shared" si="421"/>
        <v>#DIV/0!</v>
      </c>
      <c r="CD393" s="14" t="e">
        <f t="shared" si="421"/>
        <v>#DIV/0!</v>
      </c>
      <c r="CE393" s="14" t="e">
        <f t="shared" si="421"/>
        <v>#DIV/0!</v>
      </c>
      <c r="CF393" s="14" t="e">
        <f t="shared" si="421"/>
        <v>#DIV/0!</v>
      </c>
      <c r="CG393" s="14" t="e">
        <f t="shared" si="421"/>
        <v>#DIV/0!</v>
      </c>
      <c r="CH393" s="14" t="e">
        <f t="shared" si="422"/>
        <v>#DIV/0!</v>
      </c>
      <c r="CI393" s="14" t="e">
        <f t="shared" si="422"/>
        <v>#DIV/0!</v>
      </c>
      <c r="CJ393" s="14" t="e">
        <f t="shared" si="422"/>
        <v>#DIV/0!</v>
      </c>
      <c r="CK393" s="14" t="e">
        <f t="shared" si="422"/>
        <v>#DIV/0!</v>
      </c>
      <c r="CL393" s="14" t="e">
        <f t="shared" si="422"/>
        <v>#DIV/0!</v>
      </c>
      <c r="CM393" s="14" t="e">
        <f t="shared" si="422"/>
        <v>#DIV/0!</v>
      </c>
      <c r="CN393" s="14" t="e">
        <f t="shared" si="423"/>
        <v>#DIV/0!</v>
      </c>
      <c r="CO393" s="14" t="e">
        <f t="shared" si="423"/>
        <v>#DIV/0!</v>
      </c>
      <c r="CP393" s="14" t="e">
        <f t="shared" si="423"/>
        <v>#DIV/0!</v>
      </c>
      <c r="CQ393" s="14" t="e">
        <f t="shared" si="423"/>
        <v>#DIV/0!</v>
      </c>
      <c r="CR393" s="14" t="e">
        <f t="shared" si="423"/>
        <v>#DIV/0!</v>
      </c>
      <c r="CS393" s="14" t="e">
        <f t="shared" si="423"/>
        <v>#DIV/0!</v>
      </c>
      <c r="CT393" s="14" t="e">
        <f t="shared" si="423"/>
        <v>#DIV/0!</v>
      </c>
      <c r="CU393" s="14" t="e">
        <f t="shared" si="423"/>
        <v>#DIV/0!</v>
      </c>
      <c r="CV393" s="14" t="e">
        <f t="shared" si="423"/>
        <v>#DIV/0!</v>
      </c>
      <c r="CW393" s="14" t="e">
        <f t="shared" si="423"/>
        <v>#DIV/0!</v>
      </c>
      <c r="CX393" s="14" t="e">
        <f t="shared" si="423"/>
        <v>#DIV/0!</v>
      </c>
      <c r="CY393" s="14" t="e">
        <f t="shared" si="423"/>
        <v>#DIV/0!</v>
      </c>
      <c r="CZ393" s="14" t="e">
        <f t="shared" si="423"/>
        <v>#DIV/0!</v>
      </c>
      <c r="DA393" s="14" t="e">
        <f t="shared" si="423"/>
        <v>#DIV/0!</v>
      </c>
      <c r="DB393" s="14" t="e">
        <f t="shared" si="423"/>
        <v>#DIV/0!</v>
      </c>
      <c r="DC393" s="14" t="e">
        <f t="shared" si="423"/>
        <v>#DIV/0!</v>
      </c>
      <c r="DD393" s="14" t="e">
        <f t="shared" si="424"/>
        <v>#DIV/0!</v>
      </c>
      <c r="DE393" s="14" t="e">
        <f t="shared" si="424"/>
        <v>#DIV/0!</v>
      </c>
      <c r="DF393" s="14" t="e">
        <f t="shared" si="424"/>
        <v>#DIV/0!</v>
      </c>
      <c r="DG393" s="14" t="e">
        <f t="shared" si="424"/>
        <v>#DIV/0!</v>
      </c>
      <c r="DH393" s="14" t="e">
        <f t="shared" si="424"/>
        <v>#DIV/0!</v>
      </c>
      <c r="DI393" s="14" t="e">
        <f t="shared" si="424"/>
        <v>#DIV/0!</v>
      </c>
      <c r="DJ393" s="14" t="e">
        <f t="shared" si="424"/>
        <v>#DIV/0!</v>
      </c>
      <c r="DK393" s="14" t="e">
        <f t="shared" si="424"/>
        <v>#DIV/0!</v>
      </c>
      <c r="DL393" s="14" t="e">
        <f t="shared" si="424"/>
        <v>#DIV/0!</v>
      </c>
      <c r="DM393" s="14" t="e">
        <f t="shared" si="424"/>
        <v>#DIV/0!</v>
      </c>
      <c r="DN393" s="14" t="e">
        <f t="shared" si="424"/>
        <v>#DIV/0!</v>
      </c>
      <c r="DO393" s="14" t="e">
        <f t="shared" si="424"/>
        <v>#DIV/0!</v>
      </c>
      <c r="DP393" s="14" t="e">
        <f t="shared" si="424"/>
        <v>#DIV/0!</v>
      </c>
      <c r="DQ393" s="14" t="e">
        <f t="shared" si="424"/>
        <v>#DIV/0!</v>
      </c>
      <c r="DR393" s="14" t="e">
        <f t="shared" si="424"/>
        <v>#DIV/0!</v>
      </c>
      <c r="DS393" s="14" t="e">
        <f t="shared" si="424"/>
        <v>#DIV/0!</v>
      </c>
      <c r="DT393" s="14" t="e">
        <f t="shared" si="425"/>
        <v>#DIV/0!</v>
      </c>
      <c r="DU393" s="14" t="e">
        <f t="shared" si="425"/>
        <v>#DIV/0!</v>
      </c>
      <c r="DV393" s="14" t="e">
        <f t="shared" si="425"/>
        <v>#DIV/0!</v>
      </c>
      <c r="DW393" s="14" t="e">
        <f t="shared" si="425"/>
        <v>#DIV/0!</v>
      </c>
      <c r="DX393" s="14" t="e">
        <f t="shared" si="425"/>
        <v>#DIV/0!</v>
      </c>
      <c r="DY393" s="14" t="e">
        <f t="shared" si="425"/>
        <v>#DIV/0!</v>
      </c>
      <c r="DZ393" s="14" t="e">
        <f t="shared" si="429"/>
        <v>#DIV/0!</v>
      </c>
    </row>
    <row r="394" spans="1:130">
      <c r="A394" s="18">
        <v>8</v>
      </c>
      <c r="B394" s="15">
        <f t="shared" si="426"/>
        <v>0.61538461538461509</v>
      </c>
      <c r="C394" s="18">
        <v>2008</v>
      </c>
      <c r="D394" s="25">
        <f t="shared" si="430"/>
        <v>0</v>
      </c>
      <c r="E394" s="25">
        <f t="shared" si="431"/>
        <v>0</v>
      </c>
      <c r="F394" s="25">
        <f t="shared" si="432"/>
        <v>0</v>
      </c>
      <c r="G394" s="25">
        <f t="shared" si="433"/>
        <v>0</v>
      </c>
      <c r="H394" s="25">
        <f t="shared" si="434"/>
        <v>0</v>
      </c>
      <c r="I394" s="25">
        <f t="shared" si="435"/>
        <v>0</v>
      </c>
      <c r="J394" s="25">
        <f t="shared" ref="J394:J412" si="436">VLOOKUP($C$72,$D$3:$K$63,$A$73,0)*(B388-B387)</f>
        <v>0</v>
      </c>
      <c r="K394" s="25">
        <f>VLOOKUP($C$73,$D$3:$K$63,$A$73,0)*(B387-B386)</f>
        <v>0</v>
      </c>
      <c r="L394" s="25">
        <f>VLOOKUP($C$74,$D$3:$K$63,$A$73,0)*B386</f>
        <v>0</v>
      </c>
      <c r="M394" s="25"/>
      <c r="N394" s="25"/>
      <c r="O394" s="25"/>
      <c r="P394" s="25"/>
      <c r="Q394" s="25"/>
      <c r="R394" s="25"/>
      <c r="S394" s="25"/>
      <c r="T394" s="25"/>
      <c r="U394" s="25"/>
      <c r="V394" s="25"/>
      <c r="W394" s="25"/>
      <c r="X394" s="25"/>
      <c r="Y394" s="25"/>
      <c r="Z394" s="25"/>
      <c r="AA394" s="25"/>
      <c r="AB394" s="25"/>
      <c r="AC394" s="25"/>
      <c r="AD394" s="25"/>
      <c r="AE394" s="25"/>
      <c r="AF394" s="25"/>
      <c r="AG394" s="25"/>
      <c r="AH394" s="25"/>
      <c r="AI394" s="25"/>
      <c r="AJ394" s="25"/>
      <c r="AK394" s="25"/>
      <c r="AL394" s="25"/>
      <c r="AM394" s="25"/>
      <c r="AN394" s="25"/>
      <c r="AO394" s="25"/>
      <c r="AP394" s="25"/>
      <c r="AQ394" s="25"/>
      <c r="AR394" s="25"/>
      <c r="AS394" s="25"/>
      <c r="AT394" s="25"/>
      <c r="AU394" s="25"/>
      <c r="AV394" s="25"/>
      <c r="AW394" s="25"/>
      <c r="AX394" s="25"/>
      <c r="AY394" s="25"/>
      <c r="AZ394" s="25"/>
      <c r="BA394" s="25"/>
      <c r="BB394" s="25"/>
      <c r="BC394" s="25"/>
      <c r="BD394" s="25"/>
      <c r="BE394" s="25"/>
      <c r="BF394" s="25"/>
      <c r="BG394" s="25"/>
      <c r="BH394" s="25"/>
      <c r="BI394" s="25"/>
      <c r="BJ394" s="25"/>
      <c r="BK394" s="25"/>
      <c r="BL394" s="25"/>
      <c r="BM394" s="21">
        <f t="shared" si="427"/>
        <v>0</v>
      </c>
      <c r="BP394" s="18">
        <v>2008</v>
      </c>
      <c r="BQ394" s="14" t="e">
        <f t="shared" si="428"/>
        <v>#DIV/0!</v>
      </c>
      <c r="BR394" s="14" t="e">
        <f t="shared" si="421"/>
        <v>#DIV/0!</v>
      </c>
      <c r="BS394" s="14" t="e">
        <f t="shared" si="421"/>
        <v>#DIV/0!</v>
      </c>
      <c r="BT394" s="14" t="e">
        <f t="shared" si="421"/>
        <v>#DIV/0!</v>
      </c>
      <c r="BU394" s="14" t="e">
        <f t="shared" si="421"/>
        <v>#DIV/0!</v>
      </c>
      <c r="BV394" s="14" t="e">
        <f t="shared" si="421"/>
        <v>#DIV/0!</v>
      </c>
      <c r="BW394" s="14" t="e">
        <f t="shared" si="421"/>
        <v>#DIV/0!</v>
      </c>
      <c r="BX394" s="14" t="e">
        <f t="shared" si="421"/>
        <v>#DIV/0!</v>
      </c>
      <c r="BY394" s="14" t="e">
        <f t="shared" si="421"/>
        <v>#DIV/0!</v>
      </c>
      <c r="BZ394" s="14" t="e">
        <f t="shared" si="421"/>
        <v>#DIV/0!</v>
      </c>
      <c r="CA394" s="14" t="e">
        <f t="shared" si="421"/>
        <v>#DIV/0!</v>
      </c>
      <c r="CB394" s="14" t="e">
        <f t="shared" si="421"/>
        <v>#DIV/0!</v>
      </c>
      <c r="CC394" s="14" t="e">
        <f t="shared" si="421"/>
        <v>#DIV/0!</v>
      </c>
      <c r="CD394" s="14" t="e">
        <f t="shared" si="421"/>
        <v>#DIV/0!</v>
      </c>
      <c r="CE394" s="14" t="e">
        <f t="shared" si="421"/>
        <v>#DIV/0!</v>
      </c>
      <c r="CF394" s="14" t="e">
        <f t="shared" si="421"/>
        <v>#DIV/0!</v>
      </c>
      <c r="CG394" s="14" t="e">
        <f t="shared" si="421"/>
        <v>#DIV/0!</v>
      </c>
      <c r="CH394" s="14" t="e">
        <f t="shared" si="422"/>
        <v>#DIV/0!</v>
      </c>
      <c r="CI394" s="14" t="e">
        <f t="shared" si="422"/>
        <v>#DIV/0!</v>
      </c>
      <c r="CJ394" s="14" t="e">
        <f t="shared" si="422"/>
        <v>#DIV/0!</v>
      </c>
      <c r="CK394" s="14" t="e">
        <f t="shared" si="422"/>
        <v>#DIV/0!</v>
      </c>
      <c r="CL394" s="14" t="e">
        <f t="shared" si="422"/>
        <v>#DIV/0!</v>
      </c>
      <c r="CM394" s="14" t="e">
        <f t="shared" si="422"/>
        <v>#DIV/0!</v>
      </c>
      <c r="CN394" s="14" t="e">
        <f t="shared" si="423"/>
        <v>#DIV/0!</v>
      </c>
      <c r="CO394" s="14" t="e">
        <f t="shared" si="423"/>
        <v>#DIV/0!</v>
      </c>
      <c r="CP394" s="14" t="e">
        <f t="shared" si="423"/>
        <v>#DIV/0!</v>
      </c>
      <c r="CQ394" s="14" t="e">
        <f t="shared" si="423"/>
        <v>#DIV/0!</v>
      </c>
      <c r="CR394" s="14" t="e">
        <f t="shared" si="423"/>
        <v>#DIV/0!</v>
      </c>
      <c r="CS394" s="14" t="e">
        <f t="shared" si="423"/>
        <v>#DIV/0!</v>
      </c>
      <c r="CT394" s="14" t="e">
        <f t="shared" si="423"/>
        <v>#DIV/0!</v>
      </c>
      <c r="CU394" s="14" t="e">
        <f t="shared" si="423"/>
        <v>#DIV/0!</v>
      </c>
      <c r="CV394" s="14" t="e">
        <f t="shared" si="423"/>
        <v>#DIV/0!</v>
      </c>
      <c r="CW394" s="14" t="e">
        <f t="shared" si="423"/>
        <v>#DIV/0!</v>
      </c>
      <c r="CX394" s="14" t="e">
        <f t="shared" si="423"/>
        <v>#DIV/0!</v>
      </c>
      <c r="CY394" s="14" t="e">
        <f t="shared" si="423"/>
        <v>#DIV/0!</v>
      </c>
      <c r="CZ394" s="14" t="e">
        <f t="shared" si="423"/>
        <v>#DIV/0!</v>
      </c>
      <c r="DA394" s="14" t="e">
        <f t="shared" si="423"/>
        <v>#DIV/0!</v>
      </c>
      <c r="DB394" s="14" t="e">
        <f t="shared" si="423"/>
        <v>#DIV/0!</v>
      </c>
      <c r="DC394" s="14" t="e">
        <f t="shared" si="423"/>
        <v>#DIV/0!</v>
      </c>
      <c r="DD394" s="14" t="e">
        <f t="shared" si="424"/>
        <v>#DIV/0!</v>
      </c>
      <c r="DE394" s="14" t="e">
        <f t="shared" si="424"/>
        <v>#DIV/0!</v>
      </c>
      <c r="DF394" s="14" t="e">
        <f t="shared" si="424"/>
        <v>#DIV/0!</v>
      </c>
      <c r="DG394" s="14" t="e">
        <f t="shared" si="424"/>
        <v>#DIV/0!</v>
      </c>
      <c r="DH394" s="14" t="e">
        <f t="shared" si="424"/>
        <v>#DIV/0!</v>
      </c>
      <c r="DI394" s="14" t="e">
        <f t="shared" si="424"/>
        <v>#DIV/0!</v>
      </c>
      <c r="DJ394" s="14" t="e">
        <f t="shared" si="424"/>
        <v>#DIV/0!</v>
      </c>
      <c r="DK394" s="14" t="e">
        <f t="shared" si="424"/>
        <v>#DIV/0!</v>
      </c>
      <c r="DL394" s="14" t="e">
        <f t="shared" si="424"/>
        <v>#DIV/0!</v>
      </c>
      <c r="DM394" s="14" t="e">
        <f t="shared" si="424"/>
        <v>#DIV/0!</v>
      </c>
      <c r="DN394" s="14" t="e">
        <f t="shared" si="424"/>
        <v>#DIV/0!</v>
      </c>
      <c r="DO394" s="14" t="e">
        <f t="shared" si="424"/>
        <v>#DIV/0!</v>
      </c>
      <c r="DP394" s="14" t="e">
        <f t="shared" si="424"/>
        <v>#DIV/0!</v>
      </c>
      <c r="DQ394" s="14" t="e">
        <f t="shared" si="424"/>
        <v>#DIV/0!</v>
      </c>
      <c r="DR394" s="14" t="e">
        <f t="shared" si="424"/>
        <v>#DIV/0!</v>
      </c>
      <c r="DS394" s="14" t="e">
        <f t="shared" si="424"/>
        <v>#DIV/0!</v>
      </c>
      <c r="DT394" s="14" t="e">
        <f t="shared" si="425"/>
        <v>#DIV/0!</v>
      </c>
      <c r="DU394" s="14" t="e">
        <f t="shared" si="425"/>
        <v>#DIV/0!</v>
      </c>
      <c r="DV394" s="14" t="e">
        <f t="shared" si="425"/>
        <v>#DIV/0!</v>
      </c>
      <c r="DW394" s="14" t="e">
        <f t="shared" si="425"/>
        <v>#DIV/0!</v>
      </c>
      <c r="DX394" s="14" t="e">
        <f t="shared" si="425"/>
        <v>#DIV/0!</v>
      </c>
      <c r="DY394" s="14" t="e">
        <f t="shared" si="425"/>
        <v>#DIV/0!</v>
      </c>
      <c r="DZ394" s="14" t="e">
        <f t="shared" si="429"/>
        <v>#DIV/0!</v>
      </c>
    </row>
    <row r="395" spans="1:130">
      <c r="A395" s="18">
        <v>9</v>
      </c>
      <c r="B395" s="15">
        <f t="shared" si="426"/>
        <v>0.69230769230769207</v>
      </c>
      <c r="C395" s="18">
        <v>2009</v>
      </c>
      <c r="D395" s="25">
        <f t="shared" si="430"/>
        <v>0</v>
      </c>
      <c r="E395" s="25">
        <f t="shared" si="431"/>
        <v>0</v>
      </c>
      <c r="F395" s="25">
        <f t="shared" si="432"/>
        <v>0</v>
      </c>
      <c r="G395" s="25">
        <f t="shared" si="433"/>
        <v>0</v>
      </c>
      <c r="H395" s="25">
        <f t="shared" si="434"/>
        <v>0</v>
      </c>
      <c r="I395" s="25">
        <f t="shared" si="435"/>
        <v>0</v>
      </c>
      <c r="J395" s="25">
        <f t="shared" si="436"/>
        <v>0</v>
      </c>
      <c r="K395" s="25">
        <f t="shared" ref="K395:K413" si="437">VLOOKUP($C$73,$D$3:$K$63,$A$73,0)*(B388-B387)</f>
        <v>0</v>
      </c>
      <c r="L395" s="25">
        <f>VLOOKUP($C$74,$D$3:$K$63,$A$73,0)*(B387-B386)</f>
        <v>0</v>
      </c>
      <c r="M395" s="25">
        <f>VLOOKUP($C$75,$D$3:$K$63,$A$73,0)*B386</f>
        <v>0</v>
      </c>
      <c r="N395" s="25"/>
      <c r="O395" s="25"/>
      <c r="P395" s="25"/>
      <c r="Q395" s="25"/>
      <c r="R395" s="25"/>
      <c r="S395" s="25"/>
      <c r="T395" s="25"/>
      <c r="U395" s="25"/>
      <c r="V395" s="25"/>
      <c r="W395" s="25"/>
      <c r="X395" s="25"/>
      <c r="Y395" s="25"/>
      <c r="Z395" s="25"/>
      <c r="AA395" s="25"/>
      <c r="AB395" s="25"/>
      <c r="AC395" s="25"/>
      <c r="AD395" s="25"/>
      <c r="AE395" s="25"/>
      <c r="AF395" s="25"/>
      <c r="AG395" s="25"/>
      <c r="AH395" s="25"/>
      <c r="AI395" s="25"/>
      <c r="AJ395" s="25"/>
      <c r="AK395" s="25"/>
      <c r="AL395" s="25"/>
      <c r="AM395" s="25"/>
      <c r="AN395" s="25"/>
      <c r="AO395" s="25"/>
      <c r="AP395" s="25"/>
      <c r="AQ395" s="25"/>
      <c r="AR395" s="25"/>
      <c r="AS395" s="25"/>
      <c r="AT395" s="25"/>
      <c r="AU395" s="25"/>
      <c r="AV395" s="25"/>
      <c r="AW395" s="25"/>
      <c r="AX395" s="25"/>
      <c r="AY395" s="25"/>
      <c r="AZ395" s="25"/>
      <c r="BA395" s="25"/>
      <c r="BB395" s="25"/>
      <c r="BC395" s="25"/>
      <c r="BD395" s="25"/>
      <c r="BE395" s="25"/>
      <c r="BF395" s="25"/>
      <c r="BG395" s="25"/>
      <c r="BH395" s="25"/>
      <c r="BI395" s="25"/>
      <c r="BJ395" s="25"/>
      <c r="BK395" s="25"/>
      <c r="BL395" s="25"/>
      <c r="BM395" s="21">
        <f t="shared" si="427"/>
        <v>0</v>
      </c>
      <c r="BP395" s="18">
        <v>2009</v>
      </c>
      <c r="BQ395" s="14" t="e">
        <f t="shared" si="428"/>
        <v>#DIV/0!</v>
      </c>
      <c r="BR395" s="14" t="e">
        <f t="shared" si="421"/>
        <v>#DIV/0!</v>
      </c>
      <c r="BS395" s="14" t="e">
        <f t="shared" si="421"/>
        <v>#DIV/0!</v>
      </c>
      <c r="BT395" s="14" t="e">
        <f t="shared" si="421"/>
        <v>#DIV/0!</v>
      </c>
      <c r="BU395" s="14" t="e">
        <f t="shared" si="421"/>
        <v>#DIV/0!</v>
      </c>
      <c r="BV395" s="14" t="e">
        <f t="shared" si="421"/>
        <v>#DIV/0!</v>
      </c>
      <c r="BW395" s="14" t="e">
        <f t="shared" si="421"/>
        <v>#DIV/0!</v>
      </c>
      <c r="BX395" s="14" t="e">
        <f t="shared" si="421"/>
        <v>#DIV/0!</v>
      </c>
      <c r="BY395" s="14" t="e">
        <f t="shared" si="421"/>
        <v>#DIV/0!</v>
      </c>
      <c r="BZ395" s="14" t="e">
        <f t="shared" si="421"/>
        <v>#DIV/0!</v>
      </c>
      <c r="CA395" s="14" t="e">
        <f t="shared" si="421"/>
        <v>#DIV/0!</v>
      </c>
      <c r="CB395" s="14" t="e">
        <f t="shared" si="421"/>
        <v>#DIV/0!</v>
      </c>
      <c r="CC395" s="14" t="e">
        <f t="shared" si="421"/>
        <v>#DIV/0!</v>
      </c>
      <c r="CD395" s="14" t="e">
        <f t="shared" si="421"/>
        <v>#DIV/0!</v>
      </c>
      <c r="CE395" s="14" t="e">
        <f t="shared" si="421"/>
        <v>#DIV/0!</v>
      </c>
      <c r="CF395" s="14" t="e">
        <f t="shared" si="421"/>
        <v>#DIV/0!</v>
      </c>
      <c r="CG395" s="14" t="e">
        <f t="shared" si="421"/>
        <v>#DIV/0!</v>
      </c>
      <c r="CH395" s="14" t="e">
        <f t="shared" si="422"/>
        <v>#DIV/0!</v>
      </c>
      <c r="CI395" s="14" t="e">
        <f t="shared" si="422"/>
        <v>#DIV/0!</v>
      </c>
      <c r="CJ395" s="14" t="e">
        <f t="shared" si="422"/>
        <v>#DIV/0!</v>
      </c>
      <c r="CK395" s="14" t="e">
        <f t="shared" si="422"/>
        <v>#DIV/0!</v>
      </c>
      <c r="CL395" s="14" t="e">
        <f t="shared" si="422"/>
        <v>#DIV/0!</v>
      </c>
      <c r="CM395" s="14" t="e">
        <f t="shared" si="422"/>
        <v>#DIV/0!</v>
      </c>
      <c r="CN395" s="14" t="e">
        <f t="shared" si="423"/>
        <v>#DIV/0!</v>
      </c>
      <c r="CO395" s="14" t="e">
        <f t="shared" si="423"/>
        <v>#DIV/0!</v>
      </c>
      <c r="CP395" s="14" t="e">
        <f t="shared" si="423"/>
        <v>#DIV/0!</v>
      </c>
      <c r="CQ395" s="14" t="e">
        <f t="shared" si="423"/>
        <v>#DIV/0!</v>
      </c>
      <c r="CR395" s="14" t="e">
        <f t="shared" si="423"/>
        <v>#DIV/0!</v>
      </c>
      <c r="CS395" s="14" t="e">
        <f t="shared" si="423"/>
        <v>#DIV/0!</v>
      </c>
      <c r="CT395" s="14" t="e">
        <f t="shared" si="423"/>
        <v>#DIV/0!</v>
      </c>
      <c r="CU395" s="14" t="e">
        <f t="shared" si="423"/>
        <v>#DIV/0!</v>
      </c>
      <c r="CV395" s="14" t="e">
        <f t="shared" si="423"/>
        <v>#DIV/0!</v>
      </c>
      <c r="CW395" s="14" t="e">
        <f t="shared" si="423"/>
        <v>#DIV/0!</v>
      </c>
      <c r="CX395" s="14" t="e">
        <f t="shared" si="423"/>
        <v>#DIV/0!</v>
      </c>
      <c r="CY395" s="14" t="e">
        <f t="shared" si="423"/>
        <v>#DIV/0!</v>
      </c>
      <c r="CZ395" s="14" t="e">
        <f t="shared" si="423"/>
        <v>#DIV/0!</v>
      </c>
      <c r="DA395" s="14" t="e">
        <f t="shared" si="423"/>
        <v>#DIV/0!</v>
      </c>
      <c r="DB395" s="14" t="e">
        <f t="shared" si="423"/>
        <v>#DIV/0!</v>
      </c>
      <c r="DC395" s="14" t="e">
        <f t="shared" si="423"/>
        <v>#DIV/0!</v>
      </c>
      <c r="DD395" s="14" t="e">
        <f t="shared" si="424"/>
        <v>#DIV/0!</v>
      </c>
      <c r="DE395" s="14" t="e">
        <f t="shared" si="424"/>
        <v>#DIV/0!</v>
      </c>
      <c r="DF395" s="14" t="e">
        <f t="shared" si="424"/>
        <v>#DIV/0!</v>
      </c>
      <c r="DG395" s="14" t="e">
        <f t="shared" si="424"/>
        <v>#DIV/0!</v>
      </c>
      <c r="DH395" s="14" t="e">
        <f t="shared" si="424"/>
        <v>#DIV/0!</v>
      </c>
      <c r="DI395" s="14" t="e">
        <f t="shared" si="424"/>
        <v>#DIV/0!</v>
      </c>
      <c r="DJ395" s="14" t="e">
        <f t="shared" si="424"/>
        <v>#DIV/0!</v>
      </c>
      <c r="DK395" s="14" t="e">
        <f t="shared" si="424"/>
        <v>#DIV/0!</v>
      </c>
      <c r="DL395" s="14" t="e">
        <f t="shared" si="424"/>
        <v>#DIV/0!</v>
      </c>
      <c r="DM395" s="14" t="e">
        <f t="shared" si="424"/>
        <v>#DIV/0!</v>
      </c>
      <c r="DN395" s="14" t="e">
        <f t="shared" si="424"/>
        <v>#DIV/0!</v>
      </c>
      <c r="DO395" s="14" t="e">
        <f t="shared" si="424"/>
        <v>#DIV/0!</v>
      </c>
      <c r="DP395" s="14" t="e">
        <f t="shared" si="424"/>
        <v>#DIV/0!</v>
      </c>
      <c r="DQ395" s="14" t="e">
        <f t="shared" si="424"/>
        <v>#DIV/0!</v>
      </c>
      <c r="DR395" s="14" t="e">
        <f t="shared" si="424"/>
        <v>#DIV/0!</v>
      </c>
      <c r="DS395" s="14" t="e">
        <f t="shared" si="424"/>
        <v>#DIV/0!</v>
      </c>
      <c r="DT395" s="14" t="e">
        <f t="shared" si="425"/>
        <v>#DIV/0!</v>
      </c>
      <c r="DU395" s="14" t="e">
        <f t="shared" si="425"/>
        <v>#DIV/0!</v>
      </c>
      <c r="DV395" s="14" t="e">
        <f t="shared" si="425"/>
        <v>#DIV/0!</v>
      </c>
      <c r="DW395" s="14" t="e">
        <f t="shared" si="425"/>
        <v>#DIV/0!</v>
      </c>
      <c r="DX395" s="14" t="e">
        <f t="shared" si="425"/>
        <v>#DIV/0!</v>
      </c>
      <c r="DY395" s="14" t="e">
        <f t="shared" si="425"/>
        <v>#DIV/0!</v>
      </c>
      <c r="DZ395" s="14" t="e">
        <f t="shared" si="429"/>
        <v>#DIV/0!</v>
      </c>
    </row>
    <row r="396" spans="1:130">
      <c r="A396" s="18">
        <v>10</v>
      </c>
      <c r="B396" s="15">
        <f t="shared" si="426"/>
        <v>0.76923076923076894</v>
      </c>
      <c r="C396" s="18">
        <v>2010</v>
      </c>
      <c r="D396" s="25">
        <f t="shared" si="430"/>
        <v>0</v>
      </c>
      <c r="E396" s="25">
        <f t="shared" si="431"/>
        <v>0</v>
      </c>
      <c r="F396" s="25">
        <f t="shared" si="432"/>
        <v>0</v>
      </c>
      <c r="G396" s="25">
        <f t="shared" si="433"/>
        <v>0</v>
      </c>
      <c r="H396" s="25">
        <f t="shared" si="434"/>
        <v>0</v>
      </c>
      <c r="I396" s="25">
        <f t="shared" si="435"/>
        <v>0</v>
      </c>
      <c r="J396" s="25">
        <f t="shared" si="436"/>
        <v>0</v>
      </c>
      <c r="K396" s="25">
        <f t="shared" si="437"/>
        <v>0</v>
      </c>
      <c r="L396" s="25">
        <f t="shared" ref="L396:L414" si="438">VLOOKUP($C$74,$D$3:$K$63,$A$73,0)*(B388-B387)</f>
        <v>0</v>
      </c>
      <c r="M396" s="25">
        <f>VLOOKUP($C$75,$D$3:$K$63,$A$73,0)*(B387-B386)</f>
        <v>0</v>
      </c>
      <c r="N396" s="25">
        <f>VLOOKUP($C$76,$D$3:$K$63,$A$73,0)*B386</f>
        <v>0</v>
      </c>
      <c r="O396" s="25"/>
      <c r="P396" s="25"/>
      <c r="Q396" s="25"/>
      <c r="R396" s="25"/>
      <c r="S396" s="25"/>
      <c r="T396" s="25"/>
      <c r="U396" s="25"/>
      <c r="V396" s="25"/>
      <c r="W396" s="25"/>
      <c r="X396" s="25"/>
      <c r="Y396" s="25"/>
      <c r="Z396" s="25"/>
      <c r="AA396" s="25"/>
      <c r="AB396" s="25"/>
      <c r="AC396" s="25"/>
      <c r="AD396" s="25"/>
      <c r="AE396" s="25"/>
      <c r="AF396" s="25"/>
      <c r="AG396" s="25"/>
      <c r="AH396" s="25"/>
      <c r="AI396" s="25"/>
      <c r="AJ396" s="25"/>
      <c r="AK396" s="25"/>
      <c r="AL396" s="25"/>
      <c r="AM396" s="25"/>
      <c r="AN396" s="25"/>
      <c r="AO396" s="25"/>
      <c r="AP396" s="25"/>
      <c r="AQ396" s="25"/>
      <c r="AR396" s="25"/>
      <c r="AS396" s="25"/>
      <c r="AT396" s="25"/>
      <c r="AU396" s="25"/>
      <c r="AV396" s="25"/>
      <c r="AW396" s="25"/>
      <c r="AX396" s="25"/>
      <c r="AY396" s="25"/>
      <c r="AZ396" s="25"/>
      <c r="BA396" s="25"/>
      <c r="BB396" s="25"/>
      <c r="BC396" s="25"/>
      <c r="BD396" s="25"/>
      <c r="BE396" s="25"/>
      <c r="BF396" s="25"/>
      <c r="BG396" s="25"/>
      <c r="BH396" s="25"/>
      <c r="BI396" s="25"/>
      <c r="BJ396" s="25"/>
      <c r="BK396" s="25"/>
      <c r="BL396" s="25"/>
      <c r="BM396" s="21">
        <f t="shared" si="427"/>
        <v>0</v>
      </c>
      <c r="BP396" s="18">
        <v>2010</v>
      </c>
      <c r="BQ396" s="14" t="e">
        <f t="shared" si="428"/>
        <v>#DIV/0!</v>
      </c>
      <c r="BR396" s="14" t="e">
        <f t="shared" si="421"/>
        <v>#DIV/0!</v>
      </c>
      <c r="BS396" s="14" t="e">
        <f t="shared" si="421"/>
        <v>#DIV/0!</v>
      </c>
      <c r="BT396" s="14" t="e">
        <f t="shared" si="421"/>
        <v>#DIV/0!</v>
      </c>
      <c r="BU396" s="14" t="e">
        <f t="shared" si="421"/>
        <v>#DIV/0!</v>
      </c>
      <c r="BV396" s="14" t="e">
        <f t="shared" si="421"/>
        <v>#DIV/0!</v>
      </c>
      <c r="BW396" s="14" t="e">
        <f t="shared" si="421"/>
        <v>#DIV/0!</v>
      </c>
      <c r="BX396" s="14" t="e">
        <f t="shared" si="421"/>
        <v>#DIV/0!</v>
      </c>
      <c r="BY396" s="14" t="e">
        <f t="shared" si="421"/>
        <v>#DIV/0!</v>
      </c>
      <c r="BZ396" s="14" t="e">
        <f t="shared" si="421"/>
        <v>#DIV/0!</v>
      </c>
      <c r="CA396" s="14" t="e">
        <f t="shared" si="421"/>
        <v>#DIV/0!</v>
      </c>
      <c r="CB396" s="14" t="e">
        <f t="shared" si="421"/>
        <v>#DIV/0!</v>
      </c>
      <c r="CC396" s="14" t="e">
        <f t="shared" si="421"/>
        <v>#DIV/0!</v>
      </c>
      <c r="CD396" s="14" t="e">
        <f t="shared" si="421"/>
        <v>#DIV/0!</v>
      </c>
      <c r="CE396" s="14" t="e">
        <f t="shared" si="421"/>
        <v>#DIV/0!</v>
      </c>
      <c r="CF396" s="14" t="e">
        <f t="shared" si="421"/>
        <v>#DIV/0!</v>
      </c>
      <c r="CG396" s="14" t="e">
        <f t="shared" si="421"/>
        <v>#DIV/0!</v>
      </c>
      <c r="CH396" s="14" t="e">
        <f t="shared" si="422"/>
        <v>#DIV/0!</v>
      </c>
      <c r="CI396" s="14" t="e">
        <f t="shared" si="422"/>
        <v>#DIV/0!</v>
      </c>
      <c r="CJ396" s="14" t="e">
        <f t="shared" si="422"/>
        <v>#DIV/0!</v>
      </c>
      <c r="CK396" s="14" t="e">
        <f t="shared" si="422"/>
        <v>#DIV/0!</v>
      </c>
      <c r="CL396" s="14" t="e">
        <f t="shared" si="422"/>
        <v>#DIV/0!</v>
      </c>
      <c r="CM396" s="14" t="e">
        <f t="shared" si="422"/>
        <v>#DIV/0!</v>
      </c>
      <c r="CN396" s="14" t="e">
        <f t="shared" si="423"/>
        <v>#DIV/0!</v>
      </c>
      <c r="CO396" s="14" t="e">
        <f t="shared" si="423"/>
        <v>#DIV/0!</v>
      </c>
      <c r="CP396" s="14" t="e">
        <f t="shared" si="423"/>
        <v>#DIV/0!</v>
      </c>
      <c r="CQ396" s="14" t="e">
        <f t="shared" si="423"/>
        <v>#DIV/0!</v>
      </c>
      <c r="CR396" s="14" t="e">
        <f t="shared" si="423"/>
        <v>#DIV/0!</v>
      </c>
      <c r="CS396" s="14" t="e">
        <f t="shared" si="423"/>
        <v>#DIV/0!</v>
      </c>
      <c r="CT396" s="14" t="e">
        <f t="shared" si="423"/>
        <v>#DIV/0!</v>
      </c>
      <c r="CU396" s="14" t="e">
        <f t="shared" si="423"/>
        <v>#DIV/0!</v>
      </c>
      <c r="CV396" s="14" t="e">
        <f t="shared" si="423"/>
        <v>#DIV/0!</v>
      </c>
      <c r="CW396" s="14" t="e">
        <f t="shared" si="423"/>
        <v>#DIV/0!</v>
      </c>
      <c r="CX396" s="14" t="e">
        <f t="shared" si="423"/>
        <v>#DIV/0!</v>
      </c>
      <c r="CY396" s="14" t="e">
        <f t="shared" si="423"/>
        <v>#DIV/0!</v>
      </c>
      <c r="CZ396" s="14" t="e">
        <f t="shared" si="423"/>
        <v>#DIV/0!</v>
      </c>
      <c r="DA396" s="14" t="e">
        <f t="shared" si="423"/>
        <v>#DIV/0!</v>
      </c>
      <c r="DB396" s="14" t="e">
        <f t="shared" si="423"/>
        <v>#DIV/0!</v>
      </c>
      <c r="DC396" s="14" t="e">
        <f t="shared" si="423"/>
        <v>#DIV/0!</v>
      </c>
      <c r="DD396" s="14" t="e">
        <f t="shared" si="424"/>
        <v>#DIV/0!</v>
      </c>
      <c r="DE396" s="14" t="e">
        <f t="shared" si="424"/>
        <v>#DIV/0!</v>
      </c>
      <c r="DF396" s="14" t="e">
        <f t="shared" si="424"/>
        <v>#DIV/0!</v>
      </c>
      <c r="DG396" s="14" t="e">
        <f t="shared" si="424"/>
        <v>#DIV/0!</v>
      </c>
      <c r="DH396" s="14" t="e">
        <f t="shared" si="424"/>
        <v>#DIV/0!</v>
      </c>
      <c r="DI396" s="14" t="e">
        <f t="shared" si="424"/>
        <v>#DIV/0!</v>
      </c>
      <c r="DJ396" s="14" t="e">
        <f t="shared" si="424"/>
        <v>#DIV/0!</v>
      </c>
      <c r="DK396" s="14" t="e">
        <f t="shared" si="424"/>
        <v>#DIV/0!</v>
      </c>
      <c r="DL396" s="14" t="e">
        <f t="shared" si="424"/>
        <v>#DIV/0!</v>
      </c>
      <c r="DM396" s="14" t="e">
        <f t="shared" si="424"/>
        <v>#DIV/0!</v>
      </c>
      <c r="DN396" s="14" t="e">
        <f t="shared" si="424"/>
        <v>#DIV/0!</v>
      </c>
      <c r="DO396" s="14" t="e">
        <f t="shared" si="424"/>
        <v>#DIV/0!</v>
      </c>
      <c r="DP396" s="14" t="e">
        <f t="shared" si="424"/>
        <v>#DIV/0!</v>
      </c>
      <c r="DQ396" s="14" t="e">
        <f t="shared" si="424"/>
        <v>#DIV/0!</v>
      </c>
      <c r="DR396" s="14" t="e">
        <f t="shared" si="424"/>
        <v>#DIV/0!</v>
      </c>
      <c r="DS396" s="14" t="e">
        <f t="shared" si="424"/>
        <v>#DIV/0!</v>
      </c>
      <c r="DT396" s="14" t="e">
        <f t="shared" si="425"/>
        <v>#DIV/0!</v>
      </c>
      <c r="DU396" s="14" t="e">
        <f t="shared" si="425"/>
        <v>#DIV/0!</v>
      </c>
      <c r="DV396" s="14" t="e">
        <f t="shared" si="425"/>
        <v>#DIV/0!</v>
      </c>
      <c r="DW396" s="14" t="e">
        <f t="shared" si="425"/>
        <v>#DIV/0!</v>
      </c>
      <c r="DX396" s="14" t="e">
        <f t="shared" si="425"/>
        <v>#DIV/0!</v>
      </c>
      <c r="DY396" s="14" t="e">
        <f t="shared" si="425"/>
        <v>#DIV/0!</v>
      </c>
      <c r="DZ396" s="14" t="e">
        <f t="shared" si="429"/>
        <v>#DIV/0!</v>
      </c>
    </row>
    <row r="397" spans="1:130">
      <c r="A397" s="18">
        <v>11</v>
      </c>
      <c r="B397" s="15">
        <f t="shared" si="426"/>
        <v>0.84615384615384581</v>
      </c>
      <c r="C397" s="18">
        <v>2011</v>
      </c>
      <c r="D397" s="25">
        <f t="shared" si="430"/>
        <v>0</v>
      </c>
      <c r="E397" s="25">
        <f t="shared" si="431"/>
        <v>0</v>
      </c>
      <c r="F397" s="25">
        <f t="shared" si="432"/>
        <v>0</v>
      </c>
      <c r="G397" s="25">
        <f t="shared" si="433"/>
        <v>0</v>
      </c>
      <c r="H397" s="25">
        <f t="shared" si="434"/>
        <v>0</v>
      </c>
      <c r="I397" s="25">
        <f t="shared" si="435"/>
        <v>0</v>
      </c>
      <c r="J397" s="25">
        <f t="shared" si="436"/>
        <v>0</v>
      </c>
      <c r="K397" s="25">
        <f t="shared" si="437"/>
        <v>0</v>
      </c>
      <c r="L397" s="25">
        <f t="shared" si="438"/>
        <v>0</v>
      </c>
      <c r="M397" s="25">
        <f t="shared" ref="M397:M415" si="439">VLOOKUP($C$75,$D$3:$K$63,$A$73,0)*(B388-B387)</f>
        <v>0</v>
      </c>
      <c r="N397" s="25">
        <f>VLOOKUP($C$76,$D$3:$K$63,$A$73,0)*(B387-B386)</f>
        <v>0</v>
      </c>
      <c r="O397" s="25">
        <f>VLOOKUP($C$77,$D$3:$K$63,$A$73,0)*B386</f>
        <v>0</v>
      </c>
      <c r="P397" s="25"/>
      <c r="Q397" s="25"/>
      <c r="R397" s="25"/>
      <c r="S397" s="25"/>
      <c r="T397" s="25"/>
      <c r="U397" s="25"/>
      <c r="V397" s="25"/>
      <c r="W397" s="25"/>
      <c r="X397" s="25"/>
      <c r="Y397" s="25"/>
      <c r="Z397" s="25"/>
      <c r="AA397" s="25"/>
      <c r="AB397" s="25"/>
      <c r="AC397" s="25"/>
      <c r="AD397" s="25"/>
      <c r="AE397" s="25"/>
      <c r="AF397" s="25"/>
      <c r="AG397" s="25"/>
      <c r="AH397" s="25"/>
      <c r="AI397" s="25"/>
      <c r="AJ397" s="25"/>
      <c r="AK397" s="25"/>
      <c r="AL397" s="25"/>
      <c r="AM397" s="25"/>
      <c r="AN397" s="25"/>
      <c r="AO397" s="25"/>
      <c r="AP397" s="25"/>
      <c r="AQ397" s="25"/>
      <c r="AR397" s="25"/>
      <c r="AS397" s="25"/>
      <c r="AT397" s="25"/>
      <c r="AU397" s="25"/>
      <c r="AV397" s="25"/>
      <c r="AW397" s="25"/>
      <c r="AX397" s="25"/>
      <c r="AY397" s="25"/>
      <c r="AZ397" s="25"/>
      <c r="BA397" s="25"/>
      <c r="BB397" s="25"/>
      <c r="BC397" s="25"/>
      <c r="BD397" s="25"/>
      <c r="BE397" s="25"/>
      <c r="BF397" s="25"/>
      <c r="BG397" s="25"/>
      <c r="BH397" s="25"/>
      <c r="BI397" s="25"/>
      <c r="BJ397" s="25"/>
      <c r="BK397" s="25"/>
      <c r="BL397" s="25"/>
      <c r="BM397" s="21">
        <f t="shared" si="427"/>
        <v>0</v>
      </c>
      <c r="BP397" s="18">
        <v>2011</v>
      </c>
      <c r="BQ397" s="14" t="e">
        <f t="shared" si="428"/>
        <v>#DIV/0!</v>
      </c>
      <c r="BR397" s="14" t="e">
        <f t="shared" si="421"/>
        <v>#DIV/0!</v>
      </c>
      <c r="BS397" s="14" t="e">
        <f t="shared" si="421"/>
        <v>#DIV/0!</v>
      </c>
      <c r="BT397" s="14" t="e">
        <f t="shared" si="421"/>
        <v>#DIV/0!</v>
      </c>
      <c r="BU397" s="14" t="e">
        <f t="shared" si="421"/>
        <v>#DIV/0!</v>
      </c>
      <c r="BV397" s="14" t="e">
        <f t="shared" si="421"/>
        <v>#DIV/0!</v>
      </c>
      <c r="BW397" s="14" t="e">
        <f t="shared" si="421"/>
        <v>#DIV/0!</v>
      </c>
      <c r="BX397" s="14" t="e">
        <f t="shared" si="421"/>
        <v>#DIV/0!</v>
      </c>
      <c r="BY397" s="14" t="e">
        <f t="shared" si="421"/>
        <v>#DIV/0!</v>
      </c>
      <c r="BZ397" s="14" t="e">
        <f t="shared" si="421"/>
        <v>#DIV/0!</v>
      </c>
      <c r="CA397" s="14" t="e">
        <f t="shared" si="421"/>
        <v>#DIV/0!</v>
      </c>
      <c r="CB397" s="14" t="e">
        <f t="shared" si="421"/>
        <v>#DIV/0!</v>
      </c>
      <c r="CC397" s="14" t="e">
        <f t="shared" si="421"/>
        <v>#DIV/0!</v>
      </c>
      <c r="CD397" s="14" t="e">
        <f t="shared" si="421"/>
        <v>#DIV/0!</v>
      </c>
      <c r="CE397" s="14" t="e">
        <f t="shared" si="421"/>
        <v>#DIV/0!</v>
      </c>
      <c r="CF397" s="14" t="e">
        <f t="shared" si="421"/>
        <v>#DIV/0!</v>
      </c>
      <c r="CG397" s="14" t="e">
        <f t="shared" si="421"/>
        <v>#DIV/0!</v>
      </c>
      <c r="CH397" s="14" t="e">
        <f t="shared" si="422"/>
        <v>#DIV/0!</v>
      </c>
      <c r="CI397" s="14" t="e">
        <f t="shared" si="422"/>
        <v>#DIV/0!</v>
      </c>
      <c r="CJ397" s="14" t="e">
        <f t="shared" si="422"/>
        <v>#DIV/0!</v>
      </c>
      <c r="CK397" s="14" t="e">
        <f t="shared" si="422"/>
        <v>#DIV/0!</v>
      </c>
      <c r="CL397" s="14" t="e">
        <f t="shared" si="422"/>
        <v>#DIV/0!</v>
      </c>
      <c r="CM397" s="14" t="e">
        <f t="shared" si="422"/>
        <v>#DIV/0!</v>
      </c>
      <c r="CN397" s="14" t="e">
        <f t="shared" si="423"/>
        <v>#DIV/0!</v>
      </c>
      <c r="CO397" s="14" t="e">
        <f t="shared" si="423"/>
        <v>#DIV/0!</v>
      </c>
      <c r="CP397" s="14" t="e">
        <f t="shared" si="423"/>
        <v>#DIV/0!</v>
      </c>
      <c r="CQ397" s="14" t="e">
        <f t="shared" si="423"/>
        <v>#DIV/0!</v>
      </c>
      <c r="CR397" s="14" t="e">
        <f t="shared" si="423"/>
        <v>#DIV/0!</v>
      </c>
      <c r="CS397" s="14" t="e">
        <f t="shared" si="423"/>
        <v>#DIV/0!</v>
      </c>
      <c r="CT397" s="14" t="e">
        <f t="shared" si="423"/>
        <v>#DIV/0!</v>
      </c>
      <c r="CU397" s="14" t="e">
        <f t="shared" si="423"/>
        <v>#DIV/0!</v>
      </c>
      <c r="CV397" s="14" t="e">
        <f t="shared" si="423"/>
        <v>#DIV/0!</v>
      </c>
      <c r="CW397" s="14" t="e">
        <f t="shared" si="423"/>
        <v>#DIV/0!</v>
      </c>
      <c r="CX397" s="14" t="e">
        <f t="shared" si="423"/>
        <v>#DIV/0!</v>
      </c>
      <c r="CY397" s="14" t="e">
        <f t="shared" si="423"/>
        <v>#DIV/0!</v>
      </c>
      <c r="CZ397" s="14" t="e">
        <f t="shared" si="423"/>
        <v>#DIV/0!</v>
      </c>
      <c r="DA397" s="14" t="e">
        <f t="shared" si="423"/>
        <v>#DIV/0!</v>
      </c>
      <c r="DB397" s="14" t="e">
        <f t="shared" si="423"/>
        <v>#DIV/0!</v>
      </c>
      <c r="DC397" s="14" t="e">
        <f t="shared" si="423"/>
        <v>#DIV/0!</v>
      </c>
      <c r="DD397" s="14" t="e">
        <f t="shared" si="424"/>
        <v>#DIV/0!</v>
      </c>
      <c r="DE397" s="14" t="e">
        <f t="shared" si="424"/>
        <v>#DIV/0!</v>
      </c>
      <c r="DF397" s="14" t="e">
        <f t="shared" si="424"/>
        <v>#DIV/0!</v>
      </c>
      <c r="DG397" s="14" t="e">
        <f t="shared" si="424"/>
        <v>#DIV/0!</v>
      </c>
      <c r="DH397" s="14" t="e">
        <f t="shared" si="424"/>
        <v>#DIV/0!</v>
      </c>
      <c r="DI397" s="14" t="e">
        <f t="shared" si="424"/>
        <v>#DIV/0!</v>
      </c>
      <c r="DJ397" s="14" t="e">
        <f t="shared" si="424"/>
        <v>#DIV/0!</v>
      </c>
      <c r="DK397" s="14" t="e">
        <f t="shared" si="424"/>
        <v>#DIV/0!</v>
      </c>
      <c r="DL397" s="14" t="e">
        <f t="shared" si="424"/>
        <v>#DIV/0!</v>
      </c>
      <c r="DM397" s="14" t="e">
        <f t="shared" si="424"/>
        <v>#DIV/0!</v>
      </c>
      <c r="DN397" s="14" t="e">
        <f t="shared" si="424"/>
        <v>#DIV/0!</v>
      </c>
      <c r="DO397" s="14" t="e">
        <f t="shared" si="424"/>
        <v>#DIV/0!</v>
      </c>
      <c r="DP397" s="14" t="e">
        <f t="shared" si="424"/>
        <v>#DIV/0!</v>
      </c>
      <c r="DQ397" s="14" t="e">
        <f t="shared" si="424"/>
        <v>#DIV/0!</v>
      </c>
      <c r="DR397" s="14" t="e">
        <f t="shared" si="424"/>
        <v>#DIV/0!</v>
      </c>
      <c r="DS397" s="14" t="e">
        <f t="shared" si="424"/>
        <v>#DIV/0!</v>
      </c>
      <c r="DT397" s="14" t="e">
        <f t="shared" si="425"/>
        <v>#DIV/0!</v>
      </c>
      <c r="DU397" s="14" t="e">
        <f t="shared" si="425"/>
        <v>#DIV/0!</v>
      </c>
      <c r="DV397" s="14" t="e">
        <f t="shared" si="425"/>
        <v>#DIV/0!</v>
      </c>
      <c r="DW397" s="14" t="e">
        <f t="shared" si="425"/>
        <v>#DIV/0!</v>
      </c>
      <c r="DX397" s="14" t="e">
        <f t="shared" si="425"/>
        <v>#DIV/0!</v>
      </c>
      <c r="DY397" s="14" t="e">
        <f t="shared" si="425"/>
        <v>#DIV/0!</v>
      </c>
      <c r="DZ397" s="14" t="e">
        <f t="shared" si="429"/>
        <v>#DIV/0!</v>
      </c>
    </row>
    <row r="398" spans="1:130">
      <c r="A398" s="18">
        <v>12</v>
      </c>
      <c r="B398" s="15">
        <f t="shared" si="426"/>
        <v>0.9230769230769228</v>
      </c>
      <c r="C398" s="18">
        <v>2012</v>
      </c>
      <c r="D398" s="25">
        <f t="shared" si="430"/>
        <v>0</v>
      </c>
      <c r="E398" s="25">
        <f t="shared" si="431"/>
        <v>0</v>
      </c>
      <c r="F398" s="25">
        <f t="shared" si="432"/>
        <v>0</v>
      </c>
      <c r="G398" s="25">
        <f t="shared" si="433"/>
        <v>0</v>
      </c>
      <c r="H398" s="25">
        <f t="shared" si="434"/>
        <v>0</v>
      </c>
      <c r="I398" s="25">
        <f t="shared" si="435"/>
        <v>0</v>
      </c>
      <c r="J398" s="25">
        <f t="shared" si="436"/>
        <v>0</v>
      </c>
      <c r="K398" s="25">
        <f t="shared" si="437"/>
        <v>0</v>
      </c>
      <c r="L398" s="25">
        <f t="shared" si="438"/>
        <v>0</v>
      </c>
      <c r="M398" s="25">
        <f t="shared" si="439"/>
        <v>0</v>
      </c>
      <c r="N398" s="25">
        <f t="shared" ref="N398:N416" si="440">VLOOKUP($C$76,$D$3:$K$63,$A$73,0)*(B388-B387)</f>
        <v>0</v>
      </c>
      <c r="O398" s="25">
        <f>VLOOKUP($C$77,$D$3:$K$63,$A$73,0)*(B387-B386)</f>
        <v>0.61538461538461497</v>
      </c>
      <c r="P398" s="25">
        <f>VLOOKUP($C$78,$D$3:$K$63,$A$73,0)*B386</f>
        <v>0</v>
      </c>
      <c r="Q398" s="25"/>
      <c r="R398" s="25"/>
      <c r="S398" s="25"/>
      <c r="T398" s="25"/>
      <c r="U398" s="25"/>
      <c r="V398" s="25"/>
      <c r="W398" s="25"/>
      <c r="X398" s="25"/>
      <c r="Y398" s="25"/>
      <c r="Z398" s="25"/>
      <c r="AA398" s="25"/>
      <c r="AB398" s="25"/>
      <c r="AC398" s="25"/>
      <c r="AD398" s="25"/>
      <c r="AE398" s="25"/>
      <c r="AF398" s="25"/>
      <c r="AG398" s="25"/>
      <c r="AH398" s="25"/>
      <c r="AI398" s="25"/>
      <c r="AJ398" s="25"/>
      <c r="AK398" s="25"/>
      <c r="AL398" s="25"/>
      <c r="AM398" s="25"/>
      <c r="AN398" s="25"/>
      <c r="AO398" s="25"/>
      <c r="AP398" s="25"/>
      <c r="AQ398" s="25"/>
      <c r="AR398" s="25"/>
      <c r="AS398" s="25"/>
      <c r="AT398" s="25"/>
      <c r="AU398" s="25"/>
      <c r="AV398" s="25"/>
      <c r="AW398" s="25"/>
      <c r="AX398" s="25"/>
      <c r="AY398" s="25"/>
      <c r="AZ398" s="25"/>
      <c r="BA398" s="25"/>
      <c r="BB398" s="25"/>
      <c r="BC398" s="25"/>
      <c r="BD398" s="25"/>
      <c r="BE398" s="25"/>
      <c r="BF398" s="25"/>
      <c r="BG398" s="25"/>
      <c r="BH398" s="25"/>
      <c r="BI398" s="25"/>
      <c r="BJ398" s="25"/>
      <c r="BK398" s="25"/>
      <c r="BL398" s="25"/>
      <c r="BM398" s="21">
        <f t="shared" si="427"/>
        <v>0.61538461538461497</v>
      </c>
      <c r="BP398" s="18">
        <v>2012</v>
      </c>
      <c r="BQ398" s="14">
        <f t="shared" si="428"/>
        <v>0</v>
      </c>
      <c r="BR398" s="14">
        <f t="shared" si="421"/>
        <v>0</v>
      </c>
      <c r="BS398" s="14">
        <f t="shared" si="421"/>
        <v>0</v>
      </c>
      <c r="BT398" s="14">
        <f t="shared" si="421"/>
        <v>0</v>
      </c>
      <c r="BU398" s="14">
        <f t="shared" si="421"/>
        <v>0</v>
      </c>
      <c r="BV398" s="14">
        <f t="shared" si="421"/>
        <v>0</v>
      </c>
      <c r="BW398" s="14">
        <f t="shared" si="421"/>
        <v>0</v>
      </c>
      <c r="BX398" s="14">
        <f t="shared" si="421"/>
        <v>0</v>
      </c>
      <c r="BY398" s="14">
        <f t="shared" si="421"/>
        <v>0</v>
      </c>
      <c r="BZ398" s="14">
        <f t="shared" si="421"/>
        <v>0</v>
      </c>
      <c r="CA398" s="14">
        <f t="shared" si="421"/>
        <v>0</v>
      </c>
      <c r="CB398" s="14">
        <f t="shared" si="421"/>
        <v>1</v>
      </c>
      <c r="CC398" s="14">
        <f t="shared" si="421"/>
        <v>0</v>
      </c>
      <c r="CD398" s="14">
        <f t="shared" si="421"/>
        <v>0</v>
      </c>
      <c r="CE398" s="14">
        <f t="shared" si="421"/>
        <v>0</v>
      </c>
      <c r="CF398" s="14">
        <f t="shared" si="421"/>
        <v>0</v>
      </c>
      <c r="CG398" s="14">
        <f t="shared" si="421"/>
        <v>0</v>
      </c>
      <c r="CH398" s="14">
        <f t="shared" si="422"/>
        <v>0</v>
      </c>
      <c r="CI398" s="14">
        <f t="shared" si="422"/>
        <v>0</v>
      </c>
      <c r="CJ398" s="14">
        <f t="shared" si="422"/>
        <v>0</v>
      </c>
      <c r="CK398" s="14">
        <f t="shared" si="422"/>
        <v>0</v>
      </c>
      <c r="CL398" s="14">
        <f t="shared" si="422"/>
        <v>0</v>
      </c>
      <c r="CM398" s="14">
        <f t="shared" si="422"/>
        <v>0</v>
      </c>
      <c r="CN398" s="14">
        <f t="shared" si="423"/>
        <v>0</v>
      </c>
      <c r="CO398" s="14">
        <f t="shared" si="423"/>
        <v>0</v>
      </c>
      <c r="CP398" s="14">
        <f t="shared" si="423"/>
        <v>0</v>
      </c>
      <c r="CQ398" s="14">
        <f t="shared" si="423"/>
        <v>0</v>
      </c>
      <c r="CR398" s="14">
        <f t="shared" si="423"/>
        <v>0</v>
      </c>
      <c r="CS398" s="14">
        <f t="shared" si="423"/>
        <v>0</v>
      </c>
      <c r="CT398" s="14">
        <f t="shared" si="423"/>
        <v>0</v>
      </c>
      <c r="CU398" s="14">
        <f t="shared" si="423"/>
        <v>0</v>
      </c>
      <c r="CV398" s="14">
        <f t="shared" si="423"/>
        <v>0</v>
      </c>
      <c r="CW398" s="14">
        <f t="shared" si="423"/>
        <v>0</v>
      </c>
      <c r="CX398" s="14">
        <f t="shared" si="423"/>
        <v>0</v>
      </c>
      <c r="CY398" s="14">
        <f t="shared" si="423"/>
        <v>0</v>
      </c>
      <c r="CZ398" s="14">
        <f t="shared" si="423"/>
        <v>0</v>
      </c>
      <c r="DA398" s="14">
        <f t="shared" si="423"/>
        <v>0</v>
      </c>
      <c r="DB398" s="14">
        <f t="shared" si="423"/>
        <v>0</v>
      </c>
      <c r="DC398" s="14">
        <f t="shared" si="423"/>
        <v>0</v>
      </c>
      <c r="DD398" s="14">
        <f t="shared" si="424"/>
        <v>0</v>
      </c>
      <c r="DE398" s="14">
        <f t="shared" si="424"/>
        <v>0</v>
      </c>
      <c r="DF398" s="14">
        <f t="shared" si="424"/>
        <v>0</v>
      </c>
      <c r="DG398" s="14">
        <f t="shared" si="424"/>
        <v>0</v>
      </c>
      <c r="DH398" s="14">
        <f t="shared" si="424"/>
        <v>0</v>
      </c>
      <c r="DI398" s="14">
        <f t="shared" si="424"/>
        <v>0</v>
      </c>
      <c r="DJ398" s="14">
        <f t="shared" si="424"/>
        <v>0</v>
      </c>
      <c r="DK398" s="14">
        <f t="shared" si="424"/>
        <v>0</v>
      </c>
      <c r="DL398" s="14">
        <f t="shared" si="424"/>
        <v>0</v>
      </c>
      <c r="DM398" s="14">
        <f t="shared" si="424"/>
        <v>0</v>
      </c>
      <c r="DN398" s="14">
        <f t="shared" si="424"/>
        <v>0</v>
      </c>
      <c r="DO398" s="14">
        <f t="shared" si="424"/>
        <v>0</v>
      </c>
      <c r="DP398" s="14">
        <f t="shared" si="424"/>
        <v>0</v>
      </c>
      <c r="DQ398" s="14">
        <f t="shared" si="424"/>
        <v>0</v>
      </c>
      <c r="DR398" s="14">
        <f t="shared" si="424"/>
        <v>0</v>
      </c>
      <c r="DS398" s="14">
        <f t="shared" si="424"/>
        <v>0</v>
      </c>
      <c r="DT398" s="14">
        <f t="shared" si="425"/>
        <v>0</v>
      </c>
      <c r="DU398" s="14">
        <f t="shared" si="425"/>
        <v>0</v>
      </c>
      <c r="DV398" s="14">
        <f t="shared" si="425"/>
        <v>0</v>
      </c>
      <c r="DW398" s="14">
        <f t="shared" si="425"/>
        <v>0</v>
      </c>
      <c r="DX398" s="14">
        <f t="shared" si="425"/>
        <v>0</v>
      </c>
      <c r="DY398" s="14">
        <f t="shared" si="425"/>
        <v>0</v>
      </c>
      <c r="DZ398" s="14">
        <f t="shared" si="429"/>
        <v>1</v>
      </c>
    </row>
    <row r="399" spans="1:130">
      <c r="A399" s="18">
        <v>13</v>
      </c>
      <c r="B399" s="15">
        <f t="shared" si="426"/>
        <v>0.99999999999999978</v>
      </c>
      <c r="C399" s="18">
        <v>2013</v>
      </c>
      <c r="D399" s="25">
        <f t="shared" si="430"/>
        <v>0</v>
      </c>
      <c r="E399" s="25">
        <f t="shared" si="431"/>
        <v>0</v>
      </c>
      <c r="F399" s="25">
        <f t="shared" si="432"/>
        <v>0</v>
      </c>
      <c r="G399" s="25">
        <f t="shared" si="433"/>
        <v>0</v>
      </c>
      <c r="H399" s="25">
        <f t="shared" si="434"/>
        <v>0</v>
      </c>
      <c r="I399" s="25">
        <f t="shared" si="435"/>
        <v>0</v>
      </c>
      <c r="J399" s="25">
        <f t="shared" si="436"/>
        <v>0</v>
      </c>
      <c r="K399" s="25">
        <f t="shared" si="437"/>
        <v>0</v>
      </c>
      <c r="L399" s="25">
        <f t="shared" si="438"/>
        <v>0</v>
      </c>
      <c r="M399" s="25">
        <f t="shared" si="439"/>
        <v>0</v>
      </c>
      <c r="N399" s="25">
        <f t="shared" si="440"/>
        <v>0</v>
      </c>
      <c r="O399" s="25">
        <f t="shared" ref="O399:O417" si="441">VLOOKUP($C$77,$D$3:$K$63,$A$73,0)*(B388-B387)</f>
        <v>0.61538461538461497</v>
      </c>
      <c r="P399" s="25">
        <f>VLOOKUP($C$78,$D$3:$K$63,$A$73,0)*(B387-B386)</f>
        <v>0</v>
      </c>
      <c r="Q399" s="25">
        <f>VLOOKUP($C$79,$D$3:$K$63,$A$73,0)*B386</f>
        <v>0</v>
      </c>
      <c r="R399" s="25"/>
      <c r="S399" s="25"/>
      <c r="T399" s="25"/>
      <c r="U399" s="25"/>
      <c r="V399" s="25"/>
      <c r="W399" s="25"/>
      <c r="X399" s="25"/>
      <c r="Y399" s="25"/>
      <c r="Z399" s="25"/>
      <c r="AA399" s="25"/>
      <c r="AB399" s="25"/>
      <c r="AC399" s="25"/>
      <c r="AD399" s="25"/>
      <c r="AE399" s="25"/>
      <c r="AF399" s="25"/>
      <c r="AG399" s="25"/>
      <c r="AH399" s="25"/>
      <c r="AI399" s="25"/>
      <c r="AJ399" s="25"/>
      <c r="AK399" s="25"/>
      <c r="AL399" s="25"/>
      <c r="AM399" s="25"/>
      <c r="AN399" s="25"/>
      <c r="AO399" s="25"/>
      <c r="AP399" s="25"/>
      <c r="AQ399" s="25"/>
      <c r="AR399" s="25"/>
      <c r="AS399" s="25"/>
      <c r="AT399" s="25"/>
      <c r="AU399" s="25"/>
      <c r="AV399" s="25"/>
      <c r="AW399" s="25"/>
      <c r="AX399" s="25"/>
      <c r="AY399" s="25"/>
      <c r="AZ399" s="25"/>
      <c r="BA399" s="25"/>
      <c r="BB399" s="25"/>
      <c r="BC399" s="25"/>
      <c r="BD399" s="25"/>
      <c r="BE399" s="25"/>
      <c r="BF399" s="25"/>
      <c r="BG399" s="25"/>
      <c r="BH399" s="25"/>
      <c r="BI399" s="25"/>
      <c r="BJ399" s="25"/>
      <c r="BK399" s="25"/>
      <c r="BL399" s="25"/>
      <c r="BM399" s="21">
        <f t="shared" si="427"/>
        <v>0.61538461538461497</v>
      </c>
      <c r="BP399" s="18">
        <v>2013</v>
      </c>
      <c r="BQ399" s="14">
        <f t="shared" si="428"/>
        <v>0</v>
      </c>
      <c r="BR399" s="14">
        <f t="shared" si="421"/>
        <v>0</v>
      </c>
      <c r="BS399" s="14">
        <f t="shared" si="421"/>
        <v>0</v>
      </c>
      <c r="BT399" s="14">
        <f t="shared" si="421"/>
        <v>0</v>
      </c>
      <c r="BU399" s="14">
        <f t="shared" si="421"/>
        <v>0</v>
      </c>
      <c r="BV399" s="14">
        <f t="shared" si="421"/>
        <v>0</v>
      </c>
      <c r="BW399" s="14">
        <f t="shared" si="421"/>
        <v>0</v>
      </c>
      <c r="BX399" s="14">
        <f t="shared" si="421"/>
        <v>0</v>
      </c>
      <c r="BY399" s="14">
        <f t="shared" si="421"/>
        <v>0</v>
      </c>
      <c r="BZ399" s="14">
        <f t="shared" si="421"/>
        <v>0</v>
      </c>
      <c r="CA399" s="14">
        <f t="shared" si="421"/>
        <v>0</v>
      </c>
      <c r="CB399" s="14">
        <f t="shared" si="421"/>
        <v>1</v>
      </c>
      <c r="CC399" s="14">
        <f t="shared" si="421"/>
        <v>0</v>
      </c>
      <c r="CD399" s="14">
        <f t="shared" si="421"/>
        <v>0</v>
      </c>
      <c r="CE399" s="14">
        <f t="shared" si="421"/>
        <v>0</v>
      </c>
      <c r="CF399" s="14">
        <f t="shared" si="421"/>
        <v>0</v>
      </c>
      <c r="CG399" s="14">
        <f t="shared" si="421"/>
        <v>0</v>
      </c>
      <c r="CH399" s="14">
        <f t="shared" si="422"/>
        <v>0</v>
      </c>
      <c r="CI399" s="14">
        <f t="shared" si="422"/>
        <v>0</v>
      </c>
      <c r="CJ399" s="14">
        <f t="shared" si="422"/>
        <v>0</v>
      </c>
      <c r="CK399" s="14">
        <f t="shared" si="422"/>
        <v>0</v>
      </c>
      <c r="CL399" s="14">
        <f t="shared" si="422"/>
        <v>0</v>
      </c>
      <c r="CM399" s="14">
        <f t="shared" si="422"/>
        <v>0</v>
      </c>
      <c r="CN399" s="14">
        <f t="shared" si="423"/>
        <v>0</v>
      </c>
      <c r="CO399" s="14">
        <f t="shared" si="423"/>
        <v>0</v>
      </c>
      <c r="CP399" s="14">
        <f t="shared" si="423"/>
        <v>0</v>
      </c>
      <c r="CQ399" s="14">
        <f t="shared" si="423"/>
        <v>0</v>
      </c>
      <c r="CR399" s="14">
        <f t="shared" si="423"/>
        <v>0</v>
      </c>
      <c r="CS399" s="14">
        <f t="shared" si="423"/>
        <v>0</v>
      </c>
      <c r="CT399" s="14">
        <f t="shared" si="423"/>
        <v>0</v>
      </c>
      <c r="CU399" s="14">
        <f t="shared" si="423"/>
        <v>0</v>
      </c>
      <c r="CV399" s="14">
        <f t="shared" si="423"/>
        <v>0</v>
      </c>
      <c r="CW399" s="14">
        <f t="shared" si="423"/>
        <v>0</v>
      </c>
      <c r="CX399" s="14">
        <f t="shared" si="423"/>
        <v>0</v>
      </c>
      <c r="CY399" s="14">
        <f t="shared" si="423"/>
        <v>0</v>
      </c>
      <c r="CZ399" s="14">
        <f t="shared" si="423"/>
        <v>0</v>
      </c>
      <c r="DA399" s="14">
        <f t="shared" si="423"/>
        <v>0</v>
      </c>
      <c r="DB399" s="14">
        <f t="shared" si="423"/>
        <v>0</v>
      </c>
      <c r="DC399" s="14">
        <f t="shared" si="423"/>
        <v>0</v>
      </c>
      <c r="DD399" s="14">
        <f t="shared" si="424"/>
        <v>0</v>
      </c>
      <c r="DE399" s="14">
        <f t="shared" si="424"/>
        <v>0</v>
      </c>
      <c r="DF399" s="14">
        <f t="shared" si="424"/>
        <v>0</v>
      </c>
      <c r="DG399" s="14">
        <f t="shared" si="424"/>
        <v>0</v>
      </c>
      <c r="DH399" s="14">
        <f t="shared" si="424"/>
        <v>0</v>
      </c>
      <c r="DI399" s="14">
        <f t="shared" si="424"/>
        <v>0</v>
      </c>
      <c r="DJ399" s="14">
        <f t="shared" si="424"/>
        <v>0</v>
      </c>
      <c r="DK399" s="14">
        <f t="shared" si="424"/>
        <v>0</v>
      </c>
      <c r="DL399" s="14">
        <f t="shared" si="424"/>
        <v>0</v>
      </c>
      <c r="DM399" s="14">
        <f t="shared" si="424"/>
        <v>0</v>
      </c>
      <c r="DN399" s="14">
        <f t="shared" si="424"/>
        <v>0</v>
      </c>
      <c r="DO399" s="14">
        <f t="shared" si="424"/>
        <v>0</v>
      </c>
      <c r="DP399" s="14">
        <f t="shared" si="424"/>
        <v>0</v>
      </c>
      <c r="DQ399" s="14">
        <f t="shared" si="424"/>
        <v>0</v>
      </c>
      <c r="DR399" s="14">
        <f t="shared" si="424"/>
        <v>0</v>
      </c>
      <c r="DS399" s="14">
        <f t="shared" si="424"/>
        <v>0</v>
      </c>
      <c r="DT399" s="14">
        <f t="shared" si="425"/>
        <v>0</v>
      </c>
      <c r="DU399" s="14">
        <f t="shared" si="425"/>
        <v>0</v>
      </c>
      <c r="DV399" s="14">
        <f t="shared" si="425"/>
        <v>0</v>
      </c>
      <c r="DW399" s="14">
        <f t="shared" si="425"/>
        <v>0</v>
      </c>
      <c r="DX399" s="14">
        <f t="shared" si="425"/>
        <v>0</v>
      </c>
      <c r="DY399" s="14">
        <f t="shared" si="425"/>
        <v>0</v>
      </c>
      <c r="DZ399" s="14">
        <f t="shared" si="429"/>
        <v>1</v>
      </c>
    </row>
    <row r="400" spans="1:130">
      <c r="A400" s="18">
        <v>14</v>
      </c>
      <c r="B400" s="15">
        <f t="shared" si="426"/>
        <v>1</v>
      </c>
      <c r="C400" s="18">
        <v>2014</v>
      </c>
      <c r="D400" s="25">
        <f t="shared" si="430"/>
        <v>0</v>
      </c>
      <c r="E400" s="25">
        <f t="shared" si="431"/>
        <v>0</v>
      </c>
      <c r="F400" s="25">
        <f t="shared" si="432"/>
        <v>0</v>
      </c>
      <c r="G400" s="25">
        <f t="shared" si="433"/>
        <v>0</v>
      </c>
      <c r="H400" s="25">
        <f t="shared" si="434"/>
        <v>0</v>
      </c>
      <c r="I400" s="25">
        <f t="shared" si="435"/>
        <v>0</v>
      </c>
      <c r="J400" s="25">
        <f t="shared" si="436"/>
        <v>0</v>
      </c>
      <c r="K400" s="25">
        <f t="shared" si="437"/>
        <v>0</v>
      </c>
      <c r="L400" s="25">
        <f t="shared" si="438"/>
        <v>0</v>
      </c>
      <c r="M400" s="25">
        <f t="shared" si="439"/>
        <v>0</v>
      </c>
      <c r="N400" s="25">
        <f t="shared" si="440"/>
        <v>0</v>
      </c>
      <c r="O400" s="25">
        <f t="shared" si="441"/>
        <v>0.61538461538461497</v>
      </c>
      <c r="P400" s="25">
        <f t="shared" ref="P400:P418" si="442">VLOOKUP($C$78,$D$3:$K$63,$A$73,0)*(B388-B387)</f>
        <v>0</v>
      </c>
      <c r="Q400" s="25">
        <f>VLOOKUP($C$79,$D$3:$K$63,$A$73,0)*(B387-B386)</f>
        <v>0</v>
      </c>
      <c r="R400" s="25">
        <f>VLOOKUP($C$80,$D$3:$K$63,$A$73,0)*B386</f>
        <v>0</v>
      </c>
      <c r="S400" s="25"/>
      <c r="T400" s="25"/>
      <c r="U400" s="25"/>
      <c r="V400" s="25"/>
      <c r="W400" s="25"/>
      <c r="X400" s="25"/>
      <c r="Y400" s="25"/>
      <c r="Z400" s="25"/>
      <c r="AA400" s="25"/>
      <c r="AB400" s="25"/>
      <c r="AC400" s="25"/>
      <c r="AD400" s="25"/>
      <c r="AE400" s="25"/>
      <c r="AF400" s="25"/>
      <c r="AG400" s="25"/>
      <c r="AH400" s="25"/>
      <c r="AI400" s="25"/>
      <c r="AJ400" s="25"/>
      <c r="AK400" s="25"/>
      <c r="AL400" s="25"/>
      <c r="AM400" s="25"/>
      <c r="AN400" s="25"/>
      <c r="AO400" s="25"/>
      <c r="AP400" s="25"/>
      <c r="AQ400" s="25"/>
      <c r="AR400" s="25"/>
      <c r="AS400" s="25"/>
      <c r="AT400" s="25"/>
      <c r="AU400" s="25"/>
      <c r="AV400" s="25"/>
      <c r="AW400" s="25"/>
      <c r="AX400" s="25"/>
      <c r="AY400" s="25"/>
      <c r="AZ400" s="25"/>
      <c r="BA400" s="25"/>
      <c r="BB400" s="25"/>
      <c r="BC400" s="25"/>
      <c r="BD400" s="25"/>
      <c r="BE400" s="25"/>
      <c r="BF400" s="25"/>
      <c r="BG400" s="25"/>
      <c r="BH400" s="25"/>
      <c r="BI400" s="25"/>
      <c r="BJ400" s="25"/>
      <c r="BK400" s="25"/>
      <c r="BL400" s="25"/>
      <c r="BM400" s="21">
        <f t="shared" si="427"/>
        <v>0.61538461538461497</v>
      </c>
      <c r="BP400" s="18">
        <v>2014</v>
      </c>
      <c r="BQ400" s="14">
        <f t="shared" si="428"/>
        <v>0</v>
      </c>
      <c r="BR400" s="14">
        <f t="shared" si="421"/>
        <v>0</v>
      </c>
      <c r="BS400" s="14">
        <f t="shared" si="421"/>
        <v>0</v>
      </c>
      <c r="BT400" s="14">
        <f t="shared" si="421"/>
        <v>0</v>
      </c>
      <c r="BU400" s="14">
        <f t="shared" si="421"/>
        <v>0</v>
      </c>
      <c r="BV400" s="14">
        <f t="shared" si="421"/>
        <v>0</v>
      </c>
      <c r="BW400" s="14">
        <f t="shared" si="421"/>
        <v>0</v>
      </c>
      <c r="BX400" s="14">
        <f t="shared" si="421"/>
        <v>0</v>
      </c>
      <c r="BY400" s="14">
        <f t="shared" si="421"/>
        <v>0</v>
      </c>
      <c r="BZ400" s="14">
        <f t="shared" si="421"/>
        <v>0</v>
      </c>
      <c r="CA400" s="14">
        <f t="shared" si="421"/>
        <v>0</v>
      </c>
      <c r="CB400" s="14">
        <f t="shared" si="421"/>
        <v>1</v>
      </c>
      <c r="CC400" s="14">
        <f t="shared" si="421"/>
        <v>0</v>
      </c>
      <c r="CD400" s="14">
        <f t="shared" si="421"/>
        <v>0</v>
      </c>
      <c r="CE400" s="14">
        <f t="shared" si="421"/>
        <v>0</v>
      </c>
      <c r="CF400" s="14">
        <f t="shared" si="421"/>
        <v>0</v>
      </c>
      <c r="CG400" s="14">
        <f t="shared" si="421"/>
        <v>0</v>
      </c>
      <c r="CH400" s="14">
        <f t="shared" si="422"/>
        <v>0</v>
      </c>
      <c r="CI400" s="14">
        <f t="shared" si="422"/>
        <v>0</v>
      </c>
      <c r="CJ400" s="14">
        <f t="shared" si="422"/>
        <v>0</v>
      </c>
      <c r="CK400" s="14">
        <f t="shared" si="422"/>
        <v>0</v>
      </c>
      <c r="CL400" s="14">
        <f t="shared" si="422"/>
        <v>0</v>
      </c>
      <c r="CM400" s="14">
        <f t="shared" si="422"/>
        <v>0</v>
      </c>
      <c r="CN400" s="14">
        <f t="shared" si="423"/>
        <v>0</v>
      </c>
      <c r="CO400" s="14">
        <f t="shared" si="423"/>
        <v>0</v>
      </c>
      <c r="CP400" s="14">
        <f t="shared" si="423"/>
        <v>0</v>
      </c>
      <c r="CQ400" s="14">
        <f t="shared" si="423"/>
        <v>0</v>
      </c>
      <c r="CR400" s="14">
        <f t="shared" si="423"/>
        <v>0</v>
      </c>
      <c r="CS400" s="14">
        <f t="shared" si="423"/>
        <v>0</v>
      </c>
      <c r="CT400" s="14">
        <f t="shared" si="423"/>
        <v>0</v>
      </c>
      <c r="CU400" s="14">
        <f t="shared" si="423"/>
        <v>0</v>
      </c>
      <c r="CV400" s="14">
        <f t="shared" si="423"/>
        <v>0</v>
      </c>
      <c r="CW400" s="14">
        <f t="shared" si="423"/>
        <v>0</v>
      </c>
      <c r="CX400" s="14">
        <f t="shared" si="423"/>
        <v>0</v>
      </c>
      <c r="CY400" s="14">
        <f t="shared" si="423"/>
        <v>0</v>
      </c>
      <c r="CZ400" s="14">
        <f t="shared" si="423"/>
        <v>0</v>
      </c>
      <c r="DA400" s="14">
        <f t="shared" si="423"/>
        <v>0</v>
      </c>
      <c r="DB400" s="14">
        <f t="shared" si="423"/>
        <v>0</v>
      </c>
      <c r="DC400" s="14">
        <f t="shared" si="423"/>
        <v>0</v>
      </c>
      <c r="DD400" s="14">
        <f t="shared" si="424"/>
        <v>0</v>
      </c>
      <c r="DE400" s="14">
        <f t="shared" si="424"/>
        <v>0</v>
      </c>
      <c r="DF400" s="14">
        <f t="shared" si="424"/>
        <v>0</v>
      </c>
      <c r="DG400" s="14">
        <f t="shared" si="424"/>
        <v>0</v>
      </c>
      <c r="DH400" s="14">
        <f t="shared" si="424"/>
        <v>0</v>
      </c>
      <c r="DI400" s="14">
        <f t="shared" si="424"/>
        <v>0</v>
      </c>
      <c r="DJ400" s="14">
        <f t="shared" si="424"/>
        <v>0</v>
      </c>
      <c r="DK400" s="14">
        <f t="shared" si="424"/>
        <v>0</v>
      </c>
      <c r="DL400" s="14">
        <f t="shared" si="424"/>
        <v>0</v>
      </c>
      <c r="DM400" s="14">
        <f t="shared" si="424"/>
        <v>0</v>
      </c>
      <c r="DN400" s="14">
        <f t="shared" si="424"/>
        <v>0</v>
      </c>
      <c r="DO400" s="14">
        <f t="shared" si="424"/>
        <v>0</v>
      </c>
      <c r="DP400" s="14">
        <f t="shared" si="424"/>
        <v>0</v>
      </c>
      <c r="DQ400" s="14">
        <f t="shared" si="424"/>
        <v>0</v>
      </c>
      <c r="DR400" s="14">
        <f t="shared" si="424"/>
        <v>0</v>
      </c>
      <c r="DS400" s="14">
        <f t="shared" si="424"/>
        <v>0</v>
      </c>
      <c r="DT400" s="14">
        <f t="shared" si="425"/>
        <v>0</v>
      </c>
      <c r="DU400" s="14">
        <f t="shared" si="425"/>
        <v>0</v>
      </c>
      <c r="DV400" s="14">
        <f t="shared" si="425"/>
        <v>0</v>
      </c>
      <c r="DW400" s="14">
        <f t="shared" si="425"/>
        <v>0</v>
      </c>
      <c r="DX400" s="14">
        <f t="shared" si="425"/>
        <v>0</v>
      </c>
      <c r="DY400" s="14">
        <f t="shared" si="425"/>
        <v>0</v>
      </c>
      <c r="DZ400" s="14">
        <f t="shared" si="429"/>
        <v>1</v>
      </c>
    </row>
    <row r="401" spans="1:130">
      <c r="A401" s="18">
        <v>15</v>
      </c>
      <c r="B401" s="15">
        <f t="shared" si="426"/>
        <v>1</v>
      </c>
      <c r="C401" s="18">
        <v>2015</v>
      </c>
      <c r="D401" s="25">
        <f t="shared" si="430"/>
        <v>0</v>
      </c>
      <c r="E401" s="25">
        <f t="shared" si="431"/>
        <v>0</v>
      </c>
      <c r="F401" s="25">
        <f t="shared" si="432"/>
        <v>0</v>
      </c>
      <c r="G401" s="25">
        <f t="shared" si="433"/>
        <v>0</v>
      </c>
      <c r="H401" s="25">
        <f t="shared" si="434"/>
        <v>0</v>
      </c>
      <c r="I401" s="25">
        <f t="shared" si="435"/>
        <v>0</v>
      </c>
      <c r="J401" s="25">
        <f t="shared" si="436"/>
        <v>0</v>
      </c>
      <c r="K401" s="25">
        <f t="shared" si="437"/>
        <v>0</v>
      </c>
      <c r="L401" s="25">
        <f t="shared" si="438"/>
        <v>0</v>
      </c>
      <c r="M401" s="25">
        <f t="shared" si="439"/>
        <v>0</v>
      </c>
      <c r="N401" s="25">
        <f t="shared" si="440"/>
        <v>0</v>
      </c>
      <c r="O401" s="25">
        <f t="shared" si="441"/>
        <v>0.61538461538461497</v>
      </c>
      <c r="P401" s="25">
        <f t="shared" si="442"/>
        <v>0</v>
      </c>
      <c r="Q401" s="25">
        <f t="shared" ref="Q401:Q419" si="443">VLOOKUP($C$79,$D$3:$K$63,$A$73,0)*(B388-B387)</f>
        <v>0</v>
      </c>
      <c r="R401" s="25">
        <f>VLOOKUP($C$80,$D$3:$K$63,$A$73,0)*(B387-B386)</f>
        <v>0</v>
      </c>
      <c r="S401" s="25">
        <f>VLOOKUP($C$81,$D$3:$K$63,$A$73,0)*B386</f>
        <v>0</v>
      </c>
      <c r="T401" s="25"/>
      <c r="U401" s="25"/>
      <c r="V401" s="25"/>
      <c r="W401" s="25"/>
      <c r="X401" s="25"/>
      <c r="Y401" s="25"/>
      <c r="Z401" s="25"/>
      <c r="AA401" s="25"/>
      <c r="AB401" s="25"/>
      <c r="AC401" s="25"/>
      <c r="AD401" s="25"/>
      <c r="AE401" s="25"/>
      <c r="AF401" s="25"/>
      <c r="AG401" s="25"/>
      <c r="AH401" s="25"/>
      <c r="AI401" s="25"/>
      <c r="AJ401" s="25"/>
      <c r="AK401" s="25"/>
      <c r="AL401" s="25"/>
      <c r="AM401" s="25"/>
      <c r="AN401" s="25"/>
      <c r="AO401" s="25"/>
      <c r="AP401" s="25"/>
      <c r="AQ401" s="25"/>
      <c r="AR401" s="25"/>
      <c r="AS401" s="25"/>
      <c r="AT401" s="25"/>
      <c r="AU401" s="25"/>
      <c r="AV401" s="25"/>
      <c r="AW401" s="25"/>
      <c r="AX401" s="25"/>
      <c r="AY401" s="25"/>
      <c r="AZ401" s="25"/>
      <c r="BA401" s="25"/>
      <c r="BB401" s="25"/>
      <c r="BC401" s="25"/>
      <c r="BD401" s="25"/>
      <c r="BE401" s="25"/>
      <c r="BF401" s="25"/>
      <c r="BG401" s="25"/>
      <c r="BH401" s="25"/>
      <c r="BI401" s="25"/>
      <c r="BJ401" s="25"/>
      <c r="BK401" s="25"/>
      <c r="BL401" s="25"/>
      <c r="BM401" s="21">
        <f t="shared" si="427"/>
        <v>0.61538461538461497</v>
      </c>
      <c r="BP401" s="18">
        <v>2015</v>
      </c>
      <c r="BQ401" s="14">
        <f t="shared" si="428"/>
        <v>0</v>
      </c>
      <c r="BR401" s="14">
        <f t="shared" si="421"/>
        <v>0</v>
      </c>
      <c r="BS401" s="14">
        <f t="shared" si="421"/>
        <v>0</v>
      </c>
      <c r="BT401" s="14">
        <f t="shared" si="421"/>
        <v>0</v>
      </c>
      <c r="BU401" s="14">
        <f t="shared" si="421"/>
        <v>0</v>
      </c>
      <c r="BV401" s="14">
        <f t="shared" si="421"/>
        <v>0</v>
      </c>
      <c r="BW401" s="14">
        <f t="shared" si="421"/>
        <v>0</v>
      </c>
      <c r="BX401" s="14">
        <f t="shared" si="421"/>
        <v>0</v>
      </c>
      <c r="BY401" s="14">
        <f t="shared" si="421"/>
        <v>0</v>
      </c>
      <c r="BZ401" s="14">
        <f t="shared" si="421"/>
        <v>0</v>
      </c>
      <c r="CA401" s="14">
        <f t="shared" si="421"/>
        <v>0</v>
      </c>
      <c r="CB401" s="14">
        <f t="shared" si="421"/>
        <v>1</v>
      </c>
      <c r="CC401" s="14">
        <f t="shared" si="421"/>
        <v>0</v>
      </c>
      <c r="CD401" s="14">
        <f t="shared" si="421"/>
        <v>0</v>
      </c>
      <c r="CE401" s="14">
        <f t="shared" si="421"/>
        <v>0</v>
      </c>
      <c r="CF401" s="14">
        <f t="shared" si="421"/>
        <v>0</v>
      </c>
      <c r="CG401" s="14">
        <f t="shared" ref="CG401:CV427" si="444">T401/$BM401</f>
        <v>0</v>
      </c>
      <c r="CH401" s="14">
        <f t="shared" si="422"/>
        <v>0</v>
      </c>
      <c r="CI401" s="14">
        <f t="shared" si="422"/>
        <v>0</v>
      </c>
      <c r="CJ401" s="14">
        <f t="shared" si="422"/>
        <v>0</v>
      </c>
      <c r="CK401" s="14">
        <f t="shared" si="422"/>
        <v>0</v>
      </c>
      <c r="CL401" s="14">
        <f t="shared" si="422"/>
        <v>0</v>
      </c>
      <c r="CM401" s="14">
        <f t="shared" si="422"/>
        <v>0</v>
      </c>
      <c r="CN401" s="14">
        <f t="shared" si="423"/>
        <v>0</v>
      </c>
      <c r="CO401" s="14">
        <f t="shared" si="423"/>
        <v>0</v>
      </c>
      <c r="CP401" s="14">
        <f t="shared" si="423"/>
        <v>0</v>
      </c>
      <c r="CQ401" s="14">
        <f t="shared" si="423"/>
        <v>0</v>
      </c>
      <c r="CR401" s="14">
        <f t="shared" si="423"/>
        <v>0</v>
      </c>
      <c r="CS401" s="14">
        <f t="shared" si="423"/>
        <v>0</v>
      </c>
      <c r="CT401" s="14">
        <f t="shared" si="423"/>
        <v>0</v>
      </c>
      <c r="CU401" s="14">
        <f t="shared" si="423"/>
        <v>0</v>
      </c>
      <c r="CV401" s="14">
        <f t="shared" si="423"/>
        <v>0</v>
      </c>
      <c r="CW401" s="14">
        <f t="shared" si="423"/>
        <v>0</v>
      </c>
      <c r="CX401" s="14">
        <f t="shared" si="423"/>
        <v>0</v>
      </c>
      <c r="CY401" s="14">
        <f t="shared" si="423"/>
        <v>0</v>
      </c>
      <c r="CZ401" s="14">
        <f t="shared" si="423"/>
        <v>0</v>
      </c>
      <c r="DA401" s="14">
        <f t="shared" si="423"/>
        <v>0</v>
      </c>
      <c r="DB401" s="14">
        <f t="shared" si="423"/>
        <v>0</v>
      </c>
      <c r="DC401" s="14">
        <f t="shared" ref="DC401:DR417" si="445">AP401/$BM401</f>
        <v>0</v>
      </c>
      <c r="DD401" s="14">
        <f t="shared" si="424"/>
        <v>0</v>
      </c>
      <c r="DE401" s="14">
        <f t="shared" si="424"/>
        <v>0</v>
      </c>
      <c r="DF401" s="14">
        <f t="shared" si="424"/>
        <v>0</v>
      </c>
      <c r="DG401" s="14">
        <f t="shared" si="424"/>
        <v>0</v>
      </c>
      <c r="DH401" s="14">
        <f t="shared" si="424"/>
        <v>0</v>
      </c>
      <c r="DI401" s="14">
        <f t="shared" si="424"/>
        <v>0</v>
      </c>
      <c r="DJ401" s="14">
        <f t="shared" si="424"/>
        <v>0</v>
      </c>
      <c r="DK401" s="14">
        <f t="shared" si="424"/>
        <v>0</v>
      </c>
      <c r="DL401" s="14">
        <f t="shared" si="424"/>
        <v>0</v>
      </c>
      <c r="DM401" s="14">
        <f t="shared" si="424"/>
        <v>0</v>
      </c>
      <c r="DN401" s="14">
        <f t="shared" si="424"/>
        <v>0</v>
      </c>
      <c r="DO401" s="14">
        <f t="shared" si="424"/>
        <v>0</v>
      </c>
      <c r="DP401" s="14">
        <f t="shared" si="424"/>
        <v>0</v>
      </c>
      <c r="DQ401" s="14">
        <f t="shared" si="424"/>
        <v>0</v>
      </c>
      <c r="DR401" s="14">
        <f t="shared" si="424"/>
        <v>0</v>
      </c>
      <c r="DS401" s="14">
        <f t="shared" ref="DS401:DV446" si="446">BF401/$BM401</f>
        <v>0</v>
      </c>
      <c r="DT401" s="14">
        <f t="shared" si="425"/>
        <v>0</v>
      </c>
      <c r="DU401" s="14">
        <f t="shared" si="425"/>
        <v>0</v>
      </c>
      <c r="DV401" s="14">
        <f t="shared" si="425"/>
        <v>0</v>
      </c>
      <c r="DW401" s="14">
        <f t="shared" si="425"/>
        <v>0</v>
      </c>
      <c r="DX401" s="14">
        <f t="shared" si="425"/>
        <v>0</v>
      </c>
      <c r="DY401" s="14">
        <f t="shared" si="425"/>
        <v>0</v>
      </c>
      <c r="DZ401" s="14">
        <f t="shared" si="429"/>
        <v>1</v>
      </c>
    </row>
    <row r="402" spans="1:130">
      <c r="A402" s="18">
        <v>16</v>
      </c>
      <c r="B402" s="15">
        <f t="shared" si="426"/>
        <v>1</v>
      </c>
      <c r="C402" s="18">
        <v>2016</v>
      </c>
      <c r="D402" s="25">
        <f t="shared" si="430"/>
        <v>0</v>
      </c>
      <c r="E402" s="25">
        <f t="shared" si="431"/>
        <v>0</v>
      </c>
      <c r="F402" s="25">
        <f t="shared" si="432"/>
        <v>0</v>
      </c>
      <c r="G402" s="25">
        <f t="shared" si="433"/>
        <v>0</v>
      </c>
      <c r="H402" s="25">
        <f t="shared" si="434"/>
        <v>0</v>
      </c>
      <c r="I402" s="25">
        <f t="shared" si="435"/>
        <v>0</v>
      </c>
      <c r="J402" s="25">
        <f t="shared" si="436"/>
        <v>0</v>
      </c>
      <c r="K402" s="25">
        <f t="shared" si="437"/>
        <v>0</v>
      </c>
      <c r="L402" s="25">
        <f t="shared" si="438"/>
        <v>0</v>
      </c>
      <c r="M402" s="25">
        <f t="shared" si="439"/>
        <v>0</v>
      </c>
      <c r="N402" s="25">
        <f t="shared" si="440"/>
        <v>0</v>
      </c>
      <c r="O402" s="25">
        <f t="shared" si="441"/>
        <v>0.61538461538461497</v>
      </c>
      <c r="P402" s="25">
        <f t="shared" si="442"/>
        <v>0</v>
      </c>
      <c r="Q402" s="25">
        <f t="shared" si="443"/>
        <v>0</v>
      </c>
      <c r="R402" s="25">
        <f t="shared" ref="R402:R420" si="447">VLOOKUP($C$80,$D$3:$K$63,$A$73,0)*(B388-B387)</f>
        <v>0</v>
      </c>
      <c r="S402" s="25">
        <f>VLOOKUP($C$81,$D$3:$K$63,$A$73,0)*(B387-B386)</f>
        <v>0</v>
      </c>
      <c r="T402" s="25">
        <f>VLOOKUP($C$82,$D$3:$K$63,$A$73,0)*B386</f>
        <v>0</v>
      </c>
      <c r="U402" s="25"/>
      <c r="V402" s="25"/>
      <c r="W402" s="25"/>
      <c r="X402" s="25"/>
      <c r="Y402" s="25"/>
      <c r="Z402" s="25"/>
      <c r="AA402" s="25"/>
      <c r="AB402" s="25"/>
      <c r="AC402" s="25"/>
      <c r="AD402" s="25"/>
      <c r="AE402" s="25"/>
      <c r="AF402" s="25"/>
      <c r="AG402" s="25"/>
      <c r="AH402" s="25"/>
      <c r="AI402" s="25"/>
      <c r="AJ402" s="25"/>
      <c r="AK402" s="25"/>
      <c r="AL402" s="25"/>
      <c r="AM402" s="25"/>
      <c r="AN402" s="25"/>
      <c r="AO402" s="25"/>
      <c r="AP402" s="25"/>
      <c r="AQ402" s="25"/>
      <c r="AR402" s="25"/>
      <c r="AS402" s="25"/>
      <c r="AT402" s="25"/>
      <c r="AU402" s="25"/>
      <c r="AV402" s="25"/>
      <c r="AW402" s="25"/>
      <c r="AX402" s="25"/>
      <c r="AY402" s="25"/>
      <c r="AZ402" s="25"/>
      <c r="BA402" s="25"/>
      <c r="BB402" s="25"/>
      <c r="BC402" s="25"/>
      <c r="BD402" s="25"/>
      <c r="BE402" s="25"/>
      <c r="BF402" s="25"/>
      <c r="BG402" s="25"/>
      <c r="BH402" s="25"/>
      <c r="BI402" s="25"/>
      <c r="BJ402" s="25"/>
      <c r="BK402" s="25"/>
      <c r="BL402" s="25"/>
      <c r="BM402" s="21">
        <f t="shared" si="427"/>
        <v>0.61538461538461497</v>
      </c>
      <c r="BP402" s="18">
        <v>2016</v>
      </c>
      <c r="BQ402" s="14">
        <f t="shared" si="428"/>
        <v>0</v>
      </c>
      <c r="BR402" s="14">
        <f t="shared" si="428"/>
        <v>0</v>
      </c>
      <c r="BS402" s="14">
        <f t="shared" si="428"/>
        <v>0</v>
      </c>
      <c r="BT402" s="14">
        <f t="shared" si="428"/>
        <v>0</v>
      </c>
      <c r="BU402" s="14">
        <f t="shared" si="428"/>
        <v>0</v>
      </c>
      <c r="BV402" s="14">
        <f t="shared" si="428"/>
        <v>0</v>
      </c>
      <c r="BW402" s="14">
        <f t="shared" si="428"/>
        <v>0</v>
      </c>
      <c r="BX402" s="14">
        <f t="shared" si="428"/>
        <v>0</v>
      </c>
      <c r="BY402" s="14">
        <f t="shared" si="428"/>
        <v>0</v>
      </c>
      <c r="BZ402" s="14">
        <f t="shared" si="428"/>
        <v>0</v>
      </c>
      <c r="CA402" s="14">
        <f t="shared" si="428"/>
        <v>0</v>
      </c>
      <c r="CB402" s="14">
        <f t="shared" si="428"/>
        <v>1</v>
      </c>
      <c r="CC402" s="14">
        <f t="shared" si="428"/>
        <v>0</v>
      </c>
      <c r="CD402" s="14">
        <f t="shared" si="428"/>
        <v>0</v>
      </c>
      <c r="CE402" s="14">
        <f t="shared" si="428"/>
        <v>0</v>
      </c>
      <c r="CF402" s="14">
        <f t="shared" si="428"/>
        <v>0</v>
      </c>
      <c r="CG402" s="14">
        <f t="shared" si="444"/>
        <v>0</v>
      </c>
      <c r="CH402" s="14">
        <f t="shared" si="422"/>
        <v>0</v>
      </c>
      <c r="CI402" s="14">
        <f t="shared" si="422"/>
        <v>0</v>
      </c>
      <c r="CJ402" s="14">
        <f t="shared" si="422"/>
        <v>0</v>
      </c>
      <c r="CK402" s="14">
        <f t="shared" si="422"/>
        <v>0</v>
      </c>
      <c r="CL402" s="14">
        <f t="shared" si="422"/>
        <v>0</v>
      </c>
      <c r="CM402" s="14">
        <f t="shared" si="422"/>
        <v>0</v>
      </c>
      <c r="CN402" s="14">
        <f t="shared" si="422"/>
        <v>0</v>
      </c>
      <c r="CO402" s="14">
        <f t="shared" si="422"/>
        <v>0</v>
      </c>
      <c r="CP402" s="14">
        <f t="shared" si="422"/>
        <v>0</v>
      </c>
      <c r="CQ402" s="14">
        <f t="shared" si="422"/>
        <v>0</v>
      </c>
      <c r="CR402" s="14">
        <f t="shared" si="422"/>
        <v>0</v>
      </c>
      <c r="CS402" s="14">
        <f t="shared" si="422"/>
        <v>0</v>
      </c>
      <c r="CT402" s="14">
        <f t="shared" si="422"/>
        <v>0</v>
      </c>
      <c r="CU402" s="14">
        <f t="shared" si="422"/>
        <v>0</v>
      </c>
      <c r="CV402" s="14">
        <f t="shared" si="422"/>
        <v>0</v>
      </c>
      <c r="CW402" s="14">
        <f t="shared" si="422"/>
        <v>0</v>
      </c>
      <c r="CX402" s="14">
        <f t="shared" ref="CX402:DM429" si="448">AK402/$BM402</f>
        <v>0</v>
      </c>
      <c r="CY402" s="14">
        <f t="shared" si="448"/>
        <v>0</v>
      </c>
      <c r="CZ402" s="14">
        <f t="shared" si="448"/>
        <v>0</v>
      </c>
      <c r="DA402" s="14">
        <f t="shared" si="448"/>
        <v>0</v>
      </c>
      <c r="DB402" s="14">
        <f t="shared" si="448"/>
        <v>0</v>
      </c>
      <c r="DC402" s="14">
        <f t="shared" si="445"/>
        <v>0</v>
      </c>
      <c r="DD402" s="14">
        <f t="shared" si="445"/>
        <v>0</v>
      </c>
      <c r="DE402" s="14">
        <f t="shared" si="445"/>
        <v>0</v>
      </c>
      <c r="DF402" s="14">
        <f t="shared" si="445"/>
        <v>0</v>
      </c>
      <c r="DG402" s="14">
        <f t="shared" si="445"/>
        <v>0</v>
      </c>
      <c r="DH402" s="14">
        <f t="shared" si="445"/>
        <v>0</v>
      </c>
      <c r="DI402" s="14">
        <f t="shared" si="445"/>
        <v>0</v>
      </c>
      <c r="DJ402" s="14">
        <f t="shared" si="445"/>
        <v>0</v>
      </c>
      <c r="DK402" s="14">
        <f t="shared" si="445"/>
        <v>0</v>
      </c>
      <c r="DL402" s="14">
        <f t="shared" si="445"/>
        <v>0</v>
      </c>
      <c r="DM402" s="14">
        <f t="shared" si="445"/>
        <v>0</v>
      </c>
      <c r="DN402" s="14">
        <f t="shared" si="445"/>
        <v>0</v>
      </c>
      <c r="DO402" s="14">
        <f t="shared" si="445"/>
        <v>0</v>
      </c>
      <c r="DP402" s="14">
        <f t="shared" si="445"/>
        <v>0</v>
      </c>
      <c r="DQ402" s="14">
        <f t="shared" si="445"/>
        <v>0</v>
      </c>
      <c r="DR402" s="14">
        <f t="shared" si="445"/>
        <v>0</v>
      </c>
      <c r="DS402" s="14">
        <f t="shared" si="446"/>
        <v>0</v>
      </c>
      <c r="DT402" s="14">
        <f t="shared" si="425"/>
        <v>0</v>
      </c>
      <c r="DU402" s="14">
        <f t="shared" si="425"/>
        <v>0</v>
      </c>
      <c r="DV402" s="14">
        <f t="shared" si="425"/>
        <v>0</v>
      </c>
      <c r="DW402" s="14">
        <f t="shared" si="425"/>
        <v>0</v>
      </c>
      <c r="DX402" s="14">
        <f t="shared" si="425"/>
        <v>0</v>
      </c>
      <c r="DY402" s="14">
        <f t="shared" si="425"/>
        <v>0</v>
      </c>
      <c r="DZ402" s="14">
        <f t="shared" si="429"/>
        <v>1</v>
      </c>
    </row>
    <row r="403" spans="1:130">
      <c r="A403" s="18">
        <v>17</v>
      </c>
      <c r="B403" s="15">
        <f t="shared" si="426"/>
        <v>1</v>
      </c>
      <c r="C403" s="18">
        <v>2017</v>
      </c>
      <c r="D403" s="25">
        <f t="shared" si="430"/>
        <v>0</v>
      </c>
      <c r="E403" s="25">
        <f t="shared" si="431"/>
        <v>0</v>
      </c>
      <c r="F403" s="25">
        <f t="shared" si="432"/>
        <v>0</v>
      </c>
      <c r="G403" s="25">
        <f t="shared" si="433"/>
        <v>0</v>
      </c>
      <c r="H403" s="25">
        <f t="shared" si="434"/>
        <v>0</v>
      </c>
      <c r="I403" s="25">
        <f t="shared" si="435"/>
        <v>0</v>
      </c>
      <c r="J403" s="25">
        <f t="shared" si="436"/>
        <v>0</v>
      </c>
      <c r="K403" s="25">
        <f t="shared" si="437"/>
        <v>0</v>
      </c>
      <c r="L403" s="25">
        <f t="shared" si="438"/>
        <v>0</v>
      </c>
      <c r="M403" s="25">
        <f t="shared" si="439"/>
        <v>0</v>
      </c>
      <c r="N403" s="25">
        <f t="shared" si="440"/>
        <v>0</v>
      </c>
      <c r="O403" s="25">
        <f t="shared" si="441"/>
        <v>0.61538461538461497</v>
      </c>
      <c r="P403" s="25">
        <f t="shared" si="442"/>
        <v>0</v>
      </c>
      <c r="Q403" s="25">
        <f t="shared" si="443"/>
        <v>0</v>
      </c>
      <c r="R403" s="25">
        <f t="shared" si="447"/>
        <v>0</v>
      </c>
      <c r="S403" s="25">
        <f t="shared" ref="S403:S421" si="449">VLOOKUP($C$81,$D$3:$K$63,$A$73,0)*(B388-B387)</f>
        <v>0</v>
      </c>
      <c r="T403" s="25">
        <f>VLOOKUP($C$82,$D$3:$K$63,$A$73,0)*(B387-B386)</f>
        <v>0</v>
      </c>
      <c r="U403" s="25">
        <f>VLOOKUP($C$83,$D$3:$K$63,$A$73,0)*B386</f>
        <v>0</v>
      </c>
      <c r="V403" s="25"/>
      <c r="W403" s="25"/>
      <c r="X403" s="25"/>
      <c r="Y403" s="25"/>
      <c r="Z403" s="25"/>
      <c r="AA403" s="25"/>
      <c r="AB403" s="25"/>
      <c r="AC403" s="25"/>
      <c r="AD403" s="25"/>
      <c r="AE403" s="25"/>
      <c r="AF403" s="25"/>
      <c r="AG403" s="25"/>
      <c r="AH403" s="25"/>
      <c r="AI403" s="25"/>
      <c r="AJ403" s="25"/>
      <c r="AK403" s="25"/>
      <c r="AL403" s="25"/>
      <c r="AM403" s="25"/>
      <c r="AN403" s="25"/>
      <c r="AO403" s="25"/>
      <c r="AP403" s="25"/>
      <c r="AQ403" s="25"/>
      <c r="AR403" s="25"/>
      <c r="AS403" s="25"/>
      <c r="AT403" s="25"/>
      <c r="AU403" s="25"/>
      <c r="AV403" s="25"/>
      <c r="AW403" s="25"/>
      <c r="AX403" s="25"/>
      <c r="AY403" s="25"/>
      <c r="AZ403" s="25"/>
      <c r="BA403" s="25"/>
      <c r="BB403" s="25"/>
      <c r="BC403" s="25"/>
      <c r="BD403" s="25"/>
      <c r="BE403" s="25"/>
      <c r="BF403" s="25"/>
      <c r="BG403" s="25"/>
      <c r="BH403" s="25"/>
      <c r="BI403" s="25"/>
      <c r="BJ403" s="25"/>
      <c r="BK403" s="25"/>
      <c r="BL403" s="25"/>
      <c r="BM403" s="21">
        <f t="shared" si="427"/>
        <v>0.61538461538461497</v>
      </c>
      <c r="BP403" s="18">
        <v>2017</v>
      </c>
      <c r="BQ403" s="14">
        <f t="shared" si="428"/>
        <v>0</v>
      </c>
      <c r="BR403" s="14">
        <f t="shared" si="428"/>
        <v>0</v>
      </c>
      <c r="BS403" s="14">
        <f t="shared" si="428"/>
        <v>0</v>
      </c>
      <c r="BT403" s="14">
        <f t="shared" si="428"/>
        <v>0</v>
      </c>
      <c r="BU403" s="14">
        <f t="shared" si="428"/>
        <v>0</v>
      </c>
      <c r="BV403" s="14">
        <f t="shared" si="428"/>
        <v>0</v>
      </c>
      <c r="BW403" s="14">
        <f t="shared" si="428"/>
        <v>0</v>
      </c>
      <c r="BX403" s="14">
        <f t="shared" si="428"/>
        <v>0</v>
      </c>
      <c r="BY403" s="14">
        <f t="shared" si="428"/>
        <v>0</v>
      </c>
      <c r="BZ403" s="14">
        <f t="shared" si="428"/>
        <v>0</v>
      </c>
      <c r="CA403" s="14">
        <f t="shared" si="428"/>
        <v>0</v>
      </c>
      <c r="CB403" s="14">
        <f t="shared" si="428"/>
        <v>1</v>
      </c>
      <c r="CC403" s="14">
        <f t="shared" si="428"/>
        <v>0</v>
      </c>
      <c r="CD403" s="14">
        <f t="shared" si="428"/>
        <v>0</v>
      </c>
      <c r="CE403" s="14">
        <f t="shared" si="428"/>
        <v>0</v>
      </c>
      <c r="CF403" s="14">
        <f t="shared" si="428"/>
        <v>0</v>
      </c>
      <c r="CG403" s="14">
        <f t="shared" si="444"/>
        <v>0</v>
      </c>
      <c r="CH403" s="14">
        <f t="shared" si="422"/>
        <v>0</v>
      </c>
      <c r="CI403" s="14">
        <f t="shared" si="422"/>
        <v>0</v>
      </c>
      <c r="CJ403" s="14">
        <f t="shared" si="422"/>
        <v>0</v>
      </c>
      <c r="CK403" s="14">
        <f t="shared" si="422"/>
        <v>0</v>
      </c>
      <c r="CL403" s="14">
        <f t="shared" si="422"/>
        <v>0</v>
      </c>
      <c r="CM403" s="14">
        <f t="shared" si="422"/>
        <v>0</v>
      </c>
      <c r="CN403" s="14">
        <f t="shared" si="422"/>
        <v>0</v>
      </c>
      <c r="CO403" s="14">
        <f t="shared" si="422"/>
        <v>0</v>
      </c>
      <c r="CP403" s="14">
        <f t="shared" si="422"/>
        <v>0</v>
      </c>
      <c r="CQ403" s="14">
        <f t="shared" si="422"/>
        <v>0</v>
      </c>
      <c r="CR403" s="14">
        <f t="shared" si="422"/>
        <v>0</v>
      </c>
      <c r="CS403" s="14">
        <f t="shared" si="422"/>
        <v>0</v>
      </c>
      <c r="CT403" s="14">
        <f t="shared" si="422"/>
        <v>0</v>
      </c>
      <c r="CU403" s="14">
        <f t="shared" si="422"/>
        <v>0</v>
      </c>
      <c r="CV403" s="14">
        <f t="shared" si="422"/>
        <v>0</v>
      </c>
      <c r="CW403" s="14">
        <f t="shared" si="422"/>
        <v>0</v>
      </c>
      <c r="CX403" s="14">
        <f t="shared" si="448"/>
        <v>0</v>
      </c>
      <c r="CY403" s="14">
        <f t="shared" si="448"/>
        <v>0</v>
      </c>
      <c r="CZ403" s="14">
        <f t="shared" si="448"/>
        <v>0</v>
      </c>
      <c r="DA403" s="14">
        <f t="shared" si="448"/>
        <v>0</v>
      </c>
      <c r="DB403" s="14">
        <f t="shared" si="448"/>
        <v>0</v>
      </c>
      <c r="DC403" s="14">
        <f t="shared" si="445"/>
        <v>0</v>
      </c>
      <c r="DD403" s="14">
        <f t="shared" si="445"/>
        <v>0</v>
      </c>
      <c r="DE403" s="14">
        <f t="shared" si="445"/>
        <v>0</v>
      </c>
      <c r="DF403" s="14">
        <f t="shared" si="445"/>
        <v>0</v>
      </c>
      <c r="DG403" s="14">
        <f t="shared" si="445"/>
        <v>0</v>
      </c>
      <c r="DH403" s="14">
        <f t="shared" si="445"/>
        <v>0</v>
      </c>
      <c r="DI403" s="14">
        <f t="shared" si="445"/>
        <v>0</v>
      </c>
      <c r="DJ403" s="14">
        <f t="shared" si="445"/>
        <v>0</v>
      </c>
      <c r="DK403" s="14">
        <f t="shared" si="445"/>
        <v>0</v>
      </c>
      <c r="DL403" s="14">
        <f t="shared" si="445"/>
        <v>0</v>
      </c>
      <c r="DM403" s="14">
        <f t="shared" si="445"/>
        <v>0</v>
      </c>
      <c r="DN403" s="14">
        <f t="shared" si="445"/>
        <v>0</v>
      </c>
      <c r="DO403" s="14">
        <f t="shared" si="445"/>
        <v>0</v>
      </c>
      <c r="DP403" s="14">
        <f t="shared" si="445"/>
        <v>0</v>
      </c>
      <c r="DQ403" s="14">
        <f t="shared" si="445"/>
        <v>0</v>
      </c>
      <c r="DR403" s="14">
        <f t="shared" si="445"/>
        <v>0</v>
      </c>
      <c r="DS403" s="14">
        <f t="shared" si="446"/>
        <v>0</v>
      </c>
      <c r="DT403" s="14">
        <f t="shared" si="425"/>
        <v>0</v>
      </c>
      <c r="DU403" s="14">
        <f t="shared" si="425"/>
        <v>0</v>
      </c>
      <c r="DV403" s="14">
        <f t="shared" si="425"/>
        <v>0</v>
      </c>
      <c r="DW403" s="14">
        <f t="shared" si="425"/>
        <v>0</v>
      </c>
      <c r="DX403" s="14">
        <f t="shared" si="425"/>
        <v>0</v>
      </c>
      <c r="DY403" s="14">
        <f t="shared" si="425"/>
        <v>0</v>
      </c>
      <c r="DZ403" s="14">
        <f t="shared" si="429"/>
        <v>1</v>
      </c>
    </row>
    <row r="404" spans="1:130">
      <c r="A404" s="18">
        <v>18</v>
      </c>
      <c r="B404" s="15">
        <f t="shared" si="426"/>
        <v>1</v>
      </c>
      <c r="C404" s="18">
        <v>2018</v>
      </c>
      <c r="D404" s="25">
        <f t="shared" si="430"/>
        <v>0</v>
      </c>
      <c r="E404" s="25">
        <f t="shared" si="431"/>
        <v>0</v>
      </c>
      <c r="F404" s="25">
        <f t="shared" si="432"/>
        <v>0</v>
      </c>
      <c r="G404" s="25">
        <f t="shared" si="433"/>
        <v>0</v>
      </c>
      <c r="H404" s="25">
        <f t="shared" si="434"/>
        <v>0</v>
      </c>
      <c r="I404" s="25">
        <f t="shared" si="435"/>
        <v>0</v>
      </c>
      <c r="J404" s="25">
        <f t="shared" si="436"/>
        <v>0</v>
      </c>
      <c r="K404" s="25">
        <f t="shared" si="437"/>
        <v>0</v>
      </c>
      <c r="L404" s="25">
        <f t="shared" si="438"/>
        <v>0</v>
      </c>
      <c r="M404" s="25">
        <f t="shared" si="439"/>
        <v>0</v>
      </c>
      <c r="N404" s="25">
        <f t="shared" si="440"/>
        <v>0</v>
      </c>
      <c r="O404" s="25">
        <f t="shared" si="441"/>
        <v>0.61538461538461497</v>
      </c>
      <c r="P404" s="25">
        <f t="shared" si="442"/>
        <v>0</v>
      </c>
      <c r="Q404" s="25">
        <f t="shared" si="443"/>
        <v>0</v>
      </c>
      <c r="R404" s="25">
        <f t="shared" si="447"/>
        <v>0</v>
      </c>
      <c r="S404" s="25">
        <f t="shared" si="449"/>
        <v>0</v>
      </c>
      <c r="T404" s="25">
        <f t="shared" ref="T404:T422" si="450">VLOOKUP($C$82,$D$3:$K$63,$A$73,0)*(B388-B387)</f>
        <v>0</v>
      </c>
      <c r="U404" s="25">
        <f>VLOOKUP($C$83,$D$3:$K$63,$A$73,0)*(B387-B386)</f>
        <v>0</v>
      </c>
      <c r="V404" s="25">
        <f>VLOOKUP($C$84,$D$3:$K$63,$A$73,0)*B386</f>
        <v>0</v>
      </c>
      <c r="W404" s="25"/>
      <c r="X404" s="25"/>
      <c r="Y404" s="25"/>
      <c r="Z404" s="25"/>
      <c r="AA404" s="25"/>
      <c r="AB404" s="25"/>
      <c r="AC404" s="25"/>
      <c r="AD404" s="25"/>
      <c r="AE404" s="25"/>
      <c r="AF404" s="25"/>
      <c r="AG404" s="25"/>
      <c r="AH404" s="25"/>
      <c r="AI404" s="25"/>
      <c r="AJ404" s="25"/>
      <c r="AK404" s="25"/>
      <c r="AL404" s="25"/>
      <c r="AM404" s="25"/>
      <c r="AN404" s="25"/>
      <c r="AO404" s="25"/>
      <c r="AP404" s="25"/>
      <c r="AQ404" s="25"/>
      <c r="AR404" s="25"/>
      <c r="AS404" s="25"/>
      <c r="AT404" s="25"/>
      <c r="AU404" s="25"/>
      <c r="AV404" s="25"/>
      <c r="AW404" s="25"/>
      <c r="AX404" s="25"/>
      <c r="AY404" s="25"/>
      <c r="AZ404" s="25"/>
      <c r="BA404" s="25"/>
      <c r="BB404" s="25"/>
      <c r="BC404" s="25"/>
      <c r="BD404" s="25"/>
      <c r="BE404" s="25"/>
      <c r="BF404" s="25"/>
      <c r="BG404" s="25"/>
      <c r="BH404" s="25"/>
      <c r="BI404" s="25"/>
      <c r="BJ404" s="25"/>
      <c r="BK404" s="25"/>
      <c r="BL404" s="25"/>
      <c r="BM404" s="21">
        <f t="shared" si="427"/>
        <v>0.61538461538461497</v>
      </c>
      <c r="BP404" s="18">
        <v>2018</v>
      </c>
      <c r="BQ404" s="14">
        <f t="shared" si="428"/>
        <v>0</v>
      </c>
      <c r="BR404" s="14">
        <f t="shared" si="428"/>
        <v>0</v>
      </c>
      <c r="BS404" s="14">
        <f t="shared" si="428"/>
        <v>0</v>
      </c>
      <c r="BT404" s="14">
        <f t="shared" si="428"/>
        <v>0</v>
      </c>
      <c r="BU404" s="14">
        <f t="shared" si="428"/>
        <v>0</v>
      </c>
      <c r="BV404" s="14">
        <f t="shared" si="428"/>
        <v>0</v>
      </c>
      <c r="BW404" s="14">
        <f t="shared" si="428"/>
        <v>0</v>
      </c>
      <c r="BX404" s="14">
        <f t="shared" si="428"/>
        <v>0</v>
      </c>
      <c r="BY404" s="14">
        <f t="shared" si="428"/>
        <v>0</v>
      </c>
      <c r="BZ404" s="14">
        <f t="shared" si="428"/>
        <v>0</v>
      </c>
      <c r="CA404" s="14">
        <f t="shared" si="428"/>
        <v>0</v>
      </c>
      <c r="CB404" s="14">
        <f t="shared" si="428"/>
        <v>1</v>
      </c>
      <c r="CC404" s="14">
        <f t="shared" si="428"/>
        <v>0</v>
      </c>
      <c r="CD404" s="14">
        <f t="shared" si="428"/>
        <v>0</v>
      </c>
      <c r="CE404" s="14">
        <f t="shared" si="428"/>
        <v>0</v>
      </c>
      <c r="CF404" s="14">
        <f t="shared" si="428"/>
        <v>0</v>
      </c>
      <c r="CG404" s="14">
        <f t="shared" si="444"/>
        <v>0</v>
      </c>
      <c r="CH404" s="14">
        <f t="shared" si="422"/>
        <v>0</v>
      </c>
      <c r="CI404" s="14">
        <f t="shared" si="422"/>
        <v>0</v>
      </c>
      <c r="CJ404" s="14">
        <f t="shared" si="422"/>
        <v>0</v>
      </c>
      <c r="CK404" s="14">
        <f t="shared" si="422"/>
        <v>0</v>
      </c>
      <c r="CL404" s="14">
        <f t="shared" si="422"/>
        <v>0</v>
      </c>
      <c r="CM404" s="14">
        <f t="shared" si="422"/>
        <v>0</v>
      </c>
      <c r="CN404" s="14">
        <f t="shared" si="422"/>
        <v>0</v>
      </c>
      <c r="CO404" s="14">
        <f t="shared" si="422"/>
        <v>0</v>
      </c>
      <c r="CP404" s="14">
        <f t="shared" si="422"/>
        <v>0</v>
      </c>
      <c r="CQ404" s="14">
        <f t="shared" si="422"/>
        <v>0</v>
      </c>
      <c r="CR404" s="14">
        <f t="shared" si="422"/>
        <v>0</v>
      </c>
      <c r="CS404" s="14">
        <f t="shared" si="422"/>
        <v>0</v>
      </c>
      <c r="CT404" s="14">
        <f t="shared" si="422"/>
        <v>0</v>
      </c>
      <c r="CU404" s="14">
        <f t="shared" si="422"/>
        <v>0</v>
      </c>
      <c r="CV404" s="14">
        <f t="shared" si="422"/>
        <v>0</v>
      </c>
      <c r="CW404" s="14">
        <f t="shared" si="422"/>
        <v>0</v>
      </c>
      <c r="CX404" s="14">
        <f t="shared" si="448"/>
        <v>0</v>
      </c>
      <c r="CY404" s="14">
        <f t="shared" si="448"/>
        <v>0</v>
      </c>
      <c r="CZ404" s="14">
        <f t="shared" si="448"/>
        <v>0</v>
      </c>
      <c r="DA404" s="14">
        <f t="shared" si="448"/>
        <v>0</v>
      </c>
      <c r="DB404" s="14">
        <f t="shared" si="448"/>
        <v>0</v>
      </c>
      <c r="DC404" s="14">
        <f t="shared" si="445"/>
        <v>0</v>
      </c>
      <c r="DD404" s="14">
        <f t="shared" si="445"/>
        <v>0</v>
      </c>
      <c r="DE404" s="14">
        <f t="shared" si="445"/>
        <v>0</v>
      </c>
      <c r="DF404" s="14">
        <f t="shared" si="445"/>
        <v>0</v>
      </c>
      <c r="DG404" s="14">
        <f t="shared" si="445"/>
        <v>0</v>
      </c>
      <c r="DH404" s="14">
        <f t="shared" si="445"/>
        <v>0</v>
      </c>
      <c r="DI404" s="14">
        <f t="shared" si="445"/>
        <v>0</v>
      </c>
      <c r="DJ404" s="14">
        <f t="shared" si="445"/>
        <v>0</v>
      </c>
      <c r="DK404" s="14">
        <f t="shared" si="445"/>
        <v>0</v>
      </c>
      <c r="DL404" s="14">
        <f t="shared" si="445"/>
        <v>0</v>
      </c>
      <c r="DM404" s="14">
        <f t="shared" si="445"/>
        <v>0</v>
      </c>
      <c r="DN404" s="14">
        <f t="shared" si="445"/>
        <v>0</v>
      </c>
      <c r="DO404" s="14">
        <f t="shared" si="445"/>
        <v>0</v>
      </c>
      <c r="DP404" s="14">
        <f t="shared" si="445"/>
        <v>0</v>
      </c>
      <c r="DQ404" s="14">
        <f t="shared" si="445"/>
        <v>0</v>
      </c>
      <c r="DR404" s="14">
        <f t="shared" si="445"/>
        <v>0</v>
      </c>
      <c r="DS404" s="14">
        <f t="shared" si="446"/>
        <v>0</v>
      </c>
      <c r="DT404" s="14">
        <f t="shared" si="425"/>
        <v>0</v>
      </c>
      <c r="DU404" s="14">
        <f t="shared" si="425"/>
        <v>0</v>
      </c>
      <c r="DV404" s="14">
        <f t="shared" si="425"/>
        <v>0</v>
      </c>
      <c r="DW404" s="14">
        <f t="shared" si="425"/>
        <v>0</v>
      </c>
      <c r="DX404" s="14">
        <f t="shared" si="425"/>
        <v>0</v>
      </c>
      <c r="DY404" s="14">
        <f t="shared" si="425"/>
        <v>0</v>
      </c>
      <c r="DZ404" s="14">
        <f t="shared" si="429"/>
        <v>1</v>
      </c>
    </row>
    <row r="405" spans="1:130">
      <c r="A405" s="18">
        <v>19</v>
      </c>
      <c r="B405" s="15">
        <f t="shared" si="426"/>
        <v>1</v>
      </c>
      <c r="C405" s="18">
        <v>2019</v>
      </c>
      <c r="D405" s="25">
        <f t="shared" si="430"/>
        <v>0</v>
      </c>
      <c r="E405" s="25">
        <f t="shared" si="431"/>
        <v>0</v>
      </c>
      <c r="F405" s="25">
        <f t="shared" si="432"/>
        <v>0</v>
      </c>
      <c r="G405" s="25">
        <f t="shared" si="433"/>
        <v>0</v>
      </c>
      <c r="H405" s="25">
        <f t="shared" si="434"/>
        <v>0</v>
      </c>
      <c r="I405" s="25">
        <f t="shared" si="435"/>
        <v>0</v>
      </c>
      <c r="J405" s="25">
        <f t="shared" si="436"/>
        <v>0</v>
      </c>
      <c r="K405" s="25">
        <f t="shared" si="437"/>
        <v>0</v>
      </c>
      <c r="L405" s="25">
        <f t="shared" si="438"/>
        <v>0</v>
      </c>
      <c r="M405" s="25">
        <f t="shared" si="439"/>
        <v>0</v>
      </c>
      <c r="N405" s="25">
        <f t="shared" si="440"/>
        <v>0</v>
      </c>
      <c r="O405" s="25">
        <f t="shared" si="441"/>
        <v>0.61538461538461586</v>
      </c>
      <c r="P405" s="25">
        <f t="shared" si="442"/>
        <v>0</v>
      </c>
      <c r="Q405" s="25">
        <f t="shared" si="443"/>
        <v>0</v>
      </c>
      <c r="R405" s="25">
        <f t="shared" si="447"/>
        <v>0</v>
      </c>
      <c r="S405" s="25">
        <f t="shared" si="449"/>
        <v>0</v>
      </c>
      <c r="T405" s="25">
        <f t="shared" si="450"/>
        <v>0</v>
      </c>
      <c r="U405" s="25">
        <f t="shared" ref="U405:U423" si="451">VLOOKUP($C$83,$D$3:$K$63,$A$73,0)*(B388-B387)</f>
        <v>0</v>
      </c>
      <c r="V405" s="25">
        <f>VLOOKUP($C$84,$D$3:$K$63,$A$73,0)*(B387-B386)</f>
        <v>0</v>
      </c>
      <c r="W405" s="25">
        <f>VLOOKUP($C$85,$D$3:$K$63,$A$73,0)*B386</f>
        <v>0</v>
      </c>
      <c r="X405" s="25"/>
      <c r="Y405" s="25"/>
      <c r="Z405" s="25"/>
      <c r="AA405" s="25"/>
      <c r="AB405" s="25"/>
      <c r="AC405" s="25"/>
      <c r="AD405" s="25"/>
      <c r="AE405" s="25"/>
      <c r="AF405" s="25"/>
      <c r="AG405" s="25"/>
      <c r="AH405" s="25"/>
      <c r="AI405" s="25"/>
      <c r="AJ405" s="25"/>
      <c r="AK405" s="25"/>
      <c r="AL405" s="25"/>
      <c r="AM405" s="25"/>
      <c r="AN405" s="25"/>
      <c r="AO405" s="25"/>
      <c r="AP405" s="25"/>
      <c r="AQ405" s="25"/>
      <c r="AR405" s="25"/>
      <c r="AS405" s="25"/>
      <c r="AT405" s="25"/>
      <c r="AU405" s="25"/>
      <c r="AV405" s="25"/>
      <c r="AW405" s="25"/>
      <c r="AX405" s="25"/>
      <c r="AY405" s="25"/>
      <c r="AZ405" s="25"/>
      <c r="BA405" s="25"/>
      <c r="BB405" s="25"/>
      <c r="BC405" s="25"/>
      <c r="BD405" s="25"/>
      <c r="BE405" s="25"/>
      <c r="BF405" s="25"/>
      <c r="BG405" s="25"/>
      <c r="BH405" s="25"/>
      <c r="BI405" s="25"/>
      <c r="BJ405" s="25"/>
      <c r="BK405" s="25"/>
      <c r="BL405" s="25"/>
      <c r="BM405" s="21">
        <f t="shared" si="427"/>
        <v>0.61538461538461586</v>
      </c>
      <c r="BP405" s="18">
        <v>2019</v>
      </c>
      <c r="BQ405" s="14">
        <f t="shared" si="428"/>
        <v>0</v>
      </c>
      <c r="BR405" s="14">
        <f t="shared" si="428"/>
        <v>0</v>
      </c>
      <c r="BS405" s="14">
        <f t="shared" si="428"/>
        <v>0</v>
      </c>
      <c r="BT405" s="14">
        <f t="shared" si="428"/>
        <v>0</v>
      </c>
      <c r="BU405" s="14">
        <f t="shared" si="428"/>
        <v>0</v>
      </c>
      <c r="BV405" s="14">
        <f t="shared" si="428"/>
        <v>0</v>
      </c>
      <c r="BW405" s="14">
        <f t="shared" si="428"/>
        <v>0</v>
      </c>
      <c r="BX405" s="14">
        <f t="shared" si="428"/>
        <v>0</v>
      </c>
      <c r="BY405" s="14">
        <f t="shared" si="428"/>
        <v>0</v>
      </c>
      <c r="BZ405" s="14">
        <f t="shared" si="428"/>
        <v>0</v>
      </c>
      <c r="CA405" s="14">
        <f t="shared" si="428"/>
        <v>0</v>
      </c>
      <c r="CB405" s="14">
        <f t="shared" si="428"/>
        <v>1</v>
      </c>
      <c r="CC405" s="14">
        <f t="shared" si="428"/>
        <v>0</v>
      </c>
      <c r="CD405" s="14">
        <f t="shared" si="428"/>
        <v>0</v>
      </c>
      <c r="CE405" s="14">
        <f t="shared" si="428"/>
        <v>0</v>
      </c>
      <c r="CF405" s="14">
        <f t="shared" si="428"/>
        <v>0</v>
      </c>
      <c r="CG405" s="14">
        <f t="shared" si="444"/>
        <v>0</v>
      </c>
      <c r="CH405" s="14">
        <f t="shared" si="422"/>
        <v>0</v>
      </c>
      <c r="CI405" s="14">
        <f t="shared" si="422"/>
        <v>0</v>
      </c>
      <c r="CJ405" s="14">
        <f t="shared" si="422"/>
        <v>0</v>
      </c>
      <c r="CK405" s="14">
        <f t="shared" si="422"/>
        <v>0</v>
      </c>
      <c r="CL405" s="14">
        <f t="shared" si="422"/>
        <v>0</v>
      </c>
      <c r="CM405" s="14">
        <f t="shared" si="422"/>
        <v>0</v>
      </c>
      <c r="CN405" s="14">
        <f t="shared" si="422"/>
        <v>0</v>
      </c>
      <c r="CO405" s="14">
        <f t="shared" si="422"/>
        <v>0</v>
      </c>
      <c r="CP405" s="14">
        <f t="shared" si="422"/>
        <v>0</v>
      </c>
      <c r="CQ405" s="14">
        <f t="shared" si="422"/>
        <v>0</v>
      </c>
      <c r="CR405" s="14">
        <f t="shared" si="422"/>
        <v>0</v>
      </c>
      <c r="CS405" s="14">
        <f t="shared" si="422"/>
        <v>0</v>
      </c>
      <c r="CT405" s="14">
        <f t="shared" si="422"/>
        <v>0</v>
      </c>
      <c r="CU405" s="14">
        <f t="shared" si="422"/>
        <v>0</v>
      </c>
      <c r="CV405" s="14">
        <f t="shared" si="422"/>
        <v>0</v>
      </c>
      <c r="CW405" s="14">
        <f t="shared" si="422"/>
        <v>0</v>
      </c>
      <c r="CX405" s="14">
        <f t="shared" si="448"/>
        <v>0</v>
      </c>
      <c r="CY405" s="14">
        <f t="shared" si="448"/>
        <v>0</v>
      </c>
      <c r="CZ405" s="14">
        <f t="shared" si="448"/>
        <v>0</v>
      </c>
      <c r="DA405" s="14">
        <f t="shared" si="448"/>
        <v>0</v>
      </c>
      <c r="DB405" s="14">
        <f t="shared" si="448"/>
        <v>0</v>
      </c>
      <c r="DC405" s="14">
        <f t="shared" si="445"/>
        <v>0</v>
      </c>
      <c r="DD405" s="14">
        <f t="shared" si="445"/>
        <v>0</v>
      </c>
      <c r="DE405" s="14">
        <f t="shared" si="445"/>
        <v>0</v>
      </c>
      <c r="DF405" s="14">
        <f t="shared" si="445"/>
        <v>0</v>
      </c>
      <c r="DG405" s="14">
        <f t="shared" si="445"/>
        <v>0</v>
      </c>
      <c r="DH405" s="14">
        <f t="shared" si="445"/>
        <v>0</v>
      </c>
      <c r="DI405" s="14">
        <f t="shared" si="445"/>
        <v>0</v>
      </c>
      <c r="DJ405" s="14">
        <f t="shared" si="445"/>
        <v>0</v>
      </c>
      <c r="DK405" s="14">
        <f t="shared" si="445"/>
        <v>0</v>
      </c>
      <c r="DL405" s="14">
        <f t="shared" si="445"/>
        <v>0</v>
      </c>
      <c r="DM405" s="14">
        <f t="shared" si="445"/>
        <v>0</v>
      </c>
      <c r="DN405" s="14">
        <f t="shared" si="445"/>
        <v>0</v>
      </c>
      <c r="DO405" s="14">
        <f t="shared" si="445"/>
        <v>0</v>
      </c>
      <c r="DP405" s="14">
        <f t="shared" si="445"/>
        <v>0</v>
      </c>
      <c r="DQ405" s="14">
        <f t="shared" si="445"/>
        <v>0</v>
      </c>
      <c r="DR405" s="14">
        <f t="shared" si="445"/>
        <v>0</v>
      </c>
      <c r="DS405" s="14">
        <f t="shared" si="446"/>
        <v>0</v>
      </c>
      <c r="DT405" s="14">
        <f t="shared" si="425"/>
        <v>0</v>
      </c>
      <c r="DU405" s="14">
        <f t="shared" si="425"/>
        <v>0</v>
      </c>
      <c r="DV405" s="14">
        <f t="shared" si="425"/>
        <v>0</v>
      </c>
      <c r="DW405" s="14">
        <f t="shared" si="425"/>
        <v>0</v>
      </c>
      <c r="DX405" s="14">
        <f t="shared" si="425"/>
        <v>0</v>
      </c>
      <c r="DY405" s="14">
        <f t="shared" si="425"/>
        <v>0</v>
      </c>
      <c r="DZ405" s="14">
        <f t="shared" si="429"/>
        <v>1</v>
      </c>
    </row>
    <row r="406" spans="1:130">
      <c r="A406" s="18">
        <v>20</v>
      </c>
      <c r="B406" s="15">
        <f t="shared" si="426"/>
        <v>1</v>
      </c>
      <c r="C406" s="18">
        <v>2020</v>
      </c>
      <c r="D406" s="25">
        <f t="shared" si="430"/>
        <v>0</v>
      </c>
      <c r="E406" s="25">
        <f t="shared" si="431"/>
        <v>0</v>
      </c>
      <c r="F406" s="25">
        <f t="shared" si="432"/>
        <v>0</v>
      </c>
      <c r="G406" s="25">
        <f t="shared" si="433"/>
        <v>0</v>
      </c>
      <c r="H406" s="25">
        <f t="shared" si="434"/>
        <v>0</v>
      </c>
      <c r="I406" s="25">
        <f t="shared" si="435"/>
        <v>0</v>
      </c>
      <c r="J406" s="25">
        <f t="shared" si="436"/>
        <v>0</v>
      </c>
      <c r="K406" s="25">
        <f t="shared" si="437"/>
        <v>0</v>
      </c>
      <c r="L406" s="25">
        <f t="shared" si="438"/>
        <v>0</v>
      </c>
      <c r="M406" s="25">
        <f t="shared" si="439"/>
        <v>0</v>
      </c>
      <c r="N406" s="25">
        <f t="shared" si="440"/>
        <v>0</v>
      </c>
      <c r="O406" s="25">
        <f t="shared" si="441"/>
        <v>0.61538461538461586</v>
      </c>
      <c r="P406" s="25">
        <f t="shared" si="442"/>
        <v>0</v>
      </c>
      <c r="Q406" s="25">
        <f t="shared" si="443"/>
        <v>0</v>
      </c>
      <c r="R406" s="25">
        <f t="shared" si="447"/>
        <v>0</v>
      </c>
      <c r="S406" s="25">
        <f t="shared" si="449"/>
        <v>0</v>
      </c>
      <c r="T406" s="25">
        <f t="shared" si="450"/>
        <v>0</v>
      </c>
      <c r="U406" s="25">
        <f t="shared" si="451"/>
        <v>0</v>
      </c>
      <c r="V406" s="25">
        <f t="shared" ref="V406:V424" si="452">VLOOKUP($C$84,$D$3:$K$63,$A$73,0)*(B388-B387)</f>
        <v>0</v>
      </c>
      <c r="W406" s="25">
        <f>VLOOKUP($C$85,$D$3:$K$63,$A$73,0)*(B387-B386)</f>
        <v>0</v>
      </c>
      <c r="X406" s="25">
        <f>VLOOKUP($C$86,$D$3:$K$63,$A$73,0)*B386</f>
        <v>0</v>
      </c>
      <c r="Y406" s="25"/>
      <c r="Z406" s="25"/>
      <c r="AA406" s="25"/>
      <c r="AB406" s="25"/>
      <c r="AC406" s="25"/>
      <c r="AD406" s="25"/>
      <c r="AE406" s="25"/>
      <c r="AF406" s="25"/>
      <c r="AG406" s="25"/>
      <c r="AH406" s="25"/>
      <c r="AI406" s="25"/>
      <c r="AJ406" s="25"/>
      <c r="AK406" s="25"/>
      <c r="AL406" s="25"/>
      <c r="AM406" s="25"/>
      <c r="AN406" s="25"/>
      <c r="AO406" s="25"/>
      <c r="AP406" s="25"/>
      <c r="AQ406" s="25"/>
      <c r="AR406" s="25"/>
      <c r="AS406" s="25"/>
      <c r="AT406" s="25"/>
      <c r="AU406" s="25"/>
      <c r="AV406" s="25"/>
      <c r="AW406" s="25"/>
      <c r="AX406" s="25"/>
      <c r="AY406" s="25"/>
      <c r="AZ406" s="25"/>
      <c r="BA406" s="25"/>
      <c r="BB406" s="25"/>
      <c r="BC406" s="25"/>
      <c r="BD406" s="25"/>
      <c r="BE406" s="25"/>
      <c r="BF406" s="25"/>
      <c r="BG406" s="25"/>
      <c r="BH406" s="25"/>
      <c r="BI406" s="25"/>
      <c r="BJ406" s="25"/>
      <c r="BK406" s="25"/>
      <c r="BL406" s="25"/>
      <c r="BM406" s="21">
        <f t="shared" si="427"/>
        <v>0.61538461538461586</v>
      </c>
      <c r="BP406" s="18">
        <v>2020</v>
      </c>
      <c r="BQ406" s="14">
        <f t="shared" si="428"/>
        <v>0</v>
      </c>
      <c r="BR406" s="14">
        <f t="shared" si="428"/>
        <v>0</v>
      </c>
      <c r="BS406" s="14">
        <f t="shared" si="428"/>
        <v>0</v>
      </c>
      <c r="BT406" s="14">
        <f t="shared" si="428"/>
        <v>0</v>
      </c>
      <c r="BU406" s="14">
        <f t="shared" si="428"/>
        <v>0</v>
      </c>
      <c r="BV406" s="14">
        <f t="shared" si="428"/>
        <v>0</v>
      </c>
      <c r="BW406" s="14">
        <f t="shared" si="428"/>
        <v>0</v>
      </c>
      <c r="BX406" s="14">
        <f t="shared" si="428"/>
        <v>0</v>
      </c>
      <c r="BY406" s="14">
        <f t="shared" si="428"/>
        <v>0</v>
      </c>
      <c r="BZ406" s="14">
        <f t="shared" si="428"/>
        <v>0</v>
      </c>
      <c r="CA406" s="14">
        <f t="shared" si="428"/>
        <v>0</v>
      </c>
      <c r="CB406" s="14">
        <f t="shared" si="428"/>
        <v>1</v>
      </c>
      <c r="CC406" s="14">
        <f t="shared" si="428"/>
        <v>0</v>
      </c>
      <c r="CD406" s="14">
        <f t="shared" si="428"/>
        <v>0</v>
      </c>
      <c r="CE406" s="14">
        <f t="shared" si="428"/>
        <v>0</v>
      </c>
      <c r="CF406" s="14">
        <f t="shared" si="428"/>
        <v>0</v>
      </c>
      <c r="CG406" s="14">
        <f t="shared" si="444"/>
        <v>0</v>
      </c>
      <c r="CH406" s="14">
        <f t="shared" si="422"/>
        <v>0</v>
      </c>
      <c r="CI406" s="14">
        <f t="shared" si="422"/>
        <v>0</v>
      </c>
      <c r="CJ406" s="14">
        <f t="shared" si="422"/>
        <v>0</v>
      </c>
      <c r="CK406" s="14">
        <f t="shared" si="422"/>
        <v>0</v>
      </c>
      <c r="CL406" s="14">
        <f t="shared" si="422"/>
        <v>0</v>
      </c>
      <c r="CM406" s="14">
        <f t="shared" si="422"/>
        <v>0</v>
      </c>
      <c r="CN406" s="14">
        <f t="shared" si="422"/>
        <v>0</v>
      </c>
      <c r="CO406" s="14">
        <f t="shared" si="422"/>
        <v>0</v>
      </c>
      <c r="CP406" s="14">
        <f t="shared" si="422"/>
        <v>0</v>
      </c>
      <c r="CQ406" s="14">
        <f t="shared" si="422"/>
        <v>0</v>
      </c>
      <c r="CR406" s="14">
        <f t="shared" si="422"/>
        <v>0</v>
      </c>
      <c r="CS406" s="14">
        <f t="shared" si="422"/>
        <v>0</v>
      </c>
      <c r="CT406" s="14">
        <f t="shared" si="422"/>
        <v>0</v>
      </c>
      <c r="CU406" s="14">
        <f t="shared" si="422"/>
        <v>0</v>
      </c>
      <c r="CV406" s="14">
        <f t="shared" si="422"/>
        <v>0</v>
      </c>
      <c r="CW406" s="14">
        <f t="shared" si="422"/>
        <v>0</v>
      </c>
      <c r="CX406" s="14">
        <f t="shared" si="448"/>
        <v>0</v>
      </c>
      <c r="CY406" s="14">
        <f t="shared" si="448"/>
        <v>0</v>
      </c>
      <c r="CZ406" s="14">
        <f t="shared" si="448"/>
        <v>0</v>
      </c>
      <c r="DA406" s="14">
        <f t="shared" si="448"/>
        <v>0</v>
      </c>
      <c r="DB406" s="14">
        <f t="shared" si="448"/>
        <v>0</v>
      </c>
      <c r="DC406" s="14">
        <f t="shared" si="445"/>
        <v>0</v>
      </c>
      <c r="DD406" s="14">
        <f t="shared" si="445"/>
        <v>0</v>
      </c>
      <c r="DE406" s="14">
        <f t="shared" si="445"/>
        <v>0</v>
      </c>
      <c r="DF406" s="14">
        <f t="shared" si="445"/>
        <v>0</v>
      </c>
      <c r="DG406" s="14">
        <f t="shared" si="445"/>
        <v>0</v>
      </c>
      <c r="DH406" s="14">
        <f t="shared" si="445"/>
        <v>0</v>
      </c>
      <c r="DI406" s="14">
        <f t="shared" si="445"/>
        <v>0</v>
      </c>
      <c r="DJ406" s="14">
        <f t="shared" si="445"/>
        <v>0</v>
      </c>
      <c r="DK406" s="14">
        <f t="shared" si="445"/>
        <v>0</v>
      </c>
      <c r="DL406" s="14">
        <f t="shared" si="445"/>
        <v>0</v>
      </c>
      <c r="DM406" s="14">
        <f t="shared" si="445"/>
        <v>0</v>
      </c>
      <c r="DN406" s="14">
        <f t="shared" si="445"/>
        <v>0</v>
      </c>
      <c r="DO406" s="14">
        <f t="shared" si="445"/>
        <v>0</v>
      </c>
      <c r="DP406" s="14">
        <f t="shared" si="445"/>
        <v>0</v>
      </c>
      <c r="DQ406" s="14">
        <f t="shared" si="445"/>
        <v>0</v>
      </c>
      <c r="DR406" s="14">
        <f t="shared" si="445"/>
        <v>0</v>
      </c>
      <c r="DS406" s="14">
        <f t="shared" si="446"/>
        <v>0</v>
      </c>
      <c r="DT406" s="14">
        <f t="shared" si="425"/>
        <v>0</v>
      </c>
      <c r="DU406" s="14">
        <f t="shared" si="425"/>
        <v>0</v>
      </c>
      <c r="DV406" s="14">
        <f t="shared" si="425"/>
        <v>0</v>
      </c>
      <c r="DW406" s="14">
        <f t="shared" si="425"/>
        <v>0</v>
      </c>
      <c r="DX406" s="14">
        <f t="shared" si="425"/>
        <v>0</v>
      </c>
      <c r="DY406" s="14">
        <f t="shared" si="425"/>
        <v>0</v>
      </c>
      <c r="DZ406" s="14">
        <f t="shared" si="429"/>
        <v>1</v>
      </c>
    </row>
    <row r="407" spans="1:130">
      <c r="C407" s="18">
        <v>2021</v>
      </c>
      <c r="D407" s="25"/>
      <c r="E407" s="25">
        <f t="shared" si="431"/>
        <v>0</v>
      </c>
      <c r="F407" s="25">
        <f t="shared" si="432"/>
        <v>0</v>
      </c>
      <c r="G407" s="25">
        <f t="shared" si="433"/>
        <v>0</v>
      </c>
      <c r="H407" s="25">
        <f t="shared" si="434"/>
        <v>0</v>
      </c>
      <c r="I407" s="25">
        <f t="shared" si="435"/>
        <v>0</v>
      </c>
      <c r="J407" s="25">
        <f t="shared" si="436"/>
        <v>0</v>
      </c>
      <c r="K407" s="25">
        <f t="shared" si="437"/>
        <v>0</v>
      </c>
      <c r="L407" s="25">
        <f t="shared" si="438"/>
        <v>0</v>
      </c>
      <c r="M407" s="25">
        <f t="shared" si="439"/>
        <v>0</v>
      </c>
      <c r="N407" s="25">
        <f t="shared" si="440"/>
        <v>0</v>
      </c>
      <c r="O407" s="25">
        <f t="shared" si="441"/>
        <v>0.61538461538461497</v>
      </c>
      <c r="P407" s="25">
        <f t="shared" si="442"/>
        <v>0</v>
      </c>
      <c r="Q407" s="25">
        <f t="shared" si="443"/>
        <v>0</v>
      </c>
      <c r="R407" s="25">
        <f t="shared" si="447"/>
        <v>0</v>
      </c>
      <c r="S407" s="25">
        <f t="shared" si="449"/>
        <v>0</v>
      </c>
      <c r="T407" s="25">
        <f t="shared" si="450"/>
        <v>0</v>
      </c>
      <c r="U407" s="25">
        <f t="shared" si="451"/>
        <v>0</v>
      </c>
      <c r="V407" s="25">
        <f t="shared" si="452"/>
        <v>0</v>
      </c>
      <c r="W407" s="25">
        <f t="shared" ref="W407:W425" si="453">VLOOKUP($C$85,$D$3:$K$63,$A$73,0)*(B388-B387)</f>
        <v>0</v>
      </c>
      <c r="X407" s="25">
        <f>VLOOKUP($C$86,$D$3:$K$63,$A$73,0)*(B387-B386)</f>
        <v>0</v>
      </c>
      <c r="Y407" s="25">
        <f>VLOOKUP($C$87,$D$3:$K$63,$A$73,0)*B386</f>
        <v>0</v>
      </c>
      <c r="Z407" s="25"/>
      <c r="AA407" s="25"/>
      <c r="AB407" s="25"/>
      <c r="AC407" s="25"/>
      <c r="AD407" s="25"/>
      <c r="AE407" s="25"/>
      <c r="AF407" s="25"/>
      <c r="AG407" s="25"/>
      <c r="AH407" s="25"/>
      <c r="AI407" s="25"/>
      <c r="AJ407" s="25"/>
      <c r="AK407" s="25"/>
      <c r="AL407" s="25"/>
      <c r="AM407" s="25"/>
      <c r="AN407" s="25"/>
      <c r="AO407" s="25"/>
      <c r="AP407" s="25"/>
      <c r="AQ407" s="25"/>
      <c r="AR407" s="25"/>
      <c r="AS407" s="25"/>
      <c r="AT407" s="25"/>
      <c r="AU407" s="25"/>
      <c r="AV407" s="25"/>
      <c r="AW407" s="25"/>
      <c r="AX407" s="25"/>
      <c r="AY407" s="25"/>
      <c r="AZ407" s="25"/>
      <c r="BA407" s="25"/>
      <c r="BB407" s="25"/>
      <c r="BC407" s="25"/>
      <c r="BD407" s="25"/>
      <c r="BE407" s="25"/>
      <c r="BF407" s="25"/>
      <c r="BG407" s="25"/>
      <c r="BH407" s="25"/>
      <c r="BI407" s="25"/>
      <c r="BJ407" s="25"/>
      <c r="BK407" s="25"/>
      <c r="BL407" s="25"/>
      <c r="BM407" s="21">
        <f t="shared" si="427"/>
        <v>0.61538461538461497</v>
      </c>
      <c r="BP407" s="18">
        <v>2021</v>
      </c>
      <c r="BQ407" s="14">
        <f t="shared" si="428"/>
        <v>0</v>
      </c>
      <c r="BR407" s="14">
        <f t="shared" si="428"/>
        <v>0</v>
      </c>
      <c r="BS407" s="14">
        <f t="shared" si="428"/>
        <v>0</v>
      </c>
      <c r="BT407" s="14">
        <f t="shared" si="428"/>
        <v>0</v>
      </c>
      <c r="BU407" s="14">
        <f t="shared" si="428"/>
        <v>0</v>
      </c>
      <c r="BV407" s="14">
        <f t="shared" si="428"/>
        <v>0</v>
      </c>
      <c r="BW407" s="14">
        <f t="shared" si="428"/>
        <v>0</v>
      </c>
      <c r="BX407" s="14">
        <f t="shared" si="428"/>
        <v>0</v>
      </c>
      <c r="BY407" s="14">
        <f t="shared" si="428"/>
        <v>0</v>
      </c>
      <c r="BZ407" s="14">
        <f t="shared" si="428"/>
        <v>0</v>
      </c>
      <c r="CA407" s="14">
        <f t="shared" si="428"/>
        <v>0</v>
      </c>
      <c r="CB407" s="14">
        <f t="shared" si="428"/>
        <v>1</v>
      </c>
      <c r="CC407" s="14">
        <f t="shared" si="428"/>
        <v>0</v>
      </c>
      <c r="CD407" s="14">
        <f t="shared" si="428"/>
        <v>0</v>
      </c>
      <c r="CE407" s="14">
        <f t="shared" si="428"/>
        <v>0</v>
      </c>
      <c r="CF407" s="14">
        <f t="shared" si="428"/>
        <v>0</v>
      </c>
      <c r="CG407" s="14">
        <f t="shared" si="444"/>
        <v>0</v>
      </c>
      <c r="CH407" s="14">
        <f t="shared" si="422"/>
        <v>0</v>
      </c>
      <c r="CI407" s="14">
        <f t="shared" si="422"/>
        <v>0</v>
      </c>
      <c r="CJ407" s="14">
        <f t="shared" si="422"/>
        <v>0</v>
      </c>
      <c r="CK407" s="14">
        <f t="shared" si="422"/>
        <v>0</v>
      </c>
      <c r="CL407" s="14">
        <f t="shared" si="422"/>
        <v>0</v>
      </c>
      <c r="CM407" s="14">
        <f t="shared" si="422"/>
        <v>0</v>
      </c>
      <c r="CN407" s="14">
        <f t="shared" si="422"/>
        <v>0</v>
      </c>
      <c r="CO407" s="14">
        <f t="shared" si="422"/>
        <v>0</v>
      </c>
      <c r="CP407" s="14">
        <f t="shared" si="422"/>
        <v>0</v>
      </c>
      <c r="CQ407" s="14">
        <f t="shared" si="422"/>
        <v>0</v>
      </c>
      <c r="CR407" s="14">
        <f t="shared" si="422"/>
        <v>0</v>
      </c>
      <c r="CS407" s="14">
        <f t="shared" si="422"/>
        <v>0</v>
      </c>
      <c r="CT407" s="14">
        <f t="shared" si="422"/>
        <v>0</v>
      </c>
      <c r="CU407" s="14">
        <f t="shared" si="422"/>
        <v>0</v>
      </c>
      <c r="CV407" s="14">
        <f t="shared" si="422"/>
        <v>0</v>
      </c>
      <c r="CW407" s="14">
        <f t="shared" si="422"/>
        <v>0</v>
      </c>
      <c r="CX407" s="14">
        <f t="shared" si="448"/>
        <v>0</v>
      </c>
      <c r="CY407" s="14">
        <f t="shared" si="448"/>
        <v>0</v>
      </c>
      <c r="CZ407" s="14">
        <f t="shared" si="448"/>
        <v>0</v>
      </c>
      <c r="DA407" s="14">
        <f t="shared" si="448"/>
        <v>0</v>
      </c>
      <c r="DB407" s="14">
        <f t="shared" si="448"/>
        <v>0</v>
      </c>
      <c r="DC407" s="14">
        <f t="shared" si="445"/>
        <v>0</v>
      </c>
      <c r="DD407" s="14">
        <f t="shared" si="445"/>
        <v>0</v>
      </c>
      <c r="DE407" s="14">
        <f t="shared" si="445"/>
        <v>0</v>
      </c>
      <c r="DF407" s="14">
        <f t="shared" si="445"/>
        <v>0</v>
      </c>
      <c r="DG407" s="14">
        <f t="shared" si="445"/>
        <v>0</v>
      </c>
      <c r="DH407" s="14">
        <f t="shared" si="445"/>
        <v>0</v>
      </c>
      <c r="DI407" s="14">
        <f t="shared" si="445"/>
        <v>0</v>
      </c>
      <c r="DJ407" s="14">
        <f t="shared" si="445"/>
        <v>0</v>
      </c>
      <c r="DK407" s="14">
        <f t="shared" si="445"/>
        <v>0</v>
      </c>
      <c r="DL407" s="14">
        <f t="shared" si="445"/>
        <v>0</v>
      </c>
      <c r="DM407" s="14">
        <f t="shared" si="445"/>
        <v>0</v>
      </c>
      <c r="DN407" s="14">
        <f t="shared" si="445"/>
        <v>0</v>
      </c>
      <c r="DO407" s="14">
        <f t="shared" si="445"/>
        <v>0</v>
      </c>
      <c r="DP407" s="14">
        <f t="shared" si="445"/>
        <v>0</v>
      </c>
      <c r="DQ407" s="14">
        <f t="shared" si="445"/>
        <v>0</v>
      </c>
      <c r="DR407" s="14">
        <f t="shared" si="445"/>
        <v>0</v>
      </c>
      <c r="DS407" s="14">
        <f t="shared" si="446"/>
        <v>0</v>
      </c>
      <c r="DT407" s="14">
        <f t="shared" si="425"/>
        <v>0</v>
      </c>
      <c r="DU407" s="14">
        <f t="shared" si="425"/>
        <v>0</v>
      </c>
      <c r="DV407" s="14">
        <f t="shared" si="425"/>
        <v>0</v>
      </c>
      <c r="DW407" s="14">
        <f t="shared" si="425"/>
        <v>0</v>
      </c>
      <c r="DX407" s="14">
        <f t="shared" si="425"/>
        <v>0</v>
      </c>
      <c r="DY407" s="14">
        <f t="shared" si="425"/>
        <v>0</v>
      </c>
      <c r="DZ407" s="14">
        <f t="shared" si="429"/>
        <v>1</v>
      </c>
    </row>
    <row r="408" spans="1:130">
      <c r="C408" s="18">
        <v>2022</v>
      </c>
      <c r="D408" s="25"/>
      <c r="E408" s="25"/>
      <c r="F408" s="25">
        <f t="shared" si="432"/>
        <v>0</v>
      </c>
      <c r="G408" s="25">
        <f t="shared" si="433"/>
        <v>0</v>
      </c>
      <c r="H408" s="25">
        <f t="shared" si="434"/>
        <v>0</v>
      </c>
      <c r="I408" s="25">
        <f t="shared" si="435"/>
        <v>0</v>
      </c>
      <c r="J408" s="25">
        <f t="shared" si="436"/>
        <v>0</v>
      </c>
      <c r="K408" s="25">
        <f t="shared" si="437"/>
        <v>0</v>
      </c>
      <c r="L408" s="25">
        <f t="shared" si="438"/>
        <v>0</v>
      </c>
      <c r="M408" s="25">
        <f t="shared" si="439"/>
        <v>0</v>
      </c>
      <c r="N408" s="25">
        <f t="shared" si="440"/>
        <v>0</v>
      </c>
      <c r="O408" s="25">
        <f t="shared" si="441"/>
        <v>0.61538461538461497</v>
      </c>
      <c r="P408" s="25">
        <f t="shared" si="442"/>
        <v>0</v>
      </c>
      <c r="Q408" s="25">
        <f t="shared" si="443"/>
        <v>0</v>
      </c>
      <c r="R408" s="25">
        <f t="shared" si="447"/>
        <v>0</v>
      </c>
      <c r="S408" s="25">
        <f t="shared" si="449"/>
        <v>0</v>
      </c>
      <c r="T408" s="25">
        <f t="shared" si="450"/>
        <v>0</v>
      </c>
      <c r="U408" s="25">
        <f t="shared" si="451"/>
        <v>0</v>
      </c>
      <c r="V408" s="25">
        <f t="shared" si="452"/>
        <v>0</v>
      </c>
      <c r="W408" s="25">
        <f t="shared" si="453"/>
        <v>0</v>
      </c>
      <c r="X408" s="25">
        <f t="shared" ref="X408:X426" si="454">VLOOKUP($C$86,$D$3:$K$63,$A$73,0)*(B388-B387)</f>
        <v>0</v>
      </c>
      <c r="Y408" s="25">
        <f>VLOOKUP($C$87,$D$3:$K$63,$A$73,0)*(B387-B386)</f>
        <v>0</v>
      </c>
      <c r="Z408" s="25">
        <f>VLOOKUP($C$88,$D$3:$K$63,$A$73,0)*B386</f>
        <v>0</v>
      </c>
      <c r="AA408" s="25"/>
      <c r="AB408" s="25"/>
      <c r="AC408" s="25"/>
      <c r="AD408" s="25"/>
      <c r="AE408" s="25"/>
      <c r="AF408" s="25"/>
      <c r="AG408" s="25"/>
      <c r="AH408" s="25"/>
      <c r="AI408" s="25"/>
      <c r="AJ408" s="25"/>
      <c r="AK408" s="25"/>
      <c r="AL408" s="25"/>
      <c r="AM408" s="25"/>
      <c r="AN408" s="25"/>
      <c r="AO408" s="25"/>
      <c r="AP408" s="25"/>
      <c r="AQ408" s="25"/>
      <c r="AR408" s="25"/>
      <c r="AS408" s="25"/>
      <c r="AT408" s="25"/>
      <c r="AU408" s="25"/>
      <c r="AV408" s="25"/>
      <c r="AW408" s="25"/>
      <c r="AX408" s="25"/>
      <c r="AY408" s="25"/>
      <c r="AZ408" s="25"/>
      <c r="BA408" s="25"/>
      <c r="BB408" s="25"/>
      <c r="BC408" s="25"/>
      <c r="BD408" s="25"/>
      <c r="BE408" s="25"/>
      <c r="BF408" s="25"/>
      <c r="BG408" s="25"/>
      <c r="BH408" s="25"/>
      <c r="BI408" s="25"/>
      <c r="BJ408" s="25"/>
      <c r="BK408" s="25"/>
      <c r="BL408" s="25"/>
      <c r="BM408" s="21">
        <f t="shared" si="427"/>
        <v>0.61538461538461497</v>
      </c>
      <c r="BP408" s="18">
        <v>2022</v>
      </c>
      <c r="BQ408" s="14">
        <f t="shared" si="428"/>
        <v>0</v>
      </c>
      <c r="BR408" s="14">
        <f t="shared" si="428"/>
        <v>0</v>
      </c>
      <c r="BS408" s="14">
        <f t="shared" si="428"/>
        <v>0</v>
      </c>
      <c r="BT408" s="14">
        <f t="shared" si="428"/>
        <v>0</v>
      </c>
      <c r="BU408" s="14">
        <f t="shared" si="428"/>
        <v>0</v>
      </c>
      <c r="BV408" s="14">
        <f t="shared" si="428"/>
        <v>0</v>
      </c>
      <c r="BW408" s="14">
        <f t="shared" si="428"/>
        <v>0</v>
      </c>
      <c r="BX408" s="14">
        <f t="shared" si="428"/>
        <v>0</v>
      </c>
      <c r="BY408" s="14">
        <f t="shared" si="428"/>
        <v>0</v>
      </c>
      <c r="BZ408" s="14">
        <f t="shared" si="428"/>
        <v>0</v>
      </c>
      <c r="CA408" s="14">
        <f t="shared" si="428"/>
        <v>0</v>
      </c>
      <c r="CB408" s="14">
        <f t="shared" si="428"/>
        <v>1</v>
      </c>
      <c r="CC408" s="14">
        <f t="shared" si="428"/>
        <v>0</v>
      </c>
      <c r="CD408" s="14">
        <f t="shared" si="428"/>
        <v>0</v>
      </c>
      <c r="CE408" s="14">
        <f t="shared" si="428"/>
        <v>0</v>
      </c>
      <c r="CF408" s="14">
        <f t="shared" si="428"/>
        <v>0</v>
      </c>
      <c r="CG408" s="14">
        <f t="shared" si="444"/>
        <v>0</v>
      </c>
      <c r="CH408" s="14">
        <f t="shared" si="422"/>
        <v>0</v>
      </c>
      <c r="CI408" s="14">
        <f t="shared" si="422"/>
        <v>0</v>
      </c>
      <c r="CJ408" s="14">
        <f t="shared" si="422"/>
        <v>0</v>
      </c>
      <c r="CK408" s="14">
        <f t="shared" si="422"/>
        <v>0</v>
      </c>
      <c r="CL408" s="14">
        <f t="shared" si="422"/>
        <v>0</v>
      </c>
      <c r="CM408" s="14">
        <f t="shared" si="422"/>
        <v>0</v>
      </c>
      <c r="CN408" s="14">
        <f t="shared" si="422"/>
        <v>0</v>
      </c>
      <c r="CO408" s="14">
        <f t="shared" si="422"/>
        <v>0</v>
      </c>
      <c r="CP408" s="14">
        <f t="shared" si="422"/>
        <v>0</v>
      </c>
      <c r="CQ408" s="14">
        <f t="shared" si="422"/>
        <v>0</v>
      </c>
      <c r="CR408" s="14">
        <f t="shared" si="422"/>
        <v>0</v>
      </c>
      <c r="CS408" s="14">
        <f t="shared" si="422"/>
        <v>0</v>
      </c>
      <c r="CT408" s="14">
        <f t="shared" si="422"/>
        <v>0</v>
      </c>
      <c r="CU408" s="14">
        <f t="shared" si="422"/>
        <v>0</v>
      </c>
      <c r="CV408" s="14">
        <f t="shared" si="422"/>
        <v>0</v>
      </c>
      <c r="CW408" s="14">
        <f t="shared" si="422"/>
        <v>0</v>
      </c>
      <c r="CX408" s="14">
        <f t="shared" si="448"/>
        <v>0</v>
      </c>
      <c r="CY408" s="14">
        <f t="shared" si="448"/>
        <v>0</v>
      </c>
      <c r="CZ408" s="14">
        <f t="shared" si="448"/>
        <v>0</v>
      </c>
      <c r="DA408" s="14">
        <f t="shared" si="448"/>
        <v>0</v>
      </c>
      <c r="DB408" s="14">
        <f t="shared" si="448"/>
        <v>0</v>
      </c>
      <c r="DC408" s="14">
        <f t="shared" si="445"/>
        <v>0</v>
      </c>
      <c r="DD408" s="14">
        <f t="shared" si="445"/>
        <v>0</v>
      </c>
      <c r="DE408" s="14">
        <f t="shared" si="445"/>
        <v>0</v>
      </c>
      <c r="DF408" s="14">
        <f t="shared" si="445"/>
        <v>0</v>
      </c>
      <c r="DG408" s="14">
        <f t="shared" si="445"/>
        <v>0</v>
      </c>
      <c r="DH408" s="14">
        <f t="shared" si="445"/>
        <v>0</v>
      </c>
      <c r="DI408" s="14">
        <f t="shared" si="445"/>
        <v>0</v>
      </c>
      <c r="DJ408" s="14">
        <f t="shared" si="445"/>
        <v>0</v>
      </c>
      <c r="DK408" s="14">
        <f t="shared" si="445"/>
        <v>0</v>
      </c>
      <c r="DL408" s="14">
        <f t="shared" si="445"/>
        <v>0</v>
      </c>
      <c r="DM408" s="14">
        <f t="shared" si="445"/>
        <v>0</v>
      </c>
      <c r="DN408" s="14">
        <f t="shared" si="445"/>
        <v>0</v>
      </c>
      <c r="DO408" s="14">
        <f t="shared" si="445"/>
        <v>0</v>
      </c>
      <c r="DP408" s="14">
        <f t="shared" si="445"/>
        <v>0</v>
      </c>
      <c r="DQ408" s="14">
        <f t="shared" si="445"/>
        <v>0</v>
      </c>
      <c r="DR408" s="14">
        <f t="shared" si="445"/>
        <v>0</v>
      </c>
      <c r="DS408" s="14">
        <f t="shared" si="446"/>
        <v>0</v>
      </c>
      <c r="DT408" s="14">
        <f t="shared" si="425"/>
        <v>0</v>
      </c>
      <c r="DU408" s="14">
        <f t="shared" si="425"/>
        <v>0</v>
      </c>
      <c r="DV408" s="14">
        <f t="shared" si="425"/>
        <v>0</v>
      </c>
      <c r="DW408" s="14">
        <f t="shared" si="425"/>
        <v>0</v>
      </c>
      <c r="DX408" s="14">
        <f t="shared" si="425"/>
        <v>0</v>
      </c>
      <c r="DY408" s="14">
        <f t="shared" si="425"/>
        <v>0</v>
      </c>
      <c r="DZ408" s="14">
        <f t="shared" si="429"/>
        <v>1</v>
      </c>
    </row>
    <row r="409" spans="1:130">
      <c r="C409" s="18">
        <v>2023</v>
      </c>
      <c r="D409" s="25"/>
      <c r="E409" s="25"/>
      <c r="F409" s="25"/>
      <c r="G409" s="25">
        <f t="shared" si="433"/>
        <v>0</v>
      </c>
      <c r="H409" s="25">
        <f t="shared" si="434"/>
        <v>0</v>
      </c>
      <c r="I409" s="25">
        <f t="shared" si="435"/>
        <v>0</v>
      </c>
      <c r="J409" s="25">
        <f t="shared" si="436"/>
        <v>0</v>
      </c>
      <c r="K409" s="25">
        <f t="shared" si="437"/>
        <v>0</v>
      </c>
      <c r="L409" s="25">
        <f t="shared" si="438"/>
        <v>0</v>
      </c>
      <c r="M409" s="25">
        <f t="shared" si="439"/>
        <v>0</v>
      </c>
      <c r="N409" s="25">
        <f t="shared" si="440"/>
        <v>0</v>
      </c>
      <c r="O409" s="25">
        <f t="shared" si="441"/>
        <v>0.61538461538461586</v>
      </c>
      <c r="P409" s="25">
        <f t="shared" si="442"/>
        <v>0</v>
      </c>
      <c r="Q409" s="25">
        <f t="shared" si="443"/>
        <v>0</v>
      </c>
      <c r="R409" s="25">
        <f t="shared" si="447"/>
        <v>0</v>
      </c>
      <c r="S409" s="25">
        <f t="shared" si="449"/>
        <v>0</v>
      </c>
      <c r="T409" s="25">
        <f t="shared" si="450"/>
        <v>0</v>
      </c>
      <c r="U409" s="25">
        <f t="shared" si="451"/>
        <v>0</v>
      </c>
      <c r="V409" s="25">
        <f t="shared" si="452"/>
        <v>0</v>
      </c>
      <c r="W409" s="25">
        <f t="shared" si="453"/>
        <v>0</v>
      </c>
      <c r="X409" s="25">
        <f t="shared" si="454"/>
        <v>0</v>
      </c>
      <c r="Y409" s="25">
        <f t="shared" ref="Y409:Y427" si="455">VLOOKUP($C$87,$D$3:$K$63,$A$73,0)*(B388-B387)</f>
        <v>0</v>
      </c>
      <c r="Z409" s="25">
        <f>VLOOKUP($C$88,$D$3:$K$63,$A$73,0)*(B387-B386)</f>
        <v>0</v>
      </c>
      <c r="AA409" s="25">
        <f>VLOOKUP($C$89,$D$3:$K$63,$A$73,0)*B386</f>
        <v>0</v>
      </c>
      <c r="AB409" s="25"/>
      <c r="AC409" s="25"/>
      <c r="AD409" s="25"/>
      <c r="AE409" s="25"/>
      <c r="AF409" s="25"/>
      <c r="AG409" s="25"/>
      <c r="AH409" s="25"/>
      <c r="AI409" s="25"/>
      <c r="AJ409" s="25"/>
      <c r="AK409" s="25"/>
      <c r="AL409" s="25"/>
      <c r="AM409" s="25"/>
      <c r="AN409" s="25"/>
      <c r="AO409" s="25"/>
      <c r="AP409" s="25"/>
      <c r="AQ409" s="25"/>
      <c r="AR409" s="25"/>
      <c r="AS409" s="25"/>
      <c r="AT409" s="25"/>
      <c r="AU409" s="25"/>
      <c r="AV409" s="25"/>
      <c r="AW409" s="25"/>
      <c r="AX409" s="25"/>
      <c r="AY409" s="25"/>
      <c r="AZ409" s="25"/>
      <c r="BA409" s="25"/>
      <c r="BB409" s="25"/>
      <c r="BC409" s="25"/>
      <c r="BD409" s="25"/>
      <c r="BE409" s="25"/>
      <c r="BF409" s="25"/>
      <c r="BG409" s="25"/>
      <c r="BH409" s="25"/>
      <c r="BI409" s="25"/>
      <c r="BJ409" s="25"/>
      <c r="BK409" s="25"/>
      <c r="BL409" s="25"/>
      <c r="BM409" s="21">
        <f t="shared" si="427"/>
        <v>0.61538461538461586</v>
      </c>
      <c r="BP409" s="18">
        <v>2023</v>
      </c>
      <c r="BQ409" s="14">
        <f t="shared" si="428"/>
        <v>0</v>
      </c>
      <c r="BR409" s="14">
        <f t="shared" si="428"/>
        <v>0</v>
      </c>
      <c r="BS409" s="14">
        <f t="shared" si="428"/>
        <v>0</v>
      </c>
      <c r="BT409" s="14">
        <f t="shared" si="428"/>
        <v>0</v>
      </c>
      <c r="BU409" s="14">
        <f t="shared" si="428"/>
        <v>0</v>
      </c>
      <c r="BV409" s="14">
        <f t="shared" si="428"/>
        <v>0</v>
      </c>
      <c r="BW409" s="14">
        <f t="shared" si="428"/>
        <v>0</v>
      </c>
      <c r="BX409" s="14">
        <f t="shared" si="428"/>
        <v>0</v>
      </c>
      <c r="BY409" s="14">
        <f t="shared" si="428"/>
        <v>0</v>
      </c>
      <c r="BZ409" s="14">
        <f t="shared" si="428"/>
        <v>0</v>
      </c>
      <c r="CA409" s="14">
        <f t="shared" si="428"/>
        <v>0</v>
      </c>
      <c r="CB409" s="14">
        <f t="shared" si="428"/>
        <v>1</v>
      </c>
      <c r="CC409" s="14">
        <f t="shared" si="428"/>
        <v>0</v>
      </c>
      <c r="CD409" s="14">
        <f t="shared" si="428"/>
        <v>0</v>
      </c>
      <c r="CE409" s="14">
        <f t="shared" si="428"/>
        <v>0</v>
      </c>
      <c r="CF409" s="14">
        <f t="shared" si="428"/>
        <v>0</v>
      </c>
      <c r="CG409" s="14">
        <f t="shared" si="444"/>
        <v>0</v>
      </c>
      <c r="CH409" s="14">
        <f t="shared" si="422"/>
        <v>0</v>
      </c>
      <c r="CI409" s="14">
        <f t="shared" si="422"/>
        <v>0</v>
      </c>
      <c r="CJ409" s="14">
        <f t="shared" si="422"/>
        <v>0</v>
      </c>
      <c r="CK409" s="14">
        <f t="shared" si="422"/>
        <v>0</v>
      </c>
      <c r="CL409" s="14">
        <f t="shared" si="422"/>
        <v>0</v>
      </c>
      <c r="CM409" s="14">
        <f t="shared" si="422"/>
        <v>0</v>
      </c>
      <c r="CN409" s="14">
        <f t="shared" si="422"/>
        <v>0</v>
      </c>
      <c r="CO409" s="14">
        <f t="shared" si="422"/>
        <v>0</v>
      </c>
      <c r="CP409" s="14">
        <f t="shared" si="422"/>
        <v>0</v>
      </c>
      <c r="CQ409" s="14">
        <f t="shared" si="422"/>
        <v>0</v>
      </c>
      <c r="CR409" s="14">
        <f t="shared" si="422"/>
        <v>0</v>
      </c>
      <c r="CS409" s="14">
        <f t="shared" si="422"/>
        <v>0</v>
      </c>
      <c r="CT409" s="14">
        <f t="shared" si="422"/>
        <v>0</v>
      </c>
      <c r="CU409" s="14">
        <f t="shared" si="422"/>
        <v>0</v>
      </c>
      <c r="CV409" s="14">
        <f t="shared" si="422"/>
        <v>0</v>
      </c>
      <c r="CW409" s="14">
        <f t="shared" si="422"/>
        <v>0</v>
      </c>
      <c r="CX409" s="14">
        <f t="shared" si="448"/>
        <v>0</v>
      </c>
      <c r="CY409" s="14">
        <f t="shared" si="448"/>
        <v>0</v>
      </c>
      <c r="CZ409" s="14">
        <f t="shared" si="448"/>
        <v>0</v>
      </c>
      <c r="DA409" s="14">
        <f t="shared" si="448"/>
        <v>0</v>
      </c>
      <c r="DB409" s="14">
        <f t="shared" si="448"/>
        <v>0</v>
      </c>
      <c r="DC409" s="14">
        <f t="shared" si="445"/>
        <v>0</v>
      </c>
      <c r="DD409" s="14">
        <f t="shared" si="445"/>
        <v>0</v>
      </c>
      <c r="DE409" s="14">
        <f t="shared" si="445"/>
        <v>0</v>
      </c>
      <c r="DF409" s="14">
        <f t="shared" si="445"/>
        <v>0</v>
      </c>
      <c r="DG409" s="14">
        <f t="shared" si="445"/>
        <v>0</v>
      </c>
      <c r="DH409" s="14">
        <f t="shared" si="445"/>
        <v>0</v>
      </c>
      <c r="DI409" s="14">
        <f t="shared" si="445"/>
        <v>0</v>
      </c>
      <c r="DJ409" s="14">
        <f t="shared" si="445"/>
        <v>0</v>
      </c>
      <c r="DK409" s="14">
        <f t="shared" si="445"/>
        <v>0</v>
      </c>
      <c r="DL409" s="14">
        <f t="shared" si="445"/>
        <v>0</v>
      </c>
      <c r="DM409" s="14">
        <f t="shared" si="445"/>
        <v>0</v>
      </c>
      <c r="DN409" s="14">
        <f t="shared" si="445"/>
        <v>0</v>
      </c>
      <c r="DO409" s="14">
        <f t="shared" si="445"/>
        <v>0</v>
      </c>
      <c r="DP409" s="14">
        <f t="shared" si="445"/>
        <v>0</v>
      </c>
      <c r="DQ409" s="14">
        <f t="shared" si="445"/>
        <v>0</v>
      </c>
      <c r="DR409" s="14">
        <f t="shared" si="445"/>
        <v>0</v>
      </c>
      <c r="DS409" s="14">
        <f t="shared" si="446"/>
        <v>0</v>
      </c>
      <c r="DT409" s="14">
        <f t="shared" si="425"/>
        <v>0</v>
      </c>
      <c r="DU409" s="14">
        <f t="shared" si="425"/>
        <v>0</v>
      </c>
      <c r="DV409" s="14">
        <f t="shared" si="425"/>
        <v>0</v>
      </c>
      <c r="DW409" s="14">
        <f t="shared" si="425"/>
        <v>0</v>
      </c>
      <c r="DX409" s="14">
        <f t="shared" si="425"/>
        <v>0</v>
      </c>
      <c r="DY409" s="14">
        <f t="shared" si="425"/>
        <v>0</v>
      </c>
      <c r="DZ409" s="14">
        <f t="shared" si="429"/>
        <v>1</v>
      </c>
    </row>
    <row r="410" spans="1:130">
      <c r="C410" s="18">
        <v>2024</v>
      </c>
      <c r="D410" s="25"/>
      <c r="E410" s="25"/>
      <c r="F410" s="25"/>
      <c r="G410" s="25"/>
      <c r="H410" s="25">
        <f t="shared" si="434"/>
        <v>0</v>
      </c>
      <c r="I410" s="25">
        <f t="shared" si="435"/>
        <v>0</v>
      </c>
      <c r="J410" s="25">
        <f t="shared" si="436"/>
        <v>0</v>
      </c>
      <c r="K410" s="25">
        <f t="shared" si="437"/>
        <v>0</v>
      </c>
      <c r="L410" s="25">
        <f t="shared" si="438"/>
        <v>0</v>
      </c>
      <c r="M410" s="25">
        <f t="shared" si="439"/>
        <v>0</v>
      </c>
      <c r="N410" s="25">
        <f t="shared" si="440"/>
        <v>0</v>
      </c>
      <c r="O410" s="25">
        <f t="shared" si="441"/>
        <v>0.61538461538461586</v>
      </c>
      <c r="P410" s="25">
        <f t="shared" si="442"/>
        <v>0</v>
      </c>
      <c r="Q410" s="25">
        <f t="shared" si="443"/>
        <v>0</v>
      </c>
      <c r="R410" s="25">
        <f t="shared" si="447"/>
        <v>0</v>
      </c>
      <c r="S410" s="25">
        <f t="shared" si="449"/>
        <v>0</v>
      </c>
      <c r="T410" s="25">
        <f t="shared" si="450"/>
        <v>0</v>
      </c>
      <c r="U410" s="25">
        <f t="shared" si="451"/>
        <v>0</v>
      </c>
      <c r="V410" s="25">
        <f t="shared" si="452"/>
        <v>0</v>
      </c>
      <c r="W410" s="25">
        <f t="shared" si="453"/>
        <v>0</v>
      </c>
      <c r="X410" s="25">
        <f t="shared" si="454"/>
        <v>0</v>
      </c>
      <c r="Y410" s="25">
        <f t="shared" si="455"/>
        <v>0</v>
      </c>
      <c r="Z410" s="25">
        <f t="shared" ref="Z410:Z428" si="456">VLOOKUP($C$88,$D$3:$K$63,$A$73,0)*(B388-B387)</f>
        <v>0</v>
      </c>
      <c r="AA410" s="25">
        <f>VLOOKUP($C$89,$D$3:$K$63,$A$73,0)*(B387-B386)</f>
        <v>0</v>
      </c>
      <c r="AB410" s="25">
        <f>VLOOKUP($C$90,$D$3:$K$63,$A$73,0)*B386</f>
        <v>0</v>
      </c>
      <c r="AC410" s="25"/>
      <c r="AD410" s="25"/>
      <c r="AE410" s="25"/>
      <c r="AF410" s="25"/>
      <c r="AG410" s="25"/>
      <c r="AH410" s="25"/>
      <c r="AI410" s="25"/>
      <c r="AJ410" s="25"/>
      <c r="AK410" s="25"/>
      <c r="AL410" s="25"/>
      <c r="AM410" s="25"/>
      <c r="AN410" s="25"/>
      <c r="AO410" s="25"/>
      <c r="AP410" s="25"/>
      <c r="AQ410" s="25"/>
      <c r="AR410" s="25"/>
      <c r="AS410" s="25"/>
      <c r="AT410" s="25"/>
      <c r="AU410" s="25"/>
      <c r="AV410" s="25"/>
      <c r="AW410" s="25"/>
      <c r="AX410" s="25"/>
      <c r="AY410" s="25"/>
      <c r="AZ410" s="25"/>
      <c r="BA410" s="25"/>
      <c r="BB410" s="25"/>
      <c r="BC410" s="25"/>
      <c r="BD410" s="25"/>
      <c r="BE410" s="25"/>
      <c r="BF410" s="25"/>
      <c r="BG410" s="25"/>
      <c r="BH410" s="25"/>
      <c r="BI410" s="25"/>
      <c r="BJ410" s="25"/>
      <c r="BK410" s="25"/>
      <c r="BL410" s="25"/>
      <c r="BM410" s="21">
        <f t="shared" si="427"/>
        <v>0.61538461538461586</v>
      </c>
      <c r="BP410" s="18">
        <v>2024</v>
      </c>
      <c r="BQ410" s="14">
        <f t="shared" si="428"/>
        <v>0</v>
      </c>
      <c r="BR410" s="14">
        <f t="shared" si="428"/>
        <v>0</v>
      </c>
      <c r="BS410" s="14">
        <f t="shared" si="428"/>
        <v>0</v>
      </c>
      <c r="BT410" s="14">
        <f t="shared" si="428"/>
        <v>0</v>
      </c>
      <c r="BU410" s="14">
        <f t="shared" si="428"/>
        <v>0</v>
      </c>
      <c r="BV410" s="14">
        <f t="shared" si="428"/>
        <v>0</v>
      </c>
      <c r="BW410" s="14">
        <f t="shared" si="428"/>
        <v>0</v>
      </c>
      <c r="BX410" s="14">
        <f t="shared" si="428"/>
        <v>0</v>
      </c>
      <c r="BY410" s="14">
        <f t="shared" si="428"/>
        <v>0</v>
      </c>
      <c r="BZ410" s="14">
        <f t="shared" si="428"/>
        <v>0</v>
      </c>
      <c r="CA410" s="14">
        <f t="shared" si="428"/>
        <v>0</v>
      </c>
      <c r="CB410" s="14">
        <f t="shared" si="428"/>
        <v>1</v>
      </c>
      <c r="CC410" s="14">
        <f t="shared" si="428"/>
        <v>0</v>
      </c>
      <c r="CD410" s="14">
        <f t="shared" si="428"/>
        <v>0</v>
      </c>
      <c r="CE410" s="14">
        <f t="shared" si="428"/>
        <v>0</v>
      </c>
      <c r="CF410" s="14">
        <f t="shared" si="428"/>
        <v>0</v>
      </c>
      <c r="CG410" s="14">
        <f t="shared" si="444"/>
        <v>0</v>
      </c>
      <c r="CH410" s="14">
        <f t="shared" si="422"/>
        <v>0</v>
      </c>
      <c r="CI410" s="14">
        <f t="shared" si="422"/>
        <v>0</v>
      </c>
      <c r="CJ410" s="14">
        <f t="shared" si="422"/>
        <v>0</v>
      </c>
      <c r="CK410" s="14">
        <f t="shared" si="422"/>
        <v>0</v>
      </c>
      <c r="CL410" s="14">
        <f t="shared" si="422"/>
        <v>0</v>
      </c>
      <c r="CM410" s="14">
        <f t="shared" si="422"/>
        <v>0</v>
      </c>
      <c r="CN410" s="14">
        <f t="shared" si="422"/>
        <v>0</v>
      </c>
      <c r="CO410" s="14">
        <f t="shared" si="422"/>
        <v>0</v>
      </c>
      <c r="CP410" s="14">
        <f t="shared" si="422"/>
        <v>0</v>
      </c>
      <c r="CQ410" s="14">
        <f t="shared" si="422"/>
        <v>0</v>
      </c>
      <c r="CR410" s="14">
        <f t="shared" si="422"/>
        <v>0</v>
      </c>
      <c r="CS410" s="14">
        <f t="shared" si="422"/>
        <v>0</v>
      </c>
      <c r="CT410" s="14">
        <f t="shared" si="422"/>
        <v>0</v>
      </c>
      <c r="CU410" s="14">
        <f t="shared" si="422"/>
        <v>0</v>
      </c>
      <c r="CV410" s="14">
        <f t="shared" si="422"/>
        <v>0</v>
      </c>
      <c r="CW410" s="14">
        <f t="shared" si="422"/>
        <v>0</v>
      </c>
      <c r="CX410" s="14">
        <f t="shared" si="448"/>
        <v>0</v>
      </c>
      <c r="CY410" s="14">
        <f t="shared" si="448"/>
        <v>0</v>
      </c>
      <c r="CZ410" s="14">
        <f t="shared" si="448"/>
        <v>0</v>
      </c>
      <c r="DA410" s="14">
        <f t="shared" si="448"/>
        <v>0</v>
      </c>
      <c r="DB410" s="14">
        <f t="shared" si="448"/>
        <v>0</v>
      </c>
      <c r="DC410" s="14">
        <f t="shared" si="445"/>
        <v>0</v>
      </c>
      <c r="DD410" s="14">
        <f t="shared" si="445"/>
        <v>0</v>
      </c>
      <c r="DE410" s="14">
        <f t="shared" si="445"/>
        <v>0</v>
      </c>
      <c r="DF410" s="14">
        <f t="shared" si="445"/>
        <v>0</v>
      </c>
      <c r="DG410" s="14">
        <f t="shared" si="445"/>
        <v>0</v>
      </c>
      <c r="DH410" s="14">
        <f t="shared" si="445"/>
        <v>0</v>
      </c>
      <c r="DI410" s="14">
        <f t="shared" si="445"/>
        <v>0</v>
      </c>
      <c r="DJ410" s="14">
        <f t="shared" si="445"/>
        <v>0</v>
      </c>
      <c r="DK410" s="14">
        <f t="shared" si="445"/>
        <v>0</v>
      </c>
      <c r="DL410" s="14">
        <f t="shared" si="445"/>
        <v>0</v>
      </c>
      <c r="DM410" s="14">
        <f t="shared" si="445"/>
        <v>0</v>
      </c>
      <c r="DN410" s="14">
        <f t="shared" si="445"/>
        <v>0</v>
      </c>
      <c r="DO410" s="14">
        <f t="shared" si="445"/>
        <v>0</v>
      </c>
      <c r="DP410" s="14">
        <f t="shared" si="445"/>
        <v>0</v>
      </c>
      <c r="DQ410" s="14">
        <f t="shared" si="445"/>
        <v>0</v>
      </c>
      <c r="DR410" s="14">
        <f t="shared" si="445"/>
        <v>0</v>
      </c>
      <c r="DS410" s="14">
        <f t="shared" si="446"/>
        <v>0</v>
      </c>
      <c r="DT410" s="14">
        <f t="shared" si="425"/>
        <v>0</v>
      </c>
      <c r="DU410" s="14">
        <f t="shared" si="425"/>
        <v>0</v>
      </c>
      <c r="DV410" s="14">
        <f t="shared" si="425"/>
        <v>0</v>
      </c>
      <c r="DW410" s="14">
        <f t="shared" si="425"/>
        <v>0</v>
      </c>
      <c r="DX410" s="14">
        <f t="shared" si="425"/>
        <v>0</v>
      </c>
      <c r="DY410" s="14">
        <f t="shared" si="425"/>
        <v>0</v>
      </c>
      <c r="DZ410" s="14">
        <f t="shared" si="429"/>
        <v>1</v>
      </c>
    </row>
    <row r="411" spans="1:130">
      <c r="C411" s="18">
        <v>2025</v>
      </c>
      <c r="D411" s="25"/>
      <c r="E411" s="25"/>
      <c r="F411" s="25"/>
      <c r="G411" s="25"/>
      <c r="H411" s="25"/>
      <c r="I411" s="25">
        <f t="shared" si="435"/>
        <v>0</v>
      </c>
      <c r="J411" s="25">
        <f t="shared" si="436"/>
        <v>0</v>
      </c>
      <c r="K411" s="25">
        <f t="shared" si="437"/>
        <v>0</v>
      </c>
      <c r="L411" s="25">
        <f t="shared" si="438"/>
        <v>0</v>
      </c>
      <c r="M411" s="25">
        <f t="shared" si="439"/>
        <v>0</v>
      </c>
      <c r="N411" s="25">
        <f t="shared" si="440"/>
        <v>0</v>
      </c>
      <c r="O411" s="25">
        <f t="shared" si="441"/>
        <v>1.7763568394002505E-15</v>
      </c>
      <c r="P411" s="25">
        <f t="shared" si="442"/>
        <v>0</v>
      </c>
      <c r="Q411" s="25">
        <f t="shared" si="443"/>
        <v>0</v>
      </c>
      <c r="R411" s="25">
        <f t="shared" si="447"/>
        <v>0</v>
      </c>
      <c r="S411" s="25">
        <f t="shared" si="449"/>
        <v>0</v>
      </c>
      <c r="T411" s="25">
        <f t="shared" si="450"/>
        <v>0</v>
      </c>
      <c r="U411" s="25">
        <f t="shared" si="451"/>
        <v>0</v>
      </c>
      <c r="V411" s="25">
        <f t="shared" si="452"/>
        <v>0</v>
      </c>
      <c r="W411" s="25">
        <f t="shared" si="453"/>
        <v>0</v>
      </c>
      <c r="X411" s="25">
        <f t="shared" si="454"/>
        <v>0</v>
      </c>
      <c r="Y411" s="25">
        <f t="shared" si="455"/>
        <v>0</v>
      </c>
      <c r="Z411" s="25">
        <f t="shared" si="456"/>
        <v>0</v>
      </c>
      <c r="AA411" s="25">
        <f t="shared" ref="AA411:AA429" si="457">VLOOKUP($C$89,$D$3:$K$63,$A$73,0)*(B388-B387)</f>
        <v>0</v>
      </c>
      <c r="AB411" s="25">
        <f>VLOOKUP($C$90,$D$3:$K$63,$A$73,0)*(B387-B386)</f>
        <v>0</v>
      </c>
      <c r="AC411" s="25">
        <f>VLOOKUP($C$91,$D$3:$K$63,$A$73,0)*B386</f>
        <v>0</v>
      </c>
      <c r="AD411" s="25"/>
      <c r="AE411" s="25"/>
      <c r="AF411" s="25"/>
      <c r="AG411" s="25"/>
      <c r="AH411" s="25"/>
      <c r="AI411" s="25"/>
      <c r="AJ411" s="25"/>
      <c r="AK411" s="25"/>
      <c r="AL411" s="25"/>
      <c r="AM411" s="25"/>
      <c r="AN411" s="25"/>
      <c r="AO411" s="25"/>
      <c r="AP411" s="25"/>
      <c r="AQ411" s="25"/>
      <c r="AR411" s="25"/>
      <c r="AS411" s="25"/>
      <c r="AT411" s="25"/>
      <c r="AU411" s="25"/>
      <c r="AV411" s="25"/>
      <c r="AW411" s="25"/>
      <c r="AX411" s="25"/>
      <c r="AY411" s="25"/>
      <c r="AZ411" s="25"/>
      <c r="BA411" s="25"/>
      <c r="BB411" s="25"/>
      <c r="BC411" s="25"/>
      <c r="BD411" s="25"/>
      <c r="BE411" s="25"/>
      <c r="BF411" s="25"/>
      <c r="BG411" s="25"/>
      <c r="BH411" s="25"/>
      <c r="BI411" s="25"/>
      <c r="BJ411" s="25"/>
      <c r="BK411" s="25"/>
      <c r="BL411" s="25"/>
      <c r="BM411" s="21">
        <f t="shared" si="427"/>
        <v>1.7763568394002505E-15</v>
      </c>
      <c r="BP411" s="18">
        <v>2025</v>
      </c>
      <c r="BQ411" s="14">
        <f t="shared" si="428"/>
        <v>0</v>
      </c>
      <c r="BR411" s="14">
        <f t="shared" si="428"/>
        <v>0</v>
      </c>
      <c r="BS411" s="14">
        <f t="shared" si="428"/>
        <v>0</v>
      </c>
      <c r="BT411" s="14">
        <f t="shared" si="428"/>
        <v>0</v>
      </c>
      <c r="BU411" s="14">
        <f t="shared" si="428"/>
        <v>0</v>
      </c>
      <c r="BV411" s="14">
        <f t="shared" si="428"/>
        <v>0</v>
      </c>
      <c r="BW411" s="14">
        <f t="shared" si="428"/>
        <v>0</v>
      </c>
      <c r="BX411" s="14">
        <f t="shared" si="428"/>
        <v>0</v>
      </c>
      <c r="BY411" s="14">
        <f t="shared" si="428"/>
        <v>0</v>
      </c>
      <c r="BZ411" s="14">
        <f t="shared" si="428"/>
        <v>0</v>
      </c>
      <c r="CA411" s="14">
        <f t="shared" si="428"/>
        <v>0</v>
      </c>
      <c r="CB411" s="14">
        <f t="shared" si="428"/>
        <v>1</v>
      </c>
      <c r="CC411" s="14">
        <f t="shared" si="428"/>
        <v>0</v>
      </c>
      <c r="CD411" s="14">
        <f t="shared" si="428"/>
        <v>0</v>
      </c>
      <c r="CE411" s="14">
        <f t="shared" si="428"/>
        <v>0</v>
      </c>
      <c r="CF411" s="14">
        <f t="shared" si="428"/>
        <v>0</v>
      </c>
      <c r="CG411" s="14">
        <f t="shared" si="444"/>
        <v>0</v>
      </c>
      <c r="CH411" s="14">
        <f t="shared" si="422"/>
        <v>0</v>
      </c>
      <c r="CI411" s="14">
        <f t="shared" si="422"/>
        <v>0</v>
      </c>
      <c r="CJ411" s="14">
        <f t="shared" si="422"/>
        <v>0</v>
      </c>
      <c r="CK411" s="14">
        <f t="shared" si="422"/>
        <v>0</v>
      </c>
      <c r="CL411" s="14">
        <f t="shared" si="422"/>
        <v>0</v>
      </c>
      <c r="CM411" s="14">
        <f t="shared" si="422"/>
        <v>0</v>
      </c>
      <c r="CN411" s="14">
        <f t="shared" si="422"/>
        <v>0</v>
      </c>
      <c r="CO411" s="14">
        <f t="shared" si="422"/>
        <v>0</v>
      </c>
      <c r="CP411" s="14">
        <f t="shared" si="422"/>
        <v>0</v>
      </c>
      <c r="CQ411" s="14">
        <f t="shared" si="422"/>
        <v>0</v>
      </c>
      <c r="CR411" s="14">
        <f t="shared" si="422"/>
        <v>0</v>
      </c>
      <c r="CS411" s="14">
        <f t="shared" si="422"/>
        <v>0</v>
      </c>
      <c r="CT411" s="14">
        <f t="shared" si="422"/>
        <v>0</v>
      </c>
      <c r="CU411" s="14">
        <f t="shared" si="422"/>
        <v>0</v>
      </c>
      <c r="CV411" s="14">
        <f t="shared" si="422"/>
        <v>0</v>
      </c>
      <c r="CW411" s="14">
        <f t="shared" si="422"/>
        <v>0</v>
      </c>
      <c r="CX411" s="14">
        <f t="shared" si="448"/>
        <v>0</v>
      </c>
      <c r="CY411" s="14">
        <f t="shared" si="448"/>
        <v>0</v>
      </c>
      <c r="CZ411" s="14">
        <f t="shared" si="448"/>
        <v>0</v>
      </c>
      <c r="DA411" s="14">
        <f t="shared" si="448"/>
        <v>0</v>
      </c>
      <c r="DB411" s="14">
        <f t="shared" si="448"/>
        <v>0</v>
      </c>
      <c r="DC411" s="14">
        <f t="shared" si="445"/>
        <v>0</v>
      </c>
      <c r="DD411" s="14">
        <f t="shared" si="445"/>
        <v>0</v>
      </c>
      <c r="DE411" s="14">
        <f t="shared" si="445"/>
        <v>0</v>
      </c>
      <c r="DF411" s="14">
        <f t="shared" si="445"/>
        <v>0</v>
      </c>
      <c r="DG411" s="14">
        <f t="shared" si="445"/>
        <v>0</v>
      </c>
      <c r="DH411" s="14">
        <f t="shared" si="445"/>
        <v>0</v>
      </c>
      <c r="DI411" s="14">
        <f t="shared" si="445"/>
        <v>0</v>
      </c>
      <c r="DJ411" s="14">
        <f t="shared" si="445"/>
        <v>0</v>
      </c>
      <c r="DK411" s="14">
        <f t="shared" si="445"/>
        <v>0</v>
      </c>
      <c r="DL411" s="14">
        <f t="shared" si="445"/>
        <v>0</v>
      </c>
      <c r="DM411" s="14">
        <f t="shared" si="445"/>
        <v>0</v>
      </c>
      <c r="DN411" s="14">
        <f t="shared" si="445"/>
        <v>0</v>
      </c>
      <c r="DO411" s="14">
        <f t="shared" si="445"/>
        <v>0</v>
      </c>
      <c r="DP411" s="14">
        <f t="shared" si="445"/>
        <v>0</v>
      </c>
      <c r="DQ411" s="14">
        <f t="shared" si="445"/>
        <v>0</v>
      </c>
      <c r="DR411" s="14">
        <f t="shared" si="445"/>
        <v>0</v>
      </c>
      <c r="DS411" s="14">
        <f t="shared" si="446"/>
        <v>0</v>
      </c>
      <c r="DT411" s="14">
        <f t="shared" si="425"/>
        <v>0</v>
      </c>
      <c r="DU411" s="14">
        <f t="shared" si="425"/>
        <v>0</v>
      </c>
      <c r="DV411" s="14">
        <f t="shared" si="425"/>
        <v>0</v>
      </c>
      <c r="DW411" s="14">
        <f t="shared" si="425"/>
        <v>0</v>
      </c>
      <c r="DX411" s="14">
        <f t="shared" si="425"/>
        <v>0</v>
      </c>
      <c r="DY411" s="14">
        <f t="shared" si="425"/>
        <v>0</v>
      </c>
      <c r="DZ411" s="14">
        <f t="shared" si="429"/>
        <v>1</v>
      </c>
    </row>
    <row r="412" spans="1:130">
      <c r="C412" s="18">
        <v>2026</v>
      </c>
      <c r="D412" s="25"/>
      <c r="E412" s="25"/>
      <c r="F412" s="25"/>
      <c r="G412" s="25"/>
      <c r="H412" s="25"/>
      <c r="I412" s="25"/>
      <c r="J412" s="25">
        <f t="shared" si="436"/>
        <v>0</v>
      </c>
      <c r="K412" s="25">
        <f t="shared" si="437"/>
        <v>0</v>
      </c>
      <c r="L412" s="25">
        <f t="shared" si="438"/>
        <v>0</v>
      </c>
      <c r="M412" s="25">
        <f t="shared" si="439"/>
        <v>0</v>
      </c>
      <c r="N412" s="25">
        <f t="shared" si="440"/>
        <v>0</v>
      </c>
      <c r="O412" s="25">
        <f t="shared" si="441"/>
        <v>0</v>
      </c>
      <c r="P412" s="25">
        <f t="shared" si="442"/>
        <v>0</v>
      </c>
      <c r="Q412" s="25">
        <f t="shared" si="443"/>
        <v>0</v>
      </c>
      <c r="R412" s="25">
        <f t="shared" si="447"/>
        <v>0</v>
      </c>
      <c r="S412" s="25">
        <f t="shared" si="449"/>
        <v>0</v>
      </c>
      <c r="T412" s="25">
        <f t="shared" si="450"/>
        <v>0</v>
      </c>
      <c r="U412" s="25">
        <f t="shared" si="451"/>
        <v>0</v>
      </c>
      <c r="V412" s="25">
        <f t="shared" si="452"/>
        <v>0</v>
      </c>
      <c r="W412" s="25">
        <f t="shared" si="453"/>
        <v>0</v>
      </c>
      <c r="X412" s="25">
        <f t="shared" si="454"/>
        <v>0</v>
      </c>
      <c r="Y412" s="25">
        <f t="shared" si="455"/>
        <v>0</v>
      </c>
      <c r="Z412" s="25">
        <f t="shared" si="456"/>
        <v>0</v>
      </c>
      <c r="AA412" s="25">
        <f t="shared" si="457"/>
        <v>0</v>
      </c>
      <c r="AB412" s="25">
        <f t="shared" ref="AB412:AB430" si="458">VLOOKUP($C$90,$D$3:$K$63,$A$73,0)*(B388-B387)</f>
        <v>0</v>
      </c>
      <c r="AC412" s="25">
        <f>VLOOKUP($C$91,$D$3:$K$63,$A$73,0)*(B387-B386)</f>
        <v>0</v>
      </c>
      <c r="AD412" s="25">
        <f>VLOOKUP($C$92,$D$3:$K$63,$A$73,0)*B386</f>
        <v>0</v>
      </c>
      <c r="AE412" s="25"/>
      <c r="AF412" s="25"/>
      <c r="AG412" s="25"/>
      <c r="AH412" s="25"/>
      <c r="AI412" s="25"/>
      <c r="AJ412" s="25"/>
      <c r="AK412" s="25"/>
      <c r="AL412" s="25"/>
      <c r="AM412" s="25"/>
      <c r="AN412" s="25"/>
      <c r="AO412" s="25"/>
      <c r="AP412" s="25"/>
      <c r="AQ412" s="25"/>
      <c r="AR412" s="25"/>
      <c r="AS412" s="25"/>
      <c r="AT412" s="25"/>
      <c r="AU412" s="25"/>
      <c r="AV412" s="25"/>
      <c r="AW412" s="25"/>
      <c r="AX412" s="25"/>
      <c r="AY412" s="25"/>
      <c r="AZ412" s="25"/>
      <c r="BA412" s="25"/>
      <c r="BB412" s="25"/>
      <c r="BC412" s="25"/>
      <c r="BD412" s="25"/>
      <c r="BE412" s="25"/>
      <c r="BF412" s="25"/>
      <c r="BG412" s="25"/>
      <c r="BH412" s="25"/>
      <c r="BI412" s="25"/>
      <c r="BJ412" s="25"/>
      <c r="BK412" s="25"/>
      <c r="BL412" s="25"/>
      <c r="BM412" s="21">
        <f t="shared" si="427"/>
        <v>0</v>
      </c>
      <c r="BP412" s="18">
        <v>2026</v>
      </c>
      <c r="BQ412" s="14" t="e">
        <f t="shared" si="428"/>
        <v>#DIV/0!</v>
      </c>
      <c r="BR412" s="14" t="e">
        <f t="shared" si="428"/>
        <v>#DIV/0!</v>
      </c>
      <c r="BS412" s="14" t="e">
        <f t="shared" si="428"/>
        <v>#DIV/0!</v>
      </c>
      <c r="BT412" s="14" t="e">
        <f t="shared" si="428"/>
        <v>#DIV/0!</v>
      </c>
      <c r="BU412" s="14" t="e">
        <f t="shared" si="428"/>
        <v>#DIV/0!</v>
      </c>
      <c r="BV412" s="14" t="e">
        <f t="shared" si="428"/>
        <v>#DIV/0!</v>
      </c>
      <c r="BW412" s="14" t="e">
        <f t="shared" si="428"/>
        <v>#DIV/0!</v>
      </c>
      <c r="BX412" s="14" t="e">
        <f t="shared" si="428"/>
        <v>#DIV/0!</v>
      </c>
      <c r="BY412" s="14" t="e">
        <f t="shared" si="428"/>
        <v>#DIV/0!</v>
      </c>
      <c r="BZ412" s="14" t="e">
        <f t="shared" si="428"/>
        <v>#DIV/0!</v>
      </c>
      <c r="CA412" s="14" t="e">
        <f t="shared" si="428"/>
        <v>#DIV/0!</v>
      </c>
      <c r="CB412" s="14" t="e">
        <f t="shared" si="428"/>
        <v>#DIV/0!</v>
      </c>
      <c r="CC412" s="14" t="e">
        <f t="shared" si="428"/>
        <v>#DIV/0!</v>
      </c>
      <c r="CD412" s="14" t="e">
        <f t="shared" si="428"/>
        <v>#DIV/0!</v>
      </c>
      <c r="CE412" s="14" t="e">
        <f t="shared" si="428"/>
        <v>#DIV/0!</v>
      </c>
      <c r="CF412" s="14" t="e">
        <f t="shared" si="428"/>
        <v>#DIV/0!</v>
      </c>
      <c r="CG412" s="14" t="e">
        <f t="shared" si="444"/>
        <v>#DIV/0!</v>
      </c>
      <c r="CH412" s="14" t="e">
        <f t="shared" si="444"/>
        <v>#DIV/0!</v>
      </c>
      <c r="CI412" s="14" t="e">
        <f t="shared" si="444"/>
        <v>#DIV/0!</v>
      </c>
      <c r="CJ412" s="14" t="e">
        <f t="shared" si="444"/>
        <v>#DIV/0!</v>
      </c>
      <c r="CK412" s="14" t="e">
        <f t="shared" si="444"/>
        <v>#DIV/0!</v>
      </c>
      <c r="CL412" s="14" t="e">
        <f t="shared" si="444"/>
        <v>#DIV/0!</v>
      </c>
      <c r="CM412" s="14" t="e">
        <f t="shared" si="444"/>
        <v>#DIV/0!</v>
      </c>
      <c r="CN412" s="14" t="e">
        <f t="shared" si="444"/>
        <v>#DIV/0!</v>
      </c>
      <c r="CO412" s="14" t="e">
        <f t="shared" si="444"/>
        <v>#DIV/0!</v>
      </c>
      <c r="CP412" s="14" t="e">
        <f t="shared" si="444"/>
        <v>#DIV/0!</v>
      </c>
      <c r="CQ412" s="14" t="e">
        <f t="shared" si="444"/>
        <v>#DIV/0!</v>
      </c>
      <c r="CR412" s="14" t="e">
        <f t="shared" si="444"/>
        <v>#DIV/0!</v>
      </c>
      <c r="CS412" s="14" t="e">
        <f t="shared" si="444"/>
        <v>#DIV/0!</v>
      </c>
      <c r="CT412" s="14" t="e">
        <f t="shared" si="444"/>
        <v>#DIV/0!</v>
      </c>
      <c r="CU412" s="14" t="e">
        <f t="shared" si="444"/>
        <v>#DIV/0!</v>
      </c>
      <c r="CV412" s="14" t="e">
        <f t="shared" si="444"/>
        <v>#DIV/0!</v>
      </c>
      <c r="CW412" s="14" t="e">
        <f t="shared" ref="CW412:DL446" si="459">AJ412/$BM412</f>
        <v>#DIV/0!</v>
      </c>
      <c r="CX412" s="14" t="e">
        <f t="shared" si="448"/>
        <v>#DIV/0!</v>
      </c>
      <c r="CY412" s="14" t="e">
        <f t="shared" si="448"/>
        <v>#DIV/0!</v>
      </c>
      <c r="CZ412" s="14" t="e">
        <f t="shared" si="448"/>
        <v>#DIV/0!</v>
      </c>
      <c r="DA412" s="14" t="e">
        <f t="shared" si="448"/>
        <v>#DIV/0!</v>
      </c>
      <c r="DB412" s="14" t="e">
        <f t="shared" si="448"/>
        <v>#DIV/0!</v>
      </c>
      <c r="DC412" s="14" t="e">
        <f t="shared" si="445"/>
        <v>#DIV/0!</v>
      </c>
      <c r="DD412" s="14" t="e">
        <f t="shared" si="445"/>
        <v>#DIV/0!</v>
      </c>
      <c r="DE412" s="14" t="e">
        <f t="shared" si="445"/>
        <v>#DIV/0!</v>
      </c>
      <c r="DF412" s="14" t="e">
        <f t="shared" si="445"/>
        <v>#DIV/0!</v>
      </c>
      <c r="DG412" s="14" t="e">
        <f t="shared" si="445"/>
        <v>#DIV/0!</v>
      </c>
      <c r="DH412" s="14" t="e">
        <f t="shared" si="445"/>
        <v>#DIV/0!</v>
      </c>
      <c r="DI412" s="14" t="e">
        <f t="shared" si="445"/>
        <v>#DIV/0!</v>
      </c>
      <c r="DJ412" s="14" t="e">
        <f t="shared" si="445"/>
        <v>#DIV/0!</v>
      </c>
      <c r="DK412" s="14" t="e">
        <f t="shared" si="445"/>
        <v>#DIV/0!</v>
      </c>
      <c r="DL412" s="14" t="e">
        <f t="shared" si="445"/>
        <v>#DIV/0!</v>
      </c>
      <c r="DM412" s="14" t="e">
        <f t="shared" si="445"/>
        <v>#DIV/0!</v>
      </c>
      <c r="DN412" s="14" t="e">
        <f t="shared" si="445"/>
        <v>#DIV/0!</v>
      </c>
      <c r="DO412" s="14" t="e">
        <f t="shared" si="445"/>
        <v>#DIV/0!</v>
      </c>
      <c r="DP412" s="14" t="e">
        <f t="shared" si="445"/>
        <v>#DIV/0!</v>
      </c>
      <c r="DQ412" s="14" t="e">
        <f t="shared" si="445"/>
        <v>#DIV/0!</v>
      </c>
      <c r="DR412" s="14" t="e">
        <f t="shared" si="445"/>
        <v>#DIV/0!</v>
      </c>
      <c r="DS412" s="14" t="e">
        <f t="shared" si="446"/>
        <v>#DIV/0!</v>
      </c>
      <c r="DT412" s="14" t="e">
        <f t="shared" si="425"/>
        <v>#DIV/0!</v>
      </c>
      <c r="DU412" s="14" t="e">
        <f t="shared" si="425"/>
        <v>#DIV/0!</v>
      </c>
      <c r="DV412" s="14" t="e">
        <f t="shared" si="425"/>
        <v>#DIV/0!</v>
      </c>
      <c r="DW412" s="14" t="e">
        <f t="shared" si="425"/>
        <v>#DIV/0!</v>
      </c>
      <c r="DX412" s="14" t="e">
        <f t="shared" si="425"/>
        <v>#DIV/0!</v>
      </c>
      <c r="DY412" s="14" t="e">
        <f t="shared" si="425"/>
        <v>#DIV/0!</v>
      </c>
      <c r="DZ412" s="14" t="e">
        <f t="shared" si="429"/>
        <v>#DIV/0!</v>
      </c>
    </row>
    <row r="413" spans="1:130">
      <c r="C413" s="18">
        <v>2027</v>
      </c>
      <c r="D413" s="25"/>
      <c r="E413" s="25"/>
      <c r="F413" s="25"/>
      <c r="G413" s="25"/>
      <c r="H413" s="25"/>
      <c r="I413" s="25"/>
      <c r="J413" s="25"/>
      <c r="K413" s="25">
        <f t="shared" si="437"/>
        <v>0</v>
      </c>
      <c r="L413" s="25">
        <f t="shared" si="438"/>
        <v>0</v>
      </c>
      <c r="M413" s="25">
        <f t="shared" si="439"/>
        <v>0</v>
      </c>
      <c r="N413" s="25">
        <f t="shared" si="440"/>
        <v>0</v>
      </c>
      <c r="O413" s="25">
        <f t="shared" si="441"/>
        <v>0</v>
      </c>
      <c r="P413" s="25">
        <f t="shared" si="442"/>
        <v>0</v>
      </c>
      <c r="Q413" s="25">
        <f t="shared" si="443"/>
        <v>0</v>
      </c>
      <c r="R413" s="25">
        <f t="shared" si="447"/>
        <v>0</v>
      </c>
      <c r="S413" s="25">
        <f t="shared" si="449"/>
        <v>0</v>
      </c>
      <c r="T413" s="25">
        <f t="shared" si="450"/>
        <v>0</v>
      </c>
      <c r="U413" s="25">
        <f t="shared" si="451"/>
        <v>0</v>
      </c>
      <c r="V413" s="25">
        <f t="shared" si="452"/>
        <v>0</v>
      </c>
      <c r="W413" s="25">
        <f t="shared" si="453"/>
        <v>0</v>
      </c>
      <c r="X413" s="25">
        <f t="shared" si="454"/>
        <v>0</v>
      </c>
      <c r="Y413" s="25">
        <f t="shared" si="455"/>
        <v>0</v>
      </c>
      <c r="Z413" s="25">
        <f t="shared" si="456"/>
        <v>0</v>
      </c>
      <c r="AA413" s="25">
        <f t="shared" si="457"/>
        <v>0</v>
      </c>
      <c r="AB413" s="25">
        <f t="shared" si="458"/>
        <v>0</v>
      </c>
      <c r="AC413" s="25">
        <f t="shared" ref="AC413:AC431" si="460">VLOOKUP($C$91,$D$3:$K$63,$A$73,0)*(B388-B387)</f>
        <v>0</v>
      </c>
      <c r="AD413" s="25">
        <f>VLOOKUP($C$92,$D$3:$K$63,$A$73,0)*(B387-B386)</f>
        <v>0</v>
      </c>
      <c r="AE413" s="25">
        <f>VLOOKUP($C$93,$D$3:$K$63,$A$73,0)*B386</f>
        <v>0</v>
      </c>
      <c r="AF413" s="25"/>
      <c r="AG413" s="25"/>
      <c r="AH413" s="25"/>
      <c r="AI413" s="25"/>
      <c r="AJ413" s="25"/>
      <c r="AK413" s="25"/>
      <c r="AL413" s="25"/>
      <c r="AM413" s="25"/>
      <c r="AN413" s="25"/>
      <c r="AO413" s="25"/>
      <c r="AP413" s="25"/>
      <c r="AQ413" s="25"/>
      <c r="AR413" s="25"/>
      <c r="AS413" s="25"/>
      <c r="AT413" s="25"/>
      <c r="AU413" s="25"/>
      <c r="AV413" s="25"/>
      <c r="AW413" s="25"/>
      <c r="AX413" s="25"/>
      <c r="AY413" s="25"/>
      <c r="AZ413" s="25"/>
      <c r="BA413" s="25"/>
      <c r="BB413" s="25"/>
      <c r="BC413" s="25"/>
      <c r="BD413" s="25"/>
      <c r="BE413" s="25"/>
      <c r="BF413" s="25"/>
      <c r="BG413" s="25"/>
      <c r="BH413" s="25"/>
      <c r="BI413" s="25"/>
      <c r="BJ413" s="25"/>
      <c r="BK413" s="25"/>
      <c r="BL413" s="25"/>
      <c r="BM413" s="21">
        <f t="shared" si="427"/>
        <v>0</v>
      </c>
      <c r="BP413" s="18">
        <v>2027</v>
      </c>
      <c r="BQ413" s="14" t="e">
        <f t="shared" si="428"/>
        <v>#DIV/0!</v>
      </c>
      <c r="BR413" s="14" t="e">
        <f t="shared" si="428"/>
        <v>#DIV/0!</v>
      </c>
      <c r="BS413" s="14" t="e">
        <f t="shared" si="428"/>
        <v>#DIV/0!</v>
      </c>
      <c r="BT413" s="14" t="e">
        <f t="shared" si="428"/>
        <v>#DIV/0!</v>
      </c>
      <c r="BU413" s="14" t="e">
        <f t="shared" si="428"/>
        <v>#DIV/0!</v>
      </c>
      <c r="BV413" s="14" t="e">
        <f t="shared" si="428"/>
        <v>#DIV/0!</v>
      </c>
      <c r="BW413" s="14" t="e">
        <f t="shared" si="428"/>
        <v>#DIV/0!</v>
      </c>
      <c r="BX413" s="14" t="e">
        <f t="shared" si="428"/>
        <v>#DIV/0!</v>
      </c>
      <c r="BY413" s="14" t="e">
        <f t="shared" si="428"/>
        <v>#DIV/0!</v>
      </c>
      <c r="BZ413" s="14" t="e">
        <f t="shared" si="428"/>
        <v>#DIV/0!</v>
      </c>
      <c r="CA413" s="14" t="e">
        <f t="shared" si="428"/>
        <v>#DIV/0!</v>
      </c>
      <c r="CB413" s="14" t="e">
        <f t="shared" si="428"/>
        <v>#DIV/0!</v>
      </c>
      <c r="CC413" s="14" t="e">
        <f t="shared" si="428"/>
        <v>#DIV/0!</v>
      </c>
      <c r="CD413" s="14" t="e">
        <f t="shared" si="428"/>
        <v>#DIV/0!</v>
      </c>
      <c r="CE413" s="14" t="e">
        <f t="shared" si="428"/>
        <v>#DIV/0!</v>
      </c>
      <c r="CF413" s="14" t="e">
        <f t="shared" si="428"/>
        <v>#DIV/0!</v>
      </c>
      <c r="CG413" s="14" t="e">
        <f t="shared" si="444"/>
        <v>#DIV/0!</v>
      </c>
      <c r="CH413" s="14" t="e">
        <f t="shared" si="444"/>
        <v>#DIV/0!</v>
      </c>
      <c r="CI413" s="14" t="e">
        <f t="shared" si="444"/>
        <v>#DIV/0!</v>
      </c>
      <c r="CJ413" s="14" t="e">
        <f t="shared" si="444"/>
        <v>#DIV/0!</v>
      </c>
      <c r="CK413" s="14" t="e">
        <f t="shared" si="444"/>
        <v>#DIV/0!</v>
      </c>
      <c r="CL413" s="14" t="e">
        <f t="shared" si="444"/>
        <v>#DIV/0!</v>
      </c>
      <c r="CM413" s="14" t="e">
        <f t="shared" si="444"/>
        <v>#DIV/0!</v>
      </c>
      <c r="CN413" s="14" t="e">
        <f t="shared" si="444"/>
        <v>#DIV/0!</v>
      </c>
      <c r="CO413" s="14" t="e">
        <f t="shared" si="444"/>
        <v>#DIV/0!</v>
      </c>
      <c r="CP413" s="14" t="e">
        <f t="shared" si="444"/>
        <v>#DIV/0!</v>
      </c>
      <c r="CQ413" s="14" t="e">
        <f t="shared" si="444"/>
        <v>#DIV/0!</v>
      </c>
      <c r="CR413" s="14" t="e">
        <f t="shared" si="444"/>
        <v>#DIV/0!</v>
      </c>
      <c r="CS413" s="14" t="e">
        <f t="shared" si="444"/>
        <v>#DIV/0!</v>
      </c>
      <c r="CT413" s="14" t="e">
        <f t="shared" si="444"/>
        <v>#DIV/0!</v>
      </c>
      <c r="CU413" s="14" t="e">
        <f t="shared" si="444"/>
        <v>#DIV/0!</v>
      </c>
      <c r="CV413" s="14" t="e">
        <f t="shared" si="444"/>
        <v>#DIV/0!</v>
      </c>
      <c r="CW413" s="14" t="e">
        <f t="shared" si="459"/>
        <v>#DIV/0!</v>
      </c>
      <c r="CX413" s="14" t="e">
        <f t="shared" si="448"/>
        <v>#DIV/0!</v>
      </c>
      <c r="CY413" s="14" t="e">
        <f t="shared" si="448"/>
        <v>#DIV/0!</v>
      </c>
      <c r="CZ413" s="14" t="e">
        <f t="shared" si="448"/>
        <v>#DIV/0!</v>
      </c>
      <c r="DA413" s="14" t="e">
        <f t="shared" si="448"/>
        <v>#DIV/0!</v>
      </c>
      <c r="DB413" s="14" t="e">
        <f t="shared" si="448"/>
        <v>#DIV/0!</v>
      </c>
      <c r="DC413" s="14" t="e">
        <f t="shared" si="445"/>
        <v>#DIV/0!</v>
      </c>
      <c r="DD413" s="14" t="e">
        <f t="shared" si="445"/>
        <v>#DIV/0!</v>
      </c>
      <c r="DE413" s="14" t="e">
        <f t="shared" si="445"/>
        <v>#DIV/0!</v>
      </c>
      <c r="DF413" s="14" t="e">
        <f t="shared" si="445"/>
        <v>#DIV/0!</v>
      </c>
      <c r="DG413" s="14" t="e">
        <f t="shared" si="445"/>
        <v>#DIV/0!</v>
      </c>
      <c r="DH413" s="14" t="e">
        <f t="shared" si="445"/>
        <v>#DIV/0!</v>
      </c>
      <c r="DI413" s="14" t="e">
        <f t="shared" si="445"/>
        <v>#DIV/0!</v>
      </c>
      <c r="DJ413" s="14" t="e">
        <f t="shared" si="445"/>
        <v>#DIV/0!</v>
      </c>
      <c r="DK413" s="14" t="e">
        <f t="shared" si="445"/>
        <v>#DIV/0!</v>
      </c>
      <c r="DL413" s="14" t="e">
        <f t="shared" si="445"/>
        <v>#DIV/0!</v>
      </c>
      <c r="DM413" s="14" t="e">
        <f t="shared" si="445"/>
        <v>#DIV/0!</v>
      </c>
      <c r="DN413" s="14" t="e">
        <f t="shared" si="445"/>
        <v>#DIV/0!</v>
      </c>
      <c r="DO413" s="14" t="e">
        <f t="shared" si="445"/>
        <v>#DIV/0!</v>
      </c>
      <c r="DP413" s="14" t="e">
        <f t="shared" si="445"/>
        <v>#DIV/0!</v>
      </c>
      <c r="DQ413" s="14" t="e">
        <f t="shared" si="445"/>
        <v>#DIV/0!</v>
      </c>
      <c r="DR413" s="14" t="e">
        <f t="shared" si="445"/>
        <v>#DIV/0!</v>
      </c>
      <c r="DS413" s="14" t="e">
        <f t="shared" si="446"/>
        <v>#DIV/0!</v>
      </c>
      <c r="DT413" s="14" t="e">
        <f t="shared" si="425"/>
        <v>#DIV/0!</v>
      </c>
      <c r="DU413" s="14" t="e">
        <f t="shared" si="425"/>
        <v>#DIV/0!</v>
      </c>
      <c r="DV413" s="14" t="e">
        <f t="shared" si="425"/>
        <v>#DIV/0!</v>
      </c>
      <c r="DW413" s="14" t="e">
        <f t="shared" si="425"/>
        <v>#DIV/0!</v>
      </c>
      <c r="DX413" s="14" t="e">
        <f t="shared" si="425"/>
        <v>#DIV/0!</v>
      </c>
      <c r="DY413" s="14" t="e">
        <f t="shared" si="425"/>
        <v>#DIV/0!</v>
      </c>
      <c r="DZ413" s="14" t="e">
        <f t="shared" si="429"/>
        <v>#DIV/0!</v>
      </c>
    </row>
    <row r="414" spans="1:130">
      <c r="C414" s="18">
        <v>2028</v>
      </c>
      <c r="D414" s="25"/>
      <c r="E414" s="25"/>
      <c r="F414" s="25"/>
      <c r="G414" s="25"/>
      <c r="H414" s="25"/>
      <c r="I414" s="25"/>
      <c r="J414" s="25"/>
      <c r="K414" s="25"/>
      <c r="L414" s="25">
        <f t="shared" si="438"/>
        <v>0</v>
      </c>
      <c r="M414" s="25">
        <f t="shared" si="439"/>
        <v>0</v>
      </c>
      <c r="N414" s="25">
        <f t="shared" si="440"/>
        <v>0</v>
      </c>
      <c r="O414" s="25">
        <f t="shared" si="441"/>
        <v>0</v>
      </c>
      <c r="P414" s="25">
        <f t="shared" si="442"/>
        <v>0</v>
      </c>
      <c r="Q414" s="25">
        <f t="shared" si="443"/>
        <v>0</v>
      </c>
      <c r="R414" s="25">
        <f t="shared" si="447"/>
        <v>0</v>
      </c>
      <c r="S414" s="25">
        <f t="shared" si="449"/>
        <v>0</v>
      </c>
      <c r="T414" s="25">
        <f t="shared" si="450"/>
        <v>0</v>
      </c>
      <c r="U414" s="25">
        <f t="shared" si="451"/>
        <v>0</v>
      </c>
      <c r="V414" s="25">
        <f t="shared" si="452"/>
        <v>0</v>
      </c>
      <c r="W414" s="25">
        <f t="shared" si="453"/>
        <v>0</v>
      </c>
      <c r="X414" s="25">
        <f t="shared" si="454"/>
        <v>0</v>
      </c>
      <c r="Y414" s="25">
        <f t="shared" si="455"/>
        <v>0</v>
      </c>
      <c r="Z414" s="25">
        <f t="shared" si="456"/>
        <v>0</v>
      </c>
      <c r="AA414" s="25">
        <f t="shared" si="457"/>
        <v>0</v>
      </c>
      <c r="AB414" s="25">
        <f t="shared" si="458"/>
        <v>0</v>
      </c>
      <c r="AC414" s="25">
        <f t="shared" si="460"/>
        <v>0</v>
      </c>
      <c r="AD414" s="25">
        <f t="shared" ref="AD414:AD432" si="461">VLOOKUP($C$92,$D$3:$K$63,$A$73,0)*(B388-B387)</f>
        <v>0</v>
      </c>
      <c r="AE414" s="25">
        <f>VLOOKUP($C$93,$D$3:$K$63,$A$73,0)*(B387-B386)</f>
        <v>0</v>
      </c>
      <c r="AF414" s="25">
        <f>VLOOKUP($C$94,$D$3:$K$63,$A$73,0)*B386</f>
        <v>0</v>
      </c>
      <c r="AG414" s="25"/>
      <c r="AH414" s="25"/>
      <c r="AI414" s="25"/>
      <c r="AJ414" s="25"/>
      <c r="AK414" s="25"/>
      <c r="AL414" s="25"/>
      <c r="AM414" s="25"/>
      <c r="AN414" s="25"/>
      <c r="AO414" s="25"/>
      <c r="AP414" s="25"/>
      <c r="AQ414" s="25"/>
      <c r="AR414" s="25"/>
      <c r="AS414" s="25"/>
      <c r="AT414" s="25"/>
      <c r="AU414" s="25"/>
      <c r="AV414" s="25"/>
      <c r="AW414" s="25"/>
      <c r="AX414" s="25"/>
      <c r="AY414" s="25"/>
      <c r="AZ414" s="25"/>
      <c r="BA414" s="25"/>
      <c r="BB414" s="25"/>
      <c r="BC414" s="25"/>
      <c r="BD414" s="25"/>
      <c r="BE414" s="25"/>
      <c r="BF414" s="25"/>
      <c r="BG414" s="25"/>
      <c r="BH414" s="25"/>
      <c r="BI414" s="25"/>
      <c r="BJ414" s="25"/>
      <c r="BK414" s="25"/>
      <c r="BL414" s="25"/>
      <c r="BM414" s="21">
        <f t="shared" si="427"/>
        <v>0</v>
      </c>
      <c r="BP414" s="18">
        <v>2028</v>
      </c>
      <c r="BQ414" s="14" t="e">
        <f t="shared" si="428"/>
        <v>#DIV/0!</v>
      </c>
      <c r="BR414" s="14" t="e">
        <f t="shared" si="428"/>
        <v>#DIV/0!</v>
      </c>
      <c r="BS414" s="14" t="e">
        <f t="shared" si="428"/>
        <v>#DIV/0!</v>
      </c>
      <c r="BT414" s="14" t="e">
        <f t="shared" si="428"/>
        <v>#DIV/0!</v>
      </c>
      <c r="BU414" s="14" t="e">
        <f t="shared" si="428"/>
        <v>#DIV/0!</v>
      </c>
      <c r="BV414" s="14" t="e">
        <f t="shared" si="428"/>
        <v>#DIV/0!</v>
      </c>
      <c r="BW414" s="14" t="e">
        <f t="shared" si="428"/>
        <v>#DIV/0!</v>
      </c>
      <c r="BX414" s="14" t="e">
        <f t="shared" si="428"/>
        <v>#DIV/0!</v>
      </c>
      <c r="BY414" s="14" t="e">
        <f t="shared" si="428"/>
        <v>#DIV/0!</v>
      </c>
      <c r="BZ414" s="14" t="e">
        <f t="shared" si="428"/>
        <v>#DIV/0!</v>
      </c>
      <c r="CA414" s="14" t="e">
        <f t="shared" si="428"/>
        <v>#DIV/0!</v>
      </c>
      <c r="CB414" s="14" t="e">
        <f t="shared" si="428"/>
        <v>#DIV/0!</v>
      </c>
      <c r="CC414" s="14" t="e">
        <f t="shared" si="428"/>
        <v>#DIV/0!</v>
      </c>
      <c r="CD414" s="14" t="e">
        <f t="shared" si="428"/>
        <v>#DIV/0!</v>
      </c>
      <c r="CE414" s="14" t="e">
        <f t="shared" si="428"/>
        <v>#DIV/0!</v>
      </c>
      <c r="CF414" s="14" t="e">
        <f t="shared" si="428"/>
        <v>#DIV/0!</v>
      </c>
      <c r="CG414" s="14" t="e">
        <f t="shared" si="444"/>
        <v>#DIV/0!</v>
      </c>
      <c r="CH414" s="14" t="e">
        <f t="shared" si="444"/>
        <v>#DIV/0!</v>
      </c>
      <c r="CI414" s="14" t="e">
        <f t="shared" si="444"/>
        <v>#DIV/0!</v>
      </c>
      <c r="CJ414" s="14" t="e">
        <f t="shared" si="444"/>
        <v>#DIV/0!</v>
      </c>
      <c r="CK414" s="14" t="e">
        <f t="shared" si="444"/>
        <v>#DIV/0!</v>
      </c>
      <c r="CL414" s="14" t="e">
        <f t="shared" si="444"/>
        <v>#DIV/0!</v>
      </c>
      <c r="CM414" s="14" t="e">
        <f t="shared" si="444"/>
        <v>#DIV/0!</v>
      </c>
      <c r="CN414" s="14" t="e">
        <f t="shared" si="444"/>
        <v>#DIV/0!</v>
      </c>
      <c r="CO414" s="14" t="e">
        <f t="shared" si="444"/>
        <v>#DIV/0!</v>
      </c>
      <c r="CP414" s="14" t="e">
        <f t="shared" si="444"/>
        <v>#DIV/0!</v>
      </c>
      <c r="CQ414" s="14" t="e">
        <f t="shared" si="444"/>
        <v>#DIV/0!</v>
      </c>
      <c r="CR414" s="14" t="e">
        <f t="shared" si="444"/>
        <v>#DIV/0!</v>
      </c>
      <c r="CS414" s="14" t="e">
        <f t="shared" si="444"/>
        <v>#DIV/0!</v>
      </c>
      <c r="CT414" s="14" t="e">
        <f t="shared" si="444"/>
        <v>#DIV/0!</v>
      </c>
      <c r="CU414" s="14" t="e">
        <f t="shared" si="444"/>
        <v>#DIV/0!</v>
      </c>
      <c r="CV414" s="14" t="e">
        <f t="shared" si="444"/>
        <v>#DIV/0!</v>
      </c>
      <c r="CW414" s="14" t="e">
        <f t="shared" si="459"/>
        <v>#DIV/0!</v>
      </c>
      <c r="CX414" s="14" t="e">
        <f t="shared" si="448"/>
        <v>#DIV/0!</v>
      </c>
      <c r="CY414" s="14" t="e">
        <f t="shared" si="448"/>
        <v>#DIV/0!</v>
      </c>
      <c r="CZ414" s="14" t="e">
        <f t="shared" si="448"/>
        <v>#DIV/0!</v>
      </c>
      <c r="DA414" s="14" t="e">
        <f t="shared" si="448"/>
        <v>#DIV/0!</v>
      </c>
      <c r="DB414" s="14" t="e">
        <f t="shared" si="448"/>
        <v>#DIV/0!</v>
      </c>
      <c r="DC414" s="14" t="e">
        <f t="shared" si="445"/>
        <v>#DIV/0!</v>
      </c>
      <c r="DD414" s="14" t="e">
        <f t="shared" si="445"/>
        <v>#DIV/0!</v>
      </c>
      <c r="DE414" s="14" t="e">
        <f t="shared" si="445"/>
        <v>#DIV/0!</v>
      </c>
      <c r="DF414" s="14" t="e">
        <f t="shared" si="445"/>
        <v>#DIV/0!</v>
      </c>
      <c r="DG414" s="14" t="e">
        <f t="shared" si="445"/>
        <v>#DIV/0!</v>
      </c>
      <c r="DH414" s="14" t="e">
        <f t="shared" si="445"/>
        <v>#DIV/0!</v>
      </c>
      <c r="DI414" s="14" t="e">
        <f t="shared" si="445"/>
        <v>#DIV/0!</v>
      </c>
      <c r="DJ414" s="14" t="e">
        <f t="shared" si="445"/>
        <v>#DIV/0!</v>
      </c>
      <c r="DK414" s="14" t="e">
        <f t="shared" si="445"/>
        <v>#DIV/0!</v>
      </c>
      <c r="DL414" s="14" t="e">
        <f t="shared" si="445"/>
        <v>#DIV/0!</v>
      </c>
      <c r="DM414" s="14" t="e">
        <f t="shared" si="445"/>
        <v>#DIV/0!</v>
      </c>
      <c r="DN414" s="14" t="e">
        <f t="shared" si="445"/>
        <v>#DIV/0!</v>
      </c>
      <c r="DO414" s="14" t="e">
        <f t="shared" si="445"/>
        <v>#DIV/0!</v>
      </c>
      <c r="DP414" s="14" t="e">
        <f t="shared" si="445"/>
        <v>#DIV/0!</v>
      </c>
      <c r="DQ414" s="14" t="e">
        <f t="shared" si="445"/>
        <v>#DIV/0!</v>
      </c>
      <c r="DR414" s="14" t="e">
        <f t="shared" si="445"/>
        <v>#DIV/0!</v>
      </c>
      <c r="DS414" s="14" t="e">
        <f t="shared" si="446"/>
        <v>#DIV/0!</v>
      </c>
      <c r="DT414" s="14" t="e">
        <f t="shared" si="425"/>
        <v>#DIV/0!</v>
      </c>
      <c r="DU414" s="14" t="e">
        <f t="shared" si="425"/>
        <v>#DIV/0!</v>
      </c>
      <c r="DV414" s="14" t="e">
        <f t="shared" si="425"/>
        <v>#DIV/0!</v>
      </c>
      <c r="DW414" s="14" t="e">
        <f t="shared" si="425"/>
        <v>#DIV/0!</v>
      </c>
      <c r="DX414" s="14" t="e">
        <f t="shared" si="425"/>
        <v>#DIV/0!</v>
      </c>
      <c r="DY414" s="14" t="e">
        <f t="shared" si="425"/>
        <v>#DIV/0!</v>
      </c>
      <c r="DZ414" s="14" t="e">
        <f t="shared" si="429"/>
        <v>#DIV/0!</v>
      </c>
    </row>
    <row r="415" spans="1:130">
      <c r="C415" s="18">
        <v>2029</v>
      </c>
      <c r="D415" s="25"/>
      <c r="E415" s="25"/>
      <c r="F415" s="25"/>
      <c r="G415" s="25"/>
      <c r="H415" s="25"/>
      <c r="I415" s="25"/>
      <c r="J415" s="25"/>
      <c r="K415" s="25"/>
      <c r="L415" s="25"/>
      <c r="M415" s="25">
        <f t="shared" si="439"/>
        <v>0</v>
      </c>
      <c r="N415" s="25">
        <f t="shared" si="440"/>
        <v>0</v>
      </c>
      <c r="O415" s="25">
        <f t="shared" si="441"/>
        <v>0</v>
      </c>
      <c r="P415" s="25">
        <f t="shared" si="442"/>
        <v>0</v>
      </c>
      <c r="Q415" s="25">
        <f t="shared" si="443"/>
        <v>0</v>
      </c>
      <c r="R415" s="25">
        <f t="shared" si="447"/>
        <v>0</v>
      </c>
      <c r="S415" s="25">
        <f t="shared" si="449"/>
        <v>0</v>
      </c>
      <c r="T415" s="25">
        <f t="shared" si="450"/>
        <v>0</v>
      </c>
      <c r="U415" s="25">
        <f t="shared" si="451"/>
        <v>0</v>
      </c>
      <c r="V415" s="25">
        <f t="shared" si="452"/>
        <v>0</v>
      </c>
      <c r="W415" s="25">
        <f t="shared" si="453"/>
        <v>0</v>
      </c>
      <c r="X415" s="25">
        <f t="shared" si="454"/>
        <v>0</v>
      </c>
      <c r="Y415" s="25">
        <f t="shared" si="455"/>
        <v>0</v>
      </c>
      <c r="Z415" s="25">
        <f t="shared" si="456"/>
        <v>0</v>
      </c>
      <c r="AA415" s="25">
        <f t="shared" si="457"/>
        <v>0</v>
      </c>
      <c r="AB415" s="25">
        <f t="shared" si="458"/>
        <v>0</v>
      </c>
      <c r="AC415" s="25">
        <f t="shared" si="460"/>
        <v>0</v>
      </c>
      <c r="AD415" s="25">
        <f t="shared" si="461"/>
        <v>0</v>
      </c>
      <c r="AE415" s="25">
        <f t="shared" ref="AE415:AE433" si="462">VLOOKUP($C$93,$D$3:$K$63,$A$73,0)*(B388-B387)</f>
        <v>0</v>
      </c>
      <c r="AF415" s="25">
        <f>VLOOKUP($C$94,$D$3:$K$63,$A$73,0)*(B387-B386)</f>
        <v>0</v>
      </c>
      <c r="AG415" s="25">
        <f>VLOOKUP($C$95,$D$3:$K$63,$A$73,0)*B386</f>
        <v>0</v>
      </c>
      <c r="AH415" s="25"/>
      <c r="AI415" s="25"/>
      <c r="AJ415" s="25"/>
      <c r="AK415" s="25"/>
      <c r="AL415" s="25"/>
      <c r="AM415" s="25"/>
      <c r="AN415" s="25"/>
      <c r="AO415" s="25"/>
      <c r="AP415" s="25"/>
      <c r="AQ415" s="25"/>
      <c r="AR415" s="25"/>
      <c r="AS415" s="25"/>
      <c r="AT415" s="25"/>
      <c r="AU415" s="25"/>
      <c r="AV415" s="25"/>
      <c r="AW415" s="25"/>
      <c r="AX415" s="25"/>
      <c r="AY415" s="25"/>
      <c r="AZ415" s="25"/>
      <c r="BA415" s="25"/>
      <c r="BB415" s="25"/>
      <c r="BC415" s="25"/>
      <c r="BD415" s="25"/>
      <c r="BE415" s="25"/>
      <c r="BF415" s="25"/>
      <c r="BG415" s="25"/>
      <c r="BH415" s="25"/>
      <c r="BI415" s="25"/>
      <c r="BJ415" s="25"/>
      <c r="BK415" s="25"/>
      <c r="BL415" s="25"/>
      <c r="BM415" s="21">
        <f t="shared" si="427"/>
        <v>0</v>
      </c>
      <c r="BP415" s="18">
        <v>2029</v>
      </c>
      <c r="BQ415" s="14" t="e">
        <f t="shared" si="428"/>
        <v>#DIV/0!</v>
      </c>
      <c r="BR415" s="14" t="e">
        <f t="shared" si="428"/>
        <v>#DIV/0!</v>
      </c>
      <c r="BS415" s="14" t="e">
        <f t="shared" si="428"/>
        <v>#DIV/0!</v>
      </c>
      <c r="BT415" s="14" t="e">
        <f t="shared" si="428"/>
        <v>#DIV/0!</v>
      </c>
      <c r="BU415" s="14" t="e">
        <f t="shared" si="428"/>
        <v>#DIV/0!</v>
      </c>
      <c r="BV415" s="14" t="e">
        <f t="shared" si="428"/>
        <v>#DIV/0!</v>
      </c>
      <c r="BW415" s="14" t="e">
        <f t="shared" si="428"/>
        <v>#DIV/0!</v>
      </c>
      <c r="BX415" s="14" t="e">
        <f t="shared" si="428"/>
        <v>#DIV/0!</v>
      </c>
      <c r="BY415" s="14" t="e">
        <f t="shared" si="428"/>
        <v>#DIV/0!</v>
      </c>
      <c r="BZ415" s="14" t="e">
        <f t="shared" si="428"/>
        <v>#DIV/0!</v>
      </c>
      <c r="CA415" s="14" t="e">
        <f t="shared" si="428"/>
        <v>#DIV/0!</v>
      </c>
      <c r="CB415" s="14" t="e">
        <f t="shared" si="428"/>
        <v>#DIV/0!</v>
      </c>
      <c r="CC415" s="14" t="e">
        <f t="shared" si="428"/>
        <v>#DIV/0!</v>
      </c>
      <c r="CD415" s="14" t="e">
        <f t="shared" si="428"/>
        <v>#DIV/0!</v>
      </c>
      <c r="CE415" s="14" t="e">
        <f t="shared" si="428"/>
        <v>#DIV/0!</v>
      </c>
      <c r="CF415" s="14" t="e">
        <f t="shared" si="428"/>
        <v>#DIV/0!</v>
      </c>
      <c r="CG415" s="14" t="e">
        <f t="shared" si="444"/>
        <v>#DIV/0!</v>
      </c>
      <c r="CH415" s="14" t="e">
        <f t="shared" si="444"/>
        <v>#DIV/0!</v>
      </c>
      <c r="CI415" s="14" t="e">
        <f t="shared" si="444"/>
        <v>#DIV/0!</v>
      </c>
      <c r="CJ415" s="14" t="e">
        <f t="shared" si="444"/>
        <v>#DIV/0!</v>
      </c>
      <c r="CK415" s="14" t="e">
        <f t="shared" si="444"/>
        <v>#DIV/0!</v>
      </c>
      <c r="CL415" s="14" t="e">
        <f t="shared" si="444"/>
        <v>#DIV/0!</v>
      </c>
      <c r="CM415" s="14" t="e">
        <f t="shared" si="444"/>
        <v>#DIV/0!</v>
      </c>
      <c r="CN415" s="14" t="e">
        <f t="shared" si="444"/>
        <v>#DIV/0!</v>
      </c>
      <c r="CO415" s="14" t="e">
        <f t="shared" si="444"/>
        <v>#DIV/0!</v>
      </c>
      <c r="CP415" s="14" t="e">
        <f t="shared" si="444"/>
        <v>#DIV/0!</v>
      </c>
      <c r="CQ415" s="14" t="e">
        <f t="shared" si="444"/>
        <v>#DIV/0!</v>
      </c>
      <c r="CR415" s="14" t="e">
        <f t="shared" si="444"/>
        <v>#DIV/0!</v>
      </c>
      <c r="CS415" s="14" t="e">
        <f t="shared" si="444"/>
        <v>#DIV/0!</v>
      </c>
      <c r="CT415" s="14" t="e">
        <f t="shared" si="444"/>
        <v>#DIV/0!</v>
      </c>
      <c r="CU415" s="14" t="e">
        <f t="shared" si="444"/>
        <v>#DIV/0!</v>
      </c>
      <c r="CV415" s="14" t="e">
        <f t="shared" si="444"/>
        <v>#DIV/0!</v>
      </c>
      <c r="CW415" s="14" t="e">
        <f t="shared" si="459"/>
        <v>#DIV/0!</v>
      </c>
      <c r="CX415" s="14" t="e">
        <f t="shared" si="448"/>
        <v>#DIV/0!</v>
      </c>
      <c r="CY415" s="14" t="e">
        <f t="shared" si="448"/>
        <v>#DIV/0!</v>
      </c>
      <c r="CZ415" s="14" t="e">
        <f t="shared" si="448"/>
        <v>#DIV/0!</v>
      </c>
      <c r="DA415" s="14" t="e">
        <f t="shared" si="448"/>
        <v>#DIV/0!</v>
      </c>
      <c r="DB415" s="14" t="e">
        <f t="shared" si="448"/>
        <v>#DIV/0!</v>
      </c>
      <c r="DC415" s="14" t="e">
        <f t="shared" si="445"/>
        <v>#DIV/0!</v>
      </c>
      <c r="DD415" s="14" t="e">
        <f t="shared" si="445"/>
        <v>#DIV/0!</v>
      </c>
      <c r="DE415" s="14" t="e">
        <f t="shared" si="445"/>
        <v>#DIV/0!</v>
      </c>
      <c r="DF415" s="14" t="e">
        <f t="shared" si="445"/>
        <v>#DIV/0!</v>
      </c>
      <c r="DG415" s="14" t="e">
        <f t="shared" si="445"/>
        <v>#DIV/0!</v>
      </c>
      <c r="DH415" s="14" t="e">
        <f t="shared" si="445"/>
        <v>#DIV/0!</v>
      </c>
      <c r="DI415" s="14" t="e">
        <f t="shared" si="445"/>
        <v>#DIV/0!</v>
      </c>
      <c r="DJ415" s="14" t="e">
        <f t="shared" si="445"/>
        <v>#DIV/0!</v>
      </c>
      <c r="DK415" s="14" t="e">
        <f t="shared" si="445"/>
        <v>#DIV/0!</v>
      </c>
      <c r="DL415" s="14" t="e">
        <f t="shared" si="445"/>
        <v>#DIV/0!</v>
      </c>
      <c r="DM415" s="14" t="e">
        <f t="shared" si="445"/>
        <v>#DIV/0!</v>
      </c>
      <c r="DN415" s="14" t="e">
        <f t="shared" si="445"/>
        <v>#DIV/0!</v>
      </c>
      <c r="DO415" s="14" t="e">
        <f t="shared" si="445"/>
        <v>#DIV/0!</v>
      </c>
      <c r="DP415" s="14" t="e">
        <f t="shared" si="445"/>
        <v>#DIV/0!</v>
      </c>
      <c r="DQ415" s="14" t="e">
        <f t="shared" si="445"/>
        <v>#DIV/0!</v>
      </c>
      <c r="DR415" s="14" t="e">
        <f t="shared" si="445"/>
        <v>#DIV/0!</v>
      </c>
      <c r="DS415" s="14" t="e">
        <f t="shared" si="446"/>
        <v>#DIV/0!</v>
      </c>
      <c r="DT415" s="14" t="e">
        <f t="shared" si="425"/>
        <v>#DIV/0!</v>
      </c>
      <c r="DU415" s="14" t="e">
        <f t="shared" si="425"/>
        <v>#DIV/0!</v>
      </c>
      <c r="DV415" s="14" t="e">
        <f t="shared" si="425"/>
        <v>#DIV/0!</v>
      </c>
      <c r="DW415" s="14" t="e">
        <f t="shared" si="425"/>
        <v>#DIV/0!</v>
      </c>
      <c r="DX415" s="14" t="e">
        <f t="shared" si="425"/>
        <v>#DIV/0!</v>
      </c>
      <c r="DY415" s="14" t="e">
        <f t="shared" si="425"/>
        <v>#DIV/0!</v>
      </c>
      <c r="DZ415" s="14" t="e">
        <f t="shared" si="429"/>
        <v>#DIV/0!</v>
      </c>
    </row>
    <row r="416" spans="1:130">
      <c r="C416" s="18">
        <v>2030</v>
      </c>
      <c r="D416" s="25"/>
      <c r="E416" s="25"/>
      <c r="F416" s="25"/>
      <c r="G416" s="25"/>
      <c r="H416" s="25"/>
      <c r="I416" s="25"/>
      <c r="J416" s="25"/>
      <c r="K416" s="25"/>
      <c r="L416" s="25"/>
      <c r="M416" s="25"/>
      <c r="N416" s="25">
        <f t="shared" si="440"/>
        <v>0</v>
      </c>
      <c r="O416" s="25">
        <f t="shared" si="441"/>
        <v>0</v>
      </c>
      <c r="P416" s="25">
        <f t="shared" si="442"/>
        <v>0</v>
      </c>
      <c r="Q416" s="25">
        <f t="shared" si="443"/>
        <v>0</v>
      </c>
      <c r="R416" s="25">
        <f t="shared" si="447"/>
        <v>0</v>
      </c>
      <c r="S416" s="25">
        <f t="shared" si="449"/>
        <v>0</v>
      </c>
      <c r="T416" s="25">
        <f t="shared" si="450"/>
        <v>0</v>
      </c>
      <c r="U416" s="25">
        <f t="shared" si="451"/>
        <v>0</v>
      </c>
      <c r="V416" s="25">
        <f t="shared" si="452"/>
        <v>0</v>
      </c>
      <c r="W416" s="25">
        <f t="shared" si="453"/>
        <v>0</v>
      </c>
      <c r="X416" s="25">
        <f t="shared" si="454"/>
        <v>0</v>
      </c>
      <c r="Y416" s="25">
        <f t="shared" si="455"/>
        <v>0</v>
      </c>
      <c r="Z416" s="25">
        <f t="shared" si="456"/>
        <v>0</v>
      </c>
      <c r="AA416" s="25">
        <f t="shared" si="457"/>
        <v>0</v>
      </c>
      <c r="AB416" s="25">
        <f t="shared" si="458"/>
        <v>0</v>
      </c>
      <c r="AC416" s="25">
        <f t="shared" si="460"/>
        <v>0</v>
      </c>
      <c r="AD416" s="25">
        <f t="shared" si="461"/>
        <v>0</v>
      </c>
      <c r="AE416" s="25">
        <f t="shared" si="462"/>
        <v>0</v>
      </c>
      <c r="AF416" s="25">
        <f t="shared" ref="AF416:AF434" si="463">VLOOKUP($C$94,$D$3:$K$63,$A$73,0)*(B388-B387)</f>
        <v>0</v>
      </c>
      <c r="AG416" s="25">
        <f>VLOOKUP($C$95,$D$3:$K$63,$A$73,0)*(B387-B386)</f>
        <v>0</v>
      </c>
      <c r="AH416" s="25">
        <f>VLOOKUP($C$96,$D$3:$K$63,$A$73,0)*B386</f>
        <v>0</v>
      </c>
      <c r="AI416" s="25"/>
      <c r="AJ416" s="25"/>
      <c r="AK416" s="25"/>
      <c r="AL416" s="25"/>
      <c r="AM416" s="25"/>
      <c r="AN416" s="25"/>
      <c r="AO416" s="25"/>
      <c r="AP416" s="25"/>
      <c r="AQ416" s="25"/>
      <c r="AR416" s="25"/>
      <c r="AS416" s="25"/>
      <c r="AT416" s="25"/>
      <c r="AU416" s="25"/>
      <c r="AV416" s="25"/>
      <c r="AW416" s="25"/>
      <c r="AX416" s="25"/>
      <c r="AY416" s="25"/>
      <c r="AZ416" s="25"/>
      <c r="BA416" s="25"/>
      <c r="BB416" s="25"/>
      <c r="BC416" s="25"/>
      <c r="BD416" s="25"/>
      <c r="BE416" s="25"/>
      <c r="BF416" s="25"/>
      <c r="BG416" s="25"/>
      <c r="BH416" s="25"/>
      <c r="BI416" s="25"/>
      <c r="BJ416" s="25"/>
      <c r="BK416" s="25"/>
      <c r="BL416" s="25"/>
      <c r="BM416" s="21">
        <f t="shared" si="427"/>
        <v>0</v>
      </c>
      <c r="BP416" s="18">
        <v>2030</v>
      </c>
      <c r="BQ416" s="14" t="e">
        <f t="shared" si="428"/>
        <v>#DIV/0!</v>
      </c>
      <c r="BR416" s="14" t="e">
        <f t="shared" si="428"/>
        <v>#DIV/0!</v>
      </c>
      <c r="BS416" s="14" t="e">
        <f t="shared" si="428"/>
        <v>#DIV/0!</v>
      </c>
      <c r="BT416" s="14" t="e">
        <f t="shared" si="428"/>
        <v>#DIV/0!</v>
      </c>
      <c r="BU416" s="14" t="e">
        <f t="shared" si="428"/>
        <v>#DIV/0!</v>
      </c>
      <c r="BV416" s="14" t="e">
        <f t="shared" si="428"/>
        <v>#DIV/0!</v>
      </c>
      <c r="BW416" s="14" t="e">
        <f t="shared" si="428"/>
        <v>#DIV/0!</v>
      </c>
      <c r="BX416" s="14" t="e">
        <f t="shared" si="428"/>
        <v>#DIV/0!</v>
      </c>
      <c r="BY416" s="14" t="e">
        <f t="shared" si="428"/>
        <v>#DIV/0!</v>
      </c>
      <c r="BZ416" s="14" t="e">
        <f t="shared" si="428"/>
        <v>#DIV/0!</v>
      </c>
      <c r="CA416" s="14" t="e">
        <f t="shared" si="428"/>
        <v>#DIV/0!</v>
      </c>
      <c r="CB416" s="14" t="e">
        <f t="shared" si="428"/>
        <v>#DIV/0!</v>
      </c>
      <c r="CC416" s="14" t="e">
        <f t="shared" si="428"/>
        <v>#DIV/0!</v>
      </c>
      <c r="CD416" s="14" t="e">
        <f t="shared" si="428"/>
        <v>#DIV/0!</v>
      </c>
      <c r="CE416" s="14" t="e">
        <f t="shared" si="428"/>
        <v>#DIV/0!</v>
      </c>
      <c r="CF416" s="14" t="e">
        <f t="shared" si="428"/>
        <v>#DIV/0!</v>
      </c>
      <c r="CG416" s="14" t="e">
        <f t="shared" si="444"/>
        <v>#DIV/0!</v>
      </c>
      <c r="CH416" s="14" t="e">
        <f t="shared" si="444"/>
        <v>#DIV/0!</v>
      </c>
      <c r="CI416" s="14" t="e">
        <f t="shared" si="444"/>
        <v>#DIV/0!</v>
      </c>
      <c r="CJ416" s="14" t="e">
        <f t="shared" si="444"/>
        <v>#DIV/0!</v>
      </c>
      <c r="CK416" s="14" t="e">
        <f t="shared" si="444"/>
        <v>#DIV/0!</v>
      </c>
      <c r="CL416" s="14" t="e">
        <f t="shared" si="444"/>
        <v>#DIV/0!</v>
      </c>
      <c r="CM416" s="14" t="e">
        <f t="shared" si="444"/>
        <v>#DIV/0!</v>
      </c>
      <c r="CN416" s="14" t="e">
        <f t="shared" si="444"/>
        <v>#DIV/0!</v>
      </c>
      <c r="CO416" s="14" t="e">
        <f t="shared" si="444"/>
        <v>#DIV/0!</v>
      </c>
      <c r="CP416" s="14" t="e">
        <f t="shared" si="444"/>
        <v>#DIV/0!</v>
      </c>
      <c r="CQ416" s="14" t="e">
        <f t="shared" si="444"/>
        <v>#DIV/0!</v>
      </c>
      <c r="CR416" s="14" t="e">
        <f t="shared" si="444"/>
        <v>#DIV/0!</v>
      </c>
      <c r="CS416" s="14" t="e">
        <f t="shared" si="444"/>
        <v>#DIV/0!</v>
      </c>
      <c r="CT416" s="14" t="e">
        <f t="shared" si="444"/>
        <v>#DIV/0!</v>
      </c>
      <c r="CU416" s="14" t="e">
        <f t="shared" si="444"/>
        <v>#DIV/0!</v>
      </c>
      <c r="CV416" s="14" t="e">
        <f t="shared" si="444"/>
        <v>#DIV/0!</v>
      </c>
      <c r="CW416" s="14" t="e">
        <f t="shared" si="459"/>
        <v>#DIV/0!</v>
      </c>
      <c r="CX416" s="14" t="e">
        <f t="shared" si="448"/>
        <v>#DIV/0!</v>
      </c>
      <c r="CY416" s="14" t="e">
        <f t="shared" si="448"/>
        <v>#DIV/0!</v>
      </c>
      <c r="CZ416" s="14" t="e">
        <f t="shared" si="448"/>
        <v>#DIV/0!</v>
      </c>
      <c r="DA416" s="14" t="e">
        <f t="shared" si="448"/>
        <v>#DIV/0!</v>
      </c>
      <c r="DB416" s="14" t="e">
        <f t="shared" si="448"/>
        <v>#DIV/0!</v>
      </c>
      <c r="DC416" s="14" t="e">
        <f t="shared" si="445"/>
        <v>#DIV/0!</v>
      </c>
      <c r="DD416" s="14" t="e">
        <f t="shared" si="445"/>
        <v>#DIV/0!</v>
      </c>
      <c r="DE416" s="14" t="e">
        <f t="shared" si="445"/>
        <v>#DIV/0!</v>
      </c>
      <c r="DF416" s="14" t="e">
        <f t="shared" si="445"/>
        <v>#DIV/0!</v>
      </c>
      <c r="DG416" s="14" t="e">
        <f t="shared" si="445"/>
        <v>#DIV/0!</v>
      </c>
      <c r="DH416" s="14" t="e">
        <f t="shared" si="445"/>
        <v>#DIV/0!</v>
      </c>
      <c r="DI416" s="14" t="e">
        <f t="shared" si="445"/>
        <v>#DIV/0!</v>
      </c>
      <c r="DJ416" s="14" t="e">
        <f t="shared" si="445"/>
        <v>#DIV/0!</v>
      </c>
      <c r="DK416" s="14" t="e">
        <f t="shared" si="445"/>
        <v>#DIV/0!</v>
      </c>
      <c r="DL416" s="14" t="e">
        <f t="shared" si="445"/>
        <v>#DIV/0!</v>
      </c>
      <c r="DM416" s="14" t="e">
        <f t="shared" si="445"/>
        <v>#DIV/0!</v>
      </c>
      <c r="DN416" s="14" t="e">
        <f t="shared" si="445"/>
        <v>#DIV/0!</v>
      </c>
      <c r="DO416" s="14" t="e">
        <f t="shared" si="445"/>
        <v>#DIV/0!</v>
      </c>
      <c r="DP416" s="14" t="e">
        <f t="shared" si="445"/>
        <v>#DIV/0!</v>
      </c>
      <c r="DQ416" s="14" t="e">
        <f t="shared" si="445"/>
        <v>#DIV/0!</v>
      </c>
      <c r="DR416" s="14" t="e">
        <f t="shared" si="445"/>
        <v>#DIV/0!</v>
      </c>
      <c r="DS416" s="14" t="e">
        <f t="shared" si="446"/>
        <v>#DIV/0!</v>
      </c>
      <c r="DT416" s="14" t="e">
        <f t="shared" si="425"/>
        <v>#DIV/0!</v>
      </c>
      <c r="DU416" s="14" t="e">
        <f t="shared" si="425"/>
        <v>#DIV/0!</v>
      </c>
      <c r="DV416" s="14" t="e">
        <f t="shared" si="425"/>
        <v>#DIV/0!</v>
      </c>
      <c r="DW416" s="14" t="e">
        <f t="shared" si="425"/>
        <v>#DIV/0!</v>
      </c>
      <c r="DX416" s="14" t="e">
        <f t="shared" si="425"/>
        <v>#DIV/0!</v>
      </c>
      <c r="DY416" s="14" t="e">
        <f t="shared" si="425"/>
        <v>#DIV/0!</v>
      </c>
      <c r="DZ416" s="14" t="e">
        <f t="shared" si="429"/>
        <v>#DIV/0!</v>
      </c>
    </row>
    <row r="417" spans="3:130">
      <c r="C417" s="18">
        <v>2031</v>
      </c>
      <c r="D417" s="25"/>
      <c r="E417" s="25"/>
      <c r="F417" s="25"/>
      <c r="G417" s="25"/>
      <c r="H417" s="25"/>
      <c r="I417" s="25"/>
      <c r="J417" s="25"/>
      <c r="K417" s="25"/>
      <c r="L417" s="25"/>
      <c r="M417" s="25"/>
      <c r="N417" s="25"/>
      <c r="O417" s="25">
        <f t="shared" si="441"/>
        <v>0</v>
      </c>
      <c r="P417" s="25">
        <f t="shared" si="442"/>
        <v>0</v>
      </c>
      <c r="Q417" s="25">
        <f t="shared" si="443"/>
        <v>0</v>
      </c>
      <c r="R417" s="25">
        <f t="shared" si="447"/>
        <v>0</v>
      </c>
      <c r="S417" s="25">
        <f t="shared" si="449"/>
        <v>0</v>
      </c>
      <c r="T417" s="25">
        <f t="shared" si="450"/>
        <v>0</v>
      </c>
      <c r="U417" s="25">
        <f t="shared" si="451"/>
        <v>0</v>
      </c>
      <c r="V417" s="25">
        <f t="shared" si="452"/>
        <v>0</v>
      </c>
      <c r="W417" s="25">
        <f t="shared" si="453"/>
        <v>0</v>
      </c>
      <c r="X417" s="25">
        <f t="shared" si="454"/>
        <v>0</v>
      </c>
      <c r="Y417" s="25">
        <f t="shared" si="455"/>
        <v>0</v>
      </c>
      <c r="Z417" s="25">
        <f t="shared" si="456"/>
        <v>0</v>
      </c>
      <c r="AA417" s="25">
        <f t="shared" si="457"/>
        <v>0</v>
      </c>
      <c r="AB417" s="25">
        <f t="shared" si="458"/>
        <v>0</v>
      </c>
      <c r="AC417" s="25">
        <f t="shared" si="460"/>
        <v>0</v>
      </c>
      <c r="AD417" s="25">
        <f t="shared" si="461"/>
        <v>0</v>
      </c>
      <c r="AE417" s="25">
        <f t="shared" si="462"/>
        <v>0</v>
      </c>
      <c r="AF417" s="25">
        <f t="shared" si="463"/>
        <v>0</v>
      </c>
      <c r="AG417" s="25">
        <f t="shared" ref="AG417:AG435" si="464">VLOOKUP($C$95,$D$3:$K$63,$A$73,0)*(B388-B387)</f>
        <v>0</v>
      </c>
      <c r="AH417" s="25">
        <f>VLOOKUP($C$96,$D$3:$K$63,$A$73,0)*(B387-B386)</f>
        <v>0</v>
      </c>
      <c r="AI417" s="25">
        <f>VLOOKUP($C$97,$D$3:$K$63,$A$73,0)*B386</f>
        <v>0</v>
      </c>
      <c r="AJ417" s="25"/>
      <c r="AK417" s="25"/>
      <c r="AL417" s="25"/>
      <c r="AM417" s="25"/>
      <c r="AN417" s="25"/>
      <c r="AO417" s="25"/>
      <c r="AP417" s="25"/>
      <c r="AQ417" s="25"/>
      <c r="AR417" s="25"/>
      <c r="AS417" s="25"/>
      <c r="AT417" s="25"/>
      <c r="AU417" s="25"/>
      <c r="AV417" s="25"/>
      <c r="AW417" s="25"/>
      <c r="AX417" s="25"/>
      <c r="AY417" s="25"/>
      <c r="AZ417" s="25"/>
      <c r="BA417" s="25"/>
      <c r="BB417" s="25"/>
      <c r="BC417" s="25"/>
      <c r="BD417" s="25"/>
      <c r="BE417" s="25"/>
      <c r="BF417" s="25"/>
      <c r="BG417" s="25"/>
      <c r="BH417" s="25"/>
      <c r="BI417" s="25"/>
      <c r="BJ417" s="25"/>
      <c r="BK417" s="25"/>
      <c r="BL417" s="25"/>
      <c r="BM417" s="21">
        <f t="shared" si="427"/>
        <v>0</v>
      </c>
      <c r="BP417" s="18">
        <v>2031</v>
      </c>
      <c r="BQ417" s="14" t="e">
        <f t="shared" ref="BQ417:CF432" si="465">D417/$BM417</f>
        <v>#DIV/0!</v>
      </c>
      <c r="BR417" s="14" t="e">
        <f t="shared" si="465"/>
        <v>#DIV/0!</v>
      </c>
      <c r="BS417" s="14" t="e">
        <f t="shared" si="465"/>
        <v>#DIV/0!</v>
      </c>
      <c r="BT417" s="14" t="e">
        <f t="shared" si="465"/>
        <v>#DIV/0!</v>
      </c>
      <c r="BU417" s="14" t="e">
        <f t="shared" si="465"/>
        <v>#DIV/0!</v>
      </c>
      <c r="BV417" s="14" t="e">
        <f t="shared" si="465"/>
        <v>#DIV/0!</v>
      </c>
      <c r="BW417" s="14" t="e">
        <f t="shared" si="465"/>
        <v>#DIV/0!</v>
      </c>
      <c r="BX417" s="14" t="e">
        <f t="shared" si="465"/>
        <v>#DIV/0!</v>
      </c>
      <c r="BY417" s="14" t="e">
        <f t="shared" si="465"/>
        <v>#DIV/0!</v>
      </c>
      <c r="BZ417" s="14" t="e">
        <f t="shared" si="465"/>
        <v>#DIV/0!</v>
      </c>
      <c r="CA417" s="14" t="e">
        <f t="shared" si="465"/>
        <v>#DIV/0!</v>
      </c>
      <c r="CB417" s="14" t="e">
        <f t="shared" si="465"/>
        <v>#DIV/0!</v>
      </c>
      <c r="CC417" s="14" t="e">
        <f t="shared" si="465"/>
        <v>#DIV/0!</v>
      </c>
      <c r="CD417" s="14" t="e">
        <f t="shared" si="465"/>
        <v>#DIV/0!</v>
      </c>
      <c r="CE417" s="14" t="e">
        <f t="shared" si="465"/>
        <v>#DIV/0!</v>
      </c>
      <c r="CF417" s="14" t="e">
        <f t="shared" si="465"/>
        <v>#DIV/0!</v>
      </c>
      <c r="CG417" s="14" t="e">
        <f t="shared" si="444"/>
        <v>#DIV/0!</v>
      </c>
      <c r="CH417" s="14" t="e">
        <f t="shared" si="444"/>
        <v>#DIV/0!</v>
      </c>
      <c r="CI417" s="14" t="e">
        <f t="shared" si="444"/>
        <v>#DIV/0!</v>
      </c>
      <c r="CJ417" s="14" t="e">
        <f t="shared" si="444"/>
        <v>#DIV/0!</v>
      </c>
      <c r="CK417" s="14" t="e">
        <f t="shared" si="444"/>
        <v>#DIV/0!</v>
      </c>
      <c r="CL417" s="14" t="e">
        <f t="shared" si="444"/>
        <v>#DIV/0!</v>
      </c>
      <c r="CM417" s="14" t="e">
        <f t="shared" si="444"/>
        <v>#DIV/0!</v>
      </c>
      <c r="CN417" s="14" t="e">
        <f t="shared" si="444"/>
        <v>#DIV/0!</v>
      </c>
      <c r="CO417" s="14" t="e">
        <f t="shared" si="444"/>
        <v>#DIV/0!</v>
      </c>
      <c r="CP417" s="14" t="e">
        <f t="shared" si="444"/>
        <v>#DIV/0!</v>
      </c>
      <c r="CQ417" s="14" t="e">
        <f t="shared" si="444"/>
        <v>#DIV/0!</v>
      </c>
      <c r="CR417" s="14" t="e">
        <f t="shared" si="444"/>
        <v>#DIV/0!</v>
      </c>
      <c r="CS417" s="14" t="e">
        <f t="shared" si="444"/>
        <v>#DIV/0!</v>
      </c>
      <c r="CT417" s="14" t="e">
        <f t="shared" si="444"/>
        <v>#DIV/0!</v>
      </c>
      <c r="CU417" s="14" t="e">
        <f t="shared" si="444"/>
        <v>#DIV/0!</v>
      </c>
      <c r="CV417" s="14" t="e">
        <f t="shared" si="444"/>
        <v>#DIV/0!</v>
      </c>
      <c r="CW417" s="14" t="e">
        <f t="shared" si="459"/>
        <v>#DIV/0!</v>
      </c>
      <c r="CX417" s="14" t="e">
        <f t="shared" si="448"/>
        <v>#DIV/0!</v>
      </c>
      <c r="CY417" s="14" t="e">
        <f t="shared" si="448"/>
        <v>#DIV/0!</v>
      </c>
      <c r="CZ417" s="14" t="e">
        <f t="shared" si="448"/>
        <v>#DIV/0!</v>
      </c>
      <c r="DA417" s="14" t="e">
        <f t="shared" si="448"/>
        <v>#DIV/0!</v>
      </c>
      <c r="DB417" s="14" t="e">
        <f t="shared" si="448"/>
        <v>#DIV/0!</v>
      </c>
      <c r="DC417" s="14" t="e">
        <f t="shared" si="445"/>
        <v>#DIV/0!</v>
      </c>
      <c r="DD417" s="14" t="e">
        <f t="shared" si="445"/>
        <v>#DIV/0!</v>
      </c>
      <c r="DE417" s="14" t="e">
        <f t="shared" si="445"/>
        <v>#DIV/0!</v>
      </c>
      <c r="DF417" s="14" t="e">
        <f t="shared" si="445"/>
        <v>#DIV/0!</v>
      </c>
      <c r="DG417" s="14" t="e">
        <f t="shared" si="445"/>
        <v>#DIV/0!</v>
      </c>
      <c r="DH417" s="14" t="e">
        <f t="shared" si="445"/>
        <v>#DIV/0!</v>
      </c>
      <c r="DI417" s="14" t="e">
        <f t="shared" si="445"/>
        <v>#DIV/0!</v>
      </c>
      <c r="DJ417" s="14" t="e">
        <f t="shared" si="445"/>
        <v>#DIV/0!</v>
      </c>
      <c r="DK417" s="14" t="e">
        <f t="shared" si="445"/>
        <v>#DIV/0!</v>
      </c>
      <c r="DL417" s="14" t="e">
        <f t="shared" si="445"/>
        <v>#DIV/0!</v>
      </c>
      <c r="DM417" s="14" t="e">
        <f t="shared" si="445"/>
        <v>#DIV/0!</v>
      </c>
      <c r="DN417" s="14" t="e">
        <f t="shared" si="445"/>
        <v>#DIV/0!</v>
      </c>
      <c r="DO417" s="14" t="e">
        <f t="shared" si="445"/>
        <v>#DIV/0!</v>
      </c>
      <c r="DP417" s="14" t="e">
        <f t="shared" si="445"/>
        <v>#DIV/0!</v>
      </c>
      <c r="DQ417" s="14" t="e">
        <f t="shared" ref="DQ417:DR446" si="466">BD417/$BM417</f>
        <v>#DIV/0!</v>
      </c>
      <c r="DR417" s="14" t="e">
        <f t="shared" si="466"/>
        <v>#DIV/0!</v>
      </c>
      <c r="DS417" s="14" t="e">
        <f t="shared" si="446"/>
        <v>#DIV/0!</v>
      </c>
      <c r="DT417" s="14" t="e">
        <f t="shared" si="425"/>
        <v>#DIV/0!</v>
      </c>
      <c r="DU417" s="14" t="e">
        <f t="shared" si="425"/>
        <v>#DIV/0!</v>
      </c>
      <c r="DV417" s="14" t="e">
        <f t="shared" si="425"/>
        <v>#DIV/0!</v>
      </c>
      <c r="DW417" s="14" t="e">
        <f t="shared" si="425"/>
        <v>#DIV/0!</v>
      </c>
      <c r="DX417" s="14" t="e">
        <f t="shared" si="425"/>
        <v>#DIV/0!</v>
      </c>
      <c r="DY417" s="14" t="e">
        <f t="shared" si="425"/>
        <v>#DIV/0!</v>
      </c>
      <c r="DZ417" s="14" t="e">
        <f t="shared" si="429"/>
        <v>#DIV/0!</v>
      </c>
    </row>
    <row r="418" spans="3:130">
      <c r="C418" s="18">
        <v>2032</v>
      </c>
      <c r="D418" s="25"/>
      <c r="E418" s="25"/>
      <c r="F418" s="25"/>
      <c r="G418" s="25"/>
      <c r="H418" s="25"/>
      <c r="I418" s="25"/>
      <c r="J418" s="25"/>
      <c r="K418" s="25"/>
      <c r="L418" s="25"/>
      <c r="M418" s="25"/>
      <c r="N418" s="25"/>
      <c r="O418" s="25"/>
      <c r="P418" s="25">
        <f t="shared" si="442"/>
        <v>0</v>
      </c>
      <c r="Q418" s="25">
        <f t="shared" si="443"/>
        <v>0</v>
      </c>
      <c r="R418" s="25">
        <f t="shared" si="447"/>
        <v>0</v>
      </c>
      <c r="S418" s="25">
        <f t="shared" si="449"/>
        <v>0</v>
      </c>
      <c r="T418" s="25">
        <f t="shared" si="450"/>
        <v>0</v>
      </c>
      <c r="U418" s="25">
        <f t="shared" si="451"/>
        <v>0</v>
      </c>
      <c r="V418" s="25">
        <f t="shared" si="452"/>
        <v>0</v>
      </c>
      <c r="W418" s="25">
        <f t="shared" si="453"/>
        <v>0</v>
      </c>
      <c r="X418" s="25">
        <f t="shared" si="454"/>
        <v>0</v>
      </c>
      <c r="Y418" s="25">
        <f t="shared" si="455"/>
        <v>0</v>
      </c>
      <c r="Z418" s="25">
        <f t="shared" si="456"/>
        <v>0</v>
      </c>
      <c r="AA418" s="25">
        <f t="shared" si="457"/>
        <v>0</v>
      </c>
      <c r="AB418" s="25">
        <f t="shared" si="458"/>
        <v>0</v>
      </c>
      <c r="AC418" s="25">
        <f t="shared" si="460"/>
        <v>0</v>
      </c>
      <c r="AD418" s="25">
        <f t="shared" si="461"/>
        <v>0</v>
      </c>
      <c r="AE418" s="25">
        <f t="shared" si="462"/>
        <v>0</v>
      </c>
      <c r="AF418" s="25">
        <f t="shared" si="463"/>
        <v>0</v>
      </c>
      <c r="AG418" s="25">
        <f t="shared" si="464"/>
        <v>0</v>
      </c>
      <c r="AH418" s="25">
        <f t="shared" ref="AH418:AH436" si="467">VLOOKUP($C$96,$D$3:$K$63,$A$73,0)*(B388-B387)</f>
        <v>0</v>
      </c>
      <c r="AI418" s="25">
        <f>VLOOKUP($C$97,$D$3:$K$63,$A$73,0)*(B387-B386)</f>
        <v>0</v>
      </c>
      <c r="AJ418" s="25">
        <f>VLOOKUP($C$98,$D$3:$K$63,$A$73,0)*B386</f>
        <v>0</v>
      </c>
      <c r="AK418" s="25"/>
      <c r="AL418" s="25"/>
      <c r="AM418" s="25"/>
      <c r="AN418" s="25"/>
      <c r="AO418" s="25"/>
      <c r="AP418" s="25"/>
      <c r="AQ418" s="25"/>
      <c r="AR418" s="25"/>
      <c r="AS418" s="25"/>
      <c r="AT418" s="25"/>
      <c r="AU418" s="25"/>
      <c r="AV418" s="25"/>
      <c r="AW418" s="25"/>
      <c r="AX418" s="25"/>
      <c r="AY418" s="25"/>
      <c r="AZ418" s="25"/>
      <c r="BA418" s="25"/>
      <c r="BB418" s="25"/>
      <c r="BC418" s="25"/>
      <c r="BD418" s="25"/>
      <c r="BE418" s="25"/>
      <c r="BF418" s="25"/>
      <c r="BG418" s="25"/>
      <c r="BH418" s="25"/>
      <c r="BI418" s="25"/>
      <c r="BJ418" s="25"/>
      <c r="BK418" s="25"/>
      <c r="BL418" s="25"/>
      <c r="BM418" s="21">
        <f t="shared" si="427"/>
        <v>0</v>
      </c>
      <c r="BP418" s="18">
        <v>2032</v>
      </c>
      <c r="BQ418" s="14" t="e">
        <f t="shared" si="465"/>
        <v>#DIV/0!</v>
      </c>
      <c r="BR418" s="14" t="e">
        <f t="shared" si="465"/>
        <v>#DIV/0!</v>
      </c>
      <c r="BS418" s="14" t="e">
        <f t="shared" si="465"/>
        <v>#DIV/0!</v>
      </c>
      <c r="BT418" s="14" t="e">
        <f t="shared" si="465"/>
        <v>#DIV/0!</v>
      </c>
      <c r="BU418" s="14" t="e">
        <f t="shared" si="465"/>
        <v>#DIV/0!</v>
      </c>
      <c r="BV418" s="14" t="e">
        <f t="shared" si="465"/>
        <v>#DIV/0!</v>
      </c>
      <c r="BW418" s="14" t="e">
        <f t="shared" si="465"/>
        <v>#DIV/0!</v>
      </c>
      <c r="BX418" s="14" t="e">
        <f t="shared" si="465"/>
        <v>#DIV/0!</v>
      </c>
      <c r="BY418" s="14" t="e">
        <f t="shared" si="465"/>
        <v>#DIV/0!</v>
      </c>
      <c r="BZ418" s="14" t="e">
        <f t="shared" si="465"/>
        <v>#DIV/0!</v>
      </c>
      <c r="CA418" s="14" t="e">
        <f t="shared" si="465"/>
        <v>#DIV/0!</v>
      </c>
      <c r="CB418" s="14" t="e">
        <f t="shared" si="465"/>
        <v>#DIV/0!</v>
      </c>
      <c r="CC418" s="14" t="e">
        <f t="shared" si="465"/>
        <v>#DIV/0!</v>
      </c>
      <c r="CD418" s="14" t="e">
        <f t="shared" si="465"/>
        <v>#DIV/0!</v>
      </c>
      <c r="CE418" s="14" t="e">
        <f t="shared" si="465"/>
        <v>#DIV/0!</v>
      </c>
      <c r="CF418" s="14" t="e">
        <f t="shared" si="465"/>
        <v>#DIV/0!</v>
      </c>
      <c r="CG418" s="14" t="e">
        <f t="shared" si="444"/>
        <v>#DIV/0!</v>
      </c>
      <c r="CH418" s="14" t="e">
        <f t="shared" si="444"/>
        <v>#DIV/0!</v>
      </c>
      <c r="CI418" s="14" t="e">
        <f t="shared" si="444"/>
        <v>#DIV/0!</v>
      </c>
      <c r="CJ418" s="14" t="e">
        <f t="shared" si="444"/>
        <v>#DIV/0!</v>
      </c>
      <c r="CK418" s="14" t="e">
        <f t="shared" si="444"/>
        <v>#DIV/0!</v>
      </c>
      <c r="CL418" s="14" t="e">
        <f t="shared" si="444"/>
        <v>#DIV/0!</v>
      </c>
      <c r="CM418" s="14" t="e">
        <f t="shared" si="444"/>
        <v>#DIV/0!</v>
      </c>
      <c r="CN418" s="14" t="e">
        <f t="shared" si="444"/>
        <v>#DIV/0!</v>
      </c>
      <c r="CO418" s="14" t="e">
        <f t="shared" si="444"/>
        <v>#DIV/0!</v>
      </c>
      <c r="CP418" s="14" t="e">
        <f t="shared" si="444"/>
        <v>#DIV/0!</v>
      </c>
      <c r="CQ418" s="14" t="e">
        <f t="shared" si="444"/>
        <v>#DIV/0!</v>
      </c>
      <c r="CR418" s="14" t="e">
        <f t="shared" si="444"/>
        <v>#DIV/0!</v>
      </c>
      <c r="CS418" s="14" t="e">
        <f t="shared" si="444"/>
        <v>#DIV/0!</v>
      </c>
      <c r="CT418" s="14" t="e">
        <f t="shared" si="444"/>
        <v>#DIV/0!</v>
      </c>
      <c r="CU418" s="14" t="e">
        <f t="shared" si="444"/>
        <v>#DIV/0!</v>
      </c>
      <c r="CV418" s="14" t="e">
        <f t="shared" si="444"/>
        <v>#DIV/0!</v>
      </c>
      <c r="CW418" s="14" t="e">
        <f t="shared" si="459"/>
        <v>#DIV/0!</v>
      </c>
      <c r="CX418" s="14" t="e">
        <f t="shared" si="448"/>
        <v>#DIV/0!</v>
      </c>
      <c r="CY418" s="14" t="e">
        <f t="shared" si="448"/>
        <v>#DIV/0!</v>
      </c>
      <c r="CZ418" s="14" t="e">
        <f t="shared" si="448"/>
        <v>#DIV/0!</v>
      </c>
      <c r="DA418" s="14" t="e">
        <f t="shared" si="448"/>
        <v>#DIV/0!</v>
      </c>
      <c r="DB418" s="14" t="e">
        <f t="shared" si="448"/>
        <v>#DIV/0!</v>
      </c>
      <c r="DC418" s="14" t="e">
        <f t="shared" si="448"/>
        <v>#DIV/0!</v>
      </c>
      <c r="DD418" s="14" t="e">
        <f t="shared" si="448"/>
        <v>#DIV/0!</v>
      </c>
      <c r="DE418" s="14" t="e">
        <f t="shared" si="448"/>
        <v>#DIV/0!</v>
      </c>
      <c r="DF418" s="14" t="e">
        <f t="shared" si="448"/>
        <v>#DIV/0!</v>
      </c>
      <c r="DG418" s="14" t="e">
        <f t="shared" si="448"/>
        <v>#DIV/0!</v>
      </c>
      <c r="DH418" s="14" t="e">
        <f t="shared" si="448"/>
        <v>#DIV/0!</v>
      </c>
      <c r="DI418" s="14" t="e">
        <f t="shared" si="448"/>
        <v>#DIV/0!</v>
      </c>
      <c r="DJ418" s="14" t="e">
        <f t="shared" si="448"/>
        <v>#DIV/0!</v>
      </c>
      <c r="DK418" s="14" t="e">
        <f t="shared" si="448"/>
        <v>#DIV/0!</v>
      </c>
      <c r="DL418" s="14" t="e">
        <f t="shared" si="448"/>
        <v>#DIV/0!</v>
      </c>
      <c r="DM418" s="14" t="e">
        <f t="shared" si="448"/>
        <v>#DIV/0!</v>
      </c>
      <c r="DN418" s="14" t="e">
        <f t="shared" ref="DN418:DP446" si="468">BA418/$BM418</f>
        <v>#DIV/0!</v>
      </c>
      <c r="DO418" s="14" t="e">
        <f t="shared" si="468"/>
        <v>#DIV/0!</v>
      </c>
      <c r="DP418" s="14" t="e">
        <f t="shared" si="468"/>
        <v>#DIV/0!</v>
      </c>
      <c r="DQ418" s="14" t="e">
        <f t="shared" si="466"/>
        <v>#DIV/0!</v>
      </c>
      <c r="DR418" s="14" t="e">
        <f t="shared" si="466"/>
        <v>#DIV/0!</v>
      </c>
      <c r="DS418" s="14" t="e">
        <f t="shared" si="446"/>
        <v>#DIV/0!</v>
      </c>
      <c r="DT418" s="14" t="e">
        <f t="shared" si="425"/>
        <v>#DIV/0!</v>
      </c>
      <c r="DU418" s="14" t="e">
        <f t="shared" si="425"/>
        <v>#DIV/0!</v>
      </c>
      <c r="DV418" s="14" t="e">
        <f t="shared" si="425"/>
        <v>#DIV/0!</v>
      </c>
      <c r="DW418" s="14" t="e">
        <f t="shared" si="425"/>
        <v>#DIV/0!</v>
      </c>
      <c r="DX418" s="14" t="e">
        <f t="shared" si="425"/>
        <v>#DIV/0!</v>
      </c>
      <c r="DY418" s="14" t="e">
        <f t="shared" si="425"/>
        <v>#DIV/0!</v>
      </c>
      <c r="DZ418" s="14" t="e">
        <f t="shared" si="429"/>
        <v>#DIV/0!</v>
      </c>
    </row>
    <row r="419" spans="3:130">
      <c r="C419" s="18">
        <v>2033</v>
      </c>
      <c r="D419" s="25"/>
      <c r="E419" s="25"/>
      <c r="F419" s="25"/>
      <c r="G419" s="25"/>
      <c r="H419" s="25"/>
      <c r="I419" s="25"/>
      <c r="J419" s="25"/>
      <c r="K419" s="25"/>
      <c r="L419" s="25"/>
      <c r="M419" s="25"/>
      <c r="N419" s="25"/>
      <c r="O419" s="25"/>
      <c r="P419" s="25"/>
      <c r="Q419" s="25">
        <f t="shared" si="443"/>
        <v>0</v>
      </c>
      <c r="R419" s="25">
        <f t="shared" si="447"/>
        <v>0</v>
      </c>
      <c r="S419" s="25">
        <f t="shared" si="449"/>
        <v>0</v>
      </c>
      <c r="T419" s="25">
        <f t="shared" si="450"/>
        <v>0</v>
      </c>
      <c r="U419" s="25">
        <f t="shared" si="451"/>
        <v>0</v>
      </c>
      <c r="V419" s="25">
        <f t="shared" si="452"/>
        <v>0</v>
      </c>
      <c r="W419" s="25">
        <f t="shared" si="453"/>
        <v>0</v>
      </c>
      <c r="X419" s="25">
        <f t="shared" si="454"/>
        <v>0</v>
      </c>
      <c r="Y419" s="25">
        <f t="shared" si="455"/>
        <v>0</v>
      </c>
      <c r="Z419" s="25">
        <f t="shared" si="456"/>
        <v>0</v>
      </c>
      <c r="AA419" s="25">
        <f t="shared" si="457"/>
        <v>0</v>
      </c>
      <c r="AB419" s="25">
        <f t="shared" si="458"/>
        <v>0</v>
      </c>
      <c r="AC419" s="25">
        <f t="shared" si="460"/>
        <v>0</v>
      </c>
      <c r="AD419" s="25">
        <f t="shared" si="461"/>
        <v>0</v>
      </c>
      <c r="AE419" s="25">
        <f t="shared" si="462"/>
        <v>0</v>
      </c>
      <c r="AF419" s="25">
        <f t="shared" si="463"/>
        <v>0</v>
      </c>
      <c r="AG419" s="25">
        <f t="shared" si="464"/>
        <v>0</v>
      </c>
      <c r="AH419" s="25">
        <f t="shared" si="467"/>
        <v>0</v>
      </c>
      <c r="AI419" s="25">
        <f t="shared" ref="AI419:AI437" si="469">VLOOKUP($C$97,$D$3:$K$63,$A$73,0)*(B388-B387)</f>
        <v>0</v>
      </c>
      <c r="AJ419" s="25">
        <f>VLOOKUP($C$98,$D$3:$K$63,$A$73,0)*(B387-B386)</f>
        <v>0</v>
      </c>
      <c r="AK419" s="25">
        <f>VLOOKUP($C$99,$D$3:$K$63,$A$73,0)*B386</f>
        <v>0</v>
      </c>
      <c r="AL419" s="25"/>
      <c r="AM419" s="25"/>
      <c r="AN419" s="25"/>
      <c r="AO419" s="25"/>
      <c r="AP419" s="25"/>
      <c r="AQ419" s="25"/>
      <c r="AR419" s="25"/>
      <c r="AS419" s="25"/>
      <c r="AT419" s="25"/>
      <c r="AU419" s="25"/>
      <c r="AV419" s="25"/>
      <c r="AW419" s="25"/>
      <c r="AX419" s="25"/>
      <c r="AY419" s="25"/>
      <c r="AZ419" s="25"/>
      <c r="BA419" s="25"/>
      <c r="BB419" s="25"/>
      <c r="BC419" s="25"/>
      <c r="BD419" s="25"/>
      <c r="BE419" s="25"/>
      <c r="BF419" s="25"/>
      <c r="BG419" s="25"/>
      <c r="BH419" s="25"/>
      <c r="BI419" s="25"/>
      <c r="BJ419" s="25"/>
      <c r="BK419" s="25"/>
      <c r="BL419" s="25"/>
      <c r="BM419" s="21">
        <f t="shared" si="427"/>
        <v>0</v>
      </c>
      <c r="BP419" s="18">
        <v>2033</v>
      </c>
      <c r="BQ419" s="14" t="e">
        <f t="shared" si="465"/>
        <v>#DIV/0!</v>
      </c>
      <c r="BR419" s="14" t="e">
        <f t="shared" si="465"/>
        <v>#DIV/0!</v>
      </c>
      <c r="BS419" s="14" t="e">
        <f t="shared" si="465"/>
        <v>#DIV/0!</v>
      </c>
      <c r="BT419" s="14" t="e">
        <f t="shared" si="465"/>
        <v>#DIV/0!</v>
      </c>
      <c r="BU419" s="14" t="e">
        <f t="shared" si="465"/>
        <v>#DIV/0!</v>
      </c>
      <c r="BV419" s="14" t="e">
        <f t="shared" si="465"/>
        <v>#DIV/0!</v>
      </c>
      <c r="BW419" s="14" t="e">
        <f t="shared" si="465"/>
        <v>#DIV/0!</v>
      </c>
      <c r="BX419" s="14" t="e">
        <f t="shared" si="465"/>
        <v>#DIV/0!</v>
      </c>
      <c r="BY419" s="14" t="e">
        <f t="shared" si="465"/>
        <v>#DIV/0!</v>
      </c>
      <c r="BZ419" s="14" t="e">
        <f t="shared" si="465"/>
        <v>#DIV/0!</v>
      </c>
      <c r="CA419" s="14" t="e">
        <f t="shared" si="465"/>
        <v>#DIV/0!</v>
      </c>
      <c r="CB419" s="14" t="e">
        <f t="shared" si="465"/>
        <v>#DIV/0!</v>
      </c>
      <c r="CC419" s="14" t="e">
        <f t="shared" si="465"/>
        <v>#DIV/0!</v>
      </c>
      <c r="CD419" s="14" t="e">
        <f t="shared" si="465"/>
        <v>#DIV/0!</v>
      </c>
      <c r="CE419" s="14" t="e">
        <f t="shared" si="465"/>
        <v>#DIV/0!</v>
      </c>
      <c r="CF419" s="14" t="e">
        <f t="shared" si="465"/>
        <v>#DIV/0!</v>
      </c>
      <c r="CG419" s="14" t="e">
        <f t="shared" si="444"/>
        <v>#DIV/0!</v>
      </c>
      <c r="CH419" s="14" t="e">
        <f t="shared" si="444"/>
        <v>#DIV/0!</v>
      </c>
      <c r="CI419" s="14" t="e">
        <f t="shared" si="444"/>
        <v>#DIV/0!</v>
      </c>
      <c r="CJ419" s="14" t="e">
        <f t="shared" si="444"/>
        <v>#DIV/0!</v>
      </c>
      <c r="CK419" s="14" t="e">
        <f t="shared" si="444"/>
        <v>#DIV/0!</v>
      </c>
      <c r="CL419" s="14" t="e">
        <f t="shared" si="444"/>
        <v>#DIV/0!</v>
      </c>
      <c r="CM419" s="14" t="e">
        <f t="shared" si="444"/>
        <v>#DIV/0!</v>
      </c>
      <c r="CN419" s="14" t="e">
        <f t="shared" si="444"/>
        <v>#DIV/0!</v>
      </c>
      <c r="CO419" s="14" t="e">
        <f t="shared" si="444"/>
        <v>#DIV/0!</v>
      </c>
      <c r="CP419" s="14" t="e">
        <f t="shared" si="444"/>
        <v>#DIV/0!</v>
      </c>
      <c r="CQ419" s="14" t="e">
        <f t="shared" si="444"/>
        <v>#DIV/0!</v>
      </c>
      <c r="CR419" s="14" t="e">
        <f t="shared" si="444"/>
        <v>#DIV/0!</v>
      </c>
      <c r="CS419" s="14" t="e">
        <f t="shared" si="444"/>
        <v>#DIV/0!</v>
      </c>
      <c r="CT419" s="14" t="e">
        <f t="shared" si="444"/>
        <v>#DIV/0!</v>
      </c>
      <c r="CU419" s="14" t="e">
        <f t="shared" si="444"/>
        <v>#DIV/0!</v>
      </c>
      <c r="CV419" s="14" t="e">
        <f t="shared" si="444"/>
        <v>#DIV/0!</v>
      </c>
      <c r="CW419" s="14" t="e">
        <f t="shared" si="459"/>
        <v>#DIV/0!</v>
      </c>
      <c r="CX419" s="14" t="e">
        <f t="shared" si="448"/>
        <v>#DIV/0!</v>
      </c>
      <c r="CY419" s="14" t="e">
        <f t="shared" si="448"/>
        <v>#DIV/0!</v>
      </c>
      <c r="CZ419" s="14" t="e">
        <f t="shared" si="448"/>
        <v>#DIV/0!</v>
      </c>
      <c r="DA419" s="14" t="e">
        <f t="shared" si="448"/>
        <v>#DIV/0!</v>
      </c>
      <c r="DB419" s="14" t="e">
        <f t="shared" si="448"/>
        <v>#DIV/0!</v>
      </c>
      <c r="DC419" s="14" t="e">
        <f t="shared" si="448"/>
        <v>#DIV/0!</v>
      </c>
      <c r="DD419" s="14" t="e">
        <f t="shared" si="448"/>
        <v>#DIV/0!</v>
      </c>
      <c r="DE419" s="14" t="e">
        <f t="shared" si="448"/>
        <v>#DIV/0!</v>
      </c>
      <c r="DF419" s="14" t="e">
        <f t="shared" si="448"/>
        <v>#DIV/0!</v>
      </c>
      <c r="DG419" s="14" t="e">
        <f t="shared" si="448"/>
        <v>#DIV/0!</v>
      </c>
      <c r="DH419" s="14" t="e">
        <f t="shared" si="448"/>
        <v>#DIV/0!</v>
      </c>
      <c r="DI419" s="14" t="e">
        <f t="shared" si="448"/>
        <v>#DIV/0!</v>
      </c>
      <c r="DJ419" s="14" t="e">
        <f t="shared" si="448"/>
        <v>#DIV/0!</v>
      </c>
      <c r="DK419" s="14" t="e">
        <f t="shared" si="448"/>
        <v>#DIV/0!</v>
      </c>
      <c r="DL419" s="14" t="e">
        <f t="shared" si="448"/>
        <v>#DIV/0!</v>
      </c>
      <c r="DM419" s="14" t="e">
        <f t="shared" si="448"/>
        <v>#DIV/0!</v>
      </c>
      <c r="DN419" s="14" t="e">
        <f t="shared" si="468"/>
        <v>#DIV/0!</v>
      </c>
      <c r="DO419" s="14" t="e">
        <f t="shared" si="468"/>
        <v>#DIV/0!</v>
      </c>
      <c r="DP419" s="14" t="e">
        <f t="shared" si="468"/>
        <v>#DIV/0!</v>
      </c>
      <c r="DQ419" s="14" t="e">
        <f t="shared" si="466"/>
        <v>#DIV/0!</v>
      </c>
      <c r="DR419" s="14" t="e">
        <f t="shared" si="466"/>
        <v>#DIV/0!</v>
      </c>
      <c r="DS419" s="14" t="e">
        <f t="shared" si="446"/>
        <v>#DIV/0!</v>
      </c>
      <c r="DT419" s="14" t="e">
        <f t="shared" si="425"/>
        <v>#DIV/0!</v>
      </c>
      <c r="DU419" s="14" t="e">
        <f t="shared" si="425"/>
        <v>#DIV/0!</v>
      </c>
      <c r="DV419" s="14" t="e">
        <f t="shared" si="425"/>
        <v>#DIV/0!</v>
      </c>
      <c r="DW419" s="14" t="e">
        <f t="shared" si="425"/>
        <v>#DIV/0!</v>
      </c>
      <c r="DX419" s="14" t="e">
        <f t="shared" si="425"/>
        <v>#DIV/0!</v>
      </c>
      <c r="DY419" s="14" t="e">
        <f t="shared" si="425"/>
        <v>#DIV/0!</v>
      </c>
      <c r="DZ419" s="14" t="e">
        <f t="shared" si="429"/>
        <v>#DIV/0!</v>
      </c>
    </row>
    <row r="420" spans="3:130">
      <c r="C420" s="18">
        <v>2034</v>
      </c>
      <c r="D420" s="25"/>
      <c r="E420" s="25"/>
      <c r="F420" s="25"/>
      <c r="G420" s="25"/>
      <c r="H420" s="25"/>
      <c r="I420" s="25"/>
      <c r="J420" s="25"/>
      <c r="K420" s="25"/>
      <c r="L420" s="25"/>
      <c r="M420" s="25"/>
      <c r="N420" s="25"/>
      <c r="O420" s="25"/>
      <c r="P420" s="25"/>
      <c r="Q420" s="25"/>
      <c r="R420" s="25">
        <f t="shared" si="447"/>
        <v>0</v>
      </c>
      <c r="S420" s="25">
        <f t="shared" si="449"/>
        <v>0</v>
      </c>
      <c r="T420" s="25">
        <f t="shared" si="450"/>
        <v>0</v>
      </c>
      <c r="U420" s="25">
        <f t="shared" si="451"/>
        <v>0</v>
      </c>
      <c r="V420" s="25">
        <f t="shared" si="452"/>
        <v>0</v>
      </c>
      <c r="W420" s="25">
        <f t="shared" si="453"/>
        <v>0</v>
      </c>
      <c r="X420" s="25">
        <f t="shared" si="454"/>
        <v>0</v>
      </c>
      <c r="Y420" s="25">
        <f t="shared" si="455"/>
        <v>0</v>
      </c>
      <c r="Z420" s="25">
        <f t="shared" si="456"/>
        <v>0</v>
      </c>
      <c r="AA420" s="25">
        <f t="shared" si="457"/>
        <v>0</v>
      </c>
      <c r="AB420" s="25">
        <f t="shared" si="458"/>
        <v>0</v>
      </c>
      <c r="AC420" s="25">
        <f t="shared" si="460"/>
        <v>0</v>
      </c>
      <c r="AD420" s="25">
        <f t="shared" si="461"/>
        <v>0</v>
      </c>
      <c r="AE420" s="25">
        <f t="shared" si="462"/>
        <v>0</v>
      </c>
      <c r="AF420" s="25">
        <f t="shared" si="463"/>
        <v>0</v>
      </c>
      <c r="AG420" s="25">
        <f t="shared" si="464"/>
        <v>0</v>
      </c>
      <c r="AH420" s="25">
        <f t="shared" si="467"/>
        <v>0</v>
      </c>
      <c r="AI420" s="25">
        <f t="shared" si="469"/>
        <v>0</v>
      </c>
      <c r="AJ420" s="25">
        <f t="shared" ref="AJ420:AJ438" si="470">VLOOKUP($C$98,$D$3:$K$63,$A$73,0)*(B388-B387)</f>
        <v>0</v>
      </c>
      <c r="AK420" s="25">
        <f>VLOOKUP($C$99,$D$3:$K$63,$A$73,0)*(B387-B386)</f>
        <v>0</v>
      </c>
      <c r="AL420" s="25">
        <f>VLOOKUP($C$100,$D$3:$K$63,$A$73,0)*B386</f>
        <v>0</v>
      </c>
      <c r="AM420" s="25"/>
      <c r="AN420" s="25"/>
      <c r="AO420" s="25"/>
      <c r="AP420" s="25"/>
      <c r="AQ420" s="25"/>
      <c r="AR420" s="25"/>
      <c r="AS420" s="25"/>
      <c r="AT420" s="25"/>
      <c r="AU420" s="25"/>
      <c r="AV420" s="25"/>
      <c r="AW420" s="25"/>
      <c r="AX420" s="25"/>
      <c r="AY420" s="25"/>
      <c r="AZ420" s="25"/>
      <c r="BA420" s="25"/>
      <c r="BB420" s="25"/>
      <c r="BC420" s="25"/>
      <c r="BD420" s="25"/>
      <c r="BE420" s="25"/>
      <c r="BF420" s="25"/>
      <c r="BG420" s="25"/>
      <c r="BH420" s="25"/>
      <c r="BI420" s="25"/>
      <c r="BJ420" s="25"/>
      <c r="BK420" s="25"/>
      <c r="BL420" s="25"/>
      <c r="BM420" s="21">
        <f t="shared" si="427"/>
        <v>0</v>
      </c>
      <c r="BP420" s="18">
        <v>2034</v>
      </c>
      <c r="BQ420" s="14" t="e">
        <f t="shared" si="465"/>
        <v>#DIV/0!</v>
      </c>
      <c r="BR420" s="14" t="e">
        <f t="shared" si="465"/>
        <v>#DIV/0!</v>
      </c>
      <c r="BS420" s="14" t="e">
        <f t="shared" si="465"/>
        <v>#DIV/0!</v>
      </c>
      <c r="BT420" s="14" t="e">
        <f t="shared" si="465"/>
        <v>#DIV/0!</v>
      </c>
      <c r="BU420" s="14" t="e">
        <f t="shared" si="465"/>
        <v>#DIV/0!</v>
      </c>
      <c r="BV420" s="14" t="e">
        <f t="shared" si="465"/>
        <v>#DIV/0!</v>
      </c>
      <c r="BW420" s="14" t="e">
        <f t="shared" si="465"/>
        <v>#DIV/0!</v>
      </c>
      <c r="BX420" s="14" t="e">
        <f t="shared" si="465"/>
        <v>#DIV/0!</v>
      </c>
      <c r="BY420" s="14" t="e">
        <f t="shared" si="465"/>
        <v>#DIV/0!</v>
      </c>
      <c r="BZ420" s="14" t="e">
        <f t="shared" si="465"/>
        <v>#DIV/0!</v>
      </c>
      <c r="CA420" s="14" t="e">
        <f t="shared" si="465"/>
        <v>#DIV/0!</v>
      </c>
      <c r="CB420" s="14" t="e">
        <f t="shared" si="465"/>
        <v>#DIV/0!</v>
      </c>
      <c r="CC420" s="14" t="e">
        <f t="shared" si="465"/>
        <v>#DIV/0!</v>
      </c>
      <c r="CD420" s="14" t="e">
        <f t="shared" si="465"/>
        <v>#DIV/0!</v>
      </c>
      <c r="CE420" s="14" t="e">
        <f t="shared" si="465"/>
        <v>#DIV/0!</v>
      </c>
      <c r="CF420" s="14" t="e">
        <f t="shared" si="465"/>
        <v>#DIV/0!</v>
      </c>
      <c r="CG420" s="14" t="e">
        <f t="shared" si="444"/>
        <v>#DIV/0!</v>
      </c>
      <c r="CH420" s="14" t="e">
        <f t="shared" si="444"/>
        <v>#DIV/0!</v>
      </c>
      <c r="CI420" s="14" t="e">
        <f t="shared" si="444"/>
        <v>#DIV/0!</v>
      </c>
      <c r="CJ420" s="14" t="e">
        <f t="shared" si="444"/>
        <v>#DIV/0!</v>
      </c>
      <c r="CK420" s="14" t="e">
        <f t="shared" si="444"/>
        <v>#DIV/0!</v>
      </c>
      <c r="CL420" s="14" t="e">
        <f t="shared" si="444"/>
        <v>#DIV/0!</v>
      </c>
      <c r="CM420" s="14" t="e">
        <f t="shared" si="444"/>
        <v>#DIV/0!</v>
      </c>
      <c r="CN420" s="14" t="e">
        <f t="shared" si="444"/>
        <v>#DIV/0!</v>
      </c>
      <c r="CO420" s="14" t="e">
        <f t="shared" si="444"/>
        <v>#DIV/0!</v>
      </c>
      <c r="CP420" s="14" t="e">
        <f t="shared" si="444"/>
        <v>#DIV/0!</v>
      </c>
      <c r="CQ420" s="14" t="e">
        <f t="shared" si="444"/>
        <v>#DIV/0!</v>
      </c>
      <c r="CR420" s="14" t="e">
        <f t="shared" si="444"/>
        <v>#DIV/0!</v>
      </c>
      <c r="CS420" s="14" t="e">
        <f t="shared" si="444"/>
        <v>#DIV/0!</v>
      </c>
      <c r="CT420" s="14" t="e">
        <f t="shared" si="444"/>
        <v>#DIV/0!</v>
      </c>
      <c r="CU420" s="14" t="e">
        <f t="shared" si="444"/>
        <v>#DIV/0!</v>
      </c>
      <c r="CV420" s="14" t="e">
        <f t="shared" si="444"/>
        <v>#DIV/0!</v>
      </c>
      <c r="CW420" s="14" t="e">
        <f t="shared" si="459"/>
        <v>#DIV/0!</v>
      </c>
      <c r="CX420" s="14" t="e">
        <f t="shared" si="448"/>
        <v>#DIV/0!</v>
      </c>
      <c r="CY420" s="14" t="e">
        <f t="shared" si="448"/>
        <v>#DIV/0!</v>
      </c>
      <c r="CZ420" s="14" t="e">
        <f t="shared" si="448"/>
        <v>#DIV/0!</v>
      </c>
      <c r="DA420" s="14" t="e">
        <f t="shared" si="448"/>
        <v>#DIV/0!</v>
      </c>
      <c r="DB420" s="14" t="e">
        <f t="shared" si="448"/>
        <v>#DIV/0!</v>
      </c>
      <c r="DC420" s="14" t="e">
        <f t="shared" si="448"/>
        <v>#DIV/0!</v>
      </c>
      <c r="DD420" s="14" t="e">
        <f t="shared" si="448"/>
        <v>#DIV/0!</v>
      </c>
      <c r="DE420" s="14" t="e">
        <f t="shared" si="448"/>
        <v>#DIV/0!</v>
      </c>
      <c r="DF420" s="14" t="e">
        <f t="shared" si="448"/>
        <v>#DIV/0!</v>
      </c>
      <c r="DG420" s="14" t="e">
        <f t="shared" si="448"/>
        <v>#DIV/0!</v>
      </c>
      <c r="DH420" s="14" t="e">
        <f t="shared" si="448"/>
        <v>#DIV/0!</v>
      </c>
      <c r="DI420" s="14" t="e">
        <f t="shared" si="448"/>
        <v>#DIV/0!</v>
      </c>
      <c r="DJ420" s="14" t="e">
        <f t="shared" si="448"/>
        <v>#DIV/0!</v>
      </c>
      <c r="DK420" s="14" t="e">
        <f t="shared" si="448"/>
        <v>#DIV/0!</v>
      </c>
      <c r="DL420" s="14" t="e">
        <f t="shared" si="448"/>
        <v>#DIV/0!</v>
      </c>
      <c r="DM420" s="14" t="e">
        <f t="shared" si="448"/>
        <v>#DIV/0!</v>
      </c>
      <c r="DN420" s="14" t="e">
        <f t="shared" si="468"/>
        <v>#DIV/0!</v>
      </c>
      <c r="DO420" s="14" t="e">
        <f t="shared" si="468"/>
        <v>#DIV/0!</v>
      </c>
      <c r="DP420" s="14" t="e">
        <f t="shared" si="468"/>
        <v>#DIV/0!</v>
      </c>
      <c r="DQ420" s="14" t="e">
        <f t="shared" si="466"/>
        <v>#DIV/0!</v>
      </c>
      <c r="DR420" s="14" t="e">
        <f t="shared" si="466"/>
        <v>#DIV/0!</v>
      </c>
      <c r="DS420" s="14" t="e">
        <f t="shared" si="446"/>
        <v>#DIV/0!</v>
      </c>
      <c r="DT420" s="14" t="e">
        <f t="shared" si="425"/>
        <v>#DIV/0!</v>
      </c>
      <c r="DU420" s="14" t="e">
        <f t="shared" si="425"/>
        <v>#DIV/0!</v>
      </c>
      <c r="DV420" s="14" t="e">
        <f t="shared" si="425"/>
        <v>#DIV/0!</v>
      </c>
      <c r="DW420" s="14" t="e">
        <f t="shared" si="425"/>
        <v>#DIV/0!</v>
      </c>
      <c r="DX420" s="14" t="e">
        <f t="shared" si="425"/>
        <v>#DIV/0!</v>
      </c>
      <c r="DY420" s="14" t="e">
        <f t="shared" si="425"/>
        <v>#DIV/0!</v>
      </c>
      <c r="DZ420" s="14" t="e">
        <f t="shared" si="429"/>
        <v>#DIV/0!</v>
      </c>
    </row>
    <row r="421" spans="3:130">
      <c r="C421" s="18">
        <v>2035</v>
      </c>
      <c r="D421" s="25"/>
      <c r="E421" s="25"/>
      <c r="F421" s="25"/>
      <c r="G421" s="25"/>
      <c r="H421" s="25"/>
      <c r="I421" s="25"/>
      <c r="J421" s="25"/>
      <c r="K421" s="25"/>
      <c r="L421" s="25"/>
      <c r="M421" s="25"/>
      <c r="N421" s="25"/>
      <c r="O421" s="25"/>
      <c r="P421" s="25"/>
      <c r="Q421" s="25"/>
      <c r="R421" s="25"/>
      <c r="S421" s="25">
        <f t="shared" si="449"/>
        <v>0</v>
      </c>
      <c r="T421" s="25">
        <f t="shared" si="450"/>
        <v>0</v>
      </c>
      <c r="U421" s="25">
        <f t="shared" si="451"/>
        <v>0</v>
      </c>
      <c r="V421" s="25">
        <f t="shared" si="452"/>
        <v>0</v>
      </c>
      <c r="W421" s="25">
        <f t="shared" si="453"/>
        <v>0</v>
      </c>
      <c r="X421" s="25">
        <f t="shared" si="454"/>
        <v>0</v>
      </c>
      <c r="Y421" s="25">
        <f t="shared" si="455"/>
        <v>0</v>
      </c>
      <c r="Z421" s="25">
        <f t="shared" si="456"/>
        <v>0</v>
      </c>
      <c r="AA421" s="25">
        <f t="shared" si="457"/>
        <v>0</v>
      </c>
      <c r="AB421" s="25">
        <f t="shared" si="458"/>
        <v>0</v>
      </c>
      <c r="AC421" s="25">
        <f t="shared" si="460"/>
        <v>0</v>
      </c>
      <c r="AD421" s="25">
        <f t="shared" si="461"/>
        <v>0</v>
      </c>
      <c r="AE421" s="25">
        <f t="shared" si="462"/>
        <v>0</v>
      </c>
      <c r="AF421" s="25">
        <f t="shared" si="463"/>
        <v>0</v>
      </c>
      <c r="AG421" s="25">
        <f t="shared" si="464"/>
        <v>0</v>
      </c>
      <c r="AH421" s="25">
        <f t="shared" si="467"/>
        <v>0</v>
      </c>
      <c r="AI421" s="25">
        <f t="shared" si="469"/>
        <v>0</v>
      </c>
      <c r="AJ421" s="25">
        <f t="shared" si="470"/>
        <v>0</v>
      </c>
      <c r="AK421" s="25">
        <f t="shared" ref="AK421:AK439" si="471">VLOOKUP($C$99,$D$3:$K$63,$A$73,0)*(B388-B387)</f>
        <v>0</v>
      </c>
      <c r="AL421" s="25">
        <f>VLOOKUP($C$100,$D$3:$K$63,$A$73,0)*(B387-B386)</f>
        <v>0</v>
      </c>
      <c r="AM421" s="25">
        <f>VLOOKUP($C$101,$D$3:$K$63,$A$73,0)*B386</f>
        <v>0</v>
      </c>
      <c r="AN421" s="25"/>
      <c r="AO421" s="25"/>
      <c r="AP421" s="25"/>
      <c r="AQ421" s="25"/>
      <c r="AR421" s="25"/>
      <c r="AS421" s="25"/>
      <c r="AT421" s="25"/>
      <c r="AU421" s="25"/>
      <c r="AV421" s="25"/>
      <c r="AW421" s="25"/>
      <c r="AX421" s="25"/>
      <c r="AY421" s="25"/>
      <c r="AZ421" s="25"/>
      <c r="BA421" s="25"/>
      <c r="BB421" s="25"/>
      <c r="BC421" s="25"/>
      <c r="BD421" s="25"/>
      <c r="BE421" s="25"/>
      <c r="BF421" s="25"/>
      <c r="BG421" s="25"/>
      <c r="BH421" s="25"/>
      <c r="BI421" s="25"/>
      <c r="BJ421" s="25"/>
      <c r="BK421" s="25"/>
      <c r="BL421" s="25"/>
      <c r="BM421" s="21">
        <f t="shared" si="427"/>
        <v>0</v>
      </c>
      <c r="BP421" s="18">
        <v>2035</v>
      </c>
      <c r="BQ421" s="14" t="e">
        <f t="shared" si="465"/>
        <v>#DIV/0!</v>
      </c>
      <c r="BR421" s="14" t="e">
        <f t="shared" si="465"/>
        <v>#DIV/0!</v>
      </c>
      <c r="BS421" s="14" t="e">
        <f t="shared" si="465"/>
        <v>#DIV/0!</v>
      </c>
      <c r="BT421" s="14" t="e">
        <f t="shared" si="465"/>
        <v>#DIV/0!</v>
      </c>
      <c r="BU421" s="14" t="e">
        <f t="shared" si="465"/>
        <v>#DIV/0!</v>
      </c>
      <c r="BV421" s="14" t="e">
        <f t="shared" si="465"/>
        <v>#DIV/0!</v>
      </c>
      <c r="BW421" s="14" t="e">
        <f t="shared" si="465"/>
        <v>#DIV/0!</v>
      </c>
      <c r="BX421" s="14" t="e">
        <f t="shared" si="465"/>
        <v>#DIV/0!</v>
      </c>
      <c r="BY421" s="14" t="e">
        <f t="shared" si="465"/>
        <v>#DIV/0!</v>
      </c>
      <c r="BZ421" s="14" t="e">
        <f t="shared" si="465"/>
        <v>#DIV/0!</v>
      </c>
      <c r="CA421" s="14" t="e">
        <f t="shared" si="465"/>
        <v>#DIV/0!</v>
      </c>
      <c r="CB421" s="14" t="e">
        <f t="shared" si="465"/>
        <v>#DIV/0!</v>
      </c>
      <c r="CC421" s="14" t="e">
        <f t="shared" si="465"/>
        <v>#DIV/0!</v>
      </c>
      <c r="CD421" s="14" t="e">
        <f t="shared" si="465"/>
        <v>#DIV/0!</v>
      </c>
      <c r="CE421" s="14" t="e">
        <f t="shared" si="465"/>
        <v>#DIV/0!</v>
      </c>
      <c r="CF421" s="14" t="e">
        <f t="shared" si="465"/>
        <v>#DIV/0!</v>
      </c>
      <c r="CG421" s="14" t="e">
        <f t="shared" si="444"/>
        <v>#DIV/0!</v>
      </c>
      <c r="CH421" s="14" t="e">
        <f t="shared" si="444"/>
        <v>#DIV/0!</v>
      </c>
      <c r="CI421" s="14" t="e">
        <f t="shared" si="444"/>
        <v>#DIV/0!</v>
      </c>
      <c r="CJ421" s="14" t="e">
        <f t="shared" si="444"/>
        <v>#DIV/0!</v>
      </c>
      <c r="CK421" s="14" t="e">
        <f t="shared" si="444"/>
        <v>#DIV/0!</v>
      </c>
      <c r="CL421" s="14" t="e">
        <f t="shared" si="444"/>
        <v>#DIV/0!</v>
      </c>
      <c r="CM421" s="14" t="e">
        <f t="shared" si="444"/>
        <v>#DIV/0!</v>
      </c>
      <c r="CN421" s="14" t="e">
        <f t="shared" si="444"/>
        <v>#DIV/0!</v>
      </c>
      <c r="CO421" s="14" t="e">
        <f t="shared" si="444"/>
        <v>#DIV/0!</v>
      </c>
      <c r="CP421" s="14" t="e">
        <f t="shared" si="444"/>
        <v>#DIV/0!</v>
      </c>
      <c r="CQ421" s="14" t="e">
        <f t="shared" si="444"/>
        <v>#DIV/0!</v>
      </c>
      <c r="CR421" s="14" t="e">
        <f t="shared" si="444"/>
        <v>#DIV/0!</v>
      </c>
      <c r="CS421" s="14" t="e">
        <f t="shared" si="444"/>
        <v>#DIV/0!</v>
      </c>
      <c r="CT421" s="14" t="e">
        <f t="shared" si="444"/>
        <v>#DIV/0!</v>
      </c>
      <c r="CU421" s="14" t="e">
        <f t="shared" si="444"/>
        <v>#DIV/0!</v>
      </c>
      <c r="CV421" s="14" t="e">
        <f t="shared" si="444"/>
        <v>#DIV/0!</v>
      </c>
      <c r="CW421" s="14" t="e">
        <f t="shared" si="459"/>
        <v>#DIV/0!</v>
      </c>
      <c r="CX421" s="14" t="e">
        <f t="shared" si="448"/>
        <v>#DIV/0!</v>
      </c>
      <c r="CY421" s="14" t="e">
        <f t="shared" si="448"/>
        <v>#DIV/0!</v>
      </c>
      <c r="CZ421" s="14" t="e">
        <f t="shared" si="448"/>
        <v>#DIV/0!</v>
      </c>
      <c r="DA421" s="14" t="e">
        <f t="shared" si="448"/>
        <v>#DIV/0!</v>
      </c>
      <c r="DB421" s="14" t="e">
        <f t="shared" si="448"/>
        <v>#DIV/0!</v>
      </c>
      <c r="DC421" s="14" t="e">
        <f t="shared" si="448"/>
        <v>#DIV/0!</v>
      </c>
      <c r="DD421" s="14" t="e">
        <f t="shared" si="448"/>
        <v>#DIV/0!</v>
      </c>
      <c r="DE421" s="14" t="e">
        <f t="shared" si="448"/>
        <v>#DIV/0!</v>
      </c>
      <c r="DF421" s="14" t="e">
        <f t="shared" si="448"/>
        <v>#DIV/0!</v>
      </c>
      <c r="DG421" s="14" t="e">
        <f t="shared" si="448"/>
        <v>#DIV/0!</v>
      </c>
      <c r="DH421" s="14" t="e">
        <f t="shared" si="448"/>
        <v>#DIV/0!</v>
      </c>
      <c r="DI421" s="14" t="e">
        <f t="shared" si="448"/>
        <v>#DIV/0!</v>
      </c>
      <c r="DJ421" s="14" t="e">
        <f t="shared" si="448"/>
        <v>#DIV/0!</v>
      </c>
      <c r="DK421" s="14" t="e">
        <f t="shared" si="448"/>
        <v>#DIV/0!</v>
      </c>
      <c r="DL421" s="14" t="e">
        <f t="shared" si="448"/>
        <v>#DIV/0!</v>
      </c>
      <c r="DM421" s="14" t="e">
        <f t="shared" si="448"/>
        <v>#DIV/0!</v>
      </c>
      <c r="DN421" s="14" t="e">
        <f t="shared" si="468"/>
        <v>#DIV/0!</v>
      </c>
      <c r="DO421" s="14" t="e">
        <f t="shared" si="468"/>
        <v>#DIV/0!</v>
      </c>
      <c r="DP421" s="14" t="e">
        <f t="shared" si="468"/>
        <v>#DIV/0!</v>
      </c>
      <c r="DQ421" s="14" t="e">
        <f t="shared" si="466"/>
        <v>#DIV/0!</v>
      </c>
      <c r="DR421" s="14" t="e">
        <f t="shared" si="466"/>
        <v>#DIV/0!</v>
      </c>
      <c r="DS421" s="14" t="e">
        <f t="shared" si="446"/>
        <v>#DIV/0!</v>
      </c>
      <c r="DT421" s="14" t="e">
        <f t="shared" si="425"/>
        <v>#DIV/0!</v>
      </c>
      <c r="DU421" s="14" t="e">
        <f t="shared" si="425"/>
        <v>#DIV/0!</v>
      </c>
      <c r="DV421" s="14" t="e">
        <f t="shared" si="425"/>
        <v>#DIV/0!</v>
      </c>
      <c r="DW421" s="14" t="e">
        <f t="shared" si="425"/>
        <v>#DIV/0!</v>
      </c>
      <c r="DX421" s="14" t="e">
        <f t="shared" si="425"/>
        <v>#DIV/0!</v>
      </c>
      <c r="DY421" s="14" t="e">
        <f t="shared" si="425"/>
        <v>#DIV/0!</v>
      </c>
      <c r="DZ421" s="14" t="e">
        <f t="shared" si="429"/>
        <v>#DIV/0!</v>
      </c>
    </row>
    <row r="422" spans="3:130">
      <c r="C422" s="18">
        <v>2036</v>
      </c>
      <c r="D422" s="25"/>
      <c r="E422" s="25"/>
      <c r="F422" s="25"/>
      <c r="G422" s="25"/>
      <c r="H422" s="25"/>
      <c r="I422" s="25"/>
      <c r="J422" s="25"/>
      <c r="K422" s="25"/>
      <c r="L422" s="25"/>
      <c r="M422" s="25"/>
      <c r="N422" s="25"/>
      <c r="O422" s="25"/>
      <c r="P422" s="25"/>
      <c r="Q422" s="25"/>
      <c r="R422" s="25"/>
      <c r="S422" s="25"/>
      <c r="T422" s="25">
        <f t="shared" si="450"/>
        <v>0</v>
      </c>
      <c r="U422" s="25">
        <f t="shared" si="451"/>
        <v>0</v>
      </c>
      <c r="V422" s="25">
        <f t="shared" si="452"/>
        <v>0</v>
      </c>
      <c r="W422" s="25">
        <f t="shared" si="453"/>
        <v>0</v>
      </c>
      <c r="X422" s="25">
        <f t="shared" si="454"/>
        <v>0</v>
      </c>
      <c r="Y422" s="25">
        <f t="shared" si="455"/>
        <v>0</v>
      </c>
      <c r="Z422" s="25">
        <f t="shared" si="456"/>
        <v>0</v>
      </c>
      <c r="AA422" s="25">
        <f t="shared" si="457"/>
        <v>0</v>
      </c>
      <c r="AB422" s="25">
        <f t="shared" si="458"/>
        <v>0</v>
      </c>
      <c r="AC422" s="25">
        <f t="shared" si="460"/>
        <v>0</v>
      </c>
      <c r="AD422" s="25">
        <f t="shared" si="461"/>
        <v>0</v>
      </c>
      <c r="AE422" s="25">
        <f t="shared" si="462"/>
        <v>0</v>
      </c>
      <c r="AF422" s="25">
        <f t="shared" si="463"/>
        <v>0</v>
      </c>
      <c r="AG422" s="25">
        <f t="shared" si="464"/>
        <v>0</v>
      </c>
      <c r="AH422" s="25">
        <f t="shared" si="467"/>
        <v>0</v>
      </c>
      <c r="AI422" s="25">
        <f t="shared" si="469"/>
        <v>0</v>
      </c>
      <c r="AJ422" s="25">
        <f t="shared" si="470"/>
        <v>0</v>
      </c>
      <c r="AK422" s="25">
        <f t="shared" si="471"/>
        <v>0</v>
      </c>
      <c r="AL422" s="25">
        <f t="shared" ref="AL422:AL440" si="472">VLOOKUP($C$100,$D$3:$K$63,$A$73,0)*(B388-B387)</f>
        <v>0</v>
      </c>
      <c r="AM422" s="25">
        <f>VLOOKUP($C$101,$D$3:$K$63,$A$73,0)*(B387-B386)</f>
        <v>0</v>
      </c>
      <c r="AN422" s="25">
        <f>VLOOKUP($C$102,$D$3:$K$63,$A$73,0)*B386</f>
        <v>0</v>
      </c>
      <c r="AO422" s="25"/>
      <c r="AP422" s="25"/>
      <c r="AQ422" s="25"/>
      <c r="AR422" s="25"/>
      <c r="AS422" s="25"/>
      <c r="AT422" s="25"/>
      <c r="AU422" s="25"/>
      <c r="AV422" s="25"/>
      <c r="AW422" s="25"/>
      <c r="AX422" s="25"/>
      <c r="AY422" s="25"/>
      <c r="AZ422" s="25"/>
      <c r="BA422" s="25"/>
      <c r="BB422" s="25"/>
      <c r="BC422" s="25"/>
      <c r="BD422" s="25"/>
      <c r="BE422" s="25"/>
      <c r="BF422" s="25"/>
      <c r="BG422" s="25"/>
      <c r="BH422" s="25"/>
      <c r="BI422" s="25"/>
      <c r="BJ422" s="25"/>
      <c r="BK422" s="25"/>
      <c r="BL422" s="25"/>
      <c r="BM422" s="21">
        <f t="shared" si="427"/>
        <v>0</v>
      </c>
      <c r="BP422" s="18">
        <v>2036</v>
      </c>
      <c r="BQ422" s="14" t="e">
        <f t="shared" si="465"/>
        <v>#DIV/0!</v>
      </c>
      <c r="BR422" s="14" t="e">
        <f t="shared" si="465"/>
        <v>#DIV/0!</v>
      </c>
      <c r="BS422" s="14" t="e">
        <f t="shared" si="465"/>
        <v>#DIV/0!</v>
      </c>
      <c r="BT422" s="14" t="e">
        <f t="shared" si="465"/>
        <v>#DIV/0!</v>
      </c>
      <c r="BU422" s="14" t="e">
        <f t="shared" si="465"/>
        <v>#DIV/0!</v>
      </c>
      <c r="BV422" s="14" t="e">
        <f t="shared" si="465"/>
        <v>#DIV/0!</v>
      </c>
      <c r="BW422" s="14" t="e">
        <f t="shared" si="465"/>
        <v>#DIV/0!</v>
      </c>
      <c r="BX422" s="14" t="e">
        <f t="shared" si="465"/>
        <v>#DIV/0!</v>
      </c>
      <c r="BY422" s="14" t="e">
        <f t="shared" si="465"/>
        <v>#DIV/0!</v>
      </c>
      <c r="BZ422" s="14" t="e">
        <f t="shared" si="465"/>
        <v>#DIV/0!</v>
      </c>
      <c r="CA422" s="14" t="e">
        <f t="shared" si="465"/>
        <v>#DIV/0!</v>
      </c>
      <c r="CB422" s="14" t="e">
        <f t="shared" si="465"/>
        <v>#DIV/0!</v>
      </c>
      <c r="CC422" s="14" t="e">
        <f t="shared" si="465"/>
        <v>#DIV/0!</v>
      </c>
      <c r="CD422" s="14" t="e">
        <f t="shared" si="465"/>
        <v>#DIV/0!</v>
      </c>
      <c r="CE422" s="14" t="e">
        <f t="shared" si="465"/>
        <v>#DIV/0!</v>
      </c>
      <c r="CF422" s="14" t="e">
        <f t="shared" si="465"/>
        <v>#DIV/0!</v>
      </c>
      <c r="CG422" s="14" t="e">
        <f t="shared" si="444"/>
        <v>#DIV/0!</v>
      </c>
      <c r="CH422" s="14" t="e">
        <f t="shared" si="444"/>
        <v>#DIV/0!</v>
      </c>
      <c r="CI422" s="14" t="e">
        <f t="shared" si="444"/>
        <v>#DIV/0!</v>
      </c>
      <c r="CJ422" s="14" t="e">
        <f t="shared" si="444"/>
        <v>#DIV/0!</v>
      </c>
      <c r="CK422" s="14" t="e">
        <f t="shared" si="444"/>
        <v>#DIV/0!</v>
      </c>
      <c r="CL422" s="14" t="e">
        <f t="shared" si="444"/>
        <v>#DIV/0!</v>
      </c>
      <c r="CM422" s="14" t="e">
        <f t="shared" si="444"/>
        <v>#DIV/0!</v>
      </c>
      <c r="CN422" s="14" t="e">
        <f t="shared" si="444"/>
        <v>#DIV/0!</v>
      </c>
      <c r="CO422" s="14" t="e">
        <f t="shared" si="444"/>
        <v>#DIV/0!</v>
      </c>
      <c r="CP422" s="14" t="e">
        <f t="shared" si="444"/>
        <v>#DIV/0!</v>
      </c>
      <c r="CQ422" s="14" t="e">
        <f t="shared" si="444"/>
        <v>#DIV/0!</v>
      </c>
      <c r="CR422" s="14" t="e">
        <f t="shared" si="444"/>
        <v>#DIV/0!</v>
      </c>
      <c r="CS422" s="14" t="e">
        <f t="shared" si="444"/>
        <v>#DIV/0!</v>
      </c>
      <c r="CT422" s="14" t="e">
        <f t="shared" si="444"/>
        <v>#DIV/0!</v>
      </c>
      <c r="CU422" s="14" t="e">
        <f t="shared" si="444"/>
        <v>#DIV/0!</v>
      </c>
      <c r="CV422" s="14" t="e">
        <f t="shared" si="444"/>
        <v>#DIV/0!</v>
      </c>
      <c r="CW422" s="14" t="e">
        <f t="shared" si="459"/>
        <v>#DIV/0!</v>
      </c>
      <c r="CX422" s="14" t="e">
        <f t="shared" si="448"/>
        <v>#DIV/0!</v>
      </c>
      <c r="CY422" s="14" t="e">
        <f t="shared" si="448"/>
        <v>#DIV/0!</v>
      </c>
      <c r="CZ422" s="14" t="e">
        <f t="shared" si="448"/>
        <v>#DIV/0!</v>
      </c>
      <c r="DA422" s="14" t="e">
        <f t="shared" si="448"/>
        <v>#DIV/0!</v>
      </c>
      <c r="DB422" s="14" t="e">
        <f t="shared" si="448"/>
        <v>#DIV/0!</v>
      </c>
      <c r="DC422" s="14" t="e">
        <f t="shared" si="448"/>
        <v>#DIV/0!</v>
      </c>
      <c r="DD422" s="14" t="e">
        <f t="shared" si="448"/>
        <v>#DIV/0!</v>
      </c>
      <c r="DE422" s="14" t="e">
        <f t="shared" si="448"/>
        <v>#DIV/0!</v>
      </c>
      <c r="DF422" s="14" t="e">
        <f t="shared" si="448"/>
        <v>#DIV/0!</v>
      </c>
      <c r="DG422" s="14" t="e">
        <f t="shared" si="448"/>
        <v>#DIV/0!</v>
      </c>
      <c r="DH422" s="14" t="e">
        <f t="shared" si="448"/>
        <v>#DIV/0!</v>
      </c>
      <c r="DI422" s="14" t="e">
        <f t="shared" si="448"/>
        <v>#DIV/0!</v>
      </c>
      <c r="DJ422" s="14" t="e">
        <f t="shared" si="448"/>
        <v>#DIV/0!</v>
      </c>
      <c r="DK422" s="14" t="e">
        <f t="shared" si="448"/>
        <v>#DIV/0!</v>
      </c>
      <c r="DL422" s="14" t="e">
        <f t="shared" si="448"/>
        <v>#DIV/0!</v>
      </c>
      <c r="DM422" s="14" t="e">
        <f t="shared" si="448"/>
        <v>#DIV/0!</v>
      </c>
      <c r="DN422" s="14" t="e">
        <f t="shared" si="468"/>
        <v>#DIV/0!</v>
      </c>
      <c r="DO422" s="14" t="e">
        <f t="shared" si="468"/>
        <v>#DIV/0!</v>
      </c>
      <c r="DP422" s="14" t="e">
        <f t="shared" si="468"/>
        <v>#DIV/0!</v>
      </c>
      <c r="DQ422" s="14" t="e">
        <f t="shared" si="466"/>
        <v>#DIV/0!</v>
      </c>
      <c r="DR422" s="14" t="e">
        <f t="shared" si="466"/>
        <v>#DIV/0!</v>
      </c>
      <c r="DS422" s="14" t="e">
        <f t="shared" si="446"/>
        <v>#DIV/0!</v>
      </c>
      <c r="DT422" s="14" t="e">
        <f t="shared" si="425"/>
        <v>#DIV/0!</v>
      </c>
      <c r="DU422" s="14" t="e">
        <f t="shared" si="425"/>
        <v>#DIV/0!</v>
      </c>
      <c r="DV422" s="14" t="e">
        <f t="shared" si="425"/>
        <v>#DIV/0!</v>
      </c>
      <c r="DW422" s="14" t="e">
        <f t="shared" si="425"/>
        <v>#DIV/0!</v>
      </c>
      <c r="DX422" s="14" t="e">
        <f t="shared" si="425"/>
        <v>#DIV/0!</v>
      </c>
      <c r="DY422" s="14" t="e">
        <f t="shared" si="425"/>
        <v>#DIV/0!</v>
      </c>
      <c r="DZ422" s="14" t="e">
        <f t="shared" si="429"/>
        <v>#DIV/0!</v>
      </c>
    </row>
    <row r="423" spans="3:130">
      <c r="C423" s="18">
        <v>2037</v>
      </c>
      <c r="D423" s="25"/>
      <c r="E423" s="25"/>
      <c r="F423" s="25"/>
      <c r="G423" s="25"/>
      <c r="H423" s="25"/>
      <c r="I423" s="25"/>
      <c r="J423" s="25"/>
      <c r="K423" s="25"/>
      <c r="L423" s="25"/>
      <c r="M423" s="25"/>
      <c r="N423" s="25"/>
      <c r="O423" s="25"/>
      <c r="P423" s="25"/>
      <c r="Q423" s="25"/>
      <c r="R423" s="25"/>
      <c r="S423" s="25"/>
      <c r="T423" s="25"/>
      <c r="U423" s="25">
        <f t="shared" si="451"/>
        <v>0</v>
      </c>
      <c r="V423" s="25">
        <f t="shared" si="452"/>
        <v>0</v>
      </c>
      <c r="W423" s="25">
        <f t="shared" si="453"/>
        <v>0</v>
      </c>
      <c r="X423" s="25">
        <f t="shared" si="454"/>
        <v>0</v>
      </c>
      <c r="Y423" s="25">
        <f t="shared" si="455"/>
        <v>0</v>
      </c>
      <c r="Z423" s="25">
        <f t="shared" si="456"/>
        <v>0</v>
      </c>
      <c r="AA423" s="25">
        <f t="shared" si="457"/>
        <v>0</v>
      </c>
      <c r="AB423" s="25">
        <f t="shared" si="458"/>
        <v>0</v>
      </c>
      <c r="AC423" s="25">
        <f t="shared" si="460"/>
        <v>0</v>
      </c>
      <c r="AD423" s="25">
        <f t="shared" si="461"/>
        <v>0</v>
      </c>
      <c r="AE423" s="25">
        <f t="shared" si="462"/>
        <v>0</v>
      </c>
      <c r="AF423" s="25">
        <f t="shared" si="463"/>
        <v>0</v>
      </c>
      <c r="AG423" s="25">
        <f t="shared" si="464"/>
        <v>0</v>
      </c>
      <c r="AH423" s="25">
        <f t="shared" si="467"/>
        <v>0</v>
      </c>
      <c r="AI423" s="25">
        <f t="shared" si="469"/>
        <v>0</v>
      </c>
      <c r="AJ423" s="25">
        <f t="shared" si="470"/>
        <v>0</v>
      </c>
      <c r="AK423" s="25">
        <f t="shared" si="471"/>
        <v>0</v>
      </c>
      <c r="AL423" s="25">
        <f t="shared" si="472"/>
        <v>0</v>
      </c>
      <c r="AM423" s="25">
        <f t="shared" ref="AM423:AM441" si="473">VLOOKUP($C$101,$D$3:$K$63,$A$73,0)*(B388-B387)</f>
        <v>0</v>
      </c>
      <c r="AN423" s="25">
        <f>VLOOKUP($C$102,$D$3:$K$63,$A$73,0)*(B387-B386)</f>
        <v>0</v>
      </c>
      <c r="AO423" s="25">
        <f>VLOOKUP($C$103,$D$3:$K$63,$A$73,0)*B386</f>
        <v>0</v>
      </c>
      <c r="AP423" s="25"/>
      <c r="AQ423" s="25"/>
      <c r="AR423" s="25"/>
      <c r="AS423" s="25"/>
      <c r="AT423" s="25"/>
      <c r="AU423" s="25"/>
      <c r="AV423" s="25"/>
      <c r="AW423" s="25"/>
      <c r="AX423" s="25"/>
      <c r="AY423" s="25"/>
      <c r="AZ423" s="25"/>
      <c r="BA423" s="25"/>
      <c r="BB423" s="25"/>
      <c r="BC423" s="25"/>
      <c r="BD423" s="25"/>
      <c r="BE423" s="25"/>
      <c r="BF423" s="25"/>
      <c r="BG423" s="25"/>
      <c r="BH423" s="25"/>
      <c r="BI423" s="25"/>
      <c r="BJ423" s="25"/>
      <c r="BK423" s="25"/>
      <c r="BL423" s="25"/>
      <c r="BM423" s="21">
        <f t="shared" si="427"/>
        <v>0</v>
      </c>
      <c r="BP423" s="18">
        <v>2037</v>
      </c>
      <c r="BQ423" s="14" t="e">
        <f t="shared" si="465"/>
        <v>#DIV/0!</v>
      </c>
      <c r="BR423" s="14" t="e">
        <f t="shared" si="465"/>
        <v>#DIV/0!</v>
      </c>
      <c r="BS423" s="14" t="e">
        <f t="shared" si="465"/>
        <v>#DIV/0!</v>
      </c>
      <c r="BT423" s="14" t="e">
        <f t="shared" si="465"/>
        <v>#DIV/0!</v>
      </c>
      <c r="BU423" s="14" t="e">
        <f t="shared" si="465"/>
        <v>#DIV/0!</v>
      </c>
      <c r="BV423" s="14" t="e">
        <f t="shared" si="465"/>
        <v>#DIV/0!</v>
      </c>
      <c r="BW423" s="14" t="e">
        <f t="shared" si="465"/>
        <v>#DIV/0!</v>
      </c>
      <c r="BX423" s="14" t="e">
        <f t="shared" si="465"/>
        <v>#DIV/0!</v>
      </c>
      <c r="BY423" s="14" t="e">
        <f t="shared" si="465"/>
        <v>#DIV/0!</v>
      </c>
      <c r="BZ423" s="14" t="e">
        <f t="shared" si="465"/>
        <v>#DIV/0!</v>
      </c>
      <c r="CA423" s="14" t="e">
        <f t="shared" si="465"/>
        <v>#DIV/0!</v>
      </c>
      <c r="CB423" s="14" t="e">
        <f t="shared" si="465"/>
        <v>#DIV/0!</v>
      </c>
      <c r="CC423" s="14" t="e">
        <f t="shared" si="465"/>
        <v>#DIV/0!</v>
      </c>
      <c r="CD423" s="14" t="e">
        <f t="shared" si="465"/>
        <v>#DIV/0!</v>
      </c>
      <c r="CE423" s="14" t="e">
        <f t="shared" si="465"/>
        <v>#DIV/0!</v>
      </c>
      <c r="CF423" s="14" t="e">
        <f t="shared" si="465"/>
        <v>#DIV/0!</v>
      </c>
      <c r="CG423" s="14" t="e">
        <f t="shared" si="444"/>
        <v>#DIV/0!</v>
      </c>
      <c r="CH423" s="14" t="e">
        <f t="shared" si="444"/>
        <v>#DIV/0!</v>
      </c>
      <c r="CI423" s="14" t="e">
        <f t="shared" si="444"/>
        <v>#DIV/0!</v>
      </c>
      <c r="CJ423" s="14" t="e">
        <f t="shared" si="444"/>
        <v>#DIV/0!</v>
      </c>
      <c r="CK423" s="14" t="e">
        <f t="shared" si="444"/>
        <v>#DIV/0!</v>
      </c>
      <c r="CL423" s="14" t="e">
        <f t="shared" si="444"/>
        <v>#DIV/0!</v>
      </c>
      <c r="CM423" s="14" t="e">
        <f t="shared" si="444"/>
        <v>#DIV/0!</v>
      </c>
      <c r="CN423" s="14" t="e">
        <f t="shared" si="444"/>
        <v>#DIV/0!</v>
      </c>
      <c r="CO423" s="14" t="e">
        <f t="shared" si="444"/>
        <v>#DIV/0!</v>
      </c>
      <c r="CP423" s="14" t="e">
        <f t="shared" si="444"/>
        <v>#DIV/0!</v>
      </c>
      <c r="CQ423" s="14" t="e">
        <f t="shared" si="444"/>
        <v>#DIV/0!</v>
      </c>
      <c r="CR423" s="14" t="e">
        <f t="shared" si="444"/>
        <v>#DIV/0!</v>
      </c>
      <c r="CS423" s="14" t="e">
        <f t="shared" si="444"/>
        <v>#DIV/0!</v>
      </c>
      <c r="CT423" s="14" t="e">
        <f t="shared" si="444"/>
        <v>#DIV/0!</v>
      </c>
      <c r="CU423" s="14" t="e">
        <f t="shared" si="444"/>
        <v>#DIV/0!</v>
      </c>
      <c r="CV423" s="14" t="e">
        <f t="shared" si="444"/>
        <v>#DIV/0!</v>
      </c>
      <c r="CW423" s="14" t="e">
        <f t="shared" si="459"/>
        <v>#DIV/0!</v>
      </c>
      <c r="CX423" s="14" t="e">
        <f t="shared" si="448"/>
        <v>#DIV/0!</v>
      </c>
      <c r="CY423" s="14" t="e">
        <f t="shared" si="448"/>
        <v>#DIV/0!</v>
      </c>
      <c r="CZ423" s="14" t="e">
        <f t="shared" si="448"/>
        <v>#DIV/0!</v>
      </c>
      <c r="DA423" s="14" t="e">
        <f t="shared" si="448"/>
        <v>#DIV/0!</v>
      </c>
      <c r="DB423" s="14" t="e">
        <f t="shared" si="448"/>
        <v>#DIV/0!</v>
      </c>
      <c r="DC423" s="14" t="e">
        <f t="shared" si="448"/>
        <v>#DIV/0!</v>
      </c>
      <c r="DD423" s="14" t="e">
        <f t="shared" si="448"/>
        <v>#DIV/0!</v>
      </c>
      <c r="DE423" s="14" t="e">
        <f t="shared" si="448"/>
        <v>#DIV/0!</v>
      </c>
      <c r="DF423" s="14" t="e">
        <f t="shared" si="448"/>
        <v>#DIV/0!</v>
      </c>
      <c r="DG423" s="14" t="e">
        <f t="shared" si="448"/>
        <v>#DIV/0!</v>
      </c>
      <c r="DH423" s="14" t="e">
        <f t="shared" si="448"/>
        <v>#DIV/0!</v>
      </c>
      <c r="DI423" s="14" t="e">
        <f t="shared" si="448"/>
        <v>#DIV/0!</v>
      </c>
      <c r="DJ423" s="14" t="e">
        <f t="shared" si="448"/>
        <v>#DIV/0!</v>
      </c>
      <c r="DK423" s="14" t="e">
        <f t="shared" si="448"/>
        <v>#DIV/0!</v>
      </c>
      <c r="DL423" s="14" t="e">
        <f t="shared" si="448"/>
        <v>#DIV/0!</v>
      </c>
      <c r="DM423" s="14" t="e">
        <f t="shared" si="448"/>
        <v>#DIV/0!</v>
      </c>
      <c r="DN423" s="14" t="e">
        <f t="shared" si="468"/>
        <v>#DIV/0!</v>
      </c>
      <c r="DO423" s="14" t="e">
        <f t="shared" si="468"/>
        <v>#DIV/0!</v>
      </c>
      <c r="DP423" s="14" t="e">
        <f t="shared" si="468"/>
        <v>#DIV/0!</v>
      </c>
      <c r="DQ423" s="14" t="e">
        <f t="shared" si="466"/>
        <v>#DIV/0!</v>
      </c>
      <c r="DR423" s="14" t="e">
        <f t="shared" si="466"/>
        <v>#DIV/0!</v>
      </c>
      <c r="DS423" s="14" t="e">
        <f t="shared" si="446"/>
        <v>#DIV/0!</v>
      </c>
      <c r="DT423" s="14" t="e">
        <f t="shared" si="425"/>
        <v>#DIV/0!</v>
      </c>
      <c r="DU423" s="14" t="e">
        <f t="shared" si="425"/>
        <v>#DIV/0!</v>
      </c>
      <c r="DV423" s="14" t="e">
        <f t="shared" si="425"/>
        <v>#DIV/0!</v>
      </c>
      <c r="DW423" s="14" t="e">
        <f t="shared" si="425"/>
        <v>#DIV/0!</v>
      </c>
      <c r="DX423" s="14" t="e">
        <f t="shared" si="425"/>
        <v>#DIV/0!</v>
      </c>
      <c r="DY423" s="14" t="e">
        <f t="shared" si="425"/>
        <v>#DIV/0!</v>
      </c>
      <c r="DZ423" s="14" t="e">
        <f t="shared" si="429"/>
        <v>#DIV/0!</v>
      </c>
    </row>
    <row r="424" spans="3:130">
      <c r="C424" s="18">
        <v>2038</v>
      </c>
      <c r="D424" s="25"/>
      <c r="E424" s="25"/>
      <c r="F424" s="25"/>
      <c r="G424" s="25"/>
      <c r="H424" s="25"/>
      <c r="I424" s="25"/>
      <c r="J424" s="25"/>
      <c r="K424" s="25"/>
      <c r="L424" s="25"/>
      <c r="M424" s="25"/>
      <c r="N424" s="25"/>
      <c r="O424" s="25"/>
      <c r="P424" s="25"/>
      <c r="Q424" s="25"/>
      <c r="R424" s="25"/>
      <c r="S424" s="25"/>
      <c r="T424" s="25"/>
      <c r="U424" s="25"/>
      <c r="V424" s="25">
        <f t="shared" si="452"/>
        <v>0</v>
      </c>
      <c r="W424" s="25">
        <f t="shared" si="453"/>
        <v>0</v>
      </c>
      <c r="X424" s="25">
        <f t="shared" si="454"/>
        <v>0</v>
      </c>
      <c r="Y424" s="25">
        <f t="shared" si="455"/>
        <v>0</v>
      </c>
      <c r="Z424" s="25">
        <f t="shared" si="456"/>
        <v>0</v>
      </c>
      <c r="AA424" s="25">
        <f t="shared" si="457"/>
        <v>0</v>
      </c>
      <c r="AB424" s="25">
        <f t="shared" si="458"/>
        <v>0</v>
      </c>
      <c r="AC424" s="25">
        <f t="shared" si="460"/>
        <v>0</v>
      </c>
      <c r="AD424" s="25">
        <f t="shared" si="461"/>
        <v>0</v>
      </c>
      <c r="AE424" s="25">
        <f t="shared" si="462"/>
        <v>0</v>
      </c>
      <c r="AF424" s="25">
        <f t="shared" si="463"/>
        <v>0</v>
      </c>
      <c r="AG424" s="25">
        <f t="shared" si="464"/>
        <v>0</v>
      </c>
      <c r="AH424" s="25">
        <f t="shared" si="467"/>
        <v>0</v>
      </c>
      <c r="AI424" s="25">
        <f t="shared" si="469"/>
        <v>0</v>
      </c>
      <c r="AJ424" s="25">
        <f t="shared" si="470"/>
        <v>0</v>
      </c>
      <c r="AK424" s="25">
        <f t="shared" si="471"/>
        <v>0</v>
      </c>
      <c r="AL424" s="25">
        <f t="shared" si="472"/>
        <v>0</v>
      </c>
      <c r="AM424" s="25">
        <f t="shared" si="473"/>
        <v>0</v>
      </c>
      <c r="AN424" s="25">
        <f t="shared" ref="AN424:AN442" si="474">VLOOKUP($C$102,$D$3:$K$63,$A$73,0)*(B388-B387)</f>
        <v>0</v>
      </c>
      <c r="AO424" s="25">
        <f>VLOOKUP($C$103,$D$3:$K$63,$A$73,0)*(B387-B386)</f>
        <v>0</v>
      </c>
      <c r="AP424" s="25">
        <f>VLOOKUP($C$104,$D$3:$K$63,$A$73,0)*B386</f>
        <v>0</v>
      </c>
      <c r="AQ424" s="25"/>
      <c r="AR424" s="25"/>
      <c r="AS424" s="25"/>
      <c r="AT424" s="25"/>
      <c r="AU424" s="25"/>
      <c r="AV424" s="25"/>
      <c r="AW424" s="25"/>
      <c r="AX424" s="25"/>
      <c r="AY424" s="25"/>
      <c r="AZ424" s="25"/>
      <c r="BA424" s="25"/>
      <c r="BB424" s="25"/>
      <c r="BC424" s="25"/>
      <c r="BD424" s="25"/>
      <c r="BE424" s="25"/>
      <c r="BF424" s="25"/>
      <c r="BG424" s="25"/>
      <c r="BH424" s="25"/>
      <c r="BI424" s="25"/>
      <c r="BJ424" s="25"/>
      <c r="BK424" s="25"/>
      <c r="BL424" s="25"/>
      <c r="BM424" s="21">
        <f t="shared" si="427"/>
        <v>0</v>
      </c>
      <c r="BP424" s="18">
        <v>2038</v>
      </c>
      <c r="BQ424" s="14" t="e">
        <f t="shared" si="465"/>
        <v>#DIV/0!</v>
      </c>
      <c r="BR424" s="14" t="e">
        <f t="shared" si="465"/>
        <v>#DIV/0!</v>
      </c>
      <c r="BS424" s="14" t="e">
        <f t="shared" si="465"/>
        <v>#DIV/0!</v>
      </c>
      <c r="BT424" s="14" t="e">
        <f t="shared" si="465"/>
        <v>#DIV/0!</v>
      </c>
      <c r="BU424" s="14" t="e">
        <f t="shared" si="465"/>
        <v>#DIV/0!</v>
      </c>
      <c r="BV424" s="14" t="e">
        <f t="shared" si="465"/>
        <v>#DIV/0!</v>
      </c>
      <c r="BW424" s="14" t="e">
        <f t="shared" si="465"/>
        <v>#DIV/0!</v>
      </c>
      <c r="BX424" s="14" t="e">
        <f t="shared" si="465"/>
        <v>#DIV/0!</v>
      </c>
      <c r="BY424" s="14" t="e">
        <f t="shared" si="465"/>
        <v>#DIV/0!</v>
      </c>
      <c r="BZ424" s="14" t="e">
        <f t="shared" si="465"/>
        <v>#DIV/0!</v>
      </c>
      <c r="CA424" s="14" t="e">
        <f t="shared" si="465"/>
        <v>#DIV/0!</v>
      </c>
      <c r="CB424" s="14" t="e">
        <f t="shared" si="465"/>
        <v>#DIV/0!</v>
      </c>
      <c r="CC424" s="14" t="e">
        <f t="shared" si="465"/>
        <v>#DIV/0!</v>
      </c>
      <c r="CD424" s="14" t="e">
        <f t="shared" si="465"/>
        <v>#DIV/0!</v>
      </c>
      <c r="CE424" s="14" t="e">
        <f t="shared" si="465"/>
        <v>#DIV/0!</v>
      </c>
      <c r="CF424" s="14" t="e">
        <f t="shared" si="465"/>
        <v>#DIV/0!</v>
      </c>
      <c r="CG424" s="14" t="e">
        <f t="shared" si="444"/>
        <v>#DIV/0!</v>
      </c>
      <c r="CH424" s="14" t="e">
        <f t="shared" si="444"/>
        <v>#DIV/0!</v>
      </c>
      <c r="CI424" s="14" t="e">
        <f t="shared" si="444"/>
        <v>#DIV/0!</v>
      </c>
      <c r="CJ424" s="14" t="e">
        <f t="shared" si="444"/>
        <v>#DIV/0!</v>
      </c>
      <c r="CK424" s="14" t="e">
        <f t="shared" si="444"/>
        <v>#DIV/0!</v>
      </c>
      <c r="CL424" s="14" t="e">
        <f t="shared" si="444"/>
        <v>#DIV/0!</v>
      </c>
      <c r="CM424" s="14" t="e">
        <f t="shared" si="444"/>
        <v>#DIV/0!</v>
      </c>
      <c r="CN424" s="14" t="e">
        <f t="shared" si="444"/>
        <v>#DIV/0!</v>
      </c>
      <c r="CO424" s="14" t="e">
        <f t="shared" si="444"/>
        <v>#DIV/0!</v>
      </c>
      <c r="CP424" s="14" t="e">
        <f t="shared" si="444"/>
        <v>#DIV/0!</v>
      </c>
      <c r="CQ424" s="14" t="e">
        <f t="shared" si="444"/>
        <v>#DIV/0!</v>
      </c>
      <c r="CR424" s="14" t="e">
        <f t="shared" si="444"/>
        <v>#DIV/0!</v>
      </c>
      <c r="CS424" s="14" t="e">
        <f t="shared" si="444"/>
        <v>#DIV/0!</v>
      </c>
      <c r="CT424" s="14" t="e">
        <f t="shared" si="444"/>
        <v>#DIV/0!</v>
      </c>
      <c r="CU424" s="14" t="e">
        <f t="shared" si="444"/>
        <v>#DIV/0!</v>
      </c>
      <c r="CV424" s="14" t="e">
        <f t="shared" si="444"/>
        <v>#DIV/0!</v>
      </c>
      <c r="CW424" s="14" t="e">
        <f t="shared" si="459"/>
        <v>#DIV/0!</v>
      </c>
      <c r="CX424" s="14" t="e">
        <f t="shared" si="448"/>
        <v>#DIV/0!</v>
      </c>
      <c r="CY424" s="14" t="e">
        <f t="shared" si="448"/>
        <v>#DIV/0!</v>
      </c>
      <c r="CZ424" s="14" t="e">
        <f t="shared" si="448"/>
        <v>#DIV/0!</v>
      </c>
      <c r="DA424" s="14" t="e">
        <f t="shared" si="448"/>
        <v>#DIV/0!</v>
      </c>
      <c r="DB424" s="14" t="e">
        <f t="shared" si="448"/>
        <v>#DIV/0!</v>
      </c>
      <c r="DC424" s="14" t="e">
        <f t="shared" si="448"/>
        <v>#DIV/0!</v>
      </c>
      <c r="DD424" s="14" t="e">
        <f t="shared" si="448"/>
        <v>#DIV/0!</v>
      </c>
      <c r="DE424" s="14" t="e">
        <f t="shared" si="448"/>
        <v>#DIV/0!</v>
      </c>
      <c r="DF424" s="14" t="e">
        <f t="shared" si="448"/>
        <v>#DIV/0!</v>
      </c>
      <c r="DG424" s="14" t="e">
        <f t="shared" si="448"/>
        <v>#DIV/0!</v>
      </c>
      <c r="DH424" s="14" t="e">
        <f t="shared" si="448"/>
        <v>#DIV/0!</v>
      </c>
      <c r="DI424" s="14" t="e">
        <f t="shared" si="448"/>
        <v>#DIV/0!</v>
      </c>
      <c r="DJ424" s="14" t="e">
        <f t="shared" si="448"/>
        <v>#DIV/0!</v>
      </c>
      <c r="DK424" s="14" t="e">
        <f t="shared" si="448"/>
        <v>#DIV/0!</v>
      </c>
      <c r="DL424" s="14" t="e">
        <f t="shared" si="448"/>
        <v>#DIV/0!</v>
      </c>
      <c r="DM424" s="14" t="e">
        <f t="shared" si="448"/>
        <v>#DIV/0!</v>
      </c>
      <c r="DN424" s="14" t="e">
        <f t="shared" si="468"/>
        <v>#DIV/0!</v>
      </c>
      <c r="DO424" s="14" t="e">
        <f t="shared" si="468"/>
        <v>#DIV/0!</v>
      </c>
      <c r="DP424" s="14" t="e">
        <f t="shared" si="468"/>
        <v>#DIV/0!</v>
      </c>
      <c r="DQ424" s="14" t="e">
        <f t="shared" si="466"/>
        <v>#DIV/0!</v>
      </c>
      <c r="DR424" s="14" t="e">
        <f t="shared" si="466"/>
        <v>#DIV/0!</v>
      </c>
      <c r="DS424" s="14" t="e">
        <f t="shared" si="446"/>
        <v>#DIV/0!</v>
      </c>
      <c r="DT424" s="14" t="e">
        <f t="shared" si="425"/>
        <v>#DIV/0!</v>
      </c>
      <c r="DU424" s="14" t="e">
        <f t="shared" si="425"/>
        <v>#DIV/0!</v>
      </c>
      <c r="DV424" s="14" t="e">
        <f t="shared" si="425"/>
        <v>#DIV/0!</v>
      </c>
      <c r="DW424" s="14" t="e">
        <f t="shared" si="425"/>
        <v>#DIV/0!</v>
      </c>
      <c r="DX424" s="14" t="e">
        <f t="shared" si="425"/>
        <v>#DIV/0!</v>
      </c>
      <c r="DY424" s="14" t="e">
        <f t="shared" si="425"/>
        <v>#DIV/0!</v>
      </c>
      <c r="DZ424" s="14" t="e">
        <f t="shared" si="429"/>
        <v>#DIV/0!</v>
      </c>
    </row>
    <row r="425" spans="3:130">
      <c r="C425" s="18">
        <v>2039</v>
      </c>
      <c r="D425" s="25"/>
      <c r="E425" s="25"/>
      <c r="F425" s="25"/>
      <c r="G425" s="25"/>
      <c r="H425" s="25"/>
      <c r="I425" s="25"/>
      <c r="J425" s="25"/>
      <c r="K425" s="25"/>
      <c r="L425" s="25"/>
      <c r="M425" s="25"/>
      <c r="N425" s="25"/>
      <c r="O425" s="25"/>
      <c r="P425" s="25"/>
      <c r="Q425" s="25"/>
      <c r="R425" s="25"/>
      <c r="S425" s="25"/>
      <c r="T425" s="25"/>
      <c r="U425" s="25"/>
      <c r="V425" s="25"/>
      <c r="W425" s="25">
        <f t="shared" si="453"/>
        <v>0</v>
      </c>
      <c r="X425" s="25">
        <f t="shared" si="454"/>
        <v>0</v>
      </c>
      <c r="Y425" s="25">
        <f t="shared" si="455"/>
        <v>0</v>
      </c>
      <c r="Z425" s="25">
        <f t="shared" si="456"/>
        <v>0</v>
      </c>
      <c r="AA425" s="25">
        <f t="shared" si="457"/>
        <v>0</v>
      </c>
      <c r="AB425" s="25">
        <f t="shared" si="458"/>
        <v>0</v>
      </c>
      <c r="AC425" s="25">
        <f t="shared" si="460"/>
        <v>0</v>
      </c>
      <c r="AD425" s="25">
        <f t="shared" si="461"/>
        <v>0</v>
      </c>
      <c r="AE425" s="25">
        <f t="shared" si="462"/>
        <v>0</v>
      </c>
      <c r="AF425" s="25">
        <f t="shared" si="463"/>
        <v>0</v>
      </c>
      <c r="AG425" s="25">
        <f t="shared" si="464"/>
        <v>0</v>
      </c>
      <c r="AH425" s="25">
        <f t="shared" si="467"/>
        <v>0</v>
      </c>
      <c r="AI425" s="25">
        <f t="shared" si="469"/>
        <v>0</v>
      </c>
      <c r="AJ425" s="25">
        <f t="shared" si="470"/>
        <v>0</v>
      </c>
      <c r="AK425" s="25">
        <f t="shared" si="471"/>
        <v>0</v>
      </c>
      <c r="AL425" s="25">
        <f t="shared" si="472"/>
        <v>0</v>
      </c>
      <c r="AM425" s="25">
        <f t="shared" si="473"/>
        <v>0</v>
      </c>
      <c r="AN425" s="25">
        <f t="shared" si="474"/>
        <v>0</v>
      </c>
      <c r="AO425" s="25">
        <f t="shared" ref="AO425:AO443" si="475">VLOOKUP($C$103,$D$3:$K$63,$A$73,0)*(B388-B387)</f>
        <v>0</v>
      </c>
      <c r="AP425" s="25">
        <f>VLOOKUP($C$104,$D$3:$K$63,$A$73,0)*(B387-B386)</f>
        <v>0</v>
      </c>
      <c r="AQ425" s="25">
        <f>VLOOKUP($C$105,$D$3:$K$63,$A$73,0)*B386</f>
        <v>0</v>
      </c>
      <c r="AR425" s="25"/>
      <c r="AS425" s="25"/>
      <c r="AT425" s="25"/>
      <c r="AU425" s="25"/>
      <c r="AV425" s="25"/>
      <c r="AW425" s="25"/>
      <c r="AX425" s="25"/>
      <c r="AY425" s="25"/>
      <c r="AZ425" s="25"/>
      <c r="BA425" s="25"/>
      <c r="BB425" s="25"/>
      <c r="BC425" s="25"/>
      <c r="BD425" s="25"/>
      <c r="BE425" s="25"/>
      <c r="BF425" s="25"/>
      <c r="BG425" s="25"/>
      <c r="BH425" s="25"/>
      <c r="BI425" s="25"/>
      <c r="BJ425" s="25"/>
      <c r="BK425" s="25"/>
      <c r="BL425" s="25"/>
      <c r="BM425" s="21">
        <f t="shared" si="427"/>
        <v>0</v>
      </c>
      <c r="BP425" s="18">
        <v>2039</v>
      </c>
      <c r="BQ425" s="14" t="e">
        <f t="shared" si="465"/>
        <v>#DIV/0!</v>
      </c>
      <c r="BR425" s="14" t="e">
        <f t="shared" si="465"/>
        <v>#DIV/0!</v>
      </c>
      <c r="BS425" s="14" t="e">
        <f t="shared" si="465"/>
        <v>#DIV/0!</v>
      </c>
      <c r="BT425" s="14" t="e">
        <f t="shared" si="465"/>
        <v>#DIV/0!</v>
      </c>
      <c r="BU425" s="14" t="e">
        <f t="shared" si="465"/>
        <v>#DIV/0!</v>
      </c>
      <c r="BV425" s="14" t="e">
        <f t="shared" si="465"/>
        <v>#DIV/0!</v>
      </c>
      <c r="BW425" s="14" t="e">
        <f t="shared" si="465"/>
        <v>#DIV/0!</v>
      </c>
      <c r="BX425" s="14" t="e">
        <f t="shared" si="465"/>
        <v>#DIV/0!</v>
      </c>
      <c r="BY425" s="14" t="e">
        <f t="shared" si="465"/>
        <v>#DIV/0!</v>
      </c>
      <c r="BZ425" s="14" t="e">
        <f t="shared" si="465"/>
        <v>#DIV/0!</v>
      </c>
      <c r="CA425" s="14" t="e">
        <f t="shared" si="465"/>
        <v>#DIV/0!</v>
      </c>
      <c r="CB425" s="14" t="e">
        <f t="shared" si="465"/>
        <v>#DIV/0!</v>
      </c>
      <c r="CC425" s="14" t="e">
        <f t="shared" si="465"/>
        <v>#DIV/0!</v>
      </c>
      <c r="CD425" s="14" t="e">
        <f t="shared" si="465"/>
        <v>#DIV/0!</v>
      </c>
      <c r="CE425" s="14" t="e">
        <f t="shared" si="465"/>
        <v>#DIV/0!</v>
      </c>
      <c r="CF425" s="14" t="e">
        <f t="shared" si="465"/>
        <v>#DIV/0!</v>
      </c>
      <c r="CG425" s="14" t="e">
        <f t="shared" si="444"/>
        <v>#DIV/0!</v>
      </c>
      <c r="CH425" s="14" t="e">
        <f t="shared" si="444"/>
        <v>#DIV/0!</v>
      </c>
      <c r="CI425" s="14" t="e">
        <f t="shared" si="444"/>
        <v>#DIV/0!</v>
      </c>
      <c r="CJ425" s="14" t="e">
        <f t="shared" si="444"/>
        <v>#DIV/0!</v>
      </c>
      <c r="CK425" s="14" t="e">
        <f t="shared" si="444"/>
        <v>#DIV/0!</v>
      </c>
      <c r="CL425" s="14" t="e">
        <f t="shared" si="444"/>
        <v>#DIV/0!</v>
      </c>
      <c r="CM425" s="14" t="e">
        <f t="shared" si="444"/>
        <v>#DIV/0!</v>
      </c>
      <c r="CN425" s="14" t="e">
        <f t="shared" si="444"/>
        <v>#DIV/0!</v>
      </c>
      <c r="CO425" s="14" t="e">
        <f t="shared" si="444"/>
        <v>#DIV/0!</v>
      </c>
      <c r="CP425" s="14" t="e">
        <f t="shared" si="444"/>
        <v>#DIV/0!</v>
      </c>
      <c r="CQ425" s="14" t="e">
        <f t="shared" si="444"/>
        <v>#DIV/0!</v>
      </c>
      <c r="CR425" s="14" t="e">
        <f t="shared" si="444"/>
        <v>#DIV/0!</v>
      </c>
      <c r="CS425" s="14" t="e">
        <f t="shared" si="444"/>
        <v>#DIV/0!</v>
      </c>
      <c r="CT425" s="14" t="e">
        <f t="shared" si="444"/>
        <v>#DIV/0!</v>
      </c>
      <c r="CU425" s="14" t="e">
        <f t="shared" si="444"/>
        <v>#DIV/0!</v>
      </c>
      <c r="CV425" s="14" t="e">
        <f t="shared" si="444"/>
        <v>#DIV/0!</v>
      </c>
      <c r="CW425" s="14" t="e">
        <f t="shared" si="459"/>
        <v>#DIV/0!</v>
      </c>
      <c r="CX425" s="14" t="e">
        <f t="shared" si="448"/>
        <v>#DIV/0!</v>
      </c>
      <c r="CY425" s="14" t="e">
        <f t="shared" si="448"/>
        <v>#DIV/0!</v>
      </c>
      <c r="CZ425" s="14" t="e">
        <f t="shared" si="448"/>
        <v>#DIV/0!</v>
      </c>
      <c r="DA425" s="14" t="e">
        <f t="shared" si="448"/>
        <v>#DIV/0!</v>
      </c>
      <c r="DB425" s="14" t="e">
        <f t="shared" si="448"/>
        <v>#DIV/0!</v>
      </c>
      <c r="DC425" s="14" t="e">
        <f>AP425/$BM425</f>
        <v>#DIV/0!</v>
      </c>
      <c r="DD425" s="14" t="e">
        <f t="shared" si="448"/>
        <v>#DIV/0!</v>
      </c>
      <c r="DE425" s="14" t="e">
        <f t="shared" si="448"/>
        <v>#DIV/0!</v>
      </c>
      <c r="DF425" s="14" t="e">
        <f t="shared" si="448"/>
        <v>#DIV/0!</v>
      </c>
      <c r="DG425" s="14" t="e">
        <f t="shared" si="448"/>
        <v>#DIV/0!</v>
      </c>
      <c r="DH425" s="14" t="e">
        <f t="shared" si="448"/>
        <v>#DIV/0!</v>
      </c>
      <c r="DI425" s="14" t="e">
        <f t="shared" si="448"/>
        <v>#DIV/0!</v>
      </c>
      <c r="DJ425" s="14" t="e">
        <f t="shared" si="448"/>
        <v>#DIV/0!</v>
      </c>
      <c r="DK425" s="14" t="e">
        <f t="shared" si="448"/>
        <v>#DIV/0!</v>
      </c>
      <c r="DL425" s="14" t="e">
        <f t="shared" si="448"/>
        <v>#DIV/0!</v>
      </c>
      <c r="DM425" s="14" t="e">
        <f t="shared" si="448"/>
        <v>#DIV/0!</v>
      </c>
      <c r="DN425" s="14" t="e">
        <f t="shared" si="468"/>
        <v>#DIV/0!</v>
      </c>
      <c r="DO425" s="14" t="e">
        <f t="shared" si="468"/>
        <v>#DIV/0!</v>
      </c>
      <c r="DP425" s="14" t="e">
        <f t="shared" si="468"/>
        <v>#DIV/0!</v>
      </c>
      <c r="DQ425" s="14" t="e">
        <f t="shared" si="466"/>
        <v>#DIV/0!</v>
      </c>
      <c r="DR425" s="14" t="e">
        <f t="shared" si="466"/>
        <v>#DIV/0!</v>
      </c>
      <c r="DS425" s="14" t="e">
        <f t="shared" si="446"/>
        <v>#DIV/0!</v>
      </c>
      <c r="DT425" s="14" t="e">
        <f t="shared" si="425"/>
        <v>#DIV/0!</v>
      </c>
      <c r="DU425" s="14" t="e">
        <f t="shared" si="425"/>
        <v>#DIV/0!</v>
      </c>
      <c r="DV425" s="14" t="e">
        <f t="shared" si="425"/>
        <v>#DIV/0!</v>
      </c>
      <c r="DW425" s="14" t="e">
        <f t="shared" si="425"/>
        <v>#DIV/0!</v>
      </c>
      <c r="DX425" s="14" t="e">
        <f t="shared" si="425"/>
        <v>#DIV/0!</v>
      </c>
      <c r="DY425" s="14" t="e">
        <f t="shared" si="425"/>
        <v>#DIV/0!</v>
      </c>
      <c r="DZ425" s="14" t="e">
        <f>SUM(BQ425:DY425)</f>
        <v>#DIV/0!</v>
      </c>
    </row>
    <row r="426" spans="3:130">
      <c r="C426" s="18">
        <v>2040</v>
      </c>
      <c r="D426" s="25"/>
      <c r="E426" s="25"/>
      <c r="F426" s="25"/>
      <c r="G426" s="25"/>
      <c r="H426" s="25"/>
      <c r="I426" s="25"/>
      <c r="J426" s="25"/>
      <c r="K426" s="25"/>
      <c r="L426" s="25"/>
      <c r="M426" s="25"/>
      <c r="N426" s="25"/>
      <c r="O426" s="25"/>
      <c r="P426" s="25"/>
      <c r="Q426" s="25"/>
      <c r="R426" s="25"/>
      <c r="S426" s="25"/>
      <c r="T426" s="25"/>
      <c r="U426" s="25"/>
      <c r="V426" s="25"/>
      <c r="W426" s="25"/>
      <c r="X426" s="25">
        <f t="shared" si="454"/>
        <v>0</v>
      </c>
      <c r="Y426" s="25">
        <f t="shared" si="455"/>
        <v>0</v>
      </c>
      <c r="Z426" s="25">
        <f t="shared" si="456"/>
        <v>0</v>
      </c>
      <c r="AA426" s="25">
        <f t="shared" si="457"/>
        <v>0</v>
      </c>
      <c r="AB426" s="25">
        <f t="shared" si="458"/>
        <v>0</v>
      </c>
      <c r="AC426" s="25">
        <f t="shared" si="460"/>
        <v>0</v>
      </c>
      <c r="AD426" s="25">
        <f t="shared" si="461"/>
        <v>0</v>
      </c>
      <c r="AE426" s="25">
        <f t="shared" si="462"/>
        <v>0</v>
      </c>
      <c r="AF426" s="25">
        <f t="shared" si="463"/>
        <v>0</v>
      </c>
      <c r="AG426" s="25">
        <f t="shared" si="464"/>
        <v>0</v>
      </c>
      <c r="AH426" s="25">
        <f t="shared" si="467"/>
        <v>0</v>
      </c>
      <c r="AI426" s="25">
        <f t="shared" si="469"/>
        <v>0</v>
      </c>
      <c r="AJ426" s="25">
        <f t="shared" si="470"/>
        <v>0</v>
      </c>
      <c r="AK426" s="25">
        <f t="shared" si="471"/>
        <v>0</v>
      </c>
      <c r="AL426" s="25">
        <f t="shared" si="472"/>
        <v>0</v>
      </c>
      <c r="AM426" s="25">
        <f t="shared" si="473"/>
        <v>0</v>
      </c>
      <c r="AN426" s="25">
        <f t="shared" si="474"/>
        <v>0</v>
      </c>
      <c r="AO426" s="25">
        <f t="shared" si="475"/>
        <v>0</v>
      </c>
      <c r="AP426" s="25">
        <f t="shared" ref="AP426:AP444" si="476">VLOOKUP($C$104,$D$3:$K$63,$A$73,0)*(B388-B387)</f>
        <v>0</v>
      </c>
      <c r="AQ426" s="25">
        <f>VLOOKUP($C$105,$D$3:$K$63,$A$73,0)*(B387-B386)</f>
        <v>0</v>
      </c>
      <c r="AR426" s="25">
        <f>VLOOKUP($C$106,$D$3:$K$63,$A$73,0)*B386</f>
        <v>0</v>
      </c>
      <c r="AS426" s="25"/>
      <c r="AT426" s="25"/>
      <c r="AU426" s="25"/>
      <c r="AV426" s="25"/>
      <c r="AW426" s="25"/>
      <c r="AX426" s="25"/>
      <c r="AY426" s="25"/>
      <c r="AZ426" s="25"/>
      <c r="BA426" s="25"/>
      <c r="BB426" s="25"/>
      <c r="BC426" s="25"/>
      <c r="BD426" s="25"/>
      <c r="BE426" s="25"/>
      <c r="BF426" s="25"/>
      <c r="BG426" s="25"/>
      <c r="BH426" s="25"/>
      <c r="BI426" s="25"/>
      <c r="BJ426" s="25"/>
      <c r="BK426" s="25"/>
      <c r="BL426" s="25"/>
      <c r="BM426" s="21">
        <f t="shared" si="427"/>
        <v>0</v>
      </c>
      <c r="BP426" s="18">
        <v>2040</v>
      </c>
      <c r="BQ426" s="14" t="e">
        <f t="shared" si="465"/>
        <v>#DIV/0!</v>
      </c>
      <c r="BR426" s="14" t="e">
        <f t="shared" si="465"/>
        <v>#DIV/0!</v>
      </c>
      <c r="BS426" s="14" t="e">
        <f t="shared" si="465"/>
        <v>#DIV/0!</v>
      </c>
      <c r="BT426" s="14" t="e">
        <f t="shared" si="465"/>
        <v>#DIV/0!</v>
      </c>
      <c r="BU426" s="14" t="e">
        <f t="shared" si="465"/>
        <v>#DIV/0!</v>
      </c>
      <c r="BV426" s="14" t="e">
        <f t="shared" si="465"/>
        <v>#DIV/0!</v>
      </c>
      <c r="BW426" s="14" t="e">
        <f t="shared" si="465"/>
        <v>#DIV/0!</v>
      </c>
      <c r="BX426" s="14" t="e">
        <f t="shared" si="465"/>
        <v>#DIV/0!</v>
      </c>
      <c r="BY426" s="14" t="e">
        <f t="shared" si="465"/>
        <v>#DIV/0!</v>
      </c>
      <c r="BZ426" s="14" t="e">
        <f t="shared" si="465"/>
        <v>#DIV/0!</v>
      </c>
      <c r="CA426" s="14" t="e">
        <f t="shared" si="465"/>
        <v>#DIV/0!</v>
      </c>
      <c r="CB426" s="14" t="e">
        <f t="shared" si="465"/>
        <v>#DIV/0!</v>
      </c>
      <c r="CC426" s="14" t="e">
        <f t="shared" si="465"/>
        <v>#DIV/0!</v>
      </c>
      <c r="CD426" s="14" t="e">
        <f t="shared" si="465"/>
        <v>#DIV/0!</v>
      </c>
      <c r="CE426" s="14" t="e">
        <f t="shared" si="465"/>
        <v>#DIV/0!</v>
      </c>
      <c r="CF426" s="14" t="e">
        <f t="shared" si="465"/>
        <v>#DIV/0!</v>
      </c>
      <c r="CG426" s="14" t="e">
        <f t="shared" si="444"/>
        <v>#DIV/0!</v>
      </c>
      <c r="CH426" s="14" t="e">
        <f t="shared" si="444"/>
        <v>#DIV/0!</v>
      </c>
      <c r="CI426" s="14" t="e">
        <f t="shared" si="444"/>
        <v>#DIV/0!</v>
      </c>
      <c r="CJ426" s="14" t="e">
        <f t="shared" si="444"/>
        <v>#DIV/0!</v>
      </c>
      <c r="CK426" s="14" t="e">
        <f t="shared" si="444"/>
        <v>#DIV/0!</v>
      </c>
      <c r="CL426" s="14" t="e">
        <f t="shared" si="444"/>
        <v>#DIV/0!</v>
      </c>
      <c r="CM426" s="14" t="e">
        <f t="shared" si="444"/>
        <v>#DIV/0!</v>
      </c>
      <c r="CN426" s="14" t="e">
        <f t="shared" si="444"/>
        <v>#DIV/0!</v>
      </c>
      <c r="CO426" s="14" t="e">
        <f t="shared" si="444"/>
        <v>#DIV/0!</v>
      </c>
      <c r="CP426" s="14" t="e">
        <f t="shared" si="444"/>
        <v>#DIV/0!</v>
      </c>
      <c r="CQ426" s="14" t="e">
        <f t="shared" si="444"/>
        <v>#DIV/0!</v>
      </c>
      <c r="CR426" s="14" t="e">
        <f t="shared" si="444"/>
        <v>#DIV/0!</v>
      </c>
      <c r="CS426" s="14" t="e">
        <f t="shared" si="444"/>
        <v>#DIV/0!</v>
      </c>
      <c r="CT426" s="14" t="e">
        <f t="shared" si="444"/>
        <v>#DIV/0!</v>
      </c>
      <c r="CU426" s="14" t="e">
        <f t="shared" si="444"/>
        <v>#DIV/0!</v>
      </c>
      <c r="CV426" s="14" t="e">
        <f t="shared" si="444"/>
        <v>#DIV/0!</v>
      </c>
      <c r="CW426" s="14" t="e">
        <f t="shared" si="459"/>
        <v>#DIV/0!</v>
      </c>
      <c r="CX426" s="14" t="e">
        <f t="shared" si="448"/>
        <v>#DIV/0!</v>
      </c>
      <c r="CY426" s="14" t="e">
        <f t="shared" si="448"/>
        <v>#DIV/0!</v>
      </c>
      <c r="CZ426" s="14" t="e">
        <f t="shared" si="448"/>
        <v>#DIV/0!</v>
      </c>
      <c r="DA426" s="14" t="e">
        <f t="shared" si="448"/>
        <v>#DIV/0!</v>
      </c>
      <c r="DB426" s="14" t="e">
        <f t="shared" si="448"/>
        <v>#DIV/0!</v>
      </c>
      <c r="DC426" s="14" t="e">
        <f>AP425/$BM426</f>
        <v>#DIV/0!</v>
      </c>
      <c r="DD426" s="14" t="e">
        <f t="shared" si="448"/>
        <v>#DIV/0!</v>
      </c>
      <c r="DE426" s="14" t="e">
        <f t="shared" si="448"/>
        <v>#DIV/0!</v>
      </c>
      <c r="DF426" s="14" t="e">
        <f t="shared" si="448"/>
        <v>#DIV/0!</v>
      </c>
      <c r="DG426" s="14" t="e">
        <f t="shared" si="448"/>
        <v>#DIV/0!</v>
      </c>
      <c r="DH426" s="14" t="e">
        <f t="shared" si="448"/>
        <v>#DIV/0!</v>
      </c>
      <c r="DI426" s="14" t="e">
        <f t="shared" si="448"/>
        <v>#DIV/0!</v>
      </c>
      <c r="DJ426" s="14" t="e">
        <f t="shared" si="448"/>
        <v>#DIV/0!</v>
      </c>
      <c r="DK426" s="14" t="e">
        <f t="shared" si="448"/>
        <v>#DIV/0!</v>
      </c>
      <c r="DL426" s="14" t="e">
        <f t="shared" si="448"/>
        <v>#DIV/0!</v>
      </c>
      <c r="DM426" s="14" t="e">
        <f t="shared" si="448"/>
        <v>#DIV/0!</v>
      </c>
      <c r="DN426" s="14" t="e">
        <f t="shared" si="468"/>
        <v>#DIV/0!</v>
      </c>
      <c r="DO426" s="14" t="e">
        <f t="shared" si="468"/>
        <v>#DIV/0!</v>
      </c>
      <c r="DP426" s="14" t="e">
        <f t="shared" si="468"/>
        <v>#DIV/0!</v>
      </c>
      <c r="DQ426" s="14" t="e">
        <f t="shared" si="466"/>
        <v>#DIV/0!</v>
      </c>
      <c r="DR426" s="14" t="e">
        <f t="shared" si="466"/>
        <v>#DIV/0!</v>
      </c>
      <c r="DS426" s="14" t="e">
        <f t="shared" si="446"/>
        <v>#DIV/0!</v>
      </c>
      <c r="DT426" s="14" t="e">
        <f t="shared" si="425"/>
        <v>#DIV/0!</v>
      </c>
      <c r="DU426" s="14" t="e">
        <f t="shared" si="425"/>
        <v>#DIV/0!</v>
      </c>
      <c r="DV426" s="14" t="e">
        <f t="shared" si="425"/>
        <v>#DIV/0!</v>
      </c>
      <c r="DW426" s="14" t="e">
        <f t="shared" si="425"/>
        <v>#DIV/0!</v>
      </c>
      <c r="DX426" s="14" t="e">
        <f t="shared" si="425"/>
        <v>#DIV/0!</v>
      </c>
      <c r="DY426" s="14" t="e">
        <f t="shared" si="425"/>
        <v>#DIV/0!</v>
      </c>
      <c r="DZ426" s="14" t="e">
        <f t="shared" ref="DZ426:DZ446" si="477">SUM(BQ426:DY426)</f>
        <v>#DIV/0!</v>
      </c>
    </row>
    <row r="427" spans="3:130">
      <c r="C427" s="18">
        <v>2041</v>
      </c>
      <c r="D427" s="25"/>
      <c r="E427" s="25"/>
      <c r="F427" s="25"/>
      <c r="G427" s="25"/>
      <c r="H427" s="25"/>
      <c r="I427" s="25"/>
      <c r="J427" s="25"/>
      <c r="K427" s="25"/>
      <c r="L427" s="25"/>
      <c r="M427" s="25"/>
      <c r="N427" s="25"/>
      <c r="O427" s="25"/>
      <c r="P427" s="25"/>
      <c r="Q427" s="25"/>
      <c r="R427" s="25"/>
      <c r="S427" s="25"/>
      <c r="T427" s="25"/>
      <c r="U427" s="25"/>
      <c r="V427" s="25"/>
      <c r="W427" s="25"/>
      <c r="X427" s="25"/>
      <c r="Y427" s="25">
        <f t="shared" si="455"/>
        <v>0</v>
      </c>
      <c r="Z427" s="25">
        <f t="shared" si="456"/>
        <v>0</v>
      </c>
      <c r="AA427" s="25">
        <f t="shared" si="457"/>
        <v>0</v>
      </c>
      <c r="AB427" s="25">
        <f t="shared" si="458"/>
        <v>0</v>
      </c>
      <c r="AC427" s="25">
        <f t="shared" si="460"/>
        <v>0</v>
      </c>
      <c r="AD427" s="25">
        <f t="shared" si="461"/>
        <v>0</v>
      </c>
      <c r="AE427" s="25">
        <f t="shared" si="462"/>
        <v>0</v>
      </c>
      <c r="AF427" s="25">
        <f t="shared" si="463"/>
        <v>0</v>
      </c>
      <c r="AG427" s="25">
        <f t="shared" si="464"/>
        <v>0</v>
      </c>
      <c r="AH427" s="25">
        <f t="shared" si="467"/>
        <v>0</v>
      </c>
      <c r="AI427" s="25">
        <f t="shared" si="469"/>
        <v>0</v>
      </c>
      <c r="AJ427" s="25">
        <f t="shared" si="470"/>
        <v>0</v>
      </c>
      <c r="AK427" s="25">
        <f t="shared" si="471"/>
        <v>0</v>
      </c>
      <c r="AL427" s="25">
        <f t="shared" si="472"/>
        <v>0</v>
      </c>
      <c r="AM427" s="25">
        <f t="shared" si="473"/>
        <v>0</v>
      </c>
      <c r="AN427" s="25">
        <f t="shared" si="474"/>
        <v>0</v>
      </c>
      <c r="AO427" s="25">
        <f t="shared" si="475"/>
        <v>0</v>
      </c>
      <c r="AP427" s="25">
        <f t="shared" si="476"/>
        <v>0</v>
      </c>
      <c r="AQ427" s="25">
        <f t="shared" ref="AQ427:AQ445" si="478">VLOOKUP($C$105,$D$3:$K$63,$A$73,0)*(B388-B387)</f>
        <v>0</v>
      </c>
      <c r="AR427" s="25">
        <f>VLOOKUP($C$106,$D$3:$K$63,$A$73,0)*(B387-B386)</f>
        <v>0</v>
      </c>
      <c r="AS427" s="25">
        <f>VLOOKUP($C$107,$D$3:$K$63,$A$73,0)*B386</f>
        <v>0</v>
      </c>
      <c r="AT427" s="25"/>
      <c r="AU427" s="25"/>
      <c r="AV427" s="25"/>
      <c r="AW427" s="25"/>
      <c r="AX427" s="25"/>
      <c r="AY427" s="25"/>
      <c r="AZ427" s="25"/>
      <c r="BA427" s="25"/>
      <c r="BB427" s="25"/>
      <c r="BC427" s="25"/>
      <c r="BD427" s="25"/>
      <c r="BE427" s="25"/>
      <c r="BF427" s="25"/>
      <c r="BG427" s="25"/>
      <c r="BH427" s="25"/>
      <c r="BI427" s="25"/>
      <c r="BJ427" s="25"/>
      <c r="BK427" s="25"/>
      <c r="BL427" s="25"/>
      <c r="BM427" s="21">
        <f t="shared" si="427"/>
        <v>0</v>
      </c>
      <c r="BP427" s="18">
        <v>2041</v>
      </c>
      <c r="BQ427" s="14" t="e">
        <f t="shared" si="465"/>
        <v>#DIV/0!</v>
      </c>
      <c r="BR427" s="14" t="e">
        <f t="shared" si="465"/>
        <v>#DIV/0!</v>
      </c>
      <c r="BS427" s="14" t="e">
        <f t="shared" si="465"/>
        <v>#DIV/0!</v>
      </c>
      <c r="BT427" s="14" t="e">
        <f t="shared" si="465"/>
        <v>#DIV/0!</v>
      </c>
      <c r="BU427" s="14" t="e">
        <f t="shared" si="465"/>
        <v>#DIV/0!</v>
      </c>
      <c r="BV427" s="14" t="e">
        <f t="shared" si="465"/>
        <v>#DIV/0!</v>
      </c>
      <c r="BW427" s="14" t="e">
        <f t="shared" si="465"/>
        <v>#DIV/0!</v>
      </c>
      <c r="BX427" s="14" t="e">
        <f t="shared" si="465"/>
        <v>#DIV/0!</v>
      </c>
      <c r="BY427" s="14" t="e">
        <f t="shared" si="465"/>
        <v>#DIV/0!</v>
      </c>
      <c r="BZ427" s="14" t="e">
        <f t="shared" si="465"/>
        <v>#DIV/0!</v>
      </c>
      <c r="CA427" s="14" t="e">
        <f t="shared" si="465"/>
        <v>#DIV/0!</v>
      </c>
      <c r="CB427" s="14" t="e">
        <f t="shared" si="465"/>
        <v>#DIV/0!</v>
      </c>
      <c r="CC427" s="14" t="e">
        <f t="shared" si="465"/>
        <v>#DIV/0!</v>
      </c>
      <c r="CD427" s="14" t="e">
        <f t="shared" si="465"/>
        <v>#DIV/0!</v>
      </c>
      <c r="CE427" s="14" t="e">
        <f t="shared" si="465"/>
        <v>#DIV/0!</v>
      </c>
      <c r="CF427" s="14" t="e">
        <f t="shared" si="465"/>
        <v>#DIV/0!</v>
      </c>
      <c r="CG427" s="14" t="e">
        <f t="shared" si="444"/>
        <v>#DIV/0!</v>
      </c>
      <c r="CH427" s="14" t="e">
        <f t="shared" si="444"/>
        <v>#DIV/0!</v>
      </c>
      <c r="CI427" s="14" t="e">
        <f t="shared" si="444"/>
        <v>#DIV/0!</v>
      </c>
      <c r="CJ427" s="14" t="e">
        <f t="shared" si="444"/>
        <v>#DIV/0!</v>
      </c>
      <c r="CK427" s="14" t="e">
        <f t="shared" ref="CK427:CV446" si="479">X427/$BM427</f>
        <v>#DIV/0!</v>
      </c>
      <c r="CL427" s="14" t="e">
        <f t="shared" si="479"/>
        <v>#DIV/0!</v>
      </c>
      <c r="CM427" s="14" t="e">
        <f t="shared" si="479"/>
        <v>#DIV/0!</v>
      </c>
      <c r="CN427" s="14" t="e">
        <f t="shared" si="479"/>
        <v>#DIV/0!</v>
      </c>
      <c r="CO427" s="14" t="e">
        <f t="shared" si="479"/>
        <v>#DIV/0!</v>
      </c>
      <c r="CP427" s="14" t="e">
        <f t="shared" si="479"/>
        <v>#DIV/0!</v>
      </c>
      <c r="CQ427" s="14" t="e">
        <f t="shared" si="479"/>
        <v>#DIV/0!</v>
      </c>
      <c r="CR427" s="14" t="e">
        <f t="shared" si="479"/>
        <v>#DIV/0!</v>
      </c>
      <c r="CS427" s="14" t="e">
        <f t="shared" si="479"/>
        <v>#DIV/0!</v>
      </c>
      <c r="CT427" s="14" t="e">
        <f t="shared" si="479"/>
        <v>#DIV/0!</v>
      </c>
      <c r="CU427" s="14" t="e">
        <f t="shared" si="479"/>
        <v>#DIV/0!</v>
      </c>
      <c r="CV427" s="14" t="e">
        <f t="shared" si="479"/>
        <v>#DIV/0!</v>
      </c>
      <c r="CW427" s="14" t="e">
        <f t="shared" si="459"/>
        <v>#DIV/0!</v>
      </c>
      <c r="CX427" s="14" t="e">
        <f t="shared" si="448"/>
        <v>#DIV/0!</v>
      </c>
      <c r="CY427" s="14" t="e">
        <f t="shared" si="448"/>
        <v>#DIV/0!</v>
      </c>
      <c r="CZ427" s="14" t="e">
        <f t="shared" si="448"/>
        <v>#DIV/0!</v>
      </c>
      <c r="DA427" s="14" t="e">
        <f t="shared" si="448"/>
        <v>#DIV/0!</v>
      </c>
      <c r="DB427" s="14" t="e">
        <f t="shared" si="448"/>
        <v>#DIV/0!</v>
      </c>
      <c r="DC427" s="14" t="e">
        <f t="shared" si="448"/>
        <v>#DIV/0!</v>
      </c>
      <c r="DD427" s="14" t="e">
        <f t="shared" si="448"/>
        <v>#DIV/0!</v>
      </c>
      <c r="DE427" s="14" t="e">
        <f t="shared" si="448"/>
        <v>#DIV/0!</v>
      </c>
      <c r="DF427" s="14" t="e">
        <f t="shared" si="448"/>
        <v>#DIV/0!</v>
      </c>
      <c r="DG427" s="14" t="e">
        <f t="shared" si="448"/>
        <v>#DIV/0!</v>
      </c>
      <c r="DH427" s="14" t="e">
        <f t="shared" si="448"/>
        <v>#DIV/0!</v>
      </c>
      <c r="DI427" s="14" t="e">
        <f t="shared" si="448"/>
        <v>#DIV/0!</v>
      </c>
      <c r="DJ427" s="14" t="e">
        <f t="shared" si="448"/>
        <v>#DIV/0!</v>
      </c>
      <c r="DK427" s="14" t="e">
        <f t="shared" si="448"/>
        <v>#DIV/0!</v>
      </c>
      <c r="DL427" s="14" t="e">
        <f t="shared" si="448"/>
        <v>#DIV/0!</v>
      </c>
      <c r="DM427" s="14" t="e">
        <f t="shared" si="448"/>
        <v>#DIV/0!</v>
      </c>
      <c r="DN427" s="14" t="e">
        <f t="shared" si="468"/>
        <v>#DIV/0!</v>
      </c>
      <c r="DO427" s="14" t="e">
        <f t="shared" si="468"/>
        <v>#DIV/0!</v>
      </c>
      <c r="DP427" s="14" t="e">
        <f t="shared" si="468"/>
        <v>#DIV/0!</v>
      </c>
      <c r="DQ427" s="14" t="e">
        <f t="shared" si="466"/>
        <v>#DIV/0!</v>
      </c>
      <c r="DR427" s="14" t="e">
        <f t="shared" si="466"/>
        <v>#DIV/0!</v>
      </c>
      <c r="DS427" s="14" t="e">
        <f t="shared" si="446"/>
        <v>#DIV/0!</v>
      </c>
      <c r="DT427" s="14" t="e">
        <f t="shared" si="425"/>
        <v>#DIV/0!</v>
      </c>
      <c r="DU427" s="14" t="e">
        <f t="shared" si="425"/>
        <v>#DIV/0!</v>
      </c>
      <c r="DV427" s="14" t="e">
        <f t="shared" si="425"/>
        <v>#DIV/0!</v>
      </c>
      <c r="DW427" s="14" t="e">
        <f t="shared" si="425"/>
        <v>#DIV/0!</v>
      </c>
      <c r="DX427" s="14" t="e">
        <f t="shared" si="425"/>
        <v>#DIV/0!</v>
      </c>
      <c r="DY427" s="14" t="e">
        <f t="shared" si="425"/>
        <v>#DIV/0!</v>
      </c>
      <c r="DZ427" s="14" t="e">
        <f t="shared" si="477"/>
        <v>#DIV/0!</v>
      </c>
    </row>
    <row r="428" spans="3:130">
      <c r="C428" s="18">
        <v>2042</v>
      </c>
      <c r="D428" s="25"/>
      <c r="E428" s="25"/>
      <c r="F428" s="25"/>
      <c r="G428" s="25"/>
      <c r="H428" s="25"/>
      <c r="I428" s="25"/>
      <c r="J428" s="25"/>
      <c r="K428" s="25"/>
      <c r="L428" s="25"/>
      <c r="M428" s="25"/>
      <c r="N428" s="25"/>
      <c r="O428" s="25"/>
      <c r="P428" s="25"/>
      <c r="Q428" s="25"/>
      <c r="R428" s="25"/>
      <c r="S428" s="25"/>
      <c r="T428" s="25"/>
      <c r="U428" s="25"/>
      <c r="V428" s="25"/>
      <c r="W428" s="25"/>
      <c r="X428" s="25"/>
      <c r="Y428" s="25"/>
      <c r="Z428" s="25">
        <f t="shared" si="456"/>
        <v>0</v>
      </c>
      <c r="AA428" s="25">
        <f t="shared" si="457"/>
        <v>0</v>
      </c>
      <c r="AB428" s="25">
        <f t="shared" si="458"/>
        <v>0</v>
      </c>
      <c r="AC428" s="25">
        <f t="shared" si="460"/>
        <v>0</v>
      </c>
      <c r="AD428" s="25">
        <f t="shared" si="461"/>
        <v>0</v>
      </c>
      <c r="AE428" s="25">
        <f t="shared" si="462"/>
        <v>0</v>
      </c>
      <c r="AF428" s="25">
        <f t="shared" si="463"/>
        <v>0</v>
      </c>
      <c r="AG428" s="25">
        <f t="shared" si="464"/>
        <v>0</v>
      </c>
      <c r="AH428" s="25">
        <f t="shared" si="467"/>
        <v>0</v>
      </c>
      <c r="AI428" s="25">
        <f t="shared" si="469"/>
        <v>0</v>
      </c>
      <c r="AJ428" s="25">
        <f t="shared" si="470"/>
        <v>0</v>
      </c>
      <c r="AK428" s="25">
        <f t="shared" si="471"/>
        <v>0</v>
      </c>
      <c r="AL428" s="25">
        <f t="shared" si="472"/>
        <v>0</v>
      </c>
      <c r="AM428" s="25">
        <f t="shared" si="473"/>
        <v>0</v>
      </c>
      <c r="AN428" s="25">
        <f t="shared" si="474"/>
        <v>0</v>
      </c>
      <c r="AO428" s="25">
        <f t="shared" si="475"/>
        <v>0</v>
      </c>
      <c r="AP428" s="25">
        <f t="shared" si="476"/>
        <v>0</v>
      </c>
      <c r="AQ428" s="25">
        <f t="shared" si="478"/>
        <v>0</v>
      </c>
      <c r="AR428" s="25">
        <f t="shared" ref="AR428:AR446" si="480">VLOOKUP($C$106,$D$3:$K$63,$A$73,0)*(B388-B387)</f>
        <v>0</v>
      </c>
      <c r="AS428" s="25">
        <f>VLOOKUP($C$107,$D$3:$K$63,$A$73,0)*(B387-B386)</f>
        <v>0</v>
      </c>
      <c r="AT428" s="25">
        <f>VLOOKUP($C$108,$D$3:$K$63,$A$73,0)*B386</f>
        <v>0</v>
      </c>
      <c r="AU428" s="25"/>
      <c r="AV428" s="25"/>
      <c r="AW428" s="25"/>
      <c r="AX428" s="25"/>
      <c r="AY428" s="25"/>
      <c r="AZ428" s="25"/>
      <c r="BA428" s="25"/>
      <c r="BB428" s="25"/>
      <c r="BC428" s="25"/>
      <c r="BD428" s="25"/>
      <c r="BE428" s="25"/>
      <c r="BF428" s="25"/>
      <c r="BG428" s="25"/>
      <c r="BH428" s="25"/>
      <c r="BI428" s="25"/>
      <c r="BJ428" s="25"/>
      <c r="BK428" s="25"/>
      <c r="BL428" s="25"/>
      <c r="BM428" s="21">
        <f t="shared" si="427"/>
        <v>0</v>
      </c>
      <c r="BP428" s="18">
        <v>2042</v>
      </c>
      <c r="BQ428" s="14" t="e">
        <f t="shared" si="465"/>
        <v>#DIV/0!</v>
      </c>
      <c r="BR428" s="14" t="e">
        <f t="shared" si="465"/>
        <v>#DIV/0!</v>
      </c>
      <c r="BS428" s="14" t="e">
        <f t="shared" si="465"/>
        <v>#DIV/0!</v>
      </c>
      <c r="BT428" s="14" t="e">
        <f t="shared" si="465"/>
        <v>#DIV/0!</v>
      </c>
      <c r="BU428" s="14" t="e">
        <f t="shared" si="465"/>
        <v>#DIV/0!</v>
      </c>
      <c r="BV428" s="14" t="e">
        <f t="shared" si="465"/>
        <v>#DIV/0!</v>
      </c>
      <c r="BW428" s="14" t="e">
        <f t="shared" si="465"/>
        <v>#DIV/0!</v>
      </c>
      <c r="BX428" s="14" t="e">
        <f t="shared" si="465"/>
        <v>#DIV/0!</v>
      </c>
      <c r="BY428" s="14" t="e">
        <f t="shared" si="465"/>
        <v>#DIV/0!</v>
      </c>
      <c r="BZ428" s="14" t="e">
        <f t="shared" si="465"/>
        <v>#DIV/0!</v>
      </c>
      <c r="CA428" s="14" t="e">
        <f t="shared" si="465"/>
        <v>#DIV/0!</v>
      </c>
      <c r="CB428" s="14" t="e">
        <f t="shared" si="465"/>
        <v>#DIV/0!</v>
      </c>
      <c r="CC428" s="14" t="e">
        <f t="shared" si="465"/>
        <v>#DIV/0!</v>
      </c>
      <c r="CD428" s="14" t="e">
        <f t="shared" si="465"/>
        <v>#DIV/0!</v>
      </c>
      <c r="CE428" s="14" t="e">
        <f t="shared" si="465"/>
        <v>#DIV/0!</v>
      </c>
      <c r="CF428" s="14" t="e">
        <f t="shared" si="465"/>
        <v>#DIV/0!</v>
      </c>
      <c r="CG428" s="14" t="e">
        <f t="shared" ref="CG428:CJ446" si="481">T428/$BM428</f>
        <v>#DIV/0!</v>
      </c>
      <c r="CH428" s="14" t="e">
        <f t="shared" si="481"/>
        <v>#DIV/0!</v>
      </c>
      <c r="CI428" s="14" t="e">
        <f t="shared" si="481"/>
        <v>#DIV/0!</v>
      </c>
      <c r="CJ428" s="14" t="e">
        <f t="shared" si="481"/>
        <v>#DIV/0!</v>
      </c>
      <c r="CK428" s="14" t="e">
        <f t="shared" si="479"/>
        <v>#DIV/0!</v>
      </c>
      <c r="CL428" s="14" t="e">
        <f t="shared" si="479"/>
        <v>#DIV/0!</v>
      </c>
      <c r="CM428" s="14" t="e">
        <f t="shared" si="479"/>
        <v>#DIV/0!</v>
      </c>
      <c r="CN428" s="14" t="e">
        <f t="shared" si="479"/>
        <v>#DIV/0!</v>
      </c>
      <c r="CO428" s="14" t="e">
        <f t="shared" si="479"/>
        <v>#DIV/0!</v>
      </c>
      <c r="CP428" s="14" t="e">
        <f t="shared" si="479"/>
        <v>#DIV/0!</v>
      </c>
      <c r="CQ428" s="14" t="e">
        <f t="shared" si="479"/>
        <v>#DIV/0!</v>
      </c>
      <c r="CR428" s="14" t="e">
        <f t="shared" si="479"/>
        <v>#DIV/0!</v>
      </c>
      <c r="CS428" s="14" t="e">
        <f t="shared" si="479"/>
        <v>#DIV/0!</v>
      </c>
      <c r="CT428" s="14" t="e">
        <f t="shared" si="479"/>
        <v>#DIV/0!</v>
      </c>
      <c r="CU428" s="14" t="e">
        <f t="shared" si="479"/>
        <v>#DIV/0!</v>
      </c>
      <c r="CV428" s="14" t="e">
        <f t="shared" si="479"/>
        <v>#DIV/0!</v>
      </c>
      <c r="CW428" s="14" t="e">
        <f t="shared" si="459"/>
        <v>#DIV/0!</v>
      </c>
      <c r="CX428" s="14" t="e">
        <f t="shared" si="448"/>
        <v>#DIV/0!</v>
      </c>
      <c r="CY428" s="14" t="e">
        <f t="shared" si="448"/>
        <v>#DIV/0!</v>
      </c>
      <c r="CZ428" s="14" t="e">
        <f t="shared" si="448"/>
        <v>#DIV/0!</v>
      </c>
      <c r="DA428" s="14" t="e">
        <f t="shared" si="448"/>
        <v>#DIV/0!</v>
      </c>
      <c r="DB428" s="14" t="e">
        <f t="shared" si="448"/>
        <v>#DIV/0!</v>
      </c>
      <c r="DC428" s="14" t="e">
        <f t="shared" si="448"/>
        <v>#DIV/0!</v>
      </c>
      <c r="DD428" s="14" t="e">
        <f t="shared" si="448"/>
        <v>#DIV/0!</v>
      </c>
      <c r="DE428" s="14" t="e">
        <f t="shared" si="448"/>
        <v>#DIV/0!</v>
      </c>
      <c r="DF428" s="14" t="e">
        <f t="shared" si="448"/>
        <v>#DIV/0!</v>
      </c>
      <c r="DG428" s="14" t="e">
        <f t="shared" si="448"/>
        <v>#DIV/0!</v>
      </c>
      <c r="DH428" s="14" t="e">
        <f t="shared" si="448"/>
        <v>#DIV/0!</v>
      </c>
      <c r="DI428" s="14" t="e">
        <f t="shared" si="448"/>
        <v>#DIV/0!</v>
      </c>
      <c r="DJ428" s="14" t="e">
        <f t="shared" si="448"/>
        <v>#DIV/0!</v>
      </c>
      <c r="DK428" s="14" t="e">
        <f t="shared" si="448"/>
        <v>#DIV/0!</v>
      </c>
      <c r="DL428" s="14" t="e">
        <f t="shared" si="448"/>
        <v>#DIV/0!</v>
      </c>
      <c r="DM428" s="14" t="e">
        <f t="shared" si="448"/>
        <v>#DIV/0!</v>
      </c>
      <c r="DN428" s="14" t="e">
        <f t="shared" si="468"/>
        <v>#DIV/0!</v>
      </c>
      <c r="DO428" s="14" t="e">
        <f t="shared" si="468"/>
        <v>#DIV/0!</v>
      </c>
      <c r="DP428" s="14" t="e">
        <f t="shared" si="468"/>
        <v>#DIV/0!</v>
      </c>
      <c r="DQ428" s="14" t="e">
        <f t="shared" si="466"/>
        <v>#DIV/0!</v>
      </c>
      <c r="DR428" s="14" t="e">
        <f t="shared" si="466"/>
        <v>#DIV/0!</v>
      </c>
      <c r="DS428" s="14" t="e">
        <f t="shared" si="446"/>
        <v>#DIV/0!</v>
      </c>
      <c r="DT428" s="14" t="e">
        <f t="shared" si="425"/>
        <v>#DIV/0!</v>
      </c>
      <c r="DU428" s="14" t="e">
        <f t="shared" si="425"/>
        <v>#DIV/0!</v>
      </c>
      <c r="DV428" s="14" t="e">
        <f t="shared" si="425"/>
        <v>#DIV/0!</v>
      </c>
      <c r="DW428" s="14" t="e">
        <f t="shared" ref="DW428:DY446" si="482">BJ428/$BM428</f>
        <v>#DIV/0!</v>
      </c>
      <c r="DX428" s="14" t="e">
        <f t="shared" si="482"/>
        <v>#DIV/0!</v>
      </c>
      <c r="DY428" s="14" t="e">
        <f t="shared" si="482"/>
        <v>#DIV/0!</v>
      </c>
      <c r="DZ428" s="14" t="e">
        <f t="shared" si="477"/>
        <v>#DIV/0!</v>
      </c>
    </row>
    <row r="429" spans="3:130">
      <c r="C429" s="18">
        <v>2043</v>
      </c>
      <c r="D429" s="25"/>
      <c r="E429" s="25"/>
      <c r="F429" s="25"/>
      <c r="G429" s="25"/>
      <c r="H429" s="25"/>
      <c r="I429" s="25"/>
      <c r="J429" s="25"/>
      <c r="K429" s="25"/>
      <c r="L429" s="25"/>
      <c r="M429" s="25"/>
      <c r="N429" s="25"/>
      <c r="O429" s="25"/>
      <c r="P429" s="25"/>
      <c r="Q429" s="25"/>
      <c r="R429" s="25"/>
      <c r="S429" s="25"/>
      <c r="T429" s="25"/>
      <c r="U429" s="25"/>
      <c r="V429" s="25"/>
      <c r="W429" s="25"/>
      <c r="X429" s="25"/>
      <c r="Y429" s="25"/>
      <c r="Z429" s="25"/>
      <c r="AA429" s="25">
        <f t="shared" si="457"/>
        <v>0</v>
      </c>
      <c r="AB429" s="25">
        <f t="shared" si="458"/>
        <v>0</v>
      </c>
      <c r="AC429" s="25">
        <f t="shared" si="460"/>
        <v>0</v>
      </c>
      <c r="AD429" s="25">
        <f t="shared" si="461"/>
        <v>0</v>
      </c>
      <c r="AE429" s="25">
        <f t="shared" si="462"/>
        <v>0</v>
      </c>
      <c r="AF429" s="25">
        <f t="shared" si="463"/>
        <v>0</v>
      </c>
      <c r="AG429" s="25">
        <f t="shared" si="464"/>
        <v>0</v>
      </c>
      <c r="AH429" s="25">
        <f t="shared" si="467"/>
        <v>0</v>
      </c>
      <c r="AI429" s="25">
        <f t="shared" si="469"/>
        <v>0</v>
      </c>
      <c r="AJ429" s="25">
        <f t="shared" si="470"/>
        <v>0</v>
      </c>
      <c r="AK429" s="25">
        <f t="shared" si="471"/>
        <v>0</v>
      </c>
      <c r="AL429" s="25">
        <f t="shared" si="472"/>
        <v>0</v>
      </c>
      <c r="AM429" s="25">
        <f t="shared" si="473"/>
        <v>0</v>
      </c>
      <c r="AN429" s="25">
        <f t="shared" si="474"/>
        <v>0</v>
      </c>
      <c r="AO429" s="25">
        <f t="shared" si="475"/>
        <v>0</v>
      </c>
      <c r="AP429" s="25">
        <f t="shared" si="476"/>
        <v>0</v>
      </c>
      <c r="AQ429" s="25">
        <f t="shared" si="478"/>
        <v>0</v>
      </c>
      <c r="AR429" s="25">
        <f t="shared" si="480"/>
        <v>0</v>
      </c>
      <c r="AS429" s="25">
        <f t="shared" ref="AS429:AS446" si="483">VLOOKUP($C$107,$D$3:$K$63,$A$73,0)*(B388-B387)</f>
        <v>0</v>
      </c>
      <c r="AT429" s="25">
        <f>VLOOKUP($C$108,$D$3:$K$63,$A$73,0)*(B387-B386)</f>
        <v>0</v>
      </c>
      <c r="AU429" s="25">
        <f>VLOOKUP($C$109,$D$3:$K$63,$A$73,0)*B386</f>
        <v>0</v>
      </c>
      <c r="AV429" s="25"/>
      <c r="AW429" s="25"/>
      <c r="AX429" s="25"/>
      <c r="AY429" s="25"/>
      <c r="AZ429" s="25"/>
      <c r="BA429" s="25"/>
      <c r="BB429" s="25"/>
      <c r="BC429" s="25"/>
      <c r="BD429" s="25"/>
      <c r="BE429" s="25"/>
      <c r="BF429" s="25"/>
      <c r="BG429" s="25"/>
      <c r="BH429" s="25"/>
      <c r="BI429" s="25"/>
      <c r="BJ429" s="25"/>
      <c r="BK429" s="25"/>
      <c r="BL429" s="25"/>
      <c r="BM429" s="21">
        <f t="shared" si="427"/>
        <v>0</v>
      </c>
      <c r="BP429" s="18">
        <v>2043</v>
      </c>
      <c r="BQ429" s="14" t="e">
        <f t="shared" si="465"/>
        <v>#DIV/0!</v>
      </c>
      <c r="BR429" s="14" t="e">
        <f t="shared" si="465"/>
        <v>#DIV/0!</v>
      </c>
      <c r="BS429" s="14" t="e">
        <f t="shared" si="465"/>
        <v>#DIV/0!</v>
      </c>
      <c r="BT429" s="14" t="e">
        <f t="shared" si="465"/>
        <v>#DIV/0!</v>
      </c>
      <c r="BU429" s="14" t="e">
        <f t="shared" si="465"/>
        <v>#DIV/0!</v>
      </c>
      <c r="BV429" s="14" t="e">
        <f t="shared" si="465"/>
        <v>#DIV/0!</v>
      </c>
      <c r="BW429" s="14" t="e">
        <f t="shared" si="465"/>
        <v>#DIV/0!</v>
      </c>
      <c r="BX429" s="14" t="e">
        <f t="shared" si="465"/>
        <v>#DIV/0!</v>
      </c>
      <c r="BY429" s="14" t="e">
        <f t="shared" si="465"/>
        <v>#DIV/0!</v>
      </c>
      <c r="BZ429" s="14" t="e">
        <f t="shared" si="465"/>
        <v>#DIV/0!</v>
      </c>
      <c r="CA429" s="14" t="e">
        <f t="shared" si="465"/>
        <v>#DIV/0!</v>
      </c>
      <c r="CB429" s="14" t="e">
        <f t="shared" si="465"/>
        <v>#DIV/0!</v>
      </c>
      <c r="CC429" s="14" t="e">
        <f t="shared" si="465"/>
        <v>#DIV/0!</v>
      </c>
      <c r="CD429" s="14" t="e">
        <f t="shared" si="465"/>
        <v>#DIV/0!</v>
      </c>
      <c r="CE429" s="14" t="e">
        <f t="shared" si="465"/>
        <v>#DIV/0!</v>
      </c>
      <c r="CF429" s="14" t="e">
        <f t="shared" si="465"/>
        <v>#DIV/0!</v>
      </c>
      <c r="CG429" s="14" t="e">
        <f t="shared" si="481"/>
        <v>#DIV/0!</v>
      </c>
      <c r="CH429" s="14" t="e">
        <f t="shared" si="481"/>
        <v>#DIV/0!</v>
      </c>
      <c r="CI429" s="14" t="e">
        <f t="shared" si="481"/>
        <v>#DIV/0!</v>
      </c>
      <c r="CJ429" s="14" t="e">
        <f t="shared" si="481"/>
        <v>#DIV/0!</v>
      </c>
      <c r="CK429" s="14" t="e">
        <f t="shared" si="479"/>
        <v>#DIV/0!</v>
      </c>
      <c r="CL429" s="14" t="e">
        <f t="shared" si="479"/>
        <v>#DIV/0!</v>
      </c>
      <c r="CM429" s="14" t="e">
        <f t="shared" si="479"/>
        <v>#DIV/0!</v>
      </c>
      <c r="CN429" s="14" t="e">
        <f t="shared" si="479"/>
        <v>#DIV/0!</v>
      </c>
      <c r="CO429" s="14" t="e">
        <f t="shared" si="479"/>
        <v>#DIV/0!</v>
      </c>
      <c r="CP429" s="14" t="e">
        <f t="shared" si="479"/>
        <v>#DIV/0!</v>
      </c>
      <c r="CQ429" s="14" t="e">
        <f t="shared" si="479"/>
        <v>#DIV/0!</v>
      </c>
      <c r="CR429" s="14" t="e">
        <f t="shared" si="479"/>
        <v>#DIV/0!</v>
      </c>
      <c r="CS429" s="14" t="e">
        <f t="shared" si="479"/>
        <v>#DIV/0!</v>
      </c>
      <c r="CT429" s="14" t="e">
        <f t="shared" si="479"/>
        <v>#DIV/0!</v>
      </c>
      <c r="CU429" s="14" t="e">
        <f t="shared" si="479"/>
        <v>#DIV/0!</v>
      </c>
      <c r="CV429" s="14" t="e">
        <f t="shared" si="479"/>
        <v>#DIV/0!</v>
      </c>
      <c r="CW429" s="14" t="e">
        <f t="shared" si="459"/>
        <v>#DIV/0!</v>
      </c>
      <c r="CX429" s="14" t="e">
        <f t="shared" si="448"/>
        <v>#DIV/0!</v>
      </c>
      <c r="CY429" s="14" t="e">
        <f t="shared" ref="CY429:DM445" si="484">AL429/$BM429</f>
        <v>#DIV/0!</v>
      </c>
      <c r="CZ429" s="14" t="e">
        <f t="shared" si="484"/>
        <v>#DIV/0!</v>
      </c>
      <c r="DA429" s="14" t="e">
        <f t="shared" si="484"/>
        <v>#DIV/0!</v>
      </c>
      <c r="DB429" s="14" t="e">
        <f t="shared" si="484"/>
        <v>#DIV/0!</v>
      </c>
      <c r="DC429" s="14" t="e">
        <f t="shared" si="484"/>
        <v>#DIV/0!</v>
      </c>
      <c r="DD429" s="14" t="e">
        <f t="shared" si="484"/>
        <v>#DIV/0!</v>
      </c>
      <c r="DE429" s="14" t="e">
        <f t="shared" si="484"/>
        <v>#DIV/0!</v>
      </c>
      <c r="DF429" s="14" t="e">
        <f t="shared" si="484"/>
        <v>#DIV/0!</v>
      </c>
      <c r="DG429" s="14" t="e">
        <f t="shared" si="484"/>
        <v>#DIV/0!</v>
      </c>
      <c r="DH429" s="14" t="e">
        <f t="shared" si="484"/>
        <v>#DIV/0!</v>
      </c>
      <c r="DI429" s="14" t="e">
        <f t="shared" si="484"/>
        <v>#DIV/0!</v>
      </c>
      <c r="DJ429" s="14" t="e">
        <f t="shared" si="484"/>
        <v>#DIV/0!</v>
      </c>
      <c r="DK429" s="14" t="e">
        <f t="shared" si="484"/>
        <v>#DIV/0!</v>
      </c>
      <c r="DL429" s="14" t="e">
        <f t="shared" si="484"/>
        <v>#DIV/0!</v>
      </c>
      <c r="DM429" s="14" t="e">
        <f t="shared" si="484"/>
        <v>#DIV/0!</v>
      </c>
      <c r="DN429" s="14" t="e">
        <f t="shared" si="468"/>
        <v>#DIV/0!</v>
      </c>
      <c r="DO429" s="14" t="e">
        <f t="shared" si="468"/>
        <v>#DIV/0!</v>
      </c>
      <c r="DP429" s="14" t="e">
        <f t="shared" si="468"/>
        <v>#DIV/0!</v>
      </c>
      <c r="DQ429" s="14" t="e">
        <f t="shared" si="466"/>
        <v>#DIV/0!</v>
      </c>
      <c r="DR429" s="14" t="e">
        <f t="shared" si="466"/>
        <v>#DIV/0!</v>
      </c>
      <c r="DS429" s="14" t="e">
        <f t="shared" si="446"/>
        <v>#DIV/0!</v>
      </c>
      <c r="DT429" s="14" t="e">
        <f t="shared" si="446"/>
        <v>#DIV/0!</v>
      </c>
      <c r="DU429" s="14" t="e">
        <f t="shared" si="446"/>
        <v>#DIV/0!</v>
      </c>
      <c r="DV429" s="14" t="e">
        <f t="shared" si="446"/>
        <v>#DIV/0!</v>
      </c>
      <c r="DW429" s="14" t="e">
        <f t="shared" si="482"/>
        <v>#DIV/0!</v>
      </c>
      <c r="DX429" s="14" t="e">
        <f t="shared" si="482"/>
        <v>#DIV/0!</v>
      </c>
      <c r="DY429" s="14" t="e">
        <f t="shared" si="482"/>
        <v>#DIV/0!</v>
      </c>
      <c r="DZ429" s="14" t="e">
        <f t="shared" si="477"/>
        <v>#DIV/0!</v>
      </c>
    </row>
    <row r="430" spans="3:130">
      <c r="C430" s="18">
        <v>2044</v>
      </c>
      <c r="D430" s="25"/>
      <c r="E430" s="25"/>
      <c r="F430" s="25"/>
      <c r="G430" s="25"/>
      <c r="H430" s="25"/>
      <c r="I430" s="25"/>
      <c r="J430" s="25"/>
      <c r="K430" s="25"/>
      <c r="L430" s="25"/>
      <c r="M430" s="25"/>
      <c r="N430" s="25"/>
      <c r="O430" s="25"/>
      <c r="P430" s="25"/>
      <c r="Q430" s="25"/>
      <c r="R430" s="25"/>
      <c r="S430" s="25"/>
      <c r="T430" s="25"/>
      <c r="U430" s="25"/>
      <c r="V430" s="25"/>
      <c r="W430" s="25"/>
      <c r="X430" s="25"/>
      <c r="Y430" s="25"/>
      <c r="Z430" s="25"/>
      <c r="AA430" s="25"/>
      <c r="AB430" s="25">
        <f t="shared" si="458"/>
        <v>0</v>
      </c>
      <c r="AC430" s="25">
        <f t="shared" si="460"/>
        <v>0</v>
      </c>
      <c r="AD430" s="25">
        <f t="shared" si="461"/>
        <v>0</v>
      </c>
      <c r="AE430" s="25">
        <f t="shared" si="462"/>
        <v>0</v>
      </c>
      <c r="AF430" s="25">
        <f t="shared" si="463"/>
        <v>0</v>
      </c>
      <c r="AG430" s="25">
        <f t="shared" si="464"/>
        <v>0</v>
      </c>
      <c r="AH430" s="25">
        <f t="shared" si="467"/>
        <v>0</v>
      </c>
      <c r="AI430" s="25">
        <f t="shared" si="469"/>
        <v>0</v>
      </c>
      <c r="AJ430" s="25">
        <f t="shared" si="470"/>
        <v>0</v>
      </c>
      <c r="AK430" s="25">
        <f t="shared" si="471"/>
        <v>0</v>
      </c>
      <c r="AL430" s="25">
        <f t="shared" si="472"/>
        <v>0</v>
      </c>
      <c r="AM430" s="25">
        <f t="shared" si="473"/>
        <v>0</v>
      </c>
      <c r="AN430" s="25">
        <f t="shared" si="474"/>
        <v>0</v>
      </c>
      <c r="AO430" s="25">
        <f t="shared" si="475"/>
        <v>0</v>
      </c>
      <c r="AP430" s="25">
        <f t="shared" si="476"/>
        <v>0</v>
      </c>
      <c r="AQ430" s="25">
        <f t="shared" si="478"/>
        <v>0</v>
      </c>
      <c r="AR430" s="25">
        <f t="shared" si="480"/>
        <v>0</v>
      </c>
      <c r="AS430" s="25">
        <f t="shared" si="483"/>
        <v>0</v>
      </c>
      <c r="AT430" s="25">
        <f t="shared" ref="AT430:AT446" si="485">VLOOKUP($C$108,$D$3:$K$63,$A$73,0)*(B388-B387)</f>
        <v>0</v>
      </c>
      <c r="AU430" s="25">
        <f>VLOOKUP($C$109,$D$3:$K$63,$A$73,0)*(B387-B386)</f>
        <v>0</v>
      </c>
      <c r="AV430" s="25">
        <f>VLOOKUP($C$110,$D$3:$K$63,$A$73,0)*B386</f>
        <v>0</v>
      </c>
      <c r="AW430" s="25"/>
      <c r="AX430" s="25"/>
      <c r="AY430" s="25"/>
      <c r="AZ430" s="25"/>
      <c r="BA430" s="25"/>
      <c r="BB430" s="25"/>
      <c r="BC430" s="25"/>
      <c r="BD430" s="25"/>
      <c r="BE430" s="25"/>
      <c r="BF430" s="25"/>
      <c r="BG430" s="25"/>
      <c r="BH430" s="25"/>
      <c r="BI430" s="25"/>
      <c r="BJ430" s="25"/>
      <c r="BK430" s="25"/>
      <c r="BL430" s="25"/>
      <c r="BM430" s="21">
        <f t="shared" si="427"/>
        <v>0</v>
      </c>
      <c r="BP430" s="18">
        <v>2044</v>
      </c>
      <c r="BQ430" s="14" t="e">
        <f t="shared" si="465"/>
        <v>#DIV/0!</v>
      </c>
      <c r="BR430" s="14" t="e">
        <f t="shared" si="465"/>
        <v>#DIV/0!</v>
      </c>
      <c r="BS430" s="14" t="e">
        <f t="shared" si="465"/>
        <v>#DIV/0!</v>
      </c>
      <c r="BT430" s="14" t="e">
        <f t="shared" si="465"/>
        <v>#DIV/0!</v>
      </c>
      <c r="BU430" s="14" t="e">
        <f t="shared" si="465"/>
        <v>#DIV/0!</v>
      </c>
      <c r="BV430" s="14" t="e">
        <f t="shared" si="465"/>
        <v>#DIV/0!</v>
      </c>
      <c r="BW430" s="14" t="e">
        <f t="shared" si="465"/>
        <v>#DIV/0!</v>
      </c>
      <c r="BX430" s="14" t="e">
        <f t="shared" si="465"/>
        <v>#DIV/0!</v>
      </c>
      <c r="BY430" s="14" t="e">
        <f t="shared" si="465"/>
        <v>#DIV/0!</v>
      </c>
      <c r="BZ430" s="14" t="e">
        <f t="shared" si="465"/>
        <v>#DIV/0!</v>
      </c>
      <c r="CA430" s="14" t="e">
        <f t="shared" si="465"/>
        <v>#DIV/0!</v>
      </c>
      <c r="CB430" s="14" t="e">
        <f t="shared" si="465"/>
        <v>#DIV/0!</v>
      </c>
      <c r="CC430" s="14" t="e">
        <f t="shared" si="465"/>
        <v>#DIV/0!</v>
      </c>
      <c r="CD430" s="14" t="e">
        <f t="shared" si="465"/>
        <v>#DIV/0!</v>
      </c>
      <c r="CE430" s="14" t="e">
        <f t="shared" si="465"/>
        <v>#DIV/0!</v>
      </c>
      <c r="CF430" s="14" t="e">
        <f t="shared" si="465"/>
        <v>#DIV/0!</v>
      </c>
      <c r="CG430" s="14" t="e">
        <f t="shared" si="481"/>
        <v>#DIV/0!</v>
      </c>
      <c r="CH430" s="14" t="e">
        <f t="shared" si="481"/>
        <v>#DIV/0!</v>
      </c>
      <c r="CI430" s="14" t="e">
        <f t="shared" si="481"/>
        <v>#DIV/0!</v>
      </c>
      <c r="CJ430" s="14" t="e">
        <f t="shared" si="481"/>
        <v>#DIV/0!</v>
      </c>
      <c r="CK430" s="14" t="e">
        <f t="shared" si="479"/>
        <v>#DIV/0!</v>
      </c>
      <c r="CL430" s="14" t="e">
        <f t="shared" si="479"/>
        <v>#DIV/0!</v>
      </c>
      <c r="CM430" s="14" t="e">
        <f t="shared" si="479"/>
        <v>#DIV/0!</v>
      </c>
      <c r="CN430" s="14" t="e">
        <f t="shared" si="479"/>
        <v>#DIV/0!</v>
      </c>
      <c r="CO430" s="14" t="e">
        <f t="shared" si="479"/>
        <v>#DIV/0!</v>
      </c>
      <c r="CP430" s="14" t="e">
        <f t="shared" si="479"/>
        <v>#DIV/0!</v>
      </c>
      <c r="CQ430" s="14" t="e">
        <f t="shared" si="479"/>
        <v>#DIV/0!</v>
      </c>
      <c r="CR430" s="14" t="e">
        <f t="shared" si="479"/>
        <v>#DIV/0!</v>
      </c>
      <c r="CS430" s="14" t="e">
        <f t="shared" si="479"/>
        <v>#DIV/0!</v>
      </c>
      <c r="CT430" s="14" t="e">
        <f t="shared" si="479"/>
        <v>#DIV/0!</v>
      </c>
      <c r="CU430" s="14" t="e">
        <f t="shared" si="479"/>
        <v>#DIV/0!</v>
      </c>
      <c r="CV430" s="14" t="e">
        <f t="shared" si="479"/>
        <v>#DIV/0!</v>
      </c>
      <c r="CW430" s="14" t="e">
        <f t="shared" si="459"/>
        <v>#DIV/0!</v>
      </c>
      <c r="CX430" s="14" t="e">
        <f t="shared" si="459"/>
        <v>#DIV/0!</v>
      </c>
      <c r="CY430" s="14" t="e">
        <f t="shared" si="484"/>
        <v>#DIV/0!</v>
      </c>
      <c r="CZ430" s="14" t="e">
        <f t="shared" si="484"/>
        <v>#DIV/0!</v>
      </c>
      <c r="DA430" s="14" t="e">
        <f t="shared" si="484"/>
        <v>#DIV/0!</v>
      </c>
      <c r="DB430" s="14" t="e">
        <f t="shared" si="484"/>
        <v>#DIV/0!</v>
      </c>
      <c r="DC430" s="14" t="e">
        <f t="shared" si="484"/>
        <v>#DIV/0!</v>
      </c>
      <c r="DD430" s="14" t="e">
        <f t="shared" si="484"/>
        <v>#DIV/0!</v>
      </c>
      <c r="DE430" s="14" t="e">
        <f t="shared" si="484"/>
        <v>#DIV/0!</v>
      </c>
      <c r="DF430" s="14" t="e">
        <f t="shared" si="484"/>
        <v>#DIV/0!</v>
      </c>
      <c r="DG430" s="14" t="e">
        <f t="shared" si="484"/>
        <v>#DIV/0!</v>
      </c>
      <c r="DH430" s="14" t="e">
        <f t="shared" si="484"/>
        <v>#DIV/0!</v>
      </c>
      <c r="DI430" s="14" t="e">
        <f t="shared" si="484"/>
        <v>#DIV/0!</v>
      </c>
      <c r="DJ430" s="14" t="e">
        <f t="shared" si="484"/>
        <v>#DIV/0!</v>
      </c>
      <c r="DK430" s="14" t="e">
        <f t="shared" si="484"/>
        <v>#DIV/0!</v>
      </c>
      <c r="DL430" s="14" t="e">
        <f t="shared" si="484"/>
        <v>#DIV/0!</v>
      </c>
      <c r="DM430" s="14" t="e">
        <f t="shared" si="484"/>
        <v>#DIV/0!</v>
      </c>
      <c r="DN430" s="14" t="e">
        <f t="shared" si="468"/>
        <v>#DIV/0!</v>
      </c>
      <c r="DO430" s="14" t="e">
        <f t="shared" si="468"/>
        <v>#DIV/0!</v>
      </c>
      <c r="DP430" s="14" t="e">
        <f t="shared" si="468"/>
        <v>#DIV/0!</v>
      </c>
      <c r="DQ430" s="14" t="e">
        <f t="shared" si="466"/>
        <v>#DIV/0!</v>
      </c>
      <c r="DR430" s="14" t="e">
        <f t="shared" si="466"/>
        <v>#DIV/0!</v>
      </c>
      <c r="DS430" s="14" t="e">
        <f t="shared" si="446"/>
        <v>#DIV/0!</v>
      </c>
      <c r="DT430" s="14" t="e">
        <f t="shared" si="446"/>
        <v>#DIV/0!</v>
      </c>
      <c r="DU430" s="14" t="e">
        <f t="shared" si="446"/>
        <v>#DIV/0!</v>
      </c>
      <c r="DV430" s="14" t="e">
        <f t="shared" si="446"/>
        <v>#DIV/0!</v>
      </c>
      <c r="DW430" s="14" t="e">
        <f t="shared" si="482"/>
        <v>#DIV/0!</v>
      </c>
      <c r="DX430" s="14" t="e">
        <f t="shared" si="482"/>
        <v>#DIV/0!</v>
      </c>
      <c r="DY430" s="14" t="e">
        <f t="shared" si="482"/>
        <v>#DIV/0!</v>
      </c>
      <c r="DZ430" s="14" t="e">
        <f t="shared" si="477"/>
        <v>#DIV/0!</v>
      </c>
    </row>
    <row r="431" spans="3:130">
      <c r="C431" s="18">
        <v>2045</v>
      </c>
      <c r="D431" s="25"/>
      <c r="E431" s="25"/>
      <c r="F431" s="25"/>
      <c r="G431" s="25"/>
      <c r="H431" s="25"/>
      <c r="I431" s="25"/>
      <c r="J431" s="25"/>
      <c r="K431" s="25"/>
      <c r="L431" s="25"/>
      <c r="M431" s="25"/>
      <c r="N431" s="25"/>
      <c r="O431" s="25"/>
      <c r="P431" s="25"/>
      <c r="Q431" s="25"/>
      <c r="R431" s="25"/>
      <c r="S431" s="25"/>
      <c r="T431" s="25"/>
      <c r="U431" s="25"/>
      <c r="V431" s="25"/>
      <c r="W431" s="25"/>
      <c r="X431" s="25"/>
      <c r="Y431" s="25"/>
      <c r="Z431" s="25"/>
      <c r="AA431" s="25"/>
      <c r="AB431" s="25"/>
      <c r="AC431" s="25">
        <f t="shared" si="460"/>
        <v>0</v>
      </c>
      <c r="AD431" s="25">
        <f t="shared" si="461"/>
        <v>0</v>
      </c>
      <c r="AE431" s="25">
        <f t="shared" si="462"/>
        <v>0</v>
      </c>
      <c r="AF431" s="25">
        <f t="shared" si="463"/>
        <v>0</v>
      </c>
      <c r="AG431" s="25">
        <f t="shared" si="464"/>
        <v>0</v>
      </c>
      <c r="AH431" s="25">
        <f t="shared" si="467"/>
        <v>0</v>
      </c>
      <c r="AI431" s="25">
        <f t="shared" si="469"/>
        <v>0</v>
      </c>
      <c r="AJ431" s="25">
        <f t="shared" si="470"/>
        <v>0</v>
      </c>
      <c r="AK431" s="25">
        <f t="shared" si="471"/>
        <v>0</v>
      </c>
      <c r="AL431" s="25">
        <f t="shared" si="472"/>
        <v>0</v>
      </c>
      <c r="AM431" s="25">
        <f t="shared" si="473"/>
        <v>0</v>
      </c>
      <c r="AN431" s="25">
        <f t="shared" si="474"/>
        <v>0</v>
      </c>
      <c r="AO431" s="25">
        <f t="shared" si="475"/>
        <v>0</v>
      </c>
      <c r="AP431" s="25">
        <f t="shared" si="476"/>
        <v>0</v>
      </c>
      <c r="AQ431" s="25">
        <f t="shared" si="478"/>
        <v>0</v>
      </c>
      <c r="AR431" s="25">
        <f t="shared" si="480"/>
        <v>0</v>
      </c>
      <c r="AS431" s="25">
        <f t="shared" si="483"/>
        <v>0</v>
      </c>
      <c r="AT431" s="25">
        <f t="shared" si="485"/>
        <v>0</v>
      </c>
      <c r="AU431" s="25">
        <f t="shared" ref="AU431:AU446" si="486">VLOOKUP($C$109,$D$3:$K$63,$A$73,0)*(B388-B387)</f>
        <v>0</v>
      </c>
      <c r="AV431" s="25">
        <f>VLOOKUP($C$110,$D$3:$K$63,$A$73,0)*(B387-B386)</f>
        <v>0</v>
      </c>
      <c r="AW431" s="25">
        <f>VLOOKUP($C$111,$D$3:$K$63,$A$73,0)*B386</f>
        <v>0</v>
      </c>
      <c r="AX431" s="25"/>
      <c r="AY431" s="25"/>
      <c r="AZ431" s="25"/>
      <c r="BA431" s="25"/>
      <c r="BB431" s="25"/>
      <c r="BC431" s="25"/>
      <c r="BD431" s="25"/>
      <c r="BE431" s="25"/>
      <c r="BF431" s="25"/>
      <c r="BG431" s="25"/>
      <c r="BH431" s="25"/>
      <c r="BI431" s="25"/>
      <c r="BJ431" s="25"/>
      <c r="BK431" s="25"/>
      <c r="BL431" s="25"/>
      <c r="BM431" s="21">
        <f t="shared" si="427"/>
        <v>0</v>
      </c>
      <c r="BP431" s="18">
        <v>2045</v>
      </c>
      <c r="BQ431" s="14" t="e">
        <f t="shared" si="465"/>
        <v>#DIV/0!</v>
      </c>
      <c r="BR431" s="14" t="e">
        <f t="shared" si="465"/>
        <v>#DIV/0!</v>
      </c>
      <c r="BS431" s="14" t="e">
        <f t="shared" si="465"/>
        <v>#DIV/0!</v>
      </c>
      <c r="BT431" s="14" t="e">
        <f t="shared" si="465"/>
        <v>#DIV/0!</v>
      </c>
      <c r="BU431" s="14" t="e">
        <f t="shared" si="465"/>
        <v>#DIV/0!</v>
      </c>
      <c r="BV431" s="14" t="e">
        <f t="shared" si="465"/>
        <v>#DIV/0!</v>
      </c>
      <c r="BW431" s="14" t="e">
        <f t="shared" si="465"/>
        <v>#DIV/0!</v>
      </c>
      <c r="BX431" s="14" t="e">
        <f t="shared" si="465"/>
        <v>#DIV/0!</v>
      </c>
      <c r="BY431" s="14" t="e">
        <f t="shared" si="465"/>
        <v>#DIV/0!</v>
      </c>
      <c r="BZ431" s="14" t="e">
        <f t="shared" si="465"/>
        <v>#DIV/0!</v>
      </c>
      <c r="CA431" s="14" t="e">
        <f t="shared" si="465"/>
        <v>#DIV/0!</v>
      </c>
      <c r="CB431" s="14" t="e">
        <f t="shared" si="465"/>
        <v>#DIV/0!</v>
      </c>
      <c r="CC431" s="14" t="e">
        <f t="shared" si="465"/>
        <v>#DIV/0!</v>
      </c>
      <c r="CD431" s="14" t="e">
        <f t="shared" si="465"/>
        <v>#DIV/0!</v>
      </c>
      <c r="CE431" s="14" t="e">
        <f t="shared" si="465"/>
        <v>#DIV/0!</v>
      </c>
      <c r="CF431" s="14" t="e">
        <f t="shared" si="465"/>
        <v>#DIV/0!</v>
      </c>
      <c r="CG431" s="14" t="e">
        <f t="shared" si="481"/>
        <v>#DIV/0!</v>
      </c>
      <c r="CH431" s="14" t="e">
        <f t="shared" si="481"/>
        <v>#DIV/0!</v>
      </c>
      <c r="CI431" s="14" t="e">
        <f t="shared" si="481"/>
        <v>#DIV/0!</v>
      </c>
      <c r="CJ431" s="14" t="e">
        <f t="shared" si="481"/>
        <v>#DIV/0!</v>
      </c>
      <c r="CK431" s="14" t="e">
        <f t="shared" si="479"/>
        <v>#DIV/0!</v>
      </c>
      <c r="CL431" s="14" t="e">
        <f t="shared" si="479"/>
        <v>#DIV/0!</v>
      </c>
      <c r="CM431" s="14" t="e">
        <f t="shared" si="479"/>
        <v>#DIV/0!</v>
      </c>
      <c r="CN431" s="14" t="e">
        <f t="shared" si="479"/>
        <v>#DIV/0!</v>
      </c>
      <c r="CO431" s="14" t="e">
        <f t="shared" si="479"/>
        <v>#DIV/0!</v>
      </c>
      <c r="CP431" s="14" t="e">
        <f t="shared" si="479"/>
        <v>#DIV/0!</v>
      </c>
      <c r="CQ431" s="14" t="e">
        <f t="shared" si="479"/>
        <v>#DIV/0!</v>
      </c>
      <c r="CR431" s="14" t="e">
        <f t="shared" si="479"/>
        <v>#DIV/0!</v>
      </c>
      <c r="CS431" s="14" t="e">
        <f t="shared" si="479"/>
        <v>#DIV/0!</v>
      </c>
      <c r="CT431" s="14" t="e">
        <f t="shared" si="479"/>
        <v>#DIV/0!</v>
      </c>
      <c r="CU431" s="14" t="e">
        <f t="shared" si="479"/>
        <v>#DIV/0!</v>
      </c>
      <c r="CV431" s="14" t="e">
        <f t="shared" si="479"/>
        <v>#DIV/0!</v>
      </c>
      <c r="CW431" s="14" t="e">
        <f t="shared" si="459"/>
        <v>#DIV/0!</v>
      </c>
      <c r="CX431" s="14" t="e">
        <f t="shared" si="459"/>
        <v>#DIV/0!</v>
      </c>
      <c r="CY431" s="14" t="e">
        <f t="shared" si="484"/>
        <v>#DIV/0!</v>
      </c>
      <c r="CZ431" s="14" t="e">
        <f t="shared" si="484"/>
        <v>#DIV/0!</v>
      </c>
      <c r="DA431" s="14" t="e">
        <f t="shared" si="484"/>
        <v>#DIV/0!</v>
      </c>
      <c r="DB431" s="14" t="e">
        <f t="shared" si="484"/>
        <v>#DIV/0!</v>
      </c>
      <c r="DC431" s="14" t="e">
        <f t="shared" si="484"/>
        <v>#DIV/0!</v>
      </c>
      <c r="DD431" s="14" t="e">
        <f t="shared" si="484"/>
        <v>#DIV/0!</v>
      </c>
      <c r="DE431" s="14" t="e">
        <f t="shared" si="484"/>
        <v>#DIV/0!</v>
      </c>
      <c r="DF431" s="14" t="e">
        <f t="shared" si="484"/>
        <v>#DIV/0!</v>
      </c>
      <c r="DG431" s="14" t="e">
        <f t="shared" si="484"/>
        <v>#DIV/0!</v>
      </c>
      <c r="DH431" s="14" t="e">
        <f t="shared" si="484"/>
        <v>#DIV/0!</v>
      </c>
      <c r="DI431" s="14" t="e">
        <f t="shared" si="484"/>
        <v>#DIV/0!</v>
      </c>
      <c r="DJ431" s="14" t="e">
        <f t="shared" si="484"/>
        <v>#DIV/0!</v>
      </c>
      <c r="DK431" s="14" t="e">
        <f t="shared" si="484"/>
        <v>#DIV/0!</v>
      </c>
      <c r="DL431" s="14" t="e">
        <f t="shared" si="484"/>
        <v>#DIV/0!</v>
      </c>
      <c r="DM431" s="14" t="e">
        <f t="shared" si="484"/>
        <v>#DIV/0!</v>
      </c>
      <c r="DN431" s="14" t="e">
        <f t="shared" si="468"/>
        <v>#DIV/0!</v>
      </c>
      <c r="DO431" s="14" t="e">
        <f t="shared" si="468"/>
        <v>#DIV/0!</v>
      </c>
      <c r="DP431" s="14" t="e">
        <f t="shared" si="468"/>
        <v>#DIV/0!</v>
      </c>
      <c r="DQ431" s="14" t="e">
        <f t="shared" si="466"/>
        <v>#DIV/0!</v>
      </c>
      <c r="DR431" s="14" t="e">
        <f t="shared" si="466"/>
        <v>#DIV/0!</v>
      </c>
      <c r="DS431" s="14" t="e">
        <f t="shared" si="446"/>
        <v>#DIV/0!</v>
      </c>
      <c r="DT431" s="14" t="e">
        <f t="shared" si="446"/>
        <v>#DIV/0!</v>
      </c>
      <c r="DU431" s="14" t="e">
        <f t="shared" si="446"/>
        <v>#DIV/0!</v>
      </c>
      <c r="DV431" s="14" t="e">
        <f t="shared" si="446"/>
        <v>#DIV/0!</v>
      </c>
      <c r="DW431" s="14" t="e">
        <f t="shared" si="482"/>
        <v>#DIV/0!</v>
      </c>
      <c r="DX431" s="14" t="e">
        <f t="shared" si="482"/>
        <v>#DIV/0!</v>
      </c>
      <c r="DY431" s="14" t="e">
        <f t="shared" si="482"/>
        <v>#DIV/0!</v>
      </c>
      <c r="DZ431" s="14" t="e">
        <f t="shared" si="477"/>
        <v>#DIV/0!</v>
      </c>
    </row>
    <row r="432" spans="3:130">
      <c r="C432" s="18">
        <v>2046</v>
      </c>
      <c r="D432" s="25"/>
      <c r="E432" s="25"/>
      <c r="F432" s="25"/>
      <c r="G432" s="25"/>
      <c r="H432" s="25"/>
      <c r="I432" s="25"/>
      <c r="J432" s="25"/>
      <c r="K432" s="25"/>
      <c r="L432" s="25"/>
      <c r="M432" s="25"/>
      <c r="N432" s="25"/>
      <c r="O432" s="25"/>
      <c r="P432" s="25"/>
      <c r="Q432" s="25"/>
      <c r="R432" s="25"/>
      <c r="S432" s="25"/>
      <c r="T432" s="25"/>
      <c r="U432" s="25"/>
      <c r="V432" s="25"/>
      <c r="W432" s="25"/>
      <c r="X432" s="25"/>
      <c r="Y432" s="25"/>
      <c r="Z432" s="25"/>
      <c r="AA432" s="25"/>
      <c r="AB432" s="25"/>
      <c r="AC432" s="25"/>
      <c r="AD432" s="25">
        <f t="shared" si="461"/>
        <v>0</v>
      </c>
      <c r="AE432" s="25">
        <f t="shared" si="462"/>
        <v>0</v>
      </c>
      <c r="AF432" s="25">
        <f t="shared" si="463"/>
        <v>0</v>
      </c>
      <c r="AG432" s="25">
        <f t="shared" si="464"/>
        <v>0</v>
      </c>
      <c r="AH432" s="25">
        <f t="shared" si="467"/>
        <v>0</v>
      </c>
      <c r="AI432" s="25">
        <f t="shared" si="469"/>
        <v>0</v>
      </c>
      <c r="AJ432" s="25">
        <f t="shared" si="470"/>
        <v>0</v>
      </c>
      <c r="AK432" s="25">
        <f t="shared" si="471"/>
        <v>0</v>
      </c>
      <c r="AL432" s="25">
        <f t="shared" si="472"/>
        <v>0</v>
      </c>
      <c r="AM432" s="25">
        <f t="shared" si="473"/>
        <v>0</v>
      </c>
      <c r="AN432" s="25">
        <f t="shared" si="474"/>
        <v>0</v>
      </c>
      <c r="AO432" s="25">
        <f t="shared" si="475"/>
        <v>0</v>
      </c>
      <c r="AP432" s="25">
        <f t="shared" si="476"/>
        <v>0</v>
      </c>
      <c r="AQ432" s="25">
        <f t="shared" si="478"/>
        <v>0</v>
      </c>
      <c r="AR432" s="25">
        <f t="shared" si="480"/>
        <v>0</v>
      </c>
      <c r="AS432" s="25">
        <f t="shared" si="483"/>
        <v>0</v>
      </c>
      <c r="AT432" s="25">
        <f t="shared" si="485"/>
        <v>0</v>
      </c>
      <c r="AU432" s="25">
        <f t="shared" si="486"/>
        <v>0</v>
      </c>
      <c r="AV432" s="25">
        <f t="shared" ref="AV432:AV446" si="487">VLOOKUP($C$110,$D$3:$K$63,$A$73,0)*(B388-B387)</f>
        <v>0</v>
      </c>
      <c r="AW432" s="25">
        <f>VLOOKUP($C$111,$D$3:$K$63,$A$73,0)*(B387-B386)</f>
        <v>0</v>
      </c>
      <c r="AX432" s="25">
        <f>VLOOKUP($C$112,$D$3:$K$63,$A$73,0)*B386</f>
        <v>0</v>
      </c>
      <c r="AY432" s="25"/>
      <c r="AZ432" s="25"/>
      <c r="BA432" s="25"/>
      <c r="BB432" s="25"/>
      <c r="BC432" s="25"/>
      <c r="BD432" s="25"/>
      <c r="BE432" s="25"/>
      <c r="BF432" s="25"/>
      <c r="BG432" s="25"/>
      <c r="BH432" s="25"/>
      <c r="BI432" s="25"/>
      <c r="BJ432" s="25"/>
      <c r="BK432" s="25"/>
      <c r="BL432" s="25"/>
      <c r="BM432" s="21">
        <f t="shared" si="427"/>
        <v>0</v>
      </c>
      <c r="BP432" s="18">
        <v>2046</v>
      </c>
      <c r="BQ432" s="14" t="e">
        <f t="shared" si="465"/>
        <v>#DIV/0!</v>
      </c>
      <c r="BR432" s="14" t="e">
        <f t="shared" si="465"/>
        <v>#DIV/0!</v>
      </c>
      <c r="BS432" s="14" t="e">
        <f t="shared" si="465"/>
        <v>#DIV/0!</v>
      </c>
      <c r="BT432" s="14" t="e">
        <f t="shared" si="465"/>
        <v>#DIV/0!</v>
      </c>
      <c r="BU432" s="14" t="e">
        <f t="shared" si="465"/>
        <v>#DIV/0!</v>
      </c>
      <c r="BV432" s="14" t="e">
        <f t="shared" si="465"/>
        <v>#DIV/0!</v>
      </c>
      <c r="BW432" s="14" t="e">
        <f t="shared" si="465"/>
        <v>#DIV/0!</v>
      </c>
      <c r="BX432" s="14" t="e">
        <f t="shared" si="465"/>
        <v>#DIV/0!</v>
      </c>
      <c r="BY432" s="14" t="e">
        <f t="shared" si="465"/>
        <v>#DIV/0!</v>
      </c>
      <c r="BZ432" s="14" t="e">
        <f t="shared" si="465"/>
        <v>#DIV/0!</v>
      </c>
      <c r="CA432" s="14" t="e">
        <f t="shared" si="465"/>
        <v>#DIV/0!</v>
      </c>
      <c r="CB432" s="14" t="e">
        <f t="shared" si="465"/>
        <v>#DIV/0!</v>
      </c>
      <c r="CC432" s="14" t="e">
        <f t="shared" si="465"/>
        <v>#DIV/0!</v>
      </c>
      <c r="CD432" s="14" t="e">
        <f t="shared" si="465"/>
        <v>#DIV/0!</v>
      </c>
      <c r="CE432" s="14" t="e">
        <f t="shared" si="465"/>
        <v>#DIV/0!</v>
      </c>
      <c r="CF432" s="14" t="e">
        <f t="shared" ref="CF432:CF446" si="488">S432/$BM432</f>
        <v>#DIV/0!</v>
      </c>
      <c r="CG432" s="14" t="e">
        <f t="shared" si="481"/>
        <v>#DIV/0!</v>
      </c>
      <c r="CH432" s="14" t="e">
        <f t="shared" si="481"/>
        <v>#DIV/0!</v>
      </c>
      <c r="CI432" s="14" t="e">
        <f t="shared" si="481"/>
        <v>#DIV/0!</v>
      </c>
      <c r="CJ432" s="14" t="e">
        <f t="shared" si="481"/>
        <v>#DIV/0!</v>
      </c>
      <c r="CK432" s="14" t="e">
        <f t="shared" si="479"/>
        <v>#DIV/0!</v>
      </c>
      <c r="CL432" s="14" t="e">
        <f t="shared" si="479"/>
        <v>#DIV/0!</v>
      </c>
      <c r="CM432" s="14" t="e">
        <f t="shared" si="479"/>
        <v>#DIV/0!</v>
      </c>
      <c r="CN432" s="14" t="e">
        <f t="shared" si="479"/>
        <v>#DIV/0!</v>
      </c>
      <c r="CO432" s="14" t="e">
        <f t="shared" si="479"/>
        <v>#DIV/0!</v>
      </c>
      <c r="CP432" s="14" t="e">
        <f t="shared" si="479"/>
        <v>#DIV/0!</v>
      </c>
      <c r="CQ432" s="14" t="e">
        <f t="shared" si="479"/>
        <v>#DIV/0!</v>
      </c>
      <c r="CR432" s="14" t="e">
        <f t="shared" si="479"/>
        <v>#DIV/0!</v>
      </c>
      <c r="CS432" s="14" t="e">
        <f t="shared" si="479"/>
        <v>#DIV/0!</v>
      </c>
      <c r="CT432" s="14" t="e">
        <f t="shared" si="479"/>
        <v>#DIV/0!</v>
      </c>
      <c r="CU432" s="14" t="e">
        <f t="shared" si="479"/>
        <v>#DIV/0!</v>
      </c>
      <c r="CV432" s="14" t="e">
        <f t="shared" si="479"/>
        <v>#DIV/0!</v>
      </c>
      <c r="CW432" s="14" t="e">
        <f t="shared" si="459"/>
        <v>#DIV/0!</v>
      </c>
      <c r="CX432" s="14" t="e">
        <f t="shared" si="459"/>
        <v>#DIV/0!</v>
      </c>
      <c r="CY432" s="14" t="e">
        <f t="shared" si="484"/>
        <v>#DIV/0!</v>
      </c>
      <c r="CZ432" s="14" t="e">
        <f t="shared" si="484"/>
        <v>#DIV/0!</v>
      </c>
      <c r="DA432" s="14" t="e">
        <f t="shared" si="484"/>
        <v>#DIV/0!</v>
      </c>
      <c r="DB432" s="14" t="e">
        <f t="shared" si="484"/>
        <v>#DIV/0!</v>
      </c>
      <c r="DC432" s="14" t="e">
        <f t="shared" si="484"/>
        <v>#DIV/0!</v>
      </c>
      <c r="DD432" s="14" t="e">
        <f t="shared" si="484"/>
        <v>#DIV/0!</v>
      </c>
      <c r="DE432" s="14" t="e">
        <f t="shared" si="484"/>
        <v>#DIV/0!</v>
      </c>
      <c r="DF432" s="14" t="e">
        <f t="shared" si="484"/>
        <v>#DIV/0!</v>
      </c>
      <c r="DG432" s="14" t="e">
        <f t="shared" si="484"/>
        <v>#DIV/0!</v>
      </c>
      <c r="DH432" s="14" t="e">
        <f t="shared" si="484"/>
        <v>#DIV/0!</v>
      </c>
      <c r="DI432" s="14" t="e">
        <f t="shared" si="484"/>
        <v>#DIV/0!</v>
      </c>
      <c r="DJ432" s="14" t="e">
        <f t="shared" si="484"/>
        <v>#DIV/0!</v>
      </c>
      <c r="DK432" s="14" t="e">
        <f t="shared" si="484"/>
        <v>#DIV/0!</v>
      </c>
      <c r="DL432" s="14" t="e">
        <f t="shared" si="484"/>
        <v>#DIV/0!</v>
      </c>
      <c r="DM432" s="14" t="e">
        <f t="shared" si="484"/>
        <v>#DIV/0!</v>
      </c>
      <c r="DN432" s="14" t="e">
        <f t="shared" si="468"/>
        <v>#DIV/0!</v>
      </c>
      <c r="DO432" s="14" t="e">
        <f t="shared" si="468"/>
        <v>#DIV/0!</v>
      </c>
      <c r="DP432" s="14" t="e">
        <f t="shared" si="468"/>
        <v>#DIV/0!</v>
      </c>
      <c r="DQ432" s="14" t="e">
        <f t="shared" si="466"/>
        <v>#DIV/0!</v>
      </c>
      <c r="DR432" s="14" t="e">
        <f t="shared" si="466"/>
        <v>#DIV/0!</v>
      </c>
      <c r="DS432" s="14" t="e">
        <f t="shared" si="446"/>
        <v>#DIV/0!</v>
      </c>
      <c r="DT432" s="14" t="e">
        <f t="shared" si="446"/>
        <v>#DIV/0!</v>
      </c>
      <c r="DU432" s="14" t="e">
        <f t="shared" si="446"/>
        <v>#DIV/0!</v>
      </c>
      <c r="DV432" s="14" t="e">
        <f t="shared" si="446"/>
        <v>#DIV/0!</v>
      </c>
      <c r="DW432" s="14" t="e">
        <f t="shared" si="482"/>
        <v>#DIV/0!</v>
      </c>
      <c r="DX432" s="14" t="e">
        <f t="shared" si="482"/>
        <v>#DIV/0!</v>
      </c>
      <c r="DY432" s="14" t="e">
        <f t="shared" si="482"/>
        <v>#DIV/0!</v>
      </c>
      <c r="DZ432" s="14" t="e">
        <f t="shared" si="477"/>
        <v>#DIV/0!</v>
      </c>
    </row>
    <row r="433" spans="2:130">
      <c r="C433" s="18">
        <v>2047</v>
      </c>
      <c r="D433" s="25"/>
      <c r="E433" s="25"/>
      <c r="F433" s="25"/>
      <c r="G433" s="25"/>
      <c r="H433" s="25"/>
      <c r="I433" s="25"/>
      <c r="J433" s="25"/>
      <c r="K433" s="25"/>
      <c r="L433" s="25"/>
      <c r="M433" s="25"/>
      <c r="N433" s="25"/>
      <c r="O433" s="25"/>
      <c r="P433" s="25"/>
      <c r="Q433" s="25"/>
      <c r="R433" s="25"/>
      <c r="S433" s="25"/>
      <c r="T433" s="25"/>
      <c r="U433" s="25"/>
      <c r="V433" s="25"/>
      <c r="W433" s="25"/>
      <c r="X433" s="25"/>
      <c r="Y433" s="25"/>
      <c r="Z433" s="25"/>
      <c r="AA433" s="25"/>
      <c r="AB433" s="25"/>
      <c r="AC433" s="25"/>
      <c r="AD433" s="25"/>
      <c r="AE433" s="25">
        <f t="shared" si="462"/>
        <v>0</v>
      </c>
      <c r="AF433" s="25">
        <f t="shared" si="463"/>
        <v>0</v>
      </c>
      <c r="AG433" s="25">
        <f t="shared" si="464"/>
        <v>0</v>
      </c>
      <c r="AH433" s="25">
        <f t="shared" si="467"/>
        <v>0</v>
      </c>
      <c r="AI433" s="25">
        <f t="shared" si="469"/>
        <v>0</v>
      </c>
      <c r="AJ433" s="25">
        <f t="shared" si="470"/>
        <v>0</v>
      </c>
      <c r="AK433" s="25">
        <f t="shared" si="471"/>
        <v>0</v>
      </c>
      <c r="AL433" s="25">
        <f t="shared" si="472"/>
        <v>0</v>
      </c>
      <c r="AM433" s="25">
        <f t="shared" si="473"/>
        <v>0</v>
      </c>
      <c r="AN433" s="25">
        <f t="shared" si="474"/>
        <v>0</v>
      </c>
      <c r="AO433" s="25">
        <f t="shared" si="475"/>
        <v>0</v>
      </c>
      <c r="AP433" s="25">
        <f t="shared" si="476"/>
        <v>0</v>
      </c>
      <c r="AQ433" s="25">
        <f t="shared" si="478"/>
        <v>0</v>
      </c>
      <c r="AR433" s="25">
        <f t="shared" si="480"/>
        <v>0</v>
      </c>
      <c r="AS433" s="25">
        <f t="shared" si="483"/>
        <v>0</v>
      </c>
      <c r="AT433" s="25">
        <f t="shared" si="485"/>
        <v>0</v>
      </c>
      <c r="AU433" s="25">
        <f t="shared" si="486"/>
        <v>0</v>
      </c>
      <c r="AV433" s="25">
        <f t="shared" si="487"/>
        <v>0</v>
      </c>
      <c r="AW433" s="25">
        <f t="shared" ref="AW433:AW446" si="489">VLOOKUP($C$111,$D$3:$K$63,$A$73,0)*(B388-B387)</f>
        <v>0</v>
      </c>
      <c r="AX433" s="25">
        <f>VLOOKUP($C$112,$D$3:$K$63,$A$73,0)*(B387-B386)</f>
        <v>0</v>
      </c>
      <c r="AY433" s="25">
        <f>VLOOKUP($C$113,$D$3:$K$63,$A$73,0)*B386</f>
        <v>0</v>
      </c>
      <c r="AZ433" s="25"/>
      <c r="BA433" s="25"/>
      <c r="BB433" s="25"/>
      <c r="BC433" s="25"/>
      <c r="BD433" s="25"/>
      <c r="BE433" s="25"/>
      <c r="BF433" s="25"/>
      <c r="BG433" s="25"/>
      <c r="BH433" s="25"/>
      <c r="BI433" s="25"/>
      <c r="BJ433" s="25"/>
      <c r="BK433" s="25"/>
      <c r="BL433" s="25"/>
      <c r="BM433" s="21">
        <f t="shared" si="427"/>
        <v>0</v>
      </c>
      <c r="BP433" s="18">
        <v>2047</v>
      </c>
      <c r="BQ433" s="14" t="e">
        <f t="shared" ref="BQ433:CE446" si="490">D433/$BM433</f>
        <v>#DIV/0!</v>
      </c>
      <c r="BR433" s="14" t="e">
        <f t="shared" si="490"/>
        <v>#DIV/0!</v>
      </c>
      <c r="BS433" s="14" t="e">
        <f t="shared" si="490"/>
        <v>#DIV/0!</v>
      </c>
      <c r="BT433" s="14" t="e">
        <f t="shared" si="490"/>
        <v>#DIV/0!</v>
      </c>
      <c r="BU433" s="14" t="e">
        <f t="shared" si="490"/>
        <v>#DIV/0!</v>
      </c>
      <c r="BV433" s="14" t="e">
        <f t="shared" si="490"/>
        <v>#DIV/0!</v>
      </c>
      <c r="BW433" s="14" t="e">
        <f t="shared" si="490"/>
        <v>#DIV/0!</v>
      </c>
      <c r="BX433" s="14" t="e">
        <f t="shared" si="490"/>
        <v>#DIV/0!</v>
      </c>
      <c r="BY433" s="14" t="e">
        <f t="shared" si="490"/>
        <v>#DIV/0!</v>
      </c>
      <c r="BZ433" s="14" t="e">
        <f t="shared" si="490"/>
        <v>#DIV/0!</v>
      </c>
      <c r="CA433" s="14" t="e">
        <f t="shared" si="490"/>
        <v>#DIV/0!</v>
      </c>
      <c r="CB433" s="14" t="e">
        <f t="shared" si="490"/>
        <v>#DIV/0!</v>
      </c>
      <c r="CC433" s="14" t="e">
        <f t="shared" si="490"/>
        <v>#DIV/0!</v>
      </c>
      <c r="CD433" s="14" t="e">
        <f t="shared" si="490"/>
        <v>#DIV/0!</v>
      </c>
      <c r="CE433" s="14" t="e">
        <f t="shared" si="490"/>
        <v>#DIV/0!</v>
      </c>
      <c r="CF433" s="14" t="e">
        <f t="shared" si="488"/>
        <v>#DIV/0!</v>
      </c>
      <c r="CG433" s="14" t="e">
        <f t="shared" si="481"/>
        <v>#DIV/0!</v>
      </c>
      <c r="CH433" s="14" t="e">
        <f t="shared" si="481"/>
        <v>#DIV/0!</v>
      </c>
      <c r="CI433" s="14" t="e">
        <f t="shared" si="481"/>
        <v>#DIV/0!</v>
      </c>
      <c r="CJ433" s="14" t="e">
        <f t="shared" si="481"/>
        <v>#DIV/0!</v>
      </c>
      <c r="CK433" s="14" t="e">
        <f t="shared" si="479"/>
        <v>#DIV/0!</v>
      </c>
      <c r="CL433" s="14" t="e">
        <f t="shared" si="479"/>
        <v>#DIV/0!</v>
      </c>
      <c r="CM433" s="14" t="e">
        <f t="shared" si="479"/>
        <v>#DIV/0!</v>
      </c>
      <c r="CN433" s="14" t="e">
        <f t="shared" si="479"/>
        <v>#DIV/0!</v>
      </c>
      <c r="CO433" s="14" t="e">
        <f t="shared" si="479"/>
        <v>#DIV/0!</v>
      </c>
      <c r="CP433" s="14" t="e">
        <f t="shared" si="479"/>
        <v>#DIV/0!</v>
      </c>
      <c r="CQ433" s="14" t="e">
        <f t="shared" si="479"/>
        <v>#DIV/0!</v>
      </c>
      <c r="CR433" s="14" t="e">
        <f t="shared" si="479"/>
        <v>#DIV/0!</v>
      </c>
      <c r="CS433" s="14" t="e">
        <f t="shared" si="479"/>
        <v>#DIV/0!</v>
      </c>
      <c r="CT433" s="14" t="e">
        <f t="shared" si="479"/>
        <v>#DIV/0!</v>
      </c>
      <c r="CU433" s="14" t="e">
        <f t="shared" si="479"/>
        <v>#DIV/0!</v>
      </c>
      <c r="CV433" s="14" t="e">
        <f t="shared" si="479"/>
        <v>#DIV/0!</v>
      </c>
      <c r="CW433" s="14" t="e">
        <f t="shared" si="459"/>
        <v>#DIV/0!</v>
      </c>
      <c r="CX433" s="14" t="e">
        <f t="shared" si="459"/>
        <v>#DIV/0!</v>
      </c>
      <c r="CY433" s="14" t="e">
        <f t="shared" si="484"/>
        <v>#DIV/0!</v>
      </c>
      <c r="CZ433" s="14" t="e">
        <f t="shared" si="484"/>
        <v>#DIV/0!</v>
      </c>
      <c r="DA433" s="14" t="e">
        <f t="shared" si="484"/>
        <v>#DIV/0!</v>
      </c>
      <c r="DB433" s="14" t="e">
        <f t="shared" si="484"/>
        <v>#DIV/0!</v>
      </c>
      <c r="DC433" s="14" t="e">
        <f t="shared" si="484"/>
        <v>#DIV/0!</v>
      </c>
      <c r="DD433" s="14" t="e">
        <f t="shared" si="484"/>
        <v>#DIV/0!</v>
      </c>
      <c r="DE433" s="14" t="e">
        <f t="shared" si="484"/>
        <v>#DIV/0!</v>
      </c>
      <c r="DF433" s="14" t="e">
        <f t="shared" si="484"/>
        <v>#DIV/0!</v>
      </c>
      <c r="DG433" s="14" t="e">
        <f t="shared" si="484"/>
        <v>#DIV/0!</v>
      </c>
      <c r="DH433" s="14" t="e">
        <f t="shared" si="484"/>
        <v>#DIV/0!</v>
      </c>
      <c r="DI433" s="14" t="e">
        <f t="shared" si="484"/>
        <v>#DIV/0!</v>
      </c>
      <c r="DJ433" s="14" t="e">
        <f t="shared" si="484"/>
        <v>#DIV/0!</v>
      </c>
      <c r="DK433" s="14" t="e">
        <f t="shared" si="484"/>
        <v>#DIV/0!</v>
      </c>
      <c r="DL433" s="14" t="e">
        <f t="shared" si="484"/>
        <v>#DIV/0!</v>
      </c>
      <c r="DM433" s="14" t="e">
        <f t="shared" si="484"/>
        <v>#DIV/0!</v>
      </c>
      <c r="DN433" s="14" t="e">
        <f t="shared" si="468"/>
        <v>#DIV/0!</v>
      </c>
      <c r="DO433" s="14" t="e">
        <f t="shared" si="468"/>
        <v>#DIV/0!</v>
      </c>
      <c r="DP433" s="14" t="e">
        <f t="shared" si="468"/>
        <v>#DIV/0!</v>
      </c>
      <c r="DQ433" s="14" t="e">
        <f t="shared" si="466"/>
        <v>#DIV/0!</v>
      </c>
      <c r="DR433" s="14" t="e">
        <f t="shared" si="466"/>
        <v>#DIV/0!</v>
      </c>
      <c r="DS433" s="14" t="e">
        <f t="shared" si="446"/>
        <v>#DIV/0!</v>
      </c>
      <c r="DT433" s="14" t="e">
        <f t="shared" si="446"/>
        <v>#DIV/0!</v>
      </c>
      <c r="DU433" s="14" t="e">
        <f t="shared" si="446"/>
        <v>#DIV/0!</v>
      </c>
      <c r="DV433" s="14" t="e">
        <f t="shared" si="446"/>
        <v>#DIV/0!</v>
      </c>
      <c r="DW433" s="14" t="e">
        <f t="shared" si="482"/>
        <v>#DIV/0!</v>
      </c>
      <c r="DX433" s="14" t="e">
        <f t="shared" si="482"/>
        <v>#DIV/0!</v>
      </c>
      <c r="DY433" s="14" t="e">
        <f t="shared" si="482"/>
        <v>#DIV/0!</v>
      </c>
      <c r="DZ433" s="14" t="e">
        <f t="shared" si="477"/>
        <v>#DIV/0!</v>
      </c>
    </row>
    <row r="434" spans="2:130">
      <c r="C434" s="18">
        <v>2048</v>
      </c>
      <c r="D434" s="25"/>
      <c r="E434" s="25"/>
      <c r="F434" s="25"/>
      <c r="G434" s="25"/>
      <c r="H434" s="25"/>
      <c r="I434" s="25"/>
      <c r="J434" s="25"/>
      <c r="K434" s="25"/>
      <c r="L434" s="25"/>
      <c r="M434" s="25"/>
      <c r="N434" s="25"/>
      <c r="O434" s="25"/>
      <c r="P434" s="25"/>
      <c r="Q434" s="25"/>
      <c r="R434" s="25"/>
      <c r="S434" s="25"/>
      <c r="T434" s="25"/>
      <c r="U434" s="25"/>
      <c r="V434" s="25"/>
      <c r="W434" s="25"/>
      <c r="X434" s="25"/>
      <c r="Y434" s="25"/>
      <c r="Z434" s="25"/>
      <c r="AA434" s="25"/>
      <c r="AB434" s="25"/>
      <c r="AC434" s="25"/>
      <c r="AD434" s="25"/>
      <c r="AE434" s="25"/>
      <c r="AF434" s="25">
        <f t="shared" si="463"/>
        <v>0</v>
      </c>
      <c r="AG434" s="25">
        <f t="shared" si="464"/>
        <v>0</v>
      </c>
      <c r="AH434" s="25">
        <f t="shared" si="467"/>
        <v>0</v>
      </c>
      <c r="AI434" s="25">
        <f t="shared" si="469"/>
        <v>0</v>
      </c>
      <c r="AJ434" s="25">
        <f t="shared" si="470"/>
        <v>0</v>
      </c>
      <c r="AK434" s="25">
        <f t="shared" si="471"/>
        <v>0</v>
      </c>
      <c r="AL434" s="25">
        <f t="shared" si="472"/>
        <v>0</v>
      </c>
      <c r="AM434" s="25">
        <f t="shared" si="473"/>
        <v>0</v>
      </c>
      <c r="AN434" s="25">
        <f t="shared" si="474"/>
        <v>0</v>
      </c>
      <c r="AO434" s="25">
        <f t="shared" si="475"/>
        <v>0</v>
      </c>
      <c r="AP434" s="25">
        <f t="shared" si="476"/>
        <v>0</v>
      </c>
      <c r="AQ434" s="25">
        <f t="shared" si="478"/>
        <v>0</v>
      </c>
      <c r="AR434" s="25">
        <f t="shared" si="480"/>
        <v>0</v>
      </c>
      <c r="AS434" s="25">
        <f t="shared" si="483"/>
        <v>0</v>
      </c>
      <c r="AT434" s="25">
        <f t="shared" si="485"/>
        <v>0</v>
      </c>
      <c r="AU434" s="25">
        <f t="shared" si="486"/>
        <v>0</v>
      </c>
      <c r="AV434" s="25">
        <f t="shared" si="487"/>
        <v>0</v>
      </c>
      <c r="AW434" s="25">
        <f t="shared" si="489"/>
        <v>0</v>
      </c>
      <c r="AX434" s="25">
        <f t="shared" ref="AX434:AX446" si="491">VLOOKUP($C$112,$D$3:$K$63,$A$73,0)*(B388-B387)</f>
        <v>0</v>
      </c>
      <c r="AY434" s="25">
        <f>VLOOKUP($C$113,$D$3:$K$63,$A$73,0)*(B387-B386)</f>
        <v>0</v>
      </c>
      <c r="AZ434" s="25">
        <f>VLOOKUP($C$114,$D$3:$K$63,$A$73,0)*B386</f>
        <v>0</v>
      </c>
      <c r="BA434" s="25"/>
      <c r="BB434" s="25"/>
      <c r="BC434" s="25"/>
      <c r="BD434" s="25"/>
      <c r="BE434" s="25"/>
      <c r="BF434" s="25"/>
      <c r="BG434" s="25"/>
      <c r="BH434" s="25"/>
      <c r="BI434" s="25"/>
      <c r="BJ434" s="25"/>
      <c r="BK434" s="25"/>
      <c r="BL434" s="25"/>
      <c r="BM434" s="21">
        <f t="shared" si="427"/>
        <v>0</v>
      </c>
      <c r="BP434" s="18">
        <v>2048</v>
      </c>
      <c r="BQ434" s="14" t="e">
        <f t="shared" si="490"/>
        <v>#DIV/0!</v>
      </c>
      <c r="BR434" s="14" t="e">
        <f t="shared" si="490"/>
        <v>#DIV/0!</v>
      </c>
      <c r="BS434" s="14" t="e">
        <f t="shared" si="490"/>
        <v>#DIV/0!</v>
      </c>
      <c r="BT434" s="14" t="e">
        <f t="shared" si="490"/>
        <v>#DIV/0!</v>
      </c>
      <c r="BU434" s="14" t="e">
        <f t="shared" si="490"/>
        <v>#DIV/0!</v>
      </c>
      <c r="BV434" s="14" t="e">
        <f t="shared" si="490"/>
        <v>#DIV/0!</v>
      </c>
      <c r="BW434" s="14" t="e">
        <f t="shared" si="490"/>
        <v>#DIV/0!</v>
      </c>
      <c r="BX434" s="14" t="e">
        <f t="shared" si="490"/>
        <v>#DIV/0!</v>
      </c>
      <c r="BY434" s="14" t="e">
        <f t="shared" si="490"/>
        <v>#DIV/0!</v>
      </c>
      <c r="BZ434" s="14" t="e">
        <f t="shared" si="490"/>
        <v>#DIV/0!</v>
      </c>
      <c r="CA434" s="14" t="e">
        <f t="shared" si="490"/>
        <v>#DIV/0!</v>
      </c>
      <c r="CB434" s="14" t="e">
        <f t="shared" si="490"/>
        <v>#DIV/0!</v>
      </c>
      <c r="CC434" s="14" t="e">
        <f t="shared" si="490"/>
        <v>#DIV/0!</v>
      </c>
      <c r="CD434" s="14" t="e">
        <f t="shared" si="490"/>
        <v>#DIV/0!</v>
      </c>
      <c r="CE434" s="14" t="e">
        <f t="shared" si="490"/>
        <v>#DIV/0!</v>
      </c>
      <c r="CF434" s="14" t="e">
        <f t="shared" si="488"/>
        <v>#DIV/0!</v>
      </c>
      <c r="CG434" s="14" t="e">
        <f t="shared" si="481"/>
        <v>#DIV/0!</v>
      </c>
      <c r="CH434" s="14" t="e">
        <f t="shared" si="481"/>
        <v>#DIV/0!</v>
      </c>
      <c r="CI434" s="14" t="e">
        <f t="shared" si="481"/>
        <v>#DIV/0!</v>
      </c>
      <c r="CJ434" s="14" t="e">
        <f t="shared" si="481"/>
        <v>#DIV/0!</v>
      </c>
      <c r="CK434" s="14" t="e">
        <f t="shared" si="479"/>
        <v>#DIV/0!</v>
      </c>
      <c r="CL434" s="14" t="e">
        <f t="shared" si="479"/>
        <v>#DIV/0!</v>
      </c>
      <c r="CM434" s="14" t="e">
        <f t="shared" si="479"/>
        <v>#DIV/0!</v>
      </c>
      <c r="CN434" s="14" t="e">
        <f t="shared" si="479"/>
        <v>#DIV/0!</v>
      </c>
      <c r="CO434" s="14" t="e">
        <f t="shared" si="479"/>
        <v>#DIV/0!</v>
      </c>
      <c r="CP434" s="14" t="e">
        <f t="shared" si="479"/>
        <v>#DIV/0!</v>
      </c>
      <c r="CQ434" s="14" t="e">
        <f t="shared" si="479"/>
        <v>#DIV/0!</v>
      </c>
      <c r="CR434" s="14" t="e">
        <f t="shared" si="479"/>
        <v>#DIV/0!</v>
      </c>
      <c r="CS434" s="14" t="e">
        <f t="shared" si="479"/>
        <v>#DIV/0!</v>
      </c>
      <c r="CT434" s="14" t="e">
        <f t="shared" si="479"/>
        <v>#DIV/0!</v>
      </c>
      <c r="CU434" s="14" t="e">
        <f t="shared" si="479"/>
        <v>#DIV/0!</v>
      </c>
      <c r="CV434" s="14" t="e">
        <f t="shared" si="479"/>
        <v>#DIV/0!</v>
      </c>
      <c r="CW434" s="14" t="e">
        <f t="shared" si="459"/>
        <v>#DIV/0!</v>
      </c>
      <c r="CX434" s="14" t="e">
        <f t="shared" si="459"/>
        <v>#DIV/0!</v>
      </c>
      <c r="CY434" s="14" t="e">
        <f t="shared" si="484"/>
        <v>#DIV/0!</v>
      </c>
      <c r="CZ434" s="14" t="e">
        <f t="shared" si="484"/>
        <v>#DIV/0!</v>
      </c>
      <c r="DA434" s="14" t="e">
        <f t="shared" si="484"/>
        <v>#DIV/0!</v>
      </c>
      <c r="DB434" s="14" t="e">
        <f t="shared" si="484"/>
        <v>#DIV/0!</v>
      </c>
      <c r="DC434" s="14" t="e">
        <f t="shared" si="484"/>
        <v>#DIV/0!</v>
      </c>
      <c r="DD434" s="14" t="e">
        <f t="shared" si="484"/>
        <v>#DIV/0!</v>
      </c>
      <c r="DE434" s="14" t="e">
        <f t="shared" si="484"/>
        <v>#DIV/0!</v>
      </c>
      <c r="DF434" s="14" t="e">
        <f t="shared" si="484"/>
        <v>#DIV/0!</v>
      </c>
      <c r="DG434" s="14" t="e">
        <f t="shared" si="484"/>
        <v>#DIV/0!</v>
      </c>
      <c r="DH434" s="14" t="e">
        <f t="shared" si="484"/>
        <v>#DIV/0!</v>
      </c>
      <c r="DI434" s="14" t="e">
        <f t="shared" si="484"/>
        <v>#DIV/0!</v>
      </c>
      <c r="DJ434" s="14" t="e">
        <f t="shared" si="484"/>
        <v>#DIV/0!</v>
      </c>
      <c r="DK434" s="14" t="e">
        <f t="shared" si="484"/>
        <v>#DIV/0!</v>
      </c>
      <c r="DL434" s="14" t="e">
        <f t="shared" si="484"/>
        <v>#DIV/0!</v>
      </c>
      <c r="DM434" s="14" t="e">
        <f t="shared" si="484"/>
        <v>#DIV/0!</v>
      </c>
      <c r="DN434" s="14" t="e">
        <f t="shared" si="468"/>
        <v>#DIV/0!</v>
      </c>
      <c r="DO434" s="14" t="e">
        <f t="shared" si="468"/>
        <v>#DIV/0!</v>
      </c>
      <c r="DP434" s="14" t="e">
        <f t="shared" si="468"/>
        <v>#DIV/0!</v>
      </c>
      <c r="DQ434" s="14" t="e">
        <f t="shared" si="466"/>
        <v>#DIV/0!</v>
      </c>
      <c r="DR434" s="14" t="e">
        <f t="shared" si="466"/>
        <v>#DIV/0!</v>
      </c>
      <c r="DS434" s="14" t="e">
        <f t="shared" si="446"/>
        <v>#DIV/0!</v>
      </c>
      <c r="DT434" s="14" t="e">
        <f t="shared" si="446"/>
        <v>#DIV/0!</v>
      </c>
      <c r="DU434" s="14" t="e">
        <f t="shared" si="446"/>
        <v>#DIV/0!</v>
      </c>
      <c r="DV434" s="14" t="e">
        <f t="shared" si="446"/>
        <v>#DIV/0!</v>
      </c>
      <c r="DW434" s="14" t="e">
        <f t="shared" si="482"/>
        <v>#DIV/0!</v>
      </c>
      <c r="DX434" s="14" t="e">
        <f t="shared" si="482"/>
        <v>#DIV/0!</v>
      </c>
      <c r="DY434" s="14" t="e">
        <f t="shared" si="482"/>
        <v>#DIV/0!</v>
      </c>
      <c r="DZ434" s="14" t="e">
        <f t="shared" si="477"/>
        <v>#DIV/0!</v>
      </c>
    </row>
    <row r="435" spans="2:130">
      <c r="C435" s="18">
        <v>2049</v>
      </c>
      <c r="D435" s="25"/>
      <c r="E435" s="25"/>
      <c r="F435" s="25"/>
      <c r="G435" s="25"/>
      <c r="H435" s="25"/>
      <c r="I435" s="25"/>
      <c r="J435" s="25"/>
      <c r="K435" s="25"/>
      <c r="L435" s="25"/>
      <c r="M435" s="25"/>
      <c r="N435" s="25"/>
      <c r="O435" s="25"/>
      <c r="P435" s="25"/>
      <c r="Q435" s="25"/>
      <c r="R435" s="25"/>
      <c r="S435" s="25"/>
      <c r="T435" s="25"/>
      <c r="U435" s="25"/>
      <c r="V435" s="25"/>
      <c r="W435" s="25"/>
      <c r="X435" s="25"/>
      <c r="Y435" s="25"/>
      <c r="Z435" s="25"/>
      <c r="AA435" s="25"/>
      <c r="AB435" s="25"/>
      <c r="AC435" s="25"/>
      <c r="AD435" s="25"/>
      <c r="AE435" s="25"/>
      <c r="AF435" s="25"/>
      <c r="AG435" s="25">
        <f t="shared" si="464"/>
        <v>0</v>
      </c>
      <c r="AH435" s="25">
        <f t="shared" si="467"/>
        <v>0</v>
      </c>
      <c r="AI435" s="25">
        <f t="shared" si="469"/>
        <v>0</v>
      </c>
      <c r="AJ435" s="25">
        <f t="shared" si="470"/>
        <v>0</v>
      </c>
      <c r="AK435" s="25">
        <f t="shared" si="471"/>
        <v>0</v>
      </c>
      <c r="AL435" s="25">
        <f t="shared" si="472"/>
        <v>0</v>
      </c>
      <c r="AM435" s="25">
        <f t="shared" si="473"/>
        <v>0</v>
      </c>
      <c r="AN435" s="25">
        <f t="shared" si="474"/>
        <v>0</v>
      </c>
      <c r="AO435" s="25">
        <f t="shared" si="475"/>
        <v>0</v>
      </c>
      <c r="AP435" s="25">
        <f t="shared" si="476"/>
        <v>0</v>
      </c>
      <c r="AQ435" s="25">
        <f t="shared" si="478"/>
        <v>0</v>
      </c>
      <c r="AR435" s="25">
        <f t="shared" si="480"/>
        <v>0</v>
      </c>
      <c r="AS435" s="25">
        <f t="shared" si="483"/>
        <v>0</v>
      </c>
      <c r="AT435" s="25">
        <f t="shared" si="485"/>
        <v>0</v>
      </c>
      <c r="AU435" s="25">
        <f t="shared" si="486"/>
        <v>0</v>
      </c>
      <c r="AV435" s="25">
        <f t="shared" si="487"/>
        <v>0</v>
      </c>
      <c r="AW435" s="25">
        <f t="shared" si="489"/>
        <v>0</v>
      </c>
      <c r="AX435" s="25">
        <f t="shared" si="491"/>
        <v>0</v>
      </c>
      <c r="AY435" s="25">
        <f t="shared" ref="AY435:AY446" si="492">VLOOKUP($C$113,$D$3:$K$63,$A$73,0)*(B388-B387)</f>
        <v>0</v>
      </c>
      <c r="AZ435" s="25">
        <f>VLOOKUP($C$114,$D$3:$K$63,$A$73,0)*(B387-B386)</f>
        <v>0</v>
      </c>
      <c r="BA435" s="25">
        <f>VLOOKUP($C$115,$D$3:$K$63,$A$73,0)*B386</f>
        <v>0</v>
      </c>
      <c r="BB435" s="25"/>
      <c r="BC435" s="25"/>
      <c r="BD435" s="25"/>
      <c r="BE435" s="25"/>
      <c r="BF435" s="25"/>
      <c r="BG435" s="25"/>
      <c r="BH435" s="25"/>
      <c r="BI435" s="25"/>
      <c r="BJ435" s="25"/>
      <c r="BK435" s="25"/>
      <c r="BL435" s="25"/>
      <c r="BM435" s="21">
        <f t="shared" si="427"/>
        <v>0</v>
      </c>
      <c r="BP435" s="18">
        <v>2049</v>
      </c>
      <c r="BQ435" s="14" t="e">
        <f t="shared" si="490"/>
        <v>#DIV/0!</v>
      </c>
      <c r="BR435" s="14" t="e">
        <f t="shared" si="490"/>
        <v>#DIV/0!</v>
      </c>
      <c r="BS435" s="14" t="e">
        <f t="shared" si="490"/>
        <v>#DIV/0!</v>
      </c>
      <c r="BT435" s="14" t="e">
        <f t="shared" si="490"/>
        <v>#DIV/0!</v>
      </c>
      <c r="BU435" s="14" t="e">
        <f t="shared" si="490"/>
        <v>#DIV/0!</v>
      </c>
      <c r="BV435" s="14" t="e">
        <f t="shared" si="490"/>
        <v>#DIV/0!</v>
      </c>
      <c r="BW435" s="14" t="e">
        <f t="shared" si="490"/>
        <v>#DIV/0!</v>
      </c>
      <c r="BX435" s="14" t="e">
        <f t="shared" si="490"/>
        <v>#DIV/0!</v>
      </c>
      <c r="BY435" s="14" t="e">
        <f t="shared" si="490"/>
        <v>#DIV/0!</v>
      </c>
      <c r="BZ435" s="14" t="e">
        <f t="shared" si="490"/>
        <v>#DIV/0!</v>
      </c>
      <c r="CA435" s="14" t="e">
        <f t="shared" si="490"/>
        <v>#DIV/0!</v>
      </c>
      <c r="CB435" s="14" t="e">
        <f t="shared" si="490"/>
        <v>#DIV/0!</v>
      </c>
      <c r="CC435" s="14" t="e">
        <f t="shared" si="490"/>
        <v>#DIV/0!</v>
      </c>
      <c r="CD435" s="14" t="e">
        <f t="shared" si="490"/>
        <v>#DIV/0!</v>
      </c>
      <c r="CE435" s="14" t="e">
        <f t="shared" si="490"/>
        <v>#DIV/0!</v>
      </c>
      <c r="CF435" s="14" t="e">
        <f t="shared" si="488"/>
        <v>#DIV/0!</v>
      </c>
      <c r="CG435" s="14" t="e">
        <f t="shared" si="481"/>
        <v>#DIV/0!</v>
      </c>
      <c r="CH435" s="14" t="e">
        <f t="shared" si="481"/>
        <v>#DIV/0!</v>
      </c>
      <c r="CI435" s="14" t="e">
        <f t="shared" si="481"/>
        <v>#DIV/0!</v>
      </c>
      <c r="CJ435" s="14" t="e">
        <f t="shared" si="481"/>
        <v>#DIV/0!</v>
      </c>
      <c r="CK435" s="14" t="e">
        <f t="shared" si="479"/>
        <v>#DIV/0!</v>
      </c>
      <c r="CL435" s="14" t="e">
        <f t="shared" si="479"/>
        <v>#DIV/0!</v>
      </c>
      <c r="CM435" s="14" t="e">
        <f t="shared" si="479"/>
        <v>#DIV/0!</v>
      </c>
      <c r="CN435" s="14" t="e">
        <f t="shared" si="479"/>
        <v>#DIV/0!</v>
      </c>
      <c r="CO435" s="14" t="e">
        <f t="shared" si="479"/>
        <v>#DIV/0!</v>
      </c>
      <c r="CP435" s="14" t="e">
        <f t="shared" si="479"/>
        <v>#DIV/0!</v>
      </c>
      <c r="CQ435" s="14" t="e">
        <f t="shared" si="479"/>
        <v>#DIV/0!</v>
      </c>
      <c r="CR435" s="14" t="e">
        <f t="shared" si="479"/>
        <v>#DIV/0!</v>
      </c>
      <c r="CS435" s="14" t="e">
        <f t="shared" si="479"/>
        <v>#DIV/0!</v>
      </c>
      <c r="CT435" s="14" t="e">
        <f t="shared" si="479"/>
        <v>#DIV/0!</v>
      </c>
      <c r="CU435" s="14" t="e">
        <f t="shared" si="479"/>
        <v>#DIV/0!</v>
      </c>
      <c r="CV435" s="14" t="e">
        <f t="shared" si="479"/>
        <v>#DIV/0!</v>
      </c>
      <c r="CW435" s="14" t="e">
        <f t="shared" si="459"/>
        <v>#DIV/0!</v>
      </c>
      <c r="CX435" s="14" t="e">
        <f t="shared" si="459"/>
        <v>#DIV/0!</v>
      </c>
      <c r="CY435" s="14" t="e">
        <f t="shared" si="484"/>
        <v>#DIV/0!</v>
      </c>
      <c r="CZ435" s="14" t="e">
        <f t="shared" si="484"/>
        <v>#DIV/0!</v>
      </c>
      <c r="DA435" s="14" t="e">
        <f t="shared" si="484"/>
        <v>#DIV/0!</v>
      </c>
      <c r="DB435" s="14" t="e">
        <f t="shared" si="484"/>
        <v>#DIV/0!</v>
      </c>
      <c r="DC435" s="14" t="e">
        <f t="shared" si="484"/>
        <v>#DIV/0!</v>
      </c>
      <c r="DD435" s="14" t="e">
        <f t="shared" si="484"/>
        <v>#DIV/0!</v>
      </c>
      <c r="DE435" s="14" t="e">
        <f t="shared" si="484"/>
        <v>#DIV/0!</v>
      </c>
      <c r="DF435" s="14" t="e">
        <f t="shared" si="484"/>
        <v>#DIV/0!</v>
      </c>
      <c r="DG435" s="14" t="e">
        <f t="shared" si="484"/>
        <v>#DIV/0!</v>
      </c>
      <c r="DH435" s="14" t="e">
        <f t="shared" si="484"/>
        <v>#DIV/0!</v>
      </c>
      <c r="DI435" s="14" t="e">
        <f t="shared" si="484"/>
        <v>#DIV/0!</v>
      </c>
      <c r="DJ435" s="14" t="e">
        <f t="shared" si="484"/>
        <v>#DIV/0!</v>
      </c>
      <c r="DK435" s="14" t="e">
        <f t="shared" si="484"/>
        <v>#DIV/0!</v>
      </c>
      <c r="DL435" s="14" t="e">
        <f t="shared" si="484"/>
        <v>#DIV/0!</v>
      </c>
      <c r="DM435" s="14" t="e">
        <f t="shared" si="484"/>
        <v>#DIV/0!</v>
      </c>
      <c r="DN435" s="14" t="e">
        <f t="shared" si="468"/>
        <v>#DIV/0!</v>
      </c>
      <c r="DO435" s="14" t="e">
        <f t="shared" si="468"/>
        <v>#DIV/0!</v>
      </c>
      <c r="DP435" s="14" t="e">
        <f t="shared" si="468"/>
        <v>#DIV/0!</v>
      </c>
      <c r="DQ435" s="14" t="e">
        <f t="shared" si="466"/>
        <v>#DIV/0!</v>
      </c>
      <c r="DR435" s="14" t="e">
        <f t="shared" si="466"/>
        <v>#DIV/0!</v>
      </c>
      <c r="DS435" s="14" t="e">
        <f t="shared" si="446"/>
        <v>#DIV/0!</v>
      </c>
      <c r="DT435" s="14" t="e">
        <f t="shared" si="446"/>
        <v>#DIV/0!</v>
      </c>
      <c r="DU435" s="14" t="e">
        <f t="shared" si="446"/>
        <v>#DIV/0!</v>
      </c>
      <c r="DV435" s="14" t="e">
        <f t="shared" si="446"/>
        <v>#DIV/0!</v>
      </c>
      <c r="DW435" s="14" t="e">
        <f t="shared" si="482"/>
        <v>#DIV/0!</v>
      </c>
      <c r="DX435" s="14" t="e">
        <f t="shared" si="482"/>
        <v>#DIV/0!</v>
      </c>
      <c r="DY435" s="14" t="e">
        <f t="shared" si="482"/>
        <v>#DIV/0!</v>
      </c>
      <c r="DZ435" s="14" t="e">
        <f t="shared" si="477"/>
        <v>#DIV/0!</v>
      </c>
    </row>
    <row r="436" spans="2:130">
      <c r="C436" s="18">
        <v>2050</v>
      </c>
      <c r="D436" s="25"/>
      <c r="E436" s="25"/>
      <c r="F436" s="25"/>
      <c r="G436" s="25"/>
      <c r="H436" s="25"/>
      <c r="I436" s="25"/>
      <c r="J436" s="25"/>
      <c r="K436" s="25"/>
      <c r="L436" s="25"/>
      <c r="M436" s="25"/>
      <c r="N436" s="25"/>
      <c r="O436" s="25"/>
      <c r="P436" s="25"/>
      <c r="Q436" s="25"/>
      <c r="R436" s="25"/>
      <c r="S436" s="25"/>
      <c r="T436" s="25"/>
      <c r="U436" s="25"/>
      <c r="V436" s="25"/>
      <c r="W436" s="25"/>
      <c r="X436" s="25"/>
      <c r="Y436" s="25"/>
      <c r="Z436" s="25"/>
      <c r="AA436" s="25"/>
      <c r="AB436" s="25"/>
      <c r="AC436" s="25"/>
      <c r="AD436" s="25"/>
      <c r="AE436" s="25"/>
      <c r="AF436" s="25"/>
      <c r="AG436" s="25"/>
      <c r="AH436" s="25">
        <f t="shared" si="467"/>
        <v>0</v>
      </c>
      <c r="AI436" s="25">
        <f t="shared" si="469"/>
        <v>0</v>
      </c>
      <c r="AJ436" s="25">
        <f t="shared" si="470"/>
        <v>0</v>
      </c>
      <c r="AK436" s="25">
        <f t="shared" si="471"/>
        <v>0</v>
      </c>
      <c r="AL436" s="25">
        <f t="shared" si="472"/>
        <v>0</v>
      </c>
      <c r="AM436" s="25">
        <f t="shared" si="473"/>
        <v>0</v>
      </c>
      <c r="AN436" s="25">
        <f t="shared" si="474"/>
        <v>0</v>
      </c>
      <c r="AO436" s="25">
        <f t="shared" si="475"/>
        <v>0</v>
      </c>
      <c r="AP436" s="25">
        <f t="shared" si="476"/>
        <v>0</v>
      </c>
      <c r="AQ436" s="25">
        <f t="shared" si="478"/>
        <v>0</v>
      </c>
      <c r="AR436" s="25">
        <f t="shared" si="480"/>
        <v>0</v>
      </c>
      <c r="AS436" s="25">
        <f t="shared" si="483"/>
        <v>0</v>
      </c>
      <c r="AT436" s="25">
        <f t="shared" si="485"/>
        <v>0</v>
      </c>
      <c r="AU436" s="25">
        <f t="shared" si="486"/>
        <v>0</v>
      </c>
      <c r="AV436" s="25">
        <f t="shared" si="487"/>
        <v>0</v>
      </c>
      <c r="AW436" s="25">
        <f t="shared" si="489"/>
        <v>0</v>
      </c>
      <c r="AX436" s="25">
        <f t="shared" si="491"/>
        <v>0</v>
      </c>
      <c r="AY436" s="25">
        <f t="shared" si="492"/>
        <v>0</v>
      </c>
      <c r="AZ436" s="25">
        <f t="shared" ref="AZ436:AZ446" si="493">VLOOKUP($C$114,$D$3:$K$63,$A$73,0)*(B388-B387)</f>
        <v>0</v>
      </c>
      <c r="BA436" s="25">
        <f>VLOOKUP($C$115,$D$3:$K$63,$A$73,0)*(B387-B386)</f>
        <v>0</v>
      </c>
      <c r="BB436" s="25">
        <f>VLOOKUP($C$116,$D$3:$K$63,$A$73,0)*B386</f>
        <v>0</v>
      </c>
      <c r="BC436" s="25"/>
      <c r="BD436" s="25"/>
      <c r="BE436" s="25"/>
      <c r="BF436" s="25"/>
      <c r="BG436" s="25"/>
      <c r="BH436" s="25"/>
      <c r="BI436" s="25"/>
      <c r="BJ436" s="25"/>
      <c r="BK436" s="25"/>
      <c r="BL436" s="25"/>
      <c r="BM436" s="21">
        <f t="shared" si="427"/>
        <v>0</v>
      </c>
      <c r="BP436" s="18">
        <v>2050</v>
      </c>
      <c r="BQ436" s="14" t="e">
        <f t="shared" si="490"/>
        <v>#DIV/0!</v>
      </c>
      <c r="BR436" s="14" t="e">
        <f t="shared" si="490"/>
        <v>#DIV/0!</v>
      </c>
      <c r="BS436" s="14" t="e">
        <f t="shared" si="490"/>
        <v>#DIV/0!</v>
      </c>
      <c r="BT436" s="14" t="e">
        <f t="shared" si="490"/>
        <v>#DIV/0!</v>
      </c>
      <c r="BU436" s="14" t="e">
        <f t="shared" si="490"/>
        <v>#DIV/0!</v>
      </c>
      <c r="BV436" s="14" t="e">
        <f t="shared" si="490"/>
        <v>#DIV/0!</v>
      </c>
      <c r="BW436" s="14" t="e">
        <f t="shared" si="490"/>
        <v>#DIV/0!</v>
      </c>
      <c r="BX436" s="14" t="e">
        <f t="shared" si="490"/>
        <v>#DIV/0!</v>
      </c>
      <c r="BY436" s="14" t="e">
        <f t="shared" si="490"/>
        <v>#DIV/0!</v>
      </c>
      <c r="BZ436" s="14" t="e">
        <f t="shared" si="490"/>
        <v>#DIV/0!</v>
      </c>
      <c r="CA436" s="14" t="e">
        <f t="shared" si="490"/>
        <v>#DIV/0!</v>
      </c>
      <c r="CB436" s="14" t="e">
        <f t="shared" si="490"/>
        <v>#DIV/0!</v>
      </c>
      <c r="CC436" s="14" t="e">
        <f t="shared" si="490"/>
        <v>#DIV/0!</v>
      </c>
      <c r="CD436" s="14" t="e">
        <f t="shared" si="490"/>
        <v>#DIV/0!</v>
      </c>
      <c r="CE436" s="14" t="e">
        <f t="shared" si="490"/>
        <v>#DIV/0!</v>
      </c>
      <c r="CF436" s="14" t="e">
        <f t="shared" si="488"/>
        <v>#DIV/0!</v>
      </c>
      <c r="CG436" s="14" t="e">
        <f t="shared" si="481"/>
        <v>#DIV/0!</v>
      </c>
      <c r="CH436" s="14" t="e">
        <f t="shared" si="481"/>
        <v>#DIV/0!</v>
      </c>
      <c r="CI436" s="14" t="e">
        <f t="shared" si="481"/>
        <v>#DIV/0!</v>
      </c>
      <c r="CJ436" s="14" t="e">
        <f t="shared" si="481"/>
        <v>#DIV/0!</v>
      </c>
      <c r="CK436" s="14" t="e">
        <f t="shared" si="479"/>
        <v>#DIV/0!</v>
      </c>
      <c r="CL436" s="14" t="e">
        <f t="shared" si="479"/>
        <v>#DIV/0!</v>
      </c>
      <c r="CM436" s="14" t="e">
        <f t="shared" si="479"/>
        <v>#DIV/0!</v>
      </c>
      <c r="CN436" s="14" t="e">
        <f t="shared" si="479"/>
        <v>#DIV/0!</v>
      </c>
      <c r="CO436" s="14" t="e">
        <f t="shared" si="479"/>
        <v>#DIV/0!</v>
      </c>
      <c r="CP436" s="14" t="e">
        <f t="shared" si="479"/>
        <v>#DIV/0!</v>
      </c>
      <c r="CQ436" s="14" t="e">
        <f t="shared" si="479"/>
        <v>#DIV/0!</v>
      </c>
      <c r="CR436" s="14" t="e">
        <f t="shared" si="479"/>
        <v>#DIV/0!</v>
      </c>
      <c r="CS436" s="14" t="e">
        <f t="shared" si="479"/>
        <v>#DIV/0!</v>
      </c>
      <c r="CT436" s="14" t="e">
        <f t="shared" si="479"/>
        <v>#DIV/0!</v>
      </c>
      <c r="CU436" s="14" t="e">
        <f t="shared" si="479"/>
        <v>#DIV/0!</v>
      </c>
      <c r="CV436" s="14" t="e">
        <f t="shared" si="479"/>
        <v>#DIV/0!</v>
      </c>
      <c r="CW436" s="14" t="e">
        <f t="shared" si="459"/>
        <v>#DIV/0!</v>
      </c>
      <c r="CX436" s="14" t="e">
        <f t="shared" si="459"/>
        <v>#DIV/0!</v>
      </c>
      <c r="CY436" s="14" t="e">
        <f t="shared" si="484"/>
        <v>#DIV/0!</v>
      </c>
      <c r="CZ436" s="14" t="e">
        <f t="shared" si="484"/>
        <v>#DIV/0!</v>
      </c>
      <c r="DA436" s="14" t="e">
        <f t="shared" si="484"/>
        <v>#DIV/0!</v>
      </c>
      <c r="DB436" s="14" t="e">
        <f t="shared" si="484"/>
        <v>#DIV/0!</v>
      </c>
      <c r="DC436" s="14" t="e">
        <f t="shared" si="484"/>
        <v>#DIV/0!</v>
      </c>
      <c r="DD436" s="14" t="e">
        <f t="shared" si="484"/>
        <v>#DIV/0!</v>
      </c>
      <c r="DE436" s="14" t="e">
        <f t="shared" si="484"/>
        <v>#DIV/0!</v>
      </c>
      <c r="DF436" s="14" t="e">
        <f t="shared" si="484"/>
        <v>#DIV/0!</v>
      </c>
      <c r="DG436" s="14" t="e">
        <f t="shared" si="484"/>
        <v>#DIV/0!</v>
      </c>
      <c r="DH436" s="14" t="e">
        <f t="shared" si="484"/>
        <v>#DIV/0!</v>
      </c>
      <c r="DI436" s="14" t="e">
        <f t="shared" si="484"/>
        <v>#DIV/0!</v>
      </c>
      <c r="DJ436" s="14" t="e">
        <f t="shared" si="484"/>
        <v>#DIV/0!</v>
      </c>
      <c r="DK436" s="14" t="e">
        <f t="shared" si="484"/>
        <v>#DIV/0!</v>
      </c>
      <c r="DL436" s="14" t="e">
        <f t="shared" si="484"/>
        <v>#DIV/0!</v>
      </c>
      <c r="DM436" s="14" t="e">
        <f t="shared" si="484"/>
        <v>#DIV/0!</v>
      </c>
      <c r="DN436" s="14" t="e">
        <f t="shared" si="468"/>
        <v>#DIV/0!</v>
      </c>
      <c r="DO436" s="14" t="e">
        <f t="shared" si="468"/>
        <v>#DIV/0!</v>
      </c>
      <c r="DP436" s="14" t="e">
        <f t="shared" si="468"/>
        <v>#DIV/0!</v>
      </c>
      <c r="DQ436" s="14" t="e">
        <f t="shared" si="466"/>
        <v>#DIV/0!</v>
      </c>
      <c r="DR436" s="14" t="e">
        <f t="shared" si="466"/>
        <v>#DIV/0!</v>
      </c>
      <c r="DS436" s="14" t="e">
        <f t="shared" si="446"/>
        <v>#DIV/0!</v>
      </c>
      <c r="DT436" s="14" t="e">
        <f t="shared" si="446"/>
        <v>#DIV/0!</v>
      </c>
      <c r="DU436" s="14" t="e">
        <f t="shared" si="446"/>
        <v>#DIV/0!</v>
      </c>
      <c r="DV436" s="14" t="e">
        <f t="shared" si="446"/>
        <v>#DIV/0!</v>
      </c>
      <c r="DW436" s="14" t="e">
        <f t="shared" si="482"/>
        <v>#DIV/0!</v>
      </c>
      <c r="DX436" s="14" t="e">
        <f t="shared" si="482"/>
        <v>#DIV/0!</v>
      </c>
      <c r="DY436" s="14" t="e">
        <f t="shared" si="482"/>
        <v>#DIV/0!</v>
      </c>
      <c r="DZ436" s="14" t="e">
        <f t="shared" si="477"/>
        <v>#DIV/0!</v>
      </c>
    </row>
    <row r="437" spans="2:130">
      <c r="C437" s="18">
        <v>2051</v>
      </c>
      <c r="D437" s="25"/>
      <c r="E437" s="25"/>
      <c r="F437" s="25"/>
      <c r="G437" s="25"/>
      <c r="H437" s="25"/>
      <c r="I437" s="25"/>
      <c r="J437" s="25"/>
      <c r="K437" s="25"/>
      <c r="L437" s="25"/>
      <c r="M437" s="25"/>
      <c r="N437" s="25"/>
      <c r="O437" s="25"/>
      <c r="P437" s="25"/>
      <c r="Q437" s="25"/>
      <c r="R437" s="25"/>
      <c r="S437" s="25"/>
      <c r="T437" s="25"/>
      <c r="U437" s="25"/>
      <c r="V437" s="25"/>
      <c r="W437" s="25"/>
      <c r="X437" s="25"/>
      <c r="Y437" s="25"/>
      <c r="Z437" s="25"/>
      <c r="AA437" s="25"/>
      <c r="AB437" s="25"/>
      <c r="AC437" s="25"/>
      <c r="AD437" s="25"/>
      <c r="AE437" s="25"/>
      <c r="AF437" s="25"/>
      <c r="AG437" s="25"/>
      <c r="AH437" s="25"/>
      <c r="AI437" s="25">
        <f t="shared" si="469"/>
        <v>0</v>
      </c>
      <c r="AJ437" s="25">
        <f t="shared" si="470"/>
        <v>0</v>
      </c>
      <c r="AK437" s="25">
        <f t="shared" si="471"/>
        <v>0</v>
      </c>
      <c r="AL437" s="25">
        <f t="shared" si="472"/>
        <v>0</v>
      </c>
      <c r="AM437" s="25">
        <f t="shared" si="473"/>
        <v>0</v>
      </c>
      <c r="AN437" s="25">
        <f t="shared" si="474"/>
        <v>0</v>
      </c>
      <c r="AO437" s="25">
        <f t="shared" si="475"/>
        <v>0</v>
      </c>
      <c r="AP437" s="25">
        <f t="shared" si="476"/>
        <v>0</v>
      </c>
      <c r="AQ437" s="25">
        <f t="shared" si="478"/>
        <v>0</v>
      </c>
      <c r="AR437" s="25">
        <f t="shared" si="480"/>
        <v>0</v>
      </c>
      <c r="AS437" s="25">
        <f t="shared" si="483"/>
        <v>0</v>
      </c>
      <c r="AT437" s="25">
        <f t="shared" si="485"/>
        <v>0</v>
      </c>
      <c r="AU437" s="25">
        <f t="shared" si="486"/>
        <v>0</v>
      </c>
      <c r="AV437" s="25">
        <f t="shared" si="487"/>
        <v>0</v>
      </c>
      <c r="AW437" s="25">
        <f t="shared" si="489"/>
        <v>0</v>
      </c>
      <c r="AX437" s="25">
        <f t="shared" si="491"/>
        <v>0</v>
      </c>
      <c r="AY437" s="25">
        <f t="shared" si="492"/>
        <v>0</v>
      </c>
      <c r="AZ437" s="25">
        <f t="shared" si="493"/>
        <v>0</v>
      </c>
      <c r="BA437" s="25">
        <f t="shared" ref="BA437:BA446" si="494">VLOOKUP($C$115,$D$3:$K$63,$A$73,0)*(B388-B387)</f>
        <v>0</v>
      </c>
      <c r="BB437" s="25">
        <f>VLOOKUP($C$116,$D$3:$K$63,$A$73,0)*(B387-B386)</f>
        <v>0</v>
      </c>
      <c r="BC437" s="25" t="e">
        <f>VLOOKUP($C$117,$D$3:$K$63,$A$73,0)*B386</f>
        <v>#N/A</v>
      </c>
      <c r="BD437" s="25"/>
      <c r="BE437" s="25"/>
      <c r="BF437" s="25"/>
      <c r="BG437" s="25"/>
      <c r="BH437" s="25"/>
      <c r="BI437" s="25"/>
      <c r="BJ437" s="25"/>
      <c r="BK437" s="25"/>
      <c r="BL437" s="25"/>
      <c r="BM437" s="21" t="e">
        <f t="shared" si="427"/>
        <v>#N/A</v>
      </c>
      <c r="BP437" s="18">
        <v>2051</v>
      </c>
      <c r="BQ437" s="14" t="e">
        <f t="shared" si="490"/>
        <v>#N/A</v>
      </c>
      <c r="BR437" s="14" t="e">
        <f t="shared" si="490"/>
        <v>#N/A</v>
      </c>
      <c r="BS437" s="14" t="e">
        <f t="shared" si="490"/>
        <v>#N/A</v>
      </c>
      <c r="BT437" s="14" t="e">
        <f t="shared" si="490"/>
        <v>#N/A</v>
      </c>
      <c r="BU437" s="14" t="e">
        <f t="shared" si="490"/>
        <v>#N/A</v>
      </c>
      <c r="BV437" s="14" t="e">
        <f t="shared" si="490"/>
        <v>#N/A</v>
      </c>
      <c r="BW437" s="14" t="e">
        <f t="shared" si="490"/>
        <v>#N/A</v>
      </c>
      <c r="BX437" s="14" t="e">
        <f t="shared" si="490"/>
        <v>#N/A</v>
      </c>
      <c r="BY437" s="14" t="e">
        <f t="shared" si="490"/>
        <v>#N/A</v>
      </c>
      <c r="BZ437" s="14" t="e">
        <f t="shared" si="490"/>
        <v>#N/A</v>
      </c>
      <c r="CA437" s="14" t="e">
        <f t="shared" si="490"/>
        <v>#N/A</v>
      </c>
      <c r="CB437" s="14" t="e">
        <f t="shared" si="490"/>
        <v>#N/A</v>
      </c>
      <c r="CC437" s="14" t="e">
        <f t="shared" si="490"/>
        <v>#N/A</v>
      </c>
      <c r="CD437" s="14" t="e">
        <f t="shared" si="490"/>
        <v>#N/A</v>
      </c>
      <c r="CE437" s="14" t="e">
        <f t="shared" si="490"/>
        <v>#N/A</v>
      </c>
      <c r="CF437" s="14" t="e">
        <f t="shared" si="488"/>
        <v>#N/A</v>
      </c>
      <c r="CG437" s="14" t="e">
        <f t="shared" si="481"/>
        <v>#N/A</v>
      </c>
      <c r="CH437" s="14" t="e">
        <f t="shared" si="481"/>
        <v>#N/A</v>
      </c>
      <c r="CI437" s="14" t="e">
        <f t="shared" si="481"/>
        <v>#N/A</v>
      </c>
      <c r="CJ437" s="14" t="e">
        <f t="shared" si="481"/>
        <v>#N/A</v>
      </c>
      <c r="CK437" s="14" t="e">
        <f t="shared" si="479"/>
        <v>#N/A</v>
      </c>
      <c r="CL437" s="14" t="e">
        <f t="shared" si="479"/>
        <v>#N/A</v>
      </c>
      <c r="CM437" s="14" t="e">
        <f t="shared" si="479"/>
        <v>#N/A</v>
      </c>
      <c r="CN437" s="14" t="e">
        <f t="shared" si="479"/>
        <v>#N/A</v>
      </c>
      <c r="CO437" s="14" t="e">
        <f t="shared" si="479"/>
        <v>#N/A</v>
      </c>
      <c r="CP437" s="14" t="e">
        <f t="shared" si="479"/>
        <v>#N/A</v>
      </c>
      <c r="CQ437" s="14" t="e">
        <f t="shared" si="479"/>
        <v>#N/A</v>
      </c>
      <c r="CR437" s="14" t="e">
        <f t="shared" si="479"/>
        <v>#N/A</v>
      </c>
      <c r="CS437" s="14" t="e">
        <f t="shared" si="479"/>
        <v>#N/A</v>
      </c>
      <c r="CT437" s="14" t="e">
        <f t="shared" si="479"/>
        <v>#N/A</v>
      </c>
      <c r="CU437" s="14" t="e">
        <f t="shared" si="479"/>
        <v>#N/A</v>
      </c>
      <c r="CV437" s="14" t="e">
        <f t="shared" si="479"/>
        <v>#N/A</v>
      </c>
      <c r="CW437" s="14" t="e">
        <f t="shared" si="459"/>
        <v>#N/A</v>
      </c>
      <c r="CX437" s="14" t="e">
        <f t="shared" si="459"/>
        <v>#N/A</v>
      </c>
      <c r="CY437" s="14" t="e">
        <f t="shared" si="484"/>
        <v>#N/A</v>
      </c>
      <c r="CZ437" s="14" t="e">
        <f t="shared" si="484"/>
        <v>#N/A</v>
      </c>
      <c r="DA437" s="14" t="e">
        <f t="shared" si="484"/>
        <v>#N/A</v>
      </c>
      <c r="DB437" s="14" t="e">
        <f t="shared" si="484"/>
        <v>#N/A</v>
      </c>
      <c r="DC437" s="14" t="e">
        <f t="shared" si="484"/>
        <v>#N/A</v>
      </c>
      <c r="DD437" s="14" t="e">
        <f t="shared" si="484"/>
        <v>#N/A</v>
      </c>
      <c r="DE437" s="14" t="e">
        <f t="shared" si="484"/>
        <v>#N/A</v>
      </c>
      <c r="DF437" s="14" t="e">
        <f t="shared" si="484"/>
        <v>#N/A</v>
      </c>
      <c r="DG437" s="14" t="e">
        <f t="shared" si="484"/>
        <v>#N/A</v>
      </c>
      <c r="DH437" s="14" t="e">
        <f t="shared" si="484"/>
        <v>#N/A</v>
      </c>
      <c r="DI437" s="14" t="e">
        <f t="shared" si="484"/>
        <v>#N/A</v>
      </c>
      <c r="DJ437" s="14" t="e">
        <f t="shared" si="484"/>
        <v>#N/A</v>
      </c>
      <c r="DK437" s="14" t="e">
        <f t="shared" si="484"/>
        <v>#N/A</v>
      </c>
      <c r="DL437" s="14" t="e">
        <f t="shared" si="484"/>
        <v>#N/A</v>
      </c>
      <c r="DM437" s="14" t="e">
        <f t="shared" si="484"/>
        <v>#N/A</v>
      </c>
      <c r="DN437" s="14" t="e">
        <f t="shared" si="468"/>
        <v>#N/A</v>
      </c>
      <c r="DO437" s="14" t="e">
        <f t="shared" si="468"/>
        <v>#N/A</v>
      </c>
      <c r="DP437" s="14" t="e">
        <f t="shared" si="468"/>
        <v>#N/A</v>
      </c>
      <c r="DQ437" s="14" t="e">
        <f t="shared" si="466"/>
        <v>#N/A</v>
      </c>
      <c r="DR437" s="14" t="e">
        <f t="shared" si="466"/>
        <v>#N/A</v>
      </c>
      <c r="DS437" s="14" t="e">
        <f t="shared" si="446"/>
        <v>#N/A</v>
      </c>
      <c r="DT437" s="14" t="e">
        <f t="shared" si="446"/>
        <v>#N/A</v>
      </c>
      <c r="DU437" s="14" t="e">
        <f t="shared" si="446"/>
        <v>#N/A</v>
      </c>
      <c r="DV437" s="14" t="e">
        <f t="shared" si="446"/>
        <v>#N/A</v>
      </c>
      <c r="DW437" s="14" t="e">
        <f t="shared" si="482"/>
        <v>#N/A</v>
      </c>
      <c r="DX437" s="14" t="e">
        <f t="shared" si="482"/>
        <v>#N/A</v>
      </c>
      <c r="DY437" s="14" t="e">
        <f t="shared" si="482"/>
        <v>#N/A</v>
      </c>
      <c r="DZ437" s="14" t="e">
        <f t="shared" si="477"/>
        <v>#N/A</v>
      </c>
    </row>
    <row r="438" spans="2:130">
      <c r="C438" s="18">
        <v>2052</v>
      </c>
      <c r="D438" s="25"/>
      <c r="E438" s="25"/>
      <c r="F438" s="25"/>
      <c r="G438" s="25"/>
      <c r="H438" s="25"/>
      <c r="I438" s="25"/>
      <c r="J438" s="25"/>
      <c r="K438" s="25"/>
      <c r="L438" s="25"/>
      <c r="M438" s="25"/>
      <c r="N438" s="25"/>
      <c r="O438" s="25"/>
      <c r="P438" s="25"/>
      <c r="Q438" s="25"/>
      <c r="R438" s="25"/>
      <c r="S438" s="25"/>
      <c r="T438" s="25"/>
      <c r="U438" s="25"/>
      <c r="V438" s="25"/>
      <c r="W438" s="25"/>
      <c r="X438" s="25"/>
      <c r="Y438" s="25"/>
      <c r="Z438" s="25"/>
      <c r="AA438" s="25"/>
      <c r="AB438" s="25"/>
      <c r="AC438" s="25"/>
      <c r="AD438" s="25"/>
      <c r="AE438" s="25"/>
      <c r="AF438" s="25"/>
      <c r="AG438" s="25"/>
      <c r="AH438" s="25"/>
      <c r="AI438" s="25"/>
      <c r="AJ438" s="25">
        <f t="shared" si="470"/>
        <v>0</v>
      </c>
      <c r="AK438" s="25">
        <f t="shared" si="471"/>
        <v>0</v>
      </c>
      <c r="AL438" s="25">
        <f t="shared" si="472"/>
        <v>0</v>
      </c>
      <c r="AM438" s="25">
        <f t="shared" si="473"/>
        <v>0</v>
      </c>
      <c r="AN438" s="25">
        <f t="shared" si="474"/>
        <v>0</v>
      </c>
      <c r="AO438" s="25">
        <f t="shared" si="475"/>
        <v>0</v>
      </c>
      <c r="AP438" s="25">
        <f t="shared" si="476"/>
        <v>0</v>
      </c>
      <c r="AQ438" s="25">
        <f t="shared" si="478"/>
        <v>0</v>
      </c>
      <c r="AR438" s="25">
        <f t="shared" si="480"/>
        <v>0</v>
      </c>
      <c r="AS438" s="25">
        <f t="shared" si="483"/>
        <v>0</v>
      </c>
      <c r="AT438" s="25">
        <f t="shared" si="485"/>
        <v>0</v>
      </c>
      <c r="AU438" s="25">
        <f t="shared" si="486"/>
        <v>0</v>
      </c>
      <c r="AV438" s="25">
        <f t="shared" si="487"/>
        <v>0</v>
      </c>
      <c r="AW438" s="25">
        <f t="shared" si="489"/>
        <v>0</v>
      </c>
      <c r="AX438" s="25">
        <f t="shared" si="491"/>
        <v>0</v>
      </c>
      <c r="AY438" s="25">
        <f t="shared" si="492"/>
        <v>0</v>
      </c>
      <c r="AZ438" s="25">
        <f t="shared" si="493"/>
        <v>0</v>
      </c>
      <c r="BA438" s="25">
        <f t="shared" si="494"/>
        <v>0</v>
      </c>
      <c r="BB438" s="25">
        <f t="shared" ref="BB438:BB446" si="495">VLOOKUP($C$116,$D$3:$K$63,$A$73,0)*(B388-B387)</f>
        <v>0</v>
      </c>
      <c r="BC438" s="25" t="e">
        <f>VLOOKUP($C$117,$D$3:$K$63,$A$73,0)*(B387-B386)</f>
        <v>#N/A</v>
      </c>
      <c r="BD438" s="25" t="e">
        <f>VLOOKUP($C$118,$D$3:$K$63,$A$73,0)*B386</f>
        <v>#N/A</v>
      </c>
      <c r="BE438" s="25"/>
      <c r="BF438" s="25"/>
      <c r="BG438" s="25"/>
      <c r="BH438" s="25"/>
      <c r="BI438" s="25"/>
      <c r="BJ438" s="25"/>
      <c r="BK438" s="25"/>
      <c r="BL438" s="25"/>
      <c r="BM438" s="21" t="e">
        <f t="shared" si="427"/>
        <v>#N/A</v>
      </c>
      <c r="BP438" s="18">
        <v>2052</v>
      </c>
      <c r="BQ438" s="14" t="e">
        <f t="shared" si="490"/>
        <v>#N/A</v>
      </c>
      <c r="BR438" s="14" t="e">
        <f t="shared" si="490"/>
        <v>#N/A</v>
      </c>
      <c r="BS438" s="14" t="e">
        <f t="shared" si="490"/>
        <v>#N/A</v>
      </c>
      <c r="BT438" s="14" t="e">
        <f t="shared" si="490"/>
        <v>#N/A</v>
      </c>
      <c r="BU438" s="14" t="e">
        <f t="shared" si="490"/>
        <v>#N/A</v>
      </c>
      <c r="BV438" s="14" t="e">
        <f t="shared" si="490"/>
        <v>#N/A</v>
      </c>
      <c r="BW438" s="14" t="e">
        <f t="shared" si="490"/>
        <v>#N/A</v>
      </c>
      <c r="BX438" s="14" t="e">
        <f t="shared" si="490"/>
        <v>#N/A</v>
      </c>
      <c r="BY438" s="14" t="e">
        <f t="shared" si="490"/>
        <v>#N/A</v>
      </c>
      <c r="BZ438" s="14" t="e">
        <f t="shared" si="490"/>
        <v>#N/A</v>
      </c>
      <c r="CA438" s="14" t="e">
        <f t="shared" si="490"/>
        <v>#N/A</v>
      </c>
      <c r="CB438" s="14" t="e">
        <f t="shared" si="490"/>
        <v>#N/A</v>
      </c>
      <c r="CC438" s="14" t="e">
        <f t="shared" si="490"/>
        <v>#N/A</v>
      </c>
      <c r="CD438" s="14" t="e">
        <f t="shared" si="490"/>
        <v>#N/A</v>
      </c>
      <c r="CE438" s="14" t="e">
        <f t="shared" si="490"/>
        <v>#N/A</v>
      </c>
      <c r="CF438" s="14" t="e">
        <f t="shared" si="488"/>
        <v>#N/A</v>
      </c>
      <c r="CG438" s="14" t="e">
        <f t="shared" si="481"/>
        <v>#N/A</v>
      </c>
      <c r="CH438" s="14" t="e">
        <f t="shared" si="481"/>
        <v>#N/A</v>
      </c>
      <c r="CI438" s="14" t="e">
        <f t="shared" si="481"/>
        <v>#N/A</v>
      </c>
      <c r="CJ438" s="14" t="e">
        <f t="shared" si="481"/>
        <v>#N/A</v>
      </c>
      <c r="CK438" s="14" t="e">
        <f t="shared" si="479"/>
        <v>#N/A</v>
      </c>
      <c r="CL438" s="14" t="e">
        <f t="shared" si="479"/>
        <v>#N/A</v>
      </c>
      <c r="CM438" s="14" t="e">
        <f t="shared" si="479"/>
        <v>#N/A</v>
      </c>
      <c r="CN438" s="14" t="e">
        <f t="shared" si="479"/>
        <v>#N/A</v>
      </c>
      <c r="CO438" s="14" t="e">
        <f t="shared" si="479"/>
        <v>#N/A</v>
      </c>
      <c r="CP438" s="14" t="e">
        <f t="shared" si="479"/>
        <v>#N/A</v>
      </c>
      <c r="CQ438" s="14" t="e">
        <f t="shared" si="479"/>
        <v>#N/A</v>
      </c>
      <c r="CR438" s="14" t="e">
        <f t="shared" si="479"/>
        <v>#N/A</v>
      </c>
      <c r="CS438" s="14" t="e">
        <f t="shared" si="479"/>
        <v>#N/A</v>
      </c>
      <c r="CT438" s="14" t="e">
        <f t="shared" si="479"/>
        <v>#N/A</v>
      </c>
      <c r="CU438" s="14" t="e">
        <f t="shared" si="479"/>
        <v>#N/A</v>
      </c>
      <c r="CV438" s="14" t="e">
        <f t="shared" si="479"/>
        <v>#N/A</v>
      </c>
      <c r="CW438" s="14" t="e">
        <f t="shared" si="459"/>
        <v>#N/A</v>
      </c>
      <c r="CX438" s="14" t="e">
        <f t="shared" si="459"/>
        <v>#N/A</v>
      </c>
      <c r="CY438" s="14" t="e">
        <f t="shared" si="484"/>
        <v>#N/A</v>
      </c>
      <c r="CZ438" s="14" t="e">
        <f t="shared" si="484"/>
        <v>#N/A</v>
      </c>
      <c r="DA438" s="14" t="e">
        <f t="shared" si="484"/>
        <v>#N/A</v>
      </c>
      <c r="DB438" s="14" t="e">
        <f t="shared" si="484"/>
        <v>#N/A</v>
      </c>
      <c r="DC438" s="14" t="e">
        <f t="shared" si="484"/>
        <v>#N/A</v>
      </c>
      <c r="DD438" s="14" t="e">
        <f t="shared" si="484"/>
        <v>#N/A</v>
      </c>
      <c r="DE438" s="14" t="e">
        <f t="shared" si="484"/>
        <v>#N/A</v>
      </c>
      <c r="DF438" s="14" t="e">
        <f t="shared" si="484"/>
        <v>#N/A</v>
      </c>
      <c r="DG438" s="14" t="e">
        <f t="shared" si="484"/>
        <v>#N/A</v>
      </c>
      <c r="DH438" s="14" t="e">
        <f t="shared" si="484"/>
        <v>#N/A</v>
      </c>
      <c r="DI438" s="14" t="e">
        <f t="shared" si="484"/>
        <v>#N/A</v>
      </c>
      <c r="DJ438" s="14" t="e">
        <f t="shared" si="484"/>
        <v>#N/A</v>
      </c>
      <c r="DK438" s="14" t="e">
        <f t="shared" si="484"/>
        <v>#N/A</v>
      </c>
      <c r="DL438" s="14" t="e">
        <f t="shared" si="484"/>
        <v>#N/A</v>
      </c>
      <c r="DM438" s="14" t="e">
        <f t="shared" si="484"/>
        <v>#N/A</v>
      </c>
      <c r="DN438" s="14" t="e">
        <f t="shared" si="468"/>
        <v>#N/A</v>
      </c>
      <c r="DO438" s="14" t="e">
        <f t="shared" si="468"/>
        <v>#N/A</v>
      </c>
      <c r="DP438" s="14" t="e">
        <f t="shared" si="468"/>
        <v>#N/A</v>
      </c>
      <c r="DQ438" s="14" t="e">
        <f t="shared" si="466"/>
        <v>#N/A</v>
      </c>
      <c r="DR438" s="14" t="e">
        <f t="shared" si="466"/>
        <v>#N/A</v>
      </c>
      <c r="DS438" s="14" t="e">
        <f t="shared" si="446"/>
        <v>#N/A</v>
      </c>
      <c r="DT438" s="14" t="e">
        <f t="shared" si="446"/>
        <v>#N/A</v>
      </c>
      <c r="DU438" s="14" t="e">
        <f t="shared" si="446"/>
        <v>#N/A</v>
      </c>
      <c r="DV438" s="14" t="e">
        <f t="shared" si="446"/>
        <v>#N/A</v>
      </c>
      <c r="DW438" s="14" t="e">
        <f t="shared" si="482"/>
        <v>#N/A</v>
      </c>
      <c r="DX438" s="14" t="e">
        <f t="shared" si="482"/>
        <v>#N/A</v>
      </c>
      <c r="DY438" s="14" t="e">
        <f t="shared" si="482"/>
        <v>#N/A</v>
      </c>
      <c r="DZ438" s="14" t="e">
        <f t="shared" si="477"/>
        <v>#N/A</v>
      </c>
    </row>
    <row r="439" spans="2:130">
      <c r="C439" s="18">
        <v>2053</v>
      </c>
      <c r="D439" s="25"/>
      <c r="E439" s="25"/>
      <c r="F439" s="25"/>
      <c r="G439" s="25"/>
      <c r="H439" s="25"/>
      <c r="I439" s="25"/>
      <c r="J439" s="25"/>
      <c r="K439" s="25"/>
      <c r="L439" s="25"/>
      <c r="M439" s="25"/>
      <c r="N439" s="25"/>
      <c r="O439" s="25"/>
      <c r="P439" s="25"/>
      <c r="Q439" s="25"/>
      <c r="R439" s="25"/>
      <c r="S439" s="25"/>
      <c r="T439" s="25"/>
      <c r="U439" s="25"/>
      <c r="V439" s="25"/>
      <c r="W439" s="25"/>
      <c r="X439" s="25"/>
      <c r="Y439" s="25"/>
      <c r="Z439" s="25"/>
      <c r="AA439" s="25"/>
      <c r="AB439" s="25"/>
      <c r="AC439" s="25"/>
      <c r="AD439" s="25"/>
      <c r="AE439" s="25"/>
      <c r="AF439" s="25"/>
      <c r="AG439" s="25"/>
      <c r="AH439" s="25"/>
      <c r="AI439" s="25"/>
      <c r="AJ439" s="25"/>
      <c r="AK439" s="25">
        <f t="shared" si="471"/>
        <v>0</v>
      </c>
      <c r="AL439" s="25">
        <f t="shared" si="472"/>
        <v>0</v>
      </c>
      <c r="AM439" s="25">
        <f t="shared" si="473"/>
        <v>0</v>
      </c>
      <c r="AN439" s="25">
        <f t="shared" si="474"/>
        <v>0</v>
      </c>
      <c r="AO439" s="25">
        <f t="shared" si="475"/>
        <v>0</v>
      </c>
      <c r="AP439" s="25">
        <f t="shared" si="476"/>
        <v>0</v>
      </c>
      <c r="AQ439" s="25">
        <f t="shared" si="478"/>
        <v>0</v>
      </c>
      <c r="AR439" s="25">
        <f t="shared" si="480"/>
        <v>0</v>
      </c>
      <c r="AS439" s="25">
        <f t="shared" si="483"/>
        <v>0</v>
      </c>
      <c r="AT439" s="25">
        <f t="shared" si="485"/>
        <v>0</v>
      </c>
      <c r="AU439" s="25">
        <f t="shared" si="486"/>
        <v>0</v>
      </c>
      <c r="AV439" s="25">
        <f t="shared" si="487"/>
        <v>0</v>
      </c>
      <c r="AW439" s="25">
        <f t="shared" si="489"/>
        <v>0</v>
      </c>
      <c r="AX439" s="25">
        <f t="shared" si="491"/>
        <v>0</v>
      </c>
      <c r="AY439" s="25">
        <f t="shared" si="492"/>
        <v>0</v>
      </c>
      <c r="AZ439" s="25">
        <f t="shared" si="493"/>
        <v>0</v>
      </c>
      <c r="BA439" s="25">
        <f t="shared" si="494"/>
        <v>0</v>
      </c>
      <c r="BB439" s="25">
        <f t="shared" si="495"/>
        <v>0</v>
      </c>
      <c r="BC439" s="25" t="e">
        <f t="shared" ref="BC439:BC446" si="496">VLOOKUP($C$117,$D$3:$K$63,$A$73,0)*(B388-B387)</f>
        <v>#N/A</v>
      </c>
      <c r="BD439" s="25" t="e">
        <f>VLOOKUP($C$118,$D$3:$K$63,$A$73,0)*(B387-B386)</f>
        <v>#N/A</v>
      </c>
      <c r="BE439" s="25" t="e">
        <f>VLOOKUP($C$119,$D$3:$K$63,$A$73,0)*B386</f>
        <v>#N/A</v>
      </c>
      <c r="BF439" s="25"/>
      <c r="BG439" s="25"/>
      <c r="BH439" s="25"/>
      <c r="BI439" s="25"/>
      <c r="BJ439" s="25"/>
      <c r="BK439" s="25"/>
      <c r="BL439" s="25"/>
      <c r="BM439" s="21" t="e">
        <f t="shared" si="427"/>
        <v>#N/A</v>
      </c>
      <c r="BP439" s="18">
        <v>2053</v>
      </c>
      <c r="BQ439" s="14" t="e">
        <f t="shared" si="490"/>
        <v>#N/A</v>
      </c>
      <c r="BR439" s="14" t="e">
        <f t="shared" si="490"/>
        <v>#N/A</v>
      </c>
      <c r="BS439" s="14" t="e">
        <f t="shared" si="490"/>
        <v>#N/A</v>
      </c>
      <c r="BT439" s="14" t="e">
        <f t="shared" si="490"/>
        <v>#N/A</v>
      </c>
      <c r="BU439" s="14" t="e">
        <f t="shared" si="490"/>
        <v>#N/A</v>
      </c>
      <c r="BV439" s="14" t="e">
        <f t="shared" si="490"/>
        <v>#N/A</v>
      </c>
      <c r="BW439" s="14" t="e">
        <f t="shared" si="490"/>
        <v>#N/A</v>
      </c>
      <c r="BX439" s="14" t="e">
        <f t="shared" si="490"/>
        <v>#N/A</v>
      </c>
      <c r="BY439" s="14" t="e">
        <f t="shared" si="490"/>
        <v>#N/A</v>
      </c>
      <c r="BZ439" s="14" t="e">
        <f t="shared" si="490"/>
        <v>#N/A</v>
      </c>
      <c r="CA439" s="14" t="e">
        <f t="shared" si="490"/>
        <v>#N/A</v>
      </c>
      <c r="CB439" s="14" t="e">
        <f t="shared" si="490"/>
        <v>#N/A</v>
      </c>
      <c r="CC439" s="14" t="e">
        <f t="shared" si="490"/>
        <v>#N/A</v>
      </c>
      <c r="CD439" s="14" t="e">
        <f t="shared" si="490"/>
        <v>#N/A</v>
      </c>
      <c r="CE439" s="14" t="e">
        <f t="shared" si="490"/>
        <v>#N/A</v>
      </c>
      <c r="CF439" s="14" t="e">
        <f t="shared" si="488"/>
        <v>#N/A</v>
      </c>
      <c r="CG439" s="14" t="e">
        <f t="shared" si="481"/>
        <v>#N/A</v>
      </c>
      <c r="CH439" s="14" t="e">
        <f t="shared" si="481"/>
        <v>#N/A</v>
      </c>
      <c r="CI439" s="14" t="e">
        <f t="shared" si="481"/>
        <v>#N/A</v>
      </c>
      <c r="CJ439" s="14" t="e">
        <f t="shared" si="481"/>
        <v>#N/A</v>
      </c>
      <c r="CK439" s="14" t="e">
        <f t="shared" si="479"/>
        <v>#N/A</v>
      </c>
      <c r="CL439" s="14" t="e">
        <f t="shared" si="479"/>
        <v>#N/A</v>
      </c>
      <c r="CM439" s="14" t="e">
        <f t="shared" si="479"/>
        <v>#N/A</v>
      </c>
      <c r="CN439" s="14" t="e">
        <f t="shared" si="479"/>
        <v>#N/A</v>
      </c>
      <c r="CO439" s="14" t="e">
        <f t="shared" si="479"/>
        <v>#N/A</v>
      </c>
      <c r="CP439" s="14" t="e">
        <f t="shared" si="479"/>
        <v>#N/A</v>
      </c>
      <c r="CQ439" s="14" t="e">
        <f t="shared" si="479"/>
        <v>#N/A</v>
      </c>
      <c r="CR439" s="14" t="e">
        <f t="shared" si="479"/>
        <v>#N/A</v>
      </c>
      <c r="CS439" s="14" t="e">
        <f t="shared" si="479"/>
        <v>#N/A</v>
      </c>
      <c r="CT439" s="14" t="e">
        <f t="shared" si="479"/>
        <v>#N/A</v>
      </c>
      <c r="CU439" s="14" t="e">
        <f t="shared" si="479"/>
        <v>#N/A</v>
      </c>
      <c r="CV439" s="14" t="e">
        <f t="shared" si="479"/>
        <v>#N/A</v>
      </c>
      <c r="CW439" s="14" t="e">
        <f t="shared" si="459"/>
        <v>#N/A</v>
      </c>
      <c r="CX439" s="14" t="e">
        <f t="shared" si="459"/>
        <v>#N/A</v>
      </c>
      <c r="CY439" s="14" t="e">
        <f t="shared" si="484"/>
        <v>#N/A</v>
      </c>
      <c r="CZ439" s="14" t="e">
        <f t="shared" si="484"/>
        <v>#N/A</v>
      </c>
      <c r="DA439" s="14" t="e">
        <f t="shared" si="484"/>
        <v>#N/A</v>
      </c>
      <c r="DB439" s="14" t="e">
        <f t="shared" si="484"/>
        <v>#N/A</v>
      </c>
      <c r="DC439" s="14" t="e">
        <f t="shared" si="484"/>
        <v>#N/A</v>
      </c>
      <c r="DD439" s="14" t="e">
        <f t="shared" si="484"/>
        <v>#N/A</v>
      </c>
      <c r="DE439" s="14" t="e">
        <f t="shared" si="484"/>
        <v>#N/A</v>
      </c>
      <c r="DF439" s="14" t="e">
        <f t="shared" si="484"/>
        <v>#N/A</v>
      </c>
      <c r="DG439" s="14" t="e">
        <f t="shared" si="484"/>
        <v>#N/A</v>
      </c>
      <c r="DH439" s="14" t="e">
        <f t="shared" si="484"/>
        <v>#N/A</v>
      </c>
      <c r="DI439" s="14" t="e">
        <f t="shared" si="484"/>
        <v>#N/A</v>
      </c>
      <c r="DJ439" s="14" t="e">
        <f t="shared" si="484"/>
        <v>#N/A</v>
      </c>
      <c r="DK439" s="14" t="e">
        <f t="shared" si="484"/>
        <v>#N/A</v>
      </c>
      <c r="DL439" s="14" t="e">
        <f t="shared" si="484"/>
        <v>#N/A</v>
      </c>
      <c r="DM439" s="14" t="e">
        <f t="shared" si="484"/>
        <v>#N/A</v>
      </c>
      <c r="DN439" s="14" t="e">
        <f t="shared" si="468"/>
        <v>#N/A</v>
      </c>
      <c r="DO439" s="14" t="e">
        <f t="shared" si="468"/>
        <v>#N/A</v>
      </c>
      <c r="DP439" s="14" t="e">
        <f t="shared" si="468"/>
        <v>#N/A</v>
      </c>
      <c r="DQ439" s="14" t="e">
        <f t="shared" si="466"/>
        <v>#N/A</v>
      </c>
      <c r="DR439" s="14" t="e">
        <f t="shared" si="466"/>
        <v>#N/A</v>
      </c>
      <c r="DS439" s="14" t="e">
        <f t="shared" si="446"/>
        <v>#N/A</v>
      </c>
      <c r="DT439" s="14" t="e">
        <f t="shared" si="446"/>
        <v>#N/A</v>
      </c>
      <c r="DU439" s="14" t="e">
        <f t="shared" si="446"/>
        <v>#N/A</v>
      </c>
      <c r="DV439" s="14" t="e">
        <f t="shared" si="446"/>
        <v>#N/A</v>
      </c>
      <c r="DW439" s="14" t="e">
        <f t="shared" si="482"/>
        <v>#N/A</v>
      </c>
      <c r="DX439" s="14" t="e">
        <f t="shared" si="482"/>
        <v>#N/A</v>
      </c>
      <c r="DY439" s="14" t="e">
        <f t="shared" si="482"/>
        <v>#N/A</v>
      </c>
      <c r="DZ439" s="14" t="e">
        <f t="shared" si="477"/>
        <v>#N/A</v>
      </c>
    </row>
    <row r="440" spans="2:130">
      <c r="C440" s="18">
        <v>2054</v>
      </c>
      <c r="D440" s="25"/>
      <c r="E440" s="25"/>
      <c r="F440" s="25"/>
      <c r="G440" s="25"/>
      <c r="H440" s="25"/>
      <c r="I440" s="25"/>
      <c r="J440" s="25"/>
      <c r="K440" s="25"/>
      <c r="L440" s="25"/>
      <c r="M440" s="25"/>
      <c r="N440" s="25"/>
      <c r="O440" s="25"/>
      <c r="P440" s="25"/>
      <c r="Q440" s="25"/>
      <c r="R440" s="25"/>
      <c r="S440" s="25"/>
      <c r="T440" s="25"/>
      <c r="U440" s="25"/>
      <c r="V440" s="25"/>
      <c r="W440" s="25"/>
      <c r="X440" s="25"/>
      <c r="Y440" s="25"/>
      <c r="Z440" s="25"/>
      <c r="AA440" s="25"/>
      <c r="AB440" s="25"/>
      <c r="AC440" s="25"/>
      <c r="AD440" s="25"/>
      <c r="AE440" s="25"/>
      <c r="AF440" s="25"/>
      <c r="AG440" s="25"/>
      <c r="AH440" s="25"/>
      <c r="AI440" s="25"/>
      <c r="AJ440" s="25"/>
      <c r="AK440" s="25"/>
      <c r="AL440" s="25">
        <f t="shared" si="472"/>
        <v>0</v>
      </c>
      <c r="AM440" s="25">
        <f t="shared" si="473"/>
        <v>0</v>
      </c>
      <c r="AN440" s="25">
        <f t="shared" si="474"/>
        <v>0</v>
      </c>
      <c r="AO440" s="25">
        <f t="shared" si="475"/>
        <v>0</v>
      </c>
      <c r="AP440" s="25">
        <f t="shared" si="476"/>
        <v>0</v>
      </c>
      <c r="AQ440" s="25">
        <f t="shared" si="478"/>
        <v>0</v>
      </c>
      <c r="AR440" s="25">
        <f t="shared" si="480"/>
        <v>0</v>
      </c>
      <c r="AS440" s="25">
        <f t="shared" si="483"/>
        <v>0</v>
      </c>
      <c r="AT440" s="25">
        <f t="shared" si="485"/>
        <v>0</v>
      </c>
      <c r="AU440" s="25">
        <f t="shared" si="486"/>
        <v>0</v>
      </c>
      <c r="AV440" s="25">
        <f t="shared" si="487"/>
        <v>0</v>
      </c>
      <c r="AW440" s="25">
        <f t="shared" si="489"/>
        <v>0</v>
      </c>
      <c r="AX440" s="25">
        <f t="shared" si="491"/>
        <v>0</v>
      </c>
      <c r="AY440" s="25">
        <f t="shared" si="492"/>
        <v>0</v>
      </c>
      <c r="AZ440" s="25">
        <f t="shared" si="493"/>
        <v>0</v>
      </c>
      <c r="BA440" s="25">
        <f t="shared" si="494"/>
        <v>0</v>
      </c>
      <c r="BB440" s="25">
        <f t="shared" si="495"/>
        <v>0</v>
      </c>
      <c r="BC440" s="25" t="e">
        <f t="shared" si="496"/>
        <v>#N/A</v>
      </c>
      <c r="BD440" s="25" t="e">
        <f t="shared" ref="BD440:BD446" si="497">VLOOKUP($C$118,$D$3:$K$63,$A$73,0)*(B388-B387)</f>
        <v>#N/A</v>
      </c>
      <c r="BE440" s="25" t="e">
        <f>VLOOKUP($C$119,$D$3:$K$63,$A$73,0)*(B387-B386)</f>
        <v>#N/A</v>
      </c>
      <c r="BF440" s="25" t="e">
        <f>VLOOKUP($C$120,$D$3:$K$63,$A$73,0)*B386</f>
        <v>#N/A</v>
      </c>
      <c r="BG440" s="25"/>
      <c r="BH440" s="25"/>
      <c r="BI440" s="25"/>
      <c r="BJ440" s="25"/>
      <c r="BK440" s="25"/>
      <c r="BL440" s="25"/>
      <c r="BM440" s="21" t="e">
        <f t="shared" si="427"/>
        <v>#N/A</v>
      </c>
      <c r="BP440" s="18">
        <v>2054</v>
      </c>
      <c r="BQ440" s="14" t="e">
        <f t="shared" si="490"/>
        <v>#N/A</v>
      </c>
      <c r="BR440" s="14" t="e">
        <f t="shared" si="490"/>
        <v>#N/A</v>
      </c>
      <c r="BS440" s="14" t="e">
        <f t="shared" si="490"/>
        <v>#N/A</v>
      </c>
      <c r="BT440" s="14" t="e">
        <f t="shared" si="490"/>
        <v>#N/A</v>
      </c>
      <c r="BU440" s="14" t="e">
        <f t="shared" si="490"/>
        <v>#N/A</v>
      </c>
      <c r="BV440" s="14" t="e">
        <f t="shared" si="490"/>
        <v>#N/A</v>
      </c>
      <c r="BW440" s="14" t="e">
        <f t="shared" si="490"/>
        <v>#N/A</v>
      </c>
      <c r="BX440" s="14" t="e">
        <f t="shared" si="490"/>
        <v>#N/A</v>
      </c>
      <c r="BY440" s="14" t="e">
        <f t="shared" si="490"/>
        <v>#N/A</v>
      </c>
      <c r="BZ440" s="14" t="e">
        <f t="shared" si="490"/>
        <v>#N/A</v>
      </c>
      <c r="CA440" s="14" t="e">
        <f t="shared" si="490"/>
        <v>#N/A</v>
      </c>
      <c r="CB440" s="14" t="e">
        <f t="shared" si="490"/>
        <v>#N/A</v>
      </c>
      <c r="CC440" s="14" t="e">
        <f t="shared" si="490"/>
        <v>#N/A</v>
      </c>
      <c r="CD440" s="14" t="e">
        <f t="shared" si="490"/>
        <v>#N/A</v>
      </c>
      <c r="CE440" s="14" t="e">
        <f t="shared" si="490"/>
        <v>#N/A</v>
      </c>
      <c r="CF440" s="14" t="e">
        <f t="shared" si="488"/>
        <v>#N/A</v>
      </c>
      <c r="CG440" s="14" t="e">
        <f t="shared" si="481"/>
        <v>#N/A</v>
      </c>
      <c r="CH440" s="14" t="e">
        <f t="shared" si="481"/>
        <v>#N/A</v>
      </c>
      <c r="CI440" s="14" t="e">
        <f t="shared" si="481"/>
        <v>#N/A</v>
      </c>
      <c r="CJ440" s="14" t="e">
        <f t="shared" si="481"/>
        <v>#N/A</v>
      </c>
      <c r="CK440" s="14" t="e">
        <f t="shared" si="479"/>
        <v>#N/A</v>
      </c>
      <c r="CL440" s="14" t="e">
        <f t="shared" si="479"/>
        <v>#N/A</v>
      </c>
      <c r="CM440" s="14" t="e">
        <f t="shared" si="479"/>
        <v>#N/A</v>
      </c>
      <c r="CN440" s="14" t="e">
        <f t="shared" si="479"/>
        <v>#N/A</v>
      </c>
      <c r="CO440" s="14" t="e">
        <f t="shared" si="479"/>
        <v>#N/A</v>
      </c>
      <c r="CP440" s="14" t="e">
        <f t="shared" si="479"/>
        <v>#N/A</v>
      </c>
      <c r="CQ440" s="14" t="e">
        <f t="shared" si="479"/>
        <v>#N/A</v>
      </c>
      <c r="CR440" s="14" t="e">
        <f t="shared" si="479"/>
        <v>#N/A</v>
      </c>
      <c r="CS440" s="14" t="e">
        <f t="shared" si="479"/>
        <v>#N/A</v>
      </c>
      <c r="CT440" s="14" t="e">
        <f t="shared" si="479"/>
        <v>#N/A</v>
      </c>
      <c r="CU440" s="14" t="e">
        <f t="shared" si="479"/>
        <v>#N/A</v>
      </c>
      <c r="CV440" s="14" t="e">
        <f t="shared" si="479"/>
        <v>#N/A</v>
      </c>
      <c r="CW440" s="14" t="e">
        <f t="shared" si="459"/>
        <v>#N/A</v>
      </c>
      <c r="CX440" s="14" t="e">
        <f t="shared" si="459"/>
        <v>#N/A</v>
      </c>
      <c r="CY440" s="14" t="e">
        <f t="shared" si="484"/>
        <v>#N/A</v>
      </c>
      <c r="CZ440" s="14" t="e">
        <f t="shared" si="484"/>
        <v>#N/A</v>
      </c>
      <c r="DA440" s="14" t="e">
        <f t="shared" si="484"/>
        <v>#N/A</v>
      </c>
      <c r="DB440" s="14" t="e">
        <f t="shared" si="484"/>
        <v>#N/A</v>
      </c>
      <c r="DC440" s="14" t="e">
        <f t="shared" si="484"/>
        <v>#N/A</v>
      </c>
      <c r="DD440" s="14" t="e">
        <f t="shared" si="484"/>
        <v>#N/A</v>
      </c>
      <c r="DE440" s="14" t="e">
        <f t="shared" si="484"/>
        <v>#N/A</v>
      </c>
      <c r="DF440" s="14" t="e">
        <f t="shared" si="484"/>
        <v>#N/A</v>
      </c>
      <c r="DG440" s="14" t="e">
        <f t="shared" si="484"/>
        <v>#N/A</v>
      </c>
      <c r="DH440" s="14" t="e">
        <f t="shared" si="484"/>
        <v>#N/A</v>
      </c>
      <c r="DI440" s="14" t="e">
        <f t="shared" si="484"/>
        <v>#N/A</v>
      </c>
      <c r="DJ440" s="14" t="e">
        <f t="shared" si="484"/>
        <v>#N/A</v>
      </c>
      <c r="DK440" s="14" t="e">
        <f t="shared" si="484"/>
        <v>#N/A</v>
      </c>
      <c r="DL440" s="14" t="e">
        <f t="shared" si="484"/>
        <v>#N/A</v>
      </c>
      <c r="DM440" s="14" t="e">
        <f t="shared" si="484"/>
        <v>#N/A</v>
      </c>
      <c r="DN440" s="14" t="e">
        <f t="shared" si="468"/>
        <v>#N/A</v>
      </c>
      <c r="DO440" s="14" t="e">
        <f t="shared" si="468"/>
        <v>#N/A</v>
      </c>
      <c r="DP440" s="14" t="e">
        <f t="shared" si="468"/>
        <v>#N/A</v>
      </c>
      <c r="DQ440" s="14" t="e">
        <f t="shared" si="466"/>
        <v>#N/A</v>
      </c>
      <c r="DR440" s="14" t="e">
        <f t="shared" si="466"/>
        <v>#N/A</v>
      </c>
      <c r="DS440" s="14" t="e">
        <f t="shared" si="446"/>
        <v>#N/A</v>
      </c>
      <c r="DT440" s="14" t="e">
        <f t="shared" si="446"/>
        <v>#N/A</v>
      </c>
      <c r="DU440" s="14" t="e">
        <f t="shared" si="446"/>
        <v>#N/A</v>
      </c>
      <c r="DV440" s="14" t="e">
        <f t="shared" si="446"/>
        <v>#N/A</v>
      </c>
      <c r="DW440" s="14" t="e">
        <f t="shared" si="482"/>
        <v>#N/A</v>
      </c>
      <c r="DX440" s="14" t="e">
        <f t="shared" si="482"/>
        <v>#N/A</v>
      </c>
      <c r="DY440" s="14" t="e">
        <f t="shared" si="482"/>
        <v>#N/A</v>
      </c>
      <c r="DZ440" s="14" t="e">
        <f t="shared" si="477"/>
        <v>#N/A</v>
      </c>
    </row>
    <row r="441" spans="2:130">
      <c r="C441" s="18">
        <v>2055</v>
      </c>
      <c r="D441" s="25"/>
      <c r="E441" s="25"/>
      <c r="F441" s="25"/>
      <c r="G441" s="25"/>
      <c r="H441" s="25"/>
      <c r="I441" s="25"/>
      <c r="J441" s="25"/>
      <c r="K441" s="25"/>
      <c r="L441" s="25"/>
      <c r="M441" s="25"/>
      <c r="N441" s="25"/>
      <c r="O441" s="25"/>
      <c r="P441" s="25"/>
      <c r="Q441" s="25"/>
      <c r="R441" s="25"/>
      <c r="S441" s="25"/>
      <c r="T441" s="25"/>
      <c r="U441" s="25"/>
      <c r="V441" s="25"/>
      <c r="W441" s="25"/>
      <c r="X441" s="25"/>
      <c r="Y441" s="25"/>
      <c r="Z441" s="25"/>
      <c r="AA441" s="25"/>
      <c r="AB441" s="25"/>
      <c r="AC441" s="25"/>
      <c r="AD441" s="25"/>
      <c r="AE441" s="25"/>
      <c r="AF441" s="25"/>
      <c r="AG441" s="25"/>
      <c r="AH441" s="25"/>
      <c r="AI441" s="25"/>
      <c r="AJ441" s="25"/>
      <c r="AK441" s="25"/>
      <c r="AL441" s="25"/>
      <c r="AM441" s="25">
        <f t="shared" si="473"/>
        <v>0</v>
      </c>
      <c r="AN441" s="25">
        <f t="shared" si="474"/>
        <v>0</v>
      </c>
      <c r="AO441" s="25">
        <f t="shared" si="475"/>
        <v>0</v>
      </c>
      <c r="AP441" s="25">
        <f t="shared" si="476"/>
        <v>0</v>
      </c>
      <c r="AQ441" s="25">
        <f t="shared" si="478"/>
        <v>0</v>
      </c>
      <c r="AR441" s="25">
        <f t="shared" si="480"/>
        <v>0</v>
      </c>
      <c r="AS441" s="25">
        <f t="shared" si="483"/>
        <v>0</v>
      </c>
      <c r="AT441" s="25">
        <f t="shared" si="485"/>
        <v>0</v>
      </c>
      <c r="AU441" s="25">
        <f t="shared" si="486"/>
        <v>0</v>
      </c>
      <c r="AV441" s="25">
        <f t="shared" si="487"/>
        <v>0</v>
      </c>
      <c r="AW441" s="25">
        <f t="shared" si="489"/>
        <v>0</v>
      </c>
      <c r="AX441" s="25">
        <f t="shared" si="491"/>
        <v>0</v>
      </c>
      <c r="AY441" s="25">
        <f t="shared" si="492"/>
        <v>0</v>
      </c>
      <c r="AZ441" s="25">
        <f t="shared" si="493"/>
        <v>0</v>
      </c>
      <c r="BA441" s="25">
        <f t="shared" si="494"/>
        <v>0</v>
      </c>
      <c r="BB441" s="25">
        <f t="shared" si="495"/>
        <v>0</v>
      </c>
      <c r="BC441" s="25" t="e">
        <f t="shared" si="496"/>
        <v>#N/A</v>
      </c>
      <c r="BD441" s="25" t="e">
        <f t="shared" si="497"/>
        <v>#N/A</v>
      </c>
      <c r="BE441" s="25" t="e">
        <f t="shared" ref="BE441:BE446" si="498">VLOOKUP($C$119,$D$3:$K$63,$A$73,0)*(B388-B387)</f>
        <v>#N/A</v>
      </c>
      <c r="BF441" s="25" t="e">
        <f>VLOOKUP($C$120,$D$3:$K$63,$A$73,0)*(B387-B386)</f>
        <v>#N/A</v>
      </c>
      <c r="BG441" s="25" t="e">
        <f>VLOOKUP($C$121,$D$3:$K$63,$A$73,0)*B386</f>
        <v>#N/A</v>
      </c>
      <c r="BH441" s="25"/>
      <c r="BI441" s="25"/>
      <c r="BJ441" s="25"/>
      <c r="BK441" s="25"/>
      <c r="BL441" s="25"/>
      <c r="BM441" s="21" t="e">
        <f t="shared" si="427"/>
        <v>#N/A</v>
      </c>
      <c r="BP441" s="18">
        <v>2055</v>
      </c>
      <c r="BQ441" s="14" t="e">
        <f t="shared" si="490"/>
        <v>#N/A</v>
      </c>
      <c r="BR441" s="14" t="e">
        <f t="shared" si="490"/>
        <v>#N/A</v>
      </c>
      <c r="BS441" s="14" t="e">
        <f t="shared" si="490"/>
        <v>#N/A</v>
      </c>
      <c r="BT441" s="14" t="e">
        <f t="shared" si="490"/>
        <v>#N/A</v>
      </c>
      <c r="BU441" s="14" t="e">
        <f t="shared" si="490"/>
        <v>#N/A</v>
      </c>
      <c r="BV441" s="14" t="e">
        <f t="shared" si="490"/>
        <v>#N/A</v>
      </c>
      <c r="BW441" s="14" t="e">
        <f t="shared" si="490"/>
        <v>#N/A</v>
      </c>
      <c r="BX441" s="14" t="e">
        <f t="shared" si="490"/>
        <v>#N/A</v>
      </c>
      <c r="BY441" s="14" t="e">
        <f t="shared" si="490"/>
        <v>#N/A</v>
      </c>
      <c r="BZ441" s="14" t="e">
        <f t="shared" si="490"/>
        <v>#N/A</v>
      </c>
      <c r="CA441" s="14" t="e">
        <f t="shared" si="490"/>
        <v>#N/A</v>
      </c>
      <c r="CB441" s="14" t="e">
        <f t="shared" si="490"/>
        <v>#N/A</v>
      </c>
      <c r="CC441" s="14" t="e">
        <f t="shared" si="490"/>
        <v>#N/A</v>
      </c>
      <c r="CD441" s="14" t="e">
        <f t="shared" si="490"/>
        <v>#N/A</v>
      </c>
      <c r="CE441" s="14" t="e">
        <f t="shared" si="490"/>
        <v>#N/A</v>
      </c>
      <c r="CF441" s="14" t="e">
        <f t="shared" si="488"/>
        <v>#N/A</v>
      </c>
      <c r="CG441" s="14" t="e">
        <f t="shared" si="481"/>
        <v>#N/A</v>
      </c>
      <c r="CH441" s="14" t="e">
        <f t="shared" si="481"/>
        <v>#N/A</v>
      </c>
      <c r="CI441" s="14" t="e">
        <f t="shared" si="481"/>
        <v>#N/A</v>
      </c>
      <c r="CJ441" s="14" t="e">
        <f t="shared" si="481"/>
        <v>#N/A</v>
      </c>
      <c r="CK441" s="14" t="e">
        <f t="shared" si="479"/>
        <v>#N/A</v>
      </c>
      <c r="CL441" s="14" t="e">
        <f t="shared" si="479"/>
        <v>#N/A</v>
      </c>
      <c r="CM441" s="14" t="e">
        <f t="shared" si="479"/>
        <v>#N/A</v>
      </c>
      <c r="CN441" s="14" t="e">
        <f t="shared" si="479"/>
        <v>#N/A</v>
      </c>
      <c r="CO441" s="14" t="e">
        <f t="shared" si="479"/>
        <v>#N/A</v>
      </c>
      <c r="CP441" s="14" t="e">
        <f t="shared" si="479"/>
        <v>#N/A</v>
      </c>
      <c r="CQ441" s="14" t="e">
        <f t="shared" si="479"/>
        <v>#N/A</v>
      </c>
      <c r="CR441" s="14" t="e">
        <f t="shared" si="479"/>
        <v>#N/A</v>
      </c>
      <c r="CS441" s="14" t="e">
        <f t="shared" si="479"/>
        <v>#N/A</v>
      </c>
      <c r="CT441" s="14" t="e">
        <f t="shared" si="479"/>
        <v>#N/A</v>
      </c>
      <c r="CU441" s="14" t="e">
        <f t="shared" si="479"/>
        <v>#N/A</v>
      </c>
      <c r="CV441" s="14" t="e">
        <f t="shared" si="479"/>
        <v>#N/A</v>
      </c>
      <c r="CW441" s="14" t="e">
        <f t="shared" si="459"/>
        <v>#N/A</v>
      </c>
      <c r="CX441" s="14" t="e">
        <f t="shared" si="459"/>
        <v>#N/A</v>
      </c>
      <c r="CY441" s="14" t="e">
        <f t="shared" si="484"/>
        <v>#N/A</v>
      </c>
      <c r="CZ441" s="14" t="e">
        <f t="shared" si="484"/>
        <v>#N/A</v>
      </c>
      <c r="DA441" s="14" t="e">
        <f t="shared" si="484"/>
        <v>#N/A</v>
      </c>
      <c r="DB441" s="14" t="e">
        <f t="shared" si="484"/>
        <v>#N/A</v>
      </c>
      <c r="DC441" s="14" t="e">
        <f t="shared" si="484"/>
        <v>#N/A</v>
      </c>
      <c r="DD441" s="14" t="e">
        <f t="shared" si="484"/>
        <v>#N/A</v>
      </c>
      <c r="DE441" s="14" t="e">
        <f t="shared" si="484"/>
        <v>#N/A</v>
      </c>
      <c r="DF441" s="14" t="e">
        <f t="shared" si="484"/>
        <v>#N/A</v>
      </c>
      <c r="DG441" s="14" t="e">
        <f t="shared" si="484"/>
        <v>#N/A</v>
      </c>
      <c r="DH441" s="14" t="e">
        <f t="shared" si="484"/>
        <v>#N/A</v>
      </c>
      <c r="DI441" s="14" t="e">
        <f t="shared" si="484"/>
        <v>#N/A</v>
      </c>
      <c r="DJ441" s="14" t="e">
        <f t="shared" si="484"/>
        <v>#N/A</v>
      </c>
      <c r="DK441" s="14" t="e">
        <f t="shared" si="484"/>
        <v>#N/A</v>
      </c>
      <c r="DL441" s="14" t="e">
        <f t="shared" si="484"/>
        <v>#N/A</v>
      </c>
      <c r="DM441" s="14" t="e">
        <f t="shared" si="484"/>
        <v>#N/A</v>
      </c>
      <c r="DN441" s="14" t="e">
        <f t="shared" si="468"/>
        <v>#N/A</v>
      </c>
      <c r="DO441" s="14" t="e">
        <f t="shared" si="468"/>
        <v>#N/A</v>
      </c>
      <c r="DP441" s="14" t="e">
        <f t="shared" si="468"/>
        <v>#N/A</v>
      </c>
      <c r="DQ441" s="14" t="e">
        <f t="shared" si="466"/>
        <v>#N/A</v>
      </c>
      <c r="DR441" s="14" t="e">
        <f t="shared" si="466"/>
        <v>#N/A</v>
      </c>
      <c r="DS441" s="14" t="e">
        <f t="shared" si="446"/>
        <v>#N/A</v>
      </c>
      <c r="DT441" s="14" t="e">
        <f t="shared" si="446"/>
        <v>#N/A</v>
      </c>
      <c r="DU441" s="14" t="e">
        <f t="shared" si="446"/>
        <v>#N/A</v>
      </c>
      <c r="DV441" s="14" t="e">
        <f t="shared" si="446"/>
        <v>#N/A</v>
      </c>
      <c r="DW441" s="14" t="e">
        <f t="shared" si="482"/>
        <v>#N/A</v>
      </c>
      <c r="DX441" s="14" t="e">
        <f t="shared" si="482"/>
        <v>#N/A</v>
      </c>
      <c r="DY441" s="14" t="e">
        <f t="shared" si="482"/>
        <v>#N/A</v>
      </c>
      <c r="DZ441" s="14" t="e">
        <f t="shared" si="477"/>
        <v>#N/A</v>
      </c>
    </row>
    <row r="442" spans="2:130">
      <c r="C442" s="18">
        <v>2056</v>
      </c>
      <c r="D442" s="25"/>
      <c r="E442" s="25"/>
      <c r="F442" s="25"/>
      <c r="G442" s="25"/>
      <c r="H442" s="25"/>
      <c r="I442" s="25"/>
      <c r="J442" s="25"/>
      <c r="K442" s="25"/>
      <c r="L442" s="25"/>
      <c r="M442" s="25"/>
      <c r="N442" s="25"/>
      <c r="O442" s="25"/>
      <c r="P442" s="25"/>
      <c r="Q442" s="25"/>
      <c r="R442" s="25"/>
      <c r="S442" s="25"/>
      <c r="T442" s="25"/>
      <c r="U442" s="25"/>
      <c r="V442" s="25"/>
      <c r="W442" s="25"/>
      <c r="X442" s="25"/>
      <c r="Y442" s="25"/>
      <c r="Z442" s="25"/>
      <c r="AA442" s="25"/>
      <c r="AB442" s="25"/>
      <c r="AC442" s="25"/>
      <c r="AD442" s="25"/>
      <c r="AE442" s="25"/>
      <c r="AF442" s="25"/>
      <c r="AG442" s="25"/>
      <c r="AH442" s="25"/>
      <c r="AI442" s="25"/>
      <c r="AJ442" s="25"/>
      <c r="AK442" s="25"/>
      <c r="AL442" s="25"/>
      <c r="AM442" s="25"/>
      <c r="AN442" s="25">
        <f t="shared" si="474"/>
        <v>0</v>
      </c>
      <c r="AO442" s="25">
        <f t="shared" si="475"/>
        <v>0</v>
      </c>
      <c r="AP442" s="25">
        <f t="shared" si="476"/>
        <v>0</v>
      </c>
      <c r="AQ442" s="25">
        <f t="shared" si="478"/>
        <v>0</v>
      </c>
      <c r="AR442" s="25">
        <f t="shared" si="480"/>
        <v>0</v>
      </c>
      <c r="AS442" s="25">
        <f t="shared" si="483"/>
        <v>0</v>
      </c>
      <c r="AT442" s="25">
        <f t="shared" si="485"/>
        <v>0</v>
      </c>
      <c r="AU442" s="25">
        <f t="shared" si="486"/>
        <v>0</v>
      </c>
      <c r="AV442" s="25">
        <f t="shared" si="487"/>
        <v>0</v>
      </c>
      <c r="AW442" s="25">
        <f t="shared" si="489"/>
        <v>0</v>
      </c>
      <c r="AX442" s="25">
        <f t="shared" si="491"/>
        <v>0</v>
      </c>
      <c r="AY442" s="25">
        <f t="shared" si="492"/>
        <v>0</v>
      </c>
      <c r="AZ442" s="25">
        <f t="shared" si="493"/>
        <v>0</v>
      </c>
      <c r="BA442" s="25">
        <f t="shared" si="494"/>
        <v>0</v>
      </c>
      <c r="BB442" s="25">
        <f t="shared" si="495"/>
        <v>0</v>
      </c>
      <c r="BC442" s="25" t="e">
        <f t="shared" si="496"/>
        <v>#N/A</v>
      </c>
      <c r="BD442" s="25" t="e">
        <f t="shared" si="497"/>
        <v>#N/A</v>
      </c>
      <c r="BE442" s="25" t="e">
        <f t="shared" si="498"/>
        <v>#N/A</v>
      </c>
      <c r="BF442" s="25" t="e">
        <f t="shared" ref="BF442:BF446" si="499">VLOOKUP($C$120,$D$3:$K$63,$A$73,0)*(B388-B387)</f>
        <v>#N/A</v>
      </c>
      <c r="BG442" s="25" t="e">
        <f>VLOOKUP($C$121,$D$3:$K$63,$A$73,0)*(B387-B386)</f>
        <v>#N/A</v>
      </c>
      <c r="BH442" s="25" t="e">
        <f>VLOOKUP($C$122,$D$3:$K$63,$A$73,0)*B386</f>
        <v>#N/A</v>
      </c>
      <c r="BI442" s="25"/>
      <c r="BJ442" s="25"/>
      <c r="BK442" s="25"/>
      <c r="BL442" s="25"/>
      <c r="BM442" s="21" t="e">
        <f t="shared" si="427"/>
        <v>#N/A</v>
      </c>
      <c r="BP442" s="18">
        <v>2056</v>
      </c>
      <c r="BQ442" s="14" t="e">
        <f t="shared" si="490"/>
        <v>#N/A</v>
      </c>
      <c r="BR442" s="14" t="e">
        <f t="shared" si="490"/>
        <v>#N/A</v>
      </c>
      <c r="BS442" s="14" t="e">
        <f t="shared" si="490"/>
        <v>#N/A</v>
      </c>
      <c r="BT442" s="14" t="e">
        <f t="shared" si="490"/>
        <v>#N/A</v>
      </c>
      <c r="BU442" s="14" t="e">
        <f t="shared" si="490"/>
        <v>#N/A</v>
      </c>
      <c r="BV442" s="14" t="e">
        <f t="shared" si="490"/>
        <v>#N/A</v>
      </c>
      <c r="BW442" s="14" t="e">
        <f t="shared" si="490"/>
        <v>#N/A</v>
      </c>
      <c r="BX442" s="14" t="e">
        <f t="shared" si="490"/>
        <v>#N/A</v>
      </c>
      <c r="BY442" s="14" t="e">
        <f t="shared" si="490"/>
        <v>#N/A</v>
      </c>
      <c r="BZ442" s="14" t="e">
        <f t="shared" si="490"/>
        <v>#N/A</v>
      </c>
      <c r="CA442" s="14" t="e">
        <f t="shared" si="490"/>
        <v>#N/A</v>
      </c>
      <c r="CB442" s="14" t="e">
        <f t="shared" si="490"/>
        <v>#N/A</v>
      </c>
      <c r="CC442" s="14" t="e">
        <f t="shared" si="490"/>
        <v>#N/A</v>
      </c>
      <c r="CD442" s="14" t="e">
        <f t="shared" si="490"/>
        <v>#N/A</v>
      </c>
      <c r="CE442" s="14" t="e">
        <f t="shared" si="490"/>
        <v>#N/A</v>
      </c>
      <c r="CF442" s="14" t="e">
        <f t="shared" si="488"/>
        <v>#N/A</v>
      </c>
      <c r="CG442" s="14" t="e">
        <f t="shared" si="481"/>
        <v>#N/A</v>
      </c>
      <c r="CH442" s="14" t="e">
        <f t="shared" si="481"/>
        <v>#N/A</v>
      </c>
      <c r="CI442" s="14" t="e">
        <f t="shared" si="481"/>
        <v>#N/A</v>
      </c>
      <c r="CJ442" s="14" t="e">
        <f t="shared" si="481"/>
        <v>#N/A</v>
      </c>
      <c r="CK442" s="14" t="e">
        <f t="shared" si="479"/>
        <v>#N/A</v>
      </c>
      <c r="CL442" s="14" t="e">
        <f t="shared" si="479"/>
        <v>#N/A</v>
      </c>
      <c r="CM442" s="14" t="e">
        <f t="shared" si="479"/>
        <v>#N/A</v>
      </c>
      <c r="CN442" s="14" t="e">
        <f t="shared" si="479"/>
        <v>#N/A</v>
      </c>
      <c r="CO442" s="14" t="e">
        <f t="shared" si="479"/>
        <v>#N/A</v>
      </c>
      <c r="CP442" s="14" t="e">
        <f t="shared" si="479"/>
        <v>#N/A</v>
      </c>
      <c r="CQ442" s="14" t="e">
        <f t="shared" si="479"/>
        <v>#N/A</v>
      </c>
      <c r="CR442" s="14" t="e">
        <f t="shared" si="479"/>
        <v>#N/A</v>
      </c>
      <c r="CS442" s="14" t="e">
        <f t="shared" si="479"/>
        <v>#N/A</v>
      </c>
      <c r="CT442" s="14" t="e">
        <f t="shared" si="479"/>
        <v>#N/A</v>
      </c>
      <c r="CU442" s="14" t="e">
        <f t="shared" si="479"/>
        <v>#N/A</v>
      </c>
      <c r="CV442" s="14" t="e">
        <f t="shared" si="479"/>
        <v>#N/A</v>
      </c>
      <c r="CW442" s="14" t="e">
        <f t="shared" si="459"/>
        <v>#N/A</v>
      </c>
      <c r="CX442" s="14" t="e">
        <f t="shared" si="459"/>
        <v>#N/A</v>
      </c>
      <c r="CY442" s="14" t="e">
        <f t="shared" si="484"/>
        <v>#N/A</v>
      </c>
      <c r="CZ442" s="14" t="e">
        <f t="shared" si="484"/>
        <v>#N/A</v>
      </c>
      <c r="DA442" s="14" t="e">
        <f t="shared" si="484"/>
        <v>#N/A</v>
      </c>
      <c r="DB442" s="14" t="e">
        <f t="shared" si="484"/>
        <v>#N/A</v>
      </c>
      <c r="DC442" s="14" t="e">
        <f t="shared" si="484"/>
        <v>#N/A</v>
      </c>
      <c r="DD442" s="14" t="e">
        <f t="shared" si="484"/>
        <v>#N/A</v>
      </c>
      <c r="DE442" s="14" t="e">
        <f t="shared" si="484"/>
        <v>#N/A</v>
      </c>
      <c r="DF442" s="14" t="e">
        <f t="shared" si="484"/>
        <v>#N/A</v>
      </c>
      <c r="DG442" s="14" t="e">
        <f t="shared" si="484"/>
        <v>#N/A</v>
      </c>
      <c r="DH442" s="14" t="e">
        <f t="shared" si="484"/>
        <v>#N/A</v>
      </c>
      <c r="DI442" s="14" t="e">
        <f t="shared" si="484"/>
        <v>#N/A</v>
      </c>
      <c r="DJ442" s="14" t="e">
        <f t="shared" si="484"/>
        <v>#N/A</v>
      </c>
      <c r="DK442" s="14" t="e">
        <f t="shared" si="484"/>
        <v>#N/A</v>
      </c>
      <c r="DL442" s="14" t="e">
        <f t="shared" si="484"/>
        <v>#N/A</v>
      </c>
      <c r="DM442" s="14" t="e">
        <f t="shared" si="484"/>
        <v>#N/A</v>
      </c>
      <c r="DN442" s="14" t="e">
        <f t="shared" si="468"/>
        <v>#N/A</v>
      </c>
      <c r="DO442" s="14" t="e">
        <f t="shared" si="468"/>
        <v>#N/A</v>
      </c>
      <c r="DP442" s="14" t="e">
        <f t="shared" si="468"/>
        <v>#N/A</v>
      </c>
      <c r="DQ442" s="14" t="e">
        <f t="shared" si="466"/>
        <v>#N/A</v>
      </c>
      <c r="DR442" s="14" t="e">
        <f t="shared" si="466"/>
        <v>#N/A</v>
      </c>
      <c r="DS442" s="14" t="e">
        <f t="shared" si="446"/>
        <v>#N/A</v>
      </c>
      <c r="DT442" s="14" t="e">
        <f t="shared" si="446"/>
        <v>#N/A</v>
      </c>
      <c r="DU442" s="14" t="e">
        <f t="shared" si="446"/>
        <v>#N/A</v>
      </c>
      <c r="DV442" s="14" t="e">
        <f t="shared" si="446"/>
        <v>#N/A</v>
      </c>
      <c r="DW442" s="14" t="e">
        <f t="shared" si="482"/>
        <v>#N/A</v>
      </c>
      <c r="DX442" s="14" t="e">
        <f t="shared" si="482"/>
        <v>#N/A</v>
      </c>
      <c r="DY442" s="14" t="e">
        <f t="shared" si="482"/>
        <v>#N/A</v>
      </c>
      <c r="DZ442" s="14" t="e">
        <f t="shared" si="477"/>
        <v>#N/A</v>
      </c>
    </row>
    <row r="443" spans="2:130">
      <c r="C443" s="18">
        <v>2057</v>
      </c>
      <c r="D443" s="25"/>
      <c r="E443" s="25"/>
      <c r="F443" s="25"/>
      <c r="G443" s="25"/>
      <c r="H443" s="25"/>
      <c r="I443" s="25"/>
      <c r="J443" s="25"/>
      <c r="K443" s="25"/>
      <c r="L443" s="25"/>
      <c r="M443" s="25"/>
      <c r="N443" s="25"/>
      <c r="O443" s="25"/>
      <c r="P443" s="25"/>
      <c r="Q443" s="25"/>
      <c r="R443" s="25"/>
      <c r="S443" s="25"/>
      <c r="T443" s="25"/>
      <c r="U443" s="25"/>
      <c r="V443" s="25"/>
      <c r="W443" s="25"/>
      <c r="X443" s="25"/>
      <c r="Y443" s="25"/>
      <c r="Z443" s="25"/>
      <c r="AA443" s="25"/>
      <c r="AB443" s="25"/>
      <c r="AC443" s="25"/>
      <c r="AD443" s="25"/>
      <c r="AE443" s="25"/>
      <c r="AF443" s="25"/>
      <c r="AG443" s="25"/>
      <c r="AH443" s="25"/>
      <c r="AI443" s="25"/>
      <c r="AJ443" s="25"/>
      <c r="AK443" s="25"/>
      <c r="AL443" s="25"/>
      <c r="AM443" s="25"/>
      <c r="AN443" s="25"/>
      <c r="AO443" s="25">
        <f t="shared" si="475"/>
        <v>0</v>
      </c>
      <c r="AP443" s="25">
        <f t="shared" si="476"/>
        <v>0</v>
      </c>
      <c r="AQ443" s="25">
        <f t="shared" si="478"/>
        <v>0</v>
      </c>
      <c r="AR443" s="25">
        <f t="shared" si="480"/>
        <v>0</v>
      </c>
      <c r="AS443" s="25">
        <f t="shared" si="483"/>
        <v>0</v>
      </c>
      <c r="AT443" s="25">
        <f t="shared" si="485"/>
        <v>0</v>
      </c>
      <c r="AU443" s="25">
        <f t="shared" si="486"/>
        <v>0</v>
      </c>
      <c r="AV443" s="25">
        <f t="shared" si="487"/>
        <v>0</v>
      </c>
      <c r="AW443" s="25">
        <f t="shared" si="489"/>
        <v>0</v>
      </c>
      <c r="AX443" s="25">
        <f t="shared" si="491"/>
        <v>0</v>
      </c>
      <c r="AY443" s="25">
        <f t="shared" si="492"/>
        <v>0</v>
      </c>
      <c r="AZ443" s="25">
        <f t="shared" si="493"/>
        <v>0</v>
      </c>
      <c r="BA443" s="25">
        <f t="shared" si="494"/>
        <v>0</v>
      </c>
      <c r="BB443" s="25">
        <f t="shared" si="495"/>
        <v>0</v>
      </c>
      <c r="BC443" s="25" t="e">
        <f t="shared" si="496"/>
        <v>#N/A</v>
      </c>
      <c r="BD443" s="25" t="e">
        <f t="shared" si="497"/>
        <v>#N/A</v>
      </c>
      <c r="BE443" s="25" t="e">
        <f t="shared" si="498"/>
        <v>#N/A</v>
      </c>
      <c r="BF443" s="25" t="e">
        <f t="shared" si="499"/>
        <v>#N/A</v>
      </c>
      <c r="BG443" s="25" t="e">
        <f t="shared" ref="BG443:BG446" si="500">VLOOKUP($C$121,$D$3:$K$63,$A$73,0)*(B388-B387)</f>
        <v>#N/A</v>
      </c>
      <c r="BH443" s="25" t="e">
        <f>VLOOKUP($C$122,$D$3:$K$63,$A$73,0)*(B387-B386)</f>
        <v>#N/A</v>
      </c>
      <c r="BI443" s="25" t="e">
        <f>VLOOKUP($C$123,$D$3:$K$63,$A$73,0)*B386</f>
        <v>#N/A</v>
      </c>
      <c r="BJ443" s="25"/>
      <c r="BK443" s="25"/>
      <c r="BL443" s="25"/>
      <c r="BM443" s="21" t="e">
        <f t="shared" si="427"/>
        <v>#N/A</v>
      </c>
      <c r="BP443" s="18">
        <v>2057</v>
      </c>
      <c r="BQ443" s="14" t="e">
        <f t="shared" si="490"/>
        <v>#N/A</v>
      </c>
      <c r="BR443" s="14" t="e">
        <f t="shared" si="490"/>
        <v>#N/A</v>
      </c>
      <c r="BS443" s="14" t="e">
        <f t="shared" si="490"/>
        <v>#N/A</v>
      </c>
      <c r="BT443" s="14" t="e">
        <f t="shared" si="490"/>
        <v>#N/A</v>
      </c>
      <c r="BU443" s="14" t="e">
        <f t="shared" si="490"/>
        <v>#N/A</v>
      </c>
      <c r="BV443" s="14" t="e">
        <f t="shared" si="490"/>
        <v>#N/A</v>
      </c>
      <c r="BW443" s="14" t="e">
        <f t="shared" si="490"/>
        <v>#N/A</v>
      </c>
      <c r="BX443" s="14" t="e">
        <f t="shared" si="490"/>
        <v>#N/A</v>
      </c>
      <c r="BY443" s="14" t="e">
        <f t="shared" si="490"/>
        <v>#N/A</v>
      </c>
      <c r="BZ443" s="14" t="e">
        <f t="shared" si="490"/>
        <v>#N/A</v>
      </c>
      <c r="CA443" s="14" t="e">
        <f t="shared" si="490"/>
        <v>#N/A</v>
      </c>
      <c r="CB443" s="14" t="e">
        <f t="shared" si="490"/>
        <v>#N/A</v>
      </c>
      <c r="CC443" s="14" t="e">
        <f t="shared" si="490"/>
        <v>#N/A</v>
      </c>
      <c r="CD443" s="14" t="e">
        <f t="shared" si="490"/>
        <v>#N/A</v>
      </c>
      <c r="CE443" s="14" t="e">
        <f t="shared" si="490"/>
        <v>#N/A</v>
      </c>
      <c r="CF443" s="14" t="e">
        <f t="shared" si="488"/>
        <v>#N/A</v>
      </c>
      <c r="CG443" s="14" t="e">
        <f t="shared" si="481"/>
        <v>#N/A</v>
      </c>
      <c r="CH443" s="14" t="e">
        <f t="shared" si="481"/>
        <v>#N/A</v>
      </c>
      <c r="CI443" s="14" t="e">
        <f t="shared" si="481"/>
        <v>#N/A</v>
      </c>
      <c r="CJ443" s="14" t="e">
        <f t="shared" si="481"/>
        <v>#N/A</v>
      </c>
      <c r="CK443" s="14" t="e">
        <f t="shared" si="479"/>
        <v>#N/A</v>
      </c>
      <c r="CL443" s="14" t="e">
        <f t="shared" si="479"/>
        <v>#N/A</v>
      </c>
      <c r="CM443" s="14" t="e">
        <f t="shared" si="479"/>
        <v>#N/A</v>
      </c>
      <c r="CN443" s="14" t="e">
        <f t="shared" si="479"/>
        <v>#N/A</v>
      </c>
      <c r="CO443" s="14" t="e">
        <f t="shared" si="479"/>
        <v>#N/A</v>
      </c>
      <c r="CP443" s="14" t="e">
        <f t="shared" si="479"/>
        <v>#N/A</v>
      </c>
      <c r="CQ443" s="14" t="e">
        <f t="shared" si="479"/>
        <v>#N/A</v>
      </c>
      <c r="CR443" s="14" t="e">
        <f t="shared" si="479"/>
        <v>#N/A</v>
      </c>
      <c r="CS443" s="14" t="e">
        <f t="shared" si="479"/>
        <v>#N/A</v>
      </c>
      <c r="CT443" s="14" t="e">
        <f t="shared" si="479"/>
        <v>#N/A</v>
      </c>
      <c r="CU443" s="14" t="e">
        <f t="shared" si="479"/>
        <v>#N/A</v>
      </c>
      <c r="CV443" s="14" t="e">
        <f t="shared" si="479"/>
        <v>#N/A</v>
      </c>
      <c r="CW443" s="14" t="e">
        <f t="shared" si="459"/>
        <v>#N/A</v>
      </c>
      <c r="CX443" s="14" t="e">
        <f t="shared" si="459"/>
        <v>#N/A</v>
      </c>
      <c r="CY443" s="14" t="e">
        <f t="shared" si="484"/>
        <v>#N/A</v>
      </c>
      <c r="CZ443" s="14" t="e">
        <f t="shared" si="484"/>
        <v>#N/A</v>
      </c>
      <c r="DA443" s="14" t="e">
        <f t="shared" si="484"/>
        <v>#N/A</v>
      </c>
      <c r="DB443" s="14" t="e">
        <f t="shared" si="484"/>
        <v>#N/A</v>
      </c>
      <c r="DC443" s="14" t="e">
        <f t="shared" si="484"/>
        <v>#N/A</v>
      </c>
      <c r="DD443" s="14" t="e">
        <f t="shared" si="484"/>
        <v>#N/A</v>
      </c>
      <c r="DE443" s="14" t="e">
        <f t="shared" si="484"/>
        <v>#N/A</v>
      </c>
      <c r="DF443" s="14" t="e">
        <f t="shared" si="484"/>
        <v>#N/A</v>
      </c>
      <c r="DG443" s="14" t="e">
        <f t="shared" si="484"/>
        <v>#N/A</v>
      </c>
      <c r="DH443" s="14" t="e">
        <f t="shared" si="484"/>
        <v>#N/A</v>
      </c>
      <c r="DI443" s="14" t="e">
        <f t="shared" si="484"/>
        <v>#N/A</v>
      </c>
      <c r="DJ443" s="14" t="e">
        <f t="shared" si="484"/>
        <v>#N/A</v>
      </c>
      <c r="DK443" s="14" t="e">
        <f t="shared" si="484"/>
        <v>#N/A</v>
      </c>
      <c r="DL443" s="14" t="e">
        <f t="shared" si="484"/>
        <v>#N/A</v>
      </c>
      <c r="DM443" s="14" t="e">
        <f t="shared" si="484"/>
        <v>#N/A</v>
      </c>
      <c r="DN443" s="14" t="e">
        <f t="shared" si="468"/>
        <v>#N/A</v>
      </c>
      <c r="DO443" s="14" t="e">
        <f t="shared" si="468"/>
        <v>#N/A</v>
      </c>
      <c r="DP443" s="14" t="e">
        <f t="shared" si="468"/>
        <v>#N/A</v>
      </c>
      <c r="DQ443" s="14" t="e">
        <f t="shared" si="466"/>
        <v>#N/A</v>
      </c>
      <c r="DR443" s="14" t="e">
        <f t="shared" si="466"/>
        <v>#N/A</v>
      </c>
      <c r="DS443" s="14" t="e">
        <f t="shared" si="446"/>
        <v>#N/A</v>
      </c>
      <c r="DT443" s="14" t="e">
        <f t="shared" si="446"/>
        <v>#N/A</v>
      </c>
      <c r="DU443" s="14" t="e">
        <f t="shared" si="446"/>
        <v>#N/A</v>
      </c>
      <c r="DV443" s="14" t="e">
        <f t="shared" si="446"/>
        <v>#N/A</v>
      </c>
      <c r="DW443" s="14" t="e">
        <f t="shared" si="482"/>
        <v>#N/A</v>
      </c>
      <c r="DX443" s="14" t="e">
        <f t="shared" si="482"/>
        <v>#N/A</v>
      </c>
      <c r="DY443" s="14" t="e">
        <f t="shared" si="482"/>
        <v>#N/A</v>
      </c>
      <c r="DZ443" s="14" t="e">
        <f t="shared" si="477"/>
        <v>#N/A</v>
      </c>
    </row>
    <row r="444" spans="2:130">
      <c r="C444" s="18">
        <v>2058</v>
      </c>
      <c r="D444" s="25"/>
      <c r="E444" s="25"/>
      <c r="F444" s="25"/>
      <c r="G444" s="25"/>
      <c r="H444" s="25"/>
      <c r="I444" s="25"/>
      <c r="J444" s="25"/>
      <c r="K444" s="25"/>
      <c r="L444" s="25"/>
      <c r="M444" s="25"/>
      <c r="N444" s="25"/>
      <c r="O444" s="25"/>
      <c r="P444" s="25"/>
      <c r="Q444" s="25"/>
      <c r="R444" s="25"/>
      <c r="S444" s="25"/>
      <c r="T444" s="25"/>
      <c r="U444" s="25"/>
      <c r="V444" s="25"/>
      <c r="W444" s="25"/>
      <c r="X444" s="25"/>
      <c r="Y444" s="25"/>
      <c r="Z444" s="25"/>
      <c r="AA444" s="25"/>
      <c r="AB444" s="25"/>
      <c r="AC444" s="25"/>
      <c r="AD444" s="25"/>
      <c r="AE444" s="25"/>
      <c r="AF444" s="25"/>
      <c r="AG444" s="25"/>
      <c r="AH444" s="25"/>
      <c r="AI444" s="25"/>
      <c r="AJ444" s="25"/>
      <c r="AK444" s="25"/>
      <c r="AL444" s="25"/>
      <c r="AM444" s="25"/>
      <c r="AN444" s="25"/>
      <c r="AO444" s="25"/>
      <c r="AP444" s="25">
        <f t="shared" si="476"/>
        <v>0</v>
      </c>
      <c r="AQ444" s="25">
        <f t="shared" si="478"/>
        <v>0</v>
      </c>
      <c r="AR444" s="25">
        <f t="shared" si="480"/>
        <v>0</v>
      </c>
      <c r="AS444" s="25">
        <f t="shared" si="483"/>
        <v>0</v>
      </c>
      <c r="AT444" s="25">
        <f t="shared" si="485"/>
        <v>0</v>
      </c>
      <c r="AU444" s="25">
        <f t="shared" si="486"/>
        <v>0</v>
      </c>
      <c r="AV444" s="25">
        <f t="shared" si="487"/>
        <v>0</v>
      </c>
      <c r="AW444" s="25">
        <f t="shared" si="489"/>
        <v>0</v>
      </c>
      <c r="AX444" s="25">
        <f t="shared" si="491"/>
        <v>0</v>
      </c>
      <c r="AY444" s="25">
        <f t="shared" si="492"/>
        <v>0</v>
      </c>
      <c r="AZ444" s="25">
        <f t="shared" si="493"/>
        <v>0</v>
      </c>
      <c r="BA444" s="25">
        <f t="shared" si="494"/>
        <v>0</v>
      </c>
      <c r="BB444" s="25">
        <f t="shared" si="495"/>
        <v>0</v>
      </c>
      <c r="BC444" s="25" t="e">
        <f t="shared" si="496"/>
        <v>#N/A</v>
      </c>
      <c r="BD444" s="25" t="e">
        <f t="shared" si="497"/>
        <v>#N/A</v>
      </c>
      <c r="BE444" s="25" t="e">
        <f t="shared" si="498"/>
        <v>#N/A</v>
      </c>
      <c r="BF444" s="25" t="e">
        <f t="shared" si="499"/>
        <v>#N/A</v>
      </c>
      <c r="BG444" s="25" t="e">
        <f t="shared" si="500"/>
        <v>#N/A</v>
      </c>
      <c r="BH444" s="25" t="e">
        <f t="shared" ref="BH444:BH446" si="501">VLOOKUP($C$122,$D$3:$K$63,$A$73,0)*(B388-B387)</f>
        <v>#N/A</v>
      </c>
      <c r="BI444" s="25" t="e">
        <f>VLOOKUP($C$123,$D$3:$K$63,$A$73,0)*(B387-B386)</f>
        <v>#N/A</v>
      </c>
      <c r="BJ444" s="25" t="e">
        <f>VLOOKUP($C$124,$D$3:$K$63,$A$73,0)*B386</f>
        <v>#N/A</v>
      </c>
      <c r="BK444" s="25"/>
      <c r="BL444" s="25"/>
      <c r="BM444" s="21" t="e">
        <f t="shared" si="427"/>
        <v>#N/A</v>
      </c>
      <c r="BP444" s="18">
        <v>2058</v>
      </c>
      <c r="BQ444" s="14" t="e">
        <f t="shared" si="490"/>
        <v>#N/A</v>
      </c>
      <c r="BR444" s="14" t="e">
        <f t="shared" si="490"/>
        <v>#N/A</v>
      </c>
      <c r="BS444" s="14" t="e">
        <f t="shared" si="490"/>
        <v>#N/A</v>
      </c>
      <c r="BT444" s="14" t="e">
        <f t="shared" si="490"/>
        <v>#N/A</v>
      </c>
      <c r="BU444" s="14" t="e">
        <f t="shared" si="490"/>
        <v>#N/A</v>
      </c>
      <c r="BV444" s="14" t="e">
        <f t="shared" si="490"/>
        <v>#N/A</v>
      </c>
      <c r="BW444" s="14" t="e">
        <f t="shared" si="490"/>
        <v>#N/A</v>
      </c>
      <c r="BX444" s="14" t="e">
        <f t="shared" si="490"/>
        <v>#N/A</v>
      </c>
      <c r="BY444" s="14" t="e">
        <f t="shared" si="490"/>
        <v>#N/A</v>
      </c>
      <c r="BZ444" s="14" t="e">
        <f t="shared" si="490"/>
        <v>#N/A</v>
      </c>
      <c r="CA444" s="14" t="e">
        <f t="shared" si="490"/>
        <v>#N/A</v>
      </c>
      <c r="CB444" s="14" t="e">
        <f t="shared" si="490"/>
        <v>#N/A</v>
      </c>
      <c r="CC444" s="14" t="e">
        <f t="shared" si="490"/>
        <v>#N/A</v>
      </c>
      <c r="CD444" s="14" t="e">
        <f t="shared" si="490"/>
        <v>#N/A</v>
      </c>
      <c r="CE444" s="14" t="e">
        <f t="shared" si="490"/>
        <v>#N/A</v>
      </c>
      <c r="CF444" s="14" t="e">
        <f t="shared" si="488"/>
        <v>#N/A</v>
      </c>
      <c r="CG444" s="14" t="e">
        <f t="shared" si="481"/>
        <v>#N/A</v>
      </c>
      <c r="CH444" s="14" t="e">
        <f t="shared" si="481"/>
        <v>#N/A</v>
      </c>
      <c r="CI444" s="14" t="e">
        <f t="shared" si="481"/>
        <v>#N/A</v>
      </c>
      <c r="CJ444" s="14" t="e">
        <f t="shared" si="481"/>
        <v>#N/A</v>
      </c>
      <c r="CK444" s="14" t="e">
        <f t="shared" si="479"/>
        <v>#N/A</v>
      </c>
      <c r="CL444" s="14" t="e">
        <f t="shared" si="479"/>
        <v>#N/A</v>
      </c>
      <c r="CM444" s="14" t="e">
        <f t="shared" si="479"/>
        <v>#N/A</v>
      </c>
      <c r="CN444" s="14" t="e">
        <f t="shared" si="479"/>
        <v>#N/A</v>
      </c>
      <c r="CO444" s="14" t="e">
        <f t="shared" si="479"/>
        <v>#N/A</v>
      </c>
      <c r="CP444" s="14" t="e">
        <f t="shared" si="479"/>
        <v>#N/A</v>
      </c>
      <c r="CQ444" s="14" t="e">
        <f t="shared" si="479"/>
        <v>#N/A</v>
      </c>
      <c r="CR444" s="14" t="e">
        <f t="shared" si="479"/>
        <v>#N/A</v>
      </c>
      <c r="CS444" s="14" t="e">
        <f t="shared" si="479"/>
        <v>#N/A</v>
      </c>
      <c r="CT444" s="14" t="e">
        <f t="shared" si="479"/>
        <v>#N/A</v>
      </c>
      <c r="CU444" s="14" t="e">
        <f t="shared" si="479"/>
        <v>#N/A</v>
      </c>
      <c r="CV444" s="14" t="e">
        <f t="shared" si="479"/>
        <v>#N/A</v>
      </c>
      <c r="CW444" s="14" t="e">
        <f t="shared" si="459"/>
        <v>#N/A</v>
      </c>
      <c r="CX444" s="14" t="e">
        <f t="shared" si="459"/>
        <v>#N/A</v>
      </c>
      <c r="CY444" s="14" t="e">
        <f t="shared" si="484"/>
        <v>#N/A</v>
      </c>
      <c r="CZ444" s="14" t="e">
        <f t="shared" si="484"/>
        <v>#N/A</v>
      </c>
      <c r="DA444" s="14" t="e">
        <f t="shared" si="484"/>
        <v>#N/A</v>
      </c>
      <c r="DB444" s="14" t="e">
        <f t="shared" si="484"/>
        <v>#N/A</v>
      </c>
      <c r="DC444" s="14" t="e">
        <f t="shared" si="484"/>
        <v>#N/A</v>
      </c>
      <c r="DD444" s="14" t="e">
        <f t="shared" si="484"/>
        <v>#N/A</v>
      </c>
      <c r="DE444" s="14" t="e">
        <f t="shared" si="484"/>
        <v>#N/A</v>
      </c>
      <c r="DF444" s="14" t="e">
        <f t="shared" si="484"/>
        <v>#N/A</v>
      </c>
      <c r="DG444" s="14" t="e">
        <f t="shared" si="484"/>
        <v>#N/A</v>
      </c>
      <c r="DH444" s="14" t="e">
        <f t="shared" si="484"/>
        <v>#N/A</v>
      </c>
      <c r="DI444" s="14" t="e">
        <f t="shared" si="484"/>
        <v>#N/A</v>
      </c>
      <c r="DJ444" s="14" t="e">
        <f t="shared" si="484"/>
        <v>#N/A</v>
      </c>
      <c r="DK444" s="14" t="e">
        <f t="shared" si="484"/>
        <v>#N/A</v>
      </c>
      <c r="DL444" s="14" t="e">
        <f t="shared" si="484"/>
        <v>#N/A</v>
      </c>
      <c r="DM444" s="14" t="e">
        <f t="shared" si="484"/>
        <v>#N/A</v>
      </c>
      <c r="DN444" s="14" t="e">
        <f t="shared" si="468"/>
        <v>#N/A</v>
      </c>
      <c r="DO444" s="14" t="e">
        <f t="shared" si="468"/>
        <v>#N/A</v>
      </c>
      <c r="DP444" s="14" t="e">
        <f t="shared" si="468"/>
        <v>#N/A</v>
      </c>
      <c r="DQ444" s="14" t="e">
        <f t="shared" si="466"/>
        <v>#N/A</v>
      </c>
      <c r="DR444" s="14" t="e">
        <f t="shared" si="466"/>
        <v>#N/A</v>
      </c>
      <c r="DS444" s="14" t="e">
        <f t="shared" si="446"/>
        <v>#N/A</v>
      </c>
      <c r="DT444" s="14" t="e">
        <f t="shared" si="446"/>
        <v>#N/A</v>
      </c>
      <c r="DU444" s="14" t="e">
        <f t="shared" si="446"/>
        <v>#N/A</v>
      </c>
      <c r="DV444" s="14" t="e">
        <f t="shared" si="446"/>
        <v>#N/A</v>
      </c>
      <c r="DW444" s="14" t="e">
        <f t="shared" si="482"/>
        <v>#N/A</v>
      </c>
      <c r="DX444" s="14" t="e">
        <f t="shared" si="482"/>
        <v>#N/A</v>
      </c>
      <c r="DY444" s="14" t="e">
        <f t="shared" si="482"/>
        <v>#N/A</v>
      </c>
      <c r="DZ444" s="14" t="e">
        <f t="shared" si="477"/>
        <v>#N/A</v>
      </c>
    </row>
    <row r="445" spans="2:130">
      <c r="C445" s="18">
        <v>2059</v>
      </c>
      <c r="D445" s="25"/>
      <c r="E445" s="25"/>
      <c r="F445" s="25"/>
      <c r="G445" s="25"/>
      <c r="H445" s="25"/>
      <c r="I445" s="25"/>
      <c r="J445" s="25"/>
      <c r="K445" s="25"/>
      <c r="L445" s="25"/>
      <c r="M445" s="25"/>
      <c r="N445" s="25"/>
      <c r="O445" s="25"/>
      <c r="P445" s="25"/>
      <c r="Q445" s="25"/>
      <c r="R445" s="25"/>
      <c r="S445" s="25"/>
      <c r="T445" s="25"/>
      <c r="U445" s="25"/>
      <c r="V445" s="25"/>
      <c r="W445" s="25"/>
      <c r="X445" s="25"/>
      <c r="Y445" s="25"/>
      <c r="Z445" s="25"/>
      <c r="AA445" s="25"/>
      <c r="AB445" s="25"/>
      <c r="AC445" s="25"/>
      <c r="AD445" s="25"/>
      <c r="AE445" s="25"/>
      <c r="AF445" s="25"/>
      <c r="AG445" s="25"/>
      <c r="AH445" s="25"/>
      <c r="AI445" s="25"/>
      <c r="AJ445" s="25"/>
      <c r="AK445" s="25"/>
      <c r="AL445" s="25"/>
      <c r="AM445" s="25"/>
      <c r="AN445" s="25"/>
      <c r="AO445" s="25"/>
      <c r="AP445" s="25"/>
      <c r="AQ445" s="25">
        <f t="shared" si="478"/>
        <v>0</v>
      </c>
      <c r="AR445" s="25">
        <f t="shared" si="480"/>
        <v>0</v>
      </c>
      <c r="AS445" s="25">
        <f t="shared" si="483"/>
        <v>0</v>
      </c>
      <c r="AT445" s="25">
        <f t="shared" si="485"/>
        <v>0</v>
      </c>
      <c r="AU445" s="25">
        <f t="shared" si="486"/>
        <v>0</v>
      </c>
      <c r="AV445" s="25">
        <f t="shared" si="487"/>
        <v>0</v>
      </c>
      <c r="AW445" s="25">
        <f t="shared" si="489"/>
        <v>0</v>
      </c>
      <c r="AX445" s="25">
        <f t="shared" si="491"/>
        <v>0</v>
      </c>
      <c r="AY445" s="25">
        <f t="shared" si="492"/>
        <v>0</v>
      </c>
      <c r="AZ445" s="25">
        <f t="shared" si="493"/>
        <v>0</v>
      </c>
      <c r="BA445" s="25">
        <f t="shared" si="494"/>
        <v>0</v>
      </c>
      <c r="BB445" s="25">
        <f t="shared" si="495"/>
        <v>0</v>
      </c>
      <c r="BC445" s="25" t="e">
        <f t="shared" si="496"/>
        <v>#N/A</v>
      </c>
      <c r="BD445" s="25" t="e">
        <f t="shared" si="497"/>
        <v>#N/A</v>
      </c>
      <c r="BE445" s="25" t="e">
        <f t="shared" si="498"/>
        <v>#N/A</v>
      </c>
      <c r="BF445" s="25" t="e">
        <f t="shared" si="499"/>
        <v>#N/A</v>
      </c>
      <c r="BG445" s="25" t="e">
        <f t="shared" si="500"/>
        <v>#N/A</v>
      </c>
      <c r="BH445" s="25" t="e">
        <f t="shared" si="501"/>
        <v>#N/A</v>
      </c>
      <c r="BI445" s="25" t="e">
        <f t="shared" ref="BI445:BI446" si="502">VLOOKUP($C$123,$D$3:$K$63,$A$73,0)*(B388-B387)</f>
        <v>#N/A</v>
      </c>
      <c r="BJ445" s="25" t="e">
        <f>VLOOKUP($C$124,$D$3:$K$63,$A$73,0)*(B387-B386)</f>
        <v>#N/A</v>
      </c>
      <c r="BK445" s="25" t="e">
        <f>VLOOKUP($C$125,$D$3:$K$63,$A$73,0)*B386</f>
        <v>#N/A</v>
      </c>
      <c r="BL445" s="25"/>
      <c r="BM445" s="21" t="e">
        <f t="shared" si="427"/>
        <v>#N/A</v>
      </c>
      <c r="BP445" s="18">
        <v>2059</v>
      </c>
      <c r="BQ445" s="14" t="e">
        <f t="shared" si="490"/>
        <v>#N/A</v>
      </c>
      <c r="BR445" s="14" t="e">
        <f t="shared" si="490"/>
        <v>#N/A</v>
      </c>
      <c r="BS445" s="14" t="e">
        <f t="shared" si="490"/>
        <v>#N/A</v>
      </c>
      <c r="BT445" s="14" t="e">
        <f t="shared" si="490"/>
        <v>#N/A</v>
      </c>
      <c r="BU445" s="14" t="e">
        <f t="shared" si="490"/>
        <v>#N/A</v>
      </c>
      <c r="BV445" s="14" t="e">
        <f t="shared" si="490"/>
        <v>#N/A</v>
      </c>
      <c r="BW445" s="14" t="e">
        <f t="shared" si="490"/>
        <v>#N/A</v>
      </c>
      <c r="BX445" s="14" t="e">
        <f t="shared" si="490"/>
        <v>#N/A</v>
      </c>
      <c r="BY445" s="14" t="e">
        <f t="shared" si="490"/>
        <v>#N/A</v>
      </c>
      <c r="BZ445" s="14" t="e">
        <f t="shared" si="490"/>
        <v>#N/A</v>
      </c>
      <c r="CA445" s="14" t="e">
        <f t="shared" si="490"/>
        <v>#N/A</v>
      </c>
      <c r="CB445" s="14" t="e">
        <f t="shared" si="490"/>
        <v>#N/A</v>
      </c>
      <c r="CC445" s="14" t="e">
        <f t="shared" si="490"/>
        <v>#N/A</v>
      </c>
      <c r="CD445" s="14" t="e">
        <f t="shared" si="490"/>
        <v>#N/A</v>
      </c>
      <c r="CE445" s="14" t="e">
        <f t="shared" si="490"/>
        <v>#N/A</v>
      </c>
      <c r="CF445" s="14" t="e">
        <f t="shared" si="488"/>
        <v>#N/A</v>
      </c>
      <c r="CG445" s="14" t="e">
        <f t="shared" si="481"/>
        <v>#N/A</v>
      </c>
      <c r="CH445" s="14" t="e">
        <f t="shared" si="481"/>
        <v>#N/A</v>
      </c>
      <c r="CI445" s="14" t="e">
        <f t="shared" si="481"/>
        <v>#N/A</v>
      </c>
      <c r="CJ445" s="14" t="e">
        <f t="shared" si="481"/>
        <v>#N/A</v>
      </c>
      <c r="CK445" s="14" t="e">
        <f t="shared" si="479"/>
        <v>#N/A</v>
      </c>
      <c r="CL445" s="14" t="e">
        <f t="shared" si="479"/>
        <v>#N/A</v>
      </c>
      <c r="CM445" s="14" t="e">
        <f t="shared" si="479"/>
        <v>#N/A</v>
      </c>
      <c r="CN445" s="14" t="e">
        <f t="shared" si="479"/>
        <v>#N/A</v>
      </c>
      <c r="CO445" s="14" t="e">
        <f t="shared" si="479"/>
        <v>#N/A</v>
      </c>
      <c r="CP445" s="14" t="e">
        <f t="shared" si="479"/>
        <v>#N/A</v>
      </c>
      <c r="CQ445" s="14" t="e">
        <f t="shared" si="479"/>
        <v>#N/A</v>
      </c>
      <c r="CR445" s="14" t="e">
        <f t="shared" si="479"/>
        <v>#N/A</v>
      </c>
      <c r="CS445" s="14" t="e">
        <f t="shared" si="479"/>
        <v>#N/A</v>
      </c>
      <c r="CT445" s="14" t="e">
        <f t="shared" si="479"/>
        <v>#N/A</v>
      </c>
      <c r="CU445" s="14" t="e">
        <f t="shared" si="479"/>
        <v>#N/A</v>
      </c>
      <c r="CV445" s="14" t="e">
        <f t="shared" si="479"/>
        <v>#N/A</v>
      </c>
      <c r="CW445" s="14" t="e">
        <f t="shared" si="459"/>
        <v>#N/A</v>
      </c>
      <c r="CX445" s="14" t="e">
        <f t="shared" si="459"/>
        <v>#N/A</v>
      </c>
      <c r="CY445" s="14" t="e">
        <f t="shared" si="484"/>
        <v>#N/A</v>
      </c>
      <c r="CZ445" s="14" t="e">
        <f t="shared" si="484"/>
        <v>#N/A</v>
      </c>
      <c r="DA445" s="14" t="e">
        <f t="shared" si="484"/>
        <v>#N/A</v>
      </c>
      <c r="DB445" s="14" t="e">
        <f t="shared" si="484"/>
        <v>#N/A</v>
      </c>
      <c r="DC445" s="14" t="e">
        <f t="shared" si="484"/>
        <v>#N/A</v>
      </c>
      <c r="DD445" s="14" t="e">
        <f t="shared" si="484"/>
        <v>#N/A</v>
      </c>
      <c r="DE445" s="14" t="e">
        <f t="shared" si="484"/>
        <v>#N/A</v>
      </c>
      <c r="DF445" s="14" t="e">
        <f t="shared" si="484"/>
        <v>#N/A</v>
      </c>
      <c r="DG445" s="14" t="e">
        <f t="shared" si="484"/>
        <v>#N/A</v>
      </c>
      <c r="DH445" s="14" t="e">
        <f t="shared" si="484"/>
        <v>#N/A</v>
      </c>
      <c r="DI445" s="14" t="e">
        <f t="shared" si="484"/>
        <v>#N/A</v>
      </c>
      <c r="DJ445" s="14" t="e">
        <f t="shared" si="484"/>
        <v>#N/A</v>
      </c>
      <c r="DK445" s="14" t="e">
        <f t="shared" si="484"/>
        <v>#N/A</v>
      </c>
      <c r="DL445" s="14" t="e">
        <f t="shared" si="484"/>
        <v>#N/A</v>
      </c>
      <c r="DM445" s="14" t="e">
        <f t="shared" si="484"/>
        <v>#N/A</v>
      </c>
      <c r="DN445" s="14" t="e">
        <f t="shared" si="468"/>
        <v>#N/A</v>
      </c>
      <c r="DO445" s="14" t="e">
        <f t="shared" si="468"/>
        <v>#N/A</v>
      </c>
      <c r="DP445" s="14" t="e">
        <f t="shared" si="468"/>
        <v>#N/A</v>
      </c>
      <c r="DQ445" s="14" t="e">
        <f t="shared" si="466"/>
        <v>#N/A</v>
      </c>
      <c r="DR445" s="14" t="e">
        <f t="shared" si="466"/>
        <v>#N/A</v>
      </c>
      <c r="DS445" s="14" t="e">
        <f t="shared" si="446"/>
        <v>#N/A</v>
      </c>
      <c r="DT445" s="14" t="e">
        <f t="shared" si="446"/>
        <v>#N/A</v>
      </c>
      <c r="DU445" s="14" t="e">
        <f t="shared" si="446"/>
        <v>#N/A</v>
      </c>
      <c r="DV445" s="14" t="e">
        <f t="shared" si="446"/>
        <v>#N/A</v>
      </c>
      <c r="DW445" s="14" t="e">
        <f t="shared" si="482"/>
        <v>#N/A</v>
      </c>
      <c r="DX445" s="14" t="e">
        <f t="shared" si="482"/>
        <v>#N/A</v>
      </c>
      <c r="DY445" s="14" t="e">
        <f t="shared" si="482"/>
        <v>#N/A</v>
      </c>
      <c r="DZ445" s="14" t="e">
        <f t="shared" si="477"/>
        <v>#N/A</v>
      </c>
    </row>
    <row r="446" spans="2:130">
      <c r="C446" s="18">
        <v>2060</v>
      </c>
      <c r="D446" s="25"/>
      <c r="E446" s="25"/>
      <c r="F446" s="25"/>
      <c r="G446" s="25"/>
      <c r="H446" s="25"/>
      <c r="I446" s="25"/>
      <c r="J446" s="25"/>
      <c r="K446" s="25"/>
      <c r="L446" s="25"/>
      <c r="M446" s="25"/>
      <c r="N446" s="25"/>
      <c r="O446" s="25"/>
      <c r="P446" s="25"/>
      <c r="Q446" s="25"/>
      <c r="R446" s="25"/>
      <c r="S446" s="25"/>
      <c r="T446" s="25"/>
      <c r="U446" s="25"/>
      <c r="V446" s="25"/>
      <c r="W446" s="25"/>
      <c r="X446" s="25"/>
      <c r="Y446" s="25"/>
      <c r="Z446" s="25"/>
      <c r="AA446" s="25"/>
      <c r="AB446" s="25"/>
      <c r="AC446" s="25"/>
      <c r="AD446" s="25"/>
      <c r="AE446" s="25"/>
      <c r="AF446" s="25"/>
      <c r="AG446" s="25"/>
      <c r="AH446" s="25"/>
      <c r="AI446" s="25"/>
      <c r="AJ446" s="25"/>
      <c r="AK446" s="25"/>
      <c r="AL446" s="25"/>
      <c r="AM446" s="25"/>
      <c r="AN446" s="25"/>
      <c r="AO446" s="25"/>
      <c r="AP446" s="25"/>
      <c r="AQ446" s="25"/>
      <c r="AR446" s="25">
        <f t="shared" si="480"/>
        <v>0</v>
      </c>
      <c r="AS446" s="25">
        <f t="shared" si="483"/>
        <v>0</v>
      </c>
      <c r="AT446" s="25">
        <f t="shared" si="485"/>
        <v>0</v>
      </c>
      <c r="AU446" s="25">
        <f t="shared" si="486"/>
        <v>0</v>
      </c>
      <c r="AV446" s="25">
        <f t="shared" si="487"/>
        <v>0</v>
      </c>
      <c r="AW446" s="25">
        <f t="shared" si="489"/>
        <v>0</v>
      </c>
      <c r="AX446" s="25">
        <f t="shared" si="491"/>
        <v>0</v>
      </c>
      <c r="AY446" s="25">
        <f t="shared" si="492"/>
        <v>0</v>
      </c>
      <c r="AZ446" s="25">
        <f t="shared" si="493"/>
        <v>0</v>
      </c>
      <c r="BA446" s="25">
        <f t="shared" si="494"/>
        <v>0</v>
      </c>
      <c r="BB446" s="25">
        <f t="shared" si="495"/>
        <v>0</v>
      </c>
      <c r="BC446" s="25" t="e">
        <f t="shared" si="496"/>
        <v>#N/A</v>
      </c>
      <c r="BD446" s="25" t="e">
        <f t="shared" si="497"/>
        <v>#N/A</v>
      </c>
      <c r="BE446" s="25" t="e">
        <f t="shared" si="498"/>
        <v>#N/A</v>
      </c>
      <c r="BF446" s="25" t="e">
        <f t="shared" si="499"/>
        <v>#N/A</v>
      </c>
      <c r="BG446" s="25" t="e">
        <f t="shared" si="500"/>
        <v>#N/A</v>
      </c>
      <c r="BH446" s="25" t="e">
        <f t="shared" si="501"/>
        <v>#N/A</v>
      </c>
      <c r="BI446" s="25" t="e">
        <f t="shared" si="502"/>
        <v>#N/A</v>
      </c>
      <c r="BJ446" s="25" t="e">
        <f>VLOOKUP($C$124,$D$3:$K$63,$A$73,0)*(B388-B387)</f>
        <v>#N/A</v>
      </c>
      <c r="BK446" s="25" t="e">
        <f>VLOOKUP($C$125,$D$3:$K$63,$A$73,0)*(B387-B386)</f>
        <v>#N/A</v>
      </c>
      <c r="BL446" s="25" t="e">
        <f>VLOOKUP($C$126,$D$3:$K$63,$A$73,0)*B386</f>
        <v>#N/A</v>
      </c>
      <c r="BM446" s="21" t="e">
        <f t="shared" si="427"/>
        <v>#N/A</v>
      </c>
      <c r="BP446" s="18">
        <v>2060</v>
      </c>
      <c r="BQ446" s="14" t="e">
        <f t="shared" si="490"/>
        <v>#N/A</v>
      </c>
      <c r="BR446" s="14" t="e">
        <f t="shared" si="490"/>
        <v>#N/A</v>
      </c>
      <c r="BS446" s="14" t="e">
        <f t="shared" si="490"/>
        <v>#N/A</v>
      </c>
      <c r="BT446" s="14" t="e">
        <f t="shared" si="490"/>
        <v>#N/A</v>
      </c>
      <c r="BU446" s="14" t="e">
        <f t="shared" si="490"/>
        <v>#N/A</v>
      </c>
      <c r="BV446" s="14" t="e">
        <f t="shared" si="490"/>
        <v>#N/A</v>
      </c>
      <c r="BW446" s="14" t="e">
        <f t="shared" si="490"/>
        <v>#N/A</v>
      </c>
      <c r="BX446" s="14" t="e">
        <f t="shared" si="490"/>
        <v>#N/A</v>
      </c>
      <c r="BY446" s="14" t="e">
        <f t="shared" si="490"/>
        <v>#N/A</v>
      </c>
      <c r="BZ446" s="14" t="e">
        <f t="shared" si="490"/>
        <v>#N/A</v>
      </c>
      <c r="CA446" s="14" t="e">
        <f t="shared" si="490"/>
        <v>#N/A</v>
      </c>
      <c r="CB446" s="14" t="e">
        <f t="shared" si="490"/>
        <v>#N/A</v>
      </c>
      <c r="CC446" s="14" t="e">
        <f t="shared" si="490"/>
        <v>#N/A</v>
      </c>
      <c r="CD446" s="14" t="e">
        <f t="shared" si="490"/>
        <v>#N/A</v>
      </c>
      <c r="CE446" s="14" t="e">
        <f t="shared" si="490"/>
        <v>#N/A</v>
      </c>
      <c r="CF446" s="14" t="e">
        <f t="shared" si="488"/>
        <v>#N/A</v>
      </c>
      <c r="CG446" s="14" t="e">
        <f t="shared" si="481"/>
        <v>#N/A</v>
      </c>
      <c r="CH446" s="14" t="e">
        <f t="shared" si="481"/>
        <v>#N/A</v>
      </c>
      <c r="CI446" s="14" t="e">
        <f t="shared" si="481"/>
        <v>#N/A</v>
      </c>
      <c r="CJ446" s="14" t="e">
        <f t="shared" si="481"/>
        <v>#N/A</v>
      </c>
      <c r="CK446" s="14" t="e">
        <f t="shared" si="479"/>
        <v>#N/A</v>
      </c>
      <c r="CL446" s="14" t="e">
        <f t="shared" si="479"/>
        <v>#N/A</v>
      </c>
      <c r="CM446" s="14" t="e">
        <f t="shared" si="479"/>
        <v>#N/A</v>
      </c>
      <c r="CN446" s="14" t="e">
        <f t="shared" si="479"/>
        <v>#N/A</v>
      </c>
      <c r="CO446" s="14" t="e">
        <f t="shared" si="479"/>
        <v>#N/A</v>
      </c>
      <c r="CP446" s="14" t="e">
        <f t="shared" si="479"/>
        <v>#N/A</v>
      </c>
      <c r="CQ446" s="14" t="e">
        <f t="shared" si="479"/>
        <v>#N/A</v>
      </c>
      <c r="CR446" s="14" t="e">
        <f t="shared" si="479"/>
        <v>#N/A</v>
      </c>
      <c r="CS446" s="14" t="e">
        <f t="shared" si="479"/>
        <v>#N/A</v>
      </c>
      <c r="CT446" s="14" t="e">
        <f t="shared" si="479"/>
        <v>#N/A</v>
      </c>
      <c r="CU446" s="14" t="e">
        <f t="shared" si="479"/>
        <v>#N/A</v>
      </c>
      <c r="CV446" s="14" t="e">
        <f t="shared" si="479"/>
        <v>#N/A</v>
      </c>
      <c r="CW446" s="14" t="e">
        <f t="shared" si="459"/>
        <v>#N/A</v>
      </c>
      <c r="CX446" s="14" t="e">
        <f t="shared" si="459"/>
        <v>#N/A</v>
      </c>
      <c r="CY446" s="14" t="e">
        <f t="shared" si="459"/>
        <v>#N/A</v>
      </c>
      <c r="CZ446" s="14" t="e">
        <f t="shared" si="459"/>
        <v>#N/A</v>
      </c>
      <c r="DA446" s="14" t="e">
        <f t="shared" si="459"/>
        <v>#N/A</v>
      </c>
      <c r="DB446" s="14" t="e">
        <f t="shared" si="459"/>
        <v>#N/A</v>
      </c>
      <c r="DC446" s="14" t="e">
        <f t="shared" si="459"/>
        <v>#N/A</v>
      </c>
      <c r="DD446" s="14" t="e">
        <f t="shared" si="459"/>
        <v>#N/A</v>
      </c>
      <c r="DE446" s="14" t="e">
        <f t="shared" si="459"/>
        <v>#N/A</v>
      </c>
      <c r="DF446" s="14" t="e">
        <f t="shared" si="459"/>
        <v>#N/A</v>
      </c>
      <c r="DG446" s="14" t="e">
        <f t="shared" si="459"/>
        <v>#N/A</v>
      </c>
      <c r="DH446" s="14" t="e">
        <f t="shared" si="459"/>
        <v>#N/A</v>
      </c>
      <c r="DI446" s="14" t="e">
        <f t="shared" si="459"/>
        <v>#N/A</v>
      </c>
      <c r="DJ446" s="14" t="e">
        <f t="shared" si="459"/>
        <v>#N/A</v>
      </c>
      <c r="DK446" s="14" t="e">
        <f t="shared" si="459"/>
        <v>#N/A</v>
      </c>
      <c r="DL446" s="14" t="e">
        <f t="shared" si="459"/>
        <v>#N/A</v>
      </c>
      <c r="DM446" s="14" t="e">
        <f t="shared" ref="DM446" si="503">AZ446/$BM446</f>
        <v>#N/A</v>
      </c>
      <c r="DN446" s="14" t="e">
        <f t="shared" si="468"/>
        <v>#N/A</v>
      </c>
      <c r="DO446" s="14" t="e">
        <f t="shared" si="468"/>
        <v>#N/A</v>
      </c>
      <c r="DP446" s="14" t="e">
        <f t="shared" si="468"/>
        <v>#N/A</v>
      </c>
      <c r="DQ446" s="14" t="e">
        <f t="shared" si="466"/>
        <v>#N/A</v>
      </c>
      <c r="DR446" s="14" t="e">
        <f t="shared" si="466"/>
        <v>#N/A</v>
      </c>
      <c r="DS446" s="14" t="e">
        <f t="shared" si="446"/>
        <v>#N/A</v>
      </c>
      <c r="DT446" s="14" t="e">
        <f t="shared" si="446"/>
        <v>#N/A</v>
      </c>
      <c r="DU446" s="14" t="e">
        <f t="shared" si="446"/>
        <v>#N/A</v>
      </c>
      <c r="DV446" s="14" t="e">
        <f t="shared" si="446"/>
        <v>#N/A</v>
      </c>
      <c r="DW446" s="14" t="e">
        <f t="shared" si="482"/>
        <v>#N/A</v>
      </c>
      <c r="DX446" s="14" t="e">
        <f t="shared" si="482"/>
        <v>#N/A</v>
      </c>
      <c r="DY446" s="14" t="e">
        <f t="shared" si="482"/>
        <v>#N/A</v>
      </c>
      <c r="DZ446" s="14" t="e">
        <f t="shared" si="477"/>
        <v>#N/A</v>
      </c>
    </row>
    <row r="448" spans="2:130">
      <c r="B448" s="19" t="s">
        <v>19</v>
      </c>
      <c r="C448" s="18" t="s">
        <v>47</v>
      </c>
      <c r="N448" s="18"/>
      <c r="U448" s="21"/>
      <c r="W448" s="18"/>
      <c r="AD448" s="21"/>
      <c r="AF448" s="18"/>
      <c r="AM448" s="21"/>
      <c r="AO448" s="18"/>
      <c r="AV448" s="21"/>
      <c r="BN448" s="113" t="s">
        <v>48</v>
      </c>
      <c r="BO448" s="113"/>
    </row>
    <row r="449" spans="1:130">
      <c r="A449" s="22" t="s">
        <v>34</v>
      </c>
      <c r="B449" s="22" t="s">
        <v>43</v>
      </c>
      <c r="C449" s="22" t="s">
        <v>41</v>
      </c>
      <c r="D449" s="22">
        <v>2000</v>
      </c>
      <c r="E449" s="22">
        <v>2001</v>
      </c>
      <c r="F449" s="22">
        <v>2002</v>
      </c>
      <c r="G449" s="22">
        <v>2003</v>
      </c>
      <c r="H449" s="22">
        <v>2004</v>
      </c>
      <c r="I449" s="22">
        <v>2005</v>
      </c>
      <c r="J449" s="22">
        <v>2006</v>
      </c>
      <c r="K449" s="22">
        <v>2007</v>
      </c>
      <c r="L449" s="22">
        <v>2008</v>
      </c>
      <c r="M449" s="22">
        <v>2009</v>
      </c>
      <c r="N449" s="22">
        <v>2010</v>
      </c>
      <c r="O449" s="22">
        <v>2011</v>
      </c>
      <c r="P449" s="22">
        <v>2012</v>
      </c>
      <c r="Q449" s="22">
        <v>2013</v>
      </c>
      <c r="R449" s="22">
        <v>2014</v>
      </c>
      <c r="S449" s="22">
        <v>2015</v>
      </c>
      <c r="T449" s="22">
        <v>2016</v>
      </c>
      <c r="U449" s="22">
        <v>2017</v>
      </c>
      <c r="V449" s="22">
        <v>2018</v>
      </c>
      <c r="W449" s="22">
        <v>2019</v>
      </c>
      <c r="X449" s="22">
        <v>2020</v>
      </c>
      <c r="Y449" s="22">
        <v>2021</v>
      </c>
      <c r="Z449" s="22">
        <v>2022</v>
      </c>
      <c r="AA449" s="22">
        <v>2023</v>
      </c>
      <c r="AB449" s="22">
        <v>2024</v>
      </c>
      <c r="AC449" s="22">
        <v>2025</v>
      </c>
      <c r="AD449" s="22">
        <v>2026</v>
      </c>
      <c r="AE449" s="22">
        <v>2027</v>
      </c>
      <c r="AF449" s="22">
        <v>2028</v>
      </c>
      <c r="AG449" s="22">
        <v>2029</v>
      </c>
      <c r="AH449" s="22">
        <v>2030</v>
      </c>
      <c r="AI449" s="22">
        <v>2031</v>
      </c>
      <c r="AJ449" s="22">
        <v>2032</v>
      </c>
      <c r="AK449" s="22">
        <v>2033</v>
      </c>
      <c r="AL449" s="22">
        <v>2034</v>
      </c>
      <c r="AM449" s="22">
        <v>2035</v>
      </c>
      <c r="AN449" s="22">
        <v>2036</v>
      </c>
      <c r="AO449" s="22">
        <v>2037</v>
      </c>
      <c r="AP449" s="22">
        <v>2038</v>
      </c>
      <c r="AQ449" s="22">
        <v>2039</v>
      </c>
      <c r="AR449" s="22">
        <v>2040</v>
      </c>
      <c r="AS449" s="22">
        <v>2041</v>
      </c>
      <c r="AT449" s="22">
        <v>2042</v>
      </c>
      <c r="AU449" s="22">
        <v>2043</v>
      </c>
      <c r="AV449" s="22">
        <v>2044</v>
      </c>
      <c r="AW449" s="22">
        <v>2045</v>
      </c>
      <c r="AX449" s="22">
        <v>2046</v>
      </c>
      <c r="AY449" s="22">
        <v>2047</v>
      </c>
      <c r="AZ449" s="22">
        <v>2048</v>
      </c>
      <c r="BA449" s="22">
        <v>2049</v>
      </c>
      <c r="BB449" s="22">
        <v>2050</v>
      </c>
      <c r="BC449" s="22">
        <v>2051</v>
      </c>
      <c r="BD449" s="22">
        <v>2052</v>
      </c>
      <c r="BE449" s="22">
        <v>2053</v>
      </c>
      <c r="BF449" s="22">
        <v>2054</v>
      </c>
      <c r="BG449" s="22">
        <v>2055</v>
      </c>
      <c r="BH449" s="22">
        <v>2056</v>
      </c>
      <c r="BI449" s="22">
        <v>2057</v>
      </c>
      <c r="BJ449" s="22">
        <v>2058</v>
      </c>
      <c r="BK449" s="22">
        <v>2059</v>
      </c>
      <c r="BL449" s="22">
        <v>2060</v>
      </c>
      <c r="BM449" s="22" t="s">
        <v>46</v>
      </c>
      <c r="BN449" s="22"/>
      <c r="BO449" s="22"/>
      <c r="BP449" s="22" t="s">
        <v>41</v>
      </c>
      <c r="BQ449" s="22">
        <v>2000</v>
      </c>
      <c r="BR449" s="22">
        <v>2001</v>
      </c>
      <c r="BS449" s="22">
        <v>2002</v>
      </c>
      <c r="BT449" s="22">
        <v>2003</v>
      </c>
      <c r="BU449" s="22">
        <v>2004</v>
      </c>
      <c r="BV449" s="22">
        <v>2005</v>
      </c>
      <c r="BW449" s="22">
        <v>2006</v>
      </c>
      <c r="BX449" s="22">
        <v>2007</v>
      </c>
      <c r="BY449" s="22">
        <v>2008</v>
      </c>
      <c r="BZ449" s="22">
        <v>2009</v>
      </c>
      <c r="CA449" s="22">
        <v>2010</v>
      </c>
      <c r="CB449" s="22">
        <v>2011</v>
      </c>
      <c r="CC449" s="22">
        <v>2012</v>
      </c>
      <c r="CD449" s="22">
        <v>2013</v>
      </c>
      <c r="CE449" s="22">
        <v>2014</v>
      </c>
      <c r="CF449" s="22">
        <v>2015</v>
      </c>
      <c r="CG449" s="22">
        <v>2016</v>
      </c>
      <c r="CH449" s="22">
        <v>2017</v>
      </c>
      <c r="CI449" s="22">
        <v>2018</v>
      </c>
      <c r="CJ449" s="22">
        <v>2019</v>
      </c>
      <c r="CK449" s="22">
        <v>2020</v>
      </c>
      <c r="CL449" s="22">
        <v>2021</v>
      </c>
      <c r="CM449" s="22">
        <v>2022</v>
      </c>
      <c r="CN449" s="22">
        <v>2023</v>
      </c>
      <c r="CO449" s="22">
        <v>2024</v>
      </c>
      <c r="CP449" s="22">
        <v>2025</v>
      </c>
      <c r="CQ449" s="22">
        <v>2026</v>
      </c>
      <c r="CR449" s="22">
        <v>2027</v>
      </c>
      <c r="CS449" s="22">
        <v>2028</v>
      </c>
      <c r="CT449" s="22">
        <v>2029</v>
      </c>
      <c r="CU449" s="22">
        <v>2030</v>
      </c>
      <c r="CV449" s="22">
        <v>2031</v>
      </c>
      <c r="CW449" s="22">
        <v>2032</v>
      </c>
      <c r="CX449" s="22">
        <v>2033</v>
      </c>
      <c r="CY449" s="22">
        <v>2034</v>
      </c>
      <c r="CZ449" s="22">
        <v>2035</v>
      </c>
      <c r="DA449" s="22">
        <v>2036</v>
      </c>
      <c r="DB449" s="22">
        <v>2037</v>
      </c>
      <c r="DC449" s="22">
        <v>2038</v>
      </c>
      <c r="DD449" s="22">
        <v>2039</v>
      </c>
      <c r="DE449" s="22">
        <v>2040</v>
      </c>
      <c r="DF449" s="22">
        <v>2041</v>
      </c>
      <c r="DG449" s="22">
        <v>2042</v>
      </c>
      <c r="DH449" s="22">
        <v>2043</v>
      </c>
      <c r="DI449" s="22">
        <v>2044</v>
      </c>
      <c r="DJ449" s="22">
        <v>2045</v>
      </c>
      <c r="DK449" s="22">
        <v>2046</v>
      </c>
      <c r="DL449" s="22">
        <v>2047</v>
      </c>
      <c r="DM449" s="22">
        <v>2048</v>
      </c>
      <c r="DN449" s="22">
        <v>2049</v>
      </c>
      <c r="DO449" s="22">
        <v>2050</v>
      </c>
      <c r="DP449" s="22">
        <v>2051</v>
      </c>
      <c r="DQ449" s="22">
        <v>2052</v>
      </c>
      <c r="DR449" s="22">
        <v>2053</v>
      </c>
      <c r="DS449" s="22">
        <v>2054</v>
      </c>
      <c r="DT449" s="22">
        <v>2055</v>
      </c>
      <c r="DU449" s="22">
        <v>2056</v>
      </c>
      <c r="DV449" s="22">
        <v>2057</v>
      </c>
      <c r="DW449" s="22">
        <v>2058</v>
      </c>
      <c r="DX449" s="22">
        <v>2059</v>
      </c>
      <c r="DY449" s="22">
        <v>2060</v>
      </c>
      <c r="DZ449" s="22" t="s">
        <v>49</v>
      </c>
    </row>
    <row r="450" spans="1:130">
      <c r="A450" s="18">
        <v>0</v>
      </c>
      <c r="B450" s="15">
        <f>B386</f>
        <v>0</v>
      </c>
      <c r="C450" s="18">
        <v>2000</v>
      </c>
      <c r="D450" s="25">
        <f>VLOOKUP($C$66,$D$3:$K$63,$A$74,0)*B450</f>
        <v>0</v>
      </c>
      <c r="E450" s="25"/>
      <c r="F450" s="25"/>
      <c r="G450" s="25"/>
      <c r="H450" s="25"/>
      <c r="I450" s="25"/>
      <c r="J450" s="25"/>
      <c r="K450" s="25"/>
      <c r="L450" s="25"/>
      <c r="M450" s="25"/>
      <c r="N450" s="25"/>
      <c r="O450" s="25"/>
      <c r="P450" s="25"/>
      <c r="Q450" s="25"/>
      <c r="R450" s="25"/>
      <c r="S450" s="25"/>
      <c r="T450" s="25"/>
      <c r="U450" s="25"/>
      <c r="V450" s="25"/>
      <c r="W450" s="25"/>
      <c r="X450" s="25"/>
      <c r="Y450" s="25"/>
      <c r="Z450" s="25"/>
      <c r="AA450" s="25"/>
      <c r="AB450" s="25"/>
      <c r="AC450" s="25"/>
      <c r="AD450" s="25"/>
      <c r="AE450" s="25"/>
      <c r="AF450" s="25"/>
      <c r="AG450" s="25"/>
      <c r="AH450" s="25"/>
      <c r="AI450" s="25"/>
      <c r="AJ450" s="25"/>
      <c r="AK450" s="25"/>
      <c r="AL450" s="25"/>
      <c r="AM450" s="25"/>
      <c r="AN450" s="25"/>
      <c r="AO450" s="25"/>
      <c r="AP450" s="25"/>
      <c r="AQ450" s="25"/>
      <c r="AR450" s="25"/>
      <c r="AS450" s="25"/>
      <c r="AT450" s="25"/>
      <c r="AU450" s="25"/>
      <c r="AV450" s="25"/>
      <c r="AW450" s="25"/>
      <c r="AX450" s="25"/>
      <c r="AY450" s="25"/>
      <c r="AZ450" s="25"/>
      <c r="BA450" s="25"/>
      <c r="BB450" s="25"/>
      <c r="BC450" s="25"/>
      <c r="BD450" s="25"/>
      <c r="BE450" s="25"/>
      <c r="BF450" s="25"/>
      <c r="BG450" s="25"/>
      <c r="BH450" s="25"/>
      <c r="BI450" s="25"/>
      <c r="BJ450" s="25"/>
      <c r="BK450" s="25"/>
      <c r="BL450" s="25"/>
      <c r="BM450" s="21">
        <f>SUM(D450:BL450)</f>
        <v>0</v>
      </c>
      <c r="BP450" s="18">
        <v>2000</v>
      </c>
      <c r="BQ450" s="14" t="e">
        <f>D450/$BM450</f>
        <v>#DIV/0!</v>
      </c>
      <c r="BR450" s="14" t="e">
        <f t="shared" ref="BR450:CG465" si="504">E450/$BM450</f>
        <v>#DIV/0!</v>
      </c>
      <c r="BS450" s="14" t="e">
        <f t="shared" si="504"/>
        <v>#DIV/0!</v>
      </c>
      <c r="BT450" s="14" t="e">
        <f t="shared" si="504"/>
        <v>#DIV/0!</v>
      </c>
      <c r="BU450" s="14" t="e">
        <f t="shared" si="504"/>
        <v>#DIV/0!</v>
      </c>
      <c r="BV450" s="14" t="e">
        <f t="shared" si="504"/>
        <v>#DIV/0!</v>
      </c>
      <c r="BW450" s="14" t="e">
        <f t="shared" si="504"/>
        <v>#DIV/0!</v>
      </c>
      <c r="BX450" s="14" t="e">
        <f t="shared" si="504"/>
        <v>#DIV/0!</v>
      </c>
      <c r="BY450" s="14" t="e">
        <f t="shared" si="504"/>
        <v>#DIV/0!</v>
      </c>
      <c r="BZ450" s="14" t="e">
        <f t="shared" si="504"/>
        <v>#DIV/0!</v>
      </c>
      <c r="CA450" s="14" t="e">
        <f t="shared" si="504"/>
        <v>#DIV/0!</v>
      </c>
      <c r="CB450" s="14" t="e">
        <f t="shared" si="504"/>
        <v>#DIV/0!</v>
      </c>
      <c r="CC450" s="14" t="e">
        <f t="shared" si="504"/>
        <v>#DIV/0!</v>
      </c>
      <c r="CD450" s="14" t="e">
        <f t="shared" si="504"/>
        <v>#DIV/0!</v>
      </c>
      <c r="CE450" s="14" t="e">
        <f t="shared" si="504"/>
        <v>#DIV/0!</v>
      </c>
      <c r="CF450" s="14" t="e">
        <f t="shared" si="504"/>
        <v>#DIV/0!</v>
      </c>
      <c r="CG450" s="14" t="e">
        <f t="shared" si="504"/>
        <v>#DIV/0!</v>
      </c>
      <c r="CH450" s="14" t="e">
        <f t="shared" ref="CH450:CW475" si="505">U450/$BM450</f>
        <v>#DIV/0!</v>
      </c>
      <c r="CI450" s="14" t="e">
        <f t="shared" si="505"/>
        <v>#DIV/0!</v>
      </c>
      <c r="CJ450" s="14" t="e">
        <f t="shared" si="505"/>
        <v>#DIV/0!</v>
      </c>
      <c r="CK450" s="14" t="e">
        <f t="shared" si="505"/>
        <v>#DIV/0!</v>
      </c>
      <c r="CL450" s="14" t="e">
        <f t="shared" si="505"/>
        <v>#DIV/0!</v>
      </c>
      <c r="CM450" s="14" t="e">
        <f>Z450/$BM450</f>
        <v>#DIV/0!</v>
      </c>
      <c r="CN450" s="14" t="e">
        <f t="shared" ref="CN450:DC465" si="506">AA450/$BM450</f>
        <v>#DIV/0!</v>
      </c>
      <c r="CO450" s="14" t="e">
        <f t="shared" si="506"/>
        <v>#DIV/0!</v>
      </c>
      <c r="CP450" s="14" t="e">
        <f t="shared" si="506"/>
        <v>#DIV/0!</v>
      </c>
      <c r="CQ450" s="14" t="e">
        <f t="shared" si="506"/>
        <v>#DIV/0!</v>
      </c>
      <c r="CR450" s="14" t="e">
        <f t="shared" si="506"/>
        <v>#DIV/0!</v>
      </c>
      <c r="CS450" s="14" t="e">
        <f t="shared" si="506"/>
        <v>#DIV/0!</v>
      </c>
      <c r="CT450" s="14" t="e">
        <f t="shared" si="506"/>
        <v>#DIV/0!</v>
      </c>
      <c r="CU450" s="14" t="e">
        <f t="shared" si="506"/>
        <v>#DIV/0!</v>
      </c>
      <c r="CV450" s="14" t="e">
        <f t="shared" si="506"/>
        <v>#DIV/0!</v>
      </c>
      <c r="CW450" s="14" t="e">
        <f t="shared" si="506"/>
        <v>#DIV/0!</v>
      </c>
      <c r="CX450" s="14" t="e">
        <f t="shared" si="506"/>
        <v>#DIV/0!</v>
      </c>
      <c r="CY450" s="14" t="e">
        <f t="shared" si="506"/>
        <v>#DIV/0!</v>
      </c>
      <c r="CZ450" s="14" t="e">
        <f t="shared" si="506"/>
        <v>#DIV/0!</v>
      </c>
      <c r="DA450" s="14" t="e">
        <f t="shared" si="506"/>
        <v>#DIV/0!</v>
      </c>
      <c r="DB450" s="14" t="e">
        <f t="shared" si="506"/>
        <v>#DIV/0!</v>
      </c>
      <c r="DC450" s="14" t="e">
        <f t="shared" si="506"/>
        <v>#DIV/0!</v>
      </c>
      <c r="DD450" s="14" t="e">
        <f t="shared" ref="DD450:DS465" si="507">AQ450/$BM450</f>
        <v>#DIV/0!</v>
      </c>
      <c r="DE450" s="14" t="e">
        <f t="shared" si="507"/>
        <v>#DIV/0!</v>
      </c>
      <c r="DF450" s="14" t="e">
        <f t="shared" si="507"/>
        <v>#DIV/0!</v>
      </c>
      <c r="DG450" s="14" t="e">
        <f t="shared" si="507"/>
        <v>#DIV/0!</v>
      </c>
      <c r="DH450" s="14" t="e">
        <f t="shared" si="507"/>
        <v>#DIV/0!</v>
      </c>
      <c r="DI450" s="14" t="e">
        <f t="shared" si="507"/>
        <v>#DIV/0!</v>
      </c>
      <c r="DJ450" s="14" t="e">
        <f t="shared" si="507"/>
        <v>#DIV/0!</v>
      </c>
      <c r="DK450" s="14" t="e">
        <f t="shared" si="507"/>
        <v>#DIV/0!</v>
      </c>
      <c r="DL450" s="14" t="e">
        <f t="shared" si="507"/>
        <v>#DIV/0!</v>
      </c>
      <c r="DM450" s="14" t="e">
        <f t="shared" si="507"/>
        <v>#DIV/0!</v>
      </c>
      <c r="DN450" s="14" t="e">
        <f t="shared" si="507"/>
        <v>#DIV/0!</v>
      </c>
      <c r="DO450" s="14" t="e">
        <f t="shared" si="507"/>
        <v>#DIV/0!</v>
      </c>
      <c r="DP450" s="14" t="e">
        <f t="shared" si="507"/>
        <v>#DIV/0!</v>
      </c>
      <c r="DQ450" s="14" t="e">
        <f t="shared" si="507"/>
        <v>#DIV/0!</v>
      </c>
      <c r="DR450" s="14" t="e">
        <f t="shared" si="507"/>
        <v>#DIV/0!</v>
      </c>
      <c r="DS450" s="14" t="e">
        <f t="shared" si="507"/>
        <v>#DIV/0!</v>
      </c>
      <c r="DT450" s="14" t="e">
        <f t="shared" ref="DT450:DY492" si="508">BG450/$BM450</f>
        <v>#DIV/0!</v>
      </c>
      <c r="DU450" s="14" t="e">
        <f t="shared" si="508"/>
        <v>#DIV/0!</v>
      </c>
      <c r="DV450" s="14" t="e">
        <f t="shared" si="508"/>
        <v>#DIV/0!</v>
      </c>
      <c r="DW450" s="14" t="e">
        <f t="shared" si="508"/>
        <v>#DIV/0!</v>
      </c>
      <c r="DX450" s="14" t="e">
        <f t="shared" si="508"/>
        <v>#DIV/0!</v>
      </c>
      <c r="DY450" s="14" t="e">
        <f t="shared" si="508"/>
        <v>#DIV/0!</v>
      </c>
      <c r="DZ450" s="14" t="e">
        <f>SUM(BQ450:DY450)</f>
        <v>#DIV/0!</v>
      </c>
    </row>
    <row r="451" spans="1:130">
      <c r="A451" s="18">
        <v>1</v>
      </c>
      <c r="B451" s="15">
        <f t="shared" ref="B451:B470" si="509">B387</f>
        <v>7.6923076923076872E-2</v>
      </c>
      <c r="C451" s="18">
        <v>2001</v>
      </c>
      <c r="D451" s="25">
        <f>VLOOKUP($C$66,$D$3:$K$63,$A$74,0)*(B451-B450)</f>
        <v>0</v>
      </c>
      <c r="E451" s="25">
        <f>VLOOKUP($C$67,$D$3:$K$63,$A$74,0)*B450</f>
        <v>0</v>
      </c>
      <c r="F451" s="25"/>
      <c r="G451" s="25"/>
      <c r="H451" s="25"/>
      <c r="I451" s="25"/>
      <c r="J451" s="25"/>
      <c r="K451" s="25"/>
      <c r="L451" s="25"/>
      <c r="M451" s="25"/>
      <c r="N451" s="25"/>
      <c r="O451" s="25"/>
      <c r="P451" s="25"/>
      <c r="Q451" s="25"/>
      <c r="R451" s="25"/>
      <c r="S451" s="25"/>
      <c r="T451" s="25"/>
      <c r="U451" s="25"/>
      <c r="V451" s="25"/>
      <c r="W451" s="25"/>
      <c r="X451" s="25"/>
      <c r="Y451" s="25"/>
      <c r="Z451" s="25"/>
      <c r="AA451" s="25"/>
      <c r="AB451" s="25"/>
      <c r="AC451" s="25"/>
      <c r="AD451" s="25"/>
      <c r="AE451" s="25"/>
      <c r="AF451" s="25"/>
      <c r="AG451" s="25"/>
      <c r="AH451" s="25"/>
      <c r="AI451" s="25"/>
      <c r="AJ451" s="25"/>
      <c r="AK451" s="25"/>
      <c r="AL451" s="25"/>
      <c r="AM451" s="25"/>
      <c r="AN451" s="25"/>
      <c r="AO451" s="25"/>
      <c r="AP451" s="25"/>
      <c r="AQ451" s="25"/>
      <c r="AR451" s="25"/>
      <c r="AS451" s="25"/>
      <c r="AT451" s="25"/>
      <c r="AU451" s="25"/>
      <c r="AV451" s="25"/>
      <c r="AW451" s="25"/>
      <c r="AX451" s="25"/>
      <c r="AY451" s="25"/>
      <c r="AZ451" s="25"/>
      <c r="BA451" s="25"/>
      <c r="BB451" s="25"/>
      <c r="BC451" s="25"/>
      <c r="BD451" s="25"/>
      <c r="BE451" s="25"/>
      <c r="BF451" s="25"/>
      <c r="BG451" s="25"/>
      <c r="BH451" s="25"/>
      <c r="BI451" s="25"/>
      <c r="BJ451" s="25"/>
      <c r="BK451" s="25"/>
      <c r="BL451" s="25"/>
      <c r="BM451" s="21">
        <f t="shared" ref="BM451:BM510" si="510">SUM(D451:BL451)</f>
        <v>0</v>
      </c>
      <c r="BP451" s="18">
        <v>2001</v>
      </c>
      <c r="BQ451" s="14" t="e">
        <f t="shared" ref="BQ451:CF480" si="511">D451/$BM451</f>
        <v>#DIV/0!</v>
      </c>
      <c r="BR451" s="14" t="e">
        <f t="shared" si="504"/>
        <v>#DIV/0!</v>
      </c>
      <c r="BS451" s="14" t="e">
        <f t="shared" si="504"/>
        <v>#DIV/0!</v>
      </c>
      <c r="BT451" s="14" t="e">
        <f t="shared" si="504"/>
        <v>#DIV/0!</v>
      </c>
      <c r="BU451" s="14" t="e">
        <f t="shared" si="504"/>
        <v>#DIV/0!</v>
      </c>
      <c r="BV451" s="14" t="e">
        <f t="shared" si="504"/>
        <v>#DIV/0!</v>
      </c>
      <c r="BW451" s="14" t="e">
        <f t="shared" si="504"/>
        <v>#DIV/0!</v>
      </c>
      <c r="BX451" s="14" t="e">
        <f t="shared" si="504"/>
        <v>#DIV/0!</v>
      </c>
      <c r="BY451" s="14" t="e">
        <f t="shared" si="504"/>
        <v>#DIV/0!</v>
      </c>
      <c r="BZ451" s="14" t="e">
        <f t="shared" si="504"/>
        <v>#DIV/0!</v>
      </c>
      <c r="CA451" s="14" t="e">
        <f t="shared" si="504"/>
        <v>#DIV/0!</v>
      </c>
      <c r="CB451" s="14" t="e">
        <f t="shared" si="504"/>
        <v>#DIV/0!</v>
      </c>
      <c r="CC451" s="14" t="e">
        <f t="shared" si="504"/>
        <v>#DIV/0!</v>
      </c>
      <c r="CD451" s="14" t="e">
        <f t="shared" si="504"/>
        <v>#DIV/0!</v>
      </c>
      <c r="CE451" s="14" t="e">
        <f t="shared" si="504"/>
        <v>#DIV/0!</v>
      </c>
      <c r="CF451" s="14" t="e">
        <f t="shared" si="504"/>
        <v>#DIV/0!</v>
      </c>
      <c r="CG451" s="14" t="e">
        <f t="shared" si="504"/>
        <v>#DIV/0!</v>
      </c>
      <c r="CH451" s="14" t="e">
        <f t="shared" si="505"/>
        <v>#DIV/0!</v>
      </c>
      <c r="CI451" s="14" t="e">
        <f t="shared" si="505"/>
        <v>#DIV/0!</v>
      </c>
      <c r="CJ451" s="14" t="e">
        <f t="shared" si="505"/>
        <v>#DIV/0!</v>
      </c>
      <c r="CK451" s="14" t="e">
        <f t="shared" si="505"/>
        <v>#DIV/0!</v>
      </c>
      <c r="CL451" s="14" t="e">
        <f t="shared" si="505"/>
        <v>#DIV/0!</v>
      </c>
      <c r="CM451" s="14" t="e">
        <f t="shared" si="505"/>
        <v>#DIV/0!</v>
      </c>
      <c r="CN451" s="14" t="e">
        <f t="shared" si="506"/>
        <v>#DIV/0!</v>
      </c>
      <c r="CO451" s="14" t="e">
        <f t="shared" si="506"/>
        <v>#DIV/0!</v>
      </c>
      <c r="CP451" s="14" t="e">
        <f t="shared" si="506"/>
        <v>#DIV/0!</v>
      </c>
      <c r="CQ451" s="14" t="e">
        <f t="shared" si="506"/>
        <v>#DIV/0!</v>
      </c>
      <c r="CR451" s="14" t="e">
        <f t="shared" si="506"/>
        <v>#DIV/0!</v>
      </c>
      <c r="CS451" s="14" t="e">
        <f t="shared" si="506"/>
        <v>#DIV/0!</v>
      </c>
      <c r="CT451" s="14" t="e">
        <f t="shared" si="506"/>
        <v>#DIV/0!</v>
      </c>
      <c r="CU451" s="14" t="e">
        <f t="shared" si="506"/>
        <v>#DIV/0!</v>
      </c>
      <c r="CV451" s="14" t="e">
        <f t="shared" si="506"/>
        <v>#DIV/0!</v>
      </c>
      <c r="CW451" s="14" t="e">
        <f t="shared" si="506"/>
        <v>#DIV/0!</v>
      </c>
      <c r="CX451" s="14" t="e">
        <f t="shared" si="506"/>
        <v>#DIV/0!</v>
      </c>
      <c r="CY451" s="14" t="e">
        <f t="shared" si="506"/>
        <v>#DIV/0!</v>
      </c>
      <c r="CZ451" s="14" t="e">
        <f t="shared" si="506"/>
        <v>#DIV/0!</v>
      </c>
      <c r="DA451" s="14" t="e">
        <f t="shared" si="506"/>
        <v>#DIV/0!</v>
      </c>
      <c r="DB451" s="14" t="e">
        <f t="shared" si="506"/>
        <v>#DIV/0!</v>
      </c>
      <c r="DC451" s="14" t="e">
        <f t="shared" si="506"/>
        <v>#DIV/0!</v>
      </c>
      <c r="DD451" s="14" t="e">
        <f t="shared" si="507"/>
        <v>#DIV/0!</v>
      </c>
      <c r="DE451" s="14" t="e">
        <f t="shared" si="507"/>
        <v>#DIV/0!</v>
      </c>
      <c r="DF451" s="14" t="e">
        <f t="shared" si="507"/>
        <v>#DIV/0!</v>
      </c>
      <c r="DG451" s="14" t="e">
        <f t="shared" si="507"/>
        <v>#DIV/0!</v>
      </c>
      <c r="DH451" s="14" t="e">
        <f t="shared" si="507"/>
        <v>#DIV/0!</v>
      </c>
      <c r="DI451" s="14" t="e">
        <f t="shared" si="507"/>
        <v>#DIV/0!</v>
      </c>
      <c r="DJ451" s="14" t="e">
        <f t="shared" si="507"/>
        <v>#DIV/0!</v>
      </c>
      <c r="DK451" s="14" t="e">
        <f t="shared" si="507"/>
        <v>#DIV/0!</v>
      </c>
      <c r="DL451" s="14" t="e">
        <f t="shared" si="507"/>
        <v>#DIV/0!</v>
      </c>
      <c r="DM451" s="14" t="e">
        <f t="shared" si="507"/>
        <v>#DIV/0!</v>
      </c>
      <c r="DN451" s="14" t="e">
        <f t="shared" si="507"/>
        <v>#DIV/0!</v>
      </c>
      <c r="DO451" s="14" t="e">
        <f t="shared" si="507"/>
        <v>#DIV/0!</v>
      </c>
      <c r="DP451" s="14" t="e">
        <f t="shared" si="507"/>
        <v>#DIV/0!</v>
      </c>
      <c r="DQ451" s="14" t="e">
        <f t="shared" si="507"/>
        <v>#DIV/0!</v>
      </c>
      <c r="DR451" s="14" t="e">
        <f t="shared" si="507"/>
        <v>#DIV/0!</v>
      </c>
      <c r="DS451" s="14" t="e">
        <f t="shared" si="507"/>
        <v>#DIV/0!</v>
      </c>
      <c r="DT451" s="14" t="e">
        <f t="shared" si="508"/>
        <v>#DIV/0!</v>
      </c>
      <c r="DU451" s="14" t="e">
        <f t="shared" si="508"/>
        <v>#DIV/0!</v>
      </c>
      <c r="DV451" s="14" t="e">
        <f t="shared" si="508"/>
        <v>#DIV/0!</v>
      </c>
      <c r="DW451" s="14" t="e">
        <f t="shared" si="508"/>
        <v>#DIV/0!</v>
      </c>
      <c r="DX451" s="14" t="e">
        <f t="shared" si="508"/>
        <v>#DIV/0!</v>
      </c>
      <c r="DY451" s="14" t="e">
        <f t="shared" si="508"/>
        <v>#DIV/0!</v>
      </c>
      <c r="DZ451" s="14" t="e">
        <f t="shared" ref="DZ451:DZ488" si="512">SUM(BQ451:DY451)</f>
        <v>#DIV/0!</v>
      </c>
    </row>
    <row r="452" spans="1:130">
      <c r="A452" s="18">
        <v>2</v>
      </c>
      <c r="B452" s="15">
        <f t="shared" si="509"/>
        <v>0.15384615384615374</v>
      </c>
      <c r="C452" s="18">
        <v>2002</v>
      </c>
      <c r="D452" s="25">
        <f t="shared" ref="D452:D470" si="513">VLOOKUP($C$66,$D$3:$K$63,$A$74,0)*(B452-B451)</f>
        <v>0</v>
      </c>
      <c r="E452" s="25">
        <f>VLOOKUP($C$67,$D$3:$K$63,$A$74,0)*(B451-B450)</f>
        <v>0</v>
      </c>
      <c r="F452" s="25">
        <f>VLOOKUP($C$68,$D$3:$K$63,$A$74,0)*B450</f>
        <v>0</v>
      </c>
      <c r="G452" s="25"/>
      <c r="H452" s="25"/>
      <c r="I452" s="25"/>
      <c r="J452" s="25"/>
      <c r="K452" s="25"/>
      <c r="L452" s="25"/>
      <c r="M452" s="25"/>
      <c r="N452" s="25"/>
      <c r="O452" s="25"/>
      <c r="P452" s="25"/>
      <c r="Q452" s="25"/>
      <c r="R452" s="25"/>
      <c r="S452" s="25"/>
      <c r="T452" s="25"/>
      <c r="U452" s="25"/>
      <c r="V452" s="25"/>
      <c r="W452" s="25"/>
      <c r="X452" s="25"/>
      <c r="Y452" s="25"/>
      <c r="Z452" s="25"/>
      <c r="AA452" s="25"/>
      <c r="AB452" s="25"/>
      <c r="AC452" s="25"/>
      <c r="AD452" s="25"/>
      <c r="AE452" s="25"/>
      <c r="AF452" s="25"/>
      <c r="AG452" s="25"/>
      <c r="AH452" s="25"/>
      <c r="AI452" s="25"/>
      <c r="AJ452" s="25"/>
      <c r="AK452" s="25"/>
      <c r="AL452" s="25"/>
      <c r="AM452" s="25"/>
      <c r="AN452" s="25"/>
      <c r="AO452" s="25"/>
      <c r="AP452" s="25"/>
      <c r="AQ452" s="25"/>
      <c r="AR452" s="25"/>
      <c r="AS452" s="25"/>
      <c r="AT452" s="25"/>
      <c r="AU452" s="25"/>
      <c r="AV452" s="25"/>
      <c r="AW452" s="25"/>
      <c r="AX452" s="25"/>
      <c r="AY452" s="25"/>
      <c r="AZ452" s="25"/>
      <c r="BA452" s="25"/>
      <c r="BB452" s="25"/>
      <c r="BC452" s="25"/>
      <c r="BD452" s="25"/>
      <c r="BE452" s="25"/>
      <c r="BF452" s="25"/>
      <c r="BG452" s="25"/>
      <c r="BH452" s="25"/>
      <c r="BI452" s="25"/>
      <c r="BJ452" s="25"/>
      <c r="BK452" s="25"/>
      <c r="BL452" s="25"/>
      <c r="BM452" s="21">
        <f t="shared" si="510"/>
        <v>0</v>
      </c>
      <c r="BP452" s="18">
        <v>2002</v>
      </c>
      <c r="BQ452" s="14" t="e">
        <f t="shared" si="511"/>
        <v>#DIV/0!</v>
      </c>
      <c r="BR452" s="14" t="e">
        <f t="shared" si="504"/>
        <v>#DIV/0!</v>
      </c>
      <c r="BS452" s="14" t="e">
        <f t="shared" si="504"/>
        <v>#DIV/0!</v>
      </c>
      <c r="BT452" s="14" t="e">
        <f t="shared" si="504"/>
        <v>#DIV/0!</v>
      </c>
      <c r="BU452" s="14" t="e">
        <f t="shared" si="504"/>
        <v>#DIV/0!</v>
      </c>
      <c r="BV452" s="14" t="e">
        <f t="shared" si="504"/>
        <v>#DIV/0!</v>
      </c>
      <c r="BW452" s="14" t="e">
        <f t="shared" si="504"/>
        <v>#DIV/0!</v>
      </c>
      <c r="BX452" s="14" t="e">
        <f t="shared" si="504"/>
        <v>#DIV/0!</v>
      </c>
      <c r="BY452" s="14" t="e">
        <f t="shared" si="504"/>
        <v>#DIV/0!</v>
      </c>
      <c r="BZ452" s="14" t="e">
        <f t="shared" si="504"/>
        <v>#DIV/0!</v>
      </c>
      <c r="CA452" s="14" t="e">
        <f t="shared" si="504"/>
        <v>#DIV/0!</v>
      </c>
      <c r="CB452" s="14" t="e">
        <f t="shared" si="504"/>
        <v>#DIV/0!</v>
      </c>
      <c r="CC452" s="14" t="e">
        <f t="shared" si="504"/>
        <v>#DIV/0!</v>
      </c>
      <c r="CD452" s="14" t="e">
        <f t="shared" si="504"/>
        <v>#DIV/0!</v>
      </c>
      <c r="CE452" s="14" t="e">
        <f t="shared" si="504"/>
        <v>#DIV/0!</v>
      </c>
      <c r="CF452" s="14" t="e">
        <f t="shared" si="504"/>
        <v>#DIV/0!</v>
      </c>
      <c r="CG452" s="14" t="e">
        <f t="shared" si="504"/>
        <v>#DIV/0!</v>
      </c>
      <c r="CH452" s="14" t="e">
        <f t="shared" si="505"/>
        <v>#DIV/0!</v>
      </c>
      <c r="CI452" s="14" t="e">
        <f t="shared" si="505"/>
        <v>#DIV/0!</v>
      </c>
      <c r="CJ452" s="14" t="e">
        <f t="shared" si="505"/>
        <v>#DIV/0!</v>
      </c>
      <c r="CK452" s="14" t="e">
        <f t="shared" si="505"/>
        <v>#DIV/0!</v>
      </c>
      <c r="CL452" s="14" t="e">
        <f t="shared" si="505"/>
        <v>#DIV/0!</v>
      </c>
      <c r="CM452" s="14" t="e">
        <f t="shared" si="505"/>
        <v>#DIV/0!</v>
      </c>
      <c r="CN452" s="14" t="e">
        <f t="shared" si="506"/>
        <v>#DIV/0!</v>
      </c>
      <c r="CO452" s="14" t="e">
        <f t="shared" si="506"/>
        <v>#DIV/0!</v>
      </c>
      <c r="CP452" s="14" t="e">
        <f t="shared" si="506"/>
        <v>#DIV/0!</v>
      </c>
      <c r="CQ452" s="14" t="e">
        <f t="shared" si="506"/>
        <v>#DIV/0!</v>
      </c>
      <c r="CR452" s="14" t="e">
        <f t="shared" si="506"/>
        <v>#DIV/0!</v>
      </c>
      <c r="CS452" s="14" t="e">
        <f t="shared" si="506"/>
        <v>#DIV/0!</v>
      </c>
      <c r="CT452" s="14" t="e">
        <f t="shared" si="506"/>
        <v>#DIV/0!</v>
      </c>
      <c r="CU452" s="14" t="e">
        <f t="shared" si="506"/>
        <v>#DIV/0!</v>
      </c>
      <c r="CV452" s="14" t="e">
        <f t="shared" si="506"/>
        <v>#DIV/0!</v>
      </c>
      <c r="CW452" s="14" t="e">
        <f t="shared" si="506"/>
        <v>#DIV/0!</v>
      </c>
      <c r="CX452" s="14" t="e">
        <f t="shared" si="506"/>
        <v>#DIV/0!</v>
      </c>
      <c r="CY452" s="14" t="e">
        <f t="shared" si="506"/>
        <v>#DIV/0!</v>
      </c>
      <c r="CZ452" s="14" t="e">
        <f t="shared" si="506"/>
        <v>#DIV/0!</v>
      </c>
      <c r="DA452" s="14" t="e">
        <f t="shared" si="506"/>
        <v>#DIV/0!</v>
      </c>
      <c r="DB452" s="14" t="e">
        <f t="shared" si="506"/>
        <v>#DIV/0!</v>
      </c>
      <c r="DC452" s="14" t="e">
        <f t="shared" si="506"/>
        <v>#DIV/0!</v>
      </c>
      <c r="DD452" s="14" t="e">
        <f t="shared" si="507"/>
        <v>#DIV/0!</v>
      </c>
      <c r="DE452" s="14" t="e">
        <f t="shared" si="507"/>
        <v>#DIV/0!</v>
      </c>
      <c r="DF452" s="14" t="e">
        <f t="shared" si="507"/>
        <v>#DIV/0!</v>
      </c>
      <c r="DG452" s="14" t="e">
        <f t="shared" si="507"/>
        <v>#DIV/0!</v>
      </c>
      <c r="DH452" s="14" t="e">
        <f t="shared" si="507"/>
        <v>#DIV/0!</v>
      </c>
      <c r="DI452" s="14" t="e">
        <f t="shared" si="507"/>
        <v>#DIV/0!</v>
      </c>
      <c r="DJ452" s="14" t="e">
        <f t="shared" si="507"/>
        <v>#DIV/0!</v>
      </c>
      <c r="DK452" s="14" t="e">
        <f t="shared" si="507"/>
        <v>#DIV/0!</v>
      </c>
      <c r="DL452" s="14" t="e">
        <f t="shared" si="507"/>
        <v>#DIV/0!</v>
      </c>
      <c r="DM452" s="14" t="e">
        <f t="shared" si="507"/>
        <v>#DIV/0!</v>
      </c>
      <c r="DN452" s="14" t="e">
        <f t="shared" si="507"/>
        <v>#DIV/0!</v>
      </c>
      <c r="DO452" s="14" t="e">
        <f t="shared" si="507"/>
        <v>#DIV/0!</v>
      </c>
      <c r="DP452" s="14" t="e">
        <f t="shared" si="507"/>
        <v>#DIV/0!</v>
      </c>
      <c r="DQ452" s="14" t="e">
        <f t="shared" si="507"/>
        <v>#DIV/0!</v>
      </c>
      <c r="DR452" s="14" t="e">
        <f t="shared" si="507"/>
        <v>#DIV/0!</v>
      </c>
      <c r="DS452" s="14" t="e">
        <f t="shared" si="507"/>
        <v>#DIV/0!</v>
      </c>
      <c r="DT452" s="14" t="e">
        <f t="shared" si="508"/>
        <v>#DIV/0!</v>
      </c>
      <c r="DU452" s="14" t="e">
        <f t="shared" si="508"/>
        <v>#DIV/0!</v>
      </c>
      <c r="DV452" s="14" t="e">
        <f t="shared" si="508"/>
        <v>#DIV/0!</v>
      </c>
      <c r="DW452" s="14" t="e">
        <f t="shared" si="508"/>
        <v>#DIV/0!</v>
      </c>
      <c r="DX452" s="14" t="e">
        <f t="shared" si="508"/>
        <v>#DIV/0!</v>
      </c>
      <c r="DY452" s="14" t="e">
        <f t="shared" si="508"/>
        <v>#DIV/0!</v>
      </c>
      <c r="DZ452" s="14" t="e">
        <f t="shared" si="512"/>
        <v>#DIV/0!</v>
      </c>
    </row>
    <row r="453" spans="1:130">
      <c r="A453" s="18">
        <v>3</v>
      </c>
      <c r="B453" s="15">
        <f t="shared" si="509"/>
        <v>0.23076923076923062</v>
      </c>
      <c r="C453" s="18">
        <v>2003</v>
      </c>
      <c r="D453" s="25">
        <f t="shared" si="513"/>
        <v>0</v>
      </c>
      <c r="E453" s="25">
        <f t="shared" ref="E453:E471" si="514">VLOOKUP($C$67,$D$3:$K$63,$A$74,0)*(B452-B451)</f>
        <v>0</v>
      </c>
      <c r="F453" s="25">
        <f>VLOOKUP($C$68,$D$3:$K$63,$A$74,0)*(B451-B450)</f>
        <v>0</v>
      </c>
      <c r="G453" s="25">
        <f>VLOOKUP($C$69,$D$3:$K$63,$A$74,0)*B450</f>
        <v>0</v>
      </c>
      <c r="H453" s="25"/>
      <c r="I453" s="25"/>
      <c r="J453" s="25"/>
      <c r="K453" s="25"/>
      <c r="L453" s="25"/>
      <c r="M453" s="25"/>
      <c r="N453" s="25"/>
      <c r="O453" s="25"/>
      <c r="P453" s="25"/>
      <c r="Q453" s="25"/>
      <c r="R453" s="25"/>
      <c r="S453" s="25"/>
      <c r="T453" s="25"/>
      <c r="U453" s="25"/>
      <c r="V453" s="25"/>
      <c r="W453" s="25"/>
      <c r="X453" s="25"/>
      <c r="Y453" s="25"/>
      <c r="Z453" s="25"/>
      <c r="AA453" s="25"/>
      <c r="AB453" s="25"/>
      <c r="AC453" s="25"/>
      <c r="AD453" s="25"/>
      <c r="AE453" s="25"/>
      <c r="AF453" s="25"/>
      <c r="AG453" s="25"/>
      <c r="AH453" s="25"/>
      <c r="AI453" s="25"/>
      <c r="AJ453" s="25"/>
      <c r="AK453" s="25"/>
      <c r="AL453" s="25"/>
      <c r="AM453" s="25"/>
      <c r="AN453" s="25"/>
      <c r="AO453" s="25"/>
      <c r="AP453" s="25"/>
      <c r="AQ453" s="25"/>
      <c r="AR453" s="25"/>
      <c r="AS453" s="25"/>
      <c r="AT453" s="25"/>
      <c r="AU453" s="25"/>
      <c r="AV453" s="25"/>
      <c r="AW453" s="25"/>
      <c r="AX453" s="25"/>
      <c r="AY453" s="25"/>
      <c r="AZ453" s="25"/>
      <c r="BA453" s="25"/>
      <c r="BB453" s="25"/>
      <c r="BC453" s="25"/>
      <c r="BD453" s="25"/>
      <c r="BE453" s="25"/>
      <c r="BF453" s="25"/>
      <c r="BG453" s="25"/>
      <c r="BH453" s="25"/>
      <c r="BI453" s="25"/>
      <c r="BJ453" s="25"/>
      <c r="BK453" s="25"/>
      <c r="BL453" s="25"/>
      <c r="BM453" s="21">
        <f t="shared" si="510"/>
        <v>0</v>
      </c>
      <c r="BP453" s="18">
        <v>2003</v>
      </c>
      <c r="BQ453" s="14" t="e">
        <f t="shared" si="511"/>
        <v>#DIV/0!</v>
      </c>
      <c r="BR453" s="14" t="e">
        <f t="shared" si="504"/>
        <v>#DIV/0!</v>
      </c>
      <c r="BS453" s="14" t="e">
        <f t="shared" si="504"/>
        <v>#DIV/0!</v>
      </c>
      <c r="BT453" s="14" t="e">
        <f t="shared" si="504"/>
        <v>#DIV/0!</v>
      </c>
      <c r="BU453" s="14" t="e">
        <f t="shared" si="504"/>
        <v>#DIV/0!</v>
      </c>
      <c r="BV453" s="14" t="e">
        <f t="shared" si="504"/>
        <v>#DIV/0!</v>
      </c>
      <c r="BW453" s="14" t="e">
        <f t="shared" si="504"/>
        <v>#DIV/0!</v>
      </c>
      <c r="BX453" s="14" t="e">
        <f t="shared" si="504"/>
        <v>#DIV/0!</v>
      </c>
      <c r="BY453" s="14" t="e">
        <f t="shared" si="504"/>
        <v>#DIV/0!</v>
      </c>
      <c r="BZ453" s="14" t="e">
        <f t="shared" si="504"/>
        <v>#DIV/0!</v>
      </c>
      <c r="CA453" s="14" t="e">
        <f t="shared" si="504"/>
        <v>#DIV/0!</v>
      </c>
      <c r="CB453" s="14" t="e">
        <f t="shared" si="504"/>
        <v>#DIV/0!</v>
      </c>
      <c r="CC453" s="14" t="e">
        <f t="shared" si="504"/>
        <v>#DIV/0!</v>
      </c>
      <c r="CD453" s="14" t="e">
        <f t="shared" si="504"/>
        <v>#DIV/0!</v>
      </c>
      <c r="CE453" s="14" t="e">
        <f t="shared" si="504"/>
        <v>#DIV/0!</v>
      </c>
      <c r="CF453" s="14" t="e">
        <f t="shared" si="504"/>
        <v>#DIV/0!</v>
      </c>
      <c r="CG453" s="14" t="e">
        <f t="shared" si="504"/>
        <v>#DIV/0!</v>
      </c>
      <c r="CH453" s="14" t="e">
        <f t="shared" si="505"/>
        <v>#DIV/0!</v>
      </c>
      <c r="CI453" s="14" t="e">
        <f t="shared" si="505"/>
        <v>#DIV/0!</v>
      </c>
      <c r="CJ453" s="14" t="e">
        <f t="shared" si="505"/>
        <v>#DIV/0!</v>
      </c>
      <c r="CK453" s="14" t="e">
        <f t="shared" si="505"/>
        <v>#DIV/0!</v>
      </c>
      <c r="CL453" s="14" t="e">
        <f t="shared" si="505"/>
        <v>#DIV/0!</v>
      </c>
      <c r="CM453" s="14" t="e">
        <f t="shared" si="505"/>
        <v>#DIV/0!</v>
      </c>
      <c r="CN453" s="14" t="e">
        <f t="shared" si="506"/>
        <v>#DIV/0!</v>
      </c>
      <c r="CO453" s="14" t="e">
        <f t="shared" si="506"/>
        <v>#DIV/0!</v>
      </c>
      <c r="CP453" s="14" t="e">
        <f t="shared" si="506"/>
        <v>#DIV/0!</v>
      </c>
      <c r="CQ453" s="14" t="e">
        <f t="shared" si="506"/>
        <v>#DIV/0!</v>
      </c>
      <c r="CR453" s="14" t="e">
        <f t="shared" si="506"/>
        <v>#DIV/0!</v>
      </c>
      <c r="CS453" s="14" t="e">
        <f t="shared" si="506"/>
        <v>#DIV/0!</v>
      </c>
      <c r="CT453" s="14" t="e">
        <f t="shared" si="506"/>
        <v>#DIV/0!</v>
      </c>
      <c r="CU453" s="14" t="e">
        <f t="shared" si="506"/>
        <v>#DIV/0!</v>
      </c>
      <c r="CV453" s="14" t="e">
        <f t="shared" si="506"/>
        <v>#DIV/0!</v>
      </c>
      <c r="CW453" s="14" t="e">
        <f t="shared" si="506"/>
        <v>#DIV/0!</v>
      </c>
      <c r="CX453" s="14" t="e">
        <f t="shared" si="506"/>
        <v>#DIV/0!</v>
      </c>
      <c r="CY453" s="14" t="e">
        <f t="shared" si="506"/>
        <v>#DIV/0!</v>
      </c>
      <c r="CZ453" s="14" t="e">
        <f t="shared" si="506"/>
        <v>#DIV/0!</v>
      </c>
      <c r="DA453" s="14" t="e">
        <f t="shared" si="506"/>
        <v>#DIV/0!</v>
      </c>
      <c r="DB453" s="14" t="e">
        <f t="shared" si="506"/>
        <v>#DIV/0!</v>
      </c>
      <c r="DC453" s="14" t="e">
        <f t="shared" si="506"/>
        <v>#DIV/0!</v>
      </c>
      <c r="DD453" s="14" t="e">
        <f t="shared" si="507"/>
        <v>#DIV/0!</v>
      </c>
      <c r="DE453" s="14" t="e">
        <f t="shared" si="507"/>
        <v>#DIV/0!</v>
      </c>
      <c r="DF453" s="14" t="e">
        <f t="shared" si="507"/>
        <v>#DIV/0!</v>
      </c>
      <c r="DG453" s="14" t="e">
        <f t="shared" si="507"/>
        <v>#DIV/0!</v>
      </c>
      <c r="DH453" s="14" t="e">
        <f t="shared" si="507"/>
        <v>#DIV/0!</v>
      </c>
      <c r="DI453" s="14" t="e">
        <f t="shared" si="507"/>
        <v>#DIV/0!</v>
      </c>
      <c r="DJ453" s="14" t="e">
        <f t="shared" si="507"/>
        <v>#DIV/0!</v>
      </c>
      <c r="DK453" s="14" t="e">
        <f t="shared" si="507"/>
        <v>#DIV/0!</v>
      </c>
      <c r="DL453" s="14" t="e">
        <f t="shared" si="507"/>
        <v>#DIV/0!</v>
      </c>
      <c r="DM453" s="14" t="e">
        <f t="shared" si="507"/>
        <v>#DIV/0!</v>
      </c>
      <c r="DN453" s="14" t="e">
        <f t="shared" si="507"/>
        <v>#DIV/0!</v>
      </c>
      <c r="DO453" s="14" t="e">
        <f t="shared" si="507"/>
        <v>#DIV/0!</v>
      </c>
      <c r="DP453" s="14" t="e">
        <f t="shared" si="507"/>
        <v>#DIV/0!</v>
      </c>
      <c r="DQ453" s="14" t="e">
        <f t="shared" si="507"/>
        <v>#DIV/0!</v>
      </c>
      <c r="DR453" s="14" t="e">
        <f t="shared" si="507"/>
        <v>#DIV/0!</v>
      </c>
      <c r="DS453" s="14" t="e">
        <f t="shared" si="507"/>
        <v>#DIV/0!</v>
      </c>
      <c r="DT453" s="14" t="e">
        <f t="shared" si="508"/>
        <v>#DIV/0!</v>
      </c>
      <c r="DU453" s="14" t="e">
        <f t="shared" si="508"/>
        <v>#DIV/0!</v>
      </c>
      <c r="DV453" s="14" t="e">
        <f t="shared" si="508"/>
        <v>#DIV/0!</v>
      </c>
      <c r="DW453" s="14" t="e">
        <f t="shared" si="508"/>
        <v>#DIV/0!</v>
      </c>
      <c r="DX453" s="14" t="e">
        <f t="shared" si="508"/>
        <v>#DIV/0!</v>
      </c>
      <c r="DY453" s="14" t="e">
        <f t="shared" si="508"/>
        <v>#DIV/0!</v>
      </c>
      <c r="DZ453" s="14" t="e">
        <f t="shared" si="512"/>
        <v>#DIV/0!</v>
      </c>
    </row>
    <row r="454" spans="1:130">
      <c r="A454" s="18">
        <v>4</v>
      </c>
      <c r="B454" s="15">
        <f t="shared" si="509"/>
        <v>0.30769230769230749</v>
      </c>
      <c r="C454" s="18">
        <v>2004</v>
      </c>
      <c r="D454" s="25">
        <f t="shared" si="513"/>
        <v>0</v>
      </c>
      <c r="E454" s="25">
        <f t="shared" si="514"/>
        <v>0</v>
      </c>
      <c r="F454" s="25">
        <f t="shared" ref="F454:F472" si="515">VLOOKUP($C$68,$D$3:$K$63,$A$74,0)*(B452-B451)</f>
        <v>0</v>
      </c>
      <c r="G454" s="25">
        <f>VLOOKUP($C$69,$D$3:$K$63,$A$74,0)*(B451-B450)</f>
        <v>0</v>
      </c>
      <c r="H454" s="25">
        <f>VLOOKUP($C$70,$D$3:$K$63,$A$74,0)*B450</f>
        <v>0</v>
      </c>
      <c r="I454" s="25"/>
      <c r="J454" s="25"/>
      <c r="K454" s="25"/>
      <c r="L454" s="25"/>
      <c r="M454" s="25"/>
      <c r="N454" s="25"/>
      <c r="O454" s="25"/>
      <c r="P454" s="25"/>
      <c r="Q454" s="25"/>
      <c r="R454" s="25"/>
      <c r="S454" s="25"/>
      <c r="T454" s="25"/>
      <c r="U454" s="25"/>
      <c r="V454" s="25"/>
      <c r="W454" s="25"/>
      <c r="X454" s="25"/>
      <c r="Y454" s="25"/>
      <c r="Z454" s="25"/>
      <c r="AA454" s="25"/>
      <c r="AB454" s="25"/>
      <c r="AC454" s="25"/>
      <c r="AD454" s="25"/>
      <c r="AE454" s="25"/>
      <c r="AF454" s="25"/>
      <c r="AG454" s="25"/>
      <c r="AH454" s="25"/>
      <c r="AI454" s="25"/>
      <c r="AJ454" s="25"/>
      <c r="AK454" s="25"/>
      <c r="AL454" s="25"/>
      <c r="AM454" s="25"/>
      <c r="AN454" s="25"/>
      <c r="AO454" s="25"/>
      <c r="AP454" s="25"/>
      <c r="AQ454" s="25"/>
      <c r="AR454" s="25"/>
      <c r="AS454" s="25"/>
      <c r="AT454" s="25"/>
      <c r="AU454" s="25"/>
      <c r="AV454" s="25"/>
      <c r="AW454" s="25"/>
      <c r="AX454" s="25"/>
      <c r="AY454" s="25"/>
      <c r="AZ454" s="25"/>
      <c r="BA454" s="25"/>
      <c r="BB454" s="25"/>
      <c r="BC454" s="25"/>
      <c r="BD454" s="25"/>
      <c r="BE454" s="25"/>
      <c r="BF454" s="25"/>
      <c r="BG454" s="25"/>
      <c r="BH454" s="25"/>
      <c r="BI454" s="25"/>
      <c r="BJ454" s="25"/>
      <c r="BK454" s="25"/>
      <c r="BL454" s="25"/>
      <c r="BM454" s="21">
        <f t="shared" si="510"/>
        <v>0</v>
      </c>
      <c r="BP454" s="18">
        <v>2004</v>
      </c>
      <c r="BQ454" s="14" t="e">
        <f t="shared" si="511"/>
        <v>#DIV/0!</v>
      </c>
      <c r="BR454" s="14" t="e">
        <f t="shared" si="504"/>
        <v>#DIV/0!</v>
      </c>
      <c r="BS454" s="14" t="e">
        <f t="shared" si="504"/>
        <v>#DIV/0!</v>
      </c>
      <c r="BT454" s="14" t="e">
        <f t="shared" si="504"/>
        <v>#DIV/0!</v>
      </c>
      <c r="BU454" s="14" t="e">
        <f t="shared" si="504"/>
        <v>#DIV/0!</v>
      </c>
      <c r="BV454" s="14" t="e">
        <f t="shared" si="504"/>
        <v>#DIV/0!</v>
      </c>
      <c r="BW454" s="14" t="e">
        <f t="shared" si="504"/>
        <v>#DIV/0!</v>
      </c>
      <c r="BX454" s="14" t="e">
        <f t="shared" si="504"/>
        <v>#DIV/0!</v>
      </c>
      <c r="BY454" s="14" t="e">
        <f t="shared" si="504"/>
        <v>#DIV/0!</v>
      </c>
      <c r="BZ454" s="14" t="e">
        <f t="shared" si="504"/>
        <v>#DIV/0!</v>
      </c>
      <c r="CA454" s="14" t="e">
        <f t="shared" si="504"/>
        <v>#DIV/0!</v>
      </c>
      <c r="CB454" s="14" t="e">
        <f t="shared" si="504"/>
        <v>#DIV/0!</v>
      </c>
      <c r="CC454" s="14" t="e">
        <f t="shared" si="504"/>
        <v>#DIV/0!</v>
      </c>
      <c r="CD454" s="14" t="e">
        <f t="shared" si="504"/>
        <v>#DIV/0!</v>
      </c>
      <c r="CE454" s="14" t="e">
        <f t="shared" si="504"/>
        <v>#DIV/0!</v>
      </c>
      <c r="CF454" s="14" t="e">
        <f t="shared" si="504"/>
        <v>#DIV/0!</v>
      </c>
      <c r="CG454" s="14" t="e">
        <f t="shared" si="504"/>
        <v>#DIV/0!</v>
      </c>
      <c r="CH454" s="14" t="e">
        <f t="shared" si="505"/>
        <v>#DIV/0!</v>
      </c>
      <c r="CI454" s="14" t="e">
        <f t="shared" si="505"/>
        <v>#DIV/0!</v>
      </c>
      <c r="CJ454" s="14" t="e">
        <f t="shared" si="505"/>
        <v>#DIV/0!</v>
      </c>
      <c r="CK454" s="14" t="e">
        <f t="shared" si="505"/>
        <v>#DIV/0!</v>
      </c>
      <c r="CL454" s="14" t="e">
        <f t="shared" si="505"/>
        <v>#DIV/0!</v>
      </c>
      <c r="CM454" s="14" t="e">
        <f t="shared" si="505"/>
        <v>#DIV/0!</v>
      </c>
      <c r="CN454" s="14" t="e">
        <f t="shared" si="506"/>
        <v>#DIV/0!</v>
      </c>
      <c r="CO454" s="14" t="e">
        <f t="shared" si="506"/>
        <v>#DIV/0!</v>
      </c>
      <c r="CP454" s="14" t="e">
        <f t="shared" si="506"/>
        <v>#DIV/0!</v>
      </c>
      <c r="CQ454" s="14" t="e">
        <f t="shared" si="506"/>
        <v>#DIV/0!</v>
      </c>
      <c r="CR454" s="14" t="e">
        <f t="shared" si="506"/>
        <v>#DIV/0!</v>
      </c>
      <c r="CS454" s="14" t="e">
        <f t="shared" si="506"/>
        <v>#DIV/0!</v>
      </c>
      <c r="CT454" s="14" t="e">
        <f t="shared" si="506"/>
        <v>#DIV/0!</v>
      </c>
      <c r="CU454" s="14" t="e">
        <f t="shared" si="506"/>
        <v>#DIV/0!</v>
      </c>
      <c r="CV454" s="14" t="e">
        <f t="shared" si="506"/>
        <v>#DIV/0!</v>
      </c>
      <c r="CW454" s="14" t="e">
        <f t="shared" si="506"/>
        <v>#DIV/0!</v>
      </c>
      <c r="CX454" s="14" t="e">
        <f t="shared" si="506"/>
        <v>#DIV/0!</v>
      </c>
      <c r="CY454" s="14" t="e">
        <f t="shared" si="506"/>
        <v>#DIV/0!</v>
      </c>
      <c r="CZ454" s="14" t="e">
        <f t="shared" si="506"/>
        <v>#DIV/0!</v>
      </c>
      <c r="DA454" s="14" t="e">
        <f t="shared" si="506"/>
        <v>#DIV/0!</v>
      </c>
      <c r="DB454" s="14" t="e">
        <f t="shared" si="506"/>
        <v>#DIV/0!</v>
      </c>
      <c r="DC454" s="14" t="e">
        <f t="shared" si="506"/>
        <v>#DIV/0!</v>
      </c>
      <c r="DD454" s="14" t="e">
        <f t="shared" si="507"/>
        <v>#DIV/0!</v>
      </c>
      <c r="DE454" s="14" t="e">
        <f t="shared" si="507"/>
        <v>#DIV/0!</v>
      </c>
      <c r="DF454" s="14" t="e">
        <f t="shared" si="507"/>
        <v>#DIV/0!</v>
      </c>
      <c r="DG454" s="14" t="e">
        <f t="shared" si="507"/>
        <v>#DIV/0!</v>
      </c>
      <c r="DH454" s="14" t="e">
        <f t="shared" si="507"/>
        <v>#DIV/0!</v>
      </c>
      <c r="DI454" s="14" t="e">
        <f t="shared" si="507"/>
        <v>#DIV/0!</v>
      </c>
      <c r="DJ454" s="14" t="e">
        <f t="shared" si="507"/>
        <v>#DIV/0!</v>
      </c>
      <c r="DK454" s="14" t="e">
        <f t="shared" si="507"/>
        <v>#DIV/0!</v>
      </c>
      <c r="DL454" s="14" t="e">
        <f t="shared" si="507"/>
        <v>#DIV/0!</v>
      </c>
      <c r="DM454" s="14" t="e">
        <f t="shared" si="507"/>
        <v>#DIV/0!</v>
      </c>
      <c r="DN454" s="14" t="e">
        <f t="shared" si="507"/>
        <v>#DIV/0!</v>
      </c>
      <c r="DO454" s="14" t="e">
        <f t="shared" si="507"/>
        <v>#DIV/0!</v>
      </c>
      <c r="DP454" s="14" t="e">
        <f t="shared" si="507"/>
        <v>#DIV/0!</v>
      </c>
      <c r="DQ454" s="14" t="e">
        <f t="shared" si="507"/>
        <v>#DIV/0!</v>
      </c>
      <c r="DR454" s="14" t="e">
        <f t="shared" si="507"/>
        <v>#DIV/0!</v>
      </c>
      <c r="DS454" s="14" t="e">
        <f t="shared" si="507"/>
        <v>#DIV/0!</v>
      </c>
      <c r="DT454" s="14" t="e">
        <f t="shared" si="508"/>
        <v>#DIV/0!</v>
      </c>
      <c r="DU454" s="14" t="e">
        <f t="shared" si="508"/>
        <v>#DIV/0!</v>
      </c>
      <c r="DV454" s="14" t="e">
        <f t="shared" si="508"/>
        <v>#DIV/0!</v>
      </c>
      <c r="DW454" s="14" t="e">
        <f t="shared" si="508"/>
        <v>#DIV/0!</v>
      </c>
      <c r="DX454" s="14" t="e">
        <f t="shared" si="508"/>
        <v>#DIV/0!</v>
      </c>
      <c r="DY454" s="14" t="e">
        <f t="shared" si="508"/>
        <v>#DIV/0!</v>
      </c>
      <c r="DZ454" s="14" t="e">
        <f t="shared" si="512"/>
        <v>#DIV/0!</v>
      </c>
    </row>
    <row r="455" spans="1:130">
      <c r="A455" s="18">
        <v>5</v>
      </c>
      <c r="B455" s="15">
        <f t="shared" si="509"/>
        <v>0.38461538461538436</v>
      </c>
      <c r="C455" s="18">
        <v>2005</v>
      </c>
      <c r="D455" s="25">
        <f t="shared" si="513"/>
        <v>0</v>
      </c>
      <c r="E455" s="25">
        <f t="shared" si="514"/>
        <v>0</v>
      </c>
      <c r="F455" s="25">
        <f t="shared" si="515"/>
        <v>0</v>
      </c>
      <c r="G455" s="25">
        <f t="shared" ref="G455:G473" si="516">VLOOKUP($C$69,$D$3:$K$63,$A$74,0)*(B452-B451)</f>
        <v>0</v>
      </c>
      <c r="H455" s="25">
        <f>VLOOKUP($C$70,$D$3:$K$63,$A$74,0)*(B451-B450)</f>
        <v>0</v>
      </c>
      <c r="I455" s="25">
        <f>VLOOKUP($C$71,$D$3:$K$63,$A$74,0)*B450</f>
        <v>0</v>
      </c>
      <c r="J455" s="25"/>
      <c r="K455" s="25"/>
      <c r="L455" s="25"/>
      <c r="M455" s="25"/>
      <c r="N455" s="25"/>
      <c r="O455" s="25"/>
      <c r="P455" s="25"/>
      <c r="Q455" s="25"/>
      <c r="R455" s="25"/>
      <c r="S455" s="25"/>
      <c r="T455" s="25"/>
      <c r="U455" s="25"/>
      <c r="V455" s="25"/>
      <c r="W455" s="25"/>
      <c r="X455" s="25"/>
      <c r="Y455" s="25"/>
      <c r="Z455" s="25"/>
      <c r="AA455" s="25"/>
      <c r="AB455" s="25"/>
      <c r="AC455" s="25"/>
      <c r="AD455" s="25"/>
      <c r="AE455" s="25"/>
      <c r="AF455" s="25"/>
      <c r="AG455" s="25"/>
      <c r="AH455" s="25"/>
      <c r="AI455" s="25"/>
      <c r="AJ455" s="25"/>
      <c r="AK455" s="25"/>
      <c r="AL455" s="25"/>
      <c r="AM455" s="25"/>
      <c r="AN455" s="25"/>
      <c r="AO455" s="25"/>
      <c r="AP455" s="25"/>
      <c r="AQ455" s="25"/>
      <c r="AR455" s="25"/>
      <c r="AS455" s="25"/>
      <c r="AT455" s="25"/>
      <c r="AU455" s="25"/>
      <c r="AV455" s="25"/>
      <c r="AW455" s="25"/>
      <c r="AX455" s="25"/>
      <c r="AY455" s="25"/>
      <c r="AZ455" s="25"/>
      <c r="BA455" s="25"/>
      <c r="BB455" s="25"/>
      <c r="BC455" s="25"/>
      <c r="BD455" s="25"/>
      <c r="BE455" s="25"/>
      <c r="BF455" s="25"/>
      <c r="BG455" s="25"/>
      <c r="BH455" s="25"/>
      <c r="BI455" s="25"/>
      <c r="BJ455" s="25"/>
      <c r="BK455" s="25"/>
      <c r="BL455" s="25"/>
      <c r="BM455" s="21">
        <f t="shared" si="510"/>
        <v>0</v>
      </c>
      <c r="BP455" s="18">
        <v>2005</v>
      </c>
      <c r="BQ455" s="14" t="e">
        <f t="shared" si="511"/>
        <v>#DIV/0!</v>
      </c>
      <c r="BR455" s="14" t="e">
        <f t="shared" si="504"/>
        <v>#DIV/0!</v>
      </c>
      <c r="BS455" s="14" t="e">
        <f t="shared" si="504"/>
        <v>#DIV/0!</v>
      </c>
      <c r="BT455" s="14" t="e">
        <f t="shared" si="504"/>
        <v>#DIV/0!</v>
      </c>
      <c r="BU455" s="14" t="e">
        <f t="shared" si="504"/>
        <v>#DIV/0!</v>
      </c>
      <c r="BV455" s="14" t="e">
        <f t="shared" si="504"/>
        <v>#DIV/0!</v>
      </c>
      <c r="BW455" s="14" t="e">
        <f t="shared" si="504"/>
        <v>#DIV/0!</v>
      </c>
      <c r="BX455" s="14" t="e">
        <f t="shared" si="504"/>
        <v>#DIV/0!</v>
      </c>
      <c r="BY455" s="14" t="e">
        <f t="shared" si="504"/>
        <v>#DIV/0!</v>
      </c>
      <c r="BZ455" s="14" t="e">
        <f t="shared" si="504"/>
        <v>#DIV/0!</v>
      </c>
      <c r="CA455" s="14" t="e">
        <f t="shared" si="504"/>
        <v>#DIV/0!</v>
      </c>
      <c r="CB455" s="14" t="e">
        <f t="shared" si="504"/>
        <v>#DIV/0!</v>
      </c>
      <c r="CC455" s="14" t="e">
        <f t="shared" si="504"/>
        <v>#DIV/0!</v>
      </c>
      <c r="CD455" s="14" t="e">
        <f t="shared" si="504"/>
        <v>#DIV/0!</v>
      </c>
      <c r="CE455" s="14" t="e">
        <f t="shared" si="504"/>
        <v>#DIV/0!</v>
      </c>
      <c r="CF455" s="14" t="e">
        <f t="shared" si="504"/>
        <v>#DIV/0!</v>
      </c>
      <c r="CG455" s="14" t="e">
        <f t="shared" si="504"/>
        <v>#DIV/0!</v>
      </c>
      <c r="CH455" s="14" t="e">
        <f t="shared" si="505"/>
        <v>#DIV/0!</v>
      </c>
      <c r="CI455" s="14" t="e">
        <f t="shared" si="505"/>
        <v>#DIV/0!</v>
      </c>
      <c r="CJ455" s="14" t="e">
        <f t="shared" si="505"/>
        <v>#DIV/0!</v>
      </c>
      <c r="CK455" s="14" t="e">
        <f t="shared" si="505"/>
        <v>#DIV/0!</v>
      </c>
      <c r="CL455" s="14" t="e">
        <f t="shared" si="505"/>
        <v>#DIV/0!</v>
      </c>
      <c r="CM455" s="14" t="e">
        <f t="shared" si="505"/>
        <v>#DIV/0!</v>
      </c>
      <c r="CN455" s="14" t="e">
        <f t="shared" si="506"/>
        <v>#DIV/0!</v>
      </c>
      <c r="CO455" s="14" t="e">
        <f t="shared" si="506"/>
        <v>#DIV/0!</v>
      </c>
      <c r="CP455" s="14" t="e">
        <f t="shared" si="506"/>
        <v>#DIV/0!</v>
      </c>
      <c r="CQ455" s="14" t="e">
        <f t="shared" si="506"/>
        <v>#DIV/0!</v>
      </c>
      <c r="CR455" s="14" t="e">
        <f t="shared" si="506"/>
        <v>#DIV/0!</v>
      </c>
      <c r="CS455" s="14" t="e">
        <f t="shared" si="506"/>
        <v>#DIV/0!</v>
      </c>
      <c r="CT455" s="14" t="e">
        <f t="shared" si="506"/>
        <v>#DIV/0!</v>
      </c>
      <c r="CU455" s="14" t="e">
        <f t="shared" si="506"/>
        <v>#DIV/0!</v>
      </c>
      <c r="CV455" s="14" t="e">
        <f t="shared" si="506"/>
        <v>#DIV/0!</v>
      </c>
      <c r="CW455" s="14" t="e">
        <f t="shared" si="506"/>
        <v>#DIV/0!</v>
      </c>
      <c r="CX455" s="14" t="e">
        <f t="shared" si="506"/>
        <v>#DIV/0!</v>
      </c>
      <c r="CY455" s="14" t="e">
        <f t="shared" si="506"/>
        <v>#DIV/0!</v>
      </c>
      <c r="CZ455" s="14" t="e">
        <f t="shared" si="506"/>
        <v>#DIV/0!</v>
      </c>
      <c r="DA455" s="14" t="e">
        <f t="shared" si="506"/>
        <v>#DIV/0!</v>
      </c>
      <c r="DB455" s="14" t="e">
        <f t="shared" si="506"/>
        <v>#DIV/0!</v>
      </c>
      <c r="DC455" s="14" t="e">
        <f t="shared" si="506"/>
        <v>#DIV/0!</v>
      </c>
      <c r="DD455" s="14" t="e">
        <f t="shared" si="507"/>
        <v>#DIV/0!</v>
      </c>
      <c r="DE455" s="14" t="e">
        <f t="shared" si="507"/>
        <v>#DIV/0!</v>
      </c>
      <c r="DF455" s="14" t="e">
        <f t="shared" si="507"/>
        <v>#DIV/0!</v>
      </c>
      <c r="DG455" s="14" t="e">
        <f t="shared" si="507"/>
        <v>#DIV/0!</v>
      </c>
      <c r="DH455" s="14" t="e">
        <f t="shared" si="507"/>
        <v>#DIV/0!</v>
      </c>
      <c r="DI455" s="14" t="e">
        <f t="shared" si="507"/>
        <v>#DIV/0!</v>
      </c>
      <c r="DJ455" s="14" t="e">
        <f t="shared" si="507"/>
        <v>#DIV/0!</v>
      </c>
      <c r="DK455" s="14" t="e">
        <f t="shared" si="507"/>
        <v>#DIV/0!</v>
      </c>
      <c r="DL455" s="14" t="e">
        <f t="shared" si="507"/>
        <v>#DIV/0!</v>
      </c>
      <c r="DM455" s="14" t="e">
        <f t="shared" si="507"/>
        <v>#DIV/0!</v>
      </c>
      <c r="DN455" s="14" t="e">
        <f t="shared" si="507"/>
        <v>#DIV/0!</v>
      </c>
      <c r="DO455" s="14" t="e">
        <f t="shared" si="507"/>
        <v>#DIV/0!</v>
      </c>
      <c r="DP455" s="14" t="e">
        <f t="shared" si="507"/>
        <v>#DIV/0!</v>
      </c>
      <c r="DQ455" s="14" t="e">
        <f t="shared" si="507"/>
        <v>#DIV/0!</v>
      </c>
      <c r="DR455" s="14" t="e">
        <f t="shared" si="507"/>
        <v>#DIV/0!</v>
      </c>
      <c r="DS455" s="14" t="e">
        <f t="shared" si="507"/>
        <v>#DIV/0!</v>
      </c>
      <c r="DT455" s="14" t="e">
        <f t="shared" si="508"/>
        <v>#DIV/0!</v>
      </c>
      <c r="DU455" s="14" t="e">
        <f t="shared" si="508"/>
        <v>#DIV/0!</v>
      </c>
      <c r="DV455" s="14" t="e">
        <f t="shared" si="508"/>
        <v>#DIV/0!</v>
      </c>
      <c r="DW455" s="14" t="e">
        <f t="shared" si="508"/>
        <v>#DIV/0!</v>
      </c>
      <c r="DX455" s="14" t="e">
        <f t="shared" si="508"/>
        <v>#DIV/0!</v>
      </c>
      <c r="DY455" s="14" t="e">
        <f t="shared" si="508"/>
        <v>#DIV/0!</v>
      </c>
      <c r="DZ455" s="14" t="e">
        <f t="shared" si="512"/>
        <v>#DIV/0!</v>
      </c>
    </row>
    <row r="456" spans="1:130">
      <c r="A456" s="18">
        <v>6</v>
      </c>
      <c r="B456" s="15">
        <f t="shared" si="509"/>
        <v>0.46153846153846123</v>
      </c>
      <c r="C456" s="18">
        <v>2006</v>
      </c>
      <c r="D456" s="25">
        <f t="shared" si="513"/>
        <v>0</v>
      </c>
      <c r="E456" s="25">
        <f t="shared" si="514"/>
        <v>0</v>
      </c>
      <c r="F456" s="25">
        <f t="shared" si="515"/>
        <v>0</v>
      </c>
      <c r="G456" s="25">
        <f t="shared" si="516"/>
        <v>0</v>
      </c>
      <c r="H456" s="25">
        <f t="shared" ref="H456:H474" si="517">VLOOKUP($C$70,$D$3:$K$63,$A$74,0)*(B452-B451)</f>
        <v>0</v>
      </c>
      <c r="I456" s="25">
        <f>VLOOKUP($C$71,$D$3:$K$63,$A$74,0)*(B451-B450)</f>
        <v>0</v>
      </c>
      <c r="J456" s="25">
        <f>VLOOKUP($C$72,$D$3:$K$63,$A$74,0)*B450</f>
        <v>0</v>
      </c>
      <c r="K456" s="25"/>
      <c r="L456" s="25"/>
      <c r="M456" s="25"/>
      <c r="N456" s="25"/>
      <c r="O456" s="25"/>
      <c r="P456" s="25"/>
      <c r="Q456" s="25"/>
      <c r="R456" s="25"/>
      <c r="S456" s="25"/>
      <c r="T456" s="25"/>
      <c r="U456" s="25"/>
      <c r="V456" s="25"/>
      <c r="W456" s="25"/>
      <c r="X456" s="25"/>
      <c r="Y456" s="25"/>
      <c r="Z456" s="25"/>
      <c r="AA456" s="25"/>
      <c r="AB456" s="25"/>
      <c r="AC456" s="25"/>
      <c r="AD456" s="25"/>
      <c r="AE456" s="25"/>
      <c r="AF456" s="25"/>
      <c r="AG456" s="25"/>
      <c r="AH456" s="25"/>
      <c r="AI456" s="25"/>
      <c r="AJ456" s="25"/>
      <c r="AK456" s="25"/>
      <c r="AL456" s="25"/>
      <c r="AM456" s="25"/>
      <c r="AN456" s="25"/>
      <c r="AO456" s="25"/>
      <c r="AP456" s="25"/>
      <c r="AQ456" s="25"/>
      <c r="AR456" s="25"/>
      <c r="AS456" s="25"/>
      <c r="AT456" s="25"/>
      <c r="AU456" s="25"/>
      <c r="AV456" s="25"/>
      <c r="AW456" s="25"/>
      <c r="AX456" s="25"/>
      <c r="AY456" s="25"/>
      <c r="AZ456" s="25"/>
      <c r="BA456" s="25"/>
      <c r="BB456" s="25"/>
      <c r="BC456" s="25"/>
      <c r="BD456" s="25"/>
      <c r="BE456" s="25"/>
      <c r="BF456" s="25"/>
      <c r="BG456" s="25"/>
      <c r="BH456" s="25"/>
      <c r="BI456" s="25"/>
      <c r="BJ456" s="25"/>
      <c r="BK456" s="25"/>
      <c r="BL456" s="25"/>
      <c r="BM456" s="21">
        <f t="shared" si="510"/>
        <v>0</v>
      </c>
      <c r="BP456" s="18">
        <v>2006</v>
      </c>
      <c r="BQ456" s="14" t="e">
        <f t="shared" si="511"/>
        <v>#DIV/0!</v>
      </c>
      <c r="BR456" s="14" t="e">
        <f t="shared" si="504"/>
        <v>#DIV/0!</v>
      </c>
      <c r="BS456" s="14" t="e">
        <f t="shared" si="504"/>
        <v>#DIV/0!</v>
      </c>
      <c r="BT456" s="14" t="e">
        <f t="shared" si="504"/>
        <v>#DIV/0!</v>
      </c>
      <c r="BU456" s="14" t="e">
        <f t="shared" si="504"/>
        <v>#DIV/0!</v>
      </c>
      <c r="BV456" s="14" t="e">
        <f t="shared" si="504"/>
        <v>#DIV/0!</v>
      </c>
      <c r="BW456" s="14" t="e">
        <f t="shared" si="504"/>
        <v>#DIV/0!</v>
      </c>
      <c r="BX456" s="14" t="e">
        <f t="shared" si="504"/>
        <v>#DIV/0!</v>
      </c>
      <c r="BY456" s="14" t="e">
        <f t="shared" si="504"/>
        <v>#DIV/0!</v>
      </c>
      <c r="BZ456" s="14" t="e">
        <f t="shared" si="504"/>
        <v>#DIV/0!</v>
      </c>
      <c r="CA456" s="14" t="e">
        <f t="shared" si="504"/>
        <v>#DIV/0!</v>
      </c>
      <c r="CB456" s="14" t="e">
        <f t="shared" si="504"/>
        <v>#DIV/0!</v>
      </c>
      <c r="CC456" s="14" t="e">
        <f t="shared" si="504"/>
        <v>#DIV/0!</v>
      </c>
      <c r="CD456" s="14" t="e">
        <f t="shared" si="504"/>
        <v>#DIV/0!</v>
      </c>
      <c r="CE456" s="14" t="e">
        <f t="shared" si="504"/>
        <v>#DIV/0!</v>
      </c>
      <c r="CF456" s="14" t="e">
        <f t="shared" si="504"/>
        <v>#DIV/0!</v>
      </c>
      <c r="CG456" s="14" t="e">
        <f t="shared" si="504"/>
        <v>#DIV/0!</v>
      </c>
      <c r="CH456" s="14" t="e">
        <f t="shared" si="505"/>
        <v>#DIV/0!</v>
      </c>
      <c r="CI456" s="14" t="e">
        <f t="shared" si="505"/>
        <v>#DIV/0!</v>
      </c>
      <c r="CJ456" s="14" t="e">
        <f t="shared" si="505"/>
        <v>#DIV/0!</v>
      </c>
      <c r="CK456" s="14" t="e">
        <f t="shared" si="505"/>
        <v>#DIV/0!</v>
      </c>
      <c r="CL456" s="14" t="e">
        <f t="shared" si="505"/>
        <v>#DIV/0!</v>
      </c>
      <c r="CM456" s="14" t="e">
        <f t="shared" si="505"/>
        <v>#DIV/0!</v>
      </c>
      <c r="CN456" s="14" t="e">
        <f t="shared" si="506"/>
        <v>#DIV/0!</v>
      </c>
      <c r="CO456" s="14" t="e">
        <f t="shared" si="506"/>
        <v>#DIV/0!</v>
      </c>
      <c r="CP456" s="14" t="e">
        <f t="shared" si="506"/>
        <v>#DIV/0!</v>
      </c>
      <c r="CQ456" s="14" t="e">
        <f t="shared" si="506"/>
        <v>#DIV/0!</v>
      </c>
      <c r="CR456" s="14" t="e">
        <f t="shared" si="506"/>
        <v>#DIV/0!</v>
      </c>
      <c r="CS456" s="14" t="e">
        <f t="shared" si="506"/>
        <v>#DIV/0!</v>
      </c>
      <c r="CT456" s="14" t="e">
        <f t="shared" si="506"/>
        <v>#DIV/0!</v>
      </c>
      <c r="CU456" s="14" t="e">
        <f t="shared" si="506"/>
        <v>#DIV/0!</v>
      </c>
      <c r="CV456" s="14" t="e">
        <f t="shared" si="506"/>
        <v>#DIV/0!</v>
      </c>
      <c r="CW456" s="14" t="e">
        <f t="shared" si="506"/>
        <v>#DIV/0!</v>
      </c>
      <c r="CX456" s="14" t="e">
        <f t="shared" si="506"/>
        <v>#DIV/0!</v>
      </c>
      <c r="CY456" s="14" t="e">
        <f t="shared" si="506"/>
        <v>#DIV/0!</v>
      </c>
      <c r="CZ456" s="14" t="e">
        <f t="shared" si="506"/>
        <v>#DIV/0!</v>
      </c>
      <c r="DA456" s="14" t="e">
        <f t="shared" si="506"/>
        <v>#DIV/0!</v>
      </c>
      <c r="DB456" s="14" t="e">
        <f t="shared" si="506"/>
        <v>#DIV/0!</v>
      </c>
      <c r="DC456" s="14" t="e">
        <f t="shared" si="506"/>
        <v>#DIV/0!</v>
      </c>
      <c r="DD456" s="14" t="e">
        <f t="shared" si="507"/>
        <v>#DIV/0!</v>
      </c>
      <c r="DE456" s="14" t="e">
        <f t="shared" si="507"/>
        <v>#DIV/0!</v>
      </c>
      <c r="DF456" s="14" t="e">
        <f t="shared" si="507"/>
        <v>#DIV/0!</v>
      </c>
      <c r="DG456" s="14" t="e">
        <f t="shared" si="507"/>
        <v>#DIV/0!</v>
      </c>
      <c r="DH456" s="14" t="e">
        <f t="shared" si="507"/>
        <v>#DIV/0!</v>
      </c>
      <c r="DI456" s="14" t="e">
        <f t="shared" si="507"/>
        <v>#DIV/0!</v>
      </c>
      <c r="DJ456" s="14" t="e">
        <f t="shared" si="507"/>
        <v>#DIV/0!</v>
      </c>
      <c r="DK456" s="14" t="e">
        <f t="shared" si="507"/>
        <v>#DIV/0!</v>
      </c>
      <c r="DL456" s="14" t="e">
        <f t="shared" si="507"/>
        <v>#DIV/0!</v>
      </c>
      <c r="DM456" s="14" t="e">
        <f t="shared" si="507"/>
        <v>#DIV/0!</v>
      </c>
      <c r="DN456" s="14" t="e">
        <f t="shared" si="507"/>
        <v>#DIV/0!</v>
      </c>
      <c r="DO456" s="14" t="e">
        <f t="shared" si="507"/>
        <v>#DIV/0!</v>
      </c>
      <c r="DP456" s="14" t="e">
        <f t="shared" si="507"/>
        <v>#DIV/0!</v>
      </c>
      <c r="DQ456" s="14" t="e">
        <f t="shared" si="507"/>
        <v>#DIV/0!</v>
      </c>
      <c r="DR456" s="14" t="e">
        <f t="shared" si="507"/>
        <v>#DIV/0!</v>
      </c>
      <c r="DS456" s="14" t="e">
        <f t="shared" si="507"/>
        <v>#DIV/0!</v>
      </c>
      <c r="DT456" s="14" t="e">
        <f t="shared" si="508"/>
        <v>#DIV/0!</v>
      </c>
      <c r="DU456" s="14" t="e">
        <f t="shared" si="508"/>
        <v>#DIV/0!</v>
      </c>
      <c r="DV456" s="14" t="e">
        <f t="shared" si="508"/>
        <v>#DIV/0!</v>
      </c>
      <c r="DW456" s="14" t="e">
        <f t="shared" si="508"/>
        <v>#DIV/0!</v>
      </c>
      <c r="DX456" s="14" t="e">
        <f t="shared" si="508"/>
        <v>#DIV/0!</v>
      </c>
      <c r="DY456" s="14" t="e">
        <f t="shared" si="508"/>
        <v>#DIV/0!</v>
      </c>
      <c r="DZ456" s="14" t="e">
        <f t="shared" si="512"/>
        <v>#DIV/0!</v>
      </c>
    </row>
    <row r="457" spans="1:130">
      <c r="A457" s="18">
        <v>7</v>
      </c>
      <c r="B457" s="15">
        <f t="shared" si="509"/>
        <v>0.5384615384615381</v>
      </c>
      <c r="C457" s="18">
        <v>2007</v>
      </c>
      <c r="D457" s="25">
        <f t="shared" si="513"/>
        <v>0</v>
      </c>
      <c r="E457" s="25">
        <f t="shared" si="514"/>
        <v>0</v>
      </c>
      <c r="F457" s="25">
        <f t="shared" si="515"/>
        <v>0</v>
      </c>
      <c r="G457" s="25">
        <f t="shared" si="516"/>
        <v>0</v>
      </c>
      <c r="H457" s="25">
        <f t="shared" si="517"/>
        <v>0</v>
      </c>
      <c r="I457" s="25">
        <f t="shared" ref="I457:I475" si="518">VLOOKUP($C$71,$D$3:$K$63,$A$74,0)*(B452-B451)</f>
        <v>0</v>
      </c>
      <c r="J457" s="25">
        <f>VLOOKUP($C$72,$D$3:$K$63,$A$74,0)*(B451-B450)</f>
        <v>0</v>
      </c>
      <c r="K457" s="25">
        <f>VLOOKUP($C$73,$D$3:$K$63,$A$74,0)*B450</f>
        <v>0</v>
      </c>
      <c r="L457" s="25"/>
      <c r="M457" s="25"/>
      <c r="N457" s="25"/>
      <c r="O457" s="25"/>
      <c r="P457" s="25"/>
      <c r="Q457" s="25"/>
      <c r="R457" s="25"/>
      <c r="S457" s="25"/>
      <c r="T457" s="25"/>
      <c r="U457" s="25"/>
      <c r="V457" s="25"/>
      <c r="W457" s="25"/>
      <c r="X457" s="25"/>
      <c r="Y457" s="25"/>
      <c r="Z457" s="25"/>
      <c r="AA457" s="25"/>
      <c r="AB457" s="25"/>
      <c r="AC457" s="25"/>
      <c r="AD457" s="25"/>
      <c r="AE457" s="25"/>
      <c r="AF457" s="25"/>
      <c r="AG457" s="25"/>
      <c r="AH457" s="25"/>
      <c r="AI457" s="25"/>
      <c r="AJ457" s="25"/>
      <c r="AK457" s="25"/>
      <c r="AL457" s="25"/>
      <c r="AM457" s="25"/>
      <c r="AN457" s="25"/>
      <c r="AO457" s="25"/>
      <c r="AP457" s="25"/>
      <c r="AQ457" s="25"/>
      <c r="AR457" s="25"/>
      <c r="AS457" s="25"/>
      <c r="AT457" s="25"/>
      <c r="AU457" s="25"/>
      <c r="AV457" s="25"/>
      <c r="AW457" s="25"/>
      <c r="AX457" s="25"/>
      <c r="AY457" s="25"/>
      <c r="AZ457" s="25"/>
      <c r="BA457" s="25"/>
      <c r="BB457" s="25"/>
      <c r="BC457" s="25"/>
      <c r="BD457" s="25"/>
      <c r="BE457" s="25"/>
      <c r="BF457" s="25"/>
      <c r="BG457" s="25"/>
      <c r="BH457" s="25"/>
      <c r="BI457" s="25"/>
      <c r="BJ457" s="25"/>
      <c r="BK457" s="25"/>
      <c r="BL457" s="25"/>
      <c r="BM457" s="21">
        <f t="shared" si="510"/>
        <v>0</v>
      </c>
      <c r="BP457" s="18">
        <v>2007</v>
      </c>
      <c r="BQ457" s="14" t="e">
        <f t="shared" si="511"/>
        <v>#DIV/0!</v>
      </c>
      <c r="BR457" s="14" t="e">
        <f t="shared" si="504"/>
        <v>#DIV/0!</v>
      </c>
      <c r="BS457" s="14" t="e">
        <f t="shared" si="504"/>
        <v>#DIV/0!</v>
      </c>
      <c r="BT457" s="14" t="e">
        <f t="shared" si="504"/>
        <v>#DIV/0!</v>
      </c>
      <c r="BU457" s="14" t="e">
        <f t="shared" si="504"/>
        <v>#DIV/0!</v>
      </c>
      <c r="BV457" s="14" t="e">
        <f t="shared" si="504"/>
        <v>#DIV/0!</v>
      </c>
      <c r="BW457" s="14" t="e">
        <f t="shared" si="504"/>
        <v>#DIV/0!</v>
      </c>
      <c r="BX457" s="14" t="e">
        <f t="shared" si="504"/>
        <v>#DIV/0!</v>
      </c>
      <c r="BY457" s="14" t="e">
        <f t="shared" si="504"/>
        <v>#DIV/0!</v>
      </c>
      <c r="BZ457" s="14" t="e">
        <f t="shared" si="504"/>
        <v>#DIV/0!</v>
      </c>
      <c r="CA457" s="14" t="e">
        <f t="shared" si="504"/>
        <v>#DIV/0!</v>
      </c>
      <c r="CB457" s="14" t="e">
        <f t="shared" si="504"/>
        <v>#DIV/0!</v>
      </c>
      <c r="CC457" s="14" t="e">
        <f t="shared" si="504"/>
        <v>#DIV/0!</v>
      </c>
      <c r="CD457" s="14" t="e">
        <f t="shared" si="504"/>
        <v>#DIV/0!</v>
      </c>
      <c r="CE457" s="14" t="e">
        <f t="shared" si="504"/>
        <v>#DIV/0!</v>
      </c>
      <c r="CF457" s="14" t="e">
        <f t="shared" si="504"/>
        <v>#DIV/0!</v>
      </c>
      <c r="CG457" s="14" t="e">
        <f t="shared" si="504"/>
        <v>#DIV/0!</v>
      </c>
      <c r="CH457" s="14" t="e">
        <f t="shared" si="505"/>
        <v>#DIV/0!</v>
      </c>
      <c r="CI457" s="14" t="e">
        <f t="shared" si="505"/>
        <v>#DIV/0!</v>
      </c>
      <c r="CJ457" s="14" t="e">
        <f t="shared" si="505"/>
        <v>#DIV/0!</v>
      </c>
      <c r="CK457" s="14" t="e">
        <f t="shared" si="505"/>
        <v>#DIV/0!</v>
      </c>
      <c r="CL457" s="14" t="e">
        <f t="shared" si="505"/>
        <v>#DIV/0!</v>
      </c>
      <c r="CM457" s="14" t="e">
        <f t="shared" si="505"/>
        <v>#DIV/0!</v>
      </c>
      <c r="CN457" s="14" t="e">
        <f t="shared" si="506"/>
        <v>#DIV/0!</v>
      </c>
      <c r="CO457" s="14" t="e">
        <f t="shared" si="506"/>
        <v>#DIV/0!</v>
      </c>
      <c r="CP457" s="14" t="e">
        <f t="shared" si="506"/>
        <v>#DIV/0!</v>
      </c>
      <c r="CQ457" s="14" t="e">
        <f t="shared" si="506"/>
        <v>#DIV/0!</v>
      </c>
      <c r="CR457" s="14" t="e">
        <f t="shared" si="506"/>
        <v>#DIV/0!</v>
      </c>
      <c r="CS457" s="14" t="e">
        <f t="shared" si="506"/>
        <v>#DIV/0!</v>
      </c>
      <c r="CT457" s="14" t="e">
        <f t="shared" si="506"/>
        <v>#DIV/0!</v>
      </c>
      <c r="CU457" s="14" t="e">
        <f t="shared" si="506"/>
        <v>#DIV/0!</v>
      </c>
      <c r="CV457" s="14" t="e">
        <f t="shared" si="506"/>
        <v>#DIV/0!</v>
      </c>
      <c r="CW457" s="14" t="e">
        <f t="shared" si="506"/>
        <v>#DIV/0!</v>
      </c>
      <c r="CX457" s="14" t="e">
        <f t="shared" si="506"/>
        <v>#DIV/0!</v>
      </c>
      <c r="CY457" s="14" t="e">
        <f t="shared" si="506"/>
        <v>#DIV/0!</v>
      </c>
      <c r="CZ457" s="14" t="e">
        <f t="shared" si="506"/>
        <v>#DIV/0!</v>
      </c>
      <c r="DA457" s="14" t="e">
        <f t="shared" si="506"/>
        <v>#DIV/0!</v>
      </c>
      <c r="DB457" s="14" t="e">
        <f t="shared" si="506"/>
        <v>#DIV/0!</v>
      </c>
      <c r="DC457" s="14" t="e">
        <f t="shared" si="506"/>
        <v>#DIV/0!</v>
      </c>
      <c r="DD457" s="14" t="e">
        <f t="shared" si="507"/>
        <v>#DIV/0!</v>
      </c>
      <c r="DE457" s="14" t="e">
        <f t="shared" si="507"/>
        <v>#DIV/0!</v>
      </c>
      <c r="DF457" s="14" t="e">
        <f t="shared" si="507"/>
        <v>#DIV/0!</v>
      </c>
      <c r="DG457" s="14" t="e">
        <f t="shared" si="507"/>
        <v>#DIV/0!</v>
      </c>
      <c r="DH457" s="14" t="e">
        <f t="shared" si="507"/>
        <v>#DIV/0!</v>
      </c>
      <c r="DI457" s="14" t="e">
        <f t="shared" si="507"/>
        <v>#DIV/0!</v>
      </c>
      <c r="DJ457" s="14" t="e">
        <f t="shared" si="507"/>
        <v>#DIV/0!</v>
      </c>
      <c r="DK457" s="14" t="e">
        <f t="shared" si="507"/>
        <v>#DIV/0!</v>
      </c>
      <c r="DL457" s="14" t="e">
        <f t="shared" si="507"/>
        <v>#DIV/0!</v>
      </c>
      <c r="DM457" s="14" t="e">
        <f t="shared" si="507"/>
        <v>#DIV/0!</v>
      </c>
      <c r="DN457" s="14" t="e">
        <f t="shared" si="507"/>
        <v>#DIV/0!</v>
      </c>
      <c r="DO457" s="14" t="e">
        <f t="shared" si="507"/>
        <v>#DIV/0!</v>
      </c>
      <c r="DP457" s="14" t="e">
        <f t="shared" si="507"/>
        <v>#DIV/0!</v>
      </c>
      <c r="DQ457" s="14" t="e">
        <f t="shared" si="507"/>
        <v>#DIV/0!</v>
      </c>
      <c r="DR457" s="14" t="e">
        <f t="shared" si="507"/>
        <v>#DIV/0!</v>
      </c>
      <c r="DS457" s="14" t="e">
        <f t="shared" si="507"/>
        <v>#DIV/0!</v>
      </c>
      <c r="DT457" s="14" t="e">
        <f t="shared" si="508"/>
        <v>#DIV/0!</v>
      </c>
      <c r="DU457" s="14" t="e">
        <f t="shared" si="508"/>
        <v>#DIV/0!</v>
      </c>
      <c r="DV457" s="14" t="e">
        <f t="shared" si="508"/>
        <v>#DIV/0!</v>
      </c>
      <c r="DW457" s="14" t="e">
        <f t="shared" si="508"/>
        <v>#DIV/0!</v>
      </c>
      <c r="DX457" s="14" t="e">
        <f t="shared" si="508"/>
        <v>#DIV/0!</v>
      </c>
      <c r="DY457" s="14" t="e">
        <f t="shared" si="508"/>
        <v>#DIV/0!</v>
      </c>
      <c r="DZ457" s="14" t="e">
        <f t="shared" si="512"/>
        <v>#DIV/0!</v>
      </c>
    </row>
    <row r="458" spans="1:130">
      <c r="A458" s="18">
        <v>8</v>
      </c>
      <c r="B458" s="15">
        <f t="shared" si="509"/>
        <v>0.61538461538461509</v>
      </c>
      <c r="C458" s="18">
        <v>2008</v>
      </c>
      <c r="D458" s="25">
        <f t="shared" si="513"/>
        <v>0</v>
      </c>
      <c r="E458" s="25">
        <f t="shared" si="514"/>
        <v>0</v>
      </c>
      <c r="F458" s="25">
        <f t="shared" si="515"/>
        <v>0</v>
      </c>
      <c r="G458" s="25">
        <f t="shared" si="516"/>
        <v>0</v>
      </c>
      <c r="H458" s="25">
        <f t="shared" si="517"/>
        <v>0</v>
      </c>
      <c r="I458" s="25">
        <f t="shared" si="518"/>
        <v>0</v>
      </c>
      <c r="J458" s="25">
        <f t="shared" ref="J458:J476" si="519">VLOOKUP($C$72,$D$3:$K$63,$A$74,0)*(B452-B451)</f>
        <v>0</v>
      </c>
      <c r="K458" s="25">
        <f>VLOOKUP($C$73,$D$3:$K$63,$A$74,0)*(B451-B450)</f>
        <v>0</v>
      </c>
      <c r="L458" s="25">
        <f>VLOOKUP($C$74,$D$3:$K$63,$A$74,0)*B450</f>
        <v>0</v>
      </c>
      <c r="M458" s="25"/>
      <c r="N458" s="25"/>
      <c r="O458" s="25"/>
      <c r="P458" s="25"/>
      <c r="Q458" s="25"/>
      <c r="R458" s="25"/>
      <c r="S458" s="25"/>
      <c r="T458" s="25"/>
      <c r="U458" s="25"/>
      <c r="V458" s="25"/>
      <c r="W458" s="25"/>
      <c r="X458" s="25"/>
      <c r="Y458" s="25"/>
      <c r="Z458" s="25"/>
      <c r="AA458" s="25"/>
      <c r="AB458" s="25"/>
      <c r="AC458" s="25"/>
      <c r="AD458" s="25"/>
      <c r="AE458" s="25"/>
      <c r="AF458" s="25"/>
      <c r="AG458" s="25"/>
      <c r="AH458" s="25"/>
      <c r="AI458" s="25"/>
      <c r="AJ458" s="25"/>
      <c r="AK458" s="25"/>
      <c r="AL458" s="25"/>
      <c r="AM458" s="25"/>
      <c r="AN458" s="25"/>
      <c r="AO458" s="25"/>
      <c r="AP458" s="25"/>
      <c r="AQ458" s="25"/>
      <c r="AR458" s="25"/>
      <c r="AS458" s="25"/>
      <c r="AT458" s="25"/>
      <c r="AU458" s="25"/>
      <c r="AV458" s="25"/>
      <c r="AW458" s="25"/>
      <c r="AX458" s="25"/>
      <c r="AY458" s="25"/>
      <c r="AZ458" s="25"/>
      <c r="BA458" s="25"/>
      <c r="BB458" s="25"/>
      <c r="BC458" s="25"/>
      <c r="BD458" s="25"/>
      <c r="BE458" s="25"/>
      <c r="BF458" s="25"/>
      <c r="BG458" s="25"/>
      <c r="BH458" s="25"/>
      <c r="BI458" s="25"/>
      <c r="BJ458" s="25"/>
      <c r="BK458" s="25"/>
      <c r="BL458" s="25"/>
      <c r="BM458" s="21">
        <f t="shared" si="510"/>
        <v>0</v>
      </c>
      <c r="BP458" s="18">
        <v>2008</v>
      </c>
      <c r="BQ458" s="14" t="e">
        <f t="shared" si="511"/>
        <v>#DIV/0!</v>
      </c>
      <c r="BR458" s="14" t="e">
        <f t="shared" si="504"/>
        <v>#DIV/0!</v>
      </c>
      <c r="BS458" s="14" t="e">
        <f t="shared" si="504"/>
        <v>#DIV/0!</v>
      </c>
      <c r="BT458" s="14" t="e">
        <f t="shared" si="504"/>
        <v>#DIV/0!</v>
      </c>
      <c r="BU458" s="14" t="e">
        <f t="shared" si="504"/>
        <v>#DIV/0!</v>
      </c>
      <c r="BV458" s="14" t="e">
        <f t="shared" si="504"/>
        <v>#DIV/0!</v>
      </c>
      <c r="BW458" s="14" t="e">
        <f t="shared" si="504"/>
        <v>#DIV/0!</v>
      </c>
      <c r="BX458" s="14" t="e">
        <f t="shared" si="504"/>
        <v>#DIV/0!</v>
      </c>
      <c r="BY458" s="14" t="e">
        <f t="shared" si="504"/>
        <v>#DIV/0!</v>
      </c>
      <c r="BZ458" s="14" t="e">
        <f t="shared" si="504"/>
        <v>#DIV/0!</v>
      </c>
      <c r="CA458" s="14" t="e">
        <f t="shared" si="504"/>
        <v>#DIV/0!</v>
      </c>
      <c r="CB458" s="14" t="e">
        <f t="shared" si="504"/>
        <v>#DIV/0!</v>
      </c>
      <c r="CC458" s="14" t="e">
        <f t="shared" si="504"/>
        <v>#DIV/0!</v>
      </c>
      <c r="CD458" s="14" t="e">
        <f t="shared" si="504"/>
        <v>#DIV/0!</v>
      </c>
      <c r="CE458" s="14" t="e">
        <f t="shared" si="504"/>
        <v>#DIV/0!</v>
      </c>
      <c r="CF458" s="14" t="e">
        <f t="shared" si="504"/>
        <v>#DIV/0!</v>
      </c>
      <c r="CG458" s="14" t="e">
        <f t="shared" si="504"/>
        <v>#DIV/0!</v>
      </c>
      <c r="CH458" s="14" t="e">
        <f t="shared" si="505"/>
        <v>#DIV/0!</v>
      </c>
      <c r="CI458" s="14" t="e">
        <f t="shared" si="505"/>
        <v>#DIV/0!</v>
      </c>
      <c r="CJ458" s="14" t="e">
        <f t="shared" si="505"/>
        <v>#DIV/0!</v>
      </c>
      <c r="CK458" s="14" t="e">
        <f t="shared" si="505"/>
        <v>#DIV/0!</v>
      </c>
      <c r="CL458" s="14" t="e">
        <f t="shared" si="505"/>
        <v>#DIV/0!</v>
      </c>
      <c r="CM458" s="14" t="e">
        <f t="shared" si="505"/>
        <v>#DIV/0!</v>
      </c>
      <c r="CN458" s="14" t="e">
        <f t="shared" si="506"/>
        <v>#DIV/0!</v>
      </c>
      <c r="CO458" s="14" t="e">
        <f t="shared" si="506"/>
        <v>#DIV/0!</v>
      </c>
      <c r="CP458" s="14" t="e">
        <f t="shared" si="506"/>
        <v>#DIV/0!</v>
      </c>
      <c r="CQ458" s="14" t="e">
        <f t="shared" si="506"/>
        <v>#DIV/0!</v>
      </c>
      <c r="CR458" s="14" t="e">
        <f t="shared" si="506"/>
        <v>#DIV/0!</v>
      </c>
      <c r="CS458" s="14" t="e">
        <f t="shared" si="506"/>
        <v>#DIV/0!</v>
      </c>
      <c r="CT458" s="14" t="e">
        <f t="shared" si="506"/>
        <v>#DIV/0!</v>
      </c>
      <c r="CU458" s="14" t="e">
        <f t="shared" si="506"/>
        <v>#DIV/0!</v>
      </c>
      <c r="CV458" s="14" t="e">
        <f t="shared" si="506"/>
        <v>#DIV/0!</v>
      </c>
      <c r="CW458" s="14" t="e">
        <f t="shared" si="506"/>
        <v>#DIV/0!</v>
      </c>
      <c r="CX458" s="14" t="e">
        <f t="shared" si="506"/>
        <v>#DIV/0!</v>
      </c>
      <c r="CY458" s="14" t="e">
        <f t="shared" si="506"/>
        <v>#DIV/0!</v>
      </c>
      <c r="CZ458" s="14" t="e">
        <f t="shared" si="506"/>
        <v>#DIV/0!</v>
      </c>
      <c r="DA458" s="14" t="e">
        <f t="shared" si="506"/>
        <v>#DIV/0!</v>
      </c>
      <c r="DB458" s="14" t="e">
        <f t="shared" si="506"/>
        <v>#DIV/0!</v>
      </c>
      <c r="DC458" s="14" t="e">
        <f t="shared" si="506"/>
        <v>#DIV/0!</v>
      </c>
      <c r="DD458" s="14" t="e">
        <f t="shared" si="507"/>
        <v>#DIV/0!</v>
      </c>
      <c r="DE458" s="14" t="e">
        <f t="shared" si="507"/>
        <v>#DIV/0!</v>
      </c>
      <c r="DF458" s="14" t="e">
        <f t="shared" si="507"/>
        <v>#DIV/0!</v>
      </c>
      <c r="DG458" s="14" t="e">
        <f t="shared" si="507"/>
        <v>#DIV/0!</v>
      </c>
      <c r="DH458" s="14" t="e">
        <f t="shared" si="507"/>
        <v>#DIV/0!</v>
      </c>
      <c r="DI458" s="14" t="e">
        <f t="shared" si="507"/>
        <v>#DIV/0!</v>
      </c>
      <c r="DJ458" s="14" t="e">
        <f t="shared" si="507"/>
        <v>#DIV/0!</v>
      </c>
      <c r="DK458" s="14" t="e">
        <f t="shared" si="507"/>
        <v>#DIV/0!</v>
      </c>
      <c r="DL458" s="14" t="e">
        <f t="shared" si="507"/>
        <v>#DIV/0!</v>
      </c>
      <c r="DM458" s="14" t="e">
        <f t="shared" si="507"/>
        <v>#DIV/0!</v>
      </c>
      <c r="DN458" s="14" t="e">
        <f t="shared" si="507"/>
        <v>#DIV/0!</v>
      </c>
      <c r="DO458" s="14" t="e">
        <f t="shared" si="507"/>
        <v>#DIV/0!</v>
      </c>
      <c r="DP458" s="14" t="e">
        <f t="shared" si="507"/>
        <v>#DIV/0!</v>
      </c>
      <c r="DQ458" s="14" t="e">
        <f t="shared" si="507"/>
        <v>#DIV/0!</v>
      </c>
      <c r="DR458" s="14" t="e">
        <f t="shared" si="507"/>
        <v>#DIV/0!</v>
      </c>
      <c r="DS458" s="14" t="e">
        <f t="shared" si="507"/>
        <v>#DIV/0!</v>
      </c>
      <c r="DT458" s="14" t="e">
        <f t="shared" si="508"/>
        <v>#DIV/0!</v>
      </c>
      <c r="DU458" s="14" t="e">
        <f t="shared" si="508"/>
        <v>#DIV/0!</v>
      </c>
      <c r="DV458" s="14" t="e">
        <f t="shared" si="508"/>
        <v>#DIV/0!</v>
      </c>
      <c r="DW458" s="14" t="e">
        <f t="shared" si="508"/>
        <v>#DIV/0!</v>
      </c>
      <c r="DX458" s="14" t="e">
        <f t="shared" si="508"/>
        <v>#DIV/0!</v>
      </c>
      <c r="DY458" s="14" t="e">
        <f t="shared" si="508"/>
        <v>#DIV/0!</v>
      </c>
      <c r="DZ458" s="14" t="e">
        <f t="shared" si="512"/>
        <v>#DIV/0!</v>
      </c>
    </row>
    <row r="459" spans="1:130">
      <c r="A459" s="18">
        <v>9</v>
      </c>
      <c r="B459" s="15">
        <f t="shared" si="509"/>
        <v>0.69230769230769207</v>
      </c>
      <c r="C459" s="18">
        <v>2009</v>
      </c>
      <c r="D459" s="25">
        <f t="shared" si="513"/>
        <v>0</v>
      </c>
      <c r="E459" s="25">
        <f t="shared" si="514"/>
        <v>0</v>
      </c>
      <c r="F459" s="25">
        <f t="shared" si="515"/>
        <v>0</v>
      </c>
      <c r="G459" s="25">
        <f t="shared" si="516"/>
        <v>0</v>
      </c>
      <c r="H459" s="25">
        <f t="shared" si="517"/>
        <v>0</v>
      </c>
      <c r="I459" s="25">
        <f t="shared" si="518"/>
        <v>0</v>
      </c>
      <c r="J459" s="25">
        <f t="shared" si="519"/>
        <v>0</v>
      </c>
      <c r="K459" s="25">
        <f t="shared" ref="K459:K477" si="520">VLOOKUP($C$73,$D$3:$K$63,$A$74,0)*(B452-B451)</f>
        <v>0</v>
      </c>
      <c r="L459" s="25">
        <f>VLOOKUP($C$74,$D$3:$K$63,$A$74,0)*(B451-B450)</f>
        <v>0</v>
      </c>
      <c r="M459" s="25">
        <f>VLOOKUP($C$75,$D$3:$K$63,$A$74,0)*B450</f>
        <v>0</v>
      </c>
      <c r="N459" s="25"/>
      <c r="O459" s="25"/>
      <c r="P459" s="25"/>
      <c r="Q459" s="25"/>
      <c r="R459" s="25"/>
      <c r="S459" s="25"/>
      <c r="T459" s="25"/>
      <c r="U459" s="25"/>
      <c r="V459" s="25"/>
      <c r="W459" s="25"/>
      <c r="X459" s="25"/>
      <c r="Y459" s="25"/>
      <c r="Z459" s="25"/>
      <c r="AA459" s="25"/>
      <c r="AB459" s="25"/>
      <c r="AC459" s="25"/>
      <c r="AD459" s="25"/>
      <c r="AE459" s="25"/>
      <c r="AF459" s="25"/>
      <c r="AG459" s="25"/>
      <c r="AH459" s="25"/>
      <c r="AI459" s="25"/>
      <c r="AJ459" s="25"/>
      <c r="AK459" s="25"/>
      <c r="AL459" s="25"/>
      <c r="AM459" s="25"/>
      <c r="AN459" s="25"/>
      <c r="AO459" s="25"/>
      <c r="AP459" s="25"/>
      <c r="AQ459" s="25"/>
      <c r="AR459" s="25"/>
      <c r="AS459" s="25"/>
      <c r="AT459" s="25"/>
      <c r="AU459" s="25"/>
      <c r="AV459" s="25"/>
      <c r="AW459" s="25"/>
      <c r="AX459" s="25"/>
      <c r="AY459" s="25"/>
      <c r="AZ459" s="25"/>
      <c r="BA459" s="25"/>
      <c r="BB459" s="25"/>
      <c r="BC459" s="25"/>
      <c r="BD459" s="25"/>
      <c r="BE459" s="25"/>
      <c r="BF459" s="25"/>
      <c r="BG459" s="25"/>
      <c r="BH459" s="25"/>
      <c r="BI459" s="25"/>
      <c r="BJ459" s="25"/>
      <c r="BK459" s="25"/>
      <c r="BL459" s="25"/>
      <c r="BM459" s="21">
        <f t="shared" si="510"/>
        <v>0</v>
      </c>
      <c r="BP459" s="18">
        <v>2009</v>
      </c>
      <c r="BQ459" s="14" t="e">
        <f t="shared" si="511"/>
        <v>#DIV/0!</v>
      </c>
      <c r="BR459" s="14" t="e">
        <f t="shared" si="504"/>
        <v>#DIV/0!</v>
      </c>
      <c r="BS459" s="14" t="e">
        <f t="shared" si="504"/>
        <v>#DIV/0!</v>
      </c>
      <c r="BT459" s="14" t="e">
        <f t="shared" si="504"/>
        <v>#DIV/0!</v>
      </c>
      <c r="BU459" s="14" t="e">
        <f t="shared" si="504"/>
        <v>#DIV/0!</v>
      </c>
      <c r="BV459" s="14" t="e">
        <f t="shared" si="504"/>
        <v>#DIV/0!</v>
      </c>
      <c r="BW459" s="14" t="e">
        <f t="shared" si="504"/>
        <v>#DIV/0!</v>
      </c>
      <c r="BX459" s="14" t="e">
        <f t="shared" si="504"/>
        <v>#DIV/0!</v>
      </c>
      <c r="BY459" s="14" t="e">
        <f t="shared" si="504"/>
        <v>#DIV/0!</v>
      </c>
      <c r="BZ459" s="14" t="e">
        <f t="shared" si="504"/>
        <v>#DIV/0!</v>
      </c>
      <c r="CA459" s="14" t="e">
        <f t="shared" si="504"/>
        <v>#DIV/0!</v>
      </c>
      <c r="CB459" s="14" t="e">
        <f t="shared" si="504"/>
        <v>#DIV/0!</v>
      </c>
      <c r="CC459" s="14" t="e">
        <f t="shared" si="504"/>
        <v>#DIV/0!</v>
      </c>
      <c r="CD459" s="14" t="e">
        <f t="shared" si="504"/>
        <v>#DIV/0!</v>
      </c>
      <c r="CE459" s="14" t="e">
        <f t="shared" si="504"/>
        <v>#DIV/0!</v>
      </c>
      <c r="CF459" s="14" t="e">
        <f t="shared" si="504"/>
        <v>#DIV/0!</v>
      </c>
      <c r="CG459" s="14" t="e">
        <f t="shared" si="504"/>
        <v>#DIV/0!</v>
      </c>
      <c r="CH459" s="14" t="e">
        <f t="shared" si="505"/>
        <v>#DIV/0!</v>
      </c>
      <c r="CI459" s="14" t="e">
        <f t="shared" si="505"/>
        <v>#DIV/0!</v>
      </c>
      <c r="CJ459" s="14" t="e">
        <f t="shared" si="505"/>
        <v>#DIV/0!</v>
      </c>
      <c r="CK459" s="14" t="e">
        <f t="shared" si="505"/>
        <v>#DIV/0!</v>
      </c>
      <c r="CL459" s="14" t="e">
        <f t="shared" si="505"/>
        <v>#DIV/0!</v>
      </c>
      <c r="CM459" s="14" t="e">
        <f t="shared" si="505"/>
        <v>#DIV/0!</v>
      </c>
      <c r="CN459" s="14" t="e">
        <f t="shared" si="506"/>
        <v>#DIV/0!</v>
      </c>
      <c r="CO459" s="14" t="e">
        <f t="shared" si="506"/>
        <v>#DIV/0!</v>
      </c>
      <c r="CP459" s="14" t="e">
        <f t="shared" si="506"/>
        <v>#DIV/0!</v>
      </c>
      <c r="CQ459" s="14" t="e">
        <f t="shared" si="506"/>
        <v>#DIV/0!</v>
      </c>
      <c r="CR459" s="14" t="e">
        <f t="shared" si="506"/>
        <v>#DIV/0!</v>
      </c>
      <c r="CS459" s="14" t="e">
        <f t="shared" si="506"/>
        <v>#DIV/0!</v>
      </c>
      <c r="CT459" s="14" t="e">
        <f t="shared" si="506"/>
        <v>#DIV/0!</v>
      </c>
      <c r="CU459" s="14" t="e">
        <f t="shared" si="506"/>
        <v>#DIV/0!</v>
      </c>
      <c r="CV459" s="14" t="e">
        <f t="shared" si="506"/>
        <v>#DIV/0!</v>
      </c>
      <c r="CW459" s="14" t="e">
        <f t="shared" si="506"/>
        <v>#DIV/0!</v>
      </c>
      <c r="CX459" s="14" t="e">
        <f t="shared" si="506"/>
        <v>#DIV/0!</v>
      </c>
      <c r="CY459" s="14" t="e">
        <f t="shared" si="506"/>
        <v>#DIV/0!</v>
      </c>
      <c r="CZ459" s="14" t="e">
        <f t="shared" si="506"/>
        <v>#DIV/0!</v>
      </c>
      <c r="DA459" s="14" t="e">
        <f t="shared" si="506"/>
        <v>#DIV/0!</v>
      </c>
      <c r="DB459" s="14" t="e">
        <f t="shared" si="506"/>
        <v>#DIV/0!</v>
      </c>
      <c r="DC459" s="14" t="e">
        <f t="shared" si="506"/>
        <v>#DIV/0!</v>
      </c>
      <c r="DD459" s="14" t="e">
        <f t="shared" si="507"/>
        <v>#DIV/0!</v>
      </c>
      <c r="DE459" s="14" t="e">
        <f t="shared" si="507"/>
        <v>#DIV/0!</v>
      </c>
      <c r="DF459" s="14" t="e">
        <f t="shared" si="507"/>
        <v>#DIV/0!</v>
      </c>
      <c r="DG459" s="14" t="e">
        <f t="shared" si="507"/>
        <v>#DIV/0!</v>
      </c>
      <c r="DH459" s="14" t="e">
        <f t="shared" si="507"/>
        <v>#DIV/0!</v>
      </c>
      <c r="DI459" s="14" t="e">
        <f t="shared" si="507"/>
        <v>#DIV/0!</v>
      </c>
      <c r="DJ459" s="14" t="e">
        <f t="shared" si="507"/>
        <v>#DIV/0!</v>
      </c>
      <c r="DK459" s="14" t="e">
        <f t="shared" si="507"/>
        <v>#DIV/0!</v>
      </c>
      <c r="DL459" s="14" t="e">
        <f t="shared" si="507"/>
        <v>#DIV/0!</v>
      </c>
      <c r="DM459" s="14" t="e">
        <f t="shared" si="507"/>
        <v>#DIV/0!</v>
      </c>
      <c r="DN459" s="14" t="e">
        <f t="shared" si="507"/>
        <v>#DIV/0!</v>
      </c>
      <c r="DO459" s="14" t="e">
        <f t="shared" si="507"/>
        <v>#DIV/0!</v>
      </c>
      <c r="DP459" s="14" t="e">
        <f t="shared" si="507"/>
        <v>#DIV/0!</v>
      </c>
      <c r="DQ459" s="14" t="e">
        <f t="shared" si="507"/>
        <v>#DIV/0!</v>
      </c>
      <c r="DR459" s="14" t="e">
        <f t="shared" si="507"/>
        <v>#DIV/0!</v>
      </c>
      <c r="DS459" s="14" t="e">
        <f t="shared" si="507"/>
        <v>#DIV/0!</v>
      </c>
      <c r="DT459" s="14" t="e">
        <f t="shared" si="508"/>
        <v>#DIV/0!</v>
      </c>
      <c r="DU459" s="14" t="e">
        <f t="shared" si="508"/>
        <v>#DIV/0!</v>
      </c>
      <c r="DV459" s="14" t="e">
        <f t="shared" si="508"/>
        <v>#DIV/0!</v>
      </c>
      <c r="DW459" s="14" t="e">
        <f t="shared" si="508"/>
        <v>#DIV/0!</v>
      </c>
      <c r="DX459" s="14" t="e">
        <f t="shared" si="508"/>
        <v>#DIV/0!</v>
      </c>
      <c r="DY459" s="14" t="e">
        <f t="shared" si="508"/>
        <v>#DIV/0!</v>
      </c>
      <c r="DZ459" s="14" t="e">
        <f t="shared" si="512"/>
        <v>#DIV/0!</v>
      </c>
    </row>
    <row r="460" spans="1:130">
      <c r="A460" s="18">
        <v>10</v>
      </c>
      <c r="B460" s="15">
        <f t="shared" si="509"/>
        <v>0.76923076923076894</v>
      </c>
      <c r="C460" s="18">
        <v>2010</v>
      </c>
      <c r="D460" s="25">
        <f t="shared" si="513"/>
        <v>0</v>
      </c>
      <c r="E460" s="25">
        <f t="shared" si="514"/>
        <v>0</v>
      </c>
      <c r="F460" s="25">
        <f t="shared" si="515"/>
        <v>0</v>
      </c>
      <c r="G460" s="25">
        <f t="shared" si="516"/>
        <v>0</v>
      </c>
      <c r="H460" s="25">
        <f t="shared" si="517"/>
        <v>0</v>
      </c>
      <c r="I460" s="25">
        <f t="shared" si="518"/>
        <v>0</v>
      </c>
      <c r="J460" s="25">
        <f t="shared" si="519"/>
        <v>0</v>
      </c>
      <c r="K460" s="25">
        <f t="shared" si="520"/>
        <v>0</v>
      </c>
      <c r="L460" s="25">
        <f t="shared" ref="L460:L478" si="521">VLOOKUP($C$74,$D$3:$K$63,$A$74,0)*(B452-B451)</f>
        <v>0</v>
      </c>
      <c r="M460" s="25">
        <f>VLOOKUP($C$75,$D$3:$K$63,$A$74,0)*(B451-B450)</f>
        <v>0</v>
      </c>
      <c r="N460" s="25">
        <f>VLOOKUP($C$76,$D$3:$K$63,$A$74,0)*B450</f>
        <v>0</v>
      </c>
      <c r="O460" s="25"/>
      <c r="P460" s="25"/>
      <c r="Q460" s="25"/>
      <c r="R460" s="25"/>
      <c r="S460" s="25"/>
      <c r="T460" s="25"/>
      <c r="U460" s="25"/>
      <c r="V460" s="25"/>
      <c r="W460" s="25"/>
      <c r="X460" s="25"/>
      <c r="Y460" s="25"/>
      <c r="Z460" s="25"/>
      <c r="AA460" s="25"/>
      <c r="AB460" s="25"/>
      <c r="AC460" s="25"/>
      <c r="AD460" s="25"/>
      <c r="AE460" s="25"/>
      <c r="AF460" s="25"/>
      <c r="AG460" s="25"/>
      <c r="AH460" s="25"/>
      <c r="AI460" s="25"/>
      <c r="AJ460" s="25"/>
      <c r="AK460" s="25"/>
      <c r="AL460" s="25"/>
      <c r="AM460" s="25"/>
      <c r="AN460" s="25"/>
      <c r="AO460" s="25"/>
      <c r="AP460" s="25"/>
      <c r="AQ460" s="25"/>
      <c r="AR460" s="25"/>
      <c r="AS460" s="25"/>
      <c r="AT460" s="25"/>
      <c r="AU460" s="25"/>
      <c r="AV460" s="25"/>
      <c r="AW460" s="25"/>
      <c r="AX460" s="25"/>
      <c r="AY460" s="25"/>
      <c r="AZ460" s="25"/>
      <c r="BA460" s="25"/>
      <c r="BB460" s="25"/>
      <c r="BC460" s="25"/>
      <c r="BD460" s="25"/>
      <c r="BE460" s="25"/>
      <c r="BF460" s="25"/>
      <c r="BG460" s="25"/>
      <c r="BH460" s="25"/>
      <c r="BI460" s="25"/>
      <c r="BJ460" s="25"/>
      <c r="BK460" s="25"/>
      <c r="BL460" s="25"/>
      <c r="BM460" s="21">
        <f t="shared" si="510"/>
        <v>0</v>
      </c>
      <c r="BP460" s="18">
        <v>2010</v>
      </c>
      <c r="BQ460" s="14" t="e">
        <f t="shared" si="511"/>
        <v>#DIV/0!</v>
      </c>
      <c r="BR460" s="14" t="e">
        <f t="shared" si="504"/>
        <v>#DIV/0!</v>
      </c>
      <c r="BS460" s="14" t="e">
        <f t="shared" si="504"/>
        <v>#DIV/0!</v>
      </c>
      <c r="BT460" s="14" t="e">
        <f t="shared" si="504"/>
        <v>#DIV/0!</v>
      </c>
      <c r="BU460" s="14" t="e">
        <f t="shared" si="504"/>
        <v>#DIV/0!</v>
      </c>
      <c r="BV460" s="14" t="e">
        <f t="shared" si="504"/>
        <v>#DIV/0!</v>
      </c>
      <c r="BW460" s="14" t="e">
        <f t="shared" si="504"/>
        <v>#DIV/0!</v>
      </c>
      <c r="BX460" s="14" t="e">
        <f t="shared" si="504"/>
        <v>#DIV/0!</v>
      </c>
      <c r="BY460" s="14" t="e">
        <f t="shared" si="504"/>
        <v>#DIV/0!</v>
      </c>
      <c r="BZ460" s="14" t="e">
        <f t="shared" si="504"/>
        <v>#DIV/0!</v>
      </c>
      <c r="CA460" s="14" t="e">
        <f t="shared" si="504"/>
        <v>#DIV/0!</v>
      </c>
      <c r="CB460" s="14" t="e">
        <f t="shared" si="504"/>
        <v>#DIV/0!</v>
      </c>
      <c r="CC460" s="14" t="e">
        <f t="shared" si="504"/>
        <v>#DIV/0!</v>
      </c>
      <c r="CD460" s="14" t="e">
        <f t="shared" si="504"/>
        <v>#DIV/0!</v>
      </c>
      <c r="CE460" s="14" t="e">
        <f t="shared" si="504"/>
        <v>#DIV/0!</v>
      </c>
      <c r="CF460" s="14" t="e">
        <f t="shared" si="504"/>
        <v>#DIV/0!</v>
      </c>
      <c r="CG460" s="14" t="e">
        <f t="shared" si="504"/>
        <v>#DIV/0!</v>
      </c>
      <c r="CH460" s="14" t="e">
        <f t="shared" si="505"/>
        <v>#DIV/0!</v>
      </c>
      <c r="CI460" s="14" t="e">
        <f t="shared" si="505"/>
        <v>#DIV/0!</v>
      </c>
      <c r="CJ460" s="14" t="e">
        <f t="shared" si="505"/>
        <v>#DIV/0!</v>
      </c>
      <c r="CK460" s="14" t="e">
        <f t="shared" si="505"/>
        <v>#DIV/0!</v>
      </c>
      <c r="CL460" s="14" t="e">
        <f t="shared" si="505"/>
        <v>#DIV/0!</v>
      </c>
      <c r="CM460" s="14" t="e">
        <f t="shared" si="505"/>
        <v>#DIV/0!</v>
      </c>
      <c r="CN460" s="14" t="e">
        <f t="shared" si="506"/>
        <v>#DIV/0!</v>
      </c>
      <c r="CO460" s="14" t="e">
        <f t="shared" si="506"/>
        <v>#DIV/0!</v>
      </c>
      <c r="CP460" s="14" t="e">
        <f t="shared" si="506"/>
        <v>#DIV/0!</v>
      </c>
      <c r="CQ460" s="14" t="e">
        <f t="shared" si="506"/>
        <v>#DIV/0!</v>
      </c>
      <c r="CR460" s="14" t="e">
        <f t="shared" si="506"/>
        <v>#DIV/0!</v>
      </c>
      <c r="CS460" s="14" t="e">
        <f t="shared" si="506"/>
        <v>#DIV/0!</v>
      </c>
      <c r="CT460" s="14" t="e">
        <f t="shared" si="506"/>
        <v>#DIV/0!</v>
      </c>
      <c r="CU460" s="14" t="e">
        <f t="shared" si="506"/>
        <v>#DIV/0!</v>
      </c>
      <c r="CV460" s="14" t="e">
        <f t="shared" si="506"/>
        <v>#DIV/0!</v>
      </c>
      <c r="CW460" s="14" t="e">
        <f t="shared" si="506"/>
        <v>#DIV/0!</v>
      </c>
      <c r="CX460" s="14" t="e">
        <f t="shared" si="506"/>
        <v>#DIV/0!</v>
      </c>
      <c r="CY460" s="14" t="e">
        <f t="shared" si="506"/>
        <v>#DIV/0!</v>
      </c>
      <c r="CZ460" s="14" t="e">
        <f t="shared" si="506"/>
        <v>#DIV/0!</v>
      </c>
      <c r="DA460" s="14" t="e">
        <f t="shared" si="506"/>
        <v>#DIV/0!</v>
      </c>
      <c r="DB460" s="14" t="e">
        <f t="shared" si="506"/>
        <v>#DIV/0!</v>
      </c>
      <c r="DC460" s="14" t="e">
        <f t="shared" si="506"/>
        <v>#DIV/0!</v>
      </c>
      <c r="DD460" s="14" t="e">
        <f t="shared" si="507"/>
        <v>#DIV/0!</v>
      </c>
      <c r="DE460" s="14" t="e">
        <f t="shared" si="507"/>
        <v>#DIV/0!</v>
      </c>
      <c r="DF460" s="14" t="e">
        <f t="shared" si="507"/>
        <v>#DIV/0!</v>
      </c>
      <c r="DG460" s="14" t="e">
        <f t="shared" si="507"/>
        <v>#DIV/0!</v>
      </c>
      <c r="DH460" s="14" t="e">
        <f t="shared" si="507"/>
        <v>#DIV/0!</v>
      </c>
      <c r="DI460" s="14" t="e">
        <f t="shared" si="507"/>
        <v>#DIV/0!</v>
      </c>
      <c r="DJ460" s="14" t="e">
        <f t="shared" si="507"/>
        <v>#DIV/0!</v>
      </c>
      <c r="DK460" s="14" t="e">
        <f t="shared" si="507"/>
        <v>#DIV/0!</v>
      </c>
      <c r="DL460" s="14" t="e">
        <f t="shared" si="507"/>
        <v>#DIV/0!</v>
      </c>
      <c r="DM460" s="14" t="e">
        <f t="shared" si="507"/>
        <v>#DIV/0!</v>
      </c>
      <c r="DN460" s="14" t="e">
        <f t="shared" si="507"/>
        <v>#DIV/0!</v>
      </c>
      <c r="DO460" s="14" t="e">
        <f t="shared" si="507"/>
        <v>#DIV/0!</v>
      </c>
      <c r="DP460" s="14" t="e">
        <f t="shared" si="507"/>
        <v>#DIV/0!</v>
      </c>
      <c r="DQ460" s="14" t="e">
        <f t="shared" si="507"/>
        <v>#DIV/0!</v>
      </c>
      <c r="DR460" s="14" t="e">
        <f t="shared" si="507"/>
        <v>#DIV/0!</v>
      </c>
      <c r="DS460" s="14" t="e">
        <f t="shared" si="507"/>
        <v>#DIV/0!</v>
      </c>
      <c r="DT460" s="14" t="e">
        <f t="shared" si="508"/>
        <v>#DIV/0!</v>
      </c>
      <c r="DU460" s="14" t="e">
        <f t="shared" si="508"/>
        <v>#DIV/0!</v>
      </c>
      <c r="DV460" s="14" t="e">
        <f t="shared" si="508"/>
        <v>#DIV/0!</v>
      </c>
      <c r="DW460" s="14" t="e">
        <f t="shared" si="508"/>
        <v>#DIV/0!</v>
      </c>
      <c r="DX460" s="14" t="e">
        <f t="shared" si="508"/>
        <v>#DIV/0!</v>
      </c>
      <c r="DY460" s="14" t="e">
        <f t="shared" si="508"/>
        <v>#DIV/0!</v>
      </c>
      <c r="DZ460" s="14" t="e">
        <f t="shared" si="512"/>
        <v>#DIV/0!</v>
      </c>
    </row>
    <row r="461" spans="1:130">
      <c r="A461" s="18">
        <v>11</v>
      </c>
      <c r="B461" s="15">
        <f t="shared" si="509"/>
        <v>0.84615384615384581</v>
      </c>
      <c r="C461" s="18">
        <v>2011</v>
      </c>
      <c r="D461" s="25">
        <f t="shared" si="513"/>
        <v>0</v>
      </c>
      <c r="E461" s="25">
        <f t="shared" si="514"/>
        <v>0</v>
      </c>
      <c r="F461" s="25">
        <f t="shared" si="515"/>
        <v>0</v>
      </c>
      <c r="G461" s="25">
        <f t="shared" si="516"/>
        <v>0</v>
      </c>
      <c r="H461" s="25">
        <f t="shared" si="517"/>
        <v>0</v>
      </c>
      <c r="I461" s="25">
        <f t="shared" si="518"/>
        <v>0</v>
      </c>
      <c r="J461" s="25">
        <f t="shared" si="519"/>
        <v>0</v>
      </c>
      <c r="K461" s="25">
        <f t="shared" si="520"/>
        <v>0</v>
      </c>
      <c r="L461" s="25">
        <f t="shared" si="521"/>
        <v>0</v>
      </c>
      <c r="M461" s="25">
        <f t="shared" ref="M461:M479" si="522">VLOOKUP($C$75,$D$3:$K$63,$A$74,0)*(B452-B451)</f>
        <v>0</v>
      </c>
      <c r="N461" s="25">
        <f>VLOOKUP($C$76,$D$3:$K$63,$A$74,0)*(B451-B450)</f>
        <v>0</v>
      </c>
      <c r="O461" s="25">
        <f>VLOOKUP($C$77,$D$3:$K$63,$A$74,0)*B450</f>
        <v>0</v>
      </c>
      <c r="P461" s="25"/>
      <c r="Q461" s="25"/>
      <c r="R461" s="25"/>
      <c r="S461" s="25"/>
      <c r="T461" s="25"/>
      <c r="U461" s="25"/>
      <c r="V461" s="25"/>
      <c r="W461" s="25"/>
      <c r="X461" s="25"/>
      <c r="Y461" s="25"/>
      <c r="Z461" s="25"/>
      <c r="AA461" s="25"/>
      <c r="AB461" s="25"/>
      <c r="AC461" s="25"/>
      <c r="AD461" s="25"/>
      <c r="AE461" s="25"/>
      <c r="AF461" s="25"/>
      <c r="AG461" s="25"/>
      <c r="AH461" s="25"/>
      <c r="AI461" s="25"/>
      <c r="AJ461" s="25"/>
      <c r="AK461" s="25"/>
      <c r="AL461" s="25"/>
      <c r="AM461" s="25"/>
      <c r="AN461" s="25"/>
      <c r="AO461" s="25"/>
      <c r="AP461" s="25"/>
      <c r="AQ461" s="25"/>
      <c r="AR461" s="25"/>
      <c r="AS461" s="25"/>
      <c r="AT461" s="25"/>
      <c r="AU461" s="25"/>
      <c r="AV461" s="25"/>
      <c r="AW461" s="25"/>
      <c r="AX461" s="25"/>
      <c r="AY461" s="25"/>
      <c r="AZ461" s="25"/>
      <c r="BA461" s="25"/>
      <c r="BB461" s="25"/>
      <c r="BC461" s="25"/>
      <c r="BD461" s="25"/>
      <c r="BE461" s="25"/>
      <c r="BF461" s="25"/>
      <c r="BG461" s="25"/>
      <c r="BH461" s="25"/>
      <c r="BI461" s="25"/>
      <c r="BJ461" s="25"/>
      <c r="BK461" s="25"/>
      <c r="BL461" s="25"/>
      <c r="BM461" s="21">
        <f t="shared" si="510"/>
        <v>0</v>
      </c>
      <c r="BP461" s="18">
        <v>2011</v>
      </c>
      <c r="BQ461" s="14" t="e">
        <f t="shared" si="511"/>
        <v>#DIV/0!</v>
      </c>
      <c r="BR461" s="14" t="e">
        <f t="shared" si="504"/>
        <v>#DIV/0!</v>
      </c>
      <c r="BS461" s="14" t="e">
        <f t="shared" si="504"/>
        <v>#DIV/0!</v>
      </c>
      <c r="BT461" s="14" t="e">
        <f t="shared" si="504"/>
        <v>#DIV/0!</v>
      </c>
      <c r="BU461" s="14" t="e">
        <f t="shared" si="504"/>
        <v>#DIV/0!</v>
      </c>
      <c r="BV461" s="14" t="e">
        <f t="shared" si="504"/>
        <v>#DIV/0!</v>
      </c>
      <c r="BW461" s="14" t="e">
        <f t="shared" si="504"/>
        <v>#DIV/0!</v>
      </c>
      <c r="BX461" s="14" t="e">
        <f t="shared" si="504"/>
        <v>#DIV/0!</v>
      </c>
      <c r="BY461" s="14" t="e">
        <f t="shared" si="504"/>
        <v>#DIV/0!</v>
      </c>
      <c r="BZ461" s="14" t="e">
        <f t="shared" si="504"/>
        <v>#DIV/0!</v>
      </c>
      <c r="CA461" s="14" t="e">
        <f t="shared" si="504"/>
        <v>#DIV/0!</v>
      </c>
      <c r="CB461" s="14" t="e">
        <f t="shared" si="504"/>
        <v>#DIV/0!</v>
      </c>
      <c r="CC461" s="14" t="e">
        <f t="shared" si="504"/>
        <v>#DIV/0!</v>
      </c>
      <c r="CD461" s="14" t="e">
        <f t="shared" si="504"/>
        <v>#DIV/0!</v>
      </c>
      <c r="CE461" s="14" t="e">
        <f t="shared" si="504"/>
        <v>#DIV/0!</v>
      </c>
      <c r="CF461" s="14" t="e">
        <f t="shared" si="504"/>
        <v>#DIV/0!</v>
      </c>
      <c r="CG461" s="14" t="e">
        <f t="shared" si="504"/>
        <v>#DIV/0!</v>
      </c>
      <c r="CH461" s="14" t="e">
        <f t="shared" si="505"/>
        <v>#DIV/0!</v>
      </c>
      <c r="CI461" s="14" t="e">
        <f t="shared" si="505"/>
        <v>#DIV/0!</v>
      </c>
      <c r="CJ461" s="14" t="e">
        <f t="shared" si="505"/>
        <v>#DIV/0!</v>
      </c>
      <c r="CK461" s="14" t="e">
        <f t="shared" si="505"/>
        <v>#DIV/0!</v>
      </c>
      <c r="CL461" s="14" t="e">
        <f t="shared" si="505"/>
        <v>#DIV/0!</v>
      </c>
      <c r="CM461" s="14" t="e">
        <f t="shared" si="505"/>
        <v>#DIV/0!</v>
      </c>
      <c r="CN461" s="14" t="e">
        <f t="shared" si="506"/>
        <v>#DIV/0!</v>
      </c>
      <c r="CO461" s="14" t="e">
        <f t="shared" si="506"/>
        <v>#DIV/0!</v>
      </c>
      <c r="CP461" s="14" t="e">
        <f t="shared" si="506"/>
        <v>#DIV/0!</v>
      </c>
      <c r="CQ461" s="14" t="e">
        <f t="shared" si="506"/>
        <v>#DIV/0!</v>
      </c>
      <c r="CR461" s="14" t="e">
        <f t="shared" si="506"/>
        <v>#DIV/0!</v>
      </c>
      <c r="CS461" s="14" t="e">
        <f t="shared" si="506"/>
        <v>#DIV/0!</v>
      </c>
      <c r="CT461" s="14" t="e">
        <f t="shared" si="506"/>
        <v>#DIV/0!</v>
      </c>
      <c r="CU461" s="14" t="e">
        <f t="shared" si="506"/>
        <v>#DIV/0!</v>
      </c>
      <c r="CV461" s="14" t="e">
        <f t="shared" si="506"/>
        <v>#DIV/0!</v>
      </c>
      <c r="CW461" s="14" t="e">
        <f t="shared" si="506"/>
        <v>#DIV/0!</v>
      </c>
      <c r="CX461" s="14" t="e">
        <f t="shared" si="506"/>
        <v>#DIV/0!</v>
      </c>
      <c r="CY461" s="14" t="e">
        <f t="shared" si="506"/>
        <v>#DIV/0!</v>
      </c>
      <c r="CZ461" s="14" t="e">
        <f t="shared" si="506"/>
        <v>#DIV/0!</v>
      </c>
      <c r="DA461" s="14" t="e">
        <f t="shared" si="506"/>
        <v>#DIV/0!</v>
      </c>
      <c r="DB461" s="14" t="e">
        <f t="shared" si="506"/>
        <v>#DIV/0!</v>
      </c>
      <c r="DC461" s="14" t="e">
        <f t="shared" si="506"/>
        <v>#DIV/0!</v>
      </c>
      <c r="DD461" s="14" t="e">
        <f t="shared" si="507"/>
        <v>#DIV/0!</v>
      </c>
      <c r="DE461" s="14" t="e">
        <f t="shared" si="507"/>
        <v>#DIV/0!</v>
      </c>
      <c r="DF461" s="14" t="e">
        <f t="shared" si="507"/>
        <v>#DIV/0!</v>
      </c>
      <c r="DG461" s="14" t="e">
        <f t="shared" si="507"/>
        <v>#DIV/0!</v>
      </c>
      <c r="DH461" s="14" t="e">
        <f t="shared" si="507"/>
        <v>#DIV/0!</v>
      </c>
      <c r="DI461" s="14" t="e">
        <f t="shared" si="507"/>
        <v>#DIV/0!</v>
      </c>
      <c r="DJ461" s="14" t="e">
        <f t="shared" si="507"/>
        <v>#DIV/0!</v>
      </c>
      <c r="DK461" s="14" t="e">
        <f t="shared" si="507"/>
        <v>#DIV/0!</v>
      </c>
      <c r="DL461" s="14" t="e">
        <f t="shared" si="507"/>
        <v>#DIV/0!</v>
      </c>
      <c r="DM461" s="14" t="e">
        <f t="shared" si="507"/>
        <v>#DIV/0!</v>
      </c>
      <c r="DN461" s="14" t="e">
        <f t="shared" si="507"/>
        <v>#DIV/0!</v>
      </c>
      <c r="DO461" s="14" t="e">
        <f t="shared" si="507"/>
        <v>#DIV/0!</v>
      </c>
      <c r="DP461" s="14" t="e">
        <f t="shared" si="507"/>
        <v>#DIV/0!</v>
      </c>
      <c r="DQ461" s="14" t="e">
        <f t="shared" si="507"/>
        <v>#DIV/0!</v>
      </c>
      <c r="DR461" s="14" t="e">
        <f t="shared" si="507"/>
        <v>#DIV/0!</v>
      </c>
      <c r="DS461" s="14" t="e">
        <f t="shared" si="507"/>
        <v>#DIV/0!</v>
      </c>
      <c r="DT461" s="14" t="e">
        <f t="shared" si="508"/>
        <v>#DIV/0!</v>
      </c>
      <c r="DU461" s="14" t="e">
        <f t="shared" si="508"/>
        <v>#DIV/0!</v>
      </c>
      <c r="DV461" s="14" t="e">
        <f t="shared" si="508"/>
        <v>#DIV/0!</v>
      </c>
      <c r="DW461" s="14" t="e">
        <f t="shared" si="508"/>
        <v>#DIV/0!</v>
      </c>
      <c r="DX461" s="14" t="e">
        <f t="shared" si="508"/>
        <v>#DIV/0!</v>
      </c>
      <c r="DY461" s="14" t="e">
        <f t="shared" si="508"/>
        <v>#DIV/0!</v>
      </c>
      <c r="DZ461" s="14" t="e">
        <f t="shared" si="512"/>
        <v>#DIV/0!</v>
      </c>
    </row>
    <row r="462" spans="1:130">
      <c r="A462" s="18">
        <v>12</v>
      </c>
      <c r="B462" s="15">
        <f t="shared" si="509"/>
        <v>0.9230769230769228</v>
      </c>
      <c r="C462" s="18">
        <v>2012</v>
      </c>
      <c r="D462" s="25">
        <f t="shared" si="513"/>
        <v>0</v>
      </c>
      <c r="E462" s="25">
        <f t="shared" si="514"/>
        <v>0</v>
      </c>
      <c r="F462" s="25">
        <f t="shared" si="515"/>
        <v>0</v>
      </c>
      <c r="G462" s="25">
        <f t="shared" si="516"/>
        <v>0</v>
      </c>
      <c r="H462" s="25">
        <f t="shared" si="517"/>
        <v>0</v>
      </c>
      <c r="I462" s="25">
        <f t="shared" si="518"/>
        <v>0</v>
      </c>
      <c r="J462" s="25">
        <f t="shared" si="519"/>
        <v>0</v>
      </c>
      <c r="K462" s="25">
        <f t="shared" si="520"/>
        <v>0</v>
      </c>
      <c r="L462" s="25">
        <f t="shared" si="521"/>
        <v>0</v>
      </c>
      <c r="M462" s="25">
        <f t="shared" si="522"/>
        <v>0</v>
      </c>
      <c r="N462" s="25">
        <f t="shared" ref="N462:N480" si="523">VLOOKUP($C$76,$D$3:$K$63,$A$74,0)*(B452-B451)</f>
        <v>0</v>
      </c>
      <c r="O462" s="25">
        <f>VLOOKUP($C$77,$D$3:$K$63,$A$74,0)*(B451-B450)</f>
        <v>0</v>
      </c>
      <c r="P462" s="25">
        <f>VLOOKUP($C$78,$D$3:$K$63,$A$74,0)*B450</f>
        <v>0</v>
      </c>
      <c r="Q462" s="25"/>
      <c r="R462" s="25"/>
      <c r="S462" s="25"/>
      <c r="T462" s="25"/>
      <c r="U462" s="25"/>
      <c r="V462" s="25"/>
      <c r="W462" s="25"/>
      <c r="X462" s="25"/>
      <c r="Y462" s="25"/>
      <c r="Z462" s="25"/>
      <c r="AA462" s="25"/>
      <c r="AB462" s="25"/>
      <c r="AC462" s="25"/>
      <c r="AD462" s="25"/>
      <c r="AE462" s="25"/>
      <c r="AF462" s="25"/>
      <c r="AG462" s="25"/>
      <c r="AH462" s="25"/>
      <c r="AI462" s="25"/>
      <c r="AJ462" s="25"/>
      <c r="AK462" s="25"/>
      <c r="AL462" s="25"/>
      <c r="AM462" s="25"/>
      <c r="AN462" s="25"/>
      <c r="AO462" s="25"/>
      <c r="AP462" s="25"/>
      <c r="AQ462" s="25"/>
      <c r="AR462" s="25"/>
      <c r="AS462" s="25"/>
      <c r="AT462" s="25"/>
      <c r="AU462" s="25"/>
      <c r="AV462" s="25"/>
      <c r="AW462" s="25"/>
      <c r="AX462" s="25"/>
      <c r="AY462" s="25"/>
      <c r="AZ462" s="25"/>
      <c r="BA462" s="25"/>
      <c r="BB462" s="25"/>
      <c r="BC462" s="25"/>
      <c r="BD462" s="25"/>
      <c r="BE462" s="25"/>
      <c r="BF462" s="25"/>
      <c r="BG462" s="25"/>
      <c r="BH462" s="25"/>
      <c r="BI462" s="25"/>
      <c r="BJ462" s="25"/>
      <c r="BK462" s="25"/>
      <c r="BL462" s="25"/>
      <c r="BM462" s="21">
        <f t="shared" si="510"/>
        <v>0</v>
      </c>
      <c r="BP462" s="18">
        <v>2012</v>
      </c>
      <c r="BQ462" s="14" t="e">
        <f t="shared" si="511"/>
        <v>#DIV/0!</v>
      </c>
      <c r="BR462" s="14" t="e">
        <f t="shared" si="504"/>
        <v>#DIV/0!</v>
      </c>
      <c r="BS462" s="14" t="e">
        <f t="shared" si="504"/>
        <v>#DIV/0!</v>
      </c>
      <c r="BT462" s="14" t="e">
        <f t="shared" si="504"/>
        <v>#DIV/0!</v>
      </c>
      <c r="BU462" s="14" t="e">
        <f t="shared" si="504"/>
        <v>#DIV/0!</v>
      </c>
      <c r="BV462" s="14" t="e">
        <f t="shared" si="504"/>
        <v>#DIV/0!</v>
      </c>
      <c r="BW462" s="14" t="e">
        <f t="shared" si="504"/>
        <v>#DIV/0!</v>
      </c>
      <c r="BX462" s="14" t="e">
        <f t="shared" si="504"/>
        <v>#DIV/0!</v>
      </c>
      <c r="BY462" s="14" t="e">
        <f t="shared" si="504"/>
        <v>#DIV/0!</v>
      </c>
      <c r="BZ462" s="14" t="e">
        <f t="shared" si="504"/>
        <v>#DIV/0!</v>
      </c>
      <c r="CA462" s="14" t="e">
        <f t="shared" si="504"/>
        <v>#DIV/0!</v>
      </c>
      <c r="CB462" s="14" t="e">
        <f t="shared" si="504"/>
        <v>#DIV/0!</v>
      </c>
      <c r="CC462" s="14" t="e">
        <f t="shared" si="504"/>
        <v>#DIV/0!</v>
      </c>
      <c r="CD462" s="14" t="e">
        <f t="shared" si="504"/>
        <v>#DIV/0!</v>
      </c>
      <c r="CE462" s="14" t="e">
        <f t="shared" si="504"/>
        <v>#DIV/0!</v>
      </c>
      <c r="CF462" s="14" t="e">
        <f t="shared" si="504"/>
        <v>#DIV/0!</v>
      </c>
      <c r="CG462" s="14" t="e">
        <f t="shared" si="504"/>
        <v>#DIV/0!</v>
      </c>
      <c r="CH462" s="14" t="e">
        <f t="shared" si="505"/>
        <v>#DIV/0!</v>
      </c>
      <c r="CI462" s="14" t="e">
        <f t="shared" si="505"/>
        <v>#DIV/0!</v>
      </c>
      <c r="CJ462" s="14" t="e">
        <f t="shared" si="505"/>
        <v>#DIV/0!</v>
      </c>
      <c r="CK462" s="14" t="e">
        <f t="shared" si="505"/>
        <v>#DIV/0!</v>
      </c>
      <c r="CL462" s="14" t="e">
        <f t="shared" si="505"/>
        <v>#DIV/0!</v>
      </c>
      <c r="CM462" s="14" t="e">
        <f t="shared" si="505"/>
        <v>#DIV/0!</v>
      </c>
      <c r="CN462" s="14" t="e">
        <f t="shared" si="506"/>
        <v>#DIV/0!</v>
      </c>
      <c r="CO462" s="14" t="e">
        <f t="shared" si="506"/>
        <v>#DIV/0!</v>
      </c>
      <c r="CP462" s="14" t="e">
        <f t="shared" si="506"/>
        <v>#DIV/0!</v>
      </c>
      <c r="CQ462" s="14" t="e">
        <f t="shared" si="506"/>
        <v>#DIV/0!</v>
      </c>
      <c r="CR462" s="14" t="e">
        <f t="shared" si="506"/>
        <v>#DIV/0!</v>
      </c>
      <c r="CS462" s="14" t="e">
        <f t="shared" si="506"/>
        <v>#DIV/0!</v>
      </c>
      <c r="CT462" s="14" t="e">
        <f t="shared" si="506"/>
        <v>#DIV/0!</v>
      </c>
      <c r="CU462" s="14" t="e">
        <f t="shared" si="506"/>
        <v>#DIV/0!</v>
      </c>
      <c r="CV462" s="14" t="e">
        <f t="shared" si="506"/>
        <v>#DIV/0!</v>
      </c>
      <c r="CW462" s="14" t="e">
        <f t="shared" si="506"/>
        <v>#DIV/0!</v>
      </c>
      <c r="CX462" s="14" t="e">
        <f t="shared" si="506"/>
        <v>#DIV/0!</v>
      </c>
      <c r="CY462" s="14" t="e">
        <f t="shared" si="506"/>
        <v>#DIV/0!</v>
      </c>
      <c r="CZ462" s="14" t="e">
        <f t="shared" si="506"/>
        <v>#DIV/0!</v>
      </c>
      <c r="DA462" s="14" t="e">
        <f t="shared" si="506"/>
        <v>#DIV/0!</v>
      </c>
      <c r="DB462" s="14" t="e">
        <f t="shared" si="506"/>
        <v>#DIV/0!</v>
      </c>
      <c r="DC462" s="14" t="e">
        <f t="shared" si="506"/>
        <v>#DIV/0!</v>
      </c>
      <c r="DD462" s="14" t="e">
        <f t="shared" si="507"/>
        <v>#DIV/0!</v>
      </c>
      <c r="DE462" s="14" t="e">
        <f t="shared" si="507"/>
        <v>#DIV/0!</v>
      </c>
      <c r="DF462" s="14" t="e">
        <f t="shared" si="507"/>
        <v>#DIV/0!</v>
      </c>
      <c r="DG462" s="14" t="e">
        <f t="shared" si="507"/>
        <v>#DIV/0!</v>
      </c>
      <c r="DH462" s="14" t="e">
        <f t="shared" si="507"/>
        <v>#DIV/0!</v>
      </c>
      <c r="DI462" s="14" t="e">
        <f t="shared" si="507"/>
        <v>#DIV/0!</v>
      </c>
      <c r="DJ462" s="14" t="e">
        <f t="shared" si="507"/>
        <v>#DIV/0!</v>
      </c>
      <c r="DK462" s="14" t="e">
        <f t="shared" si="507"/>
        <v>#DIV/0!</v>
      </c>
      <c r="DL462" s="14" t="e">
        <f t="shared" si="507"/>
        <v>#DIV/0!</v>
      </c>
      <c r="DM462" s="14" t="e">
        <f t="shared" si="507"/>
        <v>#DIV/0!</v>
      </c>
      <c r="DN462" s="14" t="e">
        <f t="shared" si="507"/>
        <v>#DIV/0!</v>
      </c>
      <c r="DO462" s="14" t="e">
        <f t="shared" si="507"/>
        <v>#DIV/0!</v>
      </c>
      <c r="DP462" s="14" t="e">
        <f t="shared" si="507"/>
        <v>#DIV/0!</v>
      </c>
      <c r="DQ462" s="14" t="e">
        <f t="shared" si="507"/>
        <v>#DIV/0!</v>
      </c>
      <c r="DR462" s="14" t="e">
        <f t="shared" si="507"/>
        <v>#DIV/0!</v>
      </c>
      <c r="DS462" s="14" t="e">
        <f t="shared" si="507"/>
        <v>#DIV/0!</v>
      </c>
      <c r="DT462" s="14" t="e">
        <f t="shared" si="508"/>
        <v>#DIV/0!</v>
      </c>
      <c r="DU462" s="14" t="e">
        <f t="shared" si="508"/>
        <v>#DIV/0!</v>
      </c>
      <c r="DV462" s="14" t="e">
        <f t="shared" si="508"/>
        <v>#DIV/0!</v>
      </c>
      <c r="DW462" s="14" t="e">
        <f t="shared" si="508"/>
        <v>#DIV/0!</v>
      </c>
      <c r="DX462" s="14" t="e">
        <f t="shared" si="508"/>
        <v>#DIV/0!</v>
      </c>
      <c r="DY462" s="14" t="e">
        <f t="shared" si="508"/>
        <v>#DIV/0!</v>
      </c>
      <c r="DZ462" s="14" t="e">
        <f t="shared" si="512"/>
        <v>#DIV/0!</v>
      </c>
    </row>
    <row r="463" spans="1:130">
      <c r="A463" s="18">
        <v>13</v>
      </c>
      <c r="B463" s="15">
        <f t="shared" si="509"/>
        <v>0.99999999999999978</v>
      </c>
      <c r="C463" s="18">
        <v>2013</v>
      </c>
      <c r="D463" s="25">
        <f t="shared" si="513"/>
        <v>0</v>
      </c>
      <c r="E463" s="25">
        <f t="shared" si="514"/>
        <v>0</v>
      </c>
      <c r="F463" s="25">
        <f t="shared" si="515"/>
        <v>0</v>
      </c>
      <c r="G463" s="25">
        <f t="shared" si="516"/>
        <v>0</v>
      </c>
      <c r="H463" s="25">
        <f t="shared" si="517"/>
        <v>0</v>
      </c>
      <c r="I463" s="25">
        <f t="shared" si="518"/>
        <v>0</v>
      </c>
      <c r="J463" s="25">
        <f t="shared" si="519"/>
        <v>0</v>
      </c>
      <c r="K463" s="25">
        <f t="shared" si="520"/>
        <v>0</v>
      </c>
      <c r="L463" s="25">
        <f t="shared" si="521"/>
        <v>0</v>
      </c>
      <c r="M463" s="25">
        <f t="shared" si="522"/>
        <v>0</v>
      </c>
      <c r="N463" s="25">
        <f t="shared" si="523"/>
        <v>0</v>
      </c>
      <c r="O463" s="25">
        <f t="shared" ref="O463:O481" si="524">VLOOKUP($C$77,$D$3:$K$63,$A$74,0)*(B452-B451)</f>
        <v>0</v>
      </c>
      <c r="P463" s="25">
        <f>VLOOKUP($C$78,$D$3:$K$63,$A$74,0)*(B451-B450)</f>
        <v>0</v>
      </c>
      <c r="Q463" s="25">
        <f>VLOOKUP($C$79,$D$3:$K$63,$A$74,0)*B450</f>
        <v>0</v>
      </c>
      <c r="R463" s="25"/>
      <c r="S463" s="25"/>
      <c r="T463" s="25"/>
      <c r="U463" s="25"/>
      <c r="V463" s="25"/>
      <c r="W463" s="25"/>
      <c r="X463" s="25"/>
      <c r="Y463" s="25"/>
      <c r="Z463" s="25"/>
      <c r="AA463" s="25"/>
      <c r="AB463" s="25"/>
      <c r="AC463" s="25"/>
      <c r="AD463" s="25"/>
      <c r="AE463" s="25"/>
      <c r="AF463" s="25"/>
      <c r="AG463" s="25"/>
      <c r="AH463" s="25"/>
      <c r="AI463" s="25"/>
      <c r="AJ463" s="25"/>
      <c r="AK463" s="25"/>
      <c r="AL463" s="25"/>
      <c r="AM463" s="25"/>
      <c r="AN463" s="25"/>
      <c r="AO463" s="25"/>
      <c r="AP463" s="25"/>
      <c r="AQ463" s="25"/>
      <c r="AR463" s="25"/>
      <c r="AS463" s="25"/>
      <c r="AT463" s="25"/>
      <c r="AU463" s="25"/>
      <c r="AV463" s="25"/>
      <c r="AW463" s="25"/>
      <c r="AX463" s="25"/>
      <c r="AY463" s="25"/>
      <c r="AZ463" s="25"/>
      <c r="BA463" s="25"/>
      <c r="BB463" s="25"/>
      <c r="BC463" s="25"/>
      <c r="BD463" s="25"/>
      <c r="BE463" s="25"/>
      <c r="BF463" s="25"/>
      <c r="BG463" s="25"/>
      <c r="BH463" s="25"/>
      <c r="BI463" s="25"/>
      <c r="BJ463" s="25"/>
      <c r="BK463" s="25"/>
      <c r="BL463" s="25"/>
      <c r="BM463" s="21">
        <f t="shared" si="510"/>
        <v>0</v>
      </c>
      <c r="BP463" s="18">
        <v>2013</v>
      </c>
      <c r="BQ463" s="14" t="e">
        <f t="shared" si="511"/>
        <v>#DIV/0!</v>
      </c>
      <c r="BR463" s="14" t="e">
        <f t="shared" si="504"/>
        <v>#DIV/0!</v>
      </c>
      <c r="BS463" s="14" t="e">
        <f t="shared" si="504"/>
        <v>#DIV/0!</v>
      </c>
      <c r="BT463" s="14" t="e">
        <f t="shared" si="504"/>
        <v>#DIV/0!</v>
      </c>
      <c r="BU463" s="14" t="e">
        <f t="shared" si="504"/>
        <v>#DIV/0!</v>
      </c>
      <c r="BV463" s="14" t="e">
        <f t="shared" si="504"/>
        <v>#DIV/0!</v>
      </c>
      <c r="BW463" s="14" t="e">
        <f t="shared" si="504"/>
        <v>#DIV/0!</v>
      </c>
      <c r="BX463" s="14" t="e">
        <f t="shared" si="504"/>
        <v>#DIV/0!</v>
      </c>
      <c r="BY463" s="14" t="e">
        <f t="shared" si="504"/>
        <v>#DIV/0!</v>
      </c>
      <c r="BZ463" s="14" t="e">
        <f t="shared" si="504"/>
        <v>#DIV/0!</v>
      </c>
      <c r="CA463" s="14" t="e">
        <f t="shared" si="504"/>
        <v>#DIV/0!</v>
      </c>
      <c r="CB463" s="14" t="e">
        <f t="shared" si="504"/>
        <v>#DIV/0!</v>
      </c>
      <c r="CC463" s="14" t="e">
        <f t="shared" si="504"/>
        <v>#DIV/0!</v>
      </c>
      <c r="CD463" s="14" t="e">
        <f t="shared" si="504"/>
        <v>#DIV/0!</v>
      </c>
      <c r="CE463" s="14" t="e">
        <f t="shared" si="504"/>
        <v>#DIV/0!</v>
      </c>
      <c r="CF463" s="14" t="e">
        <f t="shared" si="504"/>
        <v>#DIV/0!</v>
      </c>
      <c r="CG463" s="14" t="e">
        <f t="shared" si="504"/>
        <v>#DIV/0!</v>
      </c>
      <c r="CH463" s="14" t="e">
        <f t="shared" si="505"/>
        <v>#DIV/0!</v>
      </c>
      <c r="CI463" s="14" t="e">
        <f t="shared" si="505"/>
        <v>#DIV/0!</v>
      </c>
      <c r="CJ463" s="14" t="e">
        <f t="shared" si="505"/>
        <v>#DIV/0!</v>
      </c>
      <c r="CK463" s="14" t="e">
        <f t="shared" si="505"/>
        <v>#DIV/0!</v>
      </c>
      <c r="CL463" s="14" t="e">
        <f t="shared" si="505"/>
        <v>#DIV/0!</v>
      </c>
      <c r="CM463" s="14" t="e">
        <f t="shared" si="505"/>
        <v>#DIV/0!</v>
      </c>
      <c r="CN463" s="14" t="e">
        <f t="shared" si="506"/>
        <v>#DIV/0!</v>
      </c>
      <c r="CO463" s="14" t="e">
        <f t="shared" si="506"/>
        <v>#DIV/0!</v>
      </c>
      <c r="CP463" s="14" t="e">
        <f t="shared" si="506"/>
        <v>#DIV/0!</v>
      </c>
      <c r="CQ463" s="14" t="e">
        <f t="shared" si="506"/>
        <v>#DIV/0!</v>
      </c>
      <c r="CR463" s="14" t="e">
        <f t="shared" si="506"/>
        <v>#DIV/0!</v>
      </c>
      <c r="CS463" s="14" t="e">
        <f t="shared" si="506"/>
        <v>#DIV/0!</v>
      </c>
      <c r="CT463" s="14" t="e">
        <f t="shared" si="506"/>
        <v>#DIV/0!</v>
      </c>
      <c r="CU463" s="14" t="e">
        <f t="shared" si="506"/>
        <v>#DIV/0!</v>
      </c>
      <c r="CV463" s="14" t="e">
        <f t="shared" si="506"/>
        <v>#DIV/0!</v>
      </c>
      <c r="CW463" s="14" t="e">
        <f t="shared" si="506"/>
        <v>#DIV/0!</v>
      </c>
      <c r="CX463" s="14" t="e">
        <f t="shared" si="506"/>
        <v>#DIV/0!</v>
      </c>
      <c r="CY463" s="14" t="e">
        <f t="shared" si="506"/>
        <v>#DIV/0!</v>
      </c>
      <c r="CZ463" s="14" t="e">
        <f t="shared" si="506"/>
        <v>#DIV/0!</v>
      </c>
      <c r="DA463" s="14" t="e">
        <f t="shared" si="506"/>
        <v>#DIV/0!</v>
      </c>
      <c r="DB463" s="14" t="e">
        <f t="shared" si="506"/>
        <v>#DIV/0!</v>
      </c>
      <c r="DC463" s="14" t="e">
        <f t="shared" si="506"/>
        <v>#DIV/0!</v>
      </c>
      <c r="DD463" s="14" t="e">
        <f t="shared" si="507"/>
        <v>#DIV/0!</v>
      </c>
      <c r="DE463" s="14" t="e">
        <f t="shared" si="507"/>
        <v>#DIV/0!</v>
      </c>
      <c r="DF463" s="14" t="e">
        <f t="shared" si="507"/>
        <v>#DIV/0!</v>
      </c>
      <c r="DG463" s="14" t="e">
        <f t="shared" si="507"/>
        <v>#DIV/0!</v>
      </c>
      <c r="DH463" s="14" t="e">
        <f t="shared" si="507"/>
        <v>#DIV/0!</v>
      </c>
      <c r="DI463" s="14" t="e">
        <f t="shared" si="507"/>
        <v>#DIV/0!</v>
      </c>
      <c r="DJ463" s="14" t="e">
        <f t="shared" si="507"/>
        <v>#DIV/0!</v>
      </c>
      <c r="DK463" s="14" t="e">
        <f t="shared" si="507"/>
        <v>#DIV/0!</v>
      </c>
      <c r="DL463" s="14" t="e">
        <f t="shared" si="507"/>
        <v>#DIV/0!</v>
      </c>
      <c r="DM463" s="14" t="e">
        <f t="shared" si="507"/>
        <v>#DIV/0!</v>
      </c>
      <c r="DN463" s="14" t="e">
        <f t="shared" si="507"/>
        <v>#DIV/0!</v>
      </c>
      <c r="DO463" s="14" t="e">
        <f t="shared" si="507"/>
        <v>#DIV/0!</v>
      </c>
      <c r="DP463" s="14" t="e">
        <f t="shared" si="507"/>
        <v>#DIV/0!</v>
      </c>
      <c r="DQ463" s="14" t="e">
        <f t="shared" si="507"/>
        <v>#DIV/0!</v>
      </c>
      <c r="DR463" s="14" t="e">
        <f t="shared" si="507"/>
        <v>#DIV/0!</v>
      </c>
      <c r="DS463" s="14" t="e">
        <f t="shared" si="507"/>
        <v>#DIV/0!</v>
      </c>
      <c r="DT463" s="14" t="e">
        <f t="shared" si="508"/>
        <v>#DIV/0!</v>
      </c>
      <c r="DU463" s="14" t="e">
        <f t="shared" si="508"/>
        <v>#DIV/0!</v>
      </c>
      <c r="DV463" s="14" t="e">
        <f t="shared" si="508"/>
        <v>#DIV/0!</v>
      </c>
      <c r="DW463" s="14" t="e">
        <f t="shared" si="508"/>
        <v>#DIV/0!</v>
      </c>
      <c r="DX463" s="14" t="e">
        <f t="shared" si="508"/>
        <v>#DIV/0!</v>
      </c>
      <c r="DY463" s="14" t="e">
        <f t="shared" si="508"/>
        <v>#DIV/0!</v>
      </c>
      <c r="DZ463" s="14" t="e">
        <f t="shared" si="512"/>
        <v>#DIV/0!</v>
      </c>
    </row>
    <row r="464" spans="1:130">
      <c r="A464" s="18">
        <v>14</v>
      </c>
      <c r="B464" s="15">
        <f t="shared" si="509"/>
        <v>1</v>
      </c>
      <c r="C464" s="18">
        <v>2014</v>
      </c>
      <c r="D464" s="25">
        <f t="shared" si="513"/>
        <v>0</v>
      </c>
      <c r="E464" s="25">
        <f t="shared" si="514"/>
        <v>0</v>
      </c>
      <c r="F464" s="25">
        <f t="shared" si="515"/>
        <v>0</v>
      </c>
      <c r="G464" s="25">
        <f t="shared" si="516"/>
        <v>0</v>
      </c>
      <c r="H464" s="25">
        <f t="shared" si="517"/>
        <v>0</v>
      </c>
      <c r="I464" s="25">
        <f t="shared" si="518"/>
        <v>0</v>
      </c>
      <c r="J464" s="25">
        <f t="shared" si="519"/>
        <v>0</v>
      </c>
      <c r="K464" s="25">
        <f t="shared" si="520"/>
        <v>0</v>
      </c>
      <c r="L464" s="25">
        <f t="shared" si="521"/>
        <v>0</v>
      </c>
      <c r="M464" s="25">
        <f t="shared" si="522"/>
        <v>0</v>
      </c>
      <c r="N464" s="25">
        <f t="shared" si="523"/>
        <v>0</v>
      </c>
      <c r="O464" s="25">
        <f t="shared" si="524"/>
        <v>0</v>
      </c>
      <c r="P464" s="25">
        <f t="shared" ref="P464:P482" si="525">VLOOKUP($C$78,$D$3:$K$63,$A$74,0)*(B452-B451)</f>
        <v>0</v>
      </c>
      <c r="Q464" s="25">
        <f>VLOOKUP($C$79,$D$3:$K$63,$A$74,0)*(B451-B450)</f>
        <v>0</v>
      </c>
      <c r="R464" s="25">
        <f>VLOOKUP($C$80,$D$3:$K$63,$A$74,0)*B450</f>
        <v>0</v>
      </c>
      <c r="S464" s="25"/>
      <c r="T464" s="25"/>
      <c r="U464" s="25"/>
      <c r="V464" s="25"/>
      <c r="W464" s="25"/>
      <c r="X464" s="25"/>
      <c r="Y464" s="25"/>
      <c r="Z464" s="25"/>
      <c r="AA464" s="25"/>
      <c r="AB464" s="25"/>
      <c r="AC464" s="25"/>
      <c r="AD464" s="25"/>
      <c r="AE464" s="25"/>
      <c r="AF464" s="25"/>
      <c r="AG464" s="25"/>
      <c r="AH464" s="25"/>
      <c r="AI464" s="25"/>
      <c r="AJ464" s="25"/>
      <c r="AK464" s="25"/>
      <c r="AL464" s="25"/>
      <c r="AM464" s="25"/>
      <c r="AN464" s="25"/>
      <c r="AO464" s="25"/>
      <c r="AP464" s="25"/>
      <c r="AQ464" s="25"/>
      <c r="AR464" s="25"/>
      <c r="AS464" s="25"/>
      <c r="AT464" s="25"/>
      <c r="AU464" s="25"/>
      <c r="AV464" s="25"/>
      <c r="AW464" s="25"/>
      <c r="AX464" s="25"/>
      <c r="AY464" s="25"/>
      <c r="AZ464" s="25"/>
      <c r="BA464" s="25"/>
      <c r="BB464" s="25"/>
      <c r="BC464" s="25"/>
      <c r="BD464" s="25"/>
      <c r="BE464" s="25"/>
      <c r="BF464" s="25"/>
      <c r="BG464" s="25"/>
      <c r="BH464" s="25"/>
      <c r="BI464" s="25"/>
      <c r="BJ464" s="25"/>
      <c r="BK464" s="25"/>
      <c r="BL464" s="25"/>
      <c r="BM464" s="21">
        <f t="shared" si="510"/>
        <v>0</v>
      </c>
      <c r="BP464" s="18">
        <v>2014</v>
      </c>
      <c r="BQ464" s="14" t="e">
        <f t="shared" si="511"/>
        <v>#DIV/0!</v>
      </c>
      <c r="BR464" s="14" t="e">
        <f t="shared" si="504"/>
        <v>#DIV/0!</v>
      </c>
      <c r="BS464" s="14" t="e">
        <f t="shared" si="504"/>
        <v>#DIV/0!</v>
      </c>
      <c r="BT464" s="14" t="e">
        <f t="shared" si="504"/>
        <v>#DIV/0!</v>
      </c>
      <c r="BU464" s="14" t="e">
        <f t="shared" si="504"/>
        <v>#DIV/0!</v>
      </c>
      <c r="BV464" s="14" t="e">
        <f t="shared" si="504"/>
        <v>#DIV/0!</v>
      </c>
      <c r="BW464" s="14" t="e">
        <f t="shared" si="504"/>
        <v>#DIV/0!</v>
      </c>
      <c r="BX464" s="14" t="e">
        <f t="shared" si="504"/>
        <v>#DIV/0!</v>
      </c>
      <c r="BY464" s="14" t="e">
        <f t="shared" si="504"/>
        <v>#DIV/0!</v>
      </c>
      <c r="BZ464" s="14" t="e">
        <f t="shared" si="504"/>
        <v>#DIV/0!</v>
      </c>
      <c r="CA464" s="14" t="e">
        <f t="shared" si="504"/>
        <v>#DIV/0!</v>
      </c>
      <c r="CB464" s="14" t="e">
        <f t="shared" si="504"/>
        <v>#DIV/0!</v>
      </c>
      <c r="CC464" s="14" t="e">
        <f t="shared" si="504"/>
        <v>#DIV/0!</v>
      </c>
      <c r="CD464" s="14" t="e">
        <f t="shared" si="504"/>
        <v>#DIV/0!</v>
      </c>
      <c r="CE464" s="14" t="e">
        <f t="shared" si="504"/>
        <v>#DIV/0!</v>
      </c>
      <c r="CF464" s="14" t="e">
        <f t="shared" si="504"/>
        <v>#DIV/0!</v>
      </c>
      <c r="CG464" s="14" t="e">
        <f t="shared" si="504"/>
        <v>#DIV/0!</v>
      </c>
      <c r="CH464" s="14" t="e">
        <f t="shared" si="505"/>
        <v>#DIV/0!</v>
      </c>
      <c r="CI464" s="14" t="e">
        <f t="shared" si="505"/>
        <v>#DIV/0!</v>
      </c>
      <c r="CJ464" s="14" t="e">
        <f t="shared" si="505"/>
        <v>#DIV/0!</v>
      </c>
      <c r="CK464" s="14" t="e">
        <f t="shared" si="505"/>
        <v>#DIV/0!</v>
      </c>
      <c r="CL464" s="14" t="e">
        <f t="shared" si="505"/>
        <v>#DIV/0!</v>
      </c>
      <c r="CM464" s="14" t="e">
        <f t="shared" si="505"/>
        <v>#DIV/0!</v>
      </c>
      <c r="CN464" s="14" t="e">
        <f t="shared" si="506"/>
        <v>#DIV/0!</v>
      </c>
      <c r="CO464" s="14" t="e">
        <f t="shared" si="506"/>
        <v>#DIV/0!</v>
      </c>
      <c r="CP464" s="14" t="e">
        <f t="shared" si="506"/>
        <v>#DIV/0!</v>
      </c>
      <c r="CQ464" s="14" t="e">
        <f t="shared" si="506"/>
        <v>#DIV/0!</v>
      </c>
      <c r="CR464" s="14" t="e">
        <f t="shared" si="506"/>
        <v>#DIV/0!</v>
      </c>
      <c r="CS464" s="14" t="e">
        <f t="shared" si="506"/>
        <v>#DIV/0!</v>
      </c>
      <c r="CT464" s="14" t="e">
        <f t="shared" si="506"/>
        <v>#DIV/0!</v>
      </c>
      <c r="CU464" s="14" t="e">
        <f t="shared" si="506"/>
        <v>#DIV/0!</v>
      </c>
      <c r="CV464" s="14" t="e">
        <f t="shared" si="506"/>
        <v>#DIV/0!</v>
      </c>
      <c r="CW464" s="14" t="e">
        <f t="shared" si="506"/>
        <v>#DIV/0!</v>
      </c>
      <c r="CX464" s="14" t="e">
        <f t="shared" si="506"/>
        <v>#DIV/0!</v>
      </c>
      <c r="CY464" s="14" t="e">
        <f t="shared" si="506"/>
        <v>#DIV/0!</v>
      </c>
      <c r="CZ464" s="14" t="e">
        <f t="shared" si="506"/>
        <v>#DIV/0!</v>
      </c>
      <c r="DA464" s="14" t="e">
        <f t="shared" si="506"/>
        <v>#DIV/0!</v>
      </c>
      <c r="DB464" s="14" t="e">
        <f t="shared" si="506"/>
        <v>#DIV/0!</v>
      </c>
      <c r="DC464" s="14" t="e">
        <f t="shared" si="506"/>
        <v>#DIV/0!</v>
      </c>
      <c r="DD464" s="14" t="e">
        <f t="shared" si="507"/>
        <v>#DIV/0!</v>
      </c>
      <c r="DE464" s="14" t="e">
        <f t="shared" si="507"/>
        <v>#DIV/0!</v>
      </c>
      <c r="DF464" s="14" t="e">
        <f t="shared" si="507"/>
        <v>#DIV/0!</v>
      </c>
      <c r="DG464" s="14" t="e">
        <f t="shared" si="507"/>
        <v>#DIV/0!</v>
      </c>
      <c r="DH464" s="14" t="e">
        <f t="shared" si="507"/>
        <v>#DIV/0!</v>
      </c>
      <c r="DI464" s="14" t="e">
        <f t="shared" si="507"/>
        <v>#DIV/0!</v>
      </c>
      <c r="DJ464" s="14" t="e">
        <f t="shared" si="507"/>
        <v>#DIV/0!</v>
      </c>
      <c r="DK464" s="14" t="e">
        <f t="shared" si="507"/>
        <v>#DIV/0!</v>
      </c>
      <c r="DL464" s="14" t="e">
        <f t="shared" si="507"/>
        <v>#DIV/0!</v>
      </c>
      <c r="DM464" s="14" t="e">
        <f t="shared" si="507"/>
        <v>#DIV/0!</v>
      </c>
      <c r="DN464" s="14" t="e">
        <f t="shared" si="507"/>
        <v>#DIV/0!</v>
      </c>
      <c r="DO464" s="14" t="e">
        <f t="shared" si="507"/>
        <v>#DIV/0!</v>
      </c>
      <c r="DP464" s="14" t="e">
        <f t="shared" si="507"/>
        <v>#DIV/0!</v>
      </c>
      <c r="DQ464" s="14" t="e">
        <f t="shared" si="507"/>
        <v>#DIV/0!</v>
      </c>
      <c r="DR464" s="14" t="e">
        <f t="shared" si="507"/>
        <v>#DIV/0!</v>
      </c>
      <c r="DS464" s="14" t="e">
        <f t="shared" si="507"/>
        <v>#DIV/0!</v>
      </c>
      <c r="DT464" s="14" t="e">
        <f t="shared" si="508"/>
        <v>#DIV/0!</v>
      </c>
      <c r="DU464" s="14" t="e">
        <f t="shared" si="508"/>
        <v>#DIV/0!</v>
      </c>
      <c r="DV464" s="14" t="e">
        <f t="shared" si="508"/>
        <v>#DIV/0!</v>
      </c>
      <c r="DW464" s="14" t="e">
        <f t="shared" si="508"/>
        <v>#DIV/0!</v>
      </c>
      <c r="DX464" s="14" t="e">
        <f t="shared" si="508"/>
        <v>#DIV/0!</v>
      </c>
      <c r="DY464" s="14" t="e">
        <f t="shared" si="508"/>
        <v>#DIV/0!</v>
      </c>
      <c r="DZ464" s="14" t="e">
        <f t="shared" si="512"/>
        <v>#DIV/0!</v>
      </c>
    </row>
    <row r="465" spans="1:130">
      <c r="A465" s="18">
        <v>15</v>
      </c>
      <c r="B465" s="15">
        <f t="shared" si="509"/>
        <v>1</v>
      </c>
      <c r="C465" s="18">
        <v>2015</v>
      </c>
      <c r="D465" s="25">
        <f t="shared" si="513"/>
        <v>0</v>
      </c>
      <c r="E465" s="25">
        <f t="shared" si="514"/>
        <v>0</v>
      </c>
      <c r="F465" s="25">
        <f t="shared" si="515"/>
        <v>0</v>
      </c>
      <c r="G465" s="25">
        <f t="shared" si="516"/>
        <v>0</v>
      </c>
      <c r="H465" s="25">
        <f t="shared" si="517"/>
        <v>0</v>
      </c>
      <c r="I465" s="25">
        <f t="shared" si="518"/>
        <v>0</v>
      </c>
      <c r="J465" s="25">
        <f t="shared" si="519"/>
        <v>0</v>
      </c>
      <c r="K465" s="25">
        <f t="shared" si="520"/>
        <v>0</v>
      </c>
      <c r="L465" s="25">
        <f t="shared" si="521"/>
        <v>0</v>
      </c>
      <c r="M465" s="25">
        <f t="shared" si="522"/>
        <v>0</v>
      </c>
      <c r="N465" s="25">
        <f t="shared" si="523"/>
        <v>0</v>
      </c>
      <c r="O465" s="25">
        <f t="shared" si="524"/>
        <v>0</v>
      </c>
      <c r="P465" s="25">
        <f t="shared" si="525"/>
        <v>0</v>
      </c>
      <c r="Q465" s="25">
        <f t="shared" ref="Q465:Q483" si="526">VLOOKUP($C$79,$D$3:$K$63,$A$74,0)*(B452-B451)</f>
        <v>0</v>
      </c>
      <c r="R465" s="25">
        <f>VLOOKUP($C$80,$D$3:$K$63,$A$74,0)*(B451-B450)</f>
        <v>0</v>
      </c>
      <c r="S465" s="25">
        <f>VLOOKUP($C$81,$D$3:$K$63,$A$74,0)*B450</f>
        <v>0</v>
      </c>
      <c r="T465" s="25"/>
      <c r="U465" s="25"/>
      <c r="V465" s="25"/>
      <c r="W465" s="25"/>
      <c r="X465" s="25"/>
      <c r="Y465" s="25"/>
      <c r="Z465" s="25"/>
      <c r="AA465" s="25"/>
      <c r="AB465" s="25"/>
      <c r="AC465" s="25"/>
      <c r="AD465" s="25"/>
      <c r="AE465" s="25"/>
      <c r="AF465" s="25"/>
      <c r="AG465" s="25"/>
      <c r="AH465" s="25"/>
      <c r="AI465" s="25"/>
      <c r="AJ465" s="25"/>
      <c r="AK465" s="25"/>
      <c r="AL465" s="25"/>
      <c r="AM465" s="25"/>
      <c r="AN465" s="25"/>
      <c r="AO465" s="25"/>
      <c r="AP465" s="25"/>
      <c r="AQ465" s="25"/>
      <c r="AR465" s="25"/>
      <c r="AS465" s="25"/>
      <c r="AT465" s="25"/>
      <c r="AU465" s="25"/>
      <c r="AV465" s="25"/>
      <c r="AW465" s="25"/>
      <c r="AX465" s="25"/>
      <c r="AY465" s="25"/>
      <c r="AZ465" s="25"/>
      <c r="BA465" s="25"/>
      <c r="BB465" s="25"/>
      <c r="BC465" s="25"/>
      <c r="BD465" s="25"/>
      <c r="BE465" s="25"/>
      <c r="BF465" s="25"/>
      <c r="BG465" s="25"/>
      <c r="BH465" s="25"/>
      <c r="BI465" s="25"/>
      <c r="BJ465" s="25"/>
      <c r="BK465" s="25"/>
      <c r="BL465" s="25"/>
      <c r="BM465" s="21">
        <f t="shared" si="510"/>
        <v>0</v>
      </c>
      <c r="BP465" s="18">
        <v>2015</v>
      </c>
      <c r="BQ465" s="14" t="e">
        <f t="shared" si="511"/>
        <v>#DIV/0!</v>
      </c>
      <c r="BR465" s="14" t="e">
        <f t="shared" si="504"/>
        <v>#DIV/0!</v>
      </c>
      <c r="BS465" s="14" t="e">
        <f t="shared" si="504"/>
        <v>#DIV/0!</v>
      </c>
      <c r="BT465" s="14" t="e">
        <f t="shared" si="504"/>
        <v>#DIV/0!</v>
      </c>
      <c r="BU465" s="14" t="e">
        <f t="shared" si="504"/>
        <v>#DIV/0!</v>
      </c>
      <c r="BV465" s="14" t="e">
        <f t="shared" si="504"/>
        <v>#DIV/0!</v>
      </c>
      <c r="BW465" s="14" t="e">
        <f t="shared" si="504"/>
        <v>#DIV/0!</v>
      </c>
      <c r="BX465" s="14" t="e">
        <f t="shared" si="504"/>
        <v>#DIV/0!</v>
      </c>
      <c r="BY465" s="14" t="e">
        <f t="shared" si="504"/>
        <v>#DIV/0!</v>
      </c>
      <c r="BZ465" s="14" t="e">
        <f t="shared" si="504"/>
        <v>#DIV/0!</v>
      </c>
      <c r="CA465" s="14" t="e">
        <f t="shared" si="504"/>
        <v>#DIV/0!</v>
      </c>
      <c r="CB465" s="14" t="e">
        <f t="shared" si="504"/>
        <v>#DIV/0!</v>
      </c>
      <c r="CC465" s="14" t="e">
        <f t="shared" si="504"/>
        <v>#DIV/0!</v>
      </c>
      <c r="CD465" s="14" t="e">
        <f t="shared" si="504"/>
        <v>#DIV/0!</v>
      </c>
      <c r="CE465" s="14" t="e">
        <f t="shared" si="504"/>
        <v>#DIV/0!</v>
      </c>
      <c r="CF465" s="14" t="e">
        <f t="shared" si="504"/>
        <v>#DIV/0!</v>
      </c>
      <c r="CG465" s="14" t="e">
        <f t="shared" ref="CG465:CV491" si="527">T465/$BM465</f>
        <v>#DIV/0!</v>
      </c>
      <c r="CH465" s="14" t="e">
        <f t="shared" si="505"/>
        <v>#DIV/0!</v>
      </c>
      <c r="CI465" s="14" t="e">
        <f t="shared" si="505"/>
        <v>#DIV/0!</v>
      </c>
      <c r="CJ465" s="14" t="e">
        <f t="shared" si="505"/>
        <v>#DIV/0!</v>
      </c>
      <c r="CK465" s="14" t="e">
        <f t="shared" si="505"/>
        <v>#DIV/0!</v>
      </c>
      <c r="CL465" s="14" t="e">
        <f t="shared" si="505"/>
        <v>#DIV/0!</v>
      </c>
      <c r="CM465" s="14" t="e">
        <f t="shared" si="505"/>
        <v>#DIV/0!</v>
      </c>
      <c r="CN465" s="14" t="e">
        <f t="shared" si="506"/>
        <v>#DIV/0!</v>
      </c>
      <c r="CO465" s="14" t="e">
        <f t="shared" si="506"/>
        <v>#DIV/0!</v>
      </c>
      <c r="CP465" s="14" t="e">
        <f t="shared" si="506"/>
        <v>#DIV/0!</v>
      </c>
      <c r="CQ465" s="14" t="e">
        <f t="shared" si="506"/>
        <v>#DIV/0!</v>
      </c>
      <c r="CR465" s="14" t="e">
        <f t="shared" si="506"/>
        <v>#DIV/0!</v>
      </c>
      <c r="CS465" s="14" t="e">
        <f t="shared" si="506"/>
        <v>#DIV/0!</v>
      </c>
      <c r="CT465" s="14" t="e">
        <f t="shared" si="506"/>
        <v>#DIV/0!</v>
      </c>
      <c r="CU465" s="14" t="e">
        <f t="shared" si="506"/>
        <v>#DIV/0!</v>
      </c>
      <c r="CV465" s="14" t="e">
        <f t="shared" si="506"/>
        <v>#DIV/0!</v>
      </c>
      <c r="CW465" s="14" t="e">
        <f t="shared" si="506"/>
        <v>#DIV/0!</v>
      </c>
      <c r="CX465" s="14" t="e">
        <f t="shared" si="506"/>
        <v>#DIV/0!</v>
      </c>
      <c r="CY465" s="14" t="e">
        <f t="shared" si="506"/>
        <v>#DIV/0!</v>
      </c>
      <c r="CZ465" s="14" t="e">
        <f t="shared" si="506"/>
        <v>#DIV/0!</v>
      </c>
      <c r="DA465" s="14" t="e">
        <f t="shared" si="506"/>
        <v>#DIV/0!</v>
      </c>
      <c r="DB465" s="14" t="e">
        <f t="shared" si="506"/>
        <v>#DIV/0!</v>
      </c>
      <c r="DC465" s="14" t="e">
        <f t="shared" ref="DC465:DR481" si="528">AP465/$BM465</f>
        <v>#DIV/0!</v>
      </c>
      <c r="DD465" s="14" t="e">
        <f t="shared" si="507"/>
        <v>#DIV/0!</v>
      </c>
      <c r="DE465" s="14" t="e">
        <f t="shared" si="507"/>
        <v>#DIV/0!</v>
      </c>
      <c r="DF465" s="14" t="e">
        <f t="shared" si="507"/>
        <v>#DIV/0!</v>
      </c>
      <c r="DG465" s="14" t="e">
        <f t="shared" si="507"/>
        <v>#DIV/0!</v>
      </c>
      <c r="DH465" s="14" t="e">
        <f t="shared" si="507"/>
        <v>#DIV/0!</v>
      </c>
      <c r="DI465" s="14" t="e">
        <f t="shared" si="507"/>
        <v>#DIV/0!</v>
      </c>
      <c r="DJ465" s="14" t="e">
        <f t="shared" si="507"/>
        <v>#DIV/0!</v>
      </c>
      <c r="DK465" s="14" t="e">
        <f t="shared" si="507"/>
        <v>#DIV/0!</v>
      </c>
      <c r="DL465" s="14" t="e">
        <f t="shared" si="507"/>
        <v>#DIV/0!</v>
      </c>
      <c r="DM465" s="14" t="e">
        <f t="shared" si="507"/>
        <v>#DIV/0!</v>
      </c>
      <c r="DN465" s="14" t="e">
        <f t="shared" si="507"/>
        <v>#DIV/0!</v>
      </c>
      <c r="DO465" s="14" t="e">
        <f t="shared" si="507"/>
        <v>#DIV/0!</v>
      </c>
      <c r="DP465" s="14" t="e">
        <f t="shared" si="507"/>
        <v>#DIV/0!</v>
      </c>
      <c r="DQ465" s="14" t="e">
        <f t="shared" si="507"/>
        <v>#DIV/0!</v>
      </c>
      <c r="DR465" s="14" t="e">
        <f t="shared" si="507"/>
        <v>#DIV/0!</v>
      </c>
      <c r="DS465" s="14" t="e">
        <f t="shared" ref="DS465:DV510" si="529">BF465/$BM465</f>
        <v>#DIV/0!</v>
      </c>
      <c r="DT465" s="14" t="e">
        <f t="shared" si="508"/>
        <v>#DIV/0!</v>
      </c>
      <c r="DU465" s="14" t="e">
        <f t="shared" si="508"/>
        <v>#DIV/0!</v>
      </c>
      <c r="DV465" s="14" t="e">
        <f t="shared" si="508"/>
        <v>#DIV/0!</v>
      </c>
      <c r="DW465" s="14" t="e">
        <f t="shared" si="508"/>
        <v>#DIV/0!</v>
      </c>
      <c r="DX465" s="14" t="e">
        <f t="shared" si="508"/>
        <v>#DIV/0!</v>
      </c>
      <c r="DY465" s="14" t="e">
        <f t="shared" si="508"/>
        <v>#DIV/0!</v>
      </c>
      <c r="DZ465" s="14" t="e">
        <f t="shared" si="512"/>
        <v>#DIV/0!</v>
      </c>
    </row>
    <row r="466" spans="1:130">
      <c r="A466" s="18">
        <v>16</v>
      </c>
      <c r="B466" s="15">
        <f t="shared" si="509"/>
        <v>1</v>
      </c>
      <c r="C466" s="18">
        <v>2016</v>
      </c>
      <c r="D466" s="25">
        <f t="shared" si="513"/>
        <v>0</v>
      </c>
      <c r="E466" s="25">
        <f t="shared" si="514"/>
        <v>0</v>
      </c>
      <c r="F466" s="25">
        <f t="shared" si="515"/>
        <v>0</v>
      </c>
      <c r="G466" s="25">
        <f t="shared" si="516"/>
        <v>0</v>
      </c>
      <c r="H466" s="25">
        <f t="shared" si="517"/>
        <v>0</v>
      </c>
      <c r="I466" s="25">
        <f t="shared" si="518"/>
        <v>0</v>
      </c>
      <c r="J466" s="25">
        <f t="shared" si="519"/>
        <v>0</v>
      </c>
      <c r="K466" s="25">
        <f t="shared" si="520"/>
        <v>0</v>
      </c>
      <c r="L466" s="25">
        <f t="shared" si="521"/>
        <v>0</v>
      </c>
      <c r="M466" s="25">
        <f t="shared" si="522"/>
        <v>0</v>
      </c>
      <c r="N466" s="25">
        <f t="shared" si="523"/>
        <v>0</v>
      </c>
      <c r="O466" s="25">
        <f t="shared" si="524"/>
        <v>0</v>
      </c>
      <c r="P466" s="25">
        <f t="shared" si="525"/>
        <v>0</v>
      </c>
      <c r="Q466" s="25">
        <f t="shared" si="526"/>
        <v>0</v>
      </c>
      <c r="R466" s="25">
        <f t="shared" ref="R466:R484" si="530">VLOOKUP($C$80,$D$3:$K$63,$A$74,0)*(B452-B451)</f>
        <v>0</v>
      </c>
      <c r="S466" s="25">
        <f>VLOOKUP($C$81,$D$3:$K$63,$A$74,0)*(B451-B450)</f>
        <v>0</v>
      </c>
      <c r="T466" s="25">
        <f>VLOOKUP($C$82,$D$3:$K$63,$A$74,0)*B450</f>
        <v>0</v>
      </c>
      <c r="U466" s="25"/>
      <c r="V466" s="25"/>
      <c r="W466" s="25"/>
      <c r="X466" s="25"/>
      <c r="Y466" s="25"/>
      <c r="Z466" s="25"/>
      <c r="AA466" s="25"/>
      <c r="AB466" s="25"/>
      <c r="AC466" s="25"/>
      <c r="AD466" s="25"/>
      <c r="AE466" s="25"/>
      <c r="AF466" s="25"/>
      <c r="AG466" s="25"/>
      <c r="AH466" s="25"/>
      <c r="AI466" s="25"/>
      <c r="AJ466" s="25"/>
      <c r="AK466" s="25"/>
      <c r="AL466" s="25"/>
      <c r="AM466" s="25"/>
      <c r="AN466" s="25"/>
      <c r="AO466" s="25"/>
      <c r="AP466" s="25"/>
      <c r="AQ466" s="25"/>
      <c r="AR466" s="25"/>
      <c r="AS466" s="25"/>
      <c r="AT466" s="25"/>
      <c r="AU466" s="25"/>
      <c r="AV466" s="25"/>
      <c r="AW466" s="25"/>
      <c r="AX466" s="25"/>
      <c r="AY466" s="25"/>
      <c r="AZ466" s="25"/>
      <c r="BA466" s="25"/>
      <c r="BB466" s="25"/>
      <c r="BC466" s="25"/>
      <c r="BD466" s="25"/>
      <c r="BE466" s="25"/>
      <c r="BF466" s="25"/>
      <c r="BG466" s="25"/>
      <c r="BH466" s="25"/>
      <c r="BI466" s="25"/>
      <c r="BJ466" s="25"/>
      <c r="BK466" s="25"/>
      <c r="BL466" s="25"/>
      <c r="BM466" s="21">
        <f t="shared" si="510"/>
        <v>0</v>
      </c>
      <c r="BP466" s="18">
        <v>2016</v>
      </c>
      <c r="BQ466" s="14" t="e">
        <f t="shared" si="511"/>
        <v>#DIV/0!</v>
      </c>
      <c r="BR466" s="14" t="e">
        <f t="shared" si="511"/>
        <v>#DIV/0!</v>
      </c>
      <c r="BS466" s="14" t="e">
        <f t="shared" si="511"/>
        <v>#DIV/0!</v>
      </c>
      <c r="BT466" s="14" t="e">
        <f t="shared" si="511"/>
        <v>#DIV/0!</v>
      </c>
      <c r="BU466" s="14" t="e">
        <f t="shared" si="511"/>
        <v>#DIV/0!</v>
      </c>
      <c r="BV466" s="14" t="e">
        <f t="shared" si="511"/>
        <v>#DIV/0!</v>
      </c>
      <c r="BW466" s="14" t="e">
        <f t="shared" si="511"/>
        <v>#DIV/0!</v>
      </c>
      <c r="BX466" s="14" t="e">
        <f t="shared" si="511"/>
        <v>#DIV/0!</v>
      </c>
      <c r="BY466" s="14" t="e">
        <f t="shared" si="511"/>
        <v>#DIV/0!</v>
      </c>
      <c r="BZ466" s="14" t="e">
        <f t="shared" si="511"/>
        <v>#DIV/0!</v>
      </c>
      <c r="CA466" s="14" t="e">
        <f t="shared" si="511"/>
        <v>#DIV/0!</v>
      </c>
      <c r="CB466" s="14" t="e">
        <f t="shared" si="511"/>
        <v>#DIV/0!</v>
      </c>
      <c r="CC466" s="14" t="e">
        <f t="shared" si="511"/>
        <v>#DIV/0!</v>
      </c>
      <c r="CD466" s="14" t="e">
        <f t="shared" si="511"/>
        <v>#DIV/0!</v>
      </c>
      <c r="CE466" s="14" t="e">
        <f t="shared" si="511"/>
        <v>#DIV/0!</v>
      </c>
      <c r="CF466" s="14" t="e">
        <f t="shared" si="511"/>
        <v>#DIV/0!</v>
      </c>
      <c r="CG466" s="14" t="e">
        <f t="shared" si="527"/>
        <v>#DIV/0!</v>
      </c>
      <c r="CH466" s="14" t="e">
        <f t="shared" si="505"/>
        <v>#DIV/0!</v>
      </c>
      <c r="CI466" s="14" t="e">
        <f t="shared" si="505"/>
        <v>#DIV/0!</v>
      </c>
      <c r="CJ466" s="14" t="e">
        <f t="shared" si="505"/>
        <v>#DIV/0!</v>
      </c>
      <c r="CK466" s="14" t="e">
        <f t="shared" si="505"/>
        <v>#DIV/0!</v>
      </c>
      <c r="CL466" s="14" t="e">
        <f t="shared" si="505"/>
        <v>#DIV/0!</v>
      </c>
      <c r="CM466" s="14" t="e">
        <f t="shared" si="505"/>
        <v>#DIV/0!</v>
      </c>
      <c r="CN466" s="14" t="e">
        <f t="shared" si="505"/>
        <v>#DIV/0!</v>
      </c>
      <c r="CO466" s="14" t="e">
        <f t="shared" si="505"/>
        <v>#DIV/0!</v>
      </c>
      <c r="CP466" s="14" t="e">
        <f t="shared" si="505"/>
        <v>#DIV/0!</v>
      </c>
      <c r="CQ466" s="14" t="e">
        <f t="shared" si="505"/>
        <v>#DIV/0!</v>
      </c>
      <c r="CR466" s="14" t="e">
        <f t="shared" si="505"/>
        <v>#DIV/0!</v>
      </c>
      <c r="CS466" s="14" t="e">
        <f t="shared" si="505"/>
        <v>#DIV/0!</v>
      </c>
      <c r="CT466" s="14" t="e">
        <f t="shared" si="505"/>
        <v>#DIV/0!</v>
      </c>
      <c r="CU466" s="14" t="e">
        <f t="shared" si="505"/>
        <v>#DIV/0!</v>
      </c>
      <c r="CV466" s="14" t="e">
        <f t="shared" si="505"/>
        <v>#DIV/0!</v>
      </c>
      <c r="CW466" s="14" t="e">
        <f t="shared" si="505"/>
        <v>#DIV/0!</v>
      </c>
      <c r="CX466" s="14" t="e">
        <f t="shared" ref="CX466:DM493" si="531">AK466/$BM466</f>
        <v>#DIV/0!</v>
      </c>
      <c r="CY466" s="14" t="e">
        <f t="shared" si="531"/>
        <v>#DIV/0!</v>
      </c>
      <c r="CZ466" s="14" t="e">
        <f t="shared" si="531"/>
        <v>#DIV/0!</v>
      </c>
      <c r="DA466" s="14" t="e">
        <f t="shared" si="531"/>
        <v>#DIV/0!</v>
      </c>
      <c r="DB466" s="14" t="e">
        <f t="shared" si="531"/>
        <v>#DIV/0!</v>
      </c>
      <c r="DC466" s="14" t="e">
        <f t="shared" si="528"/>
        <v>#DIV/0!</v>
      </c>
      <c r="DD466" s="14" t="e">
        <f t="shared" si="528"/>
        <v>#DIV/0!</v>
      </c>
      <c r="DE466" s="14" t="e">
        <f t="shared" si="528"/>
        <v>#DIV/0!</v>
      </c>
      <c r="DF466" s="14" t="e">
        <f t="shared" si="528"/>
        <v>#DIV/0!</v>
      </c>
      <c r="DG466" s="14" t="e">
        <f t="shared" si="528"/>
        <v>#DIV/0!</v>
      </c>
      <c r="DH466" s="14" t="e">
        <f t="shared" si="528"/>
        <v>#DIV/0!</v>
      </c>
      <c r="DI466" s="14" t="e">
        <f t="shared" si="528"/>
        <v>#DIV/0!</v>
      </c>
      <c r="DJ466" s="14" t="e">
        <f t="shared" si="528"/>
        <v>#DIV/0!</v>
      </c>
      <c r="DK466" s="14" t="e">
        <f t="shared" si="528"/>
        <v>#DIV/0!</v>
      </c>
      <c r="DL466" s="14" t="e">
        <f t="shared" si="528"/>
        <v>#DIV/0!</v>
      </c>
      <c r="DM466" s="14" t="e">
        <f t="shared" si="528"/>
        <v>#DIV/0!</v>
      </c>
      <c r="DN466" s="14" t="e">
        <f t="shared" si="528"/>
        <v>#DIV/0!</v>
      </c>
      <c r="DO466" s="14" t="e">
        <f t="shared" si="528"/>
        <v>#DIV/0!</v>
      </c>
      <c r="DP466" s="14" t="e">
        <f t="shared" si="528"/>
        <v>#DIV/0!</v>
      </c>
      <c r="DQ466" s="14" t="e">
        <f t="shared" si="528"/>
        <v>#DIV/0!</v>
      </c>
      <c r="DR466" s="14" t="e">
        <f t="shared" si="528"/>
        <v>#DIV/0!</v>
      </c>
      <c r="DS466" s="14" t="e">
        <f t="shared" si="529"/>
        <v>#DIV/0!</v>
      </c>
      <c r="DT466" s="14" t="e">
        <f t="shared" si="508"/>
        <v>#DIV/0!</v>
      </c>
      <c r="DU466" s="14" t="e">
        <f t="shared" si="508"/>
        <v>#DIV/0!</v>
      </c>
      <c r="DV466" s="14" t="e">
        <f t="shared" si="508"/>
        <v>#DIV/0!</v>
      </c>
      <c r="DW466" s="14" t="e">
        <f t="shared" si="508"/>
        <v>#DIV/0!</v>
      </c>
      <c r="DX466" s="14" t="e">
        <f t="shared" si="508"/>
        <v>#DIV/0!</v>
      </c>
      <c r="DY466" s="14" t="e">
        <f t="shared" si="508"/>
        <v>#DIV/0!</v>
      </c>
      <c r="DZ466" s="14" t="e">
        <f t="shared" si="512"/>
        <v>#DIV/0!</v>
      </c>
    </row>
    <row r="467" spans="1:130">
      <c r="A467" s="18">
        <v>17</v>
      </c>
      <c r="B467" s="15">
        <f t="shared" si="509"/>
        <v>1</v>
      </c>
      <c r="C467" s="18">
        <v>2017</v>
      </c>
      <c r="D467" s="25">
        <f t="shared" si="513"/>
        <v>0</v>
      </c>
      <c r="E467" s="25">
        <f t="shared" si="514"/>
        <v>0</v>
      </c>
      <c r="F467" s="25">
        <f t="shared" si="515"/>
        <v>0</v>
      </c>
      <c r="G467" s="25">
        <f t="shared" si="516"/>
        <v>0</v>
      </c>
      <c r="H467" s="25">
        <f t="shared" si="517"/>
        <v>0</v>
      </c>
      <c r="I467" s="25">
        <f t="shared" si="518"/>
        <v>0</v>
      </c>
      <c r="J467" s="25">
        <f t="shared" si="519"/>
        <v>0</v>
      </c>
      <c r="K467" s="25">
        <f t="shared" si="520"/>
        <v>0</v>
      </c>
      <c r="L467" s="25">
        <f t="shared" si="521"/>
        <v>0</v>
      </c>
      <c r="M467" s="25">
        <f t="shared" si="522"/>
        <v>0</v>
      </c>
      <c r="N467" s="25">
        <f t="shared" si="523"/>
        <v>0</v>
      </c>
      <c r="O467" s="25">
        <f t="shared" si="524"/>
        <v>0</v>
      </c>
      <c r="P467" s="25">
        <f t="shared" si="525"/>
        <v>0</v>
      </c>
      <c r="Q467" s="25">
        <f t="shared" si="526"/>
        <v>0</v>
      </c>
      <c r="R467" s="25">
        <f t="shared" si="530"/>
        <v>0</v>
      </c>
      <c r="S467" s="25">
        <f t="shared" ref="S467:S485" si="532">VLOOKUP($C$81,$D$3:$K$63,$A$74,0)*(B452-B451)</f>
        <v>0</v>
      </c>
      <c r="T467" s="25">
        <f>VLOOKUP($C$82,$D$3:$K$63,$A$74,0)*(B451-B450)</f>
        <v>0</v>
      </c>
      <c r="U467" s="25">
        <f>VLOOKUP($C$83,$D$3:$K$63,$A$74,0)*B450</f>
        <v>0</v>
      </c>
      <c r="V467" s="25"/>
      <c r="W467" s="25"/>
      <c r="X467" s="25"/>
      <c r="Y467" s="25"/>
      <c r="Z467" s="25"/>
      <c r="AA467" s="25"/>
      <c r="AB467" s="25"/>
      <c r="AC467" s="25"/>
      <c r="AD467" s="25"/>
      <c r="AE467" s="25"/>
      <c r="AF467" s="25"/>
      <c r="AG467" s="25"/>
      <c r="AH467" s="25"/>
      <c r="AI467" s="25"/>
      <c r="AJ467" s="25"/>
      <c r="AK467" s="25"/>
      <c r="AL467" s="25"/>
      <c r="AM467" s="25"/>
      <c r="AN467" s="25"/>
      <c r="AO467" s="25"/>
      <c r="AP467" s="25"/>
      <c r="AQ467" s="25"/>
      <c r="AR467" s="25"/>
      <c r="AS467" s="25"/>
      <c r="AT467" s="25"/>
      <c r="AU467" s="25"/>
      <c r="AV467" s="25"/>
      <c r="AW467" s="25"/>
      <c r="AX467" s="25"/>
      <c r="AY467" s="25"/>
      <c r="AZ467" s="25"/>
      <c r="BA467" s="25"/>
      <c r="BB467" s="25"/>
      <c r="BC467" s="25"/>
      <c r="BD467" s="25"/>
      <c r="BE467" s="25"/>
      <c r="BF467" s="25"/>
      <c r="BG467" s="25"/>
      <c r="BH467" s="25"/>
      <c r="BI467" s="25"/>
      <c r="BJ467" s="25"/>
      <c r="BK467" s="25"/>
      <c r="BL467" s="25"/>
      <c r="BM467" s="21">
        <f t="shared" si="510"/>
        <v>0</v>
      </c>
      <c r="BP467" s="18">
        <v>2017</v>
      </c>
      <c r="BQ467" s="14" t="e">
        <f t="shared" si="511"/>
        <v>#DIV/0!</v>
      </c>
      <c r="BR467" s="14" t="e">
        <f t="shared" si="511"/>
        <v>#DIV/0!</v>
      </c>
      <c r="BS467" s="14" t="e">
        <f t="shared" si="511"/>
        <v>#DIV/0!</v>
      </c>
      <c r="BT467" s="14" t="e">
        <f t="shared" si="511"/>
        <v>#DIV/0!</v>
      </c>
      <c r="BU467" s="14" t="e">
        <f t="shared" si="511"/>
        <v>#DIV/0!</v>
      </c>
      <c r="BV467" s="14" t="e">
        <f t="shared" si="511"/>
        <v>#DIV/0!</v>
      </c>
      <c r="BW467" s="14" t="e">
        <f t="shared" si="511"/>
        <v>#DIV/0!</v>
      </c>
      <c r="BX467" s="14" t="e">
        <f t="shared" si="511"/>
        <v>#DIV/0!</v>
      </c>
      <c r="BY467" s="14" t="e">
        <f t="shared" si="511"/>
        <v>#DIV/0!</v>
      </c>
      <c r="BZ467" s="14" t="e">
        <f t="shared" si="511"/>
        <v>#DIV/0!</v>
      </c>
      <c r="CA467" s="14" t="e">
        <f t="shared" si="511"/>
        <v>#DIV/0!</v>
      </c>
      <c r="CB467" s="14" t="e">
        <f t="shared" si="511"/>
        <v>#DIV/0!</v>
      </c>
      <c r="CC467" s="14" t="e">
        <f t="shared" si="511"/>
        <v>#DIV/0!</v>
      </c>
      <c r="CD467" s="14" t="e">
        <f t="shared" si="511"/>
        <v>#DIV/0!</v>
      </c>
      <c r="CE467" s="14" t="e">
        <f t="shared" si="511"/>
        <v>#DIV/0!</v>
      </c>
      <c r="CF467" s="14" t="e">
        <f t="shared" si="511"/>
        <v>#DIV/0!</v>
      </c>
      <c r="CG467" s="14" t="e">
        <f t="shared" si="527"/>
        <v>#DIV/0!</v>
      </c>
      <c r="CH467" s="14" t="e">
        <f t="shared" si="505"/>
        <v>#DIV/0!</v>
      </c>
      <c r="CI467" s="14" t="e">
        <f t="shared" si="505"/>
        <v>#DIV/0!</v>
      </c>
      <c r="CJ467" s="14" t="e">
        <f t="shared" si="505"/>
        <v>#DIV/0!</v>
      </c>
      <c r="CK467" s="14" t="e">
        <f t="shared" si="505"/>
        <v>#DIV/0!</v>
      </c>
      <c r="CL467" s="14" t="e">
        <f t="shared" si="505"/>
        <v>#DIV/0!</v>
      </c>
      <c r="CM467" s="14" t="e">
        <f t="shared" si="505"/>
        <v>#DIV/0!</v>
      </c>
      <c r="CN467" s="14" t="e">
        <f t="shared" si="505"/>
        <v>#DIV/0!</v>
      </c>
      <c r="CO467" s="14" t="e">
        <f t="shared" si="505"/>
        <v>#DIV/0!</v>
      </c>
      <c r="CP467" s="14" t="e">
        <f t="shared" si="505"/>
        <v>#DIV/0!</v>
      </c>
      <c r="CQ467" s="14" t="e">
        <f t="shared" si="505"/>
        <v>#DIV/0!</v>
      </c>
      <c r="CR467" s="14" t="e">
        <f t="shared" si="505"/>
        <v>#DIV/0!</v>
      </c>
      <c r="CS467" s="14" t="e">
        <f t="shared" si="505"/>
        <v>#DIV/0!</v>
      </c>
      <c r="CT467" s="14" t="e">
        <f t="shared" si="505"/>
        <v>#DIV/0!</v>
      </c>
      <c r="CU467" s="14" t="e">
        <f t="shared" si="505"/>
        <v>#DIV/0!</v>
      </c>
      <c r="CV467" s="14" t="e">
        <f t="shared" si="505"/>
        <v>#DIV/0!</v>
      </c>
      <c r="CW467" s="14" t="e">
        <f t="shared" si="505"/>
        <v>#DIV/0!</v>
      </c>
      <c r="CX467" s="14" t="e">
        <f t="shared" si="531"/>
        <v>#DIV/0!</v>
      </c>
      <c r="CY467" s="14" t="e">
        <f t="shared" si="531"/>
        <v>#DIV/0!</v>
      </c>
      <c r="CZ467" s="14" t="e">
        <f t="shared" si="531"/>
        <v>#DIV/0!</v>
      </c>
      <c r="DA467" s="14" t="e">
        <f t="shared" si="531"/>
        <v>#DIV/0!</v>
      </c>
      <c r="DB467" s="14" t="e">
        <f t="shared" si="531"/>
        <v>#DIV/0!</v>
      </c>
      <c r="DC467" s="14" t="e">
        <f t="shared" si="528"/>
        <v>#DIV/0!</v>
      </c>
      <c r="DD467" s="14" t="e">
        <f t="shared" si="528"/>
        <v>#DIV/0!</v>
      </c>
      <c r="DE467" s="14" t="e">
        <f t="shared" si="528"/>
        <v>#DIV/0!</v>
      </c>
      <c r="DF467" s="14" t="e">
        <f t="shared" si="528"/>
        <v>#DIV/0!</v>
      </c>
      <c r="DG467" s="14" t="e">
        <f t="shared" si="528"/>
        <v>#DIV/0!</v>
      </c>
      <c r="DH467" s="14" t="e">
        <f t="shared" si="528"/>
        <v>#DIV/0!</v>
      </c>
      <c r="DI467" s="14" t="e">
        <f t="shared" si="528"/>
        <v>#DIV/0!</v>
      </c>
      <c r="DJ467" s="14" t="e">
        <f t="shared" si="528"/>
        <v>#DIV/0!</v>
      </c>
      <c r="DK467" s="14" t="e">
        <f t="shared" si="528"/>
        <v>#DIV/0!</v>
      </c>
      <c r="DL467" s="14" t="e">
        <f t="shared" si="528"/>
        <v>#DIV/0!</v>
      </c>
      <c r="DM467" s="14" t="e">
        <f t="shared" si="528"/>
        <v>#DIV/0!</v>
      </c>
      <c r="DN467" s="14" t="e">
        <f t="shared" si="528"/>
        <v>#DIV/0!</v>
      </c>
      <c r="DO467" s="14" t="e">
        <f t="shared" si="528"/>
        <v>#DIV/0!</v>
      </c>
      <c r="DP467" s="14" t="e">
        <f t="shared" si="528"/>
        <v>#DIV/0!</v>
      </c>
      <c r="DQ467" s="14" t="e">
        <f t="shared" si="528"/>
        <v>#DIV/0!</v>
      </c>
      <c r="DR467" s="14" t="e">
        <f t="shared" si="528"/>
        <v>#DIV/0!</v>
      </c>
      <c r="DS467" s="14" t="e">
        <f t="shared" si="529"/>
        <v>#DIV/0!</v>
      </c>
      <c r="DT467" s="14" t="e">
        <f t="shared" si="508"/>
        <v>#DIV/0!</v>
      </c>
      <c r="DU467" s="14" t="e">
        <f t="shared" si="508"/>
        <v>#DIV/0!</v>
      </c>
      <c r="DV467" s="14" t="e">
        <f t="shared" si="508"/>
        <v>#DIV/0!</v>
      </c>
      <c r="DW467" s="14" t="e">
        <f t="shared" si="508"/>
        <v>#DIV/0!</v>
      </c>
      <c r="DX467" s="14" t="e">
        <f t="shared" si="508"/>
        <v>#DIV/0!</v>
      </c>
      <c r="DY467" s="14" t="e">
        <f t="shared" si="508"/>
        <v>#DIV/0!</v>
      </c>
      <c r="DZ467" s="14" t="e">
        <f t="shared" si="512"/>
        <v>#DIV/0!</v>
      </c>
    </row>
    <row r="468" spans="1:130">
      <c r="A468" s="18">
        <v>18</v>
      </c>
      <c r="B468" s="15">
        <f t="shared" si="509"/>
        <v>1</v>
      </c>
      <c r="C468" s="18">
        <v>2018</v>
      </c>
      <c r="D468" s="25">
        <f t="shared" si="513"/>
        <v>0</v>
      </c>
      <c r="E468" s="25">
        <f t="shared" si="514"/>
        <v>0</v>
      </c>
      <c r="F468" s="25">
        <f t="shared" si="515"/>
        <v>0</v>
      </c>
      <c r="G468" s="25">
        <f t="shared" si="516"/>
        <v>0</v>
      </c>
      <c r="H468" s="25">
        <f t="shared" si="517"/>
        <v>0</v>
      </c>
      <c r="I468" s="25">
        <f t="shared" si="518"/>
        <v>0</v>
      </c>
      <c r="J468" s="25">
        <f t="shared" si="519"/>
        <v>0</v>
      </c>
      <c r="K468" s="25">
        <f t="shared" si="520"/>
        <v>0</v>
      </c>
      <c r="L468" s="25">
        <f t="shared" si="521"/>
        <v>0</v>
      </c>
      <c r="M468" s="25">
        <f t="shared" si="522"/>
        <v>0</v>
      </c>
      <c r="N468" s="25">
        <f t="shared" si="523"/>
        <v>0</v>
      </c>
      <c r="O468" s="25">
        <f t="shared" si="524"/>
        <v>0</v>
      </c>
      <c r="P468" s="25">
        <f t="shared" si="525"/>
        <v>0</v>
      </c>
      <c r="Q468" s="25">
        <f t="shared" si="526"/>
        <v>0</v>
      </c>
      <c r="R468" s="25">
        <f t="shared" si="530"/>
        <v>0</v>
      </c>
      <c r="S468" s="25">
        <f t="shared" si="532"/>
        <v>0</v>
      </c>
      <c r="T468" s="25">
        <f t="shared" ref="T468:T486" si="533">VLOOKUP($C$82,$D$3:$K$63,$A$74,0)*(B452-B451)</f>
        <v>0</v>
      </c>
      <c r="U468" s="25">
        <f>VLOOKUP($C$83,$D$3:$K$63,$A$74,0)*(B451-B450)</f>
        <v>0</v>
      </c>
      <c r="V468" s="25">
        <f>VLOOKUP($C$84,$D$3:$K$63,$A$74,0)*B450</f>
        <v>0</v>
      </c>
      <c r="W468" s="25"/>
      <c r="X468" s="25"/>
      <c r="Y468" s="25"/>
      <c r="Z468" s="25"/>
      <c r="AA468" s="25"/>
      <c r="AB468" s="25"/>
      <c r="AC468" s="25"/>
      <c r="AD468" s="25"/>
      <c r="AE468" s="25"/>
      <c r="AF468" s="25"/>
      <c r="AG468" s="25"/>
      <c r="AH468" s="25"/>
      <c r="AI468" s="25"/>
      <c r="AJ468" s="25"/>
      <c r="AK468" s="25"/>
      <c r="AL468" s="25"/>
      <c r="AM468" s="25"/>
      <c r="AN468" s="25"/>
      <c r="AO468" s="25"/>
      <c r="AP468" s="25"/>
      <c r="AQ468" s="25"/>
      <c r="AR468" s="25"/>
      <c r="AS468" s="25"/>
      <c r="AT468" s="25"/>
      <c r="AU468" s="25"/>
      <c r="AV468" s="25"/>
      <c r="AW468" s="25"/>
      <c r="AX468" s="25"/>
      <c r="AY468" s="25"/>
      <c r="AZ468" s="25"/>
      <c r="BA468" s="25"/>
      <c r="BB468" s="25"/>
      <c r="BC468" s="25"/>
      <c r="BD468" s="25"/>
      <c r="BE468" s="25"/>
      <c r="BF468" s="25"/>
      <c r="BG468" s="25"/>
      <c r="BH468" s="25"/>
      <c r="BI468" s="25"/>
      <c r="BJ468" s="25"/>
      <c r="BK468" s="25"/>
      <c r="BL468" s="25"/>
      <c r="BM468" s="21">
        <f t="shared" si="510"/>
        <v>0</v>
      </c>
      <c r="BP468" s="18">
        <v>2018</v>
      </c>
      <c r="BQ468" s="14" t="e">
        <f t="shared" si="511"/>
        <v>#DIV/0!</v>
      </c>
      <c r="BR468" s="14" t="e">
        <f t="shared" si="511"/>
        <v>#DIV/0!</v>
      </c>
      <c r="BS468" s="14" t="e">
        <f t="shared" si="511"/>
        <v>#DIV/0!</v>
      </c>
      <c r="BT468" s="14" t="e">
        <f t="shared" si="511"/>
        <v>#DIV/0!</v>
      </c>
      <c r="BU468" s="14" t="e">
        <f t="shared" si="511"/>
        <v>#DIV/0!</v>
      </c>
      <c r="BV468" s="14" t="e">
        <f t="shared" si="511"/>
        <v>#DIV/0!</v>
      </c>
      <c r="BW468" s="14" t="e">
        <f t="shared" si="511"/>
        <v>#DIV/0!</v>
      </c>
      <c r="BX468" s="14" t="e">
        <f t="shared" si="511"/>
        <v>#DIV/0!</v>
      </c>
      <c r="BY468" s="14" t="e">
        <f t="shared" si="511"/>
        <v>#DIV/0!</v>
      </c>
      <c r="BZ468" s="14" t="e">
        <f t="shared" si="511"/>
        <v>#DIV/0!</v>
      </c>
      <c r="CA468" s="14" t="e">
        <f t="shared" si="511"/>
        <v>#DIV/0!</v>
      </c>
      <c r="CB468" s="14" t="e">
        <f t="shared" si="511"/>
        <v>#DIV/0!</v>
      </c>
      <c r="CC468" s="14" t="e">
        <f t="shared" si="511"/>
        <v>#DIV/0!</v>
      </c>
      <c r="CD468" s="14" t="e">
        <f t="shared" si="511"/>
        <v>#DIV/0!</v>
      </c>
      <c r="CE468" s="14" t="e">
        <f t="shared" si="511"/>
        <v>#DIV/0!</v>
      </c>
      <c r="CF468" s="14" t="e">
        <f t="shared" si="511"/>
        <v>#DIV/0!</v>
      </c>
      <c r="CG468" s="14" t="e">
        <f t="shared" si="527"/>
        <v>#DIV/0!</v>
      </c>
      <c r="CH468" s="14" t="e">
        <f t="shared" si="505"/>
        <v>#DIV/0!</v>
      </c>
      <c r="CI468" s="14" t="e">
        <f t="shared" si="505"/>
        <v>#DIV/0!</v>
      </c>
      <c r="CJ468" s="14" t="e">
        <f t="shared" si="505"/>
        <v>#DIV/0!</v>
      </c>
      <c r="CK468" s="14" t="e">
        <f t="shared" si="505"/>
        <v>#DIV/0!</v>
      </c>
      <c r="CL468" s="14" t="e">
        <f t="shared" si="505"/>
        <v>#DIV/0!</v>
      </c>
      <c r="CM468" s="14" t="e">
        <f t="shared" si="505"/>
        <v>#DIV/0!</v>
      </c>
      <c r="CN468" s="14" t="e">
        <f t="shared" si="505"/>
        <v>#DIV/0!</v>
      </c>
      <c r="CO468" s="14" t="e">
        <f t="shared" si="505"/>
        <v>#DIV/0!</v>
      </c>
      <c r="CP468" s="14" t="e">
        <f t="shared" si="505"/>
        <v>#DIV/0!</v>
      </c>
      <c r="CQ468" s="14" t="e">
        <f t="shared" si="505"/>
        <v>#DIV/0!</v>
      </c>
      <c r="CR468" s="14" t="e">
        <f t="shared" si="505"/>
        <v>#DIV/0!</v>
      </c>
      <c r="CS468" s="14" t="e">
        <f t="shared" si="505"/>
        <v>#DIV/0!</v>
      </c>
      <c r="CT468" s="14" t="e">
        <f t="shared" si="505"/>
        <v>#DIV/0!</v>
      </c>
      <c r="CU468" s="14" t="e">
        <f t="shared" si="505"/>
        <v>#DIV/0!</v>
      </c>
      <c r="CV468" s="14" t="e">
        <f t="shared" si="505"/>
        <v>#DIV/0!</v>
      </c>
      <c r="CW468" s="14" t="e">
        <f t="shared" si="505"/>
        <v>#DIV/0!</v>
      </c>
      <c r="CX468" s="14" t="e">
        <f t="shared" si="531"/>
        <v>#DIV/0!</v>
      </c>
      <c r="CY468" s="14" t="e">
        <f t="shared" si="531"/>
        <v>#DIV/0!</v>
      </c>
      <c r="CZ468" s="14" t="e">
        <f t="shared" si="531"/>
        <v>#DIV/0!</v>
      </c>
      <c r="DA468" s="14" t="e">
        <f t="shared" si="531"/>
        <v>#DIV/0!</v>
      </c>
      <c r="DB468" s="14" t="e">
        <f t="shared" si="531"/>
        <v>#DIV/0!</v>
      </c>
      <c r="DC468" s="14" t="e">
        <f t="shared" si="528"/>
        <v>#DIV/0!</v>
      </c>
      <c r="DD468" s="14" t="e">
        <f t="shared" si="528"/>
        <v>#DIV/0!</v>
      </c>
      <c r="DE468" s="14" t="e">
        <f t="shared" si="528"/>
        <v>#DIV/0!</v>
      </c>
      <c r="DF468" s="14" t="e">
        <f t="shared" si="528"/>
        <v>#DIV/0!</v>
      </c>
      <c r="DG468" s="14" t="e">
        <f t="shared" si="528"/>
        <v>#DIV/0!</v>
      </c>
      <c r="DH468" s="14" t="e">
        <f t="shared" si="528"/>
        <v>#DIV/0!</v>
      </c>
      <c r="DI468" s="14" t="e">
        <f t="shared" si="528"/>
        <v>#DIV/0!</v>
      </c>
      <c r="DJ468" s="14" t="e">
        <f t="shared" si="528"/>
        <v>#DIV/0!</v>
      </c>
      <c r="DK468" s="14" t="e">
        <f t="shared" si="528"/>
        <v>#DIV/0!</v>
      </c>
      <c r="DL468" s="14" t="e">
        <f t="shared" si="528"/>
        <v>#DIV/0!</v>
      </c>
      <c r="DM468" s="14" t="e">
        <f t="shared" si="528"/>
        <v>#DIV/0!</v>
      </c>
      <c r="DN468" s="14" t="e">
        <f t="shared" si="528"/>
        <v>#DIV/0!</v>
      </c>
      <c r="DO468" s="14" t="e">
        <f t="shared" si="528"/>
        <v>#DIV/0!</v>
      </c>
      <c r="DP468" s="14" t="e">
        <f t="shared" si="528"/>
        <v>#DIV/0!</v>
      </c>
      <c r="DQ468" s="14" t="e">
        <f t="shared" si="528"/>
        <v>#DIV/0!</v>
      </c>
      <c r="DR468" s="14" t="e">
        <f t="shared" si="528"/>
        <v>#DIV/0!</v>
      </c>
      <c r="DS468" s="14" t="e">
        <f t="shared" si="529"/>
        <v>#DIV/0!</v>
      </c>
      <c r="DT468" s="14" t="e">
        <f t="shared" si="508"/>
        <v>#DIV/0!</v>
      </c>
      <c r="DU468" s="14" t="e">
        <f t="shared" si="508"/>
        <v>#DIV/0!</v>
      </c>
      <c r="DV468" s="14" t="e">
        <f t="shared" si="508"/>
        <v>#DIV/0!</v>
      </c>
      <c r="DW468" s="14" t="e">
        <f t="shared" si="508"/>
        <v>#DIV/0!</v>
      </c>
      <c r="DX468" s="14" t="e">
        <f t="shared" si="508"/>
        <v>#DIV/0!</v>
      </c>
      <c r="DY468" s="14" t="e">
        <f t="shared" si="508"/>
        <v>#DIV/0!</v>
      </c>
      <c r="DZ468" s="14" t="e">
        <f t="shared" si="512"/>
        <v>#DIV/0!</v>
      </c>
    </row>
    <row r="469" spans="1:130">
      <c r="A469" s="18">
        <v>19</v>
      </c>
      <c r="B469" s="15">
        <f t="shared" si="509"/>
        <v>1</v>
      </c>
      <c r="C469" s="18">
        <v>2019</v>
      </c>
      <c r="D469" s="25">
        <f t="shared" si="513"/>
        <v>0</v>
      </c>
      <c r="E469" s="25">
        <f t="shared" si="514"/>
        <v>0</v>
      </c>
      <c r="F469" s="25">
        <f t="shared" si="515"/>
        <v>0</v>
      </c>
      <c r="G469" s="25">
        <f t="shared" si="516"/>
        <v>0</v>
      </c>
      <c r="H469" s="25">
        <f t="shared" si="517"/>
        <v>0</v>
      </c>
      <c r="I469" s="25">
        <f t="shared" si="518"/>
        <v>0</v>
      </c>
      <c r="J469" s="25">
        <f t="shared" si="519"/>
        <v>0</v>
      </c>
      <c r="K469" s="25">
        <f t="shared" si="520"/>
        <v>0</v>
      </c>
      <c r="L469" s="25">
        <f t="shared" si="521"/>
        <v>0</v>
      </c>
      <c r="M469" s="25">
        <f t="shared" si="522"/>
        <v>0</v>
      </c>
      <c r="N469" s="25">
        <f t="shared" si="523"/>
        <v>0</v>
      </c>
      <c r="O469" s="25">
        <f t="shared" si="524"/>
        <v>0</v>
      </c>
      <c r="P469" s="25">
        <f t="shared" si="525"/>
        <v>0</v>
      </c>
      <c r="Q469" s="25">
        <f t="shared" si="526"/>
        <v>0</v>
      </c>
      <c r="R469" s="25">
        <f t="shared" si="530"/>
        <v>0</v>
      </c>
      <c r="S469" s="25">
        <f t="shared" si="532"/>
        <v>0</v>
      </c>
      <c r="T469" s="25">
        <f t="shared" si="533"/>
        <v>0</v>
      </c>
      <c r="U469" s="25">
        <f t="shared" ref="U469:U487" si="534">VLOOKUP($C$83,$D$3:$K$63,$A$74,0)*(B452-B451)</f>
        <v>0</v>
      </c>
      <c r="V469" s="25">
        <f>VLOOKUP($C$84,$D$3:$K$63,$A$74,0)*(B451-B450)</f>
        <v>0</v>
      </c>
      <c r="W469" s="25">
        <f>VLOOKUP($C$85,$D$3:$K$63,$A$74,0)*B450</f>
        <v>0</v>
      </c>
      <c r="X469" s="25"/>
      <c r="Y469" s="25"/>
      <c r="Z469" s="25"/>
      <c r="AA469" s="25"/>
      <c r="AB469" s="25"/>
      <c r="AC469" s="25"/>
      <c r="AD469" s="25"/>
      <c r="AE469" s="25"/>
      <c r="AF469" s="25"/>
      <c r="AG469" s="25"/>
      <c r="AH469" s="25"/>
      <c r="AI469" s="25"/>
      <c r="AJ469" s="25"/>
      <c r="AK469" s="25"/>
      <c r="AL469" s="25"/>
      <c r="AM469" s="25"/>
      <c r="AN469" s="25"/>
      <c r="AO469" s="25"/>
      <c r="AP469" s="25"/>
      <c r="AQ469" s="25"/>
      <c r="AR469" s="25"/>
      <c r="AS469" s="25"/>
      <c r="AT469" s="25"/>
      <c r="AU469" s="25"/>
      <c r="AV469" s="25"/>
      <c r="AW469" s="25"/>
      <c r="AX469" s="25"/>
      <c r="AY469" s="25"/>
      <c r="AZ469" s="25"/>
      <c r="BA469" s="25"/>
      <c r="BB469" s="25"/>
      <c r="BC469" s="25"/>
      <c r="BD469" s="25"/>
      <c r="BE469" s="25"/>
      <c r="BF469" s="25"/>
      <c r="BG469" s="25"/>
      <c r="BH469" s="25"/>
      <c r="BI469" s="25"/>
      <c r="BJ469" s="25"/>
      <c r="BK469" s="25"/>
      <c r="BL469" s="25"/>
      <c r="BM469" s="21">
        <f t="shared" si="510"/>
        <v>0</v>
      </c>
      <c r="BP469" s="18">
        <v>2019</v>
      </c>
      <c r="BQ469" s="14" t="e">
        <f t="shared" si="511"/>
        <v>#DIV/0!</v>
      </c>
      <c r="BR469" s="14" t="e">
        <f t="shared" si="511"/>
        <v>#DIV/0!</v>
      </c>
      <c r="BS469" s="14" t="e">
        <f t="shared" si="511"/>
        <v>#DIV/0!</v>
      </c>
      <c r="BT469" s="14" t="e">
        <f t="shared" si="511"/>
        <v>#DIV/0!</v>
      </c>
      <c r="BU469" s="14" t="e">
        <f t="shared" si="511"/>
        <v>#DIV/0!</v>
      </c>
      <c r="BV469" s="14" t="e">
        <f t="shared" si="511"/>
        <v>#DIV/0!</v>
      </c>
      <c r="BW469" s="14" t="e">
        <f t="shared" si="511"/>
        <v>#DIV/0!</v>
      </c>
      <c r="BX469" s="14" t="e">
        <f t="shared" si="511"/>
        <v>#DIV/0!</v>
      </c>
      <c r="BY469" s="14" t="e">
        <f t="shared" si="511"/>
        <v>#DIV/0!</v>
      </c>
      <c r="BZ469" s="14" t="e">
        <f t="shared" si="511"/>
        <v>#DIV/0!</v>
      </c>
      <c r="CA469" s="14" t="e">
        <f t="shared" si="511"/>
        <v>#DIV/0!</v>
      </c>
      <c r="CB469" s="14" t="e">
        <f t="shared" si="511"/>
        <v>#DIV/0!</v>
      </c>
      <c r="CC469" s="14" t="e">
        <f t="shared" si="511"/>
        <v>#DIV/0!</v>
      </c>
      <c r="CD469" s="14" t="e">
        <f t="shared" si="511"/>
        <v>#DIV/0!</v>
      </c>
      <c r="CE469" s="14" t="e">
        <f t="shared" si="511"/>
        <v>#DIV/0!</v>
      </c>
      <c r="CF469" s="14" t="e">
        <f t="shared" si="511"/>
        <v>#DIV/0!</v>
      </c>
      <c r="CG469" s="14" t="e">
        <f t="shared" si="527"/>
        <v>#DIV/0!</v>
      </c>
      <c r="CH469" s="14" t="e">
        <f t="shared" si="505"/>
        <v>#DIV/0!</v>
      </c>
      <c r="CI469" s="14" t="e">
        <f t="shared" si="505"/>
        <v>#DIV/0!</v>
      </c>
      <c r="CJ469" s="14" t="e">
        <f t="shared" si="505"/>
        <v>#DIV/0!</v>
      </c>
      <c r="CK469" s="14" t="e">
        <f t="shared" si="505"/>
        <v>#DIV/0!</v>
      </c>
      <c r="CL469" s="14" t="e">
        <f t="shared" si="505"/>
        <v>#DIV/0!</v>
      </c>
      <c r="CM469" s="14" t="e">
        <f t="shared" si="505"/>
        <v>#DIV/0!</v>
      </c>
      <c r="CN469" s="14" t="e">
        <f t="shared" si="505"/>
        <v>#DIV/0!</v>
      </c>
      <c r="CO469" s="14" t="e">
        <f t="shared" si="505"/>
        <v>#DIV/0!</v>
      </c>
      <c r="CP469" s="14" t="e">
        <f t="shared" si="505"/>
        <v>#DIV/0!</v>
      </c>
      <c r="CQ469" s="14" t="e">
        <f t="shared" si="505"/>
        <v>#DIV/0!</v>
      </c>
      <c r="CR469" s="14" t="e">
        <f t="shared" si="505"/>
        <v>#DIV/0!</v>
      </c>
      <c r="CS469" s="14" t="e">
        <f t="shared" si="505"/>
        <v>#DIV/0!</v>
      </c>
      <c r="CT469" s="14" t="e">
        <f t="shared" si="505"/>
        <v>#DIV/0!</v>
      </c>
      <c r="CU469" s="14" t="e">
        <f t="shared" si="505"/>
        <v>#DIV/0!</v>
      </c>
      <c r="CV469" s="14" t="e">
        <f t="shared" si="505"/>
        <v>#DIV/0!</v>
      </c>
      <c r="CW469" s="14" t="e">
        <f t="shared" si="505"/>
        <v>#DIV/0!</v>
      </c>
      <c r="CX469" s="14" t="e">
        <f t="shared" si="531"/>
        <v>#DIV/0!</v>
      </c>
      <c r="CY469" s="14" t="e">
        <f t="shared" si="531"/>
        <v>#DIV/0!</v>
      </c>
      <c r="CZ469" s="14" t="e">
        <f t="shared" si="531"/>
        <v>#DIV/0!</v>
      </c>
      <c r="DA469" s="14" t="e">
        <f t="shared" si="531"/>
        <v>#DIV/0!</v>
      </c>
      <c r="DB469" s="14" t="e">
        <f t="shared" si="531"/>
        <v>#DIV/0!</v>
      </c>
      <c r="DC469" s="14" t="e">
        <f t="shared" si="528"/>
        <v>#DIV/0!</v>
      </c>
      <c r="DD469" s="14" t="e">
        <f t="shared" si="528"/>
        <v>#DIV/0!</v>
      </c>
      <c r="DE469" s="14" t="e">
        <f t="shared" si="528"/>
        <v>#DIV/0!</v>
      </c>
      <c r="DF469" s="14" t="e">
        <f t="shared" si="528"/>
        <v>#DIV/0!</v>
      </c>
      <c r="DG469" s="14" t="e">
        <f t="shared" si="528"/>
        <v>#DIV/0!</v>
      </c>
      <c r="DH469" s="14" t="e">
        <f t="shared" si="528"/>
        <v>#DIV/0!</v>
      </c>
      <c r="DI469" s="14" t="e">
        <f t="shared" si="528"/>
        <v>#DIV/0!</v>
      </c>
      <c r="DJ469" s="14" t="e">
        <f t="shared" si="528"/>
        <v>#DIV/0!</v>
      </c>
      <c r="DK469" s="14" t="e">
        <f t="shared" si="528"/>
        <v>#DIV/0!</v>
      </c>
      <c r="DL469" s="14" t="e">
        <f t="shared" si="528"/>
        <v>#DIV/0!</v>
      </c>
      <c r="DM469" s="14" t="e">
        <f t="shared" si="528"/>
        <v>#DIV/0!</v>
      </c>
      <c r="DN469" s="14" t="e">
        <f t="shared" si="528"/>
        <v>#DIV/0!</v>
      </c>
      <c r="DO469" s="14" t="e">
        <f t="shared" si="528"/>
        <v>#DIV/0!</v>
      </c>
      <c r="DP469" s="14" t="e">
        <f t="shared" si="528"/>
        <v>#DIV/0!</v>
      </c>
      <c r="DQ469" s="14" t="e">
        <f t="shared" si="528"/>
        <v>#DIV/0!</v>
      </c>
      <c r="DR469" s="14" t="e">
        <f t="shared" si="528"/>
        <v>#DIV/0!</v>
      </c>
      <c r="DS469" s="14" t="e">
        <f t="shared" si="529"/>
        <v>#DIV/0!</v>
      </c>
      <c r="DT469" s="14" t="e">
        <f t="shared" si="508"/>
        <v>#DIV/0!</v>
      </c>
      <c r="DU469" s="14" t="e">
        <f t="shared" si="508"/>
        <v>#DIV/0!</v>
      </c>
      <c r="DV469" s="14" t="e">
        <f t="shared" si="508"/>
        <v>#DIV/0!</v>
      </c>
      <c r="DW469" s="14" t="e">
        <f t="shared" si="508"/>
        <v>#DIV/0!</v>
      </c>
      <c r="DX469" s="14" t="e">
        <f t="shared" si="508"/>
        <v>#DIV/0!</v>
      </c>
      <c r="DY469" s="14" t="e">
        <f t="shared" si="508"/>
        <v>#DIV/0!</v>
      </c>
      <c r="DZ469" s="14" t="e">
        <f t="shared" si="512"/>
        <v>#DIV/0!</v>
      </c>
    </row>
    <row r="470" spans="1:130">
      <c r="A470" s="18">
        <v>20</v>
      </c>
      <c r="B470" s="15">
        <f t="shared" si="509"/>
        <v>1</v>
      </c>
      <c r="C470" s="18">
        <v>2020</v>
      </c>
      <c r="D470" s="25">
        <f t="shared" si="513"/>
        <v>0</v>
      </c>
      <c r="E470" s="25">
        <f t="shared" si="514"/>
        <v>0</v>
      </c>
      <c r="F470" s="25">
        <f t="shared" si="515"/>
        <v>0</v>
      </c>
      <c r="G470" s="25">
        <f t="shared" si="516"/>
        <v>0</v>
      </c>
      <c r="H470" s="25">
        <f t="shared" si="517"/>
        <v>0</v>
      </c>
      <c r="I470" s="25">
        <f t="shared" si="518"/>
        <v>0</v>
      </c>
      <c r="J470" s="25">
        <f t="shared" si="519"/>
        <v>0</v>
      </c>
      <c r="K470" s="25">
        <f t="shared" si="520"/>
        <v>0</v>
      </c>
      <c r="L470" s="25">
        <f t="shared" si="521"/>
        <v>0</v>
      </c>
      <c r="M470" s="25">
        <f t="shared" si="522"/>
        <v>0</v>
      </c>
      <c r="N470" s="25">
        <f t="shared" si="523"/>
        <v>0</v>
      </c>
      <c r="O470" s="25">
        <f t="shared" si="524"/>
        <v>0</v>
      </c>
      <c r="P470" s="25">
        <f t="shared" si="525"/>
        <v>0</v>
      </c>
      <c r="Q470" s="25">
        <f t="shared" si="526"/>
        <v>0</v>
      </c>
      <c r="R470" s="25">
        <f t="shared" si="530"/>
        <v>0</v>
      </c>
      <c r="S470" s="25">
        <f t="shared" si="532"/>
        <v>0</v>
      </c>
      <c r="T470" s="25">
        <f t="shared" si="533"/>
        <v>0</v>
      </c>
      <c r="U470" s="25">
        <f t="shared" si="534"/>
        <v>0</v>
      </c>
      <c r="V470" s="25">
        <f t="shared" ref="V470:V488" si="535">VLOOKUP($C$84,$D$3:$K$63,$A$74,0)*(B452-B451)</f>
        <v>0</v>
      </c>
      <c r="W470" s="25">
        <f>VLOOKUP($C$85,$D$3:$K$63,$A$74,0)*(B451-B450)</f>
        <v>6.0769230769230731</v>
      </c>
      <c r="X470" s="25">
        <f>VLOOKUP($C$86,$D$3:$K$63,$A$74,0)*B450</f>
        <v>0</v>
      </c>
      <c r="Y470" s="25"/>
      <c r="Z470" s="25"/>
      <c r="AA470" s="25"/>
      <c r="AB470" s="25"/>
      <c r="AC470" s="25"/>
      <c r="AD470" s="25"/>
      <c r="AE470" s="25"/>
      <c r="AF470" s="25"/>
      <c r="AG470" s="25"/>
      <c r="AH470" s="25"/>
      <c r="AI470" s="25"/>
      <c r="AJ470" s="25"/>
      <c r="AK470" s="25"/>
      <c r="AL470" s="25"/>
      <c r="AM470" s="25"/>
      <c r="AN470" s="25"/>
      <c r="AO470" s="25"/>
      <c r="AP470" s="25"/>
      <c r="AQ470" s="25"/>
      <c r="AR470" s="25"/>
      <c r="AS470" s="25"/>
      <c r="AT470" s="25"/>
      <c r="AU470" s="25"/>
      <c r="AV470" s="25"/>
      <c r="AW470" s="25"/>
      <c r="AX470" s="25"/>
      <c r="AY470" s="25"/>
      <c r="AZ470" s="25"/>
      <c r="BA470" s="25"/>
      <c r="BB470" s="25"/>
      <c r="BC470" s="25"/>
      <c r="BD470" s="25"/>
      <c r="BE470" s="25"/>
      <c r="BF470" s="25"/>
      <c r="BG470" s="25"/>
      <c r="BH470" s="25"/>
      <c r="BI470" s="25"/>
      <c r="BJ470" s="25"/>
      <c r="BK470" s="25"/>
      <c r="BL470" s="25"/>
      <c r="BM470" s="21">
        <f t="shared" si="510"/>
        <v>6.0769230769230731</v>
      </c>
      <c r="BP470" s="18">
        <v>2020</v>
      </c>
      <c r="BQ470" s="14">
        <f t="shared" si="511"/>
        <v>0</v>
      </c>
      <c r="BR470" s="14">
        <f t="shared" si="511"/>
        <v>0</v>
      </c>
      <c r="BS470" s="14">
        <f t="shared" si="511"/>
        <v>0</v>
      </c>
      <c r="BT470" s="14">
        <f t="shared" si="511"/>
        <v>0</v>
      </c>
      <c r="BU470" s="14">
        <f t="shared" si="511"/>
        <v>0</v>
      </c>
      <c r="BV470" s="14">
        <f t="shared" si="511"/>
        <v>0</v>
      </c>
      <c r="BW470" s="14">
        <f t="shared" si="511"/>
        <v>0</v>
      </c>
      <c r="BX470" s="14">
        <f t="shared" si="511"/>
        <v>0</v>
      </c>
      <c r="BY470" s="14">
        <f t="shared" si="511"/>
        <v>0</v>
      </c>
      <c r="BZ470" s="14">
        <f t="shared" si="511"/>
        <v>0</v>
      </c>
      <c r="CA470" s="14">
        <f t="shared" si="511"/>
        <v>0</v>
      </c>
      <c r="CB470" s="14">
        <f t="shared" si="511"/>
        <v>0</v>
      </c>
      <c r="CC470" s="14">
        <f t="shared" si="511"/>
        <v>0</v>
      </c>
      <c r="CD470" s="14">
        <f t="shared" si="511"/>
        <v>0</v>
      </c>
      <c r="CE470" s="14">
        <f t="shared" si="511"/>
        <v>0</v>
      </c>
      <c r="CF470" s="14">
        <f t="shared" si="511"/>
        <v>0</v>
      </c>
      <c r="CG470" s="14">
        <f t="shared" si="527"/>
        <v>0</v>
      </c>
      <c r="CH470" s="14">
        <f t="shared" si="505"/>
        <v>0</v>
      </c>
      <c r="CI470" s="14">
        <f t="shared" si="505"/>
        <v>0</v>
      </c>
      <c r="CJ470" s="14">
        <f t="shared" si="505"/>
        <v>1</v>
      </c>
      <c r="CK470" s="14">
        <f t="shared" si="505"/>
        <v>0</v>
      </c>
      <c r="CL470" s="14">
        <f t="shared" si="505"/>
        <v>0</v>
      </c>
      <c r="CM470" s="14">
        <f t="shared" si="505"/>
        <v>0</v>
      </c>
      <c r="CN470" s="14">
        <f t="shared" si="505"/>
        <v>0</v>
      </c>
      <c r="CO470" s="14">
        <f t="shared" si="505"/>
        <v>0</v>
      </c>
      <c r="CP470" s="14">
        <f t="shared" si="505"/>
        <v>0</v>
      </c>
      <c r="CQ470" s="14">
        <f t="shared" si="505"/>
        <v>0</v>
      </c>
      <c r="CR470" s="14">
        <f t="shared" si="505"/>
        <v>0</v>
      </c>
      <c r="CS470" s="14">
        <f t="shared" si="505"/>
        <v>0</v>
      </c>
      <c r="CT470" s="14">
        <f t="shared" si="505"/>
        <v>0</v>
      </c>
      <c r="CU470" s="14">
        <f t="shared" si="505"/>
        <v>0</v>
      </c>
      <c r="CV470" s="14">
        <f t="shared" si="505"/>
        <v>0</v>
      </c>
      <c r="CW470" s="14">
        <f t="shared" si="505"/>
        <v>0</v>
      </c>
      <c r="CX470" s="14">
        <f t="shared" si="531"/>
        <v>0</v>
      </c>
      <c r="CY470" s="14">
        <f t="shared" si="531"/>
        <v>0</v>
      </c>
      <c r="CZ470" s="14">
        <f t="shared" si="531"/>
        <v>0</v>
      </c>
      <c r="DA470" s="14">
        <f t="shared" si="531"/>
        <v>0</v>
      </c>
      <c r="DB470" s="14">
        <f t="shared" si="531"/>
        <v>0</v>
      </c>
      <c r="DC470" s="14">
        <f t="shared" si="528"/>
        <v>0</v>
      </c>
      <c r="DD470" s="14">
        <f t="shared" si="528"/>
        <v>0</v>
      </c>
      <c r="DE470" s="14">
        <f t="shared" si="528"/>
        <v>0</v>
      </c>
      <c r="DF470" s="14">
        <f t="shared" si="528"/>
        <v>0</v>
      </c>
      <c r="DG470" s="14">
        <f t="shared" si="528"/>
        <v>0</v>
      </c>
      <c r="DH470" s="14">
        <f t="shared" si="528"/>
        <v>0</v>
      </c>
      <c r="DI470" s="14">
        <f t="shared" si="528"/>
        <v>0</v>
      </c>
      <c r="DJ470" s="14">
        <f t="shared" si="528"/>
        <v>0</v>
      </c>
      <c r="DK470" s="14">
        <f t="shared" si="528"/>
        <v>0</v>
      </c>
      <c r="DL470" s="14">
        <f t="shared" si="528"/>
        <v>0</v>
      </c>
      <c r="DM470" s="14">
        <f t="shared" si="528"/>
        <v>0</v>
      </c>
      <c r="DN470" s="14">
        <f t="shared" si="528"/>
        <v>0</v>
      </c>
      <c r="DO470" s="14">
        <f t="shared" si="528"/>
        <v>0</v>
      </c>
      <c r="DP470" s="14">
        <f t="shared" si="528"/>
        <v>0</v>
      </c>
      <c r="DQ470" s="14">
        <f t="shared" si="528"/>
        <v>0</v>
      </c>
      <c r="DR470" s="14">
        <f t="shared" si="528"/>
        <v>0</v>
      </c>
      <c r="DS470" s="14">
        <f t="shared" si="529"/>
        <v>0</v>
      </c>
      <c r="DT470" s="14">
        <f t="shared" si="508"/>
        <v>0</v>
      </c>
      <c r="DU470" s="14">
        <f t="shared" si="508"/>
        <v>0</v>
      </c>
      <c r="DV470" s="14">
        <f t="shared" si="508"/>
        <v>0</v>
      </c>
      <c r="DW470" s="14">
        <f t="shared" si="508"/>
        <v>0</v>
      </c>
      <c r="DX470" s="14">
        <f t="shared" si="508"/>
        <v>0</v>
      </c>
      <c r="DY470" s="14">
        <f t="shared" si="508"/>
        <v>0</v>
      </c>
      <c r="DZ470" s="14">
        <f t="shared" si="512"/>
        <v>1</v>
      </c>
    </row>
    <row r="471" spans="1:130">
      <c r="C471" s="18">
        <v>2021</v>
      </c>
      <c r="D471" s="25"/>
      <c r="E471" s="25">
        <f t="shared" si="514"/>
        <v>0</v>
      </c>
      <c r="F471" s="25">
        <f t="shared" si="515"/>
        <v>0</v>
      </c>
      <c r="G471" s="25">
        <f t="shared" si="516"/>
        <v>0</v>
      </c>
      <c r="H471" s="25">
        <f t="shared" si="517"/>
        <v>0</v>
      </c>
      <c r="I471" s="25">
        <f t="shared" si="518"/>
        <v>0</v>
      </c>
      <c r="J471" s="25">
        <f t="shared" si="519"/>
        <v>0</v>
      </c>
      <c r="K471" s="25">
        <f t="shared" si="520"/>
        <v>0</v>
      </c>
      <c r="L471" s="25">
        <f t="shared" si="521"/>
        <v>0</v>
      </c>
      <c r="M471" s="25">
        <f t="shared" si="522"/>
        <v>0</v>
      </c>
      <c r="N471" s="25">
        <f t="shared" si="523"/>
        <v>0</v>
      </c>
      <c r="O471" s="25">
        <f t="shared" si="524"/>
        <v>0</v>
      </c>
      <c r="P471" s="25">
        <f t="shared" si="525"/>
        <v>0</v>
      </c>
      <c r="Q471" s="25">
        <f t="shared" si="526"/>
        <v>0</v>
      </c>
      <c r="R471" s="25">
        <f t="shared" si="530"/>
        <v>0</v>
      </c>
      <c r="S471" s="25">
        <f t="shared" si="532"/>
        <v>0</v>
      </c>
      <c r="T471" s="25">
        <f t="shared" si="533"/>
        <v>0</v>
      </c>
      <c r="U471" s="25">
        <f t="shared" si="534"/>
        <v>0</v>
      </c>
      <c r="V471" s="25">
        <f t="shared" si="535"/>
        <v>0</v>
      </c>
      <c r="W471" s="25">
        <f t="shared" ref="W471:W489" si="536">VLOOKUP($C$85,$D$3:$K$63,$A$74,0)*(B452-B451)</f>
        <v>6.0769230769230731</v>
      </c>
      <c r="X471" s="25">
        <f>VLOOKUP($C$86,$D$3:$K$63,$A$74,0)*(B451-B450)</f>
        <v>0</v>
      </c>
      <c r="Y471" s="25">
        <f>VLOOKUP($C$87,$D$3:$K$63,$A$74,0)*B450</f>
        <v>0</v>
      </c>
      <c r="Z471" s="25"/>
      <c r="AA471" s="25"/>
      <c r="AB471" s="25"/>
      <c r="AC471" s="25"/>
      <c r="AD471" s="25"/>
      <c r="AE471" s="25"/>
      <c r="AF471" s="25"/>
      <c r="AG471" s="25"/>
      <c r="AH471" s="25"/>
      <c r="AI471" s="25"/>
      <c r="AJ471" s="25"/>
      <c r="AK471" s="25"/>
      <c r="AL471" s="25"/>
      <c r="AM471" s="25"/>
      <c r="AN471" s="25"/>
      <c r="AO471" s="25"/>
      <c r="AP471" s="25"/>
      <c r="AQ471" s="25"/>
      <c r="AR471" s="25"/>
      <c r="AS471" s="25"/>
      <c r="AT471" s="25"/>
      <c r="AU471" s="25"/>
      <c r="AV471" s="25"/>
      <c r="AW471" s="25"/>
      <c r="AX471" s="25"/>
      <c r="AY471" s="25"/>
      <c r="AZ471" s="25"/>
      <c r="BA471" s="25"/>
      <c r="BB471" s="25"/>
      <c r="BC471" s="25"/>
      <c r="BD471" s="25"/>
      <c r="BE471" s="25"/>
      <c r="BF471" s="25"/>
      <c r="BG471" s="25"/>
      <c r="BH471" s="25"/>
      <c r="BI471" s="25"/>
      <c r="BJ471" s="25"/>
      <c r="BK471" s="25"/>
      <c r="BL471" s="25"/>
      <c r="BM471" s="21">
        <f t="shared" si="510"/>
        <v>6.0769230769230731</v>
      </c>
      <c r="BP471" s="18">
        <v>2021</v>
      </c>
      <c r="BQ471" s="14">
        <f t="shared" si="511"/>
        <v>0</v>
      </c>
      <c r="BR471" s="14">
        <f t="shared" si="511"/>
        <v>0</v>
      </c>
      <c r="BS471" s="14">
        <f t="shared" si="511"/>
        <v>0</v>
      </c>
      <c r="BT471" s="14">
        <f t="shared" si="511"/>
        <v>0</v>
      </c>
      <c r="BU471" s="14">
        <f t="shared" si="511"/>
        <v>0</v>
      </c>
      <c r="BV471" s="14">
        <f t="shared" si="511"/>
        <v>0</v>
      </c>
      <c r="BW471" s="14">
        <f t="shared" si="511"/>
        <v>0</v>
      </c>
      <c r="BX471" s="14">
        <f t="shared" si="511"/>
        <v>0</v>
      </c>
      <c r="BY471" s="14">
        <f t="shared" si="511"/>
        <v>0</v>
      </c>
      <c r="BZ471" s="14">
        <f t="shared" si="511"/>
        <v>0</v>
      </c>
      <c r="CA471" s="14">
        <f t="shared" si="511"/>
        <v>0</v>
      </c>
      <c r="CB471" s="14">
        <f t="shared" si="511"/>
        <v>0</v>
      </c>
      <c r="CC471" s="14">
        <f t="shared" si="511"/>
        <v>0</v>
      </c>
      <c r="CD471" s="14">
        <f t="shared" si="511"/>
        <v>0</v>
      </c>
      <c r="CE471" s="14">
        <f t="shared" si="511"/>
        <v>0</v>
      </c>
      <c r="CF471" s="14">
        <f t="shared" si="511"/>
        <v>0</v>
      </c>
      <c r="CG471" s="14">
        <f t="shared" si="527"/>
        <v>0</v>
      </c>
      <c r="CH471" s="14">
        <f t="shared" si="505"/>
        <v>0</v>
      </c>
      <c r="CI471" s="14">
        <f t="shared" si="505"/>
        <v>0</v>
      </c>
      <c r="CJ471" s="14">
        <f t="shared" si="505"/>
        <v>1</v>
      </c>
      <c r="CK471" s="14">
        <f t="shared" si="505"/>
        <v>0</v>
      </c>
      <c r="CL471" s="14">
        <f t="shared" si="505"/>
        <v>0</v>
      </c>
      <c r="CM471" s="14">
        <f t="shared" si="505"/>
        <v>0</v>
      </c>
      <c r="CN471" s="14">
        <f t="shared" si="505"/>
        <v>0</v>
      </c>
      <c r="CO471" s="14">
        <f t="shared" si="505"/>
        <v>0</v>
      </c>
      <c r="CP471" s="14">
        <f t="shared" si="505"/>
        <v>0</v>
      </c>
      <c r="CQ471" s="14">
        <f t="shared" si="505"/>
        <v>0</v>
      </c>
      <c r="CR471" s="14">
        <f t="shared" si="505"/>
        <v>0</v>
      </c>
      <c r="CS471" s="14">
        <f t="shared" si="505"/>
        <v>0</v>
      </c>
      <c r="CT471" s="14">
        <f t="shared" si="505"/>
        <v>0</v>
      </c>
      <c r="CU471" s="14">
        <f t="shared" si="505"/>
        <v>0</v>
      </c>
      <c r="CV471" s="14">
        <f t="shared" si="505"/>
        <v>0</v>
      </c>
      <c r="CW471" s="14">
        <f t="shared" si="505"/>
        <v>0</v>
      </c>
      <c r="CX471" s="14">
        <f t="shared" si="531"/>
        <v>0</v>
      </c>
      <c r="CY471" s="14">
        <f t="shared" si="531"/>
        <v>0</v>
      </c>
      <c r="CZ471" s="14">
        <f t="shared" si="531"/>
        <v>0</v>
      </c>
      <c r="DA471" s="14">
        <f t="shared" si="531"/>
        <v>0</v>
      </c>
      <c r="DB471" s="14">
        <f t="shared" si="531"/>
        <v>0</v>
      </c>
      <c r="DC471" s="14">
        <f t="shared" si="528"/>
        <v>0</v>
      </c>
      <c r="DD471" s="14">
        <f t="shared" si="528"/>
        <v>0</v>
      </c>
      <c r="DE471" s="14">
        <f t="shared" si="528"/>
        <v>0</v>
      </c>
      <c r="DF471" s="14">
        <f t="shared" si="528"/>
        <v>0</v>
      </c>
      <c r="DG471" s="14">
        <f t="shared" si="528"/>
        <v>0</v>
      </c>
      <c r="DH471" s="14">
        <f t="shared" si="528"/>
        <v>0</v>
      </c>
      <c r="DI471" s="14">
        <f t="shared" si="528"/>
        <v>0</v>
      </c>
      <c r="DJ471" s="14">
        <f t="shared" si="528"/>
        <v>0</v>
      </c>
      <c r="DK471" s="14">
        <f t="shared" si="528"/>
        <v>0</v>
      </c>
      <c r="DL471" s="14">
        <f t="shared" si="528"/>
        <v>0</v>
      </c>
      <c r="DM471" s="14">
        <f t="shared" si="528"/>
        <v>0</v>
      </c>
      <c r="DN471" s="14">
        <f t="shared" si="528"/>
        <v>0</v>
      </c>
      <c r="DO471" s="14">
        <f t="shared" si="528"/>
        <v>0</v>
      </c>
      <c r="DP471" s="14">
        <f t="shared" si="528"/>
        <v>0</v>
      </c>
      <c r="DQ471" s="14">
        <f t="shared" si="528"/>
        <v>0</v>
      </c>
      <c r="DR471" s="14">
        <f t="shared" si="528"/>
        <v>0</v>
      </c>
      <c r="DS471" s="14">
        <f t="shared" si="529"/>
        <v>0</v>
      </c>
      <c r="DT471" s="14">
        <f t="shared" si="508"/>
        <v>0</v>
      </c>
      <c r="DU471" s="14">
        <f t="shared" si="508"/>
        <v>0</v>
      </c>
      <c r="DV471" s="14">
        <f t="shared" si="508"/>
        <v>0</v>
      </c>
      <c r="DW471" s="14">
        <f t="shared" si="508"/>
        <v>0</v>
      </c>
      <c r="DX471" s="14">
        <f t="shared" si="508"/>
        <v>0</v>
      </c>
      <c r="DY471" s="14">
        <f t="shared" si="508"/>
        <v>0</v>
      </c>
      <c r="DZ471" s="14">
        <f t="shared" si="512"/>
        <v>1</v>
      </c>
    </row>
    <row r="472" spans="1:130">
      <c r="C472" s="18">
        <v>2022</v>
      </c>
      <c r="D472" s="25"/>
      <c r="E472" s="25"/>
      <c r="F472" s="25">
        <f t="shared" si="515"/>
        <v>0</v>
      </c>
      <c r="G472" s="25">
        <f t="shared" si="516"/>
        <v>0</v>
      </c>
      <c r="H472" s="25">
        <f t="shared" si="517"/>
        <v>0</v>
      </c>
      <c r="I472" s="25">
        <f t="shared" si="518"/>
        <v>0</v>
      </c>
      <c r="J472" s="25">
        <f t="shared" si="519"/>
        <v>0</v>
      </c>
      <c r="K472" s="25">
        <f t="shared" si="520"/>
        <v>0</v>
      </c>
      <c r="L472" s="25">
        <f t="shared" si="521"/>
        <v>0</v>
      </c>
      <c r="M472" s="25">
        <f t="shared" si="522"/>
        <v>0</v>
      </c>
      <c r="N472" s="25">
        <f t="shared" si="523"/>
        <v>0</v>
      </c>
      <c r="O472" s="25">
        <f t="shared" si="524"/>
        <v>0</v>
      </c>
      <c r="P472" s="25">
        <f t="shared" si="525"/>
        <v>0</v>
      </c>
      <c r="Q472" s="25">
        <f t="shared" si="526"/>
        <v>0</v>
      </c>
      <c r="R472" s="25">
        <f t="shared" si="530"/>
        <v>0</v>
      </c>
      <c r="S472" s="25">
        <f t="shared" si="532"/>
        <v>0</v>
      </c>
      <c r="T472" s="25">
        <f t="shared" si="533"/>
        <v>0</v>
      </c>
      <c r="U472" s="25">
        <f t="shared" si="534"/>
        <v>0</v>
      </c>
      <c r="V472" s="25">
        <f t="shared" si="535"/>
        <v>0</v>
      </c>
      <c r="W472" s="25">
        <f t="shared" si="536"/>
        <v>6.0769230769230731</v>
      </c>
      <c r="X472" s="25">
        <f t="shared" ref="X472:X490" si="537">VLOOKUP($C$86,$D$3:$K$63,$A$74,0)*(B452-B451)</f>
        <v>0</v>
      </c>
      <c r="Y472" s="25">
        <f>VLOOKUP($C$87,$D$3:$K$63,$A$74,0)*(B451-B450)</f>
        <v>0</v>
      </c>
      <c r="Z472" s="25">
        <f>VLOOKUP($C$88,$D$3:$K$63,$A$74,0)*B450</f>
        <v>0</v>
      </c>
      <c r="AA472" s="25"/>
      <c r="AB472" s="25"/>
      <c r="AC472" s="25"/>
      <c r="AD472" s="25"/>
      <c r="AE472" s="25"/>
      <c r="AF472" s="25"/>
      <c r="AG472" s="25"/>
      <c r="AH472" s="25"/>
      <c r="AI472" s="25"/>
      <c r="AJ472" s="25"/>
      <c r="AK472" s="25"/>
      <c r="AL472" s="25"/>
      <c r="AM472" s="25"/>
      <c r="AN472" s="25"/>
      <c r="AO472" s="25"/>
      <c r="AP472" s="25"/>
      <c r="AQ472" s="25"/>
      <c r="AR472" s="25"/>
      <c r="AS472" s="25"/>
      <c r="AT472" s="25"/>
      <c r="AU472" s="25"/>
      <c r="AV472" s="25"/>
      <c r="AW472" s="25"/>
      <c r="AX472" s="25"/>
      <c r="AY472" s="25"/>
      <c r="AZ472" s="25"/>
      <c r="BA472" s="25"/>
      <c r="BB472" s="25"/>
      <c r="BC472" s="25"/>
      <c r="BD472" s="25"/>
      <c r="BE472" s="25"/>
      <c r="BF472" s="25"/>
      <c r="BG472" s="25"/>
      <c r="BH472" s="25"/>
      <c r="BI472" s="25"/>
      <c r="BJ472" s="25"/>
      <c r="BK472" s="25"/>
      <c r="BL472" s="25"/>
      <c r="BM472" s="21">
        <f t="shared" si="510"/>
        <v>6.0769230769230731</v>
      </c>
      <c r="BP472" s="18">
        <v>2022</v>
      </c>
      <c r="BQ472" s="14">
        <f t="shared" si="511"/>
        <v>0</v>
      </c>
      <c r="BR472" s="14">
        <f t="shared" si="511"/>
        <v>0</v>
      </c>
      <c r="BS472" s="14">
        <f t="shared" si="511"/>
        <v>0</v>
      </c>
      <c r="BT472" s="14">
        <f t="shared" si="511"/>
        <v>0</v>
      </c>
      <c r="BU472" s="14">
        <f t="shared" si="511"/>
        <v>0</v>
      </c>
      <c r="BV472" s="14">
        <f t="shared" si="511"/>
        <v>0</v>
      </c>
      <c r="BW472" s="14">
        <f t="shared" si="511"/>
        <v>0</v>
      </c>
      <c r="BX472" s="14">
        <f t="shared" si="511"/>
        <v>0</v>
      </c>
      <c r="BY472" s="14">
        <f t="shared" si="511"/>
        <v>0</v>
      </c>
      <c r="BZ472" s="14">
        <f t="shared" si="511"/>
        <v>0</v>
      </c>
      <c r="CA472" s="14">
        <f t="shared" si="511"/>
        <v>0</v>
      </c>
      <c r="CB472" s="14">
        <f t="shared" si="511"/>
        <v>0</v>
      </c>
      <c r="CC472" s="14">
        <f t="shared" si="511"/>
        <v>0</v>
      </c>
      <c r="CD472" s="14">
        <f t="shared" si="511"/>
        <v>0</v>
      </c>
      <c r="CE472" s="14">
        <f t="shared" si="511"/>
        <v>0</v>
      </c>
      <c r="CF472" s="14">
        <f t="shared" si="511"/>
        <v>0</v>
      </c>
      <c r="CG472" s="14">
        <f t="shared" si="527"/>
        <v>0</v>
      </c>
      <c r="CH472" s="14">
        <f t="shared" si="505"/>
        <v>0</v>
      </c>
      <c r="CI472" s="14">
        <f t="shared" si="505"/>
        <v>0</v>
      </c>
      <c r="CJ472" s="14">
        <f t="shared" si="505"/>
        <v>1</v>
      </c>
      <c r="CK472" s="14">
        <f t="shared" si="505"/>
        <v>0</v>
      </c>
      <c r="CL472" s="14">
        <f t="shared" si="505"/>
        <v>0</v>
      </c>
      <c r="CM472" s="14">
        <f t="shared" si="505"/>
        <v>0</v>
      </c>
      <c r="CN472" s="14">
        <f t="shared" si="505"/>
        <v>0</v>
      </c>
      <c r="CO472" s="14">
        <f t="shared" si="505"/>
        <v>0</v>
      </c>
      <c r="CP472" s="14">
        <f t="shared" si="505"/>
        <v>0</v>
      </c>
      <c r="CQ472" s="14">
        <f t="shared" si="505"/>
        <v>0</v>
      </c>
      <c r="CR472" s="14">
        <f t="shared" si="505"/>
        <v>0</v>
      </c>
      <c r="CS472" s="14">
        <f t="shared" si="505"/>
        <v>0</v>
      </c>
      <c r="CT472" s="14">
        <f t="shared" si="505"/>
        <v>0</v>
      </c>
      <c r="CU472" s="14">
        <f t="shared" si="505"/>
        <v>0</v>
      </c>
      <c r="CV472" s="14">
        <f t="shared" si="505"/>
        <v>0</v>
      </c>
      <c r="CW472" s="14">
        <f t="shared" si="505"/>
        <v>0</v>
      </c>
      <c r="CX472" s="14">
        <f t="shared" si="531"/>
        <v>0</v>
      </c>
      <c r="CY472" s="14">
        <f t="shared" si="531"/>
        <v>0</v>
      </c>
      <c r="CZ472" s="14">
        <f t="shared" si="531"/>
        <v>0</v>
      </c>
      <c r="DA472" s="14">
        <f t="shared" si="531"/>
        <v>0</v>
      </c>
      <c r="DB472" s="14">
        <f t="shared" si="531"/>
        <v>0</v>
      </c>
      <c r="DC472" s="14">
        <f t="shared" si="528"/>
        <v>0</v>
      </c>
      <c r="DD472" s="14">
        <f t="shared" si="528"/>
        <v>0</v>
      </c>
      <c r="DE472" s="14">
        <f t="shared" si="528"/>
        <v>0</v>
      </c>
      <c r="DF472" s="14">
        <f t="shared" si="528"/>
        <v>0</v>
      </c>
      <c r="DG472" s="14">
        <f t="shared" si="528"/>
        <v>0</v>
      </c>
      <c r="DH472" s="14">
        <f t="shared" si="528"/>
        <v>0</v>
      </c>
      <c r="DI472" s="14">
        <f t="shared" si="528"/>
        <v>0</v>
      </c>
      <c r="DJ472" s="14">
        <f t="shared" si="528"/>
        <v>0</v>
      </c>
      <c r="DK472" s="14">
        <f t="shared" si="528"/>
        <v>0</v>
      </c>
      <c r="DL472" s="14">
        <f t="shared" si="528"/>
        <v>0</v>
      </c>
      <c r="DM472" s="14">
        <f t="shared" si="528"/>
        <v>0</v>
      </c>
      <c r="DN472" s="14">
        <f t="shared" si="528"/>
        <v>0</v>
      </c>
      <c r="DO472" s="14">
        <f t="shared" si="528"/>
        <v>0</v>
      </c>
      <c r="DP472" s="14">
        <f t="shared" si="528"/>
        <v>0</v>
      </c>
      <c r="DQ472" s="14">
        <f t="shared" si="528"/>
        <v>0</v>
      </c>
      <c r="DR472" s="14">
        <f t="shared" si="528"/>
        <v>0</v>
      </c>
      <c r="DS472" s="14">
        <f t="shared" si="529"/>
        <v>0</v>
      </c>
      <c r="DT472" s="14">
        <f t="shared" si="508"/>
        <v>0</v>
      </c>
      <c r="DU472" s="14">
        <f t="shared" si="508"/>
        <v>0</v>
      </c>
      <c r="DV472" s="14">
        <f t="shared" si="508"/>
        <v>0</v>
      </c>
      <c r="DW472" s="14">
        <f t="shared" si="508"/>
        <v>0</v>
      </c>
      <c r="DX472" s="14">
        <f t="shared" si="508"/>
        <v>0</v>
      </c>
      <c r="DY472" s="14">
        <f t="shared" si="508"/>
        <v>0</v>
      </c>
      <c r="DZ472" s="14">
        <f t="shared" si="512"/>
        <v>1</v>
      </c>
    </row>
    <row r="473" spans="1:130">
      <c r="C473" s="18">
        <v>2023</v>
      </c>
      <c r="D473" s="25"/>
      <c r="E473" s="25"/>
      <c r="F473" s="25"/>
      <c r="G473" s="25">
        <f t="shared" si="516"/>
        <v>0</v>
      </c>
      <c r="H473" s="25">
        <f t="shared" si="517"/>
        <v>0</v>
      </c>
      <c r="I473" s="25">
        <f t="shared" si="518"/>
        <v>0</v>
      </c>
      <c r="J473" s="25">
        <f t="shared" si="519"/>
        <v>0</v>
      </c>
      <c r="K473" s="25">
        <f t="shared" si="520"/>
        <v>0</v>
      </c>
      <c r="L473" s="25">
        <f t="shared" si="521"/>
        <v>0</v>
      </c>
      <c r="M473" s="25">
        <f t="shared" si="522"/>
        <v>0</v>
      </c>
      <c r="N473" s="25">
        <f t="shared" si="523"/>
        <v>0</v>
      </c>
      <c r="O473" s="25">
        <f t="shared" si="524"/>
        <v>0</v>
      </c>
      <c r="P473" s="25">
        <f t="shared" si="525"/>
        <v>0</v>
      </c>
      <c r="Q473" s="25">
        <f t="shared" si="526"/>
        <v>0</v>
      </c>
      <c r="R473" s="25">
        <f t="shared" si="530"/>
        <v>0</v>
      </c>
      <c r="S473" s="25">
        <f t="shared" si="532"/>
        <v>0</v>
      </c>
      <c r="T473" s="25">
        <f t="shared" si="533"/>
        <v>0</v>
      </c>
      <c r="U473" s="25">
        <f t="shared" si="534"/>
        <v>0</v>
      </c>
      <c r="V473" s="25">
        <f t="shared" si="535"/>
        <v>0</v>
      </c>
      <c r="W473" s="25">
        <f t="shared" si="536"/>
        <v>6.0769230769230731</v>
      </c>
      <c r="X473" s="25">
        <f t="shared" si="537"/>
        <v>0</v>
      </c>
      <c r="Y473" s="25">
        <f t="shared" ref="Y473:Y491" si="538">VLOOKUP($C$87,$D$3:$K$63,$A$74,0)*(B452-B451)</f>
        <v>0</v>
      </c>
      <c r="Z473" s="25">
        <f>VLOOKUP($C$88,$D$3:$K$63,$A$74,0)*(B451-B450)</f>
        <v>0</v>
      </c>
      <c r="AA473" s="25">
        <f>VLOOKUP($C$89,$D$3:$K$63,$A$74,0)*B450</f>
        <v>0</v>
      </c>
      <c r="AB473" s="25"/>
      <c r="AC473" s="25"/>
      <c r="AD473" s="25"/>
      <c r="AE473" s="25"/>
      <c r="AF473" s="25"/>
      <c r="AG473" s="25"/>
      <c r="AH473" s="25"/>
      <c r="AI473" s="25"/>
      <c r="AJ473" s="25"/>
      <c r="AK473" s="25"/>
      <c r="AL473" s="25"/>
      <c r="AM473" s="25"/>
      <c r="AN473" s="25"/>
      <c r="AO473" s="25"/>
      <c r="AP473" s="25"/>
      <c r="AQ473" s="25"/>
      <c r="AR473" s="25"/>
      <c r="AS473" s="25"/>
      <c r="AT473" s="25"/>
      <c r="AU473" s="25"/>
      <c r="AV473" s="25"/>
      <c r="AW473" s="25"/>
      <c r="AX473" s="25"/>
      <c r="AY473" s="25"/>
      <c r="AZ473" s="25"/>
      <c r="BA473" s="25"/>
      <c r="BB473" s="25"/>
      <c r="BC473" s="25"/>
      <c r="BD473" s="25"/>
      <c r="BE473" s="25"/>
      <c r="BF473" s="25"/>
      <c r="BG473" s="25"/>
      <c r="BH473" s="25"/>
      <c r="BI473" s="25"/>
      <c r="BJ473" s="25"/>
      <c r="BK473" s="25"/>
      <c r="BL473" s="25"/>
      <c r="BM473" s="21">
        <f t="shared" si="510"/>
        <v>6.0769230769230731</v>
      </c>
      <c r="BP473" s="18">
        <v>2023</v>
      </c>
      <c r="BQ473" s="14">
        <f t="shared" si="511"/>
        <v>0</v>
      </c>
      <c r="BR473" s="14">
        <f t="shared" si="511"/>
        <v>0</v>
      </c>
      <c r="BS473" s="14">
        <f t="shared" si="511"/>
        <v>0</v>
      </c>
      <c r="BT473" s="14">
        <f t="shared" si="511"/>
        <v>0</v>
      </c>
      <c r="BU473" s="14">
        <f t="shared" si="511"/>
        <v>0</v>
      </c>
      <c r="BV473" s="14">
        <f t="shared" si="511"/>
        <v>0</v>
      </c>
      <c r="BW473" s="14">
        <f t="shared" si="511"/>
        <v>0</v>
      </c>
      <c r="BX473" s="14">
        <f t="shared" si="511"/>
        <v>0</v>
      </c>
      <c r="BY473" s="14">
        <f t="shared" si="511"/>
        <v>0</v>
      </c>
      <c r="BZ473" s="14">
        <f t="shared" si="511"/>
        <v>0</v>
      </c>
      <c r="CA473" s="14">
        <f t="shared" si="511"/>
        <v>0</v>
      </c>
      <c r="CB473" s="14">
        <f t="shared" si="511"/>
        <v>0</v>
      </c>
      <c r="CC473" s="14">
        <f t="shared" si="511"/>
        <v>0</v>
      </c>
      <c r="CD473" s="14">
        <f t="shared" si="511"/>
        <v>0</v>
      </c>
      <c r="CE473" s="14">
        <f t="shared" si="511"/>
        <v>0</v>
      </c>
      <c r="CF473" s="14">
        <f t="shared" si="511"/>
        <v>0</v>
      </c>
      <c r="CG473" s="14">
        <f t="shared" si="527"/>
        <v>0</v>
      </c>
      <c r="CH473" s="14">
        <f t="shared" si="505"/>
        <v>0</v>
      </c>
      <c r="CI473" s="14">
        <f t="shared" si="505"/>
        <v>0</v>
      </c>
      <c r="CJ473" s="14">
        <f t="shared" si="505"/>
        <v>1</v>
      </c>
      <c r="CK473" s="14">
        <f t="shared" si="505"/>
        <v>0</v>
      </c>
      <c r="CL473" s="14">
        <f t="shared" si="505"/>
        <v>0</v>
      </c>
      <c r="CM473" s="14">
        <f t="shared" si="505"/>
        <v>0</v>
      </c>
      <c r="CN473" s="14">
        <f t="shared" si="505"/>
        <v>0</v>
      </c>
      <c r="CO473" s="14">
        <f t="shared" si="505"/>
        <v>0</v>
      </c>
      <c r="CP473" s="14">
        <f t="shared" si="505"/>
        <v>0</v>
      </c>
      <c r="CQ473" s="14">
        <f t="shared" si="505"/>
        <v>0</v>
      </c>
      <c r="CR473" s="14">
        <f t="shared" si="505"/>
        <v>0</v>
      </c>
      <c r="CS473" s="14">
        <f t="shared" si="505"/>
        <v>0</v>
      </c>
      <c r="CT473" s="14">
        <f t="shared" si="505"/>
        <v>0</v>
      </c>
      <c r="CU473" s="14">
        <f t="shared" si="505"/>
        <v>0</v>
      </c>
      <c r="CV473" s="14">
        <f t="shared" si="505"/>
        <v>0</v>
      </c>
      <c r="CW473" s="14">
        <f t="shared" si="505"/>
        <v>0</v>
      </c>
      <c r="CX473" s="14">
        <f t="shared" si="531"/>
        <v>0</v>
      </c>
      <c r="CY473" s="14">
        <f t="shared" si="531"/>
        <v>0</v>
      </c>
      <c r="CZ473" s="14">
        <f t="shared" si="531"/>
        <v>0</v>
      </c>
      <c r="DA473" s="14">
        <f t="shared" si="531"/>
        <v>0</v>
      </c>
      <c r="DB473" s="14">
        <f t="shared" si="531"/>
        <v>0</v>
      </c>
      <c r="DC473" s="14">
        <f t="shared" si="528"/>
        <v>0</v>
      </c>
      <c r="DD473" s="14">
        <f t="shared" si="528"/>
        <v>0</v>
      </c>
      <c r="DE473" s="14">
        <f t="shared" si="528"/>
        <v>0</v>
      </c>
      <c r="DF473" s="14">
        <f t="shared" si="528"/>
        <v>0</v>
      </c>
      <c r="DG473" s="14">
        <f t="shared" si="528"/>
        <v>0</v>
      </c>
      <c r="DH473" s="14">
        <f t="shared" si="528"/>
        <v>0</v>
      </c>
      <c r="DI473" s="14">
        <f t="shared" si="528"/>
        <v>0</v>
      </c>
      <c r="DJ473" s="14">
        <f t="shared" si="528"/>
        <v>0</v>
      </c>
      <c r="DK473" s="14">
        <f t="shared" si="528"/>
        <v>0</v>
      </c>
      <c r="DL473" s="14">
        <f t="shared" si="528"/>
        <v>0</v>
      </c>
      <c r="DM473" s="14">
        <f t="shared" si="528"/>
        <v>0</v>
      </c>
      <c r="DN473" s="14">
        <f t="shared" si="528"/>
        <v>0</v>
      </c>
      <c r="DO473" s="14">
        <f t="shared" si="528"/>
        <v>0</v>
      </c>
      <c r="DP473" s="14">
        <f t="shared" si="528"/>
        <v>0</v>
      </c>
      <c r="DQ473" s="14">
        <f t="shared" si="528"/>
        <v>0</v>
      </c>
      <c r="DR473" s="14">
        <f t="shared" si="528"/>
        <v>0</v>
      </c>
      <c r="DS473" s="14">
        <f t="shared" si="529"/>
        <v>0</v>
      </c>
      <c r="DT473" s="14">
        <f t="shared" si="508"/>
        <v>0</v>
      </c>
      <c r="DU473" s="14">
        <f t="shared" si="508"/>
        <v>0</v>
      </c>
      <c r="DV473" s="14">
        <f t="shared" si="508"/>
        <v>0</v>
      </c>
      <c r="DW473" s="14">
        <f t="shared" si="508"/>
        <v>0</v>
      </c>
      <c r="DX473" s="14">
        <f t="shared" si="508"/>
        <v>0</v>
      </c>
      <c r="DY473" s="14">
        <f t="shared" si="508"/>
        <v>0</v>
      </c>
      <c r="DZ473" s="14">
        <f t="shared" si="512"/>
        <v>1</v>
      </c>
    </row>
    <row r="474" spans="1:130">
      <c r="C474" s="18">
        <v>2024</v>
      </c>
      <c r="D474" s="25"/>
      <c r="E474" s="25"/>
      <c r="F474" s="25"/>
      <c r="G474" s="25"/>
      <c r="H474" s="25">
        <f t="shared" si="517"/>
        <v>0</v>
      </c>
      <c r="I474" s="25">
        <f t="shared" si="518"/>
        <v>0</v>
      </c>
      <c r="J474" s="25">
        <f t="shared" si="519"/>
        <v>0</v>
      </c>
      <c r="K474" s="25">
        <f t="shared" si="520"/>
        <v>0</v>
      </c>
      <c r="L474" s="25">
        <f t="shared" si="521"/>
        <v>0</v>
      </c>
      <c r="M474" s="25">
        <f t="shared" si="522"/>
        <v>0</v>
      </c>
      <c r="N474" s="25">
        <f t="shared" si="523"/>
        <v>0</v>
      </c>
      <c r="O474" s="25">
        <f t="shared" si="524"/>
        <v>0</v>
      </c>
      <c r="P474" s="25">
        <f t="shared" si="525"/>
        <v>0</v>
      </c>
      <c r="Q474" s="25">
        <f t="shared" si="526"/>
        <v>0</v>
      </c>
      <c r="R474" s="25">
        <f t="shared" si="530"/>
        <v>0</v>
      </c>
      <c r="S474" s="25">
        <f t="shared" si="532"/>
        <v>0</v>
      </c>
      <c r="T474" s="25">
        <f t="shared" si="533"/>
        <v>0</v>
      </c>
      <c r="U474" s="25">
        <f t="shared" si="534"/>
        <v>0</v>
      </c>
      <c r="V474" s="25">
        <f t="shared" si="535"/>
        <v>0</v>
      </c>
      <c r="W474" s="25">
        <f t="shared" si="536"/>
        <v>6.0769230769230731</v>
      </c>
      <c r="X474" s="25">
        <f t="shared" si="537"/>
        <v>0</v>
      </c>
      <c r="Y474" s="25">
        <f t="shared" si="538"/>
        <v>0</v>
      </c>
      <c r="Z474" s="25">
        <f t="shared" ref="Z474:Z492" si="539">VLOOKUP($C$88,$D$3:$K$63,$A$74,0)*(B452-B451)</f>
        <v>0</v>
      </c>
      <c r="AA474" s="25">
        <f>VLOOKUP($C$89,$D$3:$K$63,$A$74,0)*(B451-B450)</f>
        <v>0</v>
      </c>
      <c r="AB474" s="25">
        <f>VLOOKUP($C$90,$D$3:$K$63,$A$74,0)*B450</f>
        <v>0</v>
      </c>
      <c r="AC474" s="25"/>
      <c r="AD474" s="25"/>
      <c r="AE474" s="25"/>
      <c r="AF474" s="25"/>
      <c r="AG474" s="25"/>
      <c r="AH474" s="25"/>
      <c r="AI474" s="25"/>
      <c r="AJ474" s="25"/>
      <c r="AK474" s="25"/>
      <c r="AL474" s="25"/>
      <c r="AM474" s="25"/>
      <c r="AN474" s="25"/>
      <c r="AO474" s="25"/>
      <c r="AP474" s="25"/>
      <c r="AQ474" s="25"/>
      <c r="AR474" s="25"/>
      <c r="AS474" s="25"/>
      <c r="AT474" s="25"/>
      <c r="AU474" s="25"/>
      <c r="AV474" s="25"/>
      <c r="AW474" s="25"/>
      <c r="AX474" s="25"/>
      <c r="AY474" s="25"/>
      <c r="AZ474" s="25"/>
      <c r="BA474" s="25"/>
      <c r="BB474" s="25"/>
      <c r="BC474" s="25"/>
      <c r="BD474" s="25"/>
      <c r="BE474" s="25"/>
      <c r="BF474" s="25"/>
      <c r="BG474" s="25"/>
      <c r="BH474" s="25"/>
      <c r="BI474" s="25"/>
      <c r="BJ474" s="25"/>
      <c r="BK474" s="25"/>
      <c r="BL474" s="25"/>
      <c r="BM474" s="21">
        <f t="shared" si="510"/>
        <v>6.0769230769230731</v>
      </c>
      <c r="BP474" s="18">
        <v>2024</v>
      </c>
      <c r="BQ474" s="14">
        <f t="shared" si="511"/>
        <v>0</v>
      </c>
      <c r="BR474" s="14">
        <f t="shared" si="511"/>
        <v>0</v>
      </c>
      <c r="BS474" s="14">
        <f t="shared" si="511"/>
        <v>0</v>
      </c>
      <c r="BT474" s="14">
        <f t="shared" si="511"/>
        <v>0</v>
      </c>
      <c r="BU474" s="14">
        <f t="shared" si="511"/>
        <v>0</v>
      </c>
      <c r="BV474" s="14">
        <f t="shared" si="511"/>
        <v>0</v>
      </c>
      <c r="BW474" s="14">
        <f t="shared" si="511"/>
        <v>0</v>
      </c>
      <c r="BX474" s="14">
        <f t="shared" si="511"/>
        <v>0</v>
      </c>
      <c r="BY474" s="14">
        <f t="shared" si="511"/>
        <v>0</v>
      </c>
      <c r="BZ474" s="14">
        <f t="shared" si="511"/>
        <v>0</v>
      </c>
      <c r="CA474" s="14">
        <f t="shared" si="511"/>
        <v>0</v>
      </c>
      <c r="CB474" s="14">
        <f t="shared" si="511"/>
        <v>0</v>
      </c>
      <c r="CC474" s="14">
        <f t="shared" si="511"/>
        <v>0</v>
      </c>
      <c r="CD474" s="14">
        <f t="shared" si="511"/>
        <v>0</v>
      </c>
      <c r="CE474" s="14">
        <f t="shared" si="511"/>
        <v>0</v>
      </c>
      <c r="CF474" s="14">
        <f t="shared" si="511"/>
        <v>0</v>
      </c>
      <c r="CG474" s="14">
        <f>T474/$BM474</f>
        <v>0</v>
      </c>
      <c r="CH474" s="14">
        <f t="shared" si="505"/>
        <v>0</v>
      </c>
      <c r="CI474" s="14">
        <f t="shared" si="505"/>
        <v>0</v>
      </c>
      <c r="CJ474" s="14">
        <f t="shared" si="505"/>
        <v>1</v>
      </c>
      <c r="CK474" s="14">
        <f t="shared" si="505"/>
        <v>0</v>
      </c>
      <c r="CL474" s="14">
        <f t="shared" si="505"/>
        <v>0</v>
      </c>
      <c r="CM474" s="14">
        <f t="shared" si="505"/>
        <v>0</v>
      </c>
      <c r="CN474" s="14">
        <f t="shared" si="505"/>
        <v>0</v>
      </c>
      <c r="CO474" s="14">
        <f t="shared" si="505"/>
        <v>0</v>
      </c>
      <c r="CP474" s="14">
        <f t="shared" si="505"/>
        <v>0</v>
      </c>
      <c r="CQ474" s="14">
        <f t="shared" si="505"/>
        <v>0</v>
      </c>
      <c r="CR474" s="14">
        <f t="shared" si="505"/>
        <v>0</v>
      </c>
      <c r="CS474" s="14">
        <f t="shared" si="505"/>
        <v>0</v>
      </c>
      <c r="CT474" s="14">
        <f t="shared" si="505"/>
        <v>0</v>
      </c>
      <c r="CU474" s="14">
        <f t="shared" si="505"/>
        <v>0</v>
      </c>
      <c r="CV474" s="14">
        <f t="shared" si="505"/>
        <v>0</v>
      </c>
      <c r="CW474" s="14">
        <f t="shared" si="505"/>
        <v>0</v>
      </c>
      <c r="CX474" s="14">
        <f t="shared" si="531"/>
        <v>0</v>
      </c>
      <c r="CY474" s="14">
        <f t="shared" si="531"/>
        <v>0</v>
      </c>
      <c r="CZ474" s="14">
        <f t="shared" si="531"/>
        <v>0</v>
      </c>
      <c r="DA474" s="14">
        <f t="shared" si="531"/>
        <v>0</v>
      </c>
      <c r="DB474" s="14">
        <f t="shared" si="531"/>
        <v>0</v>
      </c>
      <c r="DC474" s="14">
        <f t="shared" si="528"/>
        <v>0</v>
      </c>
      <c r="DD474" s="14">
        <f t="shared" si="528"/>
        <v>0</v>
      </c>
      <c r="DE474" s="14">
        <f t="shared" si="528"/>
        <v>0</v>
      </c>
      <c r="DF474" s="14">
        <f t="shared" si="528"/>
        <v>0</v>
      </c>
      <c r="DG474" s="14">
        <f t="shared" si="528"/>
        <v>0</v>
      </c>
      <c r="DH474" s="14">
        <f t="shared" si="528"/>
        <v>0</v>
      </c>
      <c r="DI474" s="14">
        <f t="shared" si="528"/>
        <v>0</v>
      </c>
      <c r="DJ474" s="14">
        <f t="shared" si="528"/>
        <v>0</v>
      </c>
      <c r="DK474" s="14">
        <f t="shared" si="528"/>
        <v>0</v>
      </c>
      <c r="DL474" s="14">
        <f t="shared" si="528"/>
        <v>0</v>
      </c>
      <c r="DM474" s="14">
        <f t="shared" si="528"/>
        <v>0</v>
      </c>
      <c r="DN474" s="14">
        <f t="shared" si="528"/>
        <v>0</v>
      </c>
      <c r="DO474" s="14">
        <f t="shared" si="528"/>
        <v>0</v>
      </c>
      <c r="DP474" s="14">
        <f t="shared" si="528"/>
        <v>0</v>
      </c>
      <c r="DQ474" s="14">
        <f t="shared" si="528"/>
        <v>0</v>
      </c>
      <c r="DR474" s="14">
        <f t="shared" si="528"/>
        <v>0</v>
      </c>
      <c r="DS474" s="14">
        <f t="shared" si="529"/>
        <v>0</v>
      </c>
      <c r="DT474" s="14">
        <f t="shared" si="508"/>
        <v>0</v>
      </c>
      <c r="DU474" s="14">
        <f t="shared" si="508"/>
        <v>0</v>
      </c>
      <c r="DV474" s="14">
        <f t="shared" si="508"/>
        <v>0</v>
      </c>
      <c r="DW474" s="14">
        <f t="shared" si="508"/>
        <v>0</v>
      </c>
      <c r="DX474" s="14">
        <f t="shared" si="508"/>
        <v>0</v>
      </c>
      <c r="DY474" s="14">
        <f t="shared" si="508"/>
        <v>0</v>
      </c>
      <c r="DZ474" s="14">
        <f t="shared" si="512"/>
        <v>1</v>
      </c>
    </row>
    <row r="475" spans="1:130">
      <c r="C475" s="18">
        <v>2025</v>
      </c>
      <c r="D475" s="25"/>
      <c r="E475" s="25"/>
      <c r="F475" s="25"/>
      <c r="G475" s="25"/>
      <c r="H475" s="25"/>
      <c r="I475" s="25">
        <f t="shared" si="518"/>
        <v>0</v>
      </c>
      <c r="J475" s="25">
        <f t="shared" si="519"/>
        <v>0</v>
      </c>
      <c r="K475" s="25">
        <f t="shared" si="520"/>
        <v>0</v>
      </c>
      <c r="L475" s="25">
        <f t="shared" si="521"/>
        <v>0</v>
      </c>
      <c r="M475" s="25">
        <f t="shared" si="522"/>
        <v>0</v>
      </c>
      <c r="N475" s="25">
        <f t="shared" si="523"/>
        <v>0</v>
      </c>
      <c r="O475" s="25">
        <f t="shared" si="524"/>
        <v>0</v>
      </c>
      <c r="P475" s="25">
        <f t="shared" si="525"/>
        <v>0</v>
      </c>
      <c r="Q475" s="25">
        <f t="shared" si="526"/>
        <v>0</v>
      </c>
      <c r="R475" s="25">
        <f t="shared" si="530"/>
        <v>0</v>
      </c>
      <c r="S475" s="25">
        <f t="shared" si="532"/>
        <v>0</v>
      </c>
      <c r="T475" s="25">
        <f t="shared" si="533"/>
        <v>0</v>
      </c>
      <c r="U475" s="25">
        <f t="shared" si="534"/>
        <v>0</v>
      </c>
      <c r="V475" s="25">
        <f t="shared" si="535"/>
        <v>0</v>
      </c>
      <c r="W475" s="25">
        <f t="shared" si="536"/>
        <v>6.0769230769230731</v>
      </c>
      <c r="X475" s="25">
        <f t="shared" si="537"/>
        <v>0</v>
      </c>
      <c r="Y475" s="25">
        <f t="shared" si="538"/>
        <v>0</v>
      </c>
      <c r="Z475" s="25">
        <f t="shared" si="539"/>
        <v>0</v>
      </c>
      <c r="AA475" s="25">
        <f t="shared" ref="AA475:AA493" si="540">VLOOKUP($C$89,$D$3:$K$63,$A$74,0)*(B452-B451)</f>
        <v>0</v>
      </c>
      <c r="AB475" s="25">
        <f>VLOOKUP($C$90,$D$3:$K$63,$A$74,0)*(B451-B450)</f>
        <v>0</v>
      </c>
      <c r="AC475" s="25">
        <f>VLOOKUP($C$91,$D$3:$K$63,$A$74,0)*B450</f>
        <v>0</v>
      </c>
      <c r="AD475" s="25"/>
      <c r="AE475" s="25"/>
      <c r="AF475" s="25"/>
      <c r="AG475" s="25"/>
      <c r="AH475" s="25"/>
      <c r="AI475" s="25"/>
      <c r="AJ475" s="25"/>
      <c r="AK475" s="25"/>
      <c r="AL475" s="25"/>
      <c r="AM475" s="25"/>
      <c r="AN475" s="25"/>
      <c r="AO475" s="25"/>
      <c r="AP475" s="25"/>
      <c r="AQ475" s="25"/>
      <c r="AR475" s="25"/>
      <c r="AS475" s="25"/>
      <c r="AT475" s="25"/>
      <c r="AU475" s="25"/>
      <c r="AV475" s="25"/>
      <c r="AW475" s="25"/>
      <c r="AX475" s="25"/>
      <c r="AY475" s="25"/>
      <c r="AZ475" s="25"/>
      <c r="BA475" s="25"/>
      <c r="BB475" s="25"/>
      <c r="BC475" s="25"/>
      <c r="BD475" s="25"/>
      <c r="BE475" s="25"/>
      <c r="BF475" s="25"/>
      <c r="BG475" s="25"/>
      <c r="BH475" s="25"/>
      <c r="BI475" s="25"/>
      <c r="BJ475" s="25"/>
      <c r="BK475" s="25"/>
      <c r="BL475" s="25"/>
      <c r="BM475" s="21">
        <f t="shared" si="510"/>
        <v>6.0769230769230731</v>
      </c>
      <c r="BP475" s="18">
        <v>2025</v>
      </c>
      <c r="BQ475" s="14">
        <f t="shared" si="511"/>
        <v>0</v>
      </c>
      <c r="BR475" s="14">
        <f t="shared" si="511"/>
        <v>0</v>
      </c>
      <c r="BS475" s="14">
        <f t="shared" si="511"/>
        <v>0</v>
      </c>
      <c r="BT475" s="14">
        <f t="shared" si="511"/>
        <v>0</v>
      </c>
      <c r="BU475" s="14">
        <f t="shared" si="511"/>
        <v>0</v>
      </c>
      <c r="BV475" s="14">
        <f t="shared" si="511"/>
        <v>0</v>
      </c>
      <c r="BW475" s="14">
        <f t="shared" si="511"/>
        <v>0</v>
      </c>
      <c r="BX475" s="14">
        <f t="shared" si="511"/>
        <v>0</v>
      </c>
      <c r="BY475" s="14">
        <f t="shared" si="511"/>
        <v>0</v>
      </c>
      <c r="BZ475" s="14">
        <f t="shared" si="511"/>
        <v>0</v>
      </c>
      <c r="CA475" s="14">
        <f t="shared" si="511"/>
        <v>0</v>
      </c>
      <c r="CB475" s="14">
        <f t="shared" si="511"/>
        <v>0</v>
      </c>
      <c r="CC475" s="14">
        <f t="shared" si="511"/>
        <v>0</v>
      </c>
      <c r="CD475" s="14">
        <f t="shared" si="511"/>
        <v>0</v>
      </c>
      <c r="CE475" s="14">
        <f t="shared" si="511"/>
        <v>0</v>
      </c>
      <c r="CF475" s="14">
        <f t="shared" si="511"/>
        <v>0</v>
      </c>
      <c r="CG475" s="14">
        <f t="shared" si="527"/>
        <v>0</v>
      </c>
      <c r="CH475" s="14">
        <f t="shared" si="505"/>
        <v>0</v>
      </c>
      <c r="CI475" s="14">
        <f t="shared" si="505"/>
        <v>0</v>
      </c>
      <c r="CJ475" s="14">
        <f t="shared" si="505"/>
        <v>1</v>
      </c>
      <c r="CK475" s="14">
        <f t="shared" si="505"/>
        <v>0</v>
      </c>
      <c r="CL475" s="14">
        <f t="shared" si="505"/>
        <v>0</v>
      </c>
      <c r="CM475" s="14">
        <f t="shared" si="505"/>
        <v>0</v>
      </c>
      <c r="CN475" s="14">
        <f t="shared" si="505"/>
        <v>0</v>
      </c>
      <c r="CO475" s="14">
        <f t="shared" si="505"/>
        <v>0</v>
      </c>
      <c r="CP475" s="14">
        <f t="shared" si="505"/>
        <v>0</v>
      </c>
      <c r="CQ475" s="14">
        <f t="shared" si="505"/>
        <v>0</v>
      </c>
      <c r="CR475" s="14">
        <f t="shared" si="505"/>
        <v>0</v>
      </c>
      <c r="CS475" s="14">
        <f t="shared" si="505"/>
        <v>0</v>
      </c>
      <c r="CT475" s="14">
        <f t="shared" si="505"/>
        <v>0</v>
      </c>
      <c r="CU475" s="14">
        <f t="shared" si="505"/>
        <v>0</v>
      </c>
      <c r="CV475" s="14">
        <f t="shared" si="505"/>
        <v>0</v>
      </c>
      <c r="CW475" s="14">
        <f t="shared" si="505"/>
        <v>0</v>
      </c>
      <c r="CX475" s="14">
        <f t="shared" si="531"/>
        <v>0</v>
      </c>
      <c r="CY475" s="14">
        <f t="shared" si="531"/>
        <v>0</v>
      </c>
      <c r="CZ475" s="14">
        <f t="shared" si="531"/>
        <v>0</v>
      </c>
      <c r="DA475" s="14">
        <f t="shared" si="531"/>
        <v>0</v>
      </c>
      <c r="DB475" s="14">
        <f t="shared" si="531"/>
        <v>0</v>
      </c>
      <c r="DC475" s="14">
        <f t="shared" si="528"/>
        <v>0</v>
      </c>
      <c r="DD475" s="14">
        <f t="shared" si="528"/>
        <v>0</v>
      </c>
      <c r="DE475" s="14">
        <f t="shared" si="528"/>
        <v>0</v>
      </c>
      <c r="DF475" s="14">
        <f t="shared" si="528"/>
        <v>0</v>
      </c>
      <c r="DG475" s="14">
        <f t="shared" si="528"/>
        <v>0</v>
      </c>
      <c r="DH475" s="14">
        <f t="shared" si="528"/>
        <v>0</v>
      </c>
      <c r="DI475" s="14">
        <f t="shared" si="528"/>
        <v>0</v>
      </c>
      <c r="DJ475" s="14">
        <f t="shared" si="528"/>
        <v>0</v>
      </c>
      <c r="DK475" s="14">
        <f t="shared" si="528"/>
        <v>0</v>
      </c>
      <c r="DL475" s="14">
        <f t="shared" si="528"/>
        <v>0</v>
      </c>
      <c r="DM475" s="14">
        <f t="shared" si="528"/>
        <v>0</v>
      </c>
      <c r="DN475" s="14">
        <f t="shared" si="528"/>
        <v>0</v>
      </c>
      <c r="DO475" s="14">
        <f t="shared" si="528"/>
        <v>0</v>
      </c>
      <c r="DP475" s="14">
        <f t="shared" si="528"/>
        <v>0</v>
      </c>
      <c r="DQ475" s="14">
        <f t="shared" si="528"/>
        <v>0</v>
      </c>
      <c r="DR475" s="14">
        <f t="shared" si="528"/>
        <v>0</v>
      </c>
      <c r="DS475" s="14">
        <f t="shared" si="529"/>
        <v>0</v>
      </c>
      <c r="DT475" s="14">
        <f t="shared" si="508"/>
        <v>0</v>
      </c>
      <c r="DU475" s="14">
        <f t="shared" si="508"/>
        <v>0</v>
      </c>
      <c r="DV475" s="14">
        <f t="shared" si="508"/>
        <v>0</v>
      </c>
      <c r="DW475" s="14">
        <f t="shared" si="508"/>
        <v>0</v>
      </c>
      <c r="DX475" s="14">
        <f t="shared" si="508"/>
        <v>0</v>
      </c>
      <c r="DY475" s="14">
        <f t="shared" si="508"/>
        <v>0</v>
      </c>
      <c r="DZ475" s="14">
        <f t="shared" si="512"/>
        <v>1</v>
      </c>
    </row>
    <row r="476" spans="1:130">
      <c r="C476" s="18">
        <v>2026</v>
      </c>
      <c r="D476" s="25"/>
      <c r="E476" s="25"/>
      <c r="F476" s="25"/>
      <c r="G476" s="25"/>
      <c r="H476" s="25"/>
      <c r="I476" s="25"/>
      <c r="J476" s="25">
        <f t="shared" si="519"/>
        <v>0</v>
      </c>
      <c r="K476" s="25">
        <f t="shared" si="520"/>
        <v>0</v>
      </c>
      <c r="L476" s="25">
        <f t="shared" si="521"/>
        <v>0</v>
      </c>
      <c r="M476" s="25">
        <f t="shared" si="522"/>
        <v>0</v>
      </c>
      <c r="N476" s="25">
        <f t="shared" si="523"/>
        <v>0</v>
      </c>
      <c r="O476" s="25">
        <f t="shared" si="524"/>
        <v>0</v>
      </c>
      <c r="P476" s="25">
        <f t="shared" si="525"/>
        <v>0</v>
      </c>
      <c r="Q476" s="25">
        <f t="shared" si="526"/>
        <v>0</v>
      </c>
      <c r="R476" s="25">
        <f t="shared" si="530"/>
        <v>0</v>
      </c>
      <c r="S476" s="25">
        <f t="shared" si="532"/>
        <v>0</v>
      </c>
      <c r="T476" s="25">
        <f t="shared" si="533"/>
        <v>0</v>
      </c>
      <c r="U476" s="25">
        <f t="shared" si="534"/>
        <v>0</v>
      </c>
      <c r="V476" s="25">
        <f t="shared" si="535"/>
        <v>0</v>
      </c>
      <c r="W476" s="25">
        <f t="shared" si="536"/>
        <v>6.0769230769230731</v>
      </c>
      <c r="X476" s="25">
        <f t="shared" si="537"/>
        <v>0</v>
      </c>
      <c r="Y476" s="25">
        <f t="shared" si="538"/>
        <v>0</v>
      </c>
      <c r="Z476" s="25">
        <f t="shared" si="539"/>
        <v>0</v>
      </c>
      <c r="AA476" s="25">
        <f t="shared" si="540"/>
        <v>0</v>
      </c>
      <c r="AB476" s="25">
        <f t="shared" ref="AB476:AB494" si="541">VLOOKUP($C$90,$D$3:$K$63,$A$74,0)*(B452-B451)</f>
        <v>0</v>
      </c>
      <c r="AC476" s="25">
        <f>VLOOKUP($C$91,$D$3:$K$63,$A$74,0)*(B451-B450)</f>
        <v>0</v>
      </c>
      <c r="AD476" s="25">
        <f>VLOOKUP($C$92,$D$3:$K$63,$A$74,0)*B450</f>
        <v>0</v>
      </c>
      <c r="AE476" s="25"/>
      <c r="AF476" s="25"/>
      <c r="AG476" s="25"/>
      <c r="AH476" s="25"/>
      <c r="AI476" s="25"/>
      <c r="AJ476" s="25"/>
      <c r="AK476" s="25"/>
      <c r="AL476" s="25"/>
      <c r="AM476" s="25"/>
      <c r="AN476" s="25"/>
      <c r="AO476" s="25"/>
      <c r="AP476" s="25"/>
      <c r="AQ476" s="25"/>
      <c r="AR476" s="25"/>
      <c r="AS476" s="25"/>
      <c r="AT476" s="25"/>
      <c r="AU476" s="25"/>
      <c r="AV476" s="25"/>
      <c r="AW476" s="25"/>
      <c r="AX476" s="25"/>
      <c r="AY476" s="25"/>
      <c r="AZ476" s="25"/>
      <c r="BA476" s="25"/>
      <c r="BB476" s="25"/>
      <c r="BC476" s="25"/>
      <c r="BD476" s="25"/>
      <c r="BE476" s="25"/>
      <c r="BF476" s="25"/>
      <c r="BG476" s="25"/>
      <c r="BH476" s="25"/>
      <c r="BI476" s="25"/>
      <c r="BJ476" s="25"/>
      <c r="BK476" s="25"/>
      <c r="BL476" s="25"/>
      <c r="BM476" s="21">
        <f t="shared" si="510"/>
        <v>6.0769230769230731</v>
      </c>
      <c r="BP476" s="18">
        <v>2026</v>
      </c>
      <c r="BQ476" s="14">
        <f t="shared" si="511"/>
        <v>0</v>
      </c>
      <c r="BR476" s="14">
        <f t="shared" si="511"/>
        <v>0</v>
      </c>
      <c r="BS476" s="14">
        <f t="shared" si="511"/>
        <v>0</v>
      </c>
      <c r="BT476" s="14">
        <f t="shared" si="511"/>
        <v>0</v>
      </c>
      <c r="BU476" s="14">
        <f t="shared" si="511"/>
        <v>0</v>
      </c>
      <c r="BV476" s="14">
        <f t="shared" si="511"/>
        <v>0</v>
      </c>
      <c r="BW476" s="14">
        <f t="shared" si="511"/>
        <v>0</v>
      </c>
      <c r="BX476" s="14">
        <f t="shared" si="511"/>
        <v>0</v>
      </c>
      <c r="BY476" s="14">
        <f t="shared" si="511"/>
        <v>0</v>
      </c>
      <c r="BZ476" s="14">
        <f t="shared" si="511"/>
        <v>0</v>
      </c>
      <c r="CA476" s="14">
        <f t="shared" si="511"/>
        <v>0</v>
      </c>
      <c r="CB476" s="14">
        <f t="shared" si="511"/>
        <v>0</v>
      </c>
      <c r="CC476" s="14">
        <f t="shared" si="511"/>
        <v>0</v>
      </c>
      <c r="CD476" s="14">
        <f t="shared" si="511"/>
        <v>0</v>
      </c>
      <c r="CE476" s="14">
        <f t="shared" si="511"/>
        <v>0</v>
      </c>
      <c r="CF476" s="14">
        <f t="shared" si="511"/>
        <v>0</v>
      </c>
      <c r="CG476" s="14">
        <f t="shared" si="527"/>
        <v>0</v>
      </c>
      <c r="CH476" s="14">
        <f t="shared" si="527"/>
        <v>0</v>
      </c>
      <c r="CI476" s="14">
        <f t="shared" si="527"/>
        <v>0</v>
      </c>
      <c r="CJ476" s="14">
        <f t="shared" si="527"/>
        <v>1</v>
      </c>
      <c r="CK476" s="14">
        <f t="shared" si="527"/>
        <v>0</v>
      </c>
      <c r="CL476" s="14">
        <f t="shared" si="527"/>
        <v>0</v>
      </c>
      <c r="CM476" s="14">
        <f t="shared" si="527"/>
        <v>0</v>
      </c>
      <c r="CN476" s="14">
        <f t="shared" si="527"/>
        <v>0</v>
      </c>
      <c r="CO476" s="14">
        <f t="shared" si="527"/>
        <v>0</v>
      </c>
      <c r="CP476" s="14">
        <f t="shared" si="527"/>
        <v>0</v>
      </c>
      <c r="CQ476" s="14">
        <f t="shared" si="527"/>
        <v>0</v>
      </c>
      <c r="CR476" s="14">
        <f t="shared" si="527"/>
        <v>0</v>
      </c>
      <c r="CS476" s="14">
        <f t="shared" si="527"/>
        <v>0</v>
      </c>
      <c r="CT476" s="14">
        <f t="shared" si="527"/>
        <v>0</v>
      </c>
      <c r="CU476" s="14">
        <f t="shared" si="527"/>
        <v>0</v>
      </c>
      <c r="CV476" s="14">
        <f t="shared" si="527"/>
        <v>0</v>
      </c>
      <c r="CW476" s="14">
        <f t="shared" ref="CW476:DL510" si="542">AJ476/$BM476</f>
        <v>0</v>
      </c>
      <c r="CX476" s="14">
        <f t="shared" si="531"/>
        <v>0</v>
      </c>
      <c r="CY476" s="14">
        <f t="shared" si="531"/>
        <v>0</v>
      </c>
      <c r="CZ476" s="14">
        <f t="shared" si="531"/>
        <v>0</v>
      </c>
      <c r="DA476" s="14">
        <f t="shared" si="531"/>
        <v>0</v>
      </c>
      <c r="DB476" s="14">
        <f t="shared" si="531"/>
        <v>0</v>
      </c>
      <c r="DC476" s="14">
        <f t="shared" si="528"/>
        <v>0</v>
      </c>
      <c r="DD476" s="14">
        <f t="shared" si="528"/>
        <v>0</v>
      </c>
      <c r="DE476" s="14">
        <f t="shared" si="528"/>
        <v>0</v>
      </c>
      <c r="DF476" s="14">
        <f t="shared" si="528"/>
        <v>0</v>
      </c>
      <c r="DG476" s="14">
        <f t="shared" si="528"/>
        <v>0</v>
      </c>
      <c r="DH476" s="14">
        <f t="shared" si="528"/>
        <v>0</v>
      </c>
      <c r="DI476" s="14">
        <f t="shared" si="528"/>
        <v>0</v>
      </c>
      <c r="DJ476" s="14">
        <f t="shared" si="528"/>
        <v>0</v>
      </c>
      <c r="DK476" s="14">
        <f t="shared" si="528"/>
        <v>0</v>
      </c>
      <c r="DL476" s="14">
        <f t="shared" si="528"/>
        <v>0</v>
      </c>
      <c r="DM476" s="14">
        <f t="shared" si="528"/>
        <v>0</v>
      </c>
      <c r="DN476" s="14">
        <f t="shared" si="528"/>
        <v>0</v>
      </c>
      <c r="DO476" s="14">
        <f t="shared" si="528"/>
        <v>0</v>
      </c>
      <c r="DP476" s="14">
        <f t="shared" si="528"/>
        <v>0</v>
      </c>
      <c r="DQ476" s="14">
        <f t="shared" si="528"/>
        <v>0</v>
      </c>
      <c r="DR476" s="14">
        <f t="shared" si="528"/>
        <v>0</v>
      </c>
      <c r="DS476" s="14">
        <f t="shared" si="529"/>
        <v>0</v>
      </c>
      <c r="DT476" s="14">
        <f t="shared" si="508"/>
        <v>0</v>
      </c>
      <c r="DU476" s="14">
        <f t="shared" si="508"/>
        <v>0</v>
      </c>
      <c r="DV476" s="14">
        <f t="shared" si="508"/>
        <v>0</v>
      </c>
      <c r="DW476" s="14">
        <f t="shared" si="508"/>
        <v>0</v>
      </c>
      <c r="DX476" s="14">
        <f t="shared" si="508"/>
        <v>0</v>
      </c>
      <c r="DY476" s="14">
        <f t="shared" si="508"/>
        <v>0</v>
      </c>
      <c r="DZ476" s="14">
        <f t="shared" si="512"/>
        <v>1</v>
      </c>
    </row>
    <row r="477" spans="1:130">
      <c r="C477" s="18">
        <v>2027</v>
      </c>
      <c r="D477" s="25"/>
      <c r="E477" s="25"/>
      <c r="F477" s="25"/>
      <c r="G477" s="25"/>
      <c r="H477" s="25"/>
      <c r="I477" s="25"/>
      <c r="J477" s="25"/>
      <c r="K477" s="25">
        <f t="shared" si="520"/>
        <v>0</v>
      </c>
      <c r="L477" s="25">
        <f t="shared" si="521"/>
        <v>0</v>
      </c>
      <c r="M477" s="25">
        <f t="shared" si="522"/>
        <v>0</v>
      </c>
      <c r="N477" s="25">
        <f t="shared" si="523"/>
        <v>0</v>
      </c>
      <c r="O477" s="25">
        <f t="shared" si="524"/>
        <v>0</v>
      </c>
      <c r="P477" s="25">
        <f t="shared" si="525"/>
        <v>0</v>
      </c>
      <c r="Q477" s="25">
        <f t="shared" si="526"/>
        <v>0</v>
      </c>
      <c r="R477" s="25">
        <f t="shared" si="530"/>
        <v>0</v>
      </c>
      <c r="S477" s="25">
        <f t="shared" si="532"/>
        <v>0</v>
      </c>
      <c r="T477" s="25">
        <f t="shared" si="533"/>
        <v>0</v>
      </c>
      <c r="U477" s="25">
        <f t="shared" si="534"/>
        <v>0</v>
      </c>
      <c r="V477" s="25">
        <f t="shared" si="535"/>
        <v>0</v>
      </c>
      <c r="W477" s="25">
        <f t="shared" si="536"/>
        <v>6.076923076923082</v>
      </c>
      <c r="X477" s="25">
        <f t="shared" si="537"/>
        <v>0</v>
      </c>
      <c r="Y477" s="25">
        <f t="shared" si="538"/>
        <v>0</v>
      </c>
      <c r="Z477" s="25">
        <f t="shared" si="539"/>
        <v>0</v>
      </c>
      <c r="AA477" s="25">
        <f t="shared" si="540"/>
        <v>0</v>
      </c>
      <c r="AB477" s="25">
        <f t="shared" si="541"/>
        <v>0</v>
      </c>
      <c r="AC477" s="25">
        <f t="shared" ref="AC477:AC495" si="543">VLOOKUP($C$91,$D$3:$K$63,$A$74,0)*(B452-B451)</f>
        <v>0</v>
      </c>
      <c r="AD477" s="25">
        <f>VLOOKUP($C$92,$D$3:$K$63,$A$74,0)*(B451-B450)</f>
        <v>0</v>
      </c>
      <c r="AE477" s="25">
        <f>VLOOKUP($C$93,$D$3:$K$63,$A$74,0)*B450</f>
        <v>0</v>
      </c>
      <c r="AF477" s="25"/>
      <c r="AG477" s="25"/>
      <c r="AH477" s="25"/>
      <c r="AI477" s="25"/>
      <c r="AJ477" s="25"/>
      <c r="AK477" s="25"/>
      <c r="AL477" s="25"/>
      <c r="AM477" s="25"/>
      <c r="AN477" s="25"/>
      <c r="AO477" s="25"/>
      <c r="AP477" s="25"/>
      <c r="AQ477" s="25"/>
      <c r="AR477" s="25"/>
      <c r="AS477" s="25"/>
      <c r="AT477" s="25"/>
      <c r="AU477" s="25"/>
      <c r="AV477" s="25"/>
      <c r="AW477" s="25"/>
      <c r="AX477" s="25"/>
      <c r="AY477" s="25"/>
      <c r="AZ477" s="25"/>
      <c r="BA477" s="25"/>
      <c r="BB477" s="25"/>
      <c r="BC477" s="25"/>
      <c r="BD477" s="25"/>
      <c r="BE477" s="25"/>
      <c r="BF477" s="25"/>
      <c r="BG477" s="25"/>
      <c r="BH477" s="25"/>
      <c r="BI477" s="25"/>
      <c r="BJ477" s="25"/>
      <c r="BK477" s="25"/>
      <c r="BL477" s="25"/>
      <c r="BM477" s="21">
        <f t="shared" si="510"/>
        <v>6.076923076923082</v>
      </c>
      <c r="BP477" s="18">
        <v>2027</v>
      </c>
      <c r="BQ477" s="14">
        <f t="shared" si="511"/>
        <v>0</v>
      </c>
      <c r="BR477" s="14">
        <f t="shared" si="511"/>
        <v>0</v>
      </c>
      <c r="BS477" s="14">
        <f t="shared" si="511"/>
        <v>0</v>
      </c>
      <c r="BT477" s="14">
        <f t="shared" si="511"/>
        <v>0</v>
      </c>
      <c r="BU477" s="14">
        <f t="shared" si="511"/>
        <v>0</v>
      </c>
      <c r="BV477" s="14">
        <f t="shared" si="511"/>
        <v>0</v>
      </c>
      <c r="BW477" s="14">
        <f t="shared" si="511"/>
        <v>0</v>
      </c>
      <c r="BX477" s="14">
        <f t="shared" si="511"/>
        <v>0</v>
      </c>
      <c r="BY477" s="14">
        <f t="shared" si="511"/>
        <v>0</v>
      </c>
      <c r="BZ477" s="14">
        <f t="shared" si="511"/>
        <v>0</v>
      </c>
      <c r="CA477" s="14">
        <f t="shared" si="511"/>
        <v>0</v>
      </c>
      <c r="CB477" s="14">
        <f t="shared" si="511"/>
        <v>0</v>
      </c>
      <c r="CC477" s="14">
        <f t="shared" si="511"/>
        <v>0</v>
      </c>
      <c r="CD477" s="14">
        <f t="shared" si="511"/>
        <v>0</v>
      </c>
      <c r="CE477" s="14">
        <f t="shared" si="511"/>
        <v>0</v>
      </c>
      <c r="CF477" s="14">
        <f t="shared" si="511"/>
        <v>0</v>
      </c>
      <c r="CG477" s="14">
        <f t="shared" si="527"/>
        <v>0</v>
      </c>
      <c r="CH477" s="14">
        <f t="shared" si="527"/>
        <v>0</v>
      </c>
      <c r="CI477" s="14">
        <f t="shared" si="527"/>
        <v>0</v>
      </c>
      <c r="CJ477" s="14">
        <f t="shared" si="527"/>
        <v>1</v>
      </c>
      <c r="CK477" s="14">
        <f t="shared" si="527"/>
        <v>0</v>
      </c>
      <c r="CL477" s="14">
        <f t="shared" si="527"/>
        <v>0</v>
      </c>
      <c r="CM477" s="14">
        <f t="shared" si="527"/>
        <v>0</v>
      </c>
      <c r="CN477" s="14">
        <f t="shared" si="527"/>
        <v>0</v>
      </c>
      <c r="CO477" s="14">
        <f t="shared" si="527"/>
        <v>0</v>
      </c>
      <c r="CP477" s="14">
        <f t="shared" si="527"/>
        <v>0</v>
      </c>
      <c r="CQ477" s="14">
        <f t="shared" si="527"/>
        <v>0</v>
      </c>
      <c r="CR477" s="14">
        <f t="shared" si="527"/>
        <v>0</v>
      </c>
      <c r="CS477" s="14">
        <f t="shared" si="527"/>
        <v>0</v>
      </c>
      <c r="CT477" s="14">
        <f t="shared" si="527"/>
        <v>0</v>
      </c>
      <c r="CU477" s="14">
        <f t="shared" si="527"/>
        <v>0</v>
      </c>
      <c r="CV477" s="14">
        <f t="shared" si="527"/>
        <v>0</v>
      </c>
      <c r="CW477" s="14">
        <f t="shared" si="542"/>
        <v>0</v>
      </c>
      <c r="CX477" s="14">
        <f t="shared" si="531"/>
        <v>0</v>
      </c>
      <c r="CY477" s="14">
        <f t="shared" si="531"/>
        <v>0</v>
      </c>
      <c r="CZ477" s="14">
        <f t="shared" si="531"/>
        <v>0</v>
      </c>
      <c r="DA477" s="14">
        <f t="shared" si="531"/>
        <v>0</v>
      </c>
      <c r="DB477" s="14">
        <f t="shared" si="531"/>
        <v>0</v>
      </c>
      <c r="DC477" s="14">
        <f t="shared" si="528"/>
        <v>0</v>
      </c>
      <c r="DD477" s="14">
        <f t="shared" si="528"/>
        <v>0</v>
      </c>
      <c r="DE477" s="14">
        <f t="shared" si="528"/>
        <v>0</v>
      </c>
      <c r="DF477" s="14">
        <f t="shared" si="528"/>
        <v>0</v>
      </c>
      <c r="DG477" s="14">
        <f t="shared" si="528"/>
        <v>0</v>
      </c>
      <c r="DH477" s="14">
        <f t="shared" si="528"/>
        <v>0</v>
      </c>
      <c r="DI477" s="14">
        <f t="shared" si="528"/>
        <v>0</v>
      </c>
      <c r="DJ477" s="14">
        <f t="shared" si="528"/>
        <v>0</v>
      </c>
      <c r="DK477" s="14">
        <f t="shared" si="528"/>
        <v>0</v>
      </c>
      <c r="DL477" s="14">
        <f t="shared" si="528"/>
        <v>0</v>
      </c>
      <c r="DM477" s="14">
        <f t="shared" si="528"/>
        <v>0</v>
      </c>
      <c r="DN477" s="14">
        <f t="shared" si="528"/>
        <v>0</v>
      </c>
      <c r="DO477" s="14">
        <f t="shared" si="528"/>
        <v>0</v>
      </c>
      <c r="DP477" s="14">
        <f t="shared" si="528"/>
        <v>0</v>
      </c>
      <c r="DQ477" s="14">
        <f t="shared" si="528"/>
        <v>0</v>
      </c>
      <c r="DR477" s="14">
        <f t="shared" si="528"/>
        <v>0</v>
      </c>
      <c r="DS477" s="14">
        <f t="shared" si="529"/>
        <v>0</v>
      </c>
      <c r="DT477" s="14">
        <f t="shared" si="508"/>
        <v>0</v>
      </c>
      <c r="DU477" s="14">
        <f t="shared" si="508"/>
        <v>0</v>
      </c>
      <c r="DV477" s="14">
        <f t="shared" si="508"/>
        <v>0</v>
      </c>
      <c r="DW477" s="14">
        <f t="shared" si="508"/>
        <v>0</v>
      </c>
      <c r="DX477" s="14">
        <f t="shared" si="508"/>
        <v>0</v>
      </c>
      <c r="DY477" s="14">
        <f t="shared" si="508"/>
        <v>0</v>
      </c>
      <c r="DZ477" s="14">
        <f t="shared" si="512"/>
        <v>1</v>
      </c>
    </row>
    <row r="478" spans="1:130">
      <c r="C478" s="18">
        <v>2028</v>
      </c>
      <c r="D478" s="25"/>
      <c r="E478" s="25"/>
      <c r="F478" s="25"/>
      <c r="G478" s="25"/>
      <c r="H478" s="25"/>
      <c r="I478" s="25"/>
      <c r="J478" s="25"/>
      <c r="K478" s="25"/>
      <c r="L478" s="25">
        <f t="shared" si="521"/>
        <v>0</v>
      </c>
      <c r="M478" s="25">
        <f t="shared" si="522"/>
        <v>0</v>
      </c>
      <c r="N478" s="25">
        <f t="shared" si="523"/>
        <v>0</v>
      </c>
      <c r="O478" s="25">
        <f t="shared" si="524"/>
        <v>0</v>
      </c>
      <c r="P478" s="25">
        <f t="shared" si="525"/>
        <v>0</v>
      </c>
      <c r="Q478" s="25">
        <f t="shared" si="526"/>
        <v>0</v>
      </c>
      <c r="R478" s="25">
        <f t="shared" si="530"/>
        <v>0</v>
      </c>
      <c r="S478" s="25">
        <f t="shared" si="532"/>
        <v>0</v>
      </c>
      <c r="T478" s="25">
        <f t="shared" si="533"/>
        <v>0</v>
      </c>
      <c r="U478" s="25">
        <f t="shared" si="534"/>
        <v>0</v>
      </c>
      <c r="V478" s="25">
        <f t="shared" si="535"/>
        <v>0</v>
      </c>
      <c r="W478" s="25">
        <f t="shared" si="536"/>
        <v>6.076923076923082</v>
      </c>
      <c r="X478" s="25">
        <f t="shared" si="537"/>
        <v>0</v>
      </c>
      <c r="Y478" s="25">
        <f t="shared" si="538"/>
        <v>0</v>
      </c>
      <c r="Z478" s="25">
        <f t="shared" si="539"/>
        <v>0</v>
      </c>
      <c r="AA478" s="25">
        <f t="shared" si="540"/>
        <v>0</v>
      </c>
      <c r="AB478" s="25">
        <f t="shared" si="541"/>
        <v>0</v>
      </c>
      <c r="AC478" s="25">
        <f t="shared" si="543"/>
        <v>0</v>
      </c>
      <c r="AD478" s="25">
        <f t="shared" ref="AD478:AD496" si="544">VLOOKUP($C$92,$D$3:$K$63,$A$74,0)*(B452-B451)</f>
        <v>0</v>
      </c>
      <c r="AE478" s="25">
        <f>VLOOKUP($C$93,$D$3:$K$63,$A$74,0)*(B451-B450)</f>
        <v>0</v>
      </c>
      <c r="AF478" s="25">
        <f>VLOOKUP($C$94,$D$3:$K$63,$A$74,0)*B450</f>
        <v>0</v>
      </c>
      <c r="AG478" s="25"/>
      <c r="AH478" s="25"/>
      <c r="AI478" s="25"/>
      <c r="AJ478" s="25"/>
      <c r="AK478" s="25"/>
      <c r="AL478" s="25"/>
      <c r="AM478" s="25"/>
      <c r="AN478" s="25"/>
      <c r="AO478" s="25"/>
      <c r="AP478" s="25"/>
      <c r="AQ478" s="25"/>
      <c r="AR478" s="25"/>
      <c r="AS478" s="25"/>
      <c r="AT478" s="25"/>
      <c r="AU478" s="25"/>
      <c r="AV478" s="25"/>
      <c r="AW478" s="25"/>
      <c r="AX478" s="25"/>
      <c r="AY478" s="25"/>
      <c r="AZ478" s="25"/>
      <c r="BA478" s="25"/>
      <c r="BB478" s="25"/>
      <c r="BC478" s="25"/>
      <c r="BD478" s="25"/>
      <c r="BE478" s="25"/>
      <c r="BF478" s="25"/>
      <c r="BG478" s="25"/>
      <c r="BH478" s="25"/>
      <c r="BI478" s="25"/>
      <c r="BJ478" s="25"/>
      <c r="BK478" s="25"/>
      <c r="BL478" s="25"/>
      <c r="BM478" s="21">
        <f t="shared" si="510"/>
        <v>6.076923076923082</v>
      </c>
      <c r="BP478" s="18">
        <v>2028</v>
      </c>
      <c r="BQ478" s="14">
        <f t="shared" si="511"/>
        <v>0</v>
      </c>
      <c r="BR478" s="14">
        <f t="shared" si="511"/>
        <v>0</v>
      </c>
      <c r="BS478" s="14">
        <f t="shared" si="511"/>
        <v>0</v>
      </c>
      <c r="BT478" s="14">
        <f t="shared" si="511"/>
        <v>0</v>
      </c>
      <c r="BU478" s="14">
        <f t="shared" si="511"/>
        <v>0</v>
      </c>
      <c r="BV478" s="14">
        <f t="shared" si="511"/>
        <v>0</v>
      </c>
      <c r="BW478" s="14">
        <f t="shared" si="511"/>
        <v>0</v>
      </c>
      <c r="BX478" s="14">
        <f t="shared" si="511"/>
        <v>0</v>
      </c>
      <c r="BY478" s="14">
        <f t="shared" si="511"/>
        <v>0</v>
      </c>
      <c r="BZ478" s="14">
        <f t="shared" si="511"/>
        <v>0</v>
      </c>
      <c r="CA478" s="14">
        <f t="shared" si="511"/>
        <v>0</v>
      </c>
      <c r="CB478" s="14">
        <f t="shared" si="511"/>
        <v>0</v>
      </c>
      <c r="CC478" s="14">
        <f t="shared" si="511"/>
        <v>0</v>
      </c>
      <c r="CD478" s="14">
        <f t="shared" si="511"/>
        <v>0</v>
      </c>
      <c r="CE478" s="14">
        <f t="shared" si="511"/>
        <v>0</v>
      </c>
      <c r="CF478" s="14">
        <f t="shared" si="511"/>
        <v>0</v>
      </c>
      <c r="CG478" s="14">
        <f t="shared" si="527"/>
        <v>0</v>
      </c>
      <c r="CH478" s="14">
        <f t="shared" si="527"/>
        <v>0</v>
      </c>
      <c r="CI478" s="14">
        <f t="shared" si="527"/>
        <v>0</v>
      </c>
      <c r="CJ478" s="14">
        <f t="shared" si="527"/>
        <v>1</v>
      </c>
      <c r="CK478" s="14">
        <f t="shared" si="527"/>
        <v>0</v>
      </c>
      <c r="CL478" s="14">
        <f t="shared" si="527"/>
        <v>0</v>
      </c>
      <c r="CM478" s="14">
        <f t="shared" si="527"/>
        <v>0</v>
      </c>
      <c r="CN478" s="14">
        <f t="shared" si="527"/>
        <v>0</v>
      </c>
      <c r="CO478" s="14">
        <f t="shared" si="527"/>
        <v>0</v>
      </c>
      <c r="CP478" s="14">
        <f t="shared" si="527"/>
        <v>0</v>
      </c>
      <c r="CQ478" s="14">
        <f t="shared" si="527"/>
        <v>0</v>
      </c>
      <c r="CR478" s="14">
        <f t="shared" si="527"/>
        <v>0</v>
      </c>
      <c r="CS478" s="14">
        <f t="shared" si="527"/>
        <v>0</v>
      </c>
      <c r="CT478" s="14">
        <f t="shared" si="527"/>
        <v>0</v>
      </c>
      <c r="CU478" s="14">
        <f t="shared" si="527"/>
        <v>0</v>
      </c>
      <c r="CV478" s="14">
        <f t="shared" si="527"/>
        <v>0</v>
      </c>
      <c r="CW478" s="14">
        <f t="shared" si="542"/>
        <v>0</v>
      </c>
      <c r="CX478" s="14">
        <f t="shared" si="531"/>
        <v>0</v>
      </c>
      <c r="CY478" s="14">
        <f t="shared" si="531"/>
        <v>0</v>
      </c>
      <c r="CZ478" s="14">
        <f t="shared" si="531"/>
        <v>0</v>
      </c>
      <c r="DA478" s="14">
        <f t="shared" si="531"/>
        <v>0</v>
      </c>
      <c r="DB478" s="14">
        <f t="shared" si="531"/>
        <v>0</v>
      </c>
      <c r="DC478" s="14">
        <f t="shared" si="528"/>
        <v>0</v>
      </c>
      <c r="DD478" s="14">
        <f t="shared" si="528"/>
        <v>0</v>
      </c>
      <c r="DE478" s="14">
        <f t="shared" si="528"/>
        <v>0</v>
      </c>
      <c r="DF478" s="14">
        <f t="shared" si="528"/>
        <v>0</v>
      </c>
      <c r="DG478" s="14">
        <f t="shared" si="528"/>
        <v>0</v>
      </c>
      <c r="DH478" s="14">
        <f t="shared" si="528"/>
        <v>0</v>
      </c>
      <c r="DI478" s="14">
        <f t="shared" si="528"/>
        <v>0</v>
      </c>
      <c r="DJ478" s="14">
        <f t="shared" si="528"/>
        <v>0</v>
      </c>
      <c r="DK478" s="14">
        <f t="shared" si="528"/>
        <v>0</v>
      </c>
      <c r="DL478" s="14">
        <f t="shared" si="528"/>
        <v>0</v>
      </c>
      <c r="DM478" s="14">
        <f t="shared" si="528"/>
        <v>0</v>
      </c>
      <c r="DN478" s="14">
        <f t="shared" si="528"/>
        <v>0</v>
      </c>
      <c r="DO478" s="14">
        <f t="shared" si="528"/>
        <v>0</v>
      </c>
      <c r="DP478" s="14">
        <f t="shared" si="528"/>
        <v>0</v>
      </c>
      <c r="DQ478" s="14">
        <f t="shared" si="528"/>
        <v>0</v>
      </c>
      <c r="DR478" s="14">
        <f t="shared" si="528"/>
        <v>0</v>
      </c>
      <c r="DS478" s="14">
        <f t="shared" si="529"/>
        <v>0</v>
      </c>
      <c r="DT478" s="14">
        <f t="shared" si="508"/>
        <v>0</v>
      </c>
      <c r="DU478" s="14">
        <f t="shared" si="508"/>
        <v>0</v>
      </c>
      <c r="DV478" s="14">
        <f t="shared" si="508"/>
        <v>0</v>
      </c>
      <c r="DW478" s="14">
        <f t="shared" si="508"/>
        <v>0</v>
      </c>
      <c r="DX478" s="14">
        <f t="shared" si="508"/>
        <v>0</v>
      </c>
      <c r="DY478" s="14">
        <f t="shared" si="508"/>
        <v>0</v>
      </c>
      <c r="DZ478" s="14">
        <f t="shared" si="512"/>
        <v>1</v>
      </c>
    </row>
    <row r="479" spans="1:130">
      <c r="C479" s="18">
        <v>2029</v>
      </c>
      <c r="D479" s="25"/>
      <c r="E479" s="25"/>
      <c r="F479" s="25"/>
      <c r="G479" s="25"/>
      <c r="H479" s="25"/>
      <c r="I479" s="25"/>
      <c r="J479" s="25"/>
      <c r="K479" s="25"/>
      <c r="L479" s="25"/>
      <c r="M479" s="25">
        <f t="shared" si="522"/>
        <v>0</v>
      </c>
      <c r="N479" s="25">
        <f t="shared" si="523"/>
        <v>0</v>
      </c>
      <c r="O479" s="25">
        <f t="shared" si="524"/>
        <v>0</v>
      </c>
      <c r="P479" s="25">
        <f t="shared" si="525"/>
        <v>0</v>
      </c>
      <c r="Q479" s="25">
        <f t="shared" si="526"/>
        <v>0</v>
      </c>
      <c r="R479" s="25">
        <f t="shared" si="530"/>
        <v>0</v>
      </c>
      <c r="S479" s="25">
        <f t="shared" si="532"/>
        <v>0</v>
      </c>
      <c r="T479" s="25">
        <f t="shared" si="533"/>
        <v>0</v>
      </c>
      <c r="U479" s="25">
        <f t="shared" si="534"/>
        <v>0</v>
      </c>
      <c r="V479" s="25">
        <f t="shared" si="535"/>
        <v>0</v>
      </c>
      <c r="W479" s="25">
        <f t="shared" si="536"/>
        <v>6.0769230769230731</v>
      </c>
      <c r="X479" s="25">
        <f t="shared" si="537"/>
        <v>0</v>
      </c>
      <c r="Y479" s="25">
        <f t="shared" si="538"/>
        <v>0</v>
      </c>
      <c r="Z479" s="25">
        <f t="shared" si="539"/>
        <v>0</v>
      </c>
      <c r="AA479" s="25">
        <f t="shared" si="540"/>
        <v>0</v>
      </c>
      <c r="AB479" s="25">
        <f t="shared" si="541"/>
        <v>0</v>
      </c>
      <c r="AC479" s="25">
        <f t="shared" si="543"/>
        <v>0</v>
      </c>
      <c r="AD479" s="25">
        <f t="shared" si="544"/>
        <v>0</v>
      </c>
      <c r="AE479" s="25">
        <f t="shared" ref="AE479:AE497" si="545">VLOOKUP($C$93,$D$3:$K$63,$A$74,0)*(B452-B451)</f>
        <v>0</v>
      </c>
      <c r="AF479" s="25">
        <f>VLOOKUP($C$94,$D$3:$K$63,$A$74,0)*(B451-B450)</f>
        <v>0</v>
      </c>
      <c r="AG479" s="25">
        <f>VLOOKUP($C$95,$D$3:$K$63,$A$74,0)*B450</f>
        <v>0</v>
      </c>
      <c r="AH479" s="25"/>
      <c r="AI479" s="25"/>
      <c r="AJ479" s="25"/>
      <c r="AK479" s="25"/>
      <c r="AL479" s="25"/>
      <c r="AM479" s="25"/>
      <c r="AN479" s="25"/>
      <c r="AO479" s="25"/>
      <c r="AP479" s="25"/>
      <c r="AQ479" s="25"/>
      <c r="AR479" s="25"/>
      <c r="AS479" s="25"/>
      <c r="AT479" s="25"/>
      <c r="AU479" s="25"/>
      <c r="AV479" s="25"/>
      <c r="AW479" s="25"/>
      <c r="AX479" s="25"/>
      <c r="AY479" s="25"/>
      <c r="AZ479" s="25"/>
      <c r="BA479" s="25"/>
      <c r="BB479" s="25"/>
      <c r="BC479" s="25"/>
      <c r="BD479" s="25"/>
      <c r="BE479" s="25"/>
      <c r="BF479" s="25"/>
      <c r="BG479" s="25"/>
      <c r="BH479" s="25"/>
      <c r="BI479" s="25"/>
      <c r="BJ479" s="25"/>
      <c r="BK479" s="25"/>
      <c r="BL479" s="25"/>
      <c r="BM479" s="21">
        <f t="shared" si="510"/>
        <v>6.0769230769230731</v>
      </c>
      <c r="BP479" s="18">
        <v>2029</v>
      </c>
      <c r="BQ479" s="14">
        <f t="shared" si="511"/>
        <v>0</v>
      </c>
      <c r="BR479" s="14">
        <f t="shared" si="511"/>
        <v>0</v>
      </c>
      <c r="BS479" s="14">
        <f t="shared" si="511"/>
        <v>0</v>
      </c>
      <c r="BT479" s="14">
        <f t="shared" si="511"/>
        <v>0</v>
      </c>
      <c r="BU479" s="14">
        <f t="shared" si="511"/>
        <v>0</v>
      </c>
      <c r="BV479" s="14">
        <f t="shared" si="511"/>
        <v>0</v>
      </c>
      <c r="BW479" s="14">
        <f t="shared" si="511"/>
        <v>0</v>
      </c>
      <c r="BX479" s="14">
        <f t="shared" si="511"/>
        <v>0</v>
      </c>
      <c r="BY479" s="14">
        <f t="shared" si="511"/>
        <v>0</v>
      </c>
      <c r="BZ479" s="14">
        <f t="shared" si="511"/>
        <v>0</v>
      </c>
      <c r="CA479" s="14">
        <f t="shared" si="511"/>
        <v>0</v>
      </c>
      <c r="CB479" s="14">
        <f t="shared" si="511"/>
        <v>0</v>
      </c>
      <c r="CC479" s="14">
        <f t="shared" si="511"/>
        <v>0</v>
      </c>
      <c r="CD479" s="14">
        <f t="shared" si="511"/>
        <v>0</v>
      </c>
      <c r="CE479" s="14">
        <f t="shared" si="511"/>
        <v>0</v>
      </c>
      <c r="CF479" s="14">
        <f t="shared" si="511"/>
        <v>0</v>
      </c>
      <c r="CG479" s="14">
        <f t="shared" si="527"/>
        <v>0</v>
      </c>
      <c r="CH479" s="14">
        <f t="shared" si="527"/>
        <v>0</v>
      </c>
      <c r="CI479" s="14">
        <f t="shared" si="527"/>
        <v>0</v>
      </c>
      <c r="CJ479" s="14">
        <f t="shared" si="527"/>
        <v>1</v>
      </c>
      <c r="CK479" s="14">
        <f t="shared" si="527"/>
        <v>0</v>
      </c>
      <c r="CL479" s="14">
        <f t="shared" si="527"/>
        <v>0</v>
      </c>
      <c r="CM479" s="14">
        <f t="shared" si="527"/>
        <v>0</v>
      </c>
      <c r="CN479" s="14">
        <f t="shared" si="527"/>
        <v>0</v>
      </c>
      <c r="CO479" s="14">
        <f t="shared" si="527"/>
        <v>0</v>
      </c>
      <c r="CP479" s="14">
        <f t="shared" si="527"/>
        <v>0</v>
      </c>
      <c r="CQ479" s="14">
        <f t="shared" si="527"/>
        <v>0</v>
      </c>
      <c r="CR479" s="14">
        <f t="shared" si="527"/>
        <v>0</v>
      </c>
      <c r="CS479" s="14">
        <f t="shared" si="527"/>
        <v>0</v>
      </c>
      <c r="CT479" s="14">
        <f t="shared" si="527"/>
        <v>0</v>
      </c>
      <c r="CU479" s="14">
        <f t="shared" si="527"/>
        <v>0</v>
      </c>
      <c r="CV479" s="14">
        <f t="shared" si="527"/>
        <v>0</v>
      </c>
      <c r="CW479" s="14">
        <f t="shared" si="542"/>
        <v>0</v>
      </c>
      <c r="CX479" s="14">
        <f t="shared" si="531"/>
        <v>0</v>
      </c>
      <c r="CY479" s="14">
        <f t="shared" si="531"/>
        <v>0</v>
      </c>
      <c r="CZ479" s="14">
        <f t="shared" si="531"/>
        <v>0</v>
      </c>
      <c r="DA479" s="14">
        <f t="shared" si="531"/>
        <v>0</v>
      </c>
      <c r="DB479" s="14">
        <f t="shared" si="531"/>
        <v>0</v>
      </c>
      <c r="DC479" s="14">
        <f t="shared" si="528"/>
        <v>0</v>
      </c>
      <c r="DD479" s="14">
        <f t="shared" si="528"/>
        <v>0</v>
      </c>
      <c r="DE479" s="14">
        <f t="shared" si="528"/>
        <v>0</v>
      </c>
      <c r="DF479" s="14">
        <f t="shared" si="528"/>
        <v>0</v>
      </c>
      <c r="DG479" s="14">
        <f t="shared" si="528"/>
        <v>0</v>
      </c>
      <c r="DH479" s="14">
        <f t="shared" si="528"/>
        <v>0</v>
      </c>
      <c r="DI479" s="14">
        <f t="shared" si="528"/>
        <v>0</v>
      </c>
      <c r="DJ479" s="14">
        <f t="shared" si="528"/>
        <v>0</v>
      </c>
      <c r="DK479" s="14">
        <f t="shared" si="528"/>
        <v>0</v>
      </c>
      <c r="DL479" s="14">
        <f t="shared" si="528"/>
        <v>0</v>
      </c>
      <c r="DM479" s="14">
        <f t="shared" si="528"/>
        <v>0</v>
      </c>
      <c r="DN479" s="14">
        <f t="shared" si="528"/>
        <v>0</v>
      </c>
      <c r="DO479" s="14">
        <f t="shared" si="528"/>
        <v>0</v>
      </c>
      <c r="DP479" s="14">
        <f t="shared" si="528"/>
        <v>0</v>
      </c>
      <c r="DQ479" s="14">
        <f t="shared" si="528"/>
        <v>0</v>
      </c>
      <c r="DR479" s="14">
        <f t="shared" si="528"/>
        <v>0</v>
      </c>
      <c r="DS479" s="14">
        <f t="shared" si="529"/>
        <v>0</v>
      </c>
      <c r="DT479" s="14">
        <f t="shared" si="508"/>
        <v>0</v>
      </c>
      <c r="DU479" s="14">
        <f t="shared" si="508"/>
        <v>0</v>
      </c>
      <c r="DV479" s="14">
        <f t="shared" si="508"/>
        <v>0</v>
      </c>
      <c r="DW479" s="14">
        <f t="shared" si="508"/>
        <v>0</v>
      </c>
      <c r="DX479" s="14">
        <f t="shared" si="508"/>
        <v>0</v>
      </c>
      <c r="DY479" s="14">
        <f t="shared" si="508"/>
        <v>0</v>
      </c>
      <c r="DZ479" s="14">
        <f t="shared" si="512"/>
        <v>1</v>
      </c>
    </row>
    <row r="480" spans="1:130">
      <c r="C480" s="18">
        <v>2030</v>
      </c>
      <c r="D480" s="25"/>
      <c r="E480" s="25"/>
      <c r="F480" s="25"/>
      <c r="G480" s="25"/>
      <c r="H480" s="25"/>
      <c r="I480" s="25"/>
      <c r="J480" s="25"/>
      <c r="K480" s="25"/>
      <c r="L480" s="25"/>
      <c r="M480" s="25"/>
      <c r="N480" s="25">
        <f t="shared" si="523"/>
        <v>0</v>
      </c>
      <c r="O480" s="25">
        <f t="shared" si="524"/>
        <v>0</v>
      </c>
      <c r="P480" s="25">
        <f t="shared" si="525"/>
        <v>0</v>
      </c>
      <c r="Q480" s="25">
        <f t="shared" si="526"/>
        <v>0</v>
      </c>
      <c r="R480" s="25">
        <f t="shared" si="530"/>
        <v>0</v>
      </c>
      <c r="S480" s="25">
        <f t="shared" si="532"/>
        <v>0</v>
      </c>
      <c r="T480" s="25">
        <f t="shared" si="533"/>
        <v>0</v>
      </c>
      <c r="U480" s="25">
        <f t="shared" si="534"/>
        <v>0</v>
      </c>
      <c r="V480" s="25">
        <f t="shared" si="535"/>
        <v>0</v>
      </c>
      <c r="W480" s="25">
        <f t="shared" si="536"/>
        <v>6.0769230769230731</v>
      </c>
      <c r="X480" s="25">
        <f t="shared" si="537"/>
        <v>0</v>
      </c>
      <c r="Y480" s="25">
        <f t="shared" si="538"/>
        <v>0</v>
      </c>
      <c r="Z480" s="25">
        <f t="shared" si="539"/>
        <v>0</v>
      </c>
      <c r="AA480" s="25">
        <f t="shared" si="540"/>
        <v>0</v>
      </c>
      <c r="AB480" s="25">
        <f t="shared" si="541"/>
        <v>0</v>
      </c>
      <c r="AC480" s="25">
        <f t="shared" si="543"/>
        <v>0</v>
      </c>
      <c r="AD480" s="25">
        <f t="shared" si="544"/>
        <v>0</v>
      </c>
      <c r="AE480" s="25">
        <f t="shared" si="545"/>
        <v>0</v>
      </c>
      <c r="AF480" s="25">
        <f t="shared" ref="AF480:AF498" si="546">VLOOKUP($C$94,$D$3:$K$63,$A$74,0)*(B452-B451)</f>
        <v>0</v>
      </c>
      <c r="AG480" s="25">
        <f>VLOOKUP($C$95,$D$3:$K$63,$A$74,0)*(B451-B450)</f>
        <v>0</v>
      </c>
      <c r="AH480" s="25">
        <f>VLOOKUP($C$96,$D$3:$K$63,$A$74,0)*B450</f>
        <v>0</v>
      </c>
      <c r="AI480" s="25"/>
      <c r="AJ480" s="25"/>
      <c r="AK480" s="25"/>
      <c r="AL480" s="25"/>
      <c r="AM480" s="25"/>
      <c r="AN480" s="25"/>
      <c r="AO480" s="25"/>
      <c r="AP480" s="25"/>
      <c r="AQ480" s="25"/>
      <c r="AR480" s="25"/>
      <c r="AS480" s="25"/>
      <c r="AT480" s="25"/>
      <c r="AU480" s="25"/>
      <c r="AV480" s="25"/>
      <c r="AW480" s="25"/>
      <c r="AX480" s="25"/>
      <c r="AY480" s="25"/>
      <c r="AZ480" s="25"/>
      <c r="BA480" s="25"/>
      <c r="BB480" s="25"/>
      <c r="BC480" s="25"/>
      <c r="BD480" s="25"/>
      <c r="BE480" s="25"/>
      <c r="BF480" s="25"/>
      <c r="BG480" s="25"/>
      <c r="BH480" s="25"/>
      <c r="BI480" s="25"/>
      <c r="BJ480" s="25"/>
      <c r="BK480" s="25"/>
      <c r="BL480" s="25"/>
      <c r="BM480" s="21">
        <f t="shared" si="510"/>
        <v>6.0769230769230731</v>
      </c>
      <c r="BP480" s="18">
        <v>2030</v>
      </c>
      <c r="BQ480" s="14">
        <f t="shared" si="511"/>
        <v>0</v>
      </c>
      <c r="BR480" s="14">
        <f t="shared" si="511"/>
        <v>0</v>
      </c>
      <c r="BS480" s="14">
        <f t="shared" si="511"/>
        <v>0</v>
      </c>
      <c r="BT480" s="14">
        <f t="shared" si="511"/>
        <v>0</v>
      </c>
      <c r="BU480" s="14">
        <f t="shared" si="511"/>
        <v>0</v>
      </c>
      <c r="BV480" s="14">
        <f t="shared" si="511"/>
        <v>0</v>
      </c>
      <c r="BW480" s="14">
        <f t="shared" si="511"/>
        <v>0</v>
      </c>
      <c r="BX480" s="14">
        <f t="shared" si="511"/>
        <v>0</v>
      </c>
      <c r="BY480" s="14">
        <f t="shared" si="511"/>
        <v>0</v>
      </c>
      <c r="BZ480" s="14">
        <f t="shared" si="511"/>
        <v>0</v>
      </c>
      <c r="CA480" s="14">
        <f t="shared" si="511"/>
        <v>0</v>
      </c>
      <c r="CB480" s="14">
        <f t="shared" si="511"/>
        <v>0</v>
      </c>
      <c r="CC480" s="14">
        <f t="shared" si="511"/>
        <v>0</v>
      </c>
      <c r="CD480" s="14">
        <f t="shared" si="511"/>
        <v>0</v>
      </c>
      <c r="CE480" s="14">
        <f t="shared" si="511"/>
        <v>0</v>
      </c>
      <c r="CF480" s="14">
        <f t="shared" si="511"/>
        <v>0</v>
      </c>
      <c r="CG480" s="14">
        <f t="shared" si="527"/>
        <v>0</v>
      </c>
      <c r="CH480" s="14">
        <f t="shared" si="527"/>
        <v>0</v>
      </c>
      <c r="CI480" s="14">
        <f t="shared" si="527"/>
        <v>0</v>
      </c>
      <c r="CJ480" s="14">
        <f t="shared" si="527"/>
        <v>1</v>
      </c>
      <c r="CK480" s="14">
        <f t="shared" si="527"/>
        <v>0</v>
      </c>
      <c r="CL480" s="14">
        <f t="shared" si="527"/>
        <v>0</v>
      </c>
      <c r="CM480" s="14">
        <f t="shared" si="527"/>
        <v>0</v>
      </c>
      <c r="CN480" s="14">
        <f t="shared" si="527"/>
        <v>0</v>
      </c>
      <c r="CO480" s="14">
        <f t="shared" si="527"/>
        <v>0</v>
      </c>
      <c r="CP480" s="14">
        <f t="shared" si="527"/>
        <v>0</v>
      </c>
      <c r="CQ480" s="14">
        <f t="shared" si="527"/>
        <v>0</v>
      </c>
      <c r="CR480" s="14">
        <f t="shared" si="527"/>
        <v>0</v>
      </c>
      <c r="CS480" s="14">
        <f t="shared" si="527"/>
        <v>0</v>
      </c>
      <c r="CT480" s="14">
        <f t="shared" si="527"/>
        <v>0</v>
      </c>
      <c r="CU480" s="14">
        <f t="shared" si="527"/>
        <v>0</v>
      </c>
      <c r="CV480" s="14">
        <f t="shared" si="527"/>
        <v>0</v>
      </c>
      <c r="CW480" s="14">
        <f t="shared" si="542"/>
        <v>0</v>
      </c>
      <c r="CX480" s="14">
        <f t="shared" si="531"/>
        <v>0</v>
      </c>
      <c r="CY480" s="14">
        <f t="shared" si="531"/>
        <v>0</v>
      </c>
      <c r="CZ480" s="14">
        <f t="shared" si="531"/>
        <v>0</v>
      </c>
      <c r="DA480" s="14">
        <f t="shared" si="531"/>
        <v>0</v>
      </c>
      <c r="DB480" s="14">
        <f t="shared" si="531"/>
        <v>0</v>
      </c>
      <c r="DC480" s="14">
        <f t="shared" si="528"/>
        <v>0</v>
      </c>
      <c r="DD480" s="14">
        <f t="shared" si="528"/>
        <v>0</v>
      </c>
      <c r="DE480" s="14">
        <f t="shared" si="528"/>
        <v>0</v>
      </c>
      <c r="DF480" s="14">
        <f t="shared" si="528"/>
        <v>0</v>
      </c>
      <c r="DG480" s="14">
        <f t="shared" si="528"/>
        <v>0</v>
      </c>
      <c r="DH480" s="14">
        <f t="shared" si="528"/>
        <v>0</v>
      </c>
      <c r="DI480" s="14">
        <f t="shared" si="528"/>
        <v>0</v>
      </c>
      <c r="DJ480" s="14">
        <f t="shared" si="528"/>
        <v>0</v>
      </c>
      <c r="DK480" s="14">
        <f t="shared" si="528"/>
        <v>0</v>
      </c>
      <c r="DL480" s="14">
        <f t="shared" si="528"/>
        <v>0</v>
      </c>
      <c r="DM480" s="14">
        <f t="shared" si="528"/>
        <v>0</v>
      </c>
      <c r="DN480" s="14">
        <f t="shared" si="528"/>
        <v>0</v>
      </c>
      <c r="DO480" s="14">
        <f t="shared" si="528"/>
        <v>0</v>
      </c>
      <c r="DP480" s="14">
        <f t="shared" si="528"/>
        <v>0</v>
      </c>
      <c r="DQ480" s="14">
        <f t="shared" si="528"/>
        <v>0</v>
      </c>
      <c r="DR480" s="14">
        <f t="shared" si="528"/>
        <v>0</v>
      </c>
      <c r="DS480" s="14">
        <f t="shared" si="529"/>
        <v>0</v>
      </c>
      <c r="DT480" s="14">
        <f t="shared" si="508"/>
        <v>0</v>
      </c>
      <c r="DU480" s="14">
        <f t="shared" si="508"/>
        <v>0</v>
      </c>
      <c r="DV480" s="14">
        <f t="shared" si="508"/>
        <v>0</v>
      </c>
      <c r="DW480" s="14">
        <f t="shared" si="508"/>
        <v>0</v>
      </c>
      <c r="DX480" s="14">
        <f t="shared" si="508"/>
        <v>0</v>
      </c>
      <c r="DY480" s="14">
        <f t="shared" si="508"/>
        <v>0</v>
      </c>
      <c r="DZ480" s="14">
        <f t="shared" si="512"/>
        <v>1</v>
      </c>
    </row>
    <row r="481" spans="3:130">
      <c r="C481" s="18">
        <v>2031</v>
      </c>
      <c r="D481" s="25"/>
      <c r="E481" s="25"/>
      <c r="F481" s="25"/>
      <c r="G481" s="25"/>
      <c r="H481" s="25"/>
      <c r="I481" s="25"/>
      <c r="J481" s="25"/>
      <c r="K481" s="25"/>
      <c r="L481" s="25"/>
      <c r="M481" s="25"/>
      <c r="N481" s="25"/>
      <c r="O481" s="25">
        <f t="shared" si="524"/>
        <v>0</v>
      </c>
      <c r="P481" s="25">
        <f t="shared" si="525"/>
        <v>0</v>
      </c>
      <c r="Q481" s="25">
        <f t="shared" si="526"/>
        <v>0</v>
      </c>
      <c r="R481" s="25">
        <f t="shared" si="530"/>
        <v>0</v>
      </c>
      <c r="S481" s="25">
        <f t="shared" si="532"/>
        <v>0</v>
      </c>
      <c r="T481" s="25">
        <f t="shared" si="533"/>
        <v>0</v>
      </c>
      <c r="U481" s="25">
        <f t="shared" si="534"/>
        <v>0</v>
      </c>
      <c r="V481" s="25">
        <f t="shared" si="535"/>
        <v>0</v>
      </c>
      <c r="W481" s="25">
        <f t="shared" si="536"/>
        <v>6.076923076923082</v>
      </c>
      <c r="X481" s="25">
        <f t="shared" si="537"/>
        <v>0</v>
      </c>
      <c r="Y481" s="25">
        <f t="shared" si="538"/>
        <v>0</v>
      </c>
      <c r="Z481" s="25">
        <f t="shared" si="539"/>
        <v>0</v>
      </c>
      <c r="AA481" s="25">
        <f t="shared" si="540"/>
        <v>0</v>
      </c>
      <c r="AB481" s="25">
        <f t="shared" si="541"/>
        <v>0</v>
      </c>
      <c r="AC481" s="25">
        <f t="shared" si="543"/>
        <v>0</v>
      </c>
      <c r="AD481" s="25">
        <f t="shared" si="544"/>
        <v>0</v>
      </c>
      <c r="AE481" s="25">
        <f t="shared" si="545"/>
        <v>0</v>
      </c>
      <c r="AF481" s="25">
        <f t="shared" si="546"/>
        <v>0</v>
      </c>
      <c r="AG481" s="25">
        <f t="shared" ref="AG481:AG499" si="547">VLOOKUP($C$95,$D$3:$K$63,$A$74,0)*(B452-B451)</f>
        <v>0</v>
      </c>
      <c r="AH481" s="25">
        <f>VLOOKUP($C$96,$D$3:$K$63,$A$74,0)*(B451-B450)</f>
        <v>0</v>
      </c>
      <c r="AI481" s="25">
        <f>VLOOKUP($C$97,$D$3:$K$63,$A$74,0)*B450</f>
        <v>0</v>
      </c>
      <c r="AJ481" s="25"/>
      <c r="AK481" s="25"/>
      <c r="AL481" s="25"/>
      <c r="AM481" s="25"/>
      <c r="AN481" s="25"/>
      <c r="AO481" s="25"/>
      <c r="AP481" s="25"/>
      <c r="AQ481" s="25"/>
      <c r="AR481" s="25"/>
      <c r="AS481" s="25"/>
      <c r="AT481" s="25"/>
      <c r="AU481" s="25"/>
      <c r="AV481" s="25"/>
      <c r="AW481" s="25"/>
      <c r="AX481" s="25"/>
      <c r="AY481" s="25"/>
      <c r="AZ481" s="25"/>
      <c r="BA481" s="25"/>
      <c r="BB481" s="25"/>
      <c r="BC481" s="25"/>
      <c r="BD481" s="25"/>
      <c r="BE481" s="25"/>
      <c r="BF481" s="25"/>
      <c r="BG481" s="25"/>
      <c r="BH481" s="25"/>
      <c r="BI481" s="25"/>
      <c r="BJ481" s="25"/>
      <c r="BK481" s="25"/>
      <c r="BL481" s="25"/>
      <c r="BM481" s="21">
        <f t="shared" si="510"/>
        <v>6.076923076923082</v>
      </c>
      <c r="BP481" s="18">
        <v>2031</v>
      </c>
      <c r="BQ481" s="14">
        <f t="shared" ref="BQ481:CF496" si="548">D481/$BM481</f>
        <v>0</v>
      </c>
      <c r="BR481" s="14">
        <f t="shared" si="548"/>
        <v>0</v>
      </c>
      <c r="BS481" s="14">
        <f t="shared" si="548"/>
        <v>0</v>
      </c>
      <c r="BT481" s="14">
        <f t="shared" si="548"/>
        <v>0</v>
      </c>
      <c r="BU481" s="14">
        <f t="shared" si="548"/>
        <v>0</v>
      </c>
      <c r="BV481" s="14">
        <f t="shared" si="548"/>
        <v>0</v>
      </c>
      <c r="BW481" s="14">
        <f t="shared" si="548"/>
        <v>0</v>
      </c>
      <c r="BX481" s="14">
        <f t="shared" si="548"/>
        <v>0</v>
      </c>
      <c r="BY481" s="14">
        <f t="shared" si="548"/>
        <v>0</v>
      </c>
      <c r="BZ481" s="14">
        <f t="shared" si="548"/>
        <v>0</v>
      </c>
      <c r="CA481" s="14">
        <f t="shared" si="548"/>
        <v>0</v>
      </c>
      <c r="CB481" s="14">
        <f t="shared" si="548"/>
        <v>0</v>
      </c>
      <c r="CC481" s="14">
        <f t="shared" si="548"/>
        <v>0</v>
      </c>
      <c r="CD481" s="14">
        <f t="shared" si="548"/>
        <v>0</v>
      </c>
      <c r="CE481" s="14">
        <f t="shared" si="548"/>
        <v>0</v>
      </c>
      <c r="CF481" s="14">
        <f t="shared" si="548"/>
        <v>0</v>
      </c>
      <c r="CG481" s="14">
        <f t="shared" si="527"/>
        <v>0</v>
      </c>
      <c r="CH481" s="14">
        <f t="shared" si="527"/>
        <v>0</v>
      </c>
      <c r="CI481" s="14">
        <f t="shared" si="527"/>
        <v>0</v>
      </c>
      <c r="CJ481" s="14">
        <f t="shared" si="527"/>
        <v>1</v>
      </c>
      <c r="CK481" s="14">
        <f t="shared" si="527"/>
        <v>0</v>
      </c>
      <c r="CL481" s="14">
        <f t="shared" si="527"/>
        <v>0</v>
      </c>
      <c r="CM481" s="14">
        <f t="shared" si="527"/>
        <v>0</v>
      </c>
      <c r="CN481" s="14">
        <f t="shared" si="527"/>
        <v>0</v>
      </c>
      <c r="CO481" s="14">
        <f t="shared" si="527"/>
        <v>0</v>
      </c>
      <c r="CP481" s="14">
        <f t="shared" si="527"/>
        <v>0</v>
      </c>
      <c r="CQ481" s="14">
        <f t="shared" si="527"/>
        <v>0</v>
      </c>
      <c r="CR481" s="14">
        <f t="shared" si="527"/>
        <v>0</v>
      </c>
      <c r="CS481" s="14">
        <f t="shared" si="527"/>
        <v>0</v>
      </c>
      <c r="CT481" s="14">
        <f t="shared" si="527"/>
        <v>0</v>
      </c>
      <c r="CU481" s="14">
        <f t="shared" si="527"/>
        <v>0</v>
      </c>
      <c r="CV481" s="14">
        <f t="shared" si="527"/>
        <v>0</v>
      </c>
      <c r="CW481" s="14">
        <f t="shared" si="542"/>
        <v>0</v>
      </c>
      <c r="CX481" s="14">
        <f t="shared" si="531"/>
        <v>0</v>
      </c>
      <c r="CY481" s="14">
        <f t="shared" si="531"/>
        <v>0</v>
      </c>
      <c r="CZ481" s="14">
        <f t="shared" si="531"/>
        <v>0</v>
      </c>
      <c r="DA481" s="14">
        <f t="shared" si="531"/>
        <v>0</v>
      </c>
      <c r="DB481" s="14">
        <f t="shared" si="531"/>
        <v>0</v>
      </c>
      <c r="DC481" s="14">
        <f t="shared" si="528"/>
        <v>0</v>
      </c>
      <c r="DD481" s="14">
        <f t="shared" si="528"/>
        <v>0</v>
      </c>
      <c r="DE481" s="14">
        <f t="shared" si="528"/>
        <v>0</v>
      </c>
      <c r="DF481" s="14">
        <f t="shared" si="528"/>
        <v>0</v>
      </c>
      <c r="DG481" s="14">
        <f t="shared" si="528"/>
        <v>0</v>
      </c>
      <c r="DH481" s="14">
        <f t="shared" si="528"/>
        <v>0</v>
      </c>
      <c r="DI481" s="14">
        <f t="shared" si="528"/>
        <v>0</v>
      </c>
      <c r="DJ481" s="14">
        <f t="shared" si="528"/>
        <v>0</v>
      </c>
      <c r="DK481" s="14">
        <f t="shared" si="528"/>
        <v>0</v>
      </c>
      <c r="DL481" s="14">
        <f t="shared" si="528"/>
        <v>0</v>
      </c>
      <c r="DM481" s="14">
        <f t="shared" si="528"/>
        <v>0</v>
      </c>
      <c r="DN481" s="14">
        <f t="shared" si="528"/>
        <v>0</v>
      </c>
      <c r="DO481" s="14">
        <f t="shared" si="528"/>
        <v>0</v>
      </c>
      <c r="DP481" s="14">
        <f t="shared" si="528"/>
        <v>0</v>
      </c>
      <c r="DQ481" s="14">
        <f t="shared" ref="DQ481:DR510" si="549">BD481/$BM481</f>
        <v>0</v>
      </c>
      <c r="DR481" s="14">
        <f t="shared" si="549"/>
        <v>0</v>
      </c>
      <c r="DS481" s="14">
        <f t="shared" si="529"/>
        <v>0</v>
      </c>
      <c r="DT481" s="14">
        <f t="shared" si="508"/>
        <v>0</v>
      </c>
      <c r="DU481" s="14">
        <f t="shared" si="508"/>
        <v>0</v>
      </c>
      <c r="DV481" s="14">
        <f t="shared" si="508"/>
        <v>0</v>
      </c>
      <c r="DW481" s="14">
        <f t="shared" si="508"/>
        <v>0</v>
      </c>
      <c r="DX481" s="14">
        <f t="shared" si="508"/>
        <v>0</v>
      </c>
      <c r="DY481" s="14">
        <f t="shared" si="508"/>
        <v>0</v>
      </c>
      <c r="DZ481" s="14">
        <f t="shared" si="512"/>
        <v>1</v>
      </c>
    </row>
    <row r="482" spans="3:130">
      <c r="C482" s="18">
        <v>2032</v>
      </c>
      <c r="D482" s="25"/>
      <c r="E482" s="25"/>
      <c r="F482" s="25"/>
      <c r="G482" s="25"/>
      <c r="H482" s="25"/>
      <c r="I482" s="25"/>
      <c r="J482" s="25"/>
      <c r="K482" s="25"/>
      <c r="L482" s="25"/>
      <c r="M482" s="25"/>
      <c r="N482" s="25"/>
      <c r="O482" s="25"/>
      <c r="P482" s="25">
        <f t="shared" si="525"/>
        <v>0</v>
      </c>
      <c r="Q482" s="25">
        <f t="shared" si="526"/>
        <v>0</v>
      </c>
      <c r="R482" s="25">
        <f t="shared" si="530"/>
        <v>0</v>
      </c>
      <c r="S482" s="25">
        <f t="shared" si="532"/>
        <v>0</v>
      </c>
      <c r="T482" s="25">
        <f t="shared" si="533"/>
        <v>0</v>
      </c>
      <c r="U482" s="25">
        <f t="shared" si="534"/>
        <v>0</v>
      </c>
      <c r="V482" s="25">
        <f t="shared" si="535"/>
        <v>0</v>
      </c>
      <c r="W482" s="25">
        <f t="shared" si="536"/>
        <v>6.076923076923082</v>
      </c>
      <c r="X482" s="25">
        <f t="shared" si="537"/>
        <v>0</v>
      </c>
      <c r="Y482" s="25">
        <f t="shared" si="538"/>
        <v>0</v>
      </c>
      <c r="Z482" s="25">
        <f t="shared" si="539"/>
        <v>0</v>
      </c>
      <c r="AA482" s="25">
        <f t="shared" si="540"/>
        <v>0</v>
      </c>
      <c r="AB482" s="25">
        <f t="shared" si="541"/>
        <v>0</v>
      </c>
      <c r="AC482" s="25">
        <f t="shared" si="543"/>
        <v>0</v>
      </c>
      <c r="AD482" s="25">
        <f t="shared" si="544"/>
        <v>0</v>
      </c>
      <c r="AE482" s="25">
        <f t="shared" si="545"/>
        <v>0</v>
      </c>
      <c r="AF482" s="25">
        <f t="shared" si="546"/>
        <v>0</v>
      </c>
      <c r="AG482" s="25">
        <f t="shared" si="547"/>
        <v>0</v>
      </c>
      <c r="AH482" s="25">
        <f t="shared" ref="AH482:AH500" si="550">VLOOKUP($C$96,$D$3:$K$63,$A$74,0)*(B452-B451)</f>
        <v>0</v>
      </c>
      <c r="AI482" s="25">
        <f>VLOOKUP($C$97,$D$3:$K$63,$A$74,0)*(B451-B450)</f>
        <v>0</v>
      </c>
      <c r="AJ482" s="25">
        <f>VLOOKUP($C$98,$D$3:$K$63,$A$74,0)*B450</f>
        <v>0</v>
      </c>
      <c r="AK482" s="25"/>
      <c r="AL482" s="25"/>
      <c r="AM482" s="25"/>
      <c r="AN482" s="25"/>
      <c r="AO482" s="25"/>
      <c r="AP482" s="25"/>
      <c r="AQ482" s="25"/>
      <c r="AR482" s="25"/>
      <c r="AS482" s="25"/>
      <c r="AT482" s="25"/>
      <c r="AU482" s="25"/>
      <c r="AV482" s="25"/>
      <c r="AW482" s="25"/>
      <c r="AX482" s="25"/>
      <c r="AY482" s="25"/>
      <c r="AZ482" s="25"/>
      <c r="BA482" s="25"/>
      <c r="BB482" s="25"/>
      <c r="BC482" s="25"/>
      <c r="BD482" s="25"/>
      <c r="BE482" s="25"/>
      <c r="BF482" s="25"/>
      <c r="BG482" s="25"/>
      <c r="BH482" s="25"/>
      <c r="BI482" s="25"/>
      <c r="BJ482" s="25"/>
      <c r="BK482" s="25"/>
      <c r="BL482" s="25"/>
      <c r="BM482" s="21">
        <f t="shared" si="510"/>
        <v>6.076923076923082</v>
      </c>
      <c r="BP482" s="18">
        <v>2032</v>
      </c>
      <c r="BQ482" s="14">
        <f t="shared" si="548"/>
        <v>0</v>
      </c>
      <c r="BR482" s="14">
        <f t="shared" si="548"/>
        <v>0</v>
      </c>
      <c r="BS482" s="14">
        <f t="shared" si="548"/>
        <v>0</v>
      </c>
      <c r="BT482" s="14">
        <f t="shared" si="548"/>
        <v>0</v>
      </c>
      <c r="BU482" s="14">
        <f t="shared" si="548"/>
        <v>0</v>
      </c>
      <c r="BV482" s="14">
        <f t="shared" si="548"/>
        <v>0</v>
      </c>
      <c r="BW482" s="14">
        <f t="shared" si="548"/>
        <v>0</v>
      </c>
      <c r="BX482" s="14">
        <f t="shared" si="548"/>
        <v>0</v>
      </c>
      <c r="BY482" s="14">
        <f t="shared" si="548"/>
        <v>0</v>
      </c>
      <c r="BZ482" s="14">
        <f t="shared" si="548"/>
        <v>0</v>
      </c>
      <c r="CA482" s="14">
        <f t="shared" si="548"/>
        <v>0</v>
      </c>
      <c r="CB482" s="14">
        <f t="shared" si="548"/>
        <v>0</v>
      </c>
      <c r="CC482" s="14">
        <f t="shared" si="548"/>
        <v>0</v>
      </c>
      <c r="CD482" s="14">
        <f t="shared" si="548"/>
        <v>0</v>
      </c>
      <c r="CE482" s="14">
        <f t="shared" si="548"/>
        <v>0</v>
      </c>
      <c r="CF482" s="14">
        <f t="shared" si="548"/>
        <v>0</v>
      </c>
      <c r="CG482" s="14">
        <f t="shared" si="527"/>
        <v>0</v>
      </c>
      <c r="CH482" s="14">
        <f t="shared" si="527"/>
        <v>0</v>
      </c>
      <c r="CI482" s="14">
        <f t="shared" si="527"/>
        <v>0</v>
      </c>
      <c r="CJ482" s="14">
        <f t="shared" si="527"/>
        <v>1</v>
      </c>
      <c r="CK482" s="14">
        <f t="shared" si="527"/>
        <v>0</v>
      </c>
      <c r="CL482" s="14">
        <f t="shared" si="527"/>
        <v>0</v>
      </c>
      <c r="CM482" s="14">
        <f t="shared" si="527"/>
        <v>0</v>
      </c>
      <c r="CN482" s="14">
        <f t="shared" si="527"/>
        <v>0</v>
      </c>
      <c r="CO482" s="14">
        <f t="shared" si="527"/>
        <v>0</v>
      </c>
      <c r="CP482" s="14">
        <f t="shared" si="527"/>
        <v>0</v>
      </c>
      <c r="CQ482" s="14">
        <f t="shared" si="527"/>
        <v>0</v>
      </c>
      <c r="CR482" s="14">
        <f t="shared" si="527"/>
        <v>0</v>
      </c>
      <c r="CS482" s="14">
        <f t="shared" si="527"/>
        <v>0</v>
      </c>
      <c r="CT482" s="14">
        <f t="shared" si="527"/>
        <v>0</v>
      </c>
      <c r="CU482" s="14">
        <f t="shared" si="527"/>
        <v>0</v>
      </c>
      <c r="CV482" s="14">
        <f t="shared" si="527"/>
        <v>0</v>
      </c>
      <c r="CW482" s="14">
        <f t="shared" si="542"/>
        <v>0</v>
      </c>
      <c r="CX482" s="14">
        <f t="shared" si="531"/>
        <v>0</v>
      </c>
      <c r="CY482" s="14">
        <f t="shared" si="531"/>
        <v>0</v>
      </c>
      <c r="CZ482" s="14">
        <f t="shared" si="531"/>
        <v>0</v>
      </c>
      <c r="DA482" s="14">
        <f t="shared" si="531"/>
        <v>0</v>
      </c>
      <c r="DB482" s="14">
        <f t="shared" si="531"/>
        <v>0</v>
      </c>
      <c r="DC482" s="14">
        <f t="shared" si="531"/>
        <v>0</v>
      </c>
      <c r="DD482" s="14">
        <f t="shared" si="531"/>
        <v>0</v>
      </c>
      <c r="DE482" s="14">
        <f t="shared" si="531"/>
        <v>0</v>
      </c>
      <c r="DF482" s="14">
        <f t="shared" si="531"/>
        <v>0</v>
      </c>
      <c r="DG482" s="14">
        <f t="shared" si="531"/>
        <v>0</v>
      </c>
      <c r="DH482" s="14">
        <f t="shared" si="531"/>
        <v>0</v>
      </c>
      <c r="DI482" s="14">
        <f t="shared" si="531"/>
        <v>0</v>
      </c>
      <c r="DJ482" s="14">
        <f t="shared" si="531"/>
        <v>0</v>
      </c>
      <c r="DK482" s="14">
        <f t="shared" si="531"/>
        <v>0</v>
      </c>
      <c r="DL482" s="14">
        <f t="shared" si="531"/>
        <v>0</v>
      </c>
      <c r="DM482" s="14">
        <f t="shared" si="531"/>
        <v>0</v>
      </c>
      <c r="DN482" s="14">
        <f t="shared" ref="DN482:DP510" si="551">BA482/$BM482</f>
        <v>0</v>
      </c>
      <c r="DO482" s="14">
        <f t="shared" si="551"/>
        <v>0</v>
      </c>
      <c r="DP482" s="14">
        <f t="shared" si="551"/>
        <v>0</v>
      </c>
      <c r="DQ482" s="14">
        <f t="shared" si="549"/>
        <v>0</v>
      </c>
      <c r="DR482" s="14">
        <f t="shared" si="549"/>
        <v>0</v>
      </c>
      <c r="DS482" s="14">
        <f t="shared" si="529"/>
        <v>0</v>
      </c>
      <c r="DT482" s="14">
        <f t="shared" si="508"/>
        <v>0</v>
      </c>
      <c r="DU482" s="14">
        <f t="shared" si="508"/>
        <v>0</v>
      </c>
      <c r="DV482" s="14">
        <f t="shared" si="508"/>
        <v>0</v>
      </c>
      <c r="DW482" s="14">
        <f t="shared" si="508"/>
        <v>0</v>
      </c>
      <c r="DX482" s="14">
        <f t="shared" si="508"/>
        <v>0</v>
      </c>
      <c r="DY482" s="14">
        <f t="shared" si="508"/>
        <v>0</v>
      </c>
      <c r="DZ482" s="14">
        <f t="shared" si="512"/>
        <v>1</v>
      </c>
    </row>
    <row r="483" spans="3:130">
      <c r="C483" s="18">
        <v>2033</v>
      </c>
      <c r="D483" s="25"/>
      <c r="E483" s="25"/>
      <c r="F483" s="25"/>
      <c r="G483" s="25"/>
      <c r="H483" s="25"/>
      <c r="I483" s="25"/>
      <c r="J483" s="25"/>
      <c r="K483" s="25"/>
      <c r="L483" s="25"/>
      <c r="M483" s="25"/>
      <c r="N483" s="25"/>
      <c r="O483" s="25"/>
      <c r="P483" s="25"/>
      <c r="Q483" s="25">
        <f t="shared" si="526"/>
        <v>0</v>
      </c>
      <c r="R483" s="25">
        <f t="shared" si="530"/>
        <v>0</v>
      </c>
      <c r="S483" s="25">
        <f t="shared" si="532"/>
        <v>0</v>
      </c>
      <c r="T483" s="25">
        <f t="shared" si="533"/>
        <v>0</v>
      </c>
      <c r="U483" s="25">
        <f t="shared" si="534"/>
        <v>0</v>
      </c>
      <c r="V483" s="25">
        <f t="shared" si="535"/>
        <v>0</v>
      </c>
      <c r="W483" s="25">
        <f t="shared" si="536"/>
        <v>1.7541523789077473E-14</v>
      </c>
      <c r="X483" s="25">
        <f t="shared" si="537"/>
        <v>0</v>
      </c>
      <c r="Y483" s="25">
        <f t="shared" si="538"/>
        <v>0</v>
      </c>
      <c r="Z483" s="25">
        <f t="shared" si="539"/>
        <v>0</v>
      </c>
      <c r="AA483" s="25">
        <f t="shared" si="540"/>
        <v>0</v>
      </c>
      <c r="AB483" s="25">
        <f t="shared" si="541"/>
        <v>0</v>
      </c>
      <c r="AC483" s="25">
        <f t="shared" si="543"/>
        <v>0</v>
      </c>
      <c r="AD483" s="25">
        <f t="shared" si="544"/>
        <v>0</v>
      </c>
      <c r="AE483" s="25">
        <f t="shared" si="545"/>
        <v>0</v>
      </c>
      <c r="AF483" s="25">
        <f t="shared" si="546"/>
        <v>0</v>
      </c>
      <c r="AG483" s="25">
        <f t="shared" si="547"/>
        <v>0</v>
      </c>
      <c r="AH483" s="25">
        <f t="shared" si="550"/>
        <v>0</v>
      </c>
      <c r="AI483" s="25">
        <f t="shared" ref="AI483:AI501" si="552">VLOOKUP($C$97,$D$3:$K$63,$A$74,0)*(B452-B451)</f>
        <v>0</v>
      </c>
      <c r="AJ483" s="25">
        <f>VLOOKUP($C$98,$D$3:$K$63,$A$74,0)*(B451-B450)</f>
        <v>0</v>
      </c>
      <c r="AK483" s="25">
        <f>VLOOKUP($C$99,$D$3:$K$63,$A$74,0)*B450</f>
        <v>0</v>
      </c>
      <c r="AL483" s="25"/>
      <c r="AM483" s="25"/>
      <c r="AN483" s="25"/>
      <c r="AO483" s="25"/>
      <c r="AP483" s="25"/>
      <c r="AQ483" s="25"/>
      <c r="AR483" s="25"/>
      <c r="AS483" s="25"/>
      <c r="AT483" s="25"/>
      <c r="AU483" s="25"/>
      <c r="AV483" s="25"/>
      <c r="AW483" s="25"/>
      <c r="AX483" s="25"/>
      <c r="AY483" s="25"/>
      <c r="AZ483" s="25"/>
      <c r="BA483" s="25"/>
      <c r="BB483" s="25"/>
      <c r="BC483" s="25"/>
      <c r="BD483" s="25"/>
      <c r="BE483" s="25"/>
      <c r="BF483" s="25"/>
      <c r="BG483" s="25"/>
      <c r="BH483" s="25"/>
      <c r="BI483" s="25"/>
      <c r="BJ483" s="25"/>
      <c r="BK483" s="25"/>
      <c r="BL483" s="25"/>
      <c r="BM483" s="21">
        <f t="shared" si="510"/>
        <v>1.7541523789077473E-14</v>
      </c>
      <c r="BP483" s="18">
        <v>2033</v>
      </c>
      <c r="BQ483" s="14">
        <f t="shared" si="548"/>
        <v>0</v>
      </c>
      <c r="BR483" s="14">
        <f t="shared" si="548"/>
        <v>0</v>
      </c>
      <c r="BS483" s="14">
        <f t="shared" si="548"/>
        <v>0</v>
      </c>
      <c r="BT483" s="14">
        <f t="shared" si="548"/>
        <v>0</v>
      </c>
      <c r="BU483" s="14">
        <f t="shared" si="548"/>
        <v>0</v>
      </c>
      <c r="BV483" s="14">
        <f t="shared" si="548"/>
        <v>0</v>
      </c>
      <c r="BW483" s="14">
        <f t="shared" si="548"/>
        <v>0</v>
      </c>
      <c r="BX483" s="14">
        <f t="shared" si="548"/>
        <v>0</v>
      </c>
      <c r="BY483" s="14">
        <f t="shared" si="548"/>
        <v>0</v>
      </c>
      <c r="BZ483" s="14">
        <f t="shared" si="548"/>
        <v>0</v>
      </c>
      <c r="CA483" s="14">
        <f t="shared" si="548"/>
        <v>0</v>
      </c>
      <c r="CB483" s="14">
        <f t="shared" si="548"/>
        <v>0</v>
      </c>
      <c r="CC483" s="14">
        <f t="shared" si="548"/>
        <v>0</v>
      </c>
      <c r="CD483" s="14">
        <f t="shared" si="548"/>
        <v>0</v>
      </c>
      <c r="CE483" s="14">
        <f t="shared" si="548"/>
        <v>0</v>
      </c>
      <c r="CF483" s="14">
        <f t="shared" si="548"/>
        <v>0</v>
      </c>
      <c r="CG483" s="14">
        <f t="shared" si="527"/>
        <v>0</v>
      </c>
      <c r="CH483" s="14">
        <f t="shared" si="527"/>
        <v>0</v>
      </c>
      <c r="CI483" s="14">
        <f t="shared" si="527"/>
        <v>0</v>
      </c>
      <c r="CJ483" s="14">
        <f t="shared" si="527"/>
        <v>1</v>
      </c>
      <c r="CK483" s="14">
        <f t="shared" si="527"/>
        <v>0</v>
      </c>
      <c r="CL483" s="14">
        <f t="shared" si="527"/>
        <v>0</v>
      </c>
      <c r="CM483" s="14">
        <f t="shared" si="527"/>
        <v>0</v>
      </c>
      <c r="CN483" s="14">
        <f t="shared" si="527"/>
        <v>0</v>
      </c>
      <c r="CO483" s="14">
        <f t="shared" si="527"/>
        <v>0</v>
      </c>
      <c r="CP483" s="14">
        <f t="shared" si="527"/>
        <v>0</v>
      </c>
      <c r="CQ483" s="14">
        <f t="shared" si="527"/>
        <v>0</v>
      </c>
      <c r="CR483" s="14">
        <f t="shared" si="527"/>
        <v>0</v>
      </c>
      <c r="CS483" s="14">
        <f t="shared" si="527"/>
        <v>0</v>
      </c>
      <c r="CT483" s="14">
        <f t="shared" si="527"/>
        <v>0</v>
      </c>
      <c r="CU483" s="14">
        <f t="shared" si="527"/>
        <v>0</v>
      </c>
      <c r="CV483" s="14">
        <f t="shared" si="527"/>
        <v>0</v>
      </c>
      <c r="CW483" s="14">
        <f t="shared" si="542"/>
        <v>0</v>
      </c>
      <c r="CX483" s="14">
        <f t="shared" si="531"/>
        <v>0</v>
      </c>
      <c r="CY483" s="14">
        <f t="shared" si="531"/>
        <v>0</v>
      </c>
      <c r="CZ483" s="14">
        <f t="shared" si="531"/>
        <v>0</v>
      </c>
      <c r="DA483" s="14">
        <f t="shared" si="531"/>
        <v>0</v>
      </c>
      <c r="DB483" s="14">
        <f t="shared" si="531"/>
        <v>0</v>
      </c>
      <c r="DC483" s="14">
        <f t="shared" si="531"/>
        <v>0</v>
      </c>
      <c r="DD483" s="14">
        <f t="shared" si="531"/>
        <v>0</v>
      </c>
      <c r="DE483" s="14">
        <f t="shared" si="531"/>
        <v>0</v>
      </c>
      <c r="DF483" s="14">
        <f t="shared" si="531"/>
        <v>0</v>
      </c>
      <c r="DG483" s="14">
        <f t="shared" si="531"/>
        <v>0</v>
      </c>
      <c r="DH483" s="14">
        <f t="shared" si="531"/>
        <v>0</v>
      </c>
      <c r="DI483" s="14">
        <f t="shared" si="531"/>
        <v>0</v>
      </c>
      <c r="DJ483" s="14">
        <f t="shared" si="531"/>
        <v>0</v>
      </c>
      <c r="DK483" s="14">
        <f t="shared" si="531"/>
        <v>0</v>
      </c>
      <c r="DL483" s="14">
        <f t="shared" si="531"/>
        <v>0</v>
      </c>
      <c r="DM483" s="14">
        <f t="shared" si="531"/>
        <v>0</v>
      </c>
      <c r="DN483" s="14">
        <f t="shared" si="551"/>
        <v>0</v>
      </c>
      <c r="DO483" s="14">
        <f t="shared" si="551"/>
        <v>0</v>
      </c>
      <c r="DP483" s="14">
        <f t="shared" si="551"/>
        <v>0</v>
      </c>
      <c r="DQ483" s="14">
        <f t="shared" si="549"/>
        <v>0</v>
      </c>
      <c r="DR483" s="14">
        <f t="shared" si="549"/>
        <v>0</v>
      </c>
      <c r="DS483" s="14">
        <f t="shared" si="529"/>
        <v>0</v>
      </c>
      <c r="DT483" s="14">
        <f t="shared" si="508"/>
        <v>0</v>
      </c>
      <c r="DU483" s="14">
        <f t="shared" si="508"/>
        <v>0</v>
      </c>
      <c r="DV483" s="14">
        <f t="shared" si="508"/>
        <v>0</v>
      </c>
      <c r="DW483" s="14">
        <f t="shared" si="508"/>
        <v>0</v>
      </c>
      <c r="DX483" s="14">
        <f t="shared" si="508"/>
        <v>0</v>
      </c>
      <c r="DY483" s="14">
        <f t="shared" si="508"/>
        <v>0</v>
      </c>
      <c r="DZ483" s="14">
        <f t="shared" si="512"/>
        <v>1</v>
      </c>
    </row>
    <row r="484" spans="3:130">
      <c r="C484" s="18">
        <v>2034</v>
      </c>
      <c r="D484" s="25"/>
      <c r="E484" s="25"/>
      <c r="F484" s="25"/>
      <c r="G484" s="25"/>
      <c r="H484" s="25"/>
      <c r="I484" s="25"/>
      <c r="J484" s="25"/>
      <c r="K484" s="25"/>
      <c r="L484" s="25"/>
      <c r="M484" s="25"/>
      <c r="N484" s="25"/>
      <c r="O484" s="25"/>
      <c r="P484" s="25"/>
      <c r="Q484" s="25"/>
      <c r="R484" s="25">
        <f t="shared" si="530"/>
        <v>0</v>
      </c>
      <c r="S484" s="25">
        <f t="shared" si="532"/>
        <v>0</v>
      </c>
      <c r="T484" s="25">
        <f t="shared" si="533"/>
        <v>0</v>
      </c>
      <c r="U484" s="25">
        <f t="shared" si="534"/>
        <v>0</v>
      </c>
      <c r="V484" s="25">
        <f t="shared" si="535"/>
        <v>0</v>
      </c>
      <c r="W484" s="25">
        <f t="shared" si="536"/>
        <v>0</v>
      </c>
      <c r="X484" s="25">
        <f t="shared" si="537"/>
        <v>0</v>
      </c>
      <c r="Y484" s="25">
        <f t="shared" si="538"/>
        <v>0</v>
      </c>
      <c r="Z484" s="25">
        <f t="shared" si="539"/>
        <v>0</v>
      </c>
      <c r="AA484" s="25">
        <f t="shared" si="540"/>
        <v>0</v>
      </c>
      <c r="AB484" s="25">
        <f t="shared" si="541"/>
        <v>0</v>
      </c>
      <c r="AC484" s="25">
        <f t="shared" si="543"/>
        <v>0</v>
      </c>
      <c r="AD484" s="25">
        <f t="shared" si="544"/>
        <v>0</v>
      </c>
      <c r="AE484" s="25">
        <f t="shared" si="545"/>
        <v>0</v>
      </c>
      <c r="AF484" s="25">
        <f t="shared" si="546"/>
        <v>0</v>
      </c>
      <c r="AG484" s="25">
        <f t="shared" si="547"/>
        <v>0</v>
      </c>
      <c r="AH484" s="25">
        <f t="shared" si="550"/>
        <v>0</v>
      </c>
      <c r="AI484" s="25">
        <f t="shared" si="552"/>
        <v>0</v>
      </c>
      <c r="AJ484" s="25">
        <f t="shared" ref="AJ484:AJ502" si="553">VLOOKUP($C$98,$D$3:$K$63,$A$74,0)*(B452-B451)</f>
        <v>0</v>
      </c>
      <c r="AK484" s="25">
        <f>VLOOKUP($C$99,$D$3:$K$63,$A$74,0)*(B451-B450)</f>
        <v>0</v>
      </c>
      <c r="AL484" s="25">
        <f>VLOOKUP($C$100,$D$3:$K$63,$A$74,0)*B450</f>
        <v>0</v>
      </c>
      <c r="AM484" s="25"/>
      <c r="AN484" s="25"/>
      <c r="AO484" s="25"/>
      <c r="AP484" s="25"/>
      <c r="AQ484" s="25"/>
      <c r="AR484" s="25"/>
      <c r="AS484" s="25"/>
      <c r="AT484" s="25"/>
      <c r="AU484" s="25"/>
      <c r="AV484" s="25"/>
      <c r="AW484" s="25"/>
      <c r="AX484" s="25"/>
      <c r="AY484" s="25"/>
      <c r="AZ484" s="25"/>
      <c r="BA484" s="25"/>
      <c r="BB484" s="25"/>
      <c r="BC484" s="25"/>
      <c r="BD484" s="25"/>
      <c r="BE484" s="25"/>
      <c r="BF484" s="25"/>
      <c r="BG484" s="25"/>
      <c r="BH484" s="25"/>
      <c r="BI484" s="25"/>
      <c r="BJ484" s="25"/>
      <c r="BK484" s="25"/>
      <c r="BL484" s="25"/>
      <c r="BM484" s="21">
        <f t="shared" si="510"/>
        <v>0</v>
      </c>
      <c r="BP484" s="18">
        <v>2034</v>
      </c>
      <c r="BQ484" s="14" t="e">
        <f t="shared" si="548"/>
        <v>#DIV/0!</v>
      </c>
      <c r="BR484" s="14" t="e">
        <f t="shared" si="548"/>
        <v>#DIV/0!</v>
      </c>
      <c r="BS484" s="14" t="e">
        <f t="shared" si="548"/>
        <v>#DIV/0!</v>
      </c>
      <c r="BT484" s="14" t="e">
        <f t="shared" si="548"/>
        <v>#DIV/0!</v>
      </c>
      <c r="BU484" s="14" t="e">
        <f t="shared" si="548"/>
        <v>#DIV/0!</v>
      </c>
      <c r="BV484" s="14" t="e">
        <f t="shared" si="548"/>
        <v>#DIV/0!</v>
      </c>
      <c r="BW484" s="14" t="e">
        <f t="shared" si="548"/>
        <v>#DIV/0!</v>
      </c>
      <c r="BX484" s="14" t="e">
        <f t="shared" si="548"/>
        <v>#DIV/0!</v>
      </c>
      <c r="BY484" s="14" t="e">
        <f t="shared" si="548"/>
        <v>#DIV/0!</v>
      </c>
      <c r="BZ484" s="14" t="e">
        <f t="shared" si="548"/>
        <v>#DIV/0!</v>
      </c>
      <c r="CA484" s="14" t="e">
        <f t="shared" si="548"/>
        <v>#DIV/0!</v>
      </c>
      <c r="CB484" s="14" t="e">
        <f t="shared" si="548"/>
        <v>#DIV/0!</v>
      </c>
      <c r="CC484" s="14" t="e">
        <f t="shared" si="548"/>
        <v>#DIV/0!</v>
      </c>
      <c r="CD484" s="14" t="e">
        <f t="shared" si="548"/>
        <v>#DIV/0!</v>
      </c>
      <c r="CE484" s="14" t="e">
        <f t="shared" si="548"/>
        <v>#DIV/0!</v>
      </c>
      <c r="CF484" s="14" t="e">
        <f t="shared" si="548"/>
        <v>#DIV/0!</v>
      </c>
      <c r="CG484" s="14" t="e">
        <f t="shared" si="527"/>
        <v>#DIV/0!</v>
      </c>
      <c r="CH484" s="14" t="e">
        <f t="shared" si="527"/>
        <v>#DIV/0!</v>
      </c>
      <c r="CI484" s="14" t="e">
        <f t="shared" si="527"/>
        <v>#DIV/0!</v>
      </c>
      <c r="CJ484" s="14" t="e">
        <f t="shared" si="527"/>
        <v>#DIV/0!</v>
      </c>
      <c r="CK484" s="14" t="e">
        <f t="shared" si="527"/>
        <v>#DIV/0!</v>
      </c>
      <c r="CL484" s="14" t="e">
        <f t="shared" si="527"/>
        <v>#DIV/0!</v>
      </c>
      <c r="CM484" s="14" t="e">
        <f t="shared" si="527"/>
        <v>#DIV/0!</v>
      </c>
      <c r="CN484" s="14" t="e">
        <f t="shared" si="527"/>
        <v>#DIV/0!</v>
      </c>
      <c r="CO484" s="14" t="e">
        <f t="shared" si="527"/>
        <v>#DIV/0!</v>
      </c>
      <c r="CP484" s="14" t="e">
        <f t="shared" si="527"/>
        <v>#DIV/0!</v>
      </c>
      <c r="CQ484" s="14" t="e">
        <f t="shared" si="527"/>
        <v>#DIV/0!</v>
      </c>
      <c r="CR484" s="14" t="e">
        <f t="shared" si="527"/>
        <v>#DIV/0!</v>
      </c>
      <c r="CS484" s="14" t="e">
        <f t="shared" si="527"/>
        <v>#DIV/0!</v>
      </c>
      <c r="CT484" s="14" t="e">
        <f t="shared" si="527"/>
        <v>#DIV/0!</v>
      </c>
      <c r="CU484" s="14" t="e">
        <f t="shared" si="527"/>
        <v>#DIV/0!</v>
      </c>
      <c r="CV484" s="14" t="e">
        <f t="shared" si="527"/>
        <v>#DIV/0!</v>
      </c>
      <c r="CW484" s="14" t="e">
        <f t="shared" si="542"/>
        <v>#DIV/0!</v>
      </c>
      <c r="CX484" s="14" t="e">
        <f t="shared" si="531"/>
        <v>#DIV/0!</v>
      </c>
      <c r="CY484" s="14" t="e">
        <f t="shared" si="531"/>
        <v>#DIV/0!</v>
      </c>
      <c r="CZ484" s="14" t="e">
        <f t="shared" si="531"/>
        <v>#DIV/0!</v>
      </c>
      <c r="DA484" s="14" t="e">
        <f t="shared" si="531"/>
        <v>#DIV/0!</v>
      </c>
      <c r="DB484" s="14" t="e">
        <f t="shared" si="531"/>
        <v>#DIV/0!</v>
      </c>
      <c r="DC484" s="14" t="e">
        <f t="shared" si="531"/>
        <v>#DIV/0!</v>
      </c>
      <c r="DD484" s="14" t="e">
        <f t="shared" si="531"/>
        <v>#DIV/0!</v>
      </c>
      <c r="DE484" s="14" t="e">
        <f t="shared" si="531"/>
        <v>#DIV/0!</v>
      </c>
      <c r="DF484" s="14" t="e">
        <f t="shared" si="531"/>
        <v>#DIV/0!</v>
      </c>
      <c r="DG484" s="14" t="e">
        <f t="shared" si="531"/>
        <v>#DIV/0!</v>
      </c>
      <c r="DH484" s="14" t="e">
        <f t="shared" si="531"/>
        <v>#DIV/0!</v>
      </c>
      <c r="DI484" s="14" t="e">
        <f t="shared" si="531"/>
        <v>#DIV/0!</v>
      </c>
      <c r="DJ484" s="14" t="e">
        <f t="shared" si="531"/>
        <v>#DIV/0!</v>
      </c>
      <c r="DK484" s="14" t="e">
        <f t="shared" si="531"/>
        <v>#DIV/0!</v>
      </c>
      <c r="DL484" s="14" t="e">
        <f t="shared" si="531"/>
        <v>#DIV/0!</v>
      </c>
      <c r="DM484" s="14" t="e">
        <f t="shared" si="531"/>
        <v>#DIV/0!</v>
      </c>
      <c r="DN484" s="14" t="e">
        <f t="shared" si="551"/>
        <v>#DIV/0!</v>
      </c>
      <c r="DO484" s="14" t="e">
        <f t="shared" si="551"/>
        <v>#DIV/0!</v>
      </c>
      <c r="DP484" s="14" t="e">
        <f t="shared" si="551"/>
        <v>#DIV/0!</v>
      </c>
      <c r="DQ484" s="14" t="e">
        <f t="shared" si="549"/>
        <v>#DIV/0!</v>
      </c>
      <c r="DR484" s="14" t="e">
        <f t="shared" si="549"/>
        <v>#DIV/0!</v>
      </c>
      <c r="DS484" s="14" t="e">
        <f t="shared" si="529"/>
        <v>#DIV/0!</v>
      </c>
      <c r="DT484" s="14" t="e">
        <f t="shared" si="508"/>
        <v>#DIV/0!</v>
      </c>
      <c r="DU484" s="14" t="e">
        <f t="shared" si="508"/>
        <v>#DIV/0!</v>
      </c>
      <c r="DV484" s="14" t="e">
        <f t="shared" si="508"/>
        <v>#DIV/0!</v>
      </c>
      <c r="DW484" s="14" t="e">
        <f t="shared" si="508"/>
        <v>#DIV/0!</v>
      </c>
      <c r="DX484" s="14" t="e">
        <f t="shared" si="508"/>
        <v>#DIV/0!</v>
      </c>
      <c r="DY484" s="14" t="e">
        <f t="shared" si="508"/>
        <v>#DIV/0!</v>
      </c>
      <c r="DZ484" s="14" t="e">
        <f t="shared" si="512"/>
        <v>#DIV/0!</v>
      </c>
    </row>
    <row r="485" spans="3:130">
      <c r="C485" s="18">
        <v>2035</v>
      </c>
      <c r="D485" s="25"/>
      <c r="E485" s="25"/>
      <c r="F485" s="25"/>
      <c r="G485" s="25"/>
      <c r="H485" s="25"/>
      <c r="I485" s="25"/>
      <c r="J485" s="25"/>
      <c r="K485" s="25"/>
      <c r="L485" s="25"/>
      <c r="M485" s="25"/>
      <c r="N485" s="25"/>
      <c r="O485" s="25"/>
      <c r="P485" s="25"/>
      <c r="Q485" s="25"/>
      <c r="R485" s="25"/>
      <c r="S485" s="25">
        <f t="shared" si="532"/>
        <v>0</v>
      </c>
      <c r="T485" s="25">
        <f t="shared" si="533"/>
        <v>0</v>
      </c>
      <c r="U485" s="25">
        <f t="shared" si="534"/>
        <v>0</v>
      </c>
      <c r="V485" s="25">
        <f t="shared" si="535"/>
        <v>0</v>
      </c>
      <c r="W485" s="25">
        <f t="shared" si="536"/>
        <v>0</v>
      </c>
      <c r="X485" s="25">
        <f t="shared" si="537"/>
        <v>0</v>
      </c>
      <c r="Y485" s="25">
        <f t="shared" si="538"/>
        <v>0</v>
      </c>
      <c r="Z485" s="25">
        <f t="shared" si="539"/>
        <v>0</v>
      </c>
      <c r="AA485" s="25">
        <f t="shared" si="540"/>
        <v>0</v>
      </c>
      <c r="AB485" s="25">
        <f t="shared" si="541"/>
        <v>0</v>
      </c>
      <c r="AC485" s="25">
        <f t="shared" si="543"/>
        <v>0</v>
      </c>
      <c r="AD485" s="25">
        <f t="shared" si="544"/>
        <v>0</v>
      </c>
      <c r="AE485" s="25">
        <f t="shared" si="545"/>
        <v>0</v>
      </c>
      <c r="AF485" s="25">
        <f t="shared" si="546"/>
        <v>0</v>
      </c>
      <c r="AG485" s="25">
        <f t="shared" si="547"/>
        <v>0</v>
      </c>
      <c r="AH485" s="25">
        <f t="shared" si="550"/>
        <v>0</v>
      </c>
      <c r="AI485" s="25">
        <f t="shared" si="552"/>
        <v>0</v>
      </c>
      <c r="AJ485" s="25">
        <f t="shared" si="553"/>
        <v>0</v>
      </c>
      <c r="AK485" s="25">
        <f t="shared" ref="AK485:AK503" si="554">VLOOKUP($C$99,$D$3:$K$63,$A$74,0)*(B452-B451)</f>
        <v>0</v>
      </c>
      <c r="AL485" s="25">
        <f>VLOOKUP($C$100,$D$3:$K$63,$A$74,0)*(B451-B450)</f>
        <v>0</v>
      </c>
      <c r="AM485" s="25">
        <f>VLOOKUP($C$101,$D$3:$K$63,$A$74,0)*B450</f>
        <v>0</v>
      </c>
      <c r="AN485" s="25"/>
      <c r="AO485" s="25"/>
      <c r="AP485" s="25"/>
      <c r="AQ485" s="25"/>
      <c r="AR485" s="25"/>
      <c r="AS485" s="25"/>
      <c r="AT485" s="25"/>
      <c r="AU485" s="25"/>
      <c r="AV485" s="25"/>
      <c r="AW485" s="25"/>
      <c r="AX485" s="25"/>
      <c r="AY485" s="25"/>
      <c r="AZ485" s="25"/>
      <c r="BA485" s="25"/>
      <c r="BB485" s="25"/>
      <c r="BC485" s="25"/>
      <c r="BD485" s="25"/>
      <c r="BE485" s="25"/>
      <c r="BF485" s="25"/>
      <c r="BG485" s="25"/>
      <c r="BH485" s="25"/>
      <c r="BI485" s="25"/>
      <c r="BJ485" s="25"/>
      <c r="BK485" s="25"/>
      <c r="BL485" s="25"/>
      <c r="BM485" s="21">
        <f t="shared" si="510"/>
        <v>0</v>
      </c>
      <c r="BP485" s="18">
        <v>2035</v>
      </c>
      <c r="BQ485" s="14" t="e">
        <f t="shared" si="548"/>
        <v>#DIV/0!</v>
      </c>
      <c r="BR485" s="14" t="e">
        <f t="shared" si="548"/>
        <v>#DIV/0!</v>
      </c>
      <c r="BS485" s="14" t="e">
        <f t="shared" si="548"/>
        <v>#DIV/0!</v>
      </c>
      <c r="BT485" s="14" t="e">
        <f t="shared" si="548"/>
        <v>#DIV/0!</v>
      </c>
      <c r="BU485" s="14" t="e">
        <f t="shared" si="548"/>
        <v>#DIV/0!</v>
      </c>
      <c r="BV485" s="14" t="e">
        <f t="shared" si="548"/>
        <v>#DIV/0!</v>
      </c>
      <c r="BW485" s="14" t="e">
        <f t="shared" si="548"/>
        <v>#DIV/0!</v>
      </c>
      <c r="BX485" s="14" t="e">
        <f t="shared" si="548"/>
        <v>#DIV/0!</v>
      </c>
      <c r="BY485" s="14" t="e">
        <f t="shared" si="548"/>
        <v>#DIV/0!</v>
      </c>
      <c r="BZ485" s="14" t="e">
        <f t="shared" si="548"/>
        <v>#DIV/0!</v>
      </c>
      <c r="CA485" s="14" t="e">
        <f t="shared" si="548"/>
        <v>#DIV/0!</v>
      </c>
      <c r="CB485" s="14" t="e">
        <f t="shared" si="548"/>
        <v>#DIV/0!</v>
      </c>
      <c r="CC485" s="14" t="e">
        <f t="shared" si="548"/>
        <v>#DIV/0!</v>
      </c>
      <c r="CD485" s="14" t="e">
        <f t="shared" si="548"/>
        <v>#DIV/0!</v>
      </c>
      <c r="CE485" s="14" t="e">
        <f t="shared" si="548"/>
        <v>#DIV/0!</v>
      </c>
      <c r="CF485" s="14" t="e">
        <f t="shared" si="548"/>
        <v>#DIV/0!</v>
      </c>
      <c r="CG485" s="14" t="e">
        <f t="shared" si="527"/>
        <v>#DIV/0!</v>
      </c>
      <c r="CH485" s="14" t="e">
        <f t="shared" si="527"/>
        <v>#DIV/0!</v>
      </c>
      <c r="CI485" s="14" t="e">
        <f t="shared" si="527"/>
        <v>#DIV/0!</v>
      </c>
      <c r="CJ485" s="14" t="e">
        <f t="shared" si="527"/>
        <v>#DIV/0!</v>
      </c>
      <c r="CK485" s="14" t="e">
        <f t="shared" si="527"/>
        <v>#DIV/0!</v>
      </c>
      <c r="CL485" s="14" t="e">
        <f t="shared" si="527"/>
        <v>#DIV/0!</v>
      </c>
      <c r="CM485" s="14" t="e">
        <f t="shared" si="527"/>
        <v>#DIV/0!</v>
      </c>
      <c r="CN485" s="14" t="e">
        <f t="shared" si="527"/>
        <v>#DIV/0!</v>
      </c>
      <c r="CO485" s="14" t="e">
        <f t="shared" si="527"/>
        <v>#DIV/0!</v>
      </c>
      <c r="CP485" s="14" t="e">
        <f t="shared" si="527"/>
        <v>#DIV/0!</v>
      </c>
      <c r="CQ485" s="14" t="e">
        <f t="shared" si="527"/>
        <v>#DIV/0!</v>
      </c>
      <c r="CR485" s="14" t="e">
        <f t="shared" si="527"/>
        <v>#DIV/0!</v>
      </c>
      <c r="CS485" s="14" t="e">
        <f t="shared" si="527"/>
        <v>#DIV/0!</v>
      </c>
      <c r="CT485" s="14" t="e">
        <f t="shared" si="527"/>
        <v>#DIV/0!</v>
      </c>
      <c r="CU485" s="14" t="e">
        <f t="shared" si="527"/>
        <v>#DIV/0!</v>
      </c>
      <c r="CV485" s="14" t="e">
        <f t="shared" si="527"/>
        <v>#DIV/0!</v>
      </c>
      <c r="CW485" s="14" t="e">
        <f t="shared" si="542"/>
        <v>#DIV/0!</v>
      </c>
      <c r="CX485" s="14" t="e">
        <f t="shared" si="531"/>
        <v>#DIV/0!</v>
      </c>
      <c r="CY485" s="14" t="e">
        <f t="shared" si="531"/>
        <v>#DIV/0!</v>
      </c>
      <c r="CZ485" s="14" t="e">
        <f t="shared" si="531"/>
        <v>#DIV/0!</v>
      </c>
      <c r="DA485" s="14" t="e">
        <f t="shared" si="531"/>
        <v>#DIV/0!</v>
      </c>
      <c r="DB485" s="14" t="e">
        <f t="shared" si="531"/>
        <v>#DIV/0!</v>
      </c>
      <c r="DC485" s="14" t="e">
        <f t="shared" si="531"/>
        <v>#DIV/0!</v>
      </c>
      <c r="DD485" s="14" t="e">
        <f t="shared" si="531"/>
        <v>#DIV/0!</v>
      </c>
      <c r="DE485" s="14" t="e">
        <f t="shared" si="531"/>
        <v>#DIV/0!</v>
      </c>
      <c r="DF485" s="14" t="e">
        <f t="shared" si="531"/>
        <v>#DIV/0!</v>
      </c>
      <c r="DG485" s="14" t="e">
        <f t="shared" si="531"/>
        <v>#DIV/0!</v>
      </c>
      <c r="DH485" s="14" t="e">
        <f t="shared" si="531"/>
        <v>#DIV/0!</v>
      </c>
      <c r="DI485" s="14" t="e">
        <f t="shared" si="531"/>
        <v>#DIV/0!</v>
      </c>
      <c r="DJ485" s="14" t="e">
        <f t="shared" si="531"/>
        <v>#DIV/0!</v>
      </c>
      <c r="DK485" s="14" t="e">
        <f t="shared" si="531"/>
        <v>#DIV/0!</v>
      </c>
      <c r="DL485" s="14" t="e">
        <f t="shared" si="531"/>
        <v>#DIV/0!</v>
      </c>
      <c r="DM485" s="14" t="e">
        <f t="shared" si="531"/>
        <v>#DIV/0!</v>
      </c>
      <c r="DN485" s="14" t="e">
        <f t="shared" si="551"/>
        <v>#DIV/0!</v>
      </c>
      <c r="DO485" s="14" t="e">
        <f t="shared" si="551"/>
        <v>#DIV/0!</v>
      </c>
      <c r="DP485" s="14" t="e">
        <f t="shared" si="551"/>
        <v>#DIV/0!</v>
      </c>
      <c r="DQ485" s="14" t="e">
        <f t="shared" si="549"/>
        <v>#DIV/0!</v>
      </c>
      <c r="DR485" s="14" t="e">
        <f t="shared" si="549"/>
        <v>#DIV/0!</v>
      </c>
      <c r="DS485" s="14" t="e">
        <f t="shared" si="529"/>
        <v>#DIV/0!</v>
      </c>
      <c r="DT485" s="14" t="e">
        <f t="shared" si="508"/>
        <v>#DIV/0!</v>
      </c>
      <c r="DU485" s="14" t="e">
        <f t="shared" si="508"/>
        <v>#DIV/0!</v>
      </c>
      <c r="DV485" s="14" t="e">
        <f t="shared" si="508"/>
        <v>#DIV/0!</v>
      </c>
      <c r="DW485" s="14" t="e">
        <f t="shared" si="508"/>
        <v>#DIV/0!</v>
      </c>
      <c r="DX485" s="14" t="e">
        <f t="shared" si="508"/>
        <v>#DIV/0!</v>
      </c>
      <c r="DY485" s="14" t="e">
        <f t="shared" si="508"/>
        <v>#DIV/0!</v>
      </c>
      <c r="DZ485" s="14" t="e">
        <f t="shared" si="512"/>
        <v>#DIV/0!</v>
      </c>
    </row>
    <row r="486" spans="3:130">
      <c r="C486" s="18">
        <v>2036</v>
      </c>
      <c r="D486" s="25"/>
      <c r="E486" s="25"/>
      <c r="F486" s="25"/>
      <c r="G486" s="25"/>
      <c r="H486" s="25"/>
      <c r="I486" s="25"/>
      <c r="J486" s="25"/>
      <c r="K486" s="25"/>
      <c r="L486" s="25"/>
      <c r="M486" s="25"/>
      <c r="N486" s="25"/>
      <c r="O486" s="25"/>
      <c r="P486" s="25"/>
      <c r="Q486" s="25"/>
      <c r="R486" s="25"/>
      <c r="S486" s="25"/>
      <c r="T486" s="25">
        <f t="shared" si="533"/>
        <v>0</v>
      </c>
      <c r="U486" s="25">
        <f t="shared" si="534"/>
        <v>0</v>
      </c>
      <c r="V486" s="25">
        <f t="shared" si="535"/>
        <v>0</v>
      </c>
      <c r="W486" s="25">
        <f t="shared" si="536"/>
        <v>0</v>
      </c>
      <c r="X486" s="25">
        <f t="shared" si="537"/>
        <v>0</v>
      </c>
      <c r="Y486" s="25">
        <f t="shared" si="538"/>
        <v>0</v>
      </c>
      <c r="Z486" s="25">
        <f t="shared" si="539"/>
        <v>0</v>
      </c>
      <c r="AA486" s="25">
        <f t="shared" si="540"/>
        <v>0</v>
      </c>
      <c r="AB486" s="25">
        <f t="shared" si="541"/>
        <v>0</v>
      </c>
      <c r="AC486" s="25">
        <f t="shared" si="543"/>
        <v>0</v>
      </c>
      <c r="AD486" s="25">
        <f t="shared" si="544"/>
        <v>0</v>
      </c>
      <c r="AE486" s="25">
        <f t="shared" si="545"/>
        <v>0</v>
      </c>
      <c r="AF486" s="25">
        <f t="shared" si="546"/>
        <v>0</v>
      </c>
      <c r="AG486" s="25">
        <f t="shared" si="547"/>
        <v>0</v>
      </c>
      <c r="AH486" s="25">
        <f t="shared" si="550"/>
        <v>0</v>
      </c>
      <c r="AI486" s="25">
        <f t="shared" si="552"/>
        <v>0</v>
      </c>
      <c r="AJ486" s="25">
        <f t="shared" si="553"/>
        <v>0</v>
      </c>
      <c r="AK486" s="25">
        <f t="shared" si="554"/>
        <v>0</v>
      </c>
      <c r="AL486" s="25">
        <f t="shared" ref="AL486:AL504" si="555">VLOOKUP($C$100,$D$3:$K$63,$A$74,0)*(B452-B451)</f>
        <v>0</v>
      </c>
      <c r="AM486" s="25">
        <f>VLOOKUP($C$101,$D$3:$K$63,$A$74,0)*(B451-B450)</f>
        <v>0</v>
      </c>
      <c r="AN486" s="25">
        <f>VLOOKUP($C$102,$D$3:$K$63,$A$74,0)*B450</f>
        <v>0</v>
      </c>
      <c r="AO486" s="25"/>
      <c r="AP486" s="25"/>
      <c r="AQ486" s="25"/>
      <c r="AR486" s="25"/>
      <c r="AS486" s="25"/>
      <c r="AT486" s="25"/>
      <c r="AU486" s="25"/>
      <c r="AV486" s="25"/>
      <c r="AW486" s="25"/>
      <c r="AX486" s="25"/>
      <c r="AY486" s="25"/>
      <c r="AZ486" s="25"/>
      <c r="BA486" s="25"/>
      <c r="BB486" s="25"/>
      <c r="BC486" s="25"/>
      <c r="BD486" s="25"/>
      <c r="BE486" s="25"/>
      <c r="BF486" s="25"/>
      <c r="BG486" s="25"/>
      <c r="BH486" s="25"/>
      <c r="BI486" s="25"/>
      <c r="BJ486" s="25"/>
      <c r="BK486" s="25"/>
      <c r="BL486" s="25"/>
      <c r="BM486" s="21">
        <f t="shared" si="510"/>
        <v>0</v>
      </c>
      <c r="BP486" s="18">
        <v>2036</v>
      </c>
      <c r="BQ486" s="14" t="e">
        <f t="shared" si="548"/>
        <v>#DIV/0!</v>
      </c>
      <c r="BR486" s="14" t="e">
        <f t="shared" si="548"/>
        <v>#DIV/0!</v>
      </c>
      <c r="BS486" s="14" t="e">
        <f t="shared" si="548"/>
        <v>#DIV/0!</v>
      </c>
      <c r="BT486" s="14" t="e">
        <f t="shared" si="548"/>
        <v>#DIV/0!</v>
      </c>
      <c r="BU486" s="14" t="e">
        <f t="shared" si="548"/>
        <v>#DIV/0!</v>
      </c>
      <c r="BV486" s="14" t="e">
        <f t="shared" si="548"/>
        <v>#DIV/0!</v>
      </c>
      <c r="BW486" s="14" t="e">
        <f t="shared" si="548"/>
        <v>#DIV/0!</v>
      </c>
      <c r="BX486" s="14" t="e">
        <f t="shared" si="548"/>
        <v>#DIV/0!</v>
      </c>
      <c r="BY486" s="14" t="e">
        <f t="shared" si="548"/>
        <v>#DIV/0!</v>
      </c>
      <c r="BZ486" s="14" t="e">
        <f t="shared" si="548"/>
        <v>#DIV/0!</v>
      </c>
      <c r="CA486" s="14" t="e">
        <f t="shared" si="548"/>
        <v>#DIV/0!</v>
      </c>
      <c r="CB486" s="14" t="e">
        <f t="shared" si="548"/>
        <v>#DIV/0!</v>
      </c>
      <c r="CC486" s="14" t="e">
        <f t="shared" si="548"/>
        <v>#DIV/0!</v>
      </c>
      <c r="CD486" s="14" t="e">
        <f t="shared" si="548"/>
        <v>#DIV/0!</v>
      </c>
      <c r="CE486" s="14" t="e">
        <f t="shared" si="548"/>
        <v>#DIV/0!</v>
      </c>
      <c r="CF486" s="14" t="e">
        <f t="shared" si="548"/>
        <v>#DIV/0!</v>
      </c>
      <c r="CG486" s="14" t="e">
        <f t="shared" si="527"/>
        <v>#DIV/0!</v>
      </c>
      <c r="CH486" s="14" t="e">
        <f t="shared" si="527"/>
        <v>#DIV/0!</v>
      </c>
      <c r="CI486" s="14" t="e">
        <f t="shared" si="527"/>
        <v>#DIV/0!</v>
      </c>
      <c r="CJ486" s="14" t="e">
        <f t="shared" si="527"/>
        <v>#DIV/0!</v>
      </c>
      <c r="CK486" s="14" t="e">
        <f t="shared" si="527"/>
        <v>#DIV/0!</v>
      </c>
      <c r="CL486" s="14" t="e">
        <f t="shared" si="527"/>
        <v>#DIV/0!</v>
      </c>
      <c r="CM486" s="14" t="e">
        <f t="shared" si="527"/>
        <v>#DIV/0!</v>
      </c>
      <c r="CN486" s="14" t="e">
        <f t="shared" si="527"/>
        <v>#DIV/0!</v>
      </c>
      <c r="CO486" s="14" t="e">
        <f t="shared" si="527"/>
        <v>#DIV/0!</v>
      </c>
      <c r="CP486" s="14" t="e">
        <f t="shared" si="527"/>
        <v>#DIV/0!</v>
      </c>
      <c r="CQ486" s="14" t="e">
        <f t="shared" si="527"/>
        <v>#DIV/0!</v>
      </c>
      <c r="CR486" s="14" t="e">
        <f t="shared" si="527"/>
        <v>#DIV/0!</v>
      </c>
      <c r="CS486" s="14" t="e">
        <f t="shared" si="527"/>
        <v>#DIV/0!</v>
      </c>
      <c r="CT486" s="14" t="e">
        <f t="shared" si="527"/>
        <v>#DIV/0!</v>
      </c>
      <c r="CU486" s="14" t="e">
        <f t="shared" si="527"/>
        <v>#DIV/0!</v>
      </c>
      <c r="CV486" s="14" t="e">
        <f t="shared" si="527"/>
        <v>#DIV/0!</v>
      </c>
      <c r="CW486" s="14" t="e">
        <f t="shared" si="542"/>
        <v>#DIV/0!</v>
      </c>
      <c r="CX486" s="14" t="e">
        <f t="shared" si="531"/>
        <v>#DIV/0!</v>
      </c>
      <c r="CY486" s="14" t="e">
        <f t="shared" si="531"/>
        <v>#DIV/0!</v>
      </c>
      <c r="CZ486" s="14" t="e">
        <f t="shared" si="531"/>
        <v>#DIV/0!</v>
      </c>
      <c r="DA486" s="14" t="e">
        <f t="shared" si="531"/>
        <v>#DIV/0!</v>
      </c>
      <c r="DB486" s="14" t="e">
        <f t="shared" si="531"/>
        <v>#DIV/0!</v>
      </c>
      <c r="DC486" s="14" t="e">
        <f t="shared" si="531"/>
        <v>#DIV/0!</v>
      </c>
      <c r="DD486" s="14" t="e">
        <f t="shared" si="531"/>
        <v>#DIV/0!</v>
      </c>
      <c r="DE486" s="14" t="e">
        <f t="shared" si="531"/>
        <v>#DIV/0!</v>
      </c>
      <c r="DF486" s="14" t="e">
        <f t="shared" si="531"/>
        <v>#DIV/0!</v>
      </c>
      <c r="DG486" s="14" t="e">
        <f t="shared" si="531"/>
        <v>#DIV/0!</v>
      </c>
      <c r="DH486" s="14" t="e">
        <f t="shared" si="531"/>
        <v>#DIV/0!</v>
      </c>
      <c r="DI486" s="14" t="e">
        <f t="shared" si="531"/>
        <v>#DIV/0!</v>
      </c>
      <c r="DJ486" s="14" t="e">
        <f t="shared" si="531"/>
        <v>#DIV/0!</v>
      </c>
      <c r="DK486" s="14" t="e">
        <f t="shared" si="531"/>
        <v>#DIV/0!</v>
      </c>
      <c r="DL486" s="14" t="e">
        <f t="shared" si="531"/>
        <v>#DIV/0!</v>
      </c>
      <c r="DM486" s="14" t="e">
        <f t="shared" si="531"/>
        <v>#DIV/0!</v>
      </c>
      <c r="DN486" s="14" t="e">
        <f t="shared" si="551"/>
        <v>#DIV/0!</v>
      </c>
      <c r="DO486" s="14" t="e">
        <f t="shared" si="551"/>
        <v>#DIV/0!</v>
      </c>
      <c r="DP486" s="14" t="e">
        <f t="shared" si="551"/>
        <v>#DIV/0!</v>
      </c>
      <c r="DQ486" s="14" t="e">
        <f t="shared" si="549"/>
        <v>#DIV/0!</v>
      </c>
      <c r="DR486" s="14" t="e">
        <f t="shared" si="549"/>
        <v>#DIV/0!</v>
      </c>
      <c r="DS486" s="14" t="e">
        <f t="shared" si="529"/>
        <v>#DIV/0!</v>
      </c>
      <c r="DT486" s="14" t="e">
        <f t="shared" si="508"/>
        <v>#DIV/0!</v>
      </c>
      <c r="DU486" s="14" t="e">
        <f t="shared" si="508"/>
        <v>#DIV/0!</v>
      </c>
      <c r="DV486" s="14" t="e">
        <f t="shared" si="508"/>
        <v>#DIV/0!</v>
      </c>
      <c r="DW486" s="14" t="e">
        <f t="shared" si="508"/>
        <v>#DIV/0!</v>
      </c>
      <c r="DX486" s="14" t="e">
        <f t="shared" si="508"/>
        <v>#DIV/0!</v>
      </c>
      <c r="DY486" s="14" t="e">
        <f t="shared" si="508"/>
        <v>#DIV/0!</v>
      </c>
      <c r="DZ486" s="14" t="e">
        <f t="shared" si="512"/>
        <v>#DIV/0!</v>
      </c>
    </row>
    <row r="487" spans="3:130">
      <c r="C487" s="18">
        <v>2037</v>
      </c>
      <c r="D487" s="25"/>
      <c r="E487" s="25"/>
      <c r="F487" s="25"/>
      <c r="G487" s="25"/>
      <c r="H487" s="25"/>
      <c r="I487" s="25"/>
      <c r="J487" s="25"/>
      <c r="K487" s="25"/>
      <c r="L487" s="25"/>
      <c r="M487" s="25"/>
      <c r="N487" s="25"/>
      <c r="O487" s="25"/>
      <c r="P487" s="25"/>
      <c r="Q487" s="25"/>
      <c r="R487" s="25"/>
      <c r="S487" s="25"/>
      <c r="T487" s="25"/>
      <c r="U487" s="25">
        <f t="shared" si="534"/>
        <v>0</v>
      </c>
      <c r="V487" s="25">
        <f t="shared" si="535"/>
        <v>0</v>
      </c>
      <c r="W487" s="25">
        <f t="shared" si="536"/>
        <v>0</v>
      </c>
      <c r="X487" s="25">
        <f t="shared" si="537"/>
        <v>0</v>
      </c>
      <c r="Y487" s="25">
        <f t="shared" si="538"/>
        <v>0</v>
      </c>
      <c r="Z487" s="25">
        <f t="shared" si="539"/>
        <v>0</v>
      </c>
      <c r="AA487" s="25">
        <f t="shared" si="540"/>
        <v>0</v>
      </c>
      <c r="AB487" s="25">
        <f t="shared" si="541"/>
        <v>0</v>
      </c>
      <c r="AC487" s="25">
        <f t="shared" si="543"/>
        <v>0</v>
      </c>
      <c r="AD487" s="25">
        <f t="shared" si="544"/>
        <v>0</v>
      </c>
      <c r="AE487" s="25">
        <f t="shared" si="545"/>
        <v>0</v>
      </c>
      <c r="AF487" s="25">
        <f t="shared" si="546"/>
        <v>0</v>
      </c>
      <c r="AG487" s="25">
        <f t="shared" si="547"/>
        <v>0</v>
      </c>
      <c r="AH487" s="25">
        <f t="shared" si="550"/>
        <v>0</v>
      </c>
      <c r="AI487" s="25">
        <f t="shared" si="552"/>
        <v>0</v>
      </c>
      <c r="AJ487" s="25">
        <f t="shared" si="553"/>
        <v>0</v>
      </c>
      <c r="AK487" s="25">
        <f t="shared" si="554"/>
        <v>0</v>
      </c>
      <c r="AL487" s="25">
        <f t="shared" si="555"/>
        <v>0</v>
      </c>
      <c r="AM487" s="25">
        <f t="shared" ref="AM487:AM505" si="556">VLOOKUP($C$101,$D$3:$K$63,$A$74,0)*(B452-B451)</f>
        <v>0</v>
      </c>
      <c r="AN487" s="25">
        <f>VLOOKUP($C$102,$D$3:$K$63,$A$74,0)*(B451-B450)</f>
        <v>0</v>
      </c>
      <c r="AO487" s="25">
        <f>VLOOKUP($C$103,$D$3:$K$63,$A$74,0)*B450</f>
        <v>0</v>
      </c>
      <c r="AP487" s="25"/>
      <c r="AQ487" s="25"/>
      <c r="AR487" s="25"/>
      <c r="AS487" s="25"/>
      <c r="AT487" s="25"/>
      <c r="AU487" s="25"/>
      <c r="AV487" s="25"/>
      <c r="AW487" s="25"/>
      <c r="AX487" s="25"/>
      <c r="AY487" s="25"/>
      <c r="AZ487" s="25"/>
      <c r="BA487" s="25"/>
      <c r="BB487" s="25"/>
      <c r="BC487" s="25"/>
      <c r="BD487" s="25"/>
      <c r="BE487" s="25"/>
      <c r="BF487" s="25"/>
      <c r="BG487" s="25"/>
      <c r="BH487" s="25"/>
      <c r="BI487" s="25"/>
      <c r="BJ487" s="25"/>
      <c r="BK487" s="25"/>
      <c r="BL487" s="25"/>
      <c r="BM487" s="21">
        <f t="shared" si="510"/>
        <v>0</v>
      </c>
      <c r="BP487" s="18">
        <v>2037</v>
      </c>
      <c r="BQ487" s="14" t="e">
        <f t="shared" si="548"/>
        <v>#DIV/0!</v>
      </c>
      <c r="BR487" s="14" t="e">
        <f t="shared" si="548"/>
        <v>#DIV/0!</v>
      </c>
      <c r="BS487" s="14" t="e">
        <f t="shared" si="548"/>
        <v>#DIV/0!</v>
      </c>
      <c r="BT487" s="14" t="e">
        <f t="shared" si="548"/>
        <v>#DIV/0!</v>
      </c>
      <c r="BU487" s="14" t="e">
        <f t="shared" si="548"/>
        <v>#DIV/0!</v>
      </c>
      <c r="BV487" s="14" t="e">
        <f t="shared" si="548"/>
        <v>#DIV/0!</v>
      </c>
      <c r="BW487" s="14" t="e">
        <f t="shared" si="548"/>
        <v>#DIV/0!</v>
      </c>
      <c r="BX487" s="14" t="e">
        <f t="shared" si="548"/>
        <v>#DIV/0!</v>
      </c>
      <c r="BY487" s="14" t="e">
        <f t="shared" si="548"/>
        <v>#DIV/0!</v>
      </c>
      <c r="BZ487" s="14" t="e">
        <f t="shared" si="548"/>
        <v>#DIV/0!</v>
      </c>
      <c r="CA487" s="14" t="e">
        <f t="shared" si="548"/>
        <v>#DIV/0!</v>
      </c>
      <c r="CB487" s="14" t="e">
        <f t="shared" si="548"/>
        <v>#DIV/0!</v>
      </c>
      <c r="CC487" s="14" t="e">
        <f t="shared" si="548"/>
        <v>#DIV/0!</v>
      </c>
      <c r="CD487" s="14" t="e">
        <f t="shared" si="548"/>
        <v>#DIV/0!</v>
      </c>
      <c r="CE487" s="14" t="e">
        <f t="shared" si="548"/>
        <v>#DIV/0!</v>
      </c>
      <c r="CF487" s="14" t="e">
        <f t="shared" si="548"/>
        <v>#DIV/0!</v>
      </c>
      <c r="CG487" s="14" t="e">
        <f t="shared" si="527"/>
        <v>#DIV/0!</v>
      </c>
      <c r="CH487" s="14" t="e">
        <f t="shared" si="527"/>
        <v>#DIV/0!</v>
      </c>
      <c r="CI487" s="14" t="e">
        <f t="shared" si="527"/>
        <v>#DIV/0!</v>
      </c>
      <c r="CJ487" s="14" t="e">
        <f t="shared" si="527"/>
        <v>#DIV/0!</v>
      </c>
      <c r="CK487" s="14" t="e">
        <f t="shared" si="527"/>
        <v>#DIV/0!</v>
      </c>
      <c r="CL487" s="14" t="e">
        <f t="shared" si="527"/>
        <v>#DIV/0!</v>
      </c>
      <c r="CM487" s="14" t="e">
        <f t="shared" si="527"/>
        <v>#DIV/0!</v>
      </c>
      <c r="CN487" s="14" t="e">
        <f t="shared" si="527"/>
        <v>#DIV/0!</v>
      </c>
      <c r="CO487" s="14" t="e">
        <f t="shared" si="527"/>
        <v>#DIV/0!</v>
      </c>
      <c r="CP487" s="14" t="e">
        <f t="shared" si="527"/>
        <v>#DIV/0!</v>
      </c>
      <c r="CQ487" s="14" t="e">
        <f t="shared" si="527"/>
        <v>#DIV/0!</v>
      </c>
      <c r="CR487" s="14" t="e">
        <f t="shared" si="527"/>
        <v>#DIV/0!</v>
      </c>
      <c r="CS487" s="14" t="e">
        <f t="shared" si="527"/>
        <v>#DIV/0!</v>
      </c>
      <c r="CT487" s="14" t="e">
        <f t="shared" si="527"/>
        <v>#DIV/0!</v>
      </c>
      <c r="CU487" s="14" t="e">
        <f t="shared" si="527"/>
        <v>#DIV/0!</v>
      </c>
      <c r="CV487" s="14" t="e">
        <f t="shared" si="527"/>
        <v>#DIV/0!</v>
      </c>
      <c r="CW487" s="14" t="e">
        <f t="shared" si="542"/>
        <v>#DIV/0!</v>
      </c>
      <c r="CX487" s="14" t="e">
        <f t="shared" si="531"/>
        <v>#DIV/0!</v>
      </c>
      <c r="CY487" s="14" t="e">
        <f t="shared" si="531"/>
        <v>#DIV/0!</v>
      </c>
      <c r="CZ487" s="14" t="e">
        <f t="shared" si="531"/>
        <v>#DIV/0!</v>
      </c>
      <c r="DA487" s="14" t="e">
        <f t="shared" si="531"/>
        <v>#DIV/0!</v>
      </c>
      <c r="DB487" s="14" t="e">
        <f t="shared" si="531"/>
        <v>#DIV/0!</v>
      </c>
      <c r="DC487" s="14" t="e">
        <f t="shared" si="531"/>
        <v>#DIV/0!</v>
      </c>
      <c r="DD487" s="14" t="e">
        <f t="shared" si="531"/>
        <v>#DIV/0!</v>
      </c>
      <c r="DE487" s="14" t="e">
        <f t="shared" si="531"/>
        <v>#DIV/0!</v>
      </c>
      <c r="DF487" s="14" t="e">
        <f t="shared" si="531"/>
        <v>#DIV/0!</v>
      </c>
      <c r="DG487" s="14" t="e">
        <f t="shared" si="531"/>
        <v>#DIV/0!</v>
      </c>
      <c r="DH487" s="14" t="e">
        <f t="shared" si="531"/>
        <v>#DIV/0!</v>
      </c>
      <c r="DI487" s="14" t="e">
        <f t="shared" si="531"/>
        <v>#DIV/0!</v>
      </c>
      <c r="DJ487" s="14" t="e">
        <f t="shared" si="531"/>
        <v>#DIV/0!</v>
      </c>
      <c r="DK487" s="14" t="e">
        <f t="shared" si="531"/>
        <v>#DIV/0!</v>
      </c>
      <c r="DL487" s="14" t="e">
        <f t="shared" si="531"/>
        <v>#DIV/0!</v>
      </c>
      <c r="DM487" s="14" t="e">
        <f t="shared" si="531"/>
        <v>#DIV/0!</v>
      </c>
      <c r="DN487" s="14" t="e">
        <f t="shared" si="551"/>
        <v>#DIV/0!</v>
      </c>
      <c r="DO487" s="14" t="e">
        <f t="shared" si="551"/>
        <v>#DIV/0!</v>
      </c>
      <c r="DP487" s="14" t="e">
        <f t="shared" si="551"/>
        <v>#DIV/0!</v>
      </c>
      <c r="DQ487" s="14" t="e">
        <f t="shared" si="549"/>
        <v>#DIV/0!</v>
      </c>
      <c r="DR487" s="14" t="e">
        <f t="shared" si="549"/>
        <v>#DIV/0!</v>
      </c>
      <c r="DS487" s="14" t="e">
        <f t="shared" si="529"/>
        <v>#DIV/0!</v>
      </c>
      <c r="DT487" s="14" t="e">
        <f t="shared" si="508"/>
        <v>#DIV/0!</v>
      </c>
      <c r="DU487" s="14" t="e">
        <f t="shared" si="508"/>
        <v>#DIV/0!</v>
      </c>
      <c r="DV487" s="14" t="e">
        <f t="shared" si="508"/>
        <v>#DIV/0!</v>
      </c>
      <c r="DW487" s="14" t="e">
        <f t="shared" si="508"/>
        <v>#DIV/0!</v>
      </c>
      <c r="DX487" s="14" t="e">
        <f t="shared" si="508"/>
        <v>#DIV/0!</v>
      </c>
      <c r="DY487" s="14" t="e">
        <f t="shared" si="508"/>
        <v>#DIV/0!</v>
      </c>
      <c r="DZ487" s="14" t="e">
        <f t="shared" si="512"/>
        <v>#DIV/0!</v>
      </c>
    </row>
    <row r="488" spans="3:130">
      <c r="C488" s="18">
        <v>2038</v>
      </c>
      <c r="D488" s="25"/>
      <c r="E488" s="25"/>
      <c r="F488" s="25"/>
      <c r="G488" s="25"/>
      <c r="H488" s="25"/>
      <c r="I488" s="25"/>
      <c r="J488" s="25"/>
      <c r="K488" s="25"/>
      <c r="L488" s="25"/>
      <c r="M488" s="25"/>
      <c r="N488" s="25"/>
      <c r="O488" s="25"/>
      <c r="P488" s="25"/>
      <c r="Q488" s="25"/>
      <c r="R488" s="25"/>
      <c r="S488" s="25"/>
      <c r="T488" s="25"/>
      <c r="U488" s="25"/>
      <c r="V488" s="25">
        <f t="shared" si="535"/>
        <v>0</v>
      </c>
      <c r="W488" s="25">
        <f t="shared" si="536"/>
        <v>0</v>
      </c>
      <c r="X488" s="25">
        <f t="shared" si="537"/>
        <v>0</v>
      </c>
      <c r="Y488" s="25">
        <f t="shared" si="538"/>
        <v>0</v>
      </c>
      <c r="Z488" s="25">
        <f t="shared" si="539"/>
        <v>0</v>
      </c>
      <c r="AA488" s="25">
        <f t="shared" si="540"/>
        <v>0</v>
      </c>
      <c r="AB488" s="25">
        <f t="shared" si="541"/>
        <v>0</v>
      </c>
      <c r="AC488" s="25">
        <f t="shared" si="543"/>
        <v>0</v>
      </c>
      <c r="AD488" s="25">
        <f t="shared" si="544"/>
        <v>0</v>
      </c>
      <c r="AE488" s="25">
        <f t="shared" si="545"/>
        <v>0</v>
      </c>
      <c r="AF488" s="25">
        <f t="shared" si="546"/>
        <v>0</v>
      </c>
      <c r="AG488" s="25">
        <f t="shared" si="547"/>
        <v>0</v>
      </c>
      <c r="AH488" s="25">
        <f t="shared" si="550"/>
        <v>0</v>
      </c>
      <c r="AI488" s="25">
        <f t="shared" si="552"/>
        <v>0</v>
      </c>
      <c r="AJ488" s="25">
        <f t="shared" si="553"/>
        <v>0</v>
      </c>
      <c r="AK488" s="25">
        <f t="shared" si="554"/>
        <v>0</v>
      </c>
      <c r="AL488" s="25">
        <f t="shared" si="555"/>
        <v>0</v>
      </c>
      <c r="AM488" s="25">
        <f t="shared" si="556"/>
        <v>0</v>
      </c>
      <c r="AN488" s="25">
        <f t="shared" ref="AN488:AN506" si="557">VLOOKUP($C$102,$D$3:$K$63,$A$74,0)*(B452-B451)</f>
        <v>0</v>
      </c>
      <c r="AO488" s="25">
        <f>VLOOKUP($C$103,$D$3:$K$63,$A$74,0)*(B451-B450)</f>
        <v>0</v>
      </c>
      <c r="AP488" s="25">
        <f>VLOOKUP($C$104,$D$3:$K$63,$A$74,0)*B450</f>
        <v>0</v>
      </c>
      <c r="AQ488" s="25"/>
      <c r="AR488" s="25"/>
      <c r="AS488" s="25"/>
      <c r="AT488" s="25"/>
      <c r="AU488" s="25"/>
      <c r="AV488" s="25"/>
      <c r="AW488" s="25"/>
      <c r="AX488" s="25"/>
      <c r="AY488" s="25"/>
      <c r="AZ488" s="25"/>
      <c r="BA488" s="25"/>
      <c r="BB488" s="25"/>
      <c r="BC488" s="25"/>
      <c r="BD488" s="25"/>
      <c r="BE488" s="25"/>
      <c r="BF488" s="25"/>
      <c r="BG488" s="25"/>
      <c r="BH488" s="25"/>
      <c r="BI488" s="25"/>
      <c r="BJ488" s="25"/>
      <c r="BK488" s="25"/>
      <c r="BL488" s="25"/>
      <c r="BM488" s="21">
        <f t="shared" si="510"/>
        <v>0</v>
      </c>
      <c r="BP488" s="18">
        <v>2038</v>
      </c>
      <c r="BQ488" s="14" t="e">
        <f t="shared" si="548"/>
        <v>#DIV/0!</v>
      </c>
      <c r="BR488" s="14" t="e">
        <f t="shared" si="548"/>
        <v>#DIV/0!</v>
      </c>
      <c r="BS488" s="14" t="e">
        <f t="shared" si="548"/>
        <v>#DIV/0!</v>
      </c>
      <c r="BT488" s="14" t="e">
        <f t="shared" si="548"/>
        <v>#DIV/0!</v>
      </c>
      <c r="BU488" s="14" t="e">
        <f t="shared" si="548"/>
        <v>#DIV/0!</v>
      </c>
      <c r="BV488" s="14" t="e">
        <f t="shared" si="548"/>
        <v>#DIV/0!</v>
      </c>
      <c r="BW488" s="14" t="e">
        <f t="shared" si="548"/>
        <v>#DIV/0!</v>
      </c>
      <c r="BX488" s="14" t="e">
        <f t="shared" si="548"/>
        <v>#DIV/0!</v>
      </c>
      <c r="BY488" s="14" t="e">
        <f t="shared" si="548"/>
        <v>#DIV/0!</v>
      </c>
      <c r="BZ488" s="14" t="e">
        <f t="shared" si="548"/>
        <v>#DIV/0!</v>
      </c>
      <c r="CA488" s="14" t="e">
        <f t="shared" si="548"/>
        <v>#DIV/0!</v>
      </c>
      <c r="CB488" s="14" t="e">
        <f t="shared" si="548"/>
        <v>#DIV/0!</v>
      </c>
      <c r="CC488" s="14" t="e">
        <f t="shared" si="548"/>
        <v>#DIV/0!</v>
      </c>
      <c r="CD488" s="14" t="e">
        <f t="shared" si="548"/>
        <v>#DIV/0!</v>
      </c>
      <c r="CE488" s="14" t="e">
        <f t="shared" si="548"/>
        <v>#DIV/0!</v>
      </c>
      <c r="CF488" s="14" t="e">
        <f t="shared" si="548"/>
        <v>#DIV/0!</v>
      </c>
      <c r="CG488" s="14" t="e">
        <f t="shared" si="527"/>
        <v>#DIV/0!</v>
      </c>
      <c r="CH488" s="14" t="e">
        <f t="shared" si="527"/>
        <v>#DIV/0!</v>
      </c>
      <c r="CI488" s="14" t="e">
        <f t="shared" si="527"/>
        <v>#DIV/0!</v>
      </c>
      <c r="CJ488" s="14" t="e">
        <f t="shared" si="527"/>
        <v>#DIV/0!</v>
      </c>
      <c r="CK488" s="14" t="e">
        <f t="shared" si="527"/>
        <v>#DIV/0!</v>
      </c>
      <c r="CL488" s="14" t="e">
        <f t="shared" si="527"/>
        <v>#DIV/0!</v>
      </c>
      <c r="CM488" s="14" t="e">
        <f t="shared" si="527"/>
        <v>#DIV/0!</v>
      </c>
      <c r="CN488" s="14" t="e">
        <f t="shared" si="527"/>
        <v>#DIV/0!</v>
      </c>
      <c r="CO488" s="14" t="e">
        <f t="shared" si="527"/>
        <v>#DIV/0!</v>
      </c>
      <c r="CP488" s="14" t="e">
        <f t="shared" si="527"/>
        <v>#DIV/0!</v>
      </c>
      <c r="CQ488" s="14" t="e">
        <f t="shared" si="527"/>
        <v>#DIV/0!</v>
      </c>
      <c r="CR488" s="14" t="e">
        <f t="shared" si="527"/>
        <v>#DIV/0!</v>
      </c>
      <c r="CS488" s="14" t="e">
        <f t="shared" si="527"/>
        <v>#DIV/0!</v>
      </c>
      <c r="CT488" s="14" t="e">
        <f t="shared" si="527"/>
        <v>#DIV/0!</v>
      </c>
      <c r="CU488" s="14" t="e">
        <f t="shared" si="527"/>
        <v>#DIV/0!</v>
      </c>
      <c r="CV488" s="14" t="e">
        <f t="shared" si="527"/>
        <v>#DIV/0!</v>
      </c>
      <c r="CW488" s="14" t="e">
        <f t="shared" si="542"/>
        <v>#DIV/0!</v>
      </c>
      <c r="CX488" s="14" t="e">
        <f t="shared" si="531"/>
        <v>#DIV/0!</v>
      </c>
      <c r="CY488" s="14" t="e">
        <f t="shared" si="531"/>
        <v>#DIV/0!</v>
      </c>
      <c r="CZ488" s="14" t="e">
        <f t="shared" si="531"/>
        <v>#DIV/0!</v>
      </c>
      <c r="DA488" s="14" t="e">
        <f t="shared" si="531"/>
        <v>#DIV/0!</v>
      </c>
      <c r="DB488" s="14" t="e">
        <f t="shared" si="531"/>
        <v>#DIV/0!</v>
      </c>
      <c r="DC488" s="14" t="e">
        <f t="shared" si="531"/>
        <v>#DIV/0!</v>
      </c>
      <c r="DD488" s="14" t="e">
        <f t="shared" si="531"/>
        <v>#DIV/0!</v>
      </c>
      <c r="DE488" s="14" t="e">
        <f t="shared" si="531"/>
        <v>#DIV/0!</v>
      </c>
      <c r="DF488" s="14" t="e">
        <f t="shared" si="531"/>
        <v>#DIV/0!</v>
      </c>
      <c r="DG488" s="14" t="e">
        <f t="shared" si="531"/>
        <v>#DIV/0!</v>
      </c>
      <c r="DH488" s="14" t="e">
        <f t="shared" si="531"/>
        <v>#DIV/0!</v>
      </c>
      <c r="DI488" s="14" t="e">
        <f t="shared" si="531"/>
        <v>#DIV/0!</v>
      </c>
      <c r="DJ488" s="14" t="e">
        <f t="shared" si="531"/>
        <v>#DIV/0!</v>
      </c>
      <c r="DK488" s="14" t="e">
        <f t="shared" si="531"/>
        <v>#DIV/0!</v>
      </c>
      <c r="DL488" s="14" t="e">
        <f t="shared" si="531"/>
        <v>#DIV/0!</v>
      </c>
      <c r="DM488" s="14" t="e">
        <f t="shared" si="531"/>
        <v>#DIV/0!</v>
      </c>
      <c r="DN488" s="14" t="e">
        <f t="shared" si="551"/>
        <v>#DIV/0!</v>
      </c>
      <c r="DO488" s="14" t="e">
        <f t="shared" si="551"/>
        <v>#DIV/0!</v>
      </c>
      <c r="DP488" s="14" t="e">
        <f t="shared" si="551"/>
        <v>#DIV/0!</v>
      </c>
      <c r="DQ488" s="14" t="e">
        <f t="shared" si="549"/>
        <v>#DIV/0!</v>
      </c>
      <c r="DR488" s="14" t="e">
        <f t="shared" si="549"/>
        <v>#DIV/0!</v>
      </c>
      <c r="DS488" s="14" t="e">
        <f t="shared" si="529"/>
        <v>#DIV/0!</v>
      </c>
      <c r="DT488" s="14" t="e">
        <f t="shared" si="508"/>
        <v>#DIV/0!</v>
      </c>
      <c r="DU488" s="14" t="e">
        <f t="shared" si="508"/>
        <v>#DIV/0!</v>
      </c>
      <c r="DV488" s="14" t="e">
        <f t="shared" si="508"/>
        <v>#DIV/0!</v>
      </c>
      <c r="DW488" s="14" t="e">
        <f t="shared" si="508"/>
        <v>#DIV/0!</v>
      </c>
      <c r="DX488" s="14" t="e">
        <f t="shared" si="508"/>
        <v>#DIV/0!</v>
      </c>
      <c r="DY488" s="14" t="e">
        <f t="shared" si="508"/>
        <v>#DIV/0!</v>
      </c>
      <c r="DZ488" s="14" t="e">
        <f t="shared" si="512"/>
        <v>#DIV/0!</v>
      </c>
    </row>
    <row r="489" spans="3:130">
      <c r="C489" s="18">
        <v>2039</v>
      </c>
      <c r="D489" s="25"/>
      <c r="E489" s="25"/>
      <c r="F489" s="25"/>
      <c r="G489" s="25"/>
      <c r="H489" s="25"/>
      <c r="I489" s="25"/>
      <c r="J489" s="25"/>
      <c r="K489" s="25"/>
      <c r="L489" s="25"/>
      <c r="M489" s="25"/>
      <c r="N489" s="25"/>
      <c r="O489" s="25"/>
      <c r="P489" s="25"/>
      <c r="Q489" s="25"/>
      <c r="R489" s="25"/>
      <c r="S489" s="25"/>
      <c r="T489" s="25"/>
      <c r="U489" s="25"/>
      <c r="V489" s="25"/>
      <c r="W489" s="25">
        <f t="shared" si="536"/>
        <v>0</v>
      </c>
      <c r="X489" s="25">
        <f t="shared" si="537"/>
        <v>0</v>
      </c>
      <c r="Y489" s="25">
        <f t="shared" si="538"/>
        <v>0</v>
      </c>
      <c r="Z489" s="25">
        <f t="shared" si="539"/>
        <v>0</v>
      </c>
      <c r="AA489" s="25">
        <f t="shared" si="540"/>
        <v>0</v>
      </c>
      <c r="AB489" s="25">
        <f t="shared" si="541"/>
        <v>0</v>
      </c>
      <c r="AC489" s="25">
        <f t="shared" si="543"/>
        <v>0</v>
      </c>
      <c r="AD489" s="25">
        <f t="shared" si="544"/>
        <v>0</v>
      </c>
      <c r="AE489" s="25">
        <f t="shared" si="545"/>
        <v>0</v>
      </c>
      <c r="AF489" s="25">
        <f t="shared" si="546"/>
        <v>0</v>
      </c>
      <c r="AG489" s="25">
        <f t="shared" si="547"/>
        <v>0</v>
      </c>
      <c r="AH489" s="25">
        <f t="shared" si="550"/>
        <v>0</v>
      </c>
      <c r="AI489" s="25">
        <f t="shared" si="552"/>
        <v>0</v>
      </c>
      <c r="AJ489" s="25">
        <f t="shared" si="553"/>
        <v>0</v>
      </c>
      <c r="AK489" s="25">
        <f t="shared" si="554"/>
        <v>0</v>
      </c>
      <c r="AL489" s="25">
        <f t="shared" si="555"/>
        <v>0</v>
      </c>
      <c r="AM489" s="25">
        <f t="shared" si="556"/>
        <v>0</v>
      </c>
      <c r="AN489" s="25">
        <f t="shared" si="557"/>
        <v>0</v>
      </c>
      <c r="AO489" s="25">
        <f t="shared" ref="AO489:AO507" si="558">VLOOKUP($C$103,$D$3:$K$63,$A$74,0)*(B452-B451)</f>
        <v>0</v>
      </c>
      <c r="AP489" s="25">
        <f>VLOOKUP($C$104,$D$3:$K$63,$A$74,0)*(B451-B450)</f>
        <v>0</v>
      </c>
      <c r="AQ489" s="25">
        <f>VLOOKUP($C$105,$D$3:$K$63,$A$74,0)*B450</f>
        <v>0</v>
      </c>
      <c r="AR489" s="25"/>
      <c r="AS489" s="25"/>
      <c r="AT489" s="25"/>
      <c r="AU489" s="25"/>
      <c r="AV489" s="25"/>
      <c r="AW489" s="25"/>
      <c r="AX489" s="25"/>
      <c r="AY489" s="25"/>
      <c r="AZ489" s="25"/>
      <c r="BA489" s="25"/>
      <c r="BB489" s="25"/>
      <c r="BC489" s="25"/>
      <c r="BD489" s="25"/>
      <c r="BE489" s="25"/>
      <c r="BF489" s="25"/>
      <c r="BG489" s="25"/>
      <c r="BH489" s="25"/>
      <c r="BI489" s="25"/>
      <c r="BJ489" s="25"/>
      <c r="BK489" s="25"/>
      <c r="BL489" s="25"/>
      <c r="BM489" s="21">
        <f t="shared" si="510"/>
        <v>0</v>
      </c>
      <c r="BP489" s="18">
        <v>2039</v>
      </c>
      <c r="BQ489" s="14" t="e">
        <f t="shared" si="548"/>
        <v>#DIV/0!</v>
      </c>
      <c r="BR489" s="14" t="e">
        <f t="shared" si="548"/>
        <v>#DIV/0!</v>
      </c>
      <c r="BS489" s="14" t="e">
        <f t="shared" si="548"/>
        <v>#DIV/0!</v>
      </c>
      <c r="BT489" s="14" t="e">
        <f t="shared" si="548"/>
        <v>#DIV/0!</v>
      </c>
      <c r="BU489" s="14" t="e">
        <f t="shared" si="548"/>
        <v>#DIV/0!</v>
      </c>
      <c r="BV489" s="14" t="e">
        <f t="shared" si="548"/>
        <v>#DIV/0!</v>
      </c>
      <c r="BW489" s="14" t="e">
        <f t="shared" si="548"/>
        <v>#DIV/0!</v>
      </c>
      <c r="BX489" s="14" t="e">
        <f t="shared" si="548"/>
        <v>#DIV/0!</v>
      </c>
      <c r="BY489" s="14" t="e">
        <f t="shared" si="548"/>
        <v>#DIV/0!</v>
      </c>
      <c r="BZ489" s="14" t="e">
        <f t="shared" si="548"/>
        <v>#DIV/0!</v>
      </c>
      <c r="CA489" s="14" t="e">
        <f t="shared" si="548"/>
        <v>#DIV/0!</v>
      </c>
      <c r="CB489" s="14" t="e">
        <f t="shared" si="548"/>
        <v>#DIV/0!</v>
      </c>
      <c r="CC489" s="14" t="e">
        <f t="shared" si="548"/>
        <v>#DIV/0!</v>
      </c>
      <c r="CD489" s="14" t="e">
        <f t="shared" si="548"/>
        <v>#DIV/0!</v>
      </c>
      <c r="CE489" s="14" t="e">
        <f t="shared" si="548"/>
        <v>#DIV/0!</v>
      </c>
      <c r="CF489" s="14" t="e">
        <f t="shared" si="548"/>
        <v>#DIV/0!</v>
      </c>
      <c r="CG489" s="14" t="e">
        <f t="shared" si="527"/>
        <v>#DIV/0!</v>
      </c>
      <c r="CH489" s="14" t="e">
        <f t="shared" si="527"/>
        <v>#DIV/0!</v>
      </c>
      <c r="CI489" s="14" t="e">
        <f t="shared" si="527"/>
        <v>#DIV/0!</v>
      </c>
      <c r="CJ489" s="14" t="e">
        <f t="shared" si="527"/>
        <v>#DIV/0!</v>
      </c>
      <c r="CK489" s="14" t="e">
        <f t="shared" si="527"/>
        <v>#DIV/0!</v>
      </c>
      <c r="CL489" s="14" t="e">
        <f t="shared" si="527"/>
        <v>#DIV/0!</v>
      </c>
      <c r="CM489" s="14" t="e">
        <f t="shared" si="527"/>
        <v>#DIV/0!</v>
      </c>
      <c r="CN489" s="14" t="e">
        <f t="shared" si="527"/>
        <v>#DIV/0!</v>
      </c>
      <c r="CO489" s="14" t="e">
        <f t="shared" si="527"/>
        <v>#DIV/0!</v>
      </c>
      <c r="CP489" s="14" t="e">
        <f t="shared" si="527"/>
        <v>#DIV/0!</v>
      </c>
      <c r="CQ489" s="14" t="e">
        <f t="shared" si="527"/>
        <v>#DIV/0!</v>
      </c>
      <c r="CR489" s="14" t="e">
        <f t="shared" si="527"/>
        <v>#DIV/0!</v>
      </c>
      <c r="CS489" s="14" t="e">
        <f t="shared" si="527"/>
        <v>#DIV/0!</v>
      </c>
      <c r="CT489" s="14" t="e">
        <f t="shared" si="527"/>
        <v>#DIV/0!</v>
      </c>
      <c r="CU489" s="14" t="e">
        <f t="shared" si="527"/>
        <v>#DIV/0!</v>
      </c>
      <c r="CV489" s="14" t="e">
        <f t="shared" si="527"/>
        <v>#DIV/0!</v>
      </c>
      <c r="CW489" s="14" t="e">
        <f t="shared" si="542"/>
        <v>#DIV/0!</v>
      </c>
      <c r="CX489" s="14" t="e">
        <f t="shared" si="531"/>
        <v>#DIV/0!</v>
      </c>
      <c r="CY489" s="14" t="e">
        <f t="shared" si="531"/>
        <v>#DIV/0!</v>
      </c>
      <c r="CZ489" s="14" t="e">
        <f t="shared" si="531"/>
        <v>#DIV/0!</v>
      </c>
      <c r="DA489" s="14" t="e">
        <f t="shared" si="531"/>
        <v>#DIV/0!</v>
      </c>
      <c r="DB489" s="14" t="e">
        <f t="shared" si="531"/>
        <v>#DIV/0!</v>
      </c>
      <c r="DC489" s="14" t="e">
        <f>AP489/$BM489</f>
        <v>#DIV/0!</v>
      </c>
      <c r="DD489" s="14" t="e">
        <f t="shared" si="531"/>
        <v>#DIV/0!</v>
      </c>
      <c r="DE489" s="14" t="e">
        <f t="shared" si="531"/>
        <v>#DIV/0!</v>
      </c>
      <c r="DF489" s="14" t="e">
        <f t="shared" si="531"/>
        <v>#DIV/0!</v>
      </c>
      <c r="DG489" s="14" t="e">
        <f t="shared" si="531"/>
        <v>#DIV/0!</v>
      </c>
      <c r="DH489" s="14" t="e">
        <f t="shared" si="531"/>
        <v>#DIV/0!</v>
      </c>
      <c r="DI489" s="14" t="e">
        <f t="shared" si="531"/>
        <v>#DIV/0!</v>
      </c>
      <c r="DJ489" s="14" t="e">
        <f t="shared" si="531"/>
        <v>#DIV/0!</v>
      </c>
      <c r="DK489" s="14" t="e">
        <f t="shared" si="531"/>
        <v>#DIV/0!</v>
      </c>
      <c r="DL489" s="14" t="e">
        <f t="shared" si="531"/>
        <v>#DIV/0!</v>
      </c>
      <c r="DM489" s="14" t="e">
        <f t="shared" si="531"/>
        <v>#DIV/0!</v>
      </c>
      <c r="DN489" s="14" t="e">
        <f t="shared" si="551"/>
        <v>#DIV/0!</v>
      </c>
      <c r="DO489" s="14" t="e">
        <f t="shared" si="551"/>
        <v>#DIV/0!</v>
      </c>
      <c r="DP489" s="14" t="e">
        <f t="shared" si="551"/>
        <v>#DIV/0!</v>
      </c>
      <c r="DQ489" s="14" t="e">
        <f t="shared" si="549"/>
        <v>#DIV/0!</v>
      </c>
      <c r="DR489" s="14" t="e">
        <f t="shared" si="549"/>
        <v>#DIV/0!</v>
      </c>
      <c r="DS489" s="14" t="e">
        <f t="shared" si="529"/>
        <v>#DIV/0!</v>
      </c>
      <c r="DT489" s="14" t="e">
        <f t="shared" si="508"/>
        <v>#DIV/0!</v>
      </c>
      <c r="DU489" s="14" t="e">
        <f t="shared" si="508"/>
        <v>#DIV/0!</v>
      </c>
      <c r="DV489" s="14" t="e">
        <f t="shared" si="508"/>
        <v>#DIV/0!</v>
      </c>
      <c r="DW489" s="14" t="e">
        <f t="shared" si="508"/>
        <v>#DIV/0!</v>
      </c>
      <c r="DX489" s="14" t="e">
        <f t="shared" si="508"/>
        <v>#DIV/0!</v>
      </c>
      <c r="DY489" s="14" t="e">
        <f t="shared" si="508"/>
        <v>#DIV/0!</v>
      </c>
      <c r="DZ489" s="14" t="e">
        <f>SUM(BQ489:DY489)</f>
        <v>#DIV/0!</v>
      </c>
    </row>
    <row r="490" spans="3:130">
      <c r="C490" s="18">
        <v>2040</v>
      </c>
      <c r="D490" s="25"/>
      <c r="E490" s="25"/>
      <c r="F490" s="25"/>
      <c r="G490" s="25"/>
      <c r="H490" s="25"/>
      <c r="I490" s="25"/>
      <c r="J490" s="25"/>
      <c r="K490" s="25"/>
      <c r="L490" s="25"/>
      <c r="M490" s="25"/>
      <c r="N490" s="25"/>
      <c r="O490" s="25"/>
      <c r="P490" s="25"/>
      <c r="Q490" s="25"/>
      <c r="R490" s="25"/>
      <c r="S490" s="25"/>
      <c r="T490" s="25"/>
      <c r="U490" s="25"/>
      <c r="V490" s="25"/>
      <c r="W490" s="25"/>
      <c r="X490" s="25">
        <f t="shared" si="537"/>
        <v>0</v>
      </c>
      <c r="Y490" s="25">
        <f t="shared" si="538"/>
        <v>0</v>
      </c>
      <c r="Z490" s="25">
        <f t="shared" si="539"/>
        <v>0</v>
      </c>
      <c r="AA490" s="25">
        <f t="shared" si="540"/>
        <v>0</v>
      </c>
      <c r="AB490" s="25">
        <f t="shared" si="541"/>
        <v>0</v>
      </c>
      <c r="AC490" s="25">
        <f t="shared" si="543"/>
        <v>0</v>
      </c>
      <c r="AD490" s="25">
        <f t="shared" si="544"/>
        <v>0</v>
      </c>
      <c r="AE490" s="25">
        <f t="shared" si="545"/>
        <v>0</v>
      </c>
      <c r="AF490" s="25">
        <f t="shared" si="546"/>
        <v>0</v>
      </c>
      <c r="AG490" s="25">
        <f t="shared" si="547"/>
        <v>0</v>
      </c>
      <c r="AH490" s="25">
        <f t="shared" si="550"/>
        <v>0</v>
      </c>
      <c r="AI490" s="25">
        <f t="shared" si="552"/>
        <v>0</v>
      </c>
      <c r="AJ490" s="25">
        <f t="shared" si="553"/>
        <v>0</v>
      </c>
      <c r="AK490" s="25">
        <f t="shared" si="554"/>
        <v>0</v>
      </c>
      <c r="AL490" s="25">
        <f t="shared" si="555"/>
        <v>0</v>
      </c>
      <c r="AM490" s="25">
        <f t="shared" si="556"/>
        <v>0</v>
      </c>
      <c r="AN490" s="25">
        <f t="shared" si="557"/>
        <v>0</v>
      </c>
      <c r="AO490" s="25">
        <f t="shared" si="558"/>
        <v>0</v>
      </c>
      <c r="AP490" s="25">
        <f t="shared" ref="AP490:AP508" si="559">VLOOKUP($C$104,$D$3:$K$63,$A$74,0)*(B452-B451)</f>
        <v>0</v>
      </c>
      <c r="AQ490" s="25">
        <f>VLOOKUP($C$105,$D$3:$K$63,$A$74,0)*(B451-B450)</f>
        <v>0</v>
      </c>
      <c r="AR490" s="25">
        <f>VLOOKUP($C$106,$D$3:$K$63,$A$74,0)*B450</f>
        <v>0</v>
      </c>
      <c r="AS490" s="25"/>
      <c r="AT490" s="25"/>
      <c r="AU490" s="25"/>
      <c r="AV490" s="25"/>
      <c r="AW490" s="25"/>
      <c r="AX490" s="25"/>
      <c r="AY490" s="25"/>
      <c r="AZ490" s="25"/>
      <c r="BA490" s="25"/>
      <c r="BB490" s="25"/>
      <c r="BC490" s="25"/>
      <c r="BD490" s="25"/>
      <c r="BE490" s="25"/>
      <c r="BF490" s="25"/>
      <c r="BG490" s="25"/>
      <c r="BH490" s="25"/>
      <c r="BI490" s="25"/>
      <c r="BJ490" s="25"/>
      <c r="BK490" s="25"/>
      <c r="BL490" s="25"/>
      <c r="BM490" s="21">
        <f t="shared" si="510"/>
        <v>0</v>
      </c>
      <c r="BP490" s="18">
        <v>2040</v>
      </c>
      <c r="BQ490" s="14" t="e">
        <f t="shared" si="548"/>
        <v>#DIV/0!</v>
      </c>
      <c r="BR490" s="14" t="e">
        <f t="shared" si="548"/>
        <v>#DIV/0!</v>
      </c>
      <c r="BS490" s="14" t="e">
        <f t="shared" si="548"/>
        <v>#DIV/0!</v>
      </c>
      <c r="BT490" s="14" t="e">
        <f t="shared" si="548"/>
        <v>#DIV/0!</v>
      </c>
      <c r="BU490" s="14" t="e">
        <f t="shared" si="548"/>
        <v>#DIV/0!</v>
      </c>
      <c r="BV490" s="14" t="e">
        <f t="shared" si="548"/>
        <v>#DIV/0!</v>
      </c>
      <c r="BW490" s="14" t="e">
        <f t="shared" si="548"/>
        <v>#DIV/0!</v>
      </c>
      <c r="BX490" s="14" t="e">
        <f t="shared" si="548"/>
        <v>#DIV/0!</v>
      </c>
      <c r="BY490" s="14" t="e">
        <f t="shared" si="548"/>
        <v>#DIV/0!</v>
      </c>
      <c r="BZ490" s="14" t="e">
        <f t="shared" si="548"/>
        <v>#DIV/0!</v>
      </c>
      <c r="CA490" s="14" t="e">
        <f t="shared" si="548"/>
        <v>#DIV/0!</v>
      </c>
      <c r="CB490" s="14" t="e">
        <f t="shared" si="548"/>
        <v>#DIV/0!</v>
      </c>
      <c r="CC490" s="14" t="e">
        <f t="shared" si="548"/>
        <v>#DIV/0!</v>
      </c>
      <c r="CD490" s="14" t="e">
        <f t="shared" si="548"/>
        <v>#DIV/0!</v>
      </c>
      <c r="CE490" s="14" t="e">
        <f t="shared" si="548"/>
        <v>#DIV/0!</v>
      </c>
      <c r="CF490" s="14" t="e">
        <f t="shared" si="548"/>
        <v>#DIV/0!</v>
      </c>
      <c r="CG490" s="14" t="e">
        <f t="shared" si="527"/>
        <v>#DIV/0!</v>
      </c>
      <c r="CH490" s="14" t="e">
        <f t="shared" si="527"/>
        <v>#DIV/0!</v>
      </c>
      <c r="CI490" s="14" t="e">
        <f t="shared" si="527"/>
        <v>#DIV/0!</v>
      </c>
      <c r="CJ490" s="14" t="e">
        <f t="shared" si="527"/>
        <v>#DIV/0!</v>
      </c>
      <c r="CK490" s="14" t="e">
        <f t="shared" si="527"/>
        <v>#DIV/0!</v>
      </c>
      <c r="CL490" s="14" t="e">
        <f t="shared" si="527"/>
        <v>#DIV/0!</v>
      </c>
      <c r="CM490" s="14" t="e">
        <f t="shared" si="527"/>
        <v>#DIV/0!</v>
      </c>
      <c r="CN490" s="14" t="e">
        <f t="shared" si="527"/>
        <v>#DIV/0!</v>
      </c>
      <c r="CO490" s="14" t="e">
        <f t="shared" si="527"/>
        <v>#DIV/0!</v>
      </c>
      <c r="CP490" s="14" t="e">
        <f t="shared" si="527"/>
        <v>#DIV/0!</v>
      </c>
      <c r="CQ490" s="14" t="e">
        <f t="shared" si="527"/>
        <v>#DIV/0!</v>
      </c>
      <c r="CR490" s="14" t="e">
        <f t="shared" si="527"/>
        <v>#DIV/0!</v>
      </c>
      <c r="CS490" s="14" t="e">
        <f t="shared" si="527"/>
        <v>#DIV/0!</v>
      </c>
      <c r="CT490" s="14" t="e">
        <f t="shared" si="527"/>
        <v>#DIV/0!</v>
      </c>
      <c r="CU490" s="14" t="e">
        <f t="shared" si="527"/>
        <v>#DIV/0!</v>
      </c>
      <c r="CV490" s="14" t="e">
        <f t="shared" si="527"/>
        <v>#DIV/0!</v>
      </c>
      <c r="CW490" s="14" t="e">
        <f t="shared" si="542"/>
        <v>#DIV/0!</v>
      </c>
      <c r="CX490" s="14" t="e">
        <f t="shared" si="531"/>
        <v>#DIV/0!</v>
      </c>
      <c r="CY490" s="14" t="e">
        <f t="shared" si="531"/>
        <v>#DIV/0!</v>
      </c>
      <c r="CZ490" s="14" t="e">
        <f t="shared" si="531"/>
        <v>#DIV/0!</v>
      </c>
      <c r="DA490" s="14" t="e">
        <f t="shared" si="531"/>
        <v>#DIV/0!</v>
      </c>
      <c r="DB490" s="14" t="e">
        <f t="shared" si="531"/>
        <v>#DIV/0!</v>
      </c>
      <c r="DC490" s="14" t="e">
        <f>AP489/$BM490</f>
        <v>#DIV/0!</v>
      </c>
      <c r="DD490" s="14" t="e">
        <f t="shared" si="531"/>
        <v>#DIV/0!</v>
      </c>
      <c r="DE490" s="14" t="e">
        <f t="shared" si="531"/>
        <v>#DIV/0!</v>
      </c>
      <c r="DF490" s="14" t="e">
        <f t="shared" si="531"/>
        <v>#DIV/0!</v>
      </c>
      <c r="DG490" s="14" t="e">
        <f t="shared" si="531"/>
        <v>#DIV/0!</v>
      </c>
      <c r="DH490" s="14" t="e">
        <f t="shared" si="531"/>
        <v>#DIV/0!</v>
      </c>
      <c r="DI490" s="14" t="e">
        <f t="shared" si="531"/>
        <v>#DIV/0!</v>
      </c>
      <c r="DJ490" s="14" t="e">
        <f t="shared" si="531"/>
        <v>#DIV/0!</v>
      </c>
      <c r="DK490" s="14" t="e">
        <f t="shared" si="531"/>
        <v>#DIV/0!</v>
      </c>
      <c r="DL490" s="14" t="e">
        <f t="shared" si="531"/>
        <v>#DIV/0!</v>
      </c>
      <c r="DM490" s="14" t="e">
        <f t="shared" si="531"/>
        <v>#DIV/0!</v>
      </c>
      <c r="DN490" s="14" t="e">
        <f t="shared" si="551"/>
        <v>#DIV/0!</v>
      </c>
      <c r="DO490" s="14" t="e">
        <f t="shared" si="551"/>
        <v>#DIV/0!</v>
      </c>
      <c r="DP490" s="14" t="e">
        <f t="shared" si="551"/>
        <v>#DIV/0!</v>
      </c>
      <c r="DQ490" s="14" t="e">
        <f t="shared" si="549"/>
        <v>#DIV/0!</v>
      </c>
      <c r="DR490" s="14" t="e">
        <f t="shared" si="549"/>
        <v>#DIV/0!</v>
      </c>
      <c r="DS490" s="14" t="e">
        <f t="shared" si="529"/>
        <v>#DIV/0!</v>
      </c>
      <c r="DT490" s="14" t="e">
        <f t="shared" si="508"/>
        <v>#DIV/0!</v>
      </c>
      <c r="DU490" s="14" t="e">
        <f t="shared" si="508"/>
        <v>#DIV/0!</v>
      </c>
      <c r="DV490" s="14" t="e">
        <f t="shared" si="508"/>
        <v>#DIV/0!</v>
      </c>
      <c r="DW490" s="14" t="e">
        <f t="shared" si="508"/>
        <v>#DIV/0!</v>
      </c>
      <c r="DX490" s="14" t="e">
        <f t="shared" si="508"/>
        <v>#DIV/0!</v>
      </c>
      <c r="DY490" s="14" t="e">
        <f t="shared" si="508"/>
        <v>#DIV/0!</v>
      </c>
      <c r="DZ490" s="14" t="e">
        <f t="shared" ref="DZ490:DZ510" si="560">SUM(BQ490:DY490)</f>
        <v>#DIV/0!</v>
      </c>
    </row>
    <row r="491" spans="3:130">
      <c r="C491" s="18">
        <v>2041</v>
      </c>
      <c r="D491" s="25"/>
      <c r="E491" s="25"/>
      <c r="F491" s="25"/>
      <c r="G491" s="25"/>
      <c r="H491" s="25"/>
      <c r="I491" s="25"/>
      <c r="J491" s="25"/>
      <c r="K491" s="25"/>
      <c r="L491" s="25"/>
      <c r="M491" s="25"/>
      <c r="N491" s="25"/>
      <c r="O491" s="25"/>
      <c r="P491" s="25"/>
      <c r="Q491" s="25"/>
      <c r="R491" s="25"/>
      <c r="S491" s="25"/>
      <c r="T491" s="25"/>
      <c r="U491" s="25"/>
      <c r="V491" s="25"/>
      <c r="W491" s="25"/>
      <c r="X491" s="25"/>
      <c r="Y491" s="25">
        <f t="shared" si="538"/>
        <v>0</v>
      </c>
      <c r="Z491" s="25">
        <f t="shared" si="539"/>
        <v>0</v>
      </c>
      <c r="AA491" s="25">
        <f t="shared" si="540"/>
        <v>0</v>
      </c>
      <c r="AB491" s="25">
        <f t="shared" si="541"/>
        <v>0</v>
      </c>
      <c r="AC491" s="25">
        <f t="shared" si="543"/>
        <v>0</v>
      </c>
      <c r="AD491" s="25">
        <f t="shared" si="544"/>
        <v>0</v>
      </c>
      <c r="AE491" s="25">
        <f t="shared" si="545"/>
        <v>0</v>
      </c>
      <c r="AF491" s="25">
        <f t="shared" si="546"/>
        <v>0</v>
      </c>
      <c r="AG491" s="25">
        <f t="shared" si="547"/>
        <v>0</v>
      </c>
      <c r="AH491" s="25">
        <f t="shared" si="550"/>
        <v>0</v>
      </c>
      <c r="AI491" s="25">
        <f t="shared" si="552"/>
        <v>0</v>
      </c>
      <c r="AJ491" s="25">
        <f t="shared" si="553"/>
        <v>0</v>
      </c>
      <c r="AK491" s="25">
        <f t="shared" si="554"/>
        <v>0</v>
      </c>
      <c r="AL491" s="25">
        <f t="shared" si="555"/>
        <v>0</v>
      </c>
      <c r="AM491" s="25">
        <f t="shared" si="556"/>
        <v>0</v>
      </c>
      <c r="AN491" s="25">
        <f t="shared" si="557"/>
        <v>0</v>
      </c>
      <c r="AO491" s="25">
        <f t="shared" si="558"/>
        <v>0</v>
      </c>
      <c r="AP491" s="25">
        <f t="shared" si="559"/>
        <v>0</v>
      </c>
      <c r="AQ491" s="25">
        <f t="shared" ref="AQ491:AQ509" si="561">VLOOKUP($C$105,$D$3:$K$63,$A$74,0)*(B452-B451)</f>
        <v>0</v>
      </c>
      <c r="AR491" s="25">
        <f>VLOOKUP($C$106,$D$3:$K$63,$A$74,0)*(B451-B450)</f>
        <v>0</v>
      </c>
      <c r="AS491" s="25">
        <f>VLOOKUP($C$107,$D$3:$K$63,$A$74,0)*B450</f>
        <v>0</v>
      </c>
      <c r="AT491" s="25"/>
      <c r="AU491" s="25"/>
      <c r="AV491" s="25"/>
      <c r="AW491" s="25"/>
      <c r="AX491" s="25"/>
      <c r="AY491" s="25"/>
      <c r="AZ491" s="25"/>
      <c r="BA491" s="25"/>
      <c r="BB491" s="25"/>
      <c r="BC491" s="25"/>
      <c r="BD491" s="25"/>
      <c r="BE491" s="25"/>
      <c r="BF491" s="25"/>
      <c r="BG491" s="25"/>
      <c r="BH491" s="25"/>
      <c r="BI491" s="25"/>
      <c r="BJ491" s="25"/>
      <c r="BK491" s="25"/>
      <c r="BL491" s="25"/>
      <c r="BM491" s="21">
        <f t="shared" si="510"/>
        <v>0</v>
      </c>
      <c r="BP491" s="18">
        <v>2041</v>
      </c>
      <c r="BQ491" s="14" t="e">
        <f t="shared" si="548"/>
        <v>#DIV/0!</v>
      </c>
      <c r="BR491" s="14" t="e">
        <f t="shared" si="548"/>
        <v>#DIV/0!</v>
      </c>
      <c r="BS491" s="14" t="e">
        <f t="shared" si="548"/>
        <v>#DIV/0!</v>
      </c>
      <c r="BT491" s="14" t="e">
        <f t="shared" si="548"/>
        <v>#DIV/0!</v>
      </c>
      <c r="BU491" s="14" t="e">
        <f t="shared" si="548"/>
        <v>#DIV/0!</v>
      </c>
      <c r="BV491" s="14" t="e">
        <f t="shared" si="548"/>
        <v>#DIV/0!</v>
      </c>
      <c r="BW491" s="14" t="e">
        <f t="shared" si="548"/>
        <v>#DIV/0!</v>
      </c>
      <c r="BX491" s="14" t="e">
        <f t="shared" si="548"/>
        <v>#DIV/0!</v>
      </c>
      <c r="BY491" s="14" t="e">
        <f t="shared" si="548"/>
        <v>#DIV/0!</v>
      </c>
      <c r="BZ491" s="14" t="e">
        <f t="shared" si="548"/>
        <v>#DIV/0!</v>
      </c>
      <c r="CA491" s="14" t="e">
        <f t="shared" si="548"/>
        <v>#DIV/0!</v>
      </c>
      <c r="CB491" s="14" t="e">
        <f t="shared" si="548"/>
        <v>#DIV/0!</v>
      </c>
      <c r="CC491" s="14" t="e">
        <f t="shared" si="548"/>
        <v>#DIV/0!</v>
      </c>
      <c r="CD491" s="14" t="e">
        <f t="shared" si="548"/>
        <v>#DIV/0!</v>
      </c>
      <c r="CE491" s="14" t="e">
        <f t="shared" si="548"/>
        <v>#DIV/0!</v>
      </c>
      <c r="CF491" s="14" t="e">
        <f t="shared" si="548"/>
        <v>#DIV/0!</v>
      </c>
      <c r="CG491" s="14" t="e">
        <f t="shared" si="527"/>
        <v>#DIV/0!</v>
      </c>
      <c r="CH491" s="14" t="e">
        <f t="shared" si="527"/>
        <v>#DIV/0!</v>
      </c>
      <c r="CI491" s="14" t="e">
        <f t="shared" si="527"/>
        <v>#DIV/0!</v>
      </c>
      <c r="CJ491" s="14" t="e">
        <f t="shared" si="527"/>
        <v>#DIV/0!</v>
      </c>
      <c r="CK491" s="14" t="e">
        <f t="shared" si="527"/>
        <v>#DIV/0!</v>
      </c>
      <c r="CL491" s="14" t="e">
        <f t="shared" ref="CL491:CV510" si="562">Y491/$BM491</f>
        <v>#DIV/0!</v>
      </c>
      <c r="CM491" s="14" t="e">
        <f t="shared" si="562"/>
        <v>#DIV/0!</v>
      </c>
      <c r="CN491" s="14" t="e">
        <f t="shared" si="562"/>
        <v>#DIV/0!</v>
      </c>
      <c r="CO491" s="14" t="e">
        <f t="shared" si="562"/>
        <v>#DIV/0!</v>
      </c>
      <c r="CP491" s="14" t="e">
        <f t="shared" si="562"/>
        <v>#DIV/0!</v>
      </c>
      <c r="CQ491" s="14" t="e">
        <f t="shared" si="562"/>
        <v>#DIV/0!</v>
      </c>
      <c r="CR491" s="14" t="e">
        <f t="shared" si="562"/>
        <v>#DIV/0!</v>
      </c>
      <c r="CS491" s="14" t="e">
        <f t="shared" si="562"/>
        <v>#DIV/0!</v>
      </c>
      <c r="CT491" s="14" t="e">
        <f t="shared" si="562"/>
        <v>#DIV/0!</v>
      </c>
      <c r="CU491" s="14" t="e">
        <f t="shared" si="562"/>
        <v>#DIV/0!</v>
      </c>
      <c r="CV491" s="14" t="e">
        <f t="shared" si="562"/>
        <v>#DIV/0!</v>
      </c>
      <c r="CW491" s="14" t="e">
        <f t="shared" si="542"/>
        <v>#DIV/0!</v>
      </c>
      <c r="CX491" s="14" t="e">
        <f t="shared" si="531"/>
        <v>#DIV/0!</v>
      </c>
      <c r="CY491" s="14" t="e">
        <f t="shared" si="531"/>
        <v>#DIV/0!</v>
      </c>
      <c r="CZ491" s="14" t="e">
        <f t="shared" si="531"/>
        <v>#DIV/0!</v>
      </c>
      <c r="DA491" s="14" t="e">
        <f t="shared" si="531"/>
        <v>#DIV/0!</v>
      </c>
      <c r="DB491" s="14" t="e">
        <f t="shared" si="531"/>
        <v>#DIV/0!</v>
      </c>
      <c r="DC491" s="14" t="e">
        <f t="shared" si="531"/>
        <v>#DIV/0!</v>
      </c>
      <c r="DD491" s="14" t="e">
        <f t="shared" si="531"/>
        <v>#DIV/0!</v>
      </c>
      <c r="DE491" s="14" t="e">
        <f t="shared" si="531"/>
        <v>#DIV/0!</v>
      </c>
      <c r="DF491" s="14" t="e">
        <f t="shared" si="531"/>
        <v>#DIV/0!</v>
      </c>
      <c r="DG491" s="14" t="e">
        <f t="shared" si="531"/>
        <v>#DIV/0!</v>
      </c>
      <c r="DH491" s="14" t="e">
        <f t="shared" si="531"/>
        <v>#DIV/0!</v>
      </c>
      <c r="DI491" s="14" t="e">
        <f t="shared" si="531"/>
        <v>#DIV/0!</v>
      </c>
      <c r="DJ491" s="14" t="e">
        <f t="shared" si="531"/>
        <v>#DIV/0!</v>
      </c>
      <c r="DK491" s="14" t="e">
        <f t="shared" si="531"/>
        <v>#DIV/0!</v>
      </c>
      <c r="DL491" s="14" t="e">
        <f t="shared" si="531"/>
        <v>#DIV/0!</v>
      </c>
      <c r="DM491" s="14" t="e">
        <f t="shared" si="531"/>
        <v>#DIV/0!</v>
      </c>
      <c r="DN491" s="14" t="e">
        <f t="shared" si="551"/>
        <v>#DIV/0!</v>
      </c>
      <c r="DO491" s="14" t="e">
        <f t="shared" si="551"/>
        <v>#DIV/0!</v>
      </c>
      <c r="DP491" s="14" t="e">
        <f t="shared" si="551"/>
        <v>#DIV/0!</v>
      </c>
      <c r="DQ491" s="14" t="e">
        <f t="shared" si="549"/>
        <v>#DIV/0!</v>
      </c>
      <c r="DR491" s="14" t="e">
        <f t="shared" si="549"/>
        <v>#DIV/0!</v>
      </c>
      <c r="DS491" s="14" t="e">
        <f t="shared" si="529"/>
        <v>#DIV/0!</v>
      </c>
      <c r="DT491" s="14" t="e">
        <f t="shared" si="508"/>
        <v>#DIV/0!</v>
      </c>
      <c r="DU491" s="14" t="e">
        <f t="shared" si="508"/>
        <v>#DIV/0!</v>
      </c>
      <c r="DV491" s="14" t="e">
        <f t="shared" si="508"/>
        <v>#DIV/0!</v>
      </c>
      <c r="DW491" s="14" t="e">
        <f t="shared" si="508"/>
        <v>#DIV/0!</v>
      </c>
      <c r="DX491" s="14" t="e">
        <f t="shared" si="508"/>
        <v>#DIV/0!</v>
      </c>
      <c r="DY491" s="14" t="e">
        <f t="shared" si="508"/>
        <v>#DIV/0!</v>
      </c>
      <c r="DZ491" s="14" t="e">
        <f t="shared" si="560"/>
        <v>#DIV/0!</v>
      </c>
    </row>
    <row r="492" spans="3:130">
      <c r="C492" s="18">
        <v>2042</v>
      </c>
      <c r="D492" s="25"/>
      <c r="E492" s="25"/>
      <c r="F492" s="25"/>
      <c r="G492" s="25"/>
      <c r="H492" s="25"/>
      <c r="I492" s="25"/>
      <c r="J492" s="25"/>
      <c r="K492" s="25"/>
      <c r="L492" s="25"/>
      <c r="M492" s="25"/>
      <c r="N492" s="25"/>
      <c r="O492" s="25"/>
      <c r="P492" s="25"/>
      <c r="Q492" s="25"/>
      <c r="R492" s="25"/>
      <c r="S492" s="25"/>
      <c r="T492" s="25"/>
      <c r="U492" s="25"/>
      <c r="V492" s="25"/>
      <c r="W492" s="25"/>
      <c r="X492" s="25"/>
      <c r="Y492" s="25"/>
      <c r="Z492" s="25">
        <f t="shared" si="539"/>
        <v>0</v>
      </c>
      <c r="AA492" s="25">
        <f t="shared" si="540"/>
        <v>0</v>
      </c>
      <c r="AB492" s="25">
        <f t="shared" si="541"/>
        <v>0</v>
      </c>
      <c r="AC492" s="25">
        <f t="shared" si="543"/>
        <v>0</v>
      </c>
      <c r="AD492" s="25">
        <f t="shared" si="544"/>
        <v>0</v>
      </c>
      <c r="AE492" s="25">
        <f t="shared" si="545"/>
        <v>0</v>
      </c>
      <c r="AF492" s="25">
        <f t="shared" si="546"/>
        <v>0</v>
      </c>
      <c r="AG492" s="25">
        <f t="shared" si="547"/>
        <v>0</v>
      </c>
      <c r="AH492" s="25">
        <f t="shared" si="550"/>
        <v>0</v>
      </c>
      <c r="AI492" s="25">
        <f t="shared" si="552"/>
        <v>0</v>
      </c>
      <c r="AJ492" s="25">
        <f t="shared" si="553"/>
        <v>0</v>
      </c>
      <c r="AK492" s="25">
        <f t="shared" si="554"/>
        <v>0</v>
      </c>
      <c r="AL492" s="25">
        <f t="shared" si="555"/>
        <v>0</v>
      </c>
      <c r="AM492" s="25">
        <f t="shared" si="556"/>
        <v>0</v>
      </c>
      <c r="AN492" s="25">
        <f t="shared" si="557"/>
        <v>0</v>
      </c>
      <c r="AO492" s="25">
        <f t="shared" si="558"/>
        <v>0</v>
      </c>
      <c r="AP492" s="25">
        <f t="shared" si="559"/>
        <v>0</v>
      </c>
      <c r="AQ492" s="25">
        <f t="shared" si="561"/>
        <v>0</v>
      </c>
      <c r="AR492" s="25">
        <f t="shared" ref="AR492:AR510" si="563">VLOOKUP($C$106,$D$3:$K$63,$A$74,0)*(B452-B451)</f>
        <v>0</v>
      </c>
      <c r="AS492" s="25">
        <f>VLOOKUP($C$107,$D$3:$K$63,$A$74,0)*(B451-B450)</f>
        <v>0</v>
      </c>
      <c r="AT492" s="25">
        <f>VLOOKUP($C$108,$D$3:$K$63,$A$74,0)*B450</f>
        <v>0</v>
      </c>
      <c r="AU492" s="25"/>
      <c r="AV492" s="25"/>
      <c r="AW492" s="25"/>
      <c r="AX492" s="25"/>
      <c r="AY492" s="25"/>
      <c r="AZ492" s="25"/>
      <c r="BA492" s="25"/>
      <c r="BB492" s="25"/>
      <c r="BC492" s="25"/>
      <c r="BD492" s="25"/>
      <c r="BE492" s="25"/>
      <c r="BF492" s="25"/>
      <c r="BG492" s="25"/>
      <c r="BH492" s="25"/>
      <c r="BI492" s="25"/>
      <c r="BJ492" s="25"/>
      <c r="BK492" s="25"/>
      <c r="BL492" s="25"/>
      <c r="BM492" s="21">
        <f t="shared" si="510"/>
        <v>0</v>
      </c>
      <c r="BP492" s="18">
        <v>2042</v>
      </c>
      <c r="BQ492" s="14" t="e">
        <f t="shared" si="548"/>
        <v>#DIV/0!</v>
      </c>
      <c r="BR492" s="14" t="e">
        <f t="shared" si="548"/>
        <v>#DIV/0!</v>
      </c>
      <c r="BS492" s="14" t="e">
        <f t="shared" si="548"/>
        <v>#DIV/0!</v>
      </c>
      <c r="BT492" s="14" t="e">
        <f t="shared" si="548"/>
        <v>#DIV/0!</v>
      </c>
      <c r="BU492" s="14" t="e">
        <f t="shared" si="548"/>
        <v>#DIV/0!</v>
      </c>
      <c r="BV492" s="14" t="e">
        <f t="shared" si="548"/>
        <v>#DIV/0!</v>
      </c>
      <c r="BW492" s="14" t="e">
        <f t="shared" si="548"/>
        <v>#DIV/0!</v>
      </c>
      <c r="BX492" s="14" t="e">
        <f t="shared" si="548"/>
        <v>#DIV/0!</v>
      </c>
      <c r="BY492" s="14" t="e">
        <f t="shared" si="548"/>
        <v>#DIV/0!</v>
      </c>
      <c r="BZ492" s="14" t="e">
        <f t="shared" si="548"/>
        <v>#DIV/0!</v>
      </c>
      <c r="CA492" s="14" t="e">
        <f t="shared" si="548"/>
        <v>#DIV/0!</v>
      </c>
      <c r="CB492" s="14" t="e">
        <f t="shared" si="548"/>
        <v>#DIV/0!</v>
      </c>
      <c r="CC492" s="14" t="e">
        <f t="shared" si="548"/>
        <v>#DIV/0!</v>
      </c>
      <c r="CD492" s="14" t="e">
        <f t="shared" si="548"/>
        <v>#DIV/0!</v>
      </c>
      <c r="CE492" s="14" t="e">
        <f t="shared" si="548"/>
        <v>#DIV/0!</v>
      </c>
      <c r="CF492" s="14" t="e">
        <f t="shared" si="548"/>
        <v>#DIV/0!</v>
      </c>
      <c r="CG492" s="14" t="e">
        <f t="shared" ref="CG492:CK510" si="564">T492/$BM492</f>
        <v>#DIV/0!</v>
      </c>
      <c r="CH492" s="14" t="e">
        <f t="shared" si="564"/>
        <v>#DIV/0!</v>
      </c>
      <c r="CI492" s="14" t="e">
        <f t="shared" si="564"/>
        <v>#DIV/0!</v>
      </c>
      <c r="CJ492" s="14" t="e">
        <f t="shared" si="564"/>
        <v>#DIV/0!</v>
      </c>
      <c r="CK492" s="14" t="e">
        <f t="shared" si="564"/>
        <v>#DIV/0!</v>
      </c>
      <c r="CL492" s="14" t="e">
        <f t="shared" si="562"/>
        <v>#DIV/0!</v>
      </c>
      <c r="CM492" s="14" t="e">
        <f t="shared" si="562"/>
        <v>#DIV/0!</v>
      </c>
      <c r="CN492" s="14" t="e">
        <f t="shared" si="562"/>
        <v>#DIV/0!</v>
      </c>
      <c r="CO492" s="14" t="e">
        <f t="shared" si="562"/>
        <v>#DIV/0!</v>
      </c>
      <c r="CP492" s="14" t="e">
        <f t="shared" si="562"/>
        <v>#DIV/0!</v>
      </c>
      <c r="CQ492" s="14" t="e">
        <f t="shared" si="562"/>
        <v>#DIV/0!</v>
      </c>
      <c r="CR492" s="14" t="e">
        <f t="shared" si="562"/>
        <v>#DIV/0!</v>
      </c>
      <c r="CS492" s="14" t="e">
        <f t="shared" si="562"/>
        <v>#DIV/0!</v>
      </c>
      <c r="CT492" s="14" t="e">
        <f t="shared" si="562"/>
        <v>#DIV/0!</v>
      </c>
      <c r="CU492" s="14" t="e">
        <f t="shared" si="562"/>
        <v>#DIV/0!</v>
      </c>
      <c r="CV492" s="14" t="e">
        <f t="shared" si="562"/>
        <v>#DIV/0!</v>
      </c>
      <c r="CW492" s="14" t="e">
        <f t="shared" si="542"/>
        <v>#DIV/0!</v>
      </c>
      <c r="CX492" s="14" t="e">
        <f t="shared" si="531"/>
        <v>#DIV/0!</v>
      </c>
      <c r="CY492" s="14" t="e">
        <f t="shared" si="531"/>
        <v>#DIV/0!</v>
      </c>
      <c r="CZ492" s="14" t="e">
        <f t="shared" si="531"/>
        <v>#DIV/0!</v>
      </c>
      <c r="DA492" s="14" t="e">
        <f t="shared" si="531"/>
        <v>#DIV/0!</v>
      </c>
      <c r="DB492" s="14" t="e">
        <f t="shared" si="531"/>
        <v>#DIV/0!</v>
      </c>
      <c r="DC492" s="14" t="e">
        <f t="shared" si="531"/>
        <v>#DIV/0!</v>
      </c>
      <c r="DD492" s="14" t="e">
        <f t="shared" si="531"/>
        <v>#DIV/0!</v>
      </c>
      <c r="DE492" s="14" t="e">
        <f t="shared" si="531"/>
        <v>#DIV/0!</v>
      </c>
      <c r="DF492" s="14" t="e">
        <f t="shared" si="531"/>
        <v>#DIV/0!</v>
      </c>
      <c r="DG492" s="14" t="e">
        <f t="shared" si="531"/>
        <v>#DIV/0!</v>
      </c>
      <c r="DH492" s="14" t="e">
        <f t="shared" si="531"/>
        <v>#DIV/0!</v>
      </c>
      <c r="DI492" s="14" t="e">
        <f t="shared" si="531"/>
        <v>#DIV/0!</v>
      </c>
      <c r="DJ492" s="14" t="e">
        <f t="shared" si="531"/>
        <v>#DIV/0!</v>
      </c>
      <c r="DK492" s="14" t="e">
        <f t="shared" si="531"/>
        <v>#DIV/0!</v>
      </c>
      <c r="DL492" s="14" t="e">
        <f t="shared" si="531"/>
        <v>#DIV/0!</v>
      </c>
      <c r="DM492" s="14" t="e">
        <f t="shared" si="531"/>
        <v>#DIV/0!</v>
      </c>
      <c r="DN492" s="14" t="e">
        <f t="shared" si="551"/>
        <v>#DIV/0!</v>
      </c>
      <c r="DO492" s="14" t="e">
        <f t="shared" si="551"/>
        <v>#DIV/0!</v>
      </c>
      <c r="DP492" s="14" t="e">
        <f t="shared" si="551"/>
        <v>#DIV/0!</v>
      </c>
      <c r="DQ492" s="14" t="e">
        <f t="shared" si="549"/>
        <v>#DIV/0!</v>
      </c>
      <c r="DR492" s="14" t="e">
        <f t="shared" si="549"/>
        <v>#DIV/0!</v>
      </c>
      <c r="DS492" s="14" t="e">
        <f t="shared" si="529"/>
        <v>#DIV/0!</v>
      </c>
      <c r="DT492" s="14" t="e">
        <f t="shared" si="508"/>
        <v>#DIV/0!</v>
      </c>
      <c r="DU492" s="14" t="e">
        <f t="shared" si="508"/>
        <v>#DIV/0!</v>
      </c>
      <c r="DV492" s="14" t="e">
        <f t="shared" si="508"/>
        <v>#DIV/0!</v>
      </c>
      <c r="DW492" s="14" t="e">
        <f t="shared" ref="DW492:DY510" si="565">BJ492/$BM492</f>
        <v>#DIV/0!</v>
      </c>
      <c r="DX492" s="14" t="e">
        <f t="shared" si="565"/>
        <v>#DIV/0!</v>
      </c>
      <c r="DY492" s="14" t="e">
        <f t="shared" si="565"/>
        <v>#DIV/0!</v>
      </c>
      <c r="DZ492" s="14" t="e">
        <f t="shared" si="560"/>
        <v>#DIV/0!</v>
      </c>
    </row>
    <row r="493" spans="3:130">
      <c r="C493" s="18">
        <v>2043</v>
      </c>
      <c r="D493" s="25"/>
      <c r="E493" s="25"/>
      <c r="F493" s="25"/>
      <c r="G493" s="25"/>
      <c r="H493" s="25"/>
      <c r="I493" s="25"/>
      <c r="J493" s="25"/>
      <c r="K493" s="25"/>
      <c r="L493" s="25"/>
      <c r="M493" s="25"/>
      <c r="N493" s="25"/>
      <c r="O493" s="25"/>
      <c r="P493" s="25"/>
      <c r="Q493" s="25"/>
      <c r="R493" s="25"/>
      <c r="S493" s="25"/>
      <c r="T493" s="25"/>
      <c r="U493" s="25"/>
      <c r="V493" s="25"/>
      <c r="W493" s="25"/>
      <c r="X493" s="25"/>
      <c r="Y493" s="25"/>
      <c r="Z493" s="25"/>
      <c r="AA493" s="25">
        <f t="shared" si="540"/>
        <v>0</v>
      </c>
      <c r="AB493" s="25">
        <f t="shared" si="541"/>
        <v>0</v>
      </c>
      <c r="AC493" s="25">
        <f t="shared" si="543"/>
        <v>0</v>
      </c>
      <c r="AD493" s="25">
        <f t="shared" si="544"/>
        <v>0</v>
      </c>
      <c r="AE493" s="25">
        <f t="shared" si="545"/>
        <v>0</v>
      </c>
      <c r="AF493" s="25">
        <f t="shared" si="546"/>
        <v>0</v>
      </c>
      <c r="AG493" s="25">
        <f t="shared" si="547"/>
        <v>0</v>
      </c>
      <c r="AH493" s="25">
        <f t="shared" si="550"/>
        <v>0</v>
      </c>
      <c r="AI493" s="25">
        <f t="shared" si="552"/>
        <v>0</v>
      </c>
      <c r="AJ493" s="25">
        <f t="shared" si="553"/>
        <v>0</v>
      </c>
      <c r="AK493" s="25">
        <f t="shared" si="554"/>
        <v>0</v>
      </c>
      <c r="AL493" s="25">
        <f t="shared" si="555"/>
        <v>0</v>
      </c>
      <c r="AM493" s="25">
        <f t="shared" si="556"/>
        <v>0</v>
      </c>
      <c r="AN493" s="25">
        <f t="shared" si="557"/>
        <v>0</v>
      </c>
      <c r="AO493" s="25">
        <f t="shared" si="558"/>
        <v>0</v>
      </c>
      <c r="AP493" s="25">
        <f t="shared" si="559"/>
        <v>0</v>
      </c>
      <c r="AQ493" s="25">
        <f t="shared" si="561"/>
        <v>0</v>
      </c>
      <c r="AR493" s="25">
        <f t="shared" si="563"/>
        <v>0</v>
      </c>
      <c r="AS493" s="25">
        <f t="shared" ref="AS493:AS510" si="566">VLOOKUP($C$107,$D$3:$K$63,$A$74,0)*(B452-B451)</f>
        <v>0</v>
      </c>
      <c r="AT493" s="25">
        <f>VLOOKUP($C$108,$D$3:$K$63,$A$74,0)*(B451-B450)</f>
        <v>0</v>
      </c>
      <c r="AU493" s="25">
        <f>VLOOKUP($C$109,$D$3:$K$63,$A$74,0)*B450</f>
        <v>0</v>
      </c>
      <c r="AV493" s="25"/>
      <c r="AW493" s="25"/>
      <c r="AX493" s="25"/>
      <c r="AY493" s="25"/>
      <c r="AZ493" s="25"/>
      <c r="BA493" s="25"/>
      <c r="BB493" s="25"/>
      <c r="BC493" s="25"/>
      <c r="BD493" s="25"/>
      <c r="BE493" s="25"/>
      <c r="BF493" s="25"/>
      <c r="BG493" s="25"/>
      <c r="BH493" s="25"/>
      <c r="BI493" s="25"/>
      <c r="BJ493" s="25"/>
      <c r="BK493" s="25"/>
      <c r="BL493" s="25"/>
      <c r="BM493" s="21">
        <f t="shared" si="510"/>
        <v>0</v>
      </c>
      <c r="BP493" s="18">
        <v>2043</v>
      </c>
      <c r="BQ493" s="14" t="e">
        <f t="shared" si="548"/>
        <v>#DIV/0!</v>
      </c>
      <c r="BR493" s="14" t="e">
        <f t="shared" si="548"/>
        <v>#DIV/0!</v>
      </c>
      <c r="BS493" s="14" t="e">
        <f t="shared" si="548"/>
        <v>#DIV/0!</v>
      </c>
      <c r="BT493" s="14" t="e">
        <f t="shared" si="548"/>
        <v>#DIV/0!</v>
      </c>
      <c r="BU493" s="14" t="e">
        <f t="shared" si="548"/>
        <v>#DIV/0!</v>
      </c>
      <c r="BV493" s="14" t="e">
        <f t="shared" si="548"/>
        <v>#DIV/0!</v>
      </c>
      <c r="BW493" s="14" t="e">
        <f t="shared" si="548"/>
        <v>#DIV/0!</v>
      </c>
      <c r="BX493" s="14" t="e">
        <f t="shared" si="548"/>
        <v>#DIV/0!</v>
      </c>
      <c r="BY493" s="14" t="e">
        <f t="shared" si="548"/>
        <v>#DIV/0!</v>
      </c>
      <c r="BZ493" s="14" t="e">
        <f t="shared" si="548"/>
        <v>#DIV/0!</v>
      </c>
      <c r="CA493" s="14" t="e">
        <f t="shared" si="548"/>
        <v>#DIV/0!</v>
      </c>
      <c r="CB493" s="14" t="e">
        <f t="shared" si="548"/>
        <v>#DIV/0!</v>
      </c>
      <c r="CC493" s="14" t="e">
        <f t="shared" si="548"/>
        <v>#DIV/0!</v>
      </c>
      <c r="CD493" s="14" t="e">
        <f t="shared" si="548"/>
        <v>#DIV/0!</v>
      </c>
      <c r="CE493" s="14" t="e">
        <f t="shared" si="548"/>
        <v>#DIV/0!</v>
      </c>
      <c r="CF493" s="14" t="e">
        <f t="shared" si="548"/>
        <v>#DIV/0!</v>
      </c>
      <c r="CG493" s="14" t="e">
        <f t="shared" si="564"/>
        <v>#DIV/0!</v>
      </c>
      <c r="CH493" s="14" t="e">
        <f t="shared" si="564"/>
        <v>#DIV/0!</v>
      </c>
      <c r="CI493" s="14" t="e">
        <f t="shared" si="564"/>
        <v>#DIV/0!</v>
      </c>
      <c r="CJ493" s="14" t="e">
        <f t="shared" si="564"/>
        <v>#DIV/0!</v>
      </c>
      <c r="CK493" s="14" t="e">
        <f t="shared" si="564"/>
        <v>#DIV/0!</v>
      </c>
      <c r="CL493" s="14" t="e">
        <f t="shared" si="562"/>
        <v>#DIV/0!</v>
      </c>
      <c r="CM493" s="14" t="e">
        <f t="shared" si="562"/>
        <v>#DIV/0!</v>
      </c>
      <c r="CN493" s="14" t="e">
        <f t="shared" si="562"/>
        <v>#DIV/0!</v>
      </c>
      <c r="CO493" s="14" t="e">
        <f t="shared" si="562"/>
        <v>#DIV/0!</v>
      </c>
      <c r="CP493" s="14" t="e">
        <f t="shared" si="562"/>
        <v>#DIV/0!</v>
      </c>
      <c r="CQ493" s="14" t="e">
        <f t="shared" si="562"/>
        <v>#DIV/0!</v>
      </c>
      <c r="CR493" s="14" t="e">
        <f t="shared" si="562"/>
        <v>#DIV/0!</v>
      </c>
      <c r="CS493" s="14" t="e">
        <f t="shared" si="562"/>
        <v>#DIV/0!</v>
      </c>
      <c r="CT493" s="14" t="e">
        <f t="shared" si="562"/>
        <v>#DIV/0!</v>
      </c>
      <c r="CU493" s="14" t="e">
        <f t="shared" si="562"/>
        <v>#DIV/0!</v>
      </c>
      <c r="CV493" s="14" t="e">
        <f t="shared" si="562"/>
        <v>#DIV/0!</v>
      </c>
      <c r="CW493" s="14" t="e">
        <f t="shared" si="542"/>
        <v>#DIV/0!</v>
      </c>
      <c r="CX493" s="14" t="e">
        <f t="shared" si="531"/>
        <v>#DIV/0!</v>
      </c>
      <c r="CY493" s="14" t="e">
        <f t="shared" ref="CY493:DM509" si="567">AL493/$BM493</f>
        <v>#DIV/0!</v>
      </c>
      <c r="CZ493" s="14" t="e">
        <f t="shared" si="567"/>
        <v>#DIV/0!</v>
      </c>
      <c r="DA493" s="14" t="e">
        <f t="shared" si="567"/>
        <v>#DIV/0!</v>
      </c>
      <c r="DB493" s="14" t="e">
        <f t="shared" si="567"/>
        <v>#DIV/0!</v>
      </c>
      <c r="DC493" s="14" t="e">
        <f t="shared" si="567"/>
        <v>#DIV/0!</v>
      </c>
      <c r="DD493" s="14" t="e">
        <f t="shared" si="567"/>
        <v>#DIV/0!</v>
      </c>
      <c r="DE493" s="14" t="e">
        <f t="shared" si="567"/>
        <v>#DIV/0!</v>
      </c>
      <c r="DF493" s="14" t="e">
        <f t="shared" si="567"/>
        <v>#DIV/0!</v>
      </c>
      <c r="DG493" s="14" t="e">
        <f t="shared" si="567"/>
        <v>#DIV/0!</v>
      </c>
      <c r="DH493" s="14" t="e">
        <f t="shared" si="567"/>
        <v>#DIV/0!</v>
      </c>
      <c r="DI493" s="14" t="e">
        <f t="shared" si="567"/>
        <v>#DIV/0!</v>
      </c>
      <c r="DJ493" s="14" t="e">
        <f t="shared" si="567"/>
        <v>#DIV/0!</v>
      </c>
      <c r="DK493" s="14" t="e">
        <f t="shared" si="567"/>
        <v>#DIV/0!</v>
      </c>
      <c r="DL493" s="14" t="e">
        <f t="shared" si="567"/>
        <v>#DIV/0!</v>
      </c>
      <c r="DM493" s="14" t="e">
        <f t="shared" si="567"/>
        <v>#DIV/0!</v>
      </c>
      <c r="DN493" s="14" t="e">
        <f t="shared" si="551"/>
        <v>#DIV/0!</v>
      </c>
      <c r="DO493" s="14" t="e">
        <f t="shared" si="551"/>
        <v>#DIV/0!</v>
      </c>
      <c r="DP493" s="14" t="e">
        <f t="shared" si="551"/>
        <v>#DIV/0!</v>
      </c>
      <c r="DQ493" s="14" t="e">
        <f t="shared" si="549"/>
        <v>#DIV/0!</v>
      </c>
      <c r="DR493" s="14" t="e">
        <f t="shared" si="549"/>
        <v>#DIV/0!</v>
      </c>
      <c r="DS493" s="14" t="e">
        <f t="shared" si="529"/>
        <v>#DIV/0!</v>
      </c>
      <c r="DT493" s="14" t="e">
        <f t="shared" si="529"/>
        <v>#DIV/0!</v>
      </c>
      <c r="DU493" s="14" t="e">
        <f t="shared" si="529"/>
        <v>#DIV/0!</v>
      </c>
      <c r="DV493" s="14" t="e">
        <f t="shared" si="529"/>
        <v>#DIV/0!</v>
      </c>
      <c r="DW493" s="14" t="e">
        <f t="shared" si="565"/>
        <v>#DIV/0!</v>
      </c>
      <c r="DX493" s="14" t="e">
        <f t="shared" si="565"/>
        <v>#DIV/0!</v>
      </c>
      <c r="DY493" s="14" t="e">
        <f t="shared" si="565"/>
        <v>#DIV/0!</v>
      </c>
      <c r="DZ493" s="14" t="e">
        <f t="shared" si="560"/>
        <v>#DIV/0!</v>
      </c>
    </row>
    <row r="494" spans="3:130">
      <c r="C494" s="18">
        <v>2044</v>
      </c>
      <c r="D494" s="25"/>
      <c r="E494" s="25"/>
      <c r="F494" s="25"/>
      <c r="G494" s="25"/>
      <c r="H494" s="25"/>
      <c r="I494" s="25"/>
      <c r="J494" s="25"/>
      <c r="K494" s="25"/>
      <c r="L494" s="25"/>
      <c r="M494" s="25"/>
      <c r="N494" s="25"/>
      <c r="O494" s="25"/>
      <c r="P494" s="25"/>
      <c r="Q494" s="25"/>
      <c r="R494" s="25"/>
      <c r="S494" s="25"/>
      <c r="T494" s="25"/>
      <c r="U494" s="25"/>
      <c r="V494" s="25"/>
      <c r="W494" s="25"/>
      <c r="X494" s="25"/>
      <c r="Y494" s="25"/>
      <c r="Z494" s="25"/>
      <c r="AA494" s="25"/>
      <c r="AB494" s="25">
        <f t="shared" si="541"/>
        <v>0</v>
      </c>
      <c r="AC494" s="25">
        <f t="shared" si="543"/>
        <v>0</v>
      </c>
      <c r="AD494" s="25">
        <f t="shared" si="544"/>
        <v>0</v>
      </c>
      <c r="AE494" s="25">
        <f t="shared" si="545"/>
        <v>0</v>
      </c>
      <c r="AF494" s="25">
        <f t="shared" si="546"/>
        <v>0</v>
      </c>
      <c r="AG494" s="25">
        <f t="shared" si="547"/>
        <v>0</v>
      </c>
      <c r="AH494" s="25">
        <f t="shared" si="550"/>
        <v>0</v>
      </c>
      <c r="AI494" s="25">
        <f t="shared" si="552"/>
        <v>0</v>
      </c>
      <c r="AJ494" s="25">
        <f t="shared" si="553"/>
        <v>0</v>
      </c>
      <c r="AK494" s="25">
        <f t="shared" si="554"/>
        <v>0</v>
      </c>
      <c r="AL494" s="25">
        <f t="shared" si="555"/>
        <v>0</v>
      </c>
      <c r="AM494" s="25">
        <f t="shared" si="556"/>
        <v>0</v>
      </c>
      <c r="AN494" s="25">
        <f t="shared" si="557"/>
        <v>0</v>
      </c>
      <c r="AO494" s="25">
        <f t="shared" si="558"/>
        <v>0</v>
      </c>
      <c r="AP494" s="25">
        <f t="shared" si="559"/>
        <v>0</v>
      </c>
      <c r="AQ494" s="25">
        <f t="shared" si="561"/>
        <v>0</v>
      </c>
      <c r="AR494" s="25">
        <f t="shared" si="563"/>
        <v>0</v>
      </c>
      <c r="AS494" s="25">
        <f t="shared" si="566"/>
        <v>0</v>
      </c>
      <c r="AT494" s="25">
        <f t="shared" ref="AT494:AT510" si="568">VLOOKUP($C$108,$D$3:$K$63,$A$74,0)*(B452-B451)</f>
        <v>0</v>
      </c>
      <c r="AU494" s="25">
        <f>VLOOKUP($C$109,$D$3:$K$63,$A$74,0)*(B451-B450)</f>
        <v>0</v>
      </c>
      <c r="AV494" s="25">
        <f>VLOOKUP($C$110,$D$3:$K$63,$A$74,0)*B450</f>
        <v>0</v>
      </c>
      <c r="AW494" s="25"/>
      <c r="AX494" s="25"/>
      <c r="AY494" s="25"/>
      <c r="AZ494" s="25"/>
      <c r="BA494" s="25"/>
      <c r="BB494" s="25"/>
      <c r="BC494" s="25"/>
      <c r="BD494" s="25"/>
      <c r="BE494" s="25"/>
      <c r="BF494" s="25"/>
      <c r="BG494" s="25"/>
      <c r="BH494" s="25"/>
      <c r="BI494" s="25"/>
      <c r="BJ494" s="25"/>
      <c r="BK494" s="25"/>
      <c r="BL494" s="25"/>
      <c r="BM494" s="21">
        <f t="shared" si="510"/>
        <v>0</v>
      </c>
      <c r="BP494" s="18">
        <v>2044</v>
      </c>
      <c r="BQ494" s="14" t="e">
        <f t="shared" si="548"/>
        <v>#DIV/0!</v>
      </c>
      <c r="BR494" s="14" t="e">
        <f t="shared" si="548"/>
        <v>#DIV/0!</v>
      </c>
      <c r="BS494" s="14" t="e">
        <f t="shared" si="548"/>
        <v>#DIV/0!</v>
      </c>
      <c r="BT494" s="14" t="e">
        <f t="shared" si="548"/>
        <v>#DIV/0!</v>
      </c>
      <c r="BU494" s="14" t="e">
        <f t="shared" si="548"/>
        <v>#DIV/0!</v>
      </c>
      <c r="BV494" s="14" t="e">
        <f t="shared" si="548"/>
        <v>#DIV/0!</v>
      </c>
      <c r="BW494" s="14" t="e">
        <f t="shared" si="548"/>
        <v>#DIV/0!</v>
      </c>
      <c r="BX494" s="14" t="e">
        <f t="shared" si="548"/>
        <v>#DIV/0!</v>
      </c>
      <c r="BY494" s="14" t="e">
        <f t="shared" si="548"/>
        <v>#DIV/0!</v>
      </c>
      <c r="BZ494" s="14" t="e">
        <f t="shared" si="548"/>
        <v>#DIV/0!</v>
      </c>
      <c r="CA494" s="14" t="e">
        <f t="shared" si="548"/>
        <v>#DIV/0!</v>
      </c>
      <c r="CB494" s="14" t="e">
        <f t="shared" si="548"/>
        <v>#DIV/0!</v>
      </c>
      <c r="CC494" s="14" t="e">
        <f t="shared" si="548"/>
        <v>#DIV/0!</v>
      </c>
      <c r="CD494" s="14" t="e">
        <f t="shared" si="548"/>
        <v>#DIV/0!</v>
      </c>
      <c r="CE494" s="14" t="e">
        <f t="shared" si="548"/>
        <v>#DIV/0!</v>
      </c>
      <c r="CF494" s="14" t="e">
        <f t="shared" si="548"/>
        <v>#DIV/0!</v>
      </c>
      <c r="CG494" s="14" t="e">
        <f t="shared" si="564"/>
        <v>#DIV/0!</v>
      </c>
      <c r="CH494" s="14" t="e">
        <f t="shared" si="564"/>
        <v>#DIV/0!</v>
      </c>
      <c r="CI494" s="14" t="e">
        <f t="shared" si="564"/>
        <v>#DIV/0!</v>
      </c>
      <c r="CJ494" s="14" t="e">
        <f t="shared" si="564"/>
        <v>#DIV/0!</v>
      </c>
      <c r="CK494" s="14" t="e">
        <f t="shared" si="564"/>
        <v>#DIV/0!</v>
      </c>
      <c r="CL494" s="14" t="e">
        <f t="shared" si="562"/>
        <v>#DIV/0!</v>
      </c>
      <c r="CM494" s="14" t="e">
        <f t="shared" si="562"/>
        <v>#DIV/0!</v>
      </c>
      <c r="CN494" s="14" t="e">
        <f t="shared" si="562"/>
        <v>#DIV/0!</v>
      </c>
      <c r="CO494" s="14" t="e">
        <f t="shared" si="562"/>
        <v>#DIV/0!</v>
      </c>
      <c r="CP494" s="14" t="e">
        <f t="shared" si="562"/>
        <v>#DIV/0!</v>
      </c>
      <c r="CQ494" s="14" t="e">
        <f t="shared" si="562"/>
        <v>#DIV/0!</v>
      </c>
      <c r="CR494" s="14" t="e">
        <f t="shared" si="562"/>
        <v>#DIV/0!</v>
      </c>
      <c r="CS494" s="14" t="e">
        <f t="shared" si="562"/>
        <v>#DIV/0!</v>
      </c>
      <c r="CT494" s="14" t="e">
        <f t="shared" si="562"/>
        <v>#DIV/0!</v>
      </c>
      <c r="CU494" s="14" t="e">
        <f t="shared" si="562"/>
        <v>#DIV/0!</v>
      </c>
      <c r="CV494" s="14" t="e">
        <f t="shared" si="562"/>
        <v>#DIV/0!</v>
      </c>
      <c r="CW494" s="14" t="e">
        <f t="shared" si="542"/>
        <v>#DIV/0!</v>
      </c>
      <c r="CX494" s="14" t="e">
        <f t="shared" si="542"/>
        <v>#DIV/0!</v>
      </c>
      <c r="CY494" s="14" t="e">
        <f t="shared" si="567"/>
        <v>#DIV/0!</v>
      </c>
      <c r="CZ494" s="14" t="e">
        <f t="shared" si="567"/>
        <v>#DIV/0!</v>
      </c>
      <c r="DA494" s="14" t="e">
        <f t="shared" si="567"/>
        <v>#DIV/0!</v>
      </c>
      <c r="DB494" s="14" t="e">
        <f t="shared" si="567"/>
        <v>#DIV/0!</v>
      </c>
      <c r="DC494" s="14" t="e">
        <f t="shared" si="567"/>
        <v>#DIV/0!</v>
      </c>
      <c r="DD494" s="14" t="e">
        <f t="shared" si="567"/>
        <v>#DIV/0!</v>
      </c>
      <c r="DE494" s="14" t="e">
        <f t="shared" si="567"/>
        <v>#DIV/0!</v>
      </c>
      <c r="DF494" s="14" t="e">
        <f t="shared" si="567"/>
        <v>#DIV/0!</v>
      </c>
      <c r="DG494" s="14" t="e">
        <f t="shared" si="567"/>
        <v>#DIV/0!</v>
      </c>
      <c r="DH494" s="14" t="e">
        <f t="shared" si="567"/>
        <v>#DIV/0!</v>
      </c>
      <c r="DI494" s="14" t="e">
        <f t="shared" si="567"/>
        <v>#DIV/0!</v>
      </c>
      <c r="DJ494" s="14" t="e">
        <f t="shared" si="567"/>
        <v>#DIV/0!</v>
      </c>
      <c r="DK494" s="14" t="e">
        <f t="shared" si="567"/>
        <v>#DIV/0!</v>
      </c>
      <c r="DL494" s="14" t="e">
        <f t="shared" si="567"/>
        <v>#DIV/0!</v>
      </c>
      <c r="DM494" s="14" t="e">
        <f t="shared" si="567"/>
        <v>#DIV/0!</v>
      </c>
      <c r="DN494" s="14" t="e">
        <f t="shared" si="551"/>
        <v>#DIV/0!</v>
      </c>
      <c r="DO494" s="14" t="e">
        <f t="shared" si="551"/>
        <v>#DIV/0!</v>
      </c>
      <c r="DP494" s="14" t="e">
        <f t="shared" si="551"/>
        <v>#DIV/0!</v>
      </c>
      <c r="DQ494" s="14" t="e">
        <f t="shared" si="549"/>
        <v>#DIV/0!</v>
      </c>
      <c r="DR494" s="14" t="e">
        <f t="shared" si="549"/>
        <v>#DIV/0!</v>
      </c>
      <c r="DS494" s="14" t="e">
        <f t="shared" si="529"/>
        <v>#DIV/0!</v>
      </c>
      <c r="DT494" s="14" t="e">
        <f t="shared" si="529"/>
        <v>#DIV/0!</v>
      </c>
      <c r="DU494" s="14" t="e">
        <f t="shared" si="529"/>
        <v>#DIV/0!</v>
      </c>
      <c r="DV494" s="14" t="e">
        <f t="shared" si="529"/>
        <v>#DIV/0!</v>
      </c>
      <c r="DW494" s="14" t="e">
        <f t="shared" si="565"/>
        <v>#DIV/0!</v>
      </c>
      <c r="DX494" s="14" t="e">
        <f t="shared" si="565"/>
        <v>#DIV/0!</v>
      </c>
      <c r="DY494" s="14" t="e">
        <f t="shared" si="565"/>
        <v>#DIV/0!</v>
      </c>
      <c r="DZ494" s="14" t="e">
        <f t="shared" si="560"/>
        <v>#DIV/0!</v>
      </c>
    </row>
    <row r="495" spans="3:130">
      <c r="C495" s="18">
        <v>2045</v>
      </c>
      <c r="D495" s="25"/>
      <c r="E495" s="25"/>
      <c r="F495" s="25"/>
      <c r="G495" s="25"/>
      <c r="H495" s="25"/>
      <c r="I495" s="25"/>
      <c r="J495" s="25"/>
      <c r="K495" s="25"/>
      <c r="L495" s="25"/>
      <c r="M495" s="25"/>
      <c r="N495" s="25"/>
      <c r="O495" s="25"/>
      <c r="P495" s="25"/>
      <c r="Q495" s="25"/>
      <c r="R495" s="25"/>
      <c r="S495" s="25"/>
      <c r="T495" s="25"/>
      <c r="U495" s="25"/>
      <c r="V495" s="25"/>
      <c r="W495" s="25"/>
      <c r="X495" s="25"/>
      <c r="Y495" s="25"/>
      <c r="Z495" s="25"/>
      <c r="AA495" s="25"/>
      <c r="AB495" s="25"/>
      <c r="AC495" s="25">
        <f t="shared" si="543"/>
        <v>0</v>
      </c>
      <c r="AD495" s="25">
        <f t="shared" si="544"/>
        <v>0</v>
      </c>
      <c r="AE495" s="25">
        <f t="shared" si="545"/>
        <v>0</v>
      </c>
      <c r="AF495" s="25">
        <f t="shared" si="546"/>
        <v>0</v>
      </c>
      <c r="AG495" s="25">
        <f t="shared" si="547"/>
        <v>0</v>
      </c>
      <c r="AH495" s="25">
        <f t="shared" si="550"/>
        <v>0</v>
      </c>
      <c r="AI495" s="25">
        <f t="shared" si="552"/>
        <v>0</v>
      </c>
      <c r="AJ495" s="25">
        <f t="shared" si="553"/>
        <v>0</v>
      </c>
      <c r="AK495" s="25">
        <f t="shared" si="554"/>
        <v>0</v>
      </c>
      <c r="AL495" s="25">
        <f t="shared" si="555"/>
        <v>0</v>
      </c>
      <c r="AM495" s="25">
        <f t="shared" si="556"/>
        <v>0</v>
      </c>
      <c r="AN495" s="25">
        <f t="shared" si="557"/>
        <v>0</v>
      </c>
      <c r="AO495" s="25">
        <f t="shared" si="558"/>
        <v>0</v>
      </c>
      <c r="AP495" s="25">
        <f t="shared" si="559"/>
        <v>0</v>
      </c>
      <c r="AQ495" s="25">
        <f t="shared" si="561"/>
        <v>0</v>
      </c>
      <c r="AR495" s="25">
        <f t="shared" si="563"/>
        <v>0</v>
      </c>
      <c r="AS495" s="25">
        <f t="shared" si="566"/>
        <v>0</v>
      </c>
      <c r="AT495" s="25">
        <f t="shared" si="568"/>
        <v>0</v>
      </c>
      <c r="AU495" s="25">
        <f t="shared" ref="AU495:AU510" si="569">VLOOKUP($C$109,$D$3:$K$63,$A$74,0)*(B452-B451)</f>
        <v>0</v>
      </c>
      <c r="AV495" s="25">
        <f>VLOOKUP($C$110,$D$3:$K$63,$A$74,0)*(B451-B450)</f>
        <v>0</v>
      </c>
      <c r="AW495" s="25">
        <f>VLOOKUP($C$111,$D$3:$K$63,$A$74,0)*B450</f>
        <v>0</v>
      </c>
      <c r="AX495" s="25"/>
      <c r="AY495" s="25"/>
      <c r="AZ495" s="25"/>
      <c r="BA495" s="25"/>
      <c r="BB495" s="25"/>
      <c r="BC495" s="25"/>
      <c r="BD495" s="25"/>
      <c r="BE495" s="25"/>
      <c r="BF495" s="25"/>
      <c r="BG495" s="25"/>
      <c r="BH495" s="25"/>
      <c r="BI495" s="25"/>
      <c r="BJ495" s="25"/>
      <c r="BK495" s="25"/>
      <c r="BL495" s="25"/>
      <c r="BM495" s="21">
        <f t="shared" si="510"/>
        <v>0</v>
      </c>
      <c r="BP495" s="18">
        <v>2045</v>
      </c>
      <c r="BQ495" s="14" t="e">
        <f t="shared" si="548"/>
        <v>#DIV/0!</v>
      </c>
      <c r="BR495" s="14" t="e">
        <f t="shared" si="548"/>
        <v>#DIV/0!</v>
      </c>
      <c r="BS495" s="14" t="e">
        <f t="shared" si="548"/>
        <v>#DIV/0!</v>
      </c>
      <c r="BT495" s="14" t="e">
        <f t="shared" si="548"/>
        <v>#DIV/0!</v>
      </c>
      <c r="BU495" s="14" t="e">
        <f t="shared" si="548"/>
        <v>#DIV/0!</v>
      </c>
      <c r="BV495" s="14" t="e">
        <f t="shared" si="548"/>
        <v>#DIV/0!</v>
      </c>
      <c r="BW495" s="14" t="e">
        <f t="shared" si="548"/>
        <v>#DIV/0!</v>
      </c>
      <c r="BX495" s="14" t="e">
        <f t="shared" si="548"/>
        <v>#DIV/0!</v>
      </c>
      <c r="BY495" s="14" t="e">
        <f t="shared" si="548"/>
        <v>#DIV/0!</v>
      </c>
      <c r="BZ495" s="14" t="e">
        <f t="shared" si="548"/>
        <v>#DIV/0!</v>
      </c>
      <c r="CA495" s="14" t="e">
        <f t="shared" si="548"/>
        <v>#DIV/0!</v>
      </c>
      <c r="CB495" s="14" t="e">
        <f t="shared" si="548"/>
        <v>#DIV/0!</v>
      </c>
      <c r="CC495" s="14" t="e">
        <f t="shared" si="548"/>
        <v>#DIV/0!</v>
      </c>
      <c r="CD495" s="14" t="e">
        <f t="shared" si="548"/>
        <v>#DIV/0!</v>
      </c>
      <c r="CE495" s="14" t="e">
        <f t="shared" si="548"/>
        <v>#DIV/0!</v>
      </c>
      <c r="CF495" s="14" t="e">
        <f t="shared" si="548"/>
        <v>#DIV/0!</v>
      </c>
      <c r="CG495" s="14" t="e">
        <f t="shared" si="564"/>
        <v>#DIV/0!</v>
      </c>
      <c r="CH495" s="14" t="e">
        <f t="shared" si="564"/>
        <v>#DIV/0!</v>
      </c>
      <c r="CI495" s="14" t="e">
        <f t="shared" si="564"/>
        <v>#DIV/0!</v>
      </c>
      <c r="CJ495" s="14" t="e">
        <f t="shared" si="564"/>
        <v>#DIV/0!</v>
      </c>
      <c r="CK495" s="14" t="e">
        <f t="shared" si="564"/>
        <v>#DIV/0!</v>
      </c>
      <c r="CL495" s="14" t="e">
        <f t="shared" si="562"/>
        <v>#DIV/0!</v>
      </c>
      <c r="CM495" s="14" t="e">
        <f t="shared" si="562"/>
        <v>#DIV/0!</v>
      </c>
      <c r="CN495" s="14" t="e">
        <f t="shared" si="562"/>
        <v>#DIV/0!</v>
      </c>
      <c r="CO495" s="14" t="e">
        <f t="shared" si="562"/>
        <v>#DIV/0!</v>
      </c>
      <c r="CP495" s="14" t="e">
        <f t="shared" si="562"/>
        <v>#DIV/0!</v>
      </c>
      <c r="CQ495" s="14" t="e">
        <f t="shared" si="562"/>
        <v>#DIV/0!</v>
      </c>
      <c r="CR495" s="14" t="e">
        <f t="shared" si="562"/>
        <v>#DIV/0!</v>
      </c>
      <c r="CS495" s="14" t="e">
        <f t="shared" si="562"/>
        <v>#DIV/0!</v>
      </c>
      <c r="CT495" s="14" t="e">
        <f t="shared" si="562"/>
        <v>#DIV/0!</v>
      </c>
      <c r="CU495" s="14" t="e">
        <f t="shared" si="562"/>
        <v>#DIV/0!</v>
      </c>
      <c r="CV495" s="14" t="e">
        <f t="shared" si="562"/>
        <v>#DIV/0!</v>
      </c>
      <c r="CW495" s="14" t="e">
        <f t="shared" si="542"/>
        <v>#DIV/0!</v>
      </c>
      <c r="CX495" s="14" t="e">
        <f t="shared" si="542"/>
        <v>#DIV/0!</v>
      </c>
      <c r="CY495" s="14" t="e">
        <f t="shared" si="567"/>
        <v>#DIV/0!</v>
      </c>
      <c r="CZ495" s="14" t="e">
        <f t="shared" si="567"/>
        <v>#DIV/0!</v>
      </c>
      <c r="DA495" s="14" t="e">
        <f t="shared" si="567"/>
        <v>#DIV/0!</v>
      </c>
      <c r="DB495" s="14" t="e">
        <f t="shared" si="567"/>
        <v>#DIV/0!</v>
      </c>
      <c r="DC495" s="14" t="e">
        <f t="shared" si="567"/>
        <v>#DIV/0!</v>
      </c>
      <c r="DD495" s="14" t="e">
        <f t="shared" si="567"/>
        <v>#DIV/0!</v>
      </c>
      <c r="DE495" s="14" t="e">
        <f t="shared" si="567"/>
        <v>#DIV/0!</v>
      </c>
      <c r="DF495" s="14" t="e">
        <f t="shared" si="567"/>
        <v>#DIV/0!</v>
      </c>
      <c r="DG495" s="14" t="e">
        <f t="shared" si="567"/>
        <v>#DIV/0!</v>
      </c>
      <c r="DH495" s="14" t="e">
        <f t="shared" si="567"/>
        <v>#DIV/0!</v>
      </c>
      <c r="DI495" s="14" t="e">
        <f t="shared" si="567"/>
        <v>#DIV/0!</v>
      </c>
      <c r="DJ495" s="14" t="e">
        <f t="shared" si="567"/>
        <v>#DIV/0!</v>
      </c>
      <c r="DK495" s="14" t="e">
        <f t="shared" si="567"/>
        <v>#DIV/0!</v>
      </c>
      <c r="DL495" s="14" t="e">
        <f t="shared" si="567"/>
        <v>#DIV/0!</v>
      </c>
      <c r="DM495" s="14" t="e">
        <f t="shared" si="567"/>
        <v>#DIV/0!</v>
      </c>
      <c r="DN495" s="14" t="e">
        <f t="shared" si="551"/>
        <v>#DIV/0!</v>
      </c>
      <c r="DO495" s="14" t="e">
        <f t="shared" si="551"/>
        <v>#DIV/0!</v>
      </c>
      <c r="DP495" s="14" t="e">
        <f t="shared" si="551"/>
        <v>#DIV/0!</v>
      </c>
      <c r="DQ495" s="14" t="e">
        <f t="shared" si="549"/>
        <v>#DIV/0!</v>
      </c>
      <c r="DR495" s="14" t="e">
        <f t="shared" si="549"/>
        <v>#DIV/0!</v>
      </c>
      <c r="DS495" s="14" t="e">
        <f t="shared" si="529"/>
        <v>#DIV/0!</v>
      </c>
      <c r="DT495" s="14" t="e">
        <f t="shared" si="529"/>
        <v>#DIV/0!</v>
      </c>
      <c r="DU495" s="14" t="e">
        <f t="shared" si="529"/>
        <v>#DIV/0!</v>
      </c>
      <c r="DV495" s="14" t="e">
        <f t="shared" si="529"/>
        <v>#DIV/0!</v>
      </c>
      <c r="DW495" s="14" t="e">
        <f t="shared" si="565"/>
        <v>#DIV/0!</v>
      </c>
      <c r="DX495" s="14" t="e">
        <f t="shared" si="565"/>
        <v>#DIV/0!</v>
      </c>
      <c r="DY495" s="14" t="e">
        <f t="shared" si="565"/>
        <v>#DIV/0!</v>
      </c>
      <c r="DZ495" s="14" t="e">
        <f t="shared" si="560"/>
        <v>#DIV/0!</v>
      </c>
    </row>
    <row r="496" spans="3:130">
      <c r="C496" s="18">
        <v>2046</v>
      </c>
      <c r="D496" s="25"/>
      <c r="E496" s="25"/>
      <c r="F496" s="25"/>
      <c r="G496" s="25"/>
      <c r="H496" s="25"/>
      <c r="I496" s="25"/>
      <c r="J496" s="25"/>
      <c r="K496" s="25"/>
      <c r="L496" s="25"/>
      <c r="M496" s="25"/>
      <c r="N496" s="25"/>
      <c r="O496" s="25"/>
      <c r="P496" s="25"/>
      <c r="Q496" s="25"/>
      <c r="R496" s="25"/>
      <c r="S496" s="25"/>
      <c r="T496" s="25"/>
      <c r="U496" s="25"/>
      <c r="V496" s="25"/>
      <c r="W496" s="25"/>
      <c r="X496" s="25"/>
      <c r="Y496" s="25"/>
      <c r="Z496" s="25"/>
      <c r="AA496" s="25"/>
      <c r="AB496" s="25"/>
      <c r="AC496" s="25"/>
      <c r="AD496" s="25">
        <f t="shared" si="544"/>
        <v>0</v>
      </c>
      <c r="AE496" s="25">
        <f t="shared" si="545"/>
        <v>0</v>
      </c>
      <c r="AF496" s="25">
        <f t="shared" si="546"/>
        <v>0</v>
      </c>
      <c r="AG496" s="25">
        <f t="shared" si="547"/>
        <v>0</v>
      </c>
      <c r="AH496" s="25">
        <f t="shared" si="550"/>
        <v>0</v>
      </c>
      <c r="AI496" s="25">
        <f t="shared" si="552"/>
        <v>0</v>
      </c>
      <c r="AJ496" s="25">
        <f t="shared" si="553"/>
        <v>0</v>
      </c>
      <c r="AK496" s="25">
        <f t="shared" si="554"/>
        <v>0</v>
      </c>
      <c r="AL496" s="25">
        <f t="shared" si="555"/>
        <v>0</v>
      </c>
      <c r="AM496" s="25">
        <f t="shared" si="556"/>
        <v>0</v>
      </c>
      <c r="AN496" s="25">
        <f t="shared" si="557"/>
        <v>0</v>
      </c>
      <c r="AO496" s="25">
        <f t="shared" si="558"/>
        <v>0</v>
      </c>
      <c r="AP496" s="25">
        <f t="shared" si="559"/>
        <v>0</v>
      </c>
      <c r="AQ496" s="25">
        <f t="shared" si="561"/>
        <v>0</v>
      </c>
      <c r="AR496" s="25">
        <f t="shared" si="563"/>
        <v>0</v>
      </c>
      <c r="AS496" s="25">
        <f t="shared" si="566"/>
        <v>0</v>
      </c>
      <c r="AT496" s="25">
        <f t="shared" si="568"/>
        <v>0</v>
      </c>
      <c r="AU496" s="25">
        <f t="shared" si="569"/>
        <v>0</v>
      </c>
      <c r="AV496" s="25">
        <f t="shared" ref="AV496:AV510" si="570">VLOOKUP($C$110,$D$3:$K$63,$A$74,0)*(B452-B451)</f>
        <v>0</v>
      </c>
      <c r="AW496" s="25">
        <f>VLOOKUP($C$111,$D$3:$K$63,$A$74,0)*(B451-B450)</f>
        <v>0</v>
      </c>
      <c r="AX496" s="25">
        <f>VLOOKUP($C$112,$D$3:$K$63,$A$74,0)*B450</f>
        <v>0</v>
      </c>
      <c r="AY496" s="25"/>
      <c r="AZ496" s="25"/>
      <c r="BA496" s="25"/>
      <c r="BB496" s="25"/>
      <c r="BC496" s="25"/>
      <c r="BD496" s="25"/>
      <c r="BE496" s="25"/>
      <c r="BF496" s="25"/>
      <c r="BG496" s="25"/>
      <c r="BH496" s="25"/>
      <c r="BI496" s="25"/>
      <c r="BJ496" s="25"/>
      <c r="BK496" s="25"/>
      <c r="BL496" s="25"/>
      <c r="BM496" s="21">
        <f t="shared" si="510"/>
        <v>0</v>
      </c>
      <c r="BP496" s="18">
        <v>2046</v>
      </c>
      <c r="BQ496" s="14" t="e">
        <f t="shared" si="548"/>
        <v>#DIV/0!</v>
      </c>
      <c r="BR496" s="14" t="e">
        <f t="shared" si="548"/>
        <v>#DIV/0!</v>
      </c>
      <c r="BS496" s="14" t="e">
        <f t="shared" si="548"/>
        <v>#DIV/0!</v>
      </c>
      <c r="BT496" s="14" t="e">
        <f t="shared" si="548"/>
        <v>#DIV/0!</v>
      </c>
      <c r="BU496" s="14" t="e">
        <f t="shared" si="548"/>
        <v>#DIV/0!</v>
      </c>
      <c r="BV496" s="14" t="e">
        <f t="shared" si="548"/>
        <v>#DIV/0!</v>
      </c>
      <c r="BW496" s="14" t="e">
        <f t="shared" si="548"/>
        <v>#DIV/0!</v>
      </c>
      <c r="BX496" s="14" t="e">
        <f t="shared" si="548"/>
        <v>#DIV/0!</v>
      </c>
      <c r="BY496" s="14" t="e">
        <f t="shared" si="548"/>
        <v>#DIV/0!</v>
      </c>
      <c r="BZ496" s="14" t="e">
        <f t="shared" si="548"/>
        <v>#DIV/0!</v>
      </c>
      <c r="CA496" s="14" t="e">
        <f t="shared" si="548"/>
        <v>#DIV/0!</v>
      </c>
      <c r="CB496" s="14" t="e">
        <f t="shared" si="548"/>
        <v>#DIV/0!</v>
      </c>
      <c r="CC496" s="14" t="e">
        <f t="shared" si="548"/>
        <v>#DIV/0!</v>
      </c>
      <c r="CD496" s="14" t="e">
        <f t="shared" si="548"/>
        <v>#DIV/0!</v>
      </c>
      <c r="CE496" s="14" t="e">
        <f t="shared" si="548"/>
        <v>#DIV/0!</v>
      </c>
      <c r="CF496" s="14" t="e">
        <f t="shared" ref="CF496:CF510" si="571">S496/$BM496</f>
        <v>#DIV/0!</v>
      </c>
      <c r="CG496" s="14" t="e">
        <f t="shared" si="564"/>
        <v>#DIV/0!</v>
      </c>
      <c r="CH496" s="14" t="e">
        <f t="shared" si="564"/>
        <v>#DIV/0!</v>
      </c>
      <c r="CI496" s="14" t="e">
        <f t="shared" si="564"/>
        <v>#DIV/0!</v>
      </c>
      <c r="CJ496" s="14" t="e">
        <f t="shared" si="564"/>
        <v>#DIV/0!</v>
      </c>
      <c r="CK496" s="14" t="e">
        <f t="shared" si="564"/>
        <v>#DIV/0!</v>
      </c>
      <c r="CL496" s="14" t="e">
        <f t="shared" si="562"/>
        <v>#DIV/0!</v>
      </c>
      <c r="CM496" s="14" t="e">
        <f t="shared" si="562"/>
        <v>#DIV/0!</v>
      </c>
      <c r="CN496" s="14" t="e">
        <f t="shared" si="562"/>
        <v>#DIV/0!</v>
      </c>
      <c r="CO496" s="14" t="e">
        <f t="shared" si="562"/>
        <v>#DIV/0!</v>
      </c>
      <c r="CP496" s="14" t="e">
        <f t="shared" si="562"/>
        <v>#DIV/0!</v>
      </c>
      <c r="CQ496" s="14" t="e">
        <f t="shared" si="562"/>
        <v>#DIV/0!</v>
      </c>
      <c r="CR496" s="14" t="e">
        <f t="shared" si="562"/>
        <v>#DIV/0!</v>
      </c>
      <c r="CS496" s="14" t="e">
        <f t="shared" si="562"/>
        <v>#DIV/0!</v>
      </c>
      <c r="CT496" s="14" t="e">
        <f t="shared" si="562"/>
        <v>#DIV/0!</v>
      </c>
      <c r="CU496" s="14" t="e">
        <f t="shared" si="562"/>
        <v>#DIV/0!</v>
      </c>
      <c r="CV496" s="14" t="e">
        <f t="shared" si="562"/>
        <v>#DIV/0!</v>
      </c>
      <c r="CW496" s="14" t="e">
        <f t="shared" si="542"/>
        <v>#DIV/0!</v>
      </c>
      <c r="CX496" s="14" t="e">
        <f t="shared" si="542"/>
        <v>#DIV/0!</v>
      </c>
      <c r="CY496" s="14" t="e">
        <f t="shared" si="567"/>
        <v>#DIV/0!</v>
      </c>
      <c r="CZ496" s="14" t="e">
        <f t="shared" si="567"/>
        <v>#DIV/0!</v>
      </c>
      <c r="DA496" s="14" t="e">
        <f t="shared" si="567"/>
        <v>#DIV/0!</v>
      </c>
      <c r="DB496" s="14" t="e">
        <f t="shared" si="567"/>
        <v>#DIV/0!</v>
      </c>
      <c r="DC496" s="14" t="e">
        <f t="shared" si="567"/>
        <v>#DIV/0!</v>
      </c>
      <c r="DD496" s="14" t="e">
        <f t="shared" si="567"/>
        <v>#DIV/0!</v>
      </c>
      <c r="DE496" s="14" t="e">
        <f t="shared" si="567"/>
        <v>#DIV/0!</v>
      </c>
      <c r="DF496" s="14" t="e">
        <f t="shared" si="567"/>
        <v>#DIV/0!</v>
      </c>
      <c r="DG496" s="14" t="e">
        <f t="shared" si="567"/>
        <v>#DIV/0!</v>
      </c>
      <c r="DH496" s="14" t="e">
        <f t="shared" si="567"/>
        <v>#DIV/0!</v>
      </c>
      <c r="DI496" s="14" t="e">
        <f t="shared" si="567"/>
        <v>#DIV/0!</v>
      </c>
      <c r="DJ496" s="14" t="e">
        <f t="shared" si="567"/>
        <v>#DIV/0!</v>
      </c>
      <c r="DK496" s="14" t="e">
        <f t="shared" si="567"/>
        <v>#DIV/0!</v>
      </c>
      <c r="DL496" s="14" t="e">
        <f t="shared" si="567"/>
        <v>#DIV/0!</v>
      </c>
      <c r="DM496" s="14" t="e">
        <f t="shared" si="567"/>
        <v>#DIV/0!</v>
      </c>
      <c r="DN496" s="14" t="e">
        <f t="shared" si="551"/>
        <v>#DIV/0!</v>
      </c>
      <c r="DO496" s="14" t="e">
        <f t="shared" si="551"/>
        <v>#DIV/0!</v>
      </c>
      <c r="DP496" s="14" t="e">
        <f t="shared" si="551"/>
        <v>#DIV/0!</v>
      </c>
      <c r="DQ496" s="14" t="e">
        <f t="shared" si="549"/>
        <v>#DIV/0!</v>
      </c>
      <c r="DR496" s="14" t="e">
        <f t="shared" si="549"/>
        <v>#DIV/0!</v>
      </c>
      <c r="DS496" s="14" t="e">
        <f t="shared" si="529"/>
        <v>#DIV/0!</v>
      </c>
      <c r="DT496" s="14" t="e">
        <f t="shared" si="529"/>
        <v>#DIV/0!</v>
      </c>
      <c r="DU496" s="14" t="e">
        <f t="shared" si="529"/>
        <v>#DIV/0!</v>
      </c>
      <c r="DV496" s="14" t="e">
        <f t="shared" si="529"/>
        <v>#DIV/0!</v>
      </c>
      <c r="DW496" s="14" t="e">
        <f t="shared" si="565"/>
        <v>#DIV/0!</v>
      </c>
      <c r="DX496" s="14" t="e">
        <f t="shared" si="565"/>
        <v>#DIV/0!</v>
      </c>
      <c r="DY496" s="14" t="e">
        <f t="shared" si="565"/>
        <v>#DIV/0!</v>
      </c>
      <c r="DZ496" s="14" t="e">
        <f t="shared" si="560"/>
        <v>#DIV/0!</v>
      </c>
    </row>
    <row r="497" spans="3:130">
      <c r="C497" s="18">
        <v>2047</v>
      </c>
      <c r="D497" s="25"/>
      <c r="E497" s="25"/>
      <c r="F497" s="25"/>
      <c r="G497" s="25"/>
      <c r="H497" s="25"/>
      <c r="I497" s="25"/>
      <c r="J497" s="25"/>
      <c r="K497" s="25"/>
      <c r="L497" s="25"/>
      <c r="M497" s="25"/>
      <c r="N497" s="25"/>
      <c r="O497" s="25"/>
      <c r="P497" s="25"/>
      <c r="Q497" s="25"/>
      <c r="R497" s="25"/>
      <c r="S497" s="25"/>
      <c r="T497" s="25"/>
      <c r="U497" s="25"/>
      <c r="V497" s="25"/>
      <c r="W497" s="25"/>
      <c r="X497" s="25"/>
      <c r="Y497" s="25"/>
      <c r="Z497" s="25"/>
      <c r="AA497" s="25"/>
      <c r="AB497" s="25"/>
      <c r="AC497" s="25"/>
      <c r="AD497" s="25"/>
      <c r="AE497" s="25">
        <f t="shared" si="545"/>
        <v>0</v>
      </c>
      <c r="AF497" s="25">
        <f t="shared" si="546"/>
        <v>0</v>
      </c>
      <c r="AG497" s="25">
        <f t="shared" si="547"/>
        <v>0</v>
      </c>
      <c r="AH497" s="25">
        <f t="shared" si="550"/>
        <v>0</v>
      </c>
      <c r="AI497" s="25">
        <f t="shared" si="552"/>
        <v>0</v>
      </c>
      <c r="AJ497" s="25">
        <f t="shared" si="553"/>
        <v>0</v>
      </c>
      <c r="AK497" s="25">
        <f t="shared" si="554"/>
        <v>0</v>
      </c>
      <c r="AL497" s="25">
        <f t="shared" si="555"/>
        <v>0</v>
      </c>
      <c r="AM497" s="25">
        <f t="shared" si="556"/>
        <v>0</v>
      </c>
      <c r="AN497" s="25">
        <f t="shared" si="557"/>
        <v>0</v>
      </c>
      <c r="AO497" s="25">
        <f t="shared" si="558"/>
        <v>0</v>
      </c>
      <c r="AP497" s="25">
        <f t="shared" si="559"/>
        <v>0</v>
      </c>
      <c r="AQ497" s="25">
        <f t="shared" si="561"/>
        <v>0</v>
      </c>
      <c r="AR497" s="25">
        <f t="shared" si="563"/>
        <v>0</v>
      </c>
      <c r="AS497" s="25">
        <f t="shared" si="566"/>
        <v>0</v>
      </c>
      <c r="AT497" s="25">
        <f t="shared" si="568"/>
        <v>0</v>
      </c>
      <c r="AU497" s="25">
        <f t="shared" si="569"/>
        <v>0</v>
      </c>
      <c r="AV497" s="25">
        <f t="shared" si="570"/>
        <v>0</v>
      </c>
      <c r="AW497" s="25">
        <f t="shared" ref="AW497:AW510" si="572">VLOOKUP($C$111,$D$3:$K$63,$A$74,0)*(B452-B451)</f>
        <v>0</v>
      </c>
      <c r="AX497" s="25">
        <f>VLOOKUP($C$112,$D$3:$K$63,$A$74,0)*(B451-B450)</f>
        <v>0</v>
      </c>
      <c r="AY497" s="25">
        <f>VLOOKUP($C$113,$D$3:$K$63,$A$74,0)*B450</f>
        <v>0</v>
      </c>
      <c r="AZ497" s="25"/>
      <c r="BA497" s="25"/>
      <c r="BB497" s="25"/>
      <c r="BC497" s="25"/>
      <c r="BD497" s="25"/>
      <c r="BE497" s="25"/>
      <c r="BF497" s="25"/>
      <c r="BG497" s="25"/>
      <c r="BH497" s="25"/>
      <c r="BI497" s="25"/>
      <c r="BJ497" s="25"/>
      <c r="BK497" s="25"/>
      <c r="BL497" s="25"/>
      <c r="BM497" s="21">
        <f t="shared" si="510"/>
        <v>0</v>
      </c>
      <c r="BP497" s="18">
        <v>2047</v>
      </c>
      <c r="BQ497" s="14" t="e">
        <f t="shared" ref="BQ497:CE510" si="573">D497/$BM497</f>
        <v>#DIV/0!</v>
      </c>
      <c r="BR497" s="14" t="e">
        <f t="shared" si="573"/>
        <v>#DIV/0!</v>
      </c>
      <c r="BS497" s="14" t="e">
        <f t="shared" si="573"/>
        <v>#DIV/0!</v>
      </c>
      <c r="BT497" s="14" t="e">
        <f t="shared" si="573"/>
        <v>#DIV/0!</v>
      </c>
      <c r="BU497" s="14" t="e">
        <f t="shared" si="573"/>
        <v>#DIV/0!</v>
      </c>
      <c r="BV497" s="14" t="e">
        <f t="shared" si="573"/>
        <v>#DIV/0!</v>
      </c>
      <c r="BW497" s="14" t="e">
        <f t="shared" si="573"/>
        <v>#DIV/0!</v>
      </c>
      <c r="BX497" s="14" t="e">
        <f t="shared" si="573"/>
        <v>#DIV/0!</v>
      </c>
      <c r="BY497" s="14" t="e">
        <f t="shared" si="573"/>
        <v>#DIV/0!</v>
      </c>
      <c r="BZ497" s="14" t="e">
        <f t="shared" si="573"/>
        <v>#DIV/0!</v>
      </c>
      <c r="CA497" s="14" t="e">
        <f t="shared" si="573"/>
        <v>#DIV/0!</v>
      </c>
      <c r="CB497" s="14" t="e">
        <f t="shared" si="573"/>
        <v>#DIV/0!</v>
      </c>
      <c r="CC497" s="14" t="e">
        <f t="shared" si="573"/>
        <v>#DIV/0!</v>
      </c>
      <c r="CD497" s="14" t="e">
        <f t="shared" si="573"/>
        <v>#DIV/0!</v>
      </c>
      <c r="CE497" s="14" t="e">
        <f t="shared" si="573"/>
        <v>#DIV/0!</v>
      </c>
      <c r="CF497" s="14" t="e">
        <f t="shared" si="571"/>
        <v>#DIV/0!</v>
      </c>
      <c r="CG497" s="14" t="e">
        <f t="shared" si="564"/>
        <v>#DIV/0!</v>
      </c>
      <c r="CH497" s="14" t="e">
        <f t="shared" si="564"/>
        <v>#DIV/0!</v>
      </c>
      <c r="CI497" s="14" t="e">
        <f t="shared" si="564"/>
        <v>#DIV/0!</v>
      </c>
      <c r="CJ497" s="14" t="e">
        <f t="shared" si="564"/>
        <v>#DIV/0!</v>
      </c>
      <c r="CK497" s="14" t="e">
        <f t="shared" si="564"/>
        <v>#DIV/0!</v>
      </c>
      <c r="CL497" s="14" t="e">
        <f t="shared" si="562"/>
        <v>#DIV/0!</v>
      </c>
      <c r="CM497" s="14" t="e">
        <f t="shared" si="562"/>
        <v>#DIV/0!</v>
      </c>
      <c r="CN497" s="14" t="e">
        <f t="shared" si="562"/>
        <v>#DIV/0!</v>
      </c>
      <c r="CO497" s="14" t="e">
        <f t="shared" si="562"/>
        <v>#DIV/0!</v>
      </c>
      <c r="CP497" s="14" t="e">
        <f t="shared" si="562"/>
        <v>#DIV/0!</v>
      </c>
      <c r="CQ497" s="14" t="e">
        <f t="shared" si="562"/>
        <v>#DIV/0!</v>
      </c>
      <c r="CR497" s="14" t="e">
        <f t="shared" si="562"/>
        <v>#DIV/0!</v>
      </c>
      <c r="CS497" s="14" t="e">
        <f t="shared" si="562"/>
        <v>#DIV/0!</v>
      </c>
      <c r="CT497" s="14" t="e">
        <f t="shared" si="562"/>
        <v>#DIV/0!</v>
      </c>
      <c r="CU497" s="14" t="e">
        <f t="shared" si="562"/>
        <v>#DIV/0!</v>
      </c>
      <c r="CV497" s="14" t="e">
        <f t="shared" si="562"/>
        <v>#DIV/0!</v>
      </c>
      <c r="CW497" s="14" t="e">
        <f t="shared" si="542"/>
        <v>#DIV/0!</v>
      </c>
      <c r="CX497" s="14" t="e">
        <f t="shared" si="542"/>
        <v>#DIV/0!</v>
      </c>
      <c r="CY497" s="14" t="e">
        <f t="shared" si="567"/>
        <v>#DIV/0!</v>
      </c>
      <c r="CZ497" s="14" t="e">
        <f t="shared" si="567"/>
        <v>#DIV/0!</v>
      </c>
      <c r="DA497" s="14" t="e">
        <f t="shared" si="567"/>
        <v>#DIV/0!</v>
      </c>
      <c r="DB497" s="14" t="e">
        <f t="shared" si="567"/>
        <v>#DIV/0!</v>
      </c>
      <c r="DC497" s="14" t="e">
        <f t="shared" si="567"/>
        <v>#DIV/0!</v>
      </c>
      <c r="DD497" s="14" t="e">
        <f t="shared" si="567"/>
        <v>#DIV/0!</v>
      </c>
      <c r="DE497" s="14" t="e">
        <f t="shared" si="567"/>
        <v>#DIV/0!</v>
      </c>
      <c r="DF497" s="14" t="e">
        <f t="shared" si="567"/>
        <v>#DIV/0!</v>
      </c>
      <c r="DG497" s="14" t="e">
        <f t="shared" si="567"/>
        <v>#DIV/0!</v>
      </c>
      <c r="DH497" s="14" t="e">
        <f t="shared" si="567"/>
        <v>#DIV/0!</v>
      </c>
      <c r="DI497" s="14" t="e">
        <f t="shared" si="567"/>
        <v>#DIV/0!</v>
      </c>
      <c r="DJ497" s="14" t="e">
        <f t="shared" si="567"/>
        <v>#DIV/0!</v>
      </c>
      <c r="DK497" s="14" t="e">
        <f t="shared" si="567"/>
        <v>#DIV/0!</v>
      </c>
      <c r="DL497" s="14" t="e">
        <f t="shared" si="567"/>
        <v>#DIV/0!</v>
      </c>
      <c r="DM497" s="14" t="e">
        <f t="shared" si="567"/>
        <v>#DIV/0!</v>
      </c>
      <c r="DN497" s="14" t="e">
        <f t="shared" si="551"/>
        <v>#DIV/0!</v>
      </c>
      <c r="DO497" s="14" t="e">
        <f t="shared" si="551"/>
        <v>#DIV/0!</v>
      </c>
      <c r="DP497" s="14" t="e">
        <f t="shared" si="551"/>
        <v>#DIV/0!</v>
      </c>
      <c r="DQ497" s="14" t="e">
        <f t="shared" si="549"/>
        <v>#DIV/0!</v>
      </c>
      <c r="DR497" s="14" t="e">
        <f t="shared" si="549"/>
        <v>#DIV/0!</v>
      </c>
      <c r="DS497" s="14" t="e">
        <f t="shared" si="529"/>
        <v>#DIV/0!</v>
      </c>
      <c r="DT497" s="14" t="e">
        <f t="shared" si="529"/>
        <v>#DIV/0!</v>
      </c>
      <c r="DU497" s="14" t="e">
        <f t="shared" si="529"/>
        <v>#DIV/0!</v>
      </c>
      <c r="DV497" s="14" t="e">
        <f t="shared" si="529"/>
        <v>#DIV/0!</v>
      </c>
      <c r="DW497" s="14" t="e">
        <f t="shared" si="565"/>
        <v>#DIV/0!</v>
      </c>
      <c r="DX497" s="14" t="e">
        <f t="shared" si="565"/>
        <v>#DIV/0!</v>
      </c>
      <c r="DY497" s="14" t="e">
        <f t="shared" si="565"/>
        <v>#DIV/0!</v>
      </c>
      <c r="DZ497" s="14" t="e">
        <f t="shared" si="560"/>
        <v>#DIV/0!</v>
      </c>
    </row>
    <row r="498" spans="3:130">
      <c r="C498" s="18">
        <v>2048</v>
      </c>
      <c r="D498" s="25"/>
      <c r="E498" s="25"/>
      <c r="F498" s="25"/>
      <c r="G498" s="25"/>
      <c r="H498" s="25"/>
      <c r="I498" s="25"/>
      <c r="J498" s="25"/>
      <c r="K498" s="25"/>
      <c r="L498" s="25"/>
      <c r="M498" s="25"/>
      <c r="N498" s="25"/>
      <c r="O498" s="25"/>
      <c r="P498" s="25"/>
      <c r="Q498" s="25"/>
      <c r="R498" s="25"/>
      <c r="S498" s="25"/>
      <c r="T498" s="25"/>
      <c r="U498" s="25"/>
      <c r="V498" s="25"/>
      <c r="W498" s="25"/>
      <c r="X498" s="25"/>
      <c r="Y498" s="25"/>
      <c r="Z498" s="25"/>
      <c r="AA498" s="25"/>
      <c r="AB498" s="25"/>
      <c r="AC498" s="25"/>
      <c r="AD498" s="25"/>
      <c r="AE498" s="25"/>
      <c r="AF498" s="25">
        <f t="shared" si="546"/>
        <v>0</v>
      </c>
      <c r="AG498" s="25">
        <f t="shared" si="547"/>
        <v>0</v>
      </c>
      <c r="AH498" s="25">
        <f t="shared" si="550"/>
        <v>0</v>
      </c>
      <c r="AI498" s="25">
        <f t="shared" si="552"/>
        <v>0</v>
      </c>
      <c r="AJ498" s="25">
        <f t="shared" si="553"/>
        <v>0</v>
      </c>
      <c r="AK498" s="25">
        <f t="shared" si="554"/>
        <v>0</v>
      </c>
      <c r="AL498" s="25">
        <f t="shared" si="555"/>
        <v>0</v>
      </c>
      <c r="AM498" s="25">
        <f t="shared" si="556"/>
        <v>0</v>
      </c>
      <c r="AN498" s="25">
        <f t="shared" si="557"/>
        <v>0</v>
      </c>
      <c r="AO498" s="25">
        <f t="shared" si="558"/>
        <v>0</v>
      </c>
      <c r="AP498" s="25">
        <f t="shared" si="559"/>
        <v>0</v>
      </c>
      <c r="AQ498" s="25">
        <f t="shared" si="561"/>
        <v>0</v>
      </c>
      <c r="AR498" s="25">
        <f t="shared" si="563"/>
        <v>0</v>
      </c>
      <c r="AS498" s="25">
        <f t="shared" si="566"/>
        <v>0</v>
      </c>
      <c r="AT498" s="25">
        <f t="shared" si="568"/>
        <v>0</v>
      </c>
      <c r="AU498" s="25">
        <f t="shared" si="569"/>
        <v>0</v>
      </c>
      <c r="AV498" s="25">
        <f t="shared" si="570"/>
        <v>0</v>
      </c>
      <c r="AW498" s="25">
        <f t="shared" si="572"/>
        <v>0</v>
      </c>
      <c r="AX498" s="25">
        <f t="shared" ref="AX498:AX510" si="574">VLOOKUP($C$112,$D$3:$K$63,$A$74,0)*(B452-B451)</f>
        <v>0</v>
      </c>
      <c r="AY498" s="25">
        <f>VLOOKUP($C$113,$D$3:$K$63,$A$74,0)*(B451-B450)</f>
        <v>0</v>
      </c>
      <c r="AZ498" s="25">
        <f>VLOOKUP($C$114,$D$3:$K$63,$A$74,0)*B450</f>
        <v>0</v>
      </c>
      <c r="BA498" s="25"/>
      <c r="BB498" s="25"/>
      <c r="BC498" s="25"/>
      <c r="BD498" s="25"/>
      <c r="BE498" s="25"/>
      <c r="BF498" s="25"/>
      <c r="BG498" s="25"/>
      <c r="BH498" s="25"/>
      <c r="BI498" s="25"/>
      <c r="BJ498" s="25"/>
      <c r="BK498" s="25"/>
      <c r="BL498" s="25"/>
      <c r="BM498" s="21">
        <f t="shared" si="510"/>
        <v>0</v>
      </c>
      <c r="BP498" s="18">
        <v>2048</v>
      </c>
      <c r="BQ498" s="14" t="e">
        <f t="shared" si="573"/>
        <v>#DIV/0!</v>
      </c>
      <c r="BR498" s="14" t="e">
        <f t="shared" si="573"/>
        <v>#DIV/0!</v>
      </c>
      <c r="BS498" s="14" t="e">
        <f t="shared" si="573"/>
        <v>#DIV/0!</v>
      </c>
      <c r="BT498" s="14" t="e">
        <f t="shared" si="573"/>
        <v>#DIV/0!</v>
      </c>
      <c r="BU498" s="14" t="e">
        <f t="shared" si="573"/>
        <v>#DIV/0!</v>
      </c>
      <c r="BV498" s="14" t="e">
        <f t="shared" si="573"/>
        <v>#DIV/0!</v>
      </c>
      <c r="BW498" s="14" t="e">
        <f t="shared" si="573"/>
        <v>#DIV/0!</v>
      </c>
      <c r="BX498" s="14" t="e">
        <f t="shared" si="573"/>
        <v>#DIV/0!</v>
      </c>
      <c r="BY498" s="14" t="e">
        <f t="shared" si="573"/>
        <v>#DIV/0!</v>
      </c>
      <c r="BZ498" s="14" t="e">
        <f t="shared" si="573"/>
        <v>#DIV/0!</v>
      </c>
      <c r="CA498" s="14" t="e">
        <f t="shared" si="573"/>
        <v>#DIV/0!</v>
      </c>
      <c r="CB498" s="14" t="e">
        <f t="shared" si="573"/>
        <v>#DIV/0!</v>
      </c>
      <c r="CC498" s="14" t="e">
        <f t="shared" si="573"/>
        <v>#DIV/0!</v>
      </c>
      <c r="CD498" s="14" t="e">
        <f t="shared" si="573"/>
        <v>#DIV/0!</v>
      </c>
      <c r="CE498" s="14" t="e">
        <f t="shared" si="573"/>
        <v>#DIV/0!</v>
      </c>
      <c r="CF498" s="14" t="e">
        <f t="shared" si="571"/>
        <v>#DIV/0!</v>
      </c>
      <c r="CG498" s="14" t="e">
        <f t="shared" si="564"/>
        <v>#DIV/0!</v>
      </c>
      <c r="CH498" s="14" t="e">
        <f t="shared" si="564"/>
        <v>#DIV/0!</v>
      </c>
      <c r="CI498" s="14" t="e">
        <f t="shared" si="564"/>
        <v>#DIV/0!</v>
      </c>
      <c r="CJ498" s="14" t="e">
        <f t="shared" si="564"/>
        <v>#DIV/0!</v>
      </c>
      <c r="CK498" s="14" t="e">
        <f t="shared" si="564"/>
        <v>#DIV/0!</v>
      </c>
      <c r="CL498" s="14" t="e">
        <f t="shared" si="562"/>
        <v>#DIV/0!</v>
      </c>
      <c r="CM498" s="14" t="e">
        <f t="shared" si="562"/>
        <v>#DIV/0!</v>
      </c>
      <c r="CN498" s="14" t="e">
        <f t="shared" si="562"/>
        <v>#DIV/0!</v>
      </c>
      <c r="CO498" s="14" t="e">
        <f t="shared" si="562"/>
        <v>#DIV/0!</v>
      </c>
      <c r="CP498" s="14" t="e">
        <f t="shared" si="562"/>
        <v>#DIV/0!</v>
      </c>
      <c r="CQ498" s="14" t="e">
        <f t="shared" si="562"/>
        <v>#DIV/0!</v>
      </c>
      <c r="CR498" s="14" t="e">
        <f t="shared" si="562"/>
        <v>#DIV/0!</v>
      </c>
      <c r="CS498" s="14" t="e">
        <f t="shared" si="562"/>
        <v>#DIV/0!</v>
      </c>
      <c r="CT498" s="14" t="e">
        <f t="shared" si="562"/>
        <v>#DIV/0!</v>
      </c>
      <c r="CU498" s="14" t="e">
        <f t="shared" si="562"/>
        <v>#DIV/0!</v>
      </c>
      <c r="CV498" s="14" t="e">
        <f t="shared" si="562"/>
        <v>#DIV/0!</v>
      </c>
      <c r="CW498" s="14" t="e">
        <f t="shared" si="542"/>
        <v>#DIV/0!</v>
      </c>
      <c r="CX498" s="14" t="e">
        <f t="shared" si="542"/>
        <v>#DIV/0!</v>
      </c>
      <c r="CY498" s="14" t="e">
        <f t="shared" si="567"/>
        <v>#DIV/0!</v>
      </c>
      <c r="CZ498" s="14" t="e">
        <f t="shared" si="567"/>
        <v>#DIV/0!</v>
      </c>
      <c r="DA498" s="14" t="e">
        <f t="shared" si="567"/>
        <v>#DIV/0!</v>
      </c>
      <c r="DB498" s="14" t="e">
        <f t="shared" si="567"/>
        <v>#DIV/0!</v>
      </c>
      <c r="DC498" s="14" t="e">
        <f t="shared" si="567"/>
        <v>#DIV/0!</v>
      </c>
      <c r="DD498" s="14" t="e">
        <f t="shared" si="567"/>
        <v>#DIV/0!</v>
      </c>
      <c r="DE498" s="14" t="e">
        <f t="shared" si="567"/>
        <v>#DIV/0!</v>
      </c>
      <c r="DF498" s="14" t="e">
        <f t="shared" si="567"/>
        <v>#DIV/0!</v>
      </c>
      <c r="DG498" s="14" t="e">
        <f t="shared" si="567"/>
        <v>#DIV/0!</v>
      </c>
      <c r="DH498" s="14" t="e">
        <f t="shared" si="567"/>
        <v>#DIV/0!</v>
      </c>
      <c r="DI498" s="14" t="e">
        <f t="shared" si="567"/>
        <v>#DIV/0!</v>
      </c>
      <c r="DJ498" s="14" t="e">
        <f t="shared" si="567"/>
        <v>#DIV/0!</v>
      </c>
      <c r="DK498" s="14" t="e">
        <f t="shared" si="567"/>
        <v>#DIV/0!</v>
      </c>
      <c r="DL498" s="14" t="e">
        <f t="shared" si="567"/>
        <v>#DIV/0!</v>
      </c>
      <c r="DM498" s="14" t="e">
        <f t="shared" si="567"/>
        <v>#DIV/0!</v>
      </c>
      <c r="DN498" s="14" t="e">
        <f t="shared" si="551"/>
        <v>#DIV/0!</v>
      </c>
      <c r="DO498" s="14" t="e">
        <f t="shared" si="551"/>
        <v>#DIV/0!</v>
      </c>
      <c r="DP498" s="14" t="e">
        <f t="shared" si="551"/>
        <v>#DIV/0!</v>
      </c>
      <c r="DQ498" s="14" t="e">
        <f t="shared" si="549"/>
        <v>#DIV/0!</v>
      </c>
      <c r="DR498" s="14" t="e">
        <f t="shared" si="549"/>
        <v>#DIV/0!</v>
      </c>
      <c r="DS498" s="14" t="e">
        <f t="shared" si="529"/>
        <v>#DIV/0!</v>
      </c>
      <c r="DT498" s="14" t="e">
        <f t="shared" si="529"/>
        <v>#DIV/0!</v>
      </c>
      <c r="DU498" s="14" t="e">
        <f t="shared" si="529"/>
        <v>#DIV/0!</v>
      </c>
      <c r="DV498" s="14" t="e">
        <f t="shared" si="529"/>
        <v>#DIV/0!</v>
      </c>
      <c r="DW498" s="14" t="e">
        <f t="shared" si="565"/>
        <v>#DIV/0!</v>
      </c>
      <c r="DX498" s="14" t="e">
        <f t="shared" si="565"/>
        <v>#DIV/0!</v>
      </c>
      <c r="DY498" s="14" t="e">
        <f t="shared" si="565"/>
        <v>#DIV/0!</v>
      </c>
      <c r="DZ498" s="14" t="e">
        <f t="shared" si="560"/>
        <v>#DIV/0!</v>
      </c>
    </row>
    <row r="499" spans="3:130">
      <c r="C499" s="18">
        <v>2049</v>
      </c>
      <c r="D499" s="25"/>
      <c r="E499" s="25"/>
      <c r="F499" s="25"/>
      <c r="G499" s="25"/>
      <c r="H499" s="25"/>
      <c r="I499" s="25"/>
      <c r="J499" s="25"/>
      <c r="K499" s="25"/>
      <c r="L499" s="25"/>
      <c r="M499" s="25"/>
      <c r="N499" s="25"/>
      <c r="O499" s="25"/>
      <c r="P499" s="25"/>
      <c r="Q499" s="25"/>
      <c r="R499" s="25"/>
      <c r="S499" s="25"/>
      <c r="T499" s="25"/>
      <c r="U499" s="25"/>
      <c r="V499" s="25"/>
      <c r="W499" s="25"/>
      <c r="X499" s="25"/>
      <c r="Y499" s="25"/>
      <c r="Z499" s="25"/>
      <c r="AA499" s="25"/>
      <c r="AB499" s="25"/>
      <c r="AC499" s="25"/>
      <c r="AD499" s="25"/>
      <c r="AE499" s="25"/>
      <c r="AF499" s="25"/>
      <c r="AG499" s="25">
        <f t="shared" si="547"/>
        <v>0</v>
      </c>
      <c r="AH499" s="25">
        <f t="shared" si="550"/>
        <v>0</v>
      </c>
      <c r="AI499" s="25">
        <f t="shared" si="552"/>
        <v>0</v>
      </c>
      <c r="AJ499" s="25">
        <f t="shared" si="553"/>
        <v>0</v>
      </c>
      <c r="AK499" s="25">
        <f t="shared" si="554"/>
        <v>0</v>
      </c>
      <c r="AL499" s="25">
        <f t="shared" si="555"/>
        <v>0</v>
      </c>
      <c r="AM499" s="25">
        <f t="shared" si="556"/>
        <v>0</v>
      </c>
      <c r="AN499" s="25">
        <f t="shared" si="557"/>
        <v>0</v>
      </c>
      <c r="AO499" s="25">
        <f t="shared" si="558"/>
        <v>0</v>
      </c>
      <c r="AP499" s="25">
        <f t="shared" si="559"/>
        <v>0</v>
      </c>
      <c r="AQ499" s="25">
        <f t="shared" si="561"/>
        <v>0</v>
      </c>
      <c r="AR499" s="25">
        <f t="shared" si="563"/>
        <v>0</v>
      </c>
      <c r="AS499" s="25">
        <f t="shared" si="566"/>
        <v>0</v>
      </c>
      <c r="AT499" s="25">
        <f t="shared" si="568"/>
        <v>0</v>
      </c>
      <c r="AU499" s="25">
        <f t="shared" si="569"/>
        <v>0</v>
      </c>
      <c r="AV499" s="25">
        <f t="shared" si="570"/>
        <v>0</v>
      </c>
      <c r="AW499" s="25">
        <f t="shared" si="572"/>
        <v>0</v>
      </c>
      <c r="AX499" s="25">
        <f t="shared" si="574"/>
        <v>0</v>
      </c>
      <c r="AY499" s="25">
        <f t="shared" ref="AY499:AY510" si="575">VLOOKUP($C$113,$D$3:$K$63,$A$74,0)*(B452-B451)</f>
        <v>0</v>
      </c>
      <c r="AZ499" s="25">
        <f>VLOOKUP($C$114,$D$3:$K$63,$A$74,0)*(B451-B450)</f>
        <v>0</v>
      </c>
      <c r="BA499" s="25">
        <f>VLOOKUP($C$115,$D$3:$K$63,$A$74,0)*B450</f>
        <v>0</v>
      </c>
      <c r="BB499" s="25"/>
      <c r="BC499" s="25"/>
      <c r="BD499" s="25"/>
      <c r="BE499" s="25"/>
      <c r="BF499" s="25"/>
      <c r="BG499" s="25"/>
      <c r="BH499" s="25"/>
      <c r="BI499" s="25"/>
      <c r="BJ499" s="25"/>
      <c r="BK499" s="25"/>
      <c r="BL499" s="25"/>
      <c r="BM499" s="21">
        <f t="shared" si="510"/>
        <v>0</v>
      </c>
      <c r="BP499" s="18">
        <v>2049</v>
      </c>
      <c r="BQ499" s="14" t="e">
        <f t="shared" si="573"/>
        <v>#DIV/0!</v>
      </c>
      <c r="BR499" s="14" t="e">
        <f t="shared" si="573"/>
        <v>#DIV/0!</v>
      </c>
      <c r="BS499" s="14" t="e">
        <f t="shared" si="573"/>
        <v>#DIV/0!</v>
      </c>
      <c r="BT499" s="14" t="e">
        <f t="shared" si="573"/>
        <v>#DIV/0!</v>
      </c>
      <c r="BU499" s="14" t="e">
        <f t="shared" si="573"/>
        <v>#DIV/0!</v>
      </c>
      <c r="BV499" s="14" t="e">
        <f t="shared" si="573"/>
        <v>#DIV/0!</v>
      </c>
      <c r="BW499" s="14" t="e">
        <f t="shared" si="573"/>
        <v>#DIV/0!</v>
      </c>
      <c r="BX499" s="14" t="e">
        <f t="shared" si="573"/>
        <v>#DIV/0!</v>
      </c>
      <c r="BY499" s="14" t="e">
        <f t="shared" si="573"/>
        <v>#DIV/0!</v>
      </c>
      <c r="BZ499" s="14" t="e">
        <f t="shared" si="573"/>
        <v>#DIV/0!</v>
      </c>
      <c r="CA499" s="14" t="e">
        <f t="shared" si="573"/>
        <v>#DIV/0!</v>
      </c>
      <c r="CB499" s="14" t="e">
        <f t="shared" si="573"/>
        <v>#DIV/0!</v>
      </c>
      <c r="CC499" s="14" t="e">
        <f t="shared" si="573"/>
        <v>#DIV/0!</v>
      </c>
      <c r="CD499" s="14" t="e">
        <f t="shared" si="573"/>
        <v>#DIV/0!</v>
      </c>
      <c r="CE499" s="14" t="e">
        <f t="shared" si="573"/>
        <v>#DIV/0!</v>
      </c>
      <c r="CF499" s="14" t="e">
        <f t="shared" si="571"/>
        <v>#DIV/0!</v>
      </c>
      <c r="CG499" s="14" t="e">
        <f t="shared" si="564"/>
        <v>#DIV/0!</v>
      </c>
      <c r="CH499" s="14" t="e">
        <f t="shared" si="564"/>
        <v>#DIV/0!</v>
      </c>
      <c r="CI499" s="14" t="e">
        <f t="shared" si="564"/>
        <v>#DIV/0!</v>
      </c>
      <c r="CJ499" s="14" t="e">
        <f t="shared" si="564"/>
        <v>#DIV/0!</v>
      </c>
      <c r="CK499" s="14" t="e">
        <f t="shared" si="564"/>
        <v>#DIV/0!</v>
      </c>
      <c r="CL499" s="14" t="e">
        <f t="shared" si="562"/>
        <v>#DIV/0!</v>
      </c>
      <c r="CM499" s="14" t="e">
        <f t="shared" si="562"/>
        <v>#DIV/0!</v>
      </c>
      <c r="CN499" s="14" t="e">
        <f t="shared" si="562"/>
        <v>#DIV/0!</v>
      </c>
      <c r="CO499" s="14" t="e">
        <f t="shared" si="562"/>
        <v>#DIV/0!</v>
      </c>
      <c r="CP499" s="14" t="e">
        <f t="shared" si="562"/>
        <v>#DIV/0!</v>
      </c>
      <c r="CQ499" s="14" t="e">
        <f t="shared" si="562"/>
        <v>#DIV/0!</v>
      </c>
      <c r="CR499" s="14" t="e">
        <f t="shared" si="562"/>
        <v>#DIV/0!</v>
      </c>
      <c r="CS499" s="14" t="e">
        <f t="shared" si="562"/>
        <v>#DIV/0!</v>
      </c>
      <c r="CT499" s="14" t="e">
        <f t="shared" si="562"/>
        <v>#DIV/0!</v>
      </c>
      <c r="CU499" s="14" t="e">
        <f t="shared" si="562"/>
        <v>#DIV/0!</v>
      </c>
      <c r="CV499" s="14" t="e">
        <f t="shared" si="562"/>
        <v>#DIV/0!</v>
      </c>
      <c r="CW499" s="14" t="e">
        <f t="shared" si="542"/>
        <v>#DIV/0!</v>
      </c>
      <c r="CX499" s="14" t="e">
        <f t="shared" si="542"/>
        <v>#DIV/0!</v>
      </c>
      <c r="CY499" s="14" t="e">
        <f t="shared" si="567"/>
        <v>#DIV/0!</v>
      </c>
      <c r="CZ499" s="14" t="e">
        <f t="shared" si="567"/>
        <v>#DIV/0!</v>
      </c>
      <c r="DA499" s="14" t="e">
        <f t="shared" si="567"/>
        <v>#DIV/0!</v>
      </c>
      <c r="DB499" s="14" t="e">
        <f t="shared" si="567"/>
        <v>#DIV/0!</v>
      </c>
      <c r="DC499" s="14" t="e">
        <f t="shared" si="567"/>
        <v>#DIV/0!</v>
      </c>
      <c r="DD499" s="14" t="e">
        <f t="shared" si="567"/>
        <v>#DIV/0!</v>
      </c>
      <c r="DE499" s="14" t="e">
        <f t="shared" si="567"/>
        <v>#DIV/0!</v>
      </c>
      <c r="DF499" s="14" t="e">
        <f t="shared" si="567"/>
        <v>#DIV/0!</v>
      </c>
      <c r="DG499" s="14" t="e">
        <f t="shared" si="567"/>
        <v>#DIV/0!</v>
      </c>
      <c r="DH499" s="14" t="e">
        <f t="shared" si="567"/>
        <v>#DIV/0!</v>
      </c>
      <c r="DI499" s="14" t="e">
        <f t="shared" si="567"/>
        <v>#DIV/0!</v>
      </c>
      <c r="DJ499" s="14" t="e">
        <f t="shared" si="567"/>
        <v>#DIV/0!</v>
      </c>
      <c r="DK499" s="14" t="e">
        <f t="shared" si="567"/>
        <v>#DIV/0!</v>
      </c>
      <c r="DL499" s="14" t="e">
        <f t="shared" si="567"/>
        <v>#DIV/0!</v>
      </c>
      <c r="DM499" s="14" t="e">
        <f t="shared" si="567"/>
        <v>#DIV/0!</v>
      </c>
      <c r="DN499" s="14" t="e">
        <f t="shared" si="551"/>
        <v>#DIV/0!</v>
      </c>
      <c r="DO499" s="14" t="e">
        <f t="shared" si="551"/>
        <v>#DIV/0!</v>
      </c>
      <c r="DP499" s="14" t="e">
        <f t="shared" si="551"/>
        <v>#DIV/0!</v>
      </c>
      <c r="DQ499" s="14" t="e">
        <f t="shared" si="549"/>
        <v>#DIV/0!</v>
      </c>
      <c r="DR499" s="14" t="e">
        <f t="shared" si="549"/>
        <v>#DIV/0!</v>
      </c>
      <c r="DS499" s="14" t="e">
        <f t="shared" si="529"/>
        <v>#DIV/0!</v>
      </c>
      <c r="DT499" s="14" t="e">
        <f t="shared" si="529"/>
        <v>#DIV/0!</v>
      </c>
      <c r="DU499" s="14" t="e">
        <f t="shared" si="529"/>
        <v>#DIV/0!</v>
      </c>
      <c r="DV499" s="14" t="e">
        <f t="shared" si="529"/>
        <v>#DIV/0!</v>
      </c>
      <c r="DW499" s="14" t="e">
        <f t="shared" si="565"/>
        <v>#DIV/0!</v>
      </c>
      <c r="DX499" s="14" t="e">
        <f t="shared" si="565"/>
        <v>#DIV/0!</v>
      </c>
      <c r="DY499" s="14" t="e">
        <f t="shared" si="565"/>
        <v>#DIV/0!</v>
      </c>
      <c r="DZ499" s="14" t="e">
        <f t="shared" si="560"/>
        <v>#DIV/0!</v>
      </c>
    </row>
    <row r="500" spans="3:130">
      <c r="C500" s="18">
        <v>2050</v>
      </c>
      <c r="D500" s="25"/>
      <c r="E500" s="25"/>
      <c r="F500" s="25"/>
      <c r="G500" s="25"/>
      <c r="H500" s="25"/>
      <c r="I500" s="25"/>
      <c r="J500" s="25"/>
      <c r="K500" s="25"/>
      <c r="L500" s="25"/>
      <c r="M500" s="25"/>
      <c r="N500" s="25"/>
      <c r="O500" s="25"/>
      <c r="P500" s="25"/>
      <c r="Q500" s="25"/>
      <c r="R500" s="25"/>
      <c r="S500" s="25"/>
      <c r="T500" s="25"/>
      <c r="U500" s="25"/>
      <c r="V500" s="25"/>
      <c r="W500" s="25"/>
      <c r="X500" s="25"/>
      <c r="Y500" s="25"/>
      <c r="Z500" s="25"/>
      <c r="AA500" s="25"/>
      <c r="AB500" s="25"/>
      <c r="AC500" s="25"/>
      <c r="AD500" s="25"/>
      <c r="AE500" s="25"/>
      <c r="AF500" s="25"/>
      <c r="AG500" s="25"/>
      <c r="AH500" s="25">
        <f t="shared" si="550"/>
        <v>0</v>
      </c>
      <c r="AI500" s="25">
        <f t="shared" si="552"/>
        <v>0</v>
      </c>
      <c r="AJ500" s="25">
        <f t="shared" si="553"/>
        <v>0</v>
      </c>
      <c r="AK500" s="25">
        <f t="shared" si="554"/>
        <v>0</v>
      </c>
      <c r="AL500" s="25">
        <f t="shared" si="555"/>
        <v>0</v>
      </c>
      <c r="AM500" s="25">
        <f t="shared" si="556"/>
        <v>0</v>
      </c>
      <c r="AN500" s="25">
        <f t="shared" si="557"/>
        <v>0</v>
      </c>
      <c r="AO500" s="25">
        <f t="shared" si="558"/>
        <v>0</v>
      </c>
      <c r="AP500" s="25">
        <f t="shared" si="559"/>
        <v>0</v>
      </c>
      <c r="AQ500" s="25">
        <f t="shared" si="561"/>
        <v>0</v>
      </c>
      <c r="AR500" s="25">
        <f t="shared" si="563"/>
        <v>0</v>
      </c>
      <c r="AS500" s="25">
        <f t="shared" si="566"/>
        <v>0</v>
      </c>
      <c r="AT500" s="25">
        <f t="shared" si="568"/>
        <v>0</v>
      </c>
      <c r="AU500" s="25">
        <f t="shared" si="569"/>
        <v>0</v>
      </c>
      <c r="AV500" s="25">
        <f t="shared" si="570"/>
        <v>0</v>
      </c>
      <c r="AW500" s="25">
        <f t="shared" si="572"/>
        <v>0</v>
      </c>
      <c r="AX500" s="25">
        <f t="shared" si="574"/>
        <v>0</v>
      </c>
      <c r="AY500" s="25">
        <f t="shared" si="575"/>
        <v>0</v>
      </c>
      <c r="AZ500" s="25">
        <f t="shared" ref="AZ500:AZ510" si="576">VLOOKUP($C$114,$D$3:$K$63,$A$74,0)*(B452-B451)</f>
        <v>0</v>
      </c>
      <c r="BA500" s="25">
        <f>VLOOKUP($C$115,$D$3:$K$63,$A$74,0)*(B451-B450)</f>
        <v>0</v>
      </c>
      <c r="BB500" s="25">
        <f>VLOOKUP($C$116,$D$3:$K$63,$A$74,0)*B450</f>
        <v>0</v>
      </c>
      <c r="BC500" s="25"/>
      <c r="BD500" s="25"/>
      <c r="BE500" s="25"/>
      <c r="BF500" s="25"/>
      <c r="BG500" s="25"/>
      <c r="BH500" s="25"/>
      <c r="BI500" s="25"/>
      <c r="BJ500" s="25"/>
      <c r="BK500" s="25"/>
      <c r="BL500" s="25"/>
      <c r="BM500" s="21">
        <f t="shared" si="510"/>
        <v>0</v>
      </c>
      <c r="BP500" s="18">
        <v>2050</v>
      </c>
      <c r="BQ500" s="14" t="e">
        <f t="shared" si="573"/>
        <v>#DIV/0!</v>
      </c>
      <c r="BR500" s="14" t="e">
        <f t="shared" si="573"/>
        <v>#DIV/0!</v>
      </c>
      <c r="BS500" s="14" t="e">
        <f t="shared" si="573"/>
        <v>#DIV/0!</v>
      </c>
      <c r="BT500" s="14" t="e">
        <f t="shared" si="573"/>
        <v>#DIV/0!</v>
      </c>
      <c r="BU500" s="14" t="e">
        <f t="shared" si="573"/>
        <v>#DIV/0!</v>
      </c>
      <c r="BV500" s="14" t="e">
        <f t="shared" si="573"/>
        <v>#DIV/0!</v>
      </c>
      <c r="BW500" s="14" t="e">
        <f t="shared" si="573"/>
        <v>#DIV/0!</v>
      </c>
      <c r="BX500" s="14" t="e">
        <f t="shared" si="573"/>
        <v>#DIV/0!</v>
      </c>
      <c r="BY500" s="14" t="e">
        <f t="shared" si="573"/>
        <v>#DIV/0!</v>
      </c>
      <c r="BZ500" s="14" t="e">
        <f t="shared" si="573"/>
        <v>#DIV/0!</v>
      </c>
      <c r="CA500" s="14" t="e">
        <f t="shared" si="573"/>
        <v>#DIV/0!</v>
      </c>
      <c r="CB500" s="14" t="e">
        <f t="shared" si="573"/>
        <v>#DIV/0!</v>
      </c>
      <c r="CC500" s="14" t="e">
        <f t="shared" si="573"/>
        <v>#DIV/0!</v>
      </c>
      <c r="CD500" s="14" t="e">
        <f t="shared" si="573"/>
        <v>#DIV/0!</v>
      </c>
      <c r="CE500" s="14" t="e">
        <f t="shared" si="573"/>
        <v>#DIV/0!</v>
      </c>
      <c r="CF500" s="14" t="e">
        <f t="shared" si="571"/>
        <v>#DIV/0!</v>
      </c>
      <c r="CG500" s="14" t="e">
        <f t="shared" si="564"/>
        <v>#DIV/0!</v>
      </c>
      <c r="CH500" s="14" t="e">
        <f t="shared" si="564"/>
        <v>#DIV/0!</v>
      </c>
      <c r="CI500" s="14" t="e">
        <f t="shared" si="564"/>
        <v>#DIV/0!</v>
      </c>
      <c r="CJ500" s="14" t="e">
        <f t="shared" si="564"/>
        <v>#DIV/0!</v>
      </c>
      <c r="CK500" s="14" t="e">
        <f t="shared" si="564"/>
        <v>#DIV/0!</v>
      </c>
      <c r="CL500" s="14" t="e">
        <f t="shared" si="562"/>
        <v>#DIV/0!</v>
      </c>
      <c r="CM500" s="14" t="e">
        <f t="shared" si="562"/>
        <v>#DIV/0!</v>
      </c>
      <c r="CN500" s="14" t="e">
        <f t="shared" si="562"/>
        <v>#DIV/0!</v>
      </c>
      <c r="CO500" s="14" t="e">
        <f t="shared" si="562"/>
        <v>#DIV/0!</v>
      </c>
      <c r="CP500" s="14" t="e">
        <f t="shared" si="562"/>
        <v>#DIV/0!</v>
      </c>
      <c r="CQ500" s="14" t="e">
        <f t="shared" si="562"/>
        <v>#DIV/0!</v>
      </c>
      <c r="CR500" s="14" t="e">
        <f t="shared" si="562"/>
        <v>#DIV/0!</v>
      </c>
      <c r="CS500" s="14" t="e">
        <f t="shared" si="562"/>
        <v>#DIV/0!</v>
      </c>
      <c r="CT500" s="14" t="e">
        <f t="shared" si="562"/>
        <v>#DIV/0!</v>
      </c>
      <c r="CU500" s="14" t="e">
        <f t="shared" si="562"/>
        <v>#DIV/0!</v>
      </c>
      <c r="CV500" s="14" t="e">
        <f t="shared" si="562"/>
        <v>#DIV/0!</v>
      </c>
      <c r="CW500" s="14" t="e">
        <f t="shared" si="542"/>
        <v>#DIV/0!</v>
      </c>
      <c r="CX500" s="14" t="e">
        <f t="shared" si="542"/>
        <v>#DIV/0!</v>
      </c>
      <c r="CY500" s="14" t="e">
        <f t="shared" si="567"/>
        <v>#DIV/0!</v>
      </c>
      <c r="CZ500" s="14" t="e">
        <f t="shared" si="567"/>
        <v>#DIV/0!</v>
      </c>
      <c r="DA500" s="14" t="e">
        <f t="shared" si="567"/>
        <v>#DIV/0!</v>
      </c>
      <c r="DB500" s="14" t="e">
        <f t="shared" si="567"/>
        <v>#DIV/0!</v>
      </c>
      <c r="DC500" s="14" t="e">
        <f t="shared" si="567"/>
        <v>#DIV/0!</v>
      </c>
      <c r="DD500" s="14" t="e">
        <f t="shared" si="567"/>
        <v>#DIV/0!</v>
      </c>
      <c r="DE500" s="14" t="e">
        <f t="shared" si="567"/>
        <v>#DIV/0!</v>
      </c>
      <c r="DF500" s="14" t="e">
        <f t="shared" si="567"/>
        <v>#DIV/0!</v>
      </c>
      <c r="DG500" s="14" t="e">
        <f t="shared" si="567"/>
        <v>#DIV/0!</v>
      </c>
      <c r="DH500" s="14" t="e">
        <f t="shared" si="567"/>
        <v>#DIV/0!</v>
      </c>
      <c r="DI500" s="14" t="e">
        <f t="shared" si="567"/>
        <v>#DIV/0!</v>
      </c>
      <c r="DJ500" s="14" t="e">
        <f t="shared" si="567"/>
        <v>#DIV/0!</v>
      </c>
      <c r="DK500" s="14" t="e">
        <f t="shared" si="567"/>
        <v>#DIV/0!</v>
      </c>
      <c r="DL500" s="14" t="e">
        <f t="shared" si="567"/>
        <v>#DIV/0!</v>
      </c>
      <c r="DM500" s="14" t="e">
        <f t="shared" si="567"/>
        <v>#DIV/0!</v>
      </c>
      <c r="DN500" s="14" t="e">
        <f t="shared" si="551"/>
        <v>#DIV/0!</v>
      </c>
      <c r="DO500" s="14" t="e">
        <f t="shared" si="551"/>
        <v>#DIV/0!</v>
      </c>
      <c r="DP500" s="14" t="e">
        <f t="shared" si="551"/>
        <v>#DIV/0!</v>
      </c>
      <c r="DQ500" s="14" t="e">
        <f t="shared" si="549"/>
        <v>#DIV/0!</v>
      </c>
      <c r="DR500" s="14" t="e">
        <f t="shared" si="549"/>
        <v>#DIV/0!</v>
      </c>
      <c r="DS500" s="14" t="e">
        <f t="shared" si="529"/>
        <v>#DIV/0!</v>
      </c>
      <c r="DT500" s="14" t="e">
        <f t="shared" si="529"/>
        <v>#DIV/0!</v>
      </c>
      <c r="DU500" s="14" t="e">
        <f t="shared" si="529"/>
        <v>#DIV/0!</v>
      </c>
      <c r="DV500" s="14" t="e">
        <f t="shared" si="529"/>
        <v>#DIV/0!</v>
      </c>
      <c r="DW500" s="14" t="e">
        <f t="shared" si="565"/>
        <v>#DIV/0!</v>
      </c>
      <c r="DX500" s="14" t="e">
        <f t="shared" si="565"/>
        <v>#DIV/0!</v>
      </c>
      <c r="DY500" s="14" t="e">
        <f t="shared" si="565"/>
        <v>#DIV/0!</v>
      </c>
      <c r="DZ500" s="14" t="e">
        <f t="shared" si="560"/>
        <v>#DIV/0!</v>
      </c>
    </row>
    <row r="501" spans="3:130">
      <c r="C501" s="18">
        <v>2051</v>
      </c>
      <c r="D501" s="25"/>
      <c r="E501" s="25"/>
      <c r="F501" s="25"/>
      <c r="G501" s="25"/>
      <c r="H501" s="25"/>
      <c r="I501" s="25"/>
      <c r="J501" s="25"/>
      <c r="K501" s="25"/>
      <c r="L501" s="25"/>
      <c r="M501" s="25"/>
      <c r="N501" s="25"/>
      <c r="O501" s="25"/>
      <c r="P501" s="25"/>
      <c r="Q501" s="25"/>
      <c r="R501" s="25"/>
      <c r="S501" s="25"/>
      <c r="T501" s="25"/>
      <c r="U501" s="25"/>
      <c r="V501" s="25"/>
      <c r="W501" s="25"/>
      <c r="X501" s="25"/>
      <c r="Y501" s="25"/>
      <c r="Z501" s="25"/>
      <c r="AA501" s="25"/>
      <c r="AB501" s="25"/>
      <c r="AC501" s="25"/>
      <c r="AD501" s="25"/>
      <c r="AE501" s="25"/>
      <c r="AF501" s="25"/>
      <c r="AG501" s="25"/>
      <c r="AH501" s="25"/>
      <c r="AI501" s="25">
        <f t="shared" si="552"/>
        <v>0</v>
      </c>
      <c r="AJ501" s="25">
        <f t="shared" si="553"/>
        <v>0</v>
      </c>
      <c r="AK501" s="25">
        <f t="shared" si="554"/>
        <v>0</v>
      </c>
      <c r="AL501" s="25">
        <f t="shared" si="555"/>
        <v>0</v>
      </c>
      <c r="AM501" s="25">
        <f t="shared" si="556"/>
        <v>0</v>
      </c>
      <c r="AN501" s="25">
        <f t="shared" si="557"/>
        <v>0</v>
      </c>
      <c r="AO501" s="25">
        <f t="shared" si="558"/>
        <v>0</v>
      </c>
      <c r="AP501" s="25">
        <f t="shared" si="559"/>
        <v>0</v>
      </c>
      <c r="AQ501" s="25">
        <f t="shared" si="561"/>
        <v>0</v>
      </c>
      <c r="AR501" s="25">
        <f t="shared" si="563"/>
        <v>0</v>
      </c>
      <c r="AS501" s="25">
        <f t="shared" si="566"/>
        <v>0</v>
      </c>
      <c r="AT501" s="25">
        <f t="shared" si="568"/>
        <v>0</v>
      </c>
      <c r="AU501" s="25">
        <f t="shared" si="569"/>
        <v>0</v>
      </c>
      <c r="AV501" s="25">
        <f t="shared" si="570"/>
        <v>0</v>
      </c>
      <c r="AW501" s="25">
        <f t="shared" si="572"/>
        <v>0</v>
      </c>
      <c r="AX501" s="25">
        <f t="shared" si="574"/>
        <v>0</v>
      </c>
      <c r="AY501" s="25">
        <f t="shared" si="575"/>
        <v>0</v>
      </c>
      <c r="AZ501" s="25">
        <f t="shared" si="576"/>
        <v>0</v>
      </c>
      <c r="BA501" s="25">
        <f t="shared" ref="BA501:BA510" si="577">VLOOKUP($C$115,$D$3:$K$63,$A$74,0)*(B452-B451)</f>
        <v>0</v>
      </c>
      <c r="BB501" s="25">
        <f>VLOOKUP($C$116,$D$3:$K$63,$A$74,0)*(B451-B450)</f>
        <v>0</v>
      </c>
      <c r="BC501" s="25" t="e">
        <f>VLOOKUP($C$117,$D$3:$K$63,$A$74,0)*B450</f>
        <v>#N/A</v>
      </c>
      <c r="BD501" s="25"/>
      <c r="BE501" s="25"/>
      <c r="BF501" s="25"/>
      <c r="BG501" s="25"/>
      <c r="BH501" s="25"/>
      <c r="BI501" s="25"/>
      <c r="BJ501" s="25"/>
      <c r="BK501" s="25"/>
      <c r="BL501" s="25"/>
      <c r="BM501" s="21" t="e">
        <f t="shared" si="510"/>
        <v>#N/A</v>
      </c>
      <c r="BP501" s="18">
        <v>2051</v>
      </c>
      <c r="BQ501" s="14" t="e">
        <f t="shared" si="573"/>
        <v>#N/A</v>
      </c>
      <c r="BR501" s="14" t="e">
        <f t="shared" si="573"/>
        <v>#N/A</v>
      </c>
      <c r="BS501" s="14" t="e">
        <f t="shared" si="573"/>
        <v>#N/A</v>
      </c>
      <c r="BT501" s="14" t="e">
        <f t="shared" si="573"/>
        <v>#N/A</v>
      </c>
      <c r="BU501" s="14" t="e">
        <f t="shared" si="573"/>
        <v>#N/A</v>
      </c>
      <c r="BV501" s="14" t="e">
        <f t="shared" si="573"/>
        <v>#N/A</v>
      </c>
      <c r="BW501" s="14" t="e">
        <f t="shared" si="573"/>
        <v>#N/A</v>
      </c>
      <c r="BX501" s="14" t="e">
        <f t="shared" si="573"/>
        <v>#N/A</v>
      </c>
      <c r="BY501" s="14" t="e">
        <f t="shared" si="573"/>
        <v>#N/A</v>
      </c>
      <c r="BZ501" s="14" t="e">
        <f t="shared" si="573"/>
        <v>#N/A</v>
      </c>
      <c r="CA501" s="14" t="e">
        <f t="shared" si="573"/>
        <v>#N/A</v>
      </c>
      <c r="CB501" s="14" t="e">
        <f t="shared" si="573"/>
        <v>#N/A</v>
      </c>
      <c r="CC501" s="14" t="e">
        <f t="shared" si="573"/>
        <v>#N/A</v>
      </c>
      <c r="CD501" s="14" t="e">
        <f t="shared" si="573"/>
        <v>#N/A</v>
      </c>
      <c r="CE501" s="14" t="e">
        <f t="shared" si="573"/>
        <v>#N/A</v>
      </c>
      <c r="CF501" s="14" t="e">
        <f t="shared" si="571"/>
        <v>#N/A</v>
      </c>
      <c r="CG501" s="14" t="e">
        <f t="shared" si="564"/>
        <v>#N/A</v>
      </c>
      <c r="CH501" s="14" t="e">
        <f t="shared" si="564"/>
        <v>#N/A</v>
      </c>
      <c r="CI501" s="14" t="e">
        <f t="shared" si="564"/>
        <v>#N/A</v>
      </c>
      <c r="CJ501" s="14" t="e">
        <f t="shared" si="564"/>
        <v>#N/A</v>
      </c>
      <c r="CK501" s="14" t="e">
        <f t="shared" si="564"/>
        <v>#N/A</v>
      </c>
      <c r="CL501" s="14" t="e">
        <f t="shared" si="562"/>
        <v>#N/A</v>
      </c>
      <c r="CM501" s="14" t="e">
        <f t="shared" si="562"/>
        <v>#N/A</v>
      </c>
      <c r="CN501" s="14" t="e">
        <f t="shared" si="562"/>
        <v>#N/A</v>
      </c>
      <c r="CO501" s="14" t="e">
        <f t="shared" si="562"/>
        <v>#N/A</v>
      </c>
      <c r="CP501" s="14" t="e">
        <f t="shared" si="562"/>
        <v>#N/A</v>
      </c>
      <c r="CQ501" s="14" t="e">
        <f t="shared" si="562"/>
        <v>#N/A</v>
      </c>
      <c r="CR501" s="14" t="e">
        <f t="shared" si="562"/>
        <v>#N/A</v>
      </c>
      <c r="CS501" s="14" t="e">
        <f t="shared" si="562"/>
        <v>#N/A</v>
      </c>
      <c r="CT501" s="14" t="e">
        <f t="shared" si="562"/>
        <v>#N/A</v>
      </c>
      <c r="CU501" s="14" t="e">
        <f t="shared" si="562"/>
        <v>#N/A</v>
      </c>
      <c r="CV501" s="14" t="e">
        <f t="shared" si="562"/>
        <v>#N/A</v>
      </c>
      <c r="CW501" s="14" t="e">
        <f t="shared" si="542"/>
        <v>#N/A</v>
      </c>
      <c r="CX501" s="14" t="e">
        <f t="shared" si="542"/>
        <v>#N/A</v>
      </c>
      <c r="CY501" s="14" t="e">
        <f t="shared" si="567"/>
        <v>#N/A</v>
      </c>
      <c r="CZ501" s="14" t="e">
        <f t="shared" si="567"/>
        <v>#N/A</v>
      </c>
      <c r="DA501" s="14" t="e">
        <f t="shared" si="567"/>
        <v>#N/A</v>
      </c>
      <c r="DB501" s="14" t="e">
        <f t="shared" si="567"/>
        <v>#N/A</v>
      </c>
      <c r="DC501" s="14" t="e">
        <f t="shared" si="567"/>
        <v>#N/A</v>
      </c>
      <c r="DD501" s="14" t="e">
        <f t="shared" si="567"/>
        <v>#N/A</v>
      </c>
      <c r="DE501" s="14" t="e">
        <f t="shared" si="567"/>
        <v>#N/A</v>
      </c>
      <c r="DF501" s="14" t="e">
        <f t="shared" si="567"/>
        <v>#N/A</v>
      </c>
      <c r="DG501" s="14" t="e">
        <f t="shared" si="567"/>
        <v>#N/A</v>
      </c>
      <c r="DH501" s="14" t="e">
        <f t="shared" si="567"/>
        <v>#N/A</v>
      </c>
      <c r="DI501" s="14" t="e">
        <f t="shared" si="567"/>
        <v>#N/A</v>
      </c>
      <c r="DJ501" s="14" t="e">
        <f t="shared" si="567"/>
        <v>#N/A</v>
      </c>
      <c r="DK501" s="14" t="e">
        <f t="shared" si="567"/>
        <v>#N/A</v>
      </c>
      <c r="DL501" s="14" t="e">
        <f t="shared" si="567"/>
        <v>#N/A</v>
      </c>
      <c r="DM501" s="14" t="e">
        <f t="shared" si="567"/>
        <v>#N/A</v>
      </c>
      <c r="DN501" s="14" t="e">
        <f t="shared" si="551"/>
        <v>#N/A</v>
      </c>
      <c r="DO501" s="14" t="e">
        <f t="shared" si="551"/>
        <v>#N/A</v>
      </c>
      <c r="DP501" s="14" t="e">
        <f t="shared" si="551"/>
        <v>#N/A</v>
      </c>
      <c r="DQ501" s="14" t="e">
        <f t="shared" si="549"/>
        <v>#N/A</v>
      </c>
      <c r="DR501" s="14" t="e">
        <f t="shared" si="549"/>
        <v>#N/A</v>
      </c>
      <c r="DS501" s="14" t="e">
        <f t="shared" si="529"/>
        <v>#N/A</v>
      </c>
      <c r="DT501" s="14" t="e">
        <f t="shared" si="529"/>
        <v>#N/A</v>
      </c>
      <c r="DU501" s="14" t="e">
        <f t="shared" si="529"/>
        <v>#N/A</v>
      </c>
      <c r="DV501" s="14" t="e">
        <f t="shared" si="529"/>
        <v>#N/A</v>
      </c>
      <c r="DW501" s="14" t="e">
        <f t="shared" si="565"/>
        <v>#N/A</v>
      </c>
      <c r="DX501" s="14" t="e">
        <f t="shared" si="565"/>
        <v>#N/A</v>
      </c>
      <c r="DY501" s="14" t="e">
        <f t="shared" si="565"/>
        <v>#N/A</v>
      </c>
      <c r="DZ501" s="14" t="e">
        <f t="shared" si="560"/>
        <v>#N/A</v>
      </c>
    </row>
    <row r="502" spans="3:130">
      <c r="C502" s="18">
        <v>2052</v>
      </c>
      <c r="D502" s="25"/>
      <c r="E502" s="25"/>
      <c r="F502" s="25"/>
      <c r="G502" s="25"/>
      <c r="H502" s="25"/>
      <c r="I502" s="25"/>
      <c r="J502" s="25"/>
      <c r="K502" s="25"/>
      <c r="L502" s="25"/>
      <c r="M502" s="25"/>
      <c r="N502" s="25"/>
      <c r="O502" s="25"/>
      <c r="P502" s="25"/>
      <c r="Q502" s="25"/>
      <c r="R502" s="25"/>
      <c r="S502" s="25"/>
      <c r="T502" s="25"/>
      <c r="U502" s="25"/>
      <c r="V502" s="25"/>
      <c r="W502" s="25"/>
      <c r="X502" s="25"/>
      <c r="Y502" s="25"/>
      <c r="Z502" s="25"/>
      <c r="AA502" s="25"/>
      <c r="AB502" s="25"/>
      <c r="AC502" s="25"/>
      <c r="AD502" s="25"/>
      <c r="AE502" s="25"/>
      <c r="AF502" s="25"/>
      <c r="AG502" s="25"/>
      <c r="AH502" s="25"/>
      <c r="AI502" s="25"/>
      <c r="AJ502" s="25">
        <f t="shared" si="553"/>
        <v>0</v>
      </c>
      <c r="AK502" s="25">
        <f t="shared" si="554"/>
        <v>0</v>
      </c>
      <c r="AL502" s="25">
        <f t="shared" si="555"/>
        <v>0</v>
      </c>
      <c r="AM502" s="25">
        <f t="shared" si="556"/>
        <v>0</v>
      </c>
      <c r="AN502" s="25">
        <f t="shared" si="557"/>
        <v>0</v>
      </c>
      <c r="AO502" s="25">
        <f t="shared" si="558"/>
        <v>0</v>
      </c>
      <c r="AP502" s="25">
        <f t="shared" si="559"/>
        <v>0</v>
      </c>
      <c r="AQ502" s="25">
        <f t="shared" si="561"/>
        <v>0</v>
      </c>
      <c r="AR502" s="25">
        <f t="shared" si="563"/>
        <v>0</v>
      </c>
      <c r="AS502" s="25">
        <f t="shared" si="566"/>
        <v>0</v>
      </c>
      <c r="AT502" s="25">
        <f t="shared" si="568"/>
        <v>0</v>
      </c>
      <c r="AU502" s="25">
        <f t="shared" si="569"/>
        <v>0</v>
      </c>
      <c r="AV502" s="25">
        <f t="shared" si="570"/>
        <v>0</v>
      </c>
      <c r="AW502" s="25">
        <f t="shared" si="572"/>
        <v>0</v>
      </c>
      <c r="AX502" s="25">
        <f t="shared" si="574"/>
        <v>0</v>
      </c>
      <c r="AY502" s="25">
        <f t="shared" si="575"/>
        <v>0</v>
      </c>
      <c r="AZ502" s="25">
        <f t="shared" si="576"/>
        <v>0</v>
      </c>
      <c r="BA502" s="25">
        <f t="shared" si="577"/>
        <v>0</v>
      </c>
      <c r="BB502" s="25">
        <f t="shared" ref="BB502:BB510" si="578">VLOOKUP($C$116,$D$3:$K$63,$A$74,0)*(B452-B451)</f>
        <v>0</v>
      </c>
      <c r="BC502" s="25" t="e">
        <f>VLOOKUP($C$117,$D$3:$K$63,$A$74,0)*(B451-B450)</f>
        <v>#N/A</v>
      </c>
      <c r="BD502" s="25" t="e">
        <f>VLOOKUP($C$118,$D$3:$K$63,$A$74,0)*B450</f>
        <v>#N/A</v>
      </c>
      <c r="BE502" s="25"/>
      <c r="BF502" s="25"/>
      <c r="BG502" s="25"/>
      <c r="BH502" s="25"/>
      <c r="BI502" s="25"/>
      <c r="BJ502" s="25"/>
      <c r="BK502" s="25"/>
      <c r="BL502" s="25"/>
      <c r="BM502" s="21" t="e">
        <f t="shared" si="510"/>
        <v>#N/A</v>
      </c>
      <c r="BP502" s="18">
        <v>2052</v>
      </c>
      <c r="BQ502" s="14" t="e">
        <f t="shared" si="573"/>
        <v>#N/A</v>
      </c>
      <c r="BR502" s="14" t="e">
        <f t="shared" si="573"/>
        <v>#N/A</v>
      </c>
      <c r="BS502" s="14" t="e">
        <f t="shared" si="573"/>
        <v>#N/A</v>
      </c>
      <c r="BT502" s="14" t="e">
        <f t="shared" si="573"/>
        <v>#N/A</v>
      </c>
      <c r="BU502" s="14" t="e">
        <f t="shared" si="573"/>
        <v>#N/A</v>
      </c>
      <c r="BV502" s="14" t="e">
        <f t="shared" si="573"/>
        <v>#N/A</v>
      </c>
      <c r="BW502" s="14" t="e">
        <f t="shared" si="573"/>
        <v>#N/A</v>
      </c>
      <c r="BX502" s="14" t="e">
        <f t="shared" si="573"/>
        <v>#N/A</v>
      </c>
      <c r="BY502" s="14" t="e">
        <f t="shared" si="573"/>
        <v>#N/A</v>
      </c>
      <c r="BZ502" s="14" t="e">
        <f t="shared" si="573"/>
        <v>#N/A</v>
      </c>
      <c r="CA502" s="14" t="e">
        <f t="shared" si="573"/>
        <v>#N/A</v>
      </c>
      <c r="CB502" s="14" t="e">
        <f t="shared" si="573"/>
        <v>#N/A</v>
      </c>
      <c r="CC502" s="14" t="e">
        <f t="shared" si="573"/>
        <v>#N/A</v>
      </c>
      <c r="CD502" s="14" t="e">
        <f t="shared" si="573"/>
        <v>#N/A</v>
      </c>
      <c r="CE502" s="14" t="e">
        <f t="shared" si="573"/>
        <v>#N/A</v>
      </c>
      <c r="CF502" s="14" t="e">
        <f t="shared" si="571"/>
        <v>#N/A</v>
      </c>
      <c r="CG502" s="14" t="e">
        <f t="shared" si="564"/>
        <v>#N/A</v>
      </c>
      <c r="CH502" s="14" t="e">
        <f t="shared" si="564"/>
        <v>#N/A</v>
      </c>
      <c r="CI502" s="14" t="e">
        <f t="shared" si="564"/>
        <v>#N/A</v>
      </c>
      <c r="CJ502" s="14" t="e">
        <f t="shared" si="564"/>
        <v>#N/A</v>
      </c>
      <c r="CK502" s="14" t="e">
        <f t="shared" si="564"/>
        <v>#N/A</v>
      </c>
      <c r="CL502" s="14" t="e">
        <f t="shared" si="562"/>
        <v>#N/A</v>
      </c>
      <c r="CM502" s="14" t="e">
        <f t="shared" si="562"/>
        <v>#N/A</v>
      </c>
      <c r="CN502" s="14" t="e">
        <f t="shared" si="562"/>
        <v>#N/A</v>
      </c>
      <c r="CO502" s="14" t="e">
        <f t="shared" si="562"/>
        <v>#N/A</v>
      </c>
      <c r="CP502" s="14" t="e">
        <f t="shared" si="562"/>
        <v>#N/A</v>
      </c>
      <c r="CQ502" s="14" t="e">
        <f t="shared" si="562"/>
        <v>#N/A</v>
      </c>
      <c r="CR502" s="14" t="e">
        <f t="shared" si="562"/>
        <v>#N/A</v>
      </c>
      <c r="CS502" s="14" t="e">
        <f t="shared" si="562"/>
        <v>#N/A</v>
      </c>
      <c r="CT502" s="14" t="e">
        <f t="shared" si="562"/>
        <v>#N/A</v>
      </c>
      <c r="CU502" s="14" t="e">
        <f t="shared" si="562"/>
        <v>#N/A</v>
      </c>
      <c r="CV502" s="14" t="e">
        <f t="shared" si="562"/>
        <v>#N/A</v>
      </c>
      <c r="CW502" s="14" t="e">
        <f t="shared" si="542"/>
        <v>#N/A</v>
      </c>
      <c r="CX502" s="14" t="e">
        <f t="shared" si="542"/>
        <v>#N/A</v>
      </c>
      <c r="CY502" s="14" t="e">
        <f t="shared" si="567"/>
        <v>#N/A</v>
      </c>
      <c r="CZ502" s="14" t="e">
        <f t="shared" si="567"/>
        <v>#N/A</v>
      </c>
      <c r="DA502" s="14" t="e">
        <f t="shared" si="567"/>
        <v>#N/A</v>
      </c>
      <c r="DB502" s="14" t="e">
        <f t="shared" si="567"/>
        <v>#N/A</v>
      </c>
      <c r="DC502" s="14" t="e">
        <f t="shared" si="567"/>
        <v>#N/A</v>
      </c>
      <c r="DD502" s="14" t="e">
        <f t="shared" si="567"/>
        <v>#N/A</v>
      </c>
      <c r="DE502" s="14" t="e">
        <f t="shared" si="567"/>
        <v>#N/A</v>
      </c>
      <c r="DF502" s="14" t="e">
        <f t="shared" si="567"/>
        <v>#N/A</v>
      </c>
      <c r="DG502" s="14" t="e">
        <f t="shared" si="567"/>
        <v>#N/A</v>
      </c>
      <c r="DH502" s="14" t="e">
        <f t="shared" si="567"/>
        <v>#N/A</v>
      </c>
      <c r="DI502" s="14" t="e">
        <f t="shared" si="567"/>
        <v>#N/A</v>
      </c>
      <c r="DJ502" s="14" t="e">
        <f t="shared" si="567"/>
        <v>#N/A</v>
      </c>
      <c r="DK502" s="14" t="e">
        <f t="shared" si="567"/>
        <v>#N/A</v>
      </c>
      <c r="DL502" s="14" t="e">
        <f t="shared" si="567"/>
        <v>#N/A</v>
      </c>
      <c r="DM502" s="14" t="e">
        <f t="shared" si="567"/>
        <v>#N/A</v>
      </c>
      <c r="DN502" s="14" t="e">
        <f t="shared" si="551"/>
        <v>#N/A</v>
      </c>
      <c r="DO502" s="14" t="e">
        <f t="shared" si="551"/>
        <v>#N/A</v>
      </c>
      <c r="DP502" s="14" t="e">
        <f t="shared" si="551"/>
        <v>#N/A</v>
      </c>
      <c r="DQ502" s="14" t="e">
        <f t="shared" si="549"/>
        <v>#N/A</v>
      </c>
      <c r="DR502" s="14" t="e">
        <f t="shared" si="549"/>
        <v>#N/A</v>
      </c>
      <c r="DS502" s="14" t="e">
        <f t="shared" si="529"/>
        <v>#N/A</v>
      </c>
      <c r="DT502" s="14" t="e">
        <f t="shared" si="529"/>
        <v>#N/A</v>
      </c>
      <c r="DU502" s="14" t="e">
        <f t="shared" si="529"/>
        <v>#N/A</v>
      </c>
      <c r="DV502" s="14" t="e">
        <f t="shared" si="529"/>
        <v>#N/A</v>
      </c>
      <c r="DW502" s="14" t="e">
        <f t="shared" si="565"/>
        <v>#N/A</v>
      </c>
      <c r="DX502" s="14" t="e">
        <f t="shared" si="565"/>
        <v>#N/A</v>
      </c>
      <c r="DY502" s="14" t="e">
        <f t="shared" si="565"/>
        <v>#N/A</v>
      </c>
      <c r="DZ502" s="14" t="e">
        <f t="shared" si="560"/>
        <v>#N/A</v>
      </c>
    </row>
    <row r="503" spans="3:130">
      <c r="C503" s="18">
        <v>2053</v>
      </c>
      <c r="D503" s="25"/>
      <c r="E503" s="25"/>
      <c r="F503" s="25"/>
      <c r="G503" s="25"/>
      <c r="H503" s="25"/>
      <c r="I503" s="25"/>
      <c r="J503" s="25"/>
      <c r="K503" s="25"/>
      <c r="L503" s="25"/>
      <c r="M503" s="25"/>
      <c r="N503" s="25"/>
      <c r="O503" s="25"/>
      <c r="P503" s="25"/>
      <c r="Q503" s="25"/>
      <c r="R503" s="25"/>
      <c r="S503" s="25"/>
      <c r="T503" s="25"/>
      <c r="U503" s="25"/>
      <c r="V503" s="25"/>
      <c r="W503" s="25"/>
      <c r="X503" s="25"/>
      <c r="Y503" s="25"/>
      <c r="Z503" s="25"/>
      <c r="AA503" s="25"/>
      <c r="AB503" s="25"/>
      <c r="AC503" s="25"/>
      <c r="AD503" s="25"/>
      <c r="AE503" s="25"/>
      <c r="AF503" s="25"/>
      <c r="AG503" s="25"/>
      <c r="AH503" s="25"/>
      <c r="AI503" s="25"/>
      <c r="AJ503" s="25"/>
      <c r="AK503" s="25">
        <f t="shared" si="554"/>
        <v>0</v>
      </c>
      <c r="AL503" s="25">
        <f t="shared" si="555"/>
        <v>0</v>
      </c>
      <c r="AM503" s="25">
        <f t="shared" si="556"/>
        <v>0</v>
      </c>
      <c r="AN503" s="25">
        <f t="shared" si="557"/>
        <v>0</v>
      </c>
      <c r="AO503" s="25">
        <f t="shared" si="558"/>
        <v>0</v>
      </c>
      <c r="AP503" s="25">
        <f t="shared" si="559"/>
        <v>0</v>
      </c>
      <c r="AQ503" s="25">
        <f t="shared" si="561"/>
        <v>0</v>
      </c>
      <c r="AR503" s="25">
        <f t="shared" si="563"/>
        <v>0</v>
      </c>
      <c r="AS503" s="25">
        <f t="shared" si="566"/>
        <v>0</v>
      </c>
      <c r="AT503" s="25">
        <f t="shared" si="568"/>
        <v>0</v>
      </c>
      <c r="AU503" s="25">
        <f t="shared" si="569"/>
        <v>0</v>
      </c>
      <c r="AV503" s="25">
        <f t="shared" si="570"/>
        <v>0</v>
      </c>
      <c r="AW503" s="25">
        <f t="shared" si="572"/>
        <v>0</v>
      </c>
      <c r="AX503" s="25">
        <f t="shared" si="574"/>
        <v>0</v>
      </c>
      <c r="AY503" s="25">
        <f t="shared" si="575"/>
        <v>0</v>
      </c>
      <c r="AZ503" s="25">
        <f t="shared" si="576"/>
        <v>0</v>
      </c>
      <c r="BA503" s="25">
        <f t="shared" si="577"/>
        <v>0</v>
      </c>
      <c r="BB503" s="25">
        <f t="shared" si="578"/>
        <v>0</v>
      </c>
      <c r="BC503" s="25" t="e">
        <f t="shared" ref="BC503:BC510" si="579">VLOOKUP($C$117,$D$3:$K$63,$A$74,0)*(B452-B451)</f>
        <v>#N/A</v>
      </c>
      <c r="BD503" s="25" t="e">
        <f>VLOOKUP($C$118,$D$3:$K$63,$A$74,0)*(B451-B450)</f>
        <v>#N/A</v>
      </c>
      <c r="BE503" s="25" t="e">
        <f>VLOOKUP($C$119,$D$3:$K$63,$A$74,0)*B450</f>
        <v>#N/A</v>
      </c>
      <c r="BF503" s="25"/>
      <c r="BG503" s="25"/>
      <c r="BH503" s="25"/>
      <c r="BI503" s="25"/>
      <c r="BJ503" s="25"/>
      <c r="BK503" s="25"/>
      <c r="BL503" s="25"/>
      <c r="BM503" s="21" t="e">
        <f t="shared" si="510"/>
        <v>#N/A</v>
      </c>
      <c r="BP503" s="18">
        <v>2053</v>
      </c>
      <c r="BQ503" s="14" t="e">
        <f t="shared" si="573"/>
        <v>#N/A</v>
      </c>
      <c r="BR503" s="14" t="e">
        <f t="shared" si="573"/>
        <v>#N/A</v>
      </c>
      <c r="BS503" s="14" t="e">
        <f t="shared" si="573"/>
        <v>#N/A</v>
      </c>
      <c r="BT503" s="14" t="e">
        <f t="shared" si="573"/>
        <v>#N/A</v>
      </c>
      <c r="BU503" s="14" t="e">
        <f t="shared" si="573"/>
        <v>#N/A</v>
      </c>
      <c r="BV503" s="14" t="e">
        <f t="shared" si="573"/>
        <v>#N/A</v>
      </c>
      <c r="BW503" s="14" t="e">
        <f t="shared" si="573"/>
        <v>#N/A</v>
      </c>
      <c r="BX503" s="14" t="e">
        <f t="shared" si="573"/>
        <v>#N/A</v>
      </c>
      <c r="BY503" s="14" t="e">
        <f t="shared" si="573"/>
        <v>#N/A</v>
      </c>
      <c r="BZ503" s="14" t="e">
        <f t="shared" si="573"/>
        <v>#N/A</v>
      </c>
      <c r="CA503" s="14" t="e">
        <f t="shared" si="573"/>
        <v>#N/A</v>
      </c>
      <c r="CB503" s="14" t="e">
        <f t="shared" si="573"/>
        <v>#N/A</v>
      </c>
      <c r="CC503" s="14" t="e">
        <f t="shared" si="573"/>
        <v>#N/A</v>
      </c>
      <c r="CD503" s="14" t="e">
        <f t="shared" si="573"/>
        <v>#N/A</v>
      </c>
      <c r="CE503" s="14" t="e">
        <f t="shared" si="573"/>
        <v>#N/A</v>
      </c>
      <c r="CF503" s="14" t="e">
        <f t="shared" si="571"/>
        <v>#N/A</v>
      </c>
      <c r="CG503" s="14" t="e">
        <f t="shared" si="564"/>
        <v>#N/A</v>
      </c>
      <c r="CH503" s="14" t="e">
        <f t="shared" si="564"/>
        <v>#N/A</v>
      </c>
      <c r="CI503" s="14" t="e">
        <f t="shared" si="564"/>
        <v>#N/A</v>
      </c>
      <c r="CJ503" s="14" t="e">
        <f t="shared" si="564"/>
        <v>#N/A</v>
      </c>
      <c r="CK503" s="14" t="e">
        <f t="shared" si="564"/>
        <v>#N/A</v>
      </c>
      <c r="CL503" s="14" t="e">
        <f t="shared" si="562"/>
        <v>#N/A</v>
      </c>
      <c r="CM503" s="14" t="e">
        <f t="shared" si="562"/>
        <v>#N/A</v>
      </c>
      <c r="CN503" s="14" t="e">
        <f t="shared" si="562"/>
        <v>#N/A</v>
      </c>
      <c r="CO503" s="14" t="e">
        <f t="shared" si="562"/>
        <v>#N/A</v>
      </c>
      <c r="CP503" s="14" t="e">
        <f t="shared" si="562"/>
        <v>#N/A</v>
      </c>
      <c r="CQ503" s="14" t="e">
        <f t="shared" si="562"/>
        <v>#N/A</v>
      </c>
      <c r="CR503" s="14" t="e">
        <f t="shared" si="562"/>
        <v>#N/A</v>
      </c>
      <c r="CS503" s="14" t="e">
        <f t="shared" si="562"/>
        <v>#N/A</v>
      </c>
      <c r="CT503" s="14" t="e">
        <f t="shared" si="562"/>
        <v>#N/A</v>
      </c>
      <c r="CU503" s="14" t="e">
        <f t="shared" si="562"/>
        <v>#N/A</v>
      </c>
      <c r="CV503" s="14" t="e">
        <f t="shared" si="562"/>
        <v>#N/A</v>
      </c>
      <c r="CW503" s="14" t="e">
        <f t="shared" si="542"/>
        <v>#N/A</v>
      </c>
      <c r="CX503" s="14" t="e">
        <f t="shared" si="542"/>
        <v>#N/A</v>
      </c>
      <c r="CY503" s="14" t="e">
        <f t="shared" si="567"/>
        <v>#N/A</v>
      </c>
      <c r="CZ503" s="14" t="e">
        <f t="shared" si="567"/>
        <v>#N/A</v>
      </c>
      <c r="DA503" s="14" t="e">
        <f t="shared" si="567"/>
        <v>#N/A</v>
      </c>
      <c r="DB503" s="14" t="e">
        <f t="shared" si="567"/>
        <v>#N/A</v>
      </c>
      <c r="DC503" s="14" t="e">
        <f t="shared" si="567"/>
        <v>#N/A</v>
      </c>
      <c r="DD503" s="14" t="e">
        <f t="shared" si="567"/>
        <v>#N/A</v>
      </c>
      <c r="DE503" s="14" t="e">
        <f t="shared" si="567"/>
        <v>#N/A</v>
      </c>
      <c r="DF503" s="14" t="e">
        <f t="shared" si="567"/>
        <v>#N/A</v>
      </c>
      <c r="DG503" s="14" t="e">
        <f t="shared" si="567"/>
        <v>#N/A</v>
      </c>
      <c r="DH503" s="14" t="e">
        <f t="shared" si="567"/>
        <v>#N/A</v>
      </c>
      <c r="DI503" s="14" t="e">
        <f t="shared" si="567"/>
        <v>#N/A</v>
      </c>
      <c r="DJ503" s="14" t="e">
        <f t="shared" si="567"/>
        <v>#N/A</v>
      </c>
      <c r="DK503" s="14" t="e">
        <f t="shared" si="567"/>
        <v>#N/A</v>
      </c>
      <c r="DL503" s="14" t="e">
        <f t="shared" si="567"/>
        <v>#N/A</v>
      </c>
      <c r="DM503" s="14" t="e">
        <f t="shared" si="567"/>
        <v>#N/A</v>
      </c>
      <c r="DN503" s="14" t="e">
        <f t="shared" si="551"/>
        <v>#N/A</v>
      </c>
      <c r="DO503" s="14" t="e">
        <f t="shared" si="551"/>
        <v>#N/A</v>
      </c>
      <c r="DP503" s="14" t="e">
        <f t="shared" si="551"/>
        <v>#N/A</v>
      </c>
      <c r="DQ503" s="14" t="e">
        <f t="shared" si="549"/>
        <v>#N/A</v>
      </c>
      <c r="DR503" s="14" t="e">
        <f t="shared" si="549"/>
        <v>#N/A</v>
      </c>
      <c r="DS503" s="14" t="e">
        <f t="shared" si="529"/>
        <v>#N/A</v>
      </c>
      <c r="DT503" s="14" t="e">
        <f t="shared" si="529"/>
        <v>#N/A</v>
      </c>
      <c r="DU503" s="14" t="e">
        <f t="shared" si="529"/>
        <v>#N/A</v>
      </c>
      <c r="DV503" s="14" t="e">
        <f t="shared" si="529"/>
        <v>#N/A</v>
      </c>
      <c r="DW503" s="14" t="e">
        <f t="shared" si="565"/>
        <v>#N/A</v>
      </c>
      <c r="DX503" s="14" t="e">
        <f t="shared" si="565"/>
        <v>#N/A</v>
      </c>
      <c r="DY503" s="14" t="e">
        <f t="shared" si="565"/>
        <v>#N/A</v>
      </c>
      <c r="DZ503" s="14" t="e">
        <f t="shared" si="560"/>
        <v>#N/A</v>
      </c>
    </row>
    <row r="504" spans="3:130">
      <c r="C504" s="18">
        <v>2054</v>
      </c>
      <c r="D504" s="25"/>
      <c r="E504" s="25"/>
      <c r="F504" s="25"/>
      <c r="G504" s="25"/>
      <c r="H504" s="25"/>
      <c r="I504" s="25"/>
      <c r="J504" s="25"/>
      <c r="K504" s="25"/>
      <c r="L504" s="25"/>
      <c r="M504" s="25"/>
      <c r="N504" s="25"/>
      <c r="O504" s="25"/>
      <c r="P504" s="25"/>
      <c r="Q504" s="25"/>
      <c r="R504" s="25"/>
      <c r="S504" s="25"/>
      <c r="T504" s="25"/>
      <c r="U504" s="25"/>
      <c r="V504" s="25"/>
      <c r="W504" s="25"/>
      <c r="X504" s="25"/>
      <c r="Y504" s="25"/>
      <c r="Z504" s="25"/>
      <c r="AA504" s="25"/>
      <c r="AB504" s="25"/>
      <c r="AC504" s="25"/>
      <c r="AD504" s="25"/>
      <c r="AE504" s="25"/>
      <c r="AF504" s="25"/>
      <c r="AG504" s="25"/>
      <c r="AH504" s="25"/>
      <c r="AI504" s="25"/>
      <c r="AJ504" s="25"/>
      <c r="AK504" s="25"/>
      <c r="AL504" s="25">
        <f t="shared" si="555"/>
        <v>0</v>
      </c>
      <c r="AM504" s="25">
        <f t="shared" si="556"/>
        <v>0</v>
      </c>
      <c r="AN504" s="25">
        <f t="shared" si="557"/>
        <v>0</v>
      </c>
      <c r="AO504" s="25">
        <f t="shared" si="558"/>
        <v>0</v>
      </c>
      <c r="AP504" s="25">
        <f t="shared" si="559"/>
        <v>0</v>
      </c>
      <c r="AQ504" s="25">
        <f t="shared" si="561"/>
        <v>0</v>
      </c>
      <c r="AR504" s="25">
        <f t="shared" si="563"/>
        <v>0</v>
      </c>
      <c r="AS504" s="25">
        <f t="shared" si="566"/>
        <v>0</v>
      </c>
      <c r="AT504" s="25">
        <f t="shared" si="568"/>
        <v>0</v>
      </c>
      <c r="AU504" s="25">
        <f t="shared" si="569"/>
        <v>0</v>
      </c>
      <c r="AV504" s="25">
        <f t="shared" si="570"/>
        <v>0</v>
      </c>
      <c r="AW504" s="25">
        <f t="shared" si="572"/>
        <v>0</v>
      </c>
      <c r="AX504" s="25">
        <f t="shared" si="574"/>
        <v>0</v>
      </c>
      <c r="AY504" s="25">
        <f t="shared" si="575"/>
        <v>0</v>
      </c>
      <c r="AZ504" s="25">
        <f t="shared" si="576"/>
        <v>0</v>
      </c>
      <c r="BA504" s="25">
        <f t="shared" si="577"/>
        <v>0</v>
      </c>
      <c r="BB504" s="25">
        <f t="shared" si="578"/>
        <v>0</v>
      </c>
      <c r="BC504" s="25" t="e">
        <f t="shared" si="579"/>
        <v>#N/A</v>
      </c>
      <c r="BD504" s="25" t="e">
        <f t="shared" ref="BD504:BD510" si="580">VLOOKUP($C$118,$D$3:$K$63,$A$74,0)*(B452-B451)</f>
        <v>#N/A</v>
      </c>
      <c r="BE504" s="25" t="e">
        <f>VLOOKUP($C$119,$D$3:$K$63,$A$74,0)*(B451-B450)</f>
        <v>#N/A</v>
      </c>
      <c r="BF504" s="25" t="e">
        <f>VLOOKUP($C$120,$D$3:$K$63,$A$74,0)*B450</f>
        <v>#N/A</v>
      </c>
      <c r="BG504" s="25"/>
      <c r="BH504" s="25"/>
      <c r="BI504" s="25"/>
      <c r="BJ504" s="25"/>
      <c r="BK504" s="25"/>
      <c r="BL504" s="25"/>
      <c r="BM504" s="21" t="e">
        <f t="shared" si="510"/>
        <v>#N/A</v>
      </c>
      <c r="BP504" s="18">
        <v>2054</v>
      </c>
      <c r="BQ504" s="14" t="e">
        <f t="shared" si="573"/>
        <v>#N/A</v>
      </c>
      <c r="BR504" s="14" t="e">
        <f t="shared" si="573"/>
        <v>#N/A</v>
      </c>
      <c r="BS504" s="14" t="e">
        <f t="shared" si="573"/>
        <v>#N/A</v>
      </c>
      <c r="BT504" s="14" t="e">
        <f t="shared" si="573"/>
        <v>#N/A</v>
      </c>
      <c r="BU504" s="14" t="e">
        <f t="shared" si="573"/>
        <v>#N/A</v>
      </c>
      <c r="BV504" s="14" t="e">
        <f t="shared" si="573"/>
        <v>#N/A</v>
      </c>
      <c r="BW504" s="14" t="e">
        <f t="shared" si="573"/>
        <v>#N/A</v>
      </c>
      <c r="BX504" s="14" t="e">
        <f t="shared" si="573"/>
        <v>#N/A</v>
      </c>
      <c r="BY504" s="14" t="e">
        <f t="shared" si="573"/>
        <v>#N/A</v>
      </c>
      <c r="BZ504" s="14" t="e">
        <f t="shared" si="573"/>
        <v>#N/A</v>
      </c>
      <c r="CA504" s="14" t="e">
        <f t="shared" si="573"/>
        <v>#N/A</v>
      </c>
      <c r="CB504" s="14" t="e">
        <f t="shared" si="573"/>
        <v>#N/A</v>
      </c>
      <c r="CC504" s="14" t="e">
        <f t="shared" si="573"/>
        <v>#N/A</v>
      </c>
      <c r="CD504" s="14" t="e">
        <f t="shared" si="573"/>
        <v>#N/A</v>
      </c>
      <c r="CE504" s="14" t="e">
        <f t="shared" si="573"/>
        <v>#N/A</v>
      </c>
      <c r="CF504" s="14" t="e">
        <f t="shared" si="571"/>
        <v>#N/A</v>
      </c>
      <c r="CG504" s="14" t="e">
        <f t="shared" si="564"/>
        <v>#N/A</v>
      </c>
      <c r="CH504" s="14" t="e">
        <f t="shared" si="564"/>
        <v>#N/A</v>
      </c>
      <c r="CI504" s="14" t="e">
        <f t="shared" si="564"/>
        <v>#N/A</v>
      </c>
      <c r="CJ504" s="14" t="e">
        <f t="shared" si="564"/>
        <v>#N/A</v>
      </c>
      <c r="CK504" s="14" t="e">
        <f t="shared" si="564"/>
        <v>#N/A</v>
      </c>
      <c r="CL504" s="14" t="e">
        <f t="shared" si="562"/>
        <v>#N/A</v>
      </c>
      <c r="CM504" s="14" t="e">
        <f t="shared" si="562"/>
        <v>#N/A</v>
      </c>
      <c r="CN504" s="14" t="e">
        <f t="shared" si="562"/>
        <v>#N/A</v>
      </c>
      <c r="CO504" s="14" t="e">
        <f t="shared" si="562"/>
        <v>#N/A</v>
      </c>
      <c r="CP504" s="14" t="e">
        <f t="shared" si="562"/>
        <v>#N/A</v>
      </c>
      <c r="CQ504" s="14" t="e">
        <f t="shared" si="562"/>
        <v>#N/A</v>
      </c>
      <c r="CR504" s="14" t="e">
        <f t="shared" si="562"/>
        <v>#N/A</v>
      </c>
      <c r="CS504" s="14" t="e">
        <f t="shared" si="562"/>
        <v>#N/A</v>
      </c>
      <c r="CT504" s="14" t="e">
        <f t="shared" si="562"/>
        <v>#N/A</v>
      </c>
      <c r="CU504" s="14" t="e">
        <f t="shared" si="562"/>
        <v>#N/A</v>
      </c>
      <c r="CV504" s="14" t="e">
        <f t="shared" si="562"/>
        <v>#N/A</v>
      </c>
      <c r="CW504" s="14" t="e">
        <f t="shared" si="542"/>
        <v>#N/A</v>
      </c>
      <c r="CX504" s="14" t="e">
        <f t="shared" si="542"/>
        <v>#N/A</v>
      </c>
      <c r="CY504" s="14" t="e">
        <f t="shared" si="567"/>
        <v>#N/A</v>
      </c>
      <c r="CZ504" s="14" t="e">
        <f t="shared" si="567"/>
        <v>#N/A</v>
      </c>
      <c r="DA504" s="14" t="e">
        <f t="shared" si="567"/>
        <v>#N/A</v>
      </c>
      <c r="DB504" s="14" t="e">
        <f t="shared" si="567"/>
        <v>#N/A</v>
      </c>
      <c r="DC504" s="14" t="e">
        <f t="shared" si="567"/>
        <v>#N/A</v>
      </c>
      <c r="DD504" s="14" t="e">
        <f t="shared" si="567"/>
        <v>#N/A</v>
      </c>
      <c r="DE504" s="14" t="e">
        <f t="shared" si="567"/>
        <v>#N/A</v>
      </c>
      <c r="DF504" s="14" t="e">
        <f t="shared" si="567"/>
        <v>#N/A</v>
      </c>
      <c r="DG504" s="14" t="e">
        <f t="shared" si="567"/>
        <v>#N/A</v>
      </c>
      <c r="DH504" s="14" t="e">
        <f t="shared" si="567"/>
        <v>#N/A</v>
      </c>
      <c r="DI504" s="14" t="e">
        <f t="shared" si="567"/>
        <v>#N/A</v>
      </c>
      <c r="DJ504" s="14" t="e">
        <f t="shared" si="567"/>
        <v>#N/A</v>
      </c>
      <c r="DK504" s="14" t="e">
        <f t="shared" si="567"/>
        <v>#N/A</v>
      </c>
      <c r="DL504" s="14" t="e">
        <f t="shared" si="567"/>
        <v>#N/A</v>
      </c>
      <c r="DM504" s="14" t="e">
        <f t="shared" si="567"/>
        <v>#N/A</v>
      </c>
      <c r="DN504" s="14" t="e">
        <f t="shared" si="551"/>
        <v>#N/A</v>
      </c>
      <c r="DO504" s="14" t="e">
        <f t="shared" si="551"/>
        <v>#N/A</v>
      </c>
      <c r="DP504" s="14" t="e">
        <f t="shared" si="551"/>
        <v>#N/A</v>
      </c>
      <c r="DQ504" s="14" t="e">
        <f t="shared" si="549"/>
        <v>#N/A</v>
      </c>
      <c r="DR504" s="14" t="e">
        <f t="shared" si="549"/>
        <v>#N/A</v>
      </c>
      <c r="DS504" s="14" t="e">
        <f t="shared" si="529"/>
        <v>#N/A</v>
      </c>
      <c r="DT504" s="14" t="e">
        <f t="shared" si="529"/>
        <v>#N/A</v>
      </c>
      <c r="DU504" s="14" t="e">
        <f t="shared" si="529"/>
        <v>#N/A</v>
      </c>
      <c r="DV504" s="14" t="e">
        <f t="shared" si="529"/>
        <v>#N/A</v>
      </c>
      <c r="DW504" s="14" t="e">
        <f t="shared" si="565"/>
        <v>#N/A</v>
      </c>
      <c r="DX504" s="14" t="e">
        <f t="shared" si="565"/>
        <v>#N/A</v>
      </c>
      <c r="DY504" s="14" t="e">
        <f t="shared" si="565"/>
        <v>#N/A</v>
      </c>
      <c r="DZ504" s="14" t="e">
        <f t="shared" si="560"/>
        <v>#N/A</v>
      </c>
    </row>
    <row r="505" spans="3:130">
      <c r="C505" s="18">
        <v>2055</v>
      </c>
      <c r="D505" s="25"/>
      <c r="E505" s="25"/>
      <c r="F505" s="25"/>
      <c r="G505" s="25"/>
      <c r="H505" s="25"/>
      <c r="I505" s="25"/>
      <c r="J505" s="25"/>
      <c r="K505" s="25"/>
      <c r="L505" s="25"/>
      <c r="M505" s="25"/>
      <c r="N505" s="25"/>
      <c r="O505" s="25"/>
      <c r="P505" s="25"/>
      <c r="Q505" s="25"/>
      <c r="R505" s="25"/>
      <c r="S505" s="25"/>
      <c r="T505" s="25"/>
      <c r="U505" s="25"/>
      <c r="V505" s="25"/>
      <c r="W505" s="25"/>
      <c r="X505" s="25"/>
      <c r="Y505" s="25"/>
      <c r="Z505" s="25"/>
      <c r="AA505" s="25"/>
      <c r="AB505" s="25"/>
      <c r="AC505" s="25"/>
      <c r="AD505" s="25"/>
      <c r="AE505" s="25"/>
      <c r="AF505" s="25"/>
      <c r="AG505" s="25"/>
      <c r="AH505" s="25"/>
      <c r="AI505" s="25"/>
      <c r="AJ505" s="25"/>
      <c r="AK505" s="25"/>
      <c r="AL505" s="25"/>
      <c r="AM505" s="25">
        <f t="shared" si="556"/>
        <v>0</v>
      </c>
      <c r="AN505" s="25">
        <f t="shared" si="557"/>
        <v>0</v>
      </c>
      <c r="AO505" s="25">
        <f t="shared" si="558"/>
        <v>0</v>
      </c>
      <c r="AP505" s="25">
        <f t="shared" si="559"/>
        <v>0</v>
      </c>
      <c r="AQ505" s="25">
        <f t="shared" si="561"/>
        <v>0</v>
      </c>
      <c r="AR505" s="25">
        <f t="shared" si="563"/>
        <v>0</v>
      </c>
      <c r="AS505" s="25">
        <f t="shared" si="566"/>
        <v>0</v>
      </c>
      <c r="AT505" s="25">
        <f t="shared" si="568"/>
        <v>0</v>
      </c>
      <c r="AU505" s="25">
        <f t="shared" si="569"/>
        <v>0</v>
      </c>
      <c r="AV505" s="25">
        <f t="shared" si="570"/>
        <v>0</v>
      </c>
      <c r="AW505" s="25">
        <f t="shared" si="572"/>
        <v>0</v>
      </c>
      <c r="AX505" s="25">
        <f t="shared" si="574"/>
        <v>0</v>
      </c>
      <c r="AY505" s="25">
        <f t="shared" si="575"/>
        <v>0</v>
      </c>
      <c r="AZ505" s="25">
        <f t="shared" si="576"/>
        <v>0</v>
      </c>
      <c r="BA505" s="25">
        <f t="shared" si="577"/>
        <v>0</v>
      </c>
      <c r="BB505" s="25">
        <f t="shared" si="578"/>
        <v>0</v>
      </c>
      <c r="BC505" s="25" t="e">
        <f t="shared" si="579"/>
        <v>#N/A</v>
      </c>
      <c r="BD505" s="25" t="e">
        <f t="shared" si="580"/>
        <v>#N/A</v>
      </c>
      <c r="BE505" s="25" t="e">
        <f t="shared" ref="BE505:BE510" si="581">VLOOKUP($C$119,$D$3:$K$63,$A$74,0)*(B452-B451)</f>
        <v>#N/A</v>
      </c>
      <c r="BF505" s="25" t="e">
        <f>VLOOKUP($C$120,$D$3:$K$63,$A$74,0)*(B451-B450)</f>
        <v>#N/A</v>
      </c>
      <c r="BG505" s="25" t="e">
        <f>VLOOKUP($C$121,$D$3:$K$63,$A$74,0)*B450</f>
        <v>#N/A</v>
      </c>
      <c r="BH505" s="25"/>
      <c r="BI505" s="25"/>
      <c r="BJ505" s="25"/>
      <c r="BK505" s="25"/>
      <c r="BL505" s="25"/>
      <c r="BM505" s="21" t="e">
        <f t="shared" si="510"/>
        <v>#N/A</v>
      </c>
      <c r="BP505" s="18">
        <v>2055</v>
      </c>
      <c r="BQ505" s="14" t="e">
        <f t="shared" si="573"/>
        <v>#N/A</v>
      </c>
      <c r="BR505" s="14" t="e">
        <f t="shared" si="573"/>
        <v>#N/A</v>
      </c>
      <c r="BS505" s="14" t="e">
        <f t="shared" si="573"/>
        <v>#N/A</v>
      </c>
      <c r="BT505" s="14" t="e">
        <f t="shared" si="573"/>
        <v>#N/A</v>
      </c>
      <c r="BU505" s="14" t="e">
        <f t="shared" si="573"/>
        <v>#N/A</v>
      </c>
      <c r="BV505" s="14" t="e">
        <f t="shared" si="573"/>
        <v>#N/A</v>
      </c>
      <c r="BW505" s="14" t="e">
        <f t="shared" si="573"/>
        <v>#N/A</v>
      </c>
      <c r="BX505" s="14" t="e">
        <f t="shared" si="573"/>
        <v>#N/A</v>
      </c>
      <c r="BY505" s="14" t="e">
        <f t="shared" si="573"/>
        <v>#N/A</v>
      </c>
      <c r="BZ505" s="14" t="e">
        <f t="shared" si="573"/>
        <v>#N/A</v>
      </c>
      <c r="CA505" s="14" t="e">
        <f t="shared" si="573"/>
        <v>#N/A</v>
      </c>
      <c r="CB505" s="14" t="e">
        <f t="shared" si="573"/>
        <v>#N/A</v>
      </c>
      <c r="CC505" s="14" t="e">
        <f t="shared" si="573"/>
        <v>#N/A</v>
      </c>
      <c r="CD505" s="14" t="e">
        <f t="shared" si="573"/>
        <v>#N/A</v>
      </c>
      <c r="CE505" s="14" t="e">
        <f t="shared" si="573"/>
        <v>#N/A</v>
      </c>
      <c r="CF505" s="14" t="e">
        <f t="shared" si="571"/>
        <v>#N/A</v>
      </c>
      <c r="CG505" s="14" t="e">
        <f t="shared" si="564"/>
        <v>#N/A</v>
      </c>
      <c r="CH505" s="14" t="e">
        <f t="shared" si="564"/>
        <v>#N/A</v>
      </c>
      <c r="CI505" s="14" t="e">
        <f t="shared" si="564"/>
        <v>#N/A</v>
      </c>
      <c r="CJ505" s="14" t="e">
        <f t="shared" si="564"/>
        <v>#N/A</v>
      </c>
      <c r="CK505" s="14" t="e">
        <f t="shared" si="564"/>
        <v>#N/A</v>
      </c>
      <c r="CL505" s="14" t="e">
        <f t="shared" si="562"/>
        <v>#N/A</v>
      </c>
      <c r="CM505" s="14" t="e">
        <f t="shared" si="562"/>
        <v>#N/A</v>
      </c>
      <c r="CN505" s="14" t="e">
        <f t="shared" si="562"/>
        <v>#N/A</v>
      </c>
      <c r="CO505" s="14" t="e">
        <f t="shared" si="562"/>
        <v>#N/A</v>
      </c>
      <c r="CP505" s="14" t="e">
        <f t="shared" si="562"/>
        <v>#N/A</v>
      </c>
      <c r="CQ505" s="14" t="e">
        <f t="shared" si="562"/>
        <v>#N/A</v>
      </c>
      <c r="CR505" s="14" t="e">
        <f t="shared" si="562"/>
        <v>#N/A</v>
      </c>
      <c r="CS505" s="14" t="e">
        <f t="shared" si="562"/>
        <v>#N/A</v>
      </c>
      <c r="CT505" s="14" t="e">
        <f t="shared" si="562"/>
        <v>#N/A</v>
      </c>
      <c r="CU505" s="14" t="e">
        <f t="shared" si="562"/>
        <v>#N/A</v>
      </c>
      <c r="CV505" s="14" t="e">
        <f t="shared" si="562"/>
        <v>#N/A</v>
      </c>
      <c r="CW505" s="14" t="e">
        <f t="shared" si="542"/>
        <v>#N/A</v>
      </c>
      <c r="CX505" s="14" t="e">
        <f t="shared" si="542"/>
        <v>#N/A</v>
      </c>
      <c r="CY505" s="14" t="e">
        <f t="shared" si="567"/>
        <v>#N/A</v>
      </c>
      <c r="CZ505" s="14" t="e">
        <f t="shared" si="567"/>
        <v>#N/A</v>
      </c>
      <c r="DA505" s="14" t="e">
        <f t="shared" si="567"/>
        <v>#N/A</v>
      </c>
      <c r="DB505" s="14" t="e">
        <f t="shared" si="567"/>
        <v>#N/A</v>
      </c>
      <c r="DC505" s="14" t="e">
        <f t="shared" si="567"/>
        <v>#N/A</v>
      </c>
      <c r="DD505" s="14" t="e">
        <f t="shared" si="567"/>
        <v>#N/A</v>
      </c>
      <c r="DE505" s="14" t="e">
        <f t="shared" si="567"/>
        <v>#N/A</v>
      </c>
      <c r="DF505" s="14" t="e">
        <f t="shared" si="567"/>
        <v>#N/A</v>
      </c>
      <c r="DG505" s="14" t="e">
        <f t="shared" si="567"/>
        <v>#N/A</v>
      </c>
      <c r="DH505" s="14" t="e">
        <f t="shared" si="567"/>
        <v>#N/A</v>
      </c>
      <c r="DI505" s="14" t="e">
        <f t="shared" si="567"/>
        <v>#N/A</v>
      </c>
      <c r="DJ505" s="14" t="e">
        <f t="shared" si="567"/>
        <v>#N/A</v>
      </c>
      <c r="DK505" s="14" t="e">
        <f t="shared" si="567"/>
        <v>#N/A</v>
      </c>
      <c r="DL505" s="14" t="e">
        <f t="shared" si="567"/>
        <v>#N/A</v>
      </c>
      <c r="DM505" s="14" t="e">
        <f t="shared" si="567"/>
        <v>#N/A</v>
      </c>
      <c r="DN505" s="14" t="e">
        <f t="shared" si="551"/>
        <v>#N/A</v>
      </c>
      <c r="DO505" s="14" t="e">
        <f t="shared" si="551"/>
        <v>#N/A</v>
      </c>
      <c r="DP505" s="14" t="e">
        <f t="shared" si="551"/>
        <v>#N/A</v>
      </c>
      <c r="DQ505" s="14" t="e">
        <f t="shared" si="549"/>
        <v>#N/A</v>
      </c>
      <c r="DR505" s="14" t="e">
        <f t="shared" si="549"/>
        <v>#N/A</v>
      </c>
      <c r="DS505" s="14" t="e">
        <f t="shared" si="529"/>
        <v>#N/A</v>
      </c>
      <c r="DT505" s="14" t="e">
        <f t="shared" si="529"/>
        <v>#N/A</v>
      </c>
      <c r="DU505" s="14" t="e">
        <f t="shared" si="529"/>
        <v>#N/A</v>
      </c>
      <c r="DV505" s="14" t="e">
        <f t="shared" si="529"/>
        <v>#N/A</v>
      </c>
      <c r="DW505" s="14" t="e">
        <f t="shared" si="565"/>
        <v>#N/A</v>
      </c>
      <c r="DX505" s="14" t="e">
        <f t="shared" si="565"/>
        <v>#N/A</v>
      </c>
      <c r="DY505" s="14" t="e">
        <f t="shared" si="565"/>
        <v>#N/A</v>
      </c>
      <c r="DZ505" s="14" t="e">
        <f t="shared" si="560"/>
        <v>#N/A</v>
      </c>
    </row>
    <row r="506" spans="3:130">
      <c r="C506" s="18">
        <v>2056</v>
      </c>
      <c r="D506" s="25"/>
      <c r="E506" s="25"/>
      <c r="F506" s="25"/>
      <c r="G506" s="25"/>
      <c r="H506" s="25"/>
      <c r="I506" s="25"/>
      <c r="J506" s="25"/>
      <c r="K506" s="25"/>
      <c r="L506" s="25"/>
      <c r="M506" s="25"/>
      <c r="N506" s="25"/>
      <c r="O506" s="25"/>
      <c r="P506" s="25"/>
      <c r="Q506" s="25"/>
      <c r="R506" s="25"/>
      <c r="S506" s="25"/>
      <c r="T506" s="25"/>
      <c r="U506" s="25"/>
      <c r="V506" s="25"/>
      <c r="W506" s="25"/>
      <c r="X506" s="25"/>
      <c r="Y506" s="25"/>
      <c r="Z506" s="25"/>
      <c r="AA506" s="25"/>
      <c r="AB506" s="25"/>
      <c r="AC506" s="25"/>
      <c r="AD506" s="25"/>
      <c r="AE506" s="25"/>
      <c r="AF506" s="25"/>
      <c r="AG506" s="25"/>
      <c r="AH506" s="25"/>
      <c r="AI506" s="25"/>
      <c r="AJ506" s="25"/>
      <c r="AK506" s="25"/>
      <c r="AL506" s="25"/>
      <c r="AM506" s="25"/>
      <c r="AN506" s="25">
        <f t="shared" si="557"/>
        <v>0</v>
      </c>
      <c r="AO506" s="25">
        <f t="shared" si="558"/>
        <v>0</v>
      </c>
      <c r="AP506" s="25">
        <f t="shared" si="559"/>
        <v>0</v>
      </c>
      <c r="AQ506" s="25">
        <f t="shared" si="561"/>
        <v>0</v>
      </c>
      <c r="AR506" s="25">
        <f t="shared" si="563"/>
        <v>0</v>
      </c>
      <c r="AS506" s="25">
        <f t="shared" si="566"/>
        <v>0</v>
      </c>
      <c r="AT506" s="25">
        <f t="shared" si="568"/>
        <v>0</v>
      </c>
      <c r="AU506" s="25">
        <f t="shared" si="569"/>
        <v>0</v>
      </c>
      <c r="AV506" s="25">
        <f t="shared" si="570"/>
        <v>0</v>
      </c>
      <c r="AW506" s="25">
        <f t="shared" si="572"/>
        <v>0</v>
      </c>
      <c r="AX506" s="25">
        <f t="shared" si="574"/>
        <v>0</v>
      </c>
      <c r="AY506" s="25">
        <f t="shared" si="575"/>
        <v>0</v>
      </c>
      <c r="AZ506" s="25">
        <f t="shared" si="576"/>
        <v>0</v>
      </c>
      <c r="BA506" s="25">
        <f t="shared" si="577"/>
        <v>0</v>
      </c>
      <c r="BB506" s="25">
        <f t="shared" si="578"/>
        <v>0</v>
      </c>
      <c r="BC506" s="25" t="e">
        <f t="shared" si="579"/>
        <v>#N/A</v>
      </c>
      <c r="BD506" s="25" t="e">
        <f t="shared" si="580"/>
        <v>#N/A</v>
      </c>
      <c r="BE506" s="25" t="e">
        <f t="shared" si="581"/>
        <v>#N/A</v>
      </c>
      <c r="BF506" s="25" t="e">
        <f t="shared" ref="BF506:BF510" si="582">VLOOKUP($C$120,$D$3:$K$63,$A$74,0)*(B452-B451)</f>
        <v>#N/A</v>
      </c>
      <c r="BG506" s="25" t="e">
        <f>VLOOKUP($C$121,$D$3:$K$63,$A$74,0)*(B451-B450)</f>
        <v>#N/A</v>
      </c>
      <c r="BH506" s="25" t="e">
        <f>VLOOKUP($C$122,$D$3:$K$63,$A$74,0)*B450</f>
        <v>#N/A</v>
      </c>
      <c r="BI506" s="25"/>
      <c r="BJ506" s="25"/>
      <c r="BK506" s="25"/>
      <c r="BL506" s="25"/>
      <c r="BM506" s="21" t="e">
        <f t="shared" si="510"/>
        <v>#N/A</v>
      </c>
      <c r="BP506" s="18">
        <v>2056</v>
      </c>
      <c r="BQ506" s="14" t="e">
        <f t="shared" si="573"/>
        <v>#N/A</v>
      </c>
      <c r="BR506" s="14" t="e">
        <f t="shared" si="573"/>
        <v>#N/A</v>
      </c>
      <c r="BS506" s="14" t="e">
        <f t="shared" si="573"/>
        <v>#N/A</v>
      </c>
      <c r="BT506" s="14" t="e">
        <f t="shared" si="573"/>
        <v>#N/A</v>
      </c>
      <c r="BU506" s="14" t="e">
        <f t="shared" si="573"/>
        <v>#N/A</v>
      </c>
      <c r="BV506" s="14" t="e">
        <f t="shared" si="573"/>
        <v>#N/A</v>
      </c>
      <c r="BW506" s="14" t="e">
        <f t="shared" si="573"/>
        <v>#N/A</v>
      </c>
      <c r="BX506" s="14" t="e">
        <f t="shared" si="573"/>
        <v>#N/A</v>
      </c>
      <c r="BY506" s="14" t="e">
        <f t="shared" si="573"/>
        <v>#N/A</v>
      </c>
      <c r="BZ506" s="14" t="e">
        <f t="shared" si="573"/>
        <v>#N/A</v>
      </c>
      <c r="CA506" s="14" t="e">
        <f t="shared" si="573"/>
        <v>#N/A</v>
      </c>
      <c r="CB506" s="14" t="e">
        <f t="shared" si="573"/>
        <v>#N/A</v>
      </c>
      <c r="CC506" s="14" t="e">
        <f t="shared" si="573"/>
        <v>#N/A</v>
      </c>
      <c r="CD506" s="14" t="e">
        <f t="shared" si="573"/>
        <v>#N/A</v>
      </c>
      <c r="CE506" s="14" t="e">
        <f t="shared" si="573"/>
        <v>#N/A</v>
      </c>
      <c r="CF506" s="14" t="e">
        <f t="shared" si="571"/>
        <v>#N/A</v>
      </c>
      <c r="CG506" s="14" t="e">
        <f t="shared" si="564"/>
        <v>#N/A</v>
      </c>
      <c r="CH506" s="14" t="e">
        <f t="shared" si="564"/>
        <v>#N/A</v>
      </c>
      <c r="CI506" s="14" t="e">
        <f t="shared" si="564"/>
        <v>#N/A</v>
      </c>
      <c r="CJ506" s="14" t="e">
        <f t="shared" si="564"/>
        <v>#N/A</v>
      </c>
      <c r="CK506" s="14" t="e">
        <f t="shared" si="564"/>
        <v>#N/A</v>
      </c>
      <c r="CL506" s="14" t="e">
        <f t="shared" si="562"/>
        <v>#N/A</v>
      </c>
      <c r="CM506" s="14" t="e">
        <f t="shared" si="562"/>
        <v>#N/A</v>
      </c>
      <c r="CN506" s="14" t="e">
        <f t="shared" si="562"/>
        <v>#N/A</v>
      </c>
      <c r="CO506" s="14" t="e">
        <f t="shared" si="562"/>
        <v>#N/A</v>
      </c>
      <c r="CP506" s="14" t="e">
        <f t="shared" si="562"/>
        <v>#N/A</v>
      </c>
      <c r="CQ506" s="14" t="e">
        <f t="shared" si="562"/>
        <v>#N/A</v>
      </c>
      <c r="CR506" s="14" t="e">
        <f t="shared" si="562"/>
        <v>#N/A</v>
      </c>
      <c r="CS506" s="14" t="e">
        <f t="shared" si="562"/>
        <v>#N/A</v>
      </c>
      <c r="CT506" s="14" t="e">
        <f t="shared" si="562"/>
        <v>#N/A</v>
      </c>
      <c r="CU506" s="14" t="e">
        <f t="shared" si="562"/>
        <v>#N/A</v>
      </c>
      <c r="CV506" s="14" t="e">
        <f t="shared" si="562"/>
        <v>#N/A</v>
      </c>
      <c r="CW506" s="14" t="e">
        <f t="shared" si="542"/>
        <v>#N/A</v>
      </c>
      <c r="CX506" s="14" t="e">
        <f t="shared" si="542"/>
        <v>#N/A</v>
      </c>
      <c r="CY506" s="14" t="e">
        <f t="shared" si="567"/>
        <v>#N/A</v>
      </c>
      <c r="CZ506" s="14" t="e">
        <f t="shared" si="567"/>
        <v>#N/A</v>
      </c>
      <c r="DA506" s="14" t="e">
        <f t="shared" si="567"/>
        <v>#N/A</v>
      </c>
      <c r="DB506" s="14" t="e">
        <f t="shared" si="567"/>
        <v>#N/A</v>
      </c>
      <c r="DC506" s="14" t="e">
        <f t="shared" si="567"/>
        <v>#N/A</v>
      </c>
      <c r="DD506" s="14" t="e">
        <f t="shared" si="567"/>
        <v>#N/A</v>
      </c>
      <c r="DE506" s="14" t="e">
        <f t="shared" si="567"/>
        <v>#N/A</v>
      </c>
      <c r="DF506" s="14" t="e">
        <f t="shared" si="567"/>
        <v>#N/A</v>
      </c>
      <c r="DG506" s="14" t="e">
        <f t="shared" si="567"/>
        <v>#N/A</v>
      </c>
      <c r="DH506" s="14" t="e">
        <f t="shared" si="567"/>
        <v>#N/A</v>
      </c>
      <c r="DI506" s="14" t="e">
        <f t="shared" si="567"/>
        <v>#N/A</v>
      </c>
      <c r="DJ506" s="14" t="e">
        <f t="shared" si="567"/>
        <v>#N/A</v>
      </c>
      <c r="DK506" s="14" t="e">
        <f t="shared" si="567"/>
        <v>#N/A</v>
      </c>
      <c r="DL506" s="14" t="e">
        <f t="shared" si="567"/>
        <v>#N/A</v>
      </c>
      <c r="DM506" s="14" t="e">
        <f t="shared" si="567"/>
        <v>#N/A</v>
      </c>
      <c r="DN506" s="14" t="e">
        <f t="shared" si="551"/>
        <v>#N/A</v>
      </c>
      <c r="DO506" s="14" t="e">
        <f t="shared" si="551"/>
        <v>#N/A</v>
      </c>
      <c r="DP506" s="14" t="e">
        <f t="shared" si="551"/>
        <v>#N/A</v>
      </c>
      <c r="DQ506" s="14" t="e">
        <f t="shared" si="549"/>
        <v>#N/A</v>
      </c>
      <c r="DR506" s="14" t="e">
        <f t="shared" si="549"/>
        <v>#N/A</v>
      </c>
      <c r="DS506" s="14" t="e">
        <f t="shared" si="529"/>
        <v>#N/A</v>
      </c>
      <c r="DT506" s="14" t="e">
        <f t="shared" si="529"/>
        <v>#N/A</v>
      </c>
      <c r="DU506" s="14" t="e">
        <f t="shared" si="529"/>
        <v>#N/A</v>
      </c>
      <c r="DV506" s="14" t="e">
        <f t="shared" si="529"/>
        <v>#N/A</v>
      </c>
      <c r="DW506" s="14" t="e">
        <f t="shared" si="565"/>
        <v>#N/A</v>
      </c>
      <c r="DX506" s="14" t="e">
        <f t="shared" si="565"/>
        <v>#N/A</v>
      </c>
      <c r="DY506" s="14" t="e">
        <f t="shared" si="565"/>
        <v>#N/A</v>
      </c>
      <c r="DZ506" s="14" t="e">
        <f t="shared" si="560"/>
        <v>#N/A</v>
      </c>
    </row>
    <row r="507" spans="3:130">
      <c r="C507" s="18">
        <v>2057</v>
      </c>
      <c r="D507" s="25"/>
      <c r="E507" s="25"/>
      <c r="F507" s="25"/>
      <c r="G507" s="25"/>
      <c r="H507" s="25"/>
      <c r="I507" s="25"/>
      <c r="J507" s="25"/>
      <c r="K507" s="25"/>
      <c r="L507" s="25"/>
      <c r="M507" s="25"/>
      <c r="N507" s="25"/>
      <c r="O507" s="25"/>
      <c r="P507" s="25"/>
      <c r="Q507" s="25"/>
      <c r="R507" s="25"/>
      <c r="S507" s="25"/>
      <c r="T507" s="25"/>
      <c r="U507" s="25"/>
      <c r="V507" s="25"/>
      <c r="W507" s="25"/>
      <c r="X507" s="25"/>
      <c r="Y507" s="25"/>
      <c r="Z507" s="25"/>
      <c r="AA507" s="25"/>
      <c r="AB507" s="25"/>
      <c r="AC507" s="25"/>
      <c r="AD507" s="25"/>
      <c r="AE507" s="25"/>
      <c r="AF507" s="25"/>
      <c r="AG507" s="25"/>
      <c r="AH507" s="25"/>
      <c r="AI507" s="25"/>
      <c r="AJ507" s="25"/>
      <c r="AK507" s="25"/>
      <c r="AL507" s="25"/>
      <c r="AM507" s="25"/>
      <c r="AN507" s="25"/>
      <c r="AO507" s="25">
        <f t="shared" si="558"/>
        <v>0</v>
      </c>
      <c r="AP507" s="25">
        <f t="shared" si="559"/>
        <v>0</v>
      </c>
      <c r="AQ507" s="25">
        <f t="shared" si="561"/>
        <v>0</v>
      </c>
      <c r="AR507" s="25">
        <f t="shared" si="563"/>
        <v>0</v>
      </c>
      <c r="AS507" s="25">
        <f t="shared" si="566"/>
        <v>0</v>
      </c>
      <c r="AT507" s="25">
        <f t="shared" si="568"/>
        <v>0</v>
      </c>
      <c r="AU507" s="25">
        <f t="shared" si="569"/>
        <v>0</v>
      </c>
      <c r="AV507" s="25">
        <f t="shared" si="570"/>
        <v>0</v>
      </c>
      <c r="AW507" s="25">
        <f t="shared" si="572"/>
        <v>0</v>
      </c>
      <c r="AX507" s="25">
        <f t="shared" si="574"/>
        <v>0</v>
      </c>
      <c r="AY507" s="25">
        <f t="shared" si="575"/>
        <v>0</v>
      </c>
      <c r="AZ507" s="25">
        <f t="shared" si="576"/>
        <v>0</v>
      </c>
      <c r="BA507" s="25">
        <f t="shared" si="577"/>
        <v>0</v>
      </c>
      <c r="BB507" s="25">
        <f t="shared" si="578"/>
        <v>0</v>
      </c>
      <c r="BC507" s="25" t="e">
        <f t="shared" si="579"/>
        <v>#N/A</v>
      </c>
      <c r="BD507" s="25" t="e">
        <f t="shared" si="580"/>
        <v>#N/A</v>
      </c>
      <c r="BE507" s="25" t="e">
        <f t="shared" si="581"/>
        <v>#N/A</v>
      </c>
      <c r="BF507" s="25" t="e">
        <f t="shared" si="582"/>
        <v>#N/A</v>
      </c>
      <c r="BG507" s="25" t="e">
        <f t="shared" ref="BG507:BG510" si="583">VLOOKUP($C$121,$D$3:$K$63,$A$74,0)*(B452-B451)</f>
        <v>#N/A</v>
      </c>
      <c r="BH507" s="25" t="e">
        <f>VLOOKUP($C$122,$D$3:$K$63,$A$74,0)*(B451-B450)</f>
        <v>#N/A</v>
      </c>
      <c r="BI507" s="25" t="e">
        <f>VLOOKUP($C$123,$D$3:$K$63,$A$74,0)*B450</f>
        <v>#N/A</v>
      </c>
      <c r="BJ507" s="25"/>
      <c r="BK507" s="25"/>
      <c r="BL507" s="25"/>
      <c r="BM507" s="21" t="e">
        <f t="shared" si="510"/>
        <v>#N/A</v>
      </c>
      <c r="BP507" s="18">
        <v>2057</v>
      </c>
      <c r="BQ507" s="14" t="e">
        <f t="shared" si="573"/>
        <v>#N/A</v>
      </c>
      <c r="BR507" s="14" t="e">
        <f t="shared" si="573"/>
        <v>#N/A</v>
      </c>
      <c r="BS507" s="14" t="e">
        <f t="shared" si="573"/>
        <v>#N/A</v>
      </c>
      <c r="BT507" s="14" t="e">
        <f t="shared" si="573"/>
        <v>#N/A</v>
      </c>
      <c r="BU507" s="14" t="e">
        <f t="shared" si="573"/>
        <v>#N/A</v>
      </c>
      <c r="BV507" s="14" t="e">
        <f t="shared" si="573"/>
        <v>#N/A</v>
      </c>
      <c r="BW507" s="14" t="e">
        <f t="shared" si="573"/>
        <v>#N/A</v>
      </c>
      <c r="BX507" s="14" t="e">
        <f t="shared" si="573"/>
        <v>#N/A</v>
      </c>
      <c r="BY507" s="14" t="e">
        <f t="shared" si="573"/>
        <v>#N/A</v>
      </c>
      <c r="BZ507" s="14" t="e">
        <f t="shared" si="573"/>
        <v>#N/A</v>
      </c>
      <c r="CA507" s="14" t="e">
        <f t="shared" si="573"/>
        <v>#N/A</v>
      </c>
      <c r="CB507" s="14" t="e">
        <f t="shared" si="573"/>
        <v>#N/A</v>
      </c>
      <c r="CC507" s="14" t="e">
        <f t="shared" si="573"/>
        <v>#N/A</v>
      </c>
      <c r="CD507" s="14" t="e">
        <f t="shared" si="573"/>
        <v>#N/A</v>
      </c>
      <c r="CE507" s="14" t="e">
        <f t="shared" si="573"/>
        <v>#N/A</v>
      </c>
      <c r="CF507" s="14" t="e">
        <f t="shared" si="571"/>
        <v>#N/A</v>
      </c>
      <c r="CG507" s="14" t="e">
        <f t="shared" si="564"/>
        <v>#N/A</v>
      </c>
      <c r="CH507" s="14" t="e">
        <f t="shared" si="564"/>
        <v>#N/A</v>
      </c>
      <c r="CI507" s="14" t="e">
        <f t="shared" si="564"/>
        <v>#N/A</v>
      </c>
      <c r="CJ507" s="14" t="e">
        <f t="shared" si="564"/>
        <v>#N/A</v>
      </c>
      <c r="CK507" s="14" t="e">
        <f t="shared" si="564"/>
        <v>#N/A</v>
      </c>
      <c r="CL507" s="14" t="e">
        <f t="shared" si="562"/>
        <v>#N/A</v>
      </c>
      <c r="CM507" s="14" t="e">
        <f t="shared" si="562"/>
        <v>#N/A</v>
      </c>
      <c r="CN507" s="14" t="e">
        <f t="shared" si="562"/>
        <v>#N/A</v>
      </c>
      <c r="CO507" s="14" t="e">
        <f t="shared" si="562"/>
        <v>#N/A</v>
      </c>
      <c r="CP507" s="14" t="e">
        <f t="shared" si="562"/>
        <v>#N/A</v>
      </c>
      <c r="CQ507" s="14" t="e">
        <f t="shared" si="562"/>
        <v>#N/A</v>
      </c>
      <c r="CR507" s="14" t="e">
        <f t="shared" si="562"/>
        <v>#N/A</v>
      </c>
      <c r="CS507" s="14" t="e">
        <f t="shared" si="562"/>
        <v>#N/A</v>
      </c>
      <c r="CT507" s="14" t="e">
        <f t="shared" si="562"/>
        <v>#N/A</v>
      </c>
      <c r="CU507" s="14" t="e">
        <f t="shared" si="562"/>
        <v>#N/A</v>
      </c>
      <c r="CV507" s="14" t="e">
        <f t="shared" si="562"/>
        <v>#N/A</v>
      </c>
      <c r="CW507" s="14" t="e">
        <f t="shared" si="542"/>
        <v>#N/A</v>
      </c>
      <c r="CX507" s="14" t="e">
        <f t="shared" si="542"/>
        <v>#N/A</v>
      </c>
      <c r="CY507" s="14" t="e">
        <f t="shared" si="567"/>
        <v>#N/A</v>
      </c>
      <c r="CZ507" s="14" t="e">
        <f t="shared" si="567"/>
        <v>#N/A</v>
      </c>
      <c r="DA507" s="14" t="e">
        <f t="shared" si="567"/>
        <v>#N/A</v>
      </c>
      <c r="DB507" s="14" t="e">
        <f t="shared" si="567"/>
        <v>#N/A</v>
      </c>
      <c r="DC507" s="14" t="e">
        <f t="shared" si="567"/>
        <v>#N/A</v>
      </c>
      <c r="DD507" s="14" t="e">
        <f t="shared" si="567"/>
        <v>#N/A</v>
      </c>
      <c r="DE507" s="14" t="e">
        <f t="shared" si="567"/>
        <v>#N/A</v>
      </c>
      <c r="DF507" s="14" t="e">
        <f t="shared" si="567"/>
        <v>#N/A</v>
      </c>
      <c r="DG507" s="14" t="e">
        <f t="shared" si="567"/>
        <v>#N/A</v>
      </c>
      <c r="DH507" s="14" t="e">
        <f t="shared" si="567"/>
        <v>#N/A</v>
      </c>
      <c r="DI507" s="14" t="e">
        <f t="shared" si="567"/>
        <v>#N/A</v>
      </c>
      <c r="DJ507" s="14" t="e">
        <f t="shared" si="567"/>
        <v>#N/A</v>
      </c>
      <c r="DK507" s="14" t="e">
        <f t="shared" si="567"/>
        <v>#N/A</v>
      </c>
      <c r="DL507" s="14" t="e">
        <f t="shared" si="567"/>
        <v>#N/A</v>
      </c>
      <c r="DM507" s="14" t="e">
        <f t="shared" si="567"/>
        <v>#N/A</v>
      </c>
      <c r="DN507" s="14" t="e">
        <f t="shared" si="551"/>
        <v>#N/A</v>
      </c>
      <c r="DO507" s="14" t="e">
        <f t="shared" si="551"/>
        <v>#N/A</v>
      </c>
      <c r="DP507" s="14" t="e">
        <f t="shared" si="551"/>
        <v>#N/A</v>
      </c>
      <c r="DQ507" s="14" t="e">
        <f t="shared" si="549"/>
        <v>#N/A</v>
      </c>
      <c r="DR507" s="14" t="e">
        <f t="shared" si="549"/>
        <v>#N/A</v>
      </c>
      <c r="DS507" s="14" t="e">
        <f t="shared" si="529"/>
        <v>#N/A</v>
      </c>
      <c r="DT507" s="14" t="e">
        <f t="shared" si="529"/>
        <v>#N/A</v>
      </c>
      <c r="DU507" s="14" t="e">
        <f t="shared" si="529"/>
        <v>#N/A</v>
      </c>
      <c r="DV507" s="14" t="e">
        <f t="shared" si="529"/>
        <v>#N/A</v>
      </c>
      <c r="DW507" s="14" t="e">
        <f t="shared" si="565"/>
        <v>#N/A</v>
      </c>
      <c r="DX507" s="14" t="e">
        <f t="shared" si="565"/>
        <v>#N/A</v>
      </c>
      <c r="DY507" s="14" t="e">
        <f t="shared" si="565"/>
        <v>#N/A</v>
      </c>
      <c r="DZ507" s="14" t="e">
        <f t="shared" si="560"/>
        <v>#N/A</v>
      </c>
    </row>
    <row r="508" spans="3:130">
      <c r="C508" s="18">
        <v>2058</v>
      </c>
      <c r="D508" s="25"/>
      <c r="E508" s="25"/>
      <c r="F508" s="25"/>
      <c r="G508" s="25"/>
      <c r="H508" s="25"/>
      <c r="I508" s="25"/>
      <c r="J508" s="25"/>
      <c r="K508" s="25"/>
      <c r="L508" s="25"/>
      <c r="M508" s="25"/>
      <c r="N508" s="25"/>
      <c r="O508" s="25"/>
      <c r="P508" s="25"/>
      <c r="Q508" s="25"/>
      <c r="R508" s="25"/>
      <c r="S508" s="25"/>
      <c r="T508" s="25"/>
      <c r="U508" s="25"/>
      <c r="V508" s="25"/>
      <c r="W508" s="25"/>
      <c r="X508" s="25"/>
      <c r="Y508" s="25"/>
      <c r="Z508" s="25"/>
      <c r="AA508" s="25"/>
      <c r="AB508" s="25"/>
      <c r="AC508" s="25"/>
      <c r="AD508" s="25"/>
      <c r="AE508" s="25"/>
      <c r="AF508" s="25"/>
      <c r="AG508" s="25"/>
      <c r="AH508" s="25"/>
      <c r="AI508" s="25"/>
      <c r="AJ508" s="25"/>
      <c r="AK508" s="25"/>
      <c r="AL508" s="25"/>
      <c r="AM508" s="25"/>
      <c r="AN508" s="25"/>
      <c r="AO508" s="25"/>
      <c r="AP508" s="25">
        <f t="shared" si="559"/>
        <v>0</v>
      </c>
      <c r="AQ508" s="25">
        <f t="shared" si="561"/>
        <v>0</v>
      </c>
      <c r="AR508" s="25">
        <f t="shared" si="563"/>
        <v>0</v>
      </c>
      <c r="AS508" s="25">
        <f t="shared" si="566"/>
        <v>0</v>
      </c>
      <c r="AT508" s="25">
        <f t="shared" si="568"/>
        <v>0</v>
      </c>
      <c r="AU508" s="25">
        <f t="shared" si="569"/>
        <v>0</v>
      </c>
      <c r="AV508" s="25">
        <f t="shared" si="570"/>
        <v>0</v>
      </c>
      <c r="AW508" s="25">
        <f t="shared" si="572"/>
        <v>0</v>
      </c>
      <c r="AX508" s="25">
        <f t="shared" si="574"/>
        <v>0</v>
      </c>
      <c r="AY508" s="25">
        <f t="shared" si="575"/>
        <v>0</v>
      </c>
      <c r="AZ508" s="25">
        <f t="shared" si="576"/>
        <v>0</v>
      </c>
      <c r="BA508" s="25">
        <f t="shared" si="577"/>
        <v>0</v>
      </c>
      <c r="BB508" s="25">
        <f t="shared" si="578"/>
        <v>0</v>
      </c>
      <c r="BC508" s="25" t="e">
        <f t="shared" si="579"/>
        <v>#N/A</v>
      </c>
      <c r="BD508" s="25" t="e">
        <f t="shared" si="580"/>
        <v>#N/A</v>
      </c>
      <c r="BE508" s="25" t="e">
        <f t="shared" si="581"/>
        <v>#N/A</v>
      </c>
      <c r="BF508" s="25" t="e">
        <f t="shared" si="582"/>
        <v>#N/A</v>
      </c>
      <c r="BG508" s="25" t="e">
        <f t="shared" si="583"/>
        <v>#N/A</v>
      </c>
      <c r="BH508" s="25" t="e">
        <f t="shared" ref="BH508:BH510" si="584">VLOOKUP($C$122,$D$3:$K$63,$A$74,0)*(B452-B451)</f>
        <v>#N/A</v>
      </c>
      <c r="BI508" s="25" t="e">
        <f>VLOOKUP($C$123,$D$3:$K$63,$A$74,0)*(B451-B450)</f>
        <v>#N/A</v>
      </c>
      <c r="BJ508" s="25" t="e">
        <f>VLOOKUP($C$124,$D$3:$K$63,$A$74,0)*B450</f>
        <v>#N/A</v>
      </c>
      <c r="BK508" s="25"/>
      <c r="BL508" s="25"/>
      <c r="BM508" s="21" t="e">
        <f t="shared" si="510"/>
        <v>#N/A</v>
      </c>
      <c r="BP508" s="18">
        <v>2058</v>
      </c>
      <c r="BQ508" s="14" t="e">
        <f t="shared" si="573"/>
        <v>#N/A</v>
      </c>
      <c r="BR508" s="14" t="e">
        <f t="shared" si="573"/>
        <v>#N/A</v>
      </c>
      <c r="BS508" s="14" t="e">
        <f t="shared" si="573"/>
        <v>#N/A</v>
      </c>
      <c r="BT508" s="14" t="e">
        <f t="shared" si="573"/>
        <v>#N/A</v>
      </c>
      <c r="BU508" s="14" t="e">
        <f t="shared" si="573"/>
        <v>#N/A</v>
      </c>
      <c r="BV508" s="14" t="e">
        <f t="shared" si="573"/>
        <v>#N/A</v>
      </c>
      <c r="BW508" s="14" t="e">
        <f t="shared" si="573"/>
        <v>#N/A</v>
      </c>
      <c r="BX508" s="14" t="e">
        <f t="shared" si="573"/>
        <v>#N/A</v>
      </c>
      <c r="BY508" s="14" t="e">
        <f t="shared" si="573"/>
        <v>#N/A</v>
      </c>
      <c r="BZ508" s="14" t="e">
        <f t="shared" si="573"/>
        <v>#N/A</v>
      </c>
      <c r="CA508" s="14" t="e">
        <f t="shared" si="573"/>
        <v>#N/A</v>
      </c>
      <c r="CB508" s="14" t="e">
        <f t="shared" si="573"/>
        <v>#N/A</v>
      </c>
      <c r="CC508" s="14" t="e">
        <f t="shared" si="573"/>
        <v>#N/A</v>
      </c>
      <c r="CD508" s="14" t="e">
        <f t="shared" si="573"/>
        <v>#N/A</v>
      </c>
      <c r="CE508" s="14" t="e">
        <f t="shared" si="573"/>
        <v>#N/A</v>
      </c>
      <c r="CF508" s="14" t="e">
        <f t="shared" si="571"/>
        <v>#N/A</v>
      </c>
      <c r="CG508" s="14" t="e">
        <f t="shared" si="564"/>
        <v>#N/A</v>
      </c>
      <c r="CH508" s="14" t="e">
        <f t="shared" si="564"/>
        <v>#N/A</v>
      </c>
      <c r="CI508" s="14" t="e">
        <f t="shared" si="564"/>
        <v>#N/A</v>
      </c>
      <c r="CJ508" s="14" t="e">
        <f t="shared" si="564"/>
        <v>#N/A</v>
      </c>
      <c r="CK508" s="14" t="e">
        <f t="shared" si="564"/>
        <v>#N/A</v>
      </c>
      <c r="CL508" s="14" t="e">
        <f t="shared" si="562"/>
        <v>#N/A</v>
      </c>
      <c r="CM508" s="14" t="e">
        <f t="shared" si="562"/>
        <v>#N/A</v>
      </c>
      <c r="CN508" s="14" t="e">
        <f t="shared" si="562"/>
        <v>#N/A</v>
      </c>
      <c r="CO508" s="14" t="e">
        <f t="shared" si="562"/>
        <v>#N/A</v>
      </c>
      <c r="CP508" s="14" t="e">
        <f t="shared" si="562"/>
        <v>#N/A</v>
      </c>
      <c r="CQ508" s="14" t="e">
        <f t="shared" si="562"/>
        <v>#N/A</v>
      </c>
      <c r="CR508" s="14" t="e">
        <f t="shared" si="562"/>
        <v>#N/A</v>
      </c>
      <c r="CS508" s="14" t="e">
        <f t="shared" si="562"/>
        <v>#N/A</v>
      </c>
      <c r="CT508" s="14" t="e">
        <f t="shared" si="562"/>
        <v>#N/A</v>
      </c>
      <c r="CU508" s="14" t="e">
        <f t="shared" si="562"/>
        <v>#N/A</v>
      </c>
      <c r="CV508" s="14" t="e">
        <f t="shared" si="562"/>
        <v>#N/A</v>
      </c>
      <c r="CW508" s="14" t="e">
        <f t="shared" si="542"/>
        <v>#N/A</v>
      </c>
      <c r="CX508" s="14" t="e">
        <f t="shared" si="542"/>
        <v>#N/A</v>
      </c>
      <c r="CY508" s="14" t="e">
        <f t="shared" si="567"/>
        <v>#N/A</v>
      </c>
      <c r="CZ508" s="14" t="e">
        <f t="shared" si="567"/>
        <v>#N/A</v>
      </c>
      <c r="DA508" s="14" t="e">
        <f t="shared" si="567"/>
        <v>#N/A</v>
      </c>
      <c r="DB508" s="14" t="e">
        <f t="shared" si="567"/>
        <v>#N/A</v>
      </c>
      <c r="DC508" s="14" t="e">
        <f t="shared" si="567"/>
        <v>#N/A</v>
      </c>
      <c r="DD508" s="14" t="e">
        <f t="shared" si="567"/>
        <v>#N/A</v>
      </c>
      <c r="DE508" s="14" t="e">
        <f t="shared" si="567"/>
        <v>#N/A</v>
      </c>
      <c r="DF508" s="14" t="e">
        <f t="shared" si="567"/>
        <v>#N/A</v>
      </c>
      <c r="DG508" s="14" t="e">
        <f t="shared" si="567"/>
        <v>#N/A</v>
      </c>
      <c r="DH508" s="14" t="e">
        <f t="shared" si="567"/>
        <v>#N/A</v>
      </c>
      <c r="DI508" s="14" t="e">
        <f t="shared" si="567"/>
        <v>#N/A</v>
      </c>
      <c r="DJ508" s="14" t="e">
        <f t="shared" si="567"/>
        <v>#N/A</v>
      </c>
      <c r="DK508" s="14" t="e">
        <f t="shared" si="567"/>
        <v>#N/A</v>
      </c>
      <c r="DL508" s="14" t="e">
        <f t="shared" si="567"/>
        <v>#N/A</v>
      </c>
      <c r="DM508" s="14" t="e">
        <f t="shared" si="567"/>
        <v>#N/A</v>
      </c>
      <c r="DN508" s="14" t="e">
        <f t="shared" si="551"/>
        <v>#N/A</v>
      </c>
      <c r="DO508" s="14" t="e">
        <f t="shared" si="551"/>
        <v>#N/A</v>
      </c>
      <c r="DP508" s="14" t="e">
        <f t="shared" si="551"/>
        <v>#N/A</v>
      </c>
      <c r="DQ508" s="14" t="e">
        <f t="shared" si="549"/>
        <v>#N/A</v>
      </c>
      <c r="DR508" s="14" t="e">
        <f t="shared" si="549"/>
        <v>#N/A</v>
      </c>
      <c r="DS508" s="14" t="e">
        <f t="shared" si="529"/>
        <v>#N/A</v>
      </c>
      <c r="DT508" s="14" t="e">
        <f t="shared" si="529"/>
        <v>#N/A</v>
      </c>
      <c r="DU508" s="14" t="e">
        <f t="shared" si="529"/>
        <v>#N/A</v>
      </c>
      <c r="DV508" s="14" t="e">
        <f t="shared" si="529"/>
        <v>#N/A</v>
      </c>
      <c r="DW508" s="14" t="e">
        <f t="shared" si="565"/>
        <v>#N/A</v>
      </c>
      <c r="DX508" s="14" t="e">
        <f t="shared" si="565"/>
        <v>#N/A</v>
      </c>
      <c r="DY508" s="14" t="e">
        <f t="shared" si="565"/>
        <v>#N/A</v>
      </c>
      <c r="DZ508" s="14" t="e">
        <f t="shared" si="560"/>
        <v>#N/A</v>
      </c>
    </row>
    <row r="509" spans="3:130">
      <c r="C509" s="18">
        <v>2059</v>
      </c>
      <c r="D509" s="25"/>
      <c r="E509" s="25"/>
      <c r="F509" s="25"/>
      <c r="G509" s="25"/>
      <c r="H509" s="25"/>
      <c r="I509" s="25"/>
      <c r="J509" s="25"/>
      <c r="K509" s="25"/>
      <c r="L509" s="25"/>
      <c r="M509" s="25"/>
      <c r="N509" s="25"/>
      <c r="O509" s="25"/>
      <c r="P509" s="25"/>
      <c r="Q509" s="25"/>
      <c r="R509" s="25"/>
      <c r="S509" s="25"/>
      <c r="T509" s="25"/>
      <c r="U509" s="25"/>
      <c r="V509" s="25"/>
      <c r="W509" s="25"/>
      <c r="X509" s="25"/>
      <c r="Y509" s="25"/>
      <c r="Z509" s="25"/>
      <c r="AA509" s="25"/>
      <c r="AB509" s="25"/>
      <c r="AC509" s="25"/>
      <c r="AD509" s="25"/>
      <c r="AE509" s="25"/>
      <c r="AF509" s="25"/>
      <c r="AG509" s="25"/>
      <c r="AH509" s="25"/>
      <c r="AI509" s="25"/>
      <c r="AJ509" s="25"/>
      <c r="AK509" s="25"/>
      <c r="AL509" s="25"/>
      <c r="AM509" s="25"/>
      <c r="AN509" s="25"/>
      <c r="AO509" s="25"/>
      <c r="AP509" s="25"/>
      <c r="AQ509" s="25">
        <f t="shared" si="561"/>
        <v>0</v>
      </c>
      <c r="AR509" s="25">
        <f t="shared" si="563"/>
        <v>0</v>
      </c>
      <c r="AS509" s="25">
        <f t="shared" si="566"/>
        <v>0</v>
      </c>
      <c r="AT509" s="25">
        <f t="shared" si="568"/>
        <v>0</v>
      </c>
      <c r="AU509" s="25">
        <f t="shared" si="569"/>
        <v>0</v>
      </c>
      <c r="AV509" s="25">
        <f t="shared" si="570"/>
        <v>0</v>
      </c>
      <c r="AW509" s="25">
        <f t="shared" si="572"/>
        <v>0</v>
      </c>
      <c r="AX509" s="25">
        <f t="shared" si="574"/>
        <v>0</v>
      </c>
      <c r="AY509" s="25">
        <f t="shared" si="575"/>
        <v>0</v>
      </c>
      <c r="AZ509" s="25">
        <f t="shared" si="576"/>
        <v>0</v>
      </c>
      <c r="BA509" s="25">
        <f t="shared" si="577"/>
        <v>0</v>
      </c>
      <c r="BB509" s="25">
        <f t="shared" si="578"/>
        <v>0</v>
      </c>
      <c r="BC509" s="25" t="e">
        <f t="shared" si="579"/>
        <v>#N/A</v>
      </c>
      <c r="BD509" s="25" t="e">
        <f t="shared" si="580"/>
        <v>#N/A</v>
      </c>
      <c r="BE509" s="25" t="e">
        <f t="shared" si="581"/>
        <v>#N/A</v>
      </c>
      <c r="BF509" s="25" t="e">
        <f t="shared" si="582"/>
        <v>#N/A</v>
      </c>
      <c r="BG509" s="25" t="e">
        <f t="shared" si="583"/>
        <v>#N/A</v>
      </c>
      <c r="BH509" s="25" t="e">
        <f t="shared" si="584"/>
        <v>#N/A</v>
      </c>
      <c r="BI509" s="25" t="e">
        <f t="shared" ref="BI509:BI510" si="585">VLOOKUP($C$123,$D$3:$K$63,$A$74,0)*(B452-B451)</f>
        <v>#N/A</v>
      </c>
      <c r="BJ509" s="25" t="e">
        <f>VLOOKUP($C$124,$D$3:$K$63,$A$74,0)*(B451-B450)</f>
        <v>#N/A</v>
      </c>
      <c r="BK509" s="25" t="e">
        <f>VLOOKUP($C$125,$D$3:$K$63,$A$74,0)*B450</f>
        <v>#N/A</v>
      </c>
      <c r="BL509" s="25"/>
      <c r="BM509" s="21" t="e">
        <f t="shared" si="510"/>
        <v>#N/A</v>
      </c>
      <c r="BP509" s="18">
        <v>2059</v>
      </c>
      <c r="BQ509" s="14" t="e">
        <f t="shared" si="573"/>
        <v>#N/A</v>
      </c>
      <c r="BR509" s="14" t="e">
        <f t="shared" si="573"/>
        <v>#N/A</v>
      </c>
      <c r="BS509" s="14" t="e">
        <f t="shared" si="573"/>
        <v>#N/A</v>
      </c>
      <c r="BT509" s="14" t="e">
        <f t="shared" si="573"/>
        <v>#N/A</v>
      </c>
      <c r="BU509" s="14" t="e">
        <f t="shared" si="573"/>
        <v>#N/A</v>
      </c>
      <c r="BV509" s="14" t="e">
        <f t="shared" si="573"/>
        <v>#N/A</v>
      </c>
      <c r="BW509" s="14" t="e">
        <f t="shared" si="573"/>
        <v>#N/A</v>
      </c>
      <c r="BX509" s="14" t="e">
        <f t="shared" si="573"/>
        <v>#N/A</v>
      </c>
      <c r="BY509" s="14" t="e">
        <f t="shared" si="573"/>
        <v>#N/A</v>
      </c>
      <c r="BZ509" s="14" t="e">
        <f t="shared" si="573"/>
        <v>#N/A</v>
      </c>
      <c r="CA509" s="14" t="e">
        <f t="shared" si="573"/>
        <v>#N/A</v>
      </c>
      <c r="CB509" s="14" t="e">
        <f t="shared" si="573"/>
        <v>#N/A</v>
      </c>
      <c r="CC509" s="14" t="e">
        <f t="shared" si="573"/>
        <v>#N/A</v>
      </c>
      <c r="CD509" s="14" t="e">
        <f t="shared" si="573"/>
        <v>#N/A</v>
      </c>
      <c r="CE509" s="14" t="e">
        <f t="shared" si="573"/>
        <v>#N/A</v>
      </c>
      <c r="CF509" s="14" t="e">
        <f t="shared" si="571"/>
        <v>#N/A</v>
      </c>
      <c r="CG509" s="14" t="e">
        <f t="shared" si="564"/>
        <v>#N/A</v>
      </c>
      <c r="CH509" s="14" t="e">
        <f t="shared" si="564"/>
        <v>#N/A</v>
      </c>
      <c r="CI509" s="14" t="e">
        <f t="shared" si="564"/>
        <v>#N/A</v>
      </c>
      <c r="CJ509" s="14" t="e">
        <f t="shared" si="564"/>
        <v>#N/A</v>
      </c>
      <c r="CK509" s="14" t="e">
        <f t="shared" si="564"/>
        <v>#N/A</v>
      </c>
      <c r="CL509" s="14" t="e">
        <f t="shared" si="562"/>
        <v>#N/A</v>
      </c>
      <c r="CM509" s="14" t="e">
        <f t="shared" si="562"/>
        <v>#N/A</v>
      </c>
      <c r="CN509" s="14" t="e">
        <f t="shared" si="562"/>
        <v>#N/A</v>
      </c>
      <c r="CO509" s="14" t="e">
        <f t="shared" si="562"/>
        <v>#N/A</v>
      </c>
      <c r="CP509" s="14" t="e">
        <f t="shared" si="562"/>
        <v>#N/A</v>
      </c>
      <c r="CQ509" s="14" t="e">
        <f t="shared" si="562"/>
        <v>#N/A</v>
      </c>
      <c r="CR509" s="14" t="e">
        <f t="shared" si="562"/>
        <v>#N/A</v>
      </c>
      <c r="CS509" s="14" t="e">
        <f t="shared" si="562"/>
        <v>#N/A</v>
      </c>
      <c r="CT509" s="14" t="e">
        <f t="shared" si="562"/>
        <v>#N/A</v>
      </c>
      <c r="CU509" s="14" t="e">
        <f t="shared" si="562"/>
        <v>#N/A</v>
      </c>
      <c r="CV509" s="14" t="e">
        <f t="shared" si="562"/>
        <v>#N/A</v>
      </c>
      <c r="CW509" s="14" t="e">
        <f t="shared" si="542"/>
        <v>#N/A</v>
      </c>
      <c r="CX509" s="14" t="e">
        <f t="shared" si="542"/>
        <v>#N/A</v>
      </c>
      <c r="CY509" s="14" t="e">
        <f t="shared" si="567"/>
        <v>#N/A</v>
      </c>
      <c r="CZ509" s="14" t="e">
        <f t="shared" si="567"/>
        <v>#N/A</v>
      </c>
      <c r="DA509" s="14" t="e">
        <f t="shared" si="567"/>
        <v>#N/A</v>
      </c>
      <c r="DB509" s="14" t="e">
        <f t="shared" si="567"/>
        <v>#N/A</v>
      </c>
      <c r="DC509" s="14" t="e">
        <f t="shared" si="567"/>
        <v>#N/A</v>
      </c>
      <c r="DD509" s="14" t="e">
        <f t="shared" si="567"/>
        <v>#N/A</v>
      </c>
      <c r="DE509" s="14" t="e">
        <f t="shared" si="567"/>
        <v>#N/A</v>
      </c>
      <c r="DF509" s="14" t="e">
        <f t="shared" si="567"/>
        <v>#N/A</v>
      </c>
      <c r="DG509" s="14" t="e">
        <f t="shared" si="567"/>
        <v>#N/A</v>
      </c>
      <c r="DH509" s="14" t="e">
        <f t="shared" si="567"/>
        <v>#N/A</v>
      </c>
      <c r="DI509" s="14" t="e">
        <f t="shared" si="567"/>
        <v>#N/A</v>
      </c>
      <c r="DJ509" s="14" t="e">
        <f t="shared" si="567"/>
        <v>#N/A</v>
      </c>
      <c r="DK509" s="14" t="e">
        <f t="shared" si="567"/>
        <v>#N/A</v>
      </c>
      <c r="DL509" s="14" t="e">
        <f t="shared" si="567"/>
        <v>#N/A</v>
      </c>
      <c r="DM509" s="14" t="e">
        <f t="shared" si="567"/>
        <v>#N/A</v>
      </c>
      <c r="DN509" s="14" t="e">
        <f t="shared" si="551"/>
        <v>#N/A</v>
      </c>
      <c r="DO509" s="14" t="e">
        <f t="shared" si="551"/>
        <v>#N/A</v>
      </c>
      <c r="DP509" s="14" t="e">
        <f t="shared" si="551"/>
        <v>#N/A</v>
      </c>
      <c r="DQ509" s="14" t="e">
        <f t="shared" si="549"/>
        <v>#N/A</v>
      </c>
      <c r="DR509" s="14" t="e">
        <f t="shared" si="549"/>
        <v>#N/A</v>
      </c>
      <c r="DS509" s="14" t="e">
        <f t="shared" si="529"/>
        <v>#N/A</v>
      </c>
      <c r="DT509" s="14" t="e">
        <f t="shared" si="529"/>
        <v>#N/A</v>
      </c>
      <c r="DU509" s="14" t="e">
        <f t="shared" si="529"/>
        <v>#N/A</v>
      </c>
      <c r="DV509" s="14" t="e">
        <f t="shared" si="529"/>
        <v>#N/A</v>
      </c>
      <c r="DW509" s="14" t="e">
        <f t="shared" si="565"/>
        <v>#N/A</v>
      </c>
      <c r="DX509" s="14" t="e">
        <f t="shared" si="565"/>
        <v>#N/A</v>
      </c>
      <c r="DY509" s="14" t="e">
        <f t="shared" si="565"/>
        <v>#N/A</v>
      </c>
      <c r="DZ509" s="14" t="e">
        <f t="shared" si="560"/>
        <v>#N/A</v>
      </c>
    </row>
    <row r="510" spans="3:130">
      <c r="C510" s="18">
        <v>2060</v>
      </c>
      <c r="D510" s="25"/>
      <c r="E510" s="25"/>
      <c r="F510" s="25"/>
      <c r="G510" s="25"/>
      <c r="H510" s="25"/>
      <c r="I510" s="25"/>
      <c r="J510" s="25"/>
      <c r="K510" s="25"/>
      <c r="L510" s="25"/>
      <c r="M510" s="25"/>
      <c r="N510" s="25"/>
      <c r="O510" s="25"/>
      <c r="P510" s="25"/>
      <c r="Q510" s="25"/>
      <c r="R510" s="25"/>
      <c r="S510" s="25"/>
      <c r="T510" s="25"/>
      <c r="U510" s="25"/>
      <c r="V510" s="25"/>
      <c r="W510" s="25"/>
      <c r="X510" s="25"/>
      <c r="Y510" s="25"/>
      <c r="Z510" s="25"/>
      <c r="AA510" s="25"/>
      <c r="AB510" s="25"/>
      <c r="AC510" s="25"/>
      <c r="AD510" s="25"/>
      <c r="AE510" s="25"/>
      <c r="AF510" s="25"/>
      <c r="AG510" s="25"/>
      <c r="AH510" s="25"/>
      <c r="AI510" s="25"/>
      <c r="AJ510" s="25"/>
      <c r="AK510" s="25"/>
      <c r="AL510" s="25"/>
      <c r="AM510" s="25"/>
      <c r="AN510" s="25"/>
      <c r="AO510" s="25"/>
      <c r="AP510" s="25"/>
      <c r="AQ510" s="25"/>
      <c r="AR510" s="25">
        <f t="shared" si="563"/>
        <v>0</v>
      </c>
      <c r="AS510" s="25">
        <f t="shared" si="566"/>
        <v>0</v>
      </c>
      <c r="AT510" s="25">
        <f t="shared" si="568"/>
        <v>0</v>
      </c>
      <c r="AU510" s="25">
        <f t="shared" si="569"/>
        <v>0</v>
      </c>
      <c r="AV510" s="25">
        <f t="shared" si="570"/>
        <v>0</v>
      </c>
      <c r="AW510" s="25">
        <f t="shared" si="572"/>
        <v>0</v>
      </c>
      <c r="AX510" s="25">
        <f t="shared" si="574"/>
        <v>0</v>
      </c>
      <c r="AY510" s="25">
        <f t="shared" si="575"/>
        <v>0</v>
      </c>
      <c r="AZ510" s="25">
        <f t="shared" si="576"/>
        <v>0</v>
      </c>
      <c r="BA510" s="25">
        <f t="shared" si="577"/>
        <v>0</v>
      </c>
      <c r="BB510" s="25">
        <f t="shared" si="578"/>
        <v>0</v>
      </c>
      <c r="BC510" s="25" t="e">
        <f t="shared" si="579"/>
        <v>#N/A</v>
      </c>
      <c r="BD510" s="25" t="e">
        <f t="shared" si="580"/>
        <v>#N/A</v>
      </c>
      <c r="BE510" s="25" t="e">
        <f t="shared" si="581"/>
        <v>#N/A</v>
      </c>
      <c r="BF510" s="25" t="e">
        <f t="shared" si="582"/>
        <v>#N/A</v>
      </c>
      <c r="BG510" s="25" t="e">
        <f t="shared" si="583"/>
        <v>#N/A</v>
      </c>
      <c r="BH510" s="25" t="e">
        <f t="shared" si="584"/>
        <v>#N/A</v>
      </c>
      <c r="BI510" s="25" t="e">
        <f t="shared" si="585"/>
        <v>#N/A</v>
      </c>
      <c r="BJ510" s="25" t="e">
        <f>VLOOKUP($C$124,$D$3:$K$63,$A$74,0)*(B452-B451)</f>
        <v>#N/A</v>
      </c>
      <c r="BK510" s="25" t="e">
        <f>VLOOKUP($C$125,$D$3:$K$63,$A$74,0)*(B451-B450)</f>
        <v>#N/A</v>
      </c>
      <c r="BL510" s="25" t="e">
        <f>VLOOKUP($C$126,$D$3:$K$63,$A$74,0)*B450</f>
        <v>#N/A</v>
      </c>
      <c r="BM510" s="21" t="e">
        <f t="shared" si="510"/>
        <v>#N/A</v>
      </c>
      <c r="BP510" s="18">
        <v>2060</v>
      </c>
      <c r="BQ510" s="14" t="e">
        <f t="shared" si="573"/>
        <v>#N/A</v>
      </c>
      <c r="BR510" s="14" t="e">
        <f t="shared" si="573"/>
        <v>#N/A</v>
      </c>
      <c r="BS510" s="14" t="e">
        <f t="shared" si="573"/>
        <v>#N/A</v>
      </c>
      <c r="BT510" s="14" t="e">
        <f t="shared" si="573"/>
        <v>#N/A</v>
      </c>
      <c r="BU510" s="14" t="e">
        <f t="shared" si="573"/>
        <v>#N/A</v>
      </c>
      <c r="BV510" s="14" t="e">
        <f t="shared" si="573"/>
        <v>#N/A</v>
      </c>
      <c r="BW510" s="14" t="e">
        <f t="shared" si="573"/>
        <v>#N/A</v>
      </c>
      <c r="BX510" s="14" t="e">
        <f t="shared" si="573"/>
        <v>#N/A</v>
      </c>
      <c r="BY510" s="14" t="e">
        <f t="shared" si="573"/>
        <v>#N/A</v>
      </c>
      <c r="BZ510" s="14" t="e">
        <f t="shared" si="573"/>
        <v>#N/A</v>
      </c>
      <c r="CA510" s="14" t="e">
        <f t="shared" si="573"/>
        <v>#N/A</v>
      </c>
      <c r="CB510" s="14" t="e">
        <f t="shared" si="573"/>
        <v>#N/A</v>
      </c>
      <c r="CC510" s="14" t="e">
        <f t="shared" si="573"/>
        <v>#N/A</v>
      </c>
      <c r="CD510" s="14" t="e">
        <f t="shared" si="573"/>
        <v>#N/A</v>
      </c>
      <c r="CE510" s="14" t="e">
        <f t="shared" si="573"/>
        <v>#N/A</v>
      </c>
      <c r="CF510" s="14" t="e">
        <f t="shared" si="571"/>
        <v>#N/A</v>
      </c>
      <c r="CG510" s="14" t="e">
        <f t="shared" si="564"/>
        <v>#N/A</v>
      </c>
      <c r="CH510" s="14" t="e">
        <f t="shared" si="564"/>
        <v>#N/A</v>
      </c>
      <c r="CI510" s="14" t="e">
        <f t="shared" si="564"/>
        <v>#N/A</v>
      </c>
      <c r="CJ510" s="14" t="e">
        <f t="shared" si="564"/>
        <v>#N/A</v>
      </c>
      <c r="CK510" s="14" t="e">
        <f t="shared" si="564"/>
        <v>#N/A</v>
      </c>
      <c r="CL510" s="14" t="e">
        <f t="shared" si="562"/>
        <v>#N/A</v>
      </c>
      <c r="CM510" s="14" t="e">
        <f t="shared" si="562"/>
        <v>#N/A</v>
      </c>
      <c r="CN510" s="14" t="e">
        <f t="shared" si="562"/>
        <v>#N/A</v>
      </c>
      <c r="CO510" s="14" t="e">
        <f t="shared" si="562"/>
        <v>#N/A</v>
      </c>
      <c r="CP510" s="14" t="e">
        <f t="shared" si="562"/>
        <v>#N/A</v>
      </c>
      <c r="CQ510" s="14" t="e">
        <f t="shared" si="562"/>
        <v>#N/A</v>
      </c>
      <c r="CR510" s="14" t="e">
        <f t="shared" si="562"/>
        <v>#N/A</v>
      </c>
      <c r="CS510" s="14" t="e">
        <f t="shared" si="562"/>
        <v>#N/A</v>
      </c>
      <c r="CT510" s="14" t="e">
        <f t="shared" si="562"/>
        <v>#N/A</v>
      </c>
      <c r="CU510" s="14" t="e">
        <f t="shared" si="562"/>
        <v>#N/A</v>
      </c>
      <c r="CV510" s="14" t="e">
        <f t="shared" si="562"/>
        <v>#N/A</v>
      </c>
      <c r="CW510" s="14" t="e">
        <f t="shared" si="542"/>
        <v>#N/A</v>
      </c>
      <c r="CX510" s="14" t="e">
        <f t="shared" si="542"/>
        <v>#N/A</v>
      </c>
      <c r="CY510" s="14" t="e">
        <f t="shared" si="542"/>
        <v>#N/A</v>
      </c>
      <c r="CZ510" s="14" t="e">
        <f t="shared" si="542"/>
        <v>#N/A</v>
      </c>
      <c r="DA510" s="14" t="e">
        <f t="shared" si="542"/>
        <v>#N/A</v>
      </c>
      <c r="DB510" s="14" t="e">
        <f t="shared" si="542"/>
        <v>#N/A</v>
      </c>
      <c r="DC510" s="14" t="e">
        <f t="shared" si="542"/>
        <v>#N/A</v>
      </c>
      <c r="DD510" s="14" t="e">
        <f t="shared" si="542"/>
        <v>#N/A</v>
      </c>
      <c r="DE510" s="14" t="e">
        <f t="shared" si="542"/>
        <v>#N/A</v>
      </c>
      <c r="DF510" s="14" t="e">
        <f t="shared" si="542"/>
        <v>#N/A</v>
      </c>
      <c r="DG510" s="14" t="e">
        <f t="shared" si="542"/>
        <v>#N/A</v>
      </c>
      <c r="DH510" s="14" t="e">
        <f t="shared" si="542"/>
        <v>#N/A</v>
      </c>
      <c r="DI510" s="14" t="e">
        <f t="shared" si="542"/>
        <v>#N/A</v>
      </c>
      <c r="DJ510" s="14" t="e">
        <f t="shared" si="542"/>
        <v>#N/A</v>
      </c>
      <c r="DK510" s="14" t="e">
        <f t="shared" si="542"/>
        <v>#N/A</v>
      </c>
      <c r="DL510" s="14" t="e">
        <f t="shared" si="542"/>
        <v>#N/A</v>
      </c>
      <c r="DM510" s="14" t="e">
        <f t="shared" ref="DM510" si="586">AZ510/$BM510</f>
        <v>#N/A</v>
      </c>
      <c r="DN510" s="14" t="e">
        <f t="shared" si="551"/>
        <v>#N/A</v>
      </c>
      <c r="DO510" s="14" t="e">
        <f t="shared" si="551"/>
        <v>#N/A</v>
      </c>
      <c r="DP510" s="14" t="e">
        <f t="shared" si="551"/>
        <v>#N/A</v>
      </c>
      <c r="DQ510" s="14" t="e">
        <f t="shared" si="549"/>
        <v>#N/A</v>
      </c>
      <c r="DR510" s="14" t="e">
        <f t="shared" si="549"/>
        <v>#N/A</v>
      </c>
      <c r="DS510" s="14" t="e">
        <f t="shared" si="529"/>
        <v>#N/A</v>
      </c>
      <c r="DT510" s="14" t="e">
        <f t="shared" si="529"/>
        <v>#N/A</v>
      </c>
      <c r="DU510" s="14" t="e">
        <f t="shared" si="529"/>
        <v>#N/A</v>
      </c>
      <c r="DV510" s="14" t="e">
        <f t="shared" si="529"/>
        <v>#N/A</v>
      </c>
      <c r="DW510" s="14" t="e">
        <f t="shared" si="565"/>
        <v>#N/A</v>
      </c>
      <c r="DX510" s="14" t="e">
        <f t="shared" si="565"/>
        <v>#N/A</v>
      </c>
      <c r="DY510" s="14" t="e">
        <f t="shared" si="565"/>
        <v>#N/A</v>
      </c>
      <c r="DZ510" s="14" t="e">
        <f t="shared" si="560"/>
        <v>#N/A</v>
      </c>
    </row>
  </sheetData>
  <mergeCells count="10">
    <mergeCell ref="BN256:BO256"/>
    <mergeCell ref="BN320:BO320"/>
    <mergeCell ref="BN384:BO384"/>
    <mergeCell ref="BN448:BO448"/>
    <mergeCell ref="D1:K1"/>
    <mergeCell ref="M1:T1"/>
    <mergeCell ref="X1:AD1"/>
    <mergeCell ref="BN64:BO64"/>
    <mergeCell ref="BN128:BO128"/>
    <mergeCell ref="BN192:BO192"/>
  </mergeCells>
  <phoneticPr fontId="4" type="noConversion"/>
  <pageMargins left="0.7" right="0.7" top="0.75" bottom="0.75" header="0.3" footer="0.3"/>
  <drawing r:id="rId1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7E1FE16-E280-4262-A4BD-C31F5A5E89F1}">
  <sheetPr>
    <tabColor rgb="FFFFFF00"/>
  </sheetPr>
  <dimension ref="A1:DZ510"/>
  <sheetViews>
    <sheetView topLeftCell="I1" zoomScale="85" zoomScaleNormal="85" workbookViewId="0">
      <selection activeCell="AI9" sqref="AI9"/>
    </sheetView>
  </sheetViews>
  <sheetFormatPr defaultColWidth="8.875" defaultRowHeight="14.25"/>
  <cols>
    <col min="1" max="1" width="8.875" style="18"/>
    <col min="2" max="2" width="8" style="18" bestFit="1" customWidth="1"/>
    <col min="3" max="3" width="14.5" style="18" bestFit="1" customWidth="1"/>
    <col min="4" max="4" width="10.5" style="18" bestFit="1" customWidth="1"/>
    <col min="5" max="9" width="8.5" style="18" bestFit="1" customWidth="1"/>
    <col min="10" max="10" width="11.75" style="18" bestFit="1" customWidth="1"/>
    <col min="11" max="11" width="8.5" style="18" bestFit="1" customWidth="1"/>
    <col min="12" max="12" width="5.5" style="18" customWidth="1"/>
    <col min="13" max="13" width="8.5" style="18" bestFit="1" customWidth="1"/>
    <col min="14" max="14" width="8.5" style="21" bestFit="1" customWidth="1"/>
    <col min="15" max="17" width="8.625" style="21" bestFit="1" customWidth="1"/>
    <col min="18" max="18" width="8.5" style="21" bestFit="1" customWidth="1"/>
    <col min="19" max="19" width="11.75" style="21" bestFit="1" customWidth="1"/>
    <col min="20" max="20" width="8.625" style="21" bestFit="1" customWidth="1"/>
    <col min="21" max="21" width="9" style="18" bestFit="1" customWidth="1"/>
    <col min="22" max="22" width="8.5" style="18" bestFit="1" customWidth="1"/>
    <col min="23" max="23" width="8.5" style="21" bestFit="1" customWidth="1"/>
    <col min="24" max="26" width="8.625" style="21" bestFit="1" customWidth="1"/>
    <col min="27" max="27" width="8.5" style="21" bestFit="1" customWidth="1"/>
    <col min="28" max="28" width="11.75" style="21" bestFit="1" customWidth="1"/>
    <col min="29" max="29" width="12.125" style="21" bestFit="1" customWidth="1"/>
    <col min="30" max="30" width="9" style="18" bestFit="1" customWidth="1"/>
    <col min="31" max="31" width="8.5" style="18" bestFit="1" customWidth="1"/>
    <col min="32" max="32" width="8.625" style="21" bestFit="1" customWidth="1"/>
    <col min="33" max="35" width="9.625" style="21" bestFit="1" customWidth="1"/>
    <col min="36" max="36" width="8.625" style="21" bestFit="1" customWidth="1"/>
    <col min="37" max="37" width="11.875" style="21" bestFit="1" customWidth="1"/>
    <col min="38" max="38" width="9.625" style="21" bestFit="1" customWidth="1"/>
    <col min="39" max="39" width="9" style="18" bestFit="1" customWidth="1"/>
    <col min="40" max="40" width="8.5" style="18" bestFit="1" customWidth="1"/>
    <col min="41" max="44" width="9.625" style="21" bestFit="1" customWidth="1"/>
    <col min="45" max="45" width="8.625" style="21" bestFit="1" customWidth="1"/>
    <col min="46" max="46" width="11.875" style="21" bestFit="1" customWidth="1"/>
    <col min="47" max="47" width="9.625" style="21" bestFit="1" customWidth="1"/>
    <col min="48" max="64" width="9" style="18" bestFit="1" customWidth="1"/>
    <col min="65" max="74" width="8.875" style="18"/>
    <col min="75" max="75" width="9.5" style="18" bestFit="1" customWidth="1"/>
    <col min="76" max="88" width="8.875" style="18"/>
    <col min="89" max="89" width="9.5" style="18" bestFit="1" customWidth="1"/>
    <col min="90" max="16384" width="8.875" style="18"/>
  </cols>
  <sheetData>
    <row r="1" spans="1:47">
      <c r="A1" s="18" t="s">
        <v>34</v>
      </c>
      <c r="B1" s="19" t="s">
        <v>44</v>
      </c>
      <c r="D1" s="132" t="s">
        <v>40</v>
      </c>
      <c r="E1" s="132"/>
      <c r="F1" s="132"/>
      <c r="G1" s="132"/>
      <c r="H1" s="132"/>
      <c r="I1" s="132"/>
      <c r="J1" s="132"/>
      <c r="K1" s="132"/>
      <c r="M1" s="131" t="s">
        <v>53</v>
      </c>
      <c r="N1" s="131"/>
      <c r="O1" s="131"/>
      <c r="P1" s="131"/>
      <c r="Q1" s="131"/>
      <c r="R1" s="131"/>
      <c r="S1" s="131"/>
      <c r="T1" s="131"/>
      <c r="W1" s="24"/>
      <c r="X1" s="130" t="s">
        <v>45</v>
      </c>
      <c r="Y1" s="130"/>
      <c r="Z1" s="130"/>
      <c r="AA1" s="130"/>
      <c r="AB1" s="130"/>
      <c r="AC1" s="130"/>
      <c r="AD1" s="130"/>
      <c r="AF1" s="18"/>
      <c r="AG1" s="18"/>
      <c r="AH1" s="18"/>
      <c r="AI1" s="18"/>
      <c r="AJ1" s="18"/>
      <c r="AK1" s="18"/>
      <c r="AL1" s="18"/>
      <c r="AO1" s="18"/>
      <c r="AP1" s="18"/>
      <c r="AQ1" s="18"/>
      <c r="AR1" s="18"/>
      <c r="AS1" s="18"/>
      <c r="AT1" s="18"/>
      <c r="AU1" s="18"/>
    </row>
    <row r="2" spans="1:47">
      <c r="A2" s="18">
        <v>0</v>
      </c>
      <c r="B2" s="14">
        <f>参数输入!L6</f>
        <v>0</v>
      </c>
      <c r="D2" s="18" t="s">
        <v>42</v>
      </c>
      <c r="E2" s="18" t="s">
        <v>13</v>
      </c>
      <c r="F2" s="18" t="s">
        <v>14</v>
      </c>
      <c r="G2" s="18" t="s">
        <v>15</v>
      </c>
      <c r="H2" s="18" t="s">
        <v>16</v>
      </c>
      <c r="I2" s="18" t="s">
        <v>17</v>
      </c>
      <c r="J2" s="18" t="s">
        <v>18</v>
      </c>
      <c r="K2" s="18" t="s">
        <v>19</v>
      </c>
      <c r="M2" s="18" t="s">
        <v>42</v>
      </c>
      <c r="N2" s="21" t="s">
        <v>13</v>
      </c>
      <c r="O2" s="21" t="s">
        <v>14</v>
      </c>
      <c r="P2" s="21" t="s">
        <v>15</v>
      </c>
      <c r="Q2" s="21" t="s">
        <v>16</v>
      </c>
      <c r="R2" s="21" t="s">
        <v>17</v>
      </c>
      <c r="S2" s="21" t="s">
        <v>18</v>
      </c>
      <c r="T2" s="21" t="s">
        <v>19</v>
      </c>
      <c r="W2" s="18" t="s">
        <v>42</v>
      </c>
      <c r="X2" s="21" t="s">
        <v>13</v>
      </c>
      <c r="Y2" s="21" t="s">
        <v>14</v>
      </c>
      <c r="Z2" s="21" t="s">
        <v>15</v>
      </c>
      <c r="AA2" s="21" t="s">
        <v>16</v>
      </c>
      <c r="AB2" s="21" t="s">
        <v>17</v>
      </c>
      <c r="AC2" s="21" t="s">
        <v>18</v>
      </c>
      <c r="AD2" s="21" t="s">
        <v>19</v>
      </c>
      <c r="AF2" s="18"/>
      <c r="AG2" s="18"/>
      <c r="AH2" s="18"/>
      <c r="AI2" s="18"/>
      <c r="AJ2" s="18"/>
      <c r="AK2" s="18"/>
      <c r="AL2" s="18"/>
      <c r="AO2" s="18"/>
      <c r="AP2" s="18"/>
      <c r="AQ2" s="18"/>
      <c r="AR2" s="18"/>
      <c r="AS2" s="18"/>
      <c r="AT2" s="18"/>
      <c r="AU2" s="18"/>
    </row>
    <row r="3" spans="1:47">
      <c r="A3" s="18">
        <v>1</v>
      </c>
      <c r="B3" s="14">
        <f>参数输入!L7</f>
        <v>9.0909090909090939E-2</v>
      </c>
      <c r="D3" s="18">
        <v>2000</v>
      </c>
      <c r="E3" s="18">
        <f>参数输入!AJ3</f>
        <v>0</v>
      </c>
      <c r="F3" s="23">
        <f>参数输入!AK3</f>
        <v>0</v>
      </c>
      <c r="G3" s="23">
        <f>参数输入!AL3</f>
        <v>0</v>
      </c>
      <c r="H3" s="23">
        <f>参数输入!AM3</f>
        <v>0</v>
      </c>
      <c r="I3" s="23">
        <f>参数输入!AN3</f>
        <v>0</v>
      </c>
      <c r="J3" s="23">
        <f>参数输入!AO3</f>
        <v>0</v>
      </c>
      <c r="K3" s="23">
        <f>参数输入!AP3</f>
        <v>0</v>
      </c>
      <c r="M3" s="18">
        <v>2000</v>
      </c>
      <c r="N3" s="21">
        <f>参数输入!CT3</f>
        <v>130</v>
      </c>
      <c r="O3" s="21">
        <f>参数输入!CU3</f>
        <v>36.241984945637022</v>
      </c>
      <c r="P3" s="21">
        <f>参数输入!CV3</f>
        <v>42</v>
      </c>
      <c r="Q3" s="21">
        <f>参数输入!CW3</f>
        <v>35</v>
      </c>
      <c r="R3" s="21">
        <f>参数输入!CX3</f>
        <v>24.82</v>
      </c>
      <c r="S3" s="21">
        <f>参数输入!CY3</f>
        <v>58.5</v>
      </c>
      <c r="T3" s="21">
        <f>参数输入!CZ3</f>
        <v>12</v>
      </c>
      <c r="W3" s="18">
        <v>2020</v>
      </c>
      <c r="X3" s="21">
        <f>(N3*INDEX($BP$65:$DY$126,$W3-2000+2,$W3-2000+2-20)+N4*INDEX($BP$65:$DY$126,$W3-2000+2,$W3-2000+2-19)+N5*INDEX($BP$65:$DY$126,$W3-2000+2,$W3-2000+2-18)+N6*INDEX($BP$65:$DY$126,$W3-2000+2,$W3-2000+2-17)+N7*INDEX($BP$65:$DY$126,$W3-2000+2,$W3-2000+2-16)+N8*INDEX($BP$65:$DY$126,$W3-2000+2,$W3-2000+2-15)+N9*INDEX($BP$65:$DY$126,$W3-2000+2,$W3-2000+2-14)+N10*INDEX($BP$65:$DY$126,$W3-2000+2,$W3-2000+2-13)+N11*INDEX($BP$65:$DY$126,$W3-2000+2,$W3-2000+2-12)+N12*INDEX($BP$65:$DY$126,$W3-2000+2,$W3-2000+2-11)+N13*INDEX($BP$65:$DY$126,$W3-2000+2,$W3-2000+2-10)+N14*INDEX($BP$65:$DY$126,$W3-2000+2,$W3-2000+2-9)+N15*INDEX($BP$65:$DY$126,$W3-2000+2,$W3-2000+2-8)+N16*INDEX($BP$65:$DY$126,$W3-2000+2,$W3-2000+2-7)+N17*INDEX($BP$65:$DY$126,$W3-2000+2,$W3-2000+2-6)+N18*INDEX($BP$65:$DY$126,$W3-2000+2,$W3-2000+2-5)+N19*INDEX($BP$65:$DY$126,$W3-2000+2,$W3-2000+2-4)+N20*INDEX($BP$65:$DY$126,$W3-2000+2,$W3-2000+2-3)+N21*INDEX($BP$65:$DY$126,$W3-2000+2,$W3-2000+2-2)+N22*INDEX($BP$65:$DY$126,$W3-2000+2,$W3-2000+2-1))</f>
        <v>129.99999999999997</v>
      </c>
      <c r="Y3" s="21">
        <f>(O3*INDEX($BP$129:$DY$190,$W3-2000+2,$W3-2000+2-20)+O4*INDEX($BP$129:$DY$190,$W3-2000+2,$W3-2000+2-19)+O5*INDEX($BP$129:$DY$190,$W3-2000+2,$W3-2000+2-18)+O6*INDEX($BP$129:$DY$190,$W3-2000+2,$W3-2000+2-17)+O7*INDEX($BP$129:$DY$190,$W3-2000+2,$W3-2000+2-16)+O8*INDEX($BP$129:$DY$190,$W3-2000+2,$W3-2000+2-15)+O9*INDEX($BP$129:$DY$190,$W3-2000+2,$W3-2000+2-14)+O10*INDEX($BP$129:$DY$190,$W3-2000+2,$W3-2000+2-13)+O11*INDEX($BP$129:$DY$190,$W3-2000+2,$W3-2000+2-12)+O12*INDEX($BP$129:$DY$190,$W3-2000+2,$W3-2000+2-11)+O13*INDEX($BP$129:$DY$190,$W3-2000+2,$W3-2000+2-10)+O14*INDEX($BP$129:$DY$190,$W3-2000+2,$W3-2000+2-9)+O15*INDEX($BP$129:$DY$190,$W3-2000+2,$W3-2000+2-8)+O16*INDEX($BP$129:$DY$190,$W3-2000+2,$W3-2000+2-7)+O17*INDEX($BP$129:$DY$190,$W3-2000+2,$W3-2000+2-6)+O18*INDEX($BP$129:$DY$190,$W3-2000+2,$W3-2000+2-5)+O19*INDEX($BP$129:$DY$190,$W3-2000+2,$W3-2000+2-4)+O20*INDEX($BP$129:$DY$190,$W3-2000+2,$W3-2000+2-3)+O21*INDEX($BP$129:$DY$190,$W3-2000+2,$W3-2000+2-2)+O22*INDEX($BP$129:$DY$190,$W3-2000+2,$W3-2000+2-1))</f>
        <v>36.241984945637029</v>
      </c>
      <c r="Z3" s="21">
        <f>(P3*INDEX($BP$193:$DY$254,$W3-2000+2,$W3-2000+2-20)+P4*INDEX($BP$193:$DY$254,$W3-2000+2,$W3-2000+2-19)+P5*INDEX($BP$193:$DY$254,$W3-2000+2,$W3-2000+2-18)+P6*INDEX($BP$193:$DY$254,$W3-2000+2,$W3-2000+2-17)+P7*INDEX($BP$193:$DY$254,$W3-2000+2,$W3-2000+2-16)+P8*INDEX($BP$193:$DY$254,$W3-2000+2,$W3-2000+2-15)+P9*INDEX($BP$193:$DY$254,$W3-2000+2,$W3-2000+2-14)+P10*INDEX($BP$193:$DY$254,$W3-2000+2,$W3-2000+2-13)+P11*INDEX($BP$193:$DY$254,$W3-2000+2,$W3-2000+2-12)+P12*INDEX($BP$193:$DY$254,$W3-2000+2,$W3-2000+2-11)+P13*INDEX($BP$193:$DY$254,$W3-2000+2,$W3-2000+2-10)+P14*INDEX($BP$193:$DY$254,$W3-2000+2,$W3-2000+2-9)+P15*INDEX($BP$193:$DY$254,$W3-2000+2,$W3-2000+2-8)+P16*INDEX($BP$193:$DY$254,$W3-2000+2,$W3-2000+2-7)+P17*INDEX($BP$193:$DY$254,$W3-2000+2,$W3-2000+2-6)+P18*INDEX($BP$193:$DY$254,$W3-2000+2,$W3-2000+2-5)+P19*INDEX($BP$193:$DY$254,$W3-2000+2,$W3-2000+2-4)+P20*INDEX($BP$193:$DY$254,$W3-2000+2,$W3-2000+2-3)+P21*INDEX($BP$193:$DY$254,$W3-2000+2,$W3-2000+2-2)+P22*INDEX($BP$193:$DY$254,$W3-2000+2,$W3-2000+2-1))</f>
        <v>41.986014735432008</v>
      </c>
      <c r="AA3" s="21">
        <f>(Q3*INDEX($BP$257:$DY$318,$W3-2000+2,$W3-2000+2-20)+Q4*INDEX($BP$257:$DY$318,$W3-2000+2,$W3-2000+2-19)+Q5*INDEX($BP$257:$DY$318,$W3-2000+2,$W3-2000+2-18)+Q6*INDEX($BP$257:$DY$318,$W3-2000+2,$W3-2000+2-17)+Q7*INDEX($BP$257:$DY$318,$W3-2000+2,$W3-2000+2-16)+Q8*INDEX($BP$257:$DY$318,$W3-2000+2,$W3-2000+2-15)+Q9*INDEX($BP$257:$DY$318,$W3-2000+2,$W3-2000+2-14)+Q10*INDEX($BP$257:$DY$318,$W3-2000+2,$W3-2000+2-13)+Q11*INDEX($BP$257:$DY$318,$W3-2000+2,$W3-2000+2-12)+Q12*INDEX($BP$257:$DY$318,$W3-2000+2,$W3-2000+2-11)+Q13*INDEX($BP$257:$DY$318,$W3-2000+2,$W3-2000+2-10)+Q14*INDEX($BP$257:$DY$318,$W3-2000+2,$W3-2000+2-9)+Q15*INDEX($BP$257:$DY$318,$W3-2000+2,$W3-2000+2-8)+Q16*INDEX($BP$257:$DY$318,$W3-2000+2,$W3-2000+2-7)+Q17*INDEX($BP$257:$DY$318,$W3-2000+2,$W3-2000+2-6)+Q18*INDEX($BP$257:$DY$318,$W3-2000+2,$W3-2000+2-5)+Q19*INDEX($BP$257:$DY$318,$W3-2000+2,$W3-2000+2-4)+Q20*INDEX($BP$257:$DY$318,$W3-2000+2,$W3-2000+2-3)+Q21*INDEX($BP$257:$DY$318,$W3-2000+2,$W3-2000+2-2)+Q22*INDEX($BP$257:$DY$318,$W3-2000+2,$W3-2000+2-1))</f>
        <v>34.125282152128975</v>
      </c>
      <c r="AB3" s="21">
        <f>(R3*INDEX($BP$321:$DY$382,$W3-2000+2,$W3-2000+2-20)+R4*INDEX($BP$321:$DY$382,$W3-2000+2,$W3-2000+2-19)+R5*INDEX($BP$321:$DY$382,$W3-2000+2,$W3-2000+2-18)+R6*INDEX($BP$321:$DY$382,$W3-2000+2,$W3-2000+2-17)+R7*INDEX($BP$321:$DY$382,$W3-2000+2,$W3-2000+2-16)+R8*INDEX($BP$321:$DY$382,$W3-2000+2,$W3-2000+2-15)+R9*INDEX($BP$321:$DY$382,$W3-2000+2,$W3-2000+2-14)+R10*INDEX($BP$321:$DY$382,$W3-2000+2,$W3-2000+2-13)+R11*INDEX($BP$321:$DY$382,$W3-2000+2,$W3-2000+2-12)+R12*INDEX($BP$321:$DY$382,$W3-2000+2,$W3-2000+2-11)+R13*INDEX($BP$321:$DY$382,$W3-2000+2,$W3-2000+2-10)+R14*INDEX($BP$321:$DY$382,$W3-2000+2,$W3-2000+2-9)+R15*INDEX($BP$321:$DY$382,$W3-2000+2,$W3-2000+2-8)+R16*INDEX($BP$321:$DY$382,$W3-2000+2,$W3-2000+2-7)+R17*INDEX($BP$321:$DY$382,$W3-2000+2,$W3-2000+2-6)+R18*INDEX($BP$321:$DY$382,$W3-2000+2,$W3-2000+2-5)+R19*INDEX($BP$321:$DY$382,$W3-2000+2,$W3-2000+2-4)+R20*INDEX($BP$321:$DY$382,$W3-2000+2,$W3-2000+2-3)+R21*INDEX($BP$321:$DY$382,$W3-2000+2,$W3-2000+2-2)+R22*INDEX($BP$321:$DY$382,$W3-2000+2,$W3-2000+2-1))</f>
        <v>24.82</v>
      </c>
      <c r="AC3" s="21" t="e">
        <f>(S3*INDEX($BP$385:$DY$446,$W3-2000+2,$W3-2000+2-20)+S4*INDEX($BP$385:$DY$446,$W3-2000+2,$W3-2000+2-19)+S5*INDEX($BP$385:$DY$446,$W3-2000+2,$W3-2000+2-18)+S6*INDEX($BP$385:$DY$446,$W3-2000+2,$W3-2000+2-17)+S7*INDEX($BP$385:$DY$446,$W3-2000+2,$W3-2000+2-16)+S8*INDEX($BP$385:$DY$446,$W3-2000+2,$W3-2000+2-15)+S9*INDEX($BP$385:$DY$446,$W3-2000+2,$W3-2000+2-14)+S10*INDEX($BP$385:$DY$446,$W3-2000+2,$W3-2000+2-13)+S11*INDEX($BP$385:$DY$446,$W3-2000+2,$W3-2000+2-12)+S12*INDEX($BP$385:$DY$446,$W3-2000+2,$W3-2000+2-11)+S13*INDEX($BP$385:$DY$446,$W3-2000+2,$W3-2000+2-10)+S14*INDEX($BP$385:$DY$446,$W3-2000+2,$W3-2000+2-9)+S15*INDEX($BP$385:$DY$446,$W3-2000+2,$W3-2000+2-8)+S16*INDEX($BP$385:$DY$446,$W3-2000+2,$W3-2000+2-7)+S17*INDEX($BP$385:$DY$446,$W3-2000+2,$W3-2000+2-6)+S18*INDEX($BP$385:$DY$446,$W3-2000+2,$W3-2000+2-5)+S19*INDEX($BP$385:$DY$446,$W3-2000+2,$W3-2000+2-4)+S20*INDEX($BP$385:$DY$446,$W3-2000+2,$W3-2000+2-3)+S21*INDEX($BP$385:$DY$446,$W3-2000+2,$W3-2000+2-2)+S22*INDEX($BP$385:$DY$446,$W3-2000+2,$W3-2000+2-1))</f>
        <v>#DIV/0!</v>
      </c>
      <c r="AD3" s="21">
        <f>(T3*INDEX($BP$449:$DY$510,$W3-2000+2,$W3-2000+2-20)+T4*INDEX($BP$449:$DY$510,$W3-2000+2,$W3-2000+2-19)+T5*INDEX($BP$449:$DY$510,$W3-2000+2,$W3-2000+2-18)+T6*INDEX($BP$449:$DY$510,$W3-2000+2,$W3-2000+2-17)+T7*INDEX($BP$449:$DY$510,$W3-2000+2,$W3-2000+2-16)+T8*INDEX($BP$449:$DY$510,$W3-2000+2,$W3-2000+2-15)+T9*INDEX($BP$449:$DY$510,$W3-2000+2,$W3-2000+2-14)+T10*INDEX($BP$449:$DY$510,$W3-2000+2,$W3-2000+2-13)+T11*INDEX($BP$449:$DY$510,$W3-2000+2,$W3-2000+2-12)+T12*INDEX($BP$449:$DY$510,$W3-2000+2,$W3-2000+2-11)+T13*INDEX($BP$449:$DY$510,$W3-2000+2,$W3-2000+2-10)+T14*INDEX($BP$449:$DY$510,$W3-2000+2,$W3-2000+2-9)+T15*INDEX($BP$449:$DY$510,$W3-2000+2,$W3-2000+2-8)+T16*INDEX($BP$449:$DY$510,$W3-2000+2,$W3-2000+2-7)+T17*INDEX($BP$449:$DY$510,$W3-2000+2,$W3-2000+2-6)+T18*INDEX($BP$449:$DY$510,$W3-2000+2,$W3-2000+2-5)+T19*INDEX($BP$449:$DY$510,$W3-2000+2,$W3-2000+2-4)+T20*INDEX($BP$449:$DY$510,$W3-2000+2,$W3-2000+2-3)+T21*INDEX($BP$449:$DY$510,$W3-2000+2,$W3-2000+2-2)+T22*INDEX($BP$449:$DY$510,$W3-2000+2,$W3-2000+2-1))</f>
        <v>12</v>
      </c>
      <c r="AF3" s="18"/>
      <c r="AG3" s="18"/>
      <c r="AH3" s="18"/>
      <c r="AI3" s="18"/>
      <c r="AJ3" s="18"/>
      <c r="AK3" s="18"/>
      <c r="AL3" s="18"/>
      <c r="AO3" s="18"/>
      <c r="AP3" s="18"/>
      <c r="AQ3" s="18"/>
      <c r="AR3" s="18"/>
      <c r="AS3" s="18"/>
      <c r="AT3" s="18"/>
      <c r="AU3" s="18"/>
    </row>
    <row r="4" spans="1:47">
      <c r="A4" s="18">
        <v>2</v>
      </c>
      <c r="B4" s="14">
        <f>参数输入!L8</f>
        <v>0.18181818181818188</v>
      </c>
      <c r="D4" s="18">
        <v>2001</v>
      </c>
      <c r="E4" s="23">
        <f>参数输入!AJ4</f>
        <v>0</v>
      </c>
      <c r="F4" s="23">
        <f>参数输入!AK4</f>
        <v>0</v>
      </c>
      <c r="G4" s="23">
        <f>参数输入!AL4</f>
        <v>0</v>
      </c>
      <c r="H4" s="23">
        <f>参数输入!AM4</f>
        <v>0</v>
      </c>
      <c r="I4" s="23">
        <f>参数输入!AN4</f>
        <v>0</v>
      </c>
      <c r="J4" s="23">
        <f>参数输入!AO4</f>
        <v>0</v>
      </c>
      <c r="K4" s="23">
        <f>参数输入!AP4</f>
        <v>0</v>
      </c>
      <c r="M4" s="18">
        <v>2001</v>
      </c>
      <c r="N4" s="21">
        <f>参数输入!CT4</f>
        <v>130</v>
      </c>
      <c r="O4" s="21">
        <f>参数输入!CU4</f>
        <v>36.241984945637022</v>
      </c>
      <c r="P4" s="21">
        <f>参数输入!CV4</f>
        <v>42</v>
      </c>
      <c r="Q4" s="21">
        <f>参数输入!CW4</f>
        <v>35</v>
      </c>
      <c r="R4" s="21">
        <f>参数输入!CX4</f>
        <v>24.82</v>
      </c>
      <c r="S4" s="21">
        <f>参数输入!CY4</f>
        <v>58.5</v>
      </c>
      <c r="T4" s="21">
        <f>参数输入!CZ4</f>
        <v>12</v>
      </c>
      <c r="W4" s="18">
        <v>2021</v>
      </c>
      <c r="X4" s="21">
        <f t="shared" ref="X4:X43" si="0">(N4*INDEX($BP$65:$DY$126,$W4-2000+2,$W4-2000+2-20)+N5*INDEX($BP$65:$DY$126,$W4-2000+2,$W4-2000+2-19)+N6*INDEX($BP$65:$DY$126,$W4-2000+2,$W4-2000+2-18)+N7*INDEX($BP$65:$DY$126,$W4-2000+2,$W4-2000+2-17)+N8*INDEX($BP$65:$DY$126,$W4-2000+2,$W4-2000+2-16)+N9*INDEX($BP$65:$DY$126,$W4-2000+2,$W4-2000+2-15)+N10*INDEX($BP$65:$DY$126,$W4-2000+2,$W4-2000+2-14)+N11*INDEX($BP$65:$DY$126,$W4-2000+2,$W4-2000+2-13)+N12*INDEX($BP$65:$DY$126,$W4-2000+2,$W4-2000+2-12)+N13*INDEX($BP$65:$DY$126,$W4-2000+2,$W4-2000+2-11)+N14*INDEX($BP$65:$DY$126,$W4-2000+2,$W4-2000+2-10)+N15*INDEX($BP$65:$DY$126,$W4-2000+2,$W4-2000+2-9)+N16*INDEX($BP$65:$DY$126,$W4-2000+2,$W4-2000+2-8)+N17*INDEX($BP$65:$DY$126,$W4-2000+2,$W4-2000+2-7)+N18*INDEX($BP$65:$DY$126,$W4-2000+2,$W4-2000+2-6)+N19*INDEX($BP$65:$DY$126,$W4-2000+2,$W4-2000+2-5)+N20*INDEX($BP$65:$DY$126,$W4-2000+2,$W4-2000+2-4)+N21*INDEX($BP$65:$DY$126,$W4-2000+2,$W4-2000+2-3)+N22*INDEX($BP$65:$DY$126,$W4-2000+2,$W4-2000+2-2)+N23*INDEX($BP$65:$DY$126,$W4-2000+2,$W4-2000+2-1))</f>
        <v>130</v>
      </c>
      <c r="Y4" s="21">
        <f t="shared" ref="Y4:Y43" si="1">(O4*INDEX($BP$129:$DY$190,$W4-2000+2,$W4-2000+2-20)+O5*INDEX($BP$129:$DY$190,$W4-2000+2,$W4-2000+2-19)+O6*INDEX($BP$129:$DY$190,$W4-2000+2,$W4-2000+2-18)+O7*INDEX($BP$129:$DY$190,$W4-2000+2,$W4-2000+2-17)+O8*INDEX($BP$129:$DY$190,$W4-2000+2,$W4-2000+2-16)+O9*INDEX($BP$129:$DY$190,$W4-2000+2,$W4-2000+2-15)+O10*INDEX($BP$129:$DY$190,$W4-2000+2,$W4-2000+2-14)+O11*INDEX($BP$129:$DY$190,$W4-2000+2,$W4-2000+2-13)+O12*INDEX($BP$129:$DY$190,$W4-2000+2,$W4-2000+2-12)+O13*INDEX($BP$129:$DY$190,$W4-2000+2,$W4-2000+2-11)+O14*INDEX($BP$129:$DY$190,$W4-2000+2,$W4-2000+2-10)+O15*INDEX($BP$129:$DY$190,$W4-2000+2,$W4-2000+2-9)+O16*INDEX($BP$129:$DY$190,$W4-2000+2,$W4-2000+2-8)+O17*INDEX($BP$129:$DY$190,$W4-2000+2,$W4-2000+2-7)+O18*INDEX($BP$129:$DY$190,$W4-2000+2,$W4-2000+2-6)+O19*INDEX($BP$129:$DY$190,$W4-2000+2,$W4-2000+2-5)+O20*INDEX($BP$129:$DY$190,$W4-2000+2,$W4-2000+2-4)+O21*INDEX($BP$129:$DY$190,$W4-2000+2,$W4-2000+2-3)+O22*INDEX($BP$129:$DY$190,$W4-2000+2,$W4-2000+2-2)+O23*INDEX($BP$129:$DY$190,$W4-2000+2,$W4-2000+2-1))</f>
        <v>36.241984945637029</v>
      </c>
      <c r="Z4" s="21">
        <f t="shared" ref="Z4:Z43" si="2">(P4*INDEX($BP$193:$DY$254,$W4-2000+2,$W4-2000+2-20)+P5*INDEX($BP$193:$DY$254,$W4-2000+2,$W4-2000+2-19)+P6*INDEX($BP$193:$DY$254,$W4-2000+2,$W4-2000+2-18)+P7*INDEX($BP$193:$DY$254,$W4-2000+2,$W4-2000+2-17)+P8*INDEX($BP$193:$DY$254,$W4-2000+2,$W4-2000+2-16)+P9*INDEX($BP$193:$DY$254,$W4-2000+2,$W4-2000+2-15)+P10*INDEX($BP$193:$DY$254,$W4-2000+2,$W4-2000+2-14)+P11*INDEX($BP$193:$DY$254,$W4-2000+2,$W4-2000+2-13)+P12*INDEX($BP$193:$DY$254,$W4-2000+2,$W4-2000+2-12)+P13*INDEX($BP$193:$DY$254,$W4-2000+2,$W4-2000+2-11)+P14*INDEX($BP$193:$DY$254,$W4-2000+2,$W4-2000+2-10)+P15*INDEX($BP$193:$DY$254,$W4-2000+2,$W4-2000+2-9)+P16*INDEX($BP$193:$DY$254,$W4-2000+2,$W4-2000+2-8)+P17*INDEX($BP$193:$DY$254,$W4-2000+2,$W4-2000+2-7)+P18*INDEX($BP$193:$DY$254,$W4-2000+2,$W4-2000+2-6)+P19*INDEX($BP$193:$DY$254,$W4-2000+2,$W4-2000+2-5)+P20*INDEX($BP$193:$DY$254,$W4-2000+2,$W4-2000+2-4)+P21*INDEX($BP$193:$DY$254,$W4-2000+2,$W4-2000+2-3)+P22*INDEX($BP$193:$DY$254,$W4-2000+2,$W4-2000+2-2)+P23*INDEX($BP$193:$DY$254,$W4-2000+2,$W4-2000+2-1))</f>
        <v>41.981732283464581</v>
      </c>
      <c r="AA4" s="21">
        <f t="shared" ref="AA4:AA43" si="3">(Q4*INDEX($BP$257:$DY$318,$W4-2000+2,$W4-2000+2-20)+Q5*INDEX($BP$257:$DY$318,$W4-2000+2,$W4-2000+2-19)+Q6*INDEX($BP$257:$DY$318,$W4-2000+2,$W4-2000+2-18)+Q7*INDEX($BP$257:$DY$318,$W4-2000+2,$W4-2000+2-17)+Q8*INDEX($BP$257:$DY$318,$W4-2000+2,$W4-2000+2-16)+Q9*INDEX($BP$257:$DY$318,$W4-2000+2,$W4-2000+2-15)+Q10*INDEX($BP$257:$DY$318,$W4-2000+2,$W4-2000+2-14)+Q11*INDEX($BP$257:$DY$318,$W4-2000+2,$W4-2000+2-13)+Q12*INDEX($BP$257:$DY$318,$W4-2000+2,$W4-2000+2-12)+Q13*INDEX($BP$257:$DY$318,$W4-2000+2,$W4-2000+2-11)+Q14*INDEX($BP$257:$DY$318,$W4-2000+2,$W4-2000+2-10)+Q15*INDEX($BP$257:$DY$318,$W4-2000+2,$W4-2000+2-9)+Q16*INDEX($BP$257:$DY$318,$W4-2000+2,$W4-2000+2-8)+Q17*INDEX($BP$257:$DY$318,$W4-2000+2,$W4-2000+2-7)+Q18*INDEX($BP$257:$DY$318,$W4-2000+2,$W4-2000+2-6)+Q19*INDEX($BP$257:$DY$318,$W4-2000+2,$W4-2000+2-5)+Q20*INDEX($BP$257:$DY$318,$W4-2000+2,$W4-2000+2-4)+Q21*INDEX($BP$257:$DY$318,$W4-2000+2,$W4-2000+2-3)+Q22*INDEX($BP$257:$DY$318,$W4-2000+2,$W4-2000+2-2)+Q23*INDEX($BP$257:$DY$318,$W4-2000+2,$W4-2000+2-1))</f>
        <v>33.868868440998462</v>
      </c>
      <c r="AB4" s="21">
        <f t="shared" ref="AB4:AB43" si="4">(R4*INDEX($BP$321:$DY$382,$W4-2000+2,$W4-2000+2-20)+R5*INDEX($BP$321:$DY$382,$W4-2000+2,$W4-2000+2-19)+R6*INDEX($BP$321:$DY$382,$W4-2000+2,$W4-2000+2-18)+R7*INDEX($BP$321:$DY$382,$W4-2000+2,$W4-2000+2-17)+R8*INDEX($BP$321:$DY$382,$W4-2000+2,$W4-2000+2-16)+R9*INDEX($BP$321:$DY$382,$W4-2000+2,$W4-2000+2-15)+R10*INDEX($BP$321:$DY$382,$W4-2000+2,$W4-2000+2-14)+R11*INDEX($BP$321:$DY$382,$W4-2000+2,$W4-2000+2-13)+R12*INDEX($BP$321:$DY$382,$W4-2000+2,$W4-2000+2-12)+R13*INDEX($BP$321:$DY$382,$W4-2000+2,$W4-2000+2-11)+R14*INDEX($BP$321:$DY$382,$W4-2000+2,$W4-2000+2-10)+R15*INDEX($BP$321:$DY$382,$W4-2000+2,$W4-2000+2-9)+R16*INDEX($BP$321:$DY$382,$W4-2000+2,$W4-2000+2-8)+R17*INDEX($BP$321:$DY$382,$W4-2000+2,$W4-2000+2-7)+R18*INDEX($BP$321:$DY$382,$W4-2000+2,$W4-2000+2-6)+R19*INDEX($BP$321:$DY$382,$W4-2000+2,$W4-2000+2-5)+R20*INDEX($BP$321:$DY$382,$W4-2000+2,$W4-2000+2-4)+R21*INDEX($BP$321:$DY$382,$W4-2000+2,$W4-2000+2-3)+R22*INDEX($BP$321:$DY$382,$W4-2000+2,$W4-2000+2-2)+R23*INDEX($BP$321:$DY$382,$W4-2000+2,$W4-2000+2-1))</f>
        <v>24.82</v>
      </c>
      <c r="AC4" s="21">
        <f t="shared" ref="AC4:AC43" si="5">(S4*INDEX($BP$385:$DY$446,$W4-2000+2,$W4-2000+2-20)+S5*INDEX($BP$385:$DY$446,$W4-2000+2,$W4-2000+2-19)+S6*INDEX($BP$385:$DY$446,$W4-2000+2,$W4-2000+2-18)+S7*INDEX($BP$385:$DY$446,$W4-2000+2,$W4-2000+2-17)+S8*INDEX($BP$385:$DY$446,$W4-2000+2,$W4-2000+2-16)+S9*INDEX($BP$385:$DY$446,$W4-2000+2,$W4-2000+2-15)+S10*INDEX($BP$385:$DY$446,$W4-2000+2,$W4-2000+2-14)+S11*INDEX($BP$385:$DY$446,$W4-2000+2,$W4-2000+2-13)+S12*INDEX($BP$385:$DY$446,$W4-2000+2,$W4-2000+2-12)+S13*INDEX($BP$385:$DY$446,$W4-2000+2,$W4-2000+2-11)+S14*INDEX($BP$385:$DY$446,$W4-2000+2,$W4-2000+2-10)+S15*INDEX($BP$385:$DY$446,$W4-2000+2,$W4-2000+2-9)+S16*INDEX($BP$385:$DY$446,$W4-2000+2,$W4-2000+2-8)+S17*INDEX($BP$385:$DY$446,$W4-2000+2,$W4-2000+2-7)+S18*INDEX($BP$385:$DY$446,$W4-2000+2,$W4-2000+2-6)+S19*INDEX($BP$385:$DY$446,$W4-2000+2,$W4-2000+2-5)+S20*INDEX($BP$385:$DY$446,$W4-2000+2,$W4-2000+2-4)+S21*INDEX($BP$385:$DY$446,$W4-2000+2,$W4-2000+2-3)+S22*INDEX($BP$385:$DY$446,$W4-2000+2,$W4-2000+2-2)+S23*INDEX($BP$385:$DY$446,$W4-2000+2,$W4-2000+2-1))</f>
        <v>58.5</v>
      </c>
      <c r="AD4" s="21">
        <f t="shared" ref="AD4:AD43" si="6">(T4*INDEX($BP$449:$DY$510,$W4-2000+2,$W4-2000+2-20)+T5*INDEX($BP$449:$DY$510,$W4-2000+2,$W4-2000+2-19)+T6*INDEX($BP$449:$DY$510,$W4-2000+2,$W4-2000+2-18)+T7*INDEX($BP$449:$DY$510,$W4-2000+2,$W4-2000+2-17)+T8*INDEX($BP$449:$DY$510,$W4-2000+2,$W4-2000+2-16)+T9*INDEX($BP$449:$DY$510,$W4-2000+2,$W4-2000+2-15)+T10*INDEX($BP$449:$DY$510,$W4-2000+2,$W4-2000+2-14)+T11*INDEX($BP$449:$DY$510,$W4-2000+2,$W4-2000+2-13)+T12*INDEX($BP$449:$DY$510,$W4-2000+2,$W4-2000+2-12)+T13*INDEX($BP$449:$DY$510,$W4-2000+2,$W4-2000+2-11)+T14*INDEX($BP$449:$DY$510,$W4-2000+2,$W4-2000+2-10)+T15*INDEX($BP$449:$DY$510,$W4-2000+2,$W4-2000+2-9)+T16*INDEX($BP$449:$DY$510,$W4-2000+2,$W4-2000+2-8)+T17*INDEX($BP$449:$DY$510,$W4-2000+2,$W4-2000+2-7)+T18*INDEX($BP$449:$DY$510,$W4-2000+2,$W4-2000+2-6)+T19*INDEX($BP$449:$DY$510,$W4-2000+2,$W4-2000+2-5)+T20*INDEX($BP$449:$DY$510,$W4-2000+2,$W4-2000+2-4)+T21*INDEX($BP$449:$DY$510,$W4-2000+2,$W4-2000+2-3)+T22*INDEX($BP$449:$DY$510,$W4-2000+2,$W4-2000+2-2)+T23*INDEX($BP$449:$DY$510,$W4-2000+2,$W4-2000+2-1))</f>
        <v>12</v>
      </c>
      <c r="AF4" s="18"/>
      <c r="AG4" s="18"/>
      <c r="AH4" s="18"/>
      <c r="AI4" s="18"/>
      <c r="AJ4" s="18"/>
      <c r="AK4" s="18"/>
      <c r="AL4" s="18"/>
      <c r="AO4" s="18"/>
      <c r="AP4" s="18"/>
      <c r="AQ4" s="18"/>
      <c r="AR4" s="18"/>
      <c r="AS4" s="18"/>
      <c r="AT4" s="18"/>
      <c r="AU4" s="18"/>
    </row>
    <row r="5" spans="1:47">
      <c r="A5" s="18">
        <v>3</v>
      </c>
      <c r="B5" s="14">
        <f>参数输入!L9</f>
        <v>0.27272727272727282</v>
      </c>
      <c r="D5" s="18">
        <v>2002</v>
      </c>
      <c r="E5" s="23">
        <f>参数输入!AJ5</f>
        <v>0</v>
      </c>
      <c r="F5" s="23">
        <f>参数输入!AK5</f>
        <v>0</v>
      </c>
      <c r="G5" s="23">
        <f>参数输入!AL5</f>
        <v>0</v>
      </c>
      <c r="H5" s="23">
        <f>参数输入!AM5</f>
        <v>0</v>
      </c>
      <c r="I5" s="23">
        <f>参数输入!AN5</f>
        <v>0</v>
      </c>
      <c r="J5" s="23">
        <f>参数输入!AO5</f>
        <v>0</v>
      </c>
      <c r="K5" s="23">
        <f>参数输入!AP5</f>
        <v>0</v>
      </c>
      <c r="M5" s="18">
        <v>2002</v>
      </c>
      <c r="N5" s="21">
        <f>参数输入!CT5</f>
        <v>130</v>
      </c>
      <c r="O5" s="21">
        <f>参数输入!CU5</f>
        <v>36.241984945637022</v>
      </c>
      <c r="P5" s="21">
        <f>参数输入!CV5</f>
        <v>42</v>
      </c>
      <c r="Q5" s="21">
        <f>参数输入!CW5</f>
        <v>35</v>
      </c>
      <c r="R5" s="21">
        <f>参数输入!CX5</f>
        <v>24.82</v>
      </c>
      <c r="S5" s="21">
        <f>参数输入!CY5</f>
        <v>58.5</v>
      </c>
      <c r="T5" s="21">
        <f>参数输入!CZ5</f>
        <v>12</v>
      </c>
      <c r="W5" s="18">
        <v>2022</v>
      </c>
      <c r="X5" s="21">
        <f t="shared" si="0"/>
        <v>129.92408348653618</v>
      </c>
      <c r="Y5" s="21">
        <f t="shared" si="1"/>
        <v>36.241982974600475</v>
      </c>
      <c r="Z5" s="21">
        <f t="shared" si="2"/>
        <v>41.972453825857521</v>
      </c>
      <c r="AA5" s="21">
        <f t="shared" si="3"/>
        <v>33.522230927812714</v>
      </c>
      <c r="AB5" s="21">
        <f t="shared" si="4"/>
        <v>24.625646779661018</v>
      </c>
      <c r="AC5" s="21">
        <f t="shared" si="5"/>
        <v>58.5</v>
      </c>
      <c r="AD5" s="21">
        <f t="shared" si="6"/>
        <v>12</v>
      </c>
      <c r="AF5" s="18"/>
      <c r="AG5" s="18"/>
      <c r="AH5" s="18"/>
      <c r="AI5" s="18"/>
      <c r="AJ5" s="18"/>
      <c r="AK5" s="18"/>
      <c r="AL5" s="18"/>
      <c r="AO5" s="18"/>
      <c r="AP5" s="18"/>
      <c r="AQ5" s="18"/>
      <c r="AR5" s="18"/>
      <c r="AS5" s="18"/>
      <c r="AT5" s="18"/>
      <c r="AU5" s="18"/>
    </row>
    <row r="6" spans="1:47">
      <c r="A6" s="18">
        <v>4</v>
      </c>
      <c r="B6" s="14">
        <f>参数输入!L10</f>
        <v>0.36363636363636376</v>
      </c>
      <c r="D6" s="18">
        <v>2003</v>
      </c>
      <c r="E6" s="23">
        <f>参数输入!AJ6</f>
        <v>0</v>
      </c>
      <c r="F6" s="23">
        <f>参数输入!AK6</f>
        <v>0</v>
      </c>
      <c r="G6" s="23">
        <f>参数输入!AL6</f>
        <v>0</v>
      </c>
      <c r="H6" s="23">
        <f>参数输入!AM6</f>
        <v>0</v>
      </c>
      <c r="I6" s="23">
        <f>参数输入!AN6</f>
        <v>0</v>
      </c>
      <c r="J6" s="23">
        <f>参数输入!AO6</f>
        <v>0</v>
      </c>
      <c r="K6" s="23">
        <f>参数输入!AP6</f>
        <v>0</v>
      </c>
      <c r="M6" s="18">
        <v>2003</v>
      </c>
      <c r="N6" s="21">
        <f>参数输入!CT6</f>
        <v>130</v>
      </c>
      <c r="O6" s="21">
        <f>参数输入!CU6</f>
        <v>36.241984945637022</v>
      </c>
      <c r="P6" s="21">
        <f>参数输入!CV6</f>
        <v>42</v>
      </c>
      <c r="Q6" s="21">
        <f>参数输入!CW6</f>
        <v>35</v>
      </c>
      <c r="R6" s="21">
        <f>参数输入!CX6</f>
        <v>24.82</v>
      </c>
      <c r="S6" s="21">
        <f>参数输入!CY6</f>
        <v>58.5</v>
      </c>
      <c r="T6" s="21">
        <f>参数输入!CZ6</f>
        <v>12</v>
      </c>
      <c r="W6" s="18">
        <v>2023</v>
      </c>
      <c r="X6" s="21">
        <f t="shared" si="0"/>
        <v>129.75182946229717</v>
      </c>
      <c r="Y6" s="21">
        <f t="shared" si="1"/>
        <v>36.241977872176861</v>
      </c>
      <c r="Z6" s="21">
        <f t="shared" si="2"/>
        <v>41.951100702576106</v>
      </c>
      <c r="AA6" s="21">
        <f t="shared" si="3"/>
        <v>33.136250397829777</v>
      </c>
      <c r="AB6" s="21">
        <f t="shared" si="4"/>
        <v>24.346163636363638</v>
      </c>
      <c r="AC6" s="21">
        <f t="shared" si="5"/>
        <v>58.499999999999993</v>
      </c>
      <c r="AD6" s="21">
        <f t="shared" si="6"/>
        <v>12</v>
      </c>
      <c r="AF6" s="18"/>
      <c r="AG6" s="18"/>
      <c r="AH6" s="18"/>
      <c r="AI6" s="18"/>
      <c r="AJ6" s="18"/>
      <c r="AK6" s="18"/>
      <c r="AL6" s="18"/>
      <c r="AO6" s="18"/>
      <c r="AP6" s="18"/>
      <c r="AQ6" s="18"/>
      <c r="AR6" s="18"/>
      <c r="AS6" s="18"/>
      <c r="AT6" s="18"/>
      <c r="AU6" s="18"/>
    </row>
    <row r="7" spans="1:47">
      <c r="A7" s="18">
        <v>5</v>
      </c>
      <c r="B7" s="14">
        <f>参数输入!L11</f>
        <v>0.4545454545454547</v>
      </c>
      <c r="D7" s="18">
        <v>2004</v>
      </c>
      <c r="E7" s="23">
        <f>参数输入!AJ7</f>
        <v>0</v>
      </c>
      <c r="F7" s="23">
        <f>参数输入!AK7</f>
        <v>0</v>
      </c>
      <c r="G7" s="23">
        <f>参数输入!AL7</f>
        <v>0</v>
      </c>
      <c r="H7" s="23">
        <f>参数输入!AM7</f>
        <v>0</v>
      </c>
      <c r="I7" s="23">
        <f>参数输入!AN7</f>
        <v>0</v>
      </c>
      <c r="J7" s="23">
        <f>参数输入!AO7</f>
        <v>0</v>
      </c>
      <c r="K7" s="23">
        <f>参数输入!AP7</f>
        <v>0</v>
      </c>
      <c r="M7" s="18">
        <v>2004</v>
      </c>
      <c r="N7" s="21">
        <f>参数输入!CT7</f>
        <v>130</v>
      </c>
      <c r="O7" s="21">
        <f>参数输入!CU7</f>
        <v>36.241984945637022</v>
      </c>
      <c r="P7" s="21">
        <f>参数输入!CV7</f>
        <v>42</v>
      </c>
      <c r="Q7" s="21">
        <f>参数输入!CW7</f>
        <v>35</v>
      </c>
      <c r="R7" s="21">
        <f>参数输入!CX7</f>
        <v>24.82</v>
      </c>
      <c r="S7" s="21">
        <f>参数输入!CY7</f>
        <v>58.5</v>
      </c>
      <c r="T7" s="21">
        <f>参数输入!CZ7</f>
        <v>12</v>
      </c>
      <c r="W7" s="18">
        <v>2024</v>
      </c>
      <c r="X7" s="21">
        <f t="shared" si="0"/>
        <v>128.48568192849052</v>
      </c>
      <c r="Y7" s="21">
        <f t="shared" si="1"/>
        <v>36.241966485341102</v>
      </c>
      <c r="Z7" s="21">
        <f t="shared" si="2"/>
        <v>41.877894736842102</v>
      </c>
      <c r="AA7" s="21">
        <f t="shared" si="3"/>
        <v>32.749275440993252</v>
      </c>
      <c r="AB7" s="21">
        <f t="shared" si="4"/>
        <v>23.98185728643216</v>
      </c>
      <c r="AC7" s="21">
        <f t="shared" si="5"/>
        <v>58.5</v>
      </c>
      <c r="AD7" s="21">
        <f t="shared" si="6"/>
        <v>12</v>
      </c>
      <c r="AF7" s="18"/>
      <c r="AG7" s="18"/>
      <c r="AH7" s="18"/>
      <c r="AI7" s="18"/>
      <c r="AJ7" s="18"/>
      <c r="AK7" s="18"/>
      <c r="AL7" s="18"/>
      <c r="AO7" s="18"/>
      <c r="AP7" s="18"/>
      <c r="AQ7" s="18"/>
      <c r="AR7" s="18"/>
      <c r="AS7" s="18"/>
      <c r="AT7" s="18"/>
      <c r="AU7" s="18"/>
    </row>
    <row r="8" spans="1:47">
      <c r="A8" s="18">
        <v>6</v>
      </c>
      <c r="B8" s="14">
        <f>参数输入!L12</f>
        <v>0.54545454545454564</v>
      </c>
      <c r="D8" s="18">
        <v>2005</v>
      </c>
      <c r="E8" s="23">
        <f>参数输入!AJ8</f>
        <v>0</v>
      </c>
      <c r="F8" s="23">
        <f>参数输入!AK8</f>
        <v>0</v>
      </c>
      <c r="G8" s="23">
        <f>参数输入!AL8</f>
        <v>765</v>
      </c>
      <c r="H8" s="23">
        <f>参数输入!AM8</f>
        <v>14892</v>
      </c>
      <c r="I8" s="23">
        <f>参数输入!AN8</f>
        <v>0</v>
      </c>
      <c r="J8" s="23">
        <f>参数输入!AO8</f>
        <v>0</v>
      </c>
      <c r="K8" s="23">
        <f>参数输入!AP8</f>
        <v>0</v>
      </c>
      <c r="M8" s="18">
        <v>2005</v>
      </c>
      <c r="N8" s="21">
        <f>参数输入!CT8</f>
        <v>130</v>
      </c>
      <c r="O8" s="21">
        <f>参数输入!CU8</f>
        <v>36.241984945637022</v>
      </c>
      <c r="P8" s="21">
        <f>参数输入!CV8</f>
        <v>42</v>
      </c>
      <c r="Q8" s="21">
        <f>参数输入!CW8</f>
        <v>35</v>
      </c>
      <c r="R8" s="21">
        <f>参数输入!CX8</f>
        <v>24.82</v>
      </c>
      <c r="S8" s="21">
        <f>参数输入!CY8</f>
        <v>58.5</v>
      </c>
      <c r="T8" s="21">
        <f>参数输入!CZ8</f>
        <v>12</v>
      </c>
      <c r="W8" s="18">
        <v>2025</v>
      </c>
      <c r="X8" s="21">
        <f t="shared" si="0"/>
        <v>127.31350293542074</v>
      </c>
      <c r="Y8" s="21">
        <f t="shared" si="1"/>
        <v>36.241940529680889</v>
      </c>
      <c r="Z8" s="21">
        <f t="shared" si="2"/>
        <v>41.663225806451621</v>
      </c>
      <c r="AA8" s="21">
        <f t="shared" si="3"/>
        <v>32.254974382237599</v>
      </c>
      <c r="AB8" s="21">
        <f t="shared" si="4"/>
        <v>23.549526249999996</v>
      </c>
      <c r="AC8" s="21">
        <f t="shared" si="5"/>
        <v>58.5</v>
      </c>
      <c r="AD8" s="21">
        <f t="shared" si="6"/>
        <v>11.815384615384616</v>
      </c>
      <c r="AF8" s="18"/>
      <c r="AG8" s="18"/>
      <c r="AH8" s="18"/>
      <c r="AI8" s="18"/>
      <c r="AJ8" s="18"/>
      <c r="AK8" s="18"/>
      <c r="AL8" s="18"/>
      <c r="AO8" s="18"/>
      <c r="AP8" s="18"/>
      <c r="AQ8" s="18"/>
      <c r="AR8" s="18"/>
      <c r="AS8" s="18"/>
      <c r="AT8" s="18"/>
      <c r="AU8" s="18"/>
    </row>
    <row r="9" spans="1:47">
      <c r="A9" s="18">
        <v>7</v>
      </c>
      <c r="B9" s="14">
        <f>参数输入!L13</f>
        <v>0.63636363636363658</v>
      </c>
      <c r="D9" s="18">
        <v>2006</v>
      </c>
      <c r="E9" s="23">
        <f>参数输入!AJ9</f>
        <v>0</v>
      </c>
      <c r="F9" s="23">
        <f>参数输入!AK9</f>
        <v>2</v>
      </c>
      <c r="G9" s="23">
        <f>参数输入!AL9</f>
        <v>969</v>
      </c>
      <c r="H9" s="23">
        <f>参数输入!AM9</f>
        <v>30613</v>
      </c>
      <c r="I9" s="23">
        <f>参数输入!AN9</f>
        <v>0</v>
      </c>
      <c r="J9" s="23">
        <f>参数输入!AO9</f>
        <v>0</v>
      </c>
      <c r="K9" s="23">
        <f>参数输入!AP9</f>
        <v>0</v>
      </c>
      <c r="M9" s="18">
        <v>2006</v>
      </c>
      <c r="N9" s="21">
        <f>参数输入!CT9</f>
        <v>130</v>
      </c>
      <c r="O9" s="21">
        <f>参数输入!CU9</f>
        <v>36.241984945637022</v>
      </c>
      <c r="P9" s="21">
        <f>参数输入!CV9</f>
        <v>42</v>
      </c>
      <c r="Q9" s="21">
        <f>参数输入!CW9</f>
        <v>35</v>
      </c>
      <c r="R9" s="21">
        <f>参数输入!CX9</f>
        <v>24.82</v>
      </c>
      <c r="S9" s="21">
        <f>参数输入!CY9</f>
        <v>58.5</v>
      </c>
      <c r="T9" s="21">
        <f>参数输入!CZ9</f>
        <v>12</v>
      </c>
      <c r="W9" s="18">
        <v>2026</v>
      </c>
      <c r="X9" s="21">
        <f t="shared" si="0"/>
        <v>126.18763569257489</v>
      </c>
      <c r="Y9" s="21">
        <f t="shared" si="1"/>
        <v>36.241901317759066</v>
      </c>
      <c r="Z9" s="21">
        <f t="shared" si="2"/>
        <v>41.092173913043474</v>
      </c>
      <c r="AA9" s="21">
        <f t="shared" si="3"/>
        <v>31.670936686527938</v>
      </c>
      <c r="AB9" s="21">
        <f t="shared" si="4"/>
        <v>23.086943500000004</v>
      </c>
      <c r="AC9" s="21">
        <f t="shared" si="5"/>
        <v>58.5</v>
      </c>
      <c r="AD9" s="21">
        <f t="shared" si="6"/>
        <v>11.662500000000001</v>
      </c>
      <c r="AF9" s="18"/>
      <c r="AG9" s="18"/>
      <c r="AH9" s="18"/>
      <c r="AI9" s="18"/>
      <c r="AJ9" s="18"/>
      <c r="AK9" s="18"/>
      <c r="AL9" s="18"/>
      <c r="AO9" s="18"/>
      <c r="AP9" s="18"/>
      <c r="AQ9" s="18"/>
      <c r="AR9" s="18"/>
      <c r="AS9" s="18"/>
      <c r="AT9" s="18"/>
      <c r="AU9" s="18"/>
    </row>
    <row r="10" spans="1:47">
      <c r="A10" s="18">
        <v>8</v>
      </c>
      <c r="B10" s="14">
        <f>参数输入!L14</f>
        <v>0.72727272727272751</v>
      </c>
      <c r="D10" s="18">
        <v>2007</v>
      </c>
      <c r="E10" s="23">
        <f>参数输入!AJ10</f>
        <v>0</v>
      </c>
      <c r="F10" s="23">
        <f>参数输入!AK10</f>
        <v>1</v>
      </c>
      <c r="G10" s="23">
        <f>参数输入!AL10</f>
        <v>324</v>
      </c>
      <c r="H10" s="23">
        <f>参数输入!AM10</f>
        <v>41262</v>
      </c>
      <c r="I10" s="23">
        <f>参数输入!AN10</f>
        <v>0</v>
      </c>
      <c r="J10" s="23">
        <f>参数输入!AO10</f>
        <v>0</v>
      </c>
      <c r="K10" s="23">
        <f>参数输入!AP10</f>
        <v>0</v>
      </c>
      <c r="M10" s="18">
        <v>2007</v>
      </c>
      <c r="N10" s="21">
        <f>参数输入!CT10</f>
        <v>130</v>
      </c>
      <c r="O10" s="21">
        <f>参数输入!CU10</f>
        <v>36.241984945637022</v>
      </c>
      <c r="P10" s="21">
        <f>参数输入!CV10</f>
        <v>42</v>
      </c>
      <c r="Q10" s="21">
        <f>参数输入!CW10</f>
        <v>35</v>
      </c>
      <c r="R10" s="21">
        <f>参数输入!CX10</f>
        <v>24.82</v>
      </c>
      <c r="S10" s="21">
        <f>参数输入!CY10</f>
        <v>58.5</v>
      </c>
      <c r="T10" s="21">
        <f>参数输入!CZ10</f>
        <v>12</v>
      </c>
      <c r="W10" s="18">
        <v>2027</v>
      </c>
      <c r="X10" s="21">
        <f t="shared" si="0"/>
        <v>125.04133738601826</v>
      </c>
      <c r="Y10" s="21">
        <f t="shared" si="1"/>
        <v>36.241858445864651</v>
      </c>
      <c r="Z10" s="21">
        <f t="shared" si="2"/>
        <v>39.679999999999993</v>
      </c>
      <c r="AA10" s="21">
        <f t="shared" si="3"/>
        <v>30.945455224336275</v>
      </c>
      <c r="AB10" s="21">
        <f t="shared" si="4"/>
        <v>22.674957805486279</v>
      </c>
      <c r="AC10" s="21">
        <f t="shared" si="5"/>
        <v>58.500000000000007</v>
      </c>
      <c r="AD10" s="21">
        <f t="shared" si="6"/>
        <v>11.454545454545453</v>
      </c>
      <c r="AF10" s="18"/>
      <c r="AG10" s="18"/>
      <c r="AH10" s="18"/>
      <c r="AI10" s="18"/>
      <c r="AJ10" s="18"/>
      <c r="AK10" s="18"/>
      <c r="AL10" s="18"/>
      <c r="AO10" s="18"/>
      <c r="AP10" s="18"/>
      <c r="AQ10" s="18"/>
      <c r="AR10" s="18"/>
      <c r="AS10" s="18"/>
      <c r="AT10" s="18"/>
      <c r="AU10" s="18"/>
    </row>
    <row r="11" spans="1:47" ht="16.149999999999999" customHeight="1">
      <c r="A11" s="18">
        <v>9</v>
      </c>
      <c r="B11" s="14">
        <f>参数输入!L15</f>
        <v>0.81818181818181845</v>
      </c>
      <c r="D11" s="18">
        <v>2008</v>
      </c>
      <c r="E11" s="23">
        <f>参数输入!AJ11</f>
        <v>4</v>
      </c>
      <c r="F11" s="23">
        <f>参数输入!AK11</f>
        <v>20</v>
      </c>
      <c r="G11" s="23">
        <f>参数输入!AL11</f>
        <v>256</v>
      </c>
      <c r="H11" s="23">
        <f>参数输入!AM11</f>
        <v>48103</v>
      </c>
      <c r="I11" s="23">
        <f>参数输入!AN11</f>
        <v>0</v>
      </c>
      <c r="J11" s="23">
        <f>参数输入!AO11</f>
        <v>0</v>
      </c>
      <c r="K11" s="23">
        <f>参数输入!AP11</f>
        <v>0</v>
      </c>
      <c r="M11" s="18">
        <v>2008</v>
      </c>
      <c r="N11" s="21">
        <f>参数输入!CT11</f>
        <v>130</v>
      </c>
      <c r="O11" s="21">
        <f>参数输入!CU11</f>
        <v>36.241984945637022</v>
      </c>
      <c r="P11" s="21">
        <f>参数输入!CV11</f>
        <v>42</v>
      </c>
      <c r="Q11" s="21">
        <f>参数输入!CW11</f>
        <v>35</v>
      </c>
      <c r="R11" s="21">
        <f>参数输入!CX11</f>
        <v>24.82</v>
      </c>
      <c r="S11" s="21">
        <f>参数输入!CY11</f>
        <v>58.5</v>
      </c>
      <c r="T11" s="21">
        <f>参数输入!CZ11</f>
        <v>12</v>
      </c>
      <c r="W11" s="18">
        <v>2028</v>
      </c>
      <c r="X11" s="21">
        <f t="shared" si="0"/>
        <v>123.96718256219108</v>
      </c>
      <c r="Y11" s="21">
        <f t="shared" si="1"/>
        <v>36.24181404036932</v>
      </c>
      <c r="Z11" s="21">
        <f t="shared" si="2"/>
        <v>39.68</v>
      </c>
      <c r="AA11" s="21">
        <f t="shared" si="3"/>
        <v>30.171470945002028</v>
      </c>
      <c r="AB11" s="21">
        <f t="shared" si="4"/>
        <v>22.303042253521127</v>
      </c>
      <c r="AC11" s="21">
        <f t="shared" si="5"/>
        <v>58.5</v>
      </c>
      <c r="AD11" s="21">
        <f t="shared" si="6"/>
        <v>11.264516129032257</v>
      </c>
      <c r="AF11" s="18"/>
      <c r="AG11" s="18"/>
      <c r="AH11" s="18"/>
      <c r="AI11" s="18"/>
      <c r="AJ11" s="18"/>
      <c r="AK11" s="18"/>
      <c r="AL11" s="18"/>
      <c r="AO11" s="18"/>
      <c r="AP11" s="18"/>
      <c r="AQ11" s="18"/>
      <c r="AR11" s="18"/>
      <c r="AS11" s="18"/>
      <c r="AT11" s="18"/>
      <c r="AU11" s="18"/>
    </row>
    <row r="12" spans="1:47">
      <c r="A12" s="18">
        <v>10</v>
      </c>
      <c r="B12" s="14">
        <f>参数输入!L16</f>
        <v>0.90909090909090939</v>
      </c>
      <c r="D12" s="18">
        <v>2009</v>
      </c>
      <c r="E12" s="23">
        <f>参数输入!AJ12</f>
        <v>3</v>
      </c>
      <c r="F12" s="23">
        <f>参数输入!AK12</f>
        <v>28</v>
      </c>
      <c r="G12" s="23">
        <f>参数输入!AL12</f>
        <v>350</v>
      </c>
      <c r="H12" s="23">
        <f>参数输入!AM12</f>
        <v>78529</v>
      </c>
      <c r="I12" s="23">
        <f>参数输入!AN12</f>
        <v>0</v>
      </c>
      <c r="J12" s="23">
        <f>参数输入!AO12</f>
        <v>0</v>
      </c>
      <c r="K12" s="23">
        <f>参数输入!AP12</f>
        <v>0</v>
      </c>
      <c r="M12" s="18">
        <v>2009</v>
      </c>
      <c r="N12" s="21">
        <f>参数输入!CT12</f>
        <v>130</v>
      </c>
      <c r="O12" s="21">
        <f>参数输入!CU12</f>
        <v>36.241984945637022</v>
      </c>
      <c r="P12" s="21">
        <f>参数输入!CV12</f>
        <v>42</v>
      </c>
      <c r="Q12" s="21">
        <f>参数输入!CW12</f>
        <v>35</v>
      </c>
      <c r="R12" s="21">
        <f>参数输入!CX12</f>
        <v>24.82</v>
      </c>
      <c r="S12" s="21">
        <f>参数输入!CY12</f>
        <v>58.5</v>
      </c>
      <c r="T12" s="21">
        <f>参数输入!CZ12</f>
        <v>12</v>
      </c>
      <c r="W12" s="18">
        <v>2029</v>
      </c>
      <c r="X12" s="21">
        <f t="shared" si="0"/>
        <v>119.47911568643995</v>
      </c>
      <c r="Y12" s="21">
        <f t="shared" si="1"/>
        <v>36.241727570509838</v>
      </c>
      <c r="Z12" s="21">
        <f t="shared" si="2"/>
        <v>37.823999999999998</v>
      </c>
      <c r="AA12" s="21">
        <f t="shared" si="3"/>
        <v>29.107000678403537</v>
      </c>
      <c r="AB12" s="21">
        <f t="shared" si="4"/>
        <v>21.627932173913038</v>
      </c>
      <c r="AC12" s="21">
        <f t="shared" si="5"/>
        <v>58.499999999999993</v>
      </c>
      <c r="AD12" s="21">
        <f t="shared" si="6"/>
        <v>11.080434782608696</v>
      </c>
      <c r="AF12" s="18"/>
      <c r="AG12" s="18"/>
      <c r="AH12" s="18"/>
      <c r="AI12" s="18"/>
      <c r="AJ12" s="18"/>
      <c r="AK12" s="18"/>
      <c r="AL12" s="18"/>
      <c r="AO12" s="18"/>
      <c r="AP12" s="18"/>
      <c r="AQ12" s="18"/>
      <c r="AR12" s="18"/>
      <c r="AS12" s="18"/>
      <c r="AT12" s="18"/>
      <c r="AU12" s="18"/>
    </row>
    <row r="13" spans="1:47">
      <c r="A13" s="18">
        <v>11</v>
      </c>
      <c r="B13" s="14">
        <f>参数输入!L17</f>
        <v>1</v>
      </c>
      <c r="D13" s="18">
        <v>2010</v>
      </c>
      <c r="E13" s="23">
        <f>参数输入!AJ13</f>
        <v>0</v>
      </c>
      <c r="F13" s="23">
        <f>参数输入!AK13</f>
        <v>75</v>
      </c>
      <c r="G13" s="23">
        <f>参数输入!AL13</f>
        <v>385</v>
      </c>
      <c r="H13" s="23">
        <f>参数输入!AM13</f>
        <v>104058</v>
      </c>
      <c r="I13" s="23">
        <f>参数输入!AN13</f>
        <v>0</v>
      </c>
      <c r="J13" s="23">
        <f>参数输入!AO13</f>
        <v>0</v>
      </c>
      <c r="K13" s="23">
        <f>参数输入!AP13</f>
        <v>0</v>
      </c>
      <c r="M13" s="18">
        <v>2010</v>
      </c>
      <c r="N13" s="21">
        <f>参数输入!CT13</f>
        <v>130</v>
      </c>
      <c r="O13" s="21">
        <f>参数输入!CU13</f>
        <v>36.241984945637022</v>
      </c>
      <c r="P13" s="21">
        <f>参数输入!CV13</f>
        <v>42</v>
      </c>
      <c r="Q13" s="21">
        <f>参数输入!CW13</f>
        <v>35</v>
      </c>
      <c r="R13" s="21">
        <f>参数输入!CX13</f>
        <v>24.82</v>
      </c>
      <c r="S13" s="21">
        <f>参数输入!CY13</f>
        <v>58.5</v>
      </c>
      <c r="T13" s="21">
        <f>参数输入!CZ13</f>
        <v>12</v>
      </c>
      <c r="W13" s="18">
        <v>2030</v>
      </c>
      <c r="X13" s="21">
        <f t="shared" si="0"/>
        <v>118.05666492078041</v>
      </c>
      <c r="Y13" s="21">
        <f t="shared" si="1"/>
        <v>36.241562099558749</v>
      </c>
      <c r="Z13" s="21">
        <f t="shared" si="2"/>
        <v>35.04</v>
      </c>
      <c r="AA13" s="21">
        <f t="shared" si="3"/>
        <v>27.634141791898536</v>
      </c>
      <c r="AB13" s="21">
        <f t="shared" si="4"/>
        <v>21.322947586206894</v>
      </c>
      <c r="AC13" s="21">
        <f t="shared" si="5"/>
        <v>58.499999999999986</v>
      </c>
      <c r="AD13" s="21">
        <f t="shared" si="6"/>
        <v>10.929850746268656</v>
      </c>
      <c r="AF13" s="18"/>
      <c r="AG13" s="18"/>
      <c r="AH13" s="18"/>
      <c r="AI13" s="18"/>
      <c r="AJ13" s="18"/>
      <c r="AK13" s="18"/>
      <c r="AL13" s="18"/>
      <c r="AO13" s="18"/>
      <c r="AP13" s="18"/>
      <c r="AQ13" s="18"/>
      <c r="AR13" s="18"/>
      <c r="AS13" s="18"/>
      <c r="AT13" s="18"/>
      <c r="AU13" s="18"/>
    </row>
    <row r="14" spans="1:47">
      <c r="A14" s="18">
        <v>12</v>
      </c>
      <c r="B14" s="14">
        <f>参数输入!L18</f>
        <v>1</v>
      </c>
      <c r="D14" s="18">
        <v>2011</v>
      </c>
      <c r="E14" s="23">
        <f>参数输入!AJ14</f>
        <v>37</v>
      </c>
      <c r="F14" s="23">
        <f>参数输入!AK14</f>
        <v>461</v>
      </c>
      <c r="G14" s="23">
        <f>参数输入!AL14</f>
        <v>331</v>
      </c>
      <c r="H14" s="23">
        <f>参数输入!AM14</f>
        <v>83168</v>
      </c>
      <c r="I14" s="23">
        <f>参数输入!AN14</f>
        <v>0</v>
      </c>
      <c r="J14" s="23">
        <f>参数输入!AO14</f>
        <v>0</v>
      </c>
      <c r="K14" s="23">
        <f>参数输入!AP14</f>
        <v>0</v>
      </c>
      <c r="M14" s="18">
        <v>2011</v>
      </c>
      <c r="N14" s="21">
        <f>参数输入!CT14</f>
        <v>130</v>
      </c>
      <c r="O14" s="21">
        <f>参数输入!CU14</f>
        <v>36.241984945637022</v>
      </c>
      <c r="P14" s="21">
        <f>参数输入!CV14</f>
        <v>42</v>
      </c>
      <c r="Q14" s="21">
        <f>参数输入!CW14</f>
        <v>35</v>
      </c>
      <c r="R14" s="21">
        <f>参数输入!CX14</f>
        <v>24.82</v>
      </c>
      <c r="S14" s="21">
        <f>参数输入!CY14</f>
        <v>58.5</v>
      </c>
      <c r="T14" s="21">
        <f>参数输入!CZ14</f>
        <v>12</v>
      </c>
      <c r="W14" s="18">
        <v>2031</v>
      </c>
      <c r="X14" s="21">
        <f t="shared" si="0"/>
        <v>116.71155237559287</v>
      </c>
      <c r="Y14" s="21">
        <f t="shared" si="1"/>
        <v>36.240288954807561</v>
      </c>
      <c r="Z14" s="21" t="e">
        <f t="shared" si="2"/>
        <v>#DIV/0!</v>
      </c>
      <c r="AA14" s="21">
        <f t="shared" si="3"/>
        <v>26.915287807810817</v>
      </c>
      <c r="AB14" s="21">
        <f t="shared" si="4"/>
        <v>21.025525223367698</v>
      </c>
      <c r="AC14" s="21">
        <f t="shared" si="5"/>
        <v>58.500000000000007</v>
      </c>
      <c r="AD14" s="21">
        <f t="shared" si="6"/>
        <v>10.658620689655173</v>
      </c>
      <c r="AF14" s="18"/>
      <c r="AG14" s="18"/>
      <c r="AH14" s="18"/>
      <c r="AI14" s="18"/>
      <c r="AJ14" s="18"/>
      <c r="AK14" s="18"/>
      <c r="AL14" s="18"/>
      <c r="AO14" s="18"/>
      <c r="AP14" s="18"/>
      <c r="AQ14" s="18"/>
      <c r="AR14" s="18"/>
      <c r="AS14" s="18"/>
      <c r="AT14" s="18"/>
      <c r="AU14" s="18"/>
    </row>
    <row r="15" spans="1:47">
      <c r="A15" s="18">
        <v>13</v>
      </c>
      <c r="B15" s="14">
        <f>参数输入!L19</f>
        <v>1</v>
      </c>
      <c r="D15" s="18">
        <v>2012</v>
      </c>
      <c r="E15" s="23">
        <f>参数输入!AJ15</f>
        <v>1</v>
      </c>
      <c r="F15" s="23">
        <f>参数输入!AK15</f>
        <v>2672</v>
      </c>
      <c r="G15" s="23">
        <f>参数输入!AL15</f>
        <v>256</v>
      </c>
      <c r="H15" s="23">
        <f>参数输入!AM15</f>
        <v>57162</v>
      </c>
      <c r="I15" s="23">
        <f>参数输入!AN15</f>
        <v>0</v>
      </c>
      <c r="J15" s="23">
        <f>参数输入!AO15</f>
        <v>0</v>
      </c>
      <c r="K15" s="23">
        <f>参数输入!AP15</f>
        <v>0</v>
      </c>
      <c r="M15" s="18">
        <v>2012</v>
      </c>
      <c r="N15" s="21">
        <f>参数输入!CT15</f>
        <v>130</v>
      </c>
      <c r="O15" s="21">
        <f>参数输入!CU15</f>
        <v>36.241984945637022</v>
      </c>
      <c r="P15" s="21">
        <f>参数输入!CV15</f>
        <v>42</v>
      </c>
      <c r="Q15" s="21">
        <f>参数输入!CW15</f>
        <v>35</v>
      </c>
      <c r="R15" s="21">
        <f>参数输入!CX15</f>
        <v>24.82</v>
      </c>
      <c r="S15" s="21">
        <f>参数输入!CY15</f>
        <v>58.5</v>
      </c>
      <c r="T15" s="21">
        <f>参数输入!CZ15</f>
        <v>12</v>
      </c>
      <c r="W15" s="18">
        <v>2032</v>
      </c>
      <c r="X15" s="21">
        <f t="shared" si="0"/>
        <v>115.50162337662337</v>
      </c>
      <c r="Y15" s="21">
        <f t="shared" si="1"/>
        <v>36.240197213953614</v>
      </c>
      <c r="Z15" s="21" t="e">
        <f t="shared" si="2"/>
        <v>#DIV/0!</v>
      </c>
      <c r="AA15" s="21">
        <f t="shared" si="3"/>
        <v>26.574039599604003</v>
      </c>
      <c r="AB15" s="21">
        <f t="shared" si="4"/>
        <v>20.668543016759774</v>
      </c>
      <c r="AC15" s="21">
        <f t="shared" si="5"/>
        <v>58.5</v>
      </c>
      <c r="AD15" s="21">
        <f t="shared" si="6"/>
        <v>10.574418604651164</v>
      </c>
      <c r="AF15" s="18"/>
      <c r="AG15" s="18"/>
      <c r="AH15" s="18"/>
      <c r="AI15" s="18"/>
      <c r="AJ15" s="18"/>
      <c r="AK15" s="18"/>
      <c r="AL15" s="18"/>
      <c r="AO15" s="18"/>
      <c r="AP15" s="18"/>
      <c r="AQ15" s="18"/>
      <c r="AR15" s="18"/>
      <c r="AS15" s="18"/>
      <c r="AT15" s="18"/>
      <c r="AU15" s="18"/>
    </row>
    <row r="16" spans="1:47">
      <c r="A16" s="18">
        <v>14</v>
      </c>
      <c r="B16" s="14">
        <f>参数输入!L20</f>
        <v>1</v>
      </c>
      <c r="D16" s="18">
        <v>2013</v>
      </c>
      <c r="E16" s="23">
        <f>参数输入!AJ16</f>
        <v>8</v>
      </c>
      <c r="F16" s="23">
        <f>参数输入!AK16</f>
        <v>5205</v>
      </c>
      <c r="G16" s="23">
        <f>参数输入!AL16</f>
        <v>109</v>
      </c>
      <c r="H16" s="23">
        <f>参数输入!AM16</f>
        <v>75584</v>
      </c>
      <c r="I16" s="23">
        <f>参数输入!AN16</f>
        <v>0</v>
      </c>
      <c r="J16" s="23">
        <f>参数输入!AO16</f>
        <v>0</v>
      </c>
      <c r="K16" s="23">
        <f>参数输入!AP16</f>
        <v>0</v>
      </c>
      <c r="M16" s="18">
        <v>2013</v>
      </c>
      <c r="N16" s="21">
        <f>参数输入!CT16</f>
        <v>130</v>
      </c>
      <c r="O16" s="21">
        <f>参数输入!CU16</f>
        <v>36.241984945637022</v>
      </c>
      <c r="P16" s="21">
        <f>参数输入!CV16</f>
        <v>42</v>
      </c>
      <c r="Q16" s="21">
        <f>参数输入!CW16</f>
        <v>35</v>
      </c>
      <c r="R16" s="21">
        <f>参数输入!CX16</f>
        <v>24.82</v>
      </c>
      <c r="S16" s="21">
        <f>参数输入!CY16</f>
        <v>58.5</v>
      </c>
      <c r="T16" s="21">
        <f>参数输入!CZ16</f>
        <v>12</v>
      </c>
      <c r="W16" s="18">
        <v>2033</v>
      </c>
      <c r="X16" s="21">
        <f t="shared" si="0"/>
        <v>114.29600608151569</v>
      </c>
      <c r="Y16" s="21">
        <f t="shared" si="1"/>
        <v>36.240118487689351</v>
      </c>
      <c r="Z16" s="21" t="e">
        <f t="shared" si="2"/>
        <v>#DIV/0!</v>
      </c>
      <c r="AA16" s="21">
        <f t="shared" si="3"/>
        <v>26.250717644738963</v>
      </c>
      <c r="AB16" s="21">
        <f t="shared" si="4"/>
        <v>20.334411192660546</v>
      </c>
      <c r="AC16" s="21">
        <f t="shared" si="5"/>
        <v>58.500000000000007</v>
      </c>
      <c r="AD16" s="21">
        <f t="shared" si="6"/>
        <v>10.490322580645163</v>
      </c>
      <c r="AF16" s="18"/>
      <c r="AG16" s="18"/>
      <c r="AH16" s="18"/>
      <c r="AI16" s="18"/>
      <c r="AJ16" s="18"/>
      <c r="AK16" s="18"/>
      <c r="AL16" s="18"/>
      <c r="AO16" s="18"/>
      <c r="AP16" s="18"/>
      <c r="AQ16" s="18"/>
      <c r="AR16" s="18"/>
      <c r="AS16" s="18"/>
      <c r="AT16" s="18"/>
      <c r="AU16" s="18"/>
    </row>
    <row r="17" spans="1:47">
      <c r="A17" s="18">
        <v>15</v>
      </c>
      <c r="B17" s="14">
        <f>参数输入!L21</f>
        <v>1</v>
      </c>
      <c r="D17" s="18">
        <v>2014</v>
      </c>
      <c r="E17" s="23">
        <f>参数输入!AJ17</f>
        <v>5</v>
      </c>
      <c r="F17" s="23">
        <f>参数输入!AK17</f>
        <v>2706</v>
      </c>
      <c r="G17" s="23">
        <f>参数输入!AL17</f>
        <v>39</v>
      </c>
      <c r="H17" s="23">
        <f>参数输入!AM17</f>
        <v>78685</v>
      </c>
      <c r="I17" s="23">
        <f>参数输入!AN17</f>
        <v>2</v>
      </c>
      <c r="J17" s="23">
        <f>参数输入!AO17</f>
        <v>0</v>
      </c>
      <c r="K17" s="23">
        <f>参数输入!AP17</f>
        <v>0</v>
      </c>
      <c r="M17" s="18">
        <v>2014</v>
      </c>
      <c r="N17" s="21">
        <f>参数输入!CT17</f>
        <v>130</v>
      </c>
      <c r="O17" s="21">
        <f>参数输入!CU17</f>
        <v>36.241984945637022</v>
      </c>
      <c r="P17" s="21">
        <f>参数输入!CV17</f>
        <v>42</v>
      </c>
      <c r="Q17" s="21">
        <f>参数输入!CW17</f>
        <v>35</v>
      </c>
      <c r="R17" s="21">
        <f>参数输入!CX17</f>
        <v>24.82</v>
      </c>
      <c r="S17" s="21">
        <f>参数输入!CY17</f>
        <v>58.5</v>
      </c>
      <c r="T17" s="21">
        <f>参数输入!CZ17</f>
        <v>12</v>
      </c>
      <c r="W17" s="18">
        <v>2034</v>
      </c>
      <c r="X17" s="21">
        <f t="shared" si="0"/>
        <v>112.69097591643292</v>
      </c>
      <c r="Y17" s="21">
        <f t="shared" si="1"/>
        <v>36.240059273512102</v>
      </c>
      <c r="Z17" s="21" t="e">
        <f t="shared" si="2"/>
        <v>#DIV/0!</v>
      </c>
      <c r="AA17" s="21">
        <f t="shared" si="3"/>
        <v>25.946531933748282</v>
      </c>
      <c r="AB17" s="21">
        <f t="shared" si="4"/>
        <v>20.048016120527304</v>
      </c>
      <c r="AC17" s="21">
        <f t="shared" si="5"/>
        <v>58.5</v>
      </c>
      <c r="AD17" s="21">
        <f t="shared" si="6"/>
        <v>10.406896551724138</v>
      </c>
      <c r="AF17" s="18"/>
      <c r="AG17" s="18"/>
      <c r="AH17" s="18"/>
      <c r="AI17" s="18"/>
      <c r="AJ17" s="18"/>
      <c r="AK17" s="18"/>
      <c r="AL17" s="18"/>
      <c r="AO17" s="18"/>
      <c r="AP17" s="18"/>
      <c r="AQ17" s="18"/>
      <c r="AR17" s="18"/>
      <c r="AS17" s="18"/>
      <c r="AT17" s="18"/>
      <c r="AU17" s="18"/>
    </row>
    <row r="18" spans="1:47">
      <c r="A18" s="18">
        <v>16</v>
      </c>
      <c r="B18" s="14">
        <f>参数输入!L22</f>
        <v>1</v>
      </c>
      <c r="D18" s="18">
        <v>2015</v>
      </c>
      <c r="E18" s="23">
        <f>参数输入!AJ18</f>
        <v>36</v>
      </c>
      <c r="F18" s="23">
        <f>参数输入!AK18</f>
        <v>1241</v>
      </c>
      <c r="G18" s="23">
        <f>参数输入!AL18</f>
        <v>14</v>
      </c>
      <c r="H18" s="23">
        <f>参数输入!AM18</f>
        <v>91687</v>
      </c>
      <c r="I18" s="23">
        <f>参数输入!AN18</f>
        <v>0</v>
      </c>
      <c r="J18" s="23">
        <f>参数输入!AO18</f>
        <v>0</v>
      </c>
      <c r="K18" s="23">
        <f>参数输入!AP18</f>
        <v>0</v>
      </c>
      <c r="M18" s="18">
        <v>2015</v>
      </c>
      <c r="N18" s="21">
        <f>参数输入!CT18</f>
        <v>130</v>
      </c>
      <c r="O18" s="21">
        <f>参数输入!CU18</f>
        <v>36.241984945637022</v>
      </c>
      <c r="P18" s="21">
        <f>参数输入!CV18</f>
        <v>42</v>
      </c>
      <c r="Q18" s="21">
        <f>参数输入!CW18</f>
        <v>35</v>
      </c>
      <c r="R18" s="21">
        <f>参数输入!CX18</f>
        <v>24.82</v>
      </c>
      <c r="S18" s="21">
        <f>参数输入!CY18</f>
        <v>58.5</v>
      </c>
      <c r="T18" s="21">
        <f>参数输入!CZ18</f>
        <v>12</v>
      </c>
      <c r="W18" s="18">
        <v>2035</v>
      </c>
      <c r="X18" s="21">
        <f t="shared" si="0"/>
        <v>110.8017718715393</v>
      </c>
      <c r="Y18" s="21">
        <f t="shared" si="1"/>
        <v>36.24001941570134</v>
      </c>
      <c r="Z18" s="21" t="e">
        <f t="shared" si="2"/>
        <v>#DIV/0!</v>
      </c>
      <c r="AA18" s="21">
        <f t="shared" si="3"/>
        <v>25.661325556738703</v>
      </c>
      <c r="AB18" s="21">
        <f t="shared" si="4"/>
        <v>19.791669034267915</v>
      </c>
      <c r="AC18" s="21">
        <f t="shared" si="5"/>
        <v>58.499999999999993</v>
      </c>
      <c r="AD18" s="21">
        <f t="shared" si="6"/>
        <v>10.324369747899159</v>
      </c>
      <c r="AF18" s="18"/>
      <c r="AG18" s="18"/>
      <c r="AH18" s="18"/>
      <c r="AI18" s="18"/>
      <c r="AJ18" s="18"/>
      <c r="AK18" s="18"/>
      <c r="AL18" s="18"/>
      <c r="AO18" s="18"/>
      <c r="AP18" s="18"/>
      <c r="AQ18" s="18"/>
      <c r="AR18" s="18"/>
      <c r="AS18" s="18"/>
      <c r="AT18" s="18"/>
      <c r="AU18" s="18"/>
    </row>
    <row r="19" spans="1:47">
      <c r="A19" s="18">
        <v>17</v>
      </c>
      <c r="B19" s="14">
        <f>参数输入!L23</f>
        <v>1</v>
      </c>
      <c r="D19" s="18">
        <v>2016</v>
      </c>
      <c r="E19" s="23">
        <f>参数输入!AJ19</f>
        <v>0</v>
      </c>
      <c r="F19" s="23">
        <f>参数输入!AK19</f>
        <v>937</v>
      </c>
      <c r="G19" s="23">
        <f>参数输入!AL19</f>
        <v>0</v>
      </c>
      <c r="H19" s="23">
        <f>参数输入!AM19</f>
        <v>81873</v>
      </c>
      <c r="I19" s="23">
        <f>参数输入!AN19</f>
        <v>0</v>
      </c>
      <c r="J19" s="23">
        <f>参数输入!AO19</f>
        <v>0</v>
      </c>
      <c r="K19" s="23">
        <f>参数输入!AP19</f>
        <v>0</v>
      </c>
      <c r="M19" s="18">
        <v>2016</v>
      </c>
      <c r="N19" s="21">
        <f>参数输入!CT19</f>
        <v>130</v>
      </c>
      <c r="O19" s="21">
        <f>参数输入!CU19</f>
        <v>36.241984945637022</v>
      </c>
      <c r="P19" s="21">
        <f>参数输入!CV19</f>
        <v>42</v>
      </c>
      <c r="Q19" s="21">
        <f>参数输入!CW19</f>
        <v>35</v>
      </c>
      <c r="R19" s="21">
        <f>参数输入!CX19</f>
        <v>24.82</v>
      </c>
      <c r="S19" s="21">
        <f>参数输入!CY19</f>
        <v>58.5</v>
      </c>
      <c r="T19" s="21">
        <f>参数输入!CZ19</f>
        <v>12</v>
      </c>
      <c r="W19" s="18">
        <v>2036</v>
      </c>
      <c r="X19" s="21">
        <f t="shared" si="0"/>
        <v>109.08811677944195</v>
      </c>
      <c r="Y19" s="21">
        <f t="shared" si="1"/>
        <v>36.24</v>
      </c>
      <c r="Z19" s="21" t="e">
        <f t="shared" si="2"/>
        <v>#DIV/0!</v>
      </c>
      <c r="AA19" s="21">
        <f t="shared" si="3"/>
        <v>25.394033168532708</v>
      </c>
      <c r="AB19" s="21">
        <f t="shared" si="4"/>
        <v>19.55983833550065</v>
      </c>
      <c r="AC19" s="21">
        <f t="shared" si="5"/>
        <v>58.5</v>
      </c>
      <c r="AD19" s="21">
        <f t="shared" si="6"/>
        <v>10.236708860759496</v>
      </c>
      <c r="AF19" s="18"/>
      <c r="AG19" s="18"/>
      <c r="AH19" s="18"/>
      <c r="AI19" s="18"/>
      <c r="AJ19" s="18"/>
      <c r="AK19" s="18"/>
      <c r="AL19" s="18"/>
      <c r="AO19" s="18"/>
      <c r="AP19" s="18"/>
      <c r="AQ19" s="18"/>
      <c r="AR19" s="18"/>
      <c r="AS19" s="18"/>
      <c r="AT19" s="18"/>
      <c r="AU19" s="18"/>
    </row>
    <row r="20" spans="1:47">
      <c r="A20" s="18">
        <v>18</v>
      </c>
      <c r="B20" s="14">
        <f>参数输入!L24</f>
        <v>1</v>
      </c>
      <c r="D20" s="18">
        <v>2017</v>
      </c>
      <c r="E20" s="23">
        <f>参数输入!AJ20</f>
        <v>1106</v>
      </c>
      <c r="F20" s="23">
        <f>参数输入!AK20</f>
        <v>3247</v>
      </c>
      <c r="G20" s="23">
        <f>参数输入!AL20</f>
        <v>4</v>
      </c>
      <c r="H20" s="23">
        <f>参数输入!AM20</f>
        <v>104047</v>
      </c>
      <c r="I20" s="23">
        <f>参数输入!AN20</f>
        <v>62</v>
      </c>
      <c r="J20" s="23">
        <f>参数输入!AO20</f>
        <v>0</v>
      </c>
      <c r="K20" s="23">
        <f>参数输入!AP20</f>
        <v>0</v>
      </c>
      <c r="M20" s="18">
        <v>2017</v>
      </c>
      <c r="N20" s="21">
        <f>参数输入!CT20</f>
        <v>130</v>
      </c>
      <c r="O20" s="21">
        <f>参数输入!CU20</f>
        <v>36.241984945637022</v>
      </c>
      <c r="P20" s="21">
        <f>参数输入!CV20</f>
        <v>42</v>
      </c>
      <c r="Q20" s="21">
        <f>参数输入!CW20</f>
        <v>35</v>
      </c>
      <c r="R20" s="21">
        <f>参数输入!CX20</f>
        <v>24.82</v>
      </c>
      <c r="S20" s="21">
        <f>参数输入!CY20</f>
        <v>58.5</v>
      </c>
      <c r="T20" s="21">
        <f>参数输入!CZ20</f>
        <v>12</v>
      </c>
      <c r="W20" s="18">
        <v>2037</v>
      </c>
      <c r="X20" s="21">
        <f t="shared" si="0"/>
        <v>107.74632153149442</v>
      </c>
      <c r="Y20" s="21">
        <f t="shared" si="1"/>
        <v>36.24</v>
      </c>
      <c r="Z20" s="21" t="e">
        <f t="shared" si="2"/>
        <v>#DIV/0!</v>
      </c>
      <c r="AA20" s="21">
        <f t="shared" si="3"/>
        <v>25.172688518258035</v>
      </c>
      <c r="AB20" s="21">
        <f t="shared" si="4"/>
        <v>19.392360836083608</v>
      </c>
      <c r="AC20" s="21">
        <f t="shared" si="5"/>
        <v>58.500000000000007</v>
      </c>
      <c r="AD20" s="21">
        <f t="shared" si="6"/>
        <v>10.178431372549023</v>
      </c>
      <c r="AF20" s="18"/>
      <c r="AG20" s="18"/>
      <c r="AH20" s="18"/>
      <c r="AI20" s="18"/>
      <c r="AJ20" s="18"/>
      <c r="AK20" s="18"/>
      <c r="AL20" s="18"/>
      <c r="AO20" s="18"/>
      <c r="AP20" s="18"/>
      <c r="AQ20" s="18"/>
      <c r="AR20" s="18"/>
      <c r="AS20" s="18"/>
      <c r="AT20" s="18"/>
      <c r="AU20" s="18"/>
    </row>
    <row r="21" spans="1:47">
      <c r="A21" s="18">
        <v>19</v>
      </c>
      <c r="B21" s="14">
        <f>参数输入!L25</f>
        <v>1</v>
      </c>
      <c r="D21" s="18">
        <v>2018</v>
      </c>
      <c r="E21" s="23">
        <f>参数输入!AJ21</f>
        <v>9</v>
      </c>
      <c r="F21" s="23">
        <f>参数输入!AK21</f>
        <v>3882</v>
      </c>
      <c r="G21" s="23">
        <f>参数输入!AL21</f>
        <v>2</v>
      </c>
      <c r="H21" s="23">
        <f>参数输入!AM21</f>
        <v>119217</v>
      </c>
      <c r="I21" s="23">
        <f>参数输入!AN21</f>
        <v>0</v>
      </c>
      <c r="J21" s="23">
        <f>参数输入!AO21</f>
        <v>0</v>
      </c>
      <c r="K21" s="23">
        <f>参数输入!AP21</f>
        <v>0</v>
      </c>
      <c r="M21" s="18">
        <v>2018</v>
      </c>
      <c r="N21" s="21">
        <f>参数输入!CT21</f>
        <v>130</v>
      </c>
      <c r="O21" s="21">
        <f>参数输入!CU21</f>
        <v>36.241984945637022</v>
      </c>
      <c r="P21" s="21">
        <f>参数输入!CV21</f>
        <v>42</v>
      </c>
      <c r="Q21" s="21">
        <f>参数输入!CW21</f>
        <v>35</v>
      </c>
      <c r="R21" s="21">
        <f>参数输入!CX21</f>
        <v>24.82</v>
      </c>
      <c r="S21" s="21">
        <f>参数输入!CY21</f>
        <v>58.5</v>
      </c>
      <c r="T21" s="21">
        <f>参数输入!CZ21</f>
        <v>12</v>
      </c>
      <c r="W21" s="18">
        <v>2038</v>
      </c>
      <c r="X21" s="21">
        <f t="shared" si="0"/>
        <v>106.68679827521558</v>
      </c>
      <c r="Y21" s="21">
        <f t="shared" si="1"/>
        <v>36.24</v>
      </c>
      <c r="Z21" s="21" t="e">
        <f t="shared" si="2"/>
        <v>#DIV/0!</v>
      </c>
      <c r="AA21" s="21">
        <f t="shared" si="3"/>
        <v>24.970423993739804</v>
      </c>
      <c r="AB21" s="21">
        <f t="shared" si="4"/>
        <v>19.261508139754486</v>
      </c>
      <c r="AC21" s="21">
        <f t="shared" si="5"/>
        <v>58.5</v>
      </c>
      <c r="AD21" s="21">
        <f t="shared" si="6"/>
        <v>10.134630350194552</v>
      </c>
      <c r="AF21" s="18"/>
      <c r="AG21" s="18"/>
      <c r="AH21" s="18"/>
      <c r="AI21" s="18"/>
      <c r="AJ21" s="18"/>
      <c r="AK21" s="18"/>
      <c r="AL21" s="18"/>
      <c r="AO21" s="18"/>
      <c r="AP21" s="18"/>
      <c r="AQ21" s="18"/>
      <c r="AR21" s="18"/>
      <c r="AS21" s="18"/>
      <c r="AT21" s="18"/>
      <c r="AU21" s="18"/>
    </row>
    <row r="22" spans="1:47">
      <c r="A22" s="18">
        <v>20</v>
      </c>
      <c r="B22" s="14">
        <f>参数输入!L26</f>
        <v>1</v>
      </c>
      <c r="D22" s="18">
        <v>2019</v>
      </c>
      <c r="E22" s="23">
        <f>参数输入!AJ22</f>
        <v>41</v>
      </c>
      <c r="F22" s="23">
        <f>参数输入!AK22</f>
        <v>7808</v>
      </c>
      <c r="G22" s="23">
        <f>参数输入!AL22</f>
        <v>3</v>
      </c>
      <c r="H22" s="23">
        <f>参数输入!AM22</f>
        <v>155222</v>
      </c>
      <c r="I22" s="23">
        <f>参数输入!AN22</f>
        <v>0</v>
      </c>
      <c r="J22" s="23">
        <f>参数输入!AO22</f>
        <v>0</v>
      </c>
      <c r="K22" s="23">
        <f>参数输入!AP22</f>
        <v>10</v>
      </c>
      <c r="M22" s="18">
        <v>2019</v>
      </c>
      <c r="N22" s="21">
        <f>参数输入!CT22</f>
        <v>130</v>
      </c>
      <c r="O22" s="21">
        <f>参数输入!CU22</f>
        <v>36.241984945637022</v>
      </c>
      <c r="P22" s="21">
        <f>参数输入!CV22</f>
        <v>35.04</v>
      </c>
      <c r="Q22" s="21">
        <f>参数输入!CW22</f>
        <v>29.2</v>
      </c>
      <c r="R22" s="21">
        <f>参数输入!CX22</f>
        <v>24.82</v>
      </c>
      <c r="S22" s="21">
        <f>参数输入!CY22</f>
        <v>58.5</v>
      </c>
      <c r="T22" s="21">
        <f>参数输入!CZ22</f>
        <v>12</v>
      </c>
      <c r="W22" s="18">
        <v>2039</v>
      </c>
      <c r="X22" s="21">
        <f t="shared" si="0"/>
        <v>105.70909799154623</v>
      </c>
      <c r="Y22" s="21">
        <f t="shared" si="1"/>
        <v>36.239999999999995</v>
      </c>
      <c r="Z22" s="21" t="e">
        <f t="shared" si="2"/>
        <v>#DIV/0!</v>
      </c>
      <c r="AA22" s="21">
        <f t="shared" si="3"/>
        <v>24.787383231226638</v>
      </c>
      <c r="AB22" s="21">
        <f t="shared" si="4"/>
        <v>19.159407908121409</v>
      </c>
      <c r="AC22" s="21">
        <f t="shared" si="5"/>
        <v>58.5</v>
      </c>
      <c r="AD22" s="21">
        <f t="shared" si="6"/>
        <v>10.10125786163522</v>
      </c>
      <c r="AF22" s="18"/>
      <c r="AG22" s="18"/>
      <c r="AH22" s="18"/>
      <c r="AI22" s="18"/>
      <c r="AJ22" s="18"/>
      <c r="AK22" s="18"/>
      <c r="AL22" s="18"/>
      <c r="AO22" s="18"/>
      <c r="AP22" s="18"/>
      <c r="AQ22" s="18"/>
      <c r="AR22" s="18"/>
      <c r="AS22" s="18"/>
      <c r="AT22" s="18"/>
      <c r="AU22" s="18"/>
    </row>
    <row r="23" spans="1:47">
      <c r="D23" s="18">
        <v>2020</v>
      </c>
      <c r="E23" s="23">
        <f>参数输入!AJ23</f>
        <v>24</v>
      </c>
      <c r="F23" s="23">
        <f>参数输入!AK23</f>
        <v>99</v>
      </c>
      <c r="G23" s="23">
        <f>参数输入!AL23</f>
        <v>0</v>
      </c>
      <c r="H23" s="23">
        <f>参数输入!AM23</f>
        <v>37500</v>
      </c>
      <c r="I23" s="23">
        <f>参数输入!AN23</f>
        <v>21</v>
      </c>
      <c r="J23" s="23">
        <f>参数输入!AO23</f>
        <v>33</v>
      </c>
      <c r="K23" s="23">
        <f>参数输入!AP23</f>
        <v>0</v>
      </c>
      <c r="M23" s="18">
        <v>2020</v>
      </c>
      <c r="N23" s="21">
        <f>参数输入!CT23</f>
        <v>130</v>
      </c>
      <c r="O23" s="21">
        <f>参数输入!CU23</f>
        <v>36.241984945637022</v>
      </c>
      <c r="P23" s="21">
        <f>参数输入!CV23</f>
        <v>35.04</v>
      </c>
      <c r="Q23" s="21">
        <f>参数输入!CW23</f>
        <v>29.2</v>
      </c>
      <c r="R23" s="21">
        <f>参数输入!CX23</f>
        <v>24.82</v>
      </c>
      <c r="S23" s="21">
        <f>参数输入!CY23</f>
        <v>58.5</v>
      </c>
      <c r="T23" s="21">
        <f>参数输入!CZ23</f>
        <v>12</v>
      </c>
      <c r="W23" s="18">
        <v>2040</v>
      </c>
      <c r="X23" s="21">
        <f t="shared" si="0"/>
        <v>104.68264463903878</v>
      </c>
      <c r="Y23" s="21">
        <f t="shared" si="1"/>
        <v>36.24</v>
      </c>
      <c r="Z23" s="21" t="e">
        <f t="shared" si="2"/>
        <v>#DIV/0!</v>
      </c>
      <c r="AA23" s="21">
        <f t="shared" si="3"/>
        <v>24.623339251397006</v>
      </c>
      <c r="AB23" s="21">
        <f t="shared" si="4"/>
        <v>19.078954682080926</v>
      </c>
      <c r="AC23" s="21">
        <f t="shared" si="5"/>
        <v>58.5</v>
      </c>
      <c r="AD23" s="21">
        <f t="shared" si="6"/>
        <v>10.074160206718346</v>
      </c>
      <c r="AF23" s="18"/>
      <c r="AG23" s="18"/>
      <c r="AH23" s="18"/>
      <c r="AI23" s="18"/>
      <c r="AJ23" s="18"/>
      <c r="AK23" s="18"/>
      <c r="AL23" s="18"/>
      <c r="AO23" s="18"/>
      <c r="AP23" s="18"/>
      <c r="AQ23" s="18"/>
      <c r="AR23" s="18"/>
      <c r="AS23" s="18"/>
      <c r="AT23" s="18"/>
      <c r="AU23" s="18"/>
    </row>
    <row r="24" spans="1:47">
      <c r="D24" s="18">
        <v>2021</v>
      </c>
      <c r="E24" s="23">
        <f>参数输入!AJ24</f>
        <v>54</v>
      </c>
      <c r="F24" s="23">
        <f>参数输入!AK24</f>
        <v>141</v>
      </c>
      <c r="G24" s="23">
        <f>参数输入!AL24</f>
        <v>0</v>
      </c>
      <c r="H24" s="23">
        <f>参数输入!AM24</f>
        <v>38940</v>
      </c>
      <c r="I24" s="23">
        <f>参数输入!AN24</f>
        <v>33</v>
      </c>
      <c r="J24" s="23">
        <f>参数输入!AO24</f>
        <v>48</v>
      </c>
      <c r="K24" s="23">
        <f>参数输入!AP24</f>
        <v>0</v>
      </c>
      <c r="M24" s="18">
        <v>2021</v>
      </c>
      <c r="N24" s="21">
        <f>参数输入!CT24</f>
        <v>128.14285714285714</v>
      </c>
      <c r="O24" s="21">
        <f>参数输入!CU24</f>
        <v>36.241587956509619</v>
      </c>
      <c r="P24" s="21">
        <f>参数输入!CV24</f>
        <v>34.409279999999995</v>
      </c>
      <c r="Q24" s="21">
        <f>参数输入!CW24</f>
        <v>28.674399999999999</v>
      </c>
      <c r="R24" s="21">
        <f>参数输入!CX24</f>
        <v>24.125039999999998</v>
      </c>
      <c r="S24" s="21">
        <f>参数输入!CY24</f>
        <v>58.5</v>
      </c>
      <c r="T24" s="21">
        <f>参数输入!CZ24</f>
        <v>11.8</v>
      </c>
      <c r="W24" s="18">
        <v>2041</v>
      </c>
      <c r="X24" s="21">
        <f t="shared" si="0"/>
        <v>103.89188065338493</v>
      </c>
      <c r="Y24" s="21">
        <f t="shared" si="1"/>
        <v>36.24</v>
      </c>
      <c r="Z24" s="21" t="e">
        <f t="shared" si="2"/>
        <v>#DIV/0!</v>
      </c>
      <c r="AA24" s="21">
        <f t="shared" si="3"/>
        <v>24.477052258607472</v>
      </c>
      <c r="AB24" s="21">
        <f t="shared" si="4"/>
        <v>19.015739469941824</v>
      </c>
      <c r="AC24" s="21">
        <f t="shared" si="5"/>
        <v>58.499999999999993</v>
      </c>
      <c r="AD24" s="21">
        <f t="shared" si="6"/>
        <v>10.053145336225597</v>
      </c>
      <c r="AF24" s="18"/>
      <c r="AG24" s="18"/>
      <c r="AH24" s="18"/>
      <c r="AI24" s="18"/>
      <c r="AJ24" s="18"/>
      <c r="AK24" s="18"/>
      <c r="AL24" s="18"/>
      <c r="AO24" s="18"/>
      <c r="AP24" s="18"/>
      <c r="AQ24" s="18"/>
      <c r="AR24" s="18"/>
      <c r="AS24" s="18"/>
      <c r="AT24" s="18"/>
      <c r="AU24" s="18"/>
    </row>
    <row r="25" spans="1:47">
      <c r="D25" s="18">
        <v>2022</v>
      </c>
      <c r="E25" s="23">
        <f>参数输入!AJ25</f>
        <v>63</v>
      </c>
      <c r="F25" s="23">
        <f>参数输入!AK25</f>
        <v>180</v>
      </c>
      <c r="G25" s="23">
        <f>参数输入!AL25</f>
        <v>0</v>
      </c>
      <c r="H25" s="23">
        <f>参数输入!AM25</f>
        <v>40359</v>
      </c>
      <c r="I25" s="23">
        <f>参数输入!AN25</f>
        <v>36</v>
      </c>
      <c r="J25" s="23">
        <f>参数输入!AO25</f>
        <v>57</v>
      </c>
      <c r="K25" s="23">
        <f>参数输入!AP25</f>
        <v>0</v>
      </c>
      <c r="M25" s="18">
        <v>2022</v>
      </c>
      <c r="N25" s="21">
        <f>参数输入!CT25</f>
        <v>126.28571428571428</v>
      </c>
      <c r="O25" s="21">
        <f>参数输入!CU25</f>
        <v>36.241190967382217</v>
      </c>
      <c r="P25" s="21">
        <f>参数输入!CV25</f>
        <v>33.778559999999999</v>
      </c>
      <c r="Q25" s="21">
        <f>参数输入!CW25</f>
        <v>28.148799999999998</v>
      </c>
      <c r="R25" s="21">
        <f>参数输入!CX25</f>
        <v>23.430079999999997</v>
      </c>
      <c r="S25" s="21">
        <f>参数输入!CY25</f>
        <v>58.5</v>
      </c>
      <c r="T25" s="21">
        <f>参数输入!CZ25</f>
        <v>11.600000000000001</v>
      </c>
      <c r="W25" s="18">
        <v>2042</v>
      </c>
      <c r="X25" s="21">
        <f t="shared" si="0"/>
        <v>103.29276143517498</v>
      </c>
      <c r="Y25" s="21">
        <f t="shared" si="1"/>
        <v>36.24</v>
      </c>
      <c r="Z25" s="21" t="e">
        <f t="shared" si="2"/>
        <v>#DIV/0!</v>
      </c>
      <c r="AA25" s="21">
        <f t="shared" si="3"/>
        <v>24.348492032646714</v>
      </c>
      <c r="AB25" s="21">
        <f t="shared" si="4"/>
        <v>18.966591550614396</v>
      </c>
      <c r="AC25" s="21">
        <f t="shared" si="5"/>
        <v>58.500000000000007</v>
      </c>
      <c r="AD25" s="21">
        <f t="shared" si="6"/>
        <v>10.036044362292051</v>
      </c>
      <c r="AF25" s="18"/>
      <c r="AG25" s="18"/>
      <c r="AH25" s="18"/>
      <c r="AI25" s="18"/>
      <c r="AJ25" s="18"/>
      <c r="AK25" s="18"/>
      <c r="AL25" s="18"/>
      <c r="AO25" s="18"/>
      <c r="AP25" s="18"/>
      <c r="AQ25" s="18"/>
      <c r="AR25" s="18"/>
      <c r="AS25" s="18"/>
      <c r="AT25" s="18"/>
      <c r="AU25" s="18"/>
    </row>
    <row r="26" spans="1:47">
      <c r="D26" s="18">
        <v>2023</v>
      </c>
      <c r="E26" s="23">
        <f>参数输入!AJ26</f>
        <v>420</v>
      </c>
      <c r="F26" s="23">
        <f>参数输入!AK26</f>
        <v>231</v>
      </c>
      <c r="G26" s="23">
        <f>参数输入!AL26</f>
        <v>0</v>
      </c>
      <c r="H26" s="23">
        <f>参数输入!AM26</f>
        <v>41355</v>
      </c>
      <c r="I26" s="23">
        <f>参数输入!AN26</f>
        <v>45</v>
      </c>
      <c r="J26" s="23">
        <f>参数输入!AO26</f>
        <v>72</v>
      </c>
      <c r="K26" s="23">
        <f>参数输入!AP26</f>
        <v>0</v>
      </c>
      <c r="M26" s="18">
        <v>2023</v>
      </c>
      <c r="N26" s="21">
        <f>参数输入!CT26</f>
        <v>124.42857142857142</v>
      </c>
      <c r="O26" s="21">
        <f>参数输入!CU26</f>
        <v>36.240793978254814</v>
      </c>
      <c r="P26" s="21">
        <f>参数输入!CV26</f>
        <v>33.147839999999995</v>
      </c>
      <c r="Q26" s="21">
        <f>参数输入!CW26</f>
        <v>27.623199999999997</v>
      </c>
      <c r="R26" s="21">
        <f>参数输入!CX26</f>
        <v>22.735119999999995</v>
      </c>
      <c r="S26" s="21">
        <f>参数输入!CY26</f>
        <v>58.5</v>
      </c>
      <c r="T26" s="21">
        <f>参数输入!CZ26</f>
        <v>11.400000000000002</v>
      </c>
      <c r="W26" s="18">
        <v>2043</v>
      </c>
      <c r="X26" s="21">
        <f t="shared" si="0"/>
        <v>102.85216311208281</v>
      </c>
      <c r="Y26" s="21">
        <f t="shared" si="1"/>
        <v>36.24</v>
      </c>
      <c r="Z26" s="21" t="e">
        <f t="shared" si="2"/>
        <v>#DIV/0!</v>
      </c>
      <c r="AA26" s="21">
        <f t="shared" si="3"/>
        <v>24.2452350864191</v>
      </c>
      <c r="AB26" s="21">
        <f t="shared" si="4"/>
        <v>18.92621204301075</v>
      </c>
      <c r="AC26" s="21">
        <f t="shared" si="5"/>
        <v>58.499999999999993</v>
      </c>
      <c r="AD26" s="21">
        <f t="shared" si="6"/>
        <v>10.022239999999998</v>
      </c>
      <c r="AF26" s="18"/>
      <c r="AG26" s="18"/>
      <c r="AH26" s="18"/>
      <c r="AI26" s="18"/>
      <c r="AJ26" s="18"/>
      <c r="AK26" s="18"/>
      <c r="AL26" s="18"/>
      <c r="AO26" s="18"/>
      <c r="AP26" s="18"/>
      <c r="AQ26" s="18"/>
      <c r="AR26" s="18"/>
      <c r="AS26" s="18"/>
      <c r="AT26" s="18"/>
      <c r="AU26" s="18"/>
    </row>
    <row r="27" spans="1:47">
      <c r="D27" s="18">
        <v>2024</v>
      </c>
      <c r="E27" s="23">
        <f>参数输入!AJ27</f>
        <v>432</v>
      </c>
      <c r="F27" s="23">
        <f>参数输入!AK27</f>
        <v>282</v>
      </c>
      <c r="G27" s="23">
        <f>参数输入!AL27</f>
        <v>0</v>
      </c>
      <c r="H27" s="23">
        <f>参数输入!AM27</f>
        <v>42624</v>
      </c>
      <c r="I27" s="23">
        <f>参数输入!AN27</f>
        <v>57</v>
      </c>
      <c r="J27" s="23">
        <f>参数输入!AO27</f>
        <v>93</v>
      </c>
      <c r="K27" s="23">
        <f>参数输入!AP27</f>
        <v>3</v>
      </c>
      <c r="M27" s="18">
        <v>2024</v>
      </c>
      <c r="N27" s="21">
        <f>参数输入!CT27</f>
        <v>122.57142857142856</v>
      </c>
      <c r="O27" s="21">
        <f>参数输入!CU27</f>
        <v>36.240396989127412</v>
      </c>
      <c r="P27" s="21">
        <f>参数输入!CV27</f>
        <v>32.517119999999991</v>
      </c>
      <c r="Q27" s="21">
        <f>参数输入!CW27</f>
        <v>27.097599999999996</v>
      </c>
      <c r="R27" s="21">
        <f>参数输入!CX27</f>
        <v>22.040159999999993</v>
      </c>
      <c r="S27" s="21">
        <f>参数输入!CY27</f>
        <v>58.5</v>
      </c>
      <c r="T27" s="21">
        <f>参数输入!CZ27</f>
        <v>11.200000000000003</v>
      </c>
      <c r="W27" s="18">
        <v>2044</v>
      </c>
      <c r="X27" s="21">
        <f t="shared" si="0"/>
        <v>102.53531709899416</v>
      </c>
      <c r="Y27" s="21">
        <f t="shared" si="1"/>
        <v>36.24</v>
      </c>
      <c r="Z27" s="21" t="e">
        <f t="shared" si="2"/>
        <v>#DIV/0!</v>
      </c>
      <c r="AA27" s="21">
        <f t="shared" si="3"/>
        <v>24.1675247949793</v>
      </c>
      <c r="AB27" s="21">
        <f t="shared" si="4"/>
        <v>18.895014576441103</v>
      </c>
      <c r="AC27" s="21">
        <f t="shared" si="5"/>
        <v>58.500000000000007</v>
      </c>
      <c r="AD27" s="21">
        <f t="shared" si="6"/>
        <v>10.011549295774648</v>
      </c>
      <c r="AF27" s="18"/>
      <c r="AG27" s="18"/>
      <c r="AH27" s="18"/>
      <c r="AI27" s="18"/>
      <c r="AJ27" s="18"/>
      <c r="AK27" s="18"/>
      <c r="AL27" s="18"/>
      <c r="AO27" s="18"/>
      <c r="AP27" s="18"/>
      <c r="AQ27" s="18"/>
      <c r="AR27" s="18"/>
      <c r="AS27" s="18"/>
      <c r="AT27" s="18"/>
      <c r="AU27" s="18"/>
    </row>
    <row r="28" spans="1:47">
      <c r="D28" s="18">
        <v>2025</v>
      </c>
      <c r="E28" s="23">
        <f>参数输入!AJ28</f>
        <v>447</v>
      </c>
      <c r="F28" s="23">
        <f>参数输入!AK28</f>
        <v>309</v>
      </c>
      <c r="G28" s="23">
        <f>参数输入!AL28</f>
        <v>0</v>
      </c>
      <c r="H28" s="23">
        <f>参数输入!AM28</f>
        <v>43869</v>
      </c>
      <c r="I28" s="23">
        <f>参数输入!AN28</f>
        <v>66</v>
      </c>
      <c r="J28" s="23">
        <f>参数输入!AO28</f>
        <v>108</v>
      </c>
      <c r="K28" s="23">
        <f>参数输入!AP28</f>
        <v>3</v>
      </c>
      <c r="M28" s="18">
        <v>2025</v>
      </c>
      <c r="N28" s="21">
        <f>参数输入!CT28</f>
        <v>120.71428571428572</v>
      </c>
      <c r="O28" s="21">
        <f>参数输入!CU28</f>
        <v>36.24</v>
      </c>
      <c r="P28" s="21">
        <f>参数输入!CV28</f>
        <v>31.886399999999998</v>
      </c>
      <c r="Q28" s="21">
        <f>参数输入!CW28</f>
        <v>26.571999999999999</v>
      </c>
      <c r="R28" s="21">
        <f>参数输入!CX28</f>
        <v>21.345199999999998</v>
      </c>
      <c r="S28" s="21">
        <f>参数输入!CY28</f>
        <v>58.5</v>
      </c>
      <c r="T28" s="21">
        <f>参数输入!CZ28</f>
        <v>11</v>
      </c>
      <c r="W28" s="18">
        <v>2045</v>
      </c>
      <c r="X28" s="21">
        <f t="shared" si="0"/>
        <v>102.26607668290245</v>
      </c>
      <c r="Y28" s="21">
        <f t="shared" si="1"/>
        <v>36.239999999999995</v>
      </c>
      <c r="Z28" s="21" t="e">
        <f t="shared" si="2"/>
        <v>#DIV/0!</v>
      </c>
      <c r="AA28" s="21">
        <f t="shared" si="3"/>
        <v>24.115924394869992</v>
      </c>
      <c r="AB28" s="21">
        <f t="shared" si="4"/>
        <v>18.872799545239225</v>
      </c>
      <c r="AC28" s="21">
        <f t="shared" si="5"/>
        <v>58.500000000000007</v>
      </c>
      <c r="AD28" s="21">
        <f t="shared" si="6"/>
        <v>10.004020100502512</v>
      </c>
      <c r="AF28" s="18"/>
      <c r="AG28" s="18"/>
      <c r="AH28" s="18"/>
      <c r="AI28" s="18"/>
      <c r="AJ28" s="18"/>
      <c r="AK28" s="18"/>
      <c r="AL28" s="18"/>
      <c r="AO28" s="18"/>
      <c r="AP28" s="18"/>
      <c r="AQ28" s="18"/>
      <c r="AR28" s="18"/>
      <c r="AS28" s="18"/>
      <c r="AT28" s="18"/>
      <c r="AU28" s="18"/>
    </row>
    <row r="29" spans="1:47">
      <c r="D29" s="18">
        <v>2026</v>
      </c>
      <c r="E29" s="23">
        <f>参数输入!AJ29</f>
        <v>459</v>
      </c>
      <c r="F29" s="23">
        <f>参数输入!AK29</f>
        <v>339</v>
      </c>
      <c r="G29" s="23">
        <f>参数输入!AL29</f>
        <v>0</v>
      </c>
      <c r="H29" s="23">
        <f>参数输入!AM29</f>
        <v>45051</v>
      </c>
      <c r="I29" s="23">
        <f>参数输入!AN29</f>
        <v>81</v>
      </c>
      <c r="J29" s="23">
        <f>参数输入!AO29</f>
        <v>120</v>
      </c>
      <c r="K29" s="23">
        <f>参数输入!AP29</f>
        <v>6</v>
      </c>
      <c r="M29" s="18">
        <v>2026</v>
      </c>
      <c r="N29" s="21">
        <f>参数输入!CT29</f>
        <v>118.85714285714286</v>
      </c>
      <c r="O29" s="21">
        <f>参数输入!CU29</f>
        <v>36.24</v>
      </c>
      <c r="P29" s="21">
        <f>参数输入!CV29</f>
        <v>31.641119999999997</v>
      </c>
      <c r="Q29" s="21">
        <f>参数输入!CW29</f>
        <v>26.367599999999999</v>
      </c>
      <c r="R29" s="21">
        <f>参数输入!CX29</f>
        <v>21.047359999999998</v>
      </c>
      <c r="S29" s="21">
        <f>参数输入!CY29</f>
        <v>58.5</v>
      </c>
      <c r="T29" s="21">
        <f>参数输入!CZ29</f>
        <v>10.9</v>
      </c>
      <c r="W29" s="18">
        <v>2046</v>
      </c>
      <c r="X29" s="21">
        <f t="shared" si="0"/>
        <v>102.1406028628889</v>
      </c>
      <c r="Y29" s="21">
        <f t="shared" si="1"/>
        <v>36.239999999999995</v>
      </c>
      <c r="Z29" s="21" t="e">
        <f t="shared" si="2"/>
        <v>#DIV/0!</v>
      </c>
      <c r="AA29" s="21">
        <f t="shared" si="3"/>
        <v>24.090000000000003</v>
      </c>
      <c r="AB29" s="21">
        <f t="shared" si="4"/>
        <v>18.86072442429737</v>
      </c>
      <c r="AC29" s="21">
        <f t="shared" si="5"/>
        <v>58.500000000000007</v>
      </c>
      <c r="AD29" s="21">
        <f t="shared" si="6"/>
        <v>10</v>
      </c>
      <c r="AF29" s="18"/>
      <c r="AG29" s="18"/>
      <c r="AH29" s="18"/>
      <c r="AI29" s="18"/>
      <c r="AJ29" s="18"/>
      <c r="AK29" s="18"/>
      <c r="AL29" s="18"/>
      <c r="AO29" s="18"/>
      <c r="AP29" s="18"/>
      <c r="AQ29" s="18"/>
      <c r="AR29" s="18"/>
      <c r="AS29" s="18"/>
      <c r="AT29" s="18"/>
      <c r="AU29" s="18"/>
    </row>
    <row r="30" spans="1:47">
      <c r="D30" s="18">
        <v>2027</v>
      </c>
      <c r="E30" s="23">
        <f>参数输入!AJ30</f>
        <v>471</v>
      </c>
      <c r="F30" s="23">
        <f>参数输入!AK30</f>
        <v>339</v>
      </c>
      <c r="G30" s="23">
        <f>参数输入!AL30</f>
        <v>0</v>
      </c>
      <c r="H30" s="23">
        <f>参数输入!AM30</f>
        <v>46206</v>
      </c>
      <c r="I30" s="23">
        <f>参数输入!AN30</f>
        <v>96</v>
      </c>
      <c r="J30" s="23">
        <f>参数输入!AO30</f>
        <v>132</v>
      </c>
      <c r="K30" s="23">
        <f>参数输入!AP30</f>
        <v>9</v>
      </c>
      <c r="M30" s="18">
        <v>2027</v>
      </c>
      <c r="N30" s="21">
        <f>参数输入!CT30</f>
        <v>117</v>
      </c>
      <c r="O30" s="21">
        <f>参数输入!CU30</f>
        <v>36.24</v>
      </c>
      <c r="P30" s="21">
        <f>参数输入!CV30</f>
        <v>31.39584</v>
      </c>
      <c r="Q30" s="21">
        <f>参数输入!CW30</f>
        <v>26.1632</v>
      </c>
      <c r="R30" s="21">
        <f>参数输入!CX30</f>
        <v>20.749519999999997</v>
      </c>
      <c r="S30" s="21">
        <f>参数输入!CY30</f>
        <v>58.5</v>
      </c>
      <c r="T30" s="21">
        <f>参数输入!CZ30</f>
        <v>10.8</v>
      </c>
      <c r="W30" s="18">
        <v>2047</v>
      </c>
      <c r="X30" s="21">
        <f t="shared" si="0"/>
        <v>102.14039697354261</v>
      </c>
      <c r="Y30" s="21">
        <f t="shared" si="1"/>
        <v>36.240000000000009</v>
      </c>
      <c r="Z30" s="21" t="e">
        <f t="shared" si="2"/>
        <v>#DIV/0!</v>
      </c>
      <c r="AA30" s="21">
        <f t="shared" si="3"/>
        <v>24.09</v>
      </c>
      <c r="AB30" s="21">
        <f t="shared" si="4"/>
        <v>18.860495999999998</v>
      </c>
      <c r="AC30" s="21">
        <f t="shared" si="5"/>
        <v>58.5</v>
      </c>
      <c r="AD30" s="21">
        <f t="shared" si="6"/>
        <v>10.000000000000002</v>
      </c>
      <c r="AF30" s="18"/>
      <c r="AG30" s="18"/>
      <c r="AH30" s="18"/>
      <c r="AI30" s="18"/>
      <c r="AJ30" s="18"/>
      <c r="AK30" s="18"/>
      <c r="AL30" s="18"/>
      <c r="AO30" s="18"/>
      <c r="AP30" s="18"/>
      <c r="AQ30" s="18"/>
      <c r="AR30" s="18"/>
      <c r="AS30" s="18"/>
      <c r="AT30" s="18"/>
      <c r="AU30" s="18"/>
    </row>
    <row r="31" spans="1:47">
      <c r="D31" s="18">
        <v>2028</v>
      </c>
      <c r="E31" s="23">
        <f>参数输入!AJ31</f>
        <v>966</v>
      </c>
      <c r="F31" s="23">
        <f>参数输入!AK31</f>
        <v>360</v>
      </c>
      <c r="G31" s="23">
        <f>参数输入!AL31</f>
        <v>0</v>
      </c>
      <c r="H31" s="23">
        <f>参数输入!AM31</f>
        <v>46788</v>
      </c>
      <c r="I31" s="23">
        <f>参数输入!AN31</f>
        <v>117</v>
      </c>
      <c r="J31" s="23">
        <f>参数输入!AO31</f>
        <v>153</v>
      </c>
      <c r="K31" s="23">
        <f>参数输入!AP31</f>
        <v>15</v>
      </c>
      <c r="M31" s="18">
        <v>2028</v>
      </c>
      <c r="N31" s="21">
        <f>参数输入!CT31</f>
        <v>115.14285714285714</v>
      </c>
      <c r="O31" s="21">
        <f>参数输入!CU31</f>
        <v>36.24</v>
      </c>
      <c r="P31" s="21">
        <f>参数输入!CV31</f>
        <v>31.150559999999999</v>
      </c>
      <c r="Q31" s="21">
        <f>参数输入!CW31</f>
        <v>25.9588</v>
      </c>
      <c r="R31" s="21">
        <f>参数输入!CX31</f>
        <v>20.451679999999996</v>
      </c>
      <c r="S31" s="21">
        <f>参数输入!CY31</f>
        <v>58.5</v>
      </c>
      <c r="T31" s="21">
        <f>参数输入!CZ31</f>
        <v>10.700000000000001</v>
      </c>
      <c r="W31" s="18">
        <v>2048</v>
      </c>
      <c r="X31" s="21">
        <f t="shared" si="0"/>
        <v>102.14024249107811</v>
      </c>
      <c r="Y31" s="21">
        <f t="shared" si="1"/>
        <v>36.239999999999988</v>
      </c>
      <c r="Z31" s="21" t="e">
        <f t="shared" si="2"/>
        <v>#DIV/0!</v>
      </c>
      <c r="AA31" s="21">
        <f t="shared" si="3"/>
        <v>24.089999999999993</v>
      </c>
      <c r="AB31" s="21">
        <f t="shared" si="4"/>
        <v>18.86030696956708</v>
      </c>
      <c r="AC31" s="21">
        <f t="shared" si="5"/>
        <v>58.5</v>
      </c>
      <c r="AD31" s="21">
        <f t="shared" si="6"/>
        <v>10</v>
      </c>
      <c r="AF31" s="18"/>
      <c r="AG31" s="18"/>
      <c r="AH31" s="18"/>
      <c r="AI31" s="18"/>
      <c r="AJ31" s="18"/>
      <c r="AK31" s="18"/>
      <c r="AL31" s="18"/>
      <c r="AO31" s="18"/>
      <c r="AP31" s="18"/>
      <c r="AQ31" s="18"/>
      <c r="AR31" s="18"/>
      <c r="AS31" s="18"/>
      <c r="AT31" s="18"/>
      <c r="AU31" s="18"/>
    </row>
    <row r="32" spans="1:47">
      <c r="D32" s="18">
        <v>2029</v>
      </c>
      <c r="E32" s="23">
        <f>参数输入!AJ32</f>
        <v>987</v>
      </c>
      <c r="F32" s="23">
        <f>参数输入!AK32</f>
        <v>429</v>
      </c>
      <c r="G32" s="23">
        <f>参数输入!AL32</f>
        <v>0</v>
      </c>
      <c r="H32" s="23">
        <f>参数输入!AM32</f>
        <v>47733</v>
      </c>
      <c r="I32" s="23">
        <f>参数输入!AN32</f>
        <v>144</v>
      </c>
      <c r="J32" s="23">
        <f>参数输入!AO32</f>
        <v>168</v>
      </c>
      <c r="K32" s="23">
        <f>参数输入!AP32</f>
        <v>21</v>
      </c>
      <c r="M32" s="18">
        <v>2029</v>
      </c>
      <c r="N32" s="21">
        <f>参数输入!CT32</f>
        <v>113.28571428571428</v>
      </c>
      <c r="O32" s="21">
        <f>参数输入!CU32</f>
        <v>36.24</v>
      </c>
      <c r="P32" s="21">
        <f>参数输入!CV32</f>
        <v>30.905279999999998</v>
      </c>
      <c r="Q32" s="21">
        <f>参数输入!CW32</f>
        <v>25.7544</v>
      </c>
      <c r="R32" s="21">
        <f>参数输入!CX32</f>
        <v>20.153839999999995</v>
      </c>
      <c r="S32" s="21">
        <f>参数输入!CY32</f>
        <v>58.5</v>
      </c>
      <c r="T32" s="21">
        <f>参数输入!CZ32</f>
        <v>10.600000000000001</v>
      </c>
      <c r="W32" s="18">
        <v>2049</v>
      </c>
      <c r="X32" s="21">
        <f t="shared" si="0"/>
        <v>102.14013061388523</v>
      </c>
      <c r="Y32" s="21">
        <f t="shared" si="1"/>
        <v>36.239999999999995</v>
      </c>
      <c r="Z32" s="21" t="e">
        <f t="shared" si="2"/>
        <v>#DIV/0!</v>
      </c>
      <c r="AA32" s="21">
        <f t="shared" si="3"/>
        <v>24.090000000000003</v>
      </c>
      <c r="AB32" s="21">
        <f t="shared" si="4"/>
        <v>18.860159255184087</v>
      </c>
      <c r="AC32" s="21">
        <f t="shared" si="5"/>
        <v>58.500000000000007</v>
      </c>
      <c r="AD32" s="21">
        <f t="shared" si="6"/>
        <v>10.000000000000002</v>
      </c>
      <c r="AF32" s="18"/>
      <c r="AG32" s="18"/>
      <c r="AH32" s="18"/>
      <c r="AI32" s="18"/>
      <c r="AJ32" s="18"/>
      <c r="AK32" s="18"/>
      <c r="AL32" s="18"/>
      <c r="AO32" s="18"/>
      <c r="AP32" s="18"/>
      <c r="AQ32" s="18"/>
      <c r="AR32" s="18"/>
      <c r="AS32" s="18"/>
      <c r="AT32" s="18"/>
      <c r="AU32" s="18"/>
    </row>
    <row r="33" spans="4:47">
      <c r="D33" s="18">
        <v>2030</v>
      </c>
      <c r="E33" s="23">
        <f>参数输入!AJ33</f>
        <v>1008</v>
      </c>
      <c r="F33" s="23">
        <f>参数输入!AK33</f>
        <v>510</v>
      </c>
      <c r="G33" s="23">
        <f>参数输入!AL33</f>
        <v>0</v>
      </c>
      <c r="H33" s="23">
        <f>参数输入!AM33</f>
        <v>48603</v>
      </c>
      <c r="I33" s="23">
        <f>参数输入!AN33</f>
        <v>177</v>
      </c>
      <c r="J33" s="23">
        <f>参数输入!AO33</f>
        <v>183</v>
      </c>
      <c r="K33" s="23">
        <f>参数输入!AP33</f>
        <v>30</v>
      </c>
      <c r="M33" s="18">
        <v>2030</v>
      </c>
      <c r="N33" s="21">
        <f>参数输入!CT33</f>
        <v>111.42857142857142</v>
      </c>
      <c r="O33" s="21">
        <f>参数输入!CU33</f>
        <v>36.24</v>
      </c>
      <c r="P33" s="21">
        <f>参数输入!CV33</f>
        <v>30.66</v>
      </c>
      <c r="Q33" s="21">
        <f>参数输入!CW33</f>
        <v>25.55</v>
      </c>
      <c r="R33" s="21">
        <f>参数输入!CX33</f>
        <v>19.856000000000002</v>
      </c>
      <c r="S33" s="21">
        <f>参数输入!CY33</f>
        <v>58.5</v>
      </c>
      <c r="T33" s="21">
        <f>参数输入!CZ33</f>
        <v>10.5</v>
      </c>
      <c r="W33" s="18">
        <v>2050</v>
      </c>
      <c r="X33" s="21">
        <f t="shared" si="0"/>
        <v>102.14004199171723</v>
      </c>
      <c r="Y33" s="21">
        <f t="shared" si="1"/>
        <v>36.239999999999995</v>
      </c>
      <c r="Z33" s="21" t="e">
        <f t="shared" si="2"/>
        <v>#DIV/0!</v>
      </c>
      <c r="AA33" s="21">
        <f t="shared" si="3"/>
        <v>24.09</v>
      </c>
      <c r="AB33" s="21">
        <f t="shared" si="4"/>
        <v>18.860055088607595</v>
      </c>
      <c r="AC33" s="21">
        <f t="shared" si="5"/>
        <v>58.5</v>
      </c>
      <c r="AD33" s="21">
        <f t="shared" si="6"/>
        <v>10</v>
      </c>
      <c r="AF33" s="18"/>
      <c r="AG33" s="18"/>
      <c r="AH33" s="18"/>
      <c r="AI33" s="18"/>
      <c r="AJ33" s="18"/>
      <c r="AK33" s="18"/>
      <c r="AL33" s="18"/>
      <c r="AO33" s="18"/>
      <c r="AP33" s="18"/>
      <c r="AQ33" s="18"/>
      <c r="AR33" s="18"/>
      <c r="AS33" s="18"/>
      <c r="AT33" s="18"/>
      <c r="AU33" s="18"/>
    </row>
    <row r="34" spans="4:47">
      <c r="D34" s="18">
        <v>2031</v>
      </c>
      <c r="E34" s="23">
        <f>参数输入!AJ34</f>
        <v>1029</v>
      </c>
      <c r="F34" s="23">
        <f>参数输入!AK34</f>
        <v>600</v>
      </c>
      <c r="G34" s="23">
        <f>参数输入!AL34</f>
        <v>0</v>
      </c>
      <c r="H34" s="23">
        <f>参数输入!AM34</f>
        <v>49386</v>
      </c>
      <c r="I34" s="23">
        <f>参数输入!AN34</f>
        <v>222</v>
      </c>
      <c r="J34" s="23">
        <f>参数输入!AO34</f>
        <v>204</v>
      </c>
      <c r="K34" s="23">
        <f>参数输入!AP34</f>
        <v>42</v>
      </c>
      <c r="M34" s="18">
        <v>2031</v>
      </c>
      <c r="N34" s="21">
        <f>参数输入!CT34</f>
        <v>109.57142857142856</v>
      </c>
      <c r="O34" s="21">
        <f>参数输入!CU34</f>
        <v>36.24</v>
      </c>
      <c r="P34" s="21">
        <f>参数输入!CV34</f>
        <v>30.309599999999996</v>
      </c>
      <c r="Q34" s="21">
        <f>参数输入!CW34</f>
        <v>25.257999999999999</v>
      </c>
      <c r="R34" s="21">
        <f>参数输入!CX34</f>
        <v>19.657440000000001</v>
      </c>
      <c r="S34" s="21">
        <f>参数输入!CY34</f>
        <v>58.5</v>
      </c>
      <c r="T34" s="21">
        <f>参数输入!CZ34</f>
        <v>10.4</v>
      </c>
      <c r="W34" s="18">
        <v>2051</v>
      </c>
      <c r="X34" s="21" t="e">
        <f t="shared" si="0"/>
        <v>#N/A</v>
      </c>
      <c r="Y34" s="21" t="e">
        <f t="shared" si="1"/>
        <v>#N/A</v>
      </c>
      <c r="Z34" s="21" t="e">
        <f t="shared" si="2"/>
        <v>#N/A</v>
      </c>
      <c r="AA34" s="21" t="e">
        <f t="shared" si="3"/>
        <v>#N/A</v>
      </c>
      <c r="AB34" s="21" t="e">
        <f t="shared" si="4"/>
        <v>#N/A</v>
      </c>
      <c r="AC34" s="21" t="e">
        <f t="shared" si="5"/>
        <v>#N/A</v>
      </c>
      <c r="AD34" s="21" t="e">
        <f t="shared" si="6"/>
        <v>#N/A</v>
      </c>
      <c r="AF34" s="18"/>
      <c r="AG34" s="18"/>
      <c r="AH34" s="18"/>
      <c r="AI34" s="18"/>
      <c r="AJ34" s="18"/>
      <c r="AK34" s="18"/>
      <c r="AL34" s="18"/>
      <c r="AO34" s="18"/>
      <c r="AP34" s="18"/>
      <c r="AQ34" s="18"/>
      <c r="AR34" s="18"/>
      <c r="AS34" s="18"/>
      <c r="AT34" s="18"/>
      <c r="AU34" s="18"/>
    </row>
    <row r="35" spans="4:47">
      <c r="D35" s="18">
        <v>2032</v>
      </c>
      <c r="E35" s="23">
        <f>参数输入!AJ35</f>
        <v>1047</v>
      </c>
      <c r="F35" s="23">
        <f>参数输入!AK35</f>
        <v>723</v>
      </c>
      <c r="G35" s="23">
        <f>参数输入!AL35</f>
        <v>0</v>
      </c>
      <c r="H35" s="23">
        <f>参数输入!AM35</f>
        <v>50085</v>
      </c>
      <c r="I35" s="23">
        <f>参数输入!AN35</f>
        <v>267</v>
      </c>
      <c r="J35" s="23">
        <f>参数输入!AO35</f>
        <v>222</v>
      </c>
      <c r="K35" s="23">
        <f>参数输入!AP35</f>
        <v>57</v>
      </c>
      <c r="M35" s="18">
        <v>2032</v>
      </c>
      <c r="N35" s="21">
        <f>参数输入!CT35</f>
        <v>107.71428571428569</v>
      </c>
      <c r="O35" s="21">
        <f>参数输入!CU35</f>
        <v>36.24</v>
      </c>
      <c r="P35" s="21">
        <f>参数输入!CV35</f>
        <v>29.959199999999996</v>
      </c>
      <c r="Q35" s="21">
        <f>参数输入!CW35</f>
        <v>24.965999999999998</v>
      </c>
      <c r="R35" s="21">
        <f>参数输入!CX35</f>
        <v>19.458880000000001</v>
      </c>
      <c r="S35" s="21">
        <f>参数输入!CY35</f>
        <v>58.5</v>
      </c>
      <c r="T35" s="21">
        <f>参数输入!CZ35</f>
        <v>10.3</v>
      </c>
      <c r="W35" s="18">
        <v>2052</v>
      </c>
      <c r="X35" s="21" t="e">
        <f t="shared" si="0"/>
        <v>#N/A</v>
      </c>
      <c r="Y35" s="21" t="e">
        <f t="shared" si="1"/>
        <v>#N/A</v>
      </c>
      <c r="Z35" s="21" t="e">
        <f t="shared" si="2"/>
        <v>#N/A</v>
      </c>
      <c r="AA35" s="21" t="e">
        <f t="shared" si="3"/>
        <v>#N/A</v>
      </c>
      <c r="AB35" s="21" t="e">
        <f t="shared" si="4"/>
        <v>#N/A</v>
      </c>
      <c r="AC35" s="21" t="e">
        <f t="shared" si="5"/>
        <v>#N/A</v>
      </c>
      <c r="AD35" s="21" t="e">
        <f t="shared" si="6"/>
        <v>#N/A</v>
      </c>
      <c r="AF35" s="18"/>
      <c r="AG35" s="18"/>
      <c r="AH35" s="18"/>
      <c r="AI35" s="18"/>
      <c r="AJ35" s="18"/>
      <c r="AK35" s="18"/>
      <c r="AL35" s="18"/>
      <c r="AO35" s="18"/>
      <c r="AP35" s="18"/>
      <c r="AQ35" s="18"/>
      <c r="AR35" s="18"/>
      <c r="AS35" s="18"/>
      <c r="AT35" s="18"/>
      <c r="AU35" s="18"/>
    </row>
    <row r="36" spans="4:47">
      <c r="D36" s="18">
        <v>2033</v>
      </c>
      <c r="E36" s="23">
        <f>参数输入!AJ36</f>
        <v>1596</v>
      </c>
      <c r="F36" s="23">
        <f>参数输入!AK36</f>
        <v>861</v>
      </c>
      <c r="G36" s="23">
        <f>参数输入!AL36</f>
        <v>0</v>
      </c>
      <c r="H36" s="23">
        <f>参数输入!AM36</f>
        <v>50166</v>
      </c>
      <c r="I36" s="23">
        <f>参数输入!AN36</f>
        <v>321</v>
      </c>
      <c r="J36" s="23">
        <f>参数输入!AO36</f>
        <v>240</v>
      </c>
      <c r="K36" s="23">
        <f>参数输入!AP36</f>
        <v>75</v>
      </c>
      <c r="M36" s="18">
        <v>2033</v>
      </c>
      <c r="N36" s="21">
        <f>参数输入!CT36</f>
        <v>105.85714285714283</v>
      </c>
      <c r="O36" s="21">
        <f>参数输入!CU36</f>
        <v>36.24</v>
      </c>
      <c r="P36" s="21">
        <f>参数输入!CV36</f>
        <v>29.608799999999995</v>
      </c>
      <c r="Q36" s="21">
        <f>参数输入!CW36</f>
        <v>24.673999999999996</v>
      </c>
      <c r="R36" s="21">
        <f>参数输入!CX36</f>
        <v>19.26032</v>
      </c>
      <c r="S36" s="21">
        <f>参数输入!CY36</f>
        <v>58.5</v>
      </c>
      <c r="T36" s="21">
        <f>参数输入!CZ36</f>
        <v>10.200000000000001</v>
      </c>
      <c r="W36" s="18">
        <v>2053</v>
      </c>
      <c r="X36" s="21" t="e">
        <f t="shared" si="0"/>
        <v>#N/A</v>
      </c>
      <c r="Y36" s="21" t="e">
        <f t="shared" si="1"/>
        <v>#N/A</v>
      </c>
      <c r="Z36" s="21" t="e">
        <f t="shared" si="2"/>
        <v>#N/A</v>
      </c>
      <c r="AA36" s="21" t="e">
        <f t="shared" si="3"/>
        <v>#N/A</v>
      </c>
      <c r="AB36" s="21" t="e">
        <f t="shared" si="4"/>
        <v>#N/A</v>
      </c>
      <c r="AC36" s="21" t="e">
        <f t="shared" si="5"/>
        <v>#N/A</v>
      </c>
      <c r="AD36" s="21" t="e">
        <f t="shared" si="6"/>
        <v>#N/A</v>
      </c>
      <c r="AF36" s="18"/>
      <c r="AG36" s="18"/>
      <c r="AH36" s="18"/>
      <c r="AI36" s="18"/>
      <c r="AJ36" s="18"/>
      <c r="AK36" s="18"/>
      <c r="AL36" s="18"/>
      <c r="AO36" s="18"/>
      <c r="AP36" s="18"/>
      <c r="AQ36" s="18"/>
      <c r="AR36" s="18"/>
      <c r="AS36" s="18"/>
      <c r="AT36" s="18"/>
      <c r="AU36" s="18"/>
    </row>
    <row r="37" spans="4:47">
      <c r="D37" s="18">
        <v>2034</v>
      </c>
      <c r="E37" s="23">
        <f>参数输入!AJ37</f>
        <v>1620</v>
      </c>
      <c r="F37" s="23">
        <f>参数输入!AK37</f>
        <v>1014</v>
      </c>
      <c r="G37" s="23">
        <f>参数输入!AL37</f>
        <v>0</v>
      </c>
      <c r="H37" s="23">
        <f>参数输入!AM37</f>
        <v>50694</v>
      </c>
      <c r="I37" s="23">
        <f>参数输入!AN37</f>
        <v>378</v>
      </c>
      <c r="J37" s="23">
        <f>参数输入!AO37</f>
        <v>261</v>
      </c>
      <c r="K37" s="23">
        <f>参数输入!AP37</f>
        <v>96</v>
      </c>
      <c r="M37" s="18">
        <v>2034</v>
      </c>
      <c r="N37" s="21">
        <f>参数输入!CT37</f>
        <v>103.99999999999997</v>
      </c>
      <c r="O37" s="21">
        <f>参数输入!CU37</f>
        <v>36.24</v>
      </c>
      <c r="P37" s="21">
        <f>参数输入!CV37</f>
        <v>29.258399999999991</v>
      </c>
      <c r="Q37" s="21">
        <f>参数输入!CW37</f>
        <v>24.381999999999994</v>
      </c>
      <c r="R37" s="21">
        <f>参数输入!CX37</f>
        <v>19.06176</v>
      </c>
      <c r="S37" s="21">
        <f>参数输入!CY37</f>
        <v>58.5</v>
      </c>
      <c r="T37" s="21">
        <f>参数输入!CZ37</f>
        <v>10.100000000000001</v>
      </c>
      <c r="W37" s="18">
        <v>2054</v>
      </c>
      <c r="X37" s="21" t="e">
        <f t="shared" si="0"/>
        <v>#N/A</v>
      </c>
      <c r="Y37" s="21" t="e">
        <f t="shared" si="1"/>
        <v>#N/A</v>
      </c>
      <c r="Z37" s="21" t="e">
        <f t="shared" si="2"/>
        <v>#N/A</v>
      </c>
      <c r="AA37" s="21" t="e">
        <f t="shared" si="3"/>
        <v>#N/A</v>
      </c>
      <c r="AB37" s="21" t="e">
        <f t="shared" si="4"/>
        <v>#N/A</v>
      </c>
      <c r="AC37" s="21" t="e">
        <f t="shared" si="5"/>
        <v>#N/A</v>
      </c>
      <c r="AD37" s="21" t="e">
        <f t="shared" si="6"/>
        <v>#N/A</v>
      </c>
      <c r="AF37" s="18"/>
      <c r="AG37" s="18"/>
      <c r="AH37" s="18"/>
      <c r="AI37" s="18"/>
      <c r="AJ37" s="18"/>
      <c r="AK37" s="18"/>
      <c r="AL37" s="18"/>
      <c r="AO37" s="18"/>
      <c r="AP37" s="18"/>
      <c r="AQ37" s="18"/>
      <c r="AR37" s="18"/>
      <c r="AS37" s="18"/>
      <c r="AT37" s="18"/>
      <c r="AU37" s="18"/>
    </row>
    <row r="38" spans="4:47">
      <c r="D38" s="18">
        <v>2035</v>
      </c>
      <c r="E38" s="23">
        <f>参数输入!AJ38</f>
        <v>1644</v>
      </c>
      <c r="F38" s="23">
        <f>参数输入!AK38</f>
        <v>1179</v>
      </c>
      <c r="G38" s="23">
        <f>参数输入!AL38</f>
        <v>0</v>
      </c>
      <c r="H38" s="23">
        <f>参数输入!AM38</f>
        <v>51150</v>
      </c>
      <c r="I38" s="23">
        <f>参数输入!AN38</f>
        <v>438</v>
      </c>
      <c r="J38" s="23">
        <f>参数输入!AO38</f>
        <v>279</v>
      </c>
      <c r="K38" s="23">
        <f>参数输入!AP38</f>
        <v>120</v>
      </c>
      <c r="M38" s="18">
        <v>2035</v>
      </c>
      <c r="N38" s="21">
        <f>参数输入!CT38</f>
        <v>102.14285714285714</v>
      </c>
      <c r="O38" s="21">
        <f>参数输入!CU38</f>
        <v>36.24</v>
      </c>
      <c r="P38" s="21">
        <f>参数输入!CV38</f>
        <v>28.907999999999998</v>
      </c>
      <c r="Q38" s="21">
        <f>参数输入!CW38</f>
        <v>24.09</v>
      </c>
      <c r="R38" s="21">
        <f>参数输入!CX38</f>
        <v>18.863199999999999</v>
      </c>
      <c r="S38" s="21">
        <f>参数输入!CY38</f>
        <v>58.5</v>
      </c>
      <c r="T38" s="21">
        <f>参数输入!CZ38</f>
        <v>10</v>
      </c>
      <c r="W38" s="18">
        <v>2055</v>
      </c>
      <c r="X38" s="21" t="e">
        <f t="shared" si="0"/>
        <v>#N/A</v>
      </c>
      <c r="Y38" s="21" t="e">
        <f t="shared" si="1"/>
        <v>#N/A</v>
      </c>
      <c r="Z38" s="21" t="e">
        <f t="shared" si="2"/>
        <v>#N/A</v>
      </c>
      <c r="AA38" s="21" t="e">
        <f t="shared" si="3"/>
        <v>#N/A</v>
      </c>
      <c r="AB38" s="21" t="e">
        <f t="shared" si="4"/>
        <v>#N/A</v>
      </c>
      <c r="AC38" s="21" t="e">
        <f t="shared" si="5"/>
        <v>#N/A</v>
      </c>
      <c r="AD38" s="21" t="e">
        <f t="shared" si="6"/>
        <v>#N/A</v>
      </c>
      <c r="AF38" s="18"/>
      <c r="AG38" s="18"/>
      <c r="AH38" s="18"/>
      <c r="AI38" s="18"/>
      <c r="AJ38" s="18"/>
      <c r="AK38" s="18"/>
      <c r="AL38" s="18"/>
      <c r="AO38" s="18"/>
      <c r="AP38" s="18"/>
      <c r="AQ38" s="18"/>
      <c r="AR38" s="18"/>
      <c r="AS38" s="18"/>
      <c r="AT38" s="18"/>
      <c r="AU38" s="18"/>
    </row>
    <row r="39" spans="4:47">
      <c r="D39" s="18">
        <v>2036</v>
      </c>
      <c r="E39" s="23">
        <f>参数输入!AJ39</f>
        <v>1665</v>
      </c>
      <c r="F39" s="23">
        <f>参数输入!AK39</f>
        <v>1317</v>
      </c>
      <c r="G39" s="23">
        <f>参数输入!AL39</f>
        <v>0</v>
      </c>
      <c r="H39" s="23">
        <f>参数输入!AM39</f>
        <v>51600</v>
      </c>
      <c r="I39" s="23">
        <f>参数输入!AN39</f>
        <v>486</v>
      </c>
      <c r="J39" s="23">
        <f>参数输入!AO39</f>
        <v>291</v>
      </c>
      <c r="K39" s="23">
        <f>参数输入!AP39</f>
        <v>141</v>
      </c>
      <c r="M39" s="18">
        <v>2036</v>
      </c>
      <c r="N39" s="21">
        <f>参数输入!CT39</f>
        <v>102.14228571428571</v>
      </c>
      <c r="O39" s="21">
        <f>参数输入!CU39</f>
        <v>36.24</v>
      </c>
      <c r="P39" s="21">
        <f>参数输入!CV39</f>
        <v>28.907999999999998</v>
      </c>
      <c r="Q39" s="21">
        <f>参数输入!CW39</f>
        <v>24.09</v>
      </c>
      <c r="R39" s="21">
        <f>参数输入!CX39</f>
        <v>18.862559999999998</v>
      </c>
      <c r="S39" s="21">
        <f>参数输入!CY39</f>
        <v>58.5</v>
      </c>
      <c r="T39" s="21">
        <f>参数输入!CZ39</f>
        <v>10</v>
      </c>
      <c r="W39" s="18">
        <v>2056</v>
      </c>
      <c r="X39" s="21" t="e">
        <f t="shared" si="0"/>
        <v>#N/A</v>
      </c>
      <c r="Y39" s="21" t="e">
        <f t="shared" si="1"/>
        <v>#N/A</v>
      </c>
      <c r="Z39" s="21" t="e">
        <f t="shared" si="2"/>
        <v>#N/A</v>
      </c>
      <c r="AA39" s="21" t="e">
        <f t="shared" si="3"/>
        <v>#N/A</v>
      </c>
      <c r="AB39" s="21" t="e">
        <f t="shared" si="4"/>
        <v>#N/A</v>
      </c>
      <c r="AC39" s="21" t="e">
        <f t="shared" si="5"/>
        <v>#N/A</v>
      </c>
      <c r="AD39" s="21" t="e">
        <f t="shared" si="6"/>
        <v>#N/A</v>
      </c>
      <c r="AF39" s="18"/>
      <c r="AG39" s="18"/>
      <c r="AH39" s="18"/>
      <c r="AI39" s="18"/>
      <c r="AJ39" s="18"/>
      <c r="AK39" s="18"/>
      <c r="AL39" s="18"/>
      <c r="AO39" s="18"/>
      <c r="AP39" s="18"/>
      <c r="AQ39" s="18"/>
      <c r="AR39" s="18"/>
      <c r="AS39" s="18"/>
      <c r="AT39" s="18"/>
      <c r="AU39" s="18"/>
    </row>
    <row r="40" spans="4:47">
      <c r="D40" s="18">
        <v>2037</v>
      </c>
      <c r="E40" s="23">
        <f>参数输入!AJ40</f>
        <v>1683</v>
      </c>
      <c r="F40" s="23">
        <f>参数输入!AK40</f>
        <v>1467</v>
      </c>
      <c r="G40" s="23">
        <f>参数输入!AL40</f>
        <v>0</v>
      </c>
      <c r="H40" s="23">
        <f>参数输入!AM40</f>
        <v>51981</v>
      </c>
      <c r="I40" s="23">
        <f>参数输入!AN40</f>
        <v>531</v>
      </c>
      <c r="J40" s="23">
        <f>参数输入!AO40</f>
        <v>306</v>
      </c>
      <c r="K40" s="23">
        <f>参数输入!AP40</f>
        <v>165</v>
      </c>
      <c r="M40" s="18">
        <v>2037</v>
      </c>
      <c r="N40" s="21">
        <f>参数输入!CT40</f>
        <v>102.14171428571427</v>
      </c>
      <c r="O40" s="21">
        <f>参数输入!CU40</f>
        <v>36.24</v>
      </c>
      <c r="P40" s="21">
        <f>参数输入!CV40</f>
        <v>28.907999999999998</v>
      </c>
      <c r="Q40" s="21">
        <f>参数输入!CW40</f>
        <v>24.09</v>
      </c>
      <c r="R40" s="21">
        <f>参数输入!CX40</f>
        <v>18.861919999999998</v>
      </c>
      <c r="S40" s="21">
        <f>参数输入!CY40</f>
        <v>58.5</v>
      </c>
      <c r="T40" s="21">
        <f>参数输入!CZ40</f>
        <v>10</v>
      </c>
      <c r="W40" s="18">
        <v>2057</v>
      </c>
      <c r="X40" s="21" t="e">
        <f t="shared" si="0"/>
        <v>#N/A</v>
      </c>
      <c r="Y40" s="21" t="e">
        <f t="shared" si="1"/>
        <v>#N/A</v>
      </c>
      <c r="Z40" s="21" t="e">
        <f t="shared" si="2"/>
        <v>#N/A</v>
      </c>
      <c r="AA40" s="21" t="e">
        <f t="shared" si="3"/>
        <v>#N/A</v>
      </c>
      <c r="AB40" s="21" t="e">
        <f t="shared" si="4"/>
        <v>#N/A</v>
      </c>
      <c r="AC40" s="21" t="e">
        <f t="shared" si="5"/>
        <v>#N/A</v>
      </c>
      <c r="AD40" s="21" t="e">
        <f t="shared" si="6"/>
        <v>#N/A</v>
      </c>
      <c r="AF40" s="18"/>
      <c r="AG40" s="18"/>
      <c r="AH40" s="18"/>
      <c r="AI40" s="18"/>
      <c r="AJ40" s="18"/>
      <c r="AK40" s="18"/>
      <c r="AL40" s="18"/>
      <c r="AO40" s="18"/>
      <c r="AP40" s="18"/>
      <c r="AQ40" s="18"/>
      <c r="AR40" s="18"/>
      <c r="AS40" s="18"/>
      <c r="AT40" s="18"/>
      <c r="AU40" s="18"/>
    </row>
    <row r="41" spans="4:47">
      <c r="D41" s="18">
        <v>2038</v>
      </c>
      <c r="E41" s="23">
        <f>参数输入!AJ41</f>
        <v>2268</v>
      </c>
      <c r="F41" s="23">
        <f>参数输入!AK41</f>
        <v>1623</v>
      </c>
      <c r="G41" s="23">
        <f>参数输入!AL41</f>
        <v>0</v>
      </c>
      <c r="H41" s="23">
        <f>参数输入!AM41</f>
        <v>51729</v>
      </c>
      <c r="I41" s="23">
        <f>参数输入!AN41</f>
        <v>576</v>
      </c>
      <c r="J41" s="23">
        <f>参数输入!AO41</f>
        <v>324</v>
      </c>
      <c r="K41" s="23">
        <f>参数输入!AP41</f>
        <v>192</v>
      </c>
      <c r="M41" s="18">
        <v>2038</v>
      </c>
      <c r="N41" s="21">
        <f>参数输入!CT41</f>
        <v>102.14114285714284</v>
      </c>
      <c r="O41" s="21">
        <f>参数输入!CU41</f>
        <v>36.24</v>
      </c>
      <c r="P41" s="21">
        <f>参数输入!CV41</f>
        <v>28.907999999999998</v>
      </c>
      <c r="Q41" s="21">
        <f>参数输入!CW41</f>
        <v>24.09</v>
      </c>
      <c r="R41" s="21">
        <f>参数输入!CX41</f>
        <v>18.861279999999997</v>
      </c>
      <c r="S41" s="21">
        <f>参数输入!CY41</f>
        <v>58.5</v>
      </c>
      <c r="T41" s="21">
        <f>参数输入!CZ41</f>
        <v>10</v>
      </c>
      <c r="W41" s="18">
        <v>2058</v>
      </c>
      <c r="X41" s="21" t="e">
        <f t="shared" si="0"/>
        <v>#N/A</v>
      </c>
      <c r="Y41" s="21" t="e">
        <f t="shared" si="1"/>
        <v>#N/A</v>
      </c>
      <c r="Z41" s="21" t="e">
        <f t="shared" si="2"/>
        <v>#N/A</v>
      </c>
      <c r="AA41" s="21" t="e">
        <f t="shared" si="3"/>
        <v>#N/A</v>
      </c>
      <c r="AB41" s="21" t="e">
        <f t="shared" si="4"/>
        <v>#N/A</v>
      </c>
      <c r="AC41" s="21" t="e">
        <f t="shared" si="5"/>
        <v>#N/A</v>
      </c>
      <c r="AD41" s="21" t="e">
        <f t="shared" si="6"/>
        <v>#N/A</v>
      </c>
      <c r="AF41" s="18"/>
      <c r="AG41" s="18"/>
      <c r="AH41" s="18"/>
      <c r="AI41" s="18"/>
      <c r="AJ41" s="18"/>
      <c r="AK41" s="18"/>
      <c r="AL41" s="18"/>
      <c r="AO41" s="18"/>
      <c r="AP41" s="18"/>
      <c r="AQ41" s="18"/>
      <c r="AR41" s="18"/>
      <c r="AS41" s="18"/>
      <c r="AT41" s="18"/>
      <c r="AU41" s="18"/>
    </row>
    <row r="42" spans="4:47">
      <c r="D42" s="18">
        <v>2039</v>
      </c>
      <c r="E42" s="23">
        <f>参数输入!AJ42</f>
        <v>2289</v>
      </c>
      <c r="F42" s="23">
        <f>参数输入!AK42</f>
        <v>1782</v>
      </c>
      <c r="G42" s="23">
        <f>参数输入!AL42</f>
        <v>0</v>
      </c>
      <c r="H42" s="23">
        <f>参数输入!AM42</f>
        <v>51987</v>
      </c>
      <c r="I42" s="23">
        <f>参数输入!AN42</f>
        <v>612</v>
      </c>
      <c r="J42" s="23">
        <f>参数输入!AO42</f>
        <v>342</v>
      </c>
      <c r="K42" s="23">
        <f>参数输入!AP42</f>
        <v>222</v>
      </c>
      <c r="M42" s="18">
        <v>2039</v>
      </c>
      <c r="N42" s="21">
        <f>参数输入!CT42</f>
        <v>102.14057142857141</v>
      </c>
      <c r="O42" s="21">
        <f>参数输入!CU42</f>
        <v>36.24</v>
      </c>
      <c r="P42" s="21">
        <f>参数输入!CV42</f>
        <v>28.907999999999998</v>
      </c>
      <c r="Q42" s="21">
        <f>参数输入!CW42</f>
        <v>24.09</v>
      </c>
      <c r="R42" s="21">
        <f>参数输入!CX42</f>
        <v>18.860639999999997</v>
      </c>
      <c r="S42" s="21">
        <f>参数输入!CY42</f>
        <v>58.5</v>
      </c>
      <c r="T42" s="21">
        <f>参数输入!CZ42</f>
        <v>10</v>
      </c>
      <c r="W42" s="18">
        <v>2059</v>
      </c>
      <c r="X42" s="21" t="e">
        <f t="shared" si="0"/>
        <v>#N/A</v>
      </c>
      <c r="Y42" s="21" t="e">
        <f t="shared" si="1"/>
        <v>#N/A</v>
      </c>
      <c r="Z42" s="21" t="e">
        <f t="shared" si="2"/>
        <v>#N/A</v>
      </c>
      <c r="AA42" s="21" t="e">
        <f t="shared" si="3"/>
        <v>#N/A</v>
      </c>
      <c r="AB42" s="21" t="e">
        <f t="shared" si="4"/>
        <v>#N/A</v>
      </c>
      <c r="AC42" s="21" t="e">
        <f t="shared" si="5"/>
        <v>#N/A</v>
      </c>
      <c r="AD42" s="21" t="e">
        <f t="shared" si="6"/>
        <v>#N/A</v>
      </c>
      <c r="AF42" s="18"/>
      <c r="AG42" s="18"/>
      <c r="AH42" s="18"/>
      <c r="AI42" s="18"/>
      <c r="AJ42" s="18"/>
      <c r="AK42" s="18"/>
      <c r="AL42" s="18"/>
      <c r="AO42" s="18"/>
      <c r="AP42" s="18"/>
      <c r="AQ42" s="18"/>
      <c r="AR42" s="18"/>
      <c r="AS42" s="18"/>
      <c r="AT42" s="18"/>
      <c r="AU42" s="18"/>
    </row>
    <row r="43" spans="4:47">
      <c r="D43" s="18">
        <v>2040</v>
      </c>
      <c r="E43" s="23">
        <f>参数输入!AJ43</f>
        <v>2307</v>
      </c>
      <c r="F43" s="23">
        <f>参数输入!AK43</f>
        <v>1881</v>
      </c>
      <c r="G43" s="23">
        <f>参数输入!AL43</f>
        <v>0</v>
      </c>
      <c r="H43" s="23">
        <f>参数输入!AM43</f>
        <v>52278</v>
      </c>
      <c r="I43" s="23">
        <f>参数输入!AN43</f>
        <v>633</v>
      </c>
      <c r="J43" s="23">
        <f>参数输入!AO43</f>
        <v>354</v>
      </c>
      <c r="K43" s="23">
        <f>参数输入!AP43</f>
        <v>243</v>
      </c>
      <c r="M43" s="18">
        <v>2040</v>
      </c>
      <c r="N43" s="21">
        <f>参数输入!CT43</f>
        <v>102.14</v>
      </c>
      <c r="O43" s="21">
        <f>参数输入!CU43</f>
        <v>36.24</v>
      </c>
      <c r="P43" s="21">
        <f>参数输入!CV43</f>
        <v>28.907999999999998</v>
      </c>
      <c r="Q43" s="21">
        <f>参数输入!CW43</f>
        <v>24.09</v>
      </c>
      <c r="R43" s="21">
        <f>参数输入!CX43</f>
        <v>18.86</v>
      </c>
      <c r="S43" s="21">
        <f>参数输入!CY43</f>
        <v>58.5</v>
      </c>
      <c r="T43" s="21">
        <f>参数输入!CZ43</f>
        <v>10</v>
      </c>
      <c r="W43" s="18">
        <v>2060</v>
      </c>
      <c r="X43" s="21" t="e">
        <f t="shared" si="0"/>
        <v>#N/A</v>
      </c>
      <c r="Y43" s="21" t="e">
        <f t="shared" si="1"/>
        <v>#N/A</v>
      </c>
      <c r="Z43" s="21" t="e">
        <f t="shared" si="2"/>
        <v>#N/A</v>
      </c>
      <c r="AA43" s="21" t="e">
        <f t="shared" si="3"/>
        <v>#N/A</v>
      </c>
      <c r="AB43" s="21" t="e">
        <f t="shared" si="4"/>
        <v>#N/A</v>
      </c>
      <c r="AC43" s="21" t="e">
        <f t="shared" si="5"/>
        <v>#N/A</v>
      </c>
      <c r="AD43" s="21" t="e">
        <f t="shared" si="6"/>
        <v>#N/A</v>
      </c>
      <c r="AF43" s="18"/>
      <c r="AG43" s="18"/>
      <c r="AH43" s="18"/>
      <c r="AI43" s="18"/>
      <c r="AJ43" s="18"/>
      <c r="AK43" s="18"/>
      <c r="AL43" s="18"/>
      <c r="AO43" s="18"/>
      <c r="AP43" s="18"/>
      <c r="AQ43" s="18"/>
      <c r="AR43" s="18"/>
      <c r="AS43" s="18"/>
      <c r="AT43" s="18"/>
      <c r="AU43" s="18"/>
    </row>
    <row r="44" spans="4:47">
      <c r="D44" s="18">
        <v>2041</v>
      </c>
      <c r="E44" s="23">
        <f>参数输入!AJ44</f>
        <v>2322</v>
      </c>
      <c r="F44" s="23">
        <f>参数输入!AK44</f>
        <v>2037</v>
      </c>
      <c r="G44" s="23">
        <f>参数输入!AL44</f>
        <v>0</v>
      </c>
      <c r="H44" s="23">
        <f>参数输入!AM44</f>
        <v>52431</v>
      </c>
      <c r="I44" s="23">
        <f>参数输入!AN44</f>
        <v>663</v>
      </c>
      <c r="J44" s="23">
        <f>参数输入!AO44</f>
        <v>381</v>
      </c>
      <c r="K44" s="23">
        <f>参数输入!AP44</f>
        <v>270</v>
      </c>
      <c r="M44" s="18">
        <v>2041</v>
      </c>
      <c r="N44" s="21">
        <f>参数输入!CT44</f>
        <v>102.14</v>
      </c>
      <c r="O44" s="21">
        <f>参数输入!CU44</f>
        <v>36.24</v>
      </c>
      <c r="P44" s="21">
        <f>参数输入!CV44</f>
        <v>28.907999999999998</v>
      </c>
      <c r="Q44" s="21">
        <f>参数输入!CW44</f>
        <v>24.09</v>
      </c>
      <c r="R44" s="21">
        <f>参数输入!CX44</f>
        <v>18.86</v>
      </c>
      <c r="S44" s="21">
        <f>参数输入!CY44</f>
        <v>58.5</v>
      </c>
      <c r="T44" s="21">
        <f>参数输入!CZ44</f>
        <v>10</v>
      </c>
      <c r="W44" s="18"/>
      <c r="AD44" s="21"/>
      <c r="AF44" s="18"/>
      <c r="AG44" s="18"/>
      <c r="AH44" s="18"/>
      <c r="AI44" s="18"/>
      <c r="AJ44" s="18"/>
      <c r="AK44" s="18"/>
      <c r="AL44" s="18"/>
      <c r="AO44" s="18"/>
      <c r="AP44" s="18"/>
      <c r="AQ44" s="18"/>
      <c r="AR44" s="18"/>
      <c r="AS44" s="18"/>
      <c r="AT44" s="18"/>
      <c r="AU44" s="18"/>
    </row>
    <row r="45" spans="4:47">
      <c r="D45" s="18">
        <v>2042</v>
      </c>
      <c r="E45" s="23">
        <f>参数输入!AJ45</f>
        <v>2337</v>
      </c>
      <c r="F45" s="23">
        <f>参数输入!AK45</f>
        <v>2136</v>
      </c>
      <c r="G45" s="23">
        <f>参数输入!AL45</f>
        <v>0</v>
      </c>
      <c r="H45" s="23">
        <f>参数输入!AM45</f>
        <v>52614</v>
      </c>
      <c r="I45" s="23">
        <f>参数输入!AN45</f>
        <v>675</v>
      </c>
      <c r="J45" s="23">
        <f>参数输入!AO45</f>
        <v>399</v>
      </c>
      <c r="K45" s="23">
        <f>参数输入!AP45</f>
        <v>294</v>
      </c>
      <c r="M45" s="18">
        <v>2042</v>
      </c>
      <c r="N45" s="21">
        <f>参数输入!CT45</f>
        <v>102.14</v>
      </c>
      <c r="O45" s="21">
        <f>参数输入!CU45</f>
        <v>36.24</v>
      </c>
      <c r="P45" s="21">
        <f>参数输入!CV45</f>
        <v>28.907999999999998</v>
      </c>
      <c r="Q45" s="21">
        <f>参数输入!CW45</f>
        <v>24.09</v>
      </c>
      <c r="R45" s="21">
        <f>参数输入!CX45</f>
        <v>18.86</v>
      </c>
      <c r="S45" s="21">
        <f>参数输入!CY45</f>
        <v>58.5</v>
      </c>
      <c r="T45" s="21">
        <f>参数输入!CZ45</f>
        <v>10</v>
      </c>
      <c r="W45" s="18"/>
      <c r="AD45" s="21"/>
      <c r="AF45" s="18"/>
      <c r="AG45" s="18"/>
      <c r="AH45" s="18"/>
      <c r="AI45" s="18"/>
      <c r="AJ45" s="18"/>
      <c r="AK45" s="18"/>
      <c r="AL45" s="18"/>
      <c r="AO45" s="18"/>
      <c r="AP45" s="18"/>
      <c r="AQ45" s="18"/>
      <c r="AR45" s="18"/>
      <c r="AS45" s="18"/>
      <c r="AT45" s="18"/>
      <c r="AU45" s="18"/>
    </row>
    <row r="46" spans="4:47">
      <c r="D46" s="18">
        <v>2043</v>
      </c>
      <c r="E46" s="23">
        <f>参数输入!AJ46</f>
        <v>2937</v>
      </c>
      <c r="F46" s="23">
        <f>参数输入!AK46</f>
        <v>2202</v>
      </c>
      <c r="G46" s="23">
        <f>参数输入!AL46</f>
        <v>0</v>
      </c>
      <c r="H46" s="23">
        <f>参数输入!AM46</f>
        <v>52215</v>
      </c>
      <c r="I46" s="23">
        <f>参数输入!AN46</f>
        <v>672</v>
      </c>
      <c r="J46" s="23">
        <f>参数输入!AO46</f>
        <v>414</v>
      </c>
      <c r="K46" s="23">
        <f>参数输入!AP46</f>
        <v>312</v>
      </c>
      <c r="M46" s="18">
        <v>2043</v>
      </c>
      <c r="N46" s="21">
        <f>参数输入!CT46</f>
        <v>102.14</v>
      </c>
      <c r="O46" s="21">
        <f>参数输入!CU46</f>
        <v>36.24</v>
      </c>
      <c r="P46" s="21">
        <f>参数输入!CV46</f>
        <v>28.907999999999998</v>
      </c>
      <c r="Q46" s="21">
        <f>参数输入!CW46</f>
        <v>24.09</v>
      </c>
      <c r="R46" s="21">
        <f>参数输入!CX46</f>
        <v>18.86</v>
      </c>
      <c r="S46" s="21">
        <f>参数输入!CY46</f>
        <v>58.5</v>
      </c>
      <c r="T46" s="21">
        <f>参数输入!CZ46</f>
        <v>10</v>
      </c>
      <c r="W46" s="18"/>
      <c r="AD46" s="21"/>
      <c r="AF46" s="18"/>
      <c r="AG46" s="18"/>
      <c r="AH46" s="18"/>
      <c r="AI46" s="18"/>
      <c r="AJ46" s="18"/>
      <c r="AK46" s="18"/>
      <c r="AL46" s="18"/>
      <c r="AO46" s="18"/>
      <c r="AP46" s="18"/>
      <c r="AQ46" s="18"/>
      <c r="AR46" s="18"/>
      <c r="AS46" s="18"/>
      <c r="AT46" s="18"/>
      <c r="AU46" s="18"/>
    </row>
    <row r="47" spans="4:47">
      <c r="D47" s="18">
        <v>2044</v>
      </c>
      <c r="E47" s="23">
        <f>参数输入!AJ47</f>
        <v>2949</v>
      </c>
      <c r="F47" s="23">
        <f>参数输入!AK47</f>
        <v>2289</v>
      </c>
      <c r="G47" s="23">
        <f>参数输入!AL47</f>
        <v>0</v>
      </c>
      <c r="H47" s="23">
        <f>参数输入!AM47</f>
        <v>52314</v>
      </c>
      <c r="I47" s="23">
        <f>参数输入!AN47</f>
        <v>669</v>
      </c>
      <c r="J47" s="23">
        <f>参数输入!AO47</f>
        <v>435</v>
      </c>
      <c r="K47" s="23">
        <f>参数输入!AP47</f>
        <v>333</v>
      </c>
      <c r="M47" s="18">
        <v>2044</v>
      </c>
      <c r="N47" s="21">
        <f>参数输入!CT47</f>
        <v>102.14</v>
      </c>
      <c r="O47" s="21">
        <f>参数输入!CU47</f>
        <v>36.24</v>
      </c>
      <c r="P47" s="21">
        <f>参数输入!CV47</f>
        <v>28.907999999999998</v>
      </c>
      <c r="Q47" s="21">
        <f>参数输入!CW47</f>
        <v>24.09</v>
      </c>
      <c r="R47" s="21">
        <f>参数输入!CX47</f>
        <v>18.86</v>
      </c>
      <c r="S47" s="21">
        <f>参数输入!CY47</f>
        <v>58.5</v>
      </c>
      <c r="T47" s="21">
        <f>参数输入!CZ47</f>
        <v>10</v>
      </c>
      <c r="W47" s="18"/>
      <c r="AD47" s="21"/>
      <c r="AF47" s="18"/>
      <c r="AG47" s="18"/>
      <c r="AH47" s="18"/>
      <c r="AI47" s="18"/>
      <c r="AJ47" s="18"/>
      <c r="AK47" s="18"/>
      <c r="AL47" s="18"/>
      <c r="AO47" s="18"/>
      <c r="AP47" s="18"/>
      <c r="AQ47" s="18"/>
      <c r="AR47" s="18"/>
      <c r="AS47" s="18"/>
      <c r="AT47" s="18"/>
      <c r="AU47" s="18"/>
    </row>
    <row r="48" spans="4:47">
      <c r="D48" s="18">
        <v>2045</v>
      </c>
      <c r="E48" s="23">
        <f>参数输入!AJ48</f>
        <v>2958</v>
      </c>
      <c r="F48" s="23">
        <f>参数输入!AK48</f>
        <v>2355</v>
      </c>
      <c r="G48" s="23">
        <f>参数输入!AL48</f>
        <v>0</v>
      </c>
      <c r="H48" s="23">
        <f>参数输入!AM48</f>
        <v>52386</v>
      </c>
      <c r="I48" s="23">
        <f>参数输入!AN48</f>
        <v>663</v>
      </c>
      <c r="J48" s="23">
        <f>参数输入!AO48</f>
        <v>456</v>
      </c>
      <c r="K48" s="23">
        <f>参数输入!AP48</f>
        <v>354</v>
      </c>
      <c r="M48" s="18">
        <v>2045</v>
      </c>
      <c r="N48" s="21">
        <f>参数输入!CT48</f>
        <v>102.14</v>
      </c>
      <c r="O48" s="21">
        <f>参数输入!CU48</f>
        <v>36.24</v>
      </c>
      <c r="P48" s="21">
        <f>参数输入!CV48</f>
        <v>28.907999999999998</v>
      </c>
      <c r="Q48" s="21">
        <f>参数输入!CW48</f>
        <v>24.09</v>
      </c>
      <c r="R48" s="21">
        <f>参数输入!CX48</f>
        <v>18.86</v>
      </c>
      <c r="S48" s="21">
        <f>参数输入!CY48</f>
        <v>58.5</v>
      </c>
      <c r="T48" s="21">
        <f>参数输入!CZ48</f>
        <v>10</v>
      </c>
      <c r="W48" s="18"/>
      <c r="AD48" s="21"/>
      <c r="AF48" s="18"/>
      <c r="AG48" s="18"/>
      <c r="AH48" s="18"/>
      <c r="AI48" s="18"/>
      <c r="AJ48" s="18"/>
      <c r="AK48" s="18"/>
      <c r="AL48" s="18"/>
      <c r="AO48" s="18"/>
      <c r="AP48" s="18"/>
      <c r="AQ48" s="18"/>
      <c r="AR48" s="18"/>
      <c r="AS48" s="18"/>
      <c r="AT48" s="18"/>
      <c r="AU48" s="18"/>
    </row>
    <row r="49" spans="2:67">
      <c r="D49" s="18">
        <v>2046</v>
      </c>
      <c r="E49" s="23">
        <f>参数输入!AJ49</f>
        <v>2964</v>
      </c>
      <c r="F49" s="23">
        <f>参数输入!AK49</f>
        <v>2427</v>
      </c>
      <c r="G49" s="23">
        <f>参数输入!AL49</f>
        <v>0</v>
      </c>
      <c r="H49" s="23">
        <f>参数输入!AM49</f>
        <v>52395</v>
      </c>
      <c r="I49" s="23">
        <f>参数输入!AN49</f>
        <v>660</v>
      </c>
      <c r="J49" s="23">
        <f>参数输入!AO49</f>
        <v>480</v>
      </c>
      <c r="K49" s="23">
        <f>参数输入!AP49</f>
        <v>375</v>
      </c>
      <c r="M49" s="18">
        <v>2046</v>
      </c>
      <c r="N49" s="21">
        <f>参数输入!CT49</f>
        <v>102.14</v>
      </c>
      <c r="O49" s="21">
        <f>参数输入!CU49</f>
        <v>36.24</v>
      </c>
      <c r="P49" s="21">
        <f>参数输入!CV49</f>
        <v>28.907999999999998</v>
      </c>
      <c r="Q49" s="21">
        <f>参数输入!CW49</f>
        <v>24.09</v>
      </c>
      <c r="R49" s="21">
        <f>参数输入!CX49</f>
        <v>18.86</v>
      </c>
      <c r="S49" s="21">
        <f>参数输入!CY49</f>
        <v>58.5</v>
      </c>
      <c r="T49" s="21">
        <f>参数输入!CZ49</f>
        <v>10</v>
      </c>
      <c r="W49" s="18"/>
      <c r="AD49" s="21"/>
      <c r="AF49" s="18"/>
      <c r="AG49" s="18"/>
      <c r="AH49" s="18"/>
      <c r="AI49" s="18"/>
      <c r="AJ49" s="18"/>
      <c r="AK49" s="18"/>
      <c r="AL49" s="18"/>
      <c r="AO49" s="18"/>
      <c r="AP49" s="18"/>
      <c r="AQ49" s="18"/>
      <c r="AR49" s="18"/>
      <c r="AS49" s="18"/>
      <c r="AT49" s="18"/>
      <c r="AU49" s="18"/>
    </row>
    <row r="50" spans="2:67">
      <c r="D50" s="18">
        <v>2047</v>
      </c>
      <c r="E50" s="23">
        <f>参数输入!AJ50</f>
        <v>2967</v>
      </c>
      <c r="F50" s="23">
        <f>参数输入!AK50</f>
        <v>2487</v>
      </c>
      <c r="G50" s="23">
        <f>参数输入!AL50</f>
        <v>0</v>
      </c>
      <c r="H50" s="23">
        <f>参数输入!AM50</f>
        <v>52374</v>
      </c>
      <c r="I50" s="23">
        <f>参数输入!AN50</f>
        <v>645</v>
      </c>
      <c r="J50" s="23">
        <f>参数输入!AO50</f>
        <v>501</v>
      </c>
      <c r="K50" s="23">
        <f>参数输入!AP50</f>
        <v>393</v>
      </c>
      <c r="M50" s="18">
        <v>2047</v>
      </c>
      <c r="N50" s="21">
        <f>参数输入!CT50</f>
        <v>102.14</v>
      </c>
      <c r="O50" s="21">
        <f>参数输入!CU50</f>
        <v>36.24</v>
      </c>
      <c r="P50" s="21">
        <f>参数输入!CV50</f>
        <v>28.907999999999998</v>
      </c>
      <c r="Q50" s="21">
        <f>参数输入!CW50</f>
        <v>24.09</v>
      </c>
      <c r="R50" s="21">
        <f>参数输入!CX50</f>
        <v>18.86</v>
      </c>
      <c r="S50" s="21">
        <f>参数输入!CY50</f>
        <v>58.5</v>
      </c>
      <c r="T50" s="21">
        <f>参数输入!CZ50</f>
        <v>10</v>
      </c>
      <c r="W50" s="18"/>
      <c r="AD50" s="21"/>
      <c r="AF50" s="18"/>
      <c r="AG50" s="18"/>
      <c r="AH50" s="18"/>
      <c r="AI50" s="18"/>
      <c r="AJ50" s="18"/>
      <c r="AK50" s="18"/>
      <c r="AL50" s="18"/>
      <c r="AO50" s="18"/>
      <c r="AP50" s="18"/>
      <c r="AQ50" s="18"/>
      <c r="AR50" s="18"/>
      <c r="AS50" s="18"/>
      <c r="AT50" s="18"/>
      <c r="AU50" s="18"/>
    </row>
    <row r="51" spans="2:67">
      <c r="D51" s="18">
        <v>2048</v>
      </c>
      <c r="E51" s="23">
        <f>参数输入!AJ51</f>
        <v>3561</v>
      </c>
      <c r="F51" s="23">
        <f>参数输入!AK51</f>
        <v>2502</v>
      </c>
      <c r="G51" s="23">
        <f>参数输入!AL51</f>
        <v>0</v>
      </c>
      <c r="H51" s="23">
        <f>参数输入!AM51</f>
        <v>51774</v>
      </c>
      <c r="I51" s="23">
        <f>参数输入!AN51</f>
        <v>621</v>
      </c>
      <c r="J51" s="23">
        <f>参数输入!AO51</f>
        <v>516</v>
      </c>
      <c r="K51" s="23">
        <f>参数输入!AP51</f>
        <v>408</v>
      </c>
      <c r="M51" s="18">
        <v>2048</v>
      </c>
      <c r="N51" s="21">
        <f>参数输入!CT51</f>
        <v>102.14</v>
      </c>
      <c r="O51" s="21">
        <f>参数输入!CU51</f>
        <v>36.24</v>
      </c>
      <c r="P51" s="21">
        <f>参数输入!CV51</f>
        <v>28.907999999999998</v>
      </c>
      <c r="Q51" s="21">
        <f>参数输入!CW51</f>
        <v>24.09</v>
      </c>
      <c r="R51" s="21">
        <f>参数输入!CX51</f>
        <v>18.86</v>
      </c>
      <c r="S51" s="21">
        <f>参数输入!CY51</f>
        <v>58.5</v>
      </c>
      <c r="T51" s="21">
        <f>参数输入!CZ51</f>
        <v>10</v>
      </c>
      <c r="W51" s="18"/>
      <c r="AD51" s="21"/>
      <c r="AF51" s="18"/>
      <c r="AG51" s="18"/>
      <c r="AH51" s="18"/>
      <c r="AI51" s="18"/>
      <c r="AJ51" s="18"/>
      <c r="AK51" s="18"/>
      <c r="AL51" s="18"/>
      <c r="AO51" s="18"/>
      <c r="AP51" s="18"/>
      <c r="AQ51" s="18"/>
      <c r="AR51" s="18"/>
      <c r="AS51" s="18"/>
      <c r="AT51" s="18"/>
      <c r="AU51" s="18"/>
    </row>
    <row r="52" spans="2:67">
      <c r="D52" s="18">
        <v>2049</v>
      </c>
      <c r="E52" s="23">
        <f>参数输入!AJ52</f>
        <v>3558</v>
      </c>
      <c r="F52" s="23">
        <f>参数输入!AK52</f>
        <v>2532</v>
      </c>
      <c r="G52" s="23">
        <f>参数输入!AL52</f>
        <v>0</v>
      </c>
      <c r="H52" s="23">
        <f>参数输入!AM52</f>
        <v>51699</v>
      </c>
      <c r="I52" s="23">
        <f>参数输入!AN52</f>
        <v>597</v>
      </c>
      <c r="J52" s="23">
        <f>参数输入!AO52</f>
        <v>531</v>
      </c>
      <c r="K52" s="23">
        <f>参数输入!AP52</f>
        <v>420</v>
      </c>
      <c r="M52" s="18">
        <v>2049</v>
      </c>
      <c r="N52" s="21">
        <f>参数输入!CT52</f>
        <v>102.14</v>
      </c>
      <c r="O52" s="21">
        <f>参数输入!CU52</f>
        <v>36.24</v>
      </c>
      <c r="P52" s="21">
        <f>参数输入!CV52</f>
        <v>28.907999999999998</v>
      </c>
      <c r="Q52" s="21">
        <f>参数输入!CW52</f>
        <v>24.09</v>
      </c>
      <c r="R52" s="21">
        <f>参数输入!CX52</f>
        <v>18.86</v>
      </c>
      <c r="S52" s="21">
        <f>参数输入!CY52</f>
        <v>58.5</v>
      </c>
      <c r="T52" s="21">
        <f>参数输入!CZ52</f>
        <v>10</v>
      </c>
      <c r="W52" s="18"/>
      <c r="AD52" s="21"/>
      <c r="AF52" s="18"/>
      <c r="AG52" s="18"/>
      <c r="AH52" s="18"/>
      <c r="AI52" s="18"/>
      <c r="AJ52" s="18"/>
      <c r="AK52" s="18"/>
      <c r="AL52" s="18"/>
      <c r="AO52" s="18"/>
      <c r="AP52" s="18"/>
      <c r="AQ52" s="18"/>
      <c r="AR52" s="18"/>
      <c r="AS52" s="18"/>
      <c r="AT52" s="18"/>
      <c r="AU52" s="18"/>
    </row>
    <row r="53" spans="2:67">
      <c r="D53" s="18">
        <v>2050</v>
      </c>
      <c r="E53" s="23">
        <f>参数输入!AJ53</f>
        <v>3552</v>
      </c>
      <c r="F53" s="23">
        <f>参数输入!AK53</f>
        <v>2565</v>
      </c>
      <c r="G53" s="23">
        <f>参数输入!AL53</f>
        <v>0</v>
      </c>
      <c r="H53" s="23">
        <f>参数输入!AM53</f>
        <v>51558</v>
      </c>
      <c r="I53" s="23">
        <f>参数输入!AN53</f>
        <v>573</v>
      </c>
      <c r="J53" s="23">
        <f>参数输入!AO53</f>
        <v>549</v>
      </c>
      <c r="K53" s="23">
        <f>参数输入!AP53</f>
        <v>435</v>
      </c>
      <c r="M53" s="18">
        <v>2050</v>
      </c>
      <c r="N53" s="21">
        <f>参数输入!CT53</f>
        <v>102.14</v>
      </c>
      <c r="O53" s="21">
        <f>参数输入!CU53</f>
        <v>36.24</v>
      </c>
      <c r="P53" s="21">
        <f>参数输入!CV53</f>
        <v>28.907999999999998</v>
      </c>
      <c r="Q53" s="21">
        <f>参数输入!CW53</f>
        <v>24.09</v>
      </c>
      <c r="R53" s="21">
        <f>参数输入!CX53</f>
        <v>18.86</v>
      </c>
      <c r="S53" s="21">
        <f>参数输入!CY53</f>
        <v>58.5</v>
      </c>
      <c r="T53" s="21">
        <f>参数输入!CZ53</f>
        <v>10</v>
      </c>
      <c r="W53" s="18"/>
      <c r="AD53" s="21"/>
      <c r="AF53" s="18"/>
      <c r="AG53" s="18"/>
      <c r="AH53" s="18"/>
      <c r="AI53" s="18"/>
      <c r="AJ53" s="18"/>
      <c r="AK53" s="18"/>
      <c r="AL53" s="18"/>
      <c r="AO53" s="18"/>
      <c r="AP53" s="18"/>
      <c r="AQ53" s="18"/>
      <c r="AR53" s="18"/>
      <c r="AS53" s="18"/>
      <c r="AT53" s="18"/>
      <c r="AU53" s="18"/>
    </row>
    <row r="54" spans="2:67">
      <c r="D54" s="18">
        <v>2051</v>
      </c>
      <c r="E54" s="23" t="e">
        <f>参数输入!AJ54</f>
        <v>#N/A</v>
      </c>
      <c r="F54" s="23" t="e">
        <f>参数输入!AK54</f>
        <v>#N/A</v>
      </c>
      <c r="G54" s="23" t="e">
        <f>参数输入!AL54</f>
        <v>#N/A</v>
      </c>
      <c r="H54" s="23" t="e">
        <f>参数输入!AM54</f>
        <v>#N/A</v>
      </c>
      <c r="I54" s="23" t="e">
        <f>参数输入!AN54</f>
        <v>#N/A</v>
      </c>
      <c r="J54" s="23" t="e">
        <f>参数输入!AO54</f>
        <v>#N/A</v>
      </c>
      <c r="K54" s="23" t="e">
        <f>参数输入!AP54</f>
        <v>#N/A</v>
      </c>
      <c r="M54" s="18">
        <v>2051</v>
      </c>
      <c r="N54" s="21">
        <f>参数输入!CT54</f>
        <v>102.14</v>
      </c>
      <c r="O54" s="21">
        <f>参数输入!CU54</f>
        <v>36.24</v>
      </c>
      <c r="P54" s="21">
        <f>参数输入!CV54</f>
        <v>28.907999999999998</v>
      </c>
      <c r="Q54" s="21">
        <f>参数输入!CW54</f>
        <v>24.09</v>
      </c>
      <c r="R54" s="21">
        <f>参数输入!CX54</f>
        <v>18.86</v>
      </c>
      <c r="S54" s="21">
        <f>参数输入!CY54</f>
        <v>58.5</v>
      </c>
      <c r="T54" s="21">
        <f>参数输入!CZ54</f>
        <v>10</v>
      </c>
      <c r="W54" s="18"/>
      <c r="AD54" s="21"/>
      <c r="AF54" s="18"/>
      <c r="AG54" s="18"/>
      <c r="AH54" s="18"/>
      <c r="AI54" s="18"/>
      <c r="AJ54" s="18"/>
      <c r="AK54" s="18"/>
      <c r="AL54" s="18"/>
      <c r="AO54" s="18"/>
      <c r="AP54" s="18"/>
      <c r="AQ54" s="18"/>
      <c r="AR54" s="18"/>
      <c r="AS54" s="18"/>
      <c r="AT54" s="18"/>
      <c r="AU54" s="18"/>
    </row>
    <row r="55" spans="2:67">
      <c r="D55" s="18">
        <v>2052</v>
      </c>
      <c r="E55" s="23" t="e">
        <f>参数输入!AJ55</f>
        <v>#N/A</v>
      </c>
      <c r="F55" s="23" t="e">
        <f>参数输入!AK55</f>
        <v>#N/A</v>
      </c>
      <c r="G55" s="23" t="e">
        <f>参数输入!AL55</f>
        <v>#N/A</v>
      </c>
      <c r="H55" s="23" t="e">
        <f>参数输入!AM55</f>
        <v>#N/A</v>
      </c>
      <c r="I55" s="23" t="e">
        <f>参数输入!AN55</f>
        <v>#N/A</v>
      </c>
      <c r="J55" s="23" t="e">
        <f>参数输入!AO55</f>
        <v>#N/A</v>
      </c>
      <c r="K55" s="23" t="e">
        <f>参数输入!AP55</f>
        <v>#N/A</v>
      </c>
      <c r="M55" s="18">
        <v>2052</v>
      </c>
      <c r="N55" s="21">
        <f>参数输入!CT55</f>
        <v>102.14</v>
      </c>
      <c r="O55" s="21">
        <f>参数输入!CU55</f>
        <v>36.24</v>
      </c>
      <c r="P55" s="21">
        <f>参数输入!CV55</f>
        <v>28.907999999999998</v>
      </c>
      <c r="Q55" s="21">
        <f>参数输入!CW55</f>
        <v>24.09</v>
      </c>
      <c r="R55" s="21">
        <f>参数输入!CX55</f>
        <v>18.86</v>
      </c>
      <c r="S55" s="21">
        <f>参数输入!CY55</f>
        <v>58.5</v>
      </c>
      <c r="T55" s="21">
        <f>参数输入!CZ55</f>
        <v>10</v>
      </c>
      <c r="W55" s="18"/>
      <c r="AD55" s="21"/>
      <c r="AF55" s="18"/>
      <c r="AG55" s="18"/>
      <c r="AH55" s="18"/>
      <c r="AI55" s="18"/>
      <c r="AJ55" s="18"/>
      <c r="AK55" s="18"/>
      <c r="AL55" s="18"/>
      <c r="AO55" s="18"/>
      <c r="AP55" s="18"/>
      <c r="AQ55" s="18"/>
      <c r="AR55" s="18"/>
      <c r="AS55" s="18"/>
      <c r="AT55" s="18"/>
      <c r="AU55" s="18"/>
    </row>
    <row r="56" spans="2:67">
      <c r="D56" s="18">
        <v>2053</v>
      </c>
      <c r="E56" s="23" t="e">
        <f>参数输入!AJ56</f>
        <v>#N/A</v>
      </c>
      <c r="F56" s="23" t="e">
        <f>参数输入!AK56</f>
        <v>#N/A</v>
      </c>
      <c r="G56" s="23" t="e">
        <f>参数输入!AL56</f>
        <v>#N/A</v>
      </c>
      <c r="H56" s="23" t="e">
        <f>参数输入!AM56</f>
        <v>#N/A</v>
      </c>
      <c r="I56" s="23" t="e">
        <f>参数输入!AN56</f>
        <v>#N/A</v>
      </c>
      <c r="J56" s="23" t="e">
        <f>参数输入!AO56</f>
        <v>#N/A</v>
      </c>
      <c r="K56" s="23" t="e">
        <f>参数输入!AP56</f>
        <v>#N/A</v>
      </c>
      <c r="M56" s="18">
        <v>2053</v>
      </c>
      <c r="N56" s="21">
        <f>参数输入!CT56</f>
        <v>102.14</v>
      </c>
      <c r="O56" s="21">
        <f>参数输入!CU56</f>
        <v>36.24</v>
      </c>
      <c r="P56" s="21">
        <f>参数输入!CV56</f>
        <v>28.907999999999998</v>
      </c>
      <c r="Q56" s="21">
        <f>参数输入!CW56</f>
        <v>24.09</v>
      </c>
      <c r="R56" s="21">
        <f>参数输入!CX56</f>
        <v>18.86</v>
      </c>
      <c r="S56" s="21">
        <f>参数输入!CY56</f>
        <v>58.5</v>
      </c>
      <c r="T56" s="21">
        <f>参数输入!CZ56</f>
        <v>10</v>
      </c>
      <c r="W56" s="18"/>
      <c r="AD56" s="21"/>
      <c r="AF56" s="18"/>
      <c r="AG56" s="18"/>
      <c r="AH56" s="18"/>
      <c r="AI56" s="18"/>
      <c r="AJ56" s="18"/>
      <c r="AK56" s="18"/>
      <c r="AL56" s="18"/>
      <c r="AO56" s="18"/>
      <c r="AP56" s="18"/>
      <c r="AQ56" s="18"/>
      <c r="AR56" s="18"/>
      <c r="AS56" s="18"/>
      <c r="AT56" s="18"/>
      <c r="AU56" s="18"/>
    </row>
    <row r="57" spans="2:67">
      <c r="D57" s="18">
        <v>2054</v>
      </c>
      <c r="E57" s="23" t="e">
        <f>参数输入!AJ57</f>
        <v>#N/A</v>
      </c>
      <c r="F57" s="23" t="e">
        <f>参数输入!AK57</f>
        <v>#N/A</v>
      </c>
      <c r="G57" s="23" t="e">
        <f>参数输入!AL57</f>
        <v>#N/A</v>
      </c>
      <c r="H57" s="23" t="e">
        <f>参数输入!AM57</f>
        <v>#N/A</v>
      </c>
      <c r="I57" s="23" t="e">
        <f>参数输入!AN57</f>
        <v>#N/A</v>
      </c>
      <c r="J57" s="23" t="e">
        <f>参数输入!AO57</f>
        <v>#N/A</v>
      </c>
      <c r="K57" s="23" t="e">
        <f>参数输入!AP57</f>
        <v>#N/A</v>
      </c>
      <c r="M57" s="18">
        <v>2054</v>
      </c>
      <c r="N57" s="21">
        <f>参数输入!CT57</f>
        <v>102.14</v>
      </c>
      <c r="O57" s="21">
        <f>参数输入!CU57</f>
        <v>36.24</v>
      </c>
      <c r="P57" s="21">
        <f>参数输入!CV57</f>
        <v>28.907999999999998</v>
      </c>
      <c r="Q57" s="21">
        <f>参数输入!CW57</f>
        <v>24.09</v>
      </c>
      <c r="R57" s="21">
        <f>参数输入!CX57</f>
        <v>18.86</v>
      </c>
      <c r="S57" s="21">
        <f>参数输入!CY57</f>
        <v>58.5</v>
      </c>
      <c r="T57" s="21">
        <f>参数输入!CZ57</f>
        <v>10</v>
      </c>
      <c r="W57" s="18"/>
      <c r="AD57" s="21"/>
      <c r="AF57" s="18"/>
      <c r="AG57" s="18"/>
      <c r="AH57" s="18"/>
      <c r="AI57" s="18"/>
      <c r="AJ57" s="18"/>
      <c r="AK57" s="18"/>
      <c r="AL57" s="18"/>
      <c r="AO57" s="18"/>
      <c r="AP57" s="18"/>
      <c r="AQ57" s="18"/>
      <c r="AR57" s="18"/>
      <c r="AS57" s="18"/>
      <c r="AT57" s="18"/>
      <c r="AU57" s="18"/>
    </row>
    <row r="58" spans="2:67">
      <c r="D58" s="18">
        <v>2055</v>
      </c>
      <c r="E58" s="23" t="e">
        <f>参数输入!AJ58</f>
        <v>#N/A</v>
      </c>
      <c r="F58" s="23" t="e">
        <f>参数输入!AK58</f>
        <v>#N/A</v>
      </c>
      <c r="G58" s="23" t="e">
        <f>参数输入!AL58</f>
        <v>#N/A</v>
      </c>
      <c r="H58" s="23" t="e">
        <f>参数输入!AM58</f>
        <v>#N/A</v>
      </c>
      <c r="I58" s="23" t="e">
        <f>参数输入!AN58</f>
        <v>#N/A</v>
      </c>
      <c r="J58" s="23" t="e">
        <f>参数输入!AO58</f>
        <v>#N/A</v>
      </c>
      <c r="K58" s="23" t="e">
        <f>参数输入!AP58</f>
        <v>#N/A</v>
      </c>
      <c r="M58" s="18">
        <v>2055</v>
      </c>
      <c r="N58" s="21">
        <f>参数输入!CT58</f>
        <v>102.14</v>
      </c>
      <c r="O58" s="21">
        <f>参数输入!CU58</f>
        <v>36.24</v>
      </c>
      <c r="P58" s="21">
        <f>参数输入!CV58</f>
        <v>28.907999999999998</v>
      </c>
      <c r="Q58" s="21">
        <f>参数输入!CW58</f>
        <v>24.09</v>
      </c>
      <c r="R58" s="21">
        <f>参数输入!CX58</f>
        <v>18.86</v>
      </c>
      <c r="S58" s="21">
        <f>参数输入!CY58</f>
        <v>58.5</v>
      </c>
      <c r="T58" s="21">
        <f>参数输入!CZ58</f>
        <v>10</v>
      </c>
      <c r="W58" s="18"/>
      <c r="AD58" s="21"/>
      <c r="AF58" s="18"/>
      <c r="AG58" s="18"/>
      <c r="AH58" s="18"/>
      <c r="AI58" s="18"/>
      <c r="AJ58" s="18"/>
      <c r="AK58" s="18"/>
      <c r="AL58" s="18"/>
      <c r="AO58" s="18"/>
      <c r="AP58" s="18"/>
      <c r="AQ58" s="18"/>
      <c r="AR58" s="18"/>
      <c r="AS58" s="18"/>
      <c r="AT58" s="18"/>
      <c r="AU58" s="18"/>
    </row>
    <row r="59" spans="2:67">
      <c r="D59" s="18">
        <v>2056</v>
      </c>
      <c r="E59" s="23" t="e">
        <f>参数输入!AJ59</f>
        <v>#N/A</v>
      </c>
      <c r="F59" s="23" t="e">
        <f>参数输入!AK59</f>
        <v>#N/A</v>
      </c>
      <c r="G59" s="23" t="e">
        <f>参数输入!AL59</f>
        <v>#N/A</v>
      </c>
      <c r="H59" s="23" t="e">
        <f>参数输入!AM59</f>
        <v>#N/A</v>
      </c>
      <c r="I59" s="23" t="e">
        <f>参数输入!AN59</f>
        <v>#N/A</v>
      </c>
      <c r="J59" s="23" t="e">
        <f>参数输入!AO59</f>
        <v>#N/A</v>
      </c>
      <c r="K59" s="23" t="e">
        <f>参数输入!AP59</f>
        <v>#N/A</v>
      </c>
      <c r="M59" s="18">
        <v>2056</v>
      </c>
      <c r="N59" s="21">
        <f>参数输入!CT59</f>
        <v>102.14</v>
      </c>
      <c r="O59" s="21">
        <f>参数输入!CU59</f>
        <v>36.24</v>
      </c>
      <c r="P59" s="21">
        <f>参数输入!CV59</f>
        <v>28.907999999999998</v>
      </c>
      <c r="Q59" s="21">
        <f>参数输入!CW59</f>
        <v>24.09</v>
      </c>
      <c r="R59" s="21">
        <f>参数输入!CX59</f>
        <v>18.86</v>
      </c>
      <c r="S59" s="21">
        <f>参数输入!CY59</f>
        <v>58.5</v>
      </c>
      <c r="T59" s="21">
        <f>参数输入!CZ59</f>
        <v>10</v>
      </c>
      <c r="W59" s="18"/>
      <c r="AD59" s="21"/>
      <c r="AF59" s="18"/>
      <c r="AG59" s="18"/>
      <c r="AH59" s="18"/>
      <c r="AI59" s="18"/>
      <c r="AJ59" s="18"/>
      <c r="AK59" s="18"/>
      <c r="AL59" s="18"/>
      <c r="AO59" s="18"/>
      <c r="AP59" s="18"/>
      <c r="AQ59" s="18"/>
      <c r="AR59" s="18"/>
      <c r="AS59" s="18"/>
      <c r="AT59" s="18"/>
      <c r="AU59" s="18"/>
    </row>
    <row r="60" spans="2:67">
      <c r="D60" s="18">
        <v>2057</v>
      </c>
      <c r="E60" s="23" t="e">
        <f>参数输入!AJ60</f>
        <v>#N/A</v>
      </c>
      <c r="F60" s="23" t="e">
        <f>参数输入!AK60</f>
        <v>#N/A</v>
      </c>
      <c r="G60" s="23" t="e">
        <f>参数输入!AL60</f>
        <v>#N/A</v>
      </c>
      <c r="H60" s="23" t="e">
        <f>参数输入!AM60</f>
        <v>#N/A</v>
      </c>
      <c r="I60" s="23" t="e">
        <f>参数输入!AN60</f>
        <v>#N/A</v>
      </c>
      <c r="J60" s="23" t="e">
        <f>参数输入!AO60</f>
        <v>#N/A</v>
      </c>
      <c r="K60" s="23" t="e">
        <f>参数输入!AP60</f>
        <v>#N/A</v>
      </c>
      <c r="M60" s="18">
        <v>2057</v>
      </c>
      <c r="N60" s="21">
        <f>参数输入!CT60</f>
        <v>102.14</v>
      </c>
      <c r="O60" s="21">
        <f>参数输入!CU60</f>
        <v>36.24</v>
      </c>
      <c r="P60" s="21">
        <f>参数输入!CV60</f>
        <v>28.907999999999998</v>
      </c>
      <c r="Q60" s="21">
        <f>参数输入!CW60</f>
        <v>24.09</v>
      </c>
      <c r="R60" s="21">
        <f>参数输入!CX60</f>
        <v>18.86</v>
      </c>
      <c r="S60" s="21">
        <f>参数输入!CY60</f>
        <v>58.5</v>
      </c>
      <c r="T60" s="21">
        <f>参数输入!CZ60</f>
        <v>10</v>
      </c>
      <c r="W60" s="18"/>
      <c r="AD60" s="21"/>
      <c r="AF60" s="18"/>
      <c r="AG60" s="18"/>
      <c r="AH60" s="18"/>
      <c r="AI60" s="18"/>
      <c r="AJ60" s="18"/>
      <c r="AK60" s="18"/>
      <c r="AL60" s="18"/>
      <c r="AO60" s="18"/>
      <c r="AP60" s="18"/>
      <c r="AQ60" s="18"/>
      <c r="AR60" s="18"/>
      <c r="AS60" s="18"/>
      <c r="AT60" s="18"/>
      <c r="AU60" s="18"/>
    </row>
    <row r="61" spans="2:67">
      <c r="D61" s="18">
        <v>2058</v>
      </c>
      <c r="E61" s="23" t="e">
        <f>参数输入!AJ61</f>
        <v>#N/A</v>
      </c>
      <c r="F61" s="23" t="e">
        <f>参数输入!AK61</f>
        <v>#N/A</v>
      </c>
      <c r="G61" s="23" t="e">
        <f>参数输入!AL61</f>
        <v>#N/A</v>
      </c>
      <c r="H61" s="23" t="e">
        <f>参数输入!AM61</f>
        <v>#N/A</v>
      </c>
      <c r="I61" s="23" t="e">
        <f>参数输入!AN61</f>
        <v>#N/A</v>
      </c>
      <c r="J61" s="23" t="e">
        <f>参数输入!AO61</f>
        <v>#N/A</v>
      </c>
      <c r="K61" s="23" t="e">
        <f>参数输入!AP61</f>
        <v>#N/A</v>
      </c>
      <c r="M61" s="18">
        <v>2058</v>
      </c>
      <c r="N61" s="21">
        <f>参数输入!CT61</f>
        <v>102.14</v>
      </c>
      <c r="O61" s="21">
        <f>参数输入!CU61</f>
        <v>36.24</v>
      </c>
      <c r="P61" s="21">
        <f>参数输入!CV61</f>
        <v>28.907999999999998</v>
      </c>
      <c r="Q61" s="21">
        <f>参数输入!CW61</f>
        <v>24.09</v>
      </c>
      <c r="R61" s="21">
        <f>参数输入!CX61</f>
        <v>18.86</v>
      </c>
      <c r="S61" s="21">
        <f>参数输入!CY61</f>
        <v>58.5</v>
      </c>
      <c r="T61" s="21">
        <f>参数输入!CZ61</f>
        <v>10</v>
      </c>
      <c r="W61" s="18"/>
      <c r="AD61" s="21"/>
      <c r="AF61" s="18"/>
      <c r="AG61" s="18"/>
      <c r="AH61" s="18"/>
      <c r="AI61" s="18"/>
      <c r="AJ61" s="18"/>
      <c r="AK61" s="18"/>
      <c r="AL61" s="18"/>
      <c r="AO61" s="18"/>
      <c r="AP61" s="18"/>
      <c r="AQ61" s="18"/>
      <c r="AR61" s="18"/>
      <c r="AS61" s="18"/>
      <c r="AT61" s="18"/>
      <c r="AU61" s="18"/>
    </row>
    <row r="62" spans="2:67">
      <c r="D62" s="18">
        <v>2059</v>
      </c>
      <c r="E62" s="23" t="e">
        <f>参数输入!AJ62</f>
        <v>#N/A</v>
      </c>
      <c r="F62" s="23" t="e">
        <f>参数输入!AK62</f>
        <v>#N/A</v>
      </c>
      <c r="G62" s="23" t="e">
        <f>参数输入!AL62</f>
        <v>#N/A</v>
      </c>
      <c r="H62" s="23" t="e">
        <f>参数输入!AM62</f>
        <v>#N/A</v>
      </c>
      <c r="I62" s="23" t="e">
        <f>参数输入!AN62</f>
        <v>#N/A</v>
      </c>
      <c r="J62" s="23" t="e">
        <f>参数输入!AO62</f>
        <v>#N/A</v>
      </c>
      <c r="K62" s="23" t="e">
        <f>参数输入!AP62</f>
        <v>#N/A</v>
      </c>
      <c r="M62" s="18">
        <v>2059</v>
      </c>
      <c r="N62" s="21">
        <f>参数输入!CT62</f>
        <v>102.14</v>
      </c>
      <c r="O62" s="21">
        <f>参数输入!CU62</f>
        <v>36.24</v>
      </c>
      <c r="P62" s="21">
        <f>参数输入!CV62</f>
        <v>28.907999999999998</v>
      </c>
      <c r="Q62" s="21">
        <f>参数输入!CW62</f>
        <v>24.09</v>
      </c>
      <c r="R62" s="21">
        <f>参数输入!CX62</f>
        <v>18.86</v>
      </c>
      <c r="S62" s="21">
        <f>参数输入!CY62</f>
        <v>58.5</v>
      </c>
      <c r="T62" s="21">
        <f>参数输入!CZ62</f>
        <v>10</v>
      </c>
      <c r="W62" s="18"/>
      <c r="AD62" s="21"/>
      <c r="AF62" s="18"/>
      <c r="AG62" s="18"/>
      <c r="AH62" s="18"/>
      <c r="AI62" s="18"/>
      <c r="AJ62" s="18"/>
      <c r="AK62" s="18"/>
      <c r="AL62" s="18"/>
      <c r="AO62" s="18"/>
      <c r="AP62" s="18"/>
      <c r="AQ62" s="18"/>
      <c r="AR62" s="18"/>
      <c r="AS62" s="18"/>
      <c r="AT62" s="18"/>
      <c r="AU62" s="18"/>
    </row>
    <row r="63" spans="2:67">
      <c r="D63" s="18">
        <v>2060</v>
      </c>
      <c r="E63" s="23" t="e">
        <f>参数输入!AJ63</f>
        <v>#N/A</v>
      </c>
      <c r="F63" s="23" t="e">
        <f>参数输入!AK63</f>
        <v>#N/A</v>
      </c>
      <c r="G63" s="23" t="e">
        <f>参数输入!AL63</f>
        <v>#N/A</v>
      </c>
      <c r="H63" s="23" t="e">
        <f>参数输入!AM63</f>
        <v>#N/A</v>
      </c>
      <c r="I63" s="23" t="e">
        <f>参数输入!AN63</f>
        <v>#N/A</v>
      </c>
      <c r="J63" s="23" t="e">
        <f>参数输入!AO63</f>
        <v>#N/A</v>
      </c>
      <c r="K63" s="23" t="e">
        <f>参数输入!AP63</f>
        <v>#N/A</v>
      </c>
      <c r="M63" s="18">
        <v>2060</v>
      </c>
      <c r="N63" s="21">
        <f>参数输入!CT63</f>
        <v>102.14</v>
      </c>
      <c r="O63" s="21">
        <f>参数输入!CU63</f>
        <v>36.24</v>
      </c>
      <c r="P63" s="21">
        <f>参数输入!CV63</f>
        <v>28.907999999999998</v>
      </c>
      <c r="Q63" s="21">
        <f>参数输入!CW63</f>
        <v>24.09</v>
      </c>
      <c r="R63" s="21">
        <f>参数输入!CX63</f>
        <v>18.86</v>
      </c>
      <c r="S63" s="21">
        <f>参数输入!CY63</f>
        <v>58.5</v>
      </c>
      <c r="T63" s="21">
        <f>参数输入!CZ63</f>
        <v>10</v>
      </c>
      <c r="W63" s="18"/>
      <c r="AD63" s="21"/>
      <c r="AF63" s="18"/>
      <c r="AG63" s="18"/>
      <c r="AH63" s="18"/>
      <c r="AI63" s="18"/>
      <c r="AJ63" s="18"/>
      <c r="AK63" s="18"/>
      <c r="AL63" s="18"/>
      <c r="AO63" s="18"/>
      <c r="AP63" s="18"/>
      <c r="AQ63" s="18"/>
      <c r="AR63" s="18"/>
      <c r="AS63" s="18"/>
      <c r="AT63" s="18"/>
      <c r="AU63" s="18"/>
    </row>
    <row r="64" spans="2:67">
      <c r="B64" s="19" t="s">
        <v>13</v>
      </c>
      <c r="C64" s="18" t="s">
        <v>47</v>
      </c>
      <c r="E64" s="23"/>
      <c r="F64" s="23"/>
      <c r="G64" s="23"/>
      <c r="H64" s="23"/>
      <c r="I64" s="23"/>
      <c r="J64" s="23"/>
      <c r="K64" s="23"/>
      <c r="N64" s="18"/>
      <c r="U64" s="21"/>
      <c r="W64" s="18"/>
      <c r="AD64" s="21"/>
      <c r="AF64" s="18"/>
      <c r="AM64" s="21"/>
      <c r="AO64" s="18"/>
      <c r="AV64" s="21"/>
      <c r="BN64" s="113" t="s">
        <v>48</v>
      </c>
      <c r="BO64" s="113"/>
    </row>
    <row r="65" spans="1:130" s="22" customFormat="1">
      <c r="A65" s="22" t="s">
        <v>34</v>
      </c>
      <c r="B65" s="22" t="s">
        <v>43</v>
      </c>
      <c r="C65" s="22" t="s">
        <v>41</v>
      </c>
      <c r="D65" s="22">
        <v>2000</v>
      </c>
      <c r="E65" s="22">
        <v>2001</v>
      </c>
      <c r="F65" s="22">
        <v>2002</v>
      </c>
      <c r="G65" s="22">
        <v>2003</v>
      </c>
      <c r="H65" s="22">
        <v>2004</v>
      </c>
      <c r="I65" s="22">
        <v>2005</v>
      </c>
      <c r="J65" s="22">
        <v>2006</v>
      </c>
      <c r="K65" s="22">
        <v>2007</v>
      </c>
      <c r="L65" s="22">
        <v>2008</v>
      </c>
      <c r="M65" s="22">
        <v>2009</v>
      </c>
      <c r="N65" s="22">
        <v>2010</v>
      </c>
      <c r="O65" s="22">
        <v>2011</v>
      </c>
      <c r="P65" s="22">
        <v>2012</v>
      </c>
      <c r="Q65" s="22">
        <v>2013</v>
      </c>
      <c r="R65" s="22">
        <v>2014</v>
      </c>
      <c r="S65" s="22">
        <v>2015</v>
      </c>
      <c r="T65" s="22">
        <v>2016</v>
      </c>
      <c r="U65" s="22">
        <v>2017</v>
      </c>
      <c r="V65" s="22">
        <v>2018</v>
      </c>
      <c r="W65" s="22">
        <v>2019</v>
      </c>
      <c r="X65" s="22">
        <v>2020</v>
      </c>
      <c r="Y65" s="22">
        <v>2021</v>
      </c>
      <c r="Z65" s="22">
        <v>2022</v>
      </c>
      <c r="AA65" s="22">
        <v>2023</v>
      </c>
      <c r="AB65" s="22">
        <v>2024</v>
      </c>
      <c r="AC65" s="22">
        <v>2025</v>
      </c>
      <c r="AD65" s="22">
        <v>2026</v>
      </c>
      <c r="AE65" s="22">
        <v>2027</v>
      </c>
      <c r="AF65" s="22">
        <v>2028</v>
      </c>
      <c r="AG65" s="22">
        <v>2029</v>
      </c>
      <c r="AH65" s="22">
        <v>2030</v>
      </c>
      <c r="AI65" s="22">
        <v>2031</v>
      </c>
      <c r="AJ65" s="22">
        <v>2032</v>
      </c>
      <c r="AK65" s="22">
        <v>2033</v>
      </c>
      <c r="AL65" s="22">
        <v>2034</v>
      </c>
      <c r="AM65" s="22">
        <v>2035</v>
      </c>
      <c r="AN65" s="22">
        <v>2036</v>
      </c>
      <c r="AO65" s="22">
        <v>2037</v>
      </c>
      <c r="AP65" s="22">
        <v>2038</v>
      </c>
      <c r="AQ65" s="22">
        <v>2039</v>
      </c>
      <c r="AR65" s="22">
        <v>2040</v>
      </c>
      <c r="AS65" s="22">
        <v>2041</v>
      </c>
      <c r="AT65" s="22">
        <v>2042</v>
      </c>
      <c r="AU65" s="22">
        <v>2043</v>
      </c>
      <c r="AV65" s="22">
        <v>2044</v>
      </c>
      <c r="AW65" s="22">
        <v>2045</v>
      </c>
      <c r="AX65" s="22">
        <v>2046</v>
      </c>
      <c r="AY65" s="22">
        <v>2047</v>
      </c>
      <c r="AZ65" s="22">
        <v>2048</v>
      </c>
      <c r="BA65" s="22">
        <v>2049</v>
      </c>
      <c r="BB65" s="22">
        <v>2050</v>
      </c>
      <c r="BC65" s="22">
        <v>2051</v>
      </c>
      <c r="BD65" s="22">
        <v>2052</v>
      </c>
      <c r="BE65" s="22">
        <v>2053</v>
      </c>
      <c r="BF65" s="22">
        <v>2054</v>
      </c>
      <c r="BG65" s="22">
        <v>2055</v>
      </c>
      <c r="BH65" s="22">
        <v>2056</v>
      </c>
      <c r="BI65" s="22">
        <v>2057</v>
      </c>
      <c r="BJ65" s="22">
        <v>2058</v>
      </c>
      <c r="BK65" s="22">
        <v>2059</v>
      </c>
      <c r="BL65" s="22">
        <v>2060</v>
      </c>
      <c r="BM65" s="22" t="s">
        <v>46</v>
      </c>
      <c r="BP65" s="22" t="s">
        <v>41</v>
      </c>
      <c r="BQ65" s="22">
        <v>2000</v>
      </c>
      <c r="BR65" s="22">
        <v>2001</v>
      </c>
      <c r="BS65" s="22">
        <v>2002</v>
      </c>
      <c r="BT65" s="22">
        <v>2003</v>
      </c>
      <c r="BU65" s="22">
        <v>2004</v>
      </c>
      <c r="BV65" s="22">
        <v>2005</v>
      </c>
      <c r="BW65" s="22">
        <v>2006</v>
      </c>
      <c r="BX65" s="22">
        <v>2007</v>
      </c>
      <c r="BY65" s="22">
        <v>2008</v>
      </c>
      <c r="BZ65" s="22">
        <v>2009</v>
      </c>
      <c r="CA65" s="22">
        <v>2010</v>
      </c>
      <c r="CB65" s="22">
        <v>2011</v>
      </c>
      <c r="CC65" s="22">
        <v>2012</v>
      </c>
      <c r="CD65" s="22">
        <v>2013</v>
      </c>
      <c r="CE65" s="22">
        <v>2014</v>
      </c>
      <c r="CF65" s="22">
        <v>2015</v>
      </c>
      <c r="CG65" s="22">
        <v>2016</v>
      </c>
      <c r="CH65" s="22">
        <v>2017</v>
      </c>
      <c r="CI65" s="22">
        <v>2018</v>
      </c>
      <c r="CJ65" s="22">
        <v>2019</v>
      </c>
      <c r="CK65" s="22">
        <v>2020</v>
      </c>
      <c r="CL65" s="22">
        <v>2021</v>
      </c>
      <c r="CM65" s="22">
        <v>2022</v>
      </c>
      <c r="CN65" s="22">
        <v>2023</v>
      </c>
      <c r="CO65" s="22">
        <v>2024</v>
      </c>
      <c r="CP65" s="22">
        <v>2025</v>
      </c>
      <c r="CQ65" s="22">
        <v>2026</v>
      </c>
      <c r="CR65" s="22">
        <v>2027</v>
      </c>
      <c r="CS65" s="22">
        <v>2028</v>
      </c>
      <c r="CT65" s="22">
        <v>2029</v>
      </c>
      <c r="CU65" s="22">
        <v>2030</v>
      </c>
      <c r="CV65" s="22">
        <v>2031</v>
      </c>
      <c r="CW65" s="22">
        <v>2032</v>
      </c>
      <c r="CX65" s="22">
        <v>2033</v>
      </c>
      <c r="CY65" s="22">
        <v>2034</v>
      </c>
      <c r="CZ65" s="22">
        <v>2035</v>
      </c>
      <c r="DA65" s="22">
        <v>2036</v>
      </c>
      <c r="DB65" s="22">
        <v>2037</v>
      </c>
      <c r="DC65" s="22">
        <v>2038</v>
      </c>
      <c r="DD65" s="22">
        <v>2039</v>
      </c>
      <c r="DE65" s="22">
        <v>2040</v>
      </c>
      <c r="DF65" s="22">
        <v>2041</v>
      </c>
      <c r="DG65" s="22">
        <v>2042</v>
      </c>
      <c r="DH65" s="22">
        <v>2043</v>
      </c>
      <c r="DI65" s="22">
        <v>2044</v>
      </c>
      <c r="DJ65" s="22">
        <v>2045</v>
      </c>
      <c r="DK65" s="22">
        <v>2046</v>
      </c>
      <c r="DL65" s="22">
        <v>2047</v>
      </c>
      <c r="DM65" s="22">
        <v>2048</v>
      </c>
      <c r="DN65" s="22">
        <v>2049</v>
      </c>
      <c r="DO65" s="22">
        <v>2050</v>
      </c>
      <c r="DP65" s="22">
        <v>2051</v>
      </c>
      <c r="DQ65" s="22">
        <v>2052</v>
      </c>
      <c r="DR65" s="22">
        <v>2053</v>
      </c>
      <c r="DS65" s="22">
        <v>2054</v>
      </c>
      <c r="DT65" s="22">
        <v>2055</v>
      </c>
      <c r="DU65" s="22">
        <v>2056</v>
      </c>
      <c r="DV65" s="22">
        <v>2057</v>
      </c>
      <c r="DW65" s="22">
        <v>2058</v>
      </c>
      <c r="DX65" s="22">
        <v>2059</v>
      </c>
      <c r="DY65" s="22">
        <v>2060</v>
      </c>
      <c r="DZ65" s="22" t="s">
        <v>49</v>
      </c>
    </row>
    <row r="66" spans="1:130">
      <c r="A66" s="18">
        <v>0</v>
      </c>
      <c r="B66" s="15">
        <f>B2</f>
        <v>0</v>
      </c>
      <c r="C66" s="18">
        <v>2000</v>
      </c>
      <c r="D66" s="25">
        <f>VLOOKUP($C$66,$D$3:$K$63,$A$68,0)*B66</f>
        <v>0</v>
      </c>
      <c r="E66" s="25"/>
      <c r="F66" s="25"/>
      <c r="G66" s="25"/>
      <c r="H66" s="25"/>
      <c r="I66" s="25"/>
      <c r="J66" s="25"/>
      <c r="K66" s="25"/>
      <c r="L66" s="25"/>
      <c r="M66" s="25"/>
      <c r="N66" s="25"/>
      <c r="O66" s="25"/>
      <c r="P66" s="25"/>
      <c r="Q66" s="25"/>
      <c r="R66" s="25"/>
      <c r="S66" s="25"/>
      <c r="T66" s="25"/>
      <c r="U66" s="25"/>
      <c r="V66" s="25"/>
      <c r="W66" s="25"/>
      <c r="X66" s="25"/>
      <c r="Y66" s="25"/>
      <c r="Z66" s="25"/>
      <c r="AA66" s="25"/>
      <c r="AB66" s="25"/>
      <c r="AC66" s="25"/>
      <c r="AD66" s="25"/>
      <c r="AE66" s="25"/>
      <c r="AF66" s="25"/>
      <c r="AG66" s="25"/>
      <c r="AH66" s="25"/>
      <c r="AI66" s="25"/>
      <c r="AJ66" s="25"/>
      <c r="AK66" s="25"/>
      <c r="AL66" s="25"/>
      <c r="AM66" s="25"/>
      <c r="AN66" s="25"/>
      <c r="AO66" s="25"/>
      <c r="AP66" s="25"/>
      <c r="AQ66" s="25"/>
      <c r="AR66" s="25"/>
      <c r="AS66" s="25"/>
      <c r="AT66" s="25"/>
      <c r="AU66" s="25"/>
      <c r="AV66" s="25"/>
      <c r="AW66" s="25"/>
      <c r="AX66" s="25"/>
      <c r="AY66" s="25"/>
      <c r="AZ66" s="25"/>
      <c r="BA66" s="25"/>
      <c r="BB66" s="25"/>
      <c r="BC66" s="25"/>
      <c r="BD66" s="25"/>
      <c r="BE66" s="25"/>
      <c r="BF66" s="25"/>
      <c r="BG66" s="25"/>
      <c r="BH66" s="25"/>
      <c r="BI66" s="25"/>
      <c r="BJ66" s="25"/>
      <c r="BK66" s="25"/>
      <c r="BL66" s="25"/>
      <c r="BM66" s="21">
        <f>SUM(D66:BL66)</f>
        <v>0</v>
      </c>
      <c r="BP66" s="18">
        <v>2000</v>
      </c>
      <c r="BQ66" s="14" t="e">
        <f>D66/$BM66</f>
        <v>#DIV/0!</v>
      </c>
      <c r="BR66" s="14" t="e">
        <f t="shared" ref="BR66:CG81" si="7">E66/$BM66</f>
        <v>#DIV/0!</v>
      </c>
      <c r="BS66" s="14" t="e">
        <f t="shared" si="7"/>
        <v>#DIV/0!</v>
      </c>
      <c r="BT66" s="14" t="e">
        <f t="shared" si="7"/>
        <v>#DIV/0!</v>
      </c>
      <c r="BU66" s="14" t="e">
        <f t="shared" si="7"/>
        <v>#DIV/0!</v>
      </c>
      <c r="BV66" s="14" t="e">
        <f t="shared" si="7"/>
        <v>#DIV/0!</v>
      </c>
      <c r="BW66" s="14" t="e">
        <f t="shared" si="7"/>
        <v>#DIV/0!</v>
      </c>
      <c r="BX66" s="14" t="e">
        <f t="shared" si="7"/>
        <v>#DIV/0!</v>
      </c>
      <c r="BY66" s="14" t="e">
        <f t="shared" si="7"/>
        <v>#DIV/0!</v>
      </c>
      <c r="BZ66" s="14" t="e">
        <f t="shared" si="7"/>
        <v>#DIV/0!</v>
      </c>
      <c r="CA66" s="14" t="e">
        <f t="shared" si="7"/>
        <v>#DIV/0!</v>
      </c>
      <c r="CB66" s="14" t="e">
        <f t="shared" si="7"/>
        <v>#DIV/0!</v>
      </c>
      <c r="CC66" s="14" t="e">
        <f t="shared" si="7"/>
        <v>#DIV/0!</v>
      </c>
      <c r="CD66" s="14" t="e">
        <f t="shared" si="7"/>
        <v>#DIV/0!</v>
      </c>
      <c r="CE66" s="14" t="e">
        <f t="shared" si="7"/>
        <v>#DIV/0!</v>
      </c>
      <c r="CF66" s="14" t="e">
        <f t="shared" si="7"/>
        <v>#DIV/0!</v>
      </c>
      <c r="CG66" s="14" t="e">
        <f t="shared" si="7"/>
        <v>#DIV/0!</v>
      </c>
      <c r="CH66" s="14" t="e">
        <f t="shared" ref="CH66:CM81" si="8">U66/$BM66</f>
        <v>#DIV/0!</v>
      </c>
      <c r="CI66" s="14" t="e">
        <f t="shared" si="8"/>
        <v>#DIV/0!</v>
      </c>
      <c r="CJ66" s="14" t="e">
        <f t="shared" si="8"/>
        <v>#DIV/0!</v>
      </c>
      <c r="CK66" s="14" t="e">
        <f t="shared" si="8"/>
        <v>#DIV/0!</v>
      </c>
      <c r="CL66" s="14" t="e">
        <f t="shared" si="8"/>
        <v>#DIV/0!</v>
      </c>
      <c r="CM66" s="14" t="e">
        <f>Z66/$BM66</f>
        <v>#DIV/0!</v>
      </c>
      <c r="CN66" s="14" t="e">
        <f t="shared" ref="CN66:DC81" si="9">AA66/$BM66</f>
        <v>#DIV/0!</v>
      </c>
      <c r="CO66" s="14" t="e">
        <f t="shared" si="9"/>
        <v>#DIV/0!</v>
      </c>
      <c r="CP66" s="14" t="e">
        <f t="shared" si="9"/>
        <v>#DIV/0!</v>
      </c>
      <c r="CQ66" s="14" t="e">
        <f t="shared" si="9"/>
        <v>#DIV/0!</v>
      </c>
      <c r="CR66" s="14" t="e">
        <f t="shared" si="9"/>
        <v>#DIV/0!</v>
      </c>
      <c r="CS66" s="14" t="e">
        <f t="shared" si="9"/>
        <v>#DIV/0!</v>
      </c>
      <c r="CT66" s="14" t="e">
        <f t="shared" si="9"/>
        <v>#DIV/0!</v>
      </c>
      <c r="CU66" s="14" t="e">
        <f t="shared" si="9"/>
        <v>#DIV/0!</v>
      </c>
      <c r="CV66" s="14" t="e">
        <f t="shared" si="9"/>
        <v>#DIV/0!</v>
      </c>
      <c r="CW66" s="14" t="e">
        <f t="shared" si="9"/>
        <v>#DIV/0!</v>
      </c>
      <c r="CX66" s="14" t="e">
        <f t="shared" si="9"/>
        <v>#DIV/0!</v>
      </c>
      <c r="CY66" s="14" t="e">
        <f t="shared" si="9"/>
        <v>#DIV/0!</v>
      </c>
      <c r="CZ66" s="14" t="e">
        <f t="shared" si="9"/>
        <v>#DIV/0!</v>
      </c>
      <c r="DA66" s="14" t="e">
        <f t="shared" si="9"/>
        <v>#DIV/0!</v>
      </c>
      <c r="DB66" s="14" t="e">
        <f t="shared" si="9"/>
        <v>#DIV/0!</v>
      </c>
      <c r="DC66" s="14" t="e">
        <f t="shared" si="9"/>
        <v>#DIV/0!</v>
      </c>
      <c r="DD66" s="14" t="e">
        <f t="shared" ref="DD66:DS81" si="10">AQ66/$BM66</f>
        <v>#DIV/0!</v>
      </c>
      <c r="DE66" s="14" t="e">
        <f t="shared" si="10"/>
        <v>#DIV/0!</v>
      </c>
      <c r="DF66" s="14" t="e">
        <f t="shared" si="10"/>
        <v>#DIV/0!</v>
      </c>
      <c r="DG66" s="14" t="e">
        <f t="shared" si="10"/>
        <v>#DIV/0!</v>
      </c>
      <c r="DH66" s="14" t="e">
        <f t="shared" si="10"/>
        <v>#DIV/0!</v>
      </c>
      <c r="DI66" s="14" t="e">
        <f t="shared" si="10"/>
        <v>#DIV/0!</v>
      </c>
      <c r="DJ66" s="14" t="e">
        <f t="shared" si="10"/>
        <v>#DIV/0!</v>
      </c>
      <c r="DK66" s="14" t="e">
        <f t="shared" si="10"/>
        <v>#DIV/0!</v>
      </c>
      <c r="DL66" s="14" t="e">
        <f t="shared" si="10"/>
        <v>#DIV/0!</v>
      </c>
      <c r="DM66" s="14" t="e">
        <f t="shared" si="10"/>
        <v>#DIV/0!</v>
      </c>
      <c r="DN66" s="14" t="e">
        <f t="shared" si="10"/>
        <v>#DIV/0!</v>
      </c>
      <c r="DO66" s="14" t="e">
        <f t="shared" si="10"/>
        <v>#DIV/0!</v>
      </c>
      <c r="DP66" s="14" t="e">
        <f t="shared" si="10"/>
        <v>#DIV/0!</v>
      </c>
      <c r="DQ66" s="14" t="e">
        <f t="shared" si="10"/>
        <v>#DIV/0!</v>
      </c>
      <c r="DR66" s="14" t="e">
        <f t="shared" si="10"/>
        <v>#DIV/0!</v>
      </c>
      <c r="DS66" s="14" t="e">
        <f t="shared" si="10"/>
        <v>#DIV/0!</v>
      </c>
      <c r="DT66" s="14" t="e">
        <f t="shared" ref="DT66:DY81" si="11">BG66/$BM66</f>
        <v>#DIV/0!</v>
      </c>
      <c r="DU66" s="14" t="e">
        <f t="shared" si="11"/>
        <v>#DIV/0!</v>
      </c>
      <c r="DV66" s="14" t="e">
        <f t="shared" si="11"/>
        <v>#DIV/0!</v>
      </c>
      <c r="DW66" s="14" t="e">
        <f t="shared" si="11"/>
        <v>#DIV/0!</v>
      </c>
      <c r="DX66" s="14" t="e">
        <f t="shared" si="11"/>
        <v>#DIV/0!</v>
      </c>
      <c r="DY66" s="14" t="e">
        <f t="shared" si="11"/>
        <v>#DIV/0!</v>
      </c>
      <c r="DZ66" s="14" t="e">
        <f>SUM(BQ66:DY66)</f>
        <v>#DIV/0!</v>
      </c>
    </row>
    <row r="67" spans="1:130">
      <c r="A67" s="18">
        <v>1</v>
      </c>
      <c r="B67" s="15">
        <f t="shared" ref="B67:B86" si="12">B3</f>
        <v>9.0909090909090939E-2</v>
      </c>
      <c r="C67" s="18">
        <v>2001</v>
      </c>
      <c r="D67" s="25">
        <f>VLOOKUP($C$66,$D$3:$K$63,$A$68,0)*(B67-B66)</f>
        <v>0</v>
      </c>
      <c r="E67" s="25">
        <f>VLOOKUP($C$67,$D$3:$K$63,$A$68,0)*B66</f>
        <v>0</v>
      </c>
      <c r="F67" s="25"/>
      <c r="G67" s="25"/>
      <c r="H67" s="25"/>
      <c r="I67" s="25"/>
      <c r="J67" s="25"/>
      <c r="K67" s="25"/>
      <c r="L67" s="25"/>
      <c r="M67" s="25"/>
      <c r="N67" s="25"/>
      <c r="O67" s="25"/>
      <c r="P67" s="25"/>
      <c r="Q67" s="25"/>
      <c r="R67" s="25"/>
      <c r="S67" s="25"/>
      <c r="T67" s="25"/>
      <c r="U67" s="25"/>
      <c r="V67" s="25"/>
      <c r="W67" s="25"/>
      <c r="X67" s="25"/>
      <c r="Y67" s="25"/>
      <c r="Z67" s="25"/>
      <c r="AA67" s="25"/>
      <c r="AB67" s="25"/>
      <c r="AC67" s="25"/>
      <c r="AD67" s="25"/>
      <c r="AE67" s="25"/>
      <c r="AF67" s="25"/>
      <c r="AG67" s="25"/>
      <c r="AH67" s="25"/>
      <c r="AI67" s="25"/>
      <c r="AJ67" s="25"/>
      <c r="AK67" s="25"/>
      <c r="AL67" s="25"/>
      <c r="AM67" s="25"/>
      <c r="AN67" s="25"/>
      <c r="AO67" s="25"/>
      <c r="AP67" s="25"/>
      <c r="AQ67" s="25"/>
      <c r="AR67" s="25"/>
      <c r="AS67" s="25"/>
      <c r="AT67" s="25"/>
      <c r="AU67" s="25"/>
      <c r="AV67" s="25"/>
      <c r="AW67" s="25"/>
      <c r="AX67" s="25"/>
      <c r="AY67" s="25"/>
      <c r="AZ67" s="25"/>
      <c r="BA67" s="25"/>
      <c r="BB67" s="25"/>
      <c r="BC67" s="25"/>
      <c r="BD67" s="25"/>
      <c r="BE67" s="25"/>
      <c r="BF67" s="25"/>
      <c r="BG67" s="25"/>
      <c r="BH67" s="25"/>
      <c r="BI67" s="25"/>
      <c r="BJ67" s="25"/>
      <c r="BK67" s="25"/>
      <c r="BL67" s="25"/>
      <c r="BM67" s="21">
        <f t="shared" ref="BM67:BM126" si="13">SUM(D67:BL67)</f>
        <v>0</v>
      </c>
      <c r="BP67" s="18">
        <v>2001</v>
      </c>
      <c r="BQ67" s="14" t="e">
        <f t="shared" ref="BQ67:CF96" si="14">D67/$BM67</f>
        <v>#DIV/0!</v>
      </c>
      <c r="BR67" s="14" t="e">
        <f t="shared" si="7"/>
        <v>#DIV/0!</v>
      </c>
      <c r="BS67" s="14" t="e">
        <f t="shared" si="7"/>
        <v>#DIV/0!</v>
      </c>
      <c r="BT67" s="14" t="e">
        <f t="shared" si="7"/>
        <v>#DIV/0!</v>
      </c>
      <c r="BU67" s="14" t="e">
        <f t="shared" si="7"/>
        <v>#DIV/0!</v>
      </c>
      <c r="BV67" s="14" t="e">
        <f t="shared" si="7"/>
        <v>#DIV/0!</v>
      </c>
      <c r="BW67" s="14" t="e">
        <f t="shared" si="7"/>
        <v>#DIV/0!</v>
      </c>
      <c r="BX67" s="14" t="e">
        <f t="shared" si="7"/>
        <v>#DIV/0!</v>
      </c>
      <c r="BY67" s="14" t="e">
        <f t="shared" si="7"/>
        <v>#DIV/0!</v>
      </c>
      <c r="BZ67" s="14" t="e">
        <f t="shared" si="7"/>
        <v>#DIV/0!</v>
      </c>
      <c r="CA67" s="14" t="e">
        <f t="shared" si="7"/>
        <v>#DIV/0!</v>
      </c>
      <c r="CB67" s="14" t="e">
        <f t="shared" si="7"/>
        <v>#DIV/0!</v>
      </c>
      <c r="CC67" s="14" t="e">
        <f t="shared" si="7"/>
        <v>#DIV/0!</v>
      </c>
      <c r="CD67" s="14" t="e">
        <f t="shared" si="7"/>
        <v>#DIV/0!</v>
      </c>
      <c r="CE67" s="14" t="e">
        <f t="shared" si="7"/>
        <v>#DIV/0!</v>
      </c>
      <c r="CF67" s="14" t="e">
        <f t="shared" si="7"/>
        <v>#DIV/0!</v>
      </c>
      <c r="CG67" s="14" t="e">
        <f t="shared" si="7"/>
        <v>#DIV/0!</v>
      </c>
      <c r="CH67" s="14" t="e">
        <f t="shared" si="8"/>
        <v>#DIV/0!</v>
      </c>
      <c r="CI67" s="14" t="e">
        <f t="shared" si="8"/>
        <v>#DIV/0!</v>
      </c>
      <c r="CJ67" s="14" t="e">
        <f t="shared" si="8"/>
        <v>#DIV/0!</v>
      </c>
      <c r="CK67" s="14" t="e">
        <f t="shared" si="8"/>
        <v>#DIV/0!</v>
      </c>
      <c r="CL67" s="14" t="e">
        <f t="shared" si="8"/>
        <v>#DIV/0!</v>
      </c>
      <c r="CM67" s="14" t="e">
        <f t="shared" si="8"/>
        <v>#DIV/0!</v>
      </c>
      <c r="CN67" s="14" t="e">
        <f t="shared" si="9"/>
        <v>#DIV/0!</v>
      </c>
      <c r="CO67" s="14" t="e">
        <f t="shared" si="9"/>
        <v>#DIV/0!</v>
      </c>
      <c r="CP67" s="14" t="e">
        <f t="shared" si="9"/>
        <v>#DIV/0!</v>
      </c>
      <c r="CQ67" s="14" t="e">
        <f t="shared" si="9"/>
        <v>#DIV/0!</v>
      </c>
      <c r="CR67" s="14" t="e">
        <f t="shared" si="9"/>
        <v>#DIV/0!</v>
      </c>
      <c r="CS67" s="14" t="e">
        <f t="shared" si="9"/>
        <v>#DIV/0!</v>
      </c>
      <c r="CT67" s="14" t="e">
        <f t="shared" si="9"/>
        <v>#DIV/0!</v>
      </c>
      <c r="CU67" s="14" t="e">
        <f t="shared" si="9"/>
        <v>#DIV/0!</v>
      </c>
      <c r="CV67" s="14" t="e">
        <f t="shared" si="9"/>
        <v>#DIV/0!</v>
      </c>
      <c r="CW67" s="14" t="e">
        <f t="shared" si="9"/>
        <v>#DIV/0!</v>
      </c>
      <c r="CX67" s="14" t="e">
        <f t="shared" si="9"/>
        <v>#DIV/0!</v>
      </c>
      <c r="CY67" s="14" t="e">
        <f t="shared" si="9"/>
        <v>#DIV/0!</v>
      </c>
      <c r="CZ67" s="14" t="e">
        <f t="shared" si="9"/>
        <v>#DIV/0!</v>
      </c>
      <c r="DA67" s="14" t="e">
        <f t="shared" si="9"/>
        <v>#DIV/0!</v>
      </c>
      <c r="DB67" s="14" t="e">
        <f t="shared" si="9"/>
        <v>#DIV/0!</v>
      </c>
      <c r="DC67" s="14" t="e">
        <f t="shared" si="9"/>
        <v>#DIV/0!</v>
      </c>
      <c r="DD67" s="14" t="e">
        <f t="shared" si="10"/>
        <v>#DIV/0!</v>
      </c>
      <c r="DE67" s="14" t="e">
        <f t="shared" si="10"/>
        <v>#DIV/0!</v>
      </c>
      <c r="DF67" s="14" t="e">
        <f t="shared" si="10"/>
        <v>#DIV/0!</v>
      </c>
      <c r="DG67" s="14" t="e">
        <f t="shared" si="10"/>
        <v>#DIV/0!</v>
      </c>
      <c r="DH67" s="14" t="e">
        <f t="shared" si="10"/>
        <v>#DIV/0!</v>
      </c>
      <c r="DI67" s="14" t="e">
        <f t="shared" si="10"/>
        <v>#DIV/0!</v>
      </c>
      <c r="DJ67" s="14" t="e">
        <f t="shared" si="10"/>
        <v>#DIV/0!</v>
      </c>
      <c r="DK67" s="14" t="e">
        <f t="shared" si="10"/>
        <v>#DIV/0!</v>
      </c>
      <c r="DL67" s="14" t="e">
        <f t="shared" si="10"/>
        <v>#DIV/0!</v>
      </c>
      <c r="DM67" s="14" t="e">
        <f t="shared" si="10"/>
        <v>#DIV/0!</v>
      </c>
      <c r="DN67" s="14" t="e">
        <f t="shared" si="10"/>
        <v>#DIV/0!</v>
      </c>
      <c r="DO67" s="14" t="e">
        <f t="shared" si="10"/>
        <v>#DIV/0!</v>
      </c>
      <c r="DP67" s="14" t="e">
        <f t="shared" si="10"/>
        <v>#DIV/0!</v>
      </c>
      <c r="DQ67" s="14" t="e">
        <f t="shared" si="10"/>
        <v>#DIV/0!</v>
      </c>
      <c r="DR67" s="14" t="e">
        <f t="shared" si="10"/>
        <v>#DIV/0!</v>
      </c>
      <c r="DS67" s="14" t="e">
        <f t="shared" si="10"/>
        <v>#DIV/0!</v>
      </c>
      <c r="DT67" s="14" t="e">
        <f t="shared" si="11"/>
        <v>#DIV/0!</v>
      </c>
      <c r="DU67" s="14" t="e">
        <f t="shared" si="11"/>
        <v>#DIV/0!</v>
      </c>
      <c r="DV67" s="14" t="e">
        <f t="shared" si="11"/>
        <v>#DIV/0!</v>
      </c>
      <c r="DW67" s="14" t="e">
        <f t="shared" si="11"/>
        <v>#DIV/0!</v>
      </c>
      <c r="DX67" s="14" t="e">
        <f t="shared" si="11"/>
        <v>#DIV/0!</v>
      </c>
      <c r="DY67" s="14" t="e">
        <f t="shared" si="11"/>
        <v>#DIV/0!</v>
      </c>
      <c r="DZ67" s="14" t="e">
        <f t="shared" ref="DZ67:DZ126" si="15">SUM(BQ67:DY67)</f>
        <v>#DIV/0!</v>
      </c>
    </row>
    <row r="68" spans="1:130">
      <c r="A68" s="18">
        <v>2</v>
      </c>
      <c r="B68" s="15">
        <f t="shared" si="12"/>
        <v>0.18181818181818188</v>
      </c>
      <c r="C68" s="18">
        <v>2002</v>
      </c>
      <c r="D68" s="25">
        <f t="shared" ref="D68:D86" si="16">VLOOKUP($C$66,$D$3:$K$63,$A$68,0)*(B68-B67)</f>
        <v>0</v>
      </c>
      <c r="E68" s="25">
        <f>VLOOKUP($C$67,$D$3:$K$63,$A$68,0)*(B67-B66)</f>
        <v>0</v>
      </c>
      <c r="F68" s="25">
        <f>VLOOKUP($C$68,$D$3:$K$63,$A$68,0)*B66</f>
        <v>0</v>
      </c>
      <c r="G68" s="25"/>
      <c r="H68" s="25"/>
      <c r="I68" s="25"/>
      <c r="J68" s="25"/>
      <c r="K68" s="25"/>
      <c r="L68" s="25"/>
      <c r="M68" s="25"/>
      <c r="N68" s="25"/>
      <c r="O68" s="25"/>
      <c r="P68" s="25"/>
      <c r="Q68" s="25"/>
      <c r="R68" s="25"/>
      <c r="S68" s="25"/>
      <c r="T68" s="25"/>
      <c r="U68" s="25"/>
      <c r="V68" s="25"/>
      <c r="W68" s="25"/>
      <c r="X68" s="25"/>
      <c r="Y68" s="25"/>
      <c r="Z68" s="25"/>
      <c r="AA68" s="25"/>
      <c r="AB68" s="25"/>
      <c r="AC68" s="25"/>
      <c r="AD68" s="25"/>
      <c r="AE68" s="25"/>
      <c r="AF68" s="25"/>
      <c r="AG68" s="25"/>
      <c r="AH68" s="25"/>
      <c r="AI68" s="25"/>
      <c r="AJ68" s="25"/>
      <c r="AK68" s="25"/>
      <c r="AL68" s="25"/>
      <c r="AM68" s="25"/>
      <c r="AN68" s="25"/>
      <c r="AO68" s="25"/>
      <c r="AP68" s="25"/>
      <c r="AQ68" s="25"/>
      <c r="AR68" s="25"/>
      <c r="AS68" s="25"/>
      <c r="AT68" s="25"/>
      <c r="AU68" s="25"/>
      <c r="AV68" s="25"/>
      <c r="AW68" s="25"/>
      <c r="AX68" s="25"/>
      <c r="AY68" s="25"/>
      <c r="AZ68" s="25"/>
      <c r="BA68" s="25"/>
      <c r="BB68" s="25"/>
      <c r="BC68" s="25"/>
      <c r="BD68" s="25"/>
      <c r="BE68" s="25"/>
      <c r="BF68" s="25"/>
      <c r="BG68" s="25"/>
      <c r="BH68" s="25"/>
      <c r="BI68" s="25"/>
      <c r="BJ68" s="25"/>
      <c r="BK68" s="25"/>
      <c r="BL68" s="25"/>
      <c r="BM68" s="21">
        <f t="shared" si="13"/>
        <v>0</v>
      </c>
      <c r="BP68" s="18">
        <v>2002</v>
      </c>
      <c r="BQ68" s="14" t="e">
        <f t="shared" si="14"/>
        <v>#DIV/0!</v>
      </c>
      <c r="BR68" s="14" t="e">
        <f t="shared" si="7"/>
        <v>#DIV/0!</v>
      </c>
      <c r="BS68" s="14" t="e">
        <f t="shared" si="7"/>
        <v>#DIV/0!</v>
      </c>
      <c r="BT68" s="14" t="e">
        <f t="shared" si="7"/>
        <v>#DIV/0!</v>
      </c>
      <c r="BU68" s="14" t="e">
        <f t="shared" si="7"/>
        <v>#DIV/0!</v>
      </c>
      <c r="BV68" s="14" t="e">
        <f t="shared" si="7"/>
        <v>#DIV/0!</v>
      </c>
      <c r="BW68" s="14" t="e">
        <f t="shared" si="7"/>
        <v>#DIV/0!</v>
      </c>
      <c r="BX68" s="14" t="e">
        <f t="shared" si="7"/>
        <v>#DIV/0!</v>
      </c>
      <c r="BY68" s="14" t="e">
        <f t="shared" si="7"/>
        <v>#DIV/0!</v>
      </c>
      <c r="BZ68" s="14" t="e">
        <f t="shared" si="7"/>
        <v>#DIV/0!</v>
      </c>
      <c r="CA68" s="14" t="e">
        <f t="shared" si="7"/>
        <v>#DIV/0!</v>
      </c>
      <c r="CB68" s="14" t="e">
        <f t="shared" si="7"/>
        <v>#DIV/0!</v>
      </c>
      <c r="CC68" s="14" t="e">
        <f t="shared" si="7"/>
        <v>#DIV/0!</v>
      </c>
      <c r="CD68" s="14" t="e">
        <f t="shared" si="7"/>
        <v>#DIV/0!</v>
      </c>
      <c r="CE68" s="14" t="e">
        <f t="shared" si="7"/>
        <v>#DIV/0!</v>
      </c>
      <c r="CF68" s="14" t="e">
        <f t="shared" si="7"/>
        <v>#DIV/0!</v>
      </c>
      <c r="CG68" s="14" t="e">
        <f t="shared" si="7"/>
        <v>#DIV/0!</v>
      </c>
      <c r="CH68" s="14" t="e">
        <f t="shared" si="8"/>
        <v>#DIV/0!</v>
      </c>
      <c r="CI68" s="14" t="e">
        <f t="shared" si="8"/>
        <v>#DIV/0!</v>
      </c>
      <c r="CJ68" s="14" t="e">
        <f t="shared" si="8"/>
        <v>#DIV/0!</v>
      </c>
      <c r="CK68" s="14" t="e">
        <f t="shared" si="8"/>
        <v>#DIV/0!</v>
      </c>
      <c r="CL68" s="14" t="e">
        <f t="shared" si="8"/>
        <v>#DIV/0!</v>
      </c>
      <c r="CM68" s="14" t="e">
        <f t="shared" si="8"/>
        <v>#DIV/0!</v>
      </c>
      <c r="CN68" s="14" t="e">
        <f t="shared" si="9"/>
        <v>#DIV/0!</v>
      </c>
      <c r="CO68" s="14" t="e">
        <f t="shared" si="9"/>
        <v>#DIV/0!</v>
      </c>
      <c r="CP68" s="14" t="e">
        <f t="shared" si="9"/>
        <v>#DIV/0!</v>
      </c>
      <c r="CQ68" s="14" t="e">
        <f t="shared" si="9"/>
        <v>#DIV/0!</v>
      </c>
      <c r="CR68" s="14" t="e">
        <f t="shared" si="9"/>
        <v>#DIV/0!</v>
      </c>
      <c r="CS68" s="14" t="e">
        <f t="shared" si="9"/>
        <v>#DIV/0!</v>
      </c>
      <c r="CT68" s="14" t="e">
        <f t="shared" si="9"/>
        <v>#DIV/0!</v>
      </c>
      <c r="CU68" s="14" t="e">
        <f t="shared" si="9"/>
        <v>#DIV/0!</v>
      </c>
      <c r="CV68" s="14" t="e">
        <f t="shared" si="9"/>
        <v>#DIV/0!</v>
      </c>
      <c r="CW68" s="14" t="e">
        <f t="shared" si="9"/>
        <v>#DIV/0!</v>
      </c>
      <c r="CX68" s="14" t="e">
        <f t="shared" si="9"/>
        <v>#DIV/0!</v>
      </c>
      <c r="CY68" s="14" t="e">
        <f t="shared" si="9"/>
        <v>#DIV/0!</v>
      </c>
      <c r="CZ68" s="14" t="e">
        <f t="shared" si="9"/>
        <v>#DIV/0!</v>
      </c>
      <c r="DA68" s="14" t="e">
        <f t="shared" si="9"/>
        <v>#DIV/0!</v>
      </c>
      <c r="DB68" s="14" t="e">
        <f t="shared" si="9"/>
        <v>#DIV/0!</v>
      </c>
      <c r="DC68" s="14" t="e">
        <f t="shared" si="9"/>
        <v>#DIV/0!</v>
      </c>
      <c r="DD68" s="14" t="e">
        <f t="shared" si="10"/>
        <v>#DIV/0!</v>
      </c>
      <c r="DE68" s="14" t="e">
        <f t="shared" si="10"/>
        <v>#DIV/0!</v>
      </c>
      <c r="DF68" s="14" t="e">
        <f t="shared" si="10"/>
        <v>#DIV/0!</v>
      </c>
      <c r="DG68" s="14" t="e">
        <f t="shared" si="10"/>
        <v>#DIV/0!</v>
      </c>
      <c r="DH68" s="14" t="e">
        <f t="shared" si="10"/>
        <v>#DIV/0!</v>
      </c>
      <c r="DI68" s="14" t="e">
        <f t="shared" si="10"/>
        <v>#DIV/0!</v>
      </c>
      <c r="DJ68" s="14" t="e">
        <f t="shared" si="10"/>
        <v>#DIV/0!</v>
      </c>
      <c r="DK68" s="14" t="e">
        <f t="shared" si="10"/>
        <v>#DIV/0!</v>
      </c>
      <c r="DL68" s="14" t="e">
        <f t="shared" si="10"/>
        <v>#DIV/0!</v>
      </c>
      <c r="DM68" s="14" t="e">
        <f t="shared" si="10"/>
        <v>#DIV/0!</v>
      </c>
      <c r="DN68" s="14" t="e">
        <f t="shared" si="10"/>
        <v>#DIV/0!</v>
      </c>
      <c r="DO68" s="14" t="e">
        <f t="shared" si="10"/>
        <v>#DIV/0!</v>
      </c>
      <c r="DP68" s="14" t="e">
        <f t="shared" si="10"/>
        <v>#DIV/0!</v>
      </c>
      <c r="DQ68" s="14" t="e">
        <f t="shared" si="10"/>
        <v>#DIV/0!</v>
      </c>
      <c r="DR68" s="14" t="e">
        <f t="shared" si="10"/>
        <v>#DIV/0!</v>
      </c>
      <c r="DS68" s="14" t="e">
        <f t="shared" si="10"/>
        <v>#DIV/0!</v>
      </c>
      <c r="DT68" s="14" t="e">
        <f t="shared" si="11"/>
        <v>#DIV/0!</v>
      </c>
      <c r="DU68" s="14" t="e">
        <f t="shared" si="11"/>
        <v>#DIV/0!</v>
      </c>
      <c r="DV68" s="14" t="e">
        <f t="shared" si="11"/>
        <v>#DIV/0!</v>
      </c>
      <c r="DW68" s="14" t="e">
        <f t="shared" si="11"/>
        <v>#DIV/0!</v>
      </c>
      <c r="DX68" s="14" t="e">
        <f t="shared" si="11"/>
        <v>#DIV/0!</v>
      </c>
      <c r="DY68" s="14" t="e">
        <f t="shared" si="11"/>
        <v>#DIV/0!</v>
      </c>
      <c r="DZ68" s="14" t="e">
        <f t="shared" si="15"/>
        <v>#DIV/0!</v>
      </c>
    </row>
    <row r="69" spans="1:130">
      <c r="A69" s="18">
        <v>3</v>
      </c>
      <c r="B69" s="15">
        <f t="shared" si="12"/>
        <v>0.27272727272727282</v>
      </c>
      <c r="C69" s="18">
        <v>2003</v>
      </c>
      <c r="D69" s="25">
        <f t="shared" si="16"/>
        <v>0</v>
      </c>
      <c r="E69" s="25">
        <f t="shared" ref="E69:E87" si="17">VLOOKUP($C$67,$D$3:$K$63,$A$68,0)*(B68-B67)</f>
        <v>0</v>
      </c>
      <c r="F69" s="25">
        <f>VLOOKUP($C$68,$D$3:$K$63,$A$68,0)*(B67-B66)</f>
        <v>0</v>
      </c>
      <c r="G69" s="25">
        <f>VLOOKUP($C$69,$D$3:$K$63,$A$68,0)*B66</f>
        <v>0</v>
      </c>
      <c r="H69" s="25"/>
      <c r="I69" s="25"/>
      <c r="J69" s="25"/>
      <c r="K69" s="25"/>
      <c r="L69" s="25"/>
      <c r="M69" s="25"/>
      <c r="N69" s="25"/>
      <c r="O69" s="25"/>
      <c r="P69" s="25"/>
      <c r="Q69" s="25"/>
      <c r="R69" s="25"/>
      <c r="S69" s="25"/>
      <c r="T69" s="25"/>
      <c r="U69" s="25"/>
      <c r="V69" s="25"/>
      <c r="W69" s="25"/>
      <c r="X69" s="25"/>
      <c r="Y69" s="25"/>
      <c r="Z69" s="25"/>
      <c r="AA69" s="25"/>
      <c r="AB69" s="25"/>
      <c r="AC69" s="25"/>
      <c r="AD69" s="25"/>
      <c r="AE69" s="25"/>
      <c r="AF69" s="25"/>
      <c r="AG69" s="25"/>
      <c r="AH69" s="25"/>
      <c r="AI69" s="25"/>
      <c r="AJ69" s="25"/>
      <c r="AK69" s="25"/>
      <c r="AL69" s="25"/>
      <c r="AM69" s="25"/>
      <c r="AN69" s="25"/>
      <c r="AO69" s="25"/>
      <c r="AP69" s="25"/>
      <c r="AQ69" s="25"/>
      <c r="AR69" s="25"/>
      <c r="AS69" s="25"/>
      <c r="AT69" s="25"/>
      <c r="AU69" s="25"/>
      <c r="AV69" s="25"/>
      <c r="AW69" s="25"/>
      <c r="AX69" s="25"/>
      <c r="AY69" s="25"/>
      <c r="AZ69" s="25"/>
      <c r="BA69" s="25"/>
      <c r="BB69" s="25"/>
      <c r="BC69" s="25"/>
      <c r="BD69" s="25"/>
      <c r="BE69" s="25"/>
      <c r="BF69" s="25"/>
      <c r="BG69" s="25"/>
      <c r="BH69" s="25"/>
      <c r="BI69" s="25"/>
      <c r="BJ69" s="25"/>
      <c r="BK69" s="25"/>
      <c r="BL69" s="25"/>
      <c r="BM69" s="21">
        <f t="shared" si="13"/>
        <v>0</v>
      </c>
      <c r="BP69" s="18">
        <v>2003</v>
      </c>
      <c r="BQ69" s="14" t="e">
        <f t="shared" si="14"/>
        <v>#DIV/0!</v>
      </c>
      <c r="BR69" s="14" t="e">
        <f t="shared" si="7"/>
        <v>#DIV/0!</v>
      </c>
      <c r="BS69" s="14" t="e">
        <f t="shared" si="7"/>
        <v>#DIV/0!</v>
      </c>
      <c r="BT69" s="14" t="e">
        <f t="shared" si="7"/>
        <v>#DIV/0!</v>
      </c>
      <c r="BU69" s="14" t="e">
        <f t="shared" si="7"/>
        <v>#DIV/0!</v>
      </c>
      <c r="BV69" s="14" t="e">
        <f t="shared" si="7"/>
        <v>#DIV/0!</v>
      </c>
      <c r="BW69" s="14" t="e">
        <f t="shared" si="7"/>
        <v>#DIV/0!</v>
      </c>
      <c r="BX69" s="14" t="e">
        <f t="shared" si="7"/>
        <v>#DIV/0!</v>
      </c>
      <c r="BY69" s="14" t="e">
        <f t="shared" si="7"/>
        <v>#DIV/0!</v>
      </c>
      <c r="BZ69" s="14" t="e">
        <f t="shared" si="7"/>
        <v>#DIV/0!</v>
      </c>
      <c r="CA69" s="14" t="e">
        <f t="shared" si="7"/>
        <v>#DIV/0!</v>
      </c>
      <c r="CB69" s="14" t="e">
        <f t="shared" si="7"/>
        <v>#DIV/0!</v>
      </c>
      <c r="CC69" s="14" t="e">
        <f t="shared" si="7"/>
        <v>#DIV/0!</v>
      </c>
      <c r="CD69" s="14" t="e">
        <f t="shared" si="7"/>
        <v>#DIV/0!</v>
      </c>
      <c r="CE69" s="14" t="e">
        <f t="shared" si="7"/>
        <v>#DIV/0!</v>
      </c>
      <c r="CF69" s="14" t="e">
        <f t="shared" si="7"/>
        <v>#DIV/0!</v>
      </c>
      <c r="CG69" s="14" t="e">
        <f t="shared" si="7"/>
        <v>#DIV/0!</v>
      </c>
      <c r="CH69" s="14" t="e">
        <f t="shared" si="8"/>
        <v>#DIV/0!</v>
      </c>
      <c r="CI69" s="14" t="e">
        <f t="shared" si="8"/>
        <v>#DIV/0!</v>
      </c>
      <c r="CJ69" s="14" t="e">
        <f t="shared" si="8"/>
        <v>#DIV/0!</v>
      </c>
      <c r="CK69" s="14" t="e">
        <f t="shared" si="8"/>
        <v>#DIV/0!</v>
      </c>
      <c r="CL69" s="14" t="e">
        <f t="shared" si="8"/>
        <v>#DIV/0!</v>
      </c>
      <c r="CM69" s="14" t="e">
        <f t="shared" si="8"/>
        <v>#DIV/0!</v>
      </c>
      <c r="CN69" s="14" t="e">
        <f t="shared" si="9"/>
        <v>#DIV/0!</v>
      </c>
      <c r="CO69" s="14" t="e">
        <f t="shared" si="9"/>
        <v>#DIV/0!</v>
      </c>
      <c r="CP69" s="14" t="e">
        <f t="shared" si="9"/>
        <v>#DIV/0!</v>
      </c>
      <c r="CQ69" s="14" t="e">
        <f t="shared" si="9"/>
        <v>#DIV/0!</v>
      </c>
      <c r="CR69" s="14" t="e">
        <f t="shared" si="9"/>
        <v>#DIV/0!</v>
      </c>
      <c r="CS69" s="14" t="e">
        <f t="shared" si="9"/>
        <v>#DIV/0!</v>
      </c>
      <c r="CT69" s="14" t="e">
        <f t="shared" si="9"/>
        <v>#DIV/0!</v>
      </c>
      <c r="CU69" s="14" t="e">
        <f t="shared" si="9"/>
        <v>#DIV/0!</v>
      </c>
      <c r="CV69" s="14" t="e">
        <f t="shared" si="9"/>
        <v>#DIV/0!</v>
      </c>
      <c r="CW69" s="14" t="e">
        <f t="shared" si="9"/>
        <v>#DIV/0!</v>
      </c>
      <c r="CX69" s="14" t="e">
        <f t="shared" si="9"/>
        <v>#DIV/0!</v>
      </c>
      <c r="CY69" s="14" t="e">
        <f t="shared" si="9"/>
        <v>#DIV/0!</v>
      </c>
      <c r="CZ69" s="14" t="e">
        <f t="shared" si="9"/>
        <v>#DIV/0!</v>
      </c>
      <c r="DA69" s="14" t="e">
        <f t="shared" si="9"/>
        <v>#DIV/0!</v>
      </c>
      <c r="DB69" s="14" t="e">
        <f t="shared" si="9"/>
        <v>#DIV/0!</v>
      </c>
      <c r="DC69" s="14" t="e">
        <f t="shared" si="9"/>
        <v>#DIV/0!</v>
      </c>
      <c r="DD69" s="14" t="e">
        <f t="shared" si="10"/>
        <v>#DIV/0!</v>
      </c>
      <c r="DE69" s="14" t="e">
        <f t="shared" si="10"/>
        <v>#DIV/0!</v>
      </c>
      <c r="DF69" s="14" t="e">
        <f t="shared" si="10"/>
        <v>#DIV/0!</v>
      </c>
      <c r="DG69" s="14" t="e">
        <f t="shared" si="10"/>
        <v>#DIV/0!</v>
      </c>
      <c r="DH69" s="14" t="e">
        <f t="shared" si="10"/>
        <v>#DIV/0!</v>
      </c>
      <c r="DI69" s="14" t="e">
        <f t="shared" si="10"/>
        <v>#DIV/0!</v>
      </c>
      <c r="DJ69" s="14" t="e">
        <f t="shared" si="10"/>
        <v>#DIV/0!</v>
      </c>
      <c r="DK69" s="14" t="e">
        <f t="shared" si="10"/>
        <v>#DIV/0!</v>
      </c>
      <c r="DL69" s="14" t="e">
        <f t="shared" si="10"/>
        <v>#DIV/0!</v>
      </c>
      <c r="DM69" s="14" t="e">
        <f t="shared" si="10"/>
        <v>#DIV/0!</v>
      </c>
      <c r="DN69" s="14" t="e">
        <f t="shared" si="10"/>
        <v>#DIV/0!</v>
      </c>
      <c r="DO69" s="14" t="e">
        <f t="shared" si="10"/>
        <v>#DIV/0!</v>
      </c>
      <c r="DP69" s="14" t="e">
        <f t="shared" si="10"/>
        <v>#DIV/0!</v>
      </c>
      <c r="DQ69" s="14" t="e">
        <f t="shared" si="10"/>
        <v>#DIV/0!</v>
      </c>
      <c r="DR69" s="14" t="e">
        <f t="shared" si="10"/>
        <v>#DIV/0!</v>
      </c>
      <c r="DS69" s="14" t="e">
        <f t="shared" si="10"/>
        <v>#DIV/0!</v>
      </c>
      <c r="DT69" s="14" t="e">
        <f t="shared" si="11"/>
        <v>#DIV/0!</v>
      </c>
      <c r="DU69" s="14" t="e">
        <f t="shared" si="11"/>
        <v>#DIV/0!</v>
      </c>
      <c r="DV69" s="14" t="e">
        <f t="shared" si="11"/>
        <v>#DIV/0!</v>
      </c>
      <c r="DW69" s="14" t="e">
        <f t="shared" si="11"/>
        <v>#DIV/0!</v>
      </c>
      <c r="DX69" s="14" t="e">
        <f t="shared" si="11"/>
        <v>#DIV/0!</v>
      </c>
      <c r="DY69" s="14" t="e">
        <f t="shared" si="11"/>
        <v>#DIV/0!</v>
      </c>
      <c r="DZ69" s="14" t="e">
        <f t="shared" si="15"/>
        <v>#DIV/0!</v>
      </c>
    </row>
    <row r="70" spans="1:130">
      <c r="A70" s="18">
        <v>4</v>
      </c>
      <c r="B70" s="15">
        <f t="shared" si="12"/>
        <v>0.36363636363636376</v>
      </c>
      <c r="C70" s="18">
        <v>2004</v>
      </c>
      <c r="D70" s="25">
        <f t="shared" si="16"/>
        <v>0</v>
      </c>
      <c r="E70" s="25">
        <f t="shared" si="17"/>
        <v>0</v>
      </c>
      <c r="F70" s="25">
        <f t="shared" ref="F70:F88" si="18">VLOOKUP($C$68,$D$3:$K$63,$A$68,0)*(B68-B67)</f>
        <v>0</v>
      </c>
      <c r="G70" s="25">
        <f>VLOOKUP($C$69,$D$3:$K$63,$A$68,0)*(B67-B66)</f>
        <v>0</v>
      </c>
      <c r="H70" s="25">
        <f>VLOOKUP($C$70,$D$3:$K$63,$A$68,0)*B66</f>
        <v>0</v>
      </c>
      <c r="I70" s="25"/>
      <c r="J70" s="25"/>
      <c r="K70" s="25"/>
      <c r="L70" s="25"/>
      <c r="M70" s="25"/>
      <c r="N70" s="25"/>
      <c r="O70" s="25"/>
      <c r="P70" s="25"/>
      <c r="Q70" s="25"/>
      <c r="R70" s="25"/>
      <c r="S70" s="25"/>
      <c r="T70" s="25"/>
      <c r="U70" s="25"/>
      <c r="V70" s="25"/>
      <c r="W70" s="25"/>
      <c r="X70" s="25"/>
      <c r="Y70" s="25"/>
      <c r="Z70" s="25"/>
      <c r="AA70" s="25"/>
      <c r="AB70" s="25"/>
      <c r="AC70" s="25"/>
      <c r="AD70" s="25"/>
      <c r="AE70" s="25"/>
      <c r="AF70" s="25"/>
      <c r="AG70" s="25"/>
      <c r="AH70" s="25"/>
      <c r="AI70" s="25"/>
      <c r="AJ70" s="25"/>
      <c r="AK70" s="25"/>
      <c r="AL70" s="25"/>
      <c r="AM70" s="25"/>
      <c r="AN70" s="25"/>
      <c r="AO70" s="25"/>
      <c r="AP70" s="25"/>
      <c r="AQ70" s="25"/>
      <c r="AR70" s="25"/>
      <c r="AS70" s="25"/>
      <c r="AT70" s="25"/>
      <c r="AU70" s="25"/>
      <c r="AV70" s="25"/>
      <c r="AW70" s="25"/>
      <c r="AX70" s="25"/>
      <c r="AY70" s="25"/>
      <c r="AZ70" s="25"/>
      <c r="BA70" s="25"/>
      <c r="BB70" s="25"/>
      <c r="BC70" s="25"/>
      <c r="BD70" s="25"/>
      <c r="BE70" s="25"/>
      <c r="BF70" s="25"/>
      <c r="BG70" s="25"/>
      <c r="BH70" s="25"/>
      <c r="BI70" s="25"/>
      <c r="BJ70" s="25"/>
      <c r="BK70" s="25"/>
      <c r="BL70" s="25"/>
      <c r="BM70" s="21">
        <f t="shared" si="13"/>
        <v>0</v>
      </c>
      <c r="BP70" s="18">
        <v>2004</v>
      </c>
      <c r="BQ70" s="14" t="e">
        <f t="shared" si="14"/>
        <v>#DIV/0!</v>
      </c>
      <c r="BR70" s="14" t="e">
        <f t="shared" si="7"/>
        <v>#DIV/0!</v>
      </c>
      <c r="BS70" s="14" t="e">
        <f t="shared" si="7"/>
        <v>#DIV/0!</v>
      </c>
      <c r="BT70" s="14" t="e">
        <f t="shared" si="7"/>
        <v>#DIV/0!</v>
      </c>
      <c r="BU70" s="14" t="e">
        <f t="shared" si="7"/>
        <v>#DIV/0!</v>
      </c>
      <c r="BV70" s="14" t="e">
        <f t="shared" si="7"/>
        <v>#DIV/0!</v>
      </c>
      <c r="BW70" s="14" t="e">
        <f t="shared" si="7"/>
        <v>#DIV/0!</v>
      </c>
      <c r="BX70" s="14" t="e">
        <f t="shared" si="7"/>
        <v>#DIV/0!</v>
      </c>
      <c r="BY70" s="14" t="e">
        <f t="shared" si="7"/>
        <v>#DIV/0!</v>
      </c>
      <c r="BZ70" s="14" t="e">
        <f t="shared" si="7"/>
        <v>#DIV/0!</v>
      </c>
      <c r="CA70" s="14" t="e">
        <f t="shared" si="7"/>
        <v>#DIV/0!</v>
      </c>
      <c r="CB70" s="14" t="e">
        <f t="shared" si="7"/>
        <v>#DIV/0!</v>
      </c>
      <c r="CC70" s="14" t="e">
        <f t="shared" si="7"/>
        <v>#DIV/0!</v>
      </c>
      <c r="CD70" s="14" t="e">
        <f t="shared" si="7"/>
        <v>#DIV/0!</v>
      </c>
      <c r="CE70" s="14" t="e">
        <f t="shared" si="7"/>
        <v>#DIV/0!</v>
      </c>
      <c r="CF70" s="14" t="e">
        <f t="shared" si="7"/>
        <v>#DIV/0!</v>
      </c>
      <c r="CG70" s="14" t="e">
        <f t="shared" si="7"/>
        <v>#DIV/0!</v>
      </c>
      <c r="CH70" s="14" t="e">
        <f t="shared" si="8"/>
        <v>#DIV/0!</v>
      </c>
      <c r="CI70" s="14" t="e">
        <f t="shared" si="8"/>
        <v>#DIV/0!</v>
      </c>
      <c r="CJ70" s="14" t="e">
        <f t="shared" si="8"/>
        <v>#DIV/0!</v>
      </c>
      <c r="CK70" s="14" t="e">
        <f t="shared" si="8"/>
        <v>#DIV/0!</v>
      </c>
      <c r="CL70" s="14" t="e">
        <f t="shared" si="8"/>
        <v>#DIV/0!</v>
      </c>
      <c r="CM70" s="14" t="e">
        <f t="shared" si="8"/>
        <v>#DIV/0!</v>
      </c>
      <c r="CN70" s="14" t="e">
        <f t="shared" si="9"/>
        <v>#DIV/0!</v>
      </c>
      <c r="CO70" s="14" t="e">
        <f t="shared" si="9"/>
        <v>#DIV/0!</v>
      </c>
      <c r="CP70" s="14" t="e">
        <f t="shared" si="9"/>
        <v>#DIV/0!</v>
      </c>
      <c r="CQ70" s="14" t="e">
        <f t="shared" si="9"/>
        <v>#DIV/0!</v>
      </c>
      <c r="CR70" s="14" t="e">
        <f t="shared" si="9"/>
        <v>#DIV/0!</v>
      </c>
      <c r="CS70" s="14" t="e">
        <f t="shared" si="9"/>
        <v>#DIV/0!</v>
      </c>
      <c r="CT70" s="14" t="e">
        <f t="shared" si="9"/>
        <v>#DIV/0!</v>
      </c>
      <c r="CU70" s="14" t="e">
        <f t="shared" si="9"/>
        <v>#DIV/0!</v>
      </c>
      <c r="CV70" s="14" t="e">
        <f t="shared" si="9"/>
        <v>#DIV/0!</v>
      </c>
      <c r="CW70" s="14" t="e">
        <f t="shared" si="9"/>
        <v>#DIV/0!</v>
      </c>
      <c r="CX70" s="14" t="e">
        <f t="shared" si="9"/>
        <v>#DIV/0!</v>
      </c>
      <c r="CY70" s="14" t="e">
        <f t="shared" si="9"/>
        <v>#DIV/0!</v>
      </c>
      <c r="CZ70" s="14" t="e">
        <f t="shared" si="9"/>
        <v>#DIV/0!</v>
      </c>
      <c r="DA70" s="14" t="e">
        <f t="shared" si="9"/>
        <v>#DIV/0!</v>
      </c>
      <c r="DB70" s="14" t="e">
        <f t="shared" si="9"/>
        <v>#DIV/0!</v>
      </c>
      <c r="DC70" s="14" t="e">
        <f t="shared" si="9"/>
        <v>#DIV/0!</v>
      </c>
      <c r="DD70" s="14" t="e">
        <f t="shared" si="10"/>
        <v>#DIV/0!</v>
      </c>
      <c r="DE70" s="14" t="e">
        <f t="shared" si="10"/>
        <v>#DIV/0!</v>
      </c>
      <c r="DF70" s="14" t="e">
        <f t="shared" si="10"/>
        <v>#DIV/0!</v>
      </c>
      <c r="DG70" s="14" t="e">
        <f t="shared" si="10"/>
        <v>#DIV/0!</v>
      </c>
      <c r="DH70" s="14" t="e">
        <f t="shared" si="10"/>
        <v>#DIV/0!</v>
      </c>
      <c r="DI70" s="14" t="e">
        <f t="shared" si="10"/>
        <v>#DIV/0!</v>
      </c>
      <c r="DJ70" s="14" t="e">
        <f t="shared" si="10"/>
        <v>#DIV/0!</v>
      </c>
      <c r="DK70" s="14" t="e">
        <f t="shared" si="10"/>
        <v>#DIV/0!</v>
      </c>
      <c r="DL70" s="14" t="e">
        <f t="shared" si="10"/>
        <v>#DIV/0!</v>
      </c>
      <c r="DM70" s="14" t="e">
        <f t="shared" si="10"/>
        <v>#DIV/0!</v>
      </c>
      <c r="DN70" s="14" t="e">
        <f t="shared" si="10"/>
        <v>#DIV/0!</v>
      </c>
      <c r="DO70" s="14" t="e">
        <f t="shared" si="10"/>
        <v>#DIV/0!</v>
      </c>
      <c r="DP70" s="14" t="e">
        <f t="shared" si="10"/>
        <v>#DIV/0!</v>
      </c>
      <c r="DQ70" s="14" t="e">
        <f t="shared" si="10"/>
        <v>#DIV/0!</v>
      </c>
      <c r="DR70" s="14" t="e">
        <f t="shared" si="10"/>
        <v>#DIV/0!</v>
      </c>
      <c r="DS70" s="14" t="e">
        <f t="shared" si="10"/>
        <v>#DIV/0!</v>
      </c>
      <c r="DT70" s="14" t="e">
        <f t="shared" si="11"/>
        <v>#DIV/0!</v>
      </c>
      <c r="DU70" s="14" t="e">
        <f t="shared" si="11"/>
        <v>#DIV/0!</v>
      </c>
      <c r="DV70" s="14" t="e">
        <f t="shared" si="11"/>
        <v>#DIV/0!</v>
      </c>
      <c r="DW70" s="14" t="e">
        <f t="shared" si="11"/>
        <v>#DIV/0!</v>
      </c>
      <c r="DX70" s="14" t="e">
        <f t="shared" si="11"/>
        <v>#DIV/0!</v>
      </c>
      <c r="DY70" s="14" t="e">
        <f t="shared" si="11"/>
        <v>#DIV/0!</v>
      </c>
      <c r="DZ70" s="14" t="e">
        <f t="shared" si="15"/>
        <v>#DIV/0!</v>
      </c>
    </row>
    <row r="71" spans="1:130">
      <c r="A71" s="18">
        <v>5</v>
      </c>
      <c r="B71" s="15">
        <f t="shared" si="12"/>
        <v>0.4545454545454547</v>
      </c>
      <c r="C71" s="18">
        <v>2005</v>
      </c>
      <c r="D71" s="25">
        <f t="shared" si="16"/>
        <v>0</v>
      </c>
      <c r="E71" s="25">
        <f t="shared" si="17"/>
        <v>0</v>
      </c>
      <c r="F71" s="25">
        <f t="shared" si="18"/>
        <v>0</v>
      </c>
      <c r="G71" s="25">
        <f t="shared" ref="G71:G89" si="19">VLOOKUP($C$69,$D$3:$K$63,$A$68,0)*(B68-B67)</f>
        <v>0</v>
      </c>
      <c r="H71" s="25">
        <f>VLOOKUP($C$70,$D$3:$K$63,$A$68,0)*(B67-B66)</f>
        <v>0</v>
      </c>
      <c r="I71" s="25">
        <f>VLOOKUP($C$71,$D$3:$K$63,$A$68,0)*B66</f>
        <v>0</v>
      </c>
      <c r="J71" s="25"/>
      <c r="K71" s="25"/>
      <c r="L71" s="25"/>
      <c r="M71" s="25"/>
      <c r="N71" s="25"/>
      <c r="O71" s="25"/>
      <c r="P71" s="25"/>
      <c r="Q71" s="25"/>
      <c r="R71" s="25"/>
      <c r="S71" s="25"/>
      <c r="T71" s="25"/>
      <c r="U71" s="25"/>
      <c r="V71" s="25"/>
      <c r="W71" s="25"/>
      <c r="X71" s="25"/>
      <c r="Y71" s="25"/>
      <c r="Z71" s="25"/>
      <c r="AA71" s="25"/>
      <c r="AB71" s="25"/>
      <c r="AC71" s="25"/>
      <c r="AD71" s="25"/>
      <c r="AE71" s="25"/>
      <c r="AF71" s="25"/>
      <c r="AG71" s="25"/>
      <c r="AH71" s="25"/>
      <c r="AI71" s="25"/>
      <c r="AJ71" s="25"/>
      <c r="AK71" s="25"/>
      <c r="AL71" s="25"/>
      <c r="AM71" s="25"/>
      <c r="AN71" s="25"/>
      <c r="AO71" s="25"/>
      <c r="AP71" s="25"/>
      <c r="AQ71" s="25"/>
      <c r="AR71" s="25"/>
      <c r="AS71" s="25"/>
      <c r="AT71" s="25"/>
      <c r="AU71" s="25"/>
      <c r="AV71" s="25"/>
      <c r="AW71" s="25"/>
      <c r="AX71" s="25"/>
      <c r="AY71" s="25"/>
      <c r="AZ71" s="25"/>
      <c r="BA71" s="25"/>
      <c r="BB71" s="25"/>
      <c r="BC71" s="25"/>
      <c r="BD71" s="25"/>
      <c r="BE71" s="25"/>
      <c r="BF71" s="25"/>
      <c r="BG71" s="25"/>
      <c r="BH71" s="25"/>
      <c r="BI71" s="25"/>
      <c r="BJ71" s="25"/>
      <c r="BK71" s="25"/>
      <c r="BL71" s="25"/>
      <c r="BM71" s="21">
        <f t="shared" si="13"/>
        <v>0</v>
      </c>
      <c r="BP71" s="18">
        <v>2005</v>
      </c>
      <c r="BQ71" s="14" t="e">
        <f t="shared" si="14"/>
        <v>#DIV/0!</v>
      </c>
      <c r="BR71" s="14" t="e">
        <f t="shared" si="7"/>
        <v>#DIV/0!</v>
      </c>
      <c r="BS71" s="14" t="e">
        <f t="shared" si="7"/>
        <v>#DIV/0!</v>
      </c>
      <c r="BT71" s="14" t="e">
        <f t="shared" si="7"/>
        <v>#DIV/0!</v>
      </c>
      <c r="BU71" s="14" t="e">
        <f t="shared" si="7"/>
        <v>#DIV/0!</v>
      </c>
      <c r="BV71" s="14" t="e">
        <f t="shared" si="7"/>
        <v>#DIV/0!</v>
      </c>
      <c r="BW71" s="14" t="e">
        <f t="shared" si="7"/>
        <v>#DIV/0!</v>
      </c>
      <c r="BX71" s="14" t="e">
        <f t="shared" si="7"/>
        <v>#DIV/0!</v>
      </c>
      <c r="BY71" s="14" t="e">
        <f t="shared" si="7"/>
        <v>#DIV/0!</v>
      </c>
      <c r="BZ71" s="14" t="e">
        <f t="shared" si="7"/>
        <v>#DIV/0!</v>
      </c>
      <c r="CA71" s="14" t="e">
        <f t="shared" si="7"/>
        <v>#DIV/0!</v>
      </c>
      <c r="CB71" s="14" t="e">
        <f t="shared" si="7"/>
        <v>#DIV/0!</v>
      </c>
      <c r="CC71" s="14" t="e">
        <f t="shared" si="7"/>
        <v>#DIV/0!</v>
      </c>
      <c r="CD71" s="14" t="e">
        <f t="shared" si="7"/>
        <v>#DIV/0!</v>
      </c>
      <c r="CE71" s="14" t="e">
        <f t="shared" si="7"/>
        <v>#DIV/0!</v>
      </c>
      <c r="CF71" s="14" t="e">
        <f t="shared" si="7"/>
        <v>#DIV/0!</v>
      </c>
      <c r="CG71" s="14" t="e">
        <f t="shared" si="7"/>
        <v>#DIV/0!</v>
      </c>
      <c r="CH71" s="14" t="e">
        <f t="shared" si="8"/>
        <v>#DIV/0!</v>
      </c>
      <c r="CI71" s="14" t="e">
        <f t="shared" si="8"/>
        <v>#DIV/0!</v>
      </c>
      <c r="CJ71" s="14" t="e">
        <f t="shared" si="8"/>
        <v>#DIV/0!</v>
      </c>
      <c r="CK71" s="14" t="e">
        <f t="shared" si="8"/>
        <v>#DIV/0!</v>
      </c>
      <c r="CL71" s="14" t="e">
        <f t="shared" si="8"/>
        <v>#DIV/0!</v>
      </c>
      <c r="CM71" s="14" t="e">
        <f t="shared" si="8"/>
        <v>#DIV/0!</v>
      </c>
      <c r="CN71" s="14" t="e">
        <f t="shared" si="9"/>
        <v>#DIV/0!</v>
      </c>
      <c r="CO71" s="14" t="e">
        <f t="shared" si="9"/>
        <v>#DIV/0!</v>
      </c>
      <c r="CP71" s="14" t="e">
        <f t="shared" si="9"/>
        <v>#DIV/0!</v>
      </c>
      <c r="CQ71" s="14" t="e">
        <f t="shared" si="9"/>
        <v>#DIV/0!</v>
      </c>
      <c r="CR71" s="14" t="e">
        <f t="shared" si="9"/>
        <v>#DIV/0!</v>
      </c>
      <c r="CS71" s="14" t="e">
        <f t="shared" si="9"/>
        <v>#DIV/0!</v>
      </c>
      <c r="CT71" s="14" t="e">
        <f t="shared" si="9"/>
        <v>#DIV/0!</v>
      </c>
      <c r="CU71" s="14" t="e">
        <f t="shared" si="9"/>
        <v>#DIV/0!</v>
      </c>
      <c r="CV71" s="14" t="e">
        <f t="shared" si="9"/>
        <v>#DIV/0!</v>
      </c>
      <c r="CW71" s="14" t="e">
        <f t="shared" si="9"/>
        <v>#DIV/0!</v>
      </c>
      <c r="CX71" s="14" t="e">
        <f t="shared" si="9"/>
        <v>#DIV/0!</v>
      </c>
      <c r="CY71" s="14" t="e">
        <f t="shared" si="9"/>
        <v>#DIV/0!</v>
      </c>
      <c r="CZ71" s="14" t="e">
        <f t="shared" si="9"/>
        <v>#DIV/0!</v>
      </c>
      <c r="DA71" s="14" t="e">
        <f t="shared" si="9"/>
        <v>#DIV/0!</v>
      </c>
      <c r="DB71" s="14" t="e">
        <f t="shared" si="9"/>
        <v>#DIV/0!</v>
      </c>
      <c r="DC71" s="14" t="e">
        <f t="shared" si="9"/>
        <v>#DIV/0!</v>
      </c>
      <c r="DD71" s="14" t="e">
        <f t="shared" si="10"/>
        <v>#DIV/0!</v>
      </c>
      <c r="DE71" s="14" t="e">
        <f t="shared" si="10"/>
        <v>#DIV/0!</v>
      </c>
      <c r="DF71" s="14" t="e">
        <f t="shared" si="10"/>
        <v>#DIV/0!</v>
      </c>
      <c r="DG71" s="14" t="e">
        <f t="shared" si="10"/>
        <v>#DIV/0!</v>
      </c>
      <c r="DH71" s="14" t="e">
        <f t="shared" si="10"/>
        <v>#DIV/0!</v>
      </c>
      <c r="DI71" s="14" t="e">
        <f t="shared" si="10"/>
        <v>#DIV/0!</v>
      </c>
      <c r="DJ71" s="14" t="e">
        <f t="shared" si="10"/>
        <v>#DIV/0!</v>
      </c>
      <c r="DK71" s="14" t="e">
        <f t="shared" si="10"/>
        <v>#DIV/0!</v>
      </c>
      <c r="DL71" s="14" t="e">
        <f t="shared" si="10"/>
        <v>#DIV/0!</v>
      </c>
      <c r="DM71" s="14" t="e">
        <f t="shared" si="10"/>
        <v>#DIV/0!</v>
      </c>
      <c r="DN71" s="14" t="e">
        <f t="shared" si="10"/>
        <v>#DIV/0!</v>
      </c>
      <c r="DO71" s="14" t="e">
        <f t="shared" si="10"/>
        <v>#DIV/0!</v>
      </c>
      <c r="DP71" s="14" t="e">
        <f t="shared" si="10"/>
        <v>#DIV/0!</v>
      </c>
      <c r="DQ71" s="14" t="e">
        <f t="shared" si="10"/>
        <v>#DIV/0!</v>
      </c>
      <c r="DR71" s="14" t="e">
        <f t="shared" si="10"/>
        <v>#DIV/0!</v>
      </c>
      <c r="DS71" s="14" t="e">
        <f t="shared" si="10"/>
        <v>#DIV/0!</v>
      </c>
      <c r="DT71" s="14" t="e">
        <f t="shared" si="11"/>
        <v>#DIV/0!</v>
      </c>
      <c r="DU71" s="14" t="e">
        <f t="shared" si="11"/>
        <v>#DIV/0!</v>
      </c>
      <c r="DV71" s="14" t="e">
        <f t="shared" si="11"/>
        <v>#DIV/0!</v>
      </c>
      <c r="DW71" s="14" t="e">
        <f t="shared" si="11"/>
        <v>#DIV/0!</v>
      </c>
      <c r="DX71" s="14" t="e">
        <f t="shared" si="11"/>
        <v>#DIV/0!</v>
      </c>
      <c r="DY71" s="14" t="e">
        <f t="shared" si="11"/>
        <v>#DIV/0!</v>
      </c>
      <c r="DZ71" s="14" t="e">
        <f t="shared" si="15"/>
        <v>#DIV/0!</v>
      </c>
    </row>
    <row r="72" spans="1:130">
      <c r="A72" s="18">
        <v>6</v>
      </c>
      <c r="B72" s="15">
        <f t="shared" si="12"/>
        <v>0.54545454545454564</v>
      </c>
      <c r="C72" s="18">
        <v>2006</v>
      </c>
      <c r="D72" s="25">
        <f t="shared" si="16"/>
        <v>0</v>
      </c>
      <c r="E72" s="25">
        <f t="shared" si="17"/>
        <v>0</v>
      </c>
      <c r="F72" s="25">
        <f t="shared" si="18"/>
        <v>0</v>
      </c>
      <c r="G72" s="25">
        <f t="shared" si="19"/>
        <v>0</v>
      </c>
      <c r="H72" s="25">
        <f t="shared" ref="H72:H90" si="20">VLOOKUP($C$70,$D$3:$K$63,$A$68,0)*(B68-B67)</f>
        <v>0</v>
      </c>
      <c r="I72" s="25">
        <f>VLOOKUP($C$71,$D$3:$K$63,$A$68,0)*(B67-B66)</f>
        <v>0</v>
      </c>
      <c r="J72" s="25">
        <f>VLOOKUP($C$72,$D$3:$K$63,$A$68,0)*B66</f>
        <v>0</v>
      </c>
      <c r="K72" s="25"/>
      <c r="L72" s="25"/>
      <c r="M72" s="25"/>
      <c r="N72" s="25"/>
      <c r="O72" s="25"/>
      <c r="P72" s="25"/>
      <c r="Q72" s="25"/>
      <c r="R72" s="25"/>
      <c r="S72" s="25"/>
      <c r="T72" s="25"/>
      <c r="U72" s="25"/>
      <c r="V72" s="25"/>
      <c r="W72" s="25"/>
      <c r="X72" s="25"/>
      <c r="Y72" s="25"/>
      <c r="Z72" s="25"/>
      <c r="AA72" s="25"/>
      <c r="AB72" s="25"/>
      <c r="AC72" s="25"/>
      <c r="AD72" s="25"/>
      <c r="AE72" s="25"/>
      <c r="AF72" s="25"/>
      <c r="AG72" s="25"/>
      <c r="AH72" s="25"/>
      <c r="AI72" s="25"/>
      <c r="AJ72" s="25"/>
      <c r="AK72" s="25"/>
      <c r="AL72" s="25"/>
      <c r="AM72" s="25"/>
      <c r="AN72" s="25"/>
      <c r="AO72" s="25"/>
      <c r="AP72" s="25"/>
      <c r="AQ72" s="25"/>
      <c r="AR72" s="25"/>
      <c r="AS72" s="25"/>
      <c r="AT72" s="25"/>
      <c r="AU72" s="25"/>
      <c r="AV72" s="25"/>
      <c r="AW72" s="25"/>
      <c r="AX72" s="25"/>
      <c r="AY72" s="25"/>
      <c r="AZ72" s="25"/>
      <c r="BA72" s="25"/>
      <c r="BB72" s="25"/>
      <c r="BC72" s="25"/>
      <c r="BD72" s="25"/>
      <c r="BE72" s="25"/>
      <c r="BF72" s="25"/>
      <c r="BG72" s="25"/>
      <c r="BH72" s="25"/>
      <c r="BI72" s="25"/>
      <c r="BJ72" s="25"/>
      <c r="BK72" s="25"/>
      <c r="BL72" s="25"/>
      <c r="BM72" s="21">
        <f t="shared" si="13"/>
        <v>0</v>
      </c>
      <c r="BP72" s="18">
        <v>2006</v>
      </c>
      <c r="BQ72" s="14" t="e">
        <f t="shared" si="14"/>
        <v>#DIV/0!</v>
      </c>
      <c r="BR72" s="14" t="e">
        <f t="shared" si="7"/>
        <v>#DIV/0!</v>
      </c>
      <c r="BS72" s="14" t="e">
        <f t="shared" si="7"/>
        <v>#DIV/0!</v>
      </c>
      <c r="BT72" s="14" t="e">
        <f t="shared" si="7"/>
        <v>#DIV/0!</v>
      </c>
      <c r="BU72" s="14" t="e">
        <f t="shared" si="7"/>
        <v>#DIV/0!</v>
      </c>
      <c r="BV72" s="14" t="e">
        <f t="shared" si="7"/>
        <v>#DIV/0!</v>
      </c>
      <c r="BW72" s="14" t="e">
        <f t="shared" si="7"/>
        <v>#DIV/0!</v>
      </c>
      <c r="BX72" s="14" t="e">
        <f t="shared" si="7"/>
        <v>#DIV/0!</v>
      </c>
      <c r="BY72" s="14" t="e">
        <f t="shared" si="7"/>
        <v>#DIV/0!</v>
      </c>
      <c r="BZ72" s="14" t="e">
        <f t="shared" si="7"/>
        <v>#DIV/0!</v>
      </c>
      <c r="CA72" s="14" t="e">
        <f t="shared" si="7"/>
        <v>#DIV/0!</v>
      </c>
      <c r="CB72" s="14" t="e">
        <f t="shared" si="7"/>
        <v>#DIV/0!</v>
      </c>
      <c r="CC72" s="14" t="e">
        <f t="shared" si="7"/>
        <v>#DIV/0!</v>
      </c>
      <c r="CD72" s="14" t="e">
        <f t="shared" si="7"/>
        <v>#DIV/0!</v>
      </c>
      <c r="CE72" s="14" t="e">
        <f t="shared" si="7"/>
        <v>#DIV/0!</v>
      </c>
      <c r="CF72" s="14" t="e">
        <f t="shared" si="7"/>
        <v>#DIV/0!</v>
      </c>
      <c r="CG72" s="14" t="e">
        <f t="shared" si="7"/>
        <v>#DIV/0!</v>
      </c>
      <c r="CH72" s="14" t="e">
        <f t="shared" si="8"/>
        <v>#DIV/0!</v>
      </c>
      <c r="CI72" s="14" t="e">
        <f t="shared" si="8"/>
        <v>#DIV/0!</v>
      </c>
      <c r="CJ72" s="14" t="e">
        <f t="shared" si="8"/>
        <v>#DIV/0!</v>
      </c>
      <c r="CK72" s="14" t="e">
        <f t="shared" si="8"/>
        <v>#DIV/0!</v>
      </c>
      <c r="CL72" s="14" t="e">
        <f t="shared" si="8"/>
        <v>#DIV/0!</v>
      </c>
      <c r="CM72" s="14" t="e">
        <f t="shared" si="8"/>
        <v>#DIV/0!</v>
      </c>
      <c r="CN72" s="14" t="e">
        <f t="shared" si="9"/>
        <v>#DIV/0!</v>
      </c>
      <c r="CO72" s="14" t="e">
        <f t="shared" si="9"/>
        <v>#DIV/0!</v>
      </c>
      <c r="CP72" s="14" t="e">
        <f t="shared" si="9"/>
        <v>#DIV/0!</v>
      </c>
      <c r="CQ72" s="14" t="e">
        <f t="shared" si="9"/>
        <v>#DIV/0!</v>
      </c>
      <c r="CR72" s="14" t="e">
        <f t="shared" si="9"/>
        <v>#DIV/0!</v>
      </c>
      <c r="CS72" s="14" t="e">
        <f t="shared" si="9"/>
        <v>#DIV/0!</v>
      </c>
      <c r="CT72" s="14" t="e">
        <f t="shared" si="9"/>
        <v>#DIV/0!</v>
      </c>
      <c r="CU72" s="14" t="e">
        <f t="shared" si="9"/>
        <v>#DIV/0!</v>
      </c>
      <c r="CV72" s="14" t="e">
        <f t="shared" si="9"/>
        <v>#DIV/0!</v>
      </c>
      <c r="CW72" s="14" t="e">
        <f t="shared" si="9"/>
        <v>#DIV/0!</v>
      </c>
      <c r="CX72" s="14" t="e">
        <f t="shared" si="9"/>
        <v>#DIV/0!</v>
      </c>
      <c r="CY72" s="14" t="e">
        <f t="shared" si="9"/>
        <v>#DIV/0!</v>
      </c>
      <c r="CZ72" s="14" t="e">
        <f t="shared" si="9"/>
        <v>#DIV/0!</v>
      </c>
      <c r="DA72" s="14" t="e">
        <f t="shared" si="9"/>
        <v>#DIV/0!</v>
      </c>
      <c r="DB72" s="14" t="e">
        <f t="shared" si="9"/>
        <v>#DIV/0!</v>
      </c>
      <c r="DC72" s="14" t="e">
        <f t="shared" si="9"/>
        <v>#DIV/0!</v>
      </c>
      <c r="DD72" s="14" t="e">
        <f t="shared" si="10"/>
        <v>#DIV/0!</v>
      </c>
      <c r="DE72" s="14" t="e">
        <f t="shared" si="10"/>
        <v>#DIV/0!</v>
      </c>
      <c r="DF72" s="14" t="e">
        <f t="shared" si="10"/>
        <v>#DIV/0!</v>
      </c>
      <c r="DG72" s="14" t="e">
        <f t="shared" si="10"/>
        <v>#DIV/0!</v>
      </c>
      <c r="DH72" s="14" t="e">
        <f t="shared" si="10"/>
        <v>#DIV/0!</v>
      </c>
      <c r="DI72" s="14" t="e">
        <f t="shared" si="10"/>
        <v>#DIV/0!</v>
      </c>
      <c r="DJ72" s="14" t="e">
        <f t="shared" si="10"/>
        <v>#DIV/0!</v>
      </c>
      <c r="DK72" s="14" t="e">
        <f t="shared" si="10"/>
        <v>#DIV/0!</v>
      </c>
      <c r="DL72" s="14" t="e">
        <f t="shared" si="10"/>
        <v>#DIV/0!</v>
      </c>
      <c r="DM72" s="14" t="e">
        <f t="shared" si="10"/>
        <v>#DIV/0!</v>
      </c>
      <c r="DN72" s="14" t="e">
        <f t="shared" si="10"/>
        <v>#DIV/0!</v>
      </c>
      <c r="DO72" s="14" t="e">
        <f t="shared" si="10"/>
        <v>#DIV/0!</v>
      </c>
      <c r="DP72" s="14" t="e">
        <f t="shared" si="10"/>
        <v>#DIV/0!</v>
      </c>
      <c r="DQ72" s="14" t="e">
        <f t="shared" si="10"/>
        <v>#DIV/0!</v>
      </c>
      <c r="DR72" s="14" t="e">
        <f t="shared" si="10"/>
        <v>#DIV/0!</v>
      </c>
      <c r="DS72" s="14" t="e">
        <f t="shared" si="10"/>
        <v>#DIV/0!</v>
      </c>
      <c r="DT72" s="14" t="e">
        <f t="shared" si="11"/>
        <v>#DIV/0!</v>
      </c>
      <c r="DU72" s="14" t="e">
        <f t="shared" si="11"/>
        <v>#DIV/0!</v>
      </c>
      <c r="DV72" s="14" t="e">
        <f t="shared" si="11"/>
        <v>#DIV/0!</v>
      </c>
      <c r="DW72" s="14" t="e">
        <f t="shared" si="11"/>
        <v>#DIV/0!</v>
      </c>
      <c r="DX72" s="14" t="e">
        <f t="shared" si="11"/>
        <v>#DIV/0!</v>
      </c>
      <c r="DY72" s="14" t="e">
        <f t="shared" si="11"/>
        <v>#DIV/0!</v>
      </c>
      <c r="DZ72" s="14" t="e">
        <f t="shared" si="15"/>
        <v>#DIV/0!</v>
      </c>
    </row>
    <row r="73" spans="1:130">
      <c r="A73" s="18">
        <v>7</v>
      </c>
      <c r="B73" s="15">
        <f t="shared" si="12"/>
        <v>0.63636363636363658</v>
      </c>
      <c r="C73" s="18">
        <v>2007</v>
      </c>
      <c r="D73" s="25">
        <f t="shared" si="16"/>
        <v>0</v>
      </c>
      <c r="E73" s="25">
        <f t="shared" si="17"/>
        <v>0</v>
      </c>
      <c r="F73" s="25">
        <f t="shared" si="18"/>
        <v>0</v>
      </c>
      <c r="G73" s="25">
        <f t="shared" si="19"/>
        <v>0</v>
      </c>
      <c r="H73" s="25">
        <f t="shared" si="20"/>
        <v>0</v>
      </c>
      <c r="I73" s="25">
        <f t="shared" ref="I73:I91" si="21">VLOOKUP($C$71,$D$3:$K$63,$A$68,0)*(B68-B67)</f>
        <v>0</v>
      </c>
      <c r="J73" s="25">
        <f>VLOOKUP($C$72,$D$3:$K$63,$A$68,0)*(B67-B66)</f>
        <v>0</v>
      </c>
      <c r="K73" s="25">
        <f>VLOOKUP($C$73,$D$3:$K$63,$A$68,0)*B66</f>
        <v>0</v>
      </c>
      <c r="L73" s="25"/>
      <c r="M73" s="25"/>
      <c r="N73" s="25"/>
      <c r="O73" s="25"/>
      <c r="P73" s="25"/>
      <c r="Q73" s="25"/>
      <c r="R73" s="25"/>
      <c r="S73" s="25"/>
      <c r="T73" s="25"/>
      <c r="U73" s="25"/>
      <c r="V73" s="25"/>
      <c r="W73" s="25"/>
      <c r="X73" s="25"/>
      <c r="Y73" s="25"/>
      <c r="Z73" s="25"/>
      <c r="AA73" s="25"/>
      <c r="AB73" s="25"/>
      <c r="AC73" s="25"/>
      <c r="AD73" s="25"/>
      <c r="AE73" s="25"/>
      <c r="AF73" s="25"/>
      <c r="AG73" s="25"/>
      <c r="AH73" s="25"/>
      <c r="AI73" s="25"/>
      <c r="AJ73" s="25"/>
      <c r="AK73" s="25"/>
      <c r="AL73" s="25"/>
      <c r="AM73" s="25"/>
      <c r="AN73" s="25"/>
      <c r="AO73" s="25"/>
      <c r="AP73" s="25"/>
      <c r="AQ73" s="25"/>
      <c r="AR73" s="25"/>
      <c r="AS73" s="25"/>
      <c r="AT73" s="25"/>
      <c r="AU73" s="25"/>
      <c r="AV73" s="25"/>
      <c r="AW73" s="25"/>
      <c r="AX73" s="25"/>
      <c r="AY73" s="25"/>
      <c r="AZ73" s="25"/>
      <c r="BA73" s="25"/>
      <c r="BB73" s="25"/>
      <c r="BC73" s="25"/>
      <c r="BD73" s="25"/>
      <c r="BE73" s="25"/>
      <c r="BF73" s="25"/>
      <c r="BG73" s="25"/>
      <c r="BH73" s="25"/>
      <c r="BI73" s="25"/>
      <c r="BJ73" s="25"/>
      <c r="BK73" s="25"/>
      <c r="BL73" s="25"/>
      <c r="BM73" s="21">
        <f t="shared" si="13"/>
        <v>0</v>
      </c>
      <c r="BP73" s="18">
        <v>2007</v>
      </c>
      <c r="BQ73" s="14" t="e">
        <f t="shared" si="14"/>
        <v>#DIV/0!</v>
      </c>
      <c r="BR73" s="14" t="e">
        <f t="shared" si="7"/>
        <v>#DIV/0!</v>
      </c>
      <c r="BS73" s="14" t="e">
        <f t="shared" si="7"/>
        <v>#DIV/0!</v>
      </c>
      <c r="BT73" s="14" t="e">
        <f t="shared" si="7"/>
        <v>#DIV/0!</v>
      </c>
      <c r="BU73" s="14" t="e">
        <f t="shared" si="7"/>
        <v>#DIV/0!</v>
      </c>
      <c r="BV73" s="14" t="e">
        <f t="shared" si="7"/>
        <v>#DIV/0!</v>
      </c>
      <c r="BW73" s="14" t="e">
        <f t="shared" si="7"/>
        <v>#DIV/0!</v>
      </c>
      <c r="BX73" s="14" t="e">
        <f t="shared" si="7"/>
        <v>#DIV/0!</v>
      </c>
      <c r="BY73" s="14" t="e">
        <f t="shared" si="7"/>
        <v>#DIV/0!</v>
      </c>
      <c r="BZ73" s="14" t="e">
        <f t="shared" si="7"/>
        <v>#DIV/0!</v>
      </c>
      <c r="CA73" s="14" t="e">
        <f t="shared" si="7"/>
        <v>#DIV/0!</v>
      </c>
      <c r="CB73" s="14" t="e">
        <f t="shared" si="7"/>
        <v>#DIV/0!</v>
      </c>
      <c r="CC73" s="14" t="e">
        <f t="shared" si="7"/>
        <v>#DIV/0!</v>
      </c>
      <c r="CD73" s="14" t="e">
        <f t="shared" si="7"/>
        <v>#DIV/0!</v>
      </c>
      <c r="CE73" s="14" t="e">
        <f t="shared" si="7"/>
        <v>#DIV/0!</v>
      </c>
      <c r="CF73" s="14" t="e">
        <f t="shared" si="7"/>
        <v>#DIV/0!</v>
      </c>
      <c r="CG73" s="14" t="e">
        <f t="shared" si="7"/>
        <v>#DIV/0!</v>
      </c>
      <c r="CH73" s="14" t="e">
        <f t="shared" si="8"/>
        <v>#DIV/0!</v>
      </c>
      <c r="CI73" s="14" t="e">
        <f t="shared" si="8"/>
        <v>#DIV/0!</v>
      </c>
      <c r="CJ73" s="14" t="e">
        <f t="shared" si="8"/>
        <v>#DIV/0!</v>
      </c>
      <c r="CK73" s="14" t="e">
        <f t="shared" si="8"/>
        <v>#DIV/0!</v>
      </c>
      <c r="CL73" s="14" t="e">
        <f t="shared" si="8"/>
        <v>#DIV/0!</v>
      </c>
      <c r="CM73" s="14" t="e">
        <f t="shared" si="8"/>
        <v>#DIV/0!</v>
      </c>
      <c r="CN73" s="14" t="e">
        <f t="shared" si="9"/>
        <v>#DIV/0!</v>
      </c>
      <c r="CO73" s="14" t="e">
        <f t="shared" si="9"/>
        <v>#DIV/0!</v>
      </c>
      <c r="CP73" s="14" t="e">
        <f t="shared" si="9"/>
        <v>#DIV/0!</v>
      </c>
      <c r="CQ73" s="14" t="e">
        <f t="shared" si="9"/>
        <v>#DIV/0!</v>
      </c>
      <c r="CR73" s="14" t="e">
        <f t="shared" si="9"/>
        <v>#DIV/0!</v>
      </c>
      <c r="CS73" s="14" t="e">
        <f t="shared" si="9"/>
        <v>#DIV/0!</v>
      </c>
      <c r="CT73" s="14" t="e">
        <f t="shared" si="9"/>
        <v>#DIV/0!</v>
      </c>
      <c r="CU73" s="14" t="e">
        <f t="shared" si="9"/>
        <v>#DIV/0!</v>
      </c>
      <c r="CV73" s="14" t="e">
        <f t="shared" si="9"/>
        <v>#DIV/0!</v>
      </c>
      <c r="CW73" s="14" t="e">
        <f t="shared" si="9"/>
        <v>#DIV/0!</v>
      </c>
      <c r="CX73" s="14" t="e">
        <f t="shared" si="9"/>
        <v>#DIV/0!</v>
      </c>
      <c r="CY73" s="14" t="e">
        <f t="shared" si="9"/>
        <v>#DIV/0!</v>
      </c>
      <c r="CZ73" s="14" t="e">
        <f t="shared" si="9"/>
        <v>#DIV/0!</v>
      </c>
      <c r="DA73" s="14" t="e">
        <f t="shared" si="9"/>
        <v>#DIV/0!</v>
      </c>
      <c r="DB73" s="14" t="e">
        <f t="shared" si="9"/>
        <v>#DIV/0!</v>
      </c>
      <c r="DC73" s="14" t="e">
        <f t="shared" si="9"/>
        <v>#DIV/0!</v>
      </c>
      <c r="DD73" s="14" t="e">
        <f t="shared" si="10"/>
        <v>#DIV/0!</v>
      </c>
      <c r="DE73" s="14" t="e">
        <f t="shared" si="10"/>
        <v>#DIV/0!</v>
      </c>
      <c r="DF73" s="14" t="e">
        <f t="shared" si="10"/>
        <v>#DIV/0!</v>
      </c>
      <c r="DG73" s="14" t="e">
        <f t="shared" si="10"/>
        <v>#DIV/0!</v>
      </c>
      <c r="DH73" s="14" t="e">
        <f t="shared" si="10"/>
        <v>#DIV/0!</v>
      </c>
      <c r="DI73" s="14" t="e">
        <f t="shared" si="10"/>
        <v>#DIV/0!</v>
      </c>
      <c r="DJ73" s="14" t="e">
        <f t="shared" si="10"/>
        <v>#DIV/0!</v>
      </c>
      <c r="DK73" s="14" t="e">
        <f t="shared" si="10"/>
        <v>#DIV/0!</v>
      </c>
      <c r="DL73" s="14" t="e">
        <f t="shared" si="10"/>
        <v>#DIV/0!</v>
      </c>
      <c r="DM73" s="14" t="e">
        <f t="shared" si="10"/>
        <v>#DIV/0!</v>
      </c>
      <c r="DN73" s="14" t="e">
        <f t="shared" si="10"/>
        <v>#DIV/0!</v>
      </c>
      <c r="DO73" s="14" t="e">
        <f t="shared" si="10"/>
        <v>#DIV/0!</v>
      </c>
      <c r="DP73" s="14" t="e">
        <f t="shared" si="10"/>
        <v>#DIV/0!</v>
      </c>
      <c r="DQ73" s="14" t="e">
        <f t="shared" si="10"/>
        <v>#DIV/0!</v>
      </c>
      <c r="DR73" s="14" t="e">
        <f t="shared" si="10"/>
        <v>#DIV/0!</v>
      </c>
      <c r="DS73" s="14" t="e">
        <f t="shared" si="10"/>
        <v>#DIV/0!</v>
      </c>
      <c r="DT73" s="14" t="e">
        <f t="shared" si="11"/>
        <v>#DIV/0!</v>
      </c>
      <c r="DU73" s="14" t="e">
        <f t="shared" si="11"/>
        <v>#DIV/0!</v>
      </c>
      <c r="DV73" s="14" t="e">
        <f t="shared" si="11"/>
        <v>#DIV/0!</v>
      </c>
      <c r="DW73" s="14" t="e">
        <f t="shared" si="11"/>
        <v>#DIV/0!</v>
      </c>
      <c r="DX73" s="14" t="e">
        <f t="shared" si="11"/>
        <v>#DIV/0!</v>
      </c>
      <c r="DY73" s="14" t="e">
        <f t="shared" si="11"/>
        <v>#DIV/0!</v>
      </c>
      <c r="DZ73" s="14" t="e">
        <f t="shared" si="15"/>
        <v>#DIV/0!</v>
      </c>
    </row>
    <row r="74" spans="1:130">
      <c r="A74" s="18">
        <v>8</v>
      </c>
      <c r="B74" s="15">
        <f t="shared" si="12"/>
        <v>0.72727272727272751</v>
      </c>
      <c r="C74" s="18">
        <v>2008</v>
      </c>
      <c r="D74" s="25">
        <f t="shared" si="16"/>
        <v>0</v>
      </c>
      <c r="E74" s="25">
        <f t="shared" si="17"/>
        <v>0</v>
      </c>
      <c r="F74" s="25">
        <f t="shared" si="18"/>
        <v>0</v>
      </c>
      <c r="G74" s="25">
        <f t="shared" si="19"/>
        <v>0</v>
      </c>
      <c r="H74" s="25">
        <f t="shared" si="20"/>
        <v>0</v>
      </c>
      <c r="I74" s="25">
        <f t="shared" si="21"/>
        <v>0</v>
      </c>
      <c r="J74" s="25">
        <f t="shared" ref="J74:J92" si="22">VLOOKUP($C$72,$D$3:$K$63,$A$68,0)*(B68-B67)</f>
        <v>0</v>
      </c>
      <c r="K74" s="25">
        <f>VLOOKUP($C$73,$D$3:$K$63,$A$68,0)*(B67-B66)</f>
        <v>0</v>
      </c>
      <c r="L74" s="25">
        <f>VLOOKUP($C$74,$D$3:$K$63,$A$68,0)*B66</f>
        <v>0</v>
      </c>
      <c r="M74" s="25"/>
      <c r="N74" s="25"/>
      <c r="O74" s="25"/>
      <c r="P74" s="25"/>
      <c r="Q74" s="25"/>
      <c r="R74" s="25"/>
      <c r="S74" s="25"/>
      <c r="T74" s="25"/>
      <c r="U74" s="25"/>
      <c r="V74" s="25"/>
      <c r="W74" s="25"/>
      <c r="X74" s="25"/>
      <c r="Y74" s="25"/>
      <c r="Z74" s="25"/>
      <c r="AA74" s="25"/>
      <c r="AB74" s="25"/>
      <c r="AC74" s="25"/>
      <c r="AD74" s="25"/>
      <c r="AE74" s="25"/>
      <c r="AF74" s="25"/>
      <c r="AG74" s="25"/>
      <c r="AH74" s="25"/>
      <c r="AI74" s="25"/>
      <c r="AJ74" s="25"/>
      <c r="AK74" s="25"/>
      <c r="AL74" s="25"/>
      <c r="AM74" s="25"/>
      <c r="AN74" s="25"/>
      <c r="AO74" s="25"/>
      <c r="AP74" s="25"/>
      <c r="AQ74" s="25"/>
      <c r="AR74" s="25"/>
      <c r="AS74" s="25"/>
      <c r="AT74" s="25"/>
      <c r="AU74" s="25"/>
      <c r="AV74" s="25"/>
      <c r="AW74" s="25"/>
      <c r="AX74" s="25"/>
      <c r="AY74" s="25"/>
      <c r="AZ74" s="25"/>
      <c r="BA74" s="25"/>
      <c r="BB74" s="25"/>
      <c r="BC74" s="25"/>
      <c r="BD74" s="25"/>
      <c r="BE74" s="25"/>
      <c r="BF74" s="25"/>
      <c r="BG74" s="25"/>
      <c r="BH74" s="25"/>
      <c r="BI74" s="25"/>
      <c r="BJ74" s="25"/>
      <c r="BK74" s="25"/>
      <c r="BL74" s="25"/>
      <c r="BM74" s="21">
        <f t="shared" si="13"/>
        <v>0</v>
      </c>
      <c r="BP74" s="18">
        <v>2008</v>
      </c>
      <c r="BQ74" s="14" t="e">
        <f t="shared" si="14"/>
        <v>#DIV/0!</v>
      </c>
      <c r="BR74" s="14" t="e">
        <f t="shared" si="7"/>
        <v>#DIV/0!</v>
      </c>
      <c r="BS74" s="14" t="e">
        <f t="shared" si="7"/>
        <v>#DIV/0!</v>
      </c>
      <c r="BT74" s="14" t="e">
        <f t="shared" si="7"/>
        <v>#DIV/0!</v>
      </c>
      <c r="BU74" s="14" t="e">
        <f t="shared" si="7"/>
        <v>#DIV/0!</v>
      </c>
      <c r="BV74" s="14" t="e">
        <f t="shared" si="7"/>
        <v>#DIV/0!</v>
      </c>
      <c r="BW74" s="14" t="e">
        <f t="shared" si="7"/>
        <v>#DIV/0!</v>
      </c>
      <c r="BX74" s="14" t="e">
        <f t="shared" si="7"/>
        <v>#DIV/0!</v>
      </c>
      <c r="BY74" s="14" t="e">
        <f t="shared" si="7"/>
        <v>#DIV/0!</v>
      </c>
      <c r="BZ74" s="14" t="e">
        <f t="shared" si="7"/>
        <v>#DIV/0!</v>
      </c>
      <c r="CA74" s="14" t="e">
        <f t="shared" si="7"/>
        <v>#DIV/0!</v>
      </c>
      <c r="CB74" s="14" t="e">
        <f t="shared" si="7"/>
        <v>#DIV/0!</v>
      </c>
      <c r="CC74" s="14" t="e">
        <f t="shared" si="7"/>
        <v>#DIV/0!</v>
      </c>
      <c r="CD74" s="14" t="e">
        <f t="shared" si="7"/>
        <v>#DIV/0!</v>
      </c>
      <c r="CE74" s="14" t="e">
        <f t="shared" si="7"/>
        <v>#DIV/0!</v>
      </c>
      <c r="CF74" s="14" t="e">
        <f t="shared" si="7"/>
        <v>#DIV/0!</v>
      </c>
      <c r="CG74" s="14" t="e">
        <f t="shared" si="7"/>
        <v>#DIV/0!</v>
      </c>
      <c r="CH74" s="14" t="e">
        <f t="shared" si="8"/>
        <v>#DIV/0!</v>
      </c>
      <c r="CI74" s="14" t="e">
        <f t="shared" si="8"/>
        <v>#DIV/0!</v>
      </c>
      <c r="CJ74" s="14" t="e">
        <f t="shared" si="8"/>
        <v>#DIV/0!</v>
      </c>
      <c r="CK74" s="14" t="e">
        <f t="shared" si="8"/>
        <v>#DIV/0!</v>
      </c>
      <c r="CL74" s="14" t="e">
        <f t="shared" si="8"/>
        <v>#DIV/0!</v>
      </c>
      <c r="CM74" s="14" t="e">
        <f t="shared" si="8"/>
        <v>#DIV/0!</v>
      </c>
      <c r="CN74" s="14" t="e">
        <f t="shared" si="9"/>
        <v>#DIV/0!</v>
      </c>
      <c r="CO74" s="14" t="e">
        <f t="shared" si="9"/>
        <v>#DIV/0!</v>
      </c>
      <c r="CP74" s="14" t="e">
        <f t="shared" si="9"/>
        <v>#DIV/0!</v>
      </c>
      <c r="CQ74" s="14" t="e">
        <f t="shared" si="9"/>
        <v>#DIV/0!</v>
      </c>
      <c r="CR74" s="14" t="e">
        <f t="shared" si="9"/>
        <v>#DIV/0!</v>
      </c>
      <c r="CS74" s="14" t="e">
        <f t="shared" si="9"/>
        <v>#DIV/0!</v>
      </c>
      <c r="CT74" s="14" t="e">
        <f t="shared" si="9"/>
        <v>#DIV/0!</v>
      </c>
      <c r="CU74" s="14" t="e">
        <f t="shared" si="9"/>
        <v>#DIV/0!</v>
      </c>
      <c r="CV74" s="14" t="e">
        <f t="shared" si="9"/>
        <v>#DIV/0!</v>
      </c>
      <c r="CW74" s="14" t="e">
        <f t="shared" si="9"/>
        <v>#DIV/0!</v>
      </c>
      <c r="CX74" s="14" t="e">
        <f t="shared" si="9"/>
        <v>#DIV/0!</v>
      </c>
      <c r="CY74" s="14" t="e">
        <f t="shared" si="9"/>
        <v>#DIV/0!</v>
      </c>
      <c r="CZ74" s="14" t="e">
        <f t="shared" si="9"/>
        <v>#DIV/0!</v>
      </c>
      <c r="DA74" s="14" t="e">
        <f t="shared" si="9"/>
        <v>#DIV/0!</v>
      </c>
      <c r="DB74" s="14" t="e">
        <f t="shared" si="9"/>
        <v>#DIV/0!</v>
      </c>
      <c r="DC74" s="14" t="e">
        <f t="shared" si="9"/>
        <v>#DIV/0!</v>
      </c>
      <c r="DD74" s="14" t="e">
        <f t="shared" si="10"/>
        <v>#DIV/0!</v>
      </c>
      <c r="DE74" s="14" t="e">
        <f t="shared" si="10"/>
        <v>#DIV/0!</v>
      </c>
      <c r="DF74" s="14" t="e">
        <f t="shared" si="10"/>
        <v>#DIV/0!</v>
      </c>
      <c r="DG74" s="14" t="e">
        <f t="shared" si="10"/>
        <v>#DIV/0!</v>
      </c>
      <c r="DH74" s="14" t="e">
        <f t="shared" si="10"/>
        <v>#DIV/0!</v>
      </c>
      <c r="DI74" s="14" t="e">
        <f t="shared" si="10"/>
        <v>#DIV/0!</v>
      </c>
      <c r="DJ74" s="14" t="e">
        <f t="shared" si="10"/>
        <v>#DIV/0!</v>
      </c>
      <c r="DK74" s="14" t="e">
        <f t="shared" si="10"/>
        <v>#DIV/0!</v>
      </c>
      <c r="DL74" s="14" t="e">
        <f t="shared" si="10"/>
        <v>#DIV/0!</v>
      </c>
      <c r="DM74" s="14" t="e">
        <f t="shared" si="10"/>
        <v>#DIV/0!</v>
      </c>
      <c r="DN74" s="14" t="e">
        <f t="shared" si="10"/>
        <v>#DIV/0!</v>
      </c>
      <c r="DO74" s="14" t="e">
        <f t="shared" si="10"/>
        <v>#DIV/0!</v>
      </c>
      <c r="DP74" s="14" t="e">
        <f t="shared" si="10"/>
        <v>#DIV/0!</v>
      </c>
      <c r="DQ74" s="14" t="e">
        <f t="shared" si="10"/>
        <v>#DIV/0!</v>
      </c>
      <c r="DR74" s="14" t="e">
        <f t="shared" si="10"/>
        <v>#DIV/0!</v>
      </c>
      <c r="DS74" s="14" t="e">
        <f t="shared" si="10"/>
        <v>#DIV/0!</v>
      </c>
      <c r="DT74" s="14" t="e">
        <f t="shared" si="11"/>
        <v>#DIV/0!</v>
      </c>
      <c r="DU74" s="14" t="e">
        <f t="shared" si="11"/>
        <v>#DIV/0!</v>
      </c>
      <c r="DV74" s="14" t="e">
        <f t="shared" si="11"/>
        <v>#DIV/0!</v>
      </c>
      <c r="DW74" s="14" t="e">
        <f t="shared" si="11"/>
        <v>#DIV/0!</v>
      </c>
      <c r="DX74" s="14" t="e">
        <f t="shared" si="11"/>
        <v>#DIV/0!</v>
      </c>
      <c r="DY74" s="14" t="e">
        <f t="shared" si="11"/>
        <v>#DIV/0!</v>
      </c>
      <c r="DZ74" s="14" t="e">
        <f t="shared" si="15"/>
        <v>#DIV/0!</v>
      </c>
    </row>
    <row r="75" spans="1:130">
      <c r="A75" s="18">
        <v>9</v>
      </c>
      <c r="B75" s="15">
        <f t="shared" si="12"/>
        <v>0.81818181818181845</v>
      </c>
      <c r="C75" s="18">
        <v>2009</v>
      </c>
      <c r="D75" s="25">
        <f t="shared" si="16"/>
        <v>0</v>
      </c>
      <c r="E75" s="25">
        <f t="shared" si="17"/>
        <v>0</v>
      </c>
      <c r="F75" s="25">
        <f t="shared" si="18"/>
        <v>0</v>
      </c>
      <c r="G75" s="25">
        <f t="shared" si="19"/>
        <v>0</v>
      </c>
      <c r="H75" s="25">
        <f t="shared" si="20"/>
        <v>0</v>
      </c>
      <c r="I75" s="25">
        <f t="shared" si="21"/>
        <v>0</v>
      </c>
      <c r="J75" s="25">
        <f t="shared" si="22"/>
        <v>0</v>
      </c>
      <c r="K75" s="25">
        <f t="shared" ref="K75:K93" si="23">VLOOKUP($C$73,$D$3:$K$63,$A$68,0)*(B68-B67)</f>
        <v>0</v>
      </c>
      <c r="L75" s="25">
        <f>VLOOKUP($C$74,$D$3:$K$63,$A$68,0)*(B67-B66)</f>
        <v>0.36363636363636376</v>
      </c>
      <c r="M75" s="25">
        <f>VLOOKUP($C$75,$D$3:$K$63,$A$68,0)*B66</f>
        <v>0</v>
      </c>
      <c r="N75" s="25"/>
      <c r="O75" s="25"/>
      <c r="P75" s="25"/>
      <c r="Q75" s="25"/>
      <c r="R75" s="25"/>
      <c r="S75" s="25"/>
      <c r="T75" s="25"/>
      <c r="U75" s="25"/>
      <c r="V75" s="25"/>
      <c r="W75" s="25"/>
      <c r="X75" s="25"/>
      <c r="Y75" s="25"/>
      <c r="Z75" s="25"/>
      <c r="AA75" s="25"/>
      <c r="AB75" s="25"/>
      <c r="AC75" s="25"/>
      <c r="AD75" s="25"/>
      <c r="AE75" s="25"/>
      <c r="AF75" s="25"/>
      <c r="AG75" s="25"/>
      <c r="AH75" s="25"/>
      <c r="AI75" s="25"/>
      <c r="AJ75" s="25"/>
      <c r="AK75" s="25"/>
      <c r="AL75" s="25"/>
      <c r="AM75" s="25"/>
      <c r="AN75" s="25"/>
      <c r="AO75" s="25"/>
      <c r="AP75" s="25"/>
      <c r="AQ75" s="25"/>
      <c r="AR75" s="25"/>
      <c r="AS75" s="25"/>
      <c r="AT75" s="25"/>
      <c r="AU75" s="25"/>
      <c r="AV75" s="25"/>
      <c r="AW75" s="25"/>
      <c r="AX75" s="25"/>
      <c r="AY75" s="25"/>
      <c r="AZ75" s="25"/>
      <c r="BA75" s="25"/>
      <c r="BB75" s="25"/>
      <c r="BC75" s="25"/>
      <c r="BD75" s="25"/>
      <c r="BE75" s="25"/>
      <c r="BF75" s="25"/>
      <c r="BG75" s="25"/>
      <c r="BH75" s="25"/>
      <c r="BI75" s="25"/>
      <c r="BJ75" s="25"/>
      <c r="BK75" s="25"/>
      <c r="BL75" s="25"/>
      <c r="BM75" s="21">
        <f t="shared" si="13"/>
        <v>0.36363636363636376</v>
      </c>
      <c r="BP75" s="18">
        <v>2009</v>
      </c>
      <c r="BQ75" s="14">
        <f t="shared" si="14"/>
        <v>0</v>
      </c>
      <c r="BR75" s="14">
        <f t="shared" si="7"/>
        <v>0</v>
      </c>
      <c r="BS75" s="14">
        <f t="shared" si="7"/>
        <v>0</v>
      </c>
      <c r="BT75" s="14">
        <f t="shared" si="7"/>
        <v>0</v>
      </c>
      <c r="BU75" s="14">
        <f t="shared" si="7"/>
        <v>0</v>
      </c>
      <c r="BV75" s="14">
        <f t="shared" si="7"/>
        <v>0</v>
      </c>
      <c r="BW75" s="14">
        <f t="shared" si="7"/>
        <v>0</v>
      </c>
      <c r="BX75" s="14">
        <f t="shared" si="7"/>
        <v>0</v>
      </c>
      <c r="BY75" s="14">
        <f t="shared" si="7"/>
        <v>1</v>
      </c>
      <c r="BZ75" s="14">
        <f t="shared" si="7"/>
        <v>0</v>
      </c>
      <c r="CA75" s="14">
        <f t="shared" si="7"/>
        <v>0</v>
      </c>
      <c r="CB75" s="14">
        <f t="shared" si="7"/>
        <v>0</v>
      </c>
      <c r="CC75" s="14">
        <f t="shared" si="7"/>
        <v>0</v>
      </c>
      <c r="CD75" s="14">
        <f t="shared" si="7"/>
        <v>0</v>
      </c>
      <c r="CE75" s="14">
        <f t="shared" si="7"/>
        <v>0</v>
      </c>
      <c r="CF75" s="14">
        <f t="shared" si="7"/>
        <v>0</v>
      </c>
      <c r="CG75" s="14">
        <f t="shared" si="7"/>
        <v>0</v>
      </c>
      <c r="CH75" s="14">
        <f t="shared" si="8"/>
        <v>0</v>
      </c>
      <c r="CI75" s="14">
        <f t="shared" si="8"/>
        <v>0</v>
      </c>
      <c r="CJ75" s="14">
        <f t="shared" si="8"/>
        <v>0</v>
      </c>
      <c r="CK75" s="14">
        <f t="shared" si="8"/>
        <v>0</v>
      </c>
      <c r="CL75" s="14">
        <f t="shared" si="8"/>
        <v>0</v>
      </c>
      <c r="CM75" s="14">
        <f t="shared" si="8"/>
        <v>0</v>
      </c>
      <c r="CN75" s="14">
        <f t="shared" si="9"/>
        <v>0</v>
      </c>
      <c r="CO75" s="14">
        <f t="shared" si="9"/>
        <v>0</v>
      </c>
      <c r="CP75" s="14">
        <f t="shared" si="9"/>
        <v>0</v>
      </c>
      <c r="CQ75" s="14">
        <f t="shared" si="9"/>
        <v>0</v>
      </c>
      <c r="CR75" s="14">
        <f t="shared" si="9"/>
        <v>0</v>
      </c>
      <c r="CS75" s="14">
        <f t="shared" si="9"/>
        <v>0</v>
      </c>
      <c r="CT75" s="14">
        <f t="shared" si="9"/>
        <v>0</v>
      </c>
      <c r="CU75" s="14">
        <f t="shared" si="9"/>
        <v>0</v>
      </c>
      <c r="CV75" s="14">
        <f t="shared" si="9"/>
        <v>0</v>
      </c>
      <c r="CW75" s="14">
        <f t="shared" si="9"/>
        <v>0</v>
      </c>
      <c r="CX75" s="14">
        <f t="shared" si="9"/>
        <v>0</v>
      </c>
      <c r="CY75" s="14">
        <f t="shared" si="9"/>
        <v>0</v>
      </c>
      <c r="CZ75" s="14">
        <f t="shared" si="9"/>
        <v>0</v>
      </c>
      <c r="DA75" s="14">
        <f t="shared" si="9"/>
        <v>0</v>
      </c>
      <c r="DB75" s="14">
        <f t="shared" si="9"/>
        <v>0</v>
      </c>
      <c r="DC75" s="14">
        <f t="shared" si="9"/>
        <v>0</v>
      </c>
      <c r="DD75" s="14">
        <f t="shared" si="10"/>
        <v>0</v>
      </c>
      <c r="DE75" s="14">
        <f t="shared" si="10"/>
        <v>0</v>
      </c>
      <c r="DF75" s="14">
        <f t="shared" si="10"/>
        <v>0</v>
      </c>
      <c r="DG75" s="14">
        <f t="shared" si="10"/>
        <v>0</v>
      </c>
      <c r="DH75" s="14">
        <f t="shared" si="10"/>
        <v>0</v>
      </c>
      <c r="DI75" s="14">
        <f t="shared" si="10"/>
        <v>0</v>
      </c>
      <c r="DJ75" s="14">
        <f t="shared" si="10"/>
        <v>0</v>
      </c>
      <c r="DK75" s="14">
        <f t="shared" si="10"/>
        <v>0</v>
      </c>
      <c r="DL75" s="14">
        <f t="shared" si="10"/>
        <v>0</v>
      </c>
      <c r="DM75" s="14">
        <f t="shared" si="10"/>
        <v>0</v>
      </c>
      <c r="DN75" s="14">
        <f t="shared" si="10"/>
        <v>0</v>
      </c>
      <c r="DO75" s="14">
        <f t="shared" si="10"/>
        <v>0</v>
      </c>
      <c r="DP75" s="14">
        <f t="shared" si="10"/>
        <v>0</v>
      </c>
      <c r="DQ75" s="14">
        <f t="shared" si="10"/>
        <v>0</v>
      </c>
      <c r="DR75" s="14">
        <f t="shared" si="10"/>
        <v>0</v>
      </c>
      <c r="DS75" s="14">
        <f t="shared" si="10"/>
        <v>0</v>
      </c>
      <c r="DT75" s="14">
        <f t="shared" si="11"/>
        <v>0</v>
      </c>
      <c r="DU75" s="14">
        <f t="shared" si="11"/>
        <v>0</v>
      </c>
      <c r="DV75" s="14">
        <f t="shared" si="11"/>
        <v>0</v>
      </c>
      <c r="DW75" s="14">
        <f t="shared" si="11"/>
        <v>0</v>
      </c>
      <c r="DX75" s="14">
        <f t="shared" si="11"/>
        <v>0</v>
      </c>
      <c r="DY75" s="14">
        <f t="shared" si="11"/>
        <v>0</v>
      </c>
      <c r="DZ75" s="14">
        <f t="shared" si="15"/>
        <v>1</v>
      </c>
    </row>
    <row r="76" spans="1:130">
      <c r="A76" s="18">
        <v>10</v>
      </c>
      <c r="B76" s="15">
        <f t="shared" si="12"/>
        <v>0.90909090909090939</v>
      </c>
      <c r="C76" s="18">
        <v>2010</v>
      </c>
      <c r="D76" s="25">
        <f t="shared" si="16"/>
        <v>0</v>
      </c>
      <c r="E76" s="25">
        <f t="shared" si="17"/>
        <v>0</v>
      </c>
      <c r="F76" s="25">
        <f t="shared" si="18"/>
        <v>0</v>
      </c>
      <c r="G76" s="25">
        <f t="shared" si="19"/>
        <v>0</v>
      </c>
      <c r="H76" s="25">
        <f t="shared" si="20"/>
        <v>0</v>
      </c>
      <c r="I76" s="25">
        <f t="shared" si="21"/>
        <v>0</v>
      </c>
      <c r="J76" s="25">
        <f t="shared" si="22"/>
        <v>0</v>
      </c>
      <c r="K76" s="25">
        <f t="shared" si="23"/>
        <v>0</v>
      </c>
      <c r="L76" s="25">
        <f t="shared" ref="L76:L94" si="24">VLOOKUP($C$74,$D$3:$K$63,$A$68,0)*(B68-B67)</f>
        <v>0.36363636363636376</v>
      </c>
      <c r="M76" s="25">
        <f>VLOOKUP($C$75,$D$3:$K$63,$A$68,0)*(B67-B66)</f>
        <v>0.27272727272727282</v>
      </c>
      <c r="N76" s="25">
        <f>VLOOKUP($C$76,$D$3:$K$63,$A$68,0)*B66</f>
        <v>0</v>
      </c>
      <c r="O76" s="25"/>
      <c r="P76" s="25"/>
      <c r="Q76" s="25"/>
      <c r="R76" s="25"/>
      <c r="S76" s="25"/>
      <c r="T76" s="25"/>
      <c r="U76" s="25"/>
      <c r="V76" s="25"/>
      <c r="W76" s="25"/>
      <c r="X76" s="25"/>
      <c r="Y76" s="25"/>
      <c r="Z76" s="25"/>
      <c r="AA76" s="25"/>
      <c r="AB76" s="25"/>
      <c r="AC76" s="25"/>
      <c r="AD76" s="25"/>
      <c r="AE76" s="25"/>
      <c r="AF76" s="25"/>
      <c r="AG76" s="25"/>
      <c r="AH76" s="25"/>
      <c r="AI76" s="25"/>
      <c r="AJ76" s="25"/>
      <c r="AK76" s="25"/>
      <c r="AL76" s="25"/>
      <c r="AM76" s="25"/>
      <c r="AN76" s="25"/>
      <c r="AO76" s="25"/>
      <c r="AP76" s="25"/>
      <c r="AQ76" s="25"/>
      <c r="AR76" s="25"/>
      <c r="AS76" s="25"/>
      <c r="AT76" s="25"/>
      <c r="AU76" s="25"/>
      <c r="AV76" s="25"/>
      <c r="AW76" s="25"/>
      <c r="AX76" s="25"/>
      <c r="AY76" s="25"/>
      <c r="AZ76" s="25"/>
      <c r="BA76" s="25"/>
      <c r="BB76" s="25"/>
      <c r="BC76" s="25"/>
      <c r="BD76" s="25"/>
      <c r="BE76" s="25"/>
      <c r="BF76" s="25"/>
      <c r="BG76" s="25"/>
      <c r="BH76" s="25"/>
      <c r="BI76" s="25"/>
      <c r="BJ76" s="25"/>
      <c r="BK76" s="25"/>
      <c r="BL76" s="25"/>
      <c r="BM76" s="21">
        <f t="shared" si="13"/>
        <v>0.63636363636363658</v>
      </c>
      <c r="BP76" s="18">
        <v>2010</v>
      </c>
      <c r="BQ76" s="14">
        <f t="shared" si="14"/>
        <v>0</v>
      </c>
      <c r="BR76" s="14">
        <f t="shared" si="7"/>
        <v>0</v>
      </c>
      <c r="BS76" s="14">
        <f t="shared" si="7"/>
        <v>0</v>
      </c>
      <c r="BT76" s="14">
        <f t="shared" si="7"/>
        <v>0</v>
      </c>
      <c r="BU76" s="14">
        <f t="shared" si="7"/>
        <v>0</v>
      </c>
      <c r="BV76" s="14">
        <f t="shared" si="7"/>
        <v>0</v>
      </c>
      <c r="BW76" s="14">
        <f t="shared" si="7"/>
        <v>0</v>
      </c>
      <c r="BX76" s="14">
        <f t="shared" si="7"/>
        <v>0</v>
      </c>
      <c r="BY76" s="14">
        <f t="shared" si="7"/>
        <v>0.5714285714285714</v>
      </c>
      <c r="BZ76" s="14">
        <f t="shared" si="7"/>
        <v>0.42857142857142855</v>
      </c>
      <c r="CA76" s="14">
        <f t="shared" si="7"/>
        <v>0</v>
      </c>
      <c r="CB76" s="14">
        <f t="shared" si="7"/>
        <v>0</v>
      </c>
      <c r="CC76" s="14">
        <f t="shared" si="7"/>
        <v>0</v>
      </c>
      <c r="CD76" s="14">
        <f t="shared" si="7"/>
        <v>0</v>
      </c>
      <c r="CE76" s="14">
        <f t="shared" si="7"/>
        <v>0</v>
      </c>
      <c r="CF76" s="14">
        <f t="shared" si="7"/>
        <v>0</v>
      </c>
      <c r="CG76" s="14">
        <f t="shared" si="7"/>
        <v>0</v>
      </c>
      <c r="CH76" s="14">
        <f t="shared" si="8"/>
        <v>0</v>
      </c>
      <c r="CI76" s="14">
        <f t="shared" si="8"/>
        <v>0</v>
      </c>
      <c r="CJ76" s="14">
        <f t="shared" si="8"/>
        <v>0</v>
      </c>
      <c r="CK76" s="14">
        <f t="shared" si="8"/>
        <v>0</v>
      </c>
      <c r="CL76" s="14">
        <f t="shared" si="8"/>
        <v>0</v>
      </c>
      <c r="CM76" s="14">
        <f t="shared" si="8"/>
        <v>0</v>
      </c>
      <c r="CN76" s="14">
        <f t="shared" si="9"/>
        <v>0</v>
      </c>
      <c r="CO76" s="14">
        <f t="shared" si="9"/>
        <v>0</v>
      </c>
      <c r="CP76" s="14">
        <f t="shared" si="9"/>
        <v>0</v>
      </c>
      <c r="CQ76" s="14">
        <f t="shared" si="9"/>
        <v>0</v>
      </c>
      <c r="CR76" s="14">
        <f t="shared" si="9"/>
        <v>0</v>
      </c>
      <c r="CS76" s="14">
        <f t="shared" si="9"/>
        <v>0</v>
      </c>
      <c r="CT76" s="14">
        <f t="shared" si="9"/>
        <v>0</v>
      </c>
      <c r="CU76" s="14">
        <f t="shared" si="9"/>
        <v>0</v>
      </c>
      <c r="CV76" s="14">
        <f t="shared" si="9"/>
        <v>0</v>
      </c>
      <c r="CW76" s="14">
        <f t="shared" si="9"/>
        <v>0</v>
      </c>
      <c r="CX76" s="14">
        <f t="shared" si="9"/>
        <v>0</v>
      </c>
      <c r="CY76" s="14">
        <f t="shared" si="9"/>
        <v>0</v>
      </c>
      <c r="CZ76" s="14">
        <f t="shared" si="9"/>
        <v>0</v>
      </c>
      <c r="DA76" s="14">
        <f t="shared" si="9"/>
        <v>0</v>
      </c>
      <c r="DB76" s="14">
        <f t="shared" si="9"/>
        <v>0</v>
      </c>
      <c r="DC76" s="14">
        <f t="shared" si="9"/>
        <v>0</v>
      </c>
      <c r="DD76" s="14">
        <f t="shared" si="10"/>
        <v>0</v>
      </c>
      <c r="DE76" s="14">
        <f t="shared" si="10"/>
        <v>0</v>
      </c>
      <c r="DF76" s="14">
        <f t="shared" si="10"/>
        <v>0</v>
      </c>
      <c r="DG76" s="14">
        <f t="shared" si="10"/>
        <v>0</v>
      </c>
      <c r="DH76" s="14">
        <f t="shared" si="10"/>
        <v>0</v>
      </c>
      <c r="DI76" s="14">
        <f t="shared" si="10"/>
        <v>0</v>
      </c>
      <c r="DJ76" s="14">
        <f t="shared" si="10"/>
        <v>0</v>
      </c>
      <c r="DK76" s="14">
        <f t="shared" si="10"/>
        <v>0</v>
      </c>
      <c r="DL76" s="14">
        <f t="shared" si="10"/>
        <v>0</v>
      </c>
      <c r="DM76" s="14">
        <f t="shared" si="10"/>
        <v>0</v>
      </c>
      <c r="DN76" s="14">
        <f t="shared" si="10"/>
        <v>0</v>
      </c>
      <c r="DO76" s="14">
        <f t="shared" si="10"/>
        <v>0</v>
      </c>
      <c r="DP76" s="14">
        <f t="shared" si="10"/>
        <v>0</v>
      </c>
      <c r="DQ76" s="14">
        <f t="shared" si="10"/>
        <v>0</v>
      </c>
      <c r="DR76" s="14">
        <f t="shared" si="10"/>
        <v>0</v>
      </c>
      <c r="DS76" s="14">
        <f t="shared" si="10"/>
        <v>0</v>
      </c>
      <c r="DT76" s="14">
        <f t="shared" si="11"/>
        <v>0</v>
      </c>
      <c r="DU76" s="14">
        <f t="shared" si="11"/>
        <v>0</v>
      </c>
      <c r="DV76" s="14">
        <f t="shared" si="11"/>
        <v>0</v>
      </c>
      <c r="DW76" s="14">
        <f t="shared" si="11"/>
        <v>0</v>
      </c>
      <c r="DX76" s="14">
        <f t="shared" si="11"/>
        <v>0</v>
      </c>
      <c r="DY76" s="14">
        <f t="shared" si="11"/>
        <v>0</v>
      </c>
      <c r="DZ76" s="14">
        <f t="shared" si="15"/>
        <v>1</v>
      </c>
    </row>
    <row r="77" spans="1:130">
      <c r="A77" s="18">
        <v>11</v>
      </c>
      <c r="B77" s="15">
        <f t="shared" si="12"/>
        <v>1</v>
      </c>
      <c r="C77" s="18">
        <v>2011</v>
      </c>
      <c r="D77" s="25">
        <f t="shared" si="16"/>
        <v>0</v>
      </c>
      <c r="E77" s="25">
        <f t="shared" si="17"/>
        <v>0</v>
      </c>
      <c r="F77" s="25">
        <f t="shared" si="18"/>
        <v>0</v>
      </c>
      <c r="G77" s="25">
        <f t="shared" si="19"/>
        <v>0</v>
      </c>
      <c r="H77" s="25">
        <f t="shared" si="20"/>
        <v>0</v>
      </c>
      <c r="I77" s="25">
        <f t="shared" si="21"/>
        <v>0</v>
      </c>
      <c r="J77" s="25">
        <f t="shared" si="22"/>
        <v>0</v>
      </c>
      <c r="K77" s="25">
        <f t="shared" si="23"/>
        <v>0</v>
      </c>
      <c r="L77" s="25">
        <f t="shared" si="24"/>
        <v>0.36363636363636376</v>
      </c>
      <c r="M77" s="25">
        <f t="shared" ref="M77:M95" si="25">VLOOKUP($C$75,$D$3:$K$63,$A$68,0)*(B68-B67)</f>
        <v>0.27272727272727282</v>
      </c>
      <c r="N77" s="25">
        <f>VLOOKUP($C$76,$D$3:$K$63,$A$68,0)*(B67-B66)</f>
        <v>0</v>
      </c>
      <c r="O77" s="25">
        <f>VLOOKUP($C$77,$D$3:$K$63,$A$68,0)*B66</f>
        <v>0</v>
      </c>
      <c r="P77" s="25"/>
      <c r="Q77" s="25"/>
      <c r="R77" s="25"/>
      <c r="S77" s="25"/>
      <c r="T77" s="25"/>
      <c r="U77" s="25"/>
      <c r="V77" s="25"/>
      <c r="W77" s="25"/>
      <c r="X77" s="25"/>
      <c r="Y77" s="25"/>
      <c r="Z77" s="25"/>
      <c r="AA77" s="25"/>
      <c r="AB77" s="25"/>
      <c r="AC77" s="25"/>
      <c r="AD77" s="25"/>
      <c r="AE77" s="25"/>
      <c r="AF77" s="25"/>
      <c r="AG77" s="25"/>
      <c r="AH77" s="25"/>
      <c r="AI77" s="25"/>
      <c r="AJ77" s="25"/>
      <c r="AK77" s="25"/>
      <c r="AL77" s="25"/>
      <c r="AM77" s="25"/>
      <c r="AN77" s="25"/>
      <c r="AO77" s="25"/>
      <c r="AP77" s="25"/>
      <c r="AQ77" s="25"/>
      <c r="AR77" s="25"/>
      <c r="AS77" s="25"/>
      <c r="AT77" s="25"/>
      <c r="AU77" s="25"/>
      <c r="AV77" s="25"/>
      <c r="AW77" s="25"/>
      <c r="AX77" s="25"/>
      <c r="AY77" s="25"/>
      <c r="AZ77" s="25"/>
      <c r="BA77" s="25"/>
      <c r="BB77" s="25"/>
      <c r="BC77" s="25"/>
      <c r="BD77" s="25"/>
      <c r="BE77" s="25"/>
      <c r="BF77" s="25"/>
      <c r="BG77" s="25"/>
      <c r="BH77" s="25"/>
      <c r="BI77" s="25"/>
      <c r="BJ77" s="25"/>
      <c r="BK77" s="25"/>
      <c r="BL77" s="25"/>
      <c r="BM77" s="21">
        <f t="shared" si="13"/>
        <v>0.63636363636363658</v>
      </c>
      <c r="BP77" s="18">
        <v>2011</v>
      </c>
      <c r="BQ77" s="14">
        <f t="shared" si="14"/>
        <v>0</v>
      </c>
      <c r="BR77" s="14">
        <f t="shared" si="7"/>
        <v>0</v>
      </c>
      <c r="BS77" s="14">
        <f t="shared" si="7"/>
        <v>0</v>
      </c>
      <c r="BT77" s="14">
        <f t="shared" si="7"/>
        <v>0</v>
      </c>
      <c r="BU77" s="14">
        <f t="shared" si="7"/>
        <v>0</v>
      </c>
      <c r="BV77" s="14">
        <f t="shared" si="7"/>
        <v>0</v>
      </c>
      <c r="BW77" s="14">
        <f t="shared" si="7"/>
        <v>0</v>
      </c>
      <c r="BX77" s="14">
        <f t="shared" si="7"/>
        <v>0</v>
      </c>
      <c r="BY77" s="14">
        <f t="shared" si="7"/>
        <v>0.5714285714285714</v>
      </c>
      <c r="BZ77" s="14">
        <f t="shared" si="7"/>
        <v>0.42857142857142855</v>
      </c>
      <c r="CA77" s="14">
        <f t="shared" si="7"/>
        <v>0</v>
      </c>
      <c r="CB77" s="14">
        <f t="shared" si="7"/>
        <v>0</v>
      </c>
      <c r="CC77" s="14">
        <f t="shared" si="7"/>
        <v>0</v>
      </c>
      <c r="CD77" s="14">
        <f t="shared" si="7"/>
        <v>0</v>
      </c>
      <c r="CE77" s="14">
        <f t="shared" si="7"/>
        <v>0</v>
      </c>
      <c r="CF77" s="14">
        <f t="shared" si="7"/>
        <v>0</v>
      </c>
      <c r="CG77" s="14">
        <f t="shared" si="7"/>
        <v>0</v>
      </c>
      <c r="CH77" s="14">
        <f t="shared" si="8"/>
        <v>0</v>
      </c>
      <c r="CI77" s="14">
        <f t="shared" si="8"/>
        <v>0</v>
      </c>
      <c r="CJ77" s="14">
        <f t="shared" si="8"/>
        <v>0</v>
      </c>
      <c r="CK77" s="14">
        <f t="shared" si="8"/>
        <v>0</v>
      </c>
      <c r="CL77" s="14">
        <f t="shared" si="8"/>
        <v>0</v>
      </c>
      <c r="CM77" s="14">
        <f t="shared" si="8"/>
        <v>0</v>
      </c>
      <c r="CN77" s="14">
        <f t="shared" si="9"/>
        <v>0</v>
      </c>
      <c r="CO77" s="14">
        <f t="shared" si="9"/>
        <v>0</v>
      </c>
      <c r="CP77" s="14">
        <f t="shared" si="9"/>
        <v>0</v>
      </c>
      <c r="CQ77" s="14">
        <f t="shared" si="9"/>
        <v>0</v>
      </c>
      <c r="CR77" s="14">
        <f t="shared" si="9"/>
        <v>0</v>
      </c>
      <c r="CS77" s="14">
        <f t="shared" si="9"/>
        <v>0</v>
      </c>
      <c r="CT77" s="14">
        <f t="shared" si="9"/>
        <v>0</v>
      </c>
      <c r="CU77" s="14">
        <f t="shared" si="9"/>
        <v>0</v>
      </c>
      <c r="CV77" s="14">
        <f t="shared" si="9"/>
        <v>0</v>
      </c>
      <c r="CW77" s="14">
        <f t="shared" si="9"/>
        <v>0</v>
      </c>
      <c r="CX77" s="14">
        <f t="shared" si="9"/>
        <v>0</v>
      </c>
      <c r="CY77" s="14">
        <f t="shared" si="9"/>
        <v>0</v>
      </c>
      <c r="CZ77" s="14">
        <f t="shared" si="9"/>
        <v>0</v>
      </c>
      <c r="DA77" s="14">
        <f t="shared" si="9"/>
        <v>0</v>
      </c>
      <c r="DB77" s="14">
        <f t="shared" si="9"/>
        <v>0</v>
      </c>
      <c r="DC77" s="14">
        <f t="shared" si="9"/>
        <v>0</v>
      </c>
      <c r="DD77" s="14">
        <f t="shared" si="10"/>
        <v>0</v>
      </c>
      <c r="DE77" s="14">
        <f t="shared" si="10"/>
        <v>0</v>
      </c>
      <c r="DF77" s="14">
        <f t="shared" si="10"/>
        <v>0</v>
      </c>
      <c r="DG77" s="14">
        <f t="shared" si="10"/>
        <v>0</v>
      </c>
      <c r="DH77" s="14">
        <f t="shared" si="10"/>
        <v>0</v>
      </c>
      <c r="DI77" s="14">
        <f t="shared" si="10"/>
        <v>0</v>
      </c>
      <c r="DJ77" s="14">
        <f t="shared" si="10"/>
        <v>0</v>
      </c>
      <c r="DK77" s="14">
        <f t="shared" si="10"/>
        <v>0</v>
      </c>
      <c r="DL77" s="14">
        <f t="shared" si="10"/>
        <v>0</v>
      </c>
      <c r="DM77" s="14">
        <f t="shared" si="10"/>
        <v>0</v>
      </c>
      <c r="DN77" s="14">
        <f t="shared" si="10"/>
        <v>0</v>
      </c>
      <c r="DO77" s="14">
        <f t="shared" si="10"/>
        <v>0</v>
      </c>
      <c r="DP77" s="14">
        <f t="shared" si="10"/>
        <v>0</v>
      </c>
      <c r="DQ77" s="14">
        <f t="shared" si="10"/>
        <v>0</v>
      </c>
      <c r="DR77" s="14">
        <f t="shared" si="10"/>
        <v>0</v>
      </c>
      <c r="DS77" s="14">
        <f t="shared" si="10"/>
        <v>0</v>
      </c>
      <c r="DT77" s="14">
        <f t="shared" si="11"/>
        <v>0</v>
      </c>
      <c r="DU77" s="14">
        <f t="shared" si="11"/>
        <v>0</v>
      </c>
      <c r="DV77" s="14">
        <f t="shared" si="11"/>
        <v>0</v>
      </c>
      <c r="DW77" s="14">
        <f t="shared" si="11"/>
        <v>0</v>
      </c>
      <c r="DX77" s="14">
        <f t="shared" si="11"/>
        <v>0</v>
      </c>
      <c r="DY77" s="14">
        <f t="shared" si="11"/>
        <v>0</v>
      </c>
      <c r="DZ77" s="14">
        <f t="shared" si="15"/>
        <v>1</v>
      </c>
    </row>
    <row r="78" spans="1:130">
      <c r="A78" s="18">
        <v>12</v>
      </c>
      <c r="B78" s="15">
        <f t="shared" si="12"/>
        <v>1</v>
      </c>
      <c r="C78" s="18">
        <v>2012</v>
      </c>
      <c r="D78" s="25">
        <f t="shared" si="16"/>
        <v>0</v>
      </c>
      <c r="E78" s="25">
        <f t="shared" si="17"/>
        <v>0</v>
      </c>
      <c r="F78" s="25">
        <f t="shared" si="18"/>
        <v>0</v>
      </c>
      <c r="G78" s="25">
        <f t="shared" si="19"/>
        <v>0</v>
      </c>
      <c r="H78" s="25">
        <f t="shared" si="20"/>
        <v>0</v>
      </c>
      <c r="I78" s="25">
        <f t="shared" si="21"/>
        <v>0</v>
      </c>
      <c r="J78" s="25">
        <f t="shared" si="22"/>
        <v>0</v>
      </c>
      <c r="K78" s="25">
        <f t="shared" si="23"/>
        <v>0</v>
      </c>
      <c r="L78" s="25">
        <f t="shared" si="24"/>
        <v>0.36363636363636376</v>
      </c>
      <c r="M78" s="25">
        <f t="shared" si="25"/>
        <v>0.27272727272727282</v>
      </c>
      <c r="N78" s="25">
        <f t="shared" ref="N78:N96" si="26">VLOOKUP($C$76,$D$3:$K$63,$A$68,0)*(B68-B67)</f>
        <v>0</v>
      </c>
      <c r="O78" s="25">
        <f>VLOOKUP($C$77,$D$3:$K$63,$A$68,0)*(B67-B66)</f>
        <v>3.3636363636363646</v>
      </c>
      <c r="P78" s="25">
        <f>VLOOKUP($C$78,$D$3:$K$63,$A$68,0)*B66</f>
        <v>0</v>
      </c>
      <c r="Q78" s="25"/>
      <c r="R78" s="25"/>
      <c r="S78" s="25"/>
      <c r="T78" s="25"/>
      <c r="U78" s="25"/>
      <c r="V78" s="25"/>
      <c r="W78" s="25"/>
      <c r="X78" s="25"/>
      <c r="Y78" s="25"/>
      <c r="Z78" s="25"/>
      <c r="AA78" s="25"/>
      <c r="AB78" s="25"/>
      <c r="AC78" s="25"/>
      <c r="AD78" s="25"/>
      <c r="AE78" s="25"/>
      <c r="AF78" s="25"/>
      <c r="AG78" s="25"/>
      <c r="AH78" s="25"/>
      <c r="AI78" s="25"/>
      <c r="AJ78" s="25"/>
      <c r="AK78" s="25"/>
      <c r="AL78" s="25"/>
      <c r="AM78" s="25"/>
      <c r="AN78" s="25"/>
      <c r="AO78" s="25"/>
      <c r="AP78" s="25"/>
      <c r="AQ78" s="25"/>
      <c r="AR78" s="25"/>
      <c r="AS78" s="25"/>
      <c r="AT78" s="25"/>
      <c r="AU78" s="25"/>
      <c r="AV78" s="25"/>
      <c r="AW78" s="25"/>
      <c r="AX78" s="25"/>
      <c r="AY78" s="25"/>
      <c r="AZ78" s="25"/>
      <c r="BA78" s="25"/>
      <c r="BB78" s="25"/>
      <c r="BC78" s="25"/>
      <c r="BD78" s="25"/>
      <c r="BE78" s="25"/>
      <c r="BF78" s="25"/>
      <c r="BG78" s="25"/>
      <c r="BH78" s="25"/>
      <c r="BI78" s="25"/>
      <c r="BJ78" s="25"/>
      <c r="BK78" s="25"/>
      <c r="BL78" s="25"/>
      <c r="BM78" s="21">
        <f t="shared" si="13"/>
        <v>4.0000000000000009</v>
      </c>
      <c r="BP78" s="18">
        <v>2012</v>
      </c>
      <c r="BQ78" s="14">
        <f t="shared" si="14"/>
        <v>0</v>
      </c>
      <c r="BR78" s="14">
        <f t="shared" si="7"/>
        <v>0</v>
      </c>
      <c r="BS78" s="14">
        <f t="shared" si="7"/>
        <v>0</v>
      </c>
      <c r="BT78" s="14">
        <f t="shared" si="7"/>
        <v>0</v>
      </c>
      <c r="BU78" s="14">
        <f t="shared" si="7"/>
        <v>0</v>
      </c>
      <c r="BV78" s="14">
        <f t="shared" si="7"/>
        <v>0</v>
      </c>
      <c r="BW78" s="14">
        <f t="shared" si="7"/>
        <v>0</v>
      </c>
      <c r="BX78" s="14">
        <f t="shared" si="7"/>
        <v>0</v>
      </c>
      <c r="BY78" s="14">
        <f t="shared" si="7"/>
        <v>9.0909090909090925E-2</v>
      </c>
      <c r="BZ78" s="14">
        <f t="shared" si="7"/>
        <v>6.8181818181818191E-2</v>
      </c>
      <c r="CA78" s="14">
        <f t="shared" si="7"/>
        <v>0</v>
      </c>
      <c r="CB78" s="14">
        <f t="shared" si="7"/>
        <v>0.84090909090909094</v>
      </c>
      <c r="CC78" s="14">
        <f t="shared" si="7"/>
        <v>0</v>
      </c>
      <c r="CD78" s="14">
        <f t="shared" si="7"/>
        <v>0</v>
      </c>
      <c r="CE78" s="14">
        <f t="shared" si="7"/>
        <v>0</v>
      </c>
      <c r="CF78" s="14">
        <f t="shared" si="7"/>
        <v>0</v>
      </c>
      <c r="CG78" s="14">
        <f t="shared" si="7"/>
        <v>0</v>
      </c>
      <c r="CH78" s="14">
        <f t="shared" si="8"/>
        <v>0</v>
      </c>
      <c r="CI78" s="14">
        <f t="shared" si="8"/>
        <v>0</v>
      </c>
      <c r="CJ78" s="14">
        <f t="shared" si="8"/>
        <v>0</v>
      </c>
      <c r="CK78" s="14">
        <f t="shared" si="8"/>
        <v>0</v>
      </c>
      <c r="CL78" s="14">
        <f t="shared" si="8"/>
        <v>0</v>
      </c>
      <c r="CM78" s="14">
        <f t="shared" si="8"/>
        <v>0</v>
      </c>
      <c r="CN78" s="14">
        <f t="shared" si="9"/>
        <v>0</v>
      </c>
      <c r="CO78" s="14">
        <f t="shared" si="9"/>
        <v>0</v>
      </c>
      <c r="CP78" s="14">
        <f t="shared" si="9"/>
        <v>0</v>
      </c>
      <c r="CQ78" s="14">
        <f t="shared" si="9"/>
        <v>0</v>
      </c>
      <c r="CR78" s="14">
        <f t="shared" si="9"/>
        <v>0</v>
      </c>
      <c r="CS78" s="14">
        <f t="shared" si="9"/>
        <v>0</v>
      </c>
      <c r="CT78" s="14">
        <f t="shared" si="9"/>
        <v>0</v>
      </c>
      <c r="CU78" s="14">
        <f t="shared" si="9"/>
        <v>0</v>
      </c>
      <c r="CV78" s="14">
        <f t="shared" si="9"/>
        <v>0</v>
      </c>
      <c r="CW78" s="14">
        <f t="shared" si="9"/>
        <v>0</v>
      </c>
      <c r="CX78" s="14">
        <f t="shared" si="9"/>
        <v>0</v>
      </c>
      <c r="CY78" s="14">
        <f t="shared" si="9"/>
        <v>0</v>
      </c>
      <c r="CZ78" s="14">
        <f t="shared" si="9"/>
        <v>0</v>
      </c>
      <c r="DA78" s="14">
        <f t="shared" si="9"/>
        <v>0</v>
      </c>
      <c r="DB78" s="14">
        <f t="shared" si="9"/>
        <v>0</v>
      </c>
      <c r="DC78" s="14">
        <f t="shared" si="9"/>
        <v>0</v>
      </c>
      <c r="DD78" s="14">
        <f t="shared" si="10"/>
        <v>0</v>
      </c>
      <c r="DE78" s="14">
        <f t="shared" si="10"/>
        <v>0</v>
      </c>
      <c r="DF78" s="14">
        <f t="shared" si="10"/>
        <v>0</v>
      </c>
      <c r="DG78" s="14">
        <f t="shared" si="10"/>
        <v>0</v>
      </c>
      <c r="DH78" s="14">
        <f t="shared" si="10"/>
        <v>0</v>
      </c>
      <c r="DI78" s="14">
        <f t="shared" si="10"/>
        <v>0</v>
      </c>
      <c r="DJ78" s="14">
        <f t="shared" si="10"/>
        <v>0</v>
      </c>
      <c r="DK78" s="14">
        <f t="shared" si="10"/>
        <v>0</v>
      </c>
      <c r="DL78" s="14">
        <f t="shared" si="10"/>
        <v>0</v>
      </c>
      <c r="DM78" s="14">
        <f t="shared" si="10"/>
        <v>0</v>
      </c>
      <c r="DN78" s="14">
        <f t="shared" si="10"/>
        <v>0</v>
      </c>
      <c r="DO78" s="14">
        <f t="shared" si="10"/>
        <v>0</v>
      </c>
      <c r="DP78" s="14">
        <f t="shared" si="10"/>
        <v>0</v>
      </c>
      <c r="DQ78" s="14">
        <f t="shared" si="10"/>
        <v>0</v>
      </c>
      <c r="DR78" s="14">
        <f t="shared" si="10"/>
        <v>0</v>
      </c>
      <c r="DS78" s="14">
        <f t="shared" si="10"/>
        <v>0</v>
      </c>
      <c r="DT78" s="14">
        <f t="shared" si="11"/>
        <v>0</v>
      </c>
      <c r="DU78" s="14">
        <f t="shared" si="11"/>
        <v>0</v>
      </c>
      <c r="DV78" s="14">
        <f t="shared" si="11"/>
        <v>0</v>
      </c>
      <c r="DW78" s="14">
        <f t="shared" si="11"/>
        <v>0</v>
      </c>
      <c r="DX78" s="14">
        <f t="shared" si="11"/>
        <v>0</v>
      </c>
      <c r="DY78" s="14">
        <f t="shared" si="11"/>
        <v>0</v>
      </c>
      <c r="DZ78" s="14">
        <f t="shared" si="15"/>
        <v>1</v>
      </c>
    </row>
    <row r="79" spans="1:130">
      <c r="A79" s="18">
        <v>13</v>
      </c>
      <c r="B79" s="15">
        <f t="shared" si="12"/>
        <v>1</v>
      </c>
      <c r="C79" s="18">
        <v>2013</v>
      </c>
      <c r="D79" s="25">
        <f t="shared" si="16"/>
        <v>0</v>
      </c>
      <c r="E79" s="25">
        <f t="shared" si="17"/>
        <v>0</v>
      </c>
      <c r="F79" s="25">
        <f t="shared" si="18"/>
        <v>0</v>
      </c>
      <c r="G79" s="25">
        <f t="shared" si="19"/>
        <v>0</v>
      </c>
      <c r="H79" s="25">
        <f t="shared" si="20"/>
        <v>0</v>
      </c>
      <c r="I79" s="25">
        <f t="shared" si="21"/>
        <v>0</v>
      </c>
      <c r="J79" s="25">
        <f t="shared" si="22"/>
        <v>0</v>
      </c>
      <c r="K79" s="25">
        <f t="shared" si="23"/>
        <v>0</v>
      </c>
      <c r="L79" s="25">
        <f t="shared" si="24"/>
        <v>0.36363636363636376</v>
      </c>
      <c r="M79" s="25">
        <f t="shared" si="25"/>
        <v>0.27272727272727282</v>
      </c>
      <c r="N79" s="25">
        <f t="shared" si="26"/>
        <v>0</v>
      </c>
      <c r="O79" s="25">
        <f t="shared" ref="O79:O97" si="27">VLOOKUP($C$77,$D$3:$K$63,$A$68,0)*(B68-B67)</f>
        <v>3.3636363636363646</v>
      </c>
      <c r="P79" s="25">
        <f>VLOOKUP($C$78,$D$3:$K$63,$A$68,0)*(B67-B66)</f>
        <v>9.0909090909090939E-2</v>
      </c>
      <c r="Q79" s="25">
        <f>VLOOKUP($C$79,$D$3:$K$63,$A$68,0)*B66</f>
        <v>0</v>
      </c>
      <c r="R79" s="25"/>
      <c r="S79" s="25"/>
      <c r="T79" s="25"/>
      <c r="U79" s="25"/>
      <c r="V79" s="25"/>
      <c r="W79" s="25"/>
      <c r="X79" s="25"/>
      <c r="Y79" s="25"/>
      <c r="Z79" s="25"/>
      <c r="AA79" s="25"/>
      <c r="AB79" s="25"/>
      <c r="AC79" s="25"/>
      <c r="AD79" s="25"/>
      <c r="AE79" s="25"/>
      <c r="AF79" s="25"/>
      <c r="AG79" s="25"/>
      <c r="AH79" s="25"/>
      <c r="AI79" s="25"/>
      <c r="AJ79" s="25"/>
      <c r="AK79" s="25"/>
      <c r="AL79" s="25"/>
      <c r="AM79" s="25"/>
      <c r="AN79" s="25"/>
      <c r="AO79" s="25"/>
      <c r="AP79" s="25"/>
      <c r="AQ79" s="25"/>
      <c r="AR79" s="25"/>
      <c r="AS79" s="25"/>
      <c r="AT79" s="25"/>
      <c r="AU79" s="25"/>
      <c r="AV79" s="25"/>
      <c r="AW79" s="25"/>
      <c r="AX79" s="25"/>
      <c r="AY79" s="25"/>
      <c r="AZ79" s="25"/>
      <c r="BA79" s="25"/>
      <c r="BB79" s="25"/>
      <c r="BC79" s="25"/>
      <c r="BD79" s="25"/>
      <c r="BE79" s="25"/>
      <c r="BF79" s="25"/>
      <c r="BG79" s="25"/>
      <c r="BH79" s="25"/>
      <c r="BI79" s="25"/>
      <c r="BJ79" s="25"/>
      <c r="BK79" s="25"/>
      <c r="BL79" s="25"/>
      <c r="BM79" s="21">
        <f t="shared" si="13"/>
        <v>4.0909090909090917</v>
      </c>
      <c r="BP79" s="18">
        <v>2013</v>
      </c>
      <c r="BQ79" s="14">
        <f t="shared" si="14"/>
        <v>0</v>
      </c>
      <c r="BR79" s="14">
        <f t="shared" si="7"/>
        <v>0</v>
      </c>
      <c r="BS79" s="14">
        <f t="shared" si="7"/>
        <v>0</v>
      </c>
      <c r="BT79" s="14">
        <f t="shared" si="7"/>
        <v>0</v>
      </c>
      <c r="BU79" s="14">
        <f t="shared" si="7"/>
        <v>0</v>
      </c>
      <c r="BV79" s="14">
        <f t="shared" si="7"/>
        <v>0</v>
      </c>
      <c r="BW79" s="14">
        <f t="shared" si="7"/>
        <v>0</v>
      </c>
      <c r="BX79" s="14">
        <f t="shared" si="7"/>
        <v>0</v>
      </c>
      <c r="BY79" s="14">
        <f t="shared" si="7"/>
        <v>8.8888888888888906E-2</v>
      </c>
      <c r="BZ79" s="14">
        <f t="shared" si="7"/>
        <v>6.666666666666668E-2</v>
      </c>
      <c r="CA79" s="14">
        <f t="shared" si="7"/>
        <v>0</v>
      </c>
      <c r="CB79" s="14">
        <f t="shared" si="7"/>
        <v>0.8222222222222223</v>
      </c>
      <c r="CC79" s="14">
        <f t="shared" si="7"/>
        <v>2.2222222222222227E-2</v>
      </c>
      <c r="CD79" s="14">
        <f t="shared" si="7"/>
        <v>0</v>
      </c>
      <c r="CE79" s="14">
        <f t="shared" si="7"/>
        <v>0</v>
      </c>
      <c r="CF79" s="14">
        <f t="shared" si="7"/>
        <v>0</v>
      </c>
      <c r="CG79" s="14">
        <f t="shared" si="7"/>
        <v>0</v>
      </c>
      <c r="CH79" s="14">
        <f t="shared" si="8"/>
        <v>0</v>
      </c>
      <c r="CI79" s="14">
        <f t="shared" si="8"/>
        <v>0</v>
      </c>
      <c r="CJ79" s="14">
        <f t="shared" si="8"/>
        <v>0</v>
      </c>
      <c r="CK79" s="14">
        <f t="shared" si="8"/>
        <v>0</v>
      </c>
      <c r="CL79" s="14">
        <f t="shared" si="8"/>
        <v>0</v>
      </c>
      <c r="CM79" s="14">
        <f t="shared" si="8"/>
        <v>0</v>
      </c>
      <c r="CN79" s="14">
        <f t="shared" si="9"/>
        <v>0</v>
      </c>
      <c r="CO79" s="14">
        <f t="shared" si="9"/>
        <v>0</v>
      </c>
      <c r="CP79" s="14">
        <f t="shared" si="9"/>
        <v>0</v>
      </c>
      <c r="CQ79" s="14">
        <f t="shared" si="9"/>
        <v>0</v>
      </c>
      <c r="CR79" s="14">
        <f t="shared" si="9"/>
        <v>0</v>
      </c>
      <c r="CS79" s="14">
        <f t="shared" si="9"/>
        <v>0</v>
      </c>
      <c r="CT79" s="14">
        <f t="shared" si="9"/>
        <v>0</v>
      </c>
      <c r="CU79" s="14">
        <f t="shared" si="9"/>
        <v>0</v>
      </c>
      <c r="CV79" s="14">
        <f t="shared" si="9"/>
        <v>0</v>
      </c>
      <c r="CW79" s="14">
        <f t="shared" si="9"/>
        <v>0</v>
      </c>
      <c r="CX79" s="14">
        <f t="shared" si="9"/>
        <v>0</v>
      </c>
      <c r="CY79" s="14">
        <f t="shared" si="9"/>
        <v>0</v>
      </c>
      <c r="CZ79" s="14">
        <f t="shared" si="9"/>
        <v>0</v>
      </c>
      <c r="DA79" s="14">
        <f t="shared" si="9"/>
        <v>0</v>
      </c>
      <c r="DB79" s="14">
        <f t="shared" si="9"/>
        <v>0</v>
      </c>
      <c r="DC79" s="14">
        <f t="shared" si="9"/>
        <v>0</v>
      </c>
      <c r="DD79" s="14">
        <f t="shared" si="10"/>
        <v>0</v>
      </c>
      <c r="DE79" s="14">
        <f t="shared" si="10"/>
        <v>0</v>
      </c>
      <c r="DF79" s="14">
        <f t="shared" si="10"/>
        <v>0</v>
      </c>
      <c r="DG79" s="14">
        <f t="shared" si="10"/>
        <v>0</v>
      </c>
      <c r="DH79" s="14">
        <f t="shared" si="10"/>
        <v>0</v>
      </c>
      <c r="DI79" s="14">
        <f t="shared" si="10"/>
        <v>0</v>
      </c>
      <c r="DJ79" s="14">
        <f t="shared" si="10"/>
        <v>0</v>
      </c>
      <c r="DK79" s="14">
        <f t="shared" si="10"/>
        <v>0</v>
      </c>
      <c r="DL79" s="14">
        <f t="shared" si="10"/>
        <v>0</v>
      </c>
      <c r="DM79" s="14">
        <f t="shared" si="10"/>
        <v>0</v>
      </c>
      <c r="DN79" s="14">
        <f t="shared" si="10"/>
        <v>0</v>
      </c>
      <c r="DO79" s="14">
        <f t="shared" si="10"/>
        <v>0</v>
      </c>
      <c r="DP79" s="14">
        <f t="shared" si="10"/>
        <v>0</v>
      </c>
      <c r="DQ79" s="14">
        <f t="shared" si="10"/>
        <v>0</v>
      </c>
      <c r="DR79" s="14">
        <f t="shared" si="10"/>
        <v>0</v>
      </c>
      <c r="DS79" s="14">
        <f t="shared" si="10"/>
        <v>0</v>
      </c>
      <c r="DT79" s="14">
        <f t="shared" si="11"/>
        <v>0</v>
      </c>
      <c r="DU79" s="14">
        <f t="shared" si="11"/>
        <v>0</v>
      </c>
      <c r="DV79" s="14">
        <f t="shared" si="11"/>
        <v>0</v>
      </c>
      <c r="DW79" s="14">
        <f t="shared" si="11"/>
        <v>0</v>
      </c>
      <c r="DX79" s="14">
        <f t="shared" si="11"/>
        <v>0</v>
      </c>
      <c r="DY79" s="14">
        <f t="shared" si="11"/>
        <v>0</v>
      </c>
      <c r="DZ79" s="14">
        <f t="shared" si="15"/>
        <v>1</v>
      </c>
    </row>
    <row r="80" spans="1:130">
      <c r="A80" s="18">
        <v>14</v>
      </c>
      <c r="B80" s="15">
        <f t="shared" si="12"/>
        <v>1</v>
      </c>
      <c r="C80" s="18">
        <v>2014</v>
      </c>
      <c r="D80" s="25">
        <f t="shared" si="16"/>
        <v>0</v>
      </c>
      <c r="E80" s="25">
        <f t="shared" si="17"/>
        <v>0</v>
      </c>
      <c r="F80" s="25">
        <f t="shared" si="18"/>
        <v>0</v>
      </c>
      <c r="G80" s="25">
        <f t="shared" si="19"/>
        <v>0</v>
      </c>
      <c r="H80" s="25">
        <f t="shared" si="20"/>
        <v>0</v>
      </c>
      <c r="I80" s="25">
        <f t="shared" si="21"/>
        <v>0</v>
      </c>
      <c r="J80" s="25">
        <f t="shared" si="22"/>
        <v>0</v>
      </c>
      <c r="K80" s="25">
        <f t="shared" si="23"/>
        <v>0</v>
      </c>
      <c r="L80" s="25">
        <f t="shared" si="24"/>
        <v>0.36363636363636376</v>
      </c>
      <c r="M80" s="25">
        <f t="shared" si="25"/>
        <v>0.27272727272727282</v>
      </c>
      <c r="N80" s="25">
        <f t="shared" si="26"/>
        <v>0</v>
      </c>
      <c r="O80" s="25">
        <f t="shared" si="27"/>
        <v>3.3636363636363646</v>
      </c>
      <c r="P80" s="25">
        <f t="shared" ref="P80:P98" si="28">VLOOKUP($C$78,$D$3:$K$63,$A$68,0)*(B68-B67)</f>
        <v>9.0909090909090939E-2</v>
      </c>
      <c r="Q80" s="25">
        <f>VLOOKUP($C$79,$D$3:$K$63,$A$68,0)*(B67-B66)</f>
        <v>0.72727272727272751</v>
      </c>
      <c r="R80" s="25">
        <f>VLOOKUP($C$80,$D$3:$K$63,$A$68,0)*B66</f>
        <v>0</v>
      </c>
      <c r="S80" s="25"/>
      <c r="T80" s="25"/>
      <c r="U80" s="25"/>
      <c r="V80" s="25"/>
      <c r="W80" s="25"/>
      <c r="X80" s="25"/>
      <c r="Y80" s="25"/>
      <c r="Z80" s="25"/>
      <c r="AA80" s="25"/>
      <c r="AB80" s="25"/>
      <c r="AC80" s="25"/>
      <c r="AD80" s="25"/>
      <c r="AE80" s="25"/>
      <c r="AF80" s="25"/>
      <c r="AG80" s="25"/>
      <c r="AH80" s="25"/>
      <c r="AI80" s="25"/>
      <c r="AJ80" s="25"/>
      <c r="AK80" s="25"/>
      <c r="AL80" s="25"/>
      <c r="AM80" s="25"/>
      <c r="AN80" s="25"/>
      <c r="AO80" s="25"/>
      <c r="AP80" s="25"/>
      <c r="AQ80" s="25"/>
      <c r="AR80" s="25"/>
      <c r="AS80" s="25"/>
      <c r="AT80" s="25"/>
      <c r="AU80" s="25"/>
      <c r="AV80" s="25"/>
      <c r="AW80" s="25"/>
      <c r="AX80" s="25"/>
      <c r="AY80" s="25"/>
      <c r="AZ80" s="25"/>
      <c r="BA80" s="25"/>
      <c r="BB80" s="25"/>
      <c r="BC80" s="25"/>
      <c r="BD80" s="25"/>
      <c r="BE80" s="25"/>
      <c r="BF80" s="25"/>
      <c r="BG80" s="25"/>
      <c r="BH80" s="25"/>
      <c r="BI80" s="25"/>
      <c r="BJ80" s="25"/>
      <c r="BK80" s="25"/>
      <c r="BL80" s="25"/>
      <c r="BM80" s="21">
        <f t="shared" si="13"/>
        <v>4.8181818181818192</v>
      </c>
      <c r="BP80" s="18">
        <v>2014</v>
      </c>
      <c r="BQ80" s="14">
        <f t="shared" si="14"/>
        <v>0</v>
      </c>
      <c r="BR80" s="14">
        <f t="shared" si="7"/>
        <v>0</v>
      </c>
      <c r="BS80" s="14">
        <f t="shared" si="7"/>
        <v>0</v>
      </c>
      <c r="BT80" s="14">
        <f t="shared" si="7"/>
        <v>0</v>
      </c>
      <c r="BU80" s="14">
        <f t="shared" si="7"/>
        <v>0</v>
      </c>
      <c r="BV80" s="14">
        <f t="shared" si="7"/>
        <v>0</v>
      </c>
      <c r="BW80" s="14">
        <f t="shared" si="7"/>
        <v>0</v>
      </c>
      <c r="BX80" s="14">
        <f t="shared" si="7"/>
        <v>0</v>
      </c>
      <c r="BY80" s="14">
        <f t="shared" si="7"/>
        <v>7.5471698113207558E-2</v>
      </c>
      <c r="BZ80" s="14">
        <f t="shared" si="7"/>
        <v>5.6603773584905669E-2</v>
      </c>
      <c r="CA80" s="14">
        <f t="shared" si="7"/>
        <v>0</v>
      </c>
      <c r="CB80" s="14">
        <f t="shared" si="7"/>
        <v>0.69811320754716988</v>
      </c>
      <c r="CC80" s="14">
        <f t="shared" si="7"/>
        <v>1.886792452830189E-2</v>
      </c>
      <c r="CD80" s="14">
        <f t="shared" si="7"/>
        <v>0.15094339622641512</v>
      </c>
      <c r="CE80" s="14">
        <f t="shared" si="7"/>
        <v>0</v>
      </c>
      <c r="CF80" s="14">
        <f t="shared" si="7"/>
        <v>0</v>
      </c>
      <c r="CG80" s="14">
        <f t="shared" si="7"/>
        <v>0</v>
      </c>
      <c r="CH80" s="14">
        <f t="shared" si="8"/>
        <v>0</v>
      </c>
      <c r="CI80" s="14">
        <f t="shared" si="8"/>
        <v>0</v>
      </c>
      <c r="CJ80" s="14">
        <f t="shared" si="8"/>
        <v>0</v>
      </c>
      <c r="CK80" s="14">
        <f t="shared" si="8"/>
        <v>0</v>
      </c>
      <c r="CL80" s="14">
        <f t="shared" si="8"/>
        <v>0</v>
      </c>
      <c r="CM80" s="14">
        <f t="shared" si="8"/>
        <v>0</v>
      </c>
      <c r="CN80" s="14">
        <f t="shared" si="9"/>
        <v>0</v>
      </c>
      <c r="CO80" s="14">
        <f t="shared" si="9"/>
        <v>0</v>
      </c>
      <c r="CP80" s="14">
        <f t="shared" si="9"/>
        <v>0</v>
      </c>
      <c r="CQ80" s="14">
        <f t="shared" si="9"/>
        <v>0</v>
      </c>
      <c r="CR80" s="14">
        <f t="shared" si="9"/>
        <v>0</v>
      </c>
      <c r="CS80" s="14">
        <f t="shared" si="9"/>
        <v>0</v>
      </c>
      <c r="CT80" s="14">
        <f t="shared" si="9"/>
        <v>0</v>
      </c>
      <c r="CU80" s="14">
        <f t="shared" si="9"/>
        <v>0</v>
      </c>
      <c r="CV80" s="14">
        <f t="shared" si="9"/>
        <v>0</v>
      </c>
      <c r="CW80" s="14">
        <f t="shared" si="9"/>
        <v>0</v>
      </c>
      <c r="CX80" s="14">
        <f t="shared" si="9"/>
        <v>0</v>
      </c>
      <c r="CY80" s="14">
        <f t="shared" si="9"/>
        <v>0</v>
      </c>
      <c r="CZ80" s="14">
        <f t="shared" si="9"/>
        <v>0</v>
      </c>
      <c r="DA80" s="14">
        <f t="shared" si="9"/>
        <v>0</v>
      </c>
      <c r="DB80" s="14">
        <f t="shared" si="9"/>
        <v>0</v>
      </c>
      <c r="DC80" s="14">
        <f t="shared" si="9"/>
        <v>0</v>
      </c>
      <c r="DD80" s="14">
        <f t="shared" si="10"/>
        <v>0</v>
      </c>
      <c r="DE80" s="14">
        <f t="shared" si="10"/>
        <v>0</v>
      </c>
      <c r="DF80" s="14">
        <f t="shared" si="10"/>
        <v>0</v>
      </c>
      <c r="DG80" s="14">
        <f t="shared" si="10"/>
        <v>0</v>
      </c>
      <c r="DH80" s="14">
        <f t="shared" si="10"/>
        <v>0</v>
      </c>
      <c r="DI80" s="14">
        <f t="shared" si="10"/>
        <v>0</v>
      </c>
      <c r="DJ80" s="14">
        <f t="shared" si="10"/>
        <v>0</v>
      </c>
      <c r="DK80" s="14">
        <f t="shared" si="10"/>
        <v>0</v>
      </c>
      <c r="DL80" s="14">
        <f t="shared" si="10"/>
        <v>0</v>
      </c>
      <c r="DM80" s="14">
        <f t="shared" si="10"/>
        <v>0</v>
      </c>
      <c r="DN80" s="14">
        <f t="shared" si="10"/>
        <v>0</v>
      </c>
      <c r="DO80" s="14">
        <f t="shared" si="10"/>
        <v>0</v>
      </c>
      <c r="DP80" s="14">
        <f t="shared" si="10"/>
        <v>0</v>
      </c>
      <c r="DQ80" s="14">
        <f t="shared" si="10"/>
        <v>0</v>
      </c>
      <c r="DR80" s="14">
        <f t="shared" si="10"/>
        <v>0</v>
      </c>
      <c r="DS80" s="14">
        <f t="shared" si="10"/>
        <v>0</v>
      </c>
      <c r="DT80" s="14">
        <f t="shared" si="11"/>
        <v>0</v>
      </c>
      <c r="DU80" s="14">
        <f t="shared" si="11"/>
        <v>0</v>
      </c>
      <c r="DV80" s="14">
        <f t="shared" si="11"/>
        <v>0</v>
      </c>
      <c r="DW80" s="14">
        <f t="shared" si="11"/>
        <v>0</v>
      </c>
      <c r="DX80" s="14">
        <f t="shared" si="11"/>
        <v>0</v>
      </c>
      <c r="DY80" s="14">
        <f t="shared" si="11"/>
        <v>0</v>
      </c>
      <c r="DZ80" s="14">
        <f t="shared" si="15"/>
        <v>1</v>
      </c>
    </row>
    <row r="81" spans="1:130">
      <c r="A81" s="18">
        <v>15</v>
      </c>
      <c r="B81" s="15">
        <f t="shared" si="12"/>
        <v>1</v>
      </c>
      <c r="C81" s="18">
        <v>2015</v>
      </c>
      <c r="D81" s="25">
        <f t="shared" si="16"/>
        <v>0</v>
      </c>
      <c r="E81" s="25">
        <f t="shared" si="17"/>
        <v>0</v>
      </c>
      <c r="F81" s="25">
        <f t="shared" si="18"/>
        <v>0</v>
      </c>
      <c r="G81" s="25">
        <f t="shared" si="19"/>
        <v>0</v>
      </c>
      <c r="H81" s="25">
        <f t="shared" si="20"/>
        <v>0</v>
      </c>
      <c r="I81" s="25">
        <f t="shared" si="21"/>
        <v>0</v>
      </c>
      <c r="J81" s="25">
        <f t="shared" si="22"/>
        <v>0</v>
      </c>
      <c r="K81" s="25">
        <f t="shared" si="23"/>
        <v>0</v>
      </c>
      <c r="L81" s="25">
        <f t="shared" si="24"/>
        <v>0.36363636363636376</v>
      </c>
      <c r="M81" s="25">
        <f t="shared" si="25"/>
        <v>0.27272727272727282</v>
      </c>
      <c r="N81" s="25">
        <f t="shared" si="26"/>
        <v>0</v>
      </c>
      <c r="O81" s="25">
        <f t="shared" si="27"/>
        <v>3.3636363636363646</v>
      </c>
      <c r="P81" s="25">
        <f t="shared" si="28"/>
        <v>9.0909090909090939E-2</v>
      </c>
      <c r="Q81" s="25">
        <f t="shared" ref="Q81:Q99" si="29">VLOOKUP($C$79,$D$3:$K$63,$A$68,0)*(B68-B67)</f>
        <v>0.72727272727272751</v>
      </c>
      <c r="R81" s="25">
        <f>VLOOKUP($C$80,$D$3:$K$63,$A$68,0)*(B67-B66)</f>
        <v>0.4545454545454547</v>
      </c>
      <c r="S81" s="25">
        <f>VLOOKUP($C$81,$D$3:$K$63,$A$68,0)*B66</f>
        <v>0</v>
      </c>
      <c r="T81" s="25"/>
      <c r="U81" s="25"/>
      <c r="V81" s="25"/>
      <c r="W81" s="25"/>
      <c r="X81" s="25"/>
      <c r="Y81" s="25"/>
      <c r="Z81" s="25"/>
      <c r="AA81" s="25"/>
      <c r="AB81" s="25"/>
      <c r="AC81" s="25"/>
      <c r="AD81" s="25"/>
      <c r="AE81" s="25"/>
      <c r="AF81" s="25"/>
      <c r="AG81" s="25"/>
      <c r="AH81" s="25"/>
      <c r="AI81" s="25"/>
      <c r="AJ81" s="25"/>
      <c r="AK81" s="25"/>
      <c r="AL81" s="25"/>
      <c r="AM81" s="25"/>
      <c r="AN81" s="25"/>
      <c r="AO81" s="25"/>
      <c r="AP81" s="25"/>
      <c r="AQ81" s="25"/>
      <c r="AR81" s="25"/>
      <c r="AS81" s="25"/>
      <c r="AT81" s="25"/>
      <c r="AU81" s="25"/>
      <c r="AV81" s="25"/>
      <c r="AW81" s="25"/>
      <c r="AX81" s="25"/>
      <c r="AY81" s="25"/>
      <c r="AZ81" s="25"/>
      <c r="BA81" s="25"/>
      <c r="BB81" s="25"/>
      <c r="BC81" s="25"/>
      <c r="BD81" s="25"/>
      <c r="BE81" s="25"/>
      <c r="BF81" s="25"/>
      <c r="BG81" s="25"/>
      <c r="BH81" s="25"/>
      <c r="BI81" s="25"/>
      <c r="BJ81" s="25"/>
      <c r="BK81" s="25"/>
      <c r="BL81" s="25"/>
      <c r="BM81" s="21">
        <f t="shared" si="13"/>
        <v>5.2727272727272743</v>
      </c>
      <c r="BP81" s="18">
        <v>2015</v>
      </c>
      <c r="BQ81" s="14">
        <f t="shared" si="14"/>
        <v>0</v>
      </c>
      <c r="BR81" s="14">
        <f t="shared" si="7"/>
        <v>0</v>
      </c>
      <c r="BS81" s="14">
        <f t="shared" si="7"/>
        <v>0</v>
      </c>
      <c r="BT81" s="14">
        <f t="shared" si="7"/>
        <v>0</v>
      </c>
      <c r="BU81" s="14">
        <f t="shared" si="7"/>
        <v>0</v>
      </c>
      <c r="BV81" s="14">
        <f t="shared" si="7"/>
        <v>0</v>
      </c>
      <c r="BW81" s="14">
        <f t="shared" si="7"/>
        <v>0</v>
      </c>
      <c r="BX81" s="14">
        <f t="shared" si="7"/>
        <v>0</v>
      </c>
      <c r="BY81" s="14">
        <f t="shared" si="7"/>
        <v>6.8965517241379309E-2</v>
      </c>
      <c r="BZ81" s="14">
        <f t="shared" si="7"/>
        <v>5.1724137931034482E-2</v>
      </c>
      <c r="CA81" s="14">
        <f t="shared" si="7"/>
        <v>0</v>
      </c>
      <c r="CB81" s="14">
        <f t="shared" si="7"/>
        <v>0.63793103448275867</v>
      </c>
      <c r="CC81" s="14">
        <f t="shared" si="7"/>
        <v>1.7241379310344827E-2</v>
      </c>
      <c r="CD81" s="14">
        <f t="shared" si="7"/>
        <v>0.13793103448275862</v>
      </c>
      <c r="CE81" s="14">
        <f t="shared" si="7"/>
        <v>8.6206896551724144E-2</v>
      </c>
      <c r="CF81" s="14">
        <f t="shared" si="7"/>
        <v>0</v>
      </c>
      <c r="CG81" s="14">
        <f t="shared" ref="CG81:CV97" si="30">T81/$BM81</f>
        <v>0</v>
      </c>
      <c r="CH81" s="14">
        <f t="shared" si="8"/>
        <v>0</v>
      </c>
      <c r="CI81" s="14">
        <f t="shared" si="8"/>
        <v>0</v>
      </c>
      <c r="CJ81" s="14">
        <f t="shared" si="8"/>
        <v>0</v>
      </c>
      <c r="CK81" s="14">
        <f t="shared" si="8"/>
        <v>0</v>
      </c>
      <c r="CL81" s="14">
        <f t="shared" si="8"/>
        <v>0</v>
      </c>
      <c r="CM81" s="14">
        <f t="shared" si="8"/>
        <v>0</v>
      </c>
      <c r="CN81" s="14">
        <f t="shared" si="9"/>
        <v>0</v>
      </c>
      <c r="CO81" s="14">
        <f t="shared" si="9"/>
        <v>0</v>
      </c>
      <c r="CP81" s="14">
        <f t="shared" si="9"/>
        <v>0</v>
      </c>
      <c r="CQ81" s="14">
        <f t="shared" si="9"/>
        <v>0</v>
      </c>
      <c r="CR81" s="14">
        <f t="shared" si="9"/>
        <v>0</v>
      </c>
      <c r="CS81" s="14">
        <f t="shared" si="9"/>
        <v>0</v>
      </c>
      <c r="CT81" s="14">
        <f t="shared" si="9"/>
        <v>0</v>
      </c>
      <c r="CU81" s="14">
        <f t="shared" si="9"/>
        <v>0</v>
      </c>
      <c r="CV81" s="14">
        <f t="shared" si="9"/>
        <v>0</v>
      </c>
      <c r="CW81" s="14">
        <f t="shared" si="9"/>
        <v>0</v>
      </c>
      <c r="CX81" s="14">
        <f t="shared" si="9"/>
        <v>0</v>
      </c>
      <c r="CY81" s="14">
        <f t="shared" si="9"/>
        <v>0</v>
      </c>
      <c r="CZ81" s="14">
        <f t="shared" si="9"/>
        <v>0</v>
      </c>
      <c r="DA81" s="14">
        <f t="shared" si="9"/>
        <v>0</v>
      </c>
      <c r="DB81" s="14">
        <f t="shared" si="9"/>
        <v>0</v>
      </c>
      <c r="DC81" s="14">
        <f t="shared" ref="DC81:DR97" si="31">AP81/$BM81</f>
        <v>0</v>
      </c>
      <c r="DD81" s="14">
        <f t="shared" si="10"/>
        <v>0</v>
      </c>
      <c r="DE81" s="14">
        <f t="shared" si="10"/>
        <v>0</v>
      </c>
      <c r="DF81" s="14">
        <f t="shared" si="10"/>
        <v>0</v>
      </c>
      <c r="DG81" s="14">
        <f t="shared" si="10"/>
        <v>0</v>
      </c>
      <c r="DH81" s="14">
        <f t="shared" si="10"/>
        <v>0</v>
      </c>
      <c r="DI81" s="14">
        <f t="shared" si="10"/>
        <v>0</v>
      </c>
      <c r="DJ81" s="14">
        <f t="shared" si="10"/>
        <v>0</v>
      </c>
      <c r="DK81" s="14">
        <f t="shared" si="10"/>
        <v>0</v>
      </c>
      <c r="DL81" s="14">
        <f t="shared" si="10"/>
        <v>0</v>
      </c>
      <c r="DM81" s="14">
        <f t="shared" si="10"/>
        <v>0</v>
      </c>
      <c r="DN81" s="14">
        <f t="shared" si="10"/>
        <v>0</v>
      </c>
      <c r="DO81" s="14">
        <f t="shared" si="10"/>
        <v>0</v>
      </c>
      <c r="DP81" s="14">
        <f t="shared" si="10"/>
        <v>0</v>
      </c>
      <c r="DQ81" s="14">
        <f t="shared" si="10"/>
        <v>0</v>
      </c>
      <c r="DR81" s="14">
        <f t="shared" si="10"/>
        <v>0</v>
      </c>
      <c r="DS81" s="14">
        <f t="shared" ref="DS81:DY118" si="32">BF81/$BM81</f>
        <v>0</v>
      </c>
      <c r="DT81" s="14">
        <f t="shared" si="11"/>
        <v>0</v>
      </c>
      <c r="DU81" s="14">
        <f t="shared" si="11"/>
        <v>0</v>
      </c>
      <c r="DV81" s="14">
        <f t="shared" si="11"/>
        <v>0</v>
      </c>
      <c r="DW81" s="14">
        <f t="shared" si="11"/>
        <v>0</v>
      </c>
      <c r="DX81" s="14">
        <f t="shared" si="11"/>
        <v>0</v>
      </c>
      <c r="DY81" s="14">
        <f t="shared" si="11"/>
        <v>0</v>
      </c>
      <c r="DZ81" s="14">
        <f t="shared" si="15"/>
        <v>1.0000000000000002</v>
      </c>
    </row>
    <row r="82" spans="1:130">
      <c r="A82" s="18">
        <v>16</v>
      </c>
      <c r="B82" s="15">
        <f t="shared" si="12"/>
        <v>1</v>
      </c>
      <c r="C82" s="18">
        <v>2016</v>
      </c>
      <c r="D82" s="25">
        <f t="shared" si="16"/>
        <v>0</v>
      </c>
      <c r="E82" s="25">
        <f t="shared" si="17"/>
        <v>0</v>
      </c>
      <c r="F82" s="25">
        <f t="shared" si="18"/>
        <v>0</v>
      </c>
      <c r="G82" s="25">
        <f t="shared" si="19"/>
        <v>0</v>
      </c>
      <c r="H82" s="25">
        <f t="shared" si="20"/>
        <v>0</v>
      </c>
      <c r="I82" s="25">
        <f t="shared" si="21"/>
        <v>0</v>
      </c>
      <c r="J82" s="25">
        <f t="shared" si="22"/>
        <v>0</v>
      </c>
      <c r="K82" s="25">
        <f t="shared" si="23"/>
        <v>0</v>
      </c>
      <c r="L82" s="25">
        <f t="shared" si="24"/>
        <v>0.36363636363636376</v>
      </c>
      <c r="M82" s="25">
        <f t="shared" si="25"/>
        <v>0.27272727272727282</v>
      </c>
      <c r="N82" s="25">
        <f t="shared" si="26"/>
        <v>0</v>
      </c>
      <c r="O82" s="25">
        <f t="shared" si="27"/>
        <v>3.3636363636363646</v>
      </c>
      <c r="P82" s="25">
        <f t="shared" si="28"/>
        <v>9.0909090909090939E-2</v>
      </c>
      <c r="Q82" s="25">
        <f t="shared" si="29"/>
        <v>0.72727272727272751</v>
      </c>
      <c r="R82" s="25">
        <f t="shared" ref="R82:R100" si="33">VLOOKUP($C$80,$D$3:$K$63,$A$68,0)*(B68-B67)</f>
        <v>0.4545454545454547</v>
      </c>
      <c r="S82" s="25">
        <f>VLOOKUP($C$81,$D$3:$K$63,$A$68,0)*(B67-B66)</f>
        <v>3.2727272727272738</v>
      </c>
      <c r="T82" s="25">
        <f>VLOOKUP($C$82,$D$3:$K$63,$A$68,0)*B66</f>
        <v>0</v>
      </c>
      <c r="U82" s="25"/>
      <c r="V82" s="25"/>
      <c r="W82" s="25"/>
      <c r="X82" s="25"/>
      <c r="Y82" s="25"/>
      <c r="Z82" s="25"/>
      <c r="AA82" s="25"/>
      <c r="AB82" s="25"/>
      <c r="AC82" s="25"/>
      <c r="AD82" s="25"/>
      <c r="AE82" s="25"/>
      <c r="AF82" s="25"/>
      <c r="AG82" s="25"/>
      <c r="AH82" s="25"/>
      <c r="AI82" s="25"/>
      <c r="AJ82" s="25"/>
      <c r="AK82" s="25"/>
      <c r="AL82" s="25"/>
      <c r="AM82" s="25"/>
      <c r="AN82" s="25"/>
      <c r="AO82" s="25"/>
      <c r="AP82" s="25"/>
      <c r="AQ82" s="25"/>
      <c r="AR82" s="25"/>
      <c r="AS82" s="25"/>
      <c r="AT82" s="25"/>
      <c r="AU82" s="25"/>
      <c r="AV82" s="25"/>
      <c r="AW82" s="25"/>
      <c r="AX82" s="25"/>
      <c r="AY82" s="25"/>
      <c r="AZ82" s="25"/>
      <c r="BA82" s="25"/>
      <c r="BB82" s="25"/>
      <c r="BC82" s="25"/>
      <c r="BD82" s="25"/>
      <c r="BE82" s="25"/>
      <c r="BF82" s="25"/>
      <c r="BG82" s="25"/>
      <c r="BH82" s="25"/>
      <c r="BI82" s="25"/>
      <c r="BJ82" s="25"/>
      <c r="BK82" s="25"/>
      <c r="BL82" s="25"/>
      <c r="BM82" s="21">
        <f t="shared" si="13"/>
        <v>8.5454545454545485</v>
      </c>
      <c r="BP82" s="18">
        <v>2016</v>
      </c>
      <c r="BQ82" s="14">
        <f t="shared" si="14"/>
        <v>0</v>
      </c>
      <c r="BR82" s="14">
        <f t="shared" si="14"/>
        <v>0</v>
      </c>
      <c r="BS82" s="14">
        <f t="shared" si="14"/>
        <v>0</v>
      </c>
      <c r="BT82" s="14">
        <f t="shared" si="14"/>
        <v>0</v>
      </c>
      <c r="BU82" s="14">
        <f t="shared" si="14"/>
        <v>0</v>
      </c>
      <c r="BV82" s="14">
        <f t="shared" si="14"/>
        <v>0</v>
      </c>
      <c r="BW82" s="14">
        <f t="shared" si="14"/>
        <v>0</v>
      </c>
      <c r="BX82" s="14">
        <f t="shared" si="14"/>
        <v>0</v>
      </c>
      <c r="BY82" s="14">
        <f t="shared" si="14"/>
        <v>4.2553191489361701E-2</v>
      </c>
      <c r="BZ82" s="14">
        <f t="shared" si="14"/>
        <v>3.1914893617021274E-2</v>
      </c>
      <c r="CA82" s="14">
        <f t="shared" si="14"/>
        <v>0</v>
      </c>
      <c r="CB82" s="14">
        <f t="shared" si="14"/>
        <v>0.3936170212765957</v>
      </c>
      <c r="CC82" s="14">
        <f t="shared" si="14"/>
        <v>1.0638297872340425E-2</v>
      </c>
      <c r="CD82" s="14">
        <f t="shared" si="14"/>
        <v>8.5106382978723402E-2</v>
      </c>
      <c r="CE82" s="14">
        <f t="shared" si="14"/>
        <v>5.3191489361702128E-2</v>
      </c>
      <c r="CF82" s="14">
        <f t="shared" si="14"/>
        <v>0.38297872340425532</v>
      </c>
      <c r="CG82" s="14">
        <f t="shared" si="30"/>
        <v>0</v>
      </c>
      <c r="CH82" s="14">
        <f t="shared" si="30"/>
        <v>0</v>
      </c>
      <c r="CI82" s="14">
        <f t="shared" si="30"/>
        <v>0</v>
      </c>
      <c r="CJ82" s="14">
        <f t="shared" si="30"/>
        <v>0</v>
      </c>
      <c r="CK82" s="14">
        <f t="shared" si="30"/>
        <v>0</v>
      </c>
      <c r="CL82" s="14">
        <f t="shared" si="30"/>
        <v>0</v>
      </c>
      <c r="CM82" s="14">
        <f t="shared" si="30"/>
        <v>0</v>
      </c>
      <c r="CN82" s="14">
        <f t="shared" si="30"/>
        <v>0</v>
      </c>
      <c r="CO82" s="14">
        <f t="shared" si="30"/>
        <v>0</v>
      </c>
      <c r="CP82" s="14">
        <f t="shared" si="30"/>
        <v>0</v>
      </c>
      <c r="CQ82" s="14">
        <f t="shared" si="30"/>
        <v>0</v>
      </c>
      <c r="CR82" s="14">
        <f t="shared" si="30"/>
        <v>0</v>
      </c>
      <c r="CS82" s="14">
        <f t="shared" si="30"/>
        <v>0</v>
      </c>
      <c r="CT82" s="14">
        <f t="shared" si="30"/>
        <v>0</v>
      </c>
      <c r="CU82" s="14">
        <f t="shared" si="30"/>
        <v>0</v>
      </c>
      <c r="CV82" s="14">
        <f t="shared" si="30"/>
        <v>0</v>
      </c>
      <c r="CW82" s="14">
        <f t="shared" ref="CW82:DL108" si="34">AJ82/$BM82</f>
        <v>0</v>
      </c>
      <c r="CX82" s="14">
        <f t="shared" si="34"/>
        <v>0</v>
      </c>
      <c r="CY82" s="14">
        <f t="shared" si="34"/>
        <v>0</v>
      </c>
      <c r="CZ82" s="14">
        <f t="shared" si="34"/>
        <v>0</v>
      </c>
      <c r="DA82" s="14">
        <f t="shared" si="34"/>
        <v>0</v>
      </c>
      <c r="DB82" s="14">
        <f t="shared" si="34"/>
        <v>0</v>
      </c>
      <c r="DC82" s="14">
        <f t="shared" si="31"/>
        <v>0</v>
      </c>
      <c r="DD82" s="14">
        <f t="shared" si="31"/>
        <v>0</v>
      </c>
      <c r="DE82" s="14">
        <f t="shared" si="31"/>
        <v>0</v>
      </c>
      <c r="DF82" s="14">
        <f t="shared" si="31"/>
        <v>0</v>
      </c>
      <c r="DG82" s="14">
        <f t="shared" si="31"/>
        <v>0</v>
      </c>
      <c r="DH82" s="14">
        <f t="shared" si="31"/>
        <v>0</v>
      </c>
      <c r="DI82" s="14">
        <f t="shared" si="31"/>
        <v>0</v>
      </c>
      <c r="DJ82" s="14">
        <f t="shared" si="31"/>
        <v>0</v>
      </c>
      <c r="DK82" s="14">
        <f t="shared" si="31"/>
        <v>0</v>
      </c>
      <c r="DL82" s="14">
        <f t="shared" si="31"/>
        <v>0</v>
      </c>
      <c r="DM82" s="14">
        <f t="shared" si="31"/>
        <v>0</v>
      </c>
      <c r="DN82" s="14">
        <f t="shared" si="31"/>
        <v>0</v>
      </c>
      <c r="DO82" s="14">
        <f t="shared" si="31"/>
        <v>0</v>
      </c>
      <c r="DP82" s="14">
        <f t="shared" si="31"/>
        <v>0</v>
      </c>
      <c r="DQ82" s="14">
        <f t="shared" si="31"/>
        <v>0</v>
      </c>
      <c r="DR82" s="14">
        <f t="shared" si="31"/>
        <v>0</v>
      </c>
      <c r="DS82" s="14">
        <f t="shared" si="32"/>
        <v>0</v>
      </c>
      <c r="DT82" s="14">
        <f t="shared" si="32"/>
        <v>0</v>
      </c>
      <c r="DU82" s="14">
        <f t="shared" si="32"/>
        <v>0</v>
      </c>
      <c r="DV82" s="14">
        <f t="shared" si="32"/>
        <v>0</v>
      </c>
      <c r="DW82" s="14">
        <f t="shared" si="32"/>
        <v>0</v>
      </c>
      <c r="DX82" s="14">
        <f t="shared" si="32"/>
        <v>0</v>
      </c>
      <c r="DY82" s="14">
        <f t="shared" si="32"/>
        <v>0</v>
      </c>
      <c r="DZ82" s="14">
        <f t="shared" si="15"/>
        <v>1</v>
      </c>
    </row>
    <row r="83" spans="1:130">
      <c r="A83" s="18">
        <v>17</v>
      </c>
      <c r="B83" s="15">
        <f t="shared" si="12"/>
        <v>1</v>
      </c>
      <c r="C83" s="18">
        <v>2017</v>
      </c>
      <c r="D83" s="25">
        <f t="shared" si="16"/>
        <v>0</v>
      </c>
      <c r="E83" s="25">
        <f t="shared" si="17"/>
        <v>0</v>
      </c>
      <c r="F83" s="25">
        <f t="shared" si="18"/>
        <v>0</v>
      </c>
      <c r="G83" s="25">
        <f t="shared" si="19"/>
        <v>0</v>
      </c>
      <c r="H83" s="25">
        <f t="shared" si="20"/>
        <v>0</v>
      </c>
      <c r="I83" s="25">
        <f t="shared" si="21"/>
        <v>0</v>
      </c>
      <c r="J83" s="25">
        <f t="shared" si="22"/>
        <v>0</v>
      </c>
      <c r="K83" s="25">
        <f t="shared" si="23"/>
        <v>0</v>
      </c>
      <c r="L83" s="25">
        <f t="shared" si="24"/>
        <v>0.36363636363636376</v>
      </c>
      <c r="M83" s="25">
        <f t="shared" si="25"/>
        <v>0.27272727272727282</v>
      </c>
      <c r="N83" s="25">
        <f t="shared" si="26"/>
        <v>0</v>
      </c>
      <c r="O83" s="25">
        <f t="shared" si="27"/>
        <v>3.3636363636363646</v>
      </c>
      <c r="P83" s="25">
        <f t="shared" si="28"/>
        <v>9.0909090909090939E-2</v>
      </c>
      <c r="Q83" s="25">
        <f t="shared" si="29"/>
        <v>0.72727272727272751</v>
      </c>
      <c r="R83" s="25">
        <f t="shared" si="33"/>
        <v>0.4545454545454547</v>
      </c>
      <c r="S83" s="25">
        <f t="shared" ref="S83:S101" si="35">VLOOKUP($C$81,$D$3:$K$63,$A$68,0)*(B68-B67)</f>
        <v>3.2727272727272738</v>
      </c>
      <c r="T83" s="25">
        <f>VLOOKUP($C$82,$D$3:$K$63,$A$68,0)*(B67-B66)</f>
        <v>0</v>
      </c>
      <c r="U83" s="25">
        <f>VLOOKUP($C$83,$D$3:$K$63,$A$68,0)*B66</f>
        <v>0</v>
      </c>
      <c r="V83" s="25"/>
      <c r="W83" s="25"/>
      <c r="X83" s="25"/>
      <c r="Y83" s="25"/>
      <c r="Z83" s="25"/>
      <c r="AA83" s="25"/>
      <c r="AB83" s="25"/>
      <c r="AC83" s="25"/>
      <c r="AD83" s="25"/>
      <c r="AE83" s="25"/>
      <c r="AF83" s="25"/>
      <c r="AG83" s="25"/>
      <c r="AH83" s="25"/>
      <c r="AI83" s="25"/>
      <c r="AJ83" s="25"/>
      <c r="AK83" s="25"/>
      <c r="AL83" s="25"/>
      <c r="AM83" s="25"/>
      <c r="AN83" s="25"/>
      <c r="AO83" s="25"/>
      <c r="AP83" s="25"/>
      <c r="AQ83" s="25"/>
      <c r="AR83" s="25"/>
      <c r="AS83" s="25"/>
      <c r="AT83" s="25"/>
      <c r="AU83" s="25"/>
      <c r="AV83" s="25"/>
      <c r="AW83" s="25"/>
      <c r="AX83" s="25"/>
      <c r="AY83" s="25"/>
      <c r="AZ83" s="25"/>
      <c r="BA83" s="25"/>
      <c r="BB83" s="25"/>
      <c r="BC83" s="25"/>
      <c r="BD83" s="25"/>
      <c r="BE83" s="25"/>
      <c r="BF83" s="25"/>
      <c r="BG83" s="25"/>
      <c r="BH83" s="25"/>
      <c r="BI83" s="25"/>
      <c r="BJ83" s="25"/>
      <c r="BK83" s="25"/>
      <c r="BL83" s="25"/>
      <c r="BM83" s="21">
        <f t="shared" si="13"/>
        <v>8.5454545454545485</v>
      </c>
      <c r="BP83" s="18">
        <v>2017</v>
      </c>
      <c r="BQ83" s="14">
        <f t="shared" si="14"/>
        <v>0</v>
      </c>
      <c r="BR83" s="14">
        <f t="shared" si="14"/>
        <v>0</v>
      </c>
      <c r="BS83" s="14">
        <f t="shared" si="14"/>
        <v>0</v>
      </c>
      <c r="BT83" s="14">
        <f t="shared" si="14"/>
        <v>0</v>
      </c>
      <c r="BU83" s="14">
        <f t="shared" si="14"/>
        <v>0</v>
      </c>
      <c r="BV83" s="14">
        <f t="shared" si="14"/>
        <v>0</v>
      </c>
      <c r="BW83" s="14">
        <f t="shared" si="14"/>
        <v>0</v>
      </c>
      <c r="BX83" s="14">
        <f t="shared" si="14"/>
        <v>0</v>
      </c>
      <c r="BY83" s="14">
        <f t="shared" si="14"/>
        <v>4.2553191489361701E-2</v>
      </c>
      <c r="BZ83" s="14">
        <f t="shared" si="14"/>
        <v>3.1914893617021274E-2</v>
      </c>
      <c r="CA83" s="14">
        <f t="shared" si="14"/>
        <v>0</v>
      </c>
      <c r="CB83" s="14">
        <f t="shared" si="14"/>
        <v>0.3936170212765957</v>
      </c>
      <c r="CC83" s="14">
        <f t="shared" si="14"/>
        <v>1.0638297872340425E-2</v>
      </c>
      <c r="CD83" s="14">
        <f t="shared" si="14"/>
        <v>8.5106382978723402E-2</v>
      </c>
      <c r="CE83" s="14">
        <f t="shared" si="14"/>
        <v>5.3191489361702128E-2</v>
      </c>
      <c r="CF83" s="14">
        <f t="shared" si="14"/>
        <v>0.38297872340425532</v>
      </c>
      <c r="CG83" s="14">
        <f t="shared" si="30"/>
        <v>0</v>
      </c>
      <c r="CH83" s="14">
        <f t="shared" si="30"/>
        <v>0</v>
      </c>
      <c r="CI83" s="14">
        <f t="shared" si="30"/>
        <v>0</v>
      </c>
      <c r="CJ83" s="14">
        <f t="shared" si="30"/>
        <v>0</v>
      </c>
      <c r="CK83" s="14">
        <f t="shared" si="30"/>
        <v>0</v>
      </c>
      <c r="CL83" s="14">
        <f t="shared" si="30"/>
        <v>0</v>
      </c>
      <c r="CM83" s="14">
        <f t="shared" si="30"/>
        <v>0</v>
      </c>
      <c r="CN83" s="14">
        <f t="shared" si="30"/>
        <v>0</v>
      </c>
      <c r="CO83" s="14">
        <f t="shared" si="30"/>
        <v>0</v>
      </c>
      <c r="CP83" s="14">
        <f t="shared" si="30"/>
        <v>0</v>
      </c>
      <c r="CQ83" s="14">
        <f t="shared" si="30"/>
        <v>0</v>
      </c>
      <c r="CR83" s="14">
        <f t="shared" si="30"/>
        <v>0</v>
      </c>
      <c r="CS83" s="14">
        <f t="shared" si="30"/>
        <v>0</v>
      </c>
      <c r="CT83" s="14">
        <f t="shared" si="30"/>
        <v>0</v>
      </c>
      <c r="CU83" s="14">
        <f t="shared" si="30"/>
        <v>0</v>
      </c>
      <c r="CV83" s="14">
        <f t="shared" si="30"/>
        <v>0</v>
      </c>
      <c r="CW83" s="14">
        <f t="shared" si="34"/>
        <v>0</v>
      </c>
      <c r="CX83" s="14">
        <f t="shared" si="34"/>
        <v>0</v>
      </c>
      <c r="CY83" s="14">
        <f t="shared" si="34"/>
        <v>0</v>
      </c>
      <c r="CZ83" s="14">
        <f t="shared" si="34"/>
        <v>0</v>
      </c>
      <c r="DA83" s="14">
        <f t="shared" si="34"/>
        <v>0</v>
      </c>
      <c r="DB83" s="14">
        <f t="shared" si="34"/>
        <v>0</v>
      </c>
      <c r="DC83" s="14">
        <f t="shared" si="31"/>
        <v>0</v>
      </c>
      <c r="DD83" s="14">
        <f t="shared" si="31"/>
        <v>0</v>
      </c>
      <c r="DE83" s="14">
        <f t="shared" si="31"/>
        <v>0</v>
      </c>
      <c r="DF83" s="14">
        <f t="shared" si="31"/>
        <v>0</v>
      </c>
      <c r="DG83" s="14">
        <f t="shared" si="31"/>
        <v>0</v>
      </c>
      <c r="DH83" s="14">
        <f t="shared" si="31"/>
        <v>0</v>
      </c>
      <c r="DI83" s="14">
        <f t="shared" si="31"/>
        <v>0</v>
      </c>
      <c r="DJ83" s="14">
        <f t="shared" si="31"/>
        <v>0</v>
      </c>
      <c r="DK83" s="14">
        <f t="shared" si="31"/>
        <v>0</v>
      </c>
      <c r="DL83" s="14">
        <f t="shared" si="31"/>
        <v>0</v>
      </c>
      <c r="DM83" s="14">
        <f t="shared" si="31"/>
        <v>0</v>
      </c>
      <c r="DN83" s="14">
        <f t="shared" si="31"/>
        <v>0</v>
      </c>
      <c r="DO83" s="14">
        <f t="shared" si="31"/>
        <v>0</v>
      </c>
      <c r="DP83" s="14">
        <f t="shared" si="31"/>
        <v>0</v>
      </c>
      <c r="DQ83" s="14">
        <f t="shared" si="31"/>
        <v>0</v>
      </c>
      <c r="DR83" s="14">
        <f t="shared" si="31"/>
        <v>0</v>
      </c>
      <c r="DS83" s="14">
        <f t="shared" si="32"/>
        <v>0</v>
      </c>
      <c r="DT83" s="14">
        <f t="shared" si="32"/>
        <v>0</v>
      </c>
      <c r="DU83" s="14">
        <f t="shared" si="32"/>
        <v>0</v>
      </c>
      <c r="DV83" s="14">
        <f t="shared" si="32"/>
        <v>0</v>
      </c>
      <c r="DW83" s="14">
        <f t="shared" si="32"/>
        <v>0</v>
      </c>
      <c r="DX83" s="14">
        <f t="shared" si="32"/>
        <v>0</v>
      </c>
      <c r="DY83" s="14">
        <f t="shared" si="32"/>
        <v>0</v>
      </c>
      <c r="DZ83" s="14">
        <f t="shared" si="15"/>
        <v>1</v>
      </c>
    </row>
    <row r="84" spans="1:130">
      <c r="A84" s="18">
        <v>18</v>
      </c>
      <c r="B84" s="15">
        <f t="shared" si="12"/>
        <v>1</v>
      </c>
      <c r="C84" s="18">
        <v>2018</v>
      </c>
      <c r="D84" s="25">
        <f t="shared" si="16"/>
        <v>0</v>
      </c>
      <c r="E84" s="25">
        <f t="shared" si="17"/>
        <v>0</v>
      </c>
      <c r="F84" s="25">
        <f t="shared" si="18"/>
        <v>0</v>
      </c>
      <c r="G84" s="25">
        <f t="shared" si="19"/>
        <v>0</v>
      </c>
      <c r="H84" s="25">
        <f t="shared" si="20"/>
        <v>0</v>
      </c>
      <c r="I84" s="25">
        <f t="shared" si="21"/>
        <v>0</v>
      </c>
      <c r="J84" s="25">
        <f t="shared" si="22"/>
        <v>0</v>
      </c>
      <c r="K84" s="25">
        <f t="shared" si="23"/>
        <v>0</v>
      </c>
      <c r="L84" s="25">
        <f t="shared" si="24"/>
        <v>0.36363636363636376</v>
      </c>
      <c r="M84" s="25">
        <f t="shared" si="25"/>
        <v>0.27272727272727282</v>
      </c>
      <c r="N84" s="25">
        <f t="shared" si="26"/>
        <v>0</v>
      </c>
      <c r="O84" s="25">
        <f t="shared" si="27"/>
        <v>3.3636363636363646</v>
      </c>
      <c r="P84" s="25">
        <f t="shared" si="28"/>
        <v>9.0909090909090939E-2</v>
      </c>
      <c r="Q84" s="25">
        <f t="shared" si="29"/>
        <v>0.72727272727272751</v>
      </c>
      <c r="R84" s="25">
        <f t="shared" si="33"/>
        <v>0.4545454545454547</v>
      </c>
      <c r="S84" s="25">
        <f t="shared" si="35"/>
        <v>3.2727272727272738</v>
      </c>
      <c r="T84" s="25">
        <f t="shared" ref="T84:T102" si="36">VLOOKUP($C$82,$D$3:$K$63,$A$68,0)*(B68-B67)</f>
        <v>0</v>
      </c>
      <c r="U84" s="25">
        <f>VLOOKUP($C$83,$D$3:$K$63,$A$68,0)*(B67-B66)</f>
        <v>100.54545454545458</v>
      </c>
      <c r="V84" s="25">
        <f>VLOOKUP($C$84,$D$3:$K$63,$A$68,0)*B66</f>
        <v>0</v>
      </c>
      <c r="W84" s="25"/>
      <c r="X84" s="25"/>
      <c r="Y84" s="25"/>
      <c r="Z84" s="25"/>
      <c r="AA84" s="25"/>
      <c r="AB84" s="25"/>
      <c r="AC84" s="25"/>
      <c r="AD84" s="25"/>
      <c r="AE84" s="25"/>
      <c r="AF84" s="25"/>
      <c r="AG84" s="25"/>
      <c r="AH84" s="25"/>
      <c r="AI84" s="25"/>
      <c r="AJ84" s="25"/>
      <c r="AK84" s="25"/>
      <c r="AL84" s="25"/>
      <c r="AM84" s="25"/>
      <c r="AN84" s="25"/>
      <c r="AO84" s="25"/>
      <c r="AP84" s="25"/>
      <c r="AQ84" s="25"/>
      <c r="AR84" s="25"/>
      <c r="AS84" s="25"/>
      <c r="AT84" s="25"/>
      <c r="AU84" s="25"/>
      <c r="AV84" s="25"/>
      <c r="AW84" s="25"/>
      <c r="AX84" s="25"/>
      <c r="AY84" s="25"/>
      <c r="AZ84" s="25"/>
      <c r="BA84" s="25"/>
      <c r="BB84" s="25"/>
      <c r="BC84" s="25"/>
      <c r="BD84" s="25"/>
      <c r="BE84" s="25"/>
      <c r="BF84" s="25"/>
      <c r="BG84" s="25"/>
      <c r="BH84" s="25"/>
      <c r="BI84" s="25"/>
      <c r="BJ84" s="25"/>
      <c r="BK84" s="25"/>
      <c r="BL84" s="25"/>
      <c r="BM84" s="21">
        <f t="shared" si="13"/>
        <v>109.09090909090912</v>
      </c>
      <c r="BP84" s="18">
        <v>2018</v>
      </c>
      <c r="BQ84" s="14">
        <f t="shared" si="14"/>
        <v>0</v>
      </c>
      <c r="BR84" s="14">
        <f t="shared" si="14"/>
        <v>0</v>
      </c>
      <c r="BS84" s="14">
        <f t="shared" si="14"/>
        <v>0</v>
      </c>
      <c r="BT84" s="14">
        <f t="shared" si="14"/>
        <v>0</v>
      </c>
      <c r="BU84" s="14">
        <f t="shared" si="14"/>
        <v>0</v>
      </c>
      <c r="BV84" s="14">
        <f t="shared" si="14"/>
        <v>0</v>
      </c>
      <c r="BW84" s="14">
        <f t="shared" si="14"/>
        <v>0</v>
      </c>
      <c r="BX84" s="14">
        <f t="shared" si="14"/>
        <v>0</v>
      </c>
      <c r="BY84" s="14">
        <f t="shared" si="14"/>
        <v>3.3333333333333335E-3</v>
      </c>
      <c r="BZ84" s="14">
        <f t="shared" si="14"/>
        <v>2.5000000000000001E-3</v>
      </c>
      <c r="CA84" s="14">
        <f t="shared" si="14"/>
        <v>0</v>
      </c>
      <c r="CB84" s="14">
        <f t="shared" si="14"/>
        <v>3.0833333333333334E-2</v>
      </c>
      <c r="CC84" s="14">
        <f t="shared" si="14"/>
        <v>8.3333333333333339E-4</v>
      </c>
      <c r="CD84" s="14">
        <f t="shared" si="14"/>
        <v>6.6666666666666671E-3</v>
      </c>
      <c r="CE84" s="14">
        <f t="shared" si="14"/>
        <v>4.1666666666666666E-3</v>
      </c>
      <c r="CF84" s="14">
        <f t="shared" si="14"/>
        <v>3.0000000000000002E-2</v>
      </c>
      <c r="CG84" s="14">
        <f t="shared" si="30"/>
        <v>0</v>
      </c>
      <c r="CH84" s="14">
        <f t="shared" si="30"/>
        <v>0.92166666666666663</v>
      </c>
      <c r="CI84" s="14">
        <f t="shared" si="30"/>
        <v>0</v>
      </c>
      <c r="CJ84" s="14">
        <f t="shared" si="30"/>
        <v>0</v>
      </c>
      <c r="CK84" s="14">
        <f t="shared" si="30"/>
        <v>0</v>
      </c>
      <c r="CL84" s="14">
        <f t="shared" si="30"/>
        <v>0</v>
      </c>
      <c r="CM84" s="14">
        <f t="shared" si="30"/>
        <v>0</v>
      </c>
      <c r="CN84" s="14">
        <f t="shared" si="30"/>
        <v>0</v>
      </c>
      <c r="CO84" s="14">
        <f t="shared" si="30"/>
        <v>0</v>
      </c>
      <c r="CP84" s="14">
        <f t="shared" si="30"/>
        <v>0</v>
      </c>
      <c r="CQ84" s="14">
        <f t="shared" si="30"/>
        <v>0</v>
      </c>
      <c r="CR84" s="14">
        <f t="shared" si="30"/>
        <v>0</v>
      </c>
      <c r="CS84" s="14">
        <f t="shared" si="30"/>
        <v>0</v>
      </c>
      <c r="CT84" s="14">
        <f t="shared" si="30"/>
        <v>0</v>
      </c>
      <c r="CU84" s="14">
        <f t="shared" si="30"/>
        <v>0</v>
      </c>
      <c r="CV84" s="14">
        <f t="shared" si="30"/>
        <v>0</v>
      </c>
      <c r="CW84" s="14">
        <f t="shared" si="34"/>
        <v>0</v>
      </c>
      <c r="CX84" s="14">
        <f t="shared" si="34"/>
        <v>0</v>
      </c>
      <c r="CY84" s="14">
        <f t="shared" si="34"/>
        <v>0</v>
      </c>
      <c r="CZ84" s="14">
        <f t="shared" si="34"/>
        <v>0</v>
      </c>
      <c r="DA84" s="14">
        <f t="shared" si="34"/>
        <v>0</v>
      </c>
      <c r="DB84" s="14">
        <f t="shared" si="34"/>
        <v>0</v>
      </c>
      <c r="DC84" s="14">
        <f t="shared" si="31"/>
        <v>0</v>
      </c>
      <c r="DD84" s="14">
        <f t="shared" si="31"/>
        <v>0</v>
      </c>
      <c r="DE84" s="14">
        <f t="shared" si="31"/>
        <v>0</v>
      </c>
      <c r="DF84" s="14">
        <f t="shared" si="31"/>
        <v>0</v>
      </c>
      <c r="DG84" s="14">
        <f t="shared" si="31"/>
        <v>0</v>
      </c>
      <c r="DH84" s="14">
        <f t="shared" si="31"/>
        <v>0</v>
      </c>
      <c r="DI84" s="14">
        <f t="shared" si="31"/>
        <v>0</v>
      </c>
      <c r="DJ84" s="14">
        <f t="shared" si="31"/>
        <v>0</v>
      </c>
      <c r="DK84" s="14">
        <f t="shared" si="31"/>
        <v>0</v>
      </c>
      <c r="DL84" s="14">
        <f t="shared" si="31"/>
        <v>0</v>
      </c>
      <c r="DM84" s="14">
        <f t="shared" si="31"/>
        <v>0</v>
      </c>
      <c r="DN84" s="14">
        <f t="shared" si="31"/>
        <v>0</v>
      </c>
      <c r="DO84" s="14">
        <f t="shared" si="31"/>
        <v>0</v>
      </c>
      <c r="DP84" s="14">
        <f t="shared" si="31"/>
        <v>0</v>
      </c>
      <c r="DQ84" s="14">
        <f t="shared" si="31"/>
        <v>0</v>
      </c>
      <c r="DR84" s="14">
        <f t="shared" si="31"/>
        <v>0</v>
      </c>
      <c r="DS84" s="14">
        <f t="shared" si="32"/>
        <v>0</v>
      </c>
      <c r="DT84" s="14">
        <f t="shared" si="32"/>
        <v>0</v>
      </c>
      <c r="DU84" s="14">
        <f t="shared" si="32"/>
        <v>0</v>
      </c>
      <c r="DV84" s="14">
        <f t="shared" si="32"/>
        <v>0</v>
      </c>
      <c r="DW84" s="14">
        <f t="shared" si="32"/>
        <v>0</v>
      </c>
      <c r="DX84" s="14">
        <f t="shared" si="32"/>
        <v>0</v>
      </c>
      <c r="DY84" s="14">
        <f t="shared" si="32"/>
        <v>0</v>
      </c>
      <c r="DZ84" s="14">
        <f t="shared" si="15"/>
        <v>1</v>
      </c>
    </row>
    <row r="85" spans="1:130">
      <c r="A85" s="18">
        <v>19</v>
      </c>
      <c r="B85" s="15">
        <f t="shared" si="12"/>
        <v>1</v>
      </c>
      <c r="C85" s="18">
        <v>2019</v>
      </c>
      <c r="D85" s="25">
        <f t="shared" si="16"/>
        <v>0</v>
      </c>
      <c r="E85" s="25">
        <f t="shared" si="17"/>
        <v>0</v>
      </c>
      <c r="F85" s="25">
        <f t="shared" si="18"/>
        <v>0</v>
      </c>
      <c r="G85" s="25">
        <f t="shared" si="19"/>
        <v>0</v>
      </c>
      <c r="H85" s="25">
        <f t="shared" si="20"/>
        <v>0</v>
      </c>
      <c r="I85" s="25">
        <f t="shared" si="21"/>
        <v>0</v>
      </c>
      <c r="J85" s="25">
        <f t="shared" si="22"/>
        <v>0</v>
      </c>
      <c r="K85" s="25">
        <f t="shared" si="23"/>
        <v>0</v>
      </c>
      <c r="L85" s="25">
        <f t="shared" si="24"/>
        <v>0.36363636363636243</v>
      </c>
      <c r="M85" s="25">
        <f t="shared" si="25"/>
        <v>0.27272727272727282</v>
      </c>
      <c r="N85" s="25">
        <f t="shared" si="26"/>
        <v>0</v>
      </c>
      <c r="O85" s="25">
        <f t="shared" si="27"/>
        <v>3.3636363636363646</v>
      </c>
      <c r="P85" s="25">
        <f t="shared" si="28"/>
        <v>9.0909090909090939E-2</v>
      </c>
      <c r="Q85" s="25">
        <f t="shared" si="29"/>
        <v>0.72727272727272751</v>
      </c>
      <c r="R85" s="25">
        <f t="shared" si="33"/>
        <v>0.4545454545454547</v>
      </c>
      <c r="S85" s="25">
        <f t="shared" si="35"/>
        <v>3.2727272727272738</v>
      </c>
      <c r="T85" s="25">
        <f t="shared" si="36"/>
        <v>0</v>
      </c>
      <c r="U85" s="25">
        <f t="shared" ref="U85:U103" si="37">VLOOKUP($C$83,$D$3:$K$63,$A$68,0)*(B68-B67)</f>
        <v>100.54545454545458</v>
      </c>
      <c r="V85" s="25">
        <f>VLOOKUP($C$84,$D$3:$K$63,$A$68,0)*(B67-B66)</f>
        <v>0.81818181818181845</v>
      </c>
      <c r="W85" s="25">
        <f>VLOOKUP($C$85,$D$3:$K$63,$A$68,0)*B66</f>
        <v>0</v>
      </c>
      <c r="X85" s="25"/>
      <c r="Y85" s="25"/>
      <c r="Z85" s="25"/>
      <c r="AA85" s="25"/>
      <c r="AB85" s="25"/>
      <c r="AC85" s="25"/>
      <c r="AD85" s="25"/>
      <c r="AE85" s="25"/>
      <c r="AF85" s="25"/>
      <c r="AG85" s="25"/>
      <c r="AH85" s="25"/>
      <c r="AI85" s="25"/>
      <c r="AJ85" s="25"/>
      <c r="AK85" s="25"/>
      <c r="AL85" s="25"/>
      <c r="AM85" s="25"/>
      <c r="AN85" s="25"/>
      <c r="AO85" s="25"/>
      <c r="AP85" s="25"/>
      <c r="AQ85" s="25"/>
      <c r="AR85" s="25"/>
      <c r="AS85" s="25"/>
      <c r="AT85" s="25"/>
      <c r="AU85" s="25"/>
      <c r="AV85" s="25"/>
      <c r="AW85" s="25"/>
      <c r="AX85" s="25"/>
      <c r="AY85" s="25"/>
      <c r="AZ85" s="25"/>
      <c r="BA85" s="25"/>
      <c r="BB85" s="25"/>
      <c r="BC85" s="25"/>
      <c r="BD85" s="25"/>
      <c r="BE85" s="25"/>
      <c r="BF85" s="25"/>
      <c r="BG85" s="25"/>
      <c r="BH85" s="25"/>
      <c r="BI85" s="25"/>
      <c r="BJ85" s="25"/>
      <c r="BK85" s="25"/>
      <c r="BL85" s="25"/>
      <c r="BM85" s="21">
        <f t="shared" si="13"/>
        <v>109.90909090909093</v>
      </c>
      <c r="BP85" s="18">
        <v>2019</v>
      </c>
      <c r="BQ85" s="14">
        <f t="shared" si="14"/>
        <v>0</v>
      </c>
      <c r="BR85" s="14">
        <f t="shared" si="14"/>
        <v>0</v>
      </c>
      <c r="BS85" s="14">
        <f t="shared" si="14"/>
        <v>0</v>
      </c>
      <c r="BT85" s="14">
        <f t="shared" si="14"/>
        <v>0</v>
      </c>
      <c r="BU85" s="14">
        <f t="shared" si="14"/>
        <v>0</v>
      </c>
      <c r="BV85" s="14">
        <f t="shared" si="14"/>
        <v>0</v>
      </c>
      <c r="BW85" s="14">
        <f t="shared" si="14"/>
        <v>0</v>
      </c>
      <c r="BX85" s="14">
        <f t="shared" si="14"/>
        <v>0</v>
      </c>
      <c r="BY85" s="14">
        <f t="shared" si="14"/>
        <v>3.3085194375516839E-3</v>
      </c>
      <c r="BZ85" s="14">
        <f t="shared" si="14"/>
        <v>2.4813895781637721E-3</v>
      </c>
      <c r="CA85" s="14">
        <f t="shared" si="14"/>
        <v>0</v>
      </c>
      <c r="CB85" s="14">
        <f t="shared" si="14"/>
        <v>3.0603804797353185E-2</v>
      </c>
      <c r="CC85" s="14">
        <f t="shared" si="14"/>
        <v>8.2712985938792401E-4</v>
      </c>
      <c r="CD85" s="14">
        <f t="shared" si="14"/>
        <v>6.6170388751033921E-3</v>
      </c>
      <c r="CE85" s="14">
        <f t="shared" si="14"/>
        <v>4.1356492969396195E-3</v>
      </c>
      <c r="CF85" s="14">
        <f t="shared" si="14"/>
        <v>2.9776674937965264E-2</v>
      </c>
      <c r="CG85" s="14">
        <f t="shared" si="30"/>
        <v>0</v>
      </c>
      <c r="CH85" s="14">
        <f t="shared" si="30"/>
        <v>0.91480562448304392</v>
      </c>
      <c r="CI85" s="14">
        <f t="shared" si="30"/>
        <v>7.444168734491316E-3</v>
      </c>
      <c r="CJ85" s="14">
        <f t="shared" si="30"/>
        <v>0</v>
      </c>
      <c r="CK85" s="14">
        <f t="shared" si="30"/>
        <v>0</v>
      </c>
      <c r="CL85" s="14">
        <f t="shared" si="30"/>
        <v>0</v>
      </c>
      <c r="CM85" s="14">
        <f t="shared" si="30"/>
        <v>0</v>
      </c>
      <c r="CN85" s="14">
        <f t="shared" si="30"/>
        <v>0</v>
      </c>
      <c r="CO85" s="14">
        <f t="shared" si="30"/>
        <v>0</v>
      </c>
      <c r="CP85" s="14">
        <f t="shared" si="30"/>
        <v>0</v>
      </c>
      <c r="CQ85" s="14">
        <f t="shared" si="30"/>
        <v>0</v>
      </c>
      <c r="CR85" s="14">
        <f t="shared" si="30"/>
        <v>0</v>
      </c>
      <c r="CS85" s="14">
        <f t="shared" si="30"/>
        <v>0</v>
      </c>
      <c r="CT85" s="14">
        <f t="shared" si="30"/>
        <v>0</v>
      </c>
      <c r="CU85" s="14">
        <f t="shared" si="30"/>
        <v>0</v>
      </c>
      <c r="CV85" s="14">
        <f t="shared" si="30"/>
        <v>0</v>
      </c>
      <c r="CW85" s="14">
        <f t="shared" si="34"/>
        <v>0</v>
      </c>
      <c r="CX85" s="14">
        <f t="shared" si="34"/>
        <v>0</v>
      </c>
      <c r="CY85" s="14">
        <f t="shared" si="34"/>
        <v>0</v>
      </c>
      <c r="CZ85" s="14">
        <f t="shared" si="34"/>
        <v>0</v>
      </c>
      <c r="DA85" s="14">
        <f t="shared" si="34"/>
        <v>0</v>
      </c>
      <c r="DB85" s="14">
        <f t="shared" si="34"/>
        <v>0</v>
      </c>
      <c r="DC85" s="14">
        <f t="shared" si="31"/>
        <v>0</v>
      </c>
      <c r="DD85" s="14">
        <f t="shared" si="31"/>
        <v>0</v>
      </c>
      <c r="DE85" s="14">
        <f t="shared" si="31"/>
        <v>0</v>
      </c>
      <c r="DF85" s="14">
        <f t="shared" si="31"/>
        <v>0</v>
      </c>
      <c r="DG85" s="14">
        <f t="shared" si="31"/>
        <v>0</v>
      </c>
      <c r="DH85" s="14">
        <f t="shared" si="31"/>
        <v>0</v>
      </c>
      <c r="DI85" s="14">
        <f t="shared" si="31"/>
        <v>0</v>
      </c>
      <c r="DJ85" s="14">
        <f t="shared" si="31"/>
        <v>0</v>
      </c>
      <c r="DK85" s="14">
        <f t="shared" si="31"/>
        <v>0</v>
      </c>
      <c r="DL85" s="14">
        <f t="shared" si="31"/>
        <v>0</v>
      </c>
      <c r="DM85" s="14">
        <f t="shared" si="31"/>
        <v>0</v>
      </c>
      <c r="DN85" s="14">
        <f t="shared" si="31"/>
        <v>0</v>
      </c>
      <c r="DO85" s="14">
        <f t="shared" si="31"/>
        <v>0</v>
      </c>
      <c r="DP85" s="14">
        <f t="shared" si="31"/>
        <v>0</v>
      </c>
      <c r="DQ85" s="14">
        <f t="shared" si="31"/>
        <v>0</v>
      </c>
      <c r="DR85" s="14">
        <f t="shared" si="31"/>
        <v>0</v>
      </c>
      <c r="DS85" s="14">
        <f t="shared" si="32"/>
        <v>0</v>
      </c>
      <c r="DT85" s="14">
        <f t="shared" si="32"/>
        <v>0</v>
      </c>
      <c r="DU85" s="14">
        <f t="shared" si="32"/>
        <v>0</v>
      </c>
      <c r="DV85" s="14">
        <f t="shared" si="32"/>
        <v>0</v>
      </c>
      <c r="DW85" s="14">
        <f t="shared" si="32"/>
        <v>0</v>
      </c>
      <c r="DX85" s="14">
        <f t="shared" si="32"/>
        <v>0</v>
      </c>
      <c r="DY85" s="14">
        <f t="shared" si="32"/>
        <v>0</v>
      </c>
      <c r="DZ85" s="14">
        <f t="shared" si="15"/>
        <v>1</v>
      </c>
    </row>
    <row r="86" spans="1:130">
      <c r="A86" s="18">
        <v>20</v>
      </c>
      <c r="B86" s="15">
        <f t="shared" si="12"/>
        <v>1</v>
      </c>
      <c r="C86" s="18">
        <v>2020</v>
      </c>
      <c r="D86" s="25">
        <f t="shared" si="16"/>
        <v>0</v>
      </c>
      <c r="E86" s="25">
        <f t="shared" si="17"/>
        <v>0</v>
      </c>
      <c r="F86" s="25">
        <f t="shared" si="18"/>
        <v>0</v>
      </c>
      <c r="G86" s="25">
        <f t="shared" si="19"/>
        <v>0</v>
      </c>
      <c r="H86" s="25">
        <f t="shared" si="20"/>
        <v>0</v>
      </c>
      <c r="I86" s="25">
        <f t="shared" si="21"/>
        <v>0</v>
      </c>
      <c r="J86" s="25">
        <f t="shared" si="22"/>
        <v>0</v>
      </c>
      <c r="K86" s="25">
        <f t="shared" si="23"/>
        <v>0</v>
      </c>
      <c r="L86" s="25">
        <f t="shared" si="24"/>
        <v>0</v>
      </c>
      <c r="M86" s="25">
        <f t="shared" si="25"/>
        <v>0.27272727272727182</v>
      </c>
      <c r="N86" s="25">
        <f t="shared" si="26"/>
        <v>0</v>
      </c>
      <c r="O86" s="25">
        <f t="shared" si="27"/>
        <v>3.3636363636363646</v>
      </c>
      <c r="P86" s="25">
        <f t="shared" si="28"/>
        <v>9.0909090909090939E-2</v>
      </c>
      <c r="Q86" s="25">
        <f t="shared" si="29"/>
        <v>0.72727272727272751</v>
      </c>
      <c r="R86" s="25">
        <f t="shared" si="33"/>
        <v>0.4545454545454547</v>
      </c>
      <c r="S86" s="25">
        <f t="shared" si="35"/>
        <v>3.2727272727272738</v>
      </c>
      <c r="T86" s="25">
        <f t="shared" si="36"/>
        <v>0</v>
      </c>
      <c r="U86" s="25">
        <f t="shared" si="37"/>
        <v>100.54545454545458</v>
      </c>
      <c r="V86" s="25">
        <f t="shared" ref="V86:V104" si="38">VLOOKUP($C$84,$D$3:$K$63,$A$68,0)*(B68-B67)</f>
        <v>0.81818181818181845</v>
      </c>
      <c r="W86" s="25">
        <f>VLOOKUP($C$85,$D$3:$K$63,$A$68,0)*(B67-B66)</f>
        <v>3.7272727272727284</v>
      </c>
      <c r="X86" s="25">
        <f>VLOOKUP($C$86,$D$3:$K$63,$A$68,0)*B66</f>
        <v>0</v>
      </c>
      <c r="Y86" s="25"/>
      <c r="Z86" s="25"/>
      <c r="AA86" s="25"/>
      <c r="AB86" s="25"/>
      <c r="AC86" s="25"/>
      <c r="AD86" s="25"/>
      <c r="AE86" s="25"/>
      <c r="AF86" s="25"/>
      <c r="AG86" s="25"/>
      <c r="AH86" s="25"/>
      <c r="AI86" s="25"/>
      <c r="AJ86" s="25"/>
      <c r="AK86" s="25"/>
      <c r="AL86" s="25"/>
      <c r="AM86" s="25"/>
      <c r="AN86" s="25"/>
      <c r="AO86" s="25"/>
      <c r="AP86" s="25"/>
      <c r="AQ86" s="25"/>
      <c r="AR86" s="25"/>
      <c r="AS86" s="25"/>
      <c r="AT86" s="25"/>
      <c r="AU86" s="25"/>
      <c r="AV86" s="25"/>
      <c r="AW86" s="25"/>
      <c r="AX86" s="25"/>
      <c r="AY86" s="25"/>
      <c r="AZ86" s="25"/>
      <c r="BA86" s="25"/>
      <c r="BB86" s="25"/>
      <c r="BC86" s="25"/>
      <c r="BD86" s="25"/>
      <c r="BE86" s="25"/>
      <c r="BF86" s="25"/>
      <c r="BG86" s="25"/>
      <c r="BH86" s="25"/>
      <c r="BI86" s="25"/>
      <c r="BJ86" s="25"/>
      <c r="BK86" s="25"/>
      <c r="BL86" s="25"/>
      <c r="BM86" s="21">
        <f t="shared" si="13"/>
        <v>113.27272727272731</v>
      </c>
      <c r="BP86" s="18">
        <v>2020</v>
      </c>
      <c r="BQ86" s="14">
        <f t="shared" si="14"/>
        <v>0</v>
      </c>
      <c r="BR86" s="14">
        <f t="shared" si="14"/>
        <v>0</v>
      </c>
      <c r="BS86" s="14">
        <f t="shared" si="14"/>
        <v>0</v>
      </c>
      <c r="BT86" s="14">
        <f t="shared" si="14"/>
        <v>0</v>
      </c>
      <c r="BU86" s="14">
        <f t="shared" si="14"/>
        <v>0</v>
      </c>
      <c r="BV86" s="14">
        <f t="shared" si="14"/>
        <v>0</v>
      </c>
      <c r="BW86" s="14">
        <f t="shared" si="14"/>
        <v>0</v>
      </c>
      <c r="BX86" s="14">
        <f t="shared" si="14"/>
        <v>0</v>
      </c>
      <c r="BY86" s="14">
        <f t="shared" si="14"/>
        <v>0</v>
      </c>
      <c r="BZ86" s="14">
        <f t="shared" si="14"/>
        <v>2.4077046548956573E-3</v>
      </c>
      <c r="CA86" s="14">
        <f t="shared" si="14"/>
        <v>0</v>
      </c>
      <c r="CB86" s="14">
        <f t="shared" si="14"/>
        <v>2.969502407704655E-2</v>
      </c>
      <c r="CC86" s="14">
        <f t="shared" si="14"/>
        <v>8.0256821829855537E-4</v>
      </c>
      <c r="CD86" s="14">
        <f t="shared" si="14"/>
        <v>6.420545746388443E-3</v>
      </c>
      <c r="CE86" s="14">
        <f t="shared" si="14"/>
        <v>4.0128410914927765E-3</v>
      </c>
      <c r="CF86" s="14">
        <f t="shared" si="14"/>
        <v>2.8892455858747994E-2</v>
      </c>
      <c r="CG86" s="14">
        <f t="shared" si="30"/>
        <v>0</v>
      </c>
      <c r="CH86" s="14">
        <f t="shared" si="30"/>
        <v>0.88764044943820219</v>
      </c>
      <c r="CI86" s="14">
        <f t="shared" si="30"/>
        <v>7.2231139646869984E-3</v>
      </c>
      <c r="CJ86" s="14">
        <f t="shared" si="30"/>
        <v>3.2905296950240769E-2</v>
      </c>
      <c r="CK86" s="14">
        <f t="shared" si="30"/>
        <v>0</v>
      </c>
      <c r="CL86" s="14">
        <f t="shared" si="30"/>
        <v>0</v>
      </c>
      <c r="CM86" s="14">
        <f t="shared" si="30"/>
        <v>0</v>
      </c>
      <c r="CN86" s="14">
        <f t="shared" si="30"/>
        <v>0</v>
      </c>
      <c r="CO86" s="14">
        <f t="shared" si="30"/>
        <v>0</v>
      </c>
      <c r="CP86" s="14">
        <f t="shared" si="30"/>
        <v>0</v>
      </c>
      <c r="CQ86" s="14">
        <f t="shared" si="30"/>
        <v>0</v>
      </c>
      <c r="CR86" s="14">
        <f t="shared" si="30"/>
        <v>0</v>
      </c>
      <c r="CS86" s="14">
        <f t="shared" si="30"/>
        <v>0</v>
      </c>
      <c r="CT86" s="14">
        <f t="shared" si="30"/>
        <v>0</v>
      </c>
      <c r="CU86" s="14">
        <f t="shared" si="30"/>
        <v>0</v>
      </c>
      <c r="CV86" s="14">
        <f t="shared" si="30"/>
        <v>0</v>
      </c>
      <c r="CW86" s="14">
        <f t="shared" si="34"/>
        <v>0</v>
      </c>
      <c r="CX86" s="14">
        <f t="shared" si="34"/>
        <v>0</v>
      </c>
      <c r="CY86" s="14">
        <f t="shared" si="34"/>
        <v>0</v>
      </c>
      <c r="CZ86" s="14">
        <f t="shared" si="34"/>
        <v>0</v>
      </c>
      <c r="DA86" s="14">
        <f t="shared" si="34"/>
        <v>0</v>
      </c>
      <c r="DB86" s="14">
        <f t="shared" si="34"/>
        <v>0</v>
      </c>
      <c r="DC86" s="14">
        <f t="shared" si="31"/>
        <v>0</v>
      </c>
      <c r="DD86" s="14">
        <f t="shared" si="31"/>
        <v>0</v>
      </c>
      <c r="DE86" s="14">
        <f t="shared" si="31"/>
        <v>0</v>
      </c>
      <c r="DF86" s="14">
        <f t="shared" si="31"/>
        <v>0</v>
      </c>
      <c r="DG86" s="14">
        <f t="shared" si="31"/>
        <v>0</v>
      </c>
      <c r="DH86" s="14">
        <f t="shared" si="31"/>
        <v>0</v>
      </c>
      <c r="DI86" s="14">
        <f t="shared" si="31"/>
        <v>0</v>
      </c>
      <c r="DJ86" s="14">
        <f t="shared" si="31"/>
        <v>0</v>
      </c>
      <c r="DK86" s="14">
        <f t="shared" si="31"/>
        <v>0</v>
      </c>
      <c r="DL86" s="14">
        <f t="shared" si="31"/>
        <v>0</v>
      </c>
      <c r="DM86" s="14">
        <f t="shared" si="31"/>
        <v>0</v>
      </c>
      <c r="DN86" s="14">
        <f t="shared" si="31"/>
        <v>0</v>
      </c>
      <c r="DO86" s="14">
        <f t="shared" si="31"/>
        <v>0</v>
      </c>
      <c r="DP86" s="14">
        <f t="shared" si="31"/>
        <v>0</v>
      </c>
      <c r="DQ86" s="14">
        <f t="shared" si="31"/>
        <v>0</v>
      </c>
      <c r="DR86" s="14">
        <f t="shared" si="31"/>
        <v>0</v>
      </c>
      <c r="DS86" s="14">
        <f t="shared" si="32"/>
        <v>0</v>
      </c>
      <c r="DT86" s="14">
        <f t="shared" si="32"/>
        <v>0</v>
      </c>
      <c r="DU86" s="14">
        <f t="shared" si="32"/>
        <v>0</v>
      </c>
      <c r="DV86" s="14">
        <f t="shared" si="32"/>
        <v>0</v>
      </c>
      <c r="DW86" s="14">
        <f t="shared" si="32"/>
        <v>0</v>
      </c>
      <c r="DX86" s="14">
        <f t="shared" si="32"/>
        <v>0</v>
      </c>
      <c r="DY86" s="14">
        <f t="shared" si="32"/>
        <v>0</v>
      </c>
      <c r="DZ86" s="14">
        <f t="shared" si="15"/>
        <v>1</v>
      </c>
    </row>
    <row r="87" spans="1:130">
      <c r="B87" s="15"/>
      <c r="C87" s="18">
        <v>2021</v>
      </c>
      <c r="D87" s="25"/>
      <c r="E87" s="25">
        <f t="shared" si="17"/>
        <v>0</v>
      </c>
      <c r="F87" s="25">
        <f t="shared" si="18"/>
        <v>0</v>
      </c>
      <c r="G87" s="25">
        <f t="shared" si="19"/>
        <v>0</v>
      </c>
      <c r="H87" s="25">
        <f t="shared" si="20"/>
        <v>0</v>
      </c>
      <c r="I87" s="25">
        <f t="shared" si="21"/>
        <v>0</v>
      </c>
      <c r="J87" s="25">
        <f t="shared" si="22"/>
        <v>0</v>
      </c>
      <c r="K87" s="25">
        <f t="shared" si="23"/>
        <v>0</v>
      </c>
      <c r="L87" s="25">
        <f t="shared" si="24"/>
        <v>0</v>
      </c>
      <c r="M87" s="25">
        <f t="shared" si="25"/>
        <v>0</v>
      </c>
      <c r="N87" s="25">
        <f t="shared" si="26"/>
        <v>0</v>
      </c>
      <c r="O87" s="25">
        <f t="shared" si="27"/>
        <v>3.3636363636363646</v>
      </c>
      <c r="P87" s="25">
        <f t="shared" si="28"/>
        <v>9.0909090909090939E-2</v>
      </c>
      <c r="Q87" s="25">
        <f t="shared" si="29"/>
        <v>0.72727272727272751</v>
      </c>
      <c r="R87" s="25">
        <f t="shared" si="33"/>
        <v>0.4545454545454547</v>
      </c>
      <c r="S87" s="25">
        <f t="shared" si="35"/>
        <v>3.2727272727272738</v>
      </c>
      <c r="T87" s="25">
        <f t="shared" si="36"/>
        <v>0</v>
      </c>
      <c r="U87" s="25">
        <f t="shared" si="37"/>
        <v>100.54545454545458</v>
      </c>
      <c r="V87" s="25">
        <f t="shared" si="38"/>
        <v>0.81818181818181845</v>
      </c>
      <c r="W87" s="25">
        <f t="shared" ref="W87:W105" si="39">VLOOKUP($C$85,$D$3:$K$63,$A$68,0)*(B68-B67)</f>
        <v>3.7272727272727284</v>
      </c>
      <c r="X87" s="25">
        <f>VLOOKUP($C$86,$D$3:$K$63,$A$68,0)*(B67-B66)</f>
        <v>2.1818181818181825</v>
      </c>
      <c r="Y87" s="25">
        <f>VLOOKUP($C$87,$D$3:$K$63,$A$68,0)*B66</f>
        <v>0</v>
      </c>
      <c r="Z87" s="25"/>
      <c r="AA87" s="25"/>
      <c r="AB87" s="25"/>
      <c r="AC87" s="25"/>
      <c r="AD87" s="25"/>
      <c r="AE87" s="25"/>
      <c r="AF87" s="25"/>
      <c r="AG87" s="25"/>
      <c r="AH87" s="25"/>
      <c r="AI87" s="25"/>
      <c r="AJ87" s="25"/>
      <c r="AK87" s="25"/>
      <c r="AL87" s="25"/>
      <c r="AM87" s="25"/>
      <c r="AN87" s="25"/>
      <c r="AO87" s="25"/>
      <c r="AP87" s="25"/>
      <c r="AQ87" s="25"/>
      <c r="AR87" s="25"/>
      <c r="AS87" s="25"/>
      <c r="AT87" s="25"/>
      <c r="AU87" s="25"/>
      <c r="AV87" s="25"/>
      <c r="AW87" s="25"/>
      <c r="AX87" s="25"/>
      <c r="AY87" s="25"/>
      <c r="AZ87" s="25"/>
      <c r="BA87" s="25"/>
      <c r="BB87" s="25"/>
      <c r="BC87" s="25"/>
      <c r="BD87" s="25"/>
      <c r="BE87" s="25"/>
      <c r="BF87" s="25"/>
      <c r="BG87" s="25"/>
      <c r="BH87" s="25"/>
      <c r="BI87" s="25"/>
      <c r="BJ87" s="25"/>
      <c r="BK87" s="25"/>
      <c r="BL87" s="25"/>
      <c r="BM87" s="21">
        <f t="shared" si="13"/>
        <v>115.18181818181822</v>
      </c>
      <c r="BP87" s="18">
        <v>2021</v>
      </c>
      <c r="BQ87" s="14">
        <f t="shared" si="14"/>
        <v>0</v>
      </c>
      <c r="BR87" s="14">
        <f t="shared" si="14"/>
        <v>0</v>
      </c>
      <c r="BS87" s="14">
        <f t="shared" si="14"/>
        <v>0</v>
      </c>
      <c r="BT87" s="14">
        <f t="shared" si="14"/>
        <v>0</v>
      </c>
      <c r="BU87" s="14">
        <f t="shared" si="14"/>
        <v>0</v>
      </c>
      <c r="BV87" s="14">
        <f t="shared" si="14"/>
        <v>0</v>
      </c>
      <c r="BW87" s="14">
        <f t="shared" si="14"/>
        <v>0</v>
      </c>
      <c r="BX87" s="14">
        <f t="shared" si="14"/>
        <v>0</v>
      </c>
      <c r="BY87" s="14">
        <f t="shared" si="14"/>
        <v>0</v>
      </c>
      <c r="BZ87" s="14">
        <f t="shared" si="14"/>
        <v>0</v>
      </c>
      <c r="CA87" s="14">
        <f t="shared" si="14"/>
        <v>0</v>
      </c>
      <c r="CB87" s="14">
        <f t="shared" si="14"/>
        <v>2.9202841357537489E-2</v>
      </c>
      <c r="CC87" s="14">
        <f t="shared" si="14"/>
        <v>7.8926598263614838E-4</v>
      </c>
      <c r="CD87" s="14">
        <f t="shared" si="14"/>
        <v>6.314127861089187E-3</v>
      </c>
      <c r="CE87" s="14">
        <f t="shared" si="14"/>
        <v>3.9463299131807421E-3</v>
      </c>
      <c r="CF87" s="14">
        <f t="shared" si="14"/>
        <v>2.8413575374901343E-2</v>
      </c>
      <c r="CG87" s="14">
        <f t="shared" si="30"/>
        <v>0</v>
      </c>
      <c r="CH87" s="14">
        <f t="shared" si="30"/>
        <v>0.8729281767955801</v>
      </c>
      <c r="CI87" s="14">
        <f t="shared" si="30"/>
        <v>7.1033938437253356E-3</v>
      </c>
      <c r="CJ87" s="14">
        <f t="shared" si="30"/>
        <v>3.2359905288082087E-2</v>
      </c>
      <c r="CK87" s="14">
        <f t="shared" si="30"/>
        <v>1.8942383583267563E-2</v>
      </c>
      <c r="CL87" s="14">
        <f t="shared" si="30"/>
        <v>0</v>
      </c>
      <c r="CM87" s="14">
        <f t="shared" si="30"/>
        <v>0</v>
      </c>
      <c r="CN87" s="14">
        <f t="shared" si="30"/>
        <v>0</v>
      </c>
      <c r="CO87" s="14">
        <f t="shared" si="30"/>
        <v>0</v>
      </c>
      <c r="CP87" s="14">
        <f t="shared" si="30"/>
        <v>0</v>
      </c>
      <c r="CQ87" s="14">
        <f t="shared" si="30"/>
        <v>0</v>
      </c>
      <c r="CR87" s="14">
        <f t="shared" si="30"/>
        <v>0</v>
      </c>
      <c r="CS87" s="14">
        <f t="shared" si="30"/>
        <v>0</v>
      </c>
      <c r="CT87" s="14">
        <f t="shared" si="30"/>
        <v>0</v>
      </c>
      <c r="CU87" s="14">
        <f t="shared" si="30"/>
        <v>0</v>
      </c>
      <c r="CV87" s="14">
        <f t="shared" si="30"/>
        <v>0</v>
      </c>
      <c r="CW87" s="14">
        <f t="shared" si="34"/>
        <v>0</v>
      </c>
      <c r="CX87" s="14">
        <f t="shared" si="34"/>
        <v>0</v>
      </c>
      <c r="CY87" s="14">
        <f t="shared" si="34"/>
        <v>0</v>
      </c>
      <c r="CZ87" s="14">
        <f t="shared" si="34"/>
        <v>0</v>
      </c>
      <c r="DA87" s="14">
        <f t="shared" si="34"/>
        <v>0</v>
      </c>
      <c r="DB87" s="14">
        <f t="shared" si="34"/>
        <v>0</v>
      </c>
      <c r="DC87" s="14">
        <f t="shared" si="31"/>
        <v>0</v>
      </c>
      <c r="DD87" s="14">
        <f t="shared" si="31"/>
        <v>0</v>
      </c>
      <c r="DE87" s="14">
        <f t="shared" si="31"/>
        <v>0</v>
      </c>
      <c r="DF87" s="14">
        <f t="shared" si="31"/>
        <v>0</v>
      </c>
      <c r="DG87" s="14">
        <f t="shared" si="31"/>
        <v>0</v>
      </c>
      <c r="DH87" s="14">
        <f t="shared" si="31"/>
        <v>0</v>
      </c>
      <c r="DI87" s="14">
        <f t="shared" si="31"/>
        <v>0</v>
      </c>
      <c r="DJ87" s="14">
        <f t="shared" si="31"/>
        <v>0</v>
      </c>
      <c r="DK87" s="14">
        <f t="shared" si="31"/>
        <v>0</v>
      </c>
      <c r="DL87" s="14">
        <f t="shared" si="31"/>
        <v>0</v>
      </c>
      <c r="DM87" s="14">
        <f t="shared" si="31"/>
        <v>0</v>
      </c>
      <c r="DN87" s="14">
        <f t="shared" si="31"/>
        <v>0</v>
      </c>
      <c r="DO87" s="14">
        <f t="shared" si="31"/>
        <v>0</v>
      </c>
      <c r="DP87" s="14">
        <f t="shared" si="31"/>
        <v>0</v>
      </c>
      <c r="DQ87" s="14">
        <f t="shared" si="31"/>
        <v>0</v>
      </c>
      <c r="DR87" s="14">
        <f t="shared" si="31"/>
        <v>0</v>
      </c>
      <c r="DS87" s="14">
        <f t="shared" si="32"/>
        <v>0</v>
      </c>
      <c r="DT87" s="14">
        <f t="shared" si="32"/>
        <v>0</v>
      </c>
      <c r="DU87" s="14">
        <f t="shared" si="32"/>
        <v>0</v>
      </c>
      <c r="DV87" s="14">
        <f t="shared" si="32"/>
        <v>0</v>
      </c>
      <c r="DW87" s="14">
        <f t="shared" si="32"/>
        <v>0</v>
      </c>
      <c r="DX87" s="14">
        <f t="shared" si="32"/>
        <v>0</v>
      </c>
      <c r="DY87" s="14">
        <f t="shared" si="32"/>
        <v>0</v>
      </c>
      <c r="DZ87" s="14">
        <f t="shared" si="15"/>
        <v>1</v>
      </c>
    </row>
    <row r="88" spans="1:130">
      <c r="B88" s="15"/>
      <c r="C88" s="18">
        <v>2022</v>
      </c>
      <c r="D88" s="25"/>
      <c r="E88" s="25"/>
      <c r="F88" s="25">
        <f t="shared" si="18"/>
        <v>0</v>
      </c>
      <c r="G88" s="25">
        <f t="shared" si="19"/>
        <v>0</v>
      </c>
      <c r="H88" s="25">
        <f t="shared" si="20"/>
        <v>0</v>
      </c>
      <c r="I88" s="25">
        <f t="shared" si="21"/>
        <v>0</v>
      </c>
      <c r="J88" s="25">
        <f t="shared" si="22"/>
        <v>0</v>
      </c>
      <c r="K88" s="25">
        <f t="shared" si="23"/>
        <v>0</v>
      </c>
      <c r="L88" s="25">
        <f t="shared" si="24"/>
        <v>0</v>
      </c>
      <c r="M88" s="25">
        <f t="shared" si="25"/>
        <v>0</v>
      </c>
      <c r="N88" s="25">
        <f t="shared" si="26"/>
        <v>0</v>
      </c>
      <c r="O88" s="25">
        <f t="shared" si="27"/>
        <v>3.3636363636363527</v>
      </c>
      <c r="P88" s="25">
        <f t="shared" si="28"/>
        <v>9.0909090909090939E-2</v>
      </c>
      <c r="Q88" s="25">
        <f t="shared" si="29"/>
        <v>0.72727272727272751</v>
      </c>
      <c r="R88" s="25">
        <f t="shared" si="33"/>
        <v>0.4545454545454547</v>
      </c>
      <c r="S88" s="25">
        <f t="shared" si="35"/>
        <v>3.2727272727272738</v>
      </c>
      <c r="T88" s="25">
        <f t="shared" si="36"/>
        <v>0</v>
      </c>
      <c r="U88" s="25">
        <f t="shared" si="37"/>
        <v>100.54545454545458</v>
      </c>
      <c r="V88" s="25">
        <f t="shared" si="38"/>
        <v>0.81818181818181845</v>
      </c>
      <c r="W88" s="25">
        <f t="shared" si="39"/>
        <v>3.7272727272727284</v>
      </c>
      <c r="X88" s="25">
        <f t="shared" ref="X88:X106" si="40">VLOOKUP($C$86,$D$3:$K$63,$A$68,0)*(B68-B67)</f>
        <v>2.1818181818181825</v>
      </c>
      <c r="Y88" s="25">
        <f>VLOOKUP($C$87,$D$3:$K$63,$A$68,0)*(B67-B66)</f>
        <v>4.9090909090909109</v>
      </c>
      <c r="Z88" s="25">
        <f>VLOOKUP($C$88,$D$3:$K$63,$A$68,0)*B66</f>
        <v>0</v>
      </c>
      <c r="AA88" s="25"/>
      <c r="AB88" s="25"/>
      <c r="AC88" s="25"/>
      <c r="AD88" s="25"/>
      <c r="AE88" s="25"/>
      <c r="AF88" s="25"/>
      <c r="AG88" s="25"/>
      <c r="AH88" s="25"/>
      <c r="AI88" s="25"/>
      <c r="AJ88" s="25"/>
      <c r="AK88" s="25"/>
      <c r="AL88" s="25"/>
      <c r="AM88" s="25"/>
      <c r="AN88" s="25"/>
      <c r="AO88" s="25"/>
      <c r="AP88" s="25"/>
      <c r="AQ88" s="25"/>
      <c r="AR88" s="25"/>
      <c r="AS88" s="25"/>
      <c r="AT88" s="25"/>
      <c r="AU88" s="25"/>
      <c r="AV88" s="25"/>
      <c r="AW88" s="25"/>
      <c r="AX88" s="25"/>
      <c r="AY88" s="25"/>
      <c r="AZ88" s="25"/>
      <c r="BA88" s="25"/>
      <c r="BB88" s="25"/>
      <c r="BC88" s="25"/>
      <c r="BD88" s="25"/>
      <c r="BE88" s="25"/>
      <c r="BF88" s="25"/>
      <c r="BG88" s="25"/>
      <c r="BH88" s="25"/>
      <c r="BI88" s="25"/>
      <c r="BJ88" s="25"/>
      <c r="BK88" s="25"/>
      <c r="BL88" s="25"/>
      <c r="BM88" s="21">
        <f t="shared" si="13"/>
        <v>120.09090909090911</v>
      </c>
      <c r="BP88" s="18">
        <v>2022</v>
      </c>
      <c r="BQ88" s="14">
        <f t="shared" si="14"/>
        <v>0</v>
      </c>
      <c r="BR88" s="14">
        <f t="shared" si="14"/>
        <v>0</v>
      </c>
      <c r="BS88" s="14">
        <f t="shared" si="14"/>
        <v>0</v>
      </c>
      <c r="BT88" s="14">
        <f t="shared" si="14"/>
        <v>0</v>
      </c>
      <c r="BU88" s="14">
        <f t="shared" si="14"/>
        <v>0</v>
      </c>
      <c r="BV88" s="14">
        <f t="shared" si="14"/>
        <v>0</v>
      </c>
      <c r="BW88" s="14">
        <f t="shared" si="14"/>
        <v>0</v>
      </c>
      <c r="BX88" s="14">
        <f t="shared" si="14"/>
        <v>0</v>
      </c>
      <c r="BY88" s="14">
        <f t="shared" si="14"/>
        <v>0</v>
      </c>
      <c r="BZ88" s="14">
        <f t="shared" si="14"/>
        <v>0</v>
      </c>
      <c r="CA88" s="14">
        <f t="shared" si="14"/>
        <v>0</v>
      </c>
      <c r="CB88" s="14">
        <f t="shared" si="14"/>
        <v>2.8009084027251985E-2</v>
      </c>
      <c r="CC88" s="14">
        <f t="shared" si="14"/>
        <v>7.5700227100681313E-4</v>
      </c>
      <c r="CD88" s="14">
        <f t="shared" si="14"/>
        <v>6.056018168054505E-3</v>
      </c>
      <c r="CE88" s="14">
        <f t="shared" si="14"/>
        <v>3.785011355034066E-3</v>
      </c>
      <c r="CF88" s="14">
        <f t="shared" si="14"/>
        <v>2.7252081756245276E-2</v>
      </c>
      <c r="CG88" s="14">
        <f t="shared" si="30"/>
        <v>0</v>
      </c>
      <c r="CH88" s="14">
        <f t="shared" si="30"/>
        <v>0.83724451173353531</v>
      </c>
      <c r="CI88" s="14">
        <f t="shared" si="30"/>
        <v>6.8130204390613189E-3</v>
      </c>
      <c r="CJ88" s="14">
        <f t="shared" si="30"/>
        <v>3.1037093111279338E-2</v>
      </c>
      <c r="CK88" s="14">
        <f t="shared" si="30"/>
        <v>1.8168054504163516E-2</v>
      </c>
      <c r="CL88" s="14">
        <f t="shared" si="30"/>
        <v>4.0878122634367915E-2</v>
      </c>
      <c r="CM88" s="14">
        <f t="shared" si="30"/>
        <v>0</v>
      </c>
      <c r="CN88" s="14">
        <f t="shared" si="30"/>
        <v>0</v>
      </c>
      <c r="CO88" s="14">
        <f t="shared" si="30"/>
        <v>0</v>
      </c>
      <c r="CP88" s="14">
        <f t="shared" si="30"/>
        <v>0</v>
      </c>
      <c r="CQ88" s="14">
        <f t="shared" si="30"/>
        <v>0</v>
      </c>
      <c r="CR88" s="14">
        <f t="shared" si="30"/>
        <v>0</v>
      </c>
      <c r="CS88" s="14">
        <f t="shared" si="30"/>
        <v>0</v>
      </c>
      <c r="CT88" s="14">
        <f t="shared" si="30"/>
        <v>0</v>
      </c>
      <c r="CU88" s="14">
        <f t="shared" si="30"/>
        <v>0</v>
      </c>
      <c r="CV88" s="14">
        <f t="shared" si="30"/>
        <v>0</v>
      </c>
      <c r="CW88" s="14">
        <f t="shared" si="34"/>
        <v>0</v>
      </c>
      <c r="CX88" s="14">
        <f t="shared" si="34"/>
        <v>0</v>
      </c>
      <c r="CY88" s="14">
        <f t="shared" si="34"/>
        <v>0</v>
      </c>
      <c r="CZ88" s="14">
        <f t="shared" si="34"/>
        <v>0</v>
      </c>
      <c r="DA88" s="14">
        <f t="shared" si="34"/>
        <v>0</v>
      </c>
      <c r="DB88" s="14">
        <f t="shared" si="34"/>
        <v>0</v>
      </c>
      <c r="DC88" s="14">
        <f t="shared" si="31"/>
        <v>0</v>
      </c>
      <c r="DD88" s="14">
        <f t="shared" si="31"/>
        <v>0</v>
      </c>
      <c r="DE88" s="14">
        <f t="shared" si="31"/>
        <v>0</v>
      </c>
      <c r="DF88" s="14">
        <f t="shared" si="31"/>
        <v>0</v>
      </c>
      <c r="DG88" s="14">
        <f t="shared" si="31"/>
        <v>0</v>
      </c>
      <c r="DH88" s="14">
        <f t="shared" si="31"/>
        <v>0</v>
      </c>
      <c r="DI88" s="14">
        <f t="shared" si="31"/>
        <v>0</v>
      </c>
      <c r="DJ88" s="14">
        <f t="shared" si="31"/>
        <v>0</v>
      </c>
      <c r="DK88" s="14">
        <f t="shared" si="31"/>
        <v>0</v>
      </c>
      <c r="DL88" s="14">
        <f t="shared" si="31"/>
        <v>0</v>
      </c>
      <c r="DM88" s="14">
        <f t="shared" si="31"/>
        <v>0</v>
      </c>
      <c r="DN88" s="14">
        <f t="shared" si="31"/>
        <v>0</v>
      </c>
      <c r="DO88" s="14">
        <f t="shared" si="31"/>
        <v>0</v>
      </c>
      <c r="DP88" s="14">
        <f t="shared" si="31"/>
        <v>0</v>
      </c>
      <c r="DQ88" s="14">
        <f t="shared" si="31"/>
        <v>0</v>
      </c>
      <c r="DR88" s="14">
        <f t="shared" si="31"/>
        <v>0</v>
      </c>
      <c r="DS88" s="14">
        <f t="shared" si="32"/>
        <v>0</v>
      </c>
      <c r="DT88" s="14">
        <f t="shared" si="32"/>
        <v>0</v>
      </c>
      <c r="DU88" s="14">
        <f t="shared" si="32"/>
        <v>0</v>
      </c>
      <c r="DV88" s="14">
        <f t="shared" si="32"/>
        <v>0</v>
      </c>
      <c r="DW88" s="14">
        <f t="shared" si="32"/>
        <v>0</v>
      </c>
      <c r="DX88" s="14">
        <f t="shared" si="32"/>
        <v>0</v>
      </c>
      <c r="DY88" s="14">
        <f t="shared" si="32"/>
        <v>0</v>
      </c>
      <c r="DZ88" s="14">
        <f t="shared" si="15"/>
        <v>1</v>
      </c>
    </row>
    <row r="89" spans="1:130">
      <c r="B89" s="15"/>
      <c r="C89" s="18">
        <v>2023</v>
      </c>
      <c r="D89" s="25"/>
      <c r="E89" s="25"/>
      <c r="F89" s="25"/>
      <c r="G89" s="25">
        <f t="shared" si="19"/>
        <v>0</v>
      </c>
      <c r="H89" s="25">
        <f t="shared" si="20"/>
        <v>0</v>
      </c>
      <c r="I89" s="25">
        <f t="shared" si="21"/>
        <v>0</v>
      </c>
      <c r="J89" s="25">
        <f t="shared" si="22"/>
        <v>0</v>
      </c>
      <c r="K89" s="25">
        <f t="shared" si="23"/>
        <v>0</v>
      </c>
      <c r="L89" s="25">
        <f t="shared" si="24"/>
        <v>0</v>
      </c>
      <c r="M89" s="25">
        <f t="shared" si="25"/>
        <v>0</v>
      </c>
      <c r="N89" s="25">
        <f t="shared" si="26"/>
        <v>0</v>
      </c>
      <c r="O89" s="25">
        <f t="shared" si="27"/>
        <v>0</v>
      </c>
      <c r="P89" s="25">
        <f t="shared" si="28"/>
        <v>9.0909090909090606E-2</v>
      </c>
      <c r="Q89" s="25">
        <f t="shared" si="29"/>
        <v>0.72727272727272751</v>
      </c>
      <c r="R89" s="25">
        <f t="shared" si="33"/>
        <v>0.4545454545454547</v>
      </c>
      <c r="S89" s="25">
        <f t="shared" si="35"/>
        <v>3.2727272727272738</v>
      </c>
      <c r="T89" s="25">
        <f t="shared" si="36"/>
        <v>0</v>
      </c>
      <c r="U89" s="25">
        <f t="shared" si="37"/>
        <v>100.54545454545458</v>
      </c>
      <c r="V89" s="25">
        <f t="shared" si="38"/>
        <v>0.81818181818181845</v>
      </c>
      <c r="W89" s="25">
        <f t="shared" si="39"/>
        <v>3.7272727272727284</v>
      </c>
      <c r="X89" s="25">
        <f t="shared" si="40"/>
        <v>2.1818181818181825</v>
      </c>
      <c r="Y89" s="25">
        <f t="shared" ref="Y89:Y107" si="41">VLOOKUP($C$87,$D$3:$K$63,$A$68,0)*(B68-B67)</f>
        <v>4.9090909090909109</v>
      </c>
      <c r="Z89" s="25">
        <f>VLOOKUP($C$88,$D$3:$K$63,$A$68,0)*(B67-B66)</f>
        <v>5.7272727272727293</v>
      </c>
      <c r="AA89" s="25">
        <f>VLOOKUP($C$89,$D$3:$K$63,$A$68,0)*B66</f>
        <v>0</v>
      </c>
      <c r="AB89" s="25"/>
      <c r="AC89" s="25"/>
      <c r="AD89" s="25"/>
      <c r="AE89" s="25"/>
      <c r="AF89" s="25"/>
      <c r="AG89" s="25"/>
      <c r="AH89" s="25"/>
      <c r="AI89" s="25"/>
      <c r="AJ89" s="25"/>
      <c r="AK89" s="25"/>
      <c r="AL89" s="25"/>
      <c r="AM89" s="25"/>
      <c r="AN89" s="25"/>
      <c r="AO89" s="25"/>
      <c r="AP89" s="25"/>
      <c r="AQ89" s="25"/>
      <c r="AR89" s="25"/>
      <c r="AS89" s="25"/>
      <c r="AT89" s="25"/>
      <c r="AU89" s="25"/>
      <c r="AV89" s="25"/>
      <c r="AW89" s="25"/>
      <c r="AX89" s="25"/>
      <c r="AY89" s="25"/>
      <c r="AZ89" s="25"/>
      <c r="BA89" s="25"/>
      <c r="BB89" s="25"/>
      <c r="BC89" s="25"/>
      <c r="BD89" s="25"/>
      <c r="BE89" s="25"/>
      <c r="BF89" s="25"/>
      <c r="BG89" s="25"/>
      <c r="BH89" s="25"/>
      <c r="BI89" s="25"/>
      <c r="BJ89" s="25"/>
      <c r="BK89" s="25"/>
      <c r="BL89" s="25"/>
      <c r="BM89" s="21">
        <f t="shared" si="13"/>
        <v>122.4545454545455</v>
      </c>
      <c r="BP89" s="18">
        <v>2023</v>
      </c>
      <c r="BQ89" s="14">
        <f t="shared" si="14"/>
        <v>0</v>
      </c>
      <c r="BR89" s="14">
        <f t="shared" si="14"/>
        <v>0</v>
      </c>
      <c r="BS89" s="14">
        <f t="shared" si="14"/>
        <v>0</v>
      </c>
      <c r="BT89" s="14">
        <f t="shared" si="14"/>
        <v>0</v>
      </c>
      <c r="BU89" s="14">
        <f t="shared" si="14"/>
        <v>0</v>
      </c>
      <c r="BV89" s="14">
        <f t="shared" si="14"/>
        <v>0</v>
      </c>
      <c r="BW89" s="14">
        <f t="shared" si="14"/>
        <v>0</v>
      </c>
      <c r="BX89" s="14">
        <f t="shared" si="14"/>
        <v>0</v>
      </c>
      <c r="BY89" s="14">
        <f t="shared" si="14"/>
        <v>0</v>
      </c>
      <c r="BZ89" s="14">
        <f t="shared" si="14"/>
        <v>0</v>
      </c>
      <c r="CA89" s="14">
        <f t="shared" si="14"/>
        <v>0</v>
      </c>
      <c r="CB89" s="14">
        <f t="shared" si="14"/>
        <v>0</v>
      </c>
      <c r="CC89" s="14">
        <f t="shared" si="14"/>
        <v>7.4239049740163052E-4</v>
      </c>
      <c r="CD89" s="14">
        <f t="shared" si="14"/>
        <v>5.9391239792130658E-3</v>
      </c>
      <c r="CE89" s="14">
        <f t="shared" si="14"/>
        <v>3.7119524870081661E-3</v>
      </c>
      <c r="CF89" s="14">
        <f t="shared" si="14"/>
        <v>2.6726057906458798E-2</v>
      </c>
      <c r="CG89" s="14">
        <f t="shared" si="30"/>
        <v>0</v>
      </c>
      <c r="CH89" s="14">
        <f t="shared" si="30"/>
        <v>0.82108389012620631</v>
      </c>
      <c r="CI89" s="14">
        <f t="shared" si="30"/>
        <v>6.6815144766146995E-3</v>
      </c>
      <c r="CJ89" s="14">
        <f t="shared" si="30"/>
        <v>3.0438010393466962E-2</v>
      </c>
      <c r="CK89" s="14">
        <f t="shared" si="30"/>
        <v>1.7817371937639197E-2</v>
      </c>
      <c r="CL89" s="14">
        <f t="shared" si="30"/>
        <v>4.0089086859688199E-2</v>
      </c>
      <c r="CM89" s="14">
        <f t="shared" si="30"/>
        <v>4.6770601336302897E-2</v>
      </c>
      <c r="CN89" s="14">
        <f t="shared" si="30"/>
        <v>0</v>
      </c>
      <c r="CO89" s="14">
        <f t="shared" si="30"/>
        <v>0</v>
      </c>
      <c r="CP89" s="14">
        <f t="shared" si="30"/>
        <v>0</v>
      </c>
      <c r="CQ89" s="14">
        <f t="shared" si="30"/>
        <v>0</v>
      </c>
      <c r="CR89" s="14">
        <f t="shared" si="30"/>
        <v>0</v>
      </c>
      <c r="CS89" s="14">
        <f t="shared" si="30"/>
        <v>0</v>
      </c>
      <c r="CT89" s="14">
        <f t="shared" si="30"/>
        <v>0</v>
      </c>
      <c r="CU89" s="14">
        <f t="shared" si="30"/>
        <v>0</v>
      </c>
      <c r="CV89" s="14">
        <f t="shared" si="30"/>
        <v>0</v>
      </c>
      <c r="CW89" s="14">
        <f t="shared" si="34"/>
        <v>0</v>
      </c>
      <c r="CX89" s="14">
        <f t="shared" si="34"/>
        <v>0</v>
      </c>
      <c r="CY89" s="14">
        <f t="shared" si="34"/>
        <v>0</v>
      </c>
      <c r="CZ89" s="14">
        <f t="shared" si="34"/>
        <v>0</v>
      </c>
      <c r="DA89" s="14">
        <f t="shared" si="34"/>
        <v>0</v>
      </c>
      <c r="DB89" s="14">
        <f t="shared" si="34"/>
        <v>0</v>
      </c>
      <c r="DC89" s="14">
        <f t="shared" si="31"/>
        <v>0</v>
      </c>
      <c r="DD89" s="14">
        <f t="shared" si="31"/>
        <v>0</v>
      </c>
      <c r="DE89" s="14">
        <f t="shared" si="31"/>
        <v>0</v>
      </c>
      <c r="DF89" s="14">
        <f t="shared" si="31"/>
        <v>0</v>
      </c>
      <c r="DG89" s="14">
        <f t="shared" si="31"/>
        <v>0</v>
      </c>
      <c r="DH89" s="14">
        <f t="shared" si="31"/>
        <v>0</v>
      </c>
      <c r="DI89" s="14">
        <f t="shared" si="31"/>
        <v>0</v>
      </c>
      <c r="DJ89" s="14">
        <f t="shared" si="31"/>
        <v>0</v>
      </c>
      <c r="DK89" s="14">
        <f t="shared" si="31"/>
        <v>0</v>
      </c>
      <c r="DL89" s="14">
        <f t="shared" si="31"/>
        <v>0</v>
      </c>
      <c r="DM89" s="14">
        <f t="shared" si="31"/>
        <v>0</v>
      </c>
      <c r="DN89" s="14">
        <f t="shared" si="31"/>
        <v>0</v>
      </c>
      <c r="DO89" s="14">
        <f t="shared" si="31"/>
        <v>0</v>
      </c>
      <c r="DP89" s="14">
        <f t="shared" si="31"/>
        <v>0</v>
      </c>
      <c r="DQ89" s="14">
        <f t="shared" si="31"/>
        <v>0</v>
      </c>
      <c r="DR89" s="14">
        <f t="shared" si="31"/>
        <v>0</v>
      </c>
      <c r="DS89" s="14">
        <f t="shared" si="32"/>
        <v>0</v>
      </c>
      <c r="DT89" s="14">
        <f t="shared" si="32"/>
        <v>0</v>
      </c>
      <c r="DU89" s="14">
        <f t="shared" si="32"/>
        <v>0</v>
      </c>
      <c r="DV89" s="14">
        <f t="shared" si="32"/>
        <v>0</v>
      </c>
      <c r="DW89" s="14">
        <f t="shared" si="32"/>
        <v>0</v>
      </c>
      <c r="DX89" s="14">
        <f t="shared" si="32"/>
        <v>0</v>
      </c>
      <c r="DY89" s="14">
        <f t="shared" si="32"/>
        <v>0</v>
      </c>
      <c r="DZ89" s="14">
        <f t="shared" si="15"/>
        <v>0.99999999999999978</v>
      </c>
    </row>
    <row r="90" spans="1:130">
      <c r="B90" s="15"/>
      <c r="C90" s="18">
        <v>2024</v>
      </c>
      <c r="D90" s="25"/>
      <c r="E90" s="25"/>
      <c r="F90" s="25"/>
      <c r="G90" s="25"/>
      <c r="H90" s="25">
        <f t="shared" si="20"/>
        <v>0</v>
      </c>
      <c r="I90" s="25">
        <f t="shared" si="21"/>
        <v>0</v>
      </c>
      <c r="J90" s="25">
        <f t="shared" si="22"/>
        <v>0</v>
      </c>
      <c r="K90" s="25">
        <f t="shared" si="23"/>
        <v>0</v>
      </c>
      <c r="L90" s="25">
        <f t="shared" si="24"/>
        <v>0</v>
      </c>
      <c r="M90" s="25">
        <f t="shared" si="25"/>
        <v>0</v>
      </c>
      <c r="N90" s="25">
        <f t="shared" si="26"/>
        <v>0</v>
      </c>
      <c r="O90" s="25">
        <f t="shared" si="27"/>
        <v>0</v>
      </c>
      <c r="P90" s="25">
        <f t="shared" si="28"/>
        <v>0</v>
      </c>
      <c r="Q90" s="25">
        <f t="shared" si="29"/>
        <v>0.72727272727272485</v>
      </c>
      <c r="R90" s="25">
        <f t="shared" si="33"/>
        <v>0.4545454545454547</v>
      </c>
      <c r="S90" s="25">
        <f t="shared" si="35"/>
        <v>3.2727272727272738</v>
      </c>
      <c r="T90" s="25">
        <f t="shared" si="36"/>
        <v>0</v>
      </c>
      <c r="U90" s="25">
        <f t="shared" si="37"/>
        <v>100.54545454545458</v>
      </c>
      <c r="V90" s="25">
        <f t="shared" si="38"/>
        <v>0.81818181818181845</v>
      </c>
      <c r="W90" s="25">
        <f t="shared" si="39"/>
        <v>3.7272727272727284</v>
      </c>
      <c r="X90" s="25">
        <f t="shared" si="40"/>
        <v>2.1818181818181825</v>
      </c>
      <c r="Y90" s="25">
        <f t="shared" si="41"/>
        <v>4.9090909090909109</v>
      </c>
      <c r="Z90" s="25">
        <f t="shared" ref="Z90:Z108" si="42">VLOOKUP($C$88,$D$3:$K$63,$A$68,0)*(B68-B67)</f>
        <v>5.7272727272727293</v>
      </c>
      <c r="AA90" s="25">
        <f>VLOOKUP($C$89,$D$3:$K$63,$A$68,0)*(B67-B66)</f>
        <v>38.181818181818194</v>
      </c>
      <c r="AB90" s="25">
        <f>VLOOKUP($C$90,$D$3:$K$63,$A$68,0)*B66</f>
        <v>0</v>
      </c>
      <c r="AC90" s="25"/>
      <c r="AD90" s="25"/>
      <c r="AE90" s="25"/>
      <c r="AF90" s="25"/>
      <c r="AG90" s="25"/>
      <c r="AH90" s="25"/>
      <c r="AI90" s="25"/>
      <c r="AJ90" s="25"/>
      <c r="AK90" s="25"/>
      <c r="AL90" s="25"/>
      <c r="AM90" s="25"/>
      <c r="AN90" s="25"/>
      <c r="AO90" s="25"/>
      <c r="AP90" s="25"/>
      <c r="AQ90" s="25"/>
      <c r="AR90" s="25"/>
      <c r="AS90" s="25"/>
      <c r="AT90" s="25"/>
      <c r="AU90" s="25"/>
      <c r="AV90" s="25"/>
      <c r="AW90" s="25"/>
      <c r="AX90" s="25"/>
      <c r="AY90" s="25"/>
      <c r="AZ90" s="25"/>
      <c r="BA90" s="25"/>
      <c r="BB90" s="25"/>
      <c r="BC90" s="25"/>
      <c r="BD90" s="25"/>
      <c r="BE90" s="25"/>
      <c r="BF90" s="25"/>
      <c r="BG90" s="25"/>
      <c r="BH90" s="25"/>
      <c r="BI90" s="25"/>
      <c r="BJ90" s="25"/>
      <c r="BK90" s="25"/>
      <c r="BL90" s="25"/>
      <c r="BM90" s="21">
        <f t="shared" si="13"/>
        <v>160.54545454545459</v>
      </c>
      <c r="BP90" s="18">
        <v>2024</v>
      </c>
      <c r="BQ90" s="14">
        <f t="shared" si="14"/>
        <v>0</v>
      </c>
      <c r="BR90" s="14">
        <f t="shared" si="14"/>
        <v>0</v>
      </c>
      <c r="BS90" s="14">
        <f t="shared" si="14"/>
        <v>0</v>
      </c>
      <c r="BT90" s="14">
        <f t="shared" si="14"/>
        <v>0</v>
      </c>
      <c r="BU90" s="14">
        <f t="shared" si="14"/>
        <v>0</v>
      </c>
      <c r="BV90" s="14">
        <f t="shared" si="14"/>
        <v>0</v>
      </c>
      <c r="BW90" s="14">
        <f t="shared" si="14"/>
        <v>0</v>
      </c>
      <c r="BX90" s="14">
        <f t="shared" si="14"/>
        <v>0</v>
      </c>
      <c r="BY90" s="14">
        <f t="shared" si="14"/>
        <v>0</v>
      </c>
      <c r="BZ90" s="14">
        <f t="shared" si="14"/>
        <v>0</v>
      </c>
      <c r="CA90" s="14">
        <f t="shared" si="14"/>
        <v>0</v>
      </c>
      <c r="CB90" s="14">
        <f t="shared" si="14"/>
        <v>0</v>
      </c>
      <c r="CC90" s="14">
        <f t="shared" si="14"/>
        <v>0</v>
      </c>
      <c r="CD90" s="14">
        <f t="shared" si="14"/>
        <v>4.5300113250282964E-3</v>
      </c>
      <c r="CE90" s="14">
        <f t="shared" si="14"/>
        <v>2.8312570781426957E-3</v>
      </c>
      <c r="CF90" s="14">
        <f t="shared" si="14"/>
        <v>2.0385050962627407E-2</v>
      </c>
      <c r="CG90" s="14">
        <f t="shared" si="30"/>
        <v>0</v>
      </c>
      <c r="CH90" s="14">
        <f t="shared" si="30"/>
        <v>0.62627406568516419</v>
      </c>
      <c r="CI90" s="14">
        <f t="shared" si="30"/>
        <v>5.0962627406568517E-3</v>
      </c>
      <c r="CJ90" s="14">
        <f t="shared" si="30"/>
        <v>2.3216308040770104E-2</v>
      </c>
      <c r="CK90" s="14">
        <f t="shared" si="30"/>
        <v>1.3590033975084938E-2</v>
      </c>
      <c r="CL90" s="14">
        <f t="shared" si="30"/>
        <v>3.0577576443941112E-2</v>
      </c>
      <c r="CM90" s="14">
        <f t="shared" si="30"/>
        <v>3.5673839184597968E-2</v>
      </c>
      <c r="CN90" s="14">
        <f t="shared" si="30"/>
        <v>0.23782559456398641</v>
      </c>
      <c r="CO90" s="14">
        <f t="shared" si="30"/>
        <v>0</v>
      </c>
      <c r="CP90" s="14">
        <f t="shared" si="30"/>
        <v>0</v>
      </c>
      <c r="CQ90" s="14">
        <f t="shared" si="30"/>
        <v>0</v>
      </c>
      <c r="CR90" s="14">
        <f t="shared" si="30"/>
        <v>0</v>
      </c>
      <c r="CS90" s="14">
        <f t="shared" si="30"/>
        <v>0</v>
      </c>
      <c r="CT90" s="14">
        <f t="shared" si="30"/>
        <v>0</v>
      </c>
      <c r="CU90" s="14">
        <f t="shared" si="30"/>
        <v>0</v>
      </c>
      <c r="CV90" s="14">
        <f t="shared" si="30"/>
        <v>0</v>
      </c>
      <c r="CW90" s="14">
        <f t="shared" si="34"/>
        <v>0</v>
      </c>
      <c r="CX90" s="14">
        <f t="shared" si="34"/>
        <v>0</v>
      </c>
      <c r="CY90" s="14">
        <f t="shared" si="34"/>
        <v>0</v>
      </c>
      <c r="CZ90" s="14">
        <f t="shared" si="34"/>
        <v>0</v>
      </c>
      <c r="DA90" s="14">
        <f t="shared" si="34"/>
        <v>0</v>
      </c>
      <c r="DB90" s="14">
        <f t="shared" si="34"/>
        <v>0</v>
      </c>
      <c r="DC90" s="14">
        <f t="shared" si="31"/>
        <v>0</v>
      </c>
      <c r="DD90" s="14">
        <f t="shared" si="31"/>
        <v>0</v>
      </c>
      <c r="DE90" s="14">
        <f t="shared" si="31"/>
        <v>0</v>
      </c>
      <c r="DF90" s="14">
        <f t="shared" si="31"/>
        <v>0</v>
      </c>
      <c r="DG90" s="14">
        <f t="shared" si="31"/>
        <v>0</v>
      </c>
      <c r="DH90" s="14">
        <f t="shared" si="31"/>
        <v>0</v>
      </c>
      <c r="DI90" s="14">
        <f t="shared" si="31"/>
        <v>0</v>
      </c>
      <c r="DJ90" s="14">
        <f t="shared" si="31"/>
        <v>0</v>
      </c>
      <c r="DK90" s="14">
        <f t="shared" si="31"/>
        <v>0</v>
      </c>
      <c r="DL90" s="14">
        <f t="shared" si="31"/>
        <v>0</v>
      </c>
      <c r="DM90" s="14">
        <f t="shared" si="31"/>
        <v>0</v>
      </c>
      <c r="DN90" s="14">
        <f t="shared" si="31"/>
        <v>0</v>
      </c>
      <c r="DO90" s="14">
        <f t="shared" si="31"/>
        <v>0</v>
      </c>
      <c r="DP90" s="14">
        <f t="shared" si="31"/>
        <v>0</v>
      </c>
      <c r="DQ90" s="14">
        <f t="shared" si="31"/>
        <v>0</v>
      </c>
      <c r="DR90" s="14">
        <f t="shared" si="31"/>
        <v>0</v>
      </c>
      <c r="DS90" s="14">
        <f t="shared" si="32"/>
        <v>0</v>
      </c>
      <c r="DT90" s="14">
        <f t="shared" si="32"/>
        <v>0</v>
      </c>
      <c r="DU90" s="14">
        <f t="shared" si="32"/>
        <v>0</v>
      </c>
      <c r="DV90" s="14">
        <f t="shared" si="32"/>
        <v>0</v>
      </c>
      <c r="DW90" s="14">
        <f t="shared" si="32"/>
        <v>0</v>
      </c>
      <c r="DX90" s="14">
        <f t="shared" si="32"/>
        <v>0</v>
      </c>
      <c r="DY90" s="14">
        <f t="shared" si="32"/>
        <v>0</v>
      </c>
      <c r="DZ90" s="14">
        <f t="shared" si="15"/>
        <v>1</v>
      </c>
    </row>
    <row r="91" spans="1:130">
      <c r="B91" s="15"/>
      <c r="C91" s="18">
        <v>2025</v>
      </c>
      <c r="D91" s="25"/>
      <c r="E91" s="25"/>
      <c r="F91" s="25"/>
      <c r="G91" s="25"/>
      <c r="H91" s="25"/>
      <c r="I91" s="25">
        <f t="shared" si="21"/>
        <v>0</v>
      </c>
      <c r="J91" s="25">
        <f t="shared" si="22"/>
        <v>0</v>
      </c>
      <c r="K91" s="25">
        <f t="shared" si="23"/>
        <v>0</v>
      </c>
      <c r="L91" s="25">
        <f t="shared" si="24"/>
        <v>0</v>
      </c>
      <c r="M91" s="25">
        <f t="shared" si="25"/>
        <v>0</v>
      </c>
      <c r="N91" s="25">
        <f t="shared" si="26"/>
        <v>0</v>
      </c>
      <c r="O91" s="25">
        <f t="shared" si="27"/>
        <v>0</v>
      </c>
      <c r="P91" s="25">
        <f t="shared" si="28"/>
        <v>0</v>
      </c>
      <c r="Q91" s="25">
        <f t="shared" si="29"/>
        <v>0</v>
      </c>
      <c r="R91" s="25">
        <f t="shared" si="33"/>
        <v>0.45454545454545303</v>
      </c>
      <c r="S91" s="25">
        <f t="shared" si="35"/>
        <v>3.2727272727272738</v>
      </c>
      <c r="T91" s="25">
        <f t="shared" si="36"/>
        <v>0</v>
      </c>
      <c r="U91" s="25">
        <f t="shared" si="37"/>
        <v>100.54545454545458</v>
      </c>
      <c r="V91" s="25">
        <f t="shared" si="38"/>
        <v>0.81818181818181845</v>
      </c>
      <c r="W91" s="25">
        <f t="shared" si="39"/>
        <v>3.7272727272727284</v>
      </c>
      <c r="X91" s="25">
        <f t="shared" si="40"/>
        <v>2.1818181818181825</v>
      </c>
      <c r="Y91" s="25">
        <f t="shared" si="41"/>
        <v>4.9090909090909109</v>
      </c>
      <c r="Z91" s="25">
        <f t="shared" si="42"/>
        <v>5.7272727272727293</v>
      </c>
      <c r="AA91" s="25">
        <f t="shared" ref="AA91:AA109" si="43">VLOOKUP($C$89,$D$3:$K$63,$A$68,0)*(B68-B67)</f>
        <v>38.181818181818194</v>
      </c>
      <c r="AB91" s="25">
        <f>VLOOKUP($C$90,$D$3:$K$63,$A$68,0)*(B67-B66)</f>
        <v>39.272727272727288</v>
      </c>
      <c r="AC91" s="25">
        <f>VLOOKUP($C$91,$D$3:$K$63,$A$68,0)*B66</f>
        <v>0</v>
      </c>
      <c r="AD91" s="25"/>
      <c r="AE91" s="25"/>
      <c r="AF91" s="25"/>
      <c r="AG91" s="25"/>
      <c r="AH91" s="25"/>
      <c r="AI91" s="25"/>
      <c r="AJ91" s="25"/>
      <c r="AK91" s="25"/>
      <c r="AL91" s="25"/>
      <c r="AM91" s="25"/>
      <c r="AN91" s="25"/>
      <c r="AO91" s="25"/>
      <c r="AP91" s="25"/>
      <c r="AQ91" s="25"/>
      <c r="AR91" s="25"/>
      <c r="AS91" s="25"/>
      <c r="AT91" s="25"/>
      <c r="AU91" s="25"/>
      <c r="AV91" s="25"/>
      <c r="AW91" s="25"/>
      <c r="AX91" s="25"/>
      <c r="AY91" s="25"/>
      <c r="AZ91" s="25"/>
      <c r="BA91" s="25"/>
      <c r="BB91" s="25"/>
      <c r="BC91" s="25"/>
      <c r="BD91" s="25"/>
      <c r="BE91" s="25"/>
      <c r="BF91" s="25"/>
      <c r="BG91" s="25"/>
      <c r="BH91" s="25"/>
      <c r="BI91" s="25"/>
      <c r="BJ91" s="25"/>
      <c r="BK91" s="25"/>
      <c r="BL91" s="25"/>
      <c r="BM91" s="21">
        <f t="shared" si="13"/>
        <v>199.09090909090915</v>
      </c>
      <c r="BP91" s="18">
        <v>2025</v>
      </c>
      <c r="BQ91" s="14">
        <f t="shared" si="14"/>
        <v>0</v>
      </c>
      <c r="BR91" s="14">
        <f t="shared" si="14"/>
        <v>0</v>
      </c>
      <c r="BS91" s="14">
        <f t="shared" si="14"/>
        <v>0</v>
      </c>
      <c r="BT91" s="14">
        <f t="shared" si="14"/>
        <v>0</v>
      </c>
      <c r="BU91" s="14">
        <f t="shared" si="14"/>
        <v>0</v>
      </c>
      <c r="BV91" s="14">
        <f t="shared" si="14"/>
        <v>0</v>
      </c>
      <c r="BW91" s="14">
        <f t="shared" si="14"/>
        <v>0</v>
      </c>
      <c r="BX91" s="14">
        <f t="shared" si="14"/>
        <v>0</v>
      </c>
      <c r="BY91" s="14">
        <f t="shared" si="14"/>
        <v>0</v>
      </c>
      <c r="BZ91" s="14">
        <f t="shared" si="14"/>
        <v>0</v>
      </c>
      <c r="CA91" s="14">
        <f t="shared" si="14"/>
        <v>0</v>
      </c>
      <c r="CB91" s="14">
        <f t="shared" si="14"/>
        <v>0</v>
      </c>
      <c r="CC91" s="14">
        <f t="shared" si="14"/>
        <v>0</v>
      </c>
      <c r="CD91" s="14">
        <f t="shared" si="14"/>
        <v>0</v>
      </c>
      <c r="CE91" s="14">
        <f t="shared" si="14"/>
        <v>2.2831050228310419E-3</v>
      </c>
      <c r="CF91" s="14">
        <f t="shared" si="14"/>
        <v>1.6438356164383564E-2</v>
      </c>
      <c r="CG91" s="14">
        <f t="shared" si="30"/>
        <v>0</v>
      </c>
      <c r="CH91" s="14">
        <f t="shared" si="30"/>
        <v>0.50502283105022827</v>
      </c>
      <c r="CI91" s="14">
        <f t="shared" si="30"/>
        <v>4.1095890410958909E-3</v>
      </c>
      <c r="CJ91" s="14">
        <f t="shared" si="30"/>
        <v>1.8721461187214614E-2</v>
      </c>
      <c r="CK91" s="14">
        <f t="shared" si="30"/>
        <v>1.0958904109589041E-2</v>
      </c>
      <c r="CL91" s="14">
        <f t="shared" si="30"/>
        <v>2.4657534246575345E-2</v>
      </c>
      <c r="CM91" s="14">
        <f t="shared" si="30"/>
        <v>2.8767123287671236E-2</v>
      </c>
      <c r="CN91" s="14">
        <f t="shared" si="30"/>
        <v>0.19178082191780824</v>
      </c>
      <c r="CO91" s="14">
        <f t="shared" si="30"/>
        <v>0.19726027397260276</v>
      </c>
      <c r="CP91" s="14">
        <f t="shared" si="30"/>
        <v>0</v>
      </c>
      <c r="CQ91" s="14">
        <f t="shared" si="30"/>
        <v>0</v>
      </c>
      <c r="CR91" s="14">
        <f t="shared" si="30"/>
        <v>0</v>
      </c>
      <c r="CS91" s="14">
        <f t="shared" si="30"/>
        <v>0</v>
      </c>
      <c r="CT91" s="14">
        <f t="shared" si="30"/>
        <v>0</v>
      </c>
      <c r="CU91" s="14">
        <f t="shared" si="30"/>
        <v>0</v>
      </c>
      <c r="CV91" s="14">
        <f t="shared" si="30"/>
        <v>0</v>
      </c>
      <c r="CW91" s="14">
        <f t="shared" si="34"/>
        <v>0</v>
      </c>
      <c r="CX91" s="14">
        <f t="shared" si="34"/>
        <v>0</v>
      </c>
      <c r="CY91" s="14">
        <f t="shared" si="34"/>
        <v>0</v>
      </c>
      <c r="CZ91" s="14">
        <f t="shared" si="34"/>
        <v>0</v>
      </c>
      <c r="DA91" s="14">
        <f t="shared" si="34"/>
        <v>0</v>
      </c>
      <c r="DB91" s="14">
        <f t="shared" si="34"/>
        <v>0</v>
      </c>
      <c r="DC91" s="14">
        <f t="shared" si="31"/>
        <v>0</v>
      </c>
      <c r="DD91" s="14">
        <f t="shared" si="31"/>
        <v>0</v>
      </c>
      <c r="DE91" s="14">
        <f t="shared" si="31"/>
        <v>0</v>
      </c>
      <c r="DF91" s="14">
        <f t="shared" si="31"/>
        <v>0</v>
      </c>
      <c r="DG91" s="14">
        <f t="shared" si="31"/>
        <v>0</v>
      </c>
      <c r="DH91" s="14">
        <f t="shared" si="31"/>
        <v>0</v>
      </c>
      <c r="DI91" s="14">
        <f t="shared" si="31"/>
        <v>0</v>
      </c>
      <c r="DJ91" s="14">
        <f t="shared" si="31"/>
        <v>0</v>
      </c>
      <c r="DK91" s="14">
        <f t="shared" si="31"/>
        <v>0</v>
      </c>
      <c r="DL91" s="14">
        <f t="shared" si="31"/>
        <v>0</v>
      </c>
      <c r="DM91" s="14">
        <f t="shared" si="31"/>
        <v>0</v>
      </c>
      <c r="DN91" s="14">
        <f t="shared" si="31"/>
        <v>0</v>
      </c>
      <c r="DO91" s="14">
        <f t="shared" si="31"/>
        <v>0</v>
      </c>
      <c r="DP91" s="14">
        <f t="shared" si="31"/>
        <v>0</v>
      </c>
      <c r="DQ91" s="14">
        <f t="shared" si="31"/>
        <v>0</v>
      </c>
      <c r="DR91" s="14">
        <f t="shared" si="31"/>
        <v>0</v>
      </c>
      <c r="DS91" s="14">
        <f t="shared" si="32"/>
        <v>0</v>
      </c>
      <c r="DT91" s="14">
        <f t="shared" si="32"/>
        <v>0</v>
      </c>
      <c r="DU91" s="14">
        <f t="shared" si="32"/>
        <v>0</v>
      </c>
      <c r="DV91" s="14">
        <f t="shared" si="32"/>
        <v>0</v>
      </c>
      <c r="DW91" s="14">
        <f t="shared" si="32"/>
        <v>0</v>
      </c>
      <c r="DX91" s="14">
        <f t="shared" si="32"/>
        <v>0</v>
      </c>
      <c r="DY91" s="14">
        <f t="shared" si="32"/>
        <v>0</v>
      </c>
      <c r="DZ91" s="14">
        <f t="shared" si="15"/>
        <v>1</v>
      </c>
    </row>
    <row r="92" spans="1:130">
      <c r="B92" s="15"/>
      <c r="C92" s="18">
        <v>2026</v>
      </c>
      <c r="D92" s="25"/>
      <c r="E92" s="25"/>
      <c r="F92" s="25"/>
      <c r="G92" s="25"/>
      <c r="H92" s="25"/>
      <c r="I92" s="25"/>
      <c r="J92" s="25">
        <f t="shared" si="22"/>
        <v>0</v>
      </c>
      <c r="K92" s="25">
        <f t="shared" si="23"/>
        <v>0</v>
      </c>
      <c r="L92" s="25">
        <f t="shared" si="24"/>
        <v>0</v>
      </c>
      <c r="M92" s="25">
        <f t="shared" si="25"/>
        <v>0</v>
      </c>
      <c r="N92" s="25">
        <f t="shared" si="26"/>
        <v>0</v>
      </c>
      <c r="O92" s="25">
        <f t="shared" si="27"/>
        <v>0</v>
      </c>
      <c r="P92" s="25">
        <f t="shared" si="28"/>
        <v>0</v>
      </c>
      <c r="Q92" s="25">
        <f t="shared" si="29"/>
        <v>0</v>
      </c>
      <c r="R92" s="25">
        <f t="shared" si="33"/>
        <v>0</v>
      </c>
      <c r="S92" s="25">
        <f t="shared" si="35"/>
        <v>3.2727272727272618</v>
      </c>
      <c r="T92" s="25">
        <f t="shared" si="36"/>
        <v>0</v>
      </c>
      <c r="U92" s="25">
        <f t="shared" si="37"/>
        <v>100.54545454545458</v>
      </c>
      <c r="V92" s="25">
        <f t="shared" si="38"/>
        <v>0.81818181818181845</v>
      </c>
      <c r="W92" s="25">
        <f t="shared" si="39"/>
        <v>3.7272727272727284</v>
      </c>
      <c r="X92" s="25">
        <f t="shared" si="40"/>
        <v>2.1818181818181825</v>
      </c>
      <c r="Y92" s="25">
        <f t="shared" si="41"/>
        <v>4.9090909090909109</v>
      </c>
      <c r="Z92" s="25">
        <f t="shared" si="42"/>
        <v>5.7272727272727293</v>
      </c>
      <c r="AA92" s="25">
        <f t="shared" si="43"/>
        <v>38.181818181818194</v>
      </c>
      <c r="AB92" s="25">
        <f t="shared" ref="AB92:AB110" si="44">VLOOKUP($C$90,$D$3:$K$63,$A$68,0)*(B68-B67)</f>
        <v>39.272727272727288</v>
      </c>
      <c r="AC92" s="25">
        <f>VLOOKUP($C$91,$D$3:$K$63,$A$68,0)*(B67-B66)</f>
        <v>40.636363636363647</v>
      </c>
      <c r="AD92" s="25">
        <f>VLOOKUP($C$92,$D$3:$K$63,$A$68,0)*B66</f>
        <v>0</v>
      </c>
      <c r="AE92" s="25"/>
      <c r="AF92" s="25"/>
      <c r="AG92" s="25"/>
      <c r="AH92" s="25"/>
      <c r="AI92" s="25"/>
      <c r="AJ92" s="25"/>
      <c r="AK92" s="25"/>
      <c r="AL92" s="25"/>
      <c r="AM92" s="25"/>
      <c r="AN92" s="25"/>
      <c r="AO92" s="25"/>
      <c r="AP92" s="25"/>
      <c r="AQ92" s="25"/>
      <c r="AR92" s="25"/>
      <c r="AS92" s="25"/>
      <c r="AT92" s="25"/>
      <c r="AU92" s="25"/>
      <c r="AV92" s="25"/>
      <c r="AW92" s="25"/>
      <c r="AX92" s="25"/>
      <c r="AY92" s="25"/>
      <c r="AZ92" s="25"/>
      <c r="BA92" s="25"/>
      <c r="BB92" s="25"/>
      <c r="BC92" s="25"/>
      <c r="BD92" s="25"/>
      <c r="BE92" s="25"/>
      <c r="BF92" s="25"/>
      <c r="BG92" s="25"/>
      <c r="BH92" s="25"/>
      <c r="BI92" s="25"/>
      <c r="BJ92" s="25"/>
      <c r="BK92" s="25"/>
      <c r="BL92" s="25"/>
      <c r="BM92" s="21">
        <f t="shared" si="13"/>
        <v>239.27272727272734</v>
      </c>
      <c r="BP92" s="18">
        <v>2026</v>
      </c>
      <c r="BQ92" s="14">
        <f t="shared" si="14"/>
        <v>0</v>
      </c>
      <c r="BR92" s="14">
        <f t="shared" si="14"/>
        <v>0</v>
      </c>
      <c r="BS92" s="14">
        <f t="shared" si="14"/>
        <v>0</v>
      </c>
      <c r="BT92" s="14">
        <f t="shared" si="14"/>
        <v>0</v>
      </c>
      <c r="BU92" s="14">
        <f t="shared" si="14"/>
        <v>0</v>
      </c>
      <c r="BV92" s="14">
        <f t="shared" si="14"/>
        <v>0</v>
      </c>
      <c r="BW92" s="14">
        <f t="shared" si="14"/>
        <v>0</v>
      </c>
      <c r="BX92" s="14">
        <f t="shared" si="14"/>
        <v>0</v>
      </c>
      <c r="BY92" s="14">
        <f t="shared" si="14"/>
        <v>0</v>
      </c>
      <c r="BZ92" s="14">
        <f t="shared" si="14"/>
        <v>0</v>
      </c>
      <c r="CA92" s="14">
        <f t="shared" si="14"/>
        <v>0</v>
      </c>
      <c r="CB92" s="14">
        <f t="shared" si="14"/>
        <v>0</v>
      </c>
      <c r="CC92" s="14">
        <f t="shared" si="14"/>
        <v>0</v>
      </c>
      <c r="CD92" s="14">
        <f t="shared" si="14"/>
        <v>0</v>
      </c>
      <c r="CE92" s="14">
        <f t="shared" si="14"/>
        <v>0</v>
      </c>
      <c r="CF92" s="14">
        <f t="shared" si="14"/>
        <v>1.3677811550151927E-2</v>
      </c>
      <c r="CG92" s="14">
        <f t="shared" si="30"/>
        <v>0</v>
      </c>
      <c r="CH92" s="14">
        <f t="shared" si="30"/>
        <v>0.42021276595744683</v>
      </c>
      <c r="CI92" s="14">
        <f t="shared" si="30"/>
        <v>3.419452887537994E-3</v>
      </c>
      <c r="CJ92" s="14">
        <f t="shared" si="30"/>
        <v>1.5577507598784195E-2</v>
      </c>
      <c r="CK92" s="14">
        <f t="shared" si="30"/>
        <v>9.1185410334346517E-3</v>
      </c>
      <c r="CL92" s="14">
        <f t="shared" si="30"/>
        <v>2.0516717325227966E-2</v>
      </c>
      <c r="CM92" s="14">
        <f t="shared" si="30"/>
        <v>2.3936170212765961E-2</v>
      </c>
      <c r="CN92" s="14">
        <f t="shared" si="30"/>
        <v>0.15957446808510639</v>
      </c>
      <c r="CO92" s="14">
        <f t="shared" si="30"/>
        <v>0.16413373860182373</v>
      </c>
      <c r="CP92" s="14">
        <f t="shared" si="30"/>
        <v>0.16983282674772038</v>
      </c>
      <c r="CQ92" s="14">
        <f t="shared" si="30"/>
        <v>0</v>
      </c>
      <c r="CR92" s="14">
        <f t="shared" si="30"/>
        <v>0</v>
      </c>
      <c r="CS92" s="14">
        <f t="shared" si="30"/>
        <v>0</v>
      </c>
      <c r="CT92" s="14">
        <f t="shared" si="30"/>
        <v>0</v>
      </c>
      <c r="CU92" s="14">
        <f t="shared" si="30"/>
        <v>0</v>
      </c>
      <c r="CV92" s="14">
        <f t="shared" si="30"/>
        <v>0</v>
      </c>
      <c r="CW92" s="14">
        <f t="shared" si="34"/>
        <v>0</v>
      </c>
      <c r="CX92" s="14">
        <f t="shared" si="34"/>
        <v>0</v>
      </c>
      <c r="CY92" s="14">
        <f t="shared" si="34"/>
        <v>0</v>
      </c>
      <c r="CZ92" s="14">
        <f t="shared" si="34"/>
        <v>0</v>
      </c>
      <c r="DA92" s="14">
        <f t="shared" si="34"/>
        <v>0</v>
      </c>
      <c r="DB92" s="14">
        <f t="shared" si="34"/>
        <v>0</v>
      </c>
      <c r="DC92" s="14">
        <f t="shared" si="31"/>
        <v>0</v>
      </c>
      <c r="DD92" s="14">
        <f t="shared" si="31"/>
        <v>0</v>
      </c>
      <c r="DE92" s="14">
        <f t="shared" si="31"/>
        <v>0</v>
      </c>
      <c r="DF92" s="14">
        <f t="shared" si="31"/>
        <v>0</v>
      </c>
      <c r="DG92" s="14">
        <f t="shared" si="31"/>
        <v>0</v>
      </c>
      <c r="DH92" s="14">
        <f t="shared" si="31"/>
        <v>0</v>
      </c>
      <c r="DI92" s="14">
        <f t="shared" si="31"/>
        <v>0</v>
      </c>
      <c r="DJ92" s="14">
        <f t="shared" si="31"/>
        <v>0</v>
      </c>
      <c r="DK92" s="14">
        <f t="shared" si="31"/>
        <v>0</v>
      </c>
      <c r="DL92" s="14">
        <f t="shared" si="31"/>
        <v>0</v>
      </c>
      <c r="DM92" s="14">
        <f t="shared" si="31"/>
        <v>0</v>
      </c>
      <c r="DN92" s="14">
        <f t="shared" si="31"/>
        <v>0</v>
      </c>
      <c r="DO92" s="14">
        <f t="shared" si="31"/>
        <v>0</v>
      </c>
      <c r="DP92" s="14">
        <f t="shared" si="31"/>
        <v>0</v>
      </c>
      <c r="DQ92" s="14">
        <f t="shared" si="31"/>
        <v>0</v>
      </c>
      <c r="DR92" s="14">
        <f t="shared" si="31"/>
        <v>0</v>
      </c>
      <c r="DS92" s="14">
        <f t="shared" si="32"/>
        <v>0</v>
      </c>
      <c r="DT92" s="14">
        <f t="shared" si="32"/>
        <v>0</v>
      </c>
      <c r="DU92" s="14">
        <f t="shared" si="32"/>
        <v>0</v>
      </c>
      <c r="DV92" s="14">
        <f t="shared" si="32"/>
        <v>0</v>
      </c>
      <c r="DW92" s="14">
        <f t="shared" si="32"/>
        <v>0</v>
      </c>
      <c r="DX92" s="14">
        <f t="shared" si="32"/>
        <v>0</v>
      </c>
      <c r="DY92" s="14">
        <f t="shared" si="32"/>
        <v>0</v>
      </c>
      <c r="DZ92" s="14">
        <f t="shared" si="15"/>
        <v>1</v>
      </c>
    </row>
    <row r="93" spans="1:130">
      <c r="B93" s="15"/>
      <c r="C93" s="18">
        <v>2027</v>
      </c>
      <c r="D93" s="25"/>
      <c r="E93" s="25"/>
      <c r="F93" s="25"/>
      <c r="G93" s="25"/>
      <c r="H93" s="25"/>
      <c r="I93" s="25"/>
      <c r="J93" s="25"/>
      <c r="K93" s="25">
        <f t="shared" si="23"/>
        <v>0</v>
      </c>
      <c r="L93" s="25">
        <f t="shared" si="24"/>
        <v>0</v>
      </c>
      <c r="M93" s="25">
        <f t="shared" si="25"/>
        <v>0</v>
      </c>
      <c r="N93" s="25">
        <f t="shared" si="26"/>
        <v>0</v>
      </c>
      <c r="O93" s="25">
        <f t="shared" si="27"/>
        <v>0</v>
      </c>
      <c r="P93" s="25">
        <f t="shared" si="28"/>
        <v>0</v>
      </c>
      <c r="Q93" s="25">
        <f t="shared" si="29"/>
        <v>0</v>
      </c>
      <c r="R93" s="25">
        <f t="shared" si="33"/>
        <v>0</v>
      </c>
      <c r="S93" s="25">
        <f t="shared" si="35"/>
        <v>0</v>
      </c>
      <c r="T93" s="25">
        <f t="shared" si="36"/>
        <v>0</v>
      </c>
      <c r="U93" s="25">
        <f t="shared" si="37"/>
        <v>100.54545454545458</v>
      </c>
      <c r="V93" s="25">
        <f t="shared" si="38"/>
        <v>0.81818181818181845</v>
      </c>
      <c r="W93" s="25">
        <f t="shared" si="39"/>
        <v>3.7272727272727284</v>
      </c>
      <c r="X93" s="25">
        <f t="shared" si="40"/>
        <v>2.1818181818181825</v>
      </c>
      <c r="Y93" s="25">
        <f t="shared" si="41"/>
        <v>4.9090909090909109</v>
      </c>
      <c r="Z93" s="25">
        <f t="shared" si="42"/>
        <v>5.7272727272727293</v>
      </c>
      <c r="AA93" s="25">
        <f t="shared" si="43"/>
        <v>38.181818181818194</v>
      </c>
      <c r="AB93" s="25">
        <f t="shared" si="44"/>
        <v>39.272727272727288</v>
      </c>
      <c r="AC93" s="25">
        <f t="shared" ref="AC93:AC111" si="45">VLOOKUP($C$91,$D$3:$K$63,$A$68,0)*(B68-B67)</f>
        <v>40.636363636363647</v>
      </c>
      <c r="AD93" s="25">
        <f>VLOOKUP($C$92,$D$3:$K$63,$A$68,0)*(B67-B66)</f>
        <v>41.727272727272741</v>
      </c>
      <c r="AE93" s="25">
        <f>VLOOKUP($C$93,$D$3:$K$63,$A$68,0)*B66</f>
        <v>0</v>
      </c>
      <c r="AF93" s="25"/>
      <c r="AG93" s="25"/>
      <c r="AH93" s="25"/>
      <c r="AI93" s="25"/>
      <c r="AJ93" s="25"/>
      <c r="AK93" s="25"/>
      <c r="AL93" s="25"/>
      <c r="AM93" s="25"/>
      <c r="AN93" s="25"/>
      <c r="AO93" s="25"/>
      <c r="AP93" s="25"/>
      <c r="AQ93" s="25"/>
      <c r="AR93" s="25"/>
      <c r="AS93" s="25"/>
      <c r="AT93" s="25"/>
      <c r="AU93" s="25"/>
      <c r="AV93" s="25"/>
      <c r="AW93" s="25"/>
      <c r="AX93" s="25"/>
      <c r="AY93" s="25"/>
      <c r="AZ93" s="25"/>
      <c r="BA93" s="25"/>
      <c r="BB93" s="25"/>
      <c r="BC93" s="25"/>
      <c r="BD93" s="25"/>
      <c r="BE93" s="25"/>
      <c r="BF93" s="25"/>
      <c r="BG93" s="25"/>
      <c r="BH93" s="25"/>
      <c r="BI93" s="25"/>
      <c r="BJ93" s="25"/>
      <c r="BK93" s="25"/>
      <c r="BL93" s="25"/>
      <c r="BM93" s="21">
        <f t="shared" si="13"/>
        <v>277.7272727272728</v>
      </c>
      <c r="BP93" s="18">
        <v>2027</v>
      </c>
      <c r="BQ93" s="14">
        <f t="shared" si="14"/>
        <v>0</v>
      </c>
      <c r="BR93" s="14">
        <f t="shared" si="14"/>
        <v>0</v>
      </c>
      <c r="BS93" s="14">
        <f t="shared" si="14"/>
        <v>0</v>
      </c>
      <c r="BT93" s="14">
        <f t="shared" si="14"/>
        <v>0</v>
      </c>
      <c r="BU93" s="14">
        <f t="shared" si="14"/>
        <v>0</v>
      </c>
      <c r="BV93" s="14">
        <f t="shared" si="14"/>
        <v>0</v>
      </c>
      <c r="BW93" s="14">
        <f t="shared" si="14"/>
        <v>0</v>
      </c>
      <c r="BX93" s="14">
        <f t="shared" si="14"/>
        <v>0</v>
      </c>
      <c r="BY93" s="14">
        <f t="shared" si="14"/>
        <v>0</v>
      </c>
      <c r="BZ93" s="14">
        <f t="shared" si="14"/>
        <v>0</v>
      </c>
      <c r="CA93" s="14">
        <f t="shared" si="14"/>
        <v>0</v>
      </c>
      <c r="CB93" s="14">
        <f t="shared" si="14"/>
        <v>0</v>
      </c>
      <c r="CC93" s="14">
        <f t="shared" si="14"/>
        <v>0</v>
      </c>
      <c r="CD93" s="14">
        <f t="shared" si="14"/>
        <v>0</v>
      </c>
      <c r="CE93" s="14">
        <f t="shared" si="14"/>
        <v>0</v>
      </c>
      <c r="CF93" s="14">
        <f t="shared" si="14"/>
        <v>0</v>
      </c>
      <c r="CG93" s="14">
        <f t="shared" si="30"/>
        <v>0</v>
      </c>
      <c r="CH93" s="14">
        <f t="shared" si="30"/>
        <v>0.36202945990180035</v>
      </c>
      <c r="CI93" s="14">
        <f t="shared" si="30"/>
        <v>2.9459901800327334E-3</v>
      </c>
      <c r="CJ93" s="14">
        <f t="shared" si="30"/>
        <v>1.3420621931260229E-2</v>
      </c>
      <c r="CK93" s="14">
        <f t="shared" si="30"/>
        <v>7.855973813420623E-3</v>
      </c>
      <c r="CL93" s="14">
        <f t="shared" si="30"/>
        <v>1.7675941080196402E-2</v>
      </c>
      <c r="CM93" s="14">
        <f t="shared" si="30"/>
        <v>2.0621931260229133E-2</v>
      </c>
      <c r="CN93" s="14">
        <f t="shared" si="30"/>
        <v>0.13747954173486088</v>
      </c>
      <c r="CO93" s="14">
        <f t="shared" si="30"/>
        <v>0.14140752864157122</v>
      </c>
      <c r="CP93" s="14">
        <f t="shared" si="30"/>
        <v>0.14631751227495909</v>
      </c>
      <c r="CQ93" s="14">
        <f t="shared" si="30"/>
        <v>0.15024549918166941</v>
      </c>
      <c r="CR93" s="14">
        <f t="shared" si="30"/>
        <v>0</v>
      </c>
      <c r="CS93" s="14">
        <f t="shared" si="30"/>
        <v>0</v>
      </c>
      <c r="CT93" s="14">
        <f t="shared" si="30"/>
        <v>0</v>
      </c>
      <c r="CU93" s="14">
        <f t="shared" si="30"/>
        <v>0</v>
      </c>
      <c r="CV93" s="14">
        <f t="shared" si="30"/>
        <v>0</v>
      </c>
      <c r="CW93" s="14">
        <f t="shared" si="34"/>
        <v>0</v>
      </c>
      <c r="CX93" s="14">
        <f t="shared" si="34"/>
        <v>0</v>
      </c>
      <c r="CY93" s="14">
        <f t="shared" si="34"/>
        <v>0</v>
      </c>
      <c r="CZ93" s="14">
        <f t="shared" si="34"/>
        <v>0</v>
      </c>
      <c r="DA93" s="14">
        <f t="shared" si="34"/>
        <v>0</v>
      </c>
      <c r="DB93" s="14">
        <f t="shared" si="34"/>
        <v>0</v>
      </c>
      <c r="DC93" s="14">
        <f t="shared" si="31"/>
        <v>0</v>
      </c>
      <c r="DD93" s="14">
        <f t="shared" si="31"/>
        <v>0</v>
      </c>
      <c r="DE93" s="14">
        <f t="shared" si="31"/>
        <v>0</v>
      </c>
      <c r="DF93" s="14">
        <f t="shared" si="31"/>
        <v>0</v>
      </c>
      <c r="DG93" s="14">
        <f t="shared" si="31"/>
        <v>0</v>
      </c>
      <c r="DH93" s="14">
        <f t="shared" si="31"/>
        <v>0</v>
      </c>
      <c r="DI93" s="14">
        <f t="shared" si="31"/>
        <v>0</v>
      </c>
      <c r="DJ93" s="14">
        <f t="shared" si="31"/>
        <v>0</v>
      </c>
      <c r="DK93" s="14">
        <f t="shared" si="31"/>
        <v>0</v>
      </c>
      <c r="DL93" s="14">
        <f t="shared" si="31"/>
        <v>0</v>
      </c>
      <c r="DM93" s="14">
        <f t="shared" si="31"/>
        <v>0</v>
      </c>
      <c r="DN93" s="14">
        <f t="shared" si="31"/>
        <v>0</v>
      </c>
      <c r="DO93" s="14">
        <f t="shared" si="31"/>
        <v>0</v>
      </c>
      <c r="DP93" s="14">
        <f t="shared" si="31"/>
        <v>0</v>
      </c>
      <c r="DQ93" s="14">
        <f t="shared" si="31"/>
        <v>0</v>
      </c>
      <c r="DR93" s="14">
        <f t="shared" si="31"/>
        <v>0</v>
      </c>
      <c r="DS93" s="14">
        <f t="shared" si="32"/>
        <v>0</v>
      </c>
      <c r="DT93" s="14">
        <f t="shared" si="32"/>
        <v>0</v>
      </c>
      <c r="DU93" s="14">
        <f t="shared" si="32"/>
        <v>0</v>
      </c>
      <c r="DV93" s="14">
        <f t="shared" si="32"/>
        <v>0</v>
      </c>
      <c r="DW93" s="14">
        <f t="shared" si="32"/>
        <v>0</v>
      </c>
      <c r="DX93" s="14">
        <f t="shared" si="32"/>
        <v>0</v>
      </c>
      <c r="DY93" s="14">
        <f t="shared" si="32"/>
        <v>0</v>
      </c>
      <c r="DZ93" s="14">
        <f t="shared" si="15"/>
        <v>1</v>
      </c>
    </row>
    <row r="94" spans="1:130">
      <c r="B94" s="15"/>
      <c r="C94" s="18">
        <v>2028</v>
      </c>
      <c r="D94" s="25"/>
      <c r="E94" s="25"/>
      <c r="F94" s="25"/>
      <c r="G94" s="25"/>
      <c r="H94" s="25"/>
      <c r="I94" s="25"/>
      <c r="J94" s="25"/>
      <c r="K94" s="25"/>
      <c r="L94" s="25">
        <f t="shared" si="24"/>
        <v>0</v>
      </c>
      <c r="M94" s="25">
        <f t="shared" si="25"/>
        <v>0</v>
      </c>
      <c r="N94" s="25">
        <f t="shared" si="26"/>
        <v>0</v>
      </c>
      <c r="O94" s="25">
        <f t="shared" si="27"/>
        <v>0</v>
      </c>
      <c r="P94" s="25">
        <f t="shared" si="28"/>
        <v>0</v>
      </c>
      <c r="Q94" s="25">
        <f t="shared" si="29"/>
        <v>0</v>
      </c>
      <c r="R94" s="25">
        <f t="shared" si="33"/>
        <v>0</v>
      </c>
      <c r="S94" s="25">
        <f t="shared" si="35"/>
        <v>0</v>
      </c>
      <c r="T94" s="25">
        <f t="shared" si="36"/>
        <v>0</v>
      </c>
      <c r="U94" s="25">
        <f t="shared" si="37"/>
        <v>100.54545454545421</v>
      </c>
      <c r="V94" s="25">
        <f t="shared" si="38"/>
        <v>0.81818181818181845</v>
      </c>
      <c r="W94" s="25">
        <f t="shared" si="39"/>
        <v>3.7272727272727284</v>
      </c>
      <c r="X94" s="25">
        <f t="shared" si="40"/>
        <v>2.1818181818181825</v>
      </c>
      <c r="Y94" s="25">
        <f t="shared" si="41"/>
        <v>4.9090909090909109</v>
      </c>
      <c r="Z94" s="25">
        <f t="shared" si="42"/>
        <v>5.7272727272727293</v>
      </c>
      <c r="AA94" s="25">
        <f t="shared" si="43"/>
        <v>38.181818181818194</v>
      </c>
      <c r="AB94" s="25">
        <f t="shared" si="44"/>
        <v>39.272727272727288</v>
      </c>
      <c r="AC94" s="25">
        <f t="shared" si="45"/>
        <v>40.636363636363647</v>
      </c>
      <c r="AD94" s="25">
        <f t="shared" ref="AD94:AD112" si="46">VLOOKUP($C$92,$D$3:$K$63,$A$68,0)*(B68-B67)</f>
        <v>41.727272727272741</v>
      </c>
      <c r="AE94" s="25">
        <f>VLOOKUP($C$93,$D$3:$K$63,$A$68,0)*(B67-B66)</f>
        <v>42.818181818181834</v>
      </c>
      <c r="AF94" s="25">
        <f>VLOOKUP($C$94,$D$3:$K$63,$A$68,0)*B66</f>
        <v>0</v>
      </c>
      <c r="AG94" s="25"/>
      <c r="AH94" s="25"/>
      <c r="AI94" s="25"/>
      <c r="AJ94" s="25"/>
      <c r="AK94" s="25"/>
      <c r="AL94" s="25"/>
      <c r="AM94" s="25"/>
      <c r="AN94" s="25"/>
      <c r="AO94" s="25"/>
      <c r="AP94" s="25"/>
      <c r="AQ94" s="25"/>
      <c r="AR94" s="25"/>
      <c r="AS94" s="25"/>
      <c r="AT94" s="25"/>
      <c r="AU94" s="25"/>
      <c r="AV94" s="25"/>
      <c r="AW94" s="25"/>
      <c r="AX94" s="25"/>
      <c r="AY94" s="25"/>
      <c r="AZ94" s="25"/>
      <c r="BA94" s="25"/>
      <c r="BB94" s="25"/>
      <c r="BC94" s="25"/>
      <c r="BD94" s="25"/>
      <c r="BE94" s="25"/>
      <c r="BF94" s="25"/>
      <c r="BG94" s="25"/>
      <c r="BH94" s="25"/>
      <c r="BI94" s="25"/>
      <c r="BJ94" s="25"/>
      <c r="BK94" s="25"/>
      <c r="BL94" s="25"/>
      <c r="BM94" s="21">
        <f t="shared" si="13"/>
        <v>320.54545454545428</v>
      </c>
      <c r="BP94" s="18">
        <v>2028</v>
      </c>
      <c r="BQ94" s="14">
        <f t="shared" si="14"/>
        <v>0</v>
      </c>
      <c r="BR94" s="14">
        <f t="shared" si="14"/>
        <v>0</v>
      </c>
      <c r="BS94" s="14">
        <f t="shared" si="14"/>
        <v>0</v>
      </c>
      <c r="BT94" s="14">
        <f t="shared" si="14"/>
        <v>0</v>
      </c>
      <c r="BU94" s="14">
        <f t="shared" si="14"/>
        <v>0</v>
      </c>
      <c r="BV94" s="14">
        <f t="shared" si="14"/>
        <v>0</v>
      </c>
      <c r="BW94" s="14">
        <f t="shared" si="14"/>
        <v>0</v>
      </c>
      <c r="BX94" s="14">
        <f t="shared" si="14"/>
        <v>0</v>
      </c>
      <c r="BY94" s="14">
        <f t="shared" si="14"/>
        <v>0</v>
      </c>
      <c r="BZ94" s="14">
        <f t="shared" si="14"/>
        <v>0</v>
      </c>
      <c r="CA94" s="14">
        <f t="shared" si="14"/>
        <v>0</v>
      </c>
      <c r="CB94" s="14">
        <f t="shared" si="14"/>
        <v>0</v>
      </c>
      <c r="CC94" s="14">
        <f t="shared" si="14"/>
        <v>0</v>
      </c>
      <c r="CD94" s="14">
        <f t="shared" si="14"/>
        <v>0</v>
      </c>
      <c r="CE94" s="14">
        <f t="shared" si="14"/>
        <v>0</v>
      </c>
      <c r="CF94" s="14">
        <f t="shared" si="14"/>
        <v>0</v>
      </c>
      <c r="CG94" s="14">
        <f t="shared" si="30"/>
        <v>0</v>
      </c>
      <c r="CH94" s="14">
        <f t="shared" si="30"/>
        <v>0.31366988088485459</v>
      </c>
      <c r="CI94" s="14">
        <f t="shared" si="30"/>
        <v>2.5524673851389707E-3</v>
      </c>
      <c r="CJ94" s="14">
        <f t="shared" si="30"/>
        <v>1.16279069767442E-2</v>
      </c>
      <c r="CK94" s="14">
        <f t="shared" si="30"/>
        <v>6.8065796937039217E-3</v>
      </c>
      <c r="CL94" s="14">
        <f t="shared" si="30"/>
        <v>1.5314804310833825E-2</v>
      </c>
      <c r="CM94" s="14">
        <f t="shared" si="30"/>
        <v>1.7867271695972794E-2</v>
      </c>
      <c r="CN94" s="14">
        <f t="shared" si="30"/>
        <v>0.11911514463981863</v>
      </c>
      <c r="CO94" s="14">
        <f t="shared" si="30"/>
        <v>0.1225184344866706</v>
      </c>
      <c r="CP94" s="14">
        <f t="shared" si="30"/>
        <v>0.12677254679523553</v>
      </c>
      <c r="CQ94" s="14">
        <f t="shared" si="30"/>
        <v>0.13017583664208751</v>
      </c>
      <c r="CR94" s="14">
        <f t="shared" si="30"/>
        <v>0.13357912648893946</v>
      </c>
      <c r="CS94" s="14">
        <f t="shared" si="30"/>
        <v>0</v>
      </c>
      <c r="CT94" s="14">
        <f t="shared" si="30"/>
        <v>0</v>
      </c>
      <c r="CU94" s="14">
        <f t="shared" si="30"/>
        <v>0</v>
      </c>
      <c r="CV94" s="14">
        <f t="shared" si="30"/>
        <v>0</v>
      </c>
      <c r="CW94" s="14">
        <f t="shared" si="34"/>
        <v>0</v>
      </c>
      <c r="CX94" s="14">
        <f t="shared" si="34"/>
        <v>0</v>
      </c>
      <c r="CY94" s="14">
        <f t="shared" si="34"/>
        <v>0</v>
      </c>
      <c r="CZ94" s="14">
        <f t="shared" si="34"/>
        <v>0</v>
      </c>
      <c r="DA94" s="14">
        <f t="shared" si="34"/>
        <v>0</v>
      </c>
      <c r="DB94" s="14">
        <f t="shared" si="34"/>
        <v>0</v>
      </c>
      <c r="DC94" s="14">
        <f t="shared" si="31"/>
        <v>0</v>
      </c>
      <c r="DD94" s="14">
        <f t="shared" si="31"/>
        <v>0</v>
      </c>
      <c r="DE94" s="14">
        <f t="shared" si="31"/>
        <v>0</v>
      </c>
      <c r="DF94" s="14">
        <f t="shared" si="31"/>
        <v>0</v>
      </c>
      <c r="DG94" s="14">
        <f t="shared" si="31"/>
        <v>0</v>
      </c>
      <c r="DH94" s="14">
        <f t="shared" si="31"/>
        <v>0</v>
      </c>
      <c r="DI94" s="14">
        <f t="shared" si="31"/>
        <v>0</v>
      </c>
      <c r="DJ94" s="14">
        <f t="shared" si="31"/>
        <v>0</v>
      </c>
      <c r="DK94" s="14">
        <f t="shared" si="31"/>
        <v>0</v>
      </c>
      <c r="DL94" s="14">
        <f t="shared" si="31"/>
        <v>0</v>
      </c>
      <c r="DM94" s="14">
        <f t="shared" si="31"/>
        <v>0</v>
      </c>
      <c r="DN94" s="14">
        <f t="shared" si="31"/>
        <v>0</v>
      </c>
      <c r="DO94" s="14">
        <f t="shared" si="31"/>
        <v>0</v>
      </c>
      <c r="DP94" s="14">
        <f t="shared" si="31"/>
        <v>0</v>
      </c>
      <c r="DQ94" s="14">
        <f t="shared" si="31"/>
        <v>0</v>
      </c>
      <c r="DR94" s="14">
        <f t="shared" si="31"/>
        <v>0</v>
      </c>
      <c r="DS94" s="14">
        <f t="shared" si="32"/>
        <v>0</v>
      </c>
      <c r="DT94" s="14">
        <f t="shared" si="32"/>
        <v>0</v>
      </c>
      <c r="DU94" s="14">
        <f t="shared" si="32"/>
        <v>0</v>
      </c>
      <c r="DV94" s="14">
        <f t="shared" si="32"/>
        <v>0</v>
      </c>
      <c r="DW94" s="14">
        <f t="shared" si="32"/>
        <v>0</v>
      </c>
      <c r="DX94" s="14">
        <f t="shared" si="32"/>
        <v>0</v>
      </c>
      <c r="DY94" s="14">
        <f t="shared" si="32"/>
        <v>0</v>
      </c>
      <c r="DZ94" s="14">
        <f t="shared" si="15"/>
        <v>1.0000000000000002</v>
      </c>
    </row>
    <row r="95" spans="1:130">
      <c r="B95" s="15"/>
      <c r="C95" s="18">
        <v>2029</v>
      </c>
      <c r="D95" s="25"/>
      <c r="E95" s="25"/>
      <c r="F95" s="25"/>
      <c r="G95" s="25"/>
      <c r="H95" s="25"/>
      <c r="I95" s="25"/>
      <c r="J95" s="25"/>
      <c r="K95" s="25"/>
      <c r="L95" s="25"/>
      <c r="M95" s="25">
        <f t="shared" si="25"/>
        <v>0</v>
      </c>
      <c r="N95" s="25">
        <f t="shared" si="26"/>
        <v>0</v>
      </c>
      <c r="O95" s="25">
        <f t="shared" si="27"/>
        <v>0</v>
      </c>
      <c r="P95" s="25">
        <f t="shared" si="28"/>
        <v>0</v>
      </c>
      <c r="Q95" s="25">
        <f t="shared" si="29"/>
        <v>0</v>
      </c>
      <c r="R95" s="25">
        <f t="shared" si="33"/>
        <v>0</v>
      </c>
      <c r="S95" s="25">
        <f t="shared" si="35"/>
        <v>0</v>
      </c>
      <c r="T95" s="25">
        <f t="shared" si="36"/>
        <v>0</v>
      </c>
      <c r="U95" s="25">
        <f t="shared" si="37"/>
        <v>0</v>
      </c>
      <c r="V95" s="25">
        <f t="shared" si="38"/>
        <v>0.81818181818181546</v>
      </c>
      <c r="W95" s="25">
        <f t="shared" si="39"/>
        <v>3.7272727272727284</v>
      </c>
      <c r="X95" s="25">
        <f t="shared" si="40"/>
        <v>2.1818181818181825</v>
      </c>
      <c r="Y95" s="25">
        <f t="shared" si="41"/>
        <v>4.9090909090909109</v>
      </c>
      <c r="Z95" s="25">
        <f t="shared" si="42"/>
        <v>5.7272727272727293</v>
      </c>
      <c r="AA95" s="25">
        <f t="shared" si="43"/>
        <v>38.181818181818194</v>
      </c>
      <c r="AB95" s="25">
        <f t="shared" si="44"/>
        <v>39.272727272727288</v>
      </c>
      <c r="AC95" s="25">
        <f t="shared" si="45"/>
        <v>40.636363636363647</v>
      </c>
      <c r="AD95" s="25">
        <f t="shared" si="46"/>
        <v>41.727272727272741</v>
      </c>
      <c r="AE95" s="25">
        <f t="shared" ref="AE95:AE113" si="47">VLOOKUP($C$93,$D$3:$K$63,$A$68,0)*(B68-B67)</f>
        <v>42.818181818181834</v>
      </c>
      <c r="AF95" s="25">
        <f>VLOOKUP($C$94,$D$3:$K$63,$A$68,0)*(B67-B66)</f>
        <v>87.818181818181841</v>
      </c>
      <c r="AG95" s="25">
        <f>VLOOKUP($C$95,$D$3:$K$63,$A$68,0)*B66</f>
        <v>0</v>
      </c>
      <c r="AH95" s="25"/>
      <c r="AI95" s="25"/>
      <c r="AJ95" s="25"/>
      <c r="AK95" s="25"/>
      <c r="AL95" s="25"/>
      <c r="AM95" s="25"/>
      <c r="AN95" s="25"/>
      <c r="AO95" s="25"/>
      <c r="AP95" s="25"/>
      <c r="AQ95" s="25"/>
      <c r="AR95" s="25"/>
      <c r="AS95" s="25"/>
      <c r="AT95" s="25"/>
      <c r="AU95" s="25"/>
      <c r="AV95" s="25"/>
      <c r="AW95" s="25"/>
      <c r="AX95" s="25"/>
      <c r="AY95" s="25"/>
      <c r="AZ95" s="25"/>
      <c r="BA95" s="25"/>
      <c r="BB95" s="25"/>
      <c r="BC95" s="25"/>
      <c r="BD95" s="25"/>
      <c r="BE95" s="25"/>
      <c r="BF95" s="25"/>
      <c r="BG95" s="25"/>
      <c r="BH95" s="25"/>
      <c r="BI95" s="25"/>
      <c r="BJ95" s="25"/>
      <c r="BK95" s="25"/>
      <c r="BL95" s="25"/>
      <c r="BM95" s="21">
        <f t="shared" si="13"/>
        <v>307.81818181818193</v>
      </c>
      <c r="BP95" s="18">
        <v>2029</v>
      </c>
      <c r="BQ95" s="14">
        <f t="shared" si="14"/>
        <v>0</v>
      </c>
      <c r="BR95" s="14">
        <f t="shared" si="14"/>
        <v>0</v>
      </c>
      <c r="BS95" s="14">
        <f t="shared" si="14"/>
        <v>0</v>
      </c>
      <c r="BT95" s="14">
        <f t="shared" si="14"/>
        <v>0</v>
      </c>
      <c r="BU95" s="14">
        <f t="shared" si="14"/>
        <v>0</v>
      </c>
      <c r="BV95" s="14">
        <f t="shared" si="14"/>
        <v>0</v>
      </c>
      <c r="BW95" s="14">
        <f t="shared" si="14"/>
        <v>0</v>
      </c>
      <c r="BX95" s="14">
        <f t="shared" si="14"/>
        <v>0</v>
      </c>
      <c r="BY95" s="14">
        <f t="shared" si="14"/>
        <v>0</v>
      </c>
      <c r="BZ95" s="14">
        <f t="shared" si="14"/>
        <v>0</v>
      </c>
      <c r="CA95" s="14">
        <f t="shared" si="14"/>
        <v>0</v>
      </c>
      <c r="CB95" s="14">
        <f t="shared" si="14"/>
        <v>0</v>
      </c>
      <c r="CC95" s="14">
        <f t="shared" si="14"/>
        <v>0</v>
      </c>
      <c r="CD95" s="14">
        <f t="shared" si="14"/>
        <v>0</v>
      </c>
      <c r="CE95" s="14">
        <f t="shared" si="14"/>
        <v>0</v>
      </c>
      <c r="CF95" s="14">
        <f t="shared" si="14"/>
        <v>0</v>
      </c>
      <c r="CG95" s="14">
        <f t="shared" si="30"/>
        <v>0</v>
      </c>
      <c r="CH95" s="14">
        <f t="shared" si="30"/>
        <v>0</v>
      </c>
      <c r="CI95" s="14">
        <f t="shared" si="30"/>
        <v>2.6580035440047153E-3</v>
      </c>
      <c r="CJ95" s="14">
        <f t="shared" si="30"/>
        <v>1.2108682811577081E-2</v>
      </c>
      <c r="CK95" s="14">
        <f t="shared" si="30"/>
        <v>7.0880094506792675E-3</v>
      </c>
      <c r="CL95" s="14">
        <f t="shared" si="30"/>
        <v>1.5948021264028351E-2</v>
      </c>
      <c r="CM95" s="14">
        <f t="shared" si="30"/>
        <v>1.8606024808033077E-2</v>
      </c>
      <c r="CN95" s="14">
        <f t="shared" si="30"/>
        <v>0.12404016538688718</v>
      </c>
      <c r="CO95" s="14">
        <f t="shared" si="30"/>
        <v>0.12758417011222681</v>
      </c>
      <c r="CP95" s="14">
        <f t="shared" si="30"/>
        <v>0.13201417601890134</v>
      </c>
      <c r="CQ95" s="14">
        <f t="shared" si="30"/>
        <v>0.13555818074424097</v>
      </c>
      <c r="CR95" s="14">
        <f t="shared" si="30"/>
        <v>0.13910218546958064</v>
      </c>
      <c r="CS95" s="14">
        <f t="shared" si="30"/>
        <v>0.28529238038984051</v>
      </c>
      <c r="CT95" s="14">
        <f t="shared" si="30"/>
        <v>0</v>
      </c>
      <c r="CU95" s="14">
        <f t="shared" si="30"/>
        <v>0</v>
      </c>
      <c r="CV95" s="14">
        <f t="shared" si="30"/>
        <v>0</v>
      </c>
      <c r="CW95" s="14">
        <f t="shared" si="34"/>
        <v>0</v>
      </c>
      <c r="CX95" s="14">
        <f t="shared" si="34"/>
        <v>0</v>
      </c>
      <c r="CY95" s="14">
        <f t="shared" si="34"/>
        <v>0</v>
      </c>
      <c r="CZ95" s="14">
        <f t="shared" si="34"/>
        <v>0</v>
      </c>
      <c r="DA95" s="14">
        <f t="shared" si="34"/>
        <v>0</v>
      </c>
      <c r="DB95" s="14">
        <f t="shared" si="34"/>
        <v>0</v>
      </c>
      <c r="DC95" s="14">
        <f t="shared" si="31"/>
        <v>0</v>
      </c>
      <c r="DD95" s="14">
        <f t="shared" si="31"/>
        <v>0</v>
      </c>
      <c r="DE95" s="14">
        <f t="shared" si="31"/>
        <v>0</v>
      </c>
      <c r="DF95" s="14">
        <f t="shared" si="31"/>
        <v>0</v>
      </c>
      <c r="DG95" s="14">
        <f t="shared" si="31"/>
        <v>0</v>
      </c>
      <c r="DH95" s="14">
        <f t="shared" si="31"/>
        <v>0</v>
      </c>
      <c r="DI95" s="14">
        <f t="shared" si="31"/>
        <v>0</v>
      </c>
      <c r="DJ95" s="14">
        <f t="shared" si="31"/>
        <v>0</v>
      </c>
      <c r="DK95" s="14">
        <f t="shared" si="31"/>
        <v>0</v>
      </c>
      <c r="DL95" s="14">
        <f t="shared" si="31"/>
        <v>0</v>
      </c>
      <c r="DM95" s="14">
        <f t="shared" si="31"/>
        <v>0</v>
      </c>
      <c r="DN95" s="14">
        <f t="shared" si="31"/>
        <v>0</v>
      </c>
      <c r="DO95" s="14">
        <f t="shared" si="31"/>
        <v>0</v>
      </c>
      <c r="DP95" s="14">
        <f t="shared" si="31"/>
        <v>0</v>
      </c>
      <c r="DQ95" s="14">
        <f t="shared" si="31"/>
        <v>0</v>
      </c>
      <c r="DR95" s="14">
        <f t="shared" si="31"/>
        <v>0</v>
      </c>
      <c r="DS95" s="14">
        <f t="shared" si="32"/>
        <v>0</v>
      </c>
      <c r="DT95" s="14">
        <f t="shared" si="32"/>
        <v>0</v>
      </c>
      <c r="DU95" s="14">
        <f t="shared" si="32"/>
        <v>0</v>
      </c>
      <c r="DV95" s="14">
        <f t="shared" si="32"/>
        <v>0</v>
      </c>
      <c r="DW95" s="14">
        <f t="shared" si="32"/>
        <v>0</v>
      </c>
      <c r="DX95" s="14">
        <f t="shared" si="32"/>
        <v>0</v>
      </c>
      <c r="DY95" s="14">
        <f t="shared" si="32"/>
        <v>0</v>
      </c>
      <c r="DZ95" s="14">
        <f t="shared" si="15"/>
        <v>0.99999999999999989</v>
      </c>
    </row>
    <row r="96" spans="1:130">
      <c r="B96" s="15"/>
      <c r="C96" s="18">
        <v>2030</v>
      </c>
      <c r="D96" s="25"/>
      <c r="E96" s="25"/>
      <c r="F96" s="25"/>
      <c r="G96" s="25"/>
      <c r="H96" s="25"/>
      <c r="I96" s="25"/>
      <c r="J96" s="25"/>
      <c r="K96" s="25"/>
      <c r="L96" s="25"/>
      <c r="M96" s="25"/>
      <c r="N96" s="25">
        <f t="shared" si="26"/>
        <v>0</v>
      </c>
      <c r="O96" s="25">
        <f t="shared" si="27"/>
        <v>0</v>
      </c>
      <c r="P96" s="25">
        <f t="shared" si="28"/>
        <v>0</v>
      </c>
      <c r="Q96" s="25">
        <f t="shared" si="29"/>
        <v>0</v>
      </c>
      <c r="R96" s="25">
        <f t="shared" si="33"/>
        <v>0</v>
      </c>
      <c r="S96" s="25">
        <f t="shared" si="35"/>
        <v>0</v>
      </c>
      <c r="T96" s="25">
        <f t="shared" si="36"/>
        <v>0</v>
      </c>
      <c r="U96" s="25">
        <f t="shared" si="37"/>
        <v>0</v>
      </c>
      <c r="V96" s="25">
        <f t="shared" si="38"/>
        <v>0</v>
      </c>
      <c r="W96" s="25">
        <f t="shared" si="39"/>
        <v>3.7272727272727151</v>
      </c>
      <c r="X96" s="25">
        <f t="shared" si="40"/>
        <v>2.1818181818181825</v>
      </c>
      <c r="Y96" s="25">
        <f t="shared" si="41"/>
        <v>4.9090909090909109</v>
      </c>
      <c r="Z96" s="25">
        <f t="shared" si="42"/>
        <v>5.7272727272727293</v>
      </c>
      <c r="AA96" s="25">
        <f t="shared" si="43"/>
        <v>38.181818181818194</v>
      </c>
      <c r="AB96" s="25">
        <f t="shared" si="44"/>
        <v>39.272727272727288</v>
      </c>
      <c r="AC96" s="25">
        <f t="shared" si="45"/>
        <v>40.636363636363647</v>
      </c>
      <c r="AD96" s="25">
        <f t="shared" si="46"/>
        <v>41.727272727272741</v>
      </c>
      <c r="AE96" s="25">
        <f t="shared" si="47"/>
        <v>42.818181818181834</v>
      </c>
      <c r="AF96" s="25">
        <f t="shared" ref="AF96:AF114" si="48">VLOOKUP($C$94,$D$3:$K$63,$A$68,0)*(B68-B67)</f>
        <v>87.818181818181841</v>
      </c>
      <c r="AG96" s="25">
        <f>VLOOKUP($C$95,$D$3:$K$63,$A$68,0)*(B67-B66)</f>
        <v>89.727272727272762</v>
      </c>
      <c r="AH96" s="25">
        <f>VLOOKUP($C$96,$D$3:$K$63,$A$68,0)*B66</f>
        <v>0</v>
      </c>
      <c r="AI96" s="25"/>
      <c r="AJ96" s="25"/>
      <c r="AK96" s="25"/>
      <c r="AL96" s="25"/>
      <c r="AM96" s="25"/>
      <c r="AN96" s="25"/>
      <c r="AO96" s="25"/>
      <c r="AP96" s="25"/>
      <c r="AQ96" s="25"/>
      <c r="AR96" s="25"/>
      <c r="AS96" s="25"/>
      <c r="AT96" s="25"/>
      <c r="AU96" s="25"/>
      <c r="AV96" s="25"/>
      <c r="AW96" s="25"/>
      <c r="AX96" s="25"/>
      <c r="AY96" s="25"/>
      <c r="AZ96" s="25"/>
      <c r="BA96" s="25"/>
      <c r="BB96" s="25"/>
      <c r="BC96" s="25"/>
      <c r="BD96" s="25"/>
      <c r="BE96" s="25"/>
      <c r="BF96" s="25"/>
      <c r="BG96" s="25"/>
      <c r="BH96" s="25"/>
      <c r="BI96" s="25"/>
      <c r="BJ96" s="25"/>
      <c r="BK96" s="25"/>
      <c r="BL96" s="25"/>
      <c r="BM96" s="21">
        <f t="shared" si="13"/>
        <v>396.72727272727286</v>
      </c>
      <c r="BP96" s="18">
        <v>2030</v>
      </c>
      <c r="BQ96" s="14">
        <f t="shared" si="14"/>
        <v>0</v>
      </c>
      <c r="BR96" s="14">
        <f t="shared" si="14"/>
        <v>0</v>
      </c>
      <c r="BS96" s="14">
        <f t="shared" si="14"/>
        <v>0</v>
      </c>
      <c r="BT96" s="14">
        <f t="shared" si="14"/>
        <v>0</v>
      </c>
      <c r="BU96" s="14">
        <f t="shared" si="14"/>
        <v>0</v>
      </c>
      <c r="BV96" s="14">
        <f t="shared" si="14"/>
        <v>0</v>
      </c>
      <c r="BW96" s="14">
        <f t="shared" si="14"/>
        <v>0</v>
      </c>
      <c r="BX96" s="14">
        <f t="shared" si="14"/>
        <v>0</v>
      </c>
      <c r="BY96" s="14">
        <f t="shared" si="14"/>
        <v>0</v>
      </c>
      <c r="BZ96" s="14">
        <f t="shared" si="14"/>
        <v>0</v>
      </c>
      <c r="CA96" s="14">
        <f t="shared" si="14"/>
        <v>0</v>
      </c>
      <c r="CB96" s="14">
        <f t="shared" si="14"/>
        <v>0</v>
      </c>
      <c r="CC96" s="14">
        <f t="shared" si="14"/>
        <v>0</v>
      </c>
      <c r="CD96" s="14">
        <f t="shared" si="14"/>
        <v>0</v>
      </c>
      <c r="CE96" s="14">
        <f t="shared" si="14"/>
        <v>0</v>
      </c>
      <c r="CF96" s="14">
        <f t="shared" si="14"/>
        <v>0</v>
      </c>
      <c r="CG96" s="14">
        <f t="shared" si="30"/>
        <v>0</v>
      </c>
      <c r="CH96" s="14">
        <f t="shared" si="30"/>
        <v>0</v>
      </c>
      <c r="CI96" s="14">
        <f t="shared" si="30"/>
        <v>0</v>
      </c>
      <c r="CJ96" s="14">
        <f t="shared" si="30"/>
        <v>9.3950504124655932E-3</v>
      </c>
      <c r="CK96" s="14">
        <f t="shared" si="30"/>
        <v>5.4995417048579283E-3</v>
      </c>
      <c r="CL96" s="14">
        <f t="shared" si="30"/>
        <v>1.237396883593034E-2</v>
      </c>
      <c r="CM96" s="14">
        <f t="shared" si="30"/>
        <v>1.4436296975252063E-2</v>
      </c>
      <c r="CN96" s="14">
        <f t="shared" si="30"/>
        <v>9.6241979835013744E-2</v>
      </c>
      <c r="CO96" s="14">
        <f t="shared" si="30"/>
        <v>9.8991750687442717E-2</v>
      </c>
      <c r="CP96" s="14">
        <f t="shared" si="30"/>
        <v>0.10242896425297891</v>
      </c>
      <c r="CQ96" s="14">
        <f t="shared" si="30"/>
        <v>0.10517873510540789</v>
      </c>
      <c r="CR96" s="14">
        <f t="shared" si="30"/>
        <v>0.10792850595783685</v>
      </c>
      <c r="CS96" s="14">
        <f t="shared" si="30"/>
        <v>0.22135655362053161</v>
      </c>
      <c r="CT96" s="14">
        <f t="shared" si="30"/>
        <v>0.22616865261228233</v>
      </c>
      <c r="CU96" s="14">
        <f t="shared" si="30"/>
        <v>0</v>
      </c>
      <c r="CV96" s="14">
        <f t="shared" si="30"/>
        <v>0</v>
      </c>
      <c r="CW96" s="14">
        <f t="shared" si="34"/>
        <v>0</v>
      </c>
      <c r="CX96" s="14">
        <f t="shared" si="34"/>
        <v>0</v>
      </c>
      <c r="CY96" s="14">
        <f t="shared" si="34"/>
        <v>0</v>
      </c>
      <c r="CZ96" s="14">
        <f t="shared" si="34"/>
        <v>0</v>
      </c>
      <c r="DA96" s="14">
        <f t="shared" si="34"/>
        <v>0</v>
      </c>
      <c r="DB96" s="14">
        <f t="shared" si="34"/>
        <v>0</v>
      </c>
      <c r="DC96" s="14">
        <f t="shared" si="31"/>
        <v>0</v>
      </c>
      <c r="DD96" s="14">
        <f t="shared" si="31"/>
        <v>0</v>
      </c>
      <c r="DE96" s="14">
        <f t="shared" si="31"/>
        <v>0</v>
      </c>
      <c r="DF96" s="14">
        <f t="shared" si="31"/>
        <v>0</v>
      </c>
      <c r="DG96" s="14">
        <f t="shared" si="31"/>
        <v>0</v>
      </c>
      <c r="DH96" s="14">
        <f t="shared" si="31"/>
        <v>0</v>
      </c>
      <c r="DI96" s="14">
        <f t="shared" si="31"/>
        <v>0</v>
      </c>
      <c r="DJ96" s="14">
        <f t="shared" si="31"/>
        <v>0</v>
      </c>
      <c r="DK96" s="14">
        <f t="shared" si="31"/>
        <v>0</v>
      </c>
      <c r="DL96" s="14">
        <f t="shared" si="31"/>
        <v>0</v>
      </c>
      <c r="DM96" s="14">
        <f t="shared" si="31"/>
        <v>0</v>
      </c>
      <c r="DN96" s="14">
        <f t="shared" si="31"/>
        <v>0</v>
      </c>
      <c r="DO96" s="14">
        <f t="shared" si="31"/>
        <v>0</v>
      </c>
      <c r="DP96" s="14">
        <f t="shared" si="31"/>
        <v>0</v>
      </c>
      <c r="DQ96" s="14">
        <f t="shared" si="31"/>
        <v>0</v>
      </c>
      <c r="DR96" s="14">
        <f t="shared" si="31"/>
        <v>0</v>
      </c>
      <c r="DS96" s="14">
        <f t="shared" si="32"/>
        <v>0</v>
      </c>
      <c r="DT96" s="14">
        <f t="shared" si="32"/>
        <v>0</v>
      </c>
      <c r="DU96" s="14">
        <f t="shared" si="32"/>
        <v>0</v>
      </c>
      <c r="DV96" s="14">
        <f t="shared" si="32"/>
        <v>0</v>
      </c>
      <c r="DW96" s="14">
        <f t="shared" si="32"/>
        <v>0</v>
      </c>
      <c r="DX96" s="14">
        <f t="shared" si="32"/>
        <v>0</v>
      </c>
      <c r="DY96" s="14">
        <f t="shared" si="32"/>
        <v>0</v>
      </c>
      <c r="DZ96" s="14">
        <f t="shared" si="15"/>
        <v>1</v>
      </c>
    </row>
    <row r="97" spans="2:130">
      <c r="B97" s="15"/>
      <c r="C97" s="18">
        <v>2031</v>
      </c>
      <c r="D97" s="25"/>
      <c r="E97" s="25"/>
      <c r="F97" s="25"/>
      <c r="G97" s="25"/>
      <c r="H97" s="25"/>
      <c r="I97" s="25"/>
      <c r="J97" s="25"/>
      <c r="K97" s="25"/>
      <c r="L97" s="25"/>
      <c r="M97" s="25"/>
      <c r="N97" s="25"/>
      <c r="O97" s="25">
        <f t="shared" si="27"/>
        <v>0</v>
      </c>
      <c r="P97" s="25">
        <f t="shared" si="28"/>
        <v>0</v>
      </c>
      <c r="Q97" s="25">
        <f t="shared" si="29"/>
        <v>0</v>
      </c>
      <c r="R97" s="25">
        <f t="shared" si="33"/>
        <v>0</v>
      </c>
      <c r="S97" s="25">
        <f t="shared" si="35"/>
        <v>0</v>
      </c>
      <c r="T97" s="25">
        <f t="shared" si="36"/>
        <v>0</v>
      </c>
      <c r="U97" s="25">
        <f t="shared" si="37"/>
        <v>0</v>
      </c>
      <c r="V97" s="25">
        <f t="shared" si="38"/>
        <v>0</v>
      </c>
      <c r="W97" s="25">
        <f t="shared" si="39"/>
        <v>0</v>
      </c>
      <c r="X97" s="25">
        <f t="shared" si="40"/>
        <v>2.1818181818181746</v>
      </c>
      <c r="Y97" s="25">
        <f t="shared" si="41"/>
        <v>4.9090909090909109</v>
      </c>
      <c r="Z97" s="25">
        <f t="shared" si="42"/>
        <v>5.7272727272727293</v>
      </c>
      <c r="AA97" s="25">
        <f t="shared" si="43"/>
        <v>38.181818181818194</v>
      </c>
      <c r="AB97" s="25">
        <f t="shared" si="44"/>
        <v>39.272727272727288</v>
      </c>
      <c r="AC97" s="25">
        <f t="shared" si="45"/>
        <v>40.636363636363647</v>
      </c>
      <c r="AD97" s="25">
        <f t="shared" si="46"/>
        <v>41.727272727272741</v>
      </c>
      <c r="AE97" s="25">
        <f t="shared" si="47"/>
        <v>42.818181818181834</v>
      </c>
      <c r="AF97" s="25">
        <f t="shared" si="48"/>
        <v>87.818181818181841</v>
      </c>
      <c r="AG97" s="25">
        <f t="shared" ref="AG97:AG115" si="49">VLOOKUP($C$95,$D$3:$K$63,$A$68,0)*(B68-B67)</f>
        <v>89.727272727272762</v>
      </c>
      <c r="AH97" s="25">
        <f>VLOOKUP($C$96,$D$3:$K$63,$A$68,0)*(B67-B66)</f>
        <v>91.636363636363669</v>
      </c>
      <c r="AI97" s="25">
        <f>VLOOKUP($C$97,$D$3:$K$63,$A$68,0)*B66</f>
        <v>0</v>
      </c>
      <c r="AJ97" s="25"/>
      <c r="AK97" s="25"/>
      <c r="AL97" s="25"/>
      <c r="AM97" s="25"/>
      <c r="AN97" s="25"/>
      <c r="AO97" s="25"/>
      <c r="AP97" s="25"/>
      <c r="AQ97" s="25"/>
      <c r="AR97" s="25"/>
      <c r="AS97" s="25"/>
      <c r="AT97" s="25"/>
      <c r="AU97" s="25"/>
      <c r="AV97" s="25"/>
      <c r="AW97" s="25"/>
      <c r="AX97" s="25"/>
      <c r="AY97" s="25"/>
      <c r="AZ97" s="25"/>
      <c r="BA97" s="25"/>
      <c r="BB97" s="25"/>
      <c r="BC97" s="25"/>
      <c r="BD97" s="25"/>
      <c r="BE97" s="25"/>
      <c r="BF97" s="25"/>
      <c r="BG97" s="25"/>
      <c r="BH97" s="25"/>
      <c r="BI97" s="25"/>
      <c r="BJ97" s="25"/>
      <c r="BK97" s="25"/>
      <c r="BL97" s="25"/>
      <c r="BM97" s="21">
        <f t="shared" si="13"/>
        <v>484.6363636363638</v>
      </c>
      <c r="BP97" s="18">
        <v>2031</v>
      </c>
      <c r="BQ97" s="14">
        <f t="shared" ref="BQ97:CF112" si="50">D97/$BM97</f>
        <v>0</v>
      </c>
      <c r="BR97" s="14">
        <f t="shared" si="50"/>
        <v>0</v>
      </c>
      <c r="BS97" s="14">
        <f t="shared" si="50"/>
        <v>0</v>
      </c>
      <c r="BT97" s="14">
        <f t="shared" si="50"/>
        <v>0</v>
      </c>
      <c r="BU97" s="14">
        <f t="shared" si="50"/>
        <v>0</v>
      </c>
      <c r="BV97" s="14">
        <f t="shared" si="50"/>
        <v>0</v>
      </c>
      <c r="BW97" s="14">
        <f t="shared" si="50"/>
        <v>0</v>
      </c>
      <c r="BX97" s="14">
        <f t="shared" si="50"/>
        <v>0</v>
      </c>
      <c r="BY97" s="14">
        <f t="shared" si="50"/>
        <v>0</v>
      </c>
      <c r="BZ97" s="14">
        <f t="shared" si="50"/>
        <v>0</v>
      </c>
      <c r="CA97" s="14">
        <f t="shared" si="50"/>
        <v>0</v>
      </c>
      <c r="CB97" s="14">
        <f t="shared" si="50"/>
        <v>0</v>
      </c>
      <c r="CC97" s="14">
        <f t="shared" si="50"/>
        <v>0</v>
      </c>
      <c r="CD97" s="14">
        <f t="shared" si="50"/>
        <v>0</v>
      </c>
      <c r="CE97" s="14">
        <f t="shared" si="50"/>
        <v>0</v>
      </c>
      <c r="CF97" s="14">
        <f t="shared" si="50"/>
        <v>0</v>
      </c>
      <c r="CG97" s="14">
        <f t="shared" si="30"/>
        <v>0</v>
      </c>
      <c r="CH97" s="14">
        <f t="shared" si="30"/>
        <v>0</v>
      </c>
      <c r="CI97" s="14">
        <f t="shared" si="30"/>
        <v>0</v>
      </c>
      <c r="CJ97" s="14">
        <f t="shared" si="30"/>
        <v>0</v>
      </c>
      <c r="CK97" s="14">
        <f t="shared" si="30"/>
        <v>4.5019696117051047E-3</v>
      </c>
      <c r="CL97" s="14">
        <f t="shared" si="30"/>
        <v>1.0129431626336522E-2</v>
      </c>
      <c r="CM97" s="14">
        <f t="shared" si="30"/>
        <v>1.1817670230725942E-2</v>
      </c>
      <c r="CN97" s="14">
        <f t="shared" si="30"/>
        <v>7.8784468204839614E-2</v>
      </c>
      <c r="CO97" s="14">
        <f t="shared" si="30"/>
        <v>8.1035453010692177E-2</v>
      </c>
      <c r="CP97" s="14">
        <f t="shared" si="30"/>
        <v>8.384918401800788E-2</v>
      </c>
      <c r="CQ97" s="14">
        <f t="shared" si="30"/>
        <v>8.6100168823860443E-2</v>
      </c>
      <c r="CR97" s="14">
        <f t="shared" si="30"/>
        <v>8.8351153629713006E-2</v>
      </c>
      <c r="CS97" s="14">
        <f t="shared" si="30"/>
        <v>0.18120427687113111</v>
      </c>
      <c r="CT97" s="14">
        <f t="shared" si="30"/>
        <v>0.18514350028137311</v>
      </c>
      <c r="CU97" s="14">
        <f t="shared" ref="CU97:DJ126" si="51">AH97/$BM97</f>
        <v>0.18908272369161508</v>
      </c>
      <c r="CV97" s="14">
        <f t="shared" si="51"/>
        <v>0</v>
      </c>
      <c r="CW97" s="14">
        <f t="shared" si="34"/>
        <v>0</v>
      </c>
      <c r="CX97" s="14">
        <f t="shared" si="34"/>
        <v>0</v>
      </c>
      <c r="CY97" s="14">
        <f t="shared" si="34"/>
        <v>0</v>
      </c>
      <c r="CZ97" s="14">
        <f t="shared" si="34"/>
        <v>0</v>
      </c>
      <c r="DA97" s="14">
        <f t="shared" si="34"/>
        <v>0</v>
      </c>
      <c r="DB97" s="14">
        <f t="shared" si="34"/>
        <v>0</v>
      </c>
      <c r="DC97" s="14">
        <f t="shared" si="31"/>
        <v>0</v>
      </c>
      <c r="DD97" s="14">
        <f t="shared" si="31"/>
        <v>0</v>
      </c>
      <c r="DE97" s="14">
        <f t="shared" si="31"/>
        <v>0</v>
      </c>
      <c r="DF97" s="14">
        <f t="shared" si="31"/>
        <v>0</v>
      </c>
      <c r="DG97" s="14">
        <f t="shared" si="31"/>
        <v>0</v>
      </c>
      <c r="DH97" s="14">
        <f t="shared" si="31"/>
        <v>0</v>
      </c>
      <c r="DI97" s="14">
        <f t="shared" si="31"/>
        <v>0</v>
      </c>
      <c r="DJ97" s="14">
        <f t="shared" si="31"/>
        <v>0</v>
      </c>
      <c r="DK97" s="14">
        <f t="shared" si="31"/>
        <v>0</v>
      </c>
      <c r="DL97" s="14">
        <f t="shared" si="31"/>
        <v>0</v>
      </c>
      <c r="DM97" s="14">
        <f t="shared" si="31"/>
        <v>0</v>
      </c>
      <c r="DN97" s="14">
        <f t="shared" si="31"/>
        <v>0</v>
      </c>
      <c r="DO97" s="14">
        <f t="shared" si="31"/>
        <v>0</v>
      </c>
      <c r="DP97" s="14">
        <f t="shared" si="31"/>
        <v>0</v>
      </c>
      <c r="DQ97" s="14">
        <f t="shared" ref="DQ97:DT126" si="52">BD97/$BM97</f>
        <v>0</v>
      </c>
      <c r="DR97" s="14">
        <f t="shared" si="52"/>
        <v>0</v>
      </c>
      <c r="DS97" s="14">
        <f t="shared" si="32"/>
        <v>0</v>
      </c>
      <c r="DT97" s="14">
        <f t="shared" si="32"/>
        <v>0</v>
      </c>
      <c r="DU97" s="14">
        <f t="shared" si="32"/>
        <v>0</v>
      </c>
      <c r="DV97" s="14">
        <f t="shared" si="32"/>
        <v>0</v>
      </c>
      <c r="DW97" s="14">
        <f t="shared" si="32"/>
        <v>0</v>
      </c>
      <c r="DX97" s="14">
        <f t="shared" si="32"/>
        <v>0</v>
      </c>
      <c r="DY97" s="14">
        <f t="shared" si="32"/>
        <v>0</v>
      </c>
      <c r="DZ97" s="14">
        <f t="shared" si="15"/>
        <v>1</v>
      </c>
    </row>
    <row r="98" spans="2:130">
      <c r="B98" s="15"/>
      <c r="C98" s="18">
        <v>2032</v>
      </c>
      <c r="D98" s="25"/>
      <c r="E98" s="25"/>
      <c r="F98" s="25"/>
      <c r="G98" s="25"/>
      <c r="H98" s="25"/>
      <c r="I98" s="25"/>
      <c r="J98" s="25"/>
      <c r="K98" s="25"/>
      <c r="L98" s="25"/>
      <c r="M98" s="25"/>
      <c r="N98" s="25"/>
      <c r="O98" s="25"/>
      <c r="P98" s="25">
        <f t="shared" si="28"/>
        <v>0</v>
      </c>
      <c r="Q98" s="25">
        <f t="shared" si="29"/>
        <v>0</v>
      </c>
      <c r="R98" s="25">
        <f t="shared" si="33"/>
        <v>0</v>
      </c>
      <c r="S98" s="25">
        <f t="shared" si="35"/>
        <v>0</v>
      </c>
      <c r="T98" s="25">
        <f t="shared" si="36"/>
        <v>0</v>
      </c>
      <c r="U98" s="25">
        <f t="shared" si="37"/>
        <v>0</v>
      </c>
      <c r="V98" s="25">
        <f t="shared" si="38"/>
        <v>0</v>
      </c>
      <c r="W98" s="25">
        <f t="shared" si="39"/>
        <v>0</v>
      </c>
      <c r="X98" s="25">
        <f t="shared" si="40"/>
        <v>0</v>
      </c>
      <c r="Y98" s="25">
        <f t="shared" si="41"/>
        <v>4.9090909090908923</v>
      </c>
      <c r="Z98" s="25">
        <f t="shared" si="42"/>
        <v>5.7272727272727293</v>
      </c>
      <c r="AA98" s="25">
        <f t="shared" si="43"/>
        <v>38.181818181818194</v>
      </c>
      <c r="AB98" s="25">
        <f t="shared" si="44"/>
        <v>39.272727272727288</v>
      </c>
      <c r="AC98" s="25">
        <f t="shared" si="45"/>
        <v>40.636363636363647</v>
      </c>
      <c r="AD98" s="25">
        <f t="shared" si="46"/>
        <v>41.727272727272741</v>
      </c>
      <c r="AE98" s="25">
        <f t="shared" si="47"/>
        <v>42.818181818181834</v>
      </c>
      <c r="AF98" s="25">
        <f t="shared" si="48"/>
        <v>87.818181818181841</v>
      </c>
      <c r="AG98" s="25">
        <f t="shared" si="49"/>
        <v>89.727272727272762</v>
      </c>
      <c r="AH98" s="25">
        <f t="shared" ref="AH98:AH116" si="53">VLOOKUP($C$96,$D$3:$K$63,$A$68,0)*(B68-B67)</f>
        <v>91.636363636363669</v>
      </c>
      <c r="AI98" s="25">
        <f>VLOOKUP($C$97,$D$3:$K$63,$A$68,0)*(B67-B66)</f>
        <v>93.545454545454575</v>
      </c>
      <c r="AJ98" s="25">
        <f>VLOOKUP($C$98,$D$3:$K$63,$A$68,0)*B66</f>
        <v>0</v>
      </c>
      <c r="AK98" s="25"/>
      <c r="AL98" s="25"/>
      <c r="AM98" s="25"/>
      <c r="AN98" s="25"/>
      <c r="AO98" s="25"/>
      <c r="AP98" s="25"/>
      <c r="AQ98" s="25"/>
      <c r="AR98" s="25"/>
      <c r="AS98" s="25"/>
      <c r="AT98" s="25"/>
      <c r="AU98" s="25"/>
      <c r="AV98" s="25"/>
      <c r="AW98" s="25"/>
      <c r="AX98" s="25"/>
      <c r="AY98" s="25"/>
      <c r="AZ98" s="25"/>
      <c r="BA98" s="25"/>
      <c r="BB98" s="25"/>
      <c r="BC98" s="25"/>
      <c r="BD98" s="25"/>
      <c r="BE98" s="25"/>
      <c r="BF98" s="25"/>
      <c r="BG98" s="25"/>
      <c r="BH98" s="25"/>
      <c r="BI98" s="25"/>
      <c r="BJ98" s="25"/>
      <c r="BK98" s="25"/>
      <c r="BL98" s="25"/>
      <c r="BM98" s="21">
        <f t="shared" si="13"/>
        <v>576.00000000000023</v>
      </c>
      <c r="BP98" s="18">
        <v>2032</v>
      </c>
      <c r="BQ98" s="14">
        <f t="shared" si="50"/>
        <v>0</v>
      </c>
      <c r="BR98" s="14">
        <f t="shared" si="50"/>
        <v>0</v>
      </c>
      <c r="BS98" s="14">
        <f t="shared" si="50"/>
        <v>0</v>
      </c>
      <c r="BT98" s="14">
        <f t="shared" si="50"/>
        <v>0</v>
      </c>
      <c r="BU98" s="14">
        <f t="shared" si="50"/>
        <v>0</v>
      </c>
      <c r="BV98" s="14">
        <f t="shared" si="50"/>
        <v>0</v>
      </c>
      <c r="BW98" s="14">
        <f t="shared" si="50"/>
        <v>0</v>
      </c>
      <c r="BX98" s="14">
        <f t="shared" si="50"/>
        <v>0</v>
      </c>
      <c r="BY98" s="14">
        <f t="shared" si="50"/>
        <v>0</v>
      </c>
      <c r="BZ98" s="14">
        <f t="shared" si="50"/>
        <v>0</v>
      </c>
      <c r="CA98" s="14">
        <f t="shared" si="50"/>
        <v>0</v>
      </c>
      <c r="CB98" s="14">
        <f t="shared" si="50"/>
        <v>0</v>
      </c>
      <c r="CC98" s="14">
        <f t="shared" si="50"/>
        <v>0</v>
      </c>
      <c r="CD98" s="14">
        <f t="shared" si="50"/>
        <v>0</v>
      </c>
      <c r="CE98" s="14">
        <f t="shared" si="50"/>
        <v>0</v>
      </c>
      <c r="CF98" s="14">
        <f t="shared" si="50"/>
        <v>0</v>
      </c>
      <c r="CG98" s="14">
        <f t="shared" ref="CG98:CT116" si="54">T98/$BM98</f>
        <v>0</v>
      </c>
      <c r="CH98" s="14">
        <f t="shared" si="54"/>
        <v>0</v>
      </c>
      <c r="CI98" s="14">
        <f t="shared" si="54"/>
        <v>0</v>
      </c>
      <c r="CJ98" s="14">
        <f t="shared" si="54"/>
        <v>0</v>
      </c>
      <c r="CK98" s="14">
        <f t="shared" si="54"/>
        <v>0</v>
      </c>
      <c r="CL98" s="14">
        <f t="shared" si="54"/>
        <v>8.5227272727272409E-3</v>
      </c>
      <c r="CM98" s="14">
        <f t="shared" si="54"/>
        <v>9.943181818181818E-3</v>
      </c>
      <c r="CN98" s="14">
        <f t="shared" si="54"/>
        <v>6.6287878787878785E-2</v>
      </c>
      <c r="CO98" s="14">
        <f t="shared" si="54"/>
        <v>6.8181818181818177E-2</v>
      </c>
      <c r="CP98" s="14">
        <f t="shared" si="54"/>
        <v>7.0549242424242417E-2</v>
      </c>
      <c r="CQ98" s="14">
        <f t="shared" si="54"/>
        <v>7.2443181818181809E-2</v>
      </c>
      <c r="CR98" s="14">
        <f t="shared" si="54"/>
        <v>7.4337121212121215E-2</v>
      </c>
      <c r="CS98" s="14">
        <f t="shared" si="54"/>
        <v>0.15246212121212119</v>
      </c>
      <c r="CT98" s="14">
        <f t="shared" si="54"/>
        <v>0.15577651515151514</v>
      </c>
      <c r="CU98" s="14">
        <f t="shared" si="51"/>
        <v>0.15909090909090909</v>
      </c>
      <c r="CV98" s="14">
        <f t="shared" si="51"/>
        <v>0.16240530303030301</v>
      </c>
      <c r="CW98" s="14">
        <f t="shared" si="34"/>
        <v>0</v>
      </c>
      <c r="CX98" s="14">
        <f t="shared" si="34"/>
        <v>0</v>
      </c>
      <c r="CY98" s="14">
        <f t="shared" si="34"/>
        <v>0</v>
      </c>
      <c r="CZ98" s="14">
        <f t="shared" si="34"/>
        <v>0</v>
      </c>
      <c r="DA98" s="14">
        <f t="shared" si="34"/>
        <v>0</v>
      </c>
      <c r="DB98" s="14">
        <f t="shared" si="34"/>
        <v>0</v>
      </c>
      <c r="DC98" s="14">
        <f t="shared" si="34"/>
        <v>0</v>
      </c>
      <c r="DD98" s="14">
        <f t="shared" si="34"/>
        <v>0</v>
      </c>
      <c r="DE98" s="14">
        <f t="shared" si="34"/>
        <v>0</v>
      </c>
      <c r="DF98" s="14">
        <f t="shared" si="34"/>
        <v>0</v>
      </c>
      <c r="DG98" s="14">
        <f t="shared" si="34"/>
        <v>0</v>
      </c>
      <c r="DH98" s="14">
        <f t="shared" si="34"/>
        <v>0</v>
      </c>
      <c r="DI98" s="14">
        <f t="shared" si="34"/>
        <v>0</v>
      </c>
      <c r="DJ98" s="14">
        <f t="shared" si="34"/>
        <v>0</v>
      </c>
      <c r="DK98" s="14">
        <f t="shared" si="34"/>
        <v>0</v>
      </c>
      <c r="DL98" s="14">
        <f t="shared" si="34"/>
        <v>0</v>
      </c>
      <c r="DM98" s="14">
        <f t="shared" ref="DM98:DP126" si="55">AZ98/$BM98</f>
        <v>0</v>
      </c>
      <c r="DN98" s="14">
        <f t="shared" si="55"/>
        <v>0</v>
      </c>
      <c r="DO98" s="14">
        <f t="shared" si="55"/>
        <v>0</v>
      </c>
      <c r="DP98" s="14">
        <f t="shared" si="55"/>
        <v>0</v>
      </c>
      <c r="DQ98" s="14">
        <f t="shared" si="52"/>
        <v>0</v>
      </c>
      <c r="DR98" s="14">
        <f t="shared" si="52"/>
        <v>0</v>
      </c>
      <c r="DS98" s="14">
        <f t="shared" si="32"/>
        <v>0</v>
      </c>
      <c r="DT98" s="14">
        <f t="shared" si="32"/>
        <v>0</v>
      </c>
      <c r="DU98" s="14">
        <f t="shared" si="32"/>
        <v>0</v>
      </c>
      <c r="DV98" s="14">
        <f t="shared" si="32"/>
        <v>0</v>
      </c>
      <c r="DW98" s="14">
        <f t="shared" si="32"/>
        <v>0</v>
      </c>
      <c r="DX98" s="14">
        <f t="shared" si="32"/>
        <v>0</v>
      </c>
      <c r="DY98" s="14">
        <f t="shared" si="32"/>
        <v>0</v>
      </c>
      <c r="DZ98" s="14">
        <f t="shared" si="15"/>
        <v>0.99999999999999989</v>
      </c>
    </row>
    <row r="99" spans="2:130">
      <c r="B99" s="15"/>
      <c r="C99" s="18">
        <v>2033</v>
      </c>
      <c r="D99" s="25"/>
      <c r="E99" s="25"/>
      <c r="F99" s="25"/>
      <c r="G99" s="25"/>
      <c r="H99" s="25"/>
      <c r="I99" s="25"/>
      <c r="J99" s="25"/>
      <c r="K99" s="25"/>
      <c r="L99" s="25"/>
      <c r="M99" s="25"/>
      <c r="N99" s="25"/>
      <c r="O99" s="25"/>
      <c r="P99" s="25"/>
      <c r="Q99" s="25">
        <f t="shared" si="29"/>
        <v>0</v>
      </c>
      <c r="R99" s="25">
        <f t="shared" si="33"/>
        <v>0</v>
      </c>
      <c r="S99" s="25">
        <f t="shared" si="35"/>
        <v>0</v>
      </c>
      <c r="T99" s="25">
        <f t="shared" si="36"/>
        <v>0</v>
      </c>
      <c r="U99" s="25">
        <f t="shared" si="37"/>
        <v>0</v>
      </c>
      <c r="V99" s="25">
        <f t="shared" si="38"/>
        <v>0</v>
      </c>
      <c r="W99" s="25">
        <f t="shared" si="39"/>
        <v>0</v>
      </c>
      <c r="X99" s="25">
        <f t="shared" si="40"/>
        <v>0</v>
      </c>
      <c r="Y99" s="25">
        <f t="shared" si="41"/>
        <v>0</v>
      </c>
      <c r="Z99" s="25">
        <f t="shared" si="42"/>
        <v>5.727272727272708</v>
      </c>
      <c r="AA99" s="25">
        <f t="shared" si="43"/>
        <v>38.181818181818194</v>
      </c>
      <c r="AB99" s="25">
        <f t="shared" si="44"/>
        <v>39.272727272727288</v>
      </c>
      <c r="AC99" s="25">
        <f t="shared" si="45"/>
        <v>40.636363636363647</v>
      </c>
      <c r="AD99" s="25">
        <f t="shared" si="46"/>
        <v>41.727272727272741</v>
      </c>
      <c r="AE99" s="25">
        <f t="shared" si="47"/>
        <v>42.818181818181834</v>
      </c>
      <c r="AF99" s="25">
        <f t="shared" si="48"/>
        <v>87.818181818181841</v>
      </c>
      <c r="AG99" s="25">
        <f t="shared" si="49"/>
        <v>89.727272727272762</v>
      </c>
      <c r="AH99" s="25">
        <f t="shared" si="53"/>
        <v>91.636363636363669</v>
      </c>
      <c r="AI99" s="25">
        <f t="shared" ref="AI99:AI117" si="56">VLOOKUP($C$97,$D$3:$K$63,$A$68,0)*(B68-B67)</f>
        <v>93.545454545454575</v>
      </c>
      <c r="AJ99" s="25">
        <f>VLOOKUP($C$98,$D$3:$K$63,$A$68,0)*(B67-B66)</f>
        <v>95.181818181818215</v>
      </c>
      <c r="AK99" s="25">
        <f>VLOOKUP($C$99,$D$3:$K$63,$A$68,0)*B66</f>
        <v>0</v>
      </c>
      <c r="AL99" s="25"/>
      <c r="AM99" s="25"/>
      <c r="AN99" s="25"/>
      <c r="AO99" s="25"/>
      <c r="AP99" s="25"/>
      <c r="AQ99" s="25"/>
      <c r="AR99" s="25"/>
      <c r="AS99" s="25"/>
      <c r="AT99" s="25"/>
      <c r="AU99" s="25"/>
      <c r="AV99" s="25"/>
      <c r="AW99" s="25"/>
      <c r="AX99" s="25"/>
      <c r="AY99" s="25"/>
      <c r="AZ99" s="25"/>
      <c r="BA99" s="25"/>
      <c r="BB99" s="25"/>
      <c r="BC99" s="25"/>
      <c r="BD99" s="25"/>
      <c r="BE99" s="25"/>
      <c r="BF99" s="25"/>
      <c r="BG99" s="25"/>
      <c r="BH99" s="25"/>
      <c r="BI99" s="25"/>
      <c r="BJ99" s="25"/>
      <c r="BK99" s="25"/>
      <c r="BL99" s="25"/>
      <c r="BM99" s="21">
        <f t="shared" si="13"/>
        <v>666.27272727272748</v>
      </c>
      <c r="BP99" s="18">
        <v>2033</v>
      </c>
      <c r="BQ99" s="14">
        <f t="shared" si="50"/>
        <v>0</v>
      </c>
      <c r="BR99" s="14">
        <f t="shared" si="50"/>
        <v>0</v>
      </c>
      <c r="BS99" s="14">
        <f t="shared" si="50"/>
        <v>0</v>
      </c>
      <c r="BT99" s="14">
        <f t="shared" si="50"/>
        <v>0</v>
      </c>
      <c r="BU99" s="14">
        <f t="shared" si="50"/>
        <v>0</v>
      </c>
      <c r="BV99" s="14">
        <f t="shared" si="50"/>
        <v>0</v>
      </c>
      <c r="BW99" s="14">
        <f t="shared" si="50"/>
        <v>0</v>
      </c>
      <c r="BX99" s="14">
        <f t="shared" si="50"/>
        <v>0</v>
      </c>
      <c r="BY99" s="14">
        <f t="shared" si="50"/>
        <v>0</v>
      </c>
      <c r="BZ99" s="14">
        <f t="shared" si="50"/>
        <v>0</v>
      </c>
      <c r="CA99" s="14">
        <f t="shared" si="50"/>
        <v>0</v>
      </c>
      <c r="CB99" s="14">
        <f t="shared" si="50"/>
        <v>0</v>
      </c>
      <c r="CC99" s="14">
        <f t="shared" si="50"/>
        <v>0</v>
      </c>
      <c r="CD99" s="14">
        <f t="shared" si="50"/>
        <v>0</v>
      </c>
      <c r="CE99" s="14">
        <f t="shared" si="50"/>
        <v>0</v>
      </c>
      <c r="CF99" s="14">
        <f t="shared" si="50"/>
        <v>0</v>
      </c>
      <c r="CG99" s="14">
        <f t="shared" si="54"/>
        <v>0</v>
      </c>
      <c r="CH99" s="14">
        <f t="shared" si="54"/>
        <v>0</v>
      </c>
      <c r="CI99" s="14">
        <f t="shared" si="54"/>
        <v>0</v>
      </c>
      <c r="CJ99" s="14">
        <f t="shared" si="54"/>
        <v>0</v>
      </c>
      <c r="CK99" s="14">
        <f t="shared" si="54"/>
        <v>0</v>
      </c>
      <c r="CL99" s="14">
        <f t="shared" si="54"/>
        <v>0</v>
      </c>
      <c r="CM99" s="14">
        <f t="shared" si="54"/>
        <v>8.5959885386819174E-3</v>
      </c>
      <c r="CN99" s="14">
        <f t="shared" si="54"/>
        <v>5.730659025787966E-2</v>
      </c>
      <c r="CO99" s="14">
        <f t="shared" si="54"/>
        <v>5.8943921408104796E-2</v>
      </c>
      <c r="CP99" s="14">
        <f t="shared" si="54"/>
        <v>6.0990585345886202E-2</v>
      </c>
      <c r="CQ99" s="14">
        <f t="shared" si="54"/>
        <v>6.2627916496111338E-2</v>
      </c>
      <c r="CR99" s="14">
        <f t="shared" si="54"/>
        <v>6.4265247646336482E-2</v>
      </c>
      <c r="CS99" s="14">
        <f t="shared" si="54"/>
        <v>0.1318051575931232</v>
      </c>
      <c r="CT99" s="14">
        <f t="shared" si="54"/>
        <v>0.1346704871060172</v>
      </c>
      <c r="CU99" s="14">
        <f t="shared" si="51"/>
        <v>0.13753581661891118</v>
      </c>
      <c r="CV99" s="14">
        <f t="shared" si="51"/>
        <v>0.14040114613180515</v>
      </c>
      <c r="CW99" s="14">
        <f t="shared" si="34"/>
        <v>0.14285714285714288</v>
      </c>
      <c r="CX99" s="14">
        <f t="shared" si="34"/>
        <v>0</v>
      </c>
      <c r="CY99" s="14">
        <f t="shared" si="34"/>
        <v>0</v>
      </c>
      <c r="CZ99" s="14">
        <f t="shared" si="34"/>
        <v>0</v>
      </c>
      <c r="DA99" s="14">
        <f t="shared" si="34"/>
        <v>0</v>
      </c>
      <c r="DB99" s="14">
        <f t="shared" si="34"/>
        <v>0</v>
      </c>
      <c r="DC99" s="14">
        <f t="shared" si="34"/>
        <v>0</v>
      </c>
      <c r="DD99" s="14">
        <f t="shared" si="34"/>
        <v>0</v>
      </c>
      <c r="DE99" s="14">
        <f t="shared" si="34"/>
        <v>0</v>
      </c>
      <c r="DF99" s="14">
        <f t="shared" si="34"/>
        <v>0</v>
      </c>
      <c r="DG99" s="14">
        <f t="shared" si="34"/>
        <v>0</v>
      </c>
      <c r="DH99" s="14">
        <f t="shared" si="34"/>
        <v>0</v>
      </c>
      <c r="DI99" s="14">
        <f t="shared" si="34"/>
        <v>0</v>
      </c>
      <c r="DJ99" s="14">
        <f t="shared" si="34"/>
        <v>0</v>
      </c>
      <c r="DK99" s="14">
        <f t="shared" si="34"/>
        <v>0</v>
      </c>
      <c r="DL99" s="14">
        <f t="shared" si="34"/>
        <v>0</v>
      </c>
      <c r="DM99" s="14">
        <f t="shared" si="55"/>
        <v>0</v>
      </c>
      <c r="DN99" s="14">
        <f t="shared" si="55"/>
        <v>0</v>
      </c>
      <c r="DO99" s="14">
        <f t="shared" si="55"/>
        <v>0</v>
      </c>
      <c r="DP99" s="14">
        <f t="shared" si="55"/>
        <v>0</v>
      </c>
      <c r="DQ99" s="14">
        <f t="shared" si="52"/>
        <v>0</v>
      </c>
      <c r="DR99" s="14">
        <f t="shared" si="52"/>
        <v>0</v>
      </c>
      <c r="DS99" s="14">
        <f t="shared" si="32"/>
        <v>0</v>
      </c>
      <c r="DT99" s="14">
        <f t="shared" si="32"/>
        <v>0</v>
      </c>
      <c r="DU99" s="14">
        <f t="shared" si="32"/>
        <v>0</v>
      </c>
      <c r="DV99" s="14">
        <f t="shared" si="32"/>
        <v>0</v>
      </c>
      <c r="DW99" s="14">
        <f t="shared" si="32"/>
        <v>0</v>
      </c>
      <c r="DX99" s="14">
        <f t="shared" si="32"/>
        <v>0</v>
      </c>
      <c r="DY99" s="14">
        <f t="shared" si="32"/>
        <v>0</v>
      </c>
      <c r="DZ99" s="14">
        <f t="shared" si="15"/>
        <v>0.99999999999999989</v>
      </c>
    </row>
    <row r="100" spans="2:130">
      <c r="B100" s="15"/>
      <c r="C100" s="18">
        <v>2034</v>
      </c>
      <c r="D100" s="25"/>
      <c r="E100" s="25"/>
      <c r="F100" s="25"/>
      <c r="G100" s="25"/>
      <c r="H100" s="25"/>
      <c r="I100" s="25"/>
      <c r="J100" s="25"/>
      <c r="K100" s="25"/>
      <c r="L100" s="25"/>
      <c r="M100" s="25"/>
      <c r="N100" s="25"/>
      <c r="O100" s="25"/>
      <c r="P100" s="25"/>
      <c r="Q100" s="25"/>
      <c r="R100" s="25">
        <f t="shared" si="33"/>
        <v>0</v>
      </c>
      <c r="S100" s="25">
        <f t="shared" si="35"/>
        <v>0</v>
      </c>
      <c r="T100" s="25">
        <f t="shared" si="36"/>
        <v>0</v>
      </c>
      <c r="U100" s="25">
        <f t="shared" si="37"/>
        <v>0</v>
      </c>
      <c r="V100" s="25">
        <f t="shared" si="38"/>
        <v>0</v>
      </c>
      <c r="W100" s="25">
        <f t="shared" si="39"/>
        <v>0</v>
      </c>
      <c r="X100" s="25">
        <f t="shared" si="40"/>
        <v>0</v>
      </c>
      <c r="Y100" s="25">
        <f t="shared" si="41"/>
        <v>0</v>
      </c>
      <c r="Z100" s="25">
        <f t="shared" si="42"/>
        <v>0</v>
      </c>
      <c r="AA100" s="25">
        <f t="shared" si="43"/>
        <v>38.181818181818052</v>
      </c>
      <c r="AB100" s="25">
        <f t="shared" si="44"/>
        <v>39.272727272727288</v>
      </c>
      <c r="AC100" s="25">
        <f t="shared" si="45"/>
        <v>40.636363636363647</v>
      </c>
      <c r="AD100" s="25">
        <f t="shared" si="46"/>
        <v>41.727272727272741</v>
      </c>
      <c r="AE100" s="25">
        <f t="shared" si="47"/>
        <v>42.818181818181834</v>
      </c>
      <c r="AF100" s="25">
        <f t="shared" si="48"/>
        <v>87.818181818181841</v>
      </c>
      <c r="AG100" s="25">
        <f t="shared" si="49"/>
        <v>89.727272727272762</v>
      </c>
      <c r="AH100" s="25">
        <f t="shared" si="53"/>
        <v>91.636363636363669</v>
      </c>
      <c r="AI100" s="25">
        <f t="shared" si="56"/>
        <v>93.545454545454575</v>
      </c>
      <c r="AJ100" s="25">
        <f t="shared" ref="AJ100:AJ118" si="57">VLOOKUP($C$98,$D$3:$K$63,$A$68,0)*(B68-B67)</f>
        <v>95.181818181818215</v>
      </c>
      <c r="AK100" s="25">
        <f>VLOOKUP($C$99,$D$3:$K$63,$A$68,0)*(B67-B66)</f>
        <v>145.09090909090915</v>
      </c>
      <c r="AL100" s="25">
        <f>VLOOKUP($C$100,$D$3:$K$63,$A$68,0)*B66</f>
        <v>0</v>
      </c>
      <c r="AM100" s="25"/>
      <c r="AN100" s="25"/>
      <c r="AO100" s="25"/>
      <c r="AP100" s="25"/>
      <c r="AQ100" s="25"/>
      <c r="AR100" s="25"/>
      <c r="AS100" s="25"/>
      <c r="AT100" s="25"/>
      <c r="AU100" s="25"/>
      <c r="AV100" s="25"/>
      <c r="AW100" s="25"/>
      <c r="AX100" s="25"/>
      <c r="AY100" s="25"/>
      <c r="AZ100" s="25"/>
      <c r="BA100" s="25"/>
      <c r="BB100" s="25"/>
      <c r="BC100" s="25"/>
      <c r="BD100" s="25"/>
      <c r="BE100" s="25"/>
      <c r="BF100" s="25"/>
      <c r="BG100" s="25"/>
      <c r="BH100" s="25"/>
      <c r="BI100" s="25"/>
      <c r="BJ100" s="25"/>
      <c r="BK100" s="25"/>
      <c r="BL100" s="25"/>
      <c r="BM100" s="21">
        <f t="shared" si="13"/>
        <v>805.63636363636374</v>
      </c>
      <c r="BP100" s="18">
        <v>2034</v>
      </c>
      <c r="BQ100" s="14">
        <f t="shared" si="50"/>
        <v>0</v>
      </c>
      <c r="BR100" s="14">
        <f t="shared" si="50"/>
        <v>0</v>
      </c>
      <c r="BS100" s="14">
        <f t="shared" si="50"/>
        <v>0</v>
      </c>
      <c r="BT100" s="14">
        <f t="shared" si="50"/>
        <v>0</v>
      </c>
      <c r="BU100" s="14">
        <f t="shared" si="50"/>
        <v>0</v>
      </c>
      <c r="BV100" s="14">
        <f t="shared" si="50"/>
        <v>0</v>
      </c>
      <c r="BW100" s="14">
        <f t="shared" si="50"/>
        <v>0</v>
      </c>
      <c r="BX100" s="14">
        <f t="shared" si="50"/>
        <v>0</v>
      </c>
      <c r="BY100" s="14">
        <f t="shared" si="50"/>
        <v>0</v>
      </c>
      <c r="BZ100" s="14">
        <f t="shared" si="50"/>
        <v>0</v>
      </c>
      <c r="CA100" s="14">
        <f t="shared" si="50"/>
        <v>0</v>
      </c>
      <c r="CB100" s="14">
        <f t="shared" si="50"/>
        <v>0</v>
      </c>
      <c r="CC100" s="14">
        <f t="shared" si="50"/>
        <v>0</v>
      </c>
      <c r="CD100" s="14">
        <f t="shared" si="50"/>
        <v>0</v>
      </c>
      <c r="CE100" s="14">
        <f t="shared" si="50"/>
        <v>0</v>
      </c>
      <c r="CF100" s="14">
        <f t="shared" si="50"/>
        <v>0</v>
      </c>
      <c r="CG100" s="14">
        <f t="shared" si="54"/>
        <v>0</v>
      </c>
      <c r="CH100" s="14">
        <f t="shared" si="54"/>
        <v>0</v>
      </c>
      <c r="CI100" s="14">
        <f t="shared" si="54"/>
        <v>0</v>
      </c>
      <c r="CJ100" s="14">
        <f t="shared" si="54"/>
        <v>0</v>
      </c>
      <c r="CK100" s="14">
        <f t="shared" si="54"/>
        <v>0</v>
      </c>
      <c r="CL100" s="14">
        <f t="shared" si="54"/>
        <v>0</v>
      </c>
      <c r="CM100" s="14">
        <f t="shared" si="54"/>
        <v>0</v>
      </c>
      <c r="CN100" s="14">
        <f t="shared" si="54"/>
        <v>4.7393364928909783E-2</v>
      </c>
      <c r="CO100" s="14">
        <f t="shared" si="54"/>
        <v>4.8747461069735966E-2</v>
      </c>
      <c r="CP100" s="14">
        <f t="shared" si="54"/>
        <v>5.0440081245768459E-2</v>
      </c>
      <c r="CQ100" s="14">
        <f t="shared" si="54"/>
        <v>5.1794177386594462E-2</v>
      </c>
      <c r="CR100" s="14">
        <f t="shared" si="54"/>
        <v>5.3148273527420457E-2</v>
      </c>
      <c r="CS100" s="14">
        <f t="shared" si="54"/>
        <v>0.10900473933649291</v>
      </c>
      <c r="CT100" s="14">
        <f t="shared" si="54"/>
        <v>0.11137440758293841</v>
      </c>
      <c r="CU100" s="14">
        <f t="shared" si="51"/>
        <v>0.11374407582938391</v>
      </c>
      <c r="CV100" s="14">
        <f t="shared" si="51"/>
        <v>0.1161137440758294</v>
      </c>
      <c r="CW100" s="14">
        <f t="shared" si="34"/>
        <v>0.11814488828706841</v>
      </c>
      <c r="CX100" s="14">
        <f t="shared" si="34"/>
        <v>0.18009478672985788</v>
      </c>
      <c r="CY100" s="14">
        <f t="shared" si="34"/>
        <v>0</v>
      </c>
      <c r="CZ100" s="14">
        <f t="shared" si="34"/>
        <v>0</v>
      </c>
      <c r="DA100" s="14">
        <f t="shared" si="34"/>
        <v>0</v>
      </c>
      <c r="DB100" s="14">
        <f t="shared" si="34"/>
        <v>0</v>
      </c>
      <c r="DC100" s="14">
        <f t="shared" si="34"/>
        <v>0</v>
      </c>
      <c r="DD100" s="14">
        <f t="shared" si="34"/>
        <v>0</v>
      </c>
      <c r="DE100" s="14">
        <f t="shared" si="34"/>
        <v>0</v>
      </c>
      <c r="DF100" s="14">
        <f t="shared" si="34"/>
        <v>0</v>
      </c>
      <c r="DG100" s="14">
        <f t="shared" si="34"/>
        <v>0</v>
      </c>
      <c r="DH100" s="14">
        <f t="shared" si="34"/>
        <v>0</v>
      </c>
      <c r="DI100" s="14">
        <f t="shared" si="34"/>
        <v>0</v>
      </c>
      <c r="DJ100" s="14">
        <f t="shared" si="34"/>
        <v>0</v>
      </c>
      <c r="DK100" s="14">
        <f t="shared" si="34"/>
        <v>0</v>
      </c>
      <c r="DL100" s="14">
        <f t="shared" si="34"/>
        <v>0</v>
      </c>
      <c r="DM100" s="14">
        <f t="shared" si="55"/>
        <v>0</v>
      </c>
      <c r="DN100" s="14">
        <f t="shared" si="55"/>
        <v>0</v>
      </c>
      <c r="DO100" s="14">
        <f t="shared" si="55"/>
        <v>0</v>
      </c>
      <c r="DP100" s="14">
        <f t="shared" si="55"/>
        <v>0</v>
      </c>
      <c r="DQ100" s="14">
        <f t="shared" si="52"/>
        <v>0</v>
      </c>
      <c r="DR100" s="14">
        <f t="shared" si="52"/>
        <v>0</v>
      </c>
      <c r="DS100" s="14">
        <f t="shared" si="32"/>
        <v>0</v>
      </c>
      <c r="DT100" s="14">
        <f t="shared" si="32"/>
        <v>0</v>
      </c>
      <c r="DU100" s="14">
        <f t="shared" si="32"/>
        <v>0</v>
      </c>
      <c r="DV100" s="14">
        <f t="shared" si="32"/>
        <v>0</v>
      </c>
      <c r="DW100" s="14">
        <f t="shared" si="32"/>
        <v>0</v>
      </c>
      <c r="DX100" s="14">
        <f t="shared" si="32"/>
        <v>0</v>
      </c>
      <c r="DY100" s="14">
        <f t="shared" si="32"/>
        <v>0</v>
      </c>
      <c r="DZ100" s="14">
        <f t="shared" si="15"/>
        <v>1</v>
      </c>
    </row>
    <row r="101" spans="2:130">
      <c r="B101" s="15"/>
      <c r="C101" s="18">
        <v>2035</v>
      </c>
      <c r="D101" s="25"/>
      <c r="E101" s="25"/>
      <c r="F101" s="25"/>
      <c r="G101" s="25"/>
      <c r="H101" s="25"/>
      <c r="I101" s="25"/>
      <c r="J101" s="25"/>
      <c r="K101" s="25"/>
      <c r="L101" s="25"/>
      <c r="M101" s="25"/>
      <c r="N101" s="25"/>
      <c r="O101" s="25"/>
      <c r="P101" s="25"/>
      <c r="Q101" s="25"/>
      <c r="R101" s="25"/>
      <c r="S101" s="25">
        <f t="shared" si="35"/>
        <v>0</v>
      </c>
      <c r="T101" s="25">
        <f t="shared" si="36"/>
        <v>0</v>
      </c>
      <c r="U101" s="25">
        <f t="shared" si="37"/>
        <v>0</v>
      </c>
      <c r="V101" s="25">
        <f t="shared" si="38"/>
        <v>0</v>
      </c>
      <c r="W101" s="25">
        <f t="shared" si="39"/>
        <v>0</v>
      </c>
      <c r="X101" s="25">
        <f t="shared" si="40"/>
        <v>0</v>
      </c>
      <c r="Y101" s="25">
        <f t="shared" si="41"/>
        <v>0</v>
      </c>
      <c r="Z101" s="25">
        <f t="shared" si="42"/>
        <v>0</v>
      </c>
      <c r="AA101" s="25">
        <f t="shared" si="43"/>
        <v>0</v>
      </c>
      <c r="AB101" s="25">
        <f t="shared" si="44"/>
        <v>39.272727272727138</v>
      </c>
      <c r="AC101" s="25">
        <f t="shared" si="45"/>
        <v>40.636363636363647</v>
      </c>
      <c r="AD101" s="25">
        <f t="shared" si="46"/>
        <v>41.727272727272741</v>
      </c>
      <c r="AE101" s="25">
        <f t="shared" si="47"/>
        <v>42.818181818181834</v>
      </c>
      <c r="AF101" s="25">
        <f t="shared" si="48"/>
        <v>87.818181818181841</v>
      </c>
      <c r="AG101" s="25">
        <f t="shared" si="49"/>
        <v>89.727272727272762</v>
      </c>
      <c r="AH101" s="25">
        <f t="shared" si="53"/>
        <v>91.636363636363669</v>
      </c>
      <c r="AI101" s="25">
        <f t="shared" si="56"/>
        <v>93.545454545454575</v>
      </c>
      <c r="AJ101" s="25">
        <f t="shared" si="57"/>
        <v>95.181818181818215</v>
      </c>
      <c r="AK101" s="25">
        <f t="shared" ref="AK101:AK119" si="58">VLOOKUP($C$99,$D$3:$K$63,$A$68,0)*(B68-B67)</f>
        <v>145.09090909090915</v>
      </c>
      <c r="AL101" s="25">
        <f>VLOOKUP($C$100,$D$3:$K$63,$A$68,0)*(B67-B66)</f>
        <v>147.27272727272731</v>
      </c>
      <c r="AM101" s="25">
        <f>VLOOKUP($C$101,$D$3:$K$63,$A$68,0)*B66</f>
        <v>0</v>
      </c>
      <c r="AN101" s="25"/>
      <c r="AO101" s="25"/>
      <c r="AP101" s="25"/>
      <c r="AQ101" s="25"/>
      <c r="AR101" s="25"/>
      <c r="AS101" s="25"/>
      <c r="AT101" s="25"/>
      <c r="AU101" s="25"/>
      <c r="AV101" s="25"/>
      <c r="AW101" s="25"/>
      <c r="AX101" s="25"/>
      <c r="AY101" s="25"/>
      <c r="AZ101" s="25"/>
      <c r="BA101" s="25"/>
      <c r="BB101" s="25"/>
      <c r="BC101" s="25"/>
      <c r="BD101" s="25"/>
      <c r="BE101" s="25"/>
      <c r="BF101" s="25"/>
      <c r="BG101" s="25"/>
      <c r="BH101" s="25"/>
      <c r="BI101" s="25"/>
      <c r="BJ101" s="25"/>
      <c r="BK101" s="25"/>
      <c r="BL101" s="25"/>
      <c r="BM101" s="21">
        <f t="shared" si="13"/>
        <v>914.72727272727298</v>
      </c>
      <c r="BP101" s="18">
        <v>2035</v>
      </c>
      <c r="BQ101" s="14">
        <f t="shared" si="50"/>
        <v>0</v>
      </c>
      <c r="BR101" s="14">
        <f t="shared" si="50"/>
        <v>0</v>
      </c>
      <c r="BS101" s="14">
        <f t="shared" si="50"/>
        <v>0</v>
      </c>
      <c r="BT101" s="14">
        <f t="shared" si="50"/>
        <v>0</v>
      </c>
      <c r="BU101" s="14">
        <f t="shared" si="50"/>
        <v>0</v>
      </c>
      <c r="BV101" s="14">
        <f t="shared" si="50"/>
        <v>0</v>
      </c>
      <c r="BW101" s="14">
        <f t="shared" si="50"/>
        <v>0</v>
      </c>
      <c r="BX101" s="14">
        <f t="shared" si="50"/>
        <v>0</v>
      </c>
      <c r="BY101" s="14">
        <f t="shared" si="50"/>
        <v>0</v>
      </c>
      <c r="BZ101" s="14">
        <f t="shared" si="50"/>
        <v>0</v>
      </c>
      <c r="CA101" s="14">
        <f t="shared" si="50"/>
        <v>0</v>
      </c>
      <c r="CB101" s="14">
        <f t="shared" si="50"/>
        <v>0</v>
      </c>
      <c r="CC101" s="14">
        <f t="shared" si="50"/>
        <v>0</v>
      </c>
      <c r="CD101" s="14">
        <f t="shared" si="50"/>
        <v>0</v>
      </c>
      <c r="CE101" s="14">
        <f t="shared" si="50"/>
        <v>0</v>
      </c>
      <c r="CF101" s="14">
        <f t="shared" si="50"/>
        <v>0</v>
      </c>
      <c r="CG101" s="14">
        <f t="shared" si="54"/>
        <v>0</v>
      </c>
      <c r="CH101" s="14">
        <f t="shared" si="54"/>
        <v>0</v>
      </c>
      <c r="CI101" s="14">
        <f t="shared" si="54"/>
        <v>0</v>
      </c>
      <c r="CJ101" s="14">
        <f t="shared" si="54"/>
        <v>0</v>
      </c>
      <c r="CK101" s="14">
        <f t="shared" si="54"/>
        <v>0</v>
      </c>
      <c r="CL101" s="14">
        <f t="shared" si="54"/>
        <v>0</v>
      </c>
      <c r="CM101" s="14">
        <f t="shared" si="54"/>
        <v>0</v>
      </c>
      <c r="CN101" s="14">
        <f t="shared" si="54"/>
        <v>0</v>
      </c>
      <c r="CO101" s="14">
        <f t="shared" si="54"/>
        <v>4.2933810375670685E-2</v>
      </c>
      <c r="CP101" s="14">
        <f t="shared" si="54"/>
        <v>4.4424567680381631E-2</v>
      </c>
      <c r="CQ101" s="14">
        <f t="shared" si="54"/>
        <v>4.5617173524150269E-2</v>
      </c>
      <c r="CR101" s="14">
        <f t="shared" si="54"/>
        <v>4.6809779367918906E-2</v>
      </c>
      <c r="CS101" s="14">
        <f t="shared" si="54"/>
        <v>9.6004770423375074E-2</v>
      </c>
      <c r="CT101" s="14">
        <f t="shared" si="54"/>
        <v>9.8091830649970194E-2</v>
      </c>
      <c r="CU101" s="14">
        <f t="shared" si="51"/>
        <v>0.1001788908765653</v>
      </c>
      <c r="CV101" s="14">
        <f t="shared" si="51"/>
        <v>0.1022659511031604</v>
      </c>
      <c r="CW101" s="14">
        <f t="shared" si="34"/>
        <v>0.10405485986881337</v>
      </c>
      <c r="CX101" s="14">
        <f t="shared" si="34"/>
        <v>0.15861657722122841</v>
      </c>
      <c r="CY101" s="14">
        <f t="shared" si="34"/>
        <v>0.16100178890876565</v>
      </c>
      <c r="CZ101" s="14">
        <f t="shared" si="34"/>
        <v>0</v>
      </c>
      <c r="DA101" s="14">
        <f t="shared" si="34"/>
        <v>0</v>
      </c>
      <c r="DB101" s="14">
        <f t="shared" si="34"/>
        <v>0</v>
      </c>
      <c r="DC101" s="14">
        <f t="shared" si="34"/>
        <v>0</v>
      </c>
      <c r="DD101" s="14">
        <f t="shared" si="34"/>
        <v>0</v>
      </c>
      <c r="DE101" s="14">
        <f t="shared" si="34"/>
        <v>0</v>
      </c>
      <c r="DF101" s="14">
        <f t="shared" si="34"/>
        <v>0</v>
      </c>
      <c r="DG101" s="14">
        <f t="shared" si="34"/>
        <v>0</v>
      </c>
      <c r="DH101" s="14">
        <f t="shared" si="34"/>
        <v>0</v>
      </c>
      <c r="DI101" s="14">
        <f t="shared" si="34"/>
        <v>0</v>
      </c>
      <c r="DJ101" s="14">
        <f t="shared" si="34"/>
        <v>0</v>
      </c>
      <c r="DK101" s="14">
        <f t="shared" si="34"/>
        <v>0</v>
      </c>
      <c r="DL101" s="14">
        <f t="shared" si="34"/>
        <v>0</v>
      </c>
      <c r="DM101" s="14">
        <f t="shared" si="55"/>
        <v>0</v>
      </c>
      <c r="DN101" s="14">
        <f t="shared" si="55"/>
        <v>0</v>
      </c>
      <c r="DO101" s="14">
        <f t="shared" si="55"/>
        <v>0</v>
      </c>
      <c r="DP101" s="14">
        <f t="shared" si="55"/>
        <v>0</v>
      </c>
      <c r="DQ101" s="14">
        <f t="shared" si="52"/>
        <v>0</v>
      </c>
      <c r="DR101" s="14">
        <f t="shared" si="52"/>
        <v>0</v>
      </c>
      <c r="DS101" s="14">
        <f t="shared" si="32"/>
        <v>0</v>
      </c>
      <c r="DT101" s="14">
        <f t="shared" si="32"/>
        <v>0</v>
      </c>
      <c r="DU101" s="14">
        <f t="shared" si="32"/>
        <v>0</v>
      </c>
      <c r="DV101" s="14">
        <f t="shared" si="32"/>
        <v>0</v>
      </c>
      <c r="DW101" s="14">
        <f t="shared" si="32"/>
        <v>0</v>
      </c>
      <c r="DX101" s="14">
        <f t="shared" si="32"/>
        <v>0</v>
      </c>
      <c r="DY101" s="14">
        <f t="shared" si="32"/>
        <v>0</v>
      </c>
      <c r="DZ101" s="14">
        <f t="shared" si="15"/>
        <v>0.99999999999999978</v>
      </c>
    </row>
    <row r="102" spans="2:130">
      <c r="B102" s="15"/>
      <c r="C102" s="18">
        <v>2036</v>
      </c>
      <c r="D102" s="25"/>
      <c r="E102" s="25"/>
      <c r="F102" s="25"/>
      <c r="G102" s="25"/>
      <c r="H102" s="25"/>
      <c r="I102" s="25"/>
      <c r="J102" s="25"/>
      <c r="K102" s="25"/>
      <c r="L102" s="25"/>
      <c r="M102" s="25"/>
      <c r="N102" s="25"/>
      <c r="O102" s="25"/>
      <c r="P102" s="25"/>
      <c r="Q102" s="25"/>
      <c r="R102" s="25"/>
      <c r="S102" s="25"/>
      <c r="T102" s="25">
        <f t="shared" si="36"/>
        <v>0</v>
      </c>
      <c r="U102" s="25">
        <f t="shared" si="37"/>
        <v>0</v>
      </c>
      <c r="V102" s="25">
        <f t="shared" si="38"/>
        <v>0</v>
      </c>
      <c r="W102" s="25">
        <f t="shared" si="39"/>
        <v>0</v>
      </c>
      <c r="X102" s="25">
        <f t="shared" si="40"/>
        <v>0</v>
      </c>
      <c r="Y102" s="25">
        <f t="shared" si="41"/>
        <v>0</v>
      </c>
      <c r="Z102" s="25">
        <f t="shared" si="42"/>
        <v>0</v>
      </c>
      <c r="AA102" s="25">
        <f t="shared" si="43"/>
        <v>0</v>
      </c>
      <c r="AB102" s="25">
        <f t="shared" si="44"/>
        <v>0</v>
      </c>
      <c r="AC102" s="25">
        <f t="shared" si="45"/>
        <v>40.636363636363498</v>
      </c>
      <c r="AD102" s="25">
        <f t="shared" si="46"/>
        <v>41.727272727272741</v>
      </c>
      <c r="AE102" s="25">
        <f t="shared" si="47"/>
        <v>42.818181818181834</v>
      </c>
      <c r="AF102" s="25">
        <f t="shared" si="48"/>
        <v>87.818181818181841</v>
      </c>
      <c r="AG102" s="25">
        <f t="shared" si="49"/>
        <v>89.727272727272762</v>
      </c>
      <c r="AH102" s="25">
        <f t="shared" si="53"/>
        <v>91.636363636363669</v>
      </c>
      <c r="AI102" s="25">
        <f t="shared" si="56"/>
        <v>93.545454545454575</v>
      </c>
      <c r="AJ102" s="25">
        <f t="shared" si="57"/>
        <v>95.181818181818215</v>
      </c>
      <c r="AK102" s="25">
        <f t="shared" si="58"/>
        <v>145.09090909090915</v>
      </c>
      <c r="AL102" s="25">
        <f t="shared" ref="AL102:AL120" si="59">VLOOKUP($C$100,$D$3:$K$63,$A$68,0)*(B68-B67)</f>
        <v>147.27272727272731</v>
      </c>
      <c r="AM102" s="25">
        <f>VLOOKUP($C$101,$D$3:$K$63,$A$68,0)*(B67-B66)</f>
        <v>149.4545454545455</v>
      </c>
      <c r="AN102" s="25">
        <f>VLOOKUP($C$102,$D$3:$K$63,$A$68,0)*B66</f>
        <v>0</v>
      </c>
      <c r="AO102" s="25"/>
      <c r="AP102" s="25"/>
      <c r="AQ102" s="25"/>
      <c r="AR102" s="25"/>
      <c r="AS102" s="25"/>
      <c r="AT102" s="25"/>
      <c r="AU102" s="25"/>
      <c r="AV102" s="25"/>
      <c r="AW102" s="25"/>
      <c r="AX102" s="25"/>
      <c r="AY102" s="25"/>
      <c r="AZ102" s="25"/>
      <c r="BA102" s="25"/>
      <c r="BB102" s="25"/>
      <c r="BC102" s="25"/>
      <c r="BD102" s="25"/>
      <c r="BE102" s="25"/>
      <c r="BF102" s="25"/>
      <c r="BG102" s="25"/>
      <c r="BH102" s="25"/>
      <c r="BI102" s="25"/>
      <c r="BJ102" s="25"/>
      <c r="BK102" s="25"/>
      <c r="BL102" s="25"/>
      <c r="BM102" s="21">
        <f t="shared" si="13"/>
        <v>1024.909090909091</v>
      </c>
      <c r="BP102" s="18">
        <v>2036</v>
      </c>
      <c r="BQ102" s="14">
        <f t="shared" si="50"/>
        <v>0</v>
      </c>
      <c r="BR102" s="14">
        <f t="shared" si="50"/>
        <v>0</v>
      </c>
      <c r="BS102" s="14">
        <f t="shared" si="50"/>
        <v>0</v>
      </c>
      <c r="BT102" s="14">
        <f t="shared" si="50"/>
        <v>0</v>
      </c>
      <c r="BU102" s="14">
        <f t="shared" si="50"/>
        <v>0</v>
      </c>
      <c r="BV102" s="14">
        <f t="shared" si="50"/>
        <v>0</v>
      </c>
      <c r="BW102" s="14">
        <f t="shared" si="50"/>
        <v>0</v>
      </c>
      <c r="BX102" s="14">
        <f t="shared" si="50"/>
        <v>0</v>
      </c>
      <c r="BY102" s="14">
        <f t="shared" si="50"/>
        <v>0</v>
      </c>
      <c r="BZ102" s="14">
        <f t="shared" si="50"/>
        <v>0</v>
      </c>
      <c r="CA102" s="14">
        <f t="shared" si="50"/>
        <v>0</v>
      </c>
      <c r="CB102" s="14">
        <f t="shared" si="50"/>
        <v>0</v>
      </c>
      <c r="CC102" s="14">
        <f t="shared" si="50"/>
        <v>0</v>
      </c>
      <c r="CD102" s="14">
        <f t="shared" si="50"/>
        <v>0</v>
      </c>
      <c r="CE102" s="14">
        <f t="shared" si="50"/>
        <v>0</v>
      </c>
      <c r="CF102" s="14">
        <f t="shared" si="50"/>
        <v>0</v>
      </c>
      <c r="CG102" s="14">
        <f t="shared" si="54"/>
        <v>0</v>
      </c>
      <c r="CH102" s="14">
        <f t="shared" si="54"/>
        <v>0</v>
      </c>
      <c r="CI102" s="14">
        <f t="shared" si="54"/>
        <v>0</v>
      </c>
      <c r="CJ102" s="14">
        <f t="shared" si="54"/>
        <v>0</v>
      </c>
      <c r="CK102" s="14">
        <f t="shared" si="54"/>
        <v>0</v>
      </c>
      <c r="CL102" s="14">
        <f t="shared" si="54"/>
        <v>0</v>
      </c>
      <c r="CM102" s="14">
        <f t="shared" si="54"/>
        <v>0</v>
      </c>
      <c r="CN102" s="14">
        <f t="shared" si="54"/>
        <v>0</v>
      </c>
      <c r="CO102" s="14">
        <f t="shared" si="54"/>
        <v>0</v>
      </c>
      <c r="CP102" s="14">
        <f t="shared" si="54"/>
        <v>3.9648749334752389E-2</v>
      </c>
      <c r="CQ102" s="14">
        <f t="shared" si="54"/>
        <v>4.0713145290047908E-2</v>
      </c>
      <c r="CR102" s="14">
        <f t="shared" si="54"/>
        <v>4.1777541245343282E-2</v>
      </c>
      <c r="CS102" s="14">
        <f t="shared" si="54"/>
        <v>8.5683874401277296E-2</v>
      </c>
      <c r="CT102" s="14">
        <f t="shared" si="54"/>
        <v>8.7546567323044194E-2</v>
      </c>
      <c r="CU102" s="14">
        <f t="shared" si="51"/>
        <v>8.9409260244811092E-2</v>
      </c>
      <c r="CV102" s="14">
        <f t="shared" si="51"/>
        <v>9.127195316657799E-2</v>
      </c>
      <c r="CW102" s="14">
        <f t="shared" si="34"/>
        <v>9.2868547099521054E-2</v>
      </c>
      <c r="CX102" s="14">
        <f t="shared" si="34"/>
        <v>0.14156466205428425</v>
      </c>
      <c r="CY102" s="14">
        <f t="shared" si="34"/>
        <v>0.14369345396487496</v>
      </c>
      <c r="CZ102" s="14">
        <f t="shared" si="34"/>
        <v>0.14582224587546569</v>
      </c>
      <c r="DA102" s="14">
        <f t="shared" si="34"/>
        <v>0</v>
      </c>
      <c r="DB102" s="14">
        <f t="shared" si="34"/>
        <v>0</v>
      </c>
      <c r="DC102" s="14">
        <f t="shared" si="34"/>
        <v>0</v>
      </c>
      <c r="DD102" s="14">
        <f t="shared" si="34"/>
        <v>0</v>
      </c>
      <c r="DE102" s="14">
        <f t="shared" si="34"/>
        <v>0</v>
      </c>
      <c r="DF102" s="14">
        <f t="shared" si="34"/>
        <v>0</v>
      </c>
      <c r="DG102" s="14">
        <f t="shared" si="34"/>
        <v>0</v>
      </c>
      <c r="DH102" s="14">
        <f t="shared" si="34"/>
        <v>0</v>
      </c>
      <c r="DI102" s="14">
        <f t="shared" si="34"/>
        <v>0</v>
      </c>
      <c r="DJ102" s="14">
        <f t="shared" si="34"/>
        <v>0</v>
      </c>
      <c r="DK102" s="14">
        <f t="shared" si="34"/>
        <v>0</v>
      </c>
      <c r="DL102" s="14">
        <f t="shared" si="34"/>
        <v>0</v>
      </c>
      <c r="DM102" s="14">
        <f t="shared" si="55"/>
        <v>0</v>
      </c>
      <c r="DN102" s="14">
        <f t="shared" si="55"/>
        <v>0</v>
      </c>
      <c r="DO102" s="14">
        <f t="shared" si="55"/>
        <v>0</v>
      </c>
      <c r="DP102" s="14">
        <f t="shared" si="55"/>
        <v>0</v>
      </c>
      <c r="DQ102" s="14">
        <f t="shared" si="52"/>
        <v>0</v>
      </c>
      <c r="DR102" s="14">
        <f t="shared" si="52"/>
        <v>0</v>
      </c>
      <c r="DS102" s="14">
        <f t="shared" si="32"/>
        <v>0</v>
      </c>
      <c r="DT102" s="14">
        <f t="shared" si="32"/>
        <v>0</v>
      </c>
      <c r="DU102" s="14">
        <f t="shared" si="32"/>
        <v>0</v>
      </c>
      <c r="DV102" s="14">
        <f t="shared" si="32"/>
        <v>0</v>
      </c>
      <c r="DW102" s="14">
        <f t="shared" si="32"/>
        <v>0</v>
      </c>
      <c r="DX102" s="14">
        <f t="shared" si="32"/>
        <v>0</v>
      </c>
      <c r="DY102" s="14">
        <f t="shared" si="32"/>
        <v>0</v>
      </c>
      <c r="DZ102" s="14">
        <f t="shared" si="15"/>
        <v>1.0000000000000002</v>
      </c>
    </row>
    <row r="103" spans="2:130">
      <c r="B103" s="15"/>
      <c r="C103" s="18">
        <v>2037</v>
      </c>
      <c r="D103" s="25"/>
      <c r="E103" s="25"/>
      <c r="F103" s="25"/>
      <c r="G103" s="25"/>
      <c r="H103" s="25"/>
      <c r="I103" s="25"/>
      <c r="J103" s="25"/>
      <c r="K103" s="25"/>
      <c r="L103" s="25"/>
      <c r="M103" s="25"/>
      <c r="N103" s="25"/>
      <c r="O103" s="25"/>
      <c r="P103" s="25"/>
      <c r="Q103" s="25"/>
      <c r="R103" s="25"/>
      <c r="S103" s="25"/>
      <c r="T103" s="25"/>
      <c r="U103" s="25">
        <f t="shared" si="37"/>
        <v>0</v>
      </c>
      <c r="V103" s="25">
        <f t="shared" si="38"/>
        <v>0</v>
      </c>
      <c r="W103" s="25">
        <f t="shared" si="39"/>
        <v>0</v>
      </c>
      <c r="X103" s="25">
        <f t="shared" si="40"/>
        <v>0</v>
      </c>
      <c r="Y103" s="25">
        <f t="shared" si="41"/>
        <v>0</v>
      </c>
      <c r="Z103" s="25">
        <f t="shared" si="42"/>
        <v>0</v>
      </c>
      <c r="AA103" s="25">
        <f t="shared" si="43"/>
        <v>0</v>
      </c>
      <c r="AB103" s="25">
        <f t="shared" si="44"/>
        <v>0</v>
      </c>
      <c r="AC103" s="25">
        <f t="shared" si="45"/>
        <v>0</v>
      </c>
      <c r="AD103" s="25">
        <f t="shared" si="46"/>
        <v>41.727272727272592</v>
      </c>
      <c r="AE103" s="25">
        <f t="shared" si="47"/>
        <v>42.818181818181834</v>
      </c>
      <c r="AF103" s="25">
        <f t="shared" si="48"/>
        <v>87.818181818181841</v>
      </c>
      <c r="AG103" s="25">
        <f t="shared" si="49"/>
        <v>89.727272727272762</v>
      </c>
      <c r="AH103" s="25">
        <f t="shared" si="53"/>
        <v>91.636363636363669</v>
      </c>
      <c r="AI103" s="25">
        <f t="shared" si="56"/>
        <v>93.545454545454575</v>
      </c>
      <c r="AJ103" s="25">
        <f t="shared" si="57"/>
        <v>95.181818181818215</v>
      </c>
      <c r="AK103" s="25">
        <f t="shared" si="58"/>
        <v>145.09090909090915</v>
      </c>
      <c r="AL103" s="25">
        <f t="shared" si="59"/>
        <v>147.27272727272731</v>
      </c>
      <c r="AM103" s="25">
        <f t="shared" ref="AM103:AM121" si="60">VLOOKUP($C$101,$D$3:$K$63,$A$68,0)*(B68-B67)</f>
        <v>149.4545454545455</v>
      </c>
      <c r="AN103" s="25">
        <f>VLOOKUP($C$102,$D$3:$K$63,$A$68,0)*(B67-B66)</f>
        <v>151.3636363636364</v>
      </c>
      <c r="AO103" s="25">
        <f>VLOOKUP($C$103,$D$3:$K$63,$A$68,0)*B66</f>
        <v>0</v>
      </c>
      <c r="AP103" s="25"/>
      <c r="AQ103" s="25"/>
      <c r="AR103" s="25"/>
      <c r="AS103" s="25"/>
      <c r="AT103" s="25"/>
      <c r="AU103" s="25"/>
      <c r="AV103" s="25"/>
      <c r="AW103" s="25"/>
      <c r="AX103" s="25"/>
      <c r="AY103" s="25"/>
      <c r="AZ103" s="25"/>
      <c r="BA103" s="25"/>
      <c r="BB103" s="25"/>
      <c r="BC103" s="25"/>
      <c r="BD103" s="25"/>
      <c r="BE103" s="25"/>
      <c r="BF103" s="25"/>
      <c r="BG103" s="25"/>
      <c r="BH103" s="25"/>
      <c r="BI103" s="25"/>
      <c r="BJ103" s="25"/>
      <c r="BK103" s="25"/>
      <c r="BL103" s="25"/>
      <c r="BM103" s="21">
        <f t="shared" si="13"/>
        <v>1135.636363636364</v>
      </c>
      <c r="BP103" s="18">
        <v>2037</v>
      </c>
      <c r="BQ103" s="14">
        <f t="shared" si="50"/>
        <v>0</v>
      </c>
      <c r="BR103" s="14">
        <f t="shared" si="50"/>
        <v>0</v>
      </c>
      <c r="BS103" s="14">
        <f t="shared" si="50"/>
        <v>0</v>
      </c>
      <c r="BT103" s="14">
        <f t="shared" si="50"/>
        <v>0</v>
      </c>
      <c r="BU103" s="14">
        <f t="shared" si="50"/>
        <v>0</v>
      </c>
      <c r="BV103" s="14">
        <f t="shared" si="50"/>
        <v>0</v>
      </c>
      <c r="BW103" s="14">
        <f t="shared" si="50"/>
        <v>0</v>
      </c>
      <c r="BX103" s="14">
        <f t="shared" si="50"/>
        <v>0</v>
      </c>
      <c r="BY103" s="14">
        <f t="shared" si="50"/>
        <v>0</v>
      </c>
      <c r="BZ103" s="14">
        <f t="shared" si="50"/>
        <v>0</v>
      </c>
      <c r="CA103" s="14">
        <f t="shared" si="50"/>
        <v>0</v>
      </c>
      <c r="CB103" s="14">
        <f t="shared" si="50"/>
        <v>0</v>
      </c>
      <c r="CC103" s="14">
        <f t="shared" si="50"/>
        <v>0</v>
      </c>
      <c r="CD103" s="14">
        <f t="shared" si="50"/>
        <v>0</v>
      </c>
      <c r="CE103" s="14">
        <f t="shared" si="50"/>
        <v>0</v>
      </c>
      <c r="CF103" s="14">
        <f t="shared" si="50"/>
        <v>0</v>
      </c>
      <c r="CG103" s="14">
        <f t="shared" si="54"/>
        <v>0</v>
      </c>
      <c r="CH103" s="14">
        <f t="shared" si="54"/>
        <v>0</v>
      </c>
      <c r="CI103" s="14">
        <f t="shared" si="54"/>
        <v>0</v>
      </c>
      <c r="CJ103" s="14">
        <f t="shared" si="54"/>
        <v>0</v>
      </c>
      <c r="CK103" s="14">
        <f t="shared" si="54"/>
        <v>0</v>
      </c>
      <c r="CL103" s="14">
        <f t="shared" si="54"/>
        <v>0</v>
      </c>
      <c r="CM103" s="14">
        <f t="shared" si="54"/>
        <v>0</v>
      </c>
      <c r="CN103" s="14">
        <f t="shared" si="54"/>
        <v>0</v>
      </c>
      <c r="CO103" s="14">
        <f t="shared" si="54"/>
        <v>0</v>
      </c>
      <c r="CP103" s="14">
        <f t="shared" si="54"/>
        <v>0</v>
      </c>
      <c r="CQ103" s="14">
        <f t="shared" si="54"/>
        <v>3.674351585014396E-2</v>
      </c>
      <c r="CR103" s="14">
        <f t="shared" si="54"/>
        <v>3.7704130643611916E-2</v>
      </c>
      <c r="CS103" s="14">
        <f t="shared" si="54"/>
        <v>7.7329490874159454E-2</v>
      </c>
      <c r="CT103" s="14">
        <f t="shared" si="54"/>
        <v>7.9010566762728149E-2</v>
      </c>
      <c r="CU103" s="14">
        <f t="shared" si="51"/>
        <v>8.069164265129683E-2</v>
      </c>
      <c r="CV103" s="14">
        <f t="shared" si="51"/>
        <v>8.2372718539865511E-2</v>
      </c>
      <c r="CW103" s="14">
        <f t="shared" si="34"/>
        <v>8.3813640730067251E-2</v>
      </c>
      <c r="CX103" s="14">
        <f t="shared" si="34"/>
        <v>0.12776176753121998</v>
      </c>
      <c r="CY103" s="14">
        <f t="shared" si="34"/>
        <v>0.12968299711815562</v>
      </c>
      <c r="CZ103" s="14">
        <f t="shared" si="34"/>
        <v>0.13160422670509125</v>
      </c>
      <c r="DA103" s="14">
        <f t="shared" si="34"/>
        <v>0.13328530259365995</v>
      </c>
      <c r="DB103" s="14">
        <f t="shared" si="34"/>
        <v>0</v>
      </c>
      <c r="DC103" s="14">
        <f t="shared" si="34"/>
        <v>0</v>
      </c>
      <c r="DD103" s="14">
        <f t="shared" si="34"/>
        <v>0</v>
      </c>
      <c r="DE103" s="14">
        <f t="shared" si="34"/>
        <v>0</v>
      </c>
      <c r="DF103" s="14">
        <f t="shared" si="34"/>
        <v>0</v>
      </c>
      <c r="DG103" s="14">
        <f t="shared" si="34"/>
        <v>0</v>
      </c>
      <c r="DH103" s="14">
        <f t="shared" si="34"/>
        <v>0</v>
      </c>
      <c r="DI103" s="14">
        <f t="shared" si="34"/>
        <v>0</v>
      </c>
      <c r="DJ103" s="14">
        <f t="shared" si="34"/>
        <v>0</v>
      </c>
      <c r="DK103" s="14">
        <f t="shared" si="34"/>
        <v>0</v>
      </c>
      <c r="DL103" s="14">
        <f t="shared" si="34"/>
        <v>0</v>
      </c>
      <c r="DM103" s="14">
        <f t="shared" si="55"/>
        <v>0</v>
      </c>
      <c r="DN103" s="14">
        <f t="shared" si="55"/>
        <v>0</v>
      </c>
      <c r="DO103" s="14">
        <f t="shared" si="55"/>
        <v>0</v>
      </c>
      <c r="DP103" s="14">
        <f t="shared" si="55"/>
        <v>0</v>
      </c>
      <c r="DQ103" s="14">
        <f t="shared" si="52"/>
        <v>0</v>
      </c>
      <c r="DR103" s="14">
        <f t="shared" si="52"/>
        <v>0</v>
      </c>
      <c r="DS103" s="14">
        <f t="shared" si="32"/>
        <v>0</v>
      </c>
      <c r="DT103" s="14">
        <f t="shared" si="32"/>
        <v>0</v>
      </c>
      <c r="DU103" s="14">
        <f t="shared" si="32"/>
        <v>0</v>
      </c>
      <c r="DV103" s="14">
        <f t="shared" si="32"/>
        <v>0</v>
      </c>
      <c r="DW103" s="14">
        <f t="shared" si="32"/>
        <v>0</v>
      </c>
      <c r="DX103" s="14">
        <f t="shared" si="32"/>
        <v>0</v>
      </c>
      <c r="DY103" s="14">
        <f t="shared" si="32"/>
        <v>0</v>
      </c>
      <c r="DZ103" s="14">
        <f t="shared" si="15"/>
        <v>1</v>
      </c>
    </row>
    <row r="104" spans="2:130">
      <c r="B104" s="15"/>
      <c r="C104" s="18">
        <v>2038</v>
      </c>
      <c r="D104" s="25"/>
      <c r="E104" s="25"/>
      <c r="F104" s="25"/>
      <c r="G104" s="25"/>
      <c r="H104" s="25"/>
      <c r="I104" s="25"/>
      <c r="J104" s="25"/>
      <c r="K104" s="25"/>
      <c r="L104" s="25"/>
      <c r="M104" s="25"/>
      <c r="N104" s="25"/>
      <c r="O104" s="25"/>
      <c r="P104" s="25"/>
      <c r="Q104" s="25"/>
      <c r="R104" s="25"/>
      <c r="S104" s="25"/>
      <c r="T104" s="25"/>
      <c r="U104" s="25"/>
      <c r="V104" s="25">
        <f t="shared" si="38"/>
        <v>0</v>
      </c>
      <c r="W104" s="25">
        <f t="shared" si="39"/>
        <v>0</v>
      </c>
      <c r="X104" s="25">
        <f t="shared" si="40"/>
        <v>0</v>
      </c>
      <c r="Y104" s="25">
        <f t="shared" si="41"/>
        <v>0</v>
      </c>
      <c r="Z104" s="25">
        <f t="shared" si="42"/>
        <v>0</v>
      </c>
      <c r="AA104" s="25">
        <f t="shared" si="43"/>
        <v>0</v>
      </c>
      <c r="AB104" s="25">
        <f t="shared" si="44"/>
        <v>0</v>
      </c>
      <c r="AC104" s="25">
        <f t="shared" si="45"/>
        <v>0</v>
      </c>
      <c r="AD104" s="25">
        <f t="shared" si="46"/>
        <v>0</v>
      </c>
      <c r="AE104" s="25">
        <f t="shared" si="47"/>
        <v>42.818181818181678</v>
      </c>
      <c r="AF104" s="25">
        <f t="shared" si="48"/>
        <v>87.818181818181841</v>
      </c>
      <c r="AG104" s="25">
        <f t="shared" si="49"/>
        <v>89.727272727272762</v>
      </c>
      <c r="AH104" s="25">
        <f t="shared" si="53"/>
        <v>91.636363636363669</v>
      </c>
      <c r="AI104" s="25">
        <f t="shared" si="56"/>
        <v>93.545454545454575</v>
      </c>
      <c r="AJ104" s="25">
        <f t="shared" si="57"/>
        <v>95.181818181818215</v>
      </c>
      <c r="AK104" s="25">
        <f t="shared" si="58"/>
        <v>145.09090909090915</v>
      </c>
      <c r="AL104" s="25">
        <f t="shared" si="59"/>
        <v>147.27272727272731</v>
      </c>
      <c r="AM104" s="25">
        <f t="shared" si="60"/>
        <v>149.4545454545455</v>
      </c>
      <c r="AN104" s="25">
        <f t="shared" ref="AN104:AN122" si="61">VLOOKUP($C$102,$D$3:$K$63,$A$68,0)*(B68-B67)</f>
        <v>151.3636363636364</v>
      </c>
      <c r="AO104" s="25">
        <f>VLOOKUP($C$103,$D$3:$K$63,$A$68,0)*(B67-B66)</f>
        <v>153.00000000000006</v>
      </c>
      <c r="AP104" s="25">
        <f>VLOOKUP($C$104,$D$3:$K$63,$A$68,0)*B66</f>
        <v>0</v>
      </c>
      <c r="AQ104" s="25"/>
      <c r="AR104" s="25"/>
      <c r="AS104" s="25"/>
      <c r="AT104" s="25"/>
      <c r="AU104" s="25"/>
      <c r="AV104" s="25"/>
      <c r="AW104" s="25"/>
      <c r="AX104" s="25"/>
      <c r="AY104" s="25"/>
      <c r="AZ104" s="25"/>
      <c r="BA104" s="25"/>
      <c r="BB104" s="25"/>
      <c r="BC104" s="25"/>
      <c r="BD104" s="25"/>
      <c r="BE104" s="25"/>
      <c r="BF104" s="25"/>
      <c r="BG104" s="25"/>
      <c r="BH104" s="25"/>
      <c r="BI104" s="25"/>
      <c r="BJ104" s="25"/>
      <c r="BK104" s="25"/>
      <c r="BL104" s="25"/>
      <c r="BM104" s="21">
        <f t="shared" si="13"/>
        <v>1246.9090909090912</v>
      </c>
      <c r="BP104" s="18">
        <v>2038</v>
      </c>
      <c r="BQ104" s="14">
        <f t="shared" si="50"/>
        <v>0</v>
      </c>
      <c r="BR104" s="14">
        <f t="shared" si="50"/>
        <v>0</v>
      </c>
      <c r="BS104" s="14">
        <f t="shared" si="50"/>
        <v>0</v>
      </c>
      <c r="BT104" s="14">
        <f t="shared" si="50"/>
        <v>0</v>
      </c>
      <c r="BU104" s="14">
        <f t="shared" si="50"/>
        <v>0</v>
      </c>
      <c r="BV104" s="14">
        <f t="shared" si="50"/>
        <v>0</v>
      </c>
      <c r="BW104" s="14">
        <f t="shared" si="50"/>
        <v>0</v>
      </c>
      <c r="BX104" s="14">
        <f t="shared" si="50"/>
        <v>0</v>
      </c>
      <c r="BY104" s="14">
        <f t="shared" si="50"/>
        <v>0</v>
      </c>
      <c r="BZ104" s="14">
        <f t="shared" si="50"/>
        <v>0</v>
      </c>
      <c r="CA104" s="14">
        <f t="shared" si="50"/>
        <v>0</v>
      </c>
      <c r="CB104" s="14">
        <f t="shared" si="50"/>
        <v>0</v>
      </c>
      <c r="CC104" s="14">
        <f t="shared" si="50"/>
        <v>0</v>
      </c>
      <c r="CD104" s="14">
        <f t="shared" si="50"/>
        <v>0</v>
      </c>
      <c r="CE104" s="14">
        <f t="shared" si="50"/>
        <v>0</v>
      </c>
      <c r="CF104" s="14">
        <f t="shared" si="50"/>
        <v>0</v>
      </c>
      <c r="CG104" s="14">
        <f t="shared" si="54"/>
        <v>0</v>
      </c>
      <c r="CH104" s="14">
        <f t="shared" si="54"/>
        <v>0</v>
      </c>
      <c r="CI104" s="14">
        <f t="shared" si="54"/>
        <v>0</v>
      </c>
      <c r="CJ104" s="14">
        <f t="shared" si="54"/>
        <v>0</v>
      </c>
      <c r="CK104" s="14">
        <f t="shared" si="54"/>
        <v>0</v>
      </c>
      <c r="CL104" s="14">
        <f t="shared" si="54"/>
        <v>0</v>
      </c>
      <c r="CM104" s="14">
        <f t="shared" si="54"/>
        <v>0</v>
      </c>
      <c r="CN104" s="14">
        <f t="shared" si="54"/>
        <v>0</v>
      </c>
      <c r="CO104" s="14">
        <f t="shared" si="54"/>
        <v>0</v>
      </c>
      <c r="CP104" s="14">
        <f t="shared" si="54"/>
        <v>0</v>
      </c>
      <c r="CQ104" s="14">
        <f t="shared" si="54"/>
        <v>0</v>
      </c>
      <c r="CR104" s="14">
        <f t="shared" si="54"/>
        <v>3.4339457567803905E-2</v>
      </c>
      <c r="CS104" s="14">
        <f t="shared" si="54"/>
        <v>7.0428696412948383E-2</v>
      </c>
      <c r="CT104" s="14">
        <f t="shared" si="54"/>
        <v>7.1959755030621186E-2</v>
      </c>
      <c r="CU104" s="14">
        <f t="shared" si="51"/>
        <v>7.3490813648293976E-2</v>
      </c>
      <c r="CV104" s="14">
        <f t="shared" si="51"/>
        <v>7.5021872265966766E-2</v>
      </c>
      <c r="CW104" s="14">
        <f t="shared" si="34"/>
        <v>7.6334208223972008E-2</v>
      </c>
      <c r="CX104" s="14">
        <f t="shared" si="34"/>
        <v>0.11636045494313213</v>
      </c>
      <c r="CY104" s="14">
        <f t="shared" si="34"/>
        <v>0.11811023622047244</v>
      </c>
      <c r="CZ104" s="14">
        <f t="shared" si="34"/>
        <v>0.11986001749781278</v>
      </c>
      <c r="DA104" s="14">
        <f t="shared" si="34"/>
        <v>0.12139107611548557</v>
      </c>
      <c r="DB104" s="14">
        <f t="shared" si="34"/>
        <v>0.12270341207349082</v>
      </c>
      <c r="DC104" s="14">
        <f t="shared" si="34"/>
        <v>0</v>
      </c>
      <c r="DD104" s="14">
        <f t="shared" si="34"/>
        <v>0</v>
      </c>
      <c r="DE104" s="14">
        <f t="shared" si="34"/>
        <v>0</v>
      </c>
      <c r="DF104" s="14">
        <f t="shared" si="34"/>
        <v>0</v>
      </c>
      <c r="DG104" s="14">
        <f t="shared" si="34"/>
        <v>0</v>
      </c>
      <c r="DH104" s="14">
        <f t="shared" si="34"/>
        <v>0</v>
      </c>
      <c r="DI104" s="14">
        <f t="shared" si="34"/>
        <v>0</v>
      </c>
      <c r="DJ104" s="14">
        <f t="shared" si="34"/>
        <v>0</v>
      </c>
      <c r="DK104" s="14">
        <f t="shared" si="34"/>
        <v>0</v>
      </c>
      <c r="DL104" s="14">
        <f t="shared" si="34"/>
        <v>0</v>
      </c>
      <c r="DM104" s="14">
        <f t="shared" si="55"/>
        <v>0</v>
      </c>
      <c r="DN104" s="14">
        <f t="shared" si="55"/>
        <v>0</v>
      </c>
      <c r="DO104" s="14">
        <f t="shared" si="55"/>
        <v>0</v>
      </c>
      <c r="DP104" s="14">
        <f t="shared" si="55"/>
        <v>0</v>
      </c>
      <c r="DQ104" s="14">
        <f t="shared" si="52"/>
        <v>0</v>
      </c>
      <c r="DR104" s="14">
        <f t="shared" si="52"/>
        <v>0</v>
      </c>
      <c r="DS104" s="14">
        <f t="shared" si="32"/>
        <v>0</v>
      </c>
      <c r="DT104" s="14">
        <f t="shared" si="32"/>
        <v>0</v>
      </c>
      <c r="DU104" s="14">
        <f t="shared" si="32"/>
        <v>0</v>
      </c>
      <c r="DV104" s="14">
        <f t="shared" si="32"/>
        <v>0</v>
      </c>
      <c r="DW104" s="14">
        <f t="shared" si="32"/>
        <v>0</v>
      </c>
      <c r="DX104" s="14">
        <f t="shared" si="32"/>
        <v>0</v>
      </c>
      <c r="DY104" s="14">
        <f t="shared" si="32"/>
        <v>0</v>
      </c>
      <c r="DZ104" s="14">
        <f t="shared" si="15"/>
        <v>1</v>
      </c>
    </row>
    <row r="105" spans="2:130">
      <c r="B105" s="15"/>
      <c r="C105" s="18">
        <v>2039</v>
      </c>
      <c r="D105" s="25"/>
      <c r="E105" s="25"/>
      <c r="F105" s="25"/>
      <c r="G105" s="25"/>
      <c r="H105" s="25"/>
      <c r="I105" s="25"/>
      <c r="J105" s="25"/>
      <c r="K105" s="25"/>
      <c r="L105" s="25"/>
      <c r="M105" s="25"/>
      <c r="N105" s="25"/>
      <c r="O105" s="25"/>
      <c r="P105" s="25"/>
      <c r="Q105" s="25"/>
      <c r="R105" s="25"/>
      <c r="S105" s="25"/>
      <c r="T105" s="25"/>
      <c r="U105" s="25"/>
      <c r="V105" s="25"/>
      <c r="W105" s="25">
        <f t="shared" si="39"/>
        <v>0</v>
      </c>
      <c r="X105" s="25">
        <f t="shared" si="40"/>
        <v>0</v>
      </c>
      <c r="Y105" s="25">
        <f t="shared" si="41"/>
        <v>0</v>
      </c>
      <c r="Z105" s="25">
        <f t="shared" si="42"/>
        <v>0</v>
      </c>
      <c r="AA105" s="25">
        <f t="shared" si="43"/>
        <v>0</v>
      </c>
      <c r="AB105" s="25">
        <f t="shared" si="44"/>
        <v>0</v>
      </c>
      <c r="AC105" s="25">
        <f t="shared" si="45"/>
        <v>0</v>
      </c>
      <c r="AD105" s="25">
        <f t="shared" si="46"/>
        <v>0</v>
      </c>
      <c r="AE105" s="25">
        <f t="shared" si="47"/>
        <v>0</v>
      </c>
      <c r="AF105" s="25">
        <f t="shared" si="48"/>
        <v>87.818181818181529</v>
      </c>
      <c r="AG105" s="25">
        <f t="shared" si="49"/>
        <v>89.727272727272762</v>
      </c>
      <c r="AH105" s="25">
        <f t="shared" si="53"/>
        <v>91.636363636363669</v>
      </c>
      <c r="AI105" s="25">
        <f t="shared" si="56"/>
        <v>93.545454545454575</v>
      </c>
      <c r="AJ105" s="25">
        <f t="shared" si="57"/>
        <v>95.181818181818215</v>
      </c>
      <c r="AK105" s="25">
        <f t="shared" si="58"/>
        <v>145.09090909090915</v>
      </c>
      <c r="AL105" s="25">
        <f t="shared" si="59"/>
        <v>147.27272727272731</v>
      </c>
      <c r="AM105" s="25">
        <f t="shared" si="60"/>
        <v>149.4545454545455</v>
      </c>
      <c r="AN105" s="25">
        <f t="shared" si="61"/>
        <v>151.3636363636364</v>
      </c>
      <c r="AO105" s="25">
        <f t="shared" ref="AO105:AO123" si="62">VLOOKUP($C$103,$D$3:$K$63,$A$68,0)*(B68-B67)</f>
        <v>153.00000000000006</v>
      </c>
      <c r="AP105" s="25">
        <f>VLOOKUP($C$104,$D$3:$K$63,$A$68,0)*(B67-B66)</f>
        <v>206.18181818181824</v>
      </c>
      <c r="AQ105" s="25">
        <f>VLOOKUP($C$105,$D$3:$K$63,$A$68,0)*B66</f>
        <v>0</v>
      </c>
      <c r="AR105" s="25"/>
      <c r="AS105" s="25"/>
      <c r="AT105" s="25"/>
      <c r="AU105" s="25"/>
      <c r="AV105" s="25"/>
      <c r="AW105" s="25"/>
      <c r="AX105" s="25"/>
      <c r="AY105" s="25"/>
      <c r="AZ105" s="25"/>
      <c r="BA105" s="25"/>
      <c r="BB105" s="25"/>
      <c r="BC105" s="25"/>
      <c r="BD105" s="25"/>
      <c r="BE105" s="25"/>
      <c r="BF105" s="25"/>
      <c r="BG105" s="25"/>
      <c r="BH105" s="25"/>
      <c r="BI105" s="25"/>
      <c r="BJ105" s="25"/>
      <c r="BK105" s="25"/>
      <c r="BL105" s="25"/>
      <c r="BM105" s="21">
        <f t="shared" si="13"/>
        <v>1410.2727272727275</v>
      </c>
      <c r="BP105" s="18">
        <v>2039</v>
      </c>
      <c r="BQ105" s="14">
        <f t="shared" si="50"/>
        <v>0</v>
      </c>
      <c r="BR105" s="14">
        <f t="shared" si="50"/>
        <v>0</v>
      </c>
      <c r="BS105" s="14">
        <f t="shared" si="50"/>
        <v>0</v>
      </c>
      <c r="BT105" s="14">
        <f t="shared" si="50"/>
        <v>0</v>
      </c>
      <c r="BU105" s="14">
        <f t="shared" si="50"/>
        <v>0</v>
      </c>
      <c r="BV105" s="14">
        <f t="shared" si="50"/>
        <v>0</v>
      </c>
      <c r="BW105" s="14">
        <f t="shared" si="50"/>
        <v>0</v>
      </c>
      <c r="BX105" s="14">
        <f t="shared" si="50"/>
        <v>0</v>
      </c>
      <c r="BY105" s="14">
        <f t="shared" si="50"/>
        <v>0</v>
      </c>
      <c r="BZ105" s="14">
        <f t="shared" si="50"/>
        <v>0</v>
      </c>
      <c r="CA105" s="14">
        <f t="shared" si="50"/>
        <v>0</v>
      </c>
      <c r="CB105" s="14">
        <f t="shared" si="50"/>
        <v>0</v>
      </c>
      <c r="CC105" s="14">
        <f t="shared" si="50"/>
        <v>0</v>
      </c>
      <c r="CD105" s="14">
        <f t="shared" si="50"/>
        <v>0</v>
      </c>
      <c r="CE105" s="14">
        <f t="shared" si="50"/>
        <v>0</v>
      </c>
      <c r="CF105" s="14">
        <f t="shared" si="50"/>
        <v>0</v>
      </c>
      <c r="CG105" s="14">
        <f t="shared" si="54"/>
        <v>0</v>
      </c>
      <c r="CH105" s="14">
        <f t="shared" si="54"/>
        <v>0</v>
      </c>
      <c r="CI105" s="14">
        <f t="shared" si="54"/>
        <v>0</v>
      </c>
      <c r="CJ105" s="14">
        <f t="shared" si="54"/>
        <v>0</v>
      </c>
      <c r="CK105" s="14">
        <f t="shared" si="54"/>
        <v>0</v>
      </c>
      <c r="CL105" s="14">
        <f t="shared" si="54"/>
        <v>0</v>
      </c>
      <c r="CM105" s="14">
        <f t="shared" si="54"/>
        <v>0</v>
      </c>
      <c r="CN105" s="14">
        <f t="shared" si="54"/>
        <v>0</v>
      </c>
      <c r="CO105" s="14">
        <f t="shared" si="54"/>
        <v>0</v>
      </c>
      <c r="CP105" s="14">
        <f t="shared" si="54"/>
        <v>0</v>
      </c>
      <c r="CQ105" s="14">
        <f t="shared" si="54"/>
        <v>0</v>
      </c>
      <c r="CR105" s="14">
        <f t="shared" si="54"/>
        <v>0</v>
      </c>
      <c r="CS105" s="14">
        <f t="shared" si="54"/>
        <v>6.2270353896731558E-2</v>
      </c>
      <c r="CT105" s="14">
        <f t="shared" si="54"/>
        <v>6.3624057242312917E-2</v>
      </c>
      <c r="CU105" s="14">
        <f t="shared" si="51"/>
        <v>6.4977760587894035E-2</v>
      </c>
      <c r="CV105" s="14">
        <f t="shared" si="51"/>
        <v>6.6331463933475165E-2</v>
      </c>
      <c r="CW105" s="14">
        <f t="shared" si="34"/>
        <v>6.7491781086830419E-2</v>
      </c>
      <c r="CX105" s="14">
        <f t="shared" si="34"/>
        <v>0.10288145426416556</v>
      </c>
      <c r="CY105" s="14">
        <f t="shared" si="34"/>
        <v>0.10442854380197254</v>
      </c>
      <c r="CZ105" s="14">
        <f t="shared" si="34"/>
        <v>0.10597563333977955</v>
      </c>
      <c r="DA105" s="14">
        <f t="shared" si="34"/>
        <v>0.10732933668536068</v>
      </c>
      <c r="DB105" s="14">
        <f t="shared" si="34"/>
        <v>0.10848965383871594</v>
      </c>
      <c r="DC105" s="14">
        <f>AP105/$BM105</f>
        <v>0.14619996132276158</v>
      </c>
      <c r="DD105" s="14">
        <f t="shared" si="34"/>
        <v>0</v>
      </c>
      <c r="DE105" s="14">
        <f t="shared" si="34"/>
        <v>0</v>
      </c>
      <c r="DF105" s="14">
        <f t="shared" si="34"/>
        <v>0</v>
      </c>
      <c r="DG105" s="14">
        <f t="shared" si="34"/>
        <v>0</v>
      </c>
      <c r="DH105" s="14">
        <f t="shared" si="34"/>
        <v>0</v>
      </c>
      <c r="DI105" s="14">
        <f t="shared" si="34"/>
        <v>0</v>
      </c>
      <c r="DJ105" s="14">
        <f t="shared" si="34"/>
        <v>0</v>
      </c>
      <c r="DK105" s="14">
        <f t="shared" si="34"/>
        <v>0</v>
      </c>
      <c r="DL105" s="14">
        <f t="shared" si="34"/>
        <v>0</v>
      </c>
      <c r="DM105" s="14">
        <f t="shared" si="55"/>
        <v>0</v>
      </c>
      <c r="DN105" s="14">
        <f t="shared" si="55"/>
        <v>0</v>
      </c>
      <c r="DO105" s="14">
        <f t="shared" si="55"/>
        <v>0</v>
      </c>
      <c r="DP105" s="14">
        <f t="shared" si="55"/>
        <v>0</v>
      </c>
      <c r="DQ105" s="14">
        <f t="shared" si="52"/>
        <v>0</v>
      </c>
      <c r="DR105" s="14">
        <f t="shared" si="52"/>
        <v>0</v>
      </c>
      <c r="DS105" s="14">
        <f t="shared" si="32"/>
        <v>0</v>
      </c>
      <c r="DT105" s="14">
        <f t="shared" si="32"/>
        <v>0</v>
      </c>
      <c r="DU105" s="14">
        <f t="shared" si="32"/>
        <v>0</v>
      </c>
      <c r="DV105" s="14">
        <f t="shared" si="32"/>
        <v>0</v>
      </c>
      <c r="DW105" s="14">
        <f t="shared" si="32"/>
        <v>0</v>
      </c>
      <c r="DX105" s="14">
        <f t="shared" si="32"/>
        <v>0</v>
      </c>
      <c r="DY105" s="14">
        <f t="shared" si="32"/>
        <v>0</v>
      </c>
      <c r="DZ105" s="14">
        <f>SUM(BQ105:DY105)</f>
        <v>1</v>
      </c>
    </row>
    <row r="106" spans="2:130">
      <c r="B106" s="15"/>
      <c r="C106" s="18">
        <v>2040</v>
      </c>
      <c r="D106" s="25"/>
      <c r="E106" s="25"/>
      <c r="F106" s="25"/>
      <c r="G106" s="25"/>
      <c r="H106" s="25"/>
      <c r="I106" s="25"/>
      <c r="J106" s="25"/>
      <c r="K106" s="25"/>
      <c r="L106" s="25"/>
      <c r="M106" s="25"/>
      <c r="N106" s="25"/>
      <c r="O106" s="25"/>
      <c r="P106" s="25"/>
      <c r="Q106" s="25"/>
      <c r="R106" s="25"/>
      <c r="S106" s="25"/>
      <c r="T106" s="25"/>
      <c r="U106" s="25"/>
      <c r="V106" s="25"/>
      <c r="W106" s="25"/>
      <c r="X106" s="25">
        <f t="shared" si="40"/>
        <v>0</v>
      </c>
      <c r="Y106" s="25">
        <f t="shared" si="41"/>
        <v>0</v>
      </c>
      <c r="Z106" s="25">
        <f t="shared" si="42"/>
        <v>0</v>
      </c>
      <c r="AA106" s="25">
        <f t="shared" si="43"/>
        <v>0</v>
      </c>
      <c r="AB106" s="25">
        <f t="shared" si="44"/>
        <v>0</v>
      </c>
      <c r="AC106" s="25">
        <f t="shared" si="45"/>
        <v>0</v>
      </c>
      <c r="AD106" s="25">
        <f t="shared" si="46"/>
        <v>0</v>
      </c>
      <c r="AE106" s="25">
        <f t="shared" si="47"/>
        <v>0</v>
      </c>
      <c r="AF106" s="25">
        <f t="shared" si="48"/>
        <v>0</v>
      </c>
      <c r="AG106" s="25">
        <f t="shared" si="49"/>
        <v>89.727272727272435</v>
      </c>
      <c r="AH106" s="25">
        <f t="shared" si="53"/>
        <v>91.636363636363669</v>
      </c>
      <c r="AI106" s="25">
        <f t="shared" si="56"/>
        <v>93.545454545454575</v>
      </c>
      <c r="AJ106" s="25">
        <f t="shared" si="57"/>
        <v>95.181818181818215</v>
      </c>
      <c r="AK106" s="25">
        <f t="shared" si="58"/>
        <v>145.09090909090915</v>
      </c>
      <c r="AL106" s="25">
        <f t="shared" si="59"/>
        <v>147.27272727272731</v>
      </c>
      <c r="AM106" s="25">
        <f t="shared" si="60"/>
        <v>149.4545454545455</v>
      </c>
      <c r="AN106" s="25">
        <f t="shared" si="61"/>
        <v>151.3636363636364</v>
      </c>
      <c r="AO106" s="25">
        <f t="shared" si="62"/>
        <v>153.00000000000006</v>
      </c>
      <c r="AP106" s="25">
        <f t="shared" ref="AP106:AP124" si="63">VLOOKUP($C$104,$D$3:$K$63,$A$68,0)*(B68-B67)</f>
        <v>206.18181818181824</v>
      </c>
      <c r="AQ106" s="25">
        <f>VLOOKUP($C$105,$D$3:$K$63,$A$68,0)*(B67-B66)</f>
        <v>208.09090909090915</v>
      </c>
      <c r="AR106" s="25">
        <f>VLOOKUP($C$106,$D$3:$K$63,$A$68,0)*B66</f>
        <v>0</v>
      </c>
      <c r="AS106" s="25"/>
      <c r="AT106" s="25"/>
      <c r="AU106" s="25"/>
      <c r="AV106" s="25"/>
      <c r="AW106" s="25"/>
      <c r="AX106" s="25"/>
      <c r="AY106" s="25"/>
      <c r="AZ106" s="25"/>
      <c r="BA106" s="25"/>
      <c r="BB106" s="25"/>
      <c r="BC106" s="25"/>
      <c r="BD106" s="25"/>
      <c r="BE106" s="25"/>
      <c r="BF106" s="25"/>
      <c r="BG106" s="25"/>
      <c r="BH106" s="25"/>
      <c r="BI106" s="25"/>
      <c r="BJ106" s="25"/>
      <c r="BK106" s="25"/>
      <c r="BL106" s="25"/>
      <c r="BM106" s="21">
        <f t="shared" si="13"/>
        <v>1530.5454545454547</v>
      </c>
      <c r="BP106" s="18">
        <v>2040</v>
      </c>
      <c r="BQ106" s="14">
        <f t="shared" si="50"/>
        <v>0</v>
      </c>
      <c r="BR106" s="14">
        <f t="shared" si="50"/>
        <v>0</v>
      </c>
      <c r="BS106" s="14">
        <f t="shared" si="50"/>
        <v>0</v>
      </c>
      <c r="BT106" s="14">
        <f t="shared" si="50"/>
        <v>0</v>
      </c>
      <c r="BU106" s="14">
        <f t="shared" si="50"/>
        <v>0</v>
      </c>
      <c r="BV106" s="14">
        <f t="shared" si="50"/>
        <v>0</v>
      </c>
      <c r="BW106" s="14">
        <f t="shared" si="50"/>
        <v>0</v>
      </c>
      <c r="BX106" s="14">
        <f t="shared" si="50"/>
        <v>0</v>
      </c>
      <c r="BY106" s="14">
        <f t="shared" si="50"/>
        <v>0</v>
      </c>
      <c r="BZ106" s="14">
        <f t="shared" si="50"/>
        <v>0</v>
      </c>
      <c r="CA106" s="14">
        <f t="shared" si="50"/>
        <v>0</v>
      </c>
      <c r="CB106" s="14">
        <f t="shared" si="50"/>
        <v>0</v>
      </c>
      <c r="CC106" s="14">
        <f t="shared" si="50"/>
        <v>0</v>
      </c>
      <c r="CD106" s="14">
        <f t="shared" si="50"/>
        <v>0</v>
      </c>
      <c r="CE106" s="14">
        <f t="shared" si="50"/>
        <v>0</v>
      </c>
      <c r="CF106" s="14">
        <f t="shared" si="50"/>
        <v>0</v>
      </c>
      <c r="CG106" s="14">
        <f t="shared" si="54"/>
        <v>0</v>
      </c>
      <c r="CH106" s="14">
        <f t="shared" si="54"/>
        <v>0</v>
      </c>
      <c r="CI106" s="14">
        <f t="shared" si="54"/>
        <v>0</v>
      </c>
      <c r="CJ106" s="14">
        <f t="shared" si="54"/>
        <v>0</v>
      </c>
      <c r="CK106" s="14">
        <f t="shared" si="54"/>
        <v>0</v>
      </c>
      <c r="CL106" s="14">
        <f t="shared" si="54"/>
        <v>0</v>
      </c>
      <c r="CM106" s="14">
        <f t="shared" si="54"/>
        <v>0</v>
      </c>
      <c r="CN106" s="14">
        <f t="shared" si="54"/>
        <v>0</v>
      </c>
      <c r="CO106" s="14">
        <f t="shared" si="54"/>
        <v>0</v>
      </c>
      <c r="CP106" s="14">
        <f t="shared" si="54"/>
        <v>0</v>
      </c>
      <c r="CQ106" s="14">
        <f t="shared" si="54"/>
        <v>0</v>
      </c>
      <c r="CR106" s="14">
        <f t="shared" si="54"/>
        <v>0</v>
      </c>
      <c r="CS106" s="14">
        <f t="shared" si="54"/>
        <v>0</v>
      </c>
      <c r="CT106" s="14">
        <f t="shared" si="54"/>
        <v>5.8624376336421757E-2</v>
      </c>
      <c r="CU106" s="14">
        <f t="shared" si="51"/>
        <v>5.9871703492516054E-2</v>
      </c>
      <c r="CV106" s="14">
        <f t="shared" si="51"/>
        <v>6.1119030648610136E-2</v>
      </c>
      <c r="CW106" s="14">
        <f t="shared" si="34"/>
        <v>6.2188168210976495E-2</v>
      </c>
      <c r="CX106" s="14">
        <f t="shared" si="34"/>
        <v>9.4796863863150421E-2</v>
      </c>
      <c r="CY106" s="14">
        <f t="shared" si="34"/>
        <v>9.6222380612972211E-2</v>
      </c>
      <c r="CZ106" s="14">
        <f t="shared" si="34"/>
        <v>9.7647897362794028E-2</v>
      </c>
      <c r="DA106" s="14">
        <f t="shared" si="34"/>
        <v>9.8895224518888117E-2</v>
      </c>
      <c r="DB106" s="14">
        <f t="shared" si="34"/>
        <v>9.9964362081254476E-2</v>
      </c>
      <c r="DC106" s="14">
        <f>AP105/$BM106</f>
        <v>0.13471133285816111</v>
      </c>
      <c r="DD106" s="14">
        <f t="shared" si="34"/>
        <v>0.13595866001425519</v>
      </c>
      <c r="DE106" s="14">
        <f t="shared" si="34"/>
        <v>0</v>
      </c>
      <c r="DF106" s="14">
        <f t="shared" si="34"/>
        <v>0</v>
      </c>
      <c r="DG106" s="14">
        <f t="shared" si="34"/>
        <v>0</v>
      </c>
      <c r="DH106" s="14">
        <f t="shared" si="34"/>
        <v>0</v>
      </c>
      <c r="DI106" s="14">
        <f t="shared" si="34"/>
        <v>0</v>
      </c>
      <c r="DJ106" s="14">
        <f t="shared" si="34"/>
        <v>0</v>
      </c>
      <c r="DK106" s="14">
        <f t="shared" si="34"/>
        <v>0</v>
      </c>
      <c r="DL106" s="14">
        <f t="shared" si="34"/>
        <v>0</v>
      </c>
      <c r="DM106" s="14">
        <f t="shared" si="55"/>
        <v>0</v>
      </c>
      <c r="DN106" s="14">
        <f t="shared" si="55"/>
        <v>0</v>
      </c>
      <c r="DO106" s="14">
        <f t="shared" si="55"/>
        <v>0</v>
      </c>
      <c r="DP106" s="14">
        <f t="shared" si="55"/>
        <v>0</v>
      </c>
      <c r="DQ106" s="14">
        <f t="shared" si="52"/>
        <v>0</v>
      </c>
      <c r="DR106" s="14">
        <f t="shared" si="52"/>
        <v>0</v>
      </c>
      <c r="DS106" s="14">
        <f t="shared" si="32"/>
        <v>0</v>
      </c>
      <c r="DT106" s="14">
        <f t="shared" si="32"/>
        <v>0</v>
      </c>
      <c r="DU106" s="14">
        <f t="shared" si="32"/>
        <v>0</v>
      </c>
      <c r="DV106" s="14">
        <f t="shared" si="32"/>
        <v>0</v>
      </c>
      <c r="DW106" s="14">
        <f t="shared" si="32"/>
        <v>0</v>
      </c>
      <c r="DX106" s="14">
        <f t="shared" si="32"/>
        <v>0</v>
      </c>
      <c r="DY106" s="14">
        <f t="shared" si="32"/>
        <v>0</v>
      </c>
      <c r="DZ106" s="14">
        <f t="shared" si="15"/>
        <v>0.99999999999999989</v>
      </c>
    </row>
    <row r="107" spans="2:130">
      <c r="B107" s="15"/>
      <c r="C107" s="18">
        <v>2041</v>
      </c>
      <c r="D107" s="25"/>
      <c r="E107" s="25"/>
      <c r="F107" s="25"/>
      <c r="G107" s="25"/>
      <c r="H107" s="25"/>
      <c r="I107" s="25"/>
      <c r="J107" s="25"/>
      <c r="K107" s="25"/>
      <c r="L107" s="25"/>
      <c r="M107" s="25"/>
      <c r="N107" s="25"/>
      <c r="O107" s="25"/>
      <c r="P107" s="25"/>
      <c r="Q107" s="25"/>
      <c r="R107" s="25"/>
      <c r="S107" s="25"/>
      <c r="T107" s="25"/>
      <c r="U107" s="25"/>
      <c r="V107" s="25"/>
      <c r="W107" s="25"/>
      <c r="X107" s="25"/>
      <c r="Y107" s="25">
        <f t="shared" si="41"/>
        <v>0</v>
      </c>
      <c r="Z107" s="25">
        <f t="shared" si="42"/>
        <v>0</v>
      </c>
      <c r="AA107" s="25">
        <f t="shared" si="43"/>
        <v>0</v>
      </c>
      <c r="AB107" s="25">
        <f t="shared" si="44"/>
        <v>0</v>
      </c>
      <c r="AC107" s="25">
        <f t="shared" si="45"/>
        <v>0</v>
      </c>
      <c r="AD107" s="25">
        <f t="shared" si="46"/>
        <v>0</v>
      </c>
      <c r="AE107" s="25">
        <f t="shared" si="47"/>
        <v>0</v>
      </c>
      <c r="AF107" s="25">
        <f t="shared" si="48"/>
        <v>0</v>
      </c>
      <c r="AG107" s="25">
        <f t="shared" si="49"/>
        <v>0</v>
      </c>
      <c r="AH107" s="25">
        <f t="shared" si="53"/>
        <v>91.636363636363328</v>
      </c>
      <c r="AI107" s="25">
        <f t="shared" si="56"/>
        <v>93.545454545454575</v>
      </c>
      <c r="AJ107" s="25">
        <f t="shared" si="57"/>
        <v>95.181818181818215</v>
      </c>
      <c r="AK107" s="25">
        <f t="shared" si="58"/>
        <v>145.09090909090915</v>
      </c>
      <c r="AL107" s="25">
        <f t="shared" si="59"/>
        <v>147.27272727272731</v>
      </c>
      <c r="AM107" s="25">
        <f t="shared" si="60"/>
        <v>149.4545454545455</v>
      </c>
      <c r="AN107" s="25">
        <f t="shared" si="61"/>
        <v>151.3636363636364</v>
      </c>
      <c r="AO107" s="25">
        <f t="shared" si="62"/>
        <v>153.00000000000006</v>
      </c>
      <c r="AP107" s="25">
        <f t="shared" si="63"/>
        <v>206.18181818181824</v>
      </c>
      <c r="AQ107" s="25">
        <f t="shared" ref="AQ107:AQ125" si="64">VLOOKUP($C$105,$D$3:$K$63,$A$68,0)*(B68-B67)</f>
        <v>208.09090909090915</v>
      </c>
      <c r="AR107" s="25">
        <f>VLOOKUP($C$106,$D$3:$K$63,$A$68,0)*(B67-B66)</f>
        <v>209.7272727272728</v>
      </c>
      <c r="AS107" s="25">
        <f>VLOOKUP($C$107,$D$3:$K$63,$A$68,0)*B66</f>
        <v>0</v>
      </c>
      <c r="AT107" s="25"/>
      <c r="AU107" s="25"/>
      <c r="AV107" s="25"/>
      <c r="AW107" s="25"/>
      <c r="AX107" s="25"/>
      <c r="AY107" s="25"/>
      <c r="AZ107" s="25"/>
      <c r="BA107" s="25"/>
      <c r="BB107" s="25"/>
      <c r="BC107" s="25"/>
      <c r="BD107" s="25"/>
      <c r="BE107" s="25"/>
      <c r="BF107" s="25"/>
      <c r="BG107" s="25"/>
      <c r="BH107" s="25"/>
      <c r="BI107" s="25"/>
      <c r="BJ107" s="25"/>
      <c r="BK107" s="25"/>
      <c r="BL107" s="25"/>
      <c r="BM107" s="21">
        <f t="shared" si="13"/>
        <v>1650.5454545454547</v>
      </c>
      <c r="BP107" s="18">
        <v>2041</v>
      </c>
      <c r="BQ107" s="14">
        <f t="shared" si="50"/>
        <v>0</v>
      </c>
      <c r="BR107" s="14">
        <f t="shared" si="50"/>
        <v>0</v>
      </c>
      <c r="BS107" s="14">
        <f t="shared" si="50"/>
        <v>0</v>
      </c>
      <c r="BT107" s="14">
        <f t="shared" si="50"/>
        <v>0</v>
      </c>
      <c r="BU107" s="14">
        <f t="shared" si="50"/>
        <v>0</v>
      </c>
      <c r="BV107" s="14">
        <f t="shared" si="50"/>
        <v>0</v>
      </c>
      <c r="BW107" s="14">
        <f t="shared" si="50"/>
        <v>0</v>
      </c>
      <c r="BX107" s="14">
        <f t="shared" si="50"/>
        <v>0</v>
      </c>
      <c r="BY107" s="14">
        <f t="shared" si="50"/>
        <v>0</v>
      </c>
      <c r="BZ107" s="14">
        <f t="shared" si="50"/>
        <v>0</v>
      </c>
      <c r="CA107" s="14">
        <f t="shared" si="50"/>
        <v>0</v>
      </c>
      <c r="CB107" s="14">
        <f t="shared" si="50"/>
        <v>0</v>
      </c>
      <c r="CC107" s="14">
        <f t="shared" si="50"/>
        <v>0</v>
      </c>
      <c r="CD107" s="14">
        <f t="shared" si="50"/>
        <v>0</v>
      </c>
      <c r="CE107" s="14">
        <f t="shared" si="50"/>
        <v>0</v>
      </c>
      <c r="CF107" s="14">
        <f t="shared" si="50"/>
        <v>0</v>
      </c>
      <c r="CG107" s="14">
        <f t="shared" si="54"/>
        <v>0</v>
      </c>
      <c r="CH107" s="14">
        <f t="shared" si="54"/>
        <v>0</v>
      </c>
      <c r="CI107" s="14">
        <f t="shared" si="54"/>
        <v>0</v>
      </c>
      <c r="CJ107" s="14">
        <f t="shared" si="54"/>
        <v>0</v>
      </c>
      <c r="CK107" s="14">
        <f t="shared" si="54"/>
        <v>0</v>
      </c>
      <c r="CL107" s="14">
        <f t="shared" si="54"/>
        <v>0</v>
      </c>
      <c r="CM107" s="14">
        <f t="shared" si="54"/>
        <v>0</v>
      </c>
      <c r="CN107" s="14">
        <f t="shared" si="54"/>
        <v>0</v>
      </c>
      <c r="CO107" s="14">
        <f t="shared" si="54"/>
        <v>0</v>
      </c>
      <c r="CP107" s="14">
        <f t="shared" si="54"/>
        <v>0</v>
      </c>
      <c r="CQ107" s="14">
        <f t="shared" si="54"/>
        <v>0</v>
      </c>
      <c r="CR107" s="14">
        <f t="shared" si="54"/>
        <v>0</v>
      </c>
      <c r="CS107" s="14">
        <f t="shared" si="54"/>
        <v>0</v>
      </c>
      <c r="CT107" s="14">
        <f t="shared" si="54"/>
        <v>0</v>
      </c>
      <c r="CU107" s="14">
        <f t="shared" si="51"/>
        <v>5.5518836748182226E-2</v>
      </c>
      <c r="CV107" s="14">
        <f t="shared" si="51"/>
        <v>5.6675479180436229E-2</v>
      </c>
      <c r="CW107" s="14">
        <f t="shared" si="34"/>
        <v>5.7666886979510917E-2</v>
      </c>
      <c r="CX107" s="14">
        <f t="shared" si="34"/>
        <v>8.7904824851288851E-2</v>
      </c>
      <c r="CY107" s="14">
        <f t="shared" si="34"/>
        <v>8.922670191672176E-2</v>
      </c>
      <c r="CZ107" s="14">
        <f t="shared" si="34"/>
        <v>9.0548578982154668E-2</v>
      </c>
      <c r="DA107" s="14">
        <f t="shared" si="34"/>
        <v>9.1705221414408469E-2</v>
      </c>
      <c r="DB107" s="14">
        <f t="shared" si="34"/>
        <v>9.2696629213483164E-2</v>
      </c>
      <c r="DC107" s="14">
        <f t="shared" si="34"/>
        <v>0.12491738268341046</v>
      </c>
      <c r="DD107" s="14">
        <f t="shared" si="34"/>
        <v>0.12607402511566426</v>
      </c>
      <c r="DE107" s="14">
        <f t="shared" si="34"/>
        <v>0.12706543291473896</v>
      </c>
      <c r="DF107" s="14">
        <f t="shared" si="34"/>
        <v>0</v>
      </c>
      <c r="DG107" s="14">
        <f t="shared" si="34"/>
        <v>0</v>
      </c>
      <c r="DH107" s="14">
        <f t="shared" si="34"/>
        <v>0</v>
      </c>
      <c r="DI107" s="14">
        <f t="shared" si="34"/>
        <v>0</v>
      </c>
      <c r="DJ107" s="14">
        <f t="shared" si="34"/>
        <v>0</v>
      </c>
      <c r="DK107" s="14">
        <f t="shared" si="34"/>
        <v>0</v>
      </c>
      <c r="DL107" s="14">
        <f t="shared" si="34"/>
        <v>0</v>
      </c>
      <c r="DM107" s="14">
        <f t="shared" si="55"/>
        <v>0</v>
      </c>
      <c r="DN107" s="14">
        <f t="shared" si="55"/>
        <v>0</v>
      </c>
      <c r="DO107" s="14">
        <f t="shared" si="55"/>
        <v>0</v>
      </c>
      <c r="DP107" s="14">
        <f t="shared" si="55"/>
        <v>0</v>
      </c>
      <c r="DQ107" s="14">
        <f t="shared" si="52"/>
        <v>0</v>
      </c>
      <c r="DR107" s="14">
        <f t="shared" si="52"/>
        <v>0</v>
      </c>
      <c r="DS107" s="14">
        <f t="shared" si="32"/>
        <v>0</v>
      </c>
      <c r="DT107" s="14">
        <f t="shared" si="32"/>
        <v>0</v>
      </c>
      <c r="DU107" s="14">
        <f t="shared" si="32"/>
        <v>0</v>
      </c>
      <c r="DV107" s="14">
        <f t="shared" si="32"/>
        <v>0</v>
      </c>
      <c r="DW107" s="14">
        <f t="shared" si="32"/>
        <v>0</v>
      </c>
      <c r="DX107" s="14">
        <f t="shared" si="32"/>
        <v>0</v>
      </c>
      <c r="DY107" s="14">
        <f t="shared" si="32"/>
        <v>0</v>
      </c>
      <c r="DZ107" s="14">
        <f t="shared" si="15"/>
        <v>1</v>
      </c>
    </row>
    <row r="108" spans="2:130">
      <c r="B108" s="15"/>
      <c r="C108" s="18">
        <v>2042</v>
      </c>
      <c r="D108" s="25"/>
      <c r="E108" s="25"/>
      <c r="F108" s="25"/>
      <c r="G108" s="25"/>
      <c r="H108" s="25"/>
      <c r="I108" s="25"/>
      <c r="J108" s="25"/>
      <c r="K108" s="25"/>
      <c r="L108" s="25"/>
      <c r="M108" s="25"/>
      <c r="N108" s="25"/>
      <c r="O108" s="25"/>
      <c r="P108" s="25"/>
      <c r="Q108" s="25"/>
      <c r="R108" s="25"/>
      <c r="S108" s="25"/>
      <c r="T108" s="25"/>
      <c r="U108" s="25"/>
      <c r="V108" s="25"/>
      <c r="W108" s="25"/>
      <c r="X108" s="25"/>
      <c r="Y108" s="25"/>
      <c r="Z108" s="25">
        <f t="shared" si="42"/>
        <v>0</v>
      </c>
      <c r="AA108" s="25">
        <f t="shared" si="43"/>
        <v>0</v>
      </c>
      <c r="AB108" s="25">
        <f t="shared" si="44"/>
        <v>0</v>
      </c>
      <c r="AC108" s="25">
        <f t="shared" si="45"/>
        <v>0</v>
      </c>
      <c r="AD108" s="25">
        <f t="shared" si="46"/>
        <v>0</v>
      </c>
      <c r="AE108" s="25">
        <f t="shared" si="47"/>
        <v>0</v>
      </c>
      <c r="AF108" s="25">
        <f t="shared" si="48"/>
        <v>0</v>
      </c>
      <c r="AG108" s="25">
        <f t="shared" si="49"/>
        <v>0</v>
      </c>
      <c r="AH108" s="25">
        <f t="shared" si="53"/>
        <v>0</v>
      </c>
      <c r="AI108" s="25">
        <f t="shared" si="56"/>
        <v>93.545454545454234</v>
      </c>
      <c r="AJ108" s="25">
        <f t="shared" si="57"/>
        <v>95.181818181818215</v>
      </c>
      <c r="AK108" s="25">
        <f t="shared" si="58"/>
        <v>145.09090909090915</v>
      </c>
      <c r="AL108" s="25">
        <f t="shared" si="59"/>
        <v>147.27272727272731</v>
      </c>
      <c r="AM108" s="25">
        <f t="shared" si="60"/>
        <v>149.4545454545455</v>
      </c>
      <c r="AN108" s="25">
        <f t="shared" si="61"/>
        <v>151.3636363636364</v>
      </c>
      <c r="AO108" s="25">
        <f t="shared" si="62"/>
        <v>153.00000000000006</v>
      </c>
      <c r="AP108" s="25">
        <f t="shared" si="63"/>
        <v>206.18181818181824</v>
      </c>
      <c r="AQ108" s="25">
        <f t="shared" si="64"/>
        <v>208.09090909090915</v>
      </c>
      <c r="AR108" s="25">
        <f t="shared" ref="AR108:AR126" si="65">VLOOKUP($C$106,$D$3:$K$63,$A$68,0)*(B68-B67)</f>
        <v>209.7272727272728</v>
      </c>
      <c r="AS108" s="25">
        <f>VLOOKUP($C$107,$D$3:$K$63,$A$68,0)*(B67-B66)</f>
        <v>211.09090909090915</v>
      </c>
      <c r="AT108" s="25">
        <f>VLOOKUP($C$108,$D$3:$K$63,$A$68,0)*B66</f>
        <v>0</v>
      </c>
      <c r="AU108" s="25"/>
      <c r="AV108" s="25"/>
      <c r="AW108" s="25"/>
      <c r="AX108" s="25"/>
      <c r="AY108" s="25"/>
      <c r="AZ108" s="25"/>
      <c r="BA108" s="25"/>
      <c r="BB108" s="25"/>
      <c r="BC108" s="25"/>
      <c r="BD108" s="25"/>
      <c r="BE108" s="25"/>
      <c r="BF108" s="25"/>
      <c r="BG108" s="25"/>
      <c r="BH108" s="25"/>
      <c r="BI108" s="25"/>
      <c r="BJ108" s="25"/>
      <c r="BK108" s="25"/>
      <c r="BL108" s="25"/>
      <c r="BM108" s="21">
        <f t="shared" si="13"/>
        <v>1770.0000000000005</v>
      </c>
      <c r="BP108" s="18">
        <v>2042</v>
      </c>
      <c r="BQ108" s="14">
        <f t="shared" si="50"/>
        <v>0</v>
      </c>
      <c r="BR108" s="14">
        <f t="shared" si="50"/>
        <v>0</v>
      </c>
      <c r="BS108" s="14">
        <f t="shared" si="50"/>
        <v>0</v>
      </c>
      <c r="BT108" s="14">
        <f t="shared" si="50"/>
        <v>0</v>
      </c>
      <c r="BU108" s="14">
        <f t="shared" si="50"/>
        <v>0</v>
      </c>
      <c r="BV108" s="14">
        <f t="shared" si="50"/>
        <v>0</v>
      </c>
      <c r="BW108" s="14">
        <f t="shared" si="50"/>
        <v>0</v>
      </c>
      <c r="BX108" s="14">
        <f t="shared" si="50"/>
        <v>0</v>
      </c>
      <c r="BY108" s="14">
        <f t="shared" si="50"/>
        <v>0</v>
      </c>
      <c r="BZ108" s="14">
        <f t="shared" si="50"/>
        <v>0</v>
      </c>
      <c r="CA108" s="14">
        <f t="shared" si="50"/>
        <v>0</v>
      </c>
      <c r="CB108" s="14">
        <f t="shared" si="50"/>
        <v>0</v>
      </c>
      <c r="CC108" s="14">
        <f t="shared" si="50"/>
        <v>0</v>
      </c>
      <c r="CD108" s="14">
        <f t="shared" si="50"/>
        <v>0</v>
      </c>
      <c r="CE108" s="14">
        <f t="shared" si="50"/>
        <v>0</v>
      </c>
      <c r="CF108" s="14">
        <f t="shared" si="50"/>
        <v>0</v>
      </c>
      <c r="CG108" s="14">
        <f t="shared" si="54"/>
        <v>0</v>
      </c>
      <c r="CH108" s="14">
        <f t="shared" si="54"/>
        <v>0</v>
      </c>
      <c r="CI108" s="14">
        <f t="shared" si="54"/>
        <v>0</v>
      </c>
      <c r="CJ108" s="14">
        <f t="shared" si="54"/>
        <v>0</v>
      </c>
      <c r="CK108" s="14">
        <f t="shared" si="54"/>
        <v>0</v>
      </c>
      <c r="CL108" s="14">
        <f t="shared" si="54"/>
        <v>0</v>
      </c>
      <c r="CM108" s="14">
        <f t="shared" si="54"/>
        <v>0</v>
      </c>
      <c r="CN108" s="14">
        <f t="shared" si="54"/>
        <v>0</v>
      </c>
      <c r="CO108" s="14">
        <f t="shared" si="54"/>
        <v>0</v>
      </c>
      <c r="CP108" s="14">
        <f t="shared" si="54"/>
        <v>0</v>
      </c>
      <c r="CQ108" s="14">
        <f t="shared" si="54"/>
        <v>0</v>
      </c>
      <c r="CR108" s="14">
        <f t="shared" si="54"/>
        <v>0</v>
      </c>
      <c r="CS108" s="14">
        <f t="shared" si="54"/>
        <v>0</v>
      </c>
      <c r="CT108" s="14">
        <f t="shared" si="54"/>
        <v>0</v>
      </c>
      <c r="CU108" s="14">
        <f t="shared" si="51"/>
        <v>0</v>
      </c>
      <c r="CV108" s="14">
        <f t="shared" si="51"/>
        <v>5.2850539291217066E-2</v>
      </c>
      <c r="CW108" s="14">
        <f t="shared" si="34"/>
        <v>5.377503852080124E-2</v>
      </c>
      <c r="CX108" s="14">
        <f t="shared" ref="CX108:DL124" si="66">AK108/$BM108</f>
        <v>8.1972265023112487E-2</v>
      </c>
      <c r="CY108" s="14">
        <f t="shared" si="66"/>
        <v>8.3204930662557783E-2</v>
      </c>
      <c r="CZ108" s="14">
        <f t="shared" si="66"/>
        <v>8.4437596302003079E-2</v>
      </c>
      <c r="DA108" s="14">
        <f t="shared" si="66"/>
        <v>8.551617873651772E-2</v>
      </c>
      <c r="DB108" s="14">
        <f t="shared" si="66"/>
        <v>8.6440677966101706E-2</v>
      </c>
      <c r="DC108" s="14">
        <f t="shared" si="66"/>
        <v>0.1164869029275809</v>
      </c>
      <c r="DD108" s="14">
        <f t="shared" si="66"/>
        <v>0.11756548536209553</v>
      </c>
      <c r="DE108" s="14">
        <f t="shared" si="66"/>
        <v>0.11848998459167952</v>
      </c>
      <c r="DF108" s="14">
        <f t="shared" si="66"/>
        <v>0.11926040061633282</v>
      </c>
      <c r="DG108" s="14">
        <f t="shared" si="66"/>
        <v>0</v>
      </c>
      <c r="DH108" s="14">
        <f t="shared" si="66"/>
        <v>0</v>
      </c>
      <c r="DI108" s="14">
        <f t="shared" si="66"/>
        <v>0</v>
      </c>
      <c r="DJ108" s="14">
        <f t="shared" si="66"/>
        <v>0</v>
      </c>
      <c r="DK108" s="14">
        <f t="shared" si="66"/>
        <v>0</v>
      </c>
      <c r="DL108" s="14">
        <f t="shared" si="66"/>
        <v>0</v>
      </c>
      <c r="DM108" s="14">
        <f t="shared" si="55"/>
        <v>0</v>
      </c>
      <c r="DN108" s="14">
        <f t="shared" si="55"/>
        <v>0</v>
      </c>
      <c r="DO108" s="14">
        <f t="shared" si="55"/>
        <v>0</v>
      </c>
      <c r="DP108" s="14">
        <f t="shared" si="55"/>
        <v>0</v>
      </c>
      <c r="DQ108" s="14">
        <f t="shared" si="52"/>
        <v>0</v>
      </c>
      <c r="DR108" s="14">
        <f t="shared" si="52"/>
        <v>0</v>
      </c>
      <c r="DS108" s="14">
        <f t="shared" si="32"/>
        <v>0</v>
      </c>
      <c r="DT108" s="14">
        <f t="shared" si="32"/>
        <v>0</v>
      </c>
      <c r="DU108" s="14">
        <f t="shared" si="32"/>
        <v>0</v>
      </c>
      <c r="DV108" s="14">
        <f t="shared" si="32"/>
        <v>0</v>
      </c>
      <c r="DW108" s="14">
        <f t="shared" si="32"/>
        <v>0</v>
      </c>
      <c r="DX108" s="14">
        <f t="shared" si="32"/>
        <v>0</v>
      </c>
      <c r="DY108" s="14">
        <f t="shared" si="32"/>
        <v>0</v>
      </c>
      <c r="DZ108" s="14">
        <f t="shared" si="15"/>
        <v>0.99999999999999989</v>
      </c>
    </row>
    <row r="109" spans="2:130">
      <c r="B109" s="15"/>
      <c r="C109" s="18">
        <v>2043</v>
      </c>
      <c r="D109" s="25"/>
      <c r="E109" s="25"/>
      <c r="F109" s="25"/>
      <c r="G109" s="25"/>
      <c r="H109" s="25"/>
      <c r="I109" s="25"/>
      <c r="J109" s="25"/>
      <c r="K109" s="25"/>
      <c r="L109" s="25"/>
      <c r="M109" s="25"/>
      <c r="N109" s="25"/>
      <c r="O109" s="25"/>
      <c r="P109" s="25"/>
      <c r="Q109" s="25"/>
      <c r="R109" s="25"/>
      <c r="S109" s="25"/>
      <c r="T109" s="25"/>
      <c r="U109" s="25"/>
      <c r="V109" s="25"/>
      <c r="W109" s="25"/>
      <c r="X109" s="25"/>
      <c r="Y109" s="25"/>
      <c r="Z109" s="25"/>
      <c r="AA109" s="25">
        <f t="shared" si="43"/>
        <v>0</v>
      </c>
      <c r="AB109" s="25">
        <f t="shared" si="44"/>
        <v>0</v>
      </c>
      <c r="AC109" s="25">
        <f t="shared" si="45"/>
        <v>0</v>
      </c>
      <c r="AD109" s="25">
        <f t="shared" si="46"/>
        <v>0</v>
      </c>
      <c r="AE109" s="25">
        <f t="shared" si="47"/>
        <v>0</v>
      </c>
      <c r="AF109" s="25">
        <f t="shared" si="48"/>
        <v>0</v>
      </c>
      <c r="AG109" s="25">
        <f t="shared" si="49"/>
        <v>0</v>
      </c>
      <c r="AH109" s="25">
        <f t="shared" si="53"/>
        <v>0</v>
      </c>
      <c r="AI109" s="25">
        <f t="shared" si="56"/>
        <v>0</v>
      </c>
      <c r="AJ109" s="25">
        <f t="shared" si="57"/>
        <v>95.18181818181786</v>
      </c>
      <c r="AK109" s="25">
        <f t="shared" si="58"/>
        <v>145.09090909090915</v>
      </c>
      <c r="AL109" s="25">
        <f t="shared" si="59"/>
        <v>147.27272727272731</v>
      </c>
      <c r="AM109" s="25">
        <f t="shared" si="60"/>
        <v>149.4545454545455</v>
      </c>
      <c r="AN109" s="25">
        <f t="shared" si="61"/>
        <v>151.3636363636364</v>
      </c>
      <c r="AO109" s="25">
        <f t="shared" si="62"/>
        <v>153.00000000000006</v>
      </c>
      <c r="AP109" s="25">
        <f t="shared" si="63"/>
        <v>206.18181818181824</v>
      </c>
      <c r="AQ109" s="25">
        <f t="shared" si="64"/>
        <v>208.09090909090915</v>
      </c>
      <c r="AR109" s="25">
        <f t="shared" si="65"/>
        <v>209.7272727272728</v>
      </c>
      <c r="AS109" s="25">
        <f t="shared" ref="AS109:AS126" si="67">VLOOKUP($C$107,$D$3:$K$63,$A$68,0)*(B68-B67)</f>
        <v>211.09090909090915</v>
      </c>
      <c r="AT109" s="25">
        <f>VLOOKUP($C$108,$D$3:$K$63,$A$68,0)*(B67-B66)</f>
        <v>212.45454545454552</v>
      </c>
      <c r="AU109" s="25">
        <f>VLOOKUP($C$109,$D$3:$K$63,$A$68,0)*B66</f>
        <v>0</v>
      </c>
      <c r="AV109" s="25"/>
      <c r="AW109" s="25"/>
      <c r="AX109" s="25"/>
      <c r="AY109" s="25"/>
      <c r="AZ109" s="25"/>
      <c r="BA109" s="25"/>
      <c r="BB109" s="25"/>
      <c r="BC109" s="25"/>
      <c r="BD109" s="25"/>
      <c r="BE109" s="25"/>
      <c r="BF109" s="25"/>
      <c r="BG109" s="25"/>
      <c r="BH109" s="25"/>
      <c r="BI109" s="25"/>
      <c r="BJ109" s="25"/>
      <c r="BK109" s="25"/>
      <c r="BL109" s="25"/>
      <c r="BM109" s="21">
        <f t="shared" si="13"/>
        <v>1888.9090909090912</v>
      </c>
      <c r="BP109" s="18">
        <v>2043</v>
      </c>
      <c r="BQ109" s="14">
        <f t="shared" si="50"/>
        <v>0</v>
      </c>
      <c r="BR109" s="14">
        <f t="shared" si="50"/>
        <v>0</v>
      </c>
      <c r="BS109" s="14">
        <f t="shared" si="50"/>
        <v>0</v>
      </c>
      <c r="BT109" s="14">
        <f t="shared" si="50"/>
        <v>0</v>
      </c>
      <c r="BU109" s="14">
        <f t="shared" si="50"/>
        <v>0</v>
      </c>
      <c r="BV109" s="14">
        <f t="shared" si="50"/>
        <v>0</v>
      </c>
      <c r="BW109" s="14">
        <f t="shared" si="50"/>
        <v>0</v>
      </c>
      <c r="BX109" s="14">
        <f t="shared" si="50"/>
        <v>0</v>
      </c>
      <c r="BY109" s="14">
        <f t="shared" si="50"/>
        <v>0</v>
      </c>
      <c r="BZ109" s="14">
        <f t="shared" si="50"/>
        <v>0</v>
      </c>
      <c r="CA109" s="14">
        <f t="shared" si="50"/>
        <v>0</v>
      </c>
      <c r="CB109" s="14">
        <f t="shared" si="50"/>
        <v>0</v>
      </c>
      <c r="CC109" s="14">
        <f t="shared" si="50"/>
        <v>0</v>
      </c>
      <c r="CD109" s="14">
        <f t="shared" si="50"/>
        <v>0</v>
      </c>
      <c r="CE109" s="14">
        <f t="shared" si="50"/>
        <v>0</v>
      </c>
      <c r="CF109" s="14">
        <f t="shared" si="50"/>
        <v>0</v>
      </c>
      <c r="CG109" s="14">
        <f t="shared" si="54"/>
        <v>0</v>
      </c>
      <c r="CH109" s="14">
        <f t="shared" si="54"/>
        <v>0</v>
      </c>
      <c r="CI109" s="14">
        <f t="shared" si="54"/>
        <v>0</v>
      </c>
      <c r="CJ109" s="14">
        <f t="shared" si="54"/>
        <v>0</v>
      </c>
      <c r="CK109" s="14">
        <f t="shared" si="54"/>
        <v>0</v>
      </c>
      <c r="CL109" s="14">
        <f t="shared" si="54"/>
        <v>0</v>
      </c>
      <c r="CM109" s="14">
        <f t="shared" si="54"/>
        <v>0</v>
      </c>
      <c r="CN109" s="14">
        <f t="shared" si="54"/>
        <v>0</v>
      </c>
      <c r="CO109" s="14">
        <f t="shared" si="54"/>
        <v>0</v>
      </c>
      <c r="CP109" s="14">
        <f t="shared" si="54"/>
        <v>0</v>
      </c>
      <c r="CQ109" s="14">
        <f t="shared" si="54"/>
        <v>0</v>
      </c>
      <c r="CR109" s="14">
        <f t="shared" si="54"/>
        <v>0</v>
      </c>
      <c r="CS109" s="14">
        <f t="shared" si="54"/>
        <v>0</v>
      </c>
      <c r="CT109" s="14">
        <f t="shared" si="54"/>
        <v>0</v>
      </c>
      <c r="CU109" s="14">
        <f t="shared" si="51"/>
        <v>0</v>
      </c>
      <c r="CV109" s="14">
        <f t="shared" si="51"/>
        <v>0</v>
      </c>
      <c r="CW109" s="14">
        <f t="shared" si="51"/>
        <v>5.0389835402829736E-2</v>
      </c>
      <c r="CX109" s="14">
        <f t="shared" si="66"/>
        <v>7.6812012705746488E-2</v>
      </c>
      <c r="CY109" s="14">
        <f t="shared" si="66"/>
        <v>7.7967080565983254E-2</v>
      </c>
      <c r="CZ109" s="14">
        <f t="shared" si="66"/>
        <v>7.9122148426220049E-2</v>
      </c>
      <c r="DA109" s="14">
        <f t="shared" si="66"/>
        <v>8.0132832803927231E-2</v>
      </c>
      <c r="DB109" s="14">
        <f t="shared" si="66"/>
        <v>8.0999133699104844E-2</v>
      </c>
      <c r="DC109" s="14">
        <f t="shared" si="66"/>
        <v>0.10915391279237657</v>
      </c>
      <c r="DD109" s="14">
        <f t="shared" si="66"/>
        <v>0.11016459717008376</v>
      </c>
      <c r="DE109" s="14">
        <f t="shared" si="66"/>
        <v>0.11103089806526135</v>
      </c>
      <c r="DF109" s="14">
        <f t="shared" si="66"/>
        <v>0.11175281547790934</v>
      </c>
      <c r="DG109" s="14">
        <f t="shared" si="66"/>
        <v>0.11247473289055734</v>
      </c>
      <c r="DH109" s="14">
        <f t="shared" si="66"/>
        <v>0</v>
      </c>
      <c r="DI109" s="14">
        <f t="shared" si="66"/>
        <v>0</v>
      </c>
      <c r="DJ109" s="14">
        <f t="shared" si="66"/>
        <v>0</v>
      </c>
      <c r="DK109" s="14">
        <f t="shared" si="66"/>
        <v>0</v>
      </c>
      <c r="DL109" s="14">
        <f t="shared" si="66"/>
        <v>0</v>
      </c>
      <c r="DM109" s="14">
        <f t="shared" si="55"/>
        <v>0</v>
      </c>
      <c r="DN109" s="14">
        <f t="shared" si="55"/>
        <v>0</v>
      </c>
      <c r="DO109" s="14">
        <f t="shared" si="55"/>
        <v>0</v>
      </c>
      <c r="DP109" s="14">
        <f t="shared" si="55"/>
        <v>0</v>
      </c>
      <c r="DQ109" s="14">
        <f t="shared" si="52"/>
        <v>0</v>
      </c>
      <c r="DR109" s="14">
        <f t="shared" si="52"/>
        <v>0</v>
      </c>
      <c r="DS109" s="14">
        <f t="shared" si="32"/>
        <v>0</v>
      </c>
      <c r="DT109" s="14">
        <f t="shared" si="32"/>
        <v>0</v>
      </c>
      <c r="DU109" s="14">
        <f t="shared" si="32"/>
        <v>0</v>
      </c>
      <c r="DV109" s="14">
        <f t="shared" si="32"/>
        <v>0</v>
      </c>
      <c r="DW109" s="14">
        <f t="shared" si="32"/>
        <v>0</v>
      </c>
      <c r="DX109" s="14">
        <f t="shared" si="32"/>
        <v>0</v>
      </c>
      <c r="DY109" s="14">
        <f t="shared" si="32"/>
        <v>0</v>
      </c>
      <c r="DZ109" s="14">
        <f t="shared" si="15"/>
        <v>1</v>
      </c>
    </row>
    <row r="110" spans="2:130">
      <c r="B110" s="15"/>
      <c r="C110" s="18">
        <v>2044</v>
      </c>
      <c r="D110" s="25"/>
      <c r="E110" s="25"/>
      <c r="F110" s="25"/>
      <c r="G110" s="25"/>
      <c r="H110" s="25"/>
      <c r="I110" s="25"/>
      <c r="J110" s="25"/>
      <c r="K110" s="25"/>
      <c r="L110" s="25"/>
      <c r="M110" s="25"/>
      <c r="N110" s="25"/>
      <c r="O110" s="25"/>
      <c r="P110" s="25"/>
      <c r="Q110" s="25"/>
      <c r="R110" s="25"/>
      <c r="S110" s="25"/>
      <c r="T110" s="25"/>
      <c r="U110" s="25"/>
      <c r="V110" s="25"/>
      <c r="W110" s="25"/>
      <c r="X110" s="25"/>
      <c r="Y110" s="25"/>
      <c r="Z110" s="25"/>
      <c r="AA110" s="25"/>
      <c r="AB110" s="25">
        <f t="shared" si="44"/>
        <v>0</v>
      </c>
      <c r="AC110" s="25">
        <f t="shared" si="45"/>
        <v>0</v>
      </c>
      <c r="AD110" s="25">
        <f t="shared" si="46"/>
        <v>0</v>
      </c>
      <c r="AE110" s="25">
        <f t="shared" si="47"/>
        <v>0</v>
      </c>
      <c r="AF110" s="25">
        <f t="shared" si="48"/>
        <v>0</v>
      </c>
      <c r="AG110" s="25">
        <f t="shared" si="49"/>
        <v>0</v>
      </c>
      <c r="AH110" s="25">
        <f t="shared" si="53"/>
        <v>0</v>
      </c>
      <c r="AI110" s="25">
        <f t="shared" si="56"/>
        <v>0</v>
      </c>
      <c r="AJ110" s="25">
        <f t="shared" si="57"/>
        <v>0</v>
      </c>
      <c r="AK110" s="25">
        <f t="shared" si="58"/>
        <v>145.09090909090861</v>
      </c>
      <c r="AL110" s="25">
        <f t="shared" si="59"/>
        <v>147.27272727272731</v>
      </c>
      <c r="AM110" s="25">
        <f t="shared" si="60"/>
        <v>149.4545454545455</v>
      </c>
      <c r="AN110" s="25">
        <f t="shared" si="61"/>
        <v>151.3636363636364</v>
      </c>
      <c r="AO110" s="25">
        <f t="shared" si="62"/>
        <v>153.00000000000006</v>
      </c>
      <c r="AP110" s="25">
        <f t="shared" si="63"/>
        <v>206.18181818181824</v>
      </c>
      <c r="AQ110" s="25">
        <f t="shared" si="64"/>
        <v>208.09090909090915</v>
      </c>
      <c r="AR110" s="25">
        <f t="shared" si="65"/>
        <v>209.7272727272728</v>
      </c>
      <c r="AS110" s="25">
        <f t="shared" si="67"/>
        <v>211.09090909090915</v>
      </c>
      <c r="AT110" s="25">
        <f t="shared" ref="AT110:AT126" si="68">VLOOKUP($C$108,$D$3:$K$63,$A$68,0)*(B68-B67)</f>
        <v>212.45454545454552</v>
      </c>
      <c r="AU110" s="25">
        <f>VLOOKUP($C$109,$D$3:$K$63,$A$68,0)*(B67-B66)</f>
        <v>267.00000000000011</v>
      </c>
      <c r="AV110" s="25">
        <f>VLOOKUP($C$110,$D$3:$K$63,$A$68,0)*B66</f>
        <v>0</v>
      </c>
      <c r="AW110" s="25"/>
      <c r="AX110" s="25"/>
      <c r="AY110" s="25"/>
      <c r="AZ110" s="25"/>
      <c r="BA110" s="25"/>
      <c r="BB110" s="25"/>
      <c r="BC110" s="25"/>
      <c r="BD110" s="25"/>
      <c r="BE110" s="25"/>
      <c r="BF110" s="25"/>
      <c r="BG110" s="25"/>
      <c r="BH110" s="25"/>
      <c r="BI110" s="25"/>
      <c r="BJ110" s="25"/>
      <c r="BK110" s="25"/>
      <c r="BL110" s="25"/>
      <c r="BM110" s="21">
        <f t="shared" si="13"/>
        <v>2060.727272727273</v>
      </c>
      <c r="BP110" s="18">
        <v>2044</v>
      </c>
      <c r="BQ110" s="14">
        <f t="shared" si="50"/>
        <v>0</v>
      </c>
      <c r="BR110" s="14">
        <f t="shared" si="50"/>
        <v>0</v>
      </c>
      <c r="BS110" s="14">
        <f t="shared" si="50"/>
        <v>0</v>
      </c>
      <c r="BT110" s="14">
        <f t="shared" si="50"/>
        <v>0</v>
      </c>
      <c r="BU110" s="14">
        <f t="shared" si="50"/>
        <v>0</v>
      </c>
      <c r="BV110" s="14">
        <f t="shared" si="50"/>
        <v>0</v>
      </c>
      <c r="BW110" s="14">
        <f t="shared" si="50"/>
        <v>0</v>
      </c>
      <c r="BX110" s="14">
        <f t="shared" si="50"/>
        <v>0</v>
      </c>
      <c r="BY110" s="14">
        <f t="shared" si="50"/>
        <v>0</v>
      </c>
      <c r="BZ110" s="14">
        <f t="shared" si="50"/>
        <v>0</v>
      </c>
      <c r="CA110" s="14">
        <f t="shared" si="50"/>
        <v>0</v>
      </c>
      <c r="CB110" s="14">
        <f t="shared" si="50"/>
        <v>0</v>
      </c>
      <c r="CC110" s="14">
        <f t="shared" si="50"/>
        <v>0</v>
      </c>
      <c r="CD110" s="14">
        <f t="shared" si="50"/>
        <v>0</v>
      </c>
      <c r="CE110" s="14">
        <f t="shared" si="50"/>
        <v>0</v>
      </c>
      <c r="CF110" s="14">
        <f t="shared" si="50"/>
        <v>0</v>
      </c>
      <c r="CG110" s="14">
        <f t="shared" si="54"/>
        <v>0</v>
      </c>
      <c r="CH110" s="14">
        <f t="shared" si="54"/>
        <v>0</v>
      </c>
      <c r="CI110" s="14">
        <f t="shared" si="54"/>
        <v>0</v>
      </c>
      <c r="CJ110" s="14">
        <f t="shared" si="54"/>
        <v>0</v>
      </c>
      <c r="CK110" s="14">
        <f t="shared" si="54"/>
        <v>0</v>
      </c>
      <c r="CL110" s="14">
        <f t="shared" si="54"/>
        <v>0</v>
      </c>
      <c r="CM110" s="14">
        <f t="shared" si="54"/>
        <v>0</v>
      </c>
      <c r="CN110" s="14">
        <f t="shared" si="54"/>
        <v>0</v>
      </c>
      <c r="CO110" s="14">
        <f t="shared" si="54"/>
        <v>0</v>
      </c>
      <c r="CP110" s="14">
        <f t="shared" si="54"/>
        <v>0</v>
      </c>
      <c r="CQ110" s="14">
        <f t="shared" si="54"/>
        <v>0</v>
      </c>
      <c r="CR110" s="14">
        <f t="shared" si="54"/>
        <v>0</v>
      </c>
      <c r="CS110" s="14">
        <f t="shared" si="54"/>
        <v>0</v>
      </c>
      <c r="CT110" s="14">
        <f t="shared" si="54"/>
        <v>0</v>
      </c>
      <c r="CU110" s="14">
        <f t="shared" si="51"/>
        <v>0</v>
      </c>
      <c r="CV110" s="14">
        <f t="shared" si="51"/>
        <v>0</v>
      </c>
      <c r="CW110" s="14">
        <f t="shared" si="51"/>
        <v>0</v>
      </c>
      <c r="CX110" s="14">
        <f t="shared" si="66"/>
        <v>7.0407623080994991E-2</v>
      </c>
      <c r="CY110" s="14">
        <f t="shared" si="66"/>
        <v>7.1466384330333518E-2</v>
      </c>
      <c r="CZ110" s="14">
        <f t="shared" si="66"/>
        <v>7.2525145579671796E-2</v>
      </c>
      <c r="DA110" s="14">
        <f t="shared" si="66"/>
        <v>7.345156167284278E-2</v>
      </c>
      <c r="DB110" s="14">
        <f t="shared" si="66"/>
        <v>7.4245632609846499E-2</v>
      </c>
      <c r="DC110" s="14">
        <f t="shared" si="66"/>
        <v>0.10005293806246693</v>
      </c>
      <c r="DD110" s="14">
        <f t="shared" si="66"/>
        <v>0.10097935415563793</v>
      </c>
      <c r="DE110" s="14">
        <f t="shared" si="66"/>
        <v>0.10177342509264163</v>
      </c>
      <c r="DF110" s="14">
        <f t="shared" si="66"/>
        <v>0.10243515087347804</v>
      </c>
      <c r="DG110" s="14">
        <f t="shared" si="66"/>
        <v>0.10309687665431447</v>
      </c>
      <c r="DH110" s="14">
        <f t="shared" si="66"/>
        <v>0.12956590788777134</v>
      </c>
      <c r="DI110" s="14">
        <f t="shared" si="66"/>
        <v>0</v>
      </c>
      <c r="DJ110" s="14">
        <f t="shared" si="66"/>
        <v>0</v>
      </c>
      <c r="DK110" s="14">
        <f t="shared" si="66"/>
        <v>0</v>
      </c>
      <c r="DL110" s="14">
        <f t="shared" si="66"/>
        <v>0</v>
      </c>
      <c r="DM110" s="14">
        <f t="shared" si="55"/>
        <v>0</v>
      </c>
      <c r="DN110" s="14">
        <f t="shared" si="55"/>
        <v>0</v>
      </c>
      <c r="DO110" s="14">
        <f t="shared" si="55"/>
        <v>0</v>
      </c>
      <c r="DP110" s="14">
        <f t="shared" si="55"/>
        <v>0</v>
      </c>
      <c r="DQ110" s="14">
        <f t="shared" si="52"/>
        <v>0</v>
      </c>
      <c r="DR110" s="14">
        <f t="shared" si="52"/>
        <v>0</v>
      </c>
      <c r="DS110" s="14">
        <f t="shared" si="32"/>
        <v>0</v>
      </c>
      <c r="DT110" s="14">
        <f t="shared" si="32"/>
        <v>0</v>
      </c>
      <c r="DU110" s="14">
        <f t="shared" si="32"/>
        <v>0</v>
      </c>
      <c r="DV110" s="14">
        <f t="shared" si="32"/>
        <v>0</v>
      </c>
      <c r="DW110" s="14">
        <f t="shared" si="32"/>
        <v>0</v>
      </c>
      <c r="DX110" s="14">
        <f t="shared" si="32"/>
        <v>0</v>
      </c>
      <c r="DY110" s="14">
        <f t="shared" si="32"/>
        <v>0</v>
      </c>
      <c r="DZ110" s="14">
        <f t="shared" si="15"/>
        <v>0.99999999999999989</v>
      </c>
    </row>
    <row r="111" spans="2:130">
      <c r="B111" s="15"/>
      <c r="C111" s="18">
        <v>2045</v>
      </c>
      <c r="D111" s="25"/>
      <c r="E111" s="25"/>
      <c r="F111" s="25"/>
      <c r="G111" s="25"/>
      <c r="H111" s="25"/>
      <c r="I111" s="25"/>
      <c r="J111" s="25"/>
      <c r="K111" s="25"/>
      <c r="L111" s="25"/>
      <c r="M111" s="25"/>
      <c r="N111" s="25"/>
      <c r="O111" s="25"/>
      <c r="P111" s="25"/>
      <c r="Q111" s="25"/>
      <c r="R111" s="25"/>
      <c r="S111" s="25"/>
      <c r="T111" s="25"/>
      <c r="U111" s="25"/>
      <c r="V111" s="25"/>
      <c r="W111" s="25"/>
      <c r="X111" s="25"/>
      <c r="Y111" s="25"/>
      <c r="Z111" s="25"/>
      <c r="AA111" s="25"/>
      <c r="AB111" s="25"/>
      <c r="AC111" s="25">
        <f t="shared" si="45"/>
        <v>0</v>
      </c>
      <c r="AD111" s="25">
        <f t="shared" si="46"/>
        <v>0</v>
      </c>
      <c r="AE111" s="25">
        <f t="shared" si="47"/>
        <v>0</v>
      </c>
      <c r="AF111" s="25">
        <f t="shared" si="48"/>
        <v>0</v>
      </c>
      <c r="AG111" s="25">
        <f t="shared" si="49"/>
        <v>0</v>
      </c>
      <c r="AH111" s="25">
        <f t="shared" si="53"/>
        <v>0</v>
      </c>
      <c r="AI111" s="25">
        <f t="shared" si="56"/>
        <v>0</v>
      </c>
      <c r="AJ111" s="25">
        <f t="shared" si="57"/>
        <v>0</v>
      </c>
      <c r="AK111" s="25">
        <f t="shared" si="58"/>
        <v>0</v>
      </c>
      <c r="AL111" s="25">
        <f t="shared" si="59"/>
        <v>147.27272727272677</v>
      </c>
      <c r="AM111" s="25">
        <f t="shared" si="60"/>
        <v>149.4545454545455</v>
      </c>
      <c r="AN111" s="25">
        <f t="shared" si="61"/>
        <v>151.3636363636364</v>
      </c>
      <c r="AO111" s="25">
        <f t="shared" si="62"/>
        <v>153.00000000000006</v>
      </c>
      <c r="AP111" s="25">
        <f t="shared" si="63"/>
        <v>206.18181818181824</v>
      </c>
      <c r="AQ111" s="25">
        <f t="shared" si="64"/>
        <v>208.09090909090915</v>
      </c>
      <c r="AR111" s="25">
        <f t="shared" si="65"/>
        <v>209.7272727272728</v>
      </c>
      <c r="AS111" s="25">
        <f t="shared" si="67"/>
        <v>211.09090909090915</v>
      </c>
      <c r="AT111" s="25">
        <f t="shared" si="68"/>
        <v>212.45454545454552</v>
      </c>
      <c r="AU111" s="25">
        <f t="shared" ref="AU111:AU126" si="69">VLOOKUP($C$109,$D$3:$K$63,$A$68,0)*(B68-B67)</f>
        <v>267.00000000000011</v>
      </c>
      <c r="AV111" s="25">
        <f>VLOOKUP($C$110,$D$3:$K$63,$A$68,0)*(B67-B66)</f>
        <v>268.09090909090918</v>
      </c>
      <c r="AW111" s="25">
        <f>VLOOKUP($C$111,$D$3:$K$63,$A$68,0)*B66</f>
        <v>0</v>
      </c>
      <c r="AX111" s="25"/>
      <c r="AY111" s="25"/>
      <c r="AZ111" s="25"/>
      <c r="BA111" s="25"/>
      <c r="BB111" s="25"/>
      <c r="BC111" s="25"/>
      <c r="BD111" s="25"/>
      <c r="BE111" s="25"/>
      <c r="BF111" s="25"/>
      <c r="BG111" s="25"/>
      <c r="BH111" s="25"/>
      <c r="BI111" s="25"/>
      <c r="BJ111" s="25"/>
      <c r="BK111" s="25"/>
      <c r="BL111" s="25"/>
      <c r="BM111" s="21">
        <f t="shared" si="13"/>
        <v>2183.727272727273</v>
      </c>
      <c r="BP111" s="18">
        <v>2045</v>
      </c>
      <c r="BQ111" s="14">
        <f t="shared" si="50"/>
        <v>0</v>
      </c>
      <c r="BR111" s="14">
        <f t="shared" si="50"/>
        <v>0</v>
      </c>
      <c r="BS111" s="14">
        <f t="shared" si="50"/>
        <v>0</v>
      </c>
      <c r="BT111" s="14">
        <f t="shared" si="50"/>
        <v>0</v>
      </c>
      <c r="BU111" s="14">
        <f t="shared" si="50"/>
        <v>0</v>
      </c>
      <c r="BV111" s="14">
        <f t="shared" si="50"/>
        <v>0</v>
      </c>
      <c r="BW111" s="14">
        <f t="shared" si="50"/>
        <v>0</v>
      </c>
      <c r="BX111" s="14">
        <f t="shared" si="50"/>
        <v>0</v>
      </c>
      <c r="BY111" s="14">
        <f t="shared" si="50"/>
        <v>0</v>
      </c>
      <c r="BZ111" s="14">
        <f t="shared" si="50"/>
        <v>0</v>
      </c>
      <c r="CA111" s="14">
        <f t="shared" si="50"/>
        <v>0</v>
      </c>
      <c r="CB111" s="14">
        <f t="shared" si="50"/>
        <v>0</v>
      </c>
      <c r="CC111" s="14">
        <f t="shared" si="50"/>
        <v>0</v>
      </c>
      <c r="CD111" s="14">
        <f t="shared" si="50"/>
        <v>0</v>
      </c>
      <c r="CE111" s="14">
        <f t="shared" si="50"/>
        <v>0</v>
      </c>
      <c r="CF111" s="14">
        <f t="shared" si="50"/>
        <v>0</v>
      </c>
      <c r="CG111" s="14">
        <f t="shared" si="54"/>
        <v>0</v>
      </c>
      <c r="CH111" s="14">
        <f t="shared" si="54"/>
        <v>0</v>
      </c>
      <c r="CI111" s="14">
        <f t="shared" si="54"/>
        <v>0</v>
      </c>
      <c r="CJ111" s="14">
        <f t="shared" si="54"/>
        <v>0</v>
      </c>
      <c r="CK111" s="14">
        <f t="shared" si="54"/>
        <v>0</v>
      </c>
      <c r="CL111" s="14">
        <f t="shared" si="54"/>
        <v>0</v>
      </c>
      <c r="CM111" s="14">
        <f t="shared" si="54"/>
        <v>0</v>
      </c>
      <c r="CN111" s="14">
        <f t="shared" si="54"/>
        <v>0</v>
      </c>
      <c r="CO111" s="14">
        <f t="shared" si="54"/>
        <v>0</v>
      </c>
      <c r="CP111" s="14">
        <f t="shared" si="54"/>
        <v>0</v>
      </c>
      <c r="CQ111" s="14">
        <f t="shared" si="54"/>
        <v>0</v>
      </c>
      <c r="CR111" s="14">
        <f t="shared" si="54"/>
        <v>0</v>
      </c>
      <c r="CS111" s="14">
        <f t="shared" si="54"/>
        <v>0</v>
      </c>
      <c r="CT111" s="14">
        <f t="shared" si="54"/>
        <v>0</v>
      </c>
      <c r="CU111" s="14">
        <f t="shared" si="51"/>
        <v>0</v>
      </c>
      <c r="CV111" s="14">
        <f t="shared" si="51"/>
        <v>0</v>
      </c>
      <c r="CW111" s="14">
        <f t="shared" si="51"/>
        <v>0</v>
      </c>
      <c r="CX111" s="14">
        <f t="shared" si="66"/>
        <v>0</v>
      </c>
      <c r="CY111" s="14">
        <f t="shared" si="66"/>
        <v>6.7440989134507065E-2</v>
      </c>
      <c r="CZ111" s="14">
        <f t="shared" si="66"/>
        <v>6.8440114899462987E-2</v>
      </c>
      <c r="DA111" s="14">
        <f t="shared" si="66"/>
        <v>6.9314349943799189E-2</v>
      </c>
      <c r="DB111" s="14">
        <f t="shared" si="66"/>
        <v>7.0063694267515936E-2</v>
      </c>
      <c r="DC111" s="14">
        <f t="shared" si="66"/>
        <v>9.4417384788310244E-2</v>
      </c>
      <c r="DD111" s="14">
        <f t="shared" si="66"/>
        <v>9.5291619832646446E-2</v>
      </c>
      <c r="DE111" s="14">
        <f t="shared" si="66"/>
        <v>9.6040964156363207E-2</v>
      </c>
      <c r="DF111" s="14">
        <f t="shared" si="66"/>
        <v>9.6665417759460484E-2</v>
      </c>
      <c r="DG111" s="14">
        <f t="shared" si="66"/>
        <v>9.7289871362557789E-2</v>
      </c>
      <c r="DH111" s="14">
        <f t="shared" si="66"/>
        <v>0.12226801548644939</v>
      </c>
      <c r="DI111" s="14">
        <f t="shared" si="66"/>
        <v>0.12276757836892721</v>
      </c>
      <c r="DJ111" s="14">
        <f t="shared" si="66"/>
        <v>0</v>
      </c>
      <c r="DK111" s="14">
        <f t="shared" si="66"/>
        <v>0</v>
      </c>
      <c r="DL111" s="14">
        <f t="shared" si="66"/>
        <v>0</v>
      </c>
      <c r="DM111" s="14">
        <f t="shared" si="55"/>
        <v>0</v>
      </c>
      <c r="DN111" s="14">
        <f t="shared" si="55"/>
        <v>0</v>
      </c>
      <c r="DO111" s="14">
        <f t="shared" si="55"/>
        <v>0</v>
      </c>
      <c r="DP111" s="14">
        <f t="shared" si="55"/>
        <v>0</v>
      </c>
      <c r="DQ111" s="14">
        <f t="shared" si="52"/>
        <v>0</v>
      </c>
      <c r="DR111" s="14">
        <f t="shared" si="52"/>
        <v>0</v>
      </c>
      <c r="DS111" s="14">
        <f t="shared" si="32"/>
        <v>0</v>
      </c>
      <c r="DT111" s="14">
        <f t="shared" si="32"/>
        <v>0</v>
      </c>
      <c r="DU111" s="14">
        <f t="shared" si="32"/>
        <v>0</v>
      </c>
      <c r="DV111" s="14">
        <f t="shared" si="32"/>
        <v>0</v>
      </c>
      <c r="DW111" s="14">
        <f t="shared" si="32"/>
        <v>0</v>
      </c>
      <c r="DX111" s="14">
        <f t="shared" si="32"/>
        <v>0</v>
      </c>
      <c r="DY111" s="14">
        <f t="shared" si="32"/>
        <v>0</v>
      </c>
      <c r="DZ111" s="14">
        <f t="shared" si="15"/>
        <v>0.99999999999999978</v>
      </c>
    </row>
    <row r="112" spans="2:130">
      <c r="B112" s="15"/>
      <c r="C112" s="18">
        <v>2046</v>
      </c>
      <c r="D112" s="25"/>
      <c r="E112" s="25"/>
      <c r="F112" s="25"/>
      <c r="G112" s="25"/>
      <c r="H112" s="25"/>
      <c r="I112" s="25"/>
      <c r="J112" s="25"/>
      <c r="K112" s="25"/>
      <c r="L112" s="25"/>
      <c r="M112" s="25"/>
      <c r="N112" s="25"/>
      <c r="O112" s="25"/>
      <c r="P112" s="25"/>
      <c r="Q112" s="25"/>
      <c r="R112" s="25"/>
      <c r="S112" s="25"/>
      <c r="T112" s="25"/>
      <c r="U112" s="25"/>
      <c r="V112" s="25"/>
      <c r="W112" s="25"/>
      <c r="X112" s="25"/>
      <c r="Y112" s="25"/>
      <c r="Z112" s="25"/>
      <c r="AA112" s="25"/>
      <c r="AB112" s="25"/>
      <c r="AC112" s="25"/>
      <c r="AD112" s="25">
        <f t="shared" si="46"/>
        <v>0</v>
      </c>
      <c r="AE112" s="25">
        <f t="shared" si="47"/>
        <v>0</v>
      </c>
      <c r="AF112" s="25">
        <f t="shared" si="48"/>
        <v>0</v>
      </c>
      <c r="AG112" s="25">
        <f t="shared" si="49"/>
        <v>0</v>
      </c>
      <c r="AH112" s="25">
        <f t="shared" si="53"/>
        <v>0</v>
      </c>
      <c r="AI112" s="25">
        <f t="shared" si="56"/>
        <v>0</v>
      </c>
      <c r="AJ112" s="25">
        <f t="shared" si="57"/>
        <v>0</v>
      </c>
      <c r="AK112" s="25">
        <f t="shared" si="58"/>
        <v>0</v>
      </c>
      <c r="AL112" s="25">
        <f t="shared" si="59"/>
        <v>0</v>
      </c>
      <c r="AM112" s="25">
        <f t="shared" si="60"/>
        <v>149.45454545454496</v>
      </c>
      <c r="AN112" s="25">
        <f t="shared" si="61"/>
        <v>151.3636363636364</v>
      </c>
      <c r="AO112" s="25">
        <f t="shared" si="62"/>
        <v>153.00000000000006</v>
      </c>
      <c r="AP112" s="25">
        <f t="shared" si="63"/>
        <v>206.18181818181824</v>
      </c>
      <c r="AQ112" s="25">
        <f t="shared" si="64"/>
        <v>208.09090909090915</v>
      </c>
      <c r="AR112" s="25">
        <f t="shared" si="65"/>
        <v>209.7272727272728</v>
      </c>
      <c r="AS112" s="25">
        <f t="shared" si="67"/>
        <v>211.09090909090915</v>
      </c>
      <c r="AT112" s="25">
        <f t="shared" si="68"/>
        <v>212.45454545454552</v>
      </c>
      <c r="AU112" s="25">
        <f t="shared" si="69"/>
        <v>267.00000000000011</v>
      </c>
      <c r="AV112" s="25">
        <f t="shared" ref="AV112:AV126" si="70">VLOOKUP($C$110,$D$3:$K$63,$A$68,0)*(B68-B67)</f>
        <v>268.09090909090918</v>
      </c>
      <c r="AW112" s="25">
        <f>VLOOKUP($C$111,$D$3:$K$63,$A$68,0)*(B67-B66)</f>
        <v>268.90909090909099</v>
      </c>
      <c r="AX112" s="25">
        <f>VLOOKUP($C$112,$D$3:$K$63,$A$68,0)*B66</f>
        <v>0</v>
      </c>
      <c r="AY112" s="25"/>
      <c r="AZ112" s="25"/>
      <c r="BA112" s="25"/>
      <c r="BB112" s="25"/>
      <c r="BC112" s="25"/>
      <c r="BD112" s="25"/>
      <c r="BE112" s="25"/>
      <c r="BF112" s="25"/>
      <c r="BG112" s="25"/>
      <c r="BH112" s="25"/>
      <c r="BI112" s="25"/>
      <c r="BJ112" s="25"/>
      <c r="BK112" s="25"/>
      <c r="BL112" s="25"/>
      <c r="BM112" s="21">
        <f t="shared" si="13"/>
        <v>2305.3636363636369</v>
      </c>
      <c r="BP112" s="18">
        <v>2046</v>
      </c>
      <c r="BQ112" s="14">
        <f t="shared" si="50"/>
        <v>0</v>
      </c>
      <c r="BR112" s="14">
        <f t="shared" si="50"/>
        <v>0</v>
      </c>
      <c r="BS112" s="14">
        <f t="shared" si="50"/>
        <v>0</v>
      </c>
      <c r="BT112" s="14">
        <f t="shared" si="50"/>
        <v>0</v>
      </c>
      <c r="BU112" s="14">
        <f t="shared" si="50"/>
        <v>0</v>
      </c>
      <c r="BV112" s="14">
        <f t="shared" si="50"/>
        <v>0</v>
      </c>
      <c r="BW112" s="14">
        <f t="shared" si="50"/>
        <v>0</v>
      </c>
      <c r="BX112" s="14">
        <f t="shared" si="50"/>
        <v>0</v>
      </c>
      <c r="BY112" s="14">
        <f t="shared" si="50"/>
        <v>0</v>
      </c>
      <c r="BZ112" s="14">
        <f t="shared" si="50"/>
        <v>0</v>
      </c>
      <c r="CA112" s="14">
        <f t="shared" si="50"/>
        <v>0</v>
      </c>
      <c r="CB112" s="14">
        <f t="shared" si="50"/>
        <v>0</v>
      </c>
      <c r="CC112" s="14">
        <f t="shared" si="50"/>
        <v>0</v>
      </c>
      <c r="CD112" s="14">
        <f t="shared" si="50"/>
        <v>0</v>
      </c>
      <c r="CE112" s="14">
        <f t="shared" si="50"/>
        <v>0</v>
      </c>
      <c r="CF112" s="14">
        <f t="shared" ref="CF112:CI126" si="71">S112/$BM112</f>
        <v>0</v>
      </c>
      <c r="CG112" s="14">
        <f t="shared" si="54"/>
        <v>0</v>
      </c>
      <c r="CH112" s="14">
        <f t="shared" si="54"/>
        <v>0</v>
      </c>
      <c r="CI112" s="14">
        <f t="shared" si="54"/>
        <v>0</v>
      </c>
      <c r="CJ112" s="14">
        <f t="shared" si="54"/>
        <v>0</v>
      </c>
      <c r="CK112" s="14">
        <f t="shared" si="54"/>
        <v>0</v>
      </c>
      <c r="CL112" s="14">
        <f t="shared" si="54"/>
        <v>0</v>
      </c>
      <c r="CM112" s="14">
        <f t="shared" si="54"/>
        <v>0</v>
      </c>
      <c r="CN112" s="14">
        <f t="shared" si="54"/>
        <v>0</v>
      </c>
      <c r="CO112" s="14">
        <f t="shared" si="54"/>
        <v>0</v>
      </c>
      <c r="CP112" s="14">
        <f t="shared" si="54"/>
        <v>0</v>
      </c>
      <c r="CQ112" s="14">
        <f t="shared" si="54"/>
        <v>0</v>
      </c>
      <c r="CR112" s="14">
        <f t="shared" si="54"/>
        <v>0</v>
      </c>
      <c r="CS112" s="14">
        <f t="shared" si="54"/>
        <v>0</v>
      </c>
      <c r="CT112" s="14">
        <f t="shared" si="54"/>
        <v>0</v>
      </c>
      <c r="CU112" s="14">
        <f t="shared" si="51"/>
        <v>0</v>
      </c>
      <c r="CV112" s="14">
        <f t="shared" si="51"/>
        <v>0</v>
      </c>
      <c r="CW112" s="14">
        <f t="shared" si="51"/>
        <v>0</v>
      </c>
      <c r="CX112" s="14">
        <f t="shared" si="66"/>
        <v>0</v>
      </c>
      <c r="CY112" s="14">
        <f t="shared" si="66"/>
        <v>0</v>
      </c>
      <c r="CZ112" s="14">
        <f t="shared" si="66"/>
        <v>6.4829054773452979E-2</v>
      </c>
      <c r="DA112" s="14">
        <f t="shared" si="66"/>
        <v>6.5657163137347693E-2</v>
      </c>
      <c r="DB112" s="14">
        <f t="shared" si="66"/>
        <v>6.6366970306400097E-2</v>
      </c>
      <c r="DC112" s="14">
        <f t="shared" si="66"/>
        <v>8.9435703300603339E-2</v>
      </c>
      <c r="DD112" s="14">
        <f t="shared" si="66"/>
        <v>9.0263811664497817E-2</v>
      </c>
      <c r="DE112" s="14">
        <f t="shared" si="66"/>
        <v>9.0973618833550235E-2</v>
      </c>
      <c r="DF112" s="14">
        <f t="shared" si="66"/>
        <v>9.1565124807760565E-2</v>
      </c>
      <c r="DG112" s="14">
        <f t="shared" si="66"/>
        <v>9.2156630781970908E-2</v>
      </c>
      <c r="DH112" s="14">
        <f t="shared" si="66"/>
        <v>0.11581686975038449</v>
      </c>
      <c r="DI112" s="14">
        <f t="shared" si="66"/>
        <v>0.11629007452975276</v>
      </c>
      <c r="DJ112" s="14">
        <f t="shared" si="66"/>
        <v>0.11664497811427896</v>
      </c>
      <c r="DK112" s="14">
        <f t="shared" si="66"/>
        <v>0</v>
      </c>
      <c r="DL112" s="14">
        <f t="shared" si="66"/>
        <v>0</v>
      </c>
      <c r="DM112" s="14">
        <f t="shared" si="55"/>
        <v>0</v>
      </c>
      <c r="DN112" s="14">
        <f t="shared" si="55"/>
        <v>0</v>
      </c>
      <c r="DO112" s="14">
        <f t="shared" si="55"/>
        <v>0</v>
      </c>
      <c r="DP112" s="14">
        <f t="shared" si="55"/>
        <v>0</v>
      </c>
      <c r="DQ112" s="14">
        <f t="shared" si="52"/>
        <v>0</v>
      </c>
      <c r="DR112" s="14">
        <f t="shared" si="52"/>
        <v>0</v>
      </c>
      <c r="DS112" s="14">
        <f t="shared" si="32"/>
        <v>0</v>
      </c>
      <c r="DT112" s="14">
        <f t="shared" si="32"/>
        <v>0</v>
      </c>
      <c r="DU112" s="14">
        <f t="shared" si="32"/>
        <v>0</v>
      </c>
      <c r="DV112" s="14">
        <f t="shared" si="32"/>
        <v>0</v>
      </c>
      <c r="DW112" s="14">
        <f t="shared" si="32"/>
        <v>0</v>
      </c>
      <c r="DX112" s="14">
        <f t="shared" si="32"/>
        <v>0</v>
      </c>
      <c r="DY112" s="14">
        <f t="shared" si="32"/>
        <v>0</v>
      </c>
      <c r="DZ112" s="14">
        <f t="shared" si="15"/>
        <v>0.99999999999999989</v>
      </c>
    </row>
    <row r="113" spans="2:130">
      <c r="B113" s="15"/>
      <c r="C113" s="18">
        <v>2047</v>
      </c>
      <c r="D113" s="25"/>
      <c r="E113" s="25"/>
      <c r="F113" s="25"/>
      <c r="G113" s="25"/>
      <c r="H113" s="25"/>
      <c r="I113" s="25"/>
      <c r="J113" s="25"/>
      <c r="K113" s="25"/>
      <c r="L113" s="25"/>
      <c r="M113" s="25"/>
      <c r="N113" s="25"/>
      <c r="O113" s="25"/>
      <c r="P113" s="25"/>
      <c r="Q113" s="25"/>
      <c r="R113" s="25"/>
      <c r="S113" s="25"/>
      <c r="T113" s="25"/>
      <c r="U113" s="25"/>
      <c r="V113" s="25"/>
      <c r="W113" s="25"/>
      <c r="X113" s="25"/>
      <c r="Y113" s="25"/>
      <c r="Z113" s="25"/>
      <c r="AA113" s="25"/>
      <c r="AB113" s="25"/>
      <c r="AC113" s="25"/>
      <c r="AD113" s="25"/>
      <c r="AE113" s="25">
        <f t="shared" si="47"/>
        <v>0</v>
      </c>
      <c r="AF113" s="25">
        <f t="shared" si="48"/>
        <v>0</v>
      </c>
      <c r="AG113" s="25">
        <f t="shared" si="49"/>
        <v>0</v>
      </c>
      <c r="AH113" s="25">
        <f t="shared" si="53"/>
        <v>0</v>
      </c>
      <c r="AI113" s="25">
        <f t="shared" si="56"/>
        <v>0</v>
      </c>
      <c r="AJ113" s="25">
        <f t="shared" si="57"/>
        <v>0</v>
      </c>
      <c r="AK113" s="25">
        <f t="shared" si="58"/>
        <v>0</v>
      </c>
      <c r="AL113" s="25">
        <f t="shared" si="59"/>
        <v>0</v>
      </c>
      <c r="AM113" s="25">
        <f t="shared" si="60"/>
        <v>0</v>
      </c>
      <c r="AN113" s="25">
        <f t="shared" si="61"/>
        <v>151.36363636363586</v>
      </c>
      <c r="AO113" s="25">
        <f t="shared" si="62"/>
        <v>153.00000000000006</v>
      </c>
      <c r="AP113" s="25">
        <f t="shared" si="63"/>
        <v>206.18181818181824</v>
      </c>
      <c r="AQ113" s="25">
        <f t="shared" si="64"/>
        <v>208.09090909090915</v>
      </c>
      <c r="AR113" s="25">
        <f t="shared" si="65"/>
        <v>209.7272727272728</v>
      </c>
      <c r="AS113" s="25">
        <f t="shared" si="67"/>
        <v>211.09090909090915</v>
      </c>
      <c r="AT113" s="25">
        <f t="shared" si="68"/>
        <v>212.45454545454552</v>
      </c>
      <c r="AU113" s="25">
        <f t="shared" si="69"/>
        <v>267.00000000000011</v>
      </c>
      <c r="AV113" s="25">
        <f t="shared" si="70"/>
        <v>268.09090909090918</v>
      </c>
      <c r="AW113" s="25">
        <f t="shared" ref="AW113:AW126" si="72">VLOOKUP($C$111,$D$3:$K$63,$A$68,0)*(B68-B67)</f>
        <v>268.90909090909099</v>
      </c>
      <c r="AX113" s="25">
        <f>VLOOKUP($C$112,$D$3:$K$63,$A$68,0)*(B67-B66)</f>
        <v>269.45454545454555</v>
      </c>
      <c r="AY113" s="25">
        <f>VLOOKUP($C$113,$D$3:$K$63,$A$68,0)*B66</f>
        <v>0</v>
      </c>
      <c r="AZ113" s="25"/>
      <c r="BA113" s="25"/>
      <c r="BB113" s="25"/>
      <c r="BC113" s="25"/>
      <c r="BD113" s="25"/>
      <c r="BE113" s="25"/>
      <c r="BF113" s="25"/>
      <c r="BG113" s="25"/>
      <c r="BH113" s="25"/>
      <c r="BI113" s="25"/>
      <c r="BJ113" s="25"/>
      <c r="BK113" s="25"/>
      <c r="BL113" s="25"/>
      <c r="BM113" s="21">
        <f t="shared" si="13"/>
        <v>2425.3636363636365</v>
      </c>
      <c r="BP113" s="18">
        <v>2047</v>
      </c>
      <c r="BQ113" s="14">
        <f t="shared" ref="BQ113:CE126" si="73">D113/$BM113</f>
        <v>0</v>
      </c>
      <c r="BR113" s="14">
        <f t="shared" si="73"/>
        <v>0</v>
      </c>
      <c r="BS113" s="14">
        <f t="shared" si="73"/>
        <v>0</v>
      </c>
      <c r="BT113" s="14">
        <f t="shared" si="73"/>
        <v>0</v>
      </c>
      <c r="BU113" s="14">
        <f t="shared" si="73"/>
        <v>0</v>
      </c>
      <c r="BV113" s="14">
        <f t="shared" si="73"/>
        <v>0</v>
      </c>
      <c r="BW113" s="14">
        <f t="shared" si="73"/>
        <v>0</v>
      </c>
      <c r="BX113" s="14">
        <f t="shared" si="73"/>
        <v>0</v>
      </c>
      <c r="BY113" s="14">
        <f t="shared" si="73"/>
        <v>0</v>
      </c>
      <c r="BZ113" s="14">
        <f t="shared" si="73"/>
        <v>0</v>
      </c>
      <c r="CA113" s="14">
        <f t="shared" si="73"/>
        <v>0</v>
      </c>
      <c r="CB113" s="14">
        <f t="shared" si="73"/>
        <v>0</v>
      </c>
      <c r="CC113" s="14">
        <f t="shared" si="73"/>
        <v>0</v>
      </c>
      <c r="CD113" s="14">
        <f t="shared" si="73"/>
        <v>0</v>
      </c>
      <c r="CE113" s="14">
        <f t="shared" si="73"/>
        <v>0</v>
      </c>
      <c r="CF113" s="14">
        <f t="shared" si="71"/>
        <v>0</v>
      </c>
      <c r="CG113" s="14">
        <f t="shared" si="54"/>
        <v>0</v>
      </c>
      <c r="CH113" s="14">
        <f t="shared" si="54"/>
        <v>0</v>
      </c>
      <c r="CI113" s="14">
        <f t="shared" si="54"/>
        <v>0</v>
      </c>
      <c r="CJ113" s="14">
        <f t="shared" si="54"/>
        <v>0</v>
      </c>
      <c r="CK113" s="14">
        <f t="shared" si="54"/>
        <v>0</v>
      </c>
      <c r="CL113" s="14">
        <f t="shared" si="54"/>
        <v>0</v>
      </c>
      <c r="CM113" s="14">
        <f t="shared" si="54"/>
        <v>0</v>
      </c>
      <c r="CN113" s="14">
        <f t="shared" si="54"/>
        <v>0</v>
      </c>
      <c r="CO113" s="14">
        <f t="shared" si="54"/>
        <v>0</v>
      </c>
      <c r="CP113" s="14">
        <f t="shared" si="54"/>
        <v>0</v>
      </c>
      <c r="CQ113" s="14">
        <f t="shared" si="54"/>
        <v>0</v>
      </c>
      <c r="CR113" s="14">
        <f t="shared" si="54"/>
        <v>0</v>
      </c>
      <c r="CS113" s="14">
        <f t="shared" si="54"/>
        <v>0</v>
      </c>
      <c r="CT113" s="14">
        <f t="shared" si="54"/>
        <v>0</v>
      </c>
      <c r="CU113" s="14">
        <f t="shared" si="51"/>
        <v>0</v>
      </c>
      <c r="CV113" s="14">
        <f t="shared" si="51"/>
        <v>0</v>
      </c>
      <c r="CW113" s="14">
        <f t="shared" si="51"/>
        <v>0</v>
      </c>
      <c r="CX113" s="14">
        <f t="shared" si="66"/>
        <v>0</v>
      </c>
      <c r="CY113" s="14">
        <f t="shared" si="66"/>
        <v>0</v>
      </c>
      <c r="CZ113" s="14">
        <f t="shared" si="66"/>
        <v>0</v>
      </c>
      <c r="DA113" s="14">
        <f t="shared" si="66"/>
        <v>6.2408636005847083E-2</v>
      </c>
      <c r="DB113" s="14">
        <f t="shared" si="66"/>
        <v>6.308332396266729E-2</v>
      </c>
      <c r="DC113" s="14">
        <f t="shared" si="66"/>
        <v>8.5010682559316333E-2</v>
      </c>
      <c r="DD113" s="14">
        <f t="shared" si="66"/>
        <v>8.5797818508939638E-2</v>
      </c>
      <c r="DE113" s="14">
        <f t="shared" si="66"/>
        <v>8.6472506465759616E-2</v>
      </c>
      <c r="DF113" s="14">
        <f t="shared" si="66"/>
        <v>8.7034746429776252E-2</v>
      </c>
      <c r="DG113" s="14">
        <f t="shared" si="66"/>
        <v>8.7596986393792889E-2</v>
      </c>
      <c r="DH113" s="14">
        <f t="shared" si="66"/>
        <v>0.11008658495445861</v>
      </c>
      <c r="DI113" s="14">
        <f t="shared" si="66"/>
        <v>0.11053637692567191</v>
      </c>
      <c r="DJ113" s="14">
        <f t="shared" si="66"/>
        <v>0.11087372090408189</v>
      </c>
      <c r="DK113" s="14">
        <f t="shared" si="66"/>
        <v>0.11109861688968856</v>
      </c>
      <c r="DL113" s="14">
        <f t="shared" si="66"/>
        <v>0</v>
      </c>
      <c r="DM113" s="14">
        <f t="shared" si="55"/>
        <v>0</v>
      </c>
      <c r="DN113" s="14">
        <f t="shared" si="55"/>
        <v>0</v>
      </c>
      <c r="DO113" s="14">
        <f t="shared" si="55"/>
        <v>0</v>
      </c>
      <c r="DP113" s="14">
        <f t="shared" si="55"/>
        <v>0</v>
      </c>
      <c r="DQ113" s="14">
        <f t="shared" si="52"/>
        <v>0</v>
      </c>
      <c r="DR113" s="14">
        <f t="shared" si="52"/>
        <v>0</v>
      </c>
      <c r="DS113" s="14">
        <f t="shared" si="32"/>
        <v>0</v>
      </c>
      <c r="DT113" s="14">
        <f t="shared" si="32"/>
        <v>0</v>
      </c>
      <c r="DU113" s="14">
        <f t="shared" si="32"/>
        <v>0</v>
      </c>
      <c r="DV113" s="14">
        <f t="shared" si="32"/>
        <v>0</v>
      </c>
      <c r="DW113" s="14">
        <f t="shared" si="32"/>
        <v>0</v>
      </c>
      <c r="DX113" s="14">
        <f t="shared" si="32"/>
        <v>0</v>
      </c>
      <c r="DY113" s="14">
        <f t="shared" si="32"/>
        <v>0</v>
      </c>
      <c r="DZ113" s="14">
        <f t="shared" si="15"/>
        <v>1</v>
      </c>
    </row>
    <row r="114" spans="2:130">
      <c r="B114" s="15"/>
      <c r="C114" s="18">
        <v>2048</v>
      </c>
      <c r="D114" s="25"/>
      <c r="E114" s="25"/>
      <c r="F114" s="25"/>
      <c r="G114" s="25"/>
      <c r="H114" s="25"/>
      <c r="I114" s="25"/>
      <c r="J114" s="25"/>
      <c r="K114" s="25"/>
      <c r="L114" s="25"/>
      <c r="M114" s="25"/>
      <c r="N114" s="25"/>
      <c r="O114" s="25"/>
      <c r="P114" s="25"/>
      <c r="Q114" s="25"/>
      <c r="R114" s="25"/>
      <c r="S114" s="25"/>
      <c r="T114" s="25"/>
      <c r="U114" s="25"/>
      <c r="V114" s="25"/>
      <c r="W114" s="25"/>
      <c r="X114" s="25"/>
      <c r="Y114" s="25"/>
      <c r="Z114" s="25"/>
      <c r="AA114" s="25"/>
      <c r="AB114" s="25"/>
      <c r="AC114" s="25"/>
      <c r="AD114" s="25"/>
      <c r="AE114" s="25"/>
      <c r="AF114" s="25">
        <f t="shared" si="48"/>
        <v>0</v>
      </c>
      <c r="AG114" s="25">
        <f t="shared" si="49"/>
        <v>0</v>
      </c>
      <c r="AH114" s="25">
        <f t="shared" si="53"/>
        <v>0</v>
      </c>
      <c r="AI114" s="25">
        <f t="shared" si="56"/>
        <v>0</v>
      </c>
      <c r="AJ114" s="25">
        <f t="shared" si="57"/>
        <v>0</v>
      </c>
      <c r="AK114" s="25">
        <f t="shared" si="58"/>
        <v>0</v>
      </c>
      <c r="AL114" s="25">
        <f t="shared" si="59"/>
        <v>0</v>
      </c>
      <c r="AM114" s="25">
        <f t="shared" si="60"/>
        <v>0</v>
      </c>
      <c r="AN114" s="25">
        <f t="shared" si="61"/>
        <v>0</v>
      </c>
      <c r="AO114" s="25">
        <f t="shared" si="62"/>
        <v>152.99999999999949</v>
      </c>
      <c r="AP114" s="25">
        <f t="shared" si="63"/>
        <v>206.18181818181824</v>
      </c>
      <c r="AQ114" s="25">
        <f t="shared" si="64"/>
        <v>208.09090909090915</v>
      </c>
      <c r="AR114" s="25">
        <f t="shared" si="65"/>
        <v>209.7272727272728</v>
      </c>
      <c r="AS114" s="25">
        <f t="shared" si="67"/>
        <v>211.09090909090915</v>
      </c>
      <c r="AT114" s="25">
        <f t="shared" si="68"/>
        <v>212.45454545454552</v>
      </c>
      <c r="AU114" s="25">
        <f t="shared" si="69"/>
        <v>267.00000000000011</v>
      </c>
      <c r="AV114" s="25">
        <f t="shared" si="70"/>
        <v>268.09090909090918</v>
      </c>
      <c r="AW114" s="25">
        <f t="shared" si="72"/>
        <v>268.90909090909099</v>
      </c>
      <c r="AX114" s="25">
        <f t="shared" ref="AX114:AX126" si="74">VLOOKUP($C$112,$D$3:$K$63,$A$68,0)*(B68-B67)</f>
        <v>269.45454545454555</v>
      </c>
      <c r="AY114" s="25">
        <f>VLOOKUP($C$113,$D$3:$K$63,$A$68,0)*(B67-B66)</f>
        <v>269.7272727272728</v>
      </c>
      <c r="AZ114" s="25">
        <f>VLOOKUP($C$114,$D$3:$K$63,$A$68,0)*B66</f>
        <v>0</v>
      </c>
      <c r="BA114" s="25"/>
      <c r="BB114" s="25"/>
      <c r="BC114" s="25"/>
      <c r="BD114" s="25"/>
      <c r="BE114" s="25"/>
      <c r="BF114" s="25"/>
      <c r="BG114" s="25"/>
      <c r="BH114" s="25"/>
      <c r="BI114" s="25"/>
      <c r="BJ114" s="25"/>
      <c r="BK114" s="25"/>
      <c r="BL114" s="25"/>
      <c r="BM114" s="21">
        <f t="shared" si="13"/>
        <v>2543.7272727272734</v>
      </c>
      <c r="BP114" s="18">
        <v>2048</v>
      </c>
      <c r="BQ114" s="14">
        <f t="shared" si="73"/>
        <v>0</v>
      </c>
      <c r="BR114" s="14">
        <f t="shared" si="73"/>
        <v>0</v>
      </c>
      <c r="BS114" s="14">
        <f t="shared" si="73"/>
        <v>0</v>
      </c>
      <c r="BT114" s="14">
        <f t="shared" si="73"/>
        <v>0</v>
      </c>
      <c r="BU114" s="14">
        <f t="shared" si="73"/>
        <v>0</v>
      </c>
      <c r="BV114" s="14">
        <f t="shared" si="73"/>
        <v>0</v>
      </c>
      <c r="BW114" s="14">
        <f t="shared" si="73"/>
        <v>0</v>
      </c>
      <c r="BX114" s="14">
        <f t="shared" si="73"/>
        <v>0</v>
      </c>
      <c r="BY114" s="14">
        <f t="shared" si="73"/>
        <v>0</v>
      </c>
      <c r="BZ114" s="14">
        <f t="shared" si="73"/>
        <v>0</v>
      </c>
      <c r="CA114" s="14">
        <f t="shared" si="73"/>
        <v>0</v>
      </c>
      <c r="CB114" s="14">
        <f t="shared" si="73"/>
        <v>0</v>
      </c>
      <c r="CC114" s="14">
        <f t="shared" si="73"/>
        <v>0</v>
      </c>
      <c r="CD114" s="14">
        <f t="shared" si="73"/>
        <v>0</v>
      </c>
      <c r="CE114" s="14">
        <f t="shared" si="73"/>
        <v>0</v>
      </c>
      <c r="CF114" s="14">
        <f t="shared" si="71"/>
        <v>0</v>
      </c>
      <c r="CG114" s="14">
        <f t="shared" si="54"/>
        <v>0</v>
      </c>
      <c r="CH114" s="14">
        <f t="shared" si="54"/>
        <v>0</v>
      </c>
      <c r="CI114" s="14">
        <f t="shared" si="54"/>
        <v>0</v>
      </c>
      <c r="CJ114" s="14">
        <f t="shared" si="54"/>
        <v>0</v>
      </c>
      <c r="CK114" s="14">
        <f t="shared" si="54"/>
        <v>0</v>
      </c>
      <c r="CL114" s="14">
        <f t="shared" si="54"/>
        <v>0</v>
      </c>
      <c r="CM114" s="14">
        <f t="shared" si="54"/>
        <v>0</v>
      </c>
      <c r="CN114" s="14">
        <f t="shared" si="54"/>
        <v>0</v>
      </c>
      <c r="CO114" s="14">
        <f t="shared" si="54"/>
        <v>0</v>
      </c>
      <c r="CP114" s="14">
        <f t="shared" si="54"/>
        <v>0</v>
      </c>
      <c r="CQ114" s="14">
        <f t="shared" si="54"/>
        <v>0</v>
      </c>
      <c r="CR114" s="14">
        <f t="shared" si="54"/>
        <v>0</v>
      </c>
      <c r="CS114" s="14">
        <f t="shared" si="54"/>
        <v>0</v>
      </c>
      <c r="CT114" s="14">
        <f t="shared" si="54"/>
        <v>0</v>
      </c>
      <c r="CU114" s="14">
        <f t="shared" si="51"/>
        <v>0</v>
      </c>
      <c r="CV114" s="14">
        <f t="shared" si="51"/>
        <v>0</v>
      </c>
      <c r="CW114" s="14">
        <f t="shared" si="51"/>
        <v>0</v>
      </c>
      <c r="CX114" s="14">
        <f t="shared" si="66"/>
        <v>0</v>
      </c>
      <c r="CY114" s="14">
        <f t="shared" si="66"/>
        <v>0</v>
      </c>
      <c r="CZ114" s="14">
        <f t="shared" si="66"/>
        <v>0</v>
      </c>
      <c r="DA114" s="14">
        <f t="shared" si="66"/>
        <v>0</v>
      </c>
      <c r="DB114" s="14">
        <f t="shared" si="66"/>
        <v>6.0147957542617987E-2</v>
      </c>
      <c r="DC114" s="14">
        <f t="shared" si="66"/>
        <v>8.1055001608234159E-2</v>
      </c>
      <c r="DD114" s="14">
        <f t="shared" si="66"/>
        <v>8.1805510882384483E-2</v>
      </c>
      <c r="DE114" s="14">
        <f t="shared" si="66"/>
        <v>8.2448804545941903E-2</v>
      </c>
      <c r="DF114" s="14">
        <f t="shared" si="66"/>
        <v>8.2984882598906407E-2</v>
      </c>
      <c r="DG114" s="14">
        <f t="shared" si="66"/>
        <v>8.3520960651870924E-2</v>
      </c>
      <c r="DH114" s="14">
        <f t="shared" si="66"/>
        <v>0.1049640827704514</v>
      </c>
      <c r="DI114" s="14">
        <f t="shared" si="66"/>
        <v>0.105392945212823</v>
      </c>
      <c r="DJ114" s="14">
        <f t="shared" si="66"/>
        <v>0.10571459204460169</v>
      </c>
      <c r="DK114" s="14">
        <f t="shared" si="66"/>
        <v>0.10592902326578751</v>
      </c>
      <c r="DL114" s="14">
        <f t="shared" si="66"/>
        <v>0.1060362388763804</v>
      </c>
      <c r="DM114" s="14">
        <f t="shared" si="55"/>
        <v>0</v>
      </c>
      <c r="DN114" s="14">
        <f t="shared" si="55"/>
        <v>0</v>
      </c>
      <c r="DO114" s="14">
        <f t="shared" si="55"/>
        <v>0</v>
      </c>
      <c r="DP114" s="14">
        <f t="shared" si="55"/>
        <v>0</v>
      </c>
      <c r="DQ114" s="14">
        <f t="shared" si="52"/>
        <v>0</v>
      </c>
      <c r="DR114" s="14">
        <f t="shared" si="52"/>
        <v>0</v>
      </c>
      <c r="DS114" s="14">
        <f t="shared" si="32"/>
        <v>0</v>
      </c>
      <c r="DT114" s="14">
        <f t="shared" si="32"/>
        <v>0</v>
      </c>
      <c r="DU114" s="14">
        <f t="shared" si="32"/>
        <v>0</v>
      </c>
      <c r="DV114" s="14">
        <f t="shared" si="32"/>
        <v>0</v>
      </c>
      <c r="DW114" s="14">
        <f t="shared" si="32"/>
        <v>0</v>
      </c>
      <c r="DX114" s="14">
        <f t="shared" si="32"/>
        <v>0</v>
      </c>
      <c r="DY114" s="14">
        <f t="shared" si="32"/>
        <v>0</v>
      </c>
      <c r="DZ114" s="14">
        <f t="shared" si="15"/>
        <v>0.99999999999999967</v>
      </c>
    </row>
    <row r="115" spans="2:130">
      <c r="B115" s="15"/>
      <c r="C115" s="18">
        <v>2049</v>
      </c>
      <c r="D115" s="25"/>
      <c r="E115" s="25"/>
      <c r="F115" s="25"/>
      <c r="G115" s="25"/>
      <c r="H115" s="25"/>
      <c r="I115" s="25"/>
      <c r="J115" s="25"/>
      <c r="K115" s="25"/>
      <c r="L115" s="25"/>
      <c r="M115" s="25"/>
      <c r="N115" s="25"/>
      <c r="O115" s="25"/>
      <c r="P115" s="25"/>
      <c r="Q115" s="25"/>
      <c r="R115" s="25"/>
      <c r="S115" s="25"/>
      <c r="T115" s="25"/>
      <c r="U115" s="25"/>
      <c r="V115" s="25"/>
      <c r="W115" s="25"/>
      <c r="X115" s="25"/>
      <c r="Y115" s="25"/>
      <c r="Z115" s="25"/>
      <c r="AA115" s="25"/>
      <c r="AB115" s="25"/>
      <c r="AC115" s="25"/>
      <c r="AD115" s="25"/>
      <c r="AE115" s="25"/>
      <c r="AF115" s="25"/>
      <c r="AG115" s="25">
        <f t="shared" si="49"/>
        <v>0</v>
      </c>
      <c r="AH115" s="25">
        <f t="shared" si="53"/>
        <v>0</v>
      </c>
      <c r="AI115" s="25">
        <f t="shared" si="56"/>
        <v>0</v>
      </c>
      <c r="AJ115" s="25">
        <f t="shared" si="57"/>
        <v>0</v>
      </c>
      <c r="AK115" s="25">
        <f t="shared" si="58"/>
        <v>0</v>
      </c>
      <c r="AL115" s="25">
        <f t="shared" si="59"/>
        <v>0</v>
      </c>
      <c r="AM115" s="25">
        <f t="shared" si="60"/>
        <v>0</v>
      </c>
      <c r="AN115" s="25">
        <f t="shared" si="61"/>
        <v>0</v>
      </c>
      <c r="AO115" s="25">
        <f t="shared" si="62"/>
        <v>0</v>
      </c>
      <c r="AP115" s="25">
        <f t="shared" si="63"/>
        <v>206.1818181818175</v>
      </c>
      <c r="AQ115" s="25">
        <f t="shared" si="64"/>
        <v>208.09090909090915</v>
      </c>
      <c r="AR115" s="25">
        <f t="shared" si="65"/>
        <v>209.7272727272728</v>
      </c>
      <c r="AS115" s="25">
        <f t="shared" si="67"/>
        <v>211.09090909090915</v>
      </c>
      <c r="AT115" s="25">
        <f t="shared" si="68"/>
        <v>212.45454545454552</v>
      </c>
      <c r="AU115" s="25">
        <f t="shared" si="69"/>
        <v>267.00000000000011</v>
      </c>
      <c r="AV115" s="25">
        <f t="shared" si="70"/>
        <v>268.09090909090918</v>
      </c>
      <c r="AW115" s="25">
        <f t="shared" si="72"/>
        <v>268.90909090909099</v>
      </c>
      <c r="AX115" s="25">
        <f t="shared" si="74"/>
        <v>269.45454545454555</v>
      </c>
      <c r="AY115" s="25">
        <f t="shared" ref="AY115:AY126" si="75">VLOOKUP($C$113,$D$3:$K$63,$A$68,0)*(B68-B67)</f>
        <v>269.7272727272728</v>
      </c>
      <c r="AZ115" s="25">
        <f>VLOOKUP($C$114,$D$3:$K$63,$A$68,0)*(B67-B66)</f>
        <v>323.72727272727286</v>
      </c>
      <c r="BA115" s="25">
        <f>VLOOKUP($C$115,$D$3:$K$63,$A$68,0)*B66</f>
        <v>0</v>
      </c>
      <c r="BB115" s="25"/>
      <c r="BC115" s="25"/>
      <c r="BD115" s="25"/>
      <c r="BE115" s="25"/>
      <c r="BF115" s="25"/>
      <c r="BG115" s="25"/>
      <c r="BH115" s="25"/>
      <c r="BI115" s="25"/>
      <c r="BJ115" s="25"/>
      <c r="BK115" s="25"/>
      <c r="BL115" s="25"/>
      <c r="BM115" s="21">
        <f t="shared" si="13"/>
        <v>2714.4545454545464</v>
      </c>
      <c r="BP115" s="18">
        <v>2049</v>
      </c>
      <c r="BQ115" s="14">
        <f t="shared" si="73"/>
        <v>0</v>
      </c>
      <c r="BR115" s="14">
        <f t="shared" si="73"/>
        <v>0</v>
      </c>
      <c r="BS115" s="14">
        <f t="shared" si="73"/>
        <v>0</v>
      </c>
      <c r="BT115" s="14">
        <f t="shared" si="73"/>
        <v>0</v>
      </c>
      <c r="BU115" s="14">
        <f t="shared" si="73"/>
        <v>0</v>
      </c>
      <c r="BV115" s="14">
        <f t="shared" si="73"/>
        <v>0</v>
      </c>
      <c r="BW115" s="14">
        <f t="shared" si="73"/>
        <v>0</v>
      </c>
      <c r="BX115" s="14">
        <f t="shared" si="73"/>
        <v>0</v>
      </c>
      <c r="BY115" s="14">
        <f t="shared" si="73"/>
        <v>0</v>
      </c>
      <c r="BZ115" s="14">
        <f t="shared" si="73"/>
        <v>0</v>
      </c>
      <c r="CA115" s="14">
        <f t="shared" si="73"/>
        <v>0</v>
      </c>
      <c r="CB115" s="14">
        <f t="shared" si="73"/>
        <v>0</v>
      </c>
      <c r="CC115" s="14">
        <f t="shared" si="73"/>
        <v>0</v>
      </c>
      <c r="CD115" s="14">
        <f t="shared" si="73"/>
        <v>0</v>
      </c>
      <c r="CE115" s="14">
        <f t="shared" si="73"/>
        <v>0</v>
      </c>
      <c r="CF115" s="14">
        <f t="shared" si="71"/>
        <v>0</v>
      </c>
      <c r="CG115" s="14">
        <f t="shared" si="54"/>
        <v>0</v>
      </c>
      <c r="CH115" s="14">
        <f t="shared" si="54"/>
        <v>0</v>
      </c>
      <c r="CI115" s="14">
        <f t="shared" si="54"/>
        <v>0</v>
      </c>
      <c r="CJ115" s="14">
        <f t="shared" si="54"/>
        <v>0</v>
      </c>
      <c r="CK115" s="14">
        <f t="shared" si="54"/>
        <v>0</v>
      </c>
      <c r="CL115" s="14">
        <f t="shared" si="54"/>
        <v>0</v>
      </c>
      <c r="CM115" s="14">
        <f t="shared" si="54"/>
        <v>0</v>
      </c>
      <c r="CN115" s="14">
        <f t="shared" si="54"/>
        <v>0</v>
      </c>
      <c r="CO115" s="14">
        <f t="shared" si="54"/>
        <v>0</v>
      </c>
      <c r="CP115" s="14">
        <f t="shared" si="54"/>
        <v>0</v>
      </c>
      <c r="CQ115" s="14">
        <f t="shared" si="54"/>
        <v>0</v>
      </c>
      <c r="CR115" s="14">
        <f t="shared" si="54"/>
        <v>0</v>
      </c>
      <c r="CS115" s="14">
        <f t="shared" si="54"/>
        <v>0</v>
      </c>
      <c r="CT115" s="14">
        <f t="shared" si="54"/>
        <v>0</v>
      </c>
      <c r="CU115" s="14">
        <f t="shared" si="51"/>
        <v>0</v>
      </c>
      <c r="CV115" s="14">
        <f t="shared" si="51"/>
        <v>0</v>
      </c>
      <c r="CW115" s="14">
        <f t="shared" si="51"/>
        <v>0</v>
      </c>
      <c r="CX115" s="14">
        <f t="shared" si="66"/>
        <v>0</v>
      </c>
      <c r="CY115" s="14">
        <f t="shared" si="66"/>
        <v>0</v>
      </c>
      <c r="CZ115" s="14">
        <f t="shared" si="66"/>
        <v>0</v>
      </c>
      <c r="DA115" s="14">
        <f t="shared" si="66"/>
        <v>0</v>
      </c>
      <c r="DB115" s="14">
        <f t="shared" si="66"/>
        <v>0</v>
      </c>
      <c r="DC115" s="14">
        <f t="shared" si="66"/>
        <v>7.5956997890083117E-2</v>
      </c>
      <c r="DD115" s="14">
        <f t="shared" si="66"/>
        <v>7.666030342610268E-2</v>
      </c>
      <c r="DE115" s="14">
        <f t="shared" si="66"/>
        <v>7.7263136742690641E-2</v>
      </c>
      <c r="DF115" s="14">
        <f t="shared" si="66"/>
        <v>7.7765497839847278E-2</v>
      </c>
      <c r="DG115" s="14">
        <f t="shared" si="66"/>
        <v>7.8267858937003915E-2</v>
      </c>
      <c r="DH115" s="14">
        <f t="shared" si="66"/>
        <v>9.8362302823269368E-2</v>
      </c>
      <c r="DI115" s="14">
        <f t="shared" si="66"/>
        <v>9.8764191700994666E-2</v>
      </c>
      <c r="DJ115" s="14">
        <f t="shared" si="66"/>
        <v>9.9065608359288654E-2</v>
      </c>
      <c r="DK115" s="14">
        <f t="shared" si="66"/>
        <v>9.9266552798151317E-2</v>
      </c>
      <c r="DL115" s="14">
        <f t="shared" si="66"/>
        <v>9.9367025017582628E-2</v>
      </c>
      <c r="DM115" s="14">
        <f t="shared" si="55"/>
        <v>0.11926052446498545</v>
      </c>
      <c r="DN115" s="14">
        <f t="shared" si="55"/>
        <v>0</v>
      </c>
      <c r="DO115" s="14">
        <f t="shared" si="55"/>
        <v>0</v>
      </c>
      <c r="DP115" s="14">
        <f t="shared" si="55"/>
        <v>0</v>
      </c>
      <c r="DQ115" s="14">
        <f t="shared" si="52"/>
        <v>0</v>
      </c>
      <c r="DR115" s="14">
        <f t="shared" si="52"/>
        <v>0</v>
      </c>
      <c r="DS115" s="14">
        <f t="shared" si="32"/>
        <v>0</v>
      </c>
      <c r="DT115" s="14">
        <f t="shared" si="32"/>
        <v>0</v>
      </c>
      <c r="DU115" s="14">
        <f t="shared" si="32"/>
        <v>0</v>
      </c>
      <c r="DV115" s="14">
        <f t="shared" si="32"/>
        <v>0</v>
      </c>
      <c r="DW115" s="14">
        <f t="shared" si="32"/>
        <v>0</v>
      </c>
      <c r="DX115" s="14">
        <f t="shared" si="32"/>
        <v>0</v>
      </c>
      <c r="DY115" s="14">
        <f t="shared" si="32"/>
        <v>0</v>
      </c>
      <c r="DZ115" s="14">
        <f t="shared" si="15"/>
        <v>0.99999999999999978</v>
      </c>
    </row>
    <row r="116" spans="2:130">
      <c r="B116" s="15"/>
      <c r="C116" s="18">
        <v>2050</v>
      </c>
      <c r="D116" s="25"/>
      <c r="E116" s="25"/>
      <c r="F116" s="25"/>
      <c r="G116" s="25"/>
      <c r="H116" s="25"/>
      <c r="I116" s="25"/>
      <c r="J116" s="25"/>
      <c r="K116" s="25"/>
      <c r="L116" s="25"/>
      <c r="M116" s="25"/>
      <c r="N116" s="25"/>
      <c r="O116" s="25"/>
      <c r="P116" s="25"/>
      <c r="Q116" s="25"/>
      <c r="R116" s="25"/>
      <c r="S116" s="25"/>
      <c r="T116" s="25"/>
      <c r="U116" s="25"/>
      <c r="V116" s="25"/>
      <c r="W116" s="25"/>
      <c r="X116" s="25"/>
      <c r="Y116" s="25"/>
      <c r="Z116" s="25"/>
      <c r="AA116" s="25"/>
      <c r="AB116" s="25"/>
      <c r="AC116" s="25"/>
      <c r="AD116" s="25"/>
      <c r="AE116" s="25"/>
      <c r="AF116" s="25"/>
      <c r="AG116" s="25"/>
      <c r="AH116" s="25">
        <f t="shared" si="53"/>
        <v>0</v>
      </c>
      <c r="AI116" s="25">
        <f t="shared" si="56"/>
        <v>0</v>
      </c>
      <c r="AJ116" s="25">
        <f t="shared" si="57"/>
        <v>0</v>
      </c>
      <c r="AK116" s="25">
        <f t="shared" si="58"/>
        <v>0</v>
      </c>
      <c r="AL116" s="25">
        <f t="shared" si="59"/>
        <v>0</v>
      </c>
      <c r="AM116" s="25">
        <f t="shared" si="60"/>
        <v>0</v>
      </c>
      <c r="AN116" s="25">
        <f t="shared" si="61"/>
        <v>0</v>
      </c>
      <c r="AO116" s="25">
        <f t="shared" si="62"/>
        <v>0</v>
      </c>
      <c r="AP116" s="25">
        <f t="shared" si="63"/>
        <v>0</v>
      </c>
      <c r="AQ116" s="25">
        <f t="shared" si="64"/>
        <v>208.09090909090841</v>
      </c>
      <c r="AR116" s="25">
        <f t="shared" si="65"/>
        <v>209.7272727272728</v>
      </c>
      <c r="AS116" s="25">
        <f t="shared" si="67"/>
        <v>211.09090909090915</v>
      </c>
      <c r="AT116" s="25">
        <f t="shared" si="68"/>
        <v>212.45454545454552</v>
      </c>
      <c r="AU116" s="25">
        <f t="shared" si="69"/>
        <v>267.00000000000011</v>
      </c>
      <c r="AV116" s="25">
        <f t="shared" si="70"/>
        <v>268.09090909090918</v>
      </c>
      <c r="AW116" s="25">
        <f t="shared" si="72"/>
        <v>268.90909090909099</v>
      </c>
      <c r="AX116" s="25">
        <f t="shared" si="74"/>
        <v>269.45454545454555</v>
      </c>
      <c r="AY116" s="25">
        <f t="shared" si="75"/>
        <v>269.7272727272728</v>
      </c>
      <c r="AZ116" s="25">
        <f t="shared" ref="AZ116:AZ126" si="76">VLOOKUP($C$114,$D$3:$K$63,$A$68,0)*(B68-B67)</f>
        <v>323.72727272727286</v>
      </c>
      <c r="BA116" s="25">
        <f>VLOOKUP($C$115,$D$3:$K$63,$A$68,0)*(B67-B66)</f>
        <v>323.45454545454555</v>
      </c>
      <c r="BB116" s="25">
        <f>VLOOKUP($C$116,$D$3:$K$63,$A$68,0)*B66</f>
        <v>0</v>
      </c>
      <c r="BC116" s="25"/>
      <c r="BD116" s="25"/>
      <c r="BE116" s="25"/>
      <c r="BF116" s="25"/>
      <c r="BG116" s="25"/>
      <c r="BH116" s="25"/>
      <c r="BI116" s="25"/>
      <c r="BJ116" s="25"/>
      <c r="BK116" s="25"/>
      <c r="BL116" s="25"/>
      <c r="BM116" s="21">
        <f t="shared" si="13"/>
        <v>2831.727272727273</v>
      </c>
      <c r="BP116" s="18">
        <v>2050</v>
      </c>
      <c r="BQ116" s="14">
        <f t="shared" si="73"/>
        <v>0</v>
      </c>
      <c r="BR116" s="14">
        <f t="shared" si="73"/>
        <v>0</v>
      </c>
      <c r="BS116" s="14">
        <f t="shared" si="73"/>
        <v>0</v>
      </c>
      <c r="BT116" s="14">
        <f t="shared" si="73"/>
        <v>0</v>
      </c>
      <c r="BU116" s="14">
        <f t="shared" si="73"/>
        <v>0</v>
      </c>
      <c r="BV116" s="14">
        <f t="shared" si="73"/>
        <v>0</v>
      </c>
      <c r="BW116" s="14">
        <f t="shared" si="73"/>
        <v>0</v>
      </c>
      <c r="BX116" s="14">
        <f t="shared" si="73"/>
        <v>0</v>
      </c>
      <c r="BY116" s="14">
        <f t="shared" si="73"/>
        <v>0</v>
      </c>
      <c r="BZ116" s="14">
        <f t="shared" si="73"/>
        <v>0</v>
      </c>
      <c r="CA116" s="14">
        <f t="shared" si="73"/>
        <v>0</v>
      </c>
      <c r="CB116" s="14">
        <f t="shared" si="73"/>
        <v>0</v>
      </c>
      <c r="CC116" s="14">
        <f t="shared" si="73"/>
        <v>0</v>
      </c>
      <c r="CD116" s="14">
        <f t="shared" si="73"/>
        <v>0</v>
      </c>
      <c r="CE116" s="14">
        <f t="shared" si="73"/>
        <v>0</v>
      </c>
      <c r="CF116" s="14">
        <f t="shared" si="71"/>
        <v>0</v>
      </c>
      <c r="CG116" s="14">
        <f t="shared" si="54"/>
        <v>0</v>
      </c>
      <c r="CH116" s="14">
        <f t="shared" si="54"/>
        <v>0</v>
      </c>
      <c r="CI116" s="14">
        <f t="shared" si="54"/>
        <v>0</v>
      </c>
      <c r="CJ116" s="14">
        <f t="shared" ref="CJ116:CT126" si="77">W116/$BM116</f>
        <v>0</v>
      </c>
      <c r="CK116" s="14">
        <f t="shared" si="77"/>
        <v>0</v>
      </c>
      <c r="CL116" s="14">
        <f t="shared" si="77"/>
        <v>0</v>
      </c>
      <c r="CM116" s="14">
        <f t="shared" si="77"/>
        <v>0</v>
      </c>
      <c r="CN116" s="14">
        <f t="shared" si="77"/>
        <v>0</v>
      </c>
      <c r="CO116" s="14">
        <f t="shared" si="77"/>
        <v>0</v>
      </c>
      <c r="CP116" s="14">
        <f t="shared" si="77"/>
        <v>0</v>
      </c>
      <c r="CQ116" s="14">
        <f t="shared" si="77"/>
        <v>0</v>
      </c>
      <c r="CR116" s="14">
        <f t="shared" si="77"/>
        <v>0</v>
      </c>
      <c r="CS116" s="14">
        <f t="shared" si="77"/>
        <v>0</v>
      </c>
      <c r="CT116" s="14">
        <f t="shared" si="77"/>
        <v>0</v>
      </c>
      <c r="CU116" s="14">
        <f t="shared" si="51"/>
        <v>0</v>
      </c>
      <c r="CV116" s="14">
        <f t="shared" si="51"/>
        <v>0</v>
      </c>
      <c r="CW116" s="14">
        <f t="shared" si="51"/>
        <v>0</v>
      </c>
      <c r="CX116" s="14">
        <f t="shared" si="66"/>
        <v>0</v>
      </c>
      <c r="CY116" s="14">
        <f t="shared" si="66"/>
        <v>0</v>
      </c>
      <c r="CZ116" s="14">
        <f t="shared" si="66"/>
        <v>0</v>
      </c>
      <c r="DA116" s="14">
        <f t="shared" si="66"/>
        <v>0</v>
      </c>
      <c r="DB116" s="14">
        <f t="shared" si="66"/>
        <v>0</v>
      </c>
      <c r="DC116" s="14">
        <f t="shared" si="66"/>
        <v>0</v>
      </c>
      <c r="DD116" s="14">
        <f t="shared" si="66"/>
        <v>7.3485505152653133E-2</v>
      </c>
      <c r="DE116" s="14">
        <f t="shared" si="66"/>
        <v>7.406337282095736E-2</v>
      </c>
      <c r="DF116" s="14">
        <f t="shared" si="66"/>
        <v>7.4544929211210642E-2</v>
      </c>
      <c r="DG116" s="14">
        <f t="shared" si="66"/>
        <v>7.5026485601463952E-2</v>
      </c>
      <c r="DH116" s="14">
        <f t="shared" si="66"/>
        <v>9.4288741211595917E-2</v>
      </c>
      <c r="DI116" s="14">
        <f t="shared" si="66"/>
        <v>9.4673986323798545E-2</v>
      </c>
      <c r="DJ116" s="14">
        <f t="shared" si="66"/>
        <v>9.496292015795052E-2</v>
      </c>
      <c r="DK116" s="14">
        <f t="shared" si="66"/>
        <v>9.5155542714051841E-2</v>
      </c>
      <c r="DL116" s="14">
        <f t="shared" si="66"/>
        <v>9.5251853992102495E-2</v>
      </c>
      <c r="DM116" s="14">
        <f t="shared" si="55"/>
        <v>0.11432148704613314</v>
      </c>
      <c r="DN116" s="14">
        <f t="shared" si="55"/>
        <v>0.11422517576808247</v>
      </c>
      <c r="DO116" s="14">
        <f t="shared" si="55"/>
        <v>0</v>
      </c>
      <c r="DP116" s="14">
        <f t="shared" si="55"/>
        <v>0</v>
      </c>
      <c r="DQ116" s="14">
        <f t="shared" si="52"/>
        <v>0</v>
      </c>
      <c r="DR116" s="14">
        <f t="shared" si="52"/>
        <v>0</v>
      </c>
      <c r="DS116" s="14">
        <f t="shared" si="32"/>
        <v>0</v>
      </c>
      <c r="DT116" s="14">
        <f t="shared" si="32"/>
        <v>0</v>
      </c>
      <c r="DU116" s="14">
        <f t="shared" si="32"/>
        <v>0</v>
      </c>
      <c r="DV116" s="14">
        <f t="shared" si="32"/>
        <v>0</v>
      </c>
      <c r="DW116" s="14">
        <f t="shared" si="32"/>
        <v>0</v>
      </c>
      <c r="DX116" s="14">
        <f t="shared" si="32"/>
        <v>0</v>
      </c>
      <c r="DY116" s="14">
        <f t="shared" si="32"/>
        <v>0</v>
      </c>
      <c r="DZ116" s="14">
        <f t="shared" si="15"/>
        <v>0.99999999999999989</v>
      </c>
    </row>
    <row r="117" spans="2:130">
      <c r="B117" s="15"/>
      <c r="C117" s="18">
        <v>2051</v>
      </c>
      <c r="D117" s="25"/>
      <c r="E117" s="25"/>
      <c r="F117" s="25"/>
      <c r="G117" s="25"/>
      <c r="H117" s="25"/>
      <c r="I117" s="25"/>
      <c r="J117" s="25"/>
      <c r="K117" s="25"/>
      <c r="L117" s="25"/>
      <c r="M117" s="25"/>
      <c r="N117" s="25"/>
      <c r="O117" s="25"/>
      <c r="P117" s="25"/>
      <c r="Q117" s="25"/>
      <c r="R117" s="25"/>
      <c r="S117" s="25"/>
      <c r="T117" s="25"/>
      <c r="U117" s="25"/>
      <c r="V117" s="25"/>
      <c r="W117" s="25"/>
      <c r="X117" s="25"/>
      <c r="Y117" s="25"/>
      <c r="Z117" s="25"/>
      <c r="AA117" s="25"/>
      <c r="AB117" s="25"/>
      <c r="AC117" s="25"/>
      <c r="AD117" s="25"/>
      <c r="AE117" s="25"/>
      <c r="AF117" s="25"/>
      <c r="AG117" s="25"/>
      <c r="AH117" s="25"/>
      <c r="AI117" s="25">
        <f t="shared" si="56"/>
        <v>0</v>
      </c>
      <c r="AJ117" s="25">
        <f t="shared" si="57"/>
        <v>0</v>
      </c>
      <c r="AK117" s="25">
        <f t="shared" si="58"/>
        <v>0</v>
      </c>
      <c r="AL117" s="25">
        <f t="shared" si="59"/>
        <v>0</v>
      </c>
      <c r="AM117" s="25">
        <f t="shared" si="60"/>
        <v>0</v>
      </c>
      <c r="AN117" s="25">
        <f t="shared" si="61"/>
        <v>0</v>
      </c>
      <c r="AO117" s="25">
        <f t="shared" si="62"/>
        <v>0</v>
      </c>
      <c r="AP117" s="25">
        <f t="shared" si="63"/>
        <v>0</v>
      </c>
      <c r="AQ117" s="25">
        <f t="shared" si="64"/>
        <v>0</v>
      </c>
      <c r="AR117" s="25">
        <f t="shared" si="65"/>
        <v>209.72727272727204</v>
      </c>
      <c r="AS117" s="25">
        <f t="shared" si="67"/>
        <v>211.09090909090915</v>
      </c>
      <c r="AT117" s="25">
        <f t="shared" si="68"/>
        <v>212.45454545454552</v>
      </c>
      <c r="AU117" s="25">
        <f t="shared" si="69"/>
        <v>267.00000000000011</v>
      </c>
      <c r="AV117" s="25">
        <f t="shared" si="70"/>
        <v>268.09090909090918</v>
      </c>
      <c r="AW117" s="25">
        <f t="shared" si="72"/>
        <v>268.90909090909099</v>
      </c>
      <c r="AX117" s="25">
        <f t="shared" si="74"/>
        <v>269.45454545454555</v>
      </c>
      <c r="AY117" s="25">
        <f t="shared" si="75"/>
        <v>269.7272727272728</v>
      </c>
      <c r="AZ117" s="25">
        <f t="shared" si="76"/>
        <v>323.72727272727286</v>
      </c>
      <c r="BA117" s="25">
        <f t="shared" ref="BA117:BA126" si="78">VLOOKUP($C$115,$D$3:$K$63,$A$68,0)*(B68-B67)</f>
        <v>323.45454545454555</v>
      </c>
      <c r="BB117" s="25">
        <f>VLOOKUP($C$116,$D$3:$K$63,$A$68,0)*(B67-B66)</f>
        <v>322.90909090909099</v>
      </c>
      <c r="BC117" s="25" t="e">
        <f>VLOOKUP($C$117,$D$3:$K$63,$A$68,0)*B66</f>
        <v>#N/A</v>
      </c>
      <c r="BD117" s="25"/>
      <c r="BE117" s="25"/>
      <c r="BF117" s="25"/>
      <c r="BG117" s="25"/>
      <c r="BH117" s="25"/>
      <c r="BI117" s="25"/>
      <c r="BJ117" s="25"/>
      <c r="BK117" s="25"/>
      <c r="BL117" s="25"/>
      <c r="BM117" s="21" t="e">
        <f t="shared" si="13"/>
        <v>#N/A</v>
      </c>
      <c r="BP117" s="18">
        <v>2051</v>
      </c>
      <c r="BQ117" s="14" t="e">
        <f t="shared" si="73"/>
        <v>#N/A</v>
      </c>
      <c r="BR117" s="14" t="e">
        <f t="shared" si="73"/>
        <v>#N/A</v>
      </c>
      <c r="BS117" s="14" t="e">
        <f t="shared" si="73"/>
        <v>#N/A</v>
      </c>
      <c r="BT117" s="14" t="e">
        <f t="shared" si="73"/>
        <v>#N/A</v>
      </c>
      <c r="BU117" s="14" t="e">
        <f t="shared" si="73"/>
        <v>#N/A</v>
      </c>
      <c r="BV117" s="14" t="e">
        <f t="shared" si="73"/>
        <v>#N/A</v>
      </c>
      <c r="BW117" s="14" t="e">
        <f t="shared" si="73"/>
        <v>#N/A</v>
      </c>
      <c r="BX117" s="14" t="e">
        <f t="shared" si="73"/>
        <v>#N/A</v>
      </c>
      <c r="BY117" s="14" t="e">
        <f t="shared" si="73"/>
        <v>#N/A</v>
      </c>
      <c r="BZ117" s="14" t="e">
        <f t="shared" si="73"/>
        <v>#N/A</v>
      </c>
      <c r="CA117" s="14" t="e">
        <f t="shared" si="73"/>
        <v>#N/A</v>
      </c>
      <c r="CB117" s="14" t="e">
        <f t="shared" si="73"/>
        <v>#N/A</v>
      </c>
      <c r="CC117" s="14" t="e">
        <f t="shared" si="73"/>
        <v>#N/A</v>
      </c>
      <c r="CD117" s="14" t="e">
        <f t="shared" si="73"/>
        <v>#N/A</v>
      </c>
      <c r="CE117" s="14" t="e">
        <f t="shared" si="73"/>
        <v>#N/A</v>
      </c>
      <c r="CF117" s="14" t="e">
        <f t="shared" si="71"/>
        <v>#N/A</v>
      </c>
      <c r="CG117" s="14" t="e">
        <f t="shared" si="71"/>
        <v>#N/A</v>
      </c>
      <c r="CH117" s="14" t="e">
        <f t="shared" si="71"/>
        <v>#N/A</v>
      </c>
      <c r="CI117" s="14" t="e">
        <f t="shared" si="71"/>
        <v>#N/A</v>
      </c>
      <c r="CJ117" s="14" t="e">
        <f t="shared" si="77"/>
        <v>#N/A</v>
      </c>
      <c r="CK117" s="14" t="e">
        <f t="shared" si="77"/>
        <v>#N/A</v>
      </c>
      <c r="CL117" s="14" t="e">
        <f t="shared" si="77"/>
        <v>#N/A</v>
      </c>
      <c r="CM117" s="14" t="e">
        <f t="shared" si="77"/>
        <v>#N/A</v>
      </c>
      <c r="CN117" s="14" t="e">
        <f t="shared" si="77"/>
        <v>#N/A</v>
      </c>
      <c r="CO117" s="14" t="e">
        <f t="shared" si="77"/>
        <v>#N/A</v>
      </c>
      <c r="CP117" s="14" t="e">
        <f t="shared" si="77"/>
        <v>#N/A</v>
      </c>
      <c r="CQ117" s="14" t="e">
        <f t="shared" si="77"/>
        <v>#N/A</v>
      </c>
      <c r="CR117" s="14" t="e">
        <f t="shared" si="77"/>
        <v>#N/A</v>
      </c>
      <c r="CS117" s="14" t="e">
        <f t="shared" si="77"/>
        <v>#N/A</v>
      </c>
      <c r="CT117" s="14" t="e">
        <f t="shared" si="77"/>
        <v>#N/A</v>
      </c>
      <c r="CU117" s="14" t="e">
        <f t="shared" si="51"/>
        <v>#N/A</v>
      </c>
      <c r="CV117" s="14" t="e">
        <f t="shared" si="51"/>
        <v>#N/A</v>
      </c>
      <c r="CW117" s="14" t="e">
        <f t="shared" si="51"/>
        <v>#N/A</v>
      </c>
      <c r="CX117" s="14" t="e">
        <f t="shared" si="66"/>
        <v>#N/A</v>
      </c>
      <c r="CY117" s="14" t="e">
        <f t="shared" si="66"/>
        <v>#N/A</v>
      </c>
      <c r="CZ117" s="14" t="e">
        <f t="shared" si="66"/>
        <v>#N/A</v>
      </c>
      <c r="DA117" s="14" t="e">
        <f t="shared" si="66"/>
        <v>#N/A</v>
      </c>
      <c r="DB117" s="14" t="e">
        <f t="shared" si="66"/>
        <v>#N/A</v>
      </c>
      <c r="DC117" s="14" t="e">
        <f t="shared" si="66"/>
        <v>#N/A</v>
      </c>
      <c r="DD117" s="14" t="e">
        <f t="shared" si="66"/>
        <v>#N/A</v>
      </c>
      <c r="DE117" s="14" t="e">
        <f t="shared" si="66"/>
        <v>#N/A</v>
      </c>
      <c r="DF117" s="14" t="e">
        <f t="shared" si="66"/>
        <v>#N/A</v>
      </c>
      <c r="DG117" s="14" t="e">
        <f t="shared" si="66"/>
        <v>#N/A</v>
      </c>
      <c r="DH117" s="14" t="e">
        <f t="shared" si="66"/>
        <v>#N/A</v>
      </c>
      <c r="DI117" s="14" t="e">
        <f t="shared" si="66"/>
        <v>#N/A</v>
      </c>
      <c r="DJ117" s="14" t="e">
        <f t="shared" si="66"/>
        <v>#N/A</v>
      </c>
      <c r="DK117" s="14" t="e">
        <f t="shared" si="66"/>
        <v>#N/A</v>
      </c>
      <c r="DL117" s="14" t="e">
        <f t="shared" si="66"/>
        <v>#N/A</v>
      </c>
      <c r="DM117" s="14" t="e">
        <f t="shared" si="55"/>
        <v>#N/A</v>
      </c>
      <c r="DN117" s="14" t="e">
        <f t="shared" si="55"/>
        <v>#N/A</v>
      </c>
      <c r="DO117" s="14" t="e">
        <f t="shared" si="55"/>
        <v>#N/A</v>
      </c>
      <c r="DP117" s="14" t="e">
        <f t="shared" si="55"/>
        <v>#N/A</v>
      </c>
      <c r="DQ117" s="14" t="e">
        <f t="shared" si="52"/>
        <v>#N/A</v>
      </c>
      <c r="DR117" s="14" t="e">
        <f t="shared" si="52"/>
        <v>#N/A</v>
      </c>
      <c r="DS117" s="14" t="e">
        <f t="shared" si="32"/>
        <v>#N/A</v>
      </c>
      <c r="DT117" s="14" t="e">
        <f t="shared" si="32"/>
        <v>#N/A</v>
      </c>
      <c r="DU117" s="14" t="e">
        <f t="shared" si="32"/>
        <v>#N/A</v>
      </c>
      <c r="DV117" s="14" t="e">
        <f t="shared" si="32"/>
        <v>#N/A</v>
      </c>
      <c r="DW117" s="14" t="e">
        <f t="shared" si="32"/>
        <v>#N/A</v>
      </c>
      <c r="DX117" s="14" t="e">
        <f t="shared" si="32"/>
        <v>#N/A</v>
      </c>
      <c r="DY117" s="14" t="e">
        <f t="shared" si="32"/>
        <v>#N/A</v>
      </c>
      <c r="DZ117" s="14" t="e">
        <f t="shared" si="15"/>
        <v>#N/A</v>
      </c>
    </row>
    <row r="118" spans="2:130">
      <c r="B118" s="15"/>
      <c r="C118" s="18">
        <v>2052</v>
      </c>
      <c r="D118" s="25"/>
      <c r="E118" s="25"/>
      <c r="F118" s="25"/>
      <c r="G118" s="25"/>
      <c r="H118" s="25"/>
      <c r="I118" s="25"/>
      <c r="J118" s="25"/>
      <c r="K118" s="25"/>
      <c r="L118" s="25"/>
      <c r="M118" s="25"/>
      <c r="N118" s="25"/>
      <c r="O118" s="25"/>
      <c r="P118" s="25"/>
      <c r="Q118" s="25"/>
      <c r="R118" s="25"/>
      <c r="S118" s="25"/>
      <c r="T118" s="25"/>
      <c r="U118" s="25"/>
      <c r="V118" s="25"/>
      <c r="W118" s="25"/>
      <c r="X118" s="25"/>
      <c r="Y118" s="25"/>
      <c r="Z118" s="25"/>
      <c r="AA118" s="25"/>
      <c r="AB118" s="25"/>
      <c r="AC118" s="25"/>
      <c r="AD118" s="25"/>
      <c r="AE118" s="25"/>
      <c r="AF118" s="25"/>
      <c r="AG118" s="25"/>
      <c r="AH118" s="25"/>
      <c r="AI118" s="25"/>
      <c r="AJ118" s="25">
        <f t="shared" si="57"/>
        <v>0</v>
      </c>
      <c r="AK118" s="25">
        <f t="shared" si="58"/>
        <v>0</v>
      </c>
      <c r="AL118" s="25">
        <f t="shared" si="59"/>
        <v>0</v>
      </c>
      <c r="AM118" s="25">
        <f t="shared" si="60"/>
        <v>0</v>
      </c>
      <c r="AN118" s="25">
        <f t="shared" si="61"/>
        <v>0</v>
      </c>
      <c r="AO118" s="25">
        <f t="shared" si="62"/>
        <v>0</v>
      </c>
      <c r="AP118" s="25">
        <f t="shared" si="63"/>
        <v>0</v>
      </c>
      <c r="AQ118" s="25">
        <f t="shared" si="64"/>
        <v>0</v>
      </c>
      <c r="AR118" s="25">
        <f t="shared" si="65"/>
        <v>0</v>
      </c>
      <c r="AS118" s="25">
        <f t="shared" si="67"/>
        <v>211.09090909090838</v>
      </c>
      <c r="AT118" s="25">
        <f t="shared" si="68"/>
        <v>212.45454545454552</v>
      </c>
      <c r="AU118" s="25">
        <f t="shared" si="69"/>
        <v>267.00000000000011</v>
      </c>
      <c r="AV118" s="25">
        <f t="shared" si="70"/>
        <v>268.09090909090918</v>
      </c>
      <c r="AW118" s="25">
        <f t="shared" si="72"/>
        <v>268.90909090909099</v>
      </c>
      <c r="AX118" s="25">
        <f t="shared" si="74"/>
        <v>269.45454545454555</v>
      </c>
      <c r="AY118" s="25">
        <f t="shared" si="75"/>
        <v>269.7272727272728</v>
      </c>
      <c r="AZ118" s="25">
        <f t="shared" si="76"/>
        <v>323.72727272727286</v>
      </c>
      <c r="BA118" s="25">
        <f t="shared" si="78"/>
        <v>323.45454545454555</v>
      </c>
      <c r="BB118" s="25">
        <f t="shared" ref="BB118:BB126" si="79">VLOOKUP($C$116,$D$3:$K$63,$A$68,0)*(B68-B67)</f>
        <v>322.90909090909099</v>
      </c>
      <c r="BC118" s="25" t="e">
        <f>VLOOKUP($C$117,$D$3:$K$63,$A$68,0)*(B67-B66)</f>
        <v>#N/A</v>
      </c>
      <c r="BD118" s="25" t="e">
        <f>VLOOKUP($C$118,$D$3:$K$63,$A$68,0)*B66</f>
        <v>#N/A</v>
      </c>
      <c r="BE118" s="25"/>
      <c r="BF118" s="25"/>
      <c r="BG118" s="25"/>
      <c r="BH118" s="25"/>
      <c r="BI118" s="25"/>
      <c r="BJ118" s="25"/>
      <c r="BK118" s="25"/>
      <c r="BL118" s="25"/>
      <c r="BM118" s="21" t="e">
        <f t="shared" si="13"/>
        <v>#N/A</v>
      </c>
      <c r="BP118" s="18">
        <v>2052</v>
      </c>
      <c r="BQ118" s="14" t="e">
        <f t="shared" si="73"/>
        <v>#N/A</v>
      </c>
      <c r="BR118" s="14" t="e">
        <f t="shared" si="73"/>
        <v>#N/A</v>
      </c>
      <c r="BS118" s="14" t="e">
        <f t="shared" si="73"/>
        <v>#N/A</v>
      </c>
      <c r="BT118" s="14" t="e">
        <f t="shared" si="73"/>
        <v>#N/A</v>
      </c>
      <c r="BU118" s="14" t="e">
        <f t="shared" si="73"/>
        <v>#N/A</v>
      </c>
      <c r="BV118" s="14" t="e">
        <f t="shared" si="73"/>
        <v>#N/A</v>
      </c>
      <c r="BW118" s="14" t="e">
        <f t="shared" si="73"/>
        <v>#N/A</v>
      </c>
      <c r="BX118" s="14" t="e">
        <f t="shared" si="73"/>
        <v>#N/A</v>
      </c>
      <c r="BY118" s="14" t="e">
        <f t="shared" si="73"/>
        <v>#N/A</v>
      </c>
      <c r="BZ118" s="14" t="e">
        <f t="shared" si="73"/>
        <v>#N/A</v>
      </c>
      <c r="CA118" s="14" t="e">
        <f t="shared" si="73"/>
        <v>#N/A</v>
      </c>
      <c r="CB118" s="14" t="e">
        <f t="shared" si="73"/>
        <v>#N/A</v>
      </c>
      <c r="CC118" s="14" t="e">
        <f t="shared" si="73"/>
        <v>#N/A</v>
      </c>
      <c r="CD118" s="14" t="e">
        <f t="shared" si="73"/>
        <v>#N/A</v>
      </c>
      <c r="CE118" s="14" t="e">
        <f t="shared" si="73"/>
        <v>#N/A</v>
      </c>
      <c r="CF118" s="14" t="e">
        <f t="shared" si="71"/>
        <v>#N/A</v>
      </c>
      <c r="CG118" s="14" t="e">
        <f t="shared" si="71"/>
        <v>#N/A</v>
      </c>
      <c r="CH118" s="14" t="e">
        <f t="shared" si="71"/>
        <v>#N/A</v>
      </c>
      <c r="CI118" s="14" t="e">
        <f t="shared" si="71"/>
        <v>#N/A</v>
      </c>
      <c r="CJ118" s="14" t="e">
        <f t="shared" si="77"/>
        <v>#N/A</v>
      </c>
      <c r="CK118" s="14" t="e">
        <f t="shared" si="77"/>
        <v>#N/A</v>
      </c>
      <c r="CL118" s="14" t="e">
        <f t="shared" si="77"/>
        <v>#N/A</v>
      </c>
      <c r="CM118" s="14" t="e">
        <f t="shared" si="77"/>
        <v>#N/A</v>
      </c>
      <c r="CN118" s="14" t="e">
        <f t="shared" si="77"/>
        <v>#N/A</v>
      </c>
      <c r="CO118" s="14" t="e">
        <f t="shared" si="77"/>
        <v>#N/A</v>
      </c>
      <c r="CP118" s="14" t="e">
        <f t="shared" si="77"/>
        <v>#N/A</v>
      </c>
      <c r="CQ118" s="14" t="e">
        <f t="shared" si="77"/>
        <v>#N/A</v>
      </c>
      <c r="CR118" s="14" t="e">
        <f t="shared" si="77"/>
        <v>#N/A</v>
      </c>
      <c r="CS118" s="14" t="e">
        <f t="shared" si="77"/>
        <v>#N/A</v>
      </c>
      <c r="CT118" s="14" t="e">
        <f t="shared" si="77"/>
        <v>#N/A</v>
      </c>
      <c r="CU118" s="14" t="e">
        <f t="shared" si="51"/>
        <v>#N/A</v>
      </c>
      <c r="CV118" s="14" t="e">
        <f t="shared" si="51"/>
        <v>#N/A</v>
      </c>
      <c r="CW118" s="14" t="e">
        <f t="shared" si="51"/>
        <v>#N/A</v>
      </c>
      <c r="CX118" s="14" t="e">
        <f t="shared" si="66"/>
        <v>#N/A</v>
      </c>
      <c r="CY118" s="14" t="e">
        <f t="shared" si="66"/>
        <v>#N/A</v>
      </c>
      <c r="CZ118" s="14" t="e">
        <f t="shared" si="66"/>
        <v>#N/A</v>
      </c>
      <c r="DA118" s="14" t="e">
        <f t="shared" si="66"/>
        <v>#N/A</v>
      </c>
      <c r="DB118" s="14" t="e">
        <f t="shared" si="66"/>
        <v>#N/A</v>
      </c>
      <c r="DC118" s="14" t="e">
        <f t="shared" si="66"/>
        <v>#N/A</v>
      </c>
      <c r="DD118" s="14" t="e">
        <f t="shared" si="66"/>
        <v>#N/A</v>
      </c>
      <c r="DE118" s="14" t="e">
        <f t="shared" si="66"/>
        <v>#N/A</v>
      </c>
      <c r="DF118" s="14" t="e">
        <f t="shared" si="66"/>
        <v>#N/A</v>
      </c>
      <c r="DG118" s="14" t="e">
        <f t="shared" si="66"/>
        <v>#N/A</v>
      </c>
      <c r="DH118" s="14" t="e">
        <f t="shared" si="66"/>
        <v>#N/A</v>
      </c>
      <c r="DI118" s="14" t="e">
        <f t="shared" si="66"/>
        <v>#N/A</v>
      </c>
      <c r="DJ118" s="14" t="e">
        <f t="shared" si="66"/>
        <v>#N/A</v>
      </c>
      <c r="DK118" s="14" t="e">
        <f t="shared" si="66"/>
        <v>#N/A</v>
      </c>
      <c r="DL118" s="14" t="e">
        <f t="shared" si="66"/>
        <v>#N/A</v>
      </c>
      <c r="DM118" s="14" t="e">
        <f t="shared" si="55"/>
        <v>#N/A</v>
      </c>
      <c r="DN118" s="14" t="e">
        <f t="shared" si="55"/>
        <v>#N/A</v>
      </c>
      <c r="DO118" s="14" t="e">
        <f t="shared" si="55"/>
        <v>#N/A</v>
      </c>
      <c r="DP118" s="14" t="e">
        <f t="shared" si="55"/>
        <v>#N/A</v>
      </c>
      <c r="DQ118" s="14" t="e">
        <f t="shared" si="52"/>
        <v>#N/A</v>
      </c>
      <c r="DR118" s="14" t="e">
        <f t="shared" si="52"/>
        <v>#N/A</v>
      </c>
      <c r="DS118" s="14" t="e">
        <f t="shared" si="32"/>
        <v>#N/A</v>
      </c>
      <c r="DT118" s="14" t="e">
        <f t="shared" si="32"/>
        <v>#N/A</v>
      </c>
      <c r="DU118" s="14" t="e">
        <f t="shared" ref="DU118:DY126" si="80">BH118/$BM118</f>
        <v>#N/A</v>
      </c>
      <c r="DV118" s="14" t="e">
        <f t="shared" si="80"/>
        <v>#N/A</v>
      </c>
      <c r="DW118" s="14" t="e">
        <f t="shared" si="80"/>
        <v>#N/A</v>
      </c>
      <c r="DX118" s="14" t="e">
        <f t="shared" si="80"/>
        <v>#N/A</v>
      </c>
      <c r="DY118" s="14" t="e">
        <f t="shared" si="80"/>
        <v>#N/A</v>
      </c>
      <c r="DZ118" s="14" t="e">
        <f t="shared" si="15"/>
        <v>#N/A</v>
      </c>
    </row>
    <row r="119" spans="2:130">
      <c r="B119" s="15"/>
      <c r="C119" s="18">
        <v>2053</v>
      </c>
      <c r="D119" s="25"/>
      <c r="E119" s="25"/>
      <c r="F119" s="25"/>
      <c r="G119" s="25"/>
      <c r="H119" s="25"/>
      <c r="I119" s="25"/>
      <c r="J119" s="25"/>
      <c r="K119" s="25"/>
      <c r="L119" s="25"/>
      <c r="M119" s="25"/>
      <c r="N119" s="25"/>
      <c r="O119" s="25"/>
      <c r="P119" s="25"/>
      <c r="Q119" s="25"/>
      <c r="R119" s="25"/>
      <c r="S119" s="25"/>
      <c r="T119" s="25"/>
      <c r="U119" s="25"/>
      <c r="V119" s="25"/>
      <c r="W119" s="25"/>
      <c r="X119" s="25"/>
      <c r="Y119" s="25"/>
      <c r="Z119" s="25"/>
      <c r="AA119" s="25"/>
      <c r="AB119" s="25"/>
      <c r="AC119" s="25"/>
      <c r="AD119" s="25"/>
      <c r="AE119" s="25"/>
      <c r="AF119" s="25"/>
      <c r="AG119" s="25"/>
      <c r="AH119" s="25"/>
      <c r="AI119" s="25"/>
      <c r="AJ119" s="25"/>
      <c r="AK119" s="25">
        <f t="shared" si="58"/>
        <v>0</v>
      </c>
      <c r="AL119" s="25">
        <f t="shared" si="59"/>
        <v>0</v>
      </c>
      <c r="AM119" s="25">
        <f t="shared" si="60"/>
        <v>0</v>
      </c>
      <c r="AN119" s="25">
        <f t="shared" si="61"/>
        <v>0</v>
      </c>
      <c r="AO119" s="25">
        <f t="shared" si="62"/>
        <v>0</v>
      </c>
      <c r="AP119" s="25">
        <f t="shared" si="63"/>
        <v>0</v>
      </c>
      <c r="AQ119" s="25">
        <f t="shared" si="64"/>
        <v>0</v>
      </c>
      <c r="AR119" s="25">
        <f t="shared" si="65"/>
        <v>0</v>
      </c>
      <c r="AS119" s="25">
        <f t="shared" si="67"/>
        <v>0</v>
      </c>
      <c r="AT119" s="25">
        <f t="shared" si="68"/>
        <v>212.45454545454476</v>
      </c>
      <c r="AU119" s="25">
        <f t="shared" si="69"/>
        <v>267.00000000000011</v>
      </c>
      <c r="AV119" s="25">
        <f t="shared" si="70"/>
        <v>268.09090909090918</v>
      </c>
      <c r="AW119" s="25">
        <f t="shared" si="72"/>
        <v>268.90909090909099</v>
      </c>
      <c r="AX119" s="25">
        <f t="shared" si="74"/>
        <v>269.45454545454555</v>
      </c>
      <c r="AY119" s="25">
        <f t="shared" si="75"/>
        <v>269.7272727272728</v>
      </c>
      <c r="AZ119" s="25">
        <f t="shared" si="76"/>
        <v>323.72727272727286</v>
      </c>
      <c r="BA119" s="25">
        <f t="shared" si="78"/>
        <v>323.45454545454555</v>
      </c>
      <c r="BB119" s="25">
        <f t="shared" si="79"/>
        <v>322.90909090909099</v>
      </c>
      <c r="BC119" s="25" t="e">
        <f t="shared" ref="BC119:BC126" si="81">VLOOKUP($C$117,$D$3:$K$63,$A$68,0)*(B68-B67)</f>
        <v>#N/A</v>
      </c>
      <c r="BD119" s="25" t="e">
        <f>VLOOKUP($C$118,$D$3:$K$63,$A$68,0)*(B67-B66)</f>
        <v>#N/A</v>
      </c>
      <c r="BE119" s="25" t="e">
        <f>VLOOKUP($C$119,$D$3:$K$63,$A$68,0)*B66</f>
        <v>#N/A</v>
      </c>
      <c r="BF119" s="25"/>
      <c r="BG119" s="25"/>
      <c r="BH119" s="25"/>
      <c r="BI119" s="25"/>
      <c r="BJ119" s="25"/>
      <c r="BK119" s="25"/>
      <c r="BL119" s="25"/>
      <c r="BM119" s="21" t="e">
        <f t="shared" si="13"/>
        <v>#N/A</v>
      </c>
      <c r="BP119" s="18">
        <v>2053</v>
      </c>
      <c r="BQ119" s="14" t="e">
        <f t="shared" si="73"/>
        <v>#N/A</v>
      </c>
      <c r="BR119" s="14" t="e">
        <f t="shared" si="73"/>
        <v>#N/A</v>
      </c>
      <c r="BS119" s="14" t="e">
        <f t="shared" si="73"/>
        <v>#N/A</v>
      </c>
      <c r="BT119" s="14" t="e">
        <f t="shared" si="73"/>
        <v>#N/A</v>
      </c>
      <c r="BU119" s="14" t="e">
        <f t="shared" si="73"/>
        <v>#N/A</v>
      </c>
      <c r="BV119" s="14" t="e">
        <f t="shared" si="73"/>
        <v>#N/A</v>
      </c>
      <c r="BW119" s="14" t="e">
        <f t="shared" si="73"/>
        <v>#N/A</v>
      </c>
      <c r="BX119" s="14" t="e">
        <f t="shared" si="73"/>
        <v>#N/A</v>
      </c>
      <c r="BY119" s="14" t="e">
        <f t="shared" si="73"/>
        <v>#N/A</v>
      </c>
      <c r="BZ119" s="14" t="e">
        <f t="shared" si="73"/>
        <v>#N/A</v>
      </c>
      <c r="CA119" s="14" t="e">
        <f t="shared" si="73"/>
        <v>#N/A</v>
      </c>
      <c r="CB119" s="14" t="e">
        <f t="shared" si="73"/>
        <v>#N/A</v>
      </c>
      <c r="CC119" s="14" t="e">
        <f t="shared" si="73"/>
        <v>#N/A</v>
      </c>
      <c r="CD119" s="14" t="e">
        <f t="shared" si="73"/>
        <v>#N/A</v>
      </c>
      <c r="CE119" s="14" t="e">
        <f t="shared" si="73"/>
        <v>#N/A</v>
      </c>
      <c r="CF119" s="14" t="e">
        <f t="shared" si="71"/>
        <v>#N/A</v>
      </c>
      <c r="CG119" s="14" t="e">
        <f t="shared" si="71"/>
        <v>#N/A</v>
      </c>
      <c r="CH119" s="14" t="e">
        <f t="shared" si="71"/>
        <v>#N/A</v>
      </c>
      <c r="CI119" s="14" t="e">
        <f t="shared" si="71"/>
        <v>#N/A</v>
      </c>
      <c r="CJ119" s="14" t="e">
        <f t="shared" si="77"/>
        <v>#N/A</v>
      </c>
      <c r="CK119" s="14" t="e">
        <f t="shared" si="77"/>
        <v>#N/A</v>
      </c>
      <c r="CL119" s="14" t="e">
        <f t="shared" si="77"/>
        <v>#N/A</v>
      </c>
      <c r="CM119" s="14" t="e">
        <f t="shared" si="77"/>
        <v>#N/A</v>
      </c>
      <c r="CN119" s="14" t="e">
        <f t="shared" si="77"/>
        <v>#N/A</v>
      </c>
      <c r="CO119" s="14" t="e">
        <f t="shared" si="77"/>
        <v>#N/A</v>
      </c>
      <c r="CP119" s="14" t="e">
        <f t="shared" si="77"/>
        <v>#N/A</v>
      </c>
      <c r="CQ119" s="14" t="e">
        <f t="shared" si="77"/>
        <v>#N/A</v>
      </c>
      <c r="CR119" s="14" t="e">
        <f t="shared" si="77"/>
        <v>#N/A</v>
      </c>
      <c r="CS119" s="14" t="e">
        <f t="shared" si="77"/>
        <v>#N/A</v>
      </c>
      <c r="CT119" s="14" t="e">
        <f t="shared" si="77"/>
        <v>#N/A</v>
      </c>
      <c r="CU119" s="14" t="e">
        <f t="shared" si="51"/>
        <v>#N/A</v>
      </c>
      <c r="CV119" s="14" t="e">
        <f t="shared" si="51"/>
        <v>#N/A</v>
      </c>
      <c r="CW119" s="14" t="e">
        <f t="shared" si="51"/>
        <v>#N/A</v>
      </c>
      <c r="CX119" s="14" t="e">
        <f t="shared" si="66"/>
        <v>#N/A</v>
      </c>
      <c r="CY119" s="14" t="e">
        <f t="shared" si="66"/>
        <v>#N/A</v>
      </c>
      <c r="CZ119" s="14" t="e">
        <f t="shared" si="66"/>
        <v>#N/A</v>
      </c>
      <c r="DA119" s="14" t="e">
        <f t="shared" si="66"/>
        <v>#N/A</v>
      </c>
      <c r="DB119" s="14" t="e">
        <f t="shared" si="66"/>
        <v>#N/A</v>
      </c>
      <c r="DC119" s="14" t="e">
        <f t="shared" si="66"/>
        <v>#N/A</v>
      </c>
      <c r="DD119" s="14" t="e">
        <f t="shared" si="66"/>
        <v>#N/A</v>
      </c>
      <c r="DE119" s="14" t="e">
        <f t="shared" si="66"/>
        <v>#N/A</v>
      </c>
      <c r="DF119" s="14" t="e">
        <f t="shared" si="66"/>
        <v>#N/A</v>
      </c>
      <c r="DG119" s="14" t="e">
        <f t="shared" si="66"/>
        <v>#N/A</v>
      </c>
      <c r="DH119" s="14" t="e">
        <f t="shared" si="66"/>
        <v>#N/A</v>
      </c>
      <c r="DI119" s="14" t="e">
        <f t="shared" si="66"/>
        <v>#N/A</v>
      </c>
      <c r="DJ119" s="14" t="e">
        <f t="shared" si="66"/>
        <v>#N/A</v>
      </c>
      <c r="DK119" s="14" t="e">
        <f t="shared" si="66"/>
        <v>#N/A</v>
      </c>
      <c r="DL119" s="14" t="e">
        <f t="shared" si="66"/>
        <v>#N/A</v>
      </c>
      <c r="DM119" s="14" t="e">
        <f t="shared" si="55"/>
        <v>#N/A</v>
      </c>
      <c r="DN119" s="14" t="e">
        <f t="shared" si="55"/>
        <v>#N/A</v>
      </c>
      <c r="DO119" s="14" t="e">
        <f t="shared" si="55"/>
        <v>#N/A</v>
      </c>
      <c r="DP119" s="14" t="e">
        <f t="shared" si="55"/>
        <v>#N/A</v>
      </c>
      <c r="DQ119" s="14" t="e">
        <f t="shared" si="52"/>
        <v>#N/A</v>
      </c>
      <c r="DR119" s="14" t="e">
        <f t="shared" si="52"/>
        <v>#N/A</v>
      </c>
      <c r="DS119" s="14" t="e">
        <f t="shared" si="52"/>
        <v>#N/A</v>
      </c>
      <c r="DT119" s="14" t="e">
        <f t="shared" si="52"/>
        <v>#N/A</v>
      </c>
      <c r="DU119" s="14" t="e">
        <f t="shared" si="80"/>
        <v>#N/A</v>
      </c>
      <c r="DV119" s="14" t="e">
        <f t="shared" si="80"/>
        <v>#N/A</v>
      </c>
      <c r="DW119" s="14" t="e">
        <f t="shared" si="80"/>
        <v>#N/A</v>
      </c>
      <c r="DX119" s="14" t="e">
        <f t="shared" si="80"/>
        <v>#N/A</v>
      </c>
      <c r="DY119" s="14" t="e">
        <f t="shared" si="80"/>
        <v>#N/A</v>
      </c>
      <c r="DZ119" s="14" t="e">
        <f t="shared" si="15"/>
        <v>#N/A</v>
      </c>
    </row>
    <row r="120" spans="2:130">
      <c r="B120" s="15"/>
      <c r="C120" s="18">
        <v>2054</v>
      </c>
      <c r="D120" s="25"/>
      <c r="E120" s="25"/>
      <c r="F120" s="25"/>
      <c r="G120" s="25"/>
      <c r="H120" s="25"/>
      <c r="I120" s="25"/>
      <c r="J120" s="25"/>
      <c r="K120" s="25"/>
      <c r="L120" s="25"/>
      <c r="M120" s="25"/>
      <c r="N120" s="25"/>
      <c r="O120" s="25"/>
      <c r="P120" s="25"/>
      <c r="Q120" s="25"/>
      <c r="R120" s="25"/>
      <c r="S120" s="25"/>
      <c r="T120" s="25"/>
      <c r="U120" s="25"/>
      <c r="V120" s="25"/>
      <c r="W120" s="25"/>
      <c r="X120" s="25"/>
      <c r="Y120" s="25"/>
      <c r="Z120" s="25"/>
      <c r="AA120" s="25"/>
      <c r="AB120" s="25"/>
      <c r="AC120" s="25"/>
      <c r="AD120" s="25"/>
      <c r="AE120" s="25"/>
      <c r="AF120" s="25"/>
      <c r="AG120" s="25"/>
      <c r="AH120" s="25"/>
      <c r="AI120" s="25"/>
      <c r="AJ120" s="25"/>
      <c r="AK120" s="25"/>
      <c r="AL120" s="25">
        <f t="shared" si="59"/>
        <v>0</v>
      </c>
      <c r="AM120" s="25">
        <f t="shared" si="60"/>
        <v>0</v>
      </c>
      <c r="AN120" s="25">
        <f t="shared" si="61"/>
        <v>0</v>
      </c>
      <c r="AO120" s="25">
        <f t="shared" si="62"/>
        <v>0</v>
      </c>
      <c r="AP120" s="25">
        <f t="shared" si="63"/>
        <v>0</v>
      </c>
      <c r="AQ120" s="25">
        <f t="shared" si="64"/>
        <v>0</v>
      </c>
      <c r="AR120" s="25">
        <f t="shared" si="65"/>
        <v>0</v>
      </c>
      <c r="AS120" s="25">
        <f t="shared" si="67"/>
        <v>0</v>
      </c>
      <c r="AT120" s="25">
        <f t="shared" si="68"/>
        <v>0</v>
      </c>
      <c r="AU120" s="25">
        <f t="shared" si="69"/>
        <v>266.99999999999909</v>
      </c>
      <c r="AV120" s="25">
        <f t="shared" si="70"/>
        <v>268.09090909090918</v>
      </c>
      <c r="AW120" s="25">
        <f t="shared" si="72"/>
        <v>268.90909090909099</v>
      </c>
      <c r="AX120" s="25">
        <f t="shared" si="74"/>
        <v>269.45454545454555</v>
      </c>
      <c r="AY120" s="25">
        <f t="shared" si="75"/>
        <v>269.7272727272728</v>
      </c>
      <c r="AZ120" s="25">
        <f t="shared" si="76"/>
        <v>323.72727272727286</v>
      </c>
      <c r="BA120" s="25">
        <f t="shared" si="78"/>
        <v>323.45454545454555</v>
      </c>
      <c r="BB120" s="25">
        <f t="shared" si="79"/>
        <v>322.90909090909099</v>
      </c>
      <c r="BC120" s="25" t="e">
        <f t="shared" si="81"/>
        <v>#N/A</v>
      </c>
      <c r="BD120" s="25" t="e">
        <f t="shared" ref="BD120:BD126" si="82">VLOOKUP($C$118,$D$3:$K$63,$A$68,0)*(B68-B67)</f>
        <v>#N/A</v>
      </c>
      <c r="BE120" s="25" t="e">
        <f>VLOOKUP($C$119,$D$3:$K$63,$A$68,0)*(B67-B66)</f>
        <v>#N/A</v>
      </c>
      <c r="BF120" s="25" t="e">
        <f>VLOOKUP($C$120,$D$3:$K$63,$A$68,0)*B66</f>
        <v>#N/A</v>
      </c>
      <c r="BG120" s="25"/>
      <c r="BH120" s="25"/>
      <c r="BI120" s="25"/>
      <c r="BJ120" s="25"/>
      <c r="BK120" s="25"/>
      <c r="BL120" s="25"/>
      <c r="BM120" s="21" t="e">
        <f t="shared" si="13"/>
        <v>#N/A</v>
      </c>
      <c r="BP120" s="18">
        <v>2054</v>
      </c>
      <c r="BQ120" s="14" t="e">
        <f t="shared" si="73"/>
        <v>#N/A</v>
      </c>
      <c r="BR120" s="14" t="e">
        <f t="shared" si="73"/>
        <v>#N/A</v>
      </c>
      <c r="BS120" s="14" t="e">
        <f t="shared" si="73"/>
        <v>#N/A</v>
      </c>
      <c r="BT120" s="14" t="e">
        <f t="shared" si="73"/>
        <v>#N/A</v>
      </c>
      <c r="BU120" s="14" t="e">
        <f t="shared" si="73"/>
        <v>#N/A</v>
      </c>
      <c r="BV120" s="14" t="e">
        <f t="shared" si="73"/>
        <v>#N/A</v>
      </c>
      <c r="BW120" s="14" t="e">
        <f t="shared" si="73"/>
        <v>#N/A</v>
      </c>
      <c r="BX120" s="14" t="e">
        <f t="shared" si="73"/>
        <v>#N/A</v>
      </c>
      <c r="BY120" s="14" t="e">
        <f t="shared" si="73"/>
        <v>#N/A</v>
      </c>
      <c r="BZ120" s="14" t="e">
        <f t="shared" si="73"/>
        <v>#N/A</v>
      </c>
      <c r="CA120" s="14" t="e">
        <f t="shared" si="73"/>
        <v>#N/A</v>
      </c>
      <c r="CB120" s="14" t="e">
        <f t="shared" si="73"/>
        <v>#N/A</v>
      </c>
      <c r="CC120" s="14" t="e">
        <f t="shared" si="73"/>
        <v>#N/A</v>
      </c>
      <c r="CD120" s="14" t="e">
        <f t="shared" si="73"/>
        <v>#N/A</v>
      </c>
      <c r="CE120" s="14" t="e">
        <f t="shared" si="73"/>
        <v>#N/A</v>
      </c>
      <c r="CF120" s="14" t="e">
        <f t="shared" si="71"/>
        <v>#N/A</v>
      </c>
      <c r="CG120" s="14" t="e">
        <f t="shared" si="71"/>
        <v>#N/A</v>
      </c>
      <c r="CH120" s="14" t="e">
        <f t="shared" si="71"/>
        <v>#N/A</v>
      </c>
      <c r="CI120" s="14" t="e">
        <f t="shared" si="71"/>
        <v>#N/A</v>
      </c>
      <c r="CJ120" s="14" t="e">
        <f t="shared" si="77"/>
        <v>#N/A</v>
      </c>
      <c r="CK120" s="14" t="e">
        <f t="shared" si="77"/>
        <v>#N/A</v>
      </c>
      <c r="CL120" s="14" t="e">
        <f t="shared" si="77"/>
        <v>#N/A</v>
      </c>
      <c r="CM120" s="14" t="e">
        <f t="shared" si="77"/>
        <v>#N/A</v>
      </c>
      <c r="CN120" s="14" t="e">
        <f t="shared" si="77"/>
        <v>#N/A</v>
      </c>
      <c r="CO120" s="14" t="e">
        <f t="shared" si="77"/>
        <v>#N/A</v>
      </c>
      <c r="CP120" s="14" t="e">
        <f t="shared" si="77"/>
        <v>#N/A</v>
      </c>
      <c r="CQ120" s="14" t="e">
        <f t="shared" si="77"/>
        <v>#N/A</v>
      </c>
      <c r="CR120" s="14" t="e">
        <f t="shared" si="77"/>
        <v>#N/A</v>
      </c>
      <c r="CS120" s="14" t="e">
        <f t="shared" si="77"/>
        <v>#N/A</v>
      </c>
      <c r="CT120" s="14" t="e">
        <f t="shared" si="77"/>
        <v>#N/A</v>
      </c>
      <c r="CU120" s="14" t="e">
        <f t="shared" si="51"/>
        <v>#N/A</v>
      </c>
      <c r="CV120" s="14" t="e">
        <f t="shared" si="51"/>
        <v>#N/A</v>
      </c>
      <c r="CW120" s="14" t="e">
        <f t="shared" si="51"/>
        <v>#N/A</v>
      </c>
      <c r="CX120" s="14" t="e">
        <f t="shared" si="66"/>
        <v>#N/A</v>
      </c>
      <c r="CY120" s="14" t="e">
        <f t="shared" si="66"/>
        <v>#N/A</v>
      </c>
      <c r="CZ120" s="14" t="e">
        <f t="shared" si="66"/>
        <v>#N/A</v>
      </c>
      <c r="DA120" s="14" t="e">
        <f t="shared" si="66"/>
        <v>#N/A</v>
      </c>
      <c r="DB120" s="14" t="e">
        <f t="shared" si="66"/>
        <v>#N/A</v>
      </c>
      <c r="DC120" s="14" t="e">
        <f t="shared" si="66"/>
        <v>#N/A</v>
      </c>
      <c r="DD120" s="14" t="e">
        <f t="shared" si="66"/>
        <v>#N/A</v>
      </c>
      <c r="DE120" s="14" t="e">
        <f t="shared" si="66"/>
        <v>#N/A</v>
      </c>
      <c r="DF120" s="14" t="e">
        <f t="shared" si="66"/>
        <v>#N/A</v>
      </c>
      <c r="DG120" s="14" t="e">
        <f t="shared" si="66"/>
        <v>#N/A</v>
      </c>
      <c r="DH120" s="14" t="e">
        <f t="shared" si="66"/>
        <v>#N/A</v>
      </c>
      <c r="DI120" s="14" t="e">
        <f t="shared" si="66"/>
        <v>#N/A</v>
      </c>
      <c r="DJ120" s="14" t="e">
        <f t="shared" si="66"/>
        <v>#N/A</v>
      </c>
      <c r="DK120" s="14" t="e">
        <f t="shared" si="66"/>
        <v>#N/A</v>
      </c>
      <c r="DL120" s="14" t="e">
        <f t="shared" si="66"/>
        <v>#N/A</v>
      </c>
      <c r="DM120" s="14" t="e">
        <f t="shared" si="55"/>
        <v>#N/A</v>
      </c>
      <c r="DN120" s="14" t="e">
        <f t="shared" si="55"/>
        <v>#N/A</v>
      </c>
      <c r="DO120" s="14" t="e">
        <f t="shared" si="55"/>
        <v>#N/A</v>
      </c>
      <c r="DP120" s="14" t="e">
        <f t="shared" si="55"/>
        <v>#N/A</v>
      </c>
      <c r="DQ120" s="14" t="e">
        <f t="shared" si="52"/>
        <v>#N/A</v>
      </c>
      <c r="DR120" s="14" t="e">
        <f t="shared" si="52"/>
        <v>#N/A</v>
      </c>
      <c r="DS120" s="14" t="e">
        <f t="shared" si="52"/>
        <v>#N/A</v>
      </c>
      <c r="DT120" s="14" t="e">
        <f t="shared" si="52"/>
        <v>#N/A</v>
      </c>
      <c r="DU120" s="14" t="e">
        <f t="shared" si="80"/>
        <v>#N/A</v>
      </c>
      <c r="DV120" s="14" t="e">
        <f t="shared" si="80"/>
        <v>#N/A</v>
      </c>
      <c r="DW120" s="14" t="e">
        <f t="shared" si="80"/>
        <v>#N/A</v>
      </c>
      <c r="DX120" s="14" t="e">
        <f t="shared" si="80"/>
        <v>#N/A</v>
      </c>
      <c r="DY120" s="14" t="e">
        <f t="shared" si="80"/>
        <v>#N/A</v>
      </c>
      <c r="DZ120" s="14" t="e">
        <f t="shared" si="15"/>
        <v>#N/A</v>
      </c>
    </row>
    <row r="121" spans="2:130">
      <c r="B121" s="15"/>
      <c r="C121" s="18">
        <v>2055</v>
      </c>
      <c r="D121" s="25"/>
      <c r="E121" s="25"/>
      <c r="F121" s="25"/>
      <c r="G121" s="25"/>
      <c r="H121" s="25"/>
      <c r="I121" s="25"/>
      <c r="J121" s="25"/>
      <c r="K121" s="25"/>
      <c r="L121" s="25"/>
      <c r="M121" s="25"/>
      <c r="N121" s="25"/>
      <c r="O121" s="25"/>
      <c r="P121" s="25"/>
      <c r="Q121" s="25"/>
      <c r="R121" s="25"/>
      <c r="S121" s="25"/>
      <c r="T121" s="25"/>
      <c r="U121" s="25"/>
      <c r="V121" s="25"/>
      <c r="W121" s="25"/>
      <c r="X121" s="25"/>
      <c r="Y121" s="25"/>
      <c r="Z121" s="25"/>
      <c r="AA121" s="25"/>
      <c r="AB121" s="25"/>
      <c r="AC121" s="25"/>
      <c r="AD121" s="25"/>
      <c r="AE121" s="25"/>
      <c r="AF121" s="25"/>
      <c r="AG121" s="25"/>
      <c r="AH121" s="25"/>
      <c r="AI121" s="25"/>
      <c r="AJ121" s="25"/>
      <c r="AK121" s="25"/>
      <c r="AL121" s="25"/>
      <c r="AM121" s="25">
        <f t="shared" si="60"/>
        <v>0</v>
      </c>
      <c r="AN121" s="25">
        <f t="shared" si="61"/>
        <v>0</v>
      </c>
      <c r="AO121" s="25">
        <f t="shared" si="62"/>
        <v>0</v>
      </c>
      <c r="AP121" s="25">
        <f t="shared" si="63"/>
        <v>0</v>
      </c>
      <c r="AQ121" s="25">
        <f t="shared" si="64"/>
        <v>0</v>
      </c>
      <c r="AR121" s="25">
        <f t="shared" si="65"/>
        <v>0</v>
      </c>
      <c r="AS121" s="25">
        <f t="shared" si="67"/>
        <v>0</v>
      </c>
      <c r="AT121" s="25">
        <f t="shared" si="68"/>
        <v>0</v>
      </c>
      <c r="AU121" s="25">
        <f t="shared" si="69"/>
        <v>0</v>
      </c>
      <c r="AV121" s="25">
        <f t="shared" si="70"/>
        <v>268.09090909090821</v>
      </c>
      <c r="AW121" s="25">
        <f t="shared" si="72"/>
        <v>268.90909090909099</v>
      </c>
      <c r="AX121" s="25">
        <f t="shared" si="74"/>
        <v>269.45454545454555</v>
      </c>
      <c r="AY121" s="25">
        <f t="shared" si="75"/>
        <v>269.7272727272728</v>
      </c>
      <c r="AZ121" s="25">
        <f t="shared" si="76"/>
        <v>323.72727272727286</v>
      </c>
      <c r="BA121" s="25">
        <f t="shared" si="78"/>
        <v>323.45454545454555</v>
      </c>
      <c r="BB121" s="25">
        <f t="shared" si="79"/>
        <v>322.90909090909099</v>
      </c>
      <c r="BC121" s="25" t="e">
        <f t="shared" si="81"/>
        <v>#N/A</v>
      </c>
      <c r="BD121" s="25" t="e">
        <f t="shared" si="82"/>
        <v>#N/A</v>
      </c>
      <c r="BE121" s="25" t="e">
        <f t="shared" ref="BE121:BE126" si="83">VLOOKUP($C$119,$D$3:$K$63,$A$68,0)*(B68-B67)</f>
        <v>#N/A</v>
      </c>
      <c r="BF121" s="25" t="e">
        <f>VLOOKUP($C$120,$D$3:$K$63,$A$68,0)*(B67-B66)</f>
        <v>#N/A</v>
      </c>
      <c r="BG121" s="25" t="e">
        <f>VLOOKUP($C$121,$D$3:$K$63,$A$68,0)*B66</f>
        <v>#N/A</v>
      </c>
      <c r="BH121" s="25"/>
      <c r="BI121" s="25"/>
      <c r="BJ121" s="25"/>
      <c r="BK121" s="25"/>
      <c r="BL121" s="25"/>
      <c r="BM121" s="21" t="e">
        <f t="shared" si="13"/>
        <v>#N/A</v>
      </c>
      <c r="BP121" s="18">
        <v>2055</v>
      </c>
      <c r="BQ121" s="14" t="e">
        <f t="shared" si="73"/>
        <v>#N/A</v>
      </c>
      <c r="BR121" s="14" t="e">
        <f t="shared" si="73"/>
        <v>#N/A</v>
      </c>
      <c r="BS121" s="14" t="e">
        <f t="shared" si="73"/>
        <v>#N/A</v>
      </c>
      <c r="BT121" s="14" t="e">
        <f t="shared" si="73"/>
        <v>#N/A</v>
      </c>
      <c r="BU121" s="14" t="e">
        <f t="shared" si="73"/>
        <v>#N/A</v>
      </c>
      <c r="BV121" s="14" t="e">
        <f t="shared" si="73"/>
        <v>#N/A</v>
      </c>
      <c r="BW121" s="14" t="e">
        <f t="shared" si="73"/>
        <v>#N/A</v>
      </c>
      <c r="BX121" s="14" t="e">
        <f t="shared" si="73"/>
        <v>#N/A</v>
      </c>
      <c r="BY121" s="14" t="e">
        <f t="shared" si="73"/>
        <v>#N/A</v>
      </c>
      <c r="BZ121" s="14" t="e">
        <f t="shared" si="73"/>
        <v>#N/A</v>
      </c>
      <c r="CA121" s="14" t="e">
        <f t="shared" si="73"/>
        <v>#N/A</v>
      </c>
      <c r="CB121" s="14" t="e">
        <f t="shared" si="73"/>
        <v>#N/A</v>
      </c>
      <c r="CC121" s="14" t="e">
        <f t="shared" si="73"/>
        <v>#N/A</v>
      </c>
      <c r="CD121" s="14" t="e">
        <f t="shared" si="73"/>
        <v>#N/A</v>
      </c>
      <c r="CE121" s="14" t="e">
        <f t="shared" si="73"/>
        <v>#N/A</v>
      </c>
      <c r="CF121" s="14" t="e">
        <f t="shared" si="71"/>
        <v>#N/A</v>
      </c>
      <c r="CG121" s="14" t="e">
        <f t="shared" si="71"/>
        <v>#N/A</v>
      </c>
      <c r="CH121" s="14" t="e">
        <f t="shared" si="71"/>
        <v>#N/A</v>
      </c>
      <c r="CI121" s="14" t="e">
        <f t="shared" si="71"/>
        <v>#N/A</v>
      </c>
      <c r="CJ121" s="14" t="e">
        <f t="shared" si="77"/>
        <v>#N/A</v>
      </c>
      <c r="CK121" s="14" t="e">
        <f t="shared" si="77"/>
        <v>#N/A</v>
      </c>
      <c r="CL121" s="14" t="e">
        <f t="shared" si="77"/>
        <v>#N/A</v>
      </c>
      <c r="CM121" s="14" t="e">
        <f t="shared" si="77"/>
        <v>#N/A</v>
      </c>
      <c r="CN121" s="14" t="e">
        <f t="shared" si="77"/>
        <v>#N/A</v>
      </c>
      <c r="CO121" s="14" t="e">
        <f t="shared" si="77"/>
        <v>#N/A</v>
      </c>
      <c r="CP121" s="14" t="e">
        <f t="shared" si="77"/>
        <v>#N/A</v>
      </c>
      <c r="CQ121" s="14" t="e">
        <f t="shared" si="77"/>
        <v>#N/A</v>
      </c>
      <c r="CR121" s="14" t="e">
        <f t="shared" si="77"/>
        <v>#N/A</v>
      </c>
      <c r="CS121" s="14" t="e">
        <f t="shared" si="77"/>
        <v>#N/A</v>
      </c>
      <c r="CT121" s="14" t="e">
        <f t="shared" si="77"/>
        <v>#N/A</v>
      </c>
      <c r="CU121" s="14" t="e">
        <f t="shared" si="51"/>
        <v>#N/A</v>
      </c>
      <c r="CV121" s="14" t="e">
        <f t="shared" si="51"/>
        <v>#N/A</v>
      </c>
      <c r="CW121" s="14" t="e">
        <f t="shared" si="51"/>
        <v>#N/A</v>
      </c>
      <c r="CX121" s="14" t="e">
        <f t="shared" si="66"/>
        <v>#N/A</v>
      </c>
      <c r="CY121" s="14" t="e">
        <f t="shared" si="66"/>
        <v>#N/A</v>
      </c>
      <c r="CZ121" s="14" t="e">
        <f t="shared" si="66"/>
        <v>#N/A</v>
      </c>
      <c r="DA121" s="14" t="e">
        <f t="shared" si="66"/>
        <v>#N/A</v>
      </c>
      <c r="DB121" s="14" t="e">
        <f t="shared" si="66"/>
        <v>#N/A</v>
      </c>
      <c r="DC121" s="14" t="e">
        <f t="shared" si="66"/>
        <v>#N/A</v>
      </c>
      <c r="DD121" s="14" t="e">
        <f t="shared" si="66"/>
        <v>#N/A</v>
      </c>
      <c r="DE121" s="14" t="e">
        <f t="shared" si="66"/>
        <v>#N/A</v>
      </c>
      <c r="DF121" s="14" t="e">
        <f t="shared" si="66"/>
        <v>#N/A</v>
      </c>
      <c r="DG121" s="14" t="e">
        <f t="shared" si="66"/>
        <v>#N/A</v>
      </c>
      <c r="DH121" s="14" t="e">
        <f t="shared" si="66"/>
        <v>#N/A</v>
      </c>
      <c r="DI121" s="14" t="e">
        <f t="shared" si="66"/>
        <v>#N/A</v>
      </c>
      <c r="DJ121" s="14" t="e">
        <f t="shared" si="66"/>
        <v>#N/A</v>
      </c>
      <c r="DK121" s="14" t="e">
        <f t="shared" si="66"/>
        <v>#N/A</v>
      </c>
      <c r="DL121" s="14" t="e">
        <f t="shared" si="66"/>
        <v>#N/A</v>
      </c>
      <c r="DM121" s="14" t="e">
        <f t="shared" si="55"/>
        <v>#N/A</v>
      </c>
      <c r="DN121" s="14" t="e">
        <f t="shared" si="55"/>
        <v>#N/A</v>
      </c>
      <c r="DO121" s="14" t="e">
        <f t="shared" si="55"/>
        <v>#N/A</v>
      </c>
      <c r="DP121" s="14" t="e">
        <f t="shared" si="55"/>
        <v>#N/A</v>
      </c>
      <c r="DQ121" s="14" t="e">
        <f t="shared" si="52"/>
        <v>#N/A</v>
      </c>
      <c r="DR121" s="14" t="e">
        <f t="shared" si="52"/>
        <v>#N/A</v>
      </c>
      <c r="DS121" s="14" t="e">
        <f t="shared" si="52"/>
        <v>#N/A</v>
      </c>
      <c r="DT121" s="14" t="e">
        <f t="shared" si="52"/>
        <v>#N/A</v>
      </c>
      <c r="DU121" s="14" t="e">
        <f t="shared" si="80"/>
        <v>#N/A</v>
      </c>
      <c r="DV121" s="14" t="e">
        <f t="shared" si="80"/>
        <v>#N/A</v>
      </c>
      <c r="DW121" s="14" t="e">
        <f t="shared" si="80"/>
        <v>#N/A</v>
      </c>
      <c r="DX121" s="14" t="e">
        <f t="shared" si="80"/>
        <v>#N/A</v>
      </c>
      <c r="DY121" s="14" t="e">
        <f t="shared" si="80"/>
        <v>#N/A</v>
      </c>
      <c r="DZ121" s="14" t="e">
        <f t="shared" si="15"/>
        <v>#N/A</v>
      </c>
    </row>
    <row r="122" spans="2:130">
      <c r="B122" s="15"/>
      <c r="C122" s="18">
        <v>2056</v>
      </c>
      <c r="D122" s="25"/>
      <c r="E122" s="25"/>
      <c r="F122" s="25"/>
      <c r="G122" s="25"/>
      <c r="H122" s="25"/>
      <c r="I122" s="25"/>
      <c r="J122" s="25"/>
      <c r="K122" s="25"/>
      <c r="L122" s="25"/>
      <c r="M122" s="25"/>
      <c r="N122" s="25"/>
      <c r="O122" s="25"/>
      <c r="P122" s="25"/>
      <c r="Q122" s="25"/>
      <c r="R122" s="25"/>
      <c r="S122" s="25"/>
      <c r="T122" s="25"/>
      <c r="U122" s="25"/>
      <c r="V122" s="25"/>
      <c r="W122" s="25"/>
      <c r="X122" s="25"/>
      <c r="Y122" s="25"/>
      <c r="Z122" s="25"/>
      <c r="AA122" s="25"/>
      <c r="AB122" s="25"/>
      <c r="AC122" s="25"/>
      <c r="AD122" s="25"/>
      <c r="AE122" s="25"/>
      <c r="AF122" s="25"/>
      <c r="AG122" s="25"/>
      <c r="AH122" s="25"/>
      <c r="AI122" s="25"/>
      <c r="AJ122" s="25"/>
      <c r="AK122" s="25"/>
      <c r="AL122" s="25"/>
      <c r="AM122" s="25"/>
      <c r="AN122" s="25">
        <f t="shared" si="61"/>
        <v>0</v>
      </c>
      <c r="AO122" s="25">
        <f t="shared" si="62"/>
        <v>0</v>
      </c>
      <c r="AP122" s="25">
        <f t="shared" si="63"/>
        <v>0</v>
      </c>
      <c r="AQ122" s="25">
        <f t="shared" si="64"/>
        <v>0</v>
      </c>
      <c r="AR122" s="25">
        <f t="shared" si="65"/>
        <v>0</v>
      </c>
      <c r="AS122" s="25">
        <f t="shared" si="67"/>
        <v>0</v>
      </c>
      <c r="AT122" s="25">
        <f t="shared" si="68"/>
        <v>0</v>
      </c>
      <c r="AU122" s="25">
        <f t="shared" si="69"/>
        <v>0</v>
      </c>
      <c r="AV122" s="25">
        <f t="shared" si="70"/>
        <v>0</v>
      </c>
      <c r="AW122" s="25">
        <f t="shared" si="72"/>
        <v>268.90909090909003</v>
      </c>
      <c r="AX122" s="25">
        <f t="shared" si="74"/>
        <v>269.45454545454555</v>
      </c>
      <c r="AY122" s="25">
        <f t="shared" si="75"/>
        <v>269.7272727272728</v>
      </c>
      <c r="AZ122" s="25">
        <f t="shared" si="76"/>
        <v>323.72727272727286</v>
      </c>
      <c r="BA122" s="25">
        <f t="shared" si="78"/>
        <v>323.45454545454555</v>
      </c>
      <c r="BB122" s="25">
        <f t="shared" si="79"/>
        <v>322.90909090909099</v>
      </c>
      <c r="BC122" s="25" t="e">
        <f t="shared" si="81"/>
        <v>#N/A</v>
      </c>
      <c r="BD122" s="25" t="e">
        <f t="shared" si="82"/>
        <v>#N/A</v>
      </c>
      <c r="BE122" s="25" t="e">
        <f t="shared" si="83"/>
        <v>#N/A</v>
      </c>
      <c r="BF122" s="25" t="e">
        <f t="shared" ref="BF122:BF126" si="84">VLOOKUP($C$120,$D$3:$K$63,$A$68,0)*(B68-B67)</f>
        <v>#N/A</v>
      </c>
      <c r="BG122" s="25" t="e">
        <f>VLOOKUP($C$121,$D$3:$K$63,$A$68,0)*(B67-B66)</f>
        <v>#N/A</v>
      </c>
      <c r="BH122" s="25" t="e">
        <f>VLOOKUP($C$122,$D$3:$K$63,$A$68,0)*B66</f>
        <v>#N/A</v>
      </c>
      <c r="BI122" s="25"/>
      <c r="BJ122" s="25"/>
      <c r="BK122" s="25"/>
      <c r="BL122" s="25"/>
      <c r="BM122" s="21" t="e">
        <f t="shared" si="13"/>
        <v>#N/A</v>
      </c>
      <c r="BP122" s="18">
        <v>2056</v>
      </c>
      <c r="BQ122" s="14" t="e">
        <f t="shared" si="73"/>
        <v>#N/A</v>
      </c>
      <c r="BR122" s="14" t="e">
        <f t="shared" si="73"/>
        <v>#N/A</v>
      </c>
      <c r="BS122" s="14" t="e">
        <f t="shared" si="73"/>
        <v>#N/A</v>
      </c>
      <c r="BT122" s="14" t="e">
        <f t="shared" si="73"/>
        <v>#N/A</v>
      </c>
      <c r="BU122" s="14" t="e">
        <f t="shared" si="73"/>
        <v>#N/A</v>
      </c>
      <c r="BV122" s="14" t="e">
        <f t="shared" si="73"/>
        <v>#N/A</v>
      </c>
      <c r="BW122" s="14" t="e">
        <f t="shared" si="73"/>
        <v>#N/A</v>
      </c>
      <c r="BX122" s="14" t="e">
        <f t="shared" si="73"/>
        <v>#N/A</v>
      </c>
      <c r="BY122" s="14" t="e">
        <f t="shared" si="73"/>
        <v>#N/A</v>
      </c>
      <c r="BZ122" s="14" t="e">
        <f t="shared" si="73"/>
        <v>#N/A</v>
      </c>
      <c r="CA122" s="14" t="e">
        <f t="shared" si="73"/>
        <v>#N/A</v>
      </c>
      <c r="CB122" s="14" t="e">
        <f t="shared" si="73"/>
        <v>#N/A</v>
      </c>
      <c r="CC122" s="14" t="e">
        <f t="shared" si="73"/>
        <v>#N/A</v>
      </c>
      <c r="CD122" s="14" t="e">
        <f t="shared" si="73"/>
        <v>#N/A</v>
      </c>
      <c r="CE122" s="14" t="e">
        <f t="shared" si="73"/>
        <v>#N/A</v>
      </c>
      <c r="CF122" s="14" t="e">
        <f t="shared" si="71"/>
        <v>#N/A</v>
      </c>
      <c r="CG122" s="14" t="e">
        <f t="shared" si="71"/>
        <v>#N/A</v>
      </c>
      <c r="CH122" s="14" t="e">
        <f t="shared" si="71"/>
        <v>#N/A</v>
      </c>
      <c r="CI122" s="14" t="e">
        <f t="shared" si="71"/>
        <v>#N/A</v>
      </c>
      <c r="CJ122" s="14" t="e">
        <f t="shared" si="77"/>
        <v>#N/A</v>
      </c>
      <c r="CK122" s="14" t="e">
        <f t="shared" si="77"/>
        <v>#N/A</v>
      </c>
      <c r="CL122" s="14" t="e">
        <f t="shared" si="77"/>
        <v>#N/A</v>
      </c>
      <c r="CM122" s="14" t="e">
        <f t="shared" si="77"/>
        <v>#N/A</v>
      </c>
      <c r="CN122" s="14" t="e">
        <f t="shared" si="77"/>
        <v>#N/A</v>
      </c>
      <c r="CO122" s="14" t="e">
        <f t="shared" si="77"/>
        <v>#N/A</v>
      </c>
      <c r="CP122" s="14" t="e">
        <f t="shared" si="77"/>
        <v>#N/A</v>
      </c>
      <c r="CQ122" s="14" t="e">
        <f t="shared" si="77"/>
        <v>#N/A</v>
      </c>
      <c r="CR122" s="14" t="e">
        <f t="shared" si="77"/>
        <v>#N/A</v>
      </c>
      <c r="CS122" s="14" t="e">
        <f t="shared" si="77"/>
        <v>#N/A</v>
      </c>
      <c r="CT122" s="14" t="e">
        <f t="shared" si="77"/>
        <v>#N/A</v>
      </c>
      <c r="CU122" s="14" t="e">
        <f t="shared" si="51"/>
        <v>#N/A</v>
      </c>
      <c r="CV122" s="14" t="e">
        <f t="shared" si="51"/>
        <v>#N/A</v>
      </c>
      <c r="CW122" s="14" t="e">
        <f t="shared" si="51"/>
        <v>#N/A</v>
      </c>
      <c r="CX122" s="14" t="e">
        <f t="shared" si="66"/>
        <v>#N/A</v>
      </c>
      <c r="CY122" s="14" t="e">
        <f t="shared" si="66"/>
        <v>#N/A</v>
      </c>
      <c r="CZ122" s="14" t="e">
        <f t="shared" si="66"/>
        <v>#N/A</v>
      </c>
      <c r="DA122" s="14" t="e">
        <f t="shared" si="66"/>
        <v>#N/A</v>
      </c>
      <c r="DB122" s="14" t="e">
        <f t="shared" si="66"/>
        <v>#N/A</v>
      </c>
      <c r="DC122" s="14" t="e">
        <f t="shared" si="66"/>
        <v>#N/A</v>
      </c>
      <c r="DD122" s="14" t="e">
        <f t="shared" si="66"/>
        <v>#N/A</v>
      </c>
      <c r="DE122" s="14" t="e">
        <f t="shared" si="66"/>
        <v>#N/A</v>
      </c>
      <c r="DF122" s="14" t="e">
        <f t="shared" si="66"/>
        <v>#N/A</v>
      </c>
      <c r="DG122" s="14" t="e">
        <f t="shared" si="66"/>
        <v>#N/A</v>
      </c>
      <c r="DH122" s="14" t="e">
        <f t="shared" si="66"/>
        <v>#N/A</v>
      </c>
      <c r="DI122" s="14" t="e">
        <f t="shared" si="66"/>
        <v>#N/A</v>
      </c>
      <c r="DJ122" s="14" t="e">
        <f t="shared" si="66"/>
        <v>#N/A</v>
      </c>
      <c r="DK122" s="14" t="e">
        <f t="shared" si="66"/>
        <v>#N/A</v>
      </c>
      <c r="DL122" s="14" t="e">
        <f t="shared" si="66"/>
        <v>#N/A</v>
      </c>
      <c r="DM122" s="14" t="e">
        <f t="shared" si="55"/>
        <v>#N/A</v>
      </c>
      <c r="DN122" s="14" t="e">
        <f t="shared" si="55"/>
        <v>#N/A</v>
      </c>
      <c r="DO122" s="14" t="e">
        <f t="shared" si="55"/>
        <v>#N/A</v>
      </c>
      <c r="DP122" s="14" t="e">
        <f t="shared" si="55"/>
        <v>#N/A</v>
      </c>
      <c r="DQ122" s="14" t="e">
        <f t="shared" si="52"/>
        <v>#N/A</v>
      </c>
      <c r="DR122" s="14" t="e">
        <f t="shared" si="52"/>
        <v>#N/A</v>
      </c>
      <c r="DS122" s="14" t="e">
        <f t="shared" si="52"/>
        <v>#N/A</v>
      </c>
      <c r="DT122" s="14" t="e">
        <f t="shared" si="52"/>
        <v>#N/A</v>
      </c>
      <c r="DU122" s="14" t="e">
        <f t="shared" si="80"/>
        <v>#N/A</v>
      </c>
      <c r="DV122" s="14" t="e">
        <f t="shared" si="80"/>
        <v>#N/A</v>
      </c>
      <c r="DW122" s="14" t="e">
        <f t="shared" si="80"/>
        <v>#N/A</v>
      </c>
      <c r="DX122" s="14" t="e">
        <f t="shared" si="80"/>
        <v>#N/A</v>
      </c>
      <c r="DY122" s="14" t="e">
        <f t="shared" si="80"/>
        <v>#N/A</v>
      </c>
      <c r="DZ122" s="14" t="e">
        <f t="shared" si="15"/>
        <v>#N/A</v>
      </c>
    </row>
    <row r="123" spans="2:130">
      <c r="B123" s="15"/>
      <c r="C123" s="18">
        <v>2057</v>
      </c>
      <c r="D123" s="25"/>
      <c r="E123" s="25"/>
      <c r="F123" s="25"/>
      <c r="G123" s="25"/>
      <c r="H123" s="25"/>
      <c r="I123" s="25"/>
      <c r="J123" s="25"/>
      <c r="K123" s="25"/>
      <c r="L123" s="25"/>
      <c r="M123" s="25"/>
      <c r="N123" s="25"/>
      <c r="O123" s="25"/>
      <c r="P123" s="25"/>
      <c r="Q123" s="25"/>
      <c r="R123" s="25"/>
      <c r="S123" s="25"/>
      <c r="T123" s="25"/>
      <c r="U123" s="25"/>
      <c r="V123" s="25"/>
      <c r="W123" s="25"/>
      <c r="X123" s="25"/>
      <c r="Y123" s="25"/>
      <c r="Z123" s="25"/>
      <c r="AA123" s="25"/>
      <c r="AB123" s="25"/>
      <c r="AC123" s="25"/>
      <c r="AD123" s="25"/>
      <c r="AE123" s="25"/>
      <c r="AF123" s="25"/>
      <c r="AG123" s="25"/>
      <c r="AH123" s="25"/>
      <c r="AI123" s="25"/>
      <c r="AJ123" s="25"/>
      <c r="AK123" s="25"/>
      <c r="AL123" s="25"/>
      <c r="AM123" s="25"/>
      <c r="AN123" s="25"/>
      <c r="AO123" s="25">
        <f t="shared" si="62"/>
        <v>0</v>
      </c>
      <c r="AP123" s="25">
        <f t="shared" si="63"/>
        <v>0</v>
      </c>
      <c r="AQ123" s="25">
        <f t="shared" si="64"/>
        <v>0</v>
      </c>
      <c r="AR123" s="25">
        <f t="shared" si="65"/>
        <v>0</v>
      </c>
      <c r="AS123" s="25">
        <f t="shared" si="67"/>
        <v>0</v>
      </c>
      <c r="AT123" s="25">
        <f t="shared" si="68"/>
        <v>0</v>
      </c>
      <c r="AU123" s="25">
        <f t="shared" si="69"/>
        <v>0</v>
      </c>
      <c r="AV123" s="25">
        <f t="shared" si="70"/>
        <v>0</v>
      </c>
      <c r="AW123" s="25">
        <f t="shared" si="72"/>
        <v>0</v>
      </c>
      <c r="AX123" s="25">
        <f t="shared" si="74"/>
        <v>269.45454545454453</v>
      </c>
      <c r="AY123" s="25">
        <f t="shared" si="75"/>
        <v>269.7272727272728</v>
      </c>
      <c r="AZ123" s="25">
        <f t="shared" si="76"/>
        <v>323.72727272727286</v>
      </c>
      <c r="BA123" s="25">
        <f t="shared" si="78"/>
        <v>323.45454545454555</v>
      </c>
      <c r="BB123" s="25">
        <f t="shared" si="79"/>
        <v>322.90909090909099</v>
      </c>
      <c r="BC123" s="25" t="e">
        <f t="shared" si="81"/>
        <v>#N/A</v>
      </c>
      <c r="BD123" s="25" t="e">
        <f t="shared" si="82"/>
        <v>#N/A</v>
      </c>
      <c r="BE123" s="25" t="e">
        <f t="shared" si="83"/>
        <v>#N/A</v>
      </c>
      <c r="BF123" s="25" t="e">
        <f t="shared" si="84"/>
        <v>#N/A</v>
      </c>
      <c r="BG123" s="25" t="e">
        <f t="shared" ref="BG123:BG126" si="85">VLOOKUP($C$121,$D$3:$K$63,$A$68,0)*(B68-B67)</f>
        <v>#N/A</v>
      </c>
      <c r="BH123" s="25" t="e">
        <f>VLOOKUP($C$122,$D$3:$K$63,$A$68,0)*(B67-B66)</f>
        <v>#N/A</v>
      </c>
      <c r="BI123" s="25" t="e">
        <f>VLOOKUP($C$123,$D$3:$K$63,$A$68,0)*B66</f>
        <v>#N/A</v>
      </c>
      <c r="BJ123" s="25"/>
      <c r="BK123" s="25"/>
      <c r="BL123" s="25"/>
      <c r="BM123" s="21" t="e">
        <f t="shared" si="13"/>
        <v>#N/A</v>
      </c>
      <c r="BP123" s="18">
        <v>2057</v>
      </c>
      <c r="BQ123" s="14" t="e">
        <f t="shared" si="73"/>
        <v>#N/A</v>
      </c>
      <c r="BR123" s="14" t="e">
        <f t="shared" si="73"/>
        <v>#N/A</v>
      </c>
      <c r="BS123" s="14" t="e">
        <f t="shared" si="73"/>
        <v>#N/A</v>
      </c>
      <c r="BT123" s="14" t="e">
        <f t="shared" si="73"/>
        <v>#N/A</v>
      </c>
      <c r="BU123" s="14" t="e">
        <f t="shared" si="73"/>
        <v>#N/A</v>
      </c>
      <c r="BV123" s="14" t="e">
        <f t="shared" si="73"/>
        <v>#N/A</v>
      </c>
      <c r="BW123" s="14" t="e">
        <f t="shared" si="73"/>
        <v>#N/A</v>
      </c>
      <c r="BX123" s="14" t="e">
        <f t="shared" si="73"/>
        <v>#N/A</v>
      </c>
      <c r="BY123" s="14" t="e">
        <f t="shared" si="73"/>
        <v>#N/A</v>
      </c>
      <c r="BZ123" s="14" t="e">
        <f t="shared" si="73"/>
        <v>#N/A</v>
      </c>
      <c r="CA123" s="14" t="e">
        <f t="shared" si="73"/>
        <v>#N/A</v>
      </c>
      <c r="CB123" s="14" t="e">
        <f t="shared" si="73"/>
        <v>#N/A</v>
      </c>
      <c r="CC123" s="14" t="e">
        <f t="shared" si="73"/>
        <v>#N/A</v>
      </c>
      <c r="CD123" s="14" t="e">
        <f t="shared" si="73"/>
        <v>#N/A</v>
      </c>
      <c r="CE123" s="14" t="e">
        <f t="shared" si="73"/>
        <v>#N/A</v>
      </c>
      <c r="CF123" s="14" t="e">
        <f t="shared" si="71"/>
        <v>#N/A</v>
      </c>
      <c r="CG123" s="14" t="e">
        <f t="shared" si="71"/>
        <v>#N/A</v>
      </c>
      <c r="CH123" s="14" t="e">
        <f t="shared" si="71"/>
        <v>#N/A</v>
      </c>
      <c r="CI123" s="14" t="e">
        <f t="shared" si="71"/>
        <v>#N/A</v>
      </c>
      <c r="CJ123" s="14" t="e">
        <f t="shared" si="77"/>
        <v>#N/A</v>
      </c>
      <c r="CK123" s="14" t="e">
        <f t="shared" si="77"/>
        <v>#N/A</v>
      </c>
      <c r="CL123" s="14" t="e">
        <f t="shared" si="77"/>
        <v>#N/A</v>
      </c>
      <c r="CM123" s="14" t="e">
        <f t="shared" si="77"/>
        <v>#N/A</v>
      </c>
      <c r="CN123" s="14" t="e">
        <f t="shared" si="77"/>
        <v>#N/A</v>
      </c>
      <c r="CO123" s="14" t="e">
        <f t="shared" si="77"/>
        <v>#N/A</v>
      </c>
      <c r="CP123" s="14" t="e">
        <f t="shared" si="77"/>
        <v>#N/A</v>
      </c>
      <c r="CQ123" s="14" t="e">
        <f t="shared" si="77"/>
        <v>#N/A</v>
      </c>
      <c r="CR123" s="14" t="e">
        <f t="shared" si="77"/>
        <v>#N/A</v>
      </c>
      <c r="CS123" s="14" t="e">
        <f t="shared" si="77"/>
        <v>#N/A</v>
      </c>
      <c r="CT123" s="14" t="e">
        <f t="shared" si="77"/>
        <v>#N/A</v>
      </c>
      <c r="CU123" s="14" t="e">
        <f t="shared" si="51"/>
        <v>#N/A</v>
      </c>
      <c r="CV123" s="14" t="e">
        <f t="shared" si="51"/>
        <v>#N/A</v>
      </c>
      <c r="CW123" s="14" t="e">
        <f t="shared" si="51"/>
        <v>#N/A</v>
      </c>
      <c r="CX123" s="14" t="e">
        <f t="shared" si="66"/>
        <v>#N/A</v>
      </c>
      <c r="CY123" s="14" t="e">
        <f t="shared" si="66"/>
        <v>#N/A</v>
      </c>
      <c r="CZ123" s="14" t="e">
        <f t="shared" si="66"/>
        <v>#N/A</v>
      </c>
      <c r="DA123" s="14" t="e">
        <f t="shared" si="66"/>
        <v>#N/A</v>
      </c>
      <c r="DB123" s="14" t="e">
        <f t="shared" si="66"/>
        <v>#N/A</v>
      </c>
      <c r="DC123" s="14" t="e">
        <f t="shared" si="66"/>
        <v>#N/A</v>
      </c>
      <c r="DD123" s="14" t="e">
        <f t="shared" si="66"/>
        <v>#N/A</v>
      </c>
      <c r="DE123" s="14" t="e">
        <f t="shared" si="66"/>
        <v>#N/A</v>
      </c>
      <c r="DF123" s="14" t="e">
        <f t="shared" si="66"/>
        <v>#N/A</v>
      </c>
      <c r="DG123" s="14" t="e">
        <f t="shared" si="66"/>
        <v>#N/A</v>
      </c>
      <c r="DH123" s="14" t="e">
        <f t="shared" si="66"/>
        <v>#N/A</v>
      </c>
      <c r="DI123" s="14" t="e">
        <f t="shared" si="66"/>
        <v>#N/A</v>
      </c>
      <c r="DJ123" s="14" t="e">
        <f t="shared" si="66"/>
        <v>#N/A</v>
      </c>
      <c r="DK123" s="14" t="e">
        <f t="shared" si="66"/>
        <v>#N/A</v>
      </c>
      <c r="DL123" s="14" t="e">
        <f t="shared" si="66"/>
        <v>#N/A</v>
      </c>
      <c r="DM123" s="14" t="e">
        <f t="shared" si="55"/>
        <v>#N/A</v>
      </c>
      <c r="DN123" s="14" t="e">
        <f t="shared" si="55"/>
        <v>#N/A</v>
      </c>
      <c r="DO123" s="14" t="e">
        <f t="shared" si="55"/>
        <v>#N/A</v>
      </c>
      <c r="DP123" s="14" t="e">
        <f t="shared" si="55"/>
        <v>#N/A</v>
      </c>
      <c r="DQ123" s="14" t="e">
        <f t="shared" si="52"/>
        <v>#N/A</v>
      </c>
      <c r="DR123" s="14" t="e">
        <f t="shared" si="52"/>
        <v>#N/A</v>
      </c>
      <c r="DS123" s="14" t="e">
        <f t="shared" si="52"/>
        <v>#N/A</v>
      </c>
      <c r="DT123" s="14" t="e">
        <f t="shared" si="52"/>
        <v>#N/A</v>
      </c>
      <c r="DU123" s="14" t="e">
        <f t="shared" si="80"/>
        <v>#N/A</v>
      </c>
      <c r="DV123" s="14" t="e">
        <f t="shared" si="80"/>
        <v>#N/A</v>
      </c>
      <c r="DW123" s="14" t="e">
        <f t="shared" si="80"/>
        <v>#N/A</v>
      </c>
      <c r="DX123" s="14" t="e">
        <f t="shared" si="80"/>
        <v>#N/A</v>
      </c>
      <c r="DY123" s="14" t="e">
        <f t="shared" si="80"/>
        <v>#N/A</v>
      </c>
      <c r="DZ123" s="14" t="e">
        <f t="shared" si="15"/>
        <v>#N/A</v>
      </c>
    </row>
    <row r="124" spans="2:130">
      <c r="B124" s="15"/>
      <c r="C124" s="18">
        <v>2058</v>
      </c>
      <c r="D124" s="25"/>
      <c r="E124" s="25"/>
      <c r="F124" s="25"/>
      <c r="G124" s="25"/>
      <c r="H124" s="25"/>
      <c r="I124" s="25"/>
      <c r="J124" s="25"/>
      <c r="K124" s="25"/>
      <c r="L124" s="25"/>
      <c r="M124" s="25"/>
      <c r="N124" s="25"/>
      <c r="O124" s="25"/>
      <c r="P124" s="25"/>
      <c r="Q124" s="25"/>
      <c r="R124" s="25"/>
      <c r="S124" s="25"/>
      <c r="T124" s="25"/>
      <c r="U124" s="25"/>
      <c r="V124" s="25"/>
      <c r="W124" s="25"/>
      <c r="X124" s="25"/>
      <c r="Y124" s="25"/>
      <c r="Z124" s="25"/>
      <c r="AA124" s="25"/>
      <c r="AB124" s="25"/>
      <c r="AC124" s="25"/>
      <c r="AD124" s="25"/>
      <c r="AE124" s="25"/>
      <c r="AF124" s="25"/>
      <c r="AG124" s="25"/>
      <c r="AH124" s="25"/>
      <c r="AI124" s="25"/>
      <c r="AJ124" s="25"/>
      <c r="AK124" s="25"/>
      <c r="AL124" s="25"/>
      <c r="AM124" s="25"/>
      <c r="AN124" s="25"/>
      <c r="AO124" s="25"/>
      <c r="AP124" s="25">
        <f t="shared" si="63"/>
        <v>0</v>
      </c>
      <c r="AQ124" s="25">
        <f t="shared" si="64"/>
        <v>0</v>
      </c>
      <c r="AR124" s="25">
        <f t="shared" si="65"/>
        <v>0</v>
      </c>
      <c r="AS124" s="25">
        <f t="shared" si="67"/>
        <v>0</v>
      </c>
      <c r="AT124" s="25">
        <f t="shared" si="68"/>
        <v>0</v>
      </c>
      <c r="AU124" s="25">
        <f t="shared" si="69"/>
        <v>0</v>
      </c>
      <c r="AV124" s="25">
        <f t="shared" si="70"/>
        <v>0</v>
      </c>
      <c r="AW124" s="25">
        <f t="shared" si="72"/>
        <v>0</v>
      </c>
      <c r="AX124" s="25">
        <f t="shared" si="74"/>
        <v>0</v>
      </c>
      <c r="AY124" s="25">
        <f t="shared" si="75"/>
        <v>269.72727272727184</v>
      </c>
      <c r="AZ124" s="25">
        <f t="shared" si="76"/>
        <v>323.72727272727286</v>
      </c>
      <c r="BA124" s="25">
        <f t="shared" si="78"/>
        <v>323.45454545454555</v>
      </c>
      <c r="BB124" s="25">
        <f t="shared" si="79"/>
        <v>322.90909090909099</v>
      </c>
      <c r="BC124" s="25" t="e">
        <f t="shared" si="81"/>
        <v>#N/A</v>
      </c>
      <c r="BD124" s="25" t="e">
        <f t="shared" si="82"/>
        <v>#N/A</v>
      </c>
      <c r="BE124" s="25" t="e">
        <f t="shared" si="83"/>
        <v>#N/A</v>
      </c>
      <c r="BF124" s="25" t="e">
        <f t="shared" si="84"/>
        <v>#N/A</v>
      </c>
      <c r="BG124" s="25" t="e">
        <f t="shared" si="85"/>
        <v>#N/A</v>
      </c>
      <c r="BH124" s="25" t="e">
        <f t="shared" ref="BH124:BH126" si="86">VLOOKUP($C$122,$D$3:$K$63,$A$68,0)*(B68-B67)</f>
        <v>#N/A</v>
      </c>
      <c r="BI124" s="25" t="e">
        <f>VLOOKUP($C$123,$D$3:$K$63,$A$68,0)*(B67-B66)</f>
        <v>#N/A</v>
      </c>
      <c r="BJ124" s="25" t="e">
        <f>VLOOKUP($C$124,$D$3:$K$63,$A$68,0)*B66</f>
        <v>#N/A</v>
      </c>
      <c r="BK124" s="25"/>
      <c r="BL124" s="25"/>
      <c r="BM124" s="21" t="e">
        <f t="shared" si="13"/>
        <v>#N/A</v>
      </c>
      <c r="BP124" s="18">
        <v>2058</v>
      </c>
      <c r="BQ124" s="14" t="e">
        <f t="shared" si="73"/>
        <v>#N/A</v>
      </c>
      <c r="BR124" s="14" t="e">
        <f t="shared" si="73"/>
        <v>#N/A</v>
      </c>
      <c r="BS124" s="14" t="e">
        <f t="shared" si="73"/>
        <v>#N/A</v>
      </c>
      <c r="BT124" s="14" t="e">
        <f t="shared" si="73"/>
        <v>#N/A</v>
      </c>
      <c r="BU124" s="14" t="e">
        <f t="shared" si="73"/>
        <v>#N/A</v>
      </c>
      <c r="BV124" s="14" t="e">
        <f t="shared" si="73"/>
        <v>#N/A</v>
      </c>
      <c r="BW124" s="14" t="e">
        <f t="shared" si="73"/>
        <v>#N/A</v>
      </c>
      <c r="BX124" s="14" t="e">
        <f t="shared" si="73"/>
        <v>#N/A</v>
      </c>
      <c r="BY124" s="14" t="e">
        <f t="shared" si="73"/>
        <v>#N/A</v>
      </c>
      <c r="BZ124" s="14" t="e">
        <f t="shared" si="73"/>
        <v>#N/A</v>
      </c>
      <c r="CA124" s="14" t="e">
        <f t="shared" si="73"/>
        <v>#N/A</v>
      </c>
      <c r="CB124" s="14" t="e">
        <f t="shared" si="73"/>
        <v>#N/A</v>
      </c>
      <c r="CC124" s="14" t="e">
        <f t="shared" si="73"/>
        <v>#N/A</v>
      </c>
      <c r="CD124" s="14" t="e">
        <f t="shared" si="73"/>
        <v>#N/A</v>
      </c>
      <c r="CE124" s="14" t="e">
        <f t="shared" si="73"/>
        <v>#N/A</v>
      </c>
      <c r="CF124" s="14" t="e">
        <f t="shared" si="71"/>
        <v>#N/A</v>
      </c>
      <c r="CG124" s="14" t="e">
        <f t="shared" si="71"/>
        <v>#N/A</v>
      </c>
      <c r="CH124" s="14" t="e">
        <f t="shared" si="71"/>
        <v>#N/A</v>
      </c>
      <c r="CI124" s="14" t="e">
        <f t="shared" si="71"/>
        <v>#N/A</v>
      </c>
      <c r="CJ124" s="14" t="e">
        <f t="shared" si="77"/>
        <v>#N/A</v>
      </c>
      <c r="CK124" s="14" t="e">
        <f t="shared" si="77"/>
        <v>#N/A</v>
      </c>
      <c r="CL124" s="14" t="e">
        <f t="shared" si="77"/>
        <v>#N/A</v>
      </c>
      <c r="CM124" s="14" t="e">
        <f t="shared" si="77"/>
        <v>#N/A</v>
      </c>
      <c r="CN124" s="14" t="e">
        <f t="shared" si="77"/>
        <v>#N/A</v>
      </c>
      <c r="CO124" s="14" t="e">
        <f t="shared" si="77"/>
        <v>#N/A</v>
      </c>
      <c r="CP124" s="14" t="e">
        <f t="shared" si="77"/>
        <v>#N/A</v>
      </c>
      <c r="CQ124" s="14" t="e">
        <f t="shared" si="77"/>
        <v>#N/A</v>
      </c>
      <c r="CR124" s="14" t="e">
        <f t="shared" si="77"/>
        <v>#N/A</v>
      </c>
      <c r="CS124" s="14" t="e">
        <f t="shared" si="77"/>
        <v>#N/A</v>
      </c>
      <c r="CT124" s="14" t="e">
        <f t="shared" si="77"/>
        <v>#N/A</v>
      </c>
      <c r="CU124" s="14" t="e">
        <f t="shared" si="51"/>
        <v>#N/A</v>
      </c>
      <c r="CV124" s="14" t="e">
        <f t="shared" si="51"/>
        <v>#N/A</v>
      </c>
      <c r="CW124" s="14" t="e">
        <f t="shared" si="51"/>
        <v>#N/A</v>
      </c>
      <c r="CX124" s="14" t="e">
        <f t="shared" si="66"/>
        <v>#N/A</v>
      </c>
      <c r="CY124" s="14" t="e">
        <f t="shared" si="66"/>
        <v>#N/A</v>
      </c>
      <c r="CZ124" s="14" t="e">
        <f t="shared" si="66"/>
        <v>#N/A</v>
      </c>
      <c r="DA124" s="14" t="e">
        <f t="shared" si="66"/>
        <v>#N/A</v>
      </c>
      <c r="DB124" s="14" t="e">
        <f t="shared" si="66"/>
        <v>#N/A</v>
      </c>
      <c r="DC124" s="14" t="e">
        <f t="shared" si="66"/>
        <v>#N/A</v>
      </c>
      <c r="DD124" s="14" t="e">
        <f t="shared" si="66"/>
        <v>#N/A</v>
      </c>
      <c r="DE124" s="14" t="e">
        <f t="shared" si="66"/>
        <v>#N/A</v>
      </c>
      <c r="DF124" s="14" t="e">
        <f t="shared" si="66"/>
        <v>#N/A</v>
      </c>
      <c r="DG124" s="14" t="e">
        <f t="shared" si="66"/>
        <v>#N/A</v>
      </c>
      <c r="DH124" s="14" t="e">
        <f t="shared" si="66"/>
        <v>#N/A</v>
      </c>
      <c r="DI124" s="14" t="e">
        <f t="shared" si="66"/>
        <v>#N/A</v>
      </c>
      <c r="DJ124" s="14" t="e">
        <f t="shared" si="66"/>
        <v>#N/A</v>
      </c>
      <c r="DK124" s="14" t="e">
        <f t="shared" si="66"/>
        <v>#N/A</v>
      </c>
      <c r="DL124" s="14" t="e">
        <f t="shared" si="66"/>
        <v>#N/A</v>
      </c>
      <c r="DM124" s="14" t="e">
        <f t="shared" si="55"/>
        <v>#N/A</v>
      </c>
      <c r="DN124" s="14" t="e">
        <f t="shared" si="55"/>
        <v>#N/A</v>
      </c>
      <c r="DO124" s="14" t="e">
        <f t="shared" si="55"/>
        <v>#N/A</v>
      </c>
      <c r="DP124" s="14" t="e">
        <f t="shared" si="55"/>
        <v>#N/A</v>
      </c>
      <c r="DQ124" s="14" t="e">
        <f t="shared" si="52"/>
        <v>#N/A</v>
      </c>
      <c r="DR124" s="14" t="e">
        <f t="shared" si="52"/>
        <v>#N/A</v>
      </c>
      <c r="DS124" s="14" t="e">
        <f t="shared" si="52"/>
        <v>#N/A</v>
      </c>
      <c r="DT124" s="14" t="e">
        <f t="shared" si="52"/>
        <v>#N/A</v>
      </c>
      <c r="DU124" s="14" t="e">
        <f t="shared" si="80"/>
        <v>#N/A</v>
      </c>
      <c r="DV124" s="14" t="e">
        <f t="shared" si="80"/>
        <v>#N/A</v>
      </c>
      <c r="DW124" s="14" t="e">
        <f t="shared" si="80"/>
        <v>#N/A</v>
      </c>
      <c r="DX124" s="14" t="e">
        <f t="shared" si="80"/>
        <v>#N/A</v>
      </c>
      <c r="DY124" s="14" t="e">
        <f t="shared" si="80"/>
        <v>#N/A</v>
      </c>
      <c r="DZ124" s="14" t="e">
        <f t="shared" si="15"/>
        <v>#N/A</v>
      </c>
    </row>
    <row r="125" spans="2:130">
      <c r="B125" s="15"/>
      <c r="C125" s="18">
        <v>2059</v>
      </c>
      <c r="D125" s="25"/>
      <c r="E125" s="25"/>
      <c r="F125" s="25"/>
      <c r="G125" s="25"/>
      <c r="H125" s="25"/>
      <c r="I125" s="25"/>
      <c r="J125" s="25"/>
      <c r="K125" s="25"/>
      <c r="L125" s="25"/>
      <c r="M125" s="25"/>
      <c r="N125" s="25"/>
      <c r="O125" s="25"/>
      <c r="P125" s="25"/>
      <c r="Q125" s="25"/>
      <c r="R125" s="25"/>
      <c r="S125" s="25"/>
      <c r="T125" s="25"/>
      <c r="U125" s="25"/>
      <c r="V125" s="25"/>
      <c r="W125" s="25"/>
      <c r="X125" s="25"/>
      <c r="Y125" s="25"/>
      <c r="Z125" s="25"/>
      <c r="AA125" s="25"/>
      <c r="AB125" s="25"/>
      <c r="AC125" s="25"/>
      <c r="AD125" s="25"/>
      <c r="AE125" s="25"/>
      <c r="AF125" s="25"/>
      <c r="AG125" s="25"/>
      <c r="AH125" s="25"/>
      <c r="AI125" s="25"/>
      <c r="AJ125" s="25"/>
      <c r="AK125" s="25"/>
      <c r="AL125" s="25"/>
      <c r="AM125" s="25"/>
      <c r="AN125" s="25"/>
      <c r="AO125" s="25"/>
      <c r="AP125" s="25"/>
      <c r="AQ125" s="25">
        <f t="shared" si="64"/>
        <v>0</v>
      </c>
      <c r="AR125" s="25">
        <f t="shared" si="65"/>
        <v>0</v>
      </c>
      <c r="AS125" s="25">
        <f t="shared" si="67"/>
        <v>0</v>
      </c>
      <c r="AT125" s="25">
        <f t="shared" si="68"/>
        <v>0</v>
      </c>
      <c r="AU125" s="25">
        <f t="shared" si="69"/>
        <v>0</v>
      </c>
      <c r="AV125" s="25">
        <f t="shared" si="70"/>
        <v>0</v>
      </c>
      <c r="AW125" s="25">
        <f t="shared" si="72"/>
        <v>0</v>
      </c>
      <c r="AX125" s="25">
        <f t="shared" si="74"/>
        <v>0</v>
      </c>
      <c r="AY125" s="25">
        <f t="shared" si="75"/>
        <v>0</v>
      </c>
      <c r="AZ125" s="25">
        <f t="shared" si="76"/>
        <v>323.72727272727167</v>
      </c>
      <c r="BA125" s="25">
        <f t="shared" si="78"/>
        <v>323.45454545454555</v>
      </c>
      <c r="BB125" s="25">
        <f t="shared" si="79"/>
        <v>322.90909090909099</v>
      </c>
      <c r="BC125" s="25" t="e">
        <f t="shared" si="81"/>
        <v>#N/A</v>
      </c>
      <c r="BD125" s="25" t="e">
        <f t="shared" si="82"/>
        <v>#N/A</v>
      </c>
      <c r="BE125" s="25" t="e">
        <f t="shared" si="83"/>
        <v>#N/A</v>
      </c>
      <c r="BF125" s="25" t="e">
        <f t="shared" si="84"/>
        <v>#N/A</v>
      </c>
      <c r="BG125" s="25" t="e">
        <f t="shared" si="85"/>
        <v>#N/A</v>
      </c>
      <c r="BH125" s="25" t="e">
        <f t="shared" si="86"/>
        <v>#N/A</v>
      </c>
      <c r="BI125" s="25" t="e">
        <f t="shared" ref="BI125:BI126" si="87">VLOOKUP($C$123,$D$3:$K$63,$A$68,0)*(B68-B67)</f>
        <v>#N/A</v>
      </c>
      <c r="BJ125" s="25" t="e">
        <f>VLOOKUP($C$124,$D$3:$K$63,$A$68,0)*(B67-B66)</f>
        <v>#N/A</v>
      </c>
      <c r="BK125" s="25" t="e">
        <f>VLOOKUP($C$125,$D$3:$K$63,$A$68,0)*B66</f>
        <v>#N/A</v>
      </c>
      <c r="BL125" s="25"/>
      <c r="BM125" s="21" t="e">
        <f t="shared" si="13"/>
        <v>#N/A</v>
      </c>
      <c r="BP125" s="18">
        <v>2059</v>
      </c>
      <c r="BQ125" s="14" t="e">
        <f t="shared" si="73"/>
        <v>#N/A</v>
      </c>
      <c r="BR125" s="14" t="e">
        <f t="shared" si="73"/>
        <v>#N/A</v>
      </c>
      <c r="BS125" s="14" t="e">
        <f t="shared" si="73"/>
        <v>#N/A</v>
      </c>
      <c r="BT125" s="14" t="e">
        <f t="shared" si="73"/>
        <v>#N/A</v>
      </c>
      <c r="BU125" s="14" t="e">
        <f t="shared" si="73"/>
        <v>#N/A</v>
      </c>
      <c r="BV125" s="14" t="e">
        <f t="shared" si="73"/>
        <v>#N/A</v>
      </c>
      <c r="BW125" s="14" t="e">
        <f t="shared" si="73"/>
        <v>#N/A</v>
      </c>
      <c r="BX125" s="14" t="e">
        <f t="shared" si="73"/>
        <v>#N/A</v>
      </c>
      <c r="BY125" s="14" t="e">
        <f t="shared" si="73"/>
        <v>#N/A</v>
      </c>
      <c r="BZ125" s="14" t="e">
        <f t="shared" si="73"/>
        <v>#N/A</v>
      </c>
      <c r="CA125" s="14" t="e">
        <f t="shared" si="73"/>
        <v>#N/A</v>
      </c>
      <c r="CB125" s="14" t="e">
        <f t="shared" si="73"/>
        <v>#N/A</v>
      </c>
      <c r="CC125" s="14" t="e">
        <f t="shared" si="73"/>
        <v>#N/A</v>
      </c>
      <c r="CD125" s="14" t="e">
        <f t="shared" si="73"/>
        <v>#N/A</v>
      </c>
      <c r="CE125" s="14" t="e">
        <f t="shared" si="73"/>
        <v>#N/A</v>
      </c>
      <c r="CF125" s="14" t="e">
        <f t="shared" si="71"/>
        <v>#N/A</v>
      </c>
      <c r="CG125" s="14" t="e">
        <f t="shared" si="71"/>
        <v>#N/A</v>
      </c>
      <c r="CH125" s="14" t="e">
        <f t="shared" si="71"/>
        <v>#N/A</v>
      </c>
      <c r="CI125" s="14" t="e">
        <f t="shared" si="71"/>
        <v>#N/A</v>
      </c>
      <c r="CJ125" s="14" t="e">
        <f t="shared" si="77"/>
        <v>#N/A</v>
      </c>
      <c r="CK125" s="14" t="e">
        <f t="shared" si="77"/>
        <v>#N/A</v>
      </c>
      <c r="CL125" s="14" t="e">
        <f t="shared" si="77"/>
        <v>#N/A</v>
      </c>
      <c r="CM125" s="14" t="e">
        <f t="shared" si="77"/>
        <v>#N/A</v>
      </c>
      <c r="CN125" s="14" t="e">
        <f t="shared" si="77"/>
        <v>#N/A</v>
      </c>
      <c r="CO125" s="14" t="e">
        <f t="shared" si="77"/>
        <v>#N/A</v>
      </c>
      <c r="CP125" s="14" t="e">
        <f t="shared" si="77"/>
        <v>#N/A</v>
      </c>
      <c r="CQ125" s="14" t="e">
        <f t="shared" si="77"/>
        <v>#N/A</v>
      </c>
      <c r="CR125" s="14" t="e">
        <f t="shared" si="77"/>
        <v>#N/A</v>
      </c>
      <c r="CS125" s="14" t="e">
        <f t="shared" si="77"/>
        <v>#N/A</v>
      </c>
      <c r="CT125" s="14" t="e">
        <f t="shared" si="77"/>
        <v>#N/A</v>
      </c>
      <c r="CU125" s="14" t="e">
        <f t="shared" si="51"/>
        <v>#N/A</v>
      </c>
      <c r="CV125" s="14" t="e">
        <f t="shared" si="51"/>
        <v>#N/A</v>
      </c>
      <c r="CW125" s="14" t="e">
        <f t="shared" si="51"/>
        <v>#N/A</v>
      </c>
      <c r="CX125" s="14" t="e">
        <f t="shared" si="51"/>
        <v>#N/A</v>
      </c>
      <c r="CY125" s="14" t="e">
        <f t="shared" si="51"/>
        <v>#N/A</v>
      </c>
      <c r="CZ125" s="14" t="e">
        <f t="shared" si="51"/>
        <v>#N/A</v>
      </c>
      <c r="DA125" s="14" t="e">
        <f t="shared" si="51"/>
        <v>#N/A</v>
      </c>
      <c r="DB125" s="14" t="e">
        <f t="shared" si="51"/>
        <v>#N/A</v>
      </c>
      <c r="DC125" s="14" t="e">
        <f t="shared" si="51"/>
        <v>#N/A</v>
      </c>
      <c r="DD125" s="14" t="e">
        <f t="shared" si="51"/>
        <v>#N/A</v>
      </c>
      <c r="DE125" s="14" t="e">
        <f t="shared" si="51"/>
        <v>#N/A</v>
      </c>
      <c r="DF125" s="14" t="e">
        <f t="shared" si="51"/>
        <v>#N/A</v>
      </c>
      <c r="DG125" s="14" t="e">
        <f t="shared" si="51"/>
        <v>#N/A</v>
      </c>
      <c r="DH125" s="14" t="e">
        <f t="shared" si="51"/>
        <v>#N/A</v>
      </c>
      <c r="DI125" s="14" t="e">
        <f t="shared" si="51"/>
        <v>#N/A</v>
      </c>
      <c r="DJ125" s="14" t="e">
        <f t="shared" si="51"/>
        <v>#N/A</v>
      </c>
      <c r="DK125" s="14" t="e">
        <f t="shared" ref="DK125:DL126" si="88">AX125/$BM125</f>
        <v>#N/A</v>
      </c>
      <c r="DL125" s="14" t="e">
        <f t="shared" si="88"/>
        <v>#N/A</v>
      </c>
      <c r="DM125" s="14" t="e">
        <f t="shared" si="55"/>
        <v>#N/A</v>
      </c>
      <c r="DN125" s="14" t="e">
        <f t="shared" si="55"/>
        <v>#N/A</v>
      </c>
      <c r="DO125" s="14" t="e">
        <f t="shared" si="55"/>
        <v>#N/A</v>
      </c>
      <c r="DP125" s="14" t="e">
        <f t="shared" si="55"/>
        <v>#N/A</v>
      </c>
      <c r="DQ125" s="14" t="e">
        <f t="shared" si="52"/>
        <v>#N/A</v>
      </c>
      <c r="DR125" s="14" t="e">
        <f t="shared" si="52"/>
        <v>#N/A</v>
      </c>
      <c r="DS125" s="14" t="e">
        <f t="shared" si="52"/>
        <v>#N/A</v>
      </c>
      <c r="DT125" s="14" t="e">
        <f t="shared" si="52"/>
        <v>#N/A</v>
      </c>
      <c r="DU125" s="14" t="e">
        <f t="shared" si="80"/>
        <v>#N/A</v>
      </c>
      <c r="DV125" s="14" t="e">
        <f t="shared" si="80"/>
        <v>#N/A</v>
      </c>
      <c r="DW125" s="14" t="e">
        <f t="shared" si="80"/>
        <v>#N/A</v>
      </c>
      <c r="DX125" s="14" t="e">
        <f t="shared" si="80"/>
        <v>#N/A</v>
      </c>
      <c r="DY125" s="14" t="e">
        <f t="shared" si="80"/>
        <v>#N/A</v>
      </c>
      <c r="DZ125" s="14" t="e">
        <f t="shared" si="15"/>
        <v>#N/A</v>
      </c>
    </row>
    <row r="126" spans="2:130">
      <c r="B126" s="15"/>
      <c r="C126" s="18">
        <v>2060</v>
      </c>
      <c r="D126" s="25"/>
      <c r="E126" s="25"/>
      <c r="F126" s="25"/>
      <c r="G126" s="25"/>
      <c r="H126" s="25"/>
      <c r="I126" s="25"/>
      <c r="J126" s="25"/>
      <c r="K126" s="25"/>
      <c r="L126" s="25"/>
      <c r="M126" s="25"/>
      <c r="N126" s="25"/>
      <c r="O126" s="25"/>
      <c r="P126" s="25"/>
      <c r="Q126" s="25"/>
      <c r="R126" s="25"/>
      <c r="S126" s="25"/>
      <c r="T126" s="25"/>
      <c r="U126" s="25"/>
      <c r="V126" s="25"/>
      <c r="W126" s="25"/>
      <c r="X126" s="25"/>
      <c r="Y126" s="25"/>
      <c r="Z126" s="25"/>
      <c r="AA126" s="25"/>
      <c r="AB126" s="25"/>
      <c r="AC126" s="25"/>
      <c r="AD126" s="25"/>
      <c r="AE126" s="25"/>
      <c r="AF126" s="25"/>
      <c r="AG126" s="25"/>
      <c r="AH126" s="25"/>
      <c r="AI126" s="25"/>
      <c r="AJ126" s="25"/>
      <c r="AK126" s="25"/>
      <c r="AL126" s="25"/>
      <c r="AM126" s="25"/>
      <c r="AN126" s="25"/>
      <c r="AO126" s="25"/>
      <c r="AP126" s="25"/>
      <c r="AQ126" s="25"/>
      <c r="AR126" s="25">
        <f t="shared" si="65"/>
        <v>0</v>
      </c>
      <c r="AS126" s="25">
        <f t="shared" si="67"/>
        <v>0</v>
      </c>
      <c r="AT126" s="25">
        <f t="shared" si="68"/>
        <v>0</v>
      </c>
      <c r="AU126" s="25">
        <f t="shared" si="69"/>
        <v>0</v>
      </c>
      <c r="AV126" s="25">
        <f t="shared" si="70"/>
        <v>0</v>
      </c>
      <c r="AW126" s="25">
        <f t="shared" si="72"/>
        <v>0</v>
      </c>
      <c r="AX126" s="25">
        <f t="shared" si="74"/>
        <v>0</v>
      </c>
      <c r="AY126" s="25">
        <f t="shared" si="75"/>
        <v>0</v>
      </c>
      <c r="AZ126" s="25">
        <f t="shared" si="76"/>
        <v>0</v>
      </c>
      <c r="BA126" s="25">
        <f t="shared" si="78"/>
        <v>323.45454545454436</v>
      </c>
      <c r="BB126" s="25">
        <f t="shared" si="79"/>
        <v>322.90909090909099</v>
      </c>
      <c r="BC126" s="25" t="e">
        <f t="shared" si="81"/>
        <v>#N/A</v>
      </c>
      <c r="BD126" s="25" t="e">
        <f t="shared" si="82"/>
        <v>#N/A</v>
      </c>
      <c r="BE126" s="25" t="e">
        <f t="shared" si="83"/>
        <v>#N/A</v>
      </c>
      <c r="BF126" s="25" t="e">
        <f t="shared" si="84"/>
        <v>#N/A</v>
      </c>
      <c r="BG126" s="25" t="e">
        <f t="shared" si="85"/>
        <v>#N/A</v>
      </c>
      <c r="BH126" s="25" t="e">
        <f t="shared" si="86"/>
        <v>#N/A</v>
      </c>
      <c r="BI126" s="25" t="e">
        <f t="shared" si="87"/>
        <v>#N/A</v>
      </c>
      <c r="BJ126" s="25" t="e">
        <f>VLOOKUP($C$124,$D$3:$K$63,$A$68,0)*(B68-B67)</f>
        <v>#N/A</v>
      </c>
      <c r="BK126" s="25" t="e">
        <f>VLOOKUP($C$125,$D$3:$K$63,$A$68,0)*(B67-B66)</f>
        <v>#N/A</v>
      </c>
      <c r="BL126" s="25" t="e">
        <f>VLOOKUP($C$126,$D$3:$K$63,$A$68,0)*B66</f>
        <v>#N/A</v>
      </c>
      <c r="BM126" s="21" t="e">
        <f t="shared" si="13"/>
        <v>#N/A</v>
      </c>
      <c r="BP126" s="18">
        <v>2060</v>
      </c>
      <c r="BQ126" s="14" t="e">
        <f t="shared" si="73"/>
        <v>#N/A</v>
      </c>
      <c r="BR126" s="14" t="e">
        <f t="shared" si="73"/>
        <v>#N/A</v>
      </c>
      <c r="BS126" s="14" t="e">
        <f t="shared" si="73"/>
        <v>#N/A</v>
      </c>
      <c r="BT126" s="14" t="e">
        <f t="shared" si="73"/>
        <v>#N/A</v>
      </c>
      <c r="BU126" s="14" t="e">
        <f t="shared" si="73"/>
        <v>#N/A</v>
      </c>
      <c r="BV126" s="14" t="e">
        <f t="shared" si="73"/>
        <v>#N/A</v>
      </c>
      <c r="BW126" s="14" t="e">
        <f t="shared" si="73"/>
        <v>#N/A</v>
      </c>
      <c r="BX126" s="14" t="e">
        <f t="shared" si="73"/>
        <v>#N/A</v>
      </c>
      <c r="BY126" s="14" t="e">
        <f t="shared" si="73"/>
        <v>#N/A</v>
      </c>
      <c r="BZ126" s="14" t="e">
        <f t="shared" si="73"/>
        <v>#N/A</v>
      </c>
      <c r="CA126" s="14" t="e">
        <f t="shared" si="73"/>
        <v>#N/A</v>
      </c>
      <c r="CB126" s="14" t="e">
        <f t="shared" si="73"/>
        <v>#N/A</v>
      </c>
      <c r="CC126" s="14" t="e">
        <f t="shared" si="73"/>
        <v>#N/A</v>
      </c>
      <c r="CD126" s="14" t="e">
        <f t="shared" si="73"/>
        <v>#N/A</v>
      </c>
      <c r="CE126" s="14" t="e">
        <f t="shared" si="73"/>
        <v>#N/A</v>
      </c>
      <c r="CF126" s="14" t="e">
        <f t="shared" si="71"/>
        <v>#N/A</v>
      </c>
      <c r="CG126" s="14" t="e">
        <f t="shared" si="71"/>
        <v>#N/A</v>
      </c>
      <c r="CH126" s="14" t="e">
        <f t="shared" si="71"/>
        <v>#N/A</v>
      </c>
      <c r="CI126" s="14" t="e">
        <f t="shared" si="71"/>
        <v>#N/A</v>
      </c>
      <c r="CJ126" s="14" t="e">
        <f t="shared" si="77"/>
        <v>#N/A</v>
      </c>
      <c r="CK126" s="14" t="e">
        <f t="shared" si="77"/>
        <v>#N/A</v>
      </c>
      <c r="CL126" s="14" t="e">
        <f t="shared" si="77"/>
        <v>#N/A</v>
      </c>
      <c r="CM126" s="14" t="e">
        <f t="shared" si="77"/>
        <v>#N/A</v>
      </c>
      <c r="CN126" s="14" t="e">
        <f t="shared" si="77"/>
        <v>#N/A</v>
      </c>
      <c r="CO126" s="14" t="e">
        <f t="shared" si="77"/>
        <v>#N/A</v>
      </c>
      <c r="CP126" s="14" t="e">
        <f t="shared" si="77"/>
        <v>#N/A</v>
      </c>
      <c r="CQ126" s="14" t="e">
        <f t="shared" si="77"/>
        <v>#N/A</v>
      </c>
      <c r="CR126" s="14" t="e">
        <f t="shared" si="77"/>
        <v>#N/A</v>
      </c>
      <c r="CS126" s="14" t="e">
        <f t="shared" si="77"/>
        <v>#N/A</v>
      </c>
      <c r="CT126" s="14" t="e">
        <f t="shared" si="77"/>
        <v>#N/A</v>
      </c>
      <c r="CU126" s="14" t="e">
        <f t="shared" si="51"/>
        <v>#N/A</v>
      </c>
      <c r="CV126" s="14" t="e">
        <f t="shared" si="51"/>
        <v>#N/A</v>
      </c>
      <c r="CW126" s="14" t="e">
        <f t="shared" si="51"/>
        <v>#N/A</v>
      </c>
      <c r="CX126" s="14" t="e">
        <f t="shared" si="51"/>
        <v>#N/A</v>
      </c>
      <c r="CY126" s="14" t="e">
        <f t="shared" si="51"/>
        <v>#N/A</v>
      </c>
      <c r="CZ126" s="14" t="e">
        <f t="shared" si="51"/>
        <v>#N/A</v>
      </c>
      <c r="DA126" s="14" t="e">
        <f t="shared" si="51"/>
        <v>#N/A</v>
      </c>
      <c r="DB126" s="14" t="e">
        <f t="shared" si="51"/>
        <v>#N/A</v>
      </c>
      <c r="DC126" s="14" t="e">
        <f t="shared" si="51"/>
        <v>#N/A</v>
      </c>
      <c r="DD126" s="14" t="e">
        <f t="shared" si="51"/>
        <v>#N/A</v>
      </c>
      <c r="DE126" s="14" t="e">
        <f t="shared" si="51"/>
        <v>#N/A</v>
      </c>
      <c r="DF126" s="14" t="e">
        <f t="shared" si="51"/>
        <v>#N/A</v>
      </c>
      <c r="DG126" s="14" t="e">
        <f t="shared" si="51"/>
        <v>#N/A</v>
      </c>
      <c r="DH126" s="14" t="e">
        <f t="shared" si="51"/>
        <v>#N/A</v>
      </c>
      <c r="DI126" s="14" t="e">
        <f t="shared" si="51"/>
        <v>#N/A</v>
      </c>
      <c r="DJ126" s="14" t="e">
        <f t="shared" si="51"/>
        <v>#N/A</v>
      </c>
      <c r="DK126" s="14" t="e">
        <f t="shared" si="88"/>
        <v>#N/A</v>
      </c>
      <c r="DL126" s="14" t="e">
        <f t="shared" si="88"/>
        <v>#N/A</v>
      </c>
      <c r="DM126" s="14" t="e">
        <f t="shared" si="55"/>
        <v>#N/A</v>
      </c>
      <c r="DN126" s="14" t="e">
        <f t="shared" si="55"/>
        <v>#N/A</v>
      </c>
      <c r="DO126" s="14" t="e">
        <f t="shared" si="55"/>
        <v>#N/A</v>
      </c>
      <c r="DP126" s="14" t="e">
        <f t="shared" si="55"/>
        <v>#N/A</v>
      </c>
      <c r="DQ126" s="14" t="e">
        <f t="shared" si="52"/>
        <v>#N/A</v>
      </c>
      <c r="DR126" s="14" t="e">
        <f t="shared" si="52"/>
        <v>#N/A</v>
      </c>
      <c r="DS126" s="14" t="e">
        <f t="shared" si="52"/>
        <v>#N/A</v>
      </c>
      <c r="DT126" s="14" t="e">
        <f t="shared" si="52"/>
        <v>#N/A</v>
      </c>
      <c r="DU126" s="14" t="e">
        <f t="shared" si="80"/>
        <v>#N/A</v>
      </c>
      <c r="DV126" s="14" t="e">
        <f t="shared" si="80"/>
        <v>#N/A</v>
      </c>
      <c r="DW126" s="14" t="e">
        <f t="shared" si="80"/>
        <v>#N/A</v>
      </c>
      <c r="DX126" s="14" t="e">
        <f t="shared" si="80"/>
        <v>#N/A</v>
      </c>
      <c r="DY126" s="14" t="e">
        <f t="shared" si="80"/>
        <v>#N/A</v>
      </c>
      <c r="DZ126" s="14" t="e">
        <f t="shared" si="15"/>
        <v>#N/A</v>
      </c>
    </row>
    <row r="127" spans="2:130">
      <c r="N127" s="18"/>
      <c r="U127" s="21"/>
      <c r="W127" s="18"/>
      <c r="AD127" s="21"/>
      <c r="AF127" s="18"/>
      <c r="AM127" s="21"/>
      <c r="AO127" s="18"/>
      <c r="AV127" s="21"/>
    </row>
    <row r="128" spans="2:130">
      <c r="B128" s="19" t="s">
        <v>14</v>
      </c>
      <c r="C128" s="18" t="s">
        <v>47</v>
      </c>
      <c r="N128" s="18"/>
      <c r="U128" s="21"/>
      <c r="W128" s="18"/>
      <c r="AD128" s="21"/>
      <c r="AF128" s="18"/>
      <c r="AM128" s="21"/>
      <c r="AO128" s="18"/>
      <c r="AV128" s="21"/>
      <c r="BN128" s="113" t="s">
        <v>48</v>
      </c>
      <c r="BO128" s="113"/>
    </row>
    <row r="129" spans="1:130">
      <c r="A129" s="22" t="s">
        <v>34</v>
      </c>
      <c r="B129" s="22" t="s">
        <v>43</v>
      </c>
      <c r="C129" s="22" t="s">
        <v>41</v>
      </c>
      <c r="D129" s="22">
        <v>2000</v>
      </c>
      <c r="E129" s="22">
        <v>2001</v>
      </c>
      <c r="F129" s="22">
        <v>2002</v>
      </c>
      <c r="G129" s="22">
        <v>2003</v>
      </c>
      <c r="H129" s="22">
        <v>2004</v>
      </c>
      <c r="I129" s="22">
        <v>2005</v>
      </c>
      <c r="J129" s="22">
        <v>2006</v>
      </c>
      <c r="K129" s="22">
        <v>2007</v>
      </c>
      <c r="L129" s="22">
        <v>2008</v>
      </c>
      <c r="M129" s="22">
        <v>2009</v>
      </c>
      <c r="N129" s="22">
        <v>2010</v>
      </c>
      <c r="O129" s="22">
        <v>2011</v>
      </c>
      <c r="P129" s="22">
        <v>2012</v>
      </c>
      <c r="Q129" s="22">
        <v>2013</v>
      </c>
      <c r="R129" s="22">
        <v>2014</v>
      </c>
      <c r="S129" s="22">
        <v>2015</v>
      </c>
      <c r="T129" s="22">
        <v>2016</v>
      </c>
      <c r="U129" s="22">
        <v>2017</v>
      </c>
      <c r="V129" s="22">
        <v>2018</v>
      </c>
      <c r="W129" s="22">
        <v>2019</v>
      </c>
      <c r="X129" s="22">
        <v>2020</v>
      </c>
      <c r="Y129" s="22">
        <v>2021</v>
      </c>
      <c r="Z129" s="22">
        <v>2022</v>
      </c>
      <c r="AA129" s="22">
        <v>2023</v>
      </c>
      <c r="AB129" s="22">
        <v>2024</v>
      </c>
      <c r="AC129" s="22">
        <v>2025</v>
      </c>
      <c r="AD129" s="22">
        <v>2026</v>
      </c>
      <c r="AE129" s="22">
        <v>2027</v>
      </c>
      <c r="AF129" s="22">
        <v>2028</v>
      </c>
      <c r="AG129" s="22">
        <v>2029</v>
      </c>
      <c r="AH129" s="22">
        <v>2030</v>
      </c>
      <c r="AI129" s="22">
        <v>2031</v>
      </c>
      <c r="AJ129" s="22">
        <v>2032</v>
      </c>
      <c r="AK129" s="22">
        <v>2033</v>
      </c>
      <c r="AL129" s="22">
        <v>2034</v>
      </c>
      <c r="AM129" s="22">
        <v>2035</v>
      </c>
      <c r="AN129" s="22">
        <v>2036</v>
      </c>
      <c r="AO129" s="22">
        <v>2037</v>
      </c>
      <c r="AP129" s="22">
        <v>2038</v>
      </c>
      <c r="AQ129" s="22">
        <v>2039</v>
      </c>
      <c r="AR129" s="22">
        <v>2040</v>
      </c>
      <c r="AS129" s="22">
        <v>2041</v>
      </c>
      <c r="AT129" s="22">
        <v>2042</v>
      </c>
      <c r="AU129" s="22">
        <v>2043</v>
      </c>
      <c r="AV129" s="22">
        <v>2044</v>
      </c>
      <c r="AW129" s="22">
        <v>2045</v>
      </c>
      <c r="AX129" s="22">
        <v>2046</v>
      </c>
      <c r="AY129" s="22">
        <v>2047</v>
      </c>
      <c r="AZ129" s="22">
        <v>2048</v>
      </c>
      <c r="BA129" s="22">
        <v>2049</v>
      </c>
      <c r="BB129" s="22">
        <v>2050</v>
      </c>
      <c r="BC129" s="22">
        <v>2051</v>
      </c>
      <c r="BD129" s="22">
        <v>2052</v>
      </c>
      <c r="BE129" s="22">
        <v>2053</v>
      </c>
      <c r="BF129" s="22">
        <v>2054</v>
      </c>
      <c r="BG129" s="22">
        <v>2055</v>
      </c>
      <c r="BH129" s="22">
        <v>2056</v>
      </c>
      <c r="BI129" s="22">
        <v>2057</v>
      </c>
      <c r="BJ129" s="22">
        <v>2058</v>
      </c>
      <c r="BK129" s="22">
        <v>2059</v>
      </c>
      <c r="BL129" s="22">
        <v>2060</v>
      </c>
      <c r="BM129" s="22" t="s">
        <v>46</v>
      </c>
      <c r="BN129" s="22"/>
      <c r="BO129" s="22"/>
      <c r="BP129" s="22" t="s">
        <v>41</v>
      </c>
      <c r="BQ129" s="22">
        <v>2000</v>
      </c>
      <c r="BR129" s="22">
        <v>2001</v>
      </c>
      <c r="BS129" s="22">
        <v>2002</v>
      </c>
      <c r="BT129" s="22">
        <v>2003</v>
      </c>
      <c r="BU129" s="22">
        <v>2004</v>
      </c>
      <c r="BV129" s="22">
        <v>2005</v>
      </c>
      <c r="BW129" s="22">
        <v>2006</v>
      </c>
      <c r="BX129" s="22">
        <v>2007</v>
      </c>
      <c r="BY129" s="22">
        <v>2008</v>
      </c>
      <c r="BZ129" s="22">
        <v>2009</v>
      </c>
      <c r="CA129" s="22">
        <v>2010</v>
      </c>
      <c r="CB129" s="22">
        <v>2011</v>
      </c>
      <c r="CC129" s="22">
        <v>2012</v>
      </c>
      <c r="CD129" s="22">
        <v>2013</v>
      </c>
      <c r="CE129" s="22">
        <v>2014</v>
      </c>
      <c r="CF129" s="22">
        <v>2015</v>
      </c>
      <c r="CG129" s="22">
        <v>2016</v>
      </c>
      <c r="CH129" s="22">
        <v>2017</v>
      </c>
      <c r="CI129" s="22">
        <v>2018</v>
      </c>
      <c r="CJ129" s="22">
        <v>2019</v>
      </c>
      <c r="CK129" s="22">
        <v>2020</v>
      </c>
      <c r="CL129" s="22">
        <v>2021</v>
      </c>
      <c r="CM129" s="22">
        <v>2022</v>
      </c>
      <c r="CN129" s="22">
        <v>2023</v>
      </c>
      <c r="CO129" s="22">
        <v>2024</v>
      </c>
      <c r="CP129" s="22">
        <v>2025</v>
      </c>
      <c r="CQ129" s="22">
        <v>2026</v>
      </c>
      <c r="CR129" s="22">
        <v>2027</v>
      </c>
      <c r="CS129" s="22">
        <v>2028</v>
      </c>
      <c r="CT129" s="22">
        <v>2029</v>
      </c>
      <c r="CU129" s="22">
        <v>2030</v>
      </c>
      <c r="CV129" s="22">
        <v>2031</v>
      </c>
      <c r="CW129" s="22">
        <v>2032</v>
      </c>
      <c r="CX129" s="22">
        <v>2033</v>
      </c>
      <c r="CY129" s="22">
        <v>2034</v>
      </c>
      <c r="CZ129" s="22">
        <v>2035</v>
      </c>
      <c r="DA129" s="22">
        <v>2036</v>
      </c>
      <c r="DB129" s="22">
        <v>2037</v>
      </c>
      <c r="DC129" s="22">
        <v>2038</v>
      </c>
      <c r="DD129" s="22">
        <v>2039</v>
      </c>
      <c r="DE129" s="22">
        <v>2040</v>
      </c>
      <c r="DF129" s="22">
        <v>2041</v>
      </c>
      <c r="DG129" s="22">
        <v>2042</v>
      </c>
      <c r="DH129" s="22">
        <v>2043</v>
      </c>
      <c r="DI129" s="22">
        <v>2044</v>
      </c>
      <c r="DJ129" s="22">
        <v>2045</v>
      </c>
      <c r="DK129" s="22">
        <v>2046</v>
      </c>
      <c r="DL129" s="22">
        <v>2047</v>
      </c>
      <c r="DM129" s="22">
        <v>2048</v>
      </c>
      <c r="DN129" s="22">
        <v>2049</v>
      </c>
      <c r="DO129" s="22">
        <v>2050</v>
      </c>
      <c r="DP129" s="22">
        <v>2051</v>
      </c>
      <c r="DQ129" s="22">
        <v>2052</v>
      </c>
      <c r="DR129" s="22">
        <v>2053</v>
      </c>
      <c r="DS129" s="22">
        <v>2054</v>
      </c>
      <c r="DT129" s="22">
        <v>2055</v>
      </c>
      <c r="DU129" s="22">
        <v>2056</v>
      </c>
      <c r="DV129" s="22">
        <v>2057</v>
      </c>
      <c r="DW129" s="22">
        <v>2058</v>
      </c>
      <c r="DX129" s="22">
        <v>2059</v>
      </c>
      <c r="DY129" s="22">
        <v>2060</v>
      </c>
      <c r="DZ129" s="22" t="s">
        <v>49</v>
      </c>
    </row>
    <row r="130" spans="1:130">
      <c r="A130" s="18">
        <v>0</v>
      </c>
      <c r="B130" s="15">
        <f>B66</f>
        <v>0</v>
      </c>
      <c r="C130" s="18">
        <v>2000</v>
      </c>
      <c r="D130" s="25">
        <f>VLOOKUP($C$66,$D$3:$K$63,$A$69,0)*B130</f>
        <v>0</v>
      </c>
      <c r="E130" s="25"/>
      <c r="F130" s="25"/>
      <c r="G130" s="25"/>
      <c r="H130" s="25"/>
      <c r="I130" s="25"/>
      <c r="J130" s="25"/>
      <c r="K130" s="25"/>
      <c r="L130" s="25"/>
      <c r="M130" s="25"/>
      <c r="N130" s="25"/>
      <c r="O130" s="25"/>
      <c r="P130" s="25"/>
      <c r="Q130" s="25"/>
      <c r="R130" s="25"/>
      <c r="S130" s="25"/>
      <c r="T130" s="25"/>
      <c r="U130" s="25"/>
      <c r="V130" s="25"/>
      <c r="W130" s="25"/>
      <c r="X130" s="25"/>
      <c r="Y130" s="25"/>
      <c r="Z130" s="25"/>
      <c r="AA130" s="25"/>
      <c r="AB130" s="25"/>
      <c r="AC130" s="25"/>
      <c r="AD130" s="25"/>
      <c r="AE130" s="25"/>
      <c r="AF130" s="25"/>
      <c r="AG130" s="25"/>
      <c r="AH130" s="25"/>
      <c r="AI130" s="25"/>
      <c r="AJ130" s="25"/>
      <c r="AK130" s="25"/>
      <c r="AL130" s="25"/>
      <c r="AM130" s="25"/>
      <c r="AN130" s="25"/>
      <c r="AO130" s="25"/>
      <c r="AP130" s="25"/>
      <c r="AQ130" s="25"/>
      <c r="AR130" s="25"/>
      <c r="AS130" s="25"/>
      <c r="AT130" s="25"/>
      <c r="AU130" s="25"/>
      <c r="AV130" s="25"/>
      <c r="AW130" s="25"/>
      <c r="AX130" s="25"/>
      <c r="AY130" s="25"/>
      <c r="AZ130" s="25"/>
      <c r="BA130" s="25"/>
      <c r="BB130" s="25"/>
      <c r="BC130" s="25"/>
      <c r="BD130" s="25"/>
      <c r="BE130" s="25"/>
      <c r="BF130" s="25"/>
      <c r="BG130" s="25"/>
      <c r="BH130" s="25"/>
      <c r="BI130" s="25"/>
      <c r="BJ130" s="25"/>
      <c r="BK130" s="25"/>
      <c r="BL130" s="25"/>
      <c r="BM130" s="21">
        <f>SUM(D130:BL130)</f>
        <v>0</v>
      </c>
      <c r="BP130" s="18">
        <v>2000</v>
      </c>
      <c r="BQ130" s="14" t="e">
        <f>D130/$BM130</f>
        <v>#DIV/0!</v>
      </c>
      <c r="BR130" s="14" t="e">
        <f t="shared" ref="BR130:CG145" si="89">E130/$BM130</f>
        <v>#DIV/0!</v>
      </c>
      <c r="BS130" s="14" t="e">
        <f t="shared" si="89"/>
        <v>#DIV/0!</v>
      </c>
      <c r="BT130" s="14" t="e">
        <f t="shared" si="89"/>
        <v>#DIV/0!</v>
      </c>
      <c r="BU130" s="14" t="e">
        <f t="shared" si="89"/>
        <v>#DIV/0!</v>
      </c>
      <c r="BV130" s="14" t="e">
        <f t="shared" si="89"/>
        <v>#DIV/0!</v>
      </c>
      <c r="BW130" s="14" t="e">
        <f t="shared" si="89"/>
        <v>#DIV/0!</v>
      </c>
      <c r="BX130" s="14" t="e">
        <f t="shared" si="89"/>
        <v>#DIV/0!</v>
      </c>
      <c r="BY130" s="14" t="e">
        <f t="shared" si="89"/>
        <v>#DIV/0!</v>
      </c>
      <c r="BZ130" s="14" t="e">
        <f t="shared" si="89"/>
        <v>#DIV/0!</v>
      </c>
      <c r="CA130" s="14" t="e">
        <f t="shared" si="89"/>
        <v>#DIV/0!</v>
      </c>
      <c r="CB130" s="14" t="e">
        <f t="shared" si="89"/>
        <v>#DIV/0!</v>
      </c>
      <c r="CC130" s="14" t="e">
        <f t="shared" si="89"/>
        <v>#DIV/0!</v>
      </c>
      <c r="CD130" s="14" t="e">
        <f t="shared" si="89"/>
        <v>#DIV/0!</v>
      </c>
      <c r="CE130" s="14" t="e">
        <f t="shared" si="89"/>
        <v>#DIV/0!</v>
      </c>
      <c r="CF130" s="14" t="e">
        <f t="shared" si="89"/>
        <v>#DIV/0!</v>
      </c>
      <c r="CG130" s="14" t="e">
        <f t="shared" si="89"/>
        <v>#DIV/0!</v>
      </c>
      <c r="CH130" s="14" t="e">
        <f t="shared" ref="CH130:CM145" si="90">U130/$BM130</f>
        <v>#DIV/0!</v>
      </c>
      <c r="CI130" s="14" t="e">
        <f t="shared" si="90"/>
        <v>#DIV/0!</v>
      </c>
      <c r="CJ130" s="14" t="e">
        <f t="shared" si="90"/>
        <v>#DIV/0!</v>
      </c>
      <c r="CK130" s="14" t="e">
        <f t="shared" si="90"/>
        <v>#DIV/0!</v>
      </c>
      <c r="CL130" s="14" t="e">
        <f t="shared" si="90"/>
        <v>#DIV/0!</v>
      </c>
      <c r="CM130" s="14" t="e">
        <f>Z130/$BM130</f>
        <v>#DIV/0!</v>
      </c>
      <c r="CN130" s="14" t="e">
        <f t="shared" ref="CN130:DC145" si="91">AA130/$BM130</f>
        <v>#DIV/0!</v>
      </c>
      <c r="CO130" s="14" t="e">
        <f t="shared" si="91"/>
        <v>#DIV/0!</v>
      </c>
      <c r="CP130" s="14" t="e">
        <f t="shared" si="91"/>
        <v>#DIV/0!</v>
      </c>
      <c r="CQ130" s="14" t="e">
        <f t="shared" si="91"/>
        <v>#DIV/0!</v>
      </c>
      <c r="CR130" s="14" t="e">
        <f t="shared" si="91"/>
        <v>#DIV/0!</v>
      </c>
      <c r="CS130" s="14" t="e">
        <f t="shared" si="91"/>
        <v>#DIV/0!</v>
      </c>
      <c r="CT130" s="14" t="e">
        <f t="shared" si="91"/>
        <v>#DIV/0!</v>
      </c>
      <c r="CU130" s="14" t="e">
        <f t="shared" si="91"/>
        <v>#DIV/0!</v>
      </c>
      <c r="CV130" s="14" t="e">
        <f t="shared" si="91"/>
        <v>#DIV/0!</v>
      </c>
      <c r="CW130" s="14" t="e">
        <f t="shared" si="91"/>
        <v>#DIV/0!</v>
      </c>
      <c r="CX130" s="14" t="e">
        <f t="shared" si="91"/>
        <v>#DIV/0!</v>
      </c>
      <c r="CY130" s="14" t="e">
        <f t="shared" si="91"/>
        <v>#DIV/0!</v>
      </c>
      <c r="CZ130" s="14" t="e">
        <f t="shared" si="91"/>
        <v>#DIV/0!</v>
      </c>
      <c r="DA130" s="14" t="e">
        <f t="shared" si="91"/>
        <v>#DIV/0!</v>
      </c>
      <c r="DB130" s="14" t="e">
        <f t="shared" si="91"/>
        <v>#DIV/0!</v>
      </c>
      <c r="DC130" s="14" t="e">
        <f t="shared" si="91"/>
        <v>#DIV/0!</v>
      </c>
      <c r="DD130" s="14" t="e">
        <f t="shared" ref="DD130:DS145" si="92">AQ130/$BM130</f>
        <v>#DIV/0!</v>
      </c>
      <c r="DE130" s="14" t="e">
        <f t="shared" si="92"/>
        <v>#DIV/0!</v>
      </c>
      <c r="DF130" s="14" t="e">
        <f t="shared" si="92"/>
        <v>#DIV/0!</v>
      </c>
      <c r="DG130" s="14" t="e">
        <f t="shared" si="92"/>
        <v>#DIV/0!</v>
      </c>
      <c r="DH130" s="14" t="e">
        <f t="shared" si="92"/>
        <v>#DIV/0!</v>
      </c>
      <c r="DI130" s="14" t="e">
        <f t="shared" si="92"/>
        <v>#DIV/0!</v>
      </c>
      <c r="DJ130" s="14" t="e">
        <f t="shared" si="92"/>
        <v>#DIV/0!</v>
      </c>
      <c r="DK130" s="14" t="e">
        <f t="shared" si="92"/>
        <v>#DIV/0!</v>
      </c>
      <c r="DL130" s="14" t="e">
        <f t="shared" si="92"/>
        <v>#DIV/0!</v>
      </c>
      <c r="DM130" s="14" t="e">
        <f t="shared" si="92"/>
        <v>#DIV/0!</v>
      </c>
      <c r="DN130" s="14" t="e">
        <f t="shared" si="92"/>
        <v>#DIV/0!</v>
      </c>
      <c r="DO130" s="14" t="e">
        <f t="shared" si="92"/>
        <v>#DIV/0!</v>
      </c>
      <c r="DP130" s="14" t="e">
        <f t="shared" si="92"/>
        <v>#DIV/0!</v>
      </c>
      <c r="DQ130" s="14" t="e">
        <f t="shared" si="92"/>
        <v>#DIV/0!</v>
      </c>
      <c r="DR130" s="14" t="e">
        <f t="shared" si="92"/>
        <v>#DIV/0!</v>
      </c>
      <c r="DS130" s="14" t="e">
        <f t="shared" si="92"/>
        <v>#DIV/0!</v>
      </c>
      <c r="DT130" s="14" t="e">
        <f t="shared" ref="DT130:DY172" si="93">BG130/$BM130</f>
        <v>#DIV/0!</v>
      </c>
      <c r="DU130" s="14" t="e">
        <f t="shared" si="93"/>
        <v>#DIV/0!</v>
      </c>
      <c r="DV130" s="14" t="e">
        <f t="shared" si="93"/>
        <v>#DIV/0!</v>
      </c>
      <c r="DW130" s="14" t="e">
        <f t="shared" si="93"/>
        <v>#DIV/0!</v>
      </c>
      <c r="DX130" s="14" t="e">
        <f t="shared" si="93"/>
        <v>#DIV/0!</v>
      </c>
      <c r="DY130" s="14" t="e">
        <f t="shared" si="93"/>
        <v>#DIV/0!</v>
      </c>
      <c r="DZ130" s="14" t="e">
        <f>SUM(BQ130:DY130)</f>
        <v>#DIV/0!</v>
      </c>
    </row>
    <row r="131" spans="1:130">
      <c r="A131" s="18">
        <v>1</v>
      </c>
      <c r="B131" s="15">
        <f t="shared" ref="B131:B150" si="94">B67</f>
        <v>9.0909090909090939E-2</v>
      </c>
      <c r="C131" s="18">
        <v>2001</v>
      </c>
      <c r="D131" s="25">
        <f>VLOOKUP($C$66,$D$3:$K$63,$A$69,0)*(B131-B130)</f>
        <v>0</v>
      </c>
      <c r="E131" s="25">
        <f>VLOOKUP($C$67,$D$3:$K$63,$A$69,0)*B130</f>
        <v>0</v>
      </c>
      <c r="F131" s="25"/>
      <c r="G131" s="25"/>
      <c r="H131" s="25"/>
      <c r="I131" s="25"/>
      <c r="J131" s="25"/>
      <c r="K131" s="25"/>
      <c r="L131" s="25"/>
      <c r="M131" s="25"/>
      <c r="N131" s="25"/>
      <c r="O131" s="25"/>
      <c r="P131" s="25"/>
      <c r="Q131" s="25"/>
      <c r="R131" s="25"/>
      <c r="S131" s="25"/>
      <c r="T131" s="25"/>
      <c r="U131" s="25"/>
      <c r="V131" s="25"/>
      <c r="W131" s="25"/>
      <c r="X131" s="25"/>
      <c r="Y131" s="25"/>
      <c r="Z131" s="25"/>
      <c r="AA131" s="25"/>
      <c r="AB131" s="25"/>
      <c r="AC131" s="25"/>
      <c r="AD131" s="25"/>
      <c r="AE131" s="25"/>
      <c r="AF131" s="25"/>
      <c r="AG131" s="25"/>
      <c r="AH131" s="25"/>
      <c r="AI131" s="25"/>
      <c r="AJ131" s="25"/>
      <c r="AK131" s="25"/>
      <c r="AL131" s="25"/>
      <c r="AM131" s="25"/>
      <c r="AN131" s="25"/>
      <c r="AO131" s="25"/>
      <c r="AP131" s="25"/>
      <c r="AQ131" s="25"/>
      <c r="AR131" s="25"/>
      <c r="AS131" s="25"/>
      <c r="AT131" s="25"/>
      <c r="AU131" s="25"/>
      <c r="AV131" s="25"/>
      <c r="AW131" s="25"/>
      <c r="AX131" s="25"/>
      <c r="AY131" s="25"/>
      <c r="AZ131" s="25"/>
      <c r="BA131" s="25"/>
      <c r="BB131" s="25"/>
      <c r="BC131" s="25"/>
      <c r="BD131" s="25"/>
      <c r="BE131" s="25"/>
      <c r="BF131" s="25"/>
      <c r="BG131" s="25"/>
      <c r="BH131" s="25"/>
      <c r="BI131" s="25"/>
      <c r="BJ131" s="25"/>
      <c r="BK131" s="25"/>
      <c r="BL131" s="25"/>
      <c r="BM131" s="21">
        <f t="shared" ref="BM131:BM190" si="95">SUM(D131:BL131)</f>
        <v>0</v>
      </c>
      <c r="BP131" s="18">
        <v>2001</v>
      </c>
      <c r="BQ131" s="14" t="e">
        <f t="shared" ref="BQ131:CF160" si="96">D131/$BM131</f>
        <v>#DIV/0!</v>
      </c>
      <c r="BR131" s="14" t="e">
        <f t="shared" si="89"/>
        <v>#DIV/0!</v>
      </c>
      <c r="BS131" s="14" t="e">
        <f t="shared" si="89"/>
        <v>#DIV/0!</v>
      </c>
      <c r="BT131" s="14" t="e">
        <f t="shared" si="89"/>
        <v>#DIV/0!</v>
      </c>
      <c r="BU131" s="14" t="e">
        <f t="shared" si="89"/>
        <v>#DIV/0!</v>
      </c>
      <c r="BV131" s="14" t="e">
        <f t="shared" si="89"/>
        <v>#DIV/0!</v>
      </c>
      <c r="BW131" s="14" t="e">
        <f t="shared" si="89"/>
        <v>#DIV/0!</v>
      </c>
      <c r="BX131" s="14" t="e">
        <f t="shared" si="89"/>
        <v>#DIV/0!</v>
      </c>
      <c r="BY131" s="14" t="e">
        <f t="shared" si="89"/>
        <v>#DIV/0!</v>
      </c>
      <c r="BZ131" s="14" t="e">
        <f t="shared" si="89"/>
        <v>#DIV/0!</v>
      </c>
      <c r="CA131" s="14" t="e">
        <f t="shared" si="89"/>
        <v>#DIV/0!</v>
      </c>
      <c r="CB131" s="14" t="e">
        <f t="shared" si="89"/>
        <v>#DIV/0!</v>
      </c>
      <c r="CC131" s="14" t="e">
        <f t="shared" si="89"/>
        <v>#DIV/0!</v>
      </c>
      <c r="CD131" s="14" t="e">
        <f t="shared" si="89"/>
        <v>#DIV/0!</v>
      </c>
      <c r="CE131" s="14" t="e">
        <f t="shared" si="89"/>
        <v>#DIV/0!</v>
      </c>
      <c r="CF131" s="14" t="e">
        <f t="shared" si="89"/>
        <v>#DIV/0!</v>
      </c>
      <c r="CG131" s="14" t="e">
        <f t="shared" si="89"/>
        <v>#DIV/0!</v>
      </c>
      <c r="CH131" s="14" t="e">
        <f t="shared" si="90"/>
        <v>#DIV/0!</v>
      </c>
      <c r="CI131" s="14" t="e">
        <f t="shared" si="90"/>
        <v>#DIV/0!</v>
      </c>
      <c r="CJ131" s="14" t="e">
        <f t="shared" si="90"/>
        <v>#DIV/0!</v>
      </c>
      <c r="CK131" s="14" t="e">
        <f t="shared" si="90"/>
        <v>#DIV/0!</v>
      </c>
      <c r="CL131" s="14" t="e">
        <f t="shared" si="90"/>
        <v>#DIV/0!</v>
      </c>
      <c r="CM131" s="14" t="e">
        <f t="shared" si="90"/>
        <v>#DIV/0!</v>
      </c>
      <c r="CN131" s="14" t="e">
        <f t="shared" si="91"/>
        <v>#DIV/0!</v>
      </c>
      <c r="CO131" s="14" t="e">
        <f t="shared" si="91"/>
        <v>#DIV/0!</v>
      </c>
      <c r="CP131" s="14" t="e">
        <f t="shared" si="91"/>
        <v>#DIV/0!</v>
      </c>
      <c r="CQ131" s="14" t="e">
        <f t="shared" si="91"/>
        <v>#DIV/0!</v>
      </c>
      <c r="CR131" s="14" t="e">
        <f t="shared" si="91"/>
        <v>#DIV/0!</v>
      </c>
      <c r="CS131" s="14" t="e">
        <f t="shared" si="91"/>
        <v>#DIV/0!</v>
      </c>
      <c r="CT131" s="14" t="e">
        <f t="shared" si="91"/>
        <v>#DIV/0!</v>
      </c>
      <c r="CU131" s="14" t="e">
        <f t="shared" si="91"/>
        <v>#DIV/0!</v>
      </c>
      <c r="CV131" s="14" t="e">
        <f t="shared" si="91"/>
        <v>#DIV/0!</v>
      </c>
      <c r="CW131" s="14" t="e">
        <f t="shared" si="91"/>
        <v>#DIV/0!</v>
      </c>
      <c r="CX131" s="14" t="e">
        <f t="shared" si="91"/>
        <v>#DIV/0!</v>
      </c>
      <c r="CY131" s="14" t="e">
        <f t="shared" si="91"/>
        <v>#DIV/0!</v>
      </c>
      <c r="CZ131" s="14" t="e">
        <f t="shared" si="91"/>
        <v>#DIV/0!</v>
      </c>
      <c r="DA131" s="14" t="e">
        <f t="shared" si="91"/>
        <v>#DIV/0!</v>
      </c>
      <c r="DB131" s="14" t="e">
        <f t="shared" si="91"/>
        <v>#DIV/0!</v>
      </c>
      <c r="DC131" s="14" t="e">
        <f t="shared" si="91"/>
        <v>#DIV/0!</v>
      </c>
      <c r="DD131" s="14" t="e">
        <f t="shared" si="92"/>
        <v>#DIV/0!</v>
      </c>
      <c r="DE131" s="14" t="e">
        <f t="shared" si="92"/>
        <v>#DIV/0!</v>
      </c>
      <c r="DF131" s="14" t="e">
        <f t="shared" si="92"/>
        <v>#DIV/0!</v>
      </c>
      <c r="DG131" s="14" t="e">
        <f t="shared" si="92"/>
        <v>#DIV/0!</v>
      </c>
      <c r="DH131" s="14" t="e">
        <f t="shared" si="92"/>
        <v>#DIV/0!</v>
      </c>
      <c r="DI131" s="14" t="e">
        <f t="shared" si="92"/>
        <v>#DIV/0!</v>
      </c>
      <c r="DJ131" s="14" t="e">
        <f t="shared" si="92"/>
        <v>#DIV/0!</v>
      </c>
      <c r="DK131" s="14" t="e">
        <f t="shared" si="92"/>
        <v>#DIV/0!</v>
      </c>
      <c r="DL131" s="14" t="e">
        <f t="shared" si="92"/>
        <v>#DIV/0!</v>
      </c>
      <c r="DM131" s="14" t="e">
        <f t="shared" si="92"/>
        <v>#DIV/0!</v>
      </c>
      <c r="DN131" s="14" t="e">
        <f t="shared" si="92"/>
        <v>#DIV/0!</v>
      </c>
      <c r="DO131" s="14" t="e">
        <f t="shared" si="92"/>
        <v>#DIV/0!</v>
      </c>
      <c r="DP131" s="14" t="e">
        <f t="shared" si="92"/>
        <v>#DIV/0!</v>
      </c>
      <c r="DQ131" s="14" t="e">
        <f t="shared" si="92"/>
        <v>#DIV/0!</v>
      </c>
      <c r="DR131" s="14" t="e">
        <f t="shared" si="92"/>
        <v>#DIV/0!</v>
      </c>
      <c r="DS131" s="14" t="e">
        <f t="shared" si="92"/>
        <v>#DIV/0!</v>
      </c>
      <c r="DT131" s="14" t="e">
        <f t="shared" si="93"/>
        <v>#DIV/0!</v>
      </c>
      <c r="DU131" s="14" t="e">
        <f t="shared" si="93"/>
        <v>#DIV/0!</v>
      </c>
      <c r="DV131" s="14" t="e">
        <f t="shared" si="93"/>
        <v>#DIV/0!</v>
      </c>
      <c r="DW131" s="14" t="e">
        <f t="shared" si="93"/>
        <v>#DIV/0!</v>
      </c>
      <c r="DX131" s="14" t="e">
        <f t="shared" si="93"/>
        <v>#DIV/0!</v>
      </c>
      <c r="DY131" s="14" t="e">
        <f t="shared" si="93"/>
        <v>#DIV/0!</v>
      </c>
      <c r="DZ131" s="14" t="e">
        <f t="shared" ref="DZ131:DZ168" si="97">SUM(BQ131:DY131)</f>
        <v>#DIV/0!</v>
      </c>
    </row>
    <row r="132" spans="1:130">
      <c r="A132" s="18">
        <v>2</v>
      </c>
      <c r="B132" s="15">
        <f t="shared" si="94"/>
        <v>0.18181818181818188</v>
      </c>
      <c r="C132" s="18">
        <v>2002</v>
      </c>
      <c r="D132" s="25">
        <f t="shared" ref="D132:D150" si="98">VLOOKUP($C$66,$D$3:$K$63,$A$69,0)*(B132-B131)</f>
        <v>0</v>
      </c>
      <c r="E132" s="25">
        <f>VLOOKUP($C$67,$D$3:$K$63,$A$69,0)*(B131-B130)</f>
        <v>0</v>
      </c>
      <c r="F132" s="25">
        <f>VLOOKUP($C$68,$D$3:$K$63,$A$69,0)*B130</f>
        <v>0</v>
      </c>
      <c r="G132" s="25"/>
      <c r="H132" s="25"/>
      <c r="I132" s="25"/>
      <c r="J132" s="25"/>
      <c r="K132" s="25"/>
      <c r="L132" s="25"/>
      <c r="M132" s="25"/>
      <c r="N132" s="25"/>
      <c r="O132" s="25"/>
      <c r="P132" s="25"/>
      <c r="Q132" s="25"/>
      <c r="R132" s="25"/>
      <c r="S132" s="25"/>
      <c r="T132" s="25"/>
      <c r="U132" s="25"/>
      <c r="V132" s="25"/>
      <c r="W132" s="25"/>
      <c r="X132" s="25"/>
      <c r="Y132" s="25"/>
      <c r="Z132" s="25"/>
      <c r="AA132" s="25"/>
      <c r="AB132" s="25"/>
      <c r="AC132" s="25"/>
      <c r="AD132" s="25"/>
      <c r="AE132" s="25"/>
      <c r="AF132" s="25"/>
      <c r="AG132" s="25"/>
      <c r="AH132" s="25"/>
      <c r="AI132" s="25"/>
      <c r="AJ132" s="25"/>
      <c r="AK132" s="25"/>
      <c r="AL132" s="25"/>
      <c r="AM132" s="25"/>
      <c r="AN132" s="25"/>
      <c r="AO132" s="25"/>
      <c r="AP132" s="25"/>
      <c r="AQ132" s="25"/>
      <c r="AR132" s="25"/>
      <c r="AS132" s="25"/>
      <c r="AT132" s="25"/>
      <c r="AU132" s="25"/>
      <c r="AV132" s="25"/>
      <c r="AW132" s="25"/>
      <c r="AX132" s="25"/>
      <c r="AY132" s="25"/>
      <c r="AZ132" s="25"/>
      <c r="BA132" s="25"/>
      <c r="BB132" s="25"/>
      <c r="BC132" s="25"/>
      <c r="BD132" s="25"/>
      <c r="BE132" s="25"/>
      <c r="BF132" s="25"/>
      <c r="BG132" s="25"/>
      <c r="BH132" s="25"/>
      <c r="BI132" s="25"/>
      <c r="BJ132" s="25"/>
      <c r="BK132" s="25"/>
      <c r="BL132" s="25"/>
      <c r="BM132" s="21">
        <f t="shared" si="95"/>
        <v>0</v>
      </c>
      <c r="BP132" s="18">
        <v>2002</v>
      </c>
      <c r="BQ132" s="14" t="e">
        <f t="shared" si="96"/>
        <v>#DIV/0!</v>
      </c>
      <c r="BR132" s="14" t="e">
        <f t="shared" si="89"/>
        <v>#DIV/0!</v>
      </c>
      <c r="BS132" s="14" t="e">
        <f t="shared" si="89"/>
        <v>#DIV/0!</v>
      </c>
      <c r="BT132" s="14" t="e">
        <f t="shared" si="89"/>
        <v>#DIV/0!</v>
      </c>
      <c r="BU132" s="14" t="e">
        <f t="shared" si="89"/>
        <v>#DIV/0!</v>
      </c>
      <c r="BV132" s="14" t="e">
        <f t="shared" si="89"/>
        <v>#DIV/0!</v>
      </c>
      <c r="BW132" s="14" t="e">
        <f t="shared" si="89"/>
        <v>#DIV/0!</v>
      </c>
      <c r="BX132" s="14" t="e">
        <f t="shared" si="89"/>
        <v>#DIV/0!</v>
      </c>
      <c r="BY132" s="14" t="e">
        <f t="shared" si="89"/>
        <v>#DIV/0!</v>
      </c>
      <c r="BZ132" s="14" t="e">
        <f t="shared" si="89"/>
        <v>#DIV/0!</v>
      </c>
      <c r="CA132" s="14" t="e">
        <f t="shared" si="89"/>
        <v>#DIV/0!</v>
      </c>
      <c r="CB132" s="14" t="e">
        <f t="shared" si="89"/>
        <v>#DIV/0!</v>
      </c>
      <c r="CC132" s="14" t="e">
        <f t="shared" si="89"/>
        <v>#DIV/0!</v>
      </c>
      <c r="CD132" s="14" t="e">
        <f t="shared" si="89"/>
        <v>#DIV/0!</v>
      </c>
      <c r="CE132" s="14" t="e">
        <f t="shared" si="89"/>
        <v>#DIV/0!</v>
      </c>
      <c r="CF132" s="14" t="e">
        <f t="shared" si="89"/>
        <v>#DIV/0!</v>
      </c>
      <c r="CG132" s="14" t="e">
        <f t="shared" si="89"/>
        <v>#DIV/0!</v>
      </c>
      <c r="CH132" s="14" t="e">
        <f t="shared" si="90"/>
        <v>#DIV/0!</v>
      </c>
      <c r="CI132" s="14" t="e">
        <f t="shared" si="90"/>
        <v>#DIV/0!</v>
      </c>
      <c r="CJ132" s="14" t="e">
        <f t="shared" si="90"/>
        <v>#DIV/0!</v>
      </c>
      <c r="CK132" s="14" t="e">
        <f t="shared" si="90"/>
        <v>#DIV/0!</v>
      </c>
      <c r="CL132" s="14" t="e">
        <f t="shared" si="90"/>
        <v>#DIV/0!</v>
      </c>
      <c r="CM132" s="14" t="e">
        <f t="shared" si="90"/>
        <v>#DIV/0!</v>
      </c>
      <c r="CN132" s="14" t="e">
        <f t="shared" si="91"/>
        <v>#DIV/0!</v>
      </c>
      <c r="CO132" s="14" t="e">
        <f t="shared" si="91"/>
        <v>#DIV/0!</v>
      </c>
      <c r="CP132" s="14" t="e">
        <f t="shared" si="91"/>
        <v>#DIV/0!</v>
      </c>
      <c r="CQ132" s="14" t="e">
        <f t="shared" si="91"/>
        <v>#DIV/0!</v>
      </c>
      <c r="CR132" s="14" t="e">
        <f t="shared" si="91"/>
        <v>#DIV/0!</v>
      </c>
      <c r="CS132" s="14" t="e">
        <f t="shared" si="91"/>
        <v>#DIV/0!</v>
      </c>
      <c r="CT132" s="14" t="e">
        <f t="shared" si="91"/>
        <v>#DIV/0!</v>
      </c>
      <c r="CU132" s="14" t="e">
        <f t="shared" si="91"/>
        <v>#DIV/0!</v>
      </c>
      <c r="CV132" s="14" t="e">
        <f t="shared" si="91"/>
        <v>#DIV/0!</v>
      </c>
      <c r="CW132" s="14" t="e">
        <f t="shared" si="91"/>
        <v>#DIV/0!</v>
      </c>
      <c r="CX132" s="14" t="e">
        <f t="shared" si="91"/>
        <v>#DIV/0!</v>
      </c>
      <c r="CY132" s="14" t="e">
        <f t="shared" si="91"/>
        <v>#DIV/0!</v>
      </c>
      <c r="CZ132" s="14" t="e">
        <f t="shared" si="91"/>
        <v>#DIV/0!</v>
      </c>
      <c r="DA132" s="14" t="e">
        <f t="shared" si="91"/>
        <v>#DIV/0!</v>
      </c>
      <c r="DB132" s="14" t="e">
        <f t="shared" si="91"/>
        <v>#DIV/0!</v>
      </c>
      <c r="DC132" s="14" t="e">
        <f t="shared" si="91"/>
        <v>#DIV/0!</v>
      </c>
      <c r="DD132" s="14" t="e">
        <f t="shared" si="92"/>
        <v>#DIV/0!</v>
      </c>
      <c r="DE132" s="14" t="e">
        <f t="shared" si="92"/>
        <v>#DIV/0!</v>
      </c>
      <c r="DF132" s="14" t="e">
        <f t="shared" si="92"/>
        <v>#DIV/0!</v>
      </c>
      <c r="DG132" s="14" t="e">
        <f t="shared" si="92"/>
        <v>#DIV/0!</v>
      </c>
      <c r="DH132" s="14" t="e">
        <f t="shared" si="92"/>
        <v>#DIV/0!</v>
      </c>
      <c r="DI132" s="14" t="e">
        <f t="shared" si="92"/>
        <v>#DIV/0!</v>
      </c>
      <c r="DJ132" s="14" t="e">
        <f t="shared" si="92"/>
        <v>#DIV/0!</v>
      </c>
      <c r="DK132" s="14" t="e">
        <f t="shared" si="92"/>
        <v>#DIV/0!</v>
      </c>
      <c r="DL132" s="14" t="e">
        <f t="shared" si="92"/>
        <v>#DIV/0!</v>
      </c>
      <c r="DM132" s="14" t="e">
        <f t="shared" si="92"/>
        <v>#DIV/0!</v>
      </c>
      <c r="DN132" s="14" t="e">
        <f t="shared" si="92"/>
        <v>#DIV/0!</v>
      </c>
      <c r="DO132" s="14" t="e">
        <f t="shared" si="92"/>
        <v>#DIV/0!</v>
      </c>
      <c r="DP132" s="14" t="e">
        <f t="shared" si="92"/>
        <v>#DIV/0!</v>
      </c>
      <c r="DQ132" s="14" t="e">
        <f t="shared" si="92"/>
        <v>#DIV/0!</v>
      </c>
      <c r="DR132" s="14" t="e">
        <f t="shared" si="92"/>
        <v>#DIV/0!</v>
      </c>
      <c r="DS132" s="14" t="e">
        <f t="shared" si="92"/>
        <v>#DIV/0!</v>
      </c>
      <c r="DT132" s="14" t="e">
        <f t="shared" si="93"/>
        <v>#DIV/0!</v>
      </c>
      <c r="DU132" s="14" t="e">
        <f t="shared" si="93"/>
        <v>#DIV/0!</v>
      </c>
      <c r="DV132" s="14" t="e">
        <f t="shared" si="93"/>
        <v>#DIV/0!</v>
      </c>
      <c r="DW132" s="14" t="e">
        <f t="shared" si="93"/>
        <v>#DIV/0!</v>
      </c>
      <c r="DX132" s="14" t="e">
        <f t="shared" si="93"/>
        <v>#DIV/0!</v>
      </c>
      <c r="DY132" s="14" t="e">
        <f t="shared" si="93"/>
        <v>#DIV/0!</v>
      </c>
      <c r="DZ132" s="14" t="e">
        <f t="shared" si="97"/>
        <v>#DIV/0!</v>
      </c>
    </row>
    <row r="133" spans="1:130">
      <c r="A133" s="18">
        <v>3</v>
      </c>
      <c r="B133" s="15">
        <f t="shared" si="94"/>
        <v>0.27272727272727282</v>
      </c>
      <c r="C133" s="18">
        <v>2003</v>
      </c>
      <c r="D133" s="25">
        <f t="shared" si="98"/>
        <v>0</v>
      </c>
      <c r="E133" s="25">
        <f t="shared" ref="E133:E151" si="99">VLOOKUP($C$67,$D$3:$K$63,$A$69,0)*(B132-B131)</f>
        <v>0</v>
      </c>
      <c r="F133" s="25">
        <f>VLOOKUP($C$68,$D$3:$K$63,$A$69,0)*(B131-B130)</f>
        <v>0</v>
      </c>
      <c r="G133" s="25">
        <f>VLOOKUP($C$69,$D$3:$K$63,$A$69,0)*B130</f>
        <v>0</v>
      </c>
      <c r="H133" s="25"/>
      <c r="I133" s="25"/>
      <c r="J133" s="25"/>
      <c r="K133" s="25"/>
      <c r="L133" s="25"/>
      <c r="M133" s="25"/>
      <c r="N133" s="25"/>
      <c r="O133" s="25"/>
      <c r="P133" s="25"/>
      <c r="Q133" s="25"/>
      <c r="R133" s="25"/>
      <c r="S133" s="25"/>
      <c r="T133" s="25"/>
      <c r="U133" s="25"/>
      <c r="V133" s="25"/>
      <c r="W133" s="25"/>
      <c r="X133" s="25"/>
      <c r="Y133" s="25"/>
      <c r="Z133" s="25"/>
      <c r="AA133" s="25"/>
      <c r="AB133" s="25"/>
      <c r="AC133" s="25"/>
      <c r="AD133" s="25"/>
      <c r="AE133" s="25"/>
      <c r="AF133" s="25"/>
      <c r="AG133" s="25"/>
      <c r="AH133" s="25"/>
      <c r="AI133" s="25"/>
      <c r="AJ133" s="25"/>
      <c r="AK133" s="25"/>
      <c r="AL133" s="25"/>
      <c r="AM133" s="25"/>
      <c r="AN133" s="25"/>
      <c r="AO133" s="25"/>
      <c r="AP133" s="25"/>
      <c r="AQ133" s="25"/>
      <c r="AR133" s="25"/>
      <c r="AS133" s="25"/>
      <c r="AT133" s="25"/>
      <c r="AU133" s="25"/>
      <c r="AV133" s="25"/>
      <c r="AW133" s="25"/>
      <c r="AX133" s="25"/>
      <c r="AY133" s="25"/>
      <c r="AZ133" s="25"/>
      <c r="BA133" s="25"/>
      <c r="BB133" s="25"/>
      <c r="BC133" s="25"/>
      <c r="BD133" s="25"/>
      <c r="BE133" s="25"/>
      <c r="BF133" s="25"/>
      <c r="BG133" s="25"/>
      <c r="BH133" s="25"/>
      <c r="BI133" s="25"/>
      <c r="BJ133" s="25"/>
      <c r="BK133" s="25"/>
      <c r="BL133" s="25"/>
      <c r="BM133" s="21">
        <f t="shared" si="95"/>
        <v>0</v>
      </c>
      <c r="BP133" s="18">
        <v>2003</v>
      </c>
      <c r="BQ133" s="14" t="e">
        <f t="shared" si="96"/>
        <v>#DIV/0!</v>
      </c>
      <c r="BR133" s="14" t="e">
        <f t="shared" si="89"/>
        <v>#DIV/0!</v>
      </c>
      <c r="BS133" s="14" t="e">
        <f t="shared" si="89"/>
        <v>#DIV/0!</v>
      </c>
      <c r="BT133" s="14" t="e">
        <f t="shared" si="89"/>
        <v>#DIV/0!</v>
      </c>
      <c r="BU133" s="14" t="e">
        <f t="shared" si="89"/>
        <v>#DIV/0!</v>
      </c>
      <c r="BV133" s="14" t="e">
        <f t="shared" si="89"/>
        <v>#DIV/0!</v>
      </c>
      <c r="BW133" s="14" t="e">
        <f t="shared" si="89"/>
        <v>#DIV/0!</v>
      </c>
      <c r="BX133" s="14" t="e">
        <f t="shared" si="89"/>
        <v>#DIV/0!</v>
      </c>
      <c r="BY133" s="14" t="e">
        <f t="shared" si="89"/>
        <v>#DIV/0!</v>
      </c>
      <c r="BZ133" s="14" t="e">
        <f t="shared" si="89"/>
        <v>#DIV/0!</v>
      </c>
      <c r="CA133" s="14" t="e">
        <f t="shared" si="89"/>
        <v>#DIV/0!</v>
      </c>
      <c r="CB133" s="14" t="e">
        <f t="shared" si="89"/>
        <v>#DIV/0!</v>
      </c>
      <c r="CC133" s="14" t="e">
        <f t="shared" si="89"/>
        <v>#DIV/0!</v>
      </c>
      <c r="CD133" s="14" t="e">
        <f t="shared" si="89"/>
        <v>#DIV/0!</v>
      </c>
      <c r="CE133" s="14" t="e">
        <f t="shared" si="89"/>
        <v>#DIV/0!</v>
      </c>
      <c r="CF133" s="14" t="e">
        <f t="shared" si="89"/>
        <v>#DIV/0!</v>
      </c>
      <c r="CG133" s="14" t="e">
        <f t="shared" si="89"/>
        <v>#DIV/0!</v>
      </c>
      <c r="CH133" s="14" t="e">
        <f t="shared" si="90"/>
        <v>#DIV/0!</v>
      </c>
      <c r="CI133" s="14" t="e">
        <f t="shared" si="90"/>
        <v>#DIV/0!</v>
      </c>
      <c r="CJ133" s="14" t="e">
        <f t="shared" si="90"/>
        <v>#DIV/0!</v>
      </c>
      <c r="CK133" s="14" t="e">
        <f t="shared" si="90"/>
        <v>#DIV/0!</v>
      </c>
      <c r="CL133" s="14" t="e">
        <f t="shared" si="90"/>
        <v>#DIV/0!</v>
      </c>
      <c r="CM133" s="14" t="e">
        <f t="shared" si="90"/>
        <v>#DIV/0!</v>
      </c>
      <c r="CN133" s="14" t="e">
        <f t="shared" si="91"/>
        <v>#DIV/0!</v>
      </c>
      <c r="CO133" s="14" t="e">
        <f t="shared" si="91"/>
        <v>#DIV/0!</v>
      </c>
      <c r="CP133" s="14" t="e">
        <f t="shared" si="91"/>
        <v>#DIV/0!</v>
      </c>
      <c r="CQ133" s="14" t="e">
        <f t="shared" si="91"/>
        <v>#DIV/0!</v>
      </c>
      <c r="CR133" s="14" t="e">
        <f t="shared" si="91"/>
        <v>#DIV/0!</v>
      </c>
      <c r="CS133" s="14" t="e">
        <f t="shared" si="91"/>
        <v>#DIV/0!</v>
      </c>
      <c r="CT133" s="14" t="e">
        <f t="shared" si="91"/>
        <v>#DIV/0!</v>
      </c>
      <c r="CU133" s="14" t="e">
        <f t="shared" si="91"/>
        <v>#DIV/0!</v>
      </c>
      <c r="CV133" s="14" t="e">
        <f t="shared" si="91"/>
        <v>#DIV/0!</v>
      </c>
      <c r="CW133" s="14" t="e">
        <f t="shared" si="91"/>
        <v>#DIV/0!</v>
      </c>
      <c r="CX133" s="14" t="e">
        <f t="shared" si="91"/>
        <v>#DIV/0!</v>
      </c>
      <c r="CY133" s="14" t="e">
        <f t="shared" si="91"/>
        <v>#DIV/0!</v>
      </c>
      <c r="CZ133" s="14" t="e">
        <f t="shared" si="91"/>
        <v>#DIV/0!</v>
      </c>
      <c r="DA133" s="14" t="e">
        <f t="shared" si="91"/>
        <v>#DIV/0!</v>
      </c>
      <c r="DB133" s="14" t="e">
        <f t="shared" si="91"/>
        <v>#DIV/0!</v>
      </c>
      <c r="DC133" s="14" t="e">
        <f t="shared" si="91"/>
        <v>#DIV/0!</v>
      </c>
      <c r="DD133" s="14" t="e">
        <f t="shared" si="92"/>
        <v>#DIV/0!</v>
      </c>
      <c r="DE133" s="14" t="e">
        <f t="shared" si="92"/>
        <v>#DIV/0!</v>
      </c>
      <c r="DF133" s="14" t="e">
        <f t="shared" si="92"/>
        <v>#DIV/0!</v>
      </c>
      <c r="DG133" s="14" t="e">
        <f t="shared" si="92"/>
        <v>#DIV/0!</v>
      </c>
      <c r="DH133" s="14" t="e">
        <f t="shared" si="92"/>
        <v>#DIV/0!</v>
      </c>
      <c r="DI133" s="14" t="e">
        <f t="shared" si="92"/>
        <v>#DIV/0!</v>
      </c>
      <c r="DJ133" s="14" t="e">
        <f t="shared" si="92"/>
        <v>#DIV/0!</v>
      </c>
      <c r="DK133" s="14" t="e">
        <f t="shared" si="92"/>
        <v>#DIV/0!</v>
      </c>
      <c r="DL133" s="14" t="e">
        <f t="shared" si="92"/>
        <v>#DIV/0!</v>
      </c>
      <c r="DM133" s="14" t="e">
        <f t="shared" si="92"/>
        <v>#DIV/0!</v>
      </c>
      <c r="DN133" s="14" t="e">
        <f t="shared" si="92"/>
        <v>#DIV/0!</v>
      </c>
      <c r="DO133" s="14" t="e">
        <f t="shared" si="92"/>
        <v>#DIV/0!</v>
      </c>
      <c r="DP133" s="14" t="e">
        <f t="shared" si="92"/>
        <v>#DIV/0!</v>
      </c>
      <c r="DQ133" s="14" t="e">
        <f t="shared" si="92"/>
        <v>#DIV/0!</v>
      </c>
      <c r="DR133" s="14" t="e">
        <f t="shared" si="92"/>
        <v>#DIV/0!</v>
      </c>
      <c r="DS133" s="14" t="e">
        <f t="shared" si="92"/>
        <v>#DIV/0!</v>
      </c>
      <c r="DT133" s="14" t="e">
        <f t="shared" si="93"/>
        <v>#DIV/0!</v>
      </c>
      <c r="DU133" s="14" t="e">
        <f t="shared" si="93"/>
        <v>#DIV/0!</v>
      </c>
      <c r="DV133" s="14" t="e">
        <f t="shared" si="93"/>
        <v>#DIV/0!</v>
      </c>
      <c r="DW133" s="14" t="e">
        <f t="shared" si="93"/>
        <v>#DIV/0!</v>
      </c>
      <c r="DX133" s="14" t="e">
        <f t="shared" si="93"/>
        <v>#DIV/0!</v>
      </c>
      <c r="DY133" s="14" t="e">
        <f t="shared" si="93"/>
        <v>#DIV/0!</v>
      </c>
      <c r="DZ133" s="14" t="e">
        <f t="shared" si="97"/>
        <v>#DIV/0!</v>
      </c>
    </row>
    <row r="134" spans="1:130">
      <c r="A134" s="18">
        <v>4</v>
      </c>
      <c r="B134" s="15">
        <f t="shared" si="94"/>
        <v>0.36363636363636376</v>
      </c>
      <c r="C134" s="18">
        <v>2004</v>
      </c>
      <c r="D134" s="25">
        <f t="shared" si="98"/>
        <v>0</v>
      </c>
      <c r="E134" s="25">
        <f t="shared" si="99"/>
        <v>0</v>
      </c>
      <c r="F134" s="25">
        <f t="shared" ref="F134:F152" si="100">VLOOKUP($C$68,$D$3:$K$63,$A$69,0)*(B132-B131)</f>
        <v>0</v>
      </c>
      <c r="G134" s="25">
        <f>VLOOKUP($C$69,$D$3:$K$63,$A$69,0)*(B131-B130)</f>
        <v>0</v>
      </c>
      <c r="H134" s="25">
        <f>VLOOKUP($C$70,$D$3:$K$63,$A$69,0)*B130</f>
        <v>0</v>
      </c>
      <c r="I134" s="25"/>
      <c r="J134" s="25"/>
      <c r="K134" s="25"/>
      <c r="L134" s="25"/>
      <c r="M134" s="25"/>
      <c r="N134" s="25"/>
      <c r="O134" s="25"/>
      <c r="P134" s="25"/>
      <c r="Q134" s="25"/>
      <c r="R134" s="25"/>
      <c r="S134" s="25"/>
      <c r="T134" s="25"/>
      <c r="U134" s="25"/>
      <c r="V134" s="25"/>
      <c r="W134" s="25"/>
      <c r="X134" s="25"/>
      <c r="Y134" s="25"/>
      <c r="Z134" s="25"/>
      <c r="AA134" s="25"/>
      <c r="AB134" s="25"/>
      <c r="AC134" s="25"/>
      <c r="AD134" s="25"/>
      <c r="AE134" s="25"/>
      <c r="AF134" s="25"/>
      <c r="AG134" s="25"/>
      <c r="AH134" s="25"/>
      <c r="AI134" s="25"/>
      <c r="AJ134" s="25"/>
      <c r="AK134" s="25"/>
      <c r="AL134" s="25"/>
      <c r="AM134" s="25"/>
      <c r="AN134" s="25"/>
      <c r="AO134" s="25"/>
      <c r="AP134" s="25"/>
      <c r="AQ134" s="25"/>
      <c r="AR134" s="25"/>
      <c r="AS134" s="25"/>
      <c r="AT134" s="25"/>
      <c r="AU134" s="25"/>
      <c r="AV134" s="25"/>
      <c r="AW134" s="25"/>
      <c r="AX134" s="25"/>
      <c r="AY134" s="25"/>
      <c r="AZ134" s="25"/>
      <c r="BA134" s="25"/>
      <c r="BB134" s="25"/>
      <c r="BC134" s="25"/>
      <c r="BD134" s="25"/>
      <c r="BE134" s="25"/>
      <c r="BF134" s="25"/>
      <c r="BG134" s="25"/>
      <c r="BH134" s="25"/>
      <c r="BI134" s="25"/>
      <c r="BJ134" s="25"/>
      <c r="BK134" s="25"/>
      <c r="BL134" s="25"/>
      <c r="BM134" s="21">
        <f t="shared" si="95"/>
        <v>0</v>
      </c>
      <c r="BP134" s="18">
        <v>2004</v>
      </c>
      <c r="BQ134" s="14" t="e">
        <f t="shared" si="96"/>
        <v>#DIV/0!</v>
      </c>
      <c r="BR134" s="14" t="e">
        <f t="shared" si="89"/>
        <v>#DIV/0!</v>
      </c>
      <c r="BS134" s="14" t="e">
        <f t="shared" si="89"/>
        <v>#DIV/0!</v>
      </c>
      <c r="BT134" s="14" t="e">
        <f t="shared" si="89"/>
        <v>#DIV/0!</v>
      </c>
      <c r="BU134" s="14" t="e">
        <f t="shared" si="89"/>
        <v>#DIV/0!</v>
      </c>
      <c r="BV134" s="14" t="e">
        <f t="shared" si="89"/>
        <v>#DIV/0!</v>
      </c>
      <c r="BW134" s="14" t="e">
        <f t="shared" si="89"/>
        <v>#DIV/0!</v>
      </c>
      <c r="BX134" s="14" t="e">
        <f t="shared" si="89"/>
        <v>#DIV/0!</v>
      </c>
      <c r="BY134" s="14" t="e">
        <f t="shared" si="89"/>
        <v>#DIV/0!</v>
      </c>
      <c r="BZ134" s="14" t="e">
        <f t="shared" si="89"/>
        <v>#DIV/0!</v>
      </c>
      <c r="CA134" s="14" t="e">
        <f t="shared" si="89"/>
        <v>#DIV/0!</v>
      </c>
      <c r="CB134" s="14" t="e">
        <f t="shared" si="89"/>
        <v>#DIV/0!</v>
      </c>
      <c r="CC134" s="14" t="e">
        <f t="shared" si="89"/>
        <v>#DIV/0!</v>
      </c>
      <c r="CD134" s="14" t="e">
        <f t="shared" si="89"/>
        <v>#DIV/0!</v>
      </c>
      <c r="CE134" s="14" t="e">
        <f t="shared" si="89"/>
        <v>#DIV/0!</v>
      </c>
      <c r="CF134" s="14" t="e">
        <f t="shared" si="89"/>
        <v>#DIV/0!</v>
      </c>
      <c r="CG134" s="14" t="e">
        <f t="shared" si="89"/>
        <v>#DIV/0!</v>
      </c>
      <c r="CH134" s="14" t="e">
        <f t="shared" si="90"/>
        <v>#DIV/0!</v>
      </c>
      <c r="CI134" s="14" t="e">
        <f t="shared" si="90"/>
        <v>#DIV/0!</v>
      </c>
      <c r="CJ134" s="14" t="e">
        <f t="shared" si="90"/>
        <v>#DIV/0!</v>
      </c>
      <c r="CK134" s="14" t="e">
        <f t="shared" si="90"/>
        <v>#DIV/0!</v>
      </c>
      <c r="CL134" s="14" t="e">
        <f t="shared" si="90"/>
        <v>#DIV/0!</v>
      </c>
      <c r="CM134" s="14" t="e">
        <f t="shared" si="90"/>
        <v>#DIV/0!</v>
      </c>
      <c r="CN134" s="14" t="e">
        <f t="shared" si="91"/>
        <v>#DIV/0!</v>
      </c>
      <c r="CO134" s="14" t="e">
        <f t="shared" si="91"/>
        <v>#DIV/0!</v>
      </c>
      <c r="CP134" s="14" t="e">
        <f t="shared" si="91"/>
        <v>#DIV/0!</v>
      </c>
      <c r="CQ134" s="14" t="e">
        <f t="shared" si="91"/>
        <v>#DIV/0!</v>
      </c>
      <c r="CR134" s="14" t="e">
        <f t="shared" si="91"/>
        <v>#DIV/0!</v>
      </c>
      <c r="CS134" s="14" t="e">
        <f t="shared" si="91"/>
        <v>#DIV/0!</v>
      </c>
      <c r="CT134" s="14" t="e">
        <f t="shared" si="91"/>
        <v>#DIV/0!</v>
      </c>
      <c r="CU134" s="14" t="e">
        <f t="shared" si="91"/>
        <v>#DIV/0!</v>
      </c>
      <c r="CV134" s="14" t="e">
        <f t="shared" si="91"/>
        <v>#DIV/0!</v>
      </c>
      <c r="CW134" s="14" t="e">
        <f t="shared" si="91"/>
        <v>#DIV/0!</v>
      </c>
      <c r="CX134" s="14" t="e">
        <f t="shared" si="91"/>
        <v>#DIV/0!</v>
      </c>
      <c r="CY134" s="14" t="e">
        <f t="shared" si="91"/>
        <v>#DIV/0!</v>
      </c>
      <c r="CZ134" s="14" t="e">
        <f t="shared" si="91"/>
        <v>#DIV/0!</v>
      </c>
      <c r="DA134" s="14" t="e">
        <f t="shared" si="91"/>
        <v>#DIV/0!</v>
      </c>
      <c r="DB134" s="14" t="e">
        <f t="shared" si="91"/>
        <v>#DIV/0!</v>
      </c>
      <c r="DC134" s="14" t="e">
        <f t="shared" si="91"/>
        <v>#DIV/0!</v>
      </c>
      <c r="DD134" s="14" t="e">
        <f t="shared" si="92"/>
        <v>#DIV/0!</v>
      </c>
      <c r="DE134" s="14" t="e">
        <f t="shared" si="92"/>
        <v>#DIV/0!</v>
      </c>
      <c r="DF134" s="14" t="e">
        <f t="shared" si="92"/>
        <v>#DIV/0!</v>
      </c>
      <c r="DG134" s="14" t="e">
        <f t="shared" si="92"/>
        <v>#DIV/0!</v>
      </c>
      <c r="DH134" s="14" t="e">
        <f t="shared" si="92"/>
        <v>#DIV/0!</v>
      </c>
      <c r="DI134" s="14" t="e">
        <f t="shared" si="92"/>
        <v>#DIV/0!</v>
      </c>
      <c r="DJ134" s="14" t="e">
        <f t="shared" si="92"/>
        <v>#DIV/0!</v>
      </c>
      <c r="DK134" s="14" t="e">
        <f t="shared" si="92"/>
        <v>#DIV/0!</v>
      </c>
      <c r="DL134" s="14" t="e">
        <f t="shared" si="92"/>
        <v>#DIV/0!</v>
      </c>
      <c r="DM134" s="14" t="e">
        <f t="shared" si="92"/>
        <v>#DIV/0!</v>
      </c>
      <c r="DN134" s="14" t="e">
        <f t="shared" si="92"/>
        <v>#DIV/0!</v>
      </c>
      <c r="DO134" s="14" t="e">
        <f t="shared" si="92"/>
        <v>#DIV/0!</v>
      </c>
      <c r="DP134" s="14" t="e">
        <f t="shared" si="92"/>
        <v>#DIV/0!</v>
      </c>
      <c r="DQ134" s="14" t="e">
        <f t="shared" si="92"/>
        <v>#DIV/0!</v>
      </c>
      <c r="DR134" s="14" t="e">
        <f t="shared" si="92"/>
        <v>#DIV/0!</v>
      </c>
      <c r="DS134" s="14" t="e">
        <f t="shared" si="92"/>
        <v>#DIV/0!</v>
      </c>
      <c r="DT134" s="14" t="e">
        <f t="shared" si="93"/>
        <v>#DIV/0!</v>
      </c>
      <c r="DU134" s="14" t="e">
        <f t="shared" si="93"/>
        <v>#DIV/0!</v>
      </c>
      <c r="DV134" s="14" t="e">
        <f t="shared" si="93"/>
        <v>#DIV/0!</v>
      </c>
      <c r="DW134" s="14" t="e">
        <f t="shared" si="93"/>
        <v>#DIV/0!</v>
      </c>
      <c r="DX134" s="14" t="e">
        <f t="shared" si="93"/>
        <v>#DIV/0!</v>
      </c>
      <c r="DY134" s="14" t="e">
        <f t="shared" si="93"/>
        <v>#DIV/0!</v>
      </c>
      <c r="DZ134" s="14" t="e">
        <f t="shared" si="97"/>
        <v>#DIV/0!</v>
      </c>
    </row>
    <row r="135" spans="1:130">
      <c r="A135" s="18">
        <v>5</v>
      </c>
      <c r="B135" s="15">
        <f t="shared" si="94"/>
        <v>0.4545454545454547</v>
      </c>
      <c r="C135" s="18">
        <v>2005</v>
      </c>
      <c r="D135" s="25">
        <f t="shared" si="98"/>
        <v>0</v>
      </c>
      <c r="E135" s="25">
        <f t="shared" si="99"/>
        <v>0</v>
      </c>
      <c r="F135" s="25">
        <f t="shared" si="100"/>
        <v>0</v>
      </c>
      <c r="G135" s="25">
        <f t="shared" ref="G135:G153" si="101">VLOOKUP($C$69,$D$3:$K$63,$A$69,0)*(B132-B131)</f>
        <v>0</v>
      </c>
      <c r="H135" s="25">
        <f>VLOOKUP($C$70,$D$3:$K$63,$A$69,0)*(B131-B130)</f>
        <v>0</v>
      </c>
      <c r="I135" s="25">
        <f>VLOOKUP($C$71,$D$3:$K$63,$A$69,0)*B130</f>
        <v>0</v>
      </c>
      <c r="J135" s="25"/>
      <c r="K135" s="25"/>
      <c r="L135" s="25"/>
      <c r="M135" s="25"/>
      <c r="N135" s="25"/>
      <c r="O135" s="25"/>
      <c r="P135" s="25"/>
      <c r="Q135" s="25"/>
      <c r="R135" s="25"/>
      <c r="S135" s="25"/>
      <c r="T135" s="25"/>
      <c r="U135" s="25"/>
      <c r="V135" s="25"/>
      <c r="W135" s="25"/>
      <c r="X135" s="25"/>
      <c r="Y135" s="25"/>
      <c r="Z135" s="25"/>
      <c r="AA135" s="25"/>
      <c r="AB135" s="25"/>
      <c r="AC135" s="25"/>
      <c r="AD135" s="25"/>
      <c r="AE135" s="25"/>
      <c r="AF135" s="25"/>
      <c r="AG135" s="25"/>
      <c r="AH135" s="25"/>
      <c r="AI135" s="25"/>
      <c r="AJ135" s="25"/>
      <c r="AK135" s="25"/>
      <c r="AL135" s="25"/>
      <c r="AM135" s="25"/>
      <c r="AN135" s="25"/>
      <c r="AO135" s="25"/>
      <c r="AP135" s="25"/>
      <c r="AQ135" s="25"/>
      <c r="AR135" s="25"/>
      <c r="AS135" s="25"/>
      <c r="AT135" s="25"/>
      <c r="AU135" s="25"/>
      <c r="AV135" s="25"/>
      <c r="AW135" s="25"/>
      <c r="AX135" s="25"/>
      <c r="AY135" s="25"/>
      <c r="AZ135" s="25"/>
      <c r="BA135" s="25"/>
      <c r="BB135" s="25"/>
      <c r="BC135" s="25"/>
      <c r="BD135" s="25"/>
      <c r="BE135" s="25"/>
      <c r="BF135" s="25"/>
      <c r="BG135" s="25"/>
      <c r="BH135" s="25"/>
      <c r="BI135" s="25"/>
      <c r="BJ135" s="25"/>
      <c r="BK135" s="25"/>
      <c r="BL135" s="25"/>
      <c r="BM135" s="21">
        <f t="shared" si="95"/>
        <v>0</v>
      </c>
      <c r="BP135" s="18">
        <v>2005</v>
      </c>
      <c r="BQ135" s="14" t="e">
        <f t="shared" si="96"/>
        <v>#DIV/0!</v>
      </c>
      <c r="BR135" s="14" t="e">
        <f t="shared" si="89"/>
        <v>#DIV/0!</v>
      </c>
      <c r="BS135" s="14" t="e">
        <f t="shared" si="89"/>
        <v>#DIV/0!</v>
      </c>
      <c r="BT135" s="14" t="e">
        <f t="shared" si="89"/>
        <v>#DIV/0!</v>
      </c>
      <c r="BU135" s="14" t="e">
        <f t="shared" si="89"/>
        <v>#DIV/0!</v>
      </c>
      <c r="BV135" s="14" t="e">
        <f t="shared" si="89"/>
        <v>#DIV/0!</v>
      </c>
      <c r="BW135" s="14" t="e">
        <f t="shared" si="89"/>
        <v>#DIV/0!</v>
      </c>
      <c r="BX135" s="14" t="e">
        <f t="shared" si="89"/>
        <v>#DIV/0!</v>
      </c>
      <c r="BY135" s="14" t="e">
        <f t="shared" si="89"/>
        <v>#DIV/0!</v>
      </c>
      <c r="BZ135" s="14" t="e">
        <f t="shared" si="89"/>
        <v>#DIV/0!</v>
      </c>
      <c r="CA135" s="14" t="e">
        <f t="shared" si="89"/>
        <v>#DIV/0!</v>
      </c>
      <c r="CB135" s="14" t="e">
        <f t="shared" si="89"/>
        <v>#DIV/0!</v>
      </c>
      <c r="CC135" s="14" t="e">
        <f t="shared" si="89"/>
        <v>#DIV/0!</v>
      </c>
      <c r="CD135" s="14" t="e">
        <f t="shared" si="89"/>
        <v>#DIV/0!</v>
      </c>
      <c r="CE135" s="14" t="e">
        <f t="shared" si="89"/>
        <v>#DIV/0!</v>
      </c>
      <c r="CF135" s="14" t="e">
        <f t="shared" si="89"/>
        <v>#DIV/0!</v>
      </c>
      <c r="CG135" s="14" t="e">
        <f t="shared" si="89"/>
        <v>#DIV/0!</v>
      </c>
      <c r="CH135" s="14" t="e">
        <f t="shared" si="90"/>
        <v>#DIV/0!</v>
      </c>
      <c r="CI135" s="14" t="e">
        <f t="shared" si="90"/>
        <v>#DIV/0!</v>
      </c>
      <c r="CJ135" s="14" t="e">
        <f t="shared" si="90"/>
        <v>#DIV/0!</v>
      </c>
      <c r="CK135" s="14" t="e">
        <f t="shared" si="90"/>
        <v>#DIV/0!</v>
      </c>
      <c r="CL135" s="14" t="e">
        <f t="shared" si="90"/>
        <v>#DIV/0!</v>
      </c>
      <c r="CM135" s="14" t="e">
        <f t="shared" si="90"/>
        <v>#DIV/0!</v>
      </c>
      <c r="CN135" s="14" t="e">
        <f t="shared" si="91"/>
        <v>#DIV/0!</v>
      </c>
      <c r="CO135" s="14" t="e">
        <f t="shared" si="91"/>
        <v>#DIV/0!</v>
      </c>
      <c r="CP135" s="14" t="e">
        <f t="shared" si="91"/>
        <v>#DIV/0!</v>
      </c>
      <c r="CQ135" s="14" t="e">
        <f t="shared" si="91"/>
        <v>#DIV/0!</v>
      </c>
      <c r="CR135" s="14" t="e">
        <f t="shared" si="91"/>
        <v>#DIV/0!</v>
      </c>
      <c r="CS135" s="14" t="e">
        <f t="shared" si="91"/>
        <v>#DIV/0!</v>
      </c>
      <c r="CT135" s="14" t="e">
        <f t="shared" si="91"/>
        <v>#DIV/0!</v>
      </c>
      <c r="CU135" s="14" t="e">
        <f t="shared" si="91"/>
        <v>#DIV/0!</v>
      </c>
      <c r="CV135" s="14" t="e">
        <f t="shared" si="91"/>
        <v>#DIV/0!</v>
      </c>
      <c r="CW135" s="14" t="e">
        <f t="shared" si="91"/>
        <v>#DIV/0!</v>
      </c>
      <c r="CX135" s="14" t="e">
        <f t="shared" si="91"/>
        <v>#DIV/0!</v>
      </c>
      <c r="CY135" s="14" t="e">
        <f t="shared" si="91"/>
        <v>#DIV/0!</v>
      </c>
      <c r="CZ135" s="14" t="e">
        <f t="shared" si="91"/>
        <v>#DIV/0!</v>
      </c>
      <c r="DA135" s="14" t="e">
        <f t="shared" si="91"/>
        <v>#DIV/0!</v>
      </c>
      <c r="DB135" s="14" t="e">
        <f t="shared" si="91"/>
        <v>#DIV/0!</v>
      </c>
      <c r="DC135" s="14" t="e">
        <f t="shared" si="91"/>
        <v>#DIV/0!</v>
      </c>
      <c r="DD135" s="14" t="e">
        <f t="shared" si="92"/>
        <v>#DIV/0!</v>
      </c>
      <c r="DE135" s="14" t="e">
        <f t="shared" si="92"/>
        <v>#DIV/0!</v>
      </c>
      <c r="DF135" s="14" t="e">
        <f t="shared" si="92"/>
        <v>#DIV/0!</v>
      </c>
      <c r="DG135" s="14" t="e">
        <f t="shared" si="92"/>
        <v>#DIV/0!</v>
      </c>
      <c r="DH135" s="14" t="e">
        <f t="shared" si="92"/>
        <v>#DIV/0!</v>
      </c>
      <c r="DI135" s="14" t="e">
        <f t="shared" si="92"/>
        <v>#DIV/0!</v>
      </c>
      <c r="DJ135" s="14" t="e">
        <f t="shared" si="92"/>
        <v>#DIV/0!</v>
      </c>
      <c r="DK135" s="14" t="e">
        <f t="shared" si="92"/>
        <v>#DIV/0!</v>
      </c>
      <c r="DL135" s="14" t="e">
        <f t="shared" si="92"/>
        <v>#DIV/0!</v>
      </c>
      <c r="DM135" s="14" t="e">
        <f t="shared" si="92"/>
        <v>#DIV/0!</v>
      </c>
      <c r="DN135" s="14" t="e">
        <f t="shared" si="92"/>
        <v>#DIV/0!</v>
      </c>
      <c r="DO135" s="14" t="e">
        <f t="shared" si="92"/>
        <v>#DIV/0!</v>
      </c>
      <c r="DP135" s="14" t="e">
        <f t="shared" si="92"/>
        <v>#DIV/0!</v>
      </c>
      <c r="DQ135" s="14" t="e">
        <f t="shared" si="92"/>
        <v>#DIV/0!</v>
      </c>
      <c r="DR135" s="14" t="e">
        <f t="shared" si="92"/>
        <v>#DIV/0!</v>
      </c>
      <c r="DS135" s="14" t="e">
        <f t="shared" si="92"/>
        <v>#DIV/0!</v>
      </c>
      <c r="DT135" s="14" t="e">
        <f t="shared" si="93"/>
        <v>#DIV/0!</v>
      </c>
      <c r="DU135" s="14" t="e">
        <f t="shared" si="93"/>
        <v>#DIV/0!</v>
      </c>
      <c r="DV135" s="14" t="e">
        <f t="shared" si="93"/>
        <v>#DIV/0!</v>
      </c>
      <c r="DW135" s="14" t="e">
        <f t="shared" si="93"/>
        <v>#DIV/0!</v>
      </c>
      <c r="DX135" s="14" t="e">
        <f t="shared" si="93"/>
        <v>#DIV/0!</v>
      </c>
      <c r="DY135" s="14" t="e">
        <f t="shared" si="93"/>
        <v>#DIV/0!</v>
      </c>
      <c r="DZ135" s="14" t="e">
        <f t="shared" si="97"/>
        <v>#DIV/0!</v>
      </c>
    </row>
    <row r="136" spans="1:130">
      <c r="A136" s="18">
        <v>6</v>
      </c>
      <c r="B136" s="15">
        <f t="shared" si="94"/>
        <v>0.54545454545454564</v>
      </c>
      <c r="C136" s="18">
        <v>2006</v>
      </c>
      <c r="D136" s="25">
        <f t="shared" si="98"/>
        <v>0</v>
      </c>
      <c r="E136" s="25">
        <f t="shared" si="99"/>
        <v>0</v>
      </c>
      <c r="F136" s="25">
        <f t="shared" si="100"/>
        <v>0</v>
      </c>
      <c r="G136" s="25">
        <f t="shared" si="101"/>
        <v>0</v>
      </c>
      <c r="H136" s="25">
        <f t="shared" ref="H136:H154" si="102">VLOOKUP($C$70,$D$3:$K$63,$A$69,0)*(B132-B131)</f>
        <v>0</v>
      </c>
      <c r="I136" s="25">
        <f>VLOOKUP($C$71,$D$3:$K$63,$A$69,0)*(B131-B130)</f>
        <v>0</v>
      </c>
      <c r="J136" s="25">
        <f>VLOOKUP($C$72,$D$3:$K$63,$A$69,0)*B130</f>
        <v>0</v>
      </c>
      <c r="K136" s="25"/>
      <c r="L136" s="25"/>
      <c r="M136" s="25"/>
      <c r="N136" s="25"/>
      <c r="O136" s="25"/>
      <c r="P136" s="25"/>
      <c r="Q136" s="25"/>
      <c r="R136" s="25"/>
      <c r="S136" s="25"/>
      <c r="T136" s="25"/>
      <c r="U136" s="25"/>
      <c r="V136" s="25"/>
      <c r="W136" s="25"/>
      <c r="X136" s="25"/>
      <c r="Y136" s="25"/>
      <c r="Z136" s="25"/>
      <c r="AA136" s="25"/>
      <c r="AB136" s="25"/>
      <c r="AC136" s="25"/>
      <c r="AD136" s="25"/>
      <c r="AE136" s="25"/>
      <c r="AF136" s="25"/>
      <c r="AG136" s="25"/>
      <c r="AH136" s="25"/>
      <c r="AI136" s="25"/>
      <c r="AJ136" s="25"/>
      <c r="AK136" s="25"/>
      <c r="AL136" s="25"/>
      <c r="AM136" s="25"/>
      <c r="AN136" s="25"/>
      <c r="AO136" s="25"/>
      <c r="AP136" s="25"/>
      <c r="AQ136" s="25"/>
      <c r="AR136" s="25"/>
      <c r="AS136" s="25"/>
      <c r="AT136" s="25"/>
      <c r="AU136" s="25"/>
      <c r="AV136" s="25"/>
      <c r="AW136" s="25"/>
      <c r="AX136" s="25"/>
      <c r="AY136" s="25"/>
      <c r="AZ136" s="25"/>
      <c r="BA136" s="25"/>
      <c r="BB136" s="25"/>
      <c r="BC136" s="25"/>
      <c r="BD136" s="25"/>
      <c r="BE136" s="25"/>
      <c r="BF136" s="25"/>
      <c r="BG136" s="25"/>
      <c r="BH136" s="25"/>
      <c r="BI136" s="25"/>
      <c r="BJ136" s="25"/>
      <c r="BK136" s="25"/>
      <c r="BL136" s="25"/>
      <c r="BM136" s="21">
        <f t="shared" si="95"/>
        <v>0</v>
      </c>
      <c r="BP136" s="18">
        <v>2006</v>
      </c>
      <c r="BQ136" s="14" t="e">
        <f t="shared" si="96"/>
        <v>#DIV/0!</v>
      </c>
      <c r="BR136" s="14" t="e">
        <f t="shared" si="89"/>
        <v>#DIV/0!</v>
      </c>
      <c r="BS136" s="14" t="e">
        <f t="shared" si="89"/>
        <v>#DIV/0!</v>
      </c>
      <c r="BT136" s="14" t="e">
        <f t="shared" si="89"/>
        <v>#DIV/0!</v>
      </c>
      <c r="BU136" s="14" t="e">
        <f t="shared" si="89"/>
        <v>#DIV/0!</v>
      </c>
      <c r="BV136" s="14" t="e">
        <f t="shared" si="89"/>
        <v>#DIV/0!</v>
      </c>
      <c r="BW136" s="14" t="e">
        <f t="shared" si="89"/>
        <v>#DIV/0!</v>
      </c>
      <c r="BX136" s="14" t="e">
        <f t="shared" si="89"/>
        <v>#DIV/0!</v>
      </c>
      <c r="BY136" s="14" t="e">
        <f t="shared" si="89"/>
        <v>#DIV/0!</v>
      </c>
      <c r="BZ136" s="14" t="e">
        <f t="shared" si="89"/>
        <v>#DIV/0!</v>
      </c>
      <c r="CA136" s="14" t="e">
        <f t="shared" si="89"/>
        <v>#DIV/0!</v>
      </c>
      <c r="CB136" s="14" t="e">
        <f t="shared" si="89"/>
        <v>#DIV/0!</v>
      </c>
      <c r="CC136" s="14" t="e">
        <f t="shared" si="89"/>
        <v>#DIV/0!</v>
      </c>
      <c r="CD136" s="14" t="e">
        <f t="shared" si="89"/>
        <v>#DIV/0!</v>
      </c>
      <c r="CE136" s="14" t="e">
        <f t="shared" si="89"/>
        <v>#DIV/0!</v>
      </c>
      <c r="CF136" s="14" t="e">
        <f t="shared" si="89"/>
        <v>#DIV/0!</v>
      </c>
      <c r="CG136" s="14" t="e">
        <f t="shared" si="89"/>
        <v>#DIV/0!</v>
      </c>
      <c r="CH136" s="14" t="e">
        <f t="shared" si="90"/>
        <v>#DIV/0!</v>
      </c>
      <c r="CI136" s="14" t="e">
        <f t="shared" si="90"/>
        <v>#DIV/0!</v>
      </c>
      <c r="CJ136" s="14" t="e">
        <f t="shared" si="90"/>
        <v>#DIV/0!</v>
      </c>
      <c r="CK136" s="14" t="e">
        <f t="shared" si="90"/>
        <v>#DIV/0!</v>
      </c>
      <c r="CL136" s="14" t="e">
        <f t="shared" si="90"/>
        <v>#DIV/0!</v>
      </c>
      <c r="CM136" s="14" t="e">
        <f t="shared" si="90"/>
        <v>#DIV/0!</v>
      </c>
      <c r="CN136" s="14" t="e">
        <f t="shared" si="91"/>
        <v>#DIV/0!</v>
      </c>
      <c r="CO136" s="14" t="e">
        <f t="shared" si="91"/>
        <v>#DIV/0!</v>
      </c>
      <c r="CP136" s="14" t="e">
        <f t="shared" si="91"/>
        <v>#DIV/0!</v>
      </c>
      <c r="CQ136" s="14" t="e">
        <f t="shared" si="91"/>
        <v>#DIV/0!</v>
      </c>
      <c r="CR136" s="14" t="e">
        <f t="shared" si="91"/>
        <v>#DIV/0!</v>
      </c>
      <c r="CS136" s="14" t="e">
        <f t="shared" si="91"/>
        <v>#DIV/0!</v>
      </c>
      <c r="CT136" s="14" t="e">
        <f t="shared" si="91"/>
        <v>#DIV/0!</v>
      </c>
      <c r="CU136" s="14" t="e">
        <f t="shared" si="91"/>
        <v>#DIV/0!</v>
      </c>
      <c r="CV136" s="14" t="e">
        <f t="shared" si="91"/>
        <v>#DIV/0!</v>
      </c>
      <c r="CW136" s="14" t="e">
        <f t="shared" si="91"/>
        <v>#DIV/0!</v>
      </c>
      <c r="CX136" s="14" t="e">
        <f t="shared" si="91"/>
        <v>#DIV/0!</v>
      </c>
      <c r="CY136" s="14" t="e">
        <f t="shared" si="91"/>
        <v>#DIV/0!</v>
      </c>
      <c r="CZ136" s="14" t="e">
        <f t="shared" si="91"/>
        <v>#DIV/0!</v>
      </c>
      <c r="DA136" s="14" t="e">
        <f t="shared" si="91"/>
        <v>#DIV/0!</v>
      </c>
      <c r="DB136" s="14" t="e">
        <f t="shared" si="91"/>
        <v>#DIV/0!</v>
      </c>
      <c r="DC136" s="14" t="e">
        <f t="shared" si="91"/>
        <v>#DIV/0!</v>
      </c>
      <c r="DD136" s="14" t="e">
        <f t="shared" si="92"/>
        <v>#DIV/0!</v>
      </c>
      <c r="DE136" s="14" t="e">
        <f t="shared" si="92"/>
        <v>#DIV/0!</v>
      </c>
      <c r="DF136" s="14" t="e">
        <f t="shared" si="92"/>
        <v>#DIV/0!</v>
      </c>
      <c r="DG136" s="14" t="e">
        <f t="shared" si="92"/>
        <v>#DIV/0!</v>
      </c>
      <c r="DH136" s="14" t="e">
        <f t="shared" si="92"/>
        <v>#DIV/0!</v>
      </c>
      <c r="DI136" s="14" t="e">
        <f t="shared" si="92"/>
        <v>#DIV/0!</v>
      </c>
      <c r="DJ136" s="14" t="e">
        <f t="shared" si="92"/>
        <v>#DIV/0!</v>
      </c>
      <c r="DK136" s="14" t="e">
        <f t="shared" si="92"/>
        <v>#DIV/0!</v>
      </c>
      <c r="DL136" s="14" t="e">
        <f t="shared" si="92"/>
        <v>#DIV/0!</v>
      </c>
      <c r="DM136" s="14" t="e">
        <f t="shared" si="92"/>
        <v>#DIV/0!</v>
      </c>
      <c r="DN136" s="14" t="e">
        <f t="shared" si="92"/>
        <v>#DIV/0!</v>
      </c>
      <c r="DO136" s="14" t="e">
        <f t="shared" si="92"/>
        <v>#DIV/0!</v>
      </c>
      <c r="DP136" s="14" t="e">
        <f t="shared" si="92"/>
        <v>#DIV/0!</v>
      </c>
      <c r="DQ136" s="14" t="e">
        <f t="shared" si="92"/>
        <v>#DIV/0!</v>
      </c>
      <c r="DR136" s="14" t="e">
        <f t="shared" si="92"/>
        <v>#DIV/0!</v>
      </c>
      <c r="DS136" s="14" t="e">
        <f t="shared" si="92"/>
        <v>#DIV/0!</v>
      </c>
      <c r="DT136" s="14" t="e">
        <f t="shared" si="93"/>
        <v>#DIV/0!</v>
      </c>
      <c r="DU136" s="14" t="e">
        <f t="shared" si="93"/>
        <v>#DIV/0!</v>
      </c>
      <c r="DV136" s="14" t="e">
        <f t="shared" si="93"/>
        <v>#DIV/0!</v>
      </c>
      <c r="DW136" s="14" t="e">
        <f t="shared" si="93"/>
        <v>#DIV/0!</v>
      </c>
      <c r="DX136" s="14" t="e">
        <f t="shared" si="93"/>
        <v>#DIV/0!</v>
      </c>
      <c r="DY136" s="14" t="e">
        <f t="shared" si="93"/>
        <v>#DIV/0!</v>
      </c>
      <c r="DZ136" s="14" t="e">
        <f t="shared" si="97"/>
        <v>#DIV/0!</v>
      </c>
    </row>
    <row r="137" spans="1:130">
      <c r="A137" s="18">
        <v>7</v>
      </c>
      <c r="B137" s="15">
        <f t="shared" si="94"/>
        <v>0.63636363636363658</v>
      </c>
      <c r="C137" s="18">
        <v>2007</v>
      </c>
      <c r="D137" s="25">
        <f t="shared" si="98"/>
        <v>0</v>
      </c>
      <c r="E137" s="25">
        <f t="shared" si="99"/>
        <v>0</v>
      </c>
      <c r="F137" s="25">
        <f t="shared" si="100"/>
        <v>0</v>
      </c>
      <c r="G137" s="25">
        <f t="shared" si="101"/>
        <v>0</v>
      </c>
      <c r="H137" s="25">
        <f t="shared" si="102"/>
        <v>0</v>
      </c>
      <c r="I137" s="25">
        <f t="shared" ref="I137:I155" si="103">VLOOKUP($C$71,$D$3:$K$63,$A$69,0)*(B132-B131)</f>
        <v>0</v>
      </c>
      <c r="J137" s="25">
        <f>VLOOKUP($C$72,$D$3:$K$63,$A$69,0)*(B131-B130)</f>
        <v>0.18181818181818188</v>
      </c>
      <c r="K137" s="25">
        <f>VLOOKUP($C$73,$D$3:$K$63,$A$69,0)*B130</f>
        <v>0</v>
      </c>
      <c r="L137" s="25"/>
      <c r="M137" s="25"/>
      <c r="N137" s="25"/>
      <c r="O137" s="25"/>
      <c r="P137" s="25"/>
      <c r="Q137" s="25"/>
      <c r="R137" s="25"/>
      <c r="S137" s="25"/>
      <c r="T137" s="25"/>
      <c r="U137" s="25"/>
      <c r="V137" s="25"/>
      <c r="W137" s="25"/>
      <c r="X137" s="25"/>
      <c r="Y137" s="25"/>
      <c r="Z137" s="25"/>
      <c r="AA137" s="25"/>
      <c r="AB137" s="25"/>
      <c r="AC137" s="25"/>
      <c r="AD137" s="25"/>
      <c r="AE137" s="25"/>
      <c r="AF137" s="25"/>
      <c r="AG137" s="25"/>
      <c r="AH137" s="25"/>
      <c r="AI137" s="25"/>
      <c r="AJ137" s="25"/>
      <c r="AK137" s="25"/>
      <c r="AL137" s="25"/>
      <c r="AM137" s="25"/>
      <c r="AN137" s="25"/>
      <c r="AO137" s="25"/>
      <c r="AP137" s="25"/>
      <c r="AQ137" s="25"/>
      <c r="AR137" s="25"/>
      <c r="AS137" s="25"/>
      <c r="AT137" s="25"/>
      <c r="AU137" s="25"/>
      <c r="AV137" s="25"/>
      <c r="AW137" s="25"/>
      <c r="AX137" s="25"/>
      <c r="AY137" s="25"/>
      <c r="AZ137" s="25"/>
      <c r="BA137" s="25"/>
      <c r="BB137" s="25"/>
      <c r="BC137" s="25"/>
      <c r="BD137" s="25"/>
      <c r="BE137" s="25"/>
      <c r="BF137" s="25"/>
      <c r="BG137" s="25"/>
      <c r="BH137" s="25"/>
      <c r="BI137" s="25"/>
      <c r="BJ137" s="25"/>
      <c r="BK137" s="25"/>
      <c r="BL137" s="25"/>
      <c r="BM137" s="21">
        <f t="shared" si="95"/>
        <v>0.18181818181818188</v>
      </c>
      <c r="BP137" s="18">
        <v>2007</v>
      </c>
      <c r="BQ137" s="14">
        <f t="shared" si="96"/>
        <v>0</v>
      </c>
      <c r="BR137" s="14">
        <f t="shared" si="89"/>
        <v>0</v>
      </c>
      <c r="BS137" s="14">
        <f t="shared" si="89"/>
        <v>0</v>
      </c>
      <c r="BT137" s="14">
        <f t="shared" si="89"/>
        <v>0</v>
      </c>
      <c r="BU137" s="14">
        <f t="shared" si="89"/>
        <v>0</v>
      </c>
      <c r="BV137" s="14">
        <f t="shared" si="89"/>
        <v>0</v>
      </c>
      <c r="BW137" s="14">
        <f t="shared" si="89"/>
        <v>1</v>
      </c>
      <c r="BX137" s="14">
        <f t="shared" si="89"/>
        <v>0</v>
      </c>
      <c r="BY137" s="14">
        <f t="shared" si="89"/>
        <v>0</v>
      </c>
      <c r="BZ137" s="14">
        <f t="shared" si="89"/>
        <v>0</v>
      </c>
      <c r="CA137" s="14">
        <f t="shared" si="89"/>
        <v>0</v>
      </c>
      <c r="CB137" s="14">
        <f t="shared" si="89"/>
        <v>0</v>
      </c>
      <c r="CC137" s="14">
        <f t="shared" si="89"/>
        <v>0</v>
      </c>
      <c r="CD137" s="14">
        <f t="shared" si="89"/>
        <v>0</v>
      </c>
      <c r="CE137" s="14">
        <f t="shared" si="89"/>
        <v>0</v>
      </c>
      <c r="CF137" s="14">
        <f t="shared" si="89"/>
        <v>0</v>
      </c>
      <c r="CG137" s="14">
        <f t="shared" si="89"/>
        <v>0</v>
      </c>
      <c r="CH137" s="14">
        <f t="shared" si="90"/>
        <v>0</v>
      </c>
      <c r="CI137" s="14">
        <f t="shared" si="90"/>
        <v>0</v>
      </c>
      <c r="CJ137" s="14">
        <f t="shared" si="90"/>
        <v>0</v>
      </c>
      <c r="CK137" s="14">
        <f t="shared" si="90"/>
        <v>0</v>
      </c>
      <c r="CL137" s="14">
        <f t="shared" si="90"/>
        <v>0</v>
      </c>
      <c r="CM137" s="14">
        <f t="shared" si="90"/>
        <v>0</v>
      </c>
      <c r="CN137" s="14">
        <f t="shared" si="91"/>
        <v>0</v>
      </c>
      <c r="CO137" s="14">
        <f t="shared" si="91"/>
        <v>0</v>
      </c>
      <c r="CP137" s="14">
        <f t="shared" si="91"/>
        <v>0</v>
      </c>
      <c r="CQ137" s="14">
        <f t="shared" si="91"/>
        <v>0</v>
      </c>
      <c r="CR137" s="14">
        <f t="shared" si="91"/>
        <v>0</v>
      </c>
      <c r="CS137" s="14">
        <f t="shared" si="91"/>
        <v>0</v>
      </c>
      <c r="CT137" s="14">
        <f t="shared" si="91"/>
        <v>0</v>
      </c>
      <c r="CU137" s="14">
        <f t="shared" si="91"/>
        <v>0</v>
      </c>
      <c r="CV137" s="14">
        <f t="shared" si="91"/>
        <v>0</v>
      </c>
      <c r="CW137" s="14">
        <f t="shared" si="91"/>
        <v>0</v>
      </c>
      <c r="CX137" s="14">
        <f t="shared" si="91"/>
        <v>0</v>
      </c>
      <c r="CY137" s="14">
        <f t="shared" si="91"/>
        <v>0</v>
      </c>
      <c r="CZ137" s="14">
        <f t="shared" si="91"/>
        <v>0</v>
      </c>
      <c r="DA137" s="14">
        <f t="shared" si="91"/>
        <v>0</v>
      </c>
      <c r="DB137" s="14">
        <f t="shared" si="91"/>
        <v>0</v>
      </c>
      <c r="DC137" s="14">
        <f t="shared" si="91"/>
        <v>0</v>
      </c>
      <c r="DD137" s="14">
        <f t="shared" si="92"/>
        <v>0</v>
      </c>
      <c r="DE137" s="14">
        <f t="shared" si="92"/>
        <v>0</v>
      </c>
      <c r="DF137" s="14">
        <f t="shared" si="92"/>
        <v>0</v>
      </c>
      <c r="DG137" s="14">
        <f t="shared" si="92"/>
        <v>0</v>
      </c>
      <c r="DH137" s="14">
        <f t="shared" si="92"/>
        <v>0</v>
      </c>
      <c r="DI137" s="14">
        <f t="shared" si="92"/>
        <v>0</v>
      </c>
      <c r="DJ137" s="14">
        <f t="shared" si="92"/>
        <v>0</v>
      </c>
      <c r="DK137" s="14">
        <f t="shared" si="92"/>
        <v>0</v>
      </c>
      <c r="DL137" s="14">
        <f t="shared" si="92"/>
        <v>0</v>
      </c>
      <c r="DM137" s="14">
        <f t="shared" si="92"/>
        <v>0</v>
      </c>
      <c r="DN137" s="14">
        <f t="shared" si="92"/>
        <v>0</v>
      </c>
      <c r="DO137" s="14">
        <f t="shared" si="92"/>
        <v>0</v>
      </c>
      <c r="DP137" s="14">
        <f t="shared" si="92"/>
        <v>0</v>
      </c>
      <c r="DQ137" s="14">
        <f t="shared" si="92"/>
        <v>0</v>
      </c>
      <c r="DR137" s="14">
        <f t="shared" si="92"/>
        <v>0</v>
      </c>
      <c r="DS137" s="14">
        <f t="shared" si="92"/>
        <v>0</v>
      </c>
      <c r="DT137" s="14">
        <f t="shared" si="93"/>
        <v>0</v>
      </c>
      <c r="DU137" s="14">
        <f t="shared" si="93"/>
        <v>0</v>
      </c>
      <c r="DV137" s="14">
        <f t="shared" si="93"/>
        <v>0</v>
      </c>
      <c r="DW137" s="14">
        <f t="shared" si="93"/>
        <v>0</v>
      </c>
      <c r="DX137" s="14">
        <f t="shared" si="93"/>
        <v>0</v>
      </c>
      <c r="DY137" s="14">
        <f t="shared" si="93"/>
        <v>0</v>
      </c>
      <c r="DZ137" s="14">
        <f t="shared" si="97"/>
        <v>1</v>
      </c>
    </row>
    <row r="138" spans="1:130">
      <c r="A138" s="18">
        <v>8</v>
      </c>
      <c r="B138" s="15">
        <f t="shared" si="94"/>
        <v>0.72727272727272751</v>
      </c>
      <c r="C138" s="18">
        <v>2008</v>
      </c>
      <c r="D138" s="25">
        <f t="shared" si="98"/>
        <v>0</v>
      </c>
      <c r="E138" s="25">
        <f t="shared" si="99"/>
        <v>0</v>
      </c>
      <c r="F138" s="25">
        <f t="shared" si="100"/>
        <v>0</v>
      </c>
      <c r="G138" s="25">
        <f t="shared" si="101"/>
        <v>0</v>
      </c>
      <c r="H138" s="25">
        <f t="shared" si="102"/>
        <v>0</v>
      </c>
      <c r="I138" s="25">
        <f t="shared" si="103"/>
        <v>0</v>
      </c>
      <c r="J138" s="25">
        <f t="shared" ref="J138:J156" si="104">VLOOKUP($C$72,$D$3:$K$63,$A$69,0)*(B132-B131)</f>
        <v>0.18181818181818188</v>
      </c>
      <c r="K138" s="25">
        <f>VLOOKUP($C$73,$D$3:$K$63,$A$69,0)*(B131-B130)</f>
        <v>9.0909090909090939E-2</v>
      </c>
      <c r="L138" s="25">
        <f>VLOOKUP($C$74,$D$3:$K$63,$A$69,0)*B130</f>
        <v>0</v>
      </c>
      <c r="M138" s="25"/>
      <c r="N138" s="25"/>
      <c r="O138" s="25"/>
      <c r="P138" s="25"/>
      <c r="Q138" s="25"/>
      <c r="R138" s="25"/>
      <c r="S138" s="25"/>
      <c r="T138" s="25"/>
      <c r="U138" s="25"/>
      <c r="V138" s="25"/>
      <c r="W138" s="25"/>
      <c r="X138" s="25"/>
      <c r="Y138" s="25"/>
      <c r="Z138" s="25"/>
      <c r="AA138" s="25"/>
      <c r="AB138" s="25"/>
      <c r="AC138" s="25"/>
      <c r="AD138" s="25"/>
      <c r="AE138" s="25"/>
      <c r="AF138" s="25"/>
      <c r="AG138" s="25"/>
      <c r="AH138" s="25"/>
      <c r="AI138" s="25"/>
      <c r="AJ138" s="25"/>
      <c r="AK138" s="25"/>
      <c r="AL138" s="25"/>
      <c r="AM138" s="25"/>
      <c r="AN138" s="25"/>
      <c r="AO138" s="25"/>
      <c r="AP138" s="25"/>
      <c r="AQ138" s="25"/>
      <c r="AR138" s="25"/>
      <c r="AS138" s="25"/>
      <c r="AT138" s="25"/>
      <c r="AU138" s="25"/>
      <c r="AV138" s="25"/>
      <c r="AW138" s="25"/>
      <c r="AX138" s="25"/>
      <c r="AY138" s="25"/>
      <c r="AZ138" s="25"/>
      <c r="BA138" s="25"/>
      <c r="BB138" s="25"/>
      <c r="BC138" s="25"/>
      <c r="BD138" s="25"/>
      <c r="BE138" s="25"/>
      <c r="BF138" s="25"/>
      <c r="BG138" s="25"/>
      <c r="BH138" s="25"/>
      <c r="BI138" s="25"/>
      <c r="BJ138" s="25"/>
      <c r="BK138" s="25"/>
      <c r="BL138" s="25"/>
      <c r="BM138" s="21">
        <f t="shared" si="95"/>
        <v>0.27272727272727282</v>
      </c>
      <c r="BP138" s="18">
        <v>2008</v>
      </c>
      <c r="BQ138" s="14">
        <f t="shared" si="96"/>
        <v>0</v>
      </c>
      <c r="BR138" s="14">
        <f t="shared" si="89"/>
        <v>0</v>
      </c>
      <c r="BS138" s="14">
        <f t="shared" si="89"/>
        <v>0</v>
      </c>
      <c r="BT138" s="14">
        <f t="shared" si="89"/>
        <v>0</v>
      </c>
      <c r="BU138" s="14">
        <f t="shared" si="89"/>
        <v>0</v>
      </c>
      <c r="BV138" s="14">
        <f t="shared" si="89"/>
        <v>0</v>
      </c>
      <c r="BW138" s="14">
        <f t="shared" si="89"/>
        <v>0.66666666666666663</v>
      </c>
      <c r="BX138" s="14">
        <f t="shared" si="89"/>
        <v>0.33333333333333331</v>
      </c>
      <c r="BY138" s="14">
        <f t="shared" si="89"/>
        <v>0</v>
      </c>
      <c r="BZ138" s="14">
        <f t="shared" si="89"/>
        <v>0</v>
      </c>
      <c r="CA138" s="14">
        <f t="shared" si="89"/>
        <v>0</v>
      </c>
      <c r="CB138" s="14">
        <f t="shared" si="89"/>
        <v>0</v>
      </c>
      <c r="CC138" s="14">
        <f t="shared" si="89"/>
        <v>0</v>
      </c>
      <c r="CD138" s="14">
        <f t="shared" si="89"/>
        <v>0</v>
      </c>
      <c r="CE138" s="14">
        <f t="shared" si="89"/>
        <v>0</v>
      </c>
      <c r="CF138" s="14">
        <f t="shared" si="89"/>
        <v>0</v>
      </c>
      <c r="CG138" s="14">
        <f t="shared" si="89"/>
        <v>0</v>
      </c>
      <c r="CH138" s="14">
        <f t="shared" si="90"/>
        <v>0</v>
      </c>
      <c r="CI138" s="14">
        <f t="shared" si="90"/>
        <v>0</v>
      </c>
      <c r="CJ138" s="14">
        <f t="shared" si="90"/>
        <v>0</v>
      </c>
      <c r="CK138" s="14">
        <f t="shared" si="90"/>
        <v>0</v>
      </c>
      <c r="CL138" s="14">
        <f t="shared" si="90"/>
        <v>0</v>
      </c>
      <c r="CM138" s="14">
        <f t="shared" si="90"/>
        <v>0</v>
      </c>
      <c r="CN138" s="14">
        <f t="shared" si="91"/>
        <v>0</v>
      </c>
      <c r="CO138" s="14">
        <f t="shared" si="91"/>
        <v>0</v>
      </c>
      <c r="CP138" s="14">
        <f t="shared" si="91"/>
        <v>0</v>
      </c>
      <c r="CQ138" s="14">
        <f t="shared" si="91"/>
        <v>0</v>
      </c>
      <c r="CR138" s="14">
        <f t="shared" si="91"/>
        <v>0</v>
      </c>
      <c r="CS138" s="14">
        <f t="shared" si="91"/>
        <v>0</v>
      </c>
      <c r="CT138" s="14">
        <f t="shared" si="91"/>
        <v>0</v>
      </c>
      <c r="CU138" s="14">
        <f t="shared" si="91"/>
        <v>0</v>
      </c>
      <c r="CV138" s="14">
        <f t="shared" si="91"/>
        <v>0</v>
      </c>
      <c r="CW138" s="14">
        <f t="shared" si="91"/>
        <v>0</v>
      </c>
      <c r="CX138" s="14">
        <f t="shared" si="91"/>
        <v>0</v>
      </c>
      <c r="CY138" s="14">
        <f t="shared" si="91"/>
        <v>0</v>
      </c>
      <c r="CZ138" s="14">
        <f t="shared" si="91"/>
        <v>0</v>
      </c>
      <c r="DA138" s="14">
        <f t="shared" si="91"/>
        <v>0</v>
      </c>
      <c r="DB138" s="14">
        <f t="shared" si="91"/>
        <v>0</v>
      </c>
      <c r="DC138" s="14">
        <f t="shared" si="91"/>
        <v>0</v>
      </c>
      <c r="DD138" s="14">
        <f t="shared" si="92"/>
        <v>0</v>
      </c>
      <c r="DE138" s="14">
        <f t="shared" si="92"/>
        <v>0</v>
      </c>
      <c r="DF138" s="14">
        <f t="shared" si="92"/>
        <v>0</v>
      </c>
      <c r="DG138" s="14">
        <f t="shared" si="92"/>
        <v>0</v>
      </c>
      <c r="DH138" s="14">
        <f t="shared" si="92"/>
        <v>0</v>
      </c>
      <c r="DI138" s="14">
        <f t="shared" si="92"/>
        <v>0</v>
      </c>
      <c r="DJ138" s="14">
        <f t="shared" si="92"/>
        <v>0</v>
      </c>
      <c r="DK138" s="14">
        <f t="shared" si="92"/>
        <v>0</v>
      </c>
      <c r="DL138" s="14">
        <f t="shared" si="92"/>
        <v>0</v>
      </c>
      <c r="DM138" s="14">
        <f t="shared" si="92"/>
        <v>0</v>
      </c>
      <c r="DN138" s="14">
        <f t="shared" si="92"/>
        <v>0</v>
      </c>
      <c r="DO138" s="14">
        <f t="shared" si="92"/>
        <v>0</v>
      </c>
      <c r="DP138" s="14">
        <f t="shared" si="92"/>
        <v>0</v>
      </c>
      <c r="DQ138" s="14">
        <f t="shared" si="92"/>
        <v>0</v>
      </c>
      <c r="DR138" s="14">
        <f t="shared" si="92"/>
        <v>0</v>
      </c>
      <c r="DS138" s="14">
        <f t="shared" si="92"/>
        <v>0</v>
      </c>
      <c r="DT138" s="14">
        <f t="shared" si="93"/>
        <v>0</v>
      </c>
      <c r="DU138" s="14">
        <f t="shared" si="93"/>
        <v>0</v>
      </c>
      <c r="DV138" s="14">
        <f t="shared" si="93"/>
        <v>0</v>
      </c>
      <c r="DW138" s="14">
        <f t="shared" si="93"/>
        <v>0</v>
      </c>
      <c r="DX138" s="14">
        <f t="shared" si="93"/>
        <v>0</v>
      </c>
      <c r="DY138" s="14">
        <f t="shared" si="93"/>
        <v>0</v>
      </c>
      <c r="DZ138" s="14">
        <f t="shared" si="97"/>
        <v>1</v>
      </c>
    </row>
    <row r="139" spans="1:130">
      <c r="A139" s="18">
        <v>9</v>
      </c>
      <c r="B139" s="15">
        <f t="shared" si="94"/>
        <v>0.81818181818181845</v>
      </c>
      <c r="C139" s="18">
        <v>2009</v>
      </c>
      <c r="D139" s="25">
        <f t="shared" si="98"/>
        <v>0</v>
      </c>
      <c r="E139" s="25">
        <f t="shared" si="99"/>
        <v>0</v>
      </c>
      <c r="F139" s="25">
        <f t="shared" si="100"/>
        <v>0</v>
      </c>
      <c r="G139" s="25">
        <f t="shared" si="101"/>
        <v>0</v>
      </c>
      <c r="H139" s="25">
        <f t="shared" si="102"/>
        <v>0</v>
      </c>
      <c r="I139" s="25">
        <f t="shared" si="103"/>
        <v>0</v>
      </c>
      <c r="J139" s="25">
        <f t="shared" si="104"/>
        <v>0.18181818181818188</v>
      </c>
      <c r="K139" s="25">
        <f t="shared" ref="K139:K157" si="105">VLOOKUP($C$73,$D$3:$K$63,$A$69,0)*(B132-B131)</f>
        <v>9.0909090909090939E-2</v>
      </c>
      <c r="L139" s="25">
        <f>VLOOKUP($C$74,$D$3:$K$63,$A$69,0)*(B131-B130)</f>
        <v>1.8181818181818188</v>
      </c>
      <c r="M139" s="25">
        <f>VLOOKUP($C$75,$D$3:$K$63,$A$69,0)*B130</f>
        <v>0</v>
      </c>
      <c r="N139" s="25"/>
      <c r="O139" s="25"/>
      <c r="P139" s="25"/>
      <c r="Q139" s="25"/>
      <c r="R139" s="25"/>
      <c r="S139" s="25"/>
      <c r="T139" s="25"/>
      <c r="U139" s="25"/>
      <c r="V139" s="25"/>
      <c r="W139" s="25"/>
      <c r="X139" s="25"/>
      <c r="Y139" s="25"/>
      <c r="Z139" s="25"/>
      <c r="AA139" s="25"/>
      <c r="AB139" s="25"/>
      <c r="AC139" s="25"/>
      <c r="AD139" s="25"/>
      <c r="AE139" s="25"/>
      <c r="AF139" s="25"/>
      <c r="AG139" s="25"/>
      <c r="AH139" s="25"/>
      <c r="AI139" s="25"/>
      <c r="AJ139" s="25"/>
      <c r="AK139" s="25"/>
      <c r="AL139" s="25"/>
      <c r="AM139" s="25"/>
      <c r="AN139" s="25"/>
      <c r="AO139" s="25"/>
      <c r="AP139" s="25"/>
      <c r="AQ139" s="25"/>
      <c r="AR139" s="25"/>
      <c r="AS139" s="25"/>
      <c r="AT139" s="25"/>
      <c r="AU139" s="25"/>
      <c r="AV139" s="25"/>
      <c r="AW139" s="25"/>
      <c r="AX139" s="25"/>
      <c r="AY139" s="25"/>
      <c r="AZ139" s="25"/>
      <c r="BA139" s="25"/>
      <c r="BB139" s="25"/>
      <c r="BC139" s="25"/>
      <c r="BD139" s="25"/>
      <c r="BE139" s="25"/>
      <c r="BF139" s="25"/>
      <c r="BG139" s="25"/>
      <c r="BH139" s="25"/>
      <c r="BI139" s="25"/>
      <c r="BJ139" s="25"/>
      <c r="BK139" s="25"/>
      <c r="BL139" s="25"/>
      <c r="BM139" s="21">
        <f t="shared" si="95"/>
        <v>2.0909090909090917</v>
      </c>
      <c r="BP139" s="18">
        <v>2009</v>
      </c>
      <c r="BQ139" s="14">
        <f t="shared" si="96"/>
        <v>0</v>
      </c>
      <c r="BR139" s="14">
        <f t="shared" si="89"/>
        <v>0</v>
      </c>
      <c r="BS139" s="14">
        <f t="shared" si="89"/>
        <v>0</v>
      </c>
      <c r="BT139" s="14">
        <f t="shared" si="89"/>
        <v>0</v>
      </c>
      <c r="BU139" s="14">
        <f t="shared" si="89"/>
        <v>0</v>
      </c>
      <c r="BV139" s="14">
        <f t="shared" si="89"/>
        <v>0</v>
      </c>
      <c r="BW139" s="14">
        <f t="shared" si="89"/>
        <v>8.6956521739130432E-2</v>
      </c>
      <c r="BX139" s="14">
        <f t="shared" si="89"/>
        <v>4.3478260869565216E-2</v>
      </c>
      <c r="BY139" s="14">
        <f t="shared" si="89"/>
        <v>0.86956521739130432</v>
      </c>
      <c r="BZ139" s="14">
        <f t="shared" si="89"/>
        <v>0</v>
      </c>
      <c r="CA139" s="14">
        <f t="shared" si="89"/>
        <v>0</v>
      </c>
      <c r="CB139" s="14">
        <f t="shared" si="89"/>
        <v>0</v>
      </c>
      <c r="CC139" s="14">
        <f t="shared" si="89"/>
        <v>0</v>
      </c>
      <c r="CD139" s="14">
        <f t="shared" si="89"/>
        <v>0</v>
      </c>
      <c r="CE139" s="14">
        <f t="shared" si="89"/>
        <v>0</v>
      </c>
      <c r="CF139" s="14">
        <f t="shared" si="89"/>
        <v>0</v>
      </c>
      <c r="CG139" s="14">
        <f t="shared" si="89"/>
        <v>0</v>
      </c>
      <c r="CH139" s="14">
        <f t="shared" si="90"/>
        <v>0</v>
      </c>
      <c r="CI139" s="14">
        <f t="shared" si="90"/>
        <v>0</v>
      </c>
      <c r="CJ139" s="14">
        <f t="shared" si="90"/>
        <v>0</v>
      </c>
      <c r="CK139" s="14">
        <f t="shared" si="90"/>
        <v>0</v>
      </c>
      <c r="CL139" s="14">
        <f t="shared" si="90"/>
        <v>0</v>
      </c>
      <c r="CM139" s="14">
        <f t="shared" si="90"/>
        <v>0</v>
      </c>
      <c r="CN139" s="14">
        <f t="shared" si="91"/>
        <v>0</v>
      </c>
      <c r="CO139" s="14">
        <f t="shared" si="91"/>
        <v>0</v>
      </c>
      <c r="CP139" s="14">
        <f t="shared" si="91"/>
        <v>0</v>
      </c>
      <c r="CQ139" s="14">
        <f t="shared" si="91"/>
        <v>0</v>
      </c>
      <c r="CR139" s="14">
        <f t="shared" si="91"/>
        <v>0</v>
      </c>
      <c r="CS139" s="14">
        <f t="shared" si="91"/>
        <v>0</v>
      </c>
      <c r="CT139" s="14">
        <f t="shared" si="91"/>
        <v>0</v>
      </c>
      <c r="CU139" s="14">
        <f t="shared" si="91"/>
        <v>0</v>
      </c>
      <c r="CV139" s="14">
        <f t="shared" si="91"/>
        <v>0</v>
      </c>
      <c r="CW139" s="14">
        <f t="shared" si="91"/>
        <v>0</v>
      </c>
      <c r="CX139" s="14">
        <f t="shared" si="91"/>
        <v>0</v>
      </c>
      <c r="CY139" s="14">
        <f t="shared" si="91"/>
        <v>0</v>
      </c>
      <c r="CZ139" s="14">
        <f t="shared" si="91"/>
        <v>0</v>
      </c>
      <c r="DA139" s="14">
        <f t="shared" si="91"/>
        <v>0</v>
      </c>
      <c r="DB139" s="14">
        <f t="shared" si="91"/>
        <v>0</v>
      </c>
      <c r="DC139" s="14">
        <f t="shared" si="91"/>
        <v>0</v>
      </c>
      <c r="DD139" s="14">
        <f t="shared" si="92"/>
        <v>0</v>
      </c>
      <c r="DE139" s="14">
        <f t="shared" si="92"/>
        <v>0</v>
      </c>
      <c r="DF139" s="14">
        <f t="shared" si="92"/>
        <v>0</v>
      </c>
      <c r="DG139" s="14">
        <f t="shared" si="92"/>
        <v>0</v>
      </c>
      <c r="DH139" s="14">
        <f t="shared" si="92"/>
        <v>0</v>
      </c>
      <c r="DI139" s="14">
        <f t="shared" si="92"/>
        <v>0</v>
      </c>
      <c r="DJ139" s="14">
        <f t="shared" si="92"/>
        <v>0</v>
      </c>
      <c r="DK139" s="14">
        <f t="shared" si="92"/>
        <v>0</v>
      </c>
      <c r="DL139" s="14">
        <f t="shared" si="92"/>
        <v>0</v>
      </c>
      <c r="DM139" s="14">
        <f t="shared" si="92"/>
        <v>0</v>
      </c>
      <c r="DN139" s="14">
        <f t="shared" si="92"/>
        <v>0</v>
      </c>
      <c r="DO139" s="14">
        <f t="shared" si="92"/>
        <v>0</v>
      </c>
      <c r="DP139" s="14">
        <f t="shared" si="92"/>
        <v>0</v>
      </c>
      <c r="DQ139" s="14">
        <f t="shared" si="92"/>
        <v>0</v>
      </c>
      <c r="DR139" s="14">
        <f t="shared" si="92"/>
        <v>0</v>
      </c>
      <c r="DS139" s="14">
        <f t="shared" si="92"/>
        <v>0</v>
      </c>
      <c r="DT139" s="14">
        <f t="shared" si="93"/>
        <v>0</v>
      </c>
      <c r="DU139" s="14">
        <f t="shared" si="93"/>
        <v>0</v>
      </c>
      <c r="DV139" s="14">
        <f t="shared" si="93"/>
        <v>0</v>
      </c>
      <c r="DW139" s="14">
        <f t="shared" si="93"/>
        <v>0</v>
      </c>
      <c r="DX139" s="14">
        <f t="shared" si="93"/>
        <v>0</v>
      </c>
      <c r="DY139" s="14">
        <f t="shared" si="93"/>
        <v>0</v>
      </c>
      <c r="DZ139" s="14">
        <f t="shared" si="97"/>
        <v>1</v>
      </c>
    </row>
    <row r="140" spans="1:130">
      <c r="A140" s="18">
        <v>10</v>
      </c>
      <c r="B140" s="15">
        <f t="shared" si="94"/>
        <v>0.90909090909090939</v>
      </c>
      <c r="C140" s="18">
        <v>2010</v>
      </c>
      <c r="D140" s="25">
        <f t="shared" si="98"/>
        <v>0</v>
      </c>
      <c r="E140" s="25">
        <f t="shared" si="99"/>
        <v>0</v>
      </c>
      <c r="F140" s="25">
        <f t="shared" si="100"/>
        <v>0</v>
      </c>
      <c r="G140" s="25">
        <f t="shared" si="101"/>
        <v>0</v>
      </c>
      <c r="H140" s="25">
        <f t="shared" si="102"/>
        <v>0</v>
      </c>
      <c r="I140" s="25">
        <f t="shared" si="103"/>
        <v>0</v>
      </c>
      <c r="J140" s="25">
        <f t="shared" si="104"/>
        <v>0.18181818181818188</v>
      </c>
      <c r="K140" s="25">
        <f t="shared" si="105"/>
        <v>9.0909090909090939E-2</v>
      </c>
      <c r="L140" s="25">
        <f t="shared" ref="L140:L158" si="106">VLOOKUP($C$74,$D$3:$K$63,$A$69,0)*(B132-B131)</f>
        <v>1.8181818181818188</v>
      </c>
      <c r="M140" s="25">
        <f>VLOOKUP($C$75,$D$3:$K$63,$A$69,0)*(B131-B130)</f>
        <v>2.5454545454545463</v>
      </c>
      <c r="N140" s="25">
        <f>VLOOKUP($C$76,$D$3:$K$63,$A$69,0)*B130</f>
        <v>0</v>
      </c>
      <c r="O140" s="25"/>
      <c r="P140" s="25"/>
      <c r="Q140" s="25"/>
      <c r="R140" s="25"/>
      <c r="S140" s="25"/>
      <c r="T140" s="25"/>
      <c r="U140" s="25"/>
      <c r="V140" s="25"/>
      <c r="W140" s="25"/>
      <c r="X140" s="25"/>
      <c r="Y140" s="25"/>
      <c r="Z140" s="25"/>
      <c r="AA140" s="25"/>
      <c r="AB140" s="25"/>
      <c r="AC140" s="25"/>
      <c r="AD140" s="25"/>
      <c r="AE140" s="25"/>
      <c r="AF140" s="25"/>
      <c r="AG140" s="25"/>
      <c r="AH140" s="25"/>
      <c r="AI140" s="25"/>
      <c r="AJ140" s="25"/>
      <c r="AK140" s="25"/>
      <c r="AL140" s="25"/>
      <c r="AM140" s="25"/>
      <c r="AN140" s="25"/>
      <c r="AO140" s="25"/>
      <c r="AP140" s="25"/>
      <c r="AQ140" s="25"/>
      <c r="AR140" s="25"/>
      <c r="AS140" s="25"/>
      <c r="AT140" s="25"/>
      <c r="AU140" s="25"/>
      <c r="AV140" s="25"/>
      <c r="AW140" s="25"/>
      <c r="AX140" s="25"/>
      <c r="AY140" s="25"/>
      <c r="AZ140" s="25"/>
      <c r="BA140" s="25"/>
      <c r="BB140" s="25"/>
      <c r="BC140" s="25"/>
      <c r="BD140" s="25"/>
      <c r="BE140" s="25"/>
      <c r="BF140" s="25"/>
      <c r="BG140" s="25"/>
      <c r="BH140" s="25"/>
      <c r="BI140" s="25"/>
      <c r="BJ140" s="25"/>
      <c r="BK140" s="25"/>
      <c r="BL140" s="25"/>
      <c r="BM140" s="21">
        <f t="shared" si="95"/>
        <v>4.6363636363636385</v>
      </c>
      <c r="BP140" s="18">
        <v>2010</v>
      </c>
      <c r="BQ140" s="14">
        <f t="shared" si="96"/>
        <v>0</v>
      </c>
      <c r="BR140" s="14">
        <f t="shared" si="89"/>
        <v>0</v>
      </c>
      <c r="BS140" s="14">
        <f t="shared" si="89"/>
        <v>0</v>
      </c>
      <c r="BT140" s="14">
        <f t="shared" si="89"/>
        <v>0</v>
      </c>
      <c r="BU140" s="14">
        <f t="shared" si="89"/>
        <v>0</v>
      </c>
      <c r="BV140" s="14">
        <f t="shared" si="89"/>
        <v>0</v>
      </c>
      <c r="BW140" s="14">
        <f t="shared" si="89"/>
        <v>3.9215686274509796E-2</v>
      </c>
      <c r="BX140" s="14">
        <f t="shared" si="89"/>
        <v>1.9607843137254898E-2</v>
      </c>
      <c r="BY140" s="14">
        <f t="shared" si="89"/>
        <v>0.39215686274509798</v>
      </c>
      <c r="BZ140" s="14">
        <f t="shared" si="89"/>
        <v>0.54901960784313719</v>
      </c>
      <c r="CA140" s="14">
        <f t="shared" si="89"/>
        <v>0</v>
      </c>
      <c r="CB140" s="14">
        <f t="shared" si="89"/>
        <v>0</v>
      </c>
      <c r="CC140" s="14">
        <f t="shared" si="89"/>
        <v>0</v>
      </c>
      <c r="CD140" s="14">
        <f t="shared" si="89"/>
        <v>0</v>
      </c>
      <c r="CE140" s="14">
        <f t="shared" si="89"/>
        <v>0</v>
      </c>
      <c r="CF140" s="14">
        <f t="shared" si="89"/>
        <v>0</v>
      </c>
      <c r="CG140" s="14">
        <f t="shared" si="89"/>
        <v>0</v>
      </c>
      <c r="CH140" s="14">
        <f t="shared" si="90"/>
        <v>0</v>
      </c>
      <c r="CI140" s="14">
        <f t="shared" si="90"/>
        <v>0</v>
      </c>
      <c r="CJ140" s="14">
        <f t="shared" si="90"/>
        <v>0</v>
      </c>
      <c r="CK140" s="14">
        <f t="shared" si="90"/>
        <v>0</v>
      </c>
      <c r="CL140" s="14">
        <f t="shared" si="90"/>
        <v>0</v>
      </c>
      <c r="CM140" s="14">
        <f t="shared" si="90"/>
        <v>0</v>
      </c>
      <c r="CN140" s="14">
        <f t="shared" si="91"/>
        <v>0</v>
      </c>
      <c r="CO140" s="14">
        <f t="shared" si="91"/>
        <v>0</v>
      </c>
      <c r="CP140" s="14">
        <f t="shared" si="91"/>
        <v>0</v>
      </c>
      <c r="CQ140" s="14">
        <f t="shared" si="91"/>
        <v>0</v>
      </c>
      <c r="CR140" s="14">
        <f t="shared" si="91"/>
        <v>0</v>
      </c>
      <c r="CS140" s="14">
        <f t="shared" si="91"/>
        <v>0</v>
      </c>
      <c r="CT140" s="14">
        <f t="shared" si="91"/>
        <v>0</v>
      </c>
      <c r="CU140" s="14">
        <f t="shared" si="91"/>
        <v>0</v>
      </c>
      <c r="CV140" s="14">
        <f t="shared" si="91"/>
        <v>0</v>
      </c>
      <c r="CW140" s="14">
        <f t="shared" si="91"/>
        <v>0</v>
      </c>
      <c r="CX140" s="14">
        <f t="shared" si="91"/>
        <v>0</v>
      </c>
      <c r="CY140" s="14">
        <f t="shared" si="91"/>
        <v>0</v>
      </c>
      <c r="CZ140" s="14">
        <f t="shared" si="91"/>
        <v>0</v>
      </c>
      <c r="DA140" s="14">
        <f t="shared" si="91"/>
        <v>0</v>
      </c>
      <c r="DB140" s="14">
        <f t="shared" si="91"/>
        <v>0</v>
      </c>
      <c r="DC140" s="14">
        <f t="shared" si="91"/>
        <v>0</v>
      </c>
      <c r="DD140" s="14">
        <f t="shared" si="92"/>
        <v>0</v>
      </c>
      <c r="DE140" s="14">
        <f t="shared" si="92"/>
        <v>0</v>
      </c>
      <c r="DF140" s="14">
        <f t="shared" si="92"/>
        <v>0</v>
      </c>
      <c r="DG140" s="14">
        <f t="shared" si="92"/>
        <v>0</v>
      </c>
      <c r="DH140" s="14">
        <f t="shared" si="92"/>
        <v>0</v>
      </c>
      <c r="DI140" s="14">
        <f t="shared" si="92"/>
        <v>0</v>
      </c>
      <c r="DJ140" s="14">
        <f t="shared" si="92"/>
        <v>0</v>
      </c>
      <c r="DK140" s="14">
        <f t="shared" si="92"/>
        <v>0</v>
      </c>
      <c r="DL140" s="14">
        <f t="shared" si="92"/>
        <v>0</v>
      </c>
      <c r="DM140" s="14">
        <f t="shared" si="92"/>
        <v>0</v>
      </c>
      <c r="DN140" s="14">
        <f t="shared" si="92"/>
        <v>0</v>
      </c>
      <c r="DO140" s="14">
        <f t="shared" si="92"/>
        <v>0</v>
      </c>
      <c r="DP140" s="14">
        <f t="shared" si="92"/>
        <v>0</v>
      </c>
      <c r="DQ140" s="14">
        <f t="shared" si="92"/>
        <v>0</v>
      </c>
      <c r="DR140" s="14">
        <f t="shared" si="92"/>
        <v>0</v>
      </c>
      <c r="DS140" s="14">
        <f t="shared" si="92"/>
        <v>0</v>
      </c>
      <c r="DT140" s="14">
        <f t="shared" si="93"/>
        <v>0</v>
      </c>
      <c r="DU140" s="14">
        <f t="shared" si="93"/>
        <v>0</v>
      </c>
      <c r="DV140" s="14">
        <f t="shared" si="93"/>
        <v>0</v>
      </c>
      <c r="DW140" s="14">
        <f t="shared" si="93"/>
        <v>0</v>
      </c>
      <c r="DX140" s="14">
        <f t="shared" si="93"/>
        <v>0</v>
      </c>
      <c r="DY140" s="14">
        <f t="shared" si="93"/>
        <v>0</v>
      </c>
      <c r="DZ140" s="14">
        <f t="shared" si="97"/>
        <v>0.99999999999999989</v>
      </c>
    </row>
    <row r="141" spans="1:130">
      <c r="A141" s="18">
        <v>11</v>
      </c>
      <c r="B141" s="15">
        <f t="shared" si="94"/>
        <v>1</v>
      </c>
      <c r="C141" s="18">
        <v>2011</v>
      </c>
      <c r="D141" s="25">
        <f t="shared" si="98"/>
        <v>0</v>
      </c>
      <c r="E141" s="25">
        <f t="shared" si="99"/>
        <v>0</v>
      </c>
      <c r="F141" s="25">
        <f t="shared" si="100"/>
        <v>0</v>
      </c>
      <c r="G141" s="25">
        <f t="shared" si="101"/>
        <v>0</v>
      </c>
      <c r="H141" s="25">
        <f t="shared" si="102"/>
        <v>0</v>
      </c>
      <c r="I141" s="25">
        <f t="shared" si="103"/>
        <v>0</v>
      </c>
      <c r="J141" s="25">
        <f t="shared" si="104"/>
        <v>0.18181818181818188</v>
      </c>
      <c r="K141" s="25">
        <f t="shared" si="105"/>
        <v>9.0909090909090939E-2</v>
      </c>
      <c r="L141" s="25">
        <f t="shared" si="106"/>
        <v>1.8181818181818188</v>
      </c>
      <c r="M141" s="25">
        <f t="shared" ref="M141:M159" si="107">VLOOKUP($C$75,$D$3:$K$63,$A$69,0)*(B132-B131)</f>
        <v>2.5454545454545463</v>
      </c>
      <c r="N141" s="25">
        <f>VLOOKUP($C$76,$D$3:$K$63,$A$69,0)*(B131-B130)</f>
        <v>6.8181818181818201</v>
      </c>
      <c r="O141" s="25">
        <f>VLOOKUP($C$77,$D$3:$K$63,$A$69,0)*B130</f>
        <v>0</v>
      </c>
      <c r="P141" s="25"/>
      <c r="Q141" s="25"/>
      <c r="R141" s="25"/>
      <c r="S141" s="25"/>
      <c r="T141" s="25"/>
      <c r="U141" s="25"/>
      <c r="V141" s="25"/>
      <c r="W141" s="25"/>
      <c r="X141" s="25"/>
      <c r="Y141" s="25"/>
      <c r="Z141" s="25"/>
      <c r="AA141" s="25"/>
      <c r="AB141" s="25"/>
      <c r="AC141" s="25"/>
      <c r="AD141" s="25"/>
      <c r="AE141" s="25"/>
      <c r="AF141" s="25"/>
      <c r="AG141" s="25"/>
      <c r="AH141" s="25"/>
      <c r="AI141" s="25"/>
      <c r="AJ141" s="25"/>
      <c r="AK141" s="25"/>
      <c r="AL141" s="25"/>
      <c r="AM141" s="25"/>
      <c r="AN141" s="25"/>
      <c r="AO141" s="25"/>
      <c r="AP141" s="25"/>
      <c r="AQ141" s="25"/>
      <c r="AR141" s="25"/>
      <c r="AS141" s="25"/>
      <c r="AT141" s="25"/>
      <c r="AU141" s="25"/>
      <c r="AV141" s="25"/>
      <c r="AW141" s="25"/>
      <c r="AX141" s="25"/>
      <c r="AY141" s="25"/>
      <c r="AZ141" s="25"/>
      <c r="BA141" s="25"/>
      <c r="BB141" s="25"/>
      <c r="BC141" s="25"/>
      <c r="BD141" s="25"/>
      <c r="BE141" s="25"/>
      <c r="BF141" s="25"/>
      <c r="BG141" s="25"/>
      <c r="BH141" s="25"/>
      <c r="BI141" s="25"/>
      <c r="BJ141" s="25"/>
      <c r="BK141" s="25"/>
      <c r="BL141" s="25"/>
      <c r="BM141" s="21">
        <f t="shared" si="95"/>
        <v>11.454545454545459</v>
      </c>
      <c r="BP141" s="18">
        <v>2011</v>
      </c>
      <c r="BQ141" s="14">
        <f t="shared" si="96"/>
        <v>0</v>
      </c>
      <c r="BR141" s="14">
        <f t="shared" si="89"/>
        <v>0</v>
      </c>
      <c r="BS141" s="14">
        <f t="shared" si="89"/>
        <v>0</v>
      </c>
      <c r="BT141" s="14">
        <f t="shared" si="89"/>
        <v>0</v>
      </c>
      <c r="BU141" s="14">
        <f t="shared" si="89"/>
        <v>0</v>
      </c>
      <c r="BV141" s="14">
        <f t="shared" si="89"/>
        <v>0</v>
      </c>
      <c r="BW141" s="14">
        <f t="shared" si="89"/>
        <v>1.5873015873015872E-2</v>
      </c>
      <c r="BX141" s="14">
        <f t="shared" si="89"/>
        <v>7.9365079365079361E-3</v>
      </c>
      <c r="BY141" s="14">
        <f t="shared" si="89"/>
        <v>0.15873015873015872</v>
      </c>
      <c r="BZ141" s="14">
        <f t="shared" si="89"/>
        <v>0.22222222222222221</v>
      </c>
      <c r="CA141" s="14">
        <f t="shared" si="89"/>
        <v>0.59523809523809523</v>
      </c>
      <c r="CB141" s="14">
        <f t="shared" si="89"/>
        <v>0</v>
      </c>
      <c r="CC141" s="14">
        <f t="shared" si="89"/>
        <v>0</v>
      </c>
      <c r="CD141" s="14">
        <f t="shared" si="89"/>
        <v>0</v>
      </c>
      <c r="CE141" s="14">
        <f t="shared" si="89"/>
        <v>0</v>
      </c>
      <c r="CF141" s="14">
        <f t="shared" si="89"/>
        <v>0</v>
      </c>
      <c r="CG141" s="14">
        <f t="shared" si="89"/>
        <v>0</v>
      </c>
      <c r="CH141" s="14">
        <f t="shared" si="90"/>
        <v>0</v>
      </c>
      <c r="CI141" s="14">
        <f t="shared" si="90"/>
        <v>0</v>
      </c>
      <c r="CJ141" s="14">
        <f t="shared" si="90"/>
        <v>0</v>
      </c>
      <c r="CK141" s="14">
        <f t="shared" si="90"/>
        <v>0</v>
      </c>
      <c r="CL141" s="14">
        <f t="shared" si="90"/>
        <v>0</v>
      </c>
      <c r="CM141" s="14">
        <f t="shared" si="90"/>
        <v>0</v>
      </c>
      <c r="CN141" s="14">
        <f t="shared" si="91"/>
        <v>0</v>
      </c>
      <c r="CO141" s="14">
        <f t="shared" si="91"/>
        <v>0</v>
      </c>
      <c r="CP141" s="14">
        <f t="shared" si="91"/>
        <v>0</v>
      </c>
      <c r="CQ141" s="14">
        <f t="shared" si="91"/>
        <v>0</v>
      </c>
      <c r="CR141" s="14">
        <f t="shared" si="91"/>
        <v>0</v>
      </c>
      <c r="CS141" s="14">
        <f t="shared" si="91"/>
        <v>0</v>
      </c>
      <c r="CT141" s="14">
        <f t="shared" si="91"/>
        <v>0</v>
      </c>
      <c r="CU141" s="14">
        <f t="shared" si="91"/>
        <v>0</v>
      </c>
      <c r="CV141" s="14">
        <f t="shared" si="91"/>
        <v>0</v>
      </c>
      <c r="CW141" s="14">
        <f t="shared" si="91"/>
        <v>0</v>
      </c>
      <c r="CX141" s="14">
        <f t="shared" si="91"/>
        <v>0</v>
      </c>
      <c r="CY141" s="14">
        <f t="shared" si="91"/>
        <v>0</v>
      </c>
      <c r="CZ141" s="14">
        <f t="shared" si="91"/>
        <v>0</v>
      </c>
      <c r="DA141" s="14">
        <f t="shared" si="91"/>
        <v>0</v>
      </c>
      <c r="DB141" s="14">
        <f t="shared" si="91"/>
        <v>0</v>
      </c>
      <c r="DC141" s="14">
        <f t="shared" si="91"/>
        <v>0</v>
      </c>
      <c r="DD141" s="14">
        <f t="shared" si="92"/>
        <v>0</v>
      </c>
      <c r="DE141" s="14">
        <f t="shared" si="92"/>
        <v>0</v>
      </c>
      <c r="DF141" s="14">
        <f t="shared" si="92"/>
        <v>0</v>
      </c>
      <c r="DG141" s="14">
        <f t="shared" si="92"/>
        <v>0</v>
      </c>
      <c r="DH141" s="14">
        <f t="shared" si="92"/>
        <v>0</v>
      </c>
      <c r="DI141" s="14">
        <f t="shared" si="92"/>
        <v>0</v>
      </c>
      <c r="DJ141" s="14">
        <f t="shared" si="92"/>
        <v>0</v>
      </c>
      <c r="DK141" s="14">
        <f t="shared" si="92"/>
        <v>0</v>
      </c>
      <c r="DL141" s="14">
        <f t="shared" si="92"/>
        <v>0</v>
      </c>
      <c r="DM141" s="14">
        <f t="shared" si="92"/>
        <v>0</v>
      </c>
      <c r="DN141" s="14">
        <f t="shared" si="92"/>
        <v>0</v>
      </c>
      <c r="DO141" s="14">
        <f t="shared" si="92"/>
        <v>0</v>
      </c>
      <c r="DP141" s="14">
        <f t="shared" si="92"/>
        <v>0</v>
      </c>
      <c r="DQ141" s="14">
        <f t="shared" si="92"/>
        <v>0</v>
      </c>
      <c r="DR141" s="14">
        <f t="shared" si="92"/>
        <v>0</v>
      </c>
      <c r="DS141" s="14">
        <f t="shared" si="92"/>
        <v>0</v>
      </c>
      <c r="DT141" s="14">
        <f t="shared" si="93"/>
        <v>0</v>
      </c>
      <c r="DU141" s="14">
        <f t="shared" si="93"/>
        <v>0</v>
      </c>
      <c r="DV141" s="14">
        <f t="shared" si="93"/>
        <v>0</v>
      </c>
      <c r="DW141" s="14">
        <f t="shared" si="93"/>
        <v>0</v>
      </c>
      <c r="DX141" s="14">
        <f t="shared" si="93"/>
        <v>0</v>
      </c>
      <c r="DY141" s="14">
        <f t="shared" si="93"/>
        <v>0</v>
      </c>
      <c r="DZ141" s="14">
        <f t="shared" si="97"/>
        <v>1</v>
      </c>
    </row>
    <row r="142" spans="1:130">
      <c r="A142" s="18">
        <v>12</v>
      </c>
      <c r="B142" s="15">
        <f t="shared" si="94"/>
        <v>1</v>
      </c>
      <c r="C142" s="18">
        <v>2012</v>
      </c>
      <c r="D142" s="25">
        <f t="shared" si="98"/>
        <v>0</v>
      </c>
      <c r="E142" s="25">
        <f t="shared" si="99"/>
        <v>0</v>
      </c>
      <c r="F142" s="25">
        <f t="shared" si="100"/>
        <v>0</v>
      </c>
      <c r="G142" s="25">
        <f t="shared" si="101"/>
        <v>0</v>
      </c>
      <c r="H142" s="25">
        <f t="shared" si="102"/>
        <v>0</v>
      </c>
      <c r="I142" s="25">
        <f t="shared" si="103"/>
        <v>0</v>
      </c>
      <c r="J142" s="25">
        <f t="shared" si="104"/>
        <v>0.18181818181818188</v>
      </c>
      <c r="K142" s="25">
        <f t="shared" si="105"/>
        <v>9.0909090909090939E-2</v>
      </c>
      <c r="L142" s="25">
        <f t="shared" si="106"/>
        <v>1.8181818181818188</v>
      </c>
      <c r="M142" s="25">
        <f t="shared" si="107"/>
        <v>2.5454545454545463</v>
      </c>
      <c r="N142" s="25">
        <f t="shared" ref="N142:N160" si="108">VLOOKUP($C$76,$D$3:$K$63,$A$69,0)*(B132-B131)</f>
        <v>6.8181818181818201</v>
      </c>
      <c r="O142" s="25">
        <f>VLOOKUP($C$77,$D$3:$K$63,$A$69,0)*(B131-B130)</f>
        <v>41.909090909090921</v>
      </c>
      <c r="P142" s="25">
        <f>VLOOKUP($C$78,$D$3:$K$63,$A$69,0)*B130</f>
        <v>0</v>
      </c>
      <c r="Q142" s="25"/>
      <c r="R142" s="25"/>
      <c r="S142" s="25"/>
      <c r="T142" s="25"/>
      <c r="U142" s="25"/>
      <c r="V142" s="25"/>
      <c r="W142" s="25"/>
      <c r="X142" s="25"/>
      <c r="Y142" s="25"/>
      <c r="Z142" s="25"/>
      <c r="AA142" s="25"/>
      <c r="AB142" s="25"/>
      <c r="AC142" s="25"/>
      <c r="AD142" s="25"/>
      <c r="AE142" s="25"/>
      <c r="AF142" s="25"/>
      <c r="AG142" s="25"/>
      <c r="AH142" s="25"/>
      <c r="AI142" s="25"/>
      <c r="AJ142" s="25"/>
      <c r="AK142" s="25"/>
      <c r="AL142" s="25"/>
      <c r="AM142" s="25"/>
      <c r="AN142" s="25"/>
      <c r="AO142" s="25"/>
      <c r="AP142" s="25"/>
      <c r="AQ142" s="25"/>
      <c r="AR142" s="25"/>
      <c r="AS142" s="25"/>
      <c r="AT142" s="25"/>
      <c r="AU142" s="25"/>
      <c r="AV142" s="25"/>
      <c r="AW142" s="25"/>
      <c r="AX142" s="25"/>
      <c r="AY142" s="25"/>
      <c r="AZ142" s="25"/>
      <c r="BA142" s="25"/>
      <c r="BB142" s="25"/>
      <c r="BC142" s="25"/>
      <c r="BD142" s="25"/>
      <c r="BE142" s="25"/>
      <c r="BF142" s="25"/>
      <c r="BG142" s="25"/>
      <c r="BH142" s="25"/>
      <c r="BI142" s="25"/>
      <c r="BJ142" s="25"/>
      <c r="BK142" s="25"/>
      <c r="BL142" s="25"/>
      <c r="BM142" s="21">
        <f t="shared" si="95"/>
        <v>53.363636363636381</v>
      </c>
      <c r="BP142" s="18">
        <v>2012</v>
      </c>
      <c r="BQ142" s="14">
        <f t="shared" si="96"/>
        <v>0</v>
      </c>
      <c r="BR142" s="14">
        <f t="shared" si="89"/>
        <v>0</v>
      </c>
      <c r="BS142" s="14">
        <f t="shared" si="89"/>
        <v>0</v>
      </c>
      <c r="BT142" s="14">
        <f t="shared" si="89"/>
        <v>0</v>
      </c>
      <c r="BU142" s="14">
        <f t="shared" si="89"/>
        <v>0</v>
      </c>
      <c r="BV142" s="14">
        <f t="shared" si="89"/>
        <v>0</v>
      </c>
      <c r="BW142" s="14">
        <f t="shared" si="89"/>
        <v>3.4071550255536627E-3</v>
      </c>
      <c r="BX142" s="14">
        <f t="shared" si="89"/>
        <v>1.7035775127768314E-3</v>
      </c>
      <c r="BY142" s="14">
        <f t="shared" si="89"/>
        <v>3.4071550255536626E-2</v>
      </c>
      <c r="BZ142" s="14">
        <f t="shared" si="89"/>
        <v>4.770017035775128E-2</v>
      </c>
      <c r="CA142" s="14">
        <f t="shared" si="89"/>
        <v>0.12776831345826234</v>
      </c>
      <c r="CB142" s="14">
        <f t="shared" si="89"/>
        <v>0.78534923339011919</v>
      </c>
      <c r="CC142" s="14">
        <f t="shared" si="89"/>
        <v>0</v>
      </c>
      <c r="CD142" s="14">
        <f t="shared" si="89"/>
        <v>0</v>
      </c>
      <c r="CE142" s="14">
        <f t="shared" si="89"/>
        <v>0</v>
      </c>
      <c r="CF142" s="14">
        <f t="shared" si="89"/>
        <v>0</v>
      </c>
      <c r="CG142" s="14">
        <f t="shared" si="89"/>
        <v>0</v>
      </c>
      <c r="CH142" s="14">
        <f t="shared" si="90"/>
        <v>0</v>
      </c>
      <c r="CI142" s="14">
        <f t="shared" si="90"/>
        <v>0</v>
      </c>
      <c r="CJ142" s="14">
        <f t="shared" si="90"/>
        <v>0</v>
      </c>
      <c r="CK142" s="14">
        <f t="shared" si="90"/>
        <v>0</v>
      </c>
      <c r="CL142" s="14">
        <f t="shared" si="90"/>
        <v>0</v>
      </c>
      <c r="CM142" s="14">
        <f t="shared" si="90"/>
        <v>0</v>
      </c>
      <c r="CN142" s="14">
        <f t="shared" si="91"/>
        <v>0</v>
      </c>
      <c r="CO142" s="14">
        <f t="shared" si="91"/>
        <v>0</v>
      </c>
      <c r="CP142" s="14">
        <f t="shared" si="91"/>
        <v>0</v>
      </c>
      <c r="CQ142" s="14">
        <f t="shared" si="91"/>
        <v>0</v>
      </c>
      <c r="CR142" s="14">
        <f t="shared" si="91"/>
        <v>0</v>
      </c>
      <c r="CS142" s="14">
        <f t="shared" si="91"/>
        <v>0</v>
      </c>
      <c r="CT142" s="14">
        <f t="shared" si="91"/>
        <v>0</v>
      </c>
      <c r="CU142" s="14">
        <f t="shared" si="91"/>
        <v>0</v>
      </c>
      <c r="CV142" s="14">
        <f t="shared" si="91"/>
        <v>0</v>
      </c>
      <c r="CW142" s="14">
        <f t="shared" si="91"/>
        <v>0</v>
      </c>
      <c r="CX142" s="14">
        <f t="shared" si="91"/>
        <v>0</v>
      </c>
      <c r="CY142" s="14">
        <f t="shared" si="91"/>
        <v>0</v>
      </c>
      <c r="CZ142" s="14">
        <f t="shared" si="91"/>
        <v>0</v>
      </c>
      <c r="DA142" s="14">
        <f t="shared" si="91"/>
        <v>0</v>
      </c>
      <c r="DB142" s="14">
        <f t="shared" si="91"/>
        <v>0</v>
      </c>
      <c r="DC142" s="14">
        <f t="shared" si="91"/>
        <v>0</v>
      </c>
      <c r="DD142" s="14">
        <f t="shared" si="92"/>
        <v>0</v>
      </c>
      <c r="DE142" s="14">
        <f t="shared" si="92"/>
        <v>0</v>
      </c>
      <c r="DF142" s="14">
        <f t="shared" si="92"/>
        <v>0</v>
      </c>
      <c r="DG142" s="14">
        <f t="shared" si="92"/>
        <v>0</v>
      </c>
      <c r="DH142" s="14">
        <f t="shared" si="92"/>
        <v>0</v>
      </c>
      <c r="DI142" s="14">
        <f t="shared" si="92"/>
        <v>0</v>
      </c>
      <c r="DJ142" s="14">
        <f t="shared" si="92"/>
        <v>0</v>
      </c>
      <c r="DK142" s="14">
        <f t="shared" si="92"/>
        <v>0</v>
      </c>
      <c r="DL142" s="14">
        <f t="shared" si="92"/>
        <v>0</v>
      </c>
      <c r="DM142" s="14">
        <f t="shared" si="92"/>
        <v>0</v>
      </c>
      <c r="DN142" s="14">
        <f t="shared" si="92"/>
        <v>0</v>
      </c>
      <c r="DO142" s="14">
        <f t="shared" si="92"/>
        <v>0</v>
      </c>
      <c r="DP142" s="14">
        <f t="shared" si="92"/>
        <v>0</v>
      </c>
      <c r="DQ142" s="14">
        <f t="shared" si="92"/>
        <v>0</v>
      </c>
      <c r="DR142" s="14">
        <f t="shared" si="92"/>
        <v>0</v>
      </c>
      <c r="DS142" s="14">
        <f t="shared" si="92"/>
        <v>0</v>
      </c>
      <c r="DT142" s="14">
        <f t="shared" si="93"/>
        <v>0</v>
      </c>
      <c r="DU142" s="14">
        <f t="shared" si="93"/>
        <v>0</v>
      </c>
      <c r="DV142" s="14">
        <f t="shared" si="93"/>
        <v>0</v>
      </c>
      <c r="DW142" s="14">
        <f t="shared" si="93"/>
        <v>0</v>
      </c>
      <c r="DX142" s="14">
        <f t="shared" si="93"/>
        <v>0</v>
      </c>
      <c r="DY142" s="14">
        <f t="shared" si="93"/>
        <v>0</v>
      </c>
      <c r="DZ142" s="14">
        <f t="shared" si="97"/>
        <v>1</v>
      </c>
    </row>
    <row r="143" spans="1:130">
      <c r="A143" s="18">
        <v>13</v>
      </c>
      <c r="B143" s="15">
        <f t="shared" si="94"/>
        <v>1</v>
      </c>
      <c r="C143" s="18">
        <v>2013</v>
      </c>
      <c r="D143" s="25">
        <f t="shared" si="98"/>
        <v>0</v>
      </c>
      <c r="E143" s="25">
        <f t="shared" si="99"/>
        <v>0</v>
      </c>
      <c r="F143" s="25">
        <f t="shared" si="100"/>
        <v>0</v>
      </c>
      <c r="G143" s="25">
        <f t="shared" si="101"/>
        <v>0</v>
      </c>
      <c r="H143" s="25">
        <f t="shared" si="102"/>
        <v>0</v>
      </c>
      <c r="I143" s="25">
        <f t="shared" si="103"/>
        <v>0</v>
      </c>
      <c r="J143" s="25">
        <f t="shared" si="104"/>
        <v>0.18181818181818188</v>
      </c>
      <c r="K143" s="25">
        <f t="shared" si="105"/>
        <v>9.0909090909090939E-2</v>
      </c>
      <c r="L143" s="25">
        <f t="shared" si="106"/>
        <v>1.8181818181818188</v>
      </c>
      <c r="M143" s="25">
        <f t="shared" si="107"/>
        <v>2.5454545454545463</v>
      </c>
      <c r="N143" s="25">
        <f t="shared" si="108"/>
        <v>6.8181818181818201</v>
      </c>
      <c r="O143" s="25">
        <f t="shared" ref="O143:O161" si="109">VLOOKUP($C$77,$D$3:$K$63,$A$69,0)*(B132-B131)</f>
        <v>41.909090909090921</v>
      </c>
      <c r="P143" s="25">
        <f>VLOOKUP($C$78,$D$3:$K$63,$A$69,0)*(B131-B130)</f>
        <v>242.90909090909099</v>
      </c>
      <c r="Q143" s="25">
        <f>VLOOKUP($C$79,$D$3:$K$63,$A$69,0)*B130</f>
        <v>0</v>
      </c>
      <c r="R143" s="25"/>
      <c r="S143" s="25"/>
      <c r="T143" s="25"/>
      <c r="U143" s="25"/>
      <c r="V143" s="25"/>
      <c r="W143" s="25"/>
      <c r="X143" s="25"/>
      <c r="Y143" s="25"/>
      <c r="Z143" s="25"/>
      <c r="AA143" s="25"/>
      <c r="AB143" s="25"/>
      <c r="AC143" s="25"/>
      <c r="AD143" s="25"/>
      <c r="AE143" s="25"/>
      <c r="AF143" s="25"/>
      <c r="AG143" s="25"/>
      <c r="AH143" s="25"/>
      <c r="AI143" s="25"/>
      <c r="AJ143" s="25"/>
      <c r="AK143" s="25"/>
      <c r="AL143" s="25"/>
      <c r="AM143" s="25"/>
      <c r="AN143" s="25"/>
      <c r="AO143" s="25"/>
      <c r="AP143" s="25"/>
      <c r="AQ143" s="25"/>
      <c r="AR143" s="25"/>
      <c r="AS143" s="25"/>
      <c r="AT143" s="25"/>
      <c r="AU143" s="25"/>
      <c r="AV143" s="25"/>
      <c r="AW143" s="25"/>
      <c r="AX143" s="25"/>
      <c r="AY143" s="25"/>
      <c r="AZ143" s="25"/>
      <c r="BA143" s="25"/>
      <c r="BB143" s="25"/>
      <c r="BC143" s="25"/>
      <c r="BD143" s="25"/>
      <c r="BE143" s="25"/>
      <c r="BF143" s="25"/>
      <c r="BG143" s="25"/>
      <c r="BH143" s="25"/>
      <c r="BI143" s="25"/>
      <c r="BJ143" s="25"/>
      <c r="BK143" s="25"/>
      <c r="BL143" s="25"/>
      <c r="BM143" s="21">
        <f t="shared" si="95"/>
        <v>296.27272727272737</v>
      </c>
      <c r="BP143" s="18">
        <v>2013</v>
      </c>
      <c r="BQ143" s="14">
        <f t="shared" si="96"/>
        <v>0</v>
      </c>
      <c r="BR143" s="14">
        <f t="shared" si="89"/>
        <v>0</v>
      </c>
      <c r="BS143" s="14">
        <f t="shared" si="89"/>
        <v>0</v>
      </c>
      <c r="BT143" s="14">
        <f t="shared" si="89"/>
        <v>0</v>
      </c>
      <c r="BU143" s="14">
        <f t="shared" si="89"/>
        <v>0</v>
      </c>
      <c r="BV143" s="14">
        <f t="shared" si="89"/>
        <v>0</v>
      </c>
      <c r="BW143" s="14">
        <f t="shared" si="89"/>
        <v>6.1368517950291502E-4</v>
      </c>
      <c r="BX143" s="14">
        <f t="shared" si="89"/>
        <v>3.0684258975145751E-4</v>
      </c>
      <c r="BY143" s="14">
        <f t="shared" si="89"/>
        <v>6.1368517950291497E-3</v>
      </c>
      <c r="BZ143" s="14">
        <f t="shared" si="89"/>
        <v>8.5915925130408098E-3</v>
      </c>
      <c r="CA143" s="14">
        <f t="shared" si="89"/>
        <v>2.3013194231359311E-2</v>
      </c>
      <c r="CB143" s="14">
        <f t="shared" si="89"/>
        <v>0.14145443387542189</v>
      </c>
      <c r="CC143" s="14">
        <f t="shared" si="89"/>
        <v>0.81988339981589442</v>
      </c>
      <c r="CD143" s="14">
        <f t="shared" si="89"/>
        <v>0</v>
      </c>
      <c r="CE143" s="14">
        <f t="shared" si="89"/>
        <v>0</v>
      </c>
      <c r="CF143" s="14">
        <f t="shared" si="89"/>
        <v>0</v>
      </c>
      <c r="CG143" s="14">
        <f t="shared" si="89"/>
        <v>0</v>
      </c>
      <c r="CH143" s="14">
        <f t="shared" si="90"/>
        <v>0</v>
      </c>
      <c r="CI143" s="14">
        <f t="shared" si="90"/>
        <v>0</v>
      </c>
      <c r="CJ143" s="14">
        <f t="shared" si="90"/>
        <v>0</v>
      </c>
      <c r="CK143" s="14">
        <f t="shared" si="90"/>
        <v>0</v>
      </c>
      <c r="CL143" s="14">
        <f t="shared" si="90"/>
        <v>0</v>
      </c>
      <c r="CM143" s="14">
        <f t="shared" si="90"/>
        <v>0</v>
      </c>
      <c r="CN143" s="14">
        <f t="shared" si="91"/>
        <v>0</v>
      </c>
      <c r="CO143" s="14">
        <f t="shared" si="91"/>
        <v>0</v>
      </c>
      <c r="CP143" s="14">
        <f t="shared" si="91"/>
        <v>0</v>
      </c>
      <c r="CQ143" s="14">
        <f t="shared" si="91"/>
        <v>0</v>
      </c>
      <c r="CR143" s="14">
        <f t="shared" si="91"/>
        <v>0</v>
      </c>
      <c r="CS143" s="14">
        <f t="shared" si="91"/>
        <v>0</v>
      </c>
      <c r="CT143" s="14">
        <f t="shared" si="91"/>
        <v>0</v>
      </c>
      <c r="CU143" s="14">
        <f t="shared" si="91"/>
        <v>0</v>
      </c>
      <c r="CV143" s="14">
        <f t="shared" si="91"/>
        <v>0</v>
      </c>
      <c r="CW143" s="14">
        <f t="shared" si="91"/>
        <v>0</v>
      </c>
      <c r="CX143" s="14">
        <f t="shared" si="91"/>
        <v>0</v>
      </c>
      <c r="CY143" s="14">
        <f t="shared" si="91"/>
        <v>0</v>
      </c>
      <c r="CZ143" s="14">
        <f t="shared" si="91"/>
        <v>0</v>
      </c>
      <c r="DA143" s="14">
        <f t="shared" si="91"/>
        <v>0</v>
      </c>
      <c r="DB143" s="14">
        <f t="shared" si="91"/>
        <v>0</v>
      </c>
      <c r="DC143" s="14">
        <f t="shared" si="91"/>
        <v>0</v>
      </c>
      <c r="DD143" s="14">
        <f t="shared" si="92"/>
        <v>0</v>
      </c>
      <c r="DE143" s="14">
        <f t="shared" si="92"/>
        <v>0</v>
      </c>
      <c r="DF143" s="14">
        <f t="shared" si="92"/>
        <v>0</v>
      </c>
      <c r="DG143" s="14">
        <f t="shared" si="92"/>
        <v>0</v>
      </c>
      <c r="DH143" s="14">
        <f t="shared" si="92"/>
        <v>0</v>
      </c>
      <c r="DI143" s="14">
        <f t="shared" si="92"/>
        <v>0</v>
      </c>
      <c r="DJ143" s="14">
        <f t="shared" si="92"/>
        <v>0</v>
      </c>
      <c r="DK143" s="14">
        <f t="shared" si="92"/>
        <v>0</v>
      </c>
      <c r="DL143" s="14">
        <f t="shared" si="92"/>
        <v>0</v>
      </c>
      <c r="DM143" s="14">
        <f t="shared" si="92"/>
        <v>0</v>
      </c>
      <c r="DN143" s="14">
        <f t="shared" si="92"/>
        <v>0</v>
      </c>
      <c r="DO143" s="14">
        <f t="shared" si="92"/>
        <v>0</v>
      </c>
      <c r="DP143" s="14">
        <f t="shared" si="92"/>
        <v>0</v>
      </c>
      <c r="DQ143" s="14">
        <f t="shared" si="92"/>
        <v>0</v>
      </c>
      <c r="DR143" s="14">
        <f t="shared" si="92"/>
        <v>0</v>
      </c>
      <c r="DS143" s="14">
        <f t="shared" si="92"/>
        <v>0</v>
      </c>
      <c r="DT143" s="14">
        <f t="shared" si="93"/>
        <v>0</v>
      </c>
      <c r="DU143" s="14">
        <f t="shared" si="93"/>
        <v>0</v>
      </c>
      <c r="DV143" s="14">
        <f t="shared" si="93"/>
        <v>0</v>
      </c>
      <c r="DW143" s="14">
        <f t="shared" si="93"/>
        <v>0</v>
      </c>
      <c r="DX143" s="14">
        <f t="shared" si="93"/>
        <v>0</v>
      </c>
      <c r="DY143" s="14">
        <f t="shared" si="93"/>
        <v>0</v>
      </c>
      <c r="DZ143" s="14">
        <f t="shared" si="97"/>
        <v>1</v>
      </c>
    </row>
    <row r="144" spans="1:130">
      <c r="A144" s="18">
        <v>14</v>
      </c>
      <c r="B144" s="15">
        <f t="shared" si="94"/>
        <v>1</v>
      </c>
      <c r="C144" s="18">
        <v>2014</v>
      </c>
      <c r="D144" s="25">
        <f t="shared" si="98"/>
        <v>0</v>
      </c>
      <c r="E144" s="25">
        <f t="shared" si="99"/>
        <v>0</v>
      </c>
      <c r="F144" s="25">
        <f t="shared" si="100"/>
        <v>0</v>
      </c>
      <c r="G144" s="25">
        <f t="shared" si="101"/>
        <v>0</v>
      </c>
      <c r="H144" s="25">
        <f t="shared" si="102"/>
        <v>0</v>
      </c>
      <c r="I144" s="25">
        <f t="shared" si="103"/>
        <v>0</v>
      </c>
      <c r="J144" s="25">
        <f t="shared" si="104"/>
        <v>0.18181818181818188</v>
      </c>
      <c r="K144" s="25">
        <f t="shared" si="105"/>
        <v>9.0909090909090939E-2</v>
      </c>
      <c r="L144" s="25">
        <f t="shared" si="106"/>
        <v>1.8181818181818188</v>
      </c>
      <c r="M144" s="25">
        <f t="shared" si="107"/>
        <v>2.5454545454545463</v>
      </c>
      <c r="N144" s="25">
        <f t="shared" si="108"/>
        <v>6.8181818181818201</v>
      </c>
      <c r="O144" s="25">
        <f t="shared" si="109"/>
        <v>41.909090909090921</v>
      </c>
      <c r="P144" s="25">
        <f t="shared" ref="P144:P162" si="110">VLOOKUP($C$78,$D$3:$K$63,$A$69,0)*(B132-B131)</f>
        <v>242.90909090909099</v>
      </c>
      <c r="Q144" s="25">
        <f>VLOOKUP($C$79,$D$3:$K$63,$A$69,0)*(B131-B130)</f>
        <v>473.18181818181836</v>
      </c>
      <c r="R144" s="25">
        <f>VLOOKUP($C$80,$D$3:$K$63,$A$69,0)*B130</f>
        <v>0</v>
      </c>
      <c r="S144" s="25"/>
      <c r="T144" s="25"/>
      <c r="U144" s="25"/>
      <c r="V144" s="25"/>
      <c r="W144" s="25"/>
      <c r="X144" s="25"/>
      <c r="Y144" s="25"/>
      <c r="Z144" s="25"/>
      <c r="AA144" s="25"/>
      <c r="AB144" s="25"/>
      <c r="AC144" s="25"/>
      <c r="AD144" s="25"/>
      <c r="AE144" s="25"/>
      <c r="AF144" s="25"/>
      <c r="AG144" s="25"/>
      <c r="AH144" s="25"/>
      <c r="AI144" s="25"/>
      <c r="AJ144" s="25"/>
      <c r="AK144" s="25"/>
      <c r="AL144" s="25"/>
      <c r="AM144" s="25"/>
      <c r="AN144" s="25"/>
      <c r="AO144" s="25"/>
      <c r="AP144" s="25"/>
      <c r="AQ144" s="25"/>
      <c r="AR144" s="25"/>
      <c r="AS144" s="25"/>
      <c r="AT144" s="25"/>
      <c r="AU144" s="25"/>
      <c r="AV144" s="25"/>
      <c r="AW144" s="25"/>
      <c r="AX144" s="25"/>
      <c r="AY144" s="25"/>
      <c r="AZ144" s="25"/>
      <c r="BA144" s="25"/>
      <c r="BB144" s="25"/>
      <c r="BC144" s="25"/>
      <c r="BD144" s="25"/>
      <c r="BE144" s="25"/>
      <c r="BF144" s="25"/>
      <c r="BG144" s="25"/>
      <c r="BH144" s="25"/>
      <c r="BI144" s="25"/>
      <c r="BJ144" s="25"/>
      <c r="BK144" s="25"/>
      <c r="BL144" s="25"/>
      <c r="BM144" s="21">
        <f t="shared" si="95"/>
        <v>769.45454545454572</v>
      </c>
      <c r="BP144" s="18">
        <v>2014</v>
      </c>
      <c r="BQ144" s="14">
        <f t="shared" si="96"/>
        <v>0</v>
      </c>
      <c r="BR144" s="14">
        <f t="shared" si="89"/>
        <v>0</v>
      </c>
      <c r="BS144" s="14">
        <f t="shared" si="89"/>
        <v>0</v>
      </c>
      <c r="BT144" s="14">
        <f t="shared" si="89"/>
        <v>0</v>
      </c>
      <c r="BU144" s="14">
        <f t="shared" si="89"/>
        <v>0</v>
      </c>
      <c r="BV144" s="14">
        <f t="shared" si="89"/>
        <v>0</v>
      </c>
      <c r="BW144" s="14">
        <f t="shared" si="89"/>
        <v>2.3629489603024575E-4</v>
      </c>
      <c r="BX144" s="14">
        <f t="shared" si="89"/>
        <v>1.1814744801512288E-4</v>
      </c>
      <c r="BY144" s="14">
        <f t="shared" si="89"/>
        <v>2.3629489603024575E-3</v>
      </c>
      <c r="BZ144" s="14">
        <f t="shared" si="89"/>
        <v>3.3081285444234404E-3</v>
      </c>
      <c r="CA144" s="14">
        <f t="shared" si="89"/>
        <v>8.8610586011342151E-3</v>
      </c>
      <c r="CB144" s="14">
        <f t="shared" si="89"/>
        <v>5.4465973534971637E-2</v>
      </c>
      <c r="CC144" s="14">
        <f t="shared" si="89"/>
        <v>0.31568998109640833</v>
      </c>
      <c r="CD144" s="14">
        <f t="shared" si="89"/>
        <v>0.61495746691871456</v>
      </c>
      <c r="CE144" s="14">
        <f t="shared" si="89"/>
        <v>0</v>
      </c>
      <c r="CF144" s="14">
        <f t="shared" si="89"/>
        <v>0</v>
      </c>
      <c r="CG144" s="14">
        <f t="shared" si="89"/>
        <v>0</v>
      </c>
      <c r="CH144" s="14">
        <f t="shared" si="90"/>
        <v>0</v>
      </c>
      <c r="CI144" s="14">
        <f t="shared" si="90"/>
        <v>0</v>
      </c>
      <c r="CJ144" s="14">
        <f t="shared" si="90"/>
        <v>0</v>
      </c>
      <c r="CK144" s="14">
        <f t="shared" si="90"/>
        <v>0</v>
      </c>
      <c r="CL144" s="14">
        <f t="shared" si="90"/>
        <v>0</v>
      </c>
      <c r="CM144" s="14">
        <f t="shared" si="90"/>
        <v>0</v>
      </c>
      <c r="CN144" s="14">
        <f t="shared" si="91"/>
        <v>0</v>
      </c>
      <c r="CO144" s="14">
        <f t="shared" si="91"/>
        <v>0</v>
      </c>
      <c r="CP144" s="14">
        <f t="shared" si="91"/>
        <v>0</v>
      </c>
      <c r="CQ144" s="14">
        <f t="shared" si="91"/>
        <v>0</v>
      </c>
      <c r="CR144" s="14">
        <f t="shared" si="91"/>
        <v>0</v>
      </c>
      <c r="CS144" s="14">
        <f t="shared" si="91"/>
        <v>0</v>
      </c>
      <c r="CT144" s="14">
        <f t="shared" si="91"/>
        <v>0</v>
      </c>
      <c r="CU144" s="14">
        <f t="shared" si="91"/>
        <v>0</v>
      </c>
      <c r="CV144" s="14">
        <f t="shared" si="91"/>
        <v>0</v>
      </c>
      <c r="CW144" s="14">
        <f t="shared" si="91"/>
        <v>0</v>
      </c>
      <c r="CX144" s="14">
        <f t="shared" si="91"/>
        <v>0</v>
      </c>
      <c r="CY144" s="14">
        <f t="shared" si="91"/>
        <v>0</v>
      </c>
      <c r="CZ144" s="14">
        <f t="shared" si="91"/>
        <v>0</v>
      </c>
      <c r="DA144" s="14">
        <f t="shared" si="91"/>
        <v>0</v>
      </c>
      <c r="DB144" s="14">
        <f t="shared" si="91"/>
        <v>0</v>
      </c>
      <c r="DC144" s="14">
        <f t="shared" si="91"/>
        <v>0</v>
      </c>
      <c r="DD144" s="14">
        <f t="shared" si="92"/>
        <v>0</v>
      </c>
      <c r="DE144" s="14">
        <f t="shared" si="92"/>
        <v>0</v>
      </c>
      <c r="DF144" s="14">
        <f t="shared" si="92"/>
        <v>0</v>
      </c>
      <c r="DG144" s="14">
        <f t="shared" si="92"/>
        <v>0</v>
      </c>
      <c r="DH144" s="14">
        <f t="shared" si="92"/>
        <v>0</v>
      </c>
      <c r="DI144" s="14">
        <f t="shared" si="92"/>
        <v>0</v>
      </c>
      <c r="DJ144" s="14">
        <f t="shared" si="92"/>
        <v>0</v>
      </c>
      <c r="DK144" s="14">
        <f t="shared" si="92"/>
        <v>0</v>
      </c>
      <c r="DL144" s="14">
        <f t="shared" si="92"/>
        <v>0</v>
      </c>
      <c r="DM144" s="14">
        <f t="shared" si="92"/>
        <v>0</v>
      </c>
      <c r="DN144" s="14">
        <f t="shared" si="92"/>
        <v>0</v>
      </c>
      <c r="DO144" s="14">
        <f t="shared" si="92"/>
        <v>0</v>
      </c>
      <c r="DP144" s="14">
        <f t="shared" si="92"/>
        <v>0</v>
      </c>
      <c r="DQ144" s="14">
        <f t="shared" si="92"/>
        <v>0</v>
      </c>
      <c r="DR144" s="14">
        <f t="shared" si="92"/>
        <v>0</v>
      </c>
      <c r="DS144" s="14">
        <f t="shared" si="92"/>
        <v>0</v>
      </c>
      <c r="DT144" s="14">
        <f t="shared" si="93"/>
        <v>0</v>
      </c>
      <c r="DU144" s="14">
        <f t="shared" si="93"/>
        <v>0</v>
      </c>
      <c r="DV144" s="14">
        <f t="shared" si="93"/>
        <v>0</v>
      </c>
      <c r="DW144" s="14">
        <f t="shared" si="93"/>
        <v>0</v>
      </c>
      <c r="DX144" s="14">
        <f t="shared" si="93"/>
        <v>0</v>
      </c>
      <c r="DY144" s="14">
        <f t="shared" si="93"/>
        <v>0</v>
      </c>
      <c r="DZ144" s="14">
        <f t="shared" si="97"/>
        <v>1</v>
      </c>
    </row>
    <row r="145" spans="1:130">
      <c r="A145" s="18">
        <v>15</v>
      </c>
      <c r="B145" s="15">
        <f t="shared" si="94"/>
        <v>1</v>
      </c>
      <c r="C145" s="18">
        <v>2015</v>
      </c>
      <c r="D145" s="25">
        <f t="shared" si="98"/>
        <v>0</v>
      </c>
      <c r="E145" s="25">
        <f t="shared" si="99"/>
        <v>0</v>
      </c>
      <c r="F145" s="25">
        <f t="shared" si="100"/>
        <v>0</v>
      </c>
      <c r="G145" s="25">
        <f t="shared" si="101"/>
        <v>0</v>
      </c>
      <c r="H145" s="25">
        <f t="shared" si="102"/>
        <v>0</v>
      </c>
      <c r="I145" s="25">
        <f t="shared" si="103"/>
        <v>0</v>
      </c>
      <c r="J145" s="25">
        <f t="shared" si="104"/>
        <v>0.18181818181818188</v>
      </c>
      <c r="K145" s="25">
        <f t="shared" si="105"/>
        <v>9.0909090909090939E-2</v>
      </c>
      <c r="L145" s="25">
        <f t="shared" si="106"/>
        <v>1.8181818181818188</v>
      </c>
      <c r="M145" s="25">
        <f t="shared" si="107"/>
        <v>2.5454545454545463</v>
      </c>
      <c r="N145" s="25">
        <f t="shared" si="108"/>
        <v>6.8181818181818201</v>
      </c>
      <c r="O145" s="25">
        <f t="shared" si="109"/>
        <v>41.909090909090921</v>
      </c>
      <c r="P145" s="25">
        <f t="shared" si="110"/>
        <v>242.90909090909099</v>
      </c>
      <c r="Q145" s="25">
        <f t="shared" ref="Q145:Q163" si="111">VLOOKUP($C$79,$D$3:$K$63,$A$69,0)*(B132-B131)</f>
        <v>473.18181818181836</v>
      </c>
      <c r="R145" s="25">
        <f>VLOOKUP($C$80,$D$3:$K$63,$A$69,0)*(B131-B130)</f>
        <v>246.00000000000009</v>
      </c>
      <c r="S145" s="25">
        <f>VLOOKUP($C$81,$D$3:$K$63,$A$69,0)*B130</f>
        <v>0</v>
      </c>
      <c r="T145" s="25"/>
      <c r="U145" s="25"/>
      <c r="V145" s="25"/>
      <c r="W145" s="25"/>
      <c r="X145" s="25"/>
      <c r="Y145" s="25"/>
      <c r="Z145" s="25"/>
      <c r="AA145" s="25"/>
      <c r="AB145" s="25"/>
      <c r="AC145" s="25"/>
      <c r="AD145" s="25"/>
      <c r="AE145" s="25"/>
      <c r="AF145" s="25"/>
      <c r="AG145" s="25"/>
      <c r="AH145" s="25"/>
      <c r="AI145" s="25"/>
      <c r="AJ145" s="25"/>
      <c r="AK145" s="25"/>
      <c r="AL145" s="25"/>
      <c r="AM145" s="25"/>
      <c r="AN145" s="25"/>
      <c r="AO145" s="25"/>
      <c r="AP145" s="25"/>
      <c r="AQ145" s="25"/>
      <c r="AR145" s="25"/>
      <c r="AS145" s="25"/>
      <c r="AT145" s="25"/>
      <c r="AU145" s="25"/>
      <c r="AV145" s="25"/>
      <c r="AW145" s="25"/>
      <c r="AX145" s="25"/>
      <c r="AY145" s="25"/>
      <c r="AZ145" s="25"/>
      <c r="BA145" s="25"/>
      <c r="BB145" s="25"/>
      <c r="BC145" s="25"/>
      <c r="BD145" s="25"/>
      <c r="BE145" s="25"/>
      <c r="BF145" s="25"/>
      <c r="BG145" s="25"/>
      <c r="BH145" s="25"/>
      <c r="BI145" s="25"/>
      <c r="BJ145" s="25"/>
      <c r="BK145" s="25"/>
      <c r="BL145" s="25"/>
      <c r="BM145" s="21">
        <f t="shared" si="95"/>
        <v>1015.4545454545458</v>
      </c>
      <c r="BP145" s="18">
        <v>2015</v>
      </c>
      <c r="BQ145" s="14">
        <f t="shared" si="96"/>
        <v>0</v>
      </c>
      <c r="BR145" s="14">
        <f t="shared" si="89"/>
        <v>0</v>
      </c>
      <c r="BS145" s="14">
        <f t="shared" si="89"/>
        <v>0</v>
      </c>
      <c r="BT145" s="14">
        <f t="shared" si="89"/>
        <v>0</v>
      </c>
      <c r="BU145" s="14">
        <f t="shared" si="89"/>
        <v>0</v>
      </c>
      <c r="BV145" s="14">
        <f t="shared" si="89"/>
        <v>0</v>
      </c>
      <c r="BW145" s="14">
        <f t="shared" si="89"/>
        <v>1.7905102954341988E-4</v>
      </c>
      <c r="BX145" s="14">
        <f t="shared" si="89"/>
        <v>8.952551477170994E-5</v>
      </c>
      <c r="BY145" s="14">
        <f t="shared" si="89"/>
        <v>1.7905102954341987E-3</v>
      </c>
      <c r="BZ145" s="14">
        <f t="shared" si="89"/>
        <v>2.5067144136078781E-3</v>
      </c>
      <c r="CA145" s="14">
        <f t="shared" si="89"/>
        <v>6.7144136078782449E-3</v>
      </c>
      <c r="CB145" s="14">
        <f t="shared" si="89"/>
        <v>4.1271262309758278E-2</v>
      </c>
      <c r="CC145" s="14">
        <f t="shared" si="89"/>
        <v>0.23921217547000895</v>
      </c>
      <c r="CD145" s="14">
        <f t="shared" si="89"/>
        <v>0.4659803043867502</v>
      </c>
      <c r="CE145" s="14">
        <f t="shared" si="89"/>
        <v>0.24225604297224709</v>
      </c>
      <c r="CF145" s="14">
        <f t="shared" si="89"/>
        <v>0</v>
      </c>
      <c r="CG145" s="14">
        <f t="shared" ref="CG145:CV161" si="112">T145/$BM145</f>
        <v>0</v>
      </c>
      <c r="CH145" s="14">
        <f t="shared" si="90"/>
        <v>0</v>
      </c>
      <c r="CI145" s="14">
        <f t="shared" si="90"/>
        <v>0</v>
      </c>
      <c r="CJ145" s="14">
        <f t="shared" si="90"/>
        <v>0</v>
      </c>
      <c r="CK145" s="14">
        <f t="shared" si="90"/>
        <v>0</v>
      </c>
      <c r="CL145" s="14">
        <f t="shared" si="90"/>
        <v>0</v>
      </c>
      <c r="CM145" s="14">
        <f t="shared" si="90"/>
        <v>0</v>
      </c>
      <c r="CN145" s="14">
        <f t="shared" si="91"/>
        <v>0</v>
      </c>
      <c r="CO145" s="14">
        <f t="shared" si="91"/>
        <v>0</v>
      </c>
      <c r="CP145" s="14">
        <f t="shared" si="91"/>
        <v>0</v>
      </c>
      <c r="CQ145" s="14">
        <f t="shared" si="91"/>
        <v>0</v>
      </c>
      <c r="CR145" s="14">
        <f t="shared" si="91"/>
        <v>0</v>
      </c>
      <c r="CS145" s="14">
        <f t="shared" si="91"/>
        <v>0</v>
      </c>
      <c r="CT145" s="14">
        <f t="shared" si="91"/>
        <v>0</v>
      </c>
      <c r="CU145" s="14">
        <f t="shared" si="91"/>
        <v>0</v>
      </c>
      <c r="CV145" s="14">
        <f t="shared" si="91"/>
        <v>0</v>
      </c>
      <c r="CW145" s="14">
        <f t="shared" si="91"/>
        <v>0</v>
      </c>
      <c r="CX145" s="14">
        <f t="shared" si="91"/>
        <v>0</v>
      </c>
      <c r="CY145" s="14">
        <f t="shared" si="91"/>
        <v>0</v>
      </c>
      <c r="CZ145" s="14">
        <f t="shared" si="91"/>
        <v>0</v>
      </c>
      <c r="DA145" s="14">
        <f t="shared" si="91"/>
        <v>0</v>
      </c>
      <c r="DB145" s="14">
        <f t="shared" si="91"/>
        <v>0</v>
      </c>
      <c r="DC145" s="14">
        <f t="shared" ref="DC145:DR161" si="113">AP145/$BM145</f>
        <v>0</v>
      </c>
      <c r="DD145" s="14">
        <f t="shared" si="92"/>
        <v>0</v>
      </c>
      <c r="DE145" s="14">
        <f t="shared" si="92"/>
        <v>0</v>
      </c>
      <c r="DF145" s="14">
        <f t="shared" si="92"/>
        <v>0</v>
      </c>
      <c r="DG145" s="14">
        <f t="shared" si="92"/>
        <v>0</v>
      </c>
      <c r="DH145" s="14">
        <f t="shared" si="92"/>
        <v>0</v>
      </c>
      <c r="DI145" s="14">
        <f t="shared" si="92"/>
        <v>0</v>
      </c>
      <c r="DJ145" s="14">
        <f t="shared" si="92"/>
        <v>0</v>
      </c>
      <c r="DK145" s="14">
        <f t="shared" si="92"/>
        <v>0</v>
      </c>
      <c r="DL145" s="14">
        <f t="shared" si="92"/>
        <v>0</v>
      </c>
      <c r="DM145" s="14">
        <f t="shared" si="92"/>
        <v>0</v>
      </c>
      <c r="DN145" s="14">
        <f t="shared" si="92"/>
        <v>0</v>
      </c>
      <c r="DO145" s="14">
        <f t="shared" si="92"/>
        <v>0</v>
      </c>
      <c r="DP145" s="14">
        <f t="shared" si="92"/>
        <v>0</v>
      </c>
      <c r="DQ145" s="14">
        <f t="shared" si="92"/>
        <v>0</v>
      </c>
      <c r="DR145" s="14">
        <f t="shared" si="92"/>
        <v>0</v>
      </c>
      <c r="DS145" s="14">
        <f t="shared" ref="DS145:DV190" si="114">BF145/$BM145</f>
        <v>0</v>
      </c>
      <c r="DT145" s="14">
        <f t="shared" si="93"/>
        <v>0</v>
      </c>
      <c r="DU145" s="14">
        <f t="shared" si="93"/>
        <v>0</v>
      </c>
      <c r="DV145" s="14">
        <f t="shared" si="93"/>
        <v>0</v>
      </c>
      <c r="DW145" s="14">
        <f t="shared" si="93"/>
        <v>0</v>
      </c>
      <c r="DX145" s="14">
        <f t="shared" si="93"/>
        <v>0</v>
      </c>
      <c r="DY145" s="14">
        <f t="shared" si="93"/>
        <v>0</v>
      </c>
      <c r="DZ145" s="14">
        <f t="shared" si="97"/>
        <v>1</v>
      </c>
    </row>
    <row r="146" spans="1:130">
      <c r="A146" s="18">
        <v>16</v>
      </c>
      <c r="B146" s="15">
        <f t="shared" si="94"/>
        <v>1</v>
      </c>
      <c r="C146" s="18">
        <v>2016</v>
      </c>
      <c r="D146" s="25">
        <f t="shared" si="98"/>
        <v>0</v>
      </c>
      <c r="E146" s="25">
        <f t="shared" si="99"/>
        <v>0</v>
      </c>
      <c r="F146" s="25">
        <f t="shared" si="100"/>
        <v>0</v>
      </c>
      <c r="G146" s="25">
        <f t="shared" si="101"/>
        <v>0</v>
      </c>
      <c r="H146" s="25">
        <f t="shared" si="102"/>
        <v>0</v>
      </c>
      <c r="I146" s="25">
        <f t="shared" si="103"/>
        <v>0</v>
      </c>
      <c r="J146" s="25">
        <f t="shared" si="104"/>
        <v>0.18181818181818188</v>
      </c>
      <c r="K146" s="25">
        <f t="shared" si="105"/>
        <v>9.0909090909090939E-2</v>
      </c>
      <c r="L146" s="25">
        <f t="shared" si="106"/>
        <v>1.8181818181818188</v>
      </c>
      <c r="M146" s="25">
        <f t="shared" si="107"/>
        <v>2.5454545454545463</v>
      </c>
      <c r="N146" s="25">
        <f t="shared" si="108"/>
        <v>6.8181818181818201</v>
      </c>
      <c r="O146" s="25">
        <f t="shared" si="109"/>
        <v>41.909090909090921</v>
      </c>
      <c r="P146" s="25">
        <f t="shared" si="110"/>
        <v>242.90909090909099</v>
      </c>
      <c r="Q146" s="25">
        <f t="shared" si="111"/>
        <v>473.18181818181836</v>
      </c>
      <c r="R146" s="25">
        <f t="shared" ref="R146:R164" si="115">VLOOKUP($C$80,$D$3:$K$63,$A$69,0)*(B132-B131)</f>
        <v>246.00000000000009</v>
      </c>
      <c r="S146" s="25">
        <f>VLOOKUP($C$81,$D$3:$K$63,$A$69,0)*(B131-B130)</f>
        <v>112.81818181818186</v>
      </c>
      <c r="T146" s="25">
        <f>VLOOKUP($C$82,$D$3:$K$63,$A$69,0)*B130</f>
        <v>0</v>
      </c>
      <c r="U146" s="25"/>
      <c r="V146" s="25"/>
      <c r="W146" s="25"/>
      <c r="X146" s="25"/>
      <c r="Y146" s="25"/>
      <c r="Z146" s="25"/>
      <c r="AA146" s="25"/>
      <c r="AB146" s="25"/>
      <c r="AC146" s="25"/>
      <c r="AD146" s="25"/>
      <c r="AE146" s="25"/>
      <c r="AF146" s="25"/>
      <c r="AG146" s="25"/>
      <c r="AH146" s="25"/>
      <c r="AI146" s="25"/>
      <c r="AJ146" s="25"/>
      <c r="AK146" s="25"/>
      <c r="AL146" s="25"/>
      <c r="AM146" s="25"/>
      <c r="AN146" s="25"/>
      <c r="AO146" s="25"/>
      <c r="AP146" s="25"/>
      <c r="AQ146" s="25"/>
      <c r="AR146" s="25"/>
      <c r="AS146" s="25"/>
      <c r="AT146" s="25"/>
      <c r="AU146" s="25"/>
      <c r="AV146" s="25"/>
      <c r="AW146" s="25"/>
      <c r="AX146" s="25"/>
      <c r="AY146" s="25"/>
      <c r="AZ146" s="25"/>
      <c r="BA146" s="25"/>
      <c r="BB146" s="25"/>
      <c r="BC146" s="25"/>
      <c r="BD146" s="25"/>
      <c r="BE146" s="25"/>
      <c r="BF146" s="25"/>
      <c r="BG146" s="25"/>
      <c r="BH146" s="25"/>
      <c r="BI146" s="25"/>
      <c r="BJ146" s="25"/>
      <c r="BK146" s="25"/>
      <c r="BL146" s="25"/>
      <c r="BM146" s="21">
        <f t="shared" si="95"/>
        <v>1128.2727272727277</v>
      </c>
      <c r="BP146" s="18">
        <v>2016</v>
      </c>
      <c r="BQ146" s="14">
        <f t="shared" si="96"/>
        <v>0</v>
      </c>
      <c r="BR146" s="14">
        <f t="shared" si="96"/>
        <v>0</v>
      </c>
      <c r="BS146" s="14">
        <f t="shared" si="96"/>
        <v>0</v>
      </c>
      <c r="BT146" s="14">
        <f t="shared" si="96"/>
        <v>0</v>
      </c>
      <c r="BU146" s="14">
        <f t="shared" si="96"/>
        <v>0</v>
      </c>
      <c r="BV146" s="14">
        <f t="shared" si="96"/>
        <v>0</v>
      </c>
      <c r="BW146" s="14">
        <f t="shared" si="96"/>
        <v>1.6114736926919668E-4</v>
      </c>
      <c r="BX146" s="14">
        <f t="shared" si="96"/>
        <v>8.0573684634598338E-5</v>
      </c>
      <c r="BY146" s="14">
        <f t="shared" si="96"/>
        <v>1.6114736926919667E-3</v>
      </c>
      <c r="BZ146" s="14">
        <f t="shared" si="96"/>
        <v>2.2560631697687533E-3</v>
      </c>
      <c r="CA146" s="14">
        <f t="shared" si="96"/>
        <v>6.0430263475948747E-3</v>
      </c>
      <c r="CB146" s="14">
        <f t="shared" si="96"/>
        <v>3.7144468616549832E-2</v>
      </c>
      <c r="CC146" s="14">
        <f t="shared" si="96"/>
        <v>0.21529288534364677</v>
      </c>
      <c r="CD146" s="14">
        <f t="shared" si="96"/>
        <v>0.41938602852308438</v>
      </c>
      <c r="CE146" s="14">
        <f t="shared" si="96"/>
        <v>0.21803239062122309</v>
      </c>
      <c r="CF146" s="14">
        <f t="shared" si="96"/>
        <v>9.9991942631536532E-2</v>
      </c>
      <c r="CG146" s="14">
        <f t="shared" si="112"/>
        <v>0</v>
      </c>
      <c r="CH146" s="14">
        <f t="shared" si="112"/>
        <v>0</v>
      </c>
      <c r="CI146" s="14">
        <f t="shared" si="112"/>
        <v>0</v>
      </c>
      <c r="CJ146" s="14">
        <f t="shared" si="112"/>
        <v>0</v>
      </c>
      <c r="CK146" s="14">
        <f t="shared" si="112"/>
        <v>0</v>
      </c>
      <c r="CL146" s="14">
        <f t="shared" si="112"/>
        <v>0</v>
      </c>
      <c r="CM146" s="14">
        <f t="shared" si="112"/>
        <v>0</v>
      </c>
      <c r="CN146" s="14">
        <f t="shared" si="112"/>
        <v>0</v>
      </c>
      <c r="CO146" s="14">
        <f t="shared" si="112"/>
        <v>0</v>
      </c>
      <c r="CP146" s="14">
        <f t="shared" si="112"/>
        <v>0</v>
      </c>
      <c r="CQ146" s="14">
        <f t="shared" si="112"/>
        <v>0</v>
      </c>
      <c r="CR146" s="14">
        <f t="shared" si="112"/>
        <v>0</v>
      </c>
      <c r="CS146" s="14">
        <f t="shared" si="112"/>
        <v>0</v>
      </c>
      <c r="CT146" s="14">
        <f t="shared" si="112"/>
        <v>0</v>
      </c>
      <c r="CU146" s="14">
        <f t="shared" si="112"/>
        <v>0</v>
      </c>
      <c r="CV146" s="14">
        <f t="shared" si="112"/>
        <v>0</v>
      </c>
      <c r="CW146" s="14">
        <f t="shared" ref="CW146:DL172" si="116">AJ146/$BM146</f>
        <v>0</v>
      </c>
      <c r="CX146" s="14">
        <f t="shared" si="116"/>
        <v>0</v>
      </c>
      <c r="CY146" s="14">
        <f t="shared" si="116"/>
        <v>0</v>
      </c>
      <c r="CZ146" s="14">
        <f t="shared" si="116"/>
        <v>0</v>
      </c>
      <c r="DA146" s="14">
        <f t="shared" si="116"/>
        <v>0</v>
      </c>
      <c r="DB146" s="14">
        <f t="shared" si="116"/>
        <v>0</v>
      </c>
      <c r="DC146" s="14">
        <f t="shared" si="113"/>
        <v>0</v>
      </c>
      <c r="DD146" s="14">
        <f t="shared" si="113"/>
        <v>0</v>
      </c>
      <c r="DE146" s="14">
        <f t="shared" si="113"/>
        <v>0</v>
      </c>
      <c r="DF146" s="14">
        <f t="shared" si="113"/>
        <v>0</v>
      </c>
      <c r="DG146" s="14">
        <f t="shared" si="113"/>
        <v>0</v>
      </c>
      <c r="DH146" s="14">
        <f t="shared" si="113"/>
        <v>0</v>
      </c>
      <c r="DI146" s="14">
        <f t="shared" si="113"/>
        <v>0</v>
      </c>
      <c r="DJ146" s="14">
        <f t="shared" si="113"/>
        <v>0</v>
      </c>
      <c r="DK146" s="14">
        <f t="shared" si="113"/>
        <v>0</v>
      </c>
      <c r="DL146" s="14">
        <f t="shared" si="113"/>
        <v>0</v>
      </c>
      <c r="DM146" s="14">
        <f t="shared" si="113"/>
        <v>0</v>
      </c>
      <c r="DN146" s="14">
        <f t="shared" si="113"/>
        <v>0</v>
      </c>
      <c r="DO146" s="14">
        <f t="shared" si="113"/>
        <v>0</v>
      </c>
      <c r="DP146" s="14">
        <f t="shared" si="113"/>
        <v>0</v>
      </c>
      <c r="DQ146" s="14">
        <f t="shared" si="113"/>
        <v>0</v>
      </c>
      <c r="DR146" s="14">
        <f t="shared" si="113"/>
        <v>0</v>
      </c>
      <c r="DS146" s="14">
        <f t="shared" si="114"/>
        <v>0</v>
      </c>
      <c r="DT146" s="14">
        <f t="shared" si="93"/>
        <v>0</v>
      </c>
      <c r="DU146" s="14">
        <f t="shared" si="93"/>
        <v>0</v>
      </c>
      <c r="DV146" s="14">
        <f t="shared" si="93"/>
        <v>0</v>
      </c>
      <c r="DW146" s="14">
        <f t="shared" si="93"/>
        <v>0</v>
      </c>
      <c r="DX146" s="14">
        <f t="shared" si="93"/>
        <v>0</v>
      </c>
      <c r="DY146" s="14">
        <f t="shared" si="93"/>
        <v>0</v>
      </c>
      <c r="DZ146" s="14">
        <f t="shared" si="97"/>
        <v>1</v>
      </c>
    </row>
    <row r="147" spans="1:130">
      <c r="A147" s="18">
        <v>17</v>
      </c>
      <c r="B147" s="15">
        <f t="shared" si="94"/>
        <v>1</v>
      </c>
      <c r="C147" s="18">
        <v>2017</v>
      </c>
      <c r="D147" s="25">
        <f t="shared" si="98"/>
        <v>0</v>
      </c>
      <c r="E147" s="25">
        <f t="shared" si="99"/>
        <v>0</v>
      </c>
      <c r="F147" s="25">
        <f t="shared" si="100"/>
        <v>0</v>
      </c>
      <c r="G147" s="25">
        <f t="shared" si="101"/>
        <v>0</v>
      </c>
      <c r="H147" s="25">
        <f t="shared" si="102"/>
        <v>0</v>
      </c>
      <c r="I147" s="25">
        <f t="shared" si="103"/>
        <v>0</v>
      </c>
      <c r="J147" s="25">
        <f t="shared" si="104"/>
        <v>0.18181818181818121</v>
      </c>
      <c r="K147" s="25">
        <f t="shared" si="105"/>
        <v>9.0909090909090939E-2</v>
      </c>
      <c r="L147" s="25">
        <f t="shared" si="106"/>
        <v>1.8181818181818188</v>
      </c>
      <c r="M147" s="25">
        <f t="shared" si="107"/>
        <v>2.5454545454545463</v>
      </c>
      <c r="N147" s="25">
        <f t="shared" si="108"/>
        <v>6.8181818181818201</v>
      </c>
      <c r="O147" s="25">
        <f t="shared" si="109"/>
        <v>41.909090909090921</v>
      </c>
      <c r="P147" s="25">
        <f t="shared" si="110"/>
        <v>242.90909090909099</v>
      </c>
      <c r="Q147" s="25">
        <f t="shared" si="111"/>
        <v>473.18181818181836</v>
      </c>
      <c r="R147" s="25">
        <f t="shared" si="115"/>
        <v>246.00000000000009</v>
      </c>
      <c r="S147" s="25">
        <f t="shared" ref="S147:S165" si="117">VLOOKUP($C$81,$D$3:$K$63,$A$69,0)*(B132-B131)</f>
        <v>112.81818181818186</v>
      </c>
      <c r="T147" s="25">
        <f>VLOOKUP($C$82,$D$3:$K$63,$A$69,0)*(B131-B130)</f>
        <v>85.181818181818215</v>
      </c>
      <c r="U147" s="25">
        <f>VLOOKUP($C$83,$D$3:$K$63,$A$69,0)*B130</f>
        <v>0</v>
      </c>
      <c r="V147" s="25"/>
      <c r="W147" s="25"/>
      <c r="X147" s="25"/>
      <c r="Y147" s="25"/>
      <c r="Z147" s="25"/>
      <c r="AA147" s="25"/>
      <c r="AB147" s="25"/>
      <c r="AC147" s="25"/>
      <c r="AD147" s="25"/>
      <c r="AE147" s="25"/>
      <c r="AF147" s="25"/>
      <c r="AG147" s="25"/>
      <c r="AH147" s="25"/>
      <c r="AI147" s="25"/>
      <c r="AJ147" s="25"/>
      <c r="AK147" s="25"/>
      <c r="AL147" s="25"/>
      <c r="AM147" s="25"/>
      <c r="AN147" s="25"/>
      <c r="AO147" s="25"/>
      <c r="AP147" s="25"/>
      <c r="AQ147" s="25"/>
      <c r="AR147" s="25"/>
      <c r="AS147" s="25"/>
      <c r="AT147" s="25"/>
      <c r="AU147" s="25"/>
      <c r="AV147" s="25"/>
      <c r="AW147" s="25"/>
      <c r="AX147" s="25"/>
      <c r="AY147" s="25"/>
      <c r="AZ147" s="25"/>
      <c r="BA147" s="25"/>
      <c r="BB147" s="25"/>
      <c r="BC147" s="25"/>
      <c r="BD147" s="25"/>
      <c r="BE147" s="25"/>
      <c r="BF147" s="25"/>
      <c r="BG147" s="25"/>
      <c r="BH147" s="25"/>
      <c r="BI147" s="25"/>
      <c r="BJ147" s="25"/>
      <c r="BK147" s="25"/>
      <c r="BL147" s="25"/>
      <c r="BM147" s="21">
        <f t="shared" si="95"/>
        <v>1213.454545454546</v>
      </c>
      <c r="BP147" s="18">
        <v>2017</v>
      </c>
      <c r="BQ147" s="14">
        <f t="shared" si="96"/>
        <v>0</v>
      </c>
      <c r="BR147" s="14">
        <f t="shared" si="96"/>
        <v>0</v>
      </c>
      <c r="BS147" s="14">
        <f t="shared" si="96"/>
        <v>0</v>
      </c>
      <c r="BT147" s="14">
        <f t="shared" si="96"/>
        <v>0</v>
      </c>
      <c r="BU147" s="14">
        <f t="shared" si="96"/>
        <v>0</v>
      </c>
      <c r="BV147" s="14">
        <f t="shared" si="96"/>
        <v>0</v>
      </c>
      <c r="BW147" s="14">
        <f t="shared" si="96"/>
        <v>1.4983518130056881E-4</v>
      </c>
      <c r="BX147" s="14">
        <f t="shared" si="96"/>
        <v>7.4917590650284678E-5</v>
      </c>
      <c r="BY147" s="14">
        <f t="shared" si="96"/>
        <v>1.4983518130056936E-3</v>
      </c>
      <c r="BZ147" s="14">
        <f t="shared" si="96"/>
        <v>2.0976925382079712E-3</v>
      </c>
      <c r="CA147" s="14">
        <f t="shared" si="96"/>
        <v>5.6188192987713511E-3</v>
      </c>
      <c r="CB147" s="14">
        <f t="shared" si="96"/>
        <v>3.4537009289781234E-2</v>
      </c>
      <c r="CC147" s="14">
        <f t="shared" si="96"/>
        <v>0.20017980221756068</v>
      </c>
      <c r="CD147" s="14">
        <f t="shared" si="96"/>
        <v>0.38994605933473175</v>
      </c>
      <c r="CE147" s="14">
        <f t="shared" si="96"/>
        <v>0.20272700029967036</v>
      </c>
      <c r="CF147" s="14">
        <f t="shared" si="96"/>
        <v>9.2972729997003289E-2</v>
      </c>
      <c r="CG147" s="14">
        <f t="shared" si="112"/>
        <v>7.019778243931675E-2</v>
      </c>
      <c r="CH147" s="14">
        <f t="shared" si="112"/>
        <v>0</v>
      </c>
      <c r="CI147" s="14">
        <f t="shared" si="112"/>
        <v>0</v>
      </c>
      <c r="CJ147" s="14">
        <f t="shared" si="112"/>
        <v>0</v>
      </c>
      <c r="CK147" s="14">
        <f t="shared" si="112"/>
        <v>0</v>
      </c>
      <c r="CL147" s="14">
        <f t="shared" si="112"/>
        <v>0</v>
      </c>
      <c r="CM147" s="14">
        <f t="shared" si="112"/>
        <v>0</v>
      </c>
      <c r="CN147" s="14">
        <f t="shared" si="112"/>
        <v>0</v>
      </c>
      <c r="CO147" s="14">
        <f t="shared" si="112"/>
        <v>0</v>
      </c>
      <c r="CP147" s="14">
        <f t="shared" si="112"/>
        <v>0</v>
      </c>
      <c r="CQ147" s="14">
        <f t="shared" si="112"/>
        <v>0</v>
      </c>
      <c r="CR147" s="14">
        <f t="shared" si="112"/>
        <v>0</v>
      </c>
      <c r="CS147" s="14">
        <f t="shared" si="112"/>
        <v>0</v>
      </c>
      <c r="CT147" s="14">
        <f t="shared" si="112"/>
        <v>0</v>
      </c>
      <c r="CU147" s="14">
        <f t="shared" si="112"/>
        <v>0</v>
      </c>
      <c r="CV147" s="14">
        <f t="shared" si="112"/>
        <v>0</v>
      </c>
      <c r="CW147" s="14">
        <f t="shared" si="116"/>
        <v>0</v>
      </c>
      <c r="CX147" s="14">
        <f t="shared" si="116"/>
        <v>0</v>
      </c>
      <c r="CY147" s="14">
        <f t="shared" si="116"/>
        <v>0</v>
      </c>
      <c r="CZ147" s="14">
        <f t="shared" si="116"/>
        <v>0</v>
      </c>
      <c r="DA147" s="14">
        <f t="shared" si="116"/>
        <v>0</v>
      </c>
      <c r="DB147" s="14">
        <f t="shared" si="116"/>
        <v>0</v>
      </c>
      <c r="DC147" s="14">
        <f t="shared" si="113"/>
        <v>0</v>
      </c>
      <c r="DD147" s="14">
        <f t="shared" si="113"/>
        <v>0</v>
      </c>
      <c r="DE147" s="14">
        <f t="shared" si="113"/>
        <v>0</v>
      </c>
      <c r="DF147" s="14">
        <f t="shared" si="113"/>
        <v>0</v>
      </c>
      <c r="DG147" s="14">
        <f t="shared" si="113"/>
        <v>0</v>
      </c>
      <c r="DH147" s="14">
        <f t="shared" si="113"/>
        <v>0</v>
      </c>
      <c r="DI147" s="14">
        <f t="shared" si="113"/>
        <v>0</v>
      </c>
      <c r="DJ147" s="14">
        <f t="shared" si="113"/>
        <v>0</v>
      </c>
      <c r="DK147" s="14">
        <f t="shared" si="113"/>
        <v>0</v>
      </c>
      <c r="DL147" s="14">
        <f t="shared" si="113"/>
        <v>0</v>
      </c>
      <c r="DM147" s="14">
        <f t="shared" si="113"/>
        <v>0</v>
      </c>
      <c r="DN147" s="14">
        <f t="shared" si="113"/>
        <v>0</v>
      </c>
      <c r="DO147" s="14">
        <f t="shared" si="113"/>
        <v>0</v>
      </c>
      <c r="DP147" s="14">
        <f t="shared" si="113"/>
        <v>0</v>
      </c>
      <c r="DQ147" s="14">
        <f t="shared" si="113"/>
        <v>0</v>
      </c>
      <c r="DR147" s="14">
        <f t="shared" si="113"/>
        <v>0</v>
      </c>
      <c r="DS147" s="14">
        <f t="shared" si="114"/>
        <v>0</v>
      </c>
      <c r="DT147" s="14">
        <f t="shared" si="93"/>
        <v>0</v>
      </c>
      <c r="DU147" s="14">
        <f t="shared" si="93"/>
        <v>0</v>
      </c>
      <c r="DV147" s="14">
        <f t="shared" si="93"/>
        <v>0</v>
      </c>
      <c r="DW147" s="14">
        <f t="shared" si="93"/>
        <v>0</v>
      </c>
      <c r="DX147" s="14">
        <f t="shared" si="93"/>
        <v>0</v>
      </c>
      <c r="DY147" s="14">
        <f t="shared" si="93"/>
        <v>0</v>
      </c>
      <c r="DZ147" s="14">
        <f t="shared" si="97"/>
        <v>1</v>
      </c>
    </row>
    <row r="148" spans="1:130">
      <c r="A148" s="18">
        <v>18</v>
      </c>
      <c r="B148" s="15">
        <f t="shared" si="94"/>
        <v>1</v>
      </c>
      <c r="C148" s="18">
        <v>2018</v>
      </c>
      <c r="D148" s="25">
        <f t="shared" si="98"/>
        <v>0</v>
      </c>
      <c r="E148" s="25">
        <f t="shared" si="99"/>
        <v>0</v>
      </c>
      <c r="F148" s="25">
        <f t="shared" si="100"/>
        <v>0</v>
      </c>
      <c r="G148" s="25">
        <f t="shared" si="101"/>
        <v>0</v>
      </c>
      <c r="H148" s="25">
        <f t="shared" si="102"/>
        <v>0</v>
      </c>
      <c r="I148" s="25">
        <f t="shared" si="103"/>
        <v>0</v>
      </c>
      <c r="J148" s="25">
        <f t="shared" si="104"/>
        <v>0</v>
      </c>
      <c r="K148" s="25">
        <f t="shared" si="105"/>
        <v>9.0909090909090606E-2</v>
      </c>
      <c r="L148" s="25">
        <f t="shared" si="106"/>
        <v>1.8181818181818188</v>
      </c>
      <c r="M148" s="25">
        <f t="shared" si="107"/>
        <v>2.5454545454545463</v>
      </c>
      <c r="N148" s="25">
        <f t="shared" si="108"/>
        <v>6.8181818181818201</v>
      </c>
      <c r="O148" s="25">
        <f t="shared" si="109"/>
        <v>41.909090909090921</v>
      </c>
      <c r="P148" s="25">
        <f t="shared" si="110"/>
        <v>242.90909090909099</v>
      </c>
      <c r="Q148" s="25">
        <f t="shared" si="111"/>
        <v>473.18181818181836</v>
      </c>
      <c r="R148" s="25">
        <f t="shared" si="115"/>
        <v>246.00000000000009</v>
      </c>
      <c r="S148" s="25">
        <f t="shared" si="117"/>
        <v>112.81818181818186</v>
      </c>
      <c r="T148" s="25">
        <f t="shared" ref="T148:T166" si="118">VLOOKUP($C$82,$D$3:$K$63,$A$69,0)*(B132-B131)</f>
        <v>85.181818181818215</v>
      </c>
      <c r="U148" s="25">
        <f>VLOOKUP($C$83,$D$3:$K$63,$A$69,0)*(B131-B130)</f>
        <v>295.1818181818183</v>
      </c>
      <c r="V148" s="25">
        <f>VLOOKUP($C$84,$D$3:$K$63,$A$69,0)*B130</f>
        <v>0</v>
      </c>
      <c r="W148" s="25"/>
      <c r="X148" s="25"/>
      <c r="Y148" s="25"/>
      <c r="Z148" s="25"/>
      <c r="AA148" s="25"/>
      <c r="AB148" s="25"/>
      <c r="AC148" s="25"/>
      <c r="AD148" s="25"/>
      <c r="AE148" s="25"/>
      <c r="AF148" s="25"/>
      <c r="AG148" s="25"/>
      <c r="AH148" s="25"/>
      <c r="AI148" s="25"/>
      <c r="AJ148" s="25"/>
      <c r="AK148" s="25"/>
      <c r="AL148" s="25"/>
      <c r="AM148" s="25"/>
      <c r="AN148" s="25"/>
      <c r="AO148" s="25"/>
      <c r="AP148" s="25"/>
      <c r="AQ148" s="25"/>
      <c r="AR148" s="25"/>
      <c r="AS148" s="25"/>
      <c r="AT148" s="25"/>
      <c r="AU148" s="25"/>
      <c r="AV148" s="25"/>
      <c r="AW148" s="25"/>
      <c r="AX148" s="25"/>
      <c r="AY148" s="25"/>
      <c r="AZ148" s="25"/>
      <c r="BA148" s="25"/>
      <c r="BB148" s="25"/>
      <c r="BC148" s="25"/>
      <c r="BD148" s="25"/>
      <c r="BE148" s="25"/>
      <c r="BF148" s="25"/>
      <c r="BG148" s="25"/>
      <c r="BH148" s="25"/>
      <c r="BI148" s="25"/>
      <c r="BJ148" s="25"/>
      <c r="BK148" s="25"/>
      <c r="BL148" s="25"/>
      <c r="BM148" s="21">
        <f t="shared" si="95"/>
        <v>1508.454545454546</v>
      </c>
      <c r="BP148" s="18">
        <v>2018</v>
      </c>
      <c r="BQ148" s="14">
        <f t="shared" si="96"/>
        <v>0</v>
      </c>
      <c r="BR148" s="14">
        <f t="shared" si="96"/>
        <v>0</v>
      </c>
      <c r="BS148" s="14">
        <f t="shared" si="96"/>
        <v>0</v>
      </c>
      <c r="BT148" s="14">
        <f t="shared" si="96"/>
        <v>0</v>
      </c>
      <c r="BU148" s="14">
        <f t="shared" si="96"/>
        <v>0</v>
      </c>
      <c r="BV148" s="14">
        <f t="shared" si="96"/>
        <v>0</v>
      </c>
      <c r="BW148" s="14">
        <f t="shared" si="96"/>
        <v>0</v>
      </c>
      <c r="BX148" s="14">
        <f t="shared" si="96"/>
        <v>6.0266377388054985E-5</v>
      </c>
      <c r="BY148" s="14">
        <f t="shared" si="96"/>
        <v>1.205327547761104E-3</v>
      </c>
      <c r="BZ148" s="14">
        <f t="shared" si="96"/>
        <v>1.6874585668655458E-3</v>
      </c>
      <c r="CA148" s="14">
        <f t="shared" si="96"/>
        <v>4.5199783041041403E-3</v>
      </c>
      <c r="CB148" s="14">
        <f t="shared" si="96"/>
        <v>2.7782799975893446E-2</v>
      </c>
      <c r="CC148" s="14">
        <f t="shared" si="96"/>
        <v>0.16103176038088352</v>
      </c>
      <c r="CD148" s="14">
        <f t="shared" si="96"/>
        <v>0.31368649430482737</v>
      </c>
      <c r="CE148" s="14">
        <f t="shared" si="96"/>
        <v>0.16308081721207737</v>
      </c>
      <c r="CF148" s="14">
        <f t="shared" si="96"/>
        <v>7.4790574338576513E-2</v>
      </c>
      <c r="CG148" s="14">
        <f t="shared" si="112"/>
        <v>5.6469595612607733E-2</v>
      </c>
      <c r="CH148" s="14">
        <f t="shared" si="112"/>
        <v>0.19568492737901527</v>
      </c>
      <c r="CI148" s="14">
        <f t="shared" si="112"/>
        <v>0</v>
      </c>
      <c r="CJ148" s="14">
        <f t="shared" si="112"/>
        <v>0</v>
      </c>
      <c r="CK148" s="14">
        <f t="shared" si="112"/>
        <v>0</v>
      </c>
      <c r="CL148" s="14">
        <f t="shared" si="112"/>
        <v>0</v>
      </c>
      <c r="CM148" s="14">
        <f t="shared" si="112"/>
        <v>0</v>
      </c>
      <c r="CN148" s="14">
        <f t="shared" si="112"/>
        <v>0</v>
      </c>
      <c r="CO148" s="14">
        <f t="shared" si="112"/>
        <v>0</v>
      </c>
      <c r="CP148" s="14">
        <f t="shared" si="112"/>
        <v>0</v>
      </c>
      <c r="CQ148" s="14">
        <f t="shared" si="112"/>
        <v>0</v>
      </c>
      <c r="CR148" s="14">
        <f t="shared" si="112"/>
        <v>0</v>
      </c>
      <c r="CS148" s="14">
        <f t="shared" si="112"/>
        <v>0</v>
      </c>
      <c r="CT148" s="14">
        <f t="shared" si="112"/>
        <v>0</v>
      </c>
      <c r="CU148" s="14">
        <f t="shared" si="112"/>
        <v>0</v>
      </c>
      <c r="CV148" s="14">
        <f t="shared" si="112"/>
        <v>0</v>
      </c>
      <c r="CW148" s="14">
        <f t="shared" si="116"/>
        <v>0</v>
      </c>
      <c r="CX148" s="14">
        <f t="shared" si="116"/>
        <v>0</v>
      </c>
      <c r="CY148" s="14">
        <f t="shared" si="116"/>
        <v>0</v>
      </c>
      <c r="CZ148" s="14">
        <f t="shared" si="116"/>
        <v>0</v>
      </c>
      <c r="DA148" s="14">
        <f t="shared" si="116"/>
        <v>0</v>
      </c>
      <c r="DB148" s="14">
        <f t="shared" si="116"/>
        <v>0</v>
      </c>
      <c r="DC148" s="14">
        <f t="shared" si="113"/>
        <v>0</v>
      </c>
      <c r="DD148" s="14">
        <f t="shared" si="113"/>
        <v>0</v>
      </c>
      <c r="DE148" s="14">
        <f t="shared" si="113"/>
        <v>0</v>
      </c>
      <c r="DF148" s="14">
        <f t="shared" si="113"/>
        <v>0</v>
      </c>
      <c r="DG148" s="14">
        <f t="shared" si="113"/>
        <v>0</v>
      </c>
      <c r="DH148" s="14">
        <f t="shared" si="113"/>
        <v>0</v>
      </c>
      <c r="DI148" s="14">
        <f t="shared" si="113"/>
        <v>0</v>
      </c>
      <c r="DJ148" s="14">
        <f t="shared" si="113"/>
        <v>0</v>
      </c>
      <c r="DK148" s="14">
        <f t="shared" si="113"/>
        <v>0</v>
      </c>
      <c r="DL148" s="14">
        <f t="shared" si="113"/>
        <v>0</v>
      </c>
      <c r="DM148" s="14">
        <f t="shared" si="113"/>
        <v>0</v>
      </c>
      <c r="DN148" s="14">
        <f t="shared" si="113"/>
        <v>0</v>
      </c>
      <c r="DO148" s="14">
        <f t="shared" si="113"/>
        <v>0</v>
      </c>
      <c r="DP148" s="14">
        <f t="shared" si="113"/>
        <v>0</v>
      </c>
      <c r="DQ148" s="14">
        <f t="shared" si="113"/>
        <v>0</v>
      </c>
      <c r="DR148" s="14">
        <f t="shared" si="113"/>
        <v>0</v>
      </c>
      <c r="DS148" s="14">
        <f t="shared" si="114"/>
        <v>0</v>
      </c>
      <c r="DT148" s="14">
        <f t="shared" si="93"/>
        <v>0</v>
      </c>
      <c r="DU148" s="14">
        <f t="shared" si="93"/>
        <v>0</v>
      </c>
      <c r="DV148" s="14">
        <f t="shared" si="93"/>
        <v>0</v>
      </c>
      <c r="DW148" s="14">
        <f t="shared" si="93"/>
        <v>0</v>
      </c>
      <c r="DX148" s="14">
        <f t="shared" si="93"/>
        <v>0</v>
      </c>
      <c r="DY148" s="14">
        <f t="shared" si="93"/>
        <v>0</v>
      </c>
      <c r="DZ148" s="14">
        <f t="shared" si="97"/>
        <v>1</v>
      </c>
    </row>
    <row r="149" spans="1:130">
      <c r="A149" s="18">
        <v>19</v>
      </c>
      <c r="B149" s="15">
        <f t="shared" si="94"/>
        <v>1</v>
      </c>
      <c r="C149" s="18">
        <v>2019</v>
      </c>
      <c r="D149" s="25">
        <f t="shared" si="98"/>
        <v>0</v>
      </c>
      <c r="E149" s="25">
        <f t="shared" si="99"/>
        <v>0</v>
      </c>
      <c r="F149" s="25">
        <f t="shared" si="100"/>
        <v>0</v>
      </c>
      <c r="G149" s="25">
        <f t="shared" si="101"/>
        <v>0</v>
      </c>
      <c r="H149" s="25">
        <f t="shared" si="102"/>
        <v>0</v>
      </c>
      <c r="I149" s="25">
        <f t="shared" si="103"/>
        <v>0</v>
      </c>
      <c r="J149" s="25">
        <f t="shared" si="104"/>
        <v>0</v>
      </c>
      <c r="K149" s="25">
        <f t="shared" si="105"/>
        <v>0</v>
      </c>
      <c r="L149" s="25">
        <f t="shared" si="106"/>
        <v>1.8181818181818121</v>
      </c>
      <c r="M149" s="25">
        <f t="shared" si="107"/>
        <v>2.5454545454545463</v>
      </c>
      <c r="N149" s="25">
        <f t="shared" si="108"/>
        <v>6.8181818181818201</v>
      </c>
      <c r="O149" s="25">
        <f t="shared" si="109"/>
        <v>41.909090909090921</v>
      </c>
      <c r="P149" s="25">
        <f t="shared" si="110"/>
        <v>242.90909090909099</v>
      </c>
      <c r="Q149" s="25">
        <f t="shared" si="111"/>
        <v>473.18181818181836</v>
      </c>
      <c r="R149" s="25">
        <f t="shared" si="115"/>
        <v>246.00000000000009</v>
      </c>
      <c r="S149" s="25">
        <f t="shared" si="117"/>
        <v>112.81818181818186</v>
      </c>
      <c r="T149" s="25">
        <f t="shared" si="118"/>
        <v>85.181818181818215</v>
      </c>
      <c r="U149" s="25">
        <f t="shared" ref="U149:U167" si="119">VLOOKUP($C$83,$D$3:$K$63,$A$69,0)*(B132-B131)</f>
        <v>295.1818181818183</v>
      </c>
      <c r="V149" s="25">
        <f>VLOOKUP($C$84,$D$3:$K$63,$A$69,0)*(B131-B130)</f>
        <v>352.90909090909105</v>
      </c>
      <c r="W149" s="25">
        <f>VLOOKUP($C$85,$D$3:$K$63,$A$69,0)*B130</f>
        <v>0</v>
      </c>
      <c r="X149" s="25"/>
      <c r="Y149" s="25"/>
      <c r="Z149" s="25"/>
      <c r="AA149" s="25"/>
      <c r="AB149" s="25"/>
      <c r="AC149" s="25"/>
      <c r="AD149" s="25"/>
      <c r="AE149" s="25"/>
      <c r="AF149" s="25"/>
      <c r="AG149" s="25"/>
      <c r="AH149" s="25"/>
      <c r="AI149" s="25"/>
      <c r="AJ149" s="25"/>
      <c r="AK149" s="25"/>
      <c r="AL149" s="25"/>
      <c r="AM149" s="25"/>
      <c r="AN149" s="25"/>
      <c r="AO149" s="25"/>
      <c r="AP149" s="25"/>
      <c r="AQ149" s="25"/>
      <c r="AR149" s="25"/>
      <c r="AS149" s="25"/>
      <c r="AT149" s="25"/>
      <c r="AU149" s="25"/>
      <c r="AV149" s="25"/>
      <c r="AW149" s="25"/>
      <c r="AX149" s="25"/>
      <c r="AY149" s="25"/>
      <c r="AZ149" s="25"/>
      <c r="BA149" s="25"/>
      <c r="BB149" s="25"/>
      <c r="BC149" s="25"/>
      <c r="BD149" s="25"/>
      <c r="BE149" s="25"/>
      <c r="BF149" s="25"/>
      <c r="BG149" s="25"/>
      <c r="BH149" s="25"/>
      <c r="BI149" s="25"/>
      <c r="BJ149" s="25"/>
      <c r="BK149" s="25"/>
      <c r="BL149" s="25"/>
      <c r="BM149" s="21">
        <f t="shared" si="95"/>
        <v>1861.2727272727279</v>
      </c>
      <c r="BP149" s="18">
        <v>2019</v>
      </c>
      <c r="BQ149" s="14">
        <f t="shared" si="96"/>
        <v>0</v>
      </c>
      <c r="BR149" s="14">
        <f t="shared" si="96"/>
        <v>0</v>
      </c>
      <c r="BS149" s="14">
        <f t="shared" si="96"/>
        <v>0</v>
      </c>
      <c r="BT149" s="14">
        <f t="shared" si="96"/>
        <v>0</v>
      </c>
      <c r="BU149" s="14">
        <f t="shared" si="96"/>
        <v>0</v>
      </c>
      <c r="BV149" s="14">
        <f t="shared" si="96"/>
        <v>0</v>
      </c>
      <c r="BW149" s="14">
        <f t="shared" si="96"/>
        <v>0</v>
      </c>
      <c r="BX149" s="14">
        <f t="shared" si="96"/>
        <v>0</v>
      </c>
      <c r="BY149" s="14">
        <f t="shared" si="96"/>
        <v>9.7684868613851362E-4</v>
      </c>
      <c r="BZ149" s="14">
        <f t="shared" si="96"/>
        <v>1.3675881605939239E-3</v>
      </c>
      <c r="CA149" s="14">
        <f t="shared" si="96"/>
        <v>3.6631825730194388E-3</v>
      </c>
      <c r="CB149" s="14">
        <f t="shared" si="96"/>
        <v>2.251636221549282E-2</v>
      </c>
      <c r="CC149" s="14">
        <f t="shared" si="96"/>
        <v>0.13050698446810588</v>
      </c>
      <c r="CD149" s="14">
        <f t="shared" si="96"/>
        <v>0.25422487056754911</v>
      </c>
      <c r="CE149" s="14">
        <f t="shared" si="96"/>
        <v>0.13216762723454137</v>
      </c>
      <c r="CF149" s="14">
        <f t="shared" si="96"/>
        <v>6.0613460974894985E-2</v>
      </c>
      <c r="CG149" s="14">
        <f t="shared" si="112"/>
        <v>4.5765360945589528E-2</v>
      </c>
      <c r="CH149" s="14">
        <f t="shared" si="112"/>
        <v>0.15859138419458826</v>
      </c>
      <c r="CI149" s="14">
        <f t="shared" si="112"/>
        <v>0.18960632997948618</v>
      </c>
      <c r="CJ149" s="14">
        <f t="shared" si="112"/>
        <v>0</v>
      </c>
      <c r="CK149" s="14">
        <f t="shared" si="112"/>
        <v>0</v>
      </c>
      <c r="CL149" s="14">
        <f t="shared" si="112"/>
        <v>0</v>
      </c>
      <c r="CM149" s="14">
        <f t="shared" si="112"/>
        <v>0</v>
      </c>
      <c r="CN149" s="14">
        <f t="shared" si="112"/>
        <v>0</v>
      </c>
      <c r="CO149" s="14">
        <f t="shared" si="112"/>
        <v>0</v>
      </c>
      <c r="CP149" s="14">
        <f t="shared" si="112"/>
        <v>0</v>
      </c>
      <c r="CQ149" s="14">
        <f t="shared" si="112"/>
        <v>0</v>
      </c>
      <c r="CR149" s="14">
        <f t="shared" si="112"/>
        <v>0</v>
      </c>
      <c r="CS149" s="14">
        <f t="shared" si="112"/>
        <v>0</v>
      </c>
      <c r="CT149" s="14">
        <f t="shared" si="112"/>
        <v>0</v>
      </c>
      <c r="CU149" s="14">
        <f t="shared" si="112"/>
        <v>0</v>
      </c>
      <c r="CV149" s="14">
        <f t="shared" si="112"/>
        <v>0</v>
      </c>
      <c r="CW149" s="14">
        <f t="shared" si="116"/>
        <v>0</v>
      </c>
      <c r="CX149" s="14">
        <f t="shared" si="116"/>
        <v>0</v>
      </c>
      <c r="CY149" s="14">
        <f t="shared" si="116"/>
        <v>0</v>
      </c>
      <c r="CZ149" s="14">
        <f t="shared" si="116"/>
        <v>0</v>
      </c>
      <c r="DA149" s="14">
        <f t="shared" si="116"/>
        <v>0</v>
      </c>
      <c r="DB149" s="14">
        <f t="shared" si="116"/>
        <v>0</v>
      </c>
      <c r="DC149" s="14">
        <f t="shared" si="113"/>
        <v>0</v>
      </c>
      <c r="DD149" s="14">
        <f t="shared" si="113"/>
        <v>0</v>
      </c>
      <c r="DE149" s="14">
        <f t="shared" si="113"/>
        <v>0</v>
      </c>
      <c r="DF149" s="14">
        <f t="shared" si="113"/>
        <v>0</v>
      </c>
      <c r="DG149" s="14">
        <f t="shared" si="113"/>
        <v>0</v>
      </c>
      <c r="DH149" s="14">
        <f t="shared" si="113"/>
        <v>0</v>
      </c>
      <c r="DI149" s="14">
        <f t="shared" si="113"/>
        <v>0</v>
      </c>
      <c r="DJ149" s="14">
        <f t="shared" si="113"/>
        <v>0</v>
      </c>
      <c r="DK149" s="14">
        <f t="shared" si="113"/>
        <v>0</v>
      </c>
      <c r="DL149" s="14">
        <f t="shared" si="113"/>
        <v>0</v>
      </c>
      <c r="DM149" s="14">
        <f t="shared" si="113"/>
        <v>0</v>
      </c>
      <c r="DN149" s="14">
        <f t="shared" si="113"/>
        <v>0</v>
      </c>
      <c r="DO149" s="14">
        <f t="shared" si="113"/>
        <v>0</v>
      </c>
      <c r="DP149" s="14">
        <f t="shared" si="113"/>
        <v>0</v>
      </c>
      <c r="DQ149" s="14">
        <f t="shared" si="113"/>
        <v>0</v>
      </c>
      <c r="DR149" s="14">
        <f t="shared" si="113"/>
        <v>0</v>
      </c>
      <c r="DS149" s="14">
        <f t="shared" si="114"/>
        <v>0</v>
      </c>
      <c r="DT149" s="14">
        <f t="shared" si="93"/>
        <v>0</v>
      </c>
      <c r="DU149" s="14">
        <f t="shared" si="93"/>
        <v>0</v>
      </c>
      <c r="DV149" s="14">
        <f t="shared" si="93"/>
        <v>0</v>
      </c>
      <c r="DW149" s="14">
        <f t="shared" si="93"/>
        <v>0</v>
      </c>
      <c r="DX149" s="14">
        <f t="shared" si="93"/>
        <v>0</v>
      </c>
      <c r="DY149" s="14">
        <f t="shared" si="93"/>
        <v>0</v>
      </c>
      <c r="DZ149" s="14">
        <f t="shared" si="97"/>
        <v>1</v>
      </c>
    </row>
    <row r="150" spans="1:130">
      <c r="A150" s="18">
        <v>20</v>
      </c>
      <c r="B150" s="15">
        <f t="shared" si="94"/>
        <v>1</v>
      </c>
      <c r="C150" s="18">
        <v>2020</v>
      </c>
      <c r="D150" s="25">
        <f t="shared" si="98"/>
        <v>0</v>
      </c>
      <c r="E150" s="25">
        <f t="shared" si="99"/>
        <v>0</v>
      </c>
      <c r="F150" s="25">
        <f t="shared" si="100"/>
        <v>0</v>
      </c>
      <c r="G150" s="25">
        <f t="shared" si="101"/>
        <v>0</v>
      </c>
      <c r="H150" s="25">
        <f t="shared" si="102"/>
        <v>0</v>
      </c>
      <c r="I150" s="25">
        <f t="shared" si="103"/>
        <v>0</v>
      </c>
      <c r="J150" s="25">
        <f t="shared" si="104"/>
        <v>0</v>
      </c>
      <c r="K150" s="25">
        <f t="shared" si="105"/>
        <v>0</v>
      </c>
      <c r="L150" s="25">
        <f t="shared" si="106"/>
        <v>0</v>
      </c>
      <c r="M150" s="25">
        <f t="shared" si="107"/>
        <v>2.545454545454537</v>
      </c>
      <c r="N150" s="25">
        <f t="shared" si="108"/>
        <v>6.8181818181818201</v>
      </c>
      <c r="O150" s="25">
        <f t="shared" si="109"/>
        <v>41.909090909090921</v>
      </c>
      <c r="P150" s="25">
        <f t="shared" si="110"/>
        <v>242.90909090909099</v>
      </c>
      <c r="Q150" s="25">
        <f t="shared" si="111"/>
        <v>473.18181818181836</v>
      </c>
      <c r="R150" s="25">
        <f t="shared" si="115"/>
        <v>246.00000000000009</v>
      </c>
      <c r="S150" s="25">
        <f t="shared" si="117"/>
        <v>112.81818181818186</v>
      </c>
      <c r="T150" s="25">
        <f t="shared" si="118"/>
        <v>85.181818181818215</v>
      </c>
      <c r="U150" s="25">
        <f t="shared" si="119"/>
        <v>295.1818181818183</v>
      </c>
      <c r="V150" s="25">
        <f t="shared" ref="V150:V168" si="120">VLOOKUP($C$84,$D$3:$K$63,$A$69,0)*(B132-B131)</f>
        <v>352.90909090909105</v>
      </c>
      <c r="W150" s="25">
        <f>VLOOKUP($C$85,$D$3:$K$63,$A$69,0)*(B131-B130)</f>
        <v>709.8181818181821</v>
      </c>
      <c r="X150" s="25">
        <f>VLOOKUP($C$86,$D$3:$K$63,$A$69,0)*B130</f>
        <v>0</v>
      </c>
      <c r="Y150" s="25"/>
      <c r="Z150" s="25"/>
      <c r="AA150" s="25"/>
      <c r="AB150" s="25"/>
      <c r="AC150" s="25"/>
      <c r="AD150" s="25"/>
      <c r="AE150" s="25"/>
      <c r="AF150" s="25"/>
      <c r="AG150" s="25"/>
      <c r="AH150" s="25"/>
      <c r="AI150" s="25"/>
      <c r="AJ150" s="25"/>
      <c r="AK150" s="25"/>
      <c r="AL150" s="25"/>
      <c r="AM150" s="25"/>
      <c r="AN150" s="25"/>
      <c r="AO150" s="25"/>
      <c r="AP150" s="25"/>
      <c r="AQ150" s="25"/>
      <c r="AR150" s="25"/>
      <c r="AS150" s="25"/>
      <c r="AT150" s="25"/>
      <c r="AU150" s="25"/>
      <c r="AV150" s="25"/>
      <c r="AW150" s="25"/>
      <c r="AX150" s="25"/>
      <c r="AY150" s="25"/>
      <c r="AZ150" s="25"/>
      <c r="BA150" s="25"/>
      <c r="BB150" s="25"/>
      <c r="BC150" s="25"/>
      <c r="BD150" s="25"/>
      <c r="BE150" s="25"/>
      <c r="BF150" s="25"/>
      <c r="BG150" s="25"/>
      <c r="BH150" s="25"/>
      <c r="BI150" s="25"/>
      <c r="BJ150" s="25"/>
      <c r="BK150" s="25"/>
      <c r="BL150" s="25"/>
      <c r="BM150" s="21">
        <f t="shared" si="95"/>
        <v>2569.2727272727279</v>
      </c>
      <c r="BP150" s="18">
        <v>2020</v>
      </c>
      <c r="BQ150" s="14">
        <f t="shared" si="96"/>
        <v>0</v>
      </c>
      <c r="BR150" s="14">
        <f t="shared" si="96"/>
        <v>0</v>
      </c>
      <c r="BS150" s="14">
        <f t="shared" si="96"/>
        <v>0</v>
      </c>
      <c r="BT150" s="14">
        <f t="shared" si="96"/>
        <v>0</v>
      </c>
      <c r="BU150" s="14">
        <f t="shared" si="96"/>
        <v>0</v>
      </c>
      <c r="BV150" s="14">
        <f t="shared" si="96"/>
        <v>0</v>
      </c>
      <c r="BW150" s="14">
        <f t="shared" si="96"/>
        <v>0</v>
      </c>
      <c r="BX150" s="14">
        <f t="shared" si="96"/>
        <v>0</v>
      </c>
      <c r="BY150" s="14">
        <f t="shared" si="96"/>
        <v>0</v>
      </c>
      <c r="BZ150" s="14">
        <f t="shared" si="96"/>
        <v>9.9072960158516372E-4</v>
      </c>
      <c r="CA150" s="14">
        <f t="shared" si="96"/>
        <v>2.6537400042459841E-3</v>
      </c>
      <c r="CB150" s="14">
        <f t="shared" si="96"/>
        <v>1.6311655226098648E-2</v>
      </c>
      <c r="CC150" s="14">
        <f t="shared" si="96"/>
        <v>9.454391055127026E-2</v>
      </c>
      <c r="CD150" s="14">
        <f t="shared" si="96"/>
        <v>0.1841695562946713</v>
      </c>
      <c r="CE150" s="14">
        <f t="shared" si="96"/>
        <v>9.5746939353195115E-2</v>
      </c>
      <c r="CF150" s="14">
        <f t="shared" si="96"/>
        <v>4.3910551270256885E-2</v>
      </c>
      <c r="CG150" s="14">
        <f t="shared" si="112"/>
        <v>3.3154058453046496E-2</v>
      </c>
      <c r="CH150" s="14">
        <f t="shared" si="112"/>
        <v>0.11488925058382282</v>
      </c>
      <c r="CI150" s="14">
        <f t="shared" si="112"/>
        <v>0.13735758261977216</v>
      </c>
      <c r="CJ150" s="14">
        <f t="shared" si="112"/>
        <v>0.27627202604203527</v>
      </c>
      <c r="CK150" s="14">
        <f t="shared" si="112"/>
        <v>0</v>
      </c>
      <c r="CL150" s="14">
        <f t="shared" si="112"/>
        <v>0</v>
      </c>
      <c r="CM150" s="14">
        <f t="shared" si="112"/>
        <v>0</v>
      </c>
      <c r="CN150" s="14">
        <f t="shared" si="112"/>
        <v>0</v>
      </c>
      <c r="CO150" s="14">
        <f t="shared" si="112"/>
        <v>0</v>
      </c>
      <c r="CP150" s="14">
        <f t="shared" si="112"/>
        <v>0</v>
      </c>
      <c r="CQ150" s="14">
        <f t="shared" si="112"/>
        <v>0</v>
      </c>
      <c r="CR150" s="14">
        <f t="shared" si="112"/>
        <v>0</v>
      </c>
      <c r="CS150" s="14">
        <f t="shared" si="112"/>
        <v>0</v>
      </c>
      <c r="CT150" s="14">
        <f t="shared" si="112"/>
        <v>0</v>
      </c>
      <c r="CU150" s="14">
        <f t="shared" si="112"/>
        <v>0</v>
      </c>
      <c r="CV150" s="14">
        <f t="shared" si="112"/>
        <v>0</v>
      </c>
      <c r="CW150" s="14">
        <f t="shared" si="116"/>
        <v>0</v>
      </c>
      <c r="CX150" s="14">
        <f t="shared" si="116"/>
        <v>0</v>
      </c>
      <c r="CY150" s="14">
        <f t="shared" si="116"/>
        <v>0</v>
      </c>
      <c r="CZ150" s="14">
        <f t="shared" si="116"/>
        <v>0</v>
      </c>
      <c r="DA150" s="14">
        <f t="shared" si="116"/>
        <v>0</v>
      </c>
      <c r="DB150" s="14">
        <f t="shared" si="116"/>
        <v>0</v>
      </c>
      <c r="DC150" s="14">
        <f t="shared" si="113"/>
        <v>0</v>
      </c>
      <c r="DD150" s="14">
        <f t="shared" si="113"/>
        <v>0</v>
      </c>
      <c r="DE150" s="14">
        <f t="shared" si="113"/>
        <v>0</v>
      </c>
      <c r="DF150" s="14">
        <f t="shared" si="113"/>
        <v>0</v>
      </c>
      <c r="DG150" s="14">
        <f t="shared" si="113"/>
        <v>0</v>
      </c>
      <c r="DH150" s="14">
        <f t="shared" si="113"/>
        <v>0</v>
      </c>
      <c r="DI150" s="14">
        <f t="shared" si="113"/>
        <v>0</v>
      </c>
      <c r="DJ150" s="14">
        <f t="shared" si="113"/>
        <v>0</v>
      </c>
      <c r="DK150" s="14">
        <f t="shared" si="113"/>
        <v>0</v>
      </c>
      <c r="DL150" s="14">
        <f t="shared" si="113"/>
        <v>0</v>
      </c>
      <c r="DM150" s="14">
        <f t="shared" si="113"/>
        <v>0</v>
      </c>
      <c r="DN150" s="14">
        <f t="shared" si="113"/>
        <v>0</v>
      </c>
      <c r="DO150" s="14">
        <f t="shared" si="113"/>
        <v>0</v>
      </c>
      <c r="DP150" s="14">
        <f t="shared" si="113"/>
        <v>0</v>
      </c>
      <c r="DQ150" s="14">
        <f t="shared" si="113"/>
        <v>0</v>
      </c>
      <c r="DR150" s="14">
        <f t="shared" si="113"/>
        <v>0</v>
      </c>
      <c r="DS150" s="14">
        <f t="shared" si="114"/>
        <v>0</v>
      </c>
      <c r="DT150" s="14">
        <f t="shared" si="93"/>
        <v>0</v>
      </c>
      <c r="DU150" s="14">
        <f t="shared" si="93"/>
        <v>0</v>
      </c>
      <c r="DV150" s="14">
        <f t="shared" si="93"/>
        <v>0</v>
      </c>
      <c r="DW150" s="14">
        <f t="shared" si="93"/>
        <v>0</v>
      </c>
      <c r="DX150" s="14">
        <f t="shared" si="93"/>
        <v>0</v>
      </c>
      <c r="DY150" s="14">
        <f t="shared" si="93"/>
        <v>0</v>
      </c>
      <c r="DZ150" s="14">
        <f t="shared" si="97"/>
        <v>1</v>
      </c>
    </row>
    <row r="151" spans="1:130">
      <c r="C151" s="18">
        <v>2021</v>
      </c>
      <c r="D151" s="25"/>
      <c r="E151" s="25">
        <f t="shared" si="99"/>
        <v>0</v>
      </c>
      <c r="F151" s="25">
        <f t="shared" si="100"/>
        <v>0</v>
      </c>
      <c r="G151" s="25">
        <f t="shared" si="101"/>
        <v>0</v>
      </c>
      <c r="H151" s="25">
        <f t="shared" si="102"/>
        <v>0</v>
      </c>
      <c r="I151" s="25">
        <f t="shared" si="103"/>
        <v>0</v>
      </c>
      <c r="J151" s="25">
        <f t="shared" si="104"/>
        <v>0</v>
      </c>
      <c r="K151" s="25">
        <f t="shared" si="105"/>
        <v>0</v>
      </c>
      <c r="L151" s="25">
        <f t="shared" si="106"/>
        <v>0</v>
      </c>
      <c r="M151" s="25">
        <f t="shared" si="107"/>
        <v>0</v>
      </c>
      <c r="N151" s="25">
        <f t="shared" si="108"/>
        <v>6.8181818181817953</v>
      </c>
      <c r="O151" s="25">
        <f t="shared" si="109"/>
        <v>41.909090909090921</v>
      </c>
      <c r="P151" s="25">
        <f t="shared" si="110"/>
        <v>242.90909090909099</v>
      </c>
      <c r="Q151" s="25">
        <f t="shared" si="111"/>
        <v>473.18181818181836</v>
      </c>
      <c r="R151" s="25">
        <f t="shared" si="115"/>
        <v>246.00000000000009</v>
      </c>
      <c r="S151" s="25">
        <f t="shared" si="117"/>
        <v>112.81818181818186</v>
      </c>
      <c r="T151" s="25">
        <f t="shared" si="118"/>
        <v>85.181818181818215</v>
      </c>
      <c r="U151" s="25">
        <f t="shared" si="119"/>
        <v>295.1818181818183</v>
      </c>
      <c r="V151" s="25">
        <f t="shared" si="120"/>
        <v>352.90909090909105</v>
      </c>
      <c r="W151" s="25">
        <f t="shared" ref="W151:W169" si="121">VLOOKUP($C$85,$D$3:$K$63,$A$69,0)*(B132-B131)</f>
        <v>709.8181818181821</v>
      </c>
      <c r="X151" s="25">
        <f>VLOOKUP($C$86,$D$3:$K$63,$A$69,0)*(B131-B130)</f>
        <v>9.0000000000000036</v>
      </c>
      <c r="Y151" s="25">
        <f>VLOOKUP($C$87,$D$3:$K$63,$A$69,0)*B130</f>
        <v>0</v>
      </c>
      <c r="Z151" s="25"/>
      <c r="AA151" s="25"/>
      <c r="AB151" s="25"/>
      <c r="AC151" s="25"/>
      <c r="AD151" s="25"/>
      <c r="AE151" s="25"/>
      <c r="AF151" s="25"/>
      <c r="AG151" s="25"/>
      <c r="AH151" s="25"/>
      <c r="AI151" s="25"/>
      <c r="AJ151" s="25"/>
      <c r="AK151" s="25"/>
      <c r="AL151" s="25"/>
      <c r="AM151" s="25"/>
      <c r="AN151" s="25"/>
      <c r="AO151" s="25"/>
      <c r="AP151" s="25"/>
      <c r="AQ151" s="25"/>
      <c r="AR151" s="25"/>
      <c r="AS151" s="25"/>
      <c r="AT151" s="25"/>
      <c r="AU151" s="25"/>
      <c r="AV151" s="25"/>
      <c r="AW151" s="25"/>
      <c r="AX151" s="25"/>
      <c r="AY151" s="25"/>
      <c r="AZ151" s="25"/>
      <c r="BA151" s="25"/>
      <c r="BB151" s="25"/>
      <c r="BC151" s="25"/>
      <c r="BD151" s="25"/>
      <c r="BE151" s="25"/>
      <c r="BF151" s="25"/>
      <c r="BG151" s="25"/>
      <c r="BH151" s="25"/>
      <c r="BI151" s="25"/>
      <c r="BJ151" s="25"/>
      <c r="BK151" s="25"/>
      <c r="BL151" s="25"/>
      <c r="BM151" s="21">
        <f t="shared" si="95"/>
        <v>2575.7272727272734</v>
      </c>
      <c r="BP151" s="18">
        <v>2021</v>
      </c>
      <c r="BQ151" s="14">
        <f t="shared" si="96"/>
        <v>0</v>
      </c>
      <c r="BR151" s="14">
        <f t="shared" si="96"/>
        <v>0</v>
      </c>
      <c r="BS151" s="14">
        <f t="shared" si="96"/>
        <v>0</v>
      </c>
      <c r="BT151" s="14">
        <f t="shared" si="96"/>
        <v>0</v>
      </c>
      <c r="BU151" s="14">
        <f t="shared" si="96"/>
        <v>0</v>
      </c>
      <c r="BV151" s="14">
        <f t="shared" si="96"/>
        <v>0</v>
      </c>
      <c r="BW151" s="14">
        <f t="shared" si="96"/>
        <v>0</v>
      </c>
      <c r="BX151" s="14">
        <f t="shared" si="96"/>
        <v>0</v>
      </c>
      <c r="BY151" s="14">
        <f t="shared" si="96"/>
        <v>0</v>
      </c>
      <c r="BZ151" s="14">
        <f t="shared" si="96"/>
        <v>0</v>
      </c>
      <c r="CA151" s="14">
        <f t="shared" si="96"/>
        <v>2.6470899657642937E-3</v>
      </c>
      <c r="CB151" s="14">
        <f t="shared" si="96"/>
        <v>1.6270779656231249E-2</v>
      </c>
      <c r="CC151" s="14">
        <f t="shared" si="96"/>
        <v>9.4306991846962909E-2</v>
      </c>
      <c r="CD151" s="14">
        <f t="shared" si="96"/>
        <v>0.18370804362404267</v>
      </c>
      <c r="CE151" s="14">
        <f t="shared" si="96"/>
        <v>9.5507005964776057E-2</v>
      </c>
      <c r="CF151" s="14">
        <f t="shared" si="96"/>
        <v>4.3800515300180004E-2</v>
      </c>
      <c r="CG151" s="14">
        <f t="shared" si="112"/>
        <v>3.3070977305615361E-2</v>
      </c>
      <c r="CH151" s="14">
        <f t="shared" si="112"/>
        <v>0.11460134825115591</v>
      </c>
      <c r="CI151" s="14">
        <f t="shared" si="112"/>
        <v>0.13701337662796034</v>
      </c>
      <c r="CJ151" s="14">
        <f t="shared" si="112"/>
        <v>0.27557971270250242</v>
      </c>
      <c r="CK151" s="14">
        <f t="shared" si="112"/>
        <v>3.4941587548088806E-3</v>
      </c>
      <c r="CL151" s="14">
        <f t="shared" si="112"/>
        <v>0</v>
      </c>
      <c r="CM151" s="14">
        <f t="shared" si="112"/>
        <v>0</v>
      </c>
      <c r="CN151" s="14">
        <f t="shared" si="112"/>
        <v>0</v>
      </c>
      <c r="CO151" s="14">
        <f t="shared" si="112"/>
        <v>0</v>
      </c>
      <c r="CP151" s="14">
        <f t="shared" si="112"/>
        <v>0</v>
      </c>
      <c r="CQ151" s="14">
        <f t="shared" si="112"/>
        <v>0</v>
      </c>
      <c r="CR151" s="14">
        <f t="shared" si="112"/>
        <v>0</v>
      </c>
      <c r="CS151" s="14">
        <f t="shared" si="112"/>
        <v>0</v>
      </c>
      <c r="CT151" s="14">
        <f t="shared" si="112"/>
        <v>0</v>
      </c>
      <c r="CU151" s="14">
        <f t="shared" si="112"/>
        <v>0</v>
      </c>
      <c r="CV151" s="14">
        <f t="shared" si="112"/>
        <v>0</v>
      </c>
      <c r="CW151" s="14">
        <f t="shared" si="116"/>
        <v>0</v>
      </c>
      <c r="CX151" s="14">
        <f t="shared" si="116"/>
        <v>0</v>
      </c>
      <c r="CY151" s="14">
        <f t="shared" si="116"/>
        <v>0</v>
      </c>
      <c r="CZ151" s="14">
        <f t="shared" si="116"/>
        <v>0</v>
      </c>
      <c r="DA151" s="14">
        <f t="shared" si="116"/>
        <v>0</v>
      </c>
      <c r="DB151" s="14">
        <f t="shared" si="116"/>
        <v>0</v>
      </c>
      <c r="DC151" s="14">
        <f t="shared" si="113"/>
        <v>0</v>
      </c>
      <c r="DD151" s="14">
        <f t="shared" si="113"/>
        <v>0</v>
      </c>
      <c r="DE151" s="14">
        <f t="shared" si="113"/>
        <v>0</v>
      </c>
      <c r="DF151" s="14">
        <f t="shared" si="113"/>
        <v>0</v>
      </c>
      <c r="DG151" s="14">
        <f t="shared" si="113"/>
        <v>0</v>
      </c>
      <c r="DH151" s="14">
        <f t="shared" si="113"/>
        <v>0</v>
      </c>
      <c r="DI151" s="14">
        <f t="shared" si="113"/>
        <v>0</v>
      </c>
      <c r="DJ151" s="14">
        <f t="shared" si="113"/>
        <v>0</v>
      </c>
      <c r="DK151" s="14">
        <f t="shared" si="113"/>
        <v>0</v>
      </c>
      <c r="DL151" s="14">
        <f t="shared" si="113"/>
        <v>0</v>
      </c>
      <c r="DM151" s="14">
        <f t="shared" si="113"/>
        <v>0</v>
      </c>
      <c r="DN151" s="14">
        <f t="shared" si="113"/>
        <v>0</v>
      </c>
      <c r="DO151" s="14">
        <f t="shared" si="113"/>
        <v>0</v>
      </c>
      <c r="DP151" s="14">
        <f t="shared" si="113"/>
        <v>0</v>
      </c>
      <c r="DQ151" s="14">
        <f t="shared" si="113"/>
        <v>0</v>
      </c>
      <c r="DR151" s="14">
        <f t="shared" si="113"/>
        <v>0</v>
      </c>
      <c r="DS151" s="14">
        <f t="shared" si="114"/>
        <v>0</v>
      </c>
      <c r="DT151" s="14">
        <f t="shared" si="93"/>
        <v>0</v>
      </c>
      <c r="DU151" s="14">
        <f t="shared" si="93"/>
        <v>0</v>
      </c>
      <c r="DV151" s="14">
        <f t="shared" si="93"/>
        <v>0</v>
      </c>
      <c r="DW151" s="14">
        <f t="shared" si="93"/>
        <v>0</v>
      </c>
      <c r="DX151" s="14">
        <f t="shared" si="93"/>
        <v>0</v>
      </c>
      <c r="DY151" s="14">
        <f t="shared" si="93"/>
        <v>0</v>
      </c>
      <c r="DZ151" s="14">
        <f t="shared" si="97"/>
        <v>1.0000000000000002</v>
      </c>
    </row>
    <row r="152" spans="1:130">
      <c r="C152" s="18">
        <v>2022</v>
      </c>
      <c r="D152" s="25"/>
      <c r="E152" s="25"/>
      <c r="F152" s="25">
        <f t="shared" si="100"/>
        <v>0</v>
      </c>
      <c r="G152" s="25">
        <f t="shared" si="101"/>
        <v>0</v>
      </c>
      <c r="H152" s="25">
        <f t="shared" si="102"/>
        <v>0</v>
      </c>
      <c r="I152" s="25">
        <f t="shared" si="103"/>
        <v>0</v>
      </c>
      <c r="J152" s="25">
        <f t="shared" si="104"/>
        <v>0</v>
      </c>
      <c r="K152" s="25">
        <f t="shared" si="105"/>
        <v>0</v>
      </c>
      <c r="L152" s="25">
        <f t="shared" si="106"/>
        <v>0</v>
      </c>
      <c r="M152" s="25">
        <f t="shared" si="107"/>
        <v>0</v>
      </c>
      <c r="N152" s="25">
        <f t="shared" si="108"/>
        <v>0</v>
      </c>
      <c r="O152" s="25">
        <f t="shared" si="109"/>
        <v>41.909090909090772</v>
      </c>
      <c r="P152" s="25">
        <f t="shared" si="110"/>
        <v>242.90909090909099</v>
      </c>
      <c r="Q152" s="25">
        <f t="shared" si="111"/>
        <v>473.18181818181836</v>
      </c>
      <c r="R152" s="25">
        <f t="shared" si="115"/>
        <v>246.00000000000009</v>
      </c>
      <c r="S152" s="25">
        <f t="shared" si="117"/>
        <v>112.81818181818186</v>
      </c>
      <c r="T152" s="25">
        <f t="shared" si="118"/>
        <v>85.181818181818215</v>
      </c>
      <c r="U152" s="25">
        <f t="shared" si="119"/>
        <v>295.1818181818183</v>
      </c>
      <c r="V152" s="25">
        <f t="shared" si="120"/>
        <v>352.90909090909105</v>
      </c>
      <c r="W152" s="25">
        <f t="shared" si="121"/>
        <v>709.8181818181821</v>
      </c>
      <c r="X152" s="25">
        <f t="shared" ref="X152:X170" si="122">VLOOKUP($C$86,$D$3:$K$63,$A$69,0)*(B132-B131)</f>
        <v>9.0000000000000036</v>
      </c>
      <c r="Y152" s="25">
        <f>VLOOKUP($C$87,$D$3:$K$63,$A$69,0)*(B131-B130)</f>
        <v>12.818181818181822</v>
      </c>
      <c r="Z152" s="25">
        <f>VLOOKUP($C$88,$D$3:$K$63,$A$69,0)*B130</f>
        <v>0</v>
      </c>
      <c r="AA152" s="25"/>
      <c r="AB152" s="25"/>
      <c r="AC152" s="25"/>
      <c r="AD152" s="25"/>
      <c r="AE152" s="25"/>
      <c r="AF152" s="25"/>
      <c r="AG152" s="25"/>
      <c r="AH152" s="25"/>
      <c r="AI152" s="25"/>
      <c r="AJ152" s="25"/>
      <c r="AK152" s="25"/>
      <c r="AL152" s="25"/>
      <c r="AM152" s="25"/>
      <c r="AN152" s="25"/>
      <c r="AO152" s="25"/>
      <c r="AP152" s="25"/>
      <c r="AQ152" s="25"/>
      <c r="AR152" s="25"/>
      <c r="AS152" s="25"/>
      <c r="AT152" s="25"/>
      <c r="AU152" s="25"/>
      <c r="AV152" s="25"/>
      <c r="AW152" s="25"/>
      <c r="AX152" s="25"/>
      <c r="AY152" s="25"/>
      <c r="AZ152" s="25"/>
      <c r="BA152" s="25"/>
      <c r="BB152" s="25"/>
      <c r="BC152" s="25"/>
      <c r="BD152" s="25"/>
      <c r="BE152" s="25"/>
      <c r="BF152" s="25"/>
      <c r="BG152" s="25"/>
      <c r="BH152" s="25"/>
      <c r="BI152" s="25"/>
      <c r="BJ152" s="25"/>
      <c r="BK152" s="25"/>
      <c r="BL152" s="25"/>
      <c r="BM152" s="21">
        <f t="shared" si="95"/>
        <v>2581.7272727272734</v>
      </c>
      <c r="BP152" s="18">
        <v>2022</v>
      </c>
      <c r="BQ152" s="14">
        <f t="shared" si="96"/>
        <v>0</v>
      </c>
      <c r="BR152" s="14">
        <f t="shared" si="96"/>
        <v>0</v>
      </c>
      <c r="BS152" s="14">
        <f t="shared" si="96"/>
        <v>0</v>
      </c>
      <c r="BT152" s="14">
        <f t="shared" si="96"/>
        <v>0</v>
      </c>
      <c r="BU152" s="14">
        <f t="shared" si="96"/>
        <v>0</v>
      </c>
      <c r="BV152" s="14">
        <f t="shared" si="96"/>
        <v>0</v>
      </c>
      <c r="BW152" s="14">
        <f t="shared" si="96"/>
        <v>0</v>
      </c>
      <c r="BX152" s="14">
        <f t="shared" si="96"/>
        <v>0</v>
      </c>
      <c r="BY152" s="14">
        <f t="shared" si="96"/>
        <v>0</v>
      </c>
      <c r="BZ152" s="14">
        <f t="shared" si="96"/>
        <v>0</v>
      </c>
      <c r="CA152" s="14">
        <f t="shared" si="96"/>
        <v>0</v>
      </c>
      <c r="CB152" s="14">
        <f t="shared" si="96"/>
        <v>1.6232965949505206E-2</v>
      </c>
      <c r="CC152" s="14">
        <f t="shared" si="96"/>
        <v>9.4087819993661753E-2</v>
      </c>
      <c r="CD152" s="14">
        <f t="shared" si="96"/>
        <v>0.18328110144723408</v>
      </c>
      <c r="CE152" s="14">
        <f t="shared" si="96"/>
        <v>9.5285045248072117E-2</v>
      </c>
      <c r="CF152" s="14">
        <f t="shared" si="96"/>
        <v>4.3698721785978382E-2</v>
      </c>
      <c r="CG152" s="14">
        <f t="shared" si="112"/>
        <v>3.2994119511250398E-2</v>
      </c>
      <c r="CH152" s="14">
        <f t="shared" si="112"/>
        <v>0.11433501179619002</v>
      </c>
      <c r="CI152" s="14">
        <f t="shared" si="112"/>
        <v>0.13669495404767776</v>
      </c>
      <c r="CJ152" s="14">
        <f t="shared" si="112"/>
        <v>0.27493925842459244</v>
      </c>
      <c r="CK152" s="14">
        <f t="shared" si="112"/>
        <v>3.4860382407831264E-3</v>
      </c>
      <c r="CL152" s="14">
        <f t="shared" si="112"/>
        <v>4.9649635550547558E-3</v>
      </c>
      <c r="CM152" s="14">
        <f t="shared" si="112"/>
        <v>0</v>
      </c>
      <c r="CN152" s="14">
        <f t="shared" si="112"/>
        <v>0</v>
      </c>
      <c r="CO152" s="14">
        <f t="shared" si="112"/>
        <v>0</v>
      </c>
      <c r="CP152" s="14">
        <f t="shared" si="112"/>
        <v>0</v>
      </c>
      <c r="CQ152" s="14">
        <f t="shared" si="112"/>
        <v>0</v>
      </c>
      <c r="CR152" s="14">
        <f t="shared" si="112"/>
        <v>0</v>
      </c>
      <c r="CS152" s="14">
        <f t="shared" si="112"/>
        <v>0</v>
      </c>
      <c r="CT152" s="14">
        <f t="shared" si="112"/>
        <v>0</v>
      </c>
      <c r="CU152" s="14">
        <f t="shared" si="112"/>
        <v>0</v>
      </c>
      <c r="CV152" s="14">
        <f t="shared" si="112"/>
        <v>0</v>
      </c>
      <c r="CW152" s="14">
        <f t="shared" si="116"/>
        <v>0</v>
      </c>
      <c r="CX152" s="14">
        <f t="shared" si="116"/>
        <v>0</v>
      </c>
      <c r="CY152" s="14">
        <f t="shared" si="116"/>
        <v>0</v>
      </c>
      <c r="CZ152" s="14">
        <f t="shared" si="116"/>
        <v>0</v>
      </c>
      <c r="DA152" s="14">
        <f t="shared" si="116"/>
        <v>0</v>
      </c>
      <c r="DB152" s="14">
        <f t="shared" si="116"/>
        <v>0</v>
      </c>
      <c r="DC152" s="14">
        <f t="shared" si="113"/>
        <v>0</v>
      </c>
      <c r="DD152" s="14">
        <f t="shared" si="113"/>
        <v>0</v>
      </c>
      <c r="DE152" s="14">
        <f t="shared" si="113"/>
        <v>0</v>
      </c>
      <c r="DF152" s="14">
        <f t="shared" si="113"/>
        <v>0</v>
      </c>
      <c r="DG152" s="14">
        <f t="shared" si="113"/>
        <v>0</v>
      </c>
      <c r="DH152" s="14">
        <f t="shared" si="113"/>
        <v>0</v>
      </c>
      <c r="DI152" s="14">
        <f t="shared" si="113"/>
        <v>0</v>
      </c>
      <c r="DJ152" s="14">
        <f t="shared" si="113"/>
        <v>0</v>
      </c>
      <c r="DK152" s="14">
        <f t="shared" si="113"/>
        <v>0</v>
      </c>
      <c r="DL152" s="14">
        <f t="shared" si="113"/>
        <v>0</v>
      </c>
      <c r="DM152" s="14">
        <f t="shared" si="113"/>
        <v>0</v>
      </c>
      <c r="DN152" s="14">
        <f t="shared" si="113"/>
        <v>0</v>
      </c>
      <c r="DO152" s="14">
        <f t="shared" si="113"/>
        <v>0</v>
      </c>
      <c r="DP152" s="14">
        <f t="shared" si="113"/>
        <v>0</v>
      </c>
      <c r="DQ152" s="14">
        <f t="shared" si="113"/>
        <v>0</v>
      </c>
      <c r="DR152" s="14">
        <f t="shared" si="113"/>
        <v>0</v>
      </c>
      <c r="DS152" s="14">
        <f t="shared" si="114"/>
        <v>0</v>
      </c>
      <c r="DT152" s="14">
        <f t="shared" si="93"/>
        <v>0</v>
      </c>
      <c r="DU152" s="14">
        <f t="shared" si="93"/>
        <v>0</v>
      </c>
      <c r="DV152" s="14">
        <f t="shared" si="93"/>
        <v>0</v>
      </c>
      <c r="DW152" s="14">
        <f t="shared" si="93"/>
        <v>0</v>
      </c>
      <c r="DX152" s="14">
        <f t="shared" si="93"/>
        <v>0</v>
      </c>
      <c r="DY152" s="14">
        <f t="shared" si="93"/>
        <v>0</v>
      </c>
      <c r="DZ152" s="14">
        <f t="shared" si="97"/>
        <v>1</v>
      </c>
    </row>
    <row r="153" spans="1:130">
      <c r="C153" s="18">
        <v>2023</v>
      </c>
      <c r="D153" s="25"/>
      <c r="E153" s="25"/>
      <c r="F153" s="25"/>
      <c r="G153" s="25">
        <f t="shared" si="101"/>
        <v>0</v>
      </c>
      <c r="H153" s="25">
        <f t="shared" si="102"/>
        <v>0</v>
      </c>
      <c r="I153" s="25">
        <f t="shared" si="103"/>
        <v>0</v>
      </c>
      <c r="J153" s="25">
        <f t="shared" si="104"/>
        <v>0</v>
      </c>
      <c r="K153" s="25">
        <f t="shared" si="105"/>
        <v>0</v>
      </c>
      <c r="L153" s="25">
        <f t="shared" si="106"/>
        <v>0</v>
      </c>
      <c r="M153" s="25">
        <f t="shared" si="107"/>
        <v>0</v>
      </c>
      <c r="N153" s="25">
        <f t="shared" si="108"/>
        <v>0</v>
      </c>
      <c r="O153" s="25">
        <f t="shared" si="109"/>
        <v>0</v>
      </c>
      <c r="P153" s="25">
        <f t="shared" si="110"/>
        <v>242.90909090909011</v>
      </c>
      <c r="Q153" s="25">
        <f t="shared" si="111"/>
        <v>473.18181818181836</v>
      </c>
      <c r="R153" s="25">
        <f t="shared" si="115"/>
        <v>246.00000000000009</v>
      </c>
      <c r="S153" s="25">
        <f t="shared" si="117"/>
        <v>112.81818181818186</v>
      </c>
      <c r="T153" s="25">
        <f t="shared" si="118"/>
        <v>85.181818181818215</v>
      </c>
      <c r="U153" s="25">
        <f t="shared" si="119"/>
        <v>295.1818181818183</v>
      </c>
      <c r="V153" s="25">
        <f t="shared" si="120"/>
        <v>352.90909090909105</v>
      </c>
      <c r="W153" s="25">
        <f t="shared" si="121"/>
        <v>709.8181818181821</v>
      </c>
      <c r="X153" s="25">
        <f t="shared" si="122"/>
        <v>9.0000000000000036</v>
      </c>
      <c r="Y153" s="25">
        <f t="shared" ref="Y153:Y171" si="123">VLOOKUP($C$87,$D$3:$K$63,$A$69,0)*(B132-B131)</f>
        <v>12.818181818181822</v>
      </c>
      <c r="Z153" s="25">
        <f>VLOOKUP($C$88,$D$3:$K$63,$A$69,0)*(B131-B130)</f>
        <v>16.36363636363637</v>
      </c>
      <c r="AA153" s="25">
        <f>VLOOKUP($C$89,$D$3:$K$63,$A$69,0)*B130</f>
        <v>0</v>
      </c>
      <c r="AB153" s="25"/>
      <c r="AC153" s="25"/>
      <c r="AD153" s="25"/>
      <c r="AE153" s="25"/>
      <c r="AF153" s="25"/>
      <c r="AG153" s="25"/>
      <c r="AH153" s="25"/>
      <c r="AI153" s="25"/>
      <c r="AJ153" s="25"/>
      <c r="AK153" s="25"/>
      <c r="AL153" s="25"/>
      <c r="AM153" s="25"/>
      <c r="AN153" s="25"/>
      <c r="AO153" s="25"/>
      <c r="AP153" s="25"/>
      <c r="AQ153" s="25"/>
      <c r="AR153" s="25"/>
      <c r="AS153" s="25"/>
      <c r="AT153" s="25"/>
      <c r="AU153" s="25"/>
      <c r="AV153" s="25"/>
      <c r="AW153" s="25"/>
      <c r="AX153" s="25"/>
      <c r="AY153" s="25"/>
      <c r="AZ153" s="25"/>
      <c r="BA153" s="25"/>
      <c r="BB153" s="25"/>
      <c r="BC153" s="25"/>
      <c r="BD153" s="25"/>
      <c r="BE153" s="25"/>
      <c r="BF153" s="25"/>
      <c r="BG153" s="25"/>
      <c r="BH153" s="25"/>
      <c r="BI153" s="25"/>
      <c r="BJ153" s="25"/>
      <c r="BK153" s="25"/>
      <c r="BL153" s="25"/>
      <c r="BM153" s="21">
        <f t="shared" si="95"/>
        <v>2556.1818181818185</v>
      </c>
      <c r="BP153" s="18">
        <v>2023</v>
      </c>
      <c r="BQ153" s="14">
        <f t="shared" si="96"/>
        <v>0</v>
      </c>
      <c r="BR153" s="14">
        <f t="shared" si="96"/>
        <v>0</v>
      </c>
      <c r="BS153" s="14">
        <f t="shared" si="96"/>
        <v>0</v>
      </c>
      <c r="BT153" s="14">
        <f t="shared" si="96"/>
        <v>0</v>
      </c>
      <c r="BU153" s="14">
        <f t="shared" si="96"/>
        <v>0</v>
      </c>
      <c r="BV153" s="14">
        <f t="shared" si="96"/>
        <v>0</v>
      </c>
      <c r="BW153" s="14">
        <f t="shared" si="96"/>
        <v>0</v>
      </c>
      <c r="BX153" s="14">
        <f t="shared" si="96"/>
        <v>0</v>
      </c>
      <c r="BY153" s="14">
        <f t="shared" si="96"/>
        <v>0</v>
      </c>
      <c r="BZ153" s="14">
        <f t="shared" si="96"/>
        <v>0</v>
      </c>
      <c r="CA153" s="14">
        <f t="shared" si="96"/>
        <v>0</v>
      </c>
      <c r="CB153" s="14">
        <f t="shared" si="96"/>
        <v>0</v>
      </c>
      <c r="CC153" s="14">
        <f t="shared" si="96"/>
        <v>9.5028095881641336E-2</v>
      </c>
      <c r="CD153" s="14">
        <f t="shared" si="96"/>
        <v>0.18511273917063809</v>
      </c>
      <c r="CE153" s="14">
        <f t="shared" si="96"/>
        <v>9.6237285724446994E-2</v>
      </c>
      <c r="CF153" s="14">
        <f t="shared" si="96"/>
        <v>4.4135429262394207E-2</v>
      </c>
      <c r="CG153" s="14">
        <f t="shared" si="112"/>
        <v>3.332384949142899E-2</v>
      </c>
      <c r="CH153" s="14">
        <f t="shared" si="112"/>
        <v>0.11547762998790813</v>
      </c>
      <c r="CI153" s="14">
        <f t="shared" si="112"/>
        <v>0.13806102852265456</v>
      </c>
      <c r="CJ153" s="14">
        <f t="shared" si="112"/>
        <v>0.27768689095952781</v>
      </c>
      <c r="CK153" s="14">
        <f t="shared" si="112"/>
        <v>3.5208763069919636E-3</v>
      </c>
      <c r="CL153" s="14">
        <f t="shared" si="112"/>
        <v>5.0145814069279477E-3</v>
      </c>
      <c r="CM153" s="14">
        <f t="shared" si="112"/>
        <v>6.4015932854399335E-3</v>
      </c>
      <c r="CN153" s="14">
        <f t="shared" si="112"/>
        <v>0</v>
      </c>
      <c r="CO153" s="14">
        <f t="shared" si="112"/>
        <v>0</v>
      </c>
      <c r="CP153" s="14">
        <f t="shared" si="112"/>
        <v>0</v>
      </c>
      <c r="CQ153" s="14">
        <f t="shared" si="112"/>
        <v>0</v>
      </c>
      <c r="CR153" s="14">
        <f t="shared" si="112"/>
        <v>0</v>
      </c>
      <c r="CS153" s="14">
        <f t="shared" si="112"/>
        <v>0</v>
      </c>
      <c r="CT153" s="14">
        <f t="shared" si="112"/>
        <v>0</v>
      </c>
      <c r="CU153" s="14">
        <f t="shared" si="112"/>
        <v>0</v>
      </c>
      <c r="CV153" s="14">
        <f t="shared" si="112"/>
        <v>0</v>
      </c>
      <c r="CW153" s="14">
        <f t="shared" si="116"/>
        <v>0</v>
      </c>
      <c r="CX153" s="14">
        <f t="shared" si="116"/>
        <v>0</v>
      </c>
      <c r="CY153" s="14">
        <f t="shared" si="116"/>
        <v>0</v>
      </c>
      <c r="CZ153" s="14">
        <f t="shared" si="116"/>
        <v>0</v>
      </c>
      <c r="DA153" s="14">
        <f t="shared" si="116"/>
        <v>0</v>
      </c>
      <c r="DB153" s="14">
        <f t="shared" si="116"/>
        <v>0</v>
      </c>
      <c r="DC153" s="14">
        <f t="shared" si="113"/>
        <v>0</v>
      </c>
      <c r="DD153" s="14">
        <f t="shared" si="113"/>
        <v>0</v>
      </c>
      <c r="DE153" s="14">
        <f t="shared" si="113"/>
        <v>0</v>
      </c>
      <c r="DF153" s="14">
        <f t="shared" si="113"/>
        <v>0</v>
      </c>
      <c r="DG153" s="14">
        <f t="shared" si="113"/>
        <v>0</v>
      </c>
      <c r="DH153" s="14">
        <f t="shared" si="113"/>
        <v>0</v>
      </c>
      <c r="DI153" s="14">
        <f t="shared" si="113"/>
        <v>0</v>
      </c>
      <c r="DJ153" s="14">
        <f t="shared" si="113"/>
        <v>0</v>
      </c>
      <c r="DK153" s="14">
        <f t="shared" si="113"/>
        <v>0</v>
      </c>
      <c r="DL153" s="14">
        <f t="shared" si="113"/>
        <v>0</v>
      </c>
      <c r="DM153" s="14">
        <f t="shared" si="113"/>
        <v>0</v>
      </c>
      <c r="DN153" s="14">
        <f t="shared" si="113"/>
        <v>0</v>
      </c>
      <c r="DO153" s="14">
        <f t="shared" si="113"/>
        <v>0</v>
      </c>
      <c r="DP153" s="14">
        <f t="shared" si="113"/>
        <v>0</v>
      </c>
      <c r="DQ153" s="14">
        <f t="shared" si="113"/>
        <v>0</v>
      </c>
      <c r="DR153" s="14">
        <f t="shared" si="113"/>
        <v>0</v>
      </c>
      <c r="DS153" s="14">
        <f t="shared" si="114"/>
        <v>0</v>
      </c>
      <c r="DT153" s="14">
        <f t="shared" si="93"/>
        <v>0</v>
      </c>
      <c r="DU153" s="14">
        <f t="shared" si="93"/>
        <v>0</v>
      </c>
      <c r="DV153" s="14">
        <f t="shared" si="93"/>
        <v>0</v>
      </c>
      <c r="DW153" s="14">
        <f t="shared" si="93"/>
        <v>0</v>
      </c>
      <c r="DX153" s="14">
        <f t="shared" si="93"/>
        <v>0</v>
      </c>
      <c r="DY153" s="14">
        <f t="shared" si="93"/>
        <v>0</v>
      </c>
      <c r="DZ153" s="14">
        <f t="shared" si="97"/>
        <v>1</v>
      </c>
    </row>
    <row r="154" spans="1:130">
      <c r="C154" s="18">
        <v>2024</v>
      </c>
      <c r="D154" s="25"/>
      <c r="E154" s="25"/>
      <c r="F154" s="25"/>
      <c r="G154" s="25"/>
      <c r="H154" s="25">
        <f t="shared" si="102"/>
        <v>0</v>
      </c>
      <c r="I154" s="25">
        <f t="shared" si="103"/>
        <v>0</v>
      </c>
      <c r="J154" s="25">
        <f t="shared" si="104"/>
        <v>0</v>
      </c>
      <c r="K154" s="25">
        <f t="shared" si="105"/>
        <v>0</v>
      </c>
      <c r="L154" s="25">
        <f t="shared" si="106"/>
        <v>0</v>
      </c>
      <c r="M154" s="25">
        <f t="shared" si="107"/>
        <v>0</v>
      </c>
      <c r="N154" s="25">
        <f t="shared" si="108"/>
        <v>0</v>
      </c>
      <c r="O154" s="25">
        <f t="shared" si="109"/>
        <v>0</v>
      </c>
      <c r="P154" s="25">
        <f t="shared" si="110"/>
        <v>0</v>
      </c>
      <c r="Q154" s="25">
        <f t="shared" si="111"/>
        <v>473.1818181818166</v>
      </c>
      <c r="R154" s="25">
        <f t="shared" si="115"/>
        <v>246.00000000000009</v>
      </c>
      <c r="S154" s="25">
        <f t="shared" si="117"/>
        <v>112.81818181818186</v>
      </c>
      <c r="T154" s="25">
        <f t="shared" si="118"/>
        <v>85.181818181818215</v>
      </c>
      <c r="U154" s="25">
        <f t="shared" si="119"/>
        <v>295.1818181818183</v>
      </c>
      <c r="V154" s="25">
        <f t="shared" si="120"/>
        <v>352.90909090909105</v>
      </c>
      <c r="W154" s="25">
        <f t="shared" si="121"/>
        <v>709.8181818181821</v>
      </c>
      <c r="X154" s="25">
        <f t="shared" si="122"/>
        <v>9.0000000000000036</v>
      </c>
      <c r="Y154" s="25">
        <f t="shared" si="123"/>
        <v>12.818181818181822</v>
      </c>
      <c r="Z154" s="25">
        <f t="shared" ref="Z154:Z172" si="124">VLOOKUP($C$88,$D$3:$K$63,$A$69,0)*(B132-B131)</f>
        <v>16.36363636363637</v>
      </c>
      <c r="AA154" s="25">
        <f>VLOOKUP($C$89,$D$3:$K$63,$A$69,0)*(B131-B130)</f>
        <v>21.000000000000007</v>
      </c>
      <c r="AB154" s="25">
        <f>VLOOKUP($C$90,$D$3:$K$63,$A$69,0)*B130</f>
        <v>0</v>
      </c>
      <c r="AC154" s="25"/>
      <c r="AD154" s="25"/>
      <c r="AE154" s="25"/>
      <c r="AF154" s="25"/>
      <c r="AG154" s="25"/>
      <c r="AH154" s="25"/>
      <c r="AI154" s="25"/>
      <c r="AJ154" s="25"/>
      <c r="AK154" s="25"/>
      <c r="AL154" s="25"/>
      <c r="AM154" s="25"/>
      <c r="AN154" s="25"/>
      <c r="AO154" s="25"/>
      <c r="AP154" s="25"/>
      <c r="AQ154" s="25"/>
      <c r="AR154" s="25"/>
      <c r="AS154" s="25"/>
      <c r="AT154" s="25"/>
      <c r="AU154" s="25"/>
      <c r="AV154" s="25"/>
      <c r="AW154" s="25"/>
      <c r="AX154" s="25"/>
      <c r="AY154" s="25"/>
      <c r="AZ154" s="25"/>
      <c r="BA154" s="25"/>
      <c r="BB154" s="25"/>
      <c r="BC154" s="25"/>
      <c r="BD154" s="25"/>
      <c r="BE154" s="25"/>
      <c r="BF154" s="25"/>
      <c r="BG154" s="25"/>
      <c r="BH154" s="25"/>
      <c r="BI154" s="25"/>
      <c r="BJ154" s="25"/>
      <c r="BK154" s="25"/>
      <c r="BL154" s="25"/>
      <c r="BM154" s="21">
        <f t="shared" si="95"/>
        <v>2334.2727272727266</v>
      </c>
      <c r="BP154" s="18">
        <v>2024</v>
      </c>
      <c r="BQ154" s="14">
        <f t="shared" si="96"/>
        <v>0</v>
      </c>
      <c r="BR154" s="14">
        <f t="shared" si="96"/>
        <v>0</v>
      </c>
      <c r="BS154" s="14">
        <f t="shared" si="96"/>
        <v>0</v>
      </c>
      <c r="BT154" s="14">
        <f t="shared" si="96"/>
        <v>0</v>
      </c>
      <c r="BU154" s="14">
        <f t="shared" si="96"/>
        <v>0</v>
      </c>
      <c r="BV154" s="14">
        <f t="shared" si="96"/>
        <v>0</v>
      </c>
      <c r="BW154" s="14">
        <f t="shared" si="96"/>
        <v>0</v>
      </c>
      <c r="BX154" s="14">
        <f t="shared" si="96"/>
        <v>0</v>
      </c>
      <c r="BY154" s="14">
        <f t="shared" si="96"/>
        <v>0</v>
      </c>
      <c r="BZ154" s="14">
        <f t="shared" si="96"/>
        <v>0</v>
      </c>
      <c r="CA154" s="14">
        <f t="shared" si="96"/>
        <v>0</v>
      </c>
      <c r="CB154" s="14">
        <f t="shared" si="96"/>
        <v>0</v>
      </c>
      <c r="CC154" s="14">
        <f t="shared" si="96"/>
        <v>0</v>
      </c>
      <c r="CD154" s="14">
        <f t="shared" si="96"/>
        <v>0.20271059703236297</v>
      </c>
      <c r="CE154" s="14">
        <f t="shared" si="96"/>
        <v>0.1053861432410329</v>
      </c>
      <c r="CF154" s="14">
        <f t="shared" si="96"/>
        <v>4.8331191338552043E-2</v>
      </c>
      <c r="CG154" s="14">
        <f t="shared" si="112"/>
        <v>3.6491802001791515E-2</v>
      </c>
      <c r="CH154" s="14">
        <f t="shared" si="112"/>
        <v>0.1264555828173074</v>
      </c>
      <c r="CI154" s="14">
        <f t="shared" si="112"/>
        <v>0.15118588620165918</v>
      </c>
      <c r="CJ154" s="14">
        <f t="shared" si="112"/>
        <v>0.30408536822837579</v>
      </c>
      <c r="CK154" s="14">
        <f t="shared" si="112"/>
        <v>3.8555906063792527E-3</v>
      </c>
      <c r="CL154" s="14">
        <f t="shared" si="112"/>
        <v>5.4912957121159046E-3</v>
      </c>
      <c r="CM154" s="14">
        <f t="shared" si="112"/>
        <v>7.0101647388713688E-3</v>
      </c>
      <c r="CN154" s="14">
        <f t="shared" si="112"/>
        <v>8.9963780815515895E-3</v>
      </c>
      <c r="CO154" s="14">
        <f t="shared" si="112"/>
        <v>0</v>
      </c>
      <c r="CP154" s="14">
        <f t="shared" si="112"/>
        <v>0</v>
      </c>
      <c r="CQ154" s="14">
        <f t="shared" si="112"/>
        <v>0</v>
      </c>
      <c r="CR154" s="14">
        <f t="shared" si="112"/>
        <v>0</v>
      </c>
      <c r="CS154" s="14">
        <f t="shared" si="112"/>
        <v>0</v>
      </c>
      <c r="CT154" s="14">
        <f t="shared" si="112"/>
        <v>0</v>
      </c>
      <c r="CU154" s="14">
        <f t="shared" si="112"/>
        <v>0</v>
      </c>
      <c r="CV154" s="14">
        <f t="shared" si="112"/>
        <v>0</v>
      </c>
      <c r="CW154" s="14">
        <f t="shared" si="116"/>
        <v>0</v>
      </c>
      <c r="CX154" s="14">
        <f t="shared" si="116"/>
        <v>0</v>
      </c>
      <c r="CY154" s="14">
        <f t="shared" si="116"/>
        <v>0</v>
      </c>
      <c r="CZ154" s="14">
        <f t="shared" si="116"/>
        <v>0</v>
      </c>
      <c r="DA154" s="14">
        <f t="shared" si="116"/>
        <v>0</v>
      </c>
      <c r="DB154" s="14">
        <f t="shared" si="116"/>
        <v>0</v>
      </c>
      <c r="DC154" s="14">
        <f t="shared" si="113"/>
        <v>0</v>
      </c>
      <c r="DD154" s="14">
        <f t="shared" si="113"/>
        <v>0</v>
      </c>
      <c r="DE154" s="14">
        <f t="shared" si="113"/>
        <v>0</v>
      </c>
      <c r="DF154" s="14">
        <f t="shared" si="113"/>
        <v>0</v>
      </c>
      <c r="DG154" s="14">
        <f t="shared" si="113"/>
        <v>0</v>
      </c>
      <c r="DH154" s="14">
        <f t="shared" si="113"/>
        <v>0</v>
      </c>
      <c r="DI154" s="14">
        <f t="shared" si="113"/>
        <v>0</v>
      </c>
      <c r="DJ154" s="14">
        <f t="shared" si="113"/>
        <v>0</v>
      </c>
      <c r="DK154" s="14">
        <f t="shared" si="113"/>
        <v>0</v>
      </c>
      <c r="DL154" s="14">
        <f t="shared" si="113"/>
        <v>0</v>
      </c>
      <c r="DM154" s="14">
        <f t="shared" si="113"/>
        <v>0</v>
      </c>
      <c r="DN154" s="14">
        <f t="shared" si="113"/>
        <v>0</v>
      </c>
      <c r="DO154" s="14">
        <f t="shared" si="113"/>
        <v>0</v>
      </c>
      <c r="DP154" s="14">
        <f t="shared" si="113"/>
        <v>0</v>
      </c>
      <c r="DQ154" s="14">
        <f t="shared" si="113"/>
        <v>0</v>
      </c>
      <c r="DR154" s="14">
        <f t="shared" si="113"/>
        <v>0</v>
      </c>
      <c r="DS154" s="14">
        <f t="shared" si="114"/>
        <v>0</v>
      </c>
      <c r="DT154" s="14">
        <f t="shared" si="93"/>
        <v>0</v>
      </c>
      <c r="DU154" s="14">
        <f t="shared" si="93"/>
        <v>0</v>
      </c>
      <c r="DV154" s="14">
        <f t="shared" si="93"/>
        <v>0</v>
      </c>
      <c r="DW154" s="14">
        <f t="shared" si="93"/>
        <v>0</v>
      </c>
      <c r="DX154" s="14">
        <f t="shared" si="93"/>
        <v>0</v>
      </c>
      <c r="DY154" s="14">
        <f t="shared" si="93"/>
        <v>0</v>
      </c>
      <c r="DZ154" s="14">
        <f t="shared" si="97"/>
        <v>1</v>
      </c>
    </row>
    <row r="155" spans="1:130">
      <c r="C155" s="18">
        <v>2025</v>
      </c>
      <c r="D155" s="25"/>
      <c r="E155" s="25"/>
      <c r="F155" s="25"/>
      <c r="G155" s="25"/>
      <c r="H155" s="25"/>
      <c r="I155" s="25">
        <f t="shared" si="103"/>
        <v>0</v>
      </c>
      <c r="J155" s="25">
        <f t="shared" si="104"/>
        <v>0</v>
      </c>
      <c r="K155" s="25">
        <f t="shared" si="105"/>
        <v>0</v>
      </c>
      <c r="L155" s="25">
        <f t="shared" si="106"/>
        <v>0</v>
      </c>
      <c r="M155" s="25">
        <f t="shared" si="107"/>
        <v>0</v>
      </c>
      <c r="N155" s="25">
        <f t="shared" si="108"/>
        <v>0</v>
      </c>
      <c r="O155" s="25">
        <f t="shared" si="109"/>
        <v>0</v>
      </c>
      <c r="P155" s="25">
        <f t="shared" si="110"/>
        <v>0</v>
      </c>
      <c r="Q155" s="25">
        <f t="shared" si="111"/>
        <v>0</v>
      </c>
      <c r="R155" s="25">
        <f t="shared" si="115"/>
        <v>245.99999999999918</v>
      </c>
      <c r="S155" s="25">
        <f t="shared" si="117"/>
        <v>112.81818181818186</v>
      </c>
      <c r="T155" s="25">
        <f t="shared" si="118"/>
        <v>85.181818181818215</v>
      </c>
      <c r="U155" s="25">
        <f t="shared" si="119"/>
        <v>295.1818181818183</v>
      </c>
      <c r="V155" s="25">
        <f t="shared" si="120"/>
        <v>352.90909090909105</v>
      </c>
      <c r="W155" s="25">
        <f t="shared" si="121"/>
        <v>709.8181818181821</v>
      </c>
      <c r="X155" s="25">
        <f t="shared" si="122"/>
        <v>9.0000000000000036</v>
      </c>
      <c r="Y155" s="25">
        <f t="shared" si="123"/>
        <v>12.818181818181822</v>
      </c>
      <c r="Z155" s="25">
        <f t="shared" si="124"/>
        <v>16.36363636363637</v>
      </c>
      <c r="AA155" s="25">
        <f t="shared" ref="AA155:AA173" si="125">VLOOKUP($C$89,$D$3:$K$63,$A$69,0)*(B132-B131)</f>
        <v>21.000000000000007</v>
      </c>
      <c r="AB155" s="25">
        <f>VLOOKUP($C$90,$D$3:$K$63,$A$69,0)*(B131-B130)</f>
        <v>25.636363636363644</v>
      </c>
      <c r="AC155" s="25">
        <f>VLOOKUP($C$91,$D$3:$K$63,$A$69,0)*B130</f>
        <v>0</v>
      </c>
      <c r="AD155" s="25"/>
      <c r="AE155" s="25"/>
      <c r="AF155" s="25"/>
      <c r="AG155" s="25"/>
      <c r="AH155" s="25"/>
      <c r="AI155" s="25"/>
      <c r="AJ155" s="25"/>
      <c r="AK155" s="25"/>
      <c r="AL155" s="25"/>
      <c r="AM155" s="25"/>
      <c r="AN155" s="25"/>
      <c r="AO155" s="25"/>
      <c r="AP155" s="25"/>
      <c r="AQ155" s="25"/>
      <c r="AR155" s="25"/>
      <c r="AS155" s="25"/>
      <c r="AT155" s="25"/>
      <c r="AU155" s="25"/>
      <c r="AV155" s="25"/>
      <c r="AW155" s="25"/>
      <c r="AX155" s="25"/>
      <c r="AY155" s="25"/>
      <c r="AZ155" s="25"/>
      <c r="BA155" s="25"/>
      <c r="BB155" s="25"/>
      <c r="BC155" s="25"/>
      <c r="BD155" s="25"/>
      <c r="BE155" s="25"/>
      <c r="BF155" s="25"/>
      <c r="BG155" s="25"/>
      <c r="BH155" s="25"/>
      <c r="BI155" s="25"/>
      <c r="BJ155" s="25"/>
      <c r="BK155" s="25"/>
      <c r="BL155" s="25"/>
      <c r="BM155" s="21">
        <f t="shared" si="95"/>
        <v>1886.7272727272723</v>
      </c>
      <c r="BP155" s="18">
        <v>2025</v>
      </c>
      <c r="BQ155" s="14">
        <f t="shared" si="96"/>
        <v>0</v>
      </c>
      <c r="BR155" s="14">
        <f t="shared" si="96"/>
        <v>0</v>
      </c>
      <c r="BS155" s="14">
        <f t="shared" si="96"/>
        <v>0</v>
      </c>
      <c r="BT155" s="14">
        <f t="shared" si="96"/>
        <v>0</v>
      </c>
      <c r="BU155" s="14">
        <f t="shared" si="96"/>
        <v>0</v>
      </c>
      <c r="BV155" s="14">
        <f t="shared" si="96"/>
        <v>0</v>
      </c>
      <c r="BW155" s="14">
        <f t="shared" si="96"/>
        <v>0</v>
      </c>
      <c r="BX155" s="14">
        <f t="shared" si="96"/>
        <v>0</v>
      </c>
      <c r="BY155" s="14">
        <f t="shared" si="96"/>
        <v>0</v>
      </c>
      <c r="BZ155" s="14">
        <f t="shared" si="96"/>
        <v>0</v>
      </c>
      <c r="CA155" s="14">
        <f t="shared" si="96"/>
        <v>0</v>
      </c>
      <c r="CB155" s="14">
        <f t="shared" si="96"/>
        <v>0</v>
      </c>
      <c r="CC155" s="14">
        <f t="shared" si="96"/>
        <v>0</v>
      </c>
      <c r="CD155" s="14">
        <f t="shared" si="96"/>
        <v>0</v>
      </c>
      <c r="CE155" s="14">
        <f t="shared" si="96"/>
        <v>0.1303845041919626</v>
      </c>
      <c r="CF155" s="14">
        <f t="shared" si="96"/>
        <v>5.9795702033343001E-2</v>
      </c>
      <c r="CG155" s="14">
        <f t="shared" si="112"/>
        <v>4.514792329189557E-2</v>
      </c>
      <c r="CH155" s="14">
        <f t="shared" si="112"/>
        <v>0.15645176833381527</v>
      </c>
      <c r="CI155" s="14">
        <f t="shared" si="112"/>
        <v>0.18704827984966765</v>
      </c>
      <c r="CJ155" s="14">
        <f t="shared" si="112"/>
        <v>0.37621663293822899</v>
      </c>
      <c r="CK155" s="14">
        <f t="shared" si="112"/>
        <v>4.7701647875108442E-3</v>
      </c>
      <c r="CL155" s="14">
        <f t="shared" si="112"/>
        <v>6.7938710610002924E-3</v>
      </c>
      <c r="CM155" s="14">
        <f t="shared" si="112"/>
        <v>8.6730268863833542E-3</v>
      </c>
      <c r="CN155" s="14">
        <f t="shared" si="112"/>
        <v>1.113038450419197E-2</v>
      </c>
      <c r="CO155" s="14">
        <f t="shared" si="112"/>
        <v>1.3587742122000585E-2</v>
      </c>
      <c r="CP155" s="14">
        <f t="shared" si="112"/>
        <v>0</v>
      </c>
      <c r="CQ155" s="14">
        <f t="shared" si="112"/>
        <v>0</v>
      </c>
      <c r="CR155" s="14">
        <f t="shared" si="112"/>
        <v>0</v>
      </c>
      <c r="CS155" s="14">
        <f t="shared" si="112"/>
        <v>0</v>
      </c>
      <c r="CT155" s="14">
        <f t="shared" si="112"/>
        <v>0</v>
      </c>
      <c r="CU155" s="14">
        <f t="shared" si="112"/>
        <v>0</v>
      </c>
      <c r="CV155" s="14">
        <f t="shared" si="112"/>
        <v>0</v>
      </c>
      <c r="CW155" s="14">
        <f t="shared" si="116"/>
        <v>0</v>
      </c>
      <c r="CX155" s="14">
        <f t="shared" si="116"/>
        <v>0</v>
      </c>
      <c r="CY155" s="14">
        <f t="shared" si="116"/>
        <v>0</v>
      </c>
      <c r="CZ155" s="14">
        <f t="shared" si="116"/>
        <v>0</v>
      </c>
      <c r="DA155" s="14">
        <f t="shared" si="116"/>
        <v>0</v>
      </c>
      <c r="DB155" s="14">
        <f t="shared" si="116"/>
        <v>0</v>
      </c>
      <c r="DC155" s="14">
        <f t="shared" si="113"/>
        <v>0</v>
      </c>
      <c r="DD155" s="14">
        <f t="shared" si="113"/>
        <v>0</v>
      </c>
      <c r="DE155" s="14">
        <f t="shared" si="113"/>
        <v>0</v>
      </c>
      <c r="DF155" s="14">
        <f t="shared" si="113"/>
        <v>0</v>
      </c>
      <c r="DG155" s="14">
        <f t="shared" si="113"/>
        <v>0</v>
      </c>
      <c r="DH155" s="14">
        <f t="shared" si="113"/>
        <v>0</v>
      </c>
      <c r="DI155" s="14">
        <f t="shared" si="113"/>
        <v>0</v>
      </c>
      <c r="DJ155" s="14">
        <f t="shared" si="113"/>
        <v>0</v>
      </c>
      <c r="DK155" s="14">
        <f t="shared" si="113"/>
        <v>0</v>
      </c>
      <c r="DL155" s="14">
        <f t="shared" si="113"/>
        <v>0</v>
      </c>
      <c r="DM155" s="14">
        <f t="shared" si="113"/>
        <v>0</v>
      </c>
      <c r="DN155" s="14">
        <f t="shared" si="113"/>
        <v>0</v>
      </c>
      <c r="DO155" s="14">
        <f t="shared" si="113"/>
        <v>0</v>
      </c>
      <c r="DP155" s="14">
        <f t="shared" si="113"/>
        <v>0</v>
      </c>
      <c r="DQ155" s="14">
        <f t="shared" si="113"/>
        <v>0</v>
      </c>
      <c r="DR155" s="14">
        <f t="shared" si="113"/>
        <v>0</v>
      </c>
      <c r="DS155" s="14">
        <f t="shared" si="114"/>
        <v>0</v>
      </c>
      <c r="DT155" s="14">
        <f t="shared" si="93"/>
        <v>0</v>
      </c>
      <c r="DU155" s="14">
        <f t="shared" si="93"/>
        <v>0</v>
      </c>
      <c r="DV155" s="14">
        <f t="shared" si="93"/>
        <v>0</v>
      </c>
      <c r="DW155" s="14">
        <f t="shared" si="93"/>
        <v>0</v>
      </c>
      <c r="DX155" s="14">
        <f t="shared" si="93"/>
        <v>0</v>
      </c>
      <c r="DY155" s="14">
        <f t="shared" si="93"/>
        <v>0</v>
      </c>
      <c r="DZ155" s="14">
        <f t="shared" si="97"/>
        <v>1.0000000000000002</v>
      </c>
    </row>
    <row r="156" spans="1:130">
      <c r="C156" s="18">
        <v>2026</v>
      </c>
      <c r="D156" s="25"/>
      <c r="E156" s="25"/>
      <c r="F156" s="25"/>
      <c r="G156" s="25"/>
      <c r="H156" s="25"/>
      <c r="I156" s="25"/>
      <c r="J156" s="25">
        <f t="shared" si="104"/>
        <v>0</v>
      </c>
      <c r="K156" s="25">
        <f t="shared" si="105"/>
        <v>0</v>
      </c>
      <c r="L156" s="25">
        <f t="shared" si="106"/>
        <v>0</v>
      </c>
      <c r="M156" s="25">
        <f t="shared" si="107"/>
        <v>0</v>
      </c>
      <c r="N156" s="25">
        <f t="shared" si="108"/>
        <v>0</v>
      </c>
      <c r="O156" s="25">
        <f t="shared" si="109"/>
        <v>0</v>
      </c>
      <c r="P156" s="25">
        <f t="shared" si="110"/>
        <v>0</v>
      </c>
      <c r="Q156" s="25">
        <f t="shared" si="111"/>
        <v>0</v>
      </c>
      <c r="R156" s="25">
        <f t="shared" si="115"/>
        <v>0</v>
      </c>
      <c r="S156" s="25">
        <f t="shared" si="117"/>
        <v>112.81818181818144</v>
      </c>
      <c r="T156" s="25">
        <f t="shared" si="118"/>
        <v>85.181818181818215</v>
      </c>
      <c r="U156" s="25">
        <f t="shared" si="119"/>
        <v>295.1818181818183</v>
      </c>
      <c r="V156" s="25">
        <f t="shared" si="120"/>
        <v>352.90909090909105</v>
      </c>
      <c r="W156" s="25">
        <f t="shared" si="121"/>
        <v>709.8181818181821</v>
      </c>
      <c r="X156" s="25">
        <f t="shared" si="122"/>
        <v>9.0000000000000036</v>
      </c>
      <c r="Y156" s="25">
        <f t="shared" si="123"/>
        <v>12.818181818181822</v>
      </c>
      <c r="Z156" s="25">
        <f t="shared" si="124"/>
        <v>16.36363636363637</v>
      </c>
      <c r="AA156" s="25">
        <f t="shared" si="125"/>
        <v>21.000000000000007</v>
      </c>
      <c r="AB156" s="25">
        <f t="shared" ref="AB156:AB174" si="126">VLOOKUP($C$90,$D$3:$K$63,$A$69,0)*(B132-B131)</f>
        <v>25.636363636363644</v>
      </c>
      <c r="AC156" s="25">
        <f>VLOOKUP($C$91,$D$3:$K$63,$A$69,0)*(B131-B130)</f>
        <v>28.090909090909101</v>
      </c>
      <c r="AD156" s="25">
        <f>VLOOKUP($C$92,$D$3:$K$63,$A$69,0)*B130</f>
        <v>0</v>
      </c>
      <c r="AE156" s="25"/>
      <c r="AF156" s="25"/>
      <c r="AG156" s="25"/>
      <c r="AH156" s="25"/>
      <c r="AI156" s="25"/>
      <c r="AJ156" s="25"/>
      <c r="AK156" s="25"/>
      <c r="AL156" s="25"/>
      <c r="AM156" s="25"/>
      <c r="AN156" s="25"/>
      <c r="AO156" s="25"/>
      <c r="AP156" s="25"/>
      <c r="AQ156" s="25"/>
      <c r="AR156" s="25"/>
      <c r="AS156" s="25"/>
      <c r="AT156" s="25"/>
      <c r="AU156" s="25"/>
      <c r="AV156" s="25"/>
      <c r="AW156" s="25"/>
      <c r="AX156" s="25"/>
      <c r="AY156" s="25"/>
      <c r="AZ156" s="25"/>
      <c r="BA156" s="25"/>
      <c r="BB156" s="25"/>
      <c r="BC156" s="25"/>
      <c r="BD156" s="25"/>
      <c r="BE156" s="25"/>
      <c r="BF156" s="25"/>
      <c r="BG156" s="25"/>
      <c r="BH156" s="25"/>
      <c r="BI156" s="25"/>
      <c r="BJ156" s="25"/>
      <c r="BK156" s="25"/>
      <c r="BL156" s="25"/>
      <c r="BM156" s="21">
        <f t="shared" si="95"/>
        <v>1668.8181818181818</v>
      </c>
      <c r="BP156" s="18">
        <v>2026</v>
      </c>
      <c r="BQ156" s="14">
        <f t="shared" si="96"/>
        <v>0</v>
      </c>
      <c r="BR156" s="14">
        <f t="shared" si="96"/>
        <v>0</v>
      </c>
      <c r="BS156" s="14">
        <f t="shared" si="96"/>
        <v>0</v>
      </c>
      <c r="BT156" s="14">
        <f t="shared" si="96"/>
        <v>0</v>
      </c>
      <c r="BU156" s="14">
        <f t="shared" si="96"/>
        <v>0</v>
      </c>
      <c r="BV156" s="14">
        <f t="shared" si="96"/>
        <v>0</v>
      </c>
      <c r="BW156" s="14">
        <f t="shared" si="96"/>
        <v>0</v>
      </c>
      <c r="BX156" s="14">
        <f t="shared" si="96"/>
        <v>0</v>
      </c>
      <c r="BY156" s="14">
        <f t="shared" si="96"/>
        <v>0</v>
      </c>
      <c r="BZ156" s="14">
        <f t="shared" si="96"/>
        <v>0</v>
      </c>
      <c r="CA156" s="14">
        <f t="shared" si="96"/>
        <v>0</v>
      </c>
      <c r="CB156" s="14">
        <f t="shared" si="96"/>
        <v>0</v>
      </c>
      <c r="CC156" s="14">
        <f t="shared" si="96"/>
        <v>0</v>
      </c>
      <c r="CD156" s="14">
        <f t="shared" si="96"/>
        <v>0</v>
      </c>
      <c r="CE156" s="14">
        <f t="shared" si="96"/>
        <v>0</v>
      </c>
      <c r="CF156" s="14">
        <f t="shared" si="96"/>
        <v>6.7603638938824206E-2</v>
      </c>
      <c r="CG156" s="14">
        <f t="shared" si="112"/>
        <v>5.1043198779757062E-2</v>
      </c>
      <c r="CH156" s="14">
        <f t="shared" si="112"/>
        <v>0.17688075393582836</v>
      </c>
      <c r="CI156" s="14">
        <f t="shared" si="112"/>
        <v>0.21147246282072243</v>
      </c>
      <c r="CJ156" s="14">
        <f t="shared" si="112"/>
        <v>0.42534183145394144</v>
      </c>
      <c r="CK156" s="14">
        <f t="shared" si="112"/>
        <v>5.3930380781173418E-3</v>
      </c>
      <c r="CL156" s="14">
        <f t="shared" si="112"/>
        <v>7.6809936264095463E-3</v>
      </c>
      <c r="CM156" s="14">
        <f t="shared" si="112"/>
        <v>9.8055237783951678E-3</v>
      </c>
      <c r="CN156" s="14">
        <f t="shared" si="112"/>
        <v>1.258375551560713E-2</v>
      </c>
      <c r="CO156" s="14">
        <f t="shared" si="112"/>
        <v>1.5361987252819093E-2</v>
      </c>
      <c r="CP156" s="14">
        <f t="shared" si="112"/>
        <v>1.6832815819578368E-2</v>
      </c>
      <c r="CQ156" s="14">
        <f t="shared" si="112"/>
        <v>0</v>
      </c>
      <c r="CR156" s="14">
        <f t="shared" si="112"/>
        <v>0</v>
      </c>
      <c r="CS156" s="14">
        <f t="shared" si="112"/>
        <v>0</v>
      </c>
      <c r="CT156" s="14">
        <f t="shared" si="112"/>
        <v>0</v>
      </c>
      <c r="CU156" s="14">
        <f t="shared" si="112"/>
        <v>0</v>
      </c>
      <c r="CV156" s="14">
        <f t="shared" si="112"/>
        <v>0</v>
      </c>
      <c r="CW156" s="14">
        <f t="shared" si="116"/>
        <v>0</v>
      </c>
      <c r="CX156" s="14">
        <f t="shared" si="116"/>
        <v>0</v>
      </c>
      <c r="CY156" s="14">
        <f t="shared" si="116"/>
        <v>0</v>
      </c>
      <c r="CZ156" s="14">
        <f t="shared" si="116"/>
        <v>0</v>
      </c>
      <c r="DA156" s="14">
        <f t="shared" si="116"/>
        <v>0</v>
      </c>
      <c r="DB156" s="14">
        <f t="shared" si="116"/>
        <v>0</v>
      </c>
      <c r="DC156" s="14">
        <f t="shared" si="113"/>
        <v>0</v>
      </c>
      <c r="DD156" s="14">
        <f t="shared" si="113"/>
        <v>0</v>
      </c>
      <c r="DE156" s="14">
        <f t="shared" si="113"/>
        <v>0</v>
      </c>
      <c r="DF156" s="14">
        <f t="shared" si="113"/>
        <v>0</v>
      </c>
      <c r="DG156" s="14">
        <f t="shared" si="113"/>
        <v>0</v>
      </c>
      <c r="DH156" s="14">
        <f t="shared" si="113"/>
        <v>0</v>
      </c>
      <c r="DI156" s="14">
        <f t="shared" si="113"/>
        <v>0</v>
      </c>
      <c r="DJ156" s="14">
        <f t="shared" si="113"/>
        <v>0</v>
      </c>
      <c r="DK156" s="14">
        <f t="shared" si="113"/>
        <v>0</v>
      </c>
      <c r="DL156" s="14">
        <f t="shared" si="113"/>
        <v>0</v>
      </c>
      <c r="DM156" s="14">
        <f t="shared" si="113"/>
        <v>0</v>
      </c>
      <c r="DN156" s="14">
        <f t="shared" si="113"/>
        <v>0</v>
      </c>
      <c r="DO156" s="14">
        <f t="shared" si="113"/>
        <v>0</v>
      </c>
      <c r="DP156" s="14">
        <f t="shared" si="113"/>
        <v>0</v>
      </c>
      <c r="DQ156" s="14">
        <f t="shared" si="113"/>
        <v>0</v>
      </c>
      <c r="DR156" s="14">
        <f t="shared" si="113"/>
        <v>0</v>
      </c>
      <c r="DS156" s="14">
        <f t="shared" si="114"/>
        <v>0</v>
      </c>
      <c r="DT156" s="14">
        <f t="shared" si="93"/>
        <v>0</v>
      </c>
      <c r="DU156" s="14">
        <f t="shared" si="93"/>
        <v>0</v>
      </c>
      <c r="DV156" s="14">
        <f t="shared" si="93"/>
        <v>0</v>
      </c>
      <c r="DW156" s="14">
        <f t="shared" si="93"/>
        <v>0</v>
      </c>
      <c r="DX156" s="14">
        <f t="shared" si="93"/>
        <v>0</v>
      </c>
      <c r="DY156" s="14">
        <f t="shared" si="93"/>
        <v>0</v>
      </c>
      <c r="DZ156" s="14">
        <f t="shared" si="97"/>
        <v>1</v>
      </c>
    </row>
    <row r="157" spans="1:130">
      <c r="C157" s="18">
        <v>2027</v>
      </c>
      <c r="D157" s="25"/>
      <c r="E157" s="25"/>
      <c r="F157" s="25"/>
      <c r="G157" s="25"/>
      <c r="H157" s="25"/>
      <c r="I157" s="25"/>
      <c r="J157" s="25"/>
      <c r="K157" s="25">
        <f t="shared" si="105"/>
        <v>0</v>
      </c>
      <c r="L157" s="25">
        <f t="shared" si="106"/>
        <v>0</v>
      </c>
      <c r="M157" s="25">
        <f t="shared" si="107"/>
        <v>0</v>
      </c>
      <c r="N157" s="25">
        <f t="shared" si="108"/>
        <v>0</v>
      </c>
      <c r="O157" s="25">
        <f t="shared" si="109"/>
        <v>0</v>
      </c>
      <c r="P157" s="25">
        <f t="shared" si="110"/>
        <v>0</v>
      </c>
      <c r="Q157" s="25">
        <f t="shared" si="111"/>
        <v>0</v>
      </c>
      <c r="R157" s="25">
        <f t="shared" si="115"/>
        <v>0</v>
      </c>
      <c r="S157" s="25">
        <f t="shared" si="117"/>
        <v>0</v>
      </c>
      <c r="T157" s="25">
        <f t="shared" si="118"/>
        <v>85.181818181817903</v>
      </c>
      <c r="U157" s="25">
        <f t="shared" si="119"/>
        <v>295.1818181818183</v>
      </c>
      <c r="V157" s="25">
        <f t="shared" si="120"/>
        <v>352.90909090909105</v>
      </c>
      <c r="W157" s="25">
        <f t="shared" si="121"/>
        <v>709.8181818181821</v>
      </c>
      <c r="X157" s="25">
        <f t="shared" si="122"/>
        <v>9.0000000000000036</v>
      </c>
      <c r="Y157" s="25">
        <f t="shared" si="123"/>
        <v>12.818181818181822</v>
      </c>
      <c r="Z157" s="25">
        <f t="shared" si="124"/>
        <v>16.36363636363637</v>
      </c>
      <c r="AA157" s="25">
        <f t="shared" si="125"/>
        <v>21.000000000000007</v>
      </c>
      <c r="AB157" s="25">
        <f t="shared" si="126"/>
        <v>25.636363636363644</v>
      </c>
      <c r="AC157" s="25">
        <f t="shared" ref="AC157:AC175" si="127">VLOOKUP($C$91,$D$3:$K$63,$A$69,0)*(B132-B131)</f>
        <v>28.090909090909101</v>
      </c>
      <c r="AD157" s="25">
        <f>VLOOKUP($C$92,$D$3:$K$63,$A$69,0)*(B131-B130)</f>
        <v>30.818181818181827</v>
      </c>
      <c r="AE157" s="25">
        <f>VLOOKUP($C$93,$D$3:$K$63,$A$69,0)*B130</f>
        <v>0</v>
      </c>
      <c r="AF157" s="25"/>
      <c r="AG157" s="25"/>
      <c r="AH157" s="25"/>
      <c r="AI157" s="25"/>
      <c r="AJ157" s="25"/>
      <c r="AK157" s="25"/>
      <c r="AL157" s="25"/>
      <c r="AM157" s="25"/>
      <c r="AN157" s="25"/>
      <c r="AO157" s="25"/>
      <c r="AP157" s="25"/>
      <c r="AQ157" s="25"/>
      <c r="AR157" s="25"/>
      <c r="AS157" s="25"/>
      <c r="AT157" s="25"/>
      <c r="AU157" s="25"/>
      <c r="AV157" s="25"/>
      <c r="AW157" s="25"/>
      <c r="AX157" s="25"/>
      <c r="AY157" s="25"/>
      <c r="AZ157" s="25"/>
      <c r="BA157" s="25"/>
      <c r="BB157" s="25"/>
      <c r="BC157" s="25"/>
      <c r="BD157" s="25"/>
      <c r="BE157" s="25"/>
      <c r="BF157" s="25"/>
      <c r="BG157" s="25"/>
      <c r="BH157" s="25"/>
      <c r="BI157" s="25"/>
      <c r="BJ157" s="25"/>
      <c r="BK157" s="25"/>
      <c r="BL157" s="25"/>
      <c r="BM157" s="21">
        <f t="shared" si="95"/>
        <v>1586.818181818182</v>
      </c>
      <c r="BP157" s="18">
        <v>2027</v>
      </c>
      <c r="BQ157" s="14">
        <f t="shared" si="96"/>
        <v>0</v>
      </c>
      <c r="BR157" s="14">
        <f t="shared" si="96"/>
        <v>0</v>
      </c>
      <c r="BS157" s="14">
        <f t="shared" si="96"/>
        <v>0</v>
      </c>
      <c r="BT157" s="14">
        <f t="shared" si="96"/>
        <v>0</v>
      </c>
      <c r="BU157" s="14">
        <f t="shared" si="96"/>
        <v>0</v>
      </c>
      <c r="BV157" s="14">
        <f t="shared" si="96"/>
        <v>0</v>
      </c>
      <c r="BW157" s="14">
        <f t="shared" si="96"/>
        <v>0</v>
      </c>
      <c r="BX157" s="14">
        <f t="shared" si="96"/>
        <v>0</v>
      </c>
      <c r="BY157" s="14">
        <f t="shared" si="96"/>
        <v>0</v>
      </c>
      <c r="BZ157" s="14">
        <f t="shared" si="96"/>
        <v>0</v>
      </c>
      <c r="CA157" s="14">
        <f t="shared" si="96"/>
        <v>0</v>
      </c>
      <c r="CB157" s="14">
        <f t="shared" si="96"/>
        <v>0</v>
      </c>
      <c r="CC157" s="14">
        <f t="shared" si="96"/>
        <v>0</v>
      </c>
      <c r="CD157" s="14">
        <f t="shared" si="96"/>
        <v>0</v>
      </c>
      <c r="CE157" s="14">
        <f t="shared" si="96"/>
        <v>0</v>
      </c>
      <c r="CF157" s="14">
        <f t="shared" si="96"/>
        <v>0</v>
      </c>
      <c r="CG157" s="14">
        <f t="shared" si="112"/>
        <v>5.3680893726725687E-2</v>
      </c>
      <c r="CH157" s="14">
        <f t="shared" si="112"/>
        <v>0.18602119736465203</v>
      </c>
      <c r="CI157" s="14">
        <f t="shared" si="112"/>
        <v>0.22240045832139793</v>
      </c>
      <c r="CJ157" s="14">
        <f t="shared" si="112"/>
        <v>0.44732168433113734</v>
      </c>
      <c r="CK157" s="14">
        <f t="shared" si="112"/>
        <v>5.6717272987682633E-3</v>
      </c>
      <c r="CL157" s="14">
        <f t="shared" si="112"/>
        <v>8.0779146376396462E-3</v>
      </c>
      <c r="CM157" s="14">
        <f t="shared" si="112"/>
        <v>1.0312231452305932E-2</v>
      </c>
      <c r="CN157" s="14">
        <f t="shared" si="112"/>
        <v>1.3234030363792613E-2</v>
      </c>
      <c r="CO157" s="14">
        <f t="shared" si="112"/>
        <v>1.6155829275279292E-2</v>
      </c>
      <c r="CP157" s="14">
        <f t="shared" si="112"/>
        <v>1.7702663993125183E-2</v>
      </c>
      <c r="CQ157" s="14">
        <f t="shared" si="112"/>
        <v>1.9421369235176171E-2</v>
      </c>
      <c r="CR157" s="14">
        <f t="shared" si="112"/>
        <v>0</v>
      </c>
      <c r="CS157" s="14">
        <f t="shared" si="112"/>
        <v>0</v>
      </c>
      <c r="CT157" s="14">
        <f t="shared" si="112"/>
        <v>0</v>
      </c>
      <c r="CU157" s="14">
        <f t="shared" si="112"/>
        <v>0</v>
      </c>
      <c r="CV157" s="14">
        <f t="shared" si="112"/>
        <v>0</v>
      </c>
      <c r="CW157" s="14">
        <f t="shared" si="116"/>
        <v>0</v>
      </c>
      <c r="CX157" s="14">
        <f t="shared" si="116"/>
        <v>0</v>
      </c>
      <c r="CY157" s="14">
        <f t="shared" si="116"/>
        <v>0</v>
      </c>
      <c r="CZ157" s="14">
        <f t="shared" si="116"/>
        <v>0</v>
      </c>
      <c r="DA157" s="14">
        <f t="shared" si="116"/>
        <v>0</v>
      </c>
      <c r="DB157" s="14">
        <f t="shared" si="116"/>
        <v>0</v>
      </c>
      <c r="DC157" s="14">
        <f t="shared" si="113"/>
        <v>0</v>
      </c>
      <c r="DD157" s="14">
        <f t="shared" si="113"/>
        <v>0</v>
      </c>
      <c r="DE157" s="14">
        <f t="shared" si="113"/>
        <v>0</v>
      </c>
      <c r="DF157" s="14">
        <f t="shared" si="113"/>
        <v>0</v>
      </c>
      <c r="DG157" s="14">
        <f t="shared" si="113"/>
        <v>0</v>
      </c>
      <c r="DH157" s="14">
        <f t="shared" si="113"/>
        <v>0</v>
      </c>
      <c r="DI157" s="14">
        <f t="shared" si="113"/>
        <v>0</v>
      </c>
      <c r="DJ157" s="14">
        <f t="shared" si="113"/>
        <v>0</v>
      </c>
      <c r="DK157" s="14">
        <f t="shared" si="113"/>
        <v>0</v>
      </c>
      <c r="DL157" s="14">
        <f t="shared" si="113"/>
        <v>0</v>
      </c>
      <c r="DM157" s="14">
        <f t="shared" si="113"/>
        <v>0</v>
      </c>
      <c r="DN157" s="14">
        <f t="shared" si="113"/>
        <v>0</v>
      </c>
      <c r="DO157" s="14">
        <f t="shared" si="113"/>
        <v>0</v>
      </c>
      <c r="DP157" s="14">
        <f t="shared" si="113"/>
        <v>0</v>
      </c>
      <c r="DQ157" s="14">
        <f t="shared" si="113"/>
        <v>0</v>
      </c>
      <c r="DR157" s="14">
        <f t="shared" si="113"/>
        <v>0</v>
      </c>
      <c r="DS157" s="14">
        <f t="shared" si="114"/>
        <v>0</v>
      </c>
      <c r="DT157" s="14">
        <f t="shared" si="93"/>
        <v>0</v>
      </c>
      <c r="DU157" s="14">
        <f t="shared" si="93"/>
        <v>0</v>
      </c>
      <c r="DV157" s="14">
        <f t="shared" si="93"/>
        <v>0</v>
      </c>
      <c r="DW157" s="14">
        <f t="shared" si="93"/>
        <v>0</v>
      </c>
      <c r="DX157" s="14">
        <f t="shared" si="93"/>
        <v>0</v>
      </c>
      <c r="DY157" s="14">
        <f t="shared" si="93"/>
        <v>0</v>
      </c>
      <c r="DZ157" s="14">
        <f t="shared" si="97"/>
        <v>0.99999999999999989</v>
      </c>
    </row>
    <row r="158" spans="1:130">
      <c r="C158" s="18">
        <v>2028</v>
      </c>
      <c r="D158" s="25"/>
      <c r="E158" s="25"/>
      <c r="F158" s="25"/>
      <c r="G158" s="25"/>
      <c r="H158" s="25"/>
      <c r="I158" s="25"/>
      <c r="J158" s="25"/>
      <c r="K158" s="25"/>
      <c r="L158" s="25">
        <f t="shared" si="106"/>
        <v>0</v>
      </c>
      <c r="M158" s="25">
        <f t="shared" si="107"/>
        <v>0</v>
      </c>
      <c r="N158" s="25">
        <f t="shared" si="108"/>
        <v>0</v>
      </c>
      <c r="O158" s="25">
        <f t="shared" si="109"/>
        <v>0</v>
      </c>
      <c r="P158" s="25">
        <f t="shared" si="110"/>
        <v>0</v>
      </c>
      <c r="Q158" s="25">
        <f t="shared" si="111"/>
        <v>0</v>
      </c>
      <c r="R158" s="25">
        <f t="shared" si="115"/>
        <v>0</v>
      </c>
      <c r="S158" s="25">
        <f t="shared" si="117"/>
        <v>0</v>
      </c>
      <c r="T158" s="25">
        <f t="shared" si="118"/>
        <v>0</v>
      </c>
      <c r="U158" s="25">
        <f t="shared" si="119"/>
        <v>295.18181818181722</v>
      </c>
      <c r="V158" s="25">
        <f t="shared" si="120"/>
        <v>352.90909090909105</v>
      </c>
      <c r="W158" s="25">
        <f t="shared" si="121"/>
        <v>709.8181818181821</v>
      </c>
      <c r="X158" s="25">
        <f t="shared" si="122"/>
        <v>9.0000000000000036</v>
      </c>
      <c r="Y158" s="25">
        <f t="shared" si="123"/>
        <v>12.818181818181822</v>
      </c>
      <c r="Z158" s="25">
        <f t="shared" si="124"/>
        <v>16.36363636363637</v>
      </c>
      <c r="AA158" s="25">
        <f t="shared" si="125"/>
        <v>21.000000000000007</v>
      </c>
      <c r="AB158" s="25">
        <f t="shared" si="126"/>
        <v>25.636363636363644</v>
      </c>
      <c r="AC158" s="25">
        <f t="shared" si="127"/>
        <v>28.090909090909101</v>
      </c>
      <c r="AD158" s="25">
        <f t="shared" ref="AD158:AD176" si="128">VLOOKUP($C$92,$D$3:$K$63,$A$69,0)*(B132-B131)</f>
        <v>30.818181818181827</v>
      </c>
      <c r="AE158" s="25">
        <f>VLOOKUP($C$93,$D$3:$K$63,$A$69,0)*(B131-B130)</f>
        <v>30.818181818181827</v>
      </c>
      <c r="AF158" s="25">
        <f>VLOOKUP($C$94,$D$3:$K$63,$A$69,0)*B130</f>
        <v>0</v>
      </c>
      <c r="AG158" s="25"/>
      <c r="AH158" s="25"/>
      <c r="AI158" s="25"/>
      <c r="AJ158" s="25"/>
      <c r="AK158" s="25"/>
      <c r="AL158" s="25"/>
      <c r="AM158" s="25"/>
      <c r="AN158" s="25"/>
      <c r="AO158" s="25"/>
      <c r="AP158" s="25"/>
      <c r="AQ158" s="25"/>
      <c r="AR158" s="25"/>
      <c r="AS158" s="25"/>
      <c r="AT158" s="25"/>
      <c r="AU158" s="25"/>
      <c r="AV158" s="25"/>
      <c r="AW158" s="25"/>
      <c r="AX158" s="25"/>
      <c r="AY158" s="25"/>
      <c r="AZ158" s="25"/>
      <c r="BA158" s="25"/>
      <c r="BB158" s="25"/>
      <c r="BC158" s="25"/>
      <c r="BD158" s="25"/>
      <c r="BE158" s="25"/>
      <c r="BF158" s="25"/>
      <c r="BG158" s="25"/>
      <c r="BH158" s="25"/>
      <c r="BI158" s="25"/>
      <c r="BJ158" s="25"/>
      <c r="BK158" s="25"/>
      <c r="BL158" s="25"/>
      <c r="BM158" s="21">
        <f t="shared" si="95"/>
        <v>1532.4545454545448</v>
      </c>
      <c r="BP158" s="18">
        <v>2028</v>
      </c>
      <c r="BQ158" s="14">
        <f t="shared" si="96"/>
        <v>0</v>
      </c>
      <c r="BR158" s="14">
        <f t="shared" si="96"/>
        <v>0</v>
      </c>
      <c r="BS158" s="14">
        <f t="shared" si="96"/>
        <v>0</v>
      </c>
      <c r="BT158" s="14">
        <f t="shared" si="96"/>
        <v>0</v>
      </c>
      <c r="BU158" s="14">
        <f t="shared" si="96"/>
        <v>0</v>
      </c>
      <c r="BV158" s="14">
        <f t="shared" si="96"/>
        <v>0</v>
      </c>
      <c r="BW158" s="14">
        <f t="shared" si="96"/>
        <v>0</v>
      </c>
      <c r="BX158" s="14">
        <f t="shared" si="96"/>
        <v>0</v>
      </c>
      <c r="BY158" s="14">
        <f t="shared" si="96"/>
        <v>0</v>
      </c>
      <c r="BZ158" s="14">
        <f t="shared" si="96"/>
        <v>0</v>
      </c>
      <c r="CA158" s="14">
        <f t="shared" si="96"/>
        <v>0</v>
      </c>
      <c r="CB158" s="14">
        <f t="shared" si="96"/>
        <v>0</v>
      </c>
      <c r="CC158" s="14">
        <f t="shared" si="96"/>
        <v>0</v>
      </c>
      <c r="CD158" s="14">
        <f t="shared" si="96"/>
        <v>0</v>
      </c>
      <c r="CE158" s="14">
        <f t="shared" si="96"/>
        <v>0</v>
      </c>
      <c r="CF158" s="14">
        <f t="shared" si="96"/>
        <v>0</v>
      </c>
      <c r="CG158" s="14">
        <f t="shared" si="112"/>
        <v>0</v>
      </c>
      <c r="CH158" s="14">
        <f t="shared" si="112"/>
        <v>0.19262027644302016</v>
      </c>
      <c r="CI158" s="14">
        <f t="shared" si="112"/>
        <v>0.23029008720412902</v>
      </c>
      <c r="CJ158" s="14">
        <f t="shared" si="112"/>
        <v>0.46319036602005137</v>
      </c>
      <c r="CK158" s="14">
        <f t="shared" si="112"/>
        <v>5.8729311265349757E-3</v>
      </c>
      <c r="CL158" s="14">
        <f t="shared" si="112"/>
        <v>8.3644776650649635E-3</v>
      </c>
      <c r="CM158" s="14">
        <f t="shared" si="112"/>
        <v>1.0678056593699956E-2</v>
      </c>
      <c r="CN158" s="14">
        <f t="shared" si="112"/>
        <v>1.3703505961914941E-2</v>
      </c>
      <c r="CO158" s="14">
        <f t="shared" si="112"/>
        <v>1.6728955330129927E-2</v>
      </c>
      <c r="CP158" s="14">
        <f t="shared" si="112"/>
        <v>1.8330663819184922E-2</v>
      </c>
      <c r="CQ158" s="14">
        <f t="shared" si="112"/>
        <v>2.0110339918134913E-2</v>
      </c>
      <c r="CR158" s="14">
        <f t="shared" si="112"/>
        <v>2.0110339918134913E-2</v>
      </c>
      <c r="CS158" s="14">
        <f t="shared" si="112"/>
        <v>0</v>
      </c>
      <c r="CT158" s="14">
        <f t="shared" si="112"/>
        <v>0</v>
      </c>
      <c r="CU158" s="14">
        <f t="shared" si="112"/>
        <v>0</v>
      </c>
      <c r="CV158" s="14">
        <f t="shared" si="112"/>
        <v>0</v>
      </c>
      <c r="CW158" s="14">
        <f t="shared" si="116"/>
        <v>0</v>
      </c>
      <c r="CX158" s="14">
        <f t="shared" si="116"/>
        <v>0</v>
      </c>
      <c r="CY158" s="14">
        <f t="shared" si="116"/>
        <v>0</v>
      </c>
      <c r="CZ158" s="14">
        <f t="shared" si="116"/>
        <v>0</v>
      </c>
      <c r="DA158" s="14">
        <f t="shared" si="116"/>
        <v>0</v>
      </c>
      <c r="DB158" s="14">
        <f t="shared" si="116"/>
        <v>0</v>
      </c>
      <c r="DC158" s="14">
        <f t="shared" si="113"/>
        <v>0</v>
      </c>
      <c r="DD158" s="14">
        <f t="shared" si="113"/>
        <v>0</v>
      </c>
      <c r="DE158" s="14">
        <f t="shared" si="113"/>
        <v>0</v>
      </c>
      <c r="DF158" s="14">
        <f t="shared" si="113"/>
        <v>0</v>
      </c>
      <c r="DG158" s="14">
        <f t="shared" si="113"/>
        <v>0</v>
      </c>
      <c r="DH158" s="14">
        <f t="shared" si="113"/>
        <v>0</v>
      </c>
      <c r="DI158" s="14">
        <f t="shared" si="113"/>
        <v>0</v>
      </c>
      <c r="DJ158" s="14">
        <f t="shared" si="113"/>
        <v>0</v>
      </c>
      <c r="DK158" s="14">
        <f t="shared" si="113"/>
        <v>0</v>
      </c>
      <c r="DL158" s="14">
        <f t="shared" si="113"/>
        <v>0</v>
      </c>
      <c r="DM158" s="14">
        <f t="shared" si="113"/>
        <v>0</v>
      </c>
      <c r="DN158" s="14">
        <f t="shared" si="113"/>
        <v>0</v>
      </c>
      <c r="DO158" s="14">
        <f t="shared" si="113"/>
        <v>0</v>
      </c>
      <c r="DP158" s="14">
        <f t="shared" si="113"/>
        <v>0</v>
      </c>
      <c r="DQ158" s="14">
        <f t="shared" si="113"/>
        <v>0</v>
      </c>
      <c r="DR158" s="14">
        <f t="shared" si="113"/>
        <v>0</v>
      </c>
      <c r="DS158" s="14">
        <f t="shared" si="114"/>
        <v>0</v>
      </c>
      <c r="DT158" s="14">
        <f t="shared" si="93"/>
        <v>0</v>
      </c>
      <c r="DU158" s="14">
        <f t="shared" si="93"/>
        <v>0</v>
      </c>
      <c r="DV158" s="14">
        <f t="shared" si="93"/>
        <v>0</v>
      </c>
      <c r="DW158" s="14">
        <f t="shared" si="93"/>
        <v>0</v>
      </c>
      <c r="DX158" s="14">
        <f t="shared" si="93"/>
        <v>0</v>
      </c>
      <c r="DY158" s="14">
        <f t="shared" si="93"/>
        <v>0</v>
      </c>
      <c r="DZ158" s="14">
        <f t="shared" si="97"/>
        <v>1</v>
      </c>
    </row>
    <row r="159" spans="1:130">
      <c r="C159" s="18">
        <v>2029</v>
      </c>
      <c r="D159" s="25"/>
      <c r="E159" s="25"/>
      <c r="F159" s="25"/>
      <c r="G159" s="25"/>
      <c r="H159" s="25"/>
      <c r="I159" s="25"/>
      <c r="J159" s="25"/>
      <c r="K159" s="25"/>
      <c r="L159" s="25"/>
      <c r="M159" s="25">
        <f t="shared" si="107"/>
        <v>0</v>
      </c>
      <c r="N159" s="25">
        <f t="shared" si="108"/>
        <v>0</v>
      </c>
      <c r="O159" s="25">
        <f t="shared" si="109"/>
        <v>0</v>
      </c>
      <c r="P159" s="25">
        <f t="shared" si="110"/>
        <v>0</v>
      </c>
      <c r="Q159" s="25">
        <f t="shared" si="111"/>
        <v>0</v>
      </c>
      <c r="R159" s="25">
        <f t="shared" si="115"/>
        <v>0</v>
      </c>
      <c r="S159" s="25">
        <f t="shared" si="117"/>
        <v>0</v>
      </c>
      <c r="T159" s="25">
        <f t="shared" si="118"/>
        <v>0</v>
      </c>
      <c r="U159" s="25">
        <f t="shared" si="119"/>
        <v>0</v>
      </c>
      <c r="V159" s="25">
        <f t="shared" si="120"/>
        <v>352.90909090908974</v>
      </c>
      <c r="W159" s="25">
        <f t="shared" si="121"/>
        <v>709.8181818181821</v>
      </c>
      <c r="X159" s="25">
        <f t="shared" si="122"/>
        <v>9.0000000000000036</v>
      </c>
      <c r="Y159" s="25">
        <f t="shared" si="123"/>
        <v>12.818181818181822</v>
      </c>
      <c r="Z159" s="25">
        <f t="shared" si="124"/>
        <v>16.36363636363637</v>
      </c>
      <c r="AA159" s="25">
        <f t="shared" si="125"/>
        <v>21.000000000000007</v>
      </c>
      <c r="AB159" s="25">
        <f t="shared" si="126"/>
        <v>25.636363636363644</v>
      </c>
      <c r="AC159" s="25">
        <f t="shared" si="127"/>
        <v>28.090909090909101</v>
      </c>
      <c r="AD159" s="25">
        <f t="shared" si="128"/>
        <v>30.818181818181827</v>
      </c>
      <c r="AE159" s="25">
        <f t="shared" ref="AE159:AE177" si="129">VLOOKUP($C$93,$D$3:$K$63,$A$69,0)*(B132-B131)</f>
        <v>30.818181818181827</v>
      </c>
      <c r="AF159" s="25">
        <f>VLOOKUP($C$94,$D$3:$K$63,$A$69,0)*(B131-B130)</f>
        <v>32.727272727272741</v>
      </c>
      <c r="AG159" s="25">
        <f>VLOOKUP($C$95,$D$3:$K$63,$A$69,0)*B130</f>
        <v>0</v>
      </c>
      <c r="AH159" s="25"/>
      <c r="AI159" s="25"/>
      <c r="AJ159" s="25"/>
      <c r="AK159" s="25"/>
      <c r="AL159" s="25"/>
      <c r="AM159" s="25"/>
      <c r="AN159" s="25"/>
      <c r="AO159" s="25"/>
      <c r="AP159" s="25"/>
      <c r="AQ159" s="25"/>
      <c r="AR159" s="25"/>
      <c r="AS159" s="25"/>
      <c r="AT159" s="25"/>
      <c r="AU159" s="25"/>
      <c r="AV159" s="25"/>
      <c r="AW159" s="25"/>
      <c r="AX159" s="25"/>
      <c r="AY159" s="25"/>
      <c r="AZ159" s="25"/>
      <c r="BA159" s="25"/>
      <c r="BB159" s="25"/>
      <c r="BC159" s="25"/>
      <c r="BD159" s="25"/>
      <c r="BE159" s="25"/>
      <c r="BF159" s="25"/>
      <c r="BG159" s="25"/>
      <c r="BH159" s="25"/>
      <c r="BI159" s="25"/>
      <c r="BJ159" s="25"/>
      <c r="BK159" s="25"/>
      <c r="BL159" s="25"/>
      <c r="BM159" s="21">
        <f t="shared" si="95"/>
        <v>1269.9999999999989</v>
      </c>
      <c r="BP159" s="18">
        <v>2029</v>
      </c>
      <c r="BQ159" s="14">
        <f t="shared" si="96"/>
        <v>0</v>
      </c>
      <c r="BR159" s="14">
        <f t="shared" si="96"/>
        <v>0</v>
      </c>
      <c r="BS159" s="14">
        <f t="shared" si="96"/>
        <v>0</v>
      </c>
      <c r="BT159" s="14">
        <f t="shared" si="96"/>
        <v>0</v>
      </c>
      <c r="BU159" s="14">
        <f t="shared" si="96"/>
        <v>0</v>
      </c>
      <c r="BV159" s="14">
        <f t="shared" si="96"/>
        <v>0</v>
      </c>
      <c r="BW159" s="14">
        <f t="shared" si="96"/>
        <v>0</v>
      </c>
      <c r="BX159" s="14">
        <f t="shared" si="96"/>
        <v>0</v>
      </c>
      <c r="BY159" s="14">
        <f t="shared" si="96"/>
        <v>0</v>
      </c>
      <c r="BZ159" s="14">
        <f t="shared" si="96"/>
        <v>0</v>
      </c>
      <c r="CA159" s="14">
        <f t="shared" si="96"/>
        <v>0</v>
      </c>
      <c r="CB159" s="14">
        <f t="shared" si="96"/>
        <v>0</v>
      </c>
      <c r="CC159" s="14">
        <f t="shared" si="96"/>
        <v>0</v>
      </c>
      <c r="CD159" s="14">
        <f t="shared" si="96"/>
        <v>0</v>
      </c>
      <c r="CE159" s="14">
        <f t="shared" si="96"/>
        <v>0</v>
      </c>
      <c r="CF159" s="14">
        <f t="shared" si="96"/>
        <v>0</v>
      </c>
      <c r="CG159" s="14">
        <f t="shared" si="112"/>
        <v>0</v>
      </c>
      <c r="CH159" s="14">
        <f t="shared" si="112"/>
        <v>0</v>
      </c>
      <c r="CI159" s="14">
        <f t="shared" si="112"/>
        <v>0.27788117394416539</v>
      </c>
      <c r="CJ159" s="14">
        <f t="shared" si="112"/>
        <v>0.55891195418754547</v>
      </c>
      <c r="CK159" s="14">
        <f t="shared" si="112"/>
        <v>7.0866141732283559E-3</v>
      </c>
      <c r="CL159" s="14">
        <f t="shared" si="112"/>
        <v>1.0093056549749475E-2</v>
      </c>
      <c r="CM159" s="14">
        <f t="shared" si="112"/>
        <v>1.2884753042233374E-2</v>
      </c>
      <c r="CN159" s="14">
        <f t="shared" si="112"/>
        <v>1.6535433070866162E-2</v>
      </c>
      <c r="CO159" s="14">
        <f t="shared" si="112"/>
        <v>2.0186113099498949E-2</v>
      </c>
      <c r="CP159" s="14">
        <f t="shared" si="112"/>
        <v>2.2118826055833957E-2</v>
      </c>
      <c r="CQ159" s="14">
        <f t="shared" si="112"/>
        <v>2.4266284896206185E-2</v>
      </c>
      <c r="CR159" s="14">
        <f t="shared" si="112"/>
        <v>2.4266284896206185E-2</v>
      </c>
      <c r="CS159" s="14">
        <f t="shared" si="112"/>
        <v>2.5769506084466747E-2</v>
      </c>
      <c r="CT159" s="14">
        <f t="shared" si="112"/>
        <v>0</v>
      </c>
      <c r="CU159" s="14">
        <f t="shared" si="112"/>
        <v>0</v>
      </c>
      <c r="CV159" s="14">
        <f t="shared" si="112"/>
        <v>0</v>
      </c>
      <c r="CW159" s="14">
        <f t="shared" si="116"/>
        <v>0</v>
      </c>
      <c r="CX159" s="14">
        <f t="shared" si="116"/>
        <v>0</v>
      </c>
      <c r="CY159" s="14">
        <f t="shared" si="116"/>
        <v>0</v>
      </c>
      <c r="CZ159" s="14">
        <f t="shared" si="116"/>
        <v>0</v>
      </c>
      <c r="DA159" s="14">
        <f t="shared" si="116"/>
        <v>0</v>
      </c>
      <c r="DB159" s="14">
        <f t="shared" si="116"/>
        <v>0</v>
      </c>
      <c r="DC159" s="14">
        <f t="shared" si="113"/>
        <v>0</v>
      </c>
      <c r="DD159" s="14">
        <f t="shared" si="113"/>
        <v>0</v>
      </c>
      <c r="DE159" s="14">
        <f t="shared" si="113"/>
        <v>0</v>
      </c>
      <c r="DF159" s="14">
        <f t="shared" si="113"/>
        <v>0</v>
      </c>
      <c r="DG159" s="14">
        <f t="shared" si="113"/>
        <v>0</v>
      </c>
      <c r="DH159" s="14">
        <f t="shared" si="113"/>
        <v>0</v>
      </c>
      <c r="DI159" s="14">
        <f t="shared" si="113"/>
        <v>0</v>
      </c>
      <c r="DJ159" s="14">
        <f t="shared" si="113"/>
        <v>0</v>
      </c>
      <c r="DK159" s="14">
        <f t="shared" si="113"/>
        <v>0</v>
      </c>
      <c r="DL159" s="14">
        <f t="shared" si="113"/>
        <v>0</v>
      </c>
      <c r="DM159" s="14">
        <f t="shared" si="113"/>
        <v>0</v>
      </c>
      <c r="DN159" s="14">
        <f t="shared" si="113"/>
        <v>0</v>
      </c>
      <c r="DO159" s="14">
        <f t="shared" si="113"/>
        <v>0</v>
      </c>
      <c r="DP159" s="14">
        <f t="shared" si="113"/>
        <v>0</v>
      </c>
      <c r="DQ159" s="14">
        <f t="shared" si="113"/>
        <v>0</v>
      </c>
      <c r="DR159" s="14">
        <f t="shared" si="113"/>
        <v>0</v>
      </c>
      <c r="DS159" s="14">
        <f t="shared" si="114"/>
        <v>0</v>
      </c>
      <c r="DT159" s="14">
        <f t="shared" si="93"/>
        <v>0</v>
      </c>
      <c r="DU159" s="14">
        <f t="shared" si="93"/>
        <v>0</v>
      </c>
      <c r="DV159" s="14">
        <f t="shared" si="93"/>
        <v>0</v>
      </c>
      <c r="DW159" s="14">
        <f t="shared" si="93"/>
        <v>0</v>
      </c>
      <c r="DX159" s="14">
        <f t="shared" si="93"/>
        <v>0</v>
      </c>
      <c r="DY159" s="14">
        <f t="shared" si="93"/>
        <v>0</v>
      </c>
      <c r="DZ159" s="14">
        <f t="shared" si="97"/>
        <v>1.0000000000000002</v>
      </c>
    </row>
    <row r="160" spans="1:130">
      <c r="C160" s="18">
        <v>2030</v>
      </c>
      <c r="D160" s="25"/>
      <c r="E160" s="25"/>
      <c r="F160" s="25"/>
      <c r="G160" s="25"/>
      <c r="H160" s="25"/>
      <c r="I160" s="25"/>
      <c r="J160" s="25"/>
      <c r="K160" s="25"/>
      <c r="L160" s="25"/>
      <c r="M160" s="25"/>
      <c r="N160" s="25">
        <f t="shared" si="108"/>
        <v>0</v>
      </c>
      <c r="O160" s="25">
        <f t="shared" si="109"/>
        <v>0</v>
      </c>
      <c r="P160" s="25">
        <f t="shared" si="110"/>
        <v>0</v>
      </c>
      <c r="Q160" s="25">
        <f t="shared" si="111"/>
        <v>0</v>
      </c>
      <c r="R160" s="25">
        <f t="shared" si="115"/>
        <v>0</v>
      </c>
      <c r="S160" s="25">
        <f t="shared" si="117"/>
        <v>0</v>
      </c>
      <c r="T160" s="25">
        <f t="shared" si="118"/>
        <v>0</v>
      </c>
      <c r="U160" s="25">
        <f t="shared" si="119"/>
        <v>0</v>
      </c>
      <c r="V160" s="25">
        <f t="shared" si="120"/>
        <v>0</v>
      </c>
      <c r="W160" s="25">
        <f t="shared" si="121"/>
        <v>709.81818181817948</v>
      </c>
      <c r="X160" s="25">
        <f t="shared" si="122"/>
        <v>9.0000000000000036</v>
      </c>
      <c r="Y160" s="25">
        <f t="shared" si="123"/>
        <v>12.818181818181822</v>
      </c>
      <c r="Z160" s="25">
        <f t="shared" si="124"/>
        <v>16.36363636363637</v>
      </c>
      <c r="AA160" s="25">
        <f t="shared" si="125"/>
        <v>21.000000000000007</v>
      </c>
      <c r="AB160" s="25">
        <f t="shared" si="126"/>
        <v>25.636363636363644</v>
      </c>
      <c r="AC160" s="25">
        <f t="shared" si="127"/>
        <v>28.090909090909101</v>
      </c>
      <c r="AD160" s="25">
        <f t="shared" si="128"/>
        <v>30.818181818181827</v>
      </c>
      <c r="AE160" s="25">
        <f t="shared" si="129"/>
        <v>30.818181818181827</v>
      </c>
      <c r="AF160" s="25">
        <f t="shared" ref="AF160:AF178" si="130">VLOOKUP($C$94,$D$3:$K$63,$A$69,0)*(B132-B131)</f>
        <v>32.727272727272741</v>
      </c>
      <c r="AG160" s="25">
        <f>VLOOKUP($C$95,$D$3:$K$63,$A$69,0)*(B131-B130)</f>
        <v>39.000000000000014</v>
      </c>
      <c r="AH160" s="25">
        <f>VLOOKUP($C$96,$D$3:$K$63,$A$69,0)*B130</f>
        <v>0</v>
      </c>
      <c r="AI160" s="25"/>
      <c r="AJ160" s="25"/>
      <c r="AK160" s="25"/>
      <c r="AL160" s="25"/>
      <c r="AM160" s="25"/>
      <c r="AN160" s="25"/>
      <c r="AO160" s="25"/>
      <c r="AP160" s="25"/>
      <c r="AQ160" s="25"/>
      <c r="AR160" s="25"/>
      <c r="AS160" s="25"/>
      <c r="AT160" s="25"/>
      <c r="AU160" s="25"/>
      <c r="AV160" s="25"/>
      <c r="AW160" s="25"/>
      <c r="AX160" s="25"/>
      <c r="AY160" s="25"/>
      <c r="AZ160" s="25"/>
      <c r="BA160" s="25"/>
      <c r="BB160" s="25"/>
      <c r="BC160" s="25"/>
      <c r="BD160" s="25"/>
      <c r="BE160" s="25"/>
      <c r="BF160" s="25"/>
      <c r="BG160" s="25"/>
      <c r="BH160" s="25"/>
      <c r="BI160" s="25"/>
      <c r="BJ160" s="25"/>
      <c r="BK160" s="25"/>
      <c r="BL160" s="25"/>
      <c r="BM160" s="21">
        <f t="shared" si="95"/>
        <v>956.09090909090696</v>
      </c>
      <c r="BP160" s="18">
        <v>2030</v>
      </c>
      <c r="BQ160" s="14">
        <f t="shared" si="96"/>
        <v>0</v>
      </c>
      <c r="BR160" s="14">
        <f t="shared" si="96"/>
        <v>0</v>
      </c>
      <c r="BS160" s="14">
        <f t="shared" si="96"/>
        <v>0</v>
      </c>
      <c r="BT160" s="14">
        <f t="shared" si="96"/>
        <v>0</v>
      </c>
      <c r="BU160" s="14">
        <f t="shared" si="96"/>
        <v>0</v>
      </c>
      <c r="BV160" s="14">
        <f t="shared" si="96"/>
        <v>0</v>
      </c>
      <c r="BW160" s="14">
        <f t="shared" si="96"/>
        <v>0</v>
      </c>
      <c r="BX160" s="14">
        <f t="shared" si="96"/>
        <v>0</v>
      </c>
      <c r="BY160" s="14">
        <f t="shared" si="96"/>
        <v>0</v>
      </c>
      <c r="BZ160" s="14">
        <f t="shared" si="96"/>
        <v>0</v>
      </c>
      <c r="CA160" s="14">
        <f t="shared" si="96"/>
        <v>0</v>
      </c>
      <c r="CB160" s="14">
        <f t="shared" si="96"/>
        <v>0</v>
      </c>
      <c r="CC160" s="14">
        <f t="shared" si="96"/>
        <v>0</v>
      </c>
      <c r="CD160" s="14">
        <f t="shared" si="96"/>
        <v>0</v>
      </c>
      <c r="CE160" s="14">
        <f t="shared" si="96"/>
        <v>0</v>
      </c>
      <c r="CF160" s="14">
        <f t="shared" si="96"/>
        <v>0</v>
      </c>
      <c r="CG160" s="14">
        <f t="shared" si="112"/>
        <v>0</v>
      </c>
      <c r="CH160" s="14">
        <f t="shared" si="112"/>
        <v>0</v>
      </c>
      <c r="CI160" s="14">
        <f t="shared" si="112"/>
        <v>0</v>
      </c>
      <c r="CJ160" s="14">
        <f t="shared" si="112"/>
        <v>0.74241703907958467</v>
      </c>
      <c r="CK160" s="14">
        <f t="shared" si="112"/>
        <v>9.4133307977560393E-3</v>
      </c>
      <c r="CL160" s="14">
        <f t="shared" si="112"/>
        <v>1.3406865075591932E-2</v>
      </c>
      <c r="CM160" s="14">
        <f t="shared" si="112"/>
        <v>1.7115146905010981E-2</v>
      </c>
      <c r="CN160" s="14">
        <f t="shared" si="112"/>
        <v>2.1964438528097423E-2</v>
      </c>
      <c r="CO160" s="14">
        <f t="shared" si="112"/>
        <v>2.6813730151183865E-2</v>
      </c>
      <c r="CP160" s="14">
        <f t="shared" si="112"/>
        <v>2.9381002186935512E-2</v>
      </c>
      <c r="CQ160" s="14">
        <f t="shared" si="112"/>
        <v>3.2233526671104011E-2</v>
      </c>
      <c r="CR160" s="14">
        <f t="shared" si="112"/>
        <v>3.2233526671104011E-2</v>
      </c>
      <c r="CS160" s="14">
        <f t="shared" si="112"/>
        <v>3.4230293810021961E-2</v>
      </c>
      <c r="CT160" s="14">
        <f t="shared" si="112"/>
        <v>4.0791100123609501E-2</v>
      </c>
      <c r="CU160" s="14">
        <f t="shared" si="112"/>
        <v>0</v>
      </c>
      <c r="CV160" s="14">
        <f t="shared" si="112"/>
        <v>0</v>
      </c>
      <c r="CW160" s="14">
        <f t="shared" si="116"/>
        <v>0</v>
      </c>
      <c r="CX160" s="14">
        <f t="shared" si="116"/>
        <v>0</v>
      </c>
      <c r="CY160" s="14">
        <f t="shared" si="116"/>
        <v>0</v>
      </c>
      <c r="CZ160" s="14">
        <f t="shared" si="116"/>
        <v>0</v>
      </c>
      <c r="DA160" s="14">
        <f t="shared" si="116"/>
        <v>0</v>
      </c>
      <c r="DB160" s="14">
        <f t="shared" si="116"/>
        <v>0</v>
      </c>
      <c r="DC160" s="14">
        <f t="shared" si="113"/>
        <v>0</v>
      </c>
      <c r="DD160" s="14">
        <f t="shared" si="113"/>
        <v>0</v>
      </c>
      <c r="DE160" s="14">
        <f t="shared" si="113"/>
        <v>0</v>
      </c>
      <c r="DF160" s="14">
        <f t="shared" si="113"/>
        <v>0</v>
      </c>
      <c r="DG160" s="14">
        <f t="shared" si="113"/>
        <v>0</v>
      </c>
      <c r="DH160" s="14">
        <f t="shared" si="113"/>
        <v>0</v>
      </c>
      <c r="DI160" s="14">
        <f t="shared" si="113"/>
        <v>0</v>
      </c>
      <c r="DJ160" s="14">
        <f t="shared" si="113"/>
        <v>0</v>
      </c>
      <c r="DK160" s="14">
        <f t="shared" si="113"/>
        <v>0</v>
      </c>
      <c r="DL160" s="14">
        <f t="shared" si="113"/>
        <v>0</v>
      </c>
      <c r="DM160" s="14">
        <f t="shared" si="113"/>
        <v>0</v>
      </c>
      <c r="DN160" s="14">
        <f t="shared" si="113"/>
        <v>0</v>
      </c>
      <c r="DO160" s="14">
        <f t="shared" si="113"/>
        <v>0</v>
      </c>
      <c r="DP160" s="14">
        <f t="shared" si="113"/>
        <v>0</v>
      </c>
      <c r="DQ160" s="14">
        <f t="shared" si="113"/>
        <v>0</v>
      </c>
      <c r="DR160" s="14">
        <f t="shared" si="113"/>
        <v>0</v>
      </c>
      <c r="DS160" s="14">
        <f t="shared" si="114"/>
        <v>0</v>
      </c>
      <c r="DT160" s="14">
        <f t="shared" si="93"/>
        <v>0</v>
      </c>
      <c r="DU160" s="14">
        <f t="shared" si="93"/>
        <v>0</v>
      </c>
      <c r="DV160" s="14">
        <f t="shared" si="93"/>
        <v>0</v>
      </c>
      <c r="DW160" s="14">
        <f t="shared" si="93"/>
        <v>0</v>
      </c>
      <c r="DX160" s="14">
        <f t="shared" si="93"/>
        <v>0</v>
      </c>
      <c r="DY160" s="14">
        <f t="shared" si="93"/>
        <v>0</v>
      </c>
      <c r="DZ160" s="14">
        <f t="shared" si="97"/>
        <v>0.99999999999999989</v>
      </c>
    </row>
    <row r="161" spans="3:130">
      <c r="C161" s="18">
        <v>2031</v>
      </c>
      <c r="D161" s="25"/>
      <c r="E161" s="25"/>
      <c r="F161" s="25"/>
      <c r="G161" s="25"/>
      <c r="H161" s="25"/>
      <c r="I161" s="25"/>
      <c r="J161" s="25"/>
      <c r="K161" s="25"/>
      <c r="L161" s="25"/>
      <c r="M161" s="25"/>
      <c r="N161" s="25"/>
      <c r="O161" s="25">
        <f t="shared" si="109"/>
        <v>0</v>
      </c>
      <c r="P161" s="25">
        <f t="shared" si="110"/>
        <v>0</v>
      </c>
      <c r="Q161" s="25">
        <f t="shared" si="111"/>
        <v>0</v>
      </c>
      <c r="R161" s="25">
        <f t="shared" si="115"/>
        <v>0</v>
      </c>
      <c r="S161" s="25">
        <f t="shared" si="117"/>
        <v>0</v>
      </c>
      <c r="T161" s="25">
        <f t="shared" si="118"/>
        <v>0</v>
      </c>
      <c r="U161" s="25">
        <f t="shared" si="119"/>
        <v>0</v>
      </c>
      <c r="V161" s="25">
        <f t="shared" si="120"/>
        <v>0</v>
      </c>
      <c r="W161" s="25">
        <f t="shared" si="121"/>
        <v>0</v>
      </c>
      <c r="X161" s="25">
        <f t="shared" si="122"/>
        <v>8.9999999999999698</v>
      </c>
      <c r="Y161" s="25">
        <f t="shared" si="123"/>
        <v>12.818181818181822</v>
      </c>
      <c r="Z161" s="25">
        <f t="shared" si="124"/>
        <v>16.36363636363637</v>
      </c>
      <c r="AA161" s="25">
        <f t="shared" si="125"/>
        <v>21.000000000000007</v>
      </c>
      <c r="AB161" s="25">
        <f t="shared" si="126"/>
        <v>25.636363636363644</v>
      </c>
      <c r="AC161" s="25">
        <f t="shared" si="127"/>
        <v>28.090909090909101</v>
      </c>
      <c r="AD161" s="25">
        <f t="shared" si="128"/>
        <v>30.818181818181827</v>
      </c>
      <c r="AE161" s="25">
        <f t="shared" si="129"/>
        <v>30.818181818181827</v>
      </c>
      <c r="AF161" s="25">
        <f t="shared" si="130"/>
        <v>32.727272727272741</v>
      </c>
      <c r="AG161" s="25">
        <f t="shared" ref="AG161:AG179" si="131">VLOOKUP($C$95,$D$3:$K$63,$A$69,0)*(B132-B131)</f>
        <v>39.000000000000014</v>
      </c>
      <c r="AH161" s="25">
        <f>VLOOKUP($C$96,$D$3:$K$63,$A$69,0)*(B131-B130)</f>
        <v>46.363636363636381</v>
      </c>
      <c r="AI161" s="25">
        <f>VLOOKUP($C$97,$D$3:$K$63,$A$69,0)*B130</f>
        <v>0</v>
      </c>
      <c r="AJ161" s="25"/>
      <c r="AK161" s="25"/>
      <c r="AL161" s="25"/>
      <c r="AM161" s="25"/>
      <c r="AN161" s="25"/>
      <c r="AO161" s="25"/>
      <c r="AP161" s="25"/>
      <c r="AQ161" s="25"/>
      <c r="AR161" s="25"/>
      <c r="AS161" s="25"/>
      <c r="AT161" s="25"/>
      <c r="AU161" s="25"/>
      <c r="AV161" s="25"/>
      <c r="AW161" s="25"/>
      <c r="AX161" s="25"/>
      <c r="AY161" s="25"/>
      <c r="AZ161" s="25"/>
      <c r="BA161" s="25"/>
      <c r="BB161" s="25"/>
      <c r="BC161" s="25"/>
      <c r="BD161" s="25"/>
      <c r="BE161" s="25"/>
      <c r="BF161" s="25"/>
      <c r="BG161" s="25"/>
      <c r="BH161" s="25"/>
      <c r="BI161" s="25"/>
      <c r="BJ161" s="25"/>
      <c r="BK161" s="25"/>
      <c r="BL161" s="25"/>
      <c r="BM161" s="21">
        <f t="shared" si="95"/>
        <v>292.63636363636368</v>
      </c>
      <c r="BP161" s="18">
        <v>2031</v>
      </c>
      <c r="BQ161" s="14">
        <f t="shared" ref="BQ161:CF176" si="132">D161/$BM161</f>
        <v>0</v>
      </c>
      <c r="BR161" s="14">
        <f t="shared" si="132"/>
        <v>0</v>
      </c>
      <c r="BS161" s="14">
        <f t="shared" si="132"/>
        <v>0</v>
      </c>
      <c r="BT161" s="14">
        <f t="shared" si="132"/>
        <v>0</v>
      </c>
      <c r="BU161" s="14">
        <f t="shared" si="132"/>
        <v>0</v>
      </c>
      <c r="BV161" s="14">
        <f t="shared" si="132"/>
        <v>0</v>
      </c>
      <c r="BW161" s="14">
        <f t="shared" si="132"/>
        <v>0</v>
      </c>
      <c r="BX161" s="14">
        <f t="shared" si="132"/>
        <v>0</v>
      </c>
      <c r="BY161" s="14">
        <f t="shared" si="132"/>
        <v>0</v>
      </c>
      <c r="BZ161" s="14">
        <f t="shared" si="132"/>
        <v>0</v>
      </c>
      <c r="CA161" s="14">
        <f t="shared" si="132"/>
        <v>0</v>
      </c>
      <c r="CB161" s="14">
        <f t="shared" si="132"/>
        <v>0</v>
      </c>
      <c r="CC161" s="14">
        <f t="shared" si="132"/>
        <v>0</v>
      </c>
      <c r="CD161" s="14">
        <f t="shared" si="132"/>
        <v>0</v>
      </c>
      <c r="CE161" s="14">
        <f t="shared" si="132"/>
        <v>0</v>
      </c>
      <c r="CF161" s="14">
        <f t="shared" si="132"/>
        <v>0</v>
      </c>
      <c r="CG161" s="14">
        <f t="shared" si="112"/>
        <v>0</v>
      </c>
      <c r="CH161" s="14">
        <f t="shared" si="112"/>
        <v>0</v>
      </c>
      <c r="CI161" s="14">
        <f t="shared" si="112"/>
        <v>0</v>
      </c>
      <c r="CJ161" s="14">
        <f t="shared" si="112"/>
        <v>0</v>
      </c>
      <c r="CK161" s="14">
        <f t="shared" si="112"/>
        <v>3.0754892823858234E-2</v>
      </c>
      <c r="CL161" s="14">
        <f t="shared" si="112"/>
        <v>4.3802423112767948E-2</v>
      </c>
      <c r="CM161" s="14">
        <f t="shared" si="112"/>
        <v>5.5917986952469724E-2</v>
      </c>
      <c r="CN161" s="14">
        <f t="shared" si="112"/>
        <v>7.1761416589002813E-2</v>
      </c>
      <c r="CO161" s="14">
        <f t="shared" si="112"/>
        <v>8.7604846225535896E-2</v>
      </c>
      <c r="CP161" s="14">
        <f t="shared" si="112"/>
        <v>9.5992544268406352E-2</v>
      </c>
      <c r="CQ161" s="14">
        <f t="shared" si="112"/>
        <v>0.10531220876048464</v>
      </c>
      <c r="CR161" s="14">
        <f t="shared" si="112"/>
        <v>0.10531220876048464</v>
      </c>
      <c r="CS161" s="14">
        <f t="shared" si="112"/>
        <v>0.11183597390493945</v>
      </c>
      <c r="CT161" s="14">
        <f t="shared" si="112"/>
        <v>0.13327120223671951</v>
      </c>
      <c r="CU161" s="14">
        <f t="shared" ref="CU161:DJ190" si="133">AH161/$BM161</f>
        <v>0.15843429636533088</v>
      </c>
      <c r="CV161" s="14">
        <f t="shared" si="133"/>
        <v>0</v>
      </c>
      <c r="CW161" s="14">
        <f t="shared" si="116"/>
        <v>0</v>
      </c>
      <c r="CX161" s="14">
        <f t="shared" si="116"/>
        <v>0</v>
      </c>
      <c r="CY161" s="14">
        <f t="shared" si="116"/>
        <v>0</v>
      </c>
      <c r="CZ161" s="14">
        <f t="shared" si="116"/>
        <v>0</v>
      </c>
      <c r="DA161" s="14">
        <f t="shared" si="116"/>
        <v>0</v>
      </c>
      <c r="DB161" s="14">
        <f t="shared" si="116"/>
        <v>0</v>
      </c>
      <c r="DC161" s="14">
        <f t="shared" si="113"/>
        <v>0</v>
      </c>
      <c r="DD161" s="14">
        <f t="shared" si="113"/>
        <v>0</v>
      </c>
      <c r="DE161" s="14">
        <f t="shared" si="113"/>
        <v>0</v>
      </c>
      <c r="DF161" s="14">
        <f t="shared" si="113"/>
        <v>0</v>
      </c>
      <c r="DG161" s="14">
        <f t="shared" si="113"/>
        <v>0</v>
      </c>
      <c r="DH161" s="14">
        <f t="shared" si="113"/>
        <v>0</v>
      </c>
      <c r="DI161" s="14">
        <f t="shared" si="113"/>
        <v>0</v>
      </c>
      <c r="DJ161" s="14">
        <f t="shared" si="113"/>
        <v>0</v>
      </c>
      <c r="DK161" s="14">
        <f t="shared" si="113"/>
        <v>0</v>
      </c>
      <c r="DL161" s="14">
        <f t="shared" si="113"/>
        <v>0</v>
      </c>
      <c r="DM161" s="14">
        <f t="shared" si="113"/>
        <v>0</v>
      </c>
      <c r="DN161" s="14">
        <f t="shared" si="113"/>
        <v>0</v>
      </c>
      <c r="DO161" s="14">
        <f t="shared" si="113"/>
        <v>0</v>
      </c>
      <c r="DP161" s="14">
        <f t="shared" si="113"/>
        <v>0</v>
      </c>
      <c r="DQ161" s="14">
        <f t="shared" ref="DQ161:DR190" si="134">BD161/$BM161</f>
        <v>0</v>
      </c>
      <c r="DR161" s="14">
        <f t="shared" si="134"/>
        <v>0</v>
      </c>
      <c r="DS161" s="14">
        <f t="shared" si="114"/>
        <v>0</v>
      </c>
      <c r="DT161" s="14">
        <f t="shared" si="93"/>
        <v>0</v>
      </c>
      <c r="DU161" s="14">
        <f t="shared" si="93"/>
        <v>0</v>
      </c>
      <c r="DV161" s="14">
        <f t="shared" si="93"/>
        <v>0</v>
      </c>
      <c r="DW161" s="14">
        <f t="shared" si="93"/>
        <v>0</v>
      </c>
      <c r="DX161" s="14">
        <f t="shared" si="93"/>
        <v>0</v>
      </c>
      <c r="DY161" s="14">
        <f t="shared" si="93"/>
        <v>0</v>
      </c>
      <c r="DZ161" s="14">
        <f t="shared" si="97"/>
        <v>1.0000000000000002</v>
      </c>
    </row>
    <row r="162" spans="3:130">
      <c r="C162" s="18">
        <v>2032</v>
      </c>
      <c r="D162" s="25"/>
      <c r="E162" s="25"/>
      <c r="F162" s="25"/>
      <c r="G162" s="25"/>
      <c r="H162" s="25"/>
      <c r="I162" s="25"/>
      <c r="J162" s="25"/>
      <c r="K162" s="25"/>
      <c r="L162" s="25"/>
      <c r="M162" s="25"/>
      <c r="N162" s="25"/>
      <c r="O162" s="25"/>
      <c r="P162" s="25">
        <f t="shared" si="110"/>
        <v>0</v>
      </c>
      <c r="Q162" s="25">
        <f t="shared" si="111"/>
        <v>0</v>
      </c>
      <c r="R162" s="25">
        <f t="shared" si="115"/>
        <v>0</v>
      </c>
      <c r="S162" s="25">
        <f t="shared" si="117"/>
        <v>0</v>
      </c>
      <c r="T162" s="25">
        <f t="shared" si="118"/>
        <v>0</v>
      </c>
      <c r="U162" s="25">
        <f t="shared" si="119"/>
        <v>0</v>
      </c>
      <c r="V162" s="25">
        <f t="shared" si="120"/>
        <v>0</v>
      </c>
      <c r="W162" s="25">
        <f t="shared" si="121"/>
        <v>0</v>
      </c>
      <c r="X162" s="25">
        <f t="shared" si="122"/>
        <v>0</v>
      </c>
      <c r="Y162" s="25">
        <f t="shared" si="123"/>
        <v>12.818181818181776</v>
      </c>
      <c r="Z162" s="25">
        <f t="shared" si="124"/>
        <v>16.36363636363637</v>
      </c>
      <c r="AA162" s="25">
        <f t="shared" si="125"/>
        <v>21.000000000000007</v>
      </c>
      <c r="AB162" s="25">
        <f t="shared" si="126"/>
        <v>25.636363636363644</v>
      </c>
      <c r="AC162" s="25">
        <f t="shared" si="127"/>
        <v>28.090909090909101</v>
      </c>
      <c r="AD162" s="25">
        <f t="shared" si="128"/>
        <v>30.818181818181827</v>
      </c>
      <c r="AE162" s="25">
        <f t="shared" si="129"/>
        <v>30.818181818181827</v>
      </c>
      <c r="AF162" s="25">
        <f t="shared" si="130"/>
        <v>32.727272727272741</v>
      </c>
      <c r="AG162" s="25">
        <f t="shared" si="131"/>
        <v>39.000000000000014</v>
      </c>
      <c r="AH162" s="25">
        <f t="shared" ref="AH162:AH180" si="135">VLOOKUP($C$96,$D$3:$K$63,$A$69,0)*(B132-B131)</f>
        <v>46.363636363636381</v>
      </c>
      <c r="AI162" s="25">
        <f>VLOOKUP($C$97,$D$3:$K$63,$A$69,0)*(B131-B130)</f>
        <v>54.545454545454561</v>
      </c>
      <c r="AJ162" s="25">
        <f>VLOOKUP($C$98,$D$3:$K$63,$A$69,0)*B130</f>
        <v>0</v>
      </c>
      <c r="AK162" s="25"/>
      <c r="AL162" s="25"/>
      <c r="AM162" s="25"/>
      <c r="AN162" s="25"/>
      <c r="AO162" s="25"/>
      <c r="AP162" s="25"/>
      <c r="AQ162" s="25"/>
      <c r="AR162" s="25"/>
      <c r="AS162" s="25"/>
      <c r="AT162" s="25"/>
      <c r="AU162" s="25"/>
      <c r="AV162" s="25"/>
      <c r="AW162" s="25"/>
      <c r="AX162" s="25"/>
      <c r="AY162" s="25"/>
      <c r="AZ162" s="25"/>
      <c r="BA162" s="25"/>
      <c r="BB162" s="25"/>
      <c r="BC162" s="25"/>
      <c r="BD162" s="25"/>
      <c r="BE162" s="25"/>
      <c r="BF162" s="25"/>
      <c r="BG162" s="25"/>
      <c r="BH162" s="25"/>
      <c r="BI162" s="25"/>
      <c r="BJ162" s="25"/>
      <c r="BK162" s="25"/>
      <c r="BL162" s="25"/>
      <c r="BM162" s="21">
        <f t="shared" si="95"/>
        <v>338.18181818181824</v>
      </c>
      <c r="BP162" s="18">
        <v>2032</v>
      </c>
      <c r="BQ162" s="14">
        <f t="shared" si="132"/>
        <v>0</v>
      </c>
      <c r="BR162" s="14">
        <f t="shared" si="132"/>
        <v>0</v>
      </c>
      <c r="BS162" s="14">
        <f t="shared" si="132"/>
        <v>0</v>
      </c>
      <c r="BT162" s="14">
        <f t="shared" si="132"/>
        <v>0</v>
      </c>
      <c r="BU162" s="14">
        <f t="shared" si="132"/>
        <v>0</v>
      </c>
      <c r="BV162" s="14">
        <f t="shared" si="132"/>
        <v>0</v>
      </c>
      <c r="BW162" s="14">
        <f t="shared" si="132"/>
        <v>0</v>
      </c>
      <c r="BX162" s="14">
        <f t="shared" si="132"/>
        <v>0</v>
      </c>
      <c r="BY162" s="14">
        <f t="shared" si="132"/>
        <v>0</v>
      </c>
      <c r="BZ162" s="14">
        <f t="shared" si="132"/>
        <v>0</v>
      </c>
      <c r="CA162" s="14">
        <f t="shared" si="132"/>
        <v>0</v>
      </c>
      <c r="CB162" s="14">
        <f t="shared" si="132"/>
        <v>0</v>
      </c>
      <c r="CC162" s="14">
        <f t="shared" si="132"/>
        <v>0</v>
      </c>
      <c r="CD162" s="14">
        <f t="shared" si="132"/>
        <v>0</v>
      </c>
      <c r="CE162" s="14">
        <f t="shared" si="132"/>
        <v>0</v>
      </c>
      <c r="CF162" s="14">
        <f t="shared" si="132"/>
        <v>0</v>
      </c>
      <c r="CG162" s="14">
        <f t="shared" ref="CG162:CT180" si="136">T162/$BM162</f>
        <v>0</v>
      </c>
      <c r="CH162" s="14">
        <f t="shared" si="136"/>
        <v>0</v>
      </c>
      <c r="CI162" s="14">
        <f t="shared" si="136"/>
        <v>0</v>
      </c>
      <c r="CJ162" s="14">
        <f t="shared" si="136"/>
        <v>0</v>
      </c>
      <c r="CK162" s="14">
        <f t="shared" si="136"/>
        <v>0</v>
      </c>
      <c r="CL162" s="14">
        <f t="shared" si="136"/>
        <v>3.7903225806451481E-2</v>
      </c>
      <c r="CM162" s="14">
        <f t="shared" si="136"/>
        <v>4.8387096774193561E-2</v>
      </c>
      <c r="CN162" s="14">
        <f t="shared" si="136"/>
        <v>6.20967741935484E-2</v>
      </c>
      <c r="CO162" s="14">
        <f t="shared" si="136"/>
        <v>7.5806451612903239E-2</v>
      </c>
      <c r="CP162" s="14">
        <f t="shared" si="136"/>
        <v>8.3064516129032276E-2</v>
      </c>
      <c r="CQ162" s="14">
        <f t="shared" si="136"/>
        <v>9.1129032258064527E-2</v>
      </c>
      <c r="CR162" s="14">
        <f t="shared" si="136"/>
        <v>9.1129032258064527E-2</v>
      </c>
      <c r="CS162" s="14">
        <f t="shared" si="136"/>
        <v>9.6774193548387122E-2</v>
      </c>
      <c r="CT162" s="14">
        <f t="shared" si="136"/>
        <v>0.11532258064516131</v>
      </c>
      <c r="CU162" s="14">
        <f t="shared" si="133"/>
        <v>0.1370967741935484</v>
      </c>
      <c r="CV162" s="14">
        <f t="shared" si="133"/>
        <v>0.16129032258064518</v>
      </c>
      <c r="CW162" s="14">
        <f t="shared" si="116"/>
        <v>0</v>
      </c>
      <c r="CX162" s="14">
        <f t="shared" si="116"/>
        <v>0</v>
      </c>
      <c r="CY162" s="14">
        <f t="shared" si="116"/>
        <v>0</v>
      </c>
      <c r="CZ162" s="14">
        <f t="shared" si="116"/>
        <v>0</v>
      </c>
      <c r="DA162" s="14">
        <f t="shared" si="116"/>
        <v>0</v>
      </c>
      <c r="DB162" s="14">
        <f t="shared" si="116"/>
        <v>0</v>
      </c>
      <c r="DC162" s="14">
        <f t="shared" si="116"/>
        <v>0</v>
      </c>
      <c r="DD162" s="14">
        <f t="shared" si="116"/>
        <v>0</v>
      </c>
      <c r="DE162" s="14">
        <f t="shared" si="116"/>
        <v>0</v>
      </c>
      <c r="DF162" s="14">
        <f t="shared" si="116"/>
        <v>0</v>
      </c>
      <c r="DG162" s="14">
        <f t="shared" si="116"/>
        <v>0</v>
      </c>
      <c r="DH162" s="14">
        <f t="shared" si="116"/>
        <v>0</v>
      </c>
      <c r="DI162" s="14">
        <f t="shared" si="116"/>
        <v>0</v>
      </c>
      <c r="DJ162" s="14">
        <f t="shared" si="116"/>
        <v>0</v>
      </c>
      <c r="DK162" s="14">
        <f t="shared" si="116"/>
        <v>0</v>
      </c>
      <c r="DL162" s="14">
        <f t="shared" si="116"/>
        <v>0</v>
      </c>
      <c r="DM162" s="14">
        <f t="shared" ref="DM162:DP190" si="137">AZ162/$BM162</f>
        <v>0</v>
      </c>
      <c r="DN162" s="14">
        <f t="shared" si="137"/>
        <v>0</v>
      </c>
      <c r="DO162" s="14">
        <f t="shared" si="137"/>
        <v>0</v>
      </c>
      <c r="DP162" s="14">
        <f t="shared" si="137"/>
        <v>0</v>
      </c>
      <c r="DQ162" s="14">
        <f t="shared" si="134"/>
        <v>0</v>
      </c>
      <c r="DR162" s="14">
        <f t="shared" si="134"/>
        <v>0</v>
      </c>
      <c r="DS162" s="14">
        <f t="shared" si="114"/>
        <v>0</v>
      </c>
      <c r="DT162" s="14">
        <f t="shared" si="93"/>
        <v>0</v>
      </c>
      <c r="DU162" s="14">
        <f t="shared" si="93"/>
        <v>0</v>
      </c>
      <c r="DV162" s="14">
        <f t="shared" si="93"/>
        <v>0</v>
      </c>
      <c r="DW162" s="14">
        <f t="shared" si="93"/>
        <v>0</v>
      </c>
      <c r="DX162" s="14">
        <f t="shared" si="93"/>
        <v>0</v>
      </c>
      <c r="DY162" s="14">
        <f t="shared" si="93"/>
        <v>0</v>
      </c>
      <c r="DZ162" s="14">
        <f t="shared" si="97"/>
        <v>1</v>
      </c>
    </row>
    <row r="163" spans="3:130">
      <c r="C163" s="18">
        <v>2033</v>
      </c>
      <c r="D163" s="25"/>
      <c r="E163" s="25"/>
      <c r="F163" s="25"/>
      <c r="G163" s="25"/>
      <c r="H163" s="25"/>
      <c r="I163" s="25"/>
      <c r="J163" s="25"/>
      <c r="K163" s="25"/>
      <c r="L163" s="25"/>
      <c r="M163" s="25"/>
      <c r="N163" s="25"/>
      <c r="O163" s="25"/>
      <c r="P163" s="25"/>
      <c r="Q163" s="25">
        <f t="shared" si="111"/>
        <v>0</v>
      </c>
      <c r="R163" s="25">
        <f t="shared" si="115"/>
        <v>0</v>
      </c>
      <c r="S163" s="25">
        <f t="shared" si="117"/>
        <v>0</v>
      </c>
      <c r="T163" s="25">
        <f t="shared" si="118"/>
        <v>0</v>
      </c>
      <c r="U163" s="25">
        <f t="shared" si="119"/>
        <v>0</v>
      </c>
      <c r="V163" s="25">
        <f t="shared" si="120"/>
        <v>0</v>
      </c>
      <c r="W163" s="25">
        <f t="shared" si="121"/>
        <v>0</v>
      </c>
      <c r="X163" s="25">
        <f t="shared" si="122"/>
        <v>0</v>
      </c>
      <c r="Y163" s="25">
        <f t="shared" si="123"/>
        <v>0</v>
      </c>
      <c r="Z163" s="25">
        <f t="shared" si="124"/>
        <v>16.36363636363631</v>
      </c>
      <c r="AA163" s="25">
        <f t="shared" si="125"/>
        <v>21.000000000000007</v>
      </c>
      <c r="AB163" s="25">
        <f t="shared" si="126"/>
        <v>25.636363636363644</v>
      </c>
      <c r="AC163" s="25">
        <f t="shared" si="127"/>
        <v>28.090909090909101</v>
      </c>
      <c r="AD163" s="25">
        <f t="shared" si="128"/>
        <v>30.818181818181827</v>
      </c>
      <c r="AE163" s="25">
        <f t="shared" si="129"/>
        <v>30.818181818181827</v>
      </c>
      <c r="AF163" s="25">
        <f t="shared" si="130"/>
        <v>32.727272727272741</v>
      </c>
      <c r="AG163" s="25">
        <f t="shared" si="131"/>
        <v>39.000000000000014</v>
      </c>
      <c r="AH163" s="25">
        <f t="shared" si="135"/>
        <v>46.363636363636381</v>
      </c>
      <c r="AI163" s="25">
        <f t="shared" ref="AI163:AI181" si="138">VLOOKUP($C$97,$D$3:$K$63,$A$69,0)*(B132-B131)</f>
        <v>54.545454545454561</v>
      </c>
      <c r="AJ163" s="25">
        <f>VLOOKUP($C$98,$D$3:$K$63,$A$69,0)*(B131-B130)</f>
        <v>65.727272727272748</v>
      </c>
      <c r="AK163" s="25">
        <f>VLOOKUP($C$99,$D$3:$K$63,$A$69,0)*B130</f>
        <v>0</v>
      </c>
      <c r="AL163" s="25"/>
      <c r="AM163" s="25"/>
      <c r="AN163" s="25"/>
      <c r="AO163" s="25"/>
      <c r="AP163" s="25"/>
      <c r="AQ163" s="25"/>
      <c r="AR163" s="25"/>
      <c r="AS163" s="25"/>
      <c r="AT163" s="25"/>
      <c r="AU163" s="25"/>
      <c r="AV163" s="25"/>
      <c r="AW163" s="25"/>
      <c r="AX163" s="25"/>
      <c r="AY163" s="25"/>
      <c r="AZ163" s="25"/>
      <c r="BA163" s="25"/>
      <c r="BB163" s="25"/>
      <c r="BC163" s="25"/>
      <c r="BD163" s="25"/>
      <c r="BE163" s="25"/>
      <c r="BF163" s="25"/>
      <c r="BG163" s="25"/>
      <c r="BH163" s="25"/>
      <c r="BI163" s="25"/>
      <c r="BJ163" s="25"/>
      <c r="BK163" s="25"/>
      <c r="BL163" s="25"/>
      <c r="BM163" s="21">
        <f t="shared" si="95"/>
        <v>391.09090909090918</v>
      </c>
      <c r="BP163" s="18">
        <v>2033</v>
      </c>
      <c r="BQ163" s="14">
        <f t="shared" si="132"/>
        <v>0</v>
      </c>
      <c r="BR163" s="14">
        <f t="shared" si="132"/>
        <v>0</v>
      </c>
      <c r="BS163" s="14">
        <f t="shared" si="132"/>
        <v>0</v>
      </c>
      <c r="BT163" s="14">
        <f t="shared" si="132"/>
        <v>0</v>
      </c>
      <c r="BU163" s="14">
        <f t="shared" si="132"/>
        <v>0</v>
      </c>
      <c r="BV163" s="14">
        <f t="shared" si="132"/>
        <v>0</v>
      </c>
      <c r="BW163" s="14">
        <f t="shared" si="132"/>
        <v>0</v>
      </c>
      <c r="BX163" s="14">
        <f t="shared" si="132"/>
        <v>0</v>
      </c>
      <c r="BY163" s="14">
        <f t="shared" si="132"/>
        <v>0</v>
      </c>
      <c r="BZ163" s="14">
        <f t="shared" si="132"/>
        <v>0</v>
      </c>
      <c r="CA163" s="14">
        <f t="shared" si="132"/>
        <v>0</v>
      </c>
      <c r="CB163" s="14">
        <f t="shared" si="132"/>
        <v>0</v>
      </c>
      <c r="CC163" s="14">
        <f t="shared" si="132"/>
        <v>0</v>
      </c>
      <c r="CD163" s="14">
        <f t="shared" si="132"/>
        <v>0</v>
      </c>
      <c r="CE163" s="14">
        <f t="shared" si="132"/>
        <v>0</v>
      </c>
      <c r="CF163" s="14">
        <f t="shared" si="132"/>
        <v>0</v>
      </c>
      <c r="CG163" s="14">
        <f t="shared" si="136"/>
        <v>0</v>
      </c>
      <c r="CH163" s="14">
        <f t="shared" si="136"/>
        <v>0</v>
      </c>
      <c r="CI163" s="14">
        <f t="shared" si="136"/>
        <v>0</v>
      </c>
      <c r="CJ163" s="14">
        <f t="shared" si="136"/>
        <v>0</v>
      </c>
      <c r="CK163" s="14">
        <f t="shared" si="136"/>
        <v>0</v>
      </c>
      <c r="CL163" s="14">
        <f t="shared" si="136"/>
        <v>0</v>
      </c>
      <c r="CM163" s="14">
        <f t="shared" si="136"/>
        <v>4.1841004184100271E-2</v>
      </c>
      <c r="CN163" s="14">
        <f t="shared" si="136"/>
        <v>5.3695955369595545E-2</v>
      </c>
      <c r="CO163" s="14">
        <f t="shared" si="136"/>
        <v>6.555090655509066E-2</v>
      </c>
      <c r="CP163" s="14">
        <f t="shared" si="136"/>
        <v>7.1827057182705725E-2</v>
      </c>
      <c r="CQ163" s="14">
        <f t="shared" si="136"/>
        <v>7.8800557880055799E-2</v>
      </c>
      <c r="CR163" s="14">
        <f t="shared" si="136"/>
        <v>7.8800557880055799E-2</v>
      </c>
      <c r="CS163" s="14">
        <f t="shared" si="136"/>
        <v>8.3682008368200847E-2</v>
      </c>
      <c r="CT163" s="14">
        <f t="shared" si="136"/>
        <v>9.9721059972106008E-2</v>
      </c>
      <c r="CU163" s="14">
        <f t="shared" si="133"/>
        <v>0.1185495118549512</v>
      </c>
      <c r="CV163" s="14">
        <f t="shared" si="133"/>
        <v>0.1394700139470014</v>
      </c>
      <c r="CW163" s="14">
        <f t="shared" si="116"/>
        <v>0.1680613668061367</v>
      </c>
      <c r="CX163" s="14">
        <f t="shared" si="116"/>
        <v>0</v>
      </c>
      <c r="CY163" s="14">
        <f t="shared" si="116"/>
        <v>0</v>
      </c>
      <c r="CZ163" s="14">
        <f t="shared" si="116"/>
        <v>0</v>
      </c>
      <c r="DA163" s="14">
        <f t="shared" si="116"/>
        <v>0</v>
      </c>
      <c r="DB163" s="14">
        <f t="shared" si="116"/>
        <v>0</v>
      </c>
      <c r="DC163" s="14">
        <f t="shared" si="116"/>
        <v>0</v>
      </c>
      <c r="DD163" s="14">
        <f t="shared" si="116"/>
        <v>0</v>
      </c>
      <c r="DE163" s="14">
        <f t="shared" si="116"/>
        <v>0</v>
      </c>
      <c r="DF163" s="14">
        <f t="shared" si="116"/>
        <v>0</v>
      </c>
      <c r="DG163" s="14">
        <f t="shared" si="116"/>
        <v>0</v>
      </c>
      <c r="DH163" s="14">
        <f t="shared" si="116"/>
        <v>0</v>
      </c>
      <c r="DI163" s="14">
        <f t="shared" si="116"/>
        <v>0</v>
      </c>
      <c r="DJ163" s="14">
        <f t="shared" si="116"/>
        <v>0</v>
      </c>
      <c r="DK163" s="14">
        <f t="shared" si="116"/>
        <v>0</v>
      </c>
      <c r="DL163" s="14">
        <f t="shared" si="116"/>
        <v>0</v>
      </c>
      <c r="DM163" s="14">
        <f t="shared" si="137"/>
        <v>0</v>
      </c>
      <c r="DN163" s="14">
        <f t="shared" si="137"/>
        <v>0</v>
      </c>
      <c r="DO163" s="14">
        <f t="shared" si="137"/>
        <v>0</v>
      </c>
      <c r="DP163" s="14">
        <f t="shared" si="137"/>
        <v>0</v>
      </c>
      <c r="DQ163" s="14">
        <f t="shared" si="134"/>
        <v>0</v>
      </c>
      <c r="DR163" s="14">
        <f t="shared" si="134"/>
        <v>0</v>
      </c>
      <c r="DS163" s="14">
        <f t="shared" si="114"/>
        <v>0</v>
      </c>
      <c r="DT163" s="14">
        <f t="shared" si="93"/>
        <v>0</v>
      </c>
      <c r="DU163" s="14">
        <f t="shared" si="93"/>
        <v>0</v>
      </c>
      <c r="DV163" s="14">
        <f t="shared" si="93"/>
        <v>0</v>
      </c>
      <c r="DW163" s="14">
        <f t="shared" si="93"/>
        <v>0</v>
      </c>
      <c r="DX163" s="14">
        <f t="shared" si="93"/>
        <v>0</v>
      </c>
      <c r="DY163" s="14">
        <f t="shared" si="93"/>
        <v>0</v>
      </c>
      <c r="DZ163" s="14">
        <f t="shared" si="97"/>
        <v>1</v>
      </c>
    </row>
    <row r="164" spans="3:130">
      <c r="C164" s="18">
        <v>2034</v>
      </c>
      <c r="D164" s="25"/>
      <c r="E164" s="25"/>
      <c r="F164" s="25"/>
      <c r="G164" s="25"/>
      <c r="H164" s="25"/>
      <c r="I164" s="25"/>
      <c r="J164" s="25"/>
      <c r="K164" s="25"/>
      <c r="L164" s="25"/>
      <c r="M164" s="25"/>
      <c r="N164" s="25"/>
      <c r="O164" s="25"/>
      <c r="P164" s="25"/>
      <c r="Q164" s="25"/>
      <c r="R164" s="25">
        <f t="shared" si="115"/>
        <v>0</v>
      </c>
      <c r="S164" s="25">
        <f t="shared" si="117"/>
        <v>0</v>
      </c>
      <c r="T164" s="25">
        <f t="shared" si="118"/>
        <v>0</v>
      </c>
      <c r="U164" s="25">
        <f t="shared" si="119"/>
        <v>0</v>
      </c>
      <c r="V164" s="25">
        <f t="shared" si="120"/>
        <v>0</v>
      </c>
      <c r="W164" s="25">
        <f t="shared" si="121"/>
        <v>0</v>
      </c>
      <c r="X164" s="25">
        <f t="shared" si="122"/>
        <v>0</v>
      </c>
      <c r="Y164" s="25">
        <f t="shared" si="123"/>
        <v>0</v>
      </c>
      <c r="Z164" s="25">
        <f t="shared" si="124"/>
        <v>0</v>
      </c>
      <c r="AA164" s="25">
        <f t="shared" si="125"/>
        <v>20.999999999999929</v>
      </c>
      <c r="AB164" s="25">
        <f t="shared" si="126"/>
        <v>25.636363636363644</v>
      </c>
      <c r="AC164" s="25">
        <f t="shared" si="127"/>
        <v>28.090909090909101</v>
      </c>
      <c r="AD164" s="25">
        <f t="shared" si="128"/>
        <v>30.818181818181827</v>
      </c>
      <c r="AE164" s="25">
        <f t="shared" si="129"/>
        <v>30.818181818181827</v>
      </c>
      <c r="AF164" s="25">
        <f t="shared" si="130"/>
        <v>32.727272727272741</v>
      </c>
      <c r="AG164" s="25">
        <f t="shared" si="131"/>
        <v>39.000000000000014</v>
      </c>
      <c r="AH164" s="25">
        <f t="shared" si="135"/>
        <v>46.363636363636381</v>
      </c>
      <c r="AI164" s="25">
        <f t="shared" si="138"/>
        <v>54.545454545454561</v>
      </c>
      <c r="AJ164" s="25">
        <f t="shared" ref="AJ164:AJ182" si="139">VLOOKUP($C$98,$D$3:$K$63,$A$69,0)*(B132-B131)</f>
        <v>65.727272727272748</v>
      </c>
      <c r="AK164" s="25">
        <f>VLOOKUP($C$99,$D$3:$K$63,$A$69,0)*(B131-B130)</f>
        <v>78.272727272727295</v>
      </c>
      <c r="AL164" s="25">
        <f>VLOOKUP($C$100,$D$3:$K$63,$A$69,0)*B130</f>
        <v>0</v>
      </c>
      <c r="AM164" s="25"/>
      <c r="AN164" s="25"/>
      <c r="AO164" s="25"/>
      <c r="AP164" s="25"/>
      <c r="AQ164" s="25"/>
      <c r="AR164" s="25"/>
      <c r="AS164" s="25"/>
      <c r="AT164" s="25"/>
      <c r="AU164" s="25"/>
      <c r="AV164" s="25"/>
      <c r="AW164" s="25"/>
      <c r="AX164" s="25"/>
      <c r="AY164" s="25"/>
      <c r="AZ164" s="25"/>
      <c r="BA164" s="25"/>
      <c r="BB164" s="25"/>
      <c r="BC164" s="25"/>
      <c r="BD164" s="25"/>
      <c r="BE164" s="25"/>
      <c r="BF164" s="25"/>
      <c r="BG164" s="25"/>
      <c r="BH164" s="25"/>
      <c r="BI164" s="25"/>
      <c r="BJ164" s="25"/>
      <c r="BK164" s="25"/>
      <c r="BL164" s="25"/>
      <c r="BM164" s="21">
        <f t="shared" si="95"/>
        <v>453.00000000000006</v>
      </c>
      <c r="BP164" s="18">
        <v>2034</v>
      </c>
      <c r="BQ164" s="14">
        <f t="shared" si="132"/>
        <v>0</v>
      </c>
      <c r="BR164" s="14">
        <f t="shared" si="132"/>
        <v>0</v>
      </c>
      <c r="BS164" s="14">
        <f t="shared" si="132"/>
        <v>0</v>
      </c>
      <c r="BT164" s="14">
        <f t="shared" si="132"/>
        <v>0</v>
      </c>
      <c r="BU164" s="14">
        <f t="shared" si="132"/>
        <v>0</v>
      </c>
      <c r="BV164" s="14">
        <f t="shared" si="132"/>
        <v>0</v>
      </c>
      <c r="BW164" s="14">
        <f t="shared" si="132"/>
        <v>0</v>
      </c>
      <c r="BX164" s="14">
        <f t="shared" si="132"/>
        <v>0</v>
      </c>
      <c r="BY164" s="14">
        <f t="shared" si="132"/>
        <v>0</v>
      </c>
      <c r="BZ164" s="14">
        <f t="shared" si="132"/>
        <v>0</v>
      </c>
      <c r="CA164" s="14">
        <f t="shared" si="132"/>
        <v>0</v>
      </c>
      <c r="CB164" s="14">
        <f t="shared" si="132"/>
        <v>0</v>
      </c>
      <c r="CC164" s="14">
        <f t="shared" si="132"/>
        <v>0</v>
      </c>
      <c r="CD164" s="14">
        <f t="shared" si="132"/>
        <v>0</v>
      </c>
      <c r="CE164" s="14">
        <f t="shared" si="132"/>
        <v>0</v>
      </c>
      <c r="CF164" s="14">
        <f t="shared" si="132"/>
        <v>0</v>
      </c>
      <c r="CG164" s="14">
        <f t="shared" si="136"/>
        <v>0</v>
      </c>
      <c r="CH164" s="14">
        <f t="shared" si="136"/>
        <v>0</v>
      </c>
      <c r="CI164" s="14">
        <f t="shared" si="136"/>
        <v>0</v>
      </c>
      <c r="CJ164" s="14">
        <f t="shared" si="136"/>
        <v>0</v>
      </c>
      <c r="CK164" s="14">
        <f t="shared" si="136"/>
        <v>0</v>
      </c>
      <c r="CL164" s="14">
        <f t="shared" si="136"/>
        <v>0</v>
      </c>
      <c r="CM164" s="14">
        <f t="shared" si="136"/>
        <v>0</v>
      </c>
      <c r="CN164" s="14">
        <f t="shared" si="136"/>
        <v>4.6357615894039569E-2</v>
      </c>
      <c r="CO164" s="14">
        <f t="shared" si="136"/>
        <v>5.659241420830826E-2</v>
      </c>
      <c r="CP164" s="14">
        <f t="shared" si="136"/>
        <v>6.2010836845273948E-2</v>
      </c>
      <c r="CQ164" s="14">
        <f t="shared" si="136"/>
        <v>6.8031306441902487E-2</v>
      </c>
      <c r="CR164" s="14">
        <f t="shared" si="136"/>
        <v>6.8031306441902487E-2</v>
      </c>
      <c r="CS164" s="14">
        <f t="shared" si="136"/>
        <v>7.2245635159542465E-2</v>
      </c>
      <c r="CT164" s="14">
        <f t="shared" si="136"/>
        <v>8.6092715231788103E-2</v>
      </c>
      <c r="CU164" s="14">
        <f t="shared" si="133"/>
        <v>0.10234798314268516</v>
      </c>
      <c r="CV164" s="14">
        <f t="shared" si="133"/>
        <v>0.12040939193257076</v>
      </c>
      <c r="CW164" s="14">
        <f t="shared" si="116"/>
        <v>0.14509331727874777</v>
      </c>
      <c r="CX164" s="14">
        <f t="shared" si="116"/>
        <v>0.17278747742323905</v>
      </c>
      <c r="CY164" s="14">
        <f t="shared" si="116"/>
        <v>0</v>
      </c>
      <c r="CZ164" s="14">
        <f t="shared" si="116"/>
        <v>0</v>
      </c>
      <c r="DA164" s="14">
        <f t="shared" si="116"/>
        <v>0</v>
      </c>
      <c r="DB164" s="14">
        <f t="shared" si="116"/>
        <v>0</v>
      </c>
      <c r="DC164" s="14">
        <f t="shared" si="116"/>
        <v>0</v>
      </c>
      <c r="DD164" s="14">
        <f t="shared" si="116"/>
        <v>0</v>
      </c>
      <c r="DE164" s="14">
        <f t="shared" si="116"/>
        <v>0</v>
      </c>
      <c r="DF164" s="14">
        <f t="shared" si="116"/>
        <v>0</v>
      </c>
      <c r="DG164" s="14">
        <f t="shared" si="116"/>
        <v>0</v>
      </c>
      <c r="DH164" s="14">
        <f t="shared" si="116"/>
        <v>0</v>
      </c>
      <c r="DI164" s="14">
        <f t="shared" si="116"/>
        <v>0</v>
      </c>
      <c r="DJ164" s="14">
        <f t="shared" si="116"/>
        <v>0</v>
      </c>
      <c r="DK164" s="14">
        <f t="shared" si="116"/>
        <v>0</v>
      </c>
      <c r="DL164" s="14">
        <f t="shared" si="116"/>
        <v>0</v>
      </c>
      <c r="DM164" s="14">
        <f t="shared" si="137"/>
        <v>0</v>
      </c>
      <c r="DN164" s="14">
        <f t="shared" si="137"/>
        <v>0</v>
      </c>
      <c r="DO164" s="14">
        <f t="shared" si="137"/>
        <v>0</v>
      </c>
      <c r="DP164" s="14">
        <f t="shared" si="137"/>
        <v>0</v>
      </c>
      <c r="DQ164" s="14">
        <f t="shared" si="134"/>
        <v>0</v>
      </c>
      <c r="DR164" s="14">
        <f t="shared" si="134"/>
        <v>0</v>
      </c>
      <c r="DS164" s="14">
        <f t="shared" si="114"/>
        <v>0</v>
      </c>
      <c r="DT164" s="14">
        <f t="shared" si="93"/>
        <v>0</v>
      </c>
      <c r="DU164" s="14">
        <f t="shared" si="93"/>
        <v>0</v>
      </c>
      <c r="DV164" s="14">
        <f t="shared" si="93"/>
        <v>0</v>
      </c>
      <c r="DW164" s="14">
        <f t="shared" si="93"/>
        <v>0</v>
      </c>
      <c r="DX164" s="14">
        <f t="shared" si="93"/>
        <v>0</v>
      </c>
      <c r="DY164" s="14">
        <f t="shared" si="93"/>
        <v>0</v>
      </c>
      <c r="DZ164" s="14">
        <f t="shared" si="97"/>
        <v>1</v>
      </c>
    </row>
    <row r="165" spans="3:130">
      <c r="C165" s="18">
        <v>2035</v>
      </c>
      <c r="D165" s="25"/>
      <c r="E165" s="25"/>
      <c r="F165" s="25"/>
      <c r="G165" s="25"/>
      <c r="H165" s="25"/>
      <c r="I165" s="25"/>
      <c r="J165" s="25"/>
      <c r="K165" s="25"/>
      <c r="L165" s="25"/>
      <c r="M165" s="25"/>
      <c r="N165" s="25"/>
      <c r="O165" s="25"/>
      <c r="P165" s="25"/>
      <c r="Q165" s="25"/>
      <c r="R165" s="25"/>
      <c r="S165" s="25">
        <f t="shared" si="117"/>
        <v>0</v>
      </c>
      <c r="T165" s="25">
        <f t="shared" si="118"/>
        <v>0</v>
      </c>
      <c r="U165" s="25">
        <f t="shared" si="119"/>
        <v>0</v>
      </c>
      <c r="V165" s="25">
        <f t="shared" si="120"/>
        <v>0</v>
      </c>
      <c r="W165" s="25">
        <f t="shared" si="121"/>
        <v>0</v>
      </c>
      <c r="X165" s="25">
        <f t="shared" si="122"/>
        <v>0</v>
      </c>
      <c r="Y165" s="25">
        <f t="shared" si="123"/>
        <v>0</v>
      </c>
      <c r="Z165" s="25">
        <f t="shared" si="124"/>
        <v>0</v>
      </c>
      <c r="AA165" s="25">
        <f t="shared" si="125"/>
        <v>0</v>
      </c>
      <c r="AB165" s="25">
        <f t="shared" si="126"/>
        <v>25.636363636363551</v>
      </c>
      <c r="AC165" s="25">
        <f t="shared" si="127"/>
        <v>28.090909090909101</v>
      </c>
      <c r="AD165" s="25">
        <f t="shared" si="128"/>
        <v>30.818181818181827</v>
      </c>
      <c r="AE165" s="25">
        <f t="shared" si="129"/>
        <v>30.818181818181827</v>
      </c>
      <c r="AF165" s="25">
        <f t="shared" si="130"/>
        <v>32.727272727272741</v>
      </c>
      <c r="AG165" s="25">
        <f t="shared" si="131"/>
        <v>39.000000000000014</v>
      </c>
      <c r="AH165" s="25">
        <f t="shared" si="135"/>
        <v>46.363636363636381</v>
      </c>
      <c r="AI165" s="25">
        <f t="shared" si="138"/>
        <v>54.545454545454561</v>
      </c>
      <c r="AJ165" s="25">
        <f t="shared" si="139"/>
        <v>65.727272727272748</v>
      </c>
      <c r="AK165" s="25">
        <f t="shared" ref="AK165:AK183" si="140">VLOOKUP($C$99,$D$3:$K$63,$A$69,0)*(B132-B131)</f>
        <v>78.272727272727295</v>
      </c>
      <c r="AL165" s="25">
        <f>VLOOKUP($C$100,$D$3:$K$63,$A$69,0)*(B131-B130)</f>
        <v>92.181818181818215</v>
      </c>
      <c r="AM165" s="25">
        <f>VLOOKUP($C$101,$D$3:$K$63,$A$69,0)*B130</f>
        <v>0</v>
      </c>
      <c r="AN165" s="25"/>
      <c r="AO165" s="25"/>
      <c r="AP165" s="25"/>
      <c r="AQ165" s="25"/>
      <c r="AR165" s="25"/>
      <c r="AS165" s="25"/>
      <c r="AT165" s="25"/>
      <c r="AU165" s="25"/>
      <c r="AV165" s="25"/>
      <c r="AW165" s="25"/>
      <c r="AX165" s="25"/>
      <c r="AY165" s="25"/>
      <c r="AZ165" s="25"/>
      <c r="BA165" s="25"/>
      <c r="BB165" s="25"/>
      <c r="BC165" s="25"/>
      <c r="BD165" s="25"/>
      <c r="BE165" s="25"/>
      <c r="BF165" s="25"/>
      <c r="BG165" s="25"/>
      <c r="BH165" s="25"/>
      <c r="BI165" s="25"/>
      <c r="BJ165" s="25"/>
      <c r="BK165" s="25"/>
      <c r="BL165" s="25"/>
      <c r="BM165" s="21">
        <f t="shared" si="95"/>
        <v>524.18181818181824</v>
      </c>
      <c r="BP165" s="18">
        <v>2035</v>
      </c>
      <c r="BQ165" s="14">
        <f t="shared" si="132"/>
        <v>0</v>
      </c>
      <c r="BR165" s="14">
        <f t="shared" si="132"/>
        <v>0</v>
      </c>
      <c r="BS165" s="14">
        <f t="shared" si="132"/>
        <v>0</v>
      </c>
      <c r="BT165" s="14">
        <f t="shared" si="132"/>
        <v>0</v>
      </c>
      <c r="BU165" s="14">
        <f t="shared" si="132"/>
        <v>0</v>
      </c>
      <c r="BV165" s="14">
        <f t="shared" si="132"/>
        <v>0</v>
      </c>
      <c r="BW165" s="14">
        <f t="shared" si="132"/>
        <v>0</v>
      </c>
      <c r="BX165" s="14">
        <f t="shared" si="132"/>
        <v>0</v>
      </c>
      <c r="BY165" s="14">
        <f t="shared" si="132"/>
        <v>0</v>
      </c>
      <c r="BZ165" s="14">
        <f t="shared" si="132"/>
        <v>0</v>
      </c>
      <c r="CA165" s="14">
        <f t="shared" si="132"/>
        <v>0</v>
      </c>
      <c r="CB165" s="14">
        <f t="shared" si="132"/>
        <v>0</v>
      </c>
      <c r="CC165" s="14">
        <f t="shared" si="132"/>
        <v>0</v>
      </c>
      <c r="CD165" s="14">
        <f t="shared" si="132"/>
        <v>0</v>
      </c>
      <c r="CE165" s="14">
        <f t="shared" si="132"/>
        <v>0</v>
      </c>
      <c r="CF165" s="14">
        <f t="shared" si="132"/>
        <v>0</v>
      </c>
      <c r="CG165" s="14">
        <f t="shared" si="136"/>
        <v>0</v>
      </c>
      <c r="CH165" s="14">
        <f t="shared" si="136"/>
        <v>0</v>
      </c>
      <c r="CI165" s="14">
        <f t="shared" si="136"/>
        <v>0</v>
      </c>
      <c r="CJ165" s="14">
        <f t="shared" si="136"/>
        <v>0</v>
      </c>
      <c r="CK165" s="14">
        <f t="shared" si="136"/>
        <v>0</v>
      </c>
      <c r="CL165" s="14">
        <f t="shared" si="136"/>
        <v>0</v>
      </c>
      <c r="CM165" s="14">
        <f t="shared" si="136"/>
        <v>0</v>
      </c>
      <c r="CN165" s="14">
        <f t="shared" si="136"/>
        <v>0</v>
      </c>
      <c r="CO165" s="14">
        <f t="shared" si="136"/>
        <v>4.8907388137356754E-2</v>
      </c>
      <c r="CP165" s="14">
        <f t="shared" si="136"/>
        <v>5.3590010405827275E-2</v>
      </c>
      <c r="CQ165" s="14">
        <f t="shared" si="136"/>
        <v>5.8792924037460989E-2</v>
      </c>
      <c r="CR165" s="14">
        <f t="shared" si="136"/>
        <v>5.8792924037460989E-2</v>
      </c>
      <c r="CS165" s="14">
        <f t="shared" si="136"/>
        <v>6.2434963579604597E-2</v>
      </c>
      <c r="CT165" s="14">
        <f t="shared" si="136"/>
        <v>7.4401664932362138E-2</v>
      </c>
      <c r="CU165" s="14">
        <f t="shared" si="133"/>
        <v>8.8449531737773174E-2</v>
      </c>
      <c r="CV165" s="14">
        <f t="shared" si="133"/>
        <v>0.10405827263267431</v>
      </c>
      <c r="CW165" s="14">
        <f t="shared" si="116"/>
        <v>0.12539021852237256</v>
      </c>
      <c r="CX165" s="14">
        <f t="shared" si="116"/>
        <v>0.14932362122788764</v>
      </c>
      <c r="CY165" s="14">
        <f t="shared" si="116"/>
        <v>0.17585848074921961</v>
      </c>
      <c r="CZ165" s="14">
        <f t="shared" si="116"/>
        <v>0</v>
      </c>
      <c r="DA165" s="14">
        <f t="shared" si="116"/>
        <v>0</v>
      </c>
      <c r="DB165" s="14">
        <f t="shared" si="116"/>
        <v>0</v>
      </c>
      <c r="DC165" s="14">
        <f t="shared" si="116"/>
        <v>0</v>
      </c>
      <c r="DD165" s="14">
        <f t="shared" si="116"/>
        <v>0</v>
      </c>
      <c r="DE165" s="14">
        <f t="shared" si="116"/>
        <v>0</v>
      </c>
      <c r="DF165" s="14">
        <f t="shared" si="116"/>
        <v>0</v>
      </c>
      <c r="DG165" s="14">
        <f t="shared" si="116"/>
        <v>0</v>
      </c>
      <c r="DH165" s="14">
        <f t="shared" si="116"/>
        <v>0</v>
      </c>
      <c r="DI165" s="14">
        <f t="shared" si="116"/>
        <v>0</v>
      </c>
      <c r="DJ165" s="14">
        <f t="shared" si="116"/>
        <v>0</v>
      </c>
      <c r="DK165" s="14">
        <f t="shared" si="116"/>
        <v>0</v>
      </c>
      <c r="DL165" s="14">
        <f t="shared" si="116"/>
        <v>0</v>
      </c>
      <c r="DM165" s="14">
        <f t="shared" si="137"/>
        <v>0</v>
      </c>
      <c r="DN165" s="14">
        <f t="shared" si="137"/>
        <v>0</v>
      </c>
      <c r="DO165" s="14">
        <f t="shared" si="137"/>
        <v>0</v>
      </c>
      <c r="DP165" s="14">
        <f t="shared" si="137"/>
        <v>0</v>
      </c>
      <c r="DQ165" s="14">
        <f t="shared" si="134"/>
        <v>0</v>
      </c>
      <c r="DR165" s="14">
        <f t="shared" si="134"/>
        <v>0</v>
      </c>
      <c r="DS165" s="14">
        <f t="shared" si="114"/>
        <v>0</v>
      </c>
      <c r="DT165" s="14">
        <f t="shared" si="93"/>
        <v>0</v>
      </c>
      <c r="DU165" s="14">
        <f t="shared" si="93"/>
        <v>0</v>
      </c>
      <c r="DV165" s="14">
        <f t="shared" si="93"/>
        <v>0</v>
      </c>
      <c r="DW165" s="14">
        <f t="shared" si="93"/>
        <v>0</v>
      </c>
      <c r="DX165" s="14">
        <f t="shared" si="93"/>
        <v>0</v>
      </c>
      <c r="DY165" s="14">
        <f t="shared" si="93"/>
        <v>0</v>
      </c>
      <c r="DZ165" s="14">
        <f t="shared" si="97"/>
        <v>1</v>
      </c>
    </row>
    <row r="166" spans="3:130">
      <c r="C166" s="18">
        <v>2036</v>
      </c>
      <c r="D166" s="25"/>
      <c r="E166" s="25"/>
      <c r="F166" s="25"/>
      <c r="G166" s="25"/>
      <c r="H166" s="25"/>
      <c r="I166" s="25"/>
      <c r="J166" s="25"/>
      <c r="K166" s="25"/>
      <c r="L166" s="25"/>
      <c r="M166" s="25"/>
      <c r="N166" s="25"/>
      <c r="O166" s="25"/>
      <c r="P166" s="25"/>
      <c r="Q166" s="25"/>
      <c r="R166" s="25"/>
      <c r="S166" s="25"/>
      <c r="T166" s="25">
        <f t="shared" si="118"/>
        <v>0</v>
      </c>
      <c r="U166" s="25">
        <f t="shared" si="119"/>
        <v>0</v>
      </c>
      <c r="V166" s="25">
        <f t="shared" si="120"/>
        <v>0</v>
      </c>
      <c r="W166" s="25">
        <f t="shared" si="121"/>
        <v>0</v>
      </c>
      <c r="X166" s="25">
        <f t="shared" si="122"/>
        <v>0</v>
      </c>
      <c r="Y166" s="25">
        <f t="shared" si="123"/>
        <v>0</v>
      </c>
      <c r="Z166" s="25">
        <f t="shared" si="124"/>
        <v>0</v>
      </c>
      <c r="AA166" s="25">
        <f t="shared" si="125"/>
        <v>0</v>
      </c>
      <c r="AB166" s="25">
        <f t="shared" si="126"/>
        <v>0</v>
      </c>
      <c r="AC166" s="25">
        <f t="shared" si="127"/>
        <v>28.090909090908998</v>
      </c>
      <c r="AD166" s="25">
        <f t="shared" si="128"/>
        <v>30.818181818181827</v>
      </c>
      <c r="AE166" s="25">
        <f t="shared" si="129"/>
        <v>30.818181818181827</v>
      </c>
      <c r="AF166" s="25">
        <f t="shared" si="130"/>
        <v>32.727272727272741</v>
      </c>
      <c r="AG166" s="25">
        <f t="shared" si="131"/>
        <v>39.000000000000014</v>
      </c>
      <c r="AH166" s="25">
        <f t="shared" si="135"/>
        <v>46.363636363636381</v>
      </c>
      <c r="AI166" s="25">
        <f t="shared" si="138"/>
        <v>54.545454545454561</v>
      </c>
      <c r="AJ166" s="25">
        <f t="shared" si="139"/>
        <v>65.727272727272748</v>
      </c>
      <c r="AK166" s="25">
        <f t="shared" si="140"/>
        <v>78.272727272727295</v>
      </c>
      <c r="AL166" s="25">
        <f t="shared" ref="AL166:AL184" si="141">VLOOKUP($C$100,$D$3:$K$63,$A$69,0)*(B132-B131)</f>
        <v>92.181818181818215</v>
      </c>
      <c r="AM166" s="25">
        <f>VLOOKUP($C$101,$D$3:$K$63,$A$69,0)*(B131-B130)</f>
        <v>107.18181818181822</v>
      </c>
      <c r="AN166" s="25">
        <f>VLOOKUP($C$102,$D$3:$K$63,$A$69,0)*B130</f>
        <v>0</v>
      </c>
      <c r="AO166" s="25"/>
      <c r="AP166" s="25"/>
      <c r="AQ166" s="25"/>
      <c r="AR166" s="25"/>
      <c r="AS166" s="25"/>
      <c r="AT166" s="25"/>
      <c r="AU166" s="25"/>
      <c r="AV166" s="25"/>
      <c r="AW166" s="25"/>
      <c r="AX166" s="25"/>
      <c r="AY166" s="25"/>
      <c r="AZ166" s="25"/>
      <c r="BA166" s="25"/>
      <c r="BB166" s="25"/>
      <c r="BC166" s="25"/>
      <c r="BD166" s="25"/>
      <c r="BE166" s="25"/>
      <c r="BF166" s="25"/>
      <c r="BG166" s="25"/>
      <c r="BH166" s="25"/>
      <c r="BI166" s="25"/>
      <c r="BJ166" s="25"/>
      <c r="BK166" s="25"/>
      <c r="BL166" s="25"/>
      <c r="BM166" s="21">
        <f t="shared" si="95"/>
        <v>605.72727272727286</v>
      </c>
      <c r="BP166" s="18">
        <v>2036</v>
      </c>
      <c r="BQ166" s="14">
        <f t="shared" si="132"/>
        <v>0</v>
      </c>
      <c r="BR166" s="14">
        <f t="shared" si="132"/>
        <v>0</v>
      </c>
      <c r="BS166" s="14">
        <f t="shared" si="132"/>
        <v>0</v>
      </c>
      <c r="BT166" s="14">
        <f t="shared" si="132"/>
        <v>0</v>
      </c>
      <c r="BU166" s="14">
        <f t="shared" si="132"/>
        <v>0</v>
      </c>
      <c r="BV166" s="14">
        <f t="shared" si="132"/>
        <v>0</v>
      </c>
      <c r="BW166" s="14">
        <f t="shared" si="132"/>
        <v>0</v>
      </c>
      <c r="BX166" s="14">
        <f t="shared" si="132"/>
        <v>0</v>
      </c>
      <c r="BY166" s="14">
        <f t="shared" si="132"/>
        <v>0</v>
      </c>
      <c r="BZ166" s="14">
        <f t="shared" si="132"/>
        <v>0</v>
      </c>
      <c r="CA166" s="14">
        <f t="shared" si="132"/>
        <v>0</v>
      </c>
      <c r="CB166" s="14">
        <f t="shared" si="132"/>
        <v>0</v>
      </c>
      <c r="CC166" s="14">
        <f t="shared" si="132"/>
        <v>0</v>
      </c>
      <c r="CD166" s="14">
        <f t="shared" si="132"/>
        <v>0</v>
      </c>
      <c r="CE166" s="14">
        <f t="shared" si="132"/>
        <v>0</v>
      </c>
      <c r="CF166" s="14">
        <f t="shared" si="132"/>
        <v>0</v>
      </c>
      <c r="CG166" s="14">
        <f t="shared" si="136"/>
        <v>0</v>
      </c>
      <c r="CH166" s="14">
        <f t="shared" si="136"/>
        <v>0</v>
      </c>
      <c r="CI166" s="14">
        <f t="shared" si="136"/>
        <v>0</v>
      </c>
      <c r="CJ166" s="14">
        <f t="shared" si="136"/>
        <v>0</v>
      </c>
      <c r="CK166" s="14">
        <f t="shared" si="136"/>
        <v>0</v>
      </c>
      <c r="CL166" s="14">
        <f t="shared" si="136"/>
        <v>0</v>
      </c>
      <c r="CM166" s="14">
        <f t="shared" si="136"/>
        <v>0</v>
      </c>
      <c r="CN166" s="14">
        <f t="shared" si="136"/>
        <v>0</v>
      </c>
      <c r="CO166" s="14">
        <f t="shared" si="136"/>
        <v>0</v>
      </c>
      <c r="CP166" s="14">
        <f t="shared" si="136"/>
        <v>4.6375506528590557E-2</v>
      </c>
      <c r="CQ166" s="14">
        <f t="shared" si="136"/>
        <v>5.0877982890589826E-2</v>
      </c>
      <c r="CR166" s="14">
        <f t="shared" si="136"/>
        <v>5.0877982890589826E-2</v>
      </c>
      <c r="CS166" s="14">
        <f t="shared" si="136"/>
        <v>5.4029716343989204E-2</v>
      </c>
      <c r="CT166" s="14">
        <f t="shared" si="136"/>
        <v>6.4385411976587134E-2</v>
      </c>
      <c r="CU166" s="14">
        <f t="shared" si="133"/>
        <v>7.6542098153984703E-2</v>
      </c>
      <c r="CV166" s="14">
        <f t="shared" si="133"/>
        <v>9.0049527239981997E-2</v>
      </c>
      <c r="CW166" s="14">
        <f t="shared" si="116"/>
        <v>0.10850968032417831</v>
      </c>
      <c r="CX166" s="14">
        <f t="shared" si="116"/>
        <v>0.12922107158937415</v>
      </c>
      <c r="CY166" s="14">
        <f t="shared" si="116"/>
        <v>0.15218370103556958</v>
      </c>
      <c r="CZ166" s="14">
        <f t="shared" si="116"/>
        <v>0.17694732102656463</v>
      </c>
      <c r="DA166" s="14">
        <f t="shared" si="116"/>
        <v>0</v>
      </c>
      <c r="DB166" s="14">
        <f t="shared" si="116"/>
        <v>0</v>
      </c>
      <c r="DC166" s="14">
        <f t="shared" si="116"/>
        <v>0</v>
      </c>
      <c r="DD166" s="14">
        <f t="shared" si="116"/>
        <v>0</v>
      </c>
      <c r="DE166" s="14">
        <f t="shared" si="116"/>
        <v>0</v>
      </c>
      <c r="DF166" s="14">
        <f t="shared" si="116"/>
        <v>0</v>
      </c>
      <c r="DG166" s="14">
        <f t="shared" si="116"/>
        <v>0</v>
      </c>
      <c r="DH166" s="14">
        <f t="shared" si="116"/>
        <v>0</v>
      </c>
      <c r="DI166" s="14">
        <f t="shared" si="116"/>
        <v>0</v>
      </c>
      <c r="DJ166" s="14">
        <f t="shared" si="116"/>
        <v>0</v>
      </c>
      <c r="DK166" s="14">
        <f t="shared" si="116"/>
        <v>0</v>
      </c>
      <c r="DL166" s="14">
        <f t="shared" si="116"/>
        <v>0</v>
      </c>
      <c r="DM166" s="14">
        <f t="shared" si="137"/>
        <v>0</v>
      </c>
      <c r="DN166" s="14">
        <f t="shared" si="137"/>
        <v>0</v>
      </c>
      <c r="DO166" s="14">
        <f t="shared" si="137"/>
        <v>0</v>
      </c>
      <c r="DP166" s="14">
        <f t="shared" si="137"/>
        <v>0</v>
      </c>
      <c r="DQ166" s="14">
        <f t="shared" si="134"/>
        <v>0</v>
      </c>
      <c r="DR166" s="14">
        <f t="shared" si="134"/>
        <v>0</v>
      </c>
      <c r="DS166" s="14">
        <f t="shared" si="114"/>
        <v>0</v>
      </c>
      <c r="DT166" s="14">
        <f t="shared" si="93"/>
        <v>0</v>
      </c>
      <c r="DU166" s="14">
        <f t="shared" si="93"/>
        <v>0</v>
      </c>
      <c r="DV166" s="14">
        <f t="shared" si="93"/>
        <v>0</v>
      </c>
      <c r="DW166" s="14">
        <f t="shared" si="93"/>
        <v>0</v>
      </c>
      <c r="DX166" s="14">
        <f t="shared" si="93"/>
        <v>0</v>
      </c>
      <c r="DY166" s="14">
        <f t="shared" si="93"/>
        <v>0</v>
      </c>
      <c r="DZ166" s="14">
        <f t="shared" si="97"/>
        <v>0.99999999999999989</v>
      </c>
    </row>
    <row r="167" spans="3:130">
      <c r="C167" s="18">
        <v>2037</v>
      </c>
      <c r="D167" s="25"/>
      <c r="E167" s="25"/>
      <c r="F167" s="25"/>
      <c r="G167" s="25"/>
      <c r="H167" s="25"/>
      <c r="I167" s="25"/>
      <c r="J167" s="25"/>
      <c r="K167" s="25"/>
      <c r="L167" s="25"/>
      <c r="M167" s="25"/>
      <c r="N167" s="25"/>
      <c r="O167" s="25"/>
      <c r="P167" s="25"/>
      <c r="Q167" s="25"/>
      <c r="R167" s="25"/>
      <c r="S167" s="25"/>
      <c r="T167" s="25"/>
      <c r="U167" s="25">
        <f t="shared" si="119"/>
        <v>0</v>
      </c>
      <c r="V167" s="25">
        <f t="shared" si="120"/>
        <v>0</v>
      </c>
      <c r="W167" s="25">
        <f t="shared" si="121"/>
        <v>0</v>
      </c>
      <c r="X167" s="25">
        <f t="shared" si="122"/>
        <v>0</v>
      </c>
      <c r="Y167" s="25">
        <f t="shared" si="123"/>
        <v>0</v>
      </c>
      <c r="Z167" s="25">
        <f t="shared" si="124"/>
        <v>0</v>
      </c>
      <c r="AA167" s="25">
        <f t="shared" si="125"/>
        <v>0</v>
      </c>
      <c r="AB167" s="25">
        <f t="shared" si="126"/>
        <v>0</v>
      </c>
      <c r="AC167" s="25">
        <f t="shared" si="127"/>
        <v>0</v>
      </c>
      <c r="AD167" s="25">
        <f t="shared" si="128"/>
        <v>30.818181818181717</v>
      </c>
      <c r="AE167" s="25">
        <f t="shared" si="129"/>
        <v>30.818181818181827</v>
      </c>
      <c r="AF167" s="25">
        <f t="shared" si="130"/>
        <v>32.727272727272741</v>
      </c>
      <c r="AG167" s="25">
        <f t="shared" si="131"/>
        <v>39.000000000000014</v>
      </c>
      <c r="AH167" s="25">
        <f t="shared" si="135"/>
        <v>46.363636363636381</v>
      </c>
      <c r="AI167" s="25">
        <f t="shared" si="138"/>
        <v>54.545454545454561</v>
      </c>
      <c r="AJ167" s="25">
        <f t="shared" si="139"/>
        <v>65.727272727272748</v>
      </c>
      <c r="AK167" s="25">
        <f t="shared" si="140"/>
        <v>78.272727272727295</v>
      </c>
      <c r="AL167" s="25">
        <f t="shared" si="141"/>
        <v>92.181818181818215</v>
      </c>
      <c r="AM167" s="25">
        <f t="shared" ref="AM167:AM185" si="142">VLOOKUP($C$101,$D$3:$K$63,$A$69,0)*(B132-B131)</f>
        <v>107.18181818181822</v>
      </c>
      <c r="AN167" s="25">
        <f>VLOOKUP($C$102,$D$3:$K$63,$A$69,0)*(B131-B130)</f>
        <v>119.72727272727276</v>
      </c>
      <c r="AO167" s="25">
        <f>VLOOKUP($C$103,$D$3:$K$63,$A$69,0)*B130</f>
        <v>0</v>
      </c>
      <c r="AP167" s="25"/>
      <c r="AQ167" s="25"/>
      <c r="AR167" s="25"/>
      <c r="AS167" s="25"/>
      <c r="AT167" s="25"/>
      <c r="AU167" s="25"/>
      <c r="AV167" s="25"/>
      <c r="AW167" s="25"/>
      <c r="AX167" s="25"/>
      <c r="AY167" s="25"/>
      <c r="AZ167" s="25"/>
      <c r="BA167" s="25"/>
      <c r="BB167" s="25"/>
      <c r="BC167" s="25"/>
      <c r="BD167" s="25"/>
      <c r="BE167" s="25"/>
      <c r="BF167" s="25"/>
      <c r="BG167" s="25"/>
      <c r="BH167" s="25"/>
      <c r="BI167" s="25"/>
      <c r="BJ167" s="25"/>
      <c r="BK167" s="25"/>
      <c r="BL167" s="25"/>
      <c r="BM167" s="21">
        <f t="shared" si="95"/>
        <v>697.36363636363649</v>
      </c>
      <c r="BP167" s="18">
        <v>2037</v>
      </c>
      <c r="BQ167" s="14">
        <f t="shared" si="132"/>
        <v>0</v>
      </c>
      <c r="BR167" s="14">
        <f t="shared" si="132"/>
        <v>0</v>
      </c>
      <c r="BS167" s="14">
        <f t="shared" si="132"/>
        <v>0</v>
      </c>
      <c r="BT167" s="14">
        <f t="shared" si="132"/>
        <v>0</v>
      </c>
      <c r="BU167" s="14">
        <f t="shared" si="132"/>
        <v>0</v>
      </c>
      <c r="BV167" s="14">
        <f t="shared" si="132"/>
        <v>0</v>
      </c>
      <c r="BW167" s="14">
        <f t="shared" si="132"/>
        <v>0</v>
      </c>
      <c r="BX167" s="14">
        <f t="shared" si="132"/>
        <v>0</v>
      </c>
      <c r="BY167" s="14">
        <f t="shared" si="132"/>
        <v>0</v>
      </c>
      <c r="BZ167" s="14">
        <f t="shared" si="132"/>
        <v>0</v>
      </c>
      <c r="CA167" s="14">
        <f t="shared" si="132"/>
        <v>0</v>
      </c>
      <c r="CB167" s="14">
        <f t="shared" si="132"/>
        <v>0</v>
      </c>
      <c r="CC167" s="14">
        <f t="shared" si="132"/>
        <v>0</v>
      </c>
      <c r="CD167" s="14">
        <f t="shared" si="132"/>
        <v>0</v>
      </c>
      <c r="CE167" s="14">
        <f t="shared" si="132"/>
        <v>0</v>
      </c>
      <c r="CF167" s="14">
        <f t="shared" si="132"/>
        <v>0</v>
      </c>
      <c r="CG167" s="14">
        <f t="shared" si="136"/>
        <v>0</v>
      </c>
      <c r="CH167" s="14">
        <f t="shared" si="136"/>
        <v>0</v>
      </c>
      <c r="CI167" s="14">
        <f t="shared" si="136"/>
        <v>0</v>
      </c>
      <c r="CJ167" s="14">
        <f t="shared" si="136"/>
        <v>0</v>
      </c>
      <c r="CK167" s="14">
        <f t="shared" si="136"/>
        <v>0</v>
      </c>
      <c r="CL167" s="14">
        <f t="shared" si="136"/>
        <v>0</v>
      </c>
      <c r="CM167" s="14">
        <f t="shared" si="136"/>
        <v>0</v>
      </c>
      <c r="CN167" s="14">
        <f t="shared" si="136"/>
        <v>0</v>
      </c>
      <c r="CO167" s="14">
        <f t="shared" si="136"/>
        <v>0</v>
      </c>
      <c r="CP167" s="14">
        <f t="shared" si="136"/>
        <v>0</v>
      </c>
      <c r="CQ167" s="14">
        <f t="shared" si="136"/>
        <v>4.419241298396543E-2</v>
      </c>
      <c r="CR167" s="14">
        <f t="shared" si="136"/>
        <v>4.419241298396559E-2</v>
      </c>
      <c r="CS167" s="14">
        <f t="shared" si="136"/>
        <v>4.6929996089167002E-2</v>
      </c>
      <c r="CT167" s="14">
        <f t="shared" si="136"/>
        <v>5.5924912006257342E-2</v>
      </c>
      <c r="CU167" s="14">
        <f t="shared" si="133"/>
        <v>6.6484161126319913E-2</v>
      </c>
      <c r="CV167" s="14">
        <f t="shared" si="133"/>
        <v>7.8216660148611658E-2</v>
      </c>
      <c r="CW167" s="14">
        <f t="shared" si="116"/>
        <v>9.4251075479077059E-2</v>
      </c>
      <c r="CX167" s="14">
        <f t="shared" si="116"/>
        <v>0.11224090731325774</v>
      </c>
      <c r="CY167" s="14">
        <f t="shared" si="116"/>
        <v>0.13218615565115371</v>
      </c>
      <c r="CZ167" s="14">
        <f t="shared" si="116"/>
        <v>0.15369573719202193</v>
      </c>
      <c r="DA167" s="14">
        <f t="shared" si="116"/>
        <v>0.17168556902620261</v>
      </c>
      <c r="DB167" s="14">
        <f t="shared" si="116"/>
        <v>0</v>
      </c>
      <c r="DC167" s="14">
        <f t="shared" si="116"/>
        <v>0</v>
      </c>
      <c r="DD167" s="14">
        <f t="shared" si="116"/>
        <v>0</v>
      </c>
      <c r="DE167" s="14">
        <f t="shared" si="116"/>
        <v>0</v>
      </c>
      <c r="DF167" s="14">
        <f t="shared" si="116"/>
        <v>0</v>
      </c>
      <c r="DG167" s="14">
        <f t="shared" si="116"/>
        <v>0</v>
      </c>
      <c r="DH167" s="14">
        <f t="shared" si="116"/>
        <v>0</v>
      </c>
      <c r="DI167" s="14">
        <f t="shared" si="116"/>
        <v>0</v>
      </c>
      <c r="DJ167" s="14">
        <f t="shared" si="116"/>
        <v>0</v>
      </c>
      <c r="DK167" s="14">
        <f t="shared" si="116"/>
        <v>0</v>
      </c>
      <c r="DL167" s="14">
        <f t="shared" si="116"/>
        <v>0</v>
      </c>
      <c r="DM167" s="14">
        <f t="shared" si="137"/>
        <v>0</v>
      </c>
      <c r="DN167" s="14">
        <f t="shared" si="137"/>
        <v>0</v>
      </c>
      <c r="DO167" s="14">
        <f t="shared" si="137"/>
        <v>0</v>
      </c>
      <c r="DP167" s="14">
        <f t="shared" si="137"/>
        <v>0</v>
      </c>
      <c r="DQ167" s="14">
        <f t="shared" si="134"/>
        <v>0</v>
      </c>
      <c r="DR167" s="14">
        <f t="shared" si="134"/>
        <v>0</v>
      </c>
      <c r="DS167" s="14">
        <f t="shared" si="114"/>
        <v>0</v>
      </c>
      <c r="DT167" s="14">
        <f t="shared" si="93"/>
        <v>0</v>
      </c>
      <c r="DU167" s="14">
        <f t="shared" si="93"/>
        <v>0</v>
      </c>
      <c r="DV167" s="14">
        <f t="shared" si="93"/>
        <v>0</v>
      </c>
      <c r="DW167" s="14">
        <f t="shared" si="93"/>
        <v>0</v>
      </c>
      <c r="DX167" s="14">
        <f t="shared" si="93"/>
        <v>0</v>
      </c>
      <c r="DY167" s="14">
        <f t="shared" si="93"/>
        <v>0</v>
      </c>
      <c r="DZ167" s="14">
        <f t="shared" si="97"/>
        <v>1</v>
      </c>
    </row>
    <row r="168" spans="3:130">
      <c r="C168" s="18">
        <v>2038</v>
      </c>
      <c r="D168" s="25"/>
      <c r="E168" s="25"/>
      <c r="F168" s="25"/>
      <c r="G168" s="25"/>
      <c r="H168" s="25"/>
      <c r="I168" s="25"/>
      <c r="J168" s="25"/>
      <c r="K168" s="25"/>
      <c r="L168" s="25"/>
      <c r="M168" s="25"/>
      <c r="N168" s="25"/>
      <c r="O168" s="25"/>
      <c r="P168" s="25"/>
      <c r="Q168" s="25"/>
      <c r="R168" s="25"/>
      <c r="S168" s="25"/>
      <c r="T168" s="25"/>
      <c r="U168" s="25"/>
      <c r="V168" s="25">
        <f t="shared" si="120"/>
        <v>0</v>
      </c>
      <c r="W168" s="25">
        <f t="shared" si="121"/>
        <v>0</v>
      </c>
      <c r="X168" s="25">
        <f t="shared" si="122"/>
        <v>0</v>
      </c>
      <c r="Y168" s="25">
        <f t="shared" si="123"/>
        <v>0</v>
      </c>
      <c r="Z168" s="25">
        <f t="shared" si="124"/>
        <v>0</v>
      </c>
      <c r="AA168" s="25">
        <f t="shared" si="125"/>
        <v>0</v>
      </c>
      <c r="AB168" s="25">
        <f t="shared" si="126"/>
        <v>0</v>
      </c>
      <c r="AC168" s="25">
        <f t="shared" si="127"/>
        <v>0</v>
      </c>
      <c r="AD168" s="25">
        <f t="shared" si="128"/>
        <v>0</v>
      </c>
      <c r="AE168" s="25">
        <f t="shared" si="129"/>
        <v>30.818181818181717</v>
      </c>
      <c r="AF168" s="25">
        <f t="shared" si="130"/>
        <v>32.727272727272741</v>
      </c>
      <c r="AG168" s="25">
        <f t="shared" si="131"/>
        <v>39.000000000000014</v>
      </c>
      <c r="AH168" s="25">
        <f t="shared" si="135"/>
        <v>46.363636363636381</v>
      </c>
      <c r="AI168" s="25">
        <f t="shared" si="138"/>
        <v>54.545454545454561</v>
      </c>
      <c r="AJ168" s="25">
        <f t="shared" si="139"/>
        <v>65.727272727272748</v>
      </c>
      <c r="AK168" s="25">
        <f t="shared" si="140"/>
        <v>78.272727272727295</v>
      </c>
      <c r="AL168" s="25">
        <f t="shared" si="141"/>
        <v>92.181818181818215</v>
      </c>
      <c r="AM168" s="25">
        <f t="shared" si="142"/>
        <v>107.18181818181822</v>
      </c>
      <c r="AN168" s="25">
        <f t="shared" ref="AN168:AN186" si="143">VLOOKUP($C$102,$D$3:$K$63,$A$69,0)*(B132-B131)</f>
        <v>119.72727272727276</v>
      </c>
      <c r="AO168" s="25">
        <f>VLOOKUP($C$103,$D$3:$K$63,$A$69,0)*(B131-B130)</f>
        <v>133.3636363636364</v>
      </c>
      <c r="AP168" s="25">
        <f>VLOOKUP($C$104,$D$3:$K$63,$A$69,0)*B130</f>
        <v>0</v>
      </c>
      <c r="AQ168" s="25"/>
      <c r="AR168" s="25"/>
      <c r="AS168" s="25"/>
      <c r="AT168" s="25"/>
      <c r="AU168" s="25"/>
      <c r="AV168" s="25"/>
      <c r="AW168" s="25"/>
      <c r="AX168" s="25"/>
      <c r="AY168" s="25"/>
      <c r="AZ168" s="25"/>
      <c r="BA168" s="25"/>
      <c r="BB168" s="25"/>
      <c r="BC168" s="25"/>
      <c r="BD168" s="25"/>
      <c r="BE168" s="25"/>
      <c r="BF168" s="25"/>
      <c r="BG168" s="25"/>
      <c r="BH168" s="25"/>
      <c r="BI168" s="25"/>
      <c r="BJ168" s="25"/>
      <c r="BK168" s="25"/>
      <c r="BL168" s="25"/>
      <c r="BM168" s="21">
        <f t="shared" si="95"/>
        <v>799.90909090909099</v>
      </c>
      <c r="BP168" s="18">
        <v>2038</v>
      </c>
      <c r="BQ168" s="14">
        <f t="shared" si="132"/>
        <v>0</v>
      </c>
      <c r="BR168" s="14">
        <f t="shared" si="132"/>
        <v>0</v>
      </c>
      <c r="BS168" s="14">
        <f t="shared" si="132"/>
        <v>0</v>
      </c>
      <c r="BT168" s="14">
        <f t="shared" si="132"/>
        <v>0</v>
      </c>
      <c r="BU168" s="14">
        <f t="shared" si="132"/>
        <v>0</v>
      </c>
      <c r="BV168" s="14">
        <f t="shared" si="132"/>
        <v>0</v>
      </c>
      <c r="BW168" s="14">
        <f t="shared" si="132"/>
        <v>0</v>
      </c>
      <c r="BX168" s="14">
        <f t="shared" si="132"/>
        <v>0</v>
      </c>
      <c r="BY168" s="14">
        <f t="shared" si="132"/>
        <v>0</v>
      </c>
      <c r="BZ168" s="14">
        <f t="shared" si="132"/>
        <v>0</v>
      </c>
      <c r="CA168" s="14">
        <f t="shared" si="132"/>
        <v>0</v>
      </c>
      <c r="CB168" s="14">
        <f t="shared" si="132"/>
        <v>0</v>
      </c>
      <c r="CC168" s="14">
        <f t="shared" si="132"/>
        <v>0</v>
      </c>
      <c r="CD168" s="14">
        <f t="shared" si="132"/>
        <v>0</v>
      </c>
      <c r="CE168" s="14">
        <f t="shared" si="132"/>
        <v>0</v>
      </c>
      <c r="CF168" s="14">
        <f t="shared" si="132"/>
        <v>0</v>
      </c>
      <c r="CG168" s="14">
        <f t="shared" si="136"/>
        <v>0</v>
      </c>
      <c r="CH168" s="14">
        <f t="shared" si="136"/>
        <v>0</v>
      </c>
      <c r="CI168" s="14">
        <f t="shared" si="136"/>
        <v>0</v>
      </c>
      <c r="CJ168" s="14">
        <f t="shared" si="136"/>
        <v>0</v>
      </c>
      <c r="CK168" s="14">
        <f t="shared" si="136"/>
        <v>0</v>
      </c>
      <c r="CL168" s="14">
        <f t="shared" si="136"/>
        <v>0</v>
      </c>
      <c r="CM168" s="14">
        <f t="shared" si="136"/>
        <v>0</v>
      </c>
      <c r="CN168" s="14">
        <f t="shared" si="136"/>
        <v>0</v>
      </c>
      <c r="CO168" s="14">
        <f t="shared" si="136"/>
        <v>0</v>
      </c>
      <c r="CP168" s="14">
        <f t="shared" si="136"/>
        <v>0</v>
      </c>
      <c r="CQ168" s="14">
        <f t="shared" si="136"/>
        <v>0</v>
      </c>
      <c r="CR168" s="14">
        <f t="shared" si="136"/>
        <v>3.8527105352880876E-2</v>
      </c>
      <c r="CS168" s="14">
        <f t="shared" si="136"/>
        <v>4.0913740197749758E-2</v>
      </c>
      <c r="CT168" s="14">
        <f t="shared" si="136"/>
        <v>4.8755540402318456E-2</v>
      </c>
      <c r="CU168" s="14">
        <f t="shared" si="133"/>
        <v>5.7961131946812156E-2</v>
      </c>
      <c r="CV168" s="14">
        <f t="shared" si="133"/>
        <v>6.818956699624959E-2</v>
      </c>
      <c r="CW168" s="14">
        <f t="shared" si="116"/>
        <v>8.2168428230480747E-2</v>
      </c>
      <c r="CX168" s="14">
        <f t="shared" si="116"/>
        <v>9.7852028639618158E-2</v>
      </c>
      <c r="CY168" s="14">
        <f t="shared" si="116"/>
        <v>0.11524036822366181</v>
      </c>
      <c r="CZ168" s="14">
        <f t="shared" si="116"/>
        <v>0.13399249914763045</v>
      </c>
      <c r="DA168" s="14">
        <f t="shared" si="116"/>
        <v>0.14967609955676783</v>
      </c>
      <c r="DB168" s="14">
        <f t="shared" si="116"/>
        <v>0.16672349130583025</v>
      </c>
      <c r="DC168" s="14">
        <f t="shared" si="116"/>
        <v>0</v>
      </c>
      <c r="DD168" s="14">
        <f t="shared" si="116"/>
        <v>0</v>
      </c>
      <c r="DE168" s="14">
        <f t="shared" si="116"/>
        <v>0</v>
      </c>
      <c r="DF168" s="14">
        <f t="shared" si="116"/>
        <v>0</v>
      </c>
      <c r="DG168" s="14">
        <f t="shared" si="116"/>
        <v>0</v>
      </c>
      <c r="DH168" s="14">
        <f t="shared" si="116"/>
        <v>0</v>
      </c>
      <c r="DI168" s="14">
        <f t="shared" si="116"/>
        <v>0</v>
      </c>
      <c r="DJ168" s="14">
        <f t="shared" si="116"/>
        <v>0</v>
      </c>
      <c r="DK168" s="14">
        <f t="shared" si="116"/>
        <v>0</v>
      </c>
      <c r="DL168" s="14">
        <f t="shared" si="116"/>
        <v>0</v>
      </c>
      <c r="DM168" s="14">
        <f t="shared" si="137"/>
        <v>0</v>
      </c>
      <c r="DN168" s="14">
        <f t="shared" si="137"/>
        <v>0</v>
      </c>
      <c r="DO168" s="14">
        <f t="shared" si="137"/>
        <v>0</v>
      </c>
      <c r="DP168" s="14">
        <f t="shared" si="137"/>
        <v>0</v>
      </c>
      <c r="DQ168" s="14">
        <f t="shared" si="134"/>
        <v>0</v>
      </c>
      <c r="DR168" s="14">
        <f t="shared" si="134"/>
        <v>0</v>
      </c>
      <c r="DS168" s="14">
        <f t="shared" si="114"/>
        <v>0</v>
      </c>
      <c r="DT168" s="14">
        <f t="shared" si="93"/>
        <v>0</v>
      </c>
      <c r="DU168" s="14">
        <f t="shared" si="93"/>
        <v>0</v>
      </c>
      <c r="DV168" s="14">
        <f t="shared" si="93"/>
        <v>0</v>
      </c>
      <c r="DW168" s="14">
        <f t="shared" si="93"/>
        <v>0</v>
      </c>
      <c r="DX168" s="14">
        <f t="shared" si="93"/>
        <v>0</v>
      </c>
      <c r="DY168" s="14">
        <f t="shared" si="93"/>
        <v>0</v>
      </c>
      <c r="DZ168" s="14">
        <f t="shared" si="97"/>
        <v>1.0000000000000002</v>
      </c>
    </row>
    <row r="169" spans="3:130">
      <c r="C169" s="18">
        <v>2039</v>
      </c>
      <c r="D169" s="25"/>
      <c r="E169" s="25"/>
      <c r="F169" s="25"/>
      <c r="G169" s="25"/>
      <c r="H169" s="25"/>
      <c r="I169" s="25"/>
      <c r="J169" s="25"/>
      <c r="K169" s="25"/>
      <c r="L169" s="25"/>
      <c r="M169" s="25"/>
      <c r="N169" s="25"/>
      <c r="O169" s="25"/>
      <c r="P169" s="25"/>
      <c r="Q169" s="25"/>
      <c r="R169" s="25"/>
      <c r="S169" s="25"/>
      <c r="T169" s="25"/>
      <c r="U169" s="25"/>
      <c r="V169" s="25"/>
      <c r="W169" s="25">
        <f t="shared" si="121"/>
        <v>0</v>
      </c>
      <c r="X169" s="25">
        <f t="shared" si="122"/>
        <v>0</v>
      </c>
      <c r="Y169" s="25">
        <f t="shared" si="123"/>
        <v>0</v>
      </c>
      <c r="Z169" s="25">
        <f t="shared" si="124"/>
        <v>0</v>
      </c>
      <c r="AA169" s="25">
        <f t="shared" si="125"/>
        <v>0</v>
      </c>
      <c r="AB169" s="25">
        <f t="shared" si="126"/>
        <v>0</v>
      </c>
      <c r="AC169" s="25">
        <f t="shared" si="127"/>
        <v>0</v>
      </c>
      <c r="AD169" s="25">
        <f t="shared" si="128"/>
        <v>0</v>
      </c>
      <c r="AE169" s="25">
        <f t="shared" si="129"/>
        <v>0</v>
      </c>
      <c r="AF169" s="25">
        <f t="shared" si="130"/>
        <v>32.72727272727262</v>
      </c>
      <c r="AG169" s="25">
        <f t="shared" si="131"/>
        <v>39.000000000000014</v>
      </c>
      <c r="AH169" s="25">
        <f t="shared" si="135"/>
        <v>46.363636363636381</v>
      </c>
      <c r="AI169" s="25">
        <f t="shared" si="138"/>
        <v>54.545454545454561</v>
      </c>
      <c r="AJ169" s="25">
        <f t="shared" si="139"/>
        <v>65.727272727272748</v>
      </c>
      <c r="AK169" s="25">
        <f t="shared" si="140"/>
        <v>78.272727272727295</v>
      </c>
      <c r="AL169" s="25">
        <f t="shared" si="141"/>
        <v>92.181818181818215</v>
      </c>
      <c r="AM169" s="25">
        <f t="shared" si="142"/>
        <v>107.18181818181822</v>
      </c>
      <c r="AN169" s="25">
        <f t="shared" si="143"/>
        <v>119.72727272727276</v>
      </c>
      <c r="AO169" s="25">
        <f t="shared" ref="AO169:AO187" si="144">VLOOKUP($C$103,$D$3:$K$63,$A$69,0)*(B132-B131)</f>
        <v>133.3636363636364</v>
      </c>
      <c r="AP169" s="25">
        <f>VLOOKUP($C$104,$D$3:$K$63,$A$69,0)*(B131-B130)</f>
        <v>147.54545454545459</v>
      </c>
      <c r="AQ169" s="25">
        <f>VLOOKUP($C$105,$D$3:$K$63,$A$69,0)*B130</f>
        <v>0</v>
      </c>
      <c r="AR169" s="25"/>
      <c r="AS169" s="25"/>
      <c r="AT169" s="25"/>
      <c r="AU169" s="25"/>
      <c r="AV169" s="25"/>
      <c r="AW169" s="25"/>
      <c r="AX169" s="25"/>
      <c r="AY169" s="25"/>
      <c r="AZ169" s="25"/>
      <c r="BA169" s="25"/>
      <c r="BB169" s="25"/>
      <c r="BC169" s="25"/>
      <c r="BD169" s="25"/>
      <c r="BE169" s="25"/>
      <c r="BF169" s="25"/>
      <c r="BG169" s="25"/>
      <c r="BH169" s="25"/>
      <c r="BI169" s="25"/>
      <c r="BJ169" s="25"/>
      <c r="BK169" s="25"/>
      <c r="BL169" s="25"/>
      <c r="BM169" s="21">
        <f t="shared" si="95"/>
        <v>916.63636363636385</v>
      </c>
      <c r="BP169" s="18">
        <v>2039</v>
      </c>
      <c r="BQ169" s="14">
        <f t="shared" si="132"/>
        <v>0</v>
      </c>
      <c r="BR169" s="14">
        <f t="shared" si="132"/>
        <v>0</v>
      </c>
      <c r="BS169" s="14">
        <f t="shared" si="132"/>
        <v>0</v>
      </c>
      <c r="BT169" s="14">
        <f t="shared" si="132"/>
        <v>0</v>
      </c>
      <c r="BU169" s="14">
        <f t="shared" si="132"/>
        <v>0</v>
      </c>
      <c r="BV169" s="14">
        <f t="shared" si="132"/>
        <v>0</v>
      </c>
      <c r="BW169" s="14">
        <f t="shared" si="132"/>
        <v>0</v>
      </c>
      <c r="BX169" s="14">
        <f t="shared" si="132"/>
        <v>0</v>
      </c>
      <c r="BY169" s="14">
        <f t="shared" si="132"/>
        <v>0</v>
      </c>
      <c r="BZ169" s="14">
        <f t="shared" si="132"/>
        <v>0</v>
      </c>
      <c r="CA169" s="14">
        <f t="shared" si="132"/>
        <v>0</v>
      </c>
      <c r="CB169" s="14">
        <f t="shared" si="132"/>
        <v>0</v>
      </c>
      <c r="CC169" s="14">
        <f t="shared" si="132"/>
        <v>0</v>
      </c>
      <c r="CD169" s="14">
        <f t="shared" si="132"/>
        <v>0</v>
      </c>
      <c r="CE169" s="14">
        <f t="shared" si="132"/>
        <v>0</v>
      </c>
      <c r="CF169" s="14">
        <f t="shared" si="132"/>
        <v>0</v>
      </c>
      <c r="CG169" s="14">
        <f t="shared" si="136"/>
        <v>0</v>
      </c>
      <c r="CH169" s="14">
        <f t="shared" si="136"/>
        <v>0</v>
      </c>
      <c r="CI169" s="14">
        <f t="shared" si="136"/>
        <v>0</v>
      </c>
      <c r="CJ169" s="14">
        <f t="shared" si="136"/>
        <v>0</v>
      </c>
      <c r="CK169" s="14">
        <f t="shared" si="136"/>
        <v>0</v>
      </c>
      <c r="CL169" s="14">
        <f t="shared" si="136"/>
        <v>0</v>
      </c>
      <c r="CM169" s="14">
        <f t="shared" si="136"/>
        <v>0</v>
      </c>
      <c r="CN169" s="14">
        <f t="shared" si="136"/>
        <v>0</v>
      </c>
      <c r="CO169" s="14">
        <f t="shared" si="136"/>
        <v>0</v>
      </c>
      <c r="CP169" s="14">
        <f t="shared" si="136"/>
        <v>0</v>
      </c>
      <c r="CQ169" s="14">
        <f t="shared" si="136"/>
        <v>0</v>
      </c>
      <c r="CR169" s="14">
        <f t="shared" si="136"/>
        <v>0</v>
      </c>
      <c r="CS169" s="14">
        <f t="shared" si="136"/>
        <v>3.5703659625111447E-2</v>
      </c>
      <c r="CT169" s="14">
        <f t="shared" si="136"/>
        <v>4.2546861053257966E-2</v>
      </c>
      <c r="CU169" s="14">
        <f t="shared" si="133"/>
        <v>5.0580184468908072E-2</v>
      </c>
      <c r="CV169" s="14">
        <f t="shared" si="133"/>
        <v>5.9506099375185958E-2</v>
      </c>
      <c r="CW169" s="14">
        <f t="shared" si="116"/>
        <v>7.1704849747099078E-2</v>
      </c>
      <c r="CX169" s="14">
        <f t="shared" si="116"/>
        <v>8.5391252603391851E-2</v>
      </c>
      <c r="CY169" s="14">
        <f t="shared" si="116"/>
        <v>0.10056530794406428</v>
      </c>
      <c r="CZ169" s="14">
        <f t="shared" si="116"/>
        <v>0.11692948527224041</v>
      </c>
      <c r="DA169" s="14">
        <f t="shared" si="116"/>
        <v>0.13061588812853317</v>
      </c>
      <c r="DB169" s="14">
        <f t="shared" si="116"/>
        <v>0.14549241297232968</v>
      </c>
      <c r="DC169" s="14">
        <f>AP169/$BM169</f>
        <v>0.16096399880987802</v>
      </c>
      <c r="DD169" s="14">
        <f t="shared" si="116"/>
        <v>0</v>
      </c>
      <c r="DE169" s="14">
        <f t="shared" si="116"/>
        <v>0</v>
      </c>
      <c r="DF169" s="14">
        <f t="shared" si="116"/>
        <v>0</v>
      </c>
      <c r="DG169" s="14">
        <f t="shared" si="116"/>
        <v>0</v>
      </c>
      <c r="DH169" s="14">
        <f t="shared" si="116"/>
        <v>0</v>
      </c>
      <c r="DI169" s="14">
        <f t="shared" si="116"/>
        <v>0</v>
      </c>
      <c r="DJ169" s="14">
        <f t="shared" si="116"/>
        <v>0</v>
      </c>
      <c r="DK169" s="14">
        <f t="shared" si="116"/>
        <v>0</v>
      </c>
      <c r="DL169" s="14">
        <f t="shared" si="116"/>
        <v>0</v>
      </c>
      <c r="DM169" s="14">
        <f t="shared" si="137"/>
        <v>0</v>
      </c>
      <c r="DN169" s="14">
        <f t="shared" si="137"/>
        <v>0</v>
      </c>
      <c r="DO169" s="14">
        <f t="shared" si="137"/>
        <v>0</v>
      </c>
      <c r="DP169" s="14">
        <f t="shared" si="137"/>
        <v>0</v>
      </c>
      <c r="DQ169" s="14">
        <f t="shared" si="134"/>
        <v>0</v>
      </c>
      <c r="DR169" s="14">
        <f t="shared" si="134"/>
        <v>0</v>
      </c>
      <c r="DS169" s="14">
        <f t="shared" si="114"/>
        <v>0</v>
      </c>
      <c r="DT169" s="14">
        <f t="shared" si="93"/>
        <v>0</v>
      </c>
      <c r="DU169" s="14">
        <f t="shared" si="93"/>
        <v>0</v>
      </c>
      <c r="DV169" s="14">
        <f t="shared" si="93"/>
        <v>0</v>
      </c>
      <c r="DW169" s="14">
        <f t="shared" si="93"/>
        <v>0</v>
      </c>
      <c r="DX169" s="14">
        <f t="shared" si="93"/>
        <v>0</v>
      </c>
      <c r="DY169" s="14">
        <f t="shared" si="93"/>
        <v>0</v>
      </c>
      <c r="DZ169" s="14">
        <f>SUM(BQ169:DY169)</f>
        <v>0.99999999999999989</v>
      </c>
    </row>
    <row r="170" spans="3:130">
      <c r="C170" s="18">
        <v>2040</v>
      </c>
      <c r="D170" s="25"/>
      <c r="E170" s="25"/>
      <c r="F170" s="25"/>
      <c r="G170" s="25"/>
      <c r="H170" s="25"/>
      <c r="I170" s="25"/>
      <c r="J170" s="25"/>
      <c r="K170" s="25"/>
      <c r="L170" s="25"/>
      <c r="M170" s="25"/>
      <c r="N170" s="25"/>
      <c r="O170" s="25"/>
      <c r="P170" s="25"/>
      <c r="Q170" s="25"/>
      <c r="R170" s="25"/>
      <c r="S170" s="25"/>
      <c r="T170" s="25"/>
      <c r="U170" s="25"/>
      <c r="V170" s="25"/>
      <c r="W170" s="25"/>
      <c r="X170" s="25">
        <f t="shared" si="122"/>
        <v>0</v>
      </c>
      <c r="Y170" s="25">
        <f t="shared" si="123"/>
        <v>0</v>
      </c>
      <c r="Z170" s="25">
        <f t="shared" si="124"/>
        <v>0</v>
      </c>
      <c r="AA170" s="25">
        <f t="shared" si="125"/>
        <v>0</v>
      </c>
      <c r="AB170" s="25">
        <f t="shared" si="126"/>
        <v>0</v>
      </c>
      <c r="AC170" s="25">
        <f t="shared" si="127"/>
        <v>0</v>
      </c>
      <c r="AD170" s="25">
        <f t="shared" si="128"/>
        <v>0</v>
      </c>
      <c r="AE170" s="25">
        <f t="shared" si="129"/>
        <v>0</v>
      </c>
      <c r="AF170" s="25">
        <f t="shared" si="130"/>
        <v>0</v>
      </c>
      <c r="AG170" s="25">
        <f t="shared" si="131"/>
        <v>38.999999999999872</v>
      </c>
      <c r="AH170" s="25">
        <f t="shared" si="135"/>
        <v>46.363636363636381</v>
      </c>
      <c r="AI170" s="25">
        <f t="shared" si="138"/>
        <v>54.545454545454561</v>
      </c>
      <c r="AJ170" s="25">
        <f t="shared" si="139"/>
        <v>65.727272727272748</v>
      </c>
      <c r="AK170" s="25">
        <f t="shared" si="140"/>
        <v>78.272727272727295</v>
      </c>
      <c r="AL170" s="25">
        <f t="shared" si="141"/>
        <v>92.181818181818215</v>
      </c>
      <c r="AM170" s="25">
        <f t="shared" si="142"/>
        <v>107.18181818181822</v>
      </c>
      <c r="AN170" s="25">
        <f t="shared" si="143"/>
        <v>119.72727272727276</v>
      </c>
      <c r="AO170" s="25">
        <f t="shared" si="144"/>
        <v>133.3636363636364</v>
      </c>
      <c r="AP170" s="25">
        <f t="shared" ref="AP170:AP188" si="145">VLOOKUP($C$104,$D$3:$K$63,$A$69,0)*(B132-B131)</f>
        <v>147.54545454545459</v>
      </c>
      <c r="AQ170" s="25">
        <f>VLOOKUP($C$105,$D$3:$K$63,$A$69,0)*(B131-B130)</f>
        <v>162.00000000000006</v>
      </c>
      <c r="AR170" s="25">
        <f>VLOOKUP($C$106,$D$3:$K$63,$A$69,0)*B130</f>
        <v>0</v>
      </c>
      <c r="AS170" s="25"/>
      <c r="AT170" s="25"/>
      <c r="AU170" s="25"/>
      <c r="AV170" s="25"/>
      <c r="AW170" s="25"/>
      <c r="AX170" s="25"/>
      <c r="AY170" s="25"/>
      <c r="AZ170" s="25"/>
      <c r="BA170" s="25"/>
      <c r="BB170" s="25"/>
      <c r="BC170" s="25"/>
      <c r="BD170" s="25"/>
      <c r="BE170" s="25"/>
      <c r="BF170" s="25"/>
      <c r="BG170" s="25"/>
      <c r="BH170" s="25"/>
      <c r="BI170" s="25"/>
      <c r="BJ170" s="25"/>
      <c r="BK170" s="25"/>
      <c r="BL170" s="25"/>
      <c r="BM170" s="21">
        <f t="shared" si="95"/>
        <v>1045.9090909090912</v>
      </c>
      <c r="BP170" s="18">
        <v>2040</v>
      </c>
      <c r="BQ170" s="14">
        <f t="shared" si="132"/>
        <v>0</v>
      </c>
      <c r="BR170" s="14">
        <f t="shared" si="132"/>
        <v>0</v>
      </c>
      <c r="BS170" s="14">
        <f t="shared" si="132"/>
        <v>0</v>
      </c>
      <c r="BT170" s="14">
        <f t="shared" si="132"/>
        <v>0</v>
      </c>
      <c r="BU170" s="14">
        <f t="shared" si="132"/>
        <v>0</v>
      </c>
      <c r="BV170" s="14">
        <f t="shared" si="132"/>
        <v>0</v>
      </c>
      <c r="BW170" s="14">
        <f t="shared" si="132"/>
        <v>0</v>
      </c>
      <c r="BX170" s="14">
        <f t="shared" si="132"/>
        <v>0</v>
      </c>
      <c r="BY170" s="14">
        <f t="shared" si="132"/>
        <v>0</v>
      </c>
      <c r="BZ170" s="14">
        <f t="shared" si="132"/>
        <v>0</v>
      </c>
      <c r="CA170" s="14">
        <f t="shared" si="132"/>
        <v>0</v>
      </c>
      <c r="CB170" s="14">
        <f t="shared" si="132"/>
        <v>0</v>
      </c>
      <c r="CC170" s="14">
        <f t="shared" si="132"/>
        <v>0</v>
      </c>
      <c r="CD170" s="14">
        <f t="shared" si="132"/>
        <v>0</v>
      </c>
      <c r="CE170" s="14">
        <f t="shared" si="132"/>
        <v>0</v>
      </c>
      <c r="CF170" s="14">
        <f t="shared" si="132"/>
        <v>0</v>
      </c>
      <c r="CG170" s="14">
        <f t="shared" si="136"/>
        <v>0</v>
      </c>
      <c r="CH170" s="14">
        <f t="shared" si="136"/>
        <v>0</v>
      </c>
      <c r="CI170" s="14">
        <f t="shared" si="136"/>
        <v>0</v>
      </c>
      <c r="CJ170" s="14">
        <f t="shared" si="136"/>
        <v>0</v>
      </c>
      <c r="CK170" s="14">
        <f t="shared" si="136"/>
        <v>0</v>
      </c>
      <c r="CL170" s="14">
        <f t="shared" si="136"/>
        <v>0</v>
      </c>
      <c r="CM170" s="14">
        <f t="shared" si="136"/>
        <v>0</v>
      </c>
      <c r="CN170" s="14">
        <f t="shared" si="136"/>
        <v>0</v>
      </c>
      <c r="CO170" s="14">
        <f t="shared" si="136"/>
        <v>0</v>
      </c>
      <c r="CP170" s="14">
        <f t="shared" si="136"/>
        <v>0</v>
      </c>
      <c r="CQ170" s="14">
        <f t="shared" si="136"/>
        <v>0</v>
      </c>
      <c r="CR170" s="14">
        <f t="shared" si="136"/>
        <v>0</v>
      </c>
      <c r="CS170" s="14">
        <f t="shared" si="136"/>
        <v>0</v>
      </c>
      <c r="CT170" s="14">
        <f t="shared" si="136"/>
        <v>3.7288135593220209E-2</v>
      </c>
      <c r="CU170" s="14">
        <f t="shared" si="133"/>
        <v>4.4328552803129077E-2</v>
      </c>
      <c r="CV170" s="14">
        <f t="shared" si="133"/>
        <v>5.215123859191656E-2</v>
      </c>
      <c r="CW170" s="14">
        <f t="shared" si="116"/>
        <v>6.2842242503259454E-2</v>
      </c>
      <c r="CX170" s="14">
        <f t="shared" si="116"/>
        <v>7.4837027379400262E-2</v>
      </c>
      <c r="CY170" s="14">
        <f t="shared" si="116"/>
        <v>8.8135593220338995E-2</v>
      </c>
      <c r="CZ170" s="14">
        <f t="shared" si="116"/>
        <v>0.10247718383311603</v>
      </c>
      <c r="DA170" s="14">
        <f t="shared" si="116"/>
        <v>0.11447196870925684</v>
      </c>
      <c r="DB170" s="14">
        <f t="shared" si="116"/>
        <v>0.12750977835723598</v>
      </c>
      <c r="DC170" s="14">
        <f>AP169/$BM170</f>
        <v>0.14106910039113429</v>
      </c>
      <c r="DD170" s="14">
        <f t="shared" si="116"/>
        <v>0.15488917861799217</v>
      </c>
      <c r="DE170" s="14">
        <f t="shared" si="116"/>
        <v>0</v>
      </c>
      <c r="DF170" s="14">
        <f t="shared" si="116"/>
        <v>0</v>
      </c>
      <c r="DG170" s="14">
        <f t="shared" si="116"/>
        <v>0</v>
      </c>
      <c r="DH170" s="14">
        <f t="shared" si="116"/>
        <v>0</v>
      </c>
      <c r="DI170" s="14">
        <f t="shared" si="116"/>
        <v>0</v>
      </c>
      <c r="DJ170" s="14">
        <f t="shared" si="116"/>
        <v>0</v>
      </c>
      <c r="DK170" s="14">
        <f t="shared" si="116"/>
        <v>0</v>
      </c>
      <c r="DL170" s="14">
        <f t="shared" si="116"/>
        <v>0</v>
      </c>
      <c r="DM170" s="14">
        <f t="shared" si="137"/>
        <v>0</v>
      </c>
      <c r="DN170" s="14">
        <f t="shared" si="137"/>
        <v>0</v>
      </c>
      <c r="DO170" s="14">
        <f t="shared" si="137"/>
        <v>0</v>
      </c>
      <c r="DP170" s="14">
        <f t="shared" si="137"/>
        <v>0</v>
      </c>
      <c r="DQ170" s="14">
        <f t="shared" si="134"/>
        <v>0</v>
      </c>
      <c r="DR170" s="14">
        <f t="shared" si="134"/>
        <v>0</v>
      </c>
      <c r="DS170" s="14">
        <f t="shared" si="114"/>
        <v>0</v>
      </c>
      <c r="DT170" s="14">
        <f t="shared" si="93"/>
        <v>0</v>
      </c>
      <c r="DU170" s="14">
        <f t="shared" si="93"/>
        <v>0</v>
      </c>
      <c r="DV170" s="14">
        <f t="shared" si="93"/>
        <v>0</v>
      </c>
      <c r="DW170" s="14">
        <f t="shared" si="93"/>
        <v>0</v>
      </c>
      <c r="DX170" s="14">
        <f t="shared" si="93"/>
        <v>0</v>
      </c>
      <c r="DY170" s="14">
        <f t="shared" si="93"/>
        <v>0</v>
      </c>
      <c r="DZ170" s="14">
        <f t="shared" ref="DZ170:DZ190" si="146">SUM(BQ170:DY170)</f>
        <v>0.99999999999999978</v>
      </c>
    </row>
    <row r="171" spans="3:130">
      <c r="C171" s="18">
        <v>2041</v>
      </c>
      <c r="D171" s="25"/>
      <c r="E171" s="25"/>
      <c r="F171" s="25"/>
      <c r="G171" s="25"/>
      <c r="H171" s="25"/>
      <c r="I171" s="25"/>
      <c r="J171" s="25"/>
      <c r="K171" s="25"/>
      <c r="L171" s="25"/>
      <c r="M171" s="25"/>
      <c r="N171" s="25"/>
      <c r="O171" s="25"/>
      <c r="P171" s="25"/>
      <c r="Q171" s="25"/>
      <c r="R171" s="25"/>
      <c r="S171" s="25"/>
      <c r="T171" s="25"/>
      <c r="U171" s="25"/>
      <c r="V171" s="25"/>
      <c r="W171" s="25"/>
      <c r="X171" s="25"/>
      <c r="Y171" s="25">
        <f t="shared" si="123"/>
        <v>0</v>
      </c>
      <c r="Z171" s="25">
        <f t="shared" si="124"/>
        <v>0</v>
      </c>
      <c r="AA171" s="25">
        <f t="shared" si="125"/>
        <v>0</v>
      </c>
      <c r="AB171" s="25">
        <f t="shared" si="126"/>
        <v>0</v>
      </c>
      <c r="AC171" s="25">
        <f t="shared" si="127"/>
        <v>0</v>
      </c>
      <c r="AD171" s="25">
        <f t="shared" si="128"/>
        <v>0</v>
      </c>
      <c r="AE171" s="25">
        <f t="shared" si="129"/>
        <v>0</v>
      </c>
      <c r="AF171" s="25">
        <f t="shared" si="130"/>
        <v>0</v>
      </c>
      <c r="AG171" s="25">
        <f t="shared" si="131"/>
        <v>0</v>
      </c>
      <c r="AH171" s="25">
        <f t="shared" si="135"/>
        <v>46.363636363636211</v>
      </c>
      <c r="AI171" s="25">
        <f t="shared" si="138"/>
        <v>54.545454545454561</v>
      </c>
      <c r="AJ171" s="25">
        <f t="shared" si="139"/>
        <v>65.727272727272748</v>
      </c>
      <c r="AK171" s="25">
        <f t="shared" si="140"/>
        <v>78.272727272727295</v>
      </c>
      <c r="AL171" s="25">
        <f t="shared" si="141"/>
        <v>92.181818181818215</v>
      </c>
      <c r="AM171" s="25">
        <f t="shared" si="142"/>
        <v>107.18181818181822</v>
      </c>
      <c r="AN171" s="25">
        <f t="shared" si="143"/>
        <v>119.72727272727276</v>
      </c>
      <c r="AO171" s="25">
        <f t="shared" si="144"/>
        <v>133.3636363636364</v>
      </c>
      <c r="AP171" s="25">
        <f t="shared" si="145"/>
        <v>147.54545454545459</v>
      </c>
      <c r="AQ171" s="25">
        <f t="shared" ref="AQ171:AQ189" si="147">VLOOKUP($C$105,$D$3:$K$63,$A$69,0)*(B132-B131)</f>
        <v>162.00000000000006</v>
      </c>
      <c r="AR171" s="25">
        <f>VLOOKUP($C$106,$D$3:$K$63,$A$69,0)*(B131-B130)</f>
        <v>171.00000000000006</v>
      </c>
      <c r="AS171" s="25">
        <f>VLOOKUP($C$107,$D$3:$K$63,$A$69,0)*B130</f>
        <v>0</v>
      </c>
      <c r="AT171" s="25"/>
      <c r="AU171" s="25"/>
      <c r="AV171" s="25"/>
      <c r="AW171" s="25"/>
      <c r="AX171" s="25"/>
      <c r="AY171" s="25"/>
      <c r="AZ171" s="25"/>
      <c r="BA171" s="25"/>
      <c r="BB171" s="25"/>
      <c r="BC171" s="25"/>
      <c r="BD171" s="25"/>
      <c r="BE171" s="25"/>
      <c r="BF171" s="25"/>
      <c r="BG171" s="25"/>
      <c r="BH171" s="25"/>
      <c r="BI171" s="25"/>
      <c r="BJ171" s="25"/>
      <c r="BK171" s="25"/>
      <c r="BL171" s="25"/>
      <c r="BM171" s="21">
        <f t="shared" si="95"/>
        <v>1177.909090909091</v>
      </c>
      <c r="BP171" s="18">
        <v>2041</v>
      </c>
      <c r="BQ171" s="14">
        <f t="shared" si="132"/>
        <v>0</v>
      </c>
      <c r="BR171" s="14">
        <f t="shared" si="132"/>
        <v>0</v>
      </c>
      <c r="BS171" s="14">
        <f t="shared" si="132"/>
        <v>0</v>
      </c>
      <c r="BT171" s="14">
        <f t="shared" si="132"/>
        <v>0</v>
      </c>
      <c r="BU171" s="14">
        <f t="shared" si="132"/>
        <v>0</v>
      </c>
      <c r="BV171" s="14">
        <f t="shared" si="132"/>
        <v>0</v>
      </c>
      <c r="BW171" s="14">
        <f t="shared" si="132"/>
        <v>0</v>
      </c>
      <c r="BX171" s="14">
        <f t="shared" si="132"/>
        <v>0</v>
      </c>
      <c r="BY171" s="14">
        <f t="shared" si="132"/>
        <v>0</v>
      </c>
      <c r="BZ171" s="14">
        <f t="shared" si="132"/>
        <v>0</v>
      </c>
      <c r="CA171" s="14">
        <f t="shared" si="132"/>
        <v>0</v>
      </c>
      <c r="CB171" s="14">
        <f t="shared" si="132"/>
        <v>0</v>
      </c>
      <c r="CC171" s="14">
        <f t="shared" si="132"/>
        <v>0</v>
      </c>
      <c r="CD171" s="14">
        <f t="shared" si="132"/>
        <v>0</v>
      </c>
      <c r="CE171" s="14">
        <f t="shared" si="132"/>
        <v>0</v>
      </c>
      <c r="CF171" s="14">
        <f t="shared" si="132"/>
        <v>0</v>
      </c>
      <c r="CG171" s="14">
        <f t="shared" si="136"/>
        <v>0</v>
      </c>
      <c r="CH171" s="14">
        <f t="shared" si="136"/>
        <v>0</v>
      </c>
      <c r="CI171" s="14">
        <f t="shared" si="136"/>
        <v>0</v>
      </c>
      <c r="CJ171" s="14">
        <f t="shared" si="136"/>
        <v>0</v>
      </c>
      <c r="CK171" s="14">
        <f t="shared" si="136"/>
        <v>0</v>
      </c>
      <c r="CL171" s="14">
        <f t="shared" si="136"/>
        <v>0</v>
      </c>
      <c r="CM171" s="14">
        <f t="shared" si="136"/>
        <v>0</v>
      </c>
      <c r="CN171" s="14">
        <f t="shared" si="136"/>
        <v>0</v>
      </c>
      <c r="CO171" s="14">
        <f t="shared" si="136"/>
        <v>0</v>
      </c>
      <c r="CP171" s="14">
        <f t="shared" si="136"/>
        <v>0</v>
      </c>
      <c r="CQ171" s="14">
        <f t="shared" si="136"/>
        <v>0</v>
      </c>
      <c r="CR171" s="14">
        <f t="shared" si="136"/>
        <v>0</v>
      </c>
      <c r="CS171" s="14">
        <f t="shared" si="136"/>
        <v>0</v>
      </c>
      <c r="CT171" s="14">
        <f t="shared" si="136"/>
        <v>0</v>
      </c>
      <c r="CU171" s="14">
        <f t="shared" si="133"/>
        <v>3.9360963185922533E-2</v>
      </c>
      <c r="CV171" s="14">
        <f t="shared" si="133"/>
        <v>4.6307015512850207E-2</v>
      </c>
      <c r="CW171" s="14">
        <f t="shared" si="116"/>
        <v>5.5799953692984502E-2</v>
      </c>
      <c r="CX171" s="14">
        <f t="shared" si="116"/>
        <v>6.6450567260940049E-2</v>
      </c>
      <c r="CY171" s="14">
        <f t="shared" si="116"/>
        <v>7.8258856216716854E-2</v>
      </c>
      <c r="CZ171" s="14">
        <f t="shared" si="116"/>
        <v>9.0993285482750652E-2</v>
      </c>
      <c r="DA171" s="14">
        <f t="shared" si="116"/>
        <v>0.1016438990507062</v>
      </c>
      <c r="DB171" s="14">
        <f t="shared" si="116"/>
        <v>0.11322065292891875</v>
      </c>
      <c r="DC171" s="14">
        <f t="shared" si="116"/>
        <v>0.12526047696225981</v>
      </c>
      <c r="DD171" s="14">
        <f t="shared" si="116"/>
        <v>0.13753183607316513</v>
      </c>
      <c r="DE171" s="14">
        <f t="shared" si="116"/>
        <v>0.14517249363278539</v>
      </c>
      <c r="DF171" s="14">
        <f t="shared" si="116"/>
        <v>0</v>
      </c>
      <c r="DG171" s="14">
        <f t="shared" si="116"/>
        <v>0</v>
      </c>
      <c r="DH171" s="14">
        <f t="shared" si="116"/>
        <v>0</v>
      </c>
      <c r="DI171" s="14">
        <f t="shared" si="116"/>
        <v>0</v>
      </c>
      <c r="DJ171" s="14">
        <f t="shared" si="116"/>
        <v>0</v>
      </c>
      <c r="DK171" s="14">
        <f t="shared" si="116"/>
        <v>0</v>
      </c>
      <c r="DL171" s="14">
        <f t="shared" si="116"/>
        <v>0</v>
      </c>
      <c r="DM171" s="14">
        <f t="shared" si="137"/>
        <v>0</v>
      </c>
      <c r="DN171" s="14">
        <f t="shared" si="137"/>
        <v>0</v>
      </c>
      <c r="DO171" s="14">
        <f t="shared" si="137"/>
        <v>0</v>
      </c>
      <c r="DP171" s="14">
        <f t="shared" si="137"/>
        <v>0</v>
      </c>
      <c r="DQ171" s="14">
        <f t="shared" si="134"/>
        <v>0</v>
      </c>
      <c r="DR171" s="14">
        <f t="shared" si="134"/>
        <v>0</v>
      </c>
      <c r="DS171" s="14">
        <f t="shared" si="114"/>
        <v>0</v>
      </c>
      <c r="DT171" s="14">
        <f t="shared" si="93"/>
        <v>0</v>
      </c>
      <c r="DU171" s="14">
        <f t="shared" si="93"/>
        <v>0</v>
      </c>
      <c r="DV171" s="14">
        <f t="shared" si="93"/>
        <v>0</v>
      </c>
      <c r="DW171" s="14">
        <f t="shared" si="93"/>
        <v>0</v>
      </c>
      <c r="DX171" s="14">
        <f t="shared" si="93"/>
        <v>0</v>
      </c>
      <c r="DY171" s="14">
        <f t="shared" si="93"/>
        <v>0</v>
      </c>
      <c r="DZ171" s="14">
        <f t="shared" si="146"/>
        <v>1</v>
      </c>
    </row>
    <row r="172" spans="3:130">
      <c r="C172" s="18">
        <v>2042</v>
      </c>
      <c r="D172" s="25"/>
      <c r="E172" s="25"/>
      <c r="F172" s="25"/>
      <c r="G172" s="25"/>
      <c r="H172" s="25"/>
      <c r="I172" s="25"/>
      <c r="J172" s="25"/>
      <c r="K172" s="25"/>
      <c r="L172" s="25"/>
      <c r="M172" s="25"/>
      <c r="N172" s="25"/>
      <c r="O172" s="25"/>
      <c r="P172" s="25"/>
      <c r="Q172" s="25"/>
      <c r="R172" s="25"/>
      <c r="S172" s="25"/>
      <c r="T172" s="25"/>
      <c r="U172" s="25"/>
      <c r="V172" s="25"/>
      <c r="W172" s="25"/>
      <c r="X172" s="25"/>
      <c r="Y172" s="25"/>
      <c r="Z172" s="25">
        <f t="shared" si="124"/>
        <v>0</v>
      </c>
      <c r="AA172" s="25">
        <f t="shared" si="125"/>
        <v>0</v>
      </c>
      <c r="AB172" s="25">
        <f t="shared" si="126"/>
        <v>0</v>
      </c>
      <c r="AC172" s="25">
        <f t="shared" si="127"/>
        <v>0</v>
      </c>
      <c r="AD172" s="25">
        <f t="shared" si="128"/>
        <v>0</v>
      </c>
      <c r="AE172" s="25">
        <f t="shared" si="129"/>
        <v>0</v>
      </c>
      <c r="AF172" s="25">
        <f t="shared" si="130"/>
        <v>0</v>
      </c>
      <c r="AG172" s="25">
        <f t="shared" si="131"/>
        <v>0</v>
      </c>
      <c r="AH172" s="25">
        <f t="shared" si="135"/>
        <v>0</v>
      </c>
      <c r="AI172" s="25">
        <f t="shared" si="138"/>
        <v>54.545454545454362</v>
      </c>
      <c r="AJ172" s="25">
        <f t="shared" si="139"/>
        <v>65.727272727272748</v>
      </c>
      <c r="AK172" s="25">
        <f t="shared" si="140"/>
        <v>78.272727272727295</v>
      </c>
      <c r="AL172" s="25">
        <f t="shared" si="141"/>
        <v>92.181818181818215</v>
      </c>
      <c r="AM172" s="25">
        <f t="shared" si="142"/>
        <v>107.18181818181822</v>
      </c>
      <c r="AN172" s="25">
        <f t="shared" si="143"/>
        <v>119.72727272727276</v>
      </c>
      <c r="AO172" s="25">
        <f t="shared" si="144"/>
        <v>133.3636363636364</v>
      </c>
      <c r="AP172" s="25">
        <f t="shared" si="145"/>
        <v>147.54545454545459</v>
      </c>
      <c r="AQ172" s="25">
        <f t="shared" si="147"/>
        <v>162.00000000000006</v>
      </c>
      <c r="AR172" s="25">
        <f t="shared" ref="AR172:AR190" si="148">VLOOKUP($C$106,$D$3:$K$63,$A$69,0)*(B132-B131)</f>
        <v>171.00000000000006</v>
      </c>
      <c r="AS172" s="25">
        <f>VLOOKUP($C$107,$D$3:$K$63,$A$69,0)*(B131-B130)</f>
        <v>185.18181818181824</v>
      </c>
      <c r="AT172" s="25">
        <f>VLOOKUP($C$108,$D$3:$K$63,$A$69,0)*B130</f>
        <v>0</v>
      </c>
      <c r="AU172" s="25"/>
      <c r="AV172" s="25"/>
      <c r="AW172" s="25"/>
      <c r="AX172" s="25"/>
      <c r="AY172" s="25"/>
      <c r="AZ172" s="25"/>
      <c r="BA172" s="25"/>
      <c r="BB172" s="25"/>
      <c r="BC172" s="25"/>
      <c r="BD172" s="25"/>
      <c r="BE172" s="25"/>
      <c r="BF172" s="25"/>
      <c r="BG172" s="25"/>
      <c r="BH172" s="25"/>
      <c r="BI172" s="25"/>
      <c r="BJ172" s="25"/>
      <c r="BK172" s="25"/>
      <c r="BL172" s="25"/>
      <c r="BM172" s="21">
        <f t="shared" si="95"/>
        <v>1316.727272727273</v>
      </c>
      <c r="BP172" s="18">
        <v>2042</v>
      </c>
      <c r="BQ172" s="14">
        <f t="shared" si="132"/>
        <v>0</v>
      </c>
      <c r="BR172" s="14">
        <f t="shared" si="132"/>
        <v>0</v>
      </c>
      <c r="BS172" s="14">
        <f t="shared" si="132"/>
        <v>0</v>
      </c>
      <c r="BT172" s="14">
        <f t="shared" si="132"/>
        <v>0</v>
      </c>
      <c r="BU172" s="14">
        <f t="shared" si="132"/>
        <v>0</v>
      </c>
      <c r="BV172" s="14">
        <f t="shared" si="132"/>
        <v>0</v>
      </c>
      <c r="BW172" s="14">
        <f t="shared" si="132"/>
        <v>0</v>
      </c>
      <c r="BX172" s="14">
        <f t="shared" si="132"/>
        <v>0</v>
      </c>
      <c r="BY172" s="14">
        <f t="shared" si="132"/>
        <v>0</v>
      </c>
      <c r="BZ172" s="14">
        <f t="shared" si="132"/>
        <v>0</v>
      </c>
      <c r="CA172" s="14">
        <f t="shared" si="132"/>
        <v>0</v>
      </c>
      <c r="CB172" s="14">
        <f t="shared" si="132"/>
        <v>0</v>
      </c>
      <c r="CC172" s="14">
        <f t="shared" si="132"/>
        <v>0</v>
      </c>
      <c r="CD172" s="14">
        <f t="shared" si="132"/>
        <v>0</v>
      </c>
      <c r="CE172" s="14">
        <f t="shared" si="132"/>
        <v>0</v>
      </c>
      <c r="CF172" s="14">
        <f t="shared" si="132"/>
        <v>0</v>
      </c>
      <c r="CG172" s="14">
        <f t="shared" si="136"/>
        <v>0</v>
      </c>
      <c r="CH172" s="14">
        <f t="shared" si="136"/>
        <v>0</v>
      </c>
      <c r="CI172" s="14">
        <f t="shared" si="136"/>
        <v>0</v>
      </c>
      <c r="CJ172" s="14">
        <f t="shared" si="136"/>
        <v>0</v>
      </c>
      <c r="CK172" s="14">
        <f t="shared" si="136"/>
        <v>0</v>
      </c>
      <c r="CL172" s="14">
        <f t="shared" si="136"/>
        <v>0</v>
      </c>
      <c r="CM172" s="14">
        <f t="shared" si="136"/>
        <v>0</v>
      </c>
      <c r="CN172" s="14">
        <f t="shared" si="136"/>
        <v>0</v>
      </c>
      <c r="CO172" s="14">
        <f t="shared" si="136"/>
        <v>0</v>
      </c>
      <c r="CP172" s="14">
        <f t="shared" si="136"/>
        <v>0</v>
      </c>
      <c r="CQ172" s="14">
        <f t="shared" si="136"/>
        <v>0</v>
      </c>
      <c r="CR172" s="14">
        <f t="shared" si="136"/>
        <v>0</v>
      </c>
      <c r="CS172" s="14">
        <f t="shared" si="136"/>
        <v>0</v>
      </c>
      <c r="CT172" s="14">
        <f t="shared" si="136"/>
        <v>0</v>
      </c>
      <c r="CU172" s="14">
        <f t="shared" si="133"/>
        <v>0</v>
      </c>
      <c r="CV172" s="14">
        <f t="shared" si="133"/>
        <v>4.142502071251021E-2</v>
      </c>
      <c r="CW172" s="14">
        <f t="shared" si="116"/>
        <v>4.9917149958574984E-2</v>
      </c>
      <c r="CX172" s="14">
        <f t="shared" ref="CX172:DL188" si="149">AK172/$BM172</f>
        <v>5.9444904722452369E-2</v>
      </c>
      <c r="CY172" s="14">
        <f t="shared" si="149"/>
        <v>7.0008285004142509E-2</v>
      </c>
      <c r="CZ172" s="14">
        <f t="shared" si="149"/>
        <v>8.1400165700082863E-2</v>
      </c>
      <c r="DA172" s="14">
        <f t="shared" si="149"/>
        <v>9.0927920463960241E-2</v>
      </c>
      <c r="DB172" s="14">
        <f t="shared" si="149"/>
        <v>0.10128417564208783</v>
      </c>
      <c r="DC172" s="14">
        <f t="shared" si="149"/>
        <v>0.11205468102734052</v>
      </c>
      <c r="DD172" s="14">
        <f t="shared" si="149"/>
        <v>0.12303231151615578</v>
      </c>
      <c r="DE172" s="14">
        <f t="shared" si="149"/>
        <v>0.12986743993371999</v>
      </c>
      <c r="DF172" s="14">
        <f t="shared" si="149"/>
        <v>0.14063794531897267</v>
      </c>
      <c r="DG172" s="14">
        <f t="shared" si="149"/>
        <v>0</v>
      </c>
      <c r="DH172" s="14">
        <f t="shared" si="149"/>
        <v>0</v>
      </c>
      <c r="DI172" s="14">
        <f t="shared" si="149"/>
        <v>0</v>
      </c>
      <c r="DJ172" s="14">
        <f t="shared" si="149"/>
        <v>0</v>
      </c>
      <c r="DK172" s="14">
        <f t="shared" si="149"/>
        <v>0</v>
      </c>
      <c r="DL172" s="14">
        <f t="shared" si="149"/>
        <v>0</v>
      </c>
      <c r="DM172" s="14">
        <f t="shared" si="137"/>
        <v>0</v>
      </c>
      <c r="DN172" s="14">
        <f t="shared" si="137"/>
        <v>0</v>
      </c>
      <c r="DO172" s="14">
        <f t="shared" si="137"/>
        <v>0</v>
      </c>
      <c r="DP172" s="14">
        <f t="shared" si="137"/>
        <v>0</v>
      </c>
      <c r="DQ172" s="14">
        <f t="shared" si="134"/>
        <v>0</v>
      </c>
      <c r="DR172" s="14">
        <f t="shared" si="134"/>
        <v>0</v>
      </c>
      <c r="DS172" s="14">
        <f t="shared" si="114"/>
        <v>0</v>
      </c>
      <c r="DT172" s="14">
        <f t="shared" si="93"/>
        <v>0</v>
      </c>
      <c r="DU172" s="14">
        <f t="shared" si="93"/>
        <v>0</v>
      </c>
      <c r="DV172" s="14">
        <f t="shared" si="93"/>
        <v>0</v>
      </c>
      <c r="DW172" s="14">
        <f t="shared" ref="DW172:DY190" si="150">BJ172/$BM172</f>
        <v>0</v>
      </c>
      <c r="DX172" s="14">
        <f t="shared" si="150"/>
        <v>0</v>
      </c>
      <c r="DY172" s="14">
        <f t="shared" si="150"/>
        <v>0</v>
      </c>
      <c r="DZ172" s="14">
        <f t="shared" si="146"/>
        <v>0.99999999999999989</v>
      </c>
    </row>
    <row r="173" spans="3:130">
      <c r="C173" s="18">
        <v>2043</v>
      </c>
      <c r="D173" s="25"/>
      <c r="E173" s="25"/>
      <c r="F173" s="25"/>
      <c r="G173" s="25"/>
      <c r="H173" s="25"/>
      <c r="I173" s="25"/>
      <c r="J173" s="25"/>
      <c r="K173" s="25"/>
      <c r="L173" s="25"/>
      <c r="M173" s="25"/>
      <c r="N173" s="25"/>
      <c r="O173" s="25"/>
      <c r="P173" s="25"/>
      <c r="Q173" s="25"/>
      <c r="R173" s="25"/>
      <c r="S173" s="25"/>
      <c r="T173" s="25"/>
      <c r="U173" s="25"/>
      <c r="V173" s="25"/>
      <c r="W173" s="25"/>
      <c r="X173" s="25"/>
      <c r="Y173" s="25"/>
      <c r="Z173" s="25"/>
      <c r="AA173" s="25">
        <f t="shared" si="125"/>
        <v>0</v>
      </c>
      <c r="AB173" s="25">
        <f t="shared" si="126"/>
        <v>0</v>
      </c>
      <c r="AC173" s="25">
        <f t="shared" si="127"/>
        <v>0</v>
      </c>
      <c r="AD173" s="25">
        <f t="shared" si="128"/>
        <v>0</v>
      </c>
      <c r="AE173" s="25">
        <f t="shared" si="129"/>
        <v>0</v>
      </c>
      <c r="AF173" s="25">
        <f t="shared" si="130"/>
        <v>0</v>
      </c>
      <c r="AG173" s="25">
        <f t="shared" si="131"/>
        <v>0</v>
      </c>
      <c r="AH173" s="25">
        <f t="shared" si="135"/>
        <v>0</v>
      </c>
      <c r="AI173" s="25">
        <f t="shared" si="138"/>
        <v>0</v>
      </c>
      <c r="AJ173" s="25">
        <f t="shared" si="139"/>
        <v>65.727272727272506</v>
      </c>
      <c r="AK173" s="25">
        <f t="shared" si="140"/>
        <v>78.272727272727295</v>
      </c>
      <c r="AL173" s="25">
        <f t="shared" si="141"/>
        <v>92.181818181818215</v>
      </c>
      <c r="AM173" s="25">
        <f t="shared" si="142"/>
        <v>107.18181818181822</v>
      </c>
      <c r="AN173" s="25">
        <f t="shared" si="143"/>
        <v>119.72727272727276</v>
      </c>
      <c r="AO173" s="25">
        <f t="shared" si="144"/>
        <v>133.3636363636364</v>
      </c>
      <c r="AP173" s="25">
        <f t="shared" si="145"/>
        <v>147.54545454545459</v>
      </c>
      <c r="AQ173" s="25">
        <f t="shared" si="147"/>
        <v>162.00000000000006</v>
      </c>
      <c r="AR173" s="25">
        <f t="shared" si="148"/>
        <v>171.00000000000006</v>
      </c>
      <c r="AS173" s="25">
        <f t="shared" ref="AS173:AS190" si="151">VLOOKUP($C$107,$D$3:$K$63,$A$69,0)*(B132-B131)</f>
        <v>185.18181818181824</v>
      </c>
      <c r="AT173" s="25">
        <f>VLOOKUP($C$108,$D$3:$K$63,$A$69,0)*(B131-B130)</f>
        <v>194.18181818181824</v>
      </c>
      <c r="AU173" s="25">
        <f>VLOOKUP($C$109,$D$3:$K$63,$A$69,0)*B130</f>
        <v>0</v>
      </c>
      <c r="AV173" s="25"/>
      <c r="AW173" s="25"/>
      <c r="AX173" s="25"/>
      <c r="AY173" s="25"/>
      <c r="AZ173" s="25"/>
      <c r="BA173" s="25"/>
      <c r="BB173" s="25"/>
      <c r="BC173" s="25"/>
      <c r="BD173" s="25"/>
      <c r="BE173" s="25"/>
      <c r="BF173" s="25"/>
      <c r="BG173" s="25"/>
      <c r="BH173" s="25"/>
      <c r="BI173" s="25"/>
      <c r="BJ173" s="25"/>
      <c r="BK173" s="25"/>
      <c r="BL173" s="25"/>
      <c r="BM173" s="21">
        <f t="shared" si="95"/>
        <v>1456.3636363636365</v>
      </c>
      <c r="BP173" s="18">
        <v>2043</v>
      </c>
      <c r="BQ173" s="14">
        <f t="shared" si="132"/>
        <v>0</v>
      </c>
      <c r="BR173" s="14">
        <f t="shared" si="132"/>
        <v>0</v>
      </c>
      <c r="BS173" s="14">
        <f t="shared" si="132"/>
        <v>0</v>
      </c>
      <c r="BT173" s="14">
        <f t="shared" si="132"/>
        <v>0</v>
      </c>
      <c r="BU173" s="14">
        <f t="shared" si="132"/>
        <v>0</v>
      </c>
      <c r="BV173" s="14">
        <f t="shared" si="132"/>
        <v>0</v>
      </c>
      <c r="BW173" s="14">
        <f t="shared" si="132"/>
        <v>0</v>
      </c>
      <c r="BX173" s="14">
        <f t="shared" si="132"/>
        <v>0</v>
      </c>
      <c r="BY173" s="14">
        <f t="shared" si="132"/>
        <v>0</v>
      </c>
      <c r="BZ173" s="14">
        <f t="shared" si="132"/>
        <v>0</v>
      </c>
      <c r="CA173" s="14">
        <f t="shared" si="132"/>
        <v>0</v>
      </c>
      <c r="CB173" s="14">
        <f t="shared" si="132"/>
        <v>0</v>
      </c>
      <c r="CC173" s="14">
        <f t="shared" si="132"/>
        <v>0</v>
      </c>
      <c r="CD173" s="14">
        <f t="shared" si="132"/>
        <v>0</v>
      </c>
      <c r="CE173" s="14">
        <f t="shared" si="132"/>
        <v>0</v>
      </c>
      <c r="CF173" s="14">
        <f t="shared" si="132"/>
        <v>0</v>
      </c>
      <c r="CG173" s="14">
        <f t="shared" si="136"/>
        <v>0</v>
      </c>
      <c r="CH173" s="14">
        <f t="shared" si="136"/>
        <v>0</v>
      </c>
      <c r="CI173" s="14">
        <f t="shared" si="136"/>
        <v>0</v>
      </c>
      <c r="CJ173" s="14">
        <f t="shared" si="136"/>
        <v>0</v>
      </c>
      <c r="CK173" s="14">
        <f t="shared" si="136"/>
        <v>0</v>
      </c>
      <c r="CL173" s="14">
        <f t="shared" si="136"/>
        <v>0</v>
      </c>
      <c r="CM173" s="14">
        <f t="shared" si="136"/>
        <v>0</v>
      </c>
      <c r="CN173" s="14">
        <f t="shared" si="136"/>
        <v>0</v>
      </c>
      <c r="CO173" s="14">
        <f t="shared" si="136"/>
        <v>0</v>
      </c>
      <c r="CP173" s="14">
        <f t="shared" si="136"/>
        <v>0</v>
      </c>
      <c r="CQ173" s="14">
        <f t="shared" si="136"/>
        <v>0</v>
      </c>
      <c r="CR173" s="14">
        <f t="shared" si="136"/>
        <v>0</v>
      </c>
      <c r="CS173" s="14">
        <f t="shared" si="136"/>
        <v>0</v>
      </c>
      <c r="CT173" s="14">
        <f t="shared" si="136"/>
        <v>0</v>
      </c>
      <c r="CU173" s="14">
        <f t="shared" si="133"/>
        <v>0</v>
      </c>
      <c r="CV173" s="14">
        <f t="shared" si="133"/>
        <v>0</v>
      </c>
      <c r="CW173" s="14">
        <f t="shared" si="133"/>
        <v>4.513108614232194E-2</v>
      </c>
      <c r="CX173" s="14">
        <f t="shared" si="149"/>
        <v>5.3745318352059937E-2</v>
      </c>
      <c r="CY173" s="14">
        <f t="shared" si="149"/>
        <v>6.3295880149812758E-2</v>
      </c>
      <c r="CZ173" s="14">
        <f t="shared" si="149"/>
        <v>7.359550561797755E-2</v>
      </c>
      <c r="DA173" s="14">
        <f t="shared" si="149"/>
        <v>8.2209737827715373E-2</v>
      </c>
      <c r="DB173" s="14">
        <f t="shared" si="149"/>
        <v>9.1573033707865181E-2</v>
      </c>
      <c r="DC173" s="14">
        <f t="shared" si="149"/>
        <v>0.101310861423221</v>
      </c>
      <c r="DD173" s="14">
        <f t="shared" si="149"/>
        <v>0.11123595505617981</v>
      </c>
      <c r="DE173" s="14">
        <f t="shared" si="149"/>
        <v>0.11741573033707868</v>
      </c>
      <c r="DF173" s="14">
        <f t="shared" si="149"/>
        <v>0.1271535580524345</v>
      </c>
      <c r="DG173" s="14">
        <f t="shared" si="149"/>
        <v>0.13333333333333336</v>
      </c>
      <c r="DH173" s="14">
        <f t="shared" si="149"/>
        <v>0</v>
      </c>
      <c r="DI173" s="14">
        <f t="shared" si="149"/>
        <v>0</v>
      </c>
      <c r="DJ173" s="14">
        <f t="shared" si="149"/>
        <v>0</v>
      </c>
      <c r="DK173" s="14">
        <f t="shared" si="149"/>
        <v>0</v>
      </c>
      <c r="DL173" s="14">
        <f t="shared" si="149"/>
        <v>0</v>
      </c>
      <c r="DM173" s="14">
        <f t="shared" si="137"/>
        <v>0</v>
      </c>
      <c r="DN173" s="14">
        <f t="shared" si="137"/>
        <v>0</v>
      </c>
      <c r="DO173" s="14">
        <f t="shared" si="137"/>
        <v>0</v>
      </c>
      <c r="DP173" s="14">
        <f t="shared" si="137"/>
        <v>0</v>
      </c>
      <c r="DQ173" s="14">
        <f t="shared" si="134"/>
        <v>0</v>
      </c>
      <c r="DR173" s="14">
        <f t="shared" si="134"/>
        <v>0</v>
      </c>
      <c r="DS173" s="14">
        <f t="shared" si="114"/>
        <v>0</v>
      </c>
      <c r="DT173" s="14">
        <f t="shared" si="114"/>
        <v>0</v>
      </c>
      <c r="DU173" s="14">
        <f t="shared" si="114"/>
        <v>0</v>
      </c>
      <c r="DV173" s="14">
        <f t="shared" si="114"/>
        <v>0</v>
      </c>
      <c r="DW173" s="14">
        <f t="shared" si="150"/>
        <v>0</v>
      </c>
      <c r="DX173" s="14">
        <f t="shared" si="150"/>
        <v>0</v>
      </c>
      <c r="DY173" s="14">
        <f t="shared" si="150"/>
        <v>0</v>
      </c>
      <c r="DZ173" s="14">
        <f t="shared" si="146"/>
        <v>1</v>
      </c>
    </row>
    <row r="174" spans="3:130">
      <c r="C174" s="18">
        <v>2044</v>
      </c>
      <c r="D174" s="25"/>
      <c r="E174" s="25"/>
      <c r="F174" s="25"/>
      <c r="G174" s="25"/>
      <c r="H174" s="25"/>
      <c r="I174" s="25"/>
      <c r="J174" s="25"/>
      <c r="K174" s="25"/>
      <c r="L174" s="25"/>
      <c r="M174" s="25"/>
      <c r="N174" s="25"/>
      <c r="O174" s="25"/>
      <c r="P174" s="25"/>
      <c r="Q174" s="25"/>
      <c r="R174" s="25"/>
      <c r="S174" s="25"/>
      <c r="T174" s="25"/>
      <c r="U174" s="25"/>
      <c r="V174" s="25"/>
      <c r="W174" s="25"/>
      <c r="X174" s="25"/>
      <c r="Y174" s="25"/>
      <c r="Z174" s="25"/>
      <c r="AA174" s="25"/>
      <c r="AB174" s="25">
        <f t="shared" si="126"/>
        <v>0</v>
      </c>
      <c r="AC174" s="25">
        <f t="shared" si="127"/>
        <v>0</v>
      </c>
      <c r="AD174" s="25">
        <f t="shared" si="128"/>
        <v>0</v>
      </c>
      <c r="AE174" s="25">
        <f t="shared" si="129"/>
        <v>0</v>
      </c>
      <c r="AF174" s="25">
        <f t="shared" si="130"/>
        <v>0</v>
      </c>
      <c r="AG174" s="25">
        <f t="shared" si="131"/>
        <v>0</v>
      </c>
      <c r="AH174" s="25">
        <f t="shared" si="135"/>
        <v>0</v>
      </c>
      <c r="AI174" s="25">
        <f t="shared" si="138"/>
        <v>0</v>
      </c>
      <c r="AJ174" s="25">
        <f t="shared" si="139"/>
        <v>0</v>
      </c>
      <c r="AK174" s="25">
        <f t="shared" si="140"/>
        <v>78.27272727272701</v>
      </c>
      <c r="AL174" s="25">
        <f t="shared" si="141"/>
        <v>92.181818181818215</v>
      </c>
      <c r="AM174" s="25">
        <f t="shared" si="142"/>
        <v>107.18181818181822</v>
      </c>
      <c r="AN174" s="25">
        <f t="shared" si="143"/>
        <v>119.72727272727276</v>
      </c>
      <c r="AO174" s="25">
        <f t="shared" si="144"/>
        <v>133.3636363636364</v>
      </c>
      <c r="AP174" s="25">
        <f t="shared" si="145"/>
        <v>147.54545454545459</v>
      </c>
      <c r="AQ174" s="25">
        <f t="shared" si="147"/>
        <v>162.00000000000006</v>
      </c>
      <c r="AR174" s="25">
        <f t="shared" si="148"/>
        <v>171.00000000000006</v>
      </c>
      <c r="AS174" s="25">
        <f t="shared" si="151"/>
        <v>185.18181818181824</v>
      </c>
      <c r="AT174" s="25">
        <f t="shared" ref="AT174:AT190" si="152">VLOOKUP($C$108,$D$3:$K$63,$A$69,0)*(B132-B131)</f>
        <v>194.18181818181824</v>
      </c>
      <c r="AU174" s="25">
        <f>VLOOKUP($C$109,$D$3:$K$63,$A$69,0)*(B131-B130)</f>
        <v>200.18181818181824</v>
      </c>
      <c r="AV174" s="25">
        <f>VLOOKUP($C$110,$D$3:$K$63,$A$69,0)*B130</f>
        <v>0</v>
      </c>
      <c r="AW174" s="25"/>
      <c r="AX174" s="25"/>
      <c r="AY174" s="25"/>
      <c r="AZ174" s="25"/>
      <c r="BA174" s="25"/>
      <c r="BB174" s="25"/>
      <c r="BC174" s="25"/>
      <c r="BD174" s="25"/>
      <c r="BE174" s="25"/>
      <c r="BF174" s="25"/>
      <c r="BG174" s="25"/>
      <c r="BH174" s="25"/>
      <c r="BI174" s="25"/>
      <c r="BJ174" s="25"/>
      <c r="BK174" s="25"/>
      <c r="BL174" s="25"/>
      <c r="BM174" s="21">
        <f t="shared" si="95"/>
        <v>1590.818181818182</v>
      </c>
      <c r="BP174" s="18">
        <v>2044</v>
      </c>
      <c r="BQ174" s="14">
        <f t="shared" si="132"/>
        <v>0</v>
      </c>
      <c r="BR174" s="14">
        <f t="shared" si="132"/>
        <v>0</v>
      </c>
      <c r="BS174" s="14">
        <f t="shared" si="132"/>
        <v>0</v>
      </c>
      <c r="BT174" s="14">
        <f t="shared" si="132"/>
        <v>0</v>
      </c>
      <c r="BU174" s="14">
        <f t="shared" si="132"/>
        <v>0</v>
      </c>
      <c r="BV174" s="14">
        <f t="shared" si="132"/>
        <v>0</v>
      </c>
      <c r="BW174" s="14">
        <f t="shared" si="132"/>
        <v>0</v>
      </c>
      <c r="BX174" s="14">
        <f t="shared" si="132"/>
        <v>0</v>
      </c>
      <c r="BY174" s="14">
        <f t="shared" si="132"/>
        <v>0</v>
      </c>
      <c r="BZ174" s="14">
        <f t="shared" si="132"/>
        <v>0</v>
      </c>
      <c r="CA174" s="14">
        <f t="shared" si="132"/>
        <v>0</v>
      </c>
      <c r="CB174" s="14">
        <f t="shared" si="132"/>
        <v>0</v>
      </c>
      <c r="CC174" s="14">
        <f t="shared" si="132"/>
        <v>0</v>
      </c>
      <c r="CD174" s="14">
        <f t="shared" si="132"/>
        <v>0</v>
      </c>
      <c r="CE174" s="14">
        <f t="shared" si="132"/>
        <v>0</v>
      </c>
      <c r="CF174" s="14">
        <f t="shared" si="132"/>
        <v>0</v>
      </c>
      <c r="CG174" s="14">
        <f t="shared" si="136"/>
        <v>0</v>
      </c>
      <c r="CH174" s="14">
        <f t="shared" si="136"/>
        <v>0</v>
      </c>
      <c r="CI174" s="14">
        <f t="shared" si="136"/>
        <v>0</v>
      </c>
      <c r="CJ174" s="14">
        <f t="shared" si="136"/>
        <v>0</v>
      </c>
      <c r="CK174" s="14">
        <f t="shared" si="136"/>
        <v>0</v>
      </c>
      <c r="CL174" s="14">
        <f t="shared" si="136"/>
        <v>0</v>
      </c>
      <c r="CM174" s="14">
        <f t="shared" si="136"/>
        <v>0</v>
      </c>
      <c r="CN174" s="14">
        <f t="shared" si="136"/>
        <v>0</v>
      </c>
      <c r="CO174" s="14">
        <f t="shared" si="136"/>
        <v>0</v>
      </c>
      <c r="CP174" s="14">
        <f t="shared" si="136"/>
        <v>0</v>
      </c>
      <c r="CQ174" s="14">
        <f t="shared" si="136"/>
        <v>0</v>
      </c>
      <c r="CR174" s="14">
        <f t="shared" si="136"/>
        <v>0</v>
      </c>
      <c r="CS174" s="14">
        <f t="shared" si="136"/>
        <v>0</v>
      </c>
      <c r="CT174" s="14">
        <f t="shared" si="136"/>
        <v>0</v>
      </c>
      <c r="CU174" s="14">
        <f t="shared" si="133"/>
        <v>0</v>
      </c>
      <c r="CV174" s="14">
        <f t="shared" si="133"/>
        <v>0</v>
      </c>
      <c r="CW174" s="14">
        <f t="shared" si="133"/>
        <v>0</v>
      </c>
      <c r="CX174" s="14">
        <f t="shared" si="149"/>
        <v>4.9202811589233501E-2</v>
      </c>
      <c r="CY174" s="14">
        <f t="shared" si="149"/>
        <v>5.7946168352477297E-2</v>
      </c>
      <c r="CZ174" s="14">
        <f t="shared" si="149"/>
        <v>6.7375278587347862E-2</v>
      </c>
      <c r="DA174" s="14">
        <f t="shared" si="149"/>
        <v>7.5261443511057791E-2</v>
      </c>
      <c r="DB174" s="14">
        <f t="shared" si="149"/>
        <v>8.3833361906394663E-2</v>
      </c>
      <c r="DC174" s="14">
        <f t="shared" si="149"/>
        <v>9.274815703754502E-2</v>
      </c>
      <c r="DD174" s="14">
        <f t="shared" si="149"/>
        <v>0.10183439053660212</v>
      </c>
      <c r="DE174" s="14">
        <f t="shared" si="149"/>
        <v>0.10749185667752445</v>
      </c>
      <c r="DF174" s="14">
        <f t="shared" si="149"/>
        <v>0.11640665180867481</v>
      </c>
      <c r="DG174" s="14">
        <f t="shared" si="149"/>
        <v>0.12206411794959715</v>
      </c>
      <c r="DH174" s="14">
        <f t="shared" si="149"/>
        <v>0.12583576204354538</v>
      </c>
      <c r="DI174" s="14">
        <f t="shared" si="149"/>
        <v>0</v>
      </c>
      <c r="DJ174" s="14">
        <f t="shared" si="149"/>
        <v>0</v>
      </c>
      <c r="DK174" s="14">
        <f t="shared" si="149"/>
        <v>0</v>
      </c>
      <c r="DL174" s="14">
        <f t="shared" si="149"/>
        <v>0</v>
      </c>
      <c r="DM174" s="14">
        <f t="shared" si="137"/>
        <v>0</v>
      </c>
      <c r="DN174" s="14">
        <f t="shared" si="137"/>
        <v>0</v>
      </c>
      <c r="DO174" s="14">
        <f t="shared" si="137"/>
        <v>0</v>
      </c>
      <c r="DP174" s="14">
        <f t="shared" si="137"/>
        <v>0</v>
      </c>
      <c r="DQ174" s="14">
        <f t="shared" si="134"/>
        <v>0</v>
      </c>
      <c r="DR174" s="14">
        <f t="shared" si="134"/>
        <v>0</v>
      </c>
      <c r="DS174" s="14">
        <f t="shared" si="114"/>
        <v>0</v>
      </c>
      <c r="DT174" s="14">
        <f t="shared" si="114"/>
        <v>0</v>
      </c>
      <c r="DU174" s="14">
        <f t="shared" si="114"/>
        <v>0</v>
      </c>
      <c r="DV174" s="14">
        <f t="shared" si="114"/>
        <v>0</v>
      </c>
      <c r="DW174" s="14">
        <f t="shared" si="150"/>
        <v>0</v>
      </c>
      <c r="DX174" s="14">
        <f t="shared" si="150"/>
        <v>0</v>
      </c>
      <c r="DY174" s="14">
        <f t="shared" si="150"/>
        <v>0</v>
      </c>
      <c r="DZ174" s="14">
        <f t="shared" si="146"/>
        <v>1</v>
      </c>
    </row>
    <row r="175" spans="3:130">
      <c r="C175" s="18">
        <v>2045</v>
      </c>
      <c r="D175" s="25"/>
      <c r="E175" s="25"/>
      <c r="F175" s="25"/>
      <c r="G175" s="25"/>
      <c r="H175" s="25"/>
      <c r="I175" s="25"/>
      <c r="J175" s="25"/>
      <c r="K175" s="25"/>
      <c r="L175" s="25"/>
      <c r="M175" s="25"/>
      <c r="N175" s="25"/>
      <c r="O175" s="25"/>
      <c r="P175" s="25"/>
      <c r="Q175" s="25"/>
      <c r="R175" s="25"/>
      <c r="S175" s="25"/>
      <c r="T175" s="25"/>
      <c r="U175" s="25"/>
      <c r="V175" s="25"/>
      <c r="W175" s="25"/>
      <c r="X175" s="25"/>
      <c r="Y175" s="25"/>
      <c r="Z175" s="25"/>
      <c r="AA175" s="25"/>
      <c r="AB175" s="25"/>
      <c r="AC175" s="25">
        <f t="shared" si="127"/>
        <v>0</v>
      </c>
      <c r="AD175" s="25">
        <f t="shared" si="128"/>
        <v>0</v>
      </c>
      <c r="AE175" s="25">
        <f t="shared" si="129"/>
        <v>0</v>
      </c>
      <c r="AF175" s="25">
        <f t="shared" si="130"/>
        <v>0</v>
      </c>
      <c r="AG175" s="25">
        <f t="shared" si="131"/>
        <v>0</v>
      </c>
      <c r="AH175" s="25">
        <f t="shared" si="135"/>
        <v>0</v>
      </c>
      <c r="AI175" s="25">
        <f t="shared" si="138"/>
        <v>0</v>
      </c>
      <c r="AJ175" s="25">
        <f t="shared" si="139"/>
        <v>0</v>
      </c>
      <c r="AK175" s="25">
        <f t="shared" si="140"/>
        <v>0</v>
      </c>
      <c r="AL175" s="25">
        <f t="shared" si="141"/>
        <v>92.181818181817874</v>
      </c>
      <c r="AM175" s="25">
        <f t="shared" si="142"/>
        <v>107.18181818181822</v>
      </c>
      <c r="AN175" s="25">
        <f t="shared" si="143"/>
        <v>119.72727272727276</v>
      </c>
      <c r="AO175" s="25">
        <f t="shared" si="144"/>
        <v>133.3636363636364</v>
      </c>
      <c r="AP175" s="25">
        <f t="shared" si="145"/>
        <v>147.54545454545459</v>
      </c>
      <c r="AQ175" s="25">
        <f t="shared" si="147"/>
        <v>162.00000000000006</v>
      </c>
      <c r="AR175" s="25">
        <f t="shared" si="148"/>
        <v>171.00000000000006</v>
      </c>
      <c r="AS175" s="25">
        <f t="shared" si="151"/>
        <v>185.18181818181824</v>
      </c>
      <c r="AT175" s="25">
        <f t="shared" si="152"/>
        <v>194.18181818181824</v>
      </c>
      <c r="AU175" s="25">
        <f t="shared" ref="AU175:AU190" si="153">VLOOKUP($C$109,$D$3:$K$63,$A$69,0)*(B132-B131)</f>
        <v>200.18181818181824</v>
      </c>
      <c r="AV175" s="25">
        <f>VLOOKUP($C$110,$D$3:$K$63,$A$69,0)*(B131-B130)</f>
        <v>208.09090909090915</v>
      </c>
      <c r="AW175" s="25">
        <f>VLOOKUP($C$111,$D$3:$K$63,$A$69,0)*B130</f>
        <v>0</v>
      </c>
      <c r="AX175" s="25"/>
      <c r="AY175" s="25"/>
      <c r="AZ175" s="25"/>
      <c r="BA175" s="25"/>
      <c r="BB175" s="25"/>
      <c r="BC175" s="25"/>
      <c r="BD175" s="25"/>
      <c r="BE175" s="25"/>
      <c r="BF175" s="25"/>
      <c r="BG175" s="25"/>
      <c r="BH175" s="25"/>
      <c r="BI175" s="25"/>
      <c r="BJ175" s="25"/>
      <c r="BK175" s="25"/>
      <c r="BL175" s="25"/>
      <c r="BM175" s="21">
        <f t="shared" si="95"/>
        <v>1720.636363636364</v>
      </c>
      <c r="BP175" s="18">
        <v>2045</v>
      </c>
      <c r="BQ175" s="14">
        <f t="shared" si="132"/>
        <v>0</v>
      </c>
      <c r="BR175" s="14">
        <f t="shared" si="132"/>
        <v>0</v>
      </c>
      <c r="BS175" s="14">
        <f t="shared" si="132"/>
        <v>0</v>
      </c>
      <c r="BT175" s="14">
        <f t="shared" si="132"/>
        <v>0</v>
      </c>
      <c r="BU175" s="14">
        <f t="shared" si="132"/>
        <v>0</v>
      </c>
      <c r="BV175" s="14">
        <f t="shared" si="132"/>
        <v>0</v>
      </c>
      <c r="BW175" s="14">
        <f t="shared" si="132"/>
        <v>0</v>
      </c>
      <c r="BX175" s="14">
        <f t="shared" si="132"/>
        <v>0</v>
      </c>
      <c r="BY175" s="14">
        <f t="shared" si="132"/>
        <v>0</v>
      </c>
      <c r="BZ175" s="14">
        <f t="shared" si="132"/>
        <v>0</v>
      </c>
      <c r="CA175" s="14">
        <f t="shared" si="132"/>
        <v>0</v>
      </c>
      <c r="CB175" s="14">
        <f t="shared" si="132"/>
        <v>0</v>
      </c>
      <c r="CC175" s="14">
        <f t="shared" si="132"/>
        <v>0</v>
      </c>
      <c r="CD175" s="14">
        <f t="shared" si="132"/>
        <v>0</v>
      </c>
      <c r="CE175" s="14">
        <f t="shared" si="132"/>
        <v>0</v>
      </c>
      <c r="CF175" s="14">
        <f t="shared" si="132"/>
        <v>0</v>
      </c>
      <c r="CG175" s="14">
        <f t="shared" si="136"/>
        <v>0</v>
      </c>
      <c r="CH175" s="14">
        <f t="shared" si="136"/>
        <v>0</v>
      </c>
      <c r="CI175" s="14">
        <f t="shared" si="136"/>
        <v>0</v>
      </c>
      <c r="CJ175" s="14">
        <f t="shared" si="136"/>
        <v>0</v>
      </c>
      <c r="CK175" s="14">
        <f t="shared" si="136"/>
        <v>0</v>
      </c>
      <c r="CL175" s="14">
        <f t="shared" si="136"/>
        <v>0</v>
      </c>
      <c r="CM175" s="14">
        <f t="shared" si="136"/>
        <v>0</v>
      </c>
      <c r="CN175" s="14">
        <f t="shared" si="136"/>
        <v>0</v>
      </c>
      <c r="CO175" s="14">
        <f t="shared" si="136"/>
        <v>0</v>
      </c>
      <c r="CP175" s="14">
        <f t="shared" si="136"/>
        <v>0</v>
      </c>
      <c r="CQ175" s="14">
        <f t="shared" si="136"/>
        <v>0</v>
      </c>
      <c r="CR175" s="14">
        <f t="shared" si="136"/>
        <v>0</v>
      </c>
      <c r="CS175" s="14">
        <f t="shared" si="136"/>
        <v>0</v>
      </c>
      <c r="CT175" s="14">
        <f t="shared" si="136"/>
        <v>0</v>
      </c>
      <c r="CU175" s="14">
        <f t="shared" si="133"/>
        <v>0</v>
      </c>
      <c r="CV175" s="14">
        <f t="shared" si="133"/>
        <v>0</v>
      </c>
      <c r="CW175" s="14">
        <f t="shared" si="133"/>
        <v>0</v>
      </c>
      <c r="CX175" s="14">
        <f t="shared" si="149"/>
        <v>0</v>
      </c>
      <c r="CY175" s="14">
        <f t="shared" si="149"/>
        <v>5.3574258995086194E-2</v>
      </c>
      <c r="CZ175" s="14">
        <f t="shared" si="149"/>
        <v>6.2291963861150747E-2</v>
      </c>
      <c r="DA175" s="14">
        <f t="shared" si="149"/>
        <v>6.9583135203677288E-2</v>
      </c>
      <c r="DB175" s="14">
        <f t="shared" si="149"/>
        <v>7.7508321445553974E-2</v>
      </c>
      <c r="DC175" s="14">
        <f t="shared" si="149"/>
        <v>8.5750515137105729E-2</v>
      </c>
      <c r="DD175" s="14">
        <f t="shared" si="149"/>
        <v>9.4151212553495026E-2</v>
      </c>
      <c r="DE175" s="14">
        <f t="shared" si="149"/>
        <v>9.9381835473133631E-2</v>
      </c>
      <c r="DF175" s="14">
        <f t="shared" si="149"/>
        <v>0.10762402916468539</v>
      </c>
      <c r="DG175" s="14">
        <f t="shared" si="149"/>
        <v>0.11285465208432399</v>
      </c>
      <c r="DH175" s="14">
        <f t="shared" si="149"/>
        <v>0.11634173403074974</v>
      </c>
      <c r="DI175" s="14">
        <f t="shared" si="149"/>
        <v>0.12093834205103821</v>
      </c>
      <c r="DJ175" s="14">
        <f t="shared" si="149"/>
        <v>0</v>
      </c>
      <c r="DK175" s="14">
        <f t="shared" si="149"/>
        <v>0</v>
      </c>
      <c r="DL175" s="14">
        <f t="shared" si="149"/>
        <v>0</v>
      </c>
      <c r="DM175" s="14">
        <f t="shared" si="137"/>
        <v>0</v>
      </c>
      <c r="DN175" s="14">
        <f t="shared" si="137"/>
        <v>0</v>
      </c>
      <c r="DO175" s="14">
        <f t="shared" si="137"/>
        <v>0</v>
      </c>
      <c r="DP175" s="14">
        <f t="shared" si="137"/>
        <v>0</v>
      </c>
      <c r="DQ175" s="14">
        <f t="shared" si="134"/>
        <v>0</v>
      </c>
      <c r="DR175" s="14">
        <f t="shared" si="134"/>
        <v>0</v>
      </c>
      <c r="DS175" s="14">
        <f t="shared" si="114"/>
        <v>0</v>
      </c>
      <c r="DT175" s="14">
        <f t="shared" si="114"/>
        <v>0</v>
      </c>
      <c r="DU175" s="14">
        <f t="shared" si="114"/>
        <v>0</v>
      </c>
      <c r="DV175" s="14">
        <f t="shared" si="114"/>
        <v>0</v>
      </c>
      <c r="DW175" s="14">
        <f t="shared" si="150"/>
        <v>0</v>
      </c>
      <c r="DX175" s="14">
        <f t="shared" si="150"/>
        <v>0</v>
      </c>
      <c r="DY175" s="14">
        <f t="shared" si="150"/>
        <v>0</v>
      </c>
      <c r="DZ175" s="14">
        <f t="shared" si="146"/>
        <v>1</v>
      </c>
    </row>
    <row r="176" spans="3:130">
      <c r="C176" s="18">
        <v>2046</v>
      </c>
      <c r="D176" s="25"/>
      <c r="E176" s="25"/>
      <c r="F176" s="25"/>
      <c r="G176" s="25"/>
      <c r="H176" s="25"/>
      <c r="I176" s="25"/>
      <c r="J176" s="25"/>
      <c r="K176" s="25"/>
      <c r="L176" s="25"/>
      <c r="M176" s="25"/>
      <c r="N176" s="25"/>
      <c r="O176" s="25"/>
      <c r="P176" s="25"/>
      <c r="Q176" s="25"/>
      <c r="R176" s="25"/>
      <c r="S176" s="25"/>
      <c r="T176" s="25"/>
      <c r="U176" s="25"/>
      <c r="V176" s="25"/>
      <c r="W176" s="25"/>
      <c r="X176" s="25"/>
      <c r="Y176" s="25"/>
      <c r="Z176" s="25"/>
      <c r="AA176" s="25"/>
      <c r="AB176" s="25"/>
      <c r="AC176" s="25"/>
      <c r="AD176" s="25">
        <f t="shared" si="128"/>
        <v>0</v>
      </c>
      <c r="AE176" s="25">
        <f t="shared" si="129"/>
        <v>0</v>
      </c>
      <c r="AF176" s="25">
        <f t="shared" si="130"/>
        <v>0</v>
      </c>
      <c r="AG176" s="25">
        <f t="shared" si="131"/>
        <v>0</v>
      </c>
      <c r="AH176" s="25">
        <f t="shared" si="135"/>
        <v>0</v>
      </c>
      <c r="AI176" s="25">
        <f t="shared" si="138"/>
        <v>0</v>
      </c>
      <c r="AJ176" s="25">
        <f t="shared" si="139"/>
        <v>0</v>
      </c>
      <c r="AK176" s="25">
        <f t="shared" si="140"/>
        <v>0</v>
      </c>
      <c r="AL176" s="25">
        <f t="shared" si="141"/>
        <v>0</v>
      </c>
      <c r="AM176" s="25">
        <f t="shared" si="142"/>
        <v>107.18181818181783</v>
      </c>
      <c r="AN176" s="25">
        <f t="shared" si="143"/>
        <v>119.72727272727276</v>
      </c>
      <c r="AO176" s="25">
        <f t="shared" si="144"/>
        <v>133.3636363636364</v>
      </c>
      <c r="AP176" s="25">
        <f t="shared" si="145"/>
        <v>147.54545454545459</v>
      </c>
      <c r="AQ176" s="25">
        <f t="shared" si="147"/>
        <v>162.00000000000006</v>
      </c>
      <c r="AR176" s="25">
        <f t="shared" si="148"/>
        <v>171.00000000000006</v>
      </c>
      <c r="AS176" s="25">
        <f t="shared" si="151"/>
        <v>185.18181818181824</v>
      </c>
      <c r="AT176" s="25">
        <f t="shared" si="152"/>
        <v>194.18181818181824</v>
      </c>
      <c r="AU176" s="25">
        <f t="shared" si="153"/>
        <v>200.18181818181824</v>
      </c>
      <c r="AV176" s="25">
        <f t="shared" ref="AV176:AV190" si="154">VLOOKUP($C$110,$D$3:$K$63,$A$69,0)*(B132-B131)</f>
        <v>208.09090909090915</v>
      </c>
      <c r="AW176" s="25">
        <f>VLOOKUP($C$111,$D$3:$K$63,$A$69,0)*(B131-B130)</f>
        <v>214.09090909090915</v>
      </c>
      <c r="AX176" s="25">
        <f>VLOOKUP($C$112,$D$3:$K$63,$A$69,0)*B130</f>
        <v>0</v>
      </c>
      <c r="AY176" s="25"/>
      <c r="AZ176" s="25"/>
      <c r="BA176" s="25"/>
      <c r="BB176" s="25"/>
      <c r="BC176" s="25"/>
      <c r="BD176" s="25"/>
      <c r="BE176" s="25"/>
      <c r="BF176" s="25"/>
      <c r="BG176" s="25"/>
      <c r="BH176" s="25"/>
      <c r="BI176" s="25"/>
      <c r="BJ176" s="25"/>
      <c r="BK176" s="25"/>
      <c r="BL176" s="25"/>
      <c r="BM176" s="21">
        <f t="shared" si="95"/>
        <v>1842.545454545455</v>
      </c>
      <c r="BP176" s="18">
        <v>2046</v>
      </c>
      <c r="BQ176" s="14">
        <f t="shared" si="132"/>
        <v>0</v>
      </c>
      <c r="BR176" s="14">
        <f t="shared" si="132"/>
        <v>0</v>
      </c>
      <c r="BS176" s="14">
        <f t="shared" si="132"/>
        <v>0</v>
      </c>
      <c r="BT176" s="14">
        <f t="shared" si="132"/>
        <v>0</v>
      </c>
      <c r="BU176" s="14">
        <f t="shared" si="132"/>
        <v>0</v>
      </c>
      <c r="BV176" s="14">
        <f t="shared" si="132"/>
        <v>0</v>
      </c>
      <c r="BW176" s="14">
        <f t="shared" si="132"/>
        <v>0</v>
      </c>
      <c r="BX176" s="14">
        <f t="shared" si="132"/>
        <v>0</v>
      </c>
      <c r="BY176" s="14">
        <f t="shared" si="132"/>
        <v>0</v>
      </c>
      <c r="BZ176" s="14">
        <f t="shared" si="132"/>
        <v>0</v>
      </c>
      <c r="CA176" s="14">
        <f t="shared" si="132"/>
        <v>0</v>
      </c>
      <c r="CB176" s="14">
        <f t="shared" si="132"/>
        <v>0</v>
      </c>
      <c r="CC176" s="14">
        <f t="shared" si="132"/>
        <v>0</v>
      </c>
      <c r="CD176" s="14">
        <f t="shared" si="132"/>
        <v>0</v>
      </c>
      <c r="CE176" s="14">
        <f t="shared" si="132"/>
        <v>0</v>
      </c>
      <c r="CF176" s="14">
        <f t="shared" ref="CF176:CI190" si="155">S176/$BM176</f>
        <v>0</v>
      </c>
      <c r="CG176" s="14">
        <f t="shared" si="136"/>
        <v>0</v>
      </c>
      <c r="CH176" s="14">
        <f t="shared" si="136"/>
        <v>0</v>
      </c>
      <c r="CI176" s="14">
        <f t="shared" si="136"/>
        <v>0</v>
      </c>
      <c r="CJ176" s="14">
        <f t="shared" si="136"/>
        <v>0</v>
      </c>
      <c r="CK176" s="14">
        <f t="shared" si="136"/>
        <v>0</v>
      </c>
      <c r="CL176" s="14">
        <f t="shared" si="136"/>
        <v>0</v>
      </c>
      <c r="CM176" s="14">
        <f t="shared" si="136"/>
        <v>0</v>
      </c>
      <c r="CN176" s="14">
        <f t="shared" si="136"/>
        <v>0</v>
      </c>
      <c r="CO176" s="14">
        <f t="shared" si="136"/>
        <v>0</v>
      </c>
      <c r="CP176" s="14">
        <f t="shared" si="136"/>
        <v>0</v>
      </c>
      <c r="CQ176" s="14">
        <f t="shared" si="136"/>
        <v>0</v>
      </c>
      <c r="CR176" s="14">
        <f t="shared" si="136"/>
        <v>0</v>
      </c>
      <c r="CS176" s="14">
        <f t="shared" si="136"/>
        <v>0</v>
      </c>
      <c r="CT176" s="14">
        <f t="shared" si="136"/>
        <v>0</v>
      </c>
      <c r="CU176" s="14">
        <f t="shared" si="133"/>
        <v>0</v>
      </c>
      <c r="CV176" s="14">
        <f t="shared" si="133"/>
        <v>0</v>
      </c>
      <c r="CW176" s="14">
        <f t="shared" si="133"/>
        <v>0</v>
      </c>
      <c r="CX176" s="14">
        <f t="shared" si="149"/>
        <v>0</v>
      </c>
      <c r="CY176" s="14">
        <f t="shared" si="149"/>
        <v>0</v>
      </c>
      <c r="CZ176" s="14">
        <f t="shared" si="149"/>
        <v>5.8170515097690736E-2</v>
      </c>
      <c r="DA176" s="14">
        <f t="shared" si="149"/>
        <v>6.497927767910007E-2</v>
      </c>
      <c r="DB176" s="14">
        <f t="shared" si="149"/>
        <v>7.2380106571936068E-2</v>
      </c>
      <c r="DC176" s="14">
        <f t="shared" si="149"/>
        <v>8.0076968620485495E-2</v>
      </c>
      <c r="DD176" s="14">
        <f t="shared" si="149"/>
        <v>8.7921847246891657E-2</v>
      </c>
      <c r="DE176" s="14">
        <f t="shared" si="149"/>
        <v>9.2806394316163415E-2</v>
      </c>
      <c r="DF176" s="14">
        <f t="shared" si="149"/>
        <v>0.10050325636471286</v>
      </c>
      <c r="DG176" s="14">
        <f t="shared" si="149"/>
        <v>0.10538780343398461</v>
      </c>
      <c r="DH176" s="14">
        <f t="shared" si="149"/>
        <v>0.10864416814683245</v>
      </c>
      <c r="DI176" s="14">
        <f t="shared" si="149"/>
        <v>0.11293664890467733</v>
      </c>
      <c r="DJ176" s="14">
        <f t="shared" si="149"/>
        <v>0.11619301361752517</v>
      </c>
      <c r="DK176" s="14">
        <f t="shared" si="149"/>
        <v>0</v>
      </c>
      <c r="DL176" s="14">
        <f t="shared" si="149"/>
        <v>0</v>
      </c>
      <c r="DM176" s="14">
        <f t="shared" si="137"/>
        <v>0</v>
      </c>
      <c r="DN176" s="14">
        <f t="shared" si="137"/>
        <v>0</v>
      </c>
      <c r="DO176" s="14">
        <f t="shared" si="137"/>
        <v>0</v>
      </c>
      <c r="DP176" s="14">
        <f t="shared" si="137"/>
        <v>0</v>
      </c>
      <c r="DQ176" s="14">
        <f t="shared" si="134"/>
        <v>0</v>
      </c>
      <c r="DR176" s="14">
        <f t="shared" si="134"/>
        <v>0</v>
      </c>
      <c r="DS176" s="14">
        <f t="shared" si="114"/>
        <v>0</v>
      </c>
      <c r="DT176" s="14">
        <f t="shared" si="114"/>
        <v>0</v>
      </c>
      <c r="DU176" s="14">
        <f t="shared" si="114"/>
        <v>0</v>
      </c>
      <c r="DV176" s="14">
        <f t="shared" si="114"/>
        <v>0</v>
      </c>
      <c r="DW176" s="14">
        <f t="shared" si="150"/>
        <v>0</v>
      </c>
      <c r="DX176" s="14">
        <f t="shared" si="150"/>
        <v>0</v>
      </c>
      <c r="DY176" s="14">
        <f t="shared" si="150"/>
        <v>0</v>
      </c>
      <c r="DZ176" s="14">
        <f t="shared" si="146"/>
        <v>1</v>
      </c>
    </row>
    <row r="177" spans="2:130">
      <c r="C177" s="18">
        <v>2047</v>
      </c>
      <c r="D177" s="25"/>
      <c r="E177" s="25"/>
      <c r="F177" s="25"/>
      <c r="G177" s="25"/>
      <c r="H177" s="25"/>
      <c r="I177" s="25"/>
      <c r="J177" s="25"/>
      <c r="K177" s="25"/>
      <c r="L177" s="25"/>
      <c r="M177" s="25"/>
      <c r="N177" s="25"/>
      <c r="O177" s="25"/>
      <c r="P177" s="25"/>
      <c r="Q177" s="25"/>
      <c r="R177" s="25"/>
      <c r="S177" s="25"/>
      <c r="T177" s="25"/>
      <c r="U177" s="25"/>
      <c r="V177" s="25"/>
      <c r="W177" s="25"/>
      <c r="X177" s="25"/>
      <c r="Y177" s="25"/>
      <c r="Z177" s="25"/>
      <c r="AA177" s="25"/>
      <c r="AB177" s="25"/>
      <c r="AC177" s="25"/>
      <c r="AD177" s="25"/>
      <c r="AE177" s="25">
        <f t="shared" si="129"/>
        <v>0</v>
      </c>
      <c r="AF177" s="25">
        <f t="shared" si="130"/>
        <v>0</v>
      </c>
      <c r="AG177" s="25">
        <f t="shared" si="131"/>
        <v>0</v>
      </c>
      <c r="AH177" s="25">
        <f t="shared" si="135"/>
        <v>0</v>
      </c>
      <c r="AI177" s="25">
        <f t="shared" si="138"/>
        <v>0</v>
      </c>
      <c r="AJ177" s="25">
        <f t="shared" si="139"/>
        <v>0</v>
      </c>
      <c r="AK177" s="25">
        <f t="shared" si="140"/>
        <v>0</v>
      </c>
      <c r="AL177" s="25">
        <f t="shared" si="141"/>
        <v>0</v>
      </c>
      <c r="AM177" s="25">
        <f t="shared" si="142"/>
        <v>0</v>
      </c>
      <c r="AN177" s="25">
        <f t="shared" si="143"/>
        <v>119.72727272727232</v>
      </c>
      <c r="AO177" s="25">
        <f t="shared" si="144"/>
        <v>133.3636363636364</v>
      </c>
      <c r="AP177" s="25">
        <f t="shared" si="145"/>
        <v>147.54545454545459</v>
      </c>
      <c r="AQ177" s="25">
        <f t="shared" si="147"/>
        <v>162.00000000000006</v>
      </c>
      <c r="AR177" s="25">
        <f t="shared" si="148"/>
        <v>171.00000000000006</v>
      </c>
      <c r="AS177" s="25">
        <f t="shared" si="151"/>
        <v>185.18181818181824</v>
      </c>
      <c r="AT177" s="25">
        <f t="shared" si="152"/>
        <v>194.18181818181824</v>
      </c>
      <c r="AU177" s="25">
        <f t="shared" si="153"/>
        <v>200.18181818181824</v>
      </c>
      <c r="AV177" s="25">
        <f t="shared" si="154"/>
        <v>208.09090909090915</v>
      </c>
      <c r="AW177" s="25">
        <f t="shared" ref="AW177:AW190" si="156">VLOOKUP($C$111,$D$3:$K$63,$A$69,0)*(B132-B131)</f>
        <v>214.09090909090915</v>
      </c>
      <c r="AX177" s="25">
        <f>VLOOKUP($C$112,$D$3:$K$63,$A$69,0)*(B131-B130)</f>
        <v>220.63636363636371</v>
      </c>
      <c r="AY177" s="25">
        <f>VLOOKUP($C$113,$D$3:$K$63,$A$69,0)*B130</f>
        <v>0</v>
      </c>
      <c r="AZ177" s="25"/>
      <c r="BA177" s="25"/>
      <c r="BB177" s="25"/>
      <c r="BC177" s="25"/>
      <c r="BD177" s="25"/>
      <c r="BE177" s="25"/>
      <c r="BF177" s="25"/>
      <c r="BG177" s="25"/>
      <c r="BH177" s="25"/>
      <c r="BI177" s="25"/>
      <c r="BJ177" s="25"/>
      <c r="BK177" s="25"/>
      <c r="BL177" s="25"/>
      <c r="BM177" s="21">
        <f t="shared" si="95"/>
        <v>1956.0000000000002</v>
      </c>
      <c r="BP177" s="18">
        <v>2047</v>
      </c>
      <c r="BQ177" s="14">
        <f t="shared" ref="BQ177:CE190" si="157">D177/$BM177</f>
        <v>0</v>
      </c>
      <c r="BR177" s="14">
        <f t="shared" si="157"/>
        <v>0</v>
      </c>
      <c r="BS177" s="14">
        <f t="shared" si="157"/>
        <v>0</v>
      </c>
      <c r="BT177" s="14">
        <f t="shared" si="157"/>
        <v>0</v>
      </c>
      <c r="BU177" s="14">
        <f t="shared" si="157"/>
        <v>0</v>
      </c>
      <c r="BV177" s="14">
        <f t="shared" si="157"/>
        <v>0</v>
      </c>
      <c r="BW177" s="14">
        <f t="shared" si="157"/>
        <v>0</v>
      </c>
      <c r="BX177" s="14">
        <f t="shared" si="157"/>
        <v>0</v>
      </c>
      <c r="BY177" s="14">
        <f t="shared" si="157"/>
        <v>0</v>
      </c>
      <c r="BZ177" s="14">
        <f t="shared" si="157"/>
        <v>0</v>
      </c>
      <c r="CA177" s="14">
        <f t="shared" si="157"/>
        <v>0</v>
      </c>
      <c r="CB177" s="14">
        <f t="shared" si="157"/>
        <v>0</v>
      </c>
      <c r="CC177" s="14">
        <f t="shared" si="157"/>
        <v>0</v>
      </c>
      <c r="CD177" s="14">
        <f t="shared" si="157"/>
        <v>0</v>
      </c>
      <c r="CE177" s="14">
        <f t="shared" si="157"/>
        <v>0</v>
      </c>
      <c r="CF177" s="14">
        <f t="shared" si="155"/>
        <v>0</v>
      </c>
      <c r="CG177" s="14">
        <f t="shared" si="136"/>
        <v>0</v>
      </c>
      <c r="CH177" s="14">
        <f t="shared" si="136"/>
        <v>0</v>
      </c>
      <c r="CI177" s="14">
        <f t="shared" si="136"/>
        <v>0</v>
      </c>
      <c r="CJ177" s="14">
        <f t="shared" si="136"/>
        <v>0</v>
      </c>
      <c r="CK177" s="14">
        <f t="shared" si="136"/>
        <v>0</v>
      </c>
      <c r="CL177" s="14">
        <f t="shared" si="136"/>
        <v>0</v>
      </c>
      <c r="CM177" s="14">
        <f t="shared" si="136"/>
        <v>0</v>
      </c>
      <c r="CN177" s="14">
        <f t="shared" si="136"/>
        <v>0</v>
      </c>
      <c r="CO177" s="14">
        <f t="shared" si="136"/>
        <v>0</v>
      </c>
      <c r="CP177" s="14">
        <f t="shared" si="136"/>
        <v>0</v>
      </c>
      <c r="CQ177" s="14">
        <f t="shared" si="136"/>
        <v>0</v>
      </c>
      <c r="CR177" s="14">
        <f t="shared" si="136"/>
        <v>0</v>
      </c>
      <c r="CS177" s="14">
        <f t="shared" si="136"/>
        <v>0</v>
      </c>
      <c r="CT177" s="14">
        <f t="shared" si="136"/>
        <v>0</v>
      </c>
      <c r="CU177" s="14">
        <f t="shared" si="133"/>
        <v>0</v>
      </c>
      <c r="CV177" s="14">
        <f t="shared" si="133"/>
        <v>0</v>
      </c>
      <c r="CW177" s="14">
        <f t="shared" si="133"/>
        <v>0</v>
      </c>
      <c r="CX177" s="14">
        <f t="shared" si="149"/>
        <v>0</v>
      </c>
      <c r="CY177" s="14">
        <f t="shared" si="149"/>
        <v>0</v>
      </c>
      <c r="CZ177" s="14">
        <f t="shared" si="149"/>
        <v>0</v>
      </c>
      <c r="DA177" s="14">
        <f t="shared" si="149"/>
        <v>6.1210262130507315E-2</v>
      </c>
      <c r="DB177" s="14">
        <f t="shared" si="149"/>
        <v>6.8181818181818191E-2</v>
      </c>
      <c r="DC177" s="14">
        <f t="shared" si="149"/>
        <v>7.5432236475181269E-2</v>
      </c>
      <c r="DD177" s="14">
        <f t="shared" si="149"/>
        <v>8.2822085889570574E-2</v>
      </c>
      <c r="DE177" s="14">
        <f t="shared" si="149"/>
        <v>8.7423312883435605E-2</v>
      </c>
      <c r="DF177" s="14">
        <f t="shared" si="149"/>
        <v>9.4673731176798684E-2</v>
      </c>
      <c r="DG177" s="14">
        <f t="shared" si="149"/>
        <v>9.9274958170663716E-2</v>
      </c>
      <c r="DH177" s="14">
        <f t="shared" si="149"/>
        <v>0.1023424428332404</v>
      </c>
      <c r="DI177" s="14">
        <f t="shared" si="149"/>
        <v>0.10638594534300058</v>
      </c>
      <c r="DJ177" s="14">
        <f t="shared" si="149"/>
        <v>0.10945343000557727</v>
      </c>
      <c r="DK177" s="14">
        <f t="shared" si="149"/>
        <v>0.11279977691020639</v>
      </c>
      <c r="DL177" s="14">
        <f t="shared" si="149"/>
        <v>0</v>
      </c>
      <c r="DM177" s="14">
        <f t="shared" si="137"/>
        <v>0</v>
      </c>
      <c r="DN177" s="14">
        <f t="shared" si="137"/>
        <v>0</v>
      </c>
      <c r="DO177" s="14">
        <f t="shared" si="137"/>
        <v>0</v>
      </c>
      <c r="DP177" s="14">
        <f t="shared" si="137"/>
        <v>0</v>
      </c>
      <c r="DQ177" s="14">
        <f t="shared" si="134"/>
        <v>0</v>
      </c>
      <c r="DR177" s="14">
        <f t="shared" si="134"/>
        <v>0</v>
      </c>
      <c r="DS177" s="14">
        <f t="shared" si="114"/>
        <v>0</v>
      </c>
      <c r="DT177" s="14">
        <f t="shared" si="114"/>
        <v>0</v>
      </c>
      <c r="DU177" s="14">
        <f t="shared" si="114"/>
        <v>0</v>
      </c>
      <c r="DV177" s="14">
        <f t="shared" si="114"/>
        <v>0</v>
      </c>
      <c r="DW177" s="14">
        <f t="shared" si="150"/>
        <v>0</v>
      </c>
      <c r="DX177" s="14">
        <f t="shared" si="150"/>
        <v>0</v>
      </c>
      <c r="DY177" s="14">
        <f t="shared" si="150"/>
        <v>0</v>
      </c>
      <c r="DZ177" s="14">
        <f t="shared" si="146"/>
        <v>0.99999999999999989</v>
      </c>
    </row>
    <row r="178" spans="2:130">
      <c r="C178" s="18">
        <v>2048</v>
      </c>
      <c r="D178" s="25"/>
      <c r="E178" s="25"/>
      <c r="F178" s="25"/>
      <c r="G178" s="25"/>
      <c r="H178" s="25"/>
      <c r="I178" s="25"/>
      <c r="J178" s="25"/>
      <c r="K178" s="25"/>
      <c r="L178" s="25"/>
      <c r="M178" s="25"/>
      <c r="N178" s="25"/>
      <c r="O178" s="25"/>
      <c r="P178" s="25"/>
      <c r="Q178" s="25"/>
      <c r="R178" s="25"/>
      <c r="S178" s="25"/>
      <c r="T178" s="25"/>
      <c r="U178" s="25"/>
      <c r="V178" s="25"/>
      <c r="W178" s="25"/>
      <c r="X178" s="25"/>
      <c r="Y178" s="25"/>
      <c r="Z178" s="25"/>
      <c r="AA178" s="25"/>
      <c r="AB178" s="25"/>
      <c r="AC178" s="25"/>
      <c r="AD178" s="25"/>
      <c r="AE178" s="25"/>
      <c r="AF178" s="25">
        <f t="shared" si="130"/>
        <v>0</v>
      </c>
      <c r="AG178" s="25">
        <f t="shared" si="131"/>
        <v>0</v>
      </c>
      <c r="AH178" s="25">
        <f t="shared" si="135"/>
        <v>0</v>
      </c>
      <c r="AI178" s="25">
        <f t="shared" si="138"/>
        <v>0</v>
      </c>
      <c r="AJ178" s="25">
        <f t="shared" si="139"/>
        <v>0</v>
      </c>
      <c r="AK178" s="25">
        <f t="shared" si="140"/>
        <v>0</v>
      </c>
      <c r="AL178" s="25">
        <f t="shared" si="141"/>
        <v>0</v>
      </c>
      <c r="AM178" s="25">
        <f t="shared" si="142"/>
        <v>0</v>
      </c>
      <c r="AN178" s="25">
        <f t="shared" si="143"/>
        <v>0</v>
      </c>
      <c r="AO178" s="25">
        <f t="shared" si="144"/>
        <v>133.36363636363592</v>
      </c>
      <c r="AP178" s="25">
        <f t="shared" si="145"/>
        <v>147.54545454545459</v>
      </c>
      <c r="AQ178" s="25">
        <f t="shared" si="147"/>
        <v>162.00000000000006</v>
      </c>
      <c r="AR178" s="25">
        <f t="shared" si="148"/>
        <v>171.00000000000006</v>
      </c>
      <c r="AS178" s="25">
        <f t="shared" si="151"/>
        <v>185.18181818181824</v>
      </c>
      <c r="AT178" s="25">
        <f t="shared" si="152"/>
        <v>194.18181818181824</v>
      </c>
      <c r="AU178" s="25">
        <f t="shared" si="153"/>
        <v>200.18181818181824</v>
      </c>
      <c r="AV178" s="25">
        <f t="shared" si="154"/>
        <v>208.09090909090915</v>
      </c>
      <c r="AW178" s="25">
        <f t="shared" si="156"/>
        <v>214.09090909090915</v>
      </c>
      <c r="AX178" s="25">
        <f t="shared" ref="AX178:AX190" si="158">VLOOKUP($C$112,$D$3:$K$63,$A$69,0)*(B132-B131)</f>
        <v>220.63636363636371</v>
      </c>
      <c r="AY178" s="25">
        <f>VLOOKUP($C$113,$D$3:$K$63,$A$69,0)*(B131-B130)</f>
        <v>226.09090909090918</v>
      </c>
      <c r="AZ178" s="25">
        <f>VLOOKUP($C$114,$D$3:$K$63,$A$69,0)*B130</f>
        <v>0</v>
      </c>
      <c r="BA178" s="25"/>
      <c r="BB178" s="25"/>
      <c r="BC178" s="25"/>
      <c r="BD178" s="25"/>
      <c r="BE178" s="25"/>
      <c r="BF178" s="25"/>
      <c r="BG178" s="25"/>
      <c r="BH178" s="25"/>
      <c r="BI178" s="25"/>
      <c r="BJ178" s="25"/>
      <c r="BK178" s="25"/>
      <c r="BL178" s="25"/>
      <c r="BM178" s="21">
        <f t="shared" si="95"/>
        <v>2062.3636363636369</v>
      </c>
      <c r="BP178" s="18">
        <v>2048</v>
      </c>
      <c r="BQ178" s="14">
        <f t="shared" si="157"/>
        <v>0</v>
      </c>
      <c r="BR178" s="14">
        <f t="shared" si="157"/>
        <v>0</v>
      </c>
      <c r="BS178" s="14">
        <f t="shared" si="157"/>
        <v>0</v>
      </c>
      <c r="BT178" s="14">
        <f t="shared" si="157"/>
        <v>0</v>
      </c>
      <c r="BU178" s="14">
        <f t="shared" si="157"/>
        <v>0</v>
      </c>
      <c r="BV178" s="14">
        <f t="shared" si="157"/>
        <v>0</v>
      </c>
      <c r="BW178" s="14">
        <f t="shared" si="157"/>
        <v>0</v>
      </c>
      <c r="BX178" s="14">
        <f t="shared" si="157"/>
        <v>0</v>
      </c>
      <c r="BY178" s="14">
        <f t="shared" si="157"/>
        <v>0</v>
      </c>
      <c r="BZ178" s="14">
        <f t="shared" si="157"/>
        <v>0</v>
      </c>
      <c r="CA178" s="14">
        <f t="shared" si="157"/>
        <v>0</v>
      </c>
      <c r="CB178" s="14">
        <f t="shared" si="157"/>
        <v>0</v>
      </c>
      <c r="CC178" s="14">
        <f t="shared" si="157"/>
        <v>0</v>
      </c>
      <c r="CD178" s="14">
        <f t="shared" si="157"/>
        <v>0</v>
      </c>
      <c r="CE178" s="14">
        <f t="shared" si="157"/>
        <v>0</v>
      </c>
      <c r="CF178" s="14">
        <f t="shared" si="155"/>
        <v>0</v>
      </c>
      <c r="CG178" s="14">
        <f t="shared" si="136"/>
        <v>0</v>
      </c>
      <c r="CH178" s="14">
        <f t="shared" si="136"/>
        <v>0</v>
      </c>
      <c r="CI178" s="14">
        <f t="shared" si="136"/>
        <v>0</v>
      </c>
      <c r="CJ178" s="14">
        <f t="shared" si="136"/>
        <v>0</v>
      </c>
      <c r="CK178" s="14">
        <f t="shared" si="136"/>
        <v>0</v>
      </c>
      <c r="CL178" s="14">
        <f t="shared" si="136"/>
        <v>0</v>
      </c>
      <c r="CM178" s="14">
        <f t="shared" si="136"/>
        <v>0</v>
      </c>
      <c r="CN178" s="14">
        <f t="shared" si="136"/>
        <v>0</v>
      </c>
      <c r="CO178" s="14">
        <f t="shared" si="136"/>
        <v>0</v>
      </c>
      <c r="CP178" s="14">
        <f t="shared" si="136"/>
        <v>0</v>
      </c>
      <c r="CQ178" s="14">
        <f t="shared" si="136"/>
        <v>0</v>
      </c>
      <c r="CR178" s="14">
        <f t="shared" si="136"/>
        <v>0</v>
      </c>
      <c r="CS178" s="14">
        <f t="shared" si="136"/>
        <v>0</v>
      </c>
      <c r="CT178" s="14">
        <f t="shared" si="136"/>
        <v>0</v>
      </c>
      <c r="CU178" s="14">
        <f t="shared" si="133"/>
        <v>0</v>
      </c>
      <c r="CV178" s="14">
        <f t="shared" si="133"/>
        <v>0</v>
      </c>
      <c r="CW178" s="14">
        <f t="shared" si="133"/>
        <v>0</v>
      </c>
      <c r="CX178" s="14">
        <f t="shared" si="149"/>
        <v>0</v>
      </c>
      <c r="CY178" s="14">
        <f t="shared" si="149"/>
        <v>0</v>
      </c>
      <c r="CZ178" s="14">
        <f t="shared" si="149"/>
        <v>0</v>
      </c>
      <c r="DA178" s="14">
        <f t="shared" si="149"/>
        <v>0</v>
      </c>
      <c r="DB178" s="14">
        <f t="shared" si="149"/>
        <v>6.4665432425284081E-2</v>
      </c>
      <c r="DC178" s="14">
        <f t="shared" si="149"/>
        <v>7.1541920126950542E-2</v>
      </c>
      <c r="DD178" s="14">
        <f t="shared" si="149"/>
        <v>7.8550647976725743E-2</v>
      </c>
      <c r="DE178" s="14">
        <f t="shared" si="149"/>
        <v>8.2914572864321606E-2</v>
      </c>
      <c r="DF178" s="14">
        <f t="shared" si="149"/>
        <v>8.9791060565987832E-2</v>
      </c>
      <c r="DG178" s="14">
        <f t="shared" si="149"/>
        <v>9.4154985453583709E-2</v>
      </c>
      <c r="DH178" s="14">
        <f t="shared" si="149"/>
        <v>9.7064268711980956E-2</v>
      </c>
      <c r="DI178" s="14">
        <f t="shared" si="149"/>
        <v>0.10089923300714097</v>
      </c>
      <c r="DJ178" s="14">
        <f t="shared" si="149"/>
        <v>0.10380851626553822</v>
      </c>
      <c r="DK178" s="14">
        <f t="shared" si="149"/>
        <v>0.1069822798201534</v>
      </c>
      <c r="DL178" s="14">
        <f t="shared" si="149"/>
        <v>0.10962708278233273</v>
      </c>
      <c r="DM178" s="14">
        <f t="shared" si="137"/>
        <v>0</v>
      </c>
      <c r="DN178" s="14">
        <f t="shared" si="137"/>
        <v>0</v>
      </c>
      <c r="DO178" s="14">
        <f t="shared" si="137"/>
        <v>0</v>
      </c>
      <c r="DP178" s="14">
        <f t="shared" si="137"/>
        <v>0</v>
      </c>
      <c r="DQ178" s="14">
        <f t="shared" si="134"/>
        <v>0</v>
      </c>
      <c r="DR178" s="14">
        <f t="shared" si="134"/>
        <v>0</v>
      </c>
      <c r="DS178" s="14">
        <f t="shared" si="114"/>
        <v>0</v>
      </c>
      <c r="DT178" s="14">
        <f t="shared" si="114"/>
        <v>0</v>
      </c>
      <c r="DU178" s="14">
        <f t="shared" si="114"/>
        <v>0</v>
      </c>
      <c r="DV178" s="14">
        <f t="shared" si="114"/>
        <v>0</v>
      </c>
      <c r="DW178" s="14">
        <f t="shared" si="150"/>
        <v>0</v>
      </c>
      <c r="DX178" s="14">
        <f t="shared" si="150"/>
        <v>0</v>
      </c>
      <c r="DY178" s="14">
        <f t="shared" si="150"/>
        <v>0</v>
      </c>
      <c r="DZ178" s="14">
        <f t="shared" si="146"/>
        <v>0.99999999999999978</v>
      </c>
    </row>
    <row r="179" spans="2:130">
      <c r="C179" s="18">
        <v>2049</v>
      </c>
      <c r="D179" s="25"/>
      <c r="E179" s="25"/>
      <c r="F179" s="25"/>
      <c r="G179" s="25"/>
      <c r="H179" s="25"/>
      <c r="I179" s="25"/>
      <c r="J179" s="25"/>
      <c r="K179" s="25"/>
      <c r="L179" s="25"/>
      <c r="M179" s="25"/>
      <c r="N179" s="25"/>
      <c r="O179" s="25"/>
      <c r="P179" s="25"/>
      <c r="Q179" s="25"/>
      <c r="R179" s="25"/>
      <c r="S179" s="25"/>
      <c r="T179" s="25"/>
      <c r="U179" s="25"/>
      <c r="V179" s="25"/>
      <c r="W179" s="25"/>
      <c r="X179" s="25"/>
      <c r="Y179" s="25"/>
      <c r="Z179" s="25"/>
      <c r="AA179" s="25"/>
      <c r="AB179" s="25"/>
      <c r="AC179" s="25"/>
      <c r="AD179" s="25"/>
      <c r="AE179" s="25"/>
      <c r="AF179" s="25"/>
      <c r="AG179" s="25">
        <f t="shared" si="131"/>
        <v>0</v>
      </c>
      <c r="AH179" s="25">
        <f t="shared" si="135"/>
        <v>0</v>
      </c>
      <c r="AI179" s="25">
        <f t="shared" si="138"/>
        <v>0</v>
      </c>
      <c r="AJ179" s="25">
        <f t="shared" si="139"/>
        <v>0</v>
      </c>
      <c r="AK179" s="25">
        <f t="shared" si="140"/>
        <v>0</v>
      </c>
      <c r="AL179" s="25">
        <f t="shared" si="141"/>
        <v>0</v>
      </c>
      <c r="AM179" s="25">
        <f t="shared" si="142"/>
        <v>0</v>
      </c>
      <c r="AN179" s="25">
        <f t="shared" si="143"/>
        <v>0</v>
      </c>
      <c r="AO179" s="25">
        <f t="shared" si="144"/>
        <v>0</v>
      </c>
      <c r="AP179" s="25">
        <f t="shared" si="145"/>
        <v>147.54545454545405</v>
      </c>
      <c r="AQ179" s="25">
        <f t="shared" si="147"/>
        <v>162.00000000000006</v>
      </c>
      <c r="AR179" s="25">
        <f t="shared" si="148"/>
        <v>171.00000000000006</v>
      </c>
      <c r="AS179" s="25">
        <f t="shared" si="151"/>
        <v>185.18181818181824</v>
      </c>
      <c r="AT179" s="25">
        <f t="shared" si="152"/>
        <v>194.18181818181824</v>
      </c>
      <c r="AU179" s="25">
        <f t="shared" si="153"/>
        <v>200.18181818181824</v>
      </c>
      <c r="AV179" s="25">
        <f t="shared" si="154"/>
        <v>208.09090909090915</v>
      </c>
      <c r="AW179" s="25">
        <f t="shared" si="156"/>
        <v>214.09090909090915</v>
      </c>
      <c r="AX179" s="25">
        <f t="shared" si="158"/>
        <v>220.63636363636371</v>
      </c>
      <c r="AY179" s="25">
        <f t="shared" ref="AY179:AY190" si="159">VLOOKUP($C$113,$D$3:$K$63,$A$69,0)*(B132-B131)</f>
        <v>226.09090909090918</v>
      </c>
      <c r="AZ179" s="25">
        <f>VLOOKUP($C$114,$D$3:$K$63,$A$69,0)*(B131-B130)</f>
        <v>227.45454545454552</v>
      </c>
      <c r="BA179" s="25">
        <f>VLOOKUP($C$115,$D$3:$K$63,$A$69,0)*B130</f>
        <v>0</v>
      </c>
      <c r="BB179" s="25"/>
      <c r="BC179" s="25"/>
      <c r="BD179" s="25"/>
      <c r="BE179" s="25"/>
      <c r="BF179" s="25"/>
      <c r="BG179" s="25"/>
      <c r="BH179" s="25"/>
      <c r="BI179" s="25"/>
      <c r="BJ179" s="25"/>
      <c r="BK179" s="25"/>
      <c r="BL179" s="25"/>
      <c r="BM179" s="21">
        <f t="shared" si="95"/>
        <v>2156.454545454546</v>
      </c>
      <c r="BP179" s="18">
        <v>2049</v>
      </c>
      <c r="BQ179" s="14">
        <f t="shared" si="157"/>
        <v>0</v>
      </c>
      <c r="BR179" s="14">
        <f t="shared" si="157"/>
        <v>0</v>
      </c>
      <c r="BS179" s="14">
        <f t="shared" si="157"/>
        <v>0</v>
      </c>
      <c r="BT179" s="14">
        <f t="shared" si="157"/>
        <v>0</v>
      </c>
      <c r="BU179" s="14">
        <f t="shared" si="157"/>
        <v>0</v>
      </c>
      <c r="BV179" s="14">
        <f t="shared" si="157"/>
        <v>0</v>
      </c>
      <c r="BW179" s="14">
        <f t="shared" si="157"/>
        <v>0</v>
      </c>
      <c r="BX179" s="14">
        <f t="shared" si="157"/>
        <v>0</v>
      </c>
      <c r="BY179" s="14">
        <f t="shared" si="157"/>
        <v>0</v>
      </c>
      <c r="BZ179" s="14">
        <f t="shared" si="157"/>
        <v>0</v>
      </c>
      <c r="CA179" s="14">
        <f t="shared" si="157"/>
        <v>0</v>
      </c>
      <c r="CB179" s="14">
        <f t="shared" si="157"/>
        <v>0</v>
      </c>
      <c r="CC179" s="14">
        <f t="shared" si="157"/>
        <v>0</v>
      </c>
      <c r="CD179" s="14">
        <f t="shared" si="157"/>
        <v>0</v>
      </c>
      <c r="CE179" s="14">
        <f t="shared" si="157"/>
        <v>0</v>
      </c>
      <c r="CF179" s="14">
        <f t="shared" si="155"/>
        <v>0</v>
      </c>
      <c r="CG179" s="14">
        <f t="shared" si="136"/>
        <v>0</v>
      </c>
      <c r="CH179" s="14">
        <f t="shared" si="136"/>
        <v>0</v>
      </c>
      <c r="CI179" s="14">
        <f t="shared" si="136"/>
        <v>0</v>
      </c>
      <c r="CJ179" s="14">
        <f t="shared" si="136"/>
        <v>0</v>
      </c>
      <c r="CK179" s="14">
        <f t="shared" si="136"/>
        <v>0</v>
      </c>
      <c r="CL179" s="14">
        <f t="shared" si="136"/>
        <v>0</v>
      </c>
      <c r="CM179" s="14">
        <f t="shared" si="136"/>
        <v>0</v>
      </c>
      <c r="CN179" s="14">
        <f t="shared" si="136"/>
        <v>0</v>
      </c>
      <c r="CO179" s="14">
        <f t="shared" si="136"/>
        <v>0</v>
      </c>
      <c r="CP179" s="14">
        <f t="shared" si="136"/>
        <v>0</v>
      </c>
      <c r="CQ179" s="14">
        <f t="shared" si="136"/>
        <v>0</v>
      </c>
      <c r="CR179" s="14">
        <f t="shared" si="136"/>
        <v>0</v>
      </c>
      <c r="CS179" s="14">
        <f t="shared" si="136"/>
        <v>0</v>
      </c>
      <c r="CT179" s="14">
        <f t="shared" si="136"/>
        <v>0</v>
      </c>
      <c r="CU179" s="14">
        <f t="shared" si="133"/>
        <v>0</v>
      </c>
      <c r="CV179" s="14">
        <f t="shared" si="133"/>
        <v>0</v>
      </c>
      <c r="CW179" s="14">
        <f t="shared" si="133"/>
        <v>0</v>
      </c>
      <c r="CX179" s="14">
        <f t="shared" si="149"/>
        <v>0</v>
      </c>
      <c r="CY179" s="14">
        <f t="shared" si="149"/>
        <v>0</v>
      </c>
      <c r="CZ179" s="14">
        <f t="shared" si="149"/>
        <v>0</v>
      </c>
      <c r="DA179" s="14">
        <f t="shared" si="149"/>
        <v>0</v>
      </c>
      <c r="DB179" s="14">
        <f t="shared" si="149"/>
        <v>0</v>
      </c>
      <c r="DC179" s="14">
        <f t="shared" si="149"/>
        <v>6.8420386998861521E-2</v>
      </c>
      <c r="DD179" s="14">
        <f t="shared" si="149"/>
        <v>7.5123308460857477E-2</v>
      </c>
      <c r="DE179" s="14">
        <f t="shared" si="149"/>
        <v>7.9296825597571785E-2</v>
      </c>
      <c r="DF179" s="14">
        <f t="shared" si="149"/>
        <v>8.5873276843303412E-2</v>
      </c>
      <c r="DG179" s="14">
        <f t="shared" si="149"/>
        <v>9.004679398001772E-2</v>
      </c>
      <c r="DH179" s="14">
        <f t="shared" si="149"/>
        <v>9.2829138737827249E-2</v>
      </c>
      <c r="DI179" s="14">
        <f t="shared" si="149"/>
        <v>9.6496775009485267E-2</v>
      </c>
      <c r="DJ179" s="14">
        <f t="shared" si="149"/>
        <v>9.927911976729481E-2</v>
      </c>
      <c r="DK179" s="14">
        <f t="shared" si="149"/>
        <v>0.10231440495763248</v>
      </c>
      <c r="DL179" s="14">
        <f t="shared" si="149"/>
        <v>0.1048438092829139</v>
      </c>
      <c r="DM179" s="14">
        <f t="shared" si="137"/>
        <v>0.10547616036423423</v>
      </c>
      <c r="DN179" s="14">
        <f t="shared" si="137"/>
        <v>0</v>
      </c>
      <c r="DO179" s="14">
        <f t="shared" si="137"/>
        <v>0</v>
      </c>
      <c r="DP179" s="14">
        <f t="shared" si="137"/>
        <v>0</v>
      </c>
      <c r="DQ179" s="14">
        <f t="shared" si="134"/>
        <v>0</v>
      </c>
      <c r="DR179" s="14">
        <f t="shared" si="134"/>
        <v>0</v>
      </c>
      <c r="DS179" s="14">
        <f t="shared" si="114"/>
        <v>0</v>
      </c>
      <c r="DT179" s="14">
        <f t="shared" si="114"/>
        <v>0</v>
      </c>
      <c r="DU179" s="14">
        <f t="shared" si="114"/>
        <v>0</v>
      </c>
      <c r="DV179" s="14">
        <f t="shared" si="114"/>
        <v>0</v>
      </c>
      <c r="DW179" s="14">
        <f t="shared" si="150"/>
        <v>0</v>
      </c>
      <c r="DX179" s="14">
        <f t="shared" si="150"/>
        <v>0</v>
      </c>
      <c r="DY179" s="14">
        <f t="shared" si="150"/>
        <v>0</v>
      </c>
      <c r="DZ179" s="14">
        <f t="shared" si="146"/>
        <v>1</v>
      </c>
    </row>
    <row r="180" spans="2:130">
      <c r="C180" s="18">
        <v>2050</v>
      </c>
      <c r="D180" s="25"/>
      <c r="E180" s="25"/>
      <c r="F180" s="25"/>
      <c r="G180" s="25"/>
      <c r="H180" s="25"/>
      <c r="I180" s="25"/>
      <c r="J180" s="25"/>
      <c r="K180" s="25"/>
      <c r="L180" s="25"/>
      <c r="M180" s="25"/>
      <c r="N180" s="25"/>
      <c r="O180" s="25"/>
      <c r="P180" s="25"/>
      <c r="Q180" s="25"/>
      <c r="R180" s="25"/>
      <c r="S180" s="25"/>
      <c r="T180" s="25"/>
      <c r="U180" s="25"/>
      <c r="V180" s="25"/>
      <c r="W180" s="25"/>
      <c r="X180" s="25"/>
      <c r="Y180" s="25"/>
      <c r="Z180" s="25"/>
      <c r="AA180" s="25"/>
      <c r="AB180" s="25"/>
      <c r="AC180" s="25"/>
      <c r="AD180" s="25"/>
      <c r="AE180" s="25"/>
      <c r="AF180" s="25"/>
      <c r="AG180" s="25"/>
      <c r="AH180" s="25">
        <f t="shared" si="135"/>
        <v>0</v>
      </c>
      <c r="AI180" s="25">
        <f t="shared" si="138"/>
        <v>0</v>
      </c>
      <c r="AJ180" s="25">
        <f t="shared" si="139"/>
        <v>0</v>
      </c>
      <c r="AK180" s="25">
        <f t="shared" si="140"/>
        <v>0</v>
      </c>
      <c r="AL180" s="25">
        <f t="shared" si="141"/>
        <v>0</v>
      </c>
      <c r="AM180" s="25">
        <f t="shared" si="142"/>
        <v>0</v>
      </c>
      <c r="AN180" s="25">
        <f t="shared" si="143"/>
        <v>0</v>
      </c>
      <c r="AO180" s="25">
        <f t="shared" si="144"/>
        <v>0</v>
      </c>
      <c r="AP180" s="25">
        <f t="shared" si="145"/>
        <v>0</v>
      </c>
      <c r="AQ180" s="25">
        <f t="shared" si="147"/>
        <v>161.99999999999946</v>
      </c>
      <c r="AR180" s="25">
        <f t="shared" si="148"/>
        <v>171.00000000000006</v>
      </c>
      <c r="AS180" s="25">
        <f t="shared" si="151"/>
        <v>185.18181818181824</v>
      </c>
      <c r="AT180" s="25">
        <f t="shared" si="152"/>
        <v>194.18181818181824</v>
      </c>
      <c r="AU180" s="25">
        <f t="shared" si="153"/>
        <v>200.18181818181824</v>
      </c>
      <c r="AV180" s="25">
        <f t="shared" si="154"/>
        <v>208.09090909090915</v>
      </c>
      <c r="AW180" s="25">
        <f t="shared" si="156"/>
        <v>214.09090909090915</v>
      </c>
      <c r="AX180" s="25">
        <f t="shared" si="158"/>
        <v>220.63636363636371</v>
      </c>
      <c r="AY180" s="25">
        <f t="shared" si="159"/>
        <v>226.09090909090918</v>
      </c>
      <c r="AZ180" s="25">
        <f t="shared" ref="AZ180:AZ190" si="160">VLOOKUP($C$114,$D$3:$K$63,$A$69,0)*(B132-B131)</f>
        <v>227.45454545454552</v>
      </c>
      <c r="BA180" s="25">
        <f>VLOOKUP($C$115,$D$3:$K$63,$A$69,0)*(B131-B130)</f>
        <v>230.18181818181827</v>
      </c>
      <c r="BB180" s="25">
        <f>VLOOKUP($C$116,$D$3:$K$63,$A$69,0)*B130</f>
        <v>0</v>
      </c>
      <c r="BC180" s="25"/>
      <c r="BD180" s="25"/>
      <c r="BE180" s="25"/>
      <c r="BF180" s="25"/>
      <c r="BG180" s="25"/>
      <c r="BH180" s="25"/>
      <c r="BI180" s="25"/>
      <c r="BJ180" s="25"/>
      <c r="BK180" s="25"/>
      <c r="BL180" s="25"/>
      <c r="BM180" s="21">
        <f t="shared" si="95"/>
        <v>2239.0909090909095</v>
      </c>
      <c r="BP180" s="18">
        <v>2050</v>
      </c>
      <c r="BQ180" s="14">
        <f t="shared" si="157"/>
        <v>0</v>
      </c>
      <c r="BR180" s="14">
        <f t="shared" si="157"/>
        <v>0</v>
      </c>
      <c r="BS180" s="14">
        <f t="shared" si="157"/>
        <v>0</v>
      </c>
      <c r="BT180" s="14">
        <f t="shared" si="157"/>
        <v>0</v>
      </c>
      <c r="BU180" s="14">
        <f t="shared" si="157"/>
        <v>0</v>
      </c>
      <c r="BV180" s="14">
        <f t="shared" si="157"/>
        <v>0</v>
      </c>
      <c r="BW180" s="14">
        <f t="shared" si="157"/>
        <v>0</v>
      </c>
      <c r="BX180" s="14">
        <f t="shared" si="157"/>
        <v>0</v>
      </c>
      <c r="BY180" s="14">
        <f t="shared" si="157"/>
        <v>0</v>
      </c>
      <c r="BZ180" s="14">
        <f t="shared" si="157"/>
        <v>0</v>
      </c>
      <c r="CA180" s="14">
        <f t="shared" si="157"/>
        <v>0</v>
      </c>
      <c r="CB180" s="14">
        <f t="shared" si="157"/>
        <v>0</v>
      </c>
      <c r="CC180" s="14">
        <f t="shared" si="157"/>
        <v>0</v>
      </c>
      <c r="CD180" s="14">
        <f t="shared" si="157"/>
        <v>0</v>
      </c>
      <c r="CE180" s="14">
        <f t="shared" si="157"/>
        <v>0</v>
      </c>
      <c r="CF180" s="14">
        <f t="shared" si="155"/>
        <v>0</v>
      </c>
      <c r="CG180" s="14">
        <f t="shared" si="136"/>
        <v>0</v>
      </c>
      <c r="CH180" s="14">
        <f t="shared" si="136"/>
        <v>0</v>
      </c>
      <c r="CI180" s="14">
        <f t="shared" si="136"/>
        <v>0</v>
      </c>
      <c r="CJ180" s="14">
        <f t="shared" ref="CJ180:CT190" si="161">W180/$BM180</f>
        <v>0</v>
      </c>
      <c r="CK180" s="14">
        <f t="shared" si="161"/>
        <v>0</v>
      </c>
      <c r="CL180" s="14">
        <f t="shared" si="161"/>
        <v>0</v>
      </c>
      <c r="CM180" s="14">
        <f t="shared" si="161"/>
        <v>0</v>
      </c>
      <c r="CN180" s="14">
        <f t="shared" si="161"/>
        <v>0</v>
      </c>
      <c r="CO180" s="14">
        <f t="shared" si="161"/>
        <v>0</v>
      </c>
      <c r="CP180" s="14">
        <f t="shared" si="161"/>
        <v>0</v>
      </c>
      <c r="CQ180" s="14">
        <f t="shared" si="161"/>
        <v>0</v>
      </c>
      <c r="CR180" s="14">
        <f t="shared" si="161"/>
        <v>0</v>
      </c>
      <c r="CS180" s="14">
        <f t="shared" si="161"/>
        <v>0</v>
      </c>
      <c r="CT180" s="14">
        <f t="shared" si="161"/>
        <v>0</v>
      </c>
      <c r="CU180" s="14">
        <f t="shared" si="133"/>
        <v>0</v>
      </c>
      <c r="CV180" s="14">
        <f t="shared" si="133"/>
        <v>0</v>
      </c>
      <c r="CW180" s="14">
        <f t="shared" si="133"/>
        <v>0</v>
      </c>
      <c r="CX180" s="14">
        <f t="shared" si="149"/>
        <v>0</v>
      </c>
      <c r="CY180" s="14">
        <f t="shared" si="149"/>
        <v>0</v>
      </c>
      <c r="CZ180" s="14">
        <f t="shared" si="149"/>
        <v>0</v>
      </c>
      <c r="DA180" s="14">
        <f t="shared" si="149"/>
        <v>0</v>
      </c>
      <c r="DB180" s="14">
        <f t="shared" si="149"/>
        <v>0</v>
      </c>
      <c r="DC180" s="14">
        <f t="shared" si="149"/>
        <v>0</v>
      </c>
      <c r="DD180" s="14">
        <f t="shared" si="149"/>
        <v>7.2350791717417526E-2</v>
      </c>
      <c r="DE180" s="14">
        <f t="shared" si="149"/>
        <v>7.6370280146163233E-2</v>
      </c>
      <c r="DF180" s="14">
        <f t="shared" si="149"/>
        <v>8.2704019488428759E-2</v>
      </c>
      <c r="DG180" s="14">
        <f t="shared" si="149"/>
        <v>8.6723507917174189E-2</v>
      </c>
      <c r="DH180" s="14">
        <f t="shared" si="149"/>
        <v>8.9403166869671147E-2</v>
      </c>
      <c r="DI180" s="14">
        <f t="shared" si="149"/>
        <v>9.2935444579780771E-2</v>
      </c>
      <c r="DJ180" s="14">
        <f t="shared" si="149"/>
        <v>9.5615103532277715E-2</v>
      </c>
      <c r="DK180" s="14">
        <f t="shared" si="149"/>
        <v>9.8538367844092589E-2</v>
      </c>
      <c r="DL180" s="14">
        <f t="shared" si="149"/>
        <v>0.10097442143727164</v>
      </c>
      <c r="DM180" s="14">
        <f t="shared" si="137"/>
        <v>0.10158343483556639</v>
      </c>
      <c r="DN180" s="14">
        <f t="shared" si="137"/>
        <v>0.10280146163215594</v>
      </c>
      <c r="DO180" s="14">
        <f t="shared" si="137"/>
        <v>0</v>
      </c>
      <c r="DP180" s="14">
        <f t="shared" si="137"/>
        <v>0</v>
      </c>
      <c r="DQ180" s="14">
        <f t="shared" si="134"/>
        <v>0</v>
      </c>
      <c r="DR180" s="14">
        <f t="shared" si="134"/>
        <v>0</v>
      </c>
      <c r="DS180" s="14">
        <f t="shared" si="114"/>
        <v>0</v>
      </c>
      <c r="DT180" s="14">
        <f t="shared" si="114"/>
        <v>0</v>
      </c>
      <c r="DU180" s="14">
        <f t="shared" si="114"/>
        <v>0</v>
      </c>
      <c r="DV180" s="14">
        <f t="shared" si="114"/>
        <v>0</v>
      </c>
      <c r="DW180" s="14">
        <f t="shared" si="150"/>
        <v>0</v>
      </c>
      <c r="DX180" s="14">
        <f t="shared" si="150"/>
        <v>0</v>
      </c>
      <c r="DY180" s="14">
        <f t="shared" si="150"/>
        <v>0</v>
      </c>
      <c r="DZ180" s="14">
        <f t="shared" si="146"/>
        <v>1</v>
      </c>
    </row>
    <row r="181" spans="2:130">
      <c r="C181" s="18">
        <v>2051</v>
      </c>
      <c r="D181" s="25"/>
      <c r="E181" s="25"/>
      <c r="F181" s="25"/>
      <c r="G181" s="25"/>
      <c r="H181" s="25"/>
      <c r="I181" s="25"/>
      <c r="J181" s="25"/>
      <c r="K181" s="25"/>
      <c r="L181" s="25"/>
      <c r="M181" s="25"/>
      <c r="N181" s="25"/>
      <c r="O181" s="25"/>
      <c r="P181" s="25"/>
      <c r="Q181" s="25"/>
      <c r="R181" s="25"/>
      <c r="S181" s="25"/>
      <c r="T181" s="25"/>
      <c r="U181" s="25"/>
      <c r="V181" s="25"/>
      <c r="W181" s="25"/>
      <c r="X181" s="25"/>
      <c r="Y181" s="25"/>
      <c r="Z181" s="25"/>
      <c r="AA181" s="25"/>
      <c r="AB181" s="25"/>
      <c r="AC181" s="25"/>
      <c r="AD181" s="25"/>
      <c r="AE181" s="25"/>
      <c r="AF181" s="25"/>
      <c r="AG181" s="25"/>
      <c r="AH181" s="25"/>
      <c r="AI181" s="25">
        <f t="shared" si="138"/>
        <v>0</v>
      </c>
      <c r="AJ181" s="25">
        <f t="shared" si="139"/>
        <v>0</v>
      </c>
      <c r="AK181" s="25">
        <f t="shared" si="140"/>
        <v>0</v>
      </c>
      <c r="AL181" s="25">
        <f t="shared" si="141"/>
        <v>0</v>
      </c>
      <c r="AM181" s="25">
        <f t="shared" si="142"/>
        <v>0</v>
      </c>
      <c r="AN181" s="25">
        <f t="shared" si="143"/>
        <v>0</v>
      </c>
      <c r="AO181" s="25">
        <f t="shared" si="144"/>
        <v>0</v>
      </c>
      <c r="AP181" s="25">
        <f t="shared" si="145"/>
        <v>0</v>
      </c>
      <c r="AQ181" s="25">
        <f t="shared" si="147"/>
        <v>0</v>
      </c>
      <c r="AR181" s="25">
        <f t="shared" si="148"/>
        <v>170.99999999999943</v>
      </c>
      <c r="AS181" s="25">
        <f t="shared" si="151"/>
        <v>185.18181818181824</v>
      </c>
      <c r="AT181" s="25">
        <f t="shared" si="152"/>
        <v>194.18181818181824</v>
      </c>
      <c r="AU181" s="25">
        <f t="shared" si="153"/>
        <v>200.18181818181824</v>
      </c>
      <c r="AV181" s="25">
        <f t="shared" si="154"/>
        <v>208.09090909090915</v>
      </c>
      <c r="AW181" s="25">
        <f t="shared" si="156"/>
        <v>214.09090909090915</v>
      </c>
      <c r="AX181" s="25">
        <f t="shared" si="158"/>
        <v>220.63636363636371</v>
      </c>
      <c r="AY181" s="25">
        <f t="shared" si="159"/>
        <v>226.09090909090918</v>
      </c>
      <c r="AZ181" s="25">
        <f t="shared" si="160"/>
        <v>227.45454545454552</v>
      </c>
      <c r="BA181" s="25">
        <f t="shared" ref="BA181:BA190" si="162">VLOOKUP($C$115,$D$3:$K$63,$A$69,0)*(B132-B131)</f>
        <v>230.18181818181827</v>
      </c>
      <c r="BB181" s="25">
        <f>VLOOKUP($C$116,$D$3:$K$63,$A$69,0)*(B131-B130)</f>
        <v>233.18181818181827</v>
      </c>
      <c r="BC181" s="25" t="e">
        <f>VLOOKUP($C$117,$D$3:$K$63,$A$69,0)*B130</f>
        <v>#N/A</v>
      </c>
      <c r="BD181" s="25"/>
      <c r="BE181" s="25"/>
      <c r="BF181" s="25"/>
      <c r="BG181" s="25"/>
      <c r="BH181" s="25"/>
      <c r="BI181" s="25"/>
      <c r="BJ181" s="25"/>
      <c r="BK181" s="25"/>
      <c r="BL181" s="25"/>
      <c r="BM181" s="21" t="e">
        <f t="shared" si="95"/>
        <v>#N/A</v>
      </c>
      <c r="BP181" s="18">
        <v>2051</v>
      </c>
      <c r="BQ181" s="14" t="e">
        <f t="shared" si="157"/>
        <v>#N/A</v>
      </c>
      <c r="BR181" s="14" t="e">
        <f t="shared" si="157"/>
        <v>#N/A</v>
      </c>
      <c r="BS181" s="14" t="e">
        <f t="shared" si="157"/>
        <v>#N/A</v>
      </c>
      <c r="BT181" s="14" t="e">
        <f t="shared" si="157"/>
        <v>#N/A</v>
      </c>
      <c r="BU181" s="14" t="e">
        <f t="shared" si="157"/>
        <v>#N/A</v>
      </c>
      <c r="BV181" s="14" t="e">
        <f t="shared" si="157"/>
        <v>#N/A</v>
      </c>
      <c r="BW181" s="14" t="e">
        <f t="shared" si="157"/>
        <v>#N/A</v>
      </c>
      <c r="BX181" s="14" t="e">
        <f t="shared" si="157"/>
        <v>#N/A</v>
      </c>
      <c r="BY181" s="14" t="e">
        <f t="shared" si="157"/>
        <v>#N/A</v>
      </c>
      <c r="BZ181" s="14" t="e">
        <f t="shared" si="157"/>
        <v>#N/A</v>
      </c>
      <c r="CA181" s="14" t="e">
        <f t="shared" si="157"/>
        <v>#N/A</v>
      </c>
      <c r="CB181" s="14" t="e">
        <f t="shared" si="157"/>
        <v>#N/A</v>
      </c>
      <c r="CC181" s="14" t="e">
        <f t="shared" si="157"/>
        <v>#N/A</v>
      </c>
      <c r="CD181" s="14" t="e">
        <f t="shared" si="157"/>
        <v>#N/A</v>
      </c>
      <c r="CE181" s="14" t="e">
        <f t="shared" si="157"/>
        <v>#N/A</v>
      </c>
      <c r="CF181" s="14" t="e">
        <f t="shared" si="155"/>
        <v>#N/A</v>
      </c>
      <c r="CG181" s="14" t="e">
        <f t="shared" si="155"/>
        <v>#N/A</v>
      </c>
      <c r="CH181" s="14" t="e">
        <f t="shared" si="155"/>
        <v>#N/A</v>
      </c>
      <c r="CI181" s="14" t="e">
        <f t="shared" si="155"/>
        <v>#N/A</v>
      </c>
      <c r="CJ181" s="14" t="e">
        <f t="shared" si="161"/>
        <v>#N/A</v>
      </c>
      <c r="CK181" s="14" t="e">
        <f t="shared" si="161"/>
        <v>#N/A</v>
      </c>
      <c r="CL181" s="14" t="e">
        <f t="shared" si="161"/>
        <v>#N/A</v>
      </c>
      <c r="CM181" s="14" t="e">
        <f t="shared" si="161"/>
        <v>#N/A</v>
      </c>
      <c r="CN181" s="14" t="e">
        <f t="shared" si="161"/>
        <v>#N/A</v>
      </c>
      <c r="CO181" s="14" t="e">
        <f t="shared" si="161"/>
        <v>#N/A</v>
      </c>
      <c r="CP181" s="14" t="e">
        <f t="shared" si="161"/>
        <v>#N/A</v>
      </c>
      <c r="CQ181" s="14" t="e">
        <f t="shared" si="161"/>
        <v>#N/A</v>
      </c>
      <c r="CR181" s="14" t="e">
        <f t="shared" si="161"/>
        <v>#N/A</v>
      </c>
      <c r="CS181" s="14" t="e">
        <f t="shared" si="161"/>
        <v>#N/A</v>
      </c>
      <c r="CT181" s="14" t="e">
        <f t="shared" si="161"/>
        <v>#N/A</v>
      </c>
      <c r="CU181" s="14" t="e">
        <f t="shared" si="133"/>
        <v>#N/A</v>
      </c>
      <c r="CV181" s="14" t="e">
        <f t="shared" si="133"/>
        <v>#N/A</v>
      </c>
      <c r="CW181" s="14" t="e">
        <f t="shared" si="133"/>
        <v>#N/A</v>
      </c>
      <c r="CX181" s="14" t="e">
        <f t="shared" si="149"/>
        <v>#N/A</v>
      </c>
      <c r="CY181" s="14" t="e">
        <f t="shared" si="149"/>
        <v>#N/A</v>
      </c>
      <c r="CZ181" s="14" t="e">
        <f t="shared" si="149"/>
        <v>#N/A</v>
      </c>
      <c r="DA181" s="14" t="e">
        <f t="shared" si="149"/>
        <v>#N/A</v>
      </c>
      <c r="DB181" s="14" t="e">
        <f t="shared" si="149"/>
        <v>#N/A</v>
      </c>
      <c r="DC181" s="14" t="e">
        <f t="shared" si="149"/>
        <v>#N/A</v>
      </c>
      <c r="DD181" s="14" t="e">
        <f t="shared" si="149"/>
        <v>#N/A</v>
      </c>
      <c r="DE181" s="14" t="e">
        <f t="shared" si="149"/>
        <v>#N/A</v>
      </c>
      <c r="DF181" s="14" t="e">
        <f t="shared" si="149"/>
        <v>#N/A</v>
      </c>
      <c r="DG181" s="14" t="e">
        <f t="shared" si="149"/>
        <v>#N/A</v>
      </c>
      <c r="DH181" s="14" t="e">
        <f t="shared" si="149"/>
        <v>#N/A</v>
      </c>
      <c r="DI181" s="14" t="e">
        <f t="shared" si="149"/>
        <v>#N/A</v>
      </c>
      <c r="DJ181" s="14" t="e">
        <f t="shared" si="149"/>
        <v>#N/A</v>
      </c>
      <c r="DK181" s="14" t="e">
        <f t="shared" si="149"/>
        <v>#N/A</v>
      </c>
      <c r="DL181" s="14" t="e">
        <f t="shared" si="149"/>
        <v>#N/A</v>
      </c>
      <c r="DM181" s="14" t="e">
        <f t="shared" si="137"/>
        <v>#N/A</v>
      </c>
      <c r="DN181" s="14" t="e">
        <f t="shared" si="137"/>
        <v>#N/A</v>
      </c>
      <c r="DO181" s="14" t="e">
        <f t="shared" si="137"/>
        <v>#N/A</v>
      </c>
      <c r="DP181" s="14" t="e">
        <f t="shared" si="137"/>
        <v>#N/A</v>
      </c>
      <c r="DQ181" s="14" t="e">
        <f t="shared" si="134"/>
        <v>#N/A</v>
      </c>
      <c r="DR181" s="14" t="e">
        <f t="shared" si="134"/>
        <v>#N/A</v>
      </c>
      <c r="DS181" s="14" t="e">
        <f t="shared" si="114"/>
        <v>#N/A</v>
      </c>
      <c r="DT181" s="14" t="e">
        <f t="shared" si="114"/>
        <v>#N/A</v>
      </c>
      <c r="DU181" s="14" t="e">
        <f t="shared" si="114"/>
        <v>#N/A</v>
      </c>
      <c r="DV181" s="14" t="e">
        <f t="shared" si="114"/>
        <v>#N/A</v>
      </c>
      <c r="DW181" s="14" t="e">
        <f t="shared" si="150"/>
        <v>#N/A</v>
      </c>
      <c r="DX181" s="14" t="e">
        <f t="shared" si="150"/>
        <v>#N/A</v>
      </c>
      <c r="DY181" s="14" t="e">
        <f t="shared" si="150"/>
        <v>#N/A</v>
      </c>
      <c r="DZ181" s="14" t="e">
        <f t="shared" si="146"/>
        <v>#N/A</v>
      </c>
    </row>
    <row r="182" spans="2:130">
      <c r="C182" s="18">
        <v>2052</v>
      </c>
      <c r="D182" s="25"/>
      <c r="E182" s="25"/>
      <c r="F182" s="25"/>
      <c r="G182" s="25"/>
      <c r="H182" s="25"/>
      <c r="I182" s="25"/>
      <c r="J182" s="25"/>
      <c r="K182" s="25"/>
      <c r="L182" s="25"/>
      <c r="M182" s="25"/>
      <c r="N182" s="25"/>
      <c r="O182" s="25"/>
      <c r="P182" s="25"/>
      <c r="Q182" s="25"/>
      <c r="R182" s="25"/>
      <c r="S182" s="25"/>
      <c r="T182" s="25"/>
      <c r="U182" s="25"/>
      <c r="V182" s="25"/>
      <c r="W182" s="25"/>
      <c r="X182" s="25"/>
      <c r="Y182" s="25"/>
      <c r="Z182" s="25"/>
      <c r="AA182" s="25"/>
      <c r="AB182" s="25"/>
      <c r="AC182" s="25"/>
      <c r="AD182" s="25"/>
      <c r="AE182" s="25"/>
      <c r="AF182" s="25"/>
      <c r="AG182" s="25"/>
      <c r="AH182" s="25"/>
      <c r="AI182" s="25"/>
      <c r="AJ182" s="25">
        <f t="shared" si="139"/>
        <v>0</v>
      </c>
      <c r="AK182" s="25">
        <f t="shared" si="140"/>
        <v>0</v>
      </c>
      <c r="AL182" s="25">
        <f t="shared" si="141"/>
        <v>0</v>
      </c>
      <c r="AM182" s="25">
        <f t="shared" si="142"/>
        <v>0</v>
      </c>
      <c r="AN182" s="25">
        <f t="shared" si="143"/>
        <v>0</v>
      </c>
      <c r="AO182" s="25">
        <f t="shared" si="144"/>
        <v>0</v>
      </c>
      <c r="AP182" s="25">
        <f t="shared" si="145"/>
        <v>0</v>
      </c>
      <c r="AQ182" s="25">
        <f t="shared" si="147"/>
        <v>0</v>
      </c>
      <c r="AR182" s="25">
        <f t="shared" si="148"/>
        <v>0</v>
      </c>
      <c r="AS182" s="25">
        <f t="shared" si="151"/>
        <v>185.18181818181756</v>
      </c>
      <c r="AT182" s="25">
        <f t="shared" si="152"/>
        <v>194.18181818181824</v>
      </c>
      <c r="AU182" s="25">
        <f t="shared" si="153"/>
        <v>200.18181818181824</v>
      </c>
      <c r="AV182" s="25">
        <f t="shared" si="154"/>
        <v>208.09090909090915</v>
      </c>
      <c r="AW182" s="25">
        <f t="shared" si="156"/>
        <v>214.09090909090915</v>
      </c>
      <c r="AX182" s="25">
        <f t="shared" si="158"/>
        <v>220.63636363636371</v>
      </c>
      <c r="AY182" s="25">
        <f t="shared" si="159"/>
        <v>226.09090909090918</v>
      </c>
      <c r="AZ182" s="25">
        <f t="shared" si="160"/>
        <v>227.45454545454552</v>
      </c>
      <c r="BA182" s="25">
        <f t="shared" si="162"/>
        <v>230.18181818181827</v>
      </c>
      <c r="BB182" s="25">
        <f t="shared" ref="BB182:BB190" si="163">VLOOKUP($C$116,$D$3:$K$63,$A$69,0)*(B132-B131)</f>
        <v>233.18181818181827</v>
      </c>
      <c r="BC182" s="25" t="e">
        <f>VLOOKUP($C$117,$D$3:$K$63,$A$69,0)*(B131-B130)</f>
        <v>#N/A</v>
      </c>
      <c r="BD182" s="25" t="e">
        <f>VLOOKUP($C$118,$D$3:$K$63,$A$69,0)*B130</f>
        <v>#N/A</v>
      </c>
      <c r="BE182" s="25"/>
      <c r="BF182" s="25"/>
      <c r="BG182" s="25"/>
      <c r="BH182" s="25"/>
      <c r="BI182" s="25"/>
      <c r="BJ182" s="25"/>
      <c r="BK182" s="25"/>
      <c r="BL182" s="25"/>
      <c r="BM182" s="21" t="e">
        <f t="shared" si="95"/>
        <v>#N/A</v>
      </c>
      <c r="BP182" s="18">
        <v>2052</v>
      </c>
      <c r="BQ182" s="14" t="e">
        <f t="shared" si="157"/>
        <v>#N/A</v>
      </c>
      <c r="BR182" s="14" t="e">
        <f t="shared" si="157"/>
        <v>#N/A</v>
      </c>
      <c r="BS182" s="14" t="e">
        <f t="shared" si="157"/>
        <v>#N/A</v>
      </c>
      <c r="BT182" s="14" t="e">
        <f t="shared" si="157"/>
        <v>#N/A</v>
      </c>
      <c r="BU182" s="14" t="e">
        <f t="shared" si="157"/>
        <v>#N/A</v>
      </c>
      <c r="BV182" s="14" t="e">
        <f t="shared" si="157"/>
        <v>#N/A</v>
      </c>
      <c r="BW182" s="14" t="e">
        <f t="shared" si="157"/>
        <v>#N/A</v>
      </c>
      <c r="BX182" s="14" t="e">
        <f t="shared" si="157"/>
        <v>#N/A</v>
      </c>
      <c r="BY182" s="14" t="e">
        <f t="shared" si="157"/>
        <v>#N/A</v>
      </c>
      <c r="BZ182" s="14" t="e">
        <f t="shared" si="157"/>
        <v>#N/A</v>
      </c>
      <c r="CA182" s="14" t="e">
        <f t="shared" si="157"/>
        <v>#N/A</v>
      </c>
      <c r="CB182" s="14" t="e">
        <f t="shared" si="157"/>
        <v>#N/A</v>
      </c>
      <c r="CC182" s="14" t="e">
        <f t="shared" si="157"/>
        <v>#N/A</v>
      </c>
      <c r="CD182" s="14" t="e">
        <f t="shared" si="157"/>
        <v>#N/A</v>
      </c>
      <c r="CE182" s="14" t="e">
        <f t="shared" si="157"/>
        <v>#N/A</v>
      </c>
      <c r="CF182" s="14" t="e">
        <f t="shared" si="155"/>
        <v>#N/A</v>
      </c>
      <c r="CG182" s="14" t="e">
        <f t="shared" si="155"/>
        <v>#N/A</v>
      </c>
      <c r="CH182" s="14" t="e">
        <f t="shared" si="155"/>
        <v>#N/A</v>
      </c>
      <c r="CI182" s="14" t="e">
        <f t="shared" si="155"/>
        <v>#N/A</v>
      </c>
      <c r="CJ182" s="14" t="e">
        <f t="shared" si="161"/>
        <v>#N/A</v>
      </c>
      <c r="CK182" s="14" t="e">
        <f t="shared" si="161"/>
        <v>#N/A</v>
      </c>
      <c r="CL182" s="14" t="e">
        <f t="shared" si="161"/>
        <v>#N/A</v>
      </c>
      <c r="CM182" s="14" t="e">
        <f t="shared" si="161"/>
        <v>#N/A</v>
      </c>
      <c r="CN182" s="14" t="e">
        <f t="shared" si="161"/>
        <v>#N/A</v>
      </c>
      <c r="CO182" s="14" t="e">
        <f t="shared" si="161"/>
        <v>#N/A</v>
      </c>
      <c r="CP182" s="14" t="e">
        <f t="shared" si="161"/>
        <v>#N/A</v>
      </c>
      <c r="CQ182" s="14" t="e">
        <f t="shared" si="161"/>
        <v>#N/A</v>
      </c>
      <c r="CR182" s="14" t="e">
        <f t="shared" si="161"/>
        <v>#N/A</v>
      </c>
      <c r="CS182" s="14" t="e">
        <f t="shared" si="161"/>
        <v>#N/A</v>
      </c>
      <c r="CT182" s="14" t="e">
        <f t="shared" si="161"/>
        <v>#N/A</v>
      </c>
      <c r="CU182" s="14" t="e">
        <f t="shared" si="133"/>
        <v>#N/A</v>
      </c>
      <c r="CV182" s="14" t="e">
        <f t="shared" si="133"/>
        <v>#N/A</v>
      </c>
      <c r="CW182" s="14" t="e">
        <f t="shared" si="133"/>
        <v>#N/A</v>
      </c>
      <c r="CX182" s="14" t="e">
        <f t="shared" si="149"/>
        <v>#N/A</v>
      </c>
      <c r="CY182" s="14" t="e">
        <f t="shared" si="149"/>
        <v>#N/A</v>
      </c>
      <c r="CZ182" s="14" t="e">
        <f t="shared" si="149"/>
        <v>#N/A</v>
      </c>
      <c r="DA182" s="14" t="e">
        <f t="shared" si="149"/>
        <v>#N/A</v>
      </c>
      <c r="DB182" s="14" t="e">
        <f t="shared" si="149"/>
        <v>#N/A</v>
      </c>
      <c r="DC182" s="14" t="e">
        <f t="shared" si="149"/>
        <v>#N/A</v>
      </c>
      <c r="DD182" s="14" t="e">
        <f t="shared" si="149"/>
        <v>#N/A</v>
      </c>
      <c r="DE182" s="14" t="e">
        <f t="shared" si="149"/>
        <v>#N/A</v>
      </c>
      <c r="DF182" s="14" t="e">
        <f t="shared" si="149"/>
        <v>#N/A</v>
      </c>
      <c r="DG182" s="14" t="e">
        <f t="shared" si="149"/>
        <v>#N/A</v>
      </c>
      <c r="DH182" s="14" t="e">
        <f t="shared" si="149"/>
        <v>#N/A</v>
      </c>
      <c r="DI182" s="14" t="e">
        <f t="shared" si="149"/>
        <v>#N/A</v>
      </c>
      <c r="DJ182" s="14" t="e">
        <f t="shared" si="149"/>
        <v>#N/A</v>
      </c>
      <c r="DK182" s="14" t="e">
        <f t="shared" si="149"/>
        <v>#N/A</v>
      </c>
      <c r="DL182" s="14" t="e">
        <f t="shared" si="149"/>
        <v>#N/A</v>
      </c>
      <c r="DM182" s="14" t="e">
        <f t="shared" si="137"/>
        <v>#N/A</v>
      </c>
      <c r="DN182" s="14" t="e">
        <f t="shared" si="137"/>
        <v>#N/A</v>
      </c>
      <c r="DO182" s="14" t="e">
        <f t="shared" si="137"/>
        <v>#N/A</v>
      </c>
      <c r="DP182" s="14" t="e">
        <f t="shared" si="137"/>
        <v>#N/A</v>
      </c>
      <c r="DQ182" s="14" t="e">
        <f t="shared" si="134"/>
        <v>#N/A</v>
      </c>
      <c r="DR182" s="14" t="e">
        <f t="shared" si="134"/>
        <v>#N/A</v>
      </c>
      <c r="DS182" s="14" t="e">
        <f t="shared" si="114"/>
        <v>#N/A</v>
      </c>
      <c r="DT182" s="14" t="e">
        <f t="shared" si="114"/>
        <v>#N/A</v>
      </c>
      <c r="DU182" s="14" t="e">
        <f t="shared" si="114"/>
        <v>#N/A</v>
      </c>
      <c r="DV182" s="14" t="e">
        <f t="shared" si="114"/>
        <v>#N/A</v>
      </c>
      <c r="DW182" s="14" t="e">
        <f t="shared" si="150"/>
        <v>#N/A</v>
      </c>
      <c r="DX182" s="14" t="e">
        <f t="shared" si="150"/>
        <v>#N/A</v>
      </c>
      <c r="DY182" s="14" t="e">
        <f t="shared" si="150"/>
        <v>#N/A</v>
      </c>
      <c r="DZ182" s="14" t="e">
        <f t="shared" si="146"/>
        <v>#N/A</v>
      </c>
    </row>
    <row r="183" spans="2:130">
      <c r="C183" s="18">
        <v>2053</v>
      </c>
      <c r="D183" s="25"/>
      <c r="E183" s="25"/>
      <c r="F183" s="25"/>
      <c r="G183" s="25"/>
      <c r="H183" s="25"/>
      <c r="I183" s="25"/>
      <c r="J183" s="25"/>
      <c r="K183" s="25"/>
      <c r="L183" s="25"/>
      <c r="M183" s="25"/>
      <c r="N183" s="25"/>
      <c r="O183" s="25"/>
      <c r="P183" s="25"/>
      <c r="Q183" s="25"/>
      <c r="R183" s="25"/>
      <c r="S183" s="25"/>
      <c r="T183" s="25"/>
      <c r="U183" s="25"/>
      <c r="V183" s="25"/>
      <c r="W183" s="25"/>
      <c r="X183" s="25"/>
      <c r="Y183" s="25"/>
      <c r="Z183" s="25"/>
      <c r="AA183" s="25"/>
      <c r="AB183" s="25"/>
      <c r="AC183" s="25"/>
      <c r="AD183" s="25"/>
      <c r="AE183" s="25"/>
      <c r="AF183" s="25"/>
      <c r="AG183" s="25"/>
      <c r="AH183" s="25"/>
      <c r="AI183" s="25"/>
      <c r="AJ183" s="25"/>
      <c r="AK183" s="25">
        <f t="shared" si="140"/>
        <v>0</v>
      </c>
      <c r="AL183" s="25">
        <f t="shared" si="141"/>
        <v>0</v>
      </c>
      <c r="AM183" s="25">
        <f t="shared" si="142"/>
        <v>0</v>
      </c>
      <c r="AN183" s="25">
        <f t="shared" si="143"/>
        <v>0</v>
      </c>
      <c r="AO183" s="25">
        <f t="shared" si="144"/>
        <v>0</v>
      </c>
      <c r="AP183" s="25">
        <f t="shared" si="145"/>
        <v>0</v>
      </c>
      <c r="AQ183" s="25">
        <f t="shared" si="147"/>
        <v>0</v>
      </c>
      <c r="AR183" s="25">
        <f t="shared" si="148"/>
        <v>0</v>
      </c>
      <c r="AS183" s="25">
        <f t="shared" si="151"/>
        <v>0</v>
      </c>
      <c r="AT183" s="25">
        <f t="shared" si="152"/>
        <v>194.18181818181753</v>
      </c>
      <c r="AU183" s="25">
        <f t="shared" si="153"/>
        <v>200.18181818181824</v>
      </c>
      <c r="AV183" s="25">
        <f t="shared" si="154"/>
        <v>208.09090909090915</v>
      </c>
      <c r="AW183" s="25">
        <f t="shared" si="156"/>
        <v>214.09090909090915</v>
      </c>
      <c r="AX183" s="25">
        <f t="shared" si="158"/>
        <v>220.63636363636371</v>
      </c>
      <c r="AY183" s="25">
        <f t="shared" si="159"/>
        <v>226.09090909090918</v>
      </c>
      <c r="AZ183" s="25">
        <f t="shared" si="160"/>
        <v>227.45454545454552</v>
      </c>
      <c r="BA183" s="25">
        <f t="shared" si="162"/>
        <v>230.18181818181827</v>
      </c>
      <c r="BB183" s="25">
        <f t="shared" si="163"/>
        <v>233.18181818181827</v>
      </c>
      <c r="BC183" s="25" t="e">
        <f t="shared" ref="BC183:BC190" si="164">VLOOKUP($C$117,$D$3:$K$63,$A$69,0)*(B132-B131)</f>
        <v>#N/A</v>
      </c>
      <c r="BD183" s="25" t="e">
        <f>VLOOKUP($C$118,$D$3:$K$63,$A$69,0)*(B131-B130)</f>
        <v>#N/A</v>
      </c>
      <c r="BE183" s="25" t="e">
        <f>VLOOKUP($C$119,$D$3:$K$63,$A$69,0)*B130</f>
        <v>#N/A</v>
      </c>
      <c r="BF183" s="25"/>
      <c r="BG183" s="25"/>
      <c r="BH183" s="25"/>
      <c r="BI183" s="25"/>
      <c r="BJ183" s="25"/>
      <c r="BK183" s="25"/>
      <c r="BL183" s="25"/>
      <c r="BM183" s="21" t="e">
        <f t="shared" si="95"/>
        <v>#N/A</v>
      </c>
      <c r="BP183" s="18">
        <v>2053</v>
      </c>
      <c r="BQ183" s="14" t="e">
        <f t="shared" si="157"/>
        <v>#N/A</v>
      </c>
      <c r="BR183" s="14" t="e">
        <f t="shared" si="157"/>
        <v>#N/A</v>
      </c>
      <c r="BS183" s="14" t="e">
        <f t="shared" si="157"/>
        <v>#N/A</v>
      </c>
      <c r="BT183" s="14" t="e">
        <f t="shared" si="157"/>
        <v>#N/A</v>
      </c>
      <c r="BU183" s="14" t="e">
        <f t="shared" si="157"/>
        <v>#N/A</v>
      </c>
      <c r="BV183" s="14" t="e">
        <f t="shared" si="157"/>
        <v>#N/A</v>
      </c>
      <c r="BW183" s="14" t="e">
        <f t="shared" si="157"/>
        <v>#N/A</v>
      </c>
      <c r="BX183" s="14" t="e">
        <f t="shared" si="157"/>
        <v>#N/A</v>
      </c>
      <c r="BY183" s="14" t="e">
        <f t="shared" si="157"/>
        <v>#N/A</v>
      </c>
      <c r="BZ183" s="14" t="e">
        <f t="shared" si="157"/>
        <v>#N/A</v>
      </c>
      <c r="CA183" s="14" t="e">
        <f t="shared" si="157"/>
        <v>#N/A</v>
      </c>
      <c r="CB183" s="14" t="e">
        <f t="shared" si="157"/>
        <v>#N/A</v>
      </c>
      <c r="CC183" s="14" t="e">
        <f t="shared" si="157"/>
        <v>#N/A</v>
      </c>
      <c r="CD183" s="14" t="e">
        <f t="shared" si="157"/>
        <v>#N/A</v>
      </c>
      <c r="CE183" s="14" t="e">
        <f t="shared" si="157"/>
        <v>#N/A</v>
      </c>
      <c r="CF183" s="14" t="e">
        <f t="shared" si="155"/>
        <v>#N/A</v>
      </c>
      <c r="CG183" s="14" t="e">
        <f t="shared" si="155"/>
        <v>#N/A</v>
      </c>
      <c r="CH183" s="14" t="e">
        <f t="shared" si="155"/>
        <v>#N/A</v>
      </c>
      <c r="CI183" s="14" t="e">
        <f t="shared" si="155"/>
        <v>#N/A</v>
      </c>
      <c r="CJ183" s="14" t="e">
        <f t="shared" si="161"/>
        <v>#N/A</v>
      </c>
      <c r="CK183" s="14" t="e">
        <f t="shared" si="161"/>
        <v>#N/A</v>
      </c>
      <c r="CL183" s="14" t="e">
        <f t="shared" si="161"/>
        <v>#N/A</v>
      </c>
      <c r="CM183" s="14" t="e">
        <f t="shared" si="161"/>
        <v>#N/A</v>
      </c>
      <c r="CN183" s="14" t="e">
        <f t="shared" si="161"/>
        <v>#N/A</v>
      </c>
      <c r="CO183" s="14" t="e">
        <f t="shared" si="161"/>
        <v>#N/A</v>
      </c>
      <c r="CP183" s="14" t="e">
        <f t="shared" si="161"/>
        <v>#N/A</v>
      </c>
      <c r="CQ183" s="14" t="e">
        <f t="shared" si="161"/>
        <v>#N/A</v>
      </c>
      <c r="CR183" s="14" t="e">
        <f t="shared" si="161"/>
        <v>#N/A</v>
      </c>
      <c r="CS183" s="14" t="e">
        <f t="shared" si="161"/>
        <v>#N/A</v>
      </c>
      <c r="CT183" s="14" t="e">
        <f t="shared" si="161"/>
        <v>#N/A</v>
      </c>
      <c r="CU183" s="14" t="e">
        <f t="shared" si="133"/>
        <v>#N/A</v>
      </c>
      <c r="CV183" s="14" t="e">
        <f t="shared" si="133"/>
        <v>#N/A</v>
      </c>
      <c r="CW183" s="14" t="e">
        <f t="shared" si="133"/>
        <v>#N/A</v>
      </c>
      <c r="CX183" s="14" t="e">
        <f t="shared" si="149"/>
        <v>#N/A</v>
      </c>
      <c r="CY183" s="14" t="e">
        <f t="shared" si="149"/>
        <v>#N/A</v>
      </c>
      <c r="CZ183" s="14" t="e">
        <f t="shared" si="149"/>
        <v>#N/A</v>
      </c>
      <c r="DA183" s="14" t="e">
        <f t="shared" si="149"/>
        <v>#N/A</v>
      </c>
      <c r="DB183" s="14" t="e">
        <f t="shared" si="149"/>
        <v>#N/A</v>
      </c>
      <c r="DC183" s="14" t="e">
        <f t="shared" si="149"/>
        <v>#N/A</v>
      </c>
      <c r="DD183" s="14" t="e">
        <f t="shared" si="149"/>
        <v>#N/A</v>
      </c>
      <c r="DE183" s="14" t="e">
        <f t="shared" si="149"/>
        <v>#N/A</v>
      </c>
      <c r="DF183" s="14" t="e">
        <f t="shared" si="149"/>
        <v>#N/A</v>
      </c>
      <c r="DG183" s="14" t="e">
        <f t="shared" si="149"/>
        <v>#N/A</v>
      </c>
      <c r="DH183" s="14" t="e">
        <f t="shared" si="149"/>
        <v>#N/A</v>
      </c>
      <c r="DI183" s="14" t="e">
        <f t="shared" si="149"/>
        <v>#N/A</v>
      </c>
      <c r="DJ183" s="14" t="e">
        <f t="shared" si="149"/>
        <v>#N/A</v>
      </c>
      <c r="DK183" s="14" t="e">
        <f t="shared" si="149"/>
        <v>#N/A</v>
      </c>
      <c r="DL183" s="14" t="e">
        <f t="shared" si="149"/>
        <v>#N/A</v>
      </c>
      <c r="DM183" s="14" t="e">
        <f t="shared" si="137"/>
        <v>#N/A</v>
      </c>
      <c r="DN183" s="14" t="e">
        <f t="shared" si="137"/>
        <v>#N/A</v>
      </c>
      <c r="DO183" s="14" t="e">
        <f t="shared" si="137"/>
        <v>#N/A</v>
      </c>
      <c r="DP183" s="14" t="e">
        <f t="shared" si="137"/>
        <v>#N/A</v>
      </c>
      <c r="DQ183" s="14" t="e">
        <f t="shared" si="134"/>
        <v>#N/A</v>
      </c>
      <c r="DR183" s="14" t="e">
        <f t="shared" si="134"/>
        <v>#N/A</v>
      </c>
      <c r="DS183" s="14" t="e">
        <f t="shared" si="114"/>
        <v>#N/A</v>
      </c>
      <c r="DT183" s="14" t="e">
        <f t="shared" si="114"/>
        <v>#N/A</v>
      </c>
      <c r="DU183" s="14" t="e">
        <f t="shared" si="114"/>
        <v>#N/A</v>
      </c>
      <c r="DV183" s="14" t="e">
        <f t="shared" si="114"/>
        <v>#N/A</v>
      </c>
      <c r="DW183" s="14" t="e">
        <f t="shared" si="150"/>
        <v>#N/A</v>
      </c>
      <c r="DX183" s="14" t="e">
        <f t="shared" si="150"/>
        <v>#N/A</v>
      </c>
      <c r="DY183" s="14" t="e">
        <f t="shared" si="150"/>
        <v>#N/A</v>
      </c>
      <c r="DZ183" s="14" t="e">
        <f t="shared" si="146"/>
        <v>#N/A</v>
      </c>
    </row>
    <row r="184" spans="2:130">
      <c r="C184" s="18">
        <v>2054</v>
      </c>
      <c r="D184" s="25"/>
      <c r="E184" s="25"/>
      <c r="F184" s="25"/>
      <c r="G184" s="25"/>
      <c r="H184" s="25"/>
      <c r="I184" s="25"/>
      <c r="J184" s="25"/>
      <c r="K184" s="25"/>
      <c r="L184" s="25"/>
      <c r="M184" s="25"/>
      <c r="N184" s="25"/>
      <c r="O184" s="25"/>
      <c r="P184" s="25"/>
      <c r="Q184" s="25"/>
      <c r="R184" s="25"/>
      <c r="S184" s="25"/>
      <c r="T184" s="25"/>
      <c r="U184" s="25"/>
      <c r="V184" s="25"/>
      <c r="W184" s="25"/>
      <c r="X184" s="25"/>
      <c r="Y184" s="25"/>
      <c r="Z184" s="25"/>
      <c r="AA184" s="25"/>
      <c r="AB184" s="25"/>
      <c r="AC184" s="25"/>
      <c r="AD184" s="25"/>
      <c r="AE184" s="25"/>
      <c r="AF184" s="25"/>
      <c r="AG184" s="25"/>
      <c r="AH184" s="25"/>
      <c r="AI184" s="25"/>
      <c r="AJ184" s="25"/>
      <c r="AK184" s="25"/>
      <c r="AL184" s="25">
        <f t="shared" si="141"/>
        <v>0</v>
      </c>
      <c r="AM184" s="25">
        <f t="shared" si="142"/>
        <v>0</v>
      </c>
      <c r="AN184" s="25">
        <f t="shared" si="143"/>
        <v>0</v>
      </c>
      <c r="AO184" s="25">
        <f t="shared" si="144"/>
        <v>0</v>
      </c>
      <c r="AP184" s="25">
        <f t="shared" si="145"/>
        <v>0</v>
      </c>
      <c r="AQ184" s="25">
        <f t="shared" si="147"/>
        <v>0</v>
      </c>
      <c r="AR184" s="25">
        <f t="shared" si="148"/>
        <v>0</v>
      </c>
      <c r="AS184" s="25">
        <f t="shared" si="151"/>
        <v>0</v>
      </c>
      <c r="AT184" s="25">
        <f t="shared" si="152"/>
        <v>0</v>
      </c>
      <c r="AU184" s="25">
        <f t="shared" si="153"/>
        <v>200.1818181818175</v>
      </c>
      <c r="AV184" s="25">
        <f t="shared" si="154"/>
        <v>208.09090909090915</v>
      </c>
      <c r="AW184" s="25">
        <f t="shared" si="156"/>
        <v>214.09090909090915</v>
      </c>
      <c r="AX184" s="25">
        <f t="shared" si="158"/>
        <v>220.63636363636371</v>
      </c>
      <c r="AY184" s="25">
        <f t="shared" si="159"/>
        <v>226.09090909090918</v>
      </c>
      <c r="AZ184" s="25">
        <f t="shared" si="160"/>
        <v>227.45454545454552</v>
      </c>
      <c r="BA184" s="25">
        <f t="shared" si="162"/>
        <v>230.18181818181827</v>
      </c>
      <c r="BB184" s="25">
        <f t="shared" si="163"/>
        <v>233.18181818181827</v>
      </c>
      <c r="BC184" s="25" t="e">
        <f t="shared" si="164"/>
        <v>#N/A</v>
      </c>
      <c r="BD184" s="25" t="e">
        <f t="shared" ref="BD184:BD190" si="165">VLOOKUP($C$118,$D$3:$K$63,$A$69,0)*(B132-B131)</f>
        <v>#N/A</v>
      </c>
      <c r="BE184" s="25" t="e">
        <f>VLOOKUP($C$119,$D$3:$K$63,$A$69,0)*(B131-B130)</f>
        <v>#N/A</v>
      </c>
      <c r="BF184" s="25" t="e">
        <f>VLOOKUP($C$120,$D$3:$K$63,$A$69,0)*B130</f>
        <v>#N/A</v>
      </c>
      <c r="BG184" s="25"/>
      <c r="BH184" s="25"/>
      <c r="BI184" s="25"/>
      <c r="BJ184" s="25"/>
      <c r="BK184" s="25"/>
      <c r="BL184" s="25"/>
      <c r="BM184" s="21" t="e">
        <f t="shared" si="95"/>
        <v>#N/A</v>
      </c>
      <c r="BP184" s="18">
        <v>2054</v>
      </c>
      <c r="BQ184" s="14" t="e">
        <f t="shared" si="157"/>
        <v>#N/A</v>
      </c>
      <c r="BR184" s="14" t="e">
        <f t="shared" si="157"/>
        <v>#N/A</v>
      </c>
      <c r="BS184" s="14" t="e">
        <f t="shared" si="157"/>
        <v>#N/A</v>
      </c>
      <c r="BT184" s="14" t="e">
        <f t="shared" si="157"/>
        <v>#N/A</v>
      </c>
      <c r="BU184" s="14" t="e">
        <f t="shared" si="157"/>
        <v>#N/A</v>
      </c>
      <c r="BV184" s="14" t="e">
        <f t="shared" si="157"/>
        <v>#N/A</v>
      </c>
      <c r="BW184" s="14" t="e">
        <f t="shared" si="157"/>
        <v>#N/A</v>
      </c>
      <c r="BX184" s="14" t="e">
        <f t="shared" si="157"/>
        <v>#N/A</v>
      </c>
      <c r="BY184" s="14" t="e">
        <f t="shared" si="157"/>
        <v>#N/A</v>
      </c>
      <c r="BZ184" s="14" t="e">
        <f t="shared" si="157"/>
        <v>#N/A</v>
      </c>
      <c r="CA184" s="14" t="e">
        <f t="shared" si="157"/>
        <v>#N/A</v>
      </c>
      <c r="CB184" s="14" t="e">
        <f t="shared" si="157"/>
        <v>#N/A</v>
      </c>
      <c r="CC184" s="14" t="e">
        <f t="shared" si="157"/>
        <v>#N/A</v>
      </c>
      <c r="CD184" s="14" t="e">
        <f t="shared" si="157"/>
        <v>#N/A</v>
      </c>
      <c r="CE184" s="14" t="e">
        <f t="shared" si="157"/>
        <v>#N/A</v>
      </c>
      <c r="CF184" s="14" t="e">
        <f t="shared" si="155"/>
        <v>#N/A</v>
      </c>
      <c r="CG184" s="14" t="e">
        <f t="shared" si="155"/>
        <v>#N/A</v>
      </c>
      <c r="CH184" s="14" t="e">
        <f t="shared" si="155"/>
        <v>#N/A</v>
      </c>
      <c r="CI184" s="14" t="e">
        <f t="shared" si="155"/>
        <v>#N/A</v>
      </c>
      <c r="CJ184" s="14" t="e">
        <f t="shared" si="161"/>
        <v>#N/A</v>
      </c>
      <c r="CK184" s="14" t="e">
        <f t="shared" si="161"/>
        <v>#N/A</v>
      </c>
      <c r="CL184" s="14" t="e">
        <f t="shared" si="161"/>
        <v>#N/A</v>
      </c>
      <c r="CM184" s="14" t="e">
        <f t="shared" si="161"/>
        <v>#N/A</v>
      </c>
      <c r="CN184" s="14" t="e">
        <f t="shared" si="161"/>
        <v>#N/A</v>
      </c>
      <c r="CO184" s="14" t="e">
        <f t="shared" si="161"/>
        <v>#N/A</v>
      </c>
      <c r="CP184" s="14" t="e">
        <f t="shared" si="161"/>
        <v>#N/A</v>
      </c>
      <c r="CQ184" s="14" t="e">
        <f t="shared" si="161"/>
        <v>#N/A</v>
      </c>
      <c r="CR184" s="14" t="e">
        <f t="shared" si="161"/>
        <v>#N/A</v>
      </c>
      <c r="CS184" s="14" t="e">
        <f t="shared" si="161"/>
        <v>#N/A</v>
      </c>
      <c r="CT184" s="14" t="e">
        <f t="shared" si="161"/>
        <v>#N/A</v>
      </c>
      <c r="CU184" s="14" t="e">
        <f t="shared" si="133"/>
        <v>#N/A</v>
      </c>
      <c r="CV184" s="14" t="e">
        <f t="shared" si="133"/>
        <v>#N/A</v>
      </c>
      <c r="CW184" s="14" t="e">
        <f t="shared" si="133"/>
        <v>#N/A</v>
      </c>
      <c r="CX184" s="14" t="e">
        <f t="shared" si="149"/>
        <v>#N/A</v>
      </c>
      <c r="CY184" s="14" t="e">
        <f t="shared" si="149"/>
        <v>#N/A</v>
      </c>
      <c r="CZ184" s="14" t="e">
        <f t="shared" si="149"/>
        <v>#N/A</v>
      </c>
      <c r="DA184" s="14" t="e">
        <f t="shared" si="149"/>
        <v>#N/A</v>
      </c>
      <c r="DB184" s="14" t="e">
        <f t="shared" si="149"/>
        <v>#N/A</v>
      </c>
      <c r="DC184" s="14" t="e">
        <f t="shared" si="149"/>
        <v>#N/A</v>
      </c>
      <c r="DD184" s="14" t="e">
        <f t="shared" si="149"/>
        <v>#N/A</v>
      </c>
      <c r="DE184" s="14" t="e">
        <f t="shared" si="149"/>
        <v>#N/A</v>
      </c>
      <c r="DF184" s="14" t="e">
        <f t="shared" si="149"/>
        <v>#N/A</v>
      </c>
      <c r="DG184" s="14" t="e">
        <f t="shared" si="149"/>
        <v>#N/A</v>
      </c>
      <c r="DH184" s="14" t="e">
        <f t="shared" si="149"/>
        <v>#N/A</v>
      </c>
      <c r="DI184" s="14" t="e">
        <f t="shared" si="149"/>
        <v>#N/A</v>
      </c>
      <c r="DJ184" s="14" t="e">
        <f t="shared" si="149"/>
        <v>#N/A</v>
      </c>
      <c r="DK184" s="14" t="e">
        <f t="shared" si="149"/>
        <v>#N/A</v>
      </c>
      <c r="DL184" s="14" t="e">
        <f t="shared" si="149"/>
        <v>#N/A</v>
      </c>
      <c r="DM184" s="14" t="e">
        <f t="shared" si="137"/>
        <v>#N/A</v>
      </c>
      <c r="DN184" s="14" t="e">
        <f t="shared" si="137"/>
        <v>#N/A</v>
      </c>
      <c r="DO184" s="14" t="e">
        <f t="shared" si="137"/>
        <v>#N/A</v>
      </c>
      <c r="DP184" s="14" t="e">
        <f t="shared" si="137"/>
        <v>#N/A</v>
      </c>
      <c r="DQ184" s="14" t="e">
        <f t="shared" si="134"/>
        <v>#N/A</v>
      </c>
      <c r="DR184" s="14" t="e">
        <f t="shared" si="134"/>
        <v>#N/A</v>
      </c>
      <c r="DS184" s="14" t="e">
        <f t="shared" si="114"/>
        <v>#N/A</v>
      </c>
      <c r="DT184" s="14" t="e">
        <f t="shared" si="114"/>
        <v>#N/A</v>
      </c>
      <c r="DU184" s="14" t="e">
        <f t="shared" si="114"/>
        <v>#N/A</v>
      </c>
      <c r="DV184" s="14" t="e">
        <f t="shared" si="114"/>
        <v>#N/A</v>
      </c>
      <c r="DW184" s="14" t="e">
        <f t="shared" si="150"/>
        <v>#N/A</v>
      </c>
      <c r="DX184" s="14" t="e">
        <f t="shared" si="150"/>
        <v>#N/A</v>
      </c>
      <c r="DY184" s="14" t="e">
        <f t="shared" si="150"/>
        <v>#N/A</v>
      </c>
      <c r="DZ184" s="14" t="e">
        <f t="shared" si="146"/>
        <v>#N/A</v>
      </c>
    </row>
    <row r="185" spans="2:130">
      <c r="C185" s="18">
        <v>2055</v>
      </c>
      <c r="D185" s="25"/>
      <c r="E185" s="25"/>
      <c r="F185" s="25"/>
      <c r="G185" s="25"/>
      <c r="H185" s="25"/>
      <c r="I185" s="25"/>
      <c r="J185" s="25"/>
      <c r="K185" s="25"/>
      <c r="L185" s="25"/>
      <c r="M185" s="25"/>
      <c r="N185" s="25"/>
      <c r="O185" s="25"/>
      <c r="P185" s="25"/>
      <c r="Q185" s="25"/>
      <c r="R185" s="25"/>
      <c r="S185" s="25"/>
      <c r="T185" s="25"/>
      <c r="U185" s="25"/>
      <c r="V185" s="25"/>
      <c r="W185" s="25"/>
      <c r="X185" s="25"/>
      <c r="Y185" s="25"/>
      <c r="Z185" s="25"/>
      <c r="AA185" s="25"/>
      <c r="AB185" s="25"/>
      <c r="AC185" s="25"/>
      <c r="AD185" s="25"/>
      <c r="AE185" s="25"/>
      <c r="AF185" s="25"/>
      <c r="AG185" s="25"/>
      <c r="AH185" s="25"/>
      <c r="AI185" s="25"/>
      <c r="AJ185" s="25"/>
      <c r="AK185" s="25"/>
      <c r="AL185" s="25"/>
      <c r="AM185" s="25">
        <f t="shared" si="142"/>
        <v>0</v>
      </c>
      <c r="AN185" s="25">
        <f t="shared" si="143"/>
        <v>0</v>
      </c>
      <c r="AO185" s="25">
        <f t="shared" si="144"/>
        <v>0</v>
      </c>
      <c r="AP185" s="25">
        <f t="shared" si="145"/>
        <v>0</v>
      </c>
      <c r="AQ185" s="25">
        <f t="shared" si="147"/>
        <v>0</v>
      </c>
      <c r="AR185" s="25">
        <f t="shared" si="148"/>
        <v>0</v>
      </c>
      <c r="AS185" s="25">
        <f t="shared" si="151"/>
        <v>0</v>
      </c>
      <c r="AT185" s="25">
        <f t="shared" si="152"/>
        <v>0</v>
      </c>
      <c r="AU185" s="25">
        <f t="shared" si="153"/>
        <v>0</v>
      </c>
      <c r="AV185" s="25">
        <f t="shared" si="154"/>
        <v>208.09090909090841</v>
      </c>
      <c r="AW185" s="25">
        <f t="shared" si="156"/>
        <v>214.09090909090915</v>
      </c>
      <c r="AX185" s="25">
        <f t="shared" si="158"/>
        <v>220.63636363636371</v>
      </c>
      <c r="AY185" s="25">
        <f t="shared" si="159"/>
        <v>226.09090909090918</v>
      </c>
      <c r="AZ185" s="25">
        <f t="shared" si="160"/>
        <v>227.45454545454552</v>
      </c>
      <c r="BA185" s="25">
        <f t="shared" si="162"/>
        <v>230.18181818181827</v>
      </c>
      <c r="BB185" s="25">
        <f t="shared" si="163"/>
        <v>233.18181818181827</v>
      </c>
      <c r="BC185" s="25" t="e">
        <f t="shared" si="164"/>
        <v>#N/A</v>
      </c>
      <c r="BD185" s="25" t="e">
        <f t="shared" si="165"/>
        <v>#N/A</v>
      </c>
      <c r="BE185" s="25" t="e">
        <f t="shared" ref="BE185:BE190" si="166">VLOOKUP($C$119,$D$3:$K$63,$A$69,0)*(B132-B131)</f>
        <v>#N/A</v>
      </c>
      <c r="BF185" s="25" t="e">
        <f>VLOOKUP($C$120,$D$3:$K$63,$A$69,0)*(B131-B130)</f>
        <v>#N/A</v>
      </c>
      <c r="BG185" s="25" t="e">
        <f>VLOOKUP($C$121,$D$3:$K$63,$A$69,0)*B130</f>
        <v>#N/A</v>
      </c>
      <c r="BH185" s="25"/>
      <c r="BI185" s="25"/>
      <c r="BJ185" s="25"/>
      <c r="BK185" s="25"/>
      <c r="BL185" s="25"/>
      <c r="BM185" s="21" t="e">
        <f t="shared" si="95"/>
        <v>#N/A</v>
      </c>
      <c r="BP185" s="18">
        <v>2055</v>
      </c>
      <c r="BQ185" s="14" t="e">
        <f t="shared" si="157"/>
        <v>#N/A</v>
      </c>
      <c r="BR185" s="14" t="e">
        <f t="shared" si="157"/>
        <v>#N/A</v>
      </c>
      <c r="BS185" s="14" t="e">
        <f t="shared" si="157"/>
        <v>#N/A</v>
      </c>
      <c r="BT185" s="14" t="e">
        <f t="shared" si="157"/>
        <v>#N/A</v>
      </c>
      <c r="BU185" s="14" t="e">
        <f t="shared" si="157"/>
        <v>#N/A</v>
      </c>
      <c r="BV185" s="14" t="e">
        <f t="shared" si="157"/>
        <v>#N/A</v>
      </c>
      <c r="BW185" s="14" t="e">
        <f t="shared" si="157"/>
        <v>#N/A</v>
      </c>
      <c r="BX185" s="14" t="e">
        <f t="shared" si="157"/>
        <v>#N/A</v>
      </c>
      <c r="BY185" s="14" t="e">
        <f t="shared" si="157"/>
        <v>#N/A</v>
      </c>
      <c r="BZ185" s="14" t="e">
        <f t="shared" si="157"/>
        <v>#N/A</v>
      </c>
      <c r="CA185" s="14" t="e">
        <f t="shared" si="157"/>
        <v>#N/A</v>
      </c>
      <c r="CB185" s="14" t="e">
        <f t="shared" si="157"/>
        <v>#N/A</v>
      </c>
      <c r="CC185" s="14" t="e">
        <f t="shared" si="157"/>
        <v>#N/A</v>
      </c>
      <c r="CD185" s="14" t="e">
        <f t="shared" si="157"/>
        <v>#N/A</v>
      </c>
      <c r="CE185" s="14" t="e">
        <f t="shared" si="157"/>
        <v>#N/A</v>
      </c>
      <c r="CF185" s="14" t="e">
        <f t="shared" si="155"/>
        <v>#N/A</v>
      </c>
      <c r="CG185" s="14" t="e">
        <f t="shared" si="155"/>
        <v>#N/A</v>
      </c>
      <c r="CH185" s="14" t="e">
        <f t="shared" si="155"/>
        <v>#N/A</v>
      </c>
      <c r="CI185" s="14" t="e">
        <f t="shared" si="155"/>
        <v>#N/A</v>
      </c>
      <c r="CJ185" s="14" t="e">
        <f t="shared" si="161"/>
        <v>#N/A</v>
      </c>
      <c r="CK185" s="14" t="e">
        <f t="shared" si="161"/>
        <v>#N/A</v>
      </c>
      <c r="CL185" s="14" t="e">
        <f t="shared" si="161"/>
        <v>#N/A</v>
      </c>
      <c r="CM185" s="14" t="e">
        <f t="shared" si="161"/>
        <v>#N/A</v>
      </c>
      <c r="CN185" s="14" t="e">
        <f t="shared" si="161"/>
        <v>#N/A</v>
      </c>
      <c r="CO185" s="14" t="e">
        <f t="shared" si="161"/>
        <v>#N/A</v>
      </c>
      <c r="CP185" s="14" t="e">
        <f t="shared" si="161"/>
        <v>#N/A</v>
      </c>
      <c r="CQ185" s="14" t="e">
        <f t="shared" si="161"/>
        <v>#N/A</v>
      </c>
      <c r="CR185" s="14" t="e">
        <f t="shared" si="161"/>
        <v>#N/A</v>
      </c>
      <c r="CS185" s="14" t="e">
        <f t="shared" si="161"/>
        <v>#N/A</v>
      </c>
      <c r="CT185" s="14" t="e">
        <f t="shared" si="161"/>
        <v>#N/A</v>
      </c>
      <c r="CU185" s="14" t="e">
        <f t="shared" si="133"/>
        <v>#N/A</v>
      </c>
      <c r="CV185" s="14" t="e">
        <f t="shared" si="133"/>
        <v>#N/A</v>
      </c>
      <c r="CW185" s="14" t="e">
        <f t="shared" si="133"/>
        <v>#N/A</v>
      </c>
      <c r="CX185" s="14" t="e">
        <f t="shared" si="149"/>
        <v>#N/A</v>
      </c>
      <c r="CY185" s="14" t="e">
        <f t="shared" si="149"/>
        <v>#N/A</v>
      </c>
      <c r="CZ185" s="14" t="e">
        <f t="shared" si="149"/>
        <v>#N/A</v>
      </c>
      <c r="DA185" s="14" t="e">
        <f t="shared" si="149"/>
        <v>#N/A</v>
      </c>
      <c r="DB185" s="14" t="e">
        <f t="shared" si="149"/>
        <v>#N/A</v>
      </c>
      <c r="DC185" s="14" t="e">
        <f t="shared" si="149"/>
        <v>#N/A</v>
      </c>
      <c r="DD185" s="14" t="e">
        <f t="shared" si="149"/>
        <v>#N/A</v>
      </c>
      <c r="DE185" s="14" t="e">
        <f t="shared" si="149"/>
        <v>#N/A</v>
      </c>
      <c r="DF185" s="14" t="e">
        <f t="shared" si="149"/>
        <v>#N/A</v>
      </c>
      <c r="DG185" s="14" t="e">
        <f t="shared" si="149"/>
        <v>#N/A</v>
      </c>
      <c r="DH185" s="14" t="e">
        <f t="shared" si="149"/>
        <v>#N/A</v>
      </c>
      <c r="DI185" s="14" t="e">
        <f t="shared" si="149"/>
        <v>#N/A</v>
      </c>
      <c r="DJ185" s="14" t="e">
        <f t="shared" si="149"/>
        <v>#N/A</v>
      </c>
      <c r="DK185" s="14" t="e">
        <f t="shared" si="149"/>
        <v>#N/A</v>
      </c>
      <c r="DL185" s="14" t="e">
        <f t="shared" si="149"/>
        <v>#N/A</v>
      </c>
      <c r="DM185" s="14" t="e">
        <f t="shared" si="137"/>
        <v>#N/A</v>
      </c>
      <c r="DN185" s="14" t="e">
        <f t="shared" si="137"/>
        <v>#N/A</v>
      </c>
      <c r="DO185" s="14" t="e">
        <f t="shared" si="137"/>
        <v>#N/A</v>
      </c>
      <c r="DP185" s="14" t="e">
        <f t="shared" si="137"/>
        <v>#N/A</v>
      </c>
      <c r="DQ185" s="14" t="e">
        <f t="shared" si="134"/>
        <v>#N/A</v>
      </c>
      <c r="DR185" s="14" t="e">
        <f t="shared" si="134"/>
        <v>#N/A</v>
      </c>
      <c r="DS185" s="14" t="e">
        <f t="shared" si="114"/>
        <v>#N/A</v>
      </c>
      <c r="DT185" s="14" t="e">
        <f t="shared" si="114"/>
        <v>#N/A</v>
      </c>
      <c r="DU185" s="14" t="e">
        <f t="shared" si="114"/>
        <v>#N/A</v>
      </c>
      <c r="DV185" s="14" t="e">
        <f t="shared" si="114"/>
        <v>#N/A</v>
      </c>
      <c r="DW185" s="14" t="e">
        <f t="shared" si="150"/>
        <v>#N/A</v>
      </c>
      <c r="DX185" s="14" t="e">
        <f t="shared" si="150"/>
        <v>#N/A</v>
      </c>
      <c r="DY185" s="14" t="e">
        <f t="shared" si="150"/>
        <v>#N/A</v>
      </c>
      <c r="DZ185" s="14" t="e">
        <f t="shared" si="146"/>
        <v>#N/A</v>
      </c>
    </row>
    <row r="186" spans="2:130">
      <c r="C186" s="18">
        <v>2056</v>
      </c>
      <c r="D186" s="25"/>
      <c r="E186" s="25"/>
      <c r="F186" s="25"/>
      <c r="G186" s="25"/>
      <c r="H186" s="25"/>
      <c r="I186" s="25"/>
      <c r="J186" s="25"/>
      <c r="K186" s="25"/>
      <c r="L186" s="25"/>
      <c r="M186" s="25"/>
      <c r="N186" s="25"/>
      <c r="O186" s="25"/>
      <c r="P186" s="25"/>
      <c r="Q186" s="25"/>
      <c r="R186" s="25"/>
      <c r="S186" s="25"/>
      <c r="T186" s="25"/>
      <c r="U186" s="25"/>
      <c r="V186" s="25"/>
      <c r="W186" s="25"/>
      <c r="X186" s="25"/>
      <c r="Y186" s="25"/>
      <c r="Z186" s="25"/>
      <c r="AA186" s="25"/>
      <c r="AB186" s="25"/>
      <c r="AC186" s="25"/>
      <c r="AD186" s="25"/>
      <c r="AE186" s="25"/>
      <c r="AF186" s="25"/>
      <c r="AG186" s="25"/>
      <c r="AH186" s="25"/>
      <c r="AI186" s="25"/>
      <c r="AJ186" s="25"/>
      <c r="AK186" s="25"/>
      <c r="AL186" s="25"/>
      <c r="AM186" s="25"/>
      <c r="AN186" s="25">
        <f t="shared" si="143"/>
        <v>0</v>
      </c>
      <c r="AO186" s="25">
        <f t="shared" si="144"/>
        <v>0</v>
      </c>
      <c r="AP186" s="25">
        <f t="shared" si="145"/>
        <v>0</v>
      </c>
      <c r="AQ186" s="25">
        <f t="shared" si="147"/>
        <v>0</v>
      </c>
      <c r="AR186" s="25">
        <f t="shared" si="148"/>
        <v>0</v>
      </c>
      <c r="AS186" s="25">
        <f t="shared" si="151"/>
        <v>0</v>
      </c>
      <c r="AT186" s="25">
        <f t="shared" si="152"/>
        <v>0</v>
      </c>
      <c r="AU186" s="25">
        <f t="shared" si="153"/>
        <v>0</v>
      </c>
      <c r="AV186" s="25">
        <f t="shared" si="154"/>
        <v>0</v>
      </c>
      <c r="AW186" s="25">
        <f t="shared" si="156"/>
        <v>214.09090909090838</v>
      </c>
      <c r="AX186" s="25">
        <f t="shared" si="158"/>
        <v>220.63636363636371</v>
      </c>
      <c r="AY186" s="25">
        <f t="shared" si="159"/>
        <v>226.09090909090918</v>
      </c>
      <c r="AZ186" s="25">
        <f t="shared" si="160"/>
        <v>227.45454545454552</v>
      </c>
      <c r="BA186" s="25">
        <f t="shared" si="162"/>
        <v>230.18181818181827</v>
      </c>
      <c r="BB186" s="25">
        <f t="shared" si="163"/>
        <v>233.18181818181827</v>
      </c>
      <c r="BC186" s="25" t="e">
        <f t="shared" si="164"/>
        <v>#N/A</v>
      </c>
      <c r="BD186" s="25" t="e">
        <f t="shared" si="165"/>
        <v>#N/A</v>
      </c>
      <c r="BE186" s="25" t="e">
        <f t="shared" si="166"/>
        <v>#N/A</v>
      </c>
      <c r="BF186" s="25" t="e">
        <f t="shared" ref="BF186:BF190" si="167">VLOOKUP($C$120,$D$3:$K$63,$A$69,0)*(B132-B131)</f>
        <v>#N/A</v>
      </c>
      <c r="BG186" s="25" t="e">
        <f>VLOOKUP($C$121,$D$3:$K$63,$A$69,0)*(B131-B130)</f>
        <v>#N/A</v>
      </c>
      <c r="BH186" s="25" t="e">
        <f>VLOOKUP($C$122,$D$3:$K$63,$A$69,0)*B130</f>
        <v>#N/A</v>
      </c>
      <c r="BI186" s="25"/>
      <c r="BJ186" s="25"/>
      <c r="BK186" s="25"/>
      <c r="BL186" s="25"/>
      <c r="BM186" s="21" t="e">
        <f t="shared" si="95"/>
        <v>#N/A</v>
      </c>
      <c r="BP186" s="18">
        <v>2056</v>
      </c>
      <c r="BQ186" s="14" t="e">
        <f t="shared" si="157"/>
        <v>#N/A</v>
      </c>
      <c r="BR186" s="14" t="e">
        <f t="shared" si="157"/>
        <v>#N/A</v>
      </c>
      <c r="BS186" s="14" t="e">
        <f t="shared" si="157"/>
        <v>#N/A</v>
      </c>
      <c r="BT186" s="14" t="e">
        <f t="shared" si="157"/>
        <v>#N/A</v>
      </c>
      <c r="BU186" s="14" t="e">
        <f t="shared" si="157"/>
        <v>#N/A</v>
      </c>
      <c r="BV186" s="14" t="e">
        <f t="shared" si="157"/>
        <v>#N/A</v>
      </c>
      <c r="BW186" s="14" t="e">
        <f t="shared" si="157"/>
        <v>#N/A</v>
      </c>
      <c r="BX186" s="14" t="e">
        <f t="shared" si="157"/>
        <v>#N/A</v>
      </c>
      <c r="BY186" s="14" t="e">
        <f t="shared" si="157"/>
        <v>#N/A</v>
      </c>
      <c r="BZ186" s="14" t="e">
        <f t="shared" si="157"/>
        <v>#N/A</v>
      </c>
      <c r="CA186" s="14" t="e">
        <f t="shared" si="157"/>
        <v>#N/A</v>
      </c>
      <c r="CB186" s="14" t="e">
        <f t="shared" si="157"/>
        <v>#N/A</v>
      </c>
      <c r="CC186" s="14" t="e">
        <f t="shared" si="157"/>
        <v>#N/A</v>
      </c>
      <c r="CD186" s="14" t="e">
        <f t="shared" si="157"/>
        <v>#N/A</v>
      </c>
      <c r="CE186" s="14" t="e">
        <f t="shared" si="157"/>
        <v>#N/A</v>
      </c>
      <c r="CF186" s="14" t="e">
        <f t="shared" si="155"/>
        <v>#N/A</v>
      </c>
      <c r="CG186" s="14" t="e">
        <f t="shared" si="155"/>
        <v>#N/A</v>
      </c>
      <c r="CH186" s="14" t="e">
        <f t="shared" si="155"/>
        <v>#N/A</v>
      </c>
      <c r="CI186" s="14" t="e">
        <f t="shared" si="155"/>
        <v>#N/A</v>
      </c>
      <c r="CJ186" s="14" t="e">
        <f t="shared" si="161"/>
        <v>#N/A</v>
      </c>
      <c r="CK186" s="14" t="e">
        <f t="shared" si="161"/>
        <v>#N/A</v>
      </c>
      <c r="CL186" s="14" t="e">
        <f t="shared" si="161"/>
        <v>#N/A</v>
      </c>
      <c r="CM186" s="14" t="e">
        <f t="shared" si="161"/>
        <v>#N/A</v>
      </c>
      <c r="CN186" s="14" t="e">
        <f t="shared" si="161"/>
        <v>#N/A</v>
      </c>
      <c r="CO186" s="14" t="e">
        <f t="shared" si="161"/>
        <v>#N/A</v>
      </c>
      <c r="CP186" s="14" t="e">
        <f t="shared" si="161"/>
        <v>#N/A</v>
      </c>
      <c r="CQ186" s="14" t="e">
        <f t="shared" si="161"/>
        <v>#N/A</v>
      </c>
      <c r="CR186" s="14" t="e">
        <f t="shared" si="161"/>
        <v>#N/A</v>
      </c>
      <c r="CS186" s="14" t="e">
        <f t="shared" si="161"/>
        <v>#N/A</v>
      </c>
      <c r="CT186" s="14" t="e">
        <f t="shared" si="161"/>
        <v>#N/A</v>
      </c>
      <c r="CU186" s="14" t="e">
        <f t="shared" si="133"/>
        <v>#N/A</v>
      </c>
      <c r="CV186" s="14" t="e">
        <f t="shared" si="133"/>
        <v>#N/A</v>
      </c>
      <c r="CW186" s="14" t="e">
        <f t="shared" si="133"/>
        <v>#N/A</v>
      </c>
      <c r="CX186" s="14" t="e">
        <f t="shared" si="149"/>
        <v>#N/A</v>
      </c>
      <c r="CY186" s="14" t="e">
        <f t="shared" si="149"/>
        <v>#N/A</v>
      </c>
      <c r="CZ186" s="14" t="e">
        <f t="shared" si="149"/>
        <v>#N/A</v>
      </c>
      <c r="DA186" s="14" t="e">
        <f t="shared" si="149"/>
        <v>#N/A</v>
      </c>
      <c r="DB186" s="14" t="e">
        <f t="shared" si="149"/>
        <v>#N/A</v>
      </c>
      <c r="DC186" s="14" t="e">
        <f t="shared" si="149"/>
        <v>#N/A</v>
      </c>
      <c r="DD186" s="14" t="e">
        <f t="shared" si="149"/>
        <v>#N/A</v>
      </c>
      <c r="DE186" s="14" t="e">
        <f t="shared" si="149"/>
        <v>#N/A</v>
      </c>
      <c r="DF186" s="14" t="e">
        <f t="shared" si="149"/>
        <v>#N/A</v>
      </c>
      <c r="DG186" s="14" t="e">
        <f t="shared" si="149"/>
        <v>#N/A</v>
      </c>
      <c r="DH186" s="14" t="e">
        <f t="shared" si="149"/>
        <v>#N/A</v>
      </c>
      <c r="DI186" s="14" t="e">
        <f t="shared" si="149"/>
        <v>#N/A</v>
      </c>
      <c r="DJ186" s="14" t="e">
        <f t="shared" si="149"/>
        <v>#N/A</v>
      </c>
      <c r="DK186" s="14" t="e">
        <f t="shared" si="149"/>
        <v>#N/A</v>
      </c>
      <c r="DL186" s="14" t="e">
        <f t="shared" si="149"/>
        <v>#N/A</v>
      </c>
      <c r="DM186" s="14" t="e">
        <f t="shared" si="137"/>
        <v>#N/A</v>
      </c>
      <c r="DN186" s="14" t="e">
        <f t="shared" si="137"/>
        <v>#N/A</v>
      </c>
      <c r="DO186" s="14" t="e">
        <f t="shared" si="137"/>
        <v>#N/A</v>
      </c>
      <c r="DP186" s="14" t="e">
        <f t="shared" si="137"/>
        <v>#N/A</v>
      </c>
      <c r="DQ186" s="14" t="e">
        <f t="shared" si="134"/>
        <v>#N/A</v>
      </c>
      <c r="DR186" s="14" t="e">
        <f t="shared" si="134"/>
        <v>#N/A</v>
      </c>
      <c r="DS186" s="14" t="e">
        <f t="shared" si="114"/>
        <v>#N/A</v>
      </c>
      <c r="DT186" s="14" t="e">
        <f t="shared" si="114"/>
        <v>#N/A</v>
      </c>
      <c r="DU186" s="14" t="e">
        <f t="shared" si="114"/>
        <v>#N/A</v>
      </c>
      <c r="DV186" s="14" t="e">
        <f t="shared" si="114"/>
        <v>#N/A</v>
      </c>
      <c r="DW186" s="14" t="e">
        <f t="shared" si="150"/>
        <v>#N/A</v>
      </c>
      <c r="DX186" s="14" t="e">
        <f t="shared" si="150"/>
        <v>#N/A</v>
      </c>
      <c r="DY186" s="14" t="e">
        <f t="shared" si="150"/>
        <v>#N/A</v>
      </c>
      <c r="DZ186" s="14" t="e">
        <f t="shared" si="146"/>
        <v>#N/A</v>
      </c>
    </row>
    <row r="187" spans="2:130">
      <c r="C187" s="18">
        <v>2057</v>
      </c>
      <c r="D187" s="25"/>
      <c r="E187" s="25"/>
      <c r="F187" s="25"/>
      <c r="G187" s="25"/>
      <c r="H187" s="25"/>
      <c r="I187" s="25"/>
      <c r="J187" s="25"/>
      <c r="K187" s="25"/>
      <c r="L187" s="25"/>
      <c r="M187" s="25"/>
      <c r="N187" s="25"/>
      <c r="O187" s="25"/>
      <c r="P187" s="25"/>
      <c r="Q187" s="25"/>
      <c r="R187" s="25"/>
      <c r="S187" s="25"/>
      <c r="T187" s="25"/>
      <c r="U187" s="25"/>
      <c r="V187" s="25"/>
      <c r="W187" s="25"/>
      <c r="X187" s="25"/>
      <c r="Y187" s="25"/>
      <c r="Z187" s="25"/>
      <c r="AA187" s="25"/>
      <c r="AB187" s="25"/>
      <c r="AC187" s="25"/>
      <c r="AD187" s="25"/>
      <c r="AE187" s="25"/>
      <c r="AF187" s="25"/>
      <c r="AG187" s="25"/>
      <c r="AH187" s="25"/>
      <c r="AI187" s="25"/>
      <c r="AJ187" s="25"/>
      <c r="AK187" s="25"/>
      <c r="AL187" s="25"/>
      <c r="AM187" s="25"/>
      <c r="AN187" s="25"/>
      <c r="AO187" s="25">
        <f t="shared" si="144"/>
        <v>0</v>
      </c>
      <c r="AP187" s="25">
        <f t="shared" si="145"/>
        <v>0</v>
      </c>
      <c r="AQ187" s="25">
        <f t="shared" si="147"/>
        <v>0</v>
      </c>
      <c r="AR187" s="25">
        <f t="shared" si="148"/>
        <v>0</v>
      </c>
      <c r="AS187" s="25">
        <f t="shared" si="151"/>
        <v>0</v>
      </c>
      <c r="AT187" s="25">
        <f t="shared" si="152"/>
        <v>0</v>
      </c>
      <c r="AU187" s="25">
        <f t="shared" si="153"/>
        <v>0</v>
      </c>
      <c r="AV187" s="25">
        <f t="shared" si="154"/>
        <v>0</v>
      </c>
      <c r="AW187" s="25">
        <f t="shared" si="156"/>
        <v>0</v>
      </c>
      <c r="AX187" s="25">
        <f t="shared" si="158"/>
        <v>220.63636363636292</v>
      </c>
      <c r="AY187" s="25">
        <f t="shared" si="159"/>
        <v>226.09090909090918</v>
      </c>
      <c r="AZ187" s="25">
        <f t="shared" si="160"/>
        <v>227.45454545454552</v>
      </c>
      <c r="BA187" s="25">
        <f t="shared" si="162"/>
        <v>230.18181818181827</v>
      </c>
      <c r="BB187" s="25">
        <f t="shared" si="163"/>
        <v>233.18181818181827</v>
      </c>
      <c r="BC187" s="25" t="e">
        <f t="shared" si="164"/>
        <v>#N/A</v>
      </c>
      <c r="BD187" s="25" t="e">
        <f t="shared" si="165"/>
        <v>#N/A</v>
      </c>
      <c r="BE187" s="25" t="e">
        <f t="shared" si="166"/>
        <v>#N/A</v>
      </c>
      <c r="BF187" s="25" t="e">
        <f t="shared" si="167"/>
        <v>#N/A</v>
      </c>
      <c r="BG187" s="25" t="e">
        <f t="shared" ref="BG187:BG190" si="168">VLOOKUP($C$121,$D$3:$K$63,$A$69,0)*(B132-B131)</f>
        <v>#N/A</v>
      </c>
      <c r="BH187" s="25" t="e">
        <f>VLOOKUP($C$122,$D$3:$K$63,$A$69,0)*(B131-B130)</f>
        <v>#N/A</v>
      </c>
      <c r="BI187" s="25" t="e">
        <f>VLOOKUP($C$123,$D$3:$K$63,$A$69,0)*B130</f>
        <v>#N/A</v>
      </c>
      <c r="BJ187" s="25"/>
      <c r="BK187" s="25"/>
      <c r="BL187" s="25"/>
      <c r="BM187" s="21" t="e">
        <f t="shared" si="95"/>
        <v>#N/A</v>
      </c>
      <c r="BP187" s="18">
        <v>2057</v>
      </c>
      <c r="BQ187" s="14" t="e">
        <f t="shared" si="157"/>
        <v>#N/A</v>
      </c>
      <c r="BR187" s="14" t="e">
        <f t="shared" si="157"/>
        <v>#N/A</v>
      </c>
      <c r="BS187" s="14" t="e">
        <f t="shared" si="157"/>
        <v>#N/A</v>
      </c>
      <c r="BT187" s="14" t="e">
        <f t="shared" si="157"/>
        <v>#N/A</v>
      </c>
      <c r="BU187" s="14" t="e">
        <f t="shared" si="157"/>
        <v>#N/A</v>
      </c>
      <c r="BV187" s="14" t="e">
        <f t="shared" si="157"/>
        <v>#N/A</v>
      </c>
      <c r="BW187" s="14" t="e">
        <f t="shared" si="157"/>
        <v>#N/A</v>
      </c>
      <c r="BX187" s="14" t="e">
        <f t="shared" si="157"/>
        <v>#N/A</v>
      </c>
      <c r="BY187" s="14" t="e">
        <f t="shared" si="157"/>
        <v>#N/A</v>
      </c>
      <c r="BZ187" s="14" t="e">
        <f t="shared" si="157"/>
        <v>#N/A</v>
      </c>
      <c r="CA187" s="14" t="e">
        <f t="shared" si="157"/>
        <v>#N/A</v>
      </c>
      <c r="CB187" s="14" t="e">
        <f t="shared" si="157"/>
        <v>#N/A</v>
      </c>
      <c r="CC187" s="14" t="e">
        <f t="shared" si="157"/>
        <v>#N/A</v>
      </c>
      <c r="CD187" s="14" t="e">
        <f t="shared" si="157"/>
        <v>#N/A</v>
      </c>
      <c r="CE187" s="14" t="e">
        <f t="shared" si="157"/>
        <v>#N/A</v>
      </c>
      <c r="CF187" s="14" t="e">
        <f t="shared" si="155"/>
        <v>#N/A</v>
      </c>
      <c r="CG187" s="14" t="e">
        <f t="shared" si="155"/>
        <v>#N/A</v>
      </c>
      <c r="CH187" s="14" t="e">
        <f t="shared" si="155"/>
        <v>#N/A</v>
      </c>
      <c r="CI187" s="14" t="e">
        <f t="shared" si="155"/>
        <v>#N/A</v>
      </c>
      <c r="CJ187" s="14" t="e">
        <f t="shared" si="161"/>
        <v>#N/A</v>
      </c>
      <c r="CK187" s="14" t="e">
        <f t="shared" si="161"/>
        <v>#N/A</v>
      </c>
      <c r="CL187" s="14" t="e">
        <f t="shared" si="161"/>
        <v>#N/A</v>
      </c>
      <c r="CM187" s="14" t="e">
        <f t="shared" si="161"/>
        <v>#N/A</v>
      </c>
      <c r="CN187" s="14" t="e">
        <f t="shared" si="161"/>
        <v>#N/A</v>
      </c>
      <c r="CO187" s="14" t="e">
        <f t="shared" si="161"/>
        <v>#N/A</v>
      </c>
      <c r="CP187" s="14" t="e">
        <f t="shared" si="161"/>
        <v>#N/A</v>
      </c>
      <c r="CQ187" s="14" t="e">
        <f t="shared" si="161"/>
        <v>#N/A</v>
      </c>
      <c r="CR187" s="14" t="e">
        <f t="shared" si="161"/>
        <v>#N/A</v>
      </c>
      <c r="CS187" s="14" t="e">
        <f t="shared" si="161"/>
        <v>#N/A</v>
      </c>
      <c r="CT187" s="14" t="e">
        <f t="shared" si="161"/>
        <v>#N/A</v>
      </c>
      <c r="CU187" s="14" t="e">
        <f t="shared" si="133"/>
        <v>#N/A</v>
      </c>
      <c r="CV187" s="14" t="e">
        <f t="shared" si="133"/>
        <v>#N/A</v>
      </c>
      <c r="CW187" s="14" t="e">
        <f t="shared" si="133"/>
        <v>#N/A</v>
      </c>
      <c r="CX187" s="14" t="e">
        <f t="shared" si="149"/>
        <v>#N/A</v>
      </c>
      <c r="CY187" s="14" t="e">
        <f t="shared" si="149"/>
        <v>#N/A</v>
      </c>
      <c r="CZ187" s="14" t="e">
        <f t="shared" si="149"/>
        <v>#N/A</v>
      </c>
      <c r="DA187" s="14" t="e">
        <f t="shared" si="149"/>
        <v>#N/A</v>
      </c>
      <c r="DB187" s="14" t="e">
        <f t="shared" si="149"/>
        <v>#N/A</v>
      </c>
      <c r="DC187" s="14" t="e">
        <f t="shared" si="149"/>
        <v>#N/A</v>
      </c>
      <c r="DD187" s="14" t="e">
        <f t="shared" si="149"/>
        <v>#N/A</v>
      </c>
      <c r="DE187" s="14" t="e">
        <f t="shared" si="149"/>
        <v>#N/A</v>
      </c>
      <c r="DF187" s="14" t="e">
        <f t="shared" si="149"/>
        <v>#N/A</v>
      </c>
      <c r="DG187" s="14" t="e">
        <f t="shared" si="149"/>
        <v>#N/A</v>
      </c>
      <c r="DH187" s="14" t="e">
        <f t="shared" si="149"/>
        <v>#N/A</v>
      </c>
      <c r="DI187" s="14" t="e">
        <f t="shared" si="149"/>
        <v>#N/A</v>
      </c>
      <c r="DJ187" s="14" t="e">
        <f t="shared" si="149"/>
        <v>#N/A</v>
      </c>
      <c r="DK187" s="14" t="e">
        <f t="shared" si="149"/>
        <v>#N/A</v>
      </c>
      <c r="DL187" s="14" t="e">
        <f t="shared" si="149"/>
        <v>#N/A</v>
      </c>
      <c r="DM187" s="14" t="e">
        <f t="shared" si="137"/>
        <v>#N/A</v>
      </c>
      <c r="DN187" s="14" t="e">
        <f t="shared" si="137"/>
        <v>#N/A</v>
      </c>
      <c r="DO187" s="14" t="e">
        <f t="shared" si="137"/>
        <v>#N/A</v>
      </c>
      <c r="DP187" s="14" t="e">
        <f t="shared" si="137"/>
        <v>#N/A</v>
      </c>
      <c r="DQ187" s="14" t="e">
        <f t="shared" si="134"/>
        <v>#N/A</v>
      </c>
      <c r="DR187" s="14" t="e">
        <f t="shared" si="134"/>
        <v>#N/A</v>
      </c>
      <c r="DS187" s="14" t="e">
        <f t="shared" si="114"/>
        <v>#N/A</v>
      </c>
      <c r="DT187" s="14" t="e">
        <f t="shared" si="114"/>
        <v>#N/A</v>
      </c>
      <c r="DU187" s="14" t="e">
        <f t="shared" si="114"/>
        <v>#N/A</v>
      </c>
      <c r="DV187" s="14" t="e">
        <f t="shared" si="114"/>
        <v>#N/A</v>
      </c>
      <c r="DW187" s="14" t="e">
        <f t="shared" si="150"/>
        <v>#N/A</v>
      </c>
      <c r="DX187" s="14" t="e">
        <f t="shared" si="150"/>
        <v>#N/A</v>
      </c>
      <c r="DY187" s="14" t="e">
        <f t="shared" si="150"/>
        <v>#N/A</v>
      </c>
      <c r="DZ187" s="14" t="e">
        <f t="shared" si="146"/>
        <v>#N/A</v>
      </c>
    </row>
    <row r="188" spans="2:130">
      <c r="C188" s="18">
        <v>2058</v>
      </c>
      <c r="D188" s="25"/>
      <c r="E188" s="25"/>
      <c r="F188" s="25"/>
      <c r="G188" s="25"/>
      <c r="H188" s="25"/>
      <c r="I188" s="25"/>
      <c r="J188" s="25"/>
      <c r="K188" s="25"/>
      <c r="L188" s="25"/>
      <c r="M188" s="25"/>
      <c r="N188" s="25"/>
      <c r="O188" s="25"/>
      <c r="P188" s="25"/>
      <c r="Q188" s="25"/>
      <c r="R188" s="25"/>
      <c r="S188" s="25"/>
      <c r="T188" s="25"/>
      <c r="U188" s="25"/>
      <c r="V188" s="25"/>
      <c r="W188" s="25"/>
      <c r="X188" s="25"/>
      <c r="Y188" s="25"/>
      <c r="Z188" s="25"/>
      <c r="AA188" s="25"/>
      <c r="AB188" s="25"/>
      <c r="AC188" s="25"/>
      <c r="AD188" s="25"/>
      <c r="AE188" s="25"/>
      <c r="AF188" s="25"/>
      <c r="AG188" s="25"/>
      <c r="AH188" s="25"/>
      <c r="AI188" s="25"/>
      <c r="AJ188" s="25"/>
      <c r="AK188" s="25"/>
      <c r="AL188" s="25"/>
      <c r="AM188" s="25"/>
      <c r="AN188" s="25"/>
      <c r="AO188" s="25"/>
      <c r="AP188" s="25">
        <f t="shared" si="145"/>
        <v>0</v>
      </c>
      <c r="AQ188" s="25">
        <f t="shared" si="147"/>
        <v>0</v>
      </c>
      <c r="AR188" s="25">
        <f t="shared" si="148"/>
        <v>0</v>
      </c>
      <c r="AS188" s="25">
        <f t="shared" si="151"/>
        <v>0</v>
      </c>
      <c r="AT188" s="25">
        <f t="shared" si="152"/>
        <v>0</v>
      </c>
      <c r="AU188" s="25">
        <f t="shared" si="153"/>
        <v>0</v>
      </c>
      <c r="AV188" s="25">
        <f t="shared" si="154"/>
        <v>0</v>
      </c>
      <c r="AW188" s="25">
        <f t="shared" si="156"/>
        <v>0</v>
      </c>
      <c r="AX188" s="25">
        <f t="shared" si="158"/>
        <v>0</v>
      </c>
      <c r="AY188" s="25">
        <f t="shared" si="159"/>
        <v>226.09090909090833</v>
      </c>
      <c r="AZ188" s="25">
        <f t="shared" si="160"/>
        <v>227.45454545454552</v>
      </c>
      <c r="BA188" s="25">
        <f t="shared" si="162"/>
        <v>230.18181818181827</v>
      </c>
      <c r="BB188" s="25">
        <f t="shared" si="163"/>
        <v>233.18181818181827</v>
      </c>
      <c r="BC188" s="25" t="e">
        <f t="shared" si="164"/>
        <v>#N/A</v>
      </c>
      <c r="BD188" s="25" t="e">
        <f t="shared" si="165"/>
        <v>#N/A</v>
      </c>
      <c r="BE188" s="25" t="e">
        <f t="shared" si="166"/>
        <v>#N/A</v>
      </c>
      <c r="BF188" s="25" t="e">
        <f t="shared" si="167"/>
        <v>#N/A</v>
      </c>
      <c r="BG188" s="25" t="e">
        <f t="shared" si="168"/>
        <v>#N/A</v>
      </c>
      <c r="BH188" s="25" t="e">
        <f t="shared" ref="BH188:BH190" si="169">VLOOKUP($C$122,$D$3:$K$63,$A$69,0)*(B132-B131)</f>
        <v>#N/A</v>
      </c>
      <c r="BI188" s="25" t="e">
        <f>VLOOKUP($C$123,$D$3:$K$63,$A$69,0)*(B131-B130)</f>
        <v>#N/A</v>
      </c>
      <c r="BJ188" s="25" t="e">
        <f>VLOOKUP($C$124,$D$3:$K$63,$A$69,0)*B130</f>
        <v>#N/A</v>
      </c>
      <c r="BK188" s="25"/>
      <c r="BL188" s="25"/>
      <c r="BM188" s="21" t="e">
        <f t="shared" si="95"/>
        <v>#N/A</v>
      </c>
      <c r="BP188" s="18">
        <v>2058</v>
      </c>
      <c r="BQ188" s="14" t="e">
        <f t="shared" si="157"/>
        <v>#N/A</v>
      </c>
      <c r="BR188" s="14" t="e">
        <f t="shared" si="157"/>
        <v>#N/A</v>
      </c>
      <c r="BS188" s="14" t="e">
        <f t="shared" si="157"/>
        <v>#N/A</v>
      </c>
      <c r="BT188" s="14" t="e">
        <f t="shared" si="157"/>
        <v>#N/A</v>
      </c>
      <c r="BU188" s="14" t="e">
        <f t="shared" si="157"/>
        <v>#N/A</v>
      </c>
      <c r="BV188" s="14" t="e">
        <f t="shared" si="157"/>
        <v>#N/A</v>
      </c>
      <c r="BW188" s="14" t="e">
        <f t="shared" si="157"/>
        <v>#N/A</v>
      </c>
      <c r="BX188" s="14" t="e">
        <f t="shared" si="157"/>
        <v>#N/A</v>
      </c>
      <c r="BY188" s="14" t="e">
        <f t="shared" si="157"/>
        <v>#N/A</v>
      </c>
      <c r="BZ188" s="14" t="e">
        <f t="shared" si="157"/>
        <v>#N/A</v>
      </c>
      <c r="CA188" s="14" t="e">
        <f t="shared" si="157"/>
        <v>#N/A</v>
      </c>
      <c r="CB188" s="14" t="e">
        <f t="shared" si="157"/>
        <v>#N/A</v>
      </c>
      <c r="CC188" s="14" t="e">
        <f t="shared" si="157"/>
        <v>#N/A</v>
      </c>
      <c r="CD188" s="14" t="e">
        <f t="shared" si="157"/>
        <v>#N/A</v>
      </c>
      <c r="CE188" s="14" t="e">
        <f t="shared" si="157"/>
        <v>#N/A</v>
      </c>
      <c r="CF188" s="14" t="e">
        <f t="shared" si="155"/>
        <v>#N/A</v>
      </c>
      <c r="CG188" s="14" t="e">
        <f t="shared" si="155"/>
        <v>#N/A</v>
      </c>
      <c r="CH188" s="14" t="e">
        <f t="shared" si="155"/>
        <v>#N/A</v>
      </c>
      <c r="CI188" s="14" t="e">
        <f t="shared" si="155"/>
        <v>#N/A</v>
      </c>
      <c r="CJ188" s="14" t="e">
        <f t="shared" si="161"/>
        <v>#N/A</v>
      </c>
      <c r="CK188" s="14" t="e">
        <f t="shared" si="161"/>
        <v>#N/A</v>
      </c>
      <c r="CL188" s="14" t="e">
        <f t="shared" si="161"/>
        <v>#N/A</v>
      </c>
      <c r="CM188" s="14" t="e">
        <f t="shared" si="161"/>
        <v>#N/A</v>
      </c>
      <c r="CN188" s="14" t="e">
        <f t="shared" si="161"/>
        <v>#N/A</v>
      </c>
      <c r="CO188" s="14" t="e">
        <f t="shared" si="161"/>
        <v>#N/A</v>
      </c>
      <c r="CP188" s="14" t="e">
        <f t="shared" si="161"/>
        <v>#N/A</v>
      </c>
      <c r="CQ188" s="14" t="e">
        <f t="shared" si="161"/>
        <v>#N/A</v>
      </c>
      <c r="CR188" s="14" t="e">
        <f t="shared" si="161"/>
        <v>#N/A</v>
      </c>
      <c r="CS188" s="14" t="e">
        <f t="shared" si="161"/>
        <v>#N/A</v>
      </c>
      <c r="CT188" s="14" t="e">
        <f t="shared" si="161"/>
        <v>#N/A</v>
      </c>
      <c r="CU188" s="14" t="e">
        <f t="shared" si="133"/>
        <v>#N/A</v>
      </c>
      <c r="CV188" s="14" t="e">
        <f t="shared" si="133"/>
        <v>#N/A</v>
      </c>
      <c r="CW188" s="14" t="e">
        <f t="shared" si="133"/>
        <v>#N/A</v>
      </c>
      <c r="CX188" s="14" t="e">
        <f t="shared" si="149"/>
        <v>#N/A</v>
      </c>
      <c r="CY188" s="14" t="e">
        <f t="shared" si="149"/>
        <v>#N/A</v>
      </c>
      <c r="CZ188" s="14" t="e">
        <f t="shared" si="149"/>
        <v>#N/A</v>
      </c>
      <c r="DA188" s="14" t="e">
        <f t="shared" si="149"/>
        <v>#N/A</v>
      </c>
      <c r="DB188" s="14" t="e">
        <f t="shared" si="149"/>
        <v>#N/A</v>
      </c>
      <c r="DC188" s="14" t="e">
        <f t="shared" si="149"/>
        <v>#N/A</v>
      </c>
      <c r="DD188" s="14" t="e">
        <f t="shared" si="149"/>
        <v>#N/A</v>
      </c>
      <c r="DE188" s="14" t="e">
        <f t="shared" si="149"/>
        <v>#N/A</v>
      </c>
      <c r="DF188" s="14" t="e">
        <f t="shared" si="149"/>
        <v>#N/A</v>
      </c>
      <c r="DG188" s="14" t="e">
        <f t="shared" si="149"/>
        <v>#N/A</v>
      </c>
      <c r="DH188" s="14" t="e">
        <f t="shared" si="149"/>
        <v>#N/A</v>
      </c>
      <c r="DI188" s="14" t="e">
        <f t="shared" si="149"/>
        <v>#N/A</v>
      </c>
      <c r="DJ188" s="14" t="e">
        <f t="shared" si="149"/>
        <v>#N/A</v>
      </c>
      <c r="DK188" s="14" t="e">
        <f t="shared" si="149"/>
        <v>#N/A</v>
      </c>
      <c r="DL188" s="14" t="e">
        <f t="shared" si="149"/>
        <v>#N/A</v>
      </c>
      <c r="DM188" s="14" t="e">
        <f t="shared" si="137"/>
        <v>#N/A</v>
      </c>
      <c r="DN188" s="14" t="e">
        <f t="shared" si="137"/>
        <v>#N/A</v>
      </c>
      <c r="DO188" s="14" t="e">
        <f t="shared" si="137"/>
        <v>#N/A</v>
      </c>
      <c r="DP188" s="14" t="e">
        <f t="shared" si="137"/>
        <v>#N/A</v>
      </c>
      <c r="DQ188" s="14" t="e">
        <f t="shared" si="134"/>
        <v>#N/A</v>
      </c>
      <c r="DR188" s="14" t="e">
        <f t="shared" si="134"/>
        <v>#N/A</v>
      </c>
      <c r="DS188" s="14" t="e">
        <f t="shared" si="114"/>
        <v>#N/A</v>
      </c>
      <c r="DT188" s="14" t="e">
        <f t="shared" si="114"/>
        <v>#N/A</v>
      </c>
      <c r="DU188" s="14" t="e">
        <f t="shared" si="114"/>
        <v>#N/A</v>
      </c>
      <c r="DV188" s="14" t="e">
        <f t="shared" si="114"/>
        <v>#N/A</v>
      </c>
      <c r="DW188" s="14" t="e">
        <f t="shared" si="150"/>
        <v>#N/A</v>
      </c>
      <c r="DX188" s="14" t="e">
        <f t="shared" si="150"/>
        <v>#N/A</v>
      </c>
      <c r="DY188" s="14" t="e">
        <f t="shared" si="150"/>
        <v>#N/A</v>
      </c>
      <c r="DZ188" s="14" t="e">
        <f t="shared" si="146"/>
        <v>#N/A</v>
      </c>
    </row>
    <row r="189" spans="2:130">
      <c r="C189" s="18">
        <v>2059</v>
      </c>
      <c r="D189" s="25"/>
      <c r="E189" s="25"/>
      <c r="F189" s="25"/>
      <c r="G189" s="25"/>
      <c r="H189" s="25"/>
      <c r="I189" s="25"/>
      <c r="J189" s="25"/>
      <c r="K189" s="25"/>
      <c r="L189" s="25"/>
      <c r="M189" s="25"/>
      <c r="N189" s="25"/>
      <c r="O189" s="25"/>
      <c r="P189" s="25"/>
      <c r="Q189" s="25"/>
      <c r="R189" s="25"/>
      <c r="S189" s="25"/>
      <c r="T189" s="25"/>
      <c r="U189" s="25"/>
      <c r="V189" s="25"/>
      <c r="W189" s="25"/>
      <c r="X189" s="25"/>
      <c r="Y189" s="25"/>
      <c r="Z189" s="25"/>
      <c r="AA189" s="25"/>
      <c r="AB189" s="25"/>
      <c r="AC189" s="25"/>
      <c r="AD189" s="25"/>
      <c r="AE189" s="25"/>
      <c r="AF189" s="25"/>
      <c r="AG189" s="25"/>
      <c r="AH189" s="25"/>
      <c r="AI189" s="25"/>
      <c r="AJ189" s="25"/>
      <c r="AK189" s="25"/>
      <c r="AL189" s="25"/>
      <c r="AM189" s="25"/>
      <c r="AN189" s="25"/>
      <c r="AO189" s="25"/>
      <c r="AP189" s="25"/>
      <c r="AQ189" s="25">
        <f t="shared" si="147"/>
        <v>0</v>
      </c>
      <c r="AR189" s="25">
        <f t="shared" si="148"/>
        <v>0</v>
      </c>
      <c r="AS189" s="25">
        <f t="shared" si="151"/>
        <v>0</v>
      </c>
      <c r="AT189" s="25">
        <f t="shared" si="152"/>
        <v>0</v>
      </c>
      <c r="AU189" s="25">
        <f t="shared" si="153"/>
        <v>0</v>
      </c>
      <c r="AV189" s="25">
        <f t="shared" si="154"/>
        <v>0</v>
      </c>
      <c r="AW189" s="25">
        <f t="shared" si="156"/>
        <v>0</v>
      </c>
      <c r="AX189" s="25">
        <f t="shared" si="158"/>
        <v>0</v>
      </c>
      <c r="AY189" s="25">
        <f t="shared" si="159"/>
        <v>0</v>
      </c>
      <c r="AZ189" s="25">
        <f t="shared" si="160"/>
        <v>227.4545454545447</v>
      </c>
      <c r="BA189" s="25">
        <f t="shared" si="162"/>
        <v>230.18181818181827</v>
      </c>
      <c r="BB189" s="25">
        <f t="shared" si="163"/>
        <v>233.18181818181827</v>
      </c>
      <c r="BC189" s="25" t="e">
        <f t="shared" si="164"/>
        <v>#N/A</v>
      </c>
      <c r="BD189" s="25" t="e">
        <f t="shared" si="165"/>
        <v>#N/A</v>
      </c>
      <c r="BE189" s="25" t="e">
        <f t="shared" si="166"/>
        <v>#N/A</v>
      </c>
      <c r="BF189" s="25" t="e">
        <f t="shared" si="167"/>
        <v>#N/A</v>
      </c>
      <c r="BG189" s="25" t="e">
        <f t="shared" si="168"/>
        <v>#N/A</v>
      </c>
      <c r="BH189" s="25" t="e">
        <f t="shared" si="169"/>
        <v>#N/A</v>
      </c>
      <c r="BI189" s="25" t="e">
        <f t="shared" ref="BI189:BI190" si="170">VLOOKUP($C$123,$D$3:$K$63,$A$69,0)*(B132-B131)</f>
        <v>#N/A</v>
      </c>
      <c r="BJ189" s="25" t="e">
        <f>VLOOKUP($C$124,$D$3:$K$63,$A$69,0)*(B131-B130)</f>
        <v>#N/A</v>
      </c>
      <c r="BK189" s="25" t="e">
        <f>VLOOKUP($C$125,$D$3:$K$63,$A$69,0)*B130</f>
        <v>#N/A</v>
      </c>
      <c r="BL189" s="25"/>
      <c r="BM189" s="21" t="e">
        <f t="shared" si="95"/>
        <v>#N/A</v>
      </c>
      <c r="BP189" s="18">
        <v>2059</v>
      </c>
      <c r="BQ189" s="14" t="e">
        <f t="shared" si="157"/>
        <v>#N/A</v>
      </c>
      <c r="BR189" s="14" t="e">
        <f t="shared" si="157"/>
        <v>#N/A</v>
      </c>
      <c r="BS189" s="14" t="e">
        <f t="shared" si="157"/>
        <v>#N/A</v>
      </c>
      <c r="BT189" s="14" t="e">
        <f t="shared" si="157"/>
        <v>#N/A</v>
      </c>
      <c r="BU189" s="14" t="e">
        <f t="shared" si="157"/>
        <v>#N/A</v>
      </c>
      <c r="BV189" s="14" t="e">
        <f t="shared" si="157"/>
        <v>#N/A</v>
      </c>
      <c r="BW189" s="14" t="e">
        <f t="shared" si="157"/>
        <v>#N/A</v>
      </c>
      <c r="BX189" s="14" t="e">
        <f t="shared" si="157"/>
        <v>#N/A</v>
      </c>
      <c r="BY189" s="14" t="e">
        <f t="shared" si="157"/>
        <v>#N/A</v>
      </c>
      <c r="BZ189" s="14" t="e">
        <f t="shared" si="157"/>
        <v>#N/A</v>
      </c>
      <c r="CA189" s="14" t="e">
        <f t="shared" si="157"/>
        <v>#N/A</v>
      </c>
      <c r="CB189" s="14" t="e">
        <f t="shared" si="157"/>
        <v>#N/A</v>
      </c>
      <c r="CC189" s="14" t="e">
        <f t="shared" si="157"/>
        <v>#N/A</v>
      </c>
      <c r="CD189" s="14" t="e">
        <f t="shared" si="157"/>
        <v>#N/A</v>
      </c>
      <c r="CE189" s="14" t="e">
        <f t="shared" si="157"/>
        <v>#N/A</v>
      </c>
      <c r="CF189" s="14" t="e">
        <f t="shared" si="155"/>
        <v>#N/A</v>
      </c>
      <c r="CG189" s="14" t="e">
        <f t="shared" si="155"/>
        <v>#N/A</v>
      </c>
      <c r="CH189" s="14" t="e">
        <f t="shared" si="155"/>
        <v>#N/A</v>
      </c>
      <c r="CI189" s="14" t="e">
        <f t="shared" si="155"/>
        <v>#N/A</v>
      </c>
      <c r="CJ189" s="14" t="e">
        <f t="shared" si="161"/>
        <v>#N/A</v>
      </c>
      <c r="CK189" s="14" t="e">
        <f t="shared" si="161"/>
        <v>#N/A</v>
      </c>
      <c r="CL189" s="14" t="e">
        <f t="shared" si="161"/>
        <v>#N/A</v>
      </c>
      <c r="CM189" s="14" t="e">
        <f t="shared" si="161"/>
        <v>#N/A</v>
      </c>
      <c r="CN189" s="14" t="e">
        <f t="shared" si="161"/>
        <v>#N/A</v>
      </c>
      <c r="CO189" s="14" t="e">
        <f t="shared" si="161"/>
        <v>#N/A</v>
      </c>
      <c r="CP189" s="14" t="e">
        <f t="shared" si="161"/>
        <v>#N/A</v>
      </c>
      <c r="CQ189" s="14" t="e">
        <f t="shared" si="161"/>
        <v>#N/A</v>
      </c>
      <c r="CR189" s="14" t="e">
        <f t="shared" si="161"/>
        <v>#N/A</v>
      </c>
      <c r="CS189" s="14" t="e">
        <f t="shared" si="161"/>
        <v>#N/A</v>
      </c>
      <c r="CT189" s="14" t="e">
        <f t="shared" si="161"/>
        <v>#N/A</v>
      </c>
      <c r="CU189" s="14" t="e">
        <f t="shared" si="133"/>
        <v>#N/A</v>
      </c>
      <c r="CV189" s="14" t="e">
        <f t="shared" si="133"/>
        <v>#N/A</v>
      </c>
      <c r="CW189" s="14" t="e">
        <f t="shared" si="133"/>
        <v>#N/A</v>
      </c>
      <c r="CX189" s="14" t="e">
        <f t="shared" si="133"/>
        <v>#N/A</v>
      </c>
      <c r="CY189" s="14" t="e">
        <f t="shared" si="133"/>
        <v>#N/A</v>
      </c>
      <c r="CZ189" s="14" t="e">
        <f t="shared" si="133"/>
        <v>#N/A</v>
      </c>
      <c r="DA189" s="14" t="e">
        <f t="shared" si="133"/>
        <v>#N/A</v>
      </c>
      <c r="DB189" s="14" t="e">
        <f t="shared" si="133"/>
        <v>#N/A</v>
      </c>
      <c r="DC189" s="14" t="e">
        <f t="shared" si="133"/>
        <v>#N/A</v>
      </c>
      <c r="DD189" s="14" t="e">
        <f t="shared" si="133"/>
        <v>#N/A</v>
      </c>
      <c r="DE189" s="14" t="e">
        <f t="shared" si="133"/>
        <v>#N/A</v>
      </c>
      <c r="DF189" s="14" t="e">
        <f t="shared" si="133"/>
        <v>#N/A</v>
      </c>
      <c r="DG189" s="14" t="e">
        <f t="shared" si="133"/>
        <v>#N/A</v>
      </c>
      <c r="DH189" s="14" t="e">
        <f t="shared" si="133"/>
        <v>#N/A</v>
      </c>
      <c r="DI189" s="14" t="e">
        <f t="shared" si="133"/>
        <v>#N/A</v>
      </c>
      <c r="DJ189" s="14" t="e">
        <f t="shared" si="133"/>
        <v>#N/A</v>
      </c>
      <c r="DK189" s="14" t="e">
        <f t="shared" ref="DK189:DL190" si="171">AX189/$BM189</f>
        <v>#N/A</v>
      </c>
      <c r="DL189" s="14" t="e">
        <f t="shared" si="171"/>
        <v>#N/A</v>
      </c>
      <c r="DM189" s="14" t="e">
        <f t="shared" si="137"/>
        <v>#N/A</v>
      </c>
      <c r="DN189" s="14" t="e">
        <f t="shared" si="137"/>
        <v>#N/A</v>
      </c>
      <c r="DO189" s="14" t="e">
        <f t="shared" si="137"/>
        <v>#N/A</v>
      </c>
      <c r="DP189" s="14" t="e">
        <f t="shared" si="137"/>
        <v>#N/A</v>
      </c>
      <c r="DQ189" s="14" t="e">
        <f t="shared" si="134"/>
        <v>#N/A</v>
      </c>
      <c r="DR189" s="14" t="e">
        <f t="shared" si="134"/>
        <v>#N/A</v>
      </c>
      <c r="DS189" s="14" t="e">
        <f t="shared" si="114"/>
        <v>#N/A</v>
      </c>
      <c r="DT189" s="14" t="e">
        <f t="shared" si="114"/>
        <v>#N/A</v>
      </c>
      <c r="DU189" s="14" t="e">
        <f t="shared" si="114"/>
        <v>#N/A</v>
      </c>
      <c r="DV189" s="14" t="e">
        <f t="shared" si="114"/>
        <v>#N/A</v>
      </c>
      <c r="DW189" s="14" t="e">
        <f t="shared" si="150"/>
        <v>#N/A</v>
      </c>
      <c r="DX189" s="14" t="e">
        <f t="shared" si="150"/>
        <v>#N/A</v>
      </c>
      <c r="DY189" s="14" t="e">
        <f t="shared" si="150"/>
        <v>#N/A</v>
      </c>
      <c r="DZ189" s="14" t="e">
        <f t="shared" si="146"/>
        <v>#N/A</v>
      </c>
    </row>
    <row r="190" spans="2:130">
      <c r="C190" s="18">
        <v>2060</v>
      </c>
      <c r="D190" s="25"/>
      <c r="E190" s="25"/>
      <c r="F190" s="25"/>
      <c r="G190" s="25"/>
      <c r="H190" s="25"/>
      <c r="I190" s="25"/>
      <c r="J190" s="25"/>
      <c r="K190" s="25"/>
      <c r="L190" s="25"/>
      <c r="M190" s="25"/>
      <c r="N190" s="25"/>
      <c r="O190" s="25"/>
      <c r="P190" s="25"/>
      <c r="Q190" s="25"/>
      <c r="R190" s="25"/>
      <c r="S190" s="25"/>
      <c r="T190" s="25"/>
      <c r="U190" s="25"/>
      <c r="V190" s="25"/>
      <c r="W190" s="25"/>
      <c r="X190" s="25"/>
      <c r="Y190" s="25"/>
      <c r="Z190" s="25"/>
      <c r="AA190" s="25"/>
      <c r="AB190" s="25"/>
      <c r="AC190" s="25"/>
      <c r="AD190" s="25"/>
      <c r="AE190" s="25"/>
      <c r="AF190" s="25"/>
      <c r="AG190" s="25"/>
      <c r="AH190" s="25"/>
      <c r="AI190" s="25"/>
      <c r="AJ190" s="25"/>
      <c r="AK190" s="25"/>
      <c r="AL190" s="25"/>
      <c r="AM190" s="25"/>
      <c r="AN190" s="25"/>
      <c r="AO190" s="25"/>
      <c r="AP190" s="25"/>
      <c r="AQ190" s="25"/>
      <c r="AR190" s="25">
        <f t="shared" si="148"/>
        <v>0</v>
      </c>
      <c r="AS190" s="25">
        <f t="shared" si="151"/>
        <v>0</v>
      </c>
      <c r="AT190" s="25">
        <f t="shared" si="152"/>
        <v>0</v>
      </c>
      <c r="AU190" s="25">
        <f t="shared" si="153"/>
        <v>0</v>
      </c>
      <c r="AV190" s="25">
        <f t="shared" si="154"/>
        <v>0</v>
      </c>
      <c r="AW190" s="25">
        <f t="shared" si="156"/>
        <v>0</v>
      </c>
      <c r="AX190" s="25">
        <f t="shared" si="158"/>
        <v>0</v>
      </c>
      <c r="AY190" s="25">
        <f t="shared" si="159"/>
        <v>0</v>
      </c>
      <c r="AZ190" s="25">
        <f t="shared" si="160"/>
        <v>0</v>
      </c>
      <c r="BA190" s="25">
        <f t="shared" si="162"/>
        <v>230.18181818181742</v>
      </c>
      <c r="BB190" s="25">
        <f t="shared" si="163"/>
        <v>233.18181818181827</v>
      </c>
      <c r="BC190" s="25" t="e">
        <f t="shared" si="164"/>
        <v>#N/A</v>
      </c>
      <c r="BD190" s="25" t="e">
        <f t="shared" si="165"/>
        <v>#N/A</v>
      </c>
      <c r="BE190" s="25" t="e">
        <f t="shared" si="166"/>
        <v>#N/A</v>
      </c>
      <c r="BF190" s="25" t="e">
        <f t="shared" si="167"/>
        <v>#N/A</v>
      </c>
      <c r="BG190" s="25" t="e">
        <f t="shared" si="168"/>
        <v>#N/A</v>
      </c>
      <c r="BH190" s="25" t="e">
        <f t="shared" si="169"/>
        <v>#N/A</v>
      </c>
      <c r="BI190" s="25" t="e">
        <f t="shared" si="170"/>
        <v>#N/A</v>
      </c>
      <c r="BJ190" s="25" t="e">
        <f>VLOOKUP($C$124,$D$3:$K$63,$A$69,0)*(B132-B131)</f>
        <v>#N/A</v>
      </c>
      <c r="BK190" s="25" t="e">
        <f>VLOOKUP($C$125,$D$3:$K$63,$A$69,0)*(B131-B130)</f>
        <v>#N/A</v>
      </c>
      <c r="BL190" s="25" t="e">
        <f>VLOOKUP($C$126,$D$3:$K$63,$A$69,0)*B130</f>
        <v>#N/A</v>
      </c>
      <c r="BM190" s="21" t="e">
        <f t="shared" si="95"/>
        <v>#N/A</v>
      </c>
      <c r="BP190" s="18">
        <v>2060</v>
      </c>
      <c r="BQ190" s="14" t="e">
        <f t="shared" si="157"/>
        <v>#N/A</v>
      </c>
      <c r="BR190" s="14" t="e">
        <f t="shared" si="157"/>
        <v>#N/A</v>
      </c>
      <c r="BS190" s="14" t="e">
        <f t="shared" si="157"/>
        <v>#N/A</v>
      </c>
      <c r="BT190" s="14" t="e">
        <f t="shared" si="157"/>
        <v>#N/A</v>
      </c>
      <c r="BU190" s="14" t="e">
        <f t="shared" si="157"/>
        <v>#N/A</v>
      </c>
      <c r="BV190" s="14" t="e">
        <f t="shared" si="157"/>
        <v>#N/A</v>
      </c>
      <c r="BW190" s="14" t="e">
        <f t="shared" si="157"/>
        <v>#N/A</v>
      </c>
      <c r="BX190" s="14" t="e">
        <f t="shared" si="157"/>
        <v>#N/A</v>
      </c>
      <c r="BY190" s="14" t="e">
        <f t="shared" si="157"/>
        <v>#N/A</v>
      </c>
      <c r="BZ190" s="14" t="e">
        <f t="shared" si="157"/>
        <v>#N/A</v>
      </c>
      <c r="CA190" s="14" t="e">
        <f t="shared" si="157"/>
        <v>#N/A</v>
      </c>
      <c r="CB190" s="14" t="e">
        <f t="shared" si="157"/>
        <v>#N/A</v>
      </c>
      <c r="CC190" s="14" t="e">
        <f t="shared" si="157"/>
        <v>#N/A</v>
      </c>
      <c r="CD190" s="14" t="e">
        <f t="shared" si="157"/>
        <v>#N/A</v>
      </c>
      <c r="CE190" s="14" t="e">
        <f t="shared" si="157"/>
        <v>#N/A</v>
      </c>
      <c r="CF190" s="14" t="e">
        <f t="shared" si="155"/>
        <v>#N/A</v>
      </c>
      <c r="CG190" s="14" t="e">
        <f t="shared" si="155"/>
        <v>#N/A</v>
      </c>
      <c r="CH190" s="14" t="e">
        <f t="shared" si="155"/>
        <v>#N/A</v>
      </c>
      <c r="CI190" s="14" t="e">
        <f t="shared" si="155"/>
        <v>#N/A</v>
      </c>
      <c r="CJ190" s="14" t="e">
        <f t="shared" si="161"/>
        <v>#N/A</v>
      </c>
      <c r="CK190" s="14" t="e">
        <f t="shared" si="161"/>
        <v>#N/A</v>
      </c>
      <c r="CL190" s="14" t="e">
        <f t="shared" si="161"/>
        <v>#N/A</v>
      </c>
      <c r="CM190" s="14" t="e">
        <f t="shared" si="161"/>
        <v>#N/A</v>
      </c>
      <c r="CN190" s="14" t="e">
        <f t="shared" si="161"/>
        <v>#N/A</v>
      </c>
      <c r="CO190" s="14" t="e">
        <f t="shared" si="161"/>
        <v>#N/A</v>
      </c>
      <c r="CP190" s="14" t="e">
        <f t="shared" si="161"/>
        <v>#N/A</v>
      </c>
      <c r="CQ190" s="14" t="e">
        <f t="shared" si="161"/>
        <v>#N/A</v>
      </c>
      <c r="CR190" s="14" t="e">
        <f t="shared" si="161"/>
        <v>#N/A</v>
      </c>
      <c r="CS190" s="14" t="e">
        <f t="shared" si="161"/>
        <v>#N/A</v>
      </c>
      <c r="CT190" s="14" t="e">
        <f t="shared" si="161"/>
        <v>#N/A</v>
      </c>
      <c r="CU190" s="14" t="e">
        <f t="shared" si="133"/>
        <v>#N/A</v>
      </c>
      <c r="CV190" s="14" t="e">
        <f t="shared" si="133"/>
        <v>#N/A</v>
      </c>
      <c r="CW190" s="14" t="e">
        <f t="shared" si="133"/>
        <v>#N/A</v>
      </c>
      <c r="CX190" s="14" t="e">
        <f t="shared" si="133"/>
        <v>#N/A</v>
      </c>
      <c r="CY190" s="14" t="e">
        <f t="shared" si="133"/>
        <v>#N/A</v>
      </c>
      <c r="CZ190" s="14" t="e">
        <f t="shared" si="133"/>
        <v>#N/A</v>
      </c>
      <c r="DA190" s="14" t="e">
        <f t="shared" si="133"/>
        <v>#N/A</v>
      </c>
      <c r="DB190" s="14" t="e">
        <f t="shared" si="133"/>
        <v>#N/A</v>
      </c>
      <c r="DC190" s="14" t="e">
        <f t="shared" si="133"/>
        <v>#N/A</v>
      </c>
      <c r="DD190" s="14" t="e">
        <f t="shared" si="133"/>
        <v>#N/A</v>
      </c>
      <c r="DE190" s="14" t="e">
        <f t="shared" si="133"/>
        <v>#N/A</v>
      </c>
      <c r="DF190" s="14" t="e">
        <f t="shared" si="133"/>
        <v>#N/A</v>
      </c>
      <c r="DG190" s="14" t="e">
        <f t="shared" si="133"/>
        <v>#N/A</v>
      </c>
      <c r="DH190" s="14" t="e">
        <f t="shared" si="133"/>
        <v>#N/A</v>
      </c>
      <c r="DI190" s="14" t="e">
        <f t="shared" si="133"/>
        <v>#N/A</v>
      </c>
      <c r="DJ190" s="14" t="e">
        <f t="shared" si="133"/>
        <v>#N/A</v>
      </c>
      <c r="DK190" s="14" t="e">
        <f t="shared" si="171"/>
        <v>#N/A</v>
      </c>
      <c r="DL190" s="14" t="e">
        <f t="shared" si="171"/>
        <v>#N/A</v>
      </c>
      <c r="DM190" s="14" t="e">
        <f t="shared" si="137"/>
        <v>#N/A</v>
      </c>
      <c r="DN190" s="14" t="e">
        <f t="shared" si="137"/>
        <v>#N/A</v>
      </c>
      <c r="DO190" s="14" t="e">
        <f t="shared" si="137"/>
        <v>#N/A</v>
      </c>
      <c r="DP190" s="14" t="e">
        <f t="shared" si="137"/>
        <v>#N/A</v>
      </c>
      <c r="DQ190" s="14" t="e">
        <f t="shared" si="134"/>
        <v>#N/A</v>
      </c>
      <c r="DR190" s="14" t="e">
        <f t="shared" si="134"/>
        <v>#N/A</v>
      </c>
      <c r="DS190" s="14" t="e">
        <f t="shared" si="114"/>
        <v>#N/A</v>
      </c>
      <c r="DT190" s="14" t="e">
        <f t="shared" si="114"/>
        <v>#N/A</v>
      </c>
      <c r="DU190" s="14" t="e">
        <f t="shared" si="114"/>
        <v>#N/A</v>
      </c>
      <c r="DV190" s="14" t="e">
        <f t="shared" si="114"/>
        <v>#N/A</v>
      </c>
      <c r="DW190" s="14" t="e">
        <f t="shared" si="150"/>
        <v>#N/A</v>
      </c>
      <c r="DX190" s="14" t="e">
        <f t="shared" si="150"/>
        <v>#N/A</v>
      </c>
      <c r="DY190" s="14" t="e">
        <f t="shared" si="150"/>
        <v>#N/A</v>
      </c>
      <c r="DZ190" s="14" t="e">
        <f t="shared" si="146"/>
        <v>#N/A</v>
      </c>
    </row>
    <row r="192" spans="2:130">
      <c r="B192" s="19" t="s">
        <v>15</v>
      </c>
      <c r="C192" s="18" t="s">
        <v>47</v>
      </c>
      <c r="N192" s="18"/>
      <c r="U192" s="21"/>
      <c r="W192" s="18"/>
      <c r="AD192" s="21"/>
      <c r="AF192" s="18"/>
      <c r="AM192" s="21"/>
      <c r="AO192" s="18"/>
      <c r="AV192" s="21"/>
      <c r="BN192" s="113" t="s">
        <v>48</v>
      </c>
      <c r="BO192" s="113"/>
    </row>
    <row r="193" spans="1:130">
      <c r="A193" s="22" t="s">
        <v>34</v>
      </c>
      <c r="B193" s="22" t="s">
        <v>43</v>
      </c>
      <c r="C193" s="22" t="s">
        <v>41</v>
      </c>
      <c r="D193" s="22">
        <v>2000</v>
      </c>
      <c r="E193" s="22">
        <v>2001</v>
      </c>
      <c r="F193" s="22">
        <v>2002</v>
      </c>
      <c r="G193" s="22">
        <v>2003</v>
      </c>
      <c r="H193" s="22">
        <v>2004</v>
      </c>
      <c r="I193" s="22">
        <v>2005</v>
      </c>
      <c r="J193" s="22">
        <v>2006</v>
      </c>
      <c r="K193" s="22">
        <v>2007</v>
      </c>
      <c r="L193" s="22">
        <v>2008</v>
      </c>
      <c r="M193" s="22">
        <v>2009</v>
      </c>
      <c r="N193" s="22">
        <v>2010</v>
      </c>
      <c r="O193" s="22">
        <v>2011</v>
      </c>
      <c r="P193" s="22">
        <v>2012</v>
      </c>
      <c r="Q193" s="22">
        <v>2013</v>
      </c>
      <c r="R193" s="22">
        <v>2014</v>
      </c>
      <c r="S193" s="22">
        <v>2015</v>
      </c>
      <c r="T193" s="22">
        <v>2016</v>
      </c>
      <c r="U193" s="22">
        <v>2017</v>
      </c>
      <c r="V193" s="22">
        <v>2018</v>
      </c>
      <c r="W193" s="22">
        <v>2019</v>
      </c>
      <c r="X193" s="22">
        <v>2020</v>
      </c>
      <c r="Y193" s="22">
        <v>2021</v>
      </c>
      <c r="Z193" s="22">
        <v>2022</v>
      </c>
      <c r="AA193" s="22">
        <v>2023</v>
      </c>
      <c r="AB193" s="22">
        <v>2024</v>
      </c>
      <c r="AC193" s="22">
        <v>2025</v>
      </c>
      <c r="AD193" s="22">
        <v>2026</v>
      </c>
      <c r="AE193" s="22">
        <v>2027</v>
      </c>
      <c r="AF193" s="22">
        <v>2028</v>
      </c>
      <c r="AG193" s="22">
        <v>2029</v>
      </c>
      <c r="AH193" s="22">
        <v>2030</v>
      </c>
      <c r="AI193" s="22">
        <v>2031</v>
      </c>
      <c r="AJ193" s="22">
        <v>2032</v>
      </c>
      <c r="AK193" s="22">
        <v>2033</v>
      </c>
      <c r="AL193" s="22">
        <v>2034</v>
      </c>
      <c r="AM193" s="22">
        <v>2035</v>
      </c>
      <c r="AN193" s="22">
        <v>2036</v>
      </c>
      <c r="AO193" s="22">
        <v>2037</v>
      </c>
      <c r="AP193" s="22">
        <v>2038</v>
      </c>
      <c r="AQ193" s="22">
        <v>2039</v>
      </c>
      <c r="AR193" s="22">
        <v>2040</v>
      </c>
      <c r="AS193" s="22">
        <v>2041</v>
      </c>
      <c r="AT193" s="22">
        <v>2042</v>
      </c>
      <c r="AU193" s="22">
        <v>2043</v>
      </c>
      <c r="AV193" s="22">
        <v>2044</v>
      </c>
      <c r="AW193" s="22">
        <v>2045</v>
      </c>
      <c r="AX193" s="22">
        <v>2046</v>
      </c>
      <c r="AY193" s="22">
        <v>2047</v>
      </c>
      <c r="AZ193" s="22">
        <v>2048</v>
      </c>
      <c r="BA193" s="22">
        <v>2049</v>
      </c>
      <c r="BB193" s="22">
        <v>2050</v>
      </c>
      <c r="BC193" s="22">
        <v>2051</v>
      </c>
      <c r="BD193" s="22">
        <v>2052</v>
      </c>
      <c r="BE193" s="22">
        <v>2053</v>
      </c>
      <c r="BF193" s="22">
        <v>2054</v>
      </c>
      <c r="BG193" s="22">
        <v>2055</v>
      </c>
      <c r="BH193" s="22">
        <v>2056</v>
      </c>
      <c r="BI193" s="22">
        <v>2057</v>
      </c>
      <c r="BJ193" s="22">
        <v>2058</v>
      </c>
      <c r="BK193" s="22">
        <v>2059</v>
      </c>
      <c r="BL193" s="22">
        <v>2060</v>
      </c>
      <c r="BM193" s="22" t="s">
        <v>46</v>
      </c>
      <c r="BN193" s="22"/>
      <c r="BO193" s="22"/>
      <c r="BP193" s="22" t="s">
        <v>41</v>
      </c>
      <c r="BQ193" s="22">
        <v>2000</v>
      </c>
      <c r="BR193" s="22">
        <v>2001</v>
      </c>
      <c r="BS193" s="22">
        <v>2002</v>
      </c>
      <c r="BT193" s="22">
        <v>2003</v>
      </c>
      <c r="BU193" s="22">
        <v>2004</v>
      </c>
      <c r="BV193" s="22">
        <v>2005</v>
      </c>
      <c r="BW193" s="22">
        <v>2006</v>
      </c>
      <c r="BX193" s="22">
        <v>2007</v>
      </c>
      <c r="BY193" s="22">
        <v>2008</v>
      </c>
      <c r="BZ193" s="22">
        <v>2009</v>
      </c>
      <c r="CA193" s="22">
        <v>2010</v>
      </c>
      <c r="CB193" s="22">
        <v>2011</v>
      </c>
      <c r="CC193" s="22">
        <v>2012</v>
      </c>
      <c r="CD193" s="22">
        <v>2013</v>
      </c>
      <c r="CE193" s="22">
        <v>2014</v>
      </c>
      <c r="CF193" s="22">
        <v>2015</v>
      </c>
      <c r="CG193" s="22">
        <v>2016</v>
      </c>
      <c r="CH193" s="22">
        <v>2017</v>
      </c>
      <c r="CI193" s="22">
        <v>2018</v>
      </c>
      <c r="CJ193" s="22">
        <v>2019</v>
      </c>
      <c r="CK193" s="22">
        <v>2020</v>
      </c>
      <c r="CL193" s="22">
        <v>2021</v>
      </c>
      <c r="CM193" s="22">
        <v>2022</v>
      </c>
      <c r="CN193" s="22">
        <v>2023</v>
      </c>
      <c r="CO193" s="22">
        <v>2024</v>
      </c>
      <c r="CP193" s="22">
        <v>2025</v>
      </c>
      <c r="CQ193" s="22">
        <v>2026</v>
      </c>
      <c r="CR193" s="22">
        <v>2027</v>
      </c>
      <c r="CS193" s="22">
        <v>2028</v>
      </c>
      <c r="CT193" s="22">
        <v>2029</v>
      </c>
      <c r="CU193" s="22">
        <v>2030</v>
      </c>
      <c r="CV193" s="22">
        <v>2031</v>
      </c>
      <c r="CW193" s="22">
        <v>2032</v>
      </c>
      <c r="CX193" s="22">
        <v>2033</v>
      </c>
      <c r="CY193" s="22">
        <v>2034</v>
      </c>
      <c r="CZ193" s="22">
        <v>2035</v>
      </c>
      <c r="DA193" s="22">
        <v>2036</v>
      </c>
      <c r="DB193" s="22">
        <v>2037</v>
      </c>
      <c r="DC193" s="22">
        <v>2038</v>
      </c>
      <c r="DD193" s="22">
        <v>2039</v>
      </c>
      <c r="DE193" s="22">
        <v>2040</v>
      </c>
      <c r="DF193" s="22">
        <v>2041</v>
      </c>
      <c r="DG193" s="22">
        <v>2042</v>
      </c>
      <c r="DH193" s="22">
        <v>2043</v>
      </c>
      <c r="DI193" s="22">
        <v>2044</v>
      </c>
      <c r="DJ193" s="22">
        <v>2045</v>
      </c>
      <c r="DK193" s="22">
        <v>2046</v>
      </c>
      <c r="DL193" s="22">
        <v>2047</v>
      </c>
      <c r="DM193" s="22">
        <v>2048</v>
      </c>
      <c r="DN193" s="22">
        <v>2049</v>
      </c>
      <c r="DO193" s="22">
        <v>2050</v>
      </c>
      <c r="DP193" s="22">
        <v>2051</v>
      </c>
      <c r="DQ193" s="22">
        <v>2052</v>
      </c>
      <c r="DR193" s="22">
        <v>2053</v>
      </c>
      <c r="DS193" s="22">
        <v>2054</v>
      </c>
      <c r="DT193" s="22">
        <v>2055</v>
      </c>
      <c r="DU193" s="22">
        <v>2056</v>
      </c>
      <c r="DV193" s="22">
        <v>2057</v>
      </c>
      <c r="DW193" s="22">
        <v>2058</v>
      </c>
      <c r="DX193" s="22">
        <v>2059</v>
      </c>
      <c r="DY193" s="22">
        <v>2060</v>
      </c>
      <c r="DZ193" s="22" t="s">
        <v>49</v>
      </c>
    </row>
    <row r="194" spans="1:130">
      <c r="A194" s="18">
        <v>0</v>
      </c>
      <c r="B194" s="15">
        <f>B130</f>
        <v>0</v>
      </c>
      <c r="C194" s="18">
        <v>2000</v>
      </c>
      <c r="D194" s="25">
        <f>VLOOKUP($C$66,$D$3:$K$63,$A$70,0)*B194</f>
        <v>0</v>
      </c>
      <c r="E194" s="25"/>
      <c r="F194" s="25"/>
      <c r="G194" s="25"/>
      <c r="H194" s="25"/>
      <c r="I194" s="25"/>
      <c r="J194" s="25"/>
      <c r="K194" s="25"/>
      <c r="L194" s="25"/>
      <c r="M194" s="25"/>
      <c r="N194" s="25"/>
      <c r="O194" s="25"/>
      <c r="P194" s="25"/>
      <c r="Q194" s="25"/>
      <c r="R194" s="25"/>
      <c r="S194" s="25"/>
      <c r="T194" s="25"/>
      <c r="U194" s="25"/>
      <c r="V194" s="25"/>
      <c r="W194" s="25"/>
      <c r="X194" s="25"/>
      <c r="Y194" s="25"/>
      <c r="Z194" s="25"/>
      <c r="AA194" s="25"/>
      <c r="AB194" s="25"/>
      <c r="AC194" s="25"/>
      <c r="AD194" s="25"/>
      <c r="AE194" s="25"/>
      <c r="AF194" s="25"/>
      <c r="AG194" s="25"/>
      <c r="AH194" s="25"/>
      <c r="AI194" s="25"/>
      <c r="AJ194" s="25"/>
      <c r="AK194" s="25"/>
      <c r="AL194" s="25"/>
      <c r="AM194" s="25"/>
      <c r="AN194" s="25"/>
      <c r="AO194" s="25"/>
      <c r="AP194" s="25"/>
      <c r="AQ194" s="25"/>
      <c r="AR194" s="25"/>
      <c r="AS194" s="25"/>
      <c r="AT194" s="25"/>
      <c r="AU194" s="25"/>
      <c r="AV194" s="25"/>
      <c r="AW194" s="25"/>
      <c r="AX194" s="25"/>
      <c r="AY194" s="25"/>
      <c r="AZ194" s="25"/>
      <c r="BA194" s="25"/>
      <c r="BB194" s="25"/>
      <c r="BC194" s="25"/>
      <c r="BD194" s="25"/>
      <c r="BE194" s="25"/>
      <c r="BF194" s="25"/>
      <c r="BG194" s="25"/>
      <c r="BH194" s="25"/>
      <c r="BI194" s="25"/>
      <c r="BJ194" s="25"/>
      <c r="BK194" s="25"/>
      <c r="BL194" s="25"/>
      <c r="BM194" s="21">
        <f>SUM(D194:BL194)</f>
        <v>0</v>
      </c>
      <c r="BP194" s="18">
        <v>2000</v>
      </c>
      <c r="BQ194" s="14" t="e">
        <f>D194/$BM194</f>
        <v>#DIV/0!</v>
      </c>
      <c r="BR194" s="14" t="e">
        <f t="shared" ref="BR194:CG209" si="172">E194/$BM194</f>
        <v>#DIV/0!</v>
      </c>
      <c r="BS194" s="14" t="e">
        <f t="shared" si="172"/>
        <v>#DIV/0!</v>
      </c>
      <c r="BT194" s="14" t="e">
        <f t="shared" si="172"/>
        <v>#DIV/0!</v>
      </c>
      <c r="BU194" s="14" t="e">
        <f t="shared" si="172"/>
        <v>#DIV/0!</v>
      </c>
      <c r="BV194" s="14" t="e">
        <f t="shared" si="172"/>
        <v>#DIV/0!</v>
      </c>
      <c r="BW194" s="14" t="e">
        <f t="shared" si="172"/>
        <v>#DIV/0!</v>
      </c>
      <c r="BX194" s="14" t="e">
        <f t="shared" si="172"/>
        <v>#DIV/0!</v>
      </c>
      <c r="BY194" s="14" t="e">
        <f t="shared" si="172"/>
        <v>#DIV/0!</v>
      </c>
      <c r="BZ194" s="14" t="e">
        <f t="shared" si="172"/>
        <v>#DIV/0!</v>
      </c>
      <c r="CA194" s="14" t="e">
        <f t="shared" si="172"/>
        <v>#DIV/0!</v>
      </c>
      <c r="CB194" s="14" t="e">
        <f t="shared" si="172"/>
        <v>#DIV/0!</v>
      </c>
      <c r="CC194" s="14" t="e">
        <f t="shared" si="172"/>
        <v>#DIV/0!</v>
      </c>
      <c r="CD194" s="14" t="e">
        <f t="shared" si="172"/>
        <v>#DIV/0!</v>
      </c>
      <c r="CE194" s="14" t="e">
        <f t="shared" si="172"/>
        <v>#DIV/0!</v>
      </c>
      <c r="CF194" s="14" t="e">
        <f t="shared" si="172"/>
        <v>#DIV/0!</v>
      </c>
      <c r="CG194" s="14" t="e">
        <f t="shared" si="172"/>
        <v>#DIV/0!</v>
      </c>
      <c r="CH194" s="14" t="e">
        <f t="shared" ref="CH194:CW219" si="173">U194/$BM194</f>
        <v>#DIV/0!</v>
      </c>
      <c r="CI194" s="14" t="e">
        <f t="shared" si="173"/>
        <v>#DIV/0!</v>
      </c>
      <c r="CJ194" s="14" t="e">
        <f t="shared" si="173"/>
        <v>#DIV/0!</v>
      </c>
      <c r="CK194" s="14" t="e">
        <f t="shared" si="173"/>
        <v>#DIV/0!</v>
      </c>
      <c r="CL194" s="14" t="e">
        <f t="shared" si="173"/>
        <v>#DIV/0!</v>
      </c>
      <c r="CM194" s="14" t="e">
        <f>Z194/$BM194</f>
        <v>#DIV/0!</v>
      </c>
      <c r="CN194" s="14" t="e">
        <f t="shared" ref="CN194:DC209" si="174">AA194/$BM194</f>
        <v>#DIV/0!</v>
      </c>
      <c r="CO194" s="14" t="e">
        <f t="shared" si="174"/>
        <v>#DIV/0!</v>
      </c>
      <c r="CP194" s="14" t="e">
        <f t="shared" si="174"/>
        <v>#DIV/0!</v>
      </c>
      <c r="CQ194" s="14" t="e">
        <f t="shared" si="174"/>
        <v>#DIV/0!</v>
      </c>
      <c r="CR194" s="14" t="e">
        <f t="shared" si="174"/>
        <v>#DIV/0!</v>
      </c>
      <c r="CS194" s="14" t="e">
        <f t="shared" si="174"/>
        <v>#DIV/0!</v>
      </c>
      <c r="CT194" s="14" t="e">
        <f t="shared" si="174"/>
        <v>#DIV/0!</v>
      </c>
      <c r="CU194" s="14" t="e">
        <f t="shared" si="174"/>
        <v>#DIV/0!</v>
      </c>
      <c r="CV194" s="14" t="e">
        <f t="shared" si="174"/>
        <v>#DIV/0!</v>
      </c>
      <c r="CW194" s="14" t="e">
        <f t="shared" si="174"/>
        <v>#DIV/0!</v>
      </c>
      <c r="CX194" s="14" t="e">
        <f t="shared" si="174"/>
        <v>#DIV/0!</v>
      </c>
      <c r="CY194" s="14" t="e">
        <f t="shared" si="174"/>
        <v>#DIV/0!</v>
      </c>
      <c r="CZ194" s="14" t="e">
        <f t="shared" si="174"/>
        <v>#DIV/0!</v>
      </c>
      <c r="DA194" s="14" t="e">
        <f t="shared" si="174"/>
        <v>#DIV/0!</v>
      </c>
      <c r="DB194" s="14" t="e">
        <f t="shared" si="174"/>
        <v>#DIV/0!</v>
      </c>
      <c r="DC194" s="14" t="e">
        <f t="shared" si="174"/>
        <v>#DIV/0!</v>
      </c>
      <c r="DD194" s="14" t="e">
        <f t="shared" ref="DD194:DS209" si="175">AQ194/$BM194</f>
        <v>#DIV/0!</v>
      </c>
      <c r="DE194" s="14" t="e">
        <f t="shared" si="175"/>
        <v>#DIV/0!</v>
      </c>
      <c r="DF194" s="14" t="e">
        <f t="shared" si="175"/>
        <v>#DIV/0!</v>
      </c>
      <c r="DG194" s="14" t="e">
        <f t="shared" si="175"/>
        <v>#DIV/0!</v>
      </c>
      <c r="DH194" s="14" t="e">
        <f t="shared" si="175"/>
        <v>#DIV/0!</v>
      </c>
      <c r="DI194" s="14" t="e">
        <f t="shared" si="175"/>
        <v>#DIV/0!</v>
      </c>
      <c r="DJ194" s="14" t="e">
        <f t="shared" si="175"/>
        <v>#DIV/0!</v>
      </c>
      <c r="DK194" s="14" t="e">
        <f t="shared" si="175"/>
        <v>#DIV/0!</v>
      </c>
      <c r="DL194" s="14" t="e">
        <f t="shared" si="175"/>
        <v>#DIV/0!</v>
      </c>
      <c r="DM194" s="14" t="e">
        <f t="shared" si="175"/>
        <v>#DIV/0!</v>
      </c>
      <c r="DN194" s="14" t="e">
        <f t="shared" si="175"/>
        <v>#DIV/0!</v>
      </c>
      <c r="DO194" s="14" t="e">
        <f t="shared" si="175"/>
        <v>#DIV/0!</v>
      </c>
      <c r="DP194" s="14" t="e">
        <f t="shared" si="175"/>
        <v>#DIV/0!</v>
      </c>
      <c r="DQ194" s="14" t="e">
        <f t="shared" si="175"/>
        <v>#DIV/0!</v>
      </c>
      <c r="DR194" s="14" t="e">
        <f t="shared" si="175"/>
        <v>#DIV/0!</v>
      </c>
      <c r="DS194" s="14" t="e">
        <f t="shared" si="175"/>
        <v>#DIV/0!</v>
      </c>
      <c r="DT194" s="14" t="e">
        <f t="shared" ref="DT194:DY236" si="176">BG194/$BM194</f>
        <v>#DIV/0!</v>
      </c>
      <c r="DU194" s="14" t="e">
        <f t="shared" si="176"/>
        <v>#DIV/0!</v>
      </c>
      <c r="DV194" s="14" t="e">
        <f t="shared" si="176"/>
        <v>#DIV/0!</v>
      </c>
      <c r="DW194" s="14" t="e">
        <f t="shared" si="176"/>
        <v>#DIV/0!</v>
      </c>
      <c r="DX194" s="14" t="e">
        <f t="shared" si="176"/>
        <v>#DIV/0!</v>
      </c>
      <c r="DY194" s="14" t="e">
        <f t="shared" si="176"/>
        <v>#DIV/0!</v>
      </c>
      <c r="DZ194" s="14" t="e">
        <f>SUM(BQ194:DY194)</f>
        <v>#DIV/0!</v>
      </c>
    </row>
    <row r="195" spans="1:130">
      <c r="A195" s="18">
        <v>1</v>
      </c>
      <c r="B195" s="15">
        <f t="shared" ref="B195:B214" si="177">B131</f>
        <v>9.0909090909090939E-2</v>
      </c>
      <c r="C195" s="18">
        <v>2001</v>
      </c>
      <c r="D195" s="25">
        <f>VLOOKUP($C$66,$D$3:$K$63,$A$70,0)*(B195-B194)</f>
        <v>0</v>
      </c>
      <c r="E195" s="25">
        <f>VLOOKUP($C$67,$D$3:$K$63,$A$70,0)*B194</f>
        <v>0</v>
      </c>
      <c r="F195" s="25"/>
      <c r="G195" s="25"/>
      <c r="H195" s="25"/>
      <c r="I195" s="25"/>
      <c r="J195" s="25"/>
      <c r="K195" s="25"/>
      <c r="L195" s="25"/>
      <c r="M195" s="25"/>
      <c r="N195" s="25"/>
      <c r="O195" s="25"/>
      <c r="P195" s="25"/>
      <c r="Q195" s="25"/>
      <c r="R195" s="25"/>
      <c r="S195" s="25"/>
      <c r="T195" s="25"/>
      <c r="U195" s="25"/>
      <c r="V195" s="25"/>
      <c r="W195" s="25"/>
      <c r="X195" s="25"/>
      <c r="Y195" s="25"/>
      <c r="Z195" s="25"/>
      <c r="AA195" s="25"/>
      <c r="AB195" s="25"/>
      <c r="AC195" s="25"/>
      <c r="AD195" s="25"/>
      <c r="AE195" s="25"/>
      <c r="AF195" s="25"/>
      <c r="AG195" s="25"/>
      <c r="AH195" s="25"/>
      <c r="AI195" s="25"/>
      <c r="AJ195" s="25"/>
      <c r="AK195" s="25"/>
      <c r="AL195" s="25"/>
      <c r="AM195" s="25"/>
      <c r="AN195" s="25"/>
      <c r="AO195" s="25"/>
      <c r="AP195" s="25"/>
      <c r="AQ195" s="25"/>
      <c r="AR195" s="25"/>
      <c r="AS195" s="25"/>
      <c r="AT195" s="25"/>
      <c r="AU195" s="25"/>
      <c r="AV195" s="25"/>
      <c r="AW195" s="25"/>
      <c r="AX195" s="25"/>
      <c r="AY195" s="25"/>
      <c r="AZ195" s="25"/>
      <c r="BA195" s="25"/>
      <c r="BB195" s="25"/>
      <c r="BC195" s="25"/>
      <c r="BD195" s="25"/>
      <c r="BE195" s="25"/>
      <c r="BF195" s="25"/>
      <c r="BG195" s="25"/>
      <c r="BH195" s="25"/>
      <c r="BI195" s="25"/>
      <c r="BJ195" s="25"/>
      <c r="BK195" s="25"/>
      <c r="BL195" s="25"/>
      <c r="BM195" s="21">
        <f t="shared" ref="BM195:BM254" si="178">SUM(D195:BL195)</f>
        <v>0</v>
      </c>
      <c r="BP195" s="18">
        <v>2001</v>
      </c>
      <c r="BQ195" s="14" t="e">
        <f t="shared" ref="BQ195:CF224" si="179">D195/$BM195</f>
        <v>#DIV/0!</v>
      </c>
      <c r="BR195" s="14" t="e">
        <f t="shared" si="172"/>
        <v>#DIV/0!</v>
      </c>
      <c r="BS195" s="14" t="e">
        <f t="shared" si="172"/>
        <v>#DIV/0!</v>
      </c>
      <c r="BT195" s="14" t="e">
        <f t="shared" si="172"/>
        <v>#DIV/0!</v>
      </c>
      <c r="BU195" s="14" t="e">
        <f t="shared" si="172"/>
        <v>#DIV/0!</v>
      </c>
      <c r="BV195" s="14" t="e">
        <f t="shared" si="172"/>
        <v>#DIV/0!</v>
      </c>
      <c r="BW195" s="14" t="e">
        <f t="shared" si="172"/>
        <v>#DIV/0!</v>
      </c>
      <c r="BX195" s="14" t="e">
        <f t="shared" si="172"/>
        <v>#DIV/0!</v>
      </c>
      <c r="BY195" s="14" t="e">
        <f t="shared" si="172"/>
        <v>#DIV/0!</v>
      </c>
      <c r="BZ195" s="14" t="e">
        <f t="shared" si="172"/>
        <v>#DIV/0!</v>
      </c>
      <c r="CA195" s="14" t="e">
        <f t="shared" si="172"/>
        <v>#DIV/0!</v>
      </c>
      <c r="CB195" s="14" t="e">
        <f t="shared" si="172"/>
        <v>#DIV/0!</v>
      </c>
      <c r="CC195" s="14" t="e">
        <f t="shared" si="172"/>
        <v>#DIV/0!</v>
      </c>
      <c r="CD195" s="14" t="e">
        <f t="shared" si="172"/>
        <v>#DIV/0!</v>
      </c>
      <c r="CE195" s="14" t="e">
        <f t="shared" si="172"/>
        <v>#DIV/0!</v>
      </c>
      <c r="CF195" s="14" t="e">
        <f t="shared" si="172"/>
        <v>#DIV/0!</v>
      </c>
      <c r="CG195" s="14" t="e">
        <f t="shared" si="172"/>
        <v>#DIV/0!</v>
      </c>
      <c r="CH195" s="14" t="e">
        <f t="shared" si="173"/>
        <v>#DIV/0!</v>
      </c>
      <c r="CI195" s="14" t="e">
        <f t="shared" si="173"/>
        <v>#DIV/0!</v>
      </c>
      <c r="CJ195" s="14" t="e">
        <f t="shared" si="173"/>
        <v>#DIV/0!</v>
      </c>
      <c r="CK195" s="14" t="e">
        <f t="shared" si="173"/>
        <v>#DIV/0!</v>
      </c>
      <c r="CL195" s="14" t="e">
        <f t="shared" si="173"/>
        <v>#DIV/0!</v>
      </c>
      <c r="CM195" s="14" t="e">
        <f t="shared" si="173"/>
        <v>#DIV/0!</v>
      </c>
      <c r="CN195" s="14" t="e">
        <f t="shared" si="174"/>
        <v>#DIV/0!</v>
      </c>
      <c r="CO195" s="14" t="e">
        <f t="shared" si="174"/>
        <v>#DIV/0!</v>
      </c>
      <c r="CP195" s="14" t="e">
        <f t="shared" si="174"/>
        <v>#DIV/0!</v>
      </c>
      <c r="CQ195" s="14" t="e">
        <f t="shared" si="174"/>
        <v>#DIV/0!</v>
      </c>
      <c r="CR195" s="14" t="e">
        <f t="shared" si="174"/>
        <v>#DIV/0!</v>
      </c>
      <c r="CS195" s="14" t="e">
        <f t="shared" si="174"/>
        <v>#DIV/0!</v>
      </c>
      <c r="CT195" s="14" t="e">
        <f t="shared" si="174"/>
        <v>#DIV/0!</v>
      </c>
      <c r="CU195" s="14" t="e">
        <f t="shared" si="174"/>
        <v>#DIV/0!</v>
      </c>
      <c r="CV195" s="14" t="e">
        <f t="shared" si="174"/>
        <v>#DIV/0!</v>
      </c>
      <c r="CW195" s="14" t="e">
        <f t="shared" si="174"/>
        <v>#DIV/0!</v>
      </c>
      <c r="CX195" s="14" t="e">
        <f t="shared" si="174"/>
        <v>#DIV/0!</v>
      </c>
      <c r="CY195" s="14" t="e">
        <f t="shared" si="174"/>
        <v>#DIV/0!</v>
      </c>
      <c r="CZ195" s="14" t="e">
        <f t="shared" si="174"/>
        <v>#DIV/0!</v>
      </c>
      <c r="DA195" s="14" t="e">
        <f t="shared" si="174"/>
        <v>#DIV/0!</v>
      </c>
      <c r="DB195" s="14" t="e">
        <f t="shared" si="174"/>
        <v>#DIV/0!</v>
      </c>
      <c r="DC195" s="14" t="e">
        <f t="shared" si="174"/>
        <v>#DIV/0!</v>
      </c>
      <c r="DD195" s="14" t="e">
        <f t="shared" si="175"/>
        <v>#DIV/0!</v>
      </c>
      <c r="DE195" s="14" t="e">
        <f t="shared" si="175"/>
        <v>#DIV/0!</v>
      </c>
      <c r="DF195" s="14" t="e">
        <f t="shared" si="175"/>
        <v>#DIV/0!</v>
      </c>
      <c r="DG195" s="14" t="e">
        <f t="shared" si="175"/>
        <v>#DIV/0!</v>
      </c>
      <c r="DH195" s="14" t="e">
        <f t="shared" si="175"/>
        <v>#DIV/0!</v>
      </c>
      <c r="DI195" s="14" t="e">
        <f t="shared" si="175"/>
        <v>#DIV/0!</v>
      </c>
      <c r="DJ195" s="14" t="e">
        <f t="shared" si="175"/>
        <v>#DIV/0!</v>
      </c>
      <c r="DK195" s="14" t="e">
        <f t="shared" si="175"/>
        <v>#DIV/0!</v>
      </c>
      <c r="DL195" s="14" t="e">
        <f t="shared" si="175"/>
        <v>#DIV/0!</v>
      </c>
      <c r="DM195" s="14" t="e">
        <f t="shared" si="175"/>
        <v>#DIV/0!</v>
      </c>
      <c r="DN195" s="14" t="e">
        <f t="shared" si="175"/>
        <v>#DIV/0!</v>
      </c>
      <c r="DO195" s="14" t="e">
        <f t="shared" si="175"/>
        <v>#DIV/0!</v>
      </c>
      <c r="DP195" s="14" t="e">
        <f t="shared" si="175"/>
        <v>#DIV/0!</v>
      </c>
      <c r="DQ195" s="14" t="e">
        <f t="shared" si="175"/>
        <v>#DIV/0!</v>
      </c>
      <c r="DR195" s="14" t="e">
        <f t="shared" si="175"/>
        <v>#DIV/0!</v>
      </c>
      <c r="DS195" s="14" t="e">
        <f t="shared" si="175"/>
        <v>#DIV/0!</v>
      </c>
      <c r="DT195" s="14" t="e">
        <f t="shared" si="176"/>
        <v>#DIV/0!</v>
      </c>
      <c r="DU195" s="14" t="e">
        <f t="shared" si="176"/>
        <v>#DIV/0!</v>
      </c>
      <c r="DV195" s="14" t="e">
        <f t="shared" si="176"/>
        <v>#DIV/0!</v>
      </c>
      <c r="DW195" s="14" t="e">
        <f t="shared" si="176"/>
        <v>#DIV/0!</v>
      </c>
      <c r="DX195" s="14" t="e">
        <f t="shared" si="176"/>
        <v>#DIV/0!</v>
      </c>
      <c r="DY195" s="14" t="e">
        <f t="shared" si="176"/>
        <v>#DIV/0!</v>
      </c>
      <c r="DZ195" s="14" t="e">
        <f t="shared" ref="DZ195:DZ232" si="180">SUM(BQ195:DY195)</f>
        <v>#DIV/0!</v>
      </c>
    </row>
    <row r="196" spans="1:130">
      <c r="A196" s="18">
        <v>2</v>
      </c>
      <c r="B196" s="15">
        <f t="shared" si="177"/>
        <v>0.18181818181818188</v>
      </c>
      <c r="C196" s="18">
        <v>2002</v>
      </c>
      <c r="D196" s="25">
        <f t="shared" ref="D196:D214" si="181">VLOOKUP($C$66,$D$3:$K$63,$A$70,0)*(B196-B195)</f>
        <v>0</v>
      </c>
      <c r="E196" s="25">
        <f>VLOOKUP($C$67,$D$3:$K$63,$A$70,0)*(B195-B194)</f>
        <v>0</v>
      </c>
      <c r="F196" s="25">
        <f>VLOOKUP($C$68,$D$3:$K$63,$A$70,0)*B194</f>
        <v>0</v>
      </c>
      <c r="G196" s="25"/>
      <c r="H196" s="25"/>
      <c r="I196" s="25"/>
      <c r="J196" s="25"/>
      <c r="K196" s="25"/>
      <c r="L196" s="25"/>
      <c r="M196" s="25"/>
      <c r="N196" s="25"/>
      <c r="O196" s="25"/>
      <c r="P196" s="25"/>
      <c r="Q196" s="25"/>
      <c r="R196" s="25"/>
      <c r="S196" s="25"/>
      <c r="T196" s="25"/>
      <c r="U196" s="25"/>
      <c r="V196" s="25"/>
      <c r="W196" s="25"/>
      <c r="X196" s="25"/>
      <c r="Y196" s="25"/>
      <c r="Z196" s="25"/>
      <c r="AA196" s="25"/>
      <c r="AB196" s="25"/>
      <c r="AC196" s="25"/>
      <c r="AD196" s="25"/>
      <c r="AE196" s="25"/>
      <c r="AF196" s="25"/>
      <c r="AG196" s="25"/>
      <c r="AH196" s="25"/>
      <c r="AI196" s="25"/>
      <c r="AJ196" s="25"/>
      <c r="AK196" s="25"/>
      <c r="AL196" s="25"/>
      <c r="AM196" s="25"/>
      <c r="AN196" s="25"/>
      <c r="AO196" s="25"/>
      <c r="AP196" s="25"/>
      <c r="AQ196" s="25"/>
      <c r="AR196" s="25"/>
      <c r="AS196" s="25"/>
      <c r="AT196" s="25"/>
      <c r="AU196" s="25"/>
      <c r="AV196" s="25"/>
      <c r="AW196" s="25"/>
      <c r="AX196" s="25"/>
      <c r="AY196" s="25"/>
      <c r="AZ196" s="25"/>
      <c r="BA196" s="25"/>
      <c r="BB196" s="25"/>
      <c r="BC196" s="25"/>
      <c r="BD196" s="25"/>
      <c r="BE196" s="25"/>
      <c r="BF196" s="25"/>
      <c r="BG196" s="25"/>
      <c r="BH196" s="25"/>
      <c r="BI196" s="25"/>
      <c r="BJ196" s="25"/>
      <c r="BK196" s="25"/>
      <c r="BL196" s="25"/>
      <c r="BM196" s="21">
        <f t="shared" si="178"/>
        <v>0</v>
      </c>
      <c r="BP196" s="18">
        <v>2002</v>
      </c>
      <c r="BQ196" s="14" t="e">
        <f t="shared" si="179"/>
        <v>#DIV/0!</v>
      </c>
      <c r="BR196" s="14" t="e">
        <f t="shared" si="172"/>
        <v>#DIV/0!</v>
      </c>
      <c r="BS196" s="14" t="e">
        <f t="shared" si="172"/>
        <v>#DIV/0!</v>
      </c>
      <c r="BT196" s="14" t="e">
        <f t="shared" si="172"/>
        <v>#DIV/0!</v>
      </c>
      <c r="BU196" s="14" t="e">
        <f t="shared" si="172"/>
        <v>#DIV/0!</v>
      </c>
      <c r="BV196" s="14" t="e">
        <f t="shared" si="172"/>
        <v>#DIV/0!</v>
      </c>
      <c r="BW196" s="14" t="e">
        <f t="shared" si="172"/>
        <v>#DIV/0!</v>
      </c>
      <c r="BX196" s="14" t="e">
        <f t="shared" si="172"/>
        <v>#DIV/0!</v>
      </c>
      <c r="BY196" s="14" t="e">
        <f t="shared" si="172"/>
        <v>#DIV/0!</v>
      </c>
      <c r="BZ196" s="14" t="e">
        <f t="shared" si="172"/>
        <v>#DIV/0!</v>
      </c>
      <c r="CA196" s="14" t="e">
        <f t="shared" si="172"/>
        <v>#DIV/0!</v>
      </c>
      <c r="CB196" s="14" t="e">
        <f t="shared" si="172"/>
        <v>#DIV/0!</v>
      </c>
      <c r="CC196" s="14" t="e">
        <f t="shared" si="172"/>
        <v>#DIV/0!</v>
      </c>
      <c r="CD196" s="14" t="e">
        <f t="shared" si="172"/>
        <v>#DIV/0!</v>
      </c>
      <c r="CE196" s="14" t="e">
        <f t="shared" si="172"/>
        <v>#DIV/0!</v>
      </c>
      <c r="CF196" s="14" t="e">
        <f t="shared" si="172"/>
        <v>#DIV/0!</v>
      </c>
      <c r="CG196" s="14" t="e">
        <f t="shared" si="172"/>
        <v>#DIV/0!</v>
      </c>
      <c r="CH196" s="14" t="e">
        <f t="shared" si="173"/>
        <v>#DIV/0!</v>
      </c>
      <c r="CI196" s="14" t="e">
        <f t="shared" si="173"/>
        <v>#DIV/0!</v>
      </c>
      <c r="CJ196" s="14" t="e">
        <f t="shared" si="173"/>
        <v>#DIV/0!</v>
      </c>
      <c r="CK196" s="14" t="e">
        <f t="shared" si="173"/>
        <v>#DIV/0!</v>
      </c>
      <c r="CL196" s="14" t="e">
        <f t="shared" si="173"/>
        <v>#DIV/0!</v>
      </c>
      <c r="CM196" s="14" t="e">
        <f t="shared" si="173"/>
        <v>#DIV/0!</v>
      </c>
      <c r="CN196" s="14" t="e">
        <f t="shared" si="174"/>
        <v>#DIV/0!</v>
      </c>
      <c r="CO196" s="14" t="e">
        <f t="shared" si="174"/>
        <v>#DIV/0!</v>
      </c>
      <c r="CP196" s="14" t="e">
        <f t="shared" si="174"/>
        <v>#DIV/0!</v>
      </c>
      <c r="CQ196" s="14" t="e">
        <f t="shared" si="174"/>
        <v>#DIV/0!</v>
      </c>
      <c r="CR196" s="14" t="e">
        <f t="shared" si="174"/>
        <v>#DIV/0!</v>
      </c>
      <c r="CS196" s="14" t="e">
        <f t="shared" si="174"/>
        <v>#DIV/0!</v>
      </c>
      <c r="CT196" s="14" t="e">
        <f t="shared" si="174"/>
        <v>#DIV/0!</v>
      </c>
      <c r="CU196" s="14" t="e">
        <f t="shared" si="174"/>
        <v>#DIV/0!</v>
      </c>
      <c r="CV196" s="14" t="e">
        <f t="shared" si="174"/>
        <v>#DIV/0!</v>
      </c>
      <c r="CW196" s="14" t="e">
        <f t="shared" si="174"/>
        <v>#DIV/0!</v>
      </c>
      <c r="CX196" s="14" t="e">
        <f t="shared" si="174"/>
        <v>#DIV/0!</v>
      </c>
      <c r="CY196" s="14" t="e">
        <f t="shared" si="174"/>
        <v>#DIV/0!</v>
      </c>
      <c r="CZ196" s="14" t="e">
        <f t="shared" si="174"/>
        <v>#DIV/0!</v>
      </c>
      <c r="DA196" s="14" t="e">
        <f t="shared" si="174"/>
        <v>#DIV/0!</v>
      </c>
      <c r="DB196" s="14" t="e">
        <f t="shared" si="174"/>
        <v>#DIV/0!</v>
      </c>
      <c r="DC196" s="14" t="e">
        <f t="shared" si="174"/>
        <v>#DIV/0!</v>
      </c>
      <c r="DD196" s="14" t="e">
        <f t="shared" si="175"/>
        <v>#DIV/0!</v>
      </c>
      <c r="DE196" s="14" t="e">
        <f t="shared" si="175"/>
        <v>#DIV/0!</v>
      </c>
      <c r="DF196" s="14" t="e">
        <f t="shared" si="175"/>
        <v>#DIV/0!</v>
      </c>
      <c r="DG196" s="14" t="e">
        <f t="shared" si="175"/>
        <v>#DIV/0!</v>
      </c>
      <c r="DH196" s="14" t="e">
        <f t="shared" si="175"/>
        <v>#DIV/0!</v>
      </c>
      <c r="DI196" s="14" t="e">
        <f t="shared" si="175"/>
        <v>#DIV/0!</v>
      </c>
      <c r="DJ196" s="14" t="e">
        <f t="shared" si="175"/>
        <v>#DIV/0!</v>
      </c>
      <c r="DK196" s="14" t="e">
        <f t="shared" si="175"/>
        <v>#DIV/0!</v>
      </c>
      <c r="DL196" s="14" t="e">
        <f t="shared" si="175"/>
        <v>#DIV/0!</v>
      </c>
      <c r="DM196" s="14" t="e">
        <f t="shared" si="175"/>
        <v>#DIV/0!</v>
      </c>
      <c r="DN196" s="14" t="e">
        <f t="shared" si="175"/>
        <v>#DIV/0!</v>
      </c>
      <c r="DO196" s="14" t="e">
        <f t="shared" si="175"/>
        <v>#DIV/0!</v>
      </c>
      <c r="DP196" s="14" t="e">
        <f t="shared" si="175"/>
        <v>#DIV/0!</v>
      </c>
      <c r="DQ196" s="14" t="e">
        <f t="shared" si="175"/>
        <v>#DIV/0!</v>
      </c>
      <c r="DR196" s="14" t="e">
        <f t="shared" si="175"/>
        <v>#DIV/0!</v>
      </c>
      <c r="DS196" s="14" t="e">
        <f t="shared" si="175"/>
        <v>#DIV/0!</v>
      </c>
      <c r="DT196" s="14" t="e">
        <f t="shared" si="176"/>
        <v>#DIV/0!</v>
      </c>
      <c r="DU196" s="14" t="e">
        <f t="shared" si="176"/>
        <v>#DIV/0!</v>
      </c>
      <c r="DV196" s="14" t="e">
        <f t="shared" si="176"/>
        <v>#DIV/0!</v>
      </c>
      <c r="DW196" s="14" t="e">
        <f t="shared" si="176"/>
        <v>#DIV/0!</v>
      </c>
      <c r="DX196" s="14" t="e">
        <f t="shared" si="176"/>
        <v>#DIV/0!</v>
      </c>
      <c r="DY196" s="14" t="e">
        <f t="shared" si="176"/>
        <v>#DIV/0!</v>
      </c>
      <c r="DZ196" s="14" t="e">
        <f t="shared" si="180"/>
        <v>#DIV/0!</v>
      </c>
    </row>
    <row r="197" spans="1:130">
      <c r="A197" s="18">
        <v>3</v>
      </c>
      <c r="B197" s="15">
        <f t="shared" si="177"/>
        <v>0.27272727272727282</v>
      </c>
      <c r="C197" s="18">
        <v>2003</v>
      </c>
      <c r="D197" s="25">
        <f t="shared" si="181"/>
        <v>0</v>
      </c>
      <c r="E197" s="25">
        <f t="shared" ref="E197:E215" si="182">VLOOKUP($C$67,$D$3:$K$63,$A$70,0)*(B196-B195)</f>
        <v>0</v>
      </c>
      <c r="F197" s="25">
        <f>VLOOKUP($C$68,$D$3:$K$63,$A$70,0)*(B195-B194)</f>
        <v>0</v>
      </c>
      <c r="G197" s="25">
        <f>VLOOKUP($C$69,$D$3:$K$63,$A$70,0)*B194</f>
        <v>0</v>
      </c>
      <c r="H197" s="25"/>
      <c r="I197" s="25"/>
      <c r="J197" s="25"/>
      <c r="K197" s="25"/>
      <c r="L197" s="25"/>
      <c r="M197" s="25"/>
      <c r="N197" s="25"/>
      <c r="O197" s="25"/>
      <c r="P197" s="25"/>
      <c r="Q197" s="25"/>
      <c r="R197" s="25"/>
      <c r="S197" s="25"/>
      <c r="T197" s="25"/>
      <c r="U197" s="25"/>
      <c r="V197" s="25"/>
      <c r="W197" s="25"/>
      <c r="X197" s="25"/>
      <c r="Y197" s="25"/>
      <c r="Z197" s="25"/>
      <c r="AA197" s="25"/>
      <c r="AB197" s="25"/>
      <c r="AC197" s="25"/>
      <c r="AD197" s="25"/>
      <c r="AE197" s="25"/>
      <c r="AF197" s="25"/>
      <c r="AG197" s="25"/>
      <c r="AH197" s="25"/>
      <c r="AI197" s="25"/>
      <c r="AJ197" s="25"/>
      <c r="AK197" s="25"/>
      <c r="AL197" s="25"/>
      <c r="AM197" s="25"/>
      <c r="AN197" s="25"/>
      <c r="AO197" s="25"/>
      <c r="AP197" s="25"/>
      <c r="AQ197" s="25"/>
      <c r="AR197" s="25"/>
      <c r="AS197" s="25"/>
      <c r="AT197" s="25"/>
      <c r="AU197" s="25"/>
      <c r="AV197" s="25"/>
      <c r="AW197" s="25"/>
      <c r="AX197" s="25"/>
      <c r="AY197" s="25"/>
      <c r="AZ197" s="25"/>
      <c r="BA197" s="25"/>
      <c r="BB197" s="25"/>
      <c r="BC197" s="25"/>
      <c r="BD197" s="25"/>
      <c r="BE197" s="25"/>
      <c r="BF197" s="25"/>
      <c r="BG197" s="25"/>
      <c r="BH197" s="25"/>
      <c r="BI197" s="25"/>
      <c r="BJ197" s="25"/>
      <c r="BK197" s="25"/>
      <c r="BL197" s="25"/>
      <c r="BM197" s="21">
        <f t="shared" si="178"/>
        <v>0</v>
      </c>
      <c r="BP197" s="18">
        <v>2003</v>
      </c>
      <c r="BQ197" s="14" t="e">
        <f t="shared" si="179"/>
        <v>#DIV/0!</v>
      </c>
      <c r="BR197" s="14" t="e">
        <f t="shared" si="172"/>
        <v>#DIV/0!</v>
      </c>
      <c r="BS197" s="14" t="e">
        <f t="shared" si="172"/>
        <v>#DIV/0!</v>
      </c>
      <c r="BT197" s="14" t="e">
        <f t="shared" si="172"/>
        <v>#DIV/0!</v>
      </c>
      <c r="BU197" s="14" t="e">
        <f t="shared" si="172"/>
        <v>#DIV/0!</v>
      </c>
      <c r="BV197" s="14" t="e">
        <f t="shared" si="172"/>
        <v>#DIV/0!</v>
      </c>
      <c r="BW197" s="14" t="e">
        <f t="shared" si="172"/>
        <v>#DIV/0!</v>
      </c>
      <c r="BX197" s="14" t="e">
        <f t="shared" si="172"/>
        <v>#DIV/0!</v>
      </c>
      <c r="BY197" s="14" t="e">
        <f t="shared" si="172"/>
        <v>#DIV/0!</v>
      </c>
      <c r="BZ197" s="14" t="e">
        <f t="shared" si="172"/>
        <v>#DIV/0!</v>
      </c>
      <c r="CA197" s="14" t="e">
        <f t="shared" si="172"/>
        <v>#DIV/0!</v>
      </c>
      <c r="CB197" s="14" t="e">
        <f t="shared" si="172"/>
        <v>#DIV/0!</v>
      </c>
      <c r="CC197" s="14" t="e">
        <f t="shared" si="172"/>
        <v>#DIV/0!</v>
      </c>
      <c r="CD197" s="14" t="e">
        <f t="shared" si="172"/>
        <v>#DIV/0!</v>
      </c>
      <c r="CE197" s="14" t="e">
        <f t="shared" si="172"/>
        <v>#DIV/0!</v>
      </c>
      <c r="CF197" s="14" t="e">
        <f t="shared" si="172"/>
        <v>#DIV/0!</v>
      </c>
      <c r="CG197" s="14" t="e">
        <f t="shared" si="172"/>
        <v>#DIV/0!</v>
      </c>
      <c r="CH197" s="14" t="e">
        <f t="shared" si="173"/>
        <v>#DIV/0!</v>
      </c>
      <c r="CI197" s="14" t="e">
        <f t="shared" si="173"/>
        <v>#DIV/0!</v>
      </c>
      <c r="CJ197" s="14" t="e">
        <f t="shared" si="173"/>
        <v>#DIV/0!</v>
      </c>
      <c r="CK197" s="14" t="e">
        <f t="shared" si="173"/>
        <v>#DIV/0!</v>
      </c>
      <c r="CL197" s="14" t="e">
        <f t="shared" si="173"/>
        <v>#DIV/0!</v>
      </c>
      <c r="CM197" s="14" t="e">
        <f t="shared" si="173"/>
        <v>#DIV/0!</v>
      </c>
      <c r="CN197" s="14" t="e">
        <f t="shared" si="174"/>
        <v>#DIV/0!</v>
      </c>
      <c r="CO197" s="14" t="e">
        <f t="shared" si="174"/>
        <v>#DIV/0!</v>
      </c>
      <c r="CP197" s="14" t="e">
        <f t="shared" si="174"/>
        <v>#DIV/0!</v>
      </c>
      <c r="CQ197" s="14" t="e">
        <f t="shared" si="174"/>
        <v>#DIV/0!</v>
      </c>
      <c r="CR197" s="14" t="e">
        <f t="shared" si="174"/>
        <v>#DIV/0!</v>
      </c>
      <c r="CS197" s="14" t="e">
        <f t="shared" si="174"/>
        <v>#DIV/0!</v>
      </c>
      <c r="CT197" s="14" t="e">
        <f t="shared" si="174"/>
        <v>#DIV/0!</v>
      </c>
      <c r="CU197" s="14" t="e">
        <f t="shared" si="174"/>
        <v>#DIV/0!</v>
      </c>
      <c r="CV197" s="14" t="e">
        <f t="shared" si="174"/>
        <v>#DIV/0!</v>
      </c>
      <c r="CW197" s="14" t="e">
        <f t="shared" si="174"/>
        <v>#DIV/0!</v>
      </c>
      <c r="CX197" s="14" t="e">
        <f t="shared" si="174"/>
        <v>#DIV/0!</v>
      </c>
      <c r="CY197" s="14" t="e">
        <f t="shared" si="174"/>
        <v>#DIV/0!</v>
      </c>
      <c r="CZ197" s="14" t="e">
        <f t="shared" si="174"/>
        <v>#DIV/0!</v>
      </c>
      <c r="DA197" s="14" t="e">
        <f t="shared" si="174"/>
        <v>#DIV/0!</v>
      </c>
      <c r="DB197" s="14" t="e">
        <f t="shared" si="174"/>
        <v>#DIV/0!</v>
      </c>
      <c r="DC197" s="14" t="e">
        <f t="shared" si="174"/>
        <v>#DIV/0!</v>
      </c>
      <c r="DD197" s="14" t="e">
        <f t="shared" si="175"/>
        <v>#DIV/0!</v>
      </c>
      <c r="DE197" s="14" t="e">
        <f t="shared" si="175"/>
        <v>#DIV/0!</v>
      </c>
      <c r="DF197" s="14" t="e">
        <f t="shared" si="175"/>
        <v>#DIV/0!</v>
      </c>
      <c r="DG197" s="14" t="e">
        <f t="shared" si="175"/>
        <v>#DIV/0!</v>
      </c>
      <c r="DH197" s="14" t="e">
        <f t="shared" si="175"/>
        <v>#DIV/0!</v>
      </c>
      <c r="DI197" s="14" t="e">
        <f t="shared" si="175"/>
        <v>#DIV/0!</v>
      </c>
      <c r="DJ197" s="14" t="e">
        <f t="shared" si="175"/>
        <v>#DIV/0!</v>
      </c>
      <c r="DK197" s="14" t="e">
        <f t="shared" si="175"/>
        <v>#DIV/0!</v>
      </c>
      <c r="DL197" s="14" t="e">
        <f t="shared" si="175"/>
        <v>#DIV/0!</v>
      </c>
      <c r="DM197" s="14" t="e">
        <f t="shared" si="175"/>
        <v>#DIV/0!</v>
      </c>
      <c r="DN197" s="14" t="e">
        <f t="shared" si="175"/>
        <v>#DIV/0!</v>
      </c>
      <c r="DO197" s="14" t="e">
        <f t="shared" si="175"/>
        <v>#DIV/0!</v>
      </c>
      <c r="DP197" s="14" t="e">
        <f t="shared" si="175"/>
        <v>#DIV/0!</v>
      </c>
      <c r="DQ197" s="14" t="e">
        <f t="shared" si="175"/>
        <v>#DIV/0!</v>
      </c>
      <c r="DR197" s="14" t="e">
        <f t="shared" si="175"/>
        <v>#DIV/0!</v>
      </c>
      <c r="DS197" s="14" t="e">
        <f t="shared" si="175"/>
        <v>#DIV/0!</v>
      </c>
      <c r="DT197" s="14" t="e">
        <f t="shared" si="176"/>
        <v>#DIV/0!</v>
      </c>
      <c r="DU197" s="14" t="e">
        <f t="shared" si="176"/>
        <v>#DIV/0!</v>
      </c>
      <c r="DV197" s="14" t="e">
        <f t="shared" si="176"/>
        <v>#DIV/0!</v>
      </c>
      <c r="DW197" s="14" t="e">
        <f t="shared" si="176"/>
        <v>#DIV/0!</v>
      </c>
      <c r="DX197" s="14" t="e">
        <f t="shared" si="176"/>
        <v>#DIV/0!</v>
      </c>
      <c r="DY197" s="14" t="e">
        <f t="shared" si="176"/>
        <v>#DIV/0!</v>
      </c>
      <c r="DZ197" s="14" t="e">
        <f t="shared" si="180"/>
        <v>#DIV/0!</v>
      </c>
    </row>
    <row r="198" spans="1:130">
      <c r="A198" s="18">
        <v>4</v>
      </c>
      <c r="B198" s="15">
        <f t="shared" si="177"/>
        <v>0.36363636363636376</v>
      </c>
      <c r="C198" s="18">
        <v>2004</v>
      </c>
      <c r="D198" s="25">
        <f t="shared" si="181"/>
        <v>0</v>
      </c>
      <c r="E198" s="25">
        <f t="shared" si="182"/>
        <v>0</v>
      </c>
      <c r="F198" s="25">
        <f t="shared" ref="F198:F216" si="183">VLOOKUP($C$68,$D$3:$K$63,$A$70,0)*(B196-B195)</f>
        <v>0</v>
      </c>
      <c r="G198" s="25">
        <f>VLOOKUP($C$69,$D$3:$K$63,$A$70,0)*(B195-B194)</f>
        <v>0</v>
      </c>
      <c r="H198" s="25">
        <f>VLOOKUP($C$70,$D$3:$K$63,$A$70,0)*B194</f>
        <v>0</v>
      </c>
      <c r="I198" s="25"/>
      <c r="J198" s="25"/>
      <c r="K198" s="25"/>
      <c r="L198" s="25"/>
      <c r="M198" s="25"/>
      <c r="N198" s="25"/>
      <c r="O198" s="25"/>
      <c r="P198" s="25"/>
      <c r="Q198" s="25"/>
      <c r="R198" s="25"/>
      <c r="S198" s="25"/>
      <c r="T198" s="25"/>
      <c r="U198" s="25"/>
      <c r="V198" s="25"/>
      <c r="W198" s="25"/>
      <c r="X198" s="25"/>
      <c r="Y198" s="25"/>
      <c r="Z198" s="25"/>
      <c r="AA198" s="25"/>
      <c r="AB198" s="25"/>
      <c r="AC198" s="25"/>
      <c r="AD198" s="25"/>
      <c r="AE198" s="25"/>
      <c r="AF198" s="25"/>
      <c r="AG198" s="25"/>
      <c r="AH198" s="25"/>
      <c r="AI198" s="25"/>
      <c r="AJ198" s="25"/>
      <c r="AK198" s="25"/>
      <c r="AL198" s="25"/>
      <c r="AM198" s="25"/>
      <c r="AN198" s="25"/>
      <c r="AO198" s="25"/>
      <c r="AP198" s="25"/>
      <c r="AQ198" s="25"/>
      <c r="AR198" s="25"/>
      <c r="AS198" s="25"/>
      <c r="AT198" s="25"/>
      <c r="AU198" s="25"/>
      <c r="AV198" s="25"/>
      <c r="AW198" s="25"/>
      <c r="AX198" s="25"/>
      <c r="AY198" s="25"/>
      <c r="AZ198" s="25"/>
      <c r="BA198" s="25"/>
      <c r="BB198" s="25"/>
      <c r="BC198" s="25"/>
      <c r="BD198" s="25"/>
      <c r="BE198" s="25"/>
      <c r="BF198" s="25"/>
      <c r="BG198" s="25"/>
      <c r="BH198" s="25"/>
      <c r="BI198" s="25"/>
      <c r="BJ198" s="25"/>
      <c r="BK198" s="25"/>
      <c r="BL198" s="25"/>
      <c r="BM198" s="21">
        <f t="shared" si="178"/>
        <v>0</v>
      </c>
      <c r="BP198" s="18">
        <v>2004</v>
      </c>
      <c r="BQ198" s="14" t="e">
        <f t="shared" si="179"/>
        <v>#DIV/0!</v>
      </c>
      <c r="BR198" s="14" t="e">
        <f t="shared" si="172"/>
        <v>#DIV/0!</v>
      </c>
      <c r="BS198" s="14" t="e">
        <f t="shared" si="172"/>
        <v>#DIV/0!</v>
      </c>
      <c r="BT198" s="14" t="e">
        <f t="shared" si="172"/>
        <v>#DIV/0!</v>
      </c>
      <c r="BU198" s="14" t="e">
        <f t="shared" si="172"/>
        <v>#DIV/0!</v>
      </c>
      <c r="BV198" s="14" t="e">
        <f t="shared" si="172"/>
        <v>#DIV/0!</v>
      </c>
      <c r="BW198" s="14" t="e">
        <f t="shared" si="172"/>
        <v>#DIV/0!</v>
      </c>
      <c r="BX198" s="14" t="e">
        <f t="shared" si="172"/>
        <v>#DIV/0!</v>
      </c>
      <c r="BY198" s="14" t="e">
        <f t="shared" si="172"/>
        <v>#DIV/0!</v>
      </c>
      <c r="BZ198" s="14" t="e">
        <f t="shared" si="172"/>
        <v>#DIV/0!</v>
      </c>
      <c r="CA198" s="14" t="e">
        <f t="shared" si="172"/>
        <v>#DIV/0!</v>
      </c>
      <c r="CB198" s="14" t="e">
        <f t="shared" si="172"/>
        <v>#DIV/0!</v>
      </c>
      <c r="CC198" s="14" t="e">
        <f t="shared" si="172"/>
        <v>#DIV/0!</v>
      </c>
      <c r="CD198" s="14" t="e">
        <f t="shared" si="172"/>
        <v>#DIV/0!</v>
      </c>
      <c r="CE198" s="14" t="e">
        <f t="shared" si="172"/>
        <v>#DIV/0!</v>
      </c>
      <c r="CF198" s="14" t="e">
        <f t="shared" si="172"/>
        <v>#DIV/0!</v>
      </c>
      <c r="CG198" s="14" t="e">
        <f t="shared" si="172"/>
        <v>#DIV/0!</v>
      </c>
      <c r="CH198" s="14" t="e">
        <f t="shared" si="173"/>
        <v>#DIV/0!</v>
      </c>
      <c r="CI198" s="14" t="e">
        <f t="shared" si="173"/>
        <v>#DIV/0!</v>
      </c>
      <c r="CJ198" s="14" t="e">
        <f t="shared" si="173"/>
        <v>#DIV/0!</v>
      </c>
      <c r="CK198" s="14" t="e">
        <f t="shared" si="173"/>
        <v>#DIV/0!</v>
      </c>
      <c r="CL198" s="14" t="e">
        <f t="shared" si="173"/>
        <v>#DIV/0!</v>
      </c>
      <c r="CM198" s="14" t="e">
        <f t="shared" si="173"/>
        <v>#DIV/0!</v>
      </c>
      <c r="CN198" s="14" t="e">
        <f t="shared" si="174"/>
        <v>#DIV/0!</v>
      </c>
      <c r="CO198" s="14" t="e">
        <f t="shared" si="174"/>
        <v>#DIV/0!</v>
      </c>
      <c r="CP198" s="14" t="e">
        <f t="shared" si="174"/>
        <v>#DIV/0!</v>
      </c>
      <c r="CQ198" s="14" t="e">
        <f t="shared" si="174"/>
        <v>#DIV/0!</v>
      </c>
      <c r="CR198" s="14" t="e">
        <f t="shared" si="174"/>
        <v>#DIV/0!</v>
      </c>
      <c r="CS198" s="14" t="e">
        <f t="shared" si="174"/>
        <v>#DIV/0!</v>
      </c>
      <c r="CT198" s="14" t="e">
        <f t="shared" si="174"/>
        <v>#DIV/0!</v>
      </c>
      <c r="CU198" s="14" t="e">
        <f t="shared" si="174"/>
        <v>#DIV/0!</v>
      </c>
      <c r="CV198" s="14" t="e">
        <f t="shared" si="174"/>
        <v>#DIV/0!</v>
      </c>
      <c r="CW198" s="14" t="e">
        <f t="shared" si="174"/>
        <v>#DIV/0!</v>
      </c>
      <c r="CX198" s="14" t="e">
        <f t="shared" si="174"/>
        <v>#DIV/0!</v>
      </c>
      <c r="CY198" s="14" t="e">
        <f t="shared" si="174"/>
        <v>#DIV/0!</v>
      </c>
      <c r="CZ198" s="14" t="e">
        <f t="shared" si="174"/>
        <v>#DIV/0!</v>
      </c>
      <c r="DA198" s="14" t="e">
        <f t="shared" si="174"/>
        <v>#DIV/0!</v>
      </c>
      <c r="DB198" s="14" t="e">
        <f t="shared" si="174"/>
        <v>#DIV/0!</v>
      </c>
      <c r="DC198" s="14" t="e">
        <f t="shared" si="174"/>
        <v>#DIV/0!</v>
      </c>
      <c r="DD198" s="14" t="e">
        <f t="shared" si="175"/>
        <v>#DIV/0!</v>
      </c>
      <c r="DE198" s="14" t="e">
        <f t="shared" si="175"/>
        <v>#DIV/0!</v>
      </c>
      <c r="DF198" s="14" t="e">
        <f t="shared" si="175"/>
        <v>#DIV/0!</v>
      </c>
      <c r="DG198" s="14" t="e">
        <f t="shared" si="175"/>
        <v>#DIV/0!</v>
      </c>
      <c r="DH198" s="14" t="e">
        <f t="shared" si="175"/>
        <v>#DIV/0!</v>
      </c>
      <c r="DI198" s="14" t="e">
        <f t="shared" si="175"/>
        <v>#DIV/0!</v>
      </c>
      <c r="DJ198" s="14" t="e">
        <f t="shared" si="175"/>
        <v>#DIV/0!</v>
      </c>
      <c r="DK198" s="14" t="e">
        <f t="shared" si="175"/>
        <v>#DIV/0!</v>
      </c>
      <c r="DL198" s="14" t="e">
        <f t="shared" si="175"/>
        <v>#DIV/0!</v>
      </c>
      <c r="DM198" s="14" t="e">
        <f t="shared" si="175"/>
        <v>#DIV/0!</v>
      </c>
      <c r="DN198" s="14" t="e">
        <f t="shared" si="175"/>
        <v>#DIV/0!</v>
      </c>
      <c r="DO198" s="14" t="e">
        <f t="shared" si="175"/>
        <v>#DIV/0!</v>
      </c>
      <c r="DP198" s="14" t="e">
        <f t="shared" si="175"/>
        <v>#DIV/0!</v>
      </c>
      <c r="DQ198" s="14" t="e">
        <f t="shared" si="175"/>
        <v>#DIV/0!</v>
      </c>
      <c r="DR198" s="14" t="e">
        <f t="shared" si="175"/>
        <v>#DIV/0!</v>
      </c>
      <c r="DS198" s="14" t="e">
        <f t="shared" si="175"/>
        <v>#DIV/0!</v>
      </c>
      <c r="DT198" s="14" t="e">
        <f t="shared" si="176"/>
        <v>#DIV/0!</v>
      </c>
      <c r="DU198" s="14" t="e">
        <f t="shared" si="176"/>
        <v>#DIV/0!</v>
      </c>
      <c r="DV198" s="14" t="e">
        <f t="shared" si="176"/>
        <v>#DIV/0!</v>
      </c>
      <c r="DW198" s="14" t="e">
        <f t="shared" si="176"/>
        <v>#DIV/0!</v>
      </c>
      <c r="DX198" s="14" t="e">
        <f t="shared" si="176"/>
        <v>#DIV/0!</v>
      </c>
      <c r="DY198" s="14" t="e">
        <f t="shared" si="176"/>
        <v>#DIV/0!</v>
      </c>
      <c r="DZ198" s="14" t="e">
        <f t="shared" si="180"/>
        <v>#DIV/0!</v>
      </c>
    </row>
    <row r="199" spans="1:130">
      <c r="A199" s="18">
        <v>5</v>
      </c>
      <c r="B199" s="15">
        <f t="shared" si="177"/>
        <v>0.4545454545454547</v>
      </c>
      <c r="C199" s="18">
        <v>2005</v>
      </c>
      <c r="D199" s="25">
        <f t="shared" si="181"/>
        <v>0</v>
      </c>
      <c r="E199" s="25">
        <f t="shared" si="182"/>
        <v>0</v>
      </c>
      <c r="F199" s="25">
        <f t="shared" si="183"/>
        <v>0</v>
      </c>
      <c r="G199" s="25">
        <f t="shared" ref="G199:G217" si="184">VLOOKUP($C$69,$D$3:$K$63,$A$70,0)*(B196-B195)</f>
        <v>0</v>
      </c>
      <c r="H199" s="25">
        <f>VLOOKUP($C$70,$D$3:$K$63,$A$70,0)*(B195-B194)</f>
        <v>0</v>
      </c>
      <c r="I199" s="25">
        <f>VLOOKUP($C$71,$D$3:$K$63,$A$70,0)*B194</f>
        <v>0</v>
      </c>
      <c r="J199" s="25"/>
      <c r="K199" s="25"/>
      <c r="L199" s="25"/>
      <c r="M199" s="25"/>
      <c r="N199" s="25"/>
      <c r="O199" s="25"/>
      <c r="P199" s="25"/>
      <c r="Q199" s="25"/>
      <c r="R199" s="25"/>
      <c r="S199" s="25"/>
      <c r="T199" s="25"/>
      <c r="U199" s="25"/>
      <c r="V199" s="25"/>
      <c r="W199" s="25"/>
      <c r="X199" s="25"/>
      <c r="Y199" s="25"/>
      <c r="Z199" s="25"/>
      <c r="AA199" s="25"/>
      <c r="AB199" s="25"/>
      <c r="AC199" s="25"/>
      <c r="AD199" s="25"/>
      <c r="AE199" s="25"/>
      <c r="AF199" s="25"/>
      <c r="AG199" s="25"/>
      <c r="AH199" s="25"/>
      <c r="AI199" s="25"/>
      <c r="AJ199" s="25"/>
      <c r="AK199" s="25"/>
      <c r="AL199" s="25"/>
      <c r="AM199" s="25"/>
      <c r="AN199" s="25"/>
      <c r="AO199" s="25"/>
      <c r="AP199" s="25"/>
      <c r="AQ199" s="25"/>
      <c r="AR199" s="25"/>
      <c r="AS199" s="25"/>
      <c r="AT199" s="25"/>
      <c r="AU199" s="25"/>
      <c r="AV199" s="25"/>
      <c r="AW199" s="25"/>
      <c r="AX199" s="25"/>
      <c r="AY199" s="25"/>
      <c r="AZ199" s="25"/>
      <c r="BA199" s="25"/>
      <c r="BB199" s="25"/>
      <c r="BC199" s="25"/>
      <c r="BD199" s="25"/>
      <c r="BE199" s="25"/>
      <c r="BF199" s="25"/>
      <c r="BG199" s="25"/>
      <c r="BH199" s="25"/>
      <c r="BI199" s="25"/>
      <c r="BJ199" s="25"/>
      <c r="BK199" s="25"/>
      <c r="BL199" s="25"/>
      <c r="BM199" s="21">
        <f t="shared" si="178"/>
        <v>0</v>
      </c>
      <c r="BP199" s="18">
        <v>2005</v>
      </c>
      <c r="BQ199" s="14" t="e">
        <f t="shared" si="179"/>
        <v>#DIV/0!</v>
      </c>
      <c r="BR199" s="14" t="e">
        <f t="shared" si="172"/>
        <v>#DIV/0!</v>
      </c>
      <c r="BS199" s="14" t="e">
        <f t="shared" si="172"/>
        <v>#DIV/0!</v>
      </c>
      <c r="BT199" s="14" t="e">
        <f t="shared" si="172"/>
        <v>#DIV/0!</v>
      </c>
      <c r="BU199" s="14" t="e">
        <f t="shared" si="172"/>
        <v>#DIV/0!</v>
      </c>
      <c r="BV199" s="14" t="e">
        <f t="shared" si="172"/>
        <v>#DIV/0!</v>
      </c>
      <c r="BW199" s="14" t="e">
        <f t="shared" si="172"/>
        <v>#DIV/0!</v>
      </c>
      <c r="BX199" s="14" t="e">
        <f t="shared" si="172"/>
        <v>#DIV/0!</v>
      </c>
      <c r="BY199" s="14" t="e">
        <f t="shared" si="172"/>
        <v>#DIV/0!</v>
      </c>
      <c r="BZ199" s="14" t="e">
        <f t="shared" si="172"/>
        <v>#DIV/0!</v>
      </c>
      <c r="CA199" s="14" t="e">
        <f t="shared" si="172"/>
        <v>#DIV/0!</v>
      </c>
      <c r="CB199" s="14" t="e">
        <f t="shared" si="172"/>
        <v>#DIV/0!</v>
      </c>
      <c r="CC199" s="14" t="e">
        <f t="shared" si="172"/>
        <v>#DIV/0!</v>
      </c>
      <c r="CD199" s="14" t="e">
        <f t="shared" si="172"/>
        <v>#DIV/0!</v>
      </c>
      <c r="CE199" s="14" t="e">
        <f t="shared" si="172"/>
        <v>#DIV/0!</v>
      </c>
      <c r="CF199" s="14" t="e">
        <f t="shared" si="172"/>
        <v>#DIV/0!</v>
      </c>
      <c r="CG199" s="14" t="e">
        <f t="shared" si="172"/>
        <v>#DIV/0!</v>
      </c>
      <c r="CH199" s="14" t="e">
        <f t="shared" si="173"/>
        <v>#DIV/0!</v>
      </c>
      <c r="CI199" s="14" t="e">
        <f t="shared" si="173"/>
        <v>#DIV/0!</v>
      </c>
      <c r="CJ199" s="14" t="e">
        <f t="shared" si="173"/>
        <v>#DIV/0!</v>
      </c>
      <c r="CK199" s="14" t="e">
        <f t="shared" si="173"/>
        <v>#DIV/0!</v>
      </c>
      <c r="CL199" s="14" t="e">
        <f t="shared" si="173"/>
        <v>#DIV/0!</v>
      </c>
      <c r="CM199" s="14" t="e">
        <f t="shared" si="173"/>
        <v>#DIV/0!</v>
      </c>
      <c r="CN199" s="14" t="e">
        <f t="shared" si="174"/>
        <v>#DIV/0!</v>
      </c>
      <c r="CO199" s="14" t="e">
        <f t="shared" si="174"/>
        <v>#DIV/0!</v>
      </c>
      <c r="CP199" s="14" t="e">
        <f t="shared" si="174"/>
        <v>#DIV/0!</v>
      </c>
      <c r="CQ199" s="14" t="e">
        <f t="shared" si="174"/>
        <v>#DIV/0!</v>
      </c>
      <c r="CR199" s="14" t="e">
        <f t="shared" si="174"/>
        <v>#DIV/0!</v>
      </c>
      <c r="CS199" s="14" t="e">
        <f t="shared" si="174"/>
        <v>#DIV/0!</v>
      </c>
      <c r="CT199" s="14" t="e">
        <f t="shared" si="174"/>
        <v>#DIV/0!</v>
      </c>
      <c r="CU199" s="14" t="e">
        <f t="shared" si="174"/>
        <v>#DIV/0!</v>
      </c>
      <c r="CV199" s="14" t="e">
        <f t="shared" si="174"/>
        <v>#DIV/0!</v>
      </c>
      <c r="CW199" s="14" t="e">
        <f t="shared" si="174"/>
        <v>#DIV/0!</v>
      </c>
      <c r="CX199" s="14" t="e">
        <f t="shared" si="174"/>
        <v>#DIV/0!</v>
      </c>
      <c r="CY199" s="14" t="e">
        <f t="shared" si="174"/>
        <v>#DIV/0!</v>
      </c>
      <c r="CZ199" s="14" t="e">
        <f t="shared" si="174"/>
        <v>#DIV/0!</v>
      </c>
      <c r="DA199" s="14" t="e">
        <f t="shared" si="174"/>
        <v>#DIV/0!</v>
      </c>
      <c r="DB199" s="14" t="e">
        <f t="shared" si="174"/>
        <v>#DIV/0!</v>
      </c>
      <c r="DC199" s="14" t="e">
        <f t="shared" si="174"/>
        <v>#DIV/0!</v>
      </c>
      <c r="DD199" s="14" t="e">
        <f t="shared" si="175"/>
        <v>#DIV/0!</v>
      </c>
      <c r="DE199" s="14" t="e">
        <f t="shared" si="175"/>
        <v>#DIV/0!</v>
      </c>
      <c r="DF199" s="14" t="e">
        <f t="shared" si="175"/>
        <v>#DIV/0!</v>
      </c>
      <c r="DG199" s="14" t="e">
        <f t="shared" si="175"/>
        <v>#DIV/0!</v>
      </c>
      <c r="DH199" s="14" t="e">
        <f t="shared" si="175"/>
        <v>#DIV/0!</v>
      </c>
      <c r="DI199" s="14" t="e">
        <f t="shared" si="175"/>
        <v>#DIV/0!</v>
      </c>
      <c r="DJ199" s="14" t="e">
        <f t="shared" si="175"/>
        <v>#DIV/0!</v>
      </c>
      <c r="DK199" s="14" t="e">
        <f t="shared" si="175"/>
        <v>#DIV/0!</v>
      </c>
      <c r="DL199" s="14" t="e">
        <f t="shared" si="175"/>
        <v>#DIV/0!</v>
      </c>
      <c r="DM199" s="14" t="e">
        <f t="shared" si="175"/>
        <v>#DIV/0!</v>
      </c>
      <c r="DN199" s="14" t="e">
        <f t="shared" si="175"/>
        <v>#DIV/0!</v>
      </c>
      <c r="DO199" s="14" t="e">
        <f t="shared" si="175"/>
        <v>#DIV/0!</v>
      </c>
      <c r="DP199" s="14" t="e">
        <f t="shared" si="175"/>
        <v>#DIV/0!</v>
      </c>
      <c r="DQ199" s="14" t="e">
        <f t="shared" si="175"/>
        <v>#DIV/0!</v>
      </c>
      <c r="DR199" s="14" t="e">
        <f t="shared" si="175"/>
        <v>#DIV/0!</v>
      </c>
      <c r="DS199" s="14" t="e">
        <f t="shared" si="175"/>
        <v>#DIV/0!</v>
      </c>
      <c r="DT199" s="14" t="e">
        <f t="shared" si="176"/>
        <v>#DIV/0!</v>
      </c>
      <c r="DU199" s="14" t="e">
        <f t="shared" si="176"/>
        <v>#DIV/0!</v>
      </c>
      <c r="DV199" s="14" t="e">
        <f t="shared" si="176"/>
        <v>#DIV/0!</v>
      </c>
      <c r="DW199" s="14" t="e">
        <f t="shared" si="176"/>
        <v>#DIV/0!</v>
      </c>
      <c r="DX199" s="14" t="e">
        <f t="shared" si="176"/>
        <v>#DIV/0!</v>
      </c>
      <c r="DY199" s="14" t="e">
        <f t="shared" si="176"/>
        <v>#DIV/0!</v>
      </c>
      <c r="DZ199" s="14" t="e">
        <f t="shared" si="180"/>
        <v>#DIV/0!</v>
      </c>
    </row>
    <row r="200" spans="1:130">
      <c r="A200" s="18">
        <v>6</v>
      </c>
      <c r="B200" s="15">
        <f t="shared" si="177"/>
        <v>0.54545454545454564</v>
      </c>
      <c r="C200" s="18">
        <v>2006</v>
      </c>
      <c r="D200" s="25">
        <f t="shared" si="181"/>
        <v>0</v>
      </c>
      <c r="E200" s="25">
        <f t="shared" si="182"/>
        <v>0</v>
      </c>
      <c r="F200" s="25">
        <f t="shared" si="183"/>
        <v>0</v>
      </c>
      <c r="G200" s="25">
        <f t="shared" si="184"/>
        <v>0</v>
      </c>
      <c r="H200" s="25">
        <f t="shared" ref="H200:H218" si="185">VLOOKUP($C$70,$D$3:$K$63,$A$70,0)*(B196-B195)</f>
        <v>0</v>
      </c>
      <c r="I200" s="25">
        <f>VLOOKUP($C$71,$D$3:$K$63,$A$70,0)*(B195-B194)</f>
        <v>69.545454545454575</v>
      </c>
      <c r="J200" s="25">
        <f>VLOOKUP($C$72,$D$3:$K$63,$A$70,0)*B194</f>
        <v>0</v>
      </c>
      <c r="K200" s="25"/>
      <c r="L200" s="25"/>
      <c r="M200" s="25"/>
      <c r="N200" s="25"/>
      <c r="O200" s="25"/>
      <c r="P200" s="25"/>
      <c r="Q200" s="25"/>
      <c r="R200" s="25"/>
      <c r="S200" s="25"/>
      <c r="T200" s="25"/>
      <c r="U200" s="25"/>
      <c r="V200" s="25"/>
      <c r="W200" s="25"/>
      <c r="X200" s="25"/>
      <c r="Y200" s="25"/>
      <c r="Z200" s="25"/>
      <c r="AA200" s="25"/>
      <c r="AB200" s="25"/>
      <c r="AC200" s="25"/>
      <c r="AD200" s="25"/>
      <c r="AE200" s="25"/>
      <c r="AF200" s="25"/>
      <c r="AG200" s="25"/>
      <c r="AH200" s="25"/>
      <c r="AI200" s="25"/>
      <c r="AJ200" s="25"/>
      <c r="AK200" s="25"/>
      <c r="AL200" s="25"/>
      <c r="AM200" s="25"/>
      <c r="AN200" s="25"/>
      <c r="AO200" s="25"/>
      <c r="AP200" s="25"/>
      <c r="AQ200" s="25"/>
      <c r="AR200" s="25"/>
      <c r="AS200" s="25"/>
      <c r="AT200" s="25"/>
      <c r="AU200" s="25"/>
      <c r="AV200" s="25"/>
      <c r="AW200" s="25"/>
      <c r="AX200" s="25"/>
      <c r="AY200" s="25"/>
      <c r="AZ200" s="25"/>
      <c r="BA200" s="25"/>
      <c r="BB200" s="25"/>
      <c r="BC200" s="25"/>
      <c r="BD200" s="25"/>
      <c r="BE200" s="25"/>
      <c r="BF200" s="25"/>
      <c r="BG200" s="25"/>
      <c r="BH200" s="25"/>
      <c r="BI200" s="25"/>
      <c r="BJ200" s="25"/>
      <c r="BK200" s="25"/>
      <c r="BL200" s="25"/>
      <c r="BM200" s="21">
        <f t="shared" si="178"/>
        <v>69.545454545454575</v>
      </c>
      <c r="BP200" s="18">
        <v>2006</v>
      </c>
      <c r="BQ200" s="14">
        <f t="shared" si="179"/>
        <v>0</v>
      </c>
      <c r="BR200" s="14">
        <f t="shared" si="172"/>
        <v>0</v>
      </c>
      <c r="BS200" s="14">
        <f t="shared" si="172"/>
        <v>0</v>
      </c>
      <c r="BT200" s="14">
        <f t="shared" si="172"/>
        <v>0</v>
      </c>
      <c r="BU200" s="14">
        <f t="shared" si="172"/>
        <v>0</v>
      </c>
      <c r="BV200" s="14">
        <f t="shared" si="172"/>
        <v>1</v>
      </c>
      <c r="BW200" s="14">
        <f t="shared" si="172"/>
        <v>0</v>
      </c>
      <c r="BX200" s="14">
        <f t="shared" si="172"/>
        <v>0</v>
      </c>
      <c r="BY200" s="14">
        <f t="shared" si="172"/>
        <v>0</v>
      </c>
      <c r="BZ200" s="14">
        <f t="shared" si="172"/>
        <v>0</v>
      </c>
      <c r="CA200" s="14">
        <f t="shared" si="172"/>
        <v>0</v>
      </c>
      <c r="CB200" s="14">
        <f t="shared" si="172"/>
        <v>0</v>
      </c>
      <c r="CC200" s="14">
        <f t="shared" si="172"/>
        <v>0</v>
      </c>
      <c r="CD200" s="14">
        <f t="shared" si="172"/>
        <v>0</v>
      </c>
      <c r="CE200" s="14">
        <f t="shared" si="172"/>
        <v>0</v>
      </c>
      <c r="CF200" s="14">
        <f t="shared" si="172"/>
        <v>0</v>
      </c>
      <c r="CG200" s="14">
        <f t="shared" si="172"/>
        <v>0</v>
      </c>
      <c r="CH200" s="14">
        <f t="shared" si="173"/>
        <v>0</v>
      </c>
      <c r="CI200" s="14">
        <f t="shared" si="173"/>
        <v>0</v>
      </c>
      <c r="CJ200" s="14">
        <f t="shared" si="173"/>
        <v>0</v>
      </c>
      <c r="CK200" s="14">
        <f t="shared" si="173"/>
        <v>0</v>
      </c>
      <c r="CL200" s="14">
        <f t="shared" si="173"/>
        <v>0</v>
      </c>
      <c r="CM200" s="14">
        <f t="shared" si="173"/>
        <v>0</v>
      </c>
      <c r="CN200" s="14">
        <f t="shared" si="174"/>
        <v>0</v>
      </c>
      <c r="CO200" s="14">
        <f t="shared" si="174"/>
        <v>0</v>
      </c>
      <c r="CP200" s="14">
        <f t="shared" si="174"/>
        <v>0</v>
      </c>
      <c r="CQ200" s="14">
        <f t="shared" si="174"/>
        <v>0</v>
      </c>
      <c r="CR200" s="14">
        <f t="shared" si="174"/>
        <v>0</v>
      </c>
      <c r="CS200" s="14">
        <f t="shared" si="174"/>
        <v>0</v>
      </c>
      <c r="CT200" s="14">
        <f t="shared" si="174"/>
        <v>0</v>
      </c>
      <c r="CU200" s="14">
        <f t="shared" si="174"/>
        <v>0</v>
      </c>
      <c r="CV200" s="14">
        <f t="shared" si="174"/>
        <v>0</v>
      </c>
      <c r="CW200" s="14">
        <f t="shared" si="174"/>
        <v>0</v>
      </c>
      <c r="CX200" s="14">
        <f t="shared" si="174"/>
        <v>0</v>
      </c>
      <c r="CY200" s="14">
        <f t="shared" si="174"/>
        <v>0</v>
      </c>
      <c r="CZ200" s="14">
        <f t="shared" si="174"/>
        <v>0</v>
      </c>
      <c r="DA200" s="14">
        <f t="shared" si="174"/>
        <v>0</v>
      </c>
      <c r="DB200" s="14">
        <f t="shared" si="174"/>
        <v>0</v>
      </c>
      <c r="DC200" s="14">
        <f t="shared" si="174"/>
        <v>0</v>
      </c>
      <c r="DD200" s="14">
        <f t="shared" si="175"/>
        <v>0</v>
      </c>
      <c r="DE200" s="14">
        <f t="shared" si="175"/>
        <v>0</v>
      </c>
      <c r="DF200" s="14">
        <f t="shared" si="175"/>
        <v>0</v>
      </c>
      <c r="DG200" s="14">
        <f t="shared" si="175"/>
        <v>0</v>
      </c>
      <c r="DH200" s="14">
        <f t="shared" si="175"/>
        <v>0</v>
      </c>
      <c r="DI200" s="14">
        <f t="shared" si="175"/>
        <v>0</v>
      </c>
      <c r="DJ200" s="14">
        <f t="shared" si="175"/>
        <v>0</v>
      </c>
      <c r="DK200" s="14">
        <f t="shared" si="175"/>
        <v>0</v>
      </c>
      <c r="DL200" s="14">
        <f t="shared" si="175"/>
        <v>0</v>
      </c>
      <c r="DM200" s="14">
        <f t="shared" si="175"/>
        <v>0</v>
      </c>
      <c r="DN200" s="14">
        <f t="shared" si="175"/>
        <v>0</v>
      </c>
      <c r="DO200" s="14">
        <f t="shared" si="175"/>
        <v>0</v>
      </c>
      <c r="DP200" s="14">
        <f t="shared" si="175"/>
        <v>0</v>
      </c>
      <c r="DQ200" s="14">
        <f t="shared" si="175"/>
        <v>0</v>
      </c>
      <c r="DR200" s="14">
        <f t="shared" si="175"/>
        <v>0</v>
      </c>
      <c r="DS200" s="14">
        <f t="shared" si="175"/>
        <v>0</v>
      </c>
      <c r="DT200" s="14">
        <f t="shared" si="176"/>
        <v>0</v>
      </c>
      <c r="DU200" s="14">
        <f t="shared" si="176"/>
        <v>0</v>
      </c>
      <c r="DV200" s="14">
        <f t="shared" si="176"/>
        <v>0</v>
      </c>
      <c r="DW200" s="14">
        <f t="shared" si="176"/>
        <v>0</v>
      </c>
      <c r="DX200" s="14">
        <f t="shared" si="176"/>
        <v>0</v>
      </c>
      <c r="DY200" s="14">
        <f t="shared" si="176"/>
        <v>0</v>
      </c>
      <c r="DZ200" s="14">
        <f t="shared" si="180"/>
        <v>1</v>
      </c>
    </row>
    <row r="201" spans="1:130">
      <c r="A201" s="18">
        <v>7</v>
      </c>
      <c r="B201" s="15">
        <f t="shared" si="177"/>
        <v>0.63636363636363658</v>
      </c>
      <c r="C201" s="18">
        <v>2007</v>
      </c>
      <c r="D201" s="25">
        <f t="shared" si="181"/>
        <v>0</v>
      </c>
      <c r="E201" s="25">
        <f t="shared" si="182"/>
        <v>0</v>
      </c>
      <c r="F201" s="25">
        <f t="shared" si="183"/>
        <v>0</v>
      </c>
      <c r="G201" s="25">
        <f t="shared" si="184"/>
        <v>0</v>
      </c>
      <c r="H201" s="25">
        <f t="shared" si="185"/>
        <v>0</v>
      </c>
      <c r="I201" s="25">
        <f t="shared" ref="I201:I219" si="186">VLOOKUP($C$71,$D$3:$K$63,$A$70,0)*(B196-B195)</f>
        <v>69.545454545454575</v>
      </c>
      <c r="J201" s="25">
        <f>VLOOKUP($C$72,$D$3:$K$63,$A$70,0)*(B195-B194)</f>
        <v>88.090909090909122</v>
      </c>
      <c r="K201" s="25">
        <f>VLOOKUP($C$73,$D$3:$K$63,$A$70,0)*B194</f>
        <v>0</v>
      </c>
      <c r="L201" s="25"/>
      <c r="M201" s="25"/>
      <c r="N201" s="25"/>
      <c r="O201" s="25"/>
      <c r="P201" s="25"/>
      <c r="Q201" s="25"/>
      <c r="R201" s="25"/>
      <c r="S201" s="25"/>
      <c r="T201" s="25"/>
      <c r="U201" s="25"/>
      <c r="V201" s="25"/>
      <c r="W201" s="25"/>
      <c r="X201" s="25"/>
      <c r="Y201" s="25"/>
      <c r="Z201" s="25"/>
      <c r="AA201" s="25"/>
      <c r="AB201" s="25"/>
      <c r="AC201" s="25"/>
      <c r="AD201" s="25"/>
      <c r="AE201" s="25"/>
      <c r="AF201" s="25"/>
      <c r="AG201" s="25"/>
      <c r="AH201" s="25"/>
      <c r="AI201" s="25"/>
      <c r="AJ201" s="25"/>
      <c r="AK201" s="25"/>
      <c r="AL201" s="25"/>
      <c r="AM201" s="25"/>
      <c r="AN201" s="25"/>
      <c r="AO201" s="25"/>
      <c r="AP201" s="25"/>
      <c r="AQ201" s="25"/>
      <c r="AR201" s="25"/>
      <c r="AS201" s="25"/>
      <c r="AT201" s="25"/>
      <c r="AU201" s="25"/>
      <c r="AV201" s="25"/>
      <c r="AW201" s="25"/>
      <c r="AX201" s="25"/>
      <c r="AY201" s="25"/>
      <c r="AZ201" s="25"/>
      <c r="BA201" s="25"/>
      <c r="BB201" s="25"/>
      <c r="BC201" s="25"/>
      <c r="BD201" s="25"/>
      <c r="BE201" s="25"/>
      <c r="BF201" s="25"/>
      <c r="BG201" s="25"/>
      <c r="BH201" s="25"/>
      <c r="BI201" s="25"/>
      <c r="BJ201" s="25"/>
      <c r="BK201" s="25"/>
      <c r="BL201" s="25"/>
      <c r="BM201" s="21">
        <f t="shared" si="178"/>
        <v>157.63636363636368</v>
      </c>
      <c r="BP201" s="18">
        <v>2007</v>
      </c>
      <c r="BQ201" s="14">
        <f t="shared" si="179"/>
        <v>0</v>
      </c>
      <c r="BR201" s="14">
        <f t="shared" si="172"/>
        <v>0</v>
      </c>
      <c r="BS201" s="14">
        <f t="shared" si="172"/>
        <v>0</v>
      </c>
      <c r="BT201" s="14">
        <f t="shared" si="172"/>
        <v>0</v>
      </c>
      <c r="BU201" s="14">
        <f t="shared" si="172"/>
        <v>0</v>
      </c>
      <c r="BV201" s="14">
        <f t="shared" si="172"/>
        <v>0.44117647058823534</v>
      </c>
      <c r="BW201" s="14">
        <f t="shared" si="172"/>
        <v>0.55882352941176472</v>
      </c>
      <c r="BX201" s="14">
        <f t="shared" si="172"/>
        <v>0</v>
      </c>
      <c r="BY201" s="14">
        <f t="shared" si="172"/>
        <v>0</v>
      </c>
      <c r="BZ201" s="14">
        <f t="shared" si="172"/>
        <v>0</v>
      </c>
      <c r="CA201" s="14">
        <f t="shared" si="172"/>
        <v>0</v>
      </c>
      <c r="CB201" s="14">
        <f t="shared" si="172"/>
        <v>0</v>
      </c>
      <c r="CC201" s="14">
        <f t="shared" si="172"/>
        <v>0</v>
      </c>
      <c r="CD201" s="14">
        <f t="shared" si="172"/>
        <v>0</v>
      </c>
      <c r="CE201" s="14">
        <f t="shared" si="172"/>
        <v>0</v>
      </c>
      <c r="CF201" s="14">
        <f t="shared" si="172"/>
        <v>0</v>
      </c>
      <c r="CG201" s="14">
        <f t="shared" si="172"/>
        <v>0</v>
      </c>
      <c r="CH201" s="14">
        <f t="shared" si="173"/>
        <v>0</v>
      </c>
      <c r="CI201" s="14">
        <f t="shared" si="173"/>
        <v>0</v>
      </c>
      <c r="CJ201" s="14">
        <f t="shared" si="173"/>
        <v>0</v>
      </c>
      <c r="CK201" s="14">
        <f t="shared" si="173"/>
        <v>0</v>
      </c>
      <c r="CL201" s="14">
        <f t="shared" si="173"/>
        <v>0</v>
      </c>
      <c r="CM201" s="14">
        <f t="shared" si="173"/>
        <v>0</v>
      </c>
      <c r="CN201" s="14">
        <f t="shared" si="174"/>
        <v>0</v>
      </c>
      <c r="CO201" s="14">
        <f t="shared" si="174"/>
        <v>0</v>
      </c>
      <c r="CP201" s="14">
        <f t="shared" si="174"/>
        <v>0</v>
      </c>
      <c r="CQ201" s="14">
        <f t="shared" si="174"/>
        <v>0</v>
      </c>
      <c r="CR201" s="14">
        <f t="shared" si="174"/>
        <v>0</v>
      </c>
      <c r="CS201" s="14">
        <f t="shared" si="174"/>
        <v>0</v>
      </c>
      <c r="CT201" s="14">
        <f t="shared" si="174"/>
        <v>0</v>
      </c>
      <c r="CU201" s="14">
        <f t="shared" si="174"/>
        <v>0</v>
      </c>
      <c r="CV201" s="14">
        <f t="shared" si="174"/>
        <v>0</v>
      </c>
      <c r="CW201" s="14">
        <f t="shared" si="174"/>
        <v>0</v>
      </c>
      <c r="CX201" s="14">
        <f t="shared" si="174"/>
        <v>0</v>
      </c>
      <c r="CY201" s="14">
        <f t="shared" si="174"/>
        <v>0</v>
      </c>
      <c r="CZ201" s="14">
        <f t="shared" si="174"/>
        <v>0</v>
      </c>
      <c r="DA201" s="14">
        <f t="shared" si="174"/>
        <v>0</v>
      </c>
      <c r="DB201" s="14">
        <f t="shared" si="174"/>
        <v>0</v>
      </c>
      <c r="DC201" s="14">
        <f t="shared" si="174"/>
        <v>0</v>
      </c>
      <c r="DD201" s="14">
        <f t="shared" si="175"/>
        <v>0</v>
      </c>
      <c r="DE201" s="14">
        <f t="shared" si="175"/>
        <v>0</v>
      </c>
      <c r="DF201" s="14">
        <f t="shared" si="175"/>
        <v>0</v>
      </c>
      <c r="DG201" s="14">
        <f t="shared" si="175"/>
        <v>0</v>
      </c>
      <c r="DH201" s="14">
        <f t="shared" si="175"/>
        <v>0</v>
      </c>
      <c r="DI201" s="14">
        <f t="shared" si="175"/>
        <v>0</v>
      </c>
      <c r="DJ201" s="14">
        <f t="shared" si="175"/>
        <v>0</v>
      </c>
      <c r="DK201" s="14">
        <f t="shared" si="175"/>
        <v>0</v>
      </c>
      <c r="DL201" s="14">
        <f t="shared" si="175"/>
        <v>0</v>
      </c>
      <c r="DM201" s="14">
        <f t="shared" si="175"/>
        <v>0</v>
      </c>
      <c r="DN201" s="14">
        <f t="shared" si="175"/>
        <v>0</v>
      </c>
      <c r="DO201" s="14">
        <f t="shared" si="175"/>
        <v>0</v>
      </c>
      <c r="DP201" s="14">
        <f t="shared" si="175"/>
        <v>0</v>
      </c>
      <c r="DQ201" s="14">
        <f t="shared" si="175"/>
        <v>0</v>
      </c>
      <c r="DR201" s="14">
        <f t="shared" si="175"/>
        <v>0</v>
      </c>
      <c r="DS201" s="14">
        <f t="shared" si="175"/>
        <v>0</v>
      </c>
      <c r="DT201" s="14">
        <f t="shared" si="176"/>
        <v>0</v>
      </c>
      <c r="DU201" s="14">
        <f t="shared" si="176"/>
        <v>0</v>
      </c>
      <c r="DV201" s="14">
        <f t="shared" si="176"/>
        <v>0</v>
      </c>
      <c r="DW201" s="14">
        <f t="shared" si="176"/>
        <v>0</v>
      </c>
      <c r="DX201" s="14">
        <f t="shared" si="176"/>
        <v>0</v>
      </c>
      <c r="DY201" s="14">
        <f t="shared" si="176"/>
        <v>0</v>
      </c>
      <c r="DZ201" s="14">
        <f t="shared" si="180"/>
        <v>1</v>
      </c>
    </row>
    <row r="202" spans="1:130">
      <c r="A202" s="18">
        <v>8</v>
      </c>
      <c r="B202" s="15">
        <f t="shared" si="177"/>
        <v>0.72727272727272751</v>
      </c>
      <c r="C202" s="18">
        <v>2008</v>
      </c>
      <c r="D202" s="25">
        <f t="shared" si="181"/>
        <v>0</v>
      </c>
      <c r="E202" s="25">
        <f t="shared" si="182"/>
        <v>0</v>
      </c>
      <c r="F202" s="25">
        <f t="shared" si="183"/>
        <v>0</v>
      </c>
      <c r="G202" s="25">
        <f t="shared" si="184"/>
        <v>0</v>
      </c>
      <c r="H202" s="25">
        <f t="shared" si="185"/>
        <v>0</v>
      </c>
      <c r="I202" s="25">
        <f t="shared" si="186"/>
        <v>69.545454545454575</v>
      </c>
      <c r="J202" s="25">
        <f t="shared" ref="J202:J220" si="187">VLOOKUP($C$72,$D$3:$K$63,$A$70,0)*(B196-B195)</f>
        <v>88.090909090909122</v>
      </c>
      <c r="K202" s="25">
        <f>VLOOKUP($C$73,$D$3:$K$63,$A$70,0)*(B195-B194)</f>
        <v>29.454545454545464</v>
      </c>
      <c r="L202" s="25">
        <f>VLOOKUP($C$74,$D$3:$K$63,$A$70,0)*B194</f>
        <v>0</v>
      </c>
      <c r="M202" s="25"/>
      <c r="N202" s="25"/>
      <c r="O202" s="25"/>
      <c r="P202" s="25"/>
      <c r="Q202" s="25"/>
      <c r="R202" s="25"/>
      <c r="S202" s="25"/>
      <c r="T202" s="25"/>
      <c r="U202" s="25"/>
      <c r="V202" s="25"/>
      <c r="W202" s="25"/>
      <c r="X202" s="25"/>
      <c r="Y202" s="25"/>
      <c r="Z202" s="25"/>
      <c r="AA202" s="25"/>
      <c r="AB202" s="25"/>
      <c r="AC202" s="25"/>
      <c r="AD202" s="25"/>
      <c r="AE202" s="25"/>
      <c r="AF202" s="25"/>
      <c r="AG202" s="25"/>
      <c r="AH202" s="25"/>
      <c r="AI202" s="25"/>
      <c r="AJ202" s="25"/>
      <c r="AK202" s="25"/>
      <c r="AL202" s="25"/>
      <c r="AM202" s="25"/>
      <c r="AN202" s="25"/>
      <c r="AO202" s="25"/>
      <c r="AP202" s="25"/>
      <c r="AQ202" s="25"/>
      <c r="AR202" s="25"/>
      <c r="AS202" s="25"/>
      <c r="AT202" s="25"/>
      <c r="AU202" s="25"/>
      <c r="AV202" s="25"/>
      <c r="AW202" s="25"/>
      <c r="AX202" s="25"/>
      <c r="AY202" s="25"/>
      <c r="AZ202" s="25"/>
      <c r="BA202" s="25"/>
      <c r="BB202" s="25"/>
      <c r="BC202" s="25"/>
      <c r="BD202" s="25"/>
      <c r="BE202" s="25"/>
      <c r="BF202" s="25"/>
      <c r="BG202" s="25"/>
      <c r="BH202" s="25"/>
      <c r="BI202" s="25"/>
      <c r="BJ202" s="25"/>
      <c r="BK202" s="25"/>
      <c r="BL202" s="25"/>
      <c r="BM202" s="21">
        <f t="shared" si="178"/>
        <v>187.09090909090915</v>
      </c>
      <c r="BP202" s="18">
        <v>2008</v>
      </c>
      <c r="BQ202" s="14">
        <f t="shared" si="179"/>
        <v>0</v>
      </c>
      <c r="BR202" s="14">
        <f t="shared" si="172"/>
        <v>0</v>
      </c>
      <c r="BS202" s="14">
        <f t="shared" si="172"/>
        <v>0</v>
      </c>
      <c r="BT202" s="14">
        <f t="shared" si="172"/>
        <v>0</v>
      </c>
      <c r="BU202" s="14">
        <f t="shared" si="172"/>
        <v>0</v>
      </c>
      <c r="BV202" s="14">
        <f t="shared" si="172"/>
        <v>0.37172011661807586</v>
      </c>
      <c r="BW202" s="14">
        <f t="shared" si="172"/>
        <v>0.4708454810495627</v>
      </c>
      <c r="BX202" s="14">
        <f t="shared" si="172"/>
        <v>0.15743440233236153</v>
      </c>
      <c r="BY202" s="14">
        <f t="shared" si="172"/>
        <v>0</v>
      </c>
      <c r="BZ202" s="14">
        <f t="shared" si="172"/>
        <v>0</v>
      </c>
      <c r="CA202" s="14">
        <f t="shared" si="172"/>
        <v>0</v>
      </c>
      <c r="CB202" s="14">
        <f t="shared" si="172"/>
        <v>0</v>
      </c>
      <c r="CC202" s="14">
        <f t="shared" si="172"/>
        <v>0</v>
      </c>
      <c r="CD202" s="14">
        <f t="shared" si="172"/>
        <v>0</v>
      </c>
      <c r="CE202" s="14">
        <f t="shared" si="172"/>
        <v>0</v>
      </c>
      <c r="CF202" s="14">
        <f t="shared" si="172"/>
        <v>0</v>
      </c>
      <c r="CG202" s="14">
        <f t="shared" si="172"/>
        <v>0</v>
      </c>
      <c r="CH202" s="14">
        <f t="shared" si="173"/>
        <v>0</v>
      </c>
      <c r="CI202" s="14">
        <f t="shared" si="173"/>
        <v>0</v>
      </c>
      <c r="CJ202" s="14">
        <f t="shared" si="173"/>
        <v>0</v>
      </c>
      <c r="CK202" s="14">
        <f t="shared" si="173"/>
        <v>0</v>
      </c>
      <c r="CL202" s="14">
        <f t="shared" si="173"/>
        <v>0</v>
      </c>
      <c r="CM202" s="14">
        <f t="shared" si="173"/>
        <v>0</v>
      </c>
      <c r="CN202" s="14">
        <f t="shared" si="174"/>
        <v>0</v>
      </c>
      <c r="CO202" s="14">
        <f t="shared" si="174"/>
        <v>0</v>
      </c>
      <c r="CP202" s="14">
        <f t="shared" si="174"/>
        <v>0</v>
      </c>
      <c r="CQ202" s="14">
        <f t="shared" si="174"/>
        <v>0</v>
      </c>
      <c r="CR202" s="14">
        <f t="shared" si="174"/>
        <v>0</v>
      </c>
      <c r="CS202" s="14">
        <f t="shared" si="174"/>
        <v>0</v>
      </c>
      <c r="CT202" s="14">
        <f t="shared" si="174"/>
        <v>0</v>
      </c>
      <c r="CU202" s="14">
        <f t="shared" si="174"/>
        <v>0</v>
      </c>
      <c r="CV202" s="14">
        <f t="shared" si="174"/>
        <v>0</v>
      </c>
      <c r="CW202" s="14">
        <f t="shared" si="174"/>
        <v>0</v>
      </c>
      <c r="CX202" s="14">
        <f t="shared" si="174"/>
        <v>0</v>
      </c>
      <c r="CY202" s="14">
        <f t="shared" si="174"/>
        <v>0</v>
      </c>
      <c r="CZ202" s="14">
        <f t="shared" si="174"/>
        <v>0</v>
      </c>
      <c r="DA202" s="14">
        <f t="shared" si="174"/>
        <v>0</v>
      </c>
      <c r="DB202" s="14">
        <f t="shared" si="174"/>
        <v>0</v>
      </c>
      <c r="DC202" s="14">
        <f t="shared" si="174"/>
        <v>0</v>
      </c>
      <c r="DD202" s="14">
        <f t="shared" si="175"/>
        <v>0</v>
      </c>
      <c r="DE202" s="14">
        <f t="shared" si="175"/>
        <v>0</v>
      </c>
      <c r="DF202" s="14">
        <f t="shared" si="175"/>
        <v>0</v>
      </c>
      <c r="DG202" s="14">
        <f t="shared" si="175"/>
        <v>0</v>
      </c>
      <c r="DH202" s="14">
        <f t="shared" si="175"/>
        <v>0</v>
      </c>
      <c r="DI202" s="14">
        <f t="shared" si="175"/>
        <v>0</v>
      </c>
      <c r="DJ202" s="14">
        <f t="shared" si="175"/>
        <v>0</v>
      </c>
      <c r="DK202" s="14">
        <f t="shared" si="175"/>
        <v>0</v>
      </c>
      <c r="DL202" s="14">
        <f t="shared" si="175"/>
        <v>0</v>
      </c>
      <c r="DM202" s="14">
        <f t="shared" si="175"/>
        <v>0</v>
      </c>
      <c r="DN202" s="14">
        <f t="shared" si="175"/>
        <v>0</v>
      </c>
      <c r="DO202" s="14">
        <f t="shared" si="175"/>
        <v>0</v>
      </c>
      <c r="DP202" s="14">
        <f t="shared" si="175"/>
        <v>0</v>
      </c>
      <c r="DQ202" s="14">
        <f t="shared" si="175"/>
        <v>0</v>
      </c>
      <c r="DR202" s="14">
        <f t="shared" si="175"/>
        <v>0</v>
      </c>
      <c r="DS202" s="14">
        <f t="shared" si="175"/>
        <v>0</v>
      </c>
      <c r="DT202" s="14">
        <f t="shared" si="176"/>
        <v>0</v>
      </c>
      <c r="DU202" s="14">
        <f t="shared" si="176"/>
        <v>0</v>
      </c>
      <c r="DV202" s="14">
        <f t="shared" si="176"/>
        <v>0</v>
      </c>
      <c r="DW202" s="14">
        <f t="shared" si="176"/>
        <v>0</v>
      </c>
      <c r="DX202" s="14">
        <f t="shared" si="176"/>
        <v>0</v>
      </c>
      <c r="DY202" s="14">
        <f t="shared" si="176"/>
        <v>0</v>
      </c>
      <c r="DZ202" s="14">
        <f t="shared" si="180"/>
        <v>1</v>
      </c>
    </row>
    <row r="203" spans="1:130">
      <c r="A203" s="18">
        <v>9</v>
      </c>
      <c r="B203" s="15">
        <f t="shared" si="177"/>
        <v>0.81818181818181845</v>
      </c>
      <c r="C203" s="18">
        <v>2009</v>
      </c>
      <c r="D203" s="25">
        <f t="shared" si="181"/>
        <v>0</v>
      </c>
      <c r="E203" s="25">
        <f t="shared" si="182"/>
        <v>0</v>
      </c>
      <c r="F203" s="25">
        <f t="shared" si="183"/>
        <v>0</v>
      </c>
      <c r="G203" s="25">
        <f t="shared" si="184"/>
        <v>0</v>
      </c>
      <c r="H203" s="25">
        <f t="shared" si="185"/>
        <v>0</v>
      </c>
      <c r="I203" s="25">
        <f t="shared" si="186"/>
        <v>69.545454545454575</v>
      </c>
      <c r="J203" s="25">
        <f t="shared" si="187"/>
        <v>88.090909090909122</v>
      </c>
      <c r="K203" s="25">
        <f t="shared" ref="K203:K221" si="188">VLOOKUP($C$73,$D$3:$K$63,$A$70,0)*(B196-B195)</f>
        <v>29.454545454545464</v>
      </c>
      <c r="L203" s="25">
        <f>VLOOKUP($C$74,$D$3:$K$63,$A$70,0)*(B195-B194)</f>
        <v>23.27272727272728</v>
      </c>
      <c r="M203" s="25">
        <f>VLOOKUP($C$75,$D$3:$K$63,$A$70,0)*B194</f>
        <v>0</v>
      </c>
      <c r="N203" s="25"/>
      <c r="O203" s="25"/>
      <c r="P203" s="25"/>
      <c r="Q203" s="25"/>
      <c r="R203" s="25"/>
      <c r="S203" s="25"/>
      <c r="T203" s="25"/>
      <c r="U203" s="25"/>
      <c r="V203" s="25"/>
      <c r="W203" s="25"/>
      <c r="X203" s="25"/>
      <c r="Y203" s="25"/>
      <c r="Z203" s="25"/>
      <c r="AA203" s="25"/>
      <c r="AB203" s="25"/>
      <c r="AC203" s="25"/>
      <c r="AD203" s="25"/>
      <c r="AE203" s="25"/>
      <c r="AF203" s="25"/>
      <c r="AG203" s="25"/>
      <c r="AH203" s="25"/>
      <c r="AI203" s="25"/>
      <c r="AJ203" s="25"/>
      <c r="AK203" s="25"/>
      <c r="AL203" s="25"/>
      <c r="AM203" s="25"/>
      <c r="AN203" s="25"/>
      <c r="AO203" s="25"/>
      <c r="AP203" s="25"/>
      <c r="AQ203" s="25"/>
      <c r="AR203" s="25"/>
      <c r="AS203" s="25"/>
      <c r="AT203" s="25"/>
      <c r="AU203" s="25"/>
      <c r="AV203" s="25"/>
      <c r="AW203" s="25"/>
      <c r="AX203" s="25"/>
      <c r="AY203" s="25"/>
      <c r="AZ203" s="25"/>
      <c r="BA203" s="25"/>
      <c r="BB203" s="25"/>
      <c r="BC203" s="25"/>
      <c r="BD203" s="25"/>
      <c r="BE203" s="25"/>
      <c r="BF203" s="25"/>
      <c r="BG203" s="25"/>
      <c r="BH203" s="25"/>
      <c r="BI203" s="25"/>
      <c r="BJ203" s="25"/>
      <c r="BK203" s="25"/>
      <c r="BL203" s="25"/>
      <c r="BM203" s="21">
        <f t="shared" si="178"/>
        <v>210.36363636363643</v>
      </c>
      <c r="BP203" s="18">
        <v>2009</v>
      </c>
      <c r="BQ203" s="14">
        <f t="shared" si="179"/>
        <v>0</v>
      </c>
      <c r="BR203" s="14">
        <f t="shared" si="172"/>
        <v>0</v>
      </c>
      <c r="BS203" s="14">
        <f t="shared" si="172"/>
        <v>0</v>
      </c>
      <c r="BT203" s="14">
        <f t="shared" si="172"/>
        <v>0</v>
      </c>
      <c r="BU203" s="14">
        <f t="shared" si="172"/>
        <v>0</v>
      </c>
      <c r="BV203" s="14">
        <f t="shared" si="172"/>
        <v>0.33059636992221264</v>
      </c>
      <c r="BW203" s="14">
        <f t="shared" si="172"/>
        <v>0.41875540190146932</v>
      </c>
      <c r="BX203" s="14">
        <f t="shared" si="172"/>
        <v>0.14001728608470182</v>
      </c>
      <c r="BY203" s="14">
        <f t="shared" si="172"/>
        <v>0.11063094209161625</v>
      </c>
      <c r="BZ203" s="14">
        <f t="shared" si="172"/>
        <v>0</v>
      </c>
      <c r="CA203" s="14">
        <f t="shared" si="172"/>
        <v>0</v>
      </c>
      <c r="CB203" s="14">
        <f t="shared" si="172"/>
        <v>0</v>
      </c>
      <c r="CC203" s="14">
        <f t="shared" si="172"/>
        <v>0</v>
      </c>
      <c r="CD203" s="14">
        <f t="shared" si="172"/>
        <v>0</v>
      </c>
      <c r="CE203" s="14">
        <f t="shared" si="172"/>
        <v>0</v>
      </c>
      <c r="CF203" s="14">
        <f t="shared" si="172"/>
        <v>0</v>
      </c>
      <c r="CG203" s="14">
        <f t="shared" si="172"/>
        <v>0</v>
      </c>
      <c r="CH203" s="14">
        <f t="shared" si="173"/>
        <v>0</v>
      </c>
      <c r="CI203" s="14">
        <f t="shared" si="173"/>
        <v>0</v>
      </c>
      <c r="CJ203" s="14">
        <f t="shared" si="173"/>
        <v>0</v>
      </c>
      <c r="CK203" s="14">
        <f t="shared" si="173"/>
        <v>0</v>
      </c>
      <c r="CL203" s="14">
        <f t="shared" si="173"/>
        <v>0</v>
      </c>
      <c r="CM203" s="14">
        <f t="shared" si="173"/>
        <v>0</v>
      </c>
      <c r="CN203" s="14">
        <f t="shared" si="174"/>
        <v>0</v>
      </c>
      <c r="CO203" s="14">
        <f t="shared" si="174"/>
        <v>0</v>
      </c>
      <c r="CP203" s="14">
        <f t="shared" si="174"/>
        <v>0</v>
      </c>
      <c r="CQ203" s="14">
        <f t="shared" si="174"/>
        <v>0</v>
      </c>
      <c r="CR203" s="14">
        <f t="shared" si="174"/>
        <v>0</v>
      </c>
      <c r="CS203" s="14">
        <f t="shared" si="174"/>
        <v>0</v>
      </c>
      <c r="CT203" s="14">
        <f t="shared" si="174"/>
        <v>0</v>
      </c>
      <c r="CU203" s="14">
        <f t="shared" si="174"/>
        <v>0</v>
      </c>
      <c r="CV203" s="14">
        <f t="shared" si="174"/>
        <v>0</v>
      </c>
      <c r="CW203" s="14">
        <f t="shared" si="174"/>
        <v>0</v>
      </c>
      <c r="CX203" s="14">
        <f t="shared" si="174"/>
        <v>0</v>
      </c>
      <c r="CY203" s="14">
        <f t="shared" si="174"/>
        <v>0</v>
      </c>
      <c r="CZ203" s="14">
        <f t="shared" si="174"/>
        <v>0</v>
      </c>
      <c r="DA203" s="14">
        <f t="shared" si="174"/>
        <v>0</v>
      </c>
      <c r="DB203" s="14">
        <f t="shared" si="174"/>
        <v>0</v>
      </c>
      <c r="DC203" s="14">
        <f t="shared" si="174"/>
        <v>0</v>
      </c>
      <c r="DD203" s="14">
        <f t="shared" si="175"/>
        <v>0</v>
      </c>
      <c r="DE203" s="14">
        <f t="shared" si="175"/>
        <v>0</v>
      </c>
      <c r="DF203" s="14">
        <f t="shared" si="175"/>
        <v>0</v>
      </c>
      <c r="DG203" s="14">
        <f t="shared" si="175"/>
        <v>0</v>
      </c>
      <c r="DH203" s="14">
        <f t="shared" si="175"/>
        <v>0</v>
      </c>
      <c r="DI203" s="14">
        <f t="shared" si="175"/>
        <v>0</v>
      </c>
      <c r="DJ203" s="14">
        <f t="shared" si="175"/>
        <v>0</v>
      </c>
      <c r="DK203" s="14">
        <f t="shared" si="175"/>
        <v>0</v>
      </c>
      <c r="DL203" s="14">
        <f t="shared" si="175"/>
        <v>0</v>
      </c>
      <c r="DM203" s="14">
        <f t="shared" si="175"/>
        <v>0</v>
      </c>
      <c r="DN203" s="14">
        <f t="shared" si="175"/>
        <v>0</v>
      </c>
      <c r="DO203" s="14">
        <f t="shared" si="175"/>
        <v>0</v>
      </c>
      <c r="DP203" s="14">
        <f t="shared" si="175"/>
        <v>0</v>
      </c>
      <c r="DQ203" s="14">
        <f t="shared" si="175"/>
        <v>0</v>
      </c>
      <c r="DR203" s="14">
        <f t="shared" si="175"/>
        <v>0</v>
      </c>
      <c r="DS203" s="14">
        <f t="shared" si="175"/>
        <v>0</v>
      </c>
      <c r="DT203" s="14">
        <f t="shared" si="176"/>
        <v>0</v>
      </c>
      <c r="DU203" s="14">
        <f t="shared" si="176"/>
        <v>0</v>
      </c>
      <c r="DV203" s="14">
        <f t="shared" si="176"/>
        <v>0</v>
      </c>
      <c r="DW203" s="14">
        <f t="shared" si="176"/>
        <v>0</v>
      </c>
      <c r="DX203" s="14">
        <f t="shared" si="176"/>
        <v>0</v>
      </c>
      <c r="DY203" s="14">
        <f t="shared" si="176"/>
        <v>0</v>
      </c>
      <c r="DZ203" s="14">
        <f t="shared" si="180"/>
        <v>1</v>
      </c>
    </row>
    <row r="204" spans="1:130">
      <c r="A204" s="18">
        <v>10</v>
      </c>
      <c r="B204" s="15">
        <f t="shared" si="177"/>
        <v>0.90909090909090939</v>
      </c>
      <c r="C204" s="18">
        <v>2010</v>
      </c>
      <c r="D204" s="25">
        <f t="shared" si="181"/>
        <v>0</v>
      </c>
      <c r="E204" s="25">
        <f t="shared" si="182"/>
        <v>0</v>
      </c>
      <c r="F204" s="25">
        <f t="shared" si="183"/>
        <v>0</v>
      </c>
      <c r="G204" s="25">
        <f t="shared" si="184"/>
        <v>0</v>
      </c>
      <c r="H204" s="25">
        <f t="shared" si="185"/>
        <v>0</v>
      </c>
      <c r="I204" s="25">
        <f t="shared" si="186"/>
        <v>69.545454545454575</v>
      </c>
      <c r="J204" s="25">
        <f t="shared" si="187"/>
        <v>88.090909090909122</v>
      </c>
      <c r="K204" s="25">
        <f t="shared" si="188"/>
        <v>29.454545454545464</v>
      </c>
      <c r="L204" s="25">
        <f t="shared" ref="L204:L222" si="189">VLOOKUP($C$74,$D$3:$K$63,$A$70,0)*(B196-B195)</f>
        <v>23.27272727272728</v>
      </c>
      <c r="M204" s="25">
        <f>VLOOKUP($C$75,$D$3:$K$63,$A$70,0)*(B195-B194)</f>
        <v>31.818181818181827</v>
      </c>
      <c r="N204" s="25">
        <f>VLOOKUP($C$76,$D$3:$K$63,$A$70,0)*B194</f>
        <v>0</v>
      </c>
      <c r="O204" s="25"/>
      <c r="P204" s="25"/>
      <c r="Q204" s="25"/>
      <c r="R204" s="25"/>
      <c r="S204" s="25"/>
      <c r="T204" s="25"/>
      <c r="U204" s="25"/>
      <c r="V204" s="25"/>
      <c r="W204" s="25"/>
      <c r="X204" s="25"/>
      <c r="Y204" s="25"/>
      <c r="Z204" s="25"/>
      <c r="AA204" s="25"/>
      <c r="AB204" s="25"/>
      <c r="AC204" s="25"/>
      <c r="AD204" s="25"/>
      <c r="AE204" s="25"/>
      <c r="AF204" s="25"/>
      <c r="AG204" s="25"/>
      <c r="AH204" s="25"/>
      <c r="AI204" s="25"/>
      <c r="AJ204" s="25"/>
      <c r="AK204" s="25"/>
      <c r="AL204" s="25"/>
      <c r="AM204" s="25"/>
      <c r="AN204" s="25"/>
      <c r="AO204" s="25"/>
      <c r="AP204" s="25"/>
      <c r="AQ204" s="25"/>
      <c r="AR204" s="25"/>
      <c r="AS204" s="25"/>
      <c r="AT204" s="25"/>
      <c r="AU204" s="25"/>
      <c r="AV204" s="25"/>
      <c r="AW204" s="25"/>
      <c r="AX204" s="25"/>
      <c r="AY204" s="25"/>
      <c r="AZ204" s="25"/>
      <c r="BA204" s="25"/>
      <c r="BB204" s="25"/>
      <c r="BC204" s="25"/>
      <c r="BD204" s="25"/>
      <c r="BE204" s="25"/>
      <c r="BF204" s="25"/>
      <c r="BG204" s="25"/>
      <c r="BH204" s="25"/>
      <c r="BI204" s="25"/>
      <c r="BJ204" s="25"/>
      <c r="BK204" s="25"/>
      <c r="BL204" s="25"/>
      <c r="BM204" s="21">
        <f t="shared" si="178"/>
        <v>242.18181818181824</v>
      </c>
      <c r="BP204" s="18">
        <v>2010</v>
      </c>
      <c r="BQ204" s="14">
        <f t="shared" si="179"/>
        <v>0</v>
      </c>
      <c r="BR204" s="14">
        <f t="shared" si="172"/>
        <v>0</v>
      </c>
      <c r="BS204" s="14">
        <f t="shared" si="172"/>
        <v>0</v>
      </c>
      <c r="BT204" s="14">
        <f t="shared" si="172"/>
        <v>0</v>
      </c>
      <c r="BU204" s="14">
        <f t="shared" si="172"/>
        <v>0</v>
      </c>
      <c r="BV204" s="14">
        <f t="shared" si="172"/>
        <v>0.28716216216216223</v>
      </c>
      <c r="BW204" s="14">
        <f t="shared" si="172"/>
        <v>0.3637387387387388</v>
      </c>
      <c r="BX204" s="14">
        <f t="shared" si="172"/>
        <v>0.12162162162162163</v>
      </c>
      <c r="BY204" s="14">
        <f t="shared" si="172"/>
        <v>9.6096096096096109E-2</v>
      </c>
      <c r="BZ204" s="14">
        <f t="shared" si="172"/>
        <v>0.13138138138138139</v>
      </c>
      <c r="CA204" s="14">
        <f t="shared" si="172"/>
        <v>0</v>
      </c>
      <c r="CB204" s="14">
        <f t="shared" si="172"/>
        <v>0</v>
      </c>
      <c r="CC204" s="14">
        <f t="shared" si="172"/>
        <v>0</v>
      </c>
      <c r="CD204" s="14">
        <f t="shared" si="172"/>
        <v>0</v>
      </c>
      <c r="CE204" s="14">
        <f t="shared" si="172"/>
        <v>0</v>
      </c>
      <c r="CF204" s="14">
        <f t="shared" si="172"/>
        <v>0</v>
      </c>
      <c r="CG204" s="14">
        <f t="shared" si="172"/>
        <v>0</v>
      </c>
      <c r="CH204" s="14">
        <f t="shared" si="173"/>
        <v>0</v>
      </c>
      <c r="CI204" s="14">
        <f t="shared" si="173"/>
        <v>0</v>
      </c>
      <c r="CJ204" s="14">
        <f t="shared" si="173"/>
        <v>0</v>
      </c>
      <c r="CK204" s="14">
        <f t="shared" si="173"/>
        <v>0</v>
      </c>
      <c r="CL204" s="14">
        <f t="shared" si="173"/>
        <v>0</v>
      </c>
      <c r="CM204" s="14">
        <f t="shared" si="173"/>
        <v>0</v>
      </c>
      <c r="CN204" s="14">
        <f t="shared" si="174"/>
        <v>0</v>
      </c>
      <c r="CO204" s="14">
        <f t="shared" si="174"/>
        <v>0</v>
      </c>
      <c r="CP204" s="14">
        <f t="shared" si="174"/>
        <v>0</v>
      </c>
      <c r="CQ204" s="14">
        <f t="shared" si="174"/>
        <v>0</v>
      </c>
      <c r="CR204" s="14">
        <f t="shared" si="174"/>
        <v>0</v>
      </c>
      <c r="CS204" s="14">
        <f t="shared" si="174"/>
        <v>0</v>
      </c>
      <c r="CT204" s="14">
        <f t="shared" si="174"/>
        <v>0</v>
      </c>
      <c r="CU204" s="14">
        <f t="shared" si="174"/>
        <v>0</v>
      </c>
      <c r="CV204" s="14">
        <f t="shared" si="174"/>
        <v>0</v>
      </c>
      <c r="CW204" s="14">
        <f t="shared" si="174"/>
        <v>0</v>
      </c>
      <c r="CX204" s="14">
        <f t="shared" si="174"/>
        <v>0</v>
      </c>
      <c r="CY204" s="14">
        <f t="shared" si="174"/>
        <v>0</v>
      </c>
      <c r="CZ204" s="14">
        <f t="shared" si="174"/>
        <v>0</v>
      </c>
      <c r="DA204" s="14">
        <f t="shared" si="174"/>
        <v>0</v>
      </c>
      <c r="DB204" s="14">
        <f t="shared" si="174"/>
        <v>0</v>
      </c>
      <c r="DC204" s="14">
        <f t="shared" si="174"/>
        <v>0</v>
      </c>
      <c r="DD204" s="14">
        <f t="shared" si="175"/>
        <v>0</v>
      </c>
      <c r="DE204" s="14">
        <f t="shared" si="175"/>
        <v>0</v>
      </c>
      <c r="DF204" s="14">
        <f t="shared" si="175"/>
        <v>0</v>
      </c>
      <c r="DG204" s="14">
        <f t="shared" si="175"/>
        <v>0</v>
      </c>
      <c r="DH204" s="14">
        <f t="shared" si="175"/>
        <v>0</v>
      </c>
      <c r="DI204" s="14">
        <f t="shared" si="175"/>
        <v>0</v>
      </c>
      <c r="DJ204" s="14">
        <f t="shared" si="175"/>
        <v>0</v>
      </c>
      <c r="DK204" s="14">
        <f t="shared" si="175"/>
        <v>0</v>
      </c>
      <c r="DL204" s="14">
        <f t="shared" si="175"/>
        <v>0</v>
      </c>
      <c r="DM204" s="14">
        <f t="shared" si="175"/>
        <v>0</v>
      </c>
      <c r="DN204" s="14">
        <f t="shared" si="175"/>
        <v>0</v>
      </c>
      <c r="DO204" s="14">
        <f t="shared" si="175"/>
        <v>0</v>
      </c>
      <c r="DP204" s="14">
        <f t="shared" si="175"/>
        <v>0</v>
      </c>
      <c r="DQ204" s="14">
        <f t="shared" si="175"/>
        <v>0</v>
      </c>
      <c r="DR204" s="14">
        <f t="shared" si="175"/>
        <v>0</v>
      </c>
      <c r="DS204" s="14">
        <f t="shared" si="175"/>
        <v>0</v>
      </c>
      <c r="DT204" s="14">
        <f t="shared" si="176"/>
        <v>0</v>
      </c>
      <c r="DU204" s="14">
        <f t="shared" si="176"/>
        <v>0</v>
      </c>
      <c r="DV204" s="14">
        <f t="shared" si="176"/>
        <v>0</v>
      </c>
      <c r="DW204" s="14">
        <f t="shared" si="176"/>
        <v>0</v>
      </c>
      <c r="DX204" s="14">
        <f t="shared" si="176"/>
        <v>0</v>
      </c>
      <c r="DY204" s="14">
        <f t="shared" si="176"/>
        <v>0</v>
      </c>
      <c r="DZ204" s="14">
        <f t="shared" si="180"/>
        <v>1.0000000000000002</v>
      </c>
    </row>
    <row r="205" spans="1:130">
      <c r="A205" s="18">
        <v>11</v>
      </c>
      <c r="B205" s="15">
        <f t="shared" si="177"/>
        <v>1</v>
      </c>
      <c r="C205" s="18">
        <v>2011</v>
      </c>
      <c r="D205" s="25">
        <f t="shared" si="181"/>
        <v>0</v>
      </c>
      <c r="E205" s="25">
        <f t="shared" si="182"/>
        <v>0</v>
      </c>
      <c r="F205" s="25">
        <f t="shared" si="183"/>
        <v>0</v>
      </c>
      <c r="G205" s="25">
        <f t="shared" si="184"/>
        <v>0</v>
      </c>
      <c r="H205" s="25">
        <f t="shared" si="185"/>
        <v>0</v>
      </c>
      <c r="I205" s="25">
        <f t="shared" si="186"/>
        <v>69.545454545454575</v>
      </c>
      <c r="J205" s="25">
        <f t="shared" si="187"/>
        <v>88.090909090909122</v>
      </c>
      <c r="K205" s="25">
        <f t="shared" si="188"/>
        <v>29.454545454545464</v>
      </c>
      <c r="L205" s="25">
        <f t="shared" si="189"/>
        <v>23.27272727272728</v>
      </c>
      <c r="M205" s="25">
        <f t="shared" ref="M205:M223" si="190">VLOOKUP($C$75,$D$3:$K$63,$A$70,0)*(B196-B195)</f>
        <v>31.818181818181827</v>
      </c>
      <c r="N205" s="25">
        <f>VLOOKUP($C$76,$D$3:$K$63,$A$70,0)*(B195-B194)</f>
        <v>35.000000000000014</v>
      </c>
      <c r="O205" s="25">
        <f>VLOOKUP($C$77,$D$3:$K$63,$A$70,0)*B194</f>
        <v>0</v>
      </c>
      <c r="P205" s="25"/>
      <c r="Q205" s="25"/>
      <c r="R205" s="25"/>
      <c r="S205" s="25"/>
      <c r="T205" s="25"/>
      <c r="U205" s="25"/>
      <c r="V205" s="25"/>
      <c r="W205" s="25"/>
      <c r="X205" s="25"/>
      <c r="Y205" s="25"/>
      <c r="Z205" s="25"/>
      <c r="AA205" s="25"/>
      <c r="AB205" s="25"/>
      <c r="AC205" s="25"/>
      <c r="AD205" s="25"/>
      <c r="AE205" s="25"/>
      <c r="AF205" s="25"/>
      <c r="AG205" s="25"/>
      <c r="AH205" s="25"/>
      <c r="AI205" s="25"/>
      <c r="AJ205" s="25"/>
      <c r="AK205" s="25"/>
      <c r="AL205" s="25"/>
      <c r="AM205" s="25"/>
      <c r="AN205" s="25"/>
      <c r="AO205" s="25"/>
      <c r="AP205" s="25"/>
      <c r="AQ205" s="25"/>
      <c r="AR205" s="25"/>
      <c r="AS205" s="25"/>
      <c r="AT205" s="25"/>
      <c r="AU205" s="25"/>
      <c r="AV205" s="25"/>
      <c r="AW205" s="25"/>
      <c r="AX205" s="25"/>
      <c r="AY205" s="25"/>
      <c r="AZ205" s="25"/>
      <c r="BA205" s="25"/>
      <c r="BB205" s="25"/>
      <c r="BC205" s="25"/>
      <c r="BD205" s="25"/>
      <c r="BE205" s="25"/>
      <c r="BF205" s="25"/>
      <c r="BG205" s="25"/>
      <c r="BH205" s="25"/>
      <c r="BI205" s="25"/>
      <c r="BJ205" s="25"/>
      <c r="BK205" s="25"/>
      <c r="BL205" s="25"/>
      <c r="BM205" s="21">
        <f t="shared" si="178"/>
        <v>277.18181818181824</v>
      </c>
      <c r="BP205" s="18">
        <v>2011</v>
      </c>
      <c r="BQ205" s="14">
        <f t="shared" si="179"/>
        <v>0</v>
      </c>
      <c r="BR205" s="14">
        <f t="shared" si="172"/>
        <v>0</v>
      </c>
      <c r="BS205" s="14">
        <f t="shared" si="172"/>
        <v>0</v>
      </c>
      <c r="BT205" s="14">
        <f t="shared" si="172"/>
        <v>0</v>
      </c>
      <c r="BU205" s="14">
        <f t="shared" si="172"/>
        <v>0</v>
      </c>
      <c r="BV205" s="14">
        <f t="shared" si="172"/>
        <v>0.25090193506067571</v>
      </c>
      <c r="BW205" s="14">
        <f t="shared" si="172"/>
        <v>0.3178091177435225</v>
      </c>
      <c r="BX205" s="14">
        <f t="shared" si="172"/>
        <v>0.10626434896687439</v>
      </c>
      <c r="BY205" s="14">
        <f t="shared" si="172"/>
        <v>8.3961954739258784E-2</v>
      </c>
      <c r="BZ205" s="14">
        <f t="shared" si="172"/>
        <v>0.11479173499508036</v>
      </c>
      <c r="CA205" s="14">
        <f t="shared" si="172"/>
        <v>0.12627090849458841</v>
      </c>
      <c r="CB205" s="14">
        <f t="shared" si="172"/>
        <v>0</v>
      </c>
      <c r="CC205" s="14">
        <f t="shared" si="172"/>
        <v>0</v>
      </c>
      <c r="CD205" s="14">
        <f t="shared" si="172"/>
        <v>0</v>
      </c>
      <c r="CE205" s="14">
        <f t="shared" si="172"/>
        <v>0</v>
      </c>
      <c r="CF205" s="14">
        <f t="shared" si="172"/>
        <v>0</v>
      </c>
      <c r="CG205" s="14">
        <f t="shared" si="172"/>
        <v>0</v>
      </c>
      <c r="CH205" s="14">
        <f t="shared" si="173"/>
        <v>0</v>
      </c>
      <c r="CI205" s="14">
        <f t="shared" si="173"/>
        <v>0</v>
      </c>
      <c r="CJ205" s="14">
        <f t="shared" si="173"/>
        <v>0</v>
      </c>
      <c r="CK205" s="14">
        <f t="shared" si="173"/>
        <v>0</v>
      </c>
      <c r="CL205" s="14">
        <f t="shared" si="173"/>
        <v>0</v>
      </c>
      <c r="CM205" s="14">
        <f t="shared" si="173"/>
        <v>0</v>
      </c>
      <c r="CN205" s="14">
        <f t="shared" si="174"/>
        <v>0</v>
      </c>
      <c r="CO205" s="14">
        <f t="shared" si="174"/>
        <v>0</v>
      </c>
      <c r="CP205" s="14">
        <f t="shared" si="174"/>
        <v>0</v>
      </c>
      <c r="CQ205" s="14">
        <f t="shared" si="174"/>
        <v>0</v>
      </c>
      <c r="CR205" s="14">
        <f t="shared" si="174"/>
        <v>0</v>
      </c>
      <c r="CS205" s="14">
        <f t="shared" si="174"/>
        <v>0</v>
      </c>
      <c r="CT205" s="14">
        <f t="shared" si="174"/>
        <v>0</v>
      </c>
      <c r="CU205" s="14">
        <f t="shared" si="174"/>
        <v>0</v>
      </c>
      <c r="CV205" s="14">
        <f t="shared" si="174"/>
        <v>0</v>
      </c>
      <c r="CW205" s="14">
        <f t="shared" si="174"/>
        <v>0</v>
      </c>
      <c r="CX205" s="14">
        <f t="shared" si="174"/>
        <v>0</v>
      </c>
      <c r="CY205" s="14">
        <f t="shared" si="174"/>
        <v>0</v>
      </c>
      <c r="CZ205" s="14">
        <f t="shared" si="174"/>
        <v>0</v>
      </c>
      <c r="DA205" s="14">
        <f t="shared" si="174"/>
        <v>0</v>
      </c>
      <c r="DB205" s="14">
        <f t="shared" si="174"/>
        <v>0</v>
      </c>
      <c r="DC205" s="14">
        <f t="shared" si="174"/>
        <v>0</v>
      </c>
      <c r="DD205" s="14">
        <f t="shared" si="175"/>
        <v>0</v>
      </c>
      <c r="DE205" s="14">
        <f t="shared" si="175"/>
        <v>0</v>
      </c>
      <c r="DF205" s="14">
        <f t="shared" si="175"/>
        <v>0</v>
      </c>
      <c r="DG205" s="14">
        <f t="shared" si="175"/>
        <v>0</v>
      </c>
      <c r="DH205" s="14">
        <f t="shared" si="175"/>
        <v>0</v>
      </c>
      <c r="DI205" s="14">
        <f t="shared" si="175"/>
        <v>0</v>
      </c>
      <c r="DJ205" s="14">
        <f t="shared" si="175"/>
        <v>0</v>
      </c>
      <c r="DK205" s="14">
        <f t="shared" si="175"/>
        <v>0</v>
      </c>
      <c r="DL205" s="14">
        <f t="shared" si="175"/>
        <v>0</v>
      </c>
      <c r="DM205" s="14">
        <f t="shared" si="175"/>
        <v>0</v>
      </c>
      <c r="DN205" s="14">
        <f t="shared" si="175"/>
        <v>0</v>
      </c>
      <c r="DO205" s="14">
        <f t="shared" si="175"/>
        <v>0</v>
      </c>
      <c r="DP205" s="14">
        <f t="shared" si="175"/>
        <v>0</v>
      </c>
      <c r="DQ205" s="14">
        <f t="shared" si="175"/>
        <v>0</v>
      </c>
      <c r="DR205" s="14">
        <f t="shared" si="175"/>
        <v>0</v>
      </c>
      <c r="DS205" s="14">
        <f t="shared" si="175"/>
        <v>0</v>
      </c>
      <c r="DT205" s="14">
        <f t="shared" si="176"/>
        <v>0</v>
      </c>
      <c r="DU205" s="14">
        <f t="shared" si="176"/>
        <v>0</v>
      </c>
      <c r="DV205" s="14">
        <f t="shared" si="176"/>
        <v>0</v>
      </c>
      <c r="DW205" s="14">
        <f t="shared" si="176"/>
        <v>0</v>
      </c>
      <c r="DX205" s="14">
        <f t="shared" si="176"/>
        <v>0</v>
      </c>
      <c r="DY205" s="14">
        <f t="shared" si="176"/>
        <v>0</v>
      </c>
      <c r="DZ205" s="14">
        <f t="shared" si="180"/>
        <v>1.0000000000000002</v>
      </c>
    </row>
    <row r="206" spans="1:130">
      <c r="A206" s="18">
        <v>12</v>
      </c>
      <c r="B206" s="15">
        <f t="shared" si="177"/>
        <v>1</v>
      </c>
      <c r="C206" s="18">
        <v>2012</v>
      </c>
      <c r="D206" s="25">
        <f t="shared" si="181"/>
        <v>0</v>
      </c>
      <c r="E206" s="25">
        <f t="shared" si="182"/>
        <v>0</v>
      </c>
      <c r="F206" s="25">
        <f t="shared" si="183"/>
        <v>0</v>
      </c>
      <c r="G206" s="25">
        <f t="shared" si="184"/>
        <v>0</v>
      </c>
      <c r="H206" s="25">
        <f t="shared" si="185"/>
        <v>0</v>
      </c>
      <c r="I206" s="25">
        <f t="shared" si="186"/>
        <v>69.545454545454575</v>
      </c>
      <c r="J206" s="25">
        <f t="shared" si="187"/>
        <v>88.090909090909122</v>
      </c>
      <c r="K206" s="25">
        <f t="shared" si="188"/>
        <v>29.454545454545464</v>
      </c>
      <c r="L206" s="25">
        <f t="shared" si="189"/>
        <v>23.27272727272728</v>
      </c>
      <c r="M206" s="25">
        <f t="shared" si="190"/>
        <v>31.818181818181827</v>
      </c>
      <c r="N206" s="25">
        <f t="shared" ref="N206:N224" si="191">VLOOKUP($C$76,$D$3:$K$63,$A$70,0)*(B196-B195)</f>
        <v>35.000000000000014</v>
      </c>
      <c r="O206" s="25">
        <f>VLOOKUP($C$77,$D$3:$K$63,$A$70,0)*(B195-B194)</f>
        <v>30.090909090909101</v>
      </c>
      <c r="P206" s="25">
        <f>VLOOKUP($C$78,$D$3:$K$63,$A$70,0)*B194</f>
        <v>0</v>
      </c>
      <c r="Q206" s="25"/>
      <c r="R206" s="25"/>
      <c r="S206" s="25"/>
      <c r="T206" s="25"/>
      <c r="U206" s="25"/>
      <c r="V206" s="25"/>
      <c r="W206" s="25"/>
      <c r="X206" s="25"/>
      <c r="Y206" s="25"/>
      <c r="Z206" s="25"/>
      <c r="AA206" s="25"/>
      <c r="AB206" s="25"/>
      <c r="AC206" s="25"/>
      <c r="AD206" s="25"/>
      <c r="AE206" s="25"/>
      <c r="AF206" s="25"/>
      <c r="AG206" s="25"/>
      <c r="AH206" s="25"/>
      <c r="AI206" s="25"/>
      <c r="AJ206" s="25"/>
      <c r="AK206" s="25"/>
      <c r="AL206" s="25"/>
      <c r="AM206" s="25"/>
      <c r="AN206" s="25"/>
      <c r="AO206" s="25"/>
      <c r="AP206" s="25"/>
      <c r="AQ206" s="25"/>
      <c r="AR206" s="25"/>
      <c r="AS206" s="25"/>
      <c r="AT206" s="25"/>
      <c r="AU206" s="25"/>
      <c r="AV206" s="25"/>
      <c r="AW206" s="25"/>
      <c r="AX206" s="25"/>
      <c r="AY206" s="25"/>
      <c r="AZ206" s="25"/>
      <c r="BA206" s="25"/>
      <c r="BB206" s="25"/>
      <c r="BC206" s="25"/>
      <c r="BD206" s="25"/>
      <c r="BE206" s="25"/>
      <c r="BF206" s="25"/>
      <c r="BG206" s="25"/>
      <c r="BH206" s="25"/>
      <c r="BI206" s="25"/>
      <c r="BJ206" s="25"/>
      <c r="BK206" s="25"/>
      <c r="BL206" s="25"/>
      <c r="BM206" s="21">
        <f t="shared" si="178"/>
        <v>307.27272727272737</v>
      </c>
      <c r="BP206" s="18">
        <v>2012</v>
      </c>
      <c r="BQ206" s="14">
        <f t="shared" si="179"/>
        <v>0</v>
      </c>
      <c r="BR206" s="14">
        <f t="shared" si="172"/>
        <v>0</v>
      </c>
      <c r="BS206" s="14">
        <f t="shared" si="172"/>
        <v>0</v>
      </c>
      <c r="BT206" s="14">
        <f t="shared" si="172"/>
        <v>0</v>
      </c>
      <c r="BU206" s="14">
        <f t="shared" si="172"/>
        <v>0</v>
      </c>
      <c r="BV206" s="14">
        <f t="shared" si="172"/>
        <v>0.22633136094674558</v>
      </c>
      <c r="BW206" s="14">
        <f t="shared" si="172"/>
        <v>0.28668639053254441</v>
      </c>
      <c r="BX206" s="14">
        <f t="shared" si="172"/>
        <v>9.5857988165680474E-2</v>
      </c>
      <c r="BY206" s="14">
        <f t="shared" si="172"/>
        <v>7.5739644970414202E-2</v>
      </c>
      <c r="BZ206" s="14">
        <f t="shared" si="172"/>
        <v>0.10355029585798817</v>
      </c>
      <c r="CA206" s="14">
        <f t="shared" si="172"/>
        <v>0.11390532544378699</v>
      </c>
      <c r="CB206" s="14">
        <f t="shared" si="172"/>
        <v>9.792899408284024E-2</v>
      </c>
      <c r="CC206" s="14">
        <f t="shared" si="172"/>
        <v>0</v>
      </c>
      <c r="CD206" s="14">
        <f t="shared" si="172"/>
        <v>0</v>
      </c>
      <c r="CE206" s="14">
        <f t="shared" si="172"/>
        <v>0</v>
      </c>
      <c r="CF206" s="14">
        <f t="shared" si="172"/>
        <v>0</v>
      </c>
      <c r="CG206" s="14">
        <f t="shared" si="172"/>
        <v>0</v>
      </c>
      <c r="CH206" s="14">
        <f t="shared" si="173"/>
        <v>0</v>
      </c>
      <c r="CI206" s="14">
        <f t="shared" si="173"/>
        <v>0</v>
      </c>
      <c r="CJ206" s="14">
        <f t="shared" si="173"/>
        <v>0</v>
      </c>
      <c r="CK206" s="14">
        <f t="shared" si="173"/>
        <v>0</v>
      </c>
      <c r="CL206" s="14">
        <f t="shared" si="173"/>
        <v>0</v>
      </c>
      <c r="CM206" s="14">
        <f t="shared" si="173"/>
        <v>0</v>
      </c>
      <c r="CN206" s="14">
        <f t="shared" si="174"/>
        <v>0</v>
      </c>
      <c r="CO206" s="14">
        <f t="shared" si="174"/>
        <v>0</v>
      </c>
      <c r="CP206" s="14">
        <f t="shared" si="174"/>
        <v>0</v>
      </c>
      <c r="CQ206" s="14">
        <f t="shared" si="174"/>
        <v>0</v>
      </c>
      <c r="CR206" s="14">
        <f t="shared" si="174"/>
        <v>0</v>
      </c>
      <c r="CS206" s="14">
        <f t="shared" si="174"/>
        <v>0</v>
      </c>
      <c r="CT206" s="14">
        <f t="shared" si="174"/>
        <v>0</v>
      </c>
      <c r="CU206" s="14">
        <f t="shared" si="174"/>
        <v>0</v>
      </c>
      <c r="CV206" s="14">
        <f t="shared" si="174"/>
        <v>0</v>
      </c>
      <c r="CW206" s="14">
        <f t="shared" si="174"/>
        <v>0</v>
      </c>
      <c r="CX206" s="14">
        <f t="shared" si="174"/>
        <v>0</v>
      </c>
      <c r="CY206" s="14">
        <f t="shared" si="174"/>
        <v>0</v>
      </c>
      <c r="CZ206" s="14">
        <f t="shared" si="174"/>
        <v>0</v>
      </c>
      <c r="DA206" s="14">
        <f t="shared" si="174"/>
        <v>0</v>
      </c>
      <c r="DB206" s="14">
        <f t="shared" si="174"/>
        <v>0</v>
      </c>
      <c r="DC206" s="14">
        <f t="shared" si="174"/>
        <v>0</v>
      </c>
      <c r="DD206" s="14">
        <f t="shared" si="175"/>
        <v>0</v>
      </c>
      <c r="DE206" s="14">
        <f t="shared" si="175"/>
        <v>0</v>
      </c>
      <c r="DF206" s="14">
        <f t="shared" si="175"/>
        <v>0</v>
      </c>
      <c r="DG206" s="14">
        <f t="shared" si="175"/>
        <v>0</v>
      </c>
      <c r="DH206" s="14">
        <f t="shared" si="175"/>
        <v>0</v>
      </c>
      <c r="DI206" s="14">
        <f t="shared" si="175"/>
        <v>0</v>
      </c>
      <c r="DJ206" s="14">
        <f t="shared" si="175"/>
        <v>0</v>
      </c>
      <c r="DK206" s="14">
        <f t="shared" si="175"/>
        <v>0</v>
      </c>
      <c r="DL206" s="14">
        <f t="shared" si="175"/>
        <v>0</v>
      </c>
      <c r="DM206" s="14">
        <f t="shared" si="175"/>
        <v>0</v>
      </c>
      <c r="DN206" s="14">
        <f t="shared" si="175"/>
        <v>0</v>
      </c>
      <c r="DO206" s="14">
        <f t="shared" si="175"/>
        <v>0</v>
      </c>
      <c r="DP206" s="14">
        <f t="shared" si="175"/>
        <v>0</v>
      </c>
      <c r="DQ206" s="14">
        <f t="shared" si="175"/>
        <v>0</v>
      </c>
      <c r="DR206" s="14">
        <f t="shared" si="175"/>
        <v>0</v>
      </c>
      <c r="DS206" s="14">
        <f t="shared" si="175"/>
        <v>0</v>
      </c>
      <c r="DT206" s="14">
        <f t="shared" si="176"/>
        <v>0</v>
      </c>
      <c r="DU206" s="14">
        <f t="shared" si="176"/>
        <v>0</v>
      </c>
      <c r="DV206" s="14">
        <f t="shared" si="176"/>
        <v>0</v>
      </c>
      <c r="DW206" s="14">
        <f t="shared" si="176"/>
        <v>0</v>
      </c>
      <c r="DX206" s="14">
        <f t="shared" si="176"/>
        <v>0</v>
      </c>
      <c r="DY206" s="14">
        <f t="shared" si="176"/>
        <v>0</v>
      </c>
      <c r="DZ206" s="14">
        <f t="shared" si="180"/>
        <v>1</v>
      </c>
    </row>
    <row r="207" spans="1:130">
      <c r="A207" s="18">
        <v>13</v>
      </c>
      <c r="B207" s="15">
        <f t="shared" si="177"/>
        <v>1</v>
      </c>
      <c r="C207" s="18">
        <v>2013</v>
      </c>
      <c r="D207" s="25">
        <f t="shared" si="181"/>
        <v>0</v>
      </c>
      <c r="E207" s="25">
        <f t="shared" si="182"/>
        <v>0</v>
      </c>
      <c r="F207" s="25">
        <f t="shared" si="183"/>
        <v>0</v>
      </c>
      <c r="G207" s="25">
        <f t="shared" si="184"/>
        <v>0</v>
      </c>
      <c r="H207" s="25">
        <f t="shared" si="185"/>
        <v>0</v>
      </c>
      <c r="I207" s="25">
        <f t="shared" si="186"/>
        <v>69.545454545454575</v>
      </c>
      <c r="J207" s="25">
        <f t="shared" si="187"/>
        <v>88.090909090909122</v>
      </c>
      <c r="K207" s="25">
        <f t="shared" si="188"/>
        <v>29.454545454545464</v>
      </c>
      <c r="L207" s="25">
        <f t="shared" si="189"/>
        <v>23.27272727272728</v>
      </c>
      <c r="M207" s="25">
        <f t="shared" si="190"/>
        <v>31.818181818181827</v>
      </c>
      <c r="N207" s="25">
        <f t="shared" si="191"/>
        <v>35.000000000000014</v>
      </c>
      <c r="O207" s="25">
        <f t="shared" ref="O207:O225" si="192">VLOOKUP($C$77,$D$3:$K$63,$A$70,0)*(B196-B195)</f>
        <v>30.090909090909101</v>
      </c>
      <c r="P207" s="25">
        <f>VLOOKUP($C$78,$D$3:$K$63,$A$70,0)*(B195-B194)</f>
        <v>23.27272727272728</v>
      </c>
      <c r="Q207" s="25">
        <f>VLOOKUP($C$79,$D$3:$K$63,$A$70,0)*B194</f>
        <v>0</v>
      </c>
      <c r="R207" s="25"/>
      <c r="S207" s="25"/>
      <c r="T207" s="25"/>
      <c r="U207" s="25"/>
      <c r="V207" s="25"/>
      <c r="W207" s="25"/>
      <c r="X207" s="25"/>
      <c r="Y207" s="25"/>
      <c r="Z207" s="25"/>
      <c r="AA207" s="25"/>
      <c r="AB207" s="25"/>
      <c r="AC207" s="25"/>
      <c r="AD207" s="25"/>
      <c r="AE207" s="25"/>
      <c r="AF207" s="25"/>
      <c r="AG207" s="25"/>
      <c r="AH207" s="25"/>
      <c r="AI207" s="25"/>
      <c r="AJ207" s="25"/>
      <c r="AK207" s="25"/>
      <c r="AL207" s="25"/>
      <c r="AM207" s="25"/>
      <c r="AN207" s="25"/>
      <c r="AO207" s="25"/>
      <c r="AP207" s="25"/>
      <c r="AQ207" s="25"/>
      <c r="AR207" s="25"/>
      <c r="AS207" s="25"/>
      <c r="AT207" s="25"/>
      <c r="AU207" s="25"/>
      <c r="AV207" s="25"/>
      <c r="AW207" s="25"/>
      <c r="AX207" s="25"/>
      <c r="AY207" s="25"/>
      <c r="AZ207" s="25"/>
      <c r="BA207" s="25"/>
      <c r="BB207" s="25"/>
      <c r="BC207" s="25"/>
      <c r="BD207" s="25"/>
      <c r="BE207" s="25"/>
      <c r="BF207" s="25"/>
      <c r="BG207" s="25"/>
      <c r="BH207" s="25"/>
      <c r="BI207" s="25"/>
      <c r="BJ207" s="25"/>
      <c r="BK207" s="25"/>
      <c r="BL207" s="25"/>
      <c r="BM207" s="21">
        <f t="shared" si="178"/>
        <v>330.54545454545462</v>
      </c>
      <c r="BP207" s="18">
        <v>2013</v>
      </c>
      <c r="BQ207" s="14">
        <f t="shared" si="179"/>
        <v>0</v>
      </c>
      <c r="BR207" s="14">
        <f t="shared" si="172"/>
        <v>0</v>
      </c>
      <c r="BS207" s="14">
        <f t="shared" si="172"/>
        <v>0</v>
      </c>
      <c r="BT207" s="14">
        <f t="shared" si="172"/>
        <v>0</v>
      </c>
      <c r="BU207" s="14">
        <f t="shared" si="172"/>
        <v>0</v>
      </c>
      <c r="BV207" s="14">
        <f t="shared" si="172"/>
        <v>0.21039603960396044</v>
      </c>
      <c r="BW207" s="14">
        <f t="shared" si="172"/>
        <v>0.26650165016501653</v>
      </c>
      <c r="BX207" s="14">
        <f t="shared" si="172"/>
        <v>8.9108910891089119E-2</v>
      </c>
      <c r="BY207" s="14">
        <f t="shared" si="172"/>
        <v>7.0407040704070417E-2</v>
      </c>
      <c r="BZ207" s="14">
        <f t="shared" si="172"/>
        <v>9.6259625962596268E-2</v>
      </c>
      <c r="CA207" s="14">
        <f t="shared" si="172"/>
        <v>0.10588558855885591</v>
      </c>
      <c r="CB207" s="14">
        <f t="shared" si="172"/>
        <v>9.1034103410341044E-2</v>
      </c>
      <c r="CC207" s="14">
        <f t="shared" si="172"/>
        <v>7.0407040704070417E-2</v>
      </c>
      <c r="CD207" s="14">
        <f t="shared" si="172"/>
        <v>0</v>
      </c>
      <c r="CE207" s="14">
        <f t="shared" si="172"/>
        <v>0</v>
      </c>
      <c r="CF207" s="14">
        <f t="shared" si="172"/>
        <v>0</v>
      </c>
      <c r="CG207" s="14">
        <f t="shared" si="172"/>
        <v>0</v>
      </c>
      <c r="CH207" s="14">
        <f t="shared" si="173"/>
        <v>0</v>
      </c>
      <c r="CI207" s="14">
        <f t="shared" si="173"/>
        <v>0</v>
      </c>
      <c r="CJ207" s="14">
        <f t="shared" si="173"/>
        <v>0</v>
      </c>
      <c r="CK207" s="14">
        <f t="shared" si="173"/>
        <v>0</v>
      </c>
      <c r="CL207" s="14">
        <f t="shared" si="173"/>
        <v>0</v>
      </c>
      <c r="CM207" s="14">
        <f t="shared" si="173"/>
        <v>0</v>
      </c>
      <c r="CN207" s="14">
        <f t="shared" si="174"/>
        <v>0</v>
      </c>
      <c r="CO207" s="14">
        <f t="shared" si="174"/>
        <v>0</v>
      </c>
      <c r="CP207" s="14">
        <f t="shared" si="174"/>
        <v>0</v>
      </c>
      <c r="CQ207" s="14">
        <f t="shared" si="174"/>
        <v>0</v>
      </c>
      <c r="CR207" s="14">
        <f t="shared" si="174"/>
        <v>0</v>
      </c>
      <c r="CS207" s="14">
        <f t="shared" si="174"/>
        <v>0</v>
      </c>
      <c r="CT207" s="14">
        <f t="shared" si="174"/>
        <v>0</v>
      </c>
      <c r="CU207" s="14">
        <f t="shared" si="174"/>
        <v>0</v>
      </c>
      <c r="CV207" s="14">
        <f t="shared" si="174"/>
        <v>0</v>
      </c>
      <c r="CW207" s="14">
        <f t="shared" si="174"/>
        <v>0</v>
      </c>
      <c r="CX207" s="14">
        <f t="shared" si="174"/>
        <v>0</v>
      </c>
      <c r="CY207" s="14">
        <f t="shared" si="174"/>
        <v>0</v>
      </c>
      <c r="CZ207" s="14">
        <f t="shared" si="174"/>
        <v>0</v>
      </c>
      <c r="DA207" s="14">
        <f t="shared" si="174"/>
        <v>0</v>
      </c>
      <c r="DB207" s="14">
        <f t="shared" si="174"/>
        <v>0</v>
      </c>
      <c r="DC207" s="14">
        <f t="shared" si="174"/>
        <v>0</v>
      </c>
      <c r="DD207" s="14">
        <f t="shared" si="175"/>
        <v>0</v>
      </c>
      <c r="DE207" s="14">
        <f t="shared" si="175"/>
        <v>0</v>
      </c>
      <c r="DF207" s="14">
        <f t="shared" si="175"/>
        <v>0</v>
      </c>
      <c r="DG207" s="14">
        <f t="shared" si="175"/>
        <v>0</v>
      </c>
      <c r="DH207" s="14">
        <f t="shared" si="175"/>
        <v>0</v>
      </c>
      <c r="DI207" s="14">
        <f t="shared" si="175"/>
        <v>0</v>
      </c>
      <c r="DJ207" s="14">
        <f t="shared" si="175"/>
        <v>0</v>
      </c>
      <c r="DK207" s="14">
        <f t="shared" si="175"/>
        <v>0</v>
      </c>
      <c r="DL207" s="14">
        <f t="shared" si="175"/>
        <v>0</v>
      </c>
      <c r="DM207" s="14">
        <f t="shared" si="175"/>
        <v>0</v>
      </c>
      <c r="DN207" s="14">
        <f t="shared" si="175"/>
        <v>0</v>
      </c>
      <c r="DO207" s="14">
        <f t="shared" si="175"/>
        <v>0</v>
      </c>
      <c r="DP207" s="14">
        <f t="shared" si="175"/>
        <v>0</v>
      </c>
      <c r="DQ207" s="14">
        <f t="shared" si="175"/>
        <v>0</v>
      </c>
      <c r="DR207" s="14">
        <f t="shared" si="175"/>
        <v>0</v>
      </c>
      <c r="DS207" s="14">
        <f t="shared" si="175"/>
        <v>0</v>
      </c>
      <c r="DT207" s="14">
        <f t="shared" si="176"/>
        <v>0</v>
      </c>
      <c r="DU207" s="14">
        <f t="shared" si="176"/>
        <v>0</v>
      </c>
      <c r="DV207" s="14">
        <f t="shared" si="176"/>
        <v>0</v>
      </c>
      <c r="DW207" s="14">
        <f t="shared" si="176"/>
        <v>0</v>
      </c>
      <c r="DX207" s="14">
        <f t="shared" si="176"/>
        <v>0</v>
      </c>
      <c r="DY207" s="14">
        <f t="shared" si="176"/>
        <v>0</v>
      </c>
      <c r="DZ207" s="14">
        <f t="shared" si="180"/>
        <v>1</v>
      </c>
    </row>
    <row r="208" spans="1:130">
      <c r="A208" s="18">
        <v>14</v>
      </c>
      <c r="B208" s="15">
        <f t="shared" si="177"/>
        <v>1</v>
      </c>
      <c r="C208" s="18">
        <v>2014</v>
      </c>
      <c r="D208" s="25">
        <f t="shared" si="181"/>
        <v>0</v>
      </c>
      <c r="E208" s="25">
        <f t="shared" si="182"/>
        <v>0</v>
      </c>
      <c r="F208" s="25">
        <f t="shared" si="183"/>
        <v>0</v>
      </c>
      <c r="G208" s="25">
        <f t="shared" si="184"/>
        <v>0</v>
      </c>
      <c r="H208" s="25">
        <f t="shared" si="185"/>
        <v>0</v>
      </c>
      <c r="I208" s="25">
        <f t="shared" si="186"/>
        <v>69.545454545454575</v>
      </c>
      <c r="J208" s="25">
        <f t="shared" si="187"/>
        <v>88.090909090909122</v>
      </c>
      <c r="K208" s="25">
        <f t="shared" si="188"/>
        <v>29.454545454545464</v>
      </c>
      <c r="L208" s="25">
        <f t="shared" si="189"/>
        <v>23.27272727272728</v>
      </c>
      <c r="M208" s="25">
        <f t="shared" si="190"/>
        <v>31.818181818181827</v>
      </c>
      <c r="N208" s="25">
        <f t="shared" si="191"/>
        <v>35.000000000000014</v>
      </c>
      <c r="O208" s="25">
        <f t="shared" si="192"/>
        <v>30.090909090909101</v>
      </c>
      <c r="P208" s="25">
        <f t="shared" ref="P208:P226" si="193">VLOOKUP($C$78,$D$3:$K$63,$A$70,0)*(B196-B195)</f>
        <v>23.27272727272728</v>
      </c>
      <c r="Q208" s="25">
        <f>VLOOKUP($C$79,$D$3:$K$63,$A$70,0)*(B195-B194)</f>
        <v>9.9090909090909118</v>
      </c>
      <c r="R208" s="25">
        <f>VLOOKUP($C$80,$D$3:$K$63,$A$70,0)*B194</f>
        <v>0</v>
      </c>
      <c r="S208" s="25"/>
      <c r="T208" s="25"/>
      <c r="U208" s="25"/>
      <c r="V208" s="25"/>
      <c r="W208" s="25"/>
      <c r="X208" s="25"/>
      <c r="Y208" s="25"/>
      <c r="Z208" s="25"/>
      <c r="AA208" s="25"/>
      <c r="AB208" s="25"/>
      <c r="AC208" s="25"/>
      <c r="AD208" s="25"/>
      <c r="AE208" s="25"/>
      <c r="AF208" s="25"/>
      <c r="AG208" s="25"/>
      <c r="AH208" s="25"/>
      <c r="AI208" s="25"/>
      <c r="AJ208" s="25"/>
      <c r="AK208" s="25"/>
      <c r="AL208" s="25"/>
      <c r="AM208" s="25"/>
      <c r="AN208" s="25"/>
      <c r="AO208" s="25"/>
      <c r="AP208" s="25"/>
      <c r="AQ208" s="25"/>
      <c r="AR208" s="25"/>
      <c r="AS208" s="25"/>
      <c r="AT208" s="25"/>
      <c r="AU208" s="25"/>
      <c r="AV208" s="25"/>
      <c r="AW208" s="25"/>
      <c r="AX208" s="25"/>
      <c r="AY208" s="25"/>
      <c r="AZ208" s="25"/>
      <c r="BA208" s="25"/>
      <c r="BB208" s="25"/>
      <c r="BC208" s="25"/>
      <c r="BD208" s="25"/>
      <c r="BE208" s="25"/>
      <c r="BF208" s="25"/>
      <c r="BG208" s="25"/>
      <c r="BH208" s="25"/>
      <c r="BI208" s="25"/>
      <c r="BJ208" s="25"/>
      <c r="BK208" s="25"/>
      <c r="BL208" s="25"/>
      <c r="BM208" s="21">
        <f t="shared" si="178"/>
        <v>340.45454545454555</v>
      </c>
      <c r="BP208" s="18">
        <v>2014</v>
      </c>
      <c r="BQ208" s="14">
        <f t="shared" si="179"/>
        <v>0</v>
      </c>
      <c r="BR208" s="14">
        <f t="shared" si="172"/>
        <v>0</v>
      </c>
      <c r="BS208" s="14">
        <f t="shared" si="172"/>
        <v>0</v>
      </c>
      <c r="BT208" s="14">
        <f t="shared" si="172"/>
        <v>0</v>
      </c>
      <c r="BU208" s="14">
        <f t="shared" si="172"/>
        <v>0</v>
      </c>
      <c r="BV208" s="14">
        <f t="shared" si="172"/>
        <v>0.20427236315086786</v>
      </c>
      <c r="BW208" s="14">
        <f t="shared" si="172"/>
        <v>0.25874499332443257</v>
      </c>
      <c r="BX208" s="14">
        <f t="shared" si="172"/>
        <v>8.6515353805073428E-2</v>
      </c>
      <c r="BY208" s="14">
        <f t="shared" si="172"/>
        <v>6.8357810413885181E-2</v>
      </c>
      <c r="BZ208" s="14">
        <f t="shared" si="172"/>
        <v>9.3457943925233641E-2</v>
      </c>
      <c r="CA208" s="14">
        <f t="shared" si="172"/>
        <v>0.10280373831775702</v>
      </c>
      <c r="CB208" s="14">
        <f t="shared" si="172"/>
        <v>8.8384512683578109E-2</v>
      </c>
      <c r="CC208" s="14">
        <f t="shared" si="172"/>
        <v>6.8357810413885181E-2</v>
      </c>
      <c r="CD208" s="14">
        <f t="shared" si="172"/>
        <v>2.9105473965287048E-2</v>
      </c>
      <c r="CE208" s="14">
        <f t="shared" si="172"/>
        <v>0</v>
      </c>
      <c r="CF208" s="14">
        <f t="shared" si="172"/>
        <v>0</v>
      </c>
      <c r="CG208" s="14">
        <f t="shared" si="172"/>
        <v>0</v>
      </c>
      <c r="CH208" s="14">
        <f t="shared" si="173"/>
        <v>0</v>
      </c>
      <c r="CI208" s="14">
        <f t="shared" si="173"/>
        <v>0</v>
      </c>
      <c r="CJ208" s="14">
        <f t="shared" si="173"/>
        <v>0</v>
      </c>
      <c r="CK208" s="14">
        <f t="shared" si="173"/>
        <v>0</v>
      </c>
      <c r="CL208" s="14">
        <f t="shared" si="173"/>
        <v>0</v>
      </c>
      <c r="CM208" s="14">
        <f t="shared" si="173"/>
        <v>0</v>
      </c>
      <c r="CN208" s="14">
        <f t="shared" si="174"/>
        <v>0</v>
      </c>
      <c r="CO208" s="14">
        <f t="shared" si="174"/>
        <v>0</v>
      </c>
      <c r="CP208" s="14">
        <f t="shared" si="174"/>
        <v>0</v>
      </c>
      <c r="CQ208" s="14">
        <f t="shared" si="174"/>
        <v>0</v>
      </c>
      <c r="CR208" s="14">
        <f t="shared" si="174"/>
        <v>0</v>
      </c>
      <c r="CS208" s="14">
        <f t="shared" si="174"/>
        <v>0</v>
      </c>
      <c r="CT208" s="14">
        <f t="shared" si="174"/>
        <v>0</v>
      </c>
      <c r="CU208" s="14">
        <f t="shared" si="174"/>
        <v>0</v>
      </c>
      <c r="CV208" s="14">
        <f t="shared" si="174"/>
        <v>0</v>
      </c>
      <c r="CW208" s="14">
        <f t="shared" si="174"/>
        <v>0</v>
      </c>
      <c r="CX208" s="14">
        <f t="shared" si="174"/>
        <v>0</v>
      </c>
      <c r="CY208" s="14">
        <f t="shared" si="174"/>
        <v>0</v>
      </c>
      <c r="CZ208" s="14">
        <f t="shared" si="174"/>
        <v>0</v>
      </c>
      <c r="DA208" s="14">
        <f t="shared" si="174"/>
        <v>0</v>
      </c>
      <c r="DB208" s="14">
        <f t="shared" si="174"/>
        <v>0</v>
      </c>
      <c r="DC208" s="14">
        <f t="shared" si="174"/>
        <v>0</v>
      </c>
      <c r="DD208" s="14">
        <f t="shared" si="175"/>
        <v>0</v>
      </c>
      <c r="DE208" s="14">
        <f t="shared" si="175"/>
        <v>0</v>
      </c>
      <c r="DF208" s="14">
        <f t="shared" si="175"/>
        <v>0</v>
      </c>
      <c r="DG208" s="14">
        <f t="shared" si="175"/>
        <v>0</v>
      </c>
      <c r="DH208" s="14">
        <f t="shared" si="175"/>
        <v>0</v>
      </c>
      <c r="DI208" s="14">
        <f t="shared" si="175"/>
        <v>0</v>
      </c>
      <c r="DJ208" s="14">
        <f t="shared" si="175"/>
        <v>0</v>
      </c>
      <c r="DK208" s="14">
        <f t="shared" si="175"/>
        <v>0</v>
      </c>
      <c r="DL208" s="14">
        <f t="shared" si="175"/>
        <v>0</v>
      </c>
      <c r="DM208" s="14">
        <f t="shared" si="175"/>
        <v>0</v>
      </c>
      <c r="DN208" s="14">
        <f t="shared" si="175"/>
        <v>0</v>
      </c>
      <c r="DO208" s="14">
        <f t="shared" si="175"/>
        <v>0</v>
      </c>
      <c r="DP208" s="14">
        <f t="shared" si="175"/>
        <v>0</v>
      </c>
      <c r="DQ208" s="14">
        <f t="shared" si="175"/>
        <v>0</v>
      </c>
      <c r="DR208" s="14">
        <f t="shared" si="175"/>
        <v>0</v>
      </c>
      <c r="DS208" s="14">
        <f t="shared" si="175"/>
        <v>0</v>
      </c>
      <c r="DT208" s="14">
        <f t="shared" si="176"/>
        <v>0</v>
      </c>
      <c r="DU208" s="14">
        <f t="shared" si="176"/>
        <v>0</v>
      </c>
      <c r="DV208" s="14">
        <f t="shared" si="176"/>
        <v>0</v>
      </c>
      <c r="DW208" s="14">
        <f t="shared" si="176"/>
        <v>0</v>
      </c>
      <c r="DX208" s="14">
        <f t="shared" si="176"/>
        <v>0</v>
      </c>
      <c r="DY208" s="14">
        <f t="shared" si="176"/>
        <v>0</v>
      </c>
      <c r="DZ208" s="14">
        <f t="shared" si="180"/>
        <v>1.0000000000000002</v>
      </c>
    </row>
    <row r="209" spans="1:130">
      <c r="A209" s="18">
        <v>15</v>
      </c>
      <c r="B209" s="15">
        <f t="shared" si="177"/>
        <v>1</v>
      </c>
      <c r="C209" s="18">
        <v>2015</v>
      </c>
      <c r="D209" s="25">
        <f t="shared" si="181"/>
        <v>0</v>
      </c>
      <c r="E209" s="25">
        <f t="shared" si="182"/>
        <v>0</v>
      </c>
      <c r="F209" s="25">
        <f t="shared" si="183"/>
        <v>0</v>
      </c>
      <c r="G209" s="25">
        <f t="shared" si="184"/>
        <v>0</v>
      </c>
      <c r="H209" s="25">
        <f t="shared" si="185"/>
        <v>0</v>
      </c>
      <c r="I209" s="25">
        <f t="shared" si="186"/>
        <v>69.545454545454575</v>
      </c>
      <c r="J209" s="25">
        <f t="shared" si="187"/>
        <v>88.090909090909122</v>
      </c>
      <c r="K209" s="25">
        <f t="shared" si="188"/>
        <v>29.454545454545464</v>
      </c>
      <c r="L209" s="25">
        <f t="shared" si="189"/>
        <v>23.27272727272728</v>
      </c>
      <c r="M209" s="25">
        <f t="shared" si="190"/>
        <v>31.818181818181827</v>
      </c>
      <c r="N209" s="25">
        <f t="shared" si="191"/>
        <v>35.000000000000014</v>
      </c>
      <c r="O209" s="25">
        <f t="shared" si="192"/>
        <v>30.090909090909101</v>
      </c>
      <c r="P209" s="25">
        <f t="shared" si="193"/>
        <v>23.27272727272728</v>
      </c>
      <c r="Q209" s="25">
        <f t="shared" ref="Q209:Q227" si="194">VLOOKUP($C$79,$D$3:$K$63,$A$70,0)*(B196-B195)</f>
        <v>9.9090909090909118</v>
      </c>
      <c r="R209" s="25">
        <f>VLOOKUP($C$80,$D$3:$K$63,$A$70,0)*(B195-B194)</f>
        <v>3.5454545454545467</v>
      </c>
      <c r="S209" s="25">
        <f>VLOOKUP($C$81,$D$3:$K$63,$A$70,0)*B194</f>
        <v>0</v>
      </c>
      <c r="T209" s="25"/>
      <c r="U209" s="25"/>
      <c r="V209" s="25"/>
      <c r="W209" s="25"/>
      <c r="X209" s="25"/>
      <c r="Y209" s="25"/>
      <c r="Z209" s="25"/>
      <c r="AA209" s="25"/>
      <c r="AB209" s="25"/>
      <c r="AC209" s="25"/>
      <c r="AD209" s="25"/>
      <c r="AE209" s="25"/>
      <c r="AF209" s="25"/>
      <c r="AG209" s="25"/>
      <c r="AH209" s="25"/>
      <c r="AI209" s="25"/>
      <c r="AJ209" s="25"/>
      <c r="AK209" s="25"/>
      <c r="AL209" s="25"/>
      <c r="AM209" s="25"/>
      <c r="AN209" s="25"/>
      <c r="AO209" s="25"/>
      <c r="AP209" s="25"/>
      <c r="AQ209" s="25"/>
      <c r="AR209" s="25"/>
      <c r="AS209" s="25"/>
      <c r="AT209" s="25"/>
      <c r="AU209" s="25"/>
      <c r="AV209" s="25"/>
      <c r="AW209" s="25"/>
      <c r="AX209" s="25"/>
      <c r="AY209" s="25"/>
      <c r="AZ209" s="25"/>
      <c r="BA209" s="25"/>
      <c r="BB209" s="25"/>
      <c r="BC209" s="25"/>
      <c r="BD209" s="25"/>
      <c r="BE209" s="25"/>
      <c r="BF209" s="25"/>
      <c r="BG209" s="25"/>
      <c r="BH209" s="25"/>
      <c r="BI209" s="25"/>
      <c r="BJ209" s="25"/>
      <c r="BK209" s="25"/>
      <c r="BL209" s="25"/>
      <c r="BM209" s="21">
        <f t="shared" si="178"/>
        <v>344.00000000000011</v>
      </c>
      <c r="BP209" s="18">
        <v>2015</v>
      </c>
      <c r="BQ209" s="14">
        <f t="shared" si="179"/>
        <v>0</v>
      </c>
      <c r="BR209" s="14">
        <f t="shared" si="172"/>
        <v>0</v>
      </c>
      <c r="BS209" s="14">
        <f t="shared" si="172"/>
        <v>0</v>
      </c>
      <c r="BT209" s="14">
        <f t="shared" si="172"/>
        <v>0</v>
      </c>
      <c r="BU209" s="14">
        <f t="shared" si="172"/>
        <v>0</v>
      </c>
      <c r="BV209" s="14">
        <f t="shared" si="172"/>
        <v>0.20216701902748416</v>
      </c>
      <c r="BW209" s="14">
        <f t="shared" si="172"/>
        <v>0.2560782241014799</v>
      </c>
      <c r="BX209" s="14">
        <f t="shared" si="172"/>
        <v>8.5623678646934459E-2</v>
      </c>
      <c r="BY209" s="14">
        <f t="shared" si="172"/>
        <v>6.765327695560254E-2</v>
      </c>
      <c r="BZ209" s="14">
        <f t="shared" si="172"/>
        <v>9.2494714587737836E-2</v>
      </c>
      <c r="CA209" s="14">
        <f t="shared" si="172"/>
        <v>0.10174418604651164</v>
      </c>
      <c r="CB209" s="14">
        <f t="shared" si="172"/>
        <v>8.7473572938689223E-2</v>
      </c>
      <c r="CC209" s="14">
        <f t="shared" si="172"/>
        <v>6.765327695560254E-2</v>
      </c>
      <c r="CD209" s="14">
        <f t="shared" si="172"/>
        <v>2.8805496828752643E-2</v>
      </c>
      <c r="CE209" s="14">
        <f t="shared" si="172"/>
        <v>1.0306553911205074E-2</v>
      </c>
      <c r="CF209" s="14">
        <f t="shared" si="172"/>
        <v>0</v>
      </c>
      <c r="CG209" s="14">
        <f t="shared" ref="CG209:CV235" si="195">T209/$BM209</f>
        <v>0</v>
      </c>
      <c r="CH209" s="14">
        <f t="shared" si="173"/>
        <v>0</v>
      </c>
      <c r="CI209" s="14">
        <f t="shared" si="173"/>
        <v>0</v>
      </c>
      <c r="CJ209" s="14">
        <f t="shared" si="173"/>
        <v>0</v>
      </c>
      <c r="CK209" s="14">
        <f t="shared" si="173"/>
        <v>0</v>
      </c>
      <c r="CL209" s="14">
        <f t="shared" si="173"/>
        <v>0</v>
      </c>
      <c r="CM209" s="14">
        <f t="shared" si="173"/>
        <v>0</v>
      </c>
      <c r="CN209" s="14">
        <f t="shared" si="174"/>
        <v>0</v>
      </c>
      <c r="CO209" s="14">
        <f t="shared" si="174"/>
        <v>0</v>
      </c>
      <c r="CP209" s="14">
        <f t="shared" si="174"/>
        <v>0</v>
      </c>
      <c r="CQ209" s="14">
        <f t="shared" si="174"/>
        <v>0</v>
      </c>
      <c r="CR209" s="14">
        <f t="shared" si="174"/>
        <v>0</v>
      </c>
      <c r="CS209" s="14">
        <f t="shared" si="174"/>
        <v>0</v>
      </c>
      <c r="CT209" s="14">
        <f t="shared" si="174"/>
        <v>0</v>
      </c>
      <c r="CU209" s="14">
        <f t="shared" si="174"/>
        <v>0</v>
      </c>
      <c r="CV209" s="14">
        <f t="shared" si="174"/>
        <v>0</v>
      </c>
      <c r="CW209" s="14">
        <f t="shared" si="174"/>
        <v>0</v>
      </c>
      <c r="CX209" s="14">
        <f t="shared" si="174"/>
        <v>0</v>
      </c>
      <c r="CY209" s="14">
        <f t="shared" si="174"/>
        <v>0</v>
      </c>
      <c r="CZ209" s="14">
        <f t="shared" si="174"/>
        <v>0</v>
      </c>
      <c r="DA209" s="14">
        <f t="shared" si="174"/>
        <v>0</v>
      </c>
      <c r="DB209" s="14">
        <f t="shared" si="174"/>
        <v>0</v>
      </c>
      <c r="DC209" s="14">
        <f t="shared" ref="DC209:DR225" si="196">AP209/$BM209</f>
        <v>0</v>
      </c>
      <c r="DD209" s="14">
        <f t="shared" si="175"/>
        <v>0</v>
      </c>
      <c r="DE209" s="14">
        <f t="shared" si="175"/>
        <v>0</v>
      </c>
      <c r="DF209" s="14">
        <f t="shared" si="175"/>
        <v>0</v>
      </c>
      <c r="DG209" s="14">
        <f t="shared" si="175"/>
        <v>0</v>
      </c>
      <c r="DH209" s="14">
        <f t="shared" si="175"/>
        <v>0</v>
      </c>
      <c r="DI209" s="14">
        <f t="shared" si="175"/>
        <v>0</v>
      </c>
      <c r="DJ209" s="14">
        <f t="shared" si="175"/>
        <v>0</v>
      </c>
      <c r="DK209" s="14">
        <f t="shared" si="175"/>
        <v>0</v>
      </c>
      <c r="DL209" s="14">
        <f t="shared" si="175"/>
        <v>0</v>
      </c>
      <c r="DM209" s="14">
        <f t="shared" si="175"/>
        <v>0</v>
      </c>
      <c r="DN209" s="14">
        <f t="shared" si="175"/>
        <v>0</v>
      </c>
      <c r="DO209" s="14">
        <f t="shared" si="175"/>
        <v>0</v>
      </c>
      <c r="DP209" s="14">
        <f t="shared" si="175"/>
        <v>0</v>
      </c>
      <c r="DQ209" s="14">
        <f t="shared" si="175"/>
        <v>0</v>
      </c>
      <c r="DR209" s="14">
        <f t="shared" si="175"/>
        <v>0</v>
      </c>
      <c r="DS209" s="14">
        <f t="shared" ref="DS209:DV254" si="197">BF209/$BM209</f>
        <v>0</v>
      </c>
      <c r="DT209" s="14">
        <f t="shared" si="176"/>
        <v>0</v>
      </c>
      <c r="DU209" s="14">
        <f t="shared" si="176"/>
        <v>0</v>
      </c>
      <c r="DV209" s="14">
        <f t="shared" si="176"/>
        <v>0</v>
      </c>
      <c r="DW209" s="14">
        <f t="shared" si="176"/>
        <v>0</v>
      </c>
      <c r="DX209" s="14">
        <f t="shared" si="176"/>
        <v>0</v>
      </c>
      <c r="DY209" s="14">
        <f t="shared" si="176"/>
        <v>0</v>
      </c>
      <c r="DZ209" s="14">
        <f t="shared" si="180"/>
        <v>0.99999999999999989</v>
      </c>
    </row>
    <row r="210" spans="1:130">
      <c r="A210" s="18">
        <v>16</v>
      </c>
      <c r="B210" s="15">
        <f t="shared" si="177"/>
        <v>1</v>
      </c>
      <c r="C210" s="18">
        <v>2016</v>
      </c>
      <c r="D210" s="25">
        <f t="shared" si="181"/>
        <v>0</v>
      </c>
      <c r="E210" s="25">
        <f t="shared" si="182"/>
        <v>0</v>
      </c>
      <c r="F210" s="25">
        <f t="shared" si="183"/>
        <v>0</v>
      </c>
      <c r="G210" s="25">
        <f t="shared" si="184"/>
        <v>0</v>
      </c>
      <c r="H210" s="25">
        <f t="shared" si="185"/>
        <v>0</v>
      </c>
      <c r="I210" s="25">
        <f t="shared" si="186"/>
        <v>69.545454545454319</v>
      </c>
      <c r="J210" s="25">
        <f t="shared" si="187"/>
        <v>88.090909090909122</v>
      </c>
      <c r="K210" s="25">
        <f t="shared" si="188"/>
        <v>29.454545454545464</v>
      </c>
      <c r="L210" s="25">
        <f t="shared" si="189"/>
        <v>23.27272727272728</v>
      </c>
      <c r="M210" s="25">
        <f t="shared" si="190"/>
        <v>31.818181818181827</v>
      </c>
      <c r="N210" s="25">
        <f t="shared" si="191"/>
        <v>35.000000000000014</v>
      </c>
      <c r="O210" s="25">
        <f t="shared" si="192"/>
        <v>30.090909090909101</v>
      </c>
      <c r="P210" s="25">
        <f t="shared" si="193"/>
        <v>23.27272727272728</v>
      </c>
      <c r="Q210" s="25">
        <f t="shared" si="194"/>
        <v>9.9090909090909118</v>
      </c>
      <c r="R210" s="25">
        <f t="shared" ref="R210:R228" si="198">VLOOKUP($C$80,$D$3:$K$63,$A$70,0)*(B196-B195)</f>
        <v>3.5454545454545467</v>
      </c>
      <c r="S210" s="25">
        <f>VLOOKUP($C$81,$D$3:$K$63,$A$70,0)*(B195-B194)</f>
        <v>1.2727272727272732</v>
      </c>
      <c r="T210" s="25">
        <f>VLOOKUP($C$82,$D$3:$K$63,$A$70,0)*B194</f>
        <v>0</v>
      </c>
      <c r="U210" s="25"/>
      <c r="V210" s="25"/>
      <c r="W210" s="25"/>
      <c r="X210" s="25"/>
      <c r="Y210" s="25"/>
      <c r="Z210" s="25"/>
      <c r="AA210" s="25"/>
      <c r="AB210" s="25"/>
      <c r="AC210" s="25"/>
      <c r="AD210" s="25"/>
      <c r="AE210" s="25"/>
      <c r="AF210" s="25"/>
      <c r="AG210" s="25"/>
      <c r="AH210" s="25"/>
      <c r="AI210" s="25"/>
      <c r="AJ210" s="25"/>
      <c r="AK210" s="25"/>
      <c r="AL210" s="25"/>
      <c r="AM210" s="25"/>
      <c r="AN210" s="25"/>
      <c r="AO210" s="25"/>
      <c r="AP210" s="25"/>
      <c r="AQ210" s="25"/>
      <c r="AR210" s="25"/>
      <c r="AS210" s="25"/>
      <c r="AT210" s="25"/>
      <c r="AU210" s="25"/>
      <c r="AV210" s="25"/>
      <c r="AW210" s="25"/>
      <c r="AX210" s="25"/>
      <c r="AY210" s="25"/>
      <c r="AZ210" s="25"/>
      <c r="BA210" s="25"/>
      <c r="BB210" s="25"/>
      <c r="BC210" s="25"/>
      <c r="BD210" s="25"/>
      <c r="BE210" s="25"/>
      <c r="BF210" s="25"/>
      <c r="BG210" s="25"/>
      <c r="BH210" s="25"/>
      <c r="BI210" s="25"/>
      <c r="BJ210" s="25"/>
      <c r="BK210" s="25"/>
      <c r="BL210" s="25"/>
      <c r="BM210" s="21">
        <f t="shared" si="178"/>
        <v>345.27272727272714</v>
      </c>
      <c r="BP210" s="18">
        <v>2016</v>
      </c>
      <c r="BQ210" s="14">
        <f t="shared" si="179"/>
        <v>0</v>
      </c>
      <c r="BR210" s="14">
        <f t="shared" si="179"/>
        <v>0</v>
      </c>
      <c r="BS210" s="14">
        <f t="shared" si="179"/>
        <v>0</v>
      </c>
      <c r="BT210" s="14">
        <f t="shared" si="179"/>
        <v>0</v>
      </c>
      <c r="BU210" s="14">
        <f t="shared" si="179"/>
        <v>0</v>
      </c>
      <c r="BV210" s="14">
        <f t="shared" si="179"/>
        <v>0.20142180094786671</v>
      </c>
      <c r="BW210" s="14">
        <f t="shared" si="179"/>
        <v>0.25513428120063208</v>
      </c>
      <c r="BX210" s="14">
        <f t="shared" si="179"/>
        <v>8.5308056872037977E-2</v>
      </c>
      <c r="BY210" s="14">
        <f t="shared" si="179"/>
        <v>6.7403896787783094E-2</v>
      </c>
      <c r="BZ210" s="14">
        <f t="shared" si="179"/>
        <v>9.2153765139547192E-2</v>
      </c>
      <c r="CA210" s="14">
        <f t="shared" si="179"/>
        <v>0.10136914165350193</v>
      </c>
      <c r="CB210" s="14">
        <f t="shared" si="179"/>
        <v>8.7151132174828921E-2</v>
      </c>
      <c r="CC210" s="14">
        <f t="shared" si="179"/>
        <v>6.7403896787783094E-2</v>
      </c>
      <c r="CD210" s="14">
        <f t="shared" si="179"/>
        <v>2.8699315429173269E-2</v>
      </c>
      <c r="CE210" s="14">
        <f t="shared" si="179"/>
        <v>1.0268562401263831E-2</v>
      </c>
      <c r="CF210" s="14">
        <f t="shared" si="179"/>
        <v>3.686150605581888E-3</v>
      </c>
      <c r="CG210" s="14">
        <f t="shared" si="195"/>
        <v>0</v>
      </c>
      <c r="CH210" s="14">
        <f t="shared" si="173"/>
        <v>0</v>
      </c>
      <c r="CI210" s="14">
        <f t="shared" si="173"/>
        <v>0</v>
      </c>
      <c r="CJ210" s="14">
        <f t="shared" si="173"/>
        <v>0</v>
      </c>
      <c r="CK210" s="14">
        <f t="shared" si="173"/>
        <v>0</v>
      </c>
      <c r="CL210" s="14">
        <f t="shared" si="173"/>
        <v>0</v>
      </c>
      <c r="CM210" s="14">
        <f t="shared" si="173"/>
        <v>0</v>
      </c>
      <c r="CN210" s="14">
        <f t="shared" si="173"/>
        <v>0</v>
      </c>
      <c r="CO210" s="14">
        <f t="shared" si="173"/>
        <v>0</v>
      </c>
      <c r="CP210" s="14">
        <f t="shared" si="173"/>
        <v>0</v>
      </c>
      <c r="CQ210" s="14">
        <f t="shared" si="173"/>
        <v>0</v>
      </c>
      <c r="CR210" s="14">
        <f t="shared" si="173"/>
        <v>0</v>
      </c>
      <c r="CS210" s="14">
        <f t="shared" si="173"/>
        <v>0</v>
      </c>
      <c r="CT210" s="14">
        <f t="shared" si="173"/>
        <v>0</v>
      </c>
      <c r="CU210" s="14">
        <f t="shared" si="173"/>
        <v>0</v>
      </c>
      <c r="CV210" s="14">
        <f t="shared" si="173"/>
        <v>0</v>
      </c>
      <c r="CW210" s="14">
        <f t="shared" si="173"/>
        <v>0</v>
      </c>
      <c r="CX210" s="14">
        <f t="shared" ref="CX210:DM237" si="199">AK210/$BM210</f>
        <v>0</v>
      </c>
      <c r="CY210" s="14">
        <f t="shared" si="199"/>
        <v>0</v>
      </c>
      <c r="CZ210" s="14">
        <f t="shared" si="199"/>
        <v>0</v>
      </c>
      <c r="DA210" s="14">
        <f t="shared" si="199"/>
        <v>0</v>
      </c>
      <c r="DB210" s="14">
        <f t="shared" si="199"/>
        <v>0</v>
      </c>
      <c r="DC210" s="14">
        <f t="shared" si="196"/>
        <v>0</v>
      </c>
      <c r="DD210" s="14">
        <f t="shared" si="196"/>
        <v>0</v>
      </c>
      <c r="DE210" s="14">
        <f t="shared" si="196"/>
        <v>0</v>
      </c>
      <c r="DF210" s="14">
        <f t="shared" si="196"/>
        <v>0</v>
      </c>
      <c r="DG210" s="14">
        <f t="shared" si="196"/>
        <v>0</v>
      </c>
      <c r="DH210" s="14">
        <f t="shared" si="196"/>
        <v>0</v>
      </c>
      <c r="DI210" s="14">
        <f t="shared" si="196"/>
        <v>0</v>
      </c>
      <c r="DJ210" s="14">
        <f t="shared" si="196"/>
        <v>0</v>
      </c>
      <c r="DK210" s="14">
        <f t="shared" si="196"/>
        <v>0</v>
      </c>
      <c r="DL210" s="14">
        <f t="shared" si="196"/>
        <v>0</v>
      </c>
      <c r="DM210" s="14">
        <f t="shared" si="196"/>
        <v>0</v>
      </c>
      <c r="DN210" s="14">
        <f t="shared" si="196"/>
        <v>0</v>
      </c>
      <c r="DO210" s="14">
        <f t="shared" si="196"/>
        <v>0</v>
      </c>
      <c r="DP210" s="14">
        <f t="shared" si="196"/>
        <v>0</v>
      </c>
      <c r="DQ210" s="14">
        <f t="shared" si="196"/>
        <v>0</v>
      </c>
      <c r="DR210" s="14">
        <f t="shared" si="196"/>
        <v>0</v>
      </c>
      <c r="DS210" s="14">
        <f t="shared" si="197"/>
        <v>0</v>
      </c>
      <c r="DT210" s="14">
        <f t="shared" si="176"/>
        <v>0</v>
      </c>
      <c r="DU210" s="14">
        <f t="shared" si="176"/>
        <v>0</v>
      </c>
      <c r="DV210" s="14">
        <f t="shared" si="176"/>
        <v>0</v>
      </c>
      <c r="DW210" s="14">
        <f t="shared" si="176"/>
        <v>0</v>
      </c>
      <c r="DX210" s="14">
        <f t="shared" si="176"/>
        <v>0</v>
      </c>
      <c r="DY210" s="14">
        <f t="shared" si="176"/>
        <v>0</v>
      </c>
      <c r="DZ210" s="14">
        <f t="shared" si="180"/>
        <v>1.0000000000000002</v>
      </c>
    </row>
    <row r="211" spans="1:130">
      <c r="A211" s="18">
        <v>17</v>
      </c>
      <c r="B211" s="15">
        <f t="shared" si="177"/>
        <v>1</v>
      </c>
      <c r="C211" s="18">
        <v>2017</v>
      </c>
      <c r="D211" s="25">
        <f t="shared" si="181"/>
        <v>0</v>
      </c>
      <c r="E211" s="25">
        <f t="shared" si="182"/>
        <v>0</v>
      </c>
      <c r="F211" s="25">
        <f t="shared" si="183"/>
        <v>0</v>
      </c>
      <c r="G211" s="25">
        <f t="shared" si="184"/>
        <v>0</v>
      </c>
      <c r="H211" s="25">
        <f t="shared" si="185"/>
        <v>0</v>
      </c>
      <c r="I211" s="25">
        <f t="shared" si="186"/>
        <v>0</v>
      </c>
      <c r="J211" s="25">
        <f t="shared" si="187"/>
        <v>88.090909090908795</v>
      </c>
      <c r="K211" s="25">
        <f t="shared" si="188"/>
        <v>29.454545454545464</v>
      </c>
      <c r="L211" s="25">
        <f t="shared" si="189"/>
        <v>23.27272727272728</v>
      </c>
      <c r="M211" s="25">
        <f t="shared" si="190"/>
        <v>31.818181818181827</v>
      </c>
      <c r="N211" s="25">
        <f t="shared" si="191"/>
        <v>35.000000000000014</v>
      </c>
      <c r="O211" s="25">
        <f t="shared" si="192"/>
        <v>30.090909090909101</v>
      </c>
      <c r="P211" s="25">
        <f t="shared" si="193"/>
        <v>23.27272727272728</v>
      </c>
      <c r="Q211" s="25">
        <f t="shared" si="194"/>
        <v>9.9090909090909118</v>
      </c>
      <c r="R211" s="25">
        <f t="shared" si="198"/>
        <v>3.5454545454545467</v>
      </c>
      <c r="S211" s="25">
        <f t="shared" ref="S211:S229" si="200">VLOOKUP($C$81,$D$3:$K$63,$A$70,0)*(B196-B195)</f>
        <v>1.2727272727272732</v>
      </c>
      <c r="T211" s="25">
        <f>VLOOKUP($C$82,$D$3:$K$63,$A$70,0)*(B195-B194)</f>
        <v>0</v>
      </c>
      <c r="U211" s="25">
        <f>VLOOKUP($C$83,$D$3:$K$63,$A$70,0)*B194</f>
        <v>0</v>
      </c>
      <c r="V211" s="25"/>
      <c r="W211" s="25"/>
      <c r="X211" s="25"/>
      <c r="Y211" s="25"/>
      <c r="Z211" s="25"/>
      <c r="AA211" s="25"/>
      <c r="AB211" s="25"/>
      <c r="AC211" s="25"/>
      <c r="AD211" s="25"/>
      <c r="AE211" s="25"/>
      <c r="AF211" s="25"/>
      <c r="AG211" s="25"/>
      <c r="AH211" s="25"/>
      <c r="AI211" s="25"/>
      <c r="AJ211" s="25"/>
      <c r="AK211" s="25"/>
      <c r="AL211" s="25"/>
      <c r="AM211" s="25"/>
      <c r="AN211" s="25"/>
      <c r="AO211" s="25"/>
      <c r="AP211" s="25"/>
      <c r="AQ211" s="25"/>
      <c r="AR211" s="25"/>
      <c r="AS211" s="25"/>
      <c r="AT211" s="25"/>
      <c r="AU211" s="25"/>
      <c r="AV211" s="25"/>
      <c r="AW211" s="25"/>
      <c r="AX211" s="25"/>
      <c r="AY211" s="25"/>
      <c r="AZ211" s="25"/>
      <c r="BA211" s="25"/>
      <c r="BB211" s="25"/>
      <c r="BC211" s="25"/>
      <c r="BD211" s="25"/>
      <c r="BE211" s="25"/>
      <c r="BF211" s="25"/>
      <c r="BG211" s="25"/>
      <c r="BH211" s="25"/>
      <c r="BI211" s="25"/>
      <c r="BJ211" s="25"/>
      <c r="BK211" s="25"/>
      <c r="BL211" s="25"/>
      <c r="BM211" s="21">
        <f t="shared" si="178"/>
        <v>275.72727272727246</v>
      </c>
      <c r="BP211" s="18">
        <v>2017</v>
      </c>
      <c r="BQ211" s="14">
        <f t="shared" si="179"/>
        <v>0</v>
      </c>
      <c r="BR211" s="14">
        <f t="shared" si="179"/>
        <v>0</v>
      </c>
      <c r="BS211" s="14">
        <f t="shared" si="179"/>
        <v>0</v>
      </c>
      <c r="BT211" s="14">
        <f t="shared" si="179"/>
        <v>0</v>
      </c>
      <c r="BU211" s="14">
        <f t="shared" si="179"/>
        <v>0</v>
      </c>
      <c r="BV211" s="14">
        <f t="shared" si="179"/>
        <v>0</v>
      </c>
      <c r="BW211" s="14">
        <f t="shared" si="179"/>
        <v>0.31948565776458876</v>
      </c>
      <c r="BX211" s="14">
        <f t="shared" si="179"/>
        <v>0.10682492581602387</v>
      </c>
      <c r="BY211" s="14">
        <f t="shared" si="179"/>
        <v>8.4404879657105289E-2</v>
      </c>
      <c r="BZ211" s="14">
        <f t="shared" si="179"/>
        <v>0.11539729640619863</v>
      </c>
      <c r="CA211" s="14">
        <f t="shared" si="179"/>
        <v>0.1269370260468185</v>
      </c>
      <c r="CB211" s="14">
        <f t="shared" si="179"/>
        <v>0.10913287174414785</v>
      </c>
      <c r="CC211" s="14">
        <f t="shared" si="179"/>
        <v>8.4404879657105289E-2</v>
      </c>
      <c r="CD211" s="14">
        <f t="shared" si="179"/>
        <v>3.5938015166501858E-2</v>
      </c>
      <c r="CE211" s="14">
        <f t="shared" si="179"/>
        <v>1.2858555885262133E-2</v>
      </c>
      <c r="CF211" s="14">
        <f t="shared" si="179"/>
        <v>4.6158918562479454E-3</v>
      </c>
      <c r="CG211" s="14">
        <f t="shared" si="195"/>
        <v>0</v>
      </c>
      <c r="CH211" s="14">
        <f t="shared" si="173"/>
        <v>0</v>
      </c>
      <c r="CI211" s="14">
        <f t="shared" si="173"/>
        <v>0</v>
      </c>
      <c r="CJ211" s="14">
        <f t="shared" si="173"/>
        <v>0</v>
      </c>
      <c r="CK211" s="14">
        <f t="shared" si="173"/>
        <v>0</v>
      </c>
      <c r="CL211" s="14">
        <f t="shared" si="173"/>
        <v>0</v>
      </c>
      <c r="CM211" s="14">
        <f t="shared" si="173"/>
        <v>0</v>
      </c>
      <c r="CN211" s="14">
        <f t="shared" si="173"/>
        <v>0</v>
      </c>
      <c r="CO211" s="14">
        <f t="shared" si="173"/>
        <v>0</v>
      </c>
      <c r="CP211" s="14">
        <f t="shared" si="173"/>
        <v>0</v>
      </c>
      <c r="CQ211" s="14">
        <f t="shared" si="173"/>
        <v>0</v>
      </c>
      <c r="CR211" s="14">
        <f t="shared" si="173"/>
        <v>0</v>
      </c>
      <c r="CS211" s="14">
        <f t="shared" si="173"/>
        <v>0</v>
      </c>
      <c r="CT211" s="14">
        <f t="shared" si="173"/>
        <v>0</v>
      </c>
      <c r="CU211" s="14">
        <f t="shared" si="173"/>
        <v>0</v>
      </c>
      <c r="CV211" s="14">
        <f t="shared" si="173"/>
        <v>0</v>
      </c>
      <c r="CW211" s="14">
        <f t="shared" si="173"/>
        <v>0</v>
      </c>
      <c r="CX211" s="14">
        <f t="shared" si="199"/>
        <v>0</v>
      </c>
      <c r="CY211" s="14">
        <f t="shared" si="199"/>
        <v>0</v>
      </c>
      <c r="CZ211" s="14">
        <f t="shared" si="199"/>
        <v>0</v>
      </c>
      <c r="DA211" s="14">
        <f t="shared" si="199"/>
        <v>0</v>
      </c>
      <c r="DB211" s="14">
        <f t="shared" si="199"/>
        <v>0</v>
      </c>
      <c r="DC211" s="14">
        <f t="shared" si="196"/>
        <v>0</v>
      </c>
      <c r="DD211" s="14">
        <f t="shared" si="196"/>
        <v>0</v>
      </c>
      <c r="DE211" s="14">
        <f t="shared" si="196"/>
        <v>0</v>
      </c>
      <c r="DF211" s="14">
        <f t="shared" si="196"/>
        <v>0</v>
      </c>
      <c r="DG211" s="14">
        <f t="shared" si="196"/>
        <v>0</v>
      </c>
      <c r="DH211" s="14">
        <f t="shared" si="196"/>
        <v>0</v>
      </c>
      <c r="DI211" s="14">
        <f t="shared" si="196"/>
        <v>0</v>
      </c>
      <c r="DJ211" s="14">
        <f t="shared" si="196"/>
        <v>0</v>
      </c>
      <c r="DK211" s="14">
        <f t="shared" si="196"/>
        <v>0</v>
      </c>
      <c r="DL211" s="14">
        <f t="shared" si="196"/>
        <v>0</v>
      </c>
      <c r="DM211" s="14">
        <f t="shared" si="196"/>
        <v>0</v>
      </c>
      <c r="DN211" s="14">
        <f t="shared" si="196"/>
        <v>0</v>
      </c>
      <c r="DO211" s="14">
        <f t="shared" si="196"/>
        <v>0</v>
      </c>
      <c r="DP211" s="14">
        <f t="shared" si="196"/>
        <v>0</v>
      </c>
      <c r="DQ211" s="14">
        <f t="shared" si="196"/>
        <v>0</v>
      </c>
      <c r="DR211" s="14">
        <f t="shared" si="196"/>
        <v>0</v>
      </c>
      <c r="DS211" s="14">
        <f t="shared" si="197"/>
        <v>0</v>
      </c>
      <c r="DT211" s="14">
        <f t="shared" si="176"/>
        <v>0</v>
      </c>
      <c r="DU211" s="14">
        <f t="shared" si="176"/>
        <v>0</v>
      </c>
      <c r="DV211" s="14">
        <f t="shared" si="176"/>
        <v>0</v>
      </c>
      <c r="DW211" s="14">
        <f t="shared" si="176"/>
        <v>0</v>
      </c>
      <c r="DX211" s="14">
        <f t="shared" si="176"/>
        <v>0</v>
      </c>
      <c r="DY211" s="14">
        <f t="shared" si="176"/>
        <v>0</v>
      </c>
      <c r="DZ211" s="14">
        <f t="shared" si="180"/>
        <v>1</v>
      </c>
    </row>
    <row r="212" spans="1:130">
      <c r="A212" s="18">
        <v>18</v>
      </c>
      <c r="B212" s="15">
        <f t="shared" si="177"/>
        <v>1</v>
      </c>
      <c r="C212" s="18">
        <v>2018</v>
      </c>
      <c r="D212" s="25">
        <f t="shared" si="181"/>
        <v>0</v>
      </c>
      <c r="E212" s="25">
        <f t="shared" si="182"/>
        <v>0</v>
      </c>
      <c r="F212" s="25">
        <f t="shared" si="183"/>
        <v>0</v>
      </c>
      <c r="G212" s="25">
        <f t="shared" si="184"/>
        <v>0</v>
      </c>
      <c r="H212" s="25">
        <f t="shared" si="185"/>
        <v>0</v>
      </c>
      <c r="I212" s="25">
        <f t="shared" si="186"/>
        <v>0</v>
      </c>
      <c r="J212" s="25">
        <f t="shared" si="187"/>
        <v>0</v>
      </c>
      <c r="K212" s="25">
        <f t="shared" si="188"/>
        <v>29.454545454545357</v>
      </c>
      <c r="L212" s="25">
        <f t="shared" si="189"/>
        <v>23.27272727272728</v>
      </c>
      <c r="M212" s="25">
        <f t="shared" si="190"/>
        <v>31.818181818181827</v>
      </c>
      <c r="N212" s="25">
        <f t="shared" si="191"/>
        <v>35.000000000000014</v>
      </c>
      <c r="O212" s="25">
        <f t="shared" si="192"/>
        <v>30.090909090909101</v>
      </c>
      <c r="P212" s="25">
        <f t="shared" si="193"/>
        <v>23.27272727272728</v>
      </c>
      <c r="Q212" s="25">
        <f t="shared" si="194"/>
        <v>9.9090909090909118</v>
      </c>
      <c r="R212" s="25">
        <f t="shared" si="198"/>
        <v>3.5454545454545467</v>
      </c>
      <c r="S212" s="25">
        <f t="shared" si="200"/>
        <v>1.2727272727272732</v>
      </c>
      <c r="T212" s="25">
        <f t="shared" ref="T212:T230" si="201">VLOOKUP($C$82,$D$3:$K$63,$A$70,0)*(B196-B195)</f>
        <v>0</v>
      </c>
      <c r="U212" s="25">
        <f>VLOOKUP($C$83,$D$3:$K$63,$A$70,0)*(B195-B194)</f>
        <v>0.36363636363636376</v>
      </c>
      <c r="V212" s="25">
        <f>VLOOKUP($C$84,$D$3:$K$63,$A$70,0)*B194</f>
        <v>0</v>
      </c>
      <c r="W212" s="25"/>
      <c r="X212" s="25"/>
      <c r="Y212" s="25"/>
      <c r="Z212" s="25"/>
      <c r="AA212" s="25"/>
      <c r="AB212" s="25"/>
      <c r="AC212" s="25"/>
      <c r="AD212" s="25"/>
      <c r="AE212" s="25"/>
      <c r="AF212" s="25"/>
      <c r="AG212" s="25"/>
      <c r="AH212" s="25"/>
      <c r="AI212" s="25"/>
      <c r="AJ212" s="25"/>
      <c r="AK212" s="25"/>
      <c r="AL212" s="25"/>
      <c r="AM212" s="25"/>
      <c r="AN212" s="25"/>
      <c r="AO212" s="25"/>
      <c r="AP212" s="25"/>
      <c r="AQ212" s="25"/>
      <c r="AR212" s="25"/>
      <c r="AS212" s="25"/>
      <c r="AT212" s="25"/>
      <c r="AU212" s="25"/>
      <c r="AV212" s="25"/>
      <c r="AW212" s="25"/>
      <c r="AX212" s="25"/>
      <c r="AY212" s="25"/>
      <c r="AZ212" s="25"/>
      <c r="BA212" s="25"/>
      <c r="BB212" s="25"/>
      <c r="BC212" s="25"/>
      <c r="BD212" s="25"/>
      <c r="BE212" s="25"/>
      <c r="BF212" s="25"/>
      <c r="BG212" s="25"/>
      <c r="BH212" s="25"/>
      <c r="BI212" s="25"/>
      <c r="BJ212" s="25"/>
      <c r="BK212" s="25"/>
      <c r="BL212" s="25"/>
      <c r="BM212" s="21">
        <f t="shared" si="178"/>
        <v>187.99999999999997</v>
      </c>
      <c r="BP212" s="18">
        <v>2018</v>
      </c>
      <c r="BQ212" s="14">
        <f t="shared" si="179"/>
        <v>0</v>
      </c>
      <c r="BR212" s="14">
        <f t="shared" si="179"/>
        <v>0</v>
      </c>
      <c r="BS212" s="14">
        <f t="shared" si="179"/>
        <v>0</v>
      </c>
      <c r="BT212" s="14">
        <f t="shared" si="179"/>
        <v>0</v>
      </c>
      <c r="BU212" s="14">
        <f t="shared" si="179"/>
        <v>0</v>
      </c>
      <c r="BV212" s="14">
        <f t="shared" si="179"/>
        <v>0</v>
      </c>
      <c r="BW212" s="14">
        <f t="shared" si="179"/>
        <v>0</v>
      </c>
      <c r="BX212" s="14">
        <f t="shared" si="179"/>
        <v>0.15667311411992213</v>
      </c>
      <c r="BY212" s="14">
        <f t="shared" si="179"/>
        <v>0.12379110251450683</v>
      </c>
      <c r="BZ212" s="14">
        <f t="shared" si="179"/>
        <v>0.16924564796905231</v>
      </c>
      <c r="CA212" s="14">
        <f t="shared" si="179"/>
        <v>0.18617021276595755</v>
      </c>
      <c r="CB212" s="14">
        <f t="shared" si="179"/>
        <v>0.16005802707930375</v>
      </c>
      <c r="CC212" s="14">
        <f t="shared" si="179"/>
        <v>0.12379110251450683</v>
      </c>
      <c r="CD212" s="14">
        <f t="shared" si="179"/>
        <v>5.270793036750486E-2</v>
      </c>
      <c r="CE212" s="14">
        <f t="shared" si="179"/>
        <v>1.8858800773694402E-2</v>
      </c>
      <c r="CF212" s="14">
        <f t="shared" si="179"/>
        <v>6.7698259187620926E-3</v>
      </c>
      <c r="CG212" s="14">
        <f t="shared" si="195"/>
        <v>0</v>
      </c>
      <c r="CH212" s="14">
        <f t="shared" si="173"/>
        <v>1.9342359767891692E-3</v>
      </c>
      <c r="CI212" s="14">
        <f t="shared" si="173"/>
        <v>0</v>
      </c>
      <c r="CJ212" s="14">
        <f t="shared" si="173"/>
        <v>0</v>
      </c>
      <c r="CK212" s="14">
        <f t="shared" si="173"/>
        <v>0</v>
      </c>
      <c r="CL212" s="14">
        <f t="shared" si="173"/>
        <v>0</v>
      </c>
      <c r="CM212" s="14">
        <f t="shared" si="173"/>
        <v>0</v>
      </c>
      <c r="CN212" s="14">
        <f t="shared" si="173"/>
        <v>0</v>
      </c>
      <c r="CO212" s="14">
        <f t="shared" si="173"/>
        <v>0</v>
      </c>
      <c r="CP212" s="14">
        <f t="shared" si="173"/>
        <v>0</v>
      </c>
      <c r="CQ212" s="14">
        <f t="shared" si="173"/>
        <v>0</v>
      </c>
      <c r="CR212" s="14">
        <f t="shared" si="173"/>
        <v>0</v>
      </c>
      <c r="CS212" s="14">
        <f t="shared" si="173"/>
        <v>0</v>
      </c>
      <c r="CT212" s="14">
        <f t="shared" si="173"/>
        <v>0</v>
      </c>
      <c r="CU212" s="14">
        <f t="shared" si="173"/>
        <v>0</v>
      </c>
      <c r="CV212" s="14">
        <f t="shared" si="173"/>
        <v>0</v>
      </c>
      <c r="CW212" s="14">
        <f t="shared" si="173"/>
        <v>0</v>
      </c>
      <c r="CX212" s="14">
        <f t="shared" si="199"/>
        <v>0</v>
      </c>
      <c r="CY212" s="14">
        <f t="shared" si="199"/>
        <v>0</v>
      </c>
      <c r="CZ212" s="14">
        <f t="shared" si="199"/>
        <v>0</v>
      </c>
      <c r="DA212" s="14">
        <f t="shared" si="199"/>
        <v>0</v>
      </c>
      <c r="DB212" s="14">
        <f t="shared" si="199"/>
        <v>0</v>
      </c>
      <c r="DC212" s="14">
        <f t="shared" si="196"/>
        <v>0</v>
      </c>
      <c r="DD212" s="14">
        <f t="shared" si="196"/>
        <v>0</v>
      </c>
      <c r="DE212" s="14">
        <f t="shared" si="196"/>
        <v>0</v>
      </c>
      <c r="DF212" s="14">
        <f t="shared" si="196"/>
        <v>0</v>
      </c>
      <c r="DG212" s="14">
        <f t="shared" si="196"/>
        <v>0</v>
      </c>
      <c r="DH212" s="14">
        <f t="shared" si="196"/>
        <v>0</v>
      </c>
      <c r="DI212" s="14">
        <f t="shared" si="196"/>
        <v>0</v>
      </c>
      <c r="DJ212" s="14">
        <f t="shared" si="196"/>
        <v>0</v>
      </c>
      <c r="DK212" s="14">
        <f t="shared" si="196"/>
        <v>0</v>
      </c>
      <c r="DL212" s="14">
        <f t="shared" si="196"/>
        <v>0</v>
      </c>
      <c r="DM212" s="14">
        <f t="shared" si="196"/>
        <v>0</v>
      </c>
      <c r="DN212" s="14">
        <f t="shared" si="196"/>
        <v>0</v>
      </c>
      <c r="DO212" s="14">
        <f t="shared" si="196"/>
        <v>0</v>
      </c>
      <c r="DP212" s="14">
        <f t="shared" si="196"/>
        <v>0</v>
      </c>
      <c r="DQ212" s="14">
        <f t="shared" si="196"/>
        <v>0</v>
      </c>
      <c r="DR212" s="14">
        <f t="shared" si="196"/>
        <v>0</v>
      </c>
      <c r="DS212" s="14">
        <f t="shared" si="197"/>
        <v>0</v>
      </c>
      <c r="DT212" s="14">
        <f t="shared" si="176"/>
        <v>0</v>
      </c>
      <c r="DU212" s="14">
        <f t="shared" si="176"/>
        <v>0</v>
      </c>
      <c r="DV212" s="14">
        <f t="shared" si="176"/>
        <v>0</v>
      </c>
      <c r="DW212" s="14">
        <f t="shared" si="176"/>
        <v>0</v>
      </c>
      <c r="DX212" s="14">
        <f t="shared" si="176"/>
        <v>0</v>
      </c>
      <c r="DY212" s="14">
        <f t="shared" si="176"/>
        <v>0</v>
      </c>
      <c r="DZ212" s="14">
        <f t="shared" si="180"/>
        <v>1</v>
      </c>
    </row>
    <row r="213" spans="1:130">
      <c r="A213" s="18">
        <v>19</v>
      </c>
      <c r="B213" s="15">
        <f t="shared" si="177"/>
        <v>1</v>
      </c>
      <c r="C213" s="18">
        <v>2019</v>
      </c>
      <c r="D213" s="25">
        <f t="shared" si="181"/>
        <v>0</v>
      </c>
      <c r="E213" s="25">
        <f t="shared" si="182"/>
        <v>0</v>
      </c>
      <c r="F213" s="25">
        <f t="shared" si="183"/>
        <v>0</v>
      </c>
      <c r="G213" s="25">
        <f t="shared" si="184"/>
        <v>0</v>
      </c>
      <c r="H213" s="25">
        <f t="shared" si="185"/>
        <v>0</v>
      </c>
      <c r="I213" s="25">
        <f t="shared" si="186"/>
        <v>0</v>
      </c>
      <c r="J213" s="25">
        <f t="shared" si="187"/>
        <v>0</v>
      </c>
      <c r="K213" s="25">
        <f t="shared" si="188"/>
        <v>0</v>
      </c>
      <c r="L213" s="25">
        <f t="shared" si="189"/>
        <v>23.272727272727195</v>
      </c>
      <c r="M213" s="25">
        <f t="shared" si="190"/>
        <v>31.818181818181827</v>
      </c>
      <c r="N213" s="25">
        <f t="shared" si="191"/>
        <v>35.000000000000014</v>
      </c>
      <c r="O213" s="25">
        <f t="shared" si="192"/>
        <v>30.090909090909101</v>
      </c>
      <c r="P213" s="25">
        <f t="shared" si="193"/>
        <v>23.27272727272728</v>
      </c>
      <c r="Q213" s="25">
        <f t="shared" si="194"/>
        <v>9.9090909090909118</v>
      </c>
      <c r="R213" s="25">
        <f t="shared" si="198"/>
        <v>3.5454545454545467</v>
      </c>
      <c r="S213" s="25">
        <f t="shared" si="200"/>
        <v>1.2727272727272732</v>
      </c>
      <c r="T213" s="25">
        <f t="shared" si="201"/>
        <v>0</v>
      </c>
      <c r="U213" s="25">
        <f t="shared" ref="U213:U231" si="202">VLOOKUP($C$83,$D$3:$K$63,$A$70,0)*(B196-B195)</f>
        <v>0.36363636363636376</v>
      </c>
      <c r="V213" s="25">
        <f>VLOOKUP($C$84,$D$3:$K$63,$A$70,0)*(B195-B194)</f>
        <v>0.18181818181818188</v>
      </c>
      <c r="W213" s="25">
        <f>VLOOKUP($C$85,$D$3:$K$63,$A$70,0)*B194</f>
        <v>0</v>
      </c>
      <c r="X213" s="25"/>
      <c r="Y213" s="25"/>
      <c r="Z213" s="25"/>
      <c r="AA213" s="25"/>
      <c r="AB213" s="25"/>
      <c r="AC213" s="25"/>
      <c r="AD213" s="25"/>
      <c r="AE213" s="25"/>
      <c r="AF213" s="25"/>
      <c r="AG213" s="25"/>
      <c r="AH213" s="25"/>
      <c r="AI213" s="25"/>
      <c r="AJ213" s="25"/>
      <c r="AK213" s="25"/>
      <c r="AL213" s="25"/>
      <c r="AM213" s="25"/>
      <c r="AN213" s="25"/>
      <c r="AO213" s="25"/>
      <c r="AP213" s="25"/>
      <c r="AQ213" s="25"/>
      <c r="AR213" s="25"/>
      <c r="AS213" s="25"/>
      <c r="AT213" s="25"/>
      <c r="AU213" s="25"/>
      <c r="AV213" s="25"/>
      <c r="AW213" s="25"/>
      <c r="AX213" s="25"/>
      <c r="AY213" s="25"/>
      <c r="AZ213" s="25"/>
      <c r="BA213" s="25"/>
      <c r="BB213" s="25"/>
      <c r="BC213" s="25"/>
      <c r="BD213" s="25"/>
      <c r="BE213" s="25"/>
      <c r="BF213" s="25"/>
      <c r="BG213" s="25"/>
      <c r="BH213" s="25"/>
      <c r="BI213" s="25"/>
      <c r="BJ213" s="25"/>
      <c r="BK213" s="25"/>
      <c r="BL213" s="25"/>
      <c r="BM213" s="21">
        <f t="shared" si="178"/>
        <v>158.72727272727272</v>
      </c>
      <c r="BP213" s="18">
        <v>2019</v>
      </c>
      <c r="BQ213" s="14">
        <f t="shared" si="179"/>
        <v>0</v>
      </c>
      <c r="BR213" s="14">
        <f t="shared" si="179"/>
        <v>0</v>
      </c>
      <c r="BS213" s="14">
        <f t="shared" si="179"/>
        <v>0</v>
      </c>
      <c r="BT213" s="14">
        <f t="shared" si="179"/>
        <v>0</v>
      </c>
      <c r="BU213" s="14">
        <f t="shared" si="179"/>
        <v>0</v>
      </c>
      <c r="BV213" s="14">
        <f t="shared" si="179"/>
        <v>0</v>
      </c>
      <c r="BW213" s="14">
        <f t="shared" si="179"/>
        <v>0</v>
      </c>
      <c r="BX213" s="14">
        <f t="shared" si="179"/>
        <v>0</v>
      </c>
      <c r="BY213" s="14">
        <f t="shared" si="179"/>
        <v>0.14662084765177499</v>
      </c>
      <c r="BZ213" s="14">
        <f t="shared" si="179"/>
        <v>0.20045819014891186</v>
      </c>
      <c r="CA213" s="14">
        <f t="shared" si="179"/>
        <v>0.22050400916380308</v>
      </c>
      <c r="CB213" s="14">
        <f t="shared" si="179"/>
        <v>0.18957617411225666</v>
      </c>
      <c r="CC213" s="14">
        <f t="shared" si="179"/>
        <v>0.14662084765177555</v>
      </c>
      <c r="CD213" s="14">
        <f t="shared" si="179"/>
        <v>6.2428407789232553E-2</v>
      </c>
      <c r="CE213" s="14">
        <f t="shared" si="179"/>
        <v>2.2336769759450183E-2</v>
      </c>
      <c r="CF213" s="14">
        <f t="shared" si="179"/>
        <v>8.0183276059564747E-3</v>
      </c>
      <c r="CG213" s="14">
        <f t="shared" si="195"/>
        <v>0</v>
      </c>
      <c r="CH213" s="14">
        <f t="shared" si="173"/>
        <v>2.2909507445589929E-3</v>
      </c>
      <c r="CI213" s="14">
        <f t="shared" si="173"/>
        <v>1.1454753722794965E-3</v>
      </c>
      <c r="CJ213" s="14">
        <f t="shared" si="173"/>
        <v>0</v>
      </c>
      <c r="CK213" s="14">
        <f t="shared" si="173"/>
        <v>0</v>
      </c>
      <c r="CL213" s="14">
        <f t="shared" si="173"/>
        <v>0</v>
      </c>
      <c r="CM213" s="14">
        <f t="shared" si="173"/>
        <v>0</v>
      </c>
      <c r="CN213" s="14">
        <f t="shared" si="173"/>
        <v>0</v>
      </c>
      <c r="CO213" s="14">
        <f t="shared" si="173"/>
        <v>0</v>
      </c>
      <c r="CP213" s="14">
        <f t="shared" si="173"/>
        <v>0</v>
      </c>
      <c r="CQ213" s="14">
        <f t="shared" si="173"/>
        <v>0</v>
      </c>
      <c r="CR213" s="14">
        <f t="shared" si="173"/>
        <v>0</v>
      </c>
      <c r="CS213" s="14">
        <f t="shared" si="173"/>
        <v>0</v>
      </c>
      <c r="CT213" s="14">
        <f t="shared" si="173"/>
        <v>0</v>
      </c>
      <c r="CU213" s="14">
        <f t="shared" si="173"/>
        <v>0</v>
      </c>
      <c r="CV213" s="14">
        <f t="shared" si="173"/>
        <v>0</v>
      </c>
      <c r="CW213" s="14">
        <f t="shared" si="173"/>
        <v>0</v>
      </c>
      <c r="CX213" s="14">
        <f t="shared" si="199"/>
        <v>0</v>
      </c>
      <c r="CY213" s="14">
        <f t="shared" si="199"/>
        <v>0</v>
      </c>
      <c r="CZ213" s="14">
        <f t="shared" si="199"/>
        <v>0</v>
      </c>
      <c r="DA213" s="14">
        <f t="shared" si="199"/>
        <v>0</v>
      </c>
      <c r="DB213" s="14">
        <f t="shared" si="199"/>
        <v>0</v>
      </c>
      <c r="DC213" s="14">
        <f t="shared" si="196"/>
        <v>0</v>
      </c>
      <c r="DD213" s="14">
        <f t="shared" si="196"/>
        <v>0</v>
      </c>
      <c r="DE213" s="14">
        <f t="shared" si="196"/>
        <v>0</v>
      </c>
      <c r="DF213" s="14">
        <f t="shared" si="196"/>
        <v>0</v>
      </c>
      <c r="DG213" s="14">
        <f t="shared" si="196"/>
        <v>0</v>
      </c>
      <c r="DH213" s="14">
        <f t="shared" si="196"/>
        <v>0</v>
      </c>
      <c r="DI213" s="14">
        <f t="shared" si="196"/>
        <v>0</v>
      </c>
      <c r="DJ213" s="14">
        <f t="shared" si="196"/>
        <v>0</v>
      </c>
      <c r="DK213" s="14">
        <f t="shared" si="196"/>
        <v>0</v>
      </c>
      <c r="DL213" s="14">
        <f t="shared" si="196"/>
        <v>0</v>
      </c>
      <c r="DM213" s="14">
        <f t="shared" si="196"/>
        <v>0</v>
      </c>
      <c r="DN213" s="14">
        <f t="shared" si="196"/>
        <v>0</v>
      </c>
      <c r="DO213" s="14">
        <f t="shared" si="196"/>
        <v>0</v>
      </c>
      <c r="DP213" s="14">
        <f t="shared" si="196"/>
        <v>0</v>
      </c>
      <c r="DQ213" s="14">
        <f t="shared" si="196"/>
        <v>0</v>
      </c>
      <c r="DR213" s="14">
        <f t="shared" si="196"/>
        <v>0</v>
      </c>
      <c r="DS213" s="14">
        <f t="shared" si="197"/>
        <v>0</v>
      </c>
      <c r="DT213" s="14">
        <f t="shared" si="176"/>
        <v>0</v>
      </c>
      <c r="DU213" s="14">
        <f t="shared" si="176"/>
        <v>0</v>
      </c>
      <c r="DV213" s="14">
        <f t="shared" si="176"/>
        <v>0</v>
      </c>
      <c r="DW213" s="14">
        <f t="shared" si="176"/>
        <v>0</v>
      </c>
      <c r="DX213" s="14">
        <f t="shared" si="176"/>
        <v>0</v>
      </c>
      <c r="DY213" s="14">
        <f t="shared" si="176"/>
        <v>0</v>
      </c>
      <c r="DZ213" s="14">
        <f t="shared" si="180"/>
        <v>0.99999999999999978</v>
      </c>
    </row>
    <row r="214" spans="1:130">
      <c r="A214" s="18">
        <v>20</v>
      </c>
      <c r="B214" s="15">
        <f t="shared" si="177"/>
        <v>1</v>
      </c>
      <c r="C214" s="18">
        <v>2020</v>
      </c>
      <c r="D214" s="25">
        <f t="shared" si="181"/>
        <v>0</v>
      </c>
      <c r="E214" s="25">
        <f t="shared" si="182"/>
        <v>0</v>
      </c>
      <c r="F214" s="25">
        <f t="shared" si="183"/>
        <v>0</v>
      </c>
      <c r="G214" s="25">
        <f t="shared" si="184"/>
        <v>0</v>
      </c>
      <c r="H214" s="25">
        <f t="shared" si="185"/>
        <v>0</v>
      </c>
      <c r="I214" s="25">
        <f t="shared" si="186"/>
        <v>0</v>
      </c>
      <c r="J214" s="25">
        <f t="shared" si="187"/>
        <v>0</v>
      </c>
      <c r="K214" s="25">
        <f t="shared" si="188"/>
        <v>0</v>
      </c>
      <c r="L214" s="25">
        <f t="shared" si="189"/>
        <v>0</v>
      </c>
      <c r="M214" s="25">
        <f t="shared" si="190"/>
        <v>31.818181818181714</v>
      </c>
      <c r="N214" s="25">
        <f t="shared" si="191"/>
        <v>35.000000000000014</v>
      </c>
      <c r="O214" s="25">
        <f t="shared" si="192"/>
        <v>30.090909090909101</v>
      </c>
      <c r="P214" s="25">
        <f t="shared" si="193"/>
        <v>23.27272727272728</v>
      </c>
      <c r="Q214" s="25">
        <f t="shared" si="194"/>
        <v>9.9090909090909118</v>
      </c>
      <c r="R214" s="25">
        <f t="shared" si="198"/>
        <v>3.5454545454545467</v>
      </c>
      <c r="S214" s="25">
        <f t="shared" si="200"/>
        <v>1.2727272727272732</v>
      </c>
      <c r="T214" s="25">
        <f t="shared" si="201"/>
        <v>0</v>
      </c>
      <c r="U214" s="25">
        <f t="shared" si="202"/>
        <v>0.36363636363636376</v>
      </c>
      <c r="V214" s="25">
        <f t="shared" ref="V214:V232" si="203">VLOOKUP($C$84,$D$3:$K$63,$A$70,0)*(B196-B195)</f>
        <v>0.18181818181818188</v>
      </c>
      <c r="W214" s="25">
        <f>VLOOKUP($C$85,$D$3:$K$63,$A$70,0)*(B195-B194)</f>
        <v>0.27272727272727282</v>
      </c>
      <c r="X214" s="25">
        <f>VLOOKUP($C$86,$D$3:$K$63,$A$70,0)*B194</f>
        <v>0</v>
      </c>
      <c r="Y214" s="25"/>
      <c r="Z214" s="25"/>
      <c r="AA214" s="25"/>
      <c r="AB214" s="25"/>
      <c r="AC214" s="25"/>
      <c r="AD214" s="25"/>
      <c r="AE214" s="25"/>
      <c r="AF214" s="25"/>
      <c r="AG214" s="25"/>
      <c r="AH214" s="25"/>
      <c r="AI214" s="25"/>
      <c r="AJ214" s="25"/>
      <c r="AK214" s="25"/>
      <c r="AL214" s="25"/>
      <c r="AM214" s="25"/>
      <c r="AN214" s="25"/>
      <c r="AO214" s="25"/>
      <c r="AP214" s="25"/>
      <c r="AQ214" s="25"/>
      <c r="AR214" s="25"/>
      <c r="AS214" s="25"/>
      <c r="AT214" s="25"/>
      <c r="AU214" s="25"/>
      <c r="AV214" s="25"/>
      <c r="AW214" s="25"/>
      <c r="AX214" s="25"/>
      <c r="AY214" s="25"/>
      <c r="AZ214" s="25"/>
      <c r="BA214" s="25"/>
      <c r="BB214" s="25"/>
      <c r="BC214" s="25"/>
      <c r="BD214" s="25"/>
      <c r="BE214" s="25"/>
      <c r="BF214" s="25"/>
      <c r="BG214" s="25"/>
      <c r="BH214" s="25"/>
      <c r="BI214" s="25"/>
      <c r="BJ214" s="25"/>
      <c r="BK214" s="25"/>
      <c r="BL214" s="25"/>
      <c r="BM214" s="21">
        <f t="shared" si="178"/>
        <v>135.72727272727269</v>
      </c>
      <c r="BP214" s="18">
        <v>2020</v>
      </c>
      <c r="BQ214" s="14">
        <f t="shared" si="179"/>
        <v>0</v>
      </c>
      <c r="BR214" s="14">
        <f t="shared" si="179"/>
        <v>0</v>
      </c>
      <c r="BS214" s="14">
        <f t="shared" si="179"/>
        <v>0</v>
      </c>
      <c r="BT214" s="14">
        <f t="shared" si="179"/>
        <v>0</v>
      </c>
      <c r="BU214" s="14">
        <f t="shared" si="179"/>
        <v>0</v>
      </c>
      <c r="BV214" s="14">
        <f t="shared" si="179"/>
        <v>0</v>
      </c>
      <c r="BW214" s="14">
        <f t="shared" si="179"/>
        <v>0</v>
      </c>
      <c r="BX214" s="14">
        <f t="shared" si="179"/>
        <v>0</v>
      </c>
      <c r="BY214" s="14">
        <f t="shared" si="179"/>
        <v>0</v>
      </c>
      <c r="BZ214" s="14">
        <f t="shared" si="179"/>
        <v>0.23442732752846546</v>
      </c>
      <c r="CA214" s="14">
        <f t="shared" si="179"/>
        <v>0.25787006028131298</v>
      </c>
      <c r="CB214" s="14">
        <f t="shared" si="179"/>
        <v>0.22170127260549244</v>
      </c>
      <c r="CC214" s="14">
        <f t="shared" si="179"/>
        <v>0.17146684527796394</v>
      </c>
      <c r="CD214" s="14">
        <f t="shared" si="179"/>
        <v>7.3007367716008076E-2</v>
      </c>
      <c r="CE214" s="14">
        <f t="shared" si="179"/>
        <v>2.612190221031482E-2</v>
      </c>
      <c r="CF214" s="14">
        <f t="shared" si="179"/>
        <v>9.3770931011386525E-3</v>
      </c>
      <c r="CG214" s="14">
        <f t="shared" si="195"/>
        <v>0</v>
      </c>
      <c r="CH214" s="14">
        <f t="shared" si="173"/>
        <v>2.6791694574681865E-3</v>
      </c>
      <c r="CI214" s="14">
        <f t="shared" si="173"/>
        <v>1.3395847287340933E-3</v>
      </c>
      <c r="CJ214" s="14">
        <f t="shared" si="173"/>
        <v>2.0093770931011398E-3</v>
      </c>
      <c r="CK214" s="14">
        <f t="shared" si="173"/>
        <v>0</v>
      </c>
      <c r="CL214" s="14">
        <f t="shared" si="173"/>
        <v>0</v>
      </c>
      <c r="CM214" s="14">
        <f t="shared" si="173"/>
        <v>0</v>
      </c>
      <c r="CN214" s="14">
        <f t="shared" si="173"/>
        <v>0</v>
      </c>
      <c r="CO214" s="14">
        <f t="shared" si="173"/>
        <v>0</v>
      </c>
      <c r="CP214" s="14">
        <f t="shared" si="173"/>
        <v>0</v>
      </c>
      <c r="CQ214" s="14">
        <f t="shared" si="173"/>
        <v>0</v>
      </c>
      <c r="CR214" s="14">
        <f t="shared" si="173"/>
        <v>0</v>
      </c>
      <c r="CS214" s="14">
        <f t="shared" si="173"/>
        <v>0</v>
      </c>
      <c r="CT214" s="14">
        <f t="shared" si="173"/>
        <v>0</v>
      </c>
      <c r="CU214" s="14">
        <f t="shared" si="173"/>
        <v>0</v>
      </c>
      <c r="CV214" s="14">
        <f t="shared" si="173"/>
        <v>0</v>
      </c>
      <c r="CW214" s="14">
        <f t="shared" si="173"/>
        <v>0</v>
      </c>
      <c r="CX214" s="14">
        <f t="shared" si="199"/>
        <v>0</v>
      </c>
      <c r="CY214" s="14">
        <f t="shared" si="199"/>
        <v>0</v>
      </c>
      <c r="CZ214" s="14">
        <f t="shared" si="199"/>
        <v>0</v>
      </c>
      <c r="DA214" s="14">
        <f t="shared" si="199"/>
        <v>0</v>
      </c>
      <c r="DB214" s="14">
        <f t="shared" si="199"/>
        <v>0</v>
      </c>
      <c r="DC214" s="14">
        <f t="shared" si="196"/>
        <v>0</v>
      </c>
      <c r="DD214" s="14">
        <f t="shared" si="196"/>
        <v>0</v>
      </c>
      <c r="DE214" s="14">
        <f t="shared" si="196"/>
        <v>0</v>
      </c>
      <c r="DF214" s="14">
        <f t="shared" si="196"/>
        <v>0</v>
      </c>
      <c r="DG214" s="14">
        <f t="shared" si="196"/>
        <v>0</v>
      </c>
      <c r="DH214" s="14">
        <f t="shared" si="196"/>
        <v>0</v>
      </c>
      <c r="DI214" s="14">
        <f t="shared" si="196"/>
        <v>0</v>
      </c>
      <c r="DJ214" s="14">
        <f t="shared" si="196"/>
        <v>0</v>
      </c>
      <c r="DK214" s="14">
        <f t="shared" si="196"/>
        <v>0</v>
      </c>
      <c r="DL214" s="14">
        <f t="shared" si="196"/>
        <v>0</v>
      </c>
      <c r="DM214" s="14">
        <f t="shared" si="196"/>
        <v>0</v>
      </c>
      <c r="DN214" s="14">
        <f t="shared" si="196"/>
        <v>0</v>
      </c>
      <c r="DO214" s="14">
        <f t="shared" si="196"/>
        <v>0</v>
      </c>
      <c r="DP214" s="14">
        <f t="shared" si="196"/>
        <v>0</v>
      </c>
      <c r="DQ214" s="14">
        <f t="shared" si="196"/>
        <v>0</v>
      </c>
      <c r="DR214" s="14">
        <f t="shared" si="196"/>
        <v>0</v>
      </c>
      <c r="DS214" s="14">
        <f t="shared" si="197"/>
        <v>0</v>
      </c>
      <c r="DT214" s="14">
        <f t="shared" si="176"/>
        <v>0</v>
      </c>
      <c r="DU214" s="14">
        <f t="shared" si="176"/>
        <v>0</v>
      </c>
      <c r="DV214" s="14">
        <f t="shared" si="176"/>
        <v>0</v>
      </c>
      <c r="DW214" s="14">
        <f t="shared" si="176"/>
        <v>0</v>
      </c>
      <c r="DX214" s="14">
        <f t="shared" si="176"/>
        <v>0</v>
      </c>
      <c r="DY214" s="14">
        <f t="shared" si="176"/>
        <v>0</v>
      </c>
      <c r="DZ214" s="14">
        <f t="shared" si="180"/>
        <v>0.99999999999999978</v>
      </c>
    </row>
    <row r="215" spans="1:130">
      <c r="C215" s="18">
        <v>2021</v>
      </c>
      <c r="D215" s="25"/>
      <c r="E215" s="25">
        <f t="shared" si="182"/>
        <v>0</v>
      </c>
      <c r="F215" s="25">
        <f t="shared" si="183"/>
        <v>0</v>
      </c>
      <c r="G215" s="25">
        <f t="shared" si="184"/>
        <v>0</v>
      </c>
      <c r="H215" s="25">
        <f t="shared" si="185"/>
        <v>0</v>
      </c>
      <c r="I215" s="25">
        <f t="shared" si="186"/>
        <v>0</v>
      </c>
      <c r="J215" s="25">
        <f t="shared" si="187"/>
        <v>0</v>
      </c>
      <c r="K215" s="25">
        <f t="shared" si="188"/>
        <v>0</v>
      </c>
      <c r="L215" s="25">
        <f t="shared" si="189"/>
        <v>0</v>
      </c>
      <c r="M215" s="25">
        <f t="shared" si="190"/>
        <v>0</v>
      </c>
      <c r="N215" s="25">
        <f t="shared" si="191"/>
        <v>34.999999999999886</v>
      </c>
      <c r="O215" s="25">
        <f t="shared" si="192"/>
        <v>30.090909090909101</v>
      </c>
      <c r="P215" s="25">
        <f t="shared" si="193"/>
        <v>23.27272727272728</v>
      </c>
      <c r="Q215" s="25">
        <f t="shared" si="194"/>
        <v>9.9090909090909118</v>
      </c>
      <c r="R215" s="25">
        <f t="shared" si="198"/>
        <v>3.5454545454545467</v>
      </c>
      <c r="S215" s="25">
        <f t="shared" si="200"/>
        <v>1.2727272727272732</v>
      </c>
      <c r="T215" s="25">
        <f t="shared" si="201"/>
        <v>0</v>
      </c>
      <c r="U215" s="25">
        <f t="shared" si="202"/>
        <v>0.36363636363636376</v>
      </c>
      <c r="V215" s="25">
        <f t="shared" si="203"/>
        <v>0.18181818181818188</v>
      </c>
      <c r="W215" s="25">
        <f t="shared" ref="W215:W233" si="204">VLOOKUP($C$85,$D$3:$K$63,$A$70,0)*(B196-B195)</f>
        <v>0.27272727272727282</v>
      </c>
      <c r="X215" s="25">
        <f>VLOOKUP($C$86,$D$3:$K$63,$A$70,0)*(B195-B194)</f>
        <v>0</v>
      </c>
      <c r="Y215" s="25">
        <f>VLOOKUP($C$87,$D$3:$K$63,$A$70,0)*B194</f>
        <v>0</v>
      </c>
      <c r="Z215" s="25"/>
      <c r="AA215" s="25"/>
      <c r="AB215" s="25"/>
      <c r="AC215" s="25"/>
      <c r="AD215" s="25"/>
      <c r="AE215" s="25"/>
      <c r="AF215" s="25"/>
      <c r="AG215" s="25"/>
      <c r="AH215" s="25"/>
      <c r="AI215" s="25"/>
      <c r="AJ215" s="25"/>
      <c r="AK215" s="25"/>
      <c r="AL215" s="25"/>
      <c r="AM215" s="25"/>
      <c r="AN215" s="25"/>
      <c r="AO215" s="25"/>
      <c r="AP215" s="25"/>
      <c r="AQ215" s="25"/>
      <c r="AR215" s="25"/>
      <c r="AS215" s="25"/>
      <c r="AT215" s="25"/>
      <c r="AU215" s="25"/>
      <c r="AV215" s="25"/>
      <c r="AW215" s="25"/>
      <c r="AX215" s="25"/>
      <c r="AY215" s="25"/>
      <c r="AZ215" s="25"/>
      <c r="BA215" s="25"/>
      <c r="BB215" s="25"/>
      <c r="BC215" s="25"/>
      <c r="BD215" s="25"/>
      <c r="BE215" s="25"/>
      <c r="BF215" s="25"/>
      <c r="BG215" s="25"/>
      <c r="BH215" s="25"/>
      <c r="BI215" s="25"/>
      <c r="BJ215" s="25"/>
      <c r="BK215" s="25"/>
      <c r="BL215" s="25"/>
      <c r="BM215" s="21">
        <f t="shared" si="178"/>
        <v>103.90909090909079</v>
      </c>
      <c r="BP215" s="18">
        <v>2021</v>
      </c>
      <c r="BQ215" s="14">
        <f t="shared" si="179"/>
        <v>0</v>
      </c>
      <c r="BR215" s="14">
        <f t="shared" si="179"/>
        <v>0</v>
      </c>
      <c r="BS215" s="14">
        <f t="shared" si="179"/>
        <v>0</v>
      </c>
      <c r="BT215" s="14">
        <f t="shared" si="179"/>
        <v>0</v>
      </c>
      <c r="BU215" s="14">
        <f t="shared" si="179"/>
        <v>0</v>
      </c>
      <c r="BV215" s="14">
        <f t="shared" si="179"/>
        <v>0</v>
      </c>
      <c r="BW215" s="14">
        <f t="shared" si="179"/>
        <v>0</v>
      </c>
      <c r="BX215" s="14">
        <f t="shared" si="179"/>
        <v>0</v>
      </c>
      <c r="BY215" s="14">
        <f t="shared" si="179"/>
        <v>0</v>
      </c>
      <c r="BZ215" s="14">
        <f t="shared" si="179"/>
        <v>0</v>
      </c>
      <c r="CA215" s="14">
        <f t="shared" si="179"/>
        <v>0.3368328958880133</v>
      </c>
      <c r="CB215" s="14">
        <f t="shared" si="179"/>
        <v>0.28958880139982546</v>
      </c>
      <c r="CC215" s="14">
        <f t="shared" si="179"/>
        <v>0.22397200349956287</v>
      </c>
      <c r="CD215" s="14">
        <f t="shared" si="179"/>
        <v>9.5363079615048252E-2</v>
      </c>
      <c r="CE215" s="14">
        <f t="shared" si="179"/>
        <v>3.4120734908136531E-2</v>
      </c>
      <c r="CF215" s="14">
        <f t="shared" si="179"/>
        <v>1.2248468941382346E-2</v>
      </c>
      <c r="CG215" s="14">
        <f t="shared" si="195"/>
        <v>0</v>
      </c>
      <c r="CH215" s="14">
        <f t="shared" si="173"/>
        <v>3.4995625546806698E-3</v>
      </c>
      <c r="CI215" s="14">
        <f t="shared" si="173"/>
        <v>1.7497812773403349E-3</v>
      </c>
      <c r="CJ215" s="14">
        <f t="shared" si="173"/>
        <v>2.6246719160105026E-3</v>
      </c>
      <c r="CK215" s="14">
        <f t="shared" si="173"/>
        <v>0</v>
      </c>
      <c r="CL215" s="14">
        <f t="shared" si="173"/>
        <v>0</v>
      </c>
      <c r="CM215" s="14">
        <f t="shared" si="173"/>
        <v>0</v>
      </c>
      <c r="CN215" s="14">
        <f t="shared" si="173"/>
        <v>0</v>
      </c>
      <c r="CO215" s="14">
        <f t="shared" si="173"/>
        <v>0</v>
      </c>
      <c r="CP215" s="14">
        <f t="shared" si="173"/>
        <v>0</v>
      </c>
      <c r="CQ215" s="14">
        <f t="shared" si="173"/>
        <v>0</v>
      </c>
      <c r="CR215" s="14">
        <f t="shared" si="173"/>
        <v>0</v>
      </c>
      <c r="CS215" s="14">
        <f t="shared" si="173"/>
        <v>0</v>
      </c>
      <c r="CT215" s="14">
        <f t="shared" si="173"/>
        <v>0</v>
      </c>
      <c r="CU215" s="14">
        <f t="shared" si="173"/>
        <v>0</v>
      </c>
      <c r="CV215" s="14">
        <f t="shared" si="173"/>
        <v>0</v>
      </c>
      <c r="CW215" s="14">
        <f t="shared" si="173"/>
        <v>0</v>
      </c>
      <c r="CX215" s="14">
        <f t="shared" si="199"/>
        <v>0</v>
      </c>
      <c r="CY215" s="14">
        <f t="shared" si="199"/>
        <v>0</v>
      </c>
      <c r="CZ215" s="14">
        <f t="shared" si="199"/>
        <v>0</v>
      </c>
      <c r="DA215" s="14">
        <f t="shared" si="199"/>
        <v>0</v>
      </c>
      <c r="DB215" s="14">
        <f t="shared" si="199"/>
        <v>0</v>
      </c>
      <c r="DC215" s="14">
        <f t="shared" si="196"/>
        <v>0</v>
      </c>
      <c r="DD215" s="14">
        <f t="shared" si="196"/>
        <v>0</v>
      </c>
      <c r="DE215" s="14">
        <f t="shared" si="196"/>
        <v>0</v>
      </c>
      <c r="DF215" s="14">
        <f t="shared" si="196"/>
        <v>0</v>
      </c>
      <c r="DG215" s="14">
        <f t="shared" si="196"/>
        <v>0</v>
      </c>
      <c r="DH215" s="14">
        <f t="shared" si="196"/>
        <v>0</v>
      </c>
      <c r="DI215" s="14">
        <f t="shared" si="196"/>
        <v>0</v>
      </c>
      <c r="DJ215" s="14">
        <f t="shared" si="196"/>
        <v>0</v>
      </c>
      <c r="DK215" s="14">
        <f t="shared" si="196"/>
        <v>0</v>
      </c>
      <c r="DL215" s="14">
        <f t="shared" si="196"/>
        <v>0</v>
      </c>
      <c r="DM215" s="14">
        <f t="shared" si="196"/>
        <v>0</v>
      </c>
      <c r="DN215" s="14">
        <f t="shared" si="196"/>
        <v>0</v>
      </c>
      <c r="DO215" s="14">
        <f t="shared" si="196"/>
        <v>0</v>
      </c>
      <c r="DP215" s="14">
        <f t="shared" si="196"/>
        <v>0</v>
      </c>
      <c r="DQ215" s="14">
        <f t="shared" si="196"/>
        <v>0</v>
      </c>
      <c r="DR215" s="14">
        <f t="shared" si="196"/>
        <v>0</v>
      </c>
      <c r="DS215" s="14">
        <f t="shared" si="197"/>
        <v>0</v>
      </c>
      <c r="DT215" s="14">
        <f t="shared" si="176"/>
        <v>0</v>
      </c>
      <c r="DU215" s="14">
        <f t="shared" si="176"/>
        <v>0</v>
      </c>
      <c r="DV215" s="14">
        <f t="shared" si="176"/>
        <v>0</v>
      </c>
      <c r="DW215" s="14">
        <f t="shared" si="176"/>
        <v>0</v>
      </c>
      <c r="DX215" s="14">
        <f t="shared" si="176"/>
        <v>0</v>
      </c>
      <c r="DY215" s="14">
        <f t="shared" si="176"/>
        <v>0</v>
      </c>
      <c r="DZ215" s="14">
        <f t="shared" si="180"/>
        <v>1.0000000000000002</v>
      </c>
    </row>
    <row r="216" spans="1:130">
      <c r="C216" s="18">
        <v>2022</v>
      </c>
      <c r="D216" s="25"/>
      <c r="E216" s="25"/>
      <c r="F216" s="25">
        <f t="shared" si="183"/>
        <v>0</v>
      </c>
      <c r="G216" s="25">
        <f t="shared" si="184"/>
        <v>0</v>
      </c>
      <c r="H216" s="25">
        <f t="shared" si="185"/>
        <v>0</v>
      </c>
      <c r="I216" s="25">
        <f t="shared" si="186"/>
        <v>0</v>
      </c>
      <c r="J216" s="25">
        <f t="shared" si="187"/>
        <v>0</v>
      </c>
      <c r="K216" s="25">
        <f t="shared" si="188"/>
        <v>0</v>
      </c>
      <c r="L216" s="25">
        <f t="shared" si="189"/>
        <v>0</v>
      </c>
      <c r="M216" s="25">
        <f t="shared" si="190"/>
        <v>0</v>
      </c>
      <c r="N216" s="25">
        <f t="shared" si="191"/>
        <v>0</v>
      </c>
      <c r="O216" s="25">
        <f t="shared" si="192"/>
        <v>30.09090909090899</v>
      </c>
      <c r="P216" s="25">
        <f t="shared" si="193"/>
        <v>23.27272727272728</v>
      </c>
      <c r="Q216" s="25">
        <f t="shared" si="194"/>
        <v>9.9090909090909118</v>
      </c>
      <c r="R216" s="25">
        <f t="shared" si="198"/>
        <v>3.5454545454545467</v>
      </c>
      <c r="S216" s="25">
        <f t="shared" si="200"/>
        <v>1.2727272727272732</v>
      </c>
      <c r="T216" s="25">
        <f t="shared" si="201"/>
        <v>0</v>
      </c>
      <c r="U216" s="25">
        <f t="shared" si="202"/>
        <v>0.36363636363636376</v>
      </c>
      <c r="V216" s="25">
        <f t="shared" si="203"/>
        <v>0.18181818181818188</v>
      </c>
      <c r="W216" s="25">
        <f t="shared" si="204"/>
        <v>0.27272727272727282</v>
      </c>
      <c r="X216" s="25">
        <f t="shared" ref="X216:X234" si="205">VLOOKUP($C$86,$D$3:$K$63,$A$70,0)*(B196-B195)</f>
        <v>0</v>
      </c>
      <c r="Y216" s="25">
        <f>VLOOKUP($C$87,$D$3:$K$63,$A$70,0)*(B195-B194)</f>
        <v>0</v>
      </c>
      <c r="Z216" s="25">
        <f>VLOOKUP($C$88,$D$3:$K$63,$A$70,0)*B194</f>
        <v>0</v>
      </c>
      <c r="AA216" s="25"/>
      <c r="AB216" s="25"/>
      <c r="AC216" s="25"/>
      <c r="AD216" s="25"/>
      <c r="AE216" s="25"/>
      <c r="AF216" s="25"/>
      <c r="AG216" s="25"/>
      <c r="AH216" s="25"/>
      <c r="AI216" s="25"/>
      <c r="AJ216" s="25"/>
      <c r="AK216" s="25"/>
      <c r="AL216" s="25"/>
      <c r="AM216" s="25"/>
      <c r="AN216" s="25"/>
      <c r="AO216" s="25"/>
      <c r="AP216" s="25"/>
      <c r="AQ216" s="25"/>
      <c r="AR216" s="25"/>
      <c r="AS216" s="25"/>
      <c r="AT216" s="25"/>
      <c r="AU216" s="25"/>
      <c r="AV216" s="25"/>
      <c r="AW216" s="25"/>
      <c r="AX216" s="25"/>
      <c r="AY216" s="25"/>
      <c r="AZ216" s="25"/>
      <c r="BA216" s="25"/>
      <c r="BB216" s="25"/>
      <c r="BC216" s="25"/>
      <c r="BD216" s="25"/>
      <c r="BE216" s="25"/>
      <c r="BF216" s="25"/>
      <c r="BG216" s="25"/>
      <c r="BH216" s="25"/>
      <c r="BI216" s="25"/>
      <c r="BJ216" s="25"/>
      <c r="BK216" s="25"/>
      <c r="BL216" s="25"/>
      <c r="BM216" s="21">
        <f t="shared" si="178"/>
        <v>68.909090909090807</v>
      </c>
      <c r="BP216" s="18">
        <v>2022</v>
      </c>
      <c r="BQ216" s="14">
        <f t="shared" si="179"/>
        <v>0</v>
      </c>
      <c r="BR216" s="14">
        <f t="shared" si="179"/>
        <v>0</v>
      </c>
      <c r="BS216" s="14">
        <f t="shared" si="179"/>
        <v>0</v>
      </c>
      <c r="BT216" s="14">
        <f t="shared" si="179"/>
        <v>0</v>
      </c>
      <c r="BU216" s="14">
        <f t="shared" si="179"/>
        <v>0</v>
      </c>
      <c r="BV216" s="14">
        <f t="shared" si="179"/>
        <v>0</v>
      </c>
      <c r="BW216" s="14">
        <f t="shared" si="179"/>
        <v>0</v>
      </c>
      <c r="BX216" s="14">
        <f t="shared" si="179"/>
        <v>0</v>
      </c>
      <c r="BY216" s="14">
        <f t="shared" si="179"/>
        <v>0</v>
      </c>
      <c r="BZ216" s="14">
        <f t="shared" si="179"/>
        <v>0</v>
      </c>
      <c r="CA216" s="14">
        <f t="shared" si="179"/>
        <v>0</v>
      </c>
      <c r="CB216" s="14">
        <f t="shared" si="179"/>
        <v>0.43667546174142396</v>
      </c>
      <c r="CC216" s="14">
        <f t="shared" si="179"/>
        <v>0.33773087071240165</v>
      </c>
      <c r="CD216" s="14">
        <f t="shared" si="179"/>
        <v>0.14379947229551476</v>
      </c>
      <c r="CE216" s="14">
        <f t="shared" si="179"/>
        <v>5.1451187335092442E-2</v>
      </c>
      <c r="CF216" s="14">
        <f t="shared" si="179"/>
        <v>1.8469656992084468E-2</v>
      </c>
      <c r="CG216" s="14">
        <f t="shared" si="195"/>
        <v>0</v>
      </c>
      <c r="CH216" s="14">
        <f t="shared" si="173"/>
        <v>5.2770448548812758E-3</v>
      </c>
      <c r="CI216" s="14">
        <f t="shared" si="173"/>
        <v>2.6385224274406379E-3</v>
      </c>
      <c r="CJ216" s="14">
        <f t="shared" si="173"/>
        <v>3.9577836411609571E-3</v>
      </c>
      <c r="CK216" s="14">
        <f t="shared" si="173"/>
        <v>0</v>
      </c>
      <c r="CL216" s="14">
        <f t="shared" si="173"/>
        <v>0</v>
      </c>
      <c r="CM216" s="14">
        <f t="shared" si="173"/>
        <v>0</v>
      </c>
      <c r="CN216" s="14">
        <f t="shared" si="173"/>
        <v>0</v>
      </c>
      <c r="CO216" s="14">
        <f t="shared" si="173"/>
        <v>0</v>
      </c>
      <c r="CP216" s="14">
        <f t="shared" si="173"/>
        <v>0</v>
      </c>
      <c r="CQ216" s="14">
        <f t="shared" si="173"/>
        <v>0</v>
      </c>
      <c r="CR216" s="14">
        <f t="shared" si="173"/>
        <v>0</v>
      </c>
      <c r="CS216" s="14">
        <f t="shared" si="173"/>
        <v>0</v>
      </c>
      <c r="CT216" s="14">
        <f t="shared" si="173"/>
        <v>0</v>
      </c>
      <c r="CU216" s="14">
        <f t="shared" si="173"/>
        <v>0</v>
      </c>
      <c r="CV216" s="14">
        <f t="shared" si="173"/>
        <v>0</v>
      </c>
      <c r="CW216" s="14">
        <f t="shared" si="173"/>
        <v>0</v>
      </c>
      <c r="CX216" s="14">
        <f t="shared" si="199"/>
        <v>0</v>
      </c>
      <c r="CY216" s="14">
        <f t="shared" si="199"/>
        <v>0</v>
      </c>
      <c r="CZ216" s="14">
        <f t="shared" si="199"/>
        <v>0</v>
      </c>
      <c r="DA216" s="14">
        <f t="shared" si="199"/>
        <v>0</v>
      </c>
      <c r="DB216" s="14">
        <f t="shared" si="199"/>
        <v>0</v>
      </c>
      <c r="DC216" s="14">
        <f t="shared" si="196"/>
        <v>0</v>
      </c>
      <c r="DD216" s="14">
        <f t="shared" si="196"/>
        <v>0</v>
      </c>
      <c r="DE216" s="14">
        <f t="shared" si="196"/>
        <v>0</v>
      </c>
      <c r="DF216" s="14">
        <f t="shared" si="196"/>
        <v>0</v>
      </c>
      <c r="DG216" s="14">
        <f t="shared" si="196"/>
        <v>0</v>
      </c>
      <c r="DH216" s="14">
        <f t="shared" si="196"/>
        <v>0</v>
      </c>
      <c r="DI216" s="14">
        <f t="shared" si="196"/>
        <v>0</v>
      </c>
      <c r="DJ216" s="14">
        <f t="shared" si="196"/>
        <v>0</v>
      </c>
      <c r="DK216" s="14">
        <f t="shared" si="196"/>
        <v>0</v>
      </c>
      <c r="DL216" s="14">
        <f t="shared" si="196"/>
        <v>0</v>
      </c>
      <c r="DM216" s="14">
        <f t="shared" si="196"/>
        <v>0</v>
      </c>
      <c r="DN216" s="14">
        <f t="shared" si="196"/>
        <v>0</v>
      </c>
      <c r="DO216" s="14">
        <f t="shared" si="196"/>
        <v>0</v>
      </c>
      <c r="DP216" s="14">
        <f t="shared" si="196"/>
        <v>0</v>
      </c>
      <c r="DQ216" s="14">
        <f t="shared" si="196"/>
        <v>0</v>
      </c>
      <c r="DR216" s="14">
        <f t="shared" si="196"/>
        <v>0</v>
      </c>
      <c r="DS216" s="14">
        <f t="shared" si="197"/>
        <v>0</v>
      </c>
      <c r="DT216" s="14">
        <f t="shared" si="176"/>
        <v>0</v>
      </c>
      <c r="DU216" s="14">
        <f t="shared" si="176"/>
        <v>0</v>
      </c>
      <c r="DV216" s="14">
        <f t="shared" si="176"/>
        <v>0</v>
      </c>
      <c r="DW216" s="14">
        <f t="shared" si="176"/>
        <v>0</v>
      </c>
      <c r="DX216" s="14">
        <f t="shared" si="176"/>
        <v>0</v>
      </c>
      <c r="DY216" s="14">
        <f t="shared" si="176"/>
        <v>0</v>
      </c>
      <c r="DZ216" s="14">
        <f t="shared" si="180"/>
        <v>1.0000000000000002</v>
      </c>
    </row>
    <row r="217" spans="1:130">
      <c r="C217" s="18">
        <v>2023</v>
      </c>
      <c r="D217" s="25"/>
      <c r="E217" s="25"/>
      <c r="F217" s="25"/>
      <c r="G217" s="25">
        <f t="shared" si="184"/>
        <v>0</v>
      </c>
      <c r="H217" s="25">
        <f t="shared" si="185"/>
        <v>0</v>
      </c>
      <c r="I217" s="25">
        <f t="shared" si="186"/>
        <v>0</v>
      </c>
      <c r="J217" s="25">
        <f t="shared" si="187"/>
        <v>0</v>
      </c>
      <c r="K217" s="25">
        <f t="shared" si="188"/>
        <v>0</v>
      </c>
      <c r="L217" s="25">
        <f t="shared" si="189"/>
        <v>0</v>
      </c>
      <c r="M217" s="25">
        <f t="shared" si="190"/>
        <v>0</v>
      </c>
      <c r="N217" s="25">
        <f t="shared" si="191"/>
        <v>0</v>
      </c>
      <c r="O217" s="25">
        <f t="shared" si="192"/>
        <v>0</v>
      </c>
      <c r="P217" s="25">
        <f t="shared" si="193"/>
        <v>23.272727272727195</v>
      </c>
      <c r="Q217" s="25">
        <f t="shared" si="194"/>
        <v>9.9090909090909118</v>
      </c>
      <c r="R217" s="25">
        <f t="shared" si="198"/>
        <v>3.5454545454545467</v>
      </c>
      <c r="S217" s="25">
        <f t="shared" si="200"/>
        <v>1.2727272727272732</v>
      </c>
      <c r="T217" s="25">
        <f t="shared" si="201"/>
        <v>0</v>
      </c>
      <c r="U217" s="25">
        <f t="shared" si="202"/>
        <v>0.36363636363636376</v>
      </c>
      <c r="V217" s="25">
        <f t="shared" si="203"/>
        <v>0.18181818181818188</v>
      </c>
      <c r="W217" s="25">
        <f t="shared" si="204"/>
        <v>0.27272727272727282</v>
      </c>
      <c r="X217" s="25">
        <f t="shared" si="205"/>
        <v>0</v>
      </c>
      <c r="Y217" s="25">
        <f t="shared" ref="Y217:Y235" si="206">VLOOKUP($C$87,$D$3:$K$63,$A$70,0)*(B196-B195)</f>
        <v>0</v>
      </c>
      <c r="Z217" s="25">
        <f>VLOOKUP($C$88,$D$3:$K$63,$A$70,0)*(B195-B194)</f>
        <v>0</v>
      </c>
      <c r="AA217" s="25">
        <f>VLOOKUP($C$89,$D$3:$K$63,$A$70,0)*B194</f>
        <v>0</v>
      </c>
      <c r="AB217" s="25"/>
      <c r="AC217" s="25"/>
      <c r="AD217" s="25"/>
      <c r="AE217" s="25"/>
      <c r="AF217" s="25"/>
      <c r="AG217" s="25"/>
      <c r="AH217" s="25"/>
      <c r="AI217" s="25"/>
      <c r="AJ217" s="25"/>
      <c r="AK217" s="25"/>
      <c r="AL217" s="25"/>
      <c r="AM217" s="25"/>
      <c r="AN217" s="25"/>
      <c r="AO217" s="25"/>
      <c r="AP217" s="25"/>
      <c r="AQ217" s="25"/>
      <c r="AR217" s="25"/>
      <c r="AS217" s="25"/>
      <c r="AT217" s="25"/>
      <c r="AU217" s="25"/>
      <c r="AV217" s="25"/>
      <c r="AW217" s="25"/>
      <c r="AX217" s="25"/>
      <c r="AY217" s="25"/>
      <c r="AZ217" s="25"/>
      <c r="BA217" s="25"/>
      <c r="BB217" s="25"/>
      <c r="BC217" s="25"/>
      <c r="BD217" s="25"/>
      <c r="BE217" s="25"/>
      <c r="BF217" s="25"/>
      <c r="BG217" s="25"/>
      <c r="BH217" s="25"/>
      <c r="BI217" s="25"/>
      <c r="BJ217" s="25"/>
      <c r="BK217" s="25"/>
      <c r="BL217" s="25"/>
      <c r="BM217" s="21">
        <f t="shared" si="178"/>
        <v>38.818181818181749</v>
      </c>
      <c r="BP217" s="18">
        <v>2023</v>
      </c>
      <c r="BQ217" s="14">
        <f t="shared" si="179"/>
        <v>0</v>
      </c>
      <c r="BR217" s="14">
        <f t="shared" si="179"/>
        <v>0</v>
      </c>
      <c r="BS217" s="14">
        <f t="shared" si="179"/>
        <v>0</v>
      </c>
      <c r="BT217" s="14">
        <f t="shared" si="179"/>
        <v>0</v>
      </c>
      <c r="BU217" s="14">
        <f t="shared" si="179"/>
        <v>0</v>
      </c>
      <c r="BV217" s="14">
        <f t="shared" si="179"/>
        <v>0</v>
      </c>
      <c r="BW217" s="14">
        <f t="shared" si="179"/>
        <v>0</v>
      </c>
      <c r="BX217" s="14">
        <f t="shared" si="179"/>
        <v>0</v>
      </c>
      <c r="BY217" s="14">
        <f t="shared" si="179"/>
        <v>0</v>
      </c>
      <c r="BZ217" s="14">
        <f t="shared" si="179"/>
        <v>0</v>
      </c>
      <c r="CA217" s="14">
        <f t="shared" si="179"/>
        <v>0</v>
      </c>
      <c r="CB217" s="14">
        <f t="shared" si="179"/>
        <v>0</v>
      </c>
      <c r="CC217" s="14">
        <f t="shared" si="179"/>
        <v>0.59953161592505766</v>
      </c>
      <c r="CD217" s="14">
        <f t="shared" si="179"/>
        <v>0.25526932084309184</v>
      </c>
      <c r="CE217" s="14">
        <f t="shared" si="179"/>
        <v>9.1334894613583337E-2</v>
      </c>
      <c r="CF217" s="14">
        <f t="shared" si="179"/>
        <v>3.278688524590171E-2</v>
      </c>
      <c r="CG217" s="14">
        <f t="shared" si="195"/>
        <v>0</v>
      </c>
      <c r="CH217" s="14">
        <f t="shared" si="173"/>
        <v>9.3676814988290589E-3</v>
      </c>
      <c r="CI217" s="14">
        <f t="shared" si="173"/>
        <v>4.6838407494145294E-3</v>
      </c>
      <c r="CJ217" s="14">
        <f t="shared" si="173"/>
        <v>7.0257611241217946E-3</v>
      </c>
      <c r="CK217" s="14">
        <f t="shared" si="173"/>
        <v>0</v>
      </c>
      <c r="CL217" s="14">
        <f t="shared" si="173"/>
        <v>0</v>
      </c>
      <c r="CM217" s="14">
        <f t="shared" si="173"/>
        <v>0</v>
      </c>
      <c r="CN217" s="14">
        <f t="shared" si="173"/>
        <v>0</v>
      </c>
      <c r="CO217" s="14">
        <f t="shared" si="173"/>
        <v>0</v>
      </c>
      <c r="CP217" s="14">
        <f t="shared" si="173"/>
        <v>0</v>
      </c>
      <c r="CQ217" s="14">
        <f t="shared" si="173"/>
        <v>0</v>
      </c>
      <c r="CR217" s="14">
        <f t="shared" si="173"/>
        <v>0</v>
      </c>
      <c r="CS217" s="14">
        <f t="shared" si="173"/>
        <v>0</v>
      </c>
      <c r="CT217" s="14">
        <f t="shared" si="173"/>
        <v>0</v>
      </c>
      <c r="CU217" s="14">
        <f t="shared" si="173"/>
        <v>0</v>
      </c>
      <c r="CV217" s="14">
        <f t="shared" si="173"/>
        <v>0</v>
      </c>
      <c r="CW217" s="14">
        <f t="shared" si="173"/>
        <v>0</v>
      </c>
      <c r="CX217" s="14">
        <f t="shared" si="199"/>
        <v>0</v>
      </c>
      <c r="CY217" s="14">
        <f t="shared" si="199"/>
        <v>0</v>
      </c>
      <c r="CZ217" s="14">
        <f t="shared" si="199"/>
        <v>0</v>
      </c>
      <c r="DA217" s="14">
        <f t="shared" si="199"/>
        <v>0</v>
      </c>
      <c r="DB217" s="14">
        <f t="shared" si="199"/>
        <v>0</v>
      </c>
      <c r="DC217" s="14">
        <f t="shared" si="196"/>
        <v>0</v>
      </c>
      <c r="DD217" s="14">
        <f t="shared" si="196"/>
        <v>0</v>
      </c>
      <c r="DE217" s="14">
        <f t="shared" si="196"/>
        <v>0</v>
      </c>
      <c r="DF217" s="14">
        <f t="shared" si="196"/>
        <v>0</v>
      </c>
      <c r="DG217" s="14">
        <f t="shared" si="196"/>
        <v>0</v>
      </c>
      <c r="DH217" s="14">
        <f t="shared" si="196"/>
        <v>0</v>
      </c>
      <c r="DI217" s="14">
        <f t="shared" si="196"/>
        <v>0</v>
      </c>
      <c r="DJ217" s="14">
        <f t="shared" si="196"/>
        <v>0</v>
      </c>
      <c r="DK217" s="14">
        <f t="shared" si="196"/>
        <v>0</v>
      </c>
      <c r="DL217" s="14">
        <f t="shared" si="196"/>
        <v>0</v>
      </c>
      <c r="DM217" s="14">
        <f t="shared" si="196"/>
        <v>0</v>
      </c>
      <c r="DN217" s="14">
        <f t="shared" si="196"/>
        <v>0</v>
      </c>
      <c r="DO217" s="14">
        <f t="shared" si="196"/>
        <v>0</v>
      </c>
      <c r="DP217" s="14">
        <f t="shared" si="196"/>
        <v>0</v>
      </c>
      <c r="DQ217" s="14">
        <f t="shared" si="196"/>
        <v>0</v>
      </c>
      <c r="DR217" s="14">
        <f t="shared" si="196"/>
        <v>0</v>
      </c>
      <c r="DS217" s="14">
        <f t="shared" si="197"/>
        <v>0</v>
      </c>
      <c r="DT217" s="14">
        <f t="shared" si="176"/>
        <v>0</v>
      </c>
      <c r="DU217" s="14">
        <f t="shared" si="176"/>
        <v>0</v>
      </c>
      <c r="DV217" s="14">
        <f t="shared" si="176"/>
        <v>0</v>
      </c>
      <c r="DW217" s="14">
        <f t="shared" si="176"/>
        <v>0</v>
      </c>
      <c r="DX217" s="14">
        <f t="shared" si="176"/>
        <v>0</v>
      </c>
      <c r="DY217" s="14">
        <f t="shared" si="176"/>
        <v>0</v>
      </c>
      <c r="DZ217" s="14">
        <f t="shared" si="180"/>
        <v>0.99999999999999989</v>
      </c>
    </row>
    <row r="218" spans="1:130">
      <c r="C218" s="18">
        <v>2024</v>
      </c>
      <c r="D218" s="25"/>
      <c r="E218" s="25"/>
      <c r="F218" s="25"/>
      <c r="G218" s="25"/>
      <c r="H218" s="25">
        <f t="shared" si="185"/>
        <v>0</v>
      </c>
      <c r="I218" s="25">
        <f t="shared" si="186"/>
        <v>0</v>
      </c>
      <c r="J218" s="25">
        <f t="shared" si="187"/>
        <v>0</v>
      </c>
      <c r="K218" s="25">
        <f t="shared" si="188"/>
        <v>0</v>
      </c>
      <c r="L218" s="25">
        <f t="shared" si="189"/>
        <v>0</v>
      </c>
      <c r="M218" s="25">
        <f t="shared" si="190"/>
        <v>0</v>
      </c>
      <c r="N218" s="25">
        <f t="shared" si="191"/>
        <v>0</v>
      </c>
      <c r="O218" s="25">
        <f t="shared" si="192"/>
        <v>0</v>
      </c>
      <c r="P218" s="25">
        <f t="shared" si="193"/>
        <v>0</v>
      </c>
      <c r="Q218" s="25">
        <f t="shared" si="194"/>
        <v>9.9090909090908763</v>
      </c>
      <c r="R218" s="25">
        <f t="shared" si="198"/>
        <v>3.5454545454545467</v>
      </c>
      <c r="S218" s="25">
        <f t="shared" si="200"/>
        <v>1.2727272727272732</v>
      </c>
      <c r="T218" s="25">
        <f t="shared" si="201"/>
        <v>0</v>
      </c>
      <c r="U218" s="25">
        <f t="shared" si="202"/>
        <v>0.36363636363636376</v>
      </c>
      <c r="V218" s="25">
        <f t="shared" si="203"/>
        <v>0.18181818181818188</v>
      </c>
      <c r="W218" s="25">
        <f t="shared" si="204"/>
        <v>0.27272727272727282</v>
      </c>
      <c r="X218" s="25">
        <f t="shared" si="205"/>
        <v>0</v>
      </c>
      <c r="Y218" s="25">
        <f t="shared" si="206"/>
        <v>0</v>
      </c>
      <c r="Z218" s="25">
        <f t="shared" ref="Z218:Z236" si="207">VLOOKUP($C$88,$D$3:$K$63,$A$70,0)*(B196-B195)</f>
        <v>0</v>
      </c>
      <c r="AA218" s="25">
        <f>VLOOKUP($C$89,$D$3:$K$63,$A$70,0)*(B195-B194)</f>
        <v>0</v>
      </c>
      <c r="AB218" s="25">
        <f>VLOOKUP($C$90,$D$3:$K$63,$A$70,0)*B194</f>
        <v>0</v>
      </c>
      <c r="AC218" s="25"/>
      <c r="AD218" s="25"/>
      <c r="AE218" s="25"/>
      <c r="AF218" s="25"/>
      <c r="AG218" s="25"/>
      <c r="AH218" s="25"/>
      <c r="AI218" s="25"/>
      <c r="AJ218" s="25"/>
      <c r="AK218" s="25"/>
      <c r="AL218" s="25"/>
      <c r="AM218" s="25"/>
      <c r="AN218" s="25"/>
      <c r="AO218" s="25"/>
      <c r="AP218" s="25"/>
      <c r="AQ218" s="25"/>
      <c r="AR218" s="25"/>
      <c r="AS218" s="25"/>
      <c r="AT218" s="25"/>
      <c r="AU218" s="25"/>
      <c r="AV218" s="25"/>
      <c r="AW218" s="25"/>
      <c r="AX218" s="25"/>
      <c r="AY218" s="25"/>
      <c r="AZ218" s="25"/>
      <c r="BA218" s="25"/>
      <c r="BB218" s="25"/>
      <c r="BC218" s="25"/>
      <c r="BD218" s="25"/>
      <c r="BE218" s="25"/>
      <c r="BF218" s="25"/>
      <c r="BG218" s="25"/>
      <c r="BH218" s="25"/>
      <c r="BI218" s="25"/>
      <c r="BJ218" s="25"/>
      <c r="BK218" s="25"/>
      <c r="BL218" s="25"/>
      <c r="BM218" s="21">
        <f t="shared" si="178"/>
        <v>15.545454545454515</v>
      </c>
      <c r="BP218" s="18">
        <v>2024</v>
      </c>
      <c r="BQ218" s="14">
        <f t="shared" si="179"/>
        <v>0</v>
      </c>
      <c r="BR218" s="14">
        <f t="shared" si="179"/>
        <v>0</v>
      </c>
      <c r="BS218" s="14">
        <f t="shared" si="179"/>
        <v>0</v>
      </c>
      <c r="BT218" s="14">
        <f t="shared" si="179"/>
        <v>0</v>
      </c>
      <c r="BU218" s="14">
        <f t="shared" si="179"/>
        <v>0</v>
      </c>
      <c r="BV218" s="14">
        <f t="shared" si="179"/>
        <v>0</v>
      </c>
      <c r="BW218" s="14">
        <f t="shared" si="179"/>
        <v>0</v>
      </c>
      <c r="BX218" s="14">
        <f t="shared" si="179"/>
        <v>0</v>
      </c>
      <c r="BY218" s="14">
        <f t="shared" si="179"/>
        <v>0</v>
      </c>
      <c r="BZ218" s="14">
        <f t="shared" si="179"/>
        <v>0</v>
      </c>
      <c r="CA218" s="14">
        <f t="shared" si="179"/>
        <v>0</v>
      </c>
      <c r="CB218" s="14">
        <f t="shared" si="179"/>
        <v>0</v>
      </c>
      <c r="CC218" s="14">
        <f t="shared" si="179"/>
        <v>0</v>
      </c>
      <c r="CD218" s="14">
        <f t="shared" si="179"/>
        <v>0.63742690058479445</v>
      </c>
      <c r="CE218" s="14">
        <f t="shared" si="179"/>
        <v>0.22807017543859703</v>
      </c>
      <c r="CF218" s="14">
        <f t="shared" si="179"/>
        <v>8.1871345029239956E-2</v>
      </c>
      <c r="CG218" s="14">
        <f t="shared" si="195"/>
        <v>0</v>
      </c>
      <c r="CH218" s="14">
        <f t="shared" si="173"/>
        <v>2.339181286549713E-2</v>
      </c>
      <c r="CI218" s="14">
        <f t="shared" si="173"/>
        <v>1.1695906432748565E-2</v>
      </c>
      <c r="CJ218" s="14">
        <f t="shared" si="173"/>
        <v>1.7543859649122848E-2</v>
      </c>
      <c r="CK218" s="14">
        <f t="shared" si="173"/>
        <v>0</v>
      </c>
      <c r="CL218" s="14">
        <f t="shared" si="173"/>
        <v>0</v>
      </c>
      <c r="CM218" s="14">
        <f t="shared" si="173"/>
        <v>0</v>
      </c>
      <c r="CN218" s="14">
        <f t="shared" si="173"/>
        <v>0</v>
      </c>
      <c r="CO218" s="14">
        <f t="shared" si="173"/>
        <v>0</v>
      </c>
      <c r="CP218" s="14">
        <f t="shared" si="173"/>
        <v>0</v>
      </c>
      <c r="CQ218" s="14">
        <f t="shared" si="173"/>
        <v>0</v>
      </c>
      <c r="CR218" s="14">
        <f t="shared" si="173"/>
        <v>0</v>
      </c>
      <c r="CS218" s="14">
        <f t="shared" si="173"/>
        <v>0</v>
      </c>
      <c r="CT218" s="14">
        <f t="shared" si="173"/>
        <v>0</v>
      </c>
      <c r="CU218" s="14">
        <f t="shared" si="173"/>
        <v>0</v>
      </c>
      <c r="CV218" s="14">
        <f t="shared" si="173"/>
        <v>0</v>
      </c>
      <c r="CW218" s="14">
        <f t="shared" si="173"/>
        <v>0</v>
      </c>
      <c r="CX218" s="14">
        <f t="shared" si="199"/>
        <v>0</v>
      </c>
      <c r="CY218" s="14">
        <f t="shared" si="199"/>
        <v>0</v>
      </c>
      <c r="CZ218" s="14">
        <f t="shared" si="199"/>
        <v>0</v>
      </c>
      <c r="DA218" s="14">
        <f t="shared" si="199"/>
        <v>0</v>
      </c>
      <c r="DB218" s="14">
        <f t="shared" si="199"/>
        <v>0</v>
      </c>
      <c r="DC218" s="14">
        <f t="shared" si="196"/>
        <v>0</v>
      </c>
      <c r="DD218" s="14">
        <f t="shared" si="196"/>
        <v>0</v>
      </c>
      <c r="DE218" s="14">
        <f t="shared" si="196"/>
        <v>0</v>
      </c>
      <c r="DF218" s="14">
        <f t="shared" si="196"/>
        <v>0</v>
      </c>
      <c r="DG218" s="14">
        <f t="shared" si="196"/>
        <v>0</v>
      </c>
      <c r="DH218" s="14">
        <f t="shared" si="196"/>
        <v>0</v>
      </c>
      <c r="DI218" s="14">
        <f t="shared" si="196"/>
        <v>0</v>
      </c>
      <c r="DJ218" s="14">
        <f t="shared" si="196"/>
        <v>0</v>
      </c>
      <c r="DK218" s="14">
        <f t="shared" si="196"/>
        <v>0</v>
      </c>
      <c r="DL218" s="14">
        <f t="shared" si="196"/>
        <v>0</v>
      </c>
      <c r="DM218" s="14">
        <f t="shared" si="196"/>
        <v>0</v>
      </c>
      <c r="DN218" s="14">
        <f t="shared" si="196"/>
        <v>0</v>
      </c>
      <c r="DO218" s="14">
        <f t="shared" si="196"/>
        <v>0</v>
      </c>
      <c r="DP218" s="14">
        <f t="shared" si="196"/>
        <v>0</v>
      </c>
      <c r="DQ218" s="14">
        <f t="shared" si="196"/>
        <v>0</v>
      </c>
      <c r="DR218" s="14">
        <f t="shared" si="196"/>
        <v>0</v>
      </c>
      <c r="DS218" s="14">
        <f t="shared" si="197"/>
        <v>0</v>
      </c>
      <c r="DT218" s="14">
        <f t="shared" si="176"/>
        <v>0</v>
      </c>
      <c r="DU218" s="14">
        <f t="shared" si="176"/>
        <v>0</v>
      </c>
      <c r="DV218" s="14">
        <f t="shared" si="176"/>
        <v>0</v>
      </c>
      <c r="DW218" s="14">
        <f t="shared" si="176"/>
        <v>0</v>
      </c>
      <c r="DX218" s="14">
        <f t="shared" si="176"/>
        <v>0</v>
      </c>
      <c r="DY218" s="14">
        <f t="shared" si="176"/>
        <v>0</v>
      </c>
      <c r="DZ218" s="14">
        <f t="shared" si="180"/>
        <v>1</v>
      </c>
    </row>
    <row r="219" spans="1:130">
      <c r="C219" s="18">
        <v>2025</v>
      </c>
      <c r="D219" s="25"/>
      <c r="E219" s="25"/>
      <c r="F219" s="25"/>
      <c r="G219" s="25"/>
      <c r="H219" s="25"/>
      <c r="I219" s="25">
        <f t="shared" si="186"/>
        <v>0</v>
      </c>
      <c r="J219" s="25">
        <f t="shared" si="187"/>
        <v>0</v>
      </c>
      <c r="K219" s="25">
        <f t="shared" si="188"/>
        <v>0</v>
      </c>
      <c r="L219" s="25">
        <f t="shared" si="189"/>
        <v>0</v>
      </c>
      <c r="M219" s="25">
        <f t="shared" si="190"/>
        <v>0</v>
      </c>
      <c r="N219" s="25">
        <f t="shared" si="191"/>
        <v>0</v>
      </c>
      <c r="O219" s="25">
        <f t="shared" si="192"/>
        <v>0</v>
      </c>
      <c r="P219" s="25">
        <f t="shared" si="193"/>
        <v>0</v>
      </c>
      <c r="Q219" s="25">
        <f t="shared" si="194"/>
        <v>0</v>
      </c>
      <c r="R219" s="25">
        <f t="shared" si="198"/>
        <v>3.5454545454545334</v>
      </c>
      <c r="S219" s="25">
        <f t="shared" si="200"/>
        <v>1.2727272727272732</v>
      </c>
      <c r="T219" s="25">
        <f t="shared" si="201"/>
        <v>0</v>
      </c>
      <c r="U219" s="25">
        <f t="shared" si="202"/>
        <v>0.36363636363636376</v>
      </c>
      <c r="V219" s="25">
        <f t="shared" si="203"/>
        <v>0.18181818181818188</v>
      </c>
      <c r="W219" s="25">
        <f t="shared" si="204"/>
        <v>0.27272727272727282</v>
      </c>
      <c r="X219" s="25">
        <f t="shared" si="205"/>
        <v>0</v>
      </c>
      <c r="Y219" s="25">
        <f t="shared" si="206"/>
        <v>0</v>
      </c>
      <c r="Z219" s="25">
        <f t="shared" si="207"/>
        <v>0</v>
      </c>
      <c r="AA219" s="25">
        <f t="shared" ref="AA219:AA237" si="208">VLOOKUP($C$89,$D$3:$K$63,$A$70,0)*(B196-B195)</f>
        <v>0</v>
      </c>
      <c r="AB219" s="25">
        <f>VLOOKUP($C$90,$D$3:$K$63,$A$70,0)*(B195-B194)</f>
        <v>0</v>
      </c>
      <c r="AC219" s="25">
        <f>VLOOKUP($C$91,$D$3:$K$63,$A$70,0)*B194</f>
        <v>0</v>
      </c>
      <c r="AD219" s="25"/>
      <c r="AE219" s="25"/>
      <c r="AF219" s="25"/>
      <c r="AG219" s="25"/>
      <c r="AH219" s="25"/>
      <c r="AI219" s="25"/>
      <c r="AJ219" s="25"/>
      <c r="AK219" s="25"/>
      <c r="AL219" s="25"/>
      <c r="AM219" s="25"/>
      <c r="AN219" s="25"/>
      <c r="AO219" s="25"/>
      <c r="AP219" s="25"/>
      <c r="AQ219" s="25"/>
      <c r="AR219" s="25"/>
      <c r="AS219" s="25"/>
      <c r="AT219" s="25"/>
      <c r="AU219" s="25"/>
      <c r="AV219" s="25"/>
      <c r="AW219" s="25"/>
      <c r="AX219" s="25"/>
      <c r="AY219" s="25"/>
      <c r="AZ219" s="25"/>
      <c r="BA219" s="25"/>
      <c r="BB219" s="25"/>
      <c r="BC219" s="25"/>
      <c r="BD219" s="25"/>
      <c r="BE219" s="25"/>
      <c r="BF219" s="25"/>
      <c r="BG219" s="25"/>
      <c r="BH219" s="25"/>
      <c r="BI219" s="25"/>
      <c r="BJ219" s="25"/>
      <c r="BK219" s="25"/>
      <c r="BL219" s="25"/>
      <c r="BM219" s="21">
        <f t="shared" si="178"/>
        <v>5.6363636363636251</v>
      </c>
      <c r="BP219" s="18">
        <v>2025</v>
      </c>
      <c r="BQ219" s="14">
        <f t="shared" si="179"/>
        <v>0</v>
      </c>
      <c r="BR219" s="14">
        <f t="shared" si="179"/>
        <v>0</v>
      </c>
      <c r="BS219" s="14">
        <f t="shared" si="179"/>
        <v>0</v>
      </c>
      <c r="BT219" s="14">
        <f t="shared" si="179"/>
        <v>0</v>
      </c>
      <c r="BU219" s="14">
        <f t="shared" si="179"/>
        <v>0</v>
      </c>
      <c r="BV219" s="14">
        <f t="shared" si="179"/>
        <v>0</v>
      </c>
      <c r="BW219" s="14">
        <f t="shared" si="179"/>
        <v>0</v>
      </c>
      <c r="BX219" s="14">
        <f t="shared" si="179"/>
        <v>0</v>
      </c>
      <c r="BY219" s="14">
        <f t="shared" si="179"/>
        <v>0</v>
      </c>
      <c r="BZ219" s="14">
        <f t="shared" si="179"/>
        <v>0</v>
      </c>
      <c r="CA219" s="14">
        <f t="shared" si="179"/>
        <v>0</v>
      </c>
      <c r="CB219" s="14">
        <f t="shared" si="179"/>
        <v>0</v>
      </c>
      <c r="CC219" s="14">
        <f t="shared" si="179"/>
        <v>0</v>
      </c>
      <c r="CD219" s="14">
        <f t="shared" si="179"/>
        <v>0</v>
      </c>
      <c r="CE219" s="14">
        <f t="shared" si="179"/>
        <v>0.62903225806451524</v>
      </c>
      <c r="CF219" s="14">
        <f t="shared" si="179"/>
        <v>0.22580645161290375</v>
      </c>
      <c r="CG219" s="14">
        <f t="shared" si="195"/>
        <v>0</v>
      </c>
      <c r="CH219" s="14">
        <f t="shared" si="173"/>
        <v>6.4516129032258215E-2</v>
      </c>
      <c r="CI219" s="14">
        <f t="shared" si="173"/>
        <v>3.2258064516129108E-2</v>
      </c>
      <c r="CJ219" s="14">
        <f t="shared" si="173"/>
        <v>4.8387096774193658E-2</v>
      </c>
      <c r="CK219" s="14">
        <f t="shared" si="173"/>
        <v>0</v>
      </c>
      <c r="CL219" s="14">
        <f t="shared" si="173"/>
        <v>0</v>
      </c>
      <c r="CM219" s="14">
        <f t="shared" si="173"/>
        <v>0</v>
      </c>
      <c r="CN219" s="14">
        <f t="shared" si="173"/>
        <v>0</v>
      </c>
      <c r="CO219" s="14">
        <f t="shared" si="173"/>
        <v>0</v>
      </c>
      <c r="CP219" s="14">
        <f t="shared" si="173"/>
        <v>0</v>
      </c>
      <c r="CQ219" s="14">
        <f t="shared" si="173"/>
        <v>0</v>
      </c>
      <c r="CR219" s="14">
        <f t="shared" si="173"/>
        <v>0</v>
      </c>
      <c r="CS219" s="14">
        <f t="shared" si="173"/>
        <v>0</v>
      </c>
      <c r="CT219" s="14">
        <f t="shared" si="173"/>
        <v>0</v>
      </c>
      <c r="CU219" s="14">
        <f t="shared" si="173"/>
        <v>0</v>
      </c>
      <c r="CV219" s="14">
        <f t="shared" si="173"/>
        <v>0</v>
      </c>
      <c r="CW219" s="14">
        <f t="shared" si="173"/>
        <v>0</v>
      </c>
      <c r="CX219" s="14">
        <f t="shared" si="199"/>
        <v>0</v>
      </c>
      <c r="CY219" s="14">
        <f t="shared" si="199"/>
        <v>0</v>
      </c>
      <c r="CZ219" s="14">
        <f t="shared" si="199"/>
        <v>0</v>
      </c>
      <c r="DA219" s="14">
        <f t="shared" si="199"/>
        <v>0</v>
      </c>
      <c r="DB219" s="14">
        <f t="shared" si="199"/>
        <v>0</v>
      </c>
      <c r="DC219" s="14">
        <f t="shared" si="196"/>
        <v>0</v>
      </c>
      <c r="DD219" s="14">
        <f t="shared" si="196"/>
        <v>0</v>
      </c>
      <c r="DE219" s="14">
        <f t="shared" si="196"/>
        <v>0</v>
      </c>
      <c r="DF219" s="14">
        <f t="shared" si="196"/>
        <v>0</v>
      </c>
      <c r="DG219" s="14">
        <f t="shared" si="196"/>
        <v>0</v>
      </c>
      <c r="DH219" s="14">
        <f t="shared" si="196"/>
        <v>0</v>
      </c>
      <c r="DI219" s="14">
        <f t="shared" si="196"/>
        <v>0</v>
      </c>
      <c r="DJ219" s="14">
        <f t="shared" si="196"/>
        <v>0</v>
      </c>
      <c r="DK219" s="14">
        <f t="shared" si="196"/>
        <v>0</v>
      </c>
      <c r="DL219" s="14">
        <f t="shared" si="196"/>
        <v>0</v>
      </c>
      <c r="DM219" s="14">
        <f t="shared" si="196"/>
        <v>0</v>
      </c>
      <c r="DN219" s="14">
        <f t="shared" si="196"/>
        <v>0</v>
      </c>
      <c r="DO219" s="14">
        <f t="shared" si="196"/>
        <v>0</v>
      </c>
      <c r="DP219" s="14">
        <f t="shared" si="196"/>
        <v>0</v>
      </c>
      <c r="DQ219" s="14">
        <f t="shared" si="196"/>
        <v>0</v>
      </c>
      <c r="DR219" s="14">
        <f t="shared" si="196"/>
        <v>0</v>
      </c>
      <c r="DS219" s="14">
        <f t="shared" si="197"/>
        <v>0</v>
      </c>
      <c r="DT219" s="14">
        <f t="shared" si="176"/>
        <v>0</v>
      </c>
      <c r="DU219" s="14">
        <f t="shared" si="176"/>
        <v>0</v>
      </c>
      <c r="DV219" s="14">
        <f t="shared" si="176"/>
        <v>0</v>
      </c>
      <c r="DW219" s="14">
        <f t="shared" si="176"/>
        <v>0</v>
      </c>
      <c r="DX219" s="14">
        <f t="shared" si="176"/>
        <v>0</v>
      </c>
      <c r="DY219" s="14">
        <f t="shared" si="176"/>
        <v>0</v>
      </c>
      <c r="DZ219" s="14">
        <f t="shared" si="180"/>
        <v>1</v>
      </c>
    </row>
    <row r="220" spans="1:130">
      <c r="C220" s="18">
        <v>2026</v>
      </c>
      <c r="D220" s="25"/>
      <c r="E220" s="25"/>
      <c r="F220" s="25"/>
      <c r="G220" s="25"/>
      <c r="H220" s="25"/>
      <c r="I220" s="25"/>
      <c r="J220" s="25">
        <f t="shared" si="187"/>
        <v>0</v>
      </c>
      <c r="K220" s="25">
        <f t="shared" si="188"/>
        <v>0</v>
      </c>
      <c r="L220" s="25">
        <f t="shared" si="189"/>
        <v>0</v>
      </c>
      <c r="M220" s="25">
        <f t="shared" si="190"/>
        <v>0</v>
      </c>
      <c r="N220" s="25">
        <f t="shared" si="191"/>
        <v>0</v>
      </c>
      <c r="O220" s="25">
        <f t="shared" si="192"/>
        <v>0</v>
      </c>
      <c r="P220" s="25">
        <f t="shared" si="193"/>
        <v>0</v>
      </c>
      <c r="Q220" s="25">
        <f t="shared" si="194"/>
        <v>0</v>
      </c>
      <c r="R220" s="25">
        <f t="shared" si="198"/>
        <v>0</v>
      </c>
      <c r="S220" s="25">
        <f t="shared" si="200"/>
        <v>1.2727272727272685</v>
      </c>
      <c r="T220" s="25">
        <f t="shared" si="201"/>
        <v>0</v>
      </c>
      <c r="U220" s="25">
        <f t="shared" si="202"/>
        <v>0.36363636363636376</v>
      </c>
      <c r="V220" s="25">
        <f t="shared" si="203"/>
        <v>0.18181818181818188</v>
      </c>
      <c r="W220" s="25">
        <f t="shared" si="204"/>
        <v>0.27272727272727282</v>
      </c>
      <c r="X220" s="25">
        <f t="shared" si="205"/>
        <v>0</v>
      </c>
      <c r="Y220" s="25">
        <f t="shared" si="206"/>
        <v>0</v>
      </c>
      <c r="Z220" s="25">
        <f t="shared" si="207"/>
        <v>0</v>
      </c>
      <c r="AA220" s="25">
        <f t="shared" si="208"/>
        <v>0</v>
      </c>
      <c r="AB220" s="25">
        <f t="shared" ref="AB220:AB238" si="209">VLOOKUP($C$90,$D$3:$K$63,$A$70,0)*(B196-B195)</f>
        <v>0</v>
      </c>
      <c r="AC220" s="25">
        <f>VLOOKUP($C$91,$D$3:$K$63,$A$70,0)*(B195-B194)</f>
        <v>0</v>
      </c>
      <c r="AD220" s="25">
        <f>VLOOKUP($C$92,$D$3:$K$63,$A$70,0)*B194</f>
        <v>0</v>
      </c>
      <c r="AE220" s="25"/>
      <c r="AF220" s="25"/>
      <c r="AG220" s="25"/>
      <c r="AH220" s="25"/>
      <c r="AI220" s="25"/>
      <c r="AJ220" s="25"/>
      <c r="AK220" s="25"/>
      <c r="AL220" s="25"/>
      <c r="AM220" s="25"/>
      <c r="AN220" s="25"/>
      <c r="AO220" s="25"/>
      <c r="AP220" s="25"/>
      <c r="AQ220" s="25"/>
      <c r="AR220" s="25"/>
      <c r="AS220" s="25"/>
      <c r="AT220" s="25"/>
      <c r="AU220" s="25"/>
      <c r="AV220" s="25"/>
      <c r="AW220" s="25"/>
      <c r="AX220" s="25"/>
      <c r="AY220" s="25"/>
      <c r="AZ220" s="25"/>
      <c r="BA220" s="25"/>
      <c r="BB220" s="25"/>
      <c r="BC220" s="25"/>
      <c r="BD220" s="25"/>
      <c r="BE220" s="25"/>
      <c r="BF220" s="25"/>
      <c r="BG220" s="25"/>
      <c r="BH220" s="25"/>
      <c r="BI220" s="25"/>
      <c r="BJ220" s="25"/>
      <c r="BK220" s="25"/>
      <c r="BL220" s="25"/>
      <c r="BM220" s="21">
        <f t="shared" si="178"/>
        <v>2.0909090909090868</v>
      </c>
      <c r="BP220" s="18">
        <v>2026</v>
      </c>
      <c r="BQ220" s="14">
        <f t="shared" si="179"/>
        <v>0</v>
      </c>
      <c r="BR220" s="14">
        <f t="shared" si="179"/>
        <v>0</v>
      </c>
      <c r="BS220" s="14">
        <f t="shared" si="179"/>
        <v>0</v>
      </c>
      <c r="BT220" s="14">
        <f t="shared" si="179"/>
        <v>0</v>
      </c>
      <c r="BU220" s="14">
        <f t="shared" si="179"/>
        <v>0</v>
      </c>
      <c r="BV220" s="14">
        <f t="shared" si="179"/>
        <v>0</v>
      </c>
      <c r="BW220" s="14">
        <f t="shared" si="179"/>
        <v>0</v>
      </c>
      <c r="BX220" s="14">
        <f t="shared" si="179"/>
        <v>0</v>
      </c>
      <c r="BY220" s="14">
        <f t="shared" si="179"/>
        <v>0</v>
      </c>
      <c r="BZ220" s="14">
        <f t="shared" si="179"/>
        <v>0</v>
      </c>
      <c r="CA220" s="14">
        <f t="shared" si="179"/>
        <v>0</v>
      </c>
      <c r="CB220" s="14">
        <f t="shared" si="179"/>
        <v>0</v>
      </c>
      <c r="CC220" s="14">
        <f t="shared" si="179"/>
        <v>0</v>
      </c>
      <c r="CD220" s="14">
        <f t="shared" si="179"/>
        <v>0</v>
      </c>
      <c r="CE220" s="14">
        <f t="shared" si="179"/>
        <v>0</v>
      </c>
      <c r="CF220" s="14">
        <f t="shared" si="179"/>
        <v>0.60869565217391219</v>
      </c>
      <c r="CG220" s="14">
        <f t="shared" si="195"/>
        <v>0</v>
      </c>
      <c r="CH220" s="14">
        <f t="shared" si="195"/>
        <v>0.17391304347826125</v>
      </c>
      <c r="CI220" s="14">
        <f t="shared" si="195"/>
        <v>8.6956521739130627E-2</v>
      </c>
      <c r="CJ220" s="14">
        <f t="shared" si="195"/>
        <v>0.13043478260869595</v>
      </c>
      <c r="CK220" s="14">
        <f t="shared" si="195"/>
        <v>0</v>
      </c>
      <c r="CL220" s="14">
        <f t="shared" si="195"/>
        <v>0</v>
      </c>
      <c r="CM220" s="14">
        <f t="shared" si="195"/>
        <v>0</v>
      </c>
      <c r="CN220" s="14">
        <f t="shared" si="195"/>
        <v>0</v>
      </c>
      <c r="CO220" s="14">
        <f t="shared" si="195"/>
        <v>0</v>
      </c>
      <c r="CP220" s="14">
        <f t="shared" si="195"/>
        <v>0</v>
      </c>
      <c r="CQ220" s="14">
        <f t="shared" si="195"/>
        <v>0</v>
      </c>
      <c r="CR220" s="14">
        <f t="shared" si="195"/>
        <v>0</v>
      </c>
      <c r="CS220" s="14">
        <f t="shared" si="195"/>
        <v>0</v>
      </c>
      <c r="CT220" s="14">
        <f t="shared" si="195"/>
        <v>0</v>
      </c>
      <c r="CU220" s="14">
        <f t="shared" si="195"/>
        <v>0</v>
      </c>
      <c r="CV220" s="14">
        <f t="shared" si="195"/>
        <v>0</v>
      </c>
      <c r="CW220" s="14">
        <f t="shared" ref="CW220:DL254" si="210">AJ220/$BM220</f>
        <v>0</v>
      </c>
      <c r="CX220" s="14">
        <f t="shared" si="199"/>
        <v>0</v>
      </c>
      <c r="CY220" s="14">
        <f t="shared" si="199"/>
        <v>0</v>
      </c>
      <c r="CZ220" s="14">
        <f t="shared" si="199"/>
        <v>0</v>
      </c>
      <c r="DA220" s="14">
        <f t="shared" si="199"/>
        <v>0</v>
      </c>
      <c r="DB220" s="14">
        <f t="shared" si="199"/>
        <v>0</v>
      </c>
      <c r="DC220" s="14">
        <f t="shared" si="196"/>
        <v>0</v>
      </c>
      <c r="DD220" s="14">
        <f t="shared" si="196"/>
        <v>0</v>
      </c>
      <c r="DE220" s="14">
        <f t="shared" si="196"/>
        <v>0</v>
      </c>
      <c r="DF220" s="14">
        <f t="shared" si="196"/>
        <v>0</v>
      </c>
      <c r="DG220" s="14">
        <f t="shared" si="196"/>
        <v>0</v>
      </c>
      <c r="DH220" s="14">
        <f t="shared" si="196"/>
        <v>0</v>
      </c>
      <c r="DI220" s="14">
        <f t="shared" si="196"/>
        <v>0</v>
      </c>
      <c r="DJ220" s="14">
        <f t="shared" si="196"/>
        <v>0</v>
      </c>
      <c r="DK220" s="14">
        <f t="shared" si="196"/>
        <v>0</v>
      </c>
      <c r="DL220" s="14">
        <f t="shared" si="196"/>
        <v>0</v>
      </c>
      <c r="DM220" s="14">
        <f t="shared" si="196"/>
        <v>0</v>
      </c>
      <c r="DN220" s="14">
        <f t="shared" si="196"/>
        <v>0</v>
      </c>
      <c r="DO220" s="14">
        <f t="shared" si="196"/>
        <v>0</v>
      </c>
      <c r="DP220" s="14">
        <f t="shared" si="196"/>
        <v>0</v>
      </c>
      <c r="DQ220" s="14">
        <f t="shared" si="196"/>
        <v>0</v>
      </c>
      <c r="DR220" s="14">
        <f t="shared" si="196"/>
        <v>0</v>
      </c>
      <c r="DS220" s="14">
        <f t="shared" si="197"/>
        <v>0</v>
      </c>
      <c r="DT220" s="14">
        <f t="shared" si="176"/>
        <v>0</v>
      </c>
      <c r="DU220" s="14">
        <f t="shared" si="176"/>
        <v>0</v>
      </c>
      <c r="DV220" s="14">
        <f t="shared" si="176"/>
        <v>0</v>
      </c>
      <c r="DW220" s="14">
        <f t="shared" si="176"/>
        <v>0</v>
      </c>
      <c r="DX220" s="14">
        <f t="shared" si="176"/>
        <v>0</v>
      </c>
      <c r="DY220" s="14">
        <f t="shared" si="176"/>
        <v>0</v>
      </c>
      <c r="DZ220" s="14">
        <f t="shared" si="180"/>
        <v>1</v>
      </c>
    </row>
    <row r="221" spans="1:130">
      <c r="C221" s="18">
        <v>2027</v>
      </c>
      <c r="D221" s="25"/>
      <c r="E221" s="25"/>
      <c r="F221" s="25"/>
      <c r="G221" s="25"/>
      <c r="H221" s="25"/>
      <c r="I221" s="25"/>
      <c r="J221" s="25"/>
      <c r="K221" s="25">
        <f t="shared" si="188"/>
        <v>0</v>
      </c>
      <c r="L221" s="25">
        <f t="shared" si="189"/>
        <v>0</v>
      </c>
      <c r="M221" s="25">
        <f t="shared" si="190"/>
        <v>0</v>
      </c>
      <c r="N221" s="25">
        <f t="shared" si="191"/>
        <v>0</v>
      </c>
      <c r="O221" s="25">
        <f t="shared" si="192"/>
        <v>0</v>
      </c>
      <c r="P221" s="25">
        <f t="shared" si="193"/>
        <v>0</v>
      </c>
      <c r="Q221" s="25">
        <f t="shared" si="194"/>
        <v>0</v>
      </c>
      <c r="R221" s="25">
        <f t="shared" si="198"/>
        <v>0</v>
      </c>
      <c r="S221" s="25">
        <f t="shared" si="200"/>
        <v>0</v>
      </c>
      <c r="T221" s="25">
        <f t="shared" si="201"/>
        <v>0</v>
      </c>
      <c r="U221" s="25">
        <f t="shared" si="202"/>
        <v>0.36363636363636376</v>
      </c>
      <c r="V221" s="25">
        <f t="shared" si="203"/>
        <v>0.18181818181818188</v>
      </c>
      <c r="W221" s="25">
        <f t="shared" si="204"/>
        <v>0.27272727272727282</v>
      </c>
      <c r="X221" s="25">
        <f t="shared" si="205"/>
        <v>0</v>
      </c>
      <c r="Y221" s="25">
        <f t="shared" si="206"/>
        <v>0</v>
      </c>
      <c r="Z221" s="25">
        <f t="shared" si="207"/>
        <v>0</v>
      </c>
      <c r="AA221" s="25">
        <f t="shared" si="208"/>
        <v>0</v>
      </c>
      <c r="AB221" s="25">
        <f t="shared" si="209"/>
        <v>0</v>
      </c>
      <c r="AC221" s="25">
        <f t="shared" ref="AC221:AC239" si="211">VLOOKUP($C$91,$D$3:$K$63,$A$70,0)*(B196-B195)</f>
        <v>0</v>
      </c>
      <c r="AD221" s="25">
        <f>VLOOKUP($C$92,$D$3:$K$63,$A$70,0)*(B195-B194)</f>
        <v>0</v>
      </c>
      <c r="AE221" s="25">
        <f>VLOOKUP($C$93,$D$3:$K$63,$A$70,0)*B194</f>
        <v>0</v>
      </c>
      <c r="AF221" s="25"/>
      <c r="AG221" s="25"/>
      <c r="AH221" s="25"/>
      <c r="AI221" s="25"/>
      <c r="AJ221" s="25"/>
      <c r="AK221" s="25"/>
      <c r="AL221" s="25"/>
      <c r="AM221" s="25"/>
      <c r="AN221" s="25"/>
      <c r="AO221" s="25"/>
      <c r="AP221" s="25"/>
      <c r="AQ221" s="25"/>
      <c r="AR221" s="25"/>
      <c r="AS221" s="25"/>
      <c r="AT221" s="25"/>
      <c r="AU221" s="25"/>
      <c r="AV221" s="25"/>
      <c r="AW221" s="25"/>
      <c r="AX221" s="25"/>
      <c r="AY221" s="25"/>
      <c r="AZ221" s="25"/>
      <c r="BA221" s="25"/>
      <c r="BB221" s="25"/>
      <c r="BC221" s="25"/>
      <c r="BD221" s="25"/>
      <c r="BE221" s="25"/>
      <c r="BF221" s="25"/>
      <c r="BG221" s="25"/>
      <c r="BH221" s="25"/>
      <c r="BI221" s="25"/>
      <c r="BJ221" s="25"/>
      <c r="BK221" s="25"/>
      <c r="BL221" s="25"/>
      <c r="BM221" s="21">
        <f t="shared" si="178"/>
        <v>0.81818181818181845</v>
      </c>
      <c r="BP221" s="18">
        <v>2027</v>
      </c>
      <c r="BQ221" s="14">
        <f t="shared" si="179"/>
        <v>0</v>
      </c>
      <c r="BR221" s="14">
        <f t="shared" si="179"/>
        <v>0</v>
      </c>
      <c r="BS221" s="14">
        <f t="shared" si="179"/>
        <v>0</v>
      </c>
      <c r="BT221" s="14">
        <f t="shared" si="179"/>
        <v>0</v>
      </c>
      <c r="BU221" s="14">
        <f t="shared" si="179"/>
        <v>0</v>
      </c>
      <c r="BV221" s="14">
        <f t="shared" si="179"/>
        <v>0</v>
      </c>
      <c r="BW221" s="14">
        <f t="shared" si="179"/>
        <v>0</v>
      </c>
      <c r="BX221" s="14">
        <f t="shared" si="179"/>
        <v>0</v>
      </c>
      <c r="BY221" s="14">
        <f t="shared" si="179"/>
        <v>0</v>
      </c>
      <c r="BZ221" s="14">
        <f t="shared" si="179"/>
        <v>0</v>
      </c>
      <c r="CA221" s="14">
        <f t="shared" si="179"/>
        <v>0</v>
      </c>
      <c r="CB221" s="14">
        <f t="shared" si="179"/>
        <v>0</v>
      </c>
      <c r="CC221" s="14">
        <f t="shared" si="179"/>
        <v>0</v>
      </c>
      <c r="CD221" s="14">
        <f t="shared" si="179"/>
        <v>0</v>
      </c>
      <c r="CE221" s="14">
        <f t="shared" si="179"/>
        <v>0</v>
      </c>
      <c r="CF221" s="14">
        <f t="shared" si="179"/>
        <v>0</v>
      </c>
      <c r="CG221" s="14">
        <f t="shared" si="195"/>
        <v>0</v>
      </c>
      <c r="CH221" s="14">
        <f t="shared" si="195"/>
        <v>0.44444444444444442</v>
      </c>
      <c r="CI221" s="14">
        <f t="shared" si="195"/>
        <v>0.22222222222222221</v>
      </c>
      <c r="CJ221" s="14">
        <f t="shared" si="195"/>
        <v>0.33333333333333331</v>
      </c>
      <c r="CK221" s="14">
        <f t="shared" si="195"/>
        <v>0</v>
      </c>
      <c r="CL221" s="14">
        <f t="shared" si="195"/>
        <v>0</v>
      </c>
      <c r="CM221" s="14">
        <f t="shared" si="195"/>
        <v>0</v>
      </c>
      <c r="CN221" s="14">
        <f t="shared" si="195"/>
        <v>0</v>
      </c>
      <c r="CO221" s="14">
        <f t="shared" si="195"/>
        <v>0</v>
      </c>
      <c r="CP221" s="14">
        <f t="shared" si="195"/>
        <v>0</v>
      </c>
      <c r="CQ221" s="14">
        <f t="shared" si="195"/>
        <v>0</v>
      </c>
      <c r="CR221" s="14">
        <f t="shared" si="195"/>
        <v>0</v>
      </c>
      <c r="CS221" s="14">
        <f t="shared" si="195"/>
        <v>0</v>
      </c>
      <c r="CT221" s="14">
        <f t="shared" si="195"/>
        <v>0</v>
      </c>
      <c r="CU221" s="14">
        <f t="shared" si="195"/>
        <v>0</v>
      </c>
      <c r="CV221" s="14">
        <f t="shared" si="195"/>
        <v>0</v>
      </c>
      <c r="CW221" s="14">
        <f t="shared" si="210"/>
        <v>0</v>
      </c>
      <c r="CX221" s="14">
        <f t="shared" si="199"/>
        <v>0</v>
      </c>
      <c r="CY221" s="14">
        <f t="shared" si="199"/>
        <v>0</v>
      </c>
      <c r="CZ221" s="14">
        <f t="shared" si="199"/>
        <v>0</v>
      </c>
      <c r="DA221" s="14">
        <f t="shared" si="199"/>
        <v>0</v>
      </c>
      <c r="DB221" s="14">
        <f t="shared" si="199"/>
        <v>0</v>
      </c>
      <c r="DC221" s="14">
        <f t="shared" si="196"/>
        <v>0</v>
      </c>
      <c r="DD221" s="14">
        <f t="shared" si="196"/>
        <v>0</v>
      </c>
      <c r="DE221" s="14">
        <f t="shared" si="196"/>
        <v>0</v>
      </c>
      <c r="DF221" s="14">
        <f t="shared" si="196"/>
        <v>0</v>
      </c>
      <c r="DG221" s="14">
        <f t="shared" si="196"/>
        <v>0</v>
      </c>
      <c r="DH221" s="14">
        <f t="shared" si="196"/>
        <v>0</v>
      </c>
      <c r="DI221" s="14">
        <f t="shared" si="196"/>
        <v>0</v>
      </c>
      <c r="DJ221" s="14">
        <f t="shared" si="196"/>
        <v>0</v>
      </c>
      <c r="DK221" s="14">
        <f t="shared" si="196"/>
        <v>0</v>
      </c>
      <c r="DL221" s="14">
        <f t="shared" si="196"/>
        <v>0</v>
      </c>
      <c r="DM221" s="14">
        <f t="shared" si="196"/>
        <v>0</v>
      </c>
      <c r="DN221" s="14">
        <f t="shared" si="196"/>
        <v>0</v>
      </c>
      <c r="DO221" s="14">
        <f t="shared" si="196"/>
        <v>0</v>
      </c>
      <c r="DP221" s="14">
        <f t="shared" si="196"/>
        <v>0</v>
      </c>
      <c r="DQ221" s="14">
        <f t="shared" si="196"/>
        <v>0</v>
      </c>
      <c r="DR221" s="14">
        <f t="shared" si="196"/>
        <v>0</v>
      </c>
      <c r="DS221" s="14">
        <f t="shared" si="197"/>
        <v>0</v>
      </c>
      <c r="DT221" s="14">
        <f t="shared" si="176"/>
        <v>0</v>
      </c>
      <c r="DU221" s="14">
        <f t="shared" si="176"/>
        <v>0</v>
      </c>
      <c r="DV221" s="14">
        <f t="shared" si="176"/>
        <v>0</v>
      </c>
      <c r="DW221" s="14">
        <f t="shared" si="176"/>
        <v>0</v>
      </c>
      <c r="DX221" s="14">
        <f t="shared" si="176"/>
        <v>0</v>
      </c>
      <c r="DY221" s="14">
        <f t="shared" si="176"/>
        <v>0</v>
      </c>
      <c r="DZ221" s="14">
        <f t="shared" si="180"/>
        <v>1</v>
      </c>
    </row>
    <row r="222" spans="1:130">
      <c r="C222" s="18">
        <v>2028</v>
      </c>
      <c r="D222" s="25"/>
      <c r="E222" s="25"/>
      <c r="F222" s="25"/>
      <c r="G222" s="25"/>
      <c r="H222" s="25"/>
      <c r="I222" s="25"/>
      <c r="J222" s="25"/>
      <c r="K222" s="25"/>
      <c r="L222" s="25">
        <f t="shared" si="189"/>
        <v>0</v>
      </c>
      <c r="M222" s="25">
        <f t="shared" si="190"/>
        <v>0</v>
      </c>
      <c r="N222" s="25">
        <f t="shared" si="191"/>
        <v>0</v>
      </c>
      <c r="O222" s="25">
        <f t="shared" si="192"/>
        <v>0</v>
      </c>
      <c r="P222" s="25">
        <f t="shared" si="193"/>
        <v>0</v>
      </c>
      <c r="Q222" s="25">
        <f t="shared" si="194"/>
        <v>0</v>
      </c>
      <c r="R222" s="25">
        <f t="shared" si="198"/>
        <v>0</v>
      </c>
      <c r="S222" s="25">
        <f t="shared" si="200"/>
        <v>0</v>
      </c>
      <c r="T222" s="25">
        <f t="shared" si="201"/>
        <v>0</v>
      </c>
      <c r="U222" s="25">
        <f t="shared" si="202"/>
        <v>0.36363636363636243</v>
      </c>
      <c r="V222" s="25">
        <f t="shared" si="203"/>
        <v>0.18181818181818188</v>
      </c>
      <c r="W222" s="25">
        <f t="shared" si="204"/>
        <v>0.27272727272727282</v>
      </c>
      <c r="X222" s="25">
        <f t="shared" si="205"/>
        <v>0</v>
      </c>
      <c r="Y222" s="25">
        <f t="shared" si="206"/>
        <v>0</v>
      </c>
      <c r="Z222" s="25">
        <f t="shared" si="207"/>
        <v>0</v>
      </c>
      <c r="AA222" s="25">
        <f t="shared" si="208"/>
        <v>0</v>
      </c>
      <c r="AB222" s="25">
        <f t="shared" si="209"/>
        <v>0</v>
      </c>
      <c r="AC222" s="25">
        <f t="shared" si="211"/>
        <v>0</v>
      </c>
      <c r="AD222" s="25">
        <f t="shared" ref="AD222:AD240" si="212">VLOOKUP($C$92,$D$3:$K$63,$A$70,0)*(B196-B195)</f>
        <v>0</v>
      </c>
      <c r="AE222" s="25">
        <f>VLOOKUP($C$93,$D$3:$K$63,$A$70,0)*(B195-B194)</f>
        <v>0</v>
      </c>
      <c r="AF222" s="25">
        <f>VLOOKUP($C$94,$D$3:$K$63,$A$70,0)*B194</f>
        <v>0</v>
      </c>
      <c r="AG222" s="25"/>
      <c r="AH222" s="25"/>
      <c r="AI222" s="25"/>
      <c r="AJ222" s="25"/>
      <c r="AK222" s="25"/>
      <c r="AL222" s="25"/>
      <c r="AM222" s="25"/>
      <c r="AN222" s="25"/>
      <c r="AO222" s="25"/>
      <c r="AP222" s="25"/>
      <c r="AQ222" s="25"/>
      <c r="AR222" s="25"/>
      <c r="AS222" s="25"/>
      <c r="AT222" s="25"/>
      <c r="AU222" s="25"/>
      <c r="AV222" s="25"/>
      <c r="AW222" s="25"/>
      <c r="AX222" s="25"/>
      <c r="AY222" s="25"/>
      <c r="AZ222" s="25"/>
      <c r="BA222" s="25"/>
      <c r="BB222" s="25"/>
      <c r="BC222" s="25"/>
      <c r="BD222" s="25"/>
      <c r="BE222" s="25"/>
      <c r="BF222" s="25"/>
      <c r="BG222" s="25"/>
      <c r="BH222" s="25"/>
      <c r="BI222" s="25"/>
      <c r="BJ222" s="25"/>
      <c r="BK222" s="25"/>
      <c r="BL222" s="25"/>
      <c r="BM222" s="21">
        <f t="shared" si="178"/>
        <v>0.81818181818181712</v>
      </c>
      <c r="BP222" s="18">
        <v>2028</v>
      </c>
      <c r="BQ222" s="14">
        <f t="shared" si="179"/>
        <v>0</v>
      </c>
      <c r="BR222" s="14">
        <f t="shared" si="179"/>
        <v>0</v>
      </c>
      <c r="BS222" s="14">
        <f t="shared" si="179"/>
        <v>0</v>
      </c>
      <c r="BT222" s="14">
        <f t="shared" si="179"/>
        <v>0</v>
      </c>
      <c r="BU222" s="14">
        <f t="shared" si="179"/>
        <v>0</v>
      </c>
      <c r="BV222" s="14">
        <f t="shared" si="179"/>
        <v>0</v>
      </c>
      <c r="BW222" s="14">
        <f t="shared" si="179"/>
        <v>0</v>
      </c>
      <c r="BX222" s="14">
        <f t="shared" si="179"/>
        <v>0</v>
      </c>
      <c r="BY222" s="14">
        <f t="shared" si="179"/>
        <v>0</v>
      </c>
      <c r="BZ222" s="14">
        <f t="shared" si="179"/>
        <v>0</v>
      </c>
      <c r="CA222" s="14">
        <f t="shared" si="179"/>
        <v>0</v>
      </c>
      <c r="CB222" s="14">
        <f t="shared" si="179"/>
        <v>0</v>
      </c>
      <c r="CC222" s="14">
        <f t="shared" si="179"/>
        <v>0</v>
      </c>
      <c r="CD222" s="14">
        <f t="shared" si="179"/>
        <v>0</v>
      </c>
      <c r="CE222" s="14">
        <f t="shared" si="179"/>
        <v>0</v>
      </c>
      <c r="CF222" s="14">
        <f t="shared" si="179"/>
        <v>0</v>
      </c>
      <c r="CG222" s="14">
        <f t="shared" si="195"/>
        <v>0</v>
      </c>
      <c r="CH222" s="14">
        <f t="shared" si="195"/>
        <v>0.44444444444444353</v>
      </c>
      <c r="CI222" s="14">
        <f t="shared" si="195"/>
        <v>0.22222222222222257</v>
      </c>
      <c r="CJ222" s="14">
        <f t="shared" si="195"/>
        <v>0.33333333333333387</v>
      </c>
      <c r="CK222" s="14">
        <f t="shared" si="195"/>
        <v>0</v>
      </c>
      <c r="CL222" s="14">
        <f t="shared" si="195"/>
        <v>0</v>
      </c>
      <c r="CM222" s="14">
        <f t="shared" si="195"/>
        <v>0</v>
      </c>
      <c r="CN222" s="14">
        <f t="shared" si="195"/>
        <v>0</v>
      </c>
      <c r="CO222" s="14">
        <f t="shared" si="195"/>
        <v>0</v>
      </c>
      <c r="CP222" s="14">
        <f t="shared" si="195"/>
        <v>0</v>
      </c>
      <c r="CQ222" s="14">
        <f t="shared" si="195"/>
        <v>0</v>
      </c>
      <c r="CR222" s="14">
        <f t="shared" si="195"/>
        <v>0</v>
      </c>
      <c r="CS222" s="14">
        <f t="shared" si="195"/>
        <v>0</v>
      </c>
      <c r="CT222" s="14">
        <f t="shared" si="195"/>
        <v>0</v>
      </c>
      <c r="CU222" s="14">
        <f t="shared" si="195"/>
        <v>0</v>
      </c>
      <c r="CV222" s="14">
        <f t="shared" si="195"/>
        <v>0</v>
      </c>
      <c r="CW222" s="14">
        <f t="shared" si="210"/>
        <v>0</v>
      </c>
      <c r="CX222" s="14">
        <f t="shared" si="199"/>
        <v>0</v>
      </c>
      <c r="CY222" s="14">
        <f t="shared" si="199"/>
        <v>0</v>
      </c>
      <c r="CZ222" s="14">
        <f t="shared" si="199"/>
        <v>0</v>
      </c>
      <c r="DA222" s="14">
        <f t="shared" si="199"/>
        <v>0</v>
      </c>
      <c r="DB222" s="14">
        <f t="shared" si="199"/>
        <v>0</v>
      </c>
      <c r="DC222" s="14">
        <f t="shared" si="196"/>
        <v>0</v>
      </c>
      <c r="DD222" s="14">
        <f t="shared" si="196"/>
        <v>0</v>
      </c>
      <c r="DE222" s="14">
        <f t="shared" si="196"/>
        <v>0</v>
      </c>
      <c r="DF222" s="14">
        <f t="shared" si="196"/>
        <v>0</v>
      </c>
      <c r="DG222" s="14">
        <f t="shared" si="196"/>
        <v>0</v>
      </c>
      <c r="DH222" s="14">
        <f t="shared" si="196"/>
        <v>0</v>
      </c>
      <c r="DI222" s="14">
        <f t="shared" si="196"/>
        <v>0</v>
      </c>
      <c r="DJ222" s="14">
        <f t="shared" si="196"/>
        <v>0</v>
      </c>
      <c r="DK222" s="14">
        <f t="shared" si="196"/>
        <v>0</v>
      </c>
      <c r="DL222" s="14">
        <f t="shared" si="196"/>
        <v>0</v>
      </c>
      <c r="DM222" s="14">
        <f t="shared" si="196"/>
        <v>0</v>
      </c>
      <c r="DN222" s="14">
        <f t="shared" si="196"/>
        <v>0</v>
      </c>
      <c r="DO222" s="14">
        <f t="shared" si="196"/>
        <v>0</v>
      </c>
      <c r="DP222" s="14">
        <f t="shared" si="196"/>
        <v>0</v>
      </c>
      <c r="DQ222" s="14">
        <f t="shared" si="196"/>
        <v>0</v>
      </c>
      <c r="DR222" s="14">
        <f t="shared" si="196"/>
        <v>0</v>
      </c>
      <c r="DS222" s="14">
        <f t="shared" si="197"/>
        <v>0</v>
      </c>
      <c r="DT222" s="14">
        <f t="shared" si="176"/>
        <v>0</v>
      </c>
      <c r="DU222" s="14">
        <f t="shared" si="176"/>
        <v>0</v>
      </c>
      <c r="DV222" s="14">
        <f t="shared" si="176"/>
        <v>0</v>
      </c>
      <c r="DW222" s="14">
        <f t="shared" si="176"/>
        <v>0</v>
      </c>
      <c r="DX222" s="14">
        <f t="shared" si="176"/>
        <v>0</v>
      </c>
      <c r="DY222" s="14">
        <f t="shared" si="176"/>
        <v>0</v>
      </c>
      <c r="DZ222" s="14">
        <f t="shared" si="180"/>
        <v>1</v>
      </c>
    </row>
    <row r="223" spans="1:130">
      <c r="C223" s="18">
        <v>2029</v>
      </c>
      <c r="D223" s="25"/>
      <c r="E223" s="25"/>
      <c r="F223" s="25"/>
      <c r="G223" s="25"/>
      <c r="H223" s="25"/>
      <c r="I223" s="25"/>
      <c r="J223" s="25"/>
      <c r="K223" s="25"/>
      <c r="L223" s="25"/>
      <c r="M223" s="25">
        <f t="shared" si="190"/>
        <v>0</v>
      </c>
      <c r="N223" s="25">
        <f t="shared" si="191"/>
        <v>0</v>
      </c>
      <c r="O223" s="25">
        <f t="shared" si="192"/>
        <v>0</v>
      </c>
      <c r="P223" s="25">
        <f t="shared" si="193"/>
        <v>0</v>
      </c>
      <c r="Q223" s="25">
        <f t="shared" si="194"/>
        <v>0</v>
      </c>
      <c r="R223" s="25">
        <f t="shared" si="198"/>
        <v>0</v>
      </c>
      <c r="S223" s="25">
        <f t="shared" si="200"/>
        <v>0</v>
      </c>
      <c r="T223" s="25">
        <f t="shared" si="201"/>
        <v>0</v>
      </c>
      <c r="U223" s="25">
        <f t="shared" si="202"/>
        <v>0</v>
      </c>
      <c r="V223" s="25">
        <f t="shared" si="203"/>
        <v>0.18181818181818121</v>
      </c>
      <c r="W223" s="25">
        <f t="shared" si="204"/>
        <v>0.27272727272727282</v>
      </c>
      <c r="X223" s="25">
        <f t="shared" si="205"/>
        <v>0</v>
      </c>
      <c r="Y223" s="25">
        <f t="shared" si="206"/>
        <v>0</v>
      </c>
      <c r="Z223" s="25">
        <f t="shared" si="207"/>
        <v>0</v>
      </c>
      <c r="AA223" s="25">
        <f t="shared" si="208"/>
        <v>0</v>
      </c>
      <c r="AB223" s="25">
        <f t="shared" si="209"/>
        <v>0</v>
      </c>
      <c r="AC223" s="25">
        <f t="shared" si="211"/>
        <v>0</v>
      </c>
      <c r="AD223" s="25">
        <f t="shared" si="212"/>
        <v>0</v>
      </c>
      <c r="AE223" s="25">
        <f t="shared" ref="AE223:AE241" si="213">VLOOKUP($C$93,$D$3:$K$63,$A$70,0)*(B196-B195)</f>
        <v>0</v>
      </c>
      <c r="AF223" s="25">
        <f>VLOOKUP($C$94,$D$3:$K$63,$A$70,0)*(B195-B194)</f>
        <v>0</v>
      </c>
      <c r="AG223" s="25">
        <f>VLOOKUP($C$95,$D$3:$K$63,$A$70,0)*B194</f>
        <v>0</v>
      </c>
      <c r="AH223" s="25"/>
      <c r="AI223" s="25"/>
      <c r="AJ223" s="25"/>
      <c r="AK223" s="25"/>
      <c r="AL223" s="25"/>
      <c r="AM223" s="25"/>
      <c r="AN223" s="25"/>
      <c r="AO223" s="25"/>
      <c r="AP223" s="25"/>
      <c r="AQ223" s="25"/>
      <c r="AR223" s="25"/>
      <c r="AS223" s="25"/>
      <c r="AT223" s="25"/>
      <c r="AU223" s="25"/>
      <c r="AV223" s="25"/>
      <c r="AW223" s="25"/>
      <c r="AX223" s="25"/>
      <c r="AY223" s="25"/>
      <c r="AZ223" s="25"/>
      <c r="BA223" s="25"/>
      <c r="BB223" s="25"/>
      <c r="BC223" s="25"/>
      <c r="BD223" s="25"/>
      <c r="BE223" s="25"/>
      <c r="BF223" s="25"/>
      <c r="BG223" s="25"/>
      <c r="BH223" s="25"/>
      <c r="BI223" s="25"/>
      <c r="BJ223" s="25"/>
      <c r="BK223" s="25"/>
      <c r="BL223" s="25"/>
      <c r="BM223" s="21">
        <f t="shared" si="178"/>
        <v>0.45454545454545403</v>
      </c>
      <c r="BP223" s="18">
        <v>2029</v>
      </c>
      <c r="BQ223" s="14">
        <f t="shared" si="179"/>
        <v>0</v>
      </c>
      <c r="BR223" s="14">
        <f t="shared" si="179"/>
        <v>0</v>
      </c>
      <c r="BS223" s="14">
        <f t="shared" si="179"/>
        <v>0</v>
      </c>
      <c r="BT223" s="14">
        <f t="shared" si="179"/>
        <v>0</v>
      </c>
      <c r="BU223" s="14">
        <f t="shared" si="179"/>
        <v>0</v>
      </c>
      <c r="BV223" s="14">
        <f t="shared" si="179"/>
        <v>0</v>
      </c>
      <c r="BW223" s="14">
        <f t="shared" si="179"/>
        <v>0</v>
      </c>
      <c r="BX223" s="14">
        <f t="shared" si="179"/>
        <v>0</v>
      </c>
      <c r="BY223" s="14">
        <f t="shared" si="179"/>
        <v>0</v>
      </c>
      <c r="BZ223" s="14">
        <f t="shared" si="179"/>
        <v>0</v>
      </c>
      <c r="CA223" s="14">
        <f t="shared" si="179"/>
        <v>0</v>
      </c>
      <c r="CB223" s="14">
        <f t="shared" si="179"/>
        <v>0</v>
      </c>
      <c r="CC223" s="14">
        <f t="shared" si="179"/>
        <v>0</v>
      </c>
      <c r="CD223" s="14">
        <f t="shared" si="179"/>
        <v>0</v>
      </c>
      <c r="CE223" s="14">
        <f t="shared" si="179"/>
        <v>0</v>
      </c>
      <c r="CF223" s="14">
        <f t="shared" si="179"/>
        <v>0</v>
      </c>
      <c r="CG223" s="14">
        <f t="shared" si="195"/>
        <v>0</v>
      </c>
      <c r="CH223" s="14">
        <f t="shared" si="195"/>
        <v>0</v>
      </c>
      <c r="CI223" s="14">
        <f t="shared" si="195"/>
        <v>0.39999999999999913</v>
      </c>
      <c r="CJ223" s="14">
        <f t="shared" si="195"/>
        <v>0.60000000000000087</v>
      </c>
      <c r="CK223" s="14">
        <f t="shared" si="195"/>
        <v>0</v>
      </c>
      <c r="CL223" s="14">
        <f t="shared" si="195"/>
        <v>0</v>
      </c>
      <c r="CM223" s="14">
        <f t="shared" si="195"/>
        <v>0</v>
      </c>
      <c r="CN223" s="14">
        <f t="shared" si="195"/>
        <v>0</v>
      </c>
      <c r="CO223" s="14">
        <f t="shared" si="195"/>
        <v>0</v>
      </c>
      <c r="CP223" s="14">
        <f t="shared" si="195"/>
        <v>0</v>
      </c>
      <c r="CQ223" s="14">
        <f t="shared" si="195"/>
        <v>0</v>
      </c>
      <c r="CR223" s="14">
        <f t="shared" si="195"/>
        <v>0</v>
      </c>
      <c r="CS223" s="14">
        <f t="shared" si="195"/>
        <v>0</v>
      </c>
      <c r="CT223" s="14">
        <f t="shared" si="195"/>
        <v>0</v>
      </c>
      <c r="CU223" s="14">
        <f t="shared" si="195"/>
        <v>0</v>
      </c>
      <c r="CV223" s="14">
        <f t="shared" si="195"/>
        <v>0</v>
      </c>
      <c r="CW223" s="14">
        <f t="shared" si="210"/>
        <v>0</v>
      </c>
      <c r="CX223" s="14">
        <f t="shared" si="199"/>
        <v>0</v>
      </c>
      <c r="CY223" s="14">
        <f t="shared" si="199"/>
        <v>0</v>
      </c>
      <c r="CZ223" s="14">
        <f t="shared" si="199"/>
        <v>0</v>
      </c>
      <c r="DA223" s="14">
        <f t="shared" si="199"/>
        <v>0</v>
      </c>
      <c r="DB223" s="14">
        <f t="shared" si="199"/>
        <v>0</v>
      </c>
      <c r="DC223" s="14">
        <f t="shared" si="196"/>
        <v>0</v>
      </c>
      <c r="DD223" s="14">
        <f t="shared" si="196"/>
        <v>0</v>
      </c>
      <c r="DE223" s="14">
        <f t="shared" si="196"/>
        <v>0</v>
      </c>
      <c r="DF223" s="14">
        <f t="shared" si="196"/>
        <v>0</v>
      </c>
      <c r="DG223" s="14">
        <f t="shared" si="196"/>
        <v>0</v>
      </c>
      <c r="DH223" s="14">
        <f t="shared" si="196"/>
        <v>0</v>
      </c>
      <c r="DI223" s="14">
        <f t="shared" si="196"/>
        <v>0</v>
      </c>
      <c r="DJ223" s="14">
        <f t="shared" si="196"/>
        <v>0</v>
      </c>
      <c r="DK223" s="14">
        <f t="shared" si="196"/>
        <v>0</v>
      </c>
      <c r="DL223" s="14">
        <f t="shared" si="196"/>
        <v>0</v>
      </c>
      <c r="DM223" s="14">
        <f t="shared" si="196"/>
        <v>0</v>
      </c>
      <c r="DN223" s="14">
        <f t="shared" si="196"/>
        <v>0</v>
      </c>
      <c r="DO223" s="14">
        <f t="shared" si="196"/>
        <v>0</v>
      </c>
      <c r="DP223" s="14">
        <f t="shared" si="196"/>
        <v>0</v>
      </c>
      <c r="DQ223" s="14">
        <f t="shared" si="196"/>
        <v>0</v>
      </c>
      <c r="DR223" s="14">
        <f t="shared" si="196"/>
        <v>0</v>
      </c>
      <c r="DS223" s="14">
        <f t="shared" si="197"/>
        <v>0</v>
      </c>
      <c r="DT223" s="14">
        <f t="shared" si="176"/>
        <v>0</v>
      </c>
      <c r="DU223" s="14">
        <f t="shared" si="176"/>
        <v>0</v>
      </c>
      <c r="DV223" s="14">
        <f t="shared" si="176"/>
        <v>0</v>
      </c>
      <c r="DW223" s="14">
        <f t="shared" si="176"/>
        <v>0</v>
      </c>
      <c r="DX223" s="14">
        <f t="shared" si="176"/>
        <v>0</v>
      </c>
      <c r="DY223" s="14">
        <f t="shared" si="176"/>
        <v>0</v>
      </c>
      <c r="DZ223" s="14">
        <f t="shared" si="180"/>
        <v>1</v>
      </c>
    </row>
    <row r="224" spans="1:130">
      <c r="C224" s="18">
        <v>2030</v>
      </c>
      <c r="D224" s="25"/>
      <c r="E224" s="25"/>
      <c r="F224" s="25"/>
      <c r="G224" s="25"/>
      <c r="H224" s="25"/>
      <c r="I224" s="25"/>
      <c r="J224" s="25"/>
      <c r="K224" s="25"/>
      <c r="L224" s="25"/>
      <c r="M224" s="25"/>
      <c r="N224" s="25">
        <f t="shared" si="191"/>
        <v>0</v>
      </c>
      <c r="O224" s="25">
        <f t="shared" si="192"/>
        <v>0</v>
      </c>
      <c r="P224" s="25">
        <f t="shared" si="193"/>
        <v>0</v>
      </c>
      <c r="Q224" s="25">
        <f t="shared" si="194"/>
        <v>0</v>
      </c>
      <c r="R224" s="25">
        <f t="shared" si="198"/>
        <v>0</v>
      </c>
      <c r="S224" s="25">
        <f t="shared" si="200"/>
        <v>0</v>
      </c>
      <c r="T224" s="25">
        <f t="shared" si="201"/>
        <v>0</v>
      </c>
      <c r="U224" s="25">
        <f t="shared" si="202"/>
        <v>0</v>
      </c>
      <c r="V224" s="25">
        <f t="shared" si="203"/>
        <v>0</v>
      </c>
      <c r="W224" s="25">
        <f t="shared" si="204"/>
        <v>0.27272727272727182</v>
      </c>
      <c r="X224" s="25">
        <f t="shared" si="205"/>
        <v>0</v>
      </c>
      <c r="Y224" s="25">
        <f t="shared" si="206"/>
        <v>0</v>
      </c>
      <c r="Z224" s="25">
        <f t="shared" si="207"/>
        <v>0</v>
      </c>
      <c r="AA224" s="25">
        <f t="shared" si="208"/>
        <v>0</v>
      </c>
      <c r="AB224" s="25">
        <f t="shared" si="209"/>
        <v>0</v>
      </c>
      <c r="AC224" s="25">
        <f t="shared" si="211"/>
        <v>0</v>
      </c>
      <c r="AD224" s="25">
        <f t="shared" si="212"/>
        <v>0</v>
      </c>
      <c r="AE224" s="25">
        <f t="shared" si="213"/>
        <v>0</v>
      </c>
      <c r="AF224" s="25">
        <f t="shared" ref="AF224:AF242" si="214">VLOOKUP($C$94,$D$3:$K$63,$A$70,0)*(B196-B195)</f>
        <v>0</v>
      </c>
      <c r="AG224" s="25">
        <f>VLOOKUP($C$95,$D$3:$K$63,$A$70,0)*(B195-B194)</f>
        <v>0</v>
      </c>
      <c r="AH224" s="25">
        <f>VLOOKUP($C$96,$D$3:$K$63,$A$70,0)*B194</f>
        <v>0</v>
      </c>
      <c r="AI224" s="25"/>
      <c r="AJ224" s="25"/>
      <c r="AK224" s="25"/>
      <c r="AL224" s="25"/>
      <c r="AM224" s="25"/>
      <c r="AN224" s="25"/>
      <c r="AO224" s="25"/>
      <c r="AP224" s="25"/>
      <c r="AQ224" s="25"/>
      <c r="AR224" s="25"/>
      <c r="AS224" s="25"/>
      <c r="AT224" s="25"/>
      <c r="AU224" s="25"/>
      <c r="AV224" s="25"/>
      <c r="AW224" s="25"/>
      <c r="AX224" s="25"/>
      <c r="AY224" s="25"/>
      <c r="AZ224" s="25"/>
      <c r="BA224" s="25"/>
      <c r="BB224" s="25"/>
      <c r="BC224" s="25"/>
      <c r="BD224" s="25"/>
      <c r="BE224" s="25"/>
      <c r="BF224" s="25"/>
      <c r="BG224" s="25"/>
      <c r="BH224" s="25"/>
      <c r="BI224" s="25"/>
      <c r="BJ224" s="25"/>
      <c r="BK224" s="25"/>
      <c r="BL224" s="25"/>
      <c r="BM224" s="21">
        <f t="shared" si="178"/>
        <v>0.27272727272727182</v>
      </c>
      <c r="BP224" s="18">
        <v>2030</v>
      </c>
      <c r="BQ224" s="14">
        <f t="shared" si="179"/>
        <v>0</v>
      </c>
      <c r="BR224" s="14">
        <f t="shared" si="179"/>
        <v>0</v>
      </c>
      <c r="BS224" s="14">
        <f t="shared" si="179"/>
        <v>0</v>
      </c>
      <c r="BT224" s="14">
        <f t="shared" si="179"/>
        <v>0</v>
      </c>
      <c r="BU224" s="14">
        <f t="shared" si="179"/>
        <v>0</v>
      </c>
      <c r="BV224" s="14">
        <f t="shared" si="179"/>
        <v>0</v>
      </c>
      <c r="BW224" s="14">
        <f t="shared" si="179"/>
        <v>0</v>
      </c>
      <c r="BX224" s="14">
        <f t="shared" si="179"/>
        <v>0</v>
      </c>
      <c r="BY224" s="14">
        <f t="shared" si="179"/>
        <v>0</v>
      </c>
      <c r="BZ224" s="14">
        <f t="shared" si="179"/>
        <v>0</v>
      </c>
      <c r="CA224" s="14">
        <f t="shared" si="179"/>
        <v>0</v>
      </c>
      <c r="CB224" s="14">
        <f t="shared" si="179"/>
        <v>0</v>
      </c>
      <c r="CC224" s="14">
        <f t="shared" si="179"/>
        <v>0</v>
      </c>
      <c r="CD224" s="14">
        <f t="shared" si="179"/>
        <v>0</v>
      </c>
      <c r="CE224" s="14">
        <f t="shared" si="179"/>
        <v>0</v>
      </c>
      <c r="CF224" s="14">
        <f t="shared" si="179"/>
        <v>0</v>
      </c>
      <c r="CG224" s="14">
        <f t="shared" si="195"/>
        <v>0</v>
      </c>
      <c r="CH224" s="14">
        <f t="shared" si="195"/>
        <v>0</v>
      </c>
      <c r="CI224" s="14">
        <f t="shared" si="195"/>
        <v>0</v>
      </c>
      <c r="CJ224" s="14">
        <f t="shared" si="195"/>
        <v>1</v>
      </c>
      <c r="CK224" s="14">
        <f t="shared" si="195"/>
        <v>0</v>
      </c>
      <c r="CL224" s="14">
        <f t="shared" si="195"/>
        <v>0</v>
      </c>
      <c r="CM224" s="14">
        <f t="shared" si="195"/>
        <v>0</v>
      </c>
      <c r="CN224" s="14">
        <f t="shared" si="195"/>
        <v>0</v>
      </c>
      <c r="CO224" s="14">
        <f t="shared" si="195"/>
        <v>0</v>
      </c>
      <c r="CP224" s="14">
        <f t="shared" si="195"/>
        <v>0</v>
      </c>
      <c r="CQ224" s="14">
        <f t="shared" si="195"/>
        <v>0</v>
      </c>
      <c r="CR224" s="14">
        <f t="shared" si="195"/>
        <v>0</v>
      </c>
      <c r="CS224" s="14">
        <f t="shared" si="195"/>
        <v>0</v>
      </c>
      <c r="CT224" s="14">
        <f t="shared" si="195"/>
        <v>0</v>
      </c>
      <c r="CU224" s="14">
        <f t="shared" si="195"/>
        <v>0</v>
      </c>
      <c r="CV224" s="14">
        <f t="shared" si="195"/>
        <v>0</v>
      </c>
      <c r="CW224" s="14">
        <f t="shared" si="210"/>
        <v>0</v>
      </c>
      <c r="CX224" s="14">
        <f t="shared" si="199"/>
        <v>0</v>
      </c>
      <c r="CY224" s="14">
        <f t="shared" si="199"/>
        <v>0</v>
      </c>
      <c r="CZ224" s="14">
        <f t="shared" si="199"/>
        <v>0</v>
      </c>
      <c r="DA224" s="14">
        <f t="shared" si="199"/>
        <v>0</v>
      </c>
      <c r="DB224" s="14">
        <f t="shared" si="199"/>
        <v>0</v>
      </c>
      <c r="DC224" s="14">
        <f t="shared" si="196"/>
        <v>0</v>
      </c>
      <c r="DD224" s="14">
        <f t="shared" si="196"/>
        <v>0</v>
      </c>
      <c r="DE224" s="14">
        <f t="shared" si="196"/>
        <v>0</v>
      </c>
      <c r="DF224" s="14">
        <f t="shared" si="196"/>
        <v>0</v>
      </c>
      <c r="DG224" s="14">
        <f t="shared" si="196"/>
        <v>0</v>
      </c>
      <c r="DH224" s="14">
        <f t="shared" si="196"/>
        <v>0</v>
      </c>
      <c r="DI224" s="14">
        <f t="shared" si="196"/>
        <v>0</v>
      </c>
      <c r="DJ224" s="14">
        <f t="shared" si="196"/>
        <v>0</v>
      </c>
      <c r="DK224" s="14">
        <f t="shared" si="196"/>
        <v>0</v>
      </c>
      <c r="DL224" s="14">
        <f t="shared" si="196"/>
        <v>0</v>
      </c>
      <c r="DM224" s="14">
        <f t="shared" si="196"/>
        <v>0</v>
      </c>
      <c r="DN224" s="14">
        <f t="shared" si="196"/>
        <v>0</v>
      </c>
      <c r="DO224" s="14">
        <f t="shared" si="196"/>
        <v>0</v>
      </c>
      <c r="DP224" s="14">
        <f t="shared" si="196"/>
        <v>0</v>
      </c>
      <c r="DQ224" s="14">
        <f t="shared" si="196"/>
        <v>0</v>
      </c>
      <c r="DR224" s="14">
        <f t="shared" si="196"/>
        <v>0</v>
      </c>
      <c r="DS224" s="14">
        <f t="shared" si="197"/>
        <v>0</v>
      </c>
      <c r="DT224" s="14">
        <f t="shared" si="176"/>
        <v>0</v>
      </c>
      <c r="DU224" s="14">
        <f t="shared" si="176"/>
        <v>0</v>
      </c>
      <c r="DV224" s="14">
        <f t="shared" si="176"/>
        <v>0</v>
      </c>
      <c r="DW224" s="14">
        <f t="shared" si="176"/>
        <v>0</v>
      </c>
      <c r="DX224" s="14">
        <f t="shared" si="176"/>
        <v>0</v>
      </c>
      <c r="DY224" s="14">
        <f t="shared" si="176"/>
        <v>0</v>
      </c>
      <c r="DZ224" s="14">
        <f t="shared" si="180"/>
        <v>1</v>
      </c>
    </row>
    <row r="225" spans="3:130">
      <c r="C225" s="18">
        <v>2031</v>
      </c>
      <c r="D225" s="25"/>
      <c r="E225" s="25"/>
      <c r="F225" s="25"/>
      <c r="G225" s="25"/>
      <c r="H225" s="25"/>
      <c r="I225" s="25"/>
      <c r="J225" s="25"/>
      <c r="K225" s="25"/>
      <c r="L225" s="25"/>
      <c r="M225" s="25"/>
      <c r="N225" s="25"/>
      <c r="O225" s="25">
        <f t="shared" si="192"/>
        <v>0</v>
      </c>
      <c r="P225" s="25">
        <f t="shared" si="193"/>
        <v>0</v>
      </c>
      <c r="Q225" s="25">
        <f t="shared" si="194"/>
        <v>0</v>
      </c>
      <c r="R225" s="25">
        <f t="shared" si="198"/>
        <v>0</v>
      </c>
      <c r="S225" s="25">
        <f t="shared" si="200"/>
        <v>0</v>
      </c>
      <c r="T225" s="25">
        <f t="shared" si="201"/>
        <v>0</v>
      </c>
      <c r="U225" s="25">
        <f t="shared" si="202"/>
        <v>0</v>
      </c>
      <c r="V225" s="25">
        <f t="shared" si="203"/>
        <v>0</v>
      </c>
      <c r="W225" s="25">
        <f t="shared" si="204"/>
        <v>0</v>
      </c>
      <c r="X225" s="25">
        <f t="shared" si="205"/>
        <v>0</v>
      </c>
      <c r="Y225" s="25">
        <f t="shared" si="206"/>
        <v>0</v>
      </c>
      <c r="Z225" s="25">
        <f t="shared" si="207"/>
        <v>0</v>
      </c>
      <c r="AA225" s="25">
        <f t="shared" si="208"/>
        <v>0</v>
      </c>
      <c r="AB225" s="25">
        <f t="shared" si="209"/>
        <v>0</v>
      </c>
      <c r="AC225" s="25">
        <f t="shared" si="211"/>
        <v>0</v>
      </c>
      <c r="AD225" s="25">
        <f t="shared" si="212"/>
        <v>0</v>
      </c>
      <c r="AE225" s="25">
        <f t="shared" si="213"/>
        <v>0</v>
      </c>
      <c r="AF225" s="25">
        <f t="shared" si="214"/>
        <v>0</v>
      </c>
      <c r="AG225" s="25">
        <f t="shared" ref="AG225:AG243" si="215">VLOOKUP($C$95,$D$3:$K$63,$A$70,0)*(B196-B195)</f>
        <v>0</v>
      </c>
      <c r="AH225" s="25">
        <f>VLOOKUP($C$96,$D$3:$K$63,$A$70,0)*(B195-B194)</f>
        <v>0</v>
      </c>
      <c r="AI225" s="25">
        <f>VLOOKUP($C$97,$D$3:$K$63,$A$70,0)*B194</f>
        <v>0</v>
      </c>
      <c r="AJ225" s="25"/>
      <c r="AK225" s="25"/>
      <c r="AL225" s="25"/>
      <c r="AM225" s="25"/>
      <c r="AN225" s="25"/>
      <c r="AO225" s="25"/>
      <c r="AP225" s="25"/>
      <c r="AQ225" s="25"/>
      <c r="AR225" s="25"/>
      <c r="AS225" s="25"/>
      <c r="AT225" s="25"/>
      <c r="AU225" s="25"/>
      <c r="AV225" s="25"/>
      <c r="AW225" s="25"/>
      <c r="AX225" s="25"/>
      <c r="AY225" s="25"/>
      <c r="AZ225" s="25"/>
      <c r="BA225" s="25"/>
      <c r="BB225" s="25"/>
      <c r="BC225" s="25"/>
      <c r="BD225" s="25"/>
      <c r="BE225" s="25"/>
      <c r="BF225" s="25"/>
      <c r="BG225" s="25"/>
      <c r="BH225" s="25"/>
      <c r="BI225" s="25"/>
      <c r="BJ225" s="25"/>
      <c r="BK225" s="25"/>
      <c r="BL225" s="25"/>
      <c r="BM225" s="21">
        <f t="shared" si="178"/>
        <v>0</v>
      </c>
      <c r="BP225" s="18">
        <v>2031</v>
      </c>
      <c r="BQ225" s="14" t="e">
        <f t="shared" ref="BQ225:CF240" si="216">D225/$BM225</f>
        <v>#DIV/0!</v>
      </c>
      <c r="BR225" s="14" t="e">
        <f t="shared" si="216"/>
        <v>#DIV/0!</v>
      </c>
      <c r="BS225" s="14" t="e">
        <f t="shared" si="216"/>
        <v>#DIV/0!</v>
      </c>
      <c r="BT225" s="14" t="e">
        <f t="shared" si="216"/>
        <v>#DIV/0!</v>
      </c>
      <c r="BU225" s="14" t="e">
        <f t="shared" si="216"/>
        <v>#DIV/0!</v>
      </c>
      <c r="BV225" s="14" t="e">
        <f t="shared" si="216"/>
        <v>#DIV/0!</v>
      </c>
      <c r="BW225" s="14" t="e">
        <f t="shared" si="216"/>
        <v>#DIV/0!</v>
      </c>
      <c r="BX225" s="14" t="e">
        <f t="shared" si="216"/>
        <v>#DIV/0!</v>
      </c>
      <c r="BY225" s="14" t="e">
        <f t="shared" si="216"/>
        <v>#DIV/0!</v>
      </c>
      <c r="BZ225" s="14" t="e">
        <f t="shared" si="216"/>
        <v>#DIV/0!</v>
      </c>
      <c r="CA225" s="14" t="e">
        <f t="shared" si="216"/>
        <v>#DIV/0!</v>
      </c>
      <c r="CB225" s="14" t="e">
        <f t="shared" si="216"/>
        <v>#DIV/0!</v>
      </c>
      <c r="CC225" s="14" t="e">
        <f t="shared" si="216"/>
        <v>#DIV/0!</v>
      </c>
      <c r="CD225" s="14" t="e">
        <f t="shared" si="216"/>
        <v>#DIV/0!</v>
      </c>
      <c r="CE225" s="14" t="e">
        <f t="shared" si="216"/>
        <v>#DIV/0!</v>
      </c>
      <c r="CF225" s="14" t="e">
        <f t="shared" si="216"/>
        <v>#DIV/0!</v>
      </c>
      <c r="CG225" s="14" t="e">
        <f t="shared" si="195"/>
        <v>#DIV/0!</v>
      </c>
      <c r="CH225" s="14" t="e">
        <f t="shared" si="195"/>
        <v>#DIV/0!</v>
      </c>
      <c r="CI225" s="14" t="e">
        <f t="shared" si="195"/>
        <v>#DIV/0!</v>
      </c>
      <c r="CJ225" s="14" t="e">
        <f t="shared" si="195"/>
        <v>#DIV/0!</v>
      </c>
      <c r="CK225" s="14" t="e">
        <f t="shared" si="195"/>
        <v>#DIV/0!</v>
      </c>
      <c r="CL225" s="14" t="e">
        <f t="shared" si="195"/>
        <v>#DIV/0!</v>
      </c>
      <c r="CM225" s="14" t="e">
        <f t="shared" si="195"/>
        <v>#DIV/0!</v>
      </c>
      <c r="CN225" s="14" t="e">
        <f t="shared" si="195"/>
        <v>#DIV/0!</v>
      </c>
      <c r="CO225" s="14" t="e">
        <f t="shared" si="195"/>
        <v>#DIV/0!</v>
      </c>
      <c r="CP225" s="14" t="e">
        <f t="shared" si="195"/>
        <v>#DIV/0!</v>
      </c>
      <c r="CQ225" s="14" t="e">
        <f t="shared" si="195"/>
        <v>#DIV/0!</v>
      </c>
      <c r="CR225" s="14" t="e">
        <f t="shared" si="195"/>
        <v>#DIV/0!</v>
      </c>
      <c r="CS225" s="14" t="e">
        <f t="shared" si="195"/>
        <v>#DIV/0!</v>
      </c>
      <c r="CT225" s="14" t="e">
        <f t="shared" si="195"/>
        <v>#DIV/0!</v>
      </c>
      <c r="CU225" s="14" t="e">
        <f t="shared" si="195"/>
        <v>#DIV/0!</v>
      </c>
      <c r="CV225" s="14" t="e">
        <f t="shared" si="195"/>
        <v>#DIV/0!</v>
      </c>
      <c r="CW225" s="14" t="e">
        <f t="shared" si="210"/>
        <v>#DIV/0!</v>
      </c>
      <c r="CX225" s="14" t="e">
        <f t="shared" si="199"/>
        <v>#DIV/0!</v>
      </c>
      <c r="CY225" s="14" t="e">
        <f t="shared" si="199"/>
        <v>#DIV/0!</v>
      </c>
      <c r="CZ225" s="14" t="e">
        <f t="shared" si="199"/>
        <v>#DIV/0!</v>
      </c>
      <c r="DA225" s="14" t="e">
        <f t="shared" si="199"/>
        <v>#DIV/0!</v>
      </c>
      <c r="DB225" s="14" t="e">
        <f t="shared" si="199"/>
        <v>#DIV/0!</v>
      </c>
      <c r="DC225" s="14" t="e">
        <f t="shared" si="196"/>
        <v>#DIV/0!</v>
      </c>
      <c r="DD225" s="14" t="e">
        <f t="shared" si="196"/>
        <v>#DIV/0!</v>
      </c>
      <c r="DE225" s="14" t="e">
        <f t="shared" si="196"/>
        <v>#DIV/0!</v>
      </c>
      <c r="DF225" s="14" t="e">
        <f t="shared" si="196"/>
        <v>#DIV/0!</v>
      </c>
      <c r="DG225" s="14" t="e">
        <f t="shared" si="196"/>
        <v>#DIV/0!</v>
      </c>
      <c r="DH225" s="14" t="e">
        <f t="shared" si="196"/>
        <v>#DIV/0!</v>
      </c>
      <c r="DI225" s="14" t="e">
        <f t="shared" si="196"/>
        <v>#DIV/0!</v>
      </c>
      <c r="DJ225" s="14" t="e">
        <f t="shared" si="196"/>
        <v>#DIV/0!</v>
      </c>
      <c r="DK225" s="14" t="e">
        <f t="shared" si="196"/>
        <v>#DIV/0!</v>
      </c>
      <c r="DL225" s="14" t="e">
        <f t="shared" si="196"/>
        <v>#DIV/0!</v>
      </c>
      <c r="DM225" s="14" t="e">
        <f t="shared" si="196"/>
        <v>#DIV/0!</v>
      </c>
      <c r="DN225" s="14" t="e">
        <f t="shared" si="196"/>
        <v>#DIV/0!</v>
      </c>
      <c r="DO225" s="14" t="e">
        <f t="shared" si="196"/>
        <v>#DIV/0!</v>
      </c>
      <c r="DP225" s="14" t="e">
        <f t="shared" si="196"/>
        <v>#DIV/0!</v>
      </c>
      <c r="DQ225" s="14" t="e">
        <f t="shared" ref="DQ225:DR254" si="217">BD225/$BM225</f>
        <v>#DIV/0!</v>
      </c>
      <c r="DR225" s="14" t="e">
        <f t="shared" si="217"/>
        <v>#DIV/0!</v>
      </c>
      <c r="DS225" s="14" t="e">
        <f t="shared" si="197"/>
        <v>#DIV/0!</v>
      </c>
      <c r="DT225" s="14" t="e">
        <f t="shared" si="176"/>
        <v>#DIV/0!</v>
      </c>
      <c r="DU225" s="14" t="e">
        <f t="shared" si="176"/>
        <v>#DIV/0!</v>
      </c>
      <c r="DV225" s="14" t="e">
        <f t="shared" si="176"/>
        <v>#DIV/0!</v>
      </c>
      <c r="DW225" s="14" t="e">
        <f t="shared" si="176"/>
        <v>#DIV/0!</v>
      </c>
      <c r="DX225" s="14" t="e">
        <f t="shared" si="176"/>
        <v>#DIV/0!</v>
      </c>
      <c r="DY225" s="14" t="e">
        <f t="shared" si="176"/>
        <v>#DIV/0!</v>
      </c>
      <c r="DZ225" s="14" t="e">
        <f t="shared" si="180"/>
        <v>#DIV/0!</v>
      </c>
    </row>
    <row r="226" spans="3:130">
      <c r="C226" s="18">
        <v>2032</v>
      </c>
      <c r="D226" s="25"/>
      <c r="E226" s="25"/>
      <c r="F226" s="25"/>
      <c r="G226" s="25"/>
      <c r="H226" s="25"/>
      <c r="I226" s="25"/>
      <c r="J226" s="25"/>
      <c r="K226" s="25"/>
      <c r="L226" s="25"/>
      <c r="M226" s="25"/>
      <c r="N226" s="25"/>
      <c r="O226" s="25"/>
      <c r="P226" s="25">
        <f t="shared" si="193"/>
        <v>0</v>
      </c>
      <c r="Q226" s="25">
        <f t="shared" si="194"/>
        <v>0</v>
      </c>
      <c r="R226" s="25">
        <f t="shared" si="198"/>
        <v>0</v>
      </c>
      <c r="S226" s="25">
        <f t="shared" si="200"/>
        <v>0</v>
      </c>
      <c r="T226" s="25">
        <f t="shared" si="201"/>
        <v>0</v>
      </c>
      <c r="U226" s="25">
        <f t="shared" si="202"/>
        <v>0</v>
      </c>
      <c r="V226" s="25">
        <f t="shared" si="203"/>
        <v>0</v>
      </c>
      <c r="W226" s="25">
        <f t="shared" si="204"/>
        <v>0</v>
      </c>
      <c r="X226" s="25">
        <f t="shared" si="205"/>
        <v>0</v>
      </c>
      <c r="Y226" s="25">
        <f t="shared" si="206"/>
        <v>0</v>
      </c>
      <c r="Z226" s="25">
        <f t="shared" si="207"/>
        <v>0</v>
      </c>
      <c r="AA226" s="25">
        <f t="shared" si="208"/>
        <v>0</v>
      </c>
      <c r="AB226" s="25">
        <f t="shared" si="209"/>
        <v>0</v>
      </c>
      <c r="AC226" s="25">
        <f t="shared" si="211"/>
        <v>0</v>
      </c>
      <c r="AD226" s="25">
        <f t="shared" si="212"/>
        <v>0</v>
      </c>
      <c r="AE226" s="25">
        <f t="shared" si="213"/>
        <v>0</v>
      </c>
      <c r="AF226" s="25">
        <f t="shared" si="214"/>
        <v>0</v>
      </c>
      <c r="AG226" s="25">
        <f t="shared" si="215"/>
        <v>0</v>
      </c>
      <c r="AH226" s="25">
        <f t="shared" ref="AH226:AH244" si="218">VLOOKUP($C$96,$D$3:$K$63,$A$70,0)*(B196-B195)</f>
        <v>0</v>
      </c>
      <c r="AI226" s="25">
        <f>VLOOKUP($C$97,$D$3:$K$63,$A$70,0)*(B195-B194)</f>
        <v>0</v>
      </c>
      <c r="AJ226" s="25">
        <f>VLOOKUP($C$98,$D$3:$K$63,$A$70,0)*B194</f>
        <v>0</v>
      </c>
      <c r="AK226" s="25"/>
      <c r="AL226" s="25"/>
      <c r="AM226" s="25"/>
      <c r="AN226" s="25"/>
      <c r="AO226" s="25"/>
      <c r="AP226" s="25"/>
      <c r="AQ226" s="25"/>
      <c r="AR226" s="25"/>
      <c r="AS226" s="25"/>
      <c r="AT226" s="25"/>
      <c r="AU226" s="25"/>
      <c r="AV226" s="25"/>
      <c r="AW226" s="25"/>
      <c r="AX226" s="25"/>
      <c r="AY226" s="25"/>
      <c r="AZ226" s="25"/>
      <c r="BA226" s="25"/>
      <c r="BB226" s="25"/>
      <c r="BC226" s="25"/>
      <c r="BD226" s="25"/>
      <c r="BE226" s="25"/>
      <c r="BF226" s="25"/>
      <c r="BG226" s="25"/>
      <c r="BH226" s="25"/>
      <c r="BI226" s="25"/>
      <c r="BJ226" s="25"/>
      <c r="BK226" s="25"/>
      <c r="BL226" s="25"/>
      <c r="BM226" s="21">
        <f t="shared" si="178"/>
        <v>0</v>
      </c>
      <c r="BP226" s="18">
        <v>2032</v>
      </c>
      <c r="BQ226" s="14" t="e">
        <f t="shared" si="216"/>
        <v>#DIV/0!</v>
      </c>
      <c r="BR226" s="14" t="e">
        <f t="shared" si="216"/>
        <v>#DIV/0!</v>
      </c>
      <c r="BS226" s="14" t="e">
        <f t="shared" si="216"/>
        <v>#DIV/0!</v>
      </c>
      <c r="BT226" s="14" t="e">
        <f t="shared" si="216"/>
        <v>#DIV/0!</v>
      </c>
      <c r="BU226" s="14" t="e">
        <f t="shared" si="216"/>
        <v>#DIV/0!</v>
      </c>
      <c r="BV226" s="14" t="e">
        <f t="shared" si="216"/>
        <v>#DIV/0!</v>
      </c>
      <c r="BW226" s="14" t="e">
        <f t="shared" si="216"/>
        <v>#DIV/0!</v>
      </c>
      <c r="BX226" s="14" t="e">
        <f t="shared" si="216"/>
        <v>#DIV/0!</v>
      </c>
      <c r="BY226" s="14" t="e">
        <f t="shared" si="216"/>
        <v>#DIV/0!</v>
      </c>
      <c r="BZ226" s="14" t="e">
        <f t="shared" si="216"/>
        <v>#DIV/0!</v>
      </c>
      <c r="CA226" s="14" t="e">
        <f t="shared" si="216"/>
        <v>#DIV/0!</v>
      </c>
      <c r="CB226" s="14" t="e">
        <f t="shared" si="216"/>
        <v>#DIV/0!</v>
      </c>
      <c r="CC226" s="14" t="e">
        <f t="shared" si="216"/>
        <v>#DIV/0!</v>
      </c>
      <c r="CD226" s="14" t="e">
        <f t="shared" si="216"/>
        <v>#DIV/0!</v>
      </c>
      <c r="CE226" s="14" t="e">
        <f t="shared" si="216"/>
        <v>#DIV/0!</v>
      </c>
      <c r="CF226" s="14" t="e">
        <f t="shared" si="216"/>
        <v>#DIV/0!</v>
      </c>
      <c r="CG226" s="14" t="e">
        <f t="shared" si="195"/>
        <v>#DIV/0!</v>
      </c>
      <c r="CH226" s="14" t="e">
        <f t="shared" si="195"/>
        <v>#DIV/0!</v>
      </c>
      <c r="CI226" s="14" t="e">
        <f t="shared" si="195"/>
        <v>#DIV/0!</v>
      </c>
      <c r="CJ226" s="14" t="e">
        <f t="shared" si="195"/>
        <v>#DIV/0!</v>
      </c>
      <c r="CK226" s="14" t="e">
        <f t="shared" si="195"/>
        <v>#DIV/0!</v>
      </c>
      <c r="CL226" s="14" t="e">
        <f t="shared" si="195"/>
        <v>#DIV/0!</v>
      </c>
      <c r="CM226" s="14" t="e">
        <f t="shared" si="195"/>
        <v>#DIV/0!</v>
      </c>
      <c r="CN226" s="14" t="e">
        <f t="shared" si="195"/>
        <v>#DIV/0!</v>
      </c>
      <c r="CO226" s="14" t="e">
        <f t="shared" si="195"/>
        <v>#DIV/0!</v>
      </c>
      <c r="CP226" s="14" t="e">
        <f t="shared" si="195"/>
        <v>#DIV/0!</v>
      </c>
      <c r="CQ226" s="14" t="e">
        <f t="shared" si="195"/>
        <v>#DIV/0!</v>
      </c>
      <c r="CR226" s="14" t="e">
        <f t="shared" si="195"/>
        <v>#DIV/0!</v>
      </c>
      <c r="CS226" s="14" t="e">
        <f t="shared" si="195"/>
        <v>#DIV/0!</v>
      </c>
      <c r="CT226" s="14" t="e">
        <f t="shared" si="195"/>
        <v>#DIV/0!</v>
      </c>
      <c r="CU226" s="14" t="e">
        <f t="shared" si="195"/>
        <v>#DIV/0!</v>
      </c>
      <c r="CV226" s="14" t="e">
        <f t="shared" si="195"/>
        <v>#DIV/0!</v>
      </c>
      <c r="CW226" s="14" t="e">
        <f t="shared" si="210"/>
        <v>#DIV/0!</v>
      </c>
      <c r="CX226" s="14" t="e">
        <f t="shared" si="199"/>
        <v>#DIV/0!</v>
      </c>
      <c r="CY226" s="14" t="e">
        <f t="shared" si="199"/>
        <v>#DIV/0!</v>
      </c>
      <c r="CZ226" s="14" t="e">
        <f t="shared" si="199"/>
        <v>#DIV/0!</v>
      </c>
      <c r="DA226" s="14" t="e">
        <f t="shared" si="199"/>
        <v>#DIV/0!</v>
      </c>
      <c r="DB226" s="14" t="e">
        <f t="shared" si="199"/>
        <v>#DIV/0!</v>
      </c>
      <c r="DC226" s="14" t="e">
        <f t="shared" si="199"/>
        <v>#DIV/0!</v>
      </c>
      <c r="DD226" s="14" t="e">
        <f t="shared" si="199"/>
        <v>#DIV/0!</v>
      </c>
      <c r="DE226" s="14" t="e">
        <f t="shared" si="199"/>
        <v>#DIV/0!</v>
      </c>
      <c r="DF226" s="14" t="e">
        <f t="shared" si="199"/>
        <v>#DIV/0!</v>
      </c>
      <c r="DG226" s="14" t="e">
        <f t="shared" si="199"/>
        <v>#DIV/0!</v>
      </c>
      <c r="DH226" s="14" t="e">
        <f t="shared" si="199"/>
        <v>#DIV/0!</v>
      </c>
      <c r="DI226" s="14" t="e">
        <f t="shared" si="199"/>
        <v>#DIV/0!</v>
      </c>
      <c r="DJ226" s="14" t="e">
        <f t="shared" si="199"/>
        <v>#DIV/0!</v>
      </c>
      <c r="DK226" s="14" t="e">
        <f t="shared" si="199"/>
        <v>#DIV/0!</v>
      </c>
      <c r="DL226" s="14" t="e">
        <f t="shared" si="199"/>
        <v>#DIV/0!</v>
      </c>
      <c r="DM226" s="14" t="e">
        <f t="shared" si="199"/>
        <v>#DIV/0!</v>
      </c>
      <c r="DN226" s="14" t="e">
        <f t="shared" ref="DN226:DP254" si="219">BA226/$BM226</f>
        <v>#DIV/0!</v>
      </c>
      <c r="DO226" s="14" t="e">
        <f t="shared" si="219"/>
        <v>#DIV/0!</v>
      </c>
      <c r="DP226" s="14" t="e">
        <f t="shared" si="219"/>
        <v>#DIV/0!</v>
      </c>
      <c r="DQ226" s="14" t="e">
        <f t="shared" si="217"/>
        <v>#DIV/0!</v>
      </c>
      <c r="DR226" s="14" t="e">
        <f t="shared" si="217"/>
        <v>#DIV/0!</v>
      </c>
      <c r="DS226" s="14" t="e">
        <f t="shared" si="197"/>
        <v>#DIV/0!</v>
      </c>
      <c r="DT226" s="14" t="e">
        <f t="shared" si="176"/>
        <v>#DIV/0!</v>
      </c>
      <c r="DU226" s="14" t="e">
        <f t="shared" si="176"/>
        <v>#DIV/0!</v>
      </c>
      <c r="DV226" s="14" t="e">
        <f t="shared" si="176"/>
        <v>#DIV/0!</v>
      </c>
      <c r="DW226" s="14" t="e">
        <f t="shared" si="176"/>
        <v>#DIV/0!</v>
      </c>
      <c r="DX226" s="14" t="e">
        <f t="shared" si="176"/>
        <v>#DIV/0!</v>
      </c>
      <c r="DY226" s="14" t="e">
        <f t="shared" si="176"/>
        <v>#DIV/0!</v>
      </c>
      <c r="DZ226" s="14" t="e">
        <f t="shared" si="180"/>
        <v>#DIV/0!</v>
      </c>
    </row>
    <row r="227" spans="3:130">
      <c r="C227" s="18">
        <v>2033</v>
      </c>
      <c r="D227" s="25"/>
      <c r="E227" s="25"/>
      <c r="F227" s="25"/>
      <c r="G227" s="25"/>
      <c r="H227" s="25"/>
      <c r="I227" s="25"/>
      <c r="J227" s="25"/>
      <c r="K227" s="25"/>
      <c r="L227" s="25"/>
      <c r="M227" s="25"/>
      <c r="N227" s="25"/>
      <c r="O227" s="25"/>
      <c r="P227" s="25"/>
      <c r="Q227" s="25">
        <f t="shared" si="194"/>
        <v>0</v>
      </c>
      <c r="R227" s="25">
        <f t="shared" si="198"/>
        <v>0</v>
      </c>
      <c r="S227" s="25">
        <f t="shared" si="200"/>
        <v>0</v>
      </c>
      <c r="T227" s="25">
        <f t="shared" si="201"/>
        <v>0</v>
      </c>
      <c r="U227" s="25">
        <f t="shared" si="202"/>
        <v>0</v>
      </c>
      <c r="V227" s="25">
        <f t="shared" si="203"/>
        <v>0</v>
      </c>
      <c r="W227" s="25">
        <f t="shared" si="204"/>
        <v>0</v>
      </c>
      <c r="X227" s="25">
        <f t="shared" si="205"/>
        <v>0</v>
      </c>
      <c r="Y227" s="25">
        <f t="shared" si="206"/>
        <v>0</v>
      </c>
      <c r="Z227" s="25">
        <f t="shared" si="207"/>
        <v>0</v>
      </c>
      <c r="AA227" s="25">
        <f t="shared" si="208"/>
        <v>0</v>
      </c>
      <c r="AB227" s="25">
        <f t="shared" si="209"/>
        <v>0</v>
      </c>
      <c r="AC227" s="25">
        <f t="shared" si="211"/>
        <v>0</v>
      </c>
      <c r="AD227" s="25">
        <f t="shared" si="212"/>
        <v>0</v>
      </c>
      <c r="AE227" s="25">
        <f t="shared" si="213"/>
        <v>0</v>
      </c>
      <c r="AF227" s="25">
        <f t="shared" si="214"/>
        <v>0</v>
      </c>
      <c r="AG227" s="25">
        <f t="shared" si="215"/>
        <v>0</v>
      </c>
      <c r="AH227" s="25">
        <f t="shared" si="218"/>
        <v>0</v>
      </c>
      <c r="AI227" s="25">
        <f t="shared" ref="AI227:AI245" si="220">VLOOKUP($C$97,$D$3:$K$63,$A$70,0)*(B196-B195)</f>
        <v>0</v>
      </c>
      <c r="AJ227" s="25">
        <f>VLOOKUP($C$98,$D$3:$K$63,$A$70,0)*(B195-B194)</f>
        <v>0</v>
      </c>
      <c r="AK227" s="25">
        <f>VLOOKUP($C$99,$D$3:$K$63,$A$70,0)*B194</f>
        <v>0</v>
      </c>
      <c r="AL227" s="25"/>
      <c r="AM227" s="25"/>
      <c r="AN227" s="25"/>
      <c r="AO227" s="25"/>
      <c r="AP227" s="25"/>
      <c r="AQ227" s="25"/>
      <c r="AR227" s="25"/>
      <c r="AS227" s="25"/>
      <c r="AT227" s="25"/>
      <c r="AU227" s="25"/>
      <c r="AV227" s="25"/>
      <c r="AW227" s="25"/>
      <c r="AX227" s="25"/>
      <c r="AY227" s="25"/>
      <c r="AZ227" s="25"/>
      <c r="BA227" s="25"/>
      <c r="BB227" s="25"/>
      <c r="BC227" s="25"/>
      <c r="BD227" s="25"/>
      <c r="BE227" s="25"/>
      <c r="BF227" s="25"/>
      <c r="BG227" s="25"/>
      <c r="BH227" s="25"/>
      <c r="BI227" s="25"/>
      <c r="BJ227" s="25"/>
      <c r="BK227" s="25"/>
      <c r="BL227" s="25"/>
      <c r="BM227" s="21">
        <f t="shared" si="178"/>
        <v>0</v>
      </c>
      <c r="BP227" s="18">
        <v>2033</v>
      </c>
      <c r="BQ227" s="14" t="e">
        <f t="shared" si="216"/>
        <v>#DIV/0!</v>
      </c>
      <c r="BR227" s="14" t="e">
        <f t="shared" si="216"/>
        <v>#DIV/0!</v>
      </c>
      <c r="BS227" s="14" t="e">
        <f t="shared" si="216"/>
        <v>#DIV/0!</v>
      </c>
      <c r="BT227" s="14" t="e">
        <f t="shared" si="216"/>
        <v>#DIV/0!</v>
      </c>
      <c r="BU227" s="14" t="e">
        <f t="shared" si="216"/>
        <v>#DIV/0!</v>
      </c>
      <c r="BV227" s="14" t="e">
        <f t="shared" si="216"/>
        <v>#DIV/0!</v>
      </c>
      <c r="BW227" s="14" t="e">
        <f t="shared" si="216"/>
        <v>#DIV/0!</v>
      </c>
      <c r="BX227" s="14" t="e">
        <f t="shared" si="216"/>
        <v>#DIV/0!</v>
      </c>
      <c r="BY227" s="14" t="e">
        <f t="shared" si="216"/>
        <v>#DIV/0!</v>
      </c>
      <c r="BZ227" s="14" t="e">
        <f t="shared" si="216"/>
        <v>#DIV/0!</v>
      </c>
      <c r="CA227" s="14" t="e">
        <f t="shared" si="216"/>
        <v>#DIV/0!</v>
      </c>
      <c r="CB227" s="14" t="e">
        <f t="shared" si="216"/>
        <v>#DIV/0!</v>
      </c>
      <c r="CC227" s="14" t="e">
        <f t="shared" si="216"/>
        <v>#DIV/0!</v>
      </c>
      <c r="CD227" s="14" t="e">
        <f t="shared" si="216"/>
        <v>#DIV/0!</v>
      </c>
      <c r="CE227" s="14" t="e">
        <f t="shared" si="216"/>
        <v>#DIV/0!</v>
      </c>
      <c r="CF227" s="14" t="e">
        <f t="shared" si="216"/>
        <v>#DIV/0!</v>
      </c>
      <c r="CG227" s="14" t="e">
        <f t="shared" si="195"/>
        <v>#DIV/0!</v>
      </c>
      <c r="CH227" s="14" t="e">
        <f t="shared" si="195"/>
        <v>#DIV/0!</v>
      </c>
      <c r="CI227" s="14" t="e">
        <f t="shared" si="195"/>
        <v>#DIV/0!</v>
      </c>
      <c r="CJ227" s="14" t="e">
        <f t="shared" si="195"/>
        <v>#DIV/0!</v>
      </c>
      <c r="CK227" s="14" t="e">
        <f t="shared" si="195"/>
        <v>#DIV/0!</v>
      </c>
      <c r="CL227" s="14" t="e">
        <f t="shared" si="195"/>
        <v>#DIV/0!</v>
      </c>
      <c r="CM227" s="14" t="e">
        <f t="shared" si="195"/>
        <v>#DIV/0!</v>
      </c>
      <c r="CN227" s="14" t="e">
        <f t="shared" si="195"/>
        <v>#DIV/0!</v>
      </c>
      <c r="CO227" s="14" t="e">
        <f t="shared" si="195"/>
        <v>#DIV/0!</v>
      </c>
      <c r="CP227" s="14" t="e">
        <f t="shared" si="195"/>
        <v>#DIV/0!</v>
      </c>
      <c r="CQ227" s="14" t="e">
        <f t="shared" si="195"/>
        <v>#DIV/0!</v>
      </c>
      <c r="CR227" s="14" t="e">
        <f t="shared" si="195"/>
        <v>#DIV/0!</v>
      </c>
      <c r="CS227" s="14" t="e">
        <f t="shared" si="195"/>
        <v>#DIV/0!</v>
      </c>
      <c r="CT227" s="14" t="e">
        <f t="shared" si="195"/>
        <v>#DIV/0!</v>
      </c>
      <c r="CU227" s="14" t="e">
        <f t="shared" si="195"/>
        <v>#DIV/0!</v>
      </c>
      <c r="CV227" s="14" t="e">
        <f t="shared" si="195"/>
        <v>#DIV/0!</v>
      </c>
      <c r="CW227" s="14" t="e">
        <f t="shared" si="210"/>
        <v>#DIV/0!</v>
      </c>
      <c r="CX227" s="14" t="e">
        <f t="shared" si="199"/>
        <v>#DIV/0!</v>
      </c>
      <c r="CY227" s="14" t="e">
        <f t="shared" si="199"/>
        <v>#DIV/0!</v>
      </c>
      <c r="CZ227" s="14" t="e">
        <f t="shared" si="199"/>
        <v>#DIV/0!</v>
      </c>
      <c r="DA227" s="14" t="e">
        <f t="shared" si="199"/>
        <v>#DIV/0!</v>
      </c>
      <c r="DB227" s="14" t="e">
        <f t="shared" si="199"/>
        <v>#DIV/0!</v>
      </c>
      <c r="DC227" s="14" t="e">
        <f t="shared" si="199"/>
        <v>#DIV/0!</v>
      </c>
      <c r="DD227" s="14" t="e">
        <f t="shared" si="199"/>
        <v>#DIV/0!</v>
      </c>
      <c r="DE227" s="14" t="e">
        <f t="shared" si="199"/>
        <v>#DIV/0!</v>
      </c>
      <c r="DF227" s="14" t="e">
        <f t="shared" si="199"/>
        <v>#DIV/0!</v>
      </c>
      <c r="DG227" s="14" t="e">
        <f t="shared" si="199"/>
        <v>#DIV/0!</v>
      </c>
      <c r="DH227" s="14" t="e">
        <f t="shared" si="199"/>
        <v>#DIV/0!</v>
      </c>
      <c r="DI227" s="14" t="e">
        <f t="shared" si="199"/>
        <v>#DIV/0!</v>
      </c>
      <c r="DJ227" s="14" t="e">
        <f t="shared" si="199"/>
        <v>#DIV/0!</v>
      </c>
      <c r="DK227" s="14" t="e">
        <f t="shared" si="199"/>
        <v>#DIV/0!</v>
      </c>
      <c r="DL227" s="14" t="e">
        <f t="shared" si="199"/>
        <v>#DIV/0!</v>
      </c>
      <c r="DM227" s="14" t="e">
        <f t="shared" si="199"/>
        <v>#DIV/0!</v>
      </c>
      <c r="DN227" s="14" t="e">
        <f t="shared" si="219"/>
        <v>#DIV/0!</v>
      </c>
      <c r="DO227" s="14" t="e">
        <f t="shared" si="219"/>
        <v>#DIV/0!</v>
      </c>
      <c r="DP227" s="14" t="e">
        <f t="shared" si="219"/>
        <v>#DIV/0!</v>
      </c>
      <c r="DQ227" s="14" t="e">
        <f t="shared" si="217"/>
        <v>#DIV/0!</v>
      </c>
      <c r="DR227" s="14" t="e">
        <f t="shared" si="217"/>
        <v>#DIV/0!</v>
      </c>
      <c r="DS227" s="14" t="e">
        <f t="shared" si="197"/>
        <v>#DIV/0!</v>
      </c>
      <c r="DT227" s="14" t="e">
        <f t="shared" si="176"/>
        <v>#DIV/0!</v>
      </c>
      <c r="DU227" s="14" t="e">
        <f t="shared" si="176"/>
        <v>#DIV/0!</v>
      </c>
      <c r="DV227" s="14" t="e">
        <f t="shared" si="176"/>
        <v>#DIV/0!</v>
      </c>
      <c r="DW227" s="14" t="e">
        <f t="shared" si="176"/>
        <v>#DIV/0!</v>
      </c>
      <c r="DX227" s="14" t="e">
        <f t="shared" si="176"/>
        <v>#DIV/0!</v>
      </c>
      <c r="DY227" s="14" t="e">
        <f t="shared" si="176"/>
        <v>#DIV/0!</v>
      </c>
      <c r="DZ227" s="14" t="e">
        <f t="shared" si="180"/>
        <v>#DIV/0!</v>
      </c>
    </row>
    <row r="228" spans="3:130">
      <c r="C228" s="18">
        <v>2034</v>
      </c>
      <c r="D228" s="25"/>
      <c r="E228" s="25"/>
      <c r="F228" s="25"/>
      <c r="G228" s="25"/>
      <c r="H228" s="25"/>
      <c r="I228" s="25"/>
      <c r="J228" s="25"/>
      <c r="K228" s="25"/>
      <c r="L228" s="25"/>
      <c r="M228" s="25"/>
      <c r="N228" s="25"/>
      <c r="O228" s="25"/>
      <c r="P228" s="25"/>
      <c r="Q228" s="25"/>
      <c r="R228" s="25">
        <f t="shared" si="198"/>
        <v>0</v>
      </c>
      <c r="S228" s="25">
        <f t="shared" si="200"/>
        <v>0</v>
      </c>
      <c r="T228" s="25">
        <f t="shared" si="201"/>
        <v>0</v>
      </c>
      <c r="U228" s="25">
        <f t="shared" si="202"/>
        <v>0</v>
      </c>
      <c r="V228" s="25">
        <f t="shared" si="203"/>
        <v>0</v>
      </c>
      <c r="W228" s="25">
        <f t="shared" si="204"/>
        <v>0</v>
      </c>
      <c r="X228" s="25">
        <f t="shared" si="205"/>
        <v>0</v>
      </c>
      <c r="Y228" s="25">
        <f t="shared" si="206"/>
        <v>0</v>
      </c>
      <c r="Z228" s="25">
        <f t="shared" si="207"/>
        <v>0</v>
      </c>
      <c r="AA228" s="25">
        <f t="shared" si="208"/>
        <v>0</v>
      </c>
      <c r="AB228" s="25">
        <f t="shared" si="209"/>
        <v>0</v>
      </c>
      <c r="AC228" s="25">
        <f t="shared" si="211"/>
        <v>0</v>
      </c>
      <c r="AD228" s="25">
        <f t="shared" si="212"/>
        <v>0</v>
      </c>
      <c r="AE228" s="25">
        <f t="shared" si="213"/>
        <v>0</v>
      </c>
      <c r="AF228" s="25">
        <f t="shared" si="214"/>
        <v>0</v>
      </c>
      <c r="AG228" s="25">
        <f t="shared" si="215"/>
        <v>0</v>
      </c>
      <c r="AH228" s="25">
        <f t="shared" si="218"/>
        <v>0</v>
      </c>
      <c r="AI228" s="25">
        <f t="shared" si="220"/>
        <v>0</v>
      </c>
      <c r="AJ228" s="25">
        <f t="shared" ref="AJ228:AJ246" si="221">VLOOKUP($C$98,$D$3:$K$63,$A$70,0)*(B196-B195)</f>
        <v>0</v>
      </c>
      <c r="AK228" s="25">
        <f>VLOOKUP($C$99,$D$3:$K$63,$A$70,0)*(B195-B194)</f>
        <v>0</v>
      </c>
      <c r="AL228" s="25">
        <f>VLOOKUP($C$100,$D$3:$K$63,$A$70,0)*B194</f>
        <v>0</v>
      </c>
      <c r="AM228" s="25"/>
      <c r="AN228" s="25"/>
      <c r="AO228" s="25"/>
      <c r="AP228" s="25"/>
      <c r="AQ228" s="25"/>
      <c r="AR228" s="25"/>
      <c r="AS228" s="25"/>
      <c r="AT228" s="25"/>
      <c r="AU228" s="25"/>
      <c r="AV228" s="25"/>
      <c r="AW228" s="25"/>
      <c r="AX228" s="25"/>
      <c r="AY228" s="25"/>
      <c r="AZ228" s="25"/>
      <c r="BA228" s="25"/>
      <c r="BB228" s="25"/>
      <c r="BC228" s="25"/>
      <c r="BD228" s="25"/>
      <c r="BE228" s="25"/>
      <c r="BF228" s="25"/>
      <c r="BG228" s="25"/>
      <c r="BH228" s="25"/>
      <c r="BI228" s="25"/>
      <c r="BJ228" s="25"/>
      <c r="BK228" s="25"/>
      <c r="BL228" s="25"/>
      <c r="BM228" s="21">
        <f t="shared" si="178"/>
        <v>0</v>
      </c>
      <c r="BP228" s="18">
        <v>2034</v>
      </c>
      <c r="BQ228" s="14" t="e">
        <f t="shared" si="216"/>
        <v>#DIV/0!</v>
      </c>
      <c r="BR228" s="14" t="e">
        <f t="shared" si="216"/>
        <v>#DIV/0!</v>
      </c>
      <c r="BS228" s="14" t="e">
        <f t="shared" si="216"/>
        <v>#DIV/0!</v>
      </c>
      <c r="BT228" s="14" t="e">
        <f t="shared" si="216"/>
        <v>#DIV/0!</v>
      </c>
      <c r="BU228" s="14" t="e">
        <f t="shared" si="216"/>
        <v>#DIV/0!</v>
      </c>
      <c r="BV228" s="14" t="e">
        <f t="shared" si="216"/>
        <v>#DIV/0!</v>
      </c>
      <c r="BW228" s="14" t="e">
        <f t="shared" si="216"/>
        <v>#DIV/0!</v>
      </c>
      <c r="BX228" s="14" t="e">
        <f t="shared" si="216"/>
        <v>#DIV/0!</v>
      </c>
      <c r="BY228" s="14" t="e">
        <f t="shared" si="216"/>
        <v>#DIV/0!</v>
      </c>
      <c r="BZ228" s="14" t="e">
        <f t="shared" si="216"/>
        <v>#DIV/0!</v>
      </c>
      <c r="CA228" s="14" t="e">
        <f t="shared" si="216"/>
        <v>#DIV/0!</v>
      </c>
      <c r="CB228" s="14" t="e">
        <f t="shared" si="216"/>
        <v>#DIV/0!</v>
      </c>
      <c r="CC228" s="14" t="e">
        <f t="shared" si="216"/>
        <v>#DIV/0!</v>
      </c>
      <c r="CD228" s="14" t="e">
        <f t="shared" si="216"/>
        <v>#DIV/0!</v>
      </c>
      <c r="CE228" s="14" t="e">
        <f t="shared" si="216"/>
        <v>#DIV/0!</v>
      </c>
      <c r="CF228" s="14" t="e">
        <f t="shared" si="216"/>
        <v>#DIV/0!</v>
      </c>
      <c r="CG228" s="14" t="e">
        <f t="shared" si="195"/>
        <v>#DIV/0!</v>
      </c>
      <c r="CH228" s="14" t="e">
        <f t="shared" si="195"/>
        <v>#DIV/0!</v>
      </c>
      <c r="CI228" s="14" t="e">
        <f t="shared" si="195"/>
        <v>#DIV/0!</v>
      </c>
      <c r="CJ228" s="14" t="e">
        <f t="shared" si="195"/>
        <v>#DIV/0!</v>
      </c>
      <c r="CK228" s="14" t="e">
        <f t="shared" si="195"/>
        <v>#DIV/0!</v>
      </c>
      <c r="CL228" s="14" t="e">
        <f t="shared" si="195"/>
        <v>#DIV/0!</v>
      </c>
      <c r="CM228" s="14" t="e">
        <f t="shared" si="195"/>
        <v>#DIV/0!</v>
      </c>
      <c r="CN228" s="14" t="e">
        <f t="shared" si="195"/>
        <v>#DIV/0!</v>
      </c>
      <c r="CO228" s="14" t="e">
        <f t="shared" si="195"/>
        <v>#DIV/0!</v>
      </c>
      <c r="CP228" s="14" t="e">
        <f t="shared" si="195"/>
        <v>#DIV/0!</v>
      </c>
      <c r="CQ228" s="14" t="e">
        <f t="shared" si="195"/>
        <v>#DIV/0!</v>
      </c>
      <c r="CR228" s="14" t="e">
        <f t="shared" si="195"/>
        <v>#DIV/0!</v>
      </c>
      <c r="CS228" s="14" t="e">
        <f t="shared" si="195"/>
        <v>#DIV/0!</v>
      </c>
      <c r="CT228" s="14" t="e">
        <f t="shared" si="195"/>
        <v>#DIV/0!</v>
      </c>
      <c r="CU228" s="14" t="e">
        <f t="shared" si="195"/>
        <v>#DIV/0!</v>
      </c>
      <c r="CV228" s="14" t="e">
        <f t="shared" si="195"/>
        <v>#DIV/0!</v>
      </c>
      <c r="CW228" s="14" t="e">
        <f t="shared" si="210"/>
        <v>#DIV/0!</v>
      </c>
      <c r="CX228" s="14" t="e">
        <f t="shared" si="199"/>
        <v>#DIV/0!</v>
      </c>
      <c r="CY228" s="14" t="e">
        <f t="shared" si="199"/>
        <v>#DIV/0!</v>
      </c>
      <c r="CZ228" s="14" t="e">
        <f t="shared" si="199"/>
        <v>#DIV/0!</v>
      </c>
      <c r="DA228" s="14" t="e">
        <f t="shared" si="199"/>
        <v>#DIV/0!</v>
      </c>
      <c r="DB228" s="14" t="e">
        <f t="shared" si="199"/>
        <v>#DIV/0!</v>
      </c>
      <c r="DC228" s="14" t="e">
        <f t="shared" si="199"/>
        <v>#DIV/0!</v>
      </c>
      <c r="DD228" s="14" t="e">
        <f t="shared" si="199"/>
        <v>#DIV/0!</v>
      </c>
      <c r="DE228" s="14" t="e">
        <f t="shared" si="199"/>
        <v>#DIV/0!</v>
      </c>
      <c r="DF228" s="14" t="e">
        <f t="shared" si="199"/>
        <v>#DIV/0!</v>
      </c>
      <c r="DG228" s="14" t="e">
        <f t="shared" si="199"/>
        <v>#DIV/0!</v>
      </c>
      <c r="DH228" s="14" t="e">
        <f t="shared" si="199"/>
        <v>#DIV/0!</v>
      </c>
      <c r="DI228" s="14" t="e">
        <f t="shared" si="199"/>
        <v>#DIV/0!</v>
      </c>
      <c r="DJ228" s="14" t="e">
        <f t="shared" si="199"/>
        <v>#DIV/0!</v>
      </c>
      <c r="DK228" s="14" t="e">
        <f t="shared" si="199"/>
        <v>#DIV/0!</v>
      </c>
      <c r="DL228" s="14" t="e">
        <f t="shared" si="199"/>
        <v>#DIV/0!</v>
      </c>
      <c r="DM228" s="14" t="e">
        <f t="shared" si="199"/>
        <v>#DIV/0!</v>
      </c>
      <c r="DN228" s="14" t="e">
        <f t="shared" si="219"/>
        <v>#DIV/0!</v>
      </c>
      <c r="DO228" s="14" t="e">
        <f t="shared" si="219"/>
        <v>#DIV/0!</v>
      </c>
      <c r="DP228" s="14" t="e">
        <f t="shared" si="219"/>
        <v>#DIV/0!</v>
      </c>
      <c r="DQ228" s="14" t="e">
        <f t="shared" si="217"/>
        <v>#DIV/0!</v>
      </c>
      <c r="DR228" s="14" t="e">
        <f t="shared" si="217"/>
        <v>#DIV/0!</v>
      </c>
      <c r="DS228" s="14" t="e">
        <f t="shared" si="197"/>
        <v>#DIV/0!</v>
      </c>
      <c r="DT228" s="14" t="e">
        <f t="shared" si="176"/>
        <v>#DIV/0!</v>
      </c>
      <c r="DU228" s="14" t="e">
        <f t="shared" si="176"/>
        <v>#DIV/0!</v>
      </c>
      <c r="DV228" s="14" t="e">
        <f t="shared" si="176"/>
        <v>#DIV/0!</v>
      </c>
      <c r="DW228" s="14" t="e">
        <f t="shared" si="176"/>
        <v>#DIV/0!</v>
      </c>
      <c r="DX228" s="14" t="e">
        <f t="shared" si="176"/>
        <v>#DIV/0!</v>
      </c>
      <c r="DY228" s="14" t="e">
        <f t="shared" si="176"/>
        <v>#DIV/0!</v>
      </c>
      <c r="DZ228" s="14" t="e">
        <f t="shared" si="180"/>
        <v>#DIV/0!</v>
      </c>
    </row>
    <row r="229" spans="3:130">
      <c r="C229" s="18">
        <v>2035</v>
      </c>
      <c r="D229" s="25"/>
      <c r="E229" s="25"/>
      <c r="F229" s="25"/>
      <c r="G229" s="25"/>
      <c r="H229" s="25"/>
      <c r="I229" s="25"/>
      <c r="J229" s="25"/>
      <c r="K229" s="25"/>
      <c r="L229" s="25"/>
      <c r="M229" s="25"/>
      <c r="N229" s="25"/>
      <c r="O229" s="25"/>
      <c r="P229" s="25"/>
      <c r="Q229" s="25"/>
      <c r="R229" s="25"/>
      <c r="S229" s="25">
        <f t="shared" si="200"/>
        <v>0</v>
      </c>
      <c r="T229" s="25">
        <f t="shared" si="201"/>
        <v>0</v>
      </c>
      <c r="U229" s="25">
        <f t="shared" si="202"/>
        <v>0</v>
      </c>
      <c r="V229" s="25">
        <f t="shared" si="203"/>
        <v>0</v>
      </c>
      <c r="W229" s="25">
        <f t="shared" si="204"/>
        <v>0</v>
      </c>
      <c r="X229" s="25">
        <f t="shared" si="205"/>
        <v>0</v>
      </c>
      <c r="Y229" s="25">
        <f t="shared" si="206"/>
        <v>0</v>
      </c>
      <c r="Z229" s="25">
        <f t="shared" si="207"/>
        <v>0</v>
      </c>
      <c r="AA229" s="25">
        <f t="shared" si="208"/>
        <v>0</v>
      </c>
      <c r="AB229" s="25">
        <f t="shared" si="209"/>
        <v>0</v>
      </c>
      <c r="AC229" s="25">
        <f t="shared" si="211"/>
        <v>0</v>
      </c>
      <c r="AD229" s="25">
        <f t="shared" si="212"/>
        <v>0</v>
      </c>
      <c r="AE229" s="25">
        <f t="shared" si="213"/>
        <v>0</v>
      </c>
      <c r="AF229" s="25">
        <f t="shared" si="214"/>
        <v>0</v>
      </c>
      <c r="AG229" s="25">
        <f t="shared" si="215"/>
        <v>0</v>
      </c>
      <c r="AH229" s="25">
        <f t="shared" si="218"/>
        <v>0</v>
      </c>
      <c r="AI229" s="25">
        <f t="shared" si="220"/>
        <v>0</v>
      </c>
      <c r="AJ229" s="25">
        <f t="shared" si="221"/>
        <v>0</v>
      </c>
      <c r="AK229" s="25">
        <f t="shared" ref="AK229:AK247" si="222">VLOOKUP($C$99,$D$3:$K$63,$A$70,0)*(B196-B195)</f>
        <v>0</v>
      </c>
      <c r="AL229" s="25">
        <f>VLOOKUP($C$100,$D$3:$K$63,$A$70,0)*(B195-B194)</f>
        <v>0</v>
      </c>
      <c r="AM229" s="25">
        <f>VLOOKUP($C$101,$D$3:$K$63,$A$70,0)*B194</f>
        <v>0</v>
      </c>
      <c r="AN229" s="25"/>
      <c r="AO229" s="25"/>
      <c r="AP229" s="25"/>
      <c r="AQ229" s="25"/>
      <c r="AR229" s="25"/>
      <c r="AS229" s="25"/>
      <c r="AT229" s="25"/>
      <c r="AU229" s="25"/>
      <c r="AV229" s="25"/>
      <c r="AW229" s="25"/>
      <c r="AX229" s="25"/>
      <c r="AY229" s="25"/>
      <c r="AZ229" s="25"/>
      <c r="BA229" s="25"/>
      <c r="BB229" s="25"/>
      <c r="BC229" s="25"/>
      <c r="BD229" s="25"/>
      <c r="BE229" s="25"/>
      <c r="BF229" s="25"/>
      <c r="BG229" s="25"/>
      <c r="BH229" s="25"/>
      <c r="BI229" s="25"/>
      <c r="BJ229" s="25"/>
      <c r="BK229" s="25"/>
      <c r="BL229" s="25"/>
      <c r="BM229" s="21">
        <f t="shared" si="178"/>
        <v>0</v>
      </c>
      <c r="BP229" s="18">
        <v>2035</v>
      </c>
      <c r="BQ229" s="14" t="e">
        <f t="shared" si="216"/>
        <v>#DIV/0!</v>
      </c>
      <c r="BR229" s="14" t="e">
        <f t="shared" si="216"/>
        <v>#DIV/0!</v>
      </c>
      <c r="BS229" s="14" t="e">
        <f t="shared" si="216"/>
        <v>#DIV/0!</v>
      </c>
      <c r="BT229" s="14" t="e">
        <f t="shared" si="216"/>
        <v>#DIV/0!</v>
      </c>
      <c r="BU229" s="14" t="e">
        <f t="shared" si="216"/>
        <v>#DIV/0!</v>
      </c>
      <c r="BV229" s="14" t="e">
        <f t="shared" si="216"/>
        <v>#DIV/0!</v>
      </c>
      <c r="BW229" s="14" t="e">
        <f t="shared" si="216"/>
        <v>#DIV/0!</v>
      </c>
      <c r="BX229" s="14" t="e">
        <f t="shared" si="216"/>
        <v>#DIV/0!</v>
      </c>
      <c r="BY229" s="14" t="e">
        <f t="shared" si="216"/>
        <v>#DIV/0!</v>
      </c>
      <c r="BZ229" s="14" t="e">
        <f t="shared" si="216"/>
        <v>#DIV/0!</v>
      </c>
      <c r="CA229" s="14" t="e">
        <f t="shared" si="216"/>
        <v>#DIV/0!</v>
      </c>
      <c r="CB229" s="14" t="e">
        <f t="shared" si="216"/>
        <v>#DIV/0!</v>
      </c>
      <c r="CC229" s="14" t="e">
        <f t="shared" si="216"/>
        <v>#DIV/0!</v>
      </c>
      <c r="CD229" s="14" t="e">
        <f t="shared" si="216"/>
        <v>#DIV/0!</v>
      </c>
      <c r="CE229" s="14" t="e">
        <f t="shared" si="216"/>
        <v>#DIV/0!</v>
      </c>
      <c r="CF229" s="14" t="e">
        <f t="shared" si="216"/>
        <v>#DIV/0!</v>
      </c>
      <c r="CG229" s="14" t="e">
        <f t="shared" si="195"/>
        <v>#DIV/0!</v>
      </c>
      <c r="CH229" s="14" t="e">
        <f t="shared" si="195"/>
        <v>#DIV/0!</v>
      </c>
      <c r="CI229" s="14" t="e">
        <f t="shared" si="195"/>
        <v>#DIV/0!</v>
      </c>
      <c r="CJ229" s="14" t="e">
        <f t="shared" si="195"/>
        <v>#DIV/0!</v>
      </c>
      <c r="CK229" s="14" t="e">
        <f t="shared" si="195"/>
        <v>#DIV/0!</v>
      </c>
      <c r="CL229" s="14" t="e">
        <f t="shared" si="195"/>
        <v>#DIV/0!</v>
      </c>
      <c r="CM229" s="14" t="e">
        <f t="shared" si="195"/>
        <v>#DIV/0!</v>
      </c>
      <c r="CN229" s="14" t="e">
        <f t="shared" si="195"/>
        <v>#DIV/0!</v>
      </c>
      <c r="CO229" s="14" t="e">
        <f t="shared" si="195"/>
        <v>#DIV/0!</v>
      </c>
      <c r="CP229" s="14" t="e">
        <f t="shared" si="195"/>
        <v>#DIV/0!</v>
      </c>
      <c r="CQ229" s="14" t="e">
        <f t="shared" si="195"/>
        <v>#DIV/0!</v>
      </c>
      <c r="CR229" s="14" t="e">
        <f t="shared" si="195"/>
        <v>#DIV/0!</v>
      </c>
      <c r="CS229" s="14" t="e">
        <f t="shared" si="195"/>
        <v>#DIV/0!</v>
      </c>
      <c r="CT229" s="14" t="e">
        <f t="shared" si="195"/>
        <v>#DIV/0!</v>
      </c>
      <c r="CU229" s="14" t="e">
        <f t="shared" si="195"/>
        <v>#DIV/0!</v>
      </c>
      <c r="CV229" s="14" t="e">
        <f t="shared" si="195"/>
        <v>#DIV/0!</v>
      </c>
      <c r="CW229" s="14" t="e">
        <f t="shared" si="210"/>
        <v>#DIV/0!</v>
      </c>
      <c r="CX229" s="14" t="e">
        <f t="shared" si="199"/>
        <v>#DIV/0!</v>
      </c>
      <c r="CY229" s="14" t="e">
        <f t="shared" si="199"/>
        <v>#DIV/0!</v>
      </c>
      <c r="CZ229" s="14" t="e">
        <f t="shared" si="199"/>
        <v>#DIV/0!</v>
      </c>
      <c r="DA229" s="14" t="e">
        <f t="shared" si="199"/>
        <v>#DIV/0!</v>
      </c>
      <c r="DB229" s="14" t="e">
        <f t="shared" si="199"/>
        <v>#DIV/0!</v>
      </c>
      <c r="DC229" s="14" t="e">
        <f t="shared" si="199"/>
        <v>#DIV/0!</v>
      </c>
      <c r="DD229" s="14" t="e">
        <f t="shared" si="199"/>
        <v>#DIV/0!</v>
      </c>
      <c r="DE229" s="14" t="e">
        <f t="shared" si="199"/>
        <v>#DIV/0!</v>
      </c>
      <c r="DF229" s="14" t="e">
        <f t="shared" si="199"/>
        <v>#DIV/0!</v>
      </c>
      <c r="DG229" s="14" t="e">
        <f t="shared" si="199"/>
        <v>#DIV/0!</v>
      </c>
      <c r="DH229" s="14" t="e">
        <f t="shared" si="199"/>
        <v>#DIV/0!</v>
      </c>
      <c r="DI229" s="14" t="e">
        <f t="shared" si="199"/>
        <v>#DIV/0!</v>
      </c>
      <c r="DJ229" s="14" t="e">
        <f t="shared" si="199"/>
        <v>#DIV/0!</v>
      </c>
      <c r="DK229" s="14" t="e">
        <f t="shared" si="199"/>
        <v>#DIV/0!</v>
      </c>
      <c r="DL229" s="14" t="e">
        <f t="shared" si="199"/>
        <v>#DIV/0!</v>
      </c>
      <c r="DM229" s="14" t="e">
        <f t="shared" si="199"/>
        <v>#DIV/0!</v>
      </c>
      <c r="DN229" s="14" t="e">
        <f t="shared" si="219"/>
        <v>#DIV/0!</v>
      </c>
      <c r="DO229" s="14" t="e">
        <f t="shared" si="219"/>
        <v>#DIV/0!</v>
      </c>
      <c r="DP229" s="14" t="e">
        <f t="shared" si="219"/>
        <v>#DIV/0!</v>
      </c>
      <c r="DQ229" s="14" t="e">
        <f t="shared" si="217"/>
        <v>#DIV/0!</v>
      </c>
      <c r="DR229" s="14" t="e">
        <f t="shared" si="217"/>
        <v>#DIV/0!</v>
      </c>
      <c r="DS229" s="14" t="e">
        <f t="shared" si="197"/>
        <v>#DIV/0!</v>
      </c>
      <c r="DT229" s="14" t="e">
        <f t="shared" si="176"/>
        <v>#DIV/0!</v>
      </c>
      <c r="DU229" s="14" t="e">
        <f t="shared" si="176"/>
        <v>#DIV/0!</v>
      </c>
      <c r="DV229" s="14" t="e">
        <f t="shared" si="176"/>
        <v>#DIV/0!</v>
      </c>
      <c r="DW229" s="14" t="e">
        <f t="shared" si="176"/>
        <v>#DIV/0!</v>
      </c>
      <c r="DX229" s="14" t="e">
        <f t="shared" si="176"/>
        <v>#DIV/0!</v>
      </c>
      <c r="DY229" s="14" t="e">
        <f t="shared" si="176"/>
        <v>#DIV/0!</v>
      </c>
      <c r="DZ229" s="14" t="e">
        <f t="shared" si="180"/>
        <v>#DIV/0!</v>
      </c>
    </row>
    <row r="230" spans="3:130">
      <c r="C230" s="18">
        <v>2036</v>
      </c>
      <c r="D230" s="25"/>
      <c r="E230" s="25"/>
      <c r="F230" s="25"/>
      <c r="G230" s="25"/>
      <c r="H230" s="25"/>
      <c r="I230" s="25"/>
      <c r="J230" s="25"/>
      <c r="K230" s="25"/>
      <c r="L230" s="25"/>
      <c r="M230" s="25"/>
      <c r="N230" s="25"/>
      <c r="O230" s="25"/>
      <c r="P230" s="25"/>
      <c r="Q230" s="25"/>
      <c r="R230" s="25"/>
      <c r="S230" s="25"/>
      <c r="T230" s="25">
        <f t="shared" si="201"/>
        <v>0</v>
      </c>
      <c r="U230" s="25">
        <f t="shared" si="202"/>
        <v>0</v>
      </c>
      <c r="V230" s="25">
        <f t="shared" si="203"/>
        <v>0</v>
      </c>
      <c r="W230" s="25">
        <f t="shared" si="204"/>
        <v>0</v>
      </c>
      <c r="X230" s="25">
        <f t="shared" si="205"/>
        <v>0</v>
      </c>
      <c r="Y230" s="25">
        <f t="shared" si="206"/>
        <v>0</v>
      </c>
      <c r="Z230" s="25">
        <f t="shared" si="207"/>
        <v>0</v>
      </c>
      <c r="AA230" s="25">
        <f t="shared" si="208"/>
        <v>0</v>
      </c>
      <c r="AB230" s="25">
        <f t="shared" si="209"/>
        <v>0</v>
      </c>
      <c r="AC230" s="25">
        <f t="shared" si="211"/>
        <v>0</v>
      </c>
      <c r="AD230" s="25">
        <f t="shared" si="212"/>
        <v>0</v>
      </c>
      <c r="AE230" s="25">
        <f t="shared" si="213"/>
        <v>0</v>
      </c>
      <c r="AF230" s="25">
        <f t="shared" si="214"/>
        <v>0</v>
      </c>
      <c r="AG230" s="25">
        <f t="shared" si="215"/>
        <v>0</v>
      </c>
      <c r="AH230" s="25">
        <f t="shared" si="218"/>
        <v>0</v>
      </c>
      <c r="AI230" s="25">
        <f t="shared" si="220"/>
        <v>0</v>
      </c>
      <c r="AJ230" s="25">
        <f t="shared" si="221"/>
        <v>0</v>
      </c>
      <c r="AK230" s="25">
        <f t="shared" si="222"/>
        <v>0</v>
      </c>
      <c r="AL230" s="25">
        <f t="shared" ref="AL230:AL248" si="223">VLOOKUP($C$100,$D$3:$K$63,$A$70,0)*(B196-B195)</f>
        <v>0</v>
      </c>
      <c r="AM230" s="25">
        <f>VLOOKUP($C$101,$D$3:$K$63,$A$70,0)*(B195-B194)</f>
        <v>0</v>
      </c>
      <c r="AN230" s="25">
        <f>VLOOKUP($C$102,$D$3:$K$63,$A$70,0)*B194</f>
        <v>0</v>
      </c>
      <c r="AO230" s="25"/>
      <c r="AP230" s="25"/>
      <c r="AQ230" s="25"/>
      <c r="AR230" s="25"/>
      <c r="AS230" s="25"/>
      <c r="AT230" s="25"/>
      <c r="AU230" s="25"/>
      <c r="AV230" s="25"/>
      <c r="AW230" s="25"/>
      <c r="AX230" s="25"/>
      <c r="AY230" s="25"/>
      <c r="AZ230" s="25"/>
      <c r="BA230" s="25"/>
      <c r="BB230" s="25"/>
      <c r="BC230" s="25"/>
      <c r="BD230" s="25"/>
      <c r="BE230" s="25"/>
      <c r="BF230" s="25"/>
      <c r="BG230" s="25"/>
      <c r="BH230" s="25"/>
      <c r="BI230" s="25"/>
      <c r="BJ230" s="25"/>
      <c r="BK230" s="25"/>
      <c r="BL230" s="25"/>
      <c r="BM230" s="21">
        <f t="shared" si="178"/>
        <v>0</v>
      </c>
      <c r="BP230" s="18">
        <v>2036</v>
      </c>
      <c r="BQ230" s="14" t="e">
        <f t="shared" si="216"/>
        <v>#DIV/0!</v>
      </c>
      <c r="BR230" s="14" t="e">
        <f t="shared" si="216"/>
        <v>#DIV/0!</v>
      </c>
      <c r="BS230" s="14" t="e">
        <f t="shared" si="216"/>
        <v>#DIV/0!</v>
      </c>
      <c r="BT230" s="14" t="e">
        <f t="shared" si="216"/>
        <v>#DIV/0!</v>
      </c>
      <c r="BU230" s="14" t="e">
        <f t="shared" si="216"/>
        <v>#DIV/0!</v>
      </c>
      <c r="BV230" s="14" t="e">
        <f t="shared" si="216"/>
        <v>#DIV/0!</v>
      </c>
      <c r="BW230" s="14" t="e">
        <f t="shared" si="216"/>
        <v>#DIV/0!</v>
      </c>
      <c r="BX230" s="14" t="e">
        <f t="shared" si="216"/>
        <v>#DIV/0!</v>
      </c>
      <c r="BY230" s="14" t="e">
        <f t="shared" si="216"/>
        <v>#DIV/0!</v>
      </c>
      <c r="BZ230" s="14" t="e">
        <f t="shared" si="216"/>
        <v>#DIV/0!</v>
      </c>
      <c r="CA230" s="14" t="e">
        <f t="shared" si="216"/>
        <v>#DIV/0!</v>
      </c>
      <c r="CB230" s="14" t="e">
        <f t="shared" si="216"/>
        <v>#DIV/0!</v>
      </c>
      <c r="CC230" s="14" t="e">
        <f t="shared" si="216"/>
        <v>#DIV/0!</v>
      </c>
      <c r="CD230" s="14" t="e">
        <f t="shared" si="216"/>
        <v>#DIV/0!</v>
      </c>
      <c r="CE230" s="14" t="e">
        <f t="shared" si="216"/>
        <v>#DIV/0!</v>
      </c>
      <c r="CF230" s="14" t="e">
        <f t="shared" si="216"/>
        <v>#DIV/0!</v>
      </c>
      <c r="CG230" s="14" t="e">
        <f t="shared" si="195"/>
        <v>#DIV/0!</v>
      </c>
      <c r="CH230" s="14" t="e">
        <f t="shared" si="195"/>
        <v>#DIV/0!</v>
      </c>
      <c r="CI230" s="14" t="e">
        <f t="shared" si="195"/>
        <v>#DIV/0!</v>
      </c>
      <c r="CJ230" s="14" t="e">
        <f t="shared" si="195"/>
        <v>#DIV/0!</v>
      </c>
      <c r="CK230" s="14" t="e">
        <f t="shared" si="195"/>
        <v>#DIV/0!</v>
      </c>
      <c r="CL230" s="14" t="e">
        <f t="shared" si="195"/>
        <v>#DIV/0!</v>
      </c>
      <c r="CM230" s="14" t="e">
        <f t="shared" si="195"/>
        <v>#DIV/0!</v>
      </c>
      <c r="CN230" s="14" t="e">
        <f t="shared" si="195"/>
        <v>#DIV/0!</v>
      </c>
      <c r="CO230" s="14" t="e">
        <f t="shared" si="195"/>
        <v>#DIV/0!</v>
      </c>
      <c r="CP230" s="14" t="e">
        <f t="shared" si="195"/>
        <v>#DIV/0!</v>
      </c>
      <c r="CQ230" s="14" t="e">
        <f t="shared" si="195"/>
        <v>#DIV/0!</v>
      </c>
      <c r="CR230" s="14" t="e">
        <f t="shared" si="195"/>
        <v>#DIV/0!</v>
      </c>
      <c r="CS230" s="14" t="e">
        <f t="shared" si="195"/>
        <v>#DIV/0!</v>
      </c>
      <c r="CT230" s="14" t="e">
        <f t="shared" si="195"/>
        <v>#DIV/0!</v>
      </c>
      <c r="CU230" s="14" t="e">
        <f t="shared" si="195"/>
        <v>#DIV/0!</v>
      </c>
      <c r="CV230" s="14" t="e">
        <f t="shared" si="195"/>
        <v>#DIV/0!</v>
      </c>
      <c r="CW230" s="14" t="e">
        <f t="shared" si="210"/>
        <v>#DIV/0!</v>
      </c>
      <c r="CX230" s="14" t="e">
        <f t="shared" si="199"/>
        <v>#DIV/0!</v>
      </c>
      <c r="CY230" s="14" t="e">
        <f t="shared" si="199"/>
        <v>#DIV/0!</v>
      </c>
      <c r="CZ230" s="14" t="e">
        <f t="shared" si="199"/>
        <v>#DIV/0!</v>
      </c>
      <c r="DA230" s="14" t="e">
        <f t="shared" si="199"/>
        <v>#DIV/0!</v>
      </c>
      <c r="DB230" s="14" t="e">
        <f t="shared" si="199"/>
        <v>#DIV/0!</v>
      </c>
      <c r="DC230" s="14" t="e">
        <f t="shared" si="199"/>
        <v>#DIV/0!</v>
      </c>
      <c r="DD230" s="14" t="e">
        <f t="shared" si="199"/>
        <v>#DIV/0!</v>
      </c>
      <c r="DE230" s="14" t="e">
        <f t="shared" si="199"/>
        <v>#DIV/0!</v>
      </c>
      <c r="DF230" s="14" t="e">
        <f t="shared" si="199"/>
        <v>#DIV/0!</v>
      </c>
      <c r="DG230" s="14" t="e">
        <f t="shared" si="199"/>
        <v>#DIV/0!</v>
      </c>
      <c r="DH230" s="14" t="e">
        <f t="shared" si="199"/>
        <v>#DIV/0!</v>
      </c>
      <c r="DI230" s="14" t="e">
        <f t="shared" si="199"/>
        <v>#DIV/0!</v>
      </c>
      <c r="DJ230" s="14" t="e">
        <f t="shared" si="199"/>
        <v>#DIV/0!</v>
      </c>
      <c r="DK230" s="14" t="e">
        <f t="shared" si="199"/>
        <v>#DIV/0!</v>
      </c>
      <c r="DL230" s="14" t="e">
        <f t="shared" si="199"/>
        <v>#DIV/0!</v>
      </c>
      <c r="DM230" s="14" t="e">
        <f t="shared" si="199"/>
        <v>#DIV/0!</v>
      </c>
      <c r="DN230" s="14" t="e">
        <f t="shared" si="219"/>
        <v>#DIV/0!</v>
      </c>
      <c r="DO230" s="14" t="e">
        <f t="shared" si="219"/>
        <v>#DIV/0!</v>
      </c>
      <c r="DP230" s="14" t="e">
        <f t="shared" si="219"/>
        <v>#DIV/0!</v>
      </c>
      <c r="DQ230" s="14" t="e">
        <f t="shared" si="217"/>
        <v>#DIV/0!</v>
      </c>
      <c r="DR230" s="14" t="e">
        <f t="shared" si="217"/>
        <v>#DIV/0!</v>
      </c>
      <c r="DS230" s="14" t="e">
        <f t="shared" si="197"/>
        <v>#DIV/0!</v>
      </c>
      <c r="DT230" s="14" t="e">
        <f t="shared" si="176"/>
        <v>#DIV/0!</v>
      </c>
      <c r="DU230" s="14" t="e">
        <f t="shared" si="176"/>
        <v>#DIV/0!</v>
      </c>
      <c r="DV230" s="14" t="e">
        <f t="shared" si="176"/>
        <v>#DIV/0!</v>
      </c>
      <c r="DW230" s="14" t="e">
        <f t="shared" si="176"/>
        <v>#DIV/0!</v>
      </c>
      <c r="DX230" s="14" t="e">
        <f t="shared" si="176"/>
        <v>#DIV/0!</v>
      </c>
      <c r="DY230" s="14" t="e">
        <f t="shared" si="176"/>
        <v>#DIV/0!</v>
      </c>
      <c r="DZ230" s="14" t="e">
        <f t="shared" si="180"/>
        <v>#DIV/0!</v>
      </c>
    </row>
    <row r="231" spans="3:130">
      <c r="C231" s="18">
        <v>2037</v>
      </c>
      <c r="D231" s="25"/>
      <c r="E231" s="25"/>
      <c r="F231" s="25"/>
      <c r="G231" s="25"/>
      <c r="H231" s="25"/>
      <c r="I231" s="25"/>
      <c r="J231" s="25"/>
      <c r="K231" s="25"/>
      <c r="L231" s="25"/>
      <c r="M231" s="25"/>
      <c r="N231" s="25"/>
      <c r="O231" s="25"/>
      <c r="P231" s="25"/>
      <c r="Q231" s="25"/>
      <c r="R231" s="25"/>
      <c r="S231" s="25"/>
      <c r="T231" s="25"/>
      <c r="U231" s="25">
        <f t="shared" si="202"/>
        <v>0</v>
      </c>
      <c r="V231" s="25">
        <f t="shared" si="203"/>
        <v>0</v>
      </c>
      <c r="W231" s="25">
        <f t="shared" si="204"/>
        <v>0</v>
      </c>
      <c r="X231" s="25">
        <f t="shared" si="205"/>
        <v>0</v>
      </c>
      <c r="Y231" s="25">
        <f t="shared" si="206"/>
        <v>0</v>
      </c>
      <c r="Z231" s="25">
        <f t="shared" si="207"/>
        <v>0</v>
      </c>
      <c r="AA231" s="25">
        <f t="shared" si="208"/>
        <v>0</v>
      </c>
      <c r="AB231" s="25">
        <f t="shared" si="209"/>
        <v>0</v>
      </c>
      <c r="AC231" s="25">
        <f t="shared" si="211"/>
        <v>0</v>
      </c>
      <c r="AD231" s="25">
        <f t="shared" si="212"/>
        <v>0</v>
      </c>
      <c r="AE231" s="25">
        <f t="shared" si="213"/>
        <v>0</v>
      </c>
      <c r="AF231" s="25">
        <f t="shared" si="214"/>
        <v>0</v>
      </c>
      <c r="AG231" s="25">
        <f t="shared" si="215"/>
        <v>0</v>
      </c>
      <c r="AH231" s="25">
        <f t="shared" si="218"/>
        <v>0</v>
      </c>
      <c r="AI231" s="25">
        <f t="shared" si="220"/>
        <v>0</v>
      </c>
      <c r="AJ231" s="25">
        <f t="shared" si="221"/>
        <v>0</v>
      </c>
      <c r="AK231" s="25">
        <f t="shared" si="222"/>
        <v>0</v>
      </c>
      <c r="AL231" s="25">
        <f t="shared" si="223"/>
        <v>0</v>
      </c>
      <c r="AM231" s="25">
        <f t="shared" ref="AM231:AM249" si="224">VLOOKUP($C$101,$D$3:$K$63,$A$70,0)*(B196-B195)</f>
        <v>0</v>
      </c>
      <c r="AN231" s="25">
        <f>VLOOKUP($C$102,$D$3:$K$63,$A$70,0)*(B195-B194)</f>
        <v>0</v>
      </c>
      <c r="AO231" s="25">
        <f>VLOOKUP($C$103,$D$3:$K$63,$A$70,0)*B194</f>
        <v>0</v>
      </c>
      <c r="AP231" s="25"/>
      <c r="AQ231" s="25"/>
      <c r="AR231" s="25"/>
      <c r="AS231" s="25"/>
      <c r="AT231" s="25"/>
      <c r="AU231" s="25"/>
      <c r="AV231" s="25"/>
      <c r="AW231" s="25"/>
      <c r="AX231" s="25"/>
      <c r="AY231" s="25"/>
      <c r="AZ231" s="25"/>
      <c r="BA231" s="25"/>
      <c r="BB231" s="25"/>
      <c r="BC231" s="25"/>
      <c r="BD231" s="25"/>
      <c r="BE231" s="25"/>
      <c r="BF231" s="25"/>
      <c r="BG231" s="25"/>
      <c r="BH231" s="25"/>
      <c r="BI231" s="25"/>
      <c r="BJ231" s="25"/>
      <c r="BK231" s="25"/>
      <c r="BL231" s="25"/>
      <c r="BM231" s="21">
        <f t="shared" si="178"/>
        <v>0</v>
      </c>
      <c r="BP231" s="18">
        <v>2037</v>
      </c>
      <c r="BQ231" s="14" t="e">
        <f t="shared" si="216"/>
        <v>#DIV/0!</v>
      </c>
      <c r="BR231" s="14" t="e">
        <f t="shared" si="216"/>
        <v>#DIV/0!</v>
      </c>
      <c r="BS231" s="14" t="e">
        <f t="shared" si="216"/>
        <v>#DIV/0!</v>
      </c>
      <c r="BT231" s="14" t="e">
        <f t="shared" si="216"/>
        <v>#DIV/0!</v>
      </c>
      <c r="BU231" s="14" t="e">
        <f t="shared" si="216"/>
        <v>#DIV/0!</v>
      </c>
      <c r="BV231" s="14" t="e">
        <f t="shared" si="216"/>
        <v>#DIV/0!</v>
      </c>
      <c r="BW231" s="14" t="e">
        <f t="shared" si="216"/>
        <v>#DIV/0!</v>
      </c>
      <c r="BX231" s="14" t="e">
        <f t="shared" si="216"/>
        <v>#DIV/0!</v>
      </c>
      <c r="BY231" s="14" t="e">
        <f t="shared" si="216"/>
        <v>#DIV/0!</v>
      </c>
      <c r="BZ231" s="14" t="e">
        <f t="shared" si="216"/>
        <v>#DIV/0!</v>
      </c>
      <c r="CA231" s="14" t="e">
        <f t="shared" si="216"/>
        <v>#DIV/0!</v>
      </c>
      <c r="CB231" s="14" t="e">
        <f t="shared" si="216"/>
        <v>#DIV/0!</v>
      </c>
      <c r="CC231" s="14" t="e">
        <f t="shared" si="216"/>
        <v>#DIV/0!</v>
      </c>
      <c r="CD231" s="14" t="e">
        <f t="shared" si="216"/>
        <v>#DIV/0!</v>
      </c>
      <c r="CE231" s="14" t="e">
        <f t="shared" si="216"/>
        <v>#DIV/0!</v>
      </c>
      <c r="CF231" s="14" t="e">
        <f t="shared" si="216"/>
        <v>#DIV/0!</v>
      </c>
      <c r="CG231" s="14" t="e">
        <f t="shared" si="195"/>
        <v>#DIV/0!</v>
      </c>
      <c r="CH231" s="14" t="e">
        <f t="shared" si="195"/>
        <v>#DIV/0!</v>
      </c>
      <c r="CI231" s="14" t="e">
        <f t="shared" si="195"/>
        <v>#DIV/0!</v>
      </c>
      <c r="CJ231" s="14" t="e">
        <f t="shared" si="195"/>
        <v>#DIV/0!</v>
      </c>
      <c r="CK231" s="14" t="e">
        <f t="shared" si="195"/>
        <v>#DIV/0!</v>
      </c>
      <c r="CL231" s="14" t="e">
        <f t="shared" si="195"/>
        <v>#DIV/0!</v>
      </c>
      <c r="CM231" s="14" t="e">
        <f t="shared" si="195"/>
        <v>#DIV/0!</v>
      </c>
      <c r="CN231" s="14" t="e">
        <f t="shared" si="195"/>
        <v>#DIV/0!</v>
      </c>
      <c r="CO231" s="14" t="e">
        <f t="shared" si="195"/>
        <v>#DIV/0!</v>
      </c>
      <c r="CP231" s="14" t="e">
        <f t="shared" si="195"/>
        <v>#DIV/0!</v>
      </c>
      <c r="CQ231" s="14" t="e">
        <f t="shared" si="195"/>
        <v>#DIV/0!</v>
      </c>
      <c r="CR231" s="14" t="e">
        <f t="shared" si="195"/>
        <v>#DIV/0!</v>
      </c>
      <c r="CS231" s="14" t="e">
        <f t="shared" si="195"/>
        <v>#DIV/0!</v>
      </c>
      <c r="CT231" s="14" t="e">
        <f t="shared" si="195"/>
        <v>#DIV/0!</v>
      </c>
      <c r="CU231" s="14" t="e">
        <f t="shared" si="195"/>
        <v>#DIV/0!</v>
      </c>
      <c r="CV231" s="14" t="e">
        <f t="shared" si="195"/>
        <v>#DIV/0!</v>
      </c>
      <c r="CW231" s="14" t="e">
        <f t="shared" si="210"/>
        <v>#DIV/0!</v>
      </c>
      <c r="CX231" s="14" t="e">
        <f t="shared" si="199"/>
        <v>#DIV/0!</v>
      </c>
      <c r="CY231" s="14" t="e">
        <f t="shared" si="199"/>
        <v>#DIV/0!</v>
      </c>
      <c r="CZ231" s="14" t="e">
        <f t="shared" si="199"/>
        <v>#DIV/0!</v>
      </c>
      <c r="DA231" s="14" t="e">
        <f t="shared" si="199"/>
        <v>#DIV/0!</v>
      </c>
      <c r="DB231" s="14" t="e">
        <f t="shared" si="199"/>
        <v>#DIV/0!</v>
      </c>
      <c r="DC231" s="14" t="e">
        <f t="shared" si="199"/>
        <v>#DIV/0!</v>
      </c>
      <c r="DD231" s="14" t="e">
        <f t="shared" si="199"/>
        <v>#DIV/0!</v>
      </c>
      <c r="DE231" s="14" t="e">
        <f t="shared" si="199"/>
        <v>#DIV/0!</v>
      </c>
      <c r="DF231" s="14" t="e">
        <f t="shared" si="199"/>
        <v>#DIV/0!</v>
      </c>
      <c r="DG231" s="14" t="e">
        <f t="shared" si="199"/>
        <v>#DIV/0!</v>
      </c>
      <c r="DH231" s="14" t="e">
        <f t="shared" si="199"/>
        <v>#DIV/0!</v>
      </c>
      <c r="DI231" s="14" t="e">
        <f t="shared" si="199"/>
        <v>#DIV/0!</v>
      </c>
      <c r="DJ231" s="14" t="e">
        <f t="shared" si="199"/>
        <v>#DIV/0!</v>
      </c>
      <c r="DK231" s="14" t="e">
        <f t="shared" si="199"/>
        <v>#DIV/0!</v>
      </c>
      <c r="DL231" s="14" t="e">
        <f t="shared" si="199"/>
        <v>#DIV/0!</v>
      </c>
      <c r="DM231" s="14" t="e">
        <f t="shared" si="199"/>
        <v>#DIV/0!</v>
      </c>
      <c r="DN231" s="14" t="e">
        <f t="shared" si="219"/>
        <v>#DIV/0!</v>
      </c>
      <c r="DO231" s="14" t="e">
        <f t="shared" si="219"/>
        <v>#DIV/0!</v>
      </c>
      <c r="DP231" s="14" t="e">
        <f t="shared" si="219"/>
        <v>#DIV/0!</v>
      </c>
      <c r="DQ231" s="14" t="e">
        <f t="shared" si="217"/>
        <v>#DIV/0!</v>
      </c>
      <c r="DR231" s="14" t="e">
        <f t="shared" si="217"/>
        <v>#DIV/0!</v>
      </c>
      <c r="DS231" s="14" t="e">
        <f t="shared" si="197"/>
        <v>#DIV/0!</v>
      </c>
      <c r="DT231" s="14" t="e">
        <f t="shared" si="176"/>
        <v>#DIV/0!</v>
      </c>
      <c r="DU231" s="14" t="e">
        <f t="shared" si="176"/>
        <v>#DIV/0!</v>
      </c>
      <c r="DV231" s="14" t="e">
        <f t="shared" si="176"/>
        <v>#DIV/0!</v>
      </c>
      <c r="DW231" s="14" t="e">
        <f t="shared" si="176"/>
        <v>#DIV/0!</v>
      </c>
      <c r="DX231" s="14" t="e">
        <f t="shared" si="176"/>
        <v>#DIV/0!</v>
      </c>
      <c r="DY231" s="14" t="e">
        <f t="shared" si="176"/>
        <v>#DIV/0!</v>
      </c>
      <c r="DZ231" s="14" t="e">
        <f t="shared" si="180"/>
        <v>#DIV/0!</v>
      </c>
    </row>
    <row r="232" spans="3:130">
      <c r="C232" s="18">
        <v>2038</v>
      </c>
      <c r="D232" s="25"/>
      <c r="E232" s="25"/>
      <c r="F232" s="25"/>
      <c r="G232" s="25"/>
      <c r="H232" s="25"/>
      <c r="I232" s="25"/>
      <c r="J232" s="25"/>
      <c r="K232" s="25"/>
      <c r="L232" s="25"/>
      <c r="M232" s="25"/>
      <c r="N232" s="25"/>
      <c r="O232" s="25"/>
      <c r="P232" s="25"/>
      <c r="Q232" s="25"/>
      <c r="R232" s="25"/>
      <c r="S232" s="25"/>
      <c r="T232" s="25"/>
      <c r="U232" s="25"/>
      <c r="V232" s="25">
        <f t="shared" si="203"/>
        <v>0</v>
      </c>
      <c r="W232" s="25">
        <f t="shared" si="204"/>
        <v>0</v>
      </c>
      <c r="X232" s="25">
        <f t="shared" si="205"/>
        <v>0</v>
      </c>
      <c r="Y232" s="25">
        <f t="shared" si="206"/>
        <v>0</v>
      </c>
      <c r="Z232" s="25">
        <f t="shared" si="207"/>
        <v>0</v>
      </c>
      <c r="AA232" s="25">
        <f t="shared" si="208"/>
        <v>0</v>
      </c>
      <c r="AB232" s="25">
        <f t="shared" si="209"/>
        <v>0</v>
      </c>
      <c r="AC232" s="25">
        <f t="shared" si="211"/>
        <v>0</v>
      </c>
      <c r="AD232" s="25">
        <f t="shared" si="212"/>
        <v>0</v>
      </c>
      <c r="AE232" s="25">
        <f t="shared" si="213"/>
        <v>0</v>
      </c>
      <c r="AF232" s="25">
        <f t="shared" si="214"/>
        <v>0</v>
      </c>
      <c r="AG232" s="25">
        <f t="shared" si="215"/>
        <v>0</v>
      </c>
      <c r="AH232" s="25">
        <f t="shared" si="218"/>
        <v>0</v>
      </c>
      <c r="AI232" s="25">
        <f t="shared" si="220"/>
        <v>0</v>
      </c>
      <c r="AJ232" s="25">
        <f t="shared" si="221"/>
        <v>0</v>
      </c>
      <c r="AK232" s="25">
        <f t="shared" si="222"/>
        <v>0</v>
      </c>
      <c r="AL232" s="25">
        <f t="shared" si="223"/>
        <v>0</v>
      </c>
      <c r="AM232" s="25">
        <f t="shared" si="224"/>
        <v>0</v>
      </c>
      <c r="AN232" s="25">
        <f t="shared" ref="AN232:AN250" si="225">VLOOKUP($C$102,$D$3:$K$63,$A$70,0)*(B196-B195)</f>
        <v>0</v>
      </c>
      <c r="AO232" s="25">
        <f>VLOOKUP($C$103,$D$3:$K$63,$A$70,0)*(B195-B194)</f>
        <v>0</v>
      </c>
      <c r="AP232" s="25">
        <f>VLOOKUP($C$104,$D$3:$K$63,$A$70,0)*B194</f>
        <v>0</v>
      </c>
      <c r="AQ232" s="25"/>
      <c r="AR232" s="25"/>
      <c r="AS232" s="25"/>
      <c r="AT232" s="25"/>
      <c r="AU232" s="25"/>
      <c r="AV232" s="25"/>
      <c r="AW232" s="25"/>
      <c r="AX232" s="25"/>
      <c r="AY232" s="25"/>
      <c r="AZ232" s="25"/>
      <c r="BA232" s="25"/>
      <c r="BB232" s="25"/>
      <c r="BC232" s="25"/>
      <c r="BD232" s="25"/>
      <c r="BE232" s="25"/>
      <c r="BF232" s="25"/>
      <c r="BG232" s="25"/>
      <c r="BH232" s="25"/>
      <c r="BI232" s="25"/>
      <c r="BJ232" s="25"/>
      <c r="BK232" s="25"/>
      <c r="BL232" s="25"/>
      <c r="BM232" s="21">
        <f t="shared" si="178"/>
        <v>0</v>
      </c>
      <c r="BP232" s="18">
        <v>2038</v>
      </c>
      <c r="BQ232" s="14" t="e">
        <f t="shared" si="216"/>
        <v>#DIV/0!</v>
      </c>
      <c r="BR232" s="14" t="e">
        <f t="shared" si="216"/>
        <v>#DIV/0!</v>
      </c>
      <c r="BS232" s="14" t="e">
        <f t="shared" si="216"/>
        <v>#DIV/0!</v>
      </c>
      <c r="BT232" s="14" t="e">
        <f t="shared" si="216"/>
        <v>#DIV/0!</v>
      </c>
      <c r="BU232" s="14" t="e">
        <f t="shared" si="216"/>
        <v>#DIV/0!</v>
      </c>
      <c r="BV232" s="14" t="e">
        <f t="shared" si="216"/>
        <v>#DIV/0!</v>
      </c>
      <c r="BW232" s="14" t="e">
        <f t="shared" si="216"/>
        <v>#DIV/0!</v>
      </c>
      <c r="BX232" s="14" t="e">
        <f t="shared" si="216"/>
        <v>#DIV/0!</v>
      </c>
      <c r="BY232" s="14" t="e">
        <f t="shared" si="216"/>
        <v>#DIV/0!</v>
      </c>
      <c r="BZ232" s="14" t="e">
        <f t="shared" si="216"/>
        <v>#DIV/0!</v>
      </c>
      <c r="CA232" s="14" t="e">
        <f t="shared" si="216"/>
        <v>#DIV/0!</v>
      </c>
      <c r="CB232" s="14" t="e">
        <f t="shared" si="216"/>
        <v>#DIV/0!</v>
      </c>
      <c r="CC232" s="14" t="e">
        <f t="shared" si="216"/>
        <v>#DIV/0!</v>
      </c>
      <c r="CD232" s="14" t="e">
        <f t="shared" si="216"/>
        <v>#DIV/0!</v>
      </c>
      <c r="CE232" s="14" t="e">
        <f t="shared" si="216"/>
        <v>#DIV/0!</v>
      </c>
      <c r="CF232" s="14" t="e">
        <f t="shared" si="216"/>
        <v>#DIV/0!</v>
      </c>
      <c r="CG232" s="14" t="e">
        <f t="shared" si="195"/>
        <v>#DIV/0!</v>
      </c>
      <c r="CH232" s="14" t="e">
        <f t="shared" si="195"/>
        <v>#DIV/0!</v>
      </c>
      <c r="CI232" s="14" t="e">
        <f t="shared" si="195"/>
        <v>#DIV/0!</v>
      </c>
      <c r="CJ232" s="14" t="e">
        <f t="shared" si="195"/>
        <v>#DIV/0!</v>
      </c>
      <c r="CK232" s="14" t="e">
        <f t="shared" si="195"/>
        <v>#DIV/0!</v>
      </c>
      <c r="CL232" s="14" t="e">
        <f t="shared" si="195"/>
        <v>#DIV/0!</v>
      </c>
      <c r="CM232" s="14" t="e">
        <f t="shared" si="195"/>
        <v>#DIV/0!</v>
      </c>
      <c r="CN232" s="14" t="e">
        <f t="shared" si="195"/>
        <v>#DIV/0!</v>
      </c>
      <c r="CO232" s="14" t="e">
        <f t="shared" si="195"/>
        <v>#DIV/0!</v>
      </c>
      <c r="CP232" s="14" t="e">
        <f t="shared" si="195"/>
        <v>#DIV/0!</v>
      </c>
      <c r="CQ232" s="14" t="e">
        <f t="shared" si="195"/>
        <v>#DIV/0!</v>
      </c>
      <c r="CR232" s="14" t="e">
        <f t="shared" si="195"/>
        <v>#DIV/0!</v>
      </c>
      <c r="CS232" s="14" t="e">
        <f t="shared" si="195"/>
        <v>#DIV/0!</v>
      </c>
      <c r="CT232" s="14" t="e">
        <f t="shared" si="195"/>
        <v>#DIV/0!</v>
      </c>
      <c r="CU232" s="14" t="e">
        <f t="shared" si="195"/>
        <v>#DIV/0!</v>
      </c>
      <c r="CV232" s="14" t="e">
        <f t="shared" si="195"/>
        <v>#DIV/0!</v>
      </c>
      <c r="CW232" s="14" t="e">
        <f t="shared" si="210"/>
        <v>#DIV/0!</v>
      </c>
      <c r="CX232" s="14" t="e">
        <f t="shared" si="199"/>
        <v>#DIV/0!</v>
      </c>
      <c r="CY232" s="14" t="e">
        <f t="shared" si="199"/>
        <v>#DIV/0!</v>
      </c>
      <c r="CZ232" s="14" t="e">
        <f t="shared" si="199"/>
        <v>#DIV/0!</v>
      </c>
      <c r="DA232" s="14" t="e">
        <f t="shared" si="199"/>
        <v>#DIV/0!</v>
      </c>
      <c r="DB232" s="14" t="e">
        <f t="shared" si="199"/>
        <v>#DIV/0!</v>
      </c>
      <c r="DC232" s="14" t="e">
        <f t="shared" si="199"/>
        <v>#DIV/0!</v>
      </c>
      <c r="DD232" s="14" t="e">
        <f t="shared" si="199"/>
        <v>#DIV/0!</v>
      </c>
      <c r="DE232" s="14" t="e">
        <f t="shared" si="199"/>
        <v>#DIV/0!</v>
      </c>
      <c r="DF232" s="14" t="e">
        <f t="shared" si="199"/>
        <v>#DIV/0!</v>
      </c>
      <c r="DG232" s="14" t="e">
        <f t="shared" si="199"/>
        <v>#DIV/0!</v>
      </c>
      <c r="DH232" s="14" t="e">
        <f t="shared" si="199"/>
        <v>#DIV/0!</v>
      </c>
      <c r="DI232" s="14" t="e">
        <f t="shared" si="199"/>
        <v>#DIV/0!</v>
      </c>
      <c r="DJ232" s="14" t="e">
        <f t="shared" si="199"/>
        <v>#DIV/0!</v>
      </c>
      <c r="DK232" s="14" t="e">
        <f t="shared" si="199"/>
        <v>#DIV/0!</v>
      </c>
      <c r="DL232" s="14" t="e">
        <f t="shared" si="199"/>
        <v>#DIV/0!</v>
      </c>
      <c r="DM232" s="14" t="e">
        <f t="shared" si="199"/>
        <v>#DIV/0!</v>
      </c>
      <c r="DN232" s="14" t="e">
        <f t="shared" si="219"/>
        <v>#DIV/0!</v>
      </c>
      <c r="DO232" s="14" t="e">
        <f t="shared" si="219"/>
        <v>#DIV/0!</v>
      </c>
      <c r="DP232" s="14" t="e">
        <f t="shared" si="219"/>
        <v>#DIV/0!</v>
      </c>
      <c r="DQ232" s="14" t="e">
        <f t="shared" si="217"/>
        <v>#DIV/0!</v>
      </c>
      <c r="DR232" s="14" t="e">
        <f t="shared" si="217"/>
        <v>#DIV/0!</v>
      </c>
      <c r="DS232" s="14" t="e">
        <f t="shared" si="197"/>
        <v>#DIV/0!</v>
      </c>
      <c r="DT232" s="14" t="e">
        <f t="shared" si="176"/>
        <v>#DIV/0!</v>
      </c>
      <c r="DU232" s="14" t="e">
        <f t="shared" si="176"/>
        <v>#DIV/0!</v>
      </c>
      <c r="DV232" s="14" t="e">
        <f t="shared" si="176"/>
        <v>#DIV/0!</v>
      </c>
      <c r="DW232" s="14" t="e">
        <f t="shared" si="176"/>
        <v>#DIV/0!</v>
      </c>
      <c r="DX232" s="14" t="e">
        <f t="shared" si="176"/>
        <v>#DIV/0!</v>
      </c>
      <c r="DY232" s="14" t="e">
        <f t="shared" si="176"/>
        <v>#DIV/0!</v>
      </c>
      <c r="DZ232" s="14" t="e">
        <f t="shared" si="180"/>
        <v>#DIV/0!</v>
      </c>
    </row>
    <row r="233" spans="3:130">
      <c r="C233" s="18">
        <v>2039</v>
      </c>
      <c r="D233" s="25"/>
      <c r="E233" s="25"/>
      <c r="F233" s="25"/>
      <c r="G233" s="25"/>
      <c r="H233" s="25"/>
      <c r="I233" s="25"/>
      <c r="J233" s="25"/>
      <c r="K233" s="25"/>
      <c r="L233" s="25"/>
      <c r="M233" s="25"/>
      <c r="N233" s="25"/>
      <c r="O233" s="25"/>
      <c r="P233" s="25"/>
      <c r="Q233" s="25"/>
      <c r="R233" s="25"/>
      <c r="S233" s="25"/>
      <c r="T233" s="25"/>
      <c r="U233" s="25"/>
      <c r="V233" s="25"/>
      <c r="W233" s="25">
        <f t="shared" si="204"/>
        <v>0</v>
      </c>
      <c r="X233" s="25">
        <f t="shared" si="205"/>
        <v>0</v>
      </c>
      <c r="Y233" s="25">
        <f t="shared" si="206"/>
        <v>0</v>
      </c>
      <c r="Z233" s="25">
        <f t="shared" si="207"/>
        <v>0</v>
      </c>
      <c r="AA233" s="25">
        <f t="shared" si="208"/>
        <v>0</v>
      </c>
      <c r="AB233" s="25">
        <f t="shared" si="209"/>
        <v>0</v>
      </c>
      <c r="AC233" s="25">
        <f t="shared" si="211"/>
        <v>0</v>
      </c>
      <c r="AD233" s="25">
        <f t="shared" si="212"/>
        <v>0</v>
      </c>
      <c r="AE233" s="25">
        <f t="shared" si="213"/>
        <v>0</v>
      </c>
      <c r="AF233" s="25">
        <f t="shared" si="214"/>
        <v>0</v>
      </c>
      <c r="AG233" s="25">
        <f t="shared" si="215"/>
        <v>0</v>
      </c>
      <c r="AH233" s="25">
        <f t="shared" si="218"/>
        <v>0</v>
      </c>
      <c r="AI233" s="25">
        <f t="shared" si="220"/>
        <v>0</v>
      </c>
      <c r="AJ233" s="25">
        <f t="shared" si="221"/>
        <v>0</v>
      </c>
      <c r="AK233" s="25">
        <f t="shared" si="222"/>
        <v>0</v>
      </c>
      <c r="AL233" s="25">
        <f t="shared" si="223"/>
        <v>0</v>
      </c>
      <c r="AM233" s="25">
        <f t="shared" si="224"/>
        <v>0</v>
      </c>
      <c r="AN233" s="25">
        <f t="shared" si="225"/>
        <v>0</v>
      </c>
      <c r="AO233" s="25">
        <f t="shared" ref="AO233:AO251" si="226">VLOOKUP($C$103,$D$3:$K$63,$A$70,0)*(B196-B195)</f>
        <v>0</v>
      </c>
      <c r="AP233" s="25">
        <f>VLOOKUP($C$104,$D$3:$K$63,$A$70,0)*(B195-B194)</f>
        <v>0</v>
      </c>
      <c r="AQ233" s="25">
        <f>VLOOKUP($C$105,$D$3:$K$63,$A$70,0)*B194</f>
        <v>0</v>
      </c>
      <c r="AR233" s="25"/>
      <c r="AS233" s="25"/>
      <c r="AT233" s="25"/>
      <c r="AU233" s="25"/>
      <c r="AV233" s="25"/>
      <c r="AW233" s="25"/>
      <c r="AX233" s="25"/>
      <c r="AY233" s="25"/>
      <c r="AZ233" s="25"/>
      <c r="BA233" s="25"/>
      <c r="BB233" s="25"/>
      <c r="BC233" s="25"/>
      <c r="BD233" s="25"/>
      <c r="BE233" s="25"/>
      <c r="BF233" s="25"/>
      <c r="BG233" s="25"/>
      <c r="BH233" s="25"/>
      <c r="BI233" s="25"/>
      <c r="BJ233" s="25"/>
      <c r="BK233" s="25"/>
      <c r="BL233" s="25"/>
      <c r="BM233" s="21">
        <f t="shared" si="178"/>
        <v>0</v>
      </c>
      <c r="BP233" s="18">
        <v>2039</v>
      </c>
      <c r="BQ233" s="14" t="e">
        <f t="shared" si="216"/>
        <v>#DIV/0!</v>
      </c>
      <c r="BR233" s="14" t="e">
        <f t="shared" si="216"/>
        <v>#DIV/0!</v>
      </c>
      <c r="BS233" s="14" t="e">
        <f t="shared" si="216"/>
        <v>#DIV/0!</v>
      </c>
      <c r="BT233" s="14" t="e">
        <f t="shared" si="216"/>
        <v>#DIV/0!</v>
      </c>
      <c r="BU233" s="14" t="e">
        <f t="shared" si="216"/>
        <v>#DIV/0!</v>
      </c>
      <c r="BV233" s="14" t="e">
        <f t="shared" si="216"/>
        <v>#DIV/0!</v>
      </c>
      <c r="BW233" s="14" t="e">
        <f t="shared" si="216"/>
        <v>#DIV/0!</v>
      </c>
      <c r="BX233" s="14" t="e">
        <f t="shared" si="216"/>
        <v>#DIV/0!</v>
      </c>
      <c r="BY233" s="14" t="e">
        <f t="shared" si="216"/>
        <v>#DIV/0!</v>
      </c>
      <c r="BZ233" s="14" t="e">
        <f t="shared" si="216"/>
        <v>#DIV/0!</v>
      </c>
      <c r="CA233" s="14" t="e">
        <f t="shared" si="216"/>
        <v>#DIV/0!</v>
      </c>
      <c r="CB233" s="14" t="e">
        <f t="shared" si="216"/>
        <v>#DIV/0!</v>
      </c>
      <c r="CC233" s="14" t="e">
        <f t="shared" si="216"/>
        <v>#DIV/0!</v>
      </c>
      <c r="CD233" s="14" t="e">
        <f t="shared" si="216"/>
        <v>#DIV/0!</v>
      </c>
      <c r="CE233" s="14" t="e">
        <f t="shared" si="216"/>
        <v>#DIV/0!</v>
      </c>
      <c r="CF233" s="14" t="e">
        <f t="shared" si="216"/>
        <v>#DIV/0!</v>
      </c>
      <c r="CG233" s="14" t="e">
        <f t="shared" si="195"/>
        <v>#DIV/0!</v>
      </c>
      <c r="CH233" s="14" t="e">
        <f t="shared" si="195"/>
        <v>#DIV/0!</v>
      </c>
      <c r="CI233" s="14" t="e">
        <f t="shared" si="195"/>
        <v>#DIV/0!</v>
      </c>
      <c r="CJ233" s="14" t="e">
        <f t="shared" si="195"/>
        <v>#DIV/0!</v>
      </c>
      <c r="CK233" s="14" t="e">
        <f t="shared" si="195"/>
        <v>#DIV/0!</v>
      </c>
      <c r="CL233" s="14" t="e">
        <f t="shared" si="195"/>
        <v>#DIV/0!</v>
      </c>
      <c r="CM233" s="14" t="e">
        <f t="shared" si="195"/>
        <v>#DIV/0!</v>
      </c>
      <c r="CN233" s="14" t="e">
        <f t="shared" si="195"/>
        <v>#DIV/0!</v>
      </c>
      <c r="CO233" s="14" t="e">
        <f t="shared" si="195"/>
        <v>#DIV/0!</v>
      </c>
      <c r="CP233" s="14" t="e">
        <f t="shared" si="195"/>
        <v>#DIV/0!</v>
      </c>
      <c r="CQ233" s="14" t="e">
        <f t="shared" si="195"/>
        <v>#DIV/0!</v>
      </c>
      <c r="CR233" s="14" t="e">
        <f t="shared" si="195"/>
        <v>#DIV/0!</v>
      </c>
      <c r="CS233" s="14" t="e">
        <f t="shared" si="195"/>
        <v>#DIV/0!</v>
      </c>
      <c r="CT233" s="14" t="e">
        <f t="shared" si="195"/>
        <v>#DIV/0!</v>
      </c>
      <c r="CU233" s="14" t="e">
        <f t="shared" si="195"/>
        <v>#DIV/0!</v>
      </c>
      <c r="CV233" s="14" t="e">
        <f t="shared" si="195"/>
        <v>#DIV/0!</v>
      </c>
      <c r="CW233" s="14" t="e">
        <f t="shared" si="210"/>
        <v>#DIV/0!</v>
      </c>
      <c r="CX233" s="14" t="e">
        <f t="shared" si="199"/>
        <v>#DIV/0!</v>
      </c>
      <c r="CY233" s="14" t="e">
        <f t="shared" si="199"/>
        <v>#DIV/0!</v>
      </c>
      <c r="CZ233" s="14" t="e">
        <f t="shared" si="199"/>
        <v>#DIV/0!</v>
      </c>
      <c r="DA233" s="14" t="e">
        <f t="shared" si="199"/>
        <v>#DIV/0!</v>
      </c>
      <c r="DB233" s="14" t="e">
        <f t="shared" si="199"/>
        <v>#DIV/0!</v>
      </c>
      <c r="DC233" s="14" t="e">
        <f>AP233/$BM233</f>
        <v>#DIV/0!</v>
      </c>
      <c r="DD233" s="14" t="e">
        <f t="shared" si="199"/>
        <v>#DIV/0!</v>
      </c>
      <c r="DE233" s="14" t="e">
        <f t="shared" si="199"/>
        <v>#DIV/0!</v>
      </c>
      <c r="DF233" s="14" t="e">
        <f t="shared" si="199"/>
        <v>#DIV/0!</v>
      </c>
      <c r="DG233" s="14" t="e">
        <f t="shared" si="199"/>
        <v>#DIV/0!</v>
      </c>
      <c r="DH233" s="14" t="e">
        <f t="shared" si="199"/>
        <v>#DIV/0!</v>
      </c>
      <c r="DI233" s="14" t="e">
        <f t="shared" si="199"/>
        <v>#DIV/0!</v>
      </c>
      <c r="DJ233" s="14" t="e">
        <f t="shared" si="199"/>
        <v>#DIV/0!</v>
      </c>
      <c r="DK233" s="14" t="e">
        <f t="shared" si="199"/>
        <v>#DIV/0!</v>
      </c>
      <c r="DL233" s="14" t="e">
        <f t="shared" si="199"/>
        <v>#DIV/0!</v>
      </c>
      <c r="DM233" s="14" t="e">
        <f t="shared" si="199"/>
        <v>#DIV/0!</v>
      </c>
      <c r="DN233" s="14" t="e">
        <f t="shared" si="219"/>
        <v>#DIV/0!</v>
      </c>
      <c r="DO233" s="14" t="e">
        <f t="shared" si="219"/>
        <v>#DIV/0!</v>
      </c>
      <c r="DP233" s="14" t="e">
        <f t="shared" si="219"/>
        <v>#DIV/0!</v>
      </c>
      <c r="DQ233" s="14" t="e">
        <f t="shared" si="217"/>
        <v>#DIV/0!</v>
      </c>
      <c r="DR233" s="14" t="e">
        <f t="shared" si="217"/>
        <v>#DIV/0!</v>
      </c>
      <c r="DS233" s="14" t="e">
        <f t="shared" si="197"/>
        <v>#DIV/0!</v>
      </c>
      <c r="DT233" s="14" t="e">
        <f t="shared" si="176"/>
        <v>#DIV/0!</v>
      </c>
      <c r="DU233" s="14" t="e">
        <f t="shared" si="176"/>
        <v>#DIV/0!</v>
      </c>
      <c r="DV233" s="14" t="e">
        <f t="shared" si="176"/>
        <v>#DIV/0!</v>
      </c>
      <c r="DW233" s="14" t="e">
        <f t="shared" si="176"/>
        <v>#DIV/0!</v>
      </c>
      <c r="DX233" s="14" t="e">
        <f t="shared" si="176"/>
        <v>#DIV/0!</v>
      </c>
      <c r="DY233" s="14" t="e">
        <f t="shared" si="176"/>
        <v>#DIV/0!</v>
      </c>
      <c r="DZ233" s="14" t="e">
        <f>SUM(BQ233:DY233)</f>
        <v>#DIV/0!</v>
      </c>
    </row>
    <row r="234" spans="3:130">
      <c r="C234" s="18">
        <v>2040</v>
      </c>
      <c r="D234" s="25"/>
      <c r="E234" s="25"/>
      <c r="F234" s="25"/>
      <c r="G234" s="25"/>
      <c r="H234" s="25"/>
      <c r="I234" s="25"/>
      <c r="J234" s="25"/>
      <c r="K234" s="25"/>
      <c r="L234" s="25"/>
      <c r="M234" s="25"/>
      <c r="N234" s="25"/>
      <c r="O234" s="25"/>
      <c r="P234" s="25"/>
      <c r="Q234" s="25"/>
      <c r="R234" s="25"/>
      <c r="S234" s="25"/>
      <c r="T234" s="25"/>
      <c r="U234" s="25"/>
      <c r="V234" s="25"/>
      <c r="W234" s="25"/>
      <c r="X234" s="25">
        <f t="shared" si="205"/>
        <v>0</v>
      </c>
      <c r="Y234" s="25">
        <f t="shared" si="206"/>
        <v>0</v>
      </c>
      <c r="Z234" s="25">
        <f t="shared" si="207"/>
        <v>0</v>
      </c>
      <c r="AA234" s="25">
        <f t="shared" si="208"/>
        <v>0</v>
      </c>
      <c r="AB234" s="25">
        <f t="shared" si="209"/>
        <v>0</v>
      </c>
      <c r="AC234" s="25">
        <f t="shared" si="211"/>
        <v>0</v>
      </c>
      <c r="AD234" s="25">
        <f t="shared" si="212"/>
        <v>0</v>
      </c>
      <c r="AE234" s="25">
        <f t="shared" si="213"/>
        <v>0</v>
      </c>
      <c r="AF234" s="25">
        <f t="shared" si="214"/>
        <v>0</v>
      </c>
      <c r="AG234" s="25">
        <f t="shared" si="215"/>
        <v>0</v>
      </c>
      <c r="AH234" s="25">
        <f t="shared" si="218"/>
        <v>0</v>
      </c>
      <c r="AI234" s="25">
        <f t="shared" si="220"/>
        <v>0</v>
      </c>
      <c r="AJ234" s="25">
        <f t="shared" si="221"/>
        <v>0</v>
      </c>
      <c r="AK234" s="25">
        <f t="shared" si="222"/>
        <v>0</v>
      </c>
      <c r="AL234" s="25">
        <f t="shared" si="223"/>
        <v>0</v>
      </c>
      <c r="AM234" s="25">
        <f t="shared" si="224"/>
        <v>0</v>
      </c>
      <c r="AN234" s="25">
        <f t="shared" si="225"/>
        <v>0</v>
      </c>
      <c r="AO234" s="25">
        <f t="shared" si="226"/>
        <v>0</v>
      </c>
      <c r="AP234" s="25">
        <f t="shared" ref="AP234:AP252" si="227">VLOOKUP($C$104,$D$3:$K$63,$A$70,0)*(B196-B195)</f>
        <v>0</v>
      </c>
      <c r="AQ234" s="25">
        <f>VLOOKUP($C$105,$D$3:$K$63,$A$70,0)*(B195-B194)</f>
        <v>0</v>
      </c>
      <c r="AR234" s="25">
        <f>VLOOKUP($C$106,$D$3:$K$63,$A$70,0)*B194</f>
        <v>0</v>
      </c>
      <c r="AS234" s="25"/>
      <c r="AT234" s="25"/>
      <c r="AU234" s="25"/>
      <c r="AV234" s="25"/>
      <c r="AW234" s="25"/>
      <c r="AX234" s="25"/>
      <c r="AY234" s="25"/>
      <c r="AZ234" s="25"/>
      <c r="BA234" s="25"/>
      <c r="BB234" s="25"/>
      <c r="BC234" s="25"/>
      <c r="BD234" s="25"/>
      <c r="BE234" s="25"/>
      <c r="BF234" s="25"/>
      <c r="BG234" s="25"/>
      <c r="BH234" s="25"/>
      <c r="BI234" s="25"/>
      <c r="BJ234" s="25"/>
      <c r="BK234" s="25"/>
      <c r="BL234" s="25"/>
      <c r="BM234" s="21">
        <f t="shared" si="178"/>
        <v>0</v>
      </c>
      <c r="BP234" s="18">
        <v>2040</v>
      </c>
      <c r="BQ234" s="14" t="e">
        <f t="shared" si="216"/>
        <v>#DIV/0!</v>
      </c>
      <c r="BR234" s="14" t="e">
        <f t="shared" si="216"/>
        <v>#DIV/0!</v>
      </c>
      <c r="BS234" s="14" t="e">
        <f t="shared" si="216"/>
        <v>#DIV/0!</v>
      </c>
      <c r="BT234" s="14" t="e">
        <f t="shared" si="216"/>
        <v>#DIV/0!</v>
      </c>
      <c r="BU234" s="14" t="e">
        <f t="shared" si="216"/>
        <v>#DIV/0!</v>
      </c>
      <c r="BV234" s="14" t="e">
        <f t="shared" si="216"/>
        <v>#DIV/0!</v>
      </c>
      <c r="BW234" s="14" t="e">
        <f t="shared" si="216"/>
        <v>#DIV/0!</v>
      </c>
      <c r="BX234" s="14" t="e">
        <f t="shared" si="216"/>
        <v>#DIV/0!</v>
      </c>
      <c r="BY234" s="14" t="e">
        <f t="shared" si="216"/>
        <v>#DIV/0!</v>
      </c>
      <c r="BZ234" s="14" t="e">
        <f t="shared" si="216"/>
        <v>#DIV/0!</v>
      </c>
      <c r="CA234" s="14" t="e">
        <f t="shared" si="216"/>
        <v>#DIV/0!</v>
      </c>
      <c r="CB234" s="14" t="e">
        <f t="shared" si="216"/>
        <v>#DIV/0!</v>
      </c>
      <c r="CC234" s="14" t="e">
        <f t="shared" si="216"/>
        <v>#DIV/0!</v>
      </c>
      <c r="CD234" s="14" t="e">
        <f t="shared" si="216"/>
        <v>#DIV/0!</v>
      </c>
      <c r="CE234" s="14" t="e">
        <f t="shared" si="216"/>
        <v>#DIV/0!</v>
      </c>
      <c r="CF234" s="14" t="e">
        <f t="shared" si="216"/>
        <v>#DIV/0!</v>
      </c>
      <c r="CG234" s="14" t="e">
        <f t="shared" si="195"/>
        <v>#DIV/0!</v>
      </c>
      <c r="CH234" s="14" t="e">
        <f t="shared" si="195"/>
        <v>#DIV/0!</v>
      </c>
      <c r="CI234" s="14" t="e">
        <f t="shared" si="195"/>
        <v>#DIV/0!</v>
      </c>
      <c r="CJ234" s="14" t="e">
        <f t="shared" si="195"/>
        <v>#DIV/0!</v>
      </c>
      <c r="CK234" s="14" t="e">
        <f t="shared" si="195"/>
        <v>#DIV/0!</v>
      </c>
      <c r="CL234" s="14" t="e">
        <f t="shared" si="195"/>
        <v>#DIV/0!</v>
      </c>
      <c r="CM234" s="14" t="e">
        <f t="shared" si="195"/>
        <v>#DIV/0!</v>
      </c>
      <c r="CN234" s="14" t="e">
        <f t="shared" si="195"/>
        <v>#DIV/0!</v>
      </c>
      <c r="CO234" s="14" t="e">
        <f t="shared" si="195"/>
        <v>#DIV/0!</v>
      </c>
      <c r="CP234" s="14" t="e">
        <f t="shared" si="195"/>
        <v>#DIV/0!</v>
      </c>
      <c r="CQ234" s="14" t="e">
        <f t="shared" si="195"/>
        <v>#DIV/0!</v>
      </c>
      <c r="CR234" s="14" t="e">
        <f t="shared" si="195"/>
        <v>#DIV/0!</v>
      </c>
      <c r="CS234" s="14" t="e">
        <f t="shared" si="195"/>
        <v>#DIV/0!</v>
      </c>
      <c r="CT234" s="14" t="e">
        <f t="shared" si="195"/>
        <v>#DIV/0!</v>
      </c>
      <c r="CU234" s="14" t="e">
        <f t="shared" si="195"/>
        <v>#DIV/0!</v>
      </c>
      <c r="CV234" s="14" t="e">
        <f t="shared" si="195"/>
        <v>#DIV/0!</v>
      </c>
      <c r="CW234" s="14" t="e">
        <f t="shared" si="210"/>
        <v>#DIV/0!</v>
      </c>
      <c r="CX234" s="14" t="e">
        <f t="shared" si="199"/>
        <v>#DIV/0!</v>
      </c>
      <c r="CY234" s="14" t="e">
        <f t="shared" si="199"/>
        <v>#DIV/0!</v>
      </c>
      <c r="CZ234" s="14" t="e">
        <f t="shared" si="199"/>
        <v>#DIV/0!</v>
      </c>
      <c r="DA234" s="14" t="e">
        <f t="shared" si="199"/>
        <v>#DIV/0!</v>
      </c>
      <c r="DB234" s="14" t="e">
        <f t="shared" si="199"/>
        <v>#DIV/0!</v>
      </c>
      <c r="DC234" s="14" t="e">
        <f>AP233/$BM234</f>
        <v>#DIV/0!</v>
      </c>
      <c r="DD234" s="14" t="e">
        <f t="shared" si="199"/>
        <v>#DIV/0!</v>
      </c>
      <c r="DE234" s="14" t="e">
        <f t="shared" si="199"/>
        <v>#DIV/0!</v>
      </c>
      <c r="DF234" s="14" t="e">
        <f t="shared" si="199"/>
        <v>#DIV/0!</v>
      </c>
      <c r="DG234" s="14" t="e">
        <f t="shared" si="199"/>
        <v>#DIV/0!</v>
      </c>
      <c r="DH234" s="14" t="e">
        <f t="shared" si="199"/>
        <v>#DIV/0!</v>
      </c>
      <c r="DI234" s="14" t="e">
        <f t="shared" si="199"/>
        <v>#DIV/0!</v>
      </c>
      <c r="DJ234" s="14" t="e">
        <f t="shared" si="199"/>
        <v>#DIV/0!</v>
      </c>
      <c r="DK234" s="14" t="e">
        <f t="shared" si="199"/>
        <v>#DIV/0!</v>
      </c>
      <c r="DL234" s="14" t="e">
        <f t="shared" si="199"/>
        <v>#DIV/0!</v>
      </c>
      <c r="DM234" s="14" t="e">
        <f t="shared" si="199"/>
        <v>#DIV/0!</v>
      </c>
      <c r="DN234" s="14" t="e">
        <f t="shared" si="219"/>
        <v>#DIV/0!</v>
      </c>
      <c r="DO234" s="14" t="e">
        <f t="shared" si="219"/>
        <v>#DIV/0!</v>
      </c>
      <c r="DP234" s="14" t="e">
        <f t="shared" si="219"/>
        <v>#DIV/0!</v>
      </c>
      <c r="DQ234" s="14" t="e">
        <f t="shared" si="217"/>
        <v>#DIV/0!</v>
      </c>
      <c r="DR234" s="14" t="e">
        <f t="shared" si="217"/>
        <v>#DIV/0!</v>
      </c>
      <c r="DS234" s="14" t="e">
        <f t="shared" si="197"/>
        <v>#DIV/0!</v>
      </c>
      <c r="DT234" s="14" t="e">
        <f t="shared" si="176"/>
        <v>#DIV/0!</v>
      </c>
      <c r="DU234" s="14" t="e">
        <f t="shared" si="176"/>
        <v>#DIV/0!</v>
      </c>
      <c r="DV234" s="14" t="e">
        <f t="shared" si="176"/>
        <v>#DIV/0!</v>
      </c>
      <c r="DW234" s="14" t="e">
        <f t="shared" si="176"/>
        <v>#DIV/0!</v>
      </c>
      <c r="DX234" s="14" t="e">
        <f t="shared" si="176"/>
        <v>#DIV/0!</v>
      </c>
      <c r="DY234" s="14" t="e">
        <f t="shared" si="176"/>
        <v>#DIV/0!</v>
      </c>
      <c r="DZ234" s="14" t="e">
        <f t="shared" ref="DZ234:DZ254" si="228">SUM(BQ234:DY234)</f>
        <v>#DIV/0!</v>
      </c>
    </row>
    <row r="235" spans="3:130">
      <c r="C235" s="18">
        <v>2041</v>
      </c>
      <c r="D235" s="25"/>
      <c r="E235" s="25"/>
      <c r="F235" s="25"/>
      <c r="G235" s="25"/>
      <c r="H235" s="25"/>
      <c r="I235" s="25"/>
      <c r="J235" s="25"/>
      <c r="K235" s="25"/>
      <c r="L235" s="25"/>
      <c r="M235" s="25"/>
      <c r="N235" s="25"/>
      <c r="O235" s="25"/>
      <c r="P235" s="25"/>
      <c r="Q235" s="25"/>
      <c r="R235" s="25"/>
      <c r="S235" s="25"/>
      <c r="T235" s="25"/>
      <c r="U235" s="25"/>
      <c r="V235" s="25"/>
      <c r="W235" s="25"/>
      <c r="X235" s="25"/>
      <c r="Y235" s="25">
        <f t="shared" si="206"/>
        <v>0</v>
      </c>
      <c r="Z235" s="25">
        <f t="shared" si="207"/>
        <v>0</v>
      </c>
      <c r="AA235" s="25">
        <f t="shared" si="208"/>
        <v>0</v>
      </c>
      <c r="AB235" s="25">
        <f t="shared" si="209"/>
        <v>0</v>
      </c>
      <c r="AC235" s="25">
        <f t="shared" si="211"/>
        <v>0</v>
      </c>
      <c r="AD235" s="25">
        <f t="shared" si="212"/>
        <v>0</v>
      </c>
      <c r="AE235" s="25">
        <f t="shared" si="213"/>
        <v>0</v>
      </c>
      <c r="AF235" s="25">
        <f t="shared" si="214"/>
        <v>0</v>
      </c>
      <c r="AG235" s="25">
        <f t="shared" si="215"/>
        <v>0</v>
      </c>
      <c r="AH235" s="25">
        <f t="shared" si="218"/>
        <v>0</v>
      </c>
      <c r="AI235" s="25">
        <f t="shared" si="220"/>
        <v>0</v>
      </c>
      <c r="AJ235" s="25">
        <f t="shared" si="221"/>
        <v>0</v>
      </c>
      <c r="AK235" s="25">
        <f t="shared" si="222"/>
        <v>0</v>
      </c>
      <c r="AL235" s="25">
        <f t="shared" si="223"/>
        <v>0</v>
      </c>
      <c r="AM235" s="25">
        <f t="shared" si="224"/>
        <v>0</v>
      </c>
      <c r="AN235" s="25">
        <f t="shared" si="225"/>
        <v>0</v>
      </c>
      <c r="AO235" s="25">
        <f t="shared" si="226"/>
        <v>0</v>
      </c>
      <c r="AP235" s="25">
        <f t="shared" si="227"/>
        <v>0</v>
      </c>
      <c r="AQ235" s="25">
        <f t="shared" ref="AQ235:AQ253" si="229">VLOOKUP($C$105,$D$3:$K$63,$A$70,0)*(B196-B195)</f>
        <v>0</v>
      </c>
      <c r="AR235" s="25">
        <f>VLOOKUP($C$106,$D$3:$K$63,$A$70,0)*(B195-B194)</f>
        <v>0</v>
      </c>
      <c r="AS235" s="25">
        <f>VLOOKUP($C$107,$D$3:$K$63,$A$70,0)*B194</f>
        <v>0</v>
      </c>
      <c r="AT235" s="25"/>
      <c r="AU235" s="25"/>
      <c r="AV235" s="25"/>
      <c r="AW235" s="25"/>
      <c r="AX235" s="25"/>
      <c r="AY235" s="25"/>
      <c r="AZ235" s="25"/>
      <c r="BA235" s="25"/>
      <c r="BB235" s="25"/>
      <c r="BC235" s="25"/>
      <c r="BD235" s="25"/>
      <c r="BE235" s="25"/>
      <c r="BF235" s="25"/>
      <c r="BG235" s="25"/>
      <c r="BH235" s="25"/>
      <c r="BI235" s="25"/>
      <c r="BJ235" s="25"/>
      <c r="BK235" s="25"/>
      <c r="BL235" s="25"/>
      <c r="BM235" s="21">
        <f t="shared" si="178"/>
        <v>0</v>
      </c>
      <c r="BP235" s="18">
        <v>2041</v>
      </c>
      <c r="BQ235" s="14" t="e">
        <f t="shared" si="216"/>
        <v>#DIV/0!</v>
      </c>
      <c r="BR235" s="14" t="e">
        <f t="shared" si="216"/>
        <v>#DIV/0!</v>
      </c>
      <c r="BS235" s="14" t="e">
        <f t="shared" si="216"/>
        <v>#DIV/0!</v>
      </c>
      <c r="BT235" s="14" t="e">
        <f t="shared" si="216"/>
        <v>#DIV/0!</v>
      </c>
      <c r="BU235" s="14" t="e">
        <f t="shared" si="216"/>
        <v>#DIV/0!</v>
      </c>
      <c r="BV235" s="14" t="e">
        <f t="shared" si="216"/>
        <v>#DIV/0!</v>
      </c>
      <c r="BW235" s="14" t="e">
        <f t="shared" si="216"/>
        <v>#DIV/0!</v>
      </c>
      <c r="BX235" s="14" t="e">
        <f t="shared" si="216"/>
        <v>#DIV/0!</v>
      </c>
      <c r="BY235" s="14" t="e">
        <f t="shared" si="216"/>
        <v>#DIV/0!</v>
      </c>
      <c r="BZ235" s="14" t="e">
        <f t="shared" si="216"/>
        <v>#DIV/0!</v>
      </c>
      <c r="CA235" s="14" t="e">
        <f t="shared" si="216"/>
        <v>#DIV/0!</v>
      </c>
      <c r="CB235" s="14" t="e">
        <f t="shared" si="216"/>
        <v>#DIV/0!</v>
      </c>
      <c r="CC235" s="14" t="e">
        <f t="shared" si="216"/>
        <v>#DIV/0!</v>
      </c>
      <c r="CD235" s="14" t="e">
        <f t="shared" si="216"/>
        <v>#DIV/0!</v>
      </c>
      <c r="CE235" s="14" t="e">
        <f t="shared" si="216"/>
        <v>#DIV/0!</v>
      </c>
      <c r="CF235" s="14" t="e">
        <f t="shared" si="216"/>
        <v>#DIV/0!</v>
      </c>
      <c r="CG235" s="14" t="e">
        <f t="shared" si="195"/>
        <v>#DIV/0!</v>
      </c>
      <c r="CH235" s="14" t="e">
        <f t="shared" si="195"/>
        <v>#DIV/0!</v>
      </c>
      <c r="CI235" s="14" t="e">
        <f t="shared" si="195"/>
        <v>#DIV/0!</v>
      </c>
      <c r="CJ235" s="14" t="e">
        <f t="shared" si="195"/>
        <v>#DIV/0!</v>
      </c>
      <c r="CK235" s="14" t="e">
        <f t="shared" ref="CK235:CV254" si="230">X235/$BM235</f>
        <v>#DIV/0!</v>
      </c>
      <c r="CL235" s="14" t="e">
        <f t="shared" si="230"/>
        <v>#DIV/0!</v>
      </c>
      <c r="CM235" s="14" t="e">
        <f t="shared" si="230"/>
        <v>#DIV/0!</v>
      </c>
      <c r="CN235" s="14" t="e">
        <f t="shared" si="230"/>
        <v>#DIV/0!</v>
      </c>
      <c r="CO235" s="14" t="e">
        <f t="shared" si="230"/>
        <v>#DIV/0!</v>
      </c>
      <c r="CP235" s="14" t="e">
        <f t="shared" si="230"/>
        <v>#DIV/0!</v>
      </c>
      <c r="CQ235" s="14" t="e">
        <f t="shared" si="230"/>
        <v>#DIV/0!</v>
      </c>
      <c r="CR235" s="14" t="e">
        <f t="shared" si="230"/>
        <v>#DIV/0!</v>
      </c>
      <c r="CS235" s="14" t="e">
        <f t="shared" si="230"/>
        <v>#DIV/0!</v>
      </c>
      <c r="CT235" s="14" t="e">
        <f t="shared" si="230"/>
        <v>#DIV/0!</v>
      </c>
      <c r="CU235" s="14" t="e">
        <f t="shared" si="230"/>
        <v>#DIV/0!</v>
      </c>
      <c r="CV235" s="14" t="e">
        <f t="shared" si="230"/>
        <v>#DIV/0!</v>
      </c>
      <c r="CW235" s="14" t="e">
        <f t="shared" si="210"/>
        <v>#DIV/0!</v>
      </c>
      <c r="CX235" s="14" t="e">
        <f t="shared" si="199"/>
        <v>#DIV/0!</v>
      </c>
      <c r="CY235" s="14" t="e">
        <f t="shared" si="199"/>
        <v>#DIV/0!</v>
      </c>
      <c r="CZ235" s="14" t="e">
        <f t="shared" si="199"/>
        <v>#DIV/0!</v>
      </c>
      <c r="DA235" s="14" t="e">
        <f t="shared" si="199"/>
        <v>#DIV/0!</v>
      </c>
      <c r="DB235" s="14" t="e">
        <f t="shared" si="199"/>
        <v>#DIV/0!</v>
      </c>
      <c r="DC235" s="14" t="e">
        <f t="shared" si="199"/>
        <v>#DIV/0!</v>
      </c>
      <c r="DD235" s="14" t="e">
        <f t="shared" si="199"/>
        <v>#DIV/0!</v>
      </c>
      <c r="DE235" s="14" t="e">
        <f t="shared" si="199"/>
        <v>#DIV/0!</v>
      </c>
      <c r="DF235" s="14" t="e">
        <f t="shared" si="199"/>
        <v>#DIV/0!</v>
      </c>
      <c r="DG235" s="14" t="e">
        <f t="shared" si="199"/>
        <v>#DIV/0!</v>
      </c>
      <c r="DH235" s="14" t="e">
        <f t="shared" si="199"/>
        <v>#DIV/0!</v>
      </c>
      <c r="DI235" s="14" t="e">
        <f t="shared" si="199"/>
        <v>#DIV/0!</v>
      </c>
      <c r="DJ235" s="14" t="e">
        <f t="shared" si="199"/>
        <v>#DIV/0!</v>
      </c>
      <c r="DK235" s="14" t="e">
        <f t="shared" si="199"/>
        <v>#DIV/0!</v>
      </c>
      <c r="DL235" s="14" t="e">
        <f t="shared" si="199"/>
        <v>#DIV/0!</v>
      </c>
      <c r="DM235" s="14" t="e">
        <f t="shared" si="199"/>
        <v>#DIV/0!</v>
      </c>
      <c r="DN235" s="14" t="e">
        <f t="shared" si="219"/>
        <v>#DIV/0!</v>
      </c>
      <c r="DO235" s="14" t="e">
        <f t="shared" si="219"/>
        <v>#DIV/0!</v>
      </c>
      <c r="DP235" s="14" t="e">
        <f t="shared" si="219"/>
        <v>#DIV/0!</v>
      </c>
      <c r="DQ235" s="14" t="e">
        <f t="shared" si="217"/>
        <v>#DIV/0!</v>
      </c>
      <c r="DR235" s="14" t="e">
        <f t="shared" si="217"/>
        <v>#DIV/0!</v>
      </c>
      <c r="DS235" s="14" t="e">
        <f t="shared" si="197"/>
        <v>#DIV/0!</v>
      </c>
      <c r="DT235" s="14" t="e">
        <f t="shared" si="176"/>
        <v>#DIV/0!</v>
      </c>
      <c r="DU235" s="14" t="e">
        <f t="shared" si="176"/>
        <v>#DIV/0!</v>
      </c>
      <c r="DV235" s="14" t="e">
        <f t="shared" si="176"/>
        <v>#DIV/0!</v>
      </c>
      <c r="DW235" s="14" t="e">
        <f t="shared" si="176"/>
        <v>#DIV/0!</v>
      </c>
      <c r="DX235" s="14" t="e">
        <f t="shared" si="176"/>
        <v>#DIV/0!</v>
      </c>
      <c r="DY235" s="14" t="e">
        <f t="shared" si="176"/>
        <v>#DIV/0!</v>
      </c>
      <c r="DZ235" s="14" t="e">
        <f t="shared" si="228"/>
        <v>#DIV/0!</v>
      </c>
    </row>
    <row r="236" spans="3:130">
      <c r="C236" s="18">
        <v>2042</v>
      </c>
      <c r="D236" s="25"/>
      <c r="E236" s="25"/>
      <c r="F236" s="25"/>
      <c r="G236" s="25"/>
      <c r="H236" s="25"/>
      <c r="I236" s="25"/>
      <c r="J236" s="25"/>
      <c r="K236" s="25"/>
      <c r="L236" s="25"/>
      <c r="M236" s="25"/>
      <c r="N236" s="25"/>
      <c r="O236" s="25"/>
      <c r="P236" s="25"/>
      <c r="Q236" s="25"/>
      <c r="R236" s="25"/>
      <c r="S236" s="25"/>
      <c r="T236" s="25"/>
      <c r="U236" s="25"/>
      <c r="V236" s="25"/>
      <c r="W236" s="25"/>
      <c r="X236" s="25"/>
      <c r="Y236" s="25"/>
      <c r="Z236" s="25">
        <f t="shared" si="207"/>
        <v>0</v>
      </c>
      <c r="AA236" s="25">
        <f t="shared" si="208"/>
        <v>0</v>
      </c>
      <c r="AB236" s="25">
        <f t="shared" si="209"/>
        <v>0</v>
      </c>
      <c r="AC236" s="25">
        <f t="shared" si="211"/>
        <v>0</v>
      </c>
      <c r="AD236" s="25">
        <f t="shared" si="212"/>
        <v>0</v>
      </c>
      <c r="AE236" s="25">
        <f t="shared" si="213"/>
        <v>0</v>
      </c>
      <c r="AF236" s="25">
        <f t="shared" si="214"/>
        <v>0</v>
      </c>
      <c r="AG236" s="25">
        <f t="shared" si="215"/>
        <v>0</v>
      </c>
      <c r="AH236" s="25">
        <f t="shared" si="218"/>
        <v>0</v>
      </c>
      <c r="AI236" s="25">
        <f t="shared" si="220"/>
        <v>0</v>
      </c>
      <c r="AJ236" s="25">
        <f t="shared" si="221"/>
        <v>0</v>
      </c>
      <c r="AK236" s="25">
        <f t="shared" si="222"/>
        <v>0</v>
      </c>
      <c r="AL236" s="25">
        <f t="shared" si="223"/>
        <v>0</v>
      </c>
      <c r="AM236" s="25">
        <f t="shared" si="224"/>
        <v>0</v>
      </c>
      <c r="AN236" s="25">
        <f t="shared" si="225"/>
        <v>0</v>
      </c>
      <c r="AO236" s="25">
        <f t="shared" si="226"/>
        <v>0</v>
      </c>
      <c r="AP236" s="25">
        <f t="shared" si="227"/>
        <v>0</v>
      </c>
      <c r="AQ236" s="25">
        <f t="shared" si="229"/>
        <v>0</v>
      </c>
      <c r="AR236" s="25">
        <f t="shared" ref="AR236:AR254" si="231">VLOOKUP($C$106,$D$3:$K$63,$A$70,0)*(B196-B195)</f>
        <v>0</v>
      </c>
      <c r="AS236" s="25">
        <f>VLOOKUP($C$107,$D$3:$K$63,$A$70,0)*(B195-B194)</f>
        <v>0</v>
      </c>
      <c r="AT236" s="25">
        <f>VLOOKUP($C$108,$D$3:$K$63,$A$70,0)*B194</f>
        <v>0</v>
      </c>
      <c r="AU236" s="25"/>
      <c r="AV236" s="25"/>
      <c r="AW236" s="25"/>
      <c r="AX236" s="25"/>
      <c r="AY236" s="25"/>
      <c r="AZ236" s="25"/>
      <c r="BA236" s="25"/>
      <c r="BB236" s="25"/>
      <c r="BC236" s="25"/>
      <c r="BD236" s="25"/>
      <c r="BE236" s="25"/>
      <c r="BF236" s="25"/>
      <c r="BG236" s="25"/>
      <c r="BH236" s="25"/>
      <c r="BI236" s="25"/>
      <c r="BJ236" s="25"/>
      <c r="BK236" s="25"/>
      <c r="BL236" s="25"/>
      <c r="BM236" s="21">
        <f t="shared" si="178"/>
        <v>0</v>
      </c>
      <c r="BP236" s="18">
        <v>2042</v>
      </c>
      <c r="BQ236" s="14" t="e">
        <f t="shared" si="216"/>
        <v>#DIV/0!</v>
      </c>
      <c r="BR236" s="14" t="e">
        <f t="shared" si="216"/>
        <v>#DIV/0!</v>
      </c>
      <c r="BS236" s="14" t="e">
        <f t="shared" si="216"/>
        <v>#DIV/0!</v>
      </c>
      <c r="BT236" s="14" t="e">
        <f t="shared" si="216"/>
        <v>#DIV/0!</v>
      </c>
      <c r="BU236" s="14" t="e">
        <f t="shared" si="216"/>
        <v>#DIV/0!</v>
      </c>
      <c r="BV236" s="14" t="e">
        <f t="shared" si="216"/>
        <v>#DIV/0!</v>
      </c>
      <c r="BW236" s="14" t="e">
        <f t="shared" si="216"/>
        <v>#DIV/0!</v>
      </c>
      <c r="BX236" s="14" t="e">
        <f t="shared" si="216"/>
        <v>#DIV/0!</v>
      </c>
      <c r="BY236" s="14" t="e">
        <f t="shared" si="216"/>
        <v>#DIV/0!</v>
      </c>
      <c r="BZ236" s="14" t="e">
        <f t="shared" si="216"/>
        <v>#DIV/0!</v>
      </c>
      <c r="CA236" s="14" t="e">
        <f t="shared" si="216"/>
        <v>#DIV/0!</v>
      </c>
      <c r="CB236" s="14" t="e">
        <f t="shared" si="216"/>
        <v>#DIV/0!</v>
      </c>
      <c r="CC236" s="14" t="e">
        <f t="shared" si="216"/>
        <v>#DIV/0!</v>
      </c>
      <c r="CD236" s="14" t="e">
        <f t="shared" si="216"/>
        <v>#DIV/0!</v>
      </c>
      <c r="CE236" s="14" t="e">
        <f t="shared" si="216"/>
        <v>#DIV/0!</v>
      </c>
      <c r="CF236" s="14" t="e">
        <f t="shared" si="216"/>
        <v>#DIV/0!</v>
      </c>
      <c r="CG236" s="14" t="e">
        <f t="shared" ref="CG236:CJ254" si="232">T236/$BM236</f>
        <v>#DIV/0!</v>
      </c>
      <c r="CH236" s="14" t="e">
        <f t="shared" si="232"/>
        <v>#DIV/0!</v>
      </c>
      <c r="CI236" s="14" t="e">
        <f t="shared" si="232"/>
        <v>#DIV/0!</v>
      </c>
      <c r="CJ236" s="14" t="e">
        <f t="shared" si="232"/>
        <v>#DIV/0!</v>
      </c>
      <c r="CK236" s="14" t="e">
        <f t="shared" si="230"/>
        <v>#DIV/0!</v>
      </c>
      <c r="CL236" s="14" t="e">
        <f t="shared" si="230"/>
        <v>#DIV/0!</v>
      </c>
      <c r="CM236" s="14" t="e">
        <f t="shared" si="230"/>
        <v>#DIV/0!</v>
      </c>
      <c r="CN236" s="14" t="e">
        <f t="shared" si="230"/>
        <v>#DIV/0!</v>
      </c>
      <c r="CO236" s="14" t="e">
        <f t="shared" si="230"/>
        <v>#DIV/0!</v>
      </c>
      <c r="CP236" s="14" t="e">
        <f t="shared" si="230"/>
        <v>#DIV/0!</v>
      </c>
      <c r="CQ236" s="14" t="e">
        <f t="shared" si="230"/>
        <v>#DIV/0!</v>
      </c>
      <c r="CR236" s="14" t="e">
        <f t="shared" si="230"/>
        <v>#DIV/0!</v>
      </c>
      <c r="CS236" s="14" t="e">
        <f t="shared" si="230"/>
        <v>#DIV/0!</v>
      </c>
      <c r="CT236" s="14" t="e">
        <f t="shared" si="230"/>
        <v>#DIV/0!</v>
      </c>
      <c r="CU236" s="14" t="e">
        <f t="shared" si="230"/>
        <v>#DIV/0!</v>
      </c>
      <c r="CV236" s="14" t="e">
        <f t="shared" si="230"/>
        <v>#DIV/0!</v>
      </c>
      <c r="CW236" s="14" t="e">
        <f t="shared" si="210"/>
        <v>#DIV/0!</v>
      </c>
      <c r="CX236" s="14" t="e">
        <f t="shared" si="199"/>
        <v>#DIV/0!</v>
      </c>
      <c r="CY236" s="14" t="e">
        <f t="shared" si="199"/>
        <v>#DIV/0!</v>
      </c>
      <c r="CZ236" s="14" t="e">
        <f t="shared" si="199"/>
        <v>#DIV/0!</v>
      </c>
      <c r="DA236" s="14" t="e">
        <f t="shared" si="199"/>
        <v>#DIV/0!</v>
      </c>
      <c r="DB236" s="14" t="e">
        <f t="shared" si="199"/>
        <v>#DIV/0!</v>
      </c>
      <c r="DC236" s="14" t="e">
        <f t="shared" si="199"/>
        <v>#DIV/0!</v>
      </c>
      <c r="DD236" s="14" t="e">
        <f t="shared" si="199"/>
        <v>#DIV/0!</v>
      </c>
      <c r="DE236" s="14" t="e">
        <f t="shared" si="199"/>
        <v>#DIV/0!</v>
      </c>
      <c r="DF236" s="14" t="e">
        <f t="shared" si="199"/>
        <v>#DIV/0!</v>
      </c>
      <c r="DG236" s="14" t="e">
        <f t="shared" si="199"/>
        <v>#DIV/0!</v>
      </c>
      <c r="DH236" s="14" t="e">
        <f t="shared" si="199"/>
        <v>#DIV/0!</v>
      </c>
      <c r="DI236" s="14" t="e">
        <f t="shared" si="199"/>
        <v>#DIV/0!</v>
      </c>
      <c r="DJ236" s="14" t="e">
        <f t="shared" si="199"/>
        <v>#DIV/0!</v>
      </c>
      <c r="DK236" s="14" t="e">
        <f t="shared" si="199"/>
        <v>#DIV/0!</v>
      </c>
      <c r="DL236" s="14" t="e">
        <f t="shared" si="199"/>
        <v>#DIV/0!</v>
      </c>
      <c r="DM236" s="14" t="e">
        <f t="shared" si="199"/>
        <v>#DIV/0!</v>
      </c>
      <c r="DN236" s="14" t="e">
        <f t="shared" si="219"/>
        <v>#DIV/0!</v>
      </c>
      <c r="DO236" s="14" t="e">
        <f t="shared" si="219"/>
        <v>#DIV/0!</v>
      </c>
      <c r="DP236" s="14" t="e">
        <f t="shared" si="219"/>
        <v>#DIV/0!</v>
      </c>
      <c r="DQ236" s="14" t="e">
        <f t="shared" si="217"/>
        <v>#DIV/0!</v>
      </c>
      <c r="DR236" s="14" t="e">
        <f t="shared" si="217"/>
        <v>#DIV/0!</v>
      </c>
      <c r="DS236" s="14" t="e">
        <f t="shared" si="197"/>
        <v>#DIV/0!</v>
      </c>
      <c r="DT236" s="14" t="e">
        <f t="shared" si="176"/>
        <v>#DIV/0!</v>
      </c>
      <c r="DU236" s="14" t="e">
        <f t="shared" si="176"/>
        <v>#DIV/0!</v>
      </c>
      <c r="DV236" s="14" t="e">
        <f t="shared" si="176"/>
        <v>#DIV/0!</v>
      </c>
      <c r="DW236" s="14" t="e">
        <f t="shared" ref="DW236:DY254" si="233">BJ236/$BM236</f>
        <v>#DIV/0!</v>
      </c>
      <c r="DX236" s="14" t="e">
        <f t="shared" si="233"/>
        <v>#DIV/0!</v>
      </c>
      <c r="DY236" s="14" t="e">
        <f t="shared" si="233"/>
        <v>#DIV/0!</v>
      </c>
      <c r="DZ236" s="14" t="e">
        <f t="shared" si="228"/>
        <v>#DIV/0!</v>
      </c>
    </row>
    <row r="237" spans="3:130">
      <c r="C237" s="18">
        <v>2043</v>
      </c>
      <c r="D237" s="25"/>
      <c r="E237" s="25"/>
      <c r="F237" s="25"/>
      <c r="G237" s="25"/>
      <c r="H237" s="25"/>
      <c r="I237" s="25"/>
      <c r="J237" s="25"/>
      <c r="K237" s="25"/>
      <c r="L237" s="25"/>
      <c r="M237" s="25"/>
      <c r="N237" s="25"/>
      <c r="O237" s="25"/>
      <c r="P237" s="25"/>
      <c r="Q237" s="25"/>
      <c r="R237" s="25"/>
      <c r="S237" s="25"/>
      <c r="T237" s="25"/>
      <c r="U237" s="25"/>
      <c r="V237" s="25"/>
      <c r="W237" s="25"/>
      <c r="X237" s="25"/>
      <c r="Y237" s="25"/>
      <c r="Z237" s="25"/>
      <c r="AA237" s="25">
        <f t="shared" si="208"/>
        <v>0</v>
      </c>
      <c r="AB237" s="25">
        <f t="shared" si="209"/>
        <v>0</v>
      </c>
      <c r="AC237" s="25">
        <f t="shared" si="211"/>
        <v>0</v>
      </c>
      <c r="AD237" s="25">
        <f t="shared" si="212"/>
        <v>0</v>
      </c>
      <c r="AE237" s="25">
        <f t="shared" si="213"/>
        <v>0</v>
      </c>
      <c r="AF237" s="25">
        <f t="shared" si="214"/>
        <v>0</v>
      </c>
      <c r="AG237" s="25">
        <f t="shared" si="215"/>
        <v>0</v>
      </c>
      <c r="AH237" s="25">
        <f t="shared" si="218"/>
        <v>0</v>
      </c>
      <c r="AI237" s="25">
        <f t="shared" si="220"/>
        <v>0</v>
      </c>
      <c r="AJ237" s="25">
        <f t="shared" si="221"/>
        <v>0</v>
      </c>
      <c r="AK237" s="25">
        <f t="shared" si="222"/>
        <v>0</v>
      </c>
      <c r="AL237" s="25">
        <f t="shared" si="223"/>
        <v>0</v>
      </c>
      <c r="AM237" s="25">
        <f t="shared" si="224"/>
        <v>0</v>
      </c>
      <c r="AN237" s="25">
        <f t="shared" si="225"/>
        <v>0</v>
      </c>
      <c r="AO237" s="25">
        <f t="shared" si="226"/>
        <v>0</v>
      </c>
      <c r="AP237" s="25">
        <f t="shared" si="227"/>
        <v>0</v>
      </c>
      <c r="AQ237" s="25">
        <f t="shared" si="229"/>
        <v>0</v>
      </c>
      <c r="AR237" s="25">
        <f t="shared" si="231"/>
        <v>0</v>
      </c>
      <c r="AS237" s="25">
        <f t="shared" ref="AS237:AS254" si="234">VLOOKUP($C$107,$D$3:$K$63,$A$70,0)*(B196-B195)</f>
        <v>0</v>
      </c>
      <c r="AT237" s="25">
        <f>VLOOKUP($C$108,$D$3:$K$63,$A$70,0)*(B195-B194)</f>
        <v>0</v>
      </c>
      <c r="AU237" s="25">
        <f>VLOOKUP($C$109,$D$3:$K$63,$A$70,0)*B194</f>
        <v>0</v>
      </c>
      <c r="AV237" s="25"/>
      <c r="AW237" s="25"/>
      <c r="AX237" s="25"/>
      <c r="AY237" s="25"/>
      <c r="AZ237" s="25"/>
      <c r="BA237" s="25"/>
      <c r="BB237" s="25"/>
      <c r="BC237" s="25"/>
      <c r="BD237" s="25"/>
      <c r="BE237" s="25"/>
      <c r="BF237" s="25"/>
      <c r="BG237" s="25"/>
      <c r="BH237" s="25"/>
      <c r="BI237" s="25"/>
      <c r="BJ237" s="25"/>
      <c r="BK237" s="25"/>
      <c r="BL237" s="25"/>
      <c r="BM237" s="21">
        <f t="shared" si="178"/>
        <v>0</v>
      </c>
      <c r="BP237" s="18">
        <v>2043</v>
      </c>
      <c r="BQ237" s="14" t="e">
        <f t="shared" si="216"/>
        <v>#DIV/0!</v>
      </c>
      <c r="BR237" s="14" t="e">
        <f t="shared" si="216"/>
        <v>#DIV/0!</v>
      </c>
      <c r="BS237" s="14" t="e">
        <f t="shared" si="216"/>
        <v>#DIV/0!</v>
      </c>
      <c r="BT237" s="14" t="e">
        <f t="shared" si="216"/>
        <v>#DIV/0!</v>
      </c>
      <c r="BU237" s="14" t="e">
        <f t="shared" si="216"/>
        <v>#DIV/0!</v>
      </c>
      <c r="BV237" s="14" t="e">
        <f t="shared" si="216"/>
        <v>#DIV/0!</v>
      </c>
      <c r="BW237" s="14" t="e">
        <f t="shared" si="216"/>
        <v>#DIV/0!</v>
      </c>
      <c r="BX237" s="14" t="e">
        <f t="shared" si="216"/>
        <v>#DIV/0!</v>
      </c>
      <c r="BY237" s="14" t="e">
        <f t="shared" si="216"/>
        <v>#DIV/0!</v>
      </c>
      <c r="BZ237" s="14" t="e">
        <f t="shared" si="216"/>
        <v>#DIV/0!</v>
      </c>
      <c r="CA237" s="14" t="e">
        <f t="shared" si="216"/>
        <v>#DIV/0!</v>
      </c>
      <c r="CB237" s="14" t="e">
        <f t="shared" si="216"/>
        <v>#DIV/0!</v>
      </c>
      <c r="CC237" s="14" t="e">
        <f t="shared" si="216"/>
        <v>#DIV/0!</v>
      </c>
      <c r="CD237" s="14" t="e">
        <f t="shared" si="216"/>
        <v>#DIV/0!</v>
      </c>
      <c r="CE237" s="14" t="e">
        <f t="shared" si="216"/>
        <v>#DIV/0!</v>
      </c>
      <c r="CF237" s="14" t="e">
        <f t="shared" si="216"/>
        <v>#DIV/0!</v>
      </c>
      <c r="CG237" s="14" t="e">
        <f t="shared" si="232"/>
        <v>#DIV/0!</v>
      </c>
      <c r="CH237" s="14" t="e">
        <f t="shared" si="232"/>
        <v>#DIV/0!</v>
      </c>
      <c r="CI237" s="14" t="e">
        <f t="shared" si="232"/>
        <v>#DIV/0!</v>
      </c>
      <c r="CJ237" s="14" t="e">
        <f t="shared" si="232"/>
        <v>#DIV/0!</v>
      </c>
      <c r="CK237" s="14" t="e">
        <f t="shared" si="230"/>
        <v>#DIV/0!</v>
      </c>
      <c r="CL237" s="14" t="e">
        <f t="shared" si="230"/>
        <v>#DIV/0!</v>
      </c>
      <c r="CM237" s="14" t="e">
        <f t="shared" si="230"/>
        <v>#DIV/0!</v>
      </c>
      <c r="CN237" s="14" t="e">
        <f t="shared" si="230"/>
        <v>#DIV/0!</v>
      </c>
      <c r="CO237" s="14" t="e">
        <f t="shared" si="230"/>
        <v>#DIV/0!</v>
      </c>
      <c r="CP237" s="14" t="e">
        <f t="shared" si="230"/>
        <v>#DIV/0!</v>
      </c>
      <c r="CQ237" s="14" t="e">
        <f t="shared" si="230"/>
        <v>#DIV/0!</v>
      </c>
      <c r="CR237" s="14" t="e">
        <f t="shared" si="230"/>
        <v>#DIV/0!</v>
      </c>
      <c r="CS237" s="14" t="e">
        <f t="shared" si="230"/>
        <v>#DIV/0!</v>
      </c>
      <c r="CT237" s="14" t="e">
        <f t="shared" si="230"/>
        <v>#DIV/0!</v>
      </c>
      <c r="CU237" s="14" t="e">
        <f t="shared" si="230"/>
        <v>#DIV/0!</v>
      </c>
      <c r="CV237" s="14" t="e">
        <f t="shared" si="230"/>
        <v>#DIV/0!</v>
      </c>
      <c r="CW237" s="14" t="e">
        <f t="shared" si="210"/>
        <v>#DIV/0!</v>
      </c>
      <c r="CX237" s="14" t="e">
        <f t="shared" si="199"/>
        <v>#DIV/0!</v>
      </c>
      <c r="CY237" s="14" t="e">
        <f t="shared" ref="CY237:DM253" si="235">AL237/$BM237</f>
        <v>#DIV/0!</v>
      </c>
      <c r="CZ237" s="14" t="e">
        <f t="shared" si="235"/>
        <v>#DIV/0!</v>
      </c>
      <c r="DA237" s="14" t="e">
        <f t="shared" si="235"/>
        <v>#DIV/0!</v>
      </c>
      <c r="DB237" s="14" t="e">
        <f t="shared" si="235"/>
        <v>#DIV/0!</v>
      </c>
      <c r="DC237" s="14" t="e">
        <f t="shared" si="235"/>
        <v>#DIV/0!</v>
      </c>
      <c r="DD237" s="14" t="e">
        <f t="shared" si="235"/>
        <v>#DIV/0!</v>
      </c>
      <c r="DE237" s="14" t="e">
        <f t="shared" si="235"/>
        <v>#DIV/0!</v>
      </c>
      <c r="DF237" s="14" t="e">
        <f t="shared" si="235"/>
        <v>#DIV/0!</v>
      </c>
      <c r="DG237" s="14" t="e">
        <f t="shared" si="235"/>
        <v>#DIV/0!</v>
      </c>
      <c r="DH237" s="14" t="e">
        <f t="shared" si="235"/>
        <v>#DIV/0!</v>
      </c>
      <c r="DI237" s="14" t="e">
        <f t="shared" si="235"/>
        <v>#DIV/0!</v>
      </c>
      <c r="DJ237" s="14" t="e">
        <f t="shared" si="235"/>
        <v>#DIV/0!</v>
      </c>
      <c r="DK237" s="14" t="e">
        <f t="shared" si="235"/>
        <v>#DIV/0!</v>
      </c>
      <c r="DL237" s="14" t="e">
        <f t="shared" si="235"/>
        <v>#DIV/0!</v>
      </c>
      <c r="DM237" s="14" t="e">
        <f t="shared" si="235"/>
        <v>#DIV/0!</v>
      </c>
      <c r="DN237" s="14" t="e">
        <f t="shared" si="219"/>
        <v>#DIV/0!</v>
      </c>
      <c r="DO237" s="14" t="e">
        <f t="shared" si="219"/>
        <v>#DIV/0!</v>
      </c>
      <c r="DP237" s="14" t="e">
        <f t="shared" si="219"/>
        <v>#DIV/0!</v>
      </c>
      <c r="DQ237" s="14" t="e">
        <f t="shared" si="217"/>
        <v>#DIV/0!</v>
      </c>
      <c r="DR237" s="14" t="e">
        <f t="shared" si="217"/>
        <v>#DIV/0!</v>
      </c>
      <c r="DS237" s="14" t="e">
        <f t="shared" si="197"/>
        <v>#DIV/0!</v>
      </c>
      <c r="DT237" s="14" t="e">
        <f t="shared" si="197"/>
        <v>#DIV/0!</v>
      </c>
      <c r="DU237" s="14" t="e">
        <f t="shared" si="197"/>
        <v>#DIV/0!</v>
      </c>
      <c r="DV237" s="14" t="e">
        <f t="shared" si="197"/>
        <v>#DIV/0!</v>
      </c>
      <c r="DW237" s="14" t="e">
        <f t="shared" si="233"/>
        <v>#DIV/0!</v>
      </c>
      <c r="DX237" s="14" t="e">
        <f t="shared" si="233"/>
        <v>#DIV/0!</v>
      </c>
      <c r="DY237" s="14" t="e">
        <f t="shared" si="233"/>
        <v>#DIV/0!</v>
      </c>
      <c r="DZ237" s="14" t="e">
        <f t="shared" si="228"/>
        <v>#DIV/0!</v>
      </c>
    </row>
    <row r="238" spans="3:130">
      <c r="C238" s="18">
        <v>2044</v>
      </c>
      <c r="D238" s="25"/>
      <c r="E238" s="25"/>
      <c r="F238" s="25"/>
      <c r="G238" s="25"/>
      <c r="H238" s="25"/>
      <c r="I238" s="25"/>
      <c r="J238" s="25"/>
      <c r="K238" s="25"/>
      <c r="L238" s="25"/>
      <c r="M238" s="25"/>
      <c r="N238" s="25"/>
      <c r="O238" s="25"/>
      <c r="P238" s="25"/>
      <c r="Q238" s="25"/>
      <c r="R238" s="25"/>
      <c r="S238" s="25"/>
      <c r="T238" s="25"/>
      <c r="U238" s="25"/>
      <c r="V238" s="25"/>
      <c r="W238" s="25"/>
      <c r="X238" s="25"/>
      <c r="Y238" s="25"/>
      <c r="Z238" s="25"/>
      <c r="AA238" s="25"/>
      <c r="AB238" s="25">
        <f t="shared" si="209"/>
        <v>0</v>
      </c>
      <c r="AC238" s="25">
        <f t="shared" si="211"/>
        <v>0</v>
      </c>
      <c r="AD238" s="25">
        <f t="shared" si="212"/>
        <v>0</v>
      </c>
      <c r="AE238" s="25">
        <f t="shared" si="213"/>
        <v>0</v>
      </c>
      <c r="AF238" s="25">
        <f t="shared" si="214"/>
        <v>0</v>
      </c>
      <c r="AG238" s="25">
        <f t="shared" si="215"/>
        <v>0</v>
      </c>
      <c r="AH238" s="25">
        <f t="shared" si="218"/>
        <v>0</v>
      </c>
      <c r="AI238" s="25">
        <f t="shared" si="220"/>
        <v>0</v>
      </c>
      <c r="AJ238" s="25">
        <f t="shared" si="221"/>
        <v>0</v>
      </c>
      <c r="AK238" s="25">
        <f t="shared" si="222"/>
        <v>0</v>
      </c>
      <c r="AL238" s="25">
        <f t="shared" si="223"/>
        <v>0</v>
      </c>
      <c r="AM238" s="25">
        <f t="shared" si="224"/>
        <v>0</v>
      </c>
      <c r="AN238" s="25">
        <f t="shared" si="225"/>
        <v>0</v>
      </c>
      <c r="AO238" s="25">
        <f t="shared" si="226"/>
        <v>0</v>
      </c>
      <c r="AP238" s="25">
        <f t="shared" si="227"/>
        <v>0</v>
      </c>
      <c r="AQ238" s="25">
        <f t="shared" si="229"/>
        <v>0</v>
      </c>
      <c r="AR238" s="25">
        <f t="shared" si="231"/>
        <v>0</v>
      </c>
      <c r="AS238" s="25">
        <f t="shared" si="234"/>
        <v>0</v>
      </c>
      <c r="AT238" s="25">
        <f t="shared" ref="AT238:AT254" si="236">VLOOKUP($C$108,$D$3:$K$63,$A$70,0)*(B196-B195)</f>
        <v>0</v>
      </c>
      <c r="AU238" s="25">
        <f>VLOOKUP($C$109,$D$3:$K$63,$A$70,0)*(B195-B194)</f>
        <v>0</v>
      </c>
      <c r="AV238" s="25">
        <f>VLOOKUP($C$110,$D$3:$K$63,$A$70,0)*B194</f>
        <v>0</v>
      </c>
      <c r="AW238" s="25"/>
      <c r="AX238" s="25"/>
      <c r="AY238" s="25"/>
      <c r="AZ238" s="25"/>
      <c r="BA238" s="25"/>
      <c r="BB238" s="25"/>
      <c r="BC238" s="25"/>
      <c r="BD238" s="25"/>
      <c r="BE238" s="25"/>
      <c r="BF238" s="25"/>
      <c r="BG238" s="25"/>
      <c r="BH238" s="25"/>
      <c r="BI238" s="25"/>
      <c r="BJ238" s="25"/>
      <c r="BK238" s="25"/>
      <c r="BL238" s="25"/>
      <c r="BM238" s="21">
        <f t="shared" si="178"/>
        <v>0</v>
      </c>
      <c r="BP238" s="18">
        <v>2044</v>
      </c>
      <c r="BQ238" s="14" t="e">
        <f t="shared" si="216"/>
        <v>#DIV/0!</v>
      </c>
      <c r="BR238" s="14" t="e">
        <f t="shared" si="216"/>
        <v>#DIV/0!</v>
      </c>
      <c r="BS238" s="14" t="e">
        <f t="shared" si="216"/>
        <v>#DIV/0!</v>
      </c>
      <c r="BT238" s="14" t="e">
        <f t="shared" si="216"/>
        <v>#DIV/0!</v>
      </c>
      <c r="BU238" s="14" t="e">
        <f t="shared" si="216"/>
        <v>#DIV/0!</v>
      </c>
      <c r="BV238" s="14" t="e">
        <f t="shared" si="216"/>
        <v>#DIV/0!</v>
      </c>
      <c r="BW238" s="14" t="e">
        <f t="shared" si="216"/>
        <v>#DIV/0!</v>
      </c>
      <c r="BX238" s="14" t="e">
        <f t="shared" si="216"/>
        <v>#DIV/0!</v>
      </c>
      <c r="BY238" s="14" t="e">
        <f t="shared" si="216"/>
        <v>#DIV/0!</v>
      </c>
      <c r="BZ238" s="14" t="e">
        <f t="shared" si="216"/>
        <v>#DIV/0!</v>
      </c>
      <c r="CA238" s="14" t="e">
        <f t="shared" si="216"/>
        <v>#DIV/0!</v>
      </c>
      <c r="CB238" s="14" t="e">
        <f t="shared" si="216"/>
        <v>#DIV/0!</v>
      </c>
      <c r="CC238" s="14" t="e">
        <f t="shared" si="216"/>
        <v>#DIV/0!</v>
      </c>
      <c r="CD238" s="14" t="e">
        <f t="shared" si="216"/>
        <v>#DIV/0!</v>
      </c>
      <c r="CE238" s="14" t="e">
        <f t="shared" si="216"/>
        <v>#DIV/0!</v>
      </c>
      <c r="CF238" s="14" t="e">
        <f t="shared" si="216"/>
        <v>#DIV/0!</v>
      </c>
      <c r="CG238" s="14" t="e">
        <f t="shared" si="232"/>
        <v>#DIV/0!</v>
      </c>
      <c r="CH238" s="14" t="e">
        <f t="shared" si="232"/>
        <v>#DIV/0!</v>
      </c>
      <c r="CI238" s="14" t="e">
        <f t="shared" si="232"/>
        <v>#DIV/0!</v>
      </c>
      <c r="CJ238" s="14" t="e">
        <f t="shared" si="232"/>
        <v>#DIV/0!</v>
      </c>
      <c r="CK238" s="14" t="e">
        <f t="shared" si="230"/>
        <v>#DIV/0!</v>
      </c>
      <c r="CL238" s="14" t="e">
        <f t="shared" si="230"/>
        <v>#DIV/0!</v>
      </c>
      <c r="CM238" s="14" t="e">
        <f t="shared" si="230"/>
        <v>#DIV/0!</v>
      </c>
      <c r="CN238" s="14" t="e">
        <f t="shared" si="230"/>
        <v>#DIV/0!</v>
      </c>
      <c r="CO238" s="14" t="e">
        <f t="shared" si="230"/>
        <v>#DIV/0!</v>
      </c>
      <c r="CP238" s="14" t="e">
        <f t="shared" si="230"/>
        <v>#DIV/0!</v>
      </c>
      <c r="CQ238" s="14" t="e">
        <f t="shared" si="230"/>
        <v>#DIV/0!</v>
      </c>
      <c r="CR238" s="14" t="e">
        <f t="shared" si="230"/>
        <v>#DIV/0!</v>
      </c>
      <c r="CS238" s="14" t="e">
        <f t="shared" si="230"/>
        <v>#DIV/0!</v>
      </c>
      <c r="CT238" s="14" t="e">
        <f t="shared" si="230"/>
        <v>#DIV/0!</v>
      </c>
      <c r="CU238" s="14" t="e">
        <f t="shared" si="230"/>
        <v>#DIV/0!</v>
      </c>
      <c r="CV238" s="14" t="e">
        <f t="shared" si="230"/>
        <v>#DIV/0!</v>
      </c>
      <c r="CW238" s="14" t="e">
        <f t="shared" si="210"/>
        <v>#DIV/0!</v>
      </c>
      <c r="CX238" s="14" t="e">
        <f t="shared" si="210"/>
        <v>#DIV/0!</v>
      </c>
      <c r="CY238" s="14" t="e">
        <f t="shared" si="235"/>
        <v>#DIV/0!</v>
      </c>
      <c r="CZ238" s="14" t="e">
        <f t="shared" si="235"/>
        <v>#DIV/0!</v>
      </c>
      <c r="DA238" s="14" t="e">
        <f t="shared" si="235"/>
        <v>#DIV/0!</v>
      </c>
      <c r="DB238" s="14" t="e">
        <f t="shared" si="235"/>
        <v>#DIV/0!</v>
      </c>
      <c r="DC238" s="14" t="e">
        <f t="shared" si="235"/>
        <v>#DIV/0!</v>
      </c>
      <c r="DD238" s="14" t="e">
        <f t="shared" si="235"/>
        <v>#DIV/0!</v>
      </c>
      <c r="DE238" s="14" t="e">
        <f t="shared" si="235"/>
        <v>#DIV/0!</v>
      </c>
      <c r="DF238" s="14" t="e">
        <f t="shared" si="235"/>
        <v>#DIV/0!</v>
      </c>
      <c r="DG238" s="14" t="e">
        <f t="shared" si="235"/>
        <v>#DIV/0!</v>
      </c>
      <c r="DH238" s="14" t="e">
        <f t="shared" si="235"/>
        <v>#DIV/0!</v>
      </c>
      <c r="DI238" s="14" t="e">
        <f t="shared" si="235"/>
        <v>#DIV/0!</v>
      </c>
      <c r="DJ238" s="14" t="e">
        <f t="shared" si="235"/>
        <v>#DIV/0!</v>
      </c>
      <c r="DK238" s="14" t="e">
        <f t="shared" si="235"/>
        <v>#DIV/0!</v>
      </c>
      <c r="DL238" s="14" t="e">
        <f t="shared" si="235"/>
        <v>#DIV/0!</v>
      </c>
      <c r="DM238" s="14" t="e">
        <f t="shared" si="235"/>
        <v>#DIV/0!</v>
      </c>
      <c r="DN238" s="14" t="e">
        <f t="shared" si="219"/>
        <v>#DIV/0!</v>
      </c>
      <c r="DO238" s="14" t="e">
        <f t="shared" si="219"/>
        <v>#DIV/0!</v>
      </c>
      <c r="DP238" s="14" t="e">
        <f t="shared" si="219"/>
        <v>#DIV/0!</v>
      </c>
      <c r="DQ238" s="14" t="e">
        <f t="shared" si="217"/>
        <v>#DIV/0!</v>
      </c>
      <c r="DR238" s="14" t="e">
        <f t="shared" si="217"/>
        <v>#DIV/0!</v>
      </c>
      <c r="DS238" s="14" t="e">
        <f t="shared" si="197"/>
        <v>#DIV/0!</v>
      </c>
      <c r="DT238" s="14" t="e">
        <f t="shared" si="197"/>
        <v>#DIV/0!</v>
      </c>
      <c r="DU238" s="14" t="e">
        <f t="shared" si="197"/>
        <v>#DIV/0!</v>
      </c>
      <c r="DV238" s="14" t="e">
        <f t="shared" si="197"/>
        <v>#DIV/0!</v>
      </c>
      <c r="DW238" s="14" t="e">
        <f t="shared" si="233"/>
        <v>#DIV/0!</v>
      </c>
      <c r="DX238" s="14" t="e">
        <f t="shared" si="233"/>
        <v>#DIV/0!</v>
      </c>
      <c r="DY238" s="14" t="e">
        <f t="shared" si="233"/>
        <v>#DIV/0!</v>
      </c>
      <c r="DZ238" s="14" t="e">
        <f t="shared" si="228"/>
        <v>#DIV/0!</v>
      </c>
    </row>
    <row r="239" spans="3:130">
      <c r="C239" s="18">
        <v>2045</v>
      </c>
      <c r="D239" s="25"/>
      <c r="E239" s="25"/>
      <c r="F239" s="25"/>
      <c r="G239" s="25"/>
      <c r="H239" s="25"/>
      <c r="I239" s="25"/>
      <c r="J239" s="25"/>
      <c r="K239" s="25"/>
      <c r="L239" s="25"/>
      <c r="M239" s="25"/>
      <c r="N239" s="25"/>
      <c r="O239" s="25"/>
      <c r="P239" s="25"/>
      <c r="Q239" s="25"/>
      <c r="R239" s="25"/>
      <c r="S239" s="25"/>
      <c r="T239" s="25"/>
      <c r="U239" s="25"/>
      <c r="V239" s="25"/>
      <c r="W239" s="25"/>
      <c r="X239" s="25"/>
      <c r="Y239" s="25"/>
      <c r="Z239" s="25"/>
      <c r="AA239" s="25"/>
      <c r="AB239" s="25"/>
      <c r="AC239" s="25">
        <f t="shared" si="211"/>
        <v>0</v>
      </c>
      <c r="AD239" s="25">
        <f t="shared" si="212"/>
        <v>0</v>
      </c>
      <c r="AE239" s="25">
        <f t="shared" si="213"/>
        <v>0</v>
      </c>
      <c r="AF239" s="25">
        <f t="shared" si="214"/>
        <v>0</v>
      </c>
      <c r="AG239" s="25">
        <f t="shared" si="215"/>
        <v>0</v>
      </c>
      <c r="AH239" s="25">
        <f t="shared" si="218"/>
        <v>0</v>
      </c>
      <c r="AI239" s="25">
        <f t="shared" si="220"/>
        <v>0</v>
      </c>
      <c r="AJ239" s="25">
        <f t="shared" si="221"/>
        <v>0</v>
      </c>
      <c r="AK239" s="25">
        <f t="shared" si="222"/>
        <v>0</v>
      </c>
      <c r="AL239" s="25">
        <f t="shared" si="223"/>
        <v>0</v>
      </c>
      <c r="AM239" s="25">
        <f t="shared" si="224"/>
        <v>0</v>
      </c>
      <c r="AN239" s="25">
        <f t="shared" si="225"/>
        <v>0</v>
      </c>
      <c r="AO239" s="25">
        <f t="shared" si="226"/>
        <v>0</v>
      </c>
      <c r="AP239" s="25">
        <f t="shared" si="227"/>
        <v>0</v>
      </c>
      <c r="AQ239" s="25">
        <f t="shared" si="229"/>
        <v>0</v>
      </c>
      <c r="AR239" s="25">
        <f t="shared" si="231"/>
        <v>0</v>
      </c>
      <c r="AS239" s="25">
        <f t="shared" si="234"/>
        <v>0</v>
      </c>
      <c r="AT239" s="25">
        <f t="shared" si="236"/>
        <v>0</v>
      </c>
      <c r="AU239" s="25">
        <f t="shared" ref="AU239:AU254" si="237">VLOOKUP($C$109,$D$3:$K$63,$A$70,0)*(B196-B195)</f>
        <v>0</v>
      </c>
      <c r="AV239" s="25">
        <f>VLOOKUP($C$110,$D$3:$K$63,$A$70,0)*(B195-B194)</f>
        <v>0</v>
      </c>
      <c r="AW239" s="25">
        <f>VLOOKUP($C$111,$D$3:$K$63,$A$70,0)*B194</f>
        <v>0</v>
      </c>
      <c r="AX239" s="25"/>
      <c r="AY239" s="25"/>
      <c r="AZ239" s="25"/>
      <c r="BA239" s="25"/>
      <c r="BB239" s="25"/>
      <c r="BC239" s="25"/>
      <c r="BD239" s="25"/>
      <c r="BE239" s="25"/>
      <c r="BF239" s="25"/>
      <c r="BG239" s="25"/>
      <c r="BH239" s="25"/>
      <c r="BI239" s="25"/>
      <c r="BJ239" s="25"/>
      <c r="BK239" s="25"/>
      <c r="BL239" s="25"/>
      <c r="BM239" s="21">
        <f t="shared" si="178"/>
        <v>0</v>
      </c>
      <c r="BP239" s="18">
        <v>2045</v>
      </c>
      <c r="BQ239" s="14" t="e">
        <f t="shared" si="216"/>
        <v>#DIV/0!</v>
      </c>
      <c r="BR239" s="14" t="e">
        <f t="shared" si="216"/>
        <v>#DIV/0!</v>
      </c>
      <c r="BS239" s="14" t="e">
        <f t="shared" si="216"/>
        <v>#DIV/0!</v>
      </c>
      <c r="BT239" s="14" t="e">
        <f t="shared" si="216"/>
        <v>#DIV/0!</v>
      </c>
      <c r="BU239" s="14" t="e">
        <f t="shared" si="216"/>
        <v>#DIV/0!</v>
      </c>
      <c r="BV239" s="14" t="e">
        <f t="shared" si="216"/>
        <v>#DIV/0!</v>
      </c>
      <c r="BW239" s="14" t="e">
        <f t="shared" si="216"/>
        <v>#DIV/0!</v>
      </c>
      <c r="BX239" s="14" t="e">
        <f t="shared" si="216"/>
        <v>#DIV/0!</v>
      </c>
      <c r="BY239" s="14" t="e">
        <f t="shared" si="216"/>
        <v>#DIV/0!</v>
      </c>
      <c r="BZ239" s="14" t="e">
        <f t="shared" si="216"/>
        <v>#DIV/0!</v>
      </c>
      <c r="CA239" s="14" t="e">
        <f t="shared" si="216"/>
        <v>#DIV/0!</v>
      </c>
      <c r="CB239" s="14" t="e">
        <f t="shared" si="216"/>
        <v>#DIV/0!</v>
      </c>
      <c r="CC239" s="14" t="e">
        <f t="shared" si="216"/>
        <v>#DIV/0!</v>
      </c>
      <c r="CD239" s="14" t="e">
        <f t="shared" si="216"/>
        <v>#DIV/0!</v>
      </c>
      <c r="CE239" s="14" t="e">
        <f t="shared" si="216"/>
        <v>#DIV/0!</v>
      </c>
      <c r="CF239" s="14" t="e">
        <f t="shared" si="216"/>
        <v>#DIV/0!</v>
      </c>
      <c r="CG239" s="14" t="e">
        <f t="shared" si="232"/>
        <v>#DIV/0!</v>
      </c>
      <c r="CH239" s="14" t="e">
        <f t="shared" si="232"/>
        <v>#DIV/0!</v>
      </c>
      <c r="CI239" s="14" t="e">
        <f t="shared" si="232"/>
        <v>#DIV/0!</v>
      </c>
      <c r="CJ239" s="14" t="e">
        <f t="shared" si="232"/>
        <v>#DIV/0!</v>
      </c>
      <c r="CK239" s="14" t="e">
        <f t="shared" si="230"/>
        <v>#DIV/0!</v>
      </c>
      <c r="CL239" s="14" t="e">
        <f t="shared" si="230"/>
        <v>#DIV/0!</v>
      </c>
      <c r="CM239" s="14" t="e">
        <f t="shared" si="230"/>
        <v>#DIV/0!</v>
      </c>
      <c r="CN239" s="14" t="e">
        <f t="shared" si="230"/>
        <v>#DIV/0!</v>
      </c>
      <c r="CO239" s="14" t="e">
        <f t="shared" si="230"/>
        <v>#DIV/0!</v>
      </c>
      <c r="CP239" s="14" t="e">
        <f t="shared" si="230"/>
        <v>#DIV/0!</v>
      </c>
      <c r="CQ239" s="14" t="e">
        <f t="shared" si="230"/>
        <v>#DIV/0!</v>
      </c>
      <c r="CR239" s="14" t="e">
        <f t="shared" si="230"/>
        <v>#DIV/0!</v>
      </c>
      <c r="CS239" s="14" t="e">
        <f t="shared" si="230"/>
        <v>#DIV/0!</v>
      </c>
      <c r="CT239" s="14" t="e">
        <f t="shared" si="230"/>
        <v>#DIV/0!</v>
      </c>
      <c r="CU239" s="14" t="e">
        <f t="shared" si="230"/>
        <v>#DIV/0!</v>
      </c>
      <c r="CV239" s="14" t="e">
        <f t="shared" si="230"/>
        <v>#DIV/0!</v>
      </c>
      <c r="CW239" s="14" t="e">
        <f t="shared" si="210"/>
        <v>#DIV/0!</v>
      </c>
      <c r="CX239" s="14" t="e">
        <f t="shared" si="210"/>
        <v>#DIV/0!</v>
      </c>
      <c r="CY239" s="14" t="e">
        <f t="shared" si="235"/>
        <v>#DIV/0!</v>
      </c>
      <c r="CZ239" s="14" t="e">
        <f t="shared" si="235"/>
        <v>#DIV/0!</v>
      </c>
      <c r="DA239" s="14" t="e">
        <f t="shared" si="235"/>
        <v>#DIV/0!</v>
      </c>
      <c r="DB239" s="14" t="e">
        <f t="shared" si="235"/>
        <v>#DIV/0!</v>
      </c>
      <c r="DC239" s="14" t="e">
        <f t="shared" si="235"/>
        <v>#DIV/0!</v>
      </c>
      <c r="DD239" s="14" t="e">
        <f t="shared" si="235"/>
        <v>#DIV/0!</v>
      </c>
      <c r="DE239" s="14" t="e">
        <f t="shared" si="235"/>
        <v>#DIV/0!</v>
      </c>
      <c r="DF239" s="14" t="e">
        <f t="shared" si="235"/>
        <v>#DIV/0!</v>
      </c>
      <c r="DG239" s="14" t="e">
        <f t="shared" si="235"/>
        <v>#DIV/0!</v>
      </c>
      <c r="DH239" s="14" t="e">
        <f t="shared" si="235"/>
        <v>#DIV/0!</v>
      </c>
      <c r="DI239" s="14" t="e">
        <f t="shared" si="235"/>
        <v>#DIV/0!</v>
      </c>
      <c r="DJ239" s="14" t="e">
        <f t="shared" si="235"/>
        <v>#DIV/0!</v>
      </c>
      <c r="DK239" s="14" t="e">
        <f t="shared" si="235"/>
        <v>#DIV/0!</v>
      </c>
      <c r="DL239" s="14" t="e">
        <f t="shared" si="235"/>
        <v>#DIV/0!</v>
      </c>
      <c r="DM239" s="14" t="e">
        <f t="shared" si="235"/>
        <v>#DIV/0!</v>
      </c>
      <c r="DN239" s="14" t="e">
        <f t="shared" si="219"/>
        <v>#DIV/0!</v>
      </c>
      <c r="DO239" s="14" t="e">
        <f t="shared" si="219"/>
        <v>#DIV/0!</v>
      </c>
      <c r="DP239" s="14" t="e">
        <f t="shared" si="219"/>
        <v>#DIV/0!</v>
      </c>
      <c r="DQ239" s="14" t="e">
        <f t="shared" si="217"/>
        <v>#DIV/0!</v>
      </c>
      <c r="DR239" s="14" t="e">
        <f t="shared" si="217"/>
        <v>#DIV/0!</v>
      </c>
      <c r="DS239" s="14" t="e">
        <f t="shared" si="197"/>
        <v>#DIV/0!</v>
      </c>
      <c r="DT239" s="14" t="e">
        <f t="shared" si="197"/>
        <v>#DIV/0!</v>
      </c>
      <c r="DU239" s="14" t="e">
        <f t="shared" si="197"/>
        <v>#DIV/0!</v>
      </c>
      <c r="DV239" s="14" t="e">
        <f t="shared" si="197"/>
        <v>#DIV/0!</v>
      </c>
      <c r="DW239" s="14" t="e">
        <f t="shared" si="233"/>
        <v>#DIV/0!</v>
      </c>
      <c r="DX239" s="14" t="e">
        <f t="shared" si="233"/>
        <v>#DIV/0!</v>
      </c>
      <c r="DY239" s="14" t="e">
        <f t="shared" si="233"/>
        <v>#DIV/0!</v>
      </c>
      <c r="DZ239" s="14" t="e">
        <f t="shared" si="228"/>
        <v>#DIV/0!</v>
      </c>
    </row>
    <row r="240" spans="3:130">
      <c r="C240" s="18">
        <v>2046</v>
      </c>
      <c r="D240" s="25"/>
      <c r="E240" s="25"/>
      <c r="F240" s="25"/>
      <c r="G240" s="25"/>
      <c r="H240" s="25"/>
      <c r="I240" s="25"/>
      <c r="J240" s="25"/>
      <c r="K240" s="25"/>
      <c r="L240" s="25"/>
      <c r="M240" s="25"/>
      <c r="N240" s="25"/>
      <c r="O240" s="25"/>
      <c r="P240" s="25"/>
      <c r="Q240" s="25"/>
      <c r="R240" s="25"/>
      <c r="S240" s="25"/>
      <c r="T240" s="25"/>
      <c r="U240" s="25"/>
      <c r="V240" s="25"/>
      <c r="W240" s="25"/>
      <c r="X240" s="25"/>
      <c r="Y240" s="25"/>
      <c r="Z240" s="25"/>
      <c r="AA240" s="25"/>
      <c r="AB240" s="25"/>
      <c r="AC240" s="25"/>
      <c r="AD240" s="25">
        <f t="shared" si="212"/>
        <v>0</v>
      </c>
      <c r="AE240" s="25">
        <f t="shared" si="213"/>
        <v>0</v>
      </c>
      <c r="AF240" s="25">
        <f t="shared" si="214"/>
        <v>0</v>
      </c>
      <c r="AG240" s="25">
        <f t="shared" si="215"/>
        <v>0</v>
      </c>
      <c r="AH240" s="25">
        <f t="shared" si="218"/>
        <v>0</v>
      </c>
      <c r="AI240" s="25">
        <f t="shared" si="220"/>
        <v>0</v>
      </c>
      <c r="AJ240" s="25">
        <f t="shared" si="221"/>
        <v>0</v>
      </c>
      <c r="AK240" s="25">
        <f t="shared" si="222"/>
        <v>0</v>
      </c>
      <c r="AL240" s="25">
        <f t="shared" si="223"/>
        <v>0</v>
      </c>
      <c r="AM240" s="25">
        <f t="shared" si="224"/>
        <v>0</v>
      </c>
      <c r="AN240" s="25">
        <f t="shared" si="225"/>
        <v>0</v>
      </c>
      <c r="AO240" s="25">
        <f t="shared" si="226"/>
        <v>0</v>
      </c>
      <c r="AP240" s="25">
        <f t="shared" si="227"/>
        <v>0</v>
      </c>
      <c r="AQ240" s="25">
        <f t="shared" si="229"/>
        <v>0</v>
      </c>
      <c r="AR240" s="25">
        <f t="shared" si="231"/>
        <v>0</v>
      </c>
      <c r="AS240" s="25">
        <f t="shared" si="234"/>
        <v>0</v>
      </c>
      <c r="AT240" s="25">
        <f t="shared" si="236"/>
        <v>0</v>
      </c>
      <c r="AU240" s="25">
        <f t="shared" si="237"/>
        <v>0</v>
      </c>
      <c r="AV240" s="25">
        <f t="shared" ref="AV240:AV254" si="238">VLOOKUP($C$110,$D$3:$K$63,$A$70,0)*(B196-B195)</f>
        <v>0</v>
      </c>
      <c r="AW240" s="25">
        <f>VLOOKUP($C$111,$D$3:$K$63,$A$70,0)*(B195-B194)</f>
        <v>0</v>
      </c>
      <c r="AX240" s="25">
        <f>VLOOKUP($C$112,$D$3:$K$63,$A$70,0)*B194</f>
        <v>0</v>
      </c>
      <c r="AY240" s="25"/>
      <c r="AZ240" s="25"/>
      <c r="BA240" s="25"/>
      <c r="BB240" s="25"/>
      <c r="BC240" s="25"/>
      <c r="BD240" s="25"/>
      <c r="BE240" s="25"/>
      <c r="BF240" s="25"/>
      <c r="BG240" s="25"/>
      <c r="BH240" s="25"/>
      <c r="BI240" s="25"/>
      <c r="BJ240" s="25"/>
      <c r="BK240" s="25"/>
      <c r="BL240" s="25"/>
      <c r="BM240" s="21">
        <f t="shared" si="178"/>
        <v>0</v>
      </c>
      <c r="BP240" s="18">
        <v>2046</v>
      </c>
      <c r="BQ240" s="14" t="e">
        <f t="shared" si="216"/>
        <v>#DIV/0!</v>
      </c>
      <c r="BR240" s="14" t="e">
        <f t="shared" si="216"/>
        <v>#DIV/0!</v>
      </c>
      <c r="BS240" s="14" t="e">
        <f t="shared" si="216"/>
        <v>#DIV/0!</v>
      </c>
      <c r="BT240" s="14" t="e">
        <f t="shared" si="216"/>
        <v>#DIV/0!</v>
      </c>
      <c r="BU240" s="14" t="e">
        <f t="shared" si="216"/>
        <v>#DIV/0!</v>
      </c>
      <c r="BV240" s="14" t="e">
        <f t="shared" si="216"/>
        <v>#DIV/0!</v>
      </c>
      <c r="BW240" s="14" t="e">
        <f t="shared" si="216"/>
        <v>#DIV/0!</v>
      </c>
      <c r="BX240" s="14" t="e">
        <f t="shared" si="216"/>
        <v>#DIV/0!</v>
      </c>
      <c r="BY240" s="14" t="e">
        <f t="shared" si="216"/>
        <v>#DIV/0!</v>
      </c>
      <c r="BZ240" s="14" t="e">
        <f t="shared" si="216"/>
        <v>#DIV/0!</v>
      </c>
      <c r="CA240" s="14" t="e">
        <f t="shared" si="216"/>
        <v>#DIV/0!</v>
      </c>
      <c r="CB240" s="14" t="e">
        <f t="shared" si="216"/>
        <v>#DIV/0!</v>
      </c>
      <c r="CC240" s="14" t="e">
        <f t="shared" si="216"/>
        <v>#DIV/0!</v>
      </c>
      <c r="CD240" s="14" t="e">
        <f t="shared" si="216"/>
        <v>#DIV/0!</v>
      </c>
      <c r="CE240" s="14" t="e">
        <f t="shared" si="216"/>
        <v>#DIV/0!</v>
      </c>
      <c r="CF240" s="14" t="e">
        <f t="shared" ref="CF240:CF254" si="239">S240/$BM240</f>
        <v>#DIV/0!</v>
      </c>
      <c r="CG240" s="14" t="e">
        <f t="shared" si="232"/>
        <v>#DIV/0!</v>
      </c>
      <c r="CH240" s="14" t="e">
        <f t="shared" si="232"/>
        <v>#DIV/0!</v>
      </c>
      <c r="CI240" s="14" t="e">
        <f t="shared" si="232"/>
        <v>#DIV/0!</v>
      </c>
      <c r="CJ240" s="14" t="e">
        <f t="shared" si="232"/>
        <v>#DIV/0!</v>
      </c>
      <c r="CK240" s="14" t="e">
        <f t="shared" si="230"/>
        <v>#DIV/0!</v>
      </c>
      <c r="CL240" s="14" t="e">
        <f t="shared" si="230"/>
        <v>#DIV/0!</v>
      </c>
      <c r="CM240" s="14" t="e">
        <f t="shared" si="230"/>
        <v>#DIV/0!</v>
      </c>
      <c r="CN240" s="14" t="e">
        <f t="shared" si="230"/>
        <v>#DIV/0!</v>
      </c>
      <c r="CO240" s="14" t="e">
        <f t="shared" si="230"/>
        <v>#DIV/0!</v>
      </c>
      <c r="CP240" s="14" t="e">
        <f t="shared" si="230"/>
        <v>#DIV/0!</v>
      </c>
      <c r="CQ240" s="14" t="e">
        <f t="shared" si="230"/>
        <v>#DIV/0!</v>
      </c>
      <c r="CR240" s="14" t="e">
        <f t="shared" si="230"/>
        <v>#DIV/0!</v>
      </c>
      <c r="CS240" s="14" t="e">
        <f t="shared" si="230"/>
        <v>#DIV/0!</v>
      </c>
      <c r="CT240" s="14" t="e">
        <f t="shared" si="230"/>
        <v>#DIV/0!</v>
      </c>
      <c r="CU240" s="14" t="e">
        <f t="shared" si="230"/>
        <v>#DIV/0!</v>
      </c>
      <c r="CV240" s="14" t="e">
        <f t="shared" si="230"/>
        <v>#DIV/0!</v>
      </c>
      <c r="CW240" s="14" t="e">
        <f t="shared" si="210"/>
        <v>#DIV/0!</v>
      </c>
      <c r="CX240" s="14" t="e">
        <f t="shared" si="210"/>
        <v>#DIV/0!</v>
      </c>
      <c r="CY240" s="14" t="e">
        <f t="shared" si="235"/>
        <v>#DIV/0!</v>
      </c>
      <c r="CZ240" s="14" t="e">
        <f t="shared" si="235"/>
        <v>#DIV/0!</v>
      </c>
      <c r="DA240" s="14" t="e">
        <f t="shared" si="235"/>
        <v>#DIV/0!</v>
      </c>
      <c r="DB240" s="14" t="e">
        <f t="shared" si="235"/>
        <v>#DIV/0!</v>
      </c>
      <c r="DC240" s="14" t="e">
        <f t="shared" si="235"/>
        <v>#DIV/0!</v>
      </c>
      <c r="DD240" s="14" t="e">
        <f t="shared" si="235"/>
        <v>#DIV/0!</v>
      </c>
      <c r="DE240" s="14" t="e">
        <f t="shared" si="235"/>
        <v>#DIV/0!</v>
      </c>
      <c r="DF240" s="14" t="e">
        <f t="shared" si="235"/>
        <v>#DIV/0!</v>
      </c>
      <c r="DG240" s="14" t="e">
        <f t="shared" si="235"/>
        <v>#DIV/0!</v>
      </c>
      <c r="DH240" s="14" t="e">
        <f t="shared" si="235"/>
        <v>#DIV/0!</v>
      </c>
      <c r="DI240" s="14" t="e">
        <f t="shared" si="235"/>
        <v>#DIV/0!</v>
      </c>
      <c r="DJ240" s="14" t="e">
        <f t="shared" si="235"/>
        <v>#DIV/0!</v>
      </c>
      <c r="DK240" s="14" t="e">
        <f t="shared" si="235"/>
        <v>#DIV/0!</v>
      </c>
      <c r="DL240" s="14" t="e">
        <f t="shared" si="235"/>
        <v>#DIV/0!</v>
      </c>
      <c r="DM240" s="14" t="e">
        <f t="shared" si="235"/>
        <v>#DIV/0!</v>
      </c>
      <c r="DN240" s="14" t="e">
        <f t="shared" si="219"/>
        <v>#DIV/0!</v>
      </c>
      <c r="DO240" s="14" t="e">
        <f t="shared" si="219"/>
        <v>#DIV/0!</v>
      </c>
      <c r="DP240" s="14" t="e">
        <f t="shared" si="219"/>
        <v>#DIV/0!</v>
      </c>
      <c r="DQ240" s="14" t="e">
        <f t="shared" si="217"/>
        <v>#DIV/0!</v>
      </c>
      <c r="DR240" s="14" t="e">
        <f t="shared" si="217"/>
        <v>#DIV/0!</v>
      </c>
      <c r="DS240" s="14" t="e">
        <f t="shared" si="197"/>
        <v>#DIV/0!</v>
      </c>
      <c r="DT240" s="14" t="e">
        <f t="shared" si="197"/>
        <v>#DIV/0!</v>
      </c>
      <c r="DU240" s="14" t="e">
        <f t="shared" si="197"/>
        <v>#DIV/0!</v>
      </c>
      <c r="DV240" s="14" t="e">
        <f t="shared" si="197"/>
        <v>#DIV/0!</v>
      </c>
      <c r="DW240" s="14" t="e">
        <f t="shared" si="233"/>
        <v>#DIV/0!</v>
      </c>
      <c r="DX240" s="14" t="e">
        <f t="shared" si="233"/>
        <v>#DIV/0!</v>
      </c>
      <c r="DY240" s="14" t="e">
        <f t="shared" si="233"/>
        <v>#DIV/0!</v>
      </c>
      <c r="DZ240" s="14" t="e">
        <f t="shared" si="228"/>
        <v>#DIV/0!</v>
      </c>
    </row>
    <row r="241" spans="2:130">
      <c r="C241" s="18">
        <v>2047</v>
      </c>
      <c r="D241" s="25"/>
      <c r="E241" s="25"/>
      <c r="F241" s="25"/>
      <c r="G241" s="25"/>
      <c r="H241" s="25"/>
      <c r="I241" s="25"/>
      <c r="J241" s="25"/>
      <c r="K241" s="25"/>
      <c r="L241" s="25"/>
      <c r="M241" s="25"/>
      <c r="N241" s="25"/>
      <c r="O241" s="25"/>
      <c r="P241" s="25"/>
      <c r="Q241" s="25"/>
      <c r="R241" s="25"/>
      <c r="S241" s="25"/>
      <c r="T241" s="25"/>
      <c r="U241" s="25"/>
      <c r="V241" s="25"/>
      <c r="W241" s="25"/>
      <c r="X241" s="25"/>
      <c r="Y241" s="25"/>
      <c r="Z241" s="25"/>
      <c r="AA241" s="25"/>
      <c r="AB241" s="25"/>
      <c r="AC241" s="25"/>
      <c r="AD241" s="25"/>
      <c r="AE241" s="25">
        <f t="shared" si="213"/>
        <v>0</v>
      </c>
      <c r="AF241" s="25">
        <f t="shared" si="214"/>
        <v>0</v>
      </c>
      <c r="AG241" s="25">
        <f t="shared" si="215"/>
        <v>0</v>
      </c>
      <c r="AH241" s="25">
        <f t="shared" si="218"/>
        <v>0</v>
      </c>
      <c r="AI241" s="25">
        <f t="shared" si="220"/>
        <v>0</v>
      </c>
      <c r="AJ241" s="25">
        <f t="shared" si="221"/>
        <v>0</v>
      </c>
      <c r="AK241" s="25">
        <f t="shared" si="222"/>
        <v>0</v>
      </c>
      <c r="AL241" s="25">
        <f t="shared" si="223"/>
        <v>0</v>
      </c>
      <c r="AM241" s="25">
        <f t="shared" si="224"/>
        <v>0</v>
      </c>
      <c r="AN241" s="25">
        <f t="shared" si="225"/>
        <v>0</v>
      </c>
      <c r="AO241" s="25">
        <f t="shared" si="226"/>
        <v>0</v>
      </c>
      <c r="AP241" s="25">
        <f t="shared" si="227"/>
        <v>0</v>
      </c>
      <c r="AQ241" s="25">
        <f t="shared" si="229"/>
        <v>0</v>
      </c>
      <c r="AR241" s="25">
        <f t="shared" si="231"/>
        <v>0</v>
      </c>
      <c r="AS241" s="25">
        <f t="shared" si="234"/>
        <v>0</v>
      </c>
      <c r="AT241" s="25">
        <f t="shared" si="236"/>
        <v>0</v>
      </c>
      <c r="AU241" s="25">
        <f t="shared" si="237"/>
        <v>0</v>
      </c>
      <c r="AV241" s="25">
        <f t="shared" si="238"/>
        <v>0</v>
      </c>
      <c r="AW241" s="25">
        <f t="shared" ref="AW241:AW254" si="240">VLOOKUP($C$111,$D$3:$K$63,$A$70,0)*(B196-B195)</f>
        <v>0</v>
      </c>
      <c r="AX241" s="25">
        <f>VLOOKUP($C$112,$D$3:$K$63,$A$70,0)*(B195-B194)</f>
        <v>0</v>
      </c>
      <c r="AY241" s="25">
        <f>VLOOKUP($C$113,$D$3:$K$63,$A$70,0)*B194</f>
        <v>0</v>
      </c>
      <c r="AZ241" s="25"/>
      <c r="BA241" s="25"/>
      <c r="BB241" s="25"/>
      <c r="BC241" s="25"/>
      <c r="BD241" s="25"/>
      <c r="BE241" s="25"/>
      <c r="BF241" s="25"/>
      <c r="BG241" s="25"/>
      <c r="BH241" s="25"/>
      <c r="BI241" s="25"/>
      <c r="BJ241" s="25"/>
      <c r="BK241" s="25"/>
      <c r="BL241" s="25"/>
      <c r="BM241" s="21">
        <f t="shared" si="178"/>
        <v>0</v>
      </c>
      <c r="BP241" s="18">
        <v>2047</v>
      </c>
      <c r="BQ241" s="14" t="e">
        <f t="shared" ref="BQ241:CE254" si="241">D241/$BM241</f>
        <v>#DIV/0!</v>
      </c>
      <c r="BR241" s="14" t="e">
        <f t="shared" si="241"/>
        <v>#DIV/0!</v>
      </c>
      <c r="BS241" s="14" t="e">
        <f t="shared" si="241"/>
        <v>#DIV/0!</v>
      </c>
      <c r="BT241" s="14" t="e">
        <f t="shared" si="241"/>
        <v>#DIV/0!</v>
      </c>
      <c r="BU241" s="14" t="e">
        <f t="shared" si="241"/>
        <v>#DIV/0!</v>
      </c>
      <c r="BV241" s="14" t="e">
        <f t="shared" si="241"/>
        <v>#DIV/0!</v>
      </c>
      <c r="BW241" s="14" t="e">
        <f t="shared" si="241"/>
        <v>#DIV/0!</v>
      </c>
      <c r="BX241" s="14" t="e">
        <f t="shared" si="241"/>
        <v>#DIV/0!</v>
      </c>
      <c r="BY241" s="14" t="e">
        <f t="shared" si="241"/>
        <v>#DIV/0!</v>
      </c>
      <c r="BZ241" s="14" t="e">
        <f t="shared" si="241"/>
        <v>#DIV/0!</v>
      </c>
      <c r="CA241" s="14" t="e">
        <f t="shared" si="241"/>
        <v>#DIV/0!</v>
      </c>
      <c r="CB241" s="14" t="e">
        <f t="shared" si="241"/>
        <v>#DIV/0!</v>
      </c>
      <c r="CC241" s="14" t="e">
        <f t="shared" si="241"/>
        <v>#DIV/0!</v>
      </c>
      <c r="CD241" s="14" t="e">
        <f t="shared" si="241"/>
        <v>#DIV/0!</v>
      </c>
      <c r="CE241" s="14" t="e">
        <f t="shared" si="241"/>
        <v>#DIV/0!</v>
      </c>
      <c r="CF241" s="14" t="e">
        <f t="shared" si="239"/>
        <v>#DIV/0!</v>
      </c>
      <c r="CG241" s="14" t="e">
        <f t="shared" si="232"/>
        <v>#DIV/0!</v>
      </c>
      <c r="CH241" s="14" t="e">
        <f t="shared" si="232"/>
        <v>#DIV/0!</v>
      </c>
      <c r="CI241" s="14" t="e">
        <f t="shared" si="232"/>
        <v>#DIV/0!</v>
      </c>
      <c r="CJ241" s="14" t="e">
        <f t="shared" si="232"/>
        <v>#DIV/0!</v>
      </c>
      <c r="CK241" s="14" t="e">
        <f t="shared" si="230"/>
        <v>#DIV/0!</v>
      </c>
      <c r="CL241" s="14" t="e">
        <f t="shared" si="230"/>
        <v>#DIV/0!</v>
      </c>
      <c r="CM241" s="14" t="e">
        <f t="shared" si="230"/>
        <v>#DIV/0!</v>
      </c>
      <c r="CN241" s="14" t="e">
        <f t="shared" si="230"/>
        <v>#DIV/0!</v>
      </c>
      <c r="CO241" s="14" t="e">
        <f t="shared" si="230"/>
        <v>#DIV/0!</v>
      </c>
      <c r="CP241" s="14" t="e">
        <f t="shared" si="230"/>
        <v>#DIV/0!</v>
      </c>
      <c r="CQ241" s="14" t="e">
        <f t="shared" si="230"/>
        <v>#DIV/0!</v>
      </c>
      <c r="CR241" s="14" t="e">
        <f t="shared" si="230"/>
        <v>#DIV/0!</v>
      </c>
      <c r="CS241" s="14" t="e">
        <f t="shared" si="230"/>
        <v>#DIV/0!</v>
      </c>
      <c r="CT241" s="14" t="e">
        <f t="shared" si="230"/>
        <v>#DIV/0!</v>
      </c>
      <c r="CU241" s="14" t="e">
        <f t="shared" si="230"/>
        <v>#DIV/0!</v>
      </c>
      <c r="CV241" s="14" t="e">
        <f t="shared" si="230"/>
        <v>#DIV/0!</v>
      </c>
      <c r="CW241" s="14" t="e">
        <f t="shared" si="210"/>
        <v>#DIV/0!</v>
      </c>
      <c r="CX241" s="14" t="e">
        <f t="shared" si="210"/>
        <v>#DIV/0!</v>
      </c>
      <c r="CY241" s="14" t="e">
        <f t="shared" si="235"/>
        <v>#DIV/0!</v>
      </c>
      <c r="CZ241" s="14" t="e">
        <f t="shared" si="235"/>
        <v>#DIV/0!</v>
      </c>
      <c r="DA241" s="14" t="e">
        <f t="shared" si="235"/>
        <v>#DIV/0!</v>
      </c>
      <c r="DB241" s="14" t="e">
        <f t="shared" si="235"/>
        <v>#DIV/0!</v>
      </c>
      <c r="DC241" s="14" t="e">
        <f t="shared" si="235"/>
        <v>#DIV/0!</v>
      </c>
      <c r="DD241" s="14" t="e">
        <f t="shared" si="235"/>
        <v>#DIV/0!</v>
      </c>
      <c r="DE241" s="14" t="e">
        <f t="shared" si="235"/>
        <v>#DIV/0!</v>
      </c>
      <c r="DF241" s="14" t="e">
        <f t="shared" si="235"/>
        <v>#DIV/0!</v>
      </c>
      <c r="DG241" s="14" t="e">
        <f t="shared" si="235"/>
        <v>#DIV/0!</v>
      </c>
      <c r="DH241" s="14" t="e">
        <f t="shared" si="235"/>
        <v>#DIV/0!</v>
      </c>
      <c r="DI241" s="14" t="e">
        <f t="shared" si="235"/>
        <v>#DIV/0!</v>
      </c>
      <c r="DJ241" s="14" t="e">
        <f t="shared" si="235"/>
        <v>#DIV/0!</v>
      </c>
      <c r="DK241" s="14" t="e">
        <f t="shared" si="235"/>
        <v>#DIV/0!</v>
      </c>
      <c r="DL241" s="14" t="e">
        <f t="shared" si="235"/>
        <v>#DIV/0!</v>
      </c>
      <c r="DM241" s="14" t="e">
        <f t="shared" si="235"/>
        <v>#DIV/0!</v>
      </c>
      <c r="DN241" s="14" t="e">
        <f t="shared" si="219"/>
        <v>#DIV/0!</v>
      </c>
      <c r="DO241" s="14" t="e">
        <f t="shared" si="219"/>
        <v>#DIV/0!</v>
      </c>
      <c r="DP241" s="14" t="e">
        <f t="shared" si="219"/>
        <v>#DIV/0!</v>
      </c>
      <c r="DQ241" s="14" t="e">
        <f t="shared" si="217"/>
        <v>#DIV/0!</v>
      </c>
      <c r="DR241" s="14" t="e">
        <f t="shared" si="217"/>
        <v>#DIV/0!</v>
      </c>
      <c r="DS241" s="14" t="e">
        <f t="shared" si="197"/>
        <v>#DIV/0!</v>
      </c>
      <c r="DT241" s="14" t="e">
        <f t="shared" si="197"/>
        <v>#DIV/0!</v>
      </c>
      <c r="DU241" s="14" t="e">
        <f t="shared" si="197"/>
        <v>#DIV/0!</v>
      </c>
      <c r="DV241" s="14" t="e">
        <f t="shared" si="197"/>
        <v>#DIV/0!</v>
      </c>
      <c r="DW241" s="14" t="e">
        <f t="shared" si="233"/>
        <v>#DIV/0!</v>
      </c>
      <c r="DX241" s="14" t="e">
        <f t="shared" si="233"/>
        <v>#DIV/0!</v>
      </c>
      <c r="DY241" s="14" t="e">
        <f t="shared" si="233"/>
        <v>#DIV/0!</v>
      </c>
      <c r="DZ241" s="14" t="e">
        <f t="shared" si="228"/>
        <v>#DIV/0!</v>
      </c>
    </row>
    <row r="242" spans="2:130">
      <c r="C242" s="18">
        <v>2048</v>
      </c>
      <c r="D242" s="25"/>
      <c r="E242" s="25"/>
      <c r="F242" s="25"/>
      <c r="G242" s="25"/>
      <c r="H242" s="25"/>
      <c r="I242" s="25"/>
      <c r="J242" s="25"/>
      <c r="K242" s="25"/>
      <c r="L242" s="25"/>
      <c r="M242" s="25"/>
      <c r="N242" s="25"/>
      <c r="O242" s="25"/>
      <c r="P242" s="25"/>
      <c r="Q242" s="25"/>
      <c r="R242" s="25"/>
      <c r="S242" s="25"/>
      <c r="T242" s="25"/>
      <c r="U242" s="25"/>
      <c r="V242" s="25"/>
      <c r="W242" s="25"/>
      <c r="X242" s="25"/>
      <c r="Y242" s="25"/>
      <c r="Z242" s="25"/>
      <c r="AA242" s="25"/>
      <c r="AB242" s="25"/>
      <c r="AC242" s="25"/>
      <c r="AD242" s="25"/>
      <c r="AE242" s="25"/>
      <c r="AF242" s="25">
        <f t="shared" si="214"/>
        <v>0</v>
      </c>
      <c r="AG242" s="25">
        <f t="shared" si="215"/>
        <v>0</v>
      </c>
      <c r="AH242" s="25">
        <f t="shared" si="218"/>
        <v>0</v>
      </c>
      <c r="AI242" s="25">
        <f t="shared" si="220"/>
        <v>0</v>
      </c>
      <c r="AJ242" s="25">
        <f t="shared" si="221"/>
        <v>0</v>
      </c>
      <c r="AK242" s="25">
        <f t="shared" si="222"/>
        <v>0</v>
      </c>
      <c r="AL242" s="25">
        <f t="shared" si="223"/>
        <v>0</v>
      </c>
      <c r="AM242" s="25">
        <f t="shared" si="224"/>
        <v>0</v>
      </c>
      <c r="AN242" s="25">
        <f t="shared" si="225"/>
        <v>0</v>
      </c>
      <c r="AO242" s="25">
        <f t="shared" si="226"/>
        <v>0</v>
      </c>
      <c r="AP242" s="25">
        <f t="shared" si="227"/>
        <v>0</v>
      </c>
      <c r="AQ242" s="25">
        <f t="shared" si="229"/>
        <v>0</v>
      </c>
      <c r="AR242" s="25">
        <f t="shared" si="231"/>
        <v>0</v>
      </c>
      <c r="AS242" s="25">
        <f t="shared" si="234"/>
        <v>0</v>
      </c>
      <c r="AT242" s="25">
        <f t="shared" si="236"/>
        <v>0</v>
      </c>
      <c r="AU242" s="25">
        <f t="shared" si="237"/>
        <v>0</v>
      </c>
      <c r="AV242" s="25">
        <f t="shared" si="238"/>
        <v>0</v>
      </c>
      <c r="AW242" s="25">
        <f t="shared" si="240"/>
        <v>0</v>
      </c>
      <c r="AX242" s="25">
        <f t="shared" ref="AX242:AX254" si="242">VLOOKUP($C$112,$D$3:$K$63,$A$70,0)*(B196-B195)</f>
        <v>0</v>
      </c>
      <c r="AY242" s="25">
        <f>VLOOKUP($C$113,$D$3:$K$63,$A$70,0)*(B195-B194)</f>
        <v>0</v>
      </c>
      <c r="AZ242" s="25">
        <f>VLOOKUP($C$114,$D$3:$K$63,$A$70,0)*B194</f>
        <v>0</v>
      </c>
      <c r="BA242" s="25"/>
      <c r="BB242" s="25"/>
      <c r="BC242" s="25"/>
      <c r="BD242" s="25"/>
      <c r="BE242" s="25"/>
      <c r="BF242" s="25"/>
      <c r="BG242" s="25"/>
      <c r="BH242" s="25"/>
      <c r="BI242" s="25"/>
      <c r="BJ242" s="25"/>
      <c r="BK242" s="25"/>
      <c r="BL242" s="25"/>
      <c r="BM242" s="21">
        <f t="shared" si="178"/>
        <v>0</v>
      </c>
      <c r="BP242" s="18">
        <v>2048</v>
      </c>
      <c r="BQ242" s="14" t="e">
        <f t="shared" si="241"/>
        <v>#DIV/0!</v>
      </c>
      <c r="BR242" s="14" t="e">
        <f t="shared" si="241"/>
        <v>#DIV/0!</v>
      </c>
      <c r="BS242" s="14" t="e">
        <f t="shared" si="241"/>
        <v>#DIV/0!</v>
      </c>
      <c r="BT242" s="14" t="e">
        <f t="shared" si="241"/>
        <v>#DIV/0!</v>
      </c>
      <c r="BU242" s="14" t="e">
        <f t="shared" si="241"/>
        <v>#DIV/0!</v>
      </c>
      <c r="BV242" s="14" t="e">
        <f t="shared" si="241"/>
        <v>#DIV/0!</v>
      </c>
      <c r="BW242" s="14" t="e">
        <f t="shared" si="241"/>
        <v>#DIV/0!</v>
      </c>
      <c r="BX242" s="14" t="e">
        <f t="shared" si="241"/>
        <v>#DIV/0!</v>
      </c>
      <c r="BY242" s="14" t="e">
        <f t="shared" si="241"/>
        <v>#DIV/0!</v>
      </c>
      <c r="BZ242" s="14" t="e">
        <f t="shared" si="241"/>
        <v>#DIV/0!</v>
      </c>
      <c r="CA242" s="14" t="e">
        <f t="shared" si="241"/>
        <v>#DIV/0!</v>
      </c>
      <c r="CB242" s="14" t="e">
        <f t="shared" si="241"/>
        <v>#DIV/0!</v>
      </c>
      <c r="CC242" s="14" t="e">
        <f t="shared" si="241"/>
        <v>#DIV/0!</v>
      </c>
      <c r="CD242" s="14" t="e">
        <f t="shared" si="241"/>
        <v>#DIV/0!</v>
      </c>
      <c r="CE242" s="14" t="e">
        <f t="shared" si="241"/>
        <v>#DIV/0!</v>
      </c>
      <c r="CF242" s="14" t="e">
        <f t="shared" si="239"/>
        <v>#DIV/0!</v>
      </c>
      <c r="CG242" s="14" t="e">
        <f t="shared" si="232"/>
        <v>#DIV/0!</v>
      </c>
      <c r="CH242" s="14" t="e">
        <f t="shared" si="232"/>
        <v>#DIV/0!</v>
      </c>
      <c r="CI242" s="14" t="e">
        <f t="shared" si="232"/>
        <v>#DIV/0!</v>
      </c>
      <c r="CJ242" s="14" t="e">
        <f t="shared" si="232"/>
        <v>#DIV/0!</v>
      </c>
      <c r="CK242" s="14" t="e">
        <f t="shared" si="230"/>
        <v>#DIV/0!</v>
      </c>
      <c r="CL242" s="14" t="e">
        <f t="shared" si="230"/>
        <v>#DIV/0!</v>
      </c>
      <c r="CM242" s="14" t="e">
        <f t="shared" si="230"/>
        <v>#DIV/0!</v>
      </c>
      <c r="CN242" s="14" t="e">
        <f t="shared" si="230"/>
        <v>#DIV/0!</v>
      </c>
      <c r="CO242" s="14" t="e">
        <f t="shared" si="230"/>
        <v>#DIV/0!</v>
      </c>
      <c r="CP242" s="14" t="e">
        <f t="shared" si="230"/>
        <v>#DIV/0!</v>
      </c>
      <c r="CQ242" s="14" t="e">
        <f t="shared" si="230"/>
        <v>#DIV/0!</v>
      </c>
      <c r="CR242" s="14" t="e">
        <f t="shared" si="230"/>
        <v>#DIV/0!</v>
      </c>
      <c r="CS242" s="14" t="e">
        <f t="shared" si="230"/>
        <v>#DIV/0!</v>
      </c>
      <c r="CT242" s="14" t="e">
        <f t="shared" si="230"/>
        <v>#DIV/0!</v>
      </c>
      <c r="CU242" s="14" t="e">
        <f t="shared" si="230"/>
        <v>#DIV/0!</v>
      </c>
      <c r="CV242" s="14" t="e">
        <f t="shared" si="230"/>
        <v>#DIV/0!</v>
      </c>
      <c r="CW242" s="14" t="e">
        <f t="shared" si="210"/>
        <v>#DIV/0!</v>
      </c>
      <c r="CX242" s="14" t="e">
        <f t="shared" si="210"/>
        <v>#DIV/0!</v>
      </c>
      <c r="CY242" s="14" t="e">
        <f t="shared" si="235"/>
        <v>#DIV/0!</v>
      </c>
      <c r="CZ242" s="14" t="e">
        <f t="shared" si="235"/>
        <v>#DIV/0!</v>
      </c>
      <c r="DA242" s="14" t="e">
        <f t="shared" si="235"/>
        <v>#DIV/0!</v>
      </c>
      <c r="DB242" s="14" t="e">
        <f t="shared" si="235"/>
        <v>#DIV/0!</v>
      </c>
      <c r="DC242" s="14" t="e">
        <f t="shared" si="235"/>
        <v>#DIV/0!</v>
      </c>
      <c r="DD242" s="14" t="e">
        <f t="shared" si="235"/>
        <v>#DIV/0!</v>
      </c>
      <c r="DE242" s="14" t="e">
        <f t="shared" si="235"/>
        <v>#DIV/0!</v>
      </c>
      <c r="DF242" s="14" t="e">
        <f t="shared" si="235"/>
        <v>#DIV/0!</v>
      </c>
      <c r="DG242" s="14" t="e">
        <f t="shared" si="235"/>
        <v>#DIV/0!</v>
      </c>
      <c r="DH242" s="14" t="e">
        <f t="shared" si="235"/>
        <v>#DIV/0!</v>
      </c>
      <c r="DI242" s="14" t="e">
        <f t="shared" si="235"/>
        <v>#DIV/0!</v>
      </c>
      <c r="DJ242" s="14" t="e">
        <f t="shared" si="235"/>
        <v>#DIV/0!</v>
      </c>
      <c r="DK242" s="14" t="e">
        <f t="shared" si="235"/>
        <v>#DIV/0!</v>
      </c>
      <c r="DL242" s="14" t="e">
        <f t="shared" si="235"/>
        <v>#DIV/0!</v>
      </c>
      <c r="DM242" s="14" t="e">
        <f t="shared" si="235"/>
        <v>#DIV/0!</v>
      </c>
      <c r="DN242" s="14" t="e">
        <f t="shared" si="219"/>
        <v>#DIV/0!</v>
      </c>
      <c r="DO242" s="14" t="e">
        <f t="shared" si="219"/>
        <v>#DIV/0!</v>
      </c>
      <c r="DP242" s="14" t="e">
        <f t="shared" si="219"/>
        <v>#DIV/0!</v>
      </c>
      <c r="DQ242" s="14" t="e">
        <f t="shared" si="217"/>
        <v>#DIV/0!</v>
      </c>
      <c r="DR242" s="14" t="e">
        <f t="shared" si="217"/>
        <v>#DIV/0!</v>
      </c>
      <c r="DS242" s="14" t="e">
        <f t="shared" si="197"/>
        <v>#DIV/0!</v>
      </c>
      <c r="DT242" s="14" t="e">
        <f t="shared" si="197"/>
        <v>#DIV/0!</v>
      </c>
      <c r="DU242" s="14" t="e">
        <f t="shared" si="197"/>
        <v>#DIV/0!</v>
      </c>
      <c r="DV242" s="14" t="e">
        <f t="shared" si="197"/>
        <v>#DIV/0!</v>
      </c>
      <c r="DW242" s="14" t="e">
        <f t="shared" si="233"/>
        <v>#DIV/0!</v>
      </c>
      <c r="DX242" s="14" t="e">
        <f t="shared" si="233"/>
        <v>#DIV/0!</v>
      </c>
      <c r="DY242" s="14" t="e">
        <f t="shared" si="233"/>
        <v>#DIV/0!</v>
      </c>
      <c r="DZ242" s="14" t="e">
        <f t="shared" si="228"/>
        <v>#DIV/0!</v>
      </c>
    </row>
    <row r="243" spans="2:130">
      <c r="C243" s="18">
        <v>2049</v>
      </c>
      <c r="D243" s="25"/>
      <c r="E243" s="25"/>
      <c r="F243" s="25"/>
      <c r="G243" s="25"/>
      <c r="H243" s="25"/>
      <c r="I243" s="25"/>
      <c r="J243" s="25"/>
      <c r="K243" s="25"/>
      <c r="L243" s="25"/>
      <c r="M243" s="25"/>
      <c r="N243" s="25"/>
      <c r="O243" s="25"/>
      <c r="P243" s="25"/>
      <c r="Q243" s="25"/>
      <c r="R243" s="25"/>
      <c r="S243" s="25"/>
      <c r="T243" s="25"/>
      <c r="U243" s="25"/>
      <c r="V243" s="25"/>
      <c r="W243" s="25"/>
      <c r="X243" s="25"/>
      <c r="Y243" s="25"/>
      <c r="Z243" s="25"/>
      <c r="AA243" s="25"/>
      <c r="AB243" s="25"/>
      <c r="AC243" s="25"/>
      <c r="AD243" s="25"/>
      <c r="AE243" s="25"/>
      <c r="AF243" s="25"/>
      <c r="AG243" s="25">
        <f t="shared" si="215"/>
        <v>0</v>
      </c>
      <c r="AH243" s="25">
        <f t="shared" si="218"/>
        <v>0</v>
      </c>
      <c r="AI243" s="25">
        <f t="shared" si="220"/>
        <v>0</v>
      </c>
      <c r="AJ243" s="25">
        <f t="shared" si="221"/>
        <v>0</v>
      </c>
      <c r="AK243" s="25">
        <f t="shared" si="222"/>
        <v>0</v>
      </c>
      <c r="AL243" s="25">
        <f t="shared" si="223"/>
        <v>0</v>
      </c>
      <c r="AM243" s="25">
        <f t="shared" si="224"/>
        <v>0</v>
      </c>
      <c r="AN243" s="25">
        <f t="shared" si="225"/>
        <v>0</v>
      </c>
      <c r="AO243" s="25">
        <f t="shared" si="226"/>
        <v>0</v>
      </c>
      <c r="AP243" s="25">
        <f t="shared" si="227"/>
        <v>0</v>
      </c>
      <c r="AQ243" s="25">
        <f t="shared" si="229"/>
        <v>0</v>
      </c>
      <c r="AR243" s="25">
        <f t="shared" si="231"/>
        <v>0</v>
      </c>
      <c r="AS243" s="25">
        <f t="shared" si="234"/>
        <v>0</v>
      </c>
      <c r="AT243" s="25">
        <f t="shared" si="236"/>
        <v>0</v>
      </c>
      <c r="AU243" s="25">
        <f t="shared" si="237"/>
        <v>0</v>
      </c>
      <c r="AV243" s="25">
        <f t="shared" si="238"/>
        <v>0</v>
      </c>
      <c r="AW243" s="25">
        <f t="shared" si="240"/>
        <v>0</v>
      </c>
      <c r="AX243" s="25">
        <f t="shared" si="242"/>
        <v>0</v>
      </c>
      <c r="AY243" s="25">
        <f t="shared" ref="AY243:AY254" si="243">VLOOKUP($C$113,$D$3:$K$63,$A$70,0)*(B196-B195)</f>
        <v>0</v>
      </c>
      <c r="AZ243" s="25">
        <f>VLOOKUP($C$114,$D$3:$K$63,$A$70,0)*(B195-B194)</f>
        <v>0</v>
      </c>
      <c r="BA243" s="25">
        <f>VLOOKUP($C$115,$D$3:$K$63,$A$70,0)*B194</f>
        <v>0</v>
      </c>
      <c r="BB243" s="25"/>
      <c r="BC243" s="25"/>
      <c r="BD243" s="25"/>
      <c r="BE243" s="25"/>
      <c r="BF243" s="25"/>
      <c r="BG243" s="25"/>
      <c r="BH243" s="25"/>
      <c r="BI243" s="25"/>
      <c r="BJ243" s="25"/>
      <c r="BK243" s="25"/>
      <c r="BL243" s="25"/>
      <c r="BM243" s="21">
        <f t="shared" si="178"/>
        <v>0</v>
      </c>
      <c r="BP243" s="18">
        <v>2049</v>
      </c>
      <c r="BQ243" s="14" t="e">
        <f t="shared" si="241"/>
        <v>#DIV/0!</v>
      </c>
      <c r="BR243" s="14" t="e">
        <f t="shared" si="241"/>
        <v>#DIV/0!</v>
      </c>
      <c r="BS243" s="14" t="e">
        <f t="shared" si="241"/>
        <v>#DIV/0!</v>
      </c>
      <c r="BT243" s="14" t="e">
        <f t="shared" si="241"/>
        <v>#DIV/0!</v>
      </c>
      <c r="BU243" s="14" t="e">
        <f t="shared" si="241"/>
        <v>#DIV/0!</v>
      </c>
      <c r="BV243" s="14" t="e">
        <f t="shared" si="241"/>
        <v>#DIV/0!</v>
      </c>
      <c r="BW243" s="14" t="e">
        <f t="shared" si="241"/>
        <v>#DIV/0!</v>
      </c>
      <c r="BX243" s="14" t="e">
        <f t="shared" si="241"/>
        <v>#DIV/0!</v>
      </c>
      <c r="BY243" s="14" t="e">
        <f t="shared" si="241"/>
        <v>#DIV/0!</v>
      </c>
      <c r="BZ243" s="14" t="e">
        <f t="shared" si="241"/>
        <v>#DIV/0!</v>
      </c>
      <c r="CA243" s="14" t="e">
        <f t="shared" si="241"/>
        <v>#DIV/0!</v>
      </c>
      <c r="CB243" s="14" t="e">
        <f t="shared" si="241"/>
        <v>#DIV/0!</v>
      </c>
      <c r="CC243" s="14" t="e">
        <f t="shared" si="241"/>
        <v>#DIV/0!</v>
      </c>
      <c r="CD243" s="14" t="e">
        <f t="shared" si="241"/>
        <v>#DIV/0!</v>
      </c>
      <c r="CE243" s="14" t="e">
        <f t="shared" si="241"/>
        <v>#DIV/0!</v>
      </c>
      <c r="CF243" s="14" t="e">
        <f t="shared" si="239"/>
        <v>#DIV/0!</v>
      </c>
      <c r="CG243" s="14" t="e">
        <f t="shared" si="232"/>
        <v>#DIV/0!</v>
      </c>
      <c r="CH243" s="14" t="e">
        <f t="shared" si="232"/>
        <v>#DIV/0!</v>
      </c>
      <c r="CI243" s="14" t="e">
        <f t="shared" si="232"/>
        <v>#DIV/0!</v>
      </c>
      <c r="CJ243" s="14" t="e">
        <f t="shared" si="232"/>
        <v>#DIV/0!</v>
      </c>
      <c r="CK243" s="14" t="e">
        <f t="shared" si="230"/>
        <v>#DIV/0!</v>
      </c>
      <c r="CL243" s="14" t="e">
        <f t="shared" si="230"/>
        <v>#DIV/0!</v>
      </c>
      <c r="CM243" s="14" t="e">
        <f t="shared" si="230"/>
        <v>#DIV/0!</v>
      </c>
      <c r="CN243" s="14" t="e">
        <f t="shared" si="230"/>
        <v>#DIV/0!</v>
      </c>
      <c r="CO243" s="14" t="e">
        <f t="shared" si="230"/>
        <v>#DIV/0!</v>
      </c>
      <c r="CP243" s="14" t="e">
        <f t="shared" si="230"/>
        <v>#DIV/0!</v>
      </c>
      <c r="CQ243" s="14" t="e">
        <f t="shared" si="230"/>
        <v>#DIV/0!</v>
      </c>
      <c r="CR243" s="14" t="e">
        <f t="shared" si="230"/>
        <v>#DIV/0!</v>
      </c>
      <c r="CS243" s="14" t="e">
        <f t="shared" si="230"/>
        <v>#DIV/0!</v>
      </c>
      <c r="CT243" s="14" t="e">
        <f t="shared" si="230"/>
        <v>#DIV/0!</v>
      </c>
      <c r="CU243" s="14" t="e">
        <f t="shared" si="230"/>
        <v>#DIV/0!</v>
      </c>
      <c r="CV243" s="14" t="e">
        <f t="shared" si="230"/>
        <v>#DIV/0!</v>
      </c>
      <c r="CW243" s="14" t="e">
        <f t="shared" si="210"/>
        <v>#DIV/0!</v>
      </c>
      <c r="CX243" s="14" t="e">
        <f t="shared" si="210"/>
        <v>#DIV/0!</v>
      </c>
      <c r="CY243" s="14" t="e">
        <f t="shared" si="235"/>
        <v>#DIV/0!</v>
      </c>
      <c r="CZ243" s="14" t="e">
        <f t="shared" si="235"/>
        <v>#DIV/0!</v>
      </c>
      <c r="DA243" s="14" t="e">
        <f t="shared" si="235"/>
        <v>#DIV/0!</v>
      </c>
      <c r="DB243" s="14" t="e">
        <f t="shared" si="235"/>
        <v>#DIV/0!</v>
      </c>
      <c r="DC243" s="14" t="e">
        <f t="shared" si="235"/>
        <v>#DIV/0!</v>
      </c>
      <c r="DD243" s="14" t="e">
        <f t="shared" si="235"/>
        <v>#DIV/0!</v>
      </c>
      <c r="DE243" s="14" t="e">
        <f t="shared" si="235"/>
        <v>#DIV/0!</v>
      </c>
      <c r="DF243" s="14" t="e">
        <f t="shared" si="235"/>
        <v>#DIV/0!</v>
      </c>
      <c r="DG243" s="14" t="e">
        <f t="shared" si="235"/>
        <v>#DIV/0!</v>
      </c>
      <c r="DH243" s="14" t="e">
        <f t="shared" si="235"/>
        <v>#DIV/0!</v>
      </c>
      <c r="DI243" s="14" t="e">
        <f t="shared" si="235"/>
        <v>#DIV/0!</v>
      </c>
      <c r="DJ243" s="14" t="e">
        <f t="shared" si="235"/>
        <v>#DIV/0!</v>
      </c>
      <c r="DK243" s="14" t="e">
        <f t="shared" si="235"/>
        <v>#DIV/0!</v>
      </c>
      <c r="DL243" s="14" t="e">
        <f t="shared" si="235"/>
        <v>#DIV/0!</v>
      </c>
      <c r="DM243" s="14" t="e">
        <f t="shared" si="235"/>
        <v>#DIV/0!</v>
      </c>
      <c r="DN243" s="14" t="e">
        <f t="shared" si="219"/>
        <v>#DIV/0!</v>
      </c>
      <c r="DO243" s="14" t="e">
        <f t="shared" si="219"/>
        <v>#DIV/0!</v>
      </c>
      <c r="DP243" s="14" t="e">
        <f t="shared" si="219"/>
        <v>#DIV/0!</v>
      </c>
      <c r="DQ243" s="14" t="e">
        <f t="shared" si="217"/>
        <v>#DIV/0!</v>
      </c>
      <c r="DR243" s="14" t="e">
        <f t="shared" si="217"/>
        <v>#DIV/0!</v>
      </c>
      <c r="DS243" s="14" t="e">
        <f t="shared" si="197"/>
        <v>#DIV/0!</v>
      </c>
      <c r="DT243" s="14" t="e">
        <f t="shared" si="197"/>
        <v>#DIV/0!</v>
      </c>
      <c r="DU243" s="14" t="e">
        <f t="shared" si="197"/>
        <v>#DIV/0!</v>
      </c>
      <c r="DV243" s="14" t="e">
        <f t="shared" si="197"/>
        <v>#DIV/0!</v>
      </c>
      <c r="DW243" s="14" t="e">
        <f t="shared" si="233"/>
        <v>#DIV/0!</v>
      </c>
      <c r="DX243" s="14" t="e">
        <f t="shared" si="233"/>
        <v>#DIV/0!</v>
      </c>
      <c r="DY243" s="14" t="e">
        <f t="shared" si="233"/>
        <v>#DIV/0!</v>
      </c>
      <c r="DZ243" s="14" t="e">
        <f t="shared" si="228"/>
        <v>#DIV/0!</v>
      </c>
    </row>
    <row r="244" spans="2:130">
      <c r="C244" s="18">
        <v>2050</v>
      </c>
      <c r="D244" s="25"/>
      <c r="E244" s="25"/>
      <c r="F244" s="25"/>
      <c r="G244" s="25"/>
      <c r="H244" s="25"/>
      <c r="I244" s="25"/>
      <c r="J244" s="25"/>
      <c r="K244" s="25"/>
      <c r="L244" s="25"/>
      <c r="M244" s="25"/>
      <c r="N244" s="25"/>
      <c r="O244" s="25"/>
      <c r="P244" s="25"/>
      <c r="Q244" s="25"/>
      <c r="R244" s="25"/>
      <c r="S244" s="25"/>
      <c r="T244" s="25"/>
      <c r="U244" s="25"/>
      <c r="V244" s="25"/>
      <c r="W244" s="25"/>
      <c r="X244" s="25"/>
      <c r="Y244" s="25"/>
      <c r="Z244" s="25"/>
      <c r="AA244" s="25"/>
      <c r="AB244" s="25"/>
      <c r="AC244" s="25"/>
      <c r="AD244" s="25"/>
      <c r="AE244" s="25"/>
      <c r="AF244" s="25"/>
      <c r="AG244" s="25"/>
      <c r="AH244" s="25">
        <f t="shared" si="218"/>
        <v>0</v>
      </c>
      <c r="AI244" s="25">
        <f t="shared" si="220"/>
        <v>0</v>
      </c>
      <c r="AJ244" s="25">
        <f t="shared" si="221"/>
        <v>0</v>
      </c>
      <c r="AK244" s="25">
        <f t="shared" si="222"/>
        <v>0</v>
      </c>
      <c r="AL244" s="25">
        <f t="shared" si="223"/>
        <v>0</v>
      </c>
      <c r="AM244" s="25">
        <f t="shared" si="224"/>
        <v>0</v>
      </c>
      <c r="AN244" s="25">
        <f t="shared" si="225"/>
        <v>0</v>
      </c>
      <c r="AO244" s="25">
        <f t="shared" si="226"/>
        <v>0</v>
      </c>
      <c r="AP244" s="25">
        <f t="shared" si="227"/>
        <v>0</v>
      </c>
      <c r="AQ244" s="25">
        <f t="shared" si="229"/>
        <v>0</v>
      </c>
      <c r="AR244" s="25">
        <f t="shared" si="231"/>
        <v>0</v>
      </c>
      <c r="AS244" s="25">
        <f t="shared" si="234"/>
        <v>0</v>
      </c>
      <c r="AT244" s="25">
        <f t="shared" si="236"/>
        <v>0</v>
      </c>
      <c r="AU244" s="25">
        <f t="shared" si="237"/>
        <v>0</v>
      </c>
      <c r="AV244" s="25">
        <f t="shared" si="238"/>
        <v>0</v>
      </c>
      <c r="AW244" s="25">
        <f t="shared" si="240"/>
        <v>0</v>
      </c>
      <c r="AX244" s="25">
        <f t="shared" si="242"/>
        <v>0</v>
      </c>
      <c r="AY244" s="25">
        <f t="shared" si="243"/>
        <v>0</v>
      </c>
      <c r="AZ244" s="25">
        <f t="shared" ref="AZ244:AZ254" si="244">VLOOKUP($C$114,$D$3:$K$63,$A$70,0)*(B196-B195)</f>
        <v>0</v>
      </c>
      <c r="BA244" s="25">
        <f>VLOOKUP($C$115,$D$3:$K$63,$A$70,0)*(B195-B194)</f>
        <v>0</v>
      </c>
      <c r="BB244" s="25">
        <f>VLOOKUP($C$116,$D$3:$K$63,$A$70,0)*B194</f>
        <v>0</v>
      </c>
      <c r="BC244" s="25"/>
      <c r="BD244" s="25"/>
      <c r="BE244" s="25"/>
      <c r="BF244" s="25"/>
      <c r="BG244" s="25"/>
      <c r="BH244" s="25"/>
      <c r="BI244" s="25"/>
      <c r="BJ244" s="25"/>
      <c r="BK244" s="25"/>
      <c r="BL244" s="25"/>
      <c r="BM244" s="21">
        <f t="shared" si="178"/>
        <v>0</v>
      </c>
      <c r="BP244" s="18">
        <v>2050</v>
      </c>
      <c r="BQ244" s="14" t="e">
        <f t="shared" si="241"/>
        <v>#DIV/0!</v>
      </c>
      <c r="BR244" s="14" t="e">
        <f t="shared" si="241"/>
        <v>#DIV/0!</v>
      </c>
      <c r="BS244" s="14" t="e">
        <f t="shared" si="241"/>
        <v>#DIV/0!</v>
      </c>
      <c r="BT244" s="14" t="e">
        <f t="shared" si="241"/>
        <v>#DIV/0!</v>
      </c>
      <c r="BU244" s="14" t="e">
        <f t="shared" si="241"/>
        <v>#DIV/0!</v>
      </c>
      <c r="BV244" s="14" t="e">
        <f t="shared" si="241"/>
        <v>#DIV/0!</v>
      </c>
      <c r="BW244" s="14" t="e">
        <f t="shared" si="241"/>
        <v>#DIV/0!</v>
      </c>
      <c r="BX244" s="14" t="e">
        <f t="shared" si="241"/>
        <v>#DIV/0!</v>
      </c>
      <c r="BY244" s="14" t="e">
        <f t="shared" si="241"/>
        <v>#DIV/0!</v>
      </c>
      <c r="BZ244" s="14" t="e">
        <f t="shared" si="241"/>
        <v>#DIV/0!</v>
      </c>
      <c r="CA244" s="14" t="e">
        <f t="shared" si="241"/>
        <v>#DIV/0!</v>
      </c>
      <c r="CB244" s="14" t="e">
        <f t="shared" si="241"/>
        <v>#DIV/0!</v>
      </c>
      <c r="CC244" s="14" t="e">
        <f t="shared" si="241"/>
        <v>#DIV/0!</v>
      </c>
      <c r="CD244" s="14" t="e">
        <f t="shared" si="241"/>
        <v>#DIV/0!</v>
      </c>
      <c r="CE244" s="14" t="e">
        <f t="shared" si="241"/>
        <v>#DIV/0!</v>
      </c>
      <c r="CF244" s="14" t="e">
        <f t="shared" si="239"/>
        <v>#DIV/0!</v>
      </c>
      <c r="CG244" s="14" t="e">
        <f t="shared" si="232"/>
        <v>#DIV/0!</v>
      </c>
      <c r="CH244" s="14" t="e">
        <f t="shared" si="232"/>
        <v>#DIV/0!</v>
      </c>
      <c r="CI244" s="14" t="e">
        <f t="shared" si="232"/>
        <v>#DIV/0!</v>
      </c>
      <c r="CJ244" s="14" t="e">
        <f t="shared" si="232"/>
        <v>#DIV/0!</v>
      </c>
      <c r="CK244" s="14" t="e">
        <f t="shared" si="230"/>
        <v>#DIV/0!</v>
      </c>
      <c r="CL244" s="14" t="e">
        <f t="shared" si="230"/>
        <v>#DIV/0!</v>
      </c>
      <c r="CM244" s="14" t="e">
        <f t="shared" si="230"/>
        <v>#DIV/0!</v>
      </c>
      <c r="CN244" s="14" t="e">
        <f t="shared" si="230"/>
        <v>#DIV/0!</v>
      </c>
      <c r="CO244" s="14" t="e">
        <f t="shared" si="230"/>
        <v>#DIV/0!</v>
      </c>
      <c r="CP244" s="14" t="e">
        <f t="shared" si="230"/>
        <v>#DIV/0!</v>
      </c>
      <c r="CQ244" s="14" t="e">
        <f t="shared" si="230"/>
        <v>#DIV/0!</v>
      </c>
      <c r="CR244" s="14" t="e">
        <f t="shared" si="230"/>
        <v>#DIV/0!</v>
      </c>
      <c r="CS244" s="14" t="e">
        <f t="shared" si="230"/>
        <v>#DIV/0!</v>
      </c>
      <c r="CT244" s="14" t="e">
        <f t="shared" si="230"/>
        <v>#DIV/0!</v>
      </c>
      <c r="CU244" s="14" t="e">
        <f t="shared" si="230"/>
        <v>#DIV/0!</v>
      </c>
      <c r="CV244" s="14" t="e">
        <f t="shared" si="230"/>
        <v>#DIV/0!</v>
      </c>
      <c r="CW244" s="14" t="e">
        <f t="shared" si="210"/>
        <v>#DIV/0!</v>
      </c>
      <c r="CX244" s="14" t="e">
        <f t="shared" si="210"/>
        <v>#DIV/0!</v>
      </c>
      <c r="CY244" s="14" t="e">
        <f t="shared" si="235"/>
        <v>#DIV/0!</v>
      </c>
      <c r="CZ244" s="14" t="e">
        <f t="shared" si="235"/>
        <v>#DIV/0!</v>
      </c>
      <c r="DA244" s="14" t="e">
        <f t="shared" si="235"/>
        <v>#DIV/0!</v>
      </c>
      <c r="DB244" s="14" t="e">
        <f t="shared" si="235"/>
        <v>#DIV/0!</v>
      </c>
      <c r="DC244" s="14" t="e">
        <f t="shared" si="235"/>
        <v>#DIV/0!</v>
      </c>
      <c r="DD244" s="14" t="e">
        <f t="shared" si="235"/>
        <v>#DIV/0!</v>
      </c>
      <c r="DE244" s="14" t="e">
        <f t="shared" si="235"/>
        <v>#DIV/0!</v>
      </c>
      <c r="DF244" s="14" t="e">
        <f t="shared" si="235"/>
        <v>#DIV/0!</v>
      </c>
      <c r="DG244" s="14" t="e">
        <f t="shared" si="235"/>
        <v>#DIV/0!</v>
      </c>
      <c r="DH244" s="14" t="e">
        <f t="shared" si="235"/>
        <v>#DIV/0!</v>
      </c>
      <c r="DI244" s="14" t="e">
        <f t="shared" si="235"/>
        <v>#DIV/0!</v>
      </c>
      <c r="DJ244" s="14" t="e">
        <f t="shared" si="235"/>
        <v>#DIV/0!</v>
      </c>
      <c r="DK244" s="14" t="e">
        <f t="shared" si="235"/>
        <v>#DIV/0!</v>
      </c>
      <c r="DL244" s="14" t="e">
        <f t="shared" si="235"/>
        <v>#DIV/0!</v>
      </c>
      <c r="DM244" s="14" t="e">
        <f t="shared" si="235"/>
        <v>#DIV/0!</v>
      </c>
      <c r="DN244" s="14" t="e">
        <f t="shared" si="219"/>
        <v>#DIV/0!</v>
      </c>
      <c r="DO244" s="14" t="e">
        <f t="shared" si="219"/>
        <v>#DIV/0!</v>
      </c>
      <c r="DP244" s="14" t="e">
        <f t="shared" si="219"/>
        <v>#DIV/0!</v>
      </c>
      <c r="DQ244" s="14" t="e">
        <f t="shared" si="217"/>
        <v>#DIV/0!</v>
      </c>
      <c r="DR244" s="14" t="e">
        <f t="shared" si="217"/>
        <v>#DIV/0!</v>
      </c>
      <c r="DS244" s="14" t="e">
        <f t="shared" si="197"/>
        <v>#DIV/0!</v>
      </c>
      <c r="DT244" s="14" t="e">
        <f t="shared" si="197"/>
        <v>#DIV/0!</v>
      </c>
      <c r="DU244" s="14" t="e">
        <f t="shared" si="197"/>
        <v>#DIV/0!</v>
      </c>
      <c r="DV244" s="14" t="e">
        <f t="shared" si="197"/>
        <v>#DIV/0!</v>
      </c>
      <c r="DW244" s="14" t="e">
        <f t="shared" si="233"/>
        <v>#DIV/0!</v>
      </c>
      <c r="DX244" s="14" t="e">
        <f t="shared" si="233"/>
        <v>#DIV/0!</v>
      </c>
      <c r="DY244" s="14" t="e">
        <f t="shared" si="233"/>
        <v>#DIV/0!</v>
      </c>
      <c r="DZ244" s="14" t="e">
        <f t="shared" si="228"/>
        <v>#DIV/0!</v>
      </c>
    </row>
    <row r="245" spans="2:130">
      <c r="C245" s="18">
        <v>2051</v>
      </c>
      <c r="D245" s="25"/>
      <c r="E245" s="25"/>
      <c r="F245" s="25"/>
      <c r="G245" s="25"/>
      <c r="H245" s="25"/>
      <c r="I245" s="25"/>
      <c r="J245" s="25"/>
      <c r="K245" s="25"/>
      <c r="L245" s="25"/>
      <c r="M245" s="25"/>
      <c r="N245" s="25"/>
      <c r="O245" s="25"/>
      <c r="P245" s="25"/>
      <c r="Q245" s="25"/>
      <c r="R245" s="25"/>
      <c r="S245" s="25"/>
      <c r="T245" s="25"/>
      <c r="U245" s="25"/>
      <c r="V245" s="25"/>
      <c r="W245" s="25"/>
      <c r="X245" s="25"/>
      <c r="Y245" s="25"/>
      <c r="Z245" s="25"/>
      <c r="AA245" s="25"/>
      <c r="AB245" s="25"/>
      <c r="AC245" s="25"/>
      <c r="AD245" s="25"/>
      <c r="AE245" s="25"/>
      <c r="AF245" s="25"/>
      <c r="AG245" s="25"/>
      <c r="AH245" s="25"/>
      <c r="AI245" s="25">
        <f t="shared" si="220"/>
        <v>0</v>
      </c>
      <c r="AJ245" s="25">
        <f t="shared" si="221"/>
        <v>0</v>
      </c>
      <c r="AK245" s="25">
        <f t="shared" si="222"/>
        <v>0</v>
      </c>
      <c r="AL245" s="25">
        <f t="shared" si="223"/>
        <v>0</v>
      </c>
      <c r="AM245" s="25">
        <f t="shared" si="224"/>
        <v>0</v>
      </c>
      <c r="AN245" s="25">
        <f t="shared" si="225"/>
        <v>0</v>
      </c>
      <c r="AO245" s="25">
        <f t="shared" si="226"/>
        <v>0</v>
      </c>
      <c r="AP245" s="25">
        <f t="shared" si="227"/>
        <v>0</v>
      </c>
      <c r="AQ245" s="25">
        <f t="shared" si="229"/>
        <v>0</v>
      </c>
      <c r="AR245" s="25">
        <f t="shared" si="231"/>
        <v>0</v>
      </c>
      <c r="AS245" s="25">
        <f t="shared" si="234"/>
        <v>0</v>
      </c>
      <c r="AT245" s="25">
        <f t="shared" si="236"/>
        <v>0</v>
      </c>
      <c r="AU245" s="25">
        <f t="shared" si="237"/>
        <v>0</v>
      </c>
      <c r="AV245" s="25">
        <f t="shared" si="238"/>
        <v>0</v>
      </c>
      <c r="AW245" s="25">
        <f t="shared" si="240"/>
        <v>0</v>
      </c>
      <c r="AX245" s="25">
        <f t="shared" si="242"/>
        <v>0</v>
      </c>
      <c r="AY245" s="25">
        <f t="shared" si="243"/>
        <v>0</v>
      </c>
      <c r="AZ245" s="25">
        <f t="shared" si="244"/>
        <v>0</v>
      </c>
      <c r="BA245" s="25">
        <f t="shared" ref="BA245:BA254" si="245">VLOOKUP($C$115,$D$3:$K$63,$A$70,0)*(B196-B195)</f>
        <v>0</v>
      </c>
      <c r="BB245" s="25">
        <f>VLOOKUP($C$116,$D$3:$K$63,$A$70,0)*(B195-B194)</f>
        <v>0</v>
      </c>
      <c r="BC245" s="25" t="e">
        <f>VLOOKUP($C$117,$D$3:$K$63,$A$70,0)*B194</f>
        <v>#N/A</v>
      </c>
      <c r="BD245" s="25"/>
      <c r="BE245" s="25"/>
      <c r="BF245" s="25"/>
      <c r="BG245" s="25"/>
      <c r="BH245" s="25"/>
      <c r="BI245" s="25"/>
      <c r="BJ245" s="25"/>
      <c r="BK245" s="25"/>
      <c r="BL245" s="25"/>
      <c r="BM245" s="21" t="e">
        <f t="shared" si="178"/>
        <v>#N/A</v>
      </c>
      <c r="BP245" s="18">
        <v>2051</v>
      </c>
      <c r="BQ245" s="14" t="e">
        <f t="shared" si="241"/>
        <v>#N/A</v>
      </c>
      <c r="BR245" s="14" t="e">
        <f t="shared" si="241"/>
        <v>#N/A</v>
      </c>
      <c r="BS245" s="14" t="e">
        <f t="shared" si="241"/>
        <v>#N/A</v>
      </c>
      <c r="BT245" s="14" t="e">
        <f t="shared" si="241"/>
        <v>#N/A</v>
      </c>
      <c r="BU245" s="14" t="e">
        <f t="shared" si="241"/>
        <v>#N/A</v>
      </c>
      <c r="BV245" s="14" t="e">
        <f t="shared" si="241"/>
        <v>#N/A</v>
      </c>
      <c r="BW245" s="14" t="e">
        <f t="shared" si="241"/>
        <v>#N/A</v>
      </c>
      <c r="BX245" s="14" t="e">
        <f t="shared" si="241"/>
        <v>#N/A</v>
      </c>
      <c r="BY245" s="14" t="e">
        <f t="shared" si="241"/>
        <v>#N/A</v>
      </c>
      <c r="BZ245" s="14" t="e">
        <f t="shared" si="241"/>
        <v>#N/A</v>
      </c>
      <c r="CA245" s="14" t="e">
        <f t="shared" si="241"/>
        <v>#N/A</v>
      </c>
      <c r="CB245" s="14" t="e">
        <f t="shared" si="241"/>
        <v>#N/A</v>
      </c>
      <c r="CC245" s="14" t="e">
        <f t="shared" si="241"/>
        <v>#N/A</v>
      </c>
      <c r="CD245" s="14" t="e">
        <f t="shared" si="241"/>
        <v>#N/A</v>
      </c>
      <c r="CE245" s="14" t="e">
        <f t="shared" si="241"/>
        <v>#N/A</v>
      </c>
      <c r="CF245" s="14" t="e">
        <f t="shared" si="239"/>
        <v>#N/A</v>
      </c>
      <c r="CG245" s="14" t="e">
        <f t="shared" si="232"/>
        <v>#N/A</v>
      </c>
      <c r="CH245" s="14" t="e">
        <f t="shared" si="232"/>
        <v>#N/A</v>
      </c>
      <c r="CI245" s="14" t="e">
        <f t="shared" si="232"/>
        <v>#N/A</v>
      </c>
      <c r="CJ245" s="14" t="e">
        <f t="shared" si="232"/>
        <v>#N/A</v>
      </c>
      <c r="CK245" s="14" t="e">
        <f t="shared" si="230"/>
        <v>#N/A</v>
      </c>
      <c r="CL245" s="14" t="e">
        <f t="shared" si="230"/>
        <v>#N/A</v>
      </c>
      <c r="CM245" s="14" t="e">
        <f t="shared" si="230"/>
        <v>#N/A</v>
      </c>
      <c r="CN245" s="14" t="e">
        <f t="shared" si="230"/>
        <v>#N/A</v>
      </c>
      <c r="CO245" s="14" t="e">
        <f t="shared" si="230"/>
        <v>#N/A</v>
      </c>
      <c r="CP245" s="14" t="e">
        <f t="shared" si="230"/>
        <v>#N/A</v>
      </c>
      <c r="CQ245" s="14" t="e">
        <f t="shared" si="230"/>
        <v>#N/A</v>
      </c>
      <c r="CR245" s="14" t="e">
        <f t="shared" si="230"/>
        <v>#N/A</v>
      </c>
      <c r="CS245" s="14" t="e">
        <f t="shared" si="230"/>
        <v>#N/A</v>
      </c>
      <c r="CT245" s="14" t="e">
        <f t="shared" si="230"/>
        <v>#N/A</v>
      </c>
      <c r="CU245" s="14" t="e">
        <f t="shared" si="230"/>
        <v>#N/A</v>
      </c>
      <c r="CV245" s="14" t="e">
        <f t="shared" si="230"/>
        <v>#N/A</v>
      </c>
      <c r="CW245" s="14" t="e">
        <f t="shared" si="210"/>
        <v>#N/A</v>
      </c>
      <c r="CX245" s="14" t="e">
        <f t="shared" si="210"/>
        <v>#N/A</v>
      </c>
      <c r="CY245" s="14" t="e">
        <f t="shared" si="235"/>
        <v>#N/A</v>
      </c>
      <c r="CZ245" s="14" t="e">
        <f t="shared" si="235"/>
        <v>#N/A</v>
      </c>
      <c r="DA245" s="14" t="e">
        <f t="shared" si="235"/>
        <v>#N/A</v>
      </c>
      <c r="DB245" s="14" t="e">
        <f t="shared" si="235"/>
        <v>#N/A</v>
      </c>
      <c r="DC245" s="14" t="e">
        <f t="shared" si="235"/>
        <v>#N/A</v>
      </c>
      <c r="DD245" s="14" t="e">
        <f t="shared" si="235"/>
        <v>#N/A</v>
      </c>
      <c r="DE245" s="14" t="e">
        <f t="shared" si="235"/>
        <v>#N/A</v>
      </c>
      <c r="DF245" s="14" t="e">
        <f t="shared" si="235"/>
        <v>#N/A</v>
      </c>
      <c r="DG245" s="14" t="e">
        <f t="shared" si="235"/>
        <v>#N/A</v>
      </c>
      <c r="DH245" s="14" t="e">
        <f t="shared" si="235"/>
        <v>#N/A</v>
      </c>
      <c r="DI245" s="14" t="e">
        <f t="shared" si="235"/>
        <v>#N/A</v>
      </c>
      <c r="DJ245" s="14" t="e">
        <f t="shared" si="235"/>
        <v>#N/A</v>
      </c>
      <c r="DK245" s="14" t="e">
        <f t="shared" si="235"/>
        <v>#N/A</v>
      </c>
      <c r="DL245" s="14" t="e">
        <f t="shared" si="235"/>
        <v>#N/A</v>
      </c>
      <c r="DM245" s="14" t="e">
        <f t="shared" si="235"/>
        <v>#N/A</v>
      </c>
      <c r="DN245" s="14" t="e">
        <f t="shared" si="219"/>
        <v>#N/A</v>
      </c>
      <c r="DO245" s="14" t="e">
        <f t="shared" si="219"/>
        <v>#N/A</v>
      </c>
      <c r="DP245" s="14" t="e">
        <f t="shared" si="219"/>
        <v>#N/A</v>
      </c>
      <c r="DQ245" s="14" t="e">
        <f t="shared" si="217"/>
        <v>#N/A</v>
      </c>
      <c r="DR245" s="14" t="e">
        <f t="shared" si="217"/>
        <v>#N/A</v>
      </c>
      <c r="DS245" s="14" t="e">
        <f t="shared" si="197"/>
        <v>#N/A</v>
      </c>
      <c r="DT245" s="14" t="e">
        <f t="shared" si="197"/>
        <v>#N/A</v>
      </c>
      <c r="DU245" s="14" t="e">
        <f t="shared" si="197"/>
        <v>#N/A</v>
      </c>
      <c r="DV245" s="14" t="e">
        <f t="shared" si="197"/>
        <v>#N/A</v>
      </c>
      <c r="DW245" s="14" t="e">
        <f t="shared" si="233"/>
        <v>#N/A</v>
      </c>
      <c r="DX245" s="14" t="e">
        <f t="shared" si="233"/>
        <v>#N/A</v>
      </c>
      <c r="DY245" s="14" t="e">
        <f t="shared" si="233"/>
        <v>#N/A</v>
      </c>
      <c r="DZ245" s="14" t="e">
        <f t="shared" si="228"/>
        <v>#N/A</v>
      </c>
    </row>
    <row r="246" spans="2:130">
      <c r="C246" s="18">
        <v>2052</v>
      </c>
      <c r="D246" s="25"/>
      <c r="E246" s="25"/>
      <c r="F246" s="25"/>
      <c r="G246" s="25"/>
      <c r="H246" s="25"/>
      <c r="I246" s="25"/>
      <c r="J246" s="25"/>
      <c r="K246" s="25"/>
      <c r="L246" s="25"/>
      <c r="M246" s="25"/>
      <c r="N246" s="25"/>
      <c r="O246" s="25"/>
      <c r="P246" s="25"/>
      <c r="Q246" s="25"/>
      <c r="R246" s="25"/>
      <c r="S246" s="25"/>
      <c r="T246" s="25"/>
      <c r="U246" s="25"/>
      <c r="V246" s="25"/>
      <c r="W246" s="25"/>
      <c r="X246" s="25"/>
      <c r="Y246" s="25"/>
      <c r="Z246" s="25"/>
      <c r="AA246" s="25"/>
      <c r="AB246" s="25"/>
      <c r="AC246" s="25"/>
      <c r="AD246" s="25"/>
      <c r="AE246" s="25"/>
      <c r="AF246" s="25"/>
      <c r="AG246" s="25"/>
      <c r="AH246" s="25"/>
      <c r="AI246" s="25"/>
      <c r="AJ246" s="25">
        <f t="shared" si="221"/>
        <v>0</v>
      </c>
      <c r="AK246" s="25">
        <f t="shared" si="222"/>
        <v>0</v>
      </c>
      <c r="AL246" s="25">
        <f t="shared" si="223"/>
        <v>0</v>
      </c>
      <c r="AM246" s="25">
        <f t="shared" si="224"/>
        <v>0</v>
      </c>
      <c r="AN246" s="25">
        <f t="shared" si="225"/>
        <v>0</v>
      </c>
      <c r="AO246" s="25">
        <f t="shared" si="226"/>
        <v>0</v>
      </c>
      <c r="AP246" s="25">
        <f t="shared" si="227"/>
        <v>0</v>
      </c>
      <c r="AQ246" s="25">
        <f t="shared" si="229"/>
        <v>0</v>
      </c>
      <c r="AR246" s="25">
        <f t="shared" si="231"/>
        <v>0</v>
      </c>
      <c r="AS246" s="25">
        <f t="shared" si="234"/>
        <v>0</v>
      </c>
      <c r="AT246" s="25">
        <f t="shared" si="236"/>
        <v>0</v>
      </c>
      <c r="AU246" s="25">
        <f t="shared" si="237"/>
        <v>0</v>
      </c>
      <c r="AV246" s="25">
        <f t="shared" si="238"/>
        <v>0</v>
      </c>
      <c r="AW246" s="25">
        <f t="shared" si="240"/>
        <v>0</v>
      </c>
      <c r="AX246" s="25">
        <f t="shared" si="242"/>
        <v>0</v>
      </c>
      <c r="AY246" s="25">
        <f t="shared" si="243"/>
        <v>0</v>
      </c>
      <c r="AZ246" s="25">
        <f t="shared" si="244"/>
        <v>0</v>
      </c>
      <c r="BA246" s="25">
        <f t="shared" si="245"/>
        <v>0</v>
      </c>
      <c r="BB246" s="25">
        <f t="shared" ref="BB246:BB254" si="246">VLOOKUP($C$116,$D$3:$K$63,$A$70,0)*(B196-B195)</f>
        <v>0</v>
      </c>
      <c r="BC246" s="25" t="e">
        <f>VLOOKUP($C$117,$D$3:$K$63,$A$70,0)*(B195-B194)</f>
        <v>#N/A</v>
      </c>
      <c r="BD246" s="25" t="e">
        <f>VLOOKUP($C$118,$D$3:$K$63,$A$70,0)*B194</f>
        <v>#N/A</v>
      </c>
      <c r="BE246" s="25"/>
      <c r="BF246" s="25"/>
      <c r="BG246" s="25"/>
      <c r="BH246" s="25"/>
      <c r="BI246" s="25"/>
      <c r="BJ246" s="25"/>
      <c r="BK246" s="25"/>
      <c r="BL246" s="25"/>
      <c r="BM246" s="21" t="e">
        <f t="shared" si="178"/>
        <v>#N/A</v>
      </c>
      <c r="BP246" s="18">
        <v>2052</v>
      </c>
      <c r="BQ246" s="14" t="e">
        <f t="shared" si="241"/>
        <v>#N/A</v>
      </c>
      <c r="BR246" s="14" t="e">
        <f t="shared" si="241"/>
        <v>#N/A</v>
      </c>
      <c r="BS246" s="14" t="e">
        <f t="shared" si="241"/>
        <v>#N/A</v>
      </c>
      <c r="BT246" s="14" t="e">
        <f t="shared" si="241"/>
        <v>#N/A</v>
      </c>
      <c r="BU246" s="14" t="e">
        <f t="shared" si="241"/>
        <v>#N/A</v>
      </c>
      <c r="BV246" s="14" t="e">
        <f t="shared" si="241"/>
        <v>#N/A</v>
      </c>
      <c r="BW246" s="14" t="e">
        <f t="shared" si="241"/>
        <v>#N/A</v>
      </c>
      <c r="BX246" s="14" t="e">
        <f t="shared" si="241"/>
        <v>#N/A</v>
      </c>
      <c r="BY246" s="14" t="e">
        <f t="shared" si="241"/>
        <v>#N/A</v>
      </c>
      <c r="BZ246" s="14" t="e">
        <f t="shared" si="241"/>
        <v>#N/A</v>
      </c>
      <c r="CA246" s="14" t="e">
        <f t="shared" si="241"/>
        <v>#N/A</v>
      </c>
      <c r="CB246" s="14" t="e">
        <f t="shared" si="241"/>
        <v>#N/A</v>
      </c>
      <c r="CC246" s="14" t="e">
        <f t="shared" si="241"/>
        <v>#N/A</v>
      </c>
      <c r="CD246" s="14" t="e">
        <f t="shared" si="241"/>
        <v>#N/A</v>
      </c>
      <c r="CE246" s="14" t="e">
        <f t="shared" si="241"/>
        <v>#N/A</v>
      </c>
      <c r="CF246" s="14" t="e">
        <f t="shared" si="239"/>
        <v>#N/A</v>
      </c>
      <c r="CG246" s="14" t="e">
        <f t="shared" si="232"/>
        <v>#N/A</v>
      </c>
      <c r="CH246" s="14" t="e">
        <f t="shared" si="232"/>
        <v>#N/A</v>
      </c>
      <c r="CI246" s="14" t="e">
        <f t="shared" si="232"/>
        <v>#N/A</v>
      </c>
      <c r="CJ246" s="14" t="e">
        <f t="shared" si="232"/>
        <v>#N/A</v>
      </c>
      <c r="CK246" s="14" t="e">
        <f t="shared" si="230"/>
        <v>#N/A</v>
      </c>
      <c r="CL246" s="14" t="e">
        <f t="shared" si="230"/>
        <v>#N/A</v>
      </c>
      <c r="CM246" s="14" t="e">
        <f t="shared" si="230"/>
        <v>#N/A</v>
      </c>
      <c r="CN246" s="14" t="e">
        <f t="shared" si="230"/>
        <v>#N/A</v>
      </c>
      <c r="CO246" s="14" t="e">
        <f t="shared" si="230"/>
        <v>#N/A</v>
      </c>
      <c r="CP246" s="14" t="e">
        <f t="shared" si="230"/>
        <v>#N/A</v>
      </c>
      <c r="CQ246" s="14" t="e">
        <f t="shared" si="230"/>
        <v>#N/A</v>
      </c>
      <c r="CR246" s="14" t="e">
        <f t="shared" si="230"/>
        <v>#N/A</v>
      </c>
      <c r="CS246" s="14" t="e">
        <f t="shared" si="230"/>
        <v>#N/A</v>
      </c>
      <c r="CT246" s="14" t="e">
        <f t="shared" si="230"/>
        <v>#N/A</v>
      </c>
      <c r="CU246" s="14" t="e">
        <f t="shared" si="230"/>
        <v>#N/A</v>
      </c>
      <c r="CV246" s="14" t="e">
        <f t="shared" si="230"/>
        <v>#N/A</v>
      </c>
      <c r="CW246" s="14" t="e">
        <f t="shared" si="210"/>
        <v>#N/A</v>
      </c>
      <c r="CX246" s="14" t="e">
        <f t="shared" si="210"/>
        <v>#N/A</v>
      </c>
      <c r="CY246" s="14" t="e">
        <f t="shared" si="235"/>
        <v>#N/A</v>
      </c>
      <c r="CZ246" s="14" t="e">
        <f t="shared" si="235"/>
        <v>#N/A</v>
      </c>
      <c r="DA246" s="14" t="e">
        <f t="shared" si="235"/>
        <v>#N/A</v>
      </c>
      <c r="DB246" s="14" t="e">
        <f t="shared" si="235"/>
        <v>#N/A</v>
      </c>
      <c r="DC246" s="14" t="e">
        <f t="shared" si="235"/>
        <v>#N/A</v>
      </c>
      <c r="DD246" s="14" t="e">
        <f t="shared" si="235"/>
        <v>#N/A</v>
      </c>
      <c r="DE246" s="14" t="e">
        <f t="shared" si="235"/>
        <v>#N/A</v>
      </c>
      <c r="DF246" s="14" t="e">
        <f t="shared" si="235"/>
        <v>#N/A</v>
      </c>
      <c r="DG246" s="14" t="e">
        <f t="shared" si="235"/>
        <v>#N/A</v>
      </c>
      <c r="DH246" s="14" t="e">
        <f t="shared" si="235"/>
        <v>#N/A</v>
      </c>
      <c r="DI246" s="14" t="e">
        <f t="shared" si="235"/>
        <v>#N/A</v>
      </c>
      <c r="DJ246" s="14" t="e">
        <f t="shared" si="235"/>
        <v>#N/A</v>
      </c>
      <c r="DK246" s="14" t="e">
        <f t="shared" si="235"/>
        <v>#N/A</v>
      </c>
      <c r="DL246" s="14" t="e">
        <f t="shared" si="235"/>
        <v>#N/A</v>
      </c>
      <c r="DM246" s="14" t="e">
        <f t="shared" si="235"/>
        <v>#N/A</v>
      </c>
      <c r="DN246" s="14" t="e">
        <f t="shared" si="219"/>
        <v>#N/A</v>
      </c>
      <c r="DO246" s="14" t="e">
        <f t="shared" si="219"/>
        <v>#N/A</v>
      </c>
      <c r="DP246" s="14" t="e">
        <f t="shared" si="219"/>
        <v>#N/A</v>
      </c>
      <c r="DQ246" s="14" t="e">
        <f t="shared" si="217"/>
        <v>#N/A</v>
      </c>
      <c r="DR246" s="14" t="e">
        <f t="shared" si="217"/>
        <v>#N/A</v>
      </c>
      <c r="DS246" s="14" t="e">
        <f t="shared" si="197"/>
        <v>#N/A</v>
      </c>
      <c r="DT246" s="14" t="e">
        <f t="shared" si="197"/>
        <v>#N/A</v>
      </c>
      <c r="DU246" s="14" t="e">
        <f t="shared" si="197"/>
        <v>#N/A</v>
      </c>
      <c r="DV246" s="14" t="e">
        <f t="shared" si="197"/>
        <v>#N/A</v>
      </c>
      <c r="DW246" s="14" t="e">
        <f t="shared" si="233"/>
        <v>#N/A</v>
      </c>
      <c r="DX246" s="14" t="e">
        <f t="shared" si="233"/>
        <v>#N/A</v>
      </c>
      <c r="DY246" s="14" t="e">
        <f t="shared" si="233"/>
        <v>#N/A</v>
      </c>
      <c r="DZ246" s="14" t="e">
        <f t="shared" si="228"/>
        <v>#N/A</v>
      </c>
    </row>
    <row r="247" spans="2:130">
      <c r="C247" s="18">
        <v>2053</v>
      </c>
      <c r="D247" s="25"/>
      <c r="E247" s="25"/>
      <c r="F247" s="25"/>
      <c r="G247" s="25"/>
      <c r="H247" s="25"/>
      <c r="I247" s="25"/>
      <c r="J247" s="25"/>
      <c r="K247" s="25"/>
      <c r="L247" s="25"/>
      <c r="M247" s="25"/>
      <c r="N247" s="25"/>
      <c r="O247" s="25"/>
      <c r="P247" s="25"/>
      <c r="Q247" s="25"/>
      <c r="R247" s="25"/>
      <c r="S247" s="25"/>
      <c r="T247" s="25"/>
      <c r="U247" s="25"/>
      <c r="V247" s="25"/>
      <c r="W247" s="25"/>
      <c r="X247" s="25"/>
      <c r="Y247" s="25"/>
      <c r="Z247" s="25"/>
      <c r="AA247" s="25"/>
      <c r="AB247" s="25"/>
      <c r="AC247" s="25"/>
      <c r="AD247" s="25"/>
      <c r="AE247" s="25"/>
      <c r="AF247" s="25"/>
      <c r="AG247" s="25"/>
      <c r="AH247" s="25"/>
      <c r="AI247" s="25"/>
      <c r="AJ247" s="25"/>
      <c r="AK247" s="25">
        <f t="shared" si="222"/>
        <v>0</v>
      </c>
      <c r="AL247" s="25">
        <f t="shared" si="223"/>
        <v>0</v>
      </c>
      <c r="AM247" s="25">
        <f t="shared" si="224"/>
        <v>0</v>
      </c>
      <c r="AN247" s="25">
        <f t="shared" si="225"/>
        <v>0</v>
      </c>
      <c r="AO247" s="25">
        <f t="shared" si="226"/>
        <v>0</v>
      </c>
      <c r="AP247" s="25">
        <f t="shared" si="227"/>
        <v>0</v>
      </c>
      <c r="AQ247" s="25">
        <f t="shared" si="229"/>
        <v>0</v>
      </c>
      <c r="AR247" s="25">
        <f t="shared" si="231"/>
        <v>0</v>
      </c>
      <c r="AS247" s="25">
        <f t="shared" si="234"/>
        <v>0</v>
      </c>
      <c r="AT247" s="25">
        <f t="shared" si="236"/>
        <v>0</v>
      </c>
      <c r="AU247" s="25">
        <f t="shared" si="237"/>
        <v>0</v>
      </c>
      <c r="AV247" s="25">
        <f t="shared" si="238"/>
        <v>0</v>
      </c>
      <c r="AW247" s="25">
        <f t="shared" si="240"/>
        <v>0</v>
      </c>
      <c r="AX247" s="25">
        <f t="shared" si="242"/>
        <v>0</v>
      </c>
      <c r="AY247" s="25">
        <f t="shared" si="243"/>
        <v>0</v>
      </c>
      <c r="AZ247" s="25">
        <f t="shared" si="244"/>
        <v>0</v>
      </c>
      <c r="BA247" s="25">
        <f t="shared" si="245"/>
        <v>0</v>
      </c>
      <c r="BB247" s="25">
        <f t="shared" si="246"/>
        <v>0</v>
      </c>
      <c r="BC247" s="25" t="e">
        <f t="shared" ref="BC247:BC254" si="247">VLOOKUP($C$117,$D$3:$K$63,$A$70,0)*(B196-B195)</f>
        <v>#N/A</v>
      </c>
      <c r="BD247" s="25" t="e">
        <f>VLOOKUP($C$118,$D$3:$K$63,$A$70,0)*(B195-B194)</f>
        <v>#N/A</v>
      </c>
      <c r="BE247" s="25" t="e">
        <f>VLOOKUP($C$119,$D$3:$K$63,$A$70,0)*B194</f>
        <v>#N/A</v>
      </c>
      <c r="BF247" s="25"/>
      <c r="BG247" s="25"/>
      <c r="BH247" s="25"/>
      <c r="BI247" s="25"/>
      <c r="BJ247" s="25"/>
      <c r="BK247" s="25"/>
      <c r="BL247" s="25"/>
      <c r="BM247" s="21" t="e">
        <f t="shared" si="178"/>
        <v>#N/A</v>
      </c>
      <c r="BP247" s="18">
        <v>2053</v>
      </c>
      <c r="BQ247" s="14" t="e">
        <f t="shared" si="241"/>
        <v>#N/A</v>
      </c>
      <c r="BR247" s="14" t="e">
        <f t="shared" si="241"/>
        <v>#N/A</v>
      </c>
      <c r="BS247" s="14" t="e">
        <f t="shared" si="241"/>
        <v>#N/A</v>
      </c>
      <c r="BT247" s="14" t="e">
        <f t="shared" si="241"/>
        <v>#N/A</v>
      </c>
      <c r="BU247" s="14" t="e">
        <f t="shared" si="241"/>
        <v>#N/A</v>
      </c>
      <c r="BV247" s="14" t="e">
        <f t="shared" si="241"/>
        <v>#N/A</v>
      </c>
      <c r="BW247" s="14" t="e">
        <f t="shared" si="241"/>
        <v>#N/A</v>
      </c>
      <c r="BX247" s="14" t="e">
        <f t="shared" si="241"/>
        <v>#N/A</v>
      </c>
      <c r="BY247" s="14" t="e">
        <f t="shared" si="241"/>
        <v>#N/A</v>
      </c>
      <c r="BZ247" s="14" t="e">
        <f t="shared" si="241"/>
        <v>#N/A</v>
      </c>
      <c r="CA247" s="14" t="e">
        <f t="shared" si="241"/>
        <v>#N/A</v>
      </c>
      <c r="CB247" s="14" t="e">
        <f t="shared" si="241"/>
        <v>#N/A</v>
      </c>
      <c r="CC247" s="14" t="e">
        <f t="shared" si="241"/>
        <v>#N/A</v>
      </c>
      <c r="CD247" s="14" t="e">
        <f t="shared" si="241"/>
        <v>#N/A</v>
      </c>
      <c r="CE247" s="14" t="e">
        <f t="shared" si="241"/>
        <v>#N/A</v>
      </c>
      <c r="CF247" s="14" t="e">
        <f t="shared" si="239"/>
        <v>#N/A</v>
      </c>
      <c r="CG247" s="14" t="e">
        <f t="shared" si="232"/>
        <v>#N/A</v>
      </c>
      <c r="CH247" s="14" t="e">
        <f t="shared" si="232"/>
        <v>#N/A</v>
      </c>
      <c r="CI247" s="14" t="e">
        <f t="shared" si="232"/>
        <v>#N/A</v>
      </c>
      <c r="CJ247" s="14" t="e">
        <f t="shared" si="232"/>
        <v>#N/A</v>
      </c>
      <c r="CK247" s="14" t="e">
        <f t="shared" si="230"/>
        <v>#N/A</v>
      </c>
      <c r="CL247" s="14" t="e">
        <f t="shared" si="230"/>
        <v>#N/A</v>
      </c>
      <c r="CM247" s="14" t="e">
        <f t="shared" si="230"/>
        <v>#N/A</v>
      </c>
      <c r="CN247" s="14" t="e">
        <f t="shared" si="230"/>
        <v>#N/A</v>
      </c>
      <c r="CO247" s="14" t="e">
        <f t="shared" si="230"/>
        <v>#N/A</v>
      </c>
      <c r="CP247" s="14" t="e">
        <f t="shared" si="230"/>
        <v>#N/A</v>
      </c>
      <c r="CQ247" s="14" t="e">
        <f t="shared" si="230"/>
        <v>#N/A</v>
      </c>
      <c r="CR247" s="14" t="e">
        <f t="shared" si="230"/>
        <v>#N/A</v>
      </c>
      <c r="CS247" s="14" t="e">
        <f t="shared" si="230"/>
        <v>#N/A</v>
      </c>
      <c r="CT247" s="14" t="e">
        <f t="shared" si="230"/>
        <v>#N/A</v>
      </c>
      <c r="CU247" s="14" t="e">
        <f t="shared" si="230"/>
        <v>#N/A</v>
      </c>
      <c r="CV247" s="14" t="e">
        <f t="shared" si="230"/>
        <v>#N/A</v>
      </c>
      <c r="CW247" s="14" t="e">
        <f t="shared" si="210"/>
        <v>#N/A</v>
      </c>
      <c r="CX247" s="14" t="e">
        <f t="shared" si="210"/>
        <v>#N/A</v>
      </c>
      <c r="CY247" s="14" t="e">
        <f t="shared" si="235"/>
        <v>#N/A</v>
      </c>
      <c r="CZ247" s="14" t="e">
        <f t="shared" si="235"/>
        <v>#N/A</v>
      </c>
      <c r="DA247" s="14" t="e">
        <f t="shared" si="235"/>
        <v>#N/A</v>
      </c>
      <c r="DB247" s="14" t="e">
        <f t="shared" si="235"/>
        <v>#N/A</v>
      </c>
      <c r="DC247" s="14" t="e">
        <f t="shared" si="235"/>
        <v>#N/A</v>
      </c>
      <c r="DD247" s="14" t="e">
        <f t="shared" si="235"/>
        <v>#N/A</v>
      </c>
      <c r="DE247" s="14" t="e">
        <f t="shared" si="235"/>
        <v>#N/A</v>
      </c>
      <c r="DF247" s="14" t="e">
        <f t="shared" si="235"/>
        <v>#N/A</v>
      </c>
      <c r="DG247" s="14" t="e">
        <f t="shared" si="235"/>
        <v>#N/A</v>
      </c>
      <c r="DH247" s="14" t="e">
        <f t="shared" si="235"/>
        <v>#N/A</v>
      </c>
      <c r="DI247" s="14" t="e">
        <f t="shared" si="235"/>
        <v>#N/A</v>
      </c>
      <c r="DJ247" s="14" t="e">
        <f t="shared" si="235"/>
        <v>#N/A</v>
      </c>
      <c r="DK247" s="14" t="e">
        <f t="shared" si="235"/>
        <v>#N/A</v>
      </c>
      <c r="DL247" s="14" t="e">
        <f t="shared" si="235"/>
        <v>#N/A</v>
      </c>
      <c r="DM247" s="14" t="e">
        <f t="shared" si="235"/>
        <v>#N/A</v>
      </c>
      <c r="DN247" s="14" t="e">
        <f t="shared" si="219"/>
        <v>#N/A</v>
      </c>
      <c r="DO247" s="14" t="e">
        <f t="shared" si="219"/>
        <v>#N/A</v>
      </c>
      <c r="DP247" s="14" t="e">
        <f t="shared" si="219"/>
        <v>#N/A</v>
      </c>
      <c r="DQ247" s="14" t="e">
        <f t="shared" si="217"/>
        <v>#N/A</v>
      </c>
      <c r="DR247" s="14" t="e">
        <f t="shared" si="217"/>
        <v>#N/A</v>
      </c>
      <c r="DS247" s="14" t="e">
        <f t="shared" si="197"/>
        <v>#N/A</v>
      </c>
      <c r="DT247" s="14" t="e">
        <f t="shared" si="197"/>
        <v>#N/A</v>
      </c>
      <c r="DU247" s="14" t="e">
        <f t="shared" si="197"/>
        <v>#N/A</v>
      </c>
      <c r="DV247" s="14" t="e">
        <f t="shared" si="197"/>
        <v>#N/A</v>
      </c>
      <c r="DW247" s="14" t="e">
        <f t="shared" si="233"/>
        <v>#N/A</v>
      </c>
      <c r="DX247" s="14" t="e">
        <f t="shared" si="233"/>
        <v>#N/A</v>
      </c>
      <c r="DY247" s="14" t="e">
        <f t="shared" si="233"/>
        <v>#N/A</v>
      </c>
      <c r="DZ247" s="14" t="e">
        <f t="shared" si="228"/>
        <v>#N/A</v>
      </c>
    </row>
    <row r="248" spans="2:130">
      <c r="C248" s="18">
        <v>2054</v>
      </c>
      <c r="D248" s="25"/>
      <c r="E248" s="25"/>
      <c r="F248" s="25"/>
      <c r="G248" s="25"/>
      <c r="H248" s="25"/>
      <c r="I248" s="25"/>
      <c r="J248" s="25"/>
      <c r="K248" s="25"/>
      <c r="L248" s="25"/>
      <c r="M248" s="25"/>
      <c r="N248" s="25"/>
      <c r="O248" s="25"/>
      <c r="P248" s="25"/>
      <c r="Q248" s="25"/>
      <c r="R248" s="25"/>
      <c r="S248" s="25"/>
      <c r="T248" s="25"/>
      <c r="U248" s="25"/>
      <c r="V248" s="25"/>
      <c r="W248" s="25"/>
      <c r="X248" s="25"/>
      <c r="Y248" s="25"/>
      <c r="Z248" s="25"/>
      <c r="AA248" s="25"/>
      <c r="AB248" s="25"/>
      <c r="AC248" s="25"/>
      <c r="AD248" s="25"/>
      <c r="AE248" s="25"/>
      <c r="AF248" s="25"/>
      <c r="AG248" s="25"/>
      <c r="AH248" s="25"/>
      <c r="AI248" s="25"/>
      <c r="AJ248" s="25"/>
      <c r="AK248" s="25"/>
      <c r="AL248" s="25">
        <f t="shared" si="223"/>
        <v>0</v>
      </c>
      <c r="AM248" s="25">
        <f t="shared" si="224"/>
        <v>0</v>
      </c>
      <c r="AN248" s="25">
        <f t="shared" si="225"/>
        <v>0</v>
      </c>
      <c r="AO248" s="25">
        <f t="shared" si="226"/>
        <v>0</v>
      </c>
      <c r="AP248" s="25">
        <f t="shared" si="227"/>
        <v>0</v>
      </c>
      <c r="AQ248" s="25">
        <f t="shared" si="229"/>
        <v>0</v>
      </c>
      <c r="AR248" s="25">
        <f t="shared" si="231"/>
        <v>0</v>
      </c>
      <c r="AS248" s="25">
        <f t="shared" si="234"/>
        <v>0</v>
      </c>
      <c r="AT248" s="25">
        <f t="shared" si="236"/>
        <v>0</v>
      </c>
      <c r="AU248" s="25">
        <f t="shared" si="237"/>
        <v>0</v>
      </c>
      <c r="AV248" s="25">
        <f t="shared" si="238"/>
        <v>0</v>
      </c>
      <c r="AW248" s="25">
        <f t="shared" si="240"/>
        <v>0</v>
      </c>
      <c r="AX248" s="25">
        <f t="shared" si="242"/>
        <v>0</v>
      </c>
      <c r="AY248" s="25">
        <f t="shared" si="243"/>
        <v>0</v>
      </c>
      <c r="AZ248" s="25">
        <f t="shared" si="244"/>
        <v>0</v>
      </c>
      <c r="BA248" s="25">
        <f t="shared" si="245"/>
        <v>0</v>
      </c>
      <c r="BB248" s="25">
        <f t="shared" si="246"/>
        <v>0</v>
      </c>
      <c r="BC248" s="25" t="e">
        <f t="shared" si="247"/>
        <v>#N/A</v>
      </c>
      <c r="BD248" s="25" t="e">
        <f t="shared" ref="BD248:BD254" si="248">VLOOKUP($C$118,$D$3:$K$63,$A$70,0)*(B196-B195)</f>
        <v>#N/A</v>
      </c>
      <c r="BE248" s="25" t="e">
        <f>VLOOKUP($C$119,$D$3:$K$63,$A$70,0)*(B195-B194)</f>
        <v>#N/A</v>
      </c>
      <c r="BF248" s="25" t="e">
        <f>VLOOKUP($C$120,$D$3:$K$63,$A$70,0)*B194</f>
        <v>#N/A</v>
      </c>
      <c r="BG248" s="25"/>
      <c r="BH248" s="25"/>
      <c r="BI248" s="25"/>
      <c r="BJ248" s="25"/>
      <c r="BK248" s="25"/>
      <c r="BL248" s="25"/>
      <c r="BM248" s="21" t="e">
        <f t="shared" si="178"/>
        <v>#N/A</v>
      </c>
      <c r="BP248" s="18">
        <v>2054</v>
      </c>
      <c r="BQ248" s="14" t="e">
        <f t="shared" si="241"/>
        <v>#N/A</v>
      </c>
      <c r="BR248" s="14" t="e">
        <f t="shared" si="241"/>
        <v>#N/A</v>
      </c>
      <c r="BS248" s="14" t="e">
        <f t="shared" si="241"/>
        <v>#N/A</v>
      </c>
      <c r="BT248" s="14" t="e">
        <f t="shared" si="241"/>
        <v>#N/A</v>
      </c>
      <c r="BU248" s="14" t="e">
        <f t="shared" si="241"/>
        <v>#N/A</v>
      </c>
      <c r="BV248" s="14" t="e">
        <f t="shared" si="241"/>
        <v>#N/A</v>
      </c>
      <c r="BW248" s="14" t="e">
        <f t="shared" si="241"/>
        <v>#N/A</v>
      </c>
      <c r="BX248" s="14" t="e">
        <f t="shared" si="241"/>
        <v>#N/A</v>
      </c>
      <c r="BY248" s="14" t="e">
        <f t="shared" si="241"/>
        <v>#N/A</v>
      </c>
      <c r="BZ248" s="14" t="e">
        <f t="shared" si="241"/>
        <v>#N/A</v>
      </c>
      <c r="CA248" s="14" t="e">
        <f t="shared" si="241"/>
        <v>#N/A</v>
      </c>
      <c r="CB248" s="14" t="e">
        <f t="shared" si="241"/>
        <v>#N/A</v>
      </c>
      <c r="CC248" s="14" t="e">
        <f t="shared" si="241"/>
        <v>#N/A</v>
      </c>
      <c r="CD248" s="14" t="e">
        <f t="shared" si="241"/>
        <v>#N/A</v>
      </c>
      <c r="CE248" s="14" t="e">
        <f t="shared" si="241"/>
        <v>#N/A</v>
      </c>
      <c r="CF248" s="14" t="e">
        <f t="shared" si="239"/>
        <v>#N/A</v>
      </c>
      <c r="CG248" s="14" t="e">
        <f t="shared" si="232"/>
        <v>#N/A</v>
      </c>
      <c r="CH248" s="14" t="e">
        <f t="shared" si="232"/>
        <v>#N/A</v>
      </c>
      <c r="CI248" s="14" t="e">
        <f t="shared" si="232"/>
        <v>#N/A</v>
      </c>
      <c r="CJ248" s="14" t="e">
        <f t="shared" si="232"/>
        <v>#N/A</v>
      </c>
      <c r="CK248" s="14" t="e">
        <f t="shared" si="230"/>
        <v>#N/A</v>
      </c>
      <c r="CL248" s="14" t="e">
        <f t="shared" si="230"/>
        <v>#N/A</v>
      </c>
      <c r="CM248" s="14" t="e">
        <f t="shared" si="230"/>
        <v>#N/A</v>
      </c>
      <c r="CN248" s="14" t="e">
        <f t="shared" si="230"/>
        <v>#N/A</v>
      </c>
      <c r="CO248" s="14" t="e">
        <f t="shared" si="230"/>
        <v>#N/A</v>
      </c>
      <c r="CP248" s="14" t="e">
        <f t="shared" si="230"/>
        <v>#N/A</v>
      </c>
      <c r="CQ248" s="14" t="e">
        <f t="shared" si="230"/>
        <v>#N/A</v>
      </c>
      <c r="CR248" s="14" t="e">
        <f t="shared" si="230"/>
        <v>#N/A</v>
      </c>
      <c r="CS248" s="14" t="e">
        <f t="shared" si="230"/>
        <v>#N/A</v>
      </c>
      <c r="CT248" s="14" t="e">
        <f t="shared" si="230"/>
        <v>#N/A</v>
      </c>
      <c r="CU248" s="14" t="e">
        <f t="shared" si="230"/>
        <v>#N/A</v>
      </c>
      <c r="CV248" s="14" t="e">
        <f t="shared" si="230"/>
        <v>#N/A</v>
      </c>
      <c r="CW248" s="14" t="e">
        <f t="shared" si="210"/>
        <v>#N/A</v>
      </c>
      <c r="CX248" s="14" t="e">
        <f t="shared" si="210"/>
        <v>#N/A</v>
      </c>
      <c r="CY248" s="14" t="e">
        <f t="shared" si="235"/>
        <v>#N/A</v>
      </c>
      <c r="CZ248" s="14" t="e">
        <f t="shared" si="235"/>
        <v>#N/A</v>
      </c>
      <c r="DA248" s="14" t="e">
        <f t="shared" si="235"/>
        <v>#N/A</v>
      </c>
      <c r="DB248" s="14" t="e">
        <f t="shared" si="235"/>
        <v>#N/A</v>
      </c>
      <c r="DC248" s="14" t="e">
        <f t="shared" si="235"/>
        <v>#N/A</v>
      </c>
      <c r="DD248" s="14" t="e">
        <f t="shared" si="235"/>
        <v>#N/A</v>
      </c>
      <c r="DE248" s="14" t="e">
        <f t="shared" si="235"/>
        <v>#N/A</v>
      </c>
      <c r="DF248" s="14" t="e">
        <f t="shared" si="235"/>
        <v>#N/A</v>
      </c>
      <c r="DG248" s="14" t="e">
        <f t="shared" si="235"/>
        <v>#N/A</v>
      </c>
      <c r="DH248" s="14" t="e">
        <f t="shared" si="235"/>
        <v>#N/A</v>
      </c>
      <c r="DI248" s="14" t="e">
        <f t="shared" si="235"/>
        <v>#N/A</v>
      </c>
      <c r="DJ248" s="14" t="e">
        <f t="shared" si="235"/>
        <v>#N/A</v>
      </c>
      <c r="DK248" s="14" t="e">
        <f t="shared" si="235"/>
        <v>#N/A</v>
      </c>
      <c r="DL248" s="14" t="e">
        <f t="shared" si="235"/>
        <v>#N/A</v>
      </c>
      <c r="DM248" s="14" t="e">
        <f t="shared" si="235"/>
        <v>#N/A</v>
      </c>
      <c r="DN248" s="14" t="e">
        <f t="shared" si="219"/>
        <v>#N/A</v>
      </c>
      <c r="DO248" s="14" t="e">
        <f t="shared" si="219"/>
        <v>#N/A</v>
      </c>
      <c r="DP248" s="14" t="e">
        <f t="shared" si="219"/>
        <v>#N/A</v>
      </c>
      <c r="DQ248" s="14" t="e">
        <f t="shared" si="217"/>
        <v>#N/A</v>
      </c>
      <c r="DR248" s="14" t="e">
        <f t="shared" si="217"/>
        <v>#N/A</v>
      </c>
      <c r="DS248" s="14" t="e">
        <f t="shared" si="197"/>
        <v>#N/A</v>
      </c>
      <c r="DT248" s="14" t="e">
        <f t="shared" si="197"/>
        <v>#N/A</v>
      </c>
      <c r="DU248" s="14" t="e">
        <f t="shared" si="197"/>
        <v>#N/A</v>
      </c>
      <c r="DV248" s="14" t="e">
        <f t="shared" si="197"/>
        <v>#N/A</v>
      </c>
      <c r="DW248" s="14" t="e">
        <f t="shared" si="233"/>
        <v>#N/A</v>
      </c>
      <c r="DX248" s="14" t="e">
        <f t="shared" si="233"/>
        <v>#N/A</v>
      </c>
      <c r="DY248" s="14" t="e">
        <f t="shared" si="233"/>
        <v>#N/A</v>
      </c>
      <c r="DZ248" s="14" t="e">
        <f t="shared" si="228"/>
        <v>#N/A</v>
      </c>
    </row>
    <row r="249" spans="2:130">
      <c r="C249" s="18">
        <v>2055</v>
      </c>
      <c r="D249" s="25"/>
      <c r="E249" s="25"/>
      <c r="F249" s="25"/>
      <c r="G249" s="25"/>
      <c r="H249" s="25"/>
      <c r="I249" s="25"/>
      <c r="J249" s="25"/>
      <c r="K249" s="25"/>
      <c r="L249" s="25"/>
      <c r="M249" s="25"/>
      <c r="N249" s="25"/>
      <c r="O249" s="25"/>
      <c r="P249" s="25"/>
      <c r="Q249" s="25"/>
      <c r="R249" s="25"/>
      <c r="S249" s="25"/>
      <c r="T249" s="25"/>
      <c r="U249" s="25"/>
      <c r="V249" s="25"/>
      <c r="W249" s="25"/>
      <c r="X249" s="25"/>
      <c r="Y249" s="25"/>
      <c r="Z249" s="25"/>
      <c r="AA249" s="25"/>
      <c r="AB249" s="25"/>
      <c r="AC249" s="25"/>
      <c r="AD249" s="25"/>
      <c r="AE249" s="25"/>
      <c r="AF249" s="25"/>
      <c r="AG249" s="25"/>
      <c r="AH249" s="25"/>
      <c r="AI249" s="25"/>
      <c r="AJ249" s="25"/>
      <c r="AK249" s="25"/>
      <c r="AL249" s="25"/>
      <c r="AM249" s="25">
        <f t="shared" si="224"/>
        <v>0</v>
      </c>
      <c r="AN249" s="25">
        <f t="shared" si="225"/>
        <v>0</v>
      </c>
      <c r="AO249" s="25">
        <f t="shared" si="226"/>
        <v>0</v>
      </c>
      <c r="AP249" s="25">
        <f t="shared" si="227"/>
        <v>0</v>
      </c>
      <c r="AQ249" s="25">
        <f t="shared" si="229"/>
        <v>0</v>
      </c>
      <c r="AR249" s="25">
        <f t="shared" si="231"/>
        <v>0</v>
      </c>
      <c r="AS249" s="25">
        <f t="shared" si="234"/>
        <v>0</v>
      </c>
      <c r="AT249" s="25">
        <f t="shared" si="236"/>
        <v>0</v>
      </c>
      <c r="AU249" s="25">
        <f t="shared" si="237"/>
        <v>0</v>
      </c>
      <c r="AV249" s="25">
        <f t="shared" si="238"/>
        <v>0</v>
      </c>
      <c r="AW249" s="25">
        <f t="shared" si="240"/>
        <v>0</v>
      </c>
      <c r="AX249" s="25">
        <f t="shared" si="242"/>
        <v>0</v>
      </c>
      <c r="AY249" s="25">
        <f t="shared" si="243"/>
        <v>0</v>
      </c>
      <c r="AZ249" s="25">
        <f t="shared" si="244"/>
        <v>0</v>
      </c>
      <c r="BA249" s="25">
        <f t="shared" si="245"/>
        <v>0</v>
      </c>
      <c r="BB249" s="25">
        <f t="shared" si="246"/>
        <v>0</v>
      </c>
      <c r="BC249" s="25" t="e">
        <f t="shared" si="247"/>
        <v>#N/A</v>
      </c>
      <c r="BD249" s="25" t="e">
        <f t="shared" si="248"/>
        <v>#N/A</v>
      </c>
      <c r="BE249" s="25" t="e">
        <f t="shared" ref="BE249:BE254" si="249">VLOOKUP($C$119,$D$3:$K$63,$A$70,0)*(B196-B195)</f>
        <v>#N/A</v>
      </c>
      <c r="BF249" s="25" t="e">
        <f>VLOOKUP($C$120,$D$3:$K$63,$A$70,0)*(B195-B194)</f>
        <v>#N/A</v>
      </c>
      <c r="BG249" s="25" t="e">
        <f>VLOOKUP($C$121,$D$3:$K$63,$A$70,0)*B194</f>
        <v>#N/A</v>
      </c>
      <c r="BH249" s="25"/>
      <c r="BI249" s="25"/>
      <c r="BJ249" s="25"/>
      <c r="BK249" s="25"/>
      <c r="BL249" s="25"/>
      <c r="BM249" s="21" t="e">
        <f t="shared" si="178"/>
        <v>#N/A</v>
      </c>
      <c r="BP249" s="18">
        <v>2055</v>
      </c>
      <c r="BQ249" s="14" t="e">
        <f t="shared" si="241"/>
        <v>#N/A</v>
      </c>
      <c r="BR249" s="14" t="e">
        <f t="shared" si="241"/>
        <v>#N/A</v>
      </c>
      <c r="BS249" s="14" t="e">
        <f t="shared" si="241"/>
        <v>#N/A</v>
      </c>
      <c r="BT249" s="14" t="e">
        <f t="shared" si="241"/>
        <v>#N/A</v>
      </c>
      <c r="BU249" s="14" t="e">
        <f t="shared" si="241"/>
        <v>#N/A</v>
      </c>
      <c r="BV249" s="14" t="e">
        <f t="shared" si="241"/>
        <v>#N/A</v>
      </c>
      <c r="BW249" s="14" t="e">
        <f t="shared" si="241"/>
        <v>#N/A</v>
      </c>
      <c r="BX249" s="14" t="e">
        <f t="shared" si="241"/>
        <v>#N/A</v>
      </c>
      <c r="BY249" s="14" t="e">
        <f t="shared" si="241"/>
        <v>#N/A</v>
      </c>
      <c r="BZ249" s="14" t="e">
        <f t="shared" si="241"/>
        <v>#N/A</v>
      </c>
      <c r="CA249" s="14" t="e">
        <f t="shared" si="241"/>
        <v>#N/A</v>
      </c>
      <c r="CB249" s="14" t="e">
        <f t="shared" si="241"/>
        <v>#N/A</v>
      </c>
      <c r="CC249" s="14" t="e">
        <f t="shared" si="241"/>
        <v>#N/A</v>
      </c>
      <c r="CD249" s="14" t="e">
        <f t="shared" si="241"/>
        <v>#N/A</v>
      </c>
      <c r="CE249" s="14" t="e">
        <f t="shared" si="241"/>
        <v>#N/A</v>
      </c>
      <c r="CF249" s="14" t="e">
        <f t="shared" si="239"/>
        <v>#N/A</v>
      </c>
      <c r="CG249" s="14" t="e">
        <f t="shared" si="232"/>
        <v>#N/A</v>
      </c>
      <c r="CH249" s="14" t="e">
        <f t="shared" si="232"/>
        <v>#N/A</v>
      </c>
      <c r="CI249" s="14" t="e">
        <f t="shared" si="232"/>
        <v>#N/A</v>
      </c>
      <c r="CJ249" s="14" t="e">
        <f t="shared" si="232"/>
        <v>#N/A</v>
      </c>
      <c r="CK249" s="14" t="e">
        <f t="shared" si="230"/>
        <v>#N/A</v>
      </c>
      <c r="CL249" s="14" t="e">
        <f t="shared" si="230"/>
        <v>#N/A</v>
      </c>
      <c r="CM249" s="14" t="e">
        <f t="shared" si="230"/>
        <v>#N/A</v>
      </c>
      <c r="CN249" s="14" t="e">
        <f t="shared" si="230"/>
        <v>#N/A</v>
      </c>
      <c r="CO249" s="14" t="e">
        <f t="shared" si="230"/>
        <v>#N/A</v>
      </c>
      <c r="CP249" s="14" t="e">
        <f t="shared" si="230"/>
        <v>#N/A</v>
      </c>
      <c r="CQ249" s="14" t="e">
        <f t="shared" si="230"/>
        <v>#N/A</v>
      </c>
      <c r="CR249" s="14" t="e">
        <f t="shared" si="230"/>
        <v>#N/A</v>
      </c>
      <c r="CS249" s="14" t="e">
        <f t="shared" si="230"/>
        <v>#N/A</v>
      </c>
      <c r="CT249" s="14" t="e">
        <f t="shared" si="230"/>
        <v>#N/A</v>
      </c>
      <c r="CU249" s="14" t="e">
        <f t="shared" si="230"/>
        <v>#N/A</v>
      </c>
      <c r="CV249" s="14" t="e">
        <f t="shared" si="230"/>
        <v>#N/A</v>
      </c>
      <c r="CW249" s="14" t="e">
        <f t="shared" si="210"/>
        <v>#N/A</v>
      </c>
      <c r="CX249" s="14" t="e">
        <f t="shared" si="210"/>
        <v>#N/A</v>
      </c>
      <c r="CY249" s="14" t="e">
        <f t="shared" si="235"/>
        <v>#N/A</v>
      </c>
      <c r="CZ249" s="14" t="e">
        <f t="shared" si="235"/>
        <v>#N/A</v>
      </c>
      <c r="DA249" s="14" t="e">
        <f t="shared" si="235"/>
        <v>#N/A</v>
      </c>
      <c r="DB249" s="14" t="e">
        <f t="shared" si="235"/>
        <v>#N/A</v>
      </c>
      <c r="DC249" s="14" t="e">
        <f t="shared" si="235"/>
        <v>#N/A</v>
      </c>
      <c r="DD249" s="14" t="e">
        <f t="shared" si="235"/>
        <v>#N/A</v>
      </c>
      <c r="DE249" s="14" t="e">
        <f t="shared" si="235"/>
        <v>#N/A</v>
      </c>
      <c r="DF249" s="14" t="e">
        <f t="shared" si="235"/>
        <v>#N/A</v>
      </c>
      <c r="DG249" s="14" t="e">
        <f t="shared" si="235"/>
        <v>#N/A</v>
      </c>
      <c r="DH249" s="14" t="e">
        <f t="shared" si="235"/>
        <v>#N/A</v>
      </c>
      <c r="DI249" s="14" t="e">
        <f t="shared" si="235"/>
        <v>#N/A</v>
      </c>
      <c r="DJ249" s="14" t="e">
        <f t="shared" si="235"/>
        <v>#N/A</v>
      </c>
      <c r="DK249" s="14" t="e">
        <f t="shared" si="235"/>
        <v>#N/A</v>
      </c>
      <c r="DL249" s="14" t="e">
        <f t="shared" si="235"/>
        <v>#N/A</v>
      </c>
      <c r="DM249" s="14" t="e">
        <f t="shared" si="235"/>
        <v>#N/A</v>
      </c>
      <c r="DN249" s="14" t="e">
        <f t="shared" si="219"/>
        <v>#N/A</v>
      </c>
      <c r="DO249" s="14" t="e">
        <f t="shared" si="219"/>
        <v>#N/A</v>
      </c>
      <c r="DP249" s="14" t="e">
        <f t="shared" si="219"/>
        <v>#N/A</v>
      </c>
      <c r="DQ249" s="14" t="e">
        <f t="shared" si="217"/>
        <v>#N/A</v>
      </c>
      <c r="DR249" s="14" t="e">
        <f t="shared" si="217"/>
        <v>#N/A</v>
      </c>
      <c r="DS249" s="14" t="e">
        <f t="shared" si="197"/>
        <v>#N/A</v>
      </c>
      <c r="DT249" s="14" t="e">
        <f t="shared" si="197"/>
        <v>#N/A</v>
      </c>
      <c r="DU249" s="14" t="e">
        <f t="shared" si="197"/>
        <v>#N/A</v>
      </c>
      <c r="DV249" s="14" t="e">
        <f t="shared" si="197"/>
        <v>#N/A</v>
      </c>
      <c r="DW249" s="14" t="e">
        <f t="shared" si="233"/>
        <v>#N/A</v>
      </c>
      <c r="DX249" s="14" t="e">
        <f t="shared" si="233"/>
        <v>#N/A</v>
      </c>
      <c r="DY249" s="14" t="e">
        <f t="shared" si="233"/>
        <v>#N/A</v>
      </c>
      <c r="DZ249" s="14" t="e">
        <f t="shared" si="228"/>
        <v>#N/A</v>
      </c>
    </row>
    <row r="250" spans="2:130">
      <c r="C250" s="18">
        <v>2056</v>
      </c>
      <c r="D250" s="25"/>
      <c r="E250" s="25"/>
      <c r="F250" s="25"/>
      <c r="G250" s="25"/>
      <c r="H250" s="25"/>
      <c r="I250" s="25"/>
      <c r="J250" s="25"/>
      <c r="K250" s="25"/>
      <c r="L250" s="25"/>
      <c r="M250" s="25"/>
      <c r="N250" s="25"/>
      <c r="O250" s="25"/>
      <c r="P250" s="25"/>
      <c r="Q250" s="25"/>
      <c r="R250" s="25"/>
      <c r="S250" s="25"/>
      <c r="T250" s="25"/>
      <c r="U250" s="25"/>
      <c r="V250" s="25"/>
      <c r="W250" s="25"/>
      <c r="X250" s="25"/>
      <c r="Y250" s="25"/>
      <c r="Z250" s="25"/>
      <c r="AA250" s="25"/>
      <c r="AB250" s="25"/>
      <c r="AC250" s="25"/>
      <c r="AD250" s="25"/>
      <c r="AE250" s="25"/>
      <c r="AF250" s="25"/>
      <c r="AG250" s="25"/>
      <c r="AH250" s="25"/>
      <c r="AI250" s="25"/>
      <c r="AJ250" s="25"/>
      <c r="AK250" s="25"/>
      <c r="AL250" s="25"/>
      <c r="AM250" s="25"/>
      <c r="AN250" s="25">
        <f t="shared" si="225"/>
        <v>0</v>
      </c>
      <c r="AO250" s="25">
        <f t="shared" si="226"/>
        <v>0</v>
      </c>
      <c r="AP250" s="25">
        <f t="shared" si="227"/>
        <v>0</v>
      </c>
      <c r="AQ250" s="25">
        <f t="shared" si="229"/>
        <v>0</v>
      </c>
      <c r="AR250" s="25">
        <f t="shared" si="231"/>
        <v>0</v>
      </c>
      <c r="AS250" s="25">
        <f t="shared" si="234"/>
        <v>0</v>
      </c>
      <c r="AT250" s="25">
        <f t="shared" si="236"/>
        <v>0</v>
      </c>
      <c r="AU250" s="25">
        <f t="shared" si="237"/>
        <v>0</v>
      </c>
      <c r="AV250" s="25">
        <f t="shared" si="238"/>
        <v>0</v>
      </c>
      <c r="AW250" s="25">
        <f t="shared" si="240"/>
        <v>0</v>
      </c>
      <c r="AX250" s="25">
        <f t="shared" si="242"/>
        <v>0</v>
      </c>
      <c r="AY250" s="25">
        <f t="shared" si="243"/>
        <v>0</v>
      </c>
      <c r="AZ250" s="25">
        <f t="shared" si="244"/>
        <v>0</v>
      </c>
      <c r="BA250" s="25">
        <f t="shared" si="245"/>
        <v>0</v>
      </c>
      <c r="BB250" s="25">
        <f t="shared" si="246"/>
        <v>0</v>
      </c>
      <c r="BC250" s="25" t="e">
        <f t="shared" si="247"/>
        <v>#N/A</v>
      </c>
      <c r="BD250" s="25" t="e">
        <f t="shared" si="248"/>
        <v>#N/A</v>
      </c>
      <c r="BE250" s="25" t="e">
        <f t="shared" si="249"/>
        <v>#N/A</v>
      </c>
      <c r="BF250" s="25" t="e">
        <f t="shared" ref="BF250:BF254" si="250">VLOOKUP($C$120,$D$3:$K$63,$A$70,0)*(B196-B195)</f>
        <v>#N/A</v>
      </c>
      <c r="BG250" s="25" t="e">
        <f>VLOOKUP($C$121,$D$3:$K$63,$A$70,0)*(B195-B194)</f>
        <v>#N/A</v>
      </c>
      <c r="BH250" s="25" t="e">
        <f>VLOOKUP($C$122,$D$3:$K$63,$A$70,0)*B194</f>
        <v>#N/A</v>
      </c>
      <c r="BI250" s="25"/>
      <c r="BJ250" s="25"/>
      <c r="BK250" s="25"/>
      <c r="BL250" s="25"/>
      <c r="BM250" s="21" t="e">
        <f t="shared" si="178"/>
        <v>#N/A</v>
      </c>
      <c r="BP250" s="18">
        <v>2056</v>
      </c>
      <c r="BQ250" s="14" t="e">
        <f t="shared" si="241"/>
        <v>#N/A</v>
      </c>
      <c r="BR250" s="14" t="e">
        <f t="shared" si="241"/>
        <v>#N/A</v>
      </c>
      <c r="BS250" s="14" t="e">
        <f t="shared" si="241"/>
        <v>#N/A</v>
      </c>
      <c r="BT250" s="14" t="e">
        <f t="shared" si="241"/>
        <v>#N/A</v>
      </c>
      <c r="BU250" s="14" t="e">
        <f t="shared" si="241"/>
        <v>#N/A</v>
      </c>
      <c r="BV250" s="14" t="e">
        <f t="shared" si="241"/>
        <v>#N/A</v>
      </c>
      <c r="BW250" s="14" t="e">
        <f t="shared" si="241"/>
        <v>#N/A</v>
      </c>
      <c r="BX250" s="14" t="e">
        <f t="shared" si="241"/>
        <v>#N/A</v>
      </c>
      <c r="BY250" s="14" t="e">
        <f t="shared" si="241"/>
        <v>#N/A</v>
      </c>
      <c r="BZ250" s="14" t="e">
        <f t="shared" si="241"/>
        <v>#N/A</v>
      </c>
      <c r="CA250" s="14" t="e">
        <f t="shared" si="241"/>
        <v>#N/A</v>
      </c>
      <c r="CB250" s="14" t="e">
        <f t="shared" si="241"/>
        <v>#N/A</v>
      </c>
      <c r="CC250" s="14" t="e">
        <f t="shared" si="241"/>
        <v>#N/A</v>
      </c>
      <c r="CD250" s="14" t="e">
        <f t="shared" si="241"/>
        <v>#N/A</v>
      </c>
      <c r="CE250" s="14" t="e">
        <f t="shared" si="241"/>
        <v>#N/A</v>
      </c>
      <c r="CF250" s="14" t="e">
        <f t="shared" si="239"/>
        <v>#N/A</v>
      </c>
      <c r="CG250" s="14" t="e">
        <f t="shared" si="232"/>
        <v>#N/A</v>
      </c>
      <c r="CH250" s="14" t="e">
        <f t="shared" si="232"/>
        <v>#N/A</v>
      </c>
      <c r="CI250" s="14" t="e">
        <f t="shared" si="232"/>
        <v>#N/A</v>
      </c>
      <c r="CJ250" s="14" t="e">
        <f t="shared" si="232"/>
        <v>#N/A</v>
      </c>
      <c r="CK250" s="14" t="e">
        <f t="shared" si="230"/>
        <v>#N/A</v>
      </c>
      <c r="CL250" s="14" t="e">
        <f t="shared" si="230"/>
        <v>#N/A</v>
      </c>
      <c r="CM250" s="14" t="e">
        <f t="shared" si="230"/>
        <v>#N/A</v>
      </c>
      <c r="CN250" s="14" t="e">
        <f t="shared" si="230"/>
        <v>#N/A</v>
      </c>
      <c r="CO250" s="14" t="e">
        <f t="shared" si="230"/>
        <v>#N/A</v>
      </c>
      <c r="CP250" s="14" t="e">
        <f t="shared" si="230"/>
        <v>#N/A</v>
      </c>
      <c r="CQ250" s="14" t="e">
        <f t="shared" si="230"/>
        <v>#N/A</v>
      </c>
      <c r="CR250" s="14" t="e">
        <f t="shared" si="230"/>
        <v>#N/A</v>
      </c>
      <c r="CS250" s="14" t="e">
        <f t="shared" si="230"/>
        <v>#N/A</v>
      </c>
      <c r="CT250" s="14" t="e">
        <f t="shared" si="230"/>
        <v>#N/A</v>
      </c>
      <c r="CU250" s="14" t="e">
        <f t="shared" si="230"/>
        <v>#N/A</v>
      </c>
      <c r="CV250" s="14" t="e">
        <f t="shared" si="230"/>
        <v>#N/A</v>
      </c>
      <c r="CW250" s="14" t="e">
        <f t="shared" si="210"/>
        <v>#N/A</v>
      </c>
      <c r="CX250" s="14" t="e">
        <f t="shared" si="210"/>
        <v>#N/A</v>
      </c>
      <c r="CY250" s="14" t="e">
        <f t="shared" si="235"/>
        <v>#N/A</v>
      </c>
      <c r="CZ250" s="14" t="e">
        <f t="shared" si="235"/>
        <v>#N/A</v>
      </c>
      <c r="DA250" s="14" t="e">
        <f t="shared" si="235"/>
        <v>#N/A</v>
      </c>
      <c r="DB250" s="14" t="e">
        <f t="shared" si="235"/>
        <v>#N/A</v>
      </c>
      <c r="DC250" s="14" t="e">
        <f t="shared" si="235"/>
        <v>#N/A</v>
      </c>
      <c r="DD250" s="14" t="e">
        <f t="shared" si="235"/>
        <v>#N/A</v>
      </c>
      <c r="DE250" s="14" t="e">
        <f t="shared" si="235"/>
        <v>#N/A</v>
      </c>
      <c r="DF250" s="14" t="e">
        <f t="shared" si="235"/>
        <v>#N/A</v>
      </c>
      <c r="DG250" s="14" t="e">
        <f t="shared" si="235"/>
        <v>#N/A</v>
      </c>
      <c r="DH250" s="14" t="e">
        <f t="shared" si="235"/>
        <v>#N/A</v>
      </c>
      <c r="DI250" s="14" t="e">
        <f t="shared" si="235"/>
        <v>#N/A</v>
      </c>
      <c r="DJ250" s="14" t="e">
        <f t="shared" si="235"/>
        <v>#N/A</v>
      </c>
      <c r="DK250" s="14" t="e">
        <f t="shared" si="235"/>
        <v>#N/A</v>
      </c>
      <c r="DL250" s="14" t="e">
        <f t="shared" si="235"/>
        <v>#N/A</v>
      </c>
      <c r="DM250" s="14" t="e">
        <f t="shared" si="235"/>
        <v>#N/A</v>
      </c>
      <c r="DN250" s="14" t="e">
        <f t="shared" si="219"/>
        <v>#N/A</v>
      </c>
      <c r="DO250" s="14" t="e">
        <f t="shared" si="219"/>
        <v>#N/A</v>
      </c>
      <c r="DP250" s="14" t="e">
        <f t="shared" si="219"/>
        <v>#N/A</v>
      </c>
      <c r="DQ250" s="14" t="e">
        <f t="shared" si="217"/>
        <v>#N/A</v>
      </c>
      <c r="DR250" s="14" t="e">
        <f t="shared" si="217"/>
        <v>#N/A</v>
      </c>
      <c r="DS250" s="14" t="e">
        <f t="shared" si="197"/>
        <v>#N/A</v>
      </c>
      <c r="DT250" s="14" t="e">
        <f t="shared" si="197"/>
        <v>#N/A</v>
      </c>
      <c r="DU250" s="14" t="e">
        <f t="shared" si="197"/>
        <v>#N/A</v>
      </c>
      <c r="DV250" s="14" t="e">
        <f t="shared" si="197"/>
        <v>#N/A</v>
      </c>
      <c r="DW250" s="14" t="e">
        <f t="shared" si="233"/>
        <v>#N/A</v>
      </c>
      <c r="DX250" s="14" t="e">
        <f t="shared" si="233"/>
        <v>#N/A</v>
      </c>
      <c r="DY250" s="14" t="e">
        <f t="shared" si="233"/>
        <v>#N/A</v>
      </c>
      <c r="DZ250" s="14" t="e">
        <f t="shared" si="228"/>
        <v>#N/A</v>
      </c>
    </row>
    <row r="251" spans="2:130">
      <c r="C251" s="18">
        <v>2057</v>
      </c>
      <c r="D251" s="25"/>
      <c r="E251" s="25"/>
      <c r="F251" s="25"/>
      <c r="G251" s="25"/>
      <c r="H251" s="25"/>
      <c r="I251" s="25"/>
      <c r="J251" s="25"/>
      <c r="K251" s="25"/>
      <c r="L251" s="25"/>
      <c r="M251" s="25"/>
      <c r="N251" s="25"/>
      <c r="O251" s="25"/>
      <c r="P251" s="25"/>
      <c r="Q251" s="25"/>
      <c r="R251" s="25"/>
      <c r="S251" s="25"/>
      <c r="T251" s="25"/>
      <c r="U251" s="25"/>
      <c r="V251" s="25"/>
      <c r="W251" s="25"/>
      <c r="X251" s="25"/>
      <c r="Y251" s="25"/>
      <c r="Z251" s="25"/>
      <c r="AA251" s="25"/>
      <c r="AB251" s="25"/>
      <c r="AC251" s="25"/>
      <c r="AD251" s="25"/>
      <c r="AE251" s="25"/>
      <c r="AF251" s="25"/>
      <c r="AG251" s="25"/>
      <c r="AH251" s="25"/>
      <c r="AI251" s="25"/>
      <c r="AJ251" s="25"/>
      <c r="AK251" s="25"/>
      <c r="AL251" s="25"/>
      <c r="AM251" s="25"/>
      <c r="AN251" s="25"/>
      <c r="AO251" s="25">
        <f t="shared" si="226"/>
        <v>0</v>
      </c>
      <c r="AP251" s="25">
        <f t="shared" si="227"/>
        <v>0</v>
      </c>
      <c r="AQ251" s="25">
        <f t="shared" si="229"/>
        <v>0</v>
      </c>
      <c r="AR251" s="25">
        <f t="shared" si="231"/>
        <v>0</v>
      </c>
      <c r="AS251" s="25">
        <f t="shared" si="234"/>
        <v>0</v>
      </c>
      <c r="AT251" s="25">
        <f t="shared" si="236"/>
        <v>0</v>
      </c>
      <c r="AU251" s="25">
        <f t="shared" si="237"/>
        <v>0</v>
      </c>
      <c r="AV251" s="25">
        <f t="shared" si="238"/>
        <v>0</v>
      </c>
      <c r="AW251" s="25">
        <f t="shared" si="240"/>
        <v>0</v>
      </c>
      <c r="AX251" s="25">
        <f t="shared" si="242"/>
        <v>0</v>
      </c>
      <c r="AY251" s="25">
        <f t="shared" si="243"/>
        <v>0</v>
      </c>
      <c r="AZ251" s="25">
        <f t="shared" si="244"/>
        <v>0</v>
      </c>
      <c r="BA251" s="25">
        <f t="shared" si="245"/>
        <v>0</v>
      </c>
      <c r="BB251" s="25">
        <f t="shared" si="246"/>
        <v>0</v>
      </c>
      <c r="BC251" s="25" t="e">
        <f t="shared" si="247"/>
        <v>#N/A</v>
      </c>
      <c r="BD251" s="25" t="e">
        <f t="shared" si="248"/>
        <v>#N/A</v>
      </c>
      <c r="BE251" s="25" t="e">
        <f t="shared" si="249"/>
        <v>#N/A</v>
      </c>
      <c r="BF251" s="25" t="e">
        <f t="shared" si="250"/>
        <v>#N/A</v>
      </c>
      <c r="BG251" s="25" t="e">
        <f t="shared" ref="BG251:BG254" si="251">VLOOKUP($C$121,$D$3:$K$63,$A$70,0)*(B196-B195)</f>
        <v>#N/A</v>
      </c>
      <c r="BH251" s="25" t="e">
        <f>VLOOKUP($C$122,$D$3:$K$63,$A$70,0)*(B195-B194)</f>
        <v>#N/A</v>
      </c>
      <c r="BI251" s="25" t="e">
        <f>VLOOKUP($C$123,$D$3:$K$63,$A$70,0)*B194</f>
        <v>#N/A</v>
      </c>
      <c r="BJ251" s="25"/>
      <c r="BK251" s="25"/>
      <c r="BL251" s="25"/>
      <c r="BM251" s="21" t="e">
        <f t="shared" si="178"/>
        <v>#N/A</v>
      </c>
      <c r="BP251" s="18">
        <v>2057</v>
      </c>
      <c r="BQ251" s="14" t="e">
        <f t="shared" si="241"/>
        <v>#N/A</v>
      </c>
      <c r="BR251" s="14" t="e">
        <f t="shared" si="241"/>
        <v>#N/A</v>
      </c>
      <c r="BS251" s="14" t="e">
        <f t="shared" si="241"/>
        <v>#N/A</v>
      </c>
      <c r="BT251" s="14" t="e">
        <f t="shared" si="241"/>
        <v>#N/A</v>
      </c>
      <c r="BU251" s="14" t="e">
        <f t="shared" si="241"/>
        <v>#N/A</v>
      </c>
      <c r="BV251" s="14" t="e">
        <f t="shared" si="241"/>
        <v>#N/A</v>
      </c>
      <c r="BW251" s="14" t="e">
        <f t="shared" si="241"/>
        <v>#N/A</v>
      </c>
      <c r="BX251" s="14" t="e">
        <f t="shared" si="241"/>
        <v>#N/A</v>
      </c>
      <c r="BY251" s="14" t="e">
        <f t="shared" si="241"/>
        <v>#N/A</v>
      </c>
      <c r="BZ251" s="14" t="e">
        <f t="shared" si="241"/>
        <v>#N/A</v>
      </c>
      <c r="CA251" s="14" t="e">
        <f t="shared" si="241"/>
        <v>#N/A</v>
      </c>
      <c r="CB251" s="14" t="e">
        <f t="shared" si="241"/>
        <v>#N/A</v>
      </c>
      <c r="CC251" s="14" t="e">
        <f t="shared" si="241"/>
        <v>#N/A</v>
      </c>
      <c r="CD251" s="14" t="e">
        <f t="shared" si="241"/>
        <v>#N/A</v>
      </c>
      <c r="CE251" s="14" t="e">
        <f t="shared" si="241"/>
        <v>#N/A</v>
      </c>
      <c r="CF251" s="14" t="e">
        <f t="shared" si="239"/>
        <v>#N/A</v>
      </c>
      <c r="CG251" s="14" t="e">
        <f t="shared" si="232"/>
        <v>#N/A</v>
      </c>
      <c r="CH251" s="14" t="e">
        <f t="shared" si="232"/>
        <v>#N/A</v>
      </c>
      <c r="CI251" s="14" t="e">
        <f t="shared" si="232"/>
        <v>#N/A</v>
      </c>
      <c r="CJ251" s="14" t="e">
        <f t="shared" si="232"/>
        <v>#N/A</v>
      </c>
      <c r="CK251" s="14" t="e">
        <f t="shared" si="230"/>
        <v>#N/A</v>
      </c>
      <c r="CL251" s="14" t="e">
        <f t="shared" si="230"/>
        <v>#N/A</v>
      </c>
      <c r="CM251" s="14" t="e">
        <f t="shared" si="230"/>
        <v>#N/A</v>
      </c>
      <c r="CN251" s="14" t="e">
        <f t="shared" si="230"/>
        <v>#N/A</v>
      </c>
      <c r="CO251" s="14" t="e">
        <f t="shared" si="230"/>
        <v>#N/A</v>
      </c>
      <c r="CP251" s="14" t="e">
        <f t="shared" si="230"/>
        <v>#N/A</v>
      </c>
      <c r="CQ251" s="14" t="e">
        <f t="shared" si="230"/>
        <v>#N/A</v>
      </c>
      <c r="CR251" s="14" t="e">
        <f t="shared" si="230"/>
        <v>#N/A</v>
      </c>
      <c r="CS251" s="14" t="e">
        <f t="shared" si="230"/>
        <v>#N/A</v>
      </c>
      <c r="CT251" s="14" t="e">
        <f t="shared" si="230"/>
        <v>#N/A</v>
      </c>
      <c r="CU251" s="14" t="e">
        <f t="shared" si="230"/>
        <v>#N/A</v>
      </c>
      <c r="CV251" s="14" t="e">
        <f t="shared" si="230"/>
        <v>#N/A</v>
      </c>
      <c r="CW251" s="14" t="e">
        <f t="shared" si="210"/>
        <v>#N/A</v>
      </c>
      <c r="CX251" s="14" t="e">
        <f t="shared" si="210"/>
        <v>#N/A</v>
      </c>
      <c r="CY251" s="14" t="e">
        <f t="shared" si="235"/>
        <v>#N/A</v>
      </c>
      <c r="CZ251" s="14" t="e">
        <f t="shared" si="235"/>
        <v>#N/A</v>
      </c>
      <c r="DA251" s="14" t="e">
        <f t="shared" si="235"/>
        <v>#N/A</v>
      </c>
      <c r="DB251" s="14" t="e">
        <f t="shared" si="235"/>
        <v>#N/A</v>
      </c>
      <c r="DC251" s="14" t="e">
        <f t="shared" si="235"/>
        <v>#N/A</v>
      </c>
      <c r="DD251" s="14" t="e">
        <f t="shared" si="235"/>
        <v>#N/A</v>
      </c>
      <c r="DE251" s="14" t="e">
        <f t="shared" si="235"/>
        <v>#N/A</v>
      </c>
      <c r="DF251" s="14" t="e">
        <f t="shared" si="235"/>
        <v>#N/A</v>
      </c>
      <c r="DG251" s="14" t="e">
        <f t="shared" si="235"/>
        <v>#N/A</v>
      </c>
      <c r="DH251" s="14" t="e">
        <f t="shared" si="235"/>
        <v>#N/A</v>
      </c>
      <c r="DI251" s="14" t="e">
        <f t="shared" si="235"/>
        <v>#N/A</v>
      </c>
      <c r="DJ251" s="14" t="e">
        <f t="shared" si="235"/>
        <v>#N/A</v>
      </c>
      <c r="DK251" s="14" t="e">
        <f t="shared" si="235"/>
        <v>#N/A</v>
      </c>
      <c r="DL251" s="14" t="e">
        <f t="shared" si="235"/>
        <v>#N/A</v>
      </c>
      <c r="DM251" s="14" t="e">
        <f t="shared" si="235"/>
        <v>#N/A</v>
      </c>
      <c r="DN251" s="14" t="e">
        <f t="shared" si="219"/>
        <v>#N/A</v>
      </c>
      <c r="DO251" s="14" t="e">
        <f t="shared" si="219"/>
        <v>#N/A</v>
      </c>
      <c r="DP251" s="14" t="e">
        <f t="shared" si="219"/>
        <v>#N/A</v>
      </c>
      <c r="DQ251" s="14" t="e">
        <f t="shared" si="217"/>
        <v>#N/A</v>
      </c>
      <c r="DR251" s="14" t="e">
        <f t="shared" si="217"/>
        <v>#N/A</v>
      </c>
      <c r="DS251" s="14" t="e">
        <f t="shared" si="197"/>
        <v>#N/A</v>
      </c>
      <c r="DT251" s="14" t="e">
        <f t="shared" si="197"/>
        <v>#N/A</v>
      </c>
      <c r="DU251" s="14" t="e">
        <f t="shared" si="197"/>
        <v>#N/A</v>
      </c>
      <c r="DV251" s="14" t="e">
        <f t="shared" si="197"/>
        <v>#N/A</v>
      </c>
      <c r="DW251" s="14" t="e">
        <f t="shared" si="233"/>
        <v>#N/A</v>
      </c>
      <c r="DX251" s="14" t="e">
        <f t="shared" si="233"/>
        <v>#N/A</v>
      </c>
      <c r="DY251" s="14" t="e">
        <f t="shared" si="233"/>
        <v>#N/A</v>
      </c>
      <c r="DZ251" s="14" t="e">
        <f t="shared" si="228"/>
        <v>#N/A</v>
      </c>
    </row>
    <row r="252" spans="2:130">
      <c r="C252" s="18">
        <v>2058</v>
      </c>
      <c r="D252" s="25"/>
      <c r="E252" s="25"/>
      <c r="F252" s="25"/>
      <c r="G252" s="25"/>
      <c r="H252" s="25"/>
      <c r="I252" s="25"/>
      <c r="J252" s="25"/>
      <c r="K252" s="25"/>
      <c r="L252" s="25"/>
      <c r="M252" s="25"/>
      <c r="N252" s="25"/>
      <c r="O252" s="25"/>
      <c r="P252" s="25"/>
      <c r="Q252" s="25"/>
      <c r="R252" s="25"/>
      <c r="S252" s="25"/>
      <c r="T252" s="25"/>
      <c r="U252" s="25"/>
      <c r="V252" s="25"/>
      <c r="W252" s="25"/>
      <c r="X252" s="25"/>
      <c r="Y252" s="25"/>
      <c r="Z252" s="25"/>
      <c r="AA252" s="25"/>
      <c r="AB252" s="25"/>
      <c r="AC252" s="25"/>
      <c r="AD252" s="25"/>
      <c r="AE252" s="25"/>
      <c r="AF252" s="25"/>
      <c r="AG252" s="25"/>
      <c r="AH252" s="25"/>
      <c r="AI252" s="25"/>
      <c r="AJ252" s="25"/>
      <c r="AK252" s="25"/>
      <c r="AL252" s="25"/>
      <c r="AM252" s="25"/>
      <c r="AN252" s="25"/>
      <c r="AO252" s="25"/>
      <c r="AP252" s="25">
        <f t="shared" si="227"/>
        <v>0</v>
      </c>
      <c r="AQ252" s="25">
        <f t="shared" si="229"/>
        <v>0</v>
      </c>
      <c r="AR252" s="25">
        <f t="shared" si="231"/>
        <v>0</v>
      </c>
      <c r="AS252" s="25">
        <f t="shared" si="234"/>
        <v>0</v>
      </c>
      <c r="AT252" s="25">
        <f t="shared" si="236"/>
        <v>0</v>
      </c>
      <c r="AU252" s="25">
        <f t="shared" si="237"/>
        <v>0</v>
      </c>
      <c r="AV252" s="25">
        <f t="shared" si="238"/>
        <v>0</v>
      </c>
      <c r="AW252" s="25">
        <f t="shared" si="240"/>
        <v>0</v>
      </c>
      <c r="AX252" s="25">
        <f t="shared" si="242"/>
        <v>0</v>
      </c>
      <c r="AY252" s="25">
        <f t="shared" si="243"/>
        <v>0</v>
      </c>
      <c r="AZ252" s="25">
        <f t="shared" si="244"/>
        <v>0</v>
      </c>
      <c r="BA252" s="25">
        <f t="shared" si="245"/>
        <v>0</v>
      </c>
      <c r="BB252" s="25">
        <f t="shared" si="246"/>
        <v>0</v>
      </c>
      <c r="BC252" s="25" t="e">
        <f t="shared" si="247"/>
        <v>#N/A</v>
      </c>
      <c r="BD252" s="25" t="e">
        <f t="shared" si="248"/>
        <v>#N/A</v>
      </c>
      <c r="BE252" s="25" t="e">
        <f t="shared" si="249"/>
        <v>#N/A</v>
      </c>
      <c r="BF252" s="25" t="e">
        <f t="shared" si="250"/>
        <v>#N/A</v>
      </c>
      <c r="BG252" s="25" t="e">
        <f t="shared" si="251"/>
        <v>#N/A</v>
      </c>
      <c r="BH252" s="25" t="e">
        <f t="shared" ref="BH252:BH254" si="252">VLOOKUP($C$122,$D$3:$K$63,$A$70,0)*(B196-B195)</f>
        <v>#N/A</v>
      </c>
      <c r="BI252" s="25" t="e">
        <f>VLOOKUP($C$123,$D$3:$K$63,$A$70,0)*(B195-B194)</f>
        <v>#N/A</v>
      </c>
      <c r="BJ252" s="25" t="e">
        <f>VLOOKUP($C$124,$D$3:$K$63,$A$70,0)*B194</f>
        <v>#N/A</v>
      </c>
      <c r="BK252" s="25"/>
      <c r="BL252" s="25"/>
      <c r="BM252" s="21" t="e">
        <f t="shared" si="178"/>
        <v>#N/A</v>
      </c>
      <c r="BP252" s="18">
        <v>2058</v>
      </c>
      <c r="BQ252" s="14" t="e">
        <f t="shared" si="241"/>
        <v>#N/A</v>
      </c>
      <c r="BR252" s="14" t="e">
        <f t="shared" si="241"/>
        <v>#N/A</v>
      </c>
      <c r="BS252" s="14" t="e">
        <f t="shared" si="241"/>
        <v>#N/A</v>
      </c>
      <c r="BT252" s="14" t="e">
        <f t="shared" si="241"/>
        <v>#N/A</v>
      </c>
      <c r="BU252" s="14" t="e">
        <f t="shared" si="241"/>
        <v>#N/A</v>
      </c>
      <c r="BV252" s="14" t="e">
        <f t="shared" si="241"/>
        <v>#N/A</v>
      </c>
      <c r="BW252" s="14" t="e">
        <f t="shared" si="241"/>
        <v>#N/A</v>
      </c>
      <c r="BX252" s="14" t="e">
        <f t="shared" si="241"/>
        <v>#N/A</v>
      </c>
      <c r="BY252" s="14" t="e">
        <f t="shared" si="241"/>
        <v>#N/A</v>
      </c>
      <c r="BZ252" s="14" t="e">
        <f t="shared" si="241"/>
        <v>#N/A</v>
      </c>
      <c r="CA252" s="14" t="e">
        <f t="shared" si="241"/>
        <v>#N/A</v>
      </c>
      <c r="CB252" s="14" t="e">
        <f t="shared" si="241"/>
        <v>#N/A</v>
      </c>
      <c r="CC252" s="14" t="e">
        <f t="shared" si="241"/>
        <v>#N/A</v>
      </c>
      <c r="CD252" s="14" t="e">
        <f t="shared" si="241"/>
        <v>#N/A</v>
      </c>
      <c r="CE252" s="14" t="e">
        <f t="shared" si="241"/>
        <v>#N/A</v>
      </c>
      <c r="CF252" s="14" t="e">
        <f t="shared" si="239"/>
        <v>#N/A</v>
      </c>
      <c r="CG252" s="14" t="e">
        <f t="shared" si="232"/>
        <v>#N/A</v>
      </c>
      <c r="CH252" s="14" t="e">
        <f t="shared" si="232"/>
        <v>#N/A</v>
      </c>
      <c r="CI252" s="14" t="e">
        <f t="shared" si="232"/>
        <v>#N/A</v>
      </c>
      <c r="CJ252" s="14" t="e">
        <f t="shared" si="232"/>
        <v>#N/A</v>
      </c>
      <c r="CK252" s="14" t="e">
        <f t="shared" si="230"/>
        <v>#N/A</v>
      </c>
      <c r="CL252" s="14" t="e">
        <f t="shared" si="230"/>
        <v>#N/A</v>
      </c>
      <c r="CM252" s="14" t="e">
        <f t="shared" si="230"/>
        <v>#N/A</v>
      </c>
      <c r="CN252" s="14" t="e">
        <f t="shared" si="230"/>
        <v>#N/A</v>
      </c>
      <c r="CO252" s="14" t="e">
        <f t="shared" si="230"/>
        <v>#N/A</v>
      </c>
      <c r="CP252" s="14" t="e">
        <f t="shared" si="230"/>
        <v>#N/A</v>
      </c>
      <c r="CQ252" s="14" t="e">
        <f t="shared" si="230"/>
        <v>#N/A</v>
      </c>
      <c r="CR252" s="14" t="e">
        <f t="shared" si="230"/>
        <v>#N/A</v>
      </c>
      <c r="CS252" s="14" t="e">
        <f t="shared" si="230"/>
        <v>#N/A</v>
      </c>
      <c r="CT252" s="14" t="e">
        <f t="shared" si="230"/>
        <v>#N/A</v>
      </c>
      <c r="CU252" s="14" t="e">
        <f t="shared" si="230"/>
        <v>#N/A</v>
      </c>
      <c r="CV252" s="14" t="e">
        <f t="shared" si="230"/>
        <v>#N/A</v>
      </c>
      <c r="CW252" s="14" t="e">
        <f t="shared" si="210"/>
        <v>#N/A</v>
      </c>
      <c r="CX252" s="14" t="e">
        <f t="shared" si="210"/>
        <v>#N/A</v>
      </c>
      <c r="CY252" s="14" t="e">
        <f t="shared" si="235"/>
        <v>#N/A</v>
      </c>
      <c r="CZ252" s="14" t="e">
        <f t="shared" si="235"/>
        <v>#N/A</v>
      </c>
      <c r="DA252" s="14" t="e">
        <f t="shared" si="235"/>
        <v>#N/A</v>
      </c>
      <c r="DB252" s="14" t="e">
        <f t="shared" si="235"/>
        <v>#N/A</v>
      </c>
      <c r="DC252" s="14" t="e">
        <f t="shared" si="235"/>
        <v>#N/A</v>
      </c>
      <c r="DD252" s="14" t="e">
        <f t="shared" si="235"/>
        <v>#N/A</v>
      </c>
      <c r="DE252" s="14" t="e">
        <f t="shared" si="235"/>
        <v>#N/A</v>
      </c>
      <c r="DF252" s="14" t="e">
        <f t="shared" si="235"/>
        <v>#N/A</v>
      </c>
      <c r="DG252" s="14" t="e">
        <f t="shared" si="235"/>
        <v>#N/A</v>
      </c>
      <c r="DH252" s="14" t="e">
        <f t="shared" si="235"/>
        <v>#N/A</v>
      </c>
      <c r="DI252" s="14" t="e">
        <f t="shared" si="235"/>
        <v>#N/A</v>
      </c>
      <c r="DJ252" s="14" t="e">
        <f t="shared" si="235"/>
        <v>#N/A</v>
      </c>
      <c r="DK252" s="14" t="e">
        <f t="shared" si="235"/>
        <v>#N/A</v>
      </c>
      <c r="DL252" s="14" t="e">
        <f t="shared" si="235"/>
        <v>#N/A</v>
      </c>
      <c r="DM252" s="14" t="e">
        <f t="shared" si="235"/>
        <v>#N/A</v>
      </c>
      <c r="DN252" s="14" t="e">
        <f t="shared" si="219"/>
        <v>#N/A</v>
      </c>
      <c r="DO252" s="14" t="e">
        <f t="shared" si="219"/>
        <v>#N/A</v>
      </c>
      <c r="DP252" s="14" t="e">
        <f t="shared" si="219"/>
        <v>#N/A</v>
      </c>
      <c r="DQ252" s="14" t="e">
        <f t="shared" si="217"/>
        <v>#N/A</v>
      </c>
      <c r="DR252" s="14" t="e">
        <f t="shared" si="217"/>
        <v>#N/A</v>
      </c>
      <c r="DS252" s="14" t="e">
        <f t="shared" si="197"/>
        <v>#N/A</v>
      </c>
      <c r="DT252" s="14" t="e">
        <f t="shared" si="197"/>
        <v>#N/A</v>
      </c>
      <c r="DU252" s="14" t="e">
        <f t="shared" si="197"/>
        <v>#N/A</v>
      </c>
      <c r="DV252" s="14" t="e">
        <f t="shared" si="197"/>
        <v>#N/A</v>
      </c>
      <c r="DW252" s="14" t="e">
        <f t="shared" si="233"/>
        <v>#N/A</v>
      </c>
      <c r="DX252" s="14" t="e">
        <f t="shared" si="233"/>
        <v>#N/A</v>
      </c>
      <c r="DY252" s="14" t="e">
        <f t="shared" si="233"/>
        <v>#N/A</v>
      </c>
      <c r="DZ252" s="14" t="e">
        <f t="shared" si="228"/>
        <v>#N/A</v>
      </c>
    </row>
    <row r="253" spans="2:130">
      <c r="C253" s="18">
        <v>2059</v>
      </c>
      <c r="D253" s="25"/>
      <c r="E253" s="25"/>
      <c r="F253" s="25"/>
      <c r="G253" s="25"/>
      <c r="H253" s="25"/>
      <c r="I253" s="25"/>
      <c r="J253" s="25"/>
      <c r="K253" s="25"/>
      <c r="L253" s="25"/>
      <c r="M253" s="25"/>
      <c r="N253" s="25"/>
      <c r="O253" s="25"/>
      <c r="P253" s="25"/>
      <c r="Q253" s="25"/>
      <c r="R253" s="25"/>
      <c r="S253" s="25"/>
      <c r="T253" s="25"/>
      <c r="U253" s="25"/>
      <c r="V253" s="25"/>
      <c r="W253" s="25"/>
      <c r="X253" s="25"/>
      <c r="Y253" s="25"/>
      <c r="Z253" s="25"/>
      <c r="AA253" s="25"/>
      <c r="AB253" s="25"/>
      <c r="AC253" s="25"/>
      <c r="AD253" s="25"/>
      <c r="AE253" s="25"/>
      <c r="AF253" s="25"/>
      <c r="AG253" s="25"/>
      <c r="AH253" s="25"/>
      <c r="AI253" s="25"/>
      <c r="AJ253" s="25"/>
      <c r="AK253" s="25"/>
      <c r="AL253" s="25"/>
      <c r="AM253" s="25"/>
      <c r="AN253" s="25"/>
      <c r="AO253" s="25"/>
      <c r="AP253" s="25"/>
      <c r="AQ253" s="25">
        <f t="shared" si="229"/>
        <v>0</v>
      </c>
      <c r="AR253" s="25">
        <f t="shared" si="231"/>
        <v>0</v>
      </c>
      <c r="AS253" s="25">
        <f t="shared" si="234"/>
        <v>0</v>
      </c>
      <c r="AT253" s="25">
        <f t="shared" si="236"/>
        <v>0</v>
      </c>
      <c r="AU253" s="25">
        <f t="shared" si="237"/>
        <v>0</v>
      </c>
      <c r="AV253" s="25">
        <f t="shared" si="238"/>
        <v>0</v>
      </c>
      <c r="AW253" s="25">
        <f t="shared" si="240"/>
        <v>0</v>
      </c>
      <c r="AX253" s="25">
        <f t="shared" si="242"/>
        <v>0</v>
      </c>
      <c r="AY253" s="25">
        <f t="shared" si="243"/>
        <v>0</v>
      </c>
      <c r="AZ253" s="25">
        <f t="shared" si="244"/>
        <v>0</v>
      </c>
      <c r="BA253" s="25">
        <f t="shared" si="245"/>
        <v>0</v>
      </c>
      <c r="BB253" s="25">
        <f t="shared" si="246"/>
        <v>0</v>
      </c>
      <c r="BC253" s="25" t="e">
        <f t="shared" si="247"/>
        <v>#N/A</v>
      </c>
      <c r="BD253" s="25" t="e">
        <f t="shared" si="248"/>
        <v>#N/A</v>
      </c>
      <c r="BE253" s="25" t="e">
        <f t="shared" si="249"/>
        <v>#N/A</v>
      </c>
      <c r="BF253" s="25" t="e">
        <f t="shared" si="250"/>
        <v>#N/A</v>
      </c>
      <c r="BG253" s="25" t="e">
        <f t="shared" si="251"/>
        <v>#N/A</v>
      </c>
      <c r="BH253" s="25" t="e">
        <f t="shared" si="252"/>
        <v>#N/A</v>
      </c>
      <c r="BI253" s="25" t="e">
        <f t="shared" ref="BI253:BI254" si="253">VLOOKUP($C$123,$D$3:$K$63,$A$70,0)*(B196-B195)</f>
        <v>#N/A</v>
      </c>
      <c r="BJ253" s="25" t="e">
        <f>VLOOKUP($C$124,$D$3:$K$63,$A$70,0)*(B195-B194)</f>
        <v>#N/A</v>
      </c>
      <c r="BK253" s="25" t="e">
        <f>VLOOKUP($C$125,$D$3:$K$63,$A$70,0)*B194</f>
        <v>#N/A</v>
      </c>
      <c r="BL253" s="25"/>
      <c r="BM253" s="21" t="e">
        <f t="shared" si="178"/>
        <v>#N/A</v>
      </c>
      <c r="BP253" s="18">
        <v>2059</v>
      </c>
      <c r="BQ253" s="14" t="e">
        <f t="shared" si="241"/>
        <v>#N/A</v>
      </c>
      <c r="BR253" s="14" t="e">
        <f t="shared" si="241"/>
        <v>#N/A</v>
      </c>
      <c r="BS253" s="14" t="e">
        <f t="shared" si="241"/>
        <v>#N/A</v>
      </c>
      <c r="BT253" s="14" t="e">
        <f t="shared" si="241"/>
        <v>#N/A</v>
      </c>
      <c r="BU253" s="14" t="e">
        <f t="shared" si="241"/>
        <v>#N/A</v>
      </c>
      <c r="BV253" s="14" t="e">
        <f t="shared" si="241"/>
        <v>#N/A</v>
      </c>
      <c r="BW253" s="14" t="e">
        <f t="shared" si="241"/>
        <v>#N/A</v>
      </c>
      <c r="BX253" s="14" t="e">
        <f t="shared" si="241"/>
        <v>#N/A</v>
      </c>
      <c r="BY253" s="14" t="e">
        <f t="shared" si="241"/>
        <v>#N/A</v>
      </c>
      <c r="BZ253" s="14" t="e">
        <f t="shared" si="241"/>
        <v>#N/A</v>
      </c>
      <c r="CA253" s="14" t="e">
        <f t="shared" si="241"/>
        <v>#N/A</v>
      </c>
      <c r="CB253" s="14" t="e">
        <f t="shared" si="241"/>
        <v>#N/A</v>
      </c>
      <c r="CC253" s="14" t="e">
        <f t="shared" si="241"/>
        <v>#N/A</v>
      </c>
      <c r="CD253" s="14" t="e">
        <f t="shared" si="241"/>
        <v>#N/A</v>
      </c>
      <c r="CE253" s="14" t="e">
        <f t="shared" si="241"/>
        <v>#N/A</v>
      </c>
      <c r="CF253" s="14" t="e">
        <f t="shared" si="239"/>
        <v>#N/A</v>
      </c>
      <c r="CG253" s="14" t="e">
        <f t="shared" si="232"/>
        <v>#N/A</v>
      </c>
      <c r="CH253" s="14" t="e">
        <f t="shared" si="232"/>
        <v>#N/A</v>
      </c>
      <c r="CI253" s="14" t="e">
        <f t="shared" si="232"/>
        <v>#N/A</v>
      </c>
      <c r="CJ253" s="14" t="e">
        <f t="shared" si="232"/>
        <v>#N/A</v>
      </c>
      <c r="CK253" s="14" t="e">
        <f t="shared" si="230"/>
        <v>#N/A</v>
      </c>
      <c r="CL253" s="14" t="e">
        <f t="shared" si="230"/>
        <v>#N/A</v>
      </c>
      <c r="CM253" s="14" t="e">
        <f t="shared" si="230"/>
        <v>#N/A</v>
      </c>
      <c r="CN253" s="14" t="e">
        <f t="shared" si="230"/>
        <v>#N/A</v>
      </c>
      <c r="CO253" s="14" t="e">
        <f t="shared" si="230"/>
        <v>#N/A</v>
      </c>
      <c r="CP253" s="14" t="e">
        <f t="shared" si="230"/>
        <v>#N/A</v>
      </c>
      <c r="CQ253" s="14" t="e">
        <f t="shared" si="230"/>
        <v>#N/A</v>
      </c>
      <c r="CR253" s="14" t="e">
        <f t="shared" si="230"/>
        <v>#N/A</v>
      </c>
      <c r="CS253" s="14" t="e">
        <f t="shared" si="230"/>
        <v>#N/A</v>
      </c>
      <c r="CT253" s="14" t="e">
        <f t="shared" si="230"/>
        <v>#N/A</v>
      </c>
      <c r="CU253" s="14" t="e">
        <f t="shared" si="230"/>
        <v>#N/A</v>
      </c>
      <c r="CV253" s="14" t="e">
        <f t="shared" si="230"/>
        <v>#N/A</v>
      </c>
      <c r="CW253" s="14" t="e">
        <f t="shared" si="210"/>
        <v>#N/A</v>
      </c>
      <c r="CX253" s="14" t="e">
        <f t="shared" si="210"/>
        <v>#N/A</v>
      </c>
      <c r="CY253" s="14" t="e">
        <f t="shared" si="235"/>
        <v>#N/A</v>
      </c>
      <c r="CZ253" s="14" t="e">
        <f t="shared" si="235"/>
        <v>#N/A</v>
      </c>
      <c r="DA253" s="14" t="e">
        <f t="shared" si="235"/>
        <v>#N/A</v>
      </c>
      <c r="DB253" s="14" t="e">
        <f t="shared" si="235"/>
        <v>#N/A</v>
      </c>
      <c r="DC253" s="14" t="e">
        <f t="shared" si="235"/>
        <v>#N/A</v>
      </c>
      <c r="DD253" s="14" t="e">
        <f t="shared" si="235"/>
        <v>#N/A</v>
      </c>
      <c r="DE253" s="14" t="e">
        <f t="shared" si="235"/>
        <v>#N/A</v>
      </c>
      <c r="DF253" s="14" t="e">
        <f t="shared" si="235"/>
        <v>#N/A</v>
      </c>
      <c r="DG253" s="14" t="e">
        <f t="shared" si="235"/>
        <v>#N/A</v>
      </c>
      <c r="DH253" s="14" t="e">
        <f t="shared" si="235"/>
        <v>#N/A</v>
      </c>
      <c r="DI253" s="14" t="e">
        <f t="shared" si="235"/>
        <v>#N/A</v>
      </c>
      <c r="DJ253" s="14" t="e">
        <f t="shared" si="235"/>
        <v>#N/A</v>
      </c>
      <c r="DK253" s="14" t="e">
        <f t="shared" si="235"/>
        <v>#N/A</v>
      </c>
      <c r="DL253" s="14" t="e">
        <f t="shared" si="235"/>
        <v>#N/A</v>
      </c>
      <c r="DM253" s="14" t="e">
        <f t="shared" si="235"/>
        <v>#N/A</v>
      </c>
      <c r="DN253" s="14" t="e">
        <f t="shared" si="219"/>
        <v>#N/A</v>
      </c>
      <c r="DO253" s="14" t="e">
        <f t="shared" si="219"/>
        <v>#N/A</v>
      </c>
      <c r="DP253" s="14" t="e">
        <f t="shared" si="219"/>
        <v>#N/A</v>
      </c>
      <c r="DQ253" s="14" t="e">
        <f t="shared" si="217"/>
        <v>#N/A</v>
      </c>
      <c r="DR253" s="14" t="e">
        <f t="shared" si="217"/>
        <v>#N/A</v>
      </c>
      <c r="DS253" s="14" t="e">
        <f t="shared" si="197"/>
        <v>#N/A</v>
      </c>
      <c r="DT253" s="14" t="e">
        <f t="shared" si="197"/>
        <v>#N/A</v>
      </c>
      <c r="DU253" s="14" t="e">
        <f t="shared" si="197"/>
        <v>#N/A</v>
      </c>
      <c r="DV253" s="14" t="e">
        <f t="shared" si="197"/>
        <v>#N/A</v>
      </c>
      <c r="DW253" s="14" t="e">
        <f t="shared" si="233"/>
        <v>#N/A</v>
      </c>
      <c r="DX253" s="14" t="e">
        <f t="shared" si="233"/>
        <v>#N/A</v>
      </c>
      <c r="DY253" s="14" t="e">
        <f t="shared" si="233"/>
        <v>#N/A</v>
      </c>
      <c r="DZ253" s="14" t="e">
        <f t="shared" si="228"/>
        <v>#N/A</v>
      </c>
    </row>
    <row r="254" spans="2:130">
      <c r="C254" s="18">
        <v>2060</v>
      </c>
      <c r="D254" s="25"/>
      <c r="E254" s="25"/>
      <c r="F254" s="25"/>
      <c r="G254" s="25"/>
      <c r="H254" s="25"/>
      <c r="I254" s="25"/>
      <c r="J254" s="25"/>
      <c r="K254" s="25"/>
      <c r="L254" s="25"/>
      <c r="M254" s="25"/>
      <c r="N254" s="25"/>
      <c r="O254" s="25"/>
      <c r="P254" s="25"/>
      <c r="Q254" s="25"/>
      <c r="R254" s="25"/>
      <c r="S254" s="25"/>
      <c r="T254" s="25"/>
      <c r="U254" s="25"/>
      <c r="V254" s="25"/>
      <c r="W254" s="25"/>
      <c r="X254" s="25"/>
      <c r="Y254" s="25"/>
      <c r="Z254" s="25"/>
      <c r="AA254" s="25"/>
      <c r="AB254" s="25"/>
      <c r="AC254" s="25"/>
      <c r="AD254" s="25"/>
      <c r="AE254" s="25"/>
      <c r="AF254" s="25"/>
      <c r="AG254" s="25"/>
      <c r="AH254" s="25"/>
      <c r="AI254" s="25"/>
      <c r="AJ254" s="25"/>
      <c r="AK254" s="25"/>
      <c r="AL254" s="25"/>
      <c r="AM254" s="25"/>
      <c r="AN254" s="25"/>
      <c r="AO254" s="25"/>
      <c r="AP254" s="25"/>
      <c r="AQ254" s="25"/>
      <c r="AR254" s="25">
        <f t="shared" si="231"/>
        <v>0</v>
      </c>
      <c r="AS254" s="25">
        <f t="shared" si="234"/>
        <v>0</v>
      </c>
      <c r="AT254" s="25">
        <f t="shared" si="236"/>
        <v>0</v>
      </c>
      <c r="AU254" s="25">
        <f t="shared" si="237"/>
        <v>0</v>
      </c>
      <c r="AV254" s="25">
        <f t="shared" si="238"/>
        <v>0</v>
      </c>
      <c r="AW254" s="25">
        <f t="shared" si="240"/>
        <v>0</v>
      </c>
      <c r="AX254" s="25">
        <f t="shared" si="242"/>
        <v>0</v>
      </c>
      <c r="AY254" s="25">
        <f t="shared" si="243"/>
        <v>0</v>
      </c>
      <c r="AZ254" s="25">
        <f t="shared" si="244"/>
        <v>0</v>
      </c>
      <c r="BA254" s="25">
        <f t="shared" si="245"/>
        <v>0</v>
      </c>
      <c r="BB254" s="25">
        <f t="shared" si="246"/>
        <v>0</v>
      </c>
      <c r="BC254" s="25" t="e">
        <f t="shared" si="247"/>
        <v>#N/A</v>
      </c>
      <c r="BD254" s="25" t="e">
        <f t="shared" si="248"/>
        <v>#N/A</v>
      </c>
      <c r="BE254" s="25" t="e">
        <f t="shared" si="249"/>
        <v>#N/A</v>
      </c>
      <c r="BF254" s="25" t="e">
        <f t="shared" si="250"/>
        <v>#N/A</v>
      </c>
      <c r="BG254" s="25" t="e">
        <f t="shared" si="251"/>
        <v>#N/A</v>
      </c>
      <c r="BH254" s="25" t="e">
        <f t="shared" si="252"/>
        <v>#N/A</v>
      </c>
      <c r="BI254" s="25" t="e">
        <f t="shared" si="253"/>
        <v>#N/A</v>
      </c>
      <c r="BJ254" s="25" t="e">
        <f>VLOOKUP($C$124,$D$3:$K$63,$A$70,0)*(B196-B195)</f>
        <v>#N/A</v>
      </c>
      <c r="BK254" s="25" t="e">
        <f>VLOOKUP($C$125,$D$3:$K$63,$A$70,0)*(B195-B194)</f>
        <v>#N/A</v>
      </c>
      <c r="BL254" s="25" t="e">
        <f>VLOOKUP($C$126,$D$3:$K$63,$A$70,0)*B194</f>
        <v>#N/A</v>
      </c>
      <c r="BM254" s="21" t="e">
        <f t="shared" si="178"/>
        <v>#N/A</v>
      </c>
      <c r="BP254" s="18">
        <v>2060</v>
      </c>
      <c r="BQ254" s="14" t="e">
        <f t="shared" si="241"/>
        <v>#N/A</v>
      </c>
      <c r="BR254" s="14" t="e">
        <f t="shared" si="241"/>
        <v>#N/A</v>
      </c>
      <c r="BS254" s="14" t="e">
        <f t="shared" si="241"/>
        <v>#N/A</v>
      </c>
      <c r="BT254" s="14" t="e">
        <f t="shared" si="241"/>
        <v>#N/A</v>
      </c>
      <c r="BU254" s="14" t="e">
        <f t="shared" si="241"/>
        <v>#N/A</v>
      </c>
      <c r="BV254" s="14" t="e">
        <f t="shared" si="241"/>
        <v>#N/A</v>
      </c>
      <c r="BW254" s="14" t="e">
        <f t="shared" si="241"/>
        <v>#N/A</v>
      </c>
      <c r="BX254" s="14" t="e">
        <f t="shared" si="241"/>
        <v>#N/A</v>
      </c>
      <c r="BY254" s="14" t="e">
        <f t="shared" si="241"/>
        <v>#N/A</v>
      </c>
      <c r="BZ254" s="14" t="e">
        <f t="shared" si="241"/>
        <v>#N/A</v>
      </c>
      <c r="CA254" s="14" t="e">
        <f t="shared" si="241"/>
        <v>#N/A</v>
      </c>
      <c r="CB254" s="14" t="e">
        <f t="shared" si="241"/>
        <v>#N/A</v>
      </c>
      <c r="CC254" s="14" t="e">
        <f t="shared" si="241"/>
        <v>#N/A</v>
      </c>
      <c r="CD254" s="14" t="e">
        <f t="shared" si="241"/>
        <v>#N/A</v>
      </c>
      <c r="CE254" s="14" t="e">
        <f t="shared" si="241"/>
        <v>#N/A</v>
      </c>
      <c r="CF254" s="14" t="e">
        <f t="shared" si="239"/>
        <v>#N/A</v>
      </c>
      <c r="CG254" s="14" t="e">
        <f t="shared" si="232"/>
        <v>#N/A</v>
      </c>
      <c r="CH254" s="14" t="e">
        <f t="shared" si="232"/>
        <v>#N/A</v>
      </c>
      <c r="CI254" s="14" t="e">
        <f t="shared" si="232"/>
        <v>#N/A</v>
      </c>
      <c r="CJ254" s="14" t="e">
        <f t="shared" si="232"/>
        <v>#N/A</v>
      </c>
      <c r="CK254" s="14" t="e">
        <f t="shared" si="230"/>
        <v>#N/A</v>
      </c>
      <c r="CL254" s="14" t="e">
        <f t="shared" si="230"/>
        <v>#N/A</v>
      </c>
      <c r="CM254" s="14" t="e">
        <f t="shared" si="230"/>
        <v>#N/A</v>
      </c>
      <c r="CN254" s="14" t="e">
        <f t="shared" si="230"/>
        <v>#N/A</v>
      </c>
      <c r="CO254" s="14" t="e">
        <f t="shared" si="230"/>
        <v>#N/A</v>
      </c>
      <c r="CP254" s="14" t="e">
        <f t="shared" si="230"/>
        <v>#N/A</v>
      </c>
      <c r="CQ254" s="14" t="e">
        <f t="shared" si="230"/>
        <v>#N/A</v>
      </c>
      <c r="CR254" s="14" t="e">
        <f t="shared" si="230"/>
        <v>#N/A</v>
      </c>
      <c r="CS254" s="14" t="e">
        <f t="shared" si="230"/>
        <v>#N/A</v>
      </c>
      <c r="CT254" s="14" t="e">
        <f t="shared" si="230"/>
        <v>#N/A</v>
      </c>
      <c r="CU254" s="14" t="e">
        <f t="shared" si="230"/>
        <v>#N/A</v>
      </c>
      <c r="CV254" s="14" t="e">
        <f t="shared" si="230"/>
        <v>#N/A</v>
      </c>
      <c r="CW254" s="14" t="e">
        <f t="shared" si="210"/>
        <v>#N/A</v>
      </c>
      <c r="CX254" s="14" t="e">
        <f t="shared" si="210"/>
        <v>#N/A</v>
      </c>
      <c r="CY254" s="14" t="e">
        <f t="shared" si="210"/>
        <v>#N/A</v>
      </c>
      <c r="CZ254" s="14" t="e">
        <f t="shared" si="210"/>
        <v>#N/A</v>
      </c>
      <c r="DA254" s="14" t="e">
        <f t="shared" si="210"/>
        <v>#N/A</v>
      </c>
      <c r="DB254" s="14" t="e">
        <f t="shared" si="210"/>
        <v>#N/A</v>
      </c>
      <c r="DC254" s="14" t="e">
        <f t="shared" si="210"/>
        <v>#N/A</v>
      </c>
      <c r="DD254" s="14" t="e">
        <f t="shared" si="210"/>
        <v>#N/A</v>
      </c>
      <c r="DE254" s="14" t="e">
        <f t="shared" si="210"/>
        <v>#N/A</v>
      </c>
      <c r="DF254" s="14" t="e">
        <f t="shared" si="210"/>
        <v>#N/A</v>
      </c>
      <c r="DG254" s="14" t="e">
        <f t="shared" si="210"/>
        <v>#N/A</v>
      </c>
      <c r="DH254" s="14" t="e">
        <f t="shared" si="210"/>
        <v>#N/A</v>
      </c>
      <c r="DI254" s="14" t="e">
        <f t="shared" si="210"/>
        <v>#N/A</v>
      </c>
      <c r="DJ254" s="14" t="e">
        <f t="shared" si="210"/>
        <v>#N/A</v>
      </c>
      <c r="DK254" s="14" t="e">
        <f t="shared" si="210"/>
        <v>#N/A</v>
      </c>
      <c r="DL254" s="14" t="e">
        <f t="shared" si="210"/>
        <v>#N/A</v>
      </c>
      <c r="DM254" s="14" t="e">
        <f t="shared" ref="DM254" si="254">AZ254/$BM254</f>
        <v>#N/A</v>
      </c>
      <c r="DN254" s="14" t="e">
        <f t="shared" si="219"/>
        <v>#N/A</v>
      </c>
      <c r="DO254" s="14" t="e">
        <f t="shared" si="219"/>
        <v>#N/A</v>
      </c>
      <c r="DP254" s="14" t="e">
        <f t="shared" si="219"/>
        <v>#N/A</v>
      </c>
      <c r="DQ254" s="14" t="e">
        <f t="shared" si="217"/>
        <v>#N/A</v>
      </c>
      <c r="DR254" s="14" t="e">
        <f t="shared" si="217"/>
        <v>#N/A</v>
      </c>
      <c r="DS254" s="14" t="e">
        <f t="shared" si="197"/>
        <v>#N/A</v>
      </c>
      <c r="DT254" s="14" t="e">
        <f t="shared" si="197"/>
        <v>#N/A</v>
      </c>
      <c r="DU254" s="14" t="e">
        <f t="shared" si="197"/>
        <v>#N/A</v>
      </c>
      <c r="DV254" s="14" t="e">
        <f t="shared" si="197"/>
        <v>#N/A</v>
      </c>
      <c r="DW254" s="14" t="e">
        <f t="shared" si="233"/>
        <v>#N/A</v>
      </c>
      <c r="DX254" s="14" t="e">
        <f t="shared" si="233"/>
        <v>#N/A</v>
      </c>
      <c r="DY254" s="14" t="e">
        <f t="shared" si="233"/>
        <v>#N/A</v>
      </c>
      <c r="DZ254" s="14" t="e">
        <f t="shared" si="228"/>
        <v>#N/A</v>
      </c>
    </row>
    <row r="256" spans="2:130">
      <c r="B256" s="19" t="s">
        <v>16</v>
      </c>
      <c r="C256" s="18" t="s">
        <v>47</v>
      </c>
      <c r="N256" s="18"/>
      <c r="U256" s="21"/>
      <c r="W256" s="18"/>
      <c r="AD256" s="21"/>
      <c r="AF256" s="18"/>
      <c r="AM256" s="21"/>
      <c r="AO256" s="18"/>
      <c r="AV256" s="21"/>
      <c r="BN256" s="113" t="s">
        <v>48</v>
      </c>
      <c r="BO256" s="113"/>
    </row>
    <row r="257" spans="1:130">
      <c r="A257" s="22" t="s">
        <v>34</v>
      </c>
      <c r="B257" s="22" t="s">
        <v>43</v>
      </c>
      <c r="C257" s="22" t="s">
        <v>41</v>
      </c>
      <c r="D257" s="22">
        <v>2000</v>
      </c>
      <c r="E257" s="22">
        <v>2001</v>
      </c>
      <c r="F257" s="22">
        <v>2002</v>
      </c>
      <c r="G257" s="22">
        <v>2003</v>
      </c>
      <c r="H257" s="22">
        <v>2004</v>
      </c>
      <c r="I257" s="22">
        <v>2005</v>
      </c>
      <c r="J257" s="22">
        <v>2006</v>
      </c>
      <c r="K257" s="22">
        <v>2007</v>
      </c>
      <c r="L257" s="22">
        <v>2008</v>
      </c>
      <c r="M257" s="22">
        <v>2009</v>
      </c>
      <c r="N257" s="22">
        <v>2010</v>
      </c>
      <c r="O257" s="22">
        <v>2011</v>
      </c>
      <c r="P257" s="22">
        <v>2012</v>
      </c>
      <c r="Q257" s="22">
        <v>2013</v>
      </c>
      <c r="R257" s="22">
        <v>2014</v>
      </c>
      <c r="S257" s="22">
        <v>2015</v>
      </c>
      <c r="T257" s="22">
        <v>2016</v>
      </c>
      <c r="U257" s="22">
        <v>2017</v>
      </c>
      <c r="V257" s="22">
        <v>2018</v>
      </c>
      <c r="W257" s="22">
        <v>2019</v>
      </c>
      <c r="X257" s="22">
        <v>2020</v>
      </c>
      <c r="Y257" s="22">
        <v>2021</v>
      </c>
      <c r="Z257" s="22">
        <v>2022</v>
      </c>
      <c r="AA257" s="22">
        <v>2023</v>
      </c>
      <c r="AB257" s="22">
        <v>2024</v>
      </c>
      <c r="AC257" s="22">
        <v>2025</v>
      </c>
      <c r="AD257" s="22">
        <v>2026</v>
      </c>
      <c r="AE257" s="22">
        <v>2027</v>
      </c>
      <c r="AF257" s="22">
        <v>2028</v>
      </c>
      <c r="AG257" s="22">
        <v>2029</v>
      </c>
      <c r="AH257" s="22">
        <v>2030</v>
      </c>
      <c r="AI257" s="22">
        <v>2031</v>
      </c>
      <c r="AJ257" s="22">
        <v>2032</v>
      </c>
      <c r="AK257" s="22">
        <v>2033</v>
      </c>
      <c r="AL257" s="22">
        <v>2034</v>
      </c>
      <c r="AM257" s="22">
        <v>2035</v>
      </c>
      <c r="AN257" s="22">
        <v>2036</v>
      </c>
      <c r="AO257" s="22">
        <v>2037</v>
      </c>
      <c r="AP257" s="22">
        <v>2038</v>
      </c>
      <c r="AQ257" s="22">
        <v>2039</v>
      </c>
      <c r="AR257" s="22">
        <v>2040</v>
      </c>
      <c r="AS257" s="22">
        <v>2041</v>
      </c>
      <c r="AT257" s="22">
        <v>2042</v>
      </c>
      <c r="AU257" s="22">
        <v>2043</v>
      </c>
      <c r="AV257" s="22">
        <v>2044</v>
      </c>
      <c r="AW257" s="22">
        <v>2045</v>
      </c>
      <c r="AX257" s="22">
        <v>2046</v>
      </c>
      <c r="AY257" s="22">
        <v>2047</v>
      </c>
      <c r="AZ257" s="22">
        <v>2048</v>
      </c>
      <c r="BA257" s="22">
        <v>2049</v>
      </c>
      <c r="BB257" s="22">
        <v>2050</v>
      </c>
      <c r="BC257" s="22">
        <v>2051</v>
      </c>
      <c r="BD257" s="22">
        <v>2052</v>
      </c>
      <c r="BE257" s="22">
        <v>2053</v>
      </c>
      <c r="BF257" s="22">
        <v>2054</v>
      </c>
      <c r="BG257" s="22">
        <v>2055</v>
      </c>
      <c r="BH257" s="22">
        <v>2056</v>
      </c>
      <c r="BI257" s="22">
        <v>2057</v>
      </c>
      <c r="BJ257" s="22">
        <v>2058</v>
      </c>
      <c r="BK257" s="22">
        <v>2059</v>
      </c>
      <c r="BL257" s="22">
        <v>2060</v>
      </c>
      <c r="BM257" s="22" t="s">
        <v>46</v>
      </c>
      <c r="BN257" s="22"/>
      <c r="BO257" s="22"/>
      <c r="BP257" s="22" t="s">
        <v>41</v>
      </c>
      <c r="BQ257" s="22">
        <v>2000</v>
      </c>
      <c r="BR257" s="22">
        <v>2001</v>
      </c>
      <c r="BS257" s="22">
        <v>2002</v>
      </c>
      <c r="BT257" s="22">
        <v>2003</v>
      </c>
      <c r="BU257" s="22">
        <v>2004</v>
      </c>
      <c r="BV257" s="22">
        <v>2005</v>
      </c>
      <c r="BW257" s="22">
        <v>2006</v>
      </c>
      <c r="BX257" s="22">
        <v>2007</v>
      </c>
      <c r="BY257" s="22">
        <v>2008</v>
      </c>
      <c r="BZ257" s="22">
        <v>2009</v>
      </c>
      <c r="CA257" s="22">
        <v>2010</v>
      </c>
      <c r="CB257" s="22">
        <v>2011</v>
      </c>
      <c r="CC257" s="22">
        <v>2012</v>
      </c>
      <c r="CD257" s="22">
        <v>2013</v>
      </c>
      <c r="CE257" s="22">
        <v>2014</v>
      </c>
      <c r="CF257" s="22">
        <v>2015</v>
      </c>
      <c r="CG257" s="22">
        <v>2016</v>
      </c>
      <c r="CH257" s="22">
        <v>2017</v>
      </c>
      <c r="CI257" s="22">
        <v>2018</v>
      </c>
      <c r="CJ257" s="22">
        <v>2019</v>
      </c>
      <c r="CK257" s="22">
        <v>2020</v>
      </c>
      <c r="CL257" s="22">
        <v>2021</v>
      </c>
      <c r="CM257" s="22">
        <v>2022</v>
      </c>
      <c r="CN257" s="22">
        <v>2023</v>
      </c>
      <c r="CO257" s="22">
        <v>2024</v>
      </c>
      <c r="CP257" s="22">
        <v>2025</v>
      </c>
      <c r="CQ257" s="22">
        <v>2026</v>
      </c>
      <c r="CR257" s="22">
        <v>2027</v>
      </c>
      <c r="CS257" s="22">
        <v>2028</v>
      </c>
      <c r="CT257" s="22">
        <v>2029</v>
      </c>
      <c r="CU257" s="22">
        <v>2030</v>
      </c>
      <c r="CV257" s="22">
        <v>2031</v>
      </c>
      <c r="CW257" s="22">
        <v>2032</v>
      </c>
      <c r="CX257" s="22">
        <v>2033</v>
      </c>
      <c r="CY257" s="22">
        <v>2034</v>
      </c>
      <c r="CZ257" s="22">
        <v>2035</v>
      </c>
      <c r="DA257" s="22">
        <v>2036</v>
      </c>
      <c r="DB257" s="22">
        <v>2037</v>
      </c>
      <c r="DC257" s="22">
        <v>2038</v>
      </c>
      <c r="DD257" s="22">
        <v>2039</v>
      </c>
      <c r="DE257" s="22">
        <v>2040</v>
      </c>
      <c r="DF257" s="22">
        <v>2041</v>
      </c>
      <c r="DG257" s="22">
        <v>2042</v>
      </c>
      <c r="DH257" s="22">
        <v>2043</v>
      </c>
      <c r="DI257" s="22">
        <v>2044</v>
      </c>
      <c r="DJ257" s="22">
        <v>2045</v>
      </c>
      <c r="DK257" s="22">
        <v>2046</v>
      </c>
      <c r="DL257" s="22">
        <v>2047</v>
      </c>
      <c r="DM257" s="22">
        <v>2048</v>
      </c>
      <c r="DN257" s="22">
        <v>2049</v>
      </c>
      <c r="DO257" s="22">
        <v>2050</v>
      </c>
      <c r="DP257" s="22">
        <v>2051</v>
      </c>
      <c r="DQ257" s="22">
        <v>2052</v>
      </c>
      <c r="DR257" s="22">
        <v>2053</v>
      </c>
      <c r="DS257" s="22">
        <v>2054</v>
      </c>
      <c r="DT257" s="22">
        <v>2055</v>
      </c>
      <c r="DU257" s="22">
        <v>2056</v>
      </c>
      <c r="DV257" s="22">
        <v>2057</v>
      </c>
      <c r="DW257" s="22">
        <v>2058</v>
      </c>
      <c r="DX257" s="22">
        <v>2059</v>
      </c>
      <c r="DY257" s="22">
        <v>2060</v>
      </c>
      <c r="DZ257" s="22" t="s">
        <v>49</v>
      </c>
    </row>
    <row r="258" spans="1:130">
      <c r="A258" s="18">
        <v>0</v>
      </c>
      <c r="B258" s="15">
        <f>B194</f>
        <v>0</v>
      </c>
      <c r="C258" s="18">
        <v>2000</v>
      </c>
      <c r="D258" s="25">
        <f>VLOOKUP($C$66,$D$3:$K$63,$A$71,0)*B258</f>
        <v>0</v>
      </c>
      <c r="E258" s="25"/>
      <c r="F258" s="25"/>
      <c r="G258" s="25"/>
      <c r="H258" s="25"/>
      <c r="I258" s="25"/>
      <c r="J258" s="25"/>
      <c r="K258" s="25"/>
      <c r="L258" s="25"/>
      <c r="M258" s="25"/>
      <c r="N258" s="25"/>
      <c r="O258" s="25"/>
      <c r="P258" s="25"/>
      <c r="Q258" s="25"/>
      <c r="R258" s="25"/>
      <c r="S258" s="25"/>
      <c r="T258" s="25"/>
      <c r="U258" s="25"/>
      <c r="V258" s="25"/>
      <c r="W258" s="25"/>
      <c r="X258" s="25"/>
      <c r="Y258" s="25"/>
      <c r="Z258" s="25"/>
      <c r="AA258" s="25"/>
      <c r="AB258" s="25"/>
      <c r="AC258" s="25"/>
      <c r="AD258" s="25"/>
      <c r="AE258" s="25"/>
      <c r="AF258" s="25"/>
      <c r="AG258" s="25"/>
      <c r="AH258" s="25"/>
      <c r="AI258" s="25"/>
      <c r="AJ258" s="25"/>
      <c r="AK258" s="25"/>
      <c r="AL258" s="25"/>
      <c r="AM258" s="25"/>
      <c r="AN258" s="25"/>
      <c r="AO258" s="25"/>
      <c r="AP258" s="25"/>
      <c r="AQ258" s="25"/>
      <c r="AR258" s="25"/>
      <c r="AS258" s="25"/>
      <c r="AT258" s="25"/>
      <c r="AU258" s="25"/>
      <c r="AV258" s="25"/>
      <c r="AW258" s="25"/>
      <c r="AX258" s="25"/>
      <c r="AY258" s="25"/>
      <c r="AZ258" s="25"/>
      <c r="BA258" s="25"/>
      <c r="BB258" s="25"/>
      <c r="BC258" s="25"/>
      <c r="BD258" s="25"/>
      <c r="BE258" s="25"/>
      <c r="BF258" s="25"/>
      <c r="BG258" s="25"/>
      <c r="BH258" s="25"/>
      <c r="BI258" s="25"/>
      <c r="BJ258" s="25"/>
      <c r="BK258" s="25"/>
      <c r="BL258" s="25"/>
      <c r="BM258" s="21">
        <f>SUM(D258:BL258)</f>
        <v>0</v>
      </c>
      <c r="BP258" s="18">
        <v>2000</v>
      </c>
      <c r="BQ258" s="14" t="e">
        <f>D258/$BM258</f>
        <v>#DIV/0!</v>
      </c>
      <c r="BR258" s="14" t="e">
        <f t="shared" ref="BR258:CG273" si="255">E258/$BM258</f>
        <v>#DIV/0!</v>
      </c>
      <c r="BS258" s="14" t="e">
        <f t="shared" si="255"/>
        <v>#DIV/0!</v>
      </c>
      <c r="BT258" s="14" t="e">
        <f t="shared" si="255"/>
        <v>#DIV/0!</v>
      </c>
      <c r="BU258" s="14" t="e">
        <f t="shared" si="255"/>
        <v>#DIV/0!</v>
      </c>
      <c r="BV258" s="14" t="e">
        <f t="shared" si="255"/>
        <v>#DIV/0!</v>
      </c>
      <c r="BW258" s="14" t="e">
        <f t="shared" si="255"/>
        <v>#DIV/0!</v>
      </c>
      <c r="BX258" s="14" t="e">
        <f t="shared" si="255"/>
        <v>#DIV/0!</v>
      </c>
      <c r="BY258" s="14" t="e">
        <f t="shared" si="255"/>
        <v>#DIV/0!</v>
      </c>
      <c r="BZ258" s="14" t="e">
        <f t="shared" si="255"/>
        <v>#DIV/0!</v>
      </c>
      <c r="CA258" s="14" t="e">
        <f t="shared" si="255"/>
        <v>#DIV/0!</v>
      </c>
      <c r="CB258" s="14" t="e">
        <f t="shared" si="255"/>
        <v>#DIV/0!</v>
      </c>
      <c r="CC258" s="14" t="e">
        <f t="shared" si="255"/>
        <v>#DIV/0!</v>
      </c>
      <c r="CD258" s="14" t="e">
        <f t="shared" si="255"/>
        <v>#DIV/0!</v>
      </c>
      <c r="CE258" s="14" t="e">
        <f t="shared" si="255"/>
        <v>#DIV/0!</v>
      </c>
      <c r="CF258" s="14" t="e">
        <f t="shared" si="255"/>
        <v>#DIV/0!</v>
      </c>
      <c r="CG258" s="14" t="e">
        <f t="shared" si="255"/>
        <v>#DIV/0!</v>
      </c>
      <c r="CH258" s="14" t="e">
        <f t="shared" ref="CH258:CW283" si="256">U258/$BM258</f>
        <v>#DIV/0!</v>
      </c>
      <c r="CI258" s="14" t="e">
        <f t="shared" si="256"/>
        <v>#DIV/0!</v>
      </c>
      <c r="CJ258" s="14" t="e">
        <f t="shared" si="256"/>
        <v>#DIV/0!</v>
      </c>
      <c r="CK258" s="14" t="e">
        <f t="shared" si="256"/>
        <v>#DIV/0!</v>
      </c>
      <c r="CL258" s="14" t="e">
        <f t="shared" si="256"/>
        <v>#DIV/0!</v>
      </c>
      <c r="CM258" s="14" t="e">
        <f>Z258/$BM258</f>
        <v>#DIV/0!</v>
      </c>
      <c r="CN258" s="14" t="e">
        <f t="shared" ref="CN258:DC273" si="257">AA258/$BM258</f>
        <v>#DIV/0!</v>
      </c>
      <c r="CO258" s="14" t="e">
        <f t="shared" si="257"/>
        <v>#DIV/0!</v>
      </c>
      <c r="CP258" s="14" t="e">
        <f t="shared" si="257"/>
        <v>#DIV/0!</v>
      </c>
      <c r="CQ258" s="14" t="e">
        <f t="shared" si="257"/>
        <v>#DIV/0!</v>
      </c>
      <c r="CR258" s="14" t="e">
        <f t="shared" si="257"/>
        <v>#DIV/0!</v>
      </c>
      <c r="CS258" s="14" t="e">
        <f t="shared" si="257"/>
        <v>#DIV/0!</v>
      </c>
      <c r="CT258" s="14" t="e">
        <f t="shared" si="257"/>
        <v>#DIV/0!</v>
      </c>
      <c r="CU258" s="14" t="e">
        <f t="shared" si="257"/>
        <v>#DIV/0!</v>
      </c>
      <c r="CV258" s="14" t="e">
        <f t="shared" si="257"/>
        <v>#DIV/0!</v>
      </c>
      <c r="CW258" s="14" t="e">
        <f t="shared" si="257"/>
        <v>#DIV/0!</v>
      </c>
      <c r="CX258" s="14" t="e">
        <f t="shared" si="257"/>
        <v>#DIV/0!</v>
      </c>
      <c r="CY258" s="14" t="e">
        <f t="shared" si="257"/>
        <v>#DIV/0!</v>
      </c>
      <c r="CZ258" s="14" t="e">
        <f t="shared" si="257"/>
        <v>#DIV/0!</v>
      </c>
      <c r="DA258" s="14" t="e">
        <f t="shared" si="257"/>
        <v>#DIV/0!</v>
      </c>
      <c r="DB258" s="14" t="e">
        <f t="shared" si="257"/>
        <v>#DIV/0!</v>
      </c>
      <c r="DC258" s="14" t="e">
        <f t="shared" si="257"/>
        <v>#DIV/0!</v>
      </c>
      <c r="DD258" s="14" t="e">
        <f t="shared" ref="DD258:DS273" si="258">AQ258/$BM258</f>
        <v>#DIV/0!</v>
      </c>
      <c r="DE258" s="14" t="e">
        <f t="shared" si="258"/>
        <v>#DIV/0!</v>
      </c>
      <c r="DF258" s="14" t="e">
        <f t="shared" si="258"/>
        <v>#DIV/0!</v>
      </c>
      <c r="DG258" s="14" t="e">
        <f t="shared" si="258"/>
        <v>#DIV/0!</v>
      </c>
      <c r="DH258" s="14" t="e">
        <f t="shared" si="258"/>
        <v>#DIV/0!</v>
      </c>
      <c r="DI258" s="14" t="e">
        <f t="shared" si="258"/>
        <v>#DIV/0!</v>
      </c>
      <c r="DJ258" s="14" t="e">
        <f t="shared" si="258"/>
        <v>#DIV/0!</v>
      </c>
      <c r="DK258" s="14" t="e">
        <f t="shared" si="258"/>
        <v>#DIV/0!</v>
      </c>
      <c r="DL258" s="14" t="e">
        <f t="shared" si="258"/>
        <v>#DIV/0!</v>
      </c>
      <c r="DM258" s="14" t="e">
        <f t="shared" si="258"/>
        <v>#DIV/0!</v>
      </c>
      <c r="DN258" s="14" t="e">
        <f t="shared" si="258"/>
        <v>#DIV/0!</v>
      </c>
      <c r="DO258" s="14" t="e">
        <f t="shared" si="258"/>
        <v>#DIV/0!</v>
      </c>
      <c r="DP258" s="14" t="e">
        <f t="shared" si="258"/>
        <v>#DIV/0!</v>
      </c>
      <c r="DQ258" s="14" t="e">
        <f t="shared" si="258"/>
        <v>#DIV/0!</v>
      </c>
      <c r="DR258" s="14" t="e">
        <f t="shared" si="258"/>
        <v>#DIV/0!</v>
      </c>
      <c r="DS258" s="14" t="e">
        <f t="shared" si="258"/>
        <v>#DIV/0!</v>
      </c>
      <c r="DT258" s="14" t="e">
        <f t="shared" ref="DT258:DY300" si="259">BG258/$BM258</f>
        <v>#DIV/0!</v>
      </c>
      <c r="DU258" s="14" t="e">
        <f t="shared" si="259"/>
        <v>#DIV/0!</v>
      </c>
      <c r="DV258" s="14" t="e">
        <f t="shared" si="259"/>
        <v>#DIV/0!</v>
      </c>
      <c r="DW258" s="14" t="e">
        <f t="shared" si="259"/>
        <v>#DIV/0!</v>
      </c>
      <c r="DX258" s="14" t="e">
        <f t="shared" si="259"/>
        <v>#DIV/0!</v>
      </c>
      <c r="DY258" s="14" t="e">
        <f t="shared" si="259"/>
        <v>#DIV/0!</v>
      </c>
      <c r="DZ258" s="14" t="e">
        <f>SUM(BQ258:DY258)</f>
        <v>#DIV/0!</v>
      </c>
    </row>
    <row r="259" spans="1:130">
      <c r="A259" s="18">
        <v>1</v>
      </c>
      <c r="B259" s="15">
        <f t="shared" ref="B259:B278" si="260">B195</f>
        <v>9.0909090909090939E-2</v>
      </c>
      <c r="C259" s="18">
        <v>2001</v>
      </c>
      <c r="D259" s="25">
        <f>VLOOKUP($C$66,$D$3:$K$63,$A$71,0)*(B259-B258)</f>
        <v>0</v>
      </c>
      <c r="E259" s="25">
        <f>VLOOKUP($C$67,$D$3:$K$63,$A$71,0)*B258</f>
        <v>0</v>
      </c>
      <c r="F259" s="25"/>
      <c r="G259" s="25"/>
      <c r="H259" s="25"/>
      <c r="I259" s="25"/>
      <c r="J259" s="25"/>
      <c r="K259" s="25"/>
      <c r="L259" s="25"/>
      <c r="M259" s="25"/>
      <c r="N259" s="25"/>
      <c r="O259" s="25"/>
      <c r="P259" s="25"/>
      <c r="Q259" s="25"/>
      <c r="R259" s="25"/>
      <c r="S259" s="25"/>
      <c r="T259" s="25"/>
      <c r="U259" s="25"/>
      <c r="V259" s="25"/>
      <c r="W259" s="25"/>
      <c r="X259" s="25"/>
      <c r="Y259" s="25"/>
      <c r="Z259" s="25"/>
      <c r="AA259" s="25"/>
      <c r="AB259" s="25"/>
      <c r="AC259" s="25"/>
      <c r="AD259" s="25"/>
      <c r="AE259" s="25"/>
      <c r="AF259" s="25"/>
      <c r="AG259" s="25"/>
      <c r="AH259" s="25"/>
      <c r="AI259" s="25"/>
      <c r="AJ259" s="25"/>
      <c r="AK259" s="25"/>
      <c r="AL259" s="25"/>
      <c r="AM259" s="25"/>
      <c r="AN259" s="25"/>
      <c r="AO259" s="25"/>
      <c r="AP259" s="25"/>
      <c r="AQ259" s="25"/>
      <c r="AR259" s="25"/>
      <c r="AS259" s="25"/>
      <c r="AT259" s="25"/>
      <c r="AU259" s="25"/>
      <c r="AV259" s="25"/>
      <c r="AW259" s="25"/>
      <c r="AX259" s="25"/>
      <c r="AY259" s="25"/>
      <c r="AZ259" s="25"/>
      <c r="BA259" s="25"/>
      <c r="BB259" s="25"/>
      <c r="BC259" s="25"/>
      <c r="BD259" s="25"/>
      <c r="BE259" s="25"/>
      <c r="BF259" s="25"/>
      <c r="BG259" s="25"/>
      <c r="BH259" s="25"/>
      <c r="BI259" s="25"/>
      <c r="BJ259" s="25"/>
      <c r="BK259" s="25"/>
      <c r="BL259" s="25"/>
      <c r="BM259" s="21">
        <f t="shared" ref="BM259:BM318" si="261">SUM(D259:BL259)</f>
        <v>0</v>
      </c>
      <c r="BP259" s="18">
        <v>2001</v>
      </c>
      <c r="BQ259" s="14" t="e">
        <f t="shared" ref="BQ259:CF288" si="262">D259/$BM259</f>
        <v>#DIV/0!</v>
      </c>
      <c r="BR259" s="14" t="e">
        <f t="shared" si="255"/>
        <v>#DIV/0!</v>
      </c>
      <c r="BS259" s="14" t="e">
        <f t="shared" si="255"/>
        <v>#DIV/0!</v>
      </c>
      <c r="BT259" s="14" t="e">
        <f t="shared" si="255"/>
        <v>#DIV/0!</v>
      </c>
      <c r="BU259" s="14" t="e">
        <f t="shared" si="255"/>
        <v>#DIV/0!</v>
      </c>
      <c r="BV259" s="14" t="e">
        <f t="shared" si="255"/>
        <v>#DIV/0!</v>
      </c>
      <c r="BW259" s="14" t="e">
        <f t="shared" si="255"/>
        <v>#DIV/0!</v>
      </c>
      <c r="BX259" s="14" t="e">
        <f t="shared" si="255"/>
        <v>#DIV/0!</v>
      </c>
      <c r="BY259" s="14" t="e">
        <f t="shared" si="255"/>
        <v>#DIV/0!</v>
      </c>
      <c r="BZ259" s="14" t="e">
        <f t="shared" si="255"/>
        <v>#DIV/0!</v>
      </c>
      <c r="CA259" s="14" t="e">
        <f t="shared" si="255"/>
        <v>#DIV/0!</v>
      </c>
      <c r="CB259" s="14" t="e">
        <f t="shared" si="255"/>
        <v>#DIV/0!</v>
      </c>
      <c r="CC259" s="14" t="e">
        <f t="shared" si="255"/>
        <v>#DIV/0!</v>
      </c>
      <c r="CD259" s="14" t="e">
        <f t="shared" si="255"/>
        <v>#DIV/0!</v>
      </c>
      <c r="CE259" s="14" t="e">
        <f t="shared" si="255"/>
        <v>#DIV/0!</v>
      </c>
      <c r="CF259" s="14" t="e">
        <f t="shared" si="255"/>
        <v>#DIV/0!</v>
      </c>
      <c r="CG259" s="14" t="e">
        <f t="shared" si="255"/>
        <v>#DIV/0!</v>
      </c>
      <c r="CH259" s="14" t="e">
        <f t="shared" si="256"/>
        <v>#DIV/0!</v>
      </c>
      <c r="CI259" s="14" t="e">
        <f t="shared" si="256"/>
        <v>#DIV/0!</v>
      </c>
      <c r="CJ259" s="14" t="e">
        <f t="shared" si="256"/>
        <v>#DIV/0!</v>
      </c>
      <c r="CK259" s="14" t="e">
        <f t="shared" si="256"/>
        <v>#DIV/0!</v>
      </c>
      <c r="CL259" s="14" t="e">
        <f t="shared" si="256"/>
        <v>#DIV/0!</v>
      </c>
      <c r="CM259" s="14" t="e">
        <f t="shared" si="256"/>
        <v>#DIV/0!</v>
      </c>
      <c r="CN259" s="14" t="e">
        <f t="shared" si="257"/>
        <v>#DIV/0!</v>
      </c>
      <c r="CO259" s="14" t="e">
        <f t="shared" si="257"/>
        <v>#DIV/0!</v>
      </c>
      <c r="CP259" s="14" t="e">
        <f t="shared" si="257"/>
        <v>#DIV/0!</v>
      </c>
      <c r="CQ259" s="14" t="e">
        <f t="shared" si="257"/>
        <v>#DIV/0!</v>
      </c>
      <c r="CR259" s="14" t="e">
        <f t="shared" si="257"/>
        <v>#DIV/0!</v>
      </c>
      <c r="CS259" s="14" t="e">
        <f t="shared" si="257"/>
        <v>#DIV/0!</v>
      </c>
      <c r="CT259" s="14" t="e">
        <f t="shared" si="257"/>
        <v>#DIV/0!</v>
      </c>
      <c r="CU259" s="14" t="e">
        <f t="shared" si="257"/>
        <v>#DIV/0!</v>
      </c>
      <c r="CV259" s="14" t="e">
        <f t="shared" si="257"/>
        <v>#DIV/0!</v>
      </c>
      <c r="CW259" s="14" t="e">
        <f t="shared" si="257"/>
        <v>#DIV/0!</v>
      </c>
      <c r="CX259" s="14" t="e">
        <f t="shared" si="257"/>
        <v>#DIV/0!</v>
      </c>
      <c r="CY259" s="14" t="e">
        <f t="shared" si="257"/>
        <v>#DIV/0!</v>
      </c>
      <c r="CZ259" s="14" t="e">
        <f t="shared" si="257"/>
        <v>#DIV/0!</v>
      </c>
      <c r="DA259" s="14" t="e">
        <f t="shared" si="257"/>
        <v>#DIV/0!</v>
      </c>
      <c r="DB259" s="14" t="e">
        <f t="shared" si="257"/>
        <v>#DIV/0!</v>
      </c>
      <c r="DC259" s="14" t="e">
        <f t="shared" si="257"/>
        <v>#DIV/0!</v>
      </c>
      <c r="DD259" s="14" t="e">
        <f t="shared" si="258"/>
        <v>#DIV/0!</v>
      </c>
      <c r="DE259" s="14" t="e">
        <f t="shared" si="258"/>
        <v>#DIV/0!</v>
      </c>
      <c r="DF259" s="14" t="e">
        <f t="shared" si="258"/>
        <v>#DIV/0!</v>
      </c>
      <c r="DG259" s="14" t="e">
        <f t="shared" si="258"/>
        <v>#DIV/0!</v>
      </c>
      <c r="DH259" s="14" t="e">
        <f t="shared" si="258"/>
        <v>#DIV/0!</v>
      </c>
      <c r="DI259" s="14" t="e">
        <f t="shared" si="258"/>
        <v>#DIV/0!</v>
      </c>
      <c r="DJ259" s="14" t="e">
        <f t="shared" si="258"/>
        <v>#DIV/0!</v>
      </c>
      <c r="DK259" s="14" t="e">
        <f t="shared" si="258"/>
        <v>#DIV/0!</v>
      </c>
      <c r="DL259" s="14" t="e">
        <f t="shared" si="258"/>
        <v>#DIV/0!</v>
      </c>
      <c r="DM259" s="14" t="e">
        <f t="shared" si="258"/>
        <v>#DIV/0!</v>
      </c>
      <c r="DN259" s="14" t="e">
        <f t="shared" si="258"/>
        <v>#DIV/0!</v>
      </c>
      <c r="DO259" s="14" t="e">
        <f t="shared" si="258"/>
        <v>#DIV/0!</v>
      </c>
      <c r="DP259" s="14" t="e">
        <f t="shared" si="258"/>
        <v>#DIV/0!</v>
      </c>
      <c r="DQ259" s="14" t="e">
        <f t="shared" si="258"/>
        <v>#DIV/0!</v>
      </c>
      <c r="DR259" s="14" t="e">
        <f t="shared" si="258"/>
        <v>#DIV/0!</v>
      </c>
      <c r="DS259" s="14" t="e">
        <f t="shared" si="258"/>
        <v>#DIV/0!</v>
      </c>
      <c r="DT259" s="14" t="e">
        <f t="shared" si="259"/>
        <v>#DIV/0!</v>
      </c>
      <c r="DU259" s="14" t="e">
        <f t="shared" si="259"/>
        <v>#DIV/0!</v>
      </c>
      <c r="DV259" s="14" t="e">
        <f t="shared" si="259"/>
        <v>#DIV/0!</v>
      </c>
      <c r="DW259" s="14" t="e">
        <f t="shared" si="259"/>
        <v>#DIV/0!</v>
      </c>
      <c r="DX259" s="14" t="e">
        <f t="shared" si="259"/>
        <v>#DIV/0!</v>
      </c>
      <c r="DY259" s="14" t="e">
        <f t="shared" si="259"/>
        <v>#DIV/0!</v>
      </c>
      <c r="DZ259" s="14" t="e">
        <f t="shared" ref="DZ259:DZ296" si="263">SUM(BQ259:DY259)</f>
        <v>#DIV/0!</v>
      </c>
    </row>
    <row r="260" spans="1:130">
      <c r="A260" s="18">
        <v>2</v>
      </c>
      <c r="B260" s="15">
        <f t="shared" si="260"/>
        <v>0.18181818181818188</v>
      </c>
      <c r="C260" s="18">
        <v>2002</v>
      </c>
      <c r="D260" s="25">
        <f t="shared" ref="D260:D278" si="264">VLOOKUP($C$66,$D$3:$K$63,$A$71,0)*(B260-B259)</f>
        <v>0</v>
      </c>
      <c r="E260" s="25">
        <f>VLOOKUP($C$67,$D$3:$K$63,$A$71,0)*(B259-B258)</f>
        <v>0</v>
      </c>
      <c r="F260" s="25">
        <f>VLOOKUP($C$68,$D$3:$K$63,$A$71,0)*B258</f>
        <v>0</v>
      </c>
      <c r="G260" s="25"/>
      <c r="H260" s="25"/>
      <c r="I260" s="25"/>
      <c r="J260" s="25"/>
      <c r="K260" s="25"/>
      <c r="L260" s="25"/>
      <c r="M260" s="25"/>
      <c r="N260" s="25"/>
      <c r="O260" s="25"/>
      <c r="P260" s="25"/>
      <c r="Q260" s="25"/>
      <c r="R260" s="25"/>
      <c r="S260" s="25"/>
      <c r="T260" s="25"/>
      <c r="U260" s="25"/>
      <c r="V260" s="25"/>
      <c r="W260" s="25"/>
      <c r="X260" s="25"/>
      <c r="Y260" s="25"/>
      <c r="Z260" s="25"/>
      <c r="AA260" s="25"/>
      <c r="AB260" s="25"/>
      <c r="AC260" s="25"/>
      <c r="AD260" s="25"/>
      <c r="AE260" s="25"/>
      <c r="AF260" s="25"/>
      <c r="AG260" s="25"/>
      <c r="AH260" s="25"/>
      <c r="AI260" s="25"/>
      <c r="AJ260" s="25"/>
      <c r="AK260" s="25"/>
      <c r="AL260" s="25"/>
      <c r="AM260" s="25"/>
      <c r="AN260" s="25"/>
      <c r="AO260" s="25"/>
      <c r="AP260" s="25"/>
      <c r="AQ260" s="25"/>
      <c r="AR260" s="25"/>
      <c r="AS260" s="25"/>
      <c r="AT260" s="25"/>
      <c r="AU260" s="25"/>
      <c r="AV260" s="25"/>
      <c r="AW260" s="25"/>
      <c r="AX260" s="25"/>
      <c r="AY260" s="25"/>
      <c r="AZ260" s="25"/>
      <c r="BA260" s="25"/>
      <c r="BB260" s="25"/>
      <c r="BC260" s="25"/>
      <c r="BD260" s="25"/>
      <c r="BE260" s="25"/>
      <c r="BF260" s="25"/>
      <c r="BG260" s="25"/>
      <c r="BH260" s="25"/>
      <c r="BI260" s="25"/>
      <c r="BJ260" s="25"/>
      <c r="BK260" s="25"/>
      <c r="BL260" s="25"/>
      <c r="BM260" s="21">
        <f t="shared" si="261"/>
        <v>0</v>
      </c>
      <c r="BP260" s="18">
        <v>2002</v>
      </c>
      <c r="BQ260" s="14" t="e">
        <f t="shared" si="262"/>
        <v>#DIV/0!</v>
      </c>
      <c r="BR260" s="14" t="e">
        <f t="shared" si="255"/>
        <v>#DIV/0!</v>
      </c>
      <c r="BS260" s="14" t="e">
        <f t="shared" si="255"/>
        <v>#DIV/0!</v>
      </c>
      <c r="BT260" s="14" t="e">
        <f t="shared" si="255"/>
        <v>#DIV/0!</v>
      </c>
      <c r="BU260" s="14" t="e">
        <f t="shared" si="255"/>
        <v>#DIV/0!</v>
      </c>
      <c r="BV260" s="14" t="e">
        <f t="shared" si="255"/>
        <v>#DIV/0!</v>
      </c>
      <c r="BW260" s="14" t="e">
        <f t="shared" si="255"/>
        <v>#DIV/0!</v>
      </c>
      <c r="BX260" s="14" t="e">
        <f t="shared" si="255"/>
        <v>#DIV/0!</v>
      </c>
      <c r="BY260" s="14" t="e">
        <f t="shared" si="255"/>
        <v>#DIV/0!</v>
      </c>
      <c r="BZ260" s="14" t="e">
        <f t="shared" si="255"/>
        <v>#DIV/0!</v>
      </c>
      <c r="CA260" s="14" t="e">
        <f t="shared" si="255"/>
        <v>#DIV/0!</v>
      </c>
      <c r="CB260" s="14" t="e">
        <f t="shared" si="255"/>
        <v>#DIV/0!</v>
      </c>
      <c r="CC260" s="14" t="e">
        <f t="shared" si="255"/>
        <v>#DIV/0!</v>
      </c>
      <c r="CD260" s="14" t="e">
        <f t="shared" si="255"/>
        <v>#DIV/0!</v>
      </c>
      <c r="CE260" s="14" t="e">
        <f t="shared" si="255"/>
        <v>#DIV/0!</v>
      </c>
      <c r="CF260" s="14" t="e">
        <f t="shared" si="255"/>
        <v>#DIV/0!</v>
      </c>
      <c r="CG260" s="14" t="e">
        <f t="shared" si="255"/>
        <v>#DIV/0!</v>
      </c>
      <c r="CH260" s="14" t="e">
        <f t="shared" si="256"/>
        <v>#DIV/0!</v>
      </c>
      <c r="CI260" s="14" t="e">
        <f t="shared" si="256"/>
        <v>#DIV/0!</v>
      </c>
      <c r="CJ260" s="14" t="e">
        <f t="shared" si="256"/>
        <v>#DIV/0!</v>
      </c>
      <c r="CK260" s="14" t="e">
        <f t="shared" si="256"/>
        <v>#DIV/0!</v>
      </c>
      <c r="CL260" s="14" t="e">
        <f t="shared" si="256"/>
        <v>#DIV/0!</v>
      </c>
      <c r="CM260" s="14" t="e">
        <f t="shared" si="256"/>
        <v>#DIV/0!</v>
      </c>
      <c r="CN260" s="14" t="e">
        <f t="shared" si="257"/>
        <v>#DIV/0!</v>
      </c>
      <c r="CO260" s="14" t="e">
        <f t="shared" si="257"/>
        <v>#DIV/0!</v>
      </c>
      <c r="CP260" s="14" t="e">
        <f t="shared" si="257"/>
        <v>#DIV/0!</v>
      </c>
      <c r="CQ260" s="14" t="e">
        <f t="shared" si="257"/>
        <v>#DIV/0!</v>
      </c>
      <c r="CR260" s="14" t="e">
        <f t="shared" si="257"/>
        <v>#DIV/0!</v>
      </c>
      <c r="CS260" s="14" t="e">
        <f t="shared" si="257"/>
        <v>#DIV/0!</v>
      </c>
      <c r="CT260" s="14" t="e">
        <f t="shared" si="257"/>
        <v>#DIV/0!</v>
      </c>
      <c r="CU260" s="14" t="e">
        <f t="shared" si="257"/>
        <v>#DIV/0!</v>
      </c>
      <c r="CV260" s="14" t="e">
        <f t="shared" si="257"/>
        <v>#DIV/0!</v>
      </c>
      <c r="CW260" s="14" t="e">
        <f t="shared" si="257"/>
        <v>#DIV/0!</v>
      </c>
      <c r="CX260" s="14" t="e">
        <f t="shared" si="257"/>
        <v>#DIV/0!</v>
      </c>
      <c r="CY260" s="14" t="e">
        <f t="shared" si="257"/>
        <v>#DIV/0!</v>
      </c>
      <c r="CZ260" s="14" t="e">
        <f t="shared" si="257"/>
        <v>#DIV/0!</v>
      </c>
      <c r="DA260" s="14" t="e">
        <f t="shared" si="257"/>
        <v>#DIV/0!</v>
      </c>
      <c r="DB260" s="14" t="e">
        <f t="shared" si="257"/>
        <v>#DIV/0!</v>
      </c>
      <c r="DC260" s="14" t="e">
        <f t="shared" si="257"/>
        <v>#DIV/0!</v>
      </c>
      <c r="DD260" s="14" t="e">
        <f t="shared" si="258"/>
        <v>#DIV/0!</v>
      </c>
      <c r="DE260" s="14" t="e">
        <f t="shared" si="258"/>
        <v>#DIV/0!</v>
      </c>
      <c r="DF260" s="14" t="e">
        <f t="shared" si="258"/>
        <v>#DIV/0!</v>
      </c>
      <c r="DG260" s="14" t="e">
        <f t="shared" si="258"/>
        <v>#DIV/0!</v>
      </c>
      <c r="DH260" s="14" t="e">
        <f t="shared" si="258"/>
        <v>#DIV/0!</v>
      </c>
      <c r="DI260" s="14" t="e">
        <f t="shared" si="258"/>
        <v>#DIV/0!</v>
      </c>
      <c r="DJ260" s="14" t="e">
        <f t="shared" si="258"/>
        <v>#DIV/0!</v>
      </c>
      <c r="DK260" s="14" t="e">
        <f t="shared" si="258"/>
        <v>#DIV/0!</v>
      </c>
      <c r="DL260" s="14" t="e">
        <f t="shared" si="258"/>
        <v>#DIV/0!</v>
      </c>
      <c r="DM260" s="14" t="e">
        <f t="shared" si="258"/>
        <v>#DIV/0!</v>
      </c>
      <c r="DN260" s="14" t="e">
        <f t="shared" si="258"/>
        <v>#DIV/0!</v>
      </c>
      <c r="DO260" s="14" t="e">
        <f t="shared" si="258"/>
        <v>#DIV/0!</v>
      </c>
      <c r="DP260" s="14" t="e">
        <f t="shared" si="258"/>
        <v>#DIV/0!</v>
      </c>
      <c r="DQ260" s="14" t="e">
        <f t="shared" si="258"/>
        <v>#DIV/0!</v>
      </c>
      <c r="DR260" s="14" t="e">
        <f t="shared" si="258"/>
        <v>#DIV/0!</v>
      </c>
      <c r="DS260" s="14" t="e">
        <f t="shared" si="258"/>
        <v>#DIV/0!</v>
      </c>
      <c r="DT260" s="14" t="e">
        <f t="shared" si="259"/>
        <v>#DIV/0!</v>
      </c>
      <c r="DU260" s="14" t="e">
        <f t="shared" si="259"/>
        <v>#DIV/0!</v>
      </c>
      <c r="DV260" s="14" t="e">
        <f t="shared" si="259"/>
        <v>#DIV/0!</v>
      </c>
      <c r="DW260" s="14" t="e">
        <f t="shared" si="259"/>
        <v>#DIV/0!</v>
      </c>
      <c r="DX260" s="14" t="e">
        <f t="shared" si="259"/>
        <v>#DIV/0!</v>
      </c>
      <c r="DY260" s="14" t="e">
        <f t="shared" si="259"/>
        <v>#DIV/0!</v>
      </c>
      <c r="DZ260" s="14" t="e">
        <f t="shared" si="263"/>
        <v>#DIV/0!</v>
      </c>
    </row>
    <row r="261" spans="1:130">
      <c r="A261" s="18">
        <v>3</v>
      </c>
      <c r="B261" s="15">
        <f t="shared" si="260"/>
        <v>0.27272727272727282</v>
      </c>
      <c r="C261" s="18">
        <v>2003</v>
      </c>
      <c r="D261" s="25">
        <f t="shared" si="264"/>
        <v>0</v>
      </c>
      <c r="E261" s="25">
        <f t="shared" ref="E261:E279" si="265">VLOOKUP($C$67,$D$3:$K$63,$A$71,0)*(B260-B259)</f>
        <v>0</v>
      </c>
      <c r="F261" s="25">
        <f>VLOOKUP($C$68,$D$3:$K$63,$A$71,0)*(B259-B258)</f>
        <v>0</v>
      </c>
      <c r="G261" s="25">
        <f>VLOOKUP($C$69,$D$3:$K$63,$A$71,0)*B258</f>
        <v>0</v>
      </c>
      <c r="H261" s="25"/>
      <c r="I261" s="25"/>
      <c r="J261" s="25"/>
      <c r="K261" s="25"/>
      <c r="L261" s="25"/>
      <c r="M261" s="25"/>
      <c r="N261" s="25"/>
      <c r="O261" s="25"/>
      <c r="P261" s="25"/>
      <c r="Q261" s="25"/>
      <c r="R261" s="25"/>
      <c r="S261" s="25"/>
      <c r="T261" s="25"/>
      <c r="U261" s="25"/>
      <c r="V261" s="25"/>
      <c r="W261" s="25"/>
      <c r="X261" s="25"/>
      <c r="Y261" s="25"/>
      <c r="Z261" s="25"/>
      <c r="AA261" s="25"/>
      <c r="AB261" s="25"/>
      <c r="AC261" s="25"/>
      <c r="AD261" s="25"/>
      <c r="AE261" s="25"/>
      <c r="AF261" s="25"/>
      <c r="AG261" s="25"/>
      <c r="AH261" s="25"/>
      <c r="AI261" s="25"/>
      <c r="AJ261" s="25"/>
      <c r="AK261" s="25"/>
      <c r="AL261" s="25"/>
      <c r="AM261" s="25"/>
      <c r="AN261" s="25"/>
      <c r="AO261" s="25"/>
      <c r="AP261" s="25"/>
      <c r="AQ261" s="25"/>
      <c r="AR261" s="25"/>
      <c r="AS261" s="25"/>
      <c r="AT261" s="25"/>
      <c r="AU261" s="25"/>
      <c r="AV261" s="25"/>
      <c r="AW261" s="25"/>
      <c r="AX261" s="25"/>
      <c r="AY261" s="25"/>
      <c r="AZ261" s="25"/>
      <c r="BA261" s="25"/>
      <c r="BB261" s="25"/>
      <c r="BC261" s="25"/>
      <c r="BD261" s="25"/>
      <c r="BE261" s="25"/>
      <c r="BF261" s="25"/>
      <c r="BG261" s="25"/>
      <c r="BH261" s="25"/>
      <c r="BI261" s="25"/>
      <c r="BJ261" s="25"/>
      <c r="BK261" s="25"/>
      <c r="BL261" s="25"/>
      <c r="BM261" s="21">
        <f t="shared" si="261"/>
        <v>0</v>
      </c>
      <c r="BP261" s="18">
        <v>2003</v>
      </c>
      <c r="BQ261" s="14" t="e">
        <f t="shared" si="262"/>
        <v>#DIV/0!</v>
      </c>
      <c r="BR261" s="14" t="e">
        <f t="shared" si="255"/>
        <v>#DIV/0!</v>
      </c>
      <c r="BS261" s="14" t="e">
        <f t="shared" si="255"/>
        <v>#DIV/0!</v>
      </c>
      <c r="BT261" s="14" t="e">
        <f t="shared" si="255"/>
        <v>#DIV/0!</v>
      </c>
      <c r="BU261" s="14" t="e">
        <f t="shared" si="255"/>
        <v>#DIV/0!</v>
      </c>
      <c r="BV261" s="14" t="e">
        <f t="shared" si="255"/>
        <v>#DIV/0!</v>
      </c>
      <c r="BW261" s="14" t="e">
        <f t="shared" si="255"/>
        <v>#DIV/0!</v>
      </c>
      <c r="BX261" s="14" t="e">
        <f t="shared" si="255"/>
        <v>#DIV/0!</v>
      </c>
      <c r="BY261" s="14" t="e">
        <f t="shared" si="255"/>
        <v>#DIV/0!</v>
      </c>
      <c r="BZ261" s="14" t="e">
        <f t="shared" si="255"/>
        <v>#DIV/0!</v>
      </c>
      <c r="CA261" s="14" t="e">
        <f t="shared" si="255"/>
        <v>#DIV/0!</v>
      </c>
      <c r="CB261" s="14" t="e">
        <f t="shared" si="255"/>
        <v>#DIV/0!</v>
      </c>
      <c r="CC261" s="14" t="e">
        <f t="shared" si="255"/>
        <v>#DIV/0!</v>
      </c>
      <c r="CD261" s="14" t="e">
        <f t="shared" si="255"/>
        <v>#DIV/0!</v>
      </c>
      <c r="CE261" s="14" t="e">
        <f t="shared" si="255"/>
        <v>#DIV/0!</v>
      </c>
      <c r="CF261" s="14" t="e">
        <f t="shared" si="255"/>
        <v>#DIV/0!</v>
      </c>
      <c r="CG261" s="14" t="e">
        <f t="shared" si="255"/>
        <v>#DIV/0!</v>
      </c>
      <c r="CH261" s="14" t="e">
        <f t="shared" si="256"/>
        <v>#DIV/0!</v>
      </c>
      <c r="CI261" s="14" t="e">
        <f t="shared" si="256"/>
        <v>#DIV/0!</v>
      </c>
      <c r="CJ261" s="14" t="e">
        <f t="shared" si="256"/>
        <v>#DIV/0!</v>
      </c>
      <c r="CK261" s="14" t="e">
        <f t="shared" si="256"/>
        <v>#DIV/0!</v>
      </c>
      <c r="CL261" s="14" t="e">
        <f t="shared" si="256"/>
        <v>#DIV/0!</v>
      </c>
      <c r="CM261" s="14" t="e">
        <f t="shared" si="256"/>
        <v>#DIV/0!</v>
      </c>
      <c r="CN261" s="14" t="e">
        <f t="shared" si="257"/>
        <v>#DIV/0!</v>
      </c>
      <c r="CO261" s="14" t="e">
        <f t="shared" si="257"/>
        <v>#DIV/0!</v>
      </c>
      <c r="CP261" s="14" t="e">
        <f t="shared" si="257"/>
        <v>#DIV/0!</v>
      </c>
      <c r="CQ261" s="14" t="e">
        <f t="shared" si="257"/>
        <v>#DIV/0!</v>
      </c>
      <c r="CR261" s="14" t="e">
        <f t="shared" si="257"/>
        <v>#DIV/0!</v>
      </c>
      <c r="CS261" s="14" t="e">
        <f t="shared" si="257"/>
        <v>#DIV/0!</v>
      </c>
      <c r="CT261" s="14" t="e">
        <f t="shared" si="257"/>
        <v>#DIV/0!</v>
      </c>
      <c r="CU261" s="14" t="e">
        <f t="shared" si="257"/>
        <v>#DIV/0!</v>
      </c>
      <c r="CV261" s="14" t="e">
        <f t="shared" si="257"/>
        <v>#DIV/0!</v>
      </c>
      <c r="CW261" s="14" t="e">
        <f t="shared" si="257"/>
        <v>#DIV/0!</v>
      </c>
      <c r="CX261" s="14" t="e">
        <f t="shared" si="257"/>
        <v>#DIV/0!</v>
      </c>
      <c r="CY261" s="14" t="e">
        <f t="shared" si="257"/>
        <v>#DIV/0!</v>
      </c>
      <c r="CZ261" s="14" t="e">
        <f t="shared" si="257"/>
        <v>#DIV/0!</v>
      </c>
      <c r="DA261" s="14" t="e">
        <f t="shared" si="257"/>
        <v>#DIV/0!</v>
      </c>
      <c r="DB261" s="14" t="e">
        <f t="shared" si="257"/>
        <v>#DIV/0!</v>
      </c>
      <c r="DC261" s="14" t="e">
        <f t="shared" si="257"/>
        <v>#DIV/0!</v>
      </c>
      <c r="DD261" s="14" t="e">
        <f t="shared" si="258"/>
        <v>#DIV/0!</v>
      </c>
      <c r="DE261" s="14" t="e">
        <f t="shared" si="258"/>
        <v>#DIV/0!</v>
      </c>
      <c r="DF261" s="14" t="e">
        <f t="shared" si="258"/>
        <v>#DIV/0!</v>
      </c>
      <c r="DG261" s="14" t="e">
        <f t="shared" si="258"/>
        <v>#DIV/0!</v>
      </c>
      <c r="DH261" s="14" t="e">
        <f t="shared" si="258"/>
        <v>#DIV/0!</v>
      </c>
      <c r="DI261" s="14" t="e">
        <f t="shared" si="258"/>
        <v>#DIV/0!</v>
      </c>
      <c r="DJ261" s="14" t="e">
        <f t="shared" si="258"/>
        <v>#DIV/0!</v>
      </c>
      <c r="DK261" s="14" t="e">
        <f t="shared" si="258"/>
        <v>#DIV/0!</v>
      </c>
      <c r="DL261" s="14" t="e">
        <f t="shared" si="258"/>
        <v>#DIV/0!</v>
      </c>
      <c r="DM261" s="14" t="e">
        <f t="shared" si="258"/>
        <v>#DIV/0!</v>
      </c>
      <c r="DN261" s="14" t="e">
        <f t="shared" si="258"/>
        <v>#DIV/0!</v>
      </c>
      <c r="DO261" s="14" t="e">
        <f t="shared" si="258"/>
        <v>#DIV/0!</v>
      </c>
      <c r="DP261" s="14" t="e">
        <f t="shared" si="258"/>
        <v>#DIV/0!</v>
      </c>
      <c r="DQ261" s="14" t="e">
        <f t="shared" si="258"/>
        <v>#DIV/0!</v>
      </c>
      <c r="DR261" s="14" t="e">
        <f t="shared" si="258"/>
        <v>#DIV/0!</v>
      </c>
      <c r="DS261" s="14" t="e">
        <f t="shared" si="258"/>
        <v>#DIV/0!</v>
      </c>
      <c r="DT261" s="14" t="e">
        <f t="shared" si="259"/>
        <v>#DIV/0!</v>
      </c>
      <c r="DU261" s="14" t="e">
        <f t="shared" si="259"/>
        <v>#DIV/0!</v>
      </c>
      <c r="DV261" s="14" t="e">
        <f t="shared" si="259"/>
        <v>#DIV/0!</v>
      </c>
      <c r="DW261" s="14" t="e">
        <f t="shared" si="259"/>
        <v>#DIV/0!</v>
      </c>
      <c r="DX261" s="14" t="e">
        <f t="shared" si="259"/>
        <v>#DIV/0!</v>
      </c>
      <c r="DY261" s="14" t="e">
        <f t="shared" si="259"/>
        <v>#DIV/0!</v>
      </c>
      <c r="DZ261" s="14" t="e">
        <f t="shared" si="263"/>
        <v>#DIV/0!</v>
      </c>
    </row>
    <row r="262" spans="1:130">
      <c r="A262" s="18">
        <v>4</v>
      </c>
      <c r="B262" s="15">
        <f t="shared" si="260"/>
        <v>0.36363636363636376</v>
      </c>
      <c r="C262" s="18">
        <v>2004</v>
      </c>
      <c r="D262" s="25">
        <f t="shared" si="264"/>
        <v>0</v>
      </c>
      <c r="E262" s="25">
        <f t="shared" si="265"/>
        <v>0</v>
      </c>
      <c r="F262" s="25">
        <f t="shared" ref="F262:F280" si="266">VLOOKUP($C$68,$D$3:$K$63,$A$71,0)*(B260-B259)</f>
        <v>0</v>
      </c>
      <c r="G262" s="25">
        <f>VLOOKUP($C$69,$D$3:$K$63,$A$71,0)*(B259-B258)</f>
        <v>0</v>
      </c>
      <c r="H262" s="25">
        <f>VLOOKUP($C$70,$D$3:$K$63,$A$71,0)*B258</f>
        <v>0</v>
      </c>
      <c r="I262" s="25"/>
      <c r="J262" s="25"/>
      <c r="K262" s="25"/>
      <c r="L262" s="25"/>
      <c r="M262" s="25"/>
      <c r="N262" s="25"/>
      <c r="O262" s="25"/>
      <c r="P262" s="25"/>
      <c r="Q262" s="25"/>
      <c r="R262" s="25"/>
      <c r="S262" s="25"/>
      <c r="T262" s="25"/>
      <c r="U262" s="25"/>
      <c r="V262" s="25"/>
      <c r="W262" s="25"/>
      <c r="X262" s="25"/>
      <c r="Y262" s="25"/>
      <c r="Z262" s="25"/>
      <c r="AA262" s="25"/>
      <c r="AB262" s="25"/>
      <c r="AC262" s="25"/>
      <c r="AD262" s="25"/>
      <c r="AE262" s="25"/>
      <c r="AF262" s="25"/>
      <c r="AG262" s="25"/>
      <c r="AH262" s="25"/>
      <c r="AI262" s="25"/>
      <c r="AJ262" s="25"/>
      <c r="AK262" s="25"/>
      <c r="AL262" s="25"/>
      <c r="AM262" s="25"/>
      <c r="AN262" s="25"/>
      <c r="AO262" s="25"/>
      <c r="AP262" s="25"/>
      <c r="AQ262" s="25"/>
      <c r="AR262" s="25"/>
      <c r="AS262" s="25"/>
      <c r="AT262" s="25"/>
      <c r="AU262" s="25"/>
      <c r="AV262" s="25"/>
      <c r="AW262" s="25"/>
      <c r="AX262" s="25"/>
      <c r="AY262" s="25"/>
      <c r="AZ262" s="25"/>
      <c r="BA262" s="25"/>
      <c r="BB262" s="25"/>
      <c r="BC262" s="25"/>
      <c r="BD262" s="25"/>
      <c r="BE262" s="25"/>
      <c r="BF262" s="25"/>
      <c r="BG262" s="25"/>
      <c r="BH262" s="25"/>
      <c r="BI262" s="25"/>
      <c r="BJ262" s="25"/>
      <c r="BK262" s="25"/>
      <c r="BL262" s="25"/>
      <c r="BM262" s="21">
        <f t="shared" si="261"/>
        <v>0</v>
      </c>
      <c r="BP262" s="18">
        <v>2004</v>
      </c>
      <c r="BQ262" s="14" t="e">
        <f t="shared" si="262"/>
        <v>#DIV/0!</v>
      </c>
      <c r="BR262" s="14" t="e">
        <f t="shared" si="255"/>
        <v>#DIV/0!</v>
      </c>
      <c r="BS262" s="14" t="e">
        <f t="shared" si="255"/>
        <v>#DIV/0!</v>
      </c>
      <c r="BT262" s="14" t="e">
        <f t="shared" si="255"/>
        <v>#DIV/0!</v>
      </c>
      <c r="BU262" s="14" t="e">
        <f t="shared" si="255"/>
        <v>#DIV/0!</v>
      </c>
      <c r="BV262" s="14" t="e">
        <f t="shared" si="255"/>
        <v>#DIV/0!</v>
      </c>
      <c r="BW262" s="14" t="e">
        <f t="shared" si="255"/>
        <v>#DIV/0!</v>
      </c>
      <c r="BX262" s="14" t="e">
        <f t="shared" si="255"/>
        <v>#DIV/0!</v>
      </c>
      <c r="BY262" s="14" t="e">
        <f t="shared" si="255"/>
        <v>#DIV/0!</v>
      </c>
      <c r="BZ262" s="14" t="e">
        <f t="shared" si="255"/>
        <v>#DIV/0!</v>
      </c>
      <c r="CA262" s="14" t="e">
        <f t="shared" si="255"/>
        <v>#DIV/0!</v>
      </c>
      <c r="CB262" s="14" t="e">
        <f t="shared" si="255"/>
        <v>#DIV/0!</v>
      </c>
      <c r="CC262" s="14" t="e">
        <f t="shared" si="255"/>
        <v>#DIV/0!</v>
      </c>
      <c r="CD262" s="14" t="e">
        <f t="shared" si="255"/>
        <v>#DIV/0!</v>
      </c>
      <c r="CE262" s="14" t="e">
        <f t="shared" si="255"/>
        <v>#DIV/0!</v>
      </c>
      <c r="CF262" s="14" t="e">
        <f t="shared" si="255"/>
        <v>#DIV/0!</v>
      </c>
      <c r="CG262" s="14" t="e">
        <f t="shared" si="255"/>
        <v>#DIV/0!</v>
      </c>
      <c r="CH262" s="14" t="e">
        <f t="shared" si="256"/>
        <v>#DIV/0!</v>
      </c>
      <c r="CI262" s="14" t="e">
        <f t="shared" si="256"/>
        <v>#DIV/0!</v>
      </c>
      <c r="CJ262" s="14" t="e">
        <f t="shared" si="256"/>
        <v>#DIV/0!</v>
      </c>
      <c r="CK262" s="14" t="e">
        <f t="shared" si="256"/>
        <v>#DIV/0!</v>
      </c>
      <c r="CL262" s="14" t="e">
        <f t="shared" si="256"/>
        <v>#DIV/0!</v>
      </c>
      <c r="CM262" s="14" t="e">
        <f t="shared" si="256"/>
        <v>#DIV/0!</v>
      </c>
      <c r="CN262" s="14" t="e">
        <f t="shared" si="257"/>
        <v>#DIV/0!</v>
      </c>
      <c r="CO262" s="14" t="e">
        <f t="shared" si="257"/>
        <v>#DIV/0!</v>
      </c>
      <c r="CP262" s="14" t="e">
        <f t="shared" si="257"/>
        <v>#DIV/0!</v>
      </c>
      <c r="CQ262" s="14" t="e">
        <f t="shared" si="257"/>
        <v>#DIV/0!</v>
      </c>
      <c r="CR262" s="14" t="e">
        <f t="shared" si="257"/>
        <v>#DIV/0!</v>
      </c>
      <c r="CS262" s="14" t="e">
        <f t="shared" si="257"/>
        <v>#DIV/0!</v>
      </c>
      <c r="CT262" s="14" t="e">
        <f t="shared" si="257"/>
        <v>#DIV/0!</v>
      </c>
      <c r="CU262" s="14" t="e">
        <f t="shared" si="257"/>
        <v>#DIV/0!</v>
      </c>
      <c r="CV262" s="14" t="e">
        <f t="shared" si="257"/>
        <v>#DIV/0!</v>
      </c>
      <c r="CW262" s="14" t="e">
        <f t="shared" si="257"/>
        <v>#DIV/0!</v>
      </c>
      <c r="CX262" s="14" t="e">
        <f t="shared" si="257"/>
        <v>#DIV/0!</v>
      </c>
      <c r="CY262" s="14" t="e">
        <f t="shared" si="257"/>
        <v>#DIV/0!</v>
      </c>
      <c r="CZ262" s="14" t="e">
        <f t="shared" si="257"/>
        <v>#DIV/0!</v>
      </c>
      <c r="DA262" s="14" t="e">
        <f t="shared" si="257"/>
        <v>#DIV/0!</v>
      </c>
      <c r="DB262" s="14" t="e">
        <f t="shared" si="257"/>
        <v>#DIV/0!</v>
      </c>
      <c r="DC262" s="14" t="e">
        <f t="shared" si="257"/>
        <v>#DIV/0!</v>
      </c>
      <c r="DD262" s="14" t="e">
        <f t="shared" si="258"/>
        <v>#DIV/0!</v>
      </c>
      <c r="DE262" s="14" t="e">
        <f t="shared" si="258"/>
        <v>#DIV/0!</v>
      </c>
      <c r="DF262" s="14" t="e">
        <f t="shared" si="258"/>
        <v>#DIV/0!</v>
      </c>
      <c r="DG262" s="14" t="e">
        <f t="shared" si="258"/>
        <v>#DIV/0!</v>
      </c>
      <c r="DH262" s="14" t="e">
        <f t="shared" si="258"/>
        <v>#DIV/0!</v>
      </c>
      <c r="DI262" s="14" t="e">
        <f t="shared" si="258"/>
        <v>#DIV/0!</v>
      </c>
      <c r="DJ262" s="14" t="e">
        <f t="shared" si="258"/>
        <v>#DIV/0!</v>
      </c>
      <c r="DK262" s="14" t="e">
        <f t="shared" si="258"/>
        <v>#DIV/0!</v>
      </c>
      <c r="DL262" s="14" t="e">
        <f t="shared" si="258"/>
        <v>#DIV/0!</v>
      </c>
      <c r="DM262" s="14" t="e">
        <f t="shared" si="258"/>
        <v>#DIV/0!</v>
      </c>
      <c r="DN262" s="14" t="e">
        <f t="shared" si="258"/>
        <v>#DIV/0!</v>
      </c>
      <c r="DO262" s="14" t="e">
        <f t="shared" si="258"/>
        <v>#DIV/0!</v>
      </c>
      <c r="DP262" s="14" t="e">
        <f t="shared" si="258"/>
        <v>#DIV/0!</v>
      </c>
      <c r="DQ262" s="14" t="e">
        <f t="shared" si="258"/>
        <v>#DIV/0!</v>
      </c>
      <c r="DR262" s="14" t="e">
        <f t="shared" si="258"/>
        <v>#DIV/0!</v>
      </c>
      <c r="DS262" s="14" t="e">
        <f t="shared" si="258"/>
        <v>#DIV/0!</v>
      </c>
      <c r="DT262" s="14" t="e">
        <f t="shared" si="259"/>
        <v>#DIV/0!</v>
      </c>
      <c r="DU262" s="14" t="e">
        <f t="shared" si="259"/>
        <v>#DIV/0!</v>
      </c>
      <c r="DV262" s="14" t="e">
        <f t="shared" si="259"/>
        <v>#DIV/0!</v>
      </c>
      <c r="DW262" s="14" t="e">
        <f t="shared" si="259"/>
        <v>#DIV/0!</v>
      </c>
      <c r="DX262" s="14" t="e">
        <f t="shared" si="259"/>
        <v>#DIV/0!</v>
      </c>
      <c r="DY262" s="14" t="e">
        <f t="shared" si="259"/>
        <v>#DIV/0!</v>
      </c>
      <c r="DZ262" s="14" t="e">
        <f t="shared" si="263"/>
        <v>#DIV/0!</v>
      </c>
    </row>
    <row r="263" spans="1:130">
      <c r="A263" s="18">
        <v>5</v>
      </c>
      <c r="B263" s="15">
        <f t="shared" si="260"/>
        <v>0.4545454545454547</v>
      </c>
      <c r="C263" s="18">
        <v>2005</v>
      </c>
      <c r="D263" s="25">
        <f t="shared" si="264"/>
        <v>0</v>
      </c>
      <c r="E263" s="25">
        <f t="shared" si="265"/>
        <v>0</v>
      </c>
      <c r="F263" s="25">
        <f t="shared" si="266"/>
        <v>0</v>
      </c>
      <c r="G263" s="25">
        <f t="shared" ref="G263:G281" si="267">VLOOKUP($C$69,$D$3:$K$63,$A$71,0)*(B260-B259)</f>
        <v>0</v>
      </c>
      <c r="H263" s="25">
        <f>VLOOKUP($C$70,$D$3:$K$63,$A$71,0)*(B259-B258)</f>
        <v>0</v>
      </c>
      <c r="I263" s="25">
        <f>VLOOKUP($C$71,$D$3:$K$63,$A$71,0)*B258</f>
        <v>0</v>
      </c>
      <c r="J263" s="25"/>
      <c r="K263" s="25"/>
      <c r="L263" s="25"/>
      <c r="M263" s="25"/>
      <c r="N263" s="25"/>
      <c r="O263" s="25"/>
      <c r="P263" s="25"/>
      <c r="Q263" s="25"/>
      <c r="R263" s="25"/>
      <c r="S263" s="25"/>
      <c r="T263" s="25"/>
      <c r="U263" s="25"/>
      <c r="V263" s="25"/>
      <c r="W263" s="25"/>
      <c r="X263" s="25"/>
      <c r="Y263" s="25"/>
      <c r="Z263" s="25"/>
      <c r="AA263" s="25"/>
      <c r="AB263" s="25"/>
      <c r="AC263" s="25"/>
      <c r="AD263" s="25"/>
      <c r="AE263" s="25"/>
      <c r="AF263" s="25"/>
      <c r="AG263" s="25"/>
      <c r="AH263" s="25"/>
      <c r="AI263" s="25"/>
      <c r="AJ263" s="25"/>
      <c r="AK263" s="25"/>
      <c r="AL263" s="25"/>
      <c r="AM263" s="25"/>
      <c r="AN263" s="25"/>
      <c r="AO263" s="25"/>
      <c r="AP263" s="25"/>
      <c r="AQ263" s="25"/>
      <c r="AR263" s="25"/>
      <c r="AS263" s="25"/>
      <c r="AT263" s="25"/>
      <c r="AU263" s="25"/>
      <c r="AV263" s="25"/>
      <c r="AW263" s="25"/>
      <c r="AX263" s="25"/>
      <c r="AY263" s="25"/>
      <c r="AZ263" s="25"/>
      <c r="BA263" s="25"/>
      <c r="BB263" s="25"/>
      <c r="BC263" s="25"/>
      <c r="BD263" s="25"/>
      <c r="BE263" s="25"/>
      <c r="BF263" s="25"/>
      <c r="BG263" s="25"/>
      <c r="BH263" s="25"/>
      <c r="BI263" s="25"/>
      <c r="BJ263" s="25"/>
      <c r="BK263" s="25"/>
      <c r="BL263" s="25"/>
      <c r="BM263" s="21">
        <f t="shared" si="261"/>
        <v>0</v>
      </c>
      <c r="BP263" s="18">
        <v>2005</v>
      </c>
      <c r="BQ263" s="14" t="e">
        <f t="shared" si="262"/>
        <v>#DIV/0!</v>
      </c>
      <c r="BR263" s="14" t="e">
        <f t="shared" si="255"/>
        <v>#DIV/0!</v>
      </c>
      <c r="BS263" s="14" t="e">
        <f t="shared" si="255"/>
        <v>#DIV/0!</v>
      </c>
      <c r="BT263" s="14" t="e">
        <f t="shared" si="255"/>
        <v>#DIV/0!</v>
      </c>
      <c r="BU263" s="14" t="e">
        <f t="shared" si="255"/>
        <v>#DIV/0!</v>
      </c>
      <c r="BV263" s="14" t="e">
        <f t="shared" si="255"/>
        <v>#DIV/0!</v>
      </c>
      <c r="BW263" s="14" t="e">
        <f t="shared" si="255"/>
        <v>#DIV/0!</v>
      </c>
      <c r="BX263" s="14" t="e">
        <f t="shared" si="255"/>
        <v>#DIV/0!</v>
      </c>
      <c r="BY263" s="14" t="e">
        <f t="shared" si="255"/>
        <v>#DIV/0!</v>
      </c>
      <c r="BZ263" s="14" t="e">
        <f t="shared" si="255"/>
        <v>#DIV/0!</v>
      </c>
      <c r="CA263" s="14" t="e">
        <f t="shared" si="255"/>
        <v>#DIV/0!</v>
      </c>
      <c r="CB263" s="14" t="e">
        <f t="shared" si="255"/>
        <v>#DIV/0!</v>
      </c>
      <c r="CC263" s="14" t="e">
        <f t="shared" si="255"/>
        <v>#DIV/0!</v>
      </c>
      <c r="CD263" s="14" t="e">
        <f t="shared" si="255"/>
        <v>#DIV/0!</v>
      </c>
      <c r="CE263" s="14" t="e">
        <f t="shared" si="255"/>
        <v>#DIV/0!</v>
      </c>
      <c r="CF263" s="14" t="e">
        <f t="shared" si="255"/>
        <v>#DIV/0!</v>
      </c>
      <c r="CG263" s="14" t="e">
        <f t="shared" si="255"/>
        <v>#DIV/0!</v>
      </c>
      <c r="CH263" s="14" t="e">
        <f t="shared" si="256"/>
        <v>#DIV/0!</v>
      </c>
      <c r="CI263" s="14" t="e">
        <f t="shared" si="256"/>
        <v>#DIV/0!</v>
      </c>
      <c r="CJ263" s="14" t="e">
        <f t="shared" si="256"/>
        <v>#DIV/0!</v>
      </c>
      <c r="CK263" s="14" t="e">
        <f t="shared" si="256"/>
        <v>#DIV/0!</v>
      </c>
      <c r="CL263" s="14" t="e">
        <f t="shared" si="256"/>
        <v>#DIV/0!</v>
      </c>
      <c r="CM263" s="14" t="e">
        <f t="shared" si="256"/>
        <v>#DIV/0!</v>
      </c>
      <c r="CN263" s="14" t="e">
        <f t="shared" si="257"/>
        <v>#DIV/0!</v>
      </c>
      <c r="CO263" s="14" t="e">
        <f t="shared" si="257"/>
        <v>#DIV/0!</v>
      </c>
      <c r="CP263" s="14" t="e">
        <f t="shared" si="257"/>
        <v>#DIV/0!</v>
      </c>
      <c r="CQ263" s="14" t="e">
        <f t="shared" si="257"/>
        <v>#DIV/0!</v>
      </c>
      <c r="CR263" s="14" t="e">
        <f t="shared" si="257"/>
        <v>#DIV/0!</v>
      </c>
      <c r="CS263" s="14" t="e">
        <f t="shared" si="257"/>
        <v>#DIV/0!</v>
      </c>
      <c r="CT263" s="14" t="e">
        <f t="shared" si="257"/>
        <v>#DIV/0!</v>
      </c>
      <c r="CU263" s="14" t="e">
        <f t="shared" si="257"/>
        <v>#DIV/0!</v>
      </c>
      <c r="CV263" s="14" t="e">
        <f t="shared" si="257"/>
        <v>#DIV/0!</v>
      </c>
      <c r="CW263" s="14" t="e">
        <f t="shared" si="257"/>
        <v>#DIV/0!</v>
      </c>
      <c r="CX263" s="14" t="e">
        <f t="shared" si="257"/>
        <v>#DIV/0!</v>
      </c>
      <c r="CY263" s="14" t="e">
        <f t="shared" si="257"/>
        <v>#DIV/0!</v>
      </c>
      <c r="CZ263" s="14" t="e">
        <f t="shared" si="257"/>
        <v>#DIV/0!</v>
      </c>
      <c r="DA263" s="14" t="e">
        <f t="shared" si="257"/>
        <v>#DIV/0!</v>
      </c>
      <c r="DB263" s="14" t="e">
        <f t="shared" si="257"/>
        <v>#DIV/0!</v>
      </c>
      <c r="DC263" s="14" t="e">
        <f t="shared" si="257"/>
        <v>#DIV/0!</v>
      </c>
      <c r="DD263" s="14" t="e">
        <f t="shared" si="258"/>
        <v>#DIV/0!</v>
      </c>
      <c r="DE263" s="14" t="e">
        <f t="shared" si="258"/>
        <v>#DIV/0!</v>
      </c>
      <c r="DF263" s="14" t="e">
        <f t="shared" si="258"/>
        <v>#DIV/0!</v>
      </c>
      <c r="DG263" s="14" t="e">
        <f t="shared" si="258"/>
        <v>#DIV/0!</v>
      </c>
      <c r="DH263" s="14" t="e">
        <f t="shared" si="258"/>
        <v>#DIV/0!</v>
      </c>
      <c r="DI263" s="14" t="e">
        <f t="shared" si="258"/>
        <v>#DIV/0!</v>
      </c>
      <c r="DJ263" s="14" t="e">
        <f t="shared" si="258"/>
        <v>#DIV/0!</v>
      </c>
      <c r="DK263" s="14" t="e">
        <f t="shared" si="258"/>
        <v>#DIV/0!</v>
      </c>
      <c r="DL263" s="14" t="e">
        <f t="shared" si="258"/>
        <v>#DIV/0!</v>
      </c>
      <c r="DM263" s="14" t="e">
        <f t="shared" si="258"/>
        <v>#DIV/0!</v>
      </c>
      <c r="DN263" s="14" t="e">
        <f t="shared" si="258"/>
        <v>#DIV/0!</v>
      </c>
      <c r="DO263" s="14" t="e">
        <f t="shared" si="258"/>
        <v>#DIV/0!</v>
      </c>
      <c r="DP263" s="14" t="e">
        <f t="shared" si="258"/>
        <v>#DIV/0!</v>
      </c>
      <c r="DQ263" s="14" t="e">
        <f t="shared" si="258"/>
        <v>#DIV/0!</v>
      </c>
      <c r="DR263" s="14" t="e">
        <f t="shared" si="258"/>
        <v>#DIV/0!</v>
      </c>
      <c r="DS263" s="14" t="e">
        <f t="shared" si="258"/>
        <v>#DIV/0!</v>
      </c>
      <c r="DT263" s="14" t="e">
        <f t="shared" si="259"/>
        <v>#DIV/0!</v>
      </c>
      <c r="DU263" s="14" t="e">
        <f t="shared" si="259"/>
        <v>#DIV/0!</v>
      </c>
      <c r="DV263" s="14" t="e">
        <f t="shared" si="259"/>
        <v>#DIV/0!</v>
      </c>
      <c r="DW263" s="14" t="e">
        <f t="shared" si="259"/>
        <v>#DIV/0!</v>
      </c>
      <c r="DX263" s="14" t="e">
        <f t="shared" si="259"/>
        <v>#DIV/0!</v>
      </c>
      <c r="DY263" s="14" t="e">
        <f t="shared" si="259"/>
        <v>#DIV/0!</v>
      </c>
      <c r="DZ263" s="14" t="e">
        <f t="shared" si="263"/>
        <v>#DIV/0!</v>
      </c>
    </row>
    <row r="264" spans="1:130">
      <c r="A264" s="18">
        <v>6</v>
      </c>
      <c r="B264" s="15">
        <f t="shared" si="260"/>
        <v>0.54545454545454564</v>
      </c>
      <c r="C264" s="18">
        <v>2006</v>
      </c>
      <c r="D264" s="25">
        <f t="shared" si="264"/>
        <v>0</v>
      </c>
      <c r="E264" s="25">
        <f t="shared" si="265"/>
        <v>0</v>
      </c>
      <c r="F264" s="25">
        <f t="shared" si="266"/>
        <v>0</v>
      </c>
      <c r="G264" s="25">
        <f t="shared" si="267"/>
        <v>0</v>
      </c>
      <c r="H264" s="25">
        <f t="shared" ref="H264:H282" si="268">VLOOKUP($C$70,$D$3:$K$63,$A$71,0)*(B260-B259)</f>
        <v>0</v>
      </c>
      <c r="I264" s="25">
        <f>VLOOKUP($C$71,$D$3:$K$63,$A$71,0)*(B259-B258)</f>
        <v>1353.8181818181822</v>
      </c>
      <c r="J264" s="25">
        <f>VLOOKUP($C$72,$D$3:$K$63,$A$71,0)*B258</f>
        <v>0</v>
      </c>
      <c r="K264" s="25"/>
      <c r="L264" s="25"/>
      <c r="M264" s="25"/>
      <c r="N264" s="25"/>
      <c r="O264" s="25"/>
      <c r="P264" s="25"/>
      <c r="Q264" s="25"/>
      <c r="R264" s="25"/>
      <c r="S264" s="25"/>
      <c r="T264" s="25"/>
      <c r="U264" s="25"/>
      <c r="V264" s="25"/>
      <c r="W264" s="25"/>
      <c r="X264" s="25"/>
      <c r="Y264" s="25"/>
      <c r="Z264" s="25"/>
      <c r="AA264" s="25"/>
      <c r="AB264" s="25"/>
      <c r="AC264" s="25"/>
      <c r="AD264" s="25"/>
      <c r="AE264" s="25"/>
      <c r="AF264" s="25"/>
      <c r="AG264" s="25"/>
      <c r="AH264" s="25"/>
      <c r="AI264" s="25"/>
      <c r="AJ264" s="25"/>
      <c r="AK264" s="25"/>
      <c r="AL264" s="25"/>
      <c r="AM264" s="25"/>
      <c r="AN264" s="25"/>
      <c r="AO264" s="25"/>
      <c r="AP264" s="25"/>
      <c r="AQ264" s="25"/>
      <c r="AR264" s="25"/>
      <c r="AS264" s="25"/>
      <c r="AT264" s="25"/>
      <c r="AU264" s="25"/>
      <c r="AV264" s="25"/>
      <c r="AW264" s="25"/>
      <c r="AX264" s="25"/>
      <c r="AY264" s="25"/>
      <c r="AZ264" s="25"/>
      <c r="BA264" s="25"/>
      <c r="BB264" s="25"/>
      <c r="BC264" s="25"/>
      <c r="BD264" s="25"/>
      <c r="BE264" s="25"/>
      <c r="BF264" s="25"/>
      <c r="BG264" s="25"/>
      <c r="BH264" s="25"/>
      <c r="BI264" s="25"/>
      <c r="BJ264" s="25"/>
      <c r="BK264" s="25"/>
      <c r="BL264" s="25"/>
      <c r="BM264" s="21">
        <f t="shared" si="261"/>
        <v>1353.8181818181822</v>
      </c>
      <c r="BP264" s="18">
        <v>2006</v>
      </c>
      <c r="BQ264" s="14">
        <f t="shared" si="262"/>
        <v>0</v>
      </c>
      <c r="BR264" s="14">
        <f t="shared" si="255"/>
        <v>0</v>
      </c>
      <c r="BS264" s="14">
        <f t="shared" si="255"/>
        <v>0</v>
      </c>
      <c r="BT264" s="14">
        <f t="shared" si="255"/>
        <v>0</v>
      </c>
      <c r="BU264" s="14">
        <f t="shared" si="255"/>
        <v>0</v>
      </c>
      <c r="BV264" s="14">
        <f t="shared" si="255"/>
        <v>1</v>
      </c>
      <c r="BW264" s="14">
        <f t="shared" si="255"/>
        <v>0</v>
      </c>
      <c r="BX264" s="14">
        <f t="shared" si="255"/>
        <v>0</v>
      </c>
      <c r="BY264" s="14">
        <f t="shared" si="255"/>
        <v>0</v>
      </c>
      <c r="BZ264" s="14">
        <f t="shared" si="255"/>
        <v>0</v>
      </c>
      <c r="CA264" s="14">
        <f t="shared" si="255"/>
        <v>0</v>
      </c>
      <c r="CB264" s="14">
        <f t="shared" si="255"/>
        <v>0</v>
      </c>
      <c r="CC264" s="14">
        <f t="shared" si="255"/>
        <v>0</v>
      </c>
      <c r="CD264" s="14">
        <f t="shared" si="255"/>
        <v>0</v>
      </c>
      <c r="CE264" s="14">
        <f t="shared" si="255"/>
        <v>0</v>
      </c>
      <c r="CF264" s="14">
        <f t="shared" si="255"/>
        <v>0</v>
      </c>
      <c r="CG264" s="14">
        <f t="shared" si="255"/>
        <v>0</v>
      </c>
      <c r="CH264" s="14">
        <f t="shared" si="256"/>
        <v>0</v>
      </c>
      <c r="CI264" s="14">
        <f t="shared" si="256"/>
        <v>0</v>
      </c>
      <c r="CJ264" s="14">
        <f t="shared" si="256"/>
        <v>0</v>
      </c>
      <c r="CK264" s="14">
        <f t="shared" si="256"/>
        <v>0</v>
      </c>
      <c r="CL264" s="14">
        <f t="shared" si="256"/>
        <v>0</v>
      </c>
      <c r="CM264" s="14">
        <f t="shared" si="256"/>
        <v>0</v>
      </c>
      <c r="CN264" s="14">
        <f t="shared" si="257"/>
        <v>0</v>
      </c>
      <c r="CO264" s="14">
        <f t="shared" si="257"/>
        <v>0</v>
      </c>
      <c r="CP264" s="14">
        <f t="shared" si="257"/>
        <v>0</v>
      </c>
      <c r="CQ264" s="14">
        <f t="shared" si="257"/>
        <v>0</v>
      </c>
      <c r="CR264" s="14">
        <f t="shared" si="257"/>
        <v>0</v>
      </c>
      <c r="CS264" s="14">
        <f t="shared" si="257"/>
        <v>0</v>
      </c>
      <c r="CT264" s="14">
        <f t="shared" si="257"/>
        <v>0</v>
      </c>
      <c r="CU264" s="14">
        <f t="shared" si="257"/>
        <v>0</v>
      </c>
      <c r="CV264" s="14">
        <f t="shared" si="257"/>
        <v>0</v>
      </c>
      <c r="CW264" s="14">
        <f t="shared" si="257"/>
        <v>0</v>
      </c>
      <c r="CX264" s="14">
        <f t="shared" si="257"/>
        <v>0</v>
      </c>
      <c r="CY264" s="14">
        <f t="shared" si="257"/>
        <v>0</v>
      </c>
      <c r="CZ264" s="14">
        <f t="shared" si="257"/>
        <v>0</v>
      </c>
      <c r="DA264" s="14">
        <f t="shared" si="257"/>
        <v>0</v>
      </c>
      <c r="DB264" s="14">
        <f t="shared" si="257"/>
        <v>0</v>
      </c>
      <c r="DC264" s="14">
        <f t="shared" si="257"/>
        <v>0</v>
      </c>
      <c r="DD264" s="14">
        <f t="shared" si="258"/>
        <v>0</v>
      </c>
      <c r="DE264" s="14">
        <f t="shared" si="258"/>
        <v>0</v>
      </c>
      <c r="DF264" s="14">
        <f t="shared" si="258"/>
        <v>0</v>
      </c>
      <c r="DG264" s="14">
        <f t="shared" si="258"/>
        <v>0</v>
      </c>
      <c r="DH264" s="14">
        <f t="shared" si="258"/>
        <v>0</v>
      </c>
      <c r="DI264" s="14">
        <f t="shared" si="258"/>
        <v>0</v>
      </c>
      <c r="DJ264" s="14">
        <f t="shared" si="258"/>
        <v>0</v>
      </c>
      <c r="DK264" s="14">
        <f t="shared" si="258"/>
        <v>0</v>
      </c>
      <c r="DL264" s="14">
        <f t="shared" si="258"/>
        <v>0</v>
      </c>
      <c r="DM264" s="14">
        <f t="shared" si="258"/>
        <v>0</v>
      </c>
      <c r="DN264" s="14">
        <f t="shared" si="258"/>
        <v>0</v>
      </c>
      <c r="DO264" s="14">
        <f t="shared" si="258"/>
        <v>0</v>
      </c>
      <c r="DP264" s="14">
        <f t="shared" si="258"/>
        <v>0</v>
      </c>
      <c r="DQ264" s="14">
        <f t="shared" si="258"/>
        <v>0</v>
      </c>
      <c r="DR264" s="14">
        <f t="shared" si="258"/>
        <v>0</v>
      </c>
      <c r="DS264" s="14">
        <f t="shared" si="258"/>
        <v>0</v>
      </c>
      <c r="DT264" s="14">
        <f t="shared" si="259"/>
        <v>0</v>
      </c>
      <c r="DU264" s="14">
        <f t="shared" si="259"/>
        <v>0</v>
      </c>
      <c r="DV264" s="14">
        <f t="shared" si="259"/>
        <v>0</v>
      </c>
      <c r="DW264" s="14">
        <f t="shared" si="259"/>
        <v>0</v>
      </c>
      <c r="DX264" s="14">
        <f t="shared" si="259"/>
        <v>0</v>
      </c>
      <c r="DY264" s="14">
        <f t="shared" si="259"/>
        <v>0</v>
      </c>
      <c r="DZ264" s="14">
        <f t="shared" si="263"/>
        <v>1</v>
      </c>
    </row>
    <row r="265" spans="1:130">
      <c r="A265" s="18">
        <v>7</v>
      </c>
      <c r="B265" s="15">
        <f t="shared" si="260"/>
        <v>0.63636363636363658</v>
      </c>
      <c r="C265" s="18">
        <v>2007</v>
      </c>
      <c r="D265" s="25">
        <f t="shared" si="264"/>
        <v>0</v>
      </c>
      <c r="E265" s="25">
        <f t="shared" si="265"/>
        <v>0</v>
      </c>
      <c r="F265" s="25">
        <f t="shared" si="266"/>
        <v>0</v>
      </c>
      <c r="G265" s="25">
        <f t="shared" si="267"/>
        <v>0</v>
      </c>
      <c r="H265" s="25">
        <f t="shared" si="268"/>
        <v>0</v>
      </c>
      <c r="I265" s="25">
        <f t="shared" ref="I265:I283" si="269">VLOOKUP($C$71,$D$3:$K$63,$A$71,0)*(B260-B259)</f>
        <v>1353.8181818181822</v>
      </c>
      <c r="J265" s="25">
        <f>VLOOKUP($C$72,$D$3:$K$63,$A$71,0)*(B259-B258)</f>
        <v>2783.0000000000009</v>
      </c>
      <c r="K265" s="25">
        <f>VLOOKUP($C$73,$D$3:$K$63,$A$71,0)*B258</f>
        <v>0</v>
      </c>
      <c r="L265" s="25"/>
      <c r="M265" s="25"/>
      <c r="N265" s="25"/>
      <c r="O265" s="25"/>
      <c r="P265" s="25"/>
      <c r="Q265" s="25"/>
      <c r="R265" s="25"/>
      <c r="S265" s="25"/>
      <c r="T265" s="25"/>
      <c r="U265" s="25"/>
      <c r="V265" s="25"/>
      <c r="W265" s="25"/>
      <c r="X265" s="25"/>
      <c r="Y265" s="25"/>
      <c r="Z265" s="25"/>
      <c r="AA265" s="25"/>
      <c r="AB265" s="25"/>
      <c r="AC265" s="25"/>
      <c r="AD265" s="25"/>
      <c r="AE265" s="25"/>
      <c r="AF265" s="25"/>
      <c r="AG265" s="25"/>
      <c r="AH265" s="25"/>
      <c r="AI265" s="25"/>
      <c r="AJ265" s="25"/>
      <c r="AK265" s="25"/>
      <c r="AL265" s="25"/>
      <c r="AM265" s="25"/>
      <c r="AN265" s="25"/>
      <c r="AO265" s="25"/>
      <c r="AP265" s="25"/>
      <c r="AQ265" s="25"/>
      <c r="AR265" s="25"/>
      <c r="AS265" s="25"/>
      <c r="AT265" s="25"/>
      <c r="AU265" s="25"/>
      <c r="AV265" s="25"/>
      <c r="AW265" s="25"/>
      <c r="AX265" s="25"/>
      <c r="AY265" s="25"/>
      <c r="AZ265" s="25"/>
      <c r="BA265" s="25"/>
      <c r="BB265" s="25"/>
      <c r="BC265" s="25"/>
      <c r="BD265" s="25"/>
      <c r="BE265" s="25"/>
      <c r="BF265" s="25"/>
      <c r="BG265" s="25"/>
      <c r="BH265" s="25"/>
      <c r="BI265" s="25"/>
      <c r="BJ265" s="25"/>
      <c r="BK265" s="25"/>
      <c r="BL265" s="25"/>
      <c r="BM265" s="21">
        <f t="shared" si="261"/>
        <v>4136.8181818181829</v>
      </c>
      <c r="BP265" s="18">
        <v>2007</v>
      </c>
      <c r="BQ265" s="14">
        <f t="shared" si="262"/>
        <v>0</v>
      </c>
      <c r="BR265" s="14">
        <f t="shared" si="255"/>
        <v>0</v>
      </c>
      <c r="BS265" s="14">
        <f t="shared" si="255"/>
        <v>0</v>
      </c>
      <c r="BT265" s="14">
        <f t="shared" si="255"/>
        <v>0</v>
      </c>
      <c r="BU265" s="14">
        <f t="shared" si="255"/>
        <v>0</v>
      </c>
      <c r="BV265" s="14">
        <f t="shared" si="255"/>
        <v>0.32726074057795845</v>
      </c>
      <c r="BW265" s="14">
        <f t="shared" si="255"/>
        <v>0.6727392594220416</v>
      </c>
      <c r="BX265" s="14">
        <f t="shared" si="255"/>
        <v>0</v>
      </c>
      <c r="BY265" s="14">
        <f t="shared" si="255"/>
        <v>0</v>
      </c>
      <c r="BZ265" s="14">
        <f t="shared" si="255"/>
        <v>0</v>
      </c>
      <c r="CA265" s="14">
        <f t="shared" si="255"/>
        <v>0</v>
      </c>
      <c r="CB265" s="14">
        <f t="shared" si="255"/>
        <v>0</v>
      </c>
      <c r="CC265" s="14">
        <f t="shared" si="255"/>
        <v>0</v>
      </c>
      <c r="CD265" s="14">
        <f t="shared" si="255"/>
        <v>0</v>
      </c>
      <c r="CE265" s="14">
        <f t="shared" si="255"/>
        <v>0</v>
      </c>
      <c r="CF265" s="14">
        <f t="shared" si="255"/>
        <v>0</v>
      </c>
      <c r="CG265" s="14">
        <f t="shared" si="255"/>
        <v>0</v>
      </c>
      <c r="CH265" s="14">
        <f t="shared" si="256"/>
        <v>0</v>
      </c>
      <c r="CI265" s="14">
        <f t="shared" si="256"/>
        <v>0</v>
      </c>
      <c r="CJ265" s="14">
        <f t="shared" si="256"/>
        <v>0</v>
      </c>
      <c r="CK265" s="14">
        <f t="shared" si="256"/>
        <v>0</v>
      </c>
      <c r="CL265" s="14">
        <f t="shared" si="256"/>
        <v>0</v>
      </c>
      <c r="CM265" s="14">
        <f t="shared" si="256"/>
        <v>0</v>
      </c>
      <c r="CN265" s="14">
        <f t="shared" si="257"/>
        <v>0</v>
      </c>
      <c r="CO265" s="14">
        <f t="shared" si="257"/>
        <v>0</v>
      </c>
      <c r="CP265" s="14">
        <f t="shared" si="257"/>
        <v>0</v>
      </c>
      <c r="CQ265" s="14">
        <f t="shared" si="257"/>
        <v>0</v>
      </c>
      <c r="CR265" s="14">
        <f t="shared" si="257"/>
        <v>0</v>
      </c>
      <c r="CS265" s="14">
        <f t="shared" si="257"/>
        <v>0</v>
      </c>
      <c r="CT265" s="14">
        <f t="shared" si="257"/>
        <v>0</v>
      </c>
      <c r="CU265" s="14">
        <f t="shared" si="257"/>
        <v>0</v>
      </c>
      <c r="CV265" s="14">
        <f t="shared" si="257"/>
        <v>0</v>
      </c>
      <c r="CW265" s="14">
        <f t="shared" si="257"/>
        <v>0</v>
      </c>
      <c r="CX265" s="14">
        <f t="shared" si="257"/>
        <v>0</v>
      </c>
      <c r="CY265" s="14">
        <f t="shared" si="257"/>
        <v>0</v>
      </c>
      <c r="CZ265" s="14">
        <f t="shared" si="257"/>
        <v>0</v>
      </c>
      <c r="DA265" s="14">
        <f t="shared" si="257"/>
        <v>0</v>
      </c>
      <c r="DB265" s="14">
        <f t="shared" si="257"/>
        <v>0</v>
      </c>
      <c r="DC265" s="14">
        <f t="shared" si="257"/>
        <v>0</v>
      </c>
      <c r="DD265" s="14">
        <f t="shared" si="258"/>
        <v>0</v>
      </c>
      <c r="DE265" s="14">
        <f t="shared" si="258"/>
        <v>0</v>
      </c>
      <c r="DF265" s="14">
        <f t="shared" si="258"/>
        <v>0</v>
      </c>
      <c r="DG265" s="14">
        <f t="shared" si="258"/>
        <v>0</v>
      </c>
      <c r="DH265" s="14">
        <f t="shared" si="258"/>
        <v>0</v>
      </c>
      <c r="DI265" s="14">
        <f t="shared" si="258"/>
        <v>0</v>
      </c>
      <c r="DJ265" s="14">
        <f t="shared" si="258"/>
        <v>0</v>
      </c>
      <c r="DK265" s="14">
        <f t="shared" si="258"/>
        <v>0</v>
      </c>
      <c r="DL265" s="14">
        <f t="shared" si="258"/>
        <v>0</v>
      </c>
      <c r="DM265" s="14">
        <f t="shared" si="258"/>
        <v>0</v>
      </c>
      <c r="DN265" s="14">
        <f t="shared" si="258"/>
        <v>0</v>
      </c>
      <c r="DO265" s="14">
        <f t="shared" si="258"/>
        <v>0</v>
      </c>
      <c r="DP265" s="14">
        <f t="shared" si="258"/>
        <v>0</v>
      </c>
      <c r="DQ265" s="14">
        <f t="shared" si="258"/>
        <v>0</v>
      </c>
      <c r="DR265" s="14">
        <f t="shared" si="258"/>
        <v>0</v>
      </c>
      <c r="DS265" s="14">
        <f t="shared" si="258"/>
        <v>0</v>
      </c>
      <c r="DT265" s="14">
        <f t="shared" si="259"/>
        <v>0</v>
      </c>
      <c r="DU265" s="14">
        <f t="shared" si="259"/>
        <v>0</v>
      </c>
      <c r="DV265" s="14">
        <f t="shared" si="259"/>
        <v>0</v>
      </c>
      <c r="DW265" s="14">
        <f t="shared" si="259"/>
        <v>0</v>
      </c>
      <c r="DX265" s="14">
        <f t="shared" si="259"/>
        <v>0</v>
      </c>
      <c r="DY265" s="14">
        <f t="shared" si="259"/>
        <v>0</v>
      </c>
      <c r="DZ265" s="14">
        <f t="shared" si="263"/>
        <v>1</v>
      </c>
    </row>
    <row r="266" spans="1:130">
      <c r="A266" s="18">
        <v>8</v>
      </c>
      <c r="B266" s="15">
        <f t="shared" si="260"/>
        <v>0.72727272727272751</v>
      </c>
      <c r="C266" s="18">
        <v>2008</v>
      </c>
      <c r="D266" s="25">
        <f t="shared" si="264"/>
        <v>0</v>
      </c>
      <c r="E266" s="25">
        <f t="shared" si="265"/>
        <v>0</v>
      </c>
      <c r="F266" s="25">
        <f t="shared" si="266"/>
        <v>0</v>
      </c>
      <c r="G266" s="25">
        <f t="shared" si="267"/>
        <v>0</v>
      </c>
      <c r="H266" s="25">
        <f t="shared" si="268"/>
        <v>0</v>
      </c>
      <c r="I266" s="25">
        <f t="shared" si="269"/>
        <v>1353.8181818181822</v>
      </c>
      <c r="J266" s="25">
        <f t="shared" ref="J266:J284" si="270">VLOOKUP($C$72,$D$3:$K$63,$A$71,0)*(B260-B259)</f>
        <v>2783.0000000000009</v>
      </c>
      <c r="K266" s="25">
        <f>VLOOKUP($C$73,$D$3:$K$63,$A$71,0)*(B259-B258)</f>
        <v>3751.0909090909104</v>
      </c>
      <c r="L266" s="25">
        <f>VLOOKUP($C$74,$D$3:$K$63,$A$71,0)*B258</f>
        <v>0</v>
      </c>
      <c r="M266" s="25"/>
      <c r="N266" s="25"/>
      <c r="O266" s="25"/>
      <c r="P266" s="25"/>
      <c r="Q266" s="25"/>
      <c r="R266" s="25"/>
      <c r="S266" s="25"/>
      <c r="T266" s="25"/>
      <c r="U266" s="25"/>
      <c r="V266" s="25"/>
      <c r="W266" s="25"/>
      <c r="X266" s="25"/>
      <c r="Y266" s="25"/>
      <c r="Z266" s="25"/>
      <c r="AA266" s="25"/>
      <c r="AB266" s="25"/>
      <c r="AC266" s="25"/>
      <c r="AD266" s="25"/>
      <c r="AE266" s="25"/>
      <c r="AF266" s="25"/>
      <c r="AG266" s="25"/>
      <c r="AH266" s="25"/>
      <c r="AI266" s="25"/>
      <c r="AJ266" s="25"/>
      <c r="AK266" s="25"/>
      <c r="AL266" s="25"/>
      <c r="AM266" s="25"/>
      <c r="AN266" s="25"/>
      <c r="AO266" s="25"/>
      <c r="AP266" s="25"/>
      <c r="AQ266" s="25"/>
      <c r="AR266" s="25"/>
      <c r="AS266" s="25"/>
      <c r="AT266" s="25"/>
      <c r="AU266" s="25"/>
      <c r="AV266" s="25"/>
      <c r="AW266" s="25"/>
      <c r="AX266" s="25"/>
      <c r="AY266" s="25"/>
      <c r="AZ266" s="25"/>
      <c r="BA266" s="25"/>
      <c r="BB266" s="25"/>
      <c r="BC266" s="25"/>
      <c r="BD266" s="25"/>
      <c r="BE266" s="25"/>
      <c r="BF266" s="25"/>
      <c r="BG266" s="25"/>
      <c r="BH266" s="25"/>
      <c r="BI266" s="25"/>
      <c r="BJ266" s="25"/>
      <c r="BK266" s="25"/>
      <c r="BL266" s="25"/>
      <c r="BM266" s="21">
        <f t="shared" si="261"/>
        <v>7887.9090909090937</v>
      </c>
      <c r="BP266" s="18">
        <v>2008</v>
      </c>
      <c r="BQ266" s="14">
        <f t="shared" si="262"/>
        <v>0</v>
      </c>
      <c r="BR266" s="14">
        <f t="shared" si="255"/>
        <v>0</v>
      </c>
      <c r="BS266" s="14">
        <f t="shared" si="255"/>
        <v>0</v>
      </c>
      <c r="BT266" s="14">
        <f t="shared" si="255"/>
        <v>0</v>
      </c>
      <c r="BU266" s="14">
        <f t="shared" si="255"/>
        <v>0</v>
      </c>
      <c r="BV266" s="14">
        <f t="shared" si="255"/>
        <v>0.17163207210114442</v>
      </c>
      <c r="BW266" s="14">
        <f t="shared" si="255"/>
        <v>0.35281846785068055</v>
      </c>
      <c r="BX266" s="14">
        <f t="shared" si="255"/>
        <v>0.475549460048175</v>
      </c>
      <c r="BY266" s="14">
        <f t="shared" si="255"/>
        <v>0</v>
      </c>
      <c r="BZ266" s="14">
        <f t="shared" si="255"/>
        <v>0</v>
      </c>
      <c r="CA266" s="14">
        <f t="shared" si="255"/>
        <v>0</v>
      </c>
      <c r="CB266" s="14">
        <f t="shared" si="255"/>
        <v>0</v>
      </c>
      <c r="CC266" s="14">
        <f t="shared" si="255"/>
        <v>0</v>
      </c>
      <c r="CD266" s="14">
        <f t="shared" si="255"/>
        <v>0</v>
      </c>
      <c r="CE266" s="14">
        <f t="shared" si="255"/>
        <v>0</v>
      </c>
      <c r="CF266" s="14">
        <f t="shared" si="255"/>
        <v>0</v>
      </c>
      <c r="CG266" s="14">
        <f t="shared" si="255"/>
        <v>0</v>
      </c>
      <c r="CH266" s="14">
        <f t="shared" si="256"/>
        <v>0</v>
      </c>
      <c r="CI266" s="14">
        <f t="shared" si="256"/>
        <v>0</v>
      </c>
      <c r="CJ266" s="14">
        <f t="shared" si="256"/>
        <v>0</v>
      </c>
      <c r="CK266" s="14">
        <f t="shared" si="256"/>
        <v>0</v>
      </c>
      <c r="CL266" s="14">
        <f t="shared" si="256"/>
        <v>0</v>
      </c>
      <c r="CM266" s="14">
        <f t="shared" si="256"/>
        <v>0</v>
      </c>
      <c r="CN266" s="14">
        <f t="shared" si="257"/>
        <v>0</v>
      </c>
      <c r="CO266" s="14">
        <f t="shared" si="257"/>
        <v>0</v>
      </c>
      <c r="CP266" s="14">
        <f t="shared" si="257"/>
        <v>0</v>
      </c>
      <c r="CQ266" s="14">
        <f t="shared" si="257"/>
        <v>0</v>
      </c>
      <c r="CR266" s="14">
        <f t="shared" si="257"/>
        <v>0</v>
      </c>
      <c r="CS266" s="14">
        <f t="shared" si="257"/>
        <v>0</v>
      </c>
      <c r="CT266" s="14">
        <f t="shared" si="257"/>
        <v>0</v>
      </c>
      <c r="CU266" s="14">
        <f t="shared" si="257"/>
        <v>0</v>
      </c>
      <c r="CV266" s="14">
        <f t="shared" si="257"/>
        <v>0</v>
      </c>
      <c r="CW266" s="14">
        <f t="shared" si="257"/>
        <v>0</v>
      </c>
      <c r="CX266" s="14">
        <f t="shared" si="257"/>
        <v>0</v>
      </c>
      <c r="CY266" s="14">
        <f t="shared" si="257"/>
        <v>0</v>
      </c>
      <c r="CZ266" s="14">
        <f t="shared" si="257"/>
        <v>0</v>
      </c>
      <c r="DA266" s="14">
        <f t="shared" si="257"/>
        <v>0</v>
      </c>
      <c r="DB266" s="14">
        <f t="shared" si="257"/>
        <v>0</v>
      </c>
      <c r="DC266" s="14">
        <f t="shared" si="257"/>
        <v>0</v>
      </c>
      <c r="DD266" s="14">
        <f t="shared" si="258"/>
        <v>0</v>
      </c>
      <c r="DE266" s="14">
        <f t="shared" si="258"/>
        <v>0</v>
      </c>
      <c r="DF266" s="14">
        <f t="shared" si="258"/>
        <v>0</v>
      </c>
      <c r="DG266" s="14">
        <f t="shared" si="258"/>
        <v>0</v>
      </c>
      <c r="DH266" s="14">
        <f t="shared" si="258"/>
        <v>0</v>
      </c>
      <c r="DI266" s="14">
        <f t="shared" si="258"/>
        <v>0</v>
      </c>
      <c r="DJ266" s="14">
        <f t="shared" si="258"/>
        <v>0</v>
      </c>
      <c r="DK266" s="14">
        <f t="shared" si="258"/>
        <v>0</v>
      </c>
      <c r="DL266" s="14">
        <f t="shared" si="258"/>
        <v>0</v>
      </c>
      <c r="DM266" s="14">
        <f t="shared" si="258"/>
        <v>0</v>
      </c>
      <c r="DN266" s="14">
        <f t="shared" si="258"/>
        <v>0</v>
      </c>
      <c r="DO266" s="14">
        <f t="shared" si="258"/>
        <v>0</v>
      </c>
      <c r="DP266" s="14">
        <f t="shared" si="258"/>
        <v>0</v>
      </c>
      <c r="DQ266" s="14">
        <f t="shared" si="258"/>
        <v>0</v>
      </c>
      <c r="DR266" s="14">
        <f t="shared" si="258"/>
        <v>0</v>
      </c>
      <c r="DS266" s="14">
        <f t="shared" si="258"/>
        <v>0</v>
      </c>
      <c r="DT266" s="14">
        <f t="shared" si="259"/>
        <v>0</v>
      </c>
      <c r="DU266" s="14">
        <f t="shared" si="259"/>
        <v>0</v>
      </c>
      <c r="DV266" s="14">
        <f t="shared" si="259"/>
        <v>0</v>
      </c>
      <c r="DW266" s="14">
        <f t="shared" si="259"/>
        <v>0</v>
      </c>
      <c r="DX266" s="14">
        <f t="shared" si="259"/>
        <v>0</v>
      </c>
      <c r="DY266" s="14">
        <f t="shared" si="259"/>
        <v>0</v>
      </c>
      <c r="DZ266" s="14">
        <f t="shared" si="263"/>
        <v>1</v>
      </c>
    </row>
    <row r="267" spans="1:130">
      <c r="A267" s="18">
        <v>9</v>
      </c>
      <c r="B267" s="15">
        <f t="shared" si="260"/>
        <v>0.81818181818181845</v>
      </c>
      <c r="C267" s="18">
        <v>2009</v>
      </c>
      <c r="D267" s="25">
        <f t="shared" si="264"/>
        <v>0</v>
      </c>
      <c r="E267" s="25">
        <f t="shared" si="265"/>
        <v>0</v>
      </c>
      <c r="F267" s="25">
        <f t="shared" si="266"/>
        <v>0</v>
      </c>
      <c r="G267" s="25">
        <f t="shared" si="267"/>
        <v>0</v>
      </c>
      <c r="H267" s="25">
        <f t="shared" si="268"/>
        <v>0</v>
      </c>
      <c r="I267" s="25">
        <f t="shared" si="269"/>
        <v>1353.8181818181822</v>
      </c>
      <c r="J267" s="25">
        <f t="shared" si="270"/>
        <v>2783.0000000000009</v>
      </c>
      <c r="K267" s="25">
        <f t="shared" ref="K267:K285" si="271">VLOOKUP($C$73,$D$3:$K$63,$A$71,0)*(B260-B259)</f>
        <v>3751.0909090909104</v>
      </c>
      <c r="L267" s="25">
        <f>VLOOKUP($C$74,$D$3:$K$63,$A$71,0)*(B259-B258)</f>
        <v>4373.0000000000018</v>
      </c>
      <c r="M267" s="25">
        <f>VLOOKUP($C$75,$D$3:$K$63,$A$71,0)*B258</f>
        <v>0</v>
      </c>
      <c r="N267" s="25"/>
      <c r="O267" s="25"/>
      <c r="P267" s="25"/>
      <c r="Q267" s="25"/>
      <c r="R267" s="25"/>
      <c r="S267" s="25"/>
      <c r="T267" s="25"/>
      <c r="U267" s="25"/>
      <c r="V267" s="25"/>
      <c r="W267" s="25"/>
      <c r="X267" s="25"/>
      <c r="Y267" s="25"/>
      <c r="Z267" s="25"/>
      <c r="AA267" s="25"/>
      <c r="AB267" s="25"/>
      <c r="AC267" s="25"/>
      <c r="AD267" s="25"/>
      <c r="AE267" s="25"/>
      <c r="AF267" s="25"/>
      <c r="AG267" s="25"/>
      <c r="AH267" s="25"/>
      <c r="AI267" s="25"/>
      <c r="AJ267" s="25"/>
      <c r="AK267" s="25"/>
      <c r="AL267" s="25"/>
      <c r="AM267" s="25"/>
      <c r="AN267" s="25"/>
      <c r="AO267" s="25"/>
      <c r="AP267" s="25"/>
      <c r="AQ267" s="25"/>
      <c r="AR267" s="25"/>
      <c r="AS267" s="25"/>
      <c r="AT267" s="25"/>
      <c r="AU267" s="25"/>
      <c r="AV267" s="25"/>
      <c r="AW267" s="25"/>
      <c r="AX267" s="25"/>
      <c r="AY267" s="25"/>
      <c r="AZ267" s="25"/>
      <c r="BA267" s="25"/>
      <c r="BB267" s="25"/>
      <c r="BC267" s="25"/>
      <c r="BD267" s="25"/>
      <c r="BE267" s="25"/>
      <c r="BF267" s="25"/>
      <c r="BG267" s="25"/>
      <c r="BH267" s="25"/>
      <c r="BI267" s="25"/>
      <c r="BJ267" s="25"/>
      <c r="BK267" s="25"/>
      <c r="BL267" s="25"/>
      <c r="BM267" s="21">
        <f t="shared" si="261"/>
        <v>12260.909090909096</v>
      </c>
      <c r="BP267" s="18">
        <v>2009</v>
      </c>
      <c r="BQ267" s="14">
        <f t="shared" si="262"/>
        <v>0</v>
      </c>
      <c r="BR267" s="14">
        <f t="shared" si="255"/>
        <v>0</v>
      </c>
      <c r="BS267" s="14">
        <f t="shared" si="255"/>
        <v>0</v>
      </c>
      <c r="BT267" s="14">
        <f t="shared" si="255"/>
        <v>0</v>
      </c>
      <c r="BU267" s="14">
        <f t="shared" si="255"/>
        <v>0</v>
      </c>
      <c r="BV267" s="14">
        <f t="shared" si="255"/>
        <v>0.1104174390153481</v>
      </c>
      <c r="BW267" s="14">
        <f t="shared" si="255"/>
        <v>0.22698153777711869</v>
      </c>
      <c r="BX267" s="14">
        <f t="shared" si="255"/>
        <v>0.30593905242084968</v>
      </c>
      <c r="BY267" s="14">
        <f t="shared" si="255"/>
        <v>0.35666197078668349</v>
      </c>
      <c r="BZ267" s="14">
        <f t="shared" si="255"/>
        <v>0</v>
      </c>
      <c r="CA267" s="14">
        <f t="shared" si="255"/>
        <v>0</v>
      </c>
      <c r="CB267" s="14">
        <f t="shared" si="255"/>
        <v>0</v>
      </c>
      <c r="CC267" s="14">
        <f t="shared" si="255"/>
        <v>0</v>
      </c>
      <c r="CD267" s="14">
        <f t="shared" si="255"/>
        <v>0</v>
      </c>
      <c r="CE267" s="14">
        <f t="shared" si="255"/>
        <v>0</v>
      </c>
      <c r="CF267" s="14">
        <f t="shared" si="255"/>
        <v>0</v>
      </c>
      <c r="CG267" s="14">
        <f t="shared" si="255"/>
        <v>0</v>
      </c>
      <c r="CH267" s="14">
        <f t="shared" si="256"/>
        <v>0</v>
      </c>
      <c r="CI267" s="14">
        <f t="shared" si="256"/>
        <v>0</v>
      </c>
      <c r="CJ267" s="14">
        <f t="shared" si="256"/>
        <v>0</v>
      </c>
      <c r="CK267" s="14">
        <f t="shared" si="256"/>
        <v>0</v>
      </c>
      <c r="CL267" s="14">
        <f t="shared" si="256"/>
        <v>0</v>
      </c>
      <c r="CM267" s="14">
        <f t="shared" si="256"/>
        <v>0</v>
      </c>
      <c r="CN267" s="14">
        <f t="shared" si="257"/>
        <v>0</v>
      </c>
      <c r="CO267" s="14">
        <f t="shared" si="257"/>
        <v>0</v>
      </c>
      <c r="CP267" s="14">
        <f t="shared" si="257"/>
        <v>0</v>
      </c>
      <c r="CQ267" s="14">
        <f t="shared" si="257"/>
        <v>0</v>
      </c>
      <c r="CR267" s="14">
        <f t="shared" si="257"/>
        <v>0</v>
      </c>
      <c r="CS267" s="14">
        <f t="shared" si="257"/>
        <v>0</v>
      </c>
      <c r="CT267" s="14">
        <f t="shared" si="257"/>
        <v>0</v>
      </c>
      <c r="CU267" s="14">
        <f t="shared" si="257"/>
        <v>0</v>
      </c>
      <c r="CV267" s="14">
        <f t="shared" si="257"/>
        <v>0</v>
      </c>
      <c r="CW267" s="14">
        <f t="shared" si="257"/>
        <v>0</v>
      </c>
      <c r="CX267" s="14">
        <f t="shared" si="257"/>
        <v>0</v>
      </c>
      <c r="CY267" s="14">
        <f t="shared" si="257"/>
        <v>0</v>
      </c>
      <c r="CZ267" s="14">
        <f t="shared" si="257"/>
        <v>0</v>
      </c>
      <c r="DA267" s="14">
        <f t="shared" si="257"/>
        <v>0</v>
      </c>
      <c r="DB267" s="14">
        <f t="shared" si="257"/>
        <v>0</v>
      </c>
      <c r="DC267" s="14">
        <f t="shared" si="257"/>
        <v>0</v>
      </c>
      <c r="DD267" s="14">
        <f t="shared" si="258"/>
        <v>0</v>
      </c>
      <c r="DE267" s="14">
        <f t="shared" si="258"/>
        <v>0</v>
      </c>
      <c r="DF267" s="14">
        <f t="shared" si="258"/>
        <v>0</v>
      </c>
      <c r="DG267" s="14">
        <f t="shared" si="258"/>
        <v>0</v>
      </c>
      <c r="DH267" s="14">
        <f t="shared" si="258"/>
        <v>0</v>
      </c>
      <c r="DI267" s="14">
        <f t="shared" si="258"/>
        <v>0</v>
      </c>
      <c r="DJ267" s="14">
        <f t="shared" si="258"/>
        <v>0</v>
      </c>
      <c r="DK267" s="14">
        <f t="shared" si="258"/>
        <v>0</v>
      </c>
      <c r="DL267" s="14">
        <f t="shared" si="258"/>
        <v>0</v>
      </c>
      <c r="DM267" s="14">
        <f t="shared" si="258"/>
        <v>0</v>
      </c>
      <c r="DN267" s="14">
        <f t="shared" si="258"/>
        <v>0</v>
      </c>
      <c r="DO267" s="14">
        <f t="shared" si="258"/>
        <v>0</v>
      </c>
      <c r="DP267" s="14">
        <f t="shared" si="258"/>
        <v>0</v>
      </c>
      <c r="DQ267" s="14">
        <f t="shared" si="258"/>
        <v>0</v>
      </c>
      <c r="DR267" s="14">
        <f t="shared" si="258"/>
        <v>0</v>
      </c>
      <c r="DS267" s="14">
        <f t="shared" si="258"/>
        <v>0</v>
      </c>
      <c r="DT267" s="14">
        <f t="shared" si="259"/>
        <v>0</v>
      </c>
      <c r="DU267" s="14">
        <f t="shared" si="259"/>
        <v>0</v>
      </c>
      <c r="DV267" s="14">
        <f t="shared" si="259"/>
        <v>0</v>
      </c>
      <c r="DW267" s="14">
        <f t="shared" si="259"/>
        <v>0</v>
      </c>
      <c r="DX267" s="14">
        <f t="shared" si="259"/>
        <v>0</v>
      </c>
      <c r="DY267" s="14">
        <f t="shared" si="259"/>
        <v>0</v>
      </c>
      <c r="DZ267" s="14">
        <f t="shared" si="263"/>
        <v>0.99999999999999989</v>
      </c>
    </row>
    <row r="268" spans="1:130">
      <c r="A268" s="18">
        <v>10</v>
      </c>
      <c r="B268" s="15">
        <f t="shared" si="260"/>
        <v>0.90909090909090939</v>
      </c>
      <c r="C268" s="18">
        <v>2010</v>
      </c>
      <c r="D268" s="25">
        <f t="shared" si="264"/>
        <v>0</v>
      </c>
      <c r="E268" s="25">
        <f t="shared" si="265"/>
        <v>0</v>
      </c>
      <c r="F268" s="25">
        <f t="shared" si="266"/>
        <v>0</v>
      </c>
      <c r="G268" s="25">
        <f t="shared" si="267"/>
        <v>0</v>
      </c>
      <c r="H268" s="25">
        <f t="shared" si="268"/>
        <v>0</v>
      </c>
      <c r="I268" s="25">
        <f t="shared" si="269"/>
        <v>1353.8181818181822</v>
      </c>
      <c r="J268" s="25">
        <f t="shared" si="270"/>
        <v>2783.0000000000009</v>
      </c>
      <c r="K268" s="25">
        <f t="shared" si="271"/>
        <v>3751.0909090909104</v>
      </c>
      <c r="L268" s="25">
        <f t="shared" ref="L268:L286" si="272">VLOOKUP($C$74,$D$3:$K$63,$A$71,0)*(B260-B259)</f>
        <v>4373.0000000000018</v>
      </c>
      <c r="M268" s="25">
        <f>VLOOKUP($C$75,$D$3:$K$63,$A$71,0)*(B259-B258)</f>
        <v>7139.0000000000027</v>
      </c>
      <c r="N268" s="25">
        <f>VLOOKUP($C$76,$D$3:$K$63,$A$71,0)*B258</f>
        <v>0</v>
      </c>
      <c r="O268" s="25"/>
      <c r="P268" s="25"/>
      <c r="Q268" s="25"/>
      <c r="R268" s="25"/>
      <c r="S268" s="25"/>
      <c r="T268" s="25"/>
      <c r="U268" s="25"/>
      <c r="V268" s="25"/>
      <c r="W268" s="25"/>
      <c r="X268" s="25"/>
      <c r="Y268" s="25"/>
      <c r="Z268" s="25"/>
      <c r="AA268" s="25"/>
      <c r="AB268" s="25"/>
      <c r="AC268" s="25"/>
      <c r="AD268" s="25"/>
      <c r="AE268" s="25"/>
      <c r="AF268" s="25"/>
      <c r="AG268" s="25"/>
      <c r="AH268" s="25"/>
      <c r="AI268" s="25"/>
      <c r="AJ268" s="25"/>
      <c r="AK268" s="25"/>
      <c r="AL268" s="25"/>
      <c r="AM268" s="25"/>
      <c r="AN268" s="25"/>
      <c r="AO268" s="25"/>
      <c r="AP268" s="25"/>
      <c r="AQ268" s="25"/>
      <c r="AR268" s="25"/>
      <c r="AS268" s="25"/>
      <c r="AT268" s="25"/>
      <c r="AU268" s="25"/>
      <c r="AV268" s="25"/>
      <c r="AW268" s="25"/>
      <c r="AX268" s="25"/>
      <c r="AY268" s="25"/>
      <c r="AZ268" s="25"/>
      <c r="BA268" s="25"/>
      <c r="BB268" s="25"/>
      <c r="BC268" s="25"/>
      <c r="BD268" s="25"/>
      <c r="BE268" s="25"/>
      <c r="BF268" s="25"/>
      <c r="BG268" s="25"/>
      <c r="BH268" s="25"/>
      <c r="BI268" s="25"/>
      <c r="BJ268" s="25"/>
      <c r="BK268" s="25"/>
      <c r="BL268" s="25"/>
      <c r="BM268" s="21">
        <f t="shared" si="261"/>
        <v>19399.909090909099</v>
      </c>
      <c r="BP268" s="18">
        <v>2010</v>
      </c>
      <c r="BQ268" s="14">
        <f t="shared" si="262"/>
        <v>0</v>
      </c>
      <c r="BR268" s="14">
        <f t="shared" si="255"/>
        <v>0</v>
      </c>
      <c r="BS268" s="14">
        <f t="shared" si="255"/>
        <v>0</v>
      </c>
      <c r="BT268" s="14">
        <f t="shared" si="255"/>
        <v>0</v>
      </c>
      <c r="BU268" s="14">
        <f t="shared" si="255"/>
        <v>0</v>
      </c>
      <c r="BV268" s="14">
        <f t="shared" si="255"/>
        <v>6.9784769375676542E-2</v>
      </c>
      <c r="BW268" s="14">
        <f t="shared" si="255"/>
        <v>0.14345428047928996</v>
      </c>
      <c r="BX268" s="14">
        <f t="shared" si="255"/>
        <v>0.19335610757313762</v>
      </c>
      <c r="BY268" s="14">
        <f t="shared" si="255"/>
        <v>0.2254134274293694</v>
      </c>
      <c r="BZ268" s="14">
        <f t="shared" si="255"/>
        <v>0.36799141514252642</v>
      </c>
      <c r="CA268" s="14">
        <f t="shared" si="255"/>
        <v>0</v>
      </c>
      <c r="CB268" s="14">
        <f t="shared" si="255"/>
        <v>0</v>
      </c>
      <c r="CC268" s="14">
        <f t="shared" si="255"/>
        <v>0</v>
      </c>
      <c r="CD268" s="14">
        <f t="shared" si="255"/>
        <v>0</v>
      </c>
      <c r="CE268" s="14">
        <f t="shared" si="255"/>
        <v>0</v>
      </c>
      <c r="CF268" s="14">
        <f t="shared" si="255"/>
        <v>0</v>
      </c>
      <c r="CG268" s="14">
        <f t="shared" si="255"/>
        <v>0</v>
      </c>
      <c r="CH268" s="14">
        <f t="shared" si="256"/>
        <v>0</v>
      </c>
      <c r="CI268" s="14">
        <f t="shared" si="256"/>
        <v>0</v>
      </c>
      <c r="CJ268" s="14">
        <f t="shared" si="256"/>
        <v>0</v>
      </c>
      <c r="CK268" s="14">
        <f t="shared" si="256"/>
        <v>0</v>
      </c>
      <c r="CL268" s="14">
        <f t="shared" si="256"/>
        <v>0</v>
      </c>
      <c r="CM268" s="14">
        <f t="shared" si="256"/>
        <v>0</v>
      </c>
      <c r="CN268" s="14">
        <f t="shared" si="257"/>
        <v>0</v>
      </c>
      <c r="CO268" s="14">
        <f t="shared" si="257"/>
        <v>0</v>
      </c>
      <c r="CP268" s="14">
        <f t="shared" si="257"/>
        <v>0</v>
      </c>
      <c r="CQ268" s="14">
        <f t="shared" si="257"/>
        <v>0</v>
      </c>
      <c r="CR268" s="14">
        <f t="shared" si="257"/>
        <v>0</v>
      </c>
      <c r="CS268" s="14">
        <f t="shared" si="257"/>
        <v>0</v>
      </c>
      <c r="CT268" s="14">
        <f t="shared" si="257"/>
        <v>0</v>
      </c>
      <c r="CU268" s="14">
        <f t="shared" si="257"/>
        <v>0</v>
      </c>
      <c r="CV268" s="14">
        <f t="shared" si="257"/>
        <v>0</v>
      </c>
      <c r="CW268" s="14">
        <f t="shared" si="257"/>
        <v>0</v>
      </c>
      <c r="CX268" s="14">
        <f t="shared" si="257"/>
        <v>0</v>
      </c>
      <c r="CY268" s="14">
        <f t="shared" si="257"/>
        <v>0</v>
      </c>
      <c r="CZ268" s="14">
        <f t="shared" si="257"/>
        <v>0</v>
      </c>
      <c r="DA268" s="14">
        <f t="shared" si="257"/>
        <v>0</v>
      </c>
      <c r="DB268" s="14">
        <f t="shared" si="257"/>
        <v>0</v>
      </c>
      <c r="DC268" s="14">
        <f t="shared" si="257"/>
        <v>0</v>
      </c>
      <c r="DD268" s="14">
        <f t="shared" si="258"/>
        <v>0</v>
      </c>
      <c r="DE268" s="14">
        <f t="shared" si="258"/>
        <v>0</v>
      </c>
      <c r="DF268" s="14">
        <f t="shared" si="258"/>
        <v>0</v>
      </c>
      <c r="DG268" s="14">
        <f t="shared" si="258"/>
        <v>0</v>
      </c>
      <c r="DH268" s="14">
        <f t="shared" si="258"/>
        <v>0</v>
      </c>
      <c r="DI268" s="14">
        <f t="shared" si="258"/>
        <v>0</v>
      </c>
      <c r="DJ268" s="14">
        <f t="shared" si="258"/>
        <v>0</v>
      </c>
      <c r="DK268" s="14">
        <f t="shared" si="258"/>
        <v>0</v>
      </c>
      <c r="DL268" s="14">
        <f t="shared" si="258"/>
        <v>0</v>
      </c>
      <c r="DM268" s="14">
        <f t="shared" si="258"/>
        <v>0</v>
      </c>
      <c r="DN268" s="14">
        <f t="shared" si="258"/>
        <v>0</v>
      </c>
      <c r="DO268" s="14">
        <f t="shared" si="258"/>
        <v>0</v>
      </c>
      <c r="DP268" s="14">
        <f t="shared" si="258"/>
        <v>0</v>
      </c>
      <c r="DQ268" s="14">
        <f t="shared" si="258"/>
        <v>0</v>
      </c>
      <c r="DR268" s="14">
        <f t="shared" si="258"/>
        <v>0</v>
      </c>
      <c r="DS268" s="14">
        <f t="shared" si="258"/>
        <v>0</v>
      </c>
      <c r="DT268" s="14">
        <f t="shared" si="259"/>
        <v>0</v>
      </c>
      <c r="DU268" s="14">
        <f t="shared" si="259"/>
        <v>0</v>
      </c>
      <c r="DV268" s="14">
        <f t="shared" si="259"/>
        <v>0</v>
      </c>
      <c r="DW268" s="14">
        <f t="shared" si="259"/>
        <v>0</v>
      </c>
      <c r="DX268" s="14">
        <f t="shared" si="259"/>
        <v>0</v>
      </c>
      <c r="DY268" s="14">
        <f t="shared" si="259"/>
        <v>0</v>
      </c>
      <c r="DZ268" s="14">
        <f t="shared" si="263"/>
        <v>1</v>
      </c>
    </row>
    <row r="269" spans="1:130">
      <c r="A269" s="18">
        <v>11</v>
      </c>
      <c r="B269" s="15">
        <f t="shared" si="260"/>
        <v>1</v>
      </c>
      <c r="C269" s="18">
        <v>2011</v>
      </c>
      <c r="D269" s="25">
        <f t="shared" si="264"/>
        <v>0</v>
      </c>
      <c r="E269" s="25">
        <f t="shared" si="265"/>
        <v>0</v>
      </c>
      <c r="F269" s="25">
        <f t="shared" si="266"/>
        <v>0</v>
      </c>
      <c r="G269" s="25">
        <f t="shared" si="267"/>
        <v>0</v>
      </c>
      <c r="H269" s="25">
        <f t="shared" si="268"/>
        <v>0</v>
      </c>
      <c r="I269" s="25">
        <f t="shared" si="269"/>
        <v>1353.8181818181822</v>
      </c>
      <c r="J269" s="25">
        <f>VLOOKUP($C$72,$D$3:$K$63,$A$71,0)*(B263-B262)</f>
        <v>2783.0000000000009</v>
      </c>
      <c r="K269" s="25">
        <f t="shared" si="271"/>
        <v>3751.0909090909104</v>
      </c>
      <c r="L269" s="25">
        <f t="shared" si="272"/>
        <v>4373.0000000000018</v>
      </c>
      <c r="M269" s="25">
        <f t="shared" ref="M269:M287" si="273">VLOOKUP($C$75,$D$3:$K$63,$A$71,0)*(B260-B259)</f>
        <v>7139.0000000000027</v>
      </c>
      <c r="N269" s="25">
        <f>VLOOKUP($C$76,$D$3:$K$63,$A$71,0)*(B259-B258)</f>
        <v>9459.8181818181856</v>
      </c>
      <c r="O269" s="25">
        <f>VLOOKUP($C$77,$D$3:$K$63,$A$71,0)*B258</f>
        <v>0</v>
      </c>
      <c r="P269" s="25"/>
      <c r="Q269" s="25"/>
      <c r="R269" s="25"/>
      <c r="S269" s="25"/>
      <c r="T269" s="25"/>
      <c r="U269" s="25"/>
      <c r="V269" s="25"/>
      <c r="W269" s="25"/>
      <c r="X269" s="25"/>
      <c r="Y269" s="25"/>
      <c r="Z269" s="25"/>
      <c r="AA269" s="25"/>
      <c r="AB269" s="25"/>
      <c r="AC269" s="25"/>
      <c r="AD269" s="25"/>
      <c r="AE269" s="25"/>
      <c r="AF269" s="25"/>
      <c r="AG269" s="25"/>
      <c r="AH269" s="25"/>
      <c r="AI269" s="25"/>
      <c r="AJ269" s="25"/>
      <c r="AK269" s="25"/>
      <c r="AL269" s="25"/>
      <c r="AM269" s="25"/>
      <c r="AN269" s="25"/>
      <c r="AO269" s="25"/>
      <c r="AP269" s="25"/>
      <c r="AQ269" s="25"/>
      <c r="AR269" s="25"/>
      <c r="AS269" s="25"/>
      <c r="AT269" s="25"/>
      <c r="AU269" s="25"/>
      <c r="AV269" s="25"/>
      <c r="AW269" s="25"/>
      <c r="AX269" s="25"/>
      <c r="AY269" s="25"/>
      <c r="AZ269" s="25"/>
      <c r="BA269" s="25"/>
      <c r="BB269" s="25"/>
      <c r="BC269" s="25"/>
      <c r="BD269" s="25"/>
      <c r="BE269" s="25"/>
      <c r="BF269" s="25"/>
      <c r="BG269" s="25"/>
      <c r="BH269" s="25"/>
      <c r="BI269" s="25"/>
      <c r="BJ269" s="25"/>
      <c r="BK269" s="25"/>
      <c r="BL269" s="25"/>
      <c r="BM269" s="21">
        <f t="shared" si="261"/>
        <v>28859.727272727287</v>
      </c>
      <c r="BP269" s="18">
        <v>2011</v>
      </c>
      <c r="BQ269" s="14">
        <f t="shared" si="262"/>
        <v>0</v>
      </c>
      <c r="BR269" s="14">
        <f t="shared" si="255"/>
        <v>0</v>
      </c>
      <c r="BS269" s="14">
        <f t="shared" si="255"/>
        <v>0</v>
      </c>
      <c r="BT269" s="14">
        <f t="shared" si="255"/>
        <v>0</v>
      </c>
      <c r="BU269" s="14">
        <f t="shared" si="255"/>
        <v>0</v>
      </c>
      <c r="BV269" s="14">
        <f t="shared" si="255"/>
        <v>4.6910290212532714E-2</v>
      </c>
      <c r="BW269" s="14">
        <f t="shared" si="255"/>
        <v>9.64319577139581E-2</v>
      </c>
      <c r="BX269" s="14">
        <f t="shared" si="255"/>
        <v>0.12997665825607876</v>
      </c>
      <c r="BY269" s="14">
        <f t="shared" si="255"/>
        <v>0.15152603344704951</v>
      </c>
      <c r="BZ269" s="14">
        <f t="shared" si="255"/>
        <v>0.24736893500537077</v>
      </c>
      <c r="CA269" s="14">
        <f t="shared" si="255"/>
        <v>0.32778612536501006</v>
      </c>
      <c r="CB269" s="14">
        <f t="shared" si="255"/>
        <v>0</v>
      </c>
      <c r="CC269" s="14">
        <f t="shared" si="255"/>
        <v>0</v>
      </c>
      <c r="CD269" s="14">
        <f t="shared" si="255"/>
        <v>0</v>
      </c>
      <c r="CE269" s="14">
        <f t="shared" si="255"/>
        <v>0</v>
      </c>
      <c r="CF269" s="14">
        <f t="shared" si="255"/>
        <v>0</v>
      </c>
      <c r="CG269" s="14">
        <f t="shared" si="255"/>
        <v>0</v>
      </c>
      <c r="CH269" s="14">
        <f t="shared" si="256"/>
        <v>0</v>
      </c>
      <c r="CI269" s="14">
        <f t="shared" si="256"/>
        <v>0</v>
      </c>
      <c r="CJ269" s="14">
        <f t="shared" si="256"/>
        <v>0</v>
      </c>
      <c r="CK269" s="14">
        <f t="shared" si="256"/>
        <v>0</v>
      </c>
      <c r="CL269" s="14">
        <f t="shared" si="256"/>
        <v>0</v>
      </c>
      <c r="CM269" s="14">
        <f t="shared" si="256"/>
        <v>0</v>
      </c>
      <c r="CN269" s="14">
        <f t="shared" si="257"/>
        <v>0</v>
      </c>
      <c r="CO269" s="14">
        <f t="shared" si="257"/>
        <v>0</v>
      </c>
      <c r="CP269" s="14">
        <f t="shared" si="257"/>
        <v>0</v>
      </c>
      <c r="CQ269" s="14">
        <f t="shared" si="257"/>
        <v>0</v>
      </c>
      <c r="CR269" s="14">
        <f t="shared" si="257"/>
        <v>0</v>
      </c>
      <c r="CS269" s="14">
        <f t="shared" si="257"/>
        <v>0</v>
      </c>
      <c r="CT269" s="14">
        <f t="shared" si="257"/>
        <v>0</v>
      </c>
      <c r="CU269" s="14">
        <f t="shared" si="257"/>
        <v>0</v>
      </c>
      <c r="CV269" s="14">
        <f t="shared" si="257"/>
        <v>0</v>
      </c>
      <c r="CW269" s="14">
        <f t="shared" si="257"/>
        <v>0</v>
      </c>
      <c r="CX269" s="14">
        <f t="shared" si="257"/>
        <v>0</v>
      </c>
      <c r="CY269" s="14">
        <f t="shared" si="257"/>
        <v>0</v>
      </c>
      <c r="CZ269" s="14">
        <f t="shared" si="257"/>
        <v>0</v>
      </c>
      <c r="DA269" s="14">
        <f t="shared" si="257"/>
        <v>0</v>
      </c>
      <c r="DB269" s="14">
        <f t="shared" si="257"/>
        <v>0</v>
      </c>
      <c r="DC269" s="14">
        <f t="shared" si="257"/>
        <v>0</v>
      </c>
      <c r="DD269" s="14">
        <f t="shared" si="258"/>
        <v>0</v>
      </c>
      <c r="DE269" s="14">
        <f t="shared" si="258"/>
        <v>0</v>
      </c>
      <c r="DF269" s="14">
        <f t="shared" si="258"/>
        <v>0</v>
      </c>
      <c r="DG269" s="14">
        <f t="shared" si="258"/>
        <v>0</v>
      </c>
      <c r="DH269" s="14">
        <f t="shared" si="258"/>
        <v>0</v>
      </c>
      <c r="DI269" s="14">
        <f t="shared" si="258"/>
        <v>0</v>
      </c>
      <c r="DJ269" s="14">
        <f t="shared" si="258"/>
        <v>0</v>
      </c>
      <c r="DK269" s="14">
        <f t="shared" si="258"/>
        <v>0</v>
      </c>
      <c r="DL269" s="14">
        <f t="shared" si="258"/>
        <v>0</v>
      </c>
      <c r="DM269" s="14">
        <f t="shared" si="258"/>
        <v>0</v>
      </c>
      <c r="DN269" s="14">
        <f t="shared" si="258"/>
        <v>0</v>
      </c>
      <c r="DO269" s="14">
        <f t="shared" si="258"/>
        <v>0</v>
      </c>
      <c r="DP269" s="14">
        <f t="shared" si="258"/>
        <v>0</v>
      </c>
      <c r="DQ269" s="14">
        <f t="shared" si="258"/>
        <v>0</v>
      </c>
      <c r="DR269" s="14">
        <f t="shared" si="258"/>
        <v>0</v>
      </c>
      <c r="DS269" s="14">
        <f t="shared" si="258"/>
        <v>0</v>
      </c>
      <c r="DT269" s="14">
        <f t="shared" si="259"/>
        <v>0</v>
      </c>
      <c r="DU269" s="14">
        <f t="shared" si="259"/>
        <v>0</v>
      </c>
      <c r="DV269" s="14">
        <f t="shared" si="259"/>
        <v>0</v>
      </c>
      <c r="DW269" s="14">
        <f t="shared" si="259"/>
        <v>0</v>
      </c>
      <c r="DX269" s="14">
        <f t="shared" si="259"/>
        <v>0</v>
      </c>
      <c r="DY269" s="14">
        <f t="shared" si="259"/>
        <v>0</v>
      </c>
      <c r="DZ269" s="14">
        <f t="shared" si="263"/>
        <v>1</v>
      </c>
    </row>
    <row r="270" spans="1:130">
      <c r="A270" s="18">
        <v>12</v>
      </c>
      <c r="B270" s="15">
        <f t="shared" si="260"/>
        <v>1</v>
      </c>
      <c r="C270" s="18">
        <v>2012</v>
      </c>
      <c r="D270" s="25">
        <f t="shared" si="264"/>
        <v>0</v>
      </c>
      <c r="E270" s="25">
        <f t="shared" si="265"/>
        <v>0</v>
      </c>
      <c r="F270" s="25">
        <f t="shared" si="266"/>
        <v>0</v>
      </c>
      <c r="G270" s="25">
        <f t="shared" si="267"/>
        <v>0</v>
      </c>
      <c r="H270" s="25">
        <f t="shared" si="268"/>
        <v>0</v>
      </c>
      <c r="I270" s="25">
        <f t="shared" si="269"/>
        <v>1353.8181818181822</v>
      </c>
      <c r="J270" s="25">
        <f t="shared" si="270"/>
        <v>2783.0000000000009</v>
      </c>
      <c r="K270" s="25">
        <f t="shared" si="271"/>
        <v>3751.0909090909104</v>
      </c>
      <c r="L270" s="25">
        <f t="shared" si="272"/>
        <v>4373.0000000000018</v>
      </c>
      <c r="M270" s="25">
        <f t="shared" si="273"/>
        <v>7139.0000000000027</v>
      </c>
      <c r="N270" s="25">
        <f t="shared" ref="N270:N288" si="274">VLOOKUP($C$76,$D$3:$K$63,$A$71,0)*(B260-B259)</f>
        <v>9459.8181818181856</v>
      </c>
      <c r="O270" s="25">
        <f>VLOOKUP($C$77,$D$3:$K$63,$A$71,0)*(B259-B258)</f>
        <v>7560.7272727272748</v>
      </c>
      <c r="P270" s="25">
        <f>VLOOKUP($C$78,$D$3:$K$63,$A$71,0)*B258</f>
        <v>0</v>
      </c>
      <c r="Q270" s="25"/>
      <c r="R270" s="25"/>
      <c r="S270" s="25"/>
      <c r="T270" s="25"/>
      <c r="U270" s="25"/>
      <c r="V270" s="25"/>
      <c r="W270" s="25"/>
      <c r="X270" s="25"/>
      <c r="Y270" s="25"/>
      <c r="Z270" s="25"/>
      <c r="AA270" s="25"/>
      <c r="AB270" s="25"/>
      <c r="AC270" s="25"/>
      <c r="AD270" s="25"/>
      <c r="AE270" s="25"/>
      <c r="AF270" s="25"/>
      <c r="AG270" s="25"/>
      <c r="AH270" s="25"/>
      <c r="AI270" s="25"/>
      <c r="AJ270" s="25"/>
      <c r="AK270" s="25"/>
      <c r="AL270" s="25"/>
      <c r="AM270" s="25"/>
      <c r="AN270" s="25"/>
      <c r="AO270" s="25"/>
      <c r="AP270" s="25"/>
      <c r="AQ270" s="25"/>
      <c r="AR270" s="25"/>
      <c r="AS270" s="25"/>
      <c r="AT270" s="25"/>
      <c r="AU270" s="25"/>
      <c r="AV270" s="25"/>
      <c r="AW270" s="25"/>
      <c r="AX270" s="25"/>
      <c r="AY270" s="25"/>
      <c r="AZ270" s="25"/>
      <c r="BA270" s="25"/>
      <c r="BB270" s="25"/>
      <c r="BC270" s="25"/>
      <c r="BD270" s="25"/>
      <c r="BE270" s="25"/>
      <c r="BF270" s="25"/>
      <c r="BG270" s="25"/>
      <c r="BH270" s="25"/>
      <c r="BI270" s="25"/>
      <c r="BJ270" s="25"/>
      <c r="BK270" s="25"/>
      <c r="BL270" s="25"/>
      <c r="BM270" s="21">
        <f t="shared" si="261"/>
        <v>36420.454545454559</v>
      </c>
      <c r="BP270" s="18">
        <v>2012</v>
      </c>
      <c r="BQ270" s="14">
        <f t="shared" si="262"/>
        <v>0</v>
      </c>
      <c r="BR270" s="14">
        <f t="shared" si="255"/>
        <v>0</v>
      </c>
      <c r="BS270" s="14">
        <f t="shared" si="255"/>
        <v>0</v>
      </c>
      <c r="BT270" s="14">
        <f t="shared" si="255"/>
        <v>0</v>
      </c>
      <c r="BU270" s="14">
        <f t="shared" si="255"/>
        <v>0</v>
      </c>
      <c r="BV270" s="14">
        <f t="shared" si="255"/>
        <v>3.717191887675507E-2</v>
      </c>
      <c r="BW270" s="14">
        <f t="shared" si="255"/>
        <v>7.6413104524180958E-2</v>
      </c>
      <c r="BX270" s="14">
        <f t="shared" si="255"/>
        <v>0.10299407176287051</v>
      </c>
      <c r="BY270" s="14">
        <f t="shared" si="255"/>
        <v>0.12006989079563184</v>
      </c>
      <c r="BZ270" s="14">
        <f t="shared" si="255"/>
        <v>0.19601622464898596</v>
      </c>
      <c r="CA270" s="14">
        <f t="shared" si="255"/>
        <v>0.25973915756630267</v>
      </c>
      <c r="CB270" s="14">
        <f t="shared" si="255"/>
        <v>0.20759563182527299</v>
      </c>
      <c r="CC270" s="14">
        <f t="shared" si="255"/>
        <v>0</v>
      </c>
      <c r="CD270" s="14">
        <f t="shared" si="255"/>
        <v>0</v>
      </c>
      <c r="CE270" s="14">
        <f t="shared" si="255"/>
        <v>0</v>
      </c>
      <c r="CF270" s="14">
        <f t="shared" si="255"/>
        <v>0</v>
      </c>
      <c r="CG270" s="14">
        <f t="shared" si="255"/>
        <v>0</v>
      </c>
      <c r="CH270" s="14">
        <f t="shared" si="256"/>
        <v>0</v>
      </c>
      <c r="CI270" s="14">
        <f t="shared" si="256"/>
        <v>0</v>
      </c>
      <c r="CJ270" s="14">
        <f t="shared" si="256"/>
        <v>0</v>
      </c>
      <c r="CK270" s="14">
        <f t="shared" si="256"/>
        <v>0</v>
      </c>
      <c r="CL270" s="14">
        <f t="shared" si="256"/>
        <v>0</v>
      </c>
      <c r="CM270" s="14">
        <f t="shared" si="256"/>
        <v>0</v>
      </c>
      <c r="CN270" s="14">
        <f t="shared" si="257"/>
        <v>0</v>
      </c>
      <c r="CO270" s="14">
        <f t="shared" si="257"/>
        <v>0</v>
      </c>
      <c r="CP270" s="14">
        <f t="shared" si="257"/>
        <v>0</v>
      </c>
      <c r="CQ270" s="14">
        <f t="shared" si="257"/>
        <v>0</v>
      </c>
      <c r="CR270" s="14">
        <f t="shared" si="257"/>
        <v>0</v>
      </c>
      <c r="CS270" s="14">
        <f t="shared" si="257"/>
        <v>0</v>
      </c>
      <c r="CT270" s="14">
        <f t="shared" si="257"/>
        <v>0</v>
      </c>
      <c r="CU270" s="14">
        <f t="shared" si="257"/>
        <v>0</v>
      </c>
      <c r="CV270" s="14">
        <f t="shared" si="257"/>
        <v>0</v>
      </c>
      <c r="CW270" s="14">
        <f t="shared" si="257"/>
        <v>0</v>
      </c>
      <c r="CX270" s="14">
        <f t="shared" si="257"/>
        <v>0</v>
      </c>
      <c r="CY270" s="14">
        <f t="shared" si="257"/>
        <v>0</v>
      </c>
      <c r="CZ270" s="14">
        <f t="shared" si="257"/>
        <v>0</v>
      </c>
      <c r="DA270" s="14">
        <f t="shared" si="257"/>
        <v>0</v>
      </c>
      <c r="DB270" s="14">
        <f t="shared" si="257"/>
        <v>0</v>
      </c>
      <c r="DC270" s="14">
        <f t="shared" si="257"/>
        <v>0</v>
      </c>
      <c r="DD270" s="14">
        <f t="shared" si="258"/>
        <v>0</v>
      </c>
      <c r="DE270" s="14">
        <f t="shared" si="258"/>
        <v>0</v>
      </c>
      <c r="DF270" s="14">
        <f t="shared" si="258"/>
        <v>0</v>
      </c>
      <c r="DG270" s="14">
        <f t="shared" si="258"/>
        <v>0</v>
      </c>
      <c r="DH270" s="14">
        <f t="shared" si="258"/>
        <v>0</v>
      </c>
      <c r="DI270" s="14">
        <f t="shared" si="258"/>
        <v>0</v>
      </c>
      <c r="DJ270" s="14">
        <f t="shared" si="258"/>
        <v>0</v>
      </c>
      <c r="DK270" s="14">
        <f t="shared" si="258"/>
        <v>0</v>
      </c>
      <c r="DL270" s="14">
        <f t="shared" si="258"/>
        <v>0</v>
      </c>
      <c r="DM270" s="14">
        <f t="shared" si="258"/>
        <v>0</v>
      </c>
      <c r="DN270" s="14">
        <f t="shared" si="258"/>
        <v>0</v>
      </c>
      <c r="DO270" s="14">
        <f t="shared" si="258"/>
        <v>0</v>
      </c>
      <c r="DP270" s="14">
        <f t="shared" si="258"/>
        <v>0</v>
      </c>
      <c r="DQ270" s="14">
        <f t="shared" si="258"/>
        <v>0</v>
      </c>
      <c r="DR270" s="14">
        <f t="shared" si="258"/>
        <v>0</v>
      </c>
      <c r="DS270" s="14">
        <f t="shared" si="258"/>
        <v>0</v>
      </c>
      <c r="DT270" s="14">
        <f t="shared" si="259"/>
        <v>0</v>
      </c>
      <c r="DU270" s="14">
        <f t="shared" si="259"/>
        <v>0</v>
      </c>
      <c r="DV270" s="14">
        <f t="shared" si="259"/>
        <v>0</v>
      </c>
      <c r="DW270" s="14">
        <f t="shared" si="259"/>
        <v>0</v>
      </c>
      <c r="DX270" s="14">
        <f t="shared" si="259"/>
        <v>0</v>
      </c>
      <c r="DY270" s="14">
        <f t="shared" si="259"/>
        <v>0</v>
      </c>
      <c r="DZ270" s="14">
        <f t="shared" si="263"/>
        <v>1</v>
      </c>
    </row>
    <row r="271" spans="1:130">
      <c r="A271" s="18">
        <v>13</v>
      </c>
      <c r="B271" s="15">
        <f t="shared" si="260"/>
        <v>1</v>
      </c>
      <c r="C271" s="18">
        <v>2013</v>
      </c>
      <c r="D271" s="25">
        <f t="shared" si="264"/>
        <v>0</v>
      </c>
      <c r="E271" s="25">
        <f t="shared" si="265"/>
        <v>0</v>
      </c>
      <c r="F271" s="25">
        <f t="shared" si="266"/>
        <v>0</v>
      </c>
      <c r="G271" s="25">
        <f t="shared" si="267"/>
        <v>0</v>
      </c>
      <c r="H271" s="25">
        <f t="shared" si="268"/>
        <v>0</v>
      </c>
      <c r="I271" s="25">
        <f t="shared" si="269"/>
        <v>1353.8181818181822</v>
      </c>
      <c r="J271" s="25">
        <f t="shared" si="270"/>
        <v>2783.0000000000009</v>
      </c>
      <c r="K271" s="25">
        <f t="shared" si="271"/>
        <v>3751.0909090909104</v>
      </c>
      <c r="L271" s="25">
        <f t="shared" si="272"/>
        <v>4373.0000000000018</v>
      </c>
      <c r="M271" s="25">
        <f t="shared" si="273"/>
        <v>7139.0000000000027</v>
      </c>
      <c r="N271" s="25">
        <f t="shared" si="274"/>
        <v>9459.8181818181856</v>
      </c>
      <c r="O271" s="25">
        <f t="shared" ref="O271:O289" si="275">VLOOKUP($C$77,$D$3:$K$63,$A$71,0)*(B260-B259)</f>
        <v>7560.7272727272748</v>
      </c>
      <c r="P271" s="25">
        <f>VLOOKUP($C$78,$D$3:$K$63,$A$71,0)*(B259-B258)</f>
        <v>5196.5454545454559</v>
      </c>
      <c r="Q271" s="25">
        <f>VLOOKUP($C$79,$D$3:$K$63,$A$71,0)*B258</f>
        <v>0</v>
      </c>
      <c r="R271" s="25"/>
      <c r="S271" s="25"/>
      <c r="T271" s="25"/>
      <c r="U271" s="25"/>
      <c r="V271" s="25"/>
      <c r="W271" s="25"/>
      <c r="X271" s="25"/>
      <c r="Y271" s="25"/>
      <c r="Z271" s="25"/>
      <c r="AA271" s="25"/>
      <c r="AB271" s="25"/>
      <c r="AC271" s="25"/>
      <c r="AD271" s="25"/>
      <c r="AE271" s="25"/>
      <c r="AF271" s="25"/>
      <c r="AG271" s="25"/>
      <c r="AH271" s="25"/>
      <c r="AI271" s="25"/>
      <c r="AJ271" s="25"/>
      <c r="AK271" s="25"/>
      <c r="AL271" s="25"/>
      <c r="AM271" s="25"/>
      <c r="AN271" s="25"/>
      <c r="AO271" s="25"/>
      <c r="AP271" s="25"/>
      <c r="AQ271" s="25"/>
      <c r="AR271" s="25"/>
      <c r="AS271" s="25"/>
      <c r="AT271" s="25"/>
      <c r="AU271" s="25"/>
      <c r="AV271" s="25"/>
      <c r="AW271" s="25"/>
      <c r="AX271" s="25"/>
      <c r="AY271" s="25"/>
      <c r="AZ271" s="25"/>
      <c r="BA271" s="25"/>
      <c r="BB271" s="25"/>
      <c r="BC271" s="25"/>
      <c r="BD271" s="25"/>
      <c r="BE271" s="25"/>
      <c r="BF271" s="25"/>
      <c r="BG271" s="25"/>
      <c r="BH271" s="25"/>
      <c r="BI271" s="25"/>
      <c r="BJ271" s="25"/>
      <c r="BK271" s="25"/>
      <c r="BL271" s="25"/>
      <c r="BM271" s="21">
        <f t="shared" si="261"/>
        <v>41617.000000000015</v>
      </c>
      <c r="BP271" s="18">
        <v>2013</v>
      </c>
      <c r="BQ271" s="14">
        <f t="shared" si="262"/>
        <v>0</v>
      </c>
      <c r="BR271" s="14">
        <f t="shared" si="255"/>
        <v>0</v>
      </c>
      <c r="BS271" s="14">
        <f t="shared" si="255"/>
        <v>0</v>
      </c>
      <c r="BT271" s="14">
        <f t="shared" si="255"/>
        <v>0</v>
      </c>
      <c r="BU271" s="14">
        <f t="shared" si="255"/>
        <v>0</v>
      </c>
      <c r="BV271" s="14">
        <f t="shared" si="255"/>
        <v>3.2530412615474007E-2</v>
      </c>
      <c r="BW271" s="14">
        <f t="shared" si="255"/>
        <v>6.6871711079606891E-2</v>
      </c>
      <c r="BX271" s="14">
        <f t="shared" si="255"/>
        <v>9.0133621094526495E-2</v>
      </c>
      <c r="BY271" s="14">
        <f t="shared" si="255"/>
        <v>0.10507725208448471</v>
      </c>
      <c r="BZ271" s="14">
        <f t="shared" si="255"/>
        <v>0.17154047624768726</v>
      </c>
      <c r="CA271" s="14">
        <f t="shared" si="255"/>
        <v>0.22730658581392657</v>
      </c>
      <c r="CB271" s="14">
        <f t="shared" si="255"/>
        <v>0.1816740099653332</v>
      </c>
      <c r="CC271" s="14">
        <f t="shared" si="255"/>
        <v>0.12486593109896085</v>
      </c>
      <c r="CD271" s="14">
        <f t="shared" si="255"/>
        <v>0</v>
      </c>
      <c r="CE271" s="14">
        <f t="shared" si="255"/>
        <v>0</v>
      </c>
      <c r="CF271" s="14">
        <f t="shared" si="255"/>
        <v>0</v>
      </c>
      <c r="CG271" s="14">
        <f t="shared" si="255"/>
        <v>0</v>
      </c>
      <c r="CH271" s="14">
        <f t="shared" si="256"/>
        <v>0</v>
      </c>
      <c r="CI271" s="14">
        <f t="shared" si="256"/>
        <v>0</v>
      </c>
      <c r="CJ271" s="14">
        <f t="shared" si="256"/>
        <v>0</v>
      </c>
      <c r="CK271" s="14">
        <f t="shared" si="256"/>
        <v>0</v>
      </c>
      <c r="CL271" s="14">
        <f t="shared" si="256"/>
        <v>0</v>
      </c>
      <c r="CM271" s="14">
        <f t="shared" si="256"/>
        <v>0</v>
      </c>
      <c r="CN271" s="14">
        <f t="shared" si="257"/>
        <v>0</v>
      </c>
      <c r="CO271" s="14">
        <f t="shared" si="257"/>
        <v>0</v>
      </c>
      <c r="CP271" s="14">
        <f t="shared" si="257"/>
        <v>0</v>
      </c>
      <c r="CQ271" s="14">
        <f t="shared" si="257"/>
        <v>0</v>
      </c>
      <c r="CR271" s="14">
        <f t="shared" si="257"/>
        <v>0</v>
      </c>
      <c r="CS271" s="14">
        <f t="shared" si="257"/>
        <v>0</v>
      </c>
      <c r="CT271" s="14">
        <f t="shared" si="257"/>
        <v>0</v>
      </c>
      <c r="CU271" s="14">
        <f t="shared" si="257"/>
        <v>0</v>
      </c>
      <c r="CV271" s="14">
        <f t="shared" si="257"/>
        <v>0</v>
      </c>
      <c r="CW271" s="14">
        <f t="shared" si="257"/>
        <v>0</v>
      </c>
      <c r="CX271" s="14">
        <f t="shared" si="257"/>
        <v>0</v>
      </c>
      <c r="CY271" s="14">
        <f t="shared" si="257"/>
        <v>0</v>
      </c>
      <c r="CZ271" s="14">
        <f t="shared" si="257"/>
        <v>0</v>
      </c>
      <c r="DA271" s="14">
        <f t="shared" si="257"/>
        <v>0</v>
      </c>
      <c r="DB271" s="14">
        <f t="shared" si="257"/>
        <v>0</v>
      </c>
      <c r="DC271" s="14">
        <f t="shared" si="257"/>
        <v>0</v>
      </c>
      <c r="DD271" s="14">
        <f t="shared" si="258"/>
        <v>0</v>
      </c>
      <c r="DE271" s="14">
        <f t="shared" si="258"/>
        <v>0</v>
      </c>
      <c r="DF271" s="14">
        <f t="shared" si="258"/>
        <v>0</v>
      </c>
      <c r="DG271" s="14">
        <f t="shared" si="258"/>
        <v>0</v>
      </c>
      <c r="DH271" s="14">
        <f t="shared" si="258"/>
        <v>0</v>
      </c>
      <c r="DI271" s="14">
        <f t="shared" si="258"/>
        <v>0</v>
      </c>
      <c r="DJ271" s="14">
        <f t="shared" si="258"/>
        <v>0</v>
      </c>
      <c r="DK271" s="14">
        <f t="shared" si="258"/>
        <v>0</v>
      </c>
      <c r="DL271" s="14">
        <f t="shared" si="258"/>
        <v>0</v>
      </c>
      <c r="DM271" s="14">
        <f t="shared" si="258"/>
        <v>0</v>
      </c>
      <c r="DN271" s="14">
        <f t="shared" si="258"/>
        <v>0</v>
      </c>
      <c r="DO271" s="14">
        <f t="shared" si="258"/>
        <v>0</v>
      </c>
      <c r="DP271" s="14">
        <f t="shared" si="258"/>
        <v>0</v>
      </c>
      <c r="DQ271" s="14">
        <f t="shared" si="258"/>
        <v>0</v>
      </c>
      <c r="DR271" s="14">
        <f t="shared" si="258"/>
        <v>0</v>
      </c>
      <c r="DS271" s="14">
        <f t="shared" si="258"/>
        <v>0</v>
      </c>
      <c r="DT271" s="14">
        <f t="shared" si="259"/>
        <v>0</v>
      </c>
      <c r="DU271" s="14">
        <f t="shared" si="259"/>
        <v>0</v>
      </c>
      <c r="DV271" s="14">
        <f t="shared" si="259"/>
        <v>0</v>
      </c>
      <c r="DW271" s="14">
        <f t="shared" si="259"/>
        <v>0</v>
      </c>
      <c r="DX271" s="14">
        <f t="shared" si="259"/>
        <v>0</v>
      </c>
      <c r="DY271" s="14">
        <f t="shared" si="259"/>
        <v>0</v>
      </c>
      <c r="DZ271" s="14">
        <f t="shared" si="263"/>
        <v>1</v>
      </c>
    </row>
    <row r="272" spans="1:130">
      <c r="A272" s="18">
        <v>14</v>
      </c>
      <c r="B272" s="15">
        <f t="shared" si="260"/>
        <v>1</v>
      </c>
      <c r="C272" s="18">
        <v>2014</v>
      </c>
      <c r="D272" s="25">
        <f t="shared" si="264"/>
        <v>0</v>
      </c>
      <c r="E272" s="25">
        <f t="shared" si="265"/>
        <v>0</v>
      </c>
      <c r="F272" s="25">
        <f t="shared" si="266"/>
        <v>0</v>
      </c>
      <c r="G272" s="25">
        <f t="shared" si="267"/>
        <v>0</v>
      </c>
      <c r="H272" s="25">
        <f t="shared" si="268"/>
        <v>0</v>
      </c>
      <c r="I272" s="25">
        <f t="shared" si="269"/>
        <v>1353.8181818181822</v>
      </c>
      <c r="J272" s="25">
        <f t="shared" si="270"/>
        <v>2783.0000000000009</v>
      </c>
      <c r="K272" s="25">
        <f t="shared" si="271"/>
        <v>3751.0909090909104</v>
      </c>
      <c r="L272" s="25">
        <f t="shared" si="272"/>
        <v>4373.0000000000018</v>
      </c>
      <c r="M272" s="25">
        <f t="shared" si="273"/>
        <v>7139.0000000000027</v>
      </c>
      <c r="N272" s="25">
        <f t="shared" si="274"/>
        <v>9459.8181818181856</v>
      </c>
      <c r="O272" s="25">
        <f t="shared" si="275"/>
        <v>7560.7272727272748</v>
      </c>
      <c r="P272" s="25">
        <f t="shared" ref="P272:P290" si="276">VLOOKUP($C$78,$D$3:$K$63,$A$71,0)*(B260-B259)</f>
        <v>5196.5454545454559</v>
      </c>
      <c r="Q272" s="25">
        <f>VLOOKUP($C$79,$D$3:$K$63,$A$71,0)*(B259-B258)</f>
        <v>6871.2727272727298</v>
      </c>
      <c r="R272" s="25">
        <f>VLOOKUP($C$80,$D$3:$K$63,$A$71,0)*B258</f>
        <v>0</v>
      </c>
      <c r="S272" s="25"/>
      <c r="T272" s="25"/>
      <c r="U272" s="25"/>
      <c r="V272" s="25"/>
      <c r="W272" s="25"/>
      <c r="X272" s="25"/>
      <c r="Y272" s="25"/>
      <c r="Z272" s="25"/>
      <c r="AA272" s="25"/>
      <c r="AB272" s="25"/>
      <c r="AC272" s="25"/>
      <c r="AD272" s="25"/>
      <c r="AE272" s="25"/>
      <c r="AF272" s="25"/>
      <c r="AG272" s="25"/>
      <c r="AH272" s="25"/>
      <c r="AI272" s="25"/>
      <c r="AJ272" s="25"/>
      <c r="AK272" s="25"/>
      <c r="AL272" s="25"/>
      <c r="AM272" s="25"/>
      <c r="AN272" s="25"/>
      <c r="AO272" s="25"/>
      <c r="AP272" s="25"/>
      <c r="AQ272" s="25"/>
      <c r="AR272" s="25"/>
      <c r="AS272" s="25"/>
      <c r="AT272" s="25"/>
      <c r="AU272" s="25"/>
      <c r="AV272" s="25"/>
      <c r="AW272" s="25"/>
      <c r="AX272" s="25"/>
      <c r="AY272" s="25"/>
      <c r="AZ272" s="25"/>
      <c r="BA272" s="25"/>
      <c r="BB272" s="25"/>
      <c r="BC272" s="25"/>
      <c r="BD272" s="25"/>
      <c r="BE272" s="25"/>
      <c r="BF272" s="25"/>
      <c r="BG272" s="25"/>
      <c r="BH272" s="25"/>
      <c r="BI272" s="25"/>
      <c r="BJ272" s="25"/>
      <c r="BK272" s="25"/>
      <c r="BL272" s="25"/>
      <c r="BM272" s="21">
        <f t="shared" si="261"/>
        <v>48488.272727272742</v>
      </c>
      <c r="BP272" s="18">
        <v>2014</v>
      </c>
      <c r="BQ272" s="14">
        <f t="shared" si="262"/>
        <v>0</v>
      </c>
      <c r="BR272" s="14">
        <f t="shared" si="255"/>
        <v>0</v>
      </c>
      <c r="BS272" s="14">
        <f t="shared" si="255"/>
        <v>0</v>
      </c>
      <c r="BT272" s="14">
        <f t="shared" si="255"/>
        <v>0</v>
      </c>
      <c r="BU272" s="14">
        <f t="shared" si="255"/>
        <v>0</v>
      </c>
      <c r="BV272" s="14">
        <f t="shared" si="255"/>
        <v>2.7920528112702039E-2</v>
      </c>
      <c r="BW272" s="14">
        <f t="shared" si="255"/>
        <v>5.7395321455422213E-2</v>
      </c>
      <c r="BX272" s="14">
        <f t="shared" si="255"/>
        <v>7.7360786394460895E-2</v>
      </c>
      <c r="BY272" s="14">
        <f t="shared" si="255"/>
        <v>9.0186755560388562E-2</v>
      </c>
      <c r="BZ272" s="14">
        <f t="shared" si="255"/>
        <v>0.14723147677695264</v>
      </c>
      <c r="CA272" s="14">
        <f t="shared" si="255"/>
        <v>0.19509497141764365</v>
      </c>
      <c r="CB272" s="14">
        <f t="shared" si="255"/>
        <v>0.15592898751525672</v>
      </c>
      <c r="CC272" s="14">
        <f t="shared" si="255"/>
        <v>0.10717118103533937</v>
      </c>
      <c r="CD272" s="14">
        <f t="shared" si="255"/>
        <v>0.14170999173183393</v>
      </c>
      <c r="CE272" s="14">
        <f t="shared" si="255"/>
        <v>0</v>
      </c>
      <c r="CF272" s="14">
        <f t="shared" si="255"/>
        <v>0</v>
      </c>
      <c r="CG272" s="14">
        <f t="shared" si="255"/>
        <v>0</v>
      </c>
      <c r="CH272" s="14">
        <f t="shared" si="256"/>
        <v>0</v>
      </c>
      <c r="CI272" s="14">
        <f t="shared" si="256"/>
        <v>0</v>
      </c>
      <c r="CJ272" s="14">
        <f t="shared" si="256"/>
        <v>0</v>
      </c>
      <c r="CK272" s="14">
        <f t="shared" si="256"/>
        <v>0</v>
      </c>
      <c r="CL272" s="14">
        <f t="shared" si="256"/>
        <v>0</v>
      </c>
      <c r="CM272" s="14">
        <f t="shared" si="256"/>
        <v>0</v>
      </c>
      <c r="CN272" s="14">
        <f t="shared" si="257"/>
        <v>0</v>
      </c>
      <c r="CO272" s="14">
        <f t="shared" si="257"/>
        <v>0</v>
      </c>
      <c r="CP272" s="14">
        <f t="shared" si="257"/>
        <v>0</v>
      </c>
      <c r="CQ272" s="14">
        <f t="shared" si="257"/>
        <v>0</v>
      </c>
      <c r="CR272" s="14">
        <f t="shared" si="257"/>
        <v>0</v>
      </c>
      <c r="CS272" s="14">
        <f t="shared" si="257"/>
        <v>0</v>
      </c>
      <c r="CT272" s="14">
        <f t="shared" si="257"/>
        <v>0</v>
      </c>
      <c r="CU272" s="14">
        <f t="shared" si="257"/>
        <v>0</v>
      </c>
      <c r="CV272" s="14">
        <f t="shared" si="257"/>
        <v>0</v>
      </c>
      <c r="CW272" s="14">
        <f t="shared" si="257"/>
        <v>0</v>
      </c>
      <c r="CX272" s="14">
        <f t="shared" si="257"/>
        <v>0</v>
      </c>
      <c r="CY272" s="14">
        <f t="shared" si="257"/>
        <v>0</v>
      </c>
      <c r="CZ272" s="14">
        <f t="shared" si="257"/>
        <v>0</v>
      </c>
      <c r="DA272" s="14">
        <f t="shared" si="257"/>
        <v>0</v>
      </c>
      <c r="DB272" s="14">
        <f t="shared" si="257"/>
        <v>0</v>
      </c>
      <c r="DC272" s="14">
        <f t="shared" si="257"/>
        <v>0</v>
      </c>
      <c r="DD272" s="14">
        <f t="shared" si="258"/>
        <v>0</v>
      </c>
      <c r="DE272" s="14">
        <f t="shared" si="258"/>
        <v>0</v>
      </c>
      <c r="DF272" s="14">
        <f t="shared" si="258"/>
        <v>0</v>
      </c>
      <c r="DG272" s="14">
        <f t="shared" si="258"/>
        <v>0</v>
      </c>
      <c r="DH272" s="14">
        <f t="shared" si="258"/>
        <v>0</v>
      </c>
      <c r="DI272" s="14">
        <f t="shared" si="258"/>
        <v>0</v>
      </c>
      <c r="DJ272" s="14">
        <f t="shared" si="258"/>
        <v>0</v>
      </c>
      <c r="DK272" s="14">
        <f t="shared" si="258"/>
        <v>0</v>
      </c>
      <c r="DL272" s="14">
        <f t="shared" si="258"/>
        <v>0</v>
      </c>
      <c r="DM272" s="14">
        <f t="shared" si="258"/>
        <v>0</v>
      </c>
      <c r="DN272" s="14">
        <f t="shared" si="258"/>
        <v>0</v>
      </c>
      <c r="DO272" s="14">
        <f t="shared" si="258"/>
        <v>0</v>
      </c>
      <c r="DP272" s="14">
        <f t="shared" si="258"/>
        <v>0</v>
      </c>
      <c r="DQ272" s="14">
        <f t="shared" si="258"/>
        <v>0</v>
      </c>
      <c r="DR272" s="14">
        <f t="shared" si="258"/>
        <v>0</v>
      </c>
      <c r="DS272" s="14">
        <f t="shared" si="258"/>
        <v>0</v>
      </c>
      <c r="DT272" s="14">
        <f t="shared" si="259"/>
        <v>0</v>
      </c>
      <c r="DU272" s="14">
        <f t="shared" si="259"/>
        <v>0</v>
      </c>
      <c r="DV272" s="14">
        <f t="shared" si="259"/>
        <v>0</v>
      </c>
      <c r="DW272" s="14">
        <f t="shared" si="259"/>
        <v>0</v>
      </c>
      <c r="DX272" s="14">
        <f t="shared" si="259"/>
        <v>0</v>
      </c>
      <c r="DY272" s="14">
        <f t="shared" si="259"/>
        <v>0</v>
      </c>
      <c r="DZ272" s="14">
        <f t="shared" si="263"/>
        <v>1</v>
      </c>
    </row>
    <row r="273" spans="1:130">
      <c r="A273" s="18">
        <v>15</v>
      </c>
      <c r="B273" s="15">
        <f t="shared" si="260"/>
        <v>1</v>
      </c>
      <c r="C273" s="18">
        <v>2015</v>
      </c>
      <c r="D273" s="25">
        <f t="shared" si="264"/>
        <v>0</v>
      </c>
      <c r="E273" s="25">
        <f t="shared" si="265"/>
        <v>0</v>
      </c>
      <c r="F273" s="25">
        <f t="shared" si="266"/>
        <v>0</v>
      </c>
      <c r="G273" s="25">
        <f t="shared" si="267"/>
        <v>0</v>
      </c>
      <c r="H273" s="25">
        <f t="shared" si="268"/>
        <v>0</v>
      </c>
      <c r="I273" s="25">
        <f t="shared" si="269"/>
        <v>1353.8181818181822</v>
      </c>
      <c r="J273" s="25">
        <f t="shared" si="270"/>
        <v>2783.0000000000009</v>
      </c>
      <c r="K273" s="25">
        <f t="shared" si="271"/>
        <v>3751.0909090909104</v>
      </c>
      <c r="L273" s="25">
        <f t="shared" si="272"/>
        <v>4373.0000000000018</v>
      </c>
      <c r="M273" s="25">
        <f t="shared" si="273"/>
        <v>7139.0000000000027</v>
      </c>
      <c r="N273" s="25">
        <f t="shared" si="274"/>
        <v>9459.8181818181856</v>
      </c>
      <c r="O273" s="25">
        <f t="shared" si="275"/>
        <v>7560.7272727272748</v>
      </c>
      <c r="P273" s="25">
        <f t="shared" si="276"/>
        <v>5196.5454545454559</v>
      </c>
      <c r="Q273" s="25">
        <f t="shared" ref="Q273:Q291" si="277">VLOOKUP($C$79,$D$3:$K$63,$A$71,0)*(B260-B259)</f>
        <v>6871.2727272727298</v>
      </c>
      <c r="R273" s="25">
        <f>VLOOKUP($C$80,$D$3:$K$63,$A$71,0)*(B259-B258)</f>
        <v>7153.1818181818207</v>
      </c>
      <c r="S273" s="25">
        <f>VLOOKUP($C$81,$D$3:$K$63,$A$71,0)*B258</f>
        <v>0</v>
      </c>
      <c r="T273" s="25"/>
      <c r="U273" s="25"/>
      <c r="V273" s="25"/>
      <c r="W273" s="25"/>
      <c r="X273" s="25"/>
      <c r="Y273" s="25"/>
      <c r="Z273" s="25"/>
      <c r="AA273" s="25"/>
      <c r="AB273" s="25"/>
      <c r="AC273" s="25"/>
      <c r="AD273" s="25"/>
      <c r="AE273" s="25"/>
      <c r="AF273" s="25"/>
      <c r="AG273" s="25"/>
      <c r="AH273" s="25"/>
      <c r="AI273" s="25"/>
      <c r="AJ273" s="25"/>
      <c r="AK273" s="25"/>
      <c r="AL273" s="25"/>
      <c r="AM273" s="25"/>
      <c r="AN273" s="25"/>
      <c r="AO273" s="25"/>
      <c r="AP273" s="25"/>
      <c r="AQ273" s="25"/>
      <c r="AR273" s="25"/>
      <c r="AS273" s="25"/>
      <c r="AT273" s="25"/>
      <c r="AU273" s="25"/>
      <c r="AV273" s="25"/>
      <c r="AW273" s="25"/>
      <c r="AX273" s="25"/>
      <c r="AY273" s="25"/>
      <c r="AZ273" s="25"/>
      <c r="BA273" s="25"/>
      <c r="BB273" s="25"/>
      <c r="BC273" s="25"/>
      <c r="BD273" s="25"/>
      <c r="BE273" s="25"/>
      <c r="BF273" s="25"/>
      <c r="BG273" s="25"/>
      <c r="BH273" s="25"/>
      <c r="BI273" s="25"/>
      <c r="BJ273" s="25"/>
      <c r="BK273" s="25"/>
      <c r="BL273" s="25"/>
      <c r="BM273" s="21">
        <f t="shared" si="261"/>
        <v>55641.454545454566</v>
      </c>
      <c r="BP273" s="18">
        <v>2015</v>
      </c>
      <c r="BQ273" s="14">
        <f t="shared" si="262"/>
        <v>0</v>
      </c>
      <c r="BR273" s="14">
        <f t="shared" si="255"/>
        <v>0</v>
      </c>
      <c r="BS273" s="14">
        <f t="shared" si="255"/>
        <v>0</v>
      </c>
      <c r="BT273" s="14">
        <f t="shared" si="255"/>
        <v>0</v>
      </c>
      <c r="BU273" s="14">
        <f t="shared" si="255"/>
        <v>0</v>
      </c>
      <c r="BV273" s="14">
        <f t="shared" si="255"/>
        <v>2.4331106957533297E-2</v>
      </c>
      <c r="BW273" s="14">
        <f t="shared" si="255"/>
        <v>5.001666514175173E-2</v>
      </c>
      <c r="BX273" s="14">
        <f t="shared" si="255"/>
        <v>6.7415399898048539E-2</v>
      </c>
      <c r="BY273" s="14">
        <f t="shared" si="255"/>
        <v>7.8592481733697581E-2</v>
      </c>
      <c r="BZ273" s="14">
        <f t="shared" si="255"/>
        <v>0.1283036192766675</v>
      </c>
      <c r="CA273" s="14">
        <f t="shared" si="255"/>
        <v>0.17001385494137791</v>
      </c>
      <c r="CB273" s="14">
        <f t="shared" si="255"/>
        <v>0.13588299109885368</v>
      </c>
      <c r="CC273" s="14">
        <f t="shared" si="255"/>
        <v>9.3393414981635656E-2</v>
      </c>
      <c r="CD273" s="14">
        <f t="shared" si="255"/>
        <v>0.12349196805521064</v>
      </c>
      <c r="CE273" s="14">
        <f t="shared" si="255"/>
        <v>0.12855849791522345</v>
      </c>
      <c r="CF273" s="14">
        <f t="shared" si="255"/>
        <v>0</v>
      </c>
      <c r="CG273" s="14">
        <f t="shared" ref="CG273:CV299" si="278">T273/$BM273</f>
        <v>0</v>
      </c>
      <c r="CH273" s="14">
        <f t="shared" si="256"/>
        <v>0</v>
      </c>
      <c r="CI273" s="14">
        <f t="shared" si="256"/>
        <v>0</v>
      </c>
      <c r="CJ273" s="14">
        <f t="shared" si="256"/>
        <v>0</v>
      </c>
      <c r="CK273" s="14">
        <f t="shared" si="256"/>
        <v>0</v>
      </c>
      <c r="CL273" s="14">
        <f t="shared" si="256"/>
        <v>0</v>
      </c>
      <c r="CM273" s="14">
        <f t="shared" si="256"/>
        <v>0</v>
      </c>
      <c r="CN273" s="14">
        <f t="shared" si="257"/>
        <v>0</v>
      </c>
      <c r="CO273" s="14">
        <f t="shared" si="257"/>
        <v>0</v>
      </c>
      <c r="CP273" s="14">
        <f t="shared" si="257"/>
        <v>0</v>
      </c>
      <c r="CQ273" s="14">
        <f t="shared" si="257"/>
        <v>0</v>
      </c>
      <c r="CR273" s="14">
        <f t="shared" si="257"/>
        <v>0</v>
      </c>
      <c r="CS273" s="14">
        <f t="shared" si="257"/>
        <v>0</v>
      </c>
      <c r="CT273" s="14">
        <f t="shared" si="257"/>
        <v>0</v>
      </c>
      <c r="CU273" s="14">
        <f t="shared" si="257"/>
        <v>0</v>
      </c>
      <c r="CV273" s="14">
        <f t="shared" si="257"/>
        <v>0</v>
      </c>
      <c r="CW273" s="14">
        <f t="shared" si="257"/>
        <v>0</v>
      </c>
      <c r="CX273" s="14">
        <f t="shared" si="257"/>
        <v>0</v>
      </c>
      <c r="CY273" s="14">
        <f t="shared" si="257"/>
        <v>0</v>
      </c>
      <c r="CZ273" s="14">
        <f t="shared" si="257"/>
        <v>0</v>
      </c>
      <c r="DA273" s="14">
        <f t="shared" si="257"/>
        <v>0</v>
      </c>
      <c r="DB273" s="14">
        <f t="shared" si="257"/>
        <v>0</v>
      </c>
      <c r="DC273" s="14">
        <f t="shared" ref="DC273:DR289" si="279">AP273/$BM273</f>
        <v>0</v>
      </c>
      <c r="DD273" s="14">
        <f t="shared" si="258"/>
        <v>0</v>
      </c>
      <c r="DE273" s="14">
        <f t="shared" si="258"/>
        <v>0</v>
      </c>
      <c r="DF273" s="14">
        <f t="shared" si="258"/>
        <v>0</v>
      </c>
      <c r="DG273" s="14">
        <f t="shared" si="258"/>
        <v>0</v>
      </c>
      <c r="DH273" s="14">
        <f t="shared" si="258"/>
        <v>0</v>
      </c>
      <c r="DI273" s="14">
        <f t="shared" si="258"/>
        <v>0</v>
      </c>
      <c r="DJ273" s="14">
        <f t="shared" si="258"/>
        <v>0</v>
      </c>
      <c r="DK273" s="14">
        <f t="shared" si="258"/>
        <v>0</v>
      </c>
      <c r="DL273" s="14">
        <f t="shared" si="258"/>
        <v>0</v>
      </c>
      <c r="DM273" s="14">
        <f t="shared" si="258"/>
        <v>0</v>
      </c>
      <c r="DN273" s="14">
        <f t="shared" si="258"/>
        <v>0</v>
      </c>
      <c r="DO273" s="14">
        <f t="shared" si="258"/>
        <v>0</v>
      </c>
      <c r="DP273" s="14">
        <f t="shared" si="258"/>
        <v>0</v>
      </c>
      <c r="DQ273" s="14">
        <f t="shared" si="258"/>
        <v>0</v>
      </c>
      <c r="DR273" s="14">
        <f t="shared" si="258"/>
        <v>0</v>
      </c>
      <c r="DS273" s="14">
        <f t="shared" ref="DS273:DV318" si="280">BF273/$BM273</f>
        <v>0</v>
      </c>
      <c r="DT273" s="14">
        <f t="shared" si="259"/>
        <v>0</v>
      </c>
      <c r="DU273" s="14">
        <f t="shared" si="259"/>
        <v>0</v>
      </c>
      <c r="DV273" s="14">
        <f t="shared" si="259"/>
        <v>0</v>
      </c>
      <c r="DW273" s="14">
        <f t="shared" si="259"/>
        <v>0</v>
      </c>
      <c r="DX273" s="14">
        <f t="shared" si="259"/>
        <v>0</v>
      </c>
      <c r="DY273" s="14">
        <f t="shared" si="259"/>
        <v>0</v>
      </c>
      <c r="DZ273" s="14">
        <f t="shared" si="263"/>
        <v>1</v>
      </c>
    </row>
    <row r="274" spans="1:130">
      <c r="A274" s="18">
        <v>16</v>
      </c>
      <c r="B274" s="15">
        <f t="shared" si="260"/>
        <v>1</v>
      </c>
      <c r="C274" s="18">
        <v>2016</v>
      </c>
      <c r="D274" s="25">
        <f t="shared" si="264"/>
        <v>0</v>
      </c>
      <c r="E274" s="25">
        <f t="shared" si="265"/>
        <v>0</v>
      </c>
      <c r="F274" s="25">
        <f t="shared" si="266"/>
        <v>0</v>
      </c>
      <c r="G274" s="25">
        <f t="shared" si="267"/>
        <v>0</v>
      </c>
      <c r="H274" s="25">
        <f t="shared" si="268"/>
        <v>0</v>
      </c>
      <c r="I274" s="25">
        <f t="shared" si="269"/>
        <v>1353.8181818181772</v>
      </c>
      <c r="J274" s="25">
        <f t="shared" si="270"/>
        <v>2783.0000000000009</v>
      </c>
      <c r="K274" s="25">
        <f t="shared" si="271"/>
        <v>3751.0909090909104</v>
      </c>
      <c r="L274" s="25">
        <f t="shared" si="272"/>
        <v>4373.0000000000018</v>
      </c>
      <c r="M274" s="25">
        <f t="shared" si="273"/>
        <v>7139.0000000000027</v>
      </c>
      <c r="N274" s="25">
        <f t="shared" si="274"/>
        <v>9459.8181818181856</v>
      </c>
      <c r="O274" s="25">
        <f t="shared" si="275"/>
        <v>7560.7272727272748</v>
      </c>
      <c r="P274" s="25">
        <f t="shared" si="276"/>
        <v>5196.5454545454559</v>
      </c>
      <c r="Q274" s="25">
        <f t="shared" si="277"/>
        <v>6871.2727272727298</v>
      </c>
      <c r="R274" s="25">
        <f t="shared" ref="R274:R292" si="281">VLOOKUP($C$80,$D$3:$K$63,$A$71,0)*(B260-B259)</f>
        <v>7153.1818181818207</v>
      </c>
      <c r="S274" s="25">
        <f>VLOOKUP($C$81,$D$3:$K$63,$A$71,0)*(B259-B258)</f>
        <v>8335.1818181818217</v>
      </c>
      <c r="T274" s="25">
        <f>VLOOKUP($C$82,$D$3:$K$63,$A$71,0)*B258</f>
        <v>0</v>
      </c>
      <c r="U274" s="25"/>
      <c r="V274" s="25"/>
      <c r="W274" s="25"/>
      <c r="X274" s="25"/>
      <c r="Y274" s="25"/>
      <c r="Z274" s="25"/>
      <c r="AA274" s="25"/>
      <c r="AB274" s="25"/>
      <c r="AC274" s="25"/>
      <c r="AD274" s="25"/>
      <c r="AE274" s="25"/>
      <c r="AF274" s="25"/>
      <c r="AG274" s="25"/>
      <c r="AH274" s="25"/>
      <c r="AI274" s="25"/>
      <c r="AJ274" s="25"/>
      <c r="AK274" s="25"/>
      <c r="AL274" s="25"/>
      <c r="AM274" s="25"/>
      <c r="AN274" s="25"/>
      <c r="AO274" s="25"/>
      <c r="AP274" s="25"/>
      <c r="AQ274" s="25"/>
      <c r="AR274" s="25"/>
      <c r="AS274" s="25"/>
      <c r="AT274" s="25"/>
      <c r="AU274" s="25"/>
      <c r="AV274" s="25"/>
      <c r="AW274" s="25"/>
      <c r="AX274" s="25"/>
      <c r="AY274" s="25"/>
      <c r="AZ274" s="25"/>
      <c r="BA274" s="25"/>
      <c r="BB274" s="25"/>
      <c r="BC274" s="25"/>
      <c r="BD274" s="25"/>
      <c r="BE274" s="25"/>
      <c r="BF274" s="25"/>
      <c r="BG274" s="25"/>
      <c r="BH274" s="25"/>
      <c r="BI274" s="25"/>
      <c r="BJ274" s="25"/>
      <c r="BK274" s="25"/>
      <c r="BL274" s="25"/>
      <c r="BM274" s="21">
        <f t="shared" si="261"/>
        <v>63976.636363636382</v>
      </c>
      <c r="BP274" s="18">
        <v>2016</v>
      </c>
      <c r="BQ274" s="14">
        <f t="shared" si="262"/>
        <v>0</v>
      </c>
      <c r="BR274" s="14">
        <f t="shared" si="262"/>
        <v>0</v>
      </c>
      <c r="BS274" s="14">
        <f t="shared" si="262"/>
        <v>0</v>
      </c>
      <c r="BT274" s="14">
        <f t="shared" si="262"/>
        <v>0</v>
      </c>
      <c r="BU274" s="14">
        <f t="shared" si="262"/>
        <v>0</v>
      </c>
      <c r="BV274" s="14">
        <f t="shared" si="262"/>
        <v>2.1161134107195303E-2</v>
      </c>
      <c r="BW274" s="14">
        <f t="shared" si="262"/>
        <v>4.3500255064704021E-2</v>
      </c>
      <c r="BX274" s="14">
        <f t="shared" si="262"/>
        <v>5.8632199538752074E-2</v>
      </c>
      <c r="BY274" s="14">
        <f t="shared" si="262"/>
        <v>6.8353077757078939E-2</v>
      </c>
      <c r="BZ274" s="14">
        <f t="shared" si="262"/>
        <v>0.1115876108181538</v>
      </c>
      <c r="CA274" s="14">
        <f t="shared" si="262"/>
        <v>0.14786363772001998</v>
      </c>
      <c r="CB274" s="14">
        <f t="shared" si="262"/>
        <v>0.11817950587075111</v>
      </c>
      <c r="CC274" s="14">
        <f t="shared" si="262"/>
        <v>8.1225674713638354E-2</v>
      </c>
      <c r="CD274" s="14">
        <f t="shared" si="262"/>
        <v>0.1074028445043148</v>
      </c>
      <c r="CE274" s="14">
        <f t="shared" si="262"/>
        <v>0.11180928265005834</v>
      </c>
      <c r="CF274" s="14">
        <f t="shared" si="262"/>
        <v>0.13028477725533327</v>
      </c>
      <c r="CG274" s="14">
        <f t="shared" si="278"/>
        <v>0</v>
      </c>
      <c r="CH274" s="14">
        <f t="shared" si="256"/>
        <v>0</v>
      </c>
      <c r="CI274" s="14">
        <f t="shared" si="256"/>
        <v>0</v>
      </c>
      <c r="CJ274" s="14">
        <f t="shared" si="256"/>
        <v>0</v>
      </c>
      <c r="CK274" s="14">
        <f t="shared" si="256"/>
        <v>0</v>
      </c>
      <c r="CL274" s="14">
        <f t="shared" si="256"/>
        <v>0</v>
      </c>
      <c r="CM274" s="14">
        <f t="shared" si="256"/>
        <v>0</v>
      </c>
      <c r="CN274" s="14">
        <f t="shared" si="256"/>
        <v>0</v>
      </c>
      <c r="CO274" s="14">
        <f t="shared" si="256"/>
        <v>0</v>
      </c>
      <c r="CP274" s="14">
        <f t="shared" si="256"/>
        <v>0</v>
      </c>
      <c r="CQ274" s="14">
        <f t="shared" si="256"/>
        <v>0</v>
      </c>
      <c r="CR274" s="14">
        <f t="shared" si="256"/>
        <v>0</v>
      </c>
      <c r="CS274" s="14">
        <f t="shared" si="256"/>
        <v>0</v>
      </c>
      <c r="CT274" s="14">
        <f t="shared" si="256"/>
        <v>0</v>
      </c>
      <c r="CU274" s="14">
        <f t="shared" si="256"/>
        <v>0</v>
      </c>
      <c r="CV274" s="14">
        <f t="shared" si="256"/>
        <v>0</v>
      </c>
      <c r="CW274" s="14">
        <f t="shared" si="256"/>
        <v>0</v>
      </c>
      <c r="CX274" s="14">
        <f t="shared" ref="CX274:DM301" si="282">AK274/$BM274</f>
        <v>0</v>
      </c>
      <c r="CY274" s="14">
        <f t="shared" si="282"/>
        <v>0</v>
      </c>
      <c r="CZ274" s="14">
        <f t="shared" si="282"/>
        <v>0</v>
      </c>
      <c r="DA274" s="14">
        <f t="shared" si="282"/>
        <v>0</v>
      </c>
      <c r="DB274" s="14">
        <f t="shared" si="282"/>
        <v>0</v>
      </c>
      <c r="DC274" s="14">
        <f t="shared" si="279"/>
        <v>0</v>
      </c>
      <c r="DD274" s="14">
        <f t="shared" si="279"/>
        <v>0</v>
      </c>
      <c r="DE274" s="14">
        <f t="shared" si="279"/>
        <v>0</v>
      </c>
      <c r="DF274" s="14">
        <f t="shared" si="279"/>
        <v>0</v>
      </c>
      <c r="DG274" s="14">
        <f t="shared" si="279"/>
        <v>0</v>
      </c>
      <c r="DH274" s="14">
        <f t="shared" si="279"/>
        <v>0</v>
      </c>
      <c r="DI274" s="14">
        <f t="shared" si="279"/>
        <v>0</v>
      </c>
      <c r="DJ274" s="14">
        <f t="shared" si="279"/>
        <v>0</v>
      </c>
      <c r="DK274" s="14">
        <f t="shared" si="279"/>
        <v>0</v>
      </c>
      <c r="DL274" s="14">
        <f t="shared" si="279"/>
        <v>0</v>
      </c>
      <c r="DM274" s="14">
        <f t="shared" si="279"/>
        <v>0</v>
      </c>
      <c r="DN274" s="14">
        <f t="shared" si="279"/>
        <v>0</v>
      </c>
      <c r="DO274" s="14">
        <f t="shared" si="279"/>
        <v>0</v>
      </c>
      <c r="DP274" s="14">
        <f t="shared" si="279"/>
        <v>0</v>
      </c>
      <c r="DQ274" s="14">
        <f t="shared" si="279"/>
        <v>0</v>
      </c>
      <c r="DR274" s="14">
        <f t="shared" si="279"/>
        <v>0</v>
      </c>
      <c r="DS274" s="14">
        <f t="shared" si="280"/>
        <v>0</v>
      </c>
      <c r="DT274" s="14">
        <f t="shared" si="259"/>
        <v>0</v>
      </c>
      <c r="DU274" s="14">
        <f t="shared" si="259"/>
        <v>0</v>
      </c>
      <c r="DV274" s="14">
        <f t="shared" si="259"/>
        <v>0</v>
      </c>
      <c r="DW274" s="14">
        <f t="shared" si="259"/>
        <v>0</v>
      </c>
      <c r="DX274" s="14">
        <f t="shared" si="259"/>
        <v>0</v>
      </c>
      <c r="DY274" s="14">
        <f t="shared" si="259"/>
        <v>0</v>
      </c>
      <c r="DZ274" s="14">
        <f t="shared" si="263"/>
        <v>1</v>
      </c>
    </row>
    <row r="275" spans="1:130">
      <c r="A275" s="18">
        <v>17</v>
      </c>
      <c r="B275" s="15">
        <f t="shared" si="260"/>
        <v>1</v>
      </c>
      <c r="C275" s="18">
        <v>2017</v>
      </c>
      <c r="D275" s="25">
        <f t="shared" si="264"/>
        <v>0</v>
      </c>
      <c r="E275" s="25">
        <f t="shared" si="265"/>
        <v>0</v>
      </c>
      <c r="F275" s="25">
        <f t="shared" si="266"/>
        <v>0</v>
      </c>
      <c r="G275" s="25">
        <f t="shared" si="267"/>
        <v>0</v>
      </c>
      <c r="H275" s="25">
        <f t="shared" si="268"/>
        <v>0</v>
      </c>
      <c r="I275" s="25">
        <f t="shared" si="269"/>
        <v>0</v>
      </c>
      <c r="J275" s="25">
        <f t="shared" si="270"/>
        <v>2782.9999999999909</v>
      </c>
      <c r="K275" s="25">
        <f t="shared" si="271"/>
        <v>3751.0909090909104</v>
      </c>
      <c r="L275" s="25">
        <f t="shared" si="272"/>
        <v>4373.0000000000018</v>
      </c>
      <c r="M275" s="25">
        <f t="shared" si="273"/>
        <v>7139.0000000000027</v>
      </c>
      <c r="N275" s="25">
        <f t="shared" si="274"/>
        <v>9459.8181818181856</v>
      </c>
      <c r="O275" s="25">
        <f t="shared" si="275"/>
        <v>7560.7272727272748</v>
      </c>
      <c r="P275" s="25">
        <f t="shared" si="276"/>
        <v>5196.5454545454559</v>
      </c>
      <c r="Q275" s="25">
        <f t="shared" si="277"/>
        <v>6871.2727272727298</v>
      </c>
      <c r="R275" s="25">
        <f t="shared" si="281"/>
        <v>7153.1818181818207</v>
      </c>
      <c r="S275" s="25">
        <f t="shared" ref="S275:S293" si="283">VLOOKUP($C$81,$D$3:$K$63,$A$71,0)*(B260-B259)</f>
        <v>8335.1818181818217</v>
      </c>
      <c r="T275" s="25">
        <f>VLOOKUP($C$82,$D$3:$K$63,$A$71,0)*(B259-B258)</f>
        <v>7443.0000000000027</v>
      </c>
      <c r="U275" s="25">
        <f>VLOOKUP($C$83,$D$3:$K$63,$A$71,0)*B258</f>
        <v>0</v>
      </c>
      <c r="V275" s="25"/>
      <c r="W275" s="25"/>
      <c r="X275" s="25"/>
      <c r="Y275" s="25"/>
      <c r="Z275" s="25"/>
      <c r="AA275" s="25"/>
      <c r="AB275" s="25"/>
      <c r="AC275" s="25"/>
      <c r="AD275" s="25"/>
      <c r="AE275" s="25"/>
      <c r="AF275" s="25"/>
      <c r="AG275" s="25"/>
      <c r="AH275" s="25"/>
      <c r="AI275" s="25"/>
      <c r="AJ275" s="25"/>
      <c r="AK275" s="25"/>
      <c r="AL275" s="25"/>
      <c r="AM275" s="25"/>
      <c r="AN275" s="25"/>
      <c r="AO275" s="25"/>
      <c r="AP275" s="25"/>
      <c r="AQ275" s="25"/>
      <c r="AR275" s="25"/>
      <c r="AS275" s="25"/>
      <c r="AT275" s="25"/>
      <c r="AU275" s="25"/>
      <c r="AV275" s="25"/>
      <c r="AW275" s="25"/>
      <c r="AX275" s="25"/>
      <c r="AY275" s="25"/>
      <c r="AZ275" s="25"/>
      <c r="BA275" s="25"/>
      <c r="BB275" s="25"/>
      <c r="BC275" s="25"/>
      <c r="BD275" s="25"/>
      <c r="BE275" s="25"/>
      <c r="BF275" s="25"/>
      <c r="BG275" s="25"/>
      <c r="BH275" s="25"/>
      <c r="BI275" s="25"/>
      <c r="BJ275" s="25"/>
      <c r="BK275" s="25"/>
      <c r="BL275" s="25"/>
      <c r="BM275" s="21">
        <f t="shared" si="261"/>
        <v>70065.818181818191</v>
      </c>
      <c r="BP275" s="18">
        <v>2017</v>
      </c>
      <c r="BQ275" s="14">
        <f t="shared" si="262"/>
        <v>0</v>
      </c>
      <c r="BR275" s="14">
        <f t="shared" si="262"/>
        <v>0</v>
      </c>
      <c r="BS275" s="14">
        <f t="shared" si="262"/>
        <v>0</v>
      </c>
      <c r="BT275" s="14">
        <f t="shared" si="262"/>
        <v>0</v>
      </c>
      <c r="BU275" s="14">
        <f t="shared" si="262"/>
        <v>0</v>
      </c>
      <c r="BV275" s="14">
        <f t="shared" si="262"/>
        <v>0</v>
      </c>
      <c r="BW275" s="14">
        <f t="shared" si="262"/>
        <v>3.9719795932136398E-2</v>
      </c>
      <c r="BX275" s="14">
        <f t="shared" si="262"/>
        <v>5.3536674607252414E-2</v>
      </c>
      <c r="BY275" s="14">
        <f t="shared" si="262"/>
        <v>6.2412744380608377E-2</v>
      </c>
      <c r="BZ275" s="14">
        <f t="shared" si="262"/>
        <v>0.10188991130417636</v>
      </c>
      <c r="CA275" s="14">
        <f t="shared" si="262"/>
        <v>0.13501331215843806</v>
      </c>
      <c r="CB275" s="14">
        <f t="shared" si="262"/>
        <v>0.10790892719053774</v>
      </c>
      <c r="CC275" s="14">
        <f t="shared" si="262"/>
        <v>7.4166627742226793E-2</v>
      </c>
      <c r="CD275" s="14">
        <f t="shared" si="262"/>
        <v>9.8068828789553739E-2</v>
      </c>
      <c r="CE275" s="14">
        <f t="shared" si="262"/>
        <v>0.10209231839153837</v>
      </c>
      <c r="CF275" s="14">
        <f t="shared" si="262"/>
        <v>0.11896217063436461</v>
      </c>
      <c r="CG275" s="14">
        <f t="shared" si="278"/>
        <v>0.1062286888691672</v>
      </c>
      <c r="CH275" s="14">
        <f t="shared" si="256"/>
        <v>0</v>
      </c>
      <c r="CI275" s="14">
        <f t="shared" si="256"/>
        <v>0</v>
      </c>
      <c r="CJ275" s="14">
        <f t="shared" si="256"/>
        <v>0</v>
      </c>
      <c r="CK275" s="14">
        <f t="shared" si="256"/>
        <v>0</v>
      </c>
      <c r="CL275" s="14">
        <f t="shared" si="256"/>
        <v>0</v>
      </c>
      <c r="CM275" s="14">
        <f t="shared" si="256"/>
        <v>0</v>
      </c>
      <c r="CN275" s="14">
        <f t="shared" si="256"/>
        <v>0</v>
      </c>
      <c r="CO275" s="14">
        <f t="shared" si="256"/>
        <v>0</v>
      </c>
      <c r="CP275" s="14">
        <f t="shared" si="256"/>
        <v>0</v>
      </c>
      <c r="CQ275" s="14">
        <f t="shared" si="256"/>
        <v>0</v>
      </c>
      <c r="CR275" s="14">
        <f t="shared" si="256"/>
        <v>0</v>
      </c>
      <c r="CS275" s="14">
        <f t="shared" si="256"/>
        <v>0</v>
      </c>
      <c r="CT275" s="14">
        <f t="shared" si="256"/>
        <v>0</v>
      </c>
      <c r="CU275" s="14">
        <f t="shared" si="256"/>
        <v>0</v>
      </c>
      <c r="CV275" s="14">
        <f t="shared" si="256"/>
        <v>0</v>
      </c>
      <c r="CW275" s="14">
        <f t="shared" si="256"/>
        <v>0</v>
      </c>
      <c r="CX275" s="14">
        <f t="shared" si="282"/>
        <v>0</v>
      </c>
      <c r="CY275" s="14">
        <f t="shared" si="282"/>
        <v>0</v>
      </c>
      <c r="CZ275" s="14">
        <f t="shared" si="282"/>
        <v>0</v>
      </c>
      <c r="DA275" s="14">
        <f t="shared" si="282"/>
        <v>0</v>
      </c>
      <c r="DB275" s="14">
        <f t="shared" si="282"/>
        <v>0</v>
      </c>
      <c r="DC275" s="14">
        <f t="shared" si="279"/>
        <v>0</v>
      </c>
      <c r="DD275" s="14">
        <f t="shared" si="279"/>
        <v>0</v>
      </c>
      <c r="DE275" s="14">
        <f t="shared" si="279"/>
        <v>0</v>
      </c>
      <c r="DF275" s="14">
        <f t="shared" si="279"/>
        <v>0</v>
      </c>
      <c r="DG275" s="14">
        <f t="shared" si="279"/>
        <v>0</v>
      </c>
      <c r="DH275" s="14">
        <f t="shared" si="279"/>
        <v>0</v>
      </c>
      <c r="DI275" s="14">
        <f t="shared" si="279"/>
        <v>0</v>
      </c>
      <c r="DJ275" s="14">
        <f t="shared" si="279"/>
        <v>0</v>
      </c>
      <c r="DK275" s="14">
        <f t="shared" si="279"/>
        <v>0</v>
      </c>
      <c r="DL275" s="14">
        <f t="shared" si="279"/>
        <v>0</v>
      </c>
      <c r="DM275" s="14">
        <f t="shared" si="279"/>
        <v>0</v>
      </c>
      <c r="DN275" s="14">
        <f t="shared" si="279"/>
        <v>0</v>
      </c>
      <c r="DO275" s="14">
        <f t="shared" si="279"/>
        <v>0</v>
      </c>
      <c r="DP275" s="14">
        <f t="shared" si="279"/>
        <v>0</v>
      </c>
      <c r="DQ275" s="14">
        <f t="shared" si="279"/>
        <v>0</v>
      </c>
      <c r="DR275" s="14">
        <f t="shared" si="279"/>
        <v>0</v>
      </c>
      <c r="DS275" s="14">
        <f t="shared" si="280"/>
        <v>0</v>
      </c>
      <c r="DT275" s="14">
        <f t="shared" si="259"/>
        <v>0</v>
      </c>
      <c r="DU275" s="14">
        <f t="shared" si="259"/>
        <v>0</v>
      </c>
      <c r="DV275" s="14">
        <f t="shared" si="259"/>
        <v>0</v>
      </c>
      <c r="DW275" s="14">
        <f t="shared" si="259"/>
        <v>0</v>
      </c>
      <c r="DX275" s="14">
        <f t="shared" si="259"/>
        <v>0</v>
      </c>
      <c r="DY275" s="14">
        <f t="shared" si="259"/>
        <v>0</v>
      </c>
      <c r="DZ275" s="14">
        <f t="shared" si="263"/>
        <v>1</v>
      </c>
    </row>
    <row r="276" spans="1:130">
      <c r="A276" s="18">
        <v>18</v>
      </c>
      <c r="B276" s="15">
        <f t="shared" si="260"/>
        <v>1</v>
      </c>
      <c r="C276" s="18">
        <v>2018</v>
      </c>
      <c r="D276" s="25">
        <f t="shared" si="264"/>
        <v>0</v>
      </c>
      <c r="E276" s="25">
        <f t="shared" si="265"/>
        <v>0</v>
      </c>
      <c r="F276" s="25">
        <f t="shared" si="266"/>
        <v>0</v>
      </c>
      <c r="G276" s="25">
        <f t="shared" si="267"/>
        <v>0</v>
      </c>
      <c r="H276" s="25">
        <f t="shared" si="268"/>
        <v>0</v>
      </c>
      <c r="I276" s="25">
        <f t="shared" si="269"/>
        <v>0</v>
      </c>
      <c r="J276" s="25">
        <f t="shared" si="270"/>
        <v>0</v>
      </c>
      <c r="K276" s="25">
        <f t="shared" si="271"/>
        <v>3751.0909090908967</v>
      </c>
      <c r="L276" s="25">
        <f t="shared" si="272"/>
        <v>4373.0000000000018</v>
      </c>
      <c r="M276" s="25">
        <f t="shared" si="273"/>
        <v>7139.0000000000027</v>
      </c>
      <c r="N276" s="25">
        <f t="shared" si="274"/>
        <v>9459.8181818181856</v>
      </c>
      <c r="O276" s="25">
        <f t="shared" si="275"/>
        <v>7560.7272727272748</v>
      </c>
      <c r="P276" s="25">
        <f t="shared" si="276"/>
        <v>5196.5454545454559</v>
      </c>
      <c r="Q276" s="25">
        <f t="shared" si="277"/>
        <v>6871.2727272727298</v>
      </c>
      <c r="R276" s="25">
        <f t="shared" si="281"/>
        <v>7153.1818181818207</v>
      </c>
      <c r="S276" s="25">
        <f t="shared" si="283"/>
        <v>8335.1818181818217</v>
      </c>
      <c r="T276" s="25">
        <f t="shared" ref="T276:T294" si="284">VLOOKUP($C$82,$D$3:$K$63,$A$71,0)*(B260-B259)</f>
        <v>7443.0000000000027</v>
      </c>
      <c r="U276" s="25">
        <f>VLOOKUP($C$83,$D$3:$K$63,$A$71,0)*(B259-B258)</f>
        <v>9458.8181818181856</v>
      </c>
      <c r="V276" s="25">
        <f>VLOOKUP($C$84,$D$3:$K$63,$A$71,0)*B258</f>
        <v>0</v>
      </c>
      <c r="W276" s="25"/>
      <c r="X276" s="25"/>
      <c r="Y276" s="25"/>
      <c r="Z276" s="25"/>
      <c r="AA276" s="25"/>
      <c r="AB276" s="25"/>
      <c r="AC276" s="25"/>
      <c r="AD276" s="25"/>
      <c r="AE276" s="25"/>
      <c r="AF276" s="25"/>
      <c r="AG276" s="25"/>
      <c r="AH276" s="25"/>
      <c r="AI276" s="25"/>
      <c r="AJ276" s="25"/>
      <c r="AK276" s="25"/>
      <c r="AL276" s="25"/>
      <c r="AM276" s="25"/>
      <c r="AN276" s="25"/>
      <c r="AO276" s="25"/>
      <c r="AP276" s="25"/>
      <c r="AQ276" s="25"/>
      <c r="AR276" s="25"/>
      <c r="AS276" s="25"/>
      <c r="AT276" s="25"/>
      <c r="AU276" s="25"/>
      <c r="AV276" s="25"/>
      <c r="AW276" s="25"/>
      <c r="AX276" s="25"/>
      <c r="AY276" s="25"/>
      <c r="AZ276" s="25"/>
      <c r="BA276" s="25"/>
      <c r="BB276" s="25"/>
      <c r="BC276" s="25"/>
      <c r="BD276" s="25"/>
      <c r="BE276" s="25"/>
      <c r="BF276" s="25"/>
      <c r="BG276" s="25"/>
      <c r="BH276" s="25"/>
      <c r="BI276" s="25"/>
      <c r="BJ276" s="25"/>
      <c r="BK276" s="25"/>
      <c r="BL276" s="25"/>
      <c r="BM276" s="21">
        <f t="shared" si="261"/>
        <v>76741.636363636397</v>
      </c>
      <c r="BP276" s="18">
        <v>2018</v>
      </c>
      <c r="BQ276" s="14">
        <f t="shared" si="262"/>
        <v>0</v>
      </c>
      <c r="BR276" s="14">
        <f t="shared" si="262"/>
        <v>0</v>
      </c>
      <c r="BS276" s="14">
        <f t="shared" si="262"/>
        <v>0</v>
      </c>
      <c r="BT276" s="14">
        <f t="shared" si="262"/>
        <v>0</v>
      </c>
      <c r="BU276" s="14">
        <f t="shared" si="262"/>
        <v>0</v>
      </c>
      <c r="BV276" s="14">
        <f t="shared" si="262"/>
        <v>0</v>
      </c>
      <c r="BW276" s="14">
        <f t="shared" si="262"/>
        <v>0</v>
      </c>
      <c r="BX276" s="14">
        <f t="shared" si="262"/>
        <v>4.8879475169340152E-2</v>
      </c>
      <c r="BY276" s="14">
        <f t="shared" si="262"/>
        <v>5.6983408319295679E-2</v>
      </c>
      <c r="BZ276" s="14">
        <f t="shared" si="262"/>
        <v>9.3026423963286489E-2</v>
      </c>
      <c r="CA276" s="14">
        <f t="shared" si="262"/>
        <v>0.12326839288379664</v>
      </c>
      <c r="CB276" s="14">
        <f t="shared" si="262"/>
        <v>9.8521840698068353E-2</v>
      </c>
      <c r="CC276" s="14">
        <f t="shared" si="262"/>
        <v>6.7714811682173234E-2</v>
      </c>
      <c r="CD276" s="14">
        <f t="shared" si="262"/>
        <v>8.9537740565154858E-2</v>
      </c>
      <c r="CE276" s="14">
        <f t="shared" si="262"/>
        <v>9.3211223491336925E-2</v>
      </c>
      <c r="CF276" s="14">
        <f t="shared" si="262"/>
        <v>0.1086135533869252</v>
      </c>
      <c r="CG276" s="14">
        <f t="shared" si="278"/>
        <v>9.6987767692777879E-2</v>
      </c>
      <c r="CH276" s="14">
        <f t="shared" si="256"/>
        <v>0.12325536214784436</v>
      </c>
      <c r="CI276" s="14">
        <f t="shared" si="256"/>
        <v>0</v>
      </c>
      <c r="CJ276" s="14">
        <f t="shared" si="256"/>
        <v>0</v>
      </c>
      <c r="CK276" s="14">
        <f t="shared" si="256"/>
        <v>0</v>
      </c>
      <c r="CL276" s="14">
        <f t="shared" si="256"/>
        <v>0</v>
      </c>
      <c r="CM276" s="14">
        <f t="shared" si="256"/>
        <v>0</v>
      </c>
      <c r="CN276" s="14">
        <f t="shared" si="256"/>
        <v>0</v>
      </c>
      <c r="CO276" s="14">
        <f t="shared" si="256"/>
        <v>0</v>
      </c>
      <c r="CP276" s="14">
        <f t="shared" si="256"/>
        <v>0</v>
      </c>
      <c r="CQ276" s="14">
        <f t="shared" si="256"/>
        <v>0</v>
      </c>
      <c r="CR276" s="14">
        <f t="shared" si="256"/>
        <v>0</v>
      </c>
      <c r="CS276" s="14">
        <f t="shared" si="256"/>
        <v>0</v>
      </c>
      <c r="CT276" s="14">
        <f t="shared" si="256"/>
        <v>0</v>
      </c>
      <c r="CU276" s="14">
        <f t="shared" si="256"/>
        <v>0</v>
      </c>
      <c r="CV276" s="14">
        <f t="shared" si="256"/>
        <v>0</v>
      </c>
      <c r="CW276" s="14">
        <f t="shared" si="256"/>
        <v>0</v>
      </c>
      <c r="CX276" s="14">
        <f t="shared" si="282"/>
        <v>0</v>
      </c>
      <c r="CY276" s="14">
        <f t="shared" si="282"/>
        <v>0</v>
      </c>
      <c r="CZ276" s="14">
        <f t="shared" si="282"/>
        <v>0</v>
      </c>
      <c r="DA276" s="14">
        <f t="shared" si="282"/>
        <v>0</v>
      </c>
      <c r="DB276" s="14">
        <f t="shared" si="282"/>
        <v>0</v>
      </c>
      <c r="DC276" s="14">
        <f t="shared" si="279"/>
        <v>0</v>
      </c>
      <c r="DD276" s="14">
        <f t="shared" si="279"/>
        <v>0</v>
      </c>
      <c r="DE276" s="14">
        <f t="shared" si="279"/>
        <v>0</v>
      </c>
      <c r="DF276" s="14">
        <f t="shared" si="279"/>
        <v>0</v>
      </c>
      <c r="DG276" s="14">
        <f t="shared" si="279"/>
        <v>0</v>
      </c>
      <c r="DH276" s="14">
        <f t="shared" si="279"/>
        <v>0</v>
      </c>
      <c r="DI276" s="14">
        <f t="shared" si="279"/>
        <v>0</v>
      </c>
      <c r="DJ276" s="14">
        <f t="shared" si="279"/>
        <v>0</v>
      </c>
      <c r="DK276" s="14">
        <f t="shared" si="279"/>
        <v>0</v>
      </c>
      <c r="DL276" s="14">
        <f t="shared" si="279"/>
        <v>0</v>
      </c>
      <c r="DM276" s="14">
        <f t="shared" si="279"/>
        <v>0</v>
      </c>
      <c r="DN276" s="14">
        <f t="shared" si="279"/>
        <v>0</v>
      </c>
      <c r="DO276" s="14">
        <f t="shared" si="279"/>
        <v>0</v>
      </c>
      <c r="DP276" s="14">
        <f t="shared" si="279"/>
        <v>0</v>
      </c>
      <c r="DQ276" s="14">
        <f t="shared" si="279"/>
        <v>0</v>
      </c>
      <c r="DR276" s="14">
        <f t="shared" si="279"/>
        <v>0</v>
      </c>
      <c r="DS276" s="14">
        <f t="shared" si="280"/>
        <v>0</v>
      </c>
      <c r="DT276" s="14">
        <f t="shared" si="259"/>
        <v>0</v>
      </c>
      <c r="DU276" s="14">
        <f t="shared" si="259"/>
        <v>0</v>
      </c>
      <c r="DV276" s="14">
        <f t="shared" si="259"/>
        <v>0</v>
      </c>
      <c r="DW276" s="14">
        <f t="shared" si="259"/>
        <v>0</v>
      </c>
      <c r="DX276" s="14">
        <f t="shared" si="259"/>
        <v>0</v>
      </c>
      <c r="DY276" s="14">
        <f t="shared" si="259"/>
        <v>0</v>
      </c>
      <c r="DZ276" s="14">
        <f t="shared" si="263"/>
        <v>0.99999999999999978</v>
      </c>
    </row>
    <row r="277" spans="1:130">
      <c r="A277" s="18">
        <v>19</v>
      </c>
      <c r="B277" s="15">
        <f t="shared" si="260"/>
        <v>1</v>
      </c>
      <c r="C277" s="18">
        <v>2019</v>
      </c>
      <c r="D277" s="25">
        <f t="shared" si="264"/>
        <v>0</v>
      </c>
      <c r="E277" s="25">
        <f t="shared" si="265"/>
        <v>0</v>
      </c>
      <c r="F277" s="25">
        <f t="shared" si="266"/>
        <v>0</v>
      </c>
      <c r="G277" s="25">
        <f t="shared" si="267"/>
        <v>0</v>
      </c>
      <c r="H277" s="25">
        <f t="shared" si="268"/>
        <v>0</v>
      </c>
      <c r="I277" s="25">
        <f t="shared" si="269"/>
        <v>0</v>
      </c>
      <c r="J277" s="25">
        <f t="shared" si="270"/>
        <v>0</v>
      </c>
      <c r="K277" s="25">
        <f t="shared" si="271"/>
        <v>0</v>
      </c>
      <c r="L277" s="25">
        <f t="shared" si="272"/>
        <v>4372.9999999999854</v>
      </c>
      <c r="M277" s="25">
        <f t="shared" si="273"/>
        <v>7139.0000000000027</v>
      </c>
      <c r="N277" s="25">
        <f t="shared" si="274"/>
        <v>9459.8181818181856</v>
      </c>
      <c r="O277" s="25">
        <f t="shared" si="275"/>
        <v>7560.7272727272748</v>
      </c>
      <c r="P277" s="25">
        <f t="shared" si="276"/>
        <v>5196.5454545454559</v>
      </c>
      <c r="Q277" s="25">
        <f t="shared" si="277"/>
        <v>6871.2727272727298</v>
      </c>
      <c r="R277" s="25">
        <f t="shared" si="281"/>
        <v>7153.1818181818207</v>
      </c>
      <c r="S277" s="25">
        <f t="shared" si="283"/>
        <v>8335.1818181818217</v>
      </c>
      <c r="T277" s="25">
        <f t="shared" si="284"/>
        <v>7443.0000000000027</v>
      </c>
      <c r="U277" s="25">
        <f t="shared" ref="U277:U295" si="285">VLOOKUP($C$83,$D$3:$K$63,$A$71,0)*(B260-B259)</f>
        <v>9458.8181818181856</v>
      </c>
      <c r="V277" s="25">
        <f>VLOOKUP($C$84,$D$3:$K$63,$A$71,0)*(B259-B258)</f>
        <v>10837.909090909094</v>
      </c>
      <c r="W277" s="25">
        <f>VLOOKUP($C$85,$D$3:$K$63,$A$71,0)*B258</f>
        <v>0</v>
      </c>
      <c r="X277" s="25"/>
      <c r="Y277" s="25"/>
      <c r="Z277" s="25"/>
      <c r="AA277" s="25"/>
      <c r="AB277" s="25"/>
      <c r="AC277" s="25"/>
      <c r="AD277" s="25"/>
      <c r="AE277" s="25"/>
      <c r="AF277" s="25"/>
      <c r="AG277" s="25"/>
      <c r="AH277" s="25"/>
      <c r="AI277" s="25"/>
      <c r="AJ277" s="25"/>
      <c r="AK277" s="25"/>
      <c r="AL277" s="25"/>
      <c r="AM277" s="25"/>
      <c r="AN277" s="25"/>
      <c r="AO277" s="25"/>
      <c r="AP277" s="25"/>
      <c r="AQ277" s="25"/>
      <c r="AR277" s="25"/>
      <c r="AS277" s="25"/>
      <c r="AT277" s="25"/>
      <c r="AU277" s="25"/>
      <c r="AV277" s="25"/>
      <c r="AW277" s="25"/>
      <c r="AX277" s="25"/>
      <c r="AY277" s="25"/>
      <c r="AZ277" s="25"/>
      <c r="BA277" s="25"/>
      <c r="BB277" s="25"/>
      <c r="BC277" s="25"/>
      <c r="BD277" s="25"/>
      <c r="BE277" s="25"/>
      <c r="BF277" s="25"/>
      <c r="BG277" s="25"/>
      <c r="BH277" s="25"/>
      <c r="BI277" s="25"/>
      <c r="BJ277" s="25"/>
      <c r="BK277" s="25"/>
      <c r="BL277" s="25"/>
      <c r="BM277" s="21">
        <f t="shared" si="261"/>
        <v>83828.454545454559</v>
      </c>
      <c r="BP277" s="18">
        <v>2019</v>
      </c>
      <c r="BQ277" s="14">
        <f t="shared" si="262"/>
        <v>0</v>
      </c>
      <c r="BR277" s="14">
        <f t="shared" si="262"/>
        <v>0</v>
      </c>
      <c r="BS277" s="14">
        <f t="shared" si="262"/>
        <v>0</v>
      </c>
      <c r="BT277" s="14">
        <f t="shared" si="262"/>
        <v>0</v>
      </c>
      <c r="BU277" s="14">
        <f t="shared" si="262"/>
        <v>0</v>
      </c>
      <c r="BV277" s="14">
        <f t="shared" si="262"/>
        <v>0</v>
      </c>
      <c r="BW277" s="14">
        <f t="shared" si="262"/>
        <v>0</v>
      </c>
      <c r="BX277" s="14">
        <f t="shared" si="262"/>
        <v>0</v>
      </c>
      <c r="BY277" s="14">
        <f t="shared" si="262"/>
        <v>5.2166057739127233E-2</v>
      </c>
      <c r="BZ277" s="14">
        <f t="shared" si="262"/>
        <v>8.5162013766208716E-2</v>
      </c>
      <c r="CA277" s="14">
        <f t="shared" si="262"/>
        <v>0.11284734083566768</v>
      </c>
      <c r="CB277" s="14">
        <f t="shared" si="262"/>
        <v>9.0192850550854409E-2</v>
      </c>
      <c r="CC277" s="14">
        <f t="shared" si="262"/>
        <v>6.1990233301124707E-2</v>
      </c>
      <c r="CD277" s="14">
        <f t="shared" si="262"/>
        <v>8.1968262024285546E-2</v>
      </c>
      <c r="CE277" s="14">
        <f t="shared" si="262"/>
        <v>8.5331190428938775E-2</v>
      </c>
      <c r="CF277" s="14">
        <f t="shared" si="262"/>
        <v>9.9431414588016895E-2</v>
      </c>
      <c r="CG277" s="14">
        <f t="shared" si="278"/>
        <v>8.8788467357037604E-2</v>
      </c>
      <c r="CH277" s="14">
        <f t="shared" si="256"/>
        <v>0.11283541171201363</v>
      </c>
      <c r="CI277" s="14">
        <f t="shared" si="256"/>
        <v>0.12928675769672482</v>
      </c>
      <c r="CJ277" s="14">
        <f t="shared" si="256"/>
        <v>0</v>
      </c>
      <c r="CK277" s="14">
        <f t="shared" si="256"/>
        <v>0</v>
      </c>
      <c r="CL277" s="14">
        <f t="shared" si="256"/>
        <v>0</v>
      </c>
      <c r="CM277" s="14">
        <f t="shared" si="256"/>
        <v>0</v>
      </c>
      <c r="CN277" s="14">
        <f t="shared" si="256"/>
        <v>0</v>
      </c>
      <c r="CO277" s="14">
        <f t="shared" si="256"/>
        <v>0</v>
      </c>
      <c r="CP277" s="14">
        <f t="shared" si="256"/>
        <v>0</v>
      </c>
      <c r="CQ277" s="14">
        <f t="shared" si="256"/>
        <v>0</v>
      </c>
      <c r="CR277" s="14">
        <f t="shared" si="256"/>
        <v>0</v>
      </c>
      <c r="CS277" s="14">
        <f t="shared" si="256"/>
        <v>0</v>
      </c>
      <c r="CT277" s="14">
        <f t="shared" si="256"/>
        <v>0</v>
      </c>
      <c r="CU277" s="14">
        <f t="shared" si="256"/>
        <v>0</v>
      </c>
      <c r="CV277" s="14">
        <f t="shared" si="256"/>
        <v>0</v>
      </c>
      <c r="CW277" s="14">
        <f t="shared" si="256"/>
        <v>0</v>
      </c>
      <c r="CX277" s="14">
        <f t="shared" si="282"/>
        <v>0</v>
      </c>
      <c r="CY277" s="14">
        <f t="shared" si="282"/>
        <v>0</v>
      </c>
      <c r="CZ277" s="14">
        <f t="shared" si="282"/>
        <v>0</v>
      </c>
      <c r="DA277" s="14">
        <f t="shared" si="282"/>
        <v>0</v>
      </c>
      <c r="DB277" s="14">
        <f t="shared" si="282"/>
        <v>0</v>
      </c>
      <c r="DC277" s="14">
        <f t="shared" si="279"/>
        <v>0</v>
      </c>
      <c r="DD277" s="14">
        <f t="shared" si="279"/>
        <v>0</v>
      </c>
      <c r="DE277" s="14">
        <f t="shared" si="279"/>
        <v>0</v>
      </c>
      <c r="DF277" s="14">
        <f t="shared" si="279"/>
        <v>0</v>
      </c>
      <c r="DG277" s="14">
        <f t="shared" si="279"/>
        <v>0</v>
      </c>
      <c r="DH277" s="14">
        <f t="shared" si="279"/>
        <v>0</v>
      </c>
      <c r="DI277" s="14">
        <f t="shared" si="279"/>
        <v>0</v>
      </c>
      <c r="DJ277" s="14">
        <f t="shared" si="279"/>
        <v>0</v>
      </c>
      <c r="DK277" s="14">
        <f t="shared" si="279"/>
        <v>0</v>
      </c>
      <c r="DL277" s="14">
        <f t="shared" si="279"/>
        <v>0</v>
      </c>
      <c r="DM277" s="14">
        <f t="shared" si="279"/>
        <v>0</v>
      </c>
      <c r="DN277" s="14">
        <f t="shared" si="279"/>
        <v>0</v>
      </c>
      <c r="DO277" s="14">
        <f t="shared" si="279"/>
        <v>0</v>
      </c>
      <c r="DP277" s="14">
        <f t="shared" si="279"/>
        <v>0</v>
      </c>
      <c r="DQ277" s="14">
        <f t="shared" si="279"/>
        <v>0</v>
      </c>
      <c r="DR277" s="14">
        <f t="shared" si="279"/>
        <v>0</v>
      </c>
      <c r="DS277" s="14">
        <f t="shared" si="280"/>
        <v>0</v>
      </c>
      <c r="DT277" s="14">
        <f t="shared" si="259"/>
        <v>0</v>
      </c>
      <c r="DU277" s="14">
        <f t="shared" si="259"/>
        <v>0</v>
      </c>
      <c r="DV277" s="14">
        <f t="shared" si="259"/>
        <v>0</v>
      </c>
      <c r="DW277" s="14">
        <f t="shared" si="259"/>
        <v>0</v>
      </c>
      <c r="DX277" s="14">
        <f t="shared" si="259"/>
        <v>0</v>
      </c>
      <c r="DY277" s="14">
        <f t="shared" si="259"/>
        <v>0</v>
      </c>
      <c r="DZ277" s="14">
        <f t="shared" si="263"/>
        <v>0.99999999999999989</v>
      </c>
    </row>
    <row r="278" spans="1:130">
      <c r="A278" s="18">
        <v>20</v>
      </c>
      <c r="B278" s="15">
        <f t="shared" si="260"/>
        <v>1</v>
      </c>
      <c r="C278" s="18">
        <v>2020</v>
      </c>
      <c r="D278" s="25">
        <f t="shared" si="264"/>
        <v>0</v>
      </c>
      <c r="E278" s="25">
        <f t="shared" si="265"/>
        <v>0</v>
      </c>
      <c r="F278" s="25">
        <f t="shared" si="266"/>
        <v>0</v>
      </c>
      <c r="G278" s="25">
        <f t="shared" si="267"/>
        <v>0</v>
      </c>
      <c r="H278" s="25">
        <f t="shared" si="268"/>
        <v>0</v>
      </c>
      <c r="I278" s="25">
        <f t="shared" si="269"/>
        <v>0</v>
      </c>
      <c r="J278" s="25">
        <f t="shared" si="270"/>
        <v>0</v>
      </c>
      <c r="K278" s="25">
        <f t="shared" si="271"/>
        <v>0</v>
      </c>
      <c r="L278" s="25">
        <f t="shared" si="272"/>
        <v>0</v>
      </c>
      <c r="M278" s="25">
        <f t="shared" si="273"/>
        <v>7138.9999999999764</v>
      </c>
      <c r="N278" s="25">
        <f t="shared" si="274"/>
        <v>9459.8181818181856</v>
      </c>
      <c r="O278" s="25">
        <f t="shared" si="275"/>
        <v>7560.7272727272748</v>
      </c>
      <c r="P278" s="25">
        <f t="shared" si="276"/>
        <v>5196.5454545454559</v>
      </c>
      <c r="Q278" s="25">
        <f t="shared" si="277"/>
        <v>6871.2727272727298</v>
      </c>
      <c r="R278" s="25">
        <f t="shared" si="281"/>
        <v>7153.1818181818207</v>
      </c>
      <c r="S278" s="25">
        <f t="shared" si="283"/>
        <v>8335.1818181818217</v>
      </c>
      <c r="T278" s="25">
        <f t="shared" si="284"/>
        <v>7443.0000000000027</v>
      </c>
      <c r="U278" s="25">
        <f t="shared" si="285"/>
        <v>9458.8181818181856</v>
      </c>
      <c r="V278" s="25">
        <f t="shared" ref="V278:V296" si="286">VLOOKUP($C$84,$D$3:$K$63,$A$71,0)*(B260-B259)</f>
        <v>10837.909090909094</v>
      </c>
      <c r="W278" s="25">
        <f>VLOOKUP($C$85,$D$3:$K$63,$A$71,0)*(B259-B258)</f>
        <v>14111.090909090914</v>
      </c>
      <c r="X278" s="25">
        <f>VLOOKUP($C$86,$D$3:$K$63,$A$71,0)*B258</f>
        <v>0</v>
      </c>
      <c r="Y278" s="25"/>
      <c r="Z278" s="25"/>
      <c r="AA278" s="25"/>
      <c r="AB278" s="25"/>
      <c r="AC278" s="25"/>
      <c r="AD278" s="25"/>
      <c r="AE278" s="25"/>
      <c r="AF278" s="25"/>
      <c r="AG278" s="25"/>
      <c r="AH278" s="25"/>
      <c r="AI278" s="25"/>
      <c r="AJ278" s="25"/>
      <c r="AK278" s="25"/>
      <c r="AL278" s="25"/>
      <c r="AM278" s="25"/>
      <c r="AN278" s="25"/>
      <c r="AO278" s="25"/>
      <c r="AP278" s="25"/>
      <c r="AQ278" s="25"/>
      <c r="AR278" s="25"/>
      <c r="AS278" s="25"/>
      <c r="AT278" s="25"/>
      <c r="AU278" s="25"/>
      <c r="AV278" s="25"/>
      <c r="AW278" s="25"/>
      <c r="AX278" s="25"/>
      <c r="AY278" s="25"/>
      <c r="AZ278" s="25"/>
      <c r="BA278" s="25"/>
      <c r="BB278" s="25"/>
      <c r="BC278" s="25"/>
      <c r="BD278" s="25"/>
      <c r="BE278" s="25"/>
      <c r="BF278" s="25"/>
      <c r="BG278" s="25"/>
      <c r="BH278" s="25"/>
      <c r="BI278" s="25"/>
      <c r="BJ278" s="25"/>
      <c r="BK278" s="25"/>
      <c r="BL278" s="25"/>
      <c r="BM278" s="21">
        <f t="shared" si="261"/>
        <v>93566.545454545456</v>
      </c>
      <c r="BP278" s="18">
        <v>2020</v>
      </c>
      <c r="BQ278" s="14">
        <f t="shared" si="262"/>
        <v>0</v>
      </c>
      <c r="BR278" s="14">
        <f t="shared" si="262"/>
        <v>0</v>
      </c>
      <c r="BS278" s="14">
        <f t="shared" si="262"/>
        <v>0</v>
      </c>
      <c r="BT278" s="14">
        <f t="shared" si="262"/>
        <v>0</v>
      </c>
      <c r="BU278" s="14">
        <f t="shared" si="262"/>
        <v>0</v>
      </c>
      <c r="BV278" s="14">
        <f t="shared" si="262"/>
        <v>0</v>
      </c>
      <c r="BW278" s="14">
        <f t="shared" si="262"/>
        <v>0</v>
      </c>
      <c r="BX278" s="14">
        <f t="shared" si="262"/>
        <v>0</v>
      </c>
      <c r="BY278" s="14">
        <f t="shared" si="262"/>
        <v>0</v>
      </c>
      <c r="BZ278" s="14">
        <f t="shared" si="262"/>
        <v>7.6298638207906222E-2</v>
      </c>
      <c r="CA278" s="14">
        <f t="shared" si="262"/>
        <v>0.10110256968302583</v>
      </c>
      <c r="CB278" s="14">
        <f t="shared" si="262"/>
        <v>8.0805882444385732E-2</v>
      </c>
      <c r="CC278" s="14">
        <f t="shared" si="262"/>
        <v>5.5538498608671334E-2</v>
      </c>
      <c r="CD278" s="14">
        <f t="shared" si="262"/>
        <v>7.3437281390395973E-2</v>
      </c>
      <c r="CE278" s="14">
        <f t="shared" si="262"/>
        <v>7.6450207533384149E-2</v>
      </c>
      <c r="CF278" s="14">
        <f t="shared" si="262"/>
        <v>8.9082927853001106E-2</v>
      </c>
      <c r="CG278" s="14">
        <f t="shared" si="278"/>
        <v>7.9547662723273307E-2</v>
      </c>
      <c r="CH278" s="14">
        <f t="shared" si="256"/>
        <v>0.10109188210238318</v>
      </c>
      <c r="CI278" s="14">
        <f t="shared" si="256"/>
        <v>0.11583102740684319</v>
      </c>
      <c r="CJ278" s="14">
        <f t="shared" si="256"/>
        <v>0.15081342204673004</v>
      </c>
      <c r="CK278" s="14">
        <f t="shared" si="256"/>
        <v>0</v>
      </c>
      <c r="CL278" s="14">
        <f t="shared" si="256"/>
        <v>0</v>
      </c>
      <c r="CM278" s="14">
        <f t="shared" si="256"/>
        <v>0</v>
      </c>
      <c r="CN278" s="14">
        <f t="shared" si="256"/>
        <v>0</v>
      </c>
      <c r="CO278" s="14">
        <f t="shared" si="256"/>
        <v>0</v>
      </c>
      <c r="CP278" s="14">
        <f t="shared" si="256"/>
        <v>0</v>
      </c>
      <c r="CQ278" s="14">
        <f t="shared" si="256"/>
        <v>0</v>
      </c>
      <c r="CR278" s="14">
        <f t="shared" si="256"/>
        <v>0</v>
      </c>
      <c r="CS278" s="14">
        <f t="shared" si="256"/>
        <v>0</v>
      </c>
      <c r="CT278" s="14">
        <f t="shared" si="256"/>
        <v>0</v>
      </c>
      <c r="CU278" s="14">
        <f t="shared" si="256"/>
        <v>0</v>
      </c>
      <c r="CV278" s="14">
        <f t="shared" si="256"/>
        <v>0</v>
      </c>
      <c r="CW278" s="14">
        <f t="shared" si="256"/>
        <v>0</v>
      </c>
      <c r="CX278" s="14">
        <f t="shared" si="282"/>
        <v>0</v>
      </c>
      <c r="CY278" s="14">
        <f t="shared" si="282"/>
        <v>0</v>
      </c>
      <c r="CZ278" s="14">
        <f t="shared" si="282"/>
        <v>0</v>
      </c>
      <c r="DA278" s="14">
        <f t="shared" si="282"/>
        <v>0</v>
      </c>
      <c r="DB278" s="14">
        <f t="shared" si="282"/>
        <v>0</v>
      </c>
      <c r="DC278" s="14">
        <f t="shared" si="279"/>
        <v>0</v>
      </c>
      <c r="DD278" s="14">
        <f t="shared" si="279"/>
        <v>0</v>
      </c>
      <c r="DE278" s="14">
        <f t="shared" si="279"/>
        <v>0</v>
      </c>
      <c r="DF278" s="14">
        <f t="shared" si="279"/>
        <v>0</v>
      </c>
      <c r="DG278" s="14">
        <f t="shared" si="279"/>
        <v>0</v>
      </c>
      <c r="DH278" s="14">
        <f t="shared" si="279"/>
        <v>0</v>
      </c>
      <c r="DI278" s="14">
        <f t="shared" si="279"/>
        <v>0</v>
      </c>
      <c r="DJ278" s="14">
        <f t="shared" si="279"/>
        <v>0</v>
      </c>
      <c r="DK278" s="14">
        <f t="shared" si="279"/>
        <v>0</v>
      </c>
      <c r="DL278" s="14">
        <f t="shared" si="279"/>
        <v>0</v>
      </c>
      <c r="DM278" s="14">
        <f t="shared" si="279"/>
        <v>0</v>
      </c>
      <c r="DN278" s="14">
        <f t="shared" si="279"/>
        <v>0</v>
      </c>
      <c r="DO278" s="14">
        <f t="shared" si="279"/>
        <v>0</v>
      </c>
      <c r="DP278" s="14">
        <f t="shared" si="279"/>
        <v>0</v>
      </c>
      <c r="DQ278" s="14">
        <f t="shared" si="279"/>
        <v>0</v>
      </c>
      <c r="DR278" s="14">
        <f t="shared" si="279"/>
        <v>0</v>
      </c>
      <c r="DS278" s="14">
        <f t="shared" si="280"/>
        <v>0</v>
      </c>
      <c r="DT278" s="14">
        <f t="shared" si="259"/>
        <v>0</v>
      </c>
      <c r="DU278" s="14">
        <f t="shared" si="259"/>
        <v>0</v>
      </c>
      <c r="DV278" s="14">
        <f t="shared" si="259"/>
        <v>0</v>
      </c>
      <c r="DW278" s="14">
        <f t="shared" si="259"/>
        <v>0</v>
      </c>
      <c r="DX278" s="14">
        <f t="shared" si="259"/>
        <v>0</v>
      </c>
      <c r="DY278" s="14">
        <f t="shared" si="259"/>
        <v>0</v>
      </c>
      <c r="DZ278" s="14">
        <f t="shared" si="263"/>
        <v>1</v>
      </c>
    </row>
    <row r="279" spans="1:130">
      <c r="C279" s="18">
        <v>2021</v>
      </c>
      <c r="D279" s="25"/>
      <c r="E279" s="25">
        <f t="shared" si="265"/>
        <v>0</v>
      </c>
      <c r="F279" s="25">
        <f t="shared" si="266"/>
        <v>0</v>
      </c>
      <c r="G279" s="25">
        <f t="shared" si="267"/>
        <v>0</v>
      </c>
      <c r="H279" s="25">
        <f t="shared" si="268"/>
        <v>0</v>
      </c>
      <c r="I279" s="25">
        <f t="shared" si="269"/>
        <v>0</v>
      </c>
      <c r="J279" s="25">
        <f t="shared" si="270"/>
        <v>0</v>
      </c>
      <c r="K279" s="25">
        <f t="shared" si="271"/>
        <v>0</v>
      </c>
      <c r="L279" s="25">
        <f t="shared" si="272"/>
        <v>0</v>
      </c>
      <c r="M279" s="25">
        <f t="shared" si="273"/>
        <v>0</v>
      </c>
      <c r="N279" s="25">
        <f t="shared" si="274"/>
        <v>9459.8181818181511</v>
      </c>
      <c r="O279" s="25">
        <f t="shared" si="275"/>
        <v>7560.7272727272748</v>
      </c>
      <c r="P279" s="25">
        <f t="shared" si="276"/>
        <v>5196.5454545454559</v>
      </c>
      <c r="Q279" s="25">
        <f t="shared" si="277"/>
        <v>6871.2727272727298</v>
      </c>
      <c r="R279" s="25">
        <f t="shared" si="281"/>
        <v>7153.1818181818207</v>
      </c>
      <c r="S279" s="25">
        <f t="shared" si="283"/>
        <v>8335.1818181818217</v>
      </c>
      <c r="T279" s="25">
        <f t="shared" si="284"/>
        <v>7443.0000000000027</v>
      </c>
      <c r="U279" s="25">
        <f t="shared" si="285"/>
        <v>9458.8181818181856</v>
      </c>
      <c r="V279" s="25">
        <f t="shared" si="286"/>
        <v>10837.909090909094</v>
      </c>
      <c r="W279" s="25">
        <f t="shared" ref="W279:W297" si="287">VLOOKUP($C$85,$D$3:$K$63,$A$71,0)*(B260-B259)</f>
        <v>14111.090909090914</v>
      </c>
      <c r="X279" s="25">
        <f>VLOOKUP($C$86,$D$3:$K$63,$A$71,0)*(B259-B258)</f>
        <v>3409.0909090909104</v>
      </c>
      <c r="Y279" s="25">
        <f>VLOOKUP($C$87,$D$3:$K$63,$A$71,0)*B258</f>
        <v>0</v>
      </c>
      <c r="Z279" s="25"/>
      <c r="AA279" s="25"/>
      <c r="AB279" s="25"/>
      <c r="AC279" s="25"/>
      <c r="AD279" s="25"/>
      <c r="AE279" s="25"/>
      <c r="AF279" s="25"/>
      <c r="AG279" s="25"/>
      <c r="AH279" s="25"/>
      <c r="AI279" s="25"/>
      <c r="AJ279" s="25"/>
      <c r="AK279" s="25"/>
      <c r="AL279" s="25"/>
      <c r="AM279" s="25"/>
      <c r="AN279" s="25"/>
      <c r="AO279" s="25"/>
      <c r="AP279" s="25"/>
      <c r="AQ279" s="25"/>
      <c r="AR279" s="25"/>
      <c r="AS279" s="25"/>
      <c r="AT279" s="25"/>
      <c r="AU279" s="25"/>
      <c r="AV279" s="25"/>
      <c r="AW279" s="25"/>
      <c r="AX279" s="25"/>
      <c r="AY279" s="25"/>
      <c r="AZ279" s="25"/>
      <c r="BA279" s="25"/>
      <c r="BB279" s="25"/>
      <c r="BC279" s="25"/>
      <c r="BD279" s="25"/>
      <c r="BE279" s="25"/>
      <c r="BF279" s="25"/>
      <c r="BG279" s="25"/>
      <c r="BH279" s="25"/>
      <c r="BI279" s="25"/>
      <c r="BJ279" s="25"/>
      <c r="BK279" s="25"/>
      <c r="BL279" s="25"/>
      <c r="BM279" s="21">
        <f t="shared" si="261"/>
        <v>89836.636363636353</v>
      </c>
      <c r="BP279" s="18">
        <v>2021</v>
      </c>
      <c r="BQ279" s="14">
        <f t="shared" si="262"/>
        <v>0</v>
      </c>
      <c r="BR279" s="14">
        <f t="shared" si="262"/>
        <v>0</v>
      </c>
      <c r="BS279" s="14">
        <f t="shared" si="262"/>
        <v>0</v>
      </c>
      <c r="BT279" s="14">
        <f t="shared" si="262"/>
        <v>0</v>
      </c>
      <c r="BU279" s="14">
        <f t="shared" si="262"/>
        <v>0</v>
      </c>
      <c r="BV279" s="14">
        <f t="shared" si="262"/>
        <v>0</v>
      </c>
      <c r="BW279" s="14">
        <f t="shared" si="262"/>
        <v>0</v>
      </c>
      <c r="BX279" s="14">
        <f t="shared" si="262"/>
        <v>0</v>
      </c>
      <c r="BY279" s="14">
        <f t="shared" si="262"/>
        <v>0</v>
      </c>
      <c r="BZ279" s="14">
        <f t="shared" si="262"/>
        <v>0</v>
      </c>
      <c r="CA279" s="14">
        <f t="shared" si="262"/>
        <v>0.1053002267752675</v>
      </c>
      <c r="CB279" s="14">
        <f t="shared" si="262"/>
        <v>8.4160845494296241E-2</v>
      </c>
      <c r="CC279" s="14">
        <f t="shared" si="262"/>
        <v>5.7844390272039269E-2</v>
      </c>
      <c r="CD279" s="14">
        <f t="shared" si="262"/>
        <v>7.648630898712111E-2</v>
      </c>
      <c r="CE279" s="14">
        <f t="shared" si="262"/>
        <v>7.9624328199772762E-2</v>
      </c>
      <c r="CF279" s="14">
        <f t="shared" si="262"/>
        <v>9.2781543873070665E-2</v>
      </c>
      <c r="CG279" s="14">
        <f t="shared" si="278"/>
        <v>8.2850386003685522E-2</v>
      </c>
      <c r="CH279" s="14">
        <f t="shared" si="256"/>
        <v>0.10528909545913143</v>
      </c>
      <c r="CI279" s="14">
        <f t="shared" si="256"/>
        <v>0.12064019234914289</v>
      </c>
      <c r="CJ279" s="14">
        <f t="shared" si="256"/>
        <v>0.15707501393944368</v>
      </c>
      <c r="CK279" s="14">
        <f t="shared" si="256"/>
        <v>3.7947668647029018E-2</v>
      </c>
      <c r="CL279" s="14">
        <f t="shared" si="256"/>
        <v>0</v>
      </c>
      <c r="CM279" s="14">
        <f t="shared" si="256"/>
        <v>0</v>
      </c>
      <c r="CN279" s="14">
        <f t="shared" si="256"/>
        <v>0</v>
      </c>
      <c r="CO279" s="14">
        <f t="shared" si="256"/>
        <v>0</v>
      </c>
      <c r="CP279" s="14">
        <f t="shared" si="256"/>
        <v>0</v>
      </c>
      <c r="CQ279" s="14">
        <f t="shared" si="256"/>
        <v>0</v>
      </c>
      <c r="CR279" s="14">
        <f t="shared" si="256"/>
        <v>0</v>
      </c>
      <c r="CS279" s="14">
        <f t="shared" si="256"/>
        <v>0</v>
      </c>
      <c r="CT279" s="14">
        <f t="shared" si="256"/>
        <v>0</v>
      </c>
      <c r="CU279" s="14">
        <f t="shared" si="256"/>
        <v>0</v>
      </c>
      <c r="CV279" s="14">
        <f t="shared" si="256"/>
        <v>0</v>
      </c>
      <c r="CW279" s="14">
        <f t="shared" si="256"/>
        <v>0</v>
      </c>
      <c r="CX279" s="14">
        <f t="shared" si="282"/>
        <v>0</v>
      </c>
      <c r="CY279" s="14">
        <f t="shared" si="282"/>
        <v>0</v>
      </c>
      <c r="CZ279" s="14">
        <f t="shared" si="282"/>
        <v>0</v>
      </c>
      <c r="DA279" s="14">
        <f t="shared" si="282"/>
        <v>0</v>
      </c>
      <c r="DB279" s="14">
        <f t="shared" si="282"/>
        <v>0</v>
      </c>
      <c r="DC279" s="14">
        <f t="shared" si="279"/>
        <v>0</v>
      </c>
      <c r="DD279" s="14">
        <f t="shared" si="279"/>
        <v>0</v>
      </c>
      <c r="DE279" s="14">
        <f t="shared" si="279"/>
        <v>0</v>
      </c>
      <c r="DF279" s="14">
        <f t="shared" si="279"/>
        <v>0</v>
      </c>
      <c r="DG279" s="14">
        <f t="shared" si="279"/>
        <v>0</v>
      </c>
      <c r="DH279" s="14">
        <f t="shared" si="279"/>
        <v>0</v>
      </c>
      <c r="DI279" s="14">
        <f t="shared" si="279"/>
        <v>0</v>
      </c>
      <c r="DJ279" s="14">
        <f t="shared" si="279"/>
        <v>0</v>
      </c>
      <c r="DK279" s="14">
        <f t="shared" si="279"/>
        <v>0</v>
      </c>
      <c r="DL279" s="14">
        <f t="shared" si="279"/>
        <v>0</v>
      </c>
      <c r="DM279" s="14">
        <f t="shared" si="279"/>
        <v>0</v>
      </c>
      <c r="DN279" s="14">
        <f t="shared" si="279"/>
        <v>0</v>
      </c>
      <c r="DO279" s="14">
        <f t="shared" si="279"/>
        <v>0</v>
      </c>
      <c r="DP279" s="14">
        <f t="shared" si="279"/>
        <v>0</v>
      </c>
      <c r="DQ279" s="14">
        <f t="shared" si="279"/>
        <v>0</v>
      </c>
      <c r="DR279" s="14">
        <f t="shared" si="279"/>
        <v>0</v>
      </c>
      <c r="DS279" s="14">
        <f t="shared" si="280"/>
        <v>0</v>
      </c>
      <c r="DT279" s="14">
        <f t="shared" si="259"/>
        <v>0</v>
      </c>
      <c r="DU279" s="14">
        <f t="shared" si="259"/>
        <v>0</v>
      </c>
      <c r="DV279" s="14">
        <f t="shared" si="259"/>
        <v>0</v>
      </c>
      <c r="DW279" s="14">
        <f t="shared" si="259"/>
        <v>0</v>
      </c>
      <c r="DX279" s="14">
        <f t="shared" si="259"/>
        <v>0</v>
      </c>
      <c r="DY279" s="14">
        <f t="shared" si="259"/>
        <v>0</v>
      </c>
      <c r="DZ279" s="14">
        <f t="shared" si="263"/>
        <v>1.0000000000000002</v>
      </c>
    </row>
    <row r="280" spans="1:130">
      <c r="C280" s="18">
        <v>2022</v>
      </c>
      <c r="D280" s="25"/>
      <c r="E280" s="25"/>
      <c r="F280" s="25">
        <f t="shared" si="266"/>
        <v>0</v>
      </c>
      <c r="G280" s="25">
        <f t="shared" si="267"/>
        <v>0</v>
      </c>
      <c r="H280" s="25">
        <f t="shared" si="268"/>
        <v>0</v>
      </c>
      <c r="I280" s="25">
        <f t="shared" si="269"/>
        <v>0</v>
      </c>
      <c r="J280" s="25">
        <f t="shared" si="270"/>
        <v>0</v>
      </c>
      <c r="K280" s="25">
        <f t="shared" si="271"/>
        <v>0</v>
      </c>
      <c r="L280" s="25">
        <f t="shared" si="272"/>
        <v>0</v>
      </c>
      <c r="M280" s="25">
        <f t="shared" si="273"/>
        <v>0</v>
      </c>
      <c r="N280" s="25">
        <f t="shared" si="274"/>
        <v>0</v>
      </c>
      <c r="O280" s="25">
        <f t="shared" si="275"/>
        <v>7560.7272727272475</v>
      </c>
      <c r="P280" s="25">
        <f t="shared" si="276"/>
        <v>5196.5454545454559</v>
      </c>
      <c r="Q280" s="25">
        <f t="shared" si="277"/>
        <v>6871.2727272727298</v>
      </c>
      <c r="R280" s="25">
        <f t="shared" si="281"/>
        <v>7153.1818181818207</v>
      </c>
      <c r="S280" s="25">
        <f t="shared" si="283"/>
        <v>8335.1818181818217</v>
      </c>
      <c r="T280" s="25">
        <f t="shared" si="284"/>
        <v>7443.0000000000027</v>
      </c>
      <c r="U280" s="25">
        <f t="shared" si="285"/>
        <v>9458.8181818181856</v>
      </c>
      <c r="V280" s="25">
        <f t="shared" si="286"/>
        <v>10837.909090909094</v>
      </c>
      <c r="W280" s="25">
        <f t="shared" si="287"/>
        <v>14111.090909090914</v>
      </c>
      <c r="X280" s="25">
        <f t="shared" ref="X280:X298" si="288">VLOOKUP($C$86,$D$3:$K$63,$A$71,0)*(B260-B259)</f>
        <v>3409.0909090909104</v>
      </c>
      <c r="Y280" s="25">
        <f>VLOOKUP($C$87,$D$3:$K$63,$A$71,0)*(B259-B258)</f>
        <v>3540.0000000000014</v>
      </c>
      <c r="Z280" s="25">
        <f>VLOOKUP($C$88,$D$3:$K$63,$A$71,0)*B258</f>
        <v>0</v>
      </c>
      <c r="AA280" s="25"/>
      <c r="AB280" s="25"/>
      <c r="AC280" s="25"/>
      <c r="AD280" s="25"/>
      <c r="AE280" s="25"/>
      <c r="AF280" s="25"/>
      <c r="AG280" s="25"/>
      <c r="AH280" s="25"/>
      <c r="AI280" s="25"/>
      <c r="AJ280" s="25"/>
      <c r="AK280" s="25"/>
      <c r="AL280" s="25"/>
      <c r="AM280" s="25"/>
      <c r="AN280" s="25"/>
      <c r="AO280" s="25"/>
      <c r="AP280" s="25"/>
      <c r="AQ280" s="25"/>
      <c r="AR280" s="25"/>
      <c r="AS280" s="25"/>
      <c r="AT280" s="25"/>
      <c r="AU280" s="25"/>
      <c r="AV280" s="25"/>
      <c r="AW280" s="25"/>
      <c r="AX280" s="25"/>
      <c r="AY280" s="25"/>
      <c r="AZ280" s="25"/>
      <c r="BA280" s="25"/>
      <c r="BB280" s="25"/>
      <c r="BC280" s="25"/>
      <c r="BD280" s="25"/>
      <c r="BE280" s="25"/>
      <c r="BF280" s="25"/>
      <c r="BG280" s="25"/>
      <c r="BH280" s="25"/>
      <c r="BI280" s="25"/>
      <c r="BJ280" s="25"/>
      <c r="BK280" s="25"/>
      <c r="BL280" s="25"/>
      <c r="BM280" s="21">
        <f t="shared" si="261"/>
        <v>83916.818181818177</v>
      </c>
      <c r="BP280" s="18">
        <v>2022</v>
      </c>
      <c r="BQ280" s="14">
        <f t="shared" si="262"/>
        <v>0</v>
      </c>
      <c r="BR280" s="14">
        <f t="shared" si="262"/>
        <v>0</v>
      </c>
      <c r="BS280" s="14">
        <f t="shared" si="262"/>
        <v>0</v>
      </c>
      <c r="BT280" s="14">
        <f t="shared" si="262"/>
        <v>0</v>
      </c>
      <c r="BU280" s="14">
        <f t="shared" si="262"/>
        <v>0</v>
      </c>
      <c r="BV280" s="14">
        <f t="shared" si="262"/>
        <v>0</v>
      </c>
      <c r="BW280" s="14">
        <f t="shared" si="262"/>
        <v>0</v>
      </c>
      <c r="BX280" s="14">
        <f t="shared" si="262"/>
        <v>0</v>
      </c>
      <c r="BY280" s="14">
        <f t="shared" si="262"/>
        <v>0</v>
      </c>
      <c r="BZ280" s="14">
        <f t="shared" si="262"/>
        <v>0</v>
      </c>
      <c r="CA280" s="14">
        <f t="shared" si="262"/>
        <v>0</v>
      </c>
      <c r="CB280" s="14">
        <f t="shared" si="262"/>
        <v>9.0097878310231153E-2</v>
      </c>
      <c r="CC280" s="14">
        <f t="shared" si="262"/>
        <v>6.1924958156616146E-2</v>
      </c>
      <c r="CD280" s="14">
        <f t="shared" si="262"/>
        <v>8.1881950199602455E-2</v>
      </c>
      <c r="CE280" s="14">
        <f t="shared" si="262"/>
        <v>8.5241337471630499E-2</v>
      </c>
      <c r="CF280" s="14">
        <f t="shared" si="262"/>
        <v>9.9326714224583917E-2</v>
      </c>
      <c r="CG280" s="14">
        <f t="shared" si="278"/>
        <v>8.8694973918978251E-2</v>
      </c>
      <c r="CH280" s="14">
        <f t="shared" si="256"/>
        <v>0.11271659706310909</v>
      </c>
      <c r="CI280" s="14">
        <f t="shared" si="256"/>
        <v>0.12915061993207563</v>
      </c>
      <c r="CJ280" s="14">
        <f t="shared" si="256"/>
        <v>0.16815569530433283</v>
      </c>
      <c r="CK280" s="14">
        <f t="shared" si="256"/>
        <v>4.0624644534360342E-2</v>
      </c>
      <c r="CL280" s="14">
        <f t="shared" si="256"/>
        <v>4.2184630884479782E-2</v>
      </c>
      <c r="CM280" s="14">
        <f t="shared" si="256"/>
        <v>0</v>
      </c>
      <c r="CN280" s="14">
        <f t="shared" si="256"/>
        <v>0</v>
      </c>
      <c r="CO280" s="14">
        <f t="shared" si="256"/>
        <v>0</v>
      </c>
      <c r="CP280" s="14">
        <f t="shared" si="256"/>
        <v>0</v>
      </c>
      <c r="CQ280" s="14">
        <f t="shared" si="256"/>
        <v>0</v>
      </c>
      <c r="CR280" s="14">
        <f t="shared" si="256"/>
        <v>0</v>
      </c>
      <c r="CS280" s="14">
        <f t="shared" si="256"/>
        <v>0</v>
      </c>
      <c r="CT280" s="14">
        <f t="shared" si="256"/>
        <v>0</v>
      </c>
      <c r="CU280" s="14">
        <f t="shared" si="256"/>
        <v>0</v>
      </c>
      <c r="CV280" s="14">
        <f t="shared" si="256"/>
        <v>0</v>
      </c>
      <c r="CW280" s="14">
        <f t="shared" si="256"/>
        <v>0</v>
      </c>
      <c r="CX280" s="14">
        <f t="shared" si="282"/>
        <v>0</v>
      </c>
      <c r="CY280" s="14">
        <f t="shared" si="282"/>
        <v>0</v>
      </c>
      <c r="CZ280" s="14">
        <f t="shared" si="282"/>
        <v>0</v>
      </c>
      <c r="DA280" s="14">
        <f t="shared" si="282"/>
        <v>0</v>
      </c>
      <c r="DB280" s="14">
        <f t="shared" si="282"/>
        <v>0</v>
      </c>
      <c r="DC280" s="14">
        <f t="shared" si="279"/>
        <v>0</v>
      </c>
      <c r="DD280" s="14">
        <f t="shared" si="279"/>
        <v>0</v>
      </c>
      <c r="DE280" s="14">
        <f t="shared" si="279"/>
        <v>0</v>
      </c>
      <c r="DF280" s="14">
        <f t="shared" si="279"/>
        <v>0</v>
      </c>
      <c r="DG280" s="14">
        <f t="shared" si="279"/>
        <v>0</v>
      </c>
      <c r="DH280" s="14">
        <f t="shared" si="279"/>
        <v>0</v>
      </c>
      <c r="DI280" s="14">
        <f t="shared" si="279"/>
        <v>0</v>
      </c>
      <c r="DJ280" s="14">
        <f t="shared" si="279"/>
        <v>0</v>
      </c>
      <c r="DK280" s="14">
        <f t="shared" si="279"/>
        <v>0</v>
      </c>
      <c r="DL280" s="14">
        <f t="shared" si="279"/>
        <v>0</v>
      </c>
      <c r="DM280" s="14">
        <f t="shared" si="279"/>
        <v>0</v>
      </c>
      <c r="DN280" s="14">
        <f t="shared" si="279"/>
        <v>0</v>
      </c>
      <c r="DO280" s="14">
        <f t="shared" si="279"/>
        <v>0</v>
      </c>
      <c r="DP280" s="14">
        <f t="shared" si="279"/>
        <v>0</v>
      </c>
      <c r="DQ280" s="14">
        <f t="shared" si="279"/>
        <v>0</v>
      </c>
      <c r="DR280" s="14">
        <f t="shared" si="279"/>
        <v>0</v>
      </c>
      <c r="DS280" s="14">
        <f t="shared" si="280"/>
        <v>0</v>
      </c>
      <c r="DT280" s="14">
        <f t="shared" si="259"/>
        <v>0</v>
      </c>
      <c r="DU280" s="14">
        <f t="shared" si="259"/>
        <v>0</v>
      </c>
      <c r="DV280" s="14">
        <f t="shared" si="259"/>
        <v>0</v>
      </c>
      <c r="DW280" s="14">
        <f t="shared" si="259"/>
        <v>0</v>
      </c>
      <c r="DX280" s="14">
        <f t="shared" si="259"/>
        <v>0</v>
      </c>
      <c r="DY280" s="14">
        <f t="shared" si="259"/>
        <v>0</v>
      </c>
      <c r="DZ280" s="14">
        <f t="shared" si="263"/>
        <v>1.0000000000000002</v>
      </c>
    </row>
    <row r="281" spans="1:130">
      <c r="C281" s="18">
        <v>2023</v>
      </c>
      <c r="D281" s="25"/>
      <c r="E281" s="25"/>
      <c r="F281" s="25"/>
      <c r="G281" s="25">
        <f t="shared" si="267"/>
        <v>0</v>
      </c>
      <c r="H281" s="25">
        <f t="shared" si="268"/>
        <v>0</v>
      </c>
      <c r="I281" s="25">
        <f t="shared" si="269"/>
        <v>0</v>
      </c>
      <c r="J281" s="25">
        <f t="shared" si="270"/>
        <v>0</v>
      </c>
      <c r="K281" s="25">
        <f t="shared" si="271"/>
        <v>0</v>
      </c>
      <c r="L281" s="25">
        <f t="shared" si="272"/>
        <v>0</v>
      </c>
      <c r="M281" s="25">
        <f t="shared" si="273"/>
        <v>0</v>
      </c>
      <c r="N281" s="25">
        <f t="shared" si="274"/>
        <v>0</v>
      </c>
      <c r="O281" s="25">
        <f t="shared" si="275"/>
        <v>0</v>
      </c>
      <c r="P281" s="25">
        <f t="shared" si="276"/>
        <v>5196.5454545454377</v>
      </c>
      <c r="Q281" s="25">
        <f t="shared" si="277"/>
        <v>6871.2727272727298</v>
      </c>
      <c r="R281" s="25">
        <f t="shared" si="281"/>
        <v>7153.1818181818207</v>
      </c>
      <c r="S281" s="25">
        <f t="shared" si="283"/>
        <v>8335.1818181818217</v>
      </c>
      <c r="T281" s="25">
        <f t="shared" si="284"/>
        <v>7443.0000000000027</v>
      </c>
      <c r="U281" s="25">
        <f t="shared" si="285"/>
        <v>9458.8181818181856</v>
      </c>
      <c r="V281" s="25">
        <f t="shared" si="286"/>
        <v>10837.909090909094</v>
      </c>
      <c r="W281" s="25">
        <f t="shared" si="287"/>
        <v>14111.090909090914</v>
      </c>
      <c r="X281" s="25">
        <f t="shared" si="288"/>
        <v>3409.0909090909104</v>
      </c>
      <c r="Y281" s="25">
        <f t="shared" ref="Y281:Y299" si="289">VLOOKUP($C$87,$D$3:$K$63,$A$71,0)*(B260-B259)</f>
        <v>3540.0000000000014</v>
      </c>
      <c r="Z281" s="25">
        <f>VLOOKUP($C$88,$D$3:$K$63,$A$71,0)*(B259-B258)</f>
        <v>3669.0000000000014</v>
      </c>
      <c r="AA281" s="25">
        <f>VLOOKUP($C$89,$D$3:$K$63,$A$71,0)*B258</f>
        <v>0</v>
      </c>
      <c r="AB281" s="25"/>
      <c r="AC281" s="25"/>
      <c r="AD281" s="25"/>
      <c r="AE281" s="25"/>
      <c r="AF281" s="25"/>
      <c r="AG281" s="25"/>
      <c r="AH281" s="25"/>
      <c r="AI281" s="25"/>
      <c r="AJ281" s="25"/>
      <c r="AK281" s="25"/>
      <c r="AL281" s="25"/>
      <c r="AM281" s="25"/>
      <c r="AN281" s="25"/>
      <c r="AO281" s="25"/>
      <c r="AP281" s="25"/>
      <c r="AQ281" s="25"/>
      <c r="AR281" s="25"/>
      <c r="AS281" s="25"/>
      <c r="AT281" s="25"/>
      <c r="AU281" s="25"/>
      <c r="AV281" s="25"/>
      <c r="AW281" s="25"/>
      <c r="AX281" s="25"/>
      <c r="AY281" s="25"/>
      <c r="AZ281" s="25"/>
      <c r="BA281" s="25"/>
      <c r="BB281" s="25"/>
      <c r="BC281" s="25"/>
      <c r="BD281" s="25"/>
      <c r="BE281" s="25"/>
      <c r="BF281" s="25"/>
      <c r="BG281" s="25"/>
      <c r="BH281" s="25"/>
      <c r="BI281" s="25"/>
      <c r="BJ281" s="25"/>
      <c r="BK281" s="25"/>
      <c r="BL281" s="25"/>
      <c r="BM281" s="21">
        <f t="shared" si="261"/>
        <v>80025.090909090912</v>
      </c>
      <c r="BP281" s="18">
        <v>2023</v>
      </c>
      <c r="BQ281" s="14">
        <f t="shared" si="262"/>
        <v>0</v>
      </c>
      <c r="BR281" s="14">
        <f t="shared" si="262"/>
        <v>0</v>
      </c>
      <c r="BS281" s="14">
        <f t="shared" si="262"/>
        <v>0</v>
      </c>
      <c r="BT281" s="14">
        <f t="shared" si="262"/>
        <v>0</v>
      </c>
      <c r="BU281" s="14">
        <f t="shared" si="262"/>
        <v>0</v>
      </c>
      <c r="BV281" s="14">
        <f t="shared" si="262"/>
        <v>0</v>
      </c>
      <c r="BW281" s="14">
        <f t="shared" si="262"/>
        <v>0</v>
      </c>
      <c r="BX281" s="14">
        <f t="shared" si="262"/>
        <v>0</v>
      </c>
      <c r="BY281" s="14">
        <f t="shared" si="262"/>
        <v>0</v>
      </c>
      <c r="BZ281" s="14">
        <f t="shared" si="262"/>
        <v>0</v>
      </c>
      <c r="CA281" s="14">
        <f t="shared" si="262"/>
        <v>0</v>
      </c>
      <c r="CB281" s="14">
        <f t="shared" si="262"/>
        <v>0</v>
      </c>
      <c r="CC281" s="14">
        <f t="shared" si="262"/>
        <v>6.4936451749223897E-2</v>
      </c>
      <c r="CD281" s="14">
        <f t="shared" si="262"/>
        <v>8.5863979024760451E-2</v>
      </c>
      <c r="CE281" s="14">
        <f t="shared" si="262"/>
        <v>8.9386737795873139E-2</v>
      </c>
      <c r="CF281" s="14">
        <f t="shared" si="262"/>
        <v>0.10415710527152852</v>
      </c>
      <c r="CG281" s="14">
        <f t="shared" si="278"/>
        <v>9.3008329205840012E-2</v>
      </c>
      <c r="CH281" s="14">
        <f t="shared" si="256"/>
        <v>0.11819815603288064</v>
      </c>
      <c r="CI281" s="14">
        <f t="shared" si="256"/>
        <v>0.13543138742848837</v>
      </c>
      <c r="CJ281" s="14">
        <f t="shared" si="256"/>
        <v>0.17633333181865693</v>
      </c>
      <c r="CK281" s="14">
        <f t="shared" si="256"/>
        <v>4.2600275368179993E-2</v>
      </c>
      <c r="CL281" s="14">
        <f t="shared" si="256"/>
        <v>4.4236125942318107E-2</v>
      </c>
      <c r="CM281" s="14">
        <f t="shared" si="256"/>
        <v>4.5848120362250035E-2</v>
      </c>
      <c r="CN281" s="14">
        <f t="shared" si="256"/>
        <v>0</v>
      </c>
      <c r="CO281" s="14">
        <f t="shared" si="256"/>
        <v>0</v>
      </c>
      <c r="CP281" s="14">
        <f t="shared" si="256"/>
        <v>0</v>
      </c>
      <c r="CQ281" s="14">
        <f t="shared" si="256"/>
        <v>0</v>
      </c>
      <c r="CR281" s="14">
        <f t="shared" si="256"/>
        <v>0</v>
      </c>
      <c r="CS281" s="14">
        <f t="shared" si="256"/>
        <v>0</v>
      </c>
      <c r="CT281" s="14">
        <f t="shared" si="256"/>
        <v>0</v>
      </c>
      <c r="CU281" s="14">
        <f t="shared" si="256"/>
        <v>0</v>
      </c>
      <c r="CV281" s="14">
        <f t="shared" si="256"/>
        <v>0</v>
      </c>
      <c r="CW281" s="14">
        <f t="shared" si="256"/>
        <v>0</v>
      </c>
      <c r="CX281" s="14">
        <f t="shared" si="282"/>
        <v>0</v>
      </c>
      <c r="CY281" s="14">
        <f t="shared" si="282"/>
        <v>0</v>
      </c>
      <c r="CZ281" s="14">
        <f t="shared" si="282"/>
        <v>0</v>
      </c>
      <c r="DA281" s="14">
        <f t="shared" si="282"/>
        <v>0</v>
      </c>
      <c r="DB281" s="14">
        <f t="shared" si="282"/>
        <v>0</v>
      </c>
      <c r="DC281" s="14">
        <f t="shared" si="279"/>
        <v>0</v>
      </c>
      <c r="DD281" s="14">
        <f t="shared" si="279"/>
        <v>0</v>
      </c>
      <c r="DE281" s="14">
        <f t="shared" si="279"/>
        <v>0</v>
      </c>
      <c r="DF281" s="14">
        <f t="shared" si="279"/>
        <v>0</v>
      </c>
      <c r="DG281" s="14">
        <f t="shared" si="279"/>
        <v>0</v>
      </c>
      <c r="DH281" s="14">
        <f t="shared" si="279"/>
        <v>0</v>
      </c>
      <c r="DI281" s="14">
        <f t="shared" si="279"/>
        <v>0</v>
      </c>
      <c r="DJ281" s="14">
        <f t="shared" si="279"/>
        <v>0</v>
      </c>
      <c r="DK281" s="14">
        <f t="shared" si="279"/>
        <v>0</v>
      </c>
      <c r="DL281" s="14">
        <f t="shared" si="279"/>
        <v>0</v>
      </c>
      <c r="DM281" s="14">
        <f t="shared" si="279"/>
        <v>0</v>
      </c>
      <c r="DN281" s="14">
        <f t="shared" si="279"/>
        <v>0</v>
      </c>
      <c r="DO281" s="14">
        <f t="shared" si="279"/>
        <v>0</v>
      </c>
      <c r="DP281" s="14">
        <f t="shared" si="279"/>
        <v>0</v>
      </c>
      <c r="DQ281" s="14">
        <f t="shared" si="279"/>
        <v>0</v>
      </c>
      <c r="DR281" s="14">
        <f t="shared" si="279"/>
        <v>0</v>
      </c>
      <c r="DS281" s="14">
        <f t="shared" si="280"/>
        <v>0</v>
      </c>
      <c r="DT281" s="14">
        <f t="shared" si="259"/>
        <v>0</v>
      </c>
      <c r="DU281" s="14">
        <f t="shared" si="259"/>
        <v>0</v>
      </c>
      <c r="DV281" s="14">
        <f t="shared" si="259"/>
        <v>0</v>
      </c>
      <c r="DW281" s="14">
        <f t="shared" si="259"/>
        <v>0</v>
      </c>
      <c r="DX281" s="14">
        <f t="shared" si="259"/>
        <v>0</v>
      </c>
      <c r="DY281" s="14">
        <f t="shared" si="259"/>
        <v>0</v>
      </c>
      <c r="DZ281" s="14">
        <f t="shared" si="263"/>
        <v>1</v>
      </c>
    </row>
    <row r="282" spans="1:130">
      <c r="C282" s="18">
        <v>2024</v>
      </c>
      <c r="D282" s="25"/>
      <c r="E282" s="25"/>
      <c r="F282" s="25"/>
      <c r="G282" s="25"/>
      <c r="H282" s="25">
        <f t="shared" si="268"/>
        <v>0</v>
      </c>
      <c r="I282" s="25">
        <f t="shared" si="269"/>
        <v>0</v>
      </c>
      <c r="J282" s="25">
        <f t="shared" si="270"/>
        <v>0</v>
      </c>
      <c r="K282" s="25">
        <f t="shared" si="271"/>
        <v>0</v>
      </c>
      <c r="L282" s="25">
        <f t="shared" si="272"/>
        <v>0</v>
      </c>
      <c r="M282" s="25">
        <f t="shared" si="273"/>
        <v>0</v>
      </c>
      <c r="N282" s="25">
        <f t="shared" si="274"/>
        <v>0</v>
      </c>
      <c r="O282" s="25">
        <f t="shared" si="275"/>
        <v>0</v>
      </c>
      <c r="P282" s="25">
        <f t="shared" si="276"/>
        <v>0</v>
      </c>
      <c r="Q282" s="25">
        <f t="shared" si="277"/>
        <v>6871.2727272727043</v>
      </c>
      <c r="R282" s="25">
        <f t="shared" si="281"/>
        <v>7153.1818181818207</v>
      </c>
      <c r="S282" s="25">
        <f t="shared" si="283"/>
        <v>8335.1818181818217</v>
      </c>
      <c r="T282" s="25">
        <f t="shared" si="284"/>
        <v>7443.0000000000027</v>
      </c>
      <c r="U282" s="25">
        <f t="shared" si="285"/>
        <v>9458.8181818181856</v>
      </c>
      <c r="V282" s="25">
        <f t="shared" si="286"/>
        <v>10837.909090909094</v>
      </c>
      <c r="W282" s="25">
        <f t="shared" si="287"/>
        <v>14111.090909090914</v>
      </c>
      <c r="X282" s="25">
        <f t="shared" si="288"/>
        <v>3409.0909090909104</v>
      </c>
      <c r="Y282" s="25">
        <f t="shared" si="289"/>
        <v>3540.0000000000014</v>
      </c>
      <c r="Z282" s="25">
        <f t="shared" ref="Z282:Z300" si="290">VLOOKUP($C$88,$D$3:$K$63,$A$71,0)*(B260-B259)</f>
        <v>3669.0000000000014</v>
      </c>
      <c r="AA282" s="25">
        <f>VLOOKUP($C$89,$D$3:$K$63,$A$71,0)*(B259-B258)</f>
        <v>3759.5454545454559</v>
      </c>
      <c r="AB282" s="25">
        <f>VLOOKUP($C$90,$D$3:$K$63,$A$71,0)*B258</f>
        <v>0</v>
      </c>
      <c r="AC282" s="25"/>
      <c r="AD282" s="25"/>
      <c r="AE282" s="25"/>
      <c r="AF282" s="25"/>
      <c r="AG282" s="25"/>
      <c r="AH282" s="25"/>
      <c r="AI282" s="25"/>
      <c r="AJ282" s="25"/>
      <c r="AK282" s="25"/>
      <c r="AL282" s="25"/>
      <c r="AM282" s="25"/>
      <c r="AN282" s="25"/>
      <c r="AO282" s="25"/>
      <c r="AP282" s="25"/>
      <c r="AQ282" s="25"/>
      <c r="AR282" s="25"/>
      <c r="AS282" s="25"/>
      <c r="AT282" s="25"/>
      <c r="AU282" s="25"/>
      <c r="AV282" s="25"/>
      <c r="AW282" s="25"/>
      <c r="AX282" s="25"/>
      <c r="AY282" s="25"/>
      <c r="AZ282" s="25"/>
      <c r="BA282" s="25"/>
      <c r="BB282" s="25"/>
      <c r="BC282" s="25"/>
      <c r="BD282" s="25"/>
      <c r="BE282" s="25"/>
      <c r="BF282" s="25"/>
      <c r="BG282" s="25"/>
      <c r="BH282" s="25"/>
      <c r="BI282" s="25"/>
      <c r="BJ282" s="25"/>
      <c r="BK282" s="25"/>
      <c r="BL282" s="25"/>
      <c r="BM282" s="21">
        <f t="shared" si="261"/>
        <v>78588.090909090912</v>
      </c>
      <c r="BP282" s="18">
        <v>2024</v>
      </c>
      <c r="BQ282" s="14">
        <f t="shared" si="262"/>
        <v>0</v>
      </c>
      <c r="BR282" s="14">
        <f t="shared" si="262"/>
        <v>0</v>
      </c>
      <c r="BS282" s="14">
        <f t="shared" si="262"/>
        <v>0</v>
      </c>
      <c r="BT282" s="14">
        <f t="shared" si="262"/>
        <v>0</v>
      </c>
      <c r="BU282" s="14">
        <f t="shared" si="262"/>
        <v>0</v>
      </c>
      <c r="BV282" s="14">
        <f t="shared" si="262"/>
        <v>0</v>
      </c>
      <c r="BW282" s="14">
        <f t="shared" si="262"/>
        <v>0</v>
      </c>
      <c r="BX282" s="14">
        <f t="shared" si="262"/>
        <v>0</v>
      </c>
      <c r="BY282" s="14">
        <f t="shared" si="262"/>
        <v>0</v>
      </c>
      <c r="BZ282" s="14">
        <f t="shared" si="262"/>
        <v>0</v>
      </c>
      <c r="CA282" s="14">
        <f t="shared" si="262"/>
        <v>0</v>
      </c>
      <c r="CB282" s="14">
        <f t="shared" si="262"/>
        <v>0</v>
      </c>
      <c r="CC282" s="14">
        <f t="shared" si="262"/>
        <v>0</v>
      </c>
      <c r="CD282" s="14">
        <f t="shared" si="262"/>
        <v>8.7434020190428743E-2</v>
      </c>
      <c r="CE282" s="14">
        <f t="shared" si="262"/>
        <v>9.102119335684683E-2</v>
      </c>
      <c r="CF282" s="14">
        <f t="shared" si="262"/>
        <v>0.10606164015135307</v>
      </c>
      <c r="CG282" s="14">
        <f t="shared" si="278"/>
        <v>9.4709006337994797E-2</v>
      </c>
      <c r="CH282" s="14">
        <f t="shared" si="256"/>
        <v>0.12035943451991921</v>
      </c>
      <c r="CI282" s="14">
        <f t="shared" si="256"/>
        <v>0.13790777922632277</v>
      </c>
      <c r="CJ282" s="14">
        <f t="shared" si="256"/>
        <v>0.17955762439138945</v>
      </c>
      <c r="CK282" s="14">
        <f t="shared" si="256"/>
        <v>4.3379230487154558E-2</v>
      </c>
      <c r="CL282" s="14">
        <f t="shared" si="256"/>
        <v>4.5044992937861295E-2</v>
      </c>
      <c r="CM282" s="14">
        <f t="shared" si="256"/>
        <v>4.6686463019495222E-2</v>
      </c>
      <c r="CN282" s="14">
        <f t="shared" si="256"/>
        <v>4.7838615381234045E-2</v>
      </c>
      <c r="CO282" s="14">
        <f t="shared" si="256"/>
        <v>0</v>
      </c>
      <c r="CP282" s="14">
        <f t="shared" si="256"/>
        <v>0</v>
      </c>
      <c r="CQ282" s="14">
        <f t="shared" si="256"/>
        <v>0</v>
      </c>
      <c r="CR282" s="14">
        <f t="shared" si="256"/>
        <v>0</v>
      </c>
      <c r="CS282" s="14">
        <f t="shared" si="256"/>
        <v>0</v>
      </c>
      <c r="CT282" s="14">
        <f t="shared" si="256"/>
        <v>0</v>
      </c>
      <c r="CU282" s="14">
        <f t="shared" si="256"/>
        <v>0</v>
      </c>
      <c r="CV282" s="14">
        <f t="shared" si="256"/>
        <v>0</v>
      </c>
      <c r="CW282" s="14">
        <f t="shared" si="256"/>
        <v>0</v>
      </c>
      <c r="CX282" s="14">
        <f t="shared" si="282"/>
        <v>0</v>
      </c>
      <c r="CY282" s="14">
        <f t="shared" si="282"/>
        <v>0</v>
      </c>
      <c r="CZ282" s="14">
        <f t="shared" si="282"/>
        <v>0</v>
      </c>
      <c r="DA282" s="14">
        <f t="shared" si="282"/>
        <v>0</v>
      </c>
      <c r="DB282" s="14">
        <f t="shared" si="282"/>
        <v>0</v>
      </c>
      <c r="DC282" s="14">
        <f t="shared" si="279"/>
        <v>0</v>
      </c>
      <c r="DD282" s="14">
        <f t="shared" si="279"/>
        <v>0</v>
      </c>
      <c r="DE282" s="14">
        <f t="shared" si="279"/>
        <v>0</v>
      </c>
      <c r="DF282" s="14">
        <f t="shared" si="279"/>
        <v>0</v>
      </c>
      <c r="DG282" s="14">
        <f t="shared" si="279"/>
        <v>0</v>
      </c>
      <c r="DH282" s="14">
        <f t="shared" si="279"/>
        <v>0</v>
      </c>
      <c r="DI282" s="14">
        <f t="shared" si="279"/>
        <v>0</v>
      </c>
      <c r="DJ282" s="14">
        <f t="shared" si="279"/>
        <v>0</v>
      </c>
      <c r="DK282" s="14">
        <f t="shared" si="279"/>
        <v>0</v>
      </c>
      <c r="DL282" s="14">
        <f t="shared" si="279"/>
        <v>0</v>
      </c>
      <c r="DM282" s="14">
        <f t="shared" si="279"/>
        <v>0</v>
      </c>
      <c r="DN282" s="14">
        <f t="shared" si="279"/>
        <v>0</v>
      </c>
      <c r="DO282" s="14">
        <f t="shared" si="279"/>
        <v>0</v>
      </c>
      <c r="DP282" s="14">
        <f t="shared" si="279"/>
        <v>0</v>
      </c>
      <c r="DQ282" s="14">
        <f t="shared" si="279"/>
        <v>0</v>
      </c>
      <c r="DR282" s="14">
        <f t="shared" si="279"/>
        <v>0</v>
      </c>
      <c r="DS282" s="14">
        <f t="shared" si="280"/>
        <v>0</v>
      </c>
      <c r="DT282" s="14">
        <f t="shared" si="259"/>
        <v>0</v>
      </c>
      <c r="DU282" s="14">
        <f t="shared" si="259"/>
        <v>0</v>
      </c>
      <c r="DV282" s="14">
        <f t="shared" si="259"/>
        <v>0</v>
      </c>
      <c r="DW282" s="14">
        <f t="shared" si="259"/>
        <v>0</v>
      </c>
      <c r="DX282" s="14">
        <f t="shared" si="259"/>
        <v>0</v>
      </c>
      <c r="DY282" s="14">
        <f t="shared" si="259"/>
        <v>0</v>
      </c>
      <c r="DZ282" s="14">
        <f t="shared" si="263"/>
        <v>0.99999999999999978</v>
      </c>
    </row>
    <row r="283" spans="1:130">
      <c r="C283" s="18">
        <v>2025</v>
      </c>
      <c r="D283" s="25"/>
      <c r="E283" s="25"/>
      <c r="F283" s="25"/>
      <c r="G283" s="25"/>
      <c r="H283" s="25"/>
      <c r="I283" s="25">
        <f t="shared" si="269"/>
        <v>0</v>
      </c>
      <c r="J283" s="25">
        <f t="shared" si="270"/>
        <v>0</v>
      </c>
      <c r="K283" s="25">
        <f t="shared" si="271"/>
        <v>0</v>
      </c>
      <c r="L283" s="25">
        <f t="shared" si="272"/>
        <v>0</v>
      </c>
      <c r="M283" s="25">
        <f t="shared" si="273"/>
        <v>0</v>
      </c>
      <c r="N283" s="25">
        <f t="shared" si="274"/>
        <v>0</v>
      </c>
      <c r="O283" s="25">
        <f t="shared" si="275"/>
        <v>0</v>
      </c>
      <c r="P283" s="25">
        <f t="shared" si="276"/>
        <v>0</v>
      </c>
      <c r="Q283" s="25">
        <f t="shared" si="277"/>
        <v>0</v>
      </c>
      <c r="R283" s="25">
        <f t="shared" si="281"/>
        <v>7153.1818181817944</v>
      </c>
      <c r="S283" s="25">
        <f t="shared" si="283"/>
        <v>8335.1818181818217</v>
      </c>
      <c r="T283" s="25">
        <f t="shared" si="284"/>
        <v>7443.0000000000027</v>
      </c>
      <c r="U283" s="25">
        <f t="shared" si="285"/>
        <v>9458.8181818181856</v>
      </c>
      <c r="V283" s="25">
        <f t="shared" si="286"/>
        <v>10837.909090909094</v>
      </c>
      <c r="W283" s="25">
        <f t="shared" si="287"/>
        <v>14111.090909090914</v>
      </c>
      <c r="X283" s="25">
        <f t="shared" si="288"/>
        <v>3409.0909090909104</v>
      </c>
      <c r="Y283" s="25">
        <f t="shared" si="289"/>
        <v>3540.0000000000014</v>
      </c>
      <c r="Z283" s="25">
        <f t="shared" si="290"/>
        <v>3669.0000000000014</v>
      </c>
      <c r="AA283" s="25">
        <f t="shared" ref="AA283:AA301" si="291">VLOOKUP($C$89,$D$3:$K$63,$A$71,0)*(B260-B259)</f>
        <v>3759.5454545454559</v>
      </c>
      <c r="AB283" s="25">
        <f>VLOOKUP($C$90,$D$3:$K$63,$A$71,0)*(B259-B258)</f>
        <v>3874.9090909090924</v>
      </c>
      <c r="AC283" s="25">
        <f>VLOOKUP($C$91,$D$3:$K$63,$A$71,0)*B258</f>
        <v>0</v>
      </c>
      <c r="AD283" s="25"/>
      <c r="AE283" s="25"/>
      <c r="AF283" s="25"/>
      <c r="AG283" s="25"/>
      <c r="AH283" s="25"/>
      <c r="AI283" s="25"/>
      <c r="AJ283" s="25"/>
      <c r="AK283" s="25"/>
      <c r="AL283" s="25"/>
      <c r="AM283" s="25"/>
      <c r="AN283" s="25"/>
      <c r="AO283" s="25"/>
      <c r="AP283" s="25"/>
      <c r="AQ283" s="25"/>
      <c r="AR283" s="25"/>
      <c r="AS283" s="25"/>
      <c r="AT283" s="25"/>
      <c r="AU283" s="25"/>
      <c r="AV283" s="25"/>
      <c r="AW283" s="25"/>
      <c r="AX283" s="25"/>
      <c r="AY283" s="25"/>
      <c r="AZ283" s="25"/>
      <c r="BA283" s="25"/>
      <c r="BB283" s="25"/>
      <c r="BC283" s="25"/>
      <c r="BD283" s="25"/>
      <c r="BE283" s="25"/>
      <c r="BF283" s="25"/>
      <c r="BG283" s="25"/>
      <c r="BH283" s="25"/>
      <c r="BI283" s="25"/>
      <c r="BJ283" s="25"/>
      <c r="BK283" s="25"/>
      <c r="BL283" s="25"/>
      <c r="BM283" s="21">
        <f t="shared" si="261"/>
        <v>75591.727272727265</v>
      </c>
      <c r="BP283" s="18">
        <v>2025</v>
      </c>
      <c r="BQ283" s="14">
        <f t="shared" si="262"/>
        <v>0</v>
      </c>
      <c r="BR283" s="14">
        <f t="shared" si="262"/>
        <v>0</v>
      </c>
      <c r="BS283" s="14">
        <f t="shared" si="262"/>
        <v>0</v>
      </c>
      <c r="BT283" s="14">
        <f t="shared" si="262"/>
        <v>0</v>
      </c>
      <c r="BU283" s="14">
        <f t="shared" si="262"/>
        <v>0</v>
      </c>
      <c r="BV283" s="14">
        <f t="shared" si="262"/>
        <v>0</v>
      </c>
      <c r="BW283" s="14">
        <f t="shared" si="262"/>
        <v>0</v>
      </c>
      <c r="BX283" s="14">
        <f t="shared" si="262"/>
        <v>0</v>
      </c>
      <c r="BY283" s="14">
        <f t="shared" si="262"/>
        <v>0</v>
      </c>
      <c r="BZ283" s="14">
        <f t="shared" si="262"/>
        <v>0</v>
      </c>
      <c r="CA283" s="14">
        <f t="shared" si="262"/>
        <v>0</v>
      </c>
      <c r="CB283" s="14">
        <f t="shared" si="262"/>
        <v>0</v>
      </c>
      <c r="CC283" s="14">
        <f t="shared" si="262"/>
        <v>0</v>
      </c>
      <c r="CD283" s="14">
        <f t="shared" si="262"/>
        <v>0</v>
      </c>
      <c r="CE283" s="14">
        <f t="shared" si="262"/>
        <v>9.4629162161804323E-2</v>
      </c>
      <c r="CF283" s="14">
        <f t="shared" si="262"/>
        <v>0.1102657938759533</v>
      </c>
      <c r="CG283" s="14">
        <f t="shared" si="278"/>
        <v>9.8463155540108455E-2</v>
      </c>
      <c r="CH283" s="14">
        <f t="shared" si="256"/>
        <v>0.12513033533010473</v>
      </c>
      <c r="CI283" s="14">
        <f t="shared" si="256"/>
        <v>0.14337427496274849</v>
      </c>
      <c r="CJ283" s="14">
        <f t="shared" si="256"/>
        <v>0.18667506906118883</v>
      </c>
      <c r="CK283" s="14">
        <f t="shared" si="256"/>
        <v>4.509873014002256E-2</v>
      </c>
      <c r="CL283" s="14">
        <f t="shared" si="256"/>
        <v>4.6830521377399424E-2</v>
      </c>
      <c r="CM283" s="14">
        <f t="shared" si="256"/>
        <v>4.853705732589788E-2</v>
      </c>
      <c r="CN283" s="14">
        <f t="shared" si="256"/>
        <v>4.9734879598416874E-2</v>
      </c>
      <c r="CO283" s="14">
        <f t="shared" si="256"/>
        <v>5.1261020626355243E-2</v>
      </c>
      <c r="CP283" s="14">
        <f t="shared" si="256"/>
        <v>0</v>
      </c>
      <c r="CQ283" s="14">
        <f t="shared" si="256"/>
        <v>0</v>
      </c>
      <c r="CR283" s="14">
        <f t="shared" si="256"/>
        <v>0</v>
      </c>
      <c r="CS283" s="14">
        <f t="shared" si="256"/>
        <v>0</v>
      </c>
      <c r="CT283" s="14">
        <f t="shared" si="256"/>
        <v>0</v>
      </c>
      <c r="CU283" s="14">
        <f t="shared" si="256"/>
        <v>0</v>
      </c>
      <c r="CV283" s="14">
        <f t="shared" si="256"/>
        <v>0</v>
      </c>
      <c r="CW283" s="14">
        <f t="shared" si="256"/>
        <v>0</v>
      </c>
      <c r="CX283" s="14">
        <f t="shared" si="282"/>
        <v>0</v>
      </c>
      <c r="CY283" s="14">
        <f t="shared" si="282"/>
        <v>0</v>
      </c>
      <c r="CZ283" s="14">
        <f t="shared" si="282"/>
        <v>0</v>
      </c>
      <c r="DA283" s="14">
        <f t="shared" si="282"/>
        <v>0</v>
      </c>
      <c r="DB283" s="14">
        <f t="shared" si="282"/>
        <v>0</v>
      </c>
      <c r="DC283" s="14">
        <f t="shared" si="279"/>
        <v>0</v>
      </c>
      <c r="DD283" s="14">
        <f t="shared" si="279"/>
        <v>0</v>
      </c>
      <c r="DE283" s="14">
        <f t="shared" si="279"/>
        <v>0</v>
      </c>
      <c r="DF283" s="14">
        <f t="shared" si="279"/>
        <v>0</v>
      </c>
      <c r="DG283" s="14">
        <f t="shared" si="279"/>
        <v>0</v>
      </c>
      <c r="DH283" s="14">
        <f t="shared" si="279"/>
        <v>0</v>
      </c>
      <c r="DI283" s="14">
        <f t="shared" si="279"/>
        <v>0</v>
      </c>
      <c r="DJ283" s="14">
        <f t="shared" si="279"/>
        <v>0</v>
      </c>
      <c r="DK283" s="14">
        <f t="shared" si="279"/>
        <v>0</v>
      </c>
      <c r="DL283" s="14">
        <f t="shared" si="279"/>
        <v>0</v>
      </c>
      <c r="DM283" s="14">
        <f t="shared" si="279"/>
        <v>0</v>
      </c>
      <c r="DN283" s="14">
        <f t="shared" si="279"/>
        <v>0</v>
      </c>
      <c r="DO283" s="14">
        <f t="shared" si="279"/>
        <v>0</v>
      </c>
      <c r="DP283" s="14">
        <f t="shared" si="279"/>
        <v>0</v>
      </c>
      <c r="DQ283" s="14">
        <f t="shared" si="279"/>
        <v>0</v>
      </c>
      <c r="DR283" s="14">
        <f t="shared" si="279"/>
        <v>0</v>
      </c>
      <c r="DS283" s="14">
        <f t="shared" si="280"/>
        <v>0</v>
      </c>
      <c r="DT283" s="14">
        <f t="shared" si="259"/>
        <v>0</v>
      </c>
      <c r="DU283" s="14">
        <f t="shared" si="259"/>
        <v>0</v>
      </c>
      <c r="DV283" s="14">
        <f t="shared" si="259"/>
        <v>0</v>
      </c>
      <c r="DW283" s="14">
        <f t="shared" si="259"/>
        <v>0</v>
      </c>
      <c r="DX283" s="14">
        <f t="shared" si="259"/>
        <v>0</v>
      </c>
      <c r="DY283" s="14">
        <f t="shared" si="259"/>
        <v>0</v>
      </c>
      <c r="DZ283" s="14">
        <f t="shared" si="263"/>
        <v>1</v>
      </c>
    </row>
    <row r="284" spans="1:130">
      <c r="C284" s="18">
        <v>2026</v>
      </c>
      <c r="D284" s="25"/>
      <c r="E284" s="25"/>
      <c r="F284" s="25"/>
      <c r="G284" s="25"/>
      <c r="H284" s="25"/>
      <c r="I284" s="25"/>
      <c r="J284" s="25">
        <f t="shared" si="270"/>
        <v>0</v>
      </c>
      <c r="K284" s="25">
        <f t="shared" si="271"/>
        <v>0</v>
      </c>
      <c r="L284" s="25">
        <f t="shared" si="272"/>
        <v>0</v>
      </c>
      <c r="M284" s="25">
        <f t="shared" si="273"/>
        <v>0</v>
      </c>
      <c r="N284" s="25">
        <f t="shared" si="274"/>
        <v>0</v>
      </c>
      <c r="O284" s="25">
        <f t="shared" si="275"/>
        <v>0</v>
      </c>
      <c r="P284" s="25">
        <f t="shared" si="276"/>
        <v>0</v>
      </c>
      <c r="Q284" s="25">
        <f t="shared" si="277"/>
        <v>0</v>
      </c>
      <c r="R284" s="25">
        <f t="shared" si="281"/>
        <v>0</v>
      </c>
      <c r="S284" s="25">
        <f t="shared" si="283"/>
        <v>8335.1818181817907</v>
      </c>
      <c r="T284" s="25">
        <f t="shared" si="284"/>
        <v>7443.0000000000027</v>
      </c>
      <c r="U284" s="25">
        <f t="shared" si="285"/>
        <v>9458.8181818181856</v>
      </c>
      <c r="V284" s="25">
        <f t="shared" si="286"/>
        <v>10837.909090909094</v>
      </c>
      <c r="W284" s="25">
        <f t="shared" si="287"/>
        <v>14111.090909090914</v>
      </c>
      <c r="X284" s="25">
        <f t="shared" si="288"/>
        <v>3409.0909090909104</v>
      </c>
      <c r="Y284" s="25">
        <f t="shared" si="289"/>
        <v>3540.0000000000014</v>
      </c>
      <c r="Z284" s="25">
        <f t="shared" si="290"/>
        <v>3669.0000000000014</v>
      </c>
      <c r="AA284" s="25">
        <f t="shared" si="291"/>
        <v>3759.5454545454559</v>
      </c>
      <c r="AB284" s="25">
        <f t="shared" ref="AB284:AB302" si="292">VLOOKUP($C$90,$D$3:$K$63,$A$71,0)*(B260-B259)</f>
        <v>3874.9090909090924</v>
      </c>
      <c r="AC284" s="25">
        <f>VLOOKUP($C$91,$D$3:$K$63,$A$71,0)*(B259-B258)</f>
        <v>3988.0909090909104</v>
      </c>
      <c r="AD284" s="25">
        <f>VLOOKUP($C$92,$D$3:$K$63,$A$71,0)*B258</f>
        <v>0</v>
      </c>
      <c r="AE284" s="25"/>
      <c r="AF284" s="25"/>
      <c r="AG284" s="25"/>
      <c r="AH284" s="25"/>
      <c r="AI284" s="25"/>
      <c r="AJ284" s="25"/>
      <c r="AK284" s="25"/>
      <c r="AL284" s="25"/>
      <c r="AM284" s="25"/>
      <c r="AN284" s="25"/>
      <c r="AO284" s="25"/>
      <c r="AP284" s="25"/>
      <c r="AQ284" s="25"/>
      <c r="AR284" s="25"/>
      <c r="AS284" s="25"/>
      <c r="AT284" s="25"/>
      <c r="AU284" s="25"/>
      <c r="AV284" s="25"/>
      <c r="AW284" s="25"/>
      <c r="AX284" s="25"/>
      <c r="AY284" s="25"/>
      <c r="AZ284" s="25"/>
      <c r="BA284" s="25"/>
      <c r="BB284" s="25"/>
      <c r="BC284" s="25"/>
      <c r="BD284" s="25"/>
      <c r="BE284" s="25"/>
      <c r="BF284" s="25"/>
      <c r="BG284" s="25"/>
      <c r="BH284" s="25"/>
      <c r="BI284" s="25"/>
      <c r="BJ284" s="25"/>
      <c r="BK284" s="25"/>
      <c r="BL284" s="25"/>
      <c r="BM284" s="21">
        <f t="shared" si="261"/>
        <v>72426.636363636353</v>
      </c>
      <c r="BP284" s="18">
        <v>2026</v>
      </c>
      <c r="BQ284" s="14">
        <f t="shared" si="262"/>
        <v>0</v>
      </c>
      <c r="BR284" s="14">
        <f t="shared" si="262"/>
        <v>0</v>
      </c>
      <c r="BS284" s="14">
        <f t="shared" si="262"/>
        <v>0</v>
      </c>
      <c r="BT284" s="14">
        <f t="shared" si="262"/>
        <v>0</v>
      </c>
      <c r="BU284" s="14">
        <f t="shared" si="262"/>
        <v>0</v>
      </c>
      <c r="BV284" s="14">
        <f t="shared" si="262"/>
        <v>0</v>
      </c>
      <c r="BW284" s="14">
        <f t="shared" si="262"/>
        <v>0</v>
      </c>
      <c r="BX284" s="14">
        <f t="shared" si="262"/>
        <v>0</v>
      </c>
      <c r="BY284" s="14">
        <f t="shared" si="262"/>
        <v>0</v>
      </c>
      <c r="BZ284" s="14">
        <f t="shared" si="262"/>
        <v>0</v>
      </c>
      <c r="CA284" s="14">
        <f t="shared" si="262"/>
        <v>0</v>
      </c>
      <c r="CB284" s="14">
        <f t="shared" si="262"/>
        <v>0</v>
      </c>
      <c r="CC284" s="14">
        <f t="shared" si="262"/>
        <v>0</v>
      </c>
      <c r="CD284" s="14">
        <f t="shared" si="262"/>
        <v>0</v>
      </c>
      <c r="CE284" s="14">
        <f t="shared" si="262"/>
        <v>0</v>
      </c>
      <c r="CF284" s="14">
        <f t="shared" si="262"/>
        <v>0.11508448047114725</v>
      </c>
      <c r="CG284" s="14">
        <f t="shared" si="278"/>
        <v>0.10276605919720651</v>
      </c>
      <c r="CH284" s="14">
        <f t="shared" si="278"/>
        <v>0.13059861201240636</v>
      </c>
      <c r="CI284" s="14">
        <f t="shared" si="278"/>
        <v>0.14963982362089293</v>
      </c>
      <c r="CJ284" s="14">
        <f t="shared" si="278"/>
        <v>0.19483289046094301</v>
      </c>
      <c r="CK284" s="14">
        <f t="shared" si="278"/>
        <v>4.706957385090621E-2</v>
      </c>
      <c r="CL284" s="14">
        <f t="shared" si="278"/>
        <v>4.8877045486781005E-2</v>
      </c>
      <c r="CM284" s="14">
        <f t="shared" si="278"/>
        <v>5.0658158161299295E-2</v>
      </c>
      <c r="CN284" s="14">
        <f t="shared" si="278"/>
        <v>5.1908326042779368E-2</v>
      </c>
      <c r="CO284" s="14">
        <f t="shared" si="278"/>
        <v>5.3501160421894033E-2</v>
      </c>
      <c r="CP284" s="14">
        <f t="shared" si="278"/>
        <v>5.5063870273744119E-2</v>
      </c>
      <c r="CQ284" s="14">
        <f t="shared" si="278"/>
        <v>0</v>
      </c>
      <c r="CR284" s="14">
        <f t="shared" si="278"/>
        <v>0</v>
      </c>
      <c r="CS284" s="14">
        <f t="shared" si="278"/>
        <v>0</v>
      </c>
      <c r="CT284" s="14">
        <f t="shared" si="278"/>
        <v>0</v>
      </c>
      <c r="CU284" s="14">
        <f t="shared" si="278"/>
        <v>0</v>
      </c>
      <c r="CV284" s="14">
        <f t="shared" si="278"/>
        <v>0</v>
      </c>
      <c r="CW284" s="14">
        <f t="shared" ref="CW284:DL318" si="293">AJ284/$BM284</f>
        <v>0</v>
      </c>
      <c r="CX284" s="14">
        <f t="shared" si="282"/>
        <v>0</v>
      </c>
      <c r="CY284" s="14">
        <f t="shared" si="282"/>
        <v>0</v>
      </c>
      <c r="CZ284" s="14">
        <f t="shared" si="282"/>
        <v>0</v>
      </c>
      <c r="DA284" s="14">
        <f t="shared" si="282"/>
        <v>0</v>
      </c>
      <c r="DB284" s="14">
        <f t="shared" si="282"/>
        <v>0</v>
      </c>
      <c r="DC284" s="14">
        <f t="shared" si="279"/>
        <v>0</v>
      </c>
      <c r="DD284" s="14">
        <f t="shared" si="279"/>
        <v>0</v>
      </c>
      <c r="DE284" s="14">
        <f t="shared" si="279"/>
        <v>0</v>
      </c>
      <c r="DF284" s="14">
        <f t="shared" si="279"/>
        <v>0</v>
      </c>
      <c r="DG284" s="14">
        <f t="shared" si="279"/>
        <v>0</v>
      </c>
      <c r="DH284" s="14">
        <f t="shared" si="279"/>
        <v>0</v>
      </c>
      <c r="DI284" s="14">
        <f t="shared" si="279"/>
        <v>0</v>
      </c>
      <c r="DJ284" s="14">
        <f t="shared" si="279"/>
        <v>0</v>
      </c>
      <c r="DK284" s="14">
        <f t="shared" si="279"/>
        <v>0</v>
      </c>
      <c r="DL284" s="14">
        <f t="shared" si="279"/>
        <v>0</v>
      </c>
      <c r="DM284" s="14">
        <f t="shared" si="279"/>
        <v>0</v>
      </c>
      <c r="DN284" s="14">
        <f t="shared" si="279"/>
        <v>0</v>
      </c>
      <c r="DO284" s="14">
        <f t="shared" si="279"/>
        <v>0</v>
      </c>
      <c r="DP284" s="14">
        <f t="shared" si="279"/>
        <v>0</v>
      </c>
      <c r="DQ284" s="14">
        <f t="shared" si="279"/>
        <v>0</v>
      </c>
      <c r="DR284" s="14">
        <f t="shared" si="279"/>
        <v>0</v>
      </c>
      <c r="DS284" s="14">
        <f t="shared" si="280"/>
        <v>0</v>
      </c>
      <c r="DT284" s="14">
        <f t="shared" si="259"/>
        <v>0</v>
      </c>
      <c r="DU284" s="14">
        <f t="shared" si="259"/>
        <v>0</v>
      </c>
      <c r="DV284" s="14">
        <f t="shared" si="259"/>
        <v>0</v>
      </c>
      <c r="DW284" s="14">
        <f t="shared" si="259"/>
        <v>0</v>
      </c>
      <c r="DX284" s="14">
        <f t="shared" si="259"/>
        <v>0</v>
      </c>
      <c r="DY284" s="14">
        <f t="shared" si="259"/>
        <v>0</v>
      </c>
      <c r="DZ284" s="14">
        <f t="shared" si="263"/>
        <v>1</v>
      </c>
    </row>
    <row r="285" spans="1:130">
      <c r="C285" s="18">
        <v>2027</v>
      </c>
      <c r="D285" s="25"/>
      <c r="E285" s="25"/>
      <c r="F285" s="25"/>
      <c r="G285" s="25"/>
      <c r="H285" s="25"/>
      <c r="I285" s="25"/>
      <c r="J285" s="25"/>
      <c r="K285" s="25">
        <f t="shared" si="271"/>
        <v>0</v>
      </c>
      <c r="L285" s="25">
        <f t="shared" si="272"/>
        <v>0</v>
      </c>
      <c r="M285" s="25">
        <f t="shared" si="273"/>
        <v>0</v>
      </c>
      <c r="N285" s="25">
        <f t="shared" si="274"/>
        <v>0</v>
      </c>
      <c r="O285" s="25">
        <f t="shared" si="275"/>
        <v>0</v>
      </c>
      <c r="P285" s="25">
        <f t="shared" si="276"/>
        <v>0</v>
      </c>
      <c r="Q285" s="25">
        <f t="shared" si="277"/>
        <v>0</v>
      </c>
      <c r="R285" s="25">
        <f t="shared" si="281"/>
        <v>0</v>
      </c>
      <c r="S285" s="25">
        <f t="shared" si="283"/>
        <v>0</v>
      </c>
      <c r="T285" s="25">
        <f t="shared" si="284"/>
        <v>7442.9999999999754</v>
      </c>
      <c r="U285" s="25">
        <f t="shared" si="285"/>
        <v>9458.8181818181856</v>
      </c>
      <c r="V285" s="25">
        <f t="shared" si="286"/>
        <v>10837.909090909094</v>
      </c>
      <c r="W285" s="25">
        <f t="shared" si="287"/>
        <v>14111.090909090914</v>
      </c>
      <c r="X285" s="25">
        <f t="shared" si="288"/>
        <v>3409.0909090909104</v>
      </c>
      <c r="Y285" s="25">
        <f t="shared" si="289"/>
        <v>3540.0000000000014</v>
      </c>
      <c r="Z285" s="25">
        <f t="shared" si="290"/>
        <v>3669.0000000000014</v>
      </c>
      <c r="AA285" s="25">
        <f t="shared" si="291"/>
        <v>3759.5454545454559</v>
      </c>
      <c r="AB285" s="25">
        <f t="shared" si="292"/>
        <v>3874.9090909090924</v>
      </c>
      <c r="AC285" s="25">
        <f t="shared" ref="AC285:AC303" si="294">VLOOKUP($C$91,$D$3:$K$63,$A$71,0)*(B260-B259)</f>
        <v>3988.0909090909104</v>
      </c>
      <c r="AD285" s="25">
        <f>VLOOKUP($C$92,$D$3:$K$63,$A$71,0)*(B259-B258)</f>
        <v>4095.5454545454559</v>
      </c>
      <c r="AE285" s="25">
        <f>VLOOKUP($C$93,$D$3:$K$63,$A$71,0)*B258</f>
        <v>0</v>
      </c>
      <c r="AF285" s="25"/>
      <c r="AG285" s="25"/>
      <c r="AH285" s="25"/>
      <c r="AI285" s="25"/>
      <c r="AJ285" s="25"/>
      <c r="AK285" s="25"/>
      <c r="AL285" s="25"/>
      <c r="AM285" s="25"/>
      <c r="AN285" s="25"/>
      <c r="AO285" s="25"/>
      <c r="AP285" s="25"/>
      <c r="AQ285" s="25"/>
      <c r="AR285" s="25"/>
      <c r="AS285" s="25"/>
      <c r="AT285" s="25"/>
      <c r="AU285" s="25"/>
      <c r="AV285" s="25"/>
      <c r="AW285" s="25"/>
      <c r="AX285" s="25"/>
      <c r="AY285" s="25"/>
      <c r="AZ285" s="25"/>
      <c r="BA285" s="25"/>
      <c r="BB285" s="25"/>
      <c r="BC285" s="25"/>
      <c r="BD285" s="25"/>
      <c r="BE285" s="25"/>
      <c r="BF285" s="25"/>
      <c r="BG285" s="25"/>
      <c r="BH285" s="25"/>
      <c r="BI285" s="25"/>
      <c r="BJ285" s="25"/>
      <c r="BK285" s="25"/>
      <c r="BL285" s="25"/>
      <c r="BM285" s="21">
        <f t="shared" si="261"/>
        <v>68187</v>
      </c>
      <c r="BP285" s="18">
        <v>2027</v>
      </c>
      <c r="BQ285" s="14">
        <f t="shared" si="262"/>
        <v>0</v>
      </c>
      <c r="BR285" s="14">
        <f t="shared" si="262"/>
        <v>0</v>
      </c>
      <c r="BS285" s="14">
        <f t="shared" si="262"/>
        <v>0</v>
      </c>
      <c r="BT285" s="14">
        <f t="shared" si="262"/>
        <v>0</v>
      </c>
      <c r="BU285" s="14">
        <f t="shared" si="262"/>
        <v>0</v>
      </c>
      <c r="BV285" s="14">
        <f t="shared" si="262"/>
        <v>0</v>
      </c>
      <c r="BW285" s="14">
        <f t="shared" si="262"/>
        <v>0</v>
      </c>
      <c r="BX285" s="14">
        <f t="shared" si="262"/>
        <v>0</v>
      </c>
      <c r="BY285" s="14">
        <f t="shared" si="262"/>
        <v>0</v>
      </c>
      <c r="BZ285" s="14">
        <f t="shared" si="262"/>
        <v>0</v>
      </c>
      <c r="CA285" s="14">
        <f t="shared" si="262"/>
        <v>0</v>
      </c>
      <c r="CB285" s="14">
        <f t="shared" si="262"/>
        <v>0</v>
      </c>
      <c r="CC285" s="14">
        <f t="shared" si="262"/>
        <v>0</v>
      </c>
      <c r="CD285" s="14">
        <f t="shared" si="262"/>
        <v>0</v>
      </c>
      <c r="CE285" s="14">
        <f t="shared" si="262"/>
        <v>0</v>
      </c>
      <c r="CF285" s="14">
        <f t="shared" si="262"/>
        <v>0</v>
      </c>
      <c r="CG285" s="14">
        <f t="shared" si="278"/>
        <v>0.10915570416648299</v>
      </c>
      <c r="CH285" s="14">
        <f t="shared" si="278"/>
        <v>0.13871879070523979</v>
      </c>
      <c r="CI285" s="14">
        <f t="shared" si="278"/>
        <v>0.15894392026206011</v>
      </c>
      <c r="CJ285" s="14">
        <f t="shared" si="278"/>
        <v>0.20694693869932559</v>
      </c>
      <c r="CK285" s="14">
        <f t="shared" si="278"/>
        <v>4.9996200288778068E-2</v>
      </c>
      <c r="CL285" s="14">
        <f t="shared" si="278"/>
        <v>5.1916054379867148E-2</v>
      </c>
      <c r="CM285" s="14">
        <f t="shared" si="278"/>
        <v>5.3807910598794514E-2</v>
      </c>
      <c r="CN285" s="14">
        <f t="shared" si="278"/>
        <v>5.5135809678464459E-2</v>
      </c>
      <c r="CO285" s="14">
        <f t="shared" si="278"/>
        <v>5.6827681096236704E-2</v>
      </c>
      <c r="CP285" s="14">
        <f t="shared" si="278"/>
        <v>5.8487554945824138E-2</v>
      </c>
      <c r="CQ285" s="14">
        <f t="shared" si="278"/>
        <v>6.0063435178926421E-2</v>
      </c>
      <c r="CR285" s="14">
        <f t="shared" si="278"/>
        <v>0</v>
      </c>
      <c r="CS285" s="14">
        <f t="shared" si="278"/>
        <v>0</v>
      </c>
      <c r="CT285" s="14">
        <f t="shared" si="278"/>
        <v>0</v>
      </c>
      <c r="CU285" s="14">
        <f t="shared" si="278"/>
        <v>0</v>
      </c>
      <c r="CV285" s="14">
        <f t="shared" si="278"/>
        <v>0</v>
      </c>
      <c r="CW285" s="14">
        <f t="shared" si="293"/>
        <v>0</v>
      </c>
      <c r="CX285" s="14">
        <f t="shared" si="282"/>
        <v>0</v>
      </c>
      <c r="CY285" s="14">
        <f t="shared" si="282"/>
        <v>0</v>
      </c>
      <c r="CZ285" s="14">
        <f t="shared" si="282"/>
        <v>0</v>
      </c>
      <c r="DA285" s="14">
        <f t="shared" si="282"/>
        <v>0</v>
      </c>
      <c r="DB285" s="14">
        <f t="shared" si="282"/>
        <v>0</v>
      </c>
      <c r="DC285" s="14">
        <f t="shared" si="279"/>
        <v>0</v>
      </c>
      <c r="DD285" s="14">
        <f t="shared" si="279"/>
        <v>0</v>
      </c>
      <c r="DE285" s="14">
        <f t="shared" si="279"/>
        <v>0</v>
      </c>
      <c r="DF285" s="14">
        <f t="shared" si="279"/>
        <v>0</v>
      </c>
      <c r="DG285" s="14">
        <f t="shared" si="279"/>
        <v>0</v>
      </c>
      <c r="DH285" s="14">
        <f t="shared" si="279"/>
        <v>0</v>
      </c>
      <c r="DI285" s="14">
        <f t="shared" si="279"/>
        <v>0</v>
      </c>
      <c r="DJ285" s="14">
        <f t="shared" si="279"/>
        <v>0</v>
      </c>
      <c r="DK285" s="14">
        <f t="shared" si="279"/>
        <v>0</v>
      </c>
      <c r="DL285" s="14">
        <f t="shared" si="279"/>
        <v>0</v>
      </c>
      <c r="DM285" s="14">
        <f t="shared" si="279"/>
        <v>0</v>
      </c>
      <c r="DN285" s="14">
        <f t="shared" si="279"/>
        <v>0</v>
      </c>
      <c r="DO285" s="14">
        <f t="shared" si="279"/>
        <v>0</v>
      </c>
      <c r="DP285" s="14">
        <f t="shared" si="279"/>
        <v>0</v>
      </c>
      <c r="DQ285" s="14">
        <f t="shared" si="279"/>
        <v>0</v>
      </c>
      <c r="DR285" s="14">
        <f t="shared" si="279"/>
        <v>0</v>
      </c>
      <c r="DS285" s="14">
        <f t="shared" si="280"/>
        <v>0</v>
      </c>
      <c r="DT285" s="14">
        <f t="shared" si="259"/>
        <v>0</v>
      </c>
      <c r="DU285" s="14">
        <f t="shared" si="259"/>
        <v>0</v>
      </c>
      <c r="DV285" s="14">
        <f t="shared" si="259"/>
        <v>0</v>
      </c>
      <c r="DW285" s="14">
        <f t="shared" si="259"/>
        <v>0</v>
      </c>
      <c r="DX285" s="14">
        <f t="shared" si="259"/>
        <v>0</v>
      </c>
      <c r="DY285" s="14">
        <f t="shared" si="259"/>
        <v>0</v>
      </c>
      <c r="DZ285" s="14">
        <f t="shared" si="263"/>
        <v>0.99999999999999989</v>
      </c>
    </row>
    <row r="286" spans="1:130">
      <c r="C286" s="18">
        <v>2028</v>
      </c>
      <c r="D286" s="25"/>
      <c r="E286" s="25"/>
      <c r="F286" s="25"/>
      <c r="G286" s="25"/>
      <c r="H286" s="25"/>
      <c r="I286" s="25"/>
      <c r="J286" s="25"/>
      <c r="K286" s="25"/>
      <c r="L286" s="25">
        <f t="shared" si="272"/>
        <v>0</v>
      </c>
      <c r="M286" s="25">
        <f t="shared" si="273"/>
        <v>0</v>
      </c>
      <c r="N286" s="25">
        <f t="shared" si="274"/>
        <v>0</v>
      </c>
      <c r="O286" s="25">
        <f t="shared" si="275"/>
        <v>0</v>
      </c>
      <c r="P286" s="25">
        <f t="shared" si="276"/>
        <v>0</v>
      </c>
      <c r="Q286" s="25">
        <f t="shared" si="277"/>
        <v>0</v>
      </c>
      <c r="R286" s="25">
        <f t="shared" si="281"/>
        <v>0</v>
      </c>
      <c r="S286" s="25">
        <f t="shared" si="283"/>
        <v>0</v>
      </c>
      <c r="T286" s="25">
        <f t="shared" si="284"/>
        <v>0</v>
      </c>
      <c r="U286" s="25">
        <f t="shared" si="285"/>
        <v>9458.8181818181511</v>
      </c>
      <c r="V286" s="25">
        <f t="shared" si="286"/>
        <v>10837.909090909094</v>
      </c>
      <c r="W286" s="25">
        <f t="shared" si="287"/>
        <v>14111.090909090914</v>
      </c>
      <c r="X286" s="25">
        <f t="shared" si="288"/>
        <v>3409.0909090909104</v>
      </c>
      <c r="Y286" s="25">
        <f t="shared" si="289"/>
        <v>3540.0000000000014</v>
      </c>
      <c r="Z286" s="25">
        <f t="shared" si="290"/>
        <v>3669.0000000000014</v>
      </c>
      <c r="AA286" s="25">
        <f t="shared" si="291"/>
        <v>3759.5454545454559</v>
      </c>
      <c r="AB286" s="25">
        <f t="shared" si="292"/>
        <v>3874.9090909090924</v>
      </c>
      <c r="AC286" s="25">
        <f t="shared" si="294"/>
        <v>3988.0909090909104</v>
      </c>
      <c r="AD286" s="25">
        <f t="shared" ref="AD286:AD304" si="295">VLOOKUP($C$92,$D$3:$K$63,$A$71,0)*(B260-B259)</f>
        <v>4095.5454545454559</v>
      </c>
      <c r="AE286" s="25">
        <f>VLOOKUP($C$93,$D$3:$K$63,$A$71,0)*(B259-B258)</f>
        <v>4200.5454545454559</v>
      </c>
      <c r="AF286" s="25">
        <f>VLOOKUP($C$94,$D$3:$K$63,$A$71,0)*B258</f>
        <v>0</v>
      </c>
      <c r="AG286" s="25"/>
      <c r="AH286" s="25"/>
      <c r="AI286" s="25"/>
      <c r="AJ286" s="25"/>
      <c r="AK286" s="25"/>
      <c r="AL286" s="25"/>
      <c r="AM286" s="25"/>
      <c r="AN286" s="25"/>
      <c r="AO286" s="25"/>
      <c r="AP286" s="25"/>
      <c r="AQ286" s="25"/>
      <c r="AR286" s="25"/>
      <c r="AS286" s="25"/>
      <c r="AT286" s="25"/>
      <c r="AU286" s="25"/>
      <c r="AV286" s="25"/>
      <c r="AW286" s="25"/>
      <c r="AX286" s="25"/>
      <c r="AY286" s="25"/>
      <c r="AZ286" s="25"/>
      <c r="BA286" s="25"/>
      <c r="BB286" s="25"/>
      <c r="BC286" s="25"/>
      <c r="BD286" s="25"/>
      <c r="BE286" s="25"/>
      <c r="BF286" s="25"/>
      <c r="BG286" s="25"/>
      <c r="BH286" s="25"/>
      <c r="BI286" s="25"/>
      <c r="BJ286" s="25"/>
      <c r="BK286" s="25"/>
      <c r="BL286" s="25"/>
      <c r="BM286" s="21">
        <f t="shared" si="261"/>
        <v>64944.545454545441</v>
      </c>
      <c r="BP286" s="18">
        <v>2028</v>
      </c>
      <c r="BQ286" s="14">
        <f t="shared" si="262"/>
        <v>0</v>
      </c>
      <c r="BR286" s="14">
        <f t="shared" si="262"/>
        <v>0</v>
      </c>
      <c r="BS286" s="14">
        <f t="shared" si="262"/>
        <v>0</v>
      </c>
      <c r="BT286" s="14">
        <f t="shared" si="262"/>
        <v>0</v>
      </c>
      <c r="BU286" s="14">
        <f t="shared" si="262"/>
        <v>0</v>
      </c>
      <c r="BV286" s="14">
        <f t="shared" si="262"/>
        <v>0</v>
      </c>
      <c r="BW286" s="14">
        <f t="shared" si="262"/>
        <v>0</v>
      </c>
      <c r="BX286" s="14">
        <f t="shared" si="262"/>
        <v>0</v>
      </c>
      <c r="BY286" s="14">
        <f t="shared" si="262"/>
        <v>0</v>
      </c>
      <c r="BZ286" s="14">
        <f t="shared" si="262"/>
        <v>0</v>
      </c>
      <c r="CA286" s="14">
        <f t="shared" si="262"/>
        <v>0</v>
      </c>
      <c r="CB286" s="14">
        <f t="shared" si="262"/>
        <v>0</v>
      </c>
      <c r="CC286" s="14">
        <f t="shared" si="262"/>
        <v>0</v>
      </c>
      <c r="CD286" s="14">
        <f t="shared" si="262"/>
        <v>0</v>
      </c>
      <c r="CE286" s="14">
        <f t="shared" si="262"/>
        <v>0</v>
      </c>
      <c r="CF286" s="14">
        <f t="shared" si="262"/>
        <v>0</v>
      </c>
      <c r="CG286" s="14">
        <f t="shared" si="278"/>
        <v>0</v>
      </c>
      <c r="CH286" s="14">
        <f t="shared" si="278"/>
        <v>0.14564453589775847</v>
      </c>
      <c r="CI286" s="14">
        <f t="shared" si="278"/>
        <v>0.16687943560240212</v>
      </c>
      <c r="CJ286" s="14">
        <f t="shared" si="278"/>
        <v>0.21727907725472093</v>
      </c>
      <c r="CK286" s="14">
        <f t="shared" si="278"/>
        <v>5.2492336118926668E-2</v>
      </c>
      <c r="CL286" s="14">
        <f t="shared" si="278"/>
        <v>5.4508041825893451E-2</v>
      </c>
      <c r="CM286" s="14">
        <f t="shared" si="278"/>
        <v>5.6494351824633637E-2</v>
      </c>
      <c r="CN286" s="14">
        <f t="shared" si="278"/>
        <v>5.7888548271952327E-2</v>
      </c>
      <c r="CO286" s="14">
        <f t="shared" si="278"/>
        <v>5.9664888926216804E-2</v>
      </c>
      <c r="CP286" s="14">
        <f t="shared" si="278"/>
        <v>6.1407634485365167E-2</v>
      </c>
      <c r="CQ286" s="14">
        <f t="shared" si="278"/>
        <v>6.306219291983374E-2</v>
      </c>
      <c r="CR286" s="14">
        <f t="shared" si="278"/>
        <v>6.4678956872296675E-2</v>
      </c>
      <c r="CS286" s="14">
        <f t="shared" si="278"/>
        <v>0</v>
      </c>
      <c r="CT286" s="14">
        <f t="shared" si="278"/>
        <v>0</v>
      </c>
      <c r="CU286" s="14">
        <f t="shared" si="278"/>
        <v>0</v>
      </c>
      <c r="CV286" s="14">
        <f t="shared" si="278"/>
        <v>0</v>
      </c>
      <c r="CW286" s="14">
        <f t="shared" si="293"/>
        <v>0</v>
      </c>
      <c r="CX286" s="14">
        <f t="shared" si="282"/>
        <v>0</v>
      </c>
      <c r="CY286" s="14">
        <f t="shared" si="282"/>
        <v>0</v>
      </c>
      <c r="CZ286" s="14">
        <f t="shared" si="282"/>
        <v>0</v>
      </c>
      <c r="DA286" s="14">
        <f t="shared" si="282"/>
        <v>0</v>
      </c>
      <c r="DB286" s="14">
        <f t="shared" si="282"/>
        <v>0</v>
      </c>
      <c r="DC286" s="14">
        <f t="shared" si="279"/>
        <v>0</v>
      </c>
      <c r="DD286" s="14">
        <f t="shared" si="279"/>
        <v>0</v>
      </c>
      <c r="DE286" s="14">
        <f t="shared" si="279"/>
        <v>0</v>
      </c>
      <c r="DF286" s="14">
        <f t="shared" si="279"/>
        <v>0</v>
      </c>
      <c r="DG286" s="14">
        <f t="shared" si="279"/>
        <v>0</v>
      </c>
      <c r="DH286" s="14">
        <f t="shared" si="279"/>
        <v>0</v>
      </c>
      <c r="DI286" s="14">
        <f t="shared" si="279"/>
        <v>0</v>
      </c>
      <c r="DJ286" s="14">
        <f t="shared" si="279"/>
        <v>0</v>
      </c>
      <c r="DK286" s="14">
        <f t="shared" si="279"/>
        <v>0</v>
      </c>
      <c r="DL286" s="14">
        <f t="shared" si="279"/>
        <v>0</v>
      </c>
      <c r="DM286" s="14">
        <f t="shared" si="279"/>
        <v>0</v>
      </c>
      <c r="DN286" s="14">
        <f t="shared" si="279"/>
        <v>0</v>
      </c>
      <c r="DO286" s="14">
        <f t="shared" si="279"/>
        <v>0</v>
      </c>
      <c r="DP286" s="14">
        <f t="shared" si="279"/>
        <v>0</v>
      </c>
      <c r="DQ286" s="14">
        <f t="shared" si="279"/>
        <v>0</v>
      </c>
      <c r="DR286" s="14">
        <f t="shared" si="279"/>
        <v>0</v>
      </c>
      <c r="DS286" s="14">
        <f t="shared" si="280"/>
        <v>0</v>
      </c>
      <c r="DT286" s="14">
        <f t="shared" si="259"/>
        <v>0</v>
      </c>
      <c r="DU286" s="14">
        <f t="shared" si="259"/>
        <v>0</v>
      </c>
      <c r="DV286" s="14">
        <f t="shared" si="259"/>
        <v>0</v>
      </c>
      <c r="DW286" s="14">
        <f t="shared" si="259"/>
        <v>0</v>
      </c>
      <c r="DX286" s="14">
        <f t="shared" si="259"/>
        <v>0</v>
      </c>
      <c r="DY286" s="14">
        <f t="shared" si="259"/>
        <v>0</v>
      </c>
      <c r="DZ286" s="14">
        <f t="shared" si="263"/>
        <v>0.99999999999999989</v>
      </c>
    </row>
    <row r="287" spans="1:130">
      <c r="C287" s="18">
        <v>2029</v>
      </c>
      <c r="D287" s="25"/>
      <c r="E287" s="25"/>
      <c r="F287" s="25"/>
      <c r="G287" s="25"/>
      <c r="H287" s="25"/>
      <c r="I287" s="25"/>
      <c r="J287" s="25"/>
      <c r="K287" s="25"/>
      <c r="L287" s="25"/>
      <c r="M287" s="25">
        <f t="shared" si="273"/>
        <v>0</v>
      </c>
      <c r="N287" s="25">
        <f t="shared" si="274"/>
        <v>0</v>
      </c>
      <c r="O287" s="25">
        <f t="shared" si="275"/>
        <v>0</v>
      </c>
      <c r="P287" s="25">
        <f t="shared" si="276"/>
        <v>0</v>
      </c>
      <c r="Q287" s="25">
        <f t="shared" si="277"/>
        <v>0</v>
      </c>
      <c r="R287" s="25">
        <f t="shared" si="281"/>
        <v>0</v>
      </c>
      <c r="S287" s="25">
        <f t="shared" si="283"/>
        <v>0</v>
      </c>
      <c r="T287" s="25">
        <f t="shared" si="284"/>
        <v>0</v>
      </c>
      <c r="U287" s="25">
        <f t="shared" si="285"/>
        <v>0</v>
      </c>
      <c r="V287" s="25">
        <f t="shared" si="286"/>
        <v>10837.909090909056</v>
      </c>
      <c r="W287" s="25">
        <f t="shared" si="287"/>
        <v>14111.090909090914</v>
      </c>
      <c r="X287" s="25">
        <f t="shared" si="288"/>
        <v>3409.0909090909104</v>
      </c>
      <c r="Y287" s="25">
        <f t="shared" si="289"/>
        <v>3540.0000000000014</v>
      </c>
      <c r="Z287" s="25">
        <f t="shared" si="290"/>
        <v>3669.0000000000014</v>
      </c>
      <c r="AA287" s="25">
        <f t="shared" si="291"/>
        <v>3759.5454545454559</v>
      </c>
      <c r="AB287" s="25">
        <f t="shared" si="292"/>
        <v>3874.9090909090924</v>
      </c>
      <c r="AC287" s="25">
        <f t="shared" si="294"/>
        <v>3988.0909090909104</v>
      </c>
      <c r="AD287" s="25">
        <f t="shared" si="295"/>
        <v>4095.5454545454559</v>
      </c>
      <c r="AE287" s="25">
        <f t="shared" ref="AE287:AE305" si="296">VLOOKUP($C$93,$D$3:$K$63,$A$71,0)*(B260-B259)</f>
        <v>4200.5454545454559</v>
      </c>
      <c r="AF287" s="25">
        <f>VLOOKUP($C$94,$D$3:$K$63,$A$71,0)*(B259-B258)</f>
        <v>4253.4545454545469</v>
      </c>
      <c r="AG287" s="25">
        <f>VLOOKUP($C$95,$D$3:$K$63,$A$71,0)*B258</f>
        <v>0</v>
      </c>
      <c r="AH287" s="25"/>
      <c r="AI287" s="25"/>
      <c r="AJ287" s="25"/>
      <c r="AK287" s="25"/>
      <c r="AL287" s="25"/>
      <c r="AM287" s="25"/>
      <c r="AN287" s="25"/>
      <c r="AO287" s="25"/>
      <c r="AP287" s="25"/>
      <c r="AQ287" s="25"/>
      <c r="AR287" s="25"/>
      <c r="AS287" s="25"/>
      <c r="AT287" s="25"/>
      <c r="AU287" s="25"/>
      <c r="AV287" s="25"/>
      <c r="AW287" s="25"/>
      <c r="AX287" s="25"/>
      <c r="AY287" s="25"/>
      <c r="AZ287" s="25"/>
      <c r="BA287" s="25"/>
      <c r="BB287" s="25"/>
      <c r="BC287" s="25"/>
      <c r="BD287" s="25"/>
      <c r="BE287" s="25"/>
      <c r="BF287" s="25"/>
      <c r="BG287" s="25"/>
      <c r="BH287" s="25"/>
      <c r="BI287" s="25"/>
      <c r="BJ287" s="25"/>
      <c r="BK287" s="25"/>
      <c r="BL287" s="25"/>
      <c r="BM287" s="21">
        <f t="shared" si="261"/>
        <v>59739.181818181802</v>
      </c>
      <c r="BP287" s="18">
        <v>2029</v>
      </c>
      <c r="BQ287" s="14">
        <f t="shared" si="262"/>
        <v>0</v>
      </c>
      <c r="BR287" s="14">
        <f t="shared" si="262"/>
        <v>0</v>
      </c>
      <c r="BS287" s="14">
        <f t="shared" si="262"/>
        <v>0</v>
      </c>
      <c r="BT287" s="14">
        <f t="shared" si="262"/>
        <v>0</v>
      </c>
      <c r="BU287" s="14">
        <f t="shared" si="262"/>
        <v>0</v>
      </c>
      <c r="BV287" s="14">
        <f t="shared" si="262"/>
        <v>0</v>
      </c>
      <c r="BW287" s="14">
        <f t="shared" si="262"/>
        <v>0</v>
      </c>
      <c r="BX287" s="14">
        <f t="shared" si="262"/>
        <v>0</v>
      </c>
      <c r="BY287" s="14">
        <f t="shared" si="262"/>
        <v>0</v>
      </c>
      <c r="BZ287" s="14">
        <f t="shared" si="262"/>
        <v>0</v>
      </c>
      <c r="CA287" s="14">
        <f t="shared" si="262"/>
        <v>0</v>
      </c>
      <c r="CB287" s="14">
        <f t="shared" si="262"/>
        <v>0</v>
      </c>
      <c r="CC287" s="14">
        <f t="shared" si="262"/>
        <v>0</v>
      </c>
      <c r="CD287" s="14">
        <f t="shared" si="262"/>
        <v>0</v>
      </c>
      <c r="CE287" s="14">
        <f t="shared" si="262"/>
        <v>0</v>
      </c>
      <c r="CF287" s="14">
        <f t="shared" si="262"/>
        <v>0</v>
      </c>
      <c r="CG287" s="14">
        <f t="shared" si="278"/>
        <v>0</v>
      </c>
      <c r="CH287" s="14">
        <f t="shared" si="278"/>
        <v>0</v>
      </c>
      <c r="CI287" s="14">
        <f t="shared" si="278"/>
        <v>0.18142044736894111</v>
      </c>
      <c r="CJ287" s="14">
        <f t="shared" si="278"/>
        <v>0.23621165338418076</v>
      </c>
      <c r="CK287" s="14">
        <f t="shared" si="278"/>
        <v>5.7066247064892731E-2</v>
      </c>
      <c r="CL287" s="14">
        <f t="shared" si="278"/>
        <v>5.9257590952184608E-2</v>
      </c>
      <c r="CM287" s="14">
        <f t="shared" si="278"/>
        <v>6.1416977741120149E-2</v>
      </c>
      <c r="CN287" s="14">
        <f t="shared" si="278"/>
        <v>6.2932657263163702E-2</v>
      </c>
      <c r="CO287" s="14">
        <f t="shared" si="278"/>
        <v>6.4863779063839666E-2</v>
      </c>
      <c r="CP287" s="14">
        <f t="shared" si="278"/>
        <v>6.6758378466394111E-2</v>
      </c>
      <c r="CQ287" s="14">
        <f t="shared" si="278"/>
        <v>6.855710657387952E-2</v>
      </c>
      <c r="CR287" s="14">
        <f t="shared" si="278"/>
        <v>7.0314746983478227E-2</v>
      </c>
      <c r="CS287" s="14">
        <f t="shared" si="278"/>
        <v>7.1200415137925355E-2</v>
      </c>
      <c r="CT287" s="14">
        <f t="shared" si="278"/>
        <v>0</v>
      </c>
      <c r="CU287" s="14">
        <f t="shared" si="278"/>
        <v>0</v>
      </c>
      <c r="CV287" s="14">
        <f t="shared" si="278"/>
        <v>0</v>
      </c>
      <c r="CW287" s="14">
        <f t="shared" si="293"/>
        <v>0</v>
      </c>
      <c r="CX287" s="14">
        <f t="shared" si="282"/>
        <v>0</v>
      </c>
      <c r="CY287" s="14">
        <f t="shared" si="282"/>
        <v>0</v>
      </c>
      <c r="CZ287" s="14">
        <f t="shared" si="282"/>
        <v>0</v>
      </c>
      <c r="DA287" s="14">
        <f t="shared" si="282"/>
        <v>0</v>
      </c>
      <c r="DB287" s="14">
        <f t="shared" si="282"/>
        <v>0</v>
      </c>
      <c r="DC287" s="14">
        <f t="shared" si="279"/>
        <v>0</v>
      </c>
      <c r="DD287" s="14">
        <f t="shared" si="279"/>
        <v>0</v>
      </c>
      <c r="DE287" s="14">
        <f t="shared" si="279"/>
        <v>0</v>
      </c>
      <c r="DF287" s="14">
        <f t="shared" si="279"/>
        <v>0</v>
      </c>
      <c r="DG287" s="14">
        <f t="shared" si="279"/>
        <v>0</v>
      </c>
      <c r="DH287" s="14">
        <f t="shared" si="279"/>
        <v>0</v>
      </c>
      <c r="DI287" s="14">
        <f t="shared" si="279"/>
        <v>0</v>
      </c>
      <c r="DJ287" s="14">
        <f t="shared" si="279"/>
        <v>0</v>
      </c>
      <c r="DK287" s="14">
        <f t="shared" si="279"/>
        <v>0</v>
      </c>
      <c r="DL287" s="14">
        <f t="shared" si="279"/>
        <v>0</v>
      </c>
      <c r="DM287" s="14">
        <f t="shared" si="279"/>
        <v>0</v>
      </c>
      <c r="DN287" s="14">
        <f t="shared" si="279"/>
        <v>0</v>
      </c>
      <c r="DO287" s="14">
        <f t="shared" si="279"/>
        <v>0</v>
      </c>
      <c r="DP287" s="14">
        <f t="shared" si="279"/>
        <v>0</v>
      </c>
      <c r="DQ287" s="14">
        <f t="shared" si="279"/>
        <v>0</v>
      </c>
      <c r="DR287" s="14">
        <f t="shared" si="279"/>
        <v>0</v>
      </c>
      <c r="DS287" s="14">
        <f t="shared" si="280"/>
        <v>0</v>
      </c>
      <c r="DT287" s="14">
        <f t="shared" si="259"/>
        <v>0</v>
      </c>
      <c r="DU287" s="14">
        <f t="shared" si="259"/>
        <v>0</v>
      </c>
      <c r="DV287" s="14">
        <f t="shared" si="259"/>
        <v>0</v>
      </c>
      <c r="DW287" s="14">
        <f t="shared" si="259"/>
        <v>0</v>
      </c>
      <c r="DX287" s="14">
        <f t="shared" si="259"/>
        <v>0</v>
      </c>
      <c r="DY287" s="14">
        <f t="shared" si="259"/>
        <v>0</v>
      </c>
      <c r="DZ287" s="14">
        <f t="shared" si="263"/>
        <v>0.99999999999999978</v>
      </c>
    </row>
    <row r="288" spans="1:130">
      <c r="C288" s="18">
        <v>2030</v>
      </c>
      <c r="D288" s="25"/>
      <c r="E288" s="25"/>
      <c r="F288" s="25"/>
      <c r="G288" s="25"/>
      <c r="H288" s="25"/>
      <c r="I288" s="25"/>
      <c r="J288" s="25"/>
      <c r="K288" s="25"/>
      <c r="L288" s="25"/>
      <c r="M288" s="25"/>
      <c r="N288" s="25">
        <f t="shared" si="274"/>
        <v>0</v>
      </c>
      <c r="O288" s="25">
        <f t="shared" si="275"/>
        <v>0</v>
      </c>
      <c r="P288" s="25">
        <f t="shared" si="276"/>
        <v>0</v>
      </c>
      <c r="Q288" s="25">
        <f t="shared" si="277"/>
        <v>0</v>
      </c>
      <c r="R288" s="25">
        <f t="shared" si="281"/>
        <v>0</v>
      </c>
      <c r="S288" s="25">
        <f t="shared" si="283"/>
        <v>0</v>
      </c>
      <c r="T288" s="25">
        <f t="shared" si="284"/>
        <v>0</v>
      </c>
      <c r="U288" s="25">
        <f t="shared" si="285"/>
        <v>0</v>
      </c>
      <c r="V288" s="25">
        <f t="shared" si="286"/>
        <v>0</v>
      </c>
      <c r="W288" s="25">
        <f t="shared" si="287"/>
        <v>14111.090909090863</v>
      </c>
      <c r="X288" s="25">
        <f t="shared" si="288"/>
        <v>3409.0909090909104</v>
      </c>
      <c r="Y288" s="25">
        <f t="shared" si="289"/>
        <v>3540.0000000000014</v>
      </c>
      <c r="Z288" s="25">
        <f t="shared" si="290"/>
        <v>3669.0000000000014</v>
      </c>
      <c r="AA288" s="25">
        <f t="shared" si="291"/>
        <v>3759.5454545454559</v>
      </c>
      <c r="AB288" s="25">
        <f t="shared" si="292"/>
        <v>3874.9090909090924</v>
      </c>
      <c r="AC288" s="25">
        <f t="shared" si="294"/>
        <v>3988.0909090909104</v>
      </c>
      <c r="AD288" s="25">
        <f t="shared" si="295"/>
        <v>4095.5454545454559</v>
      </c>
      <c r="AE288" s="25">
        <f t="shared" si="296"/>
        <v>4200.5454545454559</v>
      </c>
      <c r="AF288" s="25">
        <f t="shared" ref="AF288:AF306" si="297">VLOOKUP($C$94,$D$3:$K$63,$A$71,0)*(B260-B259)</f>
        <v>4253.4545454545469</v>
      </c>
      <c r="AG288" s="25">
        <f>VLOOKUP($C$95,$D$3:$K$63,$A$71,0)*(B259-B258)</f>
        <v>4339.3636363636379</v>
      </c>
      <c r="AH288" s="25">
        <f>VLOOKUP($C$96,$D$3:$K$63,$A$71,0)*B258</f>
        <v>0</v>
      </c>
      <c r="AI288" s="25"/>
      <c r="AJ288" s="25"/>
      <c r="AK288" s="25"/>
      <c r="AL288" s="25"/>
      <c r="AM288" s="25"/>
      <c r="AN288" s="25"/>
      <c r="AO288" s="25"/>
      <c r="AP288" s="25"/>
      <c r="AQ288" s="25"/>
      <c r="AR288" s="25"/>
      <c r="AS288" s="25"/>
      <c r="AT288" s="25"/>
      <c r="AU288" s="25"/>
      <c r="AV288" s="25"/>
      <c r="AW288" s="25"/>
      <c r="AX288" s="25"/>
      <c r="AY288" s="25"/>
      <c r="AZ288" s="25"/>
      <c r="BA288" s="25"/>
      <c r="BB288" s="25"/>
      <c r="BC288" s="25"/>
      <c r="BD288" s="25"/>
      <c r="BE288" s="25"/>
      <c r="BF288" s="25"/>
      <c r="BG288" s="25"/>
      <c r="BH288" s="25"/>
      <c r="BI288" s="25"/>
      <c r="BJ288" s="25"/>
      <c r="BK288" s="25"/>
      <c r="BL288" s="25"/>
      <c r="BM288" s="21">
        <f t="shared" si="261"/>
        <v>53240.636363636324</v>
      </c>
      <c r="BP288" s="18">
        <v>2030</v>
      </c>
      <c r="BQ288" s="14">
        <f t="shared" si="262"/>
        <v>0</v>
      </c>
      <c r="BR288" s="14">
        <f t="shared" si="262"/>
        <v>0</v>
      </c>
      <c r="BS288" s="14">
        <f t="shared" si="262"/>
        <v>0</v>
      </c>
      <c r="BT288" s="14">
        <f t="shared" si="262"/>
        <v>0</v>
      </c>
      <c r="BU288" s="14">
        <f t="shared" si="262"/>
        <v>0</v>
      </c>
      <c r="BV288" s="14">
        <f t="shared" si="262"/>
        <v>0</v>
      </c>
      <c r="BW288" s="14">
        <f t="shared" si="262"/>
        <v>0</v>
      </c>
      <c r="BX288" s="14">
        <f t="shared" si="262"/>
        <v>0</v>
      </c>
      <c r="BY288" s="14">
        <f t="shared" si="262"/>
        <v>0</v>
      </c>
      <c r="BZ288" s="14">
        <f t="shared" si="262"/>
        <v>0</v>
      </c>
      <c r="CA288" s="14">
        <f t="shared" si="262"/>
        <v>0</v>
      </c>
      <c r="CB288" s="14">
        <f t="shared" si="262"/>
        <v>0</v>
      </c>
      <c r="CC288" s="14">
        <f t="shared" si="262"/>
        <v>0</v>
      </c>
      <c r="CD288" s="14">
        <f t="shared" si="262"/>
        <v>0</v>
      </c>
      <c r="CE288" s="14">
        <f t="shared" si="262"/>
        <v>0</v>
      </c>
      <c r="CF288" s="14">
        <f t="shared" si="262"/>
        <v>0</v>
      </c>
      <c r="CG288" s="14">
        <f t="shared" si="278"/>
        <v>0</v>
      </c>
      <c r="CH288" s="14">
        <f t="shared" si="278"/>
        <v>0</v>
      </c>
      <c r="CI288" s="14">
        <f t="shared" si="278"/>
        <v>0</v>
      </c>
      <c r="CJ288" s="14">
        <f t="shared" si="278"/>
        <v>0.26504361842543306</v>
      </c>
      <c r="CK288" s="14">
        <f t="shared" si="278"/>
        <v>6.403174608595287E-2</v>
      </c>
      <c r="CL288" s="14">
        <f t="shared" si="278"/>
        <v>6.6490565135653462E-2</v>
      </c>
      <c r="CM288" s="14">
        <f t="shared" si="278"/>
        <v>6.8913526407545916E-2</v>
      </c>
      <c r="CN288" s="14">
        <f t="shared" si="278"/>
        <v>7.0614209583588827E-2</v>
      </c>
      <c r="CO288" s="14">
        <f t="shared" si="278"/>
        <v>7.2781043871137471E-2</v>
      </c>
      <c r="CP288" s="14">
        <f t="shared" si="278"/>
        <v>7.4906897841191103E-2</v>
      </c>
      <c r="CQ288" s="14">
        <f t="shared" si="278"/>
        <v>7.6925178477820336E-2</v>
      </c>
      <c r="CR288" s="14">
        <f t="shared" si="278"/>
        <v>7.8897356257267681E-2</v>
      </c>
      <c r="CS288" s="14">
        <f t="shared" si="278"/>
        <v>7.9891128956521673E-2</v>
      </c>
      <c r="CT288" s="14">
        <f t="shared" si="278"/>
        <v>8.1504728957887684E-2</v>
      </c>
      <c r="CU288" s="14">
        <f t="shared" si="278"/>
        <v>0</v>
      </c>
      <c r="CV288" s="14">
        <f t="shared" si="278"/>
        <v>0</v>
      </c>
      <c r="CW288" s="14">
        <f t="shared" si="293"/>
        <v>0</v>
      </c>
      <c r="CX288" s="14">
        <f t="shared" si="282"/>
        <v>0</v>
      </c>
      <c r="CY288" s="14">
        <f t="shared" si="282"/>
        <v>0</v>
      </c>
      <c r="CZ288" s="14">
        <f t="shared" si="282"/>
        <v>0</v>
      </c>
      <c r="DA288" s="14">
        <f t="shared" si="282"/>
        <v>0</v>
      </c>
      <c r="DB288" s="14">
        <f t="shared" si="282"/>
        <v>0</v>
      </c>
      <c r="DC288" s="14">
        <f t="shared" si="279"/>
        <v>0</v>
      </c>
      <c r="DD288" s="14">
        <f t="shared" si="279"/>
        <v>0</v>
      </c>
      <c r="DE288" s="14">
        <f t="shared" si="279"/>
        <v>0</v>
      </c>
      <c r="DF288" s="14">
        <f t="shared" si="279"/>
        <v>0</v>
      </c>
      <c r="DG288" s="14">
        <f t="shared" si="279"/>
        <v>0</v>
      </c>
      <c r="DH288" s="14">
        <f t="shared" si="279"/>
        <v>0</v>
      </c>
      <c r="DI288" s="14">
        <f t="shared" si="279"/>
        <v>0</v>
      </c>
      <c r="DJ288" s="14">
        <f t="shared" si="279"/>
        <v>0</v>
      </c>
      <c r="DK288" s="14">
        <f t="shared" si="279"/>
        <v>0</v>
      </c>
      <c r="DL288" s="14">
        <f t="shared" si="279"/>
        <v>0</v>
      </c>
      <c r="DM288" s="14">
        <f t="shared" si="279"/>
        <v>0</v>
      </c>
      <c r="DN288" s="14">
        <f t="shared" si="279"/>
        <v>0</v>
      </c>
      <c r="DO288" s="14">
        <f t="shared" si="279"/>
        <v>0</v>
      </c>
      <c r="DP288" s="14">
        <f t="shared" si="279"/>
        <v>0</v>
      </c>
      <c r="DQ288" s="14">
        <f t="shared" si="279"/>
        <v>0</v>
      </c>
      <c r="DR288" s="14">
        <f t="shared" si="279"/>
        <v>0</v>
      </c>
      <c r="DS288" s="14">
        <f t="shared" si="280"/>
        <v>0</v>
      </c>
      <c r="DT288" s="14">
        <f t="shared" si="259"/>
        <v>0</v>
      </c>
      <c r="DU288" s="14">
        <f t="shared" si="259"/>
        <v>0</v>
      </c>
      <c r="DV288" s="14">
        <f t="shared" si="259"/>
        <v>0</v>
      </c>
      <c r="DW288" s="14">
        <f t="shared" si="259"/>
        <v>0</v>
      </c>
      <c r="DX288" s="14">
        <f t="shared" si="259"/>
        <v>0</v>
      </c>
      <c r="DY288" s="14">
        <f t="shared" si="259"/>
        <v>0</v>
      </c>
      <c r="DZ288" s="14">
        <f t="shared" si="263"/>
        <v>1</v>
      </c>
    </row>
    <row r="289" spans="3:130">
      <c r="C289" s="18">
        <v>2031</v>
      </c>
      <c r="D289" s="25"/>
      <c r="E289" s="25"/>
      <c r="F289" s="25"/>
      <c r="G289" s="25"/>
      <c r="H289" s="25"/>
      <c r="I289" s="25"/>
      <c r="J289" s="25"/>
      <c r="K289" s="25"/>
      <c r="L289" s="25"/>
      <c r="M289" s="25"/>
      <c r="N289" s="25"/>
      <c r="O289" s="25">
        <f t="shared" si="275"/>
        <v>0</v>
      </c>
      <c r="P289" s="25">
        <f t="shared" si="276"/>
        <v>0</v>
      </c>
      <c r="Q289" s="25">
        <f t="shared" si="277"/>
        <v>0</v>
      </c>
      <c r="R289" s="25">
        <f t="shared" si="281"/>
        <v>0</v>
      </c>
      <c r="S289" s="25">
        <f t="shared" si="283"/>
        <v>0</v>
      </c>
      <c r="T289" s="25">
        <f t="shared" si="284"/>
        <v>0</v>
      </c>
      <c r="U289" s="25">
        <f t="shared" si="285"/>
        <v>0</v>
      </c>
      <c r="V289" s="25">
        <f t="shared" si="286"/>
        <v>0</v>
      </c>
      <c r="W289" s="25">
        <f t="shared" si="287"/>
        <v>0</v>
      </c>
      <c r="X289" s="25">
        <f t="shared" si="288"/>
        <v>3409.0909090908976</v>
      </c>
      <c r="Y289" s="25">
        <f t="shared" si="289"/>
        <v>3540.0000000000014</v>
      </c>
      <c r="Z289" s="25">
        <f t="shared" si="290"/>
        <v>3669.0000000000014</v>
      </c>
      <c r="AA289" s="25">
        <f t="shared" si="291"/>
        <v>3759.5454545454559</v>
      </c>
      <c r="AB289" s="25">
        <f t="shared" si="292"/>
        <v>3874.9090909090924</v>
      </c>
      <c r="AC289" s="25">
        <f t="shared" si="294"/>
        <v>3988.0909090909104</v>
      </c>
      <c r="AD289" s="25">
        <f t="shared" si="295"/>
        <v>4095.5454545454559</v>
      </c>
      <c r="AE289" s="25">
        <f t="shared" si="296"/>
        <v>4200.5454545454559</v>
      </c>
      <c r="AF289" s="25">
        <f t="shared" si="297"/>
        <v>4253.4545454545469</v>
      </c>
      <c r="AG289" s="25">
        <f t="shared" ref="AG289:AG307" si="298">VLOOKUP($C$95,$D$3:$K$63,$A$71,0)*(B260-B259)</f>
        <v>4339.3636363636379</v>
      </c>
      <c r="AH289" s="25">
        <f>VLOOKUP($C$96,$D$3:$K$63,$A$71,0)*(B259-B258)</f>
        <v>4418.4545454545469</v>
      </c>
      <c r="AI289" s="25">
        <f>VLOOKUP($C$97,$D$3:$K$63,$A$71,0)*B258</f>
        <v>0</v>
      </c>
      <c r="AJ289" s="25"/>
      <c r="AK289" s="25"/>
      <c r="AL289" s="25"/>
      <c r="AM289" s="25"/>
      <c r="AN289" s="25"/>
      <c r="AO289" s="25"/>
      <c r="AP289" s="25"/>
      <c r="AQ289" s="25"/>
      <c r="AR289" s="25"/>
      <c r="AS289" s="25"/>
      <c r="AT289" s="25"/>
      <c r="AU289" s="25"/>
      <c r="AV289" s="25"/>
      <c r="AW289" s="25"/>
      <c r="AX289" s="25"/>
      <c r="AY289" s="25"/>
      <c r="AZ289" s="25"/>
      <c r="BA289" s="25"/>
      <c r="BB289" s="25"/>
      <c r="BC289" s="25"/>
      <c r="BD289" s="25"/>
      <c r="BE289" s="25"/>
      <c r="BF289" s="25"/>
      <c r="BG289" s="25"/>
      <c r="BH289" s="25"/>
      <c r="BI289" s="25"/>
      <c r="BJ289" s="25"/>
      <c r="BK289" s="25"/>
      <c r="BL289" s="25"/>
      <c r="BM289" s="21">
        <f t="shared" si="261"/>
        <v>43548</v>
      </c>
      <c r="BP289" s="18">
        <v>2031</v>
      </c>
      <c r="BQ289" s="14">
        <f t="shared" ref="BQ289:CF304" si="299">D289/$BM289</f>
        <v>0</v>
      </c>
      <c r="BR289" s="14">
        <f t="shared" si="299"/>
        <v>0</v>
      </c>
      <c r="BS289" s="14">
        <f t="shared" si="299"/>
        <v>0</v>
      </c>
      <c r="BT289" s="14">
        <f t="shared" si="299"/>
        <v>0</v>
      </c>
      <c r="BU289" s="14">
        <f t="shared" si="299"/>
        <v>0</v>
      </c>
      <c r="BV289" s="14">
        <f t="shared" si="299"/>
        <v>0</v>
      </c>
      <c r="BW289" s="14">
        <f t="shared" si="299"/>
        <v>0</v>
      </c>
      <c r="BX289" s="14">
        <f t="shared" si="299"/>
        <v>0</v>
      </c>
      <c r="BY289" s="14">
        <f t="shared" si="299"/>
        <v>0</v>
      </c>
      <c r="BZ289" s="14">
        <f t="shared" si="299"/>
        <v>0</v>
      </c>
      <c r="CA289" s="14">
        <f t="shared" si="299"/>
        <v>0</v>
      </c>
      <c r="CB289" s="14">
        <f t="shared" si="299"/>
        <v>0</v>
      </c>
      <c r="CC289" s="14">
        <f t="shared" si="299"/>
        <v>0</v>
      </c>
      <c r="CD289" s="14">
        <f t="shared" si="299"/>
        <v>0</v>
      </c>
      <c r="CE289" s="14">
        <f t="shared" si="299"/>
        <v>0</v>
      </c>
      <c r="CF289" s="14">
        <f t="shared" si="299"/>
        <v>0</v>
      </c>
      <c r="CG289" s="14">
        <f t="shared" si="278"/>
        <v>0</v>
      </c>
      <c r="CH289" s="14">
        <f t="shared" si="278"/>
        <v>0</v>
      </c>
      <c r="CI289" s="14">
        <f t="shared" si="278"/>
        <v>0</v>
      </c>
      <c r="CJ289" s="14">
        <f t="shared" si="278"/>
        <v>0</v>
      </c>
      <c r="CK289" s="14">
        <f t="shared" si="278"/>
        <v>7.8283524136375904E-2</v>
      </c>
      <c r="CL289" s="14">
        <f t="shared" si="278"/>
        <v>8.1289611463213035E-2</v>
      </c>
      <c r="CM289" s="14">
        <f t="shared" si="278"/>
        <v>8.4251860016533509E-2</v>
      </c>
      <c r="CN289" s="14">
        <f t="shared" si="278"/>
        <v>8.6331070417595662E-2</v>
      </c>
      <c r="CO289" s="14">
        <f t="shared" si="278"/>
        <v>8.8980184874370635E-2</v>
      </c>
      <c r="CP289" s="14">
        <f t="shared" si="278"/>
        <v>9.157919787569832E-2</v>
      </c>
      <c r="CQ289" s="14">
        <f t="shared" si="278"/>
        <v>9.4046694556476892E-2</v>
      </c>
      <c r="CR289" s="14">
        <f t="shared" si="278"/>
        <v>9.6457827099877283E-2</v>
      </c>
      <c r="CS289" s="14">
        <f t="shared" si="278"/>
        <v>9.767278739447384E-2</v>
      </c>
      <c r="CT289" s="14">
        <f t="shared" si="278"/>
        <v>9.9645532202710524E-2</v>
      </c>
      <c r="CU289" s="14">
        <f t="shared" si="278"/>
        <v>0.10146170996267445</v>
      </c>
      <c r="CV289" s="14">
        <f t="shared" si="278"/>
        <v>0</v>
      </c>
      <c r="CW289" s="14">
        <f t="shared" si="293"/>
        <v>0</v>
      </c>
      <c r="CX289" s="14">
        <f t="shared" si="282"/>
        <v>0</v>
      </c>
      <c r="CY289" s="14">
        <f t="shared" si="282"/>
        <v>0</v>
      </c>
      <c r="CZ289" s="14">
        <f t="shared" si="282"/>
        <v>0</v>
      </c>
      <c r="DA289" s="14">
        <f t="shared" si="282"/>
        <v>0</v>
      </c>
      <c r="DB289" s="14">
        <f t="shared" si="282"/>
        <v>0</v>
      </c>
      <c r="DC289" s="14">
        <f t="shared" si="279"/>
        <v>0</v>
      </c>
      <c r="DD289" s="14">
        <f t="shared" si="279"/>
        <v>0</v>
      </c>
      <c r="DE289" s="14">
        <f t="shared" si="279"/>
        <v>0</v>
      </c>
      <c r="DF289" s="14">
        <f t="shared" si="279"/>
        <v>0</v>
      </c>
      <c r="DG289" s="14">
        <f t="shared" si="279"/>
        <v>0</v>
      </c>
      <c r="DH289" s="14">
        <f t="shared" si="279"/>
        <v>0</v>
      </c>
      <c r="DI289" s="14">
        <f t="shared" si="279"/>
        <v>0</v>
      </c>
      <c r="DJ289" s="14">
        <f t="shared" si="279"/>
        <v>0</v>
      </c>
      <c r="DK289" s="14">
        <f t="shared" si="279"/>
        <v>0</v>
      </c>
      <c r="DL289" s="14">
        <f t="shared" si="279"/>
        <v>0</v>
      </c>
      <c r="DM289" s="14">
        <f t="shared" si="279"/>
        <v>0</v>
      </c>
      <c r="DN289" s="14">
        <f t="shared" si="279"/>
        <v>0</v>
      </c>
      <c r="DO289" s="14">
        <f t="shared" si="279"/>
        <v>0</v>
      </c>
      <c r="DP289" s="14">
        <f t="shared" si="279"/>
        <v>0</v>
      </c>
      <c r="DQ289" s="14">
        <f t="shared" ref="DQ289:DR318" si="300">BD289/$BM289</f>
        <v>0</v>
      </c>
      <c r="DR289" s="14">
        <f t="shared" si="300"/>
        <v>0</v>
      </c>
      <c r="DS289" s="14">
        <f t="shared" si="280"/>
        <v>0</v>
      </c>
      <c r="DT289" s="14">
        <f t="shared" si="259"/>
        <v>0</v>
      </c>
      <c r="DU289" s="14">
        <f t="shared" si="259"/>
        <v>0</v>
      </c>
      <c r="DV289" s="14">
        <f t="shared" si="259"/>
        <v>0</v>
      </c>
      <c r="DW289" s="14">
        <f t="shared" si="259"/>
        <v>0</v>
      </c>
      <c r="DX289" s="14">
        <f t="shared" si="259"/>
        <v>0</v>
      </c>
      <c r="DY289" s="14">
        <f t="shared" si="259"/>
        <v>0</v>
      </c>
      <c r="DZ289" s="14">
        <f t="shared" si="263"/>
        <v>1</v>
      </c>
    </row>
    <row r="290" spans="3:130">
      <c r="C290" s="18">
        <v>2032</v>
      </c>
      <c r="D290" s="25"/>
      <c r="E290" s="25"/>
      <c r="F290" s="25"/>
      <c r="G290" s="25"/>
      <c r="H290" s="25"/>
      <c r="I290" s="25"/>
      <c r="J290" s="25"/>
      <c r="K290" s="25"/>
      <c r="L290" s="25"/>
      <c r="M290" s="25"/>
      <c r="N290" s="25"/>
      <c r="O290" s="25"/>
      <c r="P290" s="25">
        <f t="shared" si="276"/>
        <v>0</v>
      </c>
      <c r="Q290" s="25">
        <f t="shared" si="277"/>
        <v>0</v>
      </c>
      <c r="R290" s="25">
        <f t="shared" si="281"/>
        <v>0</v>
      </c>
      <c r="S290" s="25">
        <f t="shared" si="283"/>
        <v>0</v>
      </c>
      <c r="T290" s="25">
        <f t="shared" si="284"/>
        <v>0</v>
      </c>
      <c r="U290" s="25">
        <f t="shared" si="285"/>
        <v>0</v>
      </c>
      <c r="V290" s="25">
        <f t="shared" si="286"/>
        <v>0</v>
      </c>
      <c r="W290" s="25">
        <f t="shared" si="287"/>
        <v>0</v>
      </c>
      <c r="X290" s="25">
        <f t="shared" si="288"/>
        <v>0</v>
      </c>
      <c r="Y290" s="25">
        <f t="shared" si="289"/>
        <v>3539.9999999999882</v>
      </c>
      <c r="Z290" s="25">
        <f t="shared" si="290"/>
        <v>3669.0000000000014</v>
      </c>
      <c r="AA290" s="25">
        <f t="shared" si="291"/>
        <v>3759.5454545454559</v>
      </c>
      <c r="AB290" s="25">
        <f t="shared" si="292"/>
        <v>3874.9090909090924</v>
      </c>
      <c r="AC290" s="25">
        <f t="shared" si="294"/>
        <v>3988.0909090909104</v>
      </c>
      <c r="AD290" s="25">
        <f t="shared" si="295"/>
        <v>4095.5454545454559</v>
      </c>
      <c r="AE290" s="25">
        <f t="shared" si="296"/>
        <v>4200.5454545454559</v>
      </c>
      <c r="AF290" s="25">
        <f t="shared" si="297"/>
        <v>4253.4545454545469</v>
      </c>
      <c r="AG290" s="25">
        <f t="shared" si="298"/>
        <v>4339.3636363636379</v>
      </c>
      <c r="AH290" s="25">
        <f t="shared" ref="AH290:AH308" si="301">VLOOKUP($C$96,$D$3:$K$63,$A$71,0)*(B260-B259)</f>
        <v>4418.4545454545469</v>
      </c>
      <c r="AI290" s="25">
        <f>VLOOKUP($C$97,$D$3:$K$63,$A$71,0)*(B259-B258)</f>
        <v>4489.6363636363649</v>
      </c>
      <c r="AJ290" s="25">
        <f>VLOOKUP($C$98,$D$3:$K$63,$A$71,0)*B258</f>
        <v>0</v>
      </c>
      <c r="AK290" s="25"/>
      <c r="AL290" s="25"/>
      <c r="AM290" s="25"/>
      <c r="AN290" s="25"/>
      <c r="AO290" s="25"/>
      <c r="AP290" s="25"/>
      <c r="AQ290" s="25"/>
      <c r="AR290" s="25"/>
      <c r="AS290" s="25"/>
      <c r="AT290" s="25"/>
      <c r="AU290" s="25"/>
      <c r="AV290" s="25"/>
      <c r="AW290" s="25"/>
      <c r="AX290" s="25"/>
      <c r="AY290" s="25"/>
      <c r="AZ290" s="25"/>
      <c r="BA290" s="25"/>
      <c r="BB290" s="25"/>
      <c r="BC290" s="25"/>
      <c r="BD290" s="25"/>
      <c r="BE290" s="25"/>
      <c r="BF290" s="25"/>
      <c r="BG290" s="25"/>
      <c r="BH290" s="25"/>
      <c r="BI290" s="25"/>
      <c r="BJ290" s="25"/>
      <c r="BK290" s="25"/>
      <c r="BL290" s="25"/>
      <c r="BM290" s="21">
        <f t="shared" si="261"/>
        <v>44628.545454545456</v>
      </c>
      <c r="BP290" s="18">
        <v>2032</v>
      </c>
      <c r="BQ290" s="14">
        <f t="shared" si="299"/>
        <v>0</v>
      </c>
      <c r="BR290" s="14">
        <f t="shared" si="299"/>
        <v>0</v>
      </c>
      <c r="BS290" s="14">
        <f t="shared" si="299"/>
        <v>0</v>
      </c>
      <c r="BT290" s="14">
        <f t="shared" si="299"/>
        <v>0</v>
      </c>
      <c r="BU290" s="14">
        <f t="shared" si="299"/>
        <v>0</v>
      </c>
      <c r="BV290" s="14">
        <f t="shared" si="299"/>
        <v>0</v>
      </c>
      <c r="BW290" s="14">
        <f t="shared" si="299"/>
        <v>0</v>
      </c>
      <c r="BX290" s="14">
        <f t="shared" si="299"/>
        <v>0</v>
      </c>
      <c r="BY290" s="14">
        <f t="shared" si="299"/>
        <v>0</v>
      </c>
      <c r="BZ290" s="14">
        <f t="shared" si="299"/>
        <v>0</v>
      </c>
      <c r="CA290" s="14">
        <f t="shared" si="299"/>
        <v>0</v>
      </c>
      <c r="CB290" s="14">
        <f t="shared" si="299"/>
        <v>0</v>
      </c>
      <c r="CC290" s="14">
        <f t="shared" si="299"/>
        <v>0</v>
      </c>
      <c r="CD290" s="14">
        <f t="shared" si="299"/>
        <v>0</v>
      </c>
      <c r="CE290" s="14">
        <f t="shared" si="299"/>
        <v>0</v>
      </c>
      <c r="CF290" s="14">
        <f t="shared" si="299"/>
        <v>0</v>
      </c>
      <c r="CG290" s="14">
        <f t="shared" si="278"/>
        <v>0</v>
      </c>
      <c r="CH290" s="14">
        <f t="shared" si="278"/>
        <v>0</v>
      </c>
      <c r="CI290" s="14">
        <f t="shared" si="278"/>
        <v>0</v>
      </c>
      <c r="CJ290" s="14">
        <f t="shared" si="278"/>
        <v>0</v>
      </c>
      <c r="CK290" s="14">
        <f t="shared" si="278"/>
        <v>0</v>
      </c>
      <c r="CL290" s="14">
        <f t="shared" si="278"/>
        <v>7.9321429007931876E-2</v>
      </c>
      <c r="CM290" s="14">
        <f t="shared" si="278"/>
        <v>8.2211955658221217E-2</v>
      </c>
      <c r="CN290" s="14">
        <f t="shared" si="278"/>
        <v>8.4240824258424107E-2</v>
      </c>
      <c r="CO290" s="14">
        <f t="shared" si="278"/>
        <v>8.6825798408682611E-2</v>
      </c>
      <c r="CP290" s="14">
        <f t="shared" si="278"/>
        <v>8.9361884158936214E-2</v>
      </c>
      <c r="CQ290" s="14">
        <f t="shared" si="278"/>
        <v>9.1769637859176995E-2</v>
      </c>
      <c r="CR290" s="14">
        <f t="shared" si="278"/>
        <v>9.412239210941227E-2</v>
      </c>
      <c r="CS290" s="14">
        <f t="shared" si="278"/>
        <v>9.5307935809530828E-2</v>
      </c>
      <c r="CT290" s="14">
        <f t="shared" si="278"/>
        <v>9.7232916559723326E-2</v>
      </c>
      <c r="CU290" s="14">
        <f t="shared" si="278"/>
        <v>9.9005121059900544E-2</v>
      </c>
      <c r="CV290" s="14">
        <f t="shared" si="278"/>
        <v>0.10060010511006004</v>
      </c>
      <c r="CW290" s="14">
        <f t="shared" si="293"/>
        <v>0</v>
      </c>
      <c r="CX290" s="14">
        <f t="shared" si="282"/>
        <v>0</v>
      </c>
      <c r="CY290" s="14">
        <f t="shared" si="282"/>
        <v>0</v>
      </c>
      <c r="CZ290" s="14">
        <f t="shared" si="282"/>
        <v>0</v>
      </c>
      <c r="DA290" s="14">
        <f t="shared" si="282"/>
        <v>0</v>
      </c>
      <c r="DB290" s="14">
        <f t="shared" si="282"/>
        <v>0</v>
      </c>
      <c r="DC290" s="14">
        <f t="shared" si="282"/>
        <v>0</v>
      </c>
      <c r="DD290" s="14">
        <f t="shared" si="282"/>
        <v>0</v>
      </c>
      <c r="DE290" s="14">
        <f t="shared" si="282"/>
        <v>0</v>
      </c>
      <c r="DF290" s="14">
        <f t="shared" si="282"/>
        <v>0</v>
      </c>
      <c r="DG290" s="14">
        <f t="shared" si="282"/>
        <v>0</v>
      </c>
      <c r="DH290" s="14">
        <f t="shared" si="282"/>
        <v>0</v>
      </c>
      <c r="DI290" s="14">
        <f t="shared" si="282"/>
        <v>0</v>
      </c>
      <c r="DJ290" s="14">
        <f t="shared" si="282"/>
        <v>0</v>
      </c>
      <c r="DK290" s="14">
        <f t="shared" si="282"/>
        <v>0</v>
      </c>
      <c r="DL290" s="14">
        <f t="shared" si="282"/>
        <v>0</v>
      </c>
      <c r="DM290" s="14">
        <f t="shared" si="282"/>
        <v>0</v>
      </c>
      <c r="DN290" s="14">
        <f t="shared" ref="DN290:DP318" si="302">BA290/$BM290</f>
        <v>0</v>
      </c>
      <c r="DO290" s="14">
        <f t="shared" si="302"/>
        <v>0</v>
      </c>
      <c r="DP290" s="14">
        <f t="shared" si="302"/>
        <v>0</v>
      </c>
      <c r="DQ290" s="14">
        <f t="shared" si="300"/>
        <v>0</v>
      </c>
      <c r="DR290" s="14">
        <f t="shared" si="300"/>
        <v>0</v>
      </c>
      <c r="DS290" s="14">
        <f t="shared" si="280"/>
        <v>0</v>
      </c>
      <c r="DT290" s="14">
        <f t="shared" si="259"/>
        <v>0</v>
      </c>
      <c r="DU290" s="14">
        <f t="shared" si="259"/>
        <v>0</v>
      </c>
      <c r="DV290" s="14">
        <f t="shared" si="259"/>
        <v>0</v>
      </c>
      <c r="DW290" s="14">
        <f t="shared" si="259"/>
        <v>0</v>
      </c>
      <c r="DX290" s="14">
        <f t="shared" si="259"/>
        <v>0</v>
      </c>
      <c r="DY290" s="14">
        <f t="shared" si="259"/>
        <v>0</v>
      </c>
      <c r="DZ290" s="14">
        <f t="shared" si="263"/>
        <v>1</v>
      </c>
    </row>
    <row r="291" spans="3:130">
      <c r="C291" s="18">
        <v>2033</v>
      </c>
      <c r="D291" s="25"/>
      <c r="E291" s="25"/>
      <c r="F291" s="25"/>
      <c r="G291" s="25"/>
      <c r="H291" s="25"/>
      <c r="I291" s="25"/>
      <c r="J291" s="25"/>
      <c r="K291" s="25"/>
      <c r="L291" s="25"/>
      <c r="M291" s="25"/>
      <c r="N291" s="25"/>
      <c r="O291" s="25"/>
      <c r="P291" s="25"/>
      <c r="Q291" s="25">
        <f t="shared" si="277"/>
        <v>0</v>
      </c>
      <c r="R291" s="25">
        <f t="shared" si="281"/>
        <v>0</v>
      </c>
      <c r="S291" s="25">
        <f t="shared" si="283"/>
        <v>0</v>
      </c>
      <c r="T291" s="25">
        <f t="shared" si="284"/>
        <v>0</v>
      </c>
      <c r="U291" s="25">
        <f t="shared" si="285"/>
        <v>0</v>
      </c>
      <c r="V291" s="25">
        <f t="shared" si="286"/>
        <v>0</v>
      </c>
      <c r="W291" s="25">
        <f t="shared" si="287"/>
        <v>0</v>
      </c>
      <c r="X291" s="25">
        <f t="shared" si="288"/>
        <v>0</v>
      </c>
      <c r="Y291" s="25">
        <f t="shared" si="289"/>
        <v>0</v>
      </c>
      <c r="Z291" s="25">
        <f t="shared" si="290"/>
        <v>3668.9999999999877</v>
      </c>
      <c r="AA291" s="25">
        <f t="shared" si="291"/>
        <v>3759.5454545454559</v>
      </c>
      <c r="AB291" s="25">
        <f t="shared" si="292"/>
        <v>3874.9090909090924</v>
      </c>
      <c r="AC291" s="25">
        <f t="shared" si="294"/>
        <v>3988.0909090909104</v>
      </c>
      <c r="AD291" s="25">
        <f t="shared" si="295"/>
        <v>4095.5454545454559</v>
      </c>
      <c r="AE291" s="25">
        <f t="shared" si="296"/>
        <v>4200.5454545454559</v>
      </c>
      <c r="AF291" s="25">
        <f t="shared" si="297"/>
        <v>4253.4545454545469</v>
      </c>
      <c r="AG291" s="25">
        <f t="shared" si="298"/>
        <v>4339.3636363636379</v>
      </c>
      <c r="AH291" s="25">
        <f t="shared" si="301"/>
        <v>4418.4545454545469</v>
      </c>
      <c r="AI291" s="25">
        <f t="shared" ref="AI291:AI309" si="303">VLOOKUP($C$97,$D$3:$K$63,$A$71,0)*(B260-B259)</f>
        <v>4489.6363636363649</v>
      </c>
      <c r="AJ291" s="25">
        <f>VLOOKUP($C$98,$D$3:$K$63,$A$71,0)*(B259-B258)</f>
        <v>4553.1818181818198</v>
      </c>
      <c r="AK291" s="25">
        <f>VLOOKUP($C$99,$D$3:$K$63,$A$71,0)*B258</f>
        <v>0</v>
      </c>
      <c r="AL291" s="25"/>
      <c r="AM291" s="25"/>
      <c r="AN291" s="25"/>
      <c r="AO291" s="25"/>
      <c r="AP291" s="25"/>
      <c r="AQ291" s="25"/>
      <c r="AR291" s="25"/>
      <c r="AS291" s="25"/>
      <c r="AT291" s="25"/>
      <c r="AU291" s="25"/>
      <c r="AV291" s="25"/>
      <c r="AW291" s="25"/>
      <c r="AX291" s="25"/>
      <c r="AY291" s="25"/>
      <c r="AZ291" s="25"/>
      <c r="BA291" s="25"/>
      <c r="BB291" s="25"/>
      <c r="BC291" s="25"/>
      <c r="BD291" s="25"/>
      <c r="BE291" s="25"/>
      <c r="BF291" s="25"/>
      <c r="BG291" s="25"/>
      <c r="BH291" s="25"/>
      <c r="BI291" s="25"/>
      <c r="BJ291" s="25"/>
      <c r="BK291" s="25"/>
      <c r="BL291" s="25"/>
      <c r="BM291" s="21">
        <f t="shared" si="261"/>
        <v>45641.727272727279</v>
      </c>
      <c r="BP291" s="18">
        <v>2033</v>
      </c>
      <c r="BQ291" s="14">
        <f t="shared" si="299"/>
        <v>0</v>
      </c>
      <c r="BR291" s="14">
        <f t="shared" si="299"/>
        <v>0</v>
      </c>
      <c r="BS291" s="14">
        <f t="shared" si="299"/>
        <v>0</v>
      </c>
      <c r="BT291" s="14">
        <f t="shared" si="299"/>
        <v>0</v>
      </c>
      <c r="BU291" s="14">
        <f t="shared" si="299"/>
        <v>0</v>
      </c>
      <c r="BV291" s="14">
        <f t="shared" si="299"/>
        <v>0</v>
      </c>
      <c r="BW291" s="14">
        <f t="shared" si="299"/>
        <v>0</v>
      </c>
      <c r="BX291" s="14">
        <f t="shared" si="299"/>
        <v>0</v>
      </c>
      <c r="BY291" s="14">
        <f t="shared" si="299"/>
        <v>0</v>
      </c>
      <c r="BZ291" s="14">
        <f t="shared" si="299"/>
        <v>0</v>
      </c>
      <c r="CA291" s="14">
        <f t="shared" si="299"/>
        <v>0</v>
      </c>
      <c r="CB291" s="14">
        <f t="shared" si="299"/>
        <v>0</v>
      </c>
      <c r="CC291" s="14">
        <f t="shared" si="299"/>
        <v>0</v>
      </c>
      <c r="CD291" s="14">
        <f t="shared" si="299"/>
        <v>0</v>
      </c>
      <c r="CE291" s="14">
        <f t="shared" si="299"/>
        <v>0</v>
      </c>
      <c r="CF291" s="14">
        <f t="shared" si="299"/>
        <v>0</v>
      </c>
      <c r="CG291" s="14">
        <f t="shared" si="278"/>
        <v>0</v>
      </c>
      <c r="CH291" s="14">
        <f t="shared" si="278"/>
        <v>0</v>
      </c>
      <c r="CI291" s="14">
        <f t="shared" si="278"/>
        <v>0</v>
      </c>
      <c r="CJ291" s="14">
        <f t="shared" si="278"/>
        <v>0</v>
      </c>
      <c r="CK291" s="14">
        <f t="shared" si="278"/>
        <v>0</v>
      </c>
      <c r="CL291" s="14">
        <f t="shared" si="278"/>
        <v>0</v>
      </c>
      <c r="CM291" s="14">
        <f t="shared" si="278"/>
        <v>8.038696647206775E-2</v>
      </c>
      <c r="CN291" s="14">
        <f t="shared" si="278"/>
        <v>8.2370797057716341E-2</v>
      </c>
      <c r="CO291" s="14">
        <f t="shared" si="278"/>
        <v>8.4898388436418851E-2</v>
      </c>
      <c r="CP291" s="14">
        <f t="shared" si="278"/>
        <v>8.7378176668479218E-2</v>
      </c>
      <c r="CQ291" s="14">
        <f t="shared" si="278"/>
        <v>8.9732481640604003E-2</v>
      </c>
      <c r="CR291" s="14">
        <f t="shared" si="278"/>
        <v>9.2033008072756411E-2</v>
      </c>
      <c r="CS291" s="14">
        <f t="shared" si="278"/>
        <v>9.3192234378828009E-2</v>
      </c>
      <c r="CT291" s="14">
        <f t="shared" si="278"/>
        <v>9.507448327786179E-2</v>
      </c>
      <c r="CU291" s="14">
        <f t="shared" si="278"/>
        <v>9.6807347343638911E-2</v>
      </c>
      <c r="CV291" s="14">
        <f t="shared" si="278"/>
        <v>9.8366925002838321E-2</v>
      </c>
      <c r="CW291" s="14">
        <f t="shared" si="293"/>
        <v>9.975919164879031E-2</v>
      </c>
      <c r="CX291" s="14">
        <f t="shared" si="282"/>
        <v>0</v>
      </c>
      <c r="CY291" s="14">
        <f t="shared" si="282"/>
        <v>0</v>
      </c>
      <c r="CZ291" s="14">
        <f t="shared" si="282"/>
        <v>0</v>
      </c>
      <c r="DA291" s="14">
        <f t="shared" si="282"/>
        <v>0</v>
      </c>
      <c r="DB291" s="14">
        <f t="shared" si="282"/>
        <v>0</v>
      </c>
      <c r="DC291" s="14">
        <f t="shared" si="282"/>
        <v>0</v>
      </c>
      <c r="DD291" s="14">
        <f t="shared" si="282"/>
        <v>0</v>
      </c>
      <c r="DE291" s="14">
        <f t="shared" si="282"/>
        <v>0</v>
      </c>
      <c r="DF291" s="14">
        <f t="shared" si="282"/>
        <v>0</v>
      </c>
      <c r="DG291" s="14">
        <f t="shared" si="282"/>
        <v>0</v>
      </c>
      <c r="DH291" s="14">
        <f t="shared" si="282"/>
        <v>0</v>
      </c>
      <c r="DI291" s="14">
        <f t="shared" si="282"/>
        <v>0</v>
      </c>
      <c r="DJ291" s="14">
        <f t="shared" si="282"/>
        <v>0</v>
      </c>
      <c r="DK291" s="14">
        <f t="shared" si="282"/>
        <v>0</v>
      </c>
      <c r="DL291" s="14">
        <f t="shared" si="282"/>
        <v>0</v>
      </c>
      <c r="DM291" s="14">
        <f t="shared" si="282"/>
        <v>0</v>
      </c>
      <c r="DN291" s="14">
        <f t="shared" si="302"/>
        <v>0</v>
      </c>
      <c r="DO291" s="14">
        <f t="shared" si="302"/>
        <v>0</v>
      </c>
      <c r="DP291" s="14">
        <f t="shared" si="302"/>
        <v>0</v>
      </c>
      <c r="DQ291" s="14">
        <f t="shared" si="300"/>
        <v>0</v>
      </c>
      <c r="DR291" s="14">
        <f t="shared" si="300"/>
        <v>0</v>
      </c>
      <c r="DS291" s="14">
        <f t="shared" si="280"/>
        <v>0</v>
      </c>
      <c r="DT291" s="14">
        <f t="shared" si="259"/>
        <v>0</v>
      </c>
      <c r="DU291" s="14">
        <f t="shared" si="259"/>
        <v>0</v>
      </c>
      <c r="DV291" s="14">
        <f t="shared" si="259"/>
        <v>0</v>
      </c>
      <c r="DW291" s="14">
        <f t="shared" si="259"/>
        <v>0</v>
      </c>
      <c r="DX291" s="14">
        <f t="shared" si="259"/>
        <v>0</v>
      </c>
      <c r="DY291" s="14">
        <f t="shared" si="259"/>
        <v>0</v>
      </c>
      <c r="DZ291" s="14">
        <f t="shared" si="263"/>
        <v>0.99999999999999989</v>
      </c>
    </row>
    <row r="292" spans="3:130">
      <c r="C292" s="18">
        <v>2034</v>
      </c>
      <c r="D292" s="25"/>
      <c r="E292" s="25"/>
      <c r="F292" s="25"/>
      <c r="G292" s="25"/>
      <c r="H292" s="25"/>
      <c r="I292" s="25"/>
      <c r="J292" s="25"/>
      <c r="K292" s="25"/>
      <c r="L292" s="25"/>
      <c r="M292" s="25"/>
      <c r="N292" s="25"/>
      <c r="O292" s="25"/>
      <c r="P292" s="25"/>
      <c r="Q292" s="25"/>
      <c r="R292" s="25">
        <f t="shared" si="281"/>
        <v>0</v>
      </c>
      <c r="S292" s="25">
        <f t="shared" si="283"/>
        <v>0</v>
      </c>
      <c r="T292" s="25">
        <f t="shared" si="284"/>
        <v>0</v>
      </c>
      <c r="U292" s="25">
        <f t="shared" si="285"/>
        <v>0</v>
      </c>
      <c r="V292" s="25">
        <f t="shared" si="286"/>
        <v>0</v>
      </c>
      <c r="W292" s="25">
        <f t="shared" si="287"/>
        <v>0</v>
      </c>
      <c r="X292" s="25">
        <f t="shared" si="288"/>
        <v>0</v>
      </c>
      <c r="Y292" s="25">
        <f t="shared" si="289"/>
        <v>0</v>
      </c>
      <c r="Z292" s="25">
        <f t="shared" si="290"/>
        <v>0</v>
      </c>
      <c r="AA292" s="25">
        <f t="shared" si="291"/>
        <v>3759.5454545454422</v>
      </c>
      <c r="AB292" s="25">
        <f t="shared" si="292"/>
        <v>3874.9090909090924</v>
      </c>
      <c r="AC292" s="25">
        <f t="shared" si="294"/>
        <v>3988.0909090909104</v>
      </c>
      <c r="AD292" s="25">
        <f t="shared" si="295"/>
        <v>4095.5454545454559</v>
      </c>
      <c r="AE292" s="25">
        <f t="shared" si="296"/>
        <v>4200.5454545454559</v>
      </c>
      <c r="AF292" s="25">
        <f t="shared" si="297"/>
        <v>4253.4545454545469</v>
      </c>
      <c r="AG292" s="25">
        <f t="shared" si="298"/>
        <v>4339.3636363636379</v>
      </c>
      <c r="AH292" s="25">
        <f t="shared" si="301"/>
        <v>4418.4545454545469</v>
      </c>
      <c r="AI292" s="25">
        <f t="shared" si="303"/>
        <v>4489.6363636363649</v>
      </c>
      <c r="AJ292" s="25">
        <f t="shared" ref="AJ292:AJ310" si="304">VLOOKUP($C$98,$D$3:$K$63,$A$71,0)*(B260-B259)</f>
        <v>4553.1818181818198</v>
      </c>
      <c r="AK292" s="25">
        <f>VLOOKUP($C$99,$D$3:$K$63,$A$71,0)*(B259-B258)</f>
        <v>4560.5454545454559</v>
      </c>
      <c r="AL292" s="25">
        <f>VLOOKUP($C$100,$D$3:$K$63,$A$71,0)*B258</f>
        <v>0</v>
      </c>
      <c r="AM292" s="25"/>
      <c r="AN292" s="25"/>
      <c r="AO292" s="25"/>
      <c r="AP292" s="25"/>
      <c r="AQ292" s="25"/>
      <c r="AR292" s="25"/>
      <c r="AS292" s="25"/>
      <c r="AT292" s="25"/>
      <c r="AU292" s="25"/>
      <c r="AV292" s="25"/>
      <c r="AW292" s="25"/>
      <c r="AX292" s="25"/>
      <c r="AY292" s="25"/>
      <c r="AZ292" s="25"/>
      <c r="BA292" s="25"/>
      <c r="BB292" s="25"/>
      <c r="BC292" s="25"/>
      <c r="BD292" s="25"/>
      <c r="BE292" s="25"/>
      <c r="BF292" s="25"/>
      <c r="BG292" s="25"/>
      <c r="BH292" s="25"/>
      <c r="BI292" s="25"/>
      <c r="BJ292" s="25"/>
      <c r="BK292" s="25"/>
      <c r="BL292" s="25"/>
      <c r="BM292" s="21">
        <f t="shared" si="261"/>
        <v>46533.272727272735</v>
      </c>
      <c r="BP292" s="18">
        <v>2034</v>
      </c>
      <c r="BQ292" s="14">
        <f t="shared" si="299"/>
        <v>0</v>
      </c>
      <c r="BR292" s="14">
        <f t="shared" si="299"/>
        <v>0</v>
      </c>
      <c r="BS292" s="14">
        <f t="shared" si="299"/>
        <v>0</v>
      </c>
      <c r="BT292" s="14">
        <f t="shared" si="299"/>
        <v>0</v>
      </c>
      <c r="BU292" s="14">
        <f t="shared" si="299"/>
        <v>0</v>
      </c>
      <c r="BV292" s="14">
        <f t="shared" si="299"/>
        <v>0</v>
      </c>
      <c r="BW292" s="14">
        <f t="shared" si="299"/>
        <v>0</v>
      </c>
      <c r="BX292" s="14">
        <f t="shared" si="299"/>
        <v>0</v>
      </c>
      <c r="BY292" s="14">
        <f t="shared" si="299"/>
        <v>0</v>
      </c>
      <c r="BZ292" s="14">
        <f t="shared" si="299"/>
        <v>0</v>
      </c>
      <c r="CA292" s="14">
        <f t="shared" si="299"/>
        <v>0</v>
      </c>
      <c r="CB292" s="14">
        <f t="shared" si="299"/>
        <v>0</v>
      </c>
      <c r="CC292" s="14">
        <f t="shared" si="299"/>
        <v>0</v>
      </c>
      <c r="CD292" s="14">
        <f t="shared" si="299"/>
        <v>0</v>
      </c>
      <c r="CE292" s="14">
        <f t="shared" si="299"/>
        <v>0</v>
      </c>
      <c r="CF292" s="14">
        <f t="shared" si="299"/>
        <v>0</v>
      </c>
      <c r="CG292" s="14">
        <f t="shared" si="278"/>
        <v>0</v>
      </c>
      <c r="CH292" s="14">
        <f t="shared" si="278"/>
        <v>0</v>
      </c>
      <c r="CI292" s="14">
        <f t="shared" si="278"/>
        <v>0</v>
      </c>
      <c r="CJ292" s="14">
        <f t="shared" si="278"/>
        <v>0</v>
      </c>
      <c r="CK292" s="14">
        <f t="shared" si="278"/>
        <v>0</v>
      </c>
      <c r="CL292" s="14">
        <f t="shared" si="278"/>
        <v>0</v>
      </c>
      <c r="CM292" s="14">
        <f t="shared" si="278"/>
        <v>0</v>
      </c>
      <c r="CN292" s="14">
        <f t="shared" si="278"/>
        <v>8.0792629320954809E-2</v>
      </c>
      <c r="CO292" s="14">
        <f t="shared" si="278"/>
        <v>8.3271793789780932E-2</v>
      </c>
      <c r="CP292" s="14">
        <f t="shared" si="278"/>
        <v>8.5704070987328726E-2</v>
      </c>
      <c r="CQ292" s="14">
        <f t="shared" si="278"/>
        <v>8.8013269097771699E-2</v>
      </c>
      <c r="CR292" s="14">
        <f t="shared" si="278"/>
        <v>9.0269719028026885E-2</v>
      </c>
      <c r="CS292" s="14">
        <f t="shared" si="278"/>
        <v>9.1406735356519109E-2</v>
      </c>
      <c r="CT292" s="14">
        <f t="shared" si="278"/>
        <v>9.3252921663091529E-2</v>
      </c>
      <c r="CU292" s="14">
        <f t="shared" si="278"/>
        <v>9.4952585246920101E-2</v>
      </c>
      <c r="CV292" s="14">
        <f t="shared" si="278"/>
        <v>9.648228247236583E-2</v>
      </c>
      <c r="CW292" s="14">
        <f t="shared" si="293"/>
        <v>9.7847874248338448E-2</v>
      </c>
      <c r="CX292" s="14">
        <f t="shared" si="282"/>
        <v>9.8006118788901794E-2</v>
      </c>
      <c r="CY292" s="14">
        <f t="shared" si="282"/>
        <v>0</v>
      </c>
      <c r="CZ292" s="14">
        <f t="shared" si="282"/>
        <v>0</v>
      </c>
      <c r="DA292" s="14">
        <f t="shared" si="282"/>
        <v>0</v>
      </c>
      <c r="DB292" s="14">
        <f t="shared" si="282"/>
        <v>0</v>
      </c>
      <c r="DC292" s="14">
        <f t="shared" si="282"/>
        <v>0</v>
      </c>
      <c r="DD292" s="14">
        <f t="shared" si="282"/>
        <v>0</v>
      </c>
      <c r="DE292" s="14">
        <f t="shared" si="282"/>
        <v>0</v>
      </c>
      <c r="DF292" s="14">
        <f t="shared" si="282"/>
        <v>0</v>
      </c>
      <c r="DG292" s="14">
        <f t="shared" si="282"/>
        <v>0</v>
      </c>
      <c r="DH292" s="14">
        <f t="shared" si="282"/>
        <v>0</v>
      </c>
      <c r="DI292" s="14">
        <f t="shared" si="282"/>
        <v>0</v>
      </c>
      <c r="DJ292" s="14">
        <f t="shared" si="282"/>
        <v>0</v>
      </c>
      <c r="DK292" s="14">
        <f t="shared" si="282"/>
        <v>0</v>
      </c>
      <c r="DL292" s="14">
        <f t="shared" si="282"/>
        <v>0</v>
      </c>
      <c r="DM292" s="14">
        <f t="shared" si="282"/>
        <v>0</v>
      </c>
      <c r="DN292" s="14">
        <f t="shared" si="302"/>
        <v>0</v>
      </c>
      <c r="DO292" s="14">
        <f t="shared" si="302"/>
        <v>0</v>
      </c>
      <c r="DP292" s="14">
        <f t="shared" si="302"/>
        <v>0</v>
      </c>
      <c r="DQ292" s="14">
        <f t="shared" si="300"/>
        <v>0</v>
      </c>
      <c r="DR292" s="14">
        <f t="shared" si="300"/>
        <v>0</v>
      </c>
      <c r="DS292" s="14">
        <f t="shared" si="280"/>
        <v>0</v>
      </c>
      <c r="DT292" s="14">
        <f t="shared" si="259"/>
        <v>0</v>
      </c>
      <c r="DU292" s="14">
        <f t="shared" si="259"/>
        <v>0</v>
      </c>
      <c r="DV292" s="14">
        <f t="shared" si="259"/>
        <v>0</v>
      </c>
      <c r="DW292" s="14">
        <f t="shared" si="259"/>
        <v>0</v>
      </c>
      <c r="DX292" s="14">
        <f t="shared" si="259"/>
        <v>0</v>
      </c>
      <c r="DY292" s="14">
        <f t="shared" si="259"/>
        <v>0</v>
      </c>
      <c r="DZ292" s="14">
        <f t="shared" si="263"/>
        <v>0.99999999999999967</v>
      </c>
    </row>
    <row r="293" spans="3:130">
      <c r="C293" s="18">
        <v>2035</v>
      </c>
      <c r="D293" s="25"/>
      <c r="E293" s="25"/>
      <c r="F293" s="25"/>
      <c r="G293" s="25"/>
      <c r="H293" s="25"/>
      <c r="I293" s="25"/>
      <c r="J293" s="25"/>
      <c r="K293" s="25"/>
      <c r="L293" s="25"/>
      <c r="M293" s="25"/>
      <c r="N293" s="25"/>
      <c r="O293" s="25"/>
      <c r="P293" s="25"/>
      <c r="Q293" s="25"/>
      <c r="R293" s="25"/>
      <c r="S293" s="25">
        <f t="shared" si="283"/>
        <v>0</v>
      </c>
      <c r="T293" s="25">
        <f t="shared" si="284"/>
        <v>0</v>
      </c>
      <c r="U293" s="25">
        <f t="shared" si="285"/>
        <v>0</v>
      </c>
      <c r="V293" s="25">
        <f t="shared" si="286"/>
        <v>0</v>
      </c>
      <c r="W293" s="25">
        <f t="shared" si="287"/>
        <v>0</v>
      </c>
      <c r="X293" s="25">
        <f t="shared" si="288"/>
        <v>0</v>
      </c>
      <c r="Y293" s="25">
        <f t="shared" si="289"/>
        <v>0</v>
      </c>
      <c r="Z293" s="25">
        <f t="shared" si="290"/>
        <v>0</v>
      </c>
      <c r="AA293" s="25">
        <f t="shared" si="291"/>
        <v>0</v>
      </c>
      <c r="AB293" s="25">
        <f t="shared" si="292"/>
        <v>3874.9090909090778</v>
      </c>
      <c r="AC293" s="25">
        <f t="shared" si="294"/>
        <v>3988.0909090909104</v>
      </c>
      <c r="AD293" s="25">
        <f t="shared" si="295"/>
        <v>4095.5454545454559</v>
      </c>
      <c r="AE293" s="25">
        <f t="shared" si="296"/>
        <v>4200.5454545454559</v>
      </c>
      <c r="AF293" s="25">
        <f t="shared" si="297"/>
        <v>4253.4545454545469</v>
      </c>
      <c r="AG293" s="25">
        <f t="shared" si="298"/>
        <v>4339.3636363636379</v>
      </c>
      <c r="AH293" s="25">
        <f t="shared" si="301"/>
        <v>4418.4545454545469</v>
      </c>
      <c r="AI293" s="25">
        <f t="shared" si="303"/>
        <v>4489.6363636363649</v>
      </c>
      <c r="AJ293" s="25">
        <f t="shared" si="304"/>
        <v>4553.1818181818198</v>
      </c>
      <c r="AK293" s="25">
        <f t="shared" ref="AK293:AK311" si="305">VLOOKUP($C$99,$D$3:$K$63,$A$71,0)*(B260-B259)</f>
        <v>4560.5454545454559</v>
      </c>
      <c r="AL293" s="25">
        <f>VLOOKUP($C$100,$D$3:$K$63,$A$71,0)*(B259-B258)</f>
        <v>4608.5454545454559</v>
      </c>
      <c r="AM293" s="25">
        <f>VLOOKUP($C$101,$D$3:$K$63,$A$71,0)*B258</f>
        <v>0</v>
      </c>
      <c r="AN293" s="25"/>
      <c r="AO293" s="25"/>
      <c r="AP293" s="25"/>
      <c r="AQ293" s="25"/>
      <c r="AR293" s="25"/>
      <c r="AS293" s="25"/>
      <c r="AT293" s="25"/>
      <c r="AU293" s="25"/>
      <c r="AV293" s="25"/>
      <c r="AW293" s="25"/>
      <c r="AX293" s="25"/>
      <c r="AY293" s="25"/>
      <c r="AZ293" s="25"/>
      <c r="BA293" s="25"/>
      <c r="BB293" s="25"/>
      <c r="BC293" s="25"/>
      <c r="BD293" s="25"/>
      <c r="BE293" s="25"/>
      <c r="BF293" s="25"/>
      <c r="BG293" s="25"/>
      <c r="BH293" s="25"/>
      <c r="BI293" s="25"/>
      <c r="BJ293" s="25"/>
      <c r="BK293" s="25"/>
      <c r="BL293" s="25"/>
      <c r="BM293" s="21">
        <f t="shared" si="261"/>
        <v>47382.272727272735</v>
      </c>
      <c r="BP293" s="18">
        <v>2035</v>
      </c>
      <c r="BQ293" s="14">
        <f t="shared" si="299"/>
        <v>0</v>
      </c>
      <c r="BR293" s="14">
        <f t="shared" si="299"/>
        <v>0</v>
      </c>
      <c r="BS293" s="14">
        <f t="shared" si="299"/>
        <v>0</v>
      </c>
      <c r="BT293" s="14">
        <f t="shared" si="299"/>
        <v>0</v>
      </c>
      <c r="BU293" s="14">
        <f t="shared" si="299"/>
        <v>0</v>
      </c>
      <c r="BV293" s="14">
        <f t="shared" si="299"/>
        <v>0</v>
      </c>
      <c r="BW293" s="14">
        <f t="shared" si="299"/>
        <v>0</v>
      </c>
      <c r="BX293" s="14">
        <f t="shared" si="299"/>
        <v>0</v>
      </c>
      <c r="BY293" s="14">
        <f t="shared" si="299"/>
        <v>0</v>
      </c>
      <c r="BZ293" s="14">
        <f t="shared" si="299"/>
        <v>0</v>
      </c>
      <c r="CA293" s="14">
        <f t="shared" si="299"/>
        <v>0</v>
      </c>
      <c r="CB293" s="14">
        <f t="shared" si="299"/>
        <v>0</v>
      </c>
      <c r="CC293" s="14">
        <f t="shared" si="299"/>
        <v>0</v>
      </c>
      <c r="CD293" s="14">
        <f t="shared" si="299"/>
        <v>0</v>
      </c>
      <c r="CE293" s="14">
        <f t="shared" si="299"/>
        <v>0</v>
      </c>
      <c r="CF293" s="14">
        <f t="shared" si="299"/>
        <v>0</v>
      </c>
      <c r="CG293" s="14">
        <f t="shared" si="278"/>
        <v>0</v>
      </c>
      <c r="CH293" s="14">
        <f t="shared" si="278"/>
        <v>0</v>
      </c>
      <c r="CI293" s="14">
        <f t="shared" si="278"/>
        <v>0</v>
      </c>
      <c r="CJ293" s="14">
        <f t="shared" si="278"/>
        <v>0</v>
      </c>
      <c r="CK293" s="14">
        <f t="shared" si="278"/>
        <v>0</v>
      </c>
      <c r="CL293" s="14">
        <f t="shared" si="278"/>
        <v>0</v>
      </c>
      <c r="CM293" s="14">
        <f t="shared" si="278"/>
        <v>0</v>
      </c>
      <c r="CN293" s="14">
        <f t="shared" si="278"/>
        <v>0</v>
      </c>
      <c r="CO293" s="14">
        <f t="shared" si="278"/>
        <v>8.1779721990387369E-2</v>
      </c>
      <c r="CP293" s="14">
        <f t="shared" si="278"/>
        <v>8.4168417417331012E-2</v>
      </c>
      <c r="CQ293" s="14">
        <f t="shared" si="278"/>
        <v>8.6436239099778406E-2</v>
      </c>
      <c r="CR293" s="14">
        <f t="shared" si="278"/>
        <v>8.8652257748870422E-2</v>
      </c>
      <c r="CS293" s="14">
        <f t="shared" si="278"/>
        <v>8.9768900912308991E-2</v>
      </c>
      <c r="CT293" s="14">
        <f t="shared" si="278"/>
        <v>9.158200707974791E-2</v>
      </c>
      <c r="CU293" s="14">
        <f t="shared" si="278"/>
        <v>9.3251215932310713E-2</v>
      </c>
      <c r="CV293" s="14">
        <f t="shared" si="278"/>
        <v>9.4753503899617245E-2</v>
      </c>
      <c r="CW293" s="14">
        <f t="shared" si="293"/>
        <v>9.609462687426254E-2</v>
      </c>
      <c r="CX293" s="14">
        <f t="shared" si="282"/>
        <v>9.6250035974328726E-2</v>
      </c>
      <c r="CY293" s="14">
        <f t="shared" si="282"/>
        <v>9.7263073071056499E-2</v>
      </c>
      <c r="CZ293" s="14">
        <f t="shared" si="282"/>
        <v>0</v>
      </c>
      <c r="DA293" s="14">
        <f t="shared" si="282"/>
        <v>0</v>
      </c>
      <c r="DB293" s="14">
        <f t="shared" si="282"/>
        <v>0</v>
      </c>
      <c r="DC293" s="14">
        <f t="shared" si="282"/>
        <v>0</v>
      </c>
      <c r="DD293" s="14">
        <f t="shared" si="282"/>
        <v>0</v>
      </c>
      <c r="DE293" s="14">
        <f t="shared" si="282"/>
        <v>0</v>
      </c>
      <c r="DF293" s="14">
        <f t="shared" si="282"/>
        <v>0</v>
      </c>
      <c r="DG293" s="14">
        <f t="shared" si="282"/>
        <v>0</v>
      </c>
      <c r="DH293" s="14">
        <f t="shared" si="282"/>
        <v>0</v>
      </c>
      <c r="DI293" s="14">
        <f t="shared" si="282"/>
        <v>0</v>
      </c>
      <c r="DJ293" s="14">
        <f t="shared" si="282"/>
        <v>0</v>
      </c>
      <c r="DK293" s="14">
        <f t="shared" si="282"/>
        <v>0</v>
      </c>
      <c r="DL293" s="14">
        <f t="shared" si="282"/>
        <v>0</v>
      </c>
      <c r="DM293" s="14">
        <f t="shared" si="282"/>
        <v>0</v>
      </c>
      <c r="DN293" s="14">
        <f t="shared" si="302"/>
        <v>0</v>
      </c>
      <c r="DO293" s="14">
        <f t="shared" si="302"/>
        <v>0</v>
      </c>
      <c r="DP293" s="14">
        <f t="shared" si="302"/>
        <v>0</v>
      </c>
      <c r="DQ293" s="14">
        <f t="shared" si="300"/>
        <v>0</v>
      </c>
      <c r="DR293" s="14">
        <f t="shared" si="300"/>
        <v>0</v>
      </c>
      <c r="DS293" s="14">
        <f t="shared" si="280"/>
        <v>0</v>
      </c>
      <c r="DT293" s="14">
        <f t="shared" si="259"/>
        <v>0</v>
      </c>
      <c r="DU293" s="14">
        <f t="shared" si="259"/>
        <v>0</v>
      </c>
      <c r="DV293" s="14">
        <f t="shared" si="259"/>
        <v>0</v>
      </c>
      <c r="DW293" s="14">
        <f t="shared" si="259"/>
        <v>0</v>
      </c>
      <c r="DX293" s="14">
        <f t="shared" si="259"/>
        <v>0</v>
      </c>
      <c r="DY293" s="14">
        <f t="shared" si="259"/>
        <v>0</v>
      </c>
      <c r="DZ293" s="14">
        <f t="shared" si="263"/>
        <v>0.99999999999999978</v>
      </c>
    </row>
    <row r="294" spans="3:130">
      <c r="C294" s="18">
        <v>2036</v>
      </c>
      <c r="D294" s="25"/>
      <c r="E294" s="25"/>
      <c r="F294" s="25"/>
      <c r="G294" s="25"/>
      <c r="H294" s="25"/>
      <c r="I294" s="25"/>
      <c r="J294" s="25"/>
      <c r="K294" s="25"/>
      <c r="L294" s="25"/>
      <c r="M294" s="25"/>
      <c r="N294" s="25"/>
      <c r="O294" s="25"/>
      <c r="P294" s="25"/>
      <c r="Q294" s="25"/>
      <c r="R294" s="25"/>
      <c r="S294" s="25"/>
      <c r="T294" s="25">
        <f t="shared" si="284"/>
        <v>0</v>
      </c>
      <c r="U294" s="25">
        <f t="shared" si="285"/>
        <v>0</v>
      </c>
      <c r="V294" s="25">
        <f t="shared" si="286"/>
        <v>0</v>
      </c>
      <c r="W294" s="25">
        <f t="shared" si="287"/>
        <v>0</v>
      </c>
      <c r="X294" s="25">
        <f t="shared" si="288"/>
        <v>0</v>
      </c>
      <c r="Y294" s="25">
        <f t="shared" si="289"/>
        <v>0</v>
      </c>
      <c r="Z294" s="25">
        <f t="shared" si="290"/>
        <v>0</v>
      </c>
      <c r="AA294" s="25">
        <f t="shared" si="291"/>
        <v>0</v>
      </c>
      <c r="AB294" s="25">
        <f t="shared" si="292"/>
        <v>0</v>
      </c>
      <c r="AC294" s="25">
        <f t="shared" si="294"/>
        <v>3988.0909090908958</v>
      </c>
      <c r="AD294" s="25">
        <f t="shared" si="295"/>
        <v>4095.5454545454559</v>
      </c>
      <c r="AE294" s="25">
        <f t="shared" si="296"/>
        <v>4200.5454545454559</v>
      </c>
      <c r="AF294" s="25">
        <f t="shared" si="297"/>
        <v>4253.4545454545469</v>
      </c>
      <c r="AG294" s="25">
        <f t="shared" si="298"/>
        <v>4339.3636363636379</v>
      </c>
      <c r="AH294" s="25">
        <f t="shared" si="301"/>
        <v>4418.4545454545469</v>
      </c>
      <c r="AI294" s="25">
        <f t="shared" si="303"/>
        <v>4489.6363636363649</v>
      </c>
      <c r="AJ294" s="25">
        <f t="shared" si="304"/>
        <v>4553.1818181818198</v>
      </c>
      <c r="AK294" s="25">
        <f t="shared" si="305"/>
        <v>4560.5454545454559</v>
      </c>
      <c r="AL294" s="25">
        <f t="shared" ref="AL294:AL312" si="306">VLOOKUP($C$100,$D$3:$K$63,$A$71,0)*(B260-B259)</f>
        <v>4608.5454545454559</v>
      </c>
      <c r="AM294" s="25">
        <f>VLOOKUP($C$101,$D$3:$K$63,$A$71,0)*(B259-B258)</f>
        <v>4650.0000000000018</v>
      </c>
      <c r="AN294" s="25">
        <f>VLOOKUP($C$102,$D$3:$K$63,$A$71,0)*B258</f>
        <v>0</v>
      </c>
      <c r="AO294" s="25"/>
      <c r="AP294" s="25"/>
      <c r="AQ294" s="25"/>
      <c r="AR294" s="25"/>
      <c r="AS294" s="25"/>
      <c r="AT294" s="25"/>
      <c r="AU294" s="25"/>
      <c r="AV294" s="25"/>
      <c r="AW294" s="25"/>
      <c r="AX294" s="25"/>
      <c r="AY294" s="25"/>
      <c r="AZ294" s="25"/>
      <c r="BA294" s="25"/>
      <c r="BB294" s="25"/>
      <c r="BC294" s="25"/>
      <c r="BD294" s="25"/>
      <c r="BE294" s="25"/>
      <c r="BF294" s="25"/>
      <c r="BG294" s="25"/>
      <c r="BH294" s="25"/>
      <c r="BI294" s="25"/>
      <c r="BJ294" s="25"/>
      <c r="BK294" s="25"/>
      <c r="BL294" s="25"/>
      <c r="BM294" s="21">
        <f t="shared" si="261"/>
        <v>48157.363636363632</v>
      </c>
      <c r="BP294" s="18">
        <v>2036</v>
      </c>
      <c r="BQ294" s="14">
        <f t="shared" si="299"/>
        <v>0</v>
      </c>
      <c r="BR294" s="14">
        <f t="shared" si="299"/>
        <v>0</v>
      </c>
      <c r="BS294" s="14">
        <f t="shared" si="299"/>
        <v>0</v>
      </c>
      <c r="BT294" s="14">
        <f t="shared" si="299"/>
        <v>0</v>
      </c>
      <c r="BU294" s="14">
        <f t="shared" si="299"/>
        <v>0</v>
      </c>
      <c r="BV294" s="14">
        <f t="shared" si="299"/>
        <v>0</v>
      </c>
      <c r="BW294" s="14">
        <f t="shared" si="299"/>
        <v>0</v>
      </c>
      <c r="BX294" s="14">
        <f t="shared" si="299"/>
        <v>0</v>
      </c>
      <c r="BY294" s="14">
        <f t="shared" si="299"/>
        <v>0</v>
      </c>
      <c r="BZ294" s="14">
        <f t="shared" si="299"/>
        <v>0</v>
      </c>
      <c r="CA294" s="14">
        <f t="shared" si="299"/>
        <v>0</v>
      </c>
      <c r="CB294" s="14">
        <f t="shared" si="299"/>
        <v>0</v>
      </c>
      <c r="CC294" s="14">
        <f t="shared" si="299"/>
        <v>0</v>
      </c>
      <c r="CD294" s="14">
        <f t="shared" si="299"/>
        <v>0</v>
      </c>
      <c r="CE294" s="14">
        <f t="shared" si="299"/>
        <v>0</v>
      </c>
      <c r="CF294" s="14">
        <f t="shared" si="299"/>
        <v>0</v>
      </c>
      <c r="CG294" s="14">
        <f t="shared" si="278"/>
        <v>0</v>
      </c>
      <c r="CH294" s="14">
        <f t="shared" si="278"/>
        <v>0</v>
      </c>
      <c r="CI294" s="14">
        <f t="shared" si="278"/>
        <v>0</v>
      </c>
      <c r="CJ294" s="14">
        <f t="shared" si="278"/>
        <v>0</v>
      </c>
      <c r="CK294" s="14">
        <f t="shared" si="278"/>
        <v>0</v>
      </c>
      <c r="CL294" s="14">
        <f t="shared" si="278"/>
        <v>0</v>
      </c>
      <c r="CM294" s="14">
        <f t="shared" si="278"/>
        <v>0</v>
      </c>
      <c r="CN294" s="14">
        <f t="shared" si="278"/>
        <v>0</v>
      </c>
      <c r="CO294" s="14">
        <f t="shared" si="278"/>
        <v>0</v>
      </c>
      <c r="CP294" s="14">
        <f t="shared" si="278"/>
        <v>8.2813729987483944E-2</v>
      </c>
      <c r="CQ294" s="14">
        <f t="shared" si="278"/>
        <v>8.5045051167479374E-2</v>
      </c>
      <c r="CR294" s="14">
        <f t="shared" si="278"/>
        <v>8.7225403081941627E-2</v>
      </c>
      <c r="CS294" s="14">
        <f t="shared" si="278"/>
        <v>8.8324073916761559E-2</v>
      </c>
      <c r="CT294" s="14">
        <f t="shared" si="278"/>
        <v>9.0107998210412488E-2</v>
      </c>
      <c r="CU294" s="14">
        <f t="shared" si="278"/>
        <v>9.175034121091652E-2</v>
      </c>
      <c r="CV294" s="14">
        <f t="shared" si="278"/>
        <v>9.3228449911370137E-2</v>
      </c>
      <c r="CW294" s="14">
        <f t="shared" si="293"/>
        <v>9.4547987563499247E-2</v>
      </c>
      <c r="CX294" s="14">
        <f t="shared" si="282"/>
        <v>9.4700895360097903E-2</v>
      </c>
      <c r="CY294" s="14">
        <f t="shared" si="282"/>
        <v>9.5697627663852064E-2</v>
      </c>
      <c r="CZ294" s="14">
        <f t="shared" si="282"/>
        <v>9.6558441926185221E-2</v>
      </c>
      <c r="DA294" s="14">
        <f t="shared" si="282"/>
        <v>0</v>
      </c>
      <c r="DB294" s="14">
        <f t="shared" si="282"/>
        <v>0</v>
      </c>
      <c r="DC294" s="14">
        <f t="shared" si="282"/>
        <v>0</v>
      </c>
      <c r="DD294" s="14">
        <f t="shared" si="282"/>
        <v>0</v>
      </c>
      <c r="DE294" s="14">
        <f t="shared" si="282"/>
        <v>0</v>
      </c>
      <c r="DF294" s="14">
        <f t="shared" si="282"/>
        <v>0</v>
      </c>
      <c r="DG294" s="14">
        <f t="shared" si="282"/>
        <v>0</v>
      </c>
      <c r="DH294" s="14">
        <f t="shared" si="282"/>
        <v>0</v>
      </c>
      <c r="DI294" s="14">
        <f t="shared" si="282"/>
        <v>0</v>
      </c>
      <c r="DJ294" s="14">
        <f t="shared" si="282"/>
        <v>0</v>
      </c>
      <c r="DK294" s="14">
        <f t="shared" si="282"/>
        <v>0</v>
      </c>
      <c r="DL294" s="14">
        <f t="shared" si="282"/>
        <v>0</v>
      </c>
      <c r="DM294" s="14">
        <f t="shared" si="282"/>
        <v>0</v>
      </c>
      <c r="DN294" s="14">
        <f t="shared" si="302"/>
        <v>0</v>
      </c>
      <c r="DO294" s="14">
        <f t="shared" si="302"/>
        <v>0</v>
      </c>
      <c r="DP294" s="14">
        <f t="shared" si="302"/>
        <v>0</v>
      </c>
      <c r="DQ294" s="14">
        <f t="shared" si="300"/>
        <v>0</v>
      </c>
      <c r="DR294" s="14">
        <f t="shared" si="300"/>
        <v>0</v>
      </c>
      <c r="DS294" s="14">
        <f t="shared" si="280"/>
        <v>0</v>
      </c>
      <c r="DT294" s="14">
        <f t="shared" si="259"/>
        <v>0</v>
      </c>
      <c r="DU294" s="14">
        <f t="shared" si="259"/>
        <v>0</v>
      </c>
      <c r="DV294" s="14">
        <f t="shared" si="259"/>
        <v>0</v>
      </c>
      <c r="DW294" s="14">
        <f t="shared" si="259"/>
        <v>0</v>
      </c>
      <c r="DX294" s="14">
        <f t="shared" si="259"/>
        <v>0</v>
      </c>
      <c r="DY294" s="14">
        <f t="shared" si="259"/>
        <v>0</v>
      </c>
      <c r="DZ294" s="14">
        <f t="shared" si="263"/>
        <v>1</v>
      </c>
    </row>
    <row r="295" spans="3:130">
      <c r="C295" s="18">
        <v>2037</v>
      </c>
      <c r="D295" s="25"/>
      <c r="E295" s="25"/>
      <c r="F295" s="25"/>
      <c r="G295" s="25"/>
      <c r="H295" s="25"/>
      <c r="I295" s="25"/>
      <c r="J295" s="25"/>
      <c r="K295" s="25"/>
      <c r="L295" s="25"/>
      <c r="M295" s="25"/>
      <c r="N295" s="25"/>
      <c r="O295" s="25"/>
      <c r="P295" s="25"/>
      <c r="Q295" s="25"/>
      <c r="R295" s="25"/>
      <c r="S295" s="25"/>
      <c r="T295" s="25"/>
      <c r="U295" s="25">
        <f t="shared" si="285"/>
        <v>0</v>
      </c>
      <c r="V295" s="25">
        <f t="shared" si="286"/>
        <v>0</v>
      </c>
      <c r="W295" s="25">
        <f t="shared" si="287"/>
        <v>0</v>
      </c>
      <c r="X295" s="25">
        <f t="shared" si="288"/>
        <v>0</v>
      </c>
      <c r="Y295" s="25">
        <f t="shared" si="289"/>
        <v>0</v>
      </c>
      <c r="Z295" s="25">
        <f t="shared" si="290"/>
        <v>0</v>
      </c>
      <c r="AA295" s="25">
        <f t="shared" si="291"/>
        <v>0</v>
      </c>
      <c r="AB295" s="25">
        <f t="shared" si="292"/>
        <v>0</v>
      </c>
      <c r="AC295" s="25">
        <f t="shared" si="294"/>
        <v>0</v>
      </c>
      <c r="AD295" s="25">
        <f t="shared" si="295"/>
        <v>4095.5454545454409</v>
      </c>
      <c r="AE295" s="25">
        <f t="shared" si="296"/>
        <v>4200.5454545454559</v>
      </c>
      <c r="AF295" s="25">
        <f t="shared" si="297"/>
        <v>4253.4545454545469</v>
      </c>
      <c r="AG295" s="25">
        <f t="shared" si="298"/>
        <v>4339.3636363636379</v>
      </c>
      <c r="AH295" s="25">
        <f t="shared" si="301"/>
        <v>4418.4545454545469</v>
      </c>
      <c r="AI295" s="25">
        <f t="shared" si="303"/>
        <v>4489.6363636363649</v>
      </c>
      <c r="AJ295" s="25">
        <f t="shared" si="304"/>
        <v>4553.1818181818198</v>
      </c>
      <c r="AK295" s="25">
        <f t="shared" si="305"/>
        <v>4560.5454545454559</v>
      </c>
      <c r="AL295" s="25">
        <f t="shared" si="306"/>
        <v>4608.5454545454559</v>
      </c>
      <c r="AM295" s="25">
        <f t="shared" ref="AM295:AM313" si="307">VLOOKUP($C$101,$D$3:$K$63,$A$71,0)*(B260-B259)</f>
        <v>4650.0000000000018</v>
      </c>
      <c r="AN295" s="25">
        <f>VLOOKUP($C$102,$D$3:$K$63,$A$71,0)*(B259-B258)</f>
        <v>4690.9090909090928</v>
      </c>
      <c r="AO295" s="25">
        <f>VLOOKUP($C$103,$D$3:$K$63,$A$71,0)*B258</f>
        <v>0</v>
      </c>
      <c r="AP295" s="25"/>
      <c r="AQ295" s="25"/>
      <c r="AR295" s="25"/>
      <c r="AS295" s="25"/>
      <c r="AT295" s="25"/>
      <c r="AU295" s="25"/>
      <c r="AV295" s="25"/>
      <c r="AW295" s="25"/>
      <c r="AX295" s="25"/>
      <c r="AY295" s="25"/>
      <c r="AZ295" s="25"/>
      <c r="BA295" s="25"/>
      <c r="BB295" s="25"/>
      <c r="BC295" s="25"/>
      <c r="BD295" s="25"/>
      <c r="BE295" s="25"/>
      <c r="BF295" s="25"/>
      <c r="BG295" s="25"/>
      <c r="BH295" s="25"/>
      <c r="BI295" s="25"/>
      <c r="BJ295" s="25"/>
      <c r="BK295" s="25"/>
      <c r="BL295" s="25"/>
      <c r="BM295" s="21">
        <f t="shared" si="261"/>
        <v>48860.181818181816</v>
      </c>
      <c r="BP295" s="18">
        <v>2037</v>
      </c>
      <c r="BQ295" s="14">
        <f t="shared" si="299"/>
        <v>0</v>
      </c>
      <c r="BR295" s="14">
        <f t="shared" si="299"/>
        <v>0</v>
      </c>
      <c r="BS295" s="14">
        <f t="shared" si="299"/>
        <v>0</v>
      </c>
      <c r="BT295" s="14">
        <f t="shared" si="299"/>
        <v>0</v>
      </c>
      <c r="BU295" s="14">
        <f t="shared" si="299"/>
        <v>0</v>
      </c>
      <c r="BV295" s="14">
        <f t="shared" si="299"/>
        <v>0</v>
      </c>
      <c r="BW295" s="14">
        <f t="shared" si="299"/>
        <v>0</v>
      </c>
      <c r="BX295" s="14">
        <f t="shared" si="299"/>
        <v>0</v>
      </c>
      <c r="BY295" s="14">
        <f t="shared" si="299"/>
        <v>0</v>
      </c>
      <c r="BZ295" s="14">
        <f t="shared" si="299"/>
        <v>0</v>
      </c>
      <c r="CA295" s="14">
        <f t="shared" si="299"/>
        <v>0</v>
      </c>
      <c r="CB295" s="14">
        <f t="shared" si="299"/>
        <v>0</v>
      </c>
      <c r="CC295" s="14">
        <f t="shared" si="299"/>
        <v>0</v>
      </c>
      <c r="CD295" s="14">
        <f t="shared" si="299"/>
        <v>0</v>
      </c>
      <c r="CE295" s="14">
        <f t="shared" si="299"/>
        <v>0</v>
      </c>
      <c r="CF295" s="14">
        <f t="shared" si="299"/>
        <v>0</v>
      </c>
      <c r="CG295" s="14">
        <f t="shared" si="278"/>
        <v>0</v>
      </c>
      <c r="CH295" s="14">
        <f t="shared" si="278"/>
        <v>0</v>
      </c>
      <c r="CI295" s="14">
        <f t="shared" si="278"/>
        <v>0</v>
      </c>
      <c r="CJ295" s="14">
        <f t="shared" si="278"/>
        <v>0</v>
      </c>
      <c r="CK295" s="14">
        <f t="shared" si="278"/>
        <v>0</v>
      </c>
      <c r="CL295" s="14">
        <f t="shared" si="278"/>
        <v>0</v>
      </c>
      <c r="CM295" s="14">
        <f t="shared" si="278"/>
        <v>0</v>
      </c>
      <c r="CN295" s="14">
        <f t="shared" si="278"/>
        <v>0</v>
      </c>
      <c r="CO295" s="14">
        <f t="shared" si="278"/>
        <v>0</v>
      </c>
      <c r="CP295" s="14">
        <f t="shared" si="278"/>
        <v>0</v>
      </c>
      <c r="CQ295" s="14">
        <f t="shared" si="278"/>
        <v>8.3821739955568672E-2</v>
      </c>
      <c r="CR295" s="14">
        <f t="shared" si="278"/>
        <v>8.5970729093405709E-2</v>
      </c>
      <c r="CS295" s="14">
        <f t="shared" si="278"/>
        <v>8.7053596347276677E-2</v>
      </c>
      <c r="CT295" s="14">
        <f t="shared" si="278"/>
        <v>8.8811860187324912E-2</v>
      </c>
      <c r="CU295" s="14">
        <f t="shared" si="278"/>
        <v>9.0430579278162948E-2</v>
      </c>
      <c r="CV295" s="14">
        <f t="shared" si="278"/>
        <v>9.1887426459917196E-2</v>
      </c>
      <c r="CW295" s="14">
        <f t="shared" si="293"/>
        <v>9.3187983522556056E-2</v>
      </c>
      <c r="CX295" s="14">
        <f t="shared" si="282"/>
        <v>9.3338691851703029E-2</v>
      </c>
      <c r="CY295" s="14">
        <f t="shared" si="282"/>
        <v>9.4321086886142685E-2</v>
      </c>
      <c r="CZ295" s="14">
        <f t="shared" si="282"/>
        <v>9.5169518961340557E-2</v>
      </c>
      <c r="DA295" s="14">
        <f t="shared" si="282"/>
        <v>9.6006787456601628E-2</v>
      </c>
      <c r="DB295" s="14">
        <f t="shared" si="282"/>
        <v>0</v>
      </c>
      <c r="DC295" s="14">
        <f t="shared" si="282"/>
        <v>0</v>
      </c>
      <c r="DD295" s="14">
        <f t="shared" si="282"/>
        <v>0</v>
      </c>
      <c r="DE295" s="14">
        <f t="shared" si="282"/>
        <v>0</v>
      </c>
      <c r="DF295" s="14">
        <f t="shared" si="282"/>
        <v>0</v>
      </c>
      <c r="DG295" s="14">
        <f t="shared" si="282"/>
        <v>0</v>
      </c>
      <c r="DH295" s="14">
        <f t="shared" si="282"/>
        <v>0</v>
      </c>
      <c r="DI295" s="14">
        <f t="shared" si="282"/>
        <v>0</v>
      </c>
      <c r="DJ295" s="14">
        <f t="shared" si="282"/>
        <v>0</v>
      </c>
      <c r="DK295" s="14">
        <f t="shared" si="282"/>
        <v>0</v>
      </c>
      <c r="DL295" s="14">
        <f t="shared" si="282"/>
        <v>0</v>
      </c>
      <c r="DM295" s="14">
        <f t="shared" si="282"/>
        <v>0</v>
      </c>
      <c r="DN295" s="14">
        <f t="shared" si="302"/>
        <v>0</v>
      </c>
      <c r="DO295" s="14">
        <f t="shared" si="302"/>
        <v>0</v>
      </c>
      <c r="DP295" s="14">
        <f t="shared" si="302"/>
        <v>0</v>
      </c>
      <c r="DQ295" s="14">
        <f t="shared" si="300"/>
        <v>0</v>
      </c>
      <c r="DR295" s="14">
        <f t="shared" si="300"/>
        <v>0</v>
      </c>
      <c r="DS295" s="14">
        <f t="shared" si="280"/>
        <v>0</v>
      </c>
      <c r="DT295" s="14">
        <f t="shared" si="259"/>
        <v>0</v>
      </c>
      <c r="DU295" s="14">
        <f t="shared" si="259"/>
        <v>0</v>
      </c>
      <c r="DV295" s="14">
        <f t="shared" si="259"/>
        <v>0</v>
      </c>
      <c r="DW295" s="14">
        <f t="shared" si="259"/>
        <v>0</v>
      </c>
      <c r="DX295" s="14">
        <f t="shared" si="259"/>
        <v>0</v>
      </c>
      <c r="DY295" s="14">
        <f t="shared" si="259"/>
        <v>0</v>
      </c>
      <c r="DZ295" s="14">
        <f t="shared" si="263"/>
        <v>1</v>
      </c>
    </row>
    <row r="296" spans="3:130">
      <c r="C296" s="18">
        <v>2038</v>
      </c>
      <c r="D296" s="25"/>
      <c r="E296" s="25"/>
      <c r="F296" s="25"/>
      <c r="G296" s="25"/>
      <c r="H296" s="25"/>
      <c r="I296" s="25"/>
      <c r="J296" s="25"/>
      <c r="K296" s="25"/>
      <c r="L296" s="25"/>
      <c r="M296" s="25"/>
      <c r="N296" s="25"/>
      <c r="O296" s="25"/>
      <c r="P296" s="25"/>
      <c r="Q296" s="25"/>
      <c r="R296" s="25"/>
      <c r="S296" s="25"/>
      <c r="T296" s="25"/>
      <c r="U296" s="25"/>
      <c r="V296" s="25">
        <f t="shared" si="286"/>
        <v>0</v>
      </c>
      <c r="W296" s="25">
        <f t="shared" si="287"/>
        <v>0</v>
      </c>
      <c r="X296" s="25">
        <f t="shared" si="288"/>
        <v>0</v>
      </c>
      <c r="Y296" s="25">
        <f t="shared" si="289"/>
        <v>0</v>
      </c>
      <c r="Z296" s="25">
        <f t="shared" si="290"/>
        <v>0</v>
      </c>
      <c r="AA296" s="25">
        <f t="shared" si="291"/>
        <v>0</v>
      </c>
      <c r="AB296" s="25">
        <f t="shared" si="292"/>
        <v>0</v>
      </c>
      <c r="AC296" s="25">
        <f t="shared" si="294"/>
        <v>0</v>
      </c>
      <c r="AD296" s="25">
        <f t="shared" si="295"/>
        <v>0</v>
      </c>
      <c r="AE296" s="25">
        <f t="shared" si="296"/>
        <v>4200.5454545454404</v>
      </c>
      <c r="AF296" s="25">
        <f t="shared" si="297"/>
        <v>4253.4545454545469</v>
      </c>
      <c r="AG296" s="25">
        <f t="shared" si="298"/>
        <v>4339.3636363636379</v>
      </c>
      <c r="AH296" s="25">
        <f t="shared" si="301"/>
        <v>4418.4545454545469</v>
      </c>
      <c r="AI296" s="25">
        <f t="shared" si="303"/>
        <v>4489.6363636363649</v>
      </c>
      <c r="AJ296" s="25">
        <f t="shared" si="304"/>
        <v>4553.1818181818198</v>
      </c>
      <c r="AK296" s="25">
        <f t="shared" si="305"/>
        <v>4560.5454545454559</v>
      </c>
      <c r="AL296" s="25">
        <f t="shared" si="306"/>
        <v>4608.5454545454559</v>
      </c>
      <c r="AM296" s="25">
        <f t="shared" si="307"/>
        <v>4650.0000000000018</v>
      </c>
      <c r="AN296" s="25">
        <f t="shared" ref="AN296:AN314" si="308">VLOOKUP($C$102,$D$3:$K$63,$A$71,0)*(B260-B259)</f>
        <v>4690.9090909090928</v>
      </c>
      <c r="AO296" s="25">
        <f>VLOOKUP($C$103,$D$3:$K$63,$A$71,0)*(B259-B258)</f>
        <v>4725.5454545454559</v>
      </c>
      <c r="AP296" s="25">
        <f>VLOOKUP($C$104,$D$3:$K$63,$A$71,0)*B258</f>
        <v>0</v>
      </c>
      <c r="AQ296" s="25"/>
      <c r="AR296" s="25"/>
      <c r="AS296" s="25"/>
      <c r="AT296" s="25"/>
      <c r="AU296" s="25"/>
      <c r="AV296" s="25"/>
      <c r="AW296" s="25"/>
      <c r="AX296" s="25"/>
      <c r="AY296" s="25"/>
      <c r="AZ296" s="25"/>
      <c r="BA296" s="25"/>
      <c r="BB296" s="25"/>
      <c r="BC296" s="25"/>
      <c r="BD296" s="25"/>
      <c r="BE296" s="25"/>
      <c r="BF296" s="25"/>
      <c r="BG296" s="25"/>
      <c r="BH296" s="25"/>
      <c r="BI296" s="25"/>
      <c r="BJ296" s="25"/>
      <c r="BK296" s="25"/>
      <c r="BL296" s="25"/>
      <c r="BM296" s="21">
        <f t="shared" si="261"/>
        <v>49490.181818181816</v>
      </c>
      <c r="BP296" s="18">
        <v>2038</v>
      </c>
      <c r="BQ296" s="14">
        <f t="shared" si="299"/>
        <v>0</v>
      </c>
      <c r="BR296" s="14">
        <f t="shared" si="299"/>
        <v>0</v>
      </c>
      <c r="BS296" s="14">
        <f t="shared" si="299"/>
        <v>0</v>
      </c>
      <c r="BT296" s="14">
        <f t="shared" si="299"/>
        <v>0</v>
      </c>
      <c r="BU296" s="14">
        <f t="shared" si="299"/>
        <v>0</v>
      </c>
      <c r="BV296" s="14">
        <f t="shared" si="299"/>
        <v>0</v>
      </c>
      <c r="BW296" s="14">
        <f t="shared" si="299"/>
        <v>0</v>
      </c>
      <c r="BX296" s="14">
        <f t="shared" si="299"/>
        <v>0</v>
      </c>
      <c r="BY296" s="14">
        <f t="shared" si="299"/>
        <v>0</v>
      </c>
      <c r="BZ296" s="14">
        <f t="shared" si="299"/>
        <v>0</v>
      </c>
      <c r="CA296" s="14">
        <f t="shared" si="299"/>
        <v>0</v>
      </c>
      <c r="CB296" s="14">
        <f t="shared" si="299"/>
        <v>0</v>
      </c>
      <c r="CC296" s="14">
        <f t="shared" si="299"/>
        <v>0</v>
      </c>
      <c r="CD296" s="14">
        <f t="shared" si="299"/>
        <v>0</v>
      </c>
      <c r="CE296" s="14">
        <f t="shared" si="299"/>
        <v>0</v>
      </c>
      <c r="CF296" s="14">
        <f t="shared" si="299"/>
        <v>0</v>
      </c>
      <c r="CG296" s="14">
        <f t="shared" si="278"/>
        <v>0</v>
      </c>
      <c r="CH296" s="14">
        <f t="shared" si="278"/>
        <v>0</v>
      </c>
      <c r="CI296" s="14">
        <f t="shared" si="278"/>
        <v>0</v>
      </c>
      <c r="CJ296" s="14">
        <f t="shared" si="278"/>
        <v>0</v>
      </c>
      <c r="CK296" s="14">
        <f t="shared" si="278"/>
        <v>0</v>
      </c>
      <c r="CL296" s="14">
        <f t="shared" si="278"/>
        <v>0</v>
      </c>
      <c r="CM296" s="14">
        <f t="shared" si="278"/>
        <v>0</v>
      </c>
      <c r="CN296" s="14">
        <f t="shared" si="278"/>
        <v>0</v>
      </c>
      <c r="CO296" s="14">
        <f t="shared" si="278"/>
        <v>0</v>
      </c>
      <c r="CP296" s="14">
        <f t="shared" si="278"/>
        <v>0</v>
      </c>
      <c r="CQ296" s="14">
        <f t="shared" si="278"/>
        <v>0</v>
      </c>
      <c r="CR296" s="14">
        <f t="shared" si="278"/>
        <v>8.4876339108583235E-2</v>
      </c>
      <c r="CS296" s="14">
        <f t="shared" si="278"/>
        <v>8.5945421681435472E-2</v>
      </c>
      <c r="CT296" s="14">
        <f t="shared" si="278"/>
        <v>8.7681303178591935E-2</v>
      </c>
      <c r="CU296" s="14">
        <f t="shared" si="278"/>
        <v>8.9279416302958201E-2</v>
      </c>
      <c r="CV296" s="14">
        <f t="shared" si="278"/>
        <v>9.0717718114887824E-2</v>
      </c>
      <c r="CW296" s="14">
        <f t="shared" si="293"/>
        <v>9.2001719349292466E-2</v>
      </c>
      <c r="CX296" s="14">
        <f t="shared" si="282"/>
        <v>9.2150509191905858E-2</v>
      </c>
      <c r="CY296" s="14">
        <f t="shared" si="282"/>
        <v>9.3120398536348833E-2</v>
      </c>
      <c r="CZ296" s="14">
        <f t="shared" si="282"/>
        <v>9.3958030242913229E-2</v>
      </c>
      <c r="DA296" s="14">
        <f t="shared" si="282"/>
        <v>9.4784640479654403E-2</v>
      </c>
      <c r="DB296" s="14">
        <f t="shared" si="282"/>
        <v>9.5484503813428587E-2</v>
      </c>
      <c r="DC296" s="14">
        <f t="shared" si="282"/>
        <v>0</v>
      </c>
      <c r="DD296" s="14">
        <f t="shared" si="282"/>
        <v>0</v>
      </c>
      <c r="DE296" s="14">
        <f t="shared" si="282"/>
        <v>0</v>
      </c>
      <c r="DF296" s="14">
        <f t="shared" si="282"/>
        <v>0</v>
      </c>
      <c r="DG296" s="14">
        <f t="shared" si="282"/>
        <v>0</v>
      </c>
      <c r="DH296" s="14">
        <f t="shared" si="282"/>
        <v>0</v>
      </c>
      <c r="DI296" s="14">
        <f t="shared" si="282"/>
        <v>0</v>
      </c>
      <c r="DJ296" s="14">
        <f t="shared" si="282"/>
        <v>0</v>
      </c>
      <c r="DK296" s="14">
        <f t="shared" si="282"/>
        <v>0</v>
      </c>
      <c r="DL296" s="14">
        <f t="shared" si="282"/>
        <v>0</v>
      </c>
      <c r="DM296" s="14">
        <f t="shared" si="282"/>
        <v>0</v>
      </c>
      <c r="DN296" s="14">
        <f t="shared" si="302"/>
        <v>0</v>
      </c>
      <c r="DO296" s="14">
        <f t="shared" si="302"/>
        <v>0</v>
      </c>
      <c r="DP296" s="14">
        <f t="shared" si="302"/>
        <v>0</v>
      </c>
      <c r="DQ296" s="14">
        <f t="shared" si="300"/>
        <v>0</v>
      </c>
      <c r="DR296" s="14">
        <f t="shared" si="300"/>
        <v>0</v>
      </c>
      <c r="DS296" s="14">
        <f t="shared" si="280"/>
        <v>0</v>
      </c>
      <c r="DT296" s="14">
        <f t="shared" si="259"/>
        <v>0</v>
      </c>
      <c r="DU296" s="14">
        <f t="shared" si="259"/>
        <v>0</v>
      </c>
      <c r="DV296" s="14">
        <f t="shared" si="259"/>
        <v>0</v>
      </c>
      <c r="DW296" s="14">
        <f t="shared" si="259"/>
        <v>0</v>
      </c>
      <c r="DX296" s="14">
        <f t="shared" si="259"/>
        <v>0</v>
      </c>
      <c r="DY296" s="14">
        <f t="shared" si="259"/>
        <v>0</v>
      </c>
      <c r="DZ296" s="14">
        <f t="shared" si="263"/>
        <v>1</v>
      </c>
    </row>
    <row r="297" spans="3:130">
      <c r="C297" s="18">
        <v>2039</v>
      </c>
      <c r="D297" s="25"/>
      <c r="E297" s="25"/>
      <c r="F297" s="25"/>
      <c r="G297" s="25"/>
      <c r="H297" s="25"/>
      <c r="I297" s="25"/>
      <c r="J297" s="25"/>
      <c r="K297" s="25"/>
      <c r="L297" s="25"/>
      <c r="M297" s="25"/>
      <c r="N297" s="25"/>
      <c r="O297" s="25"/>
      <c r="P297" s="25"/>
      <c r="Q297" s="25"/>
      <c r="R297" s="25"/>
      <c r="S297" s="25"/>
      <c r="T297" s="25"/>
      <c r="U297" s="25"/>
      <c r="V297" s="25"/>
      <c r="W297" s="25">
        <f t="shared" si="287"/>
        <v>0</v>
      </c>
      <c r="X297" s="25">
        <f t="shared" si="288"/>
        <v>0</v>
      </c>
      <c r="Y297" s="25">
        <f t="shared" si="289"/>
        <v>0</v>
      </c>
      <c r="Z297" s="25">
        <f t="shared" si="290"/>
        <v>0</v>
      </c>
      <c r="AA297" s="25">
        <f t="shared" si="291"/>
        <v>0</v>
      </c>
      <c r="AB297" s="25">
        <f t="shared" si="292"/>
        <v>0</v>
      </c>
      <c r="AC297" s="25">
        <f t="shared" si="294"/>
        <v>0</v>
      </c>
      <c r="AD297" s="25">
        <f t="shared" si="295"/>
        <v>0</v>
      </c>
      <c r="AE297" s="25">
        <f t="shared" si="296"/>
        <v>0</v>
      </c>
      <c r="AF297" s="25">
        <f t="shared" si="297"/>
        <v>4253.4545454545314</v>
      </c>
      <c r="AG297" s="25">
        <f t="shared" si="298"/>
        <v>4339.3636363636379</v>
      </c>
      <c r="AH297" s="25">
        <f t="shared" si="301"/>
        <v>4418.4545454545469</v>
      </c>
      <c r="AI297" s="25">
        <f t="shared" si="303"/>
        <v>4489.6363636363649</v>
      </c>
      <c r="AJ297" s="25">
        <f t="shared" si="304"/>
        <v>4553.1818181818198</v>
      </c>
      <c r="AK297" s="25">
        <f t="shared" si="305"/>
        <v>4560.5454545454559</v>
      </c>
      <c r="AL297" s="25">
        <f t="shared" si="306"/>
        <v>4608.5454545454559</v>
      </c>
      <c r="AM297" s="25">
        <f t="shared" si="307"/>
        <v>4650.0000000000018</v>
      </c>
      <c r="AN297" s="25">
        <f t="shared" si="308"/>
        <v>4690.9090909090928</v>
      </c>
      <c r="AO297" s="25">
        <f t="shared" ref="AO297:AO315" si="309">VLOOKUP($C$103,$D$3:$K$63,$A$71,0)*(B260-B259)</f>
        <v>4725.5454545454559</v>
      </c>
      <c r="AP297" s="25">
        <f>VLOOKUP($C$104,$D$3:$K$63,$A$71,0)*(B259-B258)</f>
        <v>4702.6363636363649</v>
      </c>
      <c r="AQ297" s="25">
        <f>VLOOKUP($C$105,$D$3:$K$63,$A$71,0)*B258</f>
        <v>0</v>
      </c>
      <c r="AR297" s="25"/>
      <c r="AS297" s="25"/>
      <c r="AT297" s="25"/>
      <c r="AU297" s="25"/>
      <c r="AV297" s="25"/>
      <c r="AW297" s="25"/>
      <c r="AX297" s="25"/>
      <c r="AY297" s="25"/>
      <c r="AZ297" s="25"/>
      <c r="BA297" s="25"/>
      <c r="BB297" s="25"/>
      <c r="BC297" s="25"/>
      <c r="BD297" s="25"/>
      <c r="BE297" s="25"/>
      <c r="BF297" s="25"/>
      <c r="BG297" s="25"/>
      <c r="BH297" s="25"/>
      <c r="BI297" s="25"/>
      <c r="BJ297" s="25"/>
      <c r="BK297" s="25"/>
      <c r="BL297" s="25"/>
      <c r="BM297" s="21">
        <f t="shared" si="261"/>
        <v>49992.272727272735</v>
      </c>
      <c r="BP297" s="18">
        <v>2039</v>
      </c>
      <c r="BQ297" s="14">
        <f t="shared" si="299"/>
        <v>0</v>
      </c>
      <c r="BR297" s="14">
        <f t="shared" si="299"/>
        <v>0</v>
      </c>
      <c r="BS297" s="14">
        <f t="shared" si="299"/>
        <v>0</v>
      </c>
      <c r="BT297" s="14">
        <f t="shared" si="299"/>
        <v>0</v>
      </c>
      <c r="BU297" s="14">
        <f t="shared" si="299"/>
        <v>0</v>
      </c>
      <c r="BV297" s="14">
        <f t="shared" si="299"/>
        <v>0</v>
      </c>
      <c r="BW297" s="14">
        <f t="shared" si="299"/>
        <v>0</v>
      </c>
      <c r="BX297" s="14">
        <f t="shared" si="299"/>
        <v>0</v>
      </c>
      <c r="BY297" s="14">
        <f t="shared" si="299"/>
        <v>0</v>
      </c>
      <c r="BZ297" s="14">
        <f t="shared" si="299"/>
        <v>0</v>
      </c>
      <c r="CA297" s="14">
        <f t="shared" si="299"/>
        <v>0</v>
      </c>
      <c r="CB297" s="14">
        <f t="shared" si="299"/>
        <v>0</v>
      </c>
      <c r="CC297" s="14">
        <f t="shared" si="299"/>
        <v>0</v>
      </c>
      <c r="CD297" s="14">
        <f t="shared" si="299"/>
        <v>0</v>
      </c>
      <c r="CE297" s="14">
        <f t="shared" si="299"/>
        <v>0</v>
      </c>
      <c r="CF297" s="14">
        <f t="shared" si="299"/>
        <v>0</v>
      </c>
      <c r="CG297" s="14">
        <f t="shared" si="278"/>
        <v>0</v>
      </c>
      <c r="CH297" s="14">
        <f t="shared" si="278"/>
        <v>0</v>
      </c>
      <c r="CI297" s="14">
        <f t="shared" si="278"/>
        <v>0</v>
      </c>
      <c r="CJ297" s="14">
        <f t="shared" si="278"/>
        <v>0</v>
      </c>
      <c r="CK297" s="14">
        <f t="shared" si="278"/>
        <v>0</v>
      </c>
      <c r="CL297" s="14">
        <f t="shared" si="278"/>
        <v>0</v>
      </c>
      <c r="CM297" s="14">
        <f t="shared" si="278"/>
        <v>0</v>
      </c>
      <c r="CN297" s="14">
        <f t="shared" si="278"/>
        <v>0</v>
      </c>
      <c r="CO297" s="14">
        <f t="shared" si="278"/>
        <v>0</v>
      </c>
      <c r="CP297" s="14">
        <f t="shared" si="278"/>
        <v>0</v>
      </c>
      <c r="CQ297" s="14">
        <f t="shared" si="278"/>
        <v>0</v>
      </c>
      <c r="CR297" s="14">
        <f t="shared" si="278"/>
        <v>0</v>
      </c>
      <c r="CS297" s="14">
        <f t="shared" si="278"/>
        <v>8.5082239982542468E-2</v>
      </c>
      <c r="CT297" s="14">
        <f t="shared" si="278"/>
        <v>8.6800687378958588E-2</v>
      </c>
      <c r="CU297" s="14">
        <f t="shared" si="278"/>
        <v>8.8382750061373139E-2</v>
      </c>
      <c r="CV297" s="14">
        <f t="shared" si="278"/>
        <v>8.9806606475546225E-2</v>
      </c>
      <c r="CW297" s="14">
        <f t="shared" si="293"/>
        <v>9.1077712010037934E-2</v>
      </c>
      <c r="CX297" s="14">
        <f t="shared" si="282"/>
        <v>9.1225007501159278E-2</v>
      </c>
      <c r="CY297" s="14">
        <f t="shared" si="282"/>
        <v>9.2185155887728118E-2</v>
      </c>
      <c r="CZ297" s="14">
        <f t="shared" si="282"/>
        <v>9.3014374948855755E-2</v>
      </c>
      <c r="DA297" s="14">
        <f t="shared" si="282"/>
        <v>9.3832683232863284E-2</v>
      </c>
      <c r="DB297" s="14">
        <f t="shared" si="282"/>
        <v>9.4525517579989643E-2</v>
      </c>
      <c r="DC297" s="14">
        <f>AP297/$BM297</f>
        <v>9.406726494094543E-2</v>
      </c>
      <c r="DD297" s="14">
        <f t="shared" si="282"/>
        <v>0</v>
      </c>
      <c r="DE297" s="14">
        <f t="shared" si="282"/>
        <v>0</v>
      </c>
      <c r="DF297" s="14">
        <f t="shared" si="282"/>
        <v>0</v>
      </c>
      <c r="DG297" s="14">
        <f t="shared" si="282"/>
        <v>0</v>
      </c>
      <c r="DH297" s="14">
        <f t="shared" si="282"/>
        <v>0</v>
      </c>
      <c r="DI297" s="14">
        <f t="shared" si="282"/>
        <v>0</v>
      </c>
      <c r="DJ297" s="14">
        <f t="shared" si="282"/>
        <v>0</v>
      </c>
      <c r="DK297" s="14">
        <f t="shared" si="282"/>
        <v>0</v>
      </c>
      <c r="DL297" s="14">
        <f t="shared" si="282"/>
        <v>0</v>
      </c>
      <c r="DM297" s="14">
        <f t="shared" si="282"/>
        <v>0</v>
      </c>
      <c r="DN297" s="14">
        <f t="shared" si="302"/>
        <v>0</v>
      </c>
      <c r="DO297" s="14">
        <f t="shared" si="302"/>
        <v>0</v>
      </c>
      <c r="DP297" s="14">
        <f t="shared" si="302"/>
        <v>0</v>
      </c>
      <c r="DQ297" s="14">
        <f t="shared" si="300"/>
        <v>0</v>
      </c>
      <c r="DR297" s="14">
        <f t="shared" si="300"/>
        <v>0</v>
      </c>
      <c r="DS297" s="14">
        <f t="shared" si="280"/>
        <v>0</v>
      </c>
      <c r="DT297" s="14">
        <f t="shared" si="259"/>
        <v>0</v>
      </c>
      <c r="DU297" s="14">
        <f t="shared" si="259"/>
        <v>0</v>
      </c>
      <c r="DV297" s="14">
        <f t="shared" si="259"/>
        <v>0</v>
      </c>
      <c r="DW297" s="14">
        <f t="shared" si="259"/>
        <v>0</v>
      </c>
      <c r="DX297" s="14">
        <f t="shared" si="259"/>
        <v>0</v>
      </c>
      <c r="DY297" s="14">
        <f t="shared" si="259"/>
        <v>0</v>
      </c>
      <c r="DZ297" s="14">
        <f>SUM(BQ297:DY297)</f>
        <v>0.99999999999999989</v>
      </c>
    </row>
    <row r="298" spans="3:130">
      <c r="C298" s="18">
        <v>2040</v>
      </c>
      <c r="D298" s="25"/>
      <c r="E298" s="25"/>
      <c r="F298" s="25"/>
      <c r="G298" s="25"/>
      <c r="H298" s="25"/>
      <c r="I298" s="25"/>
      <c r="J298" s="25"/>
      <c r="K298" s="25"/>
      <c r="L298" s="25"/>
      <c r="M298" s="25"/>
      <c r="N298" s="25"/>
      <c r="O298" s="25"/>
      <c r="P298" s="25"/>
      <c r="Q298" s="25"/>
      <c r="R298" s="25"/>
      <c r="S298" s="25"/>
      <c r="T298" s="25"/>
      <c r="U298" s="25"/>
      <c r="V298" s="25"/>
      <c r="W298" s="25"/>
      <c r="X298" s="25">
        <f t="shared" si="288"/>
        <v>0</v>
      </c>
      <c r="Y298" s="25">
        <f t="shared" si="289"/>
        <v>0</v>
      </c>
      <c r="Z298" s="25">
        <f t="shared" si="290"/>
        <v>0</v>
      </c>
      <c r="AA298" s="25">
        <f t="shared" si="291"/>
        <v>0</v>
      </c>
      <c r="AB298" s="25">
        <f t="shared" si="292"/>
        <v>0</v>
      </c>
      <c r="AC298" s="25">
        <f t="shared" si="294"/>
        <v>0</v>
      </c>
      <c r="AD298" s="25">
        <f t="shared" si="295"/>
        <v>0</v>
      </c>
      <c r="AE298" s="25">
        <f t="shared" si="296"/>
        <v>0</v>
      </c>
      <c r="AF298" s="25">
        <f t="shared" si="297"/>
        <v>0</v>
      </c>
      <c r="AG298" s="25">
        <f t="shared" si="298"/>
        <v>4339.3636363636215</v>
      </c>
      <c r="AH298" s="25">
        <f t="shared" si="301"/>
        <v>4418.4545454545469</v>
      </c>
      <c r="AI298" s="25">
        <f t="shared" si="303"/>
        <v>4489.6363636363649</v>
      </c>
      <c r="AJ298" s="25">
        <f t="shared" si="304"/>
        <v>4553.1818181818198</v>
      </c>
      <c r="AK298" s="25">
        <f t="shared" si="305"/>
        <v>4560.5454545454559</v>
      </c>
      <c r="AL298" s="25">
        <f t="shared" si="306"/>
        <v>4608.5454545454559</v>
      </c>
      <c r="AM298" s="25">
        <f t="shared" si="307"/>
        <v>4650.0000000000018</v>
      </c>
      <c r="AN298" s="25">
        <f t="shared" si="308"/>
        <v>4690.9090909090928</v>
      </c>
      <c r="AO298" s="25">
        <f t="shared" si="309"/>
        <v>4725.5454545454559</v>
      </c>
      <c r="AP298" s="25">
        <f t="shared" ref="AP298:AP316" si="310">VLOOKUP($C$104,$D$3:$K$63,$A$71,0)*(B260-B259)</f>
        <v>4702.6363636363649</v>
      </c>
      <c r="AQ298" s="25">
        <f>VLOOKUP($C$105,$D$3:$K$63,$A$71,0)*(B259-B258)</f>
        <v>4726.0909090909108</v>
      </c>
      <c r="AR298" s="25">
        <f>VLOOKUP($C$106,$D$3:$K$63,$A$71,0)*B258</f>
        <v>0</v>
      </c>
      <c r="AS298" s="25"/>
      <c r="AT298" s="25"/>
      <c r="AU298" s="25"/>
      <c r="AV298" s="25"/>
      <c r="AW298" s="25"/>
      <c r="AX298" s="25"/>
      <c r="AY298" s="25"/>
      <c r="AZ298" s="25"/>
      <c r="BA298" s="25"/>
      <c r="BB298" s="25"/>
      <c r="BC298" s="25"/>
      <c r="BD298" s="25"/>
      <c r="BE298" s="25"/>
      <c r="BF298" s="25"/>
      <c r="BG298" s="25"/>
      <c r="BH298" s="25"/>
      <c r="BI298" s="25"/>
      <c r="BJ298" s="25"/>
      <c r="BK298" s="25"/>
      <c r="BL298" s="25"/>
      <c r="BM298" s="21">
        <f t="shared" si="261"/>
        <v>50464.909090909096</v>
      </c>
      <c r="BP298" s="18">
        <v>2040</v>
      </c>
      <c r="BQ298" s="14">
        <f t="shared" si="299"/>
        <v>0</v>
      </c>
      <c r="BR298" s="14">
        <f t="shared" si="299"/>
        <v>0</v>
      </c>
      <c r="BS298" s="14">
        <f t="shared" si="299"/>
        <v>0</v>
      </c>
      <c r="BT298" s="14">
        <f t="shared" si="299"/>
        <v>0</v>
      </c>
      <c r="BU298" s="14">
        <f t="shared" si="299"/>
        <v>0</v>
      </c>
      <c r="BV298" s="14">
        <f t="shared" si="299"/>
        <v>0</v>
      </c>
      <c r="BW298" s="14">
        <f t="shared" si="299"/>
        <v>0</v>
      </c>
      <c r="BX298" s="14">
        <f t="shared" si="299"/>
        <v>0</v>
      </c>
      <c r="BY298" s="14">
        <f t="shared" si="299"/>
        <v>0</v>
      </c>
      <c r="BZ298" s="14">
        <f t="shared" si="299"/>
        <v>0</v>
      </c>
      <c r="CA298" s="14">
        <f t="shared" si="299"/>
        <v>0</v>
      </c>
      <c r="CB298" s="14">
        <f t="shared" si="299"/>
        <v>0</v>
      </c>
      <c r="CC298" s="14">
        <f t="shared" si="299"/>
        <v>0</v>
      </c>
      <c r="CD298" s="14">
        <f t="shared" si="299"/>
        <v>0</v>
      </c>
      <c r="CE298" s="14">
        <f t="shared" si="299"/>
        <v>0</v>
      </c>
      <c r="CF298" s="14">
        <f t="shared" si="299"/>
        <v>0</v>
      </c>
      <c r="CG298" s="14">
        <f t="shared" si="278"/>
        <v>0</v>
      </c>
      <c r="CH298" s="14">
        <f t="shared" si="278"/>
        <v>0</v>
      </c>
      <c r="CI298" s="14">
        <f t="shared" si="278"/>
        <v>0</v>
      </c>
      <c r="CJ298" s="14">
        <f t="shared" si="278"/>
        <v>0</v>
      </c>
      <c r="CK298" s="14">
        <f t="shared" si="278"/>
        <v>0</v>
      </c>
      <c r="CL298" s="14">
        <f t="shared" si="278"/>
        <v>0</v>
      </c>
      <c r="CM298" s="14">
        <f t="shared" si="278"/>
        <v>0</v>
      </c>
      <c r="CN298" s="14">
        <f t="shared" si="278"/>
        <v>0</v>
      </c>
      <c r="CO298" s="14">
        <f t="shared" si="278"/>
        <v>0</v>
      </c>
      <c r="CP298" s="14">
        <f t="shared" si="278"/>
        <v>0</v>
      </c>
      <c r="CQ298" s="14">
        <f t="shared" si="278"/>
        <v>0</v>
      </c>
      <c r="CR298" s="14">
        <f t="shared" si="278"/>
        <v>0</v>
      </c>
      <c r="CS298" s="14">
        <f t="shared" si="278"/>
        <v>0</v>
      </c>
      <c r="CT298" s="14">
        <f t="shared" si="278"/>
        <v>8.5987743058182339E-2</v>
      </c>
      <c r="CU298" s="14">
        <f t="shared" si="278"/>
        <v>8.7554988705022777E-2</v>
      </c>
      <c r="CV298" s="14">
        <f t="shared" si="278"/>
        <v>8.8965509787178862E-2</v>
      </c>
      <c r="CW298" s="14">
        <f t="shared" si="293"/>
        <v>9.0224710599984895E-2</v>
      </c>
      <c r="CX298" s="14">
        <f t="shared" si="282"/>
        <v>9.0370626574001037E-2</v>
      </c>
      <c r="CY298" s="14">
        <f t="shared" si="282"/>
        <v>9.1321782552772957E-2</v>
      </c>
      <c r="CZ298" s="14">
        <f t="shared" si="282"/>
        <v>9.214323544353055E-2</v>
      </c>
      <c r="DA298" s="14">
        <f t="shared" si="282"/>
        <v>9.2953879743620252E-2</v>
      </c>
      <c r="DB298" s="14">
        <f t="shared" si="282"/>
        <v>9.3640225251029538E-2</v>
      </c>
      <c r="DC298" s="14">
        <f>AP297/$BM298</f>
        <v>9.3186264442979297E-2</v>
      </c>
      <c r="DD298" s="14">
        <f t="shared" si="282"/>
        <v>9.3651033841697401E-2</v>
      </c>
      <c r="DE298" s="14">
        <f t="shared" si="282"/>
        <v>0</v>
      </c>
      <c r="DF298" s="14">
        <f t="shared" si="282"/>
        <v>0</v>
      </c>
      <c r="DG298" s="14">
        <f t="shared" si="282"/>
        <v>0</v>
      </c>
      <c r="DH298" s="14">
        <f t="shared" si="282"/>
        <v>0</v>
      </c>
      <c r="DI298" s="14">
        <f t="shared" si="282"/>
        <v>0</v>
      </c>
      <c r="DJ298" s="14">
        <f t="shared" si="282"/>
        <v>0</v>
      </c>
      <c r="DK298" s="14">
        <f t="shared" si="282"/>
        <v>0</v>
      </c>
      <c r="DL298" s="14">
        <f t="shared" si="282"/>
        <v>0</v>
      </c>
      <c r="DM298" s="14">
        <f t="shared" si="282"/>
        <v>0</v>
      </c>
      <c r="DN298" s="14">
        <f t="shared" si="302"/>
        <v>0</v>
      </c>
      <c r="DO298" s="14">
        <f t="shared" si="302"/>
        <v>0</v>
      </c>
      <c r="DP298" s="14">
        <f t="shared" si="302"/>
        <v>0</v>
      </c>
      <c r="DQ298" s="14">
        <f t="shared" si="300"/>
        <v>0</v>
      </c>
      <c r="DR298" s="14">
        <f t="shared" si="300"/>
        <v>0</v>
      </c>
      <c r="DS298" s="14">
        <f t="shared" si="280"/>
        <v>0</v>
      </c>
      <c r="DT298" s="14">
        <f t="shared" si="259"/>
        <v>0</v>
      </c>
      <c r="DU298" s="14">
        <f t="shared" si="259"/>
        <v>0</v>
      </c>
      <c r="DV298" s="14">
        <f t="shared" si="259"/>
        <v>0</v>
      </c>
      <c r="DW298" s="14">
        <f t="shared" si="259"/>
        <v>0</v>
      </c>
      <c r="DX298" s="14">
        <f t="shared" si="259"/>
        <v>0</v>
      </c>
      <c r="DY298" s="14">
        <f t="shared" si="259"/>
        <v>0</v>
      </c>
      <c r="DZ298" s="14">
        <f t="shared" ref="DZ298:DZ318" si="311">SUM(BQ298:DY298)</f>
        <v>0.99999999999999978</v>
      </c>
    </row>
    <row r="299" spans="3:130">
      <c r="C299" s="18">
        <v>2041</v>
      </c>
      <c r="D299" s="25"/>
      <c r="E299" s="25"/>
      <c r="F299" s="25"/>
      <c r="G299" s="25"/>
      <c r="H299" s="25"/>
      <c r="I299" s="25"/>
      <c r="J299" s="25"/>
      <c r="K299" s="25"/>
      <c r="L299" s="25"/>
      <c r="M299" s="25"/>
      <c r="N299" s="25"/>
      <c r="O299" s="25"/>
      <c r="P299" s="25"/>
      <c r="Q299" s="25"/>
      <c r="R299" s="25"/>
      <c r="S299" s="25"/>
      <c r="T299" s="25"/>
      <c r="U299" s="25"/>
      <c r="V299" s="25"/>
      <c r="W299" s="25"/>
      <c r="X299" s="25"/>
      <c r="Y299" s="25">
        <f t="shared" si="289"/>
        <v>0</v>
      </c>
      <c r="Z299" s="25">
        <f t="shared" si="290"/>
        <v>0</v>
      </c>
      <c r="AA299" s="25">
        <f t="shared" si="291"/>
        <v>0</v>
      </c>
      <c r="AB299" s="25">
        <f t="shared" si="292"/>
        <v>0</v>
      </c>
      <c r="AC299" s="25">
        <f t="shared" si="294"/>
        <v>0</v>
      </c>
      <c r="AD299" s="25">
        <f t="shared" si="295"/>
        <v>0</v>
      </c>
      <c r="AE299" s="25">
        <f t="shared" si="296"/>
        <v>0</v>
      </c>
      <c r="AF299" s="25">
        <f t="shared" si="297"/>
        <v>0</v>
      </c>
      <c r="AG299" s="25">
        <f t="shared" si="298"/>
        <v>0</v>
      </c>
      <c r="AH299" s="25">
        <f t="shared" si="301"/>
        <v>4418.4545454545305</v>
      </c>
      <c r="AI299" s="25">
        <f t="shared" si="303"/>
        <v>4489.6363636363649</v>
      </c>
      <c r="AJ299" s="25">
        <f t="shared" si="304"/>
        <v>4553.1818181818198</v>
      </c>
      <c r="AK299" s="25">
        <f t="shared" si="305"/>
        <v>4560.5454545454559</v>
      </c>
      <c r="AL299" s="25">
        <f t="shared" si="306"/>
        <v>4608.5454545454559</v>
      </c>
      <c r="AM299" s="25">
        <f t="shared" si="307"/>
        <v>4650.0000000000018</v>
      </c>
      <c r="AN299" s="25">
        <f t="shared" si="308"/>
        <v>4690.9090909090928</v>
      </c>
      <c r="AO299" s="25">
        <f t="shared" si="309"/>
        <v>4725.5454545454559</v>
      </c>
      <c r="AP299" s="25">
        <f t="shared" si="310"/>
        <v>4702.6363636363649</v>
      </c>
      <c r="AQ299" s="25">
        <f t="shared" ref="AQ299:AQ317" si="312">VLOOKUP($C$105,$D$3:$K$63,$A$71,0)*(B260-B259)</f>
        <v>4726.0909090909108</v>
      </c>
      <c r="AR299" s="25">
        <f>VLOOKUP($C$106,$D$3:$K$63,$A$71,0)*(B259-B258)</f>
        <v>4752.5454545454559</v>
      </c>
      <c r="AS299" s="25">
        <f>VLOOKUP($C$107,$D$3:$K$63,$A$71,0)*B258</f>
        <v>0</v>
      </c>
      <c r="AT299" s="25"/>
      <c r="AU299" s="25"/>
      <c r="AV299" s="25"/>
      <c r="AW299" s="25"/>
      <c r="AX299" s="25"/>
      <c r="AY299" s="25"/>
      <c r="AZ299" s="25"/>
      <c r="BA299" s="25"/>
      <c r="BB299" s="25"/>
      <c r="BC299" s="25"/>
      <c r="BD299" s="25"/>
      <c r="BE299" s="25"/>
      <c r="BF299" s="25"/>
      <c r="BG299" s="25"/>
      <c r="BH299" s="25"/>
      <c r="BI299" s="25"/>
      <c r="BJ299" s="25"/>
      <c r="BK299" s="25"/>
      <c r="BL299" s="25"/>
      <c r="BM299" s="21">
        <f t="shared" si="261"/>
        <v>50878.090909090912</v>
      </c>
      <c r="BP299" s="18">
        <v>2041</v>
      </c>
      <c r="BQ299" s="14">
        <f t="shared" si="299"/>
        <v>0</v>
      </c>
      <c r="BR299" s="14">
        <f t="shared" si="299"/>
        <v>0</v>
      </c>
      <c r="BS299" s="14">
        <f t="shared" si="299"/>
        <v>0</v>
      </c>
      <c r="BT299" s="14">
        <f t="shared" si="299"/>
        <v>0</v>
      </c>
      <c r="BU299" s="14">
        <f t="shared" si="299"/>
        <v>0</v>
      </c>
      <c r="BV299" s="14">
        <f t="shared" si="299"/>
        <v>0</v>
      </c>
      <c r="BW299" s="14">
        <f t="shared" si="299"/>
        <v>0</v>
      </c>
      <c r="BX299" s="14">
        <f t="shared" si="299"/>
        <v>0</v>
      </c>
      <c r="BY299" s="14">
        <f t="shared" si="299"/>
        <v>0</v>
      </c>
      <c r="BZ299" s="14">
        <f t="shared" si="299"/>
        <v>0</v>
      </c>
      <c r="CA299" s="14">
        <f t="shared" si="299"/>
        <v>0</v>
      </c>
      <c r="CB299" s="14">
        <f t="shared" si="299"/>
        <v>0</v>
      </c>
      <c r="CC299" s="14">
        <f t="shared" si="299"/>
        <v>0</v>
      </c>
      <c r="CD299" s="14">
        <f t="shared" si="299"/>
        <v>0</v>
      </c>
      <c r="CE299" s="14">
        <f t="shared" si="299"/>
        <v>0</v>
      </c>
      <c r="CF299" s="14">
        <f t="shared" si="299"/>
        <v>0</v>
      </c>
      <c r="CG299" s="14">
        <f t="shared" si="278"/>
        <v>0</v>
      </c>
      <c r="CH299" s="14">
        <f t="shared" si="278"/>
        <v>0</v>
      </c>
      <c r="CI299" s="14">
        <f t="shared" si="278"/>
        <v>0</v>
      </c>
      <c r="CJ299" s="14">
        <f t="shared" si="278"/>
        <v>0</v>
      </c>
      <c r="CK299" s="14">
        <f t="shared" ref="CK299:CV318" si="313">X299/$BM299</f>
        <v>0</v>
      </c>
      <c r="CL299" s="14">
        <f t="shared" si="313"/>
        <v>0</v>
      </c>
      <c r="CM299" s="14">
        <f t="shared" si="313"/>
        <v>0</v>
      </c>
      <c r="CN299" s="14">
        <f t="shared" si="313"/>
        <v>0</v>
      </c>
      <c r="CO299" s="14">
        <f t="shared" si="313"/>
        <v>0</v>
      </c>
      <c r="CP299" s="14">
        <f t="shared" si="313"/>
        <v>0</v>
      </c>
      <c r="CQ299" s="14">
        <f t="shared" si="313"/>
        <v>0</v>
      </c>
      <c r="CR299" s="14">
        <f t="shared" si="313"/>
        <v>0</v>
      </c>
      <c r="CS299" s="14">
        <f t="shared" si="313"/>
        <v>0</v>
      </c>
      <c r="CT299" s="14">
        <f t="shared" si="313"/>
        <v>0</v>
      </c>
      <c r="CU299" s="14">
        <f t="shared" si="313"/>
        <v>8.6843953192926107E-2</v>
      </c>
      <c r="CV299" s="14">
        <f t="shared" si="313"/>
        <v>8.8243019410033624E-2</v>
      </c>
      <c r="CW299" s="14">
        <f t="shared" si="293"/>
        <v>8.9491994232202138E-2</v>
      </c>
      <c r="CX299" s="14">
        <f t="shared" si="282"/>
        <v>8.9636725220178737E-2</v>
      </c>
      <c r="CY299" s="14">
        <f t="shared" si="282"/>
        <v>9.0580156845507728E-2</v>
      </c>
      <c r="CZ299" s="14">
        <f t="shared" si="282"/>
        <v>9.1394938703746417E-2</v>
      </c>
      <c r="DA299" s="14">
        <f t="shared" si="282"/>
        <v>9.2198999748060909E-2</v>
      </c>
      <c r="DB299" s="14">
        <f t="shared" si="282"/>
        <v>9.2879771432247155E-2</v>
      </c>
      <c r="DC299" s="14">
        <f t="shared" si="282"/>
        <v>9.2429497247431047E-2</v>
      </c>
      <c r="DD299" s="14">
        <f t="shared" si="282"/>
        <v>9.2890492246171352E-2</v>
      </c>
      <c r="DE299" s="14">
        <f t="shared" si="282"/>
        <v>9.3410451721494717E-2</v>
      </c>
      <c r="DF299" s="14">
        <f t="shared" si="282"/>
        <v>0</v>
      </c>
      <c r="DG299" s="14">
        <f t="shared" si="282"/>
        <v>0</v>
      </c>
      <c r="DH299" s="14">
        <f t="shared" si="282"/>
        <v>0</v>
      </c>
      <c r="DI299" s="14">
        <f t="shared" si="282"/>
        <v>0</v>
      </c>
      <c r="DJ299" s="14">
        <f t="shared" si="282"/>
        <v>0</v>
      </c>
      <c r="DK299" s="14">
        <f t="shared" si="282"/>
        <v>0</v>
      </c>
      <c r="DL299" s="14">
        <f t="shared" si="282"/>
        <v>0</v>
      </c>
      <c r="DM299" s="14">
        <f t="shared" si="282"/>
        <v>0</v>
      </c>
      <c r="DN299" s="14">
        <f t="shared" si="302"/>
        <v>0</v>
      </c>
      <c r="DO299" s="14">
        <f t="shared" si="302"/>
        <v>0</v>
      </c>
      <c r="DP299" s="14">
        <f t="shared" si="302"/>
        <v>0</v>
      </c>
      <c r="DQ299" s="14">
        <f t="shared" si="300"/>
        <v>0</v>
      </c>
      <c r="DR299" s="14">
        <f t="shared" si="300"/>
        <v>0</v>
      </c>
      <c r="DS299" s="14">
        <f t="shared" si="280"/>
        <v>0</v>
      </c>
      <c r="DT299" s="14">
        <f t="shared" si="259"/>
        <v>0</v>
      </c>
      <c r="DU299" s="14">
        <f t="shared" si="259"/>
        <v>0</v>
      </c>
      <c r="DV299" s="14">
        <f t="shared" si="259"/>
        <v>0</v>
      </c>
      <c r="DW299" s="14">
        <f t="shared" si="259"/>
        <v>0</v>
      </c>
      <c r="DX299" s="14">
        <f t="shared" si="259"/>
        <v>0</v>
      </c>
      <c r="DY299" s="14">
        <f t="shared" si="259"/>
        <v>0</v>
      </c>
      <c r="DZ299" s="14">
        <f t="shared" si="311"/>
        <v>0.99999999999999989</v>
      </c>
    </row>
    <row r="300" spans="3:130">
      <c r="C300" s="18">
        <v>2042</v>
      </c>
      <c r="D300" s="25"/>
      <c r="E300" s="25"/>
      <c r="F300" s="25"/>
      <c r="G300" s="25"/>
      <c r="H300" s="25"/>
      <c r="I300" s="25"/>
      <c r="J300" s="25"/>
      <c r="K300" s="25"/>
      <c r="L300" s="25"/>
      <c r="M300" s="25"/>
      <c r="N300" s="25"/>
      <c r="O300" s="25"/>
      <c r="P300" s="25"/>
      <c r="Q300" s="25"/>
      <c r="R300" s="25"/>
      <c r="S300" s="25"/>
      <c r="T300" s="25"/>
      <c r="U300" s="25"/>
      <c r="V300" s="25"/>
      <c r="W300" s="25"/>
      <c r="X300" s="25"/>
      <c r="Y300" s="25"/>
      <c r="Z300" s="25">
        <f t="shared" si="290"/>
        <v>0</v>
      </c>
      <c r="AA300" s="25">
        <f t="shared" si="291"/>
        <v>0</v>
      </c>
      <c r="AB300" s="25">
        <f t="shared" si="292"/>
        <v>0</v>
      </c>
      <c r="AC300" s="25">
        <f t="shared" si="294"/>
        <v>0</v>
      </c>
      <c r="AD300" s="25">
        <f t="shared" si="295"/>
        <v>0</v>
      </c>
      <c r="AE300" s="25">
        <f t="shared" si="296"/>
        <v>0</v>
      </c>
      <c r="AF300" s="25">
        <f t="shared" si="297"/>
        <v>0</v>
      </c>
      <c r="AG300" s="25">
        <f t="shared" si="298"/>
        <v>0</v>
      </c>
      <c r="AH300" s="25">
        <f t="shared" si="301"/>
        <v>0</v>
      </c>
      <c r="AI300" s="25">
        <f t="shared" si="303"/>
        <v>4489.6363636363485</v>
      </c>
      <c r="AJ300" s="25">
        <f t="shared" si="304"/>
        <v>4553.1818181818198</v>
      </c>
      <c r="AK300" s="25">
        <f t="shared" si="305"/>
        <v>4560.5454545454559</v>
      </c>
      <c r="AL300" s="25">
        <f t="shared" si="306"/>
        <v>4608.5454545454559</v>
      </c>
      <c r="AM300" s="25">
        <f t="shared" si="307"/>
        <v>4650.0000000000018</v>
      </c>
      <c r="AN300" s="25">
        <f t="shared" si="308"/>
        <v>4690.9090909090928</v>
      </c>
      <c r="AO300" s="25">
        <f t="shared" si="309"/>
        <v>4725.5454545454559</v>
      </c>
      <c r="AP300" s="25">
        <f t="shared" si="310"/>
        <v>4702.6363636363649</v>
      </c>
      <c r="AQ300" s="25">
        <f t="shared" si="312"/>
        <v>4726.0909090909108</v>
      </c>
      <c r="AR300" s="25">
        <f t="shared" ref="AR300:AR318" si="314">VLOOKUP($C$106,$D$3:$K$63,$A$71,0)*(B260-B259)</f>
        <v>4752.5454545454559</v>
      </c>
      <c r="AS300" s="25">
        <f>VLOOKUP($C$107,$D$3:$K$63,$A$71,0)*(B259-B258)</f>
        <v>4766.4545454545469</v>
      </c>
      <c r="AT300" s="25">
        <f>VLOOKUP($C$108,$D$3:$K$63,$A$71,0)*B258</f>
        <v>0</v>
      </c>
      <c r="AU300" s="25"/>
      <c r="AV300" s="25"/>
      <c r="AW300" s="25"/>
      <c r="AX300" s="25"/>
      <c r="AY300" s="25"/>
      <c r="AZ300" s="25"/>
      <c r="BA300" s="25"/>
      <c r="BB300" s="25"/>
      <c r="BC300" s="25"/>
      <c r="BD300" s="25"/>
      <c r="BE300" s="25"/>
      <c r="BF300" s="25"/>
      <c r="BG300" s="25"/>
      <c r="BH300" s="25"/>
      <c r="BI300" s="25"/>
      <c r="BJ300" s="25"/>
      <c r="BK300" s="25"/>
      <c r="BL300" s="25"/>
      <c r="BM300" s="21">
        <f t="shared" si="261"/>
        <v>51226.090909090904</v>
      </c>
      <c r="BP300" s="18">
        <v>2042</v>
      </c>
      <c r="BQ300" s="14">
        <f t="shared" si="299"/>
        <v>0</v>
      </c>
      <c r="BR300" s="14">
        <f t="shared" si="299"/>
        <v>0</v>
      </c>
      <c r="BS300" s="14">
        <f t="shared" si="299"/>
        <v>0</v>
      </c>
      <c r="BT300" s="14">
        <f t="shared" si="299"/>
        <v>0</v>
      </c>
      <c r="BU300" s="14">
        <f t="shared" si="299"/>
        <v>0</v>
      </c>
      <c r="BV300" s="14">
        <f t="shared" si="299"/>
        <v>0</v>
      </c>
      <c r="BW300" s="14">
        <f t="shared" si="299"/>
        <v>0</v>
      </c>
      <c r="BX300" s="14">
        <f t="shared" si="299"/>
        <v>0</v>
      </c>
      <c r="BY300" s="14">
        <f t="shared" si="299"/>
        <v>0</v>
      </c>
      <c r="BZ300" s="14">
        <f t="shared" si="299"/>
        <v>0</v>
      </c>
      <c r="CA300" s="14">
        <f t="shared" si="299"/>
        <v>0</v>
      </c>
      <c r="CB300" s="14">
        <f t="shared" si="299"/>
        <v>0</v>
      </c>
      <c r="CC300" s="14">
        <f t="shared" si="299"/>
        <v>0</v>
      </c>
      <c r="CD300" s="14">
        <f t="shared" si="299"/>
        <v>0</v>
      </c>
      <c r="CE300" s="14">
        <f t="shared" si="299"/>
        <v>0</v>
      </c>
      <c r="CF300" s="14">
        <f t="shared" si="299"/>
        <v>0</v>
      </c>
      <c r="CG300" s="14">
        <f t="shared" ref="CG300:CJ318" si="315">T300/$BM300</f>
        <v>0</v>
      </c>
      <c r="CH300" s="14">
        <f t="shared" si="315"/>
        <v>0</v>
      </c>
      <c r="CI300" s="14">
        <f t="shared" si="315"/>
        <v>0</v>
      </c>
      <c r="CJ300" s="14">
        <f t="shared" si="315"/>
        <v>0</v>
      </c>
      <c r="CK300" s="14">
        <f t="shared" si="313"/>
        <v>0</v>
      </c>
      <c r="CL300" s="14">
        <f t="shared" si="313"/>
        <v>0</v>
      </c>
      <c r="CM300" s="14">
        <f t="shared" si="313"/>
        <v>0</v>
      </c>
      <c r="CN300" s="14">
        <f t="shared" si="313"/>
        <v>0</v>
      </c>
      <c r="CO300" s="14">
        <f t="shared" si="313"/>
        <v>0</v>
      </c>
      <c r="CP300" s="14">
        <f t="shared" si="313"/>
        <v>0</v>
      </c>
      <c r="CQ300" s="14">
        <f t="shared" si="313"/>
        <v>0</v>
      </c>
      <c r="CR300" s="14">
        <f t="shared" si="313"/>
        <v>0</v>
      </c>
      <c r="CS300" s="14">
        <f t="shared" si="313"/>
        <v>0</v>
      </c>
      <c r="CT300" s="14">
        <f t="shared" si="313"/>
        <v>0</v>
      </c>
      <c r="CU300" s="14">
        <f t="shared" si="313"/>
        <v>0</v>
      </c>
      <c r="CV300" s="14">
        <f t="shared" si="313"/>
        <v>8.7643548120896905E-2</v>
      </c>
      <c r="CW300" s="14">
        <f t="shared" si="293"/>
        <v>8.8884038141075164E-2</v>
      </c>
      <c r="CX300" s="14">
        <f t="shared" si="282"/>
        <v>8.9027785911653723E-2</v>
      </c>
      <c r="CY300" s="14">
        <f t="shared" si="282"/>
        <v>8.9964808416165803E-2</v>
      </c>
      <c r="CZ300" s="14">
        <f t="shared" si="282"/>
        <v>9.0774055124608066E-2</v>
      </c>
      <c r="DA300" s="14">
        <f t="shared" si="282"/>
        <v>9.1572653850044497E-2</v>
      </c>
      <c r="DB300" s="14">
        <f t="shared" si="282"/>
        <v>9.2248800770914005E-2</v>
      </c>
      <c r="DC300" s="14">
        <f t="shared" si="282"/>
        <v>9.1801585484669601E-2</v>
      </c>
      <c r="DD300" s="14">
        <f t="shared" si="282"/>
        <v>9.2259448753919837E-2</v>
      </c>
      <c r="DE300" s="14">
        <f t="shared" si="282"/>
        <v>9.2775875929702045E-2</v>
      </c>
      <c r="DF300" s="14">
        <f t="shared" si="282"/>
        <v>9.3047399496350436E-2</v>
      </c>
      <c r="DG300" s="14">
        <f t="shared" si="282"/>
        <v>0</v>
      </c>
      <c r="DH300" s="14">
        <f t="shared" si="282"/>
        <v>0</v>
      </c>
      <c r="DI300" s="14">
        <f t="shared" si="282"/>
        <v>0</v>
      </c>
      <c r="DJ300" s="14">
        <f t="shared" si="282"/>
        <v>0</v>
      </c>
      <c r="DK300" s="14">
        <f t="shared" si="282"/>
        <v>0</v>
      </c>
      <c r="DL300" s="14">
        <f t="shared" si="282"/>
        <v>0</v>
      </c>
      <c r="DM300" s="14">
        <f t="shared" si="282"/>
        <v>0</v>
      </c>
      <c r="DN300" s="14">
        <f t="shared" si="302"/>
        <v>0</v>
      </c>
      <c r="DO300" s="14">
        <f t="shared" si="302"/>
        <v>0</v>
      </c>
      <c r="DP300" s="14">
        <f t="shared" si="302"/>
        <v>0</v>
      </c>
      <c r="DQ300" s="14">
        <f t="shared" si="300"/>
        <v>0</v>
      </c>
      <c r="DR300" s="14">
        <f t="shared" si="300"/>
        <v>0</v>
      </c>
      <c r="DS300" s="14">
        <f t="shared" si="280"/>
        <v>0</v>
      </c>
      <c r="DT300" s="14">
        <f t="shared" si="259"/>
        <v>0</v>
      </c>
      <c r="DU300" s="14">
        <f t="shared" si="259"/>
        <v>0</v>
      </c>
      <c r="DV300" s="14">
        <f t="shared" si="259"/>
        <v>0</v>
      </c>
      <c r="DW300" s="14">
        <f t="shared" ref="DW300:DY318" si="316">BJ300/$BM300</f>
        <v>0</v>
      </c>
      <c r="DX300" s="14">
        <f t="shared" si="316"/>
        <v>0</v>
      </c>
      <c r="DY300" s="14">
        <f t="shared" si="316"/>
        <v>0</v>
      </c>
      <c r="DZ300" s="14">
        <f t="shared" si="311"/>
        <v>1.0000000000000002</v>
      </c>
    </row>
    <row r="301" spans="3:130">
      <c r="C301" s="18">
        <v>2043</v>
      </c>
      <c r="D301" s="25"/>
      <c r="E301" s="25"/>
      <c r="F301" s="25"/>
      <c r="G301" s="25"/>
      <c r="H301" s="25"/>
      <c r="I301" s="25"/>
      <c r="J301" s="25"/>
      <c r="K301" s="25"/>
      <c r="L301" s="25"/>
      <c r="M301" s="25"/>
      <c r="N301" s="25"/>
      <c r="O301" s="25"/>
      <c r="P301" s="25"/>
      <c r="Q301" s="25"/>
      <c r="R301" s="25"/>
      <c r="S301" s="25"/>
      <c r="T301" s="25"/>
      <c r="U301" s="25"/>
      <c r="V301" s="25"/>
      <c r="W301" s="25"/>
      <c r="X301" s="25"/>
      <c r="Y301" s="25"/>
      <c r="Z301" s="25"/>
      <c r="AA301" s="25">
        <f t="shared" si="291"/>
        <v>0</v>
      </c>
      <c r="AB301" s="25">
        <f t="shared" si="292"/>
        <v>0</v>
      </c>
      <c r="AC301" s="25">
        <f t="shared" si="294"/>
        <v>0</v>
      </c>
      <c r="AD301" s="25">
        <f t="shared" si="295"/>
        <v>0</v>
      </c>
      <c r="AE301" s="25">
        <f t="shared" si="296"/>
        <v>0</v>
      </c>
      <c r="AF301" s="25">
        <f t="shared" si="297"/>
        <v>0</v>
      </c>
      <c r="AG301" s="25">
        <f t="shared" si="298"/>
        <v>0</v>
      </c>
      <c r="AH301" s="25">
        <f t="shared" si="301"/>
        <v>0</v>
      </c>
      <c r="AI301" s="25">
        <f t="shared" si="303"/>
        <v>0</v>
      </c>
      <c r="AJ301" s="25">
        <f t="shared" si="304"/>
        <v>4553.1818181818035</v>
      </c>
      <c r="AK301" s="25">
        <f t="shared" si="305"/>
        <v>4560.5454545454559</v>
      </c>
      <c r="AL301" s="25">
        <f t="shared" si="306"/>
        <v>4608.5454545454559</v>
      </c>
      <c r="AM301" s="25">
        <f t="shared" si="307"/>
        <v>4650.0000000000018</v>
      </c>
      <c r="AN301" s="25">
        <f t="shared" si="308"/>
        <v>4690.9090909090928</v>
      </c>
      <c r="AO301" s="25">
        <f t="shared" si="309"/>
        <v>4725.5454545454559</v>
      </c>
      <c r="AP301" s="25">
        <f t="shared" si="310"/>
        <v>4702.6363636363649</v>
      </c>
      <c r="AQ301" s="25">
        <f t="shared" si="312"/>
        <v>4726.0909090909108</v>
      </c>
      <c r="AR301" s="25">
        <f t="shared" si="314"/>
        <v>4752.5454545454559</v>
      </c>
      <c r="AS301" s="25">
        <f t="shared" ref="AS301:AS318" si="317">VLOOKUP($C$107,$D$3:$K$63,$A$71,0)*(B260-B259)</f>
        <v>4766.4545454545469</v>
      </c>
      <c r="AT301" s="25">
        <f>VLOOKUP($C$108,$D$3:$K$63,$A$71,0)*(B259-B258)</f>
        <v>4783.0909090909108</v>
      </c>
      <c r="AU301" s="25">
        <f>VLOOKUP($C$109,$D$3:$K$63,$A$71,0)*B258</f>
        <v>0</v>
      </c>
      <c r="AV301" s="25"/>
      <c r="AW301" s="25"/>
      <c r="AX301" s="25"/>
      <c r="AY301" s="25"/>
      <c r="AZ301" s="25"/>
      <c r="BA301" s="25"/>
      <c r="BB301" s="25"/>
      <c r="BC301" s="25"/>
      <c r="BD301" s="25"/>
      <c r="BE301" s="25"/>
      <c r="BF301" s="25"/>
      <c r="BG301" s="25"/>
      <c r="BH301" s="25"/>
      <c r="BI301" s="25"/>
      <c r="BJ301" s="25"/>
      <c r="BK301" s="25"/>
      <c r="BL301" s="25"/>
      <c r="BM301" s="21">
        <f t="shared" si="261"/>
        <v>51519.545454545449</v>
      </c>
      <c r="BP301" s="18">
        <v>2043</v>
      </c>
      <c r="BQ301" s="14">
        <f t="shared" si="299"/>
        <v>0</v>
      </c>
      <c r="BR301" s="14">
        <f t="shared" si="299"/>
        <v>0</v>
      </c>
      <c r="BS301" s="14">
        <f t="shared" si="299"/>
        <v>0</v>
      </c>
      <c r="BT301" s="14">
        <f t="shared" si="299"/>
        <v>0</v>
      </c>
      <c r="BU301" s="14">
        <f t="shared" si="299"/>
        <v>0</v>
      </c>
      <c r="BV301" s="14">
        <f t="shared" si="299"/>
        <v>0</v>
      </c>
      <c r="BW301" s="14">
        <f t="shared" si="299"/>
        <v>0</v>
      </c>
      <c r="BX301" s="14">
        <f t="shared" si="299"/>
        <v>0</v>
      </c>
      <c r="BY301" s="14">
        <f t="shared" si="299"/>
        <v>0</v>
      </c>
      <c r="BZ301" s="14">
        <f t="shared" si="299"/>
        <v>0</v>
      </c>
      <c r="CA301" s="14">
        <f t="shared" si="299"/>
        <v>0</v>
      </c>
      <c r="CB301" s="14">
        <f t="shared" si="299"/>
        <v>0</v>
      </c>
      <c r="CC301" s="14">
        <f t="shared" si="299"/>
        <v>0</v>
      </c>
      <c r="CD301" s="14">
        <f t="shared" si="299"/>
        <v>0</v>
      </c>
      <c r="CE301" s="14">
        <f t="shared" si="299"/>
        <v>0</v>
      </c>
      <c r="CF301" s="14">
        <f t="shared" si="299"/>
        <v>0</v>
      </c>
      <c r="CG301" s="14">
        <f t="shared" si="315"/>
        <v>0</v>
      </c>
      <c r="CH301" s="14">
        <f t="shared" si="315"/>
        <v>0</v>
      </c>
      <c r="CI301" s="14">
        <f t="shared" si="315"/>
        <v>0</v>
      </c>
      <c r="CJ301" s="14">
        <f t="shared" si="315"/>
        <v>0</v>
      </c>
      <c r="CK301" s="14">
        <f t="shared" si="313"/>
        <v>0</v>
      </c>
      <c r="CL301" s="14">
        <f t="shared" si="313"/>
        <v>0</v>
      </c>
      <c r="CM301" s="14">
        <f t="shared" si="313"/>
        <v>0</v>
      </c>
      <c r="CN301" s="14">
        <f t="shared" si="313"/>
        <v>0</v>
      </c>
      <c r="CO301" s="14">
        <f t="shared" si="313"/>
        <v>0</v>
      </c>
      <c r="CP301" s="14">
        <f t="shared" si="313"/>
        <v>0</v>
      </c>
      <c r="CQ301" s="14">
        <f t="shared" si="313"/>
        <v>0</v>
      </c>
      <c r="CR301" s="14">
        <f t="shared" si="313"/>
        <v>0</v>
      </c>
      <c r="CS301" s="14">
        <f t="shared" si="313"/>
        <v>0</v>
      </c>
      <c r="CT301" s="14">
        <f t="shared" si="313"/>
        <v>0</v>
      </c>
      <c r="CU301" s="14">
        <f t="shared" si="313"/>
        <v>0</v>
      </c>
      <c r="CV301" s="14">
        <f t="shared" si="313"/>
        <v>0</v>
      </c>
      <c r="CW301" s="14">
        <f t="shared" si="293"/>
        <v>8.8377756014927866E-2</v>
      </c>
      <c r="CX301" s="14">
        <f t="shared" si="282"/>
        <v>8.8520685000397059E-2</v>
      </c>
      <c r="CY301" s="14">
        <f t="shared" ref="CY301:DM317" si="318">AL301/$BM301</f>
        <v>8.9452370239009066E-2</v>
      </c>
      <c r="CZ301" s="14">
        <f t="shared" si="318"/>
        <v>9.0257007490537611E-2</v>
      </c>
      <c r="DA301" s="14">
        <f t="shared" si="318"/>
        <v>9.1051057409809205E-2</v>
      </c>
      <c r="DB301" s="14">
        <f t="shared" si="318"/>
        <v>9.1723353008125813E-2</v>
      </c>
      <c r="DC301" s="14">
        <f t="shared" si="318"/>
        <v>9.1278685053333725E-2</v>
      </c>
      <c r="DD301" s="14">
        <f t="shared" si="318"/>
        <v>9.1733940340382777E-2</v>
      </c>
      <c r="DE301" s="14">
        <f t="shared" si="318"/>
        <v>9.2247425954845058E-2</v>
      </c>
      <c r="DF301" s="14">
        <f t="shared" si="318"/>
        <v>9.2517402927397407E-2</v>
      </c>
      <c r="DG301" s="14">
        <f t="shared" si="318"/>
        <v>9.2840316561234523E-2</v>
      </c>
      <c r="DH301" s="14">
        <f t="shared" si="318"/>
        <v>0</v>
      </c>
      <c r="DI301" s="14">
        <f t="shared" si="318"/>
        <v>0</v>
      </c>
      <c r="DJ301" s="14">
        <f t="shared" si="318"/>
        <v>0</v>
      </c>
      <c r="DK301" s="14">
        <f t="shared" si="318"/>
        <v>0</v>
      </c>
      <c r="DL301" s="14">
        <f t="shared" si="318"/>
        <v>0</v>
      </c>
      <c r="DM301" s="14">
        <f t="shared" si="318"/>
        <v>0</v>
      </c>
      <c r="DN301" s="14">
        <f t="shared" si="302"/>
        <v>0</v>
      </c>
      <c r="DO301" s="14">
        <f t="shared" si="302"/>
        <v>0</v>
      </c>
      <c r="DP301" s="14">
        <f t="shared" si="302"/>
        <v>0</v>
      </c>
      <c r="DQ301" s="14">
        <f t="shared" si="300"/>
        <v>0</v>
      </c>
      <c r="DR301" s="14">
        <f t="shared" si="300"/>
        <v>0</v>
      </c>
      <c r="DS301" s="14">
        <f t="shared" si="280"/>
        <v>0</v>
      </c>
      <c r="DT301" s="14">
        <f t="shared" si="280"/>
        <v>0</v>
      </c>
      <c r="DU301" s="14">
        <f t="shared" si="280"/>
        <v>0</v>
      </c>
      <c r="DV301" s="14">
        <f t="shared" si="280"/>
        <v>0</v>
      </c>
      <c r="DW301" s="14">
        <f t="shared" si="316"/>
        <v>0</v>
      </c>
      <c r="DX301" s="14">
        <f t="shared" si="316"/>
        <v>0</v>
      </c>
      <c r="DY301" s="14">
        <f t="shared" si="316"/>
        <v>0</v>
      </c>
      <c r="DZ301" s="14">
        <f t="shared" si="311"/>
        <v>1</v>
      </c>
    </row>
    <row r="302" spans="3:130">
      <c r="C302" s="18">
        <v>2044</v>
      </c>
      <c r="D302" s="25"/>
      <c r="E302" s="25"/>
      <c r="F302" s="25"/>
      <c r="G302" s="25"/>
      <c r="H302" s="25"/>
      <c r="I302" s="25"/>
      <c r="J302" s="25"/>
      <c r="K302" s="25"/>
      <c r="L302" s="25"/>
      <c r="M302" s="25"/>
      <c r="N302" s="25"/>
      <c r="O302" s="25"/>
      <c r="P302" s="25"/>
      <c r="Q302" s="25"/>
      <c r="R302" s="25"/>
      <c r="S302" s="25"/>
      <c r="T302" s="25"/>
      <c r="U302" s="25"/>
      <c r="V302" s="25"/>
      <c r="W302" s="25"/>
      <c r="X302" s="25"/>
      <c r="Y302" s="25"/>
      <c r="Z302" s="25"/>
      <c r="AA302" s="25"/>
      <c r="AB302" s="25">
        <f t="shared" si="292"/>
        <v>0</v>
      </c>
      <c r="AC302" s="25">
        <f t="shared" si="294"/>
        <v>0</v>
      </c>
      <c r="AD302" s="25">
        <f t="shared" si="295"/>
        <v>0</v>
      </c>
      <c r="AE302" s="25">
        <f t="shared" si="296"/>
        <v>0</v>
      </c>
      <c r="AF302" s="25">
        <f t="shared" si="297"/>
        <v>0</v>
      </c>
      <c r="AG302" s="25">
        <f t="shared" si="298"/>
        <v>0</v>
      </c>
      <c r="AH302" s="25">
        <f t="shared" si="301"/>
        <v>0</v>
      </c>
      <c r="AI302" s="25">
        <f t="shared" si="303"/>
        <v>0</v>
      </c>
      <c r="AJ302" s="25">
        <f t="shared" si="304"/>
        <v>0</v>
      </c>
      <c r="AK302" s="25">
        <f t="shared" si="305"/>
        <v>4560.5454545454395</v>
      </c>
      <c r="AL302" s="25">
        <f t="shared" si="306"/>
        <v>4608.5454545454559</v>
      </c>
      <c r="AM302" s="25">
        <f t="shared" si="307"/>
        <v>4650.0000000000018</v>
      </c>
      <c r="AN302" s="25">
        <f t="shared" si="308"/>
        <v>4690.9090909090928</v>
      </c>
      <c r="AO302" s="25">
        <f t="shared" si="309"/>
        <v>4725.5454545454559</v>
      </c>
      <c r="AP302" s="25">
        <f t="shared" si="310"/>
        <v>4702.6363636363649</v>
      </c>
      <c r="AQ302" s="25">
        <f t="shared" si="312"/>
        <v>4726.0909090909108</v>
      </c>
      <c r="AR302" s="25">
        <f t="shared" si="314"/>
        <v>4752.5454545454559</v>
      </c>
      <c r="AS302" s="25">
        <f t="shared" si="317"/>
        <v>4766.4545454545469</v>
      </c>
      <c r="AT302" s="25">
        <f t="shared" ref="AT302:AT318" si="319">VLOOKUP($C$108,$D$3:$K$63,$A$71,0)*(B260-B259)</f>
        <v>4783.0909090909108</v>
      </c>
      <c r="AU302" s="25">
        <f>VLOOKUP($C$109,$D$3:$K$63,$A$71,0)*(B259-B258)</f>
        <v>4746.8181818181838</v>
      </c>
      <c r="AV302" s="25">
        <f>VLOOKUP($C$110,$D$3:$K$63,$A$71,0)*B258</f>
        <v>0</v>
      </c>
      <c r="AW302" s="25"/>
      <c r="AX302" s="25"/>
      <c r="AY302" s="25"/>
      <c r="AZ302" s="25"/>
      <c r="BA302" s="25"/>
      <c r="BB302" s="25"/>
      <c r="BC302" s="25"/>
      <c r="BD302" s="25"/>
      <c r="BE302" s="25"/>
      <c r="BF302" s="25"/>
      <c r="BG302" s="25"/>
      <c r="BH302" s="25"/>
      <c r="BI302" s="25"/>
      <c r="BJ302" s="25"/>
      <c r="BK302" s="25"/>
      <c r="BL302" s="25"/>
      <c r="BM302" s="21">
        <f t="shared" si="261"/>
        <v>51713.181818181816</v>
      </c>
      <c r="BP302" s="18">
        <v>2044</v>
      </c>
      <c r="BQ302" s="14">
        <f t="shared" si="299"/>
        <v>0</v>
      </c>
      <c r="BR302" s="14">
        <f t="shared" si="299"/>
        <v>0</v>
      </c>
      <c r="BS302" s="14">
        <f t="shared" si="299"/>
        <v>0</v>
      </c>
      <c r="BT302" s="14">
        <f t="shared" si="299"/>
        <v>0</v>
      </c>
      <c r="BU302" s="14">
        <f t="shared" si="299"/>
        <v>0</v>
      </c>
      <c r="BV302" s="14">
        <f t="shared" si="299"/>
        <v>0</v>
      </c>
      <c r="BW302" s="14">
        <f t="shared" si="299"/>
        <v>0</v>
      </c>
      <c r="BX302" s="14">
        <f t="shared" si="299"/>
        <v>0</v>
      </c>
      <c r="BY302" s="14">
        <f t="shared" si="299"/>
        <v>0</v>
      </c>
      <c r="BZ302" s="14">
        <f t="shared" si="299"/>
        <v>0</v>
      </c>
      <c r="CA302" s="14">
        <f t="shared" si="299"/>
        <v>0</v>
      </c>
      <c r="CB302" s="14">
        <f t="shared" si="299"/>
        <v>0</v>
      </c>
      <c r="CC302" s="14">
        <f t="shared" si="299"/>
        <v>0</v>
      </c>
      <c r="CD302" s="14">
        <f t="shared" si="299"/>
        <v>0</v>
      </c>
      <c r="CE302" s="14">
        <f t="shared" si="299"/>
        <v>0</v>
      </c>
      <c r="CF302" s="14">
        <f t="shared" si="299"/>
        <v>0</v>
      </c>
      <c r="CG302" s="14">
        <f t="shared" si="315"/>
        <v>0</v>
      </c>
      <c r="CH302" s="14">
        <f t="shared" si="315"/>
        <v>0</v>
      </c>
      <c r="CI302" s="14">
        <f t="shared" si="315"/>
        <v>0</v>
      </c>
      <c r="CJ302" s="14">
        <f t="shared" si="315"/>
        <v>0</v>
      </c>
      <c r="CK302" s="14">
        <f t="shared" si="313"/>
        <v>0</v>
      </c>
      <c r="CL302" s="14">
        <f t="shared" si="313"/>
        <v>0</v>
      </c>
      <c r="CM302" s="14">
        <f t="shared" si="313"/>
        <v>0</v>
      </c>
      <c r="CN302" s="14">
        <f t="shared" si="313"/>
        <v>0</v>
      </c>
      <c r="CO302" s="14">
        <f t="shared" si="313"/>
        <v>0</v>
      </c>
      <c r="CP302" s="14">
        <f t="shared" si="313"/>
        <v>0</v>
      </c>
      <c r="CQ302" s="14">
        <f t="shared" si="313"/>
        <v>0</v>
      </c>
      <c r="CR302" s="14">
        <f t="shared" si="313"/>
        <v>0</v>
      </c>
      <c r="CS302" s="14">
        <f t="shared" si="313"/>
        <v>0</v>
      </c>
      <c r="CT302" s="14">
        <f t="shared" si="313"/>
        <v>0</v>
      </c>
      <c r="CU302" s="14">
        <f t="shared" si="313"/>
        <v>0</v>
      </c>
      <c r="CV302" s="14">
        <f t="shared" si="313"/>
        <v>0</v>
      </c>
      <c r="CW302" s="14">
        <f t="shared" si="293"/>
        <v>0</v>
      </c>
      <c r="CX302" s="14">
        <f t="shared" si="293"/>
        <v>8.8189225535954152E-2</v>
      </c>
      <c r="CY302" s="14">
        <f t="shared" si="318"/>
        <v>8.9117422144872532E-2</v>
      </c>
      <c r="CZ302" s="14">
        <f t="shared" si="318"/>
        <v>8.9919046488938156E-2</v>
      </c>
      <c r="DA302" s="14">
        <f t="shared" si="318"/>
        <v>9.0710123144266047E-2</v>
      </c>
      <c r="DB302" s="14">
        <f t="shared" si="318"/>
        <v>9.1379901379110326E-2</v>
      </c>
      <c r="DC302" s="14">
        <f t="shared" si="318"/>
        <v>9.0936898452126699E-2</v>
      </c>
      <c r="DD302" s="14">
        <f t="shared" si="318"/>
        <v>9.1390449067848045E-2</v>
      </c>
      <c r="DE302" s="14">
        <f t="shared" si="318"/>
        <v>9.1902011971626743E-2</v>
      </c>
      <c r="DF302" s="14">
        <f t="shared" si="318"/>
        <v>9.2170978034438231E-2</v>
      </c>
      <c r="DG302" s="14">
        <f t="shared" si="318"/>
        <v>9.2492682540938259E-2</v>
      </c>
      <c r="DH302" s="14">
        <f t="shared" si="318"/>
        <v>9.179126123988085E-2</v>
      </c>
      <c r="DI302" s="14">
        <f t="shared" si="318"/>
        <v>0</v>
      </c>
      <c r="DJ302" s="14">
        <f t="shared" si="318"/>
        <v>0</v>
      </c>
      <c r="DK302" s="14">
        <f t="shared" si="318"/>
        <v>0</v>
      </c>
      <c r="DL302" s="14">
        <f t="shared" si="318"/>
        <v>0</v>
      </c>
      <c r="DM302" s="14">
        <f t="shared" si="318"/>
        <v>0</v>
      </c>
      <c r="DN302" s="14">
        <f t="shared" si="302"/>
        <v>0</v>
      </c>
      <c r="DO302" s="14">
        <f t="shared" si="302"/>
        <v>0</v>
      </c>
      <c r="DP302" s="14">
        <f t="shared" si="302"/>
        <v>0</v>
      </c>
      <c r="DQ302" s="14">
        <f t="shared" si="300"/>
        <v>0</v>
      </c>
      <c r="DR302" s="14">
        <f t="shared" si="300"/>
        <v>0</v>
      </c>
      <c r="DS302" s="14">
        <f t="shared" si="280"/>
        <v>0</v>
      </c>
      <c r="DT302" s="14">
        <f t="shared" si="280"/>
        <v>0</v>
      </c>
      <c r="DU302" s="14">
        <f t="shared" si="280"/>
        <v>0</v>
      </c>
      <c r="DV302" s="14">
        <f t="shared" si="280"/>
        <v>0</v>
      </c>
      <c r="DW302" s="14">
        <f t="shared" si="316"/>
        <v>0</v>
      </c>
      <c r="DX302" s="14">
        <f t="shared" si="316"/>
        <v>0</v>
      </c>
      <c r="DY302" s="14">
        <f t="shared" si="316"/>
        <v>0</v>
      </c>
      <c r="DZ302" s="14">
        <f t="shared" si="311"/>
        <v>1</v>
      </c>
    </row>
    <row r="303" spans="3:130">
      <c r="C303" s="18">
        <v>2045</v>
      </c>
      <c r="D303" s="25"/>
      <c r="E303" s="25"/>
      <c r="F303" s="25"/>
      <c r="G303" s="25"/>
      <c r="H303" s="25"/>
      <c r="I303" s="25"/>
      <c r="J303" s="25"/>
      <c r="K303" s="25"/>
      <c r="L303" s="25"/>
      <c r="M303" s="25"/>
      <c r="N303" s="25"/>
      <c r="O303" s="25"/>
      <c r="P303" s="25"/>
      <c r="Q303" s="25"/>
      <c r="R303" s="25"/>
      <c r="S303" s="25"/>
      <c r="T303" s="25"/>
      <c r="U303" s="25"/>
      <c r="V303" s="25"/>
      <c r="W303" s="25"/>
      <c r="X303" s="25"/>
      <c r="Y303" s="25"/>
      <c r="Z303" s="25"/>
      <c r="AA303" s="25"/>
      <c r="AB303" s="25"/>
      <c r="AC303" s="25">
        <f t="shared" si="294"/>
        <v>0</v>
      </c>
      <c r="AD303" s="25">
        <f t="shared" si="295"/>
        <v>0</v>
      </c>
      <c r="AE303" s="25">
        <f t="shared" si="296"/>
        <v>0</v>
      </c>
      <c r="AF303" s="25">
        <f t="shared" si="297"/>
        <v>0</v>
      </c>
      <c r="AG303" s="25">
        <f t="shared" si="298"/>
        <v>0</v>
      </c>
      <c r="AH303" s="25">
        <f t="shared" si="301"/>
        <v>0</v>
      </c>
      <c r="AI303" s="25">
        <f t="shared" si="303"/>
        <v>0</v>
      </c>
      <c r="AJ303" s="25">
        <f t="shared" si="304"/>
        <v>0</v>
      </c>
      <c r="AK303" s="25">
        <f t="shared" si="305"/>
        <v>0</v>
      </c>
      <c r="AL303" s="25">
        <f t="shared" si="306"/>
        <v>4608.5454545454395</v>
      </c>
      <c r="AM303" s="25">
        <f t="shared" si="307"/>
        <v>4650.0000000000018</v>
      </c>
      <c r="AN303" s="25">
        <f t="shared" si="308"/>
        <v>4690.9090909090928</v>
      </c>
      <c r="AO303" s="25">
        <f t="shared" si="309"/>
        <v>4725.5454545454559</v>
      </c>
      <c r="AP303" s="25">
        <f t="shared" si="310"/>
        <v>4702.6363636363649</v>
      </c>
      <c r="AQ303" s="25">
        <f t="shared" si="312"/>
        <v>4726.0909090909108</v>
      </c>
      <c r="AR303" s="25">
        <f t="shared" si="314"/>
        <v>4752.5454545454559</v>
      </c>
      <c r="AS303" s="25">
        <f t="shared" si="317"/>
        <v>4766.4545454545469</v>
      </c>
      <c r="AT303" s="25">
        <f t="shared" si="319"/>
        <v>4783.0909090909108</v>
      </c>
      <c r="AU303" s="25">
        <f t="shared" ref="AU303:AU318" si="320">VLOOKUP($C$109,$D$3:$K$63,$A$71,0)*(B260-B259)</f>
        <v>4746.8181818181838</v>
      </c>
      <c r="AV303" s="25">
        <f>VLOOKUP($C$110,$D$3:$K$63,$A$71,0)*(B259-B258)</f>
        <v>4755.8181818181838</v>
      </c>
      <c r="AW303" s="25">
        <f>VLOOKUP($C$111,$D$3:$K$63,$A$71,0)*B258</f>
        <v>0</v>
      </c>
      <c r="AX303" s="25"/>
      <c r="AY303" s="25"/>
      <c r="AZ303" s="25"/>
      <c r="BA303" s="25"/>
      <c r="BB303" s="25"/>
      <c r="BC303" s="25"/>
      <c r="BD303" s="25"/>
      <c r="BE303" s="25"/>
      <c r="BF303" s="25"/>
      <c r="BG303" s="25"/>
      <c r="BH303" s="25"/>
      <c r="BI303" s="25"/>
      <c r="BJ303" s="25"/>
      <c r="BK303" s="25"/>
      <c r="BL303" s="25"/>
      <c r="BM303" s="21">
        <f t="shared" si="261"/>
        <v>51908.454545454544</v>
      </c>
      <c r="BP303" s="18">
        <v>2045</v>
      </c>
      <c r="BQ303" s="14">
        <f t="shared" si="299"/>
        <v>0</v>
      </c>
      <c r="BR303" s="14">
        <f t="shared" si="299"/>
        <v>0</v>
      </c>
      <c r="BS303" s="14">
        <f t="shared" si="299"/>
        <v>0</v>
      </c>
      <c r="BT303" s="14">
        <f t="shared" si="299"/>
        <v>0</v>
      </c>
      <c r="BU303" s="14">
        <f t="shared" si="299"/>
        <v>0</v>
      </c>
      <c r="BV303" s="14">
        <f t="shared" si="299"/>
        <v>0</v>
      </c>
      <c r="BW303" s="14">
        <f t="shared" si="299"/>
        <v>0</v>
      </c>
      <c r="BX303" s="14">
        <f t="shared" si="299"/>
        <v>0</v>
      </c>
      <c r="BY303" s="14">
        <f t="shared" si="299"/>
        <v>0</v>
      </c>
      <c r="BZ303" s="14">
        <f t="shared" si="299"/>
        <v>0</v>
      </c>
      <c r="CA303" s="14">
        <f t="shared" si="299"/>
        <v>0</v>
      </c>
      <c r="CB303" s="14">
        <f t="shared" si="299"/>
        <v>0</v>
      </c>
      <c r="CC303" s="14">
        <f t="shared" si="299"/>
        <v>0</v>
      </c>
      <c r="CD303" s="14">
        <f t="shared" si="299"/>
        <v>0</v>
      </c>
      <c r="CE303" s="14">
        <f t="shared" si="299"/>
        <v>0</v>
      </c>
      <c r="CF303" s="14">
        <f t="shared" si="299"/>
        <v>0</v>
      </c>
      <c r="CG303" s="14">
        <f t="shared" si="315"/>
        <v>0</v>
      </c>
      <c r="CH303" s="14">
        <f t="shared" si="315"/>
        <v>0</v>
      </c>
      <c r="CI303" s="14">
        <f t="shared" si="315"/>
        <v>0</v>
      </c>
      <c r="CJ303" s="14">
        <f t="shared" si="315"/>
        <v>0</v>
      </c>
      <c r="CK303" s="14">
        <f t="shared" si="313"/>
        <v>0</v>
      </c>
      <c r="CL303" s="14">
        <f t="shared" si="313"/>
        <v>0</v>
      </c>
      <c r="CM303" s="14">
        <f t="shared" si="313"/>
        <v>0</v>
      </c>
      <c r="CN303" s="14">
        <f t="shared" si="313"/>
        <v>0</v>
      </c>
      <c r="CO303" s="14">
        <f t="shared" si="313"/>
        <v>0</v>
      </c>
      <c r="CP303" s="14">
        <f t="shared" si="313"/>
        <v>0</v>
      </c>
      <c r="CQ303" s="14">
        <f t="shared" si="313"/>
        <v>0</v>
      </c>
      <c r="CR303" s="14">
        <f t="shared" si="313"/>
        <v>0</v>
      </c>
      <c r="CS303" s="14">
        <f t="shared" si="313"/>
        <v>0</v>
      </c>
      <c r="CT303" s="14">
        <f t="shared" si="313"/>
        <v>0</v>
      </c>
      <c r="CU303" s="14">
        <f t="shared" si="313"/>
        <v>0</v>
      </c>
      <c r="CV303" s="14">
        <f t="shared" si="313"/>
        <v>0</v>
      </c>
      <c r="CW303" s="14">
        <f t="shared" si="293"/>
        <v>0</v>
      </c>
      <c r="CX303" s="14">
        <f t="shared" si="293"/>
        <v>0</v>
      </c>
      <c r="CY303" s="14">
        <f t="shared" si="318"/>
        <v>8.8782174212293036E-2</v>
      </c>
      <c r="CZ303" s="14">
        <f t="shared" si="318"/>
        <v>8.9580782951805049E-2</v>
      </c>
      <c r="DA303" s="14">
        <f t="shared" si="318"/>
        <v>9.0368883681586326E-2</v>
      </c>
      <c r="DB303" s="14">
        <f t="shared" si="318"/>
        <v>9.1036142299467798E-2</v>
      </c>
      <c r="DC303" s="14">
        <f t="shared" si="318"/>
        <v>9.0594805890790275E-2</v>
      </c>
      <c r="DD303" s="14">
        <f t="shared" si="318"/>
        <v>9.1046650309198215E-2</v>
      </c>
      <c r="DE303" s="14">
        <f t="shared" si="318"/>
        <v>9.1556288781123443E-2</v>
      </c>
      <c r="DF303" s="14">
        <f t="shared" si="318"/>
        <v>9.1824243029249075E-2</v>
      </c>
      <c r="DG303" s="14">
        <f t="shared" si="318"/>
        <v>9.2144737326026793E-2</v>
      </c>
      <c r="DH303" s="14">
        <f t="shared" si="318"/>
        <v>9.1445954678954069E-2</v>
      </c>
      <c r="DI303" s="14">
        <f t="shared" si="318"/>
        <v>9.161933683950596E-2</v>
      </c>
      <c r="DJ303" s="14">
        <f t="shared" si="318"/>
        <v>0</v>
      </c>
      <c r="DK303" s="14">
        <f t="shared" si="318"/>
        <v>0</v>
      </c>
      <c r="DL303" s="14">
        <f t="shared" si="318"/>
        <v>0</v>
      </c>
      <c r="DM303" s="14">
        <f t="shared" si="318"/>
        <v>0</v>
      </c>
      <c r="DN303" s="14">
        <f t="shared" si="302"/>
        <v>0</v>
      </c>
      <c r="DO303" s="14">
        <f t="shared" si="302"/>
        <v>0</v>
      </c>
      <c r="DP303" s="14">
        <f t="shared" si="302"/>
        <v>0</v>
      </c>
      <c r="DQ303" s="14">
        <f t="shared" si="300"/>
        <v>0</v>
      </c>
      <c r="DR303" s="14">
        <f t="shared" si="300"/>
        <v>0</v>
      </c>
      <c r="DS303" s="14">
        <f t="shared" si="280"/>
        <v>0</v>
      </c>
      <c r="DT303" s="14">
        <f t="shared" si="280"/>
        <v>0</v>
      </c>
      <c r="DU303" s="14">
        <f t="shared" si="280"/>
        <v>0</v>
      </c>
      <c r="DV303" s="14">
        <f t="shared" si="280"/>
        <v>0</v>
      </c>
      <c r="DW303" s="14">
        <f t="shared" si="316"/>
        <v>0</v>
      </c>
      <c r="DX303" s="14">
        <f t="shared" si="316"/>
        <v>0</v>
      </c>
      <c r="DY303" s="14">
        <f t="shared" si="316"/>
        <v>0</v>
      </c>
      <c r="DZ303" s="14">
        <f t="shared" si="311"/>
        <v>1</v>
      </c>
    </row>
    <row r="304" spans="3:130">
      <c r="C304" s="18">
        <v>2046</v>
      </c>
      <c r="D304" s="25"/>
      <c r="E304" s="25"/>
      <c r="F304" s="25"/>
      <c r="G304" s="25"/>
      <c r="H304" s="25"/>
      <c r="I304" s="25"/>
      <c r="J304" s="25"/>
      <c r="K304" s="25"/>
      <c r="L304" s="25"/>
      <c r="M304" s="25"/>
      <c r="N304" s="25"/>
      <c r="O304" s="25"/>
      <c r="P304" s="25"/>
      <c r="Q304" s="25"/>
      <c r="R304" s="25"/>
      <c r="S304" s="25"/>
      <c r="T304" s="25"/>
      <c r="U304" s="25"/>
      <c r="V304" s="25"/>
      <c r="W304" s="25"/>
      <c r="X304" s="25"/>
      <c r="Y304" s="25"/>
      <c r="Z304" s="25"/>
      <c r="AA304" s="25"/>
      <c r="AB304" s="25"/>
      <c r="AC304" s="25"/>
      <c r="AD304" s="25">
        <f t="shared" si="295"/>
        <v>0</v>
      </c>
      <c r="AE304" s="25">
        <f t="shared" si="296"/>
        <v>0</v>
      </c>
      <c r="AF304" s="25">
        <f t="shared" si="297"/>
        <v>0</v>
      </c>
      <c r="AG304" s="25">
        <f t="shared" si="298"/>
        <v>0</v>
      </c>
      <c r="AH304" s="25">
        <f t="shared" si="301"/>
        <v>0</v>
      </c>
      <c r="AI304" s="25">
        <f t="shared" si="303"/>
        <v>0</v>
      </c>
      <c r="AJ304" s="25">
        <f t="shared" si="304"/>
        <v>0</v>
      </c>
      <c r="AK304" s="25">
        <f t="shared" si="305"/>
        <v>0</v>
      </c>
      <c r="AL304" s="25">
        <f t="shared" si="306"/>
        <v>0</v>
      </c>
      <c r="AM304" s="25">
        <f t="shared" si="307"/>
        <v>4649.9999999999845</v>
      </c>
      <c r="AN304" s="25">
        <f t="shared" si="308"/>
        <v>4690.9090909090928</v>
      </c>
      <c r="AO304" s="25">
        <f t="shared" si="309"/>
        <v>4725.5454545454559</v>
      </c>
      <c r="AP304" s="25">
        <f t="shared" si="310"/>
        <v>4702.6363636363649</v>
      </c>
      <c r="AQ304" s="25">
        <f t="shared" si="312"/>
        <v>4726.0909090909108</v>
      </c>
      <c r="AR304" s="25">
        <f t="shared" si="314"/>
        <v>4752.5454545454559</v>
      </c>
      <c r="AS304" s="25">
        <f t="shared" si="317"/>
        <v>4766.4545454545469</v>
      </c>
      <c r="AT304" s="25">
        <f t="shared" si="319"/>
        <v>4783.0909090909108</v>
      </c>
      <c r="AU304" s="25">
        <f t="shared" si="320"/>
        <v>4746.8181818181838</v>
      </c>
      <c r="AV304" s="25">
        <f t="shared" ref="AV304:AV318" si="321">VLOOKUP($C$110,$D$3:$K$63,$A$71,0)*(B260-B259)</f>
        <v>4755.8181818181838</v>
      </c>
      <c r="AW304" s="25">
        <f>VLOOKUP($C$111,$D$3:$K$63,$A$71,0)*(B259-B258)</f>
        <v>4762.3636363636379</v>
      </c>
      <c r="AX304" s="25">
        <f>VLOOKUP($C$112,$D$3:$K$63,$A$71,0)*B258</f>
        <v>0</v>
      </c>
      <c r="AY304" s="25"/>
      <c r="AZ304" s="25"/>
      <c r="BA304" s="25"/>
      <c r="BB304" s="25"/>
      <c r="BC304" s="25"/>
      <c r="BD304" s="25"/>
      <c r="BE304" s="25"/>
      <c r="BF304" s="25"/>
      <c r="BG304" s="25"/>
      <c r="BH304" s="25"/>
      <c r="BI304" s="25"/>
      <c r="BJ304" s="25"/>
      <c r="BK304" s="25"/>
      <c r="BL304" s="25"/>
      <c r="BM304" s="21">
        <f t="shared" si="261"/>
        <v>52062.272727272728</v>
      </c>
      <c r="BP304" s="18">
        <v>2046</v>
      </c>
      <c r="BQ304" s="14">
        <f t="shared" si="299"/>
        <v>0</v>
      </c>
      <c r="BR304" s="14">
        <f t="shared" si="299"/>
        <v>0</v>
      </c>
      <c r="BS304" s="14">
        <f t="shared" si="299"/>
        <v>0</v>
      </c>
      <c r="BT304" s="14">
        <f t="shared" si="299"/>
        <v>0</v>
      </c>
      <c r="BU304" s="14">
        <f t="shared" si="299"/>
        <v>0</v>
      </c>
      <c r="BV304" s="14">
        <f t="shared" si="299"/>
        <v>0</v>
      </c>
      <c r="BW304" s="14">
        <f t="shared" si="299"/>
        <v>0</v>
      </c>
      <c r="BX304" s="14">
        <f t="shared" si="299"/>
        <v>0</v>
      </c>
      <c r="BY304" s="14">
        <f t="shared" si="299"/>
        <v>0</v>
      </c>
      <c r="BZ304" s="14">
        <f t="shared" si="299"/>
        <v>0</v>
      </c>
      <c r="CA304" s="14">
        <f t="shared" si="299"/>
        <v>0</v>
      </c>
      <c r="CB304" s="14">
        <f t="shared" si="299"/>
        <v>0</v>
      </c>
      <c r="CC304" s="14">
        <f t="shared" si="299"/>
        <v>0</v>
      </c>
      <c r="CD304" s="14">
        <f t="shared" si="299"/>
        <v>0</v>
      </c>
      <c r="CE304" s="14">
        <f t="shared" si="299"/>
        <v>0</v>
      </c>
      <c r="CF304" s="14">
        <f t="shared" ref="CF304:CF318" si="322">S304/$BM304</f>
        <v>0</v>
      </c>
      <c r="CG304" s="14">
        <f t="shared" si="315"/>
        <v>0</v>
      </c>
      <c r="CH304" s="14">
        <f t="shared" si="315"/>
        <v>0</v>
      </c>
      <c r="CI304" s="14">
        <f t="shared" si="315"/>
        <v>0</v>
      </c>
      <c r="CJ304" s="14">
        <f t="shared" si="315"/>
        <v>0</v>
      </c>
      <c r="CK304" s="14">
        <f t="shared" si="313"/>
        <v>0</v>
      </c>
      <c r="CL304" s="14">
        <f t="shared" si="313"/>
        <v>0</v>
      </c>
      <c r="CM304" s="14">
        <f t="shared" si="313"/>
        <v>0</v>
      </c>
      <c r="CN304" s="14">
        <f t="shared" si="313"/>
        <v>0</v>
      </c>
      <c r="CO304" s="14">
        <f t="shared" si="313"/>
        <v>0</v>
      </c>
      <c r="CP304" s="14">
        <f t="shared" si="313"/>
        <v>0</v>
      </c>
      <c r="CQ304" s="14">
        <f t="shared" si="313"/>
        <v>0</v>
      </c>
      <c r="CR304" s="14">
        <f t="shared" si="313"/>
        <v>0</v>
      </c>
      <c r="CS304" s="14">
        <f t="shared" si="313"/>
        <v>0</v>
      </c>
      <c r="CT304" s="14">
        <f t="shared" si="313"/>
        <v>0</v>
      </c>
      <c r="CU304" s="14">
        <f t="shared" si="313"/>
        <v>0</v>
      </c>
      <c r="CV304" s="14">
        <f t="shared" si="313"/>
        <v>0</v>
      </c>
      <c r="CW304" s="14">
        <f t="shared" si="293"/>
        <v>0</v>
      </c>
      <c r="CX304" s="14">
        <f t="shared" si="293"/>
        <v>0</v>
      </c>
      <c r="CY304" s="14">
        <f t="shared" si="318"/>
        <v>0</v>
      </c>
      <c r="CZ304" s="14">
        <f t="shared" si="318"/>
        <v>8.9316116189527978E-2</v>
      </c>
      <c r="DA304" s="14">
        <f t="shared" si="318"/>
        <v>9.0101888472720645E-2</v>
      </c>
      <c r="DB304" s="14">
        <f t="shared" si="318"/>
        <v>9.0767175672490139E-2</v>
      </c>
      <c r="DC304" s="14">
        <f t="shared" si="318"/>
        <v>9.0327143193902434E-2</v>
      </c>
      <c r="DD304" s="14">
        <f t="shared" si="318"/>
        <v>9.077765263626604E-2</v>
      </c>
      <c r="DE304" s="14">
        <f t="shared" si="318"/>
        <v>9.1285785379397077E-2</v>
      </c>
      <c r="DF304" s="14">
        <f t="shared" si="318"/>
        <v>9.1552947955682473E-2</v>
      </c>
      <c r="DG304" s="14">
        <f t="shared" si="318"/>
        <v>9.1872495350847364E-2</v>
      </c>
      <c r="DH304" s="14">
        <f t="shared" si="318"/>
        <v>9.1175777259750165E-2</v>
      </c>
      <c r="DI304" s="14">
        <f t="shared" si="318"/>
        <v>9.1348647162052474E-2</v>
      </c>
      <c r="DJ304" s="14">
        <f t="shared" si="318"/>
        <v>9.1474370727363238E-2</v>
      </c>
      <c r="DK304" s="14">
        <f t="shared" si="318"/>
        <v>0</v>
      </c>
      <c r="DL304" s="14">
        <f t="shared" si="318"/>
        <v>0</v>
      </c>
      <c r="DM304" s="14">
        <f t="shared" si="318"/>
        <v>0</v>
      </c>
      <c r="DN304" s="14">
        <f t="shared" si="302"/>
        <v>0</v>
      </c>
      <c r="DO304" s="14">
        <f t="shared" si="302"/>
        <v>0</v>
      </c>
      <c r="DP304" s="14">
        <f t="shared" si="302"/>
        <v>0</v>
      </c>
      <c r="DQ304" s="14">
        <f t="shared" si="300"/>
        <v>0</v>
      </c>
      <c r="DR304" s="14">
        <f t="shared" si="300"/>
        <v>0</v>
      </c>
      <c r="DS304" s="14">
        <f t="shared" si="280"/>
        <v>0</v>
      </c>
      <c r="DT304" s="14">
        <f t="shared" si="280"/>
        <v>0</v>
      </c>
      <c r="DU304" s="14">
        <f t="shared" si="280"/>
        <v>0</v>
      </c>
      <c r="DV304" s="14">
        <f t="shared" si="280"/>
        <v>0</v>
      </c>
      <c r="DW304" s="14">
        <f t="shared" si="316"/>
        <v>0</v>
      </c>
      <c r="DX304" s="14">
        <f t="shared" si="316"/>
        <v>0</v>
      </c>
      <c r="DY304" s="14">
        <f t="shared" si="316"/>
        <v>0</v>
      </c>
      <c r="DZ304" s="14">
        <f t="shared" si="311"/>
        <v>1</v>
      </c>
    </row>
    <row r="305" spans="2:130">
      <c r="C305" s="18">
        <v>2047</v>
      </c>
      <c r="D305" s="25"/>
      <c r="E305" s="25"/>
      <c r="F305" s="25"/>
      <c r="G305" s="25"/>
      <c r="H305" s="25"/>
      <c r="I305" s="25"/>
      <c r="J305" s="25"/>
      <c r="K305" s="25"/>
      <c r="L305" s="25"/>
      <c r="M305" s="25"/>
      <c r="N305" s="25"/>
      <c r="O305" s="25"/>
      <c r="P305" s="25"/>
      <c r="Q305" s="25"/>
      <c r="R305" s="25"/>
      <c r="S305" s="25"/>
      <c r="T305" s="25"/>
      <c r="U305" s="25"/>
      <c r="V305" s="25"/>
      <c r="W305" s="25"/>
      <c r="X305" s="25"/>
      <c r="Y305" s="25"/>
      <c r="Z305" s="25"/>
      <c r="AA305" s="25"/>
      <c r="AB305" s="25"/>
      <c r="AC305" s="25"/>
      <c r="AD305" s="25"/>
      <c r="AE305" s="25">
        <f t="shared" si="296"/>
        <v>0</v>
      </c>
      <c r="AF305" s="25">
        <f t="shared" si="297"/>
        <v>0</v>
      </c>
      <c r="AG305" s="25">
        <f t="shared" si="298"/>
        <v>0</v>
      </c>
      <c r="AH305" s="25">
        <f t="shared" si="301"/>
        <v>0</v>
      </c>
      <c r="AI305" s="25">
        <f t="shared" si="303"/>
        <v>0</v>
      </c>
      <c r="AJ305" s="25">
        <f t="shared" si="304"/>
        <v>0</v>
      </c>
      <c r="AK305" s="25">
        <f t="shared" si="305"/>
        <v>0</v>
      </c>
      <c r="AL305" s="25">
        <f t="shared" si="306"/>
        <v>0</v>
      </c>
      <c r="AM305" s="25">
        <f t="shared" si="307"/>
        <v>0</v>
      </c>
      <c r="AN305" s="25">
        <f t="shared" si="308"/>
        <v>4690.9090909090755</v>
      </c>
      <c r="AO305" s="25">
        <f t="shared" si="309"/>
        <v>4725.5454545454559</v>
      </c>
      <c r="AP305" s="25">
        <f t="shared" si="310"/>
        <v>4702.6363636363649</v>
      </c>
      <c r="AQ305" s="25">
        <f t="shared" si="312"/>
        <v>4726.0909090909108</v>
      </c>
      <c r="AR305" s="25">
        <f t="shared" si="314"/>
        <v>4752.5454545454559</v>
      </c>
      <c r="AS305" s="25">
        <f t="shared" si="317"/>
        <v>4766.4545454545469</v>
      </c>
      <c r="AT305" s="25">
        <f t="shared" si="319"/>
        <v>4783.0909090909108</v>
      </c>
      <c r="AU305" s="25">
        <f t="shared" si="320"/>
        <v>4746.8181818181838</v>
      </c>
      <c r="AV305" s="25">
        <f t="shared" si="321"/>
        <v>4755.8181818181838</v>
      </c>
      <c r="AW305" s="25">
        <f t="shared" ref="AW305:AW318" si="323">VLOOKUP($C$111,$D$3:$K$63,$A$71,0)*(B260-B259)</f>
        <v>4762.3636363636379</v>
      </c>
      <c r="AX305" s="25">
        <f>VLOOKUP($C$112,$D$3:$K$63,$A$71,0)*(B259-B258)</f>
        <v>4763.1818181818198</v>
      </c>
      <c r="AY305" s="25">
        <f>VLOOKUP($C$113,$D$3:$K$63,$A$71,0)*B258</f>
        <v>0</v>
      </c>
      <c r="AZ305" s="25"/>
      <c r="BA305" s="25"/>
      <c r="BB305" s="25"/>
      <c r="BC305" s="25"/>
      <c r="BD305" s="25"/>
      <c r="BE305" s="25"/>
      <c r="BF305" s="25"/>
      <c r="BG305" s="25"/>
      <c r="BH305" s="25"/>
      <c r="BI305" s="25"/>
      <c r="BJ305" s="25"/>
      <c r="BK305" s="25"/>
      <c r="BL305" s="25"/>
      <c r="BM305" s="21">
        <f t="shared" si="261"/>
        <v>52175.454545454544</v>
      </c>
      <c r="BP305" s="18">
        <v>2047</v>
      </c>
      <c r="BQ305" s="14">
        <f t="shared" ref="BQ305:CE318" si="324">D305/$BM305</f>
        <v>0</v>
      </c>
      <c r="BR305" s="14">
        <f t="shared" si="324"/>
        <v>0</v>
      </c>
      <c r="BS305" s="14">
        <f t="shared" si="324"/>
        <v>0</v>
      </c>
      <c r="BT305" s="14">
        <f t="shared" si="324"/>
        <v>0</v>
      </c>
      <c r="BU305" s="14">
        <f t="shared" si="324"/>
        <v>0</v>
      </c>
      <c r="BV305" s="14">
        <f t="shared" si="324"/>
        <v>0</v>
      </c>
      <c r="BW305" s="14">
        <f t="shared" si="324"/>
        <v>0</v>
      </c>
      <c r="BX305" s="14">
        <f t="shared" si="324"/>
        <v>0</v>
      </c>
      <c r="BY305" s="14">
        <f t="shared" si="324"/>
        <v>0</v>
      </c>
      <c r="BZ305" s="14">
        <f t="shared" si="324"/>
        <v>0</v>
      </c>
      <c r="CA305" s="14">
        <f t="shared" si="324"/>
        <v>0</v>
      </c>
      <c r="CB305" s="14">
        <f t="shared" si="324"/>
        <v>0</v>
      </c>
      <c r="CC305" s="14">
        <f t="shared" si="324"/>
        <v>0</v>
      </c>
      <c r="CD305" s="14">
        <f t="shared" si="324"/>
        <v>0</v>
      </c>
      <c r="CE305" s="14">
        <f t="shared" si="324"/>
        <v>0</v>
      </c>
      <c r="CF305" s="14">
        <f t="shared" si="322"/>
        <v>0</v>
      </c>
      <c r="CG305" s="14">
        <f t="shared" si="315"/>
        <v>0</v>
      </c>
      <c r="CH305" s="14">
        <f t="shared" si="315"/>
        <v>0</v>
      </c>
      <c r="CI305" s="14">
        <f t="shared" si="315"/>
        <v>0</v>
      </c>
      <c r="CJ305" s="14">
        <f t="shared" si="315"/>
        <v>0</v>
      </c>
      <c r="CK305" s="14">
        <f t="shared" si="313"/>
        <v>0</v>
      </c>
      <c r="CL305" s="14">
        <f t="shared" si="313"/>
        <v>0</v>
      </c>
      <c r="CM305" s="14">
        <f t="shared" si="313"/>
        <v>0</v>
      </c>
      <c r="CN305" s="14">
        <f t="shared" si="313"/>
        <v>0</v>
      </c>
      <c r="CO305" s="14">
        <f t="shared" si="313"/>
        <v>0</v>
      </c>
      <c r="CP305" s="14">
        <f t="shared" si="313"/>
        <v>0</v>
      </c>
      <c r="CQ305" s="14">
        <f t="shared" si="313"/>
        <v>0</v>
      </c>
      <c r="CR305" s="14">
        <f t="shared" si="313"/>
        <v>0</v>
      </c>
      <c r="CS305" s="14">
        <f t="shared" si="313"/>
        <v>0</v>
      </c>
      <c r="CT305" s="14">
        <f t="shared" si="313"/>
        <v>0</v>
      </c>
      <c r="CU305" s="14">
        <f t="shared" si="313"/>
        <v>0</v>
      </c>
      <c r="CV305" s="14">
        <f t="shared" si="313"/>
        <v>0</v>
      </c>
      <c r="CW305" s="14">
        <f t="shared" si="293"/>
        <v>0</v>
      </c>
      <c r="CX305" s="14">
        <f t="shared" si="293"/>
        <v>0</v>
      </c>
      <c r="CY305" s="14">
        <f t="shared" si="318"/>
        <v>0</v>
      </c>
      <c r="CZ305" s="14">
        <f t="shared" si="318"/>
        <v>0</v>
      </c>
      <c r="DA305" s="14">
        <f t="shared" si="318"/>
        <v>8.9906434582614311E-2</v>
      </c>
      <c r="DB305" s="14">
        <f t="shared" si="318"/>
        <v>9.0570278605404869E-2</v>
      </c>
      <c r="DC305" s="14">
        <f t="shared" si="318"/>
        <v>9.0131200669071168E-2</v>
      </c>
      <c r="DD305" s="14">
        <f t="shared" si="318"/>
        <v>9.0580732841984243E-2</v>
      </c>
      <c r="DE305" s="14">
        <f t="shared" si="318"/>
        <v>9.108776331608387E-2</v>
      </c>
      <c r="DF305" s="14">
        <f t="shared" si="318"/>
        <v>9.1354346348857904E-2</v>
      </c>
      <c r="DG305" s="14">
        <f t="shared" si="318"/>
        <v>9.1673200564528809E-2</v>
      </c>
      <c r="DH305" s="14">
        <f t="shared" si="318"/>
        <v>9.0977993832000462E-2</v>
      </c>
      <c r="DI305" s="14">
        <f t="shared" si="318"/>
        <v>9.1150488735560128E-2</v>
      </c>
      <c r="DJ305" s="14">
        <f t="shared" si="318"/>
        <v>9.1275939574512605E-2</v>
      </c>
      <c r="DK305" s="14">
        <f t="shared" si="318"/>
        <v>9.1291620929381673E-2</v>
      </c>
      <c r="DL305" s="14">
        <f t="shared" si="318"/>
        <v>0</v>
      </c>
      <c r="DM305" s="14">
        <f t="shared" si="318"/>
        <v>0</v>
      </c>
      <c r="DN305" s="14">
        <f t="shared" si="302"/>
        <v>0</v>
      </c>
      <c r="DO305" s="14">
        <f t="shared" si="302"/>
        <v>0</v>
      </c>
      <c r="DP305" s="14">
        <f t="shared" si="302"/>
        <v>0</v>
      </c>
      <c r="DQ305" s="14">
        <f t="shared" si="300"/>
        <v>0</v>
      </c>
      <c r="DR305" s="14">
        <f t="shared" si="300"/>
        <v>0</v>
      </c>
      <c r="DS305" s="14">
        <f t="shared" si="280"/>
        <v>0</v>
      </c>
      <c r="DT305" s="14">
        <f t="shared" si="280"/>
        <v>0</v>
      </c>
      <c r="DU305" s="14">
        <f t="shared" si="280"/>
        <v>0</v>
      </c>
      <c r="DV305" s="14">
        <f t="shared" si="280"/>
        <v>0</v>
      </c>
      <c r="DW305" s="14">
        <f t="shared" si="316"/>
        <v>0</v>
      </c>
      <c r="DX305" s="14">
        <f t="shared" si="316"/>
        <v>0</v>
      </c>
      <c r="DY305" s="14">
        <f t="shared" si="316"/>
        <v>0</v>
      </c>
      <c r="DZ305" s="14">
        <f t="shared" si="311"/>
        <v>1</v>
      </c>
    </row>
    <row r="306" spans="2:130">
      <c r="C306" s="18">
        <v>2048</v>
      </c>
      <c r="D306" s="25"/>
      <c r="E306" s="25"/>
      <c r="F306" s="25"/>
      <c r="G306" s="25"/>
      <c r="H306" s="25"/>
      <c r="I306" s="25"/>
      <c r="J306" s="25"/>
      <c r="K306" s="25"/>
      <c r="L306" s="25"/>
      <c r="M306" s="25"/>
      <c r="N306" s="25"/>
      <c r="O306" s="25"/>
      <c r="P306" s="25"/>
      <c r="Q306" s="25"/>
      <c r="R306" s="25"/>
      <c r="S306" s="25"/>
      <c r="T306" s="25"/>
      <c r="U306" s="25"/>
      <c r="V306" s="25"/>
      <c r="W306" s="25"/>
      <c r="X306" s="25"/>
      <c r="Y306" s="25"/>
      <c r="Z306" s="25"/>
      <c r="AA306" s="25"/>
      <c r="AB306" s="25"/>
      <c r="AC306" s="25"/>
      <c r="AD306" s="25"/>
      <c r="AE306" s="25"/>
      <c r="AF306" s="25">
        <f t="shared" si="297"/>
        <v>0</v>
      </c>
      <c r="AG306" s="25">
        <f t="shared" si="298"/>
        <v>0</v>
      </c>
      <c r="AH306" s="25">
        <f t="shared" si="301"/>
        <v>0</v>
      </c>
      <c r="AI306" s="25">
        <f t="shared" si="303"/>
        <v>0</v>
      </c>
      <c r="AJ306" s="25">
        <f t="shared" si="304"/>
        <v>0</v>
      </c>
      <c r="AK306" s="25">
        <f t="shared" si="305"/>
        <v>0</v>
      </c>
      <c r="AL306" s="25">
        <f t="shared" si="306"/>
        <v>0</v>
      </c>
      <c r="AM306" s="25">
        <f t="shared" si="307"/>
        <v>0</v>
      </c>
      <c r="AN306" s="25">
        <f t="shared" si="308"/>
        <v>0</v>
      </c>
      <c r="AO306" s="25">
        <f t="shared" si="309"/>
        <v>4725.5454545454386</v>
      </c>
      <c r="AP306" s="25">
        <f t="shared" si="310"/>
        <v>4702.6363636363649</v>
      </c>
      <c r="AQ306" s="25">
        <f t="shared" si="312"/>
        <v>4726.0909090909108</v>
      </c>
      <c r="AR306" s="25">
        <f t="shared" si="314"/>
        <v>4752.5454545454559</v>
      </c>
      <c r="AS306" s="25">
        <f t="shared" si="317"/>
        <v>4766.4545454545469</v>
      </c>
      <c r="AT306" s="25">
        <f t="shared" si="319"/>
        <v>4783.0909090909108</v>
      </c>
      <c r="AU306" s="25">
        <f t="shared" si="320"/>
        <v>4746.8181818181838</v>
      </c>
      <c r="AV306" s="25">
        <f t="shared" si="321"/>
        <v>4755.8181818181838</v>
      </c>
      <c r="AW306" s="25">
        <f t="shared" si="323"/>
        <v>4762.3636363636379</v>
      </c>
      <c r="AX306" s="25">
        <f t="shared" ref="AX306:AX318" si="325">VLOOKUP($C$112,$D$3:$K$63,$A$71,0)*(B260-B259)</f>
        <v>4763.1818181818198</v>
      </c>
      <c r="AY306" s="25">
        <f>VLOOKUP($C$113,$D$3:$K$63,$A$71,0)*(B259-B258)</f>
        <v>4761.2727272727288</v>
      </c>
      <c r="AZ306" s="25">
        <f>VLOOKUP($C$114,$D$3:$K$63,$A$71,0)*B258</f>
        <v>0</v>
      </c>
      <c r="BA306" s="25"/>
      <c r="BB306" s="25"/>
      <c r="BC306" s="25"/>
      <c r="BD306" s="25"/>
      <c r="BE306" s="25"/>
      <c r="BF306" s="25"/>
      <c r="BG306" s="25"/>
      <c r="BH306" s="25"/>
      <c r="BI306" s="25"/>
      <c r="BJ306" s="25"/>
      <c r="BK306" s="25"/>
      <c r="BL306" s="25"/>
      <c r="BM306" s="21">
        <f t="shared" si="261"/>
        <v>52245.818181818184</v>
      </c>
      <c r="BP306" s="18">
        <v>2048</v>
      </c>
      <c r="BQ306" s="14">
        <f t="shared" si="324"/>
        <v>0</v>
      </c>
      <c r="BR306" s="14">
        <f t="shared" si="324"/>
        <v>0</v>
      </c>
      <c r="BS306" s="14">
        <f t="shared" si="324"/>
        <v>0</v>
      </c>
      <c r="BT306" s="14">
        <f t="shared" si="324"/>
        <v>0</v>
      </c>
      <c r="BU306" s="14">
        <f t="shared" si="324"/>
        <v>0</v>
      </c>
      <c r="BV306" s="14">
        <f t="shared" si="324"/>
        <v>0</v>
      </c>
      <c r="BW306" s="14">
        <f t="shared" si="324"/>
        <v>0</v>
      </c>
      <c r="BX306" s="14">
        <f t="shared" si="324"/>
        <v>0</v>
      </c>
      <c r="BY306" s="14">
        <f t="shared" si="324"/>
        <v>0</v>
      </c>
      <c r="BZ306" s="14">
        <f t="shared" si="324"/>
        <v>0</v>
      </c>
      <c r="CA306" s="14">
        <f t="shared" si="324"/>
        <v>0</v>
      </c>
      <c r="CB306" s="14">
        <f t="shared" si="324"/>
        <v>0</v>
      </c>
      <c r="CC306" s="14">
        <f t="shared" si="324"/>
        <v>0</v>
      </c>
      <c r="CD306" s="14">
        <f t="shared" si="324"/>
        <v>0</v>
      </c>
      <c r="CE306" s="14">
        <f t="shared" si="324"/>
        <v>0</v>
      </c>
      <c r="CF306" s="14">
        <f t="shared" si="322"/>
        <v>0</v>
      </c>
      <c r="CG306" s="14">
        <f t="shared" si="315"/>
        <v>0</v>
      </c>
      <c r="CH306" s="14">
        <f t="shared" si="315"/>
        <v>0</v>
      </c>
      <c r="CI306" s="14">
        <f t="shared" si="315"/>
        <v>0</v>
      </c>
      <c r="CJ306" s="14">
        <f t="shared" si="315"/>
        <v>0</v>
      </c>
      <c r="CK306" s="14">
        <f t="shared" si="313"/>
        <v>0</v>
      </c>
      <c r="CL306" s="14">
        <f t="shared" si="313"/>
        <v>0</v>
      </c>
      <c r="CM306" s="14">
        <f t="shared" si="313"/>
        <v>0</v>
      </c>
      <c r="CN306" s="14">
        <f t="shared" si="313"/>
        <v>0</v>
      </c>
      <c r="CO306" s="14">
        <f t="shared" si="313"/>
        <v>0</v>
      </c>
      <c r="CP306" s="14">
        <f t="shared" si="313"/>
        <v>0</v>
      </c>
      <c r="CQ306" s="14">
        <f t="shared" si="313"/>
        <v>0</v>
      </c>
      <c r="CR306" s="14">
        <f t="shared" si="313"/>
        <v>0</v>
      </c>
      <c r="CS306" s="14">
        <f t="shared" si="313"/>
        <v>0</v>
      </c>
      <c r="CT306" s="14">
        <f t="shared" si="313"/>
        <v>0</v>
      </c>
      <c r="CU306" s="14">
        <f t="shared" si="313"/>
        <v>0</v>
      </c>
      <c r="CV306" s="14">
        <f t="shared" si="313"/>
        <v>0</v>
      </c>
      <c r="CW306" s="14">
        <f t="shared" si="293"/>
        <v>0</v>
      </c>
      <c r="CX306" s="14">
        <f t="shared" si="293"/>
        <v>0</v>
      </c>
      <c r="CY306" s="14">
        <f t="shared" si="318"/>
        <v>0</v>
      </c>
      <c r="CZ306" s="14">
        <f t="shared" si="318"/>
        <v>0</v>
      </c>
      <c r="DA306" s="14">
        <f t="shared" si="318"/>
        <v>0</v>
      </c>
      <c r="DB306" s="14">
        <f t="shared" si="318"/>
        <v>9.0448300342436838E-2</v>
      </c>
      <c r="DC306" s="14">
        <f t="shared" si="318"/>
        <v>9.0009813747598783E-2</v>
      </c>
      <c r="DD306" s="14">
        <f t="shared" si="318"/>
        <v>9.0458740499457138E-2</v>
      </c>
      <c r="DE306" s="14">
        <f t="shared" si="318"/>
        <v>9.0965088114925277E-2</v>
      </c>
      <c r="DF306" s="14">
        <f t="shared" si="318"/>
        <v>9.1231312118934288E-2</v>
      </c>
      <c r="DG306" s="14">
        <f t="shared" si="318"/>
        <v>9.1549736908043133E-2</v>
      </c>
      <c r="DH306" s="14">
        <f t="shared" si="318"/>
        <v>9.0855466466215687E-2</v>
      </c>
      <c r="DI306" s="14">
        <f t="shared" si="318"/>
        <v>9.1027729057045051E-2</v>
      </c>
      <c r="DJ306" s="14">
        <f t="shared" si="318"/>
        <v>9.1153010941284585E-2</v>
      </c>
      <c r="DK306" s="14">
        <f t="shared" si="318"/>
        <v>9.1168671176814528E-2</v>
      </c>
      <c r="DL306" s="14">
        <f t="shared" si="318"/>
        <v>9.1132130627244665E-2</v>
      </c>
      <c r="DM306" s="14">
        <f t="shared" si="318"/>
        <v>0</v>
      </c>
      <c r="DN306" s="14">
        <f t="shared" si="302"/>
        <v>0</v>
      </c>
      <c r="DO306" s="14">
        <f t="shared" si="302"/>
        <v>0</v>
      </c>
      <c r="DP306" s="14">
        <f t="shared" si="302"/>
        <v>0</v>
      </c>
      <c r="DQ306" s="14">
        <f t="shared" si="300"/>
        <v>0</v>
      </c>
      <c r="DR306" s="14">
        <f t="shared" si="300"/>
        <v>0</v>
      </c>
      <c r="DS306" s="14">
        <f t="shared" si="280"/>
        <v>0</v>
      </c>
      <c r="DT306" s="14">
        <f t="shared" si="280"/>
        <v>0</v>
      </c>
      <c r="DU306" s="14">
        <f t="shared" si="280"/>
        <v>0</v>
      </c>
      <c r="DV306" s="14">
        <f t="shared" si="280"/>
        <v>0</v>
      </c>
      <c r="DW306" s="14">
        <f t="shared" si="316"/>
        <v>0</v>
      </c>
      <c r="DX306" s="14">
        <f t="shared" si="316"/>
        <v>0</v>
      </c>
      <c r="DY306" s="14">
        <f t="shared" si="316"/>
        <v>0</v>
      </c>
      <c r="DZ306" s="14">
        <f t="shared" si="311"/>
        <v>0.99999999999999989</v>
      </c>
    </row>
    <row r="307" spans="2:130">
      <c r="C307" s="18">
        <v>2049</v>
      </c>
      <c r="D307" s="25"/>
      <c r="E307" s="25"/>
      <c r="F307" s="25"/>
      <c r="G307" s="25"/>
      <c r="H307" s="25"/>
      <c r="I307" s="25"/>
      <c r="J307" s="25"/>
      <c r="K307" s="25"/>
      <c r="L307" s="25"/>
      <c r="M307" s="25"/>
      <c r="N307" s="25"/>
      <c r="O307" s="25"/>
      <c r="P307" s="25"/>
      <c r="Q307" s="25"/>
      <c r="R307" s="25"/>
      <c r="S307" s="25"/>
      <c r="T307" s="25"/>
      <c r="U307" s="25"/>
      <c r="V307" s="25"/>
      <c r="W307" s="25"/>
      <c r="X307" s="25"/>
      <c r="Y307" s="25"/>
      <c r="Z307" s="25"/>
      <c r="AA307" s="25"/>
      <c r="AB307" s="25"/>
      <c r="AC307" s="25"/>
      <c r="AD307" s="25"/>
      <c r="AE307" s="25"/>
      <c r="AF307" s="25"/>
      <c r="AG307" s="25">
        <f t="shared" si="298"/>
        <v>0</v>
      </c>
      <c r="AH307" s="25">
        <f t="shared" si="301"/>
        <v>0</v>
      </c>
      <c r="AI307" s="25">
        <f t="shared" si="303"/>
        <v>0</v>
      </c>
      <c r="AJ307" s="25">
        <f t="shared" si="304"/>
        <v>0</v>
      </c>
      <c r="AK307" s="25">
        <f t="shared" si="305"/>
        <v>0</v>
      </c>
      <c r="AL307" s="25">
        <f t="shared" si="306"/>
        <v>0</v>
      </c>
      <c r="AM307" s="25">
        <f t="shared" si="307"/>
        <v>0</v>
      </c>
      <c r="AN307" s="25">
        <f t="shared" si="308"/>
        <v>0</v>
      </c>
      <c r="AO307" s="25">
        <f t="shared" si="309"/>
        <v>0</v>
      </c>
      <c r="AP307" s="25">
        <f t="shared" si="310"/>
        <v>4702.6363636363476</v>
      </c>
      <c r="AQ307" s="25">
        <f t="shared" si="312"/>
        <v>4726.0909090909108</v>
      </c>
      <c r="AR307" s="25">
        <f t="shared" si="314"/>
        <v>4752.5454545454559</v>
      </c>
      <c r="AS307" s="25">
        <f t="shared" si="317"/>
        <v>4766.4545454545469</v>
      </c>
      <c r="AT307" s="25">
        <f t="shared" si="319"/>
        <v>4783.0909090909108</v>
      </c>
      <c r="AU307" s="25">
        <f t="shared" si="320"/>
        <v>4746.8181818181838</v>
      </c>
      <c r="AV307" s="25">
        <f t="shared" si="321"/>
        <v>4755.8181818181838</v>
      </c>
      <c r="AW307" s="25">
        <f t="shared" si="323"/>
        <v>4762.3636363636379</v>
      </c>
      <c r="AX307" s="25">
        <f t="shared" si="325"/>
        <v>4763.1818181818198</v>
      </c>
      <c r="AY307" s="25">
        <f t="shared" ref="AY307:AY318" si="326">VLOOKUP($C$113,$D$3:$K$63,$A$71,0)*(B260-B259)</f>
        <v>4761.2727272727288</v>
      </c>
      <c r="AZ307" s="25">
        <f>VLOOKUP($C$114,$D$3:$K$63,$A$71,0)*(B259-B258)</f>
        <v>4706.7272727272739</v>
      </c>
      <c r="BA307" s="25">
        <f>VLOOKUP($C$115,$D$3:$K$63,$A$71,0)*B258</f>
        <v>0</v>
      </c>
      <c r="BB307" s="25"/>
      <c r="BC307" s="25"/>
      <c r="BD307" s="25"/>
      <c r="BE307" s="25"/>
      <c r="BF307" s="25"/>
      <c r="BG307" s="25"/>
      <c r="BH307" s="25"/>
      <c r="BI307" s="25"/>
      <c r="BJ307" s="25"/>
      <c r="BK307" s="25"/>
      <c r="BL307" s="25"/>
      <c r="BM307" s="21">
        <f t="shared" si="261"/>
        <v>52227</v>
      </c>
      <c r="BP307" s="18">
        <v>2049</v>
      </c>
      <c r="BQ307" s="14">
        <f t="shared" si="324"/>
        <v>0</v>
      </c>
      <c r="BR307" s="14">
        <f t="shared" si="324"/>
        <v>0</v>
      </c>
      <c r="BS307" s="14">
        <f t="shared" si="324"/>
        <v>0</v>
      </c>
      <c r="BT307" s="14">
        <f t="shared" si="324"/>
        <v>0</v>
      </c>
      <c r="BU307" s="14">
        <f t="shared" si="324"/>
        <v>0</v>
      </c>
      <c r="BV307" s="14">
        <f t="shared" si="324"/>
        <v>0</v>
      </c>
      <c r="BW307" s="14">
        <f t="shared" si="324"/>
        <v>0</v>
      </c>
      <c r="BX307" s="14">
        <f t="shared" si="324"/>
        <v>0</v>
      </c>
      <c r="BY307" s="14">
        <f t="shared" si="324"/>
        <v>0</v>
      </c>
      <c r="BZ307" s="14">
        <f t="shared" si="324"/>
        <v>0</v>
      </c>
      <c r="CA307" s="14">
        <f t="shared" si="324"/>
        <v>0</v>
      </c>
      <c r="CB307" s="14">
        <f t="shared" si="324"/>
        <v>0</v>
      </c>
      <c r="CC307" s="14">
        <f t="shared" si="324"/>
        <v>0</v>
      </c>
      <c r="CD307" s="14">
        <f t="shared" si="324"/>
        <v>0</v>
      </c>
      <c r="CE307" s="14">
        <f t="shared" si="324"/>
        <v>0</v>
      </c>
      <c r="CF307" s="14">
        <f t="shared" si="322"/>
        <v>0</v>
      </c>
      <c r="CG307" s="14">
        <f t="shared" si="315"/>
        <v>0</v>
      </c>
      <c r="CH307" s="14">
        <f t="shared" si="315"/>
        <v>0</v>
      </c>
      <c r="CI307" s="14">
        <f t="shared" si="315"/>
        <v>0</v>
      </c>
      <c r="CJ307" s="14">
        <f t="shared" si="315"/>
        <v>0</v>
      </c>
      <c r="CK307" s="14">
        <f t="shared" si="313"/>
        <v>0</v>
      </c>
      <c r="CL307" s="14">
        <f t="shared" si="313"/>
        <v>0</v>
      </c>
      <c r="CM307" s="14">
        <f t="shared" si="313"/>
        <v>0</v>
      </c>
      <c r="CN307" s="14">
        <f t="shared" si="313"/>
        <v>0</v>
      </c>
      <c r="CO307" s="14">
        <f t="shared" si="313"/>
        <v>0</v>
      </c>
      <c r="CP307" s="14">
        <f t="shared" si="313"/>
        <v>0</v>
      </c>
      <c r="CQ307" s="14">
        <f t="shared" si="313"/>
        <v>0</v>
      </c>
      <c r="CR307" s="14">
        <f t="shared" si="313"/>
        <v>0</v>
      </c>
      <c r="CS307" s="14">
        <f t="shared" si="313"/>
        <v>0</v>
      </c>
      <c r="CT307" s="14">
        <f t="shared" si="313"/>
        <v>0</v>
      </c>
      <c r="CU307" s="14">
        <f t="shared" si="313"/>
        <v>0</v>
      </c>
      <c r="CV307" s="14">
        <f t="shared" si="313"/>
        <v>0</v>
      </c>
      <c r="CW307" s="14">
        <f t="shared" si="293"/>
        <v>0</v>
      </c>
      <c r="CX307" s="14">
        <f t="shared" si="293"/>
        <v>0</v>
      </c>
      <c r="CY307" s="14">
        <f t="shared" si="318"/>
        <v>0</v>
      </c>
      <c r="CZ307" s="14">
        <f t="shared" si="318"/>
        <v>0</v>
      </c>
      <c r="DA307" s="14">
        <f t="shared" si="318"/>
        <v>0</v>
      </c>
      <c r="DB307" s="14">
        <f t="shared" si="318"/>
        <v>0</v>
      </c>
      <c r="DC307" s="14">
        <f t="shared" si="318"/>
        <v>9.0042245651413014E-2</v>
      </c>
      <c r="DD307" s="14">
        <f t="shared" si="318"/>
        <v>9.049133415840295E-2</v>
      </c>
      <c r="DE307" s="14">
        <f t="shared" si="318"/>
        <v>9.0997864218612126E-2</v>
      </c>
      <c r="DF307" s="14">
        <f t="shared" si="318"/>
        <v>9.1264184147175728E-2</v>
      </c>
      <c r="DG307" s="14">
        <f t="shared" si="318"/>
        <v>9.1582723669575331E-2</v>
      </c>
      <c r="DH307" s="14">
        <f t="shared" si="318"/>
        <v>9.0888203071556553E-2</v>
      </c>
      <c r="DI307" s="14">
        <f t="shared" si="318"/>
        <v>9.106052773121534E-2</v>
      </c>
      <c r="DJ307" s="14">
        <f t="shared" si="318"/>
        <v>9.1185854756421728E-2</v>
      </c>
      <c r="DK307" s="14">
        <f t="shared" si="318"/>
        <v>9.1201520634572542E-2</v>
      </c>
      <c r="DL307" s="14">
        <f t="shared" si="318"/>
        <v>9.1164966918887341E-2</v>
      </c>
      <c r="DM307" s="14">
        <f t="shared" si="318"/>
        <v>9.0120575042167347E-2</v>
      </c>
      <c r="DN307" s="14">
        <f t="shared" si="302"/>
        <v>0</v>
      </c>
      <c r="DO307" s="14">
        <f t="shared" si="302"/>
        <v>0</v>
      </c>
      <c r="DP307" s="14">
        <f t="shared" si="302"/>
        <v>0</v>
      </c>
      <c r="DQ307" s="14">
        <f t="shared" si="300"/>
        <v>0</v>
      </c>
      <c r="DR307" s="14">
        <f t="shared" si="300"/>
        <v>0</v>
      </c>
      <c r="DS307" s="14">
        <f t="shared" si="280"/>
        <v>0</v>
      </c>
      <c r="DT307" s="14">
        <f t="shared" si="280"/>
        <v>0</v>
      </c>
      <c r="DU307" s="14">
        <f t="shared" si="280"/>
        <v>0</v>
      </c>
      <c r="DV307" s="14">
        <f t="shared" si="280"/>
        <v>0</v>
      </c>
      <c r="DW307" s="14">
        <f t="shared" si="316"/>
        <v>0</v>
      </c>
      <c r="DX307" s="14">
        <f t="shared" si="316"/>
        <v>0</v>
      </c>
      <c r="DY307" s="14">
        <f t="shared" si="316"/>
        <v>0</v>
      </c>
      <c r="DZ307" s="14">
        <f t="shared" si="311"/>
        <v>0.99999999999999989</v>
      </c>
    </row>
    <row r="308" spans="2:130">
      <c r="C308" s="18">
        <v>2050</v>
      </c>
      <c r="D308" s="25"/>
      <c r="E308" s="25"/>
      <c r="F308" s="25"/>
      <c r="G308" s="25"/>
      <c r="H308" s="25"/>
      <c r="I308" s="25"/>
      <c r="J308" s="25"/>
      <c r="K308" s="25"/>
      <c r="L308" s="25"/>
      <c r="M308" s="25"/>
      <c r="N308" s="25"/>
      <c r="O308" s="25"/>
      <c r="P308" s="25"/>
      <c r="Q308" s="25"/>
      <c r="R308" s="25"/>
      <c r="S308" s="25"/>
      <c r="T308" s="25"/>
      <c r="U308" s="25"/>
      <c r="V308" s="25"/>
      <c r="W308" s="25"/>
      <c r="X308" s="25"/>
      <c r="Y308" s="25"/>
      <c r="Z308" s="25"/>
      <c r="AA308" s="25"/>
      <c r="AB308" s="25"/>
      <c r="AC308" s="25"/>
      <c r="AD308" s="25"/>
      <c r="AE308" s="25"/>
      <c r="AF308" s="25"/>
      <c r="AG308" s="25"/>
      <c r="AH308" s="25">
        <f t="shared" si="301"/>
        <v>0</v>
      </c>
      <c r="AI308" s="25">
        <f t="shared" si="303"/>
        <v>0</v>
      </c>
      <c r="AJ308" s="25">
        <f t="shared" si="304"/>
        <v>0</v>
      </c>
      <c r="AK308" s="25">
        <f t="shared" si="305"/>
        <v>0</v>
      </c>
      <c r="AL308" s="25">
        <f t="shared" si="306"/>
        <v>0</v>
      </c>
      <c r="AM308" s="25">
        <f t="shared" si="307"/>
        <v>0</v>
      </c>
      <c r="AN308" s="25">
        <f t="shared" si="308"/>
        <v>0</v>
      </c>
      <c r="AO308" s="25">
        <f t="shared" si="309"/>
        <v>0</v>
      </c>
      <c r="AP308" s="25">
        <f t="shared" si="310"/>
        <v>0</v>
      </c>
      <c r="AQ308" s="25">
        <f t="shared" si="312"/>
        <v>4726.0909090908935</v>
      </c>
      <c r="AR308" s="25">
        <f t="shared" si="314"/>
        <v>4752.5454545454559</v>
      </c>
      <c r="AS308" s="25">
        <f t="shared" si="317"/>
        <v>4766.4545454545469</v>
      </c>
      <c r="AT308" s="25">
        <f t="shared" si="319"/>
        <v>4783.0909090909108</v>
      </c>
      <c r="AU308" s="25">
        <f t="shared" si="320"/>
        <v>4746.8181818181838</v>
      </c>
      <c r="AV308" s="25">
        <f t="shared" si="321"/>
        <v>4755.8181818181838</v>
      </c>
      <c r="AW308" s="25">
        <f t="shared" si="323"/>
        <v>4762.3636363636379</v>
      </c>
      <c r="AX308" s="25">
        <f t="shared" si="325"/>
        <v>4763.1818181818198</v>
      </c>
      <c r="AY308" s="25">
        <f t="shared" si="326"/>
        <v>4761.2727272727288</v>
      </c>
      <c r="AZ308" s="25">
        <f t="shared" ref="AZ308:AZ318" si="327">VLOOKUP($C$114,$D$3:$K$63,$A$71,0)*(B260-B259)</f>
        <v>4706.7272727272739</v>
      </c>
      <c r="BA308" s="25">
        <f>VLOOKUP($C$115,$D$3:$K$63,$A$71,0)*(B259-B258)</f>
        <v>4699.9090909090928</v>
      </c>
      <c r="BB308" s="25">
        <f>VLOOKUP($C$116,$D$3:$K$63,$A$71,0)*B258</f>
        <v>0</v>
      </c>
      <c r="BC308" s="25"/>
      <c r="BD308" s="25"/>
      <c r="BE308" s="25"/>
      <c r="BF308" s="25"/>
      <c r="BG308" s="25"/>
      <c r="BH308" s="25"/>
      <c r="BI308" s="25"/>
      <c r="BJ308" s="25"/>
      <c r="BK308" s="25"/>
      <c r="BL308" s="25"/>
      <c r="BM308" s="21">
        <f t="shared" si="261"/>
        <v>52224.272727272728</v>
      </c>
      <c r="BP308" s="18">
        <v>2050</v>
      </c>
      <c r="BQ308" s="14">
        <f t="shared" si="324"/>
        <v>0</v>
      </c>
      <c r="BR308" s="14">
        <f t="shared" si="324"/>
        <v>0</v>
      </c>
      <c r="BS308" s="14">
        <f t="shared" si="324"/>
        <v>0</v>
      </c>
      <c r="BT308" s="14">
        <f t="shared" si="324"/>
        <v>0</v>
      </c>
      <c r="BU308" s="14">
        <f t="shared" si="324"/>
        <v>0</v>
      </c>
      <c r="BV308" s="14">
        <f t="shared" si="324"/>
        <v>0</v>
      </c>
      <c r="BW308" s="14">
        <f t="shared" si="324"/>
        <v>0</v>
      </c>
      <c r="BX308" s="14">
        <f t="shared" si="324"/>
        <v>0</v>
      </c>
      <c r="BY308" s="14">
        <f t="shared" si="324"/>
        <v>0</v>
      </c>
      <c r="BZ308" s="14">
        <f t="shared" si="324"/>
        <v>0</v>
      </c>
      <c r="CA308" s="14">
        <f t="shared" si="324"/>
        <v>0</v>
      </c>
      <c r="CB308" s="14">
        <f t="shared" si="324"/>
        <v>0</v>
      </c>
      <c r="CC308" s="14">
        <f t="shared" si="324"/>
        <v>0</v>
      </c>
      <c r="CD308" s="14">
        <f t="shared" si="324"/>
        <v>0</v>
      </c>
      <c r="CE308" s="14">
        <f t="shared" si="324"/>
        <v>0</v>
      </c>
      <c r="CF308" s="14">
        <f t="shared" si="322"/>
        <v>0</v>
      </c>
      <c r="CG308" s="14">
        <f t="shared" si="315"/>
        <v>0</v>
      </c>
      <c r="CH308" s="14">
        <f t="shared" si="315"/>
        <v>0</v>
      </c>
      <c r="CI308" s="14">
        <f t="shared" si="315"/>
        <v>0</v>
      </c>
      <c r="CJ308" s="14">
        <f t="shared" si="315"/>
        <v>0</v>
      </c>
      <c r="CK308" s="14">
        <f t="shared" si="313"/>
        <v>0</v>
      </c>
      <c r="CL308" s="14">
        <f t="shared" si="313"/>
        <v>0</v>
      </c>
      <c r="CM308" s="14">
        <f t="shared" si="313"/>
        <v>0</v>
      </c>
      <c r="CN308" s="14">
        <f t="shared" si="313"/>
        <v>0</v>
      </c>
      <c r="CO308" s="14">
        <f t="shared" si="313"/>
        <v>0</v>
      </c>
      <c r="CP308" s="14">
        <f t="shared" si="313"/>
        <v>0</v>
      </c>
      <c r="CQ308" s="14">
        <f t="shared" si="313"/>
        <v>0</v>
      </c>
      <c r="CR308" s="14">
        <f t="shared" si="313"/>
        <v>0</v>
      </c>
      <c r="CS308" s="14">
        <f t="shared" si="313"/>
        <v>0</v>
      </c>
      <c r="CT308" s="14">
        <f t="shared" si="313"/>
        <v>0</v>
      </c>
      <c r="CU308" s="14">
        <f t="shared" si="313"/>
        <v>0</v>
      </c>
      <c r="CV308" s="14">
        <f t="shared" si="313"/>
        <v>0</v>
      </c>
      <c r="CW308" s="14">
        <f t="shared" si="293"/>
        <v>0</v>
      </c>
      <c r="CX308" s="14">
        <f t="shared" si="293"/>
        <v>0</v>
      </c>
      <c r="CY308" s="14">
        <f t="shared" si="318"/>
        <v>0</v>
      </c>
      <c r="CZ308" s="14">
        <f t="shared" si="318"/>
        <v>0</v>
      </c>
      <c r="DA308" s="14">
        <f t="shared" si="318"/>
        <v>0</v>
      </c>
      <c r="DB308" s="14">
        <f t="shared" si="318"/>
        <v>0</v>
      </c>
      <c r="DC308" s="14">
        <f t="shared" si="318"/>
        <v>0</v>
      </c>
      <c r="DD308" s="14">
        <f t="shared" si="318"/>
        <v>9.0496059825890485E-2</v>
      </c>
      <c r="DE308" s="14">
        <f t="shared" si="318"/>
        <v>9.1002616338275333E-2</v>
      </c>
      <c r="DF308" s="14">
        <f t="shared" si="318"/>
        <v>9.1268950174683686E-2</v>
      </c>
      <c r="DG308" s="14">
        <f t="shared" si="318"/>
        <v>9.1587506331956434E-2</v>
      </c>
      <c r="DH308" s="14">
        <f t="shared" si="318"/>
        <v>9.0892949464460138E-2</v>
      </c>
      <c r="DI308" s="14">
        <f t="shared" si="318"/>
        <v>9.1065283123312607E-2</v>
      </c>
      <c r="DJ308" s="14">
        <f t="shared" si="318"/>
        <v>9.1190616693387114E-2</v>
      </c>
      <c r="DK308" s="14">
        <f t="shared" si="318"/>
        <v>9.1206283389646439E-2</v>
      </c>
      <c r="DL308" s="14">
        <f t="shared" si="318"/>
        <v>9.116972776504137E-2</v>
      </c>
      <c r="DM308" s="14">
        <f t="shared" si="318"/>
        <v>9.0125281347753675E-2</v>
      </c>
      <c r="DN308" s="14">
        <f t="shared" si="302"/>
        <v>8.9994725545592735E-2</v>
      </c>
      <c r="DO308" s="14">
        <f t="shared" si="302"/>
        <v>0</v>
      </c>
      <c r="DP308" s="14">
        <f t="shared" si="302"/>
        <v>0</v>
      </c>
      <c r="DQ308" s="14">
        <f t="shared" si="300"/>
        <v>0</v>
      </c>
      <c r="DR308" s="14">
        <f t="shared" si="300"/>
        <v>0</v>
      </c>
      <c r="DS308" s="14">
        <f t="shared" si="280"/>
        <v>0</v>
      </c>
      <c r="DT308" s="14">
        <f t="shared" si="280"/>
        <v>0</v>
      </c>
      <c r="DU308" s="14">
        <f t="shared" si="280"/>
        <v>0</v>
      </c>
      <c r="DV308" s="14">
        <f t="shared" si="280"/>
        <v>0</v>
      </c>
      <c r="DW308" s="14">
        <f t="shared" si="316"/>
        <v>0</v>
      </c>
      <c r="DX308" s="14">
        <f t="shared" si="316"/>
        <v>0</v>
      </c>
      <c r="DY308" s="14">
        <f t="shared" si="316"/>
        <v>0</v>
      </c>
      <c r="DZ308" s="14">
        <f t="shared" si="311"/>
        <v>1</v>
      </c>
    </row>
    <row r="309" spans="2:130">
      <c r="C309" s="18">
        <v>2051</v>
      </c>
      <c r="D309" s="25"/>
      <c r="E309" s="25"/>
      <c r="F309" s="25"/>
      <c r="G309" s="25"/>
      <c r="H309" s="25"/>
      <c r="I309" s="25"/>
      <c r="J309" s="25"/>
      <c r="K309" s="25"/>
      <c r="L309" s="25"/>
      <c r="M309" s="25"/>
      <c r="N309" s="25"/>
      <c r="O309" s="25"/>
      <c r="P309" s="25"/>
      <c r="Q309" s="25"/>
      <c r="R309" s="25"/>
      <c r="S309" s="25"/>
      <c r="T309" s="25"/>
      <c r="U309" s="25"/>
      <c r="V309" s="25"/>
      <c r="W309" s="25"/>
      <c r="X309" s="25"/>
      <c r="Y309" s="25"/>
      <c r="Z309" s="25"/>
      <c r="AA309" s="25"/>
      <c r="AB309" s="25"/>
      <c r="AC309" s="25"/>
      <c r="AD309" s="25"/>
      <c r="AE309" s="25"/>
      <c r="AF309" s="25"/>
      <c r="AG309" s="25"/>
      <c r="AH309" s="25"/>
      <c r="AI309" s="25">
        <f t="shared" si="303"/>
        <v>0</v>
      </c>
      <c r="AJ309" s="25">
        <f t="shared" si="304"/>
        <v>0</v>
      </c>
      <c r="AK309" s="25">
        <f t="shared" si="305"/>
        <v>0</v>
      </c>
      <c r="AL309" s="25">
        <f t="shared" si="306"/>
        <v>0</v>
      </c>
      <c r="AM309" s="25">
        <f t="shared" si="307"/>
        <v>0</v>
      </c>
      <c r="AN309" s="25">
        <f t="shared" si="308"/>
        <v>0</v>
      </c>
      <c r="AO309" s="25">
        <f t="shared" si="309"/>
        <v>0</v>
      </c>
      <c r="AP309" s="25">
        <f t="shared" si="310"/>
        <v>0</v>
      </c>
      <c r="AQ309" s="25">
        <f t="shared" si="312"/>
        <v>0</v>
      </c>
      <c r="AR309" s="25">
        <f t="shared" si="314"/>
        <v>4752.5454545454386</v>
      </c>
      <c r="AS309" s="25">
        <f t="shared" si="317"/>
        <v>4766.4545454545469</v>
      </c>
      <c r="AT309" s="25">
        <f t="shared" si="319"/>
        <v>4783.0909090909108</v>
      </c>
      <c r="AU309" s="25">
        <f t="shared" si="320"/>
        <v>4746.8181818181838</v>
      </c>
      <c r="AV309" s="25">
        <f t="shared" si="321"/>
        <v>4755.8181818181838</v>
      </c>
      <c r="AW309" s="25">
        <f t="shared" si="323"/>
        <v>4762.3636363636379</v>
      </c>
      <c r="AX309" s="25">
        <f t="shared" si="325"/>
        <v>4763.1818181818198</v>
      </c>
      <c r="AY309" s="25">
        <f t="shared" si="326"/>
        <v>4761.2727272727288</v>
      </c>
      <c r="AZ309" s="25">
        <f t="shared" si="327"/>
        <v>4706.7272727272739</v>
      </c>
      <c r="BA309" s="25">
        <f t="shared" ref="BA309:BA318" si="328">VLOOKUP($C$115,$D$3:$K$63,$A$71,0)*(B260-B259)</f>
        <v>4699.9090909090928</v>
      </c>
      <c r="BB309" s="25">
        <f>VLOOKUP($C$116,$D$3:$K$63,$A$71,0)*(B259-B258)</f>
        <v>4687.0909090909108</v>
      </c>
      <c r="BC309" s="25" t="e">
        <f>VLOOKUP($C$117,$D$3:$K$63,$A$71,0)*B258</f>
        <v>#N/A</v>
      </c>
      <c r="BD309" s="25"/>
      <c r="BE309" s="25"/>
      <c r="BF309" s="25"/>
      <c r="BG309" s="25"/>
      <c r="BH309" s="25"/>
      <c r="BI309" s="25"/>
      <c r="BJ309" s="25"/>
      <c r="BK309" s="25"/>
      <c r="BL309" s="25"/>
      <c r="BM309" s="21" t="e">
        <f t="shared" si="261"/>
        <v>#N/A</v>
      </c>
      <c r="BP309" s="18">
        <v>2051</v>
      </c>
      <c r="BQ309" s="14" t="e">
        <f t="shared" si="324"/>
        <v>#N/A</v>
      </c>
      <c r="BR309" s="14" t="e">
        <f t="shared" si="324"/>
        <v>#N/A</v>
      </c>
      <c r="BS309" s="14" t="e">
        <f t="shared" si="324"/>
        <v>#N/A</v>
      </c>
      <c r="BT309" s="14" t="e">
        <f t="shared" si="324"/>
        <v>#N/A</v>
      </c>
      <c r="BU309" s="14" t="e">
        <f t="shared" si="324"/>
        <v>#N/A</v>
      </c>
      <c r="BV309" s="14" t="e">
        <f t="shared" si="324"/>
        <v>#N/A</v>
      </c>
      <c r="BW309" s="14" t="e">
        <f t="shared" si="324"/>
        <v>#N/A</v>
      </c>
      <c r="BX309" s="14" t="e">
        <f t="shared" si="324"/>
        <v>#N/A</v>
      </c>
      <c r="BY309" s="14" t="e">
        <f t="shared" si="324"/>
        <v>#N/A</v>
      </c>
      <c r="BZ309" s="14" t="e">
        <f t="shared" si="324"/>
        <v>#N/A</v>
      </c>
      <c r="CA309" s="14" t="e">
        <f t="shared" si="324"/>
        <v>#N/A</v>
      </c>
      <c r="CB309" s="14" t="e">
        <f t="shared" si="324"/>
        <v>#N/A</v>
      </c>
      <c r="CC309" s="14" t="e">
        <f t="shared" si="324"/>
        <v>#N/A</v>
      </c>
      <c r="CD309" s="14" t="e">
        <f t="shared" si="324"/>
        <v>#N/A</v>
      </c>
      <c r="CE309" s="14" t="e">
        <f t="shared" si="324"/>
        <v>#N/A</v>
      </c>
      <c r="CF309" s="14" t="e">
        <f t="shared" si="322"/>
        <v>#N/A</v>
      </c>
      <c r="CG309" s="14" t="e">
        <f t="shared" si="315"/>
        <v>#N/A</v>
      </c>
      <c r="CH309" s="14" t="e">
        <f t="shared" si="315"/>
        <v>#N/A</v>
      </c>
      <c r="CI309" s="14" t="e">
        <f t="shared" si="315"/>
        <v>#N/A</v>
      </c>
      <c r="CJ309" s="14" t="e">
        <f t="shared" si="315"/>
        <v>#N/A</v>
      </c>
      <c r="CK309" s="14" t="e">
        <f t="shared" si="313"/>
        <v>#N/A</v>
      </c>
      <c r="CL309" s="14" t="e">
        <f t="shared" si="313"/>
        <v>#N/A</v>
      </c>
      <c r="CM309" s="14" t="e">
        <f t="shared" si="313"/>
        <v>#N/A</v>
      </c>
      <c r="CN309" s="14" t="e">
        <f t="shared" si="313"/>
        <v>#N/A</v>
      </c>
      <c r="CO309" s="14" t="e">
        <f t="shared" si="313"/>
        <v>#N/A</v>
      </c>
      <c r="CP309" s="14" t="e">
        <f t="shared" si="313"/>
        <v>#N/A</v>
      </c>
      <c r="CQ309" s="14" t="e">
        <f t="shared" si="313"/>
        <v>#N/A</v>
      </c>
      <c r="CR309" s="14" t="e">
        <f t="shared" si="313"/>
        <v>#N/A</v>
      </c>
      <c r="CS309" s="14" t="e">
        <f t="shared" si="313"/>
        <v>#N/A</v>
      </c>
      <c r="CT309" s="14" t="e">
        <f t="shared" si="313"/>
        <v>#N/A</v>
      </c>
      <c r="CU309" s="14" t="e">
        <f t="shared" si="313"/>
        <v>#N/A</v>
      </c>
      <c r="CV309" s="14" t="e">
        <f t="shared" si="313"/>
        <v>#N/A</v>
      </c>
      <c r="CW309" s="14" t="e">
        <f t="shared" si="293"/>
        <v>#N/A</v>
      </c>
      <c r="CX309" s="14" t="e">
        <f t="shared" si="293"/>
        <v>#N/A</v>
      </c>
      <c r="CY309" s="14" t="e">
        <f t="shared" si="318"/>
        <v>#N/A</v>
      </c>
      <c r="CZ309" s="14" t="e">
        <f t="shared" si="318"/>
        <v>#N/A</v>
      </c>
      <c r="DA309" s="14" t="e">
        <f t="shared" si="318"/>
        <v>#N/A</v>
      </c>
      <c r="DB309" s="14" t="e">
        <f t="shared" si="318"/>
        <v>#N/A</v>
      </c>
      <c r="DC309" s="14" t="e">
        <f t="shared" si="318"/>
        <v>#N/A</v>
      </c>
      <c r="DD309" s="14" t="e">
        <f t="shared" si="318"/>
        <v>#N/A</v>
      </c>
      <c r="DE309" s="14" t="e">
        <f t="shared" si="318"/>
        <v>#N/A</v>
      </c>
      <c r="DF309" s="14" t="e">
        <f t="shared" si="318"/>
        <v>#N/A</v>
      </c>
      <c r="DG309" s="14" t="e">
        <f t="shared" si="318"/>
        <v>#N/A</v>
      </c>
      <c r="DH309" s="14" t="e">
        <f t="shared" si="318"/>
        <v>#N/A</v>
      </c>
      <c r="DI309" s="14" t="e">
        <f t="shared" si="318"/>
        <v>#N/A</v>
      </c>
      <c r="DJ309" s="14" t="e">
        <f t="shared" si="318"/>
        <v>#N/A</v>
      </c>
      <c r="DK309" s="14" t="e">
        <f t="shared" si="318"/>
        <v>#N/A</v>
      </c>
      <c r="DL309" s="14" t="e">
        <f t="shared" si="318"/>
        <v>#N/A</v>
      </c>
      <c r="DM309" s="14" t="e">
        <f t="shared" si="318"/>
        <v>#N/A</v>
      </c>
      <c r="DN309" s="14" t="e">
        <f t="shared" si="302"/>
        <v>#N/A</v>
      </c>
      <c r="DO309" s="14" t="e">
        <f t="shared" si="302"/>
        <v>#N/A</v>
      </c>
      <c r="DP309" s="14" t="e">
        <f t="shared" si="302"/>
        <v>#N/A</v>
      </c>
      <c r="DQ309" s="14" t="e">
        <f t="shared" si="300"/>
        <v>#N/A</v>
      </c>
      <c r="DR309" s="14" t="e">
        <f t="shared" si="300"/>
        <v>#N/A</v>
      </c>
      <c r="DS309" s="14" t="e">
        <f t="shared" si="280"/>
        <v>#N/A</v>
      </c>
      <c r="DT309" s="14" t="e">
        <f t="shared" si="280"/>
        <v>#N/A</v>
      </c>
      <c r="DU309" s="14" t="e">
        <f t="shared" si="280"/>
        <v>#N/A</v>
      </c>
      <c r="DV309" s="14" t="e">
        <f t="shared" si="280"/>
        <v>#N/A</v>
      </c>
      <c r="DW309" s="14" t="e">
        <f t="shared" si="316"/>
        <v>#N/A</v>
      </c>
      <c r="DX309" s="14" t="e">
        <f t="shared" si="316"/>
        <v>#N/A</v>
      </c>
      <c r="DY309" s="14" t="e">
        <f t="shared" si="316"/>
        <v>#N/A</v>
      </c>
      <c r="DZ309" s="14" t="e">
        <f t="shared" si="311"/>
        <v>#N/A</v>
      </c>
    </row>
    <row r="310" spans="2:130">
      <c r="C310" s="18">
        <v>2052</v>
      </c>
      <c r="D310" s="25"/>
      <c r="E310" s="25"/>
      <c r="F310" s="25"/>
      <c r="G310" s="25"/>
      <c r="H310" s="25"/>
      <c r="I310" s="25"/>
      <c r="J310" s="25"/>
      <c r="K310" s="25"/>
      <c r="L310" s="25"/>
      <c r="M310" s="25"/>
      <c r="N310" s="25"/>
      <c r="O310" s="25"/>
      <c r="P310" s="25"/>
      <c r="Q310" s="25"/>
      <c r="R310" s="25"/>
      <c r="S310" s="25"/>
      <c r="T310" s="25"/>
      <c r="U310" s="25"/>
      <c r="V310" s="25"/>
      <c r="W310" s="25"/>
      <c r="X310" s="25"/>
      <c r="Y310" s="25"/>
      <c r="Z310" s="25"/>
      <c r="AA310" s="25"/>
      <c r="AB310" s="25"/>
      <c r="AC310" s="25"/>
      <c r="AD310" s="25"/>
      <c r="AE310" s="25"/>
      <c r="AF310" s="25"/>
      <c r="AG310" s="25"/>
      <c r="AH310" s="25"/>
      <c r="AI310" s="25"/>
      <c r="AJ310" s="25">
        <f t="shared" si="304"/>
        <v>0</v>
      </c>
      <c r="AK310" s="25">
        <f t="shared" si="305"/>
        <v>0</v>
      </c>
      <c r="AL310" s="25">
        <f t="shared" si="306"/>
        <v>0</v>
      </c>
      <c r="AM310" s="25">
        <f t="shared" si="307"/>
        <v>0</v>
      </c>
      <c r="AN310" s="25">
        <f t="shared" si="308"/>
        <v>0</v>
      </c>
      <c r="AO310" s="25">
        <f t="shared" si="309"/>
        <v>0</v>
      </c>
      <c r="AP310" s="25">
        <f t="shared" si="310"/>
        <v>0</v>
      </c>
      <c r="AQ310" s="25">
        <f t="shared" si="312"/>
        <v>0</v>
      </c>
      <c r="AR310" s="25">
        <f t="shared" si="314"/>
        <v>0</v>
      </c>
      <c r="AS310" s="25">
        <f t="shared" si="317"/>
        <v>4766.4545454545296</v>
      </c>
      <c r="AT310" s="25">
        <f t="shared" si="319"/>
        <v>4783.0909090909108</v>
      </c>
      <c r="AU310" s="25">
        <f t="shared" si="320"/>
        <v>4746.8181818181838</v>
      </c>
      <c r="AV310" s="25">
        <f t="shared" si="321"/>
        <v>4755.8181818181838</v>
      </c>
      <c r="AW310" s="25">
        <f t="shared" si="323"/>
        <v>4762.3636363636379</v>
      </c>
      <c r="AX310" s="25">
        <f t="shared" si="325"/>
        <v>4763.1818181818198</v>
      </c>
      <c r="AY310" s="25">
        <f t="shared" si="326"/>
        <v>4761.2727272727288</v>
      </c>
      <c r="AZ310" s="25">
        <f t="shared" si="327"/>
        <v>4706.7272727272739</v>
      </c>
      <c r="BA310" s="25">
        <f t="shared" si="328"/>
        <v>4699.9090909090928</v>
      </c>
      <c r="BB310" s="25">
        <f t="shared" ref="BB310:BB318" si="329">VLOOKUP($C$116,$D$3:$K$63,$A$71,0)*(B260-B259)</f>
        <v>4687.0909090909108</v>
      </c>
      <c r="BC310" s="25" t="e">
        <f>VLOOKUP($C$117,$D$3:$K$63,$A$71,0)*(B259-B258)</f>
        <v>#N/A</v>
      </c>
      <c r="BD310" s="25" t="e">
        <f>VLOOKUP($C$118,$D$3:$K$63,$A$71,0)*B258</f>
        <v>#N/A</v>
      </c>
      <c r="BE310" s="25"/>
      <c r="BF310" s="25"/>
      <c r="BG310" s="25"/>
      <c r="BH310" s="25"/>
      <c r="BI310" s="25"/>
      <c r="BJ310" s="25"/>
      <c r="BK310" s="25"/>
      <c r="BL310" s="25"/>
      <c r="BM310" s="21" t="e">
        <f t="shared" si="261"/>
        <v>#N/A</v>
      </c>
      <c r="BP310" s="18">
        <v>2052</v>
      </c>
      <c r="BQ310" s="14" t="e">
        <f t="shared" si="324"/>
        <v>#N/A</v>
      </c>
      <c r="BR310" s="14" t="e">
        <f t="shared" si="324"/>
        <v>#N/A</v>
      </c>
      <c r="BS310" s="14" t="e">
        <f t="shared" si="324"/>
        <v>#N/A</v>
      </c>
      <c r="BT310" s="14" t="e">
        <f t="shared" si="324"/>
        <v>#N/A</v>
      </c>
      <c r="BU310" s="14" t="e">
        <f t="shared" si="324"/>
        <v>#N/A</v>
      </c>
      <c r="BV310" s="14" t="e">
        <f t="shared" si="324"/>
        <v>#N/A</v>
      </c>
      <c r="BW310" s="14" t="e">
        <f t="shared" si="324"/>
        <v>#N/A</v>
      </c>
      <c r="BX310" s="14" t="e">
        <f t="shared" si="324"/>
        <v>#N/A</v>
      </c>
      <c r="BY310" s="14" t="e">
        <f t="shared" si="324"/>
        <v>#N/A</v>
      </c>
      <c r="BZ310" s="14" t="e">
        <f t="shared" si="324"/>
        <v>#N/A</v>
      </c>
      <c r="CA310" s="14" t="e">
        <f t="shared" si="324"/>
        <v>#N/A</v>
      </c>
      <c r="CB310" s="14" t="e">
        <f t="shared" si="324"/>
        <v>#N/A</v>
      </c>
      <c r="CC310" s="14" t="e">
        <f t="shared" si="324"/>
        <v>#N/A</v>
      </c>
      <c r="CD310" s="14" t="e">
        <f t="shared" si="324"/>
        <v>#N/A</v>
      </c>
      <c r="CE310" s="14" t="e">
        <f t="shared" si="324"/>
        <v>#N/A</v>
      </c>
      <c r="CF310" s="14" t="e">
        <f t="shared" si="322"/>
        <v>#N/A</v>
      </c>
      <c r="CG310" s="14" t="e">
        <f t="shared" si="315"/>
        <v>#N/A</v>
      </c>
      <c r="CH310" s="14" t="e">
        <f t="shared" si="315"/>
        <v>#N/A</v>
      </c>
      <c r="CI310" s="14" t="e">
        <f t="shared" si="315"/>
        <v>#N/A</v>
      </c>
      <c r="CJ310" s="14" t="e">
        <f t="shared" si="315"/>
        <v>#N/A</v>
      </c>
      <c r="CK310" s="14" t="e">
        <f t="shared" si="313"/>
        <v>#N/A</v>
      </c>
      <c r="CL310" s="14" t="e">
        <f t="shared" si="313"/>
        <v>#N/A</v>
      </c>
      <c r="CM310" s="14" t="e">
        <f t="shared" si="313"/>
        <v>#N/A</v>
      </c>
      <c r="CN310" s="14" t="e">
        <f t="shared" si="313"/>
        <v>#N/A</v>
      </c>
      <c r="CO310" s="14" t="e">
        <f t="shared" si="313"/>
        <v>#N/A</v>
      </c>
      <c r="CP310" s="14" t="e">
        <f t="shared" si="313"/>
        <v>#N/A</v>
      </c>
      <c r="CQ310" s="14" t="e">
        <f t="shared" si="313"/>
        <v>#N/A</v>
      </c>
      <c r="CR310" s="14" t="e">
        <f t="shared" si="313"/>
        <v>#N/A</v>
      </c>
      <c r="CS310" s="14" t="e">
        <f t="shared" si="313"/>
        <v>#N/A</v>
      </c>
      <c r="CT310" s="14" t="e">
        <f t="shared" si="313"/>
        <v>#N/A</v>
      </c>
      <c r="CU310" s="14" t="e">
        <f t="shared" si="313"/>
        <v>#N/A</v>
      </c>
      <c r="CV310" s="14" t="e">
        <f t="shared" si="313"/>
        <v>#N/A</v>
      </c>
      <c r="CW310" s="14" t="e">
        <f t="shared" si="293"/>
        <v>#N/A</v>
      </c>
      <c r="CX310" s="14" t="e">
        <f t="shared" si="293"/>
        <v>#N/A</v>
      </c>
      <c r="CY310" s="14" t="e">
        <f t="shared" si="318"/>
        <v>#N/A</v>
      </c>
      <c r="CZ310" s="14" t="e">
        <f t="shared" si="318"/>
        <v>#N/A</v>
      </c>
      <c r="DA310" s="14" t="e">
        <f t="shared" si="318"/>
        <v>#N/A</v>
      </c>
      <c r="DB310" s="14" t="e">
        <f t="shared" si="318"/>
        <v>#N/A</v>
      </c>
      <c r="DC310" s="14" t="e">
        <f t="shared" si="318"/>
        <v>#N/A</v>
      </c>
      <c r="DD310" s="14" t="e">
        <f t="shared" si="318"/>
        <v>#N/A</v>
      </c>
      <c r="DE310" s="14" t="e">
        <f t="shared" si="318"/>
        <v>#N/A</v>
      </c>
      <c r="DF310" s="14" t="e">
        <f t="shared" si="318"/>
        <v>#N/A</v>
      </c>
      <c r="DG310" s="14" t="e">
        <f t="shared" si="318"/>
        <v>#N/A</v>
      </c>
      <c r="DH310" s="14" t="e">
        <f t="shared" si="318"/>
        <v>#N/A</v>
      </c>
      <c r="DI310" s="14" t="e">
        <f t="shared" si="318"/>
        <v>#N/A</v>
      </c>
      <c r="DJ310" s="14" t="e">
        <f t="shared" si="318"/>
        <v>#N/A</v>
      </c>
      <c r="DK310" s="14" t="e">
        <f t="shared" si="318"/>
        <v>#N/A</v>
      </c>
      <c r="DL310" s="14" t="e">
        <f t="shared" si="318"/>
        <v>#N/A</v>
      </c>
      <c r="DM310" s="14" t="e">
        <f t="shared" si="318"/>
        <v>#N/A</v>
      </c>
      <c r="DN310" s="14" t="e">
        <f t="shared" si="302"/>
        <v>#N/A</v>
      </c>
      <c r="DO310" s="14" t="e">
        <f t="shared" si="302"/>
        <v>#N/A</v>
      </c>
      <c r="DP310" s="14" t="e">
        <f t="shared" si="302"/>
        <v>#N/A</v>
      </c>
      <c r="DQ310" s="14" t="e">
        <f t="shared" si="300"/>
        <v>#N/A</v>
      </c>
      <c r="DR310" s="14" t="e">
        <f t="shared" si="300"/>
        <v>#N/A</v>
      </c>
      <c r="DS310" s="14" t="e">
        <f t="shared" si="280"/>
        <v>#N/A</v>
      </c>
      <c r="DT310" s="14" t="e">
        <f t="shared" si="280"/>
        <v>#N/A</v>
      </c>
      <c r="DU310" s="14" t="e">
        <f t="shared" si="280"/>
        <v>#N/A</v>
      </c>
      <c r="DV310" s="14" t="e">
        <f t="shared" si="280"/>
        <v>#N/A</v>
      </c>
      <c r="DW310" s="14" t="e">
        <f t="shared" si="316"/>
        <v>#N/A</v>
      </c>
      <c r="DX310" s="14" t="e">
        <f t="shared" si="316"/>
        <v>#N/A</v>
      </c>
      <c r="DY310" s="14" t="e">
        <f t="shared" si="316"/>
        <v>#N/A</v>
      </c>
      <c r="DZ310" s="14" t="e">
        <f t="shared" si="311"/>
        <v>#N/A</v>
      </c>
    </row>
    <row r="311" spans="2:130">
      <c r="C311" s="18">
        <v>2053</v>
      </c>
      <c r="D311" s="25"/>
      <c r="E311" s="25"/>
      <c r="F311" s="25"/>
      <c r="G311" s="25"/>
      <c r="H311" s="25"/>
      <c r="I311" s="25"/>
      <c r="J311" s="25"/>
      <c r="K311" s="25"/>
      <c r="L311" s="25"/>
      <c r="M311" s="25"/>
      <c r="N311" s="25"/>
      <c r="O311" s="25"/>
      <c r="P311" s="25"/>
      <c r="Q311" s="25"/>
      <c r="R311" s="25"/>
      <c r="S311" s="25"/>
      <c r="T311" s="25"/>
      <c r="U311" s="25"/>
      <c r="V311" s="25"/>
      <c r="W311" s="25"/>
      <c r="X311" s="25"/>
      <c r="Y311" s="25"/>
      <c r="Z311" s="25"/>
      <c r="AA311" s="25"/>
      <c r="AB311" s="25"/>
      <c r="AC311" s="25"/>
      <c r="AD311" s="25"/>
      <c r="AE311" s="25"/>
      <c r="AF311" s="25"/>
      <c r="AG311" s="25"/>
      <c r="AH311" s="25"/>
      <c r="AI311" s="25"/>
      <c r="AJ311" s="25"/>
      <c r="AK311" s="25">
        <f t="shared" si="305"/>
        <v>0</v>
      </c>
      <c r="AL311" s="25">
        <f t="shared" si="306"/>
        <v>0</v>
      </c>
      <c r="AM311" s="25">
        <f t="shared" si="307"/>
        <v>0</v>
      </c>
      <c r="AN311" s="25">
        <f t="shared" si="308"/>
        <v>0</v>
      </c>
      <c r="AO311" s="25">
        <f t="shared" si="309"/>
        <v>0</v>
      </c>
      <c r="AP311" s="25">
        <f t="shared" si="310"/>
        <v>0</v>
      </c>
      <c r="AQ311" s="25">
        <f t="shared" si="312"/>
        <v>0</v>
      </c>
      <c r="AR311" s="25">
        <f t="shared" si="314"/>
        <v>0</v>
      </c>
      <c r="AS311" s="25">
        <f t="shared" si="317"/>
        <v>0</v>
      </c>
      <c r="AT311" s="25">
        <f t="shared" si="319"/>
        <v>4783.0909090908935</v>
      </c>
      <c r="AU311" s="25">
        <f t="shared" si="320"/>
        <v>4746.8181818181838</v>
      </c>
      <c r="AV311" s="25">
        <f t="shared" si="321"/>
        <v>4755.8181818181838</v>
      </c>
      <c r="AW311" s="25">
        <f t="shared" si="323"/>
        <v>4762.3636363636379</v>
      </c>
      <c r="AX311" s="25">
        <f t="shared" si="325"/>
        <v>4763.1818181818198</v>
      </c>
      <c r="AY311" s="25">
        <f t="shared" si="326"/>
        <v>4761.2727272727288</v>
      </c>
      <c r="AZ311" s="25">
        <f t="shared" si="327"/>
        <v>4706.7272727272739</v>
      </c>
      <c r="BA311" s="25">
        <f t="shared" si="328"/>
        <v>4699.9090909090928</v>
      </c>
      <c r="BB311" s="25">
        <f t="shared" si="329"/>
        <v>4687.0909090909108</v>
      </c>
      <c r="BC311" s="25" t="e">
        <f t="shared" ref="BC311:BC318" si="330">VLOOKUP($C$117,$D$3:$K$63,$A$71,0)*(B260-B259)</f>
        <v>#N/A</v>
      </c>
      <c r="BD311" s="25" t="e">
        <f>VLOOKUP($C$118,$D$3:$K$63,$A$71,0)*(B259-B258)</f>
        <v>#N/A</v>
      </c>
      <c r="BE311" s="25" t="e">
        <f>VLOOKUP($C$119,$D$3:$K$63,$A$71,0)*B258</f>
        <v>#N/A</v>
      </c>
      <c r="BF311" s="25"/>
      <c r="BG311" s="25"/>
      <c r="BH311" s="25"/>
      <c r="BI311" s="25"/>
      <c r="BJ311" s="25"/>
      <c r="BK311" s="25"/>
      <c r="BL311" s="25"/>
      <c r="BM311" s="21" t="e">
        <f t="shared" si="261"/>
        <v>#N/A</v>
      </c>
      <c r="BP311" s="18">
        <v>2053</v>
      </c>
      <c r="BQ311" s="14" t="e">
        <f t="shared" si="324"/>
        <v>#N/A</v>
      </c>
      <c r="BR311" s="14" t="e">
        <f t="shared" si="324"/>
        <v>#N/A</v>
      </c>
      <c r="BS311" s="14" t="e">
        <f t="shared" si="324"/>
        <v>#N/A</v>
      </c>
      <c r="BT311" s="14" t="e">
        <f t="shared" si="324"/>
        <v>#N/A</v>
      </c>
      <c r="BU311" s="14" t="e">
        <f t="shared" si="324"/>
        <v>#N/A</v>
      </c>
      <c r="BV311" s="14" t="e">
        <f t="shared" si="324"/>
        <v>#N/A</v>
      </c>
      <c r="BW311" s="14" t="e">
        <f t="shared" si="324"/>
        <v>#N/A</v>
      </c>
      <c r="BX311" s="14" t="e">
        <f t="shared" si="324"/>
        <v>#N/A</v>
      </c>
      <c r="BY311" s="14" t="e">
        <f t="shared" si="324"/>
        <v>#N/A</v>
      </c>
      <c r="BZ311" s="14" t="e">
        <f t="shared" si="324"/>
        <v>#N/A</v>
      </c>
      <c r="CA311" s="14" t="e">
        <f t="shared" si="324"/>
        <v>#N/A</v>
      </c>
      <c r="CB311" s="14" t="e">
        <f t="shared" si="324"/>
        <v>#N/A</v>
      </c>
      <c r="CC311" s="14" t="e">
        <f t="shared" si="324"/>
        <v>#N/A</v>
      </c>
      <c r="CD311" s="14" t="e">
        <f t="shared" si="324"/>
        <v>#N/A</v>
      </c>
      <c r="CE311" s="14" t="e">
        <f t="shared" si="324"/>
        <v>#N/A</v>
      </c>
      <c r="CF311" s="14" t="e">
        <f t="shared" si="322"/>
        <v>#N/A</v>
      </c>
      <c r="CG311" s="14" t="e">
        <f t="shared" si="315"/>
        <v>#N/A</v>
      </c>
      <c r="CH311" s="14" t="e">
        <f t="shared" si="315"/>
        <v>#N/A</v>
      </c>
      <c r="CI311" s="14" t="e">
        <f t="shared" si="315"/>
        <v>#N/A</v>
      </c>
      <c r="CJ311" s="14" t="e">
        <f t="shared" si="315"/>
        <v>#N/A</v>
      </c>
      <c r="CK311" s="14" t="e">
        <f t="shared" si="313"/>
        <v>#N/A</v>
      </c>
      <c r="CL311" s="14" t="e">
        <f t="shared" si="313"/>
        <v>#N/A</v>
      </c>
      <c r="CM311" s="14" t="e">
        <f t="shared" si="313"/>
        <v>#N/A</v>
      </c>
      <c r="CN311" s="14" t="e">
        <f t="shared" si="313"/>
        <v>#N/A</v>
      </c>
      <c r="CO311" s="14" t="e">
        <f t="shared" si="313"/>
        <v>#N/A</v>
      </c>
      <c r="CP311" s="14" t="e">
        <f t="shared" si="313"/>
        <v>#N/A</v>
      </c>
      <c r="CQ311" s="14" t="e">
        <f t="shared" si="313"/>
        <v>#N/A</v>
      </c>
      <c r="CR311" s="14" t="e">
        <f t="shared" si="313"/>
        <v>#N/A</v>
      </c>
      <c r="CS311" s="14" t="e">
        <f t="shared" si="313"/>
        <v>#N/A</v>
      </c>
      <c r="CT311" s="14" t="e">
        <f t="shared" si="313"/>
        <v>#N/A</v>
      </c>
      <c r="CU311" s="14" t="e">
        <f t="shared" si="313"/>
        <v>#N/A</v>
      </c>
      <c r="CV311" s="14" t="e">
        <f t="shared" si="313"/>
        <v>#N/A</v>
      </c>
      <c r="CW311" s="14" t="e">
        <f t="shared" si="293"/>
        <v>#N/A</v>
      </c>
      <c r="CX311" s="14" t="e">
        <f t="shared" si="293"/>
        <v>#N/A</v>
      </c>
      <c r="CY311" s="14" t="e">
        <f t="shared" si="318"/>
        <v>#N/A</v>
      </c>
      <c r="CZ311" s="14" t="e">
        <f t="shared" si="318"/>
        <v>#N/A</v>
      </c>
      <c r="DA311" s="14" t="e">
        <f t="shared" si="318"/>
        <v>#N/A</v>
      </c>
      <c r="DB311" s="14" t="e">
        <f t="shared" si="318"/>
        <v>#N/A</v>
      </c>
      <c r="DC311" s="14" t="e">
        <f t="shared" si="318"/>
        <v>#N/A</v>
      </c>
      <c r="DD311" s="14" t="e">
        <f t="shared" si="318"/>
        <v>#N/A</v>
      </c>
      <c r="DE311" s="14" t="e">
        <f t="shared" si="318"/>
        <v>#N/A</v>
      </c>
      <c r="DF311" s="14" t="e">
        <f t="shared" si="318"/>
        <v>#N/A</v>
      </c>
      <c r="DG311" s="14" t="e">
        <f t="shared" si="318"/>
        <v>#N/A</v>
      </c>
      <c r="DH311" s="14" t="e">
        <f t="shared" si="318"/>
        <v>#N/A</v>
      </c>
      <c r="DI311" s="14" t="e">
        <f t="shared" si="318"/>
        <v>#N/A</v>
      </c>
      <c r="DJ311" s="14" t="e">
        <f t="shared" si="318"/>
        <v>#N/A</v>
      </c>
      <c r="DK311" s="14" t="e">
        <f t="shared" si="318"/>
        <v>#N/A</v>
      </c>
      <c r="DL311" s="14" t="e">
        <f t="shared" si="318"/>
        <v>#N/A</v>
      </c>
      <c r="DM311" s="14" t="e">
        <f t="shared" si="318"/>
        <v>#N/A</v>
      </c>
      <c r="DN311" s="14" t="e">
        <f t="shared" si="302"/>
        <v>#N/A</v>
      </c>
      <c r="DO311" s="14" t="e">
        <f t="shared" si="302"/>
        <v>#N/A</v>
      </c>
      <c r="DP311" s="14" t="e">
        <f t="shared" si="302"/>
        <v>#N/A</v>
      </c>
      <c r="DQ311" s="14" t="e">
        <f t="shared" si="300"/>
        <v>#N/A</v>
      </c>
      <c r="DR311" s="14" t="e">
        <f t="shared" si="300"/>
        <v>#N/A</v>
      </c>
      <c r="DS311" s="14" t="e">
        <f t="shared" si="280"/>
        <v>#N/A</v>
      </c>
      <c r="DT311" s="14" t="e">
        <f t="shared" si="280"/>
        <v>#N/A</v>
      </c>
      <c r="DU311" s="14" t="e">
        <f t="shared" si="280"/>
        <v>#N/A</v>
      </c>
      <c r="DV311" s="14" t="e">
        <f t="shared" si="280"/>
        <v>#N/A</v>
      </c>
      <c r="DW311" s="14" t="e">
        <f t="shared" si="316"/>
        <v>#N/A</v>
      </c>
      <c r="DX311" s="14" t="e">
        <f t="shared" si="316"/>
        <v>#N/A</v>
      </c>
      <c r="DY311" s="14" t="e">
        <f t="shared" si="316"/>
        <v>#N/A</v>
      </c>
      <c r="DZ311" s="14" t="e">
        <f t="shared" si="311"/>
        <v>#N/A</v>
      </c>
    </row>
    <row r="312" spans="2:130">
      <c r="C312" s="18">
        <v>2054</v>
      </c>
      <c r="D312" s="25"/>
      <c r="E312" s="25"/>
      <c r="F312" s="25"/>
      <c r="G312" s="25"/>
      <c r="H312" s="25"/>
      <c r="I312" s="25"/>
      <c r="J312" s="25"/>
      <c r="K312" s="25"/>
      <c r="L312" s="25"/>
      <c r="M312" s="25"/>
      <c r="N312" s="25"/>
      <c r="O312" s="25"/>
      <c r="P312" s="25"/>
      <c r="Q312" s="25"/>
      <c r="R312" s="25"/>
      <c r="S312" s="25"/>
      <c r="T312" s="25"/>
      <c r="U312" s="25"/>
      <c r="V312" s="25"/>
      <c r="W312" s="25"/>
      <c r="X312" s="25"/>
      <c r="Y312" s="25"/>
      <c r="Z312" s="25"/>
      <c r="AA312" s="25"/>
      <c r="AB312" s="25"/>
      <c r="AC312" s="25"/>
      <c r="AD312" s="25"/>
      <c r="AE312" s="25"/>
      <c r="AF312" s="25"/>
      <c r="AG312" s="25"/>
      <c r="AH312" s="25"/>
      <c r="AI312" s="25"/>
      <c r="AJ312" s="25"/>
      <c r="AK312" s="25"/>
      <c r="AL312" s="25">
        <f t="shared" si="306"/>
        <v>0</v>
      </c>
      <c r="AM312" s="25">
        <f t="shared" si="307"/>
        <v>0</v>
      </c>
      <c r="AN312" s="25">
        <f t="shared" si="308"/>
        <v>0</v>
      </c>
      <c r="AO312" s="25">
        <f t="shared" si="309"/>
        <v>0</v>
      </c>
      <c r="AP312" s="25">
        <f t="shared" si="310"/>
        <v>0</v>
      </c>
      <c r="AQ312" s="25">
        <f t="shared" si="312"/>
        <v>0</v>
      </c>
      <c r="AR312" s="25">
        <f t="shared" si="314"/>
        <v>0</v>
      </c>
      <c r="AS312" s="25">
        <f t="shared" si="317"/>
        <v>0</v>
      </c>
      <c r="AT312" s="25">
        <f t="shared" si="319"/>
        <v>0</v>
      </c>
      <c r="AU312" s="25">
        <f t="shared" si="320"/>
        <v>4746.8181818181656</v>
      </c>
      <c r="AV312" s="25">
        <f t="shared" si="321"/>
        <v>4755.8181818181838</v>
      </c>
      <c r="AW312" s="25">
        <f t="shared" si="323"/>
        <v>4762.3636363636379</v>
      </c>
      <c r="AX312" s="25">
        <f t="shared" si="325"/>
        <v>4763.1818181818198</v>
      </c>
      <c r="AY312" s="25">
        <f t="shared" si="326"/>
        <v>4761.2727272727288</v>
      </c>
      <c r="AZ312" s="25">
        <f t="shared" si="327"/>
        <v>4706.7272727272739</v>
      </c>
      <c r="BA312" s="25">
        <f t="shared" si="328"/>
        <v>4699.9090909090928</v>
      </c>
      <c r="BB312" s="25">
        <f t="shared" si="329"/>
        <v>4687.0909090909108</v>
      </c>
      <c r="BC312" s="25" t="e">
        <f t="shared" si="330"/>
        <v>#N/A</v>
      </c>
      <c r="BD312" s="25" t="e">
        <f t="shared" ref="BD312:BD318" si="331">VLOOKUP($C$118,$D$3:$K$63,$A$71,0)*(B260-B259)</f>
        <v>#N/A</v>
      </c>
      <c r="BE312" s="25" t="e">
        <f>VLOOKUP($C$119,$D$3:$K$63,$A$71,0)*(B259-B258)</f>
        <v>#N/A</v>
      </c>
      <c r="BF312" s="25" t="e">
        <f>VLOOKUP($C$120,$D$3:$K$63,$A$71,0)*B258</f>
        <v>#N/A</v>
      </c>
      <c r="BG312" s="25"/>
      <c r="BH312" s="25"/>
      <c r="BI312" s="25"/>
      <c r="BJ312" s="25"/>
      <c r="BK312" s="25"/>
      <c r="BL312" s="25"/>
      <c r="BM312" s="21" t="e">
        <f t="shared" si="261"/>
        <v>#N/A</v>
      </c>
      <c r="BP312" s="18">
        <v>2054</v>
      </c>
      <c r="BQ312" s="14" t="e">
        <f t="shared" si="324"/>
        <v>#N/A</v>
      </c>
      <c r="BR312" s="14" t="e">
        <f t="shared" si="324"/>
        <v>#N/A</v>
      </c>
      <c r="BS312" s="14" t="e">
        <f t="shared" si="324"/>
        <v>#N/A</v>
      </c>
      <c r="BT312" s="14" t="e">
        <f t="shared" si="324"/>
        <v>#N/A</v>
      </c>
      <c r="BU312" s="14" t="e">
        <f t="shared" si="324"/>
        <v>#N/A</v>
      </c>
      <c r="BV312" s="14" t="e">
        <f t="shared" si="324"/>
        <v>#N/A</v>
      </c>
      <c r="BW312" s="14" t="e">
        <f t="shared" si="324"/>
        <v>#N/A</v>
      </c>
      <c r="BX312" s="14" t="e">
        <f t="shared" si="324"/>
        <v>#N/A</v>
      </c>
      <c r="BY312" s="14" t="e">
        <f t="shared" si="324"/>
        <v>#N/A</v>
      </c>
      <c r="BZ312" s="14" t="e">
        <f t="shared" si="324"/>
        <v>#N/A</v>
      </c>
      <c r="CA312" s="14" t="e">
        <f t="shared" si="324"/>
        <v>#N/A</v>
      </c>
      <c r="CB312" s="14" t="e">
        <f t="shared" si="324"/>
        <v>#N/A</v>
      </c>
      <c r="CC312" s="14" t="e">
        <f t="shared" si="324"/>
        <v>#N/A</v>
      </c>
      <c r="CD312" s="14" t="e">
        <f t="shared" si="324"/>
        <v>#N/A</v>
      </c>
      <c r="CE312" s="14" t="e">
        <f t="shared" si="324"/>
        <v>#N/A</v>
      </c>
      <c r="CF312" s="14" t="e">
        <f t="shared" si="322"/>
        <v>#N/A</v>
      </c>
      <c r="CG312" s="14" t="e">
        <f t="shared" si="315"/>
        <v>#N/A</v>
      </c>
      <c r="CH312" s="14" t="e">
        <f t="shared" si="315"/>
        <v>#N/A</v>
      </c>
      <c r="CI312" s="14" t="e">
        <f t="shared" si="315"/>
        <v>#N/A</v>
      </c>
      <c r="CJ312" s="14" t="e">
        <f t="shared" si="315"/>
        <v>#N/A</v>
      </c>
      <c r="CK312" s="14" t="e">
        <f t="shared" si="313"/>
        <v>#N/A</v>
      </c>
      <c r="CL312" s="14" t="e">
        <f t="shared" si="313"/>
        <v>#N/A</v>
      </c>
      <c r="CM312" s="14" t="e">
        <f t="shared" si="313"/>
        <v>#N/A</v>
      </c>
      <c r="CN312" s="14" t="e">
        <f t="shared" si="313"/>
        <v>#N/A</v>
      </c>
      <c r="CO312" s="14" t="e">
        <f t="shared" si="313"/>
        <v>#N/A</v>
      </c>
      <c r="CP312" s="14" t="e">
        <f t="shared" si="313"/>
        <v>#N/A</v>
      </c>
      <c r="CQ312" s="14" t="e">
        <f t="shared" si="313"/>
        <v>#N/A</v>
      </c>
      <c r="CR312" s="14" t="e">
        <f t="shared" si="313"/>
        <v>#N/A</v>
      </c>
      <c r="CS312" s="14" t="e">
        <f t="shared" si="313"/>
        <v>#N/A</v>
      </c>
      <c r="CT312" s="14" t="e">
        <f t="shared" si="313"/>
        <v>#N/A</v>
      </c>
      <c r="CU312" s="14" t="e">
        <f t="shared" si="313"/>
        <v>#N/A</v>
      </c>
      <c r="CV312" s="14" t="e">
        <f t="shared" si="313"/>
        <v>#N/A</v>
      </c>
      <c r="CW312" s="14" t="e">
        <f t="shared" si="293"/>
        <v>#N/A</v>
      </c>
      <c r="CX312" s="14" t="e">
        <f t="shared" si="293"/>
        <v>#N/A</v>
      </c>
      <c r="CY312" s="14" t="e">
        <f t="shared" si="318"/>
        <v>#N/A</v>
      </c>
      <c r="CZ312" s="14" t="e">
        <f t="shared" si="318"/>
        <v>#N/A</v>
      </c>
      <c r="DA312" s="14" t="e">
        <f t="shared" si="318"/>
        <v>#N/A</v>
      </c>
      <c r="DB312" s="14" t="e">
        <f t="shared" si="318"/>
        <v>#N/A</v>
      </c>
      <c r="DC312" s="14" t="e">
        <f t="shared" si="318"/>
        <v>#N/A</v>
      </c>
      <c r="DD312" s="14" t="e">
        <f t="shared" si="318"/>
        <v>#N/A</v>
      </c>
      <c r="DE312" s="14" t="e">
        <f t="shared" si="318"/>
        <v>#N/A</v>
      </c>
      <c r="DF312" s="14" t="e">
        <f t="shared" si="318"/>
        <v>#N/A</v>
      </c>
      <c r="DG312" s="14" t="e">
        <f t="shared" si="318"/>
        <v>#N/A</v>
      </c>
      <c r="DH312" s="14" t="e">
        <f t="shared" si="318"/>
        <v>#N/A</v>
      </c>
      <c r="DI312" s="14" t="e">
        <f t="shared" si="318"/>
        <v>#N/A</v>
      </c>
      <c r="DJ312" s="14" t="e">
        <f t="shared" si="318"/>
        <v>#N/A</v>
      </c>
      <c r="DK312" s="14" t="e">
        <f t="shared" si="318"/>
        <v>#N/A</v>
      </c>
      <c r="DL312" s="14" t="e">
        <f t="shared" si="318"/>
        <v>#N/A</v>
      </c>
      <c r="DM312" s="14" t="e">
        <f t="shared" si="318"/>
        <v>#N/A</v>
      </c>
      <c r="DN312" s="14" t="e">
        <f t="shared" si="302"/>
        <v>#N/A</v>
      </c>
      <c r="DO312" s="14" t="e">
        <f t="shared" si="302"/>
        <v>#N/A</v>
      </c>
      <c r="DP312" s="14" t="e">
        <f t="shared" si="302"/>
        <v>#N/A</v>
      </c>
      <c r="DQ312" s="14" t="e">
        <f t="shared" si="300"/>
        <v>#N/A</v>
      </c>
      <c r="DR312" s="14" t="e">
        <f t="shared" si="300"/>
        <v>#N/A</v>
      </c>
      <c r="DS312" s="14" t="e">
        <f t="shared" si="280"/>
        <v>#N/A</v>
      </c>
      <c r="DT312" s="14" t="e">
        <f t="shared" si="280"/>
        <v>#N/A</v>
      </c>
      <c r="DU312" s="14" t="e">
        <f t="shared" si="280"/>
        <v>#N/A</v>
      </c>
      <c r="DV312" s="14" t="e">
        <f t="shared" si="280"/>
        <v>#N/A</v>
      </c>
      <c r="DW312" s="14" t="e">
        <f t="shared" si="316"/>
        <v>#N/A</v>
      </c>
      <c r="DX312" s="14" t="e">
        <f t="shared" si="316"/>
        <v>#N/A</v>
      </c>
      <c r="DY312" s="14" t="e">
        <f t="shared" si="316"/>
        <v>#N/A</v>
      </c>
      <c r="DZ312" s="14" t="e">
        <f t="shared" si="311"/>
        <v>#N/A</v>
      </c>
    </row>
    <row r="313" spans="2:130">
      <c r="C313" s="18">
        <v>2055</v>
      </c>
      <c r="D313" s="25"/>
      <c r="E313" s="25"/>
      <c r="F313" s="25"/>
      <c r="G313" s="25"/>
      <c r="H313" s="25"/>
      <c r="I313" s="25"/>
      <c r="J313" s="25"/>
      <c r="K313" s="25"/>
      <c r="L313" s="25"/>
      <c r="M313" s="25"/>
      <c r="N313" s="25"/>
      <c r="O313" s="25"/>
      <c r="P313" s="25"/>
      <c r="Q313" s="25"/>
      <c r="R313" s="25"/>
      <c r="S313" s="25"/>
      <c r="T313" s="25"/>
      <c r="U313" s="25"/>
      <c r="V313" s="25"/>
      <c r="W313" s="25"/>
      <c r="X313" s="25"/>
      <c r="Y313" s="25"/>
      <c r="Z313" s="25"/>
      <c r="AA313" s="25"/>
      <c r="AB313" s="25"/>
      <c r="AC313" s="25"/>
      <c r="AD313" s="25"/>
      <c r="AE313" s="25"/>
      <c r="AF313" s="25"/>
      <c r="AG313" s="25"/>
      <c r="AH313" s="25"/>
      <c r="AI313" s="25"/>
      <c r="AJ313" s="25"/>
      <c r="AK313" s="25"/>
      <c r="AL313" s="25"/>
      <c r="AM313" s="25">
        <f t="shared" si="307"/>
        <v>0</v>
      </c>
      <c r="AN313" s="25">
        <f t="shared" si="308"/>
        <v>0</v>
      </c>
      <c r="AO313" s="25">
        <f t="shared" si="309"/>
        <v>0</v>
      </c>
      <c r="AP313" s="25">
        <f t="shared" si="310"/>
        <v>0</v>
      </c>
      <c r="AQ313" s="25">
        <f t="shared" si="312"/>
        <v>0</v>
      </c>
      <c r="AR313" s="25">
        <f t="shared" si="314"/>
        <v>0</v>
      </c>
      <c r="AS313" s="25">
        <f t="shared" si="317"/>
        <v>0</v>
      </c>
      <c r="AT313" s="25">
        <f t="shared" si="319"/>
        <v>0</v>
      </c>
      <c r="AU313" s="25">
        <f t="shared" si="320"/>
        <v>0</v>
      </c>
      <c r="AV313" s="25">
        <f t="shared" si="321"/>
        <v>4755.8181818181656</v>
      </c>
      <c r="AW313" s="25">
        <f t="shared" si="323"/>
        <v>4762.3636363636379</v>
      </c>
      <c r="AX313" s="25">
        <f t="shared" si="325"/>
        <v>4763.1818181818198</v>
      </c>
      <c r="AY313" s="25">
        <f t="shared" si="326"/>
        <v>4761.2727272727288</v>
      </c>
      <c r="AZ313" s="25">
        <f t="shared" si="327"/>
        <v>4706.7272727272739</v>
      </c>
      <c r="BA313" s="25">
        <f t="shared" si="328"/>
        <v>4699.9090909090928</v>
      </c>
      <c r="BB313" s="25">
        <f t="shared" si="329"/>
        <v>4687.0909090909108</v>
      </c>
      <c r="BC313" s="25" t="e">
        <f t="shared" si="330"/>
        <v>#N/A</v>
      </c>
      <c r="BD313" s="25" t="e">
        <f t="shared" si="331"/>
        <v>#N/A</v>
      </c>
      <c r="BE313" s="25" t="e">
        <f t="shared" ref="BE313:BE318" si="332">VLOOKUP($C$119,$D$3:$K$63,$A$71,0)*(B260-B259)</f>
        <v>#N/A</v>
      </c>
      <c r="BF313" s="25" t="e">
        <f>VLOOKUP($C$120,$D$3:$K$63,$A$71,0)*(B259-B258)</f>
        <v>#N/A</v>
      </c>
      <c r="BG313" s="25" t="e">
        <f>VLOOKUP($C$121,$D$3:$K$63,$A$71,0)*B258</f>
        <v>#N/A</v>
      </c>
      <c r="BH313" s="25"/>
      <c r="BI313" s="25"/>
      <c r="BJ313" s="25"/>
      <c r="BK313" s="25"/>
      <c r="BL313" s="25"/>
      <c r="BM313" s="21" t="e">
        <f t="shared" si="261"/>
        <v>#N/A</v>
      </c>
      <c r="BP313" s="18">
        <v>2055</v>
      </c>
      <c r="BQ313" s="14" t="e">
        <f t="shared" si="324"/>
        <v>#N/A</v>
      </c>
      <c r="BR313" s="14" t="e">
        <f t="shared" si="324"/>
        <v>#N/A</v>
      </c>
      <c r="BS313" s="14" t="e">
        <f t="shared" si="324"/>
        <v>#N/A</v>
      </c>
      <c r="BT313" s="14" t="e">
        <f t="shared" si="324"/>
        <v>#N/A</v>
      </c>
      <c r="BU313" s="14" t="e">
        <f t="shared" si="324"/>
        <v>#N/A</v>
      </c>
      <c r="BV313" s="14" t="e">
        <f t="shared" si="324"/>
        <v>#N/A</v>
      </c>
      <c r="BW313" s="14" t="e">
        <f t="shared" si="324"/>
        <v>#N/A</v>
      </c>
      <c r="BX313" s="14" t="e">
        <f t="shared" si="324"/>
        <v>#N/A</v>
      </c>
      <c r="BY313" s="14" t="e">
        <f t="shared" si="324"/>
        <v>#N/A</v>
      </c>
      <c r="BZ313" s="14" t="e">
        <f t="shared" si="324"/>
        <v>#N/A</v>
      </c>
      <c r="CA313" s="14" t="e">
        <f t="shared" si="324"/>
        <v>#N/A</v>
      </c>
      <c r="CB313" s="14" t="e">
        <f t="shared" si="324"/>
        <v>#N/A</v>
      </c>
      <c r="CC313" s="14" t="e">
        <f t="shared" si="324"/>
        <v>#N/A</v>
      </c>
      <c r="CD313" s="14" t="e">
        <f t="shared" si="324"/>
        <v>#N/A</v>
      </c>
      <c r="CE313" s="14" t="e">
        <f t="shared" si="324"/>
        <v>#N/A</v>
      </c>
      <c r="CF313" s="14" t="e">
        <f t="shared" si="322"/>
        <v>#N/A</v>
      </c>
      <c r="CG313" s="14" t="e">
        <f t="shared" si="315"/>
        <v>#N/A</v>
      </c>
      <c r="CH313" s="14" t="e">
        <f t="shared" si="315"/>
        <v>#N/A</v>
      </c>
      <c r="CI313" s="14" t="e">
        <f t="shared" si="315"/>
        <v>#N/A</v>
      </c>
      <c r="CJ313" s="14" t="e">
        <f t="shared" si="315"/>
        <v>#N/A</v>
      </c>
      <c r="CK313" s="14" t="e">
        <f t="shared" si="313"/>
        <v>#N/A</v>
      </c>
      <c r="CL313" s="14" t="e">
        <f t="shared" si="313"/>
        <v>#N/A</v>
      </c>
      <c r="CM313" s="14" t="e">
        <f t="shared" si="313"/>
        <v>#N/A</v>
      </c>
      <c r="CN313" s="14" t="e">
        <f t="shared" si="313"/>
        <v>#N/A</v>
      </c>
      <c r="CO313" s="14" t="e">
        <f t="shared" si="313"/>
        <v>#N/A</v>
      </c>
      <c r="CP313" s="14" t="e">
        <f t="shared" si="313"/>
        <v>#N/A</v>
      </c>
      <c r="CQ313" s="14" t="e">
        <f t="shared" si="313"/>
        <v>#N/A</v>
      </c>
      <c r="CR313" s="14" t="e">
        <f t="shared" si="313"/>
        <v>#N/A</v>
      </c>
      <c r="CS313" s="14" t="e">
        <f t="shared" si="313"/>
        <v>#N/A</v>
      </c>
      <c r="CT313" s="14" t="e">
        <f t="shared" si="313"/>
        <v>#N/A</v>
      </c>
      <c r="CU313" s="14" t="e">
        <f t="shared" si="313"/>
        <v>#N/A</v>
      </c>
      <c r="CV313" s="14" t="e">
        <f t="shared" si="313"/>
        <v>#N/A</v>
      </c>
      <c r="CW313" s="14" t="e">
        <f t="shared" si="293"/>
        <v>#N/A</v>
      </c>
      <c r="CX313" s="14" t="e">
        <f t="shared" si="293"/>
        <v>#N/A</v>
      </c>
      <c r="CY313" s="14" t="e">
        <f t="shared" si="318"/>
        <v>#N/A</v>
      </c>
      <c r="CZ313" s="14" t="e">
        <f t="shared" si="318"/>
        <v>#N/A</v>
      </c>
      <c r="DA313" s="14" t="e">
        <f t="shared" si="318"/>
        <v>#N/A</v>
      </c>
      <c r="DB313" s="14" t="e">
        <f t="shared" si="318"/>
        <v>#N/A</v>
      </c>
      <c r="DC313" s="14" t="e">
        <f t="shared" si="318"/>
        <v>#N/A</v>
      </c>
      <c r="DD313" s="14" t="e">
        <f t="shared" si="318"/>
        <v>#N/A</v>
      </c>
      <c r="DE313" s="14" t="e">
        <f t="shared" si="318"/>
        <v>#N/A</v>
      </c>
      <c r="DF313" s="14" t="e">
        <f t="shared" si="318"/>
        <v>#N/A</v>
      </c>
      <c r="DG313" s="14" t="e">
        <f t="shared" si="318"/>
        <v>#N/A</v>
      </c>
      <c r="DH313" s="14" t="e">
        <f t="shared" si="318"/>
        <v>#N/A</v>
      </c>
      <c r="DI313" s="14" t="e">
        <f t="shared" si="318"/>
        <v>#N/A</v>
      </c>
      <c r="DJ313" s="14" t="e">
        <f t="shared" si="318"/>
        <v>#N/A</v>
      </c>
      <c r="DK313" s="14" t="e">
        <f t="shared" si="318"/>
        <v>#N/A</v>
      </c>
      <c r="DL313" s="14" t="e">
        <f t="shared" si="318"/>
        <v>#N/A</v>
      </c>
      <c r="DM313" s="14" t="e">
        <f t="shared" si="318"/>
        <v>#N/A</v>
      </c>
      <c r="DN313" s="14" t="e">
        <f t="shared" si="302"/>
        <v>#N/A</v>
      </c>
      <c r="DO313" s="14" t="e">
        <f t="shared" si="302"/>
        <v>#N/A</v>
      </c>
      <c r="DP313" s="14" t="e">
        <f t="shared" si="302"/>
        <v>#N/A</v>
      </c>
      <c r="DQ313" s="14" t="e">
        <f t="shared" si="300"/>
        <v>#N/A</v>
      </c>
      <c r="DR313" s="14" t="e">
        <f t="shared" si="300"/>
        <v>#N/A</v>
      </c>
      <c r="DS313" s="14" t="e">
        <f t="shared" si="280"/>
        <v>#N/A</v>
      </c>
      <c r="DT313" s="14" t="e">
        <f t="shared" si="280"/>
        <v>#N/A</v>
      </c>
      <c r="DU313" s="14" t="e">
        <f t="shared" si="280"/>
        <v>#N/A</v>
      </c>
      <c r="DV313" s="14" t="e">
        <f t="shared" si="280"/>
        <v>#N/A</v>
      </c>
      <c r="DW313" s="14" t="e">
        <f t="shared" si="316"/>
        <v>#N/A</v>
      </c>
      <c r="DX313" s="14" t="e">
        <f t="shared" si="316"/>
        <v>#N/A</v>
      </c>
      <c r="DY313" s="14" t="e">
        <f t="shared" si="316"/>
        <v>#N/A</v>
      </c>
      <c r="DZ313" s="14" t="e">
        <f t="shared" si="311"/>
        <v>#N/A</v>
      </c>
    </row>
    <row r="314" spans="2:130">
      <c r="C314" s="18">
        <v>2056</v>
      </c>
      <c r="D314" s="25"/>
      <c r="E314" s="25"/>
      <c r="F314" s="25"/>
      <c r="G314" s="25"/>
      <c r="H314" s="25"/>
      <c r="I314" s="25"/>
      <c r="J314" s="25"/>
      <c r="K314" s="25"/>
      <c r="L314" s="25"/>
      <c r="M314" s="25"/>
      <c r="N314" s="25"/>
      <c r="O314" s="25"/>
      <c r="P314" s="25"/>
      <c r="Q314" s="25"/>
      <c r="R314" s="25"/>
      <c r="S314" s="25"/>
      <c r="T314" s="25"/>
      <c r="U314" s="25"/>
      <c r="V314" s="25"/>
      <c r="W314" s="25"/>
      <c r="X314" s="25"/>
      <c r="Y314" s="25"/>
      <c r="Z314" s="25"/>
      <c r="AA314" s="25"/>
      <c r="AB314" s="25"/>
      <c r="AC314" s="25"/>
      <c r="AD314" s="25"/>
      <c r="AE314" s="25"/>
      <c r="AF314" s="25"/>
      <c r="AG314" s="25"/>
      <c r="AH314" s="25"/>
      <c r="AI314" s="25"/>
      <c r="AJ314" s="25"/>
      <c r="AK314" s="25"/>
      <c r="AL314" s="25"/>
      <c r="AM314" s="25"/>
      <c r="AN314" s="25">
        <f t="shared" si="308"/>
        <v>0</v>
      </c>
      <c r="AO314" s="25">
        <f t="shared" si="309"/>
        <v>0</v>
      </c>
      <c r="AP314" s="25">
        <f t="shared" si="310"/>
        <v>0</v>
      </c>
      <c r="AQ314" s="25">
        <f t="shared" si="312"/>
        <v>0</v>
      </c>
      <c r="AR314" s="25">
        <f t="shared" si="314"/>
        <v>0</v>
      </c>
      <c r="AS314" s="25">
        <f t="shared" si="317"/>
        <v>0</v>
      </c>
      <c r="AT314" s="25">
        <f t="shared" si="319"/>
        <v>0</v>
      </c>
      <c r="AU314" s="25">
        <f t="shared" si="320"/>
        <v>0</v>
      </c>
      <c r="AV314" s="25">
        <f t="shared" si="321"/>
        <v>0</v>
      </c>
      <c r="AW314" s="25">
        <f t="shared" si="323"/>
        <v>4762.3636363636206</v>
      </c>
      <c r="AX314" s="25">
        <f t="shared" si="325"/>
        <v>4763.1818181818198</v>
      </c>
      <c r="AY314" s="25">
        <f t="shared" si="326"/>
        <v>4761.2727272727288</v>
      </c>
      <c r="AZ314" s="25">
        <f t="shared" si="327"/>
        <v>4706.7272727272739</v>
      </c>
      <c r="BA314" s="25">
        <f t="shared" si="328"/>
        <v>4699.9090909090928</v>
      </c>
      <c r="BB314" s="25">
        <f t="shared" si="329"/>
        <v>4687.0909090909108</v>
      </c>
      <c r="BC314" s="25" t="e">
        <f t="shared" si="330"/>
        <v>#N/A</v>
      </c>
      <c r="BD314" s="25" t="e">
        <f t="shared" si="331"/>
        <v>#N/A</v>
      </c>
      <c r="BE314" s="25" t="e">
        <f t="shared" si="332"/>
        <v>#N/A</v>
      </c>
      <c r="BF314" s="25" t="e">
        <f t="shared" ref="BF314:BF318" si="333">VLOOKUP($C$120,$D$3:$K$63,$A$71,0)*(B260-B259)</f>
        <v>#N/A</v>
      </c>
      <c r="BG314" s="25" t="e">
        <f>VLOOKUP($C$121,$D$3:$K$63,$A$71,0)*(B259-B258)</f>
        <v>#N/A</v>
      </c>
      <c r="BH314" s="25" t="e">
        <f>VLOOKUP($C$122,$D$3:$K$63,$A$71,0)*B258</f>
        <v>#N/A</v>
      </c>
      <c r="BI314" s="25"/>
      <c r="BJ314" s="25"/>
      <c r="BK314" s="25"/>
      <c r="BL314" s="25"/>
      <c r="BM314" s="21" t="e">
        <f t="shared" si="261"/>
        <v>#N/A</v>
      </c>
      <c r="BP314" s="18">
        <v>2056</v>
      </c>
      <c r="BQ314" s="14" t="e">
        <f t="shared" si="324"/>
        <v>#N/A</v>
      </c>
      <c r="BR314" s="14" t="e">
        <f t="shared" si="324"/>
        <v>#N/A</v>
      </c>
      <c r="BS314" s="14" t="e">
        <f t="shared" si="324"/>
        <v>#N/A</v>
      </c>
      <c r="BT314" s="14" t="e">
        <f t="shared" si="324"/>
        <v>#N/A</v>
      </c>
      <c r="BU314" s="14" t="e">
        <f t="shared" si="324"/>
        <v>#N/A</v>
      </c>
      <c r="BV314" s="14" t="e">
        <f t="shared" si="324"/>
        <v>#N/A</v>
      </c>
      <c r="BW314" s="14" t="e">
        <f t="shared" si="324"/>
        <v>#N/A</v>
      </c>
      <c r="BX314" s="14" t="e">
        <f t="shared" si="324"/>
        <v>#N/A</v>
      </c>
      <c r="BY314" s="14" t="e">
        <f t="shared" si="324"/>
        <v>#N/A</v>
      </c>
      <c r="BZ314" s="14" t="e">
        <f t="shared" si="324"/>
        <v>#N/A</v>
      </c>
      <c r="CA314" s="14" t="e">
        <f t="shared" si="324"/>
        <v>#N/A</v>
      </c>
      <c r="CB314" s="14" t="e">
        <f t="shared" si="324"/>
        <v>#N/A</v>
      </c>
      <c r="CC314" s="14" t="e">
        <f t="shared" si="324"/>
        <v>#N/A</v>
      </c>
      <c r="CD314" s="14" t="e">
        <f t="shared" si="324"/>
        <v>#N/A</v>
      </c>
      <c r="CE314" s="14" t="e">
        <f t="shared" si="324"/>
        <v>#N/A</v>
      </c>
      <c r="CF314" s="14" t="e">
        <f t="shared" si="322"/>
        <v>#N/A</v>
      </c>
      <c r="CG314" s="14" t="e">
        <f t="shared" si="315"/>
        <v>#N/A</v>
      </c>
      <c r="CH314" s="14" t="e">
        <f t="shared" si="315"/>
        <v>#N/A</v>
      </c>
      <c r="CI314" s="14" t="e">
        <f t="shared" si="315"/>
        <v>#N/A</v>
      </c>
      <c r="CJ314" s="14" t="e">
        <f t="shared" si="315"/>
        <v>#N/A</v>
      </c>
      <c r="CK314" s="14" t="e">
        <f t="shared" si="313"/>
        <v>#N/A</v>
      </c>
      <c r="CL314" s="14" t="e">
        <f t="shared" si="313"/>
        <v>#N/A</v>
      </c>
      <c r="CM314" s="14" t="e">
        <f t="shared" si="313"/>
        <v>#N/A</v>
      </c>
      <c r="CN314" s="14" t="e">
        <f t="shared" si="313"/>
        <v>#N/A</v>
      </c>
      <c r="CO314" s="14" t="e">
        <f t="shared" si="313"/>
        <v>#N/A</v>
      </c>
      <c r="CP314" s="14" t="e">
        <f t="shared" si="313"/>
        <v>#N/A</v>
      </c>
      <c r="CQ314" s="14" t="e">
        <f t="shared" si="313"/>
        <v>#N/A</v>
      </c>
      <c r="CR314" s="14" t="e">
        <f t="shared" si="313"/>
        <v>#N/A</v>
      </c>
      <c r="CS314" s="14" t="e">
        <f t="shared" si="313"/>
        <v>#N/A</v>
      </c>
      <c r="CT314" s="14" t="e">
        <f t="shared" si="313"/>
        <v>#N/A</v>
      </c>
      <c r="CU314" s="14" t="e">
        <f t="shared" si="313"/>
        <v>#N/A</v>
      </c>
      <c r="CV314" s="14" t="e">
        <f t="shared" si="313"/>
        <v>#N/A</v>
      </c>
      <c r="CW314" s="14" t="e">
        <f t="shared" si="293"/>
        <v>#N/A</v>
      </c>
      <c r="CX314" s="14" t="e">
        <f t="shared" si="293"/>
        <v>#N/A</v>
      </c>
      <c r="CY314" s="14" t="e">
        <f t="shared" si="318"/>
        <v>#N/A</v>
      </c>
      <c r="CZ314" s="14" t="e">
        <f t="shared" si="318"/>
        <v>#N/A</v>
      </c>
      <c r="DA314" s="14" t="e">
        <f t="shared" si="318"/>
        <v>#N/A</v>
      </c>
      <c r="DB314" s="14" t="e">
        <f t="shared" si="318"/>
        <v>#N/A</v>
      </c>
      <c r="DC314" s="14" t="e">
        <f t="shared" si="318"/>
        <v>#N/A</v>
      </c>
      <c r="DD314" s="14" t="e">
        <f t="shared" si="318"/>
        <v>#N/A</v>
      </c>
      <c r="DE314" s="14" t="e">
        <f t="shared" si="318"/>
        <v>#N/A</v>
      </c>
      <c r="DF314" s="14" t="e">
        <f t="shared" si="318"/>
        <v>#N/A</v>
      </c>
      <c r="DG314" s="14" t="e">
        <f t="shared" si="318"/>
        <v>#N/A</v>
      </c>
      <c r="DH314" s="14" t="e">
        <f t="shared" si="318"/>
        <v>#N/A</v>
      </c>
      <c r="DI314" s="14" t="e">
        <f t="shared" si="318"/>
        <v>#N/A</v>
      </c>
      <c r="DJ314" s="14" t="e">
        <f t="shared" si="318"/>
        <v>#N/A</v>
      </c>
      <c r="DK314" s="14" t="e">
        <f t="shared" si="318"/>
        <v>#N/A</v>
      </c>
      <c r="DL314" s="14" t="e">
        <f t="shared" si="318"/>
        <v>#N/A</v>
      </c>
      <c r="DM314" s="14" t="e">
        <f t="shared" si="318"/>
        <v>#N/A</v>
      </c>
      <c r="DN314" s="14" t="e">
        <f t="shared" si="302"/>
        <v>#N/A</v>
      </c>
      <c r="DO314" s="14" t="e">
        <f t="shared" si="302"/>
        <v>#N/A</v>
      </c>
      <c r="DP314" s="14" t="e">
        <f t="shared" si="302"/>
        <v>#N/A</v>
      </c>
      <c r="DQ314" s="14" t="e">
        <f t="shared" si="300"/>
        <v>#N/A</v>
      </c>
      <c r="DR314" s="14" t="e">
        <f t="shared" si="300"/>
        <v>#N/A</v>
      </c>
      <c r="DS314" s="14" t="e">
        <f t="shared" si="280"/>
        <v>#N/A</v>
      </c>
      <c r="DT314" s="14" t="e">
        <f t="shared" si="280"/>
        <v>#N/A</v>
      </c>
      <c r="DU314" s="14" t="e">
        <f t="shared" si="280"/>
        <v>#N/A</v>
      </c>
      <c r="DV314" s="14" t="e">
        <f t="shared" si="280"/>
        <v>#N/A</v>
      </c>
      <c r="DW314" s="14" t="e">
        <f t="shared" si="316"/>
        <v>#N/A</v>
      </c>
      <c r="DX314" s="14" t="e">
        <f t="shared" si="316"/>
        <v>#N/A</v>
      </c>
      <c r="DY314" s="14" t="e">
        <f t="shared" si="316"/>
        <v>#N/A</v>
      </c>
      <c r="DZ314" s="14" t="e">
        <f t="shared" si="311"/>
        <v>#N/A</v>
      </c>
    </row>
    <row r="315" spans="2:130">
      <c r="C315" s="18">
        <v>2057</v>
      </c>
      <c r="D315" s="25"/>
      <c r="E315" s="25"/>
      <c r="F315" s="25"/>
      <c r="G315" s="25"/>
      <c r="H315" s="25"/>
      <c r="I315" s="25"/>
      <c r="J315" s="25"/>
      <c r="K315" s="25"/>
      <c r="L315" s="25"/>
      <c r="M315" s="25"/>
      <c r="N315" s="25"/>
      <c r="O315" s="25"/>
      <c r="P315" s="25"/>
      <c r="Q315" s="25"/>
      <c r="R315" s="25"/>
      <c r="S315" s="25"/>
      <c r="T315" s="25"/>
      <c r="U315" s="25"/>
      <c r="V315" s="25"/>
      <c r="W315" s="25"/>
      <c r="X315" s="25"/>
      <c r="Y315" s="25"/>
      <c r="Z315" s="25"/>
      <c r="AA315" s="25"/>
      <c r="AB315" s="25"/>
      <c r="AC315" s="25"/>
      <c r="AD315" s="25"/>
      <c r="AE315" s="25"/>
      <c r="AF315" s="25"/>
      <c r="AG315" s="25"/>
      <c r="AH315" s="25"/>
      <c r="AI315" s="25"/>
      <c r="AJ315" s="25"/>
      <c r="AK315" s="25"/>
      <c r="AL315" s="25"/>
      <c r="AM315" s="25"/>
      <c r="AN315" s="25"/>
      <c r="AO315" s="25">
        <f t="shared" si="309"/>
        <v>0</v>
      </c>
      <c r="AP315" s="25">
        <f t="shared" si="310"/>
        <v>0</v>
      </c>
      <c r="AQ315" s="25">
        <f t="shared" si="312"/>
        <v>0</v>
      </c>
      <c r="AR315" s="25">
        <f t="shared" si="314"/>
        <v>0</v>
      </c>
      <c r="AS315" s="25">
        <f t="shared" si="317"/>
        <v>0</v>
      </c>
      <c r="AT315" s="25">
        <f t="shared" si="319"/>
        <v>0</v>
      </c>
      <c r="AU315" s="25">
        <f t="shared" si="320"/>
        <v>0</v>
      </c>
      <c r="AV315" s="25">
        <f t="shared" si="321"/>
        <v>0</v>
      </c>
      <c r="AW315" s="25">
        <f t="shared" si="323"/>
        <v>0</v>
      </c>
      <c r="AX315" s="25">
        <f t="shared" si="325"/>
        <v>4763.1818181818026</v>
      </c>
      <c r="AY315" s="25">
        <f t="shared" si="326"/>
        <v>4761.2727272727288</v>
      </c>
      <c r="AZ315" s="25">
        <f t="shared" si="327"/>
        <v>4706.7272727272739</v>
      </c>
      <c r="BA315" s="25">
        <f t="shared" si="328"/>
        <v>4699.9090909090928</v>
      </c>
      <c r="BB315" s="25">
        <f t="shared" si="329"/>
        <v>4687.0909090909108</v>
      </c>
      <c r="BC315" s="25" t="e">
        <f t="shared" si="330"/>
        <v>#N/A</v>
      </c>
      <c r="BD315" s="25" t="e">
        <f t="shared" si="331"/>
        <v>#N/A</v>
      </c>
      <c r="BE315" s="25" t="e">
        <f t="shared" si="332"/>
        <v>#N/A</v>
      </c>
      <c r="BF315" s="25" t="e">
        <f t="shared" si="333"/>
        <v>#N/A</v>
      </c>
      <c r="BG315" s="25" t="e">
        <f t="shared" ref="BG315:BG318" si="334">VLOOKUP($C$121,$D$3:$K$63,$A$71,0)*(B260-B259)</f>
        <v>#N/A</v>
      </c>
      <c r="BH315" s="25" t="e">
        <f>VLOOKUP($C$122,$D$3:$K$63,$A$71,0)*(B259-B258)</f>
        <v>#N/A</v>
      </c>
      <c r="BI315" s="25" t="e">
        <f>VLOOKUP($C$123,$D$3:$K$63,$A$71,0)*B258</f>
        <v>#N/A</v>
      </c>
      <c r="BJ315" s="25"/>
      <c r="BK315" s="25"/>
      <c r="BL315" s="25"/>
      <c r="BM315" s="21" t="e">
        <f t="shared" si="261"/>
        <v>#N/A</v>
      </c>
      <c r="BP315" s="18">
        <v>2057</v>
      </c>
      <c r="BQ315" s="14" t="e">
        <f t="shared" si="324"/>
        <v>#N/A</v>
      </c>
      <c r="BR315" s="14" t="e">
        <f t="shared" si="324"/>
        <v>#N/A</v>
      </c>
      <c r="BS315" s="14" t="e">
        <f t="shared" si="324"/>
        <v>#N/A</v>
      </c>
      <c r="BT315" s="14" t="e">
        <f t="shared" si="324"/>
        <v>#N/A</v>
      </c>
      <c r="BU315" s="14" t="e">
        <f t="shared" si="324"/>
        <v>#N/A</v>
      </c>
      <c r="BV315" s="14" t="e">
        <f t="shared" si="324"/>
        <v>#N/A</v>
      </c>
      <c r="BW315" s="14" t="e">
        <f t="shared" si="324"/>
        <v>#N/A</v>
      </c>
      <c r="BX315" s="14" t="e">
        <f t="shared" si="324"/>
        <v>#N/A</v>
      </c>
      <c r="BY315" s="14" t="e">
        <f t="shared" si="324"/>
        <v>#N/A</v>
      </c>
      <c r="BZ315" s="14" t="e">
        <f t="shared" si="324"/>
        <v>#N/A</v>
      </c>
      <c r="CA315" s="14" t="e">
        <f t="shared" si="324"/>
        <v>#N/A</v>
      </c>
      <c r="CB315" s="14" t="e">
        <f t="shared" si="324"/>
        <v>#N/A</v>
      </c>
      <c r="CC315" s="14" t="e">
        <f t="shared" si="324"/>
        <v>#N/A</v>
      </c>
      <c r="CD315" s="14" t="e">
        <f t="shared" si="324"/>
        <v>#N/A</v>
      </c>
      <c r="CE315" s="14" t="e">
        <f t="shared" si="324"/>
        <v>#N/A</v>
      </c>
      <c r="CF315" s="14" t="e">
        <f t="shared" si="322"/>
        <v>#N/A</v>
      </c>
      <c r="CG315" s="14" t="e">
        <f t="shared" si="315"/>
        <v>#N/A</v>
      </c>
      <c r="CH315" s="14" t="e">
        <f t="shared" si="315"/>
        <v>#N/A</v>
      </c>
      <c r="CI315" s="14" t="e">
        <f t="shared" si="315"/>
        <v>#N/A</v>
      </c>
      <c r="CJ315" s="14" t="e">
        <f t="shared" si="315"/>
        <v>#N/A</v>
      </c>
      <c r="CK315" s="14" t="e">
        <f t="shared" si="313"/>
        <v>#N/A</v>
      </c>
      <c r="CL315" s="14" t="e">
        <f t="shared" si="313"/>
        <v>#N/A</v>
      </c>
      <c r="CM315" s="14" t="e">
        <f t="shared" si="313"/>
        <v>#N/A</v>
      </c>
      <c r="CN315" s="14" t="e">
        <f t="shared" si="313"/>
        <v>#N/A</v>
      </c>
      <c r="CO315" s="14" t="e">
        <f t="shared" si="313"/>
        <v>#N/A</v>
      </c>
      <c r="CP315" s="14" t="e">
        <f t="shared" si="313"/>
        <v>#N/A</v>
      </c>
      <c r="CQ315" s="14" t="e">
        <f t="shared" si="313"/>
        <v>#N/A</v>
      </c>
      <c r="CR315" s="14" t="e">
        <f t="shared" si="313"/>
        <v>#N/A</v>
      </c>
      <c r="CS315" s="14" t="e">
        <f t="shared" si="313"/>
        <v>#N/A</v>
      </c>
      <c r="CT315" s="14" t="e">
        <f t="shared" si="313"/>
        <v>#N/A</v>
      </c>
      <c r="CU315" s="14" t="e">
        <f t="shared" si="313"/>
        <v>#N/A</v>
      </c>
      <c r="CV315" s="14" t="e">
        <f t="shared" si="313"/>
        <v>#N/A</v>
      </c>
      <c r="CW315" s="14" t="e">
        <f t="shared" si="293"/>
        <v>#N/A</v>
      </c>
      <c r="CX315" s="14" t="e">
        <f t="shared" si="293"/>
        <v>#N/A</v>
      </c>
      <c r="CY315" s="14" t="e">
        <f t="shared" si="318"/>
        <v>#N/A</v>
      </c>
      <c r="CZ315" s="14" t="e">
        <f t="shared" si="318"/>
        <v>#N/A</v>
      </c>
      <c r="DA315" s="14" t="e">
        <f t="shared" si="318"/>
        <v>#N/A</v>
      </c>
      <c r="DB315" s="14" t="e">
        <f t="shared" si="318"/>
        <v>#N/A</v>
      </c>
      <c r="DC315" s="14" t="e">
        <f t="shared" si="318"/>
        <v>#N/A</v>
      </c>
      <c r="DD315" s="14" t="e">
        <f t="shared" si="318"/>
        <v>#N/A</v>
      </c>
      <c r="DE315" s="14" t="e">
        <f t="shared" si="318"/>
        <v>#N/A</v>
      </c>
      <c r="DF315" s="14" t="e">
        <f t="shared" si="318"/>
        <v>#N/A</v>
      </c>
      <c r="DG315" s="14" t="e">
        <f t="shared" si="318"/>
        <v>#N/A</v>
      </c>
      <c r="DH315" s="14" t="e">
        <f t="shared" si="318"/>
        <v>#N/A</v>
      </c>
      <c r="DI315" s="14" t="e">
        <f t="shared" si="318"/>
        <v>#N/A</v>
      </c>
      <c r="DJ315" s="14" t="e">
        <f t="shared" si="318"/>
        <v>#N/A</v>
      </c>
      <c r="DK315" s="14" t="e">
        <f t="shared" si="318"/>
        <v>#N/A</v>
      </c>
      <c r="DL315" s="14" t="e">
        <f t="shared" si="318"/>
        <v>#N/A</v>
      </c>
      <c r="DM315" s="14" t="e">
        <f t="shared" si="318"/>
        <v>#N/A</v>
      </c>
      <c r="DN315" s="14" t="e">
        <f t="shared" si="302"/>
        <v>#N/A</v>
      </c>
      <c r="DO315" s="14" t="e">
        <f t="shared" si="302"/>
        <v>#N/A</v>
      </c>
      <c r="DP315" s="14" t="e">
        <f t="shared" si="302"/>
        <v>#N/A</v>
      </c>
      <c r="DQ315" s="14" t="e">
        <f t="shared" si="300"/>
        <v>#N/A</v>
      </c>
      <c r="DR315" s="14" t="e">
        <f t="shared" si="300"/>
        <v>#N/A</v>
      </c>
      <c r="DS315" s="14" t="e">
        <f t="shared" si="280"/>
        <v>#N/A</v>
      </c>
      <c r="DT315" s="14" t="e">
        <f t="shared" si="280"/>
        <v>#N/A</v>
      </c>
      <c r="DU315" s="14" t="e">
        <f t="shared" si="280"/>
        <v>#N/A</v>
      </c>
      <c r="DV315" s="14" t="e">
        <f t="shared" si="280"/>
        <v>#N/A</v>
      </c>
      <c r="DW315" s="14" t="e">
        <f t="shared" si="316"/>
        <v>#N/A</v>
      </c>
      <c r="DX315" s="14" t="e">
        <f t="shared" si="316"/>
        <v>#N/A</v>
      </c>
      <c r="DY315" s="14" t="e">
        <f t="shared" si="316"/>
        <v>#N/A</v>
      </c>
      <c r="DZ315" s="14" t="e">
        <f t="shared" si="311"/>
        <v>#N/A</v>
      </c>
    </row>
    <row r="316" spans="2:130">
      <c r="C316" s="18">
        <v>2058</v>
      </c>
      <c r="D316" s="25"/>
      <c r="E316" s="25"/>
      <c r="F316" s="25"/>
      <c r="G316" s="25"/>
      <c r="H316" s="25"/>
      <c r="I316" s="25"/>
      <c r="J316" s="25"/>
      <c r="K316" s="25"/>
      <c r="L316" s="25"/>
      <c r="M316" s="25"/>
      <c r="N316" s="25"/>
      <c r="O316" s="25"/>
      <c r="P316" s="25"/>
      <c r="Q316" s="25"/>
      <c r="R316" s="25"/>
      <c r="S316" s="25"/>
      <c r="T316" s="25"/>
      <c r="U316" s="25"/>
      <c r="V316" s="25"/>
      <c r="W316" s="25"/>
      <c r="X316" s="25"/>
      <c r="Y316" s="25"/>
      <c r="Z316" s="25"/>
      <c r="AA316" s="25"/>
      <c r="AB316" s="25"/>
      <c r="AC316" s="25"/>
      <c r="AD316" s="25"/>
      <c r="AE316" s="25"/>
      <c r="AF316" s="25"/>
      <c r="AG316" s="25"/>
      <c r="AH316" s="25"/>
      <c r="AI316" s="25"/>
      <c r="AJ316" s="25"/>
      <c r="AK316" s="25"/>
      <c r="AL316" s="25"/>
      <c r="AM316" s="25"/>
      <c r="AN316" s="25"/>
      <c r="AO316" s="25"/>
      <c r="AP316" s="25">
        <f t="shared" si="310"/>
        <v>0</v>
      </c>
      <c r="AQ316" s="25">
        <f t="shared" si="312"/>
        <v>0</v>
      </c>
      <c r="AR316" s="25">
        <f t="shared" si="314"/>
        <v>0</v>
      </c>
      <c r="AS316" s="25">
        <f t="shared" si="317"/>
        <v>0</v>
      </c>
      <c r="AT316" s="25">
        <f t="shared" si="319"/>
        <v>0</v>
      </c>
      <c r="AU316" s="25">
        <f t="shared" si="320"/>
        <v>0</v>
      </c>
      <c r="AV316" s="25">
        <f t="shared" si="321"/>
        <v>0</v>
      </c>
      <c r="AW316" s="25">
        <f t="shared" si="323"/>
        <v>0</v>
      </c>
      <c r="AX316" s="25">
        <f t="shared" si="325"/>
        <v>0</v>
      </c>
      <c r="AY316" s="25">
        <f t="shared" si="326"/>
        <v>4761.2727272727116</v>
      </c>
      <c r="AZ316" s="25">
        <f t="shared" si="327"/>
        <v>4706.7272727272739</v>
      </c>
      <c r="BA316" s="25">
        <f t="shared" si="328"/>
        <v>4699.9090909090928</v>
      </c>
      <c r="BB316" s="25">
        <f t="shared" si="329"/>
        <v>4687.0909090909108</v>
      </c>
      <c r="BC316" s="25" t="e">
        <f t="shared" si="330"/>
        <v>#N/A</v>
      </c>
      <c r="BD316" s="25" t="e">
        <f t="shared" si="331"/>
        <v>#N/A</v>
      </c>
      <c r="BE316" s="25" t="e">
        <f t="shared" si="332"/>
        <v>#N/A</v>
      </c>
      <c r="BF316" s="25" t="e">
        <f t="shared" si="333"/>
        <v>#N/A</v>
      </c>
      <c r="BG316" s="25" t="e">
        <f t="shared" si="334"/>
        <v>#N/A</v>
      </c>
      <c r="BH316" s="25" t="e">
        <f t="shared" ref="BH316:BH318" si="335">VLOOKUP($C$122,$D$3:$K$63,$A$71,0)*(B260-B259)</f>
        <v>#N/A</v>
      </c>
      <c r="BI316" s="25" t="e">
        <f>VLOOKUP($C$123,$D$3:$K$63,$A$71,0)*(B259-B258)</f>
        <v>#N/A</v>
      </c>
      <c r="BJ316" s="25" t="e">
        <f>VLOOKUP($C$124,$D$3:$K$63,$A$71,0)*B258</f>
        <v>#N/A</v>
      </c>
      <c r="BK316" s="25"/>
      <c r="BL316" s="25"/>
      <c r="BM316" s="21" t="e">
        <f t="shared" si="261"/>
        <v>#N/A</v>
      </c>
      <c r="BP316" s="18">
        <v>2058</v>
      </c>
      <c r="BQ316" s="14" t="e">
        <f t="shared" si="324"/>
        <v>#N/A</v>
      </c>
      <c r="BR316" s="14" t="e">
        <f t="shared" si="324"/>
        <v>#N/A</v>
      </c>
      <c r="BS316" s="14" t="e">
        <f t="shared" si="324"/>
        <v>#N/A</v>
      </c>
      <c r="BT316" s="14" t="e">
        <f t="shared" si="324"/>
        <v>#N/A</v>
      </c>
      <c r="BU316" s="14" t="e">
        <f t="shared" si="324"/>
        <v>#N/A</v>
      </c>
      <c r="BV316" s="14" t="e">
        <f t="shared" si="324"/>
        <v>#N/A</v>
      </c>
      <c r="BW316" s="14" t="e">
        <f t="shared" si="324"/>
        <v>#N/A</v>
      </c>
      <c r="BX316" s="14" t="e">
        <f t="shared" si="324"/>
        <v>#N/A</v>
      </c>
      <c r="BY316" s="14" t="e">
        <f t="shared" si="324"/>
        <v>#N/A</v>
      </c>
      <c r="BZ316" s="14" t="e">
        <f t="shared" si="324"/>
        <v>#N/A</v>
      </c>
      <c r="CA316" s="14" t="e">
        <f t="shared" si="324"/>
        <v>#N/A</v>
      </c>
      <c r="CB316" s="14" t="e">
        <f t="shared" si="324"/>
        <v>#N/A</v>
      </c>
      <c r="CC316" s="14" t="e">
        <f t="shared" si="324"/>
        <v>#N/A</v>
      </c>
      <c r="CD316" s="14" t="e">
        <f t="shared" si="324"/>
        <v>#N/A</v>
      </c>
      <c r="CE316" s="14" t="e">
        <f t="shared" si="324"/>
        <v>#N/A</v>
      </c>
      <c r="CF316" s="14" t="e">
        <f t="shared" si="322"/>
        <v>#N/A</v>
      </c>
      <c r="CG316" s="14" t="e">
        <f t="shared" si="315"/>
        <v>#N/A</v>
      </c>
      <c r="CH316" s="14" t="e">
        <f t="shared" si="315"/>
        <v>#N/A</v>
      </c>
      <c r="CI316" s="14" t="e">
        <f t="shared" si="315"/>
        <v>#N/A</v>
      </c>
      <c r="CJ316" s="14" t="e">
        <f t="shared" si="315"/>
        <v>#N/A</v>
      </c>
      <c r="CK316" s="14" t="e">
        <f t="shared" si="313"/>
        <v>#N/A</v>
      </c>
      <c r="CL316" s="14" t="e">
        <f t="shared" si="313"/>
        <v>#N/A</v>
      </c>
      <c r="CM316" s="14" t="e">
        <f t="shared" si="313"/>
        <v>#N/A</v>
      </c>
      <c r="CN316" s="14" t="e">
        <f t="shared" si="313"/>
        <v>#N/A</v>
      </c>
      <c r="CO316" s="14" t="e">
        <f t="shared" si="313"/>
        <v>#N/A</v>
      </c>
      <c r="CP316" s="14" t="e">
        <f t="shared" si="313"/>
        <v>#N/A</v>
      </c>
      <c r="CQ316" s="14" t="e">
        <f t="shared" si="313"/>
        <v>#N/A</v>
      </c>
      <c r="CR316" s="14" t="e">
        <f t="shared" si="313"/>
        <v>#N/A</v>
      </c>
      <c r="CS316" s="14" t="e">
        <f t="shared" si="313"/>
        <v>#N/A</v>
      </c>
      <c r="CT316" s="14" t="e">
        <f t="shared" si="313"/>
        <v>#N/A</v>
      </c>
      <c r="CU316" s="14" t="e">
        <f t="shared" si="313"/>
        <v>#N/A</v>
      </c>
      <c r="CV316" s="14" t="e">
        <f t="shared" si="313"/>
        <v>#N/A</v>
      </c>
      <c r="CW316" s="14" t="e">
        <f t="shared" si="293"/>
        <v>#N/A</v>
      </c>
      <c r="CX316" s="14" t="e">
        <f t="shared" si="293"/>
        <v>#N/A</v>
      </c>
      <c r="CY316" s="14" t="e">
        <f t="shared" si="318"/>
        <v>#N/A</v>
      </c>
      <c r="CZ316" s="14" t="e">
        <f t="shared" si="318"/>
        <v>#N/A</v>
      </c>
      <c r="DA316" s="14" t="e">
        <f t="shared" si="318"/>
        <v>#N/A</v>
      </c>
      <c r="DB316" s="14" t="e">
        <f t="shared" si="318"/>
        <v>#N/A</v>
      </c>
      <c r="DC316" s="14" t="e">
        <f t="shared" si="318"/>
        <v>#N/A</v>
      </c>
      <c r="DD316" s="14" t="e">
        <f t="shared" si="318"/>
        <v>#N/A</v>
      </c>
      <c r="DE316" s="14" t="e">
        <f t="shared" si="318"/>
        <v>#N/A</v>
      </c>
      <c r="DF316" s="14" t="e">
        <f t="shared" si="318"/>
        <v>#N/A</v>
      </c>
      <c r="DG316" s="14" t="e">
        <f t="shared" si="318"/>
        <v>#N/A</v>
      </c>
      <c r="DH316" s="14" t="e">
        <f t="shared" si="318"/>
        <v>#N/A</v>
      </c>
      <c r="DI316" s="14" t="e">
        <f t="shared" si="318"/>
        <v>#N/A</v>
      </c>
      <c r="DJ316" s="14" t="e">
        <f t="shared" si="318"/>
        <v>#N/A</v>
      </c>
      <c r="DK316" s="14" t="e">
        <f t="shared" si="318"/>
        <v>#N/A</v>
      </c>
      <c r="DL316" s="14" t="e">
        <f t="shared" si="318"/>
        <v>#N/A</v>
      </c>
      <c r="DM316" s="14" t="e">
        <f t="shared" si="318"/>
        <v>#N/A</v>
      </c>
      <c r="DN316" s="14" t="e">
        <f t="shared" si="302"/>
        <v>#N/A</v>
      </c>
      <c r="DO316" s="14" t="e">
        <f t="shared" si="302"/>
        <v>#N/A</v>
      </c>
      <c r="DP316" s="14" t="e">
        <f t="shared" si="302"/>
        <v>#N/A</v>
      </c>
      <c r="DQ316" s="14" t="e">
        <f t="shared" si="300"/>
        <v>#N/A</v>
      </c>
      <c r="DR316" s="14" t="e">
        <f t="shared" si="300"/>
        <v>#N/A</v>
      </c>
      <c r="DS316" s="14" t="e">
        <f t="shared" si="280"/>
        <v>#N/A</v>
      </c>
      <c r="DT316" s="14" t="e">
        <f t="shared" si="280"/>
        <v>#N/A</v>
      </c>
      <c r="DU316" s="14" t="e">
        <f t="shared" si="280"/>
        <v>#N/A</v>
      </c>
      <c r="DV316" s="14" t="e">
        <f t="shared" si="280"/>
        <v>#N/A</v>
      </c>
      <c r="DW316" s="14" t="e">
        <f t="shared" si="316"/>
        <v>#N/A</v>
      </c>
      <c r="DX316" s="14" t="e">
        <f t="shared" si="316"/>
        <v>#N/A</v>
      </c>
      <c r="DY316" s="14" t="e">
        <f t="shared" si="316"/>
        <v>#N/A</v>
      </c>
      <c r="DZ316" s="14" t="e">
        <f t="shared" si="311"/>
        <v>#N/A</v>
      </c>
    </row>
    <row r="317" spans="2:130">
      <c r="C317" s="18">
        <v>2059</v>
      </c>
      <c r="D317" s="25"/>
      <c r="E317" s="25"/>
      <c r="F317" s="25"/>
      <c r="G317" s="25"/>
      <c r="H317" s="25"/>
      <c r="I317" s="25"/>
      <c r="J317" s="25"/>
      <c r="K317" s="25"/>
      <c r="L317" s="25"/>
      <c r="M317" s="25"/>
      <c r="N317" s="25"/>
      <c r="O317" s="25"/>
      <c r="P317" s="25"/>
      <c r="Q317" s="25"/>
      <c r="R317" s="25"/>
      <c r="S317" s="25"/>
      <c r="T317" s="25"/>
      <c r="U317" s="25"/>
      <c r="V317" s="25"/>
      <c r="W317" s="25"/>
      <c r="X317" s="25"/>
      <c r="Y317" s="25"/>
      <c r="Z317" s="25"/>
      <c r="AA317" s="25"/>
      <c r="AB317" s="25"/>
      <c r="AC317" s="25"/>
      <c r="AD317" s="25"/>
      <c r="AE317" s="25"/>
      <c r="AF317" s="25"/>
      <c r="AG317" s="25"/>
      <c r="AH317" s="25"/>
      <c r="AI317" s="25"/>
      <c r="AJ317" s="25"/>
      <c r="AK317" s="25"/>
      <c r="AL317" s="25"/>
      <c r="AM317" s="25"/>
      <c r="AN317" s="25"/>
      <c r="AO317" s="25"/>
      <c r="AP317" s="25"/>
      <c r="AQ317" s="25">
        <f t="shared" si="312"/>
        <v>0</v>
      </c>
      <c r="AR317" s="25">
        <f t="shared" si="314"/>
        <v>0</v>
      </c>
      <c r="AS317" s="25">
        <f t="shared" si="317"/>
        <v>0</v>
      </c>
      <c r="AT317" s="25">
        <f t="shared" si="319"/>
        <v>0</v>
      </c>
      <c r="AU317" s="25">
        <f t="shared" si="320"/>
        <v>0</v>
      </c>
      <c r="AV317" s="25">
        <f t="shared" si="321"/>
        <v>0</v>
      </c>
      <c r="AW317" s="25">
        <f t="shared" si="323"/>
        <v>0</v>
      </c>
      <c r="AX317" s="25">
        <f t="shared" si="325"/>
        <v>0</v>
      </c>
      <c r="AY317" s="25">
        <f t="shared" si="326"/>
        <v>0</v>
      </c>
      <c r="AZ317" s="25">
        <f t="shared" si="327"/>
        <v>4706.7272727272566</v>
      </c>
      <c r="BA317" s="25">
        <f t="shared" si="328"/>
        <v>4699.9090909090928</v>
      </c>
      <c r="BB317" s="25">
        <f t="shared" si="329"/>
        <v>4687.0909090909108</v>
      </c>
      <c r="BC317" s="25" t="e">
        <f t="shared" si="330"/>
        <v>#N/A</v>
      </c>
      <c r="BD317" s="25" t="e">
        <f t="shared" si="331"/>
        <v>#N/A</v>
      </c>
      <c r="BE317" s="25" t="e">
        <f t="shared" si="332"/>
        <v>#N/A</v>
      </c>
      <c r="BF317" s="25" t="e">
        <f t="shared" si="333"/>
        <v>#N/A</v>
      </c>
      <c r="BG317" s="25" t="e">
        <f t="shared" si="334"/>
        <v>#N/A</v>
      </c>
      <c r="BH317" s="25" t="e">
        <f t="shared" si="335"/>
        <v>#N/A</v>
      </c>
      <c r="BI317" s="25" t="e">
        <f t="shared" ref="BI317:BI318" si="336">VLOOKUP($C$123,$D$3:$K$63,$A$71,0)*(B260-B259)</f>
        <v>#N/A</v>
      </c>
      <c r="BJ317" s="25" t="e">
        <f>VLOOKUP($C$124,$D$3:$K$63,$A$71,0)*(B259-B258)</f>
        <v>#N/A</v>
      </c>
      <c r="BK317" s="25" t="e">
        <f>VLOOKUP($C$125,$D$3:$K$63,$A$71,0)*B258</f>
        <v>#N/A</v>
      </c>
      <c r="BL317" s="25"/>
      <c r="BM317" s="21" t="e">
        <f t="shared" si="261"/>
        <v>#N/A</v>
      </c>
      <c r="BP317" s="18">
        <v>2059</v>
      </c>
      <c r="BQ317" s="14" t="e">
        <f t="shared" si="324"/>
        <v>#N/A</v>
      </c>
      <c r="BR317" s="14" t="e">
        <f t="shared" si="324"/>
        <v>#N/A</v>
      </c>
      <c r="BS317" s="14" t="e">
        <f t="shared" si="324"/>
        <v>#N/A</v>
      </c>
      <c r="BT317" s="14" t="e">
        <f t="shared" si="324"/>
        <v>#N/A</v>
      </c>
      <c r="BU317" s="14" t="e">
        <f t="shared" si="324"/>
        <v>#N/A</v>
      </c>
      <c r="BV317" s="14" t="e">
        <f t="shared" si="324"/>
        <v>#N/A</v>
      </c>
      <c r="BW317" s="14" t="e">
        <f t="shared" si="324"/>
        <v>#N/A</v>
      </c>
      <c r="BX317" s="14" t="e">
        <f t="shared" si="324"/>
        <v>#N/A</v>
      </c>
      <c r="BY317" s="14" t="e">
        <f t="shared" si="324"/>
        <v>#N/A</v>
      </c>
      <c r="BZ317" s="14" t="e">
        <f t="shared" si="324"/>
        <v>#N/A</v>
      </c>
      <c r="CA317" s="14" t="e">
        <f t="shared" si="324"/>
        <v>#N/A</v>
      </c>
      <c r="CB317" s="14" t="e">
        <f t="shared" si="324"/>
        <v>#N/A</v>
      </c>
      <c r="CC317" s="14" t="e">
        <f t="shared" si="324"/>
        <v>#N/A</v>
      </c>
      <c r="CD317" s="14" t="e">
        <f t="shared" si="324"/>
        <v>#N/A</v>
      </c>
      <c r="CE317" s="14" t="e">
        <f t="shared" si="324"/>
        <v>#N/A</v>
      </c>
      <c r="CF317" s="14" t="e">
        <f t="shared" si="322"/>
        <v>#N/A</v>
      </c>
      <c r="CG317" s="14" t="e">
        <f t="shared" si="315"/>
        <v>#N/A</v>
      </c>
      <c r="CH317" s="14" t="e">
        <f t="shared" si="315"/>
        <v>#N/A</v>
      </c>
      <c r="CI317" s="14" t="e">
        <f t="shared" si="315"/>
        <v>#N/A</v>
      </c>
      <c r="CJ317" s="14" t="e">
        <f t="shared" si="315"/>
        <v>#N/A</v>
      </c>
      <c r="CK317" s="14" t="e">
        <f t="shared" si="313"/>
        <v>#N/A</v>
      </c>
      <c r="CL317" s="14" t="e">
        <f t="shared" si="313"/>
        <v>#N/A</v>
      </c>
      <c r="CM317" s="14" t="e">
        <f t="shared" si="313"/>
        <v>#N/A</v>
      </c>
      <c r="CN317" s="14" t="e">
        <f t="shared" si="313"/>
        <v>#N/A</v>
      </c>
      <c r="CO317" s="14" t="e">
        <f t="shared" si="313"/>
        <v>#N/A</v>
      </c>
      <c r="CP317" s="14" t="e">
        <f t="shared" si="313"/>
        <v>#N/A</v>
      </c>
      <c r="CQ317" s="14" t="e">
        <f t="shared" si="313"/>
        <v>#N/A</v>
      </c>
      <c r="CR317" s="14" t="e">
        <f t="shared" si="313"/>
        <v>#N/A</v>
      </c>
      <c r="CS317" s="14" t="e">
        <f t="shared" si="313"/>
        <v>#N/A</v>
      </c>
      <c r="CT317" s="14" t="e">
        <f t="shared" si="313"/>
        <v>#N/A</v>
      </c>
      <c r="CU317" s="14" t="e">
        <f t="shared" si="313"/>
        <v>#N/A</v>
      </c>
      <c r="CV317" s="14" t="e">
        <f t="shared" si="313"/>
        <v>#N/A</v>
      </c>
      <c r="CW317" s="14" t="e">
        <f t="shared" si="293"/>
        <v>#N/A</v>
      </c>
      <c r="CX317" s="14" t="e">
        <f t="shared" si="293"/>
        <v>#N/A</v>
      </c>
      <c r="CY317" s="14" t="e">
        <f t="shared" si="318"/>
        <v>#N/A</v>
      </c>
      <c r="CZ317" s="14" t="e">
        <f t="shared" si="318"/>
        <v>#N/A</v>
      </c>
      <c r="DA317" s="14" t="e">
        <f t="shared" si="318"/>
        <v>#N/A</v>
      </c>
      <c r="DB317" s="14" t="e">
        <f t="shared" si="318"/>
        <v>#N/A</v>
      </c>
      <c r="DC317" s="14" t="e">
        <f t="shared" si="318"/>
        <v>#N/A</v>
      </c>
      <c r="DD317" s="14" t="e">
        <f t="shared" si="318"/>
        <v>#N/A</v>
      </c>
      <c r="DE317" s="14" t="e">
        <f t="shared" si="318"/>
        <v>#N/A</v>
      </c>
      <c r="DF317" s="14" t="e">
        <f t="shared" si="318"/>
        <v>#N/A</v>
      </c>
      <c r="DG317" s="14" t="e">
        <f t="shared" si="318"/>
        <v>#N/A</v>
      </c>
      <c r="DH317" s="14" t="e">
        <f t="shared" si="318"/>
        <v>#N/A</v>
      </c>
      <c r="DI317" s="14" t="e">
        <f t="shared" si="318"/>
        <v>#N/A</v>
      </c>
      <c r="DJ317" s="14" t="e">
        <f t="shared" si="318"/>
        <v>#N/A</v>
      </c>
      <c r="DK317" s="14" t="e">
        <f t="shared" si="318"/>
        <v>#N/A</v>
      </c>
      <c r="DL317" s="14" t="e">
        <f t="shared" si="318"/>
        <v>#N/A</v>
      </c>
      <c r="DM317" s="14" t="e">
        <f t="shared" si="318"/>
        <v>#N/A</v>
      </c>
      <c r="DN317" s="14" t="e">
        <f t="shared" si="302"/>
        <v>#N/A</v>
      </c>
      <c r="DO317" s="14" t="e">
        <f t="shared" si="302"/>
        <v>#N/A</v>
      </c>
      <c r="DP317" s="14" t="e">
        <f t="shared" si="302"/>
        <v>#N/A</v>
      </c>
      <c r="DQ317" s="14" t="e">
        <f t="shared" si="300"/>
        <v>#N/A</v>
      </c>
      <c r="DR317" s="14" t="e">
        <f t="shared" si="300"/>
        <v>#N/A</v>
      </c>
      <c r="DS317" s="14" t="e">
        <f t="shared" si="280"/>
        <v>#N/A</v>
      </c>
      <c r="DT317" s="14" t="e">
        <f t="shared" si="280"/>
        <v>#N/A</v>
      </c>
      <c r="DU317" s="14" t="e">
        <f t="shared" si="280"/>
        <v>#N/A</v>
      </c>
      <c r="DV317" s="14" t="e">
        <f t="shared" si="280"/>
        <v>#N/A</v>
      </c>
      <c r="DW317" s="14" t="e">
        <f t="shared" si="316"/>
        <v>#N/A</v>
      </c>
      <c r="DX317" s="14" t="e">
        <f t="shared" si="316"/>
        <v>#N/A</v>
      </c>
      <c r="DY317" s="14" t="e">
        <f t="shared" si="316"/>
        <v>#N/A</v>
      </c>
      <c r="DZ317" s="14" t="e">
        <f t="shared" si="311"/>
        <v>#N/A</v>
      </c>
    </row>
    <row r="318" spans="2:130">
      <c r="C318" s="18">
        <v>2060</v>
      </c>
      <c r="D318" s="25"/>
      <c r="E318" s="25"/>
      <c r="F318" s="25"/>
      <c r="G318" s="25"/>
      <c r="H318" s="25"/>
      <c r="I318" s="25"/>
      <c r="J318" s="25"/>
      <c r="K318" s="25"/>
      <c r="L318" s="25"/>
      <c r="M318" s="25"/>
      <c r="N318" s="25"/>
      <c r="O318" s="25"/>
      <c r="P318" s="25"/>
      <c r="Q318" s="25"/>
      <c r="R318" s="25"/>
      <c r="S318" s="25"/>
      <c r="T318" s="25"/>
      <c r="U318" s="25"/>
      <c r="V318" s="25"/>
      <c r="W318" s="25"/>
      <c r="X318" s="25"/>
      <c r="Y318" s="25"/>
      <c r="Z318" s="25"/>
      <c r="AA318" s="25"/>
      <c r="AB318" s="25"/>
      <c r="AC318" s="25"/>
      <c r="AD318" s="25"/>
      <c r="AE318" s="25"/>
      <c r="AF318" s="25"/>
      <c r="AG318" s="25"/>
      <c r="AH318" s="25"/>
      <c r="AI318" s="25"/>
      <c r="AJ318" s="25"/>
      <c r="AK318" s="25"/>
      <c r="AL318" s="25"/>
      <c r="AM318" s="25"/>
      <c r="AN318" s="25"/>
      <c r="AO318" s="25"/>
      <c r="AP318" s="25"/>
      <c r="AQ318" s="25"/>
      <c r="AR318" s="25">
        <f t="shared" si="314"/>
        <v>0</v>
      </c>
      <c r="AS318" s="25">
        <f t="shared" si="317"/>
        <v>0</v>
      </c>
      <c r="AT318" s="25">
        <f t="shared" si="319"/>
        <v>0</v>
      </c>
      <c r="AU318" s="25">
        <f t="shared" si="320"/>
        <v>0</v>
      </c>
      <c r="AV318" s="25">
        <f t="shared" si="321"/>
        <v>0</v>
      </c>
      <c r="AW318" s="25">
        <f t="shared" si="323"/>
        <v>0</v>
      </c>
      <c r="AX318" s="25">
        <f t="shared" si="325"/>
        <v>0</v>
      </c>
      <c r="AY318" s="25">
        <f t="shared" si="326"/>
        <v>0</v>
      </c>
      <c r="AZ318" s="25">
        <f t="shared" si="327"/>
        <v>0</v>
      </c>
      <c r="BA318" s="25">
        <f t="shared" si="328"/>
        <v>4699.9090909090755</v>
      </c>
      <c r="BB318" s="25">
        <f t="shared" si="329"/>
        <v>4687.0909090909108</v>
      </c>
      <c r="BC318" s="25" t="e">
        <f t="shared" si="330"/>
        <v>#N/A</v>
      </c>
      <c r="BD318" s="25" t="e">
        <f t="shared" si="331"/>
        <v>#N/A</v>
      </c>
      <c r="BE318" s="25" t="e">
        <f t="shared" si="332"/>
        <v>#N/A</v>
      </c>
      <c r="BF318" s="25" t="e">
        <f t="shared" si="333"/>
        <v>#N/A</v>
      </c>
      <c r="BG318" s="25" t="e">
        <f t="shared" si="334"/>
        <v>#N/A</v>
      </c>
      <c r="BH318" s="25" t="e">
        <f t="shared" si="335"/>
        <v>#N/A</v>
      </c>
      <c r="BI318" s="25" t="e">
        <f t="shared" si="336"/>
        <v>#N/A</v>
      </c>
      <c r="BJ318" s="25" t="e">
        <f>VLOOKUP($C$124,$D$3:$K$63,$A$71,0)*(B260-B259)</f>
        <v>#N/A</v>
      </c>
      <c r="BK318" s="25" t="e">
        <f>VLOOKUP($C$125,$D$3:$K$63,$A$71,0)*(B259-B258)</f>
        <v>#N/A</v>
      </c>
      <c r="BL318" s="25" t="e">
        <f>VLOOKUP($C$126,$D$3:$K$63,$A$71,0)*B258</f>
        <v>#N/A</v>
      </c>
      <c r="BM318" s="21" t="e">
        <f t="shared" si="261"/>
        <v>#N/A</v>
      </c>
      <c r="BP318" s="18">
        <v>2060</v>
      </c>
      <c r="BQ318" s="14" t="e">
        <f t="shared" si="324"/>
        <v>#N/A</v>
      </c>
      <c r="BR318" s="14" t="e">
        <f t="shared" si="324"/>
        <v>#N/A</v>
      </c>
      <c r="BS318" s="14" t="e">
        <f t="shared" si="324"/>
        <v>#N/A</v>
      </c>
      <c r="BT318" s="14" t="e">
        <f t="shared" si="324"/>
        <v>#N/A</v>
      </c>
      <c r="BU318" s="14" t="e">
        <f t="shared" si="324"/>
        <v>#N/A</v>
      </c>
      <c r="BV318" s="14" t="e">
        <f t="shared" si="324"/>
        <v>#N/A</v>
      </c>
      <c r="BW318" s="14" t="e">
        <f t="shared" si="324"/>
        <v>#N/A</v>
      </c>
      <c r="BX318" s="14" t="e">
        <f t="shared" si="324"/>
        <v>#N/A</v>
      </c>
      <c r="BY318" s="14" t="e">
        <f t="shared" si="324"/>
        <v>#N/A</v>
      </c>
      <c r="BZ318" s="14" t="e">
        <f t="shared" si="324"/>
        <v>#N/A</v>
      </c>
      <c r="CA318" s="14" t="e">
        <f t="shared" si="324"/>
        <v>#N/A</v>
      </c>
      <c r="CB318" s="14" t="e">
        <f t="shared" si="324"/>
        <v>#N/A</v>
      </c>
      <c r="CC318" s="14" t="e">
        <f t="shared" si="324"/>
        <v>#N/A</v>
      </c>
      <c r="CD318" s="14" t="e">
        <f t="shared" si="324"/>
        <v>#N/A</v>
      </c>
      <c r="CE318" s="14" t="e">
        <f t="shared" si="324"/>
        <v>#N/A</v>
      </c>
      <c r="CF318" s="14" t="e">
        <f t="shared" si="322"/>
        <v>#N/A</v>
      </c>
      <c r="CG318" s="14" t="e">
        <f t="shared" si="315"/>
        <v>#N/A</v>
      </c>
      <c r="CH318" s="14" t="e">
        <f t="shared" si="315"/>
        <v>#N/A</v>
      </c>
      <c r="CI318" s="14" t="e">
        <f t="shared" si="315"/>
        <v>#N/A</v>
      </c>
      <c r="CJ318" s="14" t="e">
        <f t="shared" si="315"/>
        <v>#N/A</v>
      </c>
      <c r="CK318" s="14" t="e">
        <f t="shared" si="313"/>
        <v>#N/A</v>
      </c>
      <c r="CL318" s="14" t="e">
        <f t="shared" si="313"/>
        <v>#N/A</v>
      </c>
      <c r="CM318" s="14" t="e">
        <f t="shared" si="313"/>
        <v>#N/A</v>
      </c>
      <c r="CN318" s="14" t="e">
        <f t="shared" si="313"/>
        <v>#N/A</v>
      </c>
      <c r="CO318" s="14" t="e">
        <f t="shared" si="313"/>
        <v>#N/A</v>
      </c>
      <c r="CP318" s="14" t="e">
        <f t="shared" si="313"/>
        <v>#N/A</v>
      </c>
      <c r="CQ318" s="14" t="e">
        <f t="shared" si="313"/>
        <v>#N/A</v>
      </c>
      <c r="CR318" s="14" t="e">
        <f t="shared" si="313"/>
        <v>#N/A</v>
      </c>
      <c r="CS318" s="14" t="e">
        <f t="shared" si="313"/>
        <v>#N/A</v>
      </c>
      <c r="CT318" s="14" t="e">
        <f t="shared" si="313"/>
        <v>#N/A</v>
      </c>
      <c r="CU318" s="14" t="e">
        <f t="shared" si="313"/>
        <v>#N/A</v>
      </c>
      <c r="CV318" s="14" t="e">
        <f t="shared" si="313"/>
        <v>#N/A</v>
      </c>
      <c r="CW318" s="14" t="e">
        <f t="shared" si="293"/>
        <v>#N/A</v>
      </c>
      <c r="CX318" s="14" t="e">
        <f t="shared" si="293"/>
        <v>#N/A</v>
      </c>
      <c r="CY318" s="14" t="e">
        <f t="shared" si="293"/>
        <v>#N/A</v>
      </c>
      <c r="CZ318" s="14" t="e">
        <f t="shared" si="293"/>
        <v>#N/A</v>
      </c>
      <c r="DA318" s="14" t="e">
        <f t="shared" si="293"/>
        <v>#N/A</v>
      </c>
      <c r="DB318" s="14" t="e">
        <f t="shared" si="293"/>
        <v>#N/A</v>
      </c>
      <c r="DC318" s="14" t="e">
        <f t="shared" si="293"/>
        <v>#N/A</v>
      </c>
      <c r="DD318" s="14" t="e">
        <f t="shared" si="293"/>
        <v>#N/A</v>
      </c>
      <c r="DE318" s="14" t="e">
        <f t="shared" si="293"/>
        <v>#N/A</v>
      </c>
      <c r="DF318" s="14" t="e">
        <f t="shared" si="293"/>
        <v>#N/A</v>
      </c>
      <c r="DG318" s="14" t="e">
        <f t="shared" si="293"/>
        <v>#N/A</v>
      </c>
      <c r="DH318" s="14" t="e">
        <f t="shared" si="293"/>
        <v>#N/A</v>
      </c>
      <c r="DI318" s="14" t="e">
        <f t="shared" si="293"/>
        <v>#N/A</v>
      </c>
      <c r="DJ318" s="14" t="e">
        <f t="shared" si="293"/>
        <v>#N/A</v>
      </c>
      <c r="DK318" s="14" t="e">
        <f t="shared" si="293"/>
        <v>#N/A</v>
      </c>
      <c r="DL318" s="14" t="e">
        <f t="shared" si="293"/>
        <v>#N/A</v>
      </c>
      <c r="DM318" s="14" t="e">
        <f t="shared" ref="DM318" si="337">AZ318/$BM318</f>
        <v>#N/A</v>
      </c>
      <c r="DN318" s="14" t="e">
        <f t="shared" si="302"/>
        <v>#N/A</v>
      </c>
      <c r="DO318" s="14" t="e">
        <f t="shared" si="302"/>
        <v>#N/A</v>
      </c>
      <c r="DP318" s="14" t="e">
        <f t="shared" si="302"/>
        <v>#N/A</v>
      </c>
      <c r="DQ318" s="14" t="e">
        <f t="shared" si="300"/>
        <v>#N/A</v>
      </c>
      <c r="DR318" s="14" t="e">
        <f t="shared" si="300"/>
        <v>#N/A</v>
      </c>
      <c r="DS318" s="14" t="e">
        <f t="shared" si="280"/>
        <v>#N/A</v>
      </c>
      <c r="DT318" s="14" t="e">
        <f t="shared" si="280"/>
        <v>#N/A</v>
      </c>
      <c r="DU318" s="14" t="e">
        <f t="shared" si="280"/>
        <v>#N/A</v>
      </c>
      <c r="DV318" s="14" t="e">
        <f t="shared" si="280"/>
        <v>#N/A</v>
      </c>
      <c r="DW318" s="14" t="e">
        <f t="shared" si="316"/>
        <v>#N/A</v>
      </c>
      <c r="DX318" s="14" t="e">
        <f t="shared" si="316"/>
        <v>#N/A</v>
      </c>
      <c r="DY318" s="14" t="e">
        <f t="shared" si="316"/>
        <v>#N/A</v>
      </c>
      <c r="DZ318" s="14" t="e">
        <f t="shared" si="311"/>
        <v>#N/A</v>
      </c>
    </row>
    <row r="320" spans="2:130">
      <c r="B320" s="19" t="s">
        <v>17</v>
      </c>
      <c r="C320" s="18" t="s">
        <v>47</v>
      </c>
      <c r="N320" s="18"/>
      <c r="U320" s="21"/>
      <c r="W320" s="18"/>
      <c r="AD320" s="21"/>
      <c r="AF320" s="18"/>
      <c r="AM320" s="21"/>
      <c r="AO320" s="18"/>
      <c r="AV320" s="21"/>
      <c r="BN320" s="113" t="s">
        <v>48</v>
      </c>
      <c r="BO320" s="113"/>
    </row>
    <row r="321" spans="1:130">
      <c r="A321" s="22" t="s">
        <v>34</v>
      </c>
      <c r="B321" s="22" t="s">
        <v>43</v>
      </c>
      <c r="C321" s="22" t="s">
        <v>41</v>
      </c>
      <c r="D321" s="22">
        <v>2000</v>
      </c>
      <c r="E321" s="22">
        <v>2001</v>
      </c>
      <c r="F321" s="22">
        <v>2002</v>
      </c>
      <c r="G321" s="22">
        <v>2003</v>
      </c>
      <c r="H321" s="22">
        <v>2004</v>
      </c>
      <c r="I321" s="22">
        <v>2005</v>
      </c>
      <c r="J321" s="22">
        <v>2006</v>
      </c>
      <c r="K321" s="22">
        <v>2007</v>
      </c>
      <c r="L321" s="22">
        <v>2008</v>
      </c>
      <c r="M321" s="22">
        <v>2009</v>
      </c>
      <c r="N321" s="22">
        <v>2010</v>
      </c>
      <c r="O321" s="22">
        <v>2011</v>
      </c>
      <c r="P321" s="22">
        <v>2012</v>
      </c>
      <c r="Q321" s="22">
        <v>2013</v>
      </c>
      <c r="R321" s="22">
        <v>2014</v>
      </c>
      <c r="S321" s="22">
        <v>2015</v>
      </c>
      <c r="T321" s="22">
        <v>2016</v>
      </c>
      <c r="U321" s="22">
        <v>2017</v>
      </c>
      <c r="V321" s="22">
        <v>2018</v>
      </c>
      <c r="W321" s="22">
        <v>2019</v>
      </c>
      <c r="X321" s="22">
        <v>2020</v>
      </c>
      <c r="Y321" s="22">
        <v>2021</v>
      </c>
      <c r="Z321" s="22">
        <v>2022</v>
      </c>
      <c r="AA321" s="22">
        <v>2023</v>
      </c>
      <c r="AB321" s="22">
        <v>2024</v>
      </c>
      <c r="AC321" s="22">
        <v>2025</v>
      </c>
      <c r="AD321" s="22">
        <v>2026</v>
      </c>
      <c r="AE321" s="22">
        <v>2027</v>
      </c>
      <c r="AF321" s="22">
        <v>2028</v>
      </c>
      <c r="AG321" s="22">
        <v>2029</v>
      </c>
      <c r="AH321" s="22">
        <v>2030</v>
      </c>
      <c r="AI321" s="22">
        <v>2031</v>
      </c>
      <c r="AJ321" s="22">
        <v>2032</v>
      </c>
      <c r="AK321" s="22">
        <v>2033</v>
      </c>
      <c r="AL321" s="22">
        <v>2034</v>
      </c>
      <c r="AM321" s="22">
        <v>2035</v>
      </c>
      <c r="AN321" s="22">
        <v>2036</v>
      </c>
      <c r="AO321" s="22">
        <v>2037</v>
      </c>
      <c r="AP321" s="22">
        <v>2038</v>
      </c>
      <c r="AQ321" s="22">
        <v>2039</v>
      </c>
      <c r="AR321" s="22">
        <v>2040</v>
      </c>
      <c r="AS321" s="22">
        <v>2041</v>
      </c>
      <c r="AT321" s="22">
        <v>2042</v>
      </c>
      <c r="AU321" s="22">
        <v>2043</v>
      </c>
      <c r="AV321" s="22">
        <v>2044</v>
      </c>
      <c r="AW321" s="22">
        <v>2045</v>
      </c>
      <c r="AX321" s="22">
        <v>2046</v>
      </c>
      <c r="AY321" s="22">
        <v>2047</v>
      </c>
      <c r="AZ321" s="22">
        <v>2048</v>
      </c>
      <c r="BA321" s="22">
        <v>2049</v>
      </c>
      <c r="BB321" s="22">
        <v>2050</v>
      </c>
      <c r="BC321" s="22">
        <v>2051</v>
      </c>
      <c r="BD321" s="22">
        <v>2052</v>
      </c>
      <c r="BE321" s="22">
        <v>2053</v>
      </c>
      <c r="BF321" s="22">
        <v>2054</v>
      </c>
      <c r="BG321" s="22">
        <v>2055</v>
      </c>
      <c r="BH321" s="22">
        <v>2056</v>
      </c>
      <c r="BI321" s="22">
        <v>2057</v>
      </c>
      <c r="BJ321" s="22">
        <v>2058</v>
      </c>
      <c r="BK321" s="22">
        <v>2059</v>
      </c>
      <c r="BL321" s="22">
        <v>2060</v>
      </c>
      <c r="BM321" s="22" t="s">
        <v>46</v>
      </c>
      <c r="BN321" s="22"/>
      <c r="BO321" s="22"/>
      <c r="BP321" s="22" t="s">
        <v>41</v>
      </c>
      <c r="BQ321" s="22">
        <v>2000</v>
      </c>
      <c r="BR321" s="22">
        <v>2001</v>
      </c>
      <c r="BS321" s="22">
        <v>2002</v>
      </c>
      <c r="BT321" s="22">
        <v>2003</v>
      </c>
      <c r="BU321" s="22">
        <v>2004</v>
      </c>
      <c r="BV321" s="22">
        <v>2005</v>
      </c>
      <c r="BW321" s="22">
        <v>2006</v>
      </c>
      <c r="BX321" s="22">
        <v>2007</v>
      </c>
      <c r="BY321" s="22">
        <v>2008</v>
      </c>
      <c r="BZ321" s="22">
        <v>2009</v>
      </c>
      <c r="CA321" s="22">
        <v>2010</v>
      </c>
      <c r="CB321" s="22">
        <v>2011</v>
      </c>
      <c r="CC321" s="22">
        <v>2012</v>
      </c>
      <c r="CD321" s="22">
        <v>2013</v>
      </c>
      <c r="CE321" s="22">
        <v>2014</v>
      </c>
      <c r="CF321" s="22">
        <v>2015</v>
      </c>
      <c r="CG321" s="22">
        <v>2016</v>
      </c>
      <c r="CH321" s="22">
        <v>2017</v>
      </c>
      <c r="CI321" s="22">
        <v>2018</v>
      </c>
      <c r="CJ321" s="22">
        <v>2019</v>
      </c>
      <c r="CK321" s="22">
        <v>2020</v>
      </c>
      <c r="CL321" s="22">
        <v>2021</v>
      </c>
      <c r="CM321" s="22">
        <v>2022</v>
      </c>
      <c r="CN321" s="22">
        <v>2023</v>
      </c>
      <c r="CO321" s="22">
        <v>2024</v>
      </c>
      <c r="CP321" s="22">
        <v>2025</v>
      </c>
      <c r="CQ321" s="22">
        <v>2026</v>
      </c>
      <c r="CR321" s="22">
        <v>2027</v>
      </c>
      <c r="CS321" s="22">
        <v>2028</v>
      </c>
      <c r="CT321" s="22">
        <v>2029</v>
      </c>
      <c r="CU321" s="22">
        <v>2030</v>
      </c>
      <c r="CV321" s="22">
        <v>2031</v>
      </c>
      <c r="CW321" s="22">
        <v>2032</v>
      </c>
      <c r="CX321" s="22">
        <v>2033</v>
      </c>
      <c r="CY321" s="22">
        <v>2034</v>
      </c>
      <c r="CZ321" s="22">
        <v>2035</v>
      </c>
      <c r="DA321" s="22">
        <v>2036</v>
      </c>
      <c r="DB321" s="22">
        <v>2037</v>
      </c>
      <c r="DC321" s="22">
        <v>2038</v>
      </c>
      <c r="DD321" s="22">
        <v>2039</v>
      </c>
      <c r="DE321" s="22">
        <v>2040</v>
      </c>
      <c r="DF321" s="22">
        <v>2041</v>
      </c>
      <c r="DG321" s="22">
        <v>2042</v>
      </c>
      <c r="DH321" s="22">
        <v>2043</v>
      </c>
      <c r="DI321" s="22">
        <v>2044</v>
      </c>
      <c r="DJ321" s="22">
        <v>2045</v>
      </c>
      <c r="DK321" s="22">
        <v>2046</v>
      </c>
      <c r="DL321" s="22">
        <v>2047</v>
      </c>
      <c r="DM321" s="22">
        <v>2048</v>
      </c>
      <c r="DN321" s="22">
        <v>2049</v>
      </c>
      <c r="DO321" s="22">
        <v>2050</v>
      </c>
      <c r="DP321" s="22">
        <v>2051</v>
      </c>
      <c r="DQ321" s="22">
        <v>2052</v>
      </c>
      <c r="DR321" s="22">
        <v>2053</v>
      </c>
      <c r="DS321" s="22">
        <v>2054</v>
      </c>
      <c r="DT321" s="22">
        <v>2055</v>
      </c>
      <c r="DU321" s="22">
        <v>2056</v>
      </c>
      <c r="DV321" s="22">
        <v>2057</v>
      </c>
      <c r="DW321" s="22">
        <v>2058</v>
      </c>
      <c r="DX321" s="22">
        <v>2059</v>
      </c>
      <c r="DY321" s="22">
        <v>2060</v>
      </c>
      <c r="DZ321" s="22" t="s">
        <v>49</v>
      </c>
    </row>
    <row r="322" spans="1:130">
      <c r="A322" s="18">
        <v>0</v>
      </c>
      <c r="B322" s="15">
        <f>B258</f>
        <v>0</v>
      </c>
      <c r="C322" s="18">
        <v>2000</v>
      </c>
      <c r="D322" s="25">
        <f>VLOOKUP($C$66,$D$3:$K$63,$A$72,0)*B322</f>
        <v>0</v>
      </c>
      <c r="E322" s="25"/>
      <c r="F322" s="25"/>
      <c r="G322" s="25"/>
      <c r="H322" s="25"/>
      <c r="I322" s="25"/>
      <c r="J322" s="25"/>
      <c r="K322" s="25"/>
      <c r="L322" s="25"/>
      <c r="M322" s="25"/>
      <c r="N322" s="25"/>
      <c r="O322" s="25"/>
      <c r="P322" s="25"/>
      <c r="Q322" s="25"/>
      <c r="R322" s="25"/>
      <c r="S322" s="25"/>
      <c r="T322" s="25"/>
      <c r="U322" s="25"/>
      <c r="V322" s="25"/>
      <c r="W322" s="25"/>
      <c r="X322" s="25"/>
      <c r="Y322" s="25"/>
      <c r="Z322" s="25"/>
      <c r="AA322" s="25"/>
      <c r="AB322" s="25"/>
      <c r="AC322" s="25"/>
      <c r="AD322" s="25"/>
      <c r="AE322" s="25"/>
      <c r="AF322" s="25"/>
      <c r="AG322" s="25"/>
      <c r="AH322" s="25"/>
      <c r="AI322" s="25"/>
      <c r="AJ322" s="25"/>
      <c r="AK322" s="25"/>
      <c r="AL322" s="25"/>
      <c r="AM322" s="25"/>
      <c r="AN322" s="25"/>
      <c r="AO322" s="25"/>
      <c r="AP322" s="25"/>
      <c r="AQ322" s="25"/>
      <c r="AR322" s="25"/>
      <c r="AS322" s="25"/>
      <c r="AT322" s="25"/>
      <c r="AU322" s="25"/>
      <c r="AV322" s="25"/>
      <c r="AW322" s="25"/>
      <c r="AX322" s="25"/>
      <c r="AY322" s="25"/>
      <c r="AZ322" s="25"/>
      <c r="BA322" s="25"/>
      <c r="BB322" s="25"/>
      <c r="BC322" s="25"/>
      <c r="BD322" s="25"/>
      <c r="BE322" s="25"/>
      <c r="BF322" s="25"/>
      <c r="BG322" s="25"/>
      <c r="BH322" s="25"/>
      <c r="BI322" s="25"/>
      <c r="BJ322" s="25"/>
      <c r="BK322" s="25"/>
      <c r="BL322" s="25"/>
      <c r="BM322" s="21">
        <f>SUM(D322:BL322)</f>
        <v>0</v>
      </c>
      <c r="BP322" s="18">
        <v>2000</v>
      </c>
      <c r="BQ322" s="14" t="e">
        <f>D322/$BM322</f>
        <v>#DIV/0!</v>
      </c>
      <c r="BR322" s="14" t="e">
        <f t="shared" ref="BR322:CG337" si="338">E322/$BM322</f>
        <v>#DIV/0!</v>
      </c>
      <c r="BS322" s="14" t="e">
        <f t="shared" si="338"/>
        <v>#DIV/0!</v>
      </c>
      <c r="BT322" s="14" t="e">
        <f t="shared" si="338"/>
        <v>#DIV/0!</v>
      </c>
      <c r="BU322" s="14" t="e">
        <f t="shared" si="338"/>
        <v>#DIV/0!</v>
      </c>
      <c r="BV322" s="14" t="e">
        <f t="shared" si="338"/>
        <v>#DIV/0!</v>
      </c>
      <c r="BW322" s="14" t="e">
        <f t="shared" si="338"/>
        <v>#DIV/0!</v>
      </c>
      <c r="BX322" s="14" t="e">
        <f t="shared" si="338"/>
        <v>#DIV/0!</v>
      </c>
      <c r="BY322" s="14" t="e">
        <f t="shared" si="338"/>
        <v>#DIV/0!</v>
      </c>
      <c r="BZ322" s="14" t="e">
        <f t="shared" si="338"/>
        <v>#DIV/0!</v>
      </c>
      <c r="CA322" s="14" t="e">
        <f t="shared" si="338"/>
        <v>#DIV/0!</v>
      </c>
      <c r="CB322" s="14" t="e">
        <f t="shared" si="338"/>
        <v>#DIV/0!</v>
      </c>
      <c r="CC322" s="14" t="e">
        <f t="shared" si="338"/>
        <v>#DIV/0!</v>
      </c>
      <c r="CD322" s="14" t="e">
        <f t="shared" si="338"/>
        <v>#DIV/0!</v>
      </c>
      <c r="CE322" s="14" t="e">
        <f t="shared" si="338"/>
        <v>#DIV/0!</v>
      </c>
      <c r="CF322" s="14" t="e">
        <f t="shared" si="338"/>
        <v>#DIV/0!</v>
      </c>
      <c r="CG322" s="14" t="e">
        <f t="shared" si="338"/>
        <v>#DIV/0!</v>
      </c>
      <c r="CH322" s="14" t="e">
        <f t="shared" ref="CH322:CW347" si="339">U322/$BM322</f>
        <v>#DIV/0!</v>
      </c>
      <c r="CI322" s="14" t="e">
        <f t="shared" si="339"/>
        <v>#DIV/0!</v>
      </c>
      <c r="CJ322" s="14" t="e">
        <f t="shared" si="339"/>
        <v>#DIV/0!</v>
      </c>
      <c r="CK322" s="14" t="e">
        <f t="shared" si="339"/>
        <v>#DIV/0!</v>
      </c>
      <c r="CL322" s="14" t="e">
        <f t="shared" si="339"/>
        <v>#DIV/0!</v>
      </c>
      <c r="CM322" s="14" t="e">
        <f>Z322/$BM322</f>
        <v>#DIV/0!</v>
      </c>
      <c r="CN322" s="14" t="e">
        <f t="shared" ref="CN322:DC337" si="340">AA322/$BM322</f>
        <v>#DIV/0!</v>
      </c>
      <c r="CO322" s="14" t="e">
        <f t="shared" si="340"/>
        <v>#DIV/0!</v>
      </c>
      <c r="CP322" s="14" t="e">
        <f t="shared" si="340"/>
        <v>#DIV/0!</v>
      </c>
      <c r="CQ322" s="14" t="e">
        <f t="shared" si="340"/>
        <v>#DIV/0!</v>
      </c>
      <c r="CR322" s="14" t="e">
        <f t="shared" si="340"/>
        <v>#DIV/0!</v>
      </c>
      <c r="CS322" s="14" t="e">
        <f t="shared" si="340"/>
        <v>#DIV/0!</v>
      </c>
      <c r="CT322" s="14" t="e">
        <f t="shared" si="340"/>
        <v>#DIV/0!</v>
      </c>
      <c r="CU322" s="14" t="e">
        <f t="shared" si="340"/>
        <v>#DIV/0!</v>
      </c>
      <c r="CV322" s="14" t="e">
        <f t="shared" si="340"/>
        <v>#DIV/0!</v>
      </c>
      <c r="CW322" s="14" t="e">
        <f t="shared" si="340"/>
        <v>#DIV/0!</v>
      </c>
      <c r="CX322" s="14" t="e">
        <f t="shared" si="340"/>
        <v>#DIV/0!</v>
      </c>
      <c r="CY322" s="14" t="e">
        <f t="shared" si="340"/>
        <v>#DIV/0!</v>
      </c>
      <c r="CZ322" s="14" t="e">
        <f t="shared" si="340"/>
        <v>#DIV/0!</v>
      </c>
      <c r="DA322" s="14" t="e">
        <f t="shared" si="340"/>
        <v>#DIV/0!</v>
      </c>
      <c r="DB322" s="14" t="e">
        <f t="shared" si="340"/>
        <v>#DIV/0!</v>
      </c>
      <c r="DC322" s="14" t="e">
        <f t="shared" si="340"/>
        <v>#DIV/0!</v>
      </c>
      <c r="DD322" s="14" t="e">
        <f t="shared" ref="DD322:DS337" si="341">AQ322/$BM322</f>
        <v>#DIV/0!</v>
      </c>
      <c r="DE322" s="14" t="e">
        <f t="shared" si="341"/>
        <v>#DIV/0!</v>
      </c>
      <c r="DF322" s="14" t="e">
        <f t="shared" si="341"/>
        <v>#DIV/0!</v>
      </c>
      <c r="DG322" s="14" t="e">
        <f t="shared" si="341"/>
        <v>#DIV/0!</v>
      </c>
      <c r="DH322" s="14" t="e">
        <f t="shared" si="341"/>
        <v>#DIV/0!</v>
      </c>
      <c r="DI322" s="14" t="e">
        <f t="shared" si="341"/>
        <v>#DIV/0!</v>
      </c>
      <c r="DJ322" s="14" t="e">
        <f t="shared" si="341"/>
        <v>#DIV/0!</v>
      </c>
      <c r="DK322" s="14" t="e">
        <f t="shared" si="341"/>
        <v>#DIV/0!</v>
      </c>
      <c r="DL322" s="14" t="e">
        <f t="shared" si="341"/>
        <v>#DIV/0!</v>
      </c>
      <c r="DM322" s="14" t="e">
        <f t="shared" si="341"/>
        <v>#DIV/0!</v>
      </c>
      <c r="DN322" s="14" t="e">
        <f t="shared" si="341"/>
        <v>#DIV/0!</v>
      </c>
      <c r="DO322" s="14" t="e">
        <f t="shared" si="341"/>
        <v>#DIV/0!</v>
      </c>
      <c r="DP322" s="14" t="e">
        <f t="shared" si="341"/>
        <v>#DIV/0!</v>
      </c>
      <c r="DQ322" s="14" t="e">
        <f t="shared" si="341"/>
        <v>#DIV/0!</v>
      </c>
      <c r="DR322" s="14" t="e">
        <f t="shared" si="341"/>
        <v>#DIV/0!</v>
      </c>
      <c r="DS322" s="14" t="e">
        <f t="shared" si="341"/>
        <v>#DIV/0!</v>
      </c>
      <c r="DT322" s="14" t="e">
        <f t="shared" ref="DT322:DY364" si="342">BG322/$BM322</f>
        <v>#DIV/0!</v>
      </c>
      <c r="DU322" s="14" t="e">
        <f t="shared" si="342"/>
        <v>#DIV/0!</v>
      </c>
      <c r="DV322" s="14" t="e">
        <f t="shared" si="342"/>
        <v>#DIV/0!</v>
      </c>
      <c r="DW322" s="14" t="e">
        <f t="shared" si="342"/>
        <v>#DIV/0!</v>
      </c>
      <c r="DX322" s="14" t="e">
        <f t="shared" si="342"/>
        <v>#DIV/0!</v>
      </c>
      <c r="DY322" s="14" t="e">
        <f t="shared" si="342"/>
        <v>#DIV/0!</v>
      </c>
      <c r="DZ322" s="14" t="e">
        <f>SUM(BQ322:DY322)</f>
        <v>#DIV/0!</v>
      </c>
    </row>
    <row r="323" spans="1:130">
      <c r="A323" s="18">
        <v>1</v>
      </c>
      <c r="B323" s="15">
        <f t="shared" ref="B323:B342" si="343">B259</f>
        <v>9.0909090909090939E-2</v>
      </c>
      <c r="C323" s="18">
        <v>2001</v>
      </c>
      <c r="D323" s="25">
        <f>VLOOKUP($C$66,$D$3:$K$63,$A$72,0)*(B323-B322)</f>
        <v>0</v>
      </c>
      <c r="E323" s="25">
        <f>VLOOKUP($C$67,$D$3:$K$63,$A$72,0)*B322</f>
        <v>0</v>
      </c>
      <c r="F323" s="25"/>
      <c r="G323" s="25"/>
      <c r="H323" s="25"/>
      <c r="I323" s="25"/>
      <c r="J323" s="25"/>
      <c r="K323" s="25"/>
      <c r="L323" s="25"/>
      <c r="M323" s="25"/>
      <c r="N323" s="25"/>
      <c r="O323" s="25"/>
      <c r="P323" s="25"/>
      <c r="Q323" s="25"/>
      <c r="R323" s="25"/>
      <c r="S323" s="25"/>
      <c r="T323" s="25"/>
      <c r="U323" s="25"/>
      <c r="V323" s="25"/>
      <c r="W323" s="25"/>
      <c r="X323" s="25"/>
      <c r="Y323" s="25"/>
      <c r="Z323" s="25"/>
      <c r="AA323" s="25"/>
      <c r="AB323" s="25"/>
      <c r="AC323" s="25"/>
      <c r="AD323" s="25"/>
      <c r="AE323" s="25"/>
      <c r="AF323" s="25"/>
      <c r="AG323" s="25"/>
      <c r="AH323" s="25"/>
      <c r="AI323" s="25"/>
      <c r="AJ323" s="25"/>
      <c r="AK323" s="25"/>
      <c r="AL323" s="25"/>
      <c r="AM323" s="25"/>
      <c r="AN323" s="25"/>
      <c r="AO323" s="25"/>
      <c r="AP323" s="25"/>
      <c r="AQ323" s="25"/>
      <c r="AR323" s="25"/>
      <c r="AS323" s="25"/>
      <c r="AT323" s="25"/>
      <c r="AU323" s="25"/>
      <c r="AV323" s="25"/>
      <c r="AW323" s="25"/>
      <c r="AX323" s="25"/>
      <c r="AY323" s="25"/>
      <c r="AZ323" s="25"/>
      <c r="BA323" s="25"/>
      <c r="BB323" s="25"/>
      <c r="BC323" s="25"/>
      <c r="BD323" s="25"/>
      <c r="BE323" s="25"/>
      <c r="BF323" s="25"/>
      <c r="BG323" s="25"/>
      <c r="BH323" s="25"/>
      <c r="BI323" s="25"/>
      <c r="BJ323" s="25"/>
      <c r="BK323" s="25"/>
      <c r="BL323" s="25"/>
      <c r="BM323" s="21">
        <f t="shared" ref="BM323:BM382" si="344">SUM(D323:BL323)</f>
        <v>0</v>
      </c>
      <c r="BP323" s="18">
        <v>2001</v>
      </c>
      <c r="BQ323" s="14" t="e">
        <f t="shared" ref="BQ323:CF352" si="345">D323/$BM323</f>
        <v>#DIV/0!</v>
      </c>
      <c r="BR323" s="14" t="e">
        <f t="shared" si="338"/>
        <v>#DIV/0!</v>
      </c>
      <c r="BS323" s="14" t="e">
        <f t="shared" si="338"/>
        <v>#DIV/0!</v>
      </c>
      <c r="BT323" s="14" t="e">
        <f t="shared" si="338"/>
        <v>#DIV/0!</v>
      </c>
      <c r="BU323" s="14" t="e">
        <f t="shared" si="338"/>
        <v>#DIV/0!</v>
      </c>
      <c r="BV323" s="14" t="e">
        <f t="shared" si="338"/>
        <v>#DIV/0!</v>
      </c>
      <c r="BW323" s="14" t="e">
        <f t="shared" si="338"/>
        <v>#DIV/0!</v>
      </c>
      <c r="BX323" s="14" t="e">
        <f t="shared" si="338"/>
        <v>#DIV/0!</v>
      </c>
      <c r="BY323" s="14" t="e">
        <f t="shared" si="338"/>
        <v>#DIV/0!</v>
      </c>
      <c r="BZ323" s="14" t="e">
        <f t="shared" si="338"/>
        <v>#DIV/0!</v>
      </c>
      <c r="CA323" s="14" t="e">
        <f t="shared" si="338"/>
        <v>#DIV/0!</v>
      </c>
      <c r="CB323" s="14" t="e">
        <f t="shared" si="338"/>
        <v>#DIV/0!</v>
      </c>
      <c r="CC323" s="14" t="e">
        <f t="shared" si="338"/>
        <v>#DIV/0!</v>
      </c>
      <c r="CD323" s="14" t="e">
        <f t="shared" si="338"/>
        <v>#DIV/0!</v>
      </c>
      <c r="CE323" s="14" t="e">
        <f t="shared" si="338"/>
        <v>#DIV/0!</v>
      </c>
      <c r="CF323" s="14" t="e">
        <f t="shared" si="338"/>
        <v>#DIV/0!</v>
      </c>
      <c r="CG323" s="14" t="e">
        <f t="shared" si="338"/>
        <v>#DIV/0!</v>
      </c>
      <c r="CH323" s="14" t="e">
        <f t="shared" si="339"/>
        <v>#DIV/0!</v>
      </c>
      <c r="CI323" s="14" t="e">
        <f t="shared" si="339"/>
        <v>#DIV/0!</v>
      </c>
      <c r="CJ323" s="14" t="e">
        <f t="shared" si="339"/>
        <v>#DIV/0!</v>
      </c>
      <c r="CK323" s="14" t="e">
        <f t="shared" si="339"/>
        <v>#DIV/0!</v>
      </c>
      <c r="CL323" s="14" t="e">
        <f t="shared" si="339"/>
        <v>#DIV/0!</v>
      </c>
      <c r="CM323" s="14" t="e">
        <f t="shared" si="339"/>
        <v>#DIV/0!</v>
      </c>
      <c r="CN323" s="14" t="e">
        <f t="shared" si="340"/>
        <v>#DIV/0!</v>
      </c>
      <c r="CO323" s="14" t="e">
        <f t="shared" si="340"/>
        <v>#DIV/0!</v>
      </c>
      <c r="CP323" s="14" t="e">
        <f t="shared" si="340"/>
        <v>#DIV/0!</v>
      </c>
      <c r="CQ323" s="14" t="e">
        <f t="shared" si="340"/>
        <v>#DIV/0!</v>
      </c>
      <c r="CR323" s="14" t="e">
        <f t="shared" si="340"/>
        <v>#DIV/0!</v>
      </c>
      <c r="CS323" s="14" t="e">
        <f t="shared" si="340"/>
        <v>#DIV/0!</v>
      </c>
      <c r="CT323" s="14" t="e">
        <f t="shared" si="340"/>
        <v>#DIV/0!</v>
      </c>
      <c r="CU323" s="14" t="e">
        <f t="shared" si="340"/>
        <v>#DIV/0!</v>
      </c>
      <c r="CV323" s="14" t="e">
        <f t="shared" si="340"/>
        <v>#DIV/0!</v>
      </c>
      <c r="CW323" s="14" t="e">
        <f t="shared" si="340"/>
        <v>#DIV/0!</v>
      </c>
      <c r="CX323" s="14" t="e">
        <f t="shared" si="340"/>
        <v>#DIV/0!</v>
      </c>
      <c r="CY323" s="14" t="e">
        <f t="shared" si="340"/>
        <v>#DIV/0!</v>
      </c>
      <c r="CZ323" s="14" t="e">
        <f t="shared" si="340"/>
        <v>#DIV/0!</v>
      </c>
      <c r="DA323" s="14" t="e">
        <f t="shared" si="340"/>
        <v>#DIV/0!</v>
      </c>
      <c r="DB323" s="14" t="e">
        <f t="shared" si="340"/>
        <v>#DIV/0!</v>
      </c>
      <c r="DC323" s="14" t="e">
        <f t="shared" si="340"/>
        <v>#DIV/0!</v>
      </c>
      <c r="DD323" s="14" t="e">
        <f t="shared" si="341"/>
        <v>#DIV/0!</v>
      </c>
      <c r="DE323" s="14" t="e">
        <f t="shared" si="341"/>
        <v>#DIV/0!</v>
      </c>
      <c r="DF323" s="14" t="e">
        <f t="shared" si="341"/>
        <v>#DIV/0!</v>
      </c>
      <c r="DG323" s="14" t="e">
        <f t="shared" si="341"/>
        <v>#DIV/0!</v>
      </c>
      <c r="DH323" s="14" t="e">
        <f t="shared" si="341"/>
        <v>#DIV/0!</v>
      </c>
      <c r="DI323" s="14" t="e">
        <f t="shared" si="341"/>
        <v>#DIV/0!</v>
      </c>
      <c r="DJ323" s="14" t="e">
        <f t="shared" si="341"/>
        <v>#DIV/0!</v>
      </c>
      <c r="DK323" s="14" t="e">
        <f t="shared" si="341"/>
        <v>#DIV/0!</v>
      </c>
      <c r="DL323" s="14" t="e">
        <f t="shared" si="341"/>
        <v>#DIV/0!</v>
      </c>
      <c r="DM323" s="14" t="e">
        <f t="shared" si="341"/>
        <v>#DIV/0!</v>
      </c>
      <c r="DN323" s="14" t="e">
        <f t="shared" si="341"/>
        <v>#DIV/0!</v>
      </c>
      <c r="DO323" s="14" t="e">
        <f t="shared" si="341"/>
        <v>#DIV/0!</v>
      </c>
      <c r="DP323" s="14" t="e">
        <f t="shared" si="341"/>
        <v>#DIV/0!</v>
      </c>
      <c r="DQ323" s="14" t="e">
        <f t="shared" si="341"/>
        <v>#DIV/0!</v>
      </c>
      <c r="DR323" s="14" t="e">
        <f t="shared" si="341"/>
        <v>#DIV/0!</v>
      </c>
      <c r="DS323" s="14" t="e">
        <f t="shared" si="341"/>
        <v>#DIV/0!</v>
      </c>
      <c r="DT323" s="14" t="e">
        <f t="shared" si="342"/>
        <v>#DIV/0!</v>
      </c>
      <c r="DU323" s="14" t="e">
        <f t="shared" si="342"/>
        <v>#DIV/0!</v>
      </c>
      <c r="DV323" s="14" t="e">
        <f t="shared" si="342"/>
        <v>#DIV/0!</v>
      </c>
      <c r="DW323" s="14" t="e">
        <f t="shared" si="342"/>
        <v>#DIV/0!</v>
      </c>
      <c r="DX323" s="14" t="e">
        <f t="shared" si="342"/>
        <v>#DIV/0!</v>
      </c>
      <c r="DY323" s="14" t="e">
        <f t="shared" si="342"/>
        <v>#DIV/0!</v>
      </c>
      <c r="DZ323" s="14" t="e">
        <f t="shared" ref="DZ323:DZ360" si="346">SUM(BQ323:DY323)</f>
        <v>#DIV/0!</v>
      </c>
    </row>
    <row r="324" spans="1:130">
      <c r="A324" s="18">
        <v>2</v>
      </c>
      <c r="B324" s="15">
        <f t="shared" si="343"/>
        <v>0.18181818181818188</v>
      </c>
      <c r="C324" s="18">
        <v>2002</v>
      </c>
      <c r="D324" s="25">
        <f t="shared" ref="D324:D342" si="347">VLOOKUP($C$66,$D$3:$K$63,$A$72,0)*(B324-B323)</f>
        <v>0</v>
      </c>
      <c r="E324" s="25">
        <f>VLOOKUP($C$67,$D$3:$K$63,$A$72,0)*(B323-B322)</f>
        <v>0</v>
      </c>
      <c r="F324" s="25">
        <f>VLOOKUP($C$68,$D$3:$K$63,$A$72,0)*B322</f>
        <v>0</v>
      </c>
      <c r="G324" s="25"/>
      <c r="H324" s="25"/>
      <c r="I324" s="25"/>
      <c r="J324" s="25"/>
      <c r="K324" s="25"/>
      <c r="L324" s="25"/>
      <c r="M324" s="25"/>
      <c r="N324" s="25"/>
      <c r="O324" s="25"/>
      <c r="P324" s="25"/>
      <c r="Q324" s="25"/>
      <c r="R324" s="25"/>
      <c r="S324" s="25"/>
      <c r="T324" s="25"/>
      <c r="U324" s="25"/>
      <c r="V324" s="25"/>
      <c r="W324" s="25"/>
      <c r="X324" s="25"/>
      <c r="Y324" s="25"/>
      <c r="Z324" s="25"/>
      <c r="AA324" s="25"/>
      <c r="AB324" s="25"/>
      <c r="AC324" s="25"/>
      <c r="AD324" s="25"/>
      <c r="AE324" s="25"/>
      <c r="AF324" s="25"/>
      <c r="AG324" s="25"/>
      <c r="AH324" s="25"/>
      <c r="AI324" s="25"/>
      <c r="AJ324" s="25"/>
      <c r="AK324" s="25"/>
      <c r="AL324" s="25"/>
      <c r="AM324" s="25"/>
      <c r="AN324" s="25"/>
      <c r="AO324" s="25"/>
      <c r="AP324" s="25"/>
      <c r="AQ324" s="25"/>
      <c r="AR324" s="25"/>
      <c r="AS324" s="25"/>
      <c r="AT324" s="25"/>
      <c r="AU324" s="25"/>
      <c r="AV324" s="25"/>
      <c r="AW324" s="25"/>
      <c r="AX324" s="25"/>
      <c r="AY324" s="25"/>
      <c r="AZ324" s="25"/>
      <c r="BA324" s="25"/>
      <c r="BB324" s="25"/>
      <c r="BC324" s="25"/>
      <c r="BD324" s="25"/>
      <c r="BE324" s="25"/>
      <c r="BF324" s="25"/>
      <c r="BG324" s="25"/>
      <c r="BH324" s="25"/>
      <c r="BI324" s="25"/>
      <c r="BJ324" s="25"/>
      <c r="BK324" s="25"/>
      <c r="BL324" s="25"/>
      <c r="BM324" s="21">
        <f t="shared" si="344"/>
        <v>0</v>
      </c>
      <c r="BP324" s="18">
        <v>2002</v>
      </c>
      <c r="BQ324" s="14" t="e">
        <f t="shared" si="345"/>
        <v>#DIV/0!</v>
      </c>
      <c r="BR324" s="14" t="e">
        <f t="shared" si="338"/>
        <v>#DIV/0!</v>
      </c>
      <c r="BS324" s="14" t="e">
        <f t="shared" si="338"/>
        <v>#DIV/0!</v>
      </c>
      <c r="BT324" s="14" t="e">
        <f t="shared" si="338"/>
        <v>#DIV/0!</v>
      </c>
      <c r="BU324" s="14" t="e">
        <f t="shared" si="338"/>
        <v>#DIV/0!</v>
      </c>
      <c r="BV324" s="14" t="e">
        <f t="shared" si="338"/>
        <v>#DIV/0!</v>
      </c>
      <c r="BW324" s="14" t="e">
        <f t="shared" si="338"/>
        <v>#DIV/0!</v>
      </c>
      <c r="BX324" s="14" t="e">
        <f t="shared" si="338"/>
        <v>#DIV/0!</v>
      </c>
      <c r="BY324" s="14" t="e">
        <f t="shared" si="338"/>
        <v>#DIV/0!</v>
      </c>
      <c r="BZ324" s="14" t="e">
        <f t="shared" si="338"/>
        <v>#DIV/0!</v>
      </c>
      <c r="CA324" s="14" t="e">
        <f t="shared" si="338"/>
        <v>#DIV/0!</v>
      </c>
      <c r="CB324" s="14" t="e">
        <f t="shared" si="338"/>
        <v>#DIV/0!</v>
      </c>
      <c r="CC324" s="14" t="e">
        <f t="shared" si="338"/>
        <v>#DIV/0!</v>
      </c>
      <c r="CD324" s="14" t="e">
        <f t="shared" si="338"/>
        <v>#DIV/0!</v>
      </c>
      <c r="CE324" s="14" t="e">
        <f t="shared" si="338"/>
        <v>#DIV/0!</v>
      </c>
      <c r="CF324" s="14" t="e">
        <f t="shared" si="338"/>
        <v>#DIV/0!</v>
      </c>
      <c r="CG324" s="14" t="e">
        <f t="shared" si="338"/>
        <v>#DIV/0!</v>
      </c>
      <c r="CH324" s="14" t="e">
        <f t="shared" si="339"/>
        <v>#DIV/0!</v>
      </c>
      <c r="CI324" s="14" t="e">
        <f t="shared" si="339"/>
        <v>#DIV/0!</v>
      </c>
      <c r="CJ324" s="14" t="e">
        <f t="shared" si="339"/>
        <v>#DIV/0!</v>
      </c>
      <c r="CK324" s="14" t="e">
        <f t="shared" si="339"/>
        <v>#DIV/0!</v>
      </c>
      <c r="CL324" s="14" t="e">
        <f t="shared" si="339"/>
        <v>#DIV/0!</v>
      </c>
      <c r="CM324" s="14" t="e">
        <f t="shared" si="339"/>
        <v>#DIV/0!</v>
      </c>
      <c r="CN324" s="14" t="e">
        <f t="shared" si="340"/>
        <v>#DIV/0!</v>
      </c>
      <c r="CO324" s="14" t="e">
        <f t="shared" si="340"/>
        <v>#DIV/0!</v>
      </c>
      <c r="CP324" s="14" t="e">
        <f t="shared" si="340"/>
        <v>#DIV/0!</v>
      </c>
      <c r="CQ324" s="14" t="e">
        <f t="shared" si="340"/>
        <v>#DIV/0!</v>
      </c>
      <c r="CR324" s="14" t="e">
        <f t="shared" si="340"/>
        <v>#DIV/0!</v>
      </c>
      <c r="CS324" s="14" t="e">
        <f t="shared" si="340"/>
        <v>#DIV/0!</v>
      </c>
      <c r="CT324" s="14" t="e">
        <f t="shared" si="340"/>
        <v>#DIV/0!</v>
      </c>
      <c r="CU324" s="14" t="e">
        <f t="shared" si="340"/>
        <v>#DIV/0!</v>
      </c>
      <c r="CV324" s="14" t="e">
        <f t="shared" si="340"/>
        <v>#DIV/0!</v>
      </c>
      <c r="CW324" s="14" t="e">
        <f t="shared" si="340"/>
        <v>#DIV/0!</v>
      </c>
      <c r="CX324" s="14" t="e">
        <f t="shared" si="340"/>
        <v>#DIV/0!</v>
      </c>
      <c r="CY324" s="14" t="e">
        <f t="shared" si="340"/>
        <v>#DIV/0!</v>
      </c>
      <c r="CZ324" s="14" t="e">
        <f t="shared" si="340"/>
        <v>#DIV/0!</v>
      </c>
      <c r="DA324" s="14" t="e">
        <f t="shared" si="340"/>
        <v>#DIV/0!</v>
      </c>
      <c r="DB324" s="14" t="e">
        <f t="shared" si="340"/>
        <v>#DIV/0!</v>
      </c>
      <c r="DC324" s="14" t="e">
        <f t="shared" si="340"/>
        <v>#DIV/0!</v>
      </c>
      <c r="DD324" s="14" t="e">
        <f t="shared" si="341"/>
        <v>#DIV/0!</v>
      </c>
      <c r="DE324" s="14" t="e">
        <f t="shared" si="341"/>
        <v>#DIV/0!</v>
      </c>
      <c r="DF324" s="14" t="e">
        <f t="shared" si="341"/>
        <v>#DIV/0!</v>
      </c>
      <c r="DG324" s="14" t="e">
        <f t="shared" si="341"/>
        <v>#DIV/0!</v>
      </c>
      <c r="DH324" s="14" t="e">
        <f t="shared" si="341"/>
        <v>#DIV/0!</v>
      </c>
      <c r="DI324" s="14" t="e">
        <f t="shared" si="341"/>
        <v>#DIV/0!</v>
      </c>
      <c r="DJ324" s="14" t="e">
        <f t="shared" si="341"/>
        <v>#DIV/0!</v>
      </c>
      <c r="DK324" s="14" t="e">
        <f t="shared" si="341"/>
        <v>#DIV/0!</v>
      </c>
      <c r="DL324" s="14" t="e">
        <f t="shared" si="341"/>
        <v>#DIV/0!</v>
      </c>
      <c r="DM324" s="14" t="e">
        <f t="shared" si="341"/>
        <v>#DIV/0!</v>
      </c>
      <c r="DN324" s="14" t="e">
        <f t="shared" si="341"/>
        <v>#DIV/0!</v>
      </c>
      <c r="DO324" s="14" t="e">
        <f t="shared" si="341"/>
        <v>#DIV/0!</v>
      </c>
      <c r="DP324" s="14" t="e">
        <f t="shared" si="341"/>
        <v>#DIV/0!</v>
      </c>
      <c r="DQ324" s="14" t="e">
        <f t="shared" si="341"/>
        <v>#DIV/0!</v>
      </c>
      <c r="DR324" s="14" t="e">
        <f t="shared" si="341"/>
        <v>#DIV/0!</v>
      </c>
      <c r="DS324" s="14" t="e">
        <f t="shared" si="341"/>
        <v>#DIV/0!</v>
      </c>
      <c r="DT324" s="14" t="e">
        <f t="shared" si="342"/>
        <v>#DIV/0!</v>
      </c>
      <c r="DU324" s="14" t="e">
        <f t="shared" si="342"/>
        <v>#DIV/0!</v>
      </c>
      <c r="DV324" s="14" t="e">
        <f t="shared" si="342"/>
        <v>#DIV/0!</v>
      </c>
      <c r="DW324" s="14" t="e">
        <f t="shared" si="342"/>
        <v>#DIV/0!</v>
      </c>
      <c r="DX324" s="14" t="e">
        <f t="shared" si="342"/>
        <v>#DIV/0!</v>
      </c>
      <c r="DY324" s="14" t="e">
        <f t="shared" si="342"/>
        <v>#DIV/0!</v>
      </c>
      <c r="DZ324" s="14" t="e">
        <f t="shared" si="346"/>
        <v>#DIV/0!</v>
      </c>
    </row>
    <row r="325" spans="1:130">
      <c r="A325" s="18">
        <v>3</v>
      </c>
      <c r="B325" s="15">
        <f t="shared" si="343"/>
        <v>0.27272727272727282</v>
      </c>
      <c r="C325" s="18">
        <v>2003</v>
      </c>
      <c r="D325" s="25">
        <f t="shared" si="347"/>
        <v>0</v>
      </c>
      <c r="E325" s="25">
        <f t="shared" ref="E325:E343" si="348">VLOOKUP($C$67,$D$3:$K$63,$A$72,0)*(B324-B323)</f>
        <v>0</v>
      </c>
      <c r="F325" s="25">
        <f>VLOOKUP($C$68,$D$3:$K$63,$A$72,0)*(B323-B322)</f>
        <v>0</v>
      </c>
      <c r="G325" s="25">
        <f>VLOOKUP($C$69,$D$3:$K$63,$A$72,0)*B322</f>
        <v>0</v>
      </c>
      <c r="H325" s="25"/>
      <c r="I325" s="25"/>
      <c r="J325" s="25"/>
      <c r="K325" s="25"/>
      <c r="L325" s="25"/>
      <c r="M325" s="25"/>
      <c r="N325" s="25"/>
      <c r="O325" s="25"/>
      <c r="P325" s="25"/>
      <c r="Q325" s="25"/>
      <c r="R325" s="25"/>
      <c r="S325" s="25"/>
      <c r="T325" s="25"/>
      <c r="U325" s="25"/>
      <c r="V325" s="25"/>
      <c r="W325" s="25"/>
      <c r="X325" s="25"/>
      <c r="Y325" s="25"/>
      <c r="Z325" s="25"/>
      <c r="AA325" s="25"/>
      <c r="AB325" s="25"/>
      <c r="AC325" s="25"/>
      <c r="AD325" s="25"/>
      <c r="AE325" s="25"/>
      <c r="AF325" s="25"/>
      <c r="AG325" s="25"/>
      <c r="AH325" s="25"/>
      <c r="AI325" s="25"/>
      <c r="AJ325" s="25"/>
      <c r="AK325" s="25"/>
      <c r="AL325" s="25"/>
      <c r="AM325" s="25"/>
      <c r="AN325" s="25"/>
      <c r="AO325" s="25"/>
      <c r="AP325" s="25"/>
      <c r="AQ325" s="25"/>
      <c r="AR325" s="25"/>
      <c r="AS325" s="25"/>
      <c r="AT325" s="25"/>
      <c r="AU325" s="25"/>
      <c r="AV325" s="25"/>
      <c r="AW325" s="25"/>
      <c r="AX325" s="25"/>
      <c r="AY325" s="25"/>
      <c r="AZ325" s="25"/>
      <c r="BA325" s="25"/>
      <c r="BB325" s="25"/>
      <c r="BC325" s="25"/>
      <c r="BD325" s="25"/>
      <c r="BE325" s="25"/>
      <c r="BF325" s="25"/>
      <c r="BG325" s="25"/>
      <c r="BH325" s="25"/>
      <c r="BI325" s="25"/>
      <c r="BJ325" s="25"/>
      <c r="BK325" s="25"/>
      <c r="BL325" s="25"/>
      <c r="BM325" s="21">
        <f t="shared" si="344"/>
        <v>0</v>
      </c>
      <c r="BP325" s="18">
        <v>2003</v>
      </c>
      <c r="BQ325" s="14" t="e">
        <f t="shared" si="345"/>
        <v>#DIV/0!</v>
      </c>
      <c r="BR325" s="14" t="e">
        <f t="shared" si="338"/>
        <v>#DIV/0!</v>
      </c>
      <c r="BS325" s="14" t="e">
        <f t="shared" si="338"/>
        <v>#DIV/0!</v>
      </c>
      <c r="BT325" s="14" t="e">
        <f t="shared" si="338"/>
        <v>#DIV/0!</v>
      </c>
      <c r="BU325" s="14" t="e">
        <f t="shared" si="338"/>
        <v>#DIV/0!</v>
      </c>
      <c r="BV325" s="14" t="e">
        <f t="shared" si="338"/>
        <v>#DIV/0!</v>
      </c>
      <c r="BW325" s="14" t="e">
        <f t="shared" si="338"/>
        <v>#DIV/0!</v>
      </c>
      <c r="BX325" s="14" t="e">
        <f t="shared" si="338"/>
        <v>#DIV/0!</v>
      </c>
      <c r="BY325" s="14" t="e">
        <f t="shared" si="338"/>
        <v>#DIV/0!</v>
      </c>
      <c r="BZ325" s="14" t="e">
        <f t="shared" si="338"/>
        <v>#DIV/0!</v>
      </c>
      <c r="CA325" s="14" t="e">
        <f t="shared" si="338"/>
        <v>#DIV/0!</v>
      </c>
      <c r="CB325" s="14" t="e">
        <f t="shared" si="338"/>
        <v>#DIV/0!</v>
      </c>
      <c r="CC325" s="14" t="e">
        <f t="shared" si="338"/>
        <v>#DIV/0!</v>
      </c>
      <c r="CD325" s="14" t="e">
        <f t="shared" si="338"/>
        <v>#DIV/0!</v>
      </c>
      <c r="CE325" s="14" t="e">
        <f t="shared" si="338"/>
        <v>#DIV/0!</v>
      </c>
      <c r="CF325" s="14" t="e">
        <f t="shared" si="338"/>
        <v>#DIV/0!</v>
      </c>
      <c r="CG325" s="14" t="e">
        <f t="shared" si="338"/>
        <v>#DIV/0!</v>
      </c>
      <c r="CH325" s="14" t="e">
        <f t="shared" si="339"/>
        <v>#DIV/0!</v>
      </c>
      <c r="CI325" s="14" t="e">
        <f t="shared" si="339"/>
        <v>#DIV/0!</v>
      </c>
      <c r="CJ325" s="14" t="e">
        <f t="shared" si="339"/>
        <v>#DIV/0!</v>
      </c>
      <c r="CK325" s="14" t="e">
        <f t="shared" si="339"/>
        <v>#DIV/0!</v>
      </c>
      <c r="CL325" s="14" t="e">
        <f t="shared" si="339"/>
        <v>#DIV/0!</v>
      </c>
      <c r="CM325" s="14" t="e">
        <f t="shared" si="339"/>
        <v>#DIV/0!</v>
      </c>
      <c r="CN325" s="14" t="e">
        <f t="shared" si="340"/>
        <v>#DIV/0!</v>
      </c>
      <c r="CO325" s="14" t="e">
        <f t="shared" si="340"/>
        <v>#DIV/0!</v>
      </c>
      <c r="CP325" s="14" t="e">
        <f t="shared" si="340"/>
        <v>#DIV/0!</v>
      </c>
      <c r="CQ325" s="14" t="e">
        <f t="shared" si="340"/>
        <v>#DIV/0!</v>
      </c>
      <c r="CR325" s="14" t="e">
        <f t="shared" si="340"/>
        <v>#DIV/0!</v>
      </c>
      <c r="CS325" s="14" t="e">
        <f t="shared" si="340"/>
        <v>#DIV/0!</v>
      </c>
      <c r="CT325" s="14" t="e">
        <f t="shared" si="340"/>
        <v>#DIV/0!</v>
      </c>
      <c r="CU325" s="14" t="e">
        <f t="shared" si="340"/>
        <v>#DIV/0!</v>
      </c>
      <c r="CV325" s="14" t="e">
        <f t="shared" si="340"/>
        <v>#DIV/0!</v>
      </c>
      <c r="CW325" s="14" t="e">
        <f t="shared" si="340"/>
        <v>#DIV/0!</v>
      </c>
      <c r="CX325" s="14" t="e">
        <f t="shared" si="340"/>
        <v>#DIV/0!</v>
      </c>
      <c r="CY325" s="14" t="e">
        <f t="shared" si="340"/>
        <v>#DIV/0!</v>
      </c>
      <c r="CZ325" s="14" t="e">
        <f t="shared" si="340"/>
        <v>#DIV/0!</v>
      </c>
      <c r="DA325" s="14" t="e">
        <f t="shared" si="340"/>
        <v>#DIV/0!</v>
      </c>
      <c r="DB325" s="14" t="e">
        <f t="shared" si="340"/>
        <v>#DIV/0!</v>
      </c>
      <c r="DC325" s="14" t="e">
        <f t="shared" si="340"/>
        <v>#DIV/0!</v>
      </c>
      <c r="DD325" s="14" t="e">
        <f t="shared" si="341"/>
        <v>#DIV/0!</v>
      </c>
      <c r="DE325" s="14" t="e">
        <f t="shared" si="341"/>
        <v>#DIV/0!</v>
      </c>
      <c r="DF325" s="14" t="e">
        <f t="shared" si="341"/>
        <v>#DIV/0!</v>
      </c>
      <c r="DG325" s="14" t="e">
        <f t="shared" si="341"/>
        <v>#DIV/0!</v>
      </c>
      <c r="DH325" s="14" t="e">
        <f t="shared" si="341"/>
        <v>#DIV/0!</v>
      </c>
      <c r="DI325" s="14" t="e">
        <f t="shared" si="341"/>
        <v>#DIV/0!</v>
      </c>
      <c r="DJ325" s="14" t="e">
        <f t="shared" si="341"/>
        <v>#DIV/0!</v>
      </c>
      <c r="DK325" s="14" t="e">
        <f t="shared" si="341"/>
        <v>#DIV/0!</v>
      </c>
      <c r="DL325" s="14" t="e">
        <f t="shared" si="341"/>
        <v>#DIV/0!</v>
      </c>
      <c r="DM325" s="14" t="e">
        <f t="shared" si="341"/>
        <v>#DIV/0!</v>
      </c>
      <c r="DN325" s="14" t="e">
        <f t="shared" si="341"/>
        <v>#DIV/0!</v>
      </c>
      <c r="DO325" s="14" t="e">
        <f t="shared" si="341"/>
        <v>#DIV/0!</v>
      </c>
      <c r="DP325" s="14" t="e">
        <f t="shared" si="341"/>
        <v>#DIV/0!</v>
      </c>
      <c r="DQ325" s="14" t="e">
        <f t="shared" si="341"/>
        <v>#DIV/0!</v>
      </c>
      <c r="DR325" s="14" t="e">
        <f t="shared" si="341"/>
        <v>#DIV/0!</v>
      </c>
      <c r="DS325" s="14" t="e">
        <f t="shared" si="341"/>
        <v>#DIV/0!</v>
      </c>
      <c r="DT325" s="14" t="e">
        <f t="shared" si="342"/>
        <v>#DIV/0!</v>
      </c>
      <c r="DU325" s="14" t="e">
        <f t="shared" si="342"/>
        <v>#DIV/0!</v>
      </c>
      <c r="DV325" s="14" t="e">
        <f t="shared" si="342"/>
        <v>#DIV/0!</v>
      </c>
      <c r="DW325" s="14" t="e">
        <f t="shared" si="342"/>
        <v>#DIV/0!</v>
      </c>
      <c r="DX325" s="14" t="e">
        <f t="shared" si="342"/>
        <v>#DIV/0!</v>
      </c>
      <c r="DY325" s="14" t="e">
        <f t="shared" si="342"/>
        <v>#DIV/0!</v>
      </c>
      <c r="DZ325" s="14" t="e">
        <f t="shared" si="346"/>
        <v>#DIV/0!</v>
      </c>
    </row>
    <row r="326" spans="1:130">
      <c r="A326" s="18">
        <v>4</v>
      </c>
      <c r="B326" s="15">
        <f t="shared" si="343"/>
        <v>0.36363636363636376</v>
      </c>
      <c r="C326" s="18">
        <v>2004</v>
      </c>
      <c r="D326" s="25">
        <f t="shared" si="347"/>
        <v>0</v>
      </c>
      <c r="E326" s="25">
        <f t="shared" si="348"/>
        <v>0</v>
      </c>
      <c r="F326" s="25">
        <f t="shared" ref="F326:F344" si="349">VLOOKUP($C$68,$D$3:$K$63,$A$72,0)*(B324-B323)</f>
        <v>0</v>
      </c>
      <c r="G326" s="25">
        <f>VLOOKUP($C$69,$D$3:$K$63,$A$72,0)*(B323-B322)</f>
        <v>0</v>
      </c>
      <c r="H326" s="25">
        <f>VLOOKUP($C$70,$D$3:$K$63,$A$72,0)*B322</f>
        <v>0</v>
      </c>
      <c r="I326" s="25"/>
      <c r="J326" s="25"/>
      <c r="K326" s="25"/>
      <c r="L326" s="25"/>
      <c r="M326" s="25"/>
      <c r="N326" s="25"/>
      <c r="O326" s="25"/>
      <c r="P326" s="25"/>
      <c r="Q326" s="25"/>
      <c r="R326" s="25"/>
      <c r="S326" s="25"/>
      <c r="T326" s="25"/>
      <c r="U326" s="25"/>
      <c r="V326" s="25"/>
      <c r="W326" s="25"/>
      <c r="X326" s="25"/>
      <c r="Y326" s="25"/>
      <c r="Z326" s="25"/>
      <c r="AA326" s="25"/>
      <c r="AB326" s="25"/>
      <c r="AC326" s="25"/>
      <c r="AD326" s="25"/>
      <c r="AE326" s="25"/>
      <c r="AF326" s="25"/>
      <c r="AG326" s="25"/>
      <c r="AH326" s="25"/>
      <c r="AI326" s="25"/>
      <c r="AJ326" s="25"/>
      <c r="AK326" s="25"/>
      <c r="AL326" s="25"/>
      <c r="AM326" s="25"/>
      <c r="AN326" s="25"/>
      <c r="AO326" s="25"/>
      <c r="AP326" s="25"/>
      <c r="AQ326" s="25"/>
      <c r="AR326" s="25"/>
      <c r="AS326" s="25"/>
      <c r="AT326" s="25"/>
      <c r="AU326" s="25"/>
      <c r="AV326" s="25"/>
      <c r="AW326" s="25"/>
      <c r="AX326" s="25"/>
      <c r="AY326" s="25"/>
      <c r="AZ326" s="25"/>
      <c r="BA326" s="25"/>
      <c r="BB326" s="25"/>
      <c r="BC326" s="25"/>
      <c r="BD326" s="25"/>
      <c r="BE326" s="25"/>
      <c r="BF326" s="25"/>
      <c r="BG326" s="25"/>
      <c r="BH326" s="25"/>
      <c r="BI326" s="25"/>
      <c r="BJ326" s="25"/>
      <c r="BK326" s="25"/>
      <c r="BL326" s="25"/>
      <c r="BM326" s="21">
        <f t="shared" si="344"/>
        <v>0</v>
      </c>
      <c r="BP326" s="18">
        <v>2004</v>
      </c>
      <c r="BQ326" s="14" t="e">
        <f t="shared" si="345"/>
        <v>#DIV/0!</v>
      </c>
      <c r="BR326" s="14" t="e">
        <f t="shared" si="338"/>
        <v>#DIV/0!</v>
      </c>
      <c r="BS326" s="14" t="e">
        <f t="shared" si="338"/>
        <v>#DIV/0!</v>
      </c>
      <c r="BT326" s="14" t="e">
        <f t="shared" si="338"/>
        <v>#DIV/0!</v>
      </c>
      <c r="BU326" s="14" t="e">
        <f t="shared" si="338"/>
        <v>#DIV/0!</v>
      </c>
      <c r="BV326" s="14" t="e">
        <f t="shared" si="338"/>
        <v>#DIV/0!</v>
      </c>
      <c r="BW326" s="14" t="e">
        <f t="shared" si="338"/>
        <v>#DIV/0!</v>
      </c>
      <c r="BX326" s="14" t="e">
        <f t="shared" si="338"/>
        <v>#DIV/0!</v>
      </c>
      <c r="BY326" s="14" t="e">
        <f t="shared" si="338"/>
        <v>#DIV/0!</v>
      </c>
      <c r="BZ326" s="14" t="e">
        <f t="shared" si="338"/>
        <v>#DIV/0!</v>
      </c>
      <c r="CA326" s="14" t="e">
        <f t="shared" si="338"/>
        <v>#DIV/0!</v>
      </c>
      <c r="CB326" s="14" t="e">
        <f t="shared" si="338"/>
        <v>#DIV/0!</v>
      </c>
      <c r="CC326" s="14" t="e">
        <f t="shared" si="338"/>
        <v>#DIV/0!</v>
      </c>
      <c r="CD326" s="14" t="e">
        <f t="shared" si="338"/>
        <v>#DIV/0!</v>
      </c>
      <c r="CE326" s="14" t="e">
        <f t="shared" si="338"/>
        <v>#DIV/0!</v>
      </c>
      <c r="CF326" s="14" t="e">
        <f t="shared" si="338"/>
        <v>#DIV/0!</v>
      </c>
      <c r="CG326" s="14" t="e">
        <f t="shared" si="338"/>
        <v>#DIV/0!</v>
      </c>
      <c r="CH326" s="14" t="e">
        <f t="shared" si="339"/>
        <v>#DIV/0!</v>
      </c>
      <c r="CI326" s="14" t="e">
        <f t="shared" si="339"/>
        <v>#DIV/0!</v>
      </c>
      <c r="CJ326" s="14" t="e">
        <f t="shared" si="339"/>
        <v>#DIV/0!</v>
      </c>
      <c r="CK326" s="14" t="e">
        <f t="shared" si="339"/>
        <v>#DIV/0!</v>
      </c>
      <c r="CL326" s="14" t="e">
        <f t="shared" si="339"/>
        <v>#DIV/0!</v>
      </c>
      <c r="CM326" s="14" t="e">
        <f t="shared" si="339"/>
        <v>#DIV/0!</v>
      </c>
      <c r="CN326" s="14" t="e">
        <f t="shared" si="340"/>
        <v>#DIV/0!</v>
      </c>
      <c r="CO326" s="14" t="e">
        <f t="shared" si="340"/>
        <v>#DIV/0!</v>
      </c>
      <c r="CP326" s="14" t="e">
        <f t="shared" si="340"/>
        <v>#DIV/0!</v>
      </c>
      <c r="CQ326" s="14" t="e">
        <f t="shared" si="340"/>
        <v>#DIV/0!</v>
      </c>
      <c r="CR326" s="14" t="e">
        <f t="shared" si="340"/>
        <v>#DIV/0!</v>
      </c>
      <c r="CS326" s="14" t="e">
        <f t="shared" si="340"/>
        <v>#DIV/0!</v>
      </c>
      <c r="CT326" s="14" t="e">
        <f t="shared" si="340"/>
        <v>#DIV/0!</v>
      </c>
      <c r="CU326" s="14" t="e">
        <f t="shared" si="340"/>
        <v>#DIV/0!</v>
      </c>
      <c r="CV326" s="14" t="e">
        <f t="shared" si="340"/>
        <v>#DIV/0!</v>
      </c>
      <c r="CW326" s="14" t="e">
        <f t="shared" si="340"/>
        <v>#DIV/0!</v>
      </c>
      <c r="CX326" s="14" t="e">
        <f t="shared" si="340"/>
        <v>#DIV/0!</v>
      </c>
      <c r="CY326" s="14" t="e">
        <f t="shared" si="340"/>
        <v>#DIV/0!</v>
      </c>
      <c r="CZ326" s="14" t="e">
        <f t="shared" si="340"/>
        <v>#DIV/0!</v>
      </c>
      <c r="DA326" s="14" t="e">
        <f t="shared" si="340"/>
        <v>#DIV/0!</v>
      </c>
      <c r="DB326" s="14" t="e">
        <f t="shared" si="340"/>
        <v>#DIV/0!</v>
      </c>
      <c r="DC326" s="14" t="e">
        <f t="shared" si="340"/>
        <v>#DIV/0!</v>
      </c>
      <c r="DD326" s="14" t="e">
        <f t="shared" si="341"/>
        <v>#DIV/0!</v>
      </c>
      <c r="DE326" s="14" t="e">
        <f t="shared" si="341"/>
        <v>#DIV/0!</v>
      </c>
      <c r="DF326" s="14" t="e">
        <f t="shared" si="341"/>
        <v>#DIV/0!</v>
      </c>
      <c r="DG326" s="14" t="e">
        <f t="shared" si="341"/>
        <v>#DIV/0!</v>
      </c>
      <c r="DH326" s="14" t="e">
        <f t="shared" si="341"/>
        <v>#DIV/0!</v>
      </c>
      <c r="DI326" s="14" t="e">
        <f t="shared" si="341"/>
        <v>#DIV/0!</v>
      </c>
      <c r="DJ326" s="14" t="e">
        <f t="shared" si="341"/>
        <v>#DIV/0!</v>
      </c>
      <c r="DK326" s="14" t="e">
        <f t="shared" si="341"/>
        <v>#DIV/0!</v>
      </c>
      <c r="DL326" s="14" t="e">
        <f t="shared" si="341"/>
        <v>#DIV/0!</v>
      </c>
      <c r="DM326" s="14" t="e">
        <f t="shared" si="341"/>
        <v>#DIV/0!</v>
      </c>
      <c r="DN326" s="14" t="e">
        <f t="shared" si="341"/>
        <v>#DIV/0!</v>
      </c>
      <c r="DO326" s="14" t="e">
        <f t="shared" si="341"/>
        <v>#DIV/0!</v>
      </c>
      <c r="DP326" s="14" t="e">
        <f t="shared" si="341"/>
        <v>#DIV/0!</v>
      </c>
      <c r="DQ326" s="14" t="e">
        <f t="shared" si="341"/>
        <v>#DIV/0!</v>
      </c>
      <c r="DR326" s="14" t="e">
        <f t="shared" si="341"/>
        <v>#DIV/0!</v>
      </c>
      <c r="DS326" s="14" t="e">
        <f t="shared" si="341"/>
        <v>#DIV/0!</v>
      </c>
      <c r="DT326" s="14" t="e">
        <f t="shared" si="342"/>
        <v>#DIV/0!</v>
      </c>
      <c r="DU326" s="14" t="e">
        <f t="shared" si="342"/>
        <v>#DIV/0!</v>
      </c>
      <c r="DV326" s="14" t="e">
        <f t="shared" si="342"/>
        <v>#DIV/0!</v>
      </c>
      <c r="DW326" s="14" t="e">
        <f t="shared" si="342"/>
        <v>#DIV/0!</v>
      </c>
      <c r="DX326" s="14" t="e">
        <f t="shared" si="342"/>
        <v>#DIV/0!</v>
      </c>
      <c r="DY326" s="14" t="e">
        <f t="shared" si="342"/>
        <v>#DIV/0!</v>
      </c>
      <c r="DZ326" s="14" t="e">
        <f t="shared" si="346"/>
        <v>#DIV/0!</v>
      </c>
    </row>
    <row r="327" spans="1:130">
      <c r="A327" s="18">
        <v>5</v>
      </c>
      <c r="B327" s="15">
        <f t="shared" si="343"/>
        <v>0.4545454545454547</v>
      </c>
      <c r="C327" s="18">
        <v>2005</v>
      </c>
      <c r="D327" s="25">
        <f t="shared" si="347"/>
        <v>0</v>
      </c>
      <c r="E327" s="25">
        <f t="shared" si="348"/>
        <v>0</v>
      </c>
      <c r="F327" s="25">
        <f t="shared" si="349"/>
        <v>0</v>
      </c>
      <c r="G327" s="25">
        <f t="shared" ref="G327:G345" si="350">VLOOKUP($C$69,$D$3:$K$63,$A$72,0)*(B324-B323)</f>
        <v>0</v>
      </c>
      <c r="H327" s="25">
        <f>VLOOKUP($C$70,$D$3:$K$63,$A$72,0)*(B323-B322)</f>
        <v>0</v>
      </c>
      <c r="I327" s="25">
        <f>VLOOKUP($C$71,$D$3:$K$63,$A$72,0)*B322</f>
        <v>0</v>
      </c>
      <c r="J327" s="25"/>
      <c r="K327" s="25"/>
      <c r="L327" s="25"/>
      <c r="M327" s="25"/>
      <c r="N327" s="25"/>
      <c r="O327" s="25"/>
      <c r="P327" s="25"/>
      <c r="Q327" s="25"/>
      <c r="R327" s="25"/>
      <c r="S327" s="25"/>
      <c r="T327" s="25"/>
      <c r="U327" s="25"/>
      <c r="V327" s="25"/>
      <c r="W327" s="25"/>
      <c r="X327" s="25"/>
      <c r="Y327" s="25"/>
      <c r="Z327" s="25"/>
      <c r="AA327" s="25"/>
      <c r="AB327" s="25"/>
      <c r="AC327" s="25"/>
      <c r="AD327" s="25"/>
      <c r="AE327" s="25"/>
      <c r="AF327" s="25"/>
      <c r="AG327" s="25"/>
      <c r="AH327" s="25"/>
      <c r="AI327" s="25"/>
      <c r="AJ327" s="25"/>
      <c r="AK327" s="25"/>
      <c r="AL327" s="25"/>
      <c r="AM327" s="25"/>
      <c r="AN327" s="25"/>
      <c r="AO327" s="25"/>
      <c r="AP327" s="25"/>
      <c r="AQ327" s="25"/>
      <c r="AR327" s="25"/>
      <c r="AS327" s="25"/>
      <c r="AT327" s="25"/>
      <c r="AU327" s="25"/>
      <c r="AV327" s="25"/>
      <c r="AW327" s="25"/>
      <c r="AX327" s="25"/>
      <c r="AY327" s="25"/>
      <c r="AZ327" s="25"/>
      <c r="BA327" s="25"/>
      <c r="BB327" s="25"/>
      <c r="BC327" s="25"/>
      <c r="BD327" s="25"/>
      <c r="BE327" s="25"/>
      <c r="BF327" s="25"/>
      <c r="BG327" s="25"/>
      <c r="BH327" s="25"/>
      <c r="BI327" s="25"/>
      <c r="BJ327" s="25"/>
      <c r="BK327" s="25"/>
      <c r="BL327" s="25"/>
      <c r="BM327" s="21">
        <f t="shared" si="344"/>
        <v>0</v>
      </c>
      <c r="BP327" s="18">
        <v>2005</v>
      </c>
      <c r="BQ327" s="14" t="e">
        <f t="shared" si="345"/>
        <v>#DIV/0!</v>
      </c>
      <c r="BR327" s="14" t="e">
        <f t="shared" si="338"/>
        <v>#DIV/0!</v>
      </c>
      <c r="BS327" s="14" t="e">
        <f t="shared" si="338"/>
        <v>#DIV/0!</v>
      </c>
      <c r="BT327" s="14" t="e">
        <f t="shared" si="338"/>
        <v>#DIV/0!</v>
      </c>
      <c r="BU327" s="14" t="e">
        <f t="shared" si="338"/>
        <v>#DIV/0!</v>
      </c>
      <c r="BV327" s="14" t="e">
        <f t="shared" si="338"/>
        <v>#DIV/0!</v>
      </c>
      <c r="BW327" s="14" t="e">
        <f t="shared" si="338"/>
        <v>#DIV/0!</v>
      </c>
      <c r="BX327" s="14" t="e">
        <f t="shared" si="338"/>
        <v>#DIV/0!</v>
      </c>
      <c r="BY327" s="14" t="e">
        <f t="shared" si="338"/>
        <v>#DIV/0!</v>
      </c>
      <c r="BZ327" s="14" t="e">
        <f t="shared" si="338"/>
        <v>#DIV/0!</v>
      </c>
      <c r="CA327" s="14" t="e">
        <f t="shared" si="338"/>
        <v>#DIV/0!</v>
      </c>
      <c r="CB327" s="14" t="e">
        <f t="shared" si="338"/>
        <v>#DIV/0!</v>
      </c>
      <c r="CC327" s="14" t="e">
        <f t="shared" si="338"/>
        <v>#DIV/0!</v>
      </c>
      <c r="CD327" s="14" t="e">
        <f t="shared" si="338"/>
        <v>#DIV/0!</v>
      </c>
      <c r="CE327" s="14" t="e">
        <f t="shared" si="338"/>
        <v>#DIV/0!</v>
      </c>
      <c r="CF327" s="14" t="e">
        <f t="shared" si="338"/>
        <v>#DIV/0!</v>
      </c>
      <c r="CG327" s="14" t="e">
        <f t="shared" si="338"/>
        <v>#DIV/0!</v>
      </c>
      <c r="CH327" s="14" t="e">
        <f t="shared" si="339"/>
        <v>#DIV/0!</v>
      </c>
      <c r="CI327" s="14" t="e">
        <f t="shared" si="339"/>
        <v>#DIV/0!</v>
      </c>
      <c r="CJ327" s="14" t="e">
        <f t="shared" si="339"/>
        <v>#DIV/0!</v>
      </c>
      <c r="CK327" s="14" t="e">
        <f t="shared" si="339"/>
        <v>#DIV/0!</v>
      </c>
      <c r="CL327" s="14" t="e">
        <f t="shared" si="339"/>
        <v>#DIV/0!</v>
      </c>
      <c r="CM327" s="14" t="e">
        <f t="shared" si="339"/>
        <v>#DIV/0!</v>
      </c>
      <c r="CN327" s="14" t="e">
        <f t="shared" si="340"/>
        <v>#DIV/0!</v>
      </c>
      <c r="CO327" s="14" t="e">
        <f t="shared" si="340"/>
        <v>#DIV/0!</v>
      </c>
      <c r="CP327" s="14" t="e">
        <f t="shared" si="340"/>
        <v>#DIV/0!</v>
      </c>
      <c r="CQ327" s="14" t="e">
        <f t="shared" si="340"/>
        <v>#DIV/0!</v>
      </c>
      <c r="CR327" s="14" t="e">
        <f t="shared" si="340"/>
        <v>#DIV/0!</v>
      </c>
      <c r="CS327" s="14" t="e">
        <f t="shared" si="340"/>
        <v>#DIV/0!</v>
      </c>
      <c r="CT327" s="14" t="e">
        <f t="shared" si="340"/>
        <v>#DIV/0!</v>
      </c>
      <c r="CU327" s="14" t="e">
        <f t="shared" si="340"/>
        <v>#DIV/0!</v>
      </c>
      <c r="CV327" s="14" t="e">
        <f t="shared" si="340"/>
        <v>#DIV/0!</v>
      </c>
      <c r="CW327" s="14" t="e">
        <f t="shared" si="340"/>
        <v>#DIV/0!</v>
      </c>
      <c r="CX327" s="14" t="e">
        <f t="shared" si="340"/>
        <v>#DIV/0!</v>
      </c>
      <c r="CY327" s="14" t="e">
        <f t="shared" si="340"/>
        <v>#DIV/0!</v>
      </c>
      <c r="CZ327" s="14" t="e">
        <f t="shared" si="340"/>
        <v>#DIV/0!</v>
      </c>
      <c r="DA327" s="14" t="e">
        <f t="shared" si="340"/>
        <v>#DIV/0!</v>
      </c>
      <c r="DB327" s="14" t="e">
        <f t="shared" si="340"/>
        <v>#DIV/0!</v>
      </c>
      <c r="DC327" s="14" t="e">
        <f t="shared" si="340"/>
        <v>#DIV/0!</v>
      </c>
      <c r="DD327" s="14" t="e">
        <f t="shared" si="341"/>
        <v>#DIV/0!</v>
      </c>
      <c r="DE327" s="14" t="e">
        <f t="shared" si="341"/>
        <v>#DIV/0!</v>
      </c>
      <c r="DF327" s="14" t="e">
        <f t="shared" si="341"/>
        <v>#DIV/0!</v>
      </c>
      <c r="DG327" s="14" t="e">
        <f t="shared" si="341"/>
        <v>#DIV/0!</v>
      </c>
      <c r="DH327" s="14" t="e">
        <f t="shared" si="341"/>
        <v>#DIV/0!</v>
      </c>
      <c r="DI327" s="14" t="e">
        <f t="shared" si="341"/>
        <v>#DIV/0!</v>
      </c>
      <c r="DJ327" s="14" t="e">
        <f t="shared" si="341"/>
        <v>#DIV/0!</v>
      </c>
      <c r="DK327" s="14" t="e">
        <f t="shared" si="341"/>
        <v>#DIV/0!</v>
      </c>
      <c r="DL327" s="14" t="e">
        <f t="shared" si="341"/>
        <v>#DIV/0!</v>
      </c>
      <c r="DM327" s="14" t="e">
        <f t="shared" si="341"/>
        <v>#DIV/0!</v>
      </c>
      <c r="DN327" s="14" t="e">
        <f t="shared" si="341"/>
        <v>#DIV/0!</v>
      </c>
      <c r="DO327" s="14" t="e">
        <f t="shared" si="341"/>
        <v>#DIV/0!</v>
      </c>
      <c r="DP327" s="14" t="e">
        <f t="shared" si="341"/>
        <v>#DIV/0!</v>
      </c>
      <c r="DQ327" s="14" t="e">
        <f t="shared" si="341"/>
        <v>#DIV/0!</v>
      </c>
      <c r="DR327" s="14" t="e">
        <f t="shared" si="341"/>
        <v>#DIV/0!</v>
      </c>
      <c r="DS327" s="14" t="e">
        <f t="shared" si="341"/>
        <v>#DIV/0!</v>
      </c>
      <c r="DT327" s="14" t="e">
        <f t="shared" si="342"/>
        <v>#DIV/0!</v>
      </c>
      <c r="DU327" s="14" t="e">
        <f t="shared" si="342"/>
        <v>#DIV/0!</v>
      </c>
      <c r="DV327" s="14" t="e">
        <f t="shared" si="342"/>
        <v>#DIV/0!</v>
      </c>
      <c r="DW327" s="14" t="e">
        <f t="shared" si="342"/>
        <v>#DIV/0!</v>
      </c>
      <c r="DX327" s="14" t="e">
        <f t="shared" si="342"/>
        <v>#DIV/0!</v>
      </c>
      <c r="DY327" s="14" t="e">
        <f t="shared" si="342"/>
        <v>#DIV/0!</v>
      </c>
      <c r="DZ327" s="14" t="e">
        <f t="shared" si="346"/>
        <v>#DIV/0!</v>
      </c>
    </row>
    <row r="328" spans="1:130">
      <c r="A328" s="18">
        <v>6</v>
      </c>
      <c r="B328" s="15">
        <f t="shared" si="343"/>
        <v>0.54545454545454564</v>
      </c>
      <c r="C328" s="18">
        <v>2006</v>
      </c>
      <c r="D328" s="25">
        <f t="shared" si="347"/>
        <v>0</v>
      </c>
      <c r="E328" s="25">
        <f t="shared" si="348"/>
        <v>0</v>
      </c>
      <c r="F328" s="25">
        <f t="shared" si="349"/>
        <v>0</v>
      </c>
      <c r="G328" s="25">
        <f t="shared" si="350"/>
        <v>0</v>
      </c>
      <c r="H328" s="25">
        <f t="shared" ref="H328:H346" si="351">VLOOKUP($C$70,$D$3:$K$63,$A$72,0)*(B324-B323)</f>
        <v>0</v>
      </c>
      <c r="I328" s="25">
        <f>VLOOKUP($C$71,$D$3:$K$63,$A$72,0)*(B323-B322)</f>
        <v>0</v>
      </c>
      <c r="J328" s="25">
        <f>VLOOKUP($C$72,$D$3:$K$63,$A$72,0)*B322</f>
        <v>0</v>
      </c>
      <c r="K328" s="25"/>
      <c r="L328" s="25"/>
      <c r="M328" s="25"/>
      <c r="N328" s="25"/>
      <c r="O328" s="25"/>
      <c r="P328" s="25"/>
      <c r="Q328" s="25"/>
      <c r="R328" s="25"/>
      <c r="S328" s="25"/>
      <c r="T328" s="25"/>
      <c r="U328" s="25"/>
      <c r="V328" s="25"/>
      <c r="W328" s="25"/>
      <c r="X328" s="25"/>
      <c r="Y328" s="25"/>
      <c r="Z328" s="25"/>
      <c r="AA328" s="25"/>
      <c r="AB328" s="25"/>
      <c r="AC328" s="25"/>
      <c r="AD328" s="25"/>
      <c r="AE328" s="25"/>
      <c r="AF328" s="25"/>
      <c r="AG328" s="25"/>
      <c r="AH328" s="25"/>
      <c r="AI328" s="25"/>
      <c r="AJ328" s="25"/>
      <c r="AK328" s="25"/>
      <c r="AL328" s="25"/>
      <c r="AM328" s="25"/>
      <c r="AN328" s="25"/>
      <c r="AO328" s="25"/>
      <c r="AP328" s="25"/>
      <c r="AQ328" s="25"/>
      <c r="AR328" s="25"/>
      <c r="AS328" s="25"/>
      <c r="AT328" s="25"/>
      <c r="AU328" s="25"/>
      <c r="AV328" s="25"/>
      <c r="AW328" s="25"/>
      <c r="AX328" s="25"/>
      <c r="AY328" s="25"/>
      <c r="AZ328" s="25"/>
      <c r="BA328" s="25"/>
      <c r="BB328" s="25"/>
      <c r="BC328" s="25"/>
      <c r="BD328" s="25"/>
      <c r="BE328" s="25"/>
      <c r="BF328" s="25"/>
      <c r="BG328" s="25"/>
      <c r="BH328" s="25"/>
      <c r="BI328" s="25"/>
      <c r="BJ328" s="25"/>
      <c r="BK328" s="25"/>
      <c r="BL328" s="25"/>
      <c r="BM328" s="21">
        <f t="shared" si="344"/>
        <v>0</v>
      </c>
      <c r="BP328" s="18">
        <v>2006</v>
      </c>
      <c r="BQ328" s="14" t="e">
        <f t="shared" si="345"/>
        <v>#DIV/0!</v>
      </c>
      <c r="BR328" s="14" t="e">
        <f t="shared" si="338"/>
        <v>#DIV/0!</v>
      </c>
      <c r="BS328" s="14" t="e">
        <f t="shared" si="338"/>
        <v>#DIV/0!</v>
      </c>
      <c r="BT328" s="14" t="e">
        <f t="shared" si="338"/>
        <v>#DIV/0!</v>
      </c>
      <c r="BU328" s="14" t="e">
        <f t="shared" si="338"/>
        <v>#DIV/0!</v>
      </c>
      <c r="BV328" s="14" t="e">
        <f t="shared" si="338"/>
        <v>#DIV/0!</v>
      </c>
      <c r="BW328" s="14" t="e">
        <f t="shared" si="338"/>
        <v>#DIV/0!</v>
      </c>
      <c r="BX328" s="14" t="e">
        <f t="shared" si="338"/>
        <v>#DIV/0!</v>
      </c>
      <c r="BY328" s="14" t="e">
        <f t="shared" si="338"/>
        <v>#DIV/0!</v>
      </c>
      <c r="BZ328" s="14" t="e">
        <f t="shared" si="338"/>
        <v>#DIV/0!</v>
      </c>
      <c r="CA328" s="14" t="e">
        <f t="shared" si="338"/>
        <v>#DIV/0!</v>
      </c>
      <c r="CB328" s="14" t="e">
        <f t="shared" si="338"/>
        <v>#DIV/0!</v>
      </c>
      <c r="CC328" s="14" t="e">
        <f t="shared" si="338"/>
        <v>#DIV/0!</v>
      </c>
      <c r="CD328" s="14" t="e">
        <f t="shared" si="338"/>
        <v>#DIV/0!</v>
      </c>
      <c r="CE328" s="14" t="e">
        <f t="shared" si="338"/>
        <v>#DIV/0!</v>
      </c>
      <c r="CF328" s="14" t="e">
        <f t="shared" si="338"/>
        <v>#DIV/0!</v>
      </c>
      <c r="CG328" s="14" t="e">
        <f t="shared" si="338"/>
        <v>#DIV/0!</v>
      </c>
      <c r="CH328" s="14" t="e">
        <f t="shared" si="339"/>
        <v>#DIV/0!</v>
      </c>
      <c r="CI328" s="14" t="e">
        <f t="shared" si="339"/>
        <v>#DIV/0!</v>
      </c>
      <c r="CJ328" s="14" t="e">
        <f t="shared" si="339"/>
        <v>#DIV/0!</v>
      </c>
      <c r="CK328" s="14" t="e">
        <f t="shared" si="339"/>
        <v>#DIV/0!</v>
      </c>
      <c r="CL328" s="14" t="e">
        <f t="shared" si="339"/>
        <v>#DIV/0!</v>
      </c>
      <c r="CM328" s="14" t="e">
        <f t="shared" si="339"/>
        <v>#DIV/0!</v>
      </c>
      <c r="CN328" s="14" t="e">
        <f t="shared" si="340"/>
        <v>#DIV/0!</v>
      </c>
      <c r="CO328" s="14" t="e">
        <f t="shared" si="340"/>
        <v>#DIV/0!</v>
      </c>
      <c r="CP328" s="14" t="e">
        <f t="shared" si="340"/>
        <v>#DIV/0!</v>
      </c>
      <c r="CQ328" s="14" t="e">
        <f t="shared" si="340"/>
        <v>#DIV/0!</v>
      </c>
      <c r="CR328" s="14" t="e">
        <f t="shared" si="340"/>
        <v>#DIV/0!</v>
      </c>
      <c r="CS328" s="14" t="e">
        <f t="shared" si="340"/>
        <v>#DIV/0!</v>
      </c>
      <c r="CT328" s="14" t="e">
        <f t="shared" si="340"/>
        <v>#DIV/0!</v>
      </c>
      <c r="CU328" s="14" t="e">
        <f t="shared" si="340"/>
        <v>#DIV/0!</v>
      </c>
      <c r="CV328" s="14" t="e">
        <f t="shared" si="340"/>
        <v>#DIV/0!</v>
      </c>
      <c r="CW328" s="14" t="e">
        <f t="shared" si="340"/>
        <v>#DIV/0!</v>
      </c>
      <c r="CX328" s="14" t="e">
        <f t="shared" si="340"/>
        <v>#DIV/0!</v>
      </c>
      <c r="CY328" s="14" t="e">
        <f t="shared" si="340"/>
        <v>#DIV/0!</v>
      </c>
      <c r="CZ328" s="14" t="e">
        <f t="shared" si="340"/>
        <v>#DIV/0!</v>
      </c>
      <c r="DA328" s="14" t="e">
        <f t="shared" si="340"/>
        <v>#DIV/0!</v>
      </c>
      <c r="DB328" s="14" t="e">
        <f t="shared" si="340"/>
        <v>#DIV/0!</v>
      </c>
      <c r="DC328" s="14" t="e">
        <f t="shared" si="340"/>
        <v>#DIV/0!</v>
      </c>
      <c r="DD328" s="14" t="e">
        <f t="shared" si="341"/>
        <v>#DIV/0!</v>
      </c>
      <c r="DE328" s="14" t="e">
        <f t="shared" si="341"/>
        <v>#DIV/0!</v>
      </c>
      <c r="DF328" s="14" t="e">
        <f t="shared" si="341"/>
        <v>#DIV/0!</v>
      </c>
      <c r="DG328" s="14" t="e">
        <f t="shared" si="341"/>
        <v>#DIV/0!</v>
      </c>
      <c r="DH328" s="14" t="e">
        <f t="shared" si="341"/>
        <v>#DIV/0!</v>
      </c>
      <c r="DI328" s="14" t="e">
        <f t="shared" si="341"/>
        <v>#DIV/0!</v>
      </c>
      <c r="DJ328" s="14" t="e">
        <f t="shared" si="341"/>
        <v>#DIV/0!</v>
      </c>
      <c r="DK328" s="14" t="e">
        <f t="shared" si="341"/>
        <v>#DIV/0!</v>
      </c>
      <c r="DL328" s="14" t="e">
        <f t="shared" si="341"/>
        <v>#DIV/0!</v>
      </c>
      <c r="DM328" s="14" t="e">
        <f t="shared" si="341"/>
        <v>#DIV/0!</v>
      </c>
      <c r="DN328" s="14" t="e">
        <f t="shared" si="341"/>
        <v>#DIV/0!</v>
      </c>
      <c r="DO328" s="14" t="e">
        <f t="shared" si="341"/>
        <v>#DIV/0!</v>
      </c>
      <c r="DP328" s="14" t="e">
        <f t="shared" si="341"/>
        <v>#DIV/0!</v>
      </c>
      <c r="DQ328" s="14" t="e">
        <f t="shared" si="341"/>
        <v>#DIV/0!</v>
      </c>
      <c r="DR328" s="14" t="e">
        <f t="shared" si="341"/>
        <v>#DIV/0!</v>
      </c>
      <c r="DS328" s="14" t="e">
        <f t="shared" si="341"/>
        <v>#DIV/0!</v>
      </c>
      <c r="DT328" s="14" t="e">
        <f t="shared" si="342"/>
        <v>#DIV/0!</v>
      </c>
      <c r="DU328" s="14" t="e">
        <f t="shared" si="342"/>
        <v>#DIV/0!</v>
      </c>
      <c r="DV328" s="14" t="e">
        <f t="shared" si="342"/>
        <v>#DIV/0!</v>
      </c>
      <c r="DW328" s="14" t="e">
        <f t="shared" si="342"/>
        <v>#DIV/0!</v>
      </c>
      <c r="DX328" s="14" t="e">
        <f t="shared" si="342"/>
        <v>#DIV/0!</v>
      </c>
      <c r="DY328" s="14" t="e">
        <f t="shared" si="342"/>
        <v>#DIV/0!</v>
      </c>
      <c r="DZ328" s="14" t="e">
        <f t="shared" si="346"/>
        <v>#DIV/0!</v>
      </c>
    </row>
    <row r="329" spans="1:130">
      <c r="A329" s="18">
        <v>7</v>
      </c>
      <c r="B329" s="15">
        <f t="shared" si="343"/>
        <v>0.63636363636363658</v>
      </c>
      <c r="C329" s="18">
        <v>2007</v>
      </c>
      <c r="D329" s="25">
        <f t="shared" si="347"/>
        <v>0</v>
      </c>
      <c r="E329" s="25">
        <f t="shared" si="348"/>
        <v>0</v>
      </c>
      <c r="F329" s="25">
        <f t="shared" si="349"/>
        <v>0</v>
      </c>
      <c r="G329" s="25">
        <f t="shared" si="350"/>
        <v>0</v>
      </c>
      <c r="H329" s="25">
        <f t="shared" si="351"/>
        <v>0</v>
      </c>
      <c r="I329" s="25">
        <f t="shared" ref="I329:I347" si="352">VLOOKUP($C$71,$D$3:$K$63,$A$72,0)*(B324-B323)</f>
        <v>0</v>
      </c>
      <c r="J329" s="25">
        <f>VLOOKUP($C$72,$D$3:$K$63,$A$72,0)*(B323-B322)</f>
        <v>0</v>
      </c>
      <c r="K329" s="25">
        <f>VLOOKUP($C$73,$D$3:$K$63,$A$72,0)*B322</f>
        <v>0</v>
      </c>
      <c r="L329" s="25"/>
      <c r="M329" s="25"/>
      <c r="N329" s="25"/>
      <c r="O329" s="25"/>
      <c r="P329" s="25"/>
      <c r="Q329" s="25"/>
      <c r="R329" s="25"/>
      <c r="S329" s="25"/>
      <c r="T329" s="25"/>
      <c r="U329" s="25"/>
      <c r="V329" s="25"/>
      <c r="W329" s="25"/>
      <c r="X329" s="25"/>
      <c r="Y329" s="25"/>
      <c r="Z329" s="25"/>
      <c r="AA329" s="25"/>
      <c r="AB329" s="25"/>
      <c r="AC329" s="25"/>
      <c r="AD329" s="25"/>
      <c r="AE329" s="25"/>
      <c r="AF329" s="25"/>
      <c r="AG329" s="25"/>
      <c r="AH329" s="25"/>
      <c r="AI329" s="25"/>
      <c r="AJ329" s="25"/>
      <c r="AK329" s="25"/>
      <c r="AL329" s="25"/>
      <c r="AM329" s="25"/>
      <c r="AN329" s="25"/>
      <c r="AO329" s="25"/>
      <c r="AP329" s="25"/>
      <c r="AQ329" s="25"/>
      <c r="AR329" s="25"/>
      <c r="AS329" s="25"/>
      <c r="AT329" s="25"/>
      <c r="AU329" s="25"/>
      <c r="AV329" s="25"/>
      <c r="AW329" s="25"/>
      <c r="AX329" s="25"/>
      <c r="AY329" s="25"/>
      <c r="AZ329" s="25"/>
      <c r="BA329" s="25"/>
      <c r="BB329" s="25"/>
      <c r="BC329" s="25"/>
      <c r="BD329" s="25"/>
      <c r="BE329" s="25"/>
      <c r="BF329" s="25"/>
      <c r="BG329" s="25"/>
      <c r="BH329" s="25"/>
      <c r="BI329" s="25"/>
      <c r="BJ329" s="25"/>
      <c r="BK329" s="25"/>
      <c r="BL329" s="25"/>
      <c r="BM329" s="21">
        <f t="shared" si="344"/>
        <v>0</v>
      </c>
      <c r="BP329" s="18">
        <v>2007</v>
      </c>
      <c r="BQ329" s="14" t="e">
        <f t="shared" si="345"/>
        <v>#DIV/0!</v>
      </c>
      <c r="BR329" s="14" t="e">
        <f t="shared" si="338"/>
        <v>#DIV/0!</v>
      </c>
      <c r="BS329" s="14" t="e">
        <f t="shared" si="338"/>
        <v>#DIV/0!</v>
      </c>
      <c r="BT329" s="14" t="e">
        <f t="shared" si="338"/>
        <v>#DIV/0!</v>
      </c>
      <c r="BU329" s="14" t="e">
        <f t="shared" si="338"/>
        <v>#DIV/0!</v>
      </c>
      <c r="BV329" s="14" t="e">
        <f t="shared" si="338"/>
        <v>#DIV/0!</v>
      </c>
      <c r="BW329" s="14" t="e">
        <f t="shared" si="338"/>
        <v>#DIV/0!</v>
      </c>
      <c r="BX329" s="14" t="e">
        <f t="shared" si="338"/>
        <v>#DIV/0!</v>
      </c>
      <c r="BY329" s="14" t="e">
        <f t="shared" si="338"/>
        <v>#DIV/0!</v>
      </c>
      <c r="BZ329" s="14" t="e">
        <f t="shared" si="338"/>
        <v>#DIV/0!</v>
      </c>
      <c r="CA329" s="14" t="e">
        <f t="shared" si="338"/>
        <v>#DIV/0!</v>
      </c>
      <c r="CB329" s="14" t="e">
        <f t="shared" si="338"/>
        <v>#DIV/0!</v>
      </c>
      <c r="CC329" s="14" t="e">
        <f t="shared" si="338"/>
        <v>#DIV/0!</v>
      </c>
      <c r="CD329" s="14" t="e">
        <f t="shared" si="338"/>
        <v>#DIV/0!</v>
      </c>
      <c r="CE329" s="14" t="e">
        <f t="shared" si="338"/>
        <v>#DIV/0!</v>
      </c>
      <c r="CF329" s="14" t="e">
        <f t="shared" si="338"/>
        <v>#DIV/0!</v>
      </c>
      <c r="CG329" s="14" t="e">
        <f t="shared" si="338"/>
        <v>#DIV/0!</v>
      </c>
      <c r="CH329" s="14" t="e">
        <f t="shared" si="339"/>
        <v>#DIV/0!</v>
      </c>
      <c r="CI329" s="14" t="e">
        <f t="shared" si="339"/>
        <v>#DIV/0!</v>
      </c>
      <c r="CJ329" s="14" t="e">
        <f t="shared" si="339"/>
        <v>#DIV/0!</v>
      </c>
      <c r="CK329" s="14" t="e">
        <f t="shared" si="339"/>
        <v>#DIV/0!</v>
      </c>
      <c r="CL329" s="14" t="e">
        <f t="shared" si="339"/>
        <v>#DIV/0!</v>
      </c>
      <c r="CM329" s="14" t="e">
        <f t="shared" si="339"/>
        <v>#DIV/0!</v>
      </c>
      <c r="CN329" s="14" t="e">
        <f t="shared" si="340"/>
        <v>#DIV/0!</v>
      </c>
      <c r="CO329" s="14" t="e">
        <f t="shared" si="340"/>
        <v>#DIV/0!</v>
      </c>
      <c r="CP329" s="14" t="e">
        <f t="shared" si="340"/>
        <v>#DIV/0!</v>
      </c>
      <c r="CQ329" s="14" t="e">
        <f t="shared" si="340"/>
        <v>#DIV/0!</v>
      </c>
      <c r="CR329" s="14" t="e">
        <f t="shared" si="340"/>
        <v>#DIV/0!</v>
      </c>
      <c r="CS329" s="14" t="e">
        <f t="shared" si="340"/>
        <v>#DIV/0!</v>
      </c>
      <c r="CT329" s="14" t="e">
        <f t="shared" si="340"/>
        <v>#DIV/0!</v>
      </c>
      <c r="CU329" s="14" t="e">
        <f t="shared" si="340"/>
        <v>#DIV/0!</v>
      </c>
      <c r="CV329" s="14" t="e">
        <f t="shared" si="340"/>
        <v>#DIV/0!</v>
      </c>
      <c r="CW329" s="14" t="e">
        <f t="shared" si="340"/>
        <v>#DIV/0!</v>
      </c>
      <c r="CX329" s="14" t="e">
        <f t="shared" si="340"/>
        <v>#DIV/0!</v>
      </c>
      <c r="CY329" s="14" t="e">
        <f t="shared" si="340"/>
        <v>#DIV/0!</v>
      </c>
      <c r="CZ329" s="14" t="e">
        <f t="shared" si="340"/>
        <v>#DIV/0!</v>
      </c>
      <c r="DA329" s="14" t="e">
        <f t="shared" si="340"/>
        <v>#DIV/0!</v>
      </c>
      <c r="DB329" s="14" t="e">
        <f t="shared" si="340"/>
        <v>#DIV/0!</v>
      </c>
      <c r="DC329" s="14" t="e">
        <f t="shared" si="340"/>
        <v>#DIV/0!</v>
      </c>
      <c r="DD329" s="14" t="e">
        <f t="shared" si="341"/>
        <v>#DIV/0!</v>
      </c>
      <c r="DE329" s="14" t="e">
        <f t="shared" si="341"/>
        <v>#DIV/0!</v>
      </c>
      <c r="DF329" s="14" t="e">
        <f t="shared" si="341"/>
        <v>#DIV/0!</v>
      </c>
      <c r="DG329" s="14" t="e">
        <f t="shared" si="341"/>
        <v>#DIV/0!</v>
      </c>
      <c r="DH329" s="14" t="e">
        <f t="shared" si="341"/>
        <v>#DIV/0!</v>
      </c>
      <c r="DI329" s="14" t="e">
        <f t="shared" si="341"/>
        <v>#DIV/0!</v>
      </c>
      <c r="DJ329" s="14" t="e">
        <f t="shared" si="341"/>
        <v>#DIV/0!</v>
      </c>
      <c r="DK329" s="14" t="e">
        <f t="shared" si="341"/>
        <v>#DIV/0!</v>
      </c>
      <c r="DL329" s="14" t="e">
        <f t="shared" si="341"/>
        <v>#DIV/0!</v>
      </c>
      <c r="DM329" s="14" t="e">
        <f t="shared" si="341"/>
        <v>#DIV/0!</v>
      </c>
      <c r="DN329" s="14" t="e">
        <f t="shared" si="341"/>
        <v>#DIV/0!</v>
      </c>
      <c r="DO329" s="14" t="e">
        <f t="shared" si="341"/>
        <v>#DIV/0!</v>
      </c>
      <c r="DP329" s="14" t="e">
        <f t="shared" si="341"/>
        <v>#DIV/0!</v>
      </c>
      <c r="DQ329" s="14" t="e">
        <f t="shared" si="341"/>
        <v>#DIV/0!</v>
      </c>
      <c r="DR329" s="14" t="e">
        <f t="shared" si="341"/>
        <v>#DIV/0!</v>
      </c>
      <c r="DS329" s="14" t="e">
        <f t="shared" si="341"/>
        <v>#DIV/0!</v>
      </c>
      <c r="DT329" s="14" t="e">
        <f t="shared" si="342"/>
        <v>#DIV/0!</v>
      </c>
      <c r="DU329" s="14" t="e">
        <f t="shared" si="342"/>
        <v>#DIV/0!</v>
      </c>
      <c r="DV329" s="14" t="e">
        <f t="shared" si="342"/>
        <v>#DIV/0!</v>
      </c>
      <c r="DW329" s="14" t="e">
        <f t="shared" si="342"/>
        <v>#DIV/0!</v>
      </c>
      <c r="DX329" s="14" t="e">
        <f t="shared" si="342"/>
        <v>#DIV/0!</v>
      </c>
      <c r="DY329" s="14" t="e">
        <f t="shared" si="342"/>
        <v>#DIV/0!</v>
      </c>
      <c r="DZ329" s="14" t="e">
        <f t="shared" si="346"/>
        <v>#DIV/0!</v>
      </c>
    </row>
    <row r="330" spans="1:130">
      <c r="A330" s="18">
        <v>8</v>
      </c>
      <c r="B330" s="15">
        <f t="shared" si="343"/>
        <v>0.72727272727272751</v>
      </c>
      <c r="C330" s="18">
        <v>2008</v>
      </c>
      <c r="D330" s="25">
        <f t="shared" si="347"/>
        <v>0</v>
      </c>
      <c r="E330" s="25">
        <f t="shared" si="348"/>
        <v>0</v>
      </c>
      <c r="F330" s="25">
        <f t="shared" si="349"/>
        <v>0</v>
      </c>
      <c r="G330" s="25">
        <f t="shared" si="350"/>
        <v>0</v>
      </c>
      <c r="H330" s="25">
        <f t="shared" si="351"/>
        <v>0</v>
      </c>
      <c r="I330" s="25">
        <f t="shared" si="352"/>
        <v>0</v>
      </c>
      <c r="J330" s="25">
        <f t="shared" ref="J330:J348" si="353">VLOOKUP($C$72,$D$3:$K$63,$A$72,0)*(B324-B323)</f>
        <v>0</v>
      </c>
      <c r="K330" s="25">
        <f>VLOOKUP($C$73,$D$3:$K$63,$A$72,0)*(B323-B322)</f>
        <v>0</v>
      </c>
      <c r="L330" s="25">
        <f>VLOOKUP($C$74,$D$3:$K$63,$A$72,0)*B322</f>
        <v>0</v>
      </c>
      <c r="M330" s="25"/>
      <c r="N330" s="25"/>
      <c r="O330" s="25"/>
      <c r="P330" s="25"/>
      <c r="Q330" s="25"/>
      <c r="R330" s="25"/>
      <c r="S330" s="25"/>
      <c r="T330" s="25"/>
      <c r="U330" s="25"/>
      <c r="V330" s="25"/>
      <c r="W330" s="25"/>
      <c r="X330" s="25"/>
      <c r="Y330" s="25"/>
      <c r="Z330" s="25"/>
      <c r="AA330" s="25"/>
      <c r="AB330" s="25"/>
      <c r="AC330" s="25"/>
      <c r="AD330" s="25"/>
      <c r="AE330" s="25"/>
      <c r="AF330" s="25"/>
      <c r="AG330" s="25"/>
      <c r="AH330" s="25"/>
      <c r="AI330" s="25"/>
      <c r="AJ330" s="25"/>
      <c r="AK330" s="25"/>
      <c r="AL330" s="25"/>
      <c r="AM330" s="25"/>
      <c r="AN330" s="25"/>
      <c r="AO330" s="25"/>
      <c r="AP330" s="25"/>
      <c r="AQ330" s="25"/>
      <c r="AR330" s="25"/>
      <c r="AS330" s="25"/>
      <c r="AT330" s="25"/>
      <c r="AU330" s="25"/>
      <c r="AV330" s="25"/>
      <c r="AW330" s="25"/>
      <c r="AX330" s="25"/>
      <c r="AY330" s="25"/>
      <c r="AZ330" s="25"/>
      <c r="BA330" s="25"/>
      <c r="BB330" s="25"/>
      <c r="BC330" s="25"/>
      <c r="BD330" s="25"/>
      <c r="BE330" s="25"/>
      <c r="BF330" s="25"/>
      <c r="BG330" s="25"/>
      <c r="BH330" s="25"/>
      <c r="BI330" s="25"/>
      <c r="BJ330" s="25"/>
      <c r="BK330" s="25"/>
      <c r="BL330" s="25"/>
      <c r="BM330" s="21">
        <f t="shared" si="344"/>
        <v>0</v>
      </c>
      <c r="BP330" s="18">
        <v>2008</v>
      </c>
      <c r="BQ330" s="14" t="e">
        <f t="shared" si="345"/>
        <v>#DIV/0!</v>
      </c>
      <c r="BR330" s="14" t="e">
        <f t="shared" si="338"/>
        <v>#DIV/0!</v>
      </c>
      <c r="BS330" s="14" t="e">
        <f t="shared" si="338"/>
        <v>#DIV/0!</v>
      </c>
      <c r="BT330" s="14" t="e">
        <f t="shared" si="338"/>
        <v>#DIV/0!</v>
      </c>
      <c r="BU330" s="14" t="e">
        <f t="shared" si="338"/>
        <v>#DIV/0!</v>
      </c>
      <c r="BV330" s="14" t="e">
        <f t="shared" si="338"/>
        <v>#DIV/0!</v>
      </c>
      <c r="BW330" s="14" t="e">
        <f t="shared" si="338"/>
        <v>#DIV/0!</v>
      </c>
      <c r="BX330" s="14" t="e">
        <f t="shared" si="338"/>
        <v>#DIV/0!</v>
      </c>
      <c r="BY330" s="14" t="e">
        <f t="shared" si="338"/>
        <v>#DIV/0!</v>
      </c>
      <c r="BZ330" s="14" t="e">
        <f t="shared" si="338"/>
        <v>#DIV/0!</v>
      </c>
      <c r="CA330" s="14" t="e">
        <f t="shared" si="338"/>
        <v>#DIV/0!</v>
      </c>
      <c r="CB330" s="14" t="e">
        <f t="shared" si="338"/>
        <v>#DIV/0!</v>
      </c>
      <c r="CC330" s="14" t="e">
        <f t="shared" si="338"/>
        <v>#DIV/0!</v>
      </c>
      <c r="CD330" s="14" t="e">
        <f t="shared" si="338"/>
        <v>#DIV/0!</v>
      </c>
      <c r="CE330" s="14" t="e">
        <f t="shared" si="338"/>
        <v>#DIV/0!</v>
      </c>
      <c r="CF330" s="14" t="e">
        <f t="shared" si="338"/>
        <v>#DIV/0!</v>
      </c>
      <c r="CG330" s="14" t="e">
        <f t="shared" si="338"/>
        <v>#DIV/0!</v>
      </c>
      <c r="CH330" s="14" t="e">
        <f t="shared" si="339"/>
        <v>#DIV/0!</v>
      </c>
      <c r="CI330" s="14" t="e">
        <f t="shared" si="339"/>
        <v>#DIV/0!</v>
      </c>
      <c r="CJ330" s="14" t="e">
        <f t="shared" si="339"/>
        <v>#DIV/0!</v>
      </c>
      <c r="CK330" s="14" t="e">
        <f t="shared" si="339"/>
        <v>#DIV/0!</v>
      </c>
      <c r="CL330" s="14" t="e">
        <f t="shared" si="339"/>
        <v>#DIV/0!</v>
      </c>
      <c r="CM330" s="14" t="e">
        <f t="shared" si="339"/>
        <v>#DIV/0!</v>
      </c>
      <c r="CN330" s="14" t="e">
        <f t="shared" si="340"/>
        <v>#DIV/0!</v>
      </c>
      <c r="CO330" s="14" t="e">
        <f t="shared" si="340"/>
        <v>#DIV/0!</v>
      </c>
      <c r="CP330" s="14" t="e">
        <f t="shared" si="340"/>
        <v>#DIV/0!</v>
      </c>
      <c r="CQ330" s="14" t="e">
        <f t="shared" si="340"/>
        <v>#DIV/0!</v>
      </c>
      <c r="CR330" s="14" t="e">
        <f t="shared" si="340"/>
        <v>#DIV/0!</v>
      </c>
      <c r="CS330" s="14" t="e">
        <f t="shared" si="340"/>
        <v>#DIV/0!</v>
      </c>
      <c r="CT330" s="14" t="e">
        <f t="shared" si="340"/>
        <v>#DIV/0!</v>
      </c>
      <c r="CU330" s="14" t="e">
        <f t="shared" si="340"/>
        <v>#DIV/0!</v>
      </c>
      <c r="CV330" s="14" t="e">
        <f t="shared" si="340"/>
        <v>#DIV/0!</v>
      </c>
      <c r="CW330" s="14" t="e">
        <f t="shared" si="340"/>
        <v>#DIV/0!</v>
      </c>
      <c r="CX330" s="14" t="e">
        <f t="shared" si="340"/>
        <v>#DIV/0!</v>
      </c>
      <c r="CY330" s="14" t="e">
        <f t="shared" si="340"/>
        <v>#DIV/0!</v>
      </c>
      <c r="CZ330" s="14" t="e">
        <f t="shared" si="340"/>
        <v>#DIV/0!</v>
      </c>
      <c r="DA330" s="14" t="e">
        <f t="shared" si="340"/>
        <v>#DIV/0!</v>
      </c>
      <c r="DB330" s="14" t="e">
        <f t="shared" si="340"/>
        <v>#DIV/0!</v>
      </c>
      <c r="DC330" s="14" t="e">
        <f t="shared" si="340"/>
        <v>#DIV/0!</v>
      </c>
      <c r="DD330" s="14" t="e">
        <f t="shared" si="341"/>
        <v>#DIV/0!</v>
      </c>
      <c r="DE330" s="14" t="e">
        <f t="shared" si="341"/>
        <v>#DIV/0!</v>
      </c>
      <c r="DF330" s="14" t="e">
        <f t="shared" si="341"/>
        <v>#DIV/0!</v>
      </c>
      <c r="DG330" s="14" t="e">
        <f t="shared" si="341"/>
        <v>#DIV/0!</v>
      </c>
      <c r="DH330" s="14" t="e">
        <f t="shared" si="341"/>
        <v>#DIV/0!</v>
      </c>
      <c r="DI330" s="14" t="e">
        <f t="shared" si="341"/>
        <v>#DIV/0!</v>
      </c>
      <c r="DJ330" s="14" t="e">
        <f t="shared" si="341"/>
        <v>#DIV/0!</v>
      </c>
      <c r="DK330" s="14" t="e">
        <f t="shared" si="341"/>
        <v>#DIV/0!</v>
      </c>
      <c r="DL330" s="14" t="e">
        <f t="shared" si="341"/>
        <v>#DIV/0!</v>
      </c>
      <c r="DM330" s="14" t="e">
        <f t="shared" si="341"/>
        <v>#DIV/0!</v>
      </c>
      <c r="DN330" s="14" t="e">
        <f t="shared" si="341"/>
        <v>#DIV/0!</v>
      </c>
      <c r="DO330" s="14" t="e">
        <f t="shared" si="341"/>
        <v>#DIV/0!</v>
      </c>
      <c r="DP330" s="14" t="e">
        <f t="shared" si="341"/>
        <v>#DIV/0!</v>
      </c>
      <c r="DQ330" s="14" t="e">
        <f t="shared" si="341"/>
        <v>#DIV/0!</v>
      </c>
      <c r="DR330" s="14" t="e">
        <f t="shared" si="341"/>
        <v>#DIV/0!</v>
      </c>
      <c r="DS330" s="14" t="e">
        <f t="shared" si="341"/>
        <v>#DIV/0!</v>
      </c>
      <c r="DT330" s="14" t="e">
        <f t="shared" si="342"/>
        <v>#DIV/0!</v>
      </c>
      <c r="DU330" s="14" t="e">
        <f t="shared" si="342"/>
        <v>#DIV/0!</v>
      </c>
      <c r="DV330" s="14" t="e">
        <f t="shared" si="342"/>
        <v>#DIV/0!</v>
      </c>
      <c r="DW330" s="14" t="e">
        <f t="shared" si="342"/>
        <v>#DIV/0!</v>
      </c>
      <c r="DX330" s="14" t="e">
        <f t="shared" si="342"/>
        <v>#DIV/0!</v>
      </c>
      <c r="DY330" s="14" t="e">
        <f t="shared" si="342"/>
        <v>#DIV/0!</v>
      </c>
      <c r="DZ330" s="14" t="e">
        <f t="shared" si="346"/>
        <v>#DIV/0!</v>
      </c>
    </row>
    <row r="331" spans="1:130">
      <c r="A331" s="18">
        <v>9</v>
      </c>
      <c r="B331" s="15">
        <f t="shared" si="343"/>
        <v>0.81818181818181845</v>
      </c>
      <c r="C331" s="18">
        <v>2009</v>
      </c>
      <c r="D331" s="25">
        <f t="shared" si="347"/>
        <v>0</v>
      </c>
      <c r="E331" s="25">
        <f t="shared" si="348"/>
        <v>0</v>
      </c>
      <c r="F331" s="25">
        <f t="shared" si="349"/>
        <v>0</v>
      </c>
      <c r="G331" s="25">
        <f t="shared" si="350"/>
        <v>0</v>
      </c>
      <c r="H331" s="25">
        <f t="shared" si="351"/>
        <v>0</v>
      </c>
      <c r="I331" s="25">
        <f t="shared" si="352"/>
        <v>0</v>
      </c>
      <c r="J331" s="25">
        <f t="shared" si="353"/>
        <v>0</v>
      </c>
      <c r="K331" s="25">
        <f t="shared" ref="K331:K349" si="354">VLOOKUP($C$73,$D$3:$K$63,$A$72,0)*(B324-B323)</f>
        <v>0</v>
      </c>
      <c r="L331" s="25">
        <f>VLOOKUP($C$74,$D$3:$K$63,$A$72,0)*(B323-B322)</f>
        <v>0</v>
      </c>
      <c r="M331" s="25">
        <f>VLOOKUP($C$75,$D$3:$K$63,$A$72,0)*B322</f>
        <v>0</v>
      </c>
      <c r="N331" s="25"/>
      <c r="O331" s="25"/>
      <c r="P331" s="25"/>
      <c r="Q331" s="25"/>
      <c r="R331" s="25"/>
      <c r="S331" s="25"/>
      <c r="T331" s="25"/>
      <c r="U331" s="25"/>
      <c r="V331" s="25"/>
      <c r="W331" s="25"/>
      <c r="X331" s="25"/>
      <c r="Y331" s="25"/>
      <c r="Z331" s="25"/>
      <c r="AA331" s="25"/>
      <c r="AB331" s="25"/>
      <c r="AC331" s="25"/>
      <c r="AD331" s="25"/>
      <c r="AE331" s="25"/>
      <c r="AF331" s="25"/>
      <c r="AG331" s="25"/>
      <c r="AH331" s="25"/>
      <c r="AI331" s="25"/>
      <c r="AJ331" s="25"/>
      <c r="AK331" s="25"/>
      <c r="AL331" s="25"/>
      <c r="AM331" s="25"/>
      <c r="AN331" s="25"/>
      <c r="AO331" s="25"/>
      <c r="AP331" s="25"/>
      <c r="AQ331" s="25"/>
      <c r="AR331" s="25"/>
      <c r="AS331" s="25"/>
      <c r="AT331" s="25"/>
      <c r="AU331" s="25"/>
      <c r="AV331" s="25"/>
      <c r="AW331" s="25"/>
      <c r="AX331" s="25"/>
      <c r="AY331" s="25"/>
      <c r="AZ331" s="25"/>
      <c r="BA331" s="25"/>
      <c r="BB331" s="25"/>
      <c r="BC331" s="25"/>
      <c r="BD331" s="25"/>
      <c r="BE331" s="25"/>
      <c r="BF331" s="25"/>
      <c r="BG331" s="25"/>
      <c r="BH331" s="25"/>
      <c r="BI331" s="25"/>
      <c r="BJ331" s="25"/>
      <c r="BK331" s="25"/>
      <c r="BL331" s="25"/>
      <c r="BM331" s="21">
        <f t="shared" si="344"/>
        <v>0</v>
      </c>
      <c r="BP331" s="18">
        <v>2009</v>
      </c>
      <c r="BQ331" s="14" t="e">
        <f t="shared" si="345"/>
        <v>#DIV/0!</v>
      </c>
      <c r="BR331" s="14" t="e">
        <f t="shared" si="338"/>
        <v>#DIV/0!</v>
      </c>
      <c r="BS331" s="14" t="e">
        <f t="shared" si="338"/>
        <v>#DIV/0!</v>
      </c>
      <c r="BT331" s="14" t="e">
        <f t="shared" si="338"/>
        <v>#DIV/0!</v>
      </c>
      <c r="BU331" s="14" t="e">
        <f t="shared" si="338"/>
        <v>#DIV/0!</v>
      </c>
      <c r="BV331" s="14" t="e">
        <f t="shared" si="338"/>
        <v>#DIV/0!</v>
      </c>
      <c r="BW331" s="14" t="e">
        <f t="shared" si="338"/>
        <v>#DIV/0!</v>
      </c>
      <c r="BX331" s="14" t="e">
        <f t="shared" si="338"/>
        <v>#DIV/0!</v>
      </c>
      <c r="BY331" s="14" t="e">
        <f t="shared" si="338"/>
        <v>#DIV/0!</v>
      </c>
      <c r="BZ331" s="14" t="e">
        <f t="shared" si="338"/>
        <v>#DIV/0!</v>
      </c>
      <c r="CA331" s="14" t="e">
        <f t="shared" si="338"/>
        <v>#DIV/0!</v>
      </c>
      <c r="CB331" s="14" t="e">
        <f t="shared" si="338"/>
        <v>#DIV/0!</v>
      </c>
      <c r="CC331" s="14" t="e">
        <f t="shared" si="338"/>
        <v>#DIV/0!</v>
      </c>
      <c r="CD331" s="14" t="e">
        <f t="shared" si="338"/>
        <v>#DIV/0!</v>
      </c>
      <c r="CE331" s="14" t="e">
        <f t="shared" si="338"/>
        <v>#DIV/0!</v>
      </c>
      <c r="CF331" s="14" t="e">
        <f t="shared" si="338"/>
        <v>#DIV/0!</v>
      </c>
      <c r="CG331" s="14" t="e">
        <f t="shared" si="338"/>
        <v>#DIV/0!</v>
      </c>
      <c r="CH331" s="14" t="e">
        <f t="shared" si="339"/>
        <v>#DIV/0!</v>
      </c>
      <c r="CI331" s="14" t="e">
        <f t="shared" si="339"/>
        <v>#DIV/0!</v>
      </c>
      <c r="CJ331" s="14" t="e">
        <f t="shared" si="339"/>
        <v>#DIV/0!</v>
      </c>
      <c r="CK331" s="14" t="e">
        <f t="shared" si="339"/>
        <v>#DIV/0!</v>
      </c>
      <c r="CL331" s="14" t="e">
        <f t="shared" si="339"/>
        <v>#DIV/0!</v>
      </c>
      <c r="CM331" s="14" t="e">
        <f t="shared" si="339"/>
        <v>#DIV/0!</v>
      </c>
      <c r="CN331" s="14" t="e">
        <f t="shared" si="340"/>
        <v>#DIV/0!</v>
      </c>
      <c r="CO331" s="14" t="e">
        <f t="shared" si="340"/>
        <v>#DIV/0!</v>
      </c>
      <c r="CP331" s="14" t="e">
        <f t="shared" si="340"/>
        <v>#DIV/0!</v>
      </c>
      <c r="CQ331" s="14" t="e">
        <f t="shared" si="340"/>
        <v>#DIV/0!</v>
      </c>
      <c r="CR331" s="14" t="e">
        <f t="shared" si="340"/>
        <v>#DIV/0!</v>
      </c>
      <c r="CS331" s="14" t="e">
        <f t="shared" si="340"/>
        <v>#DIV/0!</v>
      </c>
      <c r="CT331" s="14" t="e">
        <f t="shared" si="340"/>
        <v>#DIV/0!</v>
      </c>
      <c r="CU331" s="14" t="e">
        <f t="shared" si="340"/>
        <v>#DIV/0!</v>
      </c>
      <c r="CV331" s="14" t="e">
        <f t="shared" si="340"/>
        <v>#DIV/0!</v>
      </c>
      <c r="CW331" s="14" t="e">
        <f t="shared" si="340"/>
        <v>#DIV/0!</v>
      </c>
      <c r="CX331" s="14" t="e">
        <f t="shared" si="340"/>
        <v>#DIV/0!</v>
      </c>
      <c r="CY331" s="14" t="e">
        <f t="shared" si="340"/>
        <v>#DIV/0!</v>
      </c>
      <c r="CZ331" s="14" t="e">
        <f t="shared" si="340"/>
        <v>#DIV/0!</v>
      </c>
      <c r="DA331" s="14" t="e">
        <f t="shared" si="340"/>
        <v>#DIV/0!</v>
      </c>
      <c r="DB331" s="14" t="e">
        <f t="shared" si="340"/>
        <v>#DIV/0!</v>
      </c>
      <c r="DC331" s="14" t="e">
        <f t="shared" si="340"/>
        <v>#DIV/0!</v>
      </c>
      <c r="DD331" s="14" t="e">
        <f t="shared" si="341"/>
        <v>#DIV/0!</v>
      </c>
      <c r="DE331" s="14" t="e">
        <f t="shared" si="341"/>
        <v>#DIV/0!</v>
      </c>
      <c r="DF331" s="14" t="e">
        <f t="shared" si="341"/>
        <v>#DIV/0!</v>
      </c>
      <c r="DG331" s="14" t="e">
        <f t="shared" si="341"/>
        <v>#DIV/0!</v>
      </c>
      <c r="DH331" s="14" t="e">
        <f t="shared" si="341"/>
        <v>#DIV/0!</v>
      </c>
      <c r="DI331" s="14" t="e">
        <f t="shared" si="341"/>
        <v>#DIV/0!</v>
      </c>
      <c r="DJ331" s="14" t="e">
        <f t="shared" si="341"/>
        <v>#DIV/0!</v>
      </c>
      <c r="DK331" s="14" t="e">
        <f t="shared" si="341"/>
        <v>#DIV/0!</v>
      </c>
      <c r="DL331" s="14" t="e">
        <f t="shared" si="341"/>
        <v>#DIV/0!</v>
      </c>
      <c r="DM331" s="14" t="e">
        <f t="shared" si="341"/>
        <v>#DIV/0!</v>
      </c>
      <c r="DN331" s="14" t="e">
        <f t="shared" si="341"/>
        <v>#DIV/0!</v>
      </c>
      <c r="DO331" s="14" t="e">
        <f t="shared" si="341"/>
        <v>#DIV/0!</v>
      </c>
      <c r="DP331" s="14" t="e">
        <f t="shared" si="341"/>
        <v>#DIV/0!</v>
      </c>
      <c r="DQ331" s="14" t="e">
        <f t="shared" si="341"/>
        <v>#DIV/0!</v>
      </c>
      <c r="DR331" s="14" t="e">
        <f t="shared" si="341"/>
        <v>#DIV/0!</v>
      </c>
      <c r="DS331" s="14" t="e">
        <f t="shared" si="341"/>
        <v>#DIV/0!</v>
      </c>
      <c r="DT331" s="14" t="e">
        <f t="shared" si="342"/>
        <v>#DIV/0!</v>
      </c>
      <c r="DU331" s="14" t="e">
        <f t="shared" si="342"/>
        <v>#DIV/0!</v>
      </c>
      <c r="DV331" s="14" t="e">
        <f t="shared" si="342"/>
        <v>#DIV/0!</v>
      </c>
      <c r="DW331" s="14" t="e">
        <f t="shared" si="342"/>
        <v>#DIV/0!</v>
      </c>
      <c r="DX331" s="14" t="e">
        <f t="shared" si="342"/>
        <v>#DIV/0!</v>
      </c>
      <c r="DY331" s="14" t="e">
        <f t="shared" si="342"/>
        <v>#DIV/0!</v>
      </c>
      <c r="DZ331" s="14" t="e">
        <f t="shared" si="346"/>
        <v>#DIV/0!</v>
      </c>
    </row>
    <row r="332" spans="1:130">
      <c r="A332" s="18">
        <v>10</v>
      </c>
      <c r="B332" s="15">
        <f t="shared" si="343"/>
        <v>0.90909090909090939</v>
      </c>
      <c r="C332" s="18">
        <v>2010</v>
      </c>
      <c r="D332" s="25">
        <f t="shared" si="347"/>
        <v>0</v>
      </c>
      <c r="E332" s="25">
        <f t="shared" si="348"/>
        <v>0</v>
      </c>
      <c r="F332" s="25">
        <f t="shared" si="349"/>
        <v>0</v>
      </c>
      <c r="G332" s="25">
        <f t="shared" si="350"/>
        <v>0</v>
      </c>
      <c r="H332" s="25">
        <f t="shared" si="351"/>
        <v>0</v>
      </c>
      <c r="I332" s="25">
        <f t="shared" si="352"/>
        <v>0</v>
      </c>
      <c r="J332" s="25">
        <f t="shared" si="353"/>
        <v>0</v>
      </c>
      <c r="K332" s="25">
        <f t="shared" si="354"/>
        <v>0</v>
      </c>
      <c r="L332" s="25">
        <f t="shared" ref="L332:L350" si="355">VLOOKUP($C$74,$D$3:$K$63,$A$72,0)*(B324-B323)</f>
        <v>0</v>
      </c>
      <c r="M332" s="25">
        <f>VLOOKUP($C$75,$D$3:$K$63,$A$72,0)*(B323-B322)</f>
        <v>0</v>
      </c>
      <c r="N332" s="25">
        <f>VLOOKUP($C$76,$D$3:$K$63,$A$72,0)*B322</f>
        <v>0</v>
      </c>
      <c r="O332" s="25"/>
      <c r="P332" s="25"/>
      <c r="Q332" s="25"/>
      <c r="R332" s="25"/>
      <c r="S332" s="25"/>
      <c r="T332" s="25"/>
      <c r="U332" s="25"/>
      <c r="V332" s="25"/>
      <c r="W332" s="25"/>
      <c r="X332" s="25"/>
      <c r="Y332" s="25"/>
      <c r="Z332" s="25"/>
      <c r="AA332" s="25"/>
      <c r="AB332" s="25"/>
      <c r="AC332" s="25"/>
      <c r="AD332" s="25"/>
      <c r="AE332" s="25"/>
      <c r="AF332" s="25"/>
      <c r="AG332" s="25"/>
      <c r="AH332" s="25"/>
      <c r="AI332" s="25"/>
      <c r="AJ332" s="25"/>
      <c r="AK332" s="25"/>
      <c r="AL332" s="25"/>
      <c r="AM332" s="25"/>
      <c r="AN332" s="25"/>
      <c r="AO332" s="25"/>
      <c r="AP332" s="25"/>
      <c r="AQ332" s="25"/>
      <c r="AR332" s="25"/>
      <c r="AS332" s="25"/>
      <c r="AT332" s="25"/>
      <c r="AU332" s="25"/>
      <c r="AV332" s="25"/>
      <c r="AW332" s="25"/>
      <c r="AX332" s="25"/>
      <c r="AY332" s="25"/>
      <c r="AZ332" s="25"/>
      <c r="BA332" s="25"/>
      <c r="BB332" s="25"/>
      <c r="BC332" s="25"/>
      <c r="BD332" s="25"/>
      <c r="BE332" s="25"/>
      <c r="BF332" s="25"/>
      <c r="BG332" s="25"/>
      <c r="BH332" s="25"/>
      <c r="BI332" s="25"/>
      <c r="BJ332" s="25"/>
      <c r="BK332" s="25"/>
      <c r="BL332" s="25"/>
      <c r="BM332" s="21">
        <f t="shared" si="344"/>
        <v>0</v>
      </c>
      <c r="BP332" s="18">
        <v>2010</v>
      </c>
      <c r="BQ332" s="14" t="e">
        <f t="shared" si="345"/>
        <v>#DIV/0!</v>
      </c>
      <c r="BR332" s="14" t="e">
        <f t="shared" si="338"/>
        <v>#DIV/0!</v>
      </c>
      <c r="BS332" s="14" t="e">
        <f t="shared" si="338"/>
        <v>#DIV/0!</v>
      </c>
      <c r="BT332" s="14" t="e">
        <f t="shared" si="338"/>
        <v>#DIV/0!</v>
      </c>
      <c r="BU332" s="14" t="e">
        <f t="shared" si="338"/>
        <v>#DIV/0!</v>
      </c>
      <c r="BV332" s="14" t="e">
        <f t="shared" si="338"/>
        <v>#DIV/0!</v>
      </c>
      <c r="BW332" s="14" t="e">
        <f t="shared" si="338"/>
        <v>#DIV/0!</v>
      </c>
      <c r="BX332" s="14" t="e">
        <f t="shared" si="338"/>
        <v>#DIV/0!</v>
      </c>
      <c r="BY332" s="14" t="e">
        <f t="shared" si="338"/>
        <v>#DIV/0!</v>
      </c>
      <c r="BZ332" s="14" t="e">
        <f t="shared" si="338"/>
        <v>#DIV/0!</v>
      </c>
      <c r="CA332" s="14" t="e">
        <f t="shared" si="338"/>
        <v>#DIV/0!</v>
      </c>
      <c r="CB332" s="14" t="e">
        <f t="shared" si="338"/>
        <v>#DIV/0!</v>
      </c>
      <c r="CC332" s="14" t="e">
        <f t="shared" si="338"/>
        <v>#DIV/0!</v>
      </c>
      <c r="CD332" s="14" t="e">
        <f t="shared" si="338"/>
        <v>#DIV/0!</v>
      </c>
      <c r="CE332" s="14" t="e">
        <f t="shared" si="338"/>
        <v>#DIV/0!</v>
      </c>
      <c r="CF332" s="14" t="e">
        <f t="shared" si="338"/>
        <v>#DIV/0!</v>
      </c>
      <c r="CG332" s="14" t="e">
        <f t="shared" si="338"/>
        <v>#DIV/0!</v>
      </c>
      <c r="CH332" s="14" t="e">
        <f t="shared" si="339"/>
        <v>#DIV/0!</v>
      </c>
      <c r="CI332" s="14" t="e">
        <f t="shared" si="339"/>
        <v>#DIV/0!</v>
      </c>
      <c r="CJ332" s="14" t="e">
        <f t="shared" si="339"/>
        <v>#DIV/0!</v>
      </c>
      <c r="CK332" s="14" t="e">
        <f t="shared" si="339"/>
        <v>#DIV/0!</v>
      </c>
      <c r="CL332" s="14" t="e">
        <f t="shared" si="339"/>
        <v>#DIV/0!</v>
      </c>
      <c r="CM332" s="14" t="e">
        <f t="shared" si="339"/>
        <v>#DIV/0!</v>
      </c>
      <c r="CN332" s="14" t="e">
        <f t="shared" si="340"/>
        <v>#DIV/0!</v>
      </c>
      <c r="CO332" s="14" t="e">
        <f t="shared" si="340"/>
        <v>#DIV/0!</v>
      </c>
      <c r="CP332" s="14" t="e">
        <f t="shared" si="340"/>
        <v>#DIV/0!</v>
      </c>
      <c r="CQ332" s="14" t="e">
        <f t="shared" si="340"/>
        <v>#DIV/0!</v>
      </c>
      <c r="CR332" s="14" t="e">
        <f t="shared" si="340"/>
        <v>#DIV/0!</v>
      </c>
      <c r="CS332" s="14" t="e">
        <f t="shared" si="340"/>
        <v>#DIV/0!</v>
      </c>
      <c r="CT332" s="14" t="e">
        <f t="shared" si="340"/>
        <v>#DIV/0!</v>
      </c>
      <c r="CU332" s="14" t="e">
        <f t="shared" si="340"/>
        <v>#DIV/0!</v>
      </c>
      <c r="CV332" s="14" t="e">
        <f t="shared" si="340"/>
        <v>#DIV/0!</v>
      </c>
      <c r="CW332" s="14" t="e">
        <f t="shared" si="340"/>
        <v>#DIV/0!</v>
      </c>
      <c r="CX332" s="14" t="e">
        <f t="shared" si="340"/>
        <v>#DIV/0!</v>
      </c>
      <c r="CY332" s="14" t="e">
        <f t="shared" si="340"/>
        <v>#DIV/0!</v>
      </c>
      <c r="CZ332" s="14" t="e">
        <f t="shared" si="340"/>
        <v>#DIV/0!</v>
      </c>
      <c r="DA332" s="14" t="e">
        <f t="shared" si="340"/>
        <v>#DIV/0!</v>
      </c>
      <c r="DB332" s="14" t="e">
        <f t="shared" si="340"/>
        <v>#DIV/0!</v>
      </c>
      <c r="DC332" s="14" t="e">
        <f t="shared" si="340"/>
        <v>#DIV/0!</v>
      </c>
      <c r="DD332" s="14" t="e">
        <f t="shared" si="341"/>
        <v>#DIV/0!</v>
      </c>
      <c r="DE332" s="14" t="e">
        <f t="shared" si="341"/>
        <v>#DIV/0!</v>
      </c>
      <c r="DF332" s="14" t="e">
        <f t="shared" si="341"/>
        <v>#DIV/0!</v>
      </c>
      <c r="DG332" s="14" t="e">
        <f t="shared" si="341"/>
        <v>#DIV/0!</v>
      </c>
      <c r="DH332" s="14" t="e">
        <f t="shared" si="341"/>
        <v>#DIV/0!</v>
      </c>
      <c r="DI332" s="14" t="e">
        <f t="shared" si="341"/>
        <v>#DIV/0!</v>
      </c>
      <c r="DJ332" s="14" t="e">
        <f t="shared" si="341"/>
        <v>#DIV/0!</v>
      </c>
      <c r="DK332" s="14" t="e">
        <f t="shared" si="341"/>
        <v>#DIV/0!</v>
      </c>
      <c r="DL332" s="14" t="e">
        <f t="shared" si="341"/>
        <v>#DIV/0!</v>
      </c>
      <c r="DM332" s="14" t="e">
        <f t="shared" si="341"/>
        <v>#DIV/0!</v>
      </c>
      <c r="DN332" s="14" t="e">
        <f t="shared" si="341"/>
        <v>#DIV/0!</v>
      </c>
      <c r="DO332" s="14" t="e">
        <f t="shared" si="341"/>
        <v>#DIV/0!</v>
      </c>
      <c r="DP332" s="14" t="e">
        <f t="shared" si="341"/>
        <v>#DIV/0!</v>
      </c>
      <c r="DQ332" s="14" t="e">
        <f t="shared" si="341"/>
        <v>#DIV/0!</v>
      </c>
      <c r="DR332" s="14" t="e">
        <f t="shared" si="341"/>
        <v>#DIV/0!</v>
      </c>
      <c r="DS332" s="14" t="e">
        <f t="shared" si="341"/>
        <v>#DIV/0!</v>
      </c>
      <c r="DT332" s="14" t="e">
        <f t="shared" si="342"/>
        <v>#DIV/0!</v>
      </c>
      <c r="DU332" s="14" t="e">
        <f t="shared" si="342"/>
        <v>#DIV/0!</v>
      </c>
      <c r="DV332" s="14" t="e">
        <f t="shared" si="342"/>
        <v>#DIV/0!</v>
      </c>
      <c r="DW332" s="14" t="e">
        <f t="shared" si="342"/>
        <v>#DIV/0!</v>
      </c>
      <c r="DX332" s="14" t="e">
        <f t="shared" si="342"/>
        <v>#DIV/0!</v>
      </c>
      <c r="DY332" s="14" t="e">
        <f t="shared" si="342"/>
        <v>#DIV/0!</v>
      </c>
      <c r="DZ332" s="14" t="e">
        <f t="shared" si="346"/>
        <v>#DIV/0!</v>
      </c>
    </row>
    <row r="333" spans="1:130">
      <c r="A333" s="18">
        <v>11</v>
      </c>
      <c r="B333" s="15">
        <f t="shared" si="343"/>
        <v>1</v>
      </c>
      <c r="C333" s="18">
        <v>2011</v>
      </c>
      <c r="D333" s="25">
        <f t="shared" si="347"/>
        <v>0</v>
      </c>
      <c r="E333" s="25">
        <f t="shared" si="348"/>
        <v>0</v>
      </c>
      <c r="F333" s="25">
        <f t="shared" si="349"/>
        <v>0</v>
      </c>
      <c r="G333" s="25">
        <f t="shared" si="350"/>
        <v>0</v>
      </c>
      <c r="H333" s="25">
        <f t="shared" si="351"/>
        <v>0</v>
      </c>
      <c r="I333" s="25">
        <f t="shared" si="352"/>
        <v>0</v>
      </c>
      <c r="J333" s="25">
        <f t="shared" si="353"/>
        <v>0</v>
      </c>
      <c r="K333" s="25">
        <f t="shared" si="354"/>
        <v>0</v>
      </c>
      <c r="L333" s="25">
        <f t="shared" si="355"/>
        <v>0</v>
      </c>
      <c r="M333" s="25">
        <f t="shared" ref="M333:M351" si="356">VLOOKUP($C$75,$D$3:$K$63,$A$72,0)*(B324-B323)</f>
        <v>0</v>
      </c>
      <c r="N333" s="25">
        <f>VLOOKUP($C$76,$D$3:$K$63,$A$72,0)*(B323-B322)</f>
        <v>0</v>
      </c>
      <c r="O333" s="25">
        <f>VLOOKUP($C$77,$D$3:$K$63,$A$72,0)*B322</f>
        <v>0</v>
      </c>
      <c r="P333" s="25"/>
      <c r="Q333" s="25"/>
      <c r="R333" s="25"/>
      <c r="S333" s="25"/>
      <c r="T333" s="25"/>
      <c r="U333" s="25"/>
      <c r="V333" s="25"/>
      <c r="W333" s="25"/>
      <c r="X333" s="25"/>
      <c r="Y333" s="25"/>
      <c r="Z333" s="25"/>
      <c r="AA333" s="25"/>
      <c r="AB333" s="25"/>
      <c r="AC333" s="25"/>
      <c r="AD333" s="25"/>
      <c r="AE333" s="25"/>
      <c r="AF333" s="25"/>
      <c r="AG333" s="25"/>
      <c r="AH333" s="25"/>
      <c r="AI333" s="25"/>
      <c r="AJ333" s="25"/>
      <c r="AK333" s="25"/>
      <c r="AL333" s="25"/>
      <c r="AM333" s="25"/>
      <c r="AN333" s="25"/>
      <c r="AO333" s="25"/>
      <c r="AP333" s="25"/>
      <c r="AQ333" s="25"/>
      <c r="AR333" s="25"/>
      <c r="AS333" s="25"/>
      <c r="AT333" s="25"/>
      <c r="AU333" s="25"/>
      <c r="AV333" s="25"/>
      <c r="AW333" s="25"/>
      <c r="AX333" s="25"/>
      <c r="AY333" s="25"/>
      <c r="AZ333" s="25"/>
      <c r="BA333" s="25"/>
      <c r="BB333" s="25"/>
      <c r="BC333" s="25"/>
      <c r="BD333" s="25"/>
      <c r="BE333" s="25"/>
      <c r="BF333" s="25"/>
      <c r="BG333" s="25"/>
      <c r="BH333" s="25"/>
      <c r="BI333" s="25"/>
      <c r="BJ333" s="25"/>
      <c r="BK333" s="25"/>
      <c r="BL333" s="25"/>
      <c r="BM333" s="21">
        <f t="shared" si="344"/>
        <v>0</v>
      </c>
      <c r="BP333" s="18">
        <v>2011</v>
      </c>
      <c r="BQ333" s="14" t="e">
        <f t="shared" si="345"/>
        <v>#DIV/0!</v>
      </c>
      <c r="BR333" s="14" t="e">
        <f t="shared" si="338"/>
        <v>#DIV/0!</v>
      </c>
      <c r="BS333" s="14" t="e">
        <f t="shared" si="338"/>
        <v>#DIV/0!</v>
      </c>
      <c r="BT333" s="14" t="e">
        <f t="shared" si="338"/>
        <v>#DIV/0!</v>
      </c>
      <c r="BU333" s="14" t="e">
        <f t="shared" si="338"/>
        <v>#DIV/0!</v>
      </c>
      <c r="BV333" s="14" t="e">
        <f t="shared" si="338"/>
        <v>#DIV/0!</v>
      </c>
      <c r="BW333" s="14" t="e">
        <f t="shared" si="338"/>
        <v>#DIV/0!</v>
      </c>
      <c r="BX333" s="14" t="e">
        <f t="shared" si="338"/>
        <v>#DIV/0!</v>
      </c>
      <c r="BY333" s="14" t="e">
        <f t="shared" si="338"/>
        <v>#DIV/0!</v>
      </c>
      <c r="BZ333" s="14" t="e">
        <f t="shared" si="338"/>
        <v>#DIV/0!</v>
      </c>
      <c r="CA333" s="14" t="e">
        <f t="shared" si="338"/>
        <v>#DIV/0!</v>
      </c>
      <c r="CB333" s="14" t="e">
        <f t="shared" si="338"/>
        <v>#DIV/0!</v>
      </c>
      <c r="CC333" s="14" t="e">
        <f t="shared" si="338"/>
        <v>#DIV/0!</v>
      </c>
      <c r="CD333" s="14" t="e">
        <f t="shared" si="338"/>
        <v>#DIV/0!</v>
      </c>
      <c r="CE333" s="14" t="e">
        <f t="shared" si="338"/>
        <v>#DIV/0!</v>
      </c>
      <c r="CF333" s="14" t="e">
        <f t="shared" si="338"/>
        <v>#DIV/0!</v>
      </c>
      <c r="CG333" s="14" t="e">
        <f t="shared" si="338"/>
        <v>#DIV/0!</v>
      </c>
      <c r="CH333" s="14" t="e">
        <f t="shared" si="339"/>
        <v>#DIV/0!</v>
      </c>
      <c r="CI333" s="14" t="e">
        <f t="shared" si="339"/>
        <v>#DIV/0!</v>
      </c>
      <c r="CJ333" s="14" t="e">
        <f t="shared" si="339"/>
        <v>#DIV/0!</v>
      </c>
      <c r="CK333" s="14" t="e">
        <f t="shared" si="339"/>
        <v>#DIV/0!</v>
      </c>
      <c r="CL333" s="14" t="e">
        <f t="shared" si="339"/>
        <v>#DIV/0!</v>
      </c>
      <c r="CM333" s="14" t="e">
        <f t="shared" si="339"/>
        <v>#DIV/0!</v>
      </c>
      <c r="CN333" s="14" t="e">
        <f t="shared" si="340"/>
        <v>#DIV/0!</v>
      </c>
      <c r="CO333" s="14" t="e">
        <f t="shared" si="340"/>
        <v>#DIV/0!</v>
      </c>
      <c r="CP333" s="14" t="e">
        <f t="shared" si="340"/>
        <v>#DIV/0!</v>
      </c>
      <c r="CQ333" s="14" t="e">
        <f t="shared" si="340"/>
        <v>#DIV/0!</v>
      </c>
      <c r="CR333" s="14" t="e">
        <f t="shared" si="340"/>
        <v>#DIV/0!</v>
      </c>
      <c r="CS333" s="14" t="e">
        <f t="shared" si="340"/>
        <v>#DIV/0!</v>
      </c>
      <c r="CT333" s="14" t="e">
        <f t="shared" si="340"/>
        <v>#DIV/0!</v>
      </c>
      <c r="CU333" s="14" t="e">
        <f t="shared" si="340"/>
        <v>#DIV/0!</v>
      </c>
      <c r="CV333" s="14" t="e">
        <f t="shared" si="340"/>
        <v>#DIV/0!</v>
      </c>
      <c r="CW333" s="14" t="e">
        <f t="shared" si="340"/>
        <v>#DIV/0!</v>
      </c>
      <c r="CX333" s="14" t="e">
        <f t="shared" si="340"/>
        <v>#DIV/0!</v>
      </c>
      <c r="CY333" s="14" t="e">
        <f t="shared" si="340"/>
        <v>#DIV/0!</v>
      </c>
      <c r="CZ333" s="14" t="e">
        <f t="shared" si="340"/>
        <v>#DIV/0!</v>
      </c>
      <c r="DA333" s="14" t="e">
        <f t="shared" si="340"/>
        <v>#DIV/0!</v>
      </c>
      <c r="DB333" s="14" t="e">
        <f t="shared" si="340"/>
        <v>#DIV/0!</v>
      </c>
      <c r="DC333" s="14" t="e">
        <f t="shared" si="340"/>
        <v>#DIV/0!</v>
      </c>
      <c r="DD333" s="14" t="e">
        <f t="shared" si="341"/>
        <v>#DIV/0!</v>
      </c>
      <c r="DE333" s="14" t="e">
        <f t="shared" si="341"/>
        <v>#DIV/0!</v>
      </c>
      <c r="DF333" s="14" t="e">
        <f t="shared" si="341"/>
        <v>#DIV/0!</v>
      </c>
      <c r="DG333" s="14" t="e">
        <f t="shared" si="341"/>
        <v>#DIV/0!</v>
      </c>
      <c r="DH333" s="14" t="e">
        <f t="shared" si="341"/>
        <v>#DIV/0!</v>
      </c>
      <c r="DI333" s="14" t="e">
        <f t="shared" si="341"/>
        <v>#DIV/0!</v>
      </c>
      <c r="DJ333" s="14" t="e">
        <f t="shared" si="341"/>
        <v>#DIV/0!</v>
      </c>
      <c r="DK333" s="14" t="e">
        <f t="shared" si="341"/>
        <v>#DIV/0!</v>
      </c>
      <c r="DL333" s="14" t="e">
        <f t="shared" si="341"/>
        <v>#DIV/0!</v>
      </c>
      <c r="DM333" s="14" t="e">
        <f t="shared" si="341"/>
        <v>#DIV/0!</v>
      </c>
      <c r="DN333" s="14" t="e">
        <f t="shared" si="341"/>
        <v>#DIV/0!</v>
      </c>
      <c r="DO333" s="14" t="e">
        <f t="shared" si="341"/>
        <v>#DIV/0!</v>
      </c>
      <c r="DP333" s="14" t="e">
        <f t="shared" si="341"/>
        <v>#DIV/0!</v>
      </c>
      <c r="DQ333" s="14" t="e">
        <f t="shared" si="341"/>
        <v>#DIV/0!</v>
      </c>
      <c r="DR333" s="14" t="e">
        <f t="shared" si="341"/>
        <v>#DIV/0!</v>
      </c>
      <c r="DS333" s="14" t="e">
        <f t="shared" si="341"/>
        <v>#DIV/0!</v>
      </c>
      <c r="DT333" s="14" t="e">
        <f t="shared" si="342"/>
        <v>#DIV/0!</v>
      </c>
      <c r="DU333" s="14" t="e">
        <f t="shared" si="342"/>
        <v>#DIV/0!</v>
      </c>
      <c r="DV333" s="14" t="e">
        <f t="shared" si="342"/>
        <v>#DIV/0!</v>
      </c>
      <c r="DW333" s="14" t="e">
        <f t="shared" si="342"/>
        <v>#DIV/0!</v>
      </c>
      <c r="DX333" s="14" t="e">
        <f t="shared" si="342"/>
        <v>#DIV/0!</v>
      </c>
      <c r="DY333" s="14" t="e">
        <f t="shared" si="342"/>
        <v>#DIV/0!</v>
      </c>
      <c r="DZ333" s="14" t="e">
        <f t="shared" si="346"/>
        <v>#DIV/0!</v>
      </c>
    </row>
    <row r="334" spans="1:130">
      <c r="A334" s="18">
        <v>12</v>
      </c>
      <c r="B334" s="15">
        <f t="shared" si="343"/>
        <v>1</v>
      </c>
      <c r="C334" s="18">
        <v>2012</v>
      </c>
      <c r="D334" s="25">
        <f t="shared" si="347"/>
        <v>0</v>
      </c>
      <c r="E334" s="25">
        <f t="shared" si="348"/>
        <v>0</v>
      </c>
      <c r="F334" s="25">
        <f t="shared" si="349"/>
        <v>0</v>
      </c>
      <c r="G334" s="25">
        <f t="shared" si="350"/>
        <v>0</v>
      </c>
      <c r="H334" s="25">
        <f t="shared" si="351"/>
        <v>0</v>
      </c>
      <c r="I334" s="25">
        <f t="shared" si="352"/>
        <v>0</v>
      </c>
      <c r="J334" s="25">
        <f t="shared" si="353"/>
        <v>0</v>
      </c>
      <c r="K334" s="25">
        <f t="shared" si="354"/>
        <v>0</v>
      </c>
      <c r="L334" s="25">
        <f t="shared" si="355"/>
        <v>0</v>
      </c>
      <c r="M334" s="25">
        <f t="shared" si="356"/>
        <v>0</v>
      </c>
      <c r="N334" s="25">
        <f t="shared" ref="N334:N352" si="357">VLOOKUP($C$76,$D$3:$K$63,$A$72,0)*(B324-B323)</f>
        <v>0</v>
      </c>
      <c r="O334" s="25">
        <f>VLOOKUP($C$77,$D$3:$K$63,$A$72,0)*(B323-B322)</f>
        <v>0</v>
      </c>
      <c r="P334" s="25">
        <f>VLOOKUP($C$78,$D$3:$K$63,$A$72,0)*B322</f>
        <v>0</v>
      </c>
      <c r="Q334" s="25"/>
      <c r="R334" s="25"/>
      <c r="S334" s="25"/>
      <c r="T334" s="25"/>
      <c r="U334" s="25"/>
      <c r="V334" s="25"/>
      <c r="W334" s="25"/>
      <c r="X334" s="25"/>
      <c r="Y334" s="25"/>
      <c r="Z334" s="25"/>
      <c r="AA334" s="25"/>
      <c r="AB334" s="25"/>
      <c r="AC334" s="25"/>
      <c r="AD334" s="25"/>
      <c r="AE334" s="25"/>
      <c r="AF334" s="25"/>
      <c r="AG334" s="25"/>
      <c r="AH334" s="25"/>
      <c r="AI334" s="25"/>
      <c r="AJ334" s="25"/>
      <c r="AK334" s="25"/>
      <c r="AL334" s="25"/>
      <c r="AM334" s="25"/>
      <c r="AN334" s="25"/>
      <c r="AO334" s="25"/>
      <c r="AP334" s="25"/>
      <c r="AQ334" s="25"/>
      <c r="AR334" s="25"/>
      <c r="AS334" s="25"/>
      <c r="AT334" s="25"/>
      <c r="AU334" s="25"/>
      <c r="AV334" s="25"/>
      <c r="AW334" s="25"/>
      <c r="AX334" s="25"/>
      <c r="AY334" s="25"/>
      <c r="AZ334" s="25"/>
      <c r="BA334" s="25"/>
      <c r="BB334" s="25"/>
      <c r="BC334" s="25"/>
      <c r="BD334" s="25"/>
      <c r="BE334" s="25"/>
      <c r="BF334" s="25"/>
      <c r="BG334" s="25"/>
      <c r="BH334" s="25"/>
      <c r="BI334" s="25"/>
      <c r="BJ334" s="25"/>
      <c r="BK334" s="25"/>
      <c r="BL334" s="25"/>
      <c r="BM334" s="21">
        <f t="shared" si="344"/>
        <v>0</v>
      </c>
      <c r="BP334" s="18">
        <v>2012</v>
      </c>
      <c r="BQ334" s="14" t="e">
        <f t="shared" si="345"/>
        <v>#DIV/0!</v>
      </c>
      <c r="BR334" s="14" t="e">
        <f t="shared" si="338"/>
        <v>#DIV/0!</v>
      </c>
      <c r="BS334" s="14" t="e">
        <f t="shared" si="338"/>
        <v>#DIV/0!</v>
      </c>
      <c r="BT334" s="14" t="e">
        <f t="shared" si="338"/>
        <v>#DIV/0!</v>
      </c>
      <c r="BU334" s="14" t="e">
        <f t="shared" si="338"/>
        <v>#DIV/0!</v>
      </c>
      <c r="BV334" s="14" t="e">
        <f t="shared" si="338"/>
        <v>#DIV/0!</v>
      </c>
      <c r="BW334" s="14" t="e">
        <f t="shared" si="338"/>
        <v>#DIV/0!</v>
      </c>
      <c r="BX334" s="14" t="e">
        <f t="shared" si="338"/>
        <v>#DIV/0!</v>
      </c>
      <c r="BY334" s="14" t="e">
        <f t="shared" si="338"/>
        <v>#DIV/0!</v>
      </c>
      <c r="BZ334" s="14" t="e">
        <f t="shared" si="338"/>
        <v>#DIV/0!</v>
      </c>
      <c r="CA334" s="14" t="e">
        <f t="shared" si="338"/>
        <v>#DIV/0!</v>
      </c>
      <c r="CB334" s="14" t="e">
        <f t="shared" si="338"/>
        <v>#DIV/0!</v>
      </c>
      <c r="CC334" s="14" t="e">
        <f t="shared" si="338"/>
        <v>#DIV/0!</v>
      </c>
      <c r="CD334" s="14" t="e">
        <f t="shared" si="338"/>
        <v>#DIV/0!</v>
      </c>
      <c r="CE334" s="14" t="e">
        <f t="shared" si="338"/>
        <v>#DIV/0!</v>
      </c>
      <c r="CF334" s="14" t="e">
        <f t="shared" si="338"/>
        <v>#DIV/0!</v>
      </c>
      <c r="CG334" s="14" t="e">
        <f t="shared" si="338"/>
        <v>#DIV/0!</v>
      </c>
      <c r="CH334" s="14" t="e">
        <f t="shared" si="339"/>
        <v>#DIV/0!</v>
      </c>
      <c r="CI334" s="14" t="e">
        <f t="shared" si="339"/>
        <v>#DIV/0!</v>
      </c>
      <c r="CJ334" s="14" t="e">
        <f t="shared" si="339"/>
        <v>#DIV/0!</v>
      </c>
      <c r="CK334" s="14" t="e">
        <f t="shared" si="339"/>
        <v>#DIV/0!</v>
      </c>
      <c r="CL334" s="14" t="e">
        <f t="shared" si="339"/>
        <v>#DIV/0!</v>
      </c>
      <c r="CM334" s="14" t="e">
        <f t="shared" si="339"/>
        <v>#DIV/0!</v>
      </c>
      <c r="CN334" s="14" t="e">
        <f t="shared" si="340"/>
        <v>#DIV/0!</v>
      </c>
      <c r="CO334" s="14" t="e">
        <f t="shared" si="340"/>
        <v>#DIV/0!</v>
      </c>
      <c r="CP334" s="14" t="e">
        <f t="shared" si="340"/>
        <v>#DIV/0!</v>
      </c>
      <c r="CQ334" s="14" t="e">
        <f t="shared" si="340"/>
        <v>#DIV/0!</v>
      </c>
      <c r="CR334" s="14" t="e">
        <f t="shared" si="340"/>
        <v>#DIV/0!</v>
      </c>
      <c r="CS334" s="14" t="e">
        <f t="shared" si="340"/>
        <v>#DIV/0!</v>
      </c>
      <c r="CT334" s="14" t="e">
        <f t="shared" si="340"/>
        <v>#DIV/0!</v>
      </c>
      <c r="CU334" s="14" t="e">
        <f t="shared" si="340"/>
        <v>#DIV/0!</v>
      </c>
      <c r="CV334" s="14" t="e">
        <f t="shared" si="340"/>
        <v>#DIV/0!</v>
      </c>
      <c r="CW334" s="14" t="e">
        <f t="shared" si="340"/>
        <v>#DIV/0!</v>
      </c>
      <c r="CX334" s="14" t="e">
        <f t="shared" si="340"/>
        <v>#DIV/0!</v>
      </c>
      <c r="CY334" s="14" t="e">
        <f t="shared" si="340"/>
        <v>#DIV/0!</v>
      </c>
      <c r="CZ334" s="14" t="e">
        <f t="shared" si="340"/>
        <v>#DIV/0!</v>
      </c>
      <c r="DA334" s="14" t="e">
        <f t="shared" si="340"/>
        <v>#DIV/0!</v>
      </c>
      <c r="DB334" s="14" t="e">
        <f t="shared" si="340"/>
        <v>#DIV/0!</v>
      </c>
      <c r="DC334" s="14" t="e">
        <f t="shared" si="340"/>
        <v>#DIV/0!</v>
      </c>
      <c r="DD334" s="14" t="e">
        <f t="shared" si="341"/>
        <v>#DIV/0!</v>
      </c>
      <c r="DE334" s="14" t="e">
        <f t="shared" si="341"/>
        <v>#DIV/0!</v>
      </c>
      <c r="DF334" s="14" t="e">
        <f t="shared" si="341"/>
        <v>#DIV/0!</v>
      </c>
      <c r="DG334" s="14" t="e">
        <f t="shared" si="341"/>
        <v>#DIV/0!</v>
      </c>
      <c r="DH334" s="14" t="e">
        <f t="shared" si="341"/>
        <v>#DIV/0!</v>
      </c>
      <c r="DI334" s="14" t="e">
        <f t="shared" si="341"/>
        <v>#DIV/0!</v>
      </c>
      <c r="DJ334" s="14" t="e">
        <f t="shared" si="341"/>
        <v>#DIV/0!</v>
      </c>
      <c r="DK334" s="14" t="e">
        <f t="shared" si="341"/>
        <v>#DIV/0!</v>
      </c>
      <c r="DL334" s="14" t="e">
        <f t="shared" si="341"/>
        <v>#DIV/0!</v>
      </c>
      <c r="DM334" s="14" t="e">
        <f t="shared" si="341"/>
        <v>#DIV/0!</v>
      </c>
      <c r="DN334" s="14" t="e">
        <f t="shared" si="341"/>
        <v>#DIV/0!</v>
      </c>
      <c r="DO334" s="14" t="e">
        <f t="shared" si="341"/>
        <v>#DIV/0!</v>
      </c>
      <c r="DP334" s="14" t="e">
        <f t="shared" si="341"/>
        <v>#DIV/0!</v>
      </c>
      <c r="DQ334" s="14" t="e">
        <f t="shared" si="341"/>
        <v>#DIV/0!</v>
      </c>
      <c r="DR334" s="14" t="e">
        <f t="shared" si="341"/>
        <v>#DIV/0!</v>
      </c>
      <c r="DS334" s="14" t="e">
        <f t="shared" si="341"/>
        <v>#DIV/0!</v>
      </c>
      <c r="DT334" s="14" t="e">
        <f t="shared" si="342"/>
        <v>#DIV/0!</v>
      </c>
      <c r="DU334" s="14" t="e">
        <f t="shared" si="342"/>
        <v>#DIV/0!</v>
      </c>
      <c r="DV334" s="14" t="e">
        <f t="shared" si="342"/>
        <v>#DIV/0!</v>
      </c>
      <c r="DW334" s="14" t="e">
        <f t="shared" si="342"/>
        <v>#DIV/0!</v>
      </c>
      <c r="DX334" s="14" t="e">
        <f t="shared" si="342"/>
        <v>#DIV/0!</v>
      </c>
      <c r="DY334" s="14" t="e">
        <f t="shared" si="342"/>
        <v>#DIV/0!</v>
      </c>
      <c r="DZ334" s="14" t="e">
        <f t="shared" si="346"/>
        <v>#DIV/0!</v>
      </c>
    </row>
    <row r="335" spans="1:130">
      <c r="A335" s="18">
        <v>13</v>
      </c>
      <c r="B335" s="15">
        <f t="shared" si="343"/>
        <v>1</v>
      </c>
      <c r="C335" s="18">
        <v>2013</v>
      </c>
      <c r="D335" s="25">
        <f t="shared" si="347"/>
        <v>0</v>
      </c>
      <c r="E335" s="25">
        <f t="shared" si="348"/>
        <v>0</v>
      </c>
      <c r="F335" s="25">
        <f t="shared" si="349"/>
        <v>0</v>
      </c>
      <c r="G335" s="25">
        <f t="shared" si="350"/>
        <v>0</v>
      </c>
      <c r="H335" s="25">
        <f t="shared" si="351"/>
        <v>0</v>
      </c>
      <c r="I335" s="25">
        <f t="shared" si="352"/>
        <v>0</v>
      </c>
      <c r="J335" s="25">
        <f t="shared" si="353"/>
        <v>0</v>
      </c>
      <c r="K335" s="25">
        <f t="shared" si="354"/>
        <v>0</v>
      </c>
      <c r="L335" s="25">
        <f t="shared" si="355"/>
        <v>0</v>
      </c>
      <c r="M335" s="25">
        <f t="shared" si="356"/>
        <v>0</v>
      </c>
      <c r="N335" s="25">
        <f t="shared" si="357"/>
        <v>0</v>
      </c>
      <c r="O335" s="25">
        <f t="shared" ref="O335:O353" si="358">VLOOKUP($C$77,$D$3:$K$63,$A$72,0)*(B324-B323)</f>
        <v>0</v>
      </c>
      <c r="P335" s="25">
        <f>VLOOKUP($C$78,$D$3:$K$63,$A$72,0)*(B323-B322)</f>
        <v>0</v>
      </c>
      <c r="Q335" s="25">
        <f>VLOOKUP($C$79,$D$3:$K$63,$A$72,0)*B322</f>
        <v>0</v>
      </c>
      <c r="R335" s="25"/>
      <c r="S335" s="25"/>
      <c r="T335" s="25"/>
      <c r="U335" s="25"/>
      <c r="V335" s="25"/>
      <c r="W335" s="25"/>
      <c r="X335" s="25"/>
      <c r="Y335" s="25"/>
      <c r="Z335" s="25"/>
      <c r="AA335" s="25"/>
      <c r="AB335" s="25"/>
      <c r="AC335" s="25"/>
      <c r="AD335" s="25"/>
      <c r="AE335" s="25"/>
      <c r="AF335" s="25"/>
      <c r="AG335" s="25"/>
      <c r="AH335" s="25"/>
      <c r="AI335" s="25"/>
      <c r="AJ335" s="25"/>
      <c r="AK335" s="25"/>
      <c r="AL335" s="25"/>
      <c r="AM335" s="25"/>
      <c r="AN335" s="25"/>
      <c r="AO335" s="25"/>
      <c r="AP335" s="25"/>
      <c r="AQ335" s="25"/>
      <c r="AR335" s="25"/>
      <c r="AS335" s="25"/>
      <c r="AT335" s="25"/>
      <c r="AU335" s="25"/>
      <c r="AV335" s="25"/>
      <c r="AW335" s="25"/>
      <c r="AX335" s="25"/>
      <c r="AY335" s="25"/>
      <c r="AZ335" s="25"/>
      <c r="BA335" s="25"/>
      <c r="BB335" s="25"/>
      <c r="BC335" s="25"/>
      <c r="BD335" s="25"/>
      <c r="BE335" s="25"/>
      <c r="BF335" s="25"/>
      <c r="BG335" s="25"/>
      <c r="BH335" s="25"/>
      <c r="BI335" s="25"/>
      <c r="BJ335" s="25"/>
      <c r="BK335" s="25"/>
      <c r="BL335" s="25"/>
      <c r="BM335" s="21">
        <f t="shared" si="344"/>
        <v>0</v>
      </c>
      <c r="BP335" s="18">
        <v>2013</v>
      </c>
      <c r="BQ335" s="14" t="e">
        <f t="shared" si="345"/>
        <v>#DIV/0!</v>
      </c>
      <c r="BR335" s="14" t="e">
        <f t="shared" si="338"/>
        <v>#DIV/0!</v>
      </c>
      <c r="BS335" s="14" t="e">
        <f t="shared" si="338"/>
        <v>#DIV/0!</v>
      </c>
      <c r="BT335" s="14" t="e">
        <f t="shared" si="338"/>
        <v>#DIV/0!</v>
      </c>
      <c r="BU335" s="14" t="e">
        <f t="shared" si="338"/>
        <v>#DIV/0!</v>
      </c>
      <c r="BV335" s="14" t="e">
        <f t="shared" si="338"/>
        <v>#DIV/0!</v>
      </c>
      <c r="BW335" s="14" t="e">
        <f t="shared" si="338"/>
        <v>#DIV/0!</v>
      </c>
      <c r="BX335" s="14" t="e">
        <f t="shared" si="338"/>
        <v>#DIV/0!</v>
      </c>
      <c r="BY335" s="14" t="e">
        <f t="shared" si="338"/>
        <v>#DIV/0!</v>
      </c>
      <c r="BZ335" s="14" t="e">
        <f t="shared" si="338"/>
        <v>#DIV/0!</v>
      </c>
      <c r="CA335" s="14" t="e">
        <f t="shared" si="338"/>
        <v>#DIV/0!</v>
      </c>
      <c r="CB335" s="14" t="e">
        <f t="shared" si="338"/>
        <v>#DIV/0!</v>
      </c>
      <c r="CC335" s="14" t="e">
        <f t="shared" si="338"/>
        <v>#DIV/0!</v>
      </c>
      <c r="CD335" s="14" t="e">
        <f t="shared" si="338"/>
        <v>#DIV/0!</v>
      </c>
      <c r="CE335" s="14" t="e">
        <f t="shared" si="338"/>
        <v>#DIV/0!</v>
      </c>
      <c r="CF335" s="14" t="e">
        <f t="shared" si="338"/>
        <v>#DIV/0!</v>
      </c>
      <c r="CG335" s="14" t="e">
        <f t="shared" si="338"/>
        <v>#DIV/0!</v>
      </c>
      <c r="CH335" s="14" t="e">
        <f t="shared" si="339"/>
        <v>#DIV/0!</v>
      </c>
      <c r="CI335" s="14" t="e">
        <f t="shared" si="339"/>
        <v>#DIV/0!</v>
      </c>
      <c r="CJ335" s="14" t="e">
        <f t="shared" si="339"/>
        <v>#DIV/0!</v>
      </c>
      <c r="CK335" s="14" t="e">
        <f t="shared" si="339"/>
        <v>#DIV/0!</v>
      </c>
      <c r="CL335" s="14" t="e">
        <f t="shared" si="339"/>
        <v>#DIV/0!</v>
      </c>
      <c r="CM335" s="14" t="e">
        <f t="shared" si="339"/>
        <v>#DIV/0!</v>
      </c>
      <c r="CN335" s="14" t="e">
        <f t="shared" si="340"/>
        <v>#DIV/0!</v>
      </c>
      <c r="CO335" s="14" t="e">
        <f t="shared" si="340"/>
        <v>#DIV/0!</v>
      </c>
      <c r="CP335" s="14" t="e">
        <f t="shared" si="340"/>
        <v>#DIV/0!</v>
      </c>
      <c r="CQ335" s="14" t="e">
        <f t="shared" si="340"/>
        <v>#DIV/0!</v>
      </c>
      <c r="CR335" s="14" t="e">
        <f t="shared" si="340"/>
        <v>#DIV/0!</v>
      </c>
      <c r="CS335" s="14" t="e">
        <f t="shared" si="340"/>
        <v>#DIV/0!</v>
      </c>
      <c r="CT335" s="14" t="e">
        <f t="shared" si="340"/>
        <v>#DIV/0!</v>
      </c>
      <c r="CU335" s="14" t="e">
        <f t="shared" si="340"/>
        <v>#DIV/0!</v>
      </c>
      <c r="CV335" s="14" t="e">
        <f t="shared" si="340"/>
        <v>#DIV/0!</v>
      </c>
      <c r="CW335" s="14" t="e">
        <f t="shared" si="340"/>
        <v>#DIV/0!</v>
      </c>
      <c r="CX335" s="14" t="e">
        <f t="shared" si="340"/>
        <v>#DIV/0!</v>
      </c>
      <c r="CY335" s="14" t="e">
        <f t="shared" si="340"/>
        <v>#DIV/0!</v>
      </c>
      <c r="CZ335" s="14" t="e">
        <f t="shared" si="340"/>
        <v>#DIV/0!</v>
      </c>
      <c r="DA335" s="14" t="e">
        <f t="shared" si="340"/>
        <v>#DIV/0!</v>
      </c>
      <c r="DB335" s="14" t="e">
        <f t="shared" si="340"/>
        <v>#DIV/0!</v>
      </c>
      <c r="DC335" s="14" t="e">
        <f t="shared" si="340"/>
        <v>#DIV/0!</v>
      </c>
      <c r="DD335" s="14" t="e">
        <f t="shared" si="341"/>
        <v>#DIV/0!</v>
      </c>
      <c r="DE335" s="14" t="e">
        <f t="shared" si="341"/>
        <v>#DIV/0!</v>
      </c>
      <c r="DF335" s="14" t="e">
        <f t="shared" si="341"/>
        <v>#DIV/0!</v>
      </c>
      <c r="DG335" s="14" t="e">
        <f t="shared" si="341"/>
        <v>#DIV/0!</v>
      </c>
      <c r="DH335" s="14" t="e">
        <f t="shared" si="341"/>
        <v>#DIV/0!</v>
      </c>
      <c r="DI335" s="14" t="e">
        <f t="shared" si="341"/>
        <v>#DIV/0!</v>
      </c>
      <c r="DJ335" s="14" t="e">
        <f t="shared" si="341"/>
        <v>#DIV/0!</v>
      </c>
      <c r="DK335" s="14" t="e">
        <f t="shared" si="341"/>
        <v>#DIV/0!</v>
      </c>
      <c r="DL335" s="14" t="e">
        <f t="shared" si="341"/>
        <v>#DIV/0!</v>
      </c>
      <c r="DM335" s="14" t="e">
        <f t="shared" si="341"/>
        <v>#DIV/0!</v>
      </c>
      <c r="DN335" s="14" t="e">
        <f t="shared" si="341"/>
        <v>#DIV/0!</v>
      </c>
      <c r="DO335" s="14" t="e">
        <f t="shared" si="341"/>
        <v>#DIV/0!</v>
      </c>
      <c r="DP335" s="14" t="e">
        <f t="shared" si="341"/>
        <v>#DIV/0!</v>
      </c>
      <c r="DQ335" s="14" t="e">
        <f t="shared" si="341"/>
        <v>#DIV/0!</v>
      </c>
      <c r="DR335" s="14" t="e">
        <f t="shared" si="341"/>
        <v>#DIV/0!</v>
      </c>
      <c r="DS335" s="14" t="e">
        <f t="shared" si="341"/>
        <v>#DIV/0!</v>
      </c>
      <c r="DT335" s="14" t="e">
        <f t="shared" si="342"/>
        <v>#DIV/0!</v>
      </c>
      <c r="DU335" s="14" t="e">
        <f t="shared" si="342"/>
        <v>#DIV/0!</v>
      </c>
      <c r="DV335" s="14" t="e">
        <f t="shared" si="342"/>
        <v>#DIV/0!</v>
      </c>
      <c r="DW335" s="14" t="e">
        <f t="shared" si="342"/>
        <v>#DIV/0!</v>
      </c>
      <c r="DX335" s="14" t="e">
        <f t="shared" si="342"/>
        <v>#DIV/0!</v>
      </c>
      <c r="DY335" s="14" t="e">
        <f t="shared" si="342"/>
        <v>#DIV/0!</v>
      </c>
      <c r="DZ335" s="14" t="e">
        <f t="shared" si="346"/>
        <v>#DIV/0!</v>
      </c>
    </row>
    <row r="336" spans="1:130">
      <c r="A336" s="18">
        <v>14</v>
      </c>
      <c r="B336" s="15">
        <f t="shared" si="343"/>
        <v>1</v>
      </c>
      <c r="C336" s="18">
        <v>2014</v>
      </c>
      <c r="D336" s="25">
        <f t="shared" si="347"/>
        <v>0</v>
      </c>
      <c r="E336" s="25">
        <f t="shared" si="348"/>
        <v>0</v>
      </c>
      <c r="F336" s="25">
        <f t="shared" si="349"/>
        <v>0</v>
      </c>
      <c r="G336" s="25">
        <f t="shared" si="350"/>
        <v>0</v>
      </c>
      <c r="H336" s="25">
        <f t="shared" si="351"/>
        <v>0</v>
      </c>
      <c r="I336" s="25">
        <f t="shared" si="352"/>
        <v>0</v>
      </c>
      <c r="J336" s="25">
        <f t="shared" si="353"/>
        <v>0</v>
      </c>
      <c r="K336" s="25">
        <f t="shared" si="354"/>
        <v>0</v>
      </c>
      <c r="L336" s="25">
        <f t="shared" si="355"/>
        <v>0</v>
      </c>
      <c r="M336" s="25">
        <f t="shared" si="356"/>
        <v>0</v>
      </c>
      <c r="N336" s="25">
        <f t="shared" si="357"/>
        <v>0</v>
      </c>
      <c r="O336" s="25">
        <f t="shared" si="358"/>
        <v>0</v>
      </c>
      <c r="P336" s="25">
        <f t="shared" ref="P336:P354" si="359">VLOOKUP($C$78,$D$3:$K$63,$A$72,0)*(B324-B323)</f>
        <v>0</v>
      </c>
      <c r="Q336" s="25">
        <f>VLOOKUP($C$79,$D$3:$K$63,$A$72,0)*(B323-B322)</f>
        <v>0</v>
      </c>
      <c r="R336" s="25">
        <f>VLOOKUP($C$80,$D$3:$K$63,$A$72,0)*B322</f>
        <v>0</v>
      </c>
      <c r="S336" s="25"/>
      <c r="T336" s="25"/>
      <c r="U336" s="25"/>
      <c r="V336" s="25"/>
      <c r="W336" s="25"/>
      <c r="X336" s="25"/>
      <c r="Y336" s="25"/>
      <c r="Z336" s="25"/>
      <c r="AA336" s="25"/>
      <c r="AB336" s="25"/>
      <c r="AC336" s="25"/>
      <c r="AD336" s="25"/>
      <c r="AE336" s="25"/>
      <c r="AF336" s="25"/>
      <c r="AG336" s="25"/>
      <c r="AH336" s="25"/>
      <c r="AI336" s="25"/>
      <c r="AJ336" s="25"/>
      <c r="AK336" s="25"/>
      <c r="AL336" s="25"/>
      <c r="AM336" s="25"/>
      <c r="AN336" s="25"/>
      <c r="AO336" s="25"/>
      <c r="AP336" s="25"/>
      <c r="AQ336" s="25"/>
      <c r="AR336" s="25"/>
      <c r="AS336" s="25"/>
      <c r="AT336" s="25"/>
      <c r="AU336" s="25"/>
      <c r="AV336" s="25"/>
      <c r="AW336" s="25"/>
      <c r="AX336" s="25"/>
      <c r="AY336" s="25"/>
      <c r="AZ336" s="25"/>
      <c r="BA336" s="25"/>
      <c r="BB336" s="25"/>
      <c r="BC336" s="25"/>
      <c r="BD336" s="25"/>
      <c r="BE336" s="25"/>
      <c r="BF336" s="25"/>
      <c r="BG336" s="25"/>
      <c r="BH336" s="25"/>
      <c r="BI336" s="25"/>
      <c r="BJ336" s="25"/>
      <c r="BK336" s="25"/>
      <c r="BL336" s="25"/>
      <c r="BM336" s="21">
        <f t="shared" si="344"/>
        <v>0</v>
      </c>
      <c r="BP336" s="18">
        <v>2014</v>
      </c>
      <c r="BQ336" s="14" t="e">
        <f t="shared" si="345"/>
        <v>#DIV/0!</v>
      </c>
      <c r="BR336" s="14" t="e">
        <f t="shared" si="338"/>
        <v>#DIV/0!</v>
      </c>
      <c r="BS336" s="14" t="e">
        <f t="shared" si="338"/>
        <v>#DIV/0!</v>
      </c>
      <c r="BT336" s="14" t="e">
        <f t="shared" si="338"/>
        <v>#DIV/0!</v>
      </c>
      <c r="BU336" s="14" t="e">
        <f t="shared" si="338"/>
        <v>#DIV/0!</v>
      </c>
      <c r="BV336" s="14" t="e">
        <f t="shared" si="338"/>
        <v>#DIV/0!</v>
      </c>
      <c r="BW336" s="14" t="e">
        <f t="shared" si="338"/>
        <v>#DIV/0!</v>
      </c>
      <c r="BX336" s="14" t="e">
        <f t="shared" si="338"/>
        <v>#DIV/0!</v>
      </c>
      <c r="BY336" s="14" t="e">
        <f t="shared" si="338"/>
        <v>#DIV/0!</v>
      </c>
      <c r="BZ336" s="14" t="e">
        <f t="shared" si="338"/>
        <v>#DIV/0!</v>
      </c>
      <c r="CA336" s="14" t="e">
        <f t="shared" si="338"/>
        <v>#DIV/0!</v>
      </c>
      <c r="CB336" s="14" t="e">
        <f t="shared" si="338"/>
        <v>#DIV/0!</v>
      </c>
      <c r="CC336" s="14" t="e">
        <f t="shared" si="338"/>
        <v>#DIV/0!</v>
      </c>
      <c r="CD336" s="14" t="e">
        <f t="shared" si="338"/>
        <v>#DIV/0!</v>
      </c>
      <c r="CE336" s="14" t="e">
        <f t="shared" si="338"/>
        <v>#DIV/0!</v>
      </c>
      <c r="CF336" s="14" t="e">
        <f t="shared" si="338"/>
        <v>#DIV/0!</v>
      </c>
      <c r="CG336" s="14" t="e">
        <f t="shared" si="338"/>
        <v>#DIV/0!</v>
      </c>
      <c r="CH336" s="14" t="e">
        <f t="shared" si="339"/>
        <v>#DIV/0!</v>
      </c>
      <c r="CI336" s="14" t="e">
        <f t="shared" si="339"/>
        <v>#DIV/0!</v>
      </c>
      <c r="CJ336" s="14" t="e">
        <f t="shared" si="339"/>
        <v>#DIV/0!</v>
      </c>
      <c r="CK336" s="14" t="e">
        <f t="shared" si="339"/>
        <v>#DIV/0!</v>
      </c>
      <c r="CL336" s="14" t="e">
        <f t="shared" si="339"/>
        <v>#DIV/0!</v>
      </c>
      <c r="CM336" s="14" t="e">
        <f t="shared" si="339"/>
        <v>#DIV/0!</v>
      </c>
      <c r="CN336" s="14" t="e">
        <f t="shared" si="340"/>
        <v>#DIV/0!</v>
      </c>
      <c r="CO336" s="14" t="e">
        <f t="shared" si="340"/>
        <v>#DIV/0!</v>
      </c>
      <c r="CP336" s="14" t="e">
        <f t="shared" si="340"/>
        <v>#DIV/0!</v>
      </c>
      <c r="CQ336" s="14" t="e">
        <f t="shared" si="340"/>
        <v>#DIV/0!</v>
      </c>
      <c r="CR336" s="14" t="e">
        <f t="shared" si="340"/>
        <v>#DIV/0!</v>
      </c>
      <c r="CS336" s="14" t="e">
        <f t="shared" si="340"/>
        <v>#DIV/0!</v>
      </c>
      <c r="CT336" s="14" t="e">
        <f t="shared" si="340"/>
        <v>#DIV/0!</v>
      </c>
      <c r="CU336" s="14" t="e">
        <f t="shared" si="340"/>
        <v>#DIV/0!</v>
      </c>
      <c r="CV336" s="14" t="e">
        <f t="shared" si="340"/>
        <v>#DIV/0!</v>
      </c>
      <c r="CW336" s="14" t="e">
        <f t="shared" si="340"/>
        <v>#DIV/0!</v>
      </c>
      <c r="CX336" s="14" t="e">
        <f t="shared" si="340"/>
        <v>#DIV/0!</v>
      </c>
      <c r="CY336" s="14" t="e">
        <f t="shared" si="340"/>
        <v>#DIV/0!</v>
      </c>
      <c r="CZ336" s="14" t="e">
        <f t="shared" si="340"/>
        <v>#DIV/0!</v>
      </c>
      <c r="DA336" s="14" t="e">
        <f t="shared" si="340"/>
        <v>#DIV/0!</v>
      </c>
      <c r="DB336" s="14" t="e">
        <f t="shared" si="340"/>
        <v>#DIV/0!</v>
      </c>
      <c r="DC336" s="14" t="e">
        <f t="shared" si="340"/>
        <v>#DIV/0!</v>
      </c>
      <c r="DD336" s="14" t="e">
        <f t="shared" si="341"/>
        <v>#DIV/0!</v>
      </c>
      <c r="DE336" s="14" t="e">
        <f t="shared" si="341"/>
        <v>#DIV/0!</v>
      </c>
      <c r="DF336" s="14" t="e">
        <f t="shared" si="341"/>
        <v>#DIV/0!</v>
      </c>
      <c r="DG336" s="14" t="e">
        <f t="shared" si="341"/>
        <v>#DIV/0!</v>
      </c>
      <c r="DH336" s="14" t="e">
        <f t="shared" si="341"/>
        <v>#DIV/0!</v>
      </c>
      <c r="DI336" s="14" t="e">
        <f t="shared" si="341"/>
        <v>#DIV/0!</v>
      </c>
      <c r="DJ336" s="14" t="e">
        <f t="shared" si="341"/>
        <v>#DIV/0!</v>
      </c>
      <c r="DK336" s="14" t="e">
        <f t="shared" si="341"/>
        <v>#DIV/0!</v>
      </c>
      <c r="DL336" s="14" t="e">
        <f t="shared" si="341"/>
        <v>#DIV/0!</v>
      </c>
      <c r="DM336" s="14" t="e">
        <f t="shared" si="341"/>
        <v>#DIV/0!</v>
      </c>
      <c r="DN336" s="14" t="e">
        <f t="shared" si="341"/>
        <v>#DIV/0!</v>
      </c>
      <c r="DO336" s="14" t="e">
        <f t="shared" si="341"/>
        <v>#DIV/0!</v>
      </c>
      <c r="DP336" s="14" t="e">
        <f t="shared" si="341"/>
        <v>#DIV/0!</v>
      </c>
      <c r="DQ336" s="14" t="e">
        <f t="shared" si="341"/>
        <v>#DIV/0!</v>
      </c>
      <c r="DR336" s="14" t="e">
        <f t="shared" si="341"/>
        <v>#DIV/0!</v>
      </c>
      <c r="DS336" s="14" t="e">
        <f t="shared" si="341"/>
        <v>#DIV/0!</v>
      </c>
      <c r="DT336" s="14" t="e">
        <f t="shared" si="342"/>
        <v>#DIV/0!</v>
      </c>
      <c r="DU336" s="14" t="e">
        <f t="shared" si="342"/>
        <v>#DIV/0!</v>
      </c>
      <c r="DV336" s="14" t="e">
        <f t="shared" si="342"/>
        <v>#DIV/0!</v>
      </c>
      <c r="DW336" s="14" t="e">
        <f t="shared" si="342"/>
        <v>#DIV/0!</v>
      </c>
      <c r="DX336" s="14" t="e">
        <f t="shared" si="342"/>
        <v>#DIV/0!</v>
      </c>
      <c r="DY336" s="14" t="e">
        <f t="shared" si="342"/>
        <v>#DIV/0!</v>
      </c>
      <c r="DZ336" s="14" t="e">
        <f t="shared" si="346"/>
        <v>#DIV/0!</v>
      </c>
    </row>
    <row r="337" spans="1:130">
      <c r="A337" s="18">
        <v>15</v>
      </c>
      <c r="B337" s="15">
        <f t="shared" si="343"/>
        <v>1</v>
      </c>
      <c r="C337" s="18">
        <v>2015</v>
      </c>
      <c r="D337" s="25">
        <f t="shared" si="347"/>
        <v>0</v>
      </c>
      <c r="E337" s="25">
        <f t="shared" si="348"/>
        <v>0</v>
      </c>
      <c r="F337" s="25">
        <f t="shared" si="349"/>
        <v>0</v>
      </c>
      <c r="G337" s="25">
        <f t="shared" si="350"/>
        <v>0</v>
      </c>
      <c r="H337" s="25">
        <f t="shared" si="351"/>
        <v>0</v>
      </c>
      <c r="I337" s="25">
        <f t="shared" si="352"/>
        <v>0</v>
      </c>
      <c r="J337" s="25">
        <f t="shared" si="353"/>
        <v>0</v>
      </c>
      <c r="K337" s="25">
        <f t="shared" si="354"/>
        <v>0</v>
      </c>
      <c r="L337" s="25">
        <f t="shared" si="355"/>
        <v>0</v>
      </c>
      <c r="M337" s="25">
        <f t="shared" si="356"/>
        <v>0</v>
      </c>
      <c r="N337" s="25">
        <f t="shared" si="357"/>
        <v>0</v>
      </c>
      <c r="O337" s="25">
        <f t="shared" si="358"/>
        <v>0</v>
      </c>
      <c r="P337" s="25">
        <f t="shared" si="359"/>
        <v>0</v>
      </c>
      <c r="Q337" s="25">
        <f t="shared" ref="Q337:Q355" si="360">VLOOKUP($C$79,$D$3:$K$63,$A$72,0)*(B324-B323)</f>
        <v>0</v>
      </c>
      <c r="R337" s="25">
        <f>VLOOKUP($C$80,$D$3:$K$63,$A$72,0)*(B323-B322)</f>
        <v>0.18181818181818188</v>
      </c>
      <c r="S337" s="25">
        <f>VLOOKUP($C$81,$D$3:$K$63,$A$72,0)*B322</f>
        <v>0</v>
      </c>
      <c r="T337" s="25"/>
      <c r="U337" s="25"/>
      <c r="V337" s="25"/>
      <c r="W337" s="25"/>
      <c r="X337" s="25"/>
      <c r="Y337" s="25"/>
      <c r="Z337" s="25"/>
      <c r="AA337" s="25"/>
      <c r="AB337" s="25"/>
      <c r="AC337" s="25"/>
      <c r="AD337" s="25"/>
      <c r="AE337" s="25"/>
      <c r="AF337" s="25"/>
      <c r="AG337" s="25"/>
      <c r="AH337" s="25"/>
      <c r="AI337" s="25"/>
      <c r="AJ337" s="25"/>
      <c r="AK337" s="25"/>
      <c r="AL337" s="25"/>
      <c r="AM337" s="25"/>
      <c r="AN337" s="25"/>
      <c r="AO337" s="25"/>
      <c r="AP337" s="25"/>
      <c r="AQ337" s="25"/>
      <c r="AR337" s="25"/>
      <c r="AS337" s="25"/>
      <c r="AT337" s="25"/>
      <c r="AU337" s="25"/>
      <c r="AV337" s="25"/>
      <c r="AW337" s="25"/>
      <c r="AX337" s="25"/>
      <c r="AY337" s="25"/>
      <c r="AZ337" s="25"/>
      <c r="BA337" s="25"/>
      <c r="BB337" s="25"/>
      <c r="BC337" s="25"/>
      <c r="BD337" s="25"/>
      <c r="BE337" s="25"/>
      <c r="BF337" s="25"/>
      <c r="BG337" s="25"/>
      <c r="BH337" s="25"/>
      <c r="BI337" s="25"/>
      <c r="BJ337" s="25"/>
      <c r="BK337" s="25"/>
      <c r="BL337" s="25"/>
      <c r="BM337" s="21">
        <f t="shared" si="344"/>
        <v>0.18181818181818188</v>
      </c>
      <c r="BP337" s="18">
        <v>2015</v>
      </c>
      <c r="BQ337" s="14">
        <f t="shared" si="345"/>
        <v>0</v>
      </c>
      <c r="BR337" s="14">
        <f t="shared" si="338"/>
        <v>0</v>
      </c>
      <c r="BS337" s="14">
        <f t="shared" si="338"/>
        <v>0</v>
      </c>
      <c r="BT337" s="14">
        <f t="shared" si="338"/>
        <v>0</v>
      </c>
      <c r="BU337" s="14">
        <f t="shared" si="338"/>
        <v>0</v>
      </c>
      <c r="BV337" s="14">
        <f t="shared" si="338"/>
        <v>0</v>
      </c>
      <c r="BW337" s="14">
        <f t="shared" si="338"/>
        <v>0</v>
      </c>
      <c r="BX337" s="14">
        <f t="shared" si="338"/>
        <v>0</v>
      </c>
      <c r="BY337" s="14">
        <f t="shared" si="338"/>
        <v>0</v>
      </c>
      <c r="BZ337" s="14">
        <f t="shared" si="338"/>
        <v>0</v>
      </c>
      <c r="CA337" s="14">
        <f t="shared" si="338"/>
        <v>0</v>
      </c>
      <c r="CB337" s="14">
        <f t="shared" si="338"/>
        <v>0</v>
      </c>
      <c r="CC337" s="14">
        <f t="shared" si="338"/>
        <v>0</v>
      </c>
      <c r="CD337" s="14">
        <f t="shared" si="338"/>
        <v>0</v>
      </c>
      <c r="CE337" s="14">
        <f t="shared" si="338"/>
        <v>1</v>
      </c>
      <c r="CF337" s="14">
        <f t="shared" si="338"/>
        <v>0</v>
      </c>
      <c r="CG337" s="14">
        <f t="shared" ref="CG337:CV363" si="361">T337/$BM337</f>
        <v>0</v>
      </c>
      <c r="CH337" s="14">
        <f t="shared" si="339"/>
        <v>0</v>
      </c>
      <c r="CI337" s="14">
        <f t="shared" si="339"/>
        <v>0</v>
      </c>
      <c r="CJ337" s="14">
        <f t="shared" si="339"/>
        <v>0</v>
      </c>
      <c r="CK337" s="14">
        <f t="shared" si="339"/>
        <v>0</v>
      </c>
      <c r="CL337" s="14">
        <f t="shared" si="339"/>
        <v>0</v>
      </c>
      <c r="CM337" s="14">
        <f t="shared" si="339"/>
        <v>0</v>
      </c>
      <c r="CN337" s="14">
        <f t="shared" si="340"/>
        <v>0</v>
      </c>
      <c r="CO337" s="14">
        <f t="shared" si="340"/>
        <v>0</v>
      </c>
      <c r="CP337" s="14">
        <f t="shared" si="340"/>
        <v>0</v>
      </c>
      <c r="CQ337" s="14">
        <f t="shared" si="340"/>
        <v>0</v>
      </c>
      <c r="CR337" s="14">
        <f t="shared" si="340"/>
        <v>0</v>
      </c>
      <c r="CS337" s="14">
        <f t="shared" si="340"/>
        <v>0</v>
      </c>
      <c r="CT337" s="14">
        <f t="shared" si="340"/>
        <v>0</v>
      </c>
      <c r="CU337" s="14">
        <f t="shared" si="340"/>
        <v>0</v>
      </c>
      <c r="CV337" s="14">
        <f t="shared" si="340"/>
        <v>0</v>
      </c>
      <c r="CW337" s="14">
        <f t="shared" si="340"/>
        <v>0</v>
      </c>
      <c r="CX337" s="14">
        <f t="shared" si="340"/>
        <v>0</v>
      </c>
      <c r="CY337" s="14">
        <f t="shared" si="340"/>
        <v>0</v>
      </c>
      <c r="CZ337" s="14">
        <f t="shared" si="340"/>
        <v>0</v>
      </c>
      <c r="DA337" s="14">
        <f t="shared" si="340"/>
        <v>0</v>
      </c>
      <c r="DB337" s="14">
        <f t="shared" si="340"/>
        <v>0</v>
      </c>
      <c r="DC337" s="14">
        <f t="shared" ref="DC337:DR353" si="362">AP337/$BM337</f>
        <v>0</v>
      </c>
      <c r="DD337" s="14">
        <f t="shared" si="341"/>
        <v>0</v>
      </c>
      <c r="DE337" s="14">
        <f t="shared" si="341"/>
        <v>0</v>
      </c>
      <c r="DF337" s="14">
        <f t="shared" si="341"/>
        <v>0</v>
      </c>
      <c r="DG337" s="14">
        <f t="shared" si="341"/>
        <v>0</v>
      </c>
      <c r="DH337" s="14">
        <f t="shared" si="341"/>
        <v>0</v>
      </c>
      <c r="DI337" s="14">
        <f t="shared" si="341"/>
        <v>0</v>
      </c>
      <c r="DJ337" s="14">
        <f t="shared" si="341"/>
        <v>0</v>
      </c>
      <c r="DK337" s="14">
        <f t="shared" si="341"/>
        <v>0</v>
      </c>
      <c r="DL337" s="14">
        <f t="shared" si="341"/>
        <v>0</v>
      </c>
      <c r="DM337" s="14">
        <f t="shared" si="341"/>
        <v>0</v>
      </c>
      <c r="DN337" s="14">
        <f t="shared" si="341"/>
        <v>0</v>
      </c>
      <c r="DO337" s="14">
        <f t="shared" si="341"/>
        <v>0</v>
      </c>
      <c r="DP337" s="14">
        <f t="shared" si="341"/>
        <v>0</v>
      </c>
      <c r="DQ337" s="14">
        <f t="shared" si="341"/>
        <v>0</v>
      </c>
      <c r="DR337" s="14">
        <f t="shared" si="341"/>
        <v>0</v>
      </c>
      <c r="DS337" s="14">
        <f t="shared" ref="DS337:DV382" si="363">BF337/$BM337</f>
        <v>0</v>
      </c>
      <c r="DT337" s="14">
        <f t="shared" si="342"/>
        <v>0</v>
      </c>
      <c r="DU337" s="14">
        <f t="shared" si="342"/>
        <v>0</v>
      </c>
      <c r="DV337" s="14">
        <f t="shared" si="342"/>
        <v>0</v>
      </c>
      <c r="DW337" s="14">
        <f t="shared" si="342"/>
        <v>0</v>
      </c>
      <c r="DX337" s="14">
        <f t="shared" si="342"/>
        <v>0</v>
      </c>
      <c r="DY337" s="14">
        <f t="shared" si="342"/>
        <v>0</v>
      </c>
      <c r="DZ337" s="14">
        <f t="shared" si="346"/>
        <v>1</v>
      </c>
    </row>
    <row r="338" spans="1:130">
      <c r="A338" s="18">
        <v>16</v>
      </c>
      <c r="B338" s="15">
        <f t="shared" si="343"/>
        <v>1</v>
      </c>
      <c r="C338" s="18">
        <v>2016</v>
      </c>
      <c r="D338" s="25">
        <f t="shared" si="347"/>
        <v>0</v>
      </c>
      <c r="E338" s="25">
        <f t="shared" si="348"/>
        <v>0</v>
      </c>
      <c r="F338" s="25">
        <f t="shared" si="349"/>
        <v>0</v>
      </c>
      <c r="G338" s="25">
        <f t="shared" si="350"/>
        <v>0</v>
      </c>
      <c r="H338" s="25">
        <f t="shared" si="351"/>
        <v>0</v>
      </c>
      <c r="I338" s="25">
        <f t="shared" si="352"/>
        <v>0</v>
      </c>
      <c r="J338" s="25">
        <f t="shared" si="353"/>
        <v>0</v>
      </c>
      <c r="K338" s="25">
        <f t="shared" si="354"/>
        <v>0</v>
      </c>
      <c r="L338" s="25">
        <f t="shared" si="355"/>
        <v>0</v>
      </c>
      <c r="M338" s="25">
        <f t="shared" si="356"/>
        <v>0</v>
      </c>
      <c r="N338" s="25">
        <f t="shared" si="357"/>
        <v>0</v>
      </c>
      <c r="O338" s="25">
        <f t="shared" si="358"/>
        <v>0</v>
      </c>
      <c r="P338" s="25">
        <f t="shared" si="359"/>
        <v>0</v>
      </c>
      <c r="Q338" s="25">
        <f t="shared" si="360"/>
        <v>0</v>
      </c>
      <c r="R338" s="25">
        <f t="shared" ref="R338:R356" si="364">VLOOKUP($C$80,$D$3:$K$63,$A$72,0)*(B324-B323)</f>
        <v>0.18181818181818188</v>
      </c>
      <c r="S338" s="25">
        <f>VLOOKUP($C$81,$D$3:$K$63,$A$72,0)*(B323-B322)</f>
        <v>0</v>
      </c>
      <c r="T338" s="25">
        <f>VLOOKUP($C$82,$D$3:$K$63,$A$72,0)*B322</f>
        <v>0</v>
      </c>
      <c r="U338" s="25"/>
      <c r="V338" s="25"/>
      <c r="W338" s="25"/>
      <c r="X338" s="25"/>
      <c r="Y338" s="25"/>
      <c r="Z338" s="25"/>
      <c r="AA338" s="25"/>
      <c r="AB338" s="25"/>
      <c r="AC338" s="25"/>
      <c r="AD338" s="25"/>
      <c r="AE338" s="25"/>
      <c r="AF338" s="25"/>
      <c r="AG338" s="25"/>
      <c r="AH338" s="25"/>
      <c r="AI338" s="25"/>
      <c r="AJ338" s="25"/>
      <c r="AK338" s="25"/>
      <c r="AL338" s="25"/>
      <c r="AM338" s="25"/>
      <c r="AN338" s="25"/>
      <c r="AO338" s="25"/>
      <c r="AP338" s="25"/>
      <c r="AQ338" s="25"/>
      <c r="AR338" s="25"/>
      <c r="AS338" s="25"/>
      <c r="AT338" s="25"/>
      <c r="AU338" s="25"/>
      <c r="AV338" s="25"/>
      <c r="AW338" s="25"/>
      <c r="AX338" s="25"/>
      <c r="AY338" s="25"/>
      <c r="AZ338" s="25"/>
      <c r="BA338" s="25"/>
      <c r="BB338" s="25"/>
      <c r="BC338" s="25"/>
      <c r="BD338" s="25"/>
      <c r="BE338" s="25"/>
      <c r="BF338" s="25"/>
      <c r="BG338" s="25"/>
      <c r="BH338" s="25"/>
      <c r="BI338" s="25"/>
      <c r="BJ338" s="25"/>
      <c r="BK338" s="25"/>
      <c r="BL338" s="25"/>
      <c r="BM338" s="21">
        <f t="shared" si="344"/>
        <v>0.18181818181818188</v>
      </c>
      <c r="BP338" s="18">
        <v>2016</v>
      </c>
      <c r="BQ338" s="14">
        <f t="shared" si="345"/>
        <v>0</v>
      </c>
      <c r="BR338" s="14">
        <f t="shared" si="345"/>
        <v>0</v>
      </c>
      <c r="BS338" s="14">
        <f t="shared" si="345"/>
        <v>0</v>
      </c>
      <c r="BT338" s="14">
        <f t="shared" si="345"/>
        <v>0</v>
      </c>
      <c r="BU338" s="14">
        <f t="shared" si="345"/>
        <v>0</v>
      </c>
      <c r="BV338" s="14">
        <f t="shared" si="345"/>
        <v>0</v>
      </c>
      <c r="BW338" s="14">
        <f t="shared" si="345"/>
        <v>0</v>
      </c>
      <c r="BX338" s="14">
        <f t="shared" si="345"/>
        <v>0</v>
      </c>
      <c r="BY338" s="14">
        <f t="shared" si="345"/>
        <v>0</v>
      </c>
      <c r="BZ338" s="14">
        <f t="shared" si="345"/>
        <v>0</v>
      </c>
      <c r="CA338" s="14">
        <f t="shared" si="345"/>
        <v>0</v>
      </c>
      <c r="CB338" s="14">
        <f t="shared" si="345"/>
        <v>0</v>
      </c>
      <c r="CC338" s="14">
        <f t="shared" si="345"/>
        <v>0</v>
      </c>
      <c r="CD338" s="14">
        <f t="shared" si="345"/>
        <v>0</v>
      </c>
      <c r="CE338" s="14">
        <f t="shared" si="345"/>
        <v>1</v>
      </c>
      <c r="CF338" s="14">
        <f t="shared" si="345"/>
        <v>0</v>
      </c>
      <c r="CG338" s="14">
        <f t="shared" si="361"/>
        <v>0</v>
      </c>
      <c r="CH338" s="14">
        <f t="shared" si="339"/>
        <v>0</v>
      </c>
      <c r="CI338" s="14">
        <f t="shared" si="339"/>
        <v>0</v>
      </c>
      <c r="CJ338" s="14">
        <f t="shared" si="339"/>
        <v>0</v>
      </c>
      <c r="CK338" s="14">
        <f t="shared" si="339"/>
        <v>0</v>
      </c>
      <c r="CL338" s="14">
        <f t="shared" si="339"/>
        <v>0</v>
      </c>
      <c r="CM338" s="14">
        <f t="shared" si="339"/>
        <v>0</v>
      </c>
      <c r="CN338" s="14">
        <f t="shared" si="339"/>
        <v>0</v>
      </c>
      <c r="CO338" s="14">
        <f t="shared" si="339"/>
        <v>0</v>
      </c>
      <c r="CP338" s="14">
        <f t="shared" si="339"/>
        <v>0</v>
      </c>
      <c r="CQ338" s="14">
        <f t="shared" si="339"/>
        <v>0</v>
      </c>
      <c r="CR338" s="14">
        <f t="shared" si="339"/>
        <v>0</v>
      </c>
      <c r="CS338" s="14">
        <f t="shared" si="339"/>
        <v>0</v>
      </c>
      <c r="CT338" s="14">
        <f t="shared" si="339"/>
        <v>0</v>
      </c>
      <c r="CU338" s="14">
        <f t="shared" si="339"/>
        <v>0</v>
      </c>
      <c r="CV338" s="14">
        <f t="shared" si="339"/>
        <v>0</v>
      </c>
      <c r="CW338" s="14">
        <f t="shared" si="339"/>
        <v>0</v>
      </c>
      <c r="CX338" s="14">
        <f t="shared" ref="CX338:DM365" si="365">AK338/$BM338</f>
        <v>0</v>
      </c>
      <c r="CY338" s="14">
        <f t="shared" si="365"/>
        <v>0</v>
      </c>
      <c r="CZ338" s="14">
        <f t="shared" si="365"/>
        <v>0</v>
      </c>
      <c r="DA338" s="14">
        <f t="shared" si="365"/>
        <v>0</v>
      </c>
      <c r="DB338" s="14">
        <f t="shared" si="365"/>
        <v>0</v>
      </c>
      <c r="DC338" s="14">
        <f t="shared" si="362"/>
        <v>0</v>
      </c>
      <c r="DD338" s="14">
        <f t="shared" si="362"/>
        <v>0</v>
      </c>
      <c r="DE338" s="14">
        <f t="shared" si="362"/>
        <v>0</v>
      </c>
      <c r="DF338" s="14">
        <f t="shared" si="362"/>
        <v>0</v>
      </c>
      <c r="DG338" s="14">
        <f t="shared" si="362"/>
        <v>0</v>
      </c>
      <c r="DH338" s="14">
        <f t="shared" si="362"/>
        <v>0</v>
      </c>
      <c r="DI338" s="14">
        <f t="shared" si="362"/>
        <v>0</v>
      </c>
      <c r="DJ338" s="14">
        <f t="shared" si="362"/>
        <v>0</v>
      </c>
      <c r="DK338" s="14">
        <f t="shared" si="362"/>
        <v>0</v>
      </c>
      <c r="DL338" s="14">
        <f t="shared" si="362"/>
        <v>0</v>
      </c>
      <c r="DM338" s="14">
        <f t="shared" si="362"/>
        <v>0</v>
      </c>
      <c r="DN338" s="14">
        <f t="shared" si="362"/>
        <v>0</v>
      </c>
      <c r="DO338" s="14">
        <f t="shared" si="362"/>
        <v>0</v>
      </c>
      <c r="DP338" s="14">
        <f t="shared" si="362"/>
        <v>0</v>
      </c>
      <c r="DQ338" s="14">
        <f t="shared" si="362"/>
        <v>0</v>
      </c>
      <c r="DR338" s="14">
        <f t="shared" si="362"/>
        <v>0</v>
      </c>
      <c r="DS338" s="14">
        <f t="shared" si="363"/>
        <v>0</v>
      </c>
      <c r="DT338" s="14">
        <f t="shared" si="342"/>
        <v>0</v>
      </c>
      <c r="DU338" s="14">
        <f t="shared" si="342"/>
        <v>0</v>
      </c>
      <c r="DV338" s="14">
        <f t="shared" si="342"/>
        <v>0</v>
      </c>
      <c r="DW338" s="14">
        <f t="shared" si="342"/>
        <v>0</v>
      </c>
      <c r="DX338" s="14">
        <f t="shared" si="342"/>
        <v>0</v>
      </c>
      <c r="DY338" s="14">
        <f t="shared" si="342"/>
        <v>0</v>
      </c>
      <c r="DZ338" s="14">
        <f t="shared" si="346"/>
        <v>1</v>
      </c>
    </row>
    <row r="339" spans="1:130">
      <c r="A339" s="18">
        <v>17</v>
      </c>
      <c r="B339" s="15">
        <f t="shared" si="343"/>
        <v>1</v>
      </c>
      <c r="C339" s="18">
        <v>2017</v>
      </c>
      <c r="D339" s="25">
        <f t="shared" si="347"/>
        <v>0</v>
      </c>
      <c r="E339" s="25">
        <f t="shared" si="348"/>
        <v>0</v>
      </c>
      <c r="F339" s="25">
        <f t="shared" si="349"/>
        <v>0</v>
      </c>
      <c r="G339" s="25">
        <f t="shared" si="350"/>
        <v>0</v>
      </c>
      <c r="H339" s="25">
        <f t="shared" si="351"/>
        <v>0</v>
      </c>
      <c r="I339" s="25">
        <f t="shared" si="352"/>
        <v>0</v>
      </c>
      <c r="J339" s="25">
        <f t="shared" si="353"/>
        <v>0</v>
      </c>
      <c r="K339" s="25">
        <f t="shared" si="354"/>
        <v>0</v>
      </c>
      <c r="L339" s="25">
        <f t="shared" si="355"/>
        <v>0</v>
      </c>
      <c r="M339" s="25">
        <f t="shared" si="356"/>
        <v>0</v>
      </c>
      <c r="N339" s="25">
        <f t="shared" si="357"/>
        <v>0</v>
      </c>
      <c r="O339" s="25">
        <f t="shared" si="358"/>
        <v>0</v>
      </c>
      <c r="P339" s="25">
        <f t="shared" si="359"/>
        <v>0</v>
      </c>
      <c r="Q339" s="25">
        <f t="shared" si="360"/>
        <v>0</v>
      </c>
      <c r="R339" s="25">
        <f t="shared" si="364"/>
        <v>0.18181818181818188</v>
      </c>
      <c r="S339" s="25">
        <f t="shared" ref="S339:S357" si="366">VLOOKUP($C$81,$D$3:$K$63,$A$72,0)*(B324-B323)</f>
        <v>0</v>
      </c>
      <c r="T339" s="25">
        <f>VLOOKUP($C$82,$D$3:$K$63,$A$72,0)*(B323-B322)</f>
        <v>0</v>
      </c>
      <c r="U339" s="25">
        <f>VLOOKUP($C$83,$D$3:$K$63,$A$72,0)*B322</f>
        <v>0</v>
      </c>
      <c r="V339" s="25"/>
      <c r="W339" s="25"/>
      <c r="X339" s="25"/>
      <c r="Y339" s="25"/>
      <c r="Z339" s="25"/>
      <c r="AA339" s="25"/>
      <c r="AB339" s="25"/>
      <c r="AC339" s="25"/>
      <c r="AD339" s="25"/>
      <c r="AE339" s="25"/>
      <c r="AF339" s="25"/>
      <c r="AG339" s="25"/>
      <c r="AH339" s="25"/>
      <c r="AI339" s="25"/>
      <c r="AJ339" s="25"/>
      <c r="AK339" s="25"/>
      <c r="AL339" s="25"/>
      <c r="AM339" s="25"/>
      <c r="AN339" s="25"/>
      <c r="AO339" s="25"/>
      <c r="AP339" s="25"/>
      <c r="AQ339" s="25"/>
      <c r="AR339" s="25"/>
      <c r="AS339" s="25"/>
      <c r="AT339" s="25"/>
      <c r="AU339" s="25"/>
      <c r="AV339" s="25"/>
      <c r="AW339" s="25"/>
      <c r="AX339" s="25"/>
      <c r="AY339" s="25"/>
      <c r="AZ339" s="25"/>
      <c r="BA339" s="25"/>
      <c r="BB339" s="25"/>
      <c r="BC339" s="25"/>
      <c r="BD339" s="25"/>
      <c r="BE339" s="25"/>
      <c r="BF339" s="25"/>
      <c r="BG339" s="25"/>
      <c r="BH339" s="25"/>
      <c r="BI339" s="25"/>
      <c r="BJ339" s="25"/>
      <c r="BK339" s="25"/>
      <c r="BL339" s="25"/>
      <c r="BM339" s="21">
        <f t="shared" si="344"/>
        <v>0.18181818181818188</v>
      </c>
      <c r="BP339" s="18">
        <v>2017</v>
      </c>
      <c r="BQ339" s="14">
        <f t="shared" si="345"/>
        <v>0</v>
      </c>
      <c r="BR339" s="14">
        <f t="shared" si="345"/>
        <v>0</v>
      </c>
      <c r="BS339" s="14">
        <f t="shared" si="345"/>
        <v>0</v>
      </c>
      <c r="BT339" s="14">
        <f t="shared" si="345"/>
        <v>0</v>
      </c>
      <c r="BU339" s="14">
        <f t="shared" si="345"/>
        <v>0</v>
      </c>
      <c r="BV339" s="14">
        <f t="shared" si="345"/>
        <v>0</v>
      </c>
      <c r="BW339" s="14">
        <f t="shared" si="345"/>
        <v>0</v>
      </c>
      <c r="BX339" s="14">
        <f t="shared" si="345"/>
        <v>0</v>
      </c>
      <c r="BY339" s="14">
        <f t="shared" si="345"/>
        <v>0</v>
      </c>
      <c r="BZ339" s="14">
        <f t="shared" si="345"/>
        <v>0</v>
      </c>
      <c r="CA339" s="14">
        <f t="shared" si="345"/>
        <v>0</v>
      </c>
      <c r="CB339" s="14">
        <f t="shared" si="345"/>
        <v>0</v>
      </c>
      <c r="CC339" s="14">
        <f t="shared" si="345"/>
        <v>0</v>
      </c>
      <c r="CD339" s="14">
        <f t="shared" si="345"/>
        <v>0</v>
      </c>
      <c r="CE339" s="14">
        <f t="shared" si="345"/>
        <v>1</v>
      </c>
      <c r="CF339" s="14">
        <f t="shared" si="345"/>
        <v>0</v>
      </c>
      <c r="CG339" s="14">
        <f t="shared" si="361"/>
        <v>0</v>
      </c>
      <c r="CH339" s="14">
        <f t="shared" si="339"/>
        <v>0</v>
      </c>
      <c r="CI339" s="14">
        <f t="shared" si="339"/>
        <v>0</v>
      </c>
      <c r="CJ339" s="14">
        <f t="shared" si="339"/>
        <v>0</v>
      </c>
      <c r="CK339" s="14">
        <f t="shared" si="339"/>
        <v>0</v>
      </c>
      <c r="CL339" s="14">
        <f t="shared" si="339"/>
        <v>0</v>
      </c>
      <c r="CM339" s="14">
        <f t="shared" si="339"/>
        <v>0</v>
      </c>
      <c r="CN339" s="14">
        <f t="shared" si="339"/>
        <v>0</v>
      </c>
      <c r="CO339" s="14">
        <f t="shared" si="339"/>
        <v>0</v>
      </c>
      <c r="CP339" s="14">
        <f t="shared" si="339"/>
        <v>0</v>
      </c>
      <c r="CQ339" s="14">
        <f t="shared" si="339"/>
        <v>0</v>
      </c>
      <c r="CR339" s="14">
        <f t="shared" si="339"/>
        <v>0</v>
      </c>
      <c r="CS339" s="14">
        <f t="shared" si="339"/>
        <v>0</v>
      </c>
      <c r="CT339" s="14">
        <f t="shared" si="339"/>
        <v>0</v>
      </c>
      <c r="CU339" s="14">
        <f t="shared" si="339"/>
        <v>0</v>
      </c>
      <c r="CV339" s="14">
        <f t="shared" si="339"/>
        <v>0</v>
      </c>
      <c r="CW339" s="14">
        <f t="shared" si="339"/>
        <v>0</v>
      </c>
      <c r="CX339" s="14">
        <f t="shared" si="365"/>
        <v>0</v>
      </c>
      <c r="CY339" s="14">
        <f t="shared" si="365"/>
        <v>0</v>
      </c>
      <c r="CZ339" s="14">
        <f t="shared" si="365"/>
        <v>0</v>
      </c>
      <c r="DA339" s="14">
        <f t="shared" si="365"/>
        <v>0</v>
      </c>
      <c r="DB339" s="14">
        <f t="shared" si="365"/>
        <v>0</v>
      </c>
      <c r="DC339" s="14">
        <f t="shared" si="362"/>
        <v>0</v>
      </c>
      <c r="DD339" s="14">
        <f t="shared" si="362"/>
        <v>0</v>
      </c>
      <c r="DE339" s="14">
        <f t="shared" si="362"/>
        <v>0</v>
      </c>
      <c r="DF339" s="14">
        <f t="shared" si="362"/>
        <v>0</v>
      </c>
      <c r="DG339" s="14">
        <f t="shared" si="362"/>
        <v>0</v>
      </c>
      <c r="DH339" s="14">
        <f t="shared" si="362"/>
        <v>0</v>
      </c>
      <c r="DI339" s="14">
        <f t="shared" si="362"/>
        <v>0</v>
      </c>
      <c r="DJ339" s="14">
        <f t="shared" si="362"/>
        <v>0</v>
      </c>
      <c r="DK339" s="14">
        <f t="shared" si="362"/>
        <v>0</v>
      </c>
      <c r="DL339" s="14">
        <f t="shared" si="362"/>
        <v>0</v>
      </c>
      <c r="DM339" s="14">
        <f t="shared" si="362"/>
        <v>0</v>
      </c>
      <c r="DN339" s="14">
        <f t="shared" si="362"/>
        <v>0</v>
      </c>
      <c r="DO339" s="14">
        <f t="shared" si="362"/>
        <v>0</v>
      </c>
      <c r="DP339" s="14">
        <f t="shared" si="362"/>
        <v>0</v>
      </c>
      <c r="DQ339" s="14">
        <f t="shared" si="362"/>
        <v>0</v>
      </c>
      <c r="DR339" s="14">
        <f t="shared" si="362"/>
        <v>0</v>
      </c>
      <c r="DS339" s="14">
        <f t="shared" si="363"/>
        <v>0</v>
      </c>
      <c r="DT339" s="14">
        <f t="shared" si="342"/>
        <v>0</v>
      </c>
      <c r="DU339" s="14">
        <f t="shared" si="342"/>
        <v>0</v>
      </c>
      <c r="DV339" s="14">
        <f t="shared" si="342"/>
        <v>0</v>
      </c>
      <c r="DW339" s="14">
        <f t="shared" si="342"/>
        <v>0</v>
      </c>
      <c r="DX339" s="14">
        <f t="shared" si="342"/>
        <v>0</v>
      </c>
      <c r="DY339" s="14">
        <f t="shared" si="342"/>
        <v>0</v>
      </c>
      <c r="DZ339" s="14">
        <f t="shared" si="346"/>
        <v>1</v>
      </c>
    </row>
    <row r="340" spans="1:130">
      <c r="A340" s="18">
        <v>18</v>
      </c>
      <c r="B340" s="15">
        <f t="shared" si="343"/>
        <v>1</v>
      </c>
      <c r="C340" s="18">
        <v>2018</v>
      </c>
      <c r="D340" s="25">
        <f t="shared" si="347"/>
        <v>0</v>
      </c>
      <c r="E340" s="25">
        <f t="shared" si="348"/>
        <v>0</v>
      </c>
      <c r="F340" s="25">
        <f t="shared" si="349"/>
        <v>0</v>
      </c>
      <c r="G340" s="25">
        <f t="shared" si="350"/>
        <v>0</v>
      </c>
      <c r="H340" s="25">
        <f t="shared" si="351"/>
        <v>0</v>
      </c>
      <c r="I340" s="25">
        <f t="shared" si="352"/>
        <v>0</v>
      </c>
      <c r="J340" s="25">
        <f t="shared" si="353"/>
        <v>0</v>
      </c>
      <c r="K340" s="25">
        <f t="shared" si="354"/>
        <v>0</v>
      </c>
      <c r="L340" s="25">
        <f t="shared" si="355"/>
        <v>0</v>
      </c>
      <c r="M340" s="25">
        <f t="shared" si="356"/>
        <v>0</v>
      </c>
      <c r="N340" s="25">
        <f t="shared" si="357"/>
        <v>0</v>
      </c>
      <c r="O340" s="25">
        <f t="shared" si="358"/>
        <v>0</v>
      </c>
      <c r="P340" s="25">
        <f t="shared" si="359"/>
        <v>0</v>
      </c>
      <c r="Q340" s="25">
        <f t="shared" si="360"/>
        <v>0</v>
      </c>
      <c r="R340" s="25">
        <f t="shared" si="364"/>
        <v>0.18181818181818188</v>
      </c>
      <c r="S340" s="25">
        <f t="shared" si="366"/>
        <v>0</v>
      </c>
      <c r="T340" s="25">
        <f t="shared" ref="T340:T358" si="367">VLOOKUP($C$82,$D$3:$K$63,$A$72,0)*(B324-B323)</f>
        <v>0</v>
      </c>
      <c r="U340" s="25">
        <f>VLOOKUP($C$83,$D$3:$K$63,$A$72,0)*(B323-B322)</f>
        <v>5.6363636363636385</v>
      </c>
      <c r="V340" s="25">
        <f>VLOOKUP($C$84,$D$3:$K$63,$A$72,0)*B322</f>
        <v>0</v>
      </c>
      <c r="W340" s="25"/>
      <c r="X340" s="25"/>
      <c r="Y340" s="25"/>
      <c r="Z340" s="25"/>
      <c r="AA340" s="25"/>
      <c r="AB340" s="25"/>
      <c r="AC340" s="25"/>
      <c r="AD340" s="25"/>
      <c r="AE340" s="25"/>
      <c r="AF340" s="25"/>
      <c r="AG340" s="25"/>
      <c r="AH340" s="25"/>
      <c r="AI340" s="25"/>
      <c r="AJ340" s="25"/>
      <c r="AK340" s="25"/>
      <c r="AL340" s="25"/>
      <c r="AM340" s="25"/>
      <c r="AN340" s="25"/>
      <c r="AO340" s="25"/>
      <c r="AP340" s="25"/>
      <c r="AQ340" s="25"/>
      <c r="AR340" s="25"/>
      <c r="AS340" s="25"/>
      <c r="AT340" s="25"/>
      <c r="AU340" s="25"/>
      <c r="AV340" s="25"/>
      <c r="AW340" s="25"/>
      <c r="AX340" s="25"/>
      <c r="AY340" s="25"/>
      <c r="AZ340" s="25"/>
      <c r="BA340" s="25"/>
      <c r="BB340" s="25"/>
      <c r="BC340" s="25"/>
      <c r="BD340" s="25"/>
      <c r="BE340" s="25"/>
      <c r="BF340" s="25"/>
      <c r="BG340" s="25"/>
      <c r="BH340" s="25"/>
      <c r="BI340" s="25"/>
      <c r="BJ340" s="25"/>
      <c r="BK340" s="25"/>
      <c r="BL340" s="25"/>
      <c r="BM340" s="21">
        <f t="shared" si="344"/>
        <v>5.8181818181818201</v>
      </c>
      <c r="BP340" s="18">
        <v>2018</v>
      </c>
      <c r="BQ340" s="14">
        <f t="shared" si="345"/>
        <v>0</v>
      </c>
      <c r="BR340" s="14">
        <f t="shared" si="345"/>
        <v>0</v>
      </c>
      <c r="BS340" s="14">
        <f t="shared" si="345"/>
        <v>0</v>
      </c>
      <c r="BT340" s="14">
        <f t="shared" si="345"/>
        <v>0</v>
      </c>
      <c r="BU340" s="14">
        <f t="shared" si="345"/>
        <v>0</v>
      </c>
      <c r="BV340" s="14">
        <f t="shared" si="345"/>
        <v>0</v>
      </c>
      <c r="BW340" s="14">
        <f t="shared" si="345"/>
        <v>0</v>
      </c>
      <c r="BX340" s="14">
        <f t="shared" si="345"/>
        <v>0</v>
      </c>
      <c r="BY340" s="14">
        <f t="shared" si="345"/>
        <v>0</v>
      </c>
      <c r="BZ340" s="14">
        <f t="shared" si="345"/>
        <v>0</v>
      </c>
      <c r="CA340" s="14">
        <f t="shared" si="345"/>
        <v>0</v>
      </c>
      <c r="CB340" s="14">
        <f t="shared" si="345"/>
        <v>0</v>
      </c>
      <c r="CC340" s="14">
        <f t="shared" si="345"/>
        <v>0</v>
      </c>
      <c r="CD340" s="14">
        <f t="shared" si="345"/>
        <v>0</v>
      </c>
      <c r="CE340" s="14">
        <f t="shared" si="345"/>
        <v>3.125E-2</v>
      </c>
      <c r="CF340" s="14">
        <f t="shared" si="345"/>
        <v>0</v>
      </c>
      <c r="CG340" s="14">
        <f t="shared" si="361"/>
        <v>0</v>
      </c>
      <c r="CH340" s="14">
        <f t="shared" si="339"/>
        <v>0.96875</v>
      </c>
      <c r="CI340" s="14">
        <f t="shared" si="339"/>
        <v>0</v>
      </c>
      <c r="CJ340" s="14">
        <f t="shared" si="339"/>
        <v>0</v>
      </c>
      <c r="CK340" s="14">
        <f t="shared" si="339"/>
        <v>0</v>
      </c>
      <c r="CL340" s="14">
        <f t="shared" si="339"/>
        <v>0</v>
      </c>
      <c r="CM340" s="14">
        <f t="shared" si="339"/>
        <v>0</v>
      </c>
      <c r="CN340" s="14">
        <f t="shared" si="339"/>
        <v>0</v>
      </c>
      <c r="CO340" s="14">
        <f t="shared" si="339"/>
        <v>0</v>
      </c>
      <c r="CP340" s="14">
        <f t="shared" si="339"/>
        <v>0</v>
      </c>
      <c r="CQ340" s="14">
        <f t="shared" si="339"/>
        <v>0</v>
      </c>
      <c r="CR340" s="14">
        <f t="shared" si="339"/>
        <v>0</v>
      </c>
      <c r="CS340" s="14">
        <f t="shared" si="339"/>
        <v>0</v>
      </c>
      <c r="CT340" s="14">
        <f t="shared" si="339"/>
        <v>0</v>
      </c>
      <c r="CU340" s="14">
        <f t="shared" si="339"/>
        <v>0</v>
      </c>
      <c r="CV340" s="14">
        <f t="shared" si="339"/>
        <v>0</v>
      </c>
      <c r="CW340" s="14">
        <f t="shared" si="339"/>
        <v>0</v>
      </c>
      <c r="CX340" s="14">
        <f t="shared" si="365"/>
        <v>0</v>
      </c>
      <c r="CY340" s="14">
        <f t="shared" si="365"/>
        <v>0</v>
      </c>
      <c r="CZ340" s="14">
        <f t="shared" si="365"/>
        <v>0</v>
      </c>
      <c r="DA340" s="14">
        <f t="shared" si="365"/>
        <v>0</v>
      </c>
      <c r="DB340" s="14">
        <f t="shared" si="365"/>
        <v>0</v>
      </c>
      <c r="DC340" s="14">
        <f t="shared" si="362"/>
        <v>0</v>
      </c>
      <c r="DD340" s="14">
        <f t="shared" si="362"/>
        <v>0</v>
      </c>
      <c r="DE340" s="14">
        <f t="shared" si="362"/>
        <v>0</v>
      </c>
      <c r="DF340" s="14">
        <f t="shared" si="362"/>
        <v>0</v>
      </c>
      <c r="DG340" s="14">
        <f t="shared" si="362"/>
        <v>0</v>
      </c>
      <c r="DH340" s="14">
        <f t="shared" si="362"/>
        <v>0</v>
      </c>
      <c r="DI340" s="14">
        <f t="shared" si="362"/>
        <v>0</v>
      </c>
      <c r="DJ340" s="14">
        <f t="shared" si="362"/>
        <v>0</v>
      </c>
      <c r="DK340" s="14">
        <f t="shared" si="362"/>
        <v>0</v>
      </c>
      <c r="DL340" s="14">
        <f t="shared" si="362"/>
        <v>0</v>
      </c>
      <c r="DM340" s="14">
        <f t="shared" si="362"/>
        <v>0</v>
      </c>
      <c r="DN340" s="14">
        <f t="shared" si="362"/>
        <v>0</v>
      </c>
      <c r="DO340" s="14">
        <f t="shared" si="362"/>
        <v>0</v>
      </c>
      <c r="DP340" s="14">
        <f t="shared" si="362"/>
        <v>0</v>
      </c>
      <c r="DQ340" s="14">
        <f t="shared" si="362"/>
        <v>0</v>
      </c>
      <c r="DR340" s="14">
        <f t="shared" si="362"/>
        <v>0</v>
      </c>
      <c r="DS340" s="14">
        <f t="shared" si="363"/>
        <v>0</v>
      </c>
      <c r="DT340" s="14">
        <f t="shared" si="342"/>
        <v>0</v>
      </c>
      <c r="DU340" s="14">
        <f t="shared" si="342"/>
        <v>0</v>
      </c>
      <c r="DV340" s="14">
        <f t="shared" si="342"/>
        <v>0</v>
      </c>
      <c r="DW340" s="14">
        <f t="shared" si="342"/>
        <v>0</v>
      </c>
      <c r="DX340" s="14">
        <f t="shared" si="342"/>
        <v>0</v>
      </c>
      <c r="DY340" s="14">
        <f t="shared" si="342"/>
        <v>0</v>
      </c>
      <c r="DZ340" s="14">
        <f t="shared" si="346"/>
        <v>1</v>
      </c>
    </row>
    <row r="341" spans="1:130">
      <c r="A341" s="18">
        <v>19</v>
      </c>
      <c r="B341" s="15">
        <f t="shared" si="343"/>
        <v>1</v>
      </c>
      <c r="C341" s="18">
        <v>2019</v>
      </c>
      <c r="D341" s="25">
        <f t="shared" si="347"/>
        <v>0</v>
      </c>
      <c r="E341" s="25">
        <f t="shared" si="348"/>
        <v>0</v>
      </c>
      <c r="F341" s="25">
        <f t="shared" si="349"/>
        <v>0</v>
      </c>
      <c r="G341" s="25">
        <f t="shared" si="350"/>
        <v>0</v>
      </c>
      <c r="H341" s="25">
        <f t="shared" si="351"/>
        <v>0</v>
      </c>
      <c r="I341" s="25">
        <f t="shared" si="352"/>
        <v>0</v>
      </c>
      <c r="J341" s="25">
        <f t="shared" si="353"/>
        <v>0</v>
      </c>
      <c r="K341" s="25">
        <f t="shared" si="354"/>
        <v>0</v>
      </c>
      <c r="L341" s="25">
        <f t="shared" si="355"/>
        <v>0</v>
      </c>
      <c r="M341" s="25">
        <f t="shared" si="356"/>
        <v>0</v>
      </c>
      <c r="N341" s="25">
        <f t="shared" si="357"/>
        <v>0</v>
      </c>
      <c r="O341" s="25">
        <f t="shared" si="358"/>
        <v>0</v>
      </c>
      <c r="P341" s="25">
        <f t="shared" si="359"/>
        <v>0</v>
      </c>
      <c r="Q341" s="25">
        <f t="shared" si="360"/>
        <v>0</v>
      </c>
      <c r="R341" s="25">
        <f t="shared" si="364"/>
        <v>0.18181818181818188</v>
      </c>
      <c r="S341" s="25">
        <f t="shared" si="366"/>
        <v>0</v>
      </c>
      <c r="T341" s="25">
        <f t="shared" si="367"/>
        <v>0</v>
      </c>
      <c r="U341" s="25">
        <f t="shared" ref="U341:U359" si="368">VLOOKUP($C$83,$D$3:$K$63,$A$72,0)*(B324-B323)</f>
        <v>5.6363636363636385</v>
      </c>
      <c r="V341" s="25">
        <f>VLOOKUP($C$84,$D$3:$K$63,$A$72,0)*(B323-B322)</f>
        <v>0</v>
      </c>
      <c r="W341" s="25">
        <f>VLOOKUP($C$85,$D$3:$K$63,$A$72,0)*B322</f>
        <v>0</v>
      </c>
      <c r="X341" s="25"/>
      <c r="Y341" s="25"/>
      <c r="Z341" s="25"/>
      <c r="AA341" s="25"/>
      <c r="AB341" s="25"/>
      <c r="AC341" s="25"/>
      <c r="AD341" s="25"/>
      <c r="AE341" s="25"/>
      <c r="AF341" s="25"/>
      <c r="AG341" s="25"/>
      <c r="AH341" s="25"/>
      <c r="AI341" s="25"/>
      <c r="AJ341" s="25"/>
      <c r="AK341" s="25"/>
      <c r="AL341" s="25"/>
      <c r="AM341" s="25"/>
      <c r="AN341" s="25"/>
      <c r="AO341" s="25"/>
      <c r="AP341" s="25"/>
      <c r="AQ341" s="25"/>
      <c r="AR341" s="25"/>
      <c r="AS341" s="25"/>
      <c r="AT341" s="25"/>
      <c r="AU341" s="25"/>
      <c r="AV341" s="25"/>
      <c r="AW341" s="25"/>
      <c r="AX341" s="25"/>
      <c r="AY341" s="25"/>
      <c r="AZ341" s="25"/>
      <c r="BA341" s="25"/>
      <c r="BB341" s="25"/>
      <c r="BC341" s="25"/>
      <c r="BD341" s="25"/>
      <c r="BE341" s="25"/>
      <c r="BF341" s="25"/>
      <c r="BG341" s="25"/>
      <c r="BH341" s="25"/>
      <c r="BI341" s="25"/>
      <c r="BJ341" s="25"/>
      <c r="BK341" s="25"/>
      <c r="BL341" s="25"/>
      <c r="BM341" s="21">
        <f t="shared" si="344"/>
        <v>5.8181818181818201</v>
      </c>
      <c r="BP341" s="18">
        <v>2019</v>
      </c>
      <c r="BQ341" s="14">
        <f t="shared" si="345"/>
        <v>0</v>
      </c>
      <c r="BR341" s="14">
        <f t="shared" si="345"/>
        <v>0</v>
      </c>
      <c r="BS341" s="14">
        <f t="shared" si="345"/>
        <v>0</v>
      </c>
      <c r="BT341" s="14">
        <f t="shared" si="345"/>
        <v>0</v>
      </c>
      <c r="BU341" s="14">
        <f t="shared" si="345"/>
        <v>0</v>
      </c>
      <c r="BV341" s="14">
        <f t="shared" si="345"/>
        <v>0</v>
      </c>
      <c r="BW341" s="14">
        <f t="shared" si="345"/>
        <v>0</v>
      </c>
      <c r="BX341" s="14">
        <f t="shared" si="345"/>
        <v>0</v>
      </c>
      <c r="BY341" s="14">
        <f t="shared" si="345"/>
        <v>0</v>
      </c>
      <c r="BZ341" s="14">
        <f t="shared" si="345"/>
        <v>0</v>
      </c>
      <c r="CA341" s="14">
        <f t="shared" si="345"/>
        <v>0</v>
      </c>
      <c r="CB341" s="14">
        <f t="shared" si="345"/>
        <v>0</v>
      </c>
      <c r="CC341" s="14">
        <f t="shared" si="345"/>
        <v>0</v>
      </c>
      <c r="CD341" s="14">
        <f t="shared" si="345"/>
        <v>0</v>
      </c>
      <c r="CE341" s="14">
        <f t="shared" si="345"/>
        <v>3.125E-2</v>
      </c>
      <c r="CF341" s="14">
        <f t="shared" si="345"/>
        <v>0</v>
      </c>
      <c r="CG341" s="14">
        <f t="shared" si="361"/>
        <v>0</v>
      </c>
      <c r="CH341" s="14">
        <f t="shared" si="339"/>
        <v>0.96875</v>
      </c>
      <c r="CI341" s="14">
        <f t="shared" si="339"/>
        <v>0</v>
      </c>
      <c r="CJ341" s="14">
        <f t="shared" si="339"/>
        <v>0</v>
      </c>
      <c r="CK341" s="14">
        <f t="shared" si="339"/>
        <v>0</v>
      </c>
      <c r="CL341" s="14">
        <f t="shared" si="339"/>
        <v>0</v>
      </c>
      <c r="CM341" s="14">
        <f t="shared" si="339"/>
        <v>0</v>
      </c>
      <c r="CN341" s="14">
        <f t="shared" si="339"/>
        <v>0</v>
      </c>
      <c r="CO341" s="14">
        <f t="shared" si="339"/>
        <v>0</v>
      </c>
      <c r="CP341" s="14">
        <f t="shared" si="339"/>
        <v>0</v>
      </c>
      <c r="CQ341" s="14">
        <f t="shared" si="339"/>
        <v>0</v>
      </c>
      <c r="CR341" s="14">
        <f t="shared" si="339"/>
        <v>0</v>
      </c>
      <c r="CS341" s="14">
        <f t="shared" si="339"/>
        <v>0</v>
      </c>
      <c r="CT341" s="14">
        <f t="shared" si="339"/>
        <v>0</v>
      </c>
      <c r="CU341" s="14">
        <f t="shared" si="339"/>
        <v>0</v>
      </c>
      <c r="CV341" s="14">
        <f t="shared" si="339"/>
        <v>0</v>
      </c>
      <c r="CW341" s="14">
        <f t="shared" si="339"/>
        <v>0</v>
      </c>
      <c r="CX341" s="14">
        <f t="shared" si="365"/>
        <v>0</v>
      </c>
      <c r="CY341" s="14">
        <f t="shared" si="365"/>
        <v>0</v>
      </c>
      <c r="CZ341" s="14">
        <f t="shared" si="365"/>
        <v>0</v>
      </c>
      <c r="DA341" s="14">
        <f t="shared" si="365"/>
        <v>0</v>
      </c>
      <c r="DB341" s="14">
        <f t="shared" si="365"/>
        <v>0</v>
      </c>
      <c r="DC341" s="14">
        <f t="shared" si="362"/>
        <v>0</v>
      </c>
      <c r="DD341" s="14">
        <f t="shared" si="362"/>
        <v>0</v>
      </c>
      <c r="DE341" s="14">
        <f t="shared" si="362"/>
        <v>0</v>
      </c>
      <c r="DF341" s="14">
        <f t="shared" si="362"/>
        <v>0</v>
      </c>
      <c r="DG341" s="14">
        <f t="shared" si="362"/>
        <v>0</v>
      </c>
      <c r="DH341" s="14">
        <f t="shared" si="362"/>
        <v>0</v>
      </c>
      <c r="DI341" s="14">
        <f t="shared" si="362"/>
        <v>0</v>
      </c>
      <c r="DJ341" s="14">
        <f t="shared" si="362"/>
        <v>0</v>
      </c>
      <c r="DK341" s="14">
        <f t="shared" si="362"/>
        <v>0</v>
      </c>
      <c r="DL341" s="14">
        <f t="shared" si="362"/>
        <v>0</v>
      </c>
      <c r="DM341" s="14">
        <f t="shared" si="362"/>
        <v>0</v>
      </c>
      <c r="DN341" s="14">
        <f t="shared" si="362"/>
        <v>0</v>
      </c>
      <c r="DO341" s="14">
        <f t="shared" si="362"/>
        <v>0</v>
      </c>
      <c r="DP341" s="14">
        <f t="shared" si="362"/>
        <v>0</v>
      </c>
      <c r="DQ341" s="14">
        <f t="shared" si="362"/>
        <v>0</v>
      </c>
      <c r="DR341" s="14">
        <f t="shared" si="362"/>
        <v>0</v>
      </c>
      <c r="DS341" s="14">
        <f t="shared" si="363"/>
        <v>0</v>
      </c>
      <c r="DT341" s="14">
        <f t="shared" si="342"/>
        <v>0</v>
      </c>
      <c r="DU341" s="14">
        <f t="shared" si="342"/>
        <v>0</v>
      </c>
      <c r="DV341" s="14">
        <f t="shared" si="342"/>
        <v>0</v>
      </c>
      <c r="DW341" s="14">
        <f t="shared" si="342"/>
        <v>0</v>
      </c>
      <c r="DX341" s="14">
        <f t="shared" si="342"/>
        <v>0</v>
      </c>
      <c r="DY341" s="14">
        <f t="shared" si="342"/>
        <v>0</v>
      </c>
      <c r="DZ341" s="14">
        <f t="shared" si="346"/>
        <v>1</v>
      </c>
    </row>
    <row r="342" spans="1:130">
      <c r="A342" s="18">
        <v>20</v>
      </c>
      <c r="B342" s="15">
        <f t="shared" si="343"/>
        <v>1</v>
      </c>
      <c r="C342" s="18">
        <v>2020</v>
      </c>
      <c r="D342" s="25">
        <f t="shared" si="347"/>
        <v>0</v>
      </c>
      <c r="E342" s="25">
        <f t="shared" si="348"/>
        <v>0</v>
      </c>
      <c r="F342" s="25">
        <f t="shared" si="349"/>
        <v>0</v>
      </c>
      <c r="G342" s="25">
        <f t="shared" si="350"/>
        <v>0</v>
      </c>
      <c r="H342" s="25">
        <f t="shared" si="351"/>
        <v>0</v>
      </c>
      <c r="I342" s="25">
        <f t="shared" si="352"/>
        <v>0</v>
      </c>
      <c r="J342" s="25">
        <f t="shared" si="353"/>
        <v>0</v>
      </c>
      <c r="K342" s="25">
        <f t="shared" si="354"/>
        <v>0</v>
      </c>
      <c r="L342" s="25">
        <f t="shared" si="355"/>
        <v>0</v>
      </c>
      <c r="M342" s="25">
        <f t="shared" si="356"/>
        <v>0</v>
      </c>
      <c r="N342" s="25">
        <f t="shared" si="357"/>
        <v>0</v>
      </c>
      <c r="O342" s="25">
        <f t="shared" si="358"/>
        <v>0</v>
      </c>
      <c r="P342" s="25">
        <f t="shared" si="359"/>
        <v>0</v>
      </c>
      <c r="Q342" s="25">
        <f t="shared" si="360"/>
        <v>0</v>
      </c>
      <c r="R342" s="25">
        <f t="shared" si="364"/>
        <v>0.18181818181818188</v>
      </c>
      <c r="S342" s="25">
        <f t="shared" si="366"/>
        <v>0</v>
      </c>
      <c r="T342" s="25">
        <f t="shared" si="367"/>
        <v>0</v>
      </c>
      <c r="U342" s="25">
        <f t="shared" si="368"/>
        <v>5.6363636363636385</v>
      </c>
      <c r="V342" s="25">
        <f t="shared" ref="V342:V360" si="369">VLOOKUP($C$84,$D$3:$K$63,$A$72,0)*(B324-B323)</f>
        <v>0</v>
      </c>
      <c r="W342" s="25">
        <f>VLOOKUP($C$85,$D$3:$K$63,$A$72,0)*(B323-B322)</f>
        <v>0</v>
      </c>
      <c r="X342" s="25">
        <f>VLOOKUP($C$86,$D$3:$K$63,$A$72,0)*B322</f>
        <v>0</v>
      </c>
      <c r="Y342" s="25"/>
      <c r="Z342" s="25"/>
      <c r="AA342" s="25"/>
      <c r="AB342" s="25"/>
      <c r="AC342" s="25"/>
      <c r="AD342" s="25"/>
      <c r="AE342" s="25"/>
      <c r="AF342" s="25"/>
      <c r="AG342" s="25"/>
      <c r="AH342" s="25"/>
      <c r="AI342" s="25"/>
      <c r="AJ342" s="25"/>
      <c r="AK342" s="25"/>
      <c r="AL342" s="25"/>
      <c r="AM342" s="25"/>
      <c r="AN342" s="25"/>
      <c r="AO342" s="25"/>
      <c r="AP342" s="25"/>
      <c r="AQ342" s="25"/>
      <c r="AR342" s="25"/>
      <c r="AS342" s="25"/>
      <c r="AT342" s="25"/>
      <c r="AU342" s="25"/>
      <c r="AV342" s="25"/>
      <c r="AW342" s="25"/>
      <c r="AX342" s="25"/>
      <c r="AY342" s="25"/>
      <c r="AZ342" s="25"/>
      <c r="BA342" s="25"/>
      <c r="BB342" s="25"/>
      <c r="BC342" s="25"/>
      <c r="BD342" s="25"/>
      <c r="BE342" s="25"/>
      <c r="BF342" s="25"/>
      <c r="BG342" s="25"/>
      <c r="BH342" s="25"/>
      <c r="BI342" s="25"/>
      <c r="BJ342" s="25"/>
      <c r="BK342" s="25"/>
      <c r="BL342" s="25"/>
      <c r="BM342" s="21">
        <f t="shared" si="344"/>
        <v>5.8181818181818201</v>
      </c>
      <c r="BP342" s="18">
        <v>2020</v>
      </c>
      <c r="BQ342" s="14">
        <f t="shared" si="345"/>
        <v>0</v>
      </c>
      <c r="BR342" s="14">
        <f t="shared" si="345"/>
        <v>0</v>
      </c>
      <c r="BS342" s="14">
        <f t="shared" si="345"/>
        <v>0</v>
      </c>
      <c r="BT342" s="14">
        <f t="shared" si="345"/>
        <v>0</v>
      </c>
      <c r="BU342" s="14">
        <f t="shared" si="345"/>
        <v>0</v>
      </c>
      <c r="BV342" s="14">
        <f t="shared" si="345"/>
        <v>0</v>
      </c>
      <c r="BW342" s="14">
        <f t="shared" si="345"/>
        <v>0</v>
      </c>
      <c r="BX342" s="14">
        <f t="shared" si="345"/>
        <v>0</v>
      </c>
      <c r="BY342" s="14">
        <f t="shared" si="345"/>
        <v>0</v>
      </c>
      <c r="BZ342" s="14">
        <f t="shared" si="345"/>
        <v>0</v>
      </c>
      <c r="CA342" s="14">
        <f t="shared" si="345"/>
        <v>0</v>
      </c>
      <c r="CB342" s="14">
        <f t="shared" si="345"/>
        <v>0</v>
      </c>
      <c r="CC342" s="14">
        <f t="shared" si="345"/>
        <v>0</v>
      </c>
      <c r="CD342" s="14">
        <f t="shared" si="345"/>
        <v>0</v>
      </c>
      <c r="CE342" s="14">
        <f t="shared" si="345"/>
        <v>3.125E-2</v>
      </c>
      <c r="CF342" s="14">
        <f t="shared" si="345"/>
        <v>0</v>
      </c>
      <c r="CG342" s="14">
        <f t="shared" si="361"/>
        <v>0</v>
      </c>
      <c r="CH342" s="14">
        <f t="shared" si="339"/>
        <v>0.96875</v>
      </c>
      <c r="CI342" s="14">
        <f t="shared" si="339"/>
        <v>0</v>
      </c>
      <c r="CJ342" s="14">
        <f t="shared" si="339"/>
        <v>0</v>
      </c>
      <c r="CK342" s="14">
        <f t="shared" si="339"/>
        <v>0</v>
      </c>
      <c r="CL342" s="14">
        <f t="shared" si="339"/>
        <v>0</v>
      </c>
      <c r="CM342" s="14">
        <f t="shared" si="339"/>
        <v>0</v>
      </c>
      <c r="CN342" s="14">
        <f t="shared" si="339"/>
        <v>0</v>
      </c>
      <c r="CO342" s="14">
        <f t="shared" si="339"/>
        <v>0</v>
      </c>
      <c r="CP342" s="14">
        <f t="shared" si="339"/>
        <v>0</v>
      </c>
      <c r="CQ342" s="14">
        <f t="shared" si="339"/>
        <v>0</v>
      </c>
      <c r="CR342" s="14">
        <f t="shared" si="339"/>
        <v>0</v>
      </c>
      <c r="CS342" s="14">
        <f t="shared" si="339"/>
        <v>0</v>
      </c>
      <c r="CT342" s="14">
        <f t="shared" si="339"/>
        <v>0</v>
      </c>
      <c r="CU342" s="14">
        <f t="shared" si="339"/>
        <v>0</v>
      </c>
      <c r="CV342" s="14">
        <f t="shared" si="339"/>
        <v>0</v>
      </c>
      <c r="CW342" s="14">
        <f t="shared" si="339"/>
        <v>0</v>
      </c>
      <c r="CX342" s="14">
        <f t="shared" si="365"/>
        <v>0</v>
      </c>
      <c r="CY342" s="14">
        <f t="shared" si="365"/>
        <v>0</v>
      </c>
      <c r="CZ342" s="14">
        <f t="shared" si="365"/>
        <v>0</v>
      </c>
      <c r="DA342" s="14">
        <f t="shared" si="365"/>
        <v>0</v>
      </c>
      <c r="DB342" s="14">
        <f t="shared" si="365"/>
        <v>0</v>
      </c>
      <c r="DC342" s="14">
        <f t="shared" si="362"/>
        <v>0</v>
      </c>
      <c r="DD342" s="14">
        <f t="shared" si="362"/>
        <v>0</v>
      </c>
      <c r="DE342" s="14">
        <f t="shared" si="362"/>
        <v>0</v>
      </c>
      <c r="DF342" s="14">
        <f t="shared" si="362"/>
        <v>0</v>
      </c>
      <c r="DG342" s="14">
        <f t="shared" si="362"/>
        <v>0</v>
      </c>
      <c r="DH342" s="14">
        <f t="shared" si="362"/>
        <v>0</v>
      </c>
      <c r="DI342" s="14">
        <f t="shared" si="362"/>
        <v>0</v>
      </c>
      <c r="DJ342" s="14">
        <f t="shared" si="362"/>
        <v>0</v>
      </c>
      <c r="DK342" s="14">
        <f t="shared" si="362"/>
        <v>0</v>
      </c>
      <c r="DL342" s="14">
        <f t="shared" si="362"/>
        <v>0</v>
      </c>
      <c r="DM342" s="14">
        <f t="shared" si="362"/>
        <v>0</v>
      </c>
      <c r="DN342" s="14">
        <f t="shared" si="362"/>
        <v>0</v>
      </c>
      <c r="DO342" s="14">
        <f t="shared" si="362"/>
        <v>0</v>
      </c>
      <c r="DP342" s="14">
        <f t="shared" si="362"/>
        <v>0</v>
      </c>
      <c r="DQ342" s="14">
        <f t="shared" si="362"/>
        <v>0</v>
      </c>
      <c r="DR342" s="14">
        <f t="shared" si="362"/>
        <v>0</v>
      </c>
      <c r="DS342" s="14">
        <f t="shared" si="363"/>
        <v>0</v>
      </c>
      <c r="DT342" s="14">
        <f t="shared" si="342"/>
        <v>0</v>
      </c>
      <c r="DU342" s="14">
        <f t="shared" si="342"/>
        <v>0</v>
      </c>
      <c r="DV342" s="14">
        <f t="shared" si="342"/>
        <v>0</v>
      </c>
      <c r="DW342" s="14">
        <f t="shared" si="342"/>
        <v>0</v>
      </c>
      <c r="DX342" s="14">
        <f t="shared" si="342"/>
        <v>0</v>
      </c>
      <c r="DY342" s="14">
        <f t="shared" si="342"/>
        <v>0</v>
      </c>
      <c r="DZ342" s="14">
        <f t="shared" si="346"/>
        <v>1</v>
      </c>
    </row>
    <row r="343" spans="1:130">
      <c r="C343" s="18">
        <v>2021</v>
      </c>
      <c r="D343" s="25"/>
      <c r="E343" s="25">
        <f t="shared" si="348"/>
        <v>0</v>
      </c>
      <c r="F343" s="25">
        <f t="shared" si="349"/>
        <v>0</v>
      </c>
      <c r="G343" s="25">
        <f t="shared" si="350"/>
        <v>0</v>
      </c>
      <c r="H343" s="25">
        <f t="shared" si="351"/>
        <v>0</v>
      </c>
      <c r="I343" s="25">
        <f t="shared" si="352"/>
        <v>0</v>
      </c>
      <c r="J343" s="25">
        <f t="shared" si="353"/>
        <v>0</v>
      </c>
      <c r="K343" s="25">
        <f t="shared" si="354"/>
        <v>0</v>
      </c>
      <c r="L343" s="25">
        <f t="shared" si="355"/>
        <v>0</v>
      </c>
      <c r="M343" s="25">
        <f t="shared" si="356"/>
        <v>0</v>
      </c>
      <c r="N343" s="25">
        <f t="shared" si="357"/>
        <v>0</v>
      </c>
      <c r="O343" s="25">
        <f t="shared" si="358"/>
        <v>0</v>
      </c>
      <c r="P343" s="25">
        <f t="shared" si="359"/>
        <v>0</v>
      </c>
      <c r="Q343" s="25">
        <f t="shared" si="360"/>
        <v>0</v>
      </c>
      <c r="R343" s="25">
        <f t="shared" si="364"/>
        <v>0.18181818181818188</v>
      </c>
      <c r="S343" s="25">
        <f t="shared" si="366"/>
        <v>0</v>
      </c>
      <c r="T343" s="25">
        <f t="shared" si="367"/>
        <v>0</v>
      </c>
      <c r="U343" s="25">
        <f t="shared" si="368"/>
        <v>5.6363636363636385</v>
      </c>
      <c r="V343" s="25">
        <f t="shared" si="369"/>
        <v>0</v>
      </c>
      <c r="W343" s="25">
        <f t="shared" ref="W343:W361" si="370">VLOOKUP($C$85,$D$3:$K$63,$A$72,0)*(B324-B323)</f>
        <v>0</v>
      </c>
      <c r="X343" s="25">
        <f>VLOOKUP($C$86,$D$3:$K$63,$A$72,0)*(B323-B322)</f>
        <v>1.9090909090909096</v>
      </c>
      <c r="Y343" s="25">
        <f>VLOOKUP($C$87,$D$3:$K$63,$A$72,0)*B322</f>
        <v>0</v>
      </c>
      <c r="Z343" s="25"/>
      <c r="AA343" s="25"/>
      <c r="AB343" s="25"/>
      <c r="AC343" s="25"/>
      <c r="AD343" s="25"/>
      <c r="AE343" s="25"/>
      <c r="AF343" s="25"/>
      <c r="AG343" s="25"/>
      <c r="AH343" s="25"/>
      <c r="AI343" s="25"/>
      <c r="AJ343" s="25"/>
      <c r="AK343" s="25"/>
      <c r="AL343" s="25"/>
      <c r="AM343" s="25"/>
      <c r="AN343" s="25"/>
      <c r="AO343" s="25"/>
      <c r="AP343" s="25"/>
      <c r="AQ343" s="25"/>
      <c r="AR343" s="25"/>
      <c r="AS343" s="25"/>
      <c r="AT343" s="25"/>
      <c r="AU343" s="25"/>
      <c r="AV343" s="25"/>
      <c r="AW343" s="25"/>
      <c r="AX343" s="25"/>
      <c r="AY343" s="25"/>
      <c r="AZ343" s="25"/>
      <c r="BA343" s="25"/>
      <c r="BB343" s="25"/>
      <c r="BC343" s="25"/>
      <c r="BD343" s="25"/>
      <c r="BE343" s="25"/>
      <c r="BF343" s="25"/>
      <c r="BG343" s="25"/>
      <c r="BH343" s="25"/>
      <c r="BI343" s="25"/>
      <c r="BJ343" s="25"/>
      <c r="BK343" s="25"/>
      <c r="BL343" s="25"/>
      <c r="BM343" s="21">
        <f t="shared" si="344"/>
        <v>7.7272727272727302</v>
      </c>
      <c r="BP343" s="18">
        <v>2021</v>
      </c>
      <c r="BQ343" s="14">
        <f t="shared" si="345"/>
        <v>0</v>
      </c>
      <c r="BR343" s="14">
        <f t="shared" si="345"/>
        <v>0</v>
      </c>
      <c r="BS343" s="14">
        <f t="shared" si="345"/>
        <v>0</v>
      </c>
      <c r="BT343" s="14">
        <f t="shared" si="345"/>
        <v>0</v>
      </c>
      <c r="BU343" s="14">
        <f t="shared" si="345"/>
        <v>0</v>
      </c>
      <c r="BV343" s="14">
        <f t="shared" si="345"/>
        <v>0</v>
      </c>
      <c r="BW343" s="14">
        <f t="shared" si="345"/>
        <v>0</v>
      </c>
      <c r="BX343" s="14">
        <f t="shared" si="345"/>
        <v>0</v>
      </c>
      <c r="BY343" s="14">
        <f t="shared" si="345"/>
        <v>0</v>
      </c>
      <c r="BZ343" s="14">
        <f t="shared" si="345"/>
        <v>0</v>
      </c>
      <c r="CA343" s="14">
        <f t="shared" si="345"/>
        <v>0</v>
      </c>
      <c r="CB343" s="14">
        <f t="shared" si="345"/>
        <v>0</v>
      </c>
      <c r="CC343" s="14">
        <f t="shared" si="345"/>
        <v>0</v>
      </c>
      <c r="CD343" s="14">
        <f t="shared" si="345"/>
        <v>0</v>
      </c>
      <c r="CE343" s="14">
        <f t="shared" si="345"/>
        <v>2.3529411764705882E-2</v>
      </c>
      <c r="CF343" s="14">
        <f t="shared" si="345"/>
        <v>0</v>
      </c>
      <c r="CG343" s="14">
        <f t="shared" si="361"/>
        <v>0</v>
      </c>
      <c r="CH343" s="14">
        <f t="shared" si="339"/>
        <v>0.72941176470588232</v>
      </c>
      <c r="CI343" s="14">
        <f t="shared" si="339"/>
        <v>0</v>
      </c>
      <c r="CJ343" s="14">
        <f t="shared" si="339"/>
        <v>0</v>
      </c>
      <c r="CK343" s="14">
        <f t="shared" si="339"/>
        <v>0.24705882352941175</v>
      </c>
      <c r="CL343" s="14">
        <f t="shared" si="339"/>
        <v>0</v>
      </c>
      <c r="CM343" s="14">
        <f t="shared" si="339"/>
        <v>0</v>
      </c>
      <c r="CN343" s="14">
        <f t="shared" si="339"/>
        <v>0</v>
      </c>
      <c r="CO343" s="14">
        <f t="shared" si="339"/>
        <v>0</v>
      </c>
      <c r="CP343" s="14">
        <f t="shared" si="339"/>
        <v>0</v>
      </c>
      <c r="CQ343" s="14">
        <f t="shared" si="339"/>
        <v>0</v>
      </c>
      <c r="CR343" s="14">
        <f t="shared" si="339"/>
        <v>0</v>
      </c>
      <c r="CS343" s="14">
        <f t="shared" si="339"/>
        <v>0</v>
      </c>
      <c r="CT343" s="14">
        <f t="shared" si="339"/>
        <v>0</v>
      </c>
      <c r="CU343" s="14">
        <f t="shared" si="339"/>
        <v>0</v>
      </c>
      <c r="CV343" s="14">
        <f t="shared" si="339"/>
        <v>0</v>
      </c>
      <c r="CW343" s="14">
        <f t="shared" si="339"/>
        <v>0</v>
      </c>
      <c r="CX343" s="14">
        <f t="shared" si="365"/>
        <v>0</v>
      </c>
      <c r="CY343" s="14">
        <f t="shared" si="365"/>
        <v>0</v>
      </c>
      <c r="CZ343" s="14">
        <f t="shared" si="365"/>
        <v>0</v>
      </c>
      <c r="DA343" s="14">
        <f t="shared" si="365"/>
        <v>0</v>
      </c>
      <c r="DB343" s="14">
        <f t="shared" si="365"/>
        <v>0</v>
      </c>
      <c r="DC343" s="14">
        <f t="shared" si="362"/>
        <v>0</v>
      </c>
      <c r="DD343" s="14">
        <f t="shared" si="362"/>
        <v>0</v>
      </c>
      <c r="DE343" s="14">
        <f t="shared" si="362"/>
        <v>0</v>
      </c>
      <c r="DF343" s="14">
        <f t="shared" si="362"/>
        <v>0</v>
      </c>
      <c r="DG343" s="14">
        <f t="shared" si="362"/>
        <v>0</v>
      </c>
      <c r="DH343" s="14">
        <f t="shared" si="362"/>
        <v>0</v>
      </c>
      <c r="DI343" s="14">
        <f t="shared" si="362"/>
        <v>0</v>
      </c>
      <c r="DJ343" s="14">
        <f t="shared" si="362"/>
        <v>0</v>
      </c>
      <c r="DK343" s="14">
        <f t="shared" si="362"/>
        <v>0</v>
      </c>
      <c r="DL343" s="14">
        <f t="shared" si="362"/>
        <v>0</v>
      </c>
      <c r="DM343" s="14">
        <f t="shared" si="362"/>
        <v>0</v>
      </c>
      <c r="DN343" s="14">
        <f t="shared" si="362"/>
        <v>0</v>
      </c>
      <c r="DO343" s="14">
        <f t="shared" si="362"/>
        <v>0</v>
      </c>
      <c r="DP343" s="14">
        <f t="shared" si="362"/>
        <v>0</v>
      </c>
      <c r="DQ343" s="14">
        <f t="shared" si="362"/>
        <v>0</v>
      </c>
      <c r="DR343" s="14">
        <f t="shared" si="362"/>
        <v>0</v>
      </c>
      <c r="DS343" s="14">
        <f t="shared" si="363"/>
        <v>0</v>
      </c>
      <c r="DT343" s="14">
        <f t="shared" si="342"/>
        <v>0</v>
      </c>
      <c r="DU343" s="14">
        <f t="shared" si="342"/>
        <v>0</v>
      </c>
      <c r="DV343" s="14">
        <f t="shared" si="342"/>
        <v>0</v>
      </c>
      <c r="DW343" s="14">
        <f t="shared" si="342"/>
        <v>0</v>
      </c>
      <c r="DX343" s="14">
        <f t="shared" si="342"/>
        <v>0</v>
      </c>
      <c r="DY343" s="14">
        <f t="shared" si="342"/>
        <v>0</v>
      </c>
      <c r="DZ343" s="14">
        <f t="shared" si="346"/>
        <v>1</v>
      </c>
    </row>
    <row r="344" spans="1:130">
      <c r="C344" s="18">
        <v>2022</v>
      </c>
      <c r="D344" s="25"/>
      <c r="E344" s="25"/>
      <c r="F344" s="25">
        <f t="shared" si="349"/>
        <v>0</v>
      </c>
      <c r="G344" s="25">
        <f t="shared" si="350"/>
        <v>0</v>
      </c>
      <c r="H344" s="25">
        <f t="shared" si="351"/>
        <v>0</v>
      </c>
      <c r="I344" s="25">
        <f t="shared" si="352"/>
        <v>0</v>
      </c>
      <c r="J344" s="25">
        <f t="shared" si="353"/>
        <v>0</v>
      </c>
      <c r="K344" s="25">
        <f t="shared" si="354"/>
        <v>0</v>
      </c>
      <c r="L344" s="25">
        <f t="shared" si="355"/>
        <v>0</v>
      </c>
      <c r="M344" s="25">
        <f t="shared" si="356"/>
        <v>0</v>
      </c>
      <c r="N344" s="25">
        <f t="shared" si="357"/>
        <v>0</v>
      </c>
      <c r="O344" s="25">
        <f t="shared" si="358"/>
        <v>0</v>
      </c>
      <c r="P344" s="25">
        <f t="shared" si="359"/>
        <v>0</v>
      </c>
      <c r="Q344" s="25">
        <f t="shared" si="360"/>
        <v>0</v>
      </c>
      <c r="R344" s="25">
        <f t="shared" si="364"/>
        <v>0.18181818181818188</v>
      </c>
      <c r="S344" s="25">
        <f t="shared" si="366"/>
        <v>0</v>
      </c>
      <c r="T344" s="25">
        <f t="shared" si="367"/>
        <v>0</v>
      </c>
      <c r="U344" s="25">
        <f t="shared" si="368"/>
        <v>5.6363636363636385</v>
      </c>
      <c r="V344" s="25">
        <f t="shared" si="369"/>
        <v>0</v>
      </c>
      <c r="W344" s="25">
        <f t="shared" si="370"/>
        <v>0</v>
      </c>
      <c r="X344" s="25">
        <f t="shared" ref="X344:X362" si="371">VLOOKUP($C$86,$D$3:$K$63,$A$72,0)*(B324-B323)</f>
        <v>1.9090909090909096</v>
      </c>
      <c r="Y344" s="25">
        <f>VLOOKUP($C$87,$D$3:$K$63,$A$72,0)*(B323-B322)</f>
        <v>3.0000000000000009</v>
      </c>
      <c r="Z344" s="25">
        <f>VLOOKUP($C$88,$D$3:$K$63,$A$72,0)*B322</f>
        <v>0</v>
      </c>
      <c r="AA344" s="25"/>
      <c r="AB344" s="25"/>
      <c r="AC344" s="25"/>
      <c r="AD344" s="25"/>
      <c r="AE344" s="25"/>
      <c r="AF344" s="25"/>
      <c r="AG344" s="25"/>
      <c r="AH344" s="25"/>
      <c r="AI344" s="25"/>
      <c r="AJ344" s="25"/>
      <c r="AK344" s="25"/>
      <c r="AL344" s="25"/>
      <c r="AM344" s="25"/>
      <c r="AN344" s="25"/>
      <c r="AO344" s="25"/>
      <c r="AP344" s="25"/>
      <c r="AQ344" s="25"/>
      <c r="AR344" s="25"/>
      <c r="AS344" s="25"/>
      <c r="AT344" s="25"/>
      <c r="AU344" s="25"/>
      <c r="AV344" s="25"/>
      <c r="AW344" s="25"/>
      <c r="AX344" s="25"/>
      <c r="AY344" s="25"/>
      <c r="AZ344" s="25"/>
      <c r="BA344" s="25"/>
      <c r="BB344" s="25"/>
      <c r="BC344" s="25"/>
      <c r="BD344" s="25"/>
      <c r="BE344" s="25"/>
      <c r="BF344" s="25"/>
      <c r="BG344" s="25"/>
      <c r="BH344" s="25"/>
      <c r="BI344" s="25"/>
      <c r="BJ344" s="25"/>
      <c r="BK344" s="25"/>
      <c r="BL344" s="25"/>
      <c r="BM344" s="21">
        <f t="shared" si="344"/>
        <v>10.72727272727273</v>
      </c>
      <c r="BP344" s="18">
        <v>2022</v>
      </c>
      <c r="BQ344" s="14">
        <f t="shared" si="345"/>
        <v>0</v>
      </c>
      <c r="BR344" s="14">
        <f t="shared" si="345"/>
        <v>0</v>
      </c>
      <c r="BS344" s="14">
        <f t="shared" si="345"/>
        <v>0</v>
      </c>
      <c r="BT344" s="14">
        <f t="shared" si="345"/>
        <v>0</v>
      </c>
      <c r="BU344" s="14">
        <f t="shared" si="345"/>
        <v>0</v>
      </c>
      <c r="BV344" s="14">
        <f t="shared" si="345"/>
        <v>0</v>
      </c>
      <c r="BW344" s="14">
        <f t="shared" si="345"/>
        <v>0</v>
      </c>
      <c r="BX344" s="14">
        <f t="shared" si="345"/>
        <v>0</v>
      </c>
      <c r="BY344" s="14">
        <f t="shared" si="345"/>
        <v>0</v>
      </c>
      <c r="BZ344" s="14">
        <f t="shared" si="345"/>
        <v>0</v>
      </c>
      <c r="CA344" s="14">
        <f t="shared" si="345"/>
        <v>0</v>
      </c>
      <c r="CB344" s="14">
        <f t="shared" si="345"/>
        <v>0</v>
      </c>
      <c r="CC344" s="14">
        <f t="shared" si="345"/>
        <v>0</v>
      </c>
      <c r="CD344" s="14">
        <f t="shared" si="345"/>
        <v>0</v>
      </c>
      <c r="CE344" s="14">
        <f t="shared" si="345"/>
        <v>1.6949152542372881E-2</v>
      </c>
      <c r="CF344" s="14">
        <f t="shared" si="345"/>
        <v>0</v>
      </c>
      <c r="CG344" s="14">
        <f t="shared" si="361"/>
        <v>0</v>
      </c>
      <c r="CH344" s="14">
        <f t="shared" si="339"/>
        <v>0.52542372881355937</v>
      </c>
      <c r="CI344" s="14">
        <f t="shared" si="339"/>
        <v>0</v>
      </c>
      <c r="CJ344" s="14">
        <f t="shared" si="339"/>
        <v>0</v>
      </c>
      <c r="CK344" s="14">
        <f t="shared" si="339"/>
        <v>0.17796610169491525</v>
      </c>
      <c r="CL344" s="14">
        <f t="shared" si="339"/>
        <v>0.27966101694915257</v>
      </c>
      <c r="CM344" s="14">
        <f t="shared" si="339"/>
        <v>0</v>
      </c>
      <c r="CN344" s="14">
        <f t="shared" si="339"/>
        <v>0</v>
      </c>
      <c r="CO344" s="14">
        <f t="shared" si="339"/>
        <v>0</v>
      </c>
      <c r="CP344" s="14">
        <f t="shared" si="339"/>
        <v>0</v>
      </c>
      <c r="CQ344" s="14">
        <f t="shared" si="339"/>
        <v>0</v>
      </c>
      <c r="CR344" s="14">
        <f t="shared" si="339"/>
        <v>0</v>
      </c>
      <c r="CS344" s="14">
        <f t="shared" si="339"/>
        <v>0</v>
      </c>
      <c r="CT344" s="14">
        <f t="shared" si="339"/>
        <v>0</v>
      </c>
      <c r="CU344" s="14">
        <f t="shared" si="339"/>
        <v>0</v>
      </c>
      <c r="CV344" s="14">
        <f t="shared" si="339"/>
        <v>0</v>
      </c>
      <c r="CW344" s="14">
        <f t="shared" si="339"/>
        <v>0</v>
      </c>
      <c r="CX344" s="14">
        <f t="shared" si="365"/>
        <v>0</v>
      </c>
      <c r="CY344" s="14">
        <f t="shared" si="365"/>
        <v>0</v>
      </c>
      <c r="CZ344" s="14">
        <f t="shared" si="365"/>
        <v>0</v>
      </c>
      <c r="DA344" s="14">
        <f t="shared" si="365"/>
        <v>0</v>
      </c>
      <c r="DB344" s="14">
        <f t="shared" si="365"/>
        <v>0</v>
      </c>
      <c r="DC344" s="14">
        <f t="shared" si="362"/>
        <v>0</v>
      </c>
      <c r="DD344" s="14">
        <f t="shared" si="362"/>
        <v>0</v>
      </c>
      <c r="DE344" s="14">
        <f t="shared" si="362"/>
        <v>0</v>
      </c>
      <c r="DF344" s="14">
        <f t="shared" si="362"/>
        <v>0</v>
      </c>
      <c r="DG344" s="14">
        <f t="shared" si="362"/>
        <v>0</v>
      </c>
      <c r="DH344" s="14">
        <f t="shared" si="362"/>
        <v>0</v>
      </c>
      <c r="DI344" s="14">
        <f t="shared" si="362"/>
        <v>0</v>
      </c>
      <c r="DJ344" s="14">
        <f t="shared" si="362"/>
        <v>0</v>
      </c>
      <c r="DK344" s="14">
        <f t="shared" si="362"/>
        <v>0</v>
      </c>
      <c r="DL344" s="14">
        <f t="shared" si="362"/>
        <v>0</v>
      </c>
      <c r="DM344" s="14">
        <f t="shared" si="362"/>
        <v>0</v>
      </c>
      <c r="DN344" s="14">
        <f t="shared" si="362"/>
        <v>0</v>
      </c>
      <c r="DO344" s="14">
        <f t="shared" si="362"/>
        <v>0</v>
      </c>
      <c r="DP344" s="14">
        <f t="shared" si="362"/>
        <v>0</v>
      </c>
      <c r="DQ344" s="14">
        <f t="shared" si="362"/>
        <v>0</v>
      </c>
      <c r="DR344" s="14">
        <f t="shared" si="362"/>
        <v>0</v>
      </c>
      <c r="DS344" s="14">
        <f t="shared" si="363"/>
        <v>0</v>
      </c>
      <c r="DT344" s="14">
        <f t="shared" si="342"/>
        <v>0</v>
      </c>
      <c r="DU344" s="14">
        <f t="shared" si="342"/>
        <v>0</v>
      </c>
      <c r="DV344" s="14">
        <f t="shared" si="342"/>
        <v>0</v>
      </c>
      <c r="DW344" s="14">
        <f t="shared" si="342"/>
        <v>0</v>
      </c>
      <c r="DX344" s="14">
        <f t="shared" si="342"/>
        <v>0</v>
      </c>
      <c r="DY344" s="14">
        <f t="shared" si="342"/>
        <v>0</v>
      </c>
      <c r="DZ344" s="14">
        <f t="shared" si="346"/>
        <v>1</v>
      </c>
    </row>
    <row r="345" spans="1:130">
      <c r="C345" s="18">
        <v>2023</v>
      </c>
      <c r="D345" s="25"/>
      <c r="E345" s="25"/>
      <c r="F345" s="25"/>
      <c r="G345" s="25">
        <f t="shared" si="350"/>
        <v>0</v>
      </c>
      <c r="H345" s="25">
        <f t="shared" si="351"/>
        <v>0</v>
      </c>
      <c r="I345" s="25">
        <f t="shared" si="352"/>
        <v>0</v>
      </c>
      <c r="J345" s="25">
        <f t="shared" si="353"/>
        <v>0</v>
      </c>
      <c r="K345" s="25">
        <f t="shared" si="354"/>
        <v>0</v>
      </c>
      <c r="L345" s="25">
        <f t="shared" si="355"/>
        <v>0</v>
      </c>
      <c r="M345" s="25">
        <f t="shared" si="356"/>
        <v>0</v>
      </c>
      <c r="N345" s="25">
        <f t="shared" si="357"/>
        <v>0</v>
      </c>
      <c r="O345" s="25">
        <f t="shared" si="358"/>
        <v>0</v>
      </c>
      <c r="P345" s="25">
        <f t="shared" si="359"/>
        <v>0</v>
      </c>
      <c r="Q345" s="25">
        <f t="shared" si="360"/>
        <v>0</v>
      </c>
      <c r="R345" s="25">
        <f t="shared" si="364"/>
        <v>0.18181818181818188</v>
      </c>
      <c r="S345" s="25">
        <f t="shared" si="366"/>
        <v>0</v>
      </c>
      <c r="T345" s="25">
        <f t="shared" si="367"/>
        <v>0</v>
      </c>
      <c r="U345" s="25">
        <f t="shared" si="368"/>
        <v>5.6363636363636385</v>
      </c>
      <c r="V345" s="25">
        <f t="shared" si="369"/>
        <v>0</v>
      </c>
      <c r="W345" s="25">
        <f t="shared" si="370"/>
        <v>0</v>
      </c>
      <c r="X345" s="25">
        <f t="shared" si="371"/>
        <v>1.9090909090909096</v>
      </c>
      <c r="Y345" s="25">
        <f t="shared" ref="Y345:Y363" si="372">VLOOKUP($C$87,$D$3:$K$63,$A$72,0)*(B324-B323)</f>
        <v>3.0000000000000009</v>
      </c>
      <c r="Z345" s="25">
        <f>VLOOKUP($C$88,$D$3:$K$63,$A$72,0)*(B323-B322)</f>
        <v>3.2727272727272738</v>
      </c>
      <c r="AA345" s="25">
        <f>VLOOKUP($C$89,$D$3:$K$63,$A$72,0)*B322</f>
        <v>0</v>
      </c>
      <c r="AB345" s="25"/>
      <c r="AC345" s="25"/>
      <c r="AD345" s="25"/>
      <c r="AE345" s="25"/>
      <c r="AF345" s="25"/>
      <c r="AG345" s="25"/>
      <c r="AH345" s="25"/>
      <c r="AI345" s="25"/>
      <c r="AJ345" s="25"/>
      <c r="AK345" s="25"/>
      <c r="AL345" s="25"/>
      <c r="AM345" s="25"/>
      <c r="AN345" s="25"/>
      <c r="AO345" s="25"/>
      <c r="AP345" s="25"/>
      <c r="AQ345" s="25"/>
      <c r="AR345" s="25"/>
      <c r="AS345" s="25"/>
      <c r="AT345" s="25"/>
      <c r="AU345" s="25"/>
      <c r="AV345" s="25"/>
      <c r="AW345" s="25"/>
      <c r="AX345" s="25"/>
      <c r="AY345" s="25"/>
      <c r="AZ345" s="25"/>
      <c r="BA345" s="25"/>
      <c r="BB345" s="25"/>
      <c r="BC345" s="25"/>
      <c r="BD345" s="25"/>
      <c r="BE345" s="25"/>
      <c r="BF345" s="25"/>
      <c r="BG345" s="25"/>
      <c r="BH345" s="25"/>
      <c r="BI345" s="25"/>
      <c r="BJ345" s="25"/>
      <c r="BK345" s="25"/>
      <c r="BL345" s="25"/>
      <c r="BM345" s="21">
        <f t="shared" si="344"/>
        <v>14.000000000000004</v>
      </c>
      <c r="BP345" s="18">
        <v>2023</v>
      </c>
      <c r="BQ345" s="14">
        <f t="shared" si="345"/>
        <v>0</v>
      </c>
      <c r="BR345" s="14">
        <f t="shared" si="345"/>
        <v>0</v>
      </c>
      <c r="BS345" s="14">
        <f t="shared" si="345"/>
        <v>0</v>
      </c>
      <c r="BT345" s="14">
        <f t="shared" si="345"/>
        <v>0</v>
      </c>
      <c r="BU345" s="14">
        <f t="shared" si="345"/>
        <v>0</v>
      </c>
      <c r="BV345" s="14">
        <f t="shared" si="345"/>
        <v>0</v>
      </c>
      <c r="BW345" s="14">
        <f t="shared" si="345"/>
        <v>0</v>
      </c>
      <c r="BX345" s="14">
        <f t="shared" si="345"/>
        <v>0</v>
      </c>
      <c r="BY345" s="14">
        <f t="shared" si="345"/>
        <v>0</v>
      </c>
      <c r="BZ345" s="14">
        <f t="shared" si="345"/>
        <v>0</v>
      </c>
      <c r="CA345" s="14">
        <f t="shared" si="345"/>
        <v>0</v>
      </c>
      <c r="CB345" s="14">
        <f t="shared" si="345"/>
        <v>0</v>
      </c>
      <c r="CC345" s="14">
        <f t="shared" si="345"/>
        <v>0</v>
      </c>
      <c r="CD345" s="14">
        <f t="shared" si="345"/>
        <v>0</v>
      </c>
      <c r="CE345" s="14">
        <f t="shared" si="345"/>
        <v>1.2987012987012988E-2</v>
      </c>
      <c r="CF345" s="14">
        <f t="shared" si="345"/>
        <v>0</v>
      </c>
      <c r="CG345" s="14">
        <f t="shared" si="361"/>
        <v>0</v>
      </c>
      <c r="CH345" s="14">
        <f t="shared" si="339"/>
        <v>0.40259740259740262</v>
      </c>
      <c r="CI345" s="14">
        <f t="shared" si="339"/>
        <v>0</v>
      </c>
      <c r="CJ345" s="14">
        <f t="shared" si="339"/>
        <v>0</v>
      </c>
      <c r="CK345" s="14">
        <f t="shared" si="339"/>
        <v>0.13636363636363635</v>
      </c>
      <c r="CL345" s="14">
        <f t="shared" si="339"/>
        <v>0.2142857142857143</v>
      </c>
      <c r="CM345" s="14">
        <f t="shared" si="339"/>
        <v>0.23376623376623379</v>
      </c>
      <c r="CN345" s="14">
        <f t="shared" si="339"/>
        <v>0</v>
      </c>
      <c r="CO345" s="14">
        <f t="shared" si="339"/>
        <v>0</v>
      </c>
      <c r="CP345" s="14">
        <f t="shared" si="339"/>
        <v>0</v>
      </c>
      <c r="CQ345" s="14">
        <f t="shared" si="339"/>
        <v>0</v>
      </c>
      <c r="CR345" s="14">
        <f t="shared" si="339"/>
        <v>0</v>
      </c>
      <c r="CS345" s="14">
        <f t="shared" si="339"/>
        <v>0</v>
      </c>
      <c r="CT345" s="14">
        <f t="shared" si="339"/>
        <v>0</v>
      </c>
      <c r="CU345" s="14">
        <f t="shared" si="339"/>
        <v>0</v>
      </c>
      <c r="CV345" s="14">
        <f t="shared" si="339"/>
        <v>0</v>
      </c>
      <c r="CW345" s="14">
        <f t="shared" si="339"/>
        <v>0</v>
      </c>
      <c r="CX345" s="14">
        <f t="shared" si="365"/>
        <v>0</v>
      </c>
      <c r="CY345" s="14">
        <f t="shared" si="365"/>
        <v>0</v>
      </c>
      <c r="CZ345" s="14">
        <f t="shared" si="365"/>
        <v>0</v>
      </c>
      <c r="DA345" s="14">
        <f t="shared" si="365"/>
        <v>0</v>
      </c>
      <c r="DB345" s="14">
        <f t="shared" si="365"/>
        <v>0</v>
      </c>
      <c r="DC345" s="14">
        <f t="shared" si="362"/>
        <v>0</v>
      </c>
      <c r="DD345" s="14">
        <f t="shared" si="362"/>
        <v>0</v>
      </c>
      <c r="DE345" s="14">
        <f t="shared" si="362"/>
        <v>0</v>
      </c>
      <c r="DF345" s="14">
        <f t="shared" si="362"/>
        <v>0</v>
      </c>
      <c r="DG345" s="14">
        <f t="shared" si="362"/>
        <v>0</v>
      </c>
      <c r="DH345" s="14">
        <f t="shared" si="362"/>
        <v>0</v>
      </c>
      <c r="DI345" s="14">
        <f t="shared" si="362"/>
        <v>0</v>
      </c>
      <c r="DJ345" s="14">
        <f t="shared" si="362"/>
        <v>0</v>
      </c>
      <c r="DK345" s="14">
        <f t="shared" si="362"/>
        <v>0</v>
      </c>
      <c r="DL345" s="14">
        <f t="shared" si="362"/>
        <v>0</v>
      </c>
      <c r="DM345" s="14">
        <f t="shared" si="362"/>
        <v>0</v>
      </c>
      <c r="DN345" s="14">
        <f t="shared" si="362"/>
        <v>0</v>
      </c>
      <c r="DO345" s="14">
        <f t="shared" si="362"/>
        <v>0</v>
      </c>
      <c r="DP345" s="14">
        <f t="shared" si="362"/>
        <v>0</v>
      </c>
      <c r="DQ345" s="14">
        <f t="shared" si="362"/>
        <v>0</v>
      </c>
      <c r="DR345" s="14">
        <f t="shared" si="362"/>
        <v>0</v>
      </c>
      <c r="DS345" s="14">
        <f t="shared" si="363"/>
        <v>0</v>
      </c>
      <c r="DT345" s="14">
        <f t="shared" si="342"/>
        <v>0</v>
      </c>
      <c r="DU345" s="14">
        <f t="shared" si="342"/>
        <v>0</v>
      </c>
      <c r="DV345" s="14">
        <f t="shared" si="342"/>
        <v>0</v>
      </c>
      <c r="DW345" s="14">
        <f t="shared" si="342"/>
        <v>0</v>
      </c>
      <c r="DX345" s="14">
        <f t="shared" si="342"/>
        <v>0</v>
      </c>
      <c r="DY345" s="14">
        <f t="shared" si="342"/>
        <v>0</v>
      </c>
      <c r="DZ345" s="14">
        <f t="shared" si="346"/>
        <v>1</v>
      </c>
    </row>
    <row r="346" spans="1:130">
      <c r="C346" s="18">
        <v>2024</v>
      </c>
      <c r="D346" s="25"/>
      <c r="E346" s="25"/>
      <c r="F346" s="25"/>
      <c r="G346" s="25"/>
      <c r="H346" s="25">
        <f t="shared" si="351"/>
        <v>0</v>
      </c>
      <c r="I346" s="25">
        <f t="shared" si="352"/>
        <v>0</v>
      </c>
      <c r="J346" s="25">
        <f t="shared" si="353"/>
        <v>0</v>
      </c>
      <c r="K346" s="25">
        <f t="shared" si="354"/>
        <v>0</v>
      </c>
      <c r="L346" s="25">
        <f t="shared" si="355"/>
        <v>0</v>
      </c>
      <c r="M346" s="25">
        <f t="shared" si="356"/>
        <v>0</v>
      </c>
      <c r="N346" s="25">
        <f t="shared" si="357"/>
        <v>0</v>
      </c>
      <c r="O346" s="25">
        <f t="shared" si="358"/>
        <v>0</v>
      </c>
      <c r="P346" s="25">
        <f t="shared" si="359"/>
        <v>0</v>
      </c>
      <c r="Q346" s="25">
        <f t="shared" si="360"/>
        <v>0</v>
      </c>
      <c r="R346" s="25">
        <f t="shared" si="364"/>
        <v>0.18181818181818188</v>
      </c>
      <c r="S346" s="25">
        <f t="shared" si="366"/>
        <v>0</v>
      </c>
      <c r="T346" s="25">
        <f t="shared" si="367"/>
        <v>0</v>
      </c>
      <c r="U346" s="25">
        <f t="shared" si="368"/>
        <v>5.6363636363636385</v>
      </c>
      <c r="V346" s="25">
        <f t="shared" si="369"/>
        <v>0</v>
      </c>
      <c r="W346" s="25">
        <f t="shared" si="370"/>
        <v>0</v>
      </c>
      <c r="X346" s="25">
        <f t="shared" si="371"/>
        <v>1.9090909090909096</v>
      </c>
      <c r="Y346" s="25">
        <f t="shared" si="372"/>
        <v>3.0000000000000009</v>
      </c>
      <c r="Z346" s="25">
        <f t="shared" ref="Z346:Z364" si="373">VLOOKUP($C$88,$D$3:$K$63,$A$72,0)*(B324-B323)</f>
        <v>3.2727272727272738</v>
      </c>
      <c r="AA346" s="25">
        <f>VLOOKUP($C$89,$D$3:$K$63,$A$72,0)*(B323-B322)</f>
        <v>4.0909090909090926</v>
      </c>
      <c r="AB346" s="25">
        <f>VLOOKUP($C$90,$D$3:$K$63,$A$72,0)*B322</f>
        <v>0</v>
      </c>
      <c r="AC346" s="25"/>
      <c r="AD346" s="25"/>
      <c r="AE346" s="25"/>
      <c r="AF346" s="25"/>
      <c r="AG346" s="25"/>
      <c r="AH346" s="25"/>
      <c r="AI346" s="25"/>
      <c r="AJ346" s="25"/>
      <c r="AK346" s="25"/>
      <c r="AL346" s="25"/>
      <c r="AM346" s="25"/>
      <c r="AN346" s="25"/>
      <c r="AO346" s="25"/>
      <c r="AP346" s="25"/>
      <c r="AQ346" s="25"/>
      <c r="AR346" s="25"/>
      <c r="AS346" s="25"/>
      <c r="AT346" s="25"/>
      <c r="AU346" s="25"/>
      <c r="AV346" s="25"/>
      <c r="AW346" s="25"/>
      <c r="AX346" s="25"/>
      <c r="AY346" s="25"/>
      <c r="AZ346" s="25"/>
      <c r="BA346" s="25"/>
      <c r="BB346" s="25"/>
      <c r="BC346" s="25"/>
      <c r="BD346" s="25"/>
      <c r="BE346" s="25"/>
      <c r="BF346" s="25"/>
      <c r="BG346" s="25"/>
      <c r="BH346" s="25"/>
      <c r="BI346" s="25"/>
      <c r="BJ346" s="25"/>
      <c r="BK346" s="25"/>
      <c r="BL346" s="25"/>
      <c r="BM346" s="21">
        <f t="shared" si="344"/>
        <v>18.090909090909097</v>
      </c>
      <c r="BP346" s="18">
        <v>2024</v>
      </c>
      <c r="BQ346" s="14">
        <f t="shared" si="345"/>
        <v>0</v>
      </c>
      <c r="BR346" s="14">
        <f t="shared" si="345"/>
        <v>0</v>
      </c>
      <c r="BS346" s="14">
        <f t="shared" si="345"/>
        <v>0</v>
      </c>
      <c r="BT346" s="14">
        <f t="shared" si="345"/>
        <v>0</v>
      </c>
      <c r="BU346" s="14">
        <f t="shared" si="345"/>
        <v>0</v>
      </c>
      <c r="BV346" s="14">
        <f t="shared" si="345"/>
        <v>0</v>
      </c>
      <c r="BW346" s="14">
        <f t="shared" si="345"/>
        <v>0</v>
      </c>
      <c r="BX346" s="14">
        <f t="shared" si="345"/>
        <v>0</v>
      </c>
      <c r="BY346" s="14">
        <f t="shared" si="345"/>
        <v>0</v>
      </c>
      <c r="BZ346" s="14">
        <f t="shared" si="345"/>
        <v>0</v>
      </c>
      <c r="CA346" s="14">
        <f t="shared" si="345"/>
        <v>0</v>
      </c>
      <c r="CB346" s="14">
        <f t="shared" si="345"/>
        <v>0</v>
      </c>
      <c r="CC346" s="14">
        <f t="shared" si="345"/>
        <v>0</v>
      </c>
      <c r="CD346" s="14">
        <f t="shared" si="345"/>
        <v>0</v>
      </c>
      <c r="CE346" s="14">
        <f t="shared" si="345"/>
        <v>1.0050251256281407E-2</v>
      </c>
      <c r="CF346" s="14">
        <f t="shared" si="345"/>
        <v>0</v>
      </c>
      <c r="CG346" s="14">
        <f t="shared" si="361"/>
        <v>0</v>
      </c>
      <c r="CH346" s="14">
        <f t="shared" si="339"/>
        <v>0.31155778894472363</v>
      </c>
      <c r="CI346" s="14">
        <f t="shared" si="339"/>
        <v>0</v>
      </c>
      <c r="CJ346" s="14">
        <f t="shared" si="339"/>
        <v>0</v>
      </c>
      <c r="CK346" s="14">
        <f t="shared" si="339"/>
        <v>0.10552763819095477</v>
      </c>
      <c r="CL346" s="14">
        <f t="shared" si="339"/>
        <v>0.16582914572864321</v>
      </c>
      <c r="CM346" s="14">
        <f t="shared" si="339"/>
        <v>0.18090452261306533</v>
      </c>
      <c r="CN346" s="14">
        <f t="shared" si="339"/>
        <v>0.22613065326633167</v>
      </c>
      <c r="CO346" s="14">
        <f t="shared" si="339"/>
        <v>0</v>
      </c>
      <c r="CP346" s="14">
        <f t="shared" si="339"/>
        <v>0</v>
      </c>
      <c r="CQ346" s="14">
        <f t="shared" si="339"/>
        <v>0</v>
      </c>
      <c r="CR346" s="14">
        <f t="shared" si="339"/>
        <v>0</v>
      </c>
      <c r="CS346" s="14">
        <f t="shared" si="339"/>
        <v>0</v>
      </c>
      <c r="CT346" s="14">
        <f t="shared" si="339"/>
        <v>0</v>
      </c>
      <c r="CU346" s="14">
        <f t="shared" si="339"/>
        <v>0</v>
      </c>
      <c r="CV346" s="14">
        <f t="shared" si="339"/>
        <v>0</v>
      </c>
      <c r="CW346" s="14">
        <f t="shared" si="339"/>
        <v>0</v>
      </c>
      <c r="CX346" s="14">
        <f t="shared" si="365"/>
        <v>0</v>
      </c>
      <c r="CY346" s="14">
        <f t="shared" si="365"/>
        <v>0</v>
      </c>
      <c r="CZ346" s="14">
        <f t="shared" si="365"/>
        <v>0</v>
      </c>
      <c r="DA346" s="14">
        <f t="shared" si="365"/>
        <v>0</v>
      </c>
      <c r="DB346" s="14">
        <f t="shared" si="365"/>
        <v>0</v>
      </c>
      <c r="DC346" s="14">
        <f t="shared" si="362"/>
        <v>0</v>
      </c>
      <c r="DD346" s="14">
        <f t="shared" si="362"/>
        <v>0</v>
      </c>
      <c r="DE346" s="14">
        <f t="shared" si="362"/>
        <v>0</v>
      </c>
      <c r="DF346" s="14">
        <f t="shared" si="362"/>
        <v>0</v>
      </c>
      <c r="DG346" s="14">
        <f t="shared" si="362"/>
        <v>0</v>
      </c>
      <c r="DH346" s="14">
        <f t="shared" si="362"/>
        <v>0</v>
      </c>
      <c r="DI346" s="14">
        <f t="shared" si="362"/>
        <v>0</v>
      </c>
      <c r="DJ346" s="14">
        <f t="shared" si="362"/>
        <v>0</v>
      </c>
      <c r="DK346" s="14">
        <f t="shared" si="362"/>
        <v>0</v>
      </c>
      <c r="DL346" s="14">
        <f t="shared" si="362"/>
        <v>0</v>
      </c>
      <c r="DM346" s="14">
        <f t="shared" si="362"/>
        <v>0</v>
      </c>
      <c r="DN346" s="14">
        <f t="shared" si="362"/>
        <v>0</v>
      </c>
      <c r="DO346" s="14">
        <f t="shared" si="362"/>
        <v>0</v>
      </c>
      <c r="DP346" s="14">
        <f t="shared" si="362"/>
        <v>0</v>
      </c>
      <c r="DQ346" s="14">
        <f t="shared" si="362"/>
        <v>0</v>
      </c>
      <c r="DR346" s="14">
        <f t="shared" si="362"/>
        <v>0</v>
      </c>
      <c r="DS346" s="14">
        <f t="shared" si="363"/>
        <v>0</v>
      </c>
      <c r="DT346" s="14">
        <f t="shared" si="342"/>
        <v>0</v>
      </c>
      <c r="DU346" s="14">
        <f t="shared" si="342"/>
        <v>0</v>
      </c>
      <c r="DV346" s="14">
        <f t="shared" si="342"/>
        <v>0</v>
      </c>
      <c r="DW346" s="14">
        <f t="shared" si="342"/>
        <v>0</v>
      </c>
      <c r="DX346" s="14">
        <f t="shared" si="342"/>
        <v>0</v>
      </c>
      <c r="DY346" s="14">
        <f t="shared" si="342"/>
        <v>0</v>
      </c>
      <c r="DZ346" s="14">
        <f t="shared" si="346"/>
        <v>1</v>
      </c>
    </row>
    <row r="347" spans="1:130">
      <c r="C347" s="18">
        <v>2025</v>
      </c>
      <c r="D347" s="25"/>
      <c r="E347" s="25"/>
      <c r="F347" s="25"/>
      <c r="G347" s="25"/>
      <c r="H347" s="25"/>
      <c r="I347" s="25">
        <f t="shared" si="352"/>
        <v>0</v>
      </c>
      <c r="J347" s="25">
        <f t="shared" si="353"/>
        <v>0</v>
      </c>
      <c r="K347" s="25">
        <f t="shared" si="354"/>
        <v>0</v>
      </c>
      <c r="L347" s="25">
        <f t="shared" si="355"/>
        <v>0</v>
      </c>
      <c r="M347" s="25">
        <f t="shared" si="356"/>
        <v>0</v>
      </c>
      <c r="N347" s="25">
        <f t="shared" si="357"/>
        <v>0</v>
      </c>
      <c r="O347" s="25">
        <f t="shared" si="358"/>
        <v>0</v>
      </c>
      <c r="P347" s="25">
        <f t="shared" si="359"/>
        <v>0</v>
      </c>
      <c r="Q347" s="25">
        <f t="shared" si="360"/>
        <v>0</v>
      </c>
      <c r="R347" s="25">
        <f t="shared" si="364"/>
        <v>0.18181818181818121</v>
      </c>
      <c r="S347" s="25">
        <f t="shared" si="366"/>
        <v>0</v>
      </c>
      <c r="T347" s="25">
        <f t="shared" si="367"/>
        <v>0</v>
      </c>
      <c r="U347" s="25">
        <f t="shared" si="368"/>
        <v>5.6363636363636385</v>
      </c>
      <c r="V347" s="25">
        <f t="shared" si="369"/>
        <v>0</v>
      </c>
      <c r="W347" s="25">
        <f t="shared" si="370"/>
        <v>0</v>
      </c>
      <c r="X347" s="25">
        <f t="shared" si="371"/>
        <v>1.9090909090909096</v>
      </c>
      <c r="Y347" s="25">
        <f t="shared" si="372"/>
        <v>3.0000000000000009</v>
      </c>
      <c r="Z347" s="25">
        <f t="shared" si="373"/>
        <v>3.2727272727272738</v>
      </c>
      <c r="AA347" s="25">
        <f t="shared" ref="AA347:AA365" si="374">VLOOKUP($C$89,$D$3:$K$63,$A$72,0)*(B324-B323)</f>
        <v>4.0909090909090926</v>
      </c>
      <c r="AB347" s="25">
        <f>VLOOKUP($C$90,$D$3:$K$63,$A$72,0)*(B323-B322)</f>
        <v>5.1818181818181834</v>
      </c>
      <c r="AC347" s="25">
        <f>VLOOKUP($C$91,$D$3:$K$63,$A$72,0)*B322</f>
        <v>0</v>
      </c>
      <c r="AD347" s="25"/>
      <c r="AE347" s="25"/>
      <c r="AF347" s="25"/>
      <c r="AG347" s="25"/>
      <c r="AH347" s="25"/>
      <c r="AI347" s="25"/>
      <c r="AJ347" s="25"/>
      <c r="AK347" s="25"/>
      <c r="AL347" s="25"/>
      <c r="AM347" s="25"/>
      <c r="AN347" s="25"/>
      <c r="AO347" s="25"/>
      <c r="AP347" s="25"/>
      <c r="AQ347" s="25"/>
      <c r="AR347" s="25"/>
      <c r="AS347" s="25"/>
      <c r="AT347" s="25"/>
      <c r="AU347" s="25"/>
      <c r="AV347" s="25"/>
      <c r="AW347" s="25"/>
      <c r="AX347" s="25"/>
      <c r="AY347" s="25"/>
      <c r="AZ347" s="25"/>
      <c r="BA347" s="25"/>
      <c r="BB347" s="25"/>
      <c r="BC347" s="25"/>
      <c r="BD347" s="25"/>
      <c r="BE347" s="25"/>
      <c r="BF347" s="25"/>
      <c r="BG347" s="25"/>
      <c r="BH347" s="25"/>
      <c r="BI347" s="25"/>
      <c r="BJ347" s="25"/>
      <c r="BK347" s="25"/>
      <c r="BL347" s="25"/>
      <c r="BM347" s="21">
        <f t="shared" si="344"/>
        <v>23.27272727272728</v>
      </c>
      <c r="BP347" s="18">
        <v>2025</v>
      </c>
      <c r="BQ347" s="14">
        <f t="shared" si="345"/>
        <v>0</v>
      </c>
      <c r="BR347" s="14">
        <f t="shared" si="345"/>
        <v>0</v>
      </c>
      <c r="BS347" s="14">
        <f t="shared" si="345"/>
        <v>0</v>
      </c>
      <c r="BT347" s="14">
        <f t="shared" si="345"/>
        <v>0</v>
      </c>
      <c r="BU347" s="14">
        <f t="shared" si="345"/>
        <v>0</v>
      </c>
      <c r="BV347" s="14">
        <f t="shared" si="345"/>
        <v>0</v>
      </c>
      <c r="BW347" s="14">
        <f t="shared" si="345"/>
        <v>0</v>
      </c>
      <c r="BX347" s="14">
        <f t="shared" si="345"/>
        <v>0</v>
      </c>
      <c r="BY347" s="14">
        <f t="shared" si="345"/>
        <v>0</v>
      </c>
      <c r="BZ347" s="14">
        <f t="shared" si="345"/>
        <v>0</v>
      </c>
      <c r="CA347" s="14">
        <f t="shared" si="345"/>
        <v>0</v>
      </c>
      <c r="CB347" s="14">
        <f t="shared" si="345"/>
        <v>0</v>
      </c>
      <c r="CC347" s="14">
        <f t="shared" si="345"/>
        <v>0</v>
      </c>
      <c r="CD347" s="14">
        <f t="shared" si="345"/>
        <v>0</v>
      </c>
      <c r="CE347" s="14">
        <f t="shared" si="345"/>
        <v>7.8124999999999714E-3</v>
      </c>
      <c r="CF347" s="14">
        <f t="shared" si="345"/>
        <v>0</v>
      </c>
      <c r="CG347" s="14">
        <f t="shared" si="361"/>
        <v>0</v>
      </c>
      <c r="CH347" s="14">
        <f t="shared" si="339"/>
        <v>0.2421875</v>
      </c>
      <c r="CI347" s="14">
        <f t="shared" si="339"/>
        <v>0</v>
      </c>
      <c r="CJ347" s="14">
        <f t="shared" si="339"/>
        <v>0</v>
      </c>
      <c r="CK347" s="14">
        <f t="shared" si="339"/>
        <v>8.203125E-2</v>
      </c>
      <c r="CL347" s="14">
        <f t="shared" si="339"/>
        <v>0.12890625</v>
      </c>
      <c r="CM347" s="14">
        <f t="shared" si="339"/>
        <v>0.140625</v>
      </c>
      <c r="CN347" s="14">
        <f t="shared" si="339"/>
        <v>0.17578125000000003</v>
      </c>
      <c r="CO347" s="14">
        <f t="shared" si="339"/>
        <v>0.22265625</v>
      </c>
      <c r="CP347" s="14">
        <f t="shared" si="339"/>
        <v>0</v>
      </c>
      <c r="CQ347" s="14">
        <f t="shared" si="339"/>
        <v>0</v>
      </c>
      <c r="CR347" s="14">
        <f t="shared" si="339"/>
        <v>0</v>
      </c>
      <c r="CS347" s="14">
        <f t="shared" si="339"/>
        <v>0</v>
      </c>
      <c r="CT347" s="14">
        <f t="shared" si="339"/>
        <v>0</v>
      </c>
      <c r="CU347" s="14">
        <f t="shared" si="339"/>
        <v>0</v>
      </c>
      <c r="CV347" s="14">
        <f t="shared" si="339"/>
        <v>0</v>
      </c>
      <c r="CW347" s="14">
        <f t="shared" si="339"/>
        <v>0</v>
      </c>
      <c r="CX347" s="14">
        <f t="shared" si="365"/>
        <v>0</v>
      </c>
      <c r="CY347" s="14">
        <f t="shared" si="365"/>
        <v>0</v>
      </c>
      <c r="CZ347" s="14">
        <f t="shared" si="365"/>
        <v>0</v>
      </c>
      <c r="DA347" s="14">
        <f t="shared" si="365"/>
        <v>0</v>
      </c>
      <c r="DB347" s="14">
        <f t="shared" si="365"/>
        <v>0</v>
      </c>
      <c r="DC347" s="14">
        <f t="shared" si="362"/>
        <v>0</v>
      </c>
      <c r="DD347" s="14">
        <f t="shared" si="362"/>
        <v>0</v>
      </c>
      <c r="DE347" s="14">
        <f t="shared" si="362"/>
        <v>0</v>
      </c>
      <c r="DF347" s="14">
        <f t="shared" si="362"/>
        <v>0</v>
      </c>
      <c r="DG347" s="14">
        <f t="shared" si="362"/>
        <v>0</v>
      </c>
      <c r="DH347" s="14">
        <f t="shared" si="362"/>
        <v>0</v>
      </c>
      <c r="DI347" s="14">
        <f t="shared" si="362"/>
        <v>0</v>
      </c>
      <c r="DJ347" s="14">
        <f t="shared" si="362"/>
        <v>0</v>
      </c>
      <c r="DK347" s="14">
        <f t="shared" si="362"/>
        <v>0</v>
      </c>
      <c r="DL347" s="14">
        <f t="shared" si="362"/>
        <v>0</v>
      </c>
      <c r="DM347" s="14">
        <f t="shared" si="362"/>
        <v>0</v>
      </c>
      <c r="DN347" s="14">
        <f t="shared" si="362"/>
        <v>0</v>
      </c>
      <c r="DO347" s="14">
        <f t="shared" si="362"/>
        <v>0</v>
      </c>
      <c r="DP347" s="14">
        <f t="shared" si="362"/>
        <v>0</v>
      </c>
      <c r="DQ347" s="14">
        <f t="shared" si="362"/>
        <v>0</v>
      </c>
      <c r="DR347" s="14">
        <f t="shared" si="362"/>
        <v>0</v>
      </c>
      <c r="DS347" s="14">
        <f t="shared" si="363"/>
        <v>0</v>
      </c>
      <c r="DT347" s="14">
        <f t="shared" si="342"/>
        <v>0</v>
      </c>
      <c r="DU347" s="14">
        <f t="shared" si="342"/>
        <v>0</v>
      </c>
      <c r="DV347" s="14">
        <f t="shared" si="342"/>
        <v>0</v>
      </c>
      <c r="DW347" s="14">
        <f t="shared" si="342"/>
        <v>0</v>
      </c>
      <c r="DX347" s="14">
        <f t="shared" si="342"/>
        <v>0</v>
      </c>
      <c r="DY347" s="14">
        <f t="shared" si="342"/>
        <v>0</v>
      </c>
      <c r="DZ347" s="14">
        <f t="shared" si="346"/>
        <v>1</v>
      </c>
    </row>
    <row r="348" spans="1:130">
      <c r="C348" s="18">
        <v>2026</v>
      </c>
      <c r="D348" s="25"/>
      <c r="E348" s="25"/>
      <c r="F348" s="25"/>
      <c r="G348" s="25"/>
      <c r="H348" s="25"/>
      <c r="I348" s="25"/>
      <c r="J348" s="25">
        <f t="shared" si="353"/>
        <v>0</v>
      </c>
      <c r="K348" s="25">
        <f t="shared" si="354"/>
        <v>0</v>
      </c>
      <c r="L348" s="25">
        <f t="shared" si="355"/>
        <v>0</v>
      </c>
      <c r="M348" s="25">
        <f t="shared" si="356"/>
        <v>0</v>
      </c>
      <c r="N348" s="25">
        <f t="shared" si="357"/>
        <v>0</v>
      </c>
      <c r="O348" s="25">
        <f t="shared" si="358"/>
        <v>0</v>
      </c>
      <c r="P348" s="25">
        <f t="shared" si="359"/>
        <v>0</v>
      </c>
      <c r="Q348" s="25">
        <f t="shared" si="360"/>
        <v>0</v>
      </c>
      <c r="R348" s="25">
        <f t="shared" si="364"/>
        <v>0</v>
      </c>
      <c r="S348" s="25">
        <f t="shared" si="366"/>
        <v>0</v>
      </c>
      <c r="T348" s="25">
        <f t="shared" si="367"/>
        <v>0</v>
      </c>
      <c r="U348" s="25">
        <f t="shared" si="368"/>
        <v>5.6363636363636385</v>
      </c>
      <c r="V348" s="25">
        <f t="shared" si="369"/>
        <v>0</v>
      </c>
      <c r="W348" s="25">
        <f t="shared" si="370"/>
        <v>0</v>
      </c>
      <c r="X348" s="25">
        <f t="shared" si="371"/>
        <v>1.9090909090909096</v>
      </c>
      <c r="Y348" s="25">
        <f t="shared" si="372"/>
        <v>3.0000000000000009</v>
      </c>
      <c r="Z348" s="25">
        <f t="shared" si="373"/>
        <v>3.2727272727272738</v>
      </c>
      <c r="AA348" s="25">
        <f t="shared" si="374"/>
        <v>4.0909090909090926</v>
      </c>
      <c r="AB348" s="25">
        <f t="shared" ref="AB348:AB366" si="375">VLOOKUP($C$90,$D$3:$K$63,$A$72,0)*(B324-B323)</f>
        <v>5.1818181818181834</v>
      </c>
      <c r="AC348" s="25">
        <f>VLOOKUP($C$91,$D$3:$K$63,$A$72,0)*(B323-B322)</f>
        <v>6.0000000000000018</v>
      </c>
      <c r="AD348" s="25">
        <f>VLOOKUP($C$92,$D$3:$K$63,$A$72,0)*B322</f>
        <v>0</v>
      </c>
      <c r="AE348" s="25"/>
      <c r="AF348" s="25"/>
      <c r="AG348" s="25"/>
      <c r="AH348" s="25"/>
      <c r="AI348" s="25"/>
      <c r="AJ348" s="25"/>
      <c r="AK348" s="25"/>
      <c r="AL348" s="25"/>
      <c r="AM348" s="25"/>
      <c r="AN348" s="25"/>
      <c r="AO348" s="25"/>
      <c r="AP348" s="25"/>
      <c r="AQ348" s="25"/>
      <c r="AR348" s="25"/>
      <c r="AS348" s="25"/>
      <c r="AT348" s="25"/>
      <c r="AU348" s="25"/>
      <c r="AV348" s="25"/>
      <c r="AW348" s="25"/>
      <c r="AX348" s="25"/>
      <c r="AY348" s="25"/>
      <c r="AZ348" s="25"/>
      <c r="BA348" s="25"/>
      <c r="BB348" s="25"/>
      <c r="BC348" s="25"/>
      <c r="BD348" s="25"/>
      <c r="BE348" s="25"/>
      <c r="BF348" s="25"/>
      <c r="BG348" s="25"/>
      <c r="BH348" s="25"/>
      <c r="BI348" s="25"/>
      <c r="BJ348" s="25"/>
      <c r="BK348" s="25"/>
      <c r="BL348" s="25"/>
      <c r="BM348" s="21">
        <f t="shared" si="344"/>
        <v>29.090909090909101</v>
      </c>
      <c r="BP348" s="18">
        <v>2026</v>
      </c>
      <c r="BQ348" s="14">
        <f t="shared" si="345"/>
        <v>0</v>
      </c>
      <c r="BR348" s="14">
        <f t="shared" si="345"/>
        <v>0</v>
      </c>
      <c r="BS348" s="14">
        <f t="shared" si="345"/>
        <v>0</v>
      </c>
      <c r="BT348" s="14">
        <f t="shared" si="345"/>
        <v>0</v>
      </c>
      <c r="BU348" s="14">
        <f t="shared" si="345"/>
        <v>0</v>
      </c>
      <c r="BV348" s="14">
        <f t="shared" si="345"/>
        <v>0</v>
      </c>
      <c r="BW348" s="14">
        <f t="shared" si="345"/>
        <v>0</v>
      </c>
      <c r="BX348" s="14">
        <f t="shared" si="345"/>
        <v>0</v>
      </c>
      <c r="BY348" s="14">
        <f t="shared" si="345"/>
        <v>0</v>
      </c>
      <c r="BZ348" s="14">
        <f t="shared" si="345"/>
        <v>0</v>
      </c>
      <c r="CA348" s="14">
        <f t="shared" si="345"/>
        <v>0</v>
      </c>
      <c r="CB348" s="14">
        <f t="shared" si="345"/>
        <v>0</v>
      </c>
      <c r="CC348" s="14">
        <f t="shared" si="345"/>
        <v>0</v>
      </c>
      <c r="CD348" s="14">
        <f t="shared" si="345"/>
        <v>0</v>
      </c>
      <c r="CE348" s="14">
        <f t="shared" si="345"/>
        <v>0</v>
      </c>
      <c r="CF348" s="14">
        <f t="shared" si="345"/>
        <v>0</v>
      </c>
      <c r="CG348" s="14">
        <f t="shared" si="361"/>
        <v>0</v>
      </c>
      <c r="CH348" s="14">
        <f t="shared" si="361"/>
        <v>0.19375000000000001</v>
      </c>
      <c r="CI348" s="14">
        <f t="shared" si="361"/>
        <v>0</v>
      </c>
      <c r="CJ348" s="14">
        <f t="shared" si="361"/>
        <v>0</v>
      </c>
      <c r="CK348" s="14">
        <f t="shared" si="361"/>
        <v>6.5625000000000003E-2</v>
      </c>
      <c r="CL348" s="14">
        <f t="shared" si="361"/>
        <v>0.10312499999999999</v>
      </c>
      <c r="CM348" s="14">
        <f t="shared" si="361"/>
        <v>0.1125</v>
      </c>
      <c r="CN348" s="14">
        <f t="shared" si="361"/>
        <v>0.140625</v>
      </c>
      <c r="CO348" s="14">
        <f t="shared" si="361"/>
        <v>0.17812500000000001</v>
      </c>
      <c r="CP348" s="14">
        <f t="shared" si="361"/>
        <v>0.20624999999999999</v>
      </c>
      <c r="CQ348" s="14">
        <f t="shared" si="361"/>
        <v>0</v>
      </c>
      <c r="CR348" s="14">
        <f t="shared" si="361"/>
        <v>0</v>
      </c>
      <c r="CS348" s="14">
        <f t="shared" si="361"/>
        <v>0</v>
      </c>
      <c r="CT348" s="14">
        <f t="shared" si="361"/>
        <v>0</v>
      </c>
      <c r="CU348" s="14">
        <f t="shared" si="361"/>
        <v>0</v>
      </c>
      <c r="CV348" s="14">
        <f t="shared" si="361"/>
        <v>0</v>
      </c>
      <c r="CW348" s="14">
        <f t="shared" ref="CW348:DL382" si="376">AJ348/$BM348</f>
        <v>0</v>
      </c>
      <c r="CX348" s="14">
        <f t="shared" si="365"/>
        <v>0</v>
      </c>
      <c r="CY348" s="14">
        <f t="shared" si="365"/>
        <v>0</v>
      </c>
      <c r="CZ348" s="14">
        <f t="shared" si="365"/>
        <v>0</v>
      </c>
      <c r="DA348" s="14">
        <f t="shared" si="365"/>
        <v>0</v>
      </c>
      <c r="DB348" s="14">
        <f t="shared" si="365"/>
        <v>0</v>
      </c>
      <c r="DC348" s="14">
        <f t="shared" si="362"/>
        <v>0</v>
      </c>
      <c r="DD348" s="14">
        <f t="shared" si="362"/>
        <v>0</v>
      </c>
      <c r="DE348" s="14">
        <f t="shared" si="362"/>
        <v>0</v>
      </c>
      <c r="DF348" s="14">
        <f t="shared" si="362"/>
        <v>0</v>
      </c>
      <c r="DG348" s="14">
        <f t="shared" si="362"/>
        <v>0</v>
      </c>
      <c r="DH348" s="14">
        <f t="shared" si="362"/>
        <v>0</v>
      </c>
      <c r="DI348" s="14">
        <f t="shared" si="362"/>
        <v>0</v>
      </c>
      <c r="DJ348" s="14">
        <f t="shared" si="362"/>
        <v>0</v>
      </c>
      <c r="DK348" s="14">
        <f t="shared" si="362"/>
        <v>0</v>
      </c>
      <c r="DL348" s="14">
        <f t="shared" si="362"/>
        <v>0</v>
      </c>
      <c r="DM348" s="14">
        <f t="shared" si="362"/>
        <v>0</v>
      </c>
      <c r="DN348" s="14">
        <f t="shared" si="362"/>
        <v>0</v>
      </c>
      <c r="DO348" s="14">
        <f t="shared" si="362"/>
        <v>0</v>
      </c>
      <c r="DP348" s="14">
        <f t="shared" si="362"/>
        <v>0</v>
      </c>
      <c r="DQ348" s="14">
        <f t="shared" si="362"/>
        <v>0</v>
      </c>
      <c r="DR348" s="14">
        <f t="shared" si="362"/>
        <v>0</v>
      </c>
      <c r="DS348" s="14">
        <f t="shared" si="363"/>
        <v>0</v>
      </c>
      <c r="DT348" s="14">
        <f t="shared" si="342"/>
        <v>0</v>
      </c>
      <c r="DU348" s="14">
        <f t="shared" si="342"/>
        <v>0</v>
      </c>
      <c r="DV348" s="14">
        <f t="shared" si="342"/>
        <v>0</v>
      </c>
      <c r="DW348" s="14">
        <f t="shared" si="342"/>
        <v>0</v>
      </c>
      <c r="DX348" s="14">
        <f t="shared" si="342"/>
        <v>0</v>
      </c>
      <c r="DY348" s="14">
        <f t="shared" si="342"/>
        <v>0</v>
      </c>
      <c r="DZ348" s="14">
        <f t="shared" si="346"/>
        <v>1</v>
      </c>
    </row>
    <row r="349" spans="1:130">
      <c r="C349" s="18">
        <v>2027</v>
      </c>
      <c r="D349" s="25"/>
      <c r="E349" s="25"/>
      <c r="F349" s="25"/>
      <c r="G349" s="25"/>
      <c r="H349" s="25"/>
      <c r="I349" s="25"/>
      <c r="J349" s="25"/>
      <c r="K349" s="25">
        <f t="shared" si="354"/>
        <v>0</v>
      </c>
      <c r="L349" s="25">
        <f t="shared" si="355"/>
        <v>0</v>
      </c>
      <c r="M349" s="25">
        <f t="shared" si="356"/>
        <v>0</v>
      </c>
      <c r="N349" s="25">
        <f t="shared" si="357"/>
        <v>0</v>
      </c>
      <c r="O349" s="25">
        <f t="shared" si="358"/>
        <v>0</v>
      </c>
      <c r="P349" s="25">
        <f t="shared" si="359"/>
        <v>0</v>
      </c>
      <c r="Q349" s="25">
        <f t="shared" si="360"/>
        <v>0</v>
      </c>
      <c r="R349" s="25">
        <f t="shared" si="364"/>
        <v>0</v>
      </c>
      <c r="S349" s="25">
        <f t="shared" si="366"/>
        <v>0</v>
      </c>
      <c r="T349" s="25">
        <f t="shared" si="367"/>
        <v>0</v>
      </c>
      <c r="U349" s="25">
        <f t="shared" si="368"/>
        <v>5.6363636363636385</v>
      </c>
      <c r="V349" s="25">
        <f t="shared" si="369"/>
        <v>0</v>
      </c>
      <c r="W349" s="25">
        <f t="shared" si="370"/>
        <v>0</v>
      </c>
      <c r="X349" s="25">
        <f t="shared" si="371"/>
        <v>1.9090909090909096</v>
      </c>
      <c r="Y349" s="25">
        <f t="shared" si="372"/>
        <v>3.0000000000000009</v>
      </c>
      <c r="Z349" s="25">
        <f t="shared" si="373"/>
        <v>3.2727272727272738</v>
      </c>
      <c r="AA349" s="25">
        <f t="shared" si="374"/>
        <v>4.0909090909090926</v>
      </c>
      <c r="AB349" s="25">
        <f t="shared" si="375"/>
        <v>5.1818181818181834</v>
      </c>
      <c r="AC349" s="25">
        <f t="shared" ref="AC349:AC367" si="377">VLOOKUP($C$91,$D$3:$K$63,$A$72,0)*(B324-B323)</f>
        <v>6.0000000000000018</v>
      </c>
      <c r="AD349" s="25">
        <f>VLOOKUP($C$92,$D$3:$K$63,$A$72,0)*(B323-B322)</f>
        <v>7.363636363636366</v>
      </c>
      <c r="AE349" s="25">
        <f>VLOOKUP($C$93,$D$3:$K$63,$A$72,0)*B322</f>
        <v>0</v>
      </c>
      <c r="AF349" s="25"/>
      <c r="AG349" s="25"/>
      <c r="AH349" s="25"/>
      <c r="AI349" s="25"/>
      <c r="AJ349" s="25"/>
      <c r="AK349" s="25"/>
      <c r="AL349" s="25"/>
      <c r="AM349" s="25"/>
      <c r="AN349" s="25"/>
      <c r="AO349" s="25"/>
      <c r="AP349" s="25"/>
      <c r="AQ349" s="25"/>
      <c r="AR349" s="25"/>
      <c r="AS349" s="25"/>
      <c r="AT349" s="25"/>
      <c r="AU349" s="25"/>
      <c r="AV349" s="25"/>
      <c r="AW349" s="25"/>
      <c r="AX349" s="25"/>
      <c r="AY349" s="25"/>
      <c r="AZ349" s="25"/>
      <c r="BA349" s="25"/>
      <c r="BB349" s="25"/>
      <c r="BC349" s="25"/>
      <c r="BD349" s="25"/>
      <c r="BE349" s="25"/>
      <c r="BF349" s="25"/>
      <c r="BG349" s="25"/>
      <c r="BH349" s="25"/>
      <c r="BI349" s="25"/>
      <c r="BJ349" s="25"/>
      <c r="BK349" s="25"/>
      <c r="BL349" s="25"/>
      <c r="BM349" s="21">
        <f t="shared" si="344"/>
        <v>36.454545454545467</v>
      </c>
      <c r="BP349" s="18">
        <v>2027</v>
      </c>
      <c r="BQ349" s="14">
        <f t="shared" si="345"/>
        <v>0</v>
      </c>
      <c r="BR349" s="14">
        <f t="shared" si="345"/>
        <v>0</v>
      </c>
      <c r="BS349" s="14">
        <f t="shared" si="345"/>
        <v>0</v>
      </c>
      <c r="BT349" s="14">
        <f t="shared" si="345"/>
        <v>0</v>
      </c>
      <c r="BU349" s="14">
        <f t="shared" si="345"/>
        <v>0</v>
      </c>
      <c r="BV349" s="14">
        <f t="shared" si="345"/>
        <v>0</v>
      </c>
      <c r="BW349" s="14">
        <f t="shared" si="345"/>
        <v>0</v>
      </c>
      <c r="BX349" s="14">
        <f t="shared" si="345"/>
        <v>0</v>
      </c>
      <c r="BY349" s="14">
        <f t="shared" si="345"/>
        <v>0</v>
      </c>
      <c r="BZ349" s="14">
        <f t="shared" si="345"/>
        <v>0</v>
      </c>
      <c r="CA349" s="14">
        <f t="shared" si="345"/>
        <v>0</v>
      </c>
      <c r="CB349" s="14">
        <f t="shared" si="345"/>
        <v>0</v>
      </c>
      <c r="CC349" s="14">
        <f t="shared" si="345"/>
        <v>0</v>
      </c>
      <c r="CD349" s="14">
        <f t="shared" si="345"/>
        <v>0</v>
      </c>
      <c r="CE349" s="14">
        <f t="shared" si="345"/>
        <v>0</v>
      </c>
      <c r="CF349" s="14">
        <f t="shared" si="345"/>
        <v>0</v>
      </c>
      <c r="CG349" s="14">
        <f t="shared" si="361"/>
        <v>0</v>
      </c>
      <c r="CH349" s="14">
        <f t="shared" si="361"/>
        <v>0.15461346633416459</v>
      </c>
      <c r="CI349" s="14">
        <f t="shared" si="361"/>
        <v>0</v>
      </c>
      <c r="CJ349" s="14">
        <f t="shared" si="361"/>
        <v>0</v>
      </c>
      <c r="CK349" s="14">
        <f t="shared" si="361"/>
        <v>5.236907730673316E-2</v>
      </c>
      <c r="CL349" s="14">
        <f t="shared" si="361"/>
        <v>8.2294264339152115E-2</v>
      </c>
      <c r="CM349" s="14">
        <f t="shared" si="361"/>
        <v>8.9775561097256859E-2</v>
      </c>
      <c r="CN349" s="14">
        <f t="shared" si="361"/>
        <v>0.11221945137157108</v>
      </c>
      <c r="CO349" s="14">
        <f t="shared" si="361"/>
        <v>0.14214463840399003</v>
      </c>
      <c r="CP349" s="14">
        <f t="shared" si="361"/>
        <v>0.16458852867830423</v>
      </c>
      <c r="CQ349" s="14">
        <f t="shared" si="361"/>
        <v>0.20199501246882792</v>
      </c>
      <c r="CR349" s="14">
        <f t="shared" si="361"/>
        <v>0</v>
      </c>
      <c r="CS349" s="14">
        <f t="shared" si="361"/>
        <v>0</v>
      </c>
      <c r="CT349" s="14">
        <f t="shared" si="361"/>
        <v>0</v>
      </c>
      <c r="CU349" s="14">
        <f t="shared" si="361"/>
        <v>0</v>
      </c>
      <c r="CV349" s="14">
        <f t="shared" si="361"/>
        <v>0</v>
      </c>
      <c r="CW349" s="14">
        <f t="shared" si="376"/>
        <v>0</v>
      </c>
      <c r="CX349" s="14">
        <f t="shared" si="365"/>
        <v>0</v>
      </c>
      <c r="CY349" s="14">
        <f t="shared" si="365"/>
        <v>0</v>
      </c>
      <c r="CZ349" s="14">
        <f t="shared" si="365"/>
        <v>0</v>
      </c>
      <c r="DA349" s="14">
        <f t="shared" si="365"/>
        <v>0</v>
      </c>
      <c r="DB349" s="14">
        <f t="shared" si="365"/>
        <v>0</v>
      </c>
      <c r="DC349" s="14">
        <f t="shared" si="362"/>
        <v>0</v>
      </c>
      <c r="DD349" s="14">
        <f t="shared" si="362"/>
        <v>0</v>
      </c>
      <c r="DE349" s="14">
        <f t="shared" si="362"/>
        <v>0</v>
      </c>
      <c r="DF349" s="14">
        <f t="shared" si="362"/>
        <v>0</v>
      </c>
      <c r="DG349" s="14">
        <f t="shared" si="362"/>
        <v>0</v>
      </c>
      <c r="DH349" s="14">
        <f t="shared" si="362"/>
        <v>0</v>
      </c>
      <c r="DI349" s="14">
        <f t="shared" si="362"/>
        <v>0</v>
      </c>
      <c r="DJ349" s="14">
        <f t="shared" si="362"/>
        <v>0</v>
      </c>
      <c r="DK349" s="14">
        <f t="shared" si="362"/>
        <v>0</v>
      </c>
      <c r="DL349" s="14">
        <f t="shared" si="362"/>
        <v>0</v>
      </c>
      <c r="DM349" s="14">
        <f t="shared" si="362"/>
        <v>0</v>
      </c>
      <c r="DN349" s="14">
        <f t="shared" si="362"/>
        <v>0</v>
      </c>
      <c r="DO349" s="14">
        <f t="shared" si="362"/>
        <v>0</v>
      </c>
      <c r="DP349" s="14">
        <f t="shared" si="362"/>
        <v>0</v>
      </c>
      <c r="DQ349" s="14">
        <f t="shared" si="362"/>
        <v>0</v>
      </c>
      <c r="DR349" s="14">
        <f t="shared" si="362"/>
        <v>0</v>
      </c>
      <c r="DS349" s="14">
        <f t="shared" si="363"/>
        <v>0</v>
      </c>
      <c r="DT349" s="14">
        <f t="shared" si="342"/>
        <v>0</v>
      </c>
      <c r="DU349" s="14">
        <f t="shared" si="342"/>
        <v>0</v>
      </c>
      <c r="DV349" s="14">
        <f t="shared" si="342"/>
        <v>0</v>
      </c>
      <c r="DW349" s="14">
        <f t="shared" si="342"/>
        <v>0</v>
      </c>
      <c r="DX349" s="14">
        <f t="shared" si="342"/>
        <v>0</v>
      </c>
      <c r="DY349" s="14">
        <f t="shared" si="342"/>
        <v>0</v>
      </c>
      <c r="DZ349" s="14">
        <f t="shared" si="346"/>
        <v>0.99999999999999989</v>
      </c>
    </row>
    <row r="350" spans="1:130">
      <c r="C350" s="18">
        <v>2028</v>
      </c>
      <c r="D350" s="25"/>
      <c r="E350" s="25"/>
      <c r="F350" s="25"/>
      <c r="G350" s="25"/>
      <c r="H350" s="25"/>
      <c r="I350" s="25"/>
      <c r="J350" s="25"/>
      <c r="K350" s="25"/>
      <c r="L350" s="25">
        <f t="shared" si="355"/>
        <v>0</v>
      </c>
      <c r="M350" s="25">
        <f t="shared" si="356"/>
        <v>0</v>
      </c>
      <c r="N350" s="25">
        <f t="shared" si="357"/>
        <v>0</v>
      </c>
      <c r="O350" s="25">
        <f t="shared" si="358"/>
        <v>0</v>
      </c>
      <c r="P350" s="25">
        <f t="shared" si="359"/>
        <v>0</v>
      </c>
      <c r="Q350" s="25">
        <f t="shared" si="360"/>
        <v>0</v>
      </c>
      <c r="R350" s="25">
        <f t="shared" si="364"/>
        <v>0</v>
      </c>
      <c r="S350" s="25">
        <f t="shared" si="366"/>
        <v>0</v>
      </c>
      <c r="T350" s="25">
        <f t="shared" si="367"/>
        <v>0</v>
      </c>
      <c r="U350" s="25">
        <f t="shared" si="368"/>
        <v>5.6363636363636171</v>
      </c>
      <c r="V350" s="25">
        <f t="shared" si="369"/>
        <v>0</v>
      </c>
      <c r="W350" s="25">
        <f t="shared" si="370"/>
        <v>0</v>
      </c>
      <c r="X350" s="25">
        <f t="shared" si="371"/>
        <v>1.9090909090909096</v>
      </c>
      <c r="Y350" s="25">
        <f t="shared" si="372"/>
        <v>3.0000000000000009</v>
      </c>
      <c r="Z350" s="25">
        <f t="shared" si="373"/>
        <v>3.2727272727272738</v>
      </c>
      <c r="AA350" s="25">
        <f t="shared" si="374"/>
        <v>4.0909090909090926</v>
      </c>
      <c r="AB350" s="25">
        <f t="shared" si="375"/>
        <v>5.1818181818181834</v>
      </c>
      <c r="AC350" s="25">
        <f t="shared" si="377"/>
        <v>6.0000000000000018</v>
      </c>
      <c r="AD350" s="25">
        <f t="shared" ref="AD350:AD368" si="378">VLOOKUP($C$92,$D$3:$K$63,$A$72,0)*(B324-B323)</f>
        <v>7.363636363636366</v>
      </c>
      <c r="AE350" s="25">
        <f>VLOOKUP($C$93,$D$3:$K$63,$A$72,0)*(B323-B322)</f>
        <v>8.7272727272727302</v>
      </c>
      <c r="AF350" s="25">
        <f>VLOOKUP($C$94,$D$3:$K$63,$A$72,0)*B322</f>
        <v>0</v>
      </c>
      <c r="AG350" s="25"/>
      <c r="AH350" s="25"/>
      <c r="AI350" s="25"/>
      <c r="AJ350" s="25"/>
      <c r="AK350" s="25"/>
      <c r="AL350" s="25"/>
      <c r="AM350" s="25"/>
      <c r="AN350" s="25"/>
      <c r="AO350" s="25"/>
      <c r="AP350" s="25"/>
      <c r="AQ350" s="25"/>
      <c r="AR350" s="25"/>
      <c r="AS350" s="25"/>
      <c r="AT350" s="25"/>
      <c r="AU350" s="25"/>
      <c r="AV350" s="25"/>
      <c r="AW350" s="25"/>
      <c r="AX350" s="25"/>
      <c r="AY350" s="25"/>
      <c r="AZ350" s="25"/>
      <c r="BA350" s="25"/>
      <c r="BB350" s="25"/>
      <c r="BC350" s="25"/>
      <c r="BD350" s="25"/>
      <c r="BE350" s="25"/>
      <c r="BF350" s="25"/>
      <c r="BG350" s="25"/>
      <c r="BH350" s="25"/>
      <c r="BI350" s="25"/>
      <c r="BJ350" s="25"/>
      <c r="BK350" s="25"/>
      <c r="BL350" s="25"/>
      <c r="BM350" s="21">
        <f t="shared" si="344"/>
        <v>45.181818181818173</v>
      </c>
      <c r="BP350" s="18">
        <v>2028</v>
      </c>
      <c r="BQ350" s="14">
        <f t="shared" si="345"/>
        <v>0</v>
      </c>
      <c r="BR350" s="14">
        <f t="shared" si="345"/>
        <v>0</v>
      </c>
      <c r="BS350" s="14">
        <f t="shared" si="345"/>
        <v>0</v>
      </c>
      <c r="BT350" s="14">
        <f t="shared" si="345"/>
        <v>0</v>
      </c>
      <c r="BU350" s="14">
        <f t="shared" si="345"/>
        <v>0</v>
      </c>
      <c r="BV350" s="14">
        <f t="shared" si="345"/>
        <v>0</v>
      </c>
      <c r="BW350" s="14">
        <f t="shared" si="345"/>
        <v>0</v>
      </c>
      <c r="BX350" s="14">
        <f t="shared" si="345"/>
        <v>0</v>
      </c>
      <c r="BY350" s="14">
        <f t="shared" si="345"/>
        <v>0</v>
      </c>
      <c r="BZ350" s="14">
        <f t="shared" si="345"/>
        <v>0</v>
      </c>
      <c r="CA350" s="14">
        <f t="shared" si="345"/>
        <v>0</v>
      </c>
      <c r="CB350" s="14">
        <f t="shared" si="345"/>
        <v>0</v>
      </c>
      <c r="CC350" s="14">
        <f t="shared" si="345"/>
        <v>0</v>
      </c>
      <c r="CD350" s="14">
        <f t="shared" si="345"/>
        <v>0</v>
      </c>
      <c r="CE350" s="14">
        <f t="shared" si="345"/>
        <v>0</v>
      </c>
      <c r="CF350" s="14">
        <f t="shared" si="345"/>
        <v>0</v>
      </c>
      <c r="CG350" s="14">
        <f t="shared" si="361"/>
        <v>0</v>
      </c>
      <c r="CH350" s="14">
        <f t="shared" si="361"/>
        <v>0.12474849094567364</v>
      </c>
      <c r="CI350" s="14">
        <f t="shared" si="361"/>
        <v>0</v>
      </c>
      <c r="CJ350" s="14">
        <f t="shared" si="361"/>
        <v>0</v>
      </c>
      <c r="CK350" s="14">
        <f t="shared" si="361"/>
        <v>4.2253521126760583E-2</v>
      </c>
      <c r="CL350" s="14">
        <f t="shared" si="361"/>
        <v>6.6398390342052346E-2</v>
      </c>
      <c r="CM350" s="14">
        <f t="shared" si="361"/>
        <v>7.2434607645875296E-2</v>
      </c>
      <c r="CN350" s="14">
        <f t="shared" si="361"/>
        <v>9.0543259557344116E-2</v>
      </c>
      <c r="CO350" s="14">
        <f t="shared" si="361"/>
        <v>0.11468812877263587</v>
      </c>
      <c r="CP350" s="14">
        <f t="shared" si="361"/>
        <v>0.13279678068410469</v>
      </c>
      <c r="CQ350" s="14">
        <f t="shared" si="361"/>
        <v>0.16297786720321941</v>
      </c>
      <c r="CR350" s="14">
        <f t="shared" si="361"/>
        <v>0.1931589537223341</v>
      </c>
      <c r="CS350" s="14">
        <f t="shared" si="361"/>
        <v>0</v>
      </c>
      <c r="CT350" s="14">
        <f t="shared" si="361"/>
        <v>0</v>
      </c>
      <c r="CU350" s="14">
        <f t="shared" si="361"/>
        <v>0</v>
      </c>
      <c r="CV350" s="14">
        <f t="shared" si="361"/>
        <v>0</v>
      </c>
      <c r="CW350" s="14">
        <f t="shared" si="376"/>
        <v>0</v>
      </c>
      <c r="CX350" s="14">
        <f t="shared" si="365"/>
        <v>0</v>
      </c>
      <c r="CY350" s="14">
        <f t="shared" si="365"/>
        <v>0</v>
      </c>
      <c r="CZ350" s="14">
        <f t="shared" si="365"/>
        <v>0</v>
      </c>
      <c r="DA350" s="14">
        <f t="shared" si="365"/>
        <v>0</v>
      </c>
      <c r="DB350" s="14">
        <f t="shared" si="365"/>
        <v>0</v>
      </c>
      <c r="DC350" s="14">
        <f t="shared" si="362"/>
        <v>0</v>
      </c>
      <c r="DD350" s="14">
        <f t="shared" si="362"/>
        <v>0</v>
      </c>
      <c r="DE350" s="14">
        <f t="shared" si="362"/>
        <v>0</v>
      </c>
      <c r="DF350" s="14">
        <f t="shared" si="362"/>
        <v>0</v>
      </c>
      <c r="DG350" s="14">
        <f t="shared" si="362"/>
        <v>0</v>
      </c>
      <c r="DH350" s="14">
        <f t="shared" si="362"/>
        <v>0</v>
      </c>
      <c r="DI350" s="14">
        <f t="shared" si="362"/>
        <v>0</v>
      </c>
      <c r="DJ350" s="14">
        <f t="shared" si="362"/>
        <v>0</v>
      </c>
      <c r="DK350" s="14">
        <f t="shared" si="362"/>
        <v>0</v>
      </c>
      <c r="DL350" s="14">
        <f t="shared" si="362"/>
        <v>0</v>
      </c>
      <c r="DM350" s="14">
        <f t="shared" si="362"/>
        <v>0</v>
      </c>
      <c r="DN350" s="14">
        <f t="shared" si="362"/>
        <v>0</v>
      </c>
      <c r="DO350" s="14">
        <f t="shared" si="362"/>
        <v>0</v>
      </c>
      <c r="DP350" s="14">
        <f t="shared" si="362"/>
        <v>0</v>
      </c>
      <c r="DQ350" s="14">
        <f t="shared" si="362"/>
        <v>0</v>
      </c>
      <c r="DR350" s="14">
        <f t="shared" si="362"/>
        <v>0</v>
      </c>
      <c r="DS350" s="14">
        <f t="shared" si="363"/>
        <v>0</v>
      </c>
      <c r="DT350" s="14">
        <f t="shared" si="342"/>
        <v>0</v>
      </c>
      <c r="DU350" s="14">
        <f t="shared" si="342"/>
        <v>0</v>
      </c>
      <c r="DV350" s="14">
        <f t="shared" si="342"/>
        <v>0</v>
      </c>
      <c r="DW350" s="14">
        <f t="shared" si="342"/>
        <v>0</v>
      </c>
      <c r="DX350" s="14">
        <f t="shared" si="342"/>
        <v>0</v>
      </c>
      <c r="DY350" s="14">
        <f t="shared" si="342"/>
        <v>0</v>
      </c>
      <c r="DZ350" s="14">
        <f t="shared" si="346"/>
        <v>1</v>
      </c>
    </row>
    <row r="351" spans="1:130">
      <c r="C351" s="18">
        <v>2029</v>
      </c>
      <c r="D351" s="25"/>
      <c r="E351" s="25"/>
      <c r="F351" s="25"/>
      <c r="G351" s="25"/>
      <c r="H351" s="25"/>
      <c r="I351" s="25"/>
      <c r="J351" s="25"/>
      <c r="K351" s="25"/>
      <c r="L351" s="25"/>
      <c r="M351" s="25">
        <f t="shared" si="356"/>
        <v>0</v>
      </c>
      <c r="N351" s="25">
        <f t="shared" si="357"/>
        <v>0</v>
      </c>
      <c r="O351" s="25">
        <f t="shared" si="358"/>
        <v>0</v>
      </c>
      <c r="P351" s="25">
        <f t="shared" si="359"/>
        <v>0</v>
      </c>
      <c r="Q351" s="25">
        <f t="shared" si="360"/>
        <v>0</v>
      </c>
      <c r="R351" s="25">
        <f t="shared" si="364"/>
        <v>0</v>
      </c>
      <c r="S351" s="25">
        <f t="shared" si="366"/>
        <v>0</v>
      </c>
      <c r="T351" s="25">
        <f t="shared" si="367"/>
        <v>0</v>
      </c>
      <c r="U351" s="25">
        <f t="shared" si="368"/>
        <v>0</v>
      </c>
      <c r="V351" s="25">
        <f t="shared" si="369"/>
        <v>0</v>
      </c>
      <c r="W351" s="25">
        <f t="shared" si="370"/>
        <v>0</v>
      </c>
      <c r="X351" s="25">
        <f t="shared" si="371"/>
        <v>1.9090909090909096</v>
      </c>
      <c r="Y351" s="25">
        <f t="shared" si="372"/>
        <v>3.0000000000000009</v>
      </c>
      <c r="Z351" s="25">
        <f t="shared" si="373"/>
        <v>3.2727272727272738</v>
      </c>
      <c r="AA351" s="25">
        <f t="shared" si="374"/>
        <v>4.0909090909090926</v>
      </c>
      <c r="AB351" s="25">
        <f t="shared" si="375"/>
        <v>5.1818181818181834</v>
      </c>
      <c r="AC351" s="25">
        <f t="shared" si="377"/>
        <v>6.0000000000000018</v>
      </c>
      <c r="AD351" s="25">
        <f t="shared" si="378"/>
        <v>7.363636363636366</v>
      </c>
      <c r="AE351" s="25">
        <f t="shared" ref="AE351:AE369" si="379">VLOOKUP($C$93,$D$3:$K$63,$A$72,0)*(B324-B323)</f>
        <v>8.7272727272727302</v>
      </c>
      <c r="AF351" s="25">
        <f>VLOOKUP($C$94,$D$3:$K$63,$A$72,0)*(B323-B322)</f>
        <v>10.63636363636364</v>
      </c>
      <c r="AG351" s="25">
        <f>VLOOKUP($C$95,$D$3:$K$63,$A$72,0)*B322</f>
        <v>0</v>
      </c>
      <c r="AH351" s="25"/>
      <c r="AI351" s="25"/>
      <c r="AJ351" s="25"/>
      <c r="AK351" s="25"/>
      <c r="AL351" s="25"/>
      <c r="AM351" s="25"/>
      <c r="AN351" s="25"/>
      <c r="AO351" s="25"/>
      <c r="AP351" s="25"/>
      <c r="AQ351" s="25"/>
      <c r="AR351" s="25"/>
      <c r="AS351" s="25"/>
      <c r="AT351" s="25"/>
      <c r="AU351" s="25"/>
      <c r="AV351" s="25"/>
      <c r="AW351" s="25"/>
      <c r="AX351" s="25"/>
      <c r="AY351" s="25"/>
      <c r="AZ351" s="25"/>
      <c r="BA351" s="25"/>
      <c r="BB351" s="25"/>
      <c r="BC351" s="25"/>
      <c r="BD351" s="25"/>
      <c r="BE351" s="25"/>
      <c r="BF351" s="25"/>
      <c r="BG351" s="25"/>
      <c r="BH351" s="25"/>
      <c r="BI351" s="25"/>
      <c r="BJ351" s="25"/>
      <c r="BK351" s="25"/>
      <c r="BL351" s="25"/>
      <c r="BM351" s="21">
        <f t="shared" si="344"/>
        <v>50.181818181818201</v>
      </c>
      <c r="BP351" s="18">
        <v>2029</v>
      </c>
      <c r="BQ351" s="14">
        <f t="shared" si="345"/>
        <v>0</v>
      </c>
      <c r="BR351" s="14">
        <f t="shared" si="345"/>
        <v>0</v>
      </c>
      <c r="BS351" s="14">
        <f t="shared" si="345"/>
        <v>0</v>
      </c>
      <c r="BT351" s="14">
        <f t="shared" si="345"/>
        <v>0</v>
      </c>
      <c r="BU351" s="14">
        <f t="shared" si="345"/>
        <v>0</v>
      </c>
      <c r="BV351" s="14">
        <f t="shared" si="345"/>
        <v>0</v>
      </c>
      <c r="BW351" s="14">
        <f t="shared" si="345"/>
        <v>0</v>
      </c>
      <c r="BX351" s="14">
        <f t="shared" si="345"/>
        <v>0</v>
      </c>
      <c r="BY351" s="14">
        <f t="shared" si="345"/>
        <v>0</v>
      </c>
      <c r="BZ351" s="14">
        <f t="shared" si="345"/>
        <v>0</v>
      </c>
      <c r="CA351" s="14">
        <f t="shared" si="345"/>
        <v>0</v>
      </c>
      <c r="CB351" s="14">
        <f t="shared" si="345"/>
        <v>0</v>
      </c>
      <c r="CC351" s="14">
        <f t="shared" si="345"/>
        <v>0</v>
      </c>
      <c r="CD351" s="14">
        <f t="shared" si="345"/>
        <v>0</v>
      </c>
      <c r="CE351" s="14">
        <f t="shared" si="345"/>
        <v>0</v>
      </c>
      <c r="CF351" s="14">
        <f t="shared" si="345"/>
        <v>0</v>
      </c>
      <c r="CG351" s="14">
        <f t="shared" si="361"/>
        <v>0</v>
      </c>
      <c r="CH351" s="14">
        <f t="shared" si="361"/>
        <v>0</v>
      </c>
      <c r="CI351" s="14">
        <f t="shared" si="361"/>
        <v>0</v>
      </c>
      <c r="CJ351" s="14">
        <f t="shared" si="361"/>
        <v>0</v>
      </c>
      <c r="CK351" s="14">
        <f t="shared" si="361"/>
        <v>3.8043478260869561E-2</v>
      </c>
      <c r="CL351" s="14">
        <f t="shared" si="361"/>
        <v>5.9782608695652169E-2</v>
      </c>
      <c r="CM351" s="14">
        <f t="shared" si="361"/>
        <v>6.5217391304347824E-2</v>
      </c>
      <c r="CN351" s="14">
        <f t="shared" si="361"/>
        <v>8.1521739130434784E-2</v>
      </c>
      <c r="CO351" s="14">
        <f t="shared" si="361"/>
        <v>0.10326086956521738</v>
      </c>
      <c r="CP351" s="14">
        <f t="shared" si="361"/>
        <v>0.11956521739130434</v>
      </c>
      <c r="CQ351" s="14">
        <f t="shared" si="361"/>
        <v>0.14673913043478259</v>
      </c>
      <c r="CR351" s="14">
        <f t="shared" si="361"/>
        <v>0.17391304347826086</v>
      </c>
      <c r="CS351" s="14">
        <f t="shared" si="361"/>
        <v>0.21195652173913043</v>
      </c>
      <c r="CT351" s="14">
        <f t="shared" si="361"/>
        <v>0</v>
      </c>
      <c r="CU351" s="14">
        <f t="shared" si="361"/>
        <v>0</v>
      </c>
      <c r="CV351" s="14">
        <f t="shared" si="361"/>
        <v>0</v>
      </c>
      <c r="CW351" s="14">
        <f t="shared" si="376"/>
        <v>0</v>
      </c>
      <c r="CX351" s="14">
        <f t="shared" si="365"/>
        <v>0</v>
      </c>
      <c r="CY351" s="14">
        <f t="shared" si="365"/>
        <v>0</v>
      </c>
      <c r="CZ351" s="14">
        <f t="shared" si="365"/>
        <v>0</v>
      </c>
      <c r="DA351" s="14">
        <f t="shared" si="365"/>
        <v>0</v>
      </c>
      <c r="DB351" s="14">
        <f t="shared" si="365"/>
        <v>0</v>
      </c>
      <c r="DC351" s="14">
        <f t="shared" si="362"/>
        <v>0</v>
      </c>
      <c r="DD351" s="14">
        <f t="shared" si="362"/>
        <v>0</v>
      </c>
      <c r="DE351" s="14">
        <f t="shared" si="362"/>
        <v>0</v>
      </c>
      <c r="DF351" s="14">
        <f t="shared" si="362"/>
        <v>0</v>
      </c>
      <c r="DG351" s="14">
        <f t="shared" si="362"/>
        <v>0</v>
      </c>
      <c r="DH351" s="14">
        <f t="shared" si="362"/>
        <v>0</v>
      </c>
      <c r="DI351" s="14">
        <f t="shared" si="362"/>
        <v>0</v>
      </c>
      <c r="DJ351" s="14">
        <f t="shared" si="362"/>
        <v>0</v>
      </c>
      <c r="DK351" s="14">
        <f t="shared" si="362"/>
        <v>0</v>
      </c>
      <c r="DL351" s="14">
        <f t="shared" si="362"/>
        <v>0</v>
      </c>
      <c r="DM351" s="14">
        <f t="shared" si="362"/>
        <v>0</v>
      </c>
      <c r="DN351" s="14">
        <f t="shared" si="362"/>
        <v>0</v>
      </c>
      <c r="DO351" s="14">
        <f t="shared" si="362"/>
        <v>0</v>
      </c>
      <c r="DP351" s="14">
        <f t="shared" si="362"/>
        <v>0</v>
      </c>
      <c r="DQ351" s="14">
        <f t="shared" si="362"/>
        <v>0</v>
      </c>
      <c r="DR351" s="14">
        <f t="shared" si="362"/>
        <v>0</v>
      </c>
      <c r="DS351" s="14">
        <f t="shared" si="363"/>
        <v>0</v>
      </c>
      <c r="DT351" s="14">
        <f t="shared" si="342"/>
        <v>0</v>
      </c>
      <c r="DU351" s="14">
        <f t="shared" si="342"/>
        <v>0</v>
      </c>
      <c r="DV351" s="14">
        <f t="shared" si="342"/>
        <v>0</v>
      </c>
      <c r="DW351" s="14">
        <f t="shared" si="342"/>
        <v>0</v>
      </c>
      <c r="DX351" s="14">
        <f t="shared" si="342"/>
        <v>0</v>
      </c>
      <c r="DY351" s="14">
        <f t="shared" si="342"/>
        <v>0</v>
      </c>
      <c r="DZ351" s="14">
        <f t="shared" si="346"/>
        <v>1</v>
      </c>
    </row>
    <row r="352" spans="1:130">
      <c r="C352" s="18">
        <v>2030</v>
      </c>
      <c r="D352" s="25"/>
      <c r="E352" s="25"/>
      <c r="F352" s="25"/>
      <c r="G352" s="25"/>
      <c r="H352" s="25"/>
      <c r="I352" s="25"/>
      <c r="J352" s="25"/>
      <c r="K352" s="25"/>
      <c r="L352" s="25"/>
      <c r="M352" s="25"/>
      <c r="N352" s="25">
        <f t="shared" si="357"/>
        <v>0</v>
      </c>
      <c r="O352" s="25">
        <f t="shared" si="358"/>
        <v>0</v>
      </c>
      <c r="P352" s="25">
        <f t="shared" si="359"/>
        <v>0</v>
      </c>
      <c r="Q352" s="25">
        <f t="shared" si="360"/>
        <v>0</v>
      </c>
      <c r="R352" s="25">
        <f t="shared" si="364"/>
        <v>0</v>
      </c>
      <c r="S352" s="25">
        <f t="shared" si="366"/>
        <v>0</v>
      </c>
      <c r="T352" s="25">
        <f t="shared" si="367"/>
        <v>0</v>
      </c>
      <c r="U352" s="25">
        <f t="shared" si="368"/>
        <v>0</v>
      </c>
      <c r="V352" s="25">
        <f t="shared" si="369"/>
        <v>0</v>
      </c>
      <c r="W352" s="25">
        <f t="shared" si="370"/>
        <v>0</v>
      </c>
      <c r="X352" s="25">
        <f t="shared" si="371"/>
        <v>1.9090909090909096</v>
      </c>
      <c r="Y352" s="25">
        <f t="shared" si="372"/>
        <v>3.0000000000000009</v>
      </c>
      <c r="Z352" s="25">
        <f t="shared" si="373"/>
        <v>3.2727272727272738</v>
      </c>
      <c r="AA352" s="25">
        <f t="shared" si="374"/>
        <v>4.0909090909090926</v>
      </c>
      <c r="AB352" s="25">
        <f t="shared" si="375"/>
        <v>5.1818181818181834</v>
      </c>
      <c r="AC352" s="25">
        <f t="shared" si="377"/>
        <v>6.0000000000000018</v>
      </c>
      <c r="AD352" s="25">
        <f t="shared" si="378"/>
        <v>7.363636363636366</v>
      </c>
      <c r="AE352" s="25">
        <f t="shared" si="379"/>
        <v>8.7272727272727302</v>
      </c>
      <c r="AF352" s="25">
        <f t="shared" ref="AF352:AF370" si="380">VLOOKUP($C$94,$D$3:$K$63,$A$72,0)*(B324-B323)</f>
        <v>10.63636363636364</v>
      </c>
      <c r="AG352" s="25">
        <f>VLOOKUP($C$95,$D$3:$K$63,$A$72,0)*(B323-B322)</f>
        <v>13.090909090909095</v>
      </c>
      <c r="AH352" s="25">
        <f>VLOOKUP($C$96,$D$3:$K$63,$A$72,0)*B322</f>
        <v>0</v>
      </c>
      <c r="AI352" s="25"/>
      <c r="AJ352" s="25"/>
      <c r="AK352" s="25"/>
      <c r="AL352" s="25"/>
      <c r="AM352" s="25"/>
      <c r="AN352" s="25"/>
      <c r="AO352" s="25"/>
      <c r="AP352" s="25"/>
      <c r="AQ352" s="25"/>
      <c r="AR352" s="25"/>
      <c r="AS352" s="25"/>
      <c r="AT352" s="25"/>
      <c r="AU352" s="25"/>
      <c r="AV352" s="25"/>
      <c r="AW352" s="25"/>
      <c r="AX352" s="25"/>
      <c r="AY352" s="25"/>
      <c r="AZ352" s="25"/>
      <c r="BA352" s="25"/>
      <c r="BB352" s="25"/>
      <c r="BC352" s="25"/>
      <c r="BD352" s="25"/>
      <c r="BE352" s="25"/>
      <c r="BF352" s="25"/>
      <c r="BG352" s="25"/>
      <c r="BH352" s="25"/>
      <c r="BI352" s="25"/>
      <c r="BJ352" s="25"/>
      <c r="BK352" s="25"/>
      <c r="BL352" s="25"/>
      <c r="BM352" s="21">
        <f t="shared" si="344"/>
        <v>63.272727272727295</v>
      </c>
      <c r="BP352" s="18">
        <v>2030</v>
      </c>
      <c r="BQ352" s="14">
        <f t="shared" si="345"/>
        <v>0</v>
      </c>
      <c r="BR352" s="14">
        <f t="shared" si="345"/>
        <v>0</v>
      </c>
      <c r="BS352" s="14">
        <f t="shared" si="345"/>
        <v>0</v>
      </c>
      <c r="BT352" s="14">
        <f t="shared" si="345"/>
        <v>0</v>
      </c>
      <c r="BU352" s="14">
        <f t="shared" si="345"/>
        <v>0</v>
      </c>
      <c r="BV352" s="14">
        <f t="shared" si="345"/>
        <v>0</v>
      </c>
      <c r="BW352" s="14">
        <f t="shared" si="345"/>
        <v>0</v>
      </c>
      <c r="BX352" s="14">
        <f t="shared" si="345"/>
        <v>0</v>
      </c>
      <c r="BY352" s="14">
        <f t="shared" si="345"/>
        <v>0</v>
      </c>
      <c r="BZ352" s="14">
        <f t="shared" si="345"/>
        <v>0</v>
      </c>
      <c r="CA352" s="14">
        <f t="shared" si="345"/>
        <v>0</v>
      </c>
      <c r="CB352" s="14">
        <f t="shared" si="345"/>
        <v>0</v>
      </c>
      <c r="CC352" s="14">
        <f t="shared" si="345"/>
        <v>0</v>
      </c>
      <c r="CD352" s="14">
        <f t="shared" si="345"/>
        <v>0</v>
      </c>
      <c r="CE352" s="14">
        <f t="shared" si="345"/>
        <v>0</v>
      </c>
      <c r="CF352" s="14">
        <f t="shared" si="345"/>
        <v>0</v>
      </c>
      <c r="CG352" s="14">
        <f t="shared" si="361"/>
        <v>0</v>
      </c>
      <c r="CH352" s="14">
        <f t="shared" si="361"/>
        <v>0</v>
      </c>
      <c r="CI352" s="14">
        <f t="shared" si="361"/>
        <v>0</v>
      </c>
      <c r="CJ352" s="14">
        <f t="shared" si="361"/>
        <v>0</v>
      </c>
      <c r="CK352" s="14">
        <f t="shared" si="361"/>
        <v>3.0172413793103446E-2</v>
      </c>
      <c r="CL352" s="14">
        <f t="shared" si="361"/>
        <v>4.7413793103448273E-2</v>
      </c>
      <c r="CM352" s="14">
        <f t="shared" si="361"/>
        <v>5.1724137931034482E-2</v>
      </c>
      <c r="CN352" s="14">
        <f t="shared" si="361"/>
        <v>6.4655172413793108E-2</v>
      </c>
      <c r="CO352" s="14">
        <f t="shared" si="361"/>
        <v>8.1896551724137928E-2</v>
      </c>
      <c r="CP352" s="14">
        <f t="shared" si="361"/>
        <v>9.4827586206896547E-2</v>
      </c>
      <c r="CQ352" s="14">
        <f t="shared" si="361"/>
        <v>0.11637931034482758</v>
      </c>
      <c r="CR352" s="14">
        <f t="shared" si="361"/>
        <v>0.13793103448275862</v>
      </c>
      <c r="CS352" s="14">
        <f t="shared" si="361"/>
        <v>0.16810344827586207</v>
      </c>
      <c r="CT352" s="14">
        <f t="shared" si="361"/>
        <v>0.20689655172413793</v>
      </c>
      <c r="CU352" s="14">
        <f t="shared" si="361"/>
        <v>0</v>
      </c>
      <c r="CV352" s="14">
        <f t="shared" si="361"/>
        <v>0</v>
      </c>
      <c r="CW352" s="14">
        <f t="shared" si="376"/>
        <v>0</v>
      </c>
      <c r="CX352" s="14">
        <f t="shared" si="365"/>
        <v>0</v>
      </c>
      <c r="CY352" s="14">
        <f t="shared" si="365"/>
        <v>0</v>
      </c>
      <c r="CZ352" s="14">
        <f t="shared" si="365"/>
        <v>0</v>
      </c>
      <c r="DA352" s="14">
        <f t="shared" si="365"/>
        <v>0</v>
      </c>
      <c r="DB352" s="14">
        <f t="shared" si="365"/>
        <v>0</v>
      </c>
      <c r="DC352" s="14">
        <f t="shared" si="362"/>
        <v>0</v>
      </c>
      <c r="DD352" s="14">
        <f t="shared" si="362"/>
        <v>0</v>
      </c>
      <c r="DE352" s="14">
        <f t="shared" si="362"/>
        <v>0</v>
      </c>
      <c r="DF352" s="14">
        <f t="shared" si="362"/>
        <v>0</v>
      </c>
      <c r="DG352" s="14">
        <f t="shared" si="362"/>
        <v>0</v>
      </c>
      <c r="DH352" s="14">
        <f t="shared" si="362"/>
        <v>0</v>
      </c>
      <c r="DI352" s="14">
        <f t="shared" si="362"/>
        <v>0</v>
      </c>
      <c r="DJ352" s="14">
        <f t="shared" si="362"/>
        <v>0</v>
      </c>
      <c r="DK352" s="14">
        <f t="shared" si="362"/>
        <v>0</v>
      </c>
      <c r="DL352" s="14">
        <f t="shared" si="362"/>
        <v>0</v>
      </c>
      <c r="DM352" s="14">
        <f t="shared" si="362"/>
        <v>0</v>
      </c>
      <c r="DN352" s="14">
        <f t="shared" si="362"/>
        <v>0</v>
      </c>
      <c r="DO352" s="14">
        <f t="shared" si="362"/>
        <v>0</v>
      </c>
      <c r="DP352" s="14">
        <f t="shared" si="362"/>
        <v>0</v>
      </c>
      <c r="DQ352" s="14">
        <f t="shared" si="362"/>
        <v>0</v>
      </c>
      <c r="DR352" s="14">
        <f t="shared" si="362"/>
        <v>0</v>
      </c>
      <c r="DS352" s="14">
        <f t="shared" si="363"/>
        <v>0</v>
      </c>
      <c r="DT352" s="14">
        <f t="shared" si="342"/>
        <v>0</v>
      </c>
      <c r="DU352" s="14">
        <f t="shared" si="342"/>
        <v>0</v>
      </c>
      <c r="DV352" s="14">
        <f t="shared" si="342"/>
        <v>0</v>
      </c>
      <c r="DW352" s="14">
        <f t="shared" si="342"/>
        <v>0</v>
      </c>
      <c r="DX352" s="14">
        <f t="shared" si="342"/>
        <v>0</v>
      </c>
      <c r="DY352" s="14">
        <f t="shared" si="342"/>
        <v>0</v>
      </c>
      <c r="DZ352" s="14">
        <f t="shared" si="346"/>
        <v>1</v>
      </c>
    </row>
    <row r="353" spans="3:130">
      <c r="C353" s="18">
        <v>2031</v>
      </c>
      <c r="D353" s="25"/>
      <c r="E353" s="25"/>
      <c r="F353" s="25"/>
      <c r="G353" s="25"/>
      <c r="H353" s="25"/>
      <c r="I353" s="25"/>
      <c r="J353" s="25"/>
      <c r="K353" s="25"/>
      <c r="L353" s="25"/>
      <c r="M353" s="25"/>
      <c r="N353" s="25"/>
      <c r="O353" s="25">
        <f t="shared" si="358"/>
        <v>0</v>
      </c>
      <c r="P353" s="25">
        <f t="shared" si="359"/>
        <v>0</v>
      </c>
      <c r="Q353" s="25">
        <f t="shared" si="360"/>
        <v>0</v>
      </c>
      <c r="R353" s="25">
        <f t="shared" si="364"/>
        <v>0</v>
      </c>
      <c r="S353" s="25">
        <f t="shared" si="366"/>
        <v>0</v>
      </c>
      <c r="T353" s="25">
        <f t="shared" si="367"/>
        <v>0</v>
      </c>
      <c r="U353" s="25">
        <f t="shared" si="368"/>
        <v>0</v>
      </c>
      <c r="V353" s="25">
        <f t="shared" si="369"/>
        <v>0</v>
      </c>
      <c r="W353" s="25">
        <f t="shared" si="370"/>
        <v>0</v>
      </c>
      <c r="X353" s="25">
        <f t="shared" si="371"/>
        <v>1.9090909090909027</v>
      </c>
      <c r="Y353" s="25">
        <f t="shared" si="372"/>
        <v>3.0000000000000009</v>
      </c>
      <c r="Z353" s="25">
        <f t="shared" si="373"/>
        <v>3.2727272727272738</v>
      </c>
      <c r="AA353" s="25">
        <f t="shared" si="374"/>
        <v>4.0909090909090926</v>
      </c>
      <c r="AB353" s="25">
        <f t="shared" si="375"/>
        <v>5.1818181818181834</v>
      </c>
      <c r="AC353" s="25">
        <f t="shared" si="377"/>
        <v>6.0000000000000018</v>
      </c>
      <c r="AD353" s="25">
        <f t="shared" si="378"/>
        <v>7.363636363636366</v>
      </c>
      <c r="AE353" s="25">
        <f t="shared" si="379"/>
        <v>8.7272727272727302</v>
      </c>
      <c r="AF353" s="25">
        <f t="shared" si="380"/>
        <v>10.63636363636364</v>
      </c>
      <c r="AG353" s="25">
        <f t="shared" ref="AG353:AG371" si="381">VLOOKUP($C$95,$D$3:$K$63,$A$72,0)*(B324-B323)</f>
        <v>13.090909090909095</v>
      </c>
      <c r="AH353" s="25">
        <f>VLOOKUP($C$96,$D$3:$K$63,$A$72,0)*(B323-B322)</f>
        <v>16.090909090909097</v>
      </c>
      <c r="AI353" s="25">
        <f>VLOOKUP($C$97,$D$3:$K$63,$A$72,0)*B322</f>
        <v>0</v>
      </c>
      <c r="AJ353" s="25"/>
      <c r="AK353" s="25"/>
      <c r="AL353" s="25"/>
      <c r="AM353" s="25"/>
      <c r="AN353" s="25"/>
      <c r="AO353" s="25"/>
      <c r="AP353" s="25"/>
      <c r="AQ353" s="25"/>
      <c r="AR353" s="25"/>
      <c r="AS353" s="25"/>
      <c r="AT353" s="25"/>
      <c r="AU353" s="25"/>
      <c r="AV353" s="25"/>
      <c r="AW353" s="25"/>
      <c r="AX353" s="25"/>
      <c r="AY353" s="25"/>
      <c r="AZ353" s="25"/>
      <c r="BA353" s="25"/>
      <c r="BB353" s="25"/>
      <c r="BC353" s="25"/>
      <c r="BD353" s="25"/>
      <c r="BE353" s="25"/>
      <c r="BF353" s="25"/>
      <c r="BG353" s="25"/>
      <c r="BH353" s="25"/>
      <c r="BI353" s="25"/>
      <c r="BJ353" s="25"/>
      <c r="BK353" s="25"/>
      <c r="BL353" s="25"/>
      <c r="BM353" s="21">
        <f t="shared" si="344"/>
        <v>79.363636363636374</v>
      </c>
      <c r="BP353" s="18">
        <v>2031</v>
      </c>
      <c r="BQ353" s="14">
        <f t="shared" ref="BQ353:CF368" si="382">D353/$BM353</f>
        <v>0</v>
      </c>
      <c r="BR353" s="14">
        <f t="shared" si="382"/>
        <v>0</v>
      </c>
      <c r="BS353" s="14">
        <f t="shared" si="382"/>
        <v>0</v>
      </c>
      <c r="BT353" s="14">
        <f t="shared" si="382"/>
        <v>0</v>
      </c>
      <c r="BU353" s="14">
        <f t="shared" si="382"/>
        <v>0</v>
      </c>
      <c r="BV353" s="14">
        <f t="shared" si="382"/>
        <v>0</v>
      </c>
      <c r="BW353" s="14">
        <f t="shared" si="382"/>
        <v>0</v>
      </c>
      <c r="BX353" s="14">
        <f t="shared" si="382"/>
        <v>0</v>
      </c>
      <c r="BY353" s="14">
        <f t="shared" si="382"/>
        <v>0</v>
      </c>
      <c r="BZ353" s="14">
        <f t="shared" si="382"/>
        <v>0</v>
      </c>
      <c r="CA353" s="14">
        <f t="shared" si="382"/>
        <v>0</v>
      </c>
      <c r="CB353" s="14">
        <f t="shared" si="382"/>
        <v>0</v>
      </c>
      <c r="CC353" s="14">
        <f t="shared" si="382"/>
        <v>0</v>
      </c>
      <c r="CD353" s="14">
        <f t="shared" si="382"/>
        <v>0</v>
      </c>
      <c r="CE353" s="14">
        <f t="shared" si="382"/>
        <v>0</v>
      </c>
      <c r="CF353" s="14">
        <f t="shared" si="382"/>
        <v>0</v>
      </c>
      <c r="CG353" s="14">
        <f t="shared" si="361"/>
        <v>0</v>
      </c>
      <c r="CH353" s="14">
        <f t="shared" si="361"/>
        <v>0</v>
      </c>
      <c r="CI353" s="14">
        <f t="shared" si="361"/>
        <v>0</v>
      </c>
      <c r="CJ353" s="14">
        <f t="shared" si="361"/>
        <v>0</v>
      </c>
      <c r="CK353" s="14">
        <f t="shared" si="361"/>
        <v>2.4054982817869334E-2</v>
      </c>
      <c r="CL353" s="14">
        <f t="shared" si="361"/>
        <v>3.7800687285223372E-2</v>
      </c>
      <c r="CM353" s="14">
        <f t="shared" si="361"/>
        <v>4.1237113402061862E-2</v>
      </c>
      <c r="CN353" s="14">
        <f t="shared" si="361"/>
        <v>5.1546391752577338E-2</v>
      </c>
      <c r="CO353" s="14">
        <f t="shared" si="361"/>
        <v>6.5292096219931289E-2</v>
      </c>
      <c r="CP353" s="14">
        <f t="shared" si="361"/>
        <v>7.5601374570446744E-2</v>
      </c>
      <c r="CQ353" s="14">
        <f t="shared" si="361"/>
        <v>9.2783505154639193E-2</v>
      </c>
      <c r="CR353" s="14">
        <f t="shared" si="361"/>
        <v>0.10996563573883164</v>
      </c>
      <c r="CS353" s="14">
        <f t="shared" si="361"/>
        <v>0.13402061855670105</v>
      </c>
      <c r="CT353" s="14">
        <f t="shared" si="361"/>
        <v>0.16494845360824745</v>
      </c>
      <c r="CU353" s="14">
        <f t="shared" si="361"/>
        <v>0.20274914089347085</v>
      </c>
      <c r="CV353" s="14">
        <f t="shared" si="361"/>
        <v>0</v>
      </c>
      <c r="CW353" s="14">
        <f t="shared" si="376"/>
        <v>0</v>
      </c>
      <c r="CX353" s="14">
        <f t="shared" si="365"/>
        <v>0</v>
      </c>
      <c r="CY353" s="14">
        <f t="shared" si="365"/>
        <v>0</v>
      </c>
      <c r="CZ353" s="14">
        <f t="shared" si="365"/>
        <v>0</v>
      </c>
      <c r="DA353" s="14">
        <f t="shared" si="365"/>
        <v>0</v>
      </c>
      <c r="DB353" s="14">
        <f t="shared" si="365"/>
        <v>0</v>
      </c>
      <c r="DC353" s="14">
        <f t="shared" si="362"/>
        <v>0</v>
      </c>
      <c r="DD353" s="14">
        <f t="shared" si="362"/>
        <v>0</v>
      </c>
      <c r="DE353" s="14">
        <f t="shared" si="362"/>
        <v>0</v>
      </c>
      <c r="DF353" s="14">
        <f t="shared" si="362"/>
        <v>0</v>
      </c>
      <c r="DG353" s="14">
        <f t="shared" si="362"/>
        <v>0</v>
      </c>
      <c r="DH353" s="14">
        <f t="shared" si="362"/>
        <v>0</v>
      </c>
      <c r="DI353" s="14">
        <f t="shared" si="362"/>
        <v>0</v>
      </c>
      <c r="DJ353" s="14">
        <f t="shared" si="362"/>
        <v>0</v>
      </c>
      <c r="DK353" s="14">
        <f t="shared" si="362"/>
        <v>0</v>
      </c>
      <c r="DL353" s="14">
        <f t="shared" si="362"/>
        <v>0</v>
      </c>
      <c r="DM353" s="14">
        <f t="shared" si="362"/>
        <v>0</v>
      </c>
      <c r="DN353" s="14">
        <f t="shared" si="362"/>
        <v>0</v>
      </c>
      <c r="DO353" s="14">
        <f t="shared" si="362"/>
        <v>0</v>
      </c>
      <c r="DP353" s="14">
        <f t="shared" si="362"/>
        <v>0</v>
      </c>
      <c r="DQ353" s="14">
        <f t="shared" ref="DQ353:DR382" si="383">BD353/$BM353</f>
        <v>0</v>
      </c>
      <c r="DR353" s="14">
        <f t="shared" si="383"/>
        <v>0</v>
      </c>
      <c r="DS353" s="14">
        <f t="shared" si="363"/>
        <v>0</v>
      </c>
      <c r="DT353" s="14">
        <f t="shared" si="342"/>
        <v>0</v>
      </c>
      <c r="DU353" s="14">
        <f t="shared" si="342"/>
        <v>0</v>
      </c>
      <c r="DV353" s="14">
        <f t="shared" si="342"/>
        <v>0</v>
      </c>
      <c r="DW353" s="14">
        <f t="shared" si="342"/>
        <v>0</v>
      </c>
      <c r="DX353" s="14">
        <f t="shared" si="342"/>
        <v>0</v>
      </c>
      <c r="DY353" s="14">
        <f t="shared" si="342"/>
        <v>0</v>
      </c>
      <c r="DZ353" s="14">
        <f t="shared" si="346"/>
        <v>1</v>
      </c>
    </row>
    <row r="354" spans="3:130">
      <c r="C354" s="18">
        <v>2032</v>
      </c>
      <c r="D354" s="25"/>
      <c r="E354" s="25"/>
      <c r="F354" s="25"/>
      <c r="G354" s="25"/>
      <c r="H354" s="25"/>
      <c r="I354" s="25"/>
      <c r="J354" s="25"/>
      <c r="K354" s="25"/>
      <c r="L354" s="25"/>
      <c r="M354" s="25"/>
      <c r="N354" s="25"/>
      <c r="O354" s="25"/>
      <c r="P354" s="25">
        <f t="shared" si="359"/>
        <v>0</v>
      </c>
      <c r="Q354" s="25">
        <f t="shared" si="360"/>
        <v>0</v>
      </c>
      <c r="R354" s="25">
        <f t="shared" si="364"/>
        <v>0</v>
      </c>
      <c r="S354" s="25">
        <f t="shared" si="366"/>
        <v>0</v>
      </c>
      <c r="T354" s="25">
        <f t="shared" si="367"/>
        <v>0</v>
      </c>
      <c r="U354" s="25">
        <f t="shared" si="368"/>
        <v>0</v>
      </c>
      <c r="V354" s="25">
        <f t="shared" si="369"/>
        <v>0</v>
      </c>
      <c r="W354" s="25">
        <f t="shared" si="370"/>
        <v>0</v>
      </c>
      <c r="X354" s="25">
        <f t="shared" si="371"/>
        <v>0</v>
      </c>
      <c r="Y354" s="25">
        <f t="shared" si="372"/>
        <v>2.9999999999999902</v>
      </c>
      <c r="Z354" s="25">
        <f t="shared" si="373"/>
        <v>3.2727272727272738</v>
      </c>
      <c r="AA354" s="25">
        <f t="shared" si="374"/>
        <v>4.0909090909090926</v>
      </c>
      <c r="AB354" s="25">
        <f t="shared" si="375"/>
        <v>5.1818181818181834</v>
      </c>
      <c r="AC354" s="25">
        <f t="shared" si="377"/>
        <v>6.0000000000000018</v>
      </c>
      <c r="AD354" s="25">
        <f t="shared" si="378"/>
        <v>7.363636363636366</v>
      </c>
      <c r="AE354" s="25">
        <f t="shared" si="379"/>
        <v>8.7272727272727302</v>
      </c>
      <c r="AF354" s="25">
        <f t="shared" si="380"/>
        <v>10.63636363636364</v>
      </c>
      <c r="AG354" s="25">
        <f t="shared" si="381"/>
        <v>13.090909090909095</v>
      </c>
      <c r="AH354" s="25">
        <f t="shared" ref="AH354:AH372" si="384">VLOOKUP($C$96,$D$3:$K$63,$A$72,0)*(B324-B323)</f>
        <v>16.090909090909097</v>
      </c>
      <c r="AI354" s="25">
        <f>VLOOKUP($C$97,$D$3:$K$63,$A$72,0)*(B323-B322)</f>
        <v>20.181818181818187</v>
      </c>
      <c r="AJ354" s="25">
        <f>VLOOKUP($C$98,$D$3:$K$63,$A$72,0)*B322</f>
        <v>0</v>
      </c>
      <c r="AK354" s="25"/>
      <c r="AL354" s="25"/>
      <c r="AM354" s="25"/>
      <c r="AN354" s="25"/>
      <c r="AO354" s="25"/>
      <c r="AP354" s="25"/>
      <c r="AQ354" s="25"/>
      <c r="AR354" s="25"/>
      <c r="AS354" s="25"/>
      <c r="AT354" s="25"/>
      <c r="AU354" s="25"/>
      <c r="AV354" s="25"/>
      <c r="AW354" s="25"/>
      <c r="AX354" s="25"/>
      <c r="AY354" s="25"/>
      <c r="AZ354" s="25"/>
      <c r="BA354" s="25"/>
      <c r="BB354" s="25"/>
      <c r="BC354" s="25"/>
      <c r="BD354" s="25"/>
      <c r="BE354" s="25"/>
      <c r="BF354" s="25"/>
      <c r="BG354" s="25"/>
      <c r="BH354" s="25"/>
      <c r="BI354" s="25"/>
      <c r="BJ354" s="25"/>
      <c r="BK354" s="25"/>
      <c r="BL354" s="25"/>
      <c r="BM354" s="21">
        <f t="shared" si="344"/>
        <v>97.636363636363654</v>
      </c>
      <c r="BP354" s="18">
        <v>2032</v>
      </c>
      <c r="BQ354" s="14">
        <f t="shared" si="382"/>
        <v>0</v>
      </c>
      <c r="BR354" s="14">
        <f t="shared" si="382"/>
        <v>0</v>
      </c>
      <c r="BS354" s="14">
        <f t="shared" si="382"/>
        <v>0</v>
      </c>
      <c r="BT354" s="14">
        <f t="shared" si="382"/>
        <v>0</v>
      </c>
      <c r="BU354" s="14">
        <f t="shared" si="382"/>
        <v>0</v>
      </c>
      <c r="BV354" s="14">
        <f t="shared" si="382"/>
        <v>0</v>
      </c>
      <c r="BW354" s="14">
        <f t="shared" si="382"/>
        <v>0</v>
      </c>
      <c r="BX354" s="14">
        <f t="shared" si="382"/>
        <v>0</v>
      </c>
      <c r="BY354" s="14">
        <f t="shared" si="382"/>
        <v>0</v>
      </c>
      <c r="BZ354" s="14">
        <f t="shared" si="382"/>
        <v>0</v>
      </c>
      <c r="CA354" s="14">
        <f t="shared" si="382"/>
        <v>0</v>
      </c>
      <c r="CB354" s="14">
        <f t="shared" si="382"/>
        <v>0</v>
      </c>
      <c r="CC354" s="14">
        <f t="shared" si="382"/>
        <v>0</v>
      </c>
      <c r="CD354" s="14">
        <f t="shared" si="382"/>
        <v>0</v>
      </c>
      <c r="CE354" s="14">
        <f t="shared" si="382"/>
        <v>0</v>
      </c>
      <c r="CF354" s="14">
        <f t="shared" si="382"/>
        <v>0</v>
      </c>
      <c r="CG354" s="14">
        <f t="shared" si="361"/>
        <v>0</v>
      </c>
      <c r="CH354" s="14">
        <f t="shared" si="361"/>
        <v>0</v>
      </c>
      <c r="CI354" s="14">
        <f t="shared" si="361"/>
        <v>0</v>
      </c>
      <c r="CJ354" s="14">
        <f t="shared" si="361"/>
        <v>0</v>
      </c>
      <c r="CK354" s="14">
        <f t="shared" si="361"/>
        <v>0</v>
      </c>
      <c r="CL354" s="14">
        <f t="shared" si="361"/>
        <v>3.0726256983240118E-2</v>
      </c>
      <c r="CM354" s="14">
        <f t="shared" si="361"/>
        <v>3.3519553072625705E-2</v>
      </c>
      <c r="CN354" s="14">
        <f t="shared" si="361"/>
        <v>4.1899441340782134E-2</v>
      </c>
      <c r="CO354" s="14">
        <f t="shared" si="361"/>
        <v>5.3072625698324029E-2</v>
      </c>
      <c r="CP354" s="14">
        <f t="shared" si="361"/>
        <v>6.1452513966480452E-2</v>
      </c>
      <c r="CQ354" s="14">
        <f t="shared" si="361"/>
        <v>7.5418994413407825E-2</v>
      </c>
      <c r="CR354" s="14">
        <f t="shared" si="361"/>
        <v>8.9385474860335212E-2</v>
      </c>
      <c r="CS354" s="14">
        <f t="shared" si="361"/>
        <v>0.10893854748603354</v>
      </c>
      <c r="CT354" s="14">
        <f t="shared" si="361"/>
        <v>0.13407821229050282</v>
      </c>
      <c r="CU354" s="14">
        <f t="shared" si="361"/>
        <v>0.16480446927374304</v>
      </c>
      <c r="CV354" s="14">
        <f t="shared" si="361"/>
        <v>0.20670391061452514</v>
      </c>
      <c r="CW354" s="14">
        <f t="shared" si="376"/>
        <v>0</v>
      </c>
      <c r="CX354" s="14">
        <f t="shared" si="365"/>
        <v>0</v>
      </c>
      <c r="CY354" s="14">
        <f t="shared" si="365"/>
        <v>0</v>
      </c>
      <c r="CZ354" s="14">
        <f t="shared" si="365"/>
        <v>0</v>
      </c>
      <c r="DA354" s="14">
        <f t="shared" si="365"/>
        <v>0</v>
      </c>
      <c r="DB354" s="14">
        <f t="shared" si="365"/>
        <v>0</v>
      </c>
      <c r="DC354" s="14">
        <f t="shared" si="365"/>
        <v>0</v>
      </c>
      <c r="DD354" s="14">
        <f t="shared" si="365"/>
        <v>0</v>
      </c>
      <c r="DE354" s="14">
        <f t="shared" si="365"/>
        <v>0</v>
      </c>
      <c r="DF354" s="14">
        <f t="shared" si="365"/>
        <v>0</v>
      </c>
      <c r="DG354" s="14">
        <f t="shared" si="365"/>
        <v>0</v>
      </c>
      <c r="DH354" s="14">
        <f t="shared" si="365"/>
        <v>0</v>
      </c>
      <c r="DI354" s="14">
        <f t="shared" si="365"/>
        <v>0</v>
      </c>
      <c r="DJ354" s="14">
        <f t="shared" si="365"/>
        <v>0</v>
      </c>
      <c r="DK354" s="14">
        <f t="shared" si="365"/>
        <v>0</v>
      </c>
      <c r="DL354" s="14">
        <f t="shared" si="365"/>
        <v>0</v>
      </c>
      <c r="DM354" s="14">
        <f t="shared" si="365"/>
        <v>0</v>
      </c>
      <c r="DN354" s="14">
        <f t="shared" ref="DN354:DP382" si="385">BA354/$BM354</f>
        <v>0</v>
      </c>
      <c r="DO354" s="14">
        <f t="shared" si="385"/>
        <v>0</v>
      </c>
      <c r="DP354" s="14">
        <f t="shared" si="385"/>
        <v>0</v>
      </c>
      <c r="DQ354" s="14">
        <f t="shared" si="383"/>
        <v>0</v>
      </c>
      <c r="DR354" s="14">
        <f t="shared" si="383"/>
        <v>0</v>
      </c>
      <c r="DS354" s="14">
        <f t="shared" si="363"/>
        <v>0</v>
      </c>
      <c r="DT354" s="14">
        <f t="shared" si="342"/>
        <v>0</v>
      </c>
      <c r="DU354" s="14">
        <f t="shared" si="342"/>
        <v>0</v>
      </c>
      <c r="DV354" s="14">
        <f t="shared" si="342"/>
        <v>0</v>
      </c>
      <c r="DW354" s="14">
        <f t="shared" si="342"/>
        <v>0</v>
      </c>
      <c r="DX354" s="14">
        <f t="shared" si="342"/>
        <v>0</v>
      </c>
      <c r="DY354" s="14">
        <f t="shared" si="342"/>
        <v>0</v>
      </c>
      <c r="DZ354" s="14">
        <f t="shared" si="346"/>
        <v>1</v>
      </c>
    </row>
    <row r="355" spans="3:130">
      <c r="C355" s="18">
        <v>2033</v>
      </c>
      <c r="D355" s="25"/>
      <c r="E355" s="25"/>
      <c r="F355" s="25"/>
      <c r="G355" s="25"/>
      <c r="H355" s="25"/>
      <c r="I355" s="25"/>
      <c r="J355" s="25"/>
      <c r="K355" s="25"/>
      <c r="L355" s="25"/>
      <c r="M355" s="25"/>
      <c r="N355" s="25"/>
      <c r="O355" s="25"/>
      <c r="P355" s="25"/>
      <c r="Q355" s="25">
        <f t="shared" si="360"/>
        <v>0</v>
      </c>
      <c r="R355" s="25">
        <f t="shared" si="364"/>
        <v>0</v>
      </c>
      <c r="S355" s="25">
        <f t="shared" si="366"/>
        <v>0</v>
      </c>
      <c r="T355" s="25">
        <f t="shared" si="367"/>
        <v>0</v>
      </c>
      <c r="U355" s="25">
        <f t="shared" si="368"/>
        <v>0</v>
      </c>
      <c r="V355" s="25">
        <f t="shared" si="369"/>
        <v>0</v>
      </c>
      <c r="W355" s="25">
        <f t="shared" si="370"/>
        <v>0</v>
      </c>
      <c r="X355" s="25">
        <f t="shared" si="371"/>
        <v>0</v>
      </c>
      <c r="Y355" s="25">
        <f t="shared" si="372"/>
        <v>0</v>
      </c>
      <c r="Z355" s="25">
        <f t="shared" si="373"/>
        <v>3.2727272727272618</v>
      </c>
      <c r="AA355" s="25">
        <f t="shared" si="374"/>
        <v>4.0909090909090926</v>
      </c>
      <c r="AB355" s="25">
        <f t="shared" si="375"/>
        <v>5.1818181818181834</v>
      </c>
      <c r="AC355" s="25">
        <f t="shared" si="377"/>
        <v>6.0000000000000018</v>
      </c>
      <c r="AD355" s="25">
        <f t="shared" si="378"/>
        <v>7.363636363636366</v>
      </c>
      <c r="AE355" s="25">
        <f t="shared" si="379"/>
        <v>8.7272727272727302</v>
      </c>
      <c r="AF355" s="25">
        <f t="shared" si="380"/>
        <v>10.63636363636364</v>
      </c>
      <c r="AG355" s="25">
        <f t="shared" si="381"/>
        <v>13.090909090909095</v>
      </c>
      <c r="AH355" s="25">
        <f t="shared" si="384"/>
        <v>16.090909090909097</v>
      </c>
      <c r="AI355" s="25">
        <f t="shared" ref="AI355:AI373" si="386">VLOOKUP($C$97,$D$3:$K$63,$A$72,0)*(B324-B323)</f>
        <v>20.181818181818187</v>
      </c>
      <c r="AJ355" s="25">
        <f>VLOOKUP($C$98,$D$3:$K$63,$A$72,0)*(B323-B322)</f>
        <v>24.27272727272728</v>
      </c>
      <c r="AK355" s="25">
        <f>VLOOKUP($C$99,$D$3:$K$63,$A$72,0)*B322</f>
        <v>0</v>
      </c>
      <c r="AL355" s="25"/>
      <c r="AM355" s="25"/>
      <c r="AN355" s="25"/>
      <c r="AO355" s="25"/>
      <c r="AP355" s="25"/>
      <c r="AQ355" s="25"/>
      <c r="AR355" s="25"/>
      <c r="AS355" s="25"/>
      <c r="AT355" s="25"/>
      <c r="AU355" s="25"/>
      <c r="AV355" s="25"/>
      <c r="AW355" s="25"/>
      <c r="AX355" s="25"/>
      <c r="AY355" s="25"/>
      <c r="AZ355" s="25"/>
      <c r="BA355" s="25"/>
      <c r="BB355" s="25"/>
      <c r="BC355" s="25"/>
      <c r="BD355" s="25"/>
      <c r="BE355" s="25"/>
      <c r="BF355" s="25"/>
      <c r="BG355" s="25"/>
      <c r="BH355" s="25"/>
      <c r="BI355" s="25"/>
      <c r="BJ355" s="25"/>
      <c r="BK355" s="25"/>
      <c r="BL355" s="25"/>
      <c r="BM355" s="21">
        <f t="shared" si="344"/>
        <v>118.90909090909093</v>
      </c>
      <c r="BP355" s="18">
        <v>2033</v>
      </c>
      <c r="BQ355" s="14">
        <f t="shared" si="382"/>
        <v>0</v>
      </c>
      <c r="BR355" s="14">
        <f t="shared" si="382"/>
        <v>0</v>
      </c>
      <c r="BS355" s="14">
        <f t="shared" si="382"/>
        <v>0</v>
      </c>
      <c r="BT355" s="14">
        <f t="shared" si="382"/>
        <v>0</v>
      </c>
      <c r="BU355" s="14">
        <f t="shared" si="382"/>
        <v>0</v>
      </c>
      <c r="BV355" s="14">
        <f t="shared" si="382"/>
        <v>0</v>
      </c>
      <c r="BW355" s="14">
        <f t="shared" si="382"/>
        <v>0</v>
      </c>
      <c r="BX355" s="14">
        <f t="shared" si="382"/>
        <v>0</v>
      </c>
      <c r="BY355" s="14">
        <f t="shared" si="382"/>
        <v>0</v>
      </c>
      <c r="BZ355" s="14">
        <f t="shared" si="382"/>
        <v>0</v>
      </c>
      <c r="CA355" s="14">
        <f t="shared" si="382"/>
        <v>0</v>
      </c>
      <c r="CB355" s="14">
        <f t="shared" si="382"/>
        <v>0</v>
      </c>
      <c r="CC355" s="14">
        <f t="shared" si="382"/>
        <v>0</v>
      </c>
      <c r="CD355" s="14">
        <f t="shared" si="382"/>
        <v>0</v>
      </c>
      <c r="CE355" s="14">
        <f t="shared" si="382"/>
        <v>0</v>
      </c>
      <c r="CF355" s="14">
        <f t="shared" si="382"/>
        <v>0</v>
      </c>
      <c r="CG355" s="14">
        <f t="shared" si="361"/>
        <v>0</v>
      </c>
      <c r="CH355" s="14">
        <f t="shared" si="361"/>
        <v>0</v>
      </c>
      <c r="CI355" s="14">
        <f t="shared" si="361"/>
        <v>0</v>
      </c>
      <c r="CJ355" s="14">
        <f t="shared" si="361"/>
        <v>0</v>
      </c>
      <c r="CK355" s="14">
        <f t="shared" si="361"/>
        <v>0</v>
      </c>
      <c r="CL355" s="14">
        <f t="shared" si="361"/>
        <v>0</v>
      </c>
      <c r="CM355" s="14">
        <f t="shared" si="361"/>
        <v>2.7522935779816415E-2</v>
      </c>
      <c r="CN355" s="14">
        <f t="shared" si="361"/>
        <v>3.4403669724770651E-2</v>
      </c>
      <c r="CO355" s="14">
        <f t="shared" si="361"/>
        <v>4.3577981651376149E-2</v>
      </c>
      <c r="CP355" s="14">
        <f t="shared" si="361"/>
        <v>5.0458715596330278E-2</v>
      </c>
      <c r="CQ355" s="14">
        <f t="shared" si="361"/>
        <v>6.1926605504587159E-2</v>
      </c>
      <c r="CR355" s="14">
        <f t="shared" si="361"/>
        <v>7.3394495412844041E-2</v>
      </c>
      <c r="CS355" s="14">
        <f t="shared" si="361"/>
        <v>8.9449541284403689E-2</v>
      </c>
      <c r="CT355" s="14">
        <f t="shared" si="361"/>
        <v>0.11009174311926606</v>
      </c>
      <c r="CU355" s="14">
        <f t="shared" si="361"/>
        <v>0.13532110091743121</v>
      </c>
      <c r="CV355" s="14">
        <f t="shared" si="361"/>
        <v>0.16972477064220184</v>
      </c>
      <c r="CW355" s="14">
        <f t="shared" si="376"/>
        <v>0.2041284403669725</v>
      </c>
      <c r="CX355" s="14">
        <f t="shared" si="365"/>
        <v>0</v>
      </c>
      <c r="CY355" s="14">
        <f t="shared" si="365"/>
        <v>0</v>
      </c>
      <c r="CZ355" s="14">
        <f t="shared" si="365"/>
        <v>0</v>
      </c>
      <c r="DA355" s="14">
        <f t="shared" si="365"/>
        <v>0</v>
      </c>
      <c r="DB355" s="14">
        <f t="shared" si="365"/>
        <v>0</v>
      </c>
      <c r="DC355" s="14">
        <f t="shared" si="365"/>
        <v>0</v>
      </c>
      <c r="DD355" s="14">
        <f t="shared" si="365"/>
        <v>0</v>
      </c>
      <c r="DE355" s="14">
        <f t="shared" si="365"/>
        <v>0</v>
      </c>
      <c r="DF355" s="14">
        <f t="shared" si="365"/>
        <v>0</v>
      </c>
      <c r="DG355" s="14">
        <f t="shared" si="365"/>
        <v>0</v>
      </c>
      <c r="DH355" s="14">
        <f t="shared" si="365"/>
        <v>0</v>
      </c>
      <c r="DI355" s="14">
        <f t="shared" si="365"/>
        <v>0</v>
      </c>
      <c r="DJ355" s="14">
        <f t="shared" si="365"/>
        <v>0</v>
      </c>
      <c r="DK355" s="14">
        <f t="shared" si="365"/>
        <v>0</v>
      </c>
      <c r="DL355" s="14">
        <f t="shared" si="365"/>
        <v>0</v>
      </c>
      <c r="DM355" s="14">
        <f t="shared" si="365"/>
        <v>0</v>
      </c>
      <c r="DN355" s="14">
        <f t="shared" si="385"/>
        <v>0</v>
      </c>
      <c r="DO355" s="14">
        <f t="shared" si="385"/>
        <v>0</v>
      </c>
      <c r="DP355" s="14">
        <f t="shared" si="385"/>
        <v>0</v>
      </c>
      <c r="DQ355" s="14">
        <f t="shared" si="383"/>
        <v>0</v>
      </c>
      <c r="DR355" s="14">
        <f t="shared" si="383"/>
        <v>0</v>
      </c>
      <c r="DS355" s="14">
        <f t="shared" si="363"/>
        <v>0</v>
      </c>
      <c r="DT355" s="14">
        <f t="shared" si="342"/>
        <v>0</v>
      </c>
      <c r="DU355" s="14">
        <f t="shared" si="342"/>
        <v>0</v>
      </c>
      <c r="DV355" s="14">
        <f t="shared" si="342"/>
        <v>0</v>
      </c>
      <c r="DW355" s="14">
        <f t="shared" si="342"/>
        <v>0</v>
      </c>
      <c r="DX355" s="14">
        <f t="shared" si="342"/>
        <v>0</v>
      </c>
      <c r="DY355" s="14">
        <f t="shared" si="342"/>
        <v>0</v>
      </c>
      <c r="DZ355" s="14">
        <f t="shared" si="346"/>
        <v>1</v>
      </c>
    </row>
    <row r="356" spans="3:130">
      <c r="C356" s="18">
        <v>2034</v>
      </c>
      <c r="D356" s="25"/>
      <c r="E356" s="25"/>
      <c r="F356" s="25"/>
      <c r="G356" s="25"/>
      <c r="H356" s="25"/>
      <c r="I356" s="25"/>
      <c r="J356" s="25"/>
      <c r="K356" s="25"/>
      <c r="L356" s="25"/>
      <c r="M356" s="25"/>
      <c r="N356" s="25"/>
      <c r="O356" s="25"/>
      <c r="P356" s="25"/>
      <c r="Q356" s="25"/>
      <c r="R356" s="25">
        <f t="shared" si="364"/>
        <v>0</v>
      </c>
      <c r="S356" s="25">
        <f t="shared" si="366"/>
        <v>0</v>
      </c>
      <c r="T356" s="25">
        <f t="shared" si="367"/>
        <v>0</v>
      </c>
      <c r="U356" s="25">
        <f t="shared" si="368"/>
        <v>0</v>
      </c>
      <c r="V356" s="25">
        <f t="shared" si="369"/>
        <v>0</v>
      </c>
      <c r="W356" s="25">
        <f t="shared" si="370"/>
        <v>0</v>
      </c>
      <c r="X356" s="25">
        <f t="shared" si="371"/>
        <v>0</v>
      </c>
      <c r="Y356" s="25">
        <f t="shared" si="372"/>
        <v>0</v>
      </c>
      <c r="Z356" s="25">
        <f t="shared" si="373"/>
        <v>0</v>
      </c>
      <c r="AA356" s="25">
        <f t="shared" si="374"/>
        <v>4.0909090909090775</v>
      </c>
      <c r="AB356" s="25">
        <f t="shared" si="375"/>
        <v>5.1818181818181834</v>
      </c>
      <c r="AC356" s="25">
        <f t="shared" si="377"/>
        <v>6.0000000000000018</v>
      </c>
      <c r="AD356" s="25">
        <f t="shared" si="378"/>
        <v>7.363636363636366</v>
      </c>
      <c r="AE356" s="25">
        <f t="shared" si="379"/>
        <v>8.7272727272727302</v>
      </c>
      <c r="AF356" s="25">
        <f t="shared" si="380"/>
        <v>10.63636363636364</v>
      </c>
      <c r="AG356" s="25">
        <f t="shared" si="381"/>
        <v>13.090909090909095</v>
      </c>
      <c r="AH356" s="25">
        <f t="shared" si="384"/>
        <v>16.090909090909097</v>
      </c>
      <c r="AI356" s="25">
        <f t="shared" si="386"/>
        <v>20.181818181818187</v>
      </c>
      <c r="AJ356" s="25">
        <f t="shared" ref="AJ356:AJ374" si="387">VLOOKUP($C$98,$D$3:$K$63,$A$72,0)*(B324-B323)</f>
        <v>24.27272727272728</v>
      </c>
      <c r="AK356" s="25">
        <f>VLOOKUP($C$99,$D$3:$K$63,$A$72,0)*(B323-B322)</f>
        <v>29.181818181818191</v>
      </c>
      <c r="AL356" s="25">
        <f>VLOOKUP($C$100,$D$3:$K$63,$A$72,0)*B322</f>
        <v>0</v>
      </c>
      <c r="AM356" s="25"/>
      <c r="AN356" s="25"/>
      <c r="AO356" s="25"/>
      <c r="AP356" s="25"/>
      <c r="AQ356" s="25"/>
      <c r="AR356" s="25"/>
      <c r="AS356" s="25"/>
      <c r="AT356" s="25"/>
      <c r="AU356" s="25"/>
      <c r="AV356" s="25"/>
      <c r="AW356" s="25"/>
      <c r="AX356" s="25"/>
      <c r="AY356" s="25"/>
      <c r="AZ356" s="25"/>
      <c r="BA356" s="25"/>
      <c r="BB356" s="25"/>
      <c r="BC356" s="25"/>
      <c r="BD356" s="25"/>
      <c r="BE356" s="25"/>
      <c r="BF356" s="25"/>
      <c r="BG356" s="25"/>
      <c r="BH356" s="25"/>
      <c r="BI356" s="25"/>
      <c r="BJ356" s="25"/>
      <c r="BK356" s="25"/>
      <c r="BL356" s="25"/>
      <c r="BM356" s="21">
        <f t="shared" si="344"/>
        <v>144.81818181818184</v>
      </c>
      <c r="BP356" s="18">
        <v>2034</v>
      </c>
      <c r="BQ356" s="14">
        <f t="shared" si="382"/>
        <v>0</v>
      </c>
      <c r="BR356" s="14">
        <f t="shared" si="382"/>
        <v>0</v>
      </c>
      <c r="BS356" s="14">
        <f t="shared" si="382"/>
        <v>0</v>
      </c>
      <c r="BT356" s="14">
        <f t="shared" si="382"/>
        <v>0</v>
      </c>
      <c r="BU356" s="14">
        <f t="shared" si="382"/>
        <v>0</v>
      </c>
      <c r="BV356" s="14">
        <f t="shared" si="382"/>
        <v>0</v>
      </c>
      <c r="BW356" s="14">
        <f t="shared" si="382"/>
        <v>0</v>
      </c>
      <c r="BX356" s="14">
        <f t="shared" si="382"/>
        <v>0</v>
      </c>
      <c r="BY356" s="14">
        <f t="shared" si="382"/>
        <v>0</v>
      </c>
      <c r="BZ356" s="14">
        <f t="shared" si="382"/>
        <v>0</v>
      </c>
      <c r="CA356" s="14">
        <f t="shared" si="382"/>
        <v>0</v>
      </c>
      <c r="CB356" s="14">
        <f t="shared" si="382"/>
        <v>0</v>
      </c>
      <c r="CC356" s="14">
        <f t="shared" si="382"/>
        <v>0</v>
      </c>
      <c r="CD356" s="14">
        <f t="shared" si="382"/>
        <v>0</v>
      </c>
      <c r="CE356" s="14">
        <f t="shared" si="382"/>
        <v>0</v>
      </c>
      <c r="CF356" s="14">
        <f t="shared" si="382"/>
        <v>0</v>
      </c>
      <c r="CG356" s="14">
        <f t="shared" si="361"/>
        <v>0</v>
      </c>
      <c r="CH356" s="14">
        <f t="shared" si="361"/>
        <v>0</v>
      </c>
      <c r="CI356" s="14">
        <f t="shared" si="361"/>
        <v>0</v>
      </c>
      <c r="CJ356" s="14">
        <f t="shared" si="361"/>
        <v>0</v>
      </c>
      <c r="CK356" s="14">
        <f t="shared" si="361"/>
        <v>0</v>
      </c>
      <c r="CL356" s="14">
        <f t="shared" si="361"/>
        <v>0</v>
      </c>
      <c r="CM356" s="14">
        <f t="shared" si="361"/>
        <v>0</v>
      </c>
      <c r="CN356" s="14">
        <f t="shared" si="361"/>
        <v>2.8248587570621372E-2</v>
      </c>
      <c r="CO356" s="14">
        <f t="shared" si="361"/>
        <v>3.5781544256120533E-2</v>
      </c>
      <c r="CP356" s="14">
        <f t="shared" si="361"/>
        <v>4.1431261770244823E-2</v>
      </c>
      <c r="CQ356" s="14">
        <f t="shared" si="361"/>
        <v>5.0847457627118654E-2</v>
      </c>
      <c r="CR356" s="14">
        <f t="shared" si="361"/>
        <v>6.0263653483992478E-2</v>
      </c>
      <c r="CS356" s="14">
        <f t="shared" si="361"/>
        <v>7.3446327683615836E-2</v>
      </c>
      <c r="CT356" s="14">
        <f t="shared" si="361"/>
        <v>9.0395480225988714E-2</v>
      </c>
      <c r="CU356" s="14">
        <f t="shared" si="361"/>
        <v>0.11111111111111113</v>
      </c>
      <c r="CV356" s="14">
        <f t="shared" si="361"/>
        <v>0.13935969868173259</v>
      </c>
      <c r="CW356" s="14">
        <f t="shared" si="376"/>
        <v>0.16760828625235408</v>
      </c>
      <c r="CX356" s="14">
        <f t="shared" si="365"/>
        <v>0.20150659133709983</v>
      </c>
      <c r="CY356" s="14">
        <f t="shared" si="365"/>
        <v>0</v>
      </c>
      <c r="CZ356" s="14">
        <f t="shared" si="365"/>
        <v>0</v>
      </c>
      <c r="DA356" s="14">
        <f t="shared" si="365"/>
        <v>0</v>
      </c>
      <c r="DB356" s="14">
        <f t="shared" si="365"/>
        <v>0</v>
      </c>
      <c r="DC356" s="14">
        <f t="shared" si="365"/>
        <v>0</v>
      </c>
      <c r="DD356" s="14">
        <f t="shared" si="365"/>
        <v>0</v>
      </c>
      <c r="DE356" s="14">
        <f t="shared" si="365"/>
        <v>0</v>
      </c>
      <c r="DF356" s="14">
        <f t="shared" si="365"/>
        <v>0</v>
      </c>
      <c r="DG356" s="14">
        <f t="shared" si="365"/>
        <v>0</v>
      </c>
      <c r="DH356" s="14">
        <f t="shared" si="365"/>
        <v>0</v>
      </c>
      <c r="DI356" s="14">
        <f t="shared" si="365"/>
        <v>0</v>
      </c>
      <c r="DJ356" s="14">
        <f t="shared" si="365"/>
        <v>0</v>
      </c>
      <c r="DK356" s="14">
        <f t="shared" si="365"/>
        <v>0</v>
      </c>
      <c r="DL356" s="14">
        <f t="shared" si="365"/>
        <v>0</v>
      </c>
      <c r="DM356" s="14">
        <f t="shared" si="365"/>
        <v>0</v>
      </c>
      <c r="DN356" s="14">
        <f t="shared" si="385"/>
        <v>0</v>
      </c>
      <c r="DO356" s="14">
        <f t="shared" si="385"/>
        <v>0</v>
      </c>
      <c r="DP356" s="14">
        <f t="shared" si="385"/>
        <v>0</v>
      </c>
      <c r="DQ356" s="14">
        <f t="shared" si="383"/>
        <v>0</v>
      </c>
      <c r="DR356" s="14">
        <f t="shared" si="383"/>
        <v>0</v>
      </c>
      <c r="DS356" s="14">
        <f t="shared" si="363"/>
        <v>0</v>
      </c>
      <c r="DT356" s="14">
        <f t="shared" si="342"/>
        <v>0</v>
      </c>
      <c r="DU356" s="14">
        <f t="shared" si="342"/>
        <v>0</v>
      </c>
      <c r="DV356" s="14">
        <f t="shared" si="342"/>
        <v>0</v>
      </c>
      <c r="DW356" s="14">
        <f t="shared" si="342"/>
        <v>0</v>
      </c>
      <c r="DX356" s="14">
        <f t="shared" si="342"/>
        <v>0</v>
      </c>
      <c r="DY356" s="14">
        <f t="shared" si="342"/>
        <v>0</v>
      </c>
      <c r="DZ356" s="14">
        <f t="shared" si="346"/>
        <v>0.99999999999999989</v>
      </c>
    </row>
    <row r="357" spans="3:130">
      <c r="C357" s="18">
        <v>2035</v>
      </c>
      <c r="D357" s="25"/>
      <c r="E357" s="25"/>
      <c r="F357" s="25"/>
      <c r="G357" s="25"/>
      <c r="H357" s="25"/>
      <c r="I357" s="25"/>
      <c r="J357" s="25"/>
      <c r="K357" s="25"/>
      <c r="L357" s="25"/>
      <c r="M357" s="25"/>
      <c r="N357" s="25"/>
      <c r="O357" s="25"/>
      <c r="P357" s="25"/>
      <c r="Q357" s="25"/>
      <c r="R357" s="25"/>
      <c r="S357" s="25">
        <f t="shared" si="366"/>
        <v>0</v>
      </c>
      <c r="T357" s="25">
        <f t="shared" si="367"/>
        <v>0</v>
      </c>
      <c r="U357" s="25">
        <f t="shared" si="368"/>
        <v>0</v>
      </c>
      <c r="V357" s="25">
        <f t="shared" si="369"/>
        <v>0</v>
      </c>
      <c r="W357" s="25">
        <f t="shared" si="370"/>
        <v>0</v>
      </c>
      <c r="X357" s="25">
        <f t="shared" si="371"/>
        <v>0</v>
      </c>
      <c r="Y357" s="25">
        <f t="shared" si="372"/>
        <v>0</v>
      </c>
      <c r="Z357" s="25">
        <f t="shared" si="373"/>
        <v>0</v>
      </c>
      <c r="AA357" s="25">
        <f t="shared" si="374"/>
        <v>0</v>
      </c>
      <c r="AB357" s="25">
        <f t="shared" si="375"/>
        <v>5.1818181818181648</v>
      </c>
      <c r="AC357" s="25">
        <f t="shared" si="377"/>
        <v>6.0000000000000018</v>
      </c>
      <c r="AD357" s="25">
        <f t="shared" si="378"/>
        <v>7.363636363636366</v>
      </c>
      <c r="AE357" s="25">
        <f t="shared" si="379"/>
        <v>8.7272727272727302</v>
      </c>
      <c r="AF357" s="25">
        <f t="shared" si="380"/>
        <v>10.63636363636364</v>
      </c>
      <c r="AG357" s="25">
        <f t="shared" si="381"/>
        <v>13.090909090909095</v>
      </c>
      <c r="AH357" s="25">
        <f t="shared" si="384"/>
        <v>16.090909090909097</v>
      </c>
      <c r="AI357" s="25">
        <f t="shared" si="386"/>
        <v>20.181818181818187</v>
      </c>
      <c r="AJ357" s="25">
        <f t="shared" si="387"/>
        <v>24.27272727272728</v>
      </c>
      <c r="AK357" s="25">
        <f t="shared" ref="AK357:AK375" si="388">VLOOKUP($C$99,$D$3:$K$63,$A$72,0)*(B324-B323)</f>
        <v>29.181818181818191</v>
      </c>
      <c r="AL357" s="25">
        <f>VLOOKUP($C$100,$D$3:$K$63,$A$72,0)*(B323-B322)</f>
        <v>34.363636363636374</v>
      </c>
      <c r="AM357" s="25">
        <f>VLOOKUP($C$101,$D$3:$K$63,$A$72,0)*B322</f>
        <v>0</v>
      </c>
      <c r="AN357" s="25"/>
      <c r="AO357" s="25"/>
      <c r="AP357" s="25"/>
      <c r="AQ357" s="25"/>
      <c r="AR357" s="25"/>
      <c r="AS357" s="25"/>
      <c r="AT357" s="25"/>
      <c r="AU357" s="25"/>
      <c r="AV357" s="25"/>
      <c r="AW357" s="25"/>
      <c r="AX357" s="25"/>
      <c r="AY357" s="25"/>
      <c r="AZ357" s="25"/>
      <c r="BA357" s="25"/>
      <c r="BB357" s="25"/>
      <c r="BC357" s="25"/>
      <c r="BD357" s="25"/>
      <c r="BE357" s="25"/>
      <c r="BF357" s="25"/>
      <c r="BG357" s="25"/>
      <c r="BH357" s="25"/>
      <c r="BI357" s="25"/>
      <c r="BJ357" s="25"/>
      <c r="BK357" s="25"/>
      <c r="BL357" s="25"/>
      <c r="BM357" s="21">
        <f t="shared" si="344"/>
        <v>175.09090909090912</v>
      </c>
      <c r="BP357" s="18">
        <v>2035</v>
      </c>
      <c r="BQ357" s="14">
        <f t="shared" si="382"/>
        <v>0</v>
      </c>
      <c r="BR357" s="14">
        <f t="shared" si="382"/>
        <v>0</v>
      </c>
      <c r="BS357" s="14">
        <f t="shared" si="382"/>
        <v>0</v>
      </c>
      <c r="BT357" s="14">
        <f t="shared" si="382"/>
        <v>0</v>
      </c>
      <c r="BU357" s="14">
        <f t="shared" si="382"/>
        <v>0</v>
      </c>
      <c r="BV357" s="14">
        <f t="shared" si="382"/>
        <v>0</v>
      </c>
      <c r="BW357" s="14">
        <f t="shared" si="382"/>
        <v>0</v>
      </c>
      <c r="BX357" s="14">
        <f t="shared" si="382"/>
        <v>0</v>
      </c>
      <c r="BY357" s="14">
        <f t="shared" si="382"/>
        <v>0</v>
      </c>
      <c r="BZ357" s="14">
        <f t="shared" si="382"/>
        <v>0</v>
      </c>
      <c r="CA357" s="14">
        <f t="shared" si="382"/>
        <v>0</v>
      </c>
      <c r="CB357" s="14">
        <f t="shared" si="382"/>
        <v>0</v>
      </c>
      <c r="CC357" s="14">
        <f t="shared" si="382"/>
        <v>0</v>
      </c>
      <c r="CD357" s="14">
        <f t="shared" si="382"/>
        <v>0</v>
      </c>
      <c r="CE357" s="14">
        <f t="shared" si="382"/>
        <v>0</v>
      </c>
      <c r="CF357" s="14">
        <f t="shared" si="382"/>
        <v>0</v>
      </c>
      <c r="CG357" s="14">
        <f t="shared" si="361"/>
        <v>0</v>
      </c>
      <c r="CH357" s="14">
        <f t="shared" si="361"/>
        <v>0</v>
      </c>
      <c r="CI357" s="14">
        <f t="shared" si="361"/>
        <v>0</v>
      </c>
      <c r="CJ357" s="14">
        <f t="shared" si="361"/>
        <v>0</v>
      </c>
      <c r="CK357" s="14">
        <f t="shared" si="361"/>
        <v>0</v>
      </c>
      <c r="CL357" s="14">
        <f t="shared" si="361"/>
        <v>0</v>
      </c>
      <c r="CM357" s="14">
        <f t="shared" si="361"/>
        <v>0</v>
      </c>
      <c r="CN357" s="14">
        <f t="shared" si="361"/>
        <v>0</v>
      </c>
      <c r="CO357" s="14">
        <f t="shared" si="361"/>
        <v>2.9595015576323883E-2</v>
      </c>
      <c r="CP357" s="14">
        <f t="shared" si="361"/>
        <v>3.4267912772585674E-2</v>
      </c>
      <c r="CQ357" s="14">
        <f t="shared" si="361"/>
        <v>4.2056074766355145E-2</v>
      </c>
      <c r="CR357" s="14">
        <f t="shared" si="361"/>
        <v>4.9844236760124616E-2</v>
      </c>
      <c r="CS357" s="14">
        <f t="shared" si="361"/>
        <v>6.0747663551401883E-2</v>
      </c>
      <c r="CT357" s="14">
        <f t="shared" si="361"/>
        <v>7.4766355140186924E-2</v>
      </c>
      <c r="CU357" s="14">
        <f t="shared" si="361"/>
        <v>9.1900311526479775E-2</v>
      </c>
      <c r="CV357" s="14">
        <f t="shared" si="361"/>
        <v>0.11526479750778817</v>
      </c>
      <c r="CW357" s="14">
        <f t="shared" si="376"/>
        <v>0.13862928348909659</v>
      </c>
      <c r="CX357" s="14">
        <f t="shared" si="365"/>
        <v>0.16666666666666669</v>
      </c>
      <c r="CY357" s="14">
        <f t="shared" si="365"/>
        <v>0.19626168224299068</v>
      </c>
      <c r="CZ357" s="14">
        <f t="shared" si="365"/>
        <v>0</v>
      </c>
      <c r="DA357" s="14">
        <f t="shared" si="365"/>
        <v>0</v>
      </c>
      <c r="DB357" s="14">
        <f t="shared" si="365"/>
        <v>0</v>
      </c>
      <c r="DC357" s="14">
        <f t="shared" si="365"/>
        <v>0</v>
      </c>
      <c r="DD357" s="14">
        <f t="shared" si="365"/>
        <v>0</v>
      </c>
      <c r="DE357" s="14">
        <f t="shared" si="365"/>
        <v>0</v>
      </c>
      <c r="DF357" s="14">
        <f t="shared" si="365"/>
        <v>0</v>
      </c>
      <c r="DG357" s="14">
        <f t="shared" si="365"/>
        <v>0</v>
      </c>
      <c r="DH357" s="14">
        <f t="shared" si="365"/>
        <v>0</v>
      </c>
      <c r="DI357" s="14">
        <f t="shared" si="365"/>
        <v>0</v>
      </c>
      <c r="DJ357" s="14">
        <f t="shared" si="365"/>
        <v>0</v>
      </c>
      <c r="DK357" s="14">
        <f t="shared" si="365"/>
        <v>0</v>
      </c>
      <c r="DL357" s="14">
        <f t="shared" si="365"/>
        <v>0</v>
      </c>
      <c r="DM357" s="14">
        <f t="shared" si="365"/>
        <v>0</v>
      </c>
      <c r="DN357" s="14">
        <f t="shared" si="385"/>
        <v>0</v>
      </c>
      <c r="DO357" s="14">
        <f t="shared" si="385"/>
        <v>0</v>
      </c>
      <c r="DP357" s="14">
        <f t="shared" si="385"/>
        <v>0</v>
      </c>
      <c r="DQ357" s="14">
        <f t="shared" si="383"/>
        <v>0</v>
      </c>
      <c r="DR357" s="14">
        <f t="shared" si="383"/>
        <v>0</v>
      </c>
      <c r="DS357" s="14">
        <f t="shared" si="363"/>
        <v>0</v>
      </c>
      <c r="DT357" s="14">
        <f t="shared" si="342"/>
        <v>0</v>
      </c>
      <c r="DU357" s="14">
        <f t="shared" si="342"/>
        <v>0</v>
      </c>
      <c r="DV357" s="14">
        <f t="shared" si="342"/>
        <v>0</v>
      </c>
      <c r="DW357" s="14">
        <f t="shared" si="342"/>
        <v>0</v>
      </c>
      <c r="DX357" s="14">
        <f t="shared" si="342"/>
        <v>0</v>
      </c>
      <c r="DY357" s="14">
        <f t="shared" si="342"/>
        <v>0</v>
      </c>
      <c r="DZ357" s="14">
        <f t="shared" si="346"/>
        <v>1</v>
      </c>
    </row>
    <row r="358" spans="3:130">
      <c r="C358" s="18">
        <v>2036</v>
      </c>
      <c r="D358" s="25"/>
      <c r="E358" s="25"/>
      <c r="F358" s="25"/>
      <c r="G358" s="25"/>
      <c r="H358" s="25"/>
      <c r="I358" s="25"/>
      <c r="J358" s="25"/>
      <c r="K358" s="25"/>
      <c r="L358" s="25"/>
      <c r="M358" s="25"/>
      <c r="N358" s="25"/>
      <c r="O358" s="25"/>
      <c r="P358" s="25"/>
      <c r="Q358" s="25"/>
      <c r="R358" s="25"/>
      <c r="S358" s="25"/>
      <c r="T358" s="25">
        <f t="shared" si="367"/>
        <v>0</v>
      </c>
      <c r="U358" s="25">
        <f t="shared" si="368"/>
        <v>0</v>
      </c>
      <c r="V358" s="25">
        <f t="shared" si="369"/>
        <v>0</v>
      </c>
      <c r="W358" s="25">
        <f t="shared" si="370"/>
        <v>0</v>
      </c>
      <c r="X358" s="25">
        <f t="shared" si="371"/>
        <v>0</v>
      </c>
      <c r="Y358" s="25">
        <f t="shared" si="372"/>
        <v>0</v>
      </c>
      <c r="Z358" s="25">
        <f t="shared" si="373"/>
        <v>0</v>
      </c>
      <c r="AA358" s="25">
        <f t="shared" si="374"/>
        <v>0</v>
      </c>
      <c r="AB358" s="25">
        <f t="shared" si="375"/>
        <v>0</v>
      </c>
      <c r="AC358" s="25">
        <f t="shared" si="377"/>
        <v>5.9999999999999805</v>
      </c>
      <c r="AD358" s="25">
        <f t="shared" si="378"/>
        <v>7.363636363636366</v>
      </c>
      <c r="AE358" s="25">
        <f t="shared" si="379"/>
        <v>8.7272727272727302</v>
      </c>
      <c r="AF358" s="25">
        <f t="shared" si="380"/>
        <v>10.63636363636364</v>
      </c>
      <c r="AG358" s="25">
        <f t="shared" si="381"/>
        <v>13.090909090909095</v>
      </c>
      <c r="AH358" s="25">
        <f t="shared" si="384"/>
        <v>16.090909090909097</v>
      </c>
      <c r="AI358" s="25">
        <f t="shared" si="386"/>
        <v>20.181818181818187</v>
      </c>
      <c r="AJ358" s="25">
        <f t="shared" si="387"/>
        <v>24.27272727272728</v>
      </c>
      <c r="AK358" s="25">
        <f t="shared" si="388"/>
        <v>29.181818181818191</v>
      </c>
      <c r="AL358" s="25">
        <f t="shared" ref="AL358:AL376" si="389">VLOOKUP($C$100,$D$3:$K$63,$A$72,0)*(B324-B323)</f>
        <v>34.363636363636374</v>
      </c>
      <c r="AM358" s="25">
        <f>VLOOKUP($C$101,$D$3:$K$63,$A$72,0)*(B323-B322)</f>
        <v>39.818181818181834</v>
      </c>
      <c r="AN358" s="25">
        <f>VLOOKUP($C$102,$D$3:$K$63,$A$72,0)*B322</f>
        <v>0</v>
      </c>
      <c r="AO358" s="25"/>
      <c r="AP358" s="25"/>
      <c r="AQ358" s="25"/>
      <c r="AR358" s="25"/>
      <c r="AS358" s="25"/>
      <c r="AT358" s="25"/>
      <c r="AU358" s="25"/>
      <c r="AV358" s="25"/>
      <c r="AW358" s="25"/>
      <c r="AX358" s="25"/>
      <c r="AY358" s="25"/>
      <c r="AZ358" s="25"/>
      <c r="BA358" s="25"/>
      <c r="BB358" s="25"/>
      <c r="BC358" s="25"/>
      <c r="BD358" s="25"/>
      <c r="BE358" s="25"/>
      <c r="BF358" s="25"/>
      <c r="BG358" s="25"/>
      <c r="BH358" s="25"/>
      <c r="BI358" s="25"/>
      <c r="BJ358" s="25"/>
      <c r="BK358" s="25"/>
      <c r="BL358" s="25"/>
      <c r="BM358" s="21">
        <f t="shared" si="344"/>
        <v>209.72727272727278</v>
      </c>
      <c r="BP358" s="18">
        <v>2036</v>
      </c>
      <c r="BQ358" s="14">
        <f t="shared" si="382"/>
        <v>0</v>
      </c>
      <c r="BR358" s="14">
        <f t="shared" si="382"/>
        <v>0</v>
      </c>
      <c r="BS358" s="14">
        <f t="shared" si="382"/>
        <v>0</v>
      </c>
      <c r="BT358" s="14">
        <f t="shared" si="382"/>
        <v>0</v>
      </c>
      <c r="BU358" s="14">
        <f t="shared" si="382"/>
        <v>0</v>
      </c>
      <c r="BV358" s="14">
        <f t="shared" si="382"/>
        <v>0</v>
      </c>
      <c r="BW358" s="14">
        <f t="shared" si="382"/>
        <v>0</v>
      </c>
      <c r="BX358" s="14">
        <f t="shared" si="382"/>
        <v>0</v>
      </c>
      <c r="BY358" s="14">
        <f t="shared" si="382"/>
        <v>0</v>
      </c>
      <c r="BZ358" s="14">
        <f t="shared" si="382"/>
        <v>0</v>
      </c>
      <c r="CA358" s="14">
        <f t="shared" si="382"/>
        <v>0</v>
      </c>
      <c r="CB358" s="14">
        <f t="shared" si="382"/>
        <v>0</v>
      </c>
      <c r="CC358" s="14">
        <f t="shared" si="382"/>
        <v>0</v>
      </c>
      <c r="CD358" s="14">
        <f t="shared" si="382"/>
        <v>0</v>
      </c>
      <c r="CE358" s="14">
        <f t="shared" si="382"/>
        <v>0</v>
      </c>
      <c r="CF358" s="14">
        <f t="shared" si="382"/>
        <v>0</v>
      </c>
      <c r="CG358" s="14">
        <f t="shared" si="361"/>
        <v>0</v>
      </c>
      <c r="CH358" s="14">
        <f t="shared" si="361"/>
        <v>0</v>
      </c>
      <c r="CI358" s="14">
        <f t="shared" si="361"/>
        <v>0</v>
      </c>
      <c r="CJ358" s="14">
        <f t="shared" si="361"/>
        <v>0</v>
      </c>
      <c r="CK358" s="14">
        <f t="shared" si="361"/>
        <v>0</v>
      </c>
      <c r="CL358" s="14">
        <f t="shared" si="361"/>
        <v>0</v>
      </c>
      <c r="CM358" s="14">
        <f t="shared" si="361"/>
        <v>0</v>
      </c>
      <c r="CN358" s="14">
        <f t="shared" si="361"/>
        <v>0</v>
      </c>
      <c r="CO358" s="14">
        <f t="shared" si="361"/>
        <v>0</v>
      </c>
      <c r="CP358" s="14">
        <f t="shared" si="361"/>
        <v>2.8608582574772331E-2</v>
      </c>
      <c r="CQ358" s="14">
        <f t="shared" si="361"/>
        <v>3.5110533159947985E-2</v>
      </c>
      <c r="CR358" s="14">
        <f t="shared" si="361"/>
        <v>4.1612483745123538E-2</v>
      </c>
      <c r="CS358" s="14">
        <f t="shared" si="361"/>
        <v>5.0715214564369317E-2</v>
      </c>
      <c r="CT358" s="14">
        <f t="shared" si="361"/>
        <v>6.2418725617685314E-2</v>
      </c>
      <c r="CU358" s="14">
        <f t="shared" si="361"/>
        <v>7.6723016905071537E-2</v>
      </c>
      <c r="CV358" s="14">
        <f t="shared" si="361"/>
        <v>9.6228868660598182E-2</v>
      </c>
      <c r="CW358" s="14">
        <f t="shared" si="376"/>
        <v>0.11573472041612484</v>
      </c>
      <c r="CX358" s="14">
        <f t="shared" si="365"/>
        <v>0.13914174252275682</v>
      </c>
      <c r="CY358" s="14">
        <f t="shared" si="365"/>
        <v>0.16384915474642395</v>
      </c>
      <c r="CZ358" s="14">
        <f t="shared" si="365"/>
        <v>0.18985695708712616</v>
      </c>
      <c r="DA358" s="14">
        <f t="shared" si="365"/>
        <v>0</v>
      </c>
      <c r="DB358" s="14">
        <f t="shared" si="365"/>
        <v>0</v>
      </c>
      <c r="DC358" s="14">
        <f t="shared" si="365"/>
        <v>0</v>
      </c>
      <c r="DD358" s="14">
        <f t="shared" si="365"/>
        <v>0</v>
      </c>
      <c r="DE358" s="14">
        <f t="shared" si="365"/>
        <v>0</v>
      </c>
      <c r="DF358" s="14">
        <f t="shared" si="365"/>
        <v>0</v>
      </c>
      <c r="DG358" s="14">
        <f t="shared" si="365"/>
        <v>0</v>
      </c>
      <c r="DH358" s="14">
        <f t="shared" si="365"/>
        <v>0</v>
      </c>
      <c r="DI358" s="14">
        <f t="shared" si="365"/>
        <v>0</v>
      </c>
      <c r="DJ358" s="14">
        <f t="shared" si="365"/>
        <v>0</v>
      </c>
      <c r="DK358" s="14">
        <f t="shared" si="365"/>
        <v>0</v>
      </c>
      <c r="DL358" s="14">
        <f t="shared" si="365"/>
        <v>0</v>
      </c>
      <c r="DM358" s="14">
        <f t="shared" si="365"/>
        <v>0</v>
      </c>
      <c r="DN358" s="14">
        <f t="shared" si="385"/>
        <v>0</v>
      </c>
      <c r="DO358" s="14">
        <f t="shared" si="385"/>
        <v>0</v>
      </c>
      <c r="DP358" s="14">
        <f t="shared" si="385"/>
        <v>0</v>
      </c>
      <c r="DQ358" s="14">
        <f t="shared" si="383"/>
        <v>0</v>
      </c>
      <c r="DR358" s="14">
        <f t="shared" si="383"/>
        <v>0</v>
      </c>
      <c r="DS358" s="14">
        <f t="shared" si="363"/>
        <v>0</v>
      </c>
      <c r="DT358" s="14">
        <f t="shared" si="342"/>
        <v>0</v>
      </c>
      <c r="DU358" s="14">
        <f t="shared" si="342"/>
        <v>0</v>
      </c>
      <c r="DV358" s="14">
        <f t="shared" si="342"/>
        <v>0</v>
      </c>
      <c r="DW358" s="14">
        <f t="shared" si="342"/>
        <v>0</v>
      </c>
      <c r="DX358" s="14">
        <f t="shared" si="342"/>
        <v>0</v>
      </c>
      <c r="DY358" s="14">
        <f t="shared" si="342"/>
        <v>0</v>
      </c>
      <c r="DZ358" s="14">
        <f t="shared" si="346"/>
        <v>0.99999999999999989</v>
      </c>
    </row>
    <row r="359" spans="3:130">
      <c r="C359" s="18">
        <v>2037</v>
      </c>
      <c r="D359" s="25"/>
      <c r="E359" s="25"/>
      <c r="F359" s="25"/>
      <c r="G359" s="25"/>
      <c r="H359" s="25"/>
      <c r="I359" s="25"/>
      <c r="J359" s="25"/>
      <c r="K359" s="25"/>
      <c r="L359" s="25"/>
      <c r="M359" s="25"/>
      <c r="N359" s="25"/>
      <c r="O359" s="25"/>
      <c r="P359" s="25"/>
      <c r="Q359" s="25"/>
      <c r="R359" s="25"/>
      <c r="S359" s="25"/>
      <c r="T359" s="25"/>
      <c r="U359" s="25">
        <f t="shared" si="368"/>
        <v>0</v>
      </c>
      <c r="V359" s="25">
        <f t="shared" si="369"/>
        <v>0</v>
      </c>
      <c r="W359" s="25">
        <f t="shared" si="370"/>
        <v>0</v>
      </c>
      <c r="X359" s="25">
        <f t="shared" si="371"/>
        <v>0</v>
      </c>
      <c r="Y359" s="25">
        <f t="shared" si="372"/>
        <v>0</v>
      </c>
      <c r="Z359" s="25">
        <f t="shared" si="373"/>
        <v>0</v>
      </c>
      <c r="AA359" s="25">
        <f t="shared" si="374"/>
        <v>0</v>
      </c>
      <c r="AB359" s="25">
        <f t="shared" si="375"/>
        <v>0</v>
      </c>
      <c r="AC359" s="25">
        <f t="shared" si="377"/>
        <v>0</v>
      </c>
      <c r="AD359" s="25">
        <f t="shared" si="378"/>
        <v>7.3636363636363393</v>
      </c>
      <c r="AE359" s="25">
        <f t="shared" si="379"/>
        <v>8.7272727272727302</v>
      </c>
      <c r="AF359" s="25">
        <f t="shared" si="380"/>
        <v>10.63636363636364</v>
      </c>
      <c r="AG359" s="25">
        <f t="shared" si="381"/>
        <v>13.090909090909095</v>
      </c>
      <c r="AH359" s="25">
        <f t="shared" si="384"/>
        <v>16.090909090909097</v>
      </c>
      <c r="AI359" s="25">
        <f t="shared" si="386"/>
        <v>20.181818181818187</v>
      </c>
      <c r="AJ359" s="25">
        <f t="shared" si="387"/>
        <v>24.27272727272728</v>
      </c>
      <c r="AK359" s="25">
        <f t="shared" si="388"/>
        <v>29.181818181818191</v>
      </c>
      <c r="AL359" s="25">
        <f t="shared" si="389"/>
        <v>34.363636363636374</v>
      </c>
      <c r="AM359" s="25">
        <f t="shared" ref="AM359:AM377" si="390">VLOOKUP($C$101,$D$3:$K$63,$A$72,0)*(B324-B323)</f>
        <v>39.818181818181834</v>
      </c>
      <c r="AN359" s="25">
        <f>VLOOKUP($C$102,$D$3:$K$63,$A$72,0)*(B323-B322)</f>
        <v>44.181818181818194</v>
      </c>
      <c r="AO359" s="25">
        <f>VLOOKUP($C$103,$D$3:$K$63,$A$72,0)*B322</f>
        <v>0</v>
      </c>
      <c r="AP359" s="25"/>
      <c r="AQ359" s="25"/>
      <c r="AR359" s="25"/>
      <c r="AS359" s="25"/>
      <c r="AT359" s="25"/>
      <c r="AU359" s="25"/>
      <c r="AV359" s="25"/>
      <c r="AW359" s="25"/>
      <c r="AX359" s="25"/>
      <c r="AY359" s="25"/>
      <c r="AZ359" s="25"/>
      <c r="BA359" s="25"/>
      <c r="BB359" s="25"/>
      <c r="BC359" s="25"/>
      <c r="BD359" s="25"/>
      <c r="BE359" s="25"/>
      <c r="BF359" s="25"/>
      <c r="BG359" s="25"/>
      <c r="BH359" s="25"/>
      <c r="BI359" s="25"/>
      <c r="BJ359" s="25"/>
      <c r="BK359" s="25"/>
      <c r="BL359" s="25"/>
      <c r="BM359" s="21">
        <f t="shared" si="344"/>
        <v>247.90909090909096</v>
      </c>
      <c r="BP359" s="18">
        <v>2037</v>
      </c>
      <c r="BQ359" s="14">
        <f t="shared" si="382"/>
        <v>0</v>
      </c>
      <c r="BR359" s="14">
        <f t="shared" si="382"/>
        <v>0</v>
      </c>
      <c r="BS359" s="14">
        <f t="shared" si="382"/>
        <v>0</v>
      </c>
      <c r="BT359" s="14">
        <f t="shared" si="382"/>
        <v>0</v>
      </c>
      <c r="BU359" s="14">
        <f t="shared" si="382"/>
        <v>0</v>
      </c>
      <c r="BV359" s="14">
        <f t="shared" si="382"/>
        <v>0</v>
      </c>
      <c r="BW359" s="14">
        <f t="shared" si="382"/>
        <v>0</v>
      </c>
      <c r="BX359" s="14">
        <f t="shared" si="382"/>
        <v>0</v>
      </c>
      <c r="BY359" s="14">
        <f t="shared" si="382"/>
        <v>0</v>
      </c>
      <c r="BZ359" s="14">
        <f t="shared" si="382"/>
        <v>0</v>
      </c>
      <c r="CA359" s="14">
        <f t="shared" si="382"/>
        <v>0</v>
      </c>
      <c r="CB359" s="14">
        <f t="shared" si="382"/>
        <v>0</v>
      </c>
      <c r="CC359" s="14">
        <f t="shared" si="382"/>
        <v>0</v>
      </c>
      <c r="CD359" s="14">
        <f t="shared" si="382"/>
        <v>0</v>
      </c>
      <c r="CE359" s="14">
        <f t="shared" si="382"/>
        <v>0</v>
      </c>
      <c r="CF359" s="14">
        <f t="shared" si="382"/>
        <v>0</v>
      </c>
      <c r="CG359" s="14">
        <f t="shared" si="361"/>
        <v>0</v>
      </c>
      <c r="CH359" s="14">
        <f t="shared" si="361"/>
        <v>0</v>
      </c>
      <c r="CI359" s="14">
        <f t="shared" si="361"/>
        <v>0</v>
      </c>
      <c r="CJ359" s="14">
        <f t="shared" si="361"/>
        <v>0</v>
      </c>
      <c r="CK359" s="14">
        <f t="shared" si="361"/>
        <v>0</v>
      </c>
      <c r="CL359" s="14">
        <f t="shared" si="361"/>
        <v>0</v>
      </c>
      <c r="CM359" s="14">
        <f t="shared" si="361"/>
        <v>0</v>
      </c>
      <c r="CN359" s="14">
        <f t="shared" si="361"/>
        <v>0</v>
      </c>
      <c r="CO359" s="14">
        <f t="shared" si="361"/>
        <v>0</v>
      </c>
      <c r="CP359" s="14">
        <f t="shared" si="361"/>
        <v>0</v>
      </c>
      <c r="CQ359" s="14">
        <f t="shared" si="361"/>
        <v>2.9702970297029598E-2</v>
      </c>
      <c r="CR359" s="14">
        <f t="shared" si="361"/>
        <v>3.5203520352035209E-2</v>
      </c>
      <c r="CS359" s="14">
        <f t="shared" si="361"/>
        <v>4.290429042904291E-2</v>
      </c>
      <c r="CT359" s="14">
        <f t="shared" si="361"/>
        <v>5.2805280528052813E-2</v>
      </c>
      <c r="CU359" s="14">
        <f t="shared" si="361"/>
        <v>6.490649064906491E-2</v>
      </c>
      <c r="CV359" s="14">
        <f t="shared" si="361"/>
        <v>8.1408140814081417E-2</v>
      </c>
      <c r="CW359" s="14">
        <f t="shared" si="376"/>
        <v>9.7909790979097924E-2</v>
      </c>
      <c r="CX359" s="14">
        <f t="shared" si="365"/>
        <v>0.11771177117711772</v>
      </c>
      <c r="CY359" s="14">
        <f t="shared" si="365"/>
        <v>0.13861386138613863</v>
      </c>
      <c r="CZ359" s="14">
        <f t="shared" si="365"/>
        <v>0.16061606160616065</v>
      </c>
      <c r="DA359" s="14">
        <f t="shared" si="365"/>
        <v>0.17821782178217824</v>
      </c>
      <c r="DB359" s="14">
        <f t="shared" si="365"/>
        <v>0</v>
      </c>
      <c r="DC359" s="14">
        <f t="shared" si="365"/>
        <v>0</v>
      </c>
      <c r="DD359" s="14">
        <f t="shared" si="365"/>
        <v>0</v>
      </c>
      <c r="DE359" s="14">
        <f t="shared" si="365"/>
        <v>0</v>
      </c>
      <c r="DF359" s="14">
        <f t="shared" si="365"/>
        <v>0</v>
      </c>
      <c r="DG359" s="14">
        <f t="shared" si="365"/>
        <v>0</v>
      </c>
      <c r="DH359" s="14">
        <f t="shared" si="365"/>
        <v>0</v>
      </c>
      <c r="DI359" s="14">
        <f t="shared" si="365"/>
        <v>0</v>
      </c>
      <c r="DJ359" s="14">
        <f t="shared" si="365"/>
        <v>0</v>
      </c>
      <c r="DK359" s="14">
        <f t="shared" si="365"/>
        <v>0</v>
      </c>
      <c r="DL359" s="14">
        <f t="shared" si="365"/>
        <v>0</v>
      </c>
      <c r="DM359" s="14">
        <f t="shared" si="365"/>
        <v>0</v>
      </c>
      <c r="DN359" s="14">
        <f t="shared" si="385"/>
        <v>0</v>
      </c>
      <c r="DO359" s="14">
        <f t="shared" si="385"/>
        <v>0</v>
      </c>
      <c r="DP359" s="14">
        <f t="shared" si="385"/>
        <v>0</v>
      </c>
      <c r="DQ359" s="14">
        <f t="shared" si="383"/>
        <v>0</v>
      </c>
      <c r="DR359" s="14">
        <f t="shared" si="383"/>
        <v>0</v>
      </c>
      <c r="DS359" s="14">
        <f t="shared" si="363"/>
        <v>0</v>
      </c>
      <c r="DT359" s="14">
        <f t="shared" si="342"/>
        <v>0</v>
      </c>
      <c r="DU359" s="14">
        <f t="shared" si="342"/>
        <v>0</v>
      </c>
      <c r="DV359" s="14">
        <f t="shared" si="342"/>
        <v>0</v>
      </c>
      <c r="DW359" s="14">
        <f t="shared" si="342"/>
        <v>0</v>
      </c>
      <c r="DX359" s="14">
        <f t="shared" si="342"/>
        <v>0</v>
      </c>
      <c r="DY359" s="14">
        <f t="shared" si="342"/>
        <v>0</v>
      </c>
      <c r="DZ359" s="14">
        <f t="shared" si="346"/>
        <v>1</v>
      </c>
    </row>
    <row r="360" spans="3:130">
      <c r="C360" s="18">
        <v>2038</v>
      </c>
      <c r="D360" s="25"/>
      <c r="E360" s="25"/>
      <c r="F360" s="25"/>
      <c r="G360" s="25"/>
      <c r="H360" s="25"/>
      <c r="I360" s="25"/>
      <c r="J360" s="25"/>
      <c r="K360" s="25"/>
      <c r="L360" s="25"/>
      <c r="M360" s="25"/>
      <c r="N360" s="25"/>
      <c r="O360" s="25"/>
      <c r="P360" s="25"/>
      <c r="Q360" s="25"/>
      <c r="R360" s="25"/>
      <c r="S360" s="25"/>
      <c r="T360" s="25"/>
      <c r="U360" s="25"/>
      <c r="V360" s="25">
        <f t="shared" si="369"/>
        <v>0</v>
      </c>
      <c r="W360" s="25">
        <f t="shared" si="370"/>
        <v>0</v>
      </c>
      <c r="X360" s="25">
        <f t="shared" si="371"/>
        <v>0</v>
      </c>
      <c r="Y360" s="25">
        <f t="shared" si="372"/>
        <v>0</v>
      </c>
      <c r="Z360" s="25">
        <f t="shared" si="373"/>
        <v>0</v>
      </c>
      <c r="AA360" s="25">
        <f t="shared" si="374"/>
        <v>0</v>
      </c>
      <c r="AB360" s="25">
        <f t="shared" si="375"/>
        <v>0</v>
      </c>
      <c r="AC360" s="25">
        <f t="shared" si="377"/>
        <v>0</v>
      </c>
      <c r="AD360" s="25">
        <f t="shared" si="378"/>
        <v>0</v>
      </c>
      <c r="AE360" s="25">
        <f t="shared" si="379"/>
        <v>8.7272727272726982</v>
      </c>
      <c r="AF360" s="25">
        <f t="shared" si="380"/>
        <v>10.63636363636364</v>
      </c>
      <c r="AG360" s="25">
        <f t="shared" si="381"/>
        <v>13.090909090909095</v>
      </c>
      <c r="AH360" s="25">
        <f t="shared" si="384"/>
        <v>16.090909090909097</v>
      </c>
      <c r="AI360" s="25">
        <f t="shared" si="386"/>
        <v>20.181818181818187</v>
      </c>
      <c r="AJ360" s="25">
        <f t="shared" si="387"/>
        <v>24.27272727272728</v>
      </c>
      <c r="AK360" s="25">
        <f t="shared" si="388"/>
        <v>29.181818181818191</v>
      </c>
      <c r="AL360" s="25">
        <f t="shared" si="389"/>
        <v>34.363636363636374</v>
      </c>
      <c r="AM360" s="25">
        <f t="shared" si="390"/>
        <v>39.818181818181834</v>
      </c>
      <c r="AN360" s="25">
        <f t="shared" ref="AN360:AN378" si="391">VLOOKUP($C$102,$D$3:$K$63,$A$72,0)*(B324-B323)</f>
        <v>44.181818181818194</v>
      </c>
      <c r="AO360" s="25">
        <f>VLOOKUP($C$103,$D$3:$K$63,$A$72,0)*(B323-B322)</f>
        <v>48.272727272727288</v>
      </c>
      <c r="AP360" s="25">
        <f>VLOOKUP($C$104,$D$3:$K$63,$A$72,0)*B322</f>
        <v>0</v>
      </c>
      <c r="AQ360" s="25"/>
      <c r="AR360" s="25"/>
      <c r="AS360" s="25"/>
      <c r="AT360" s="25"/>
      <c r="AU360" s="25"/>
      <c r="AV360" s="25"/>
      <c r="AW360" s="25"/>
      <c r="AX360" s="25"/>
      <c r="AY360" s="25"/>
      <c r="AZ360" s="25"/>
      <c r="BA360" s="25"/>
      <c r="BB360" s="25"/>
      <c r="BC360" s="25"/>
      <c r="BD360" s="25"/>
      <c r="BE360" s="25"/>
      <c r="BF360" s="25"/>
      <c r="BG360" s="25"/>
      <c r="BH360" s="25"/>
      <c r="BI360" s="25"/>
      <c r="BJ360" s="25"/>
      <c r="BK360" s="25"/>
      <c r="BL360" s="25"/>
      <c r="BM360" s="21">
        <f t="shared" si="344"/>
        <v>288.81818181818187</v>
      </c>
      <c r="BP360" s="18">
        <v>2038</v>
      </c>
      <c r="BQ360" s="14">
        <f t="shared" si="382"/>
        <v>0</v>
      </c>
      <c r="BR360" s="14">
        <f t="shared" si="382"/>
        <v>0</v>
      </c>
      <c r="BS360" s="14">
        <f t="shared" si="382"/>
        <v>0</v>
      </c>
      <c r="BT360" s="14">
        <f t="shared" si="382"/>
        <v>0</v>
      </c>
      <c r="BU360" s="14">
        <f t="shared" si="382"/>
        <v>0</v>
      </c>
      <c r="BV360" s="14">
        <f t="shared" si="382"/>
        <v>0</v>
      </c>
      <c r="BW360" s="14">
        <f t="shared" si="382"/>
        <v>0</v>
      </c>
      <c r="BX360" s="14">
        <f t="shared" si="382"/>
        <v>0</v>
      </c>
      <c r="BY360" s="14">
        <f t="shared" si="382"/>
        <v>0</v>
      </c>
      <c r="BZ360" s="14">
        <f t="shared" si="382"/>
        <v>0</v>
      </c>
      <c r="CA360" s="14">
        <f t="shared" si="382"/>
        <v>0</v>
      </c>
      <c r="CB360" s="14">
        <f t="shared" si="382"/>
        <v>0</v>
      </c>
      <c r="CC360" s="14">
        <f t="shared" si="382"/>
        <v>0</v>
      </c>
      <c r="CD360" s="14">
        <f t="shared" si="382"/>
        <v>0</v>
      </c>
      <c r="CE360" s="14">
        <f t="shared" si="382"/>
        <v>0</v>
      </c>
      <c r="CF360" s="14">
        <f t="shared" si="382"/>
        <v>0</v>
      </c>
      <c r="CG360" s="14">
        <f t="shared" si="361"/>
        <v>0</v>
      </c>
      <c r="CH360" s="14">
        <f t="shared" si="361"/>
        <v>0</v>
      </c>
      <c r="CI360" s="14">
        <f t="shared" si="361"/>
        <v>0</v>
      </c>
      <c r="CJ360" s="14">
        <f t="shared" si="361"/>
        <v>0</v>
      </c>
      <c r="CK360" s="14">
        <f t="shared" si="361"/>
        <v>0</v>
      </c>
      <c r="CL360" s="14">
        <f t="shared" si="361"/>
        <v>0</v>
      </c>
      <c r="CM360" s="14">
        <f t="shared" si="361"/>
        <v>0</v>
      </c>
      <c r="CN360" s="14">
        <f t="shared" si="361"/>
        <v>0</v>
      </c>
      <c r="CO360" s="14">
        <f t="shared" si="361"/>
        <v>0</v>
      </c>
      <c r="CP360" s="14">
        <f t="shared" si="361"/>
        <v>0</v>
      </c>
      <c r="CQ360" s="14">
        <f t="shared" si="361"/>
        <v>0</v>
      </c>
      <c r="CR360" s="14">
        <f t="shared" si="361"/>
        <v>3.0217186024551358E-2</v>
      </c>
      <c r="CS360" s="14">
        <f t="shared" si="361"/>
        <v>3.6827195467422101E-2</v>
      </c>
      <c r="CT360" s="14">
        <f t="shared" si="361"/>
        <v>4.5325779036827205E-2</v>
      </c>
      <c r="CU360" s="14">
        <f t="shared" si="361"/>
        <v>5.5712936732766775E-2</v>
      </c>
      <c r="CV360" s="14">
        <f t="shared" si="361"/>
        <v>6.9877242681775267E-2</v>
      </c>
      <c r="CW360" s="14">
        <f t="shared" si="376"/>
        <v>8.4041548630783766E-2</v>
      </c>
      <c r="CX360" s="14">
        <f t="shared" si="365"/>
        <v>0.10103871576959397</v>
      </c>
      <c r="CY360" s="14">
        <f t="shared" si="365"/>
        <v>0.11898016997167141</v>
      </c>
      <c r="CZ360" s="14">
        <f t="shared" si="365"/>
        <v>0.13786591123701608</v>
      </c>
      <c r="DA360" s="14">
        <f t="shared" si="365"/>
        <v>0.15297450424929179</v>
      </c>
      <c r="DB360" s="14">
        <f t="shared" si="365"/>
        <v>0.16713881019830029</v>
      </c>
      <c r="DC360" s="14">
        <f t="shared" si="365"/>
        <v>0</v>
      </c>
      <c r="DD360" s="14">
        <f t="shared" si="365"/>
        <v>0</v>
      </c>
      <c r="DE360" s="14">
        <f t="shared" si="365"/>
        <v>0</v>
      </c>
      <c r="DF360" s="14">
        <f t="shared" si="365"/>
        <v>0</v>
      </c>
      <c r="DG360" s="14">
        <f t="shared" si="365"/>
        <v>0</v>
      </c>
      <c r="DH360" s="14">
        <f t="shared" si="365"/>
        <v>0</v>
      </c>
      <c r="DI360" s="14">
        <f t="shared" si="365"/>
        <v>0</v>
      </c>
      <c r="DJ360" s="14">
        <f t="shared" si="365"/>
        <v>0</v>
      </c>
      <c r="DK360" s="14">
        <f t="shared" si="365"/>
        <v>0</v>
      </c>
      <c r="DL360" s="14">
        <f t="shared" si="365"/>
        <v>0</v>
      </c>
      <c r="DM360" s="14">
        <f t="shared" si="365"/>
        <v>0</v>
      </c>
      <c r="DN360" s="14">
        <f t="shared" si="385"/>
        <v>0</v>
      </c>
      <c r="DO360" s="14">
        <f t="shared" si="385"/>
        <v>0</v>
      </c>
      <c r="DP360" s="14">
        <f t="shared" si="385"/>
        <v>0</v>
      </c>
      <c r="DQ360" s="14">
        <f t="shared" si="383"/>
        <v>0</v>
      </c>
      <c r="DR360" s="14">
        <f t="shared" si="383"/>
        <v>0</v>
      </c>
      <c r="DS360" s="14">
        <f t="shared" si="363"/>
        <v>0</v>
      </c>
      <c r="DT360" s="14">
        <f t="shared" si="342"/>
        <v>0</v>
      </c>
      <c r="DU360" s="14">
        <f t="shared" si="342"/>
        <v>0</v>
      </c>
      <c r="DV360" s="14">
        <f t="shared" si="342"/>
        <v>0</v>
      </c>
      <c r="DW360" s="14">
        <f t="shared" si="342"/>
        <v>0</v>
      </c>
      <c r="DX360" s="14">
        <f t="shared" si="342"/>
        <v>0</v>
      </c>
      <c r="DY360" s="14">
        <f t="shared" si="342"/>
        <v>0</v>
      </c>
      <c r="DZ360" s="14">
        <f t="shared" si="346"/>
        <v>1</v>
      </c>
    </row>
    <row r="361" spans="3:130">
      <c r="C361" s="18">
        <v>2039</v>
      </c>
      <c r="D361" s="25"/>
      <c r="E361" s="25"/>
      <c r="F361" s="25"/>
      <c r="G361" s="25"/>
      <c r="H361" s="25"/>
      <c r="I361" s="25"/>
      <c r="J361" s="25"/>
      <c r="K361" s="25"/>
      <c r="L361" s="25"/>
      <c r="M361" s="25"/>
      <c r="N361" s="25"/>
      <c r="O361" s="25"/>
      <c r="P361" s="25"/>
      <c r="Q361" s="25"/>
      <c r="R361" s="25"/>
      <c r="S361" s="25"/>
      <c r="T361" s="25"/>
      <c r="U361" s="25"/>
      <c r="V361" s="25"/>
      <c r="W361" s="25">
        <f t="shared" si="370"/>
        <v>0</v>
      </c>
      <c r="X361" s="25">
        <f t="shared" si="371"/>
        <v>0</v>
      </c>
      <c r="Y361" s="25">
        <f t="shared" si="372"/>
        <v>0</v>
      </c>
      <c r="Z361" s="25">
        <f t="shared" si="373"/>
        <v>0</v>
      </c>
      <c r="AA361" s="25">
        <f t="shared" si="374"/>
        <v>0</v>
      </c>
      <c r="AB361" s="25">
        <f t="shared" si="375"/>
        <v>0</v>
      </c>
      <c r="AC361" s="25">
        <f t="shared" si="377"/>
        <v>0</v>
      </c>
      <c r="AD361" s="25">
        <f t="shared" si="378"/>
        <v>0</v>
      </c>
      <c r="AE361" s="25">
        <f t="shared" si="379"/>
        <v>0</v>
      </c>
      <c r="AF361" s="25">
        <f t="shared" si="380"/>
        <v>10.636363636363601</v>
      </c>
      <c r="AG361" s="25">
        <f t="shared" si="381"/>
        <v>13.090909090909095</v>
      </c>
      <c r="AH361" s="25">
        <f t="shared" si="384"/>
        <v>16.090909090909097</v>
      </c>
      <c r="AI361" s="25">
        <f t="shared" si="386"/>
        <v>20.181818181818187</v>
      </c>
      <c r="AJ361" s="25">
        <f t="shared" si="387"/>
        <v>24.27272727272728</v>
      </c>
      <c r="AK361" s="25">
        <f t="shared" si="388"/>
        <v>29.181818181818191</v>
      </c>
      <c r="AL361" s="25">
        <f t="shared" si="389"/>
        <v>34.363636363636374</v>
      </c>
      <c r="AM361" s="25">
        <f t="shared" si="390"/>
        <v>39.818181818181834</v>
      </c>
      <c r="AN361" s="25">
        <f t="shared" si="391"/>
        <v>44.181818181818194</v>
      </c>
      <c r="AO361" s="25">
        <f t="shared" ref="AO361:AO379" si="392">VLOOKUP($C$103,$D$3:$K$63,$A$72,0)*(B324-B323)</f>
        <v>48.272727272727288</v>
      </c>
      <c r="AP361" s="25">
        <f>VLOOKUP($C$104,$D$3:$K$63,$A$72,0)*(B323-B322)</f>
        <v>52.363636363636381</v>
      </c>
      <c r="AQ361" s="25">
        <f>VLOOKUP($C$105,$D$3:$K$63,$A$72,0)*B322</f>
        <v>0</v>
      </c>
      <c r="AR361" s="25"/>
      <c r="AS361" s="25"/>
      <c r="AT361" s="25"/>
      <c r="AU361" s="25"/>
      <c r="AV361" s="25"/>
      <c r="AW361" s="25"/>
      <c r="AX361" s="25"/>
      <c r="AY361" s="25"/>
      <c r="AZ361" s="25"/>
      <c r="BA361" s="25"/>
      <c r="BB361" s="25"/>
      <c r="BC361" s="25"/>
      <c r="BD361" s="25"/>
      <c r="BE361" s="25"/>
      <c r="BF361" s="25"/>
      <c r="BG361" s="25"/>
      <c r="BH361" s="25"/>
      <c r="BI361" s="25"/>
      <c r="BJ361" s="25"/>
      <c r="BK361" s="25"/>
      <c r="BL361" s="25"/>
      <c r="BM361" s="21">
        <f t="shared" si="344"/>
        <v>332.4545454545455</v>
      </c>
      <c r="BP361" s="18">
        <v>2039</v>
      </c>
      <c r="BQ361" s="14">
        <f t="shared" si="382"/>
        <v>0</v>
      </c>
      <c r="BR361" s="14">
        <f t="shared" si="382"/>
        <v>0</v>
      </c>
      <c r="BS361" s="14">
        <f t="shared" si="382"/>
        <v>0</v>
      </c>
      <c r="BT361" s="14">
        <f t="shared" si="382"/>
        <v>0</v>
      </c>
      <c r="BU361" s="14">
        <f t="shared" si="382"/>
        <v>0</v>
      </c>
      <c r="BV361" s="14">
        <f t="shared" si="382"/>
        <v>0</v>
      </c>
      <c r="BW361" s="14">
        <f t="shared" si="382"/>
        <v>0</v>
      </c>
      <c r="BX361" s="14">
        <f t="shared" si="382"/>
        <v>0</v>
      </c>
      <c r="BY361" s="14">
        <f t="shared" si="382"/>
        <v>0</v>
      </c>
      <c r="BZ361" s="14">
        <f t="shared" si="382"/>
        <v>0</v>
      </c>
      <c r="CA361" s="14">
        <f t="shared" si="382"/>
        <v>0</v>
      </c>
      <c r="CB361" s="14">
        <f t="shared" si="382"/>
        <v>0</v>
      </c>
      <c r="CC361" s="14">
        <f t="shared" si="382"/>
        <v>0</v>
      </c>
      <c r="CD361" s="14">
        <f t="shared" si="382"/>
        <v>0</v>
      </c>
      <c r="CE361" s="14">
        <f t="shared" si="382"/>
        <v>0</v>
      </c>
      <c r="CF361" s="14">
        <f t="shared" si="382"/>
        <v>0</v>
      </c>
      <c r="CG361" s="14">
        <f t="shared" si="361"/>
        <v>0</v>
      </c>
      <c r="CH361" s="14">
        <f t="shared" si="361"/>
        <v>0</v>
      </c>
      <c r="CI361" s="14">
        <f t="shared" si="361"/>
        <v>0</v>
      </c>
      <c r="CJ361" s="14">
        <f t="shared" si="361"/>
        <v>0</v>
      </c>
      <c r="CK361" s="14">
        <f t="shared" si="361"/>
        <v>0</v>
      </c>
      <c r="CL361" s="14">
        <f t="shared" si="361"/>
        <v>0</v>
      </c>
      <c r="CM361" s="14">
        <f t="shared" si="361"/>
        <v>0</v>
      </c>
      <c r="CN361" s="14">
        <f t="shared" si="361"/>
        <v>0</v>
      </c>
      <c r="CO361" s="14">
        <f t="shared" si="361"/>
        <v>0</v>
      </c>
      <c r="CP361" s="14">
        <f t="shared" si="361"/>
        <v>0</v>
      </c>
      <c r="CQ361" s="14">
        <f t="shared" si="361"/>
        <v>0</v>
      </c>
      <c r="CR361" s="14">
        <f t="shared" si="361"/>
        <v>0</v>
      </c>
      <c r="CS361" s="14">
        <f t="shared" si="361"/>
        <v>3.1993437243642217E-2</v>
      </c>
      <c r="CT361" s="14">
        <f t="shared" si="361"/>
        <v>3.9376538146021337E-2</v>
      </c>
      <c r="CU361" s="14">
        <f t="shared" si="361"/>
        <v>4.8400328137817895E-2</v>
      </c>
      <c r="CV361" s="14">
        <f t="shared" si="361"/>
        <v>6.0705496308449555E-2</v>
      </c>
      <c r="CW361" s="14">
        <f t="shared" si="376"/>
        <v>7.3010664479081222E-2</v>
      </c>
      <c r="CX361" s="14">
        <f t="shared" si="365"/>
        <v>8.7776866283839225E-2</v>
      </c>
      <c r="CY361" s="14">
        <f t="shared" si="365"/>
        <v>0.10336341263330601</v>
      </c>
      <c r="CZ361" s="14">
        <f t="shared" si="365"/>
        <v>0.11977030352748158</v>
      </c>
      <c r="DA361" s="14">
        <f t="shared" si="365"/>
        <v>0.13289581624282201</v>
      </c>
      <c r="DB361" s="14">
        <f t="shared" si="365"/>
        <v>0.14520098441345367</v>
      </c>
      <c r="DC361" s="14">
        <f>AP361/$BM361</f>
        <v>0.15750615258408535</v>
      </c>
      <c r="DD361" s="14">
        <f t="shared" si="365"/>
        <v>0</v>
      </c>
      <c r="DE361" s="14">
        <f t="shared" si="365"/>
        <v>0</v>
      </c>
      <c r="DF361" s="14">
        <f t="shared" si="365"/>
        <v>0</v>
      </c>
      <c r="DG361" s="14">
        <f t="shared" si="365"/>
        <v>0</v>
      </c>
      <c r="DH361" s="14">
        <f t="shared" si="365"/>
        <v>0</v>
      </c>
      <c r="DI361" s="14">
        <f t="shared" si="365"/>
        <v>0</v>
      </c>
      <c r="DJ361" s="14">
        <f t="shared" si="365"/>
        <v>0</v>
      </c>
      <c r="DK361" s="14">
        <f t="shared" si="365"/>
        <v>0</v>
      </c>
      <c r="DL361" s="14">
        <f t="shared" si="365"/>
        <v>0</v>
      </c>
      <c r="DM361" s="14">
        <f t="shared" si="365"/>
        <v>0</v>
      </c>
      <c r="DN361" s="14">
        <f t="shared" si="385"/>
        <v>0</v>
      </c>
      <c r="DO361" s="14">
        <f t="shared" si="385"/>
        <v>0</v>
      </c>
      <c r="DP361" s="14">
        <f t="shared" si="385"/>
        <v>0</v>
      </c>
      <c r="DQ361" s="14">
        <f t="shared" si="383"/>
        <v>0</v>
      </c>
      <c r="DR361" s="14">
        <f t="shared" si="383"/>
        <v>0</v>
      </c>
      <c r="DS361" s="14">
        <f t="shared" si="363"/>
        <v>0</v>
      </c>
      <c r="DT361" s="14">
        <f t="shared" si="342"/>
        <v>0</v>
      </c>
      <c r="DU361" s="14">
        <f t="shared" si="342"/>
        <v>0</v>
      </c>
      <c r="DV361" s="14">
        <f t="shared" si="342"/>
        <v>0</v>
      </c>
      <c r="DW361" s="14">
        <f t="shared" si="342"/>
        <v>0</v>
      </c>
      <c r="DX361" s="14">
        <f t="shared" si="342"/>
        <v>0</v>
      </c>
      <c r="DY361" s="14">
        <f t="shared" si="342"/>
        <v>0</v>
      </c>
      <c r="DZ361" s="14">
        <f>SUM(BQ361:DY361)</f>
        <v>1</v>
      </c>
    </row>
    <row r="362" spans="3:130">
      <c r="C362" s="18">
        <v>2040</v>
      </c>
      <c r="D362" s="25"/>
      <c r="E362" s="25"/>
      <c r="F362" s="25"/>
      <c r="G362" s="25"/>
      <c r="H362" s="25"/>
      <c r="I362" s="25"/>
      <c r="J362" s="25"/>
      <c r="K362" s="25"/>
      <c r="L362" s="25"/>
      <c r="M362" s="25"/>
      <c r="N362" s="25"/>
      <c r="O362" s="25"/>
      <c r="P362" s="25"/>
      <c r="Q362" s="25"/>
      <c r="R362" s="25"/>
      <c r="S362" s="25"/>
      <c r="T362" s="25"/>
      <c r="U362" s="25"/>
      <c r="V362" s="25"/>
      <c r="W362" s="25"/>
      <c r="X362" s="25">
        <f t="shared" si="371"/>
        <v>0</v>
      </c>
      <c r="Y362" s="25">
        <f t="shared" si="372"/>
        <v>0</v>
      </c>
      <c r="Z362" s="25">
        <f t="shared" si="373"/>
        <v>0</v>
      </c>
      <c r="AA362" s="25">
        <f t="shared" si="374"/>
        <v>0</v>
      </c>
      <c r="AB362" s="25">
        <f t="shared" si="375"/>
        <v>0</v>
      </c>
      <c r="AC362" s="25">
        <f t="shared" si="377"/>
        <v>0</v>
      </c>
      <c r="AD362" s="25">
        <f t="shared" si="378"/>
        <v>0</v>
      </c>
      <c r="AE362" s="25">
        <f t="shared" si="379"/>
        <v>0</v>
      </c>
      <c r="AF362" s="25">
        <f t="shared" si="380"/>
        <v>0</v>
      </c>
      <c r="AG362" s="25">
        <f t="shared" si="381"/>
        <v>13.090909090909047</v>
      </c>
      <c r="AH362" s="25">
        <f t="shared" si="384"/>
        <v>16.090909090909097</v>
      </c>
      <c r="AI362" s="25">
        <f t="shared" si="386"/>
        <v>20.181818181818187</v>
      </c>
      <c r="AJ362" s="25">
        <f t="shared" si="387"/>
        <v>24.27272727272728</v>
      </c>
      <c r="AK362" s="25">
        <f t="shared" si="388"/>
        <v>29.181818181818191</v>
      </c>
      <c r="AL362" s="25">
        <f t="shared" si="389"/>
        <v>34.363636363636374</v>
      </c>
      <c r="AM362" s="25">
        <f t="shared" si="390"/>
        <v>39.818181818181834</v>
      </c>
      <c r="AN362" s="25">
        <f t="shared" si="391"/>
        <v>44.181818181818194</v>
      </c>
      <c r="AO362" s="25">
        <f t="shared" si="392"/>
        <v>48.272727272727288</v>
      </c>
      <c r="AP362" s="25">
        <f t="shared" ref="AP362:AP380" si="393">VLOOKUP($C$104,$D$3:$K$63,$A$72,0)*(B324-B323)</f>
        <v>52.363636363636381</v>
      </c>
      <c r="AQ362" s="25">
        <f>VLOOKUP($C$105,$D$3:$K$63,$A$72,0)*(B323-B322)</f>
        <v>55.636363636363654</v>
      </c>
      <c r="AR362" s="25">
        <f>VLOOKUP($C$106,$D$3:$K$63,$A$72,0)*B322</f>
        <v>0</v>
      </c>
      <c r="AS362" s="25"/>
      <c r="AT362" s="25"/>
      <c r="AU362" s="25"/>
      <c r="AV362" s="25"/>
      <c r="AW362" s="25"/>
      <c r="AX362" s="25"/>
      <c r="AY362" s="25"/>
      <c r="AZ362" s="25"/>
      <c r="BA362" s="25"/>
      <c r="BB362" s="25"/>
      <c r="BC362" s="25"/>
      <c r="BD362" s="25"/>
      <c r="BE362" s="25"/>
      <c r="BF362" s="25"/>
      <c r="BG362" s="25"/>
      <c r="BH362" s="25"/>
      <c r="BI362" s="25"/>
      <c r="BJ362" s="25"/>
      <c r="BK362" s="25"/>
      <c r="BL362" s="25"/>
      <c r="BM362" s="21">
        <f t="shared" si="344"/>
        <v>377.4545454545455</v>
      </c>
      <c r="BP362" s="18">
        <v>2040</v>
      </c>
      <c r="BQ362" s="14">
        <f t="shared" si="382"/>
        <v>0</v>
      </c>
      <c r="BR362" s="14">
        <f t="shared" si="382"/>
        <v>0</v>
      </c>
      <c r="BS362" s="14">
        <f t="shared" si="382"/>
        <v>0</v>
      </c>
      <c r="BT362" s="14">
        <f t="shared" si="382"/>
        <v>0</v>
      </c>
      <c r="BU362" s="14">
        <f t="shared" si="382"/>
        <v>0</v>
      </c>
      <c r="BV362" s="14">
        <f t="shared" si="382"/>
        <v>0</v>
      </c>
      <c r="BW362" s="14">
        <f t="shared" si="382"/>
        <v>0</v>
      </c>
      <c r="BX362" s="14">
        <f t="shared" si="382"/>
        <v>0</v>
      </c>
      <c r="BY362" s="14">
        <f t="shared" si="382"/>
        <v>0</v>
      </c>
      <c r="BZ362" s="14">
        <f t="shared" si="382"/>
        <v>0</v>
      </c>
      <c r="CA362" s="14">
        <f t="shared" si="382"/>
        <v>0</v>
      </c>
      <c r="CB362" s="14">
        <f t="shared" si="382"/>
        <v>0</v>
      </c>
      <c r="CC362" s="14">
        <f t="shared" si="382"/>
        <v>0</v>
      </c>
      <c r="CD362" s="14">
        <f t="shared" si="382"/>
        <v>0</v>
      </c>
      <c r="CE362" s="14">
        <f t="shared" si="382"/>
        <v>0</v>
      </c>
      <c r="CF362" s="14">
        <f t="shared" si="382"/>
        <v>0</v>
      </c>
      <c r="CG362" s="14">
        <f t="shared" si="361"/>
        <v>0</v>
      </c>
      <c r="CH362" s="14">
        <f t="shared" si="361"/>
        <v>0</v>
      </c>
      <c r="CI362" s="14">
        <f t="shared" si="361"/>
        <v>0</v>
      </c>
      <c r="CJ362" s="14">
        <f t="shared" si="361"/>
        <v>0</v>
      </c>
      <c r="CK362" s="14">
        <f t="shared" si="361"/>
        <v>0</v>
      </c>
      <c r="CL362" s="14">
        <f t="shared" si="361"/>
        <v>0</v>
      </c>
      <c r="CM362" s="14">
        <f t="shared" si="361"/>
        <v>0</v>
      </c>
      <c r="CN362" s="14">
        <f t="shared" si="361"/>
        <v>0</v>
      </c>
      <c r="CO362" s="14">
        <f t="shared" si="361"/>
        <v>0</v>
      </c>
      <c r="CP362" s="14">
        <f t="shared" si="361"/>
        <v>0</v>
      </c>
      <c r="CQ362" s="14">
        <f t="shared" si="361"/>
        <v>0</v>
      </c>
      <c r="CR362" s="14">
        <f t="shared" si="361"/>
        <v>0</v>
      </c>
      <c r="CS362" s="14">
        <f t="shared" si="361"/>
        <v>0</v>
      </c>
      <c r="CT362" s="14">
        <f t="shared" si="361"/>
        <v>3.468208092485537E-2</v>
      </c>
      <c r="CU362" s="14">
        <f t="shared" si="361"/>
        <v>4.2630057803468221E-2</v>
      </c>
      <c r="CV362" s="14">
        <f t="shared" si="361"/>
        <v>5.3468208092485557E-2</v>
      </c>
      <c r="CW362" s="14">
        <f t="shared" si="376"/>
        <v>6.4306358381502907E-2</v>
      </c>
      <c r="CX362" s="14">
        <f t="shared" si="365"/>
        <v>7.7312138728323709E-2</v>
      </c>
      <c r="CY362" s="14">
        <f t="shared" si="365"/>
        <v>9.1040462427745689E-2</v>
      </c>
      <c r="CZ362" s="14">
        <f t="shared" si="365"/>
        <v>0.10549132947976882</v>
      </c>
      <c r="DA362" s="14">
        <f t="shared" si="365"/>
        <v>0.11705202312138731</v>
      </c>
      <c r="DB362" s="14">
        <f t="shared" si="365"/>
        <v>0.12789017341040465</v>
      </c>
      <c r="DC362" s="14">
        <f>AP361/$BM362</f>
        <v>0.13872832369942201</v>
      </c>
      <c r="DD362" s="14">
        <f t="shared" si="365"/>
        <v>0.14739884393063588</v>
      </c>
      <c r="DE362" s="14">
        <f t="shared" si="365"/>
        <v>0</v>
      </c>
      <c r="DF362" s="14">
        <f t="shared" si="365"/>
        <v>0</v>
      </c>
      <c r="DG362" s="14">
        <f t="shared" si="365"/>
        <v>0</v>
      </c>
      <c r="DH362" s="14">
        <f t="shared" si="365"/>
        <v>0</v>
      </c>
      <c r="DI362" s="14">
        <f t="shared" si="365"/>
        <v>0</v>
      </c>
      <c r="DJ362" s="14">
        <f t="shared" si="365"/>
        <v>0</v>
      </c>
      <c r="DK362" s="14">
        <f t="shared" si="365"/>
        <v>0</v>
      </c>
      <c r="DL362" s="14">
        <f t="shared" si="365"/>
        <v>0</v>
      </c>
      <c r="DM362" s="14">
        <f t="shared" si="365"/>
        <v>0</v>
      </c>
      <c r="DN362" s="14">
        <f t="shared" si="385"/>
        <v>0</v>
      </c>
      <c r="DO362" s="14">
        <f t="shared" si="385"/>
        <v>0</v>
      </c>
      <c r="DP362" s="14">
        <f t="shared" si="385"/>
        <v>0</v>
      </c>
      <c r="DQ362" s="14">
        <f t="shared" si="383"/>
        <v>0</v>
      </c>
      <c r="DR362" s="14">
        <f t="shared" si="383"/>
        <v>0</v>
      </c>
      <c r="DS362" s="14">
        <f t="shared" si="363"/>
        <v>0</v>
      </c>
      <c r="DT362" s="14">
        <f t="shared" si="342"/>
        <v>0</v>
      </c>
      <c r="DU362" s="14">
        <f t="shared" si="342"/>
        <v>0</v>
      </c>
      <c r="DV362" s="14">
        <f t="shared" si="342"/>
        <v>0</v>
      </c>
      <c r="DW362" s="14">
        <f t="shared" si="342"/>
        <v>0</v>
      </c>
      <c r="DX362" s="14">
        <f t="shared" si="342"/>
        <v>0</v>
      </c>
      <c r="DY362" s="14">
        <f t="shared" si="342"/>
        <v>0</v>
      </c>
      <c r="DZ362" s="14">
        <f t="shared" ref="DZ362:DZ382" si="394">SUM(BQ362:DY362)</f>
        <v>1.0000000000000002</v>
      </c>
    </row>
    <row r="363" spans="3:130">
      <c r="C363" s="18">
        <v>2041</v>
      </c>
      <c r="D363" s="25"/>
      <c r="E363" s="25"/>
      <c r="F363" s="25"/>
      <c r="G363" s="25"/>
      <c r="H363" s="25"/>
      <c r="I363" s="25"/>
      <c r="J363" s="25"/>
      <c r="K363" s="25"/>
      <c r="L363" s="25"/>
      <c r="M363" s="25"/>
      <c r="N363" s="25"/>
      <c r="O363" s="25"/>
      <c r="P363" s="25"/>
      <c r="Q363" s="25"/>
      <c r="R363" s="25"/>
      <c r="S363" s="25"/>
      <c r="T363" s="25"/>
      <c r="U363" s="25"/>
      <c r="V363" s="25"/>
      <c r="W363" s="25"/>
      <c r="X363" s="25"/>
      <c r="Y363" s="25">
        <f t="shared" si="372"/>
        <v>0</v>
      </c>
      <c r="Z363" s="25">
        <f t="shared" si="373"/>
        <v>0</v>
      </c>
      <c r="AA363" s="25">
        <f t="shared" si="374"/>
        <v>0</v>
      </c>
      <c r="AB363" s="25">
        <f t="shared" si="375"/>
        <v>0</v>
      </c>
      <c r="AC363" s="25">
        <f t="shared" si="377"/>
        <v>0</v>
      </c>
      <c r="AD363" s="25">
        <f t="shared" si="378"/>
        <v>0</v>
      </c>
      <c r="AE363" s="25">
        <f t="shared" si="379"/>
        <v>0</v>
      </c>
      <c r="AF363" s="25">
        <f t="shared" si="380"/>
        <v>0</v>
      </c>
      <c r="AG363" s="25">
        <f t="shared" si="381"/>
        <v>0</v>
      </c>
      <c r="AH363" s="25">
        <f t="shared" si="384"/>
        <v>16.090909090909037</v>
      </c>
      <c r="AI363" s="25">
        <f t="shared" si="386"/>
        <v>20.181818181818187</v>
      </c>
      <c r="AJ363" s="25">
        <f t="shared" si="387"/>
        <v>24.27272727272728</v>
      </c>
      <c r="AK363" s="25">
        <f t="shared" si="388"/>
        <v>29.181818181818191</v>
      </c>
      <c r="AL363" s="25">
        <f t="shared" si="389"/>
        <v>34.363636363636374</v>
      </c>
      <c r="AM363" s="25">
        <f t="shared" si="390"/>
        <v>39.818181818181834</v>
      </c>
      <c r="AN363" s="25">
        <f t="shared" si="391"/>
        <v>44.181818181818194</v>
      </c>
      <c r="AO363" s="25">
        <f t="shared" si="392"/>
        <v>48.272727272727288</v>
      </c>
      <c r="AP363" s="25">
        <f t="shared" si="393"/>
        <v>52.363636363636381</v>
      </c>
      <c r="AQ363" s="25">
        <f t="shared" ref="AQ363:AQ381" si="395">VLOOKUP($C$105,$D$3:$K$63,$A$72,0)*(B324-B323)</f>
        <v>55.636363636363654</v>
      </c>
      <c r="AR363" s="25">
        <f>VLOOKUP($C$106,$D$3:$K$63,$A$72,0)*(B323-B322)</f>
        <v>57.545454545454568</v>
      </c>
      <c r="AS363" s="25">
        <f>VLOOKUP($C$107,$D$3:$K$63,$A$72,0)*B322</f>
        <v>0</v>
      </c>
      <c r="AT363" s="25"/>
      <c r="AU363" s="25"/>
      <c r="AV363" s="25"/>
      <c r="AW363" s="25"/>
      <c r="AX363" s="25"/>
      <c r="AY363" s="25"/>
      <c r="AZ363" s="25"/>
      <c r="BA363" s="25"/>
      <c r="BB363" s="25"/>
      <c r="BC363" s="25"/>
      <c r="BD363" s="25"/>
      <c r="BE363" s="25"/>
      <c r="BF363" s="25"/>
      <c r="BG363" s="25"/>
      <c r="BH363" s="25"/>
      <c r="BI363" s="25"/>
      <c r="BJ363" s="25"/>
      <c r="BK363" s="25"/>
      <c r="BL363" s="25"/>
      <c r="BM363" s="21">
        <f t="shared" si="344"/>
        <v>421.90909090909093</v>
      </c>
      <c r="BP363" s="18">
        <v>2041</v>
      </c>
      <c r="BQ363" s="14">
        <f t="shared" si="382"/>
        <v>0</v>
      </c>
      <c r="BR363" s="14">
        <f t="shared" si="382"/>
        <v>0</v>
      </c>
      <c r="BS363" s="14">
        <f t="shared" si="382"/>
        <v>0</v>
      </c>
      <c r="BT363" s="14">
        <f t="shared" si="382"/>
        <v>0</v>
      </c>
      <c r="BU363" s="14">
        <f t="shared" si="382"/>
        <v>0</v>
      </c>
      <c r="BV363" s="14">
        <f t="shared" si="382"/>
        <v>0</v>
      </c>
      <c r="BW363" s="14">
        <f t="shared" si="382"/>
        <v>0</v>
      </c>
      <c r="BX363" s="14">
        <f t="shared" si="382"/>
        <v>0</v>
      </c>
      <c r="BY363" s="14">
        <f t="shared" si="382"/>
        <v>0</v>
      </c>
      <c r="BZ363" s="14">
        <f t="shared" si="382"/>
        <v>0</v>
      </c>
      <c r="CA363" s="14">
        <f t="shared" si="382"/>
        <v>0</v>
      </c>
      <c r="CB363" s="14">
        <f t="shared" si="382"/>
        <v>0</v>
      </c>
      <c r="CC363" s="14">
        <f t="shared" si="382"/>
        <v>0</v>
      </c>
      <c r="CD363" s="14">
        <f t="shared" si="382"/>
        <v>0</v>
      </c>
      <c r="CE363" s="14">
        <f t="shared" si="382"/>
        <v>0</v>
      </c>
      <c r="CF363" s="14">
        <f t="shared" si="382"/>
        <v>0</v>
      </c>
      <c r="CG363" s="14">
        <f t="shared" si="361"/>
        <v>0</v>
      </c>
      <c r="CH363" s="14">
        <f t="shared" si="361"/>
        <v>0</v>
      </c>
      <c r="CI363" s="14">
        <f t="shared" si="361"/>
        <v>0</v>
      </c>
      <c r="CJ363" s="14">
        <f t="shared" si="361"/>
        <v>0</v>
      </c>
      <c r="CK363" s="14">
        <f t="shared" ref="CK363:CV382" si="396">X363/$BM363</f>
        <v>0</v>
      </c>
      <c r="CL363" s="14">
        <f t="shared" si="396"/>
        <v>0</v>
      </c>
      <c r="CM363" s="14">
        <f t="shared" si="396"/>
        <v>0</v>
      </c>
      <c r="CN363" s="14">
        <f t="shared" si="396"/>
        <v>0</v>
      </c>
      <c r="CO363" s="14">
        <f t="shared" si="396"/>
        <v>0</v>
      </c>
      <c r="CP363" s="14">
        <f t="shared" si="396"/>
        <v>0</v>
      </c>
      <c r="CQ363" s="14">
        <f t="shared" si="396"/>
        <v>0</v>
      </c>
      <c r="CR363" s="14">
        <f t="shared" si="396"/>
        <v>0</v>
      </c>
      <c r="CS363" s="14">
        <f t="shared" si="396"/>
        <v>0</v>
      </c>
      <c r="CT363" s="14">
        <f t="shared" si="396"/>
        <v>0</v>
      </c>
      <c r="CU363" s="14">
        <f t="shared" si="396"/>
        <v>3.8138332255979186E-2</v>
      </c>
      <c r="CV363" s="14">
        <f t="shared" si="396"/>
        <v>4.7834518422753727E-2</v>
      </c>
      <c r="CW363" s="14">
        <f t="shared" si="376"/>
        <v>5.7530704589528137E-2</v>
      </c>
      <c r="CX363" s="14">
        <f t="shared" si="365"/>
        <v>6.9166127989657419E-2</v>
      </c>
      <c r="CY363" s="14">
        <f t="shared" si="365"/>
        <v>8.1447963800904993E-2</v>
      </c>
      <c r="CZ363" s="14">
        <f t="shared" si="365"/>
        <v>9.4376212023270886E-2</v>
      </c>
      <c r="DA363" s="14">
        <f t="shared" si="365"/>
        <v>0.10471881060116356</v>
      </c>
      <c r="DB363" s="14">
        <f t="shared" si="365"/>
        <v>0.11441499676793797</v>
      </c>
      <c r="DC363" s="14">
        <f t="shared" si="365"/>
        <v>0.12411118293471238</v>
      </c>
      <c r="DD363" s="14">
        <f t="shared" si="365"/>
        <v>0.1318681318681319</v>
      </c>
      <c r="DE363" s="14">
        <f t="shared" si="365"/>
        <v>0.13639301874595997</v>
      </c>
      <c r="DF363" s="14">
        <f t="shared" si="365"/>
        <v>0</v>
      </c>
      <c r="DG363" s="14">
        <f t="shared" si="365"/>
        <v>0</v>
      </c>
      <c r="DH363" s="14">
        <f t="shared" si="365"/>
        <v>0</v>
      </c>
      <c r="DI363" s="14">
        <f t="shared" si="365"/>
        <v>0</v>
      </c>
      <c r="DJ363" s="14">
        <f t="shared" si="365"/>
        <v>0</v>
      </c>
      <c r="DK363" s="14">
        <f t="shared" si="365"/>
        <v>0</v>
      </c>
      <c r="DL363" s="14">
        <f t="shared" si="365"/>
        <v>0</v>
      </c>
      <c r="DM363" s="14">
        <f t="shared" si="365"/>
        <v>0</v>
      </c>
      <c r="DN363" s="14">
        <f t="shared" si="385"/>
        <v>0</v>
      </c>
      <c r="DO363" s="14">
        <f t="shared" si="385"/>
        <v>0</v>
      </c>
      <c r="DP363" s="14">
        <f t="shared" si="385"/>
        <v>0</v>
      </c>
      <c r="DQ363" s="14">
        <f t="shared" si="383"/>
        <v>0</v>
      </c>
      <c r="DR363" s="14">
        <f t="shared" si="383"/>
        <v>0</v>
      </c>
      <c r="DS363" s="14">
        <f t="shared" si="363"/>
        <v>0</v>
      </c>
      <c r="DT363" s="14">
        <f t="shared" si="342"/>
        <v>0</v>
      </c>
      <c r="DU363" s="14">
        <f t="shared" si="342"/>
        <v>0</v>
      </c>
      <c r="DV363" s="14">
        <f t="shared" si="342"/>
        <v>0</v>
      </c>
      <c r="DW363" s="14">
        <f t="shared" si="342"/>
        <v>0</v>
      </c>
      <c r="DX363" s="14">
        <f t="shared" si="342"/>
        <v>0</v>
      </c>
      <c r="DY363" s="14">
        <f t="shared" si="342"/>
        <v>0</v>
      </c>
      <c r="DZ363" s="14">
        <f t="shared" si="394"/>
        <v>1</v>
      </c>
    </row>
    <row r="364" spans="3:130">
      <c r="C364" s="18">
        <v>2042</v>
      </c>
      <c r="D364" s="25"/>
      <c r="E364" s="25"/>
      <c r="F364" s="25"/>
      <c r="G364" s="25"/>
      <c r="H364" s="25"/>
      <c r="I364" s="25"/>
      <c r="J364" s="25"/>
      <c r="K364" s="25"/>
      <c r="L364" s="25"/>
      <c r="M364" s="25"/>
      <c r="N364" s="25"/>
      <c r="O364" s="25"/>
      <c r="P364" s="25"/>
      <c r="Q364" s="25"/>
      <c r="R364" s="25"/>
      <c r="S364" s="25"/>
      <c r="T364" s="25"/>
      <c r="U364" s="25"/>
      <c r="V364" s="25"/>
      <c r="W364" s="25"/>
      <c r="X364" s="25"/>
      <c r="Y364" s="25"/>
      <c r="Z364" s="25">
        <f t="shared" si="373"/>
        <v>0</v>
      </c>
      <c r="AA364" s="25">
        <f t="shared" si="374"/>
        <v>0</v>
      </c>
      <c r="AB364" s="25">
        <f t="shared" si="375"/>
        <v>0</v>
      </c>
      <c r="AC364" s="25">
        <f t="shared" si="377"/>
        <v>0</v>
      </c>
      <c r="AD364" s="25">
        <f t="shared" si="378"/>
        <v>0</v>
      </c>
      <c r="AE364" s="25">
        <f t="shared" si="379"/>
        <v>0</v>
      </c>
      <c r="AF364" s="25">
        <f t="shared" si="380"/>
        <v>0</v>
      </c>
      <c r="AG364" s="25">
        <f t="shared" si="381"/>
        <v>0</v>
      </c>
      <c r="AH364" s="25">
        <f t="shared" si="384"/>
        <v>0</v>
      </c>
      <c r="AI364" s="25">
        <f t="shared" si="386"/>
        <v>20.181818181818116</v>
      </c>
      <c r="AJ364" s="25">
        <f t="shared" si="387"/>
        <v>24.27272727272728</v>
      </c>
      <c r="AK364" s="25">
        <f t="shared" si="388"/>
        <v>29.181818181818191</v>
      </c>
      <c r="AL364" s="25">
        <f t="shared" si="389"/>
        <v>34.363636363636374</v>
      </c>
      <c r="AM364" s="25">
        <f t="shared" si="390"/>
        <v>39.818181818181834</v>
      </c>
      <c r="AN364" s="25">
        <f t="shared" si="391"/>
        <v>44.181818181818194</v>
      </c>
      <c r="AO364" s="25">
        <f t="shared" si="392"/>
        <v>48.272727272727288</v>
      </c>
      <c r="AP364" s="25">
        <f t="shared" si="393"/>
        <v>52.363636363636381</v>
      </c>
      <c r="AQ364" s="25">
        <f t="shared" si="395"/>
        <v>55.636363636363654</v>
      </c>
      <c r="AR364" s="25">
        <f t="shared" ref="AR364:AR382" si="397">VLOOKUP($C$106,$D$3:$K$63,$A$72,0)*(B324-B323)</f>
        <v>57.545454545454568</v>
      </c>
      <c r="AS364" s="25">
        <f>VLOOKUP($C$107,$D$3:$K$63,$A$72,0)*(B323-B322)</f>
        <v>60.272727272727295</v>
      </c>
      <c r="AT364" s="25">
        <f>VLOOKUP($C$108,$D$3:$K$63,$A$72,0)*B322</f>
        <v>0</v>
      </c>
      <c r="AU364" s="25"/>
      <c r="AV364" s="25"/>
      <c r="AW364" s="25"/>
      <c r="AX364" s="25"/>
      <c r="AY364" s="25"/>
      <c r="AZ364" s="25"/>
      <c r="BA364" s="25"/>
      <c r="BB364" s="25"/>
      <c r="BC364" s="25"/>
      <c r="BD364" s="25"/>
      <c r="BE364" s="25"/>
      <c r="BF364" s="25"/>
      <c r="BG364" s="25"/>
      <c r="BH364" s="25"/>
      <c r="BI364" s="25"/>
      <c r="BJ364" s="25"/>
      <c r="BK364" s="25"/>
      <c r="BL364" s="25"/>
      <c r="BM364" s="21">
        <f t="shared" si="344"/>
        <v>466.09090909090912</v>
      </c>
      <c r="BP364" s="18">
        <v>2042</v>
      </c>
      <c r="BQ364" s="14">
        <f t="shared" si="382"/>
        <v>0</v>
      </c>
      <c r="BR364" s="14">
        <f t="shared" si="382"/>
        <v>0</v>
      </c>
      <c r="BS364" s="14">
        <f t="shared" si="382"/>
        <v>0</v>
      </c>
      <c r="BT364" s="14">
        <f t="shared" si="382"/>
        <v>0</v>
      </c>
      <c r="BU364" s="14">
        <f t="shared" si="382"/>
        <v>0</v>
      </c>
      <c r="BV364" s="14">
        <f t="shared" si="382"/>
        <v>0</v>
      </c>
      <c r="BW364" s="14">
        <f t="shared" si="382"/>
        <v>0</v>
      </c>
      <c r="BX364" s="14">
        <f t="shared" si="382"/>
        <v>0</v>
      </c>
      <c r="BY364" s="14">
        <f t="shared" si="382"/>
        <v>0</v>
      </c>
      <c r="BZ364" s="14">
        <f t="shared" si="382"/>
        <v>0</v>
      </c>
      <c r="CA364" s="14">
        <f t="shared" si="382"/>
        <v>0</v>
      </c>
      <c r="CB364" s="14">
        <f t="shared" si="382"/>
        <v>0</v>
      </c>
      <c r="CC364" s="14">
        <f t="shared" si="382"/>
        <v>0</v>
      </c>
      <c r="CD364" s="14">
        <f t="shared" si="382"/>
        <v>0</v>
      </c>
      <c r="CE364" s="14">
        <f t="shared" si="382"/>
        <v>0</v>
      </c>
      <c r="CF364" s="14">
        <f t="shared" si="382"/>
        <v>0</v>
      </c>
      <c r="CG364" s="14">
        <f t="shared" ref="CG364:CJ382" si="398">T364/$BM364</f>
        <v>0</v>
      </c>
      <c r="CH364" s="14">
        <f t="shared" si="398"/>
        <v>0</v>
      </c>
      <c r="CI364" s="14">
        <f t="shared" si="398"/>
        <v>0</v>
      </c>
      <c r="CJ364" s="14">
        <f t="shared" si="398"/>
        <v>0</v>
      </c>
      <c r="CK364" s="14">
        <f t="shared" si="396"/>
        <v>0</v>
      </c>
      <c r="CL364" s="14">
        <f t="shared" si="396"/>
        <v>0</v>
      </c>
      <c r="CM364" s="14">
        <f t="shared" si="396"/>
        <v>0</v>
      </c>
      <c r="CN364" s="14">
        <f t="shared" si="396"/>
        <v>0</v>
      </c>
      <c r="CO364" s="14">
        <f t="shared" si="396"/>
        <v>0</v>
      </c>
      <c r="CP364" s="14">
        <f t="shared" si="396"/>
        <v>0</v>
      </c>
      <c r="CQ364" s="14">
        <f t="shared" si="396"/>
        <v>0</v>
      </c>
      <c r="CR364" s="14">
        <f t="shared" si="396"/>
        <v>0</v>
      </c>
      <c r="CS364" s="14">
        <f t="shared" si="396"/>
        <v>0</v>
      </c>
      <c r="CT364" s="14">
        <f t="shared" si="396"/>
        <v>0</v>
      </c>
      <c r="CU364" s="14">
        <f t="shared" si="396"/>
        <v>0</v>
      </c>
      <c r="CV364" s="14">
        <f t="shared" si="396"/>
        <v>4.3300175541252053E-2</v>
      </c>
      <c r="CW364" s="14">
        <f t="shared" si="376"/>
        <v>5.2077238150965488E-2</v>
      </c>
      <c r="CX364" s="14">
        <f t="shared" si="365"/>
        <v>6.2609713282621424E-2</v>
      </c>
      <c r="CY364" s="14">
        <f t="shared" si="365"/>
        <v>7.3727325921591591E-2</v>
      </c>
      <c r="CZ364" s="14">
        <f t="shared" si="365"/>
        <v>8.5430076067875976E-2</v>
      </c>
      <c r="DA364" s="14">
        <f t="shared" si="365"/>
        <v>9.4792276184903476E-2</v>
      </c>
      <c r="DB364" s="14">
        <f t="shared" si="365"/>
        <v>0.10356933879461676</v>
      </c>
      <c r="DC364" s="14">
        <f t="shared" si="365"/>
        <v>0.11234640140433005</v>
      </c>
      <c r="DD364" s="14">
        <f t="shared" si="365"/>
        <v>0.11936805149210067</v>
      </c>
      <c r="DE364" s="14">
        <f t="shared" si="365"/>
        <v>0.12346401404330022</v>
      </c>
      <c r="DF364" s="14">
        <f t="shared" si="365"/>
        <v>0.12931538911644241</v>
      </c>
      <c r="DG364" s="14">
        <f t="shared" si="365"/>
        <v>0</v>
      </c>
      <c r="DH364" s="14">
        <f t="shared" si="365"/>
        <v>0</v>
      </c>
      <c r="DI364" s="14">
        <f t="shared" si="365"/>
        <v>0</v>
      </c>
      <c r="DJ364" s="14">
        <f t="shared" si="365"/>
        <v>0</v>
      </c>
      <c r="DK364" s="14">
        <f t="shared" si="365"/>
        <v>0</v>
      </c>
      <c r="DL364" s="14">
        <f t="shared" si="365"/>
        <v>0</v>
      </c>
      <c r="DM364" s="14">
        <f t="shared" si="365"/>
        <v>0</v>
      </c>
      <c r="DN364" s="14">
        <f t="shared" si="385"/>
        <v>0</v>
      </c>
      <c r="DO364" s="14">
        <f t="shared" si="385"/>
        <v>0</v>
      </c>
      <c r="DP364" s="14">
        <f t="shared" si="385"/>
        <v>0</v>
      </c>
      <c r="DQ364" s="14">
        <f t="shared" si="383"/>
        <v>0</v>
      </c>
      <c r="DR364" s="14">
        <f t="shared" si="383"/>
        <v>0</v>
      </c>
      <c r="DS364" s="14">
        <f t="shared" si="363"/>
        <v>0</v>
      </c>
      <c r="DT364" s="14">
        <f t="shared" si="342"/>
        <v>0</v>
      </c>
      <c r="DU364" s="14">
        <f t="shared" si="342"/>
        <v>0</v>
      </c>
      <c r="DV364" s="14">
        <f t="shared" si="342"/>
        <v>0</v>
      </c>
      <c r="DW364" s="14">
        <f t="shared" ref="DW364:DY382" si="399">BJ364/$BM364</f>
        <v>0</v>
      </c>
      <c r="DX364" s="14">
        <f t="shared" si="399"/>
        <v>0</v>
      </c>
      <c r="DY364" s="14">
        <f t="shared" si="399"/>
        <v>0</v>
      </c>
      <c r="DZ364" s="14">
        <f t="shared" si="394"/>
        <v>1</v>
      </c>
    </row>
    <row r="365" spans="3:130">
      <c r="C365" s="18">
        <v>2043</v>
      </c>
      <c r="D365" s="25"/>
      <c r="E365" s="25"/>
      <c r="F365" s="25"/>
      <c r="G365" s="25"/>
      <c r="H365" s="25"/>
      <c r="I365" s="25"/>
      <c r="J365" s="25"/>
      <c r="K365" s="25"/>
      <c r="L365" s="25"/>
      <c r="M365" s="25"/>
      <c r="N365" s="25"/>
      <c r="O365" s="25"/>
      <c r="P365" s="25"/>
      <c r="Q365" s="25"/>
      <c r="R365" s="25"/>
      <c r="S365" s="25"/>
      <c r="T365" s="25"/>
      <c r="U365" s="25"/>
      <c r="V365" s="25"/>
      <c r="W365" s="25"/>
      <c r="X365" s="25"/>
      <c r="Y365" s="25"/>
      <c r="Z365" s="25"/>
      <c r="AA365" s="25">
        <f t="shared" si="374"/>
        <v>0</v>
      </c>
      <c r="AB365" s="25">
        <f t="shared" si="375"/>
        <v>0</v>
      </c>
      <c r="AC365" s="25">
        <f t="shared" si="377"/>
        <v>0</v>
      </c>
      <c r="AD365" s="25">
        <f t="shared" si="378"/>
        <v>0</v>
      </c>
      <c r="AE365" s="25">
        <f t="shared" si="379"/>
        <v>0</v>
      </c>
      <c r="AF365" s="25">
        <f t="shared" si="380"/>
        <v>0</v>
      </c>
      <c r="AG365" s="25">
        <f t="shared" si="381"/>
        <v>0</v>
      </c>
      <c r="AH365" s="25">
        <f t="shared" si="384"/>
        <v>0</v>
      </c>
      <c r="AI365" s="25">
        <f t="shared" si="386"/>
        <v>0</v>
      </c>
      <c r="AJ365" s="25">
        <f t="shared" si="387"/>
        <v>24.272727272727192</v>
      </c>
      <c r="AK365" s="25">
        <f t="shared" si="388"/>
        <v>29.181818181818191</v>
      </c>
      <c r="AL365" s="25">
        <f t="shared" si="389"/>
        <v>34.363636363636374</v>
      </c>
      <c r="AM365" s="25">
        <f t="shared" si="390"/>
        <v>39.818181818181834</v>
      </c>
      <c r="AN365" s="25">
        <f t="shared" si="391"/>
        <v>44.181818181818194</v>
      </c>
      <c r="AO365" s="25">
        <f t="shared" si="392"/>
        <v>48.272727272727288</v>
      </c>
      <c r="AP365" s="25">
        <f t="shared" si="393"/>
        <v>52.363636363636381</v>
      </c>
      <c r="AQ365" s="25">
        <f t="shared" si="395"/>
        <v>55.636363636363654</v>
      </c>
      <c r="AR365" s="25">
        <f t="shared" si="397"/>
        <v>57.545454545454568</v>
      </c>
      <c r="AS365" s="25">
        <f t="shared" ref="AS365:AS382" si="400">VLOOKUP($C$107,$D$3:$K$63,$A$72,0)*(B324-B323)</f>
        <v>60.272727272727295</v>
      </c>
      <c r="AT365" s="25">
        <f>VLOOKUP($C$108,$D$3:$K$63,$A$72,0)*(B323-B322)</f>
        <v>61.363636363636381</v>
      </c>
      <c r="AU365" s="25">
        <f>VLOOKUP($C$109,$D$3:$K$63,$A$72,0)*B322</f>
        <v>0</v>
      </c>
      <c r="AV365" s="25"/>
      <c r="AW365" s="25"/>
      <c r="AX365" s="25"/>
      <c r="AY365" s="25"/>
      <c r="AZ365" s="25"/>
      <c r="BA365" s="25"/>
      <c r="BB365" s="25"/>
      <c r="BC365" s="25"/>
      <c r="BD365" s="25"/>
      <c r="BE365" s="25"/>
      <c r="BF365" s="25"/>
      <c r="BG365" s="25"/>
      <c r="BH365" s="25"/>
      <c r="BI365" s="25"/>
      <c r="BJ365" s="25"/>
      <c r="BK365" s="25"/>
      <c r="BL365" s="25"/>
      <c r="BM365" s="21">
        <f t="shared" si="344"/>
        <v>507.27272727272737</v>
      </c>
      <c r="BP365" s="18">
        <v>2043</v>
      </c>
      <c r="BQ365" s="14">
        <f t="shared" si="382"/>
        <v>0</v>
      </c>
      <c r="BR365" s="14">
        <f t="shared" si="382"/>
        <v>0</v>
      </c>
      <c r="BS365" s="14">
        <f t="shared" si="382"/>
        <v>0</v>
      </c>
      <c r="BT365" s="14">
        <f t="shared" si="382"/>
        <v>0</v>
      </c>
      <c r="BU365" s="14">
        <f t="shared" si="382"/>
        <v>0</v>
      </c>
      <c r="BV365" s="14">
        <f t="shared" si="382"/>
        <v>0</v>
      </c>
      <c r="BW365" s="14">
        <f t="shared" si="382"/>
        <v>0</v>
      </c>
      <c r="BX365" s="14">
        <f t="shared" si="382"/>
        <v>0</v>
      </c>
      <c r="BY365" s="14">
        <f t="shared" si="382"/>
        <v>0</v>
      </c>
      <c r="BZ365" s="14">
        <f t="shared" si="382"/>
        <v>0</v>
      </c>
      <c r="CA365" s="14">
        <f t="shared" si="382"/>
        <v>0</v>
      </c>
      <c r="CB365" s="14">
        <f t="shared" si="382"/>
        <v>0</v>
      </c>
      <c r="CC365" s="14">
        <f t="shared" si="382"/>
        <v>0</v>
      </c>
      <c r="CD365" s="14">
        <f t="shared" si="382"/>
        <v>0</v>
      </c>
      <c r="CE365" s="14">
        <f t="shared" si="382"/>
        <v>0</v>
      </c>
      <c r="CF365" s="14">
        <f t="shared" si="382"/>
        <v>0</v>
      </c>
      <c r="CG365" s="14">
        <f t="shared" si="398"/>
        <v>0</v>
      </c>
      <c r="CH365" s="14">
        <f t="shared" si="398"/>
        <v>0</v>
      </c>
      <c r="CI365" s="14">
        <f t="shared" si="398"/>
        <v>0</v>
      </c>
      <c r="CJ365" s="14">
        <f t="shared" si="398"/>
        <v>0</v>
      </c>
      <c r="CK365" s="14">
        <f t="shared" si="396"/>
        <v>0</v>
      </c>
      <c r="CL365" s="14">
        <f t="shared" si="396"/>
        <v>0</v>
      </c>
      <c r="CM365" s="14">
        <f t="shared" si="396"/>
        <v>0</v>
      </c>
      <c r="CN365" s="14">
        <f t="shared" si="396"/>
        <v>0</v>
      </c>
      <c r="CO365" s="14">
        <f t="shared" si="396"/>
        <v>0</v>
      </c>
      <c r="CP365" s="14">
        <f t="shared" si="396"/>
        <v>0</v>
      </c>
      <c r="CQ365" s="14">
        <f t="shared" si="396"/>
        <v>0</v>
      </c>
      <c r="CR365" s="14">
        <f t="shared" si="396"/>
        <v>0</v>
      </c>
      <c r="CS365" s="14">
        <f t="shared" si="396"/>
        <v>0</v>
      </c>
      <c r="CT365" s="14">
        <f t="shared" si="396"/>
        <v>0</v>
      </c>
      <c r="CU365" s="14">
        <f t="shared" si="396"/>
        <v>0</v>
      </c>
      <c r="CV365" s="14">
        <f t="shared" si="396"/>
        <v>0</v>
      </c>
      <c r="CW365" s="14">
        <f t="shared" si="376"/>
        <v>4.7849462365591226E-2</v>
      </c>
      <c r="CX365" s="14">
        <f t="shared" si="365"/>
        <v>5.7526881720430113E-2</v>
      </c>
      <c r="CY365" s="14">
        <f t="shared" ref="CY365:DM381" si="401">AL365/$BM365</f>
        <v>6.7741935483870974E-2</v>
      </c>
      <c r="CZ365" s="14">
        <f t="shared" si="401"/>
        <v>7.8494623655913989E-2</v>
      </c>
      <c r="DA365" s="14">
        <f t="shared" si="401"/>
        <v>8.7096774193548401E-2</v>
      </c>
      <c r="DB365" s="14">
        <f t="shared" si="401"/>
        <v>9.5161290322580652E-2</v>
      </c>
      <c r="DC365" s="14">
        <f t="shared" si="401"/>
        <v>0.10322580645161292</v>
      </c>
      <c r="DD365" s="14">
        <f t="shared" si="401"/>
        <v>0.10967741935483873</v>
      </c>
      <c r="DE365" s="14">
        <f t="shared" si="401"/>
        <v>0.11344086021505378</v>
      </c>
      <c r="DF365" s="14">
        <f t="shared" si="401"/>
        <v>0.11881720430107529</v>
      </c>
      <c r="DG365" s="14">
        <f t="shared" si="401"/>
        <v>0.12096774193548389</v>
      </c>
      <c r="DH365" s="14">
        <f t="shared" si="401"/>
        <v>0</v>
      </c>
      <c r="DI365" s="14">
        <f t="shared" si="401"/>
        <v>0</v>
      </c>
      <c r="DJ365" s="14">
        <f t="shared" si="401"/>
        <v>0</v>
      </c>
      <c r="DK365" s="14">
        <f t="shared" si="401"/>
        <v>0</v>
      </c>
      <c r="DL365" s="14">
        <f t="shared" si="401"/>
        <v>0</v>
      </c>
      <c r="DM365" s="14">
        <f t="shared" si="401"/>
        <v>0</v>
      </c>
      <c r="DN365" s="14">
        <f t="shared" si="385"/>
        <v>0</v>
      </c>
      <c r="DO365" s="14">
        <f t="shared" si="385"/>
        <v>0</v>
      </c>
      <c r="DP365" s="14">
        <f t="shared" si="385"/>
        <v>0</v>
      </c>
      <c r="DQ365" s="14">
        <f t="shared" si="383"/>
        <v>0</v>
      </c>
      <c r="DR365" s="14">
        <f t="shared" si="383"/>
        <v>0</v>
      </c>
      <c r="DS365" s="14">
        <f t="shared" si="363"/>
        <v>0</v>
      </c>
      <c r="DT365" s="14">
        <f t="shared" si="363"/>
        <v>0</v>
      </c>
      <c r="DU365" s="14">
        <f t="shared" si="363"/>
        <v>0</v>
      </c>
      <c r="DV365" s="14">
        <f t="shared" si="363"/>
        <v>0</v>
      </c>
      <c r="DW365" s="14">
        <f t="shared" si="399"/>
        <v>0</v>
      </c>
      <c r="DX365" s="14">
        <f t="shared" si="399"/>
        <v>0</v>
      </c>
      <c r="DY365" s="14">
        <f t="shared" si="399"/>
        <v>0</v>
      </c>
      <c r="DZ365" s="14">
        <f t="shared" si="394"/>
        <v>1.0000000000000002</v>
      </c>
    </row>
    <row r="366" spans="3:130">
      <c r="C366" s="18">
        <v>2044</v>
      </c>
      <c r="D366" s="25"/>
      <c r="E366" s="25"/>
      <c r="F366" s="25"/>
      <c r="G366" s="25"/>
      <c r="H366" s="25"/>
      <c r="I366" s="25"/>
      <c r="J366" s="25"/>
      <c r="K366" s="25"/>
      <c r="L366" s="25"/>
      <c r="M366" s="25"/>
      <c r="N366" s="25"/>
      <c r="O366" s="25"/>
      <c r="P366" s="25"/>
      <c r="Q366" s="25"/>
      <c r="R366" s="25"/>
      <c r="S366" s="25"/>
      <c r="T366" s="25"/>
      <c r="U366" s="25"/>
      <c r="V366" s="25"/>
      <c r="W366" s="25"/>
      <c r="X366" s="25"/>
      <c r="Y366" s="25"/>
      <c r="Z366" s="25"/>
      <c r="AA366" s="25"/>
      <c r="AB366" s="25">
        <f t="shared" si="375"/>
        <v>0</v>
      </c>
      <c r="AC366" s="25">
        <f t="shared" si="377"/>
        <v>0</v>
      </c>
      <c r="AD366" s="25">
        <f t="shared" si="378"/>
        <v>0</v>
      </c>
      <c r="AE366" s="25">
        <f t="shared" si="379"/>
        <v>0</v>
      </c>
      <c r="AF366" s="25">
        <f t="shared" si="380"/>
        <v>0</v>
      </c>
      <c r="AG366" s="25">
        <f t="shared" si="381"/>
        <v>0</v>
      </c>
      <c r="AH366" s="25">
        <f t="shared" si="384"/>
        <v>0</v>
      </c>
      <c r="AI366" s="25">
        <f t="shared" si="386"/>
        <v>0</v>
      </c>
      <c r="AJ366" s="25">
        <f t="shared" si="387"/>
        <v>0</v>
      </c>
      <c r="AK366" s="25">
        <f t="shared" si="388"/>
        <v>29.181818181818084</v>
      </c>
      <c r="AL366" s="25">
        <f t="shared" si="389"/>
        <v>34.363636363636374</v>
      </c>
      <c r="AM366" s="25">
        <f t="shared" si="390"/>
        <v>39.818181818181834</v>
      </c>
      <c r="AN366" s="25">
        <f t="shared" si="391"/>
        <v>44.181818181818194</v>
      </c>
      <c r="AO366" s="25">
        <f t="shared" si="392"/>
        <v>48.272727272727288</v>
      </c>
      <c r="AP366" s="25">
        <f t="shared" si="393"/>
        <v>52.363636363636381</v>
      </c>
      <c r="AQ366" s="25">
        <f t="shared" si="395"/>
        <v>55.636363636363654</v>
      </c>
      <c r="AR366" s="25">
        <f t="shared" si="397"/>
        <v>57.545454545454568</v>
      </c>
      <c r="AS366" s="25">
        <f t="shared" si="400"/>
        <v>60.272727272727295</v>
      </c>
      <c r="AT366" s="25">
        <f t="shared" ref="AT366:AT382" si="402">VLOOKUP($C$108,$D$3:$K$63,$A$72,0)*(B324-B323)</f>
        <v>61.363636363636381</v>
      </c>
      <c r="AU366" s="25">
        <f>VLOOKUP($C$109,$D$3:$K$63,$A$72,0)*(B323-B322)</f>
        <v>61.090909090909108</v>
      </c>
      <c r="AV366" s="25">
        <f>VLOOKUP($C$110,$D$3:$K$63,$A$72,0)*B322</f>
        <v>0</v>
      </c>
      <c r="AW366" s="25"/>
      <c r="AX366" s="25"/>
      <c r="AY366" s="25"/>
      <c r="AZ366" s="25"/>
      <c r="BA366" s="25"/>
      <c r="BB366" s="25"/>
      <c r="BC366" s="25"/>
      <c r="BD366" s="25"/>
      <c r="BE366" s="25"/>
      <c r="BF366" s="25"/>
      <c r="BG366" s="25"/>
      <c r="BH366" s="25"/>
      <c r="BI366" s="25"/>
      <c r="BJ366" s="25"/>
      <c r="BK366" s="25"/>
      <c r="BL366" s="25"/>
      <c r="BM366" s="21">
        <f t="shared" si="344"/>
        <v>544.09090909090912</v>
      </c>
      <c r="BP366" s="18">
        <v>2044</v>
      </c>
      <c r="BQ366" s="14">
        <f t="shared" si="382"/>
        <v>0</v>
      </c>
      <c r="BR366" s="14">
        <f t="shared" si="382"/>
        <v>0</v>
      </c>
      <c r="BS366" s="14">
        <f t="shared" si="382"/>
        <v>0</v>
      </c>
      <c r="BT366" s="14">
        <f t="shared" si="382"/>
        <v>0</v>
      </c>
      <c r="BU366" s="14">
        <f t="shared" si="382"/>
        <v>0</v>
      </c>
      <c r="BV366" s="14">
        <f t="shared" si="382"/>
        <v>0</v>
      </c>
      <c r="BW366" s="14">
        <f t="shared" si="382"/>
        <v>0</v>
      </c>
      <c r="BX366" s="14">
        <f t="shared" si="382"/>
        <v>0</v>
      </c>
      <c r="BY366" s="14">
        <f t="shared" si="382"/>
        <v>0</v>
      </c>
      <c r="BZ366" s="14">
        <f t="shared" si="382"/>
        <v>0</v>
      </c>
      <c r="CA366" s="14">
        <f t="shared" si="382"/>
        <v>0</v>
      </c>
      <c r="CB366" s="14">
        <f t="shared" si="382"/>
        <v>0</v>
      </c>
      <c r="CC366" s="14">
        <f t="shared" si="382"/>
        <v>0</v>
      </c>
      <c r="CD366" s="14">
        <f t="shared" si="382"/>
        <v>0</v>
      </c>
      <c r="CE366" s="14">
        <f t="shared" si="382"/>
        <v>0</v>
      </c>
      <c r="CF366" s="14">
        <f t="shared" si="382"/>
        <v>0</v>
      </c>
      <c r="CG366" s="14">
        <f t="shared" si="398"/>
        <v>0</v>
      </c>
      <c r="CH366" s="14">
        <f t="shared" si="398"/>
        <v>0</v>
      </c>
      <c r="CI366" s="14">
        <f t="shared" si="398"/>
        <v>0</v>
      </c>
      <c r="CJ366" s="14">
        <f t="shared" si="398"/>
        <v>0</v>
      </c>
      <c r="CK366" s="14">
        <f t="shared" si="396"/>
        <v>0</v>
      </c>
      <c r="CL366" s="14">
        <f t="shared" si="396"/>
        <v>0</v>
      </c>
      <c r="CM366" s="14">
        <f t="shared" si="396"/>
        <v>0</v>
      </c>
      <c r="CN366" s="14">
        <f t="shared" si="396"/>
        <v>0</v>
      </c>
      <c r="CO366" s="14">
        <f t="shared" si="396"/>
        <v>0</v>
      </c>
      <c r="CP366" s="14">
        <f t="shared" si="396"/>
        <v>0</v>
      </c>
      <c r="CQ366" s="14">
        <f t="shared" si="396"/>
        <v>0</v>
      </c>
      <c r="CR366" s="14">
        <f t="shared" si="396"/>
        <v>0</v>
      </c>
      <c r="CS366" s="14">
        <f t="shared" si="396"/>
        <v>0</v>
      </c>
      <c r="CT366" s="14">
        <f t="shared" si="396"/>
        <v>0</v>
      </c>
      <c r="CU366" s="14">
        <f t="shared" si="396"/>
        <v>0</v>
      </c>
      <c r="CV366" s="14">
        <f t="shared" si="396"/>
        <v>0</v>
      </c>
      <c r="CW366" s="14">
        <f t="shared" si="376"/>
        <v>0</v>
      </c>
      <c r="CX366" s="14">
        <f t="shared" si="376"/>
        <v>5.3634085213032395E-2</v>
      </c>
      <c r="CY366" s="14">
        <f t="shared" si="401"/>
        <v>6.3157894736842121E-2</v>
      </c>
      <c r="CZ366" s="14">
        <f t="shared" si="401"/>
        <v>7.3182957393483739E-2</v>
      </c>
      <c r="DA366" s="14">
        <f t="shared" si="401"/>
        <v>8.1203007518797013E-2</v>
      </c>
      <c r="DB366" s="14">
        <f t="shared" si="401"/>
        <v>8.8721804511278216E-2</v>
      </c>
      <c r="DC366" s="14">
        <f t="shared" si="401"/>
        <v>9.6240601503759418E-2</v>
      </c>
      <c r="DD366" s="14">
        <f t="shared" si="401"/>
        <v>0.10225563909774439</v>
      </c>
      <c r="DE366" s="14">
        <f t="shared" si="401"/>
        <v>0.10576441102756896</v>
      </c>
      <c r="DF366" s="14">
        <f t="shared" si="401"/>
        <v>0.11077694235588975</v>
      </c>
      <c r="DG366" s="14">
        <f t="shared" si="401"/>
        <v>0.11278195488721807</v>
      </c>
      <c r="DH366" s="14">
        <f t="shared" si="401"/>
        <v>0.11228070175438599</v>
      </c>
      <c r="DI366" s="14">
        <f t="shared" si="401"/>
        <v>0</v>
      </c>
      <c r="DJ366" s="14">
        <f t="shared" si="401"/>
        <v>0</v>
      </c>
      <c r="DK366" s="14">
        <f t="shared" si="401"/>
        <v>0</v>
      </c>
      <c r="DL366" s="14">
        <f t="shared" si="401"/>
        <v>0</v>
      </c>
      <c r="DM366" s="14">
        <f t="shared" si="401"/>
        <v>0</v>
      </c>
      <c r="DN366" s="14">
        <f t="shared" si="385"/>
        <v>0</v>
      </c>
      <c r="DO366" s="14">
        <f t="shared" si="385"/>
        <v>0</v>
      </c>
      <c r="DP366" s="14">
        <f t="shared" si="385"/>
        <v>0</v>
      </c>
      <c r="DQ366" s="14">
        <f t="shared" si="383"/>
        <v>0</v>
      </c>
      <c r="DR366" s="14">
        <f t="shared" si="383"/>
        <v>0</v>
      </c>
      <c r="DS366" s="14">
        <f t="shared" si="363"/>
        <v>0</v>
      </c>
      <c r="DT366" s="14">
        <f t="shared" si="363"/>
        <v>0</v>
      </c>
      <c r="DU366" s="14">
        <f t="shared" si="363"/>
        <v>0</v>
      </c>
      <c r="DV366" s="14">
        <f t="shared" si="363"/>
        <v>0</v>
      </c>
      <c r="DW366" s="14">
        <f t="shared" si="399"/>
        <v>0</v>
      </c>
      <c r="DX366" s="14">
        <f t="shared" si="399"/>
        <v>0</v>
      </c>
      <c r="DY366" s="14">
        <f t="shared" si="399"/>
        <v>0</v>
      </c>
      <c r="DZ366" s="14">
        <f t="shared" si="394"/>
        <v>1</v>
      </c>
    </row>
    <row r="367" spans="3:130">
      <c r="C367" s="18">
        <v>2045</v>
      </c>
      <c r="D367" s="25"/>
      <c r="E367" s="25"/>
      <c r="F367" s="25"/>
      <c r="G367" s="25"/>
      <c r="H367" s="25"/>
      <c r="I367" s="25"/>
      <c r="J367" s="25"/>
      <c r="K367" s="25"/>
      <c r="L367" s="25"/>
      <c r="M367" s="25"/>
      <c r="N367" s="25"/>
      <c r="O367" s="25"/>
      <c r="P367" s="25"/>
      <c r="Q367" s="25"/>
      <c r="R367" s="25"/>
      <c r="S367" s="25"/>
      <c r="T367" s="25"/>
      <c r="U367" s="25"/>
      <c r="V367" s="25"/>
      <c r="W367" s="25"/>
      <c r="X367" s="25"/>
      <c r="Y367" s="25"/>
      <c r="Z367" s="25"/>
      <c r="AA367" s="25"/>
      <c r="AB367" s="25"/>
      <c r="AC367" s="25">
        <f t="shared" si="377"/>
        <v>0</v>
      </c>
      <c r="AD367" s="25">
        <f t="shared" si="378"/>
        <v>0</v>
      </c>
      <c r="AE367" s="25">
        <f t="shared" si="379"/>
        <v>0</v>
      </c>
      <c r="AF367" s="25">
        <f t="shared" si="380"/>
        <v>0</v>
      </c>
      <c r="AG367" s="25">
        <f t="shared" si="381"/>
        <v>0</v>
      </c>
      <c r="AH367" s="25">
        <f t="shared" si="384"/>
        <v>0</v>
      </c>
      <c r="AI367" s="25">
        <f t="shared" si="386"/>
        <v>0</v>
      </c>
      <c r="AJ367" s="25">
        <f t="shared" si="387"/>
        <v>0</v>
      </c>
      <c r="AK367" s="25">
        <f t="shared" si="388"/>
        <v>0</v>
      </c>
      <c r="AL367" s="25">
        <f t="shared" si="389"/>
        <v>34.363636363636246</v>
      </c>
      <c r="AM367" s="25">
        <f t="shared" si="390"/>
        <v>39.818181818181834</v>
      </c>
      <c r="AN367" s="25">
        <f t="shared" si="391"/>
        <v>44.181818181818194</v>
      </c>
      <c r="AO367" s="25">
        <f t="shared" si="392"/>
        <v>48.272727272727288</v>
      </c>
      <c r="AP367" s="25">
        <f t="shared" si="393"/>
        <v>52.363636363636381</v>
      </c>
      <c r="AQ367" s="25">
        <f t="shared" si="395"/>
        <v>55.636363636363654</v>
      </c>
      <c r="AR367" s="25">
        <f t="shared" si="397"/>
        <v>57.545454545454568</v>
      </c>
      <c r="AS367" s="25">
        <f t="shared" si="400"/>
        <v>60.272727272727295</v>
      </c>
      <c r="AT367" s="25">
        <f t="shared" si="402"/>
        <v>61.363636363636381</v>
      </c>
      <c r="AU367" s="25">
        <f t="shared" ref="AU367:AU382" si="403">VLOOKUP($C$109,$D$3:$K$63,$A$72,0)*(B324-B323)</f>
        <v>61.090909090909108</v>
      </c>
      <c r="AV367" s="25">
        <f>VLOOKUP($C$110,$D$3:$K$63,$A$72,0)*(B323-B322)</f>
        <v>60.818181818181841</v>
      </c>
      <c r="AW367" s="25">
        <f>VLOOKUP($C$111,$D$3:$K$63,$A$72,0)*B322</f>
        <v>0</v>
      </c>
      <c r="AX367" s="25"/>
      <c r="AY367" s="25"/>
      <c r="AZ367" s="25"/>
      <c r="BA367" s="25"/>
      <c r="BB367" s="25"/>
      <c r="BC367" s="25"/>
      <c r="BD367" s="25"/>
      <c r="BE367" s="25"/>
      <c r="BF367" s="25"/>
      <c r="BG367" s="25"/>
      <c r="BH367" s="25"/>
      <c r="BI367" s="25"/>
      <c r="BJ367" s="25"/>
      <c r="BK367" s="25"/>
      <c r="BL367" s="25"/>
      <c r="BM367" s="21">
        <f t="shared" si="344"/>
        <v>575.72727272727275</v>
      </c>
      <c r="BP367" s="18">
        <v>2045</v>
      </c>
      <c r="BQ367" s="14">
        <f t="shared" si="382"/>
        <v>0</v>
      </c>
      <c r="BR367" s="14">
        <f t="shared" si="382"/>
        <v>0</v>
      </c>
      <c r="BS367" s="14">
        <f t="shared" si="382"/>
        <v>0</v>
      </c>
      <c r="BT367" s="14">
        <f t="shared" si="382"/>
        <v>0</v>
      </c>
      <c r="BU367" s="14">
        <f t="shared" si="382"/>
        <v>0</v>
      </c>
      <c r="BV367" s="14">
        <f t="shared" si="382"/>
        <v>0</v>
      </c>
      <c r="BW367" s="14">
        <f t="shared" si="382"/>
        <v>0</v>
      </c>
      <c r="BX367" s="14">
        <f t="shared" si="382"/>
        <v>0</v>
      </c>
      <c r="BY367" s="14">
        <f t="shared" si="382"/>
        <v>0</v>
      </c>
      <c r="BZ367" s="14">
        <f t="shared" si="382"/>
        <v>0</v>
      </c>
      <c r="CA367" s="14">
        <f t="shared" si="382"/>
        <v>0</v>
      </c>
      <c r="CB367" s="14">
        <f t="shared" si="382"/>
        <v>0</v>
      </c>
      <c r="CC367" s="14">
        <f t="shared" si="382"/>
        <v>0</v>
      </c>
      <c r="CD367" s="14">
        <f t="shared" si="382"/>
        <v>0</v>
      </c>
      <c r="CE367" s="14">
        <f t="shared" si="382"/>
        <v>0</v>
      </c>
      <c r="CF367" s="14">
        <f t="shared" si="382"/>
        <v>0</v>
      </c>
      <c r="CG367" s="14">
        <f t="shared" si="398"/>
        <v>0</v>
      </c>
      <c r="CH367" s="14">
        <f t="shared" si="398"/>
        <v>0</v>
      </c>
      <c r="CI367" s="14">
        <f t="shared" si="398"/>
        <v>0</v>
      </c>
      <c r="CJ367" s="14">
        <f t="shared" si="398"/>
        <v>0</v>
      </c>
      <c r="CK367" s="14">
        <f t="shared" si="396"/>
        <v>0</v>
      </c>
      <c r="CL367" s="14">
        <f t="shared" si="396"/>
        <v>0</v>
      </c>
      <c r="CM367" s="14">
        <f t="shared" si="396"/>
        <v>0</v>
      </c>
      <c r="CN367" s="14">
        <f t="shared" si="396"/>
        <v>0</v>
      </c>
      <c r="CO367" s="14">
        <f t="shared" si="396"/>
        <v>0</v>
      </c>
      <c r="CP367" s="14">
        <f t="shared" si="396"/>
        <v>0</v>
      </c>
      <c r="CQ367" s="14">
        <f t="shared" si="396"/>
        <v>0</v>
      </c>
      <c r="CR367" s="14">
        <f t="shared" si="396"/>
        <v>0</v>
      </c>
      <c r="CS367" s="14">
        <f t="shared" si="396"/>
        <v>0</v>
      </c>
      <c r="CT367" s="14">
        <f t="shared" si="396"/>
        <v>0</v>
      </c>
      <c r="CU367" s="14">
        <f t="shared" si="396"/>
        <v>0</v>
      </c>
      <c r="CV367" s="14">
        <f t="shared" si="396"/>
        <v>0</v>
      </c>
      <c r="CW367" s="14">
        <f t="shared" si="376"/>
        <v>0</v>
      </c>
      <c r="CX367" s="14">
        <f t="shared" si="376"/>
        <v>0</v>
      </c>
      <c r="CY367" s="14">
        <f t="shared" si="401"/>
        <v>5.9687351965892733E-2</v>
      </c>
      <c r="CZ367" s="14">
        <f t="shared" si="401"/>
        <v>6.9161534817622008E-2</v>
      </c>
      <c r="DA367" s="14">
        <f t="shared" si="401"/>
        <v>7.6740881099005231E-2</v>
      </c>
      <c r="DB367" s="14">
        <f t="shared" si="401"/>
        <v>8.3846518237802009E-2</v>
      </c>
      <c r="DC367" s="14">
        <f t="shared" si="401"/>
        <v>9.0952155376598801E-2</v>
      </c>
      <c r="DD367" s="14">
        <f t="shared" si="401"/>
        <v>9.6636665087636214E-2</v>
      </c>
      <c r="DE367" s="14">
        <f t="shared" si="401"/>
        <v>9.9952629085741387E-2</v>
      </c>
      <c r="DF367" s="14">
        <f t="shared" si="401"/>
        <v>0.10468972051160591</v>
      </c>
      <c r="DG367" s="14">
        <f t="shared" si="401"/>
        <v>0.10658455708195171</v>
      </c>
      <c r="DH367" s="14">
        <f t="shared" si="401"/>
        <v>0.10611084793936526</v>
      </c>
      <c r="DI367" s="14">
        <f t="shared" si="401"/>
        <v>0.10563713879677882</v>
      </c>
      <c r="DJ367" s="14">
        <f t="shared" si="401"/>
        <v>0</v>
      </c>
      <c r="DK367" s="14">
        <f t="shared" si="401"/>
        <v>0</v>
      </c>
      <c r="DL367" s="14">
        <f t="shared" si="401"/>
        <v>0</v>
      </c>
      <c r="DM367" s="14">
        <f t="shared" si="401"/>
        <v>0</v>
      </c>
      <c r="DN367" s="14">
        <f t="shared" si="385"/>
        <v>0</v>
      </c>
      <c r="DO367" s="14">
        <f t="shared" si="385"/>
        <v>0</v>
      </c>
      <c r="DP367" s="14">
        <f t="shared" si="385"/>
        <v>0</v>
      </c>
      <c r="DQ367" s="14">
        <f t="shared" si="383"/>
        <v>0</v>
      </c>
      <c r="DR367" s="14">
        <f t="shared" si="383"/>
        <v>0</v>
      </c>
      <c r="DS367" s="14">
        <f t="shared" si="363"/>
        <v>0</v>
      </c>
      <c r="DT367" s="14">
        <f t="shared" si="363"/>
        <v>0</v>
      </c>
      <c r="DU367" s="14">
        <f t="shared" si="363"/>
        <v>0</v>
      </c>
      <c r="DV367" s="14">
        <f t="shared" si="363"/>
        <v>0</v>
      </c>
      <c r="DW367" s="14">
        <f t="shared" si="399"/>
        <v>0</v>
      </c>
      <c r="DX367" s="14">
        <f t="shared" si="399"/>
        <v>0</v>
      </c>
      <c r="DY367" s="14">
        <f t="shared" si="399"/>
        <v>0</v>
      </c>
      <c r="DZ367" s="14">
        <f t="shared" si="394"/>
        <v>1</v>
      </c>
    </row>
    <row r="368" spans="3:130">
      <c r="C368" s="18">
        <v>2046</v>
      </c>
      <c r="D368" s="25"/>
      <c r="E368" s="25"/>
      <c r="F368" s="25"/>
      <c r="G368" s="25"/>
      <c r="H368" s="25"/>
      <c r="I368" s="25"/>
      <c r="J368" s="25"/>
      <c r="K368" s="25"/>
      <c r="L368" s="25"/>
      <c r="M368" s="25"/>
      <c r="N368" s="25"/>
      <c r="O368" s="25"/>
      <c r="P368" s="25"/>
      <c r="Q368" s="25"/>
      <c r="R368" s="25"/>
      <c r="S368" s="25"/>
      <c r="T368" s="25"/>
      <c r="U368" s="25"/>
      <c r="V368" s="25"/>
      <c r="W368" s="25"/>
      <c r="X368" s="25"/>
      <c r="Y368" s="25"/>
      <c r="Z368" s="25"/>
      <c r="AA368" s="25"/>
      <c r="AB368" s="25"/>
      <c r="AC368" s="25"/>
      <c r="AD368" s="25">
        <f t="shared" si="378"/>
        <v>0</v>
      </c>
      <c r="AE368" s="25">
        <f t="shared" si="379"/>
        <v>0</v>
      </c>
      <c r="AF368" s="25">
        <f t="shared" si="380"/>
        <v>0</v>
      </c>
      <c r="AG368" s="25">
        <f t="shared" si="381"/>
        <v>0</v>
      </c>
      <c r="AH368" s="25">
        <f t="shared" si="384"/>
        <v>0</v>
      </c>
      <c r="AI368" s="25">
        <f t="shared" si="386"/>
        <v>0</v>
      </c>
      <c r="AJ368" s="25">
        <f t="shared" si="387"/>
        <v>0</v>
      </c>
      <c r="AK368" s="25">
        <f t="shared" si="388"/>
        <v>0</v>
      </c>
      <c r="AL368" s="25">
        <f t="shared" si="389"/>
        <v>0</v>
      </c>
      <c r="AM368" s="25">
        <f t="shared" si="390"/>
        <v>39.818181818181685</v>
      </c>
      <c r="AN368" s="25">
        <f t="shared" si="391"/>
        <v>44.181818181818194</v>
      </c>
      <c r="AO368" s="25">
        <f t="shared" si="392"/>
        <v>48.272727272727288</v>
      </c>
      <c r="AP368" s="25">
        <f t="shared" si="393"/>
        <v>52.363636363636381</v>
      </c>
      <c r="AQ368" s="25">
        <f t="shared" si="395"/>
        <v>55.636363636363654</v>
      </c>
      <c r="AR368" s="25">
        <f t="shared" si="397"/>
        <v>57.545454545454568</v>
      </c>
      <c r="AS368" s="25">
        <f t="shared" si="400"/>
        <v>60.272727272727295</v>
      </c>
      <c r="AT368" s="25">
        <f t="shared" si="402"/>
        <v>61.363636363636381</v>
      </c>
      <c r="AU368" s="25">
        <f t="shared" si="403"/>
        <v>61.090909090909108</v>
      </c>
      <c r="AV368" s="25">
        <f t="shared" ref="AV368:AV382" si="404">VLOOKUP($C$110,$D$3:$K$63,$A$72,0)*(B324-B323)</f>
        <v>60.818181818181841</v>
      </c>
      <c r="AW368" s="25">
        <f>VLOOKUP($C$111,$D$3:$K$63,$A$72,0)*(B323-B322)</f>
        <v>60.272727272727295</v>
      </c>
      <c r="AX368" s="25">
        <f>VLOOKUP($C$112,$D$3:$K$63,$A$72,0)*B322</f>
        <v>0</v>
      </c>
      <c r="AY368" s="25"/>
      <c r="AZ368" s="25"/>
      <c r="BA368" s="25"/>
      <c r="BB368" s="25"/>
      <c r="BC368" s="25"/>
      <c r="BD368" s="25"/>
      <c r="BE368" s="25"/>
      <c r="BF368" s="25"/>
      <c r="BG368" s="25"/>
      <c r="BH368" s="25"/>
      <c r="BI368" s="25"/>
      <c r="BJ368" s="25"/>
      <c r="BK368" s="25"/>
      <c r="BL368" s="25"/>
      <c r="BM368" s="21">
        <f t="shared" si="344"/>
        <v>601.63636363636363</v>
      </c>
      <c r="BP368" s="18">
        <v>2046</v>
      </c>
      <c r="BQ368" s="14">
        <f t="shared" si="382"/>
        <v>0</v>
      </c>
      <c r="BR368" s="14">
        <f t="shared" si="382"/>
        <v>0</v>
      </c>
      <c r="BS368" s="14">
        <f t="shared" si="382"/>
        <v>0</v>
      </c>
      <c r="BT368" s="14">
        <f t="shared" si="382"/>
        <v>0</v>
      </c>
      <c r="BU368" s="14">
        <f t="shared" si="382"/>
        <v>0</v>
      </c>
      <c r="BV368" s="14">
        <f t="shared" si="382"/>
        <v>0</v>
      </c>
      <c r="BW368" s="14">
        <f t="shared" si="382"/>
        <v>0</v>
      </c>
      <c r="BX368" s="14">
        <f t="shared" si="382"/>
        <v>0</v>
      </c>
      <c r="BY368" s="14">
        <f t="shared" si="382"/>
        <v>0</v>
      </c>
      <c r="BZ368" s="14">
        <f t="shared" si="382"/>
        <v>0</v>
      </c>
      <c r="CA368" s="14">
        <f t="shared" si="382"/>
        <v>0</v>
      </c>
      <c r="CB368" s="14">
        <f t="shared" si="382"/>
        <v>0</v>
      </c>
      <c r="CC368" s="14">
        <f t="shared" si="382"/>
        <v>0</v>
      </c>
      <c r="CD368" s="14">
        <f t="shared" si="382"/>
        <v>0</v>
      </c>
      <c r="CE368" s="14">
        <f t="shared" si="382"/>
        <v>0</v>
      </c>
      <c r="CF368" s="14">
        <f t="shared" ref="CF368:CF382" si="405">S368/$BM368</f>
        <v>0</v>
      </c>
      <c r="CG368" s="14">
        <f t="shared" si="398"/>
        <v>0</v>
      </c>
      <c r="CH368" s="14">
        <f t="shared" si="398"/>
        <v>0</v>
      </c>
      <c r="CI368" s="14">
        <f t="shared" si="398"/>
        <v>0</v>
      </c>
      <c r="CJ368" s="14">
        <f t="shared" si="398"/>
        <v>0</v>
      </c>
      <c r="CK368" s="14">
        <f t="shared" si="396"/>
        <v>0</v>
      </c>
      <c r="CL368" s="14">
        <f t="shared" si="396"/>
        <v>0</v>
      </c>
      <c r="CM368" s="14">
        <f t="shared" si="396"/>
        <v>0</v>
      </c>
      <c r="CN368" s="14">
        <f t="shared" si="396"/>
        <v>0</v>
      </c>
      <c r="CO368" s="14">
        <f t="shared" si="396"/>
        <v>0</v>
      </c>
      <c r="CP368" s="14">
        <f t="shared" si="396"/>
        <v>0</v>
      </c>
      <c r="CQ368" s="14">
        <f t="shared" si="396"/>
        <v>0</v>
      </c>
      <c r="CR368" s="14">
        <f t="shared" si="396"/>
        <v>0</v>
      </c>
      <c r="CS368" s="14">
        <f t="shared" si="396"/>
        <v>0</v>
      </c>
      <c r="CT368" s="14">
        <f t="shared" si="396"/>
        <v>0</v>
      </c>
      <c r="CU368" s="14">
        <f t="shared" si="396"/>
        <v>0</v>
      </c>
      <c r="CV368" s="14">
        <f t="shared" si="396"/>
        <v>0</v>
      </c>
      <c r="CW368" s="14">
        <f t="shared" si="376"/>
        <v>0</v>
      </c>
      <c r="CX368" s="14">
        <f t="shared" si="376"/>
        <v>0</v>
      </c>
      <c r="CY368" s="14">
        <f t="shared" si="401"/>
        <v>0</v>
      </c>
      <c r="CZ368" s="14">
        <f t="shared" si="401"/>
        <v>6.6183136899365141E-2</v>
      </c>
      <c r="DA368" s="14">
        <f t="shared" si="401"/>
        <v>7.3436083408884884E-2</v>
      </c>
      <c r="DB368" s="14">
        <f t="shared" si="401"/>
        <v>8.0235720761559409E-2</v>
      </c>
      <c r="DC368" s="14">
        <f t="shared" si="401"/>
        <v>8.7035358114233935E-2</v>
      </c>
      <c r="DD368" s="14">
        <f t="shared" si="401"/>
        <v>9.2475067996373561E-2</v>
      </c>
      <c r="DE368" s="14">
        <f t="shared" si="401"/>
        <v>9.5648232094288341E-2</v>
      </c>
      <c r="DF368" s="14">
        <f t="shared" si="401"/>
        <v>0.10018132366273802</v>
      </c>
      <c r="DG368" s="14">
        <f t="shared" si="401"/>
        <v>0.10199456029011789</v>
      </c>
      <c r="DH368" s="14">
        <f t="shared" si="401"/>
        <v>0.10154125113327292</v>
      </c>
      <c r="DI368" s="14">
        <f t="shared" si="401"/>
        <v>0.10108794197642797</v>
      </c>
      <c r="DJ368" s="14">
        <f t="shared" si="401"/>
        <v>0.10018132366273802</v>
      </c>
      <c r="DK368" s="14">
        <f t="shared" si="401"/>
        <v>0</v>
      </c>
      <c r="DL368" s="14">
        <f t="shared" si="401"/>
        <v>0</v>
      </c>
      <c r="DM368" s="14">
        <f t="shared" si="401"/>
        <v>0</v>
      </c>
      <c r="DN368" s="14">
        <f t="shared" si="385"/>
        <v>0</v>
      </c>
      <c r="DO368" s="14">
        <f t="shared" si="385"/>
        <v>0</v>
      </c>
      <c r="DP368" s="14">
        <f t="shared" si="385"/>
        <v>0</v>
      </c>
      <c r="DQ368" s="14">
        <f t="shared" si="383"/>
        <v>0</v>
      </c>
      <c r="DR368" s="14">
        <f t="shared" si="383"/>
        <v>0</v>
      </c>
      <c r="DS368" s="14">
        <f t="shared" si="363"/>
        <v>0</v>
      </c>
      <c r="DT368" s="14">
        <f t="shared" si="363"/>
        <v>0</v>
      </c>
      <c r="DU368" s="14">
        <f t="shared" si="363"/>
        <v>0</v>
      </c>
      <c r="DV368" s="14">
        <f t="shared" si="363"/>
        <v>0</v>
      </c>
      <c r="DW368" s="14">
        <f t="shared" si="399"/>
        <v>0</v>
      </c>
      <c r="DX368" s="14">
        <f t="shared" si="399"/>
        <v>0</v>
      </c>
      <c r="DY368" s="14">
        <f t="shared" si="399"/>
        <v>0</v>
      </c>
      <c r="DZ368" s="14">
        <f t="shared" si="394"/>
        <v>1.0000000000000002</v>
      </c>
    </row>
    <row r="369" spans="2:130">
      <c r="C369" s="18">
        <v>2047</v>
      </c>
      <c r="D369" s="25"/>
      <c r="E369" s="25"/>
      <c r="F369" s="25"/>
      <c r="G369" s="25"/>
      <c r="H369" s="25"/>
      <c r="I369" s="25"/>
      <c r="J369" s="25"/>
      <c r="K369" s="25"/>
      <c r="L369" s="25"/>
      <c r="M369" s="25"/>
      <c r="N369" s="25"/>
      <c r="O369" s="25"/>
      <c r="P369" s="25"/>
      <c r="Q369" s="25"/>
      <c r="R369" s="25"/>
      <c r="S369" s="25"/>
      <c r="T369" s="25"/>
      <c r="U369" s="25"/>
      <c r="V369" s="25"/>
      <c r="W369" s="25"/>
      <c r="X369" s="25"/>
      <c r="Y369" s="25"/>
      <c r="Z369" s="25"/>
      <c r="AA369" s="25"/>
      <c r="AB369" s="25"/>
      <c r="AC369" s="25"/>
      <c r="AD369" s="25"/>
      <c r="AE369" s="25">
        <f t="shared" si="379"/>
        <v>0</v>
      </c>
      <c r="AF369" s="25">
        <f t="shared" si="380"/>
        <v>0</v>
      </c>
      <c r="AG369" s="25">
        <f t="shared" si="381"/>
        <v>0</v>
      </c>
      <c r="AH369" s="25">
        <f t="shared" si="384"/>
        <v>0</v>
      </c>
      <c r="AI369" s="25">
        <f t="shared" si="386"/>
        <v>0</v>
      </c>
      <c r="AJ369" s="25">
        <f t="shared" si="387"/>
        <v>0</v>
      </c>
      <c r="AK369" s="25">
        <f t="shared" si="388"/>
        <v>0</v>
      </c>
      <c r="AL369" s="25">
        <f t="shared" si="389"/>
        <v>0</v>
      </c>
      <c r="AM369" s="25">
        <f t="shared" si="390"/>
        <v>0</v>
      </c>
      <c r="AN369" s="25">
        <f t="shared" si="391"/>
        <v>44.181818181818038</v>
      </c>
      <c r="AO369" s="25">
        <f t="shared" si="392"/>
        <v>48.272727272727288</v>
      </c>
      <c r="AP369" s="25">
        <f t="shared" si="393"/>
        <v>52.363636363636381</v>
      </c>
      <c r="AQ369" s="25">
        <f t="shared" si="395"/>
        <v>55.636363636363654</v>
      </c>
      <c r="AR369" s="25">
        <f t="shared" si="397"/>
        <v>57.545454545454568</v>
      </c>
      <c r="AS369" s="25">
        <f t="shared" si="400"/>
        <v>60.272727272727295</v>
      </c>
      <c r="AT369" s="25">
        <f t="shared" si="402"/>
        <v>61.363636363636381</v>
      </c>
      <c r="AU369" s="25">
        <f t="shared" si="403"/>
        <v>61.090909090909108</v>
      </c>
      <c r="AV369" s="25">
        <f t="shared" si="404"/>
        <v>60.818181818181841</v>
      </c>
      <c r="AW369" s="25">
        <f t="shared" ref="AW369:AW382" si="406">VLOOKUP($C$111,$D$3:$K$63,$A$72,0)*(B324-B323)</f>
        <v>60.272727272727295</v>
      </c>
      <c r="AX369" s="25">
        <f>VLOOKUP($C$112,$D$3:$K$63,$A$72,0)*(B323-B322)</f>
        <v>60.000000000000021</v>
      </c>
      <c r="AY369" s="25">
        <f>VLOOKUP($C$113,$D$3:$K$63,$A$72,0)*B322</f>
        <v>0</v>
      </c>
      <c r="AZ369" s="25"/>
      <c r="BA369" s="25"/>
      <c r="BB369" s="25"/>
      <c r="BC369" s="25"/>
      <c r="BD369" s="25"/>
      <c r="BE369" s="25"/>
      <c r="BF369" s="25"/>
      <c r="BG369" s="25"/>
      <c r="BH369" s="25"/>
      <c r="BI369" s="25"/>
      <c r="BJ369" s="25"/>
      <c r="BK369" s="25"/>
      <c r="BL369" s="25"/>
      <c r="BM369" s="21">
        <f t="shared" si="344"/>
        <v>621.81818181818187</v>
      </c>
      <c r="BP369" s="18">
        <v>2047</v>
      </c>
      <c r="BQ369" s="14">
        <f t="shared" ref="BQ369:CE382" si="407">D369/$BM369</f>
        <v>0</v>
      </c>
      <c r="BR369" s="14">
        <f t="shared" si="407"/>
        <v>0</v>
      </c>
      <c r="BS369" s="14">
        <f t="shared" si="407"/>
        <v>0</v>
      </c>
      <c r="BT369" s="14">
        <f t="shared" si="407"/>
        <v>0</v>
      </c>
      <c r="BU369" s="14">
        <f t="shared" si="407"/>
        <v>0</v>
      </c>
      <c r="BV369" s="14">
        <f t="shared" si="407"/>
        <v>0</v>
      </c>
      <c r="BW369" s="14">
        <f t="shared" si="407"/>
        <v>0</v>
      </c>
      <c r="BX369" s="14">
        <f t="shared" si="407"/>
        <v>0</v>
      </c>
      <c r="BY369" s="14">
        <f t="shared" si="407"/>
        <v>0</v>
      </c>
      <c r="BZ369" s="14">
        <f t="shared" si="407"/>
        <v>0</v>
      </c>
      <c r="CA369" s="14">
        <f t="shared" si="407"/>
        <v>0</v>
      </c>
      <c r="CB369" s="14">
        <f t="shared" si="407"/>
        <v>0</v>
      </c>
      <c r="CC369" s="14">
        <f t="shared" si="407"/>
        <v>0</v>
      </c>
      <c r="CD369" s="14">
        <f t="shared" si="407"/>
        <v>0</v>
      </c>
      <c r="CE369" s="14">
        <f t="shared" si="407"/>
        <v>0</v>
      </c>
      <c r="CF369" s="14">
        <f t="shared" si="405"/>
        <v>0</v>
      </c>
      <c r="CG369" s="14">
        <f t="shared" si="398"/>
        <v>0</v>
      </c>
      <c r="CH369" s="14">
        <f t="shared" si="398"/>
        <v>0</v>
      </c>
      <c r="CI369" s="14">
        <f t="shared" si="398"/>
        <v>0</v>
      </c>
      <c r="CJ369" s="14">
        <f t="shared" si="398"/>
        <v>0</v>
      </c>
      <c r="CK369" s="14">
        <f t="shared" si="396"/>
        <v>0</v>
      </c>
      <c r="CL369" s="14">
        <f t="shared" si="396"/>
        <v>0</v>
      </c>
      <c r="CM369" s="14">
        <f t="shared" si="396"/>
        <v>0</v>
      </c>
      <c r="CN369" s="14">
        <f t="shared" si="396"/>
        <v>0</v>
      </c>
      <c r="CO369" s="14">
        <f t="shared" si="396"/>
        <v>0</v>
      </c>
      <c r="CP369" s="14">
        <f t="shared" si="396"/>
        <v>0</v>
      </c>
      <c r="CQ369" s="14">
        <f t="shared" si="396"/>
        <v>0</v>
      </c>
      <c r="CR369" s="14">
        <f t="shared" si="396"/>
        <v>0</v>
      </c>
      <c r="CS369" s="14">
        <f t="shared" si="396"/>
        <v>0</v>
      </c>
      <c r="CT369" s="14">
        <f t="shared" si="396"/>
        <v>0</v>
      </c>
      <c r="CU369" s="14">
        <f t="shared" si="396"/>
        <v>0</v>
      </c>
      <c r="CV369" s="14">
        <f t="shared" si="396"/>
        <v>0</v>
      </c>
      <c r="CW369" s="14">
        <f t="shared" si="376"/>
        <v>0</v>
      </c>
      <c r="CX369" s="14">
        <f t="shared" si="376"/>
        <v>0</v>
      </c>
      <c r="CY369" s="14">
        <f t="shared" si="401"/>
        <v>0</v>
      </c>
      <c r="CZ369" s="14">
        <f t="shared" si="401"/>
        <v>0</v>
      </c>
      <c r="DA369" s="14">
        <f t="shared" si="401"/>
        <v>7.1052631578947131E-2</v>
      </c>
      <c r="DB369" s="14">
        <f t="shared" si="401"/>
        <v>7.763157894736844E-2</v>
      </c>
      <c r="DC369" s="14">
        <f t="shared" si="401"/>
        <v>8.42105263157895E-2</v>
      </c>
      <c r="DD369" s="14">
        <f t="shared" si="401"/>
        <v>8.9473684210526344E-2</v>
      </c>
      <c r="DE369" s="14">
        <f t="shared" si="401"/>
        <v>9.2543859649122831E-2</v>
      </c>
      <c r="DF369" s="14">
        <f t="shared" si="401"/>
        <v>9.6929824561403533E-2</v>
      </c>
      <c r="DG369" s="14">
        <f t="shared" si="401"/>
        <v>9.8684210526315805E-2</v>
      </c>
      <c r="DH369" s="14">
        <f t="shared" si="401"/>
        <v>9.8245614035087733E-2</v>
      </c>
      <c r="DI369" s="14">
        <f t="shared" si="401"/>
        <v>9.7807017543859676E-2</v>
      </c>
      <c r="DJ369" s="14">
        <f t="shared" si="401"/>
        <v>9.6929824561403533E-2</v>
      </c>
      <c r="DK369" s="14">
        <f t="shared" si="401"/>
        <v>9.6491228070175461E-2</v>
      </c>
      <c r="DL369" s="14">
        <f t="shared" si="401"/>
        <v>0</v>
      </c>
      <c r="DM369" s="14">
        <f t="shared" si="401"/>
        <v>0</v>
      </c>
      <c r="DN369" s="14">
        <f t="shared" si="385"/>
        <v>0</v>
      </c>
      <c r="DO369" s="14">
        <f t="shared" si="385"/>
        <v>0</v>
      </c>
      <c r="DP369" s="14">
        <f t="shared" si="385"/>
        <v>0</v>
      </c>
      <c r="DQ369" s="14">
        <f t="shared" si="383"/>
        <v>0</v>
      </c>
      <c r="DR369" s="14">
        <f t="shared" si="383"/>
        <v>0</v>
      </c>
      <c r="DS369" s="14">
        <f t="shared" si="363"/>
        <v>0</v>
      </c>
      <c r="DT369" s="14">
        <f t="shared" si="363"/>
        <v>0</v>
      </c>
      <c r="DU369" s="14">
        <f t="shared" si="363"/>
        <v>0</v>
      </c>
      <c r="DV369" s="14">
        <f t="shared" si="363"/>
        <v>0</v>
      </c>
      <c r="DW369" s="14">
        <f t="shared" si="399"/>
        <v>0</v>
      </c>
      <c r="DX369" s="14">
        <f t="shared" si="399"/>
        <v>0</v>
      </c>
      <c r="DY369" s="14">
        <f t="shared" si="399"/>
        <v>0</v>
      </c>
      <c r="DZ369" s="14">
        <f t="shared" si="394"/>
        <v>1</v>
      </c>
    </row>
    <row r="370" spans="2:130">
      <c r="C370" s="18">
        <v>2048</v>
      </c>
      <c r="D370" s="25"/>
      <c r="E370" s="25"/>
      <c r="F370" s="25"/>
      <c r="G370" s="25"/>
      <c r="H370" s="25"/>
      <c r="I370" s="25"/>
      <c r="J370" s="25"/>
      <c r="K370" s="25"/>
      <c r="L370" s="25"/>
      <c r="M370" s="25"/>
      <c r="N370" s="25"/>
      <c r="O370" s="25"/>
      <c r="P370" s="25"/>
      <c r="Q370" s="25"/>
      <c r="R370" s="25"/>
      <c r="S370" s="25"/>
      <c r="T370" s="25"/>
      <c r="U370" s="25"/>
      <c r="V370" s="25"/>
      <c r="W370" s="25"/>
      <c r="X370" s="25"/>
      <c r="Y370" s="25"/>
      <c r="Z370" s="25"/>
      <c r="AA370" s="25"/>
      <c r="AB370" s="25"/>
      <c r="AC370" s="25"/>
      <c r="AD370" s="25"/>
      <c r="AE370" s="25"/>
      <c r="AF370" s="25">
        <f t="shared" si="380"/>
        <v>0</v>
      </c>
      <c r="AG370" s="25">
        <f t="shared" si="381"/>
        <v>0</v>
      </c>
      <c r="AH370" s="25">
        <f t="shared" si="384"/>
        <v>0</v>
      </c>
      <c r="AI370" s="25">
        <f t="shared" si="386"/>
        <v>0</v>
      </c>
      <c r="AJ370" s="25">
        <f t="shared" si="387"/>
        <v>0</v>
      </c>
      <c r="AK370" s="25">
        <f t="shared" si="388"/>
        <v>0</v>
      </c>
      <c r="AL370" s="25">
        <f t="shared" si="389"/>
        <v>0</v>
      </c>
      <c r="AM370" s="25">
        <f t="shared" si="390"/>
        <v>0</v>
      </c>
      <c r="AN370" s="25">
        <f t="shared" si="391"/>
        <v>0</v>
      </c>
      <c r="AO370" s="25">
        <f t="shared" si="392"/>
        <v>48.27272727272711</v>
      </c>
      <c r="AP370" s="25">
        <f t="shared" si="393"/>
        <v>52.363636363636381</v>
      </c>
      <c r="AQ370" s="25">
        <f t="shared" si="395"/>
        <v>55.636363636363654</v>
      </c>
      <c r="AR370" s="25">
        <f t="shared" si="397"/>
        <v>57.545454545454568</v>
      </c>
      <c r="AS370" s="25">
        <f t="shared" si="400"/>
        <v>60.272727272727295</v>
      </c>
      <c r="AT370" s="25">
        <f t="shared" si="402"/>
        <v>61.363636363636381</v>
      </c>
      <c r="AU370" s="25">
        <f t="shared" si="403"/>
        <v>61.090909090909108</v>
      </c>
      <c r="AV370" s="25">
        <f t="shared" si="404"/>
        <v>60.818181818181841</v>
      </c>
      <c r="AW370" s="25">
        <f t="shared" si="406"/>
        <v>60.272727272727295</v>
      </c>
      <c r="AX370" s="25">
        <f t="shared" ref="AX370:AX382" si="408">VLOOKUP($C$112,$D$3:$K$63,$A$72,0)*(B324-B323)</f>
        <v>60.000000000000021</v>
      </c>
      <c r="AY370" s="25">
        <f>VLOOKUP($C$113,$D$3:$K$63,$A$72,0)*(B323-B322)</f>
        <v>58.636363636363654</v>
      </c>
      <c r="AZ370" s="25">
        <f>VLOOKUP($C$114,$D$3:$K$63,$A$72,0)*B322</f>
        <v>0</v>
      </c>
      <c r="BA370" s="25"/>
      <c r="BB370" s="25"/>
      <c r="BC370" s="25"/>
      <c r="BD370" s="25"/>
      <c r="BE370" s="25"/>
      <c r="BF370" s="25"/>
      <c r="BG370" s="25"/>
      <c r="BH370" s="25"/>
      <c r="BI370" s="25"/>
      <c r="BJ370" s="25"/>
      <c r="BK370" s="25"/>
      <c r="BL370" s="25"/>
      <c r="BM370" s="21">
        <f t="shared" si="344"/>
        <v>636.27272727272725</v>
      </c>
      <c r="BP370" s="18">
        <v>2048</v>
      </c>
      <c r="BQ370" s="14">
        <f t="shared" si="407"/>
        <v>0</v>
      </c>
      <c r="BR370" s="14">
        <f t="shared" si="407"/>
        <v>0</v>
      </c>
      <c r="BS370" s="14">
        <f t="shared" si="407"/>
        <v>0</v>
      </c>
      <c r="BT370" s="14">
        <f t="shared" si="407"/>
        <v>0</v>
      </c>
      <c r="BU370" s="14">
        <f t="shared" si="407"/>
        <v>0</v>
      </c>
      <c r="BV370" s="14">
        <f t="shared" si="407"/>
        <v>0</v>
      </c>
      <c r="BW370" s="14">
        <f t="shared" si="407"/>
        <v>0</v>
      </c>
      <c r="BX370" s="14">
        <f t="shared" si="407"/>
        <v>0</v>
      </c>
      <c r="BY370" s="14">
        <f t="shared" si="407"/>
        <v>0</v>
      </c>
      <c r="BZ370" s="14">
        <f t="shared" si="407"/>
        <v>0</v>
      </c>
      <c r="CA370" s="14">
        <f t="shared" si="407"/>
        <v>0</v>
      </c>
      <c r="CB370" s="14">
        <f t="shared" si="407"/>
        <v>0</v>
      </c>
      <c r="CC370" s="14">
        <f t="shared" si="407"/>
        <v>0</v>
      </c>
      <c r="CD370" s="14">
        <f t="shared" si="407"/>
        <v>0</v>
      </c>
      <c r="CE370" s="14">
        <f t="shared" si="407"/>
        <v>0</v>
      </c>
      <c r="CF370" s="14">
        <f t="shared" si="405"/>
        <v>0</v>
      </c>
      <c r="CG370" s="14">
        <f t="shared" si="398"/>
        <v>0</v>
      </c>
      <c r="CH370" s="14">
        <f t="shared" si="398"/>
        <v>0</v>
      </c>
      <c r="CI370" s="14">
        <f t="shared" si="398"/>
        <v>0</v>
      </c>
      <c r="CJ370" s="14">
        <f t="shared" si="398"/>
        <v>0</v>
      </c>
      <c r="CK370" s="14">
        <f t="shared" si="396"/>
        <v>0</v>
      </c>
      <c r="CL370" s="14">
        <f t="shared" si="396"/>
        <v>0</v>
      </c>
      <c r="CM370" s="14">
        <f t="shared" si="396"/>
        <v>0</v>
      </c>
      <c r="CN370" s="14">
        <f t="shared" si="396"/>
        <v>0</v>
      </c>
      <c r="CO370" s="14">
        <f t="shared" si="396"/>
        <v>0</v>
      </c>
      <c r="CP370" s="14">
        <f t="shared" si="396"/>
        <v>0</v>
      </c>
      <c r="CQ370" s="14">
        <f t="shared" si="396"/>
        <v>0</v>
      </c>
      <c r="CR370" s="14">
        <f t="shared" si="396"/>
        <v>0</v>
      </c>
      <c r="CS370" s="14">
        <f t="shared" si="396"/>
        <v>0</v>
      </c>
      <c r="CT370" s="14">
        <f t="shared" si="396"/>
        <v>0</v>
      </c>
      <c r="CU370" s="14">
        <f t="shared" si="396"/>
        <v>0</v>
      </c>
      <c r="CV370" s="14">
        <f t="shared" si="396"/>
        <v>0</v>
      </c>
      <c r="CW370" s="14">
        <f t="shared" si="376"/>
        <v>0</v>
      </c>
      <c r="CX370" s="14">
        <f t="shared" si="376"/>
        <v>0</v>
      </c>
      <c r="CY370" s="14">
        <f t="shared" si="401"/>
        <v>0</v>
      </c>
      <c r="CZ370" s="14">
        <f t="shared" si="401"/>
        <v>0</v>
      </c>
      <c r="DA370" s="14">
        <f t="shared" si="401"/>
        <v>0</v>
      </c>
      <c r="DB370" s="14">
        <f t="shared" si="401"/>
        <v>7.5867981140162633E-2</v>
      </c>
      <c r="DC370" s="14">
        <f t="shared" si="401"/>
        <v>8.2297471067295361E-2</v>
      </c>
      <c r="DD370" s="14">
        <f t="shared" si="401"/>
        <v>8.7441063009001313E-2</v>
      </c>
      <c r="DE370" s="14">
        <f t="shared" si="401"/>
        <v>9.0441491641663138E-2</v>
      </c>
      <c r="DF370" s="14">
        <f t="shared" si="401"/>
        <v>9.4727818259751434E-2</v>
      </c>
      <c r="DG370" s="14">
        <f t="shared" si="401"/>
        <v>9.6442348906986747E-2</v>
      </c>
      <c r="DH370" s="14">
        <f t="shared" si="401"/>
        <v>9.6013716245177919E-2</v>
      </c>
      <c r="DI370" s="14">
        <f t="shared" si="401"/>
        <v>9.558508358336909E-2</v>
      </c>
      <c r="DJ370" s="14">
        <f t="shared" si="401"/>
        <v>9.4727818259751434E-2</v>
      </c>
      <c r="DK370" s="14">
        <f t="shared" si="401"/>
        <v>9.4299185597942606E-2</v>
      </c>
      <c r="DL370" s="14">
        <f t="shared" si="401"/>
        <v>9.2156022288898451E-2</v>
      </c>
      <c r="DM370" s="14">
        <f t="shared" si="401"/>
        <v>0</v>
      </c>
      <c r="DN370" s="14">
        <f t="shared" si="385"/>
        <v>0</v>
      </c>
      <c r="DO370" s="14">
        <f t="shared" si="385"/>
        <v>0</v>
      </c>
      <c r="DP370" s="14">
        <f t="shared" si="385"/>
        <v>0</v>
      </c>
      <c r="DQ370" s="14">
        <f t="shared" si="383"/>
        <v>0</v>
      </c>
      <c r="DR370" s="14">
        <f t="shared" si="383"/>
        <v>0</v>
      </c>
      <c r="DS370" s="14">
        <f t="shared" si="363"/>
        <v>0</v>
      </c>
      <c r="DT370" s="14">
        <f t="shared" si="363"/>
        <v>0</v>
      </c>
      <c r="DU370" s="14">
        <f t="shared" si="363"/>
        <v>0</v>
      </c>
      <c r="DV370" s="14">
        <f t="shared" si="363"/>
        <v>0</v>
      </c>
      <c r="DW370" s="14">
        <f t="shared" si="399"/>
        <v>0</v>
      </c>
      <c r="DX370" s="14">
        <f t="shared" si="399"/>
        <v>0</v>
      </c>
      <c r="DY370" s="14">
        <f t="shared" si="399"/>
        <v>0</v>
      </c>
      <c r="DZ370" s="14">
        <f t="shared" si="394"/>
        <v>1</v>
      </c>
    </row>
    <row r="371" spans="2:130">
      <c r="C371" s="18">
        <v>2049</v>
      </c>
      <c r="D371" s="25"/>
      <c r="E371" s="25"/>
      <c r="F371" s="25"/>
      <c r="G371" s="25"/>
      <c r="H371" s="25"/>
      <c r="I371" s="25"/>
      <c r="J371" s="25"/>
      <c r="K371" s="25"/>
      <c r="L371" s="25"/>
      <c r="M371" s="25"/>
      <c r="N371" s="25"/>
      <c r="O371" s="25"/>
      <c r="P371" s="25"/>
      <c r="Q371" s="25"/>
      <c r="R371" s="25"/>
      <c r="S371" s="25"/>
      <c r="T371" s="25"/>
      <c r="U371" s="25"/>
      <c r="V371" s="25"/>
      <c r="W371" s="25"/>
      <c r="X371" s="25"/>
      <c r="Y371" s="25"/>
      <c r="Z371" s="25"/>
      <c r="AA371" s="25"/>
      <c r="AB371" s="25"/>
      <c r="AC371" s="25"/>
      <c r="AD371" s="25"/>
      <c r="AE371" s="25"/>
      <c r="AF371" s="25"/>
      <c r="AG371" s="25">
        <f t="shared" si="381"/>
        <v>0</v>
      </c>
      <c r="AH371" s="25">
        <f t="shared" si="384"/>
        <v>0</v>
      </c>
      <c r="AI371" s="25">
        <f t="shared" si="386"/>
        <v>0</v>
      </c>
      <c r="AJ371" s="25">
        <f t="shared" si="387"/>
        <v>0</v>
      </c>
      <c r="AK371" s="25">
        <f t="shared" si="388"/>
        <v>0</v>
      </c>
      <c r="AL371" s="25">
        <f t="shared" si="389"/>
        <v>0</v>
      </c>
      <c r="AM371" s="25">
        <f t="shared" si="390"/>
        <v>0</v>
      </c>
      <c r="AN371" s="25">
        <f t="shared" si="391"/>
        <v>0</v>
      </c>
      <c r="AO371" s="25">
        <f t="shared" si="392"/>
        <v>0</v>
      </c>
      <c r="AP371" s="25">
        <f t="shared" si="393"/>
        <v>52.363636363636189</v>
      </c>
      <c r="AQ371" s="25">
        <f t="shared" si="395"/>
        <v>55.636363636363654</v>
      </c>
      <c r="AR371" s="25">
        <f t="shared" si="397"/>
        <v>57.545454545454568</v>
      </c>
      <c r="AS371" s="25">
        <f t="shared" si="400"/>
        <v>60.272727272727295</v>
      </c>
      <c r="AT371" s="25">
        <f t="shared" si="402"/>
        <v>61.363636363636381</v>
      </c>
      <c r="AU371" s="25">
        <f t="shared" si="403"/>
        <v>61.090909090909108</v>
      </c>
      <c r="AV371" s="25">
        <f t="shared" si="404"/>
        <v>60.818181818181841</v>
      </c>
      <c r="AW371" s="25">
        <f t="shared" si="406"/>
        <v>60.272727272727295</v>
      </c>
      <c r="AX371" s="25">
        <f t="shared" si="408"/>
        <v>60.000000000000021</v>
      </c>
      <c r="AY371" s="25">
        <f t="shared" ref="AY371:AY382" si="409">VLOOKUP($C$113,$D$3:$K$63,$A$72,0)*(B324-B323)</f>
        <v>58.636363636363654</v>
      </c>
      <c r="AZ371" s="25">
        <f>VLOOKUP($C$114,$D$3:$K$63,$A$72,0)*(B323-B322)</f>
        <v>56.454545454545475</v>
      </c>
      <c r="BA371" s="25">
        <f>VLOOKUP($C$115,$D$3:$K$63,$A$72,0)*B322</f>
        <v>0</v>
      </c>
      <c r="BB371" s="25"/>
      <c r="BC371" s="25"/>
      <c r="BD371" s="25"/>
      <c r="BE371" s="25"/>
      <c r="BF371" s="25"/>
      <c r="BG371" s="25"/>
      <c r="BH371" s="25"/>
      <c r="BI371" s="25"/>
      <c r="BJ371" s="25"/>
      <c r="BK371" s="25"/>
      <c r="BL371" s="25"/>
      <c r="BM371" s="21">
        <f t="shared" si="344"/>
        <v>644.4545454545455</v>
      </c>
      <c r="BP371" s="18">
        <v>2049</v>
      </c>
      <c r="BQ371" s="14">
        <f t="shared" si="407"/>
        <v>0</v>
      </c>
      <c r="BR371" s="14">
        <f t="shared" si="407"/>
        <v>0</v>
      </c>
      <c r="BS371" s="14">
        <f t="shared" si="407"/>
        <v>0</v>
      </c>
      <c r="BT371" s="14">
        <f t="shared" si="407"/>
        <v>0</v>
      </c>
      <c r="BU371" s="14">
        <f t="shared" si="407"/>
        <v>0</v>
      </c>
      <c r="BV371" s="14">
        <f t="shared" si="407"/>
        <v>0</v>
      </c>
      <c r="BW371" s="14">
        <f t="shared" si="407"/>
        <v>0</v>
      </c>
      <c r="BX371" s="14">
        <f t="shared" si="407"/>
        <v>0</v>
      </c>
      <c r="BY371" s="14">
        <f t="shared" si="407"/>
        <v>0</v>
      </c>
      <c r="BZ371" s="14">
        <f t="shared" si="407"/>
        <v>0</v>
      </c>
      <c r="CA371" s="14">
        <f t="shared" si="407"/>
        <v>0</v>
      </c>
      <c r="CB371" s="14">
        <f t="shared" si="407"/>
        <v>0</v>
      </c>
      <c r="CC371" s="14">
        <f t="shared" si="407"/>
        <v>0</v>
      </c>
      <c r="CD371" s="14">
        <f t="shared" si="407"/>
        <v>0</v>
      </c>
      <c r="CE371" s="14">
        <f t="shared" si="407"/>
        <v>0</v>
      </c>
      <c r="CF371" s="14">
        <f t="shared" si="405"/>
        <v>0</v>
      </c>
      <c r="CG371" s="14">
        <f t="shared" si="398"/>
        <v>0</v>
      </c>
      <c r="CH371" s="14">
        <f t="shared" si="398"/>
        <v>0</v>
      </c>
      <c r="CI371" s="14">
        <f t="shared" si="398"/>
        <v>0</v>
      </c>
      <c r="CJ371" s="14">
        <f t="shared" si="398"/>
        <v>0</v>
      </c>
      <c r="CK371" s="14">
        <f t="shared" si="396"/>
        <v>0</v>
      </c>
      <c r="CL371" s="14">
        <f t="shared" si="396"/>
        <v>0</v>
      </c>
      <c r="CM371" s="14">
        <f t="shared" si="396"/>
        <v>0</v>
      </c>
      <c r="CN371" s="14">
        <f t="shared" si="396"/>
        <v>0</v>
      </c>
      <c r="CO371" s="14">
        <f t="shared" si="396"/>
        <v>0</v>
      </c>
      <c r="CP371" s="14">
        <f t="shared" si="396"/>
        <v>0</v>
      </c>
      <c r="CQ371" s="14">
        <f t="shared" si="396"/>
        <v>0</v>
      </c>
      <c r="CR371" s="14">
        <f t="shared" si="396"/>
        <v>0</v>
      </c>
      <c r="CS371" s="14">
        <f t="shared" si="396"/>
        <v>0</v>
      </c>
      <c r="CT371" s="14">
        <f t="shared" si="396"/>
        <v>0</v>
      </c>
      <c r="CU371" s="14">
        <f t="shared" si="396"/>
        <v>0</v>
      </c>
      <c r="CV371" s="14">
        <f t="shared" si="396"/>
        <v>0</v>
      </c>
      <c r="CW371" s="14">
        <f t="shared" si="376"/>
        <v>0</v>
      </c>
      <c r="CX371" s="14">
        <f t="shared" si="376"/>
        <v>0</v>
      </c>
      <c r="CY371" s="14">
        <f t="shared" si="401"/>
        <v>0</v>
      </c>
      <c r="CZ371" s="14">
        <f t="shared" si="401"/>
        <v>0</v>
      </c>
      <c r="DA371" s="14">
        <f t="shared" si="401"/>
        <v>0</v>
      </c>
      <c r="DB371" s="14">
        <f t="shared" si="401"/>
        <v>0</v>
      </c>
      <c r="DC371" s="14">
        <f t="shared" si="401"/>
        <v>8.1252644942868962E-2</v>
      </c>
      <c r="DD371" s="14">
        <f t="shared" si="401"/>
        <v>8.633093525179858E-2</v>
      </c>
      <c r="DE371" s="14">
        <f t="shared" si="401"/>
        <v>8.9293271265340701E-2</v>
      </c>
      <c r="DF371" s="14">
        <f t="shared" si="401"/>
        <v>9.3525179856115137E-2</v>
      </c>
      <c r="DG371" s="14">
        <f t="shared" si="401"/>
        <v>9.5217943292424903E-2</v>
      </c>
      <c r="DH371" s="14">
        <f t="shared" si="401"/>
        <v>9.4794752433347465E-2</v>
      </c>
      <c r="DI371" s="14">
        <f t="shared" si="401"/>
        <v>9.4371561574270027E-2</v>
      </c>
      <c r="DJ371" s="14">
        <f t="shared" si="401"/>
        <v>9.3525179856115137E-2</v>
      </c>
      <c r="DK371" s="14">
        <f t="shared" si="401"/>
        <v>9.3101988997037685E-2</v>
      </c>
      <c r="DL371" s="14">
        <f t="shared" si="401"/>
        <v>9.0986034701650467E-2</v>
      </c>
      <c r="DM371" s="14">
        <f t="shared" si="401"/>
        <v>8.7600507829030921E-2</v>
      </c>
      <c r="DN371" s="14">
        <f t="shared" si="385"/>
        <v>0</v>
      </c>
      <c r="DO371" s="14">
        <f t="shared" si="385"/>
        <v>0</v>
      </c>
      <c r="DP371" s="14">
        <f t="shared" si="385"/>
        <v>0</v>
      </c>
      <c r="DQ371" s="14">
        <f t="shared" si="383"/>
        <v>0</v>
      </c>
      <c r="DR371" s="14">
        <f t="shared" si="383"/>
        <v>0</v>
      </c>
      <c r="DS371" s="14">
        <f t="shared" si="363"/>
        <v>0</v>
      </c>
      <c r="DT371" s="14">
        <f t="shared" si="363"/>
        <v>0</v>
      </c>
      <c r="DU371" s="14">
        <f t="shared" si="363"/>
        <v>0</v>
      </c>
      <c r="DV371" s="14">
        <f t="shared" si="363"/>
        <v>0</v>
      </c>
      <c r="DW371" s="14">
        <f t="shared" si="399"/>
        <v>0</v>
      </c>
      <c r="DX371" s="14">
        <f t="shared" si="399"/>
        <v>0</v>
      </c>
      <c r="DY371" s="14">
        <f t="shared" si="399"/>
        <v>0</v>
      </c>
      <c r="DZ371" s="14">
        <f t="shared" si="394"/>
        <v>1</v>
      </c>
    </row>
    <row r="372" spans="2:130">
      <c r="C372" s="18">
        <v>2050</v>
      </c>
      <c r="D372" s="25"/>
      <c r="E372" s="25"/>
      <c r="F372" s="25"/>
      <c r="G372" s="25"/>
      <c r="H372" s="25"/>
      <c r="I372" s="25"/>
      <c r="J372" s="25"/>
      <c r="K372" s="25"/>
      <c r="L372" s="25"/>
      <c r="M372" s="25"/>
      <c r="N372" s="25"/>
      <c r="O372" s="25"/>
      <c r="P372" s="25"/>
      <c r="Q372" s="25"/>
      <c r="R372" s="25"/>
      <c r="S372" s="25"/>
      <c r="T372" s="25"/>
      <c r="U372" s="25"/>
      <c r="V372" s="25"/>
      <c r="W372" s="25"/>
      <c r="X372" s="25"/>
      <c r="Y372" s="25"/>
      <c r="Z372" s="25"/>
      <c r="AA372" s="25"/>
      <c r="AB372" s="25"/>
      <c r="AC372" s="25"/>
      <c r="AD372" s="25"/>
      <c r="AE372" s="25"/>
      <c r="AF372" s="25"/>
      <c r="AG372" s="25"/>
      <c r="AH372" s="25">
        <f t="shared" si="384"/>
        <v>0</v>
      </c>
      <c r="AI372" s="25">
        <f t="shared" si="386"/>
        <v>0</v>
      </c>
      <c r="AJ372" s="25">
        <f t="shared" si="387"/>
        <v>0</v>
      </c>
      <c r="AK372" s="25">
        <f t="shared" si="388"/>
        <v>0</v>
      </c>
      <c r="AL372" s="25">
        <f t="shared" si="389"/>
        <v>0</v>
      </c>
      <c r="AM372" s="25">
        <f t="shared" si="390"/>
        <v>0</v>
      </c>
      <c r="AN372" s="25">
        <f t="shared" si="391"/>
        <v>0</v>
      </c>
      <c r="AO372" s="25">
        <f t="shared" si="392"/>
        <v>0</v>
      </c>
      <c r="AP372" s="25">
        <f t="shared" si="393"/>
        <v>0</v>
      </c>
      <c r="AQ372" s="25">
        <f t="shared" si="395"/>
        <v>55.636363636363448</v>
      </c>
      <c r="AR372" s="25">
        <f t="shared" si="397"/>
        <v>57.545454545454568</v>
      </c>
      <c r="AS372" s="25">
        <f t="shared" si="400"/>
        <v>60.272727272727295</v>
      </c>
      <c r="AT372" s="25">
        <f t="shared" si="402"/>
        <v>61.363636363636381</v>
      </c>
      <c r="AU372" s="25">
        <f t="shared" si="403"/>
        <v>61.090909090909108</v>
      </c>
      <c r="AV372" s="25">
        <f t="shared" si="404"/>
        <v>60.818181818181841</v>
      </c>
      <c r="AW372" s="25">
        <f t="shared" si="406"/>
        <v>60.272727272727295</v>
      </c>
      <c r="AX372" s="25">
        <f t="shared" si="408"/>
        <v>60.000000000000021</v>
      </c>
      <c r="AY372" s="25">
        <f t="shared" si="409"/>
        <v>58.636363636363654</v>
      </c>
      <c r="AZ372" s="25">
        <f t="shared" ref="AZ372:AZ382" si="410">VLOOKUP($C$114,$D$3:$K$63,$A$72,0)*(B324-B323)</f>
        <v>56.454545454545475</v>
      </c>
      <c r="BA372" s="25">
        <f>VLOOKUP($C$115,$D$3:$K$63,$A$72,0)*(B323-B322)</f>
        <v>54.272727272727288</v>
      </c>
      <c r="BB372" s="25">
        <f>VLOOKUP($C$116,$D$3:$K$63,$A$72,0)*B322</f>
        <v>0</v>
      </c>
      <c r="BC372" s="25"/>
      <c r="BD372" s="25"/>
      <c r="BE372" s="25"/>
      <c r="BF372" s="25"/>
      <c r="BG372" s="25"/>
      <c r="BH372" s="25"/>
      <c r="BI372" s="25"/>
      <c r="BJ372" s="25"/>
      <c r="BK372" s="25"/>
      <c r="BL372" s="25"/>
      <c r="BM372" s="21">
        <f t="shared" si="344"/>
        <v>646.36363636363637</v>
      </c>
      <c r="BP372" s="18">
        <v>2050</v>
      </c>
      <c r="BQ372" s="14">
        <f t="shared" si="407"/>
        <v>0</v>
      </c>
      <c r="BR372" s="14">
        <f t="shared" si="407"/>
        <v>0</v>
      </c>
      <c r="BS372" s="14">
        <f t="shared" si="407"/>
        <v>0</v>
      </c>
      <c r="BT372" s="14">
        <f t="shared" si="407"/>
        <v>0</v>
      </c>
      <c r="BU372" s="14">
        <f t="shared" si="407"/>
        <v>0</v>
      </c>
      <c r="BV372" s="14">
        <f t="shared" si="407"/>
        <v>0</v>
      </c>
      <c r="BW372" s="14">
        <f t="shared" si="407"/>
        <v>0</v>
      </c>
      <c r="BX372" s="14">
        <f t="shared" si="407"/>
        <v>0</v>
      </c>
      <c r="BY372" s="14">
        <f t="shared" si="407"/>
        <v>0</v>
      </c>
      <c r="BZ372" s="14">
        <f t="shared" si="407"/>
        <v>0</v>
      </c>
      <c r="CA372" s="14">
        <f t="shared" si="407"/>
        <v>0</v>
      </c>
      <c r="CB372" s="14">
        <f t="shared" si="407"/>
        <v>0</v>
      </c>
      <c r="CC372" s="14">
        <f t="shared" si="407"/>
        <v>0</v>
      </c>
      <c r="CD372" s="14">
        <f t="shared" si="407"/>
        <v>0</v>
      </c>
      <c r="CE372" s="14">
        <f t="shared" si="407"/>
        <v>0</v>
      </c>
      <c r="CF372" s="14">
        <f t="shared" si="405"/>
        <v>0</v>
      </c>
      <c r="CG372" s="14">
        <f t="shared" si="398"/>
        <v>0</v>
      </c>
      <c r="CH372" s="14">
        <f t="shared" si="398"/>
        <v>0</v>
      </c>
      <c r="CI372" s="14">
        <f t="shared" si="398"/>
        <v>0</v>
      </c>
      <c r="CJ372" s="14">
        <f t="shared" si="398"/>
        <v>0</v>
      </c>
      <c r="CK372" s="14">
        <f t="shared" si="396"/>
        <v>0</v>
      </c>
      <c r="CL372" s="14">
        <f t="shared" si="396"/>
        <v>0</v>
      </c>
      <c r="CM372" s="14">
        <f t="shared" si="396"/>
        <v>0</v>
      </c>
      <c r="CN372" s="14">
        <f t="shared" si="396"/>
        <v>0</v>
      </c>
      <c r="CO372" s="14">
        <f t="shared" si="396"/>
        <v>0</v>
      </c>
      <c r="CP372" s="14">
        <f t="shared" si="396"/>
        <v>0</v>
      </c>
      <c r="CQ372" s="14">
        <f t="shared" si="396"/>
        <v>0</v>
      </c>
      <c r="CR372" s="14">
        <f t="shared" si="396"/>
        <v>0</v>
      </c>
      <c r="CS372" s="14">
        <f t="shared" si="396"/>
        <v>0</v>
      </c>
      <c r="CT372" s="14">
        <f t="shared" si="396"/>
        <v>0</v>
      </c>
      <c r="CU372" s="14">
        <f t="shared" si="396"/>
        <v>0</v>
      </c>
      <c r="CV372" s="14">
        <f t="shared" si="396"/>
        <v>0</v>
      </c>
      <c r="CW372" s="14">
        <f t="shared" si="376"/>
        <v>0</v>
      </c>
      <c r="CX372" s="14">
        <f t="shared" si="376"/>
        <v>0</v>
      </c>
      <c r="CY372" s="14">
        <f t="shared" si="401"/>
        <v>0</v>
      </c>
      <c r="CZ372" s="14">
        <f t="shared" si="401"/>
        <v>0</v>
      </c>
      <c r="DA372" s="14">
        <f t="shared" si="401"/>
        <v>0</v>
      </c>
      <c r="DB372" s="14">
        <f t="shared" si="401"/>
        <v>0</v>
      </c>
      <c r="DC372" s="14">
        <f t="shared" si="401"/>
        <v>0</v>
      </c>
      <c r="DD372" s="14">
        <f t="shared" si="401"/>
        <v>8.6075949367088317E-2</v>
      </c>
      <c r="DE372" s="14">
        <f t="shared" si="401"/>
        <v>8.9029535864978943E-2</v>
      </c>
      <c r="DF372" s="14">
        <f t="shared" si="401"/>
        <v>9.3248945147679355E-2</v>
      </c>
      <c r="DG372" s="14">
        <f t="shared" si="401"/>
        <v>9.4936708860759514E-2</v>
      </c>
      <c r="DH372" s="14">
        <f t="shared" si="401"/>
        <v>9.4514767932489474E-2</v>
      </c>
      <c r="DI372" s="14">
        <f t="shared" si="401"/>
        <v>9.4092827004219448E-2</v>
      </c>
      <c r="DJ372" s="14">
        <f t="shared" si="401"/>
        <v>9.3248945147679355E-2</v>
      </c>
      <c r="DK372" s="14">
        <f t="shared" si="401"/>
        <v>9.2827004219409315E-2</v>
      </c>
      <c r="DL372" s="14">
        <f t="shared" si="401"/>
        <v>9.0717299578059102E-2</v>
      </c>
      <c r="DM372" s="14">
        <f t="shared" si="401"/>
        <v>8.7341772151898769E-2</v>
      </c>
      <c r="DN372" s="14">
        <f t="shared" si="385"/>
        <v>8.3966244725738423E-2</v>
      </c>
      <c r="DO372" s="14">
        <f t="shared" si="385"/>
        <v>0</v>
      </c>
      <c r="DP372" s="14">
        <f t="shared" si="385"/>
        <v>0</v>
      </c>
      <c r="DQ372" s="14">
        <f t="shared" si="383"/>
        <v>0</v>
      </c>
      <c r="DR372" s="14">
        <f t="shared" si="383"/>
        <v>0</v>
      </c>
      <c r="DS372" s="14">
        <f t="shared" si="363"/>
        <v>0</v>
      </c>
      <c r="DT372" s="14">
        <f t="shared" si="363"/>
        <v>0</v>
      </c>
      <c r="DU372" s="14">
        <f t="shared" si="363"/>
        <v>0</v>
      </c>
      <c r="DV372" s="14">
        <f t="shared" si="363"/>
        <v>0</v>
      </c>
      <c r="DW372" s="14">
        <f t="shared" si="399"/>
        <v>0</v>
      </c>
      <c r="DX372" s="14">
        <f t="shared" si="399"/>
        <v>0</v>
      </c>
      <c r="DY372" s="14">
        <f t="shared" si="399"/>
        <v>0</v>
      </c>
      <c r="DZ372" s="14">
        <f t="shared" si="394"/>
        <v>1</v>
      </c>
    </row>
    <row r="373" spans="2:130">
      <c r="C373" s="18">
        <v>2051</v>
      </c>
      <c r="D373" s="25"/>
      <c r="E373" s="25"/>
      <c r="F373" s="25"/>
      <c r="G373" s="25"/>
      <c r="H373" s="25"/>
      <c r="I373" s="25"/>
      <c r="J373" s="25"/>
      <c r="K373" s="25"/>
      <c r="L373" s="25"/>
      <c r="M373" s="25"/>
      <c r="N373" s="25"/>
      <c r="O373" s="25"/>
      <c r="P373" s="25"/>
      <c r="Q373" s="25"/>
      <c r="R373" s="25"/>
      <c r="S373" s="25"/>
      <c r="T373" s="25"/>
      <c r="U373" s="25"/>
      <c r="V373" s="25"/>
      <c r="W373" s="25"/>
      <c r="X373" s="25"/>
      <c r="Y373" s="25"/>
      <c r="Z373" s="25"/>
      <c r="AA373" s="25"/>
      <c r="AB373" s="25"/>
      <c r="AC373" s="25"/>
      <c r="AD373" s="25"/>
      <c r="AE373" s="25"/>
      <c r="AF373" s="25"/>
      <c r="AG373" s="25"/>
      <c r="AH373" s="25"/>
      <c r="AI373" s="25">
        <f t="shared" si="386"/>
        <v>0</v>
      </c>
      <c r="AJ373" s="25">
        <f t="shared" si="387"/>
        <v>0</v>
      </c>
      <c r="AK373" s="25">
        <f t="shared" si="388"/>
        <v>0</v>
      </c>
      <c r="AL373" s="25">
        <f t="shared" si="389"/>
        <v>0</v>
      </c>
      <c r="AM373" s="25">
        <f t="shared" si="390"/>
        <v>0</v>
      </c>
      <c r="AN373" s="25">
        <f t="shared" si="391"/>
        <v>0</v>
      </c>
      <c r="AO373" s="25">
        <f t="shared" si="392"/>
        <v>0</v>
      </c>
      <c r="AP373" s="25">
        <f t="shared" si="393"/>
        <v>0</v>
      </c>
      <c r="AQ373" s="25">
        <f t="shared" si="395"/>
        <v>0</v>
      </c>
      <c r="AR373" s="25">
        <f t="shared" si="397"/>
        <v>57.545454545454355</v>
      </c>
      <c r="AS373" s="25">
        <f t="shared" si="400"/>
        <v>60.272727272727295</v>
      </c>
      <c r="AT373" s="25">
        <f t="shared" si="402"/>
        <v>61.363636363636381</v>
      </c>
      <c r="AU373" s="25">
        <f t="shared" si="403"/>
        <v>61.090909090909108</v>
      </c>
      <c r="AV373" s="25">
        <f t="shared" si="404"/>
        <v>60.818181818181841</v>
      </c>
      <c r="AW373" s="25">
        <f t="shared" si="406"/>
        <v>60.272727272727295</v>
      </c>
      <c r="AX373" s="25">
        <f t="shared" si="408"/>
        <v>60.000000000000021</v>
      </c>
      <c r="AY373" s="25">
        <f t="shared" si="409"/>
        <v>58.636363636363654</v>
      </c>
      <c r="AZ373" s="25">
        <f t="shared" si="410"/>
        <v>56.454545454545475</v>
      </c>
      <c r="BA373" s="25">
        <f t="shared" ref="BA373:BA382" si="411">VLOOKUP($C$115,$D$3:$K$63,$A$72,0)*(B324-B323)</f>
        <v>54.272727272727288</v>
      </c>
      <c r="BB373" s="25">
        <f>VLOOKUP($C$116,$D$3:$K$63,$A$72,0)*(B323-B322)</f>
        <v>52.090909090909108</v>
      </c>
      <c r="BC373" s="25" t="e">
        <f>VLOOKUP($C$117,$D$3:$K$63,$A$72,0)*B322</f>
        <v>#N/A</v>
      </c>
      <c r="BD373" s="25"/>
      <c r="BE373" s="25"/>
      <c r="BF373" s="25"/>
      <c r="BG373" s="25"/>
      <c r="BH373" s="25"/>
      <c r="BI373" s="25"/>
      <c r="BJ373" s="25"/>
      <c r="BK373" s="25"/>
      <c r="BL373" s="25"/>
      <c r="BM373" s="21" t="e">
        <f t="shared" si="344"/>
        <v>#N/A</v>
      </c>
      <c r="BP373" s="18">
        <v>2051</v>
      </c>
      <c r="BQ373" s="14" t="e">
        <f t="shared" si="407"/>
        <v>#N/A</v>
      </c>
      <c r="BR373" s="14" t="e">
        <f t="shared" si="407"/>
        <v>#N/A</v>
      </c>
      <c r="BS373" s="14" t="e">
        <f t="shared" si="407"/>
        <v>#N/A</v>
      </c>
      <c r="BT373" s="14" t="e">
        <f t="shared" si="407"/>
        <v>#N/A</v>
      </c>
      <c r="BU373" s="14" t="e">
        <f t="shared" si="407"/>
        <v>#N/A</v>
      </c>
      <c r="BV373" s="14" t="e">
        <f t="shared" si="407"/>
        <v>#N/A</v>
      </c>
      <c r="BW373" s="14" t="e">
        <f t="shared" si="407"/>
        <v>#N/A</v>
      </c>
      <c r="BX373" s="14" t="e">
        <f t="shared" si="407"/>
        <v>#N/A</v>
      </c>
      <c r="BY373" s="14" t="e">
        <f t="shared" si="407"/>
        <v>#N/A</v>
      </c>
      <c r="BZ373" s="14" t="e">
        <f t="shared" si="407"/>
        <v>#N/A</v>
      </c>
      <c r="CA373" s="14" t="e">
        <f t="shared" si="407"/>
        <v>#N/A</v>
      </c>
      <c r="CB373" s="14" t="e">
        <f t="shared" si="407"/>
        <v>#N/A</v>
      </c>
      <c r="CC373" s="14" t="e">
        <f t="shared" si="407"/>
        <v>#N/A</v>
      </c>
      <c r="CD373" s="14" t="e">
        <f t="shared" si="407"/>
        <v>#N/A</v>
      </c>
      <c r="CE373" s="14" t="e">
        <f t="shared" si="407"/>
        <v>#N/A</v>
      </c>
      <c r="CF373" s="14" t="e">
        <f t="shared" si="405"/>
        <v>#N/A</v>
      </c>
      <c r="CG373" s="14" t="e">
        <f t="shared" si="398"/>
        <v>#N/A</v>
      </c>
      <c r="CH373" s="14" t="e">
        <f t="shared" si="398"/>
        <v>#N/A</v>
      </c>
      <c r="CI373" s="14" t="e">
        <f t="shared" si="398"/>
        <v>#N/A</v>
      </c>
      <c r="CJ373" s="14" t="e">
        <f t="shared" si="398"/>
        <v>#N/A</v>
      </c>
      <c r="CK373" s="14" t="e">
        <f t="shared" si="396"/>
        <v>#N/A</v>
      </c>
      <c r="CL373" s="14" t="e">
        <f t="shared" si="396"/>
        <v>#N/A</v>
      </c>
      <c r="CM373" s="14" t="e">
        <f t="shared" si="396"/>
        <v>#N/A</v>
      </c>
      <c r="CN373" s="14" t="e">
        <f t="shared" si="396"/>
        <v>#N/A</v>
      </c>
      <c r="CO373" s="14" t="e">
        <f t="shared" si="396"/>
        <v>#N/A</v>
      </c>
      <c r="CP373" s="14" t="e">
        <f t="shared" si="396"/>
        <v>#N/A</v>
      </c>
      <c r="CQ373" s="14" t="e">
        <f t="shared" si="396"/>
        <v>#N/A</v>
      </c>
      <c r="CR373" s="14" t="e">
        <f t="shared" si="396"/>
        <v>#N/A</v>
      </c>
      <c r="CS373" s="14" t="e">
        <f t="shared" si="396"/>
        <v>#N/A</v>
      </c>
      <c r="CT373" s="14" t="e">
        <f t="shared" si="396"/>
        <v>#N/A</v>
      </c>
      <c r="CU373" s="14" t="e">
        <f t="shared" si="396"/>
        <v>#N/A</v>
      </c>
      <c r="CV373" s="14" t="e">
        <f t="shared" si="396"/>
        <v>#N/A</v>
      </c>
      <c r="CW373" s="14" t="e">
        <f t="shared" si="376"/>
        <v>#N/A</v>
      </c>
      <c r="CX373" s="14" t="e">
        <f t="shared" si="376"/>
        <v>#N/A</v>
      </c>
      <c r="CY373" s="14" t="e">
        <f t="shared" si="401"/>
        <v>#N/A</v>
      </c>
      <c r="CZ373" s="14" t="e">
        <f t="shared" si="401"/>
        <v>#N/A</v>
      </c>
      <c r="DA373" s="14" t="e">
        <f t="shared" si="401"/>
        <v>#N/A</v>
      </c>
      <c r="DB373" s="14" t="e">
        <f t="shared" si="401"/>
        <v>#N/A</v>
      </c>
      <c r="DC373" s="14" t="e">
        <f t="shared" si="401"/>
        <v>#N/A</v>
      </c>
      <c r="DD373" s="14" t="e">
        <f t="shared" si="401"/>
        <v>#N/A</v>
      </c>
      <c r="DE373" s="14" t="e">
        <f t="shared" si="401"/>
        <v>#N/A</v>
      </c>
      <c r="DF373" s="14" t="e">
        <f t="shared" si="401"/>
        <v>#N/A</v>
      </c>
      <c r="DG373" s="14" t="e">
        <f t="shared" si="401"/>
        <v>#N/A</v>
      </c>
      <c r="DH373" s="14" t="e">
        <f t="shared" si="401"/>
        <v>#N/A</v>
      </c>
      <c r="DI373" s="14" t="e">
        <f t="shared" si="401"/>
        <v>#N/A</v>
      </c>
      <c r="DJ373" s="14" t="e">
        <f t="shared" si="401"/>
        <v>#N/A</v>
      </c>
      <c r="DK373" s="14" t="e">
        <f t="shared" si="401"/>
        <v>#N/A</v>
      </c>
      <c r="DL373" s="14" t="e">
        <f t="shared" si="401"/>
        <v>#N/A</v>
      </c>
      <c r="DM373" s="14" t="e">
        <f t="shared" si="401"/>
        <v>#N/A</v>
      </c>
      <c r="DN373" s="14" t="e">
        <f t="shared" si="385"/>
        <v>#N/A</v>
      </c>
      <c r="DO373" s="14" t="e">
        <f t="shared" si="385"/>
        <v>#N/A</v>
      </c>
      <c r="DP373" s="14" t="e">
        <f t="shared" si="385"/>
        <v>#N/A</v>
      </c>
      <c r="DQ373" s="14" t="e">
        <f t="shared" si="383"/>
        <v>#N/A</v>
      </c>
      <c r="DR373" s="14" t="e">
        <f t="shared" si="383"/>
        <v>#N/A</v>
      </c>
      <c r="DS373" s="14" t="e">
        <f t="shared" si="363"/>
        <v>#N/A</v>
      </c>
      <c r="DT373" s="14" t="e">
        <f t="shared" si="363"/>
        <v>#N/A</v>
      </c>
      <c r="DU373" s="14" t="e">
        <f t="shared" si="363"/>
        <v>#N/A</v>
      </c>
      <c r="DV373" s="14" t="e">
        <f t="shared" si="363"/>
        <v>#N/A</v>
      </c>
      <c r="DW373" s="14" t="e">
        <f t="shared" si="399"/>
        <v>#N/A</v>
      </c>
      <c r="DX373" s="14" t="e">
        <f t="shared" si="399"/>
        <v>#N/A</v>
      </c>
      <c r="DY373" s="14" t="e">
        <f t="shared" si="399"/>
        <v>#N/A</v>
      </c>
      <c r="DZ373" s="14" t="e">
        <f t="shared" si="394"/>
        <v>#N/A</v>
      </c>
    </row>
    <row r="374" spans="2:130">
      <c r="C374" s="18">
        <v>2052</v>
      </c>
      <c r="D374" s="25"/>
      <c r="E374" s="25"/>
      <c r="F374" s="25"/>
      <c r="G374" s="25"/>
      <c r="H374" s="25"/>
      <c r="I374" s="25"/>
      <c r="J374" s="25"/>
      <c r="K374" s="25"/>
      <c r="L374" s="25"/>
      <c r="M374" s="25"/>
      <c r="N374" s="25"/>
      <c r="O374" s="25"/>
      <c r="P374" s="25"/>
      <c r="Q374" s="25"/>
      <c r="R374" s="25"/>
      <c r="S374" s="25"/>
      <c r="T374" s="25"/>
      <c r="U374" s="25"/>
      <c r="V374" s="25"/>
      <c r="W374" s="25"/>
      <c r="X374" s="25"/>
      <c r="Y374" s="25"/>
      <c r="Z374" s="25"/>
      <c r="AA374" s="25"/>
      <c r="AB374" s="25"/>
      <c r="AC374" s="25"/>
      <c r="AD374" s="25"/>
      <c r="AE374" s="25"/>
      <c r="AF374" s="25"/>
      <c r="AG374" s="25"/>
      <c r="AH374" s="25"/>
      <c r="AI374" s="25"/>
      <c r="AJ374" s="25">
        <f t="shared" si="387"/>
        <v>0</v>
      </c>
      <c r="AK374" s="25">
        <f t="shared" si="388"/>
        <v>0</v>
      </c>
      <c r="AL374" s="25">
        <f t="shared" si="389"/>
        <v>0</v>
      </c>
      <c r="AM374" s="25">
        <f t="shared" si="390"/>
        <v>0</v>
      </c>
      <c r="AN374" s="25">
        <f t="shared" si="391"/>
        <v>0</v>
      </c>
      <c r="AO374" s="25">
        <f t="shared" si="392"/>
        <v>0</v>
      </c>
      <c r="AP374" s="25">
        <f t="shared" si="393"/>
        <v>0</v>
      </c>
      <c r="AQ374" s="25">
        <f t="shared" si="395"/>
        <v>0</v>
      </c>
      <c r="AR374" s="25">
        <f t="shared" si="397"/>
        <v>0</v>
      </c>
      <c r="AS374" s="25">
        <f t="shared" si="400"/>
        <v>60.272727272727074</v>
      </c>
      <c r="AT374" s="25">
        <f t="shared" si="402"/>
        <v>61.363636363636381</v>
      </c>
      <c r="AU374" s="25">
        <f t="shared" si="403"/>
        <v>61.090909090909108</v>
      </c>
      <c r="AV374" s="25">
        <f t="shared" si="404"/>
        <v>60.818181818181841</v>
      </c>
      <c r="AW374" s="25">
        <f t="shared" si="406"/>
        <v>60.272727272727295</v>
      </c>
      <c r="AX374" s="25">
        <f t="shared" si="408"/>
        <v>60.000000000000021</v>
      </c>
      <c r="AY374" s="25">
        <f t="shared" si="409"/>
        <v>58.636363636363654</v>
      </c>
      <c r="AZ374" s="25">
        <f t="shared" si="410"/>
        <v>56.454545454545475</v>
      </c>
      <c r="BA374" s="25">
        <f t="shared" si="411"/>
        <v>54.272727272727288</v>
      </c>
      <c r="BB374" s="25">
        <f t="shared" ref="BB374:BB382" si="412">VLOOKUP($C$116,$D$3:$K$63,$A$72,0)*(B324-B323)</f>
        <v>52.090909090909108</v>
      </c>
      <c r="BC374" s="25" t="e">
        <f>VLOOKUP($C$117,$D$3:$K$63,$A$72,0)*(B323-B322)</f>
        <v>#N/A</v>
      </c>
      <c r="BD374" s="25" t="e">
        <f>VLOOKUP($C$118,$D$3:$K$63,$A$72,0)*B322</f>
        <v>#N/A</v>
      </c>
      <c r="BE374" s="25"/>
      <c r="BF374" s="25"/>
      <c r="BG374" s="25"/>
      <c r="BH374" s="25"/>
      <c r="BI374" s="25"/>
      <c r="BJ374" s="25"/>
      <c r="BK374" s="25"/>
      <c r="BL374" s="25"/>
      <c r="BM374" s="21" t="e">
        <f t="shared" si="344"/>
        <v>#N/A</v>
      </c>
      <c r="BP374" s="18">
        <v>2052</v>
      </c>
      <c r="BQ374" s="14" t="e">
        <f t="shared" si="407"/>
        <v>#N/A</v>
      </c>
      <c r="BR374" s="14" t="e">
        <f t="shared" si="407"/>
        <v>#N/A</v>
      </c>
      <c r="BS374" s="14" t="e">
        <f t="shared" si="407"/>
        <v>#N/A</v>
      </c>
      <c r="BT374" s="14" t="e">
        <f t="shared" si="407"/>
        <v>#N/A</v>
      </c>
      <c r="BU374" s="14" t="e">
        <f t="shared" si="407"/>
        <v>#N/A</v>
      </c>
      <c r="BV374" s="14" t="e">
        <f t="shared" si="407"/>
        <v>#N/A</v>
      </c>
      <c r="BW374" s="14" t="e">
        <f t="shared" si="407"/>
        <v>#N/A</v>
      </c>
      <c r="BX374" s="14" t="e">
        <f t="shared" si="407"/>
        <v>#N/A</v>
      </c>
      <c r="BY374" s="14" t="e">
        <f t="shared" si="407"/>
        <v>#N/A</v>
      </c>
      <c r="BZ374" s="14" t="e">
        <f t="shared" si="407"/>
        <v>#N/A</v>
      </c>
      <c r="CA374" s="14" t="e">
        <f t="shared" si="407"/>
        <v>#N/A</v>
      </c>
      <c r="CB374" s="14" t="e">
        <f t="shared" si="407"/>
        <v>#N/A</v>
      </c>
      <c r="CC374" s="14" t="e">
        <f t="shared" si="407"/>
        <v>#N/A</v>
      </c>
      <c r="CD374" s="14" t="e">
        <f t="shared" si="407"/>
        <v>#N/A</v>
      </c>
      <c r="CE374" s="14" t="e">
        <f t="shared" si="407"/>
        <v>#N/A</v>
      </c>
      <c r="CF374" s="14" t="e">
        <f t="shared" si="405"/>
        <v>#N/A</v>
      </c>
      <c r="CG374" s="14" t="e">
        <f t="shared" si="398"/>
        <v>#N/A</v>
      </c>
      <c r="CH374" s="14" t="e">
        <f t="shared" si="398"/>
        <v>#N/A</v>
      </c>
      <c r="CI374" s="14" t="e">
        <f t="shared" si="398"/>
        <v>#N/A</v>
      </c>
      <c r="CJ374" s="14" t="e">
        <f t="shared" si="398"/>
        <v>#N/A</v>
      </c>
      <c r="CK374" s="14" t="e">
        <f t="shared" si="396"/>
        <v>#N/A</v>
      </c>
      <c r="CL374" s="14" t="e">
        <f t="shared" si="396"/>
        <v>#N/A</v>
      </c>
      <c r="CM374" s="14" t="e">
        <f t="shared" si="396"/>
        <v>#N/A</v>
      </c>
      <c r="CN374" s="14" t="e">
        <f t="shared" si="396"/>
        <v>#N/A</v>
      </c>
      <c r="CO374" s="14" t="e">
        <f t="shared" si="396"/>
        <v>#N/A</v>
      </c>
      <c r="CP374" s="14" t="e">
        <f t="shared" si="396"/>
        <v>#N/A</v>
      </c>
      <c r="CQ374" s="14" t="e">
        <f t="shared" si="396"/>
        <v>#N/A</v>
      </c>
      <c r="CR374" s="14" t="e">
        <f t="shared" si="396"/>
        <v>#N/A</v>
      </c>
      <c r="CS374" s="14" t="e">
        <f t="shared" si="396"/>
        <v>#N/A</v>
      </c>
      <c r="CT374" s="14" t="e">
        <f t="shared" si="396"/>
        <v>#N/A</v>
      </c>
      <c r="CU374" s="14" t="e">
        <f t="shared" si="396"/>
        <v>#N/A</v>
      </c>
      <c r="CV374" s="14" t="e">
        <f t="shared" si="396"/>
        <v>#N/A</v>
      </c>
      <c r="CW374" s="14" t="e">
        <f t="shared" si="376"/>
        <v>#N/A</v>
      </c>
      <c r="CX374" s="14" t="e">
        <f t="shared" si="376"/>
        <v>#N/A</v>
      </c>
      <c r="CY374" s="14" t="e">
        <f t="shared" si="401"/>
        <v>#N/A</v>
      </c>
      <c r="CZ374" s="14" t="e">
        <f t="shared" si="401"/>
        <v>#N/A</v>
      </c>
      <c r="DA374" s="14" t="e">
        <f t="shared" si="401"/>
        <v>#N/A</v>
      </c>
      <c r="DB374" s="14" t="e">
        <f t="shared" si="401"/>
        <v>#N/A</v>
      </c>
      <c r="DC374" s="14" t="e">
        <f t="shared" si="401"/>
        <v>#N/A</v>
      </c>
      <c r="DD374" s="14" t="e">
        <f t="shared" si="401"/>
        <v>#N/A</v>
      </c>
      <c r="DE374" s="14" t="e">
        <f t="shared" si="401"/>
        <v>#N/A</v>
      </c>
      <c r="DF374" s="14" t="e">
        <f t="shared" si="401"/>
        <v>#N/A</v>
      </c>
      <c r="DG374" s="14" t="e">
        <f t="shared" si="401"/>
        <v>#N/A</v>
      </c>
      <c r="DH374" s="14" t="e">
        <f t="shared" si="401"/>
        <v>#N/A</v>
      </c>
      <c r="DI374" s="14" t="e">
        <f t="shared" si="401"/>
        <v>#N/A</v>
      </c>
      <c r="DJ374" s="14" t="e">
        <f t="shared" si="401"/>
        <v>#N/A</v>
      </c>
      <c r="DK374" s="14" t="e">
        <f t="shared" si="401"/>
        <v>#N/A</v>
      </c>
      <c r="DL374" s="14" t="e">
        <f t="shared" si="401"/>
        <v>#N/A</v>
      </c>
      <c r="DM374" s="14" t="e">
        <f t="shared" si="401"/>
        <v>#N/A</v>
      </c>
      <c r="DN374" s="14" t="e">
        <f t="shared" si="385"/>
        <v>#N/A</v>
      </c>
      <c r="DO374" s="14" t="e">
        <f t="shared" si="385"/>
        <v>#N/A</v>
      </c>
      <c r="DP374" s="14" t="e">
        <f t="shared" si="385"/>
        <v>#N/A</v>
      </c>
      <c r="DQ374" s="14" t="e">
        <f t="shared" si="383"/>
        <v>#N/A</v>
      </c>
      <c r="DR374" s="14" t="e">
        <f t="shared" si="383"/>
        <v>#N/A</v>
      </c>
      <c r="DS374" s="14" t="e">
        <f t="shared" si="363"/>
        <v>#N/A</v>
      </c>
      <c r="DT374" s="14" t="e">
        <f t="shared" si="363"/>
        <v>#N/A</v>
      </c>
      <c r="DU374" s="14" t="e">
        <f t="shared" si="363"/>
        <v>#N/A</v>
      </c>
      <c r="DV374" s="14" t="e">
        <f t="shared" si="363"/>
        <v>#N/A</v>
      </c>
      <c r="DW374" s="14" t="e">
        <f t="shared" si="399"/>
        <v>#N/A</v>
      </c>
      <c r="DX374" s="14" t="e">
        <f t="shared" si="399"/>
        <v>#N/A</v>
      </c>
      <c r="DY374" s="14" t="e">
        <f t="shared" si="399"/>
        <v>#N/A</v>
      </c>
      <c r="DZ374" s="14" t="e">
        <f t="shared" si="394"/>
        <v>#N/A</v>
      </c>
    </row>
    <row r="375" spans="2:130">
      <c r="C375" s="18">
        <v>2053</v>
      </c>
      <c r="D375" s="25"/>
      <c r="E375" s="25"/>
      <c r="F375" s="25"/>
      <c r="G375" s="25"/>
      <c r="H375" s="25"/>
      <c r="I375" s="25"/>
      <c r="J375" s="25"/>
      <c r="K375" s="25"/>
      <c r="L375" s="25"/>
      <c r="M375" s="25"/>
      <c r="N375" s="25"/>
      <c r="O375" s="25"/>
      <c r="P375" s="25"/>
      <c r="Q375" s="25"/>
      <c r="R375" s="25"/>
      <c r="S375" s="25"/>
      <c r="T375" s="25"/>
      <c r="U375" s="25"/>
      <c r="V375" s="25"/>
      <c r="W375" s="25"/>
      <c r="X375" s="25"/>
      <c r="Y375" s="25"/>
      <c r="Z375" s="25"/>
      <c r="AA375" s="25"/>
      <c r="AB375" s="25"/>
      <c r="AC375" s="25"/>
      <c r="AD375" s="25"/>
      <c r="AE375" s="25"/>
      <c r="AF375" s="25"/>
      <c r="AG375" s="25"/>
      <c r="AH375" s="25"/>
      <c r="AI375" s="25"/>
      <c r="AJ375" s="25"/>
      <c r="AK375" s="25">
        <f t="shared" si="388"/>
        <v>0</v>
      </c>
      <c r="AL375" s="25">
        <f t="shared" si="389"/>
        <v>0</v>
      </c>
      <c r="AM375" s="25">
        <f t="shared" si="390"/>
        <v>0</v>
      </c>
      <c r="AN375" s="25">
        <f t="shared" si="391"/>
        <v>0</v>
      </c>
      <c r="AO375" s="25">
        <f t="shared" si="392"/>
        <v>0</v>
      </c>
      <c r="AP375" s="25">
        <f t="shared" si="393"/>
        <v>0</v>
      </c>
      <c r="AQ375" s="25">
        <f t="shared" si="395"/>
        <v>0</v>
      </c>
      <c r="AR375" s="25">
        <f t="shared" si="397"/>
        <v>0</v>
      </c>
      <c r="AS375" s="25">
        <f t="shared" si="400"/>
        <v>0</v>
      </c>
      <c r="AT375" s="25">
        <f t="shared" si="402"/>
        <v>61.363636363636161</v>
      </c>
      <c r="AU375" s="25">
        <f t="shared" si="403"/>
        <v>61.090909090909108</v>
      </c>
      <c r="AV375" s="25">
        <f t="shared" si="404"/>
        <v>60.818181818181841</v>
      </c>
      <c r="AW375" s="25">
        <f t="shared" si="406"/>
        <v>60.272727272727295</v>
      </c>
      <c r="AX375" s="25">
        <f t="shared" si="408"/>
        <v>60.000000000000021</v>
      </c>
      <c r="AY375" s="25">
        <f t="shared" si="409"/>
        <v>58.636363636363654</v>
      </c>
      <c r="AZ375" s="25">
        <f t="shared" si="410"/>
        <v>56.454545454545475</v>
      </c>
      <c r="BA375" s="25">
        <f t="shared" si="411"/>
        <v>54.272727272727288</v>
      </c>
      <c r="BB375" s="25">
        <f t="shared" si="412"/>
        <v>52.090909090909108</v>
      </c>
      <c r="BC375" s="25" t="e">
        <f t="shared" ref="BC375:BC382" si="413">VLOOKUP($C$117,$D$3:$K$63,$A$72,0)*(B324-B323)</f>
        <v>#N/A</v>
      </c>
      <c r="BD375" s="25" t="e">
        <f>VLOOKUP($C$118,$D$3:$K$63,$A$72,0)*(B323-B322)</f>
        <v>#N/A</v>
      </c>
      <c r="BE375" s="25" t="e">
        <f>VLOOKUP($C$119,$D$3:$K$63,$A$72,0)*B322</f>
        <v>#N/A</v>
      </c>
      <c r="BF375" s="25"/>
      <c r="BG375" s="25"/>
      <c r="BH375" s="25"/>
      <c r="BI375" s="25"/>
      <c r="BJ375" s="25"/>
      <c r="BK375" s="25"/>
      <c r="BL375" s="25"/>
      <c r="BM375" s="21" t="e">
        <f t="shared" si="344"/>
        <v>#N/A</v>
      </c>
      <c r="BP375" s="18">
        <v>2053</v>
      </c>
      <c r="BQ375" s="14" t="e">
        <f t="shared" si="407"/>
        <v>#N/A</v>
      </c>
      <c r="BR375" s="14" t="e">
        <f t="shared" si="407"/>
        <v>#N/A</v>
      </c>
      <c r="BS375" s="14" t="e">
        <f t="shared" si="407"/>
        <v>#N/A</v>
      </c>
      <c r="BT375" s="14" t="e">
        <f t="shared" si="407"/>
        <v>#N/A</v>
      </c>
      <c r="BU375" s="14" t="e">
        <f t="shared" si="407"/>
        <v>#N/A</v>
      </c>
      <c r="BV375" s="14" t="e">
        <f t="shared" si="407"/>
        <v>#N/A</v>
      </c>
      <c r="BW375" s="14" t="e">
        <f t="shared" si="407"/>
        <v>#N/A</v>
      </c>
      <c r="BX375" s="14" t="e">
        <f t="shared" si="407"/>
        <v>#N/A</v>
      </c>
      <c r="BY375" s="14" t="e">
        <f t="shared" si="407"/>
        <v>#N/A</v>
      </c>
      <c r="BZ375" s="14" t="e">
        <f t="shared" si="407"/>
        <v>#N/A</v>
      </c>
      <c r="CA375" s="14" t="e">
        <f t="shared" si="407"/>
        <v>#N/A</v>
      </c>
      <c r="CB375" s="14" t="e">
        <f t="shared" si="407"/>
        <v>#N/A</v>
      </c>
      <c r="CC375" s="14" t="e">
        <f t="shared" si="407"/>
        <v>#N/A</v>
      </c>
      <c r="CD375" s="14" t="e">
        <f t="shared" si="407"/>
        <v>#N/A</v>
      </c>
      <c r="CE375" s="14" t="e">
        <f t="shared" si="407"/>
        <v>#N/A</v>
      </c>
      <c r="CF375" s="14" t="e">
        <f t="shared" si="405"/>
        <v>#N/A</v>
      </c>
      <c r="CG375" s="14" t="e">
        <f t="shared" si="398"/>
        <v>#N/A</v>
      </c>
      <c r="CH375" s="14" t="e">
        <f t="shared" si="398"/>
        <v>#N/A</v>
      </c>
      <c r="CI375" s="14" t="e">
        <f t="shared" si="398"/>
        <v>#N/A</v>
      </c>
      <c r="CJ375" s="14" t="e">
        <f t="shared" si="398"/>
        <v>#N/A</v>
      </c>
      <c r="CK375" s="14" t="e">
        <f t="shared" si="396"/>
        <v>#N/A</v>
      </c>
      <c r="CL375" s="14" t="e">
        <f t="shared" si="396"/>
        <v>#N/A</v>
      </c>
      <c r="CM375" s="14" t="e">
        <f t="shared" si="396"/>
        <v>#N/A</v>
      </c>
      <c r="CN375" s="14" t="e">
        <f t="shared" si="396"/>
        <v>#N/A</v>
      </c>
      <c r="CO375" s="14" t="e">
        <f t="shared" si="396"/>
        <v>#N/A</v>
      </c>
      <c r="CP375" s="14" t="e">
        <f t="shared" si="396"/>
        <v>#N/A</v>
      </c>
      <c r="CQ375" s="14" t="e">
        <f t="shared" si="396"/>
        <v>#N/A</v>
      </c>
      <c r="CR375" s="14" t="e">
        <f t="shared" si="396"/>
        <v>#N/A</v>
      </c>
      <c r="CS375" s="14" t="e">
        <f t="shared" si="396"/>
        <v>#N/A</v>
      </c>
      <c r="CT375" s="14" t="e">
        <f t="shared" si="396"/>
        <v>#N/A</v>
      </c>
      <c r="CU375" s="14" t="e">
        <f t="shared" si="396"/>
        <v>#N/A</v>
      </c>
      <c r="CV375" s="14" t="e">
        <f t="shared" si="396"/>
        <v>#N/A</v>
      </c>
      <c r="CW375" s="14" t="e">
        <f t="shared" si="376"/>
        <v>#N/A</v>
      </c>
      <c r="CX375" s="14" t="e">
        <f t="shared" si="376"/>
        <v>#N/A</v>
      </c>
      <c r="CY375" s="14" t="e">
        <f t="shared" si="401"/>
        <v>#N/A</v>
      </c>
      <c r="CZ375" s="14" t="e">
        <f t="shared" si="401"/>
        <v>#N/A</v>
      </c>
      <c r="DA375" s="14" t="e">
        <f t="shared" si="401"/>
        <v>#N/A</v>
      </c>
      <c r="DB375" s="14" t="e">
        <f t="shared" si="401"/>
        <v>#N/A</v>
      </c>
      <c r="DC375" s="14" t="e">
        <f t="shared" si="401"/>
        <v>#N/A</v>
      </c>
      <c r="DD375" s="14" t="e">
        <f t="shared" si="401"/>
        <v>#N/A</v>
      </c>
      <c r="DE375" s="14" t="e">
        <f t="shared" si="401"/>
        <v>#N/A</v>
      </c>
      <c r="DF375" s="14" t="e">
        <f t="shared" si="401"/>
        <v>#N/A</v>
      </c>
      <c r="DG375" s="14" t="e">
        <f t="shared" si="401"/>
        <v>#N/A</v>
      </c>
      <c r="DH375" s="14" t="e">
        <f t="shared" si="401"/>
        <v>#N/A</v>
      </c>
      <c r="DI375" s="14" t="e">
        <f t="shared" si="401"/>
        <v>#N/A</v>
      </c>
      <c r="DJ375" s="14" t="e">
        <f t="shared" si="401"/>
        <v>#N/A</v>
      </c>
      <c r="DK375" s="14" t="e">
        <f t="shared" si="401"/>
        <v>#N/A</v>
      </c>
      <c r="DL375" s="14" t="e">
        <f t="shared" si="401"/>
        <v>#N/A</v>
      </c>
      <c r="DM375" s="14" t="e">
        <f t="shared" si="401"/>
        <v>#N/A</v>
      </c>
      <c r="DN375" s="14" t="e">
        <f t="shared" si="385"/>
        <v>#N/A</v>
      </c>
      <c r="DO375" s="14" t="e">
        <f t="shared" si="385"/>
        <v>#N/A</v>
      </c>
      <c r="DP375" s="14" t="e">
        <f t="shared" si="385"/>
        <v>#N/A</v>
      </c>
      <c r="DQ375" s="14" t="e">
        <f t="shared" si="383"/>
        <v>#N/A</v>
      </c>
      <c r="DR375" s="14" t="e">
        <f t="shared" si="383"/>
        <v>#N/A</v>
      </c>
      <c r="DS375" s="14" t="e">
        <f t="shared" si="363"/>
        <v>#N/A</v>
      </c>
      <c r="DT375" s="14" t="e">
        <f t="shared" si="363"/>
        <v>#N/A</v>
      </c>
      <c r="DU375" s="14" t="e">
        <f t="shared" si="363"/>
        <v>#N/A</v>
      </c>
      <c r="DV375" s="14" t="e">
        <f t="shared" si="363"/>
        <v>#N/A</v>
      </c>
      <c r="DW375" s="14" t="e">
        <f t="shared" si="399"/>
        <v>#N/A</v>
      </c>
      <c r="DX375" s="14" t="e">
        <f t="shared" si="399"/>
        <v>#N/A</v>
      </c>
      <c r="DY375" s="14" t="e">
        <f t="shared" si="399"/>
        <v>#N/A</v>
      </c>
      <c r="DZ375" s="14" t="e">
        <f t="shared" si="394"/>
        <v>#N/A</v>
      </c>
    </row>
    <row r="376" spans="2:130">
      <c r="C376" s="18">
        <v>2054</v>
      </c>
      <c r="D376" s="25"/>
      <c r="E376" s="25"/>
      <c r="F376" s="25"/>
      <c r="G376" s="25"/>
      <c r="H376" s="25"/>
      <c r="I376" s="25"/>
      <c r="J376" s="25"/>
      <c r="K376" s="25"/>
      <c r="L376" s="25"/>
      <c r="M376" s="25"/>
      <c r="N376" s="25"/>
      <c r="O376" s="25"/>
      <c r="P376" s="25"/>
      <c r="Q376" s="25"/>
      <c r="R376" s="25"/>
      <c r="S376" s="25"/>
      <c r="T376" s="25"/>
      <c r="U376" s="25"/>
      <c r="V376" s="25"/>
      <c r="W376" s="25"/>
      <c r="X376" s="25"/>
      <c r="Y376" s="25"/>
      <c r="Z376" s="25"/>
      <c r="AA376" s="25"/>
      <c r="AB376" s="25"/>
      <c r="AC376" s="25"/>
      <c r="AD376" s="25"/>
      <c r="AE376" s="25"/>
      <c r="AF376" s="25"/>
      <c r="AG376" s="25"/>
      <c r="AH376" s="25"/>
      <c r="AI376" s="25"/>
      <c r="AJ376" s="25"/>
      <c r="AK376" s="25"/>
      <c r="AL376" s="25">
        <f t="shared" si="389"/>
        <v>0</v>
      </c>
      <c r="AM376" s="25">
        <f t="shared" si="390"/>
        <v>0</v>
      </c>
      <c r="AN376" s="25">
        <f t="shared" si="391"/>
        <v>0</v>
      </c>
      <c r="AO376" s="25">
        <f t="shared" si="392"/>
        <v>0</v>
      </c>
      <c r="AP376" s="25">
        <f t="shared" si="393"/>
        <v>0</v>
      </c>
      <c r="AQ376" s="25">
        <f t="shared" si="395"/>
        <v>0</v>
      </c>
      <c r="AR376" s="25">
        <f t="shared" si="397"/>
        <v>0</v>
      </c>
      <c r="AS376" s="25">
        <f t="shared" si="400"/>
        <v>0</v>
      </c>
      <c r="AT376" s="25">
        <f t="shared" si="402"/>
        <v>0</v>
      </c>
      <c r="AU376" s="25">
        <f t="shared" si="403"/>
        <v>61.090909090908887</v>
      </c>
      <c r="AV376" s="25">
        <f t="shared" si="404"/>
        <v>60.818181818181841</v>
      </c>
      <c r="AW376" s="25">
        <f t="shared" si="406"/>
        <v>60.272727272727295</v>
      </c>
      <c r="AX376" s="25">
        <f t="shared" si="408"/>
        <v>60.000000000000021</v>
      </c>
      <c r="AY376" s="25">
        <f t="shared" si="409"/>
        <v>58.636363636363654</v>
      </c>
      <c r="AZ376" s="25">
        <f t="shared" si="410"/>
        <v>56.454545454545475</v>
      </c>
      <c r="BA376" s="25">
        <f t="shared" si="411"/>
        <v>54.272727272727288</v>
      </c>
      <c r="BB376" s="25">
        <f t="shared" si="412"/>
        <v>52.090909090909108</v>
      </c>
      <c r="BC376" s="25" t="e">
        <f t="shared" si="413"/>
        <v>#N/A</v>
      </c>
      <c r="BD376" s="25" t="e">
        <f t="shared" ref="BD376:BD382" si="414">VLOOKUP($C$118,$D$3:$K$63,$A$72,0)*(B324-B323)</f>
        <v>#N/A</v>
      </c>
      <c r="BE376" s="25" t="e">
        <f>VLOOKUP($C$119,$D$3:$K$63,$A$72,0)*(B323-B322)</f>
        <v>#N/A</v>
      </c>
      <c r="BF376" s="25" t="e">
        <f>VLOOKUP($C$120,$D$3:$K$63,$A$72,0)*B322</f>
        <v>#N/A</v>
      </c>
      <c r="BG376" s="25"/>
      <c r="BH376" s="25"/>
      <c r="BI376" s="25"/>
      <c r="BJ376" s="25"/>
      <c r="BK376" s="25"/>
      <c r="BL376" s="25"/>
      <c r="BM376" s="21" t="e">
        <f t="shared" si="344"/>
        <v>#N/A</v>
      </c>
      <c r="BP376" s="18">
        <v>2054</v>
      </c>
      <c r="BQ376" s="14" t="e">
        <f t="shared" si="407"/>
        <v>#N/A</v>
      </c>
      <c r="BR376" s="14" t="e">
        <f t="shared" si="407"/>
        <v>#N/A</v>
      </c>
      <c r="BS376" s="14" t="e">
        <f t="shared" si="407"/>
        <v>#N/A</v>
      </c>
      <c r="BT376" s="14" t="e">
        <f t="shared" si="407"/>
        <v>#N/A</v>
      </c>
      <c r="BU376" s="14" t="e">
        <f t="shared" si="407"/>
        <v>#N/A</v>
      </c>
      <c r="BV376" s="14" t="e">
        <f t="shared" si="407"/>
        <v>#N/A</v>
      </c>
      <c r="BW376" s="14" t="e">
        <f t="shared" si="407"/>
        <v>#N/A</v>
      </c>
      <c r="BX376" s="14" t="e">
        <f t="shared" si="407"/>
        <v>#N/A</v>
      </c>
      <c r="BY376" s="14" t="e">
        <f t="shared" si="407"/>
        <v>#N/A</v>
      </c>
      <c r="BZ376" s="14" t="e">
        <f t="shared" si="407"/>
        <v>#N/A</v>
      </c>
      <c r="CA376" s="14" t="e">
        <f t="shared" si="407"/>
        <v>#N/A</v>
      </c>
      <c r="CB376" s="14" t="e">
        <f t="shared" si="407"/>
        <v>#N/A</v>
      </c>
      <c r="CC376" s="14" t="e">
        <f t="shared" si="407"/>
        <v>#N/A</v>
      </c>
      <c r="CD376" s="14" t="e">
        <f t="shared" si="407"/>
        <v>#N/A</v>
      </c>
      <c r="CE376" s="14" t="e">
        <f t="shared" si="407"/>
        <v>#N/A</v>
      </c>
      <c r="CF376" s="14" t="e">
        <f t="shared" si="405"/>
        <v>#N/A</v>
      </c>
      <c r="CG376" s="14" t="e">
        <f t="shared" si="398"/>
        <v>#N/A</v>
      </c>
      <c r="CH376" s="14" t="e">
        <f t="shared" si="398"/>
        <v>#N/A</v>
      </c>
      <c r="CI376" s="14" t="e">
        <f t="shared" si="398"/>
        <v>#N/A</v>
      </c>
      <c r="CJ376" s="14" t="e">
        <f t="shared" si="398"/>
        <v>#N/A</v>
      </c>
      <c r="CK376" s="14" t="e">
        <f t="shared" si="396"/>
        <v>#N/A</v>
      </c>
      <c r="CL376" s="14" t="e">
        <f t="shared" si="396"/>
        <v>#N/A</v>
      </c>
      <c r="CM376" s="14" t="e">
        <f t="shared" si="396"/>
        <v>#N/A</v>
      </c>
      <c r="CN376" s="14" t="e">
        <f t="shared" si="396"/>
        <v>#N/A</v>
      </c>
      <c r="CO376" s="14" t="e">
        <f t="shared" si="396"/>
        <v>#N/A</v>
      </c>
      <c r="CP376" s="14" t="e">
        <f t="shared" si="396"/>
        <v>#N/A</v>
      </c>
      <c r="CQ376" s="14" t="e">
        <f t="shared" si="396"/>
        <v>#N/A</v>
      </c>
      <c r="CR376" s="14" t="e">
        <f t="shared" si="396"/>
        <v>#N/A</v>
      </c>
      <c r="CS376" s="14" t="e">
        <f t="shared" si="396"/>
        <v>#N/A</v>
      </c>
      <c r="CT376" s="14" t="e">
        <f t="shared" si="396"/>
        <v>#N/A</v>
      </c>
      <c r="CU376" s="14" t="e">
        <f t="shared" si="396"/>
        <v>#N/A</v>
      </c>
      <c r="CV376" s="14" t="e">
        <f t="shared" si="396"/>
        <v>#N/A</v>
      </c>
      <c r="CW376" s="14" t="e">
        <f t="shared" si="376"/>
        <v>#N/A</v>
      </c>
      <c r="CX376" s="14" t="e">
        <f t="shared" si="376"/>
        <v>#N/A</v>
      </c>
      <c r="CY376" s="14" t="e">
        <f t="shared" si="401"/>
        <v>#N/A</v>
      </c>
      <c r="CZ376" s="14" t="e">
        <f t="shared" si="401"/>
        <v>#N/A</v>
      </c>
      <c r="DA376" s="14" t="e">
        <f t="shared" si="401"/>
        <v>#N/A</v>
      </c>
      <c r="DB376" s="14" t="e">
        <f t="shared" si="401"/>
        <v>#N/A</v>
      </c>
      <c r="DC376" s="14" t="e">
        <f t="shared" si="401"/>
        <v>#N/A</v>
      </c>
      <c r="DD376" s="14" t="e">
        <f t="shared" si="401"/>
        <v>#N/A</v>
      </c>
      <c r="DE376" s="14" t="e">
        <f t="shared" si="401"/>
        <v>#N/A</v>
      </c>
      <c r="DF376" s="14" t="e">
        <f t="shared" si="401"/>
        <v>#N/A</v>
      </c>
      <c r="DG376" s="14" t="e">
        <f t="shared" si="401"/>
        <v>#N/A</v>
      </c>
      <c r="DH376" s="14" t="e">
        <f t="shared" si="401"/>
        <v>#N/A</v>
      </c>
      <c r="DI376" s="14" t="e">
        <f t="shared" si="401"/>
        <v>#N/A</v>
      </c>
      <c r="DJ376" s="14" t="e">
        <f t="shared" si="401"/>
        <v>#N/A</v>
      </c>
      <c r="DK376" s="14" t="e">
        <f t="shared" si="401"/>
        <v>#N/A</v>
      </c>
      <c r="DL376" s="14" t="e">
        <f t="shared" si="401"/>
        <v>#N/A</v>
      </c>
      <c r="DM376" s="14" t="e">
        <f t="shared" si="401"/>
        <v>#N/A</v>
      </c>
      <c r="DN376" s="14" t="e">
        <f t="shared" si="385"/>
        <v>#N/A</v>
      </c>
      <c r="DO376" s="14" t="e">
        <f t="shared" si="385"/>
        <v>#N/A</v>
      </c>
      <c r="DP376" s="14" t="e">
        <f t="shared" si="385"/>
        <v>#N/A</v>
      </c>
      <c r="DQ376" s="14" t="e">
        <f t="shared" si="383"/>
        <v>#N/A</v>
      </c>
      <c r="DR376" s="14" t="e">
        <f t="shared" si="383"/>
        <v>#N/A</v>
      </c>
      <c r="DS376" s="14" t="e">
        <f t="shared" si="363"/>
        <v>#N/A</v>
      </c>
      <c r="DT376" s="14" t="e">
        <f t="shared" si="363"/>
        <v>#N/A</v>
      </c>
      <c r="DU376" s="14" t="e">
        <f t="shared" si="363"/>
        <v>#N/A</v>
      </c>
      <c r="DV376" s="14" t="e">
        <f t="shared" si="363"/>
        <v>#N/A</v>
      </c>
      <c r="DW376" s="14" t="e">
        <f t="shared" si="399"/>
        <v>#N/A</v>
      </c>
      <c r="DX376" s="14" t="e">
        <f t="shared" si="399"/>
        <v>#N/A</v>
      </c>
      <c r="DY376" s="14" t="e">
        <f t="shared" si="399"/>
        <v>#N/A</v>
      </c>
      <c r="DZ376" s="14" t="e">
        <f t="shared" si="394"/>
        <v>#N/A</v>
      </c>
    </row>
    <row r="377" spans="2:130">
      <c r="C377" s="18">
        <v>2055</v>
      </c>
      <c r="D377" s="25"/>
      <c r="E377" s="25"/>
      <c r="F377" s="25"/>
      <c r="G377" s="25"/>
      <c r="H377" s="25"/>
      <c r="I377" s="25"/>
      <c r="J377" s="25"/>
      <c r="K377" s="25"/>
      <c r="L377" s="25"/>
      <c r="M377" s="25"/>
      <c r="N377" s="25"/>
      <c r="O377" s="25"/>
      <c r="P377" s="25"/>
      <c r="Q377" s="25"/>
      <c r="R377" s="25"/>
      <c r="S377" s="25"/>
      <c r="T377" s="25"/>
      <c r="U377" s="25"/>
      <c r="V377" s="25"/>
      <c r="W377" s="25"/>
      <c r="X377" s="25"/>
      <c r="Y377" s="25"/>
      <c r="Z377" s="25"/>
      <c r="AA377" s="25"/>
      <c r="AB377" s="25"/>
      <c r="AC377" s="25"/>
      <c r="AD377" s="25"/>
      <c r="AE377" s="25"/>
      <c r="AF377" s="25"/>
      <c r="AG377" s="25"/>
      <c r="AH377" s="25"/>
      <c r="AI377" s="25"/>
      <c r="AJ377" s="25"/>
      <c r="AK377" s="25"/>
      <c r="AL377" s="25"/>
      <c r="AM377" s="25">
        <f t="shared" si="390"/>
        <v>0</v>
      </c>
      <c r="AN377" s="25">
        <f t="shared" si="391"/>
        <v>0</v>
      </c>
      <c r="AO377" s="25">
        <f t="shared" si="392"/>
        <v>0</v>
      </c>
      <c r="AP377" s="25">
        <f t="shared" si="393"/>
        <v>0</v>
      </c>
      <c r="AQ377" s="25">
        <f t="shared" si="395"/>
        <v>0</v>
      </c>
      <c r="AR377" s="25">
        <f t="shared" si="397"/>
        <v>0</v>
      </c>
      <c r="AS377" s="25">
        <f t="shared" si="400"/>
        <v>0</v>
      </c>
      <c r="AT377" s="25">
        <f t="shared" si="402"/>
        <v>0</v>
      </c>
      <c r="AU377" s="25">
        <f t="shared" si="403"/>
        <v>0</v>
      </c>
      <c r="AV377" s="25">
        <f t="shared" si="404"/>
        <v>60.818181818181614</v>
      </c>
      <c r="AW377" s="25">
        <f t="shared" si="406"/>
        <v>60.272727272727295</v>
      </c>
      <c r="AX377" s="25">
        <f t="shared" si="408"/>
        <v>60.000000000000021</v>
      </c>
      <c r="AY377" s="25">
        <f t="shared" si="409"/>
        <v>58.636363636363654</v>
      </c>
      <c r="AZ377" s="25">
        <f t="shared" si="410"/>
        <v>56.454545454545475</v>
      </c>
      <c r="BA377" s="25">
        <f t="shared" si="411"/>
        <v>54.272727272727288</v>
      </c>
      <c r="BB377" s="25">
        <f t="shared" si="412"/>
        <v>52.090909090909108</v>
      </c>
      <c r="BC377" s="25" t="e">
        <f t="shared" si="413"/>
        <v>#N/A</v>
      </c>
      <c r="BD377" s="25" t="e">
        <f t="shared" si="414"/>
        <v>#N/A</v>
      </c>
      <c r="BE377" s="25" t="e">
        <f t="shared" ref="BE377:BE382" si="415">VLOOKUP($C$119,$D$3:$K$63,$A$72,0)*(B324-B323)</f>
        <v>#N/A</v>
      </c>
      <c r="BF377" s="25" t="e">
        <f>VLOOKUP($C$120,$D$3:$K$63,$A$72,0)*(B323-B322)</f>
        <v>#N/A</v>
      </c>
      <c r="BG377" s="25" t="e">
        <f>VLOOKUP($C$121,$D$3:$K$63,$A$72,0)*B322</f>
        <v>#N/A</v>
      </c>
      <c r="BH377" s="25"/>
      <c r="BI377" s="25"/>
      <c r="BJ377" s="25"/>
      <c r="BK377" s="25"/>
      <c r="BL377" s="25"/>
      <c r="BM377" s="21" t="e">
        <f t="shared" si="344"/>
        <v>#N/A</v>
      </c>
      <c r="BP377" s="18">
        <v>2055</v>
      </c>
      <c r="BQ377" s="14" t="e">
        <f t="shared" si="407"/>
        <v>#N/A</v>
      </c>
      <c r="BR377" s="14" t="e">
        <f t="shared" si="407"/>
        <v>#N/A</v>
      </c>
      <c r="BS377" s="14" t="e">
        <f t="shared" si="407"/>
        <v>#N/A</v>
      </c>
      <c r="BT377" s="14" t="e">
        <f t="shared" si="407"/>
        <v>#N/A</v>
      </c>
      <c r="BU377" s="14" t="e">
        <f t="shared" si="407"/>
        <v>#N/A</v>
      </c>
      <c r="BV377" s="14" t="e">
        <f t="shared" si="407"/>
        <v>#N/A</v>
      </c>
      <c r="BW377" s="14" t="e">
        <f t="shared" si="407"/>
        <v>#N/A</v>
      </c>
      <c r="BX377" s="14" t="e">
        <f t="shared" si="407"/>
        <v>#N/A</v>
      </c>
      <c r="BY377" s="14" t="e">
        <f t="shared" si="407"/>
        <v>#N/A</v>
      </c>
      <c r="BZ377" s="14" t="e">
        <f t="shared" si="407"/>
        <v>#N/A</v>
      </c>
      <c r="CA377" s="14" t="e">
        <f t="shared" si="407"/>
        <v>#N/A</v>
      </c>
      <c r="CB377" s="14" t="e">
        <f t="shared" si="407"/>
        <v>#N/A</v>
      </c>
      <c r="CC377" s="14" t="e">
        <f t="shared" si="407"/>
        <v>#N/A</v>
      </c>
      <c r="CD377" s="14" t="e">
        <f t="shared" si="407"/>
        <v>#N/A</v>
      </c>
      <c r="CE377" s="14" t="e">
        <f t="shared" si="407"/>
        <v>#N/A</v>
      </c>
      <c r="CF377" s="14" t="e">
        <f t="shared" si="405"/>
        <v>#N/A</v>
      </c>
      <c r="CG377" s="14" t="e">
        <f t="shared" si="398"/>
        <v>#N/A</v>
      </c>
      <c r="CH377" s="14" t="e">
        <f t="shared" si="398"/>
        <v>#N/A</v>
      </c>
      <c r="CI377" s="14" t="e">
        <f t="shared" si="398"/>
        <v>#N/A</v>
      </c>
      <c r="CJ377" s="14" t="e">
        <f t="shared" si="398"/>
        <v>#N/A</v>
      </c>
      <c r="CK377" s="14" t="e">
        <f t="shared" si="396"/>
        <v>#N/A</v>
      </c>
      <c r="CL377" s="14" t="e">
        <f t="shared" si="396"/>
        <v>#N/A</v>
      </c>
      <c r="CM377" s="14" t="e">
        <f t="shared" si="396"/>
        <v>#N/A</v>
      </c>
      <c r="CN377" s="14" t="e">
        <f t="shared" si="396"/>
        <v>#N/A</v>
      </c>
      <c r="CO377" s="14" t="e">
        <f t="shared" si="396"/>
        <v>#N/A</v>
      </c>
      <c r="CP377" s="14" t="e">
        <f t="shared" si="396"/>
        <v>#N/A</v>
      </c>
      <c r="CQ377" s="14" t="e">
        <f t="shared" si="396"/>
        <v>#N/A</v>
      </c>
      <c r="CR377" s="14" t="e">
        <f t="shared" si="396"/>
        <v>#N/A</v>
      </c>
      <c r="CS377" s="14" t="e">
        <f t="shared" si="396"/>
        <v>#N/A</v>
      </c>
      <c r="CT377" s="14" t="e">
        <f t="shared" si="396"/>
        <v>#N/A</v>
      </c>
      <c r="CU377" s="14" t="e">
        <f t="shared" si="396"/>
        <v>#N/A</v>
      </c>
      <c r="CV377" s="14" t="e">
        <f t="shared" si="396"/>
        <v>#N/A</v>
      </c>
      <c r="CW377" s="14" t="e">
        <f t="shared" si="376"/>
        <v>#N/A</v>
      </c>
      <c r="CX377" s="14" t="e">
        <f t="shared" si="376"/>
        <v>#N/A</v>
      </c>
      <c r="CY377" s="14" t="e">
        <f t="shared" si="401"/>
        <v>#N/A</v>
      </c>
      <c r="CZ377" s="14" t="e">
        <f t="shared" si="401"/>
        <v>#N/A</v>
      </c>
      <c r="DA377" s="14" t="e">
        <f t="shared" si="401"/>
        <v>#N/A</v>
      </c>
      <c r="DB377" s="14" t="e">
        <f t="shared" si="401"/>
        <v>#N/A</v>
      </c>
      <c r="DC377" s="14" t="e">
        <f t="shared" si="401"/>
        <v>#N/A</v>
      </c>
      <c r="DD377" s="14" t="e">
        <f t="shared" si="401"/>
        <v>#N/A</v>
      </c>
      <c r="DE377" s="14" t="e">
        <f t="shared" si="401"/>
        <v>#N/A</v>
      </c>
      <c r="DF377" s="14" t="e">
        <f t="shared" si="401"/>
        <v>#N/A</v>
      </c>
      <c r="DG377" s="14" t="e">
        <f t="shared" si="401"/>
        <v>#N/A</v>
      </c>
      <c r="DH377" s="14" t="e">
        <f t="shared" si="401"/>
        <v>#N/A</v>
      </c>
      <c r="DI377" s="14" t="e">
        <f t="shared" si="401"/>
        <v>#N/A</v>
      </c>
      <c r="DJ377" s="14" t="e">
        <f t="shared" si="401"/>
        <v>#N/A</v>
      </c>
      <c r="DK377" s="14" t="e">
        <f t="shared" si="401"/>
        <v>#N/A</v>
      </c>
      <c r="DL377" s="14" t="e">
        <f t="shared" si="401"/>
        <v>#N/A</v>
      </c>
      <c r="DM377" s="14" t="e">
        <f t="shared" si="401"/>
        <v>#N/A</v>
      </c>
      <c r="DN377" s="14" t="e">
        <f t="shared" si="385"/>
        <v>#N/A</v>
      </c>
      <c r="DO377" s="14" t="e">
        <f t="shared" si="385"/>
        <v>#N/A</v>
      </c>
      <c r="DP377" s="14" t="e">
        <f t="shared" si="385"/>
        <v>#N/A</v>
      </c>
      <c r="DQ377" s="14" t="e">
        <f t="shared" si="383"/>
        <v>#N/A</v>
      </c>
      <c r="DR377" s="14" t="e">
        <f t="shared" si="383"/>
        <v>#N/A</v>
      </c>
      <c r="DS377" s="14" t="e">
        <f t="shared" si="363"/>
        <v>#N/A</v>
      </c>
      <c r="DT377" s="14" t="e">
        <f t="shared" si="363"/>
        <v>#N/A</v>
      </c>
      <c r="DU377" s="14" t="e">
        <f t="shared" si="363"/>
        <v>#N/A</v>
      </c>
      <c r="DV377" s="14" t="e">
        <f t="shared" si="363"/>
        <v>#N/A</v>
      </c>
      <c r="DW377" s="14" t="e">
        <f t="shared" si="399"/>
        <v>#N/A</v>
      </c>
      <c r="DX377" s="14" t="e">
        <f t="shared" si="399"/>
        <v>#N/A</v>
      </c>
      <c r="DY377" s="14" t="e">
        <f t="shared" si="399"/>
        <v>#N/A</v>
      </c>
      <c r="DZ377" s="14" t="e">
        <f t="shared" si="394"/>
        <v>#N/A</v>
      </c>
    </row>
    <row r="378" spans="2:130">
      <c r="C378" s="18">
        <v>2056</v>
      </c>
      <c r="D378" s="25"/>
      <c r="E378" s="25"/>
      <c r="F378" s="25"/>
      <c r="G378" s="25"/>
      <c r="H378" s="25"/>
      <c r="I378" s="25"/>
      <c r="J378" s="25"/>
      <c r="K378" s="25"/>
      <c r="L378" s="25"/>
      <c r="M378" s="25"/>
      <c r="N378" s="25"/>
      <c r="O378" s="25"/>
      <c r="P378" s="25"/>
      <c r="Q378" s="25"/>
      <c r="R378" s="25"/>
      <c r="S378" s="25"/>
      <c r="T378" s="25"/>
      <c r="U378" s="25"/>
      <c r="V378" s="25"/>
      <c r="W378" s="25"/>
      <c r="X378" s="25"/>
      <c r="Y378" s="25"/>
      <c r="Z378" s="25"/>
      <c r="AA378" s="25"/>
      <c r="AB378" s="25"/>
      <c r="AC378" s="25"/>
      <c r="AD378" s="25"/>
      <c r="AE378" s="25"/>
      <c r="AF378" s="25"/>
      <c r="AG378" s="25"/>
      <c r="AH378" s="25"/>
      <c r="AI378" s="25"/>
      <c r="AJ378" s="25"/>
      <c r="AK378" s="25"/>
      <c r="AL378" s="25"/>
      <c r="AM378" s="25"/>
      <c r="AN378" s="25">
        <f t="shared" si="391"/>
        <v>0</v>
      </c>
      <c r="AO378" s="25">
        <f t="shared" si="392"/>
        <v>0</v>
      </c>
      <c r="AP378" s="25">
        <f t="shared" si="393"/>
        <v>0</v>
      </c>
      <c r="AQ378" s="25">
        <f t="shared" si="395"/>
        <v>0</v>
      </c>
      <c r="AR378" s="25">
        <f t="shared" si="397"/>
        <v>0</v>
      </c>
      <c r="AS378" s="25">
        <f t="shared" si="400"/>
        <v>0</v>
      </c>
      <c r="AT378" s="25">
        <f t="shared" si="402"/>
        <v>0</v>
      </c>
      <c r="AU378" s="25">
        <f t="shared" si="403"/>
        <v>0</v>
      </c>
      <c r="AV378" s="25">
        <f t="shared" si="404"/>
        <v>0</v>
      </c>
      <c r="AW378" s="25">
        <f t="shared" si="406"/>
        <v>60.272727272727074</v>
      </c>
      <c r="AX378" s="25">
        <f t="shared" si="408"/>
        <v>60.000000000000021</v>
      </c>
      <c r="AY378" s="25">
        <f t="shared" si="409"/>
        <v>58.636363636363654</v>
      </c>
      <c r="AZ378" s="25">
        <f t="shared" si="410"/>
        <v>56.454545454545475</v>
      </c>
      <c r="BA378" s="25">
        <f t="shared" si="411"/>
        <v>54.272727272727288</v>
      </c>
      <c r="BB378" s="25">
        <f t="shared" si="412"/>
        <v>52.090909090909108</v>
      </c>
      <c r="BC378" s="25" t="e">
        <f t="shared" si="413"/>
        <v>#N/A</v>
      </c>
      <c r="BD378" s="25" t="e">
        <f t="shared" si="414"/>
        <v>#N/A</v>
      </c>
      <c r="BE378" s="25" t="e">
        <f t="shared" si="415"/>
        <v>#N/A</v>
      </c>
      <c r="BF378" s="25" t="e">
        <f t="shared" ref="BF378:BF382" si="416">VLOOKUP($C$120,$D$3:$K$63,$A$72,0)*(B324-B323)</f>
        <v>#N/A</v>
      </c>
      <c r="BG378" s="25" t="e">
        <f>VLOOKUP($C$121,$D$3:$K$63,$A$72,0)*(B323-B322)</f>
        <v>#N/A</v>
      </c>
      <c r="BH378" s="25" t="e">
        <f>VLOOKUP($C$122,$D$3:$K$63,$A$72,0)*B322</f>
        <v>#N/A</v>
      </c>
      <c r="BI378" s="25"/>
      <c r="BJ378" s="25"/>
      <c r="BK378" s="25"/>
      <c r="BL378" s="25"/>
      <c r="BM378" s="21" t="e">
        <f t="shared" si="344"/>
        <v>#N/A</v>
      </c>
      <c r="BP378" s="18">
        <v>2056</v>
      </c>
      <c r="BQ378" s="14" t="e">
        <f t="shared" si="407"/>
        <v>#N/A</v>
      </c>
      <c r="BR378" s="14" t="e">
        <f t="shared" si="407"/>
        <v>#N/A</v>
      </c>
      <c r="BS378" s="14" t="e">
        <f t="shared" si="407"/>
        <v>#N/A</v>
      </c>
      <c r="BT378" s="14" t="e">
        <f t="shared" si="407"/>
        <v>#N/A</v>
      </c>
      <c r="BU378" s="14" t="e">
        <f t="shared" si="407"/>
        <v>#N/A</v>
      </c>
      <c r="BV378" s="14" t="e">
        <f t="shared" si="407"/>
        <v>#N/A</v>
      </c>
      <c r="BW378" s="14" t="e">
        <f t="shared" si="407"/>
        <v>#N/A</v>
      </c>
      <c r="BX378" s="14" t="e">
        <f t="shared" si="407"/>
        <v>#N/A</v>
      </c>
      <c r="BY378" s="14" t="e">
        <f t="shared" si="407"/>
        <v>#N/A</v>
      </c>
      <c r="BZ378" s="14" t="e">
        <f t="shared" si="407"/>
        <v>#N/A</v>
      </c>
      <c r="CA378" s="14" t="e">
        <f t="shared" si="407"/>
        <v>#N/A</v>
      </c>
      <c r="CB378" s="14" t="e">
        <f t="shared" si="407"/>
        <v>#N/A</v>
      </c>
      <c r="CC378" s="14" t="e">
        <f t="shared" si="407"/>
        <v>#N/A</v>
      </c>
      <c r="CD378" s="14" t="e">
        <f t="shared" si="407"/>
        <v>#N/A</v>
      </c>
      <c r="CE378" s="14" t="e">
        <f t="shared" si="407"/>
        <v>#N/A</v>
      </c>
      <c r="CF378" s="14" t="e">
        <f t="shared" si="405"/>
        <v>#N/A</v>
      </c>
      <c r="CG378" s="14" t="e">
        <f t="shared" si="398"/>
        <v>#N/A</v>
      </c>
      <c r="CH378" s="14" t="e">
        <f t="shared" si="398"/>
        <v>#N/A</v>
      </c>
      <c r="CI378" s="14" t="e">
        <f t="shared" si="398"/>
        <v>#N/A</v>
      </c>
      <c r="CJ378" s="14" t="e">
        <f t="shared" si="398"/>
        <v>#N/A</v>
      </c>
      <c r="CK378" s="14" t="e">
        <f t="shared" si="396"/>
        <v>#N/A</v>
      </c>
      <c r="CL378" s="14" t="e">
        <f t="shared" si="396"/>
        <v>#N/A</v>
      </c>
      <c r="CM378" s="14" t="e">
        <f t="shared" si="396"/>
        <v>#N/A</v>
      </c>
      <c r="CN378" s="14" t="e">
        <f t="shared" si="396"/>
        <v>#N/A</v>
      </c>
      <c r="CO378" s="14" t="e">
        <f t="shared" si="396"/>
        <v>#N/A</v>
      </c>
      <c r="CP378" s="14" t="e">
        <f t="shared" si="396"/>
        <v>#N/A</v>
      </c>
      <c r="CQ378" s="14" t="e">
        <f t="shared" si="396"/>
        <v>#N/A</v>
      </c>
      <c r="CR378" s="14" t="e">
        <f t="shared" si="396"/>
        <v>#N/A</v>
      </c>
      <c r="CS378" s="14" t="e">
        <f t="shared" si="396"/>
        <v>#N/A</v>
      </c>
      <c r="CT378" s="14" t="e">
        <f t="shared" si="396"/>
        <v>#N/A</v>
      </c>
      <c r="CU378" s="14" t="e">
        <f t="shared" si="396"/>
        <v>#N/A</v>
      </c>
      <c r="CV378" s="14" t="e">
        <f t="shared" si="396"/>
        <v>#N/A</v>
      </c>
      <c r="CW378" s="14" t="e">
        <f t="shared" si="376"/>
        <v>#N/A</v>
      </c>
      <c r="CX378" s="14" t="e">
        <f t="shared" si="376"/>
        <v>#N/A</v>
      </c>
      <c r="CY378" s="14" t="e">
        <f t="shared" si="401"/>
        <v>#N/A</v>
      </c>
      <c r="CZ378" s="14" t="e">
        <f t="shared" si="401"/>
        <v>#N/A</v>
      </c>
      <c r="DA378" s="14" t="e">
        <f t="shared" si="401"/>
        <v>#N/A</v>
      </c>
      <c r="DB378" s="14" t="e">
        <f t="shared" si="401"/>
        <v>#N/A</v>
      </c>
      <c r="DC378" s="14" t="e">
        <f t="shared" si="401"/>
        <v>#N/A</v>
      </c>
      <c r="DD378" s="14" t="e">
        <f t="shared" si="401"/>
        <v>#N/A</v>
      </c>
      <c r="DE378" s="14" t="e">
        <f t="shared" si="401"/>
        <v>#N/A</v>
      </c>
      <c r="DF378" s="14" t="e">
        <f t="shared" si="401"/>
        <v>#N/A</v>
      </c>
      <c r="DG378" s="14" t="e">
        <f t="shared" si="401"/>
        <v>#N/A</v>
      </c>
      <c r="DH378" s="14" t="e">
        <f t="shared" si="401"/>
        <v>#N/A</v>
      </c>
      <c r="DI378" s="14" t="e">
        <f t="shared" si="401"/>
        <v>#N/A</v>
      </c>
      <c r="DJ378" s="14" t="e">
        <f t="shared" si="401"/>
        <v>#N/A</v>
      </c>
      <c r="DK378" s="14" t="e">
        <f t="shared" si="401"/>
        <v>#N/A</v>
      </c>
      <c r="DL378" s="14" t="e">
        <f t="shared" si="401"/>
        <v>#N/A</v>
      </c>
      <c r="DM378" s="14" t="e">
        <f t="shared" si="401"/>
        <v>#N/A</v>
      </c>
      <c r="DN378" s="14" t="e">
        <f t="shared" si="385"/>
        <v>#N/A</v>
      </c>
      <c r="DO378" s="14" t="e">
        <f t="shared" si="385"/>
        <v>#N/A</v>
      </c>
      <c r="DP378" s="14" t="e">
        <f t="shared" si="385"/>
        <v>#N/A</v>
      </c>
      <c r="DQ378" s="14" t="e">
        <f t="shared" si="383"/>
        <v>#N/A</v>
      </c>
      <c r="DR378" s="14" t="e">
        <f t="shared" si="383"/>
        <v>#N/A</v>
      </c>
      <c r="DS378" s="14" t="e">
        <f t="shared" si="363"/>
        <v>#N/A</v>
      </c>
      <c r="DT378" s="14" t="e">
        <f t="shared" si="363"/>
        <v>#N/A</v>
      </c>
      <c r="DU378" s="14" t="e">
        <f t="shared" si="363"/>
        <v>#N/A</v>
      </c>
      <c r="DV378" s="14" t="e">
        <f t="shared" si="363"/>
        <v>#N/A</v>
      </c>
      <c r="DW378" s="14" t="e">
        <f t="shared" si="399"/>
        <v>#N/A</v>
      </c>
      <c r="DX378" s="14" t="e">
        <f t="shared" si="399"/>
        <v>#N/A</v>
      </c>
      <c r="DY378" s="14" t="e">
        <f t="shared" si="399"/>
        <v>#N/A</v>
      </c>
      <c r="DZ378" s="14" t="e">
        <f t="shared" si="394"/>
        <v>#N/A</v>
      </c>
    </row>
    <row r="379" spans="2:130">
      <c r="C379" s="18">
        <v>2057</v>
      </c>
      <c r="D379" s="25"/>
      <c r="E379" s="25"/>
      <c r="F379" s="25"/>
      <c r="G379" s="25"/>
      <c r="H379" s="25"/>
      <c r="I379" s="25"/>
      <c r="J379" s="25"/>
      <c r="K379" s="25"/>
      <c r="L379" s="25"/>
      <c r="M379" s="25"/>
      <c r="N379" s="25"/>
      <c r="O379" s="25"/>
      <c r="P379" s="25"/>
      <c r="Q379" s="25"/>
      <c r="R379" s="25"/>
      <c r="S379" s="25"/>
      <c r="T379" s="25"/>
      <c r="U379" s="25"/>
      <c r="V379" s="25"/>
      <c r="W379" s="25"/>
      <c r="X379" s="25"/>
      <c r="Y379" s="25"/>
      <c r="Z379" s="25"/>
      <c r="AA379" s="25"/>
      <c r="AB379" s="25"/>
      <c r="AC379" s="25"/>
      <c r="AD379" s="25"/>
      <c r="AE379" s="25"/>
      <c r="AF379" s="25"/>
      <c r="AG379" s="25"/>
      <c r="AH379" s="25"/>
      <c r="AI379" s="25"/>
      <c r="AJ379" s="25"/>
      <c r="AK379" s="25"/>
      <c r="AL379" s="25"/>
      <c r="AM379" s="25"/>
      <c r="AN379" s="25"/>
      <c r="AO379" s="25">
        <f t="shared" si="392"/>
        <v>0</v>
      </c>
      <c r="AP379" s="25">
        <f t="shared" si="393"/>
        <v>0</v>
      </c>
      <c r="AQ379" s="25">
        <f t="shared" si="395"/>
        <v>0</v>
      </c>
      <c r="AR379" s="25">
        <f t="shared" si="397"/>
        <v>0</v>
      </c>
      <c r="AS379" s="25">
        <f t="shared" si="400"/>
        <v>0</v>
      </c>
      <c r="AT379" s="25">
        <f t="shared" si="402"/>
        <v>0</v>
      </c>
      <c r="AU379" s="25">
        <f t="shared" si="403"/>
        <v>0</v>
      </c>
      <c r="AV379" s="25">
        <f t="shared" si="404"/>
        <v>0</v>
      </c>
      <c r="AW379" s="25">
        <f t="shared" si="406"/>
        <v>0</v>
      </c>
      <c r="AX379" s="25">
        <f t="shared" si="408"/>
        <v>59.999999999999801</v>
      </c>
      <c r="AY379" s="25">
        <f t="shared" si="409"/>
        <v>58.636363636363654</v>
      </c>
      <c r="AZ379" s="25">
        <f t="shared" si="410"/>
        <v>56.454545454545475</v>
      </c>
      <c r="BA379" s="25">
        <f t="shared" si="411"/>
        <v>54.272727272727288</v>
      </c>
      <c r="BB379" s="25">
        <f t="shared" si="412"/>
        <v>52.090909090909108</v>
      </c>
      <c r="BC379" s="25" t="e">
        <f t="shared" si="413"/>
        <v>#N/A</v>
      </c>
      <c r="BD379" s="25" t="e">
        <f t="shared" si="414"/>
        <v>#N/A</v>
      </c>
      <c r="BE379" s="25" t="e">
        <f t="shared" si="415"/>
        <v>#N/A</v>
      </c>
      <c r="BF379" s="25" t="e">
        <f t="shared" si="416"/>
        <v>#N/A</v>
      </c>
      <c r="BG379" s="25" t="e">
        <f t="shared" ref="BG379:BG382" si="417">VLOOKUP($C$121,$D$3:$K$63,$A$72,0)*(B324-B323)</f>
        <v>#N/A</v>
      </c>
      <c r="BH379" s="25" t="e">
        <f>VLOOKUP($C$122,$D$3:$K$63,$A$72,0)*(B323-B322)</f>
        <v>#N/A</v>
      </c>
      <c r="BI379" s="25" t="e">
        <f>VLOOKUP($C$123,$D$3:$K$63,$A$72,0)*B322</f>
        <v>#N/A</v>
      </c>
      <c r="BJ379" s="25"/>
      <c r="BK379" s="25"/>
      <c r="BL379" s="25"/>
      <c r="BM379" s="21" t="e">
        <f t="shared" si="344"/>
        <v>#N/A</v>
      </c>
      <c r="BP379" s="18">
        <v>2057</v>
      </c>
      <c r="BQ379" s="14" t="e">
        <f t="shared" si="407"/>
        <v>#N/A</v>
      </c>
      <c r="BR379" s="14" t="e">
        <f t="shared" si="407"/>
        <v>#N/A</v>
      </c>
      <c r="BS379" s="14" t="e">
        <f t="shared" si="407"/>
        <v>#N/A</v>
      </c>
      <c r="BT379" s="14" t="e">
        <f t="shared" si="407"/>
        <v>#N/A</v>
      </c>
      <c r="BU379" s="14" t="e">
        <f t="shared" si="407"/>
        <v>#N/A</v>
      </c>
      <c r="BV379" s="14" t="e">
        <f t="shared" si="407"/>
        <v>#N/A</v>
      </c>
      <c r="BW379" s="14" t="e">
        <f t="shared" si="407"/>
        <v>#N/A</v>
      </c>
      <c r="BX379" s="14" t="e">
        <f t="shared" si="407"/>
        <v>#N/A</v>
      </c>
      <c r="BY379" s="14" t="e">
        <f t="shared" si="407"/>
        <v>#N/A</v>
      </c>
      <c r="BZ379" s="14" t="e">
        <f t="shared" si="407"/>
        <v>#N/A</v>
      </c>
      <c r="CA379" s="14" t="e">
        <f t="shared" si="407"/>
        <v>#N/A</v>
      </c>
      <c r="CB379" s="14" t="e">
        <f t="shared" si="407"/>
        <v>#N/A</v>
      </c>
      <c r="CC379" s="14" t="e">
        <f t="shared" si="407"/>
        <v>#N/A</v>
      </c>
      <c r="CD379" s="14" t="e">
        <f t="shared" si="407"/>
        <v>#N/A</v>
      </c>
      <c r="CE379" s="14" t="e">
        <f t="shared" si="407"/>
        <v>#N/A</v>
      </c>
      <c r="CF379" s="14" t="e">
        <f t="shared" si="405"/>
        <v>#N/A</v>
      </c>
      <c r="CG379" s="14" t="e">
        <f t="shared" si="398"/>
        <v>#N/A</v>
      </c>
      <c r="CH379" s="14" t="e">
        <f t="shared" si="398"/>
        <v>#N/A</v>
      </c>
      <c r="CI379" s="14" t="e">
        <f t="shared" si="398"/>
        <v>#N/A</v>
      </c>
      <c r="CJ379" s="14" t="e">
        <f t="shared" si="398"/>
        <v>#N/A</v>
      </c>
      <c r="CK379" s="14" t="e">
        <f t="shared" si="396"/>
        <v>#N/A</v>
      </c>
      <c r="CL379" s="14" t="e">
        <f t="shared" si="396"/>
        <v>#N/A</v>
      </c>
      <c r="CM379" s="14" t="e">
        <f t="shared" si="396"/>
        <v>#N/A</v>
      </c>
      <c r="CN379" s="14" t="e">
        <f t="shared" si="396"/>
        <v>#N/A</v>
      </c>
      <c r="CO379" s="14" t="e">
        <f t="shared" si="396"/>
        <v>#N/A</v>
      </c>
      <c r="CP379" s="14" t="e">
        <f t="shared" si="396"/>
        <v>#N/A</v>
      </c>
      <c r="CQ379" s="14" t="e">
        <f t="shared" si="396"/>
        <v>#N/A</v>
      </c>
      <c r="CR379" s="14" t="e">
        <f t="shared" si="396"/>
        <v>#N/A</v>
      </c>
      <c r="CS379" s="14" t="e">
        <f t="shared" si="396"/>
        <v>#N/A</v>
      </c>
      <c r="CT379" s="14" t="e">
        <f t="shared" si="396"/>
        <v>#N/A</v>
      </c>
      <c r="CU379" s="14" t="e">
        <f t="shared" si="396"/>
        <v>#N/A</v>
      </c>
      <c r="CV379" s="14" t="e">
        <f t="shared" si="396"/>
        <v>#N/A</v>
      </c>
      <c r="CW379" s="14" t="e">
        <f t="shared" si="376"/>
        <v>#N/A</v>
      </c>
      <c r="CX379" s="14" t="e">
        <f t="shared" si="376"/>
        <v>#N/A</v>
      </c>
      <c r="CY379" s="14" t="e">
        <f t="shared" si="401"/>
        <v>#N/A</v>
      </c>
      <c r="CZ379" s="14" t="e">
        <f t="shared" si="401"/>
        <v>#N/A</v>
      </c>
      <c r="DA379" s="14" t="e">
        <f t="shared" si="401"/>
        <v>#N/A</v>
      </c>
      <c r="DB379" s="14" t="e">
        <f t="shared" si="401"/>
        <v>#N/A</v>
      </c>
      <c r="DC379" s="14" t="e">
        <f t="shared" si="401"/>
        <v>#N/A</v>
      </c>
      <c r="DD379" s="14" t="e">
        <f t="shared" si="401"/>
        <v>#N/A</v>
      </c>
      <c r="DE379" s="14" t="e">
        <f t="shared" si="401"/>
        <v>#N/A</v>
      </c>
      <c r="DF379" s="14" t="e">
        <f t="shared" si="401"/>
        <v>#N/A</v>
      </c>
      <c r="DG379" s="14" t="e">
        <f t="shared" si="401"/>
        <v>#N/A</v>
      </c>
      <c r="DH379" s="14" t="e">
        <f t="shared" si="401"/>
        <v>#N/A</v>
      </c>
      <c r="DI379" s="14" t="e">
        <f t="shared" si="401"/>
        <v>#N/A</v>
      </c>
      <c r="DJ379" s="14" t="e">
        <f t="shared" si="401"/>
        <v>#N/A</v>
      </c>
      <c r="DK379" s="14" t="e">
        <f t="shared" si="401"/>
        <v>#N/A</v>
      </c>
      <c r="DL379" s="14" t="e">
        <f t="shared" si="401"/>
        <v>#N/A</v>
      </c>
      <c r="DM379" s="14" t="e">
        <f t="shared" si="401"/>
        <v>#N/A</v>
      </c>
      <c r="DN379" s="14" t="e">
        <f t="shared" si="385"/>
        <v>#N/A</v>
      </c>
      <c r="DO379" s="14" t="e">
        <f t="shared" si="385"/>
        <v>#N/A</v>
      </c>
      <c r="DP379" s="14" t="e">
        <f t="shared" si="385"/>
        <v>#N/A</v>
      </c>
      <c r="DQ379" s="14" t="e">
        <f t="shared" si="383"/>
        <v>#N/A</v>
      </c>
      <c r="DR379" s="14" t="e">
        <f t="shared" si="383"/>
        <v>#N/A</v>
      </c>
      <c r="DS379" s="14" t="e">
        <f t="shared" si="363"/>
        <v>#N/A</v>
      </c>
      <c r="DT379" s="14" t="e">
        <f t="shared" si="363"/>
        <v>#N/A</v>
      </c>
      <c r="DU379" s="14" t="e">
        <f t="shared" si="363"/>
        <v>#N/A</v>
      </c>
      <c r="DV379" s="14" t="e">
        <f t="shared" si="363"/>
        <v>#N/A</v>
      </c>
      <c r="DW379" s="14" t="e">
        <f t="shared" si="399"/>
        <v>#N/A</v>
      </c>
      <c r="DX379" s="14" t="e">
        <f t="shared" si="399"/>
        <v>#N/A</v>
      </c>
      <c r="DY379" s="14" t="e">
        <f t="shared" si="399"/>
        <v>#N/A</v>
      </c>
      <c r="DZ379" s="14" t="e">
        <f t="shared" si="394"/>
        <v>#N/A</v>
      </c>
    </row>
    <row r="380" spans="2:130">
      <c r="C380" s="18">
        <v>2058</v>
      </c>
      <c r="D380" s="25"/>
      <c r="E380" s="25"/>
      <c r="F380" s="25"/>
      <c r="G380" s="25"/>
      <c r="H380" s="25"/>
      <c r="I380" s="25"/>
      <c r="J380" s="25"/>
      <c r="K380" s="25"/>
      <c r="L380" s="25"/>
      <c r="M380" s="25"/>
      <c r="N380" s="25"/>
      <c r="O380" s="25"/>
      <c r="P380" s="25"/>
      <c r="Q380" s="25"/>
      <c r="R380" s="25"/>
      <c r="S380" s="25"/>
      <c r="T380" s="25"/>
      <c r="U380" s="25"/>
      <c r="V380" s="25"/>
      <c r="W380" s="25"/>
      <c r="X380" s="25"/>
      <c r="Y380" s="25"/>
      <c r="Z380" s="25"/>
      <c r="AA380" s="25"/>
      <c r="AB380" s="25"/>
      <c r="AC380" s="25"/>
      <c r="AD380" s="25"/>
      <c r="AE380" s="25"/>
      <c r="AF380" s="25"/>
      <c r="AG380" s="25"/>
      <c r="AH380" s="25"/>
      <c r="AI380" s="25"/>
      <c r="AJ380" s="25"/>
      <c r="AK380" s="25"/>
      <c r="AL380" s="25"/>
      <c r="AM380" s="25"/>
      <c r="AN380" s="25"/>
      <c r="AO380" s="25"/>
      <c r="AP380" s="25">
        <f t="shared" si="393"/>
        <v>0</v>
      </c>
      <c r="AQ380" s="25">
        <f t="shared" si="395"/>
        <v>0</v>
      </c>
      <c r="AR380" s="25">
        <f t="shared" si="397"/>
        <v>0</v>
      </c>
      <c r="AS380" s="25">
        <f t="shared" si="400"/>
        <v>0</v>
      </c>
      <c r="AT380" s="25">
        <f t="shared" si="402"/>
        <v>0</v>
      </c>
      <c r="AU380" s="25">
        <f t="shared" si="403"/>
        <v>0</v>
      </c>
      <c r="AV380" s="25">
        <f t="shared" si="404"/>
        <v>0</v>
      </c>
      <c r="AW380" s="25">
        <f t="shared" si="406"/>
        <v>0</v>
      </c>
      <c r="AX380" s="25">
        <f t="shared" si="408"/>
        <v>0</v>
      </c>
      <c r="AY380" s="25">
        <f t="shared" si="409"/>
        <v>58.636363636363441</v>
      </c>
      <c r="AZ380" s="25">
        <f t="shared" si="410"/>
        <v>56.454545454545475</v>
      </c>
      <c r="BA380" s="25">
        <f t="shared" si="411"/>
        <v>54.272727272727288</v>
      </c>
      <c r="BB380" s="25">
        <f t="shared" si="412"/>
        <v>52.090909090909108</v>
      </c>
      <c r="BC380" s="25" t="e">
        <f t="shared" si="413"/>
        <v>#N/A</v>
      </c>
      <c r="BD380" s="25" t="e">
        <f t="shared" si="414"/>
        <v>#N/A</v>
      </c>
      <c r="BE380" s="25" t="e">
        <f t="shared" si="415"/>
        <v>#N/A</v>
      </c>
      <c r="BF380" s="25" t="e">
        <f t="shared" si="416"/>
        <v>#N/A</v>
      </c>
      <c r="BG380" s="25" t="e">
        <f t="shared" si="417"/>
        <v>#N/A</v>
      </c>
      <c r="BH380" s="25" t="e">
        <f t="shared" ref="BH380:BH382" si="418">VLOOKUP($C$122,$D$3:$K$63,$A$72,0)*(B324-B323)</f>
        <v>#N/A</v>
      </c>
      <c r="BI380" s="25" t="e">
        <f>VLOOKUP($C$123,$D$3:$K$63,$A$72,0)*(B323-B322)</f>
        <v>#N/A</v>
      </c>
      <c r="BJ380" s="25" t="e">
        <f>VLOOKUP($C$124,$D$3:$K$63,$A$72,0)*B322</f>
        <v>#N/A</v>
      </c>
      <c r="BK380" s="25"/>
      <c r="BL380" s="25"/>
      <c r="BM380" s="21" t="e">
        <f t="shared" si="344"/>
        <v>#N/A</v>
      </c>
      <c r="BP380" s="18">
        <v>2058</v>
      </c>
      <c r="BQ380" s="14" t="e">
        <f t="shared" si="407"/>
        <v>#N/A</v>
      </c>
      <c r="BR380" s="14" t="e">
        <f t="shared" si="407"/>
        <v>#N/A</v>
      </c>
      <c r="BS380" s="14" t="e">
        <f t="shared" si="407"/>
        <v>#N/A</v>
      </c>
      <c r="BT380" s="14" t="e">
        <f t="shared" si="407"/>
        <v>#N/A</v>
      </c>
      <c r="BU380" s="14" t="e">
        <f t="shared" si="407"/>
        <v>#N/A</v>
      </c>
      <c r="BV380" s="14" t="e">
        <f t="shared" si="407"/>
        <v>#N/A</v>
      </c>
      <c r="BW380" s="14" t="e">
        <f t="shared" si="407"/>
        <v>#N/A</v>
      </c>
      <c r="BX380" s="14" t="e">
        <f t="shared" si="407"/>
        <v>#N/A</v>
      </c>
      <c r="BY380" s="14" t="e">
        <f t="shared" si="407"/>
        <v>#N/A</v>
      </c>
      <c r="BZ380" s="14" t="e">
        <f t="shared" si="407"/>
        <v>#N/A</v>
      </c>
      <c r="CA380" s="14" t="e">
        <f t="shared" si="407"/>
        <v>#N/A</v>
      </c>
      <c r="CB380" s="14" t="e">
        <f t="shared" si="407"/>
        <v>#N/A</v>
      </c>
      <c r="CC380" s="14" t="e">
        <f t="shared" si="407"/>
        <v>#N/A</v>
      </c>
      <c r="CD380" s="14" t="e">
        <f t="shared" si="407"/>
        <v>#N/A</v>
      </c>
      <c r="CE380" s="14" t="e">
        <f t="shared" si="407"/>
        <v>#N/A</v>
      </c>
      <c r="CF380" s="14" t="e">
        <f t="shared" si="405"/>
        <v>#N/A</v>
      </c>
      <c r="CG380" s="14" t="e">
        <f t="shared" si="398"/>
        <v>#N/A</v>
      </c>
      <c r="CH380" s="14" t="e">
        <f t="shared" si="398"/>
        <v>#N/A</v>
      </c>
      <c r="CI380" s="14" t="e">
        <f t="shared" si="398"/>
        <v>#N/A</v>
      </c>
      <c r="CJ380" s="14" t="e">
        <f t="shared" si="398"/>
        <v>#N/A</v>
      </c>
      <c r="CK380" s="14" t="e">
        <f t="shared" si="396"/>
        <v>#N/A</v>
      </c>
      <c r="CL380" s="14" t="e">
        <f t="shared" si="396"/>
        <v>#N/A</v>
      </c>
      <c r="CM380" s="14" t="e">
        <f t="shared" si="396"/>
        <v>#N/A</v>
      </c>
      <c r="CN380" s="14" t="e">
        <f t="shared" si="396"/>
        <v>#N/A</v>
      </c>
      <c r="CO380" s="14" t="e">
        <f t="shared" si="396"/>
        <v>#N/A</v>
      </c>
      <c r="CP380" s="14" t="e">
        <f t="shared" si="396"/>
        <v>#N/A</v>
      </c>
      <c r="CQ380" s="14" t="e">
        <f t="shared" si="396"/>
        <v>#N/A</v>
      </c>
      <c r="CR380" s="14" t="e">
        <f t="shared" si="396"/>
        <v>#N/A</v>
      </c>
      <c r="CS380" s="14" t="e">
        <f t="shared" si="396"/>
        <v>#N/A</v>
      </c>
      <c r="CT380" s="14" t="e">
        <f t="shared" si="396"/>
        <v>#N/A</v>
      </c>
      <c r="CU380" s="14" t="e">
        <f t="shared" si="396"/>
        <v>#N/A</v>
      </c>
      <c r="CV380" s="14" t="e">
        <f t="shared" si="396"/>
        <v>#N/A</v>
      </c>
      <c r="CW380" s="14" t="e">
        <f t="shared" si="376"/>
        <v>#N/A</v>
      </c>
      <c r="CX380" s="14" t="e">
        <f t="shared" si="376"/>
        <v>#N/A</v>
      </c>
      <c r="CY380" s="14" t="e">
        <f t="shared" si="401"/>
        <v>#N/A</v>
      </c>
      <c r="CZ380" s="14" t="e">
        <f t="shared" si="401"/>
        <v>#N/A</v>
      </c>
      <c r="DA380" s="14" t="e">
        <f t="shared" si="401"/>
        <v>#N/A</v>
      </c>
      <c r="DB380" s="14" t="e">
        <f t="shared" si="401"/>
        <v>#N/A</v>
      </c>
      <c r="DC380" s="14" t="e">
        <f t="shared" si="401"/>
        <v>#N/A</v>
      </c>
      <c r="DD380" s="14" t="e">
        <f t="shared" si="401"/>
        <v>#N/A</v>
      </c>
      <c r="DE380" s="14" t="e">
        <f t="shared" si="401"/>
        <v>#N/A</v>
      </c>
      <c r="DF380" s="14" t="e">
        <f t="shared" si="401"/>
        <v>#N/A</v>
      </c>
      <c r="DG380" s="14" t="e">
        <f t="shared" si="401"/>
        <v>#N/A</v>
      </c>
      <c r="DH380" s="14" t="e">
        <f t="shared" si="401"/>
        <v>#N/A</v>
      </c>
      <c r="DI380" s="14" t="e">
        <f t="shared" si="401"/>
        <v>#N/A</v>
      </c>
      <c r="DJ380" s="14" t="e">
        <f t="shared" si="401"/>
        <v>#N/A</v>
      </c>
      <c r="DK380" s="14" t="e">
        <f t="shared" si="401"/>
        <v>#N/A</v>
      </c>
      <c r="DL380" s="14" t="e">
        <f t="shared" si="401"/>
        <v>#N/A</v>
      </c>
      <c r="DM380" s="14" t="e">
        <f t="shared" si="401"/>
        <v>#N/A</v>
      </c>
      <c r="DN380" s="14" t="e">
        <f t="shared" si="385"/>
        <v>#N/A</v>
      </c>
      <c r="DO380" s="14" t="e">
        <f t="shared" si="385"/>
        <v>#N/A</v>
      </c>
      <c r="DP380" s="14" t="e">
        <f t="shared" si="385"/>
        <v>#N/A</v>
      </c>
      <c r="DQ380" s="14" t="e">
        <f t="shared" si="383"/>
        <v>#N/A</v>
      </c>
      <c r="DR380" s="14" t="e">
        <f t="shared" si="383"/>
        <v>#N/A</v>
      </c>
      <c r="DS380" s="14" t="e">
        <f t="shared" si="363"/>
        <v>#N/A</v>
      </c>
      <c r="DT380" s="14" t="e">
        <f t="shared" si="363"/>
        <v>#N/A</v>
      </c>
      <c r="DU380" s="14" t="e">
        <f t="shared" si="363"/>
        <v>#N/A</v>
      </c>
      <c r="DV380" s="14" t="e">
        <f t="shared" si="363"/>
        <v>#N/A</v>
      </c>
      <c r="DW380" s="14" t="e">
        <f t="shared" si="399"/>
        <v>#N/A</v>
      </c>
      <c r="DX380" s="14" t="e">
        <f t="shared" si="399"/>
        <v>#N/A</v>
      </c>
      <c r="DY380" s="14" t="e">
        <f t="shared" si="399"/>
        <v>#N/A</v>
      </c>
      <c r="DZ380" s="14" t="e">
        <f t="shared" si="394"/>
        <v>#N/A</v>
      </c>
    </row>
    <row r="381" spans="2:130">
      <c r="C381" s="18">
        <v>2059</v>
      </c>
      <c r="D381" s="25"/>
      <c r="E381" s="25"/>
      <c r="F381" s="25"/>
      <c r="G381" s="25"/>
      <c r="H381" s="25"/>
      <c r="I381" s="25"/>
      <c r="J381" s="25"/>
      <c r="K381" s="25"/>
      <c r="L381" s="25"/>
      <c r="M381" s="25"/>
      <c r="N381" s="25"/>
      <c r="O381" s="25"/>
      <c r="P381" s="25"/>
      <c r="Q381" s="25"/>
      <c r="R381" s="25"/>
      <c r="S381" s="25"/>
      <c r="T381" s="25"/>
      <c r="U381" s="25"/>
      <c r="V381" s="25"/>
      <c r="W381" s="25"/>
      <c r="X381" s="25"/>
      <c r="Y381" s="25"/>
      <c r="Z381" s="25"/>
      <c r="AA381" s="25"/>
      <c r="AB381" s="25"/>
      <c r="AC381" s="25"/>
      <c r="AD381" s="25"/>
      <c r="AE381" s="25"/>
      <c r="AF381" s="25"/>
      <c r="AG381" s="25"/>
      <c r="AH381" s="25"/>
      <c r="AI381" s="25"/>
      <c r="AJ381" s="25"/>
      <c r="AK381" s="25"/>
      <c r="AL381" s="25"/>
      <c r="AM381" s="25"/>
      <c r="AN381" s="25"/>
      <c r="AO381" s="25"/>
      <c r="AP381" s="25"/>
      <c r="AQ381" s="25">
        <f t="shared" si="395"/>
        <v>0</v>
      </c>
      <c r="AR381" s="25">
        <f t="shared" si="397"/>
        <v>0</v>
      </c>
      <c r="AS381" s="25">
        <f t="shared" si="400"/>
        <v>0</v>
      </c>
      <c r="AT381" s="25">
        <f t="shared" si="402"/>
        <v>0</v>
      </c>
      <c r="AU381" s="25">
        <f t="shared" si="403"/>
        <v>0</v>
      </c>
      <c r="AV381" s="25">
        <f t="shared" si="404"/>
        <v>0</v>
      </c>
      <c r="AW381" s="25">
        <f t="shared" si="406"/>
        <v>0</v>
      </c>
      <c r="AX381" s="25">
        <f t="shared" si="408"/>
        <v>0</v>
      </c>
      <c r="AY381" s="25">
        <f t="shared" si="409"/>
        <v>0</v>
      </c>
      <c r="AZ381" s="25">
        <f t="shared" si="410"/>
        <v>56.454545454545269</v>
      </c>
      <c r="BA381" s="25">
        <f t="shared" si="411"/>
        <v>54.272727272727288</v>
      </c>
      <c r="BB381" s="25">
        <f t="shared" si="412"/>
        <v>52.090909090909108</v>
      </c>
      <c r="BC381" s="25" t="e">
        <f t="shared" si="413"/>
        <v>#N/A</v>
      </c>
      <c r="BD381" s="25" t="e">
        <f t="shared" si="414"/>
        <v>#N/A</v>
      </c>
      <c r="BE381" s="25" t="e">
        <f t="shared" si="415"/>
        <v>#N/A</v>
      </c>
      <c r="BF381" s="25" t="e">
        <f t="shared" si="416"/>
        <v>#N/A</v>
      </c>
      <c r="BG381" s="25" t="e">
        <f t="shared" si="417"/>
        <v>#N/A</v>
      </c>
      <c r="BH381" s="25" t="e">
        <f t="shared" si="418"/>
        <v>#N/A</v>
      </c>
      <c r="BI381" s="25" t="e">
        <f t="shared" ref="BI381:BI382" si="419">VLOOKUP($C$123,$D$3:$K$63,$A$72,0)*(B324-B323)</f>
        <v>#N/A</v>
      </c>
      <c r="BJ381" s="25" t="e">
        <f>VLOOKUP($C$124,$D$3:$K$63,$A$72,0)*(B323-B322)</f>
        <v>#N/A</v>
      </c>
      <c r="BK381" s="25" t="e">
        <f>VLOOKUP($C$125,$D$3:$K$63,$A$72,0)*B322</f>
        <v>#N/A</v>
      </c>
      <c r="BL381" s="25"/>
      <c r="BM381" s="21" t="e">
        <f t="shared" si="344"/>
        <v>#N/A</v>
      </c>
      <c r="BP381" s="18">
        <v>2059</v>
      </c>
      <c r="BQ381" s="14" t="e">
        <f t="shared" si="407"/>
        <v>#N/A</v>
      </c>
      <c r="BR381" s="14" t="e">
        <f t="shared" si="407"/>
        <v>#N/A</v>
      </c>
      <c r="BS381" s="14" t="e">
        <f t="shared" si="407"/>
        <v>#N/A</v>
      </c>
      <c r="BT381" s="14" t="e">
        <f t="shared" si="407"/>
        <v>#N/A</v>
      </c>
      <c r="BU381" s="14" t="e">
        <f t="shared" si="407"/>
        <v>#N/A</v>
      </c>
      <c r="BV381" s="14" t="e">
        <f t="shared" si="407"/>
        <v>#N/A</v>
      </c>
      <c r="BW381" s="14" t="e">
        <f t="shared" si="407"/>
        <v>#N/A</v>
      </c>
      <c r="BX381" s="14" t="e">
        <f t="shared" si="407"/>
        <v>#N/A</v>
      </c>
      <c r="BY381" s="14" t="e">
        <f t="shared" si="407"/>
        <v>#N/A</v>
      </c>
      <c r="BZ381" s="14" t="e">
        <f t="shared" si="407"/>
        <v>#N/A</v>
      </c>
      <c r="CA381" s="14" t="e">
        <f t="shared" si="407"/>
        <v>#N/A</v>
      </c>
      <c r="CB381" s="14" t="e">
        <f t="shared" si="407"/>
        <v>#N/A</v>
      </c>
      <c r="CC381" s="14" t="e">
        <f t="shared" si="407"/>
        <v>#N/A</v>
      </c>
      <c r="CD381" s="14" t="e">
        <f t="shared" si="407"/>
        <v>#N/A</v>
      </c>
      <c r="CE381" s="14" t="e">
        <f t="shared" si="407"/>
        <v>#N/A</v>
      </c>
      <c r="CF381" s="14" t="e">
        <f t="shared" si="405"/>
        <v>#N/A</v>
      </c>
      <c r="CG381" s="14" t="e">
        <f t="shared" si="398"/>
        <v>#N/A</v>
      </c>
      <c r="CH381" s="14" t="e">
        <f t="shared" si="398"/>
        <v>#N/A</v>
      </c>
      <c r="CI381" s="14" t="e">
        <f t="shared" si="398"/>
        <v>#N/A</v>
      </c>
      <c r="CJ381" s="14" t="e">
        <f t="shared" si="398"/>
        <v>#N/A</v>
      </c>
      <c r="CK381" s="14" t="e">
        <f t="shared" si="396"/>
        <v>#N/A</v>
      </c>
      <c r="CL381" s="14" t="e">
        <f t="shared" si="396"/>
        <v>#N/A</v>
      </c>
      <c r="CM381" s="14" t="e">
        <f t="shared" si="396"/>
        <v>#N/A</v>
      </c>
      <c r="CN381" s="14" t="e">
        <f t="shared" si="396"/>
        <v>#N/A</v>
      </c>
      <c r="CO381" s="14" t="e">
        <f t="shared" si="396"/>
        <v>#N/A</v>
      </c>
      <c r="CP381" s="14" t="e">
        <f t="shared" si="396"/>
        <v>#N/A</v>
      </c>
      <c r="CQ381" s="14" t="e">
        <f t="shared" si="396"/>
        <v>#N/A</v>
      </c>
      <c r="CR381" s="14" t="e">
        <f t="shared" si="396"/>
        <v>#N/A</v>
      </c>
      <c r="CS381" s="14" t="e">
        <f t="shared" si="396"/>
        <v>#N/A</v>
      </c>
      <c r="CT381" s="14" t="e">
        <f t="shared" si="396"/>
        <v>#N/A</v>
      </c>
      <c r="CU381" s="14" t="e">
        <f t="shared" si="396"/>
        <v>#N/A</v>
      </c>
      <c r="CV381" s="14" t="e">
        <f t="shared" si="396"/>
        <v>#N/A</v>
      </c>
      <c r="CW381" s="14" t="e">
        <f t="shared" si="376"/>
        <v>#N/A</v>
      </c>
      <c r="CX381" s="14" t="e">
        <f t="shared" si="376"/>
        <v>#N/A</v>
      </c>
      <c r="CY381" s="14" t="e">
        <f t="shared" si="401"/>
        <v>#N/A</v>
      </c>
      <c r="CZ381" s="14" t="e">
        <f t="shared" si="401"/>
        <v>#N/A</v>
      </c>
      <c r="DA381" s="14" t="e">
        <f t="shared" si="401"/>
        <v>#N/A</v>
      </c>
      <c r="DB381" s="14" t="e">
        <f t="shared" si="401"/>
        <v>#N/A</v>
      </c>
      <c r="DC381" s="14" t="e">
        <f t="shared" si="401"/>
        <v>#N/A</v>
      </c>
      <c r="DD381" s="14" t="e">
        <f t="shared" si="401"/>
        <v>#N/A</v>
      </c>
      <c r="DE381" s="14" t="e">
        <f t="shared" si="401"/>
        <v>#N/A</v>
      </c>
      <c r="DF381" s="14" t="e">
        <f t="shared" si="401"/>
        <v>#N/A</v>
      </c>
      <c r="DG381" s="14" t="e">
        <f t="shared" si="401"/>
        <v>#N/A</v>
      </c>
      <c r="DH381" s="14" t="e">
        <f t="shared" si="401"/>
        <v>#N/A</v>
      </c>
      <c r="DI381" s="14" t="e">
        <f t="shared" si="401"/>
        <v>#N/A</v>
      </c>
      <c r="DJ381" s="14" t="e">
        <f t="shared" si="401"/>
        <v>#N/A</v>
      </c>
      <c r="DK381" s="14" t="e">
        <f t="shared" si="401"/>
        <v>#N/A</v>
      </c>
      <c r="DL381" s="14" t="e">
        <f t="shared" si="401"/>
        <v>#N/A</v>
      </c>
      <c r="DM381" s="14" t="e">
        <f t="shared" si="401"/>
        <v>#N/A</v>
      </c>
      <c r="DN381" s="14" t="e">
        <f t="shared" si="385"/>
        <v>#N/A</v>
      </c>
      <c r="DO381" s="14" t="e">
        <f t="shared" si="385"/>
        <v>#N/A</v>
      </c>
      <c r="DP381" s="14" t="e">
        <f t="shared" si="385"/>
        <v>#N/A</v>
      </c>
      <c r="DQ381" s="14" t="e">
        <f t="shared" si="383"/>
        <v>#N/A</v>
      </c>
      <c r="DR381" s="14" t="e">
        <f t="shared" si="383"/>
        <v>#N/A</v>
      </c>
      <c r="DS381" s="14" t="e">
        <f t="shared" si="363"/>
        <v>#N/A</v>
      </c>
      <c r="DT381" s="14" t="e">
        <f t="shared" si="363"/>
        <v>#N/A</v>
      </c>
      <c r="DU381" s="14" t="e">
        <f t="shared" si="363"/>
        <v>#N/A</v>
      </c>
      <c r="DV381" s="14" t="e">
        <f t="shared" si="363"/>
        <v>#N/A</v>
      </c>
      <c r="DW381" s="14" t="e">
        <f t="shared" si="399"/>
        <v>#N/A</v>
      </c>
      <c r="DX381" s="14" t="e">
        <f t="shared" si="399"/>
        <v>#N/A</v>
      </c>
      <c r="DY381" s="14" t="e">
        <f t="shared" si="399"/>
        <v>#N/A</v>
      </c>
      <c r="DZ381" s="14" t="e">
        <f t="shared" si="394"/>
        <v>#N/A</v>
      </c>
    </row>
    <row r="382" spans="2:130">
      <c r="C382" s="18">
        <v>2060</v>
      </c>
      <c r="D382" s="25"/>
      <c r="E382" s="25"/>
      <c r="F382" s="25"/>
      <c r="G382" s="25"/>
      <c r="H382" s="25"/>
      <c r="I382" s="25"/>
      <c r="J382" s="25"/>
      <c r="K382" s="25"/>
      <c r="L382" s="25"/>
      <c r="M382" s="25"/>
      <c r="N382" s="25"/>
      <c r="O382" s="25"/>
      <c r="P382" s="25"/>
      <c r="Q382" s="25"/>
      <c r="R382" s="25"/>
      <c r="S382" s="25"/>
      <c r="T382" s="25"/>
      <c r="U382" s="25"/>
      <c r="V382" s="25"/>
      <c r="W382" s="25"/>
      <c r="X382" s="25"/>
      <c r="Y382" s="25"/>
      <c r="Z382" s="25"/>
      <c r="AA382" s="25"/>
      <c r="AB382" s="25"/>
      <c r="AC382" s="25"/>
      <c r="AD382" s="25"/>
      <c r="AE382" s="25"/>
      <c r="AF382" s="25"/>
      <c r="AG382" s="25"/>
      <c r="AH382" s="25"/>
      <c r="AI382" s="25"/>
      <c r="AJ382" s="25"/>
      <c r="AK382" s="25"/>
      <c r="AL382" s="25"/>
      <c r="AM382" s="25"/>
      <c r="AN382" s="25"/>
      <c r="AO382" s="25"/>
      <c r="AP382" s="25"/>
      <c r="AQ382" s="25"/>
      <c r="AR382" s="25">
        <f t="shared" si="397"/>
        <v>0</v>
      </c>
      <c r="AS382" s="25">
        <f t="shared" si="400"/>
        <v>0</v>
      </c>
      <c r="AT382" s="25">
        <f t="shared" si="402"/>
        <v>0</v>
      </c>
      <c r="AU382" s="25">
        <f t="shared" si="403"/>
        <v>0</v>
      </c>
      <c r="AV382" s="25">
        <f t="shared" si="404"/>
        <v>0</v>
      </c>
      <c r="AW382" s="25">
        <f t="shared" si="406"/>
        <v>0</v>
      </c>
      <c r="AX382" s="25">
        <f t="shared" si="408"/>
        <v>0</v>
      </c>
      <c r="AY382" s="25">
        <f t="shared" si="409"/>
        <v>0</v>
      </c>
      <c r="AZ382" s="25">
        <f t="shared" si="410"/>
        <v>0</v>
      </c>
      <c r="BA382" s="25">
        <f t="shared" si="411"/>
        <v>54.272727272727089</v>
      </c>
      <c r="BB382" s="25">
        <f t="shared" si="412"/>
        <v>52.090909090909108</v>
      </c>
      <c r="BC382" s="25" t="e">
        <f t="shared" si="413"/>
        <v>#N/A</v>
      </c>
      <c r="BD382" s="25" t="e">
        <f t="shared" si="414"/>
        <v>#N/A</v>
      </c>
      <c r="BE382" s="25" t="e">
        <f t="shared" si="415"/>
        <v>#N/A</v>
      </c>
      <c r="BF382" s="25" t="e">
        <f t="shared" si="416"/>
        <v>#N/A</v>
      </c>
      <c r="BG382" s="25" t="e">
        <f t="shared" si="417"/>
        <v>#N/A</v>
      </c>
      <c r="BH382" s="25" t="e">
        <f t="shared" si="418"/>
        <v>#N/A</v>
      </c>
      <c r="BI382" s="25" t="e">
        <f t="shared" si="419"/>
        <v>#N/A</v>
      </c>
      <c r="BJ382" s="25" t="e">
        <f>VLOOKUP($C$124,$D$3:$K$63,$A$72,0)*(B324-B323)</f>
        <v>#N/A</v>
      </c>
      <c r="BK382" s="25" t="e">
        <f>VLOOKUP($C$125,$D$3:$K$63,$A$72,0)*(B323-B322)</f>
        <v>#N/A</v>
      </c>
      <c r="BL382" s="25" t="e">
        <f>VLOOKUP($C$126,$D$3:$K$63,$A$72,0)*B322</f>
        <v>#N/A</v>
      </c>
      <c r="BM382" s="21" t="e">
        <f t="shared" si="344"/>
        <v>#N/A</v>
      </c>
      <c r="BP382" s="18">
        <v>2060</v>
      </c>
      <c r="BQ382" s="14" t="e">
        <f t="shared" si="407"/>
        <v>#N/A</v>
      </c>
      <c r="BR382" s="14" t="e">
        <f t="shared" si="407"/>
        <v>#N/A</v>
      </c>
      <c r="BS382" s="14" t="e">
        <f t="shared" si="407"/>
        <v>#N/A</v>
      </c>
      <c r="BT382" s="14" t="e">
        <f t="shared" si="407"/>
        <v>#N/A</v>
      </c>
      <c r="BU382" s="14" t="e">
        <f t="shared" si="407"/>
        <v>#N/A</v>
      </c>
      <c r="BV382" s="14" t="e">
        <f t="shared" si="407"/>
        <v>#N/A</v>
      </c>
      <c r="BW382" s="14" t="e">
        <f t="shared" si="407"/>
        <v>#N/A</v>
      </c>
      <c r="BX382" s="14" t="e">
        <f t="shared" si="407"/>
        <v>#N/A</v>
      </c>
      <c r="BY382" s="14" t="e">
        <f t="shared" si="407"/>
        <v>#N/A</v>
      </c>
      <c r="BZ382" s="14" t="e">
        <f t="shared" si="407"/>
        <v>#N/A</v>
      </c>
      <c r="CA382" s="14" t="e">
        <f t="shared" si="407"/>
        <v>#N/A</v>
      </c>
      <c r="CB382" s="14" t="e">
        <f t="shared" si="407"/>
        <v>#N/A</v>
      </c>
      <c r="CC382" s="14" t="e">
        <f t="shared" si="407"/>
        <v>#N/A</v>
      </c>
      <c r="CD382" s="14" t="e">
        <f t="shared" si="407"/>
        <v>#N/A</v>
      </c>
      <c r="CE382" s="14" t="e">
        <f t="shared" si="407"/>
        <v>#N/A</v>
      </c>
      <c r="CF382" s="14" t="e">
        <f t="shared" si="405"/>
        <v>#N/A</v>
      </c>
      <c r="CG382" s="14" t="e">
        <f t="shared" si="398"/>
        <v>#N/A</v>
      </c>
      <c r="CH382" s="14" t="e">
        <f t="shared" si="398"/>
        <v>#N/A</v>
      </c>
      <c r="CI382" s="14" t="e">
        <f t="shared" si="398"/>
        <v>#N/A</v>
      </c>
      <c r="CJ382" s="14" t="e">
        <f t="shared" si="398"/>
        <v>#N/A</v>
      </c>
      <c r="CK382" s="14" t="e">
        <f t="shared" si="396"/>
        <v>#N/A</v>
      </c>
      <c r="CL382" s="14" t="e">
        <f t="shared" si="396"/>
        <v>#N/A</v>
      </c>
      <c r="CM382" s="14" t="e">
        <f t="shared" si="396"/>
        <v>#N/A</v>
      </c>
      <c r="CN382" s="14" t="e">
        <f t="shared" si="396"/>
        <v>#N/A</v>
      </c>
      <c r="CO382" s="14" t="e">
        <f t="shared" si="396"/>
        <v>#N/A</v>
      </c>
      <c r="CP382" s="14" t="e">
        <f t="shared" si="396"/>
        <v>#N/A</v>
      </c>
      <c r="CQ382" s="14" t="e">
        <f t="shared" si="396"/>
        <v>#N/A</v>
      </c>
      <c r="CR382" s="14" t="e">
        <f t="shared" si="396"/>
        <v>#N/A</v>
      </c>
      <c r="CS382" s="14" t="e">
        <f t="shared" si="396"/>
        <v>#N/A</v>
      </c>
      <c r="CT382" s="14" t="e">
        <f t="shared" si="396"/>
        <v>#N/A</v>
      </c>
      <c r="CU382" s="14" t="e">
        <f t="shared" si="396"/>
        <v>#N/A</v>
      </c>
      <c r="CV382" s="14" t="e">
        <f t="shared" si="396"/>
        <v>#N/A</v>
      </c>
      <c r="CW382" s="14" t="e">
        <f t="shared" si="376"/>
        <v>#N/A</v>
      </c>
      <c r="CX382" s="14" t="e">
        <f t="shared" si="376"/>
        <v>#N/A</v>
      </c>
      <c r="CY382" s="14" t="e">
        <f t="shared" si="376"/>
        <v>#N/A</v>
      </c>
      <c r="CZ382" s="14" t="e">
        <f t="shared" si="376"/>
        <v>#N/A</v>
      </c>
      <c r="DA382" s="14" t="e">
        <f t="shared" si="376"/>
        <v>#N/A</v>
      </c>
      <c r="DB382" s="14" t="e">
        <f t="shared" si="376"/>
        <v>#N/A</v>
      </c>
      <c r="DC382" s="14" t="e">
        <f t="shared" si="376"/>
        <v>#N/A</v>
      </c>
      <c r="DD382" s="14" t="e">
        <f t="shared" si="376"/>
        <v>#N/A</v>
      </c>
      <c r="DE382" s="14" t="e">
        <f t="shared" si="376"/>
        <v>#N/A</v>
      </c>
      <c r="DF382" s="14" t="e">
        <f t="shared" si="376"/>
        <v>#N/A</v>
      </c>
      <c r="DG382" s="14" t="e">
        <f t="shared" si="376"/>
        <v>#N/A</v>
      </c>
      <c r="DH382" s="14" t="e">
        <f t="shared" si="376"/>
        <v>#N/A</v>
      </c>
      <c r="DI382" s="14" t="e">
        <f t="shared" si="376"/>
        <v>#N/A</v>
      </c>
      <c r="DJ382" s="14" t="e">
        <f t="shared" si="376"/>
        <v>#N/A</v>
      </c>
      <c r="DK382" s="14" t="e">
        <f t="shared" si="376"/>
        <v>#N/A</v>
      </c>
      <c r="DL382" s="14" t="e">
        <f t="shared" si="376"/>
        <v>#N/A</v>
      </c>
      <c r="DM382" s="14" t="e">
        <f t="shared" ref="DM382" si="420">AZ382/$BM382</f>
        <v>#N/A</v>
      </c>
      <c r="DN382" s="14" t="e">
        <f t="shared" si="385"/>
        <v>#N/A</v>
      </c>
      <c r="DO382" s="14" t="e">
        <f t="shared" si="385"/>
        <v>#N/A</v>
      </c>
      <c r="DP382" s="14" t="e">
        <f t="shared" si="385"/>
        <v>#N/A</v>
      </c>
      <c r="DQ382" s="14" t="e">
        <f t="shared" si="383"/>
        <v>#N/A</v>
      </c>
      <c r="DR382" s="14" t="e">
        <f t="shared" si="383"/>
        <v>#N/A</v>
      </c>
      <c r="DS382" s="14" t="e">
        <f t="shared" si="363"/>
        <v>#N/A</v>
      </c>
      <c r="DT382" s="14" t="e">
        <f t="shared" si="363"/>
        <v>#N/A</v>
      </c>
      <c r="DU382" s="14" t="e">
        <f t="shared" si="363"/>
        <v>#N/A</v>
      </c>
      <c r="DV382" s="14" t="e">
        <f t="shared" si="363"/>
        <v>#N/A</v>
      </c>
      <c r="DW382" s="14" t="e">
        <f t="shared" si="399"/>
        <v>#N/A</v>
      </c>
      <c r="DX382" s="14" t="e">
        <f t="shared" si="399"/>
        <v>#N/A</v>
      </c>
      <c r="DY382" s="14" t="e">
        <f t="shared" si="399"/>
        <v>#N/A</v>
      </c>
      <c r="DZ382" s="14" t="e">
        <f t="shared" si="394"/>
        <v>#N/A</v>
      </c>
    </row>
    <row r="384" spans="2:130">
      <c r="B384" s="19" t="s">
        <v>18</v>
      </c>
      <c r="C384" s="18" t="s">
        <v>47</v>
      </c>
      <c r="N384" s="18"/>
      <c r="U384" s="21"/>
      <c r="W384" s="18"/>
      <c r="AD384" s="21"/>
      <c r="AF384" s="18"/>
      <c r="AM384" s="21"/>
      <c r="AO384" s="18"/>
      <c r="AV384" s="21"/>
      <c r="BN384" s="113" t="s">
        <v>48</v>
      </c>
      <c r="BO384" s="113"/>
    </row>
    <row r="385" spans="1:130">
      <c r="A385" s="22" t="s">
        <v>34</v>
      </c>
      <c r="B385" s="22" t="s">
        <v>43</v>
      </c>
      <c r="C385" s="22" t="s">
        <v>41</v>
      </c>
      <c r="D385" s="22">
        <v>2000</v>
      </c>
      <c r="E385" s="22">
        <v>2001</v>
      </c>
      <c r="F385" s="22">
        <v>2002</v>
      </c>
      <c r="G385" s="22">
        <v>2003</v>
      </c>
      <c r="H385" s="22">
        <v>2004</v>
      </c>
      <c r="I385" s="22">
        <v>2005</v>
      </c>
      <c r="J385" s="22">
        <v>2006</v>
      </c>
      <c r="K385" s="22">
        <v>2007</v>
      </c>
      <c r="L385" s="22">
        <v>2008</v>
      </c>
      <c r="M385" s="22">
        <v>2009</v>
      </c>
      <c r="N385" s="22">
        <v>2010</v>
      </c>
      <c r="O385" s="22">
        <v>2011</v>
      </c>
      <c r="P385" s="22">
        <v>2012</v>
      </c>
      <c r="Q385" s="22">
        <v>2013</v>
      </c>
      <c r="R385" s="22">
        <v>2014</v>
      </c>
      <c r="S385" s="22">
        <v>2015</v>
      </c>
      <c r="T385" s="22">
        <v>2016</v>
      </c>
      <c r="U385" s="22">
        <v>2017</v>
      </c>
      <c r="V385" s="22">
        <v>2018</v>
      </c>
      <c r="W385" s="22">
        <v>2019</v>
      </c>
      <c r="X385" s="22">
        <v>2020</v>
      </c>
      <c r="Y385" s="22">
        <v>2021</v>
      </c>
      <c r="Z385" s="22">
        <v>2022</v>
      </c>
      <c r="AA385" s="22">
        <v>2023</v>
      </c>
      <c r="AB385" s="22">
        <v>2024</v>
      </c>
      <c r="AC385" s="22">
        <v>2025</v>
      </c>
      <c r="AD385" s="22">
        <v>2026</v>
      </c>
      <c r="AE385" s="22">
        <v>2027</v>
      </c>
      <c r="AF385" s="22">
        <v>2028</v>
      </c>
      <c r="AG385" s="22">
        <v>2029</v>
      </c>
      <c r="AH385" s="22">
        <v>2030</v>
      </c>
      <c r="AI385" s="22">
        <v>2031</v>
      </c>
      <c r="AJ385" s="22">
        <v>2032</v>
      </c>
      <c r="AK385" s="22">
        <v>2033</v>
      </c>
      <c r="AL385" s="22">
        <v>2034</v>
      </c>
      <c r="AM385" s="22">
        <v>2035</v>
      </c>
      <c r="AN385" s="22">
        <v>2036</v>
      </c>
      <c r="AO385" s="22">
        <v>2037</v>
      </c>
      <c r="AP385" s="22">
        <v>2038</v>
      </c>
      <c r="AQ385" s="22">
        <v>2039</v>
      </c>
      <c r="AR385" s="22">
        <v>2040</v>
      </c>
      <c r="AS385" s="22">
        <v>2041</v>
      </c>
      <c r="AT385" s="22">
        <v>2042</v>
      </c>
      <c r="AU385" s="22">
        <v>2043</v>
      </c>
      <c r="AV385" s="22">
        <v>2044</v>
      </c>
      <c r="AW385" s="22">
        <v>2045</v>
      </c>
      <c r="AX385" s="22">
        <v>2046</v>
      </c>
      <c r="AY385" s="22">
        <v>2047</v>
      </c>
      <c r="AZ385" s="22">
        <v>2048</v>
      </c>
      <c r="BA385" s="22">
        <v>2049</v>
      </c>
      <c r="BB385" s="22">
        <v>2050</v>
      </c>
      <c r="BC385" s="22">
        <v>2051</v>
      </c>
      <c r="BD385" s="22">
        <v>2052</v>
      </c>
      <c r="BE385" s="22">
        <v>2053</v>
      </c>
      <c r="BF385" s="22">
        <v>2054</v>
      </c>
      <c r="BG385" s="22">
        <v>2055</v>
      </c>
      <c r="BH385" s="22">
        <v>2056</v>
      </c>
      <c r="BI385" s="22">
        <v>2057</v>
      </c>
      <c r="BJ385" s="22">
        <v>2058</v>
      </c>
      <c r="BK385" s="22">
        <v>2059</v>
      </c>
      <c r="BL385" s="22">
        <v>2060</v>
      </c>
      <c r="BM385" s="22" t="s">
        <v>46</v>
      </c>
      <c r="BN385" s="22"/>
      <c r="BO385" s="22"/>
      <c r="BP385" s="22" t="s">
        <v>41</v>
      </c>
      <c r="BQ385" s="22">
        <v>2000</v>
      </c>
      <c r="BR385" s="22">
        <v>2001</v>
      </c>
      <c r="BS385" s="22">
        <v>2002</v>
      </c>
      <c r="BT385" s="22">
        <v>2003</v>
      </c>
      <c r="BU385" s="22">
        <v>2004</v>
      </c>
      <c r="BV385" s="22">
        <v>2005</v>
      </c>
      <c r="BW385" s="22">
        <v>2006</v>
      </c>
      <c r="BX385" s="22">
        <v>2007</v>
      </c>
      <c r="BY385" s="22">
        <v>2008</v>
      </c>
      <c r="BZ385" s="22">
        <v>2009</v>
      </c>
      <c r="CA385" s="22">
        <v>2010</v>
      </c>
      <c r="CB385" s="22">
        <v>2011</v>
      </c>
      <c r="CC385" s="22">
        <v>2012</v>
      </c>
      <c r="CD385" s="22">
        <v>2013</v>
      </c>
      <c r="CE385" s="22">
        <v>2014</v>
      </c>
      <c r="CF385" s="22">
        <v>2015</v>
      </c>
      <c r="CG385" s="22">
        <v>2016</v>
      </c>
      <c r="CH385" s="22">
        <v>2017</v>
      </c>
      <c r="CI385" s="22">
        <v>2018</v>
      </c>
      <c r="CJ385" s="22">
        <v>2019</v>
      </c>
      <c r="CK385" s="22">
        <v>2020</v>
      </c>
      <c r="CL385" s="22">
        <v>2021</v>
      </c>
      <c r="CM385" s="22">
        <v>2022</v>
      </c>
      <c r="CN385" s="22">
        <v>2023</v>
      </c>
      <c r="CO385" s="22">
        <v>2024</v>
      </c>
      <c r="CP385" s="22">
        <v>2025</v>
      </c>
      <c r="CQ385" s="22">
        <v>2026</v>
      </c>
      <c r="CR385" s="22">
        <v>2027</v>
      </c>
      <c r="CS385" s="22">
        <v>2028</v>
      </c>
      <c r="CT385" s="22">
        <v>2029</v>
      </c>
      <c r="CU385" s="22">
        <v>2030</v>
      </c>
      <c r="CV385" s="22">
        <v>2031</v>
      </c>
      <c r="CW385" s="22">
        <v>2032</v>
      </c>
      <c r="CX385" s="22">
        <v>2033</v>
      </c>
      <c r="CY385" s="22">
        <v>2034</v>
      </c>
      <c r="CZ385" s="22">
        <v>2035</v>
      </c>
      <c r="DA385" s="22">
        <v>2036</v>
      </c>
      <c r="DB385" s="22">
        <v>2037</v>
      </c>
      <c r="DC385" s="22">
        <v>2038</v>
      </c>
      <c r="DD385" s="22">
        <v>2039</v>
      </c>
      <c r="DE385" s="22">
        <v>2040</v>
      </c>
      <c r="DF385" s="22">
        <v>2041</v>
      </c>
      <c r="DG385" s="22">
        <v>2042</v>
      </c>
      <c r="DH385" s="22">
        <v>2043</v>
      </c>
      <c r="DI385" s="22">
        <v>2044</v>
      </c>
      <c r="DJ385" s="22">
        <v>2045</v>
      </c>
      <c r="DK385" s="22">
        <v>2046</v>
      </c>
      <c r="DL385" s="22">
        <v>2047</v>
      </c>
      <c r="DM385" s="22">
        <v>2048</v>
      </c>
      <c r="DN385" s="22">
        <v>2049</v>
      </c>
      <c r="DO385" s="22">
        <v>2050</v>
      </c>
      <c r="DP385" s="22">
        <v>2051</v>
      </c>
      <c r="DQ385" s="22">
        <v>2052</v>
      </c>
      <c r="DR385" s="22">
        <v>2053</v>
      </c>
      <c r="DS385" s="22">
        <v>2054</v>
      </c>
      <c r="DT385" s="22">
        <v>2055</v>
      </c>
      <c r="DU385" s="22">
        <v>2056</v>
      </c>
      <c r="DV385" s="22">
        <v>2057</v>
      </c>
      <c r="DW385" s="22">
        <v>2058</v>
      </c>
      <c r="DX385" s="22">
        <v>2059</v>
      </c>
      <c r="DY385" s="22">
        <v>2060</v>
      </c>
      <c r="DZ385" s="22" t="s">
        <v>49</v>
      </c>
    </row>
    <row r="386" spans="1:130">
      <c r="A386" s="18">
        <v>0</v>
      </c>
      <c r="B386" s="15">
        <f>B322</f>
        <v>0</v>
      </c>
      <c r="C386" s="18">
        <v>2000</v>
      </c>
      <c r="D386" s="25">
        <f>VLOOKUP($C$66,$D$3:$K$63,$A$73,0)*B386</f>
        <v>0</v>
      </c>
      <c r="E386" s="25"/>
      <c r="F386" s="25"/>
      <c r="G386" s="25"/>
      <c r="H386" s="25"/>
      <c r="I386" s="25"/>
      <c r="J386" s="25"/>
      <c r="K386" s="25"/>
      <c r="L386" s="25"/>
      <c r="M386" s="25"/>
      <c r="N386" s="25"/>
      <c r="O386" s="25"/>
      <c r="P386" s="25"/>
      <c r="Q386" s="25"/>
      <c r="R386" s="25"/>
      <c r="S386" s="25"/>
      <c r="T386" s="25"/>
      <c r="U386" s="25"/>
      <c r="V386" s="25"/>
      <c r="W386" s="25"/>
      <c r="X386" s="25"/>
      <c r="Y386" s="25"/>
      <c r="Z386" s="25"/>
      <c r="AA386" s="25"/>
      <c r="AB386" s="25"/>
      <c r="AC386" s="25"/>
      <c r="AD386" s="25"/>
      <c r="AE386" s="25"/>
      <c r="AF386" s="25"/>
      <c r="AG386" s="25"/>
      <c r="AH386" s="25"/>
      <c r="AI386" s="25"/>
      <c r="AJ386" s="25"/>
      <c r="AK386" s="25"/>
      <c r="AL386" s="25"/>
      <c r="AM386" s="25"/>
      <c r="AN386" s="25"/>
      <c r="AO386" s="25"/>
      <c r="AP386" s="25"/>
      <c r="AQ386" s="25"/>
      <c r="AR386" s="25"/>
      <c r="AS386" s="25"/>
      <c r="AT386" s="25"/>
      <c r="AU386" s="25"/>
      <c r="AV386" s="25"/>
      <c r="AW386" s="25"/>
      <c r="AX386" s="25"/>
      <c r="AY386" s="25"/>
      <c r="AZ386" s="25"/>
      <c r="BA386" s="25"/>
      <c r="BB386" s="25"/>
      <c r="BC386" s="25"/>
      <c r="BD386" s="25"/>
      <c r="BE386" s="25"/>
      <c r="BF386" s="25"/>
      <c r="BG386" s="25"/>
      <c r="BH386" s="25"/>
      <c r="BI386" s="25"/>
      <c r="BJ386" s="25"/>
      <c r="BK386" s="25"/>
      <c r="BL386" s="25"/>
      <c r="BM386" s="21">
        <f>SUM(D386:BL386)</f>
        <v>0</v>
      </c>
      <c r="BP386" s="18">
        <v>2000</v>
      </c>
      <c r="BQ386" s="14" t="e">
        <f>D386/$BM386</f>
        <v>#DIV/0!</v>
      </c>
      <c r="BR386" s="14" t="e">
        <f t="shared" ref="BR386:CG401" si="421">E386/$BM386</f>
        <v>#DIV/0!</v>
      </c>
      <c r="BS386" s="14" t="e">
        <f t="shared" si="421"/>
        <v>#DIV/0!</v>
      </c>
      <c r="BT386" s="14" t="e">
        <f t="shared" si="421"/>
        <v>#DIV/0!</v>
      </c>
      <c r="BU386" s="14" t="e">
        <f t="shared" si="421"/>
        <v>#DIV/0!</v>
      </c>
      <c r="BV386" s="14" t="e">
        <f t="shared" si="421"/>
        <v>#DIV/0!</v>
      </c>
      <c r="BW386" s="14" t="e">
        <f t="shared" si="421"/>
        <v>#DIV/0!</v>
      </c>
      <c r="BX386" s="14" t="e">
        <f t="shared" si="421"/>
        <v>#DIV/0!</v>
      </c>
      <c r="BY386" s="14" t="e">
        <f t="shared" si="421"/>
        <v>#DIV/0!</v>
      </c>
      <c r="BZ386" s="14" t="e">
        <f t="shared" si="421"/>
        <v>#DIV/0!</v>
      </c>
      <c r="CA386" s="14" t="e">
        <f t="shared" si="421"/>
        <v>#DIV/0!</v>
      </c>
      <c r="CB386" s="14" t="e">
        <f t="shared" si="421"/>
        <v>#DIV/0!</v>
      </c>
      <c r="CC386" s="14" t="e">
        <f t="shared" si="421"/>
        <v>#DIV/0!</v>
      </c>
      <c r="CD386" s="14" t="e">
        <f t="shared" si="421"/>
        <v>#DIV/0!</v>
      </c>
      <c r="CE386" s="14" t="e">
        <f t="shared" si="421"/>
        <v>#DIV/0!</v>
      </c>
      <c r="CF386" s="14" t="e">
        <f t="shared" si="421"/>
        <v>#DIV/0!</v>
      </c>
      <c r="CG386" s="14" t="e">
        <f t="shared" si="421"/>
        <v>#DIV/0!</v>
      </c>
      <c r="CH386" s="14" t="e">
        <f t="shared" ref="CH386:CW411" si="422">U386/$BM386</f>
        <v>#DIV/0!</v>
      </c>
      <c r="CI386" s="14" t="e">
        <f t="shared" si="422"/>
        <v>#DIV/0!</v>
      </c>
      <c r="CJ386" s="14" t="e">
        <f t="shared" si="422"/>
        <v>#DIV/0!</v>
      </c>
      <c r="CK386" s="14" t="e">
        <f t="shared" si="422"/>
        <v>#DIV/0!</v>
      </c>
      <c r="CL386" s="14" t="e">
        <f t="shared" si="422"/>
        <v>#DIV/0!</v>
      </c>
      <c r="CM386" s="14" t="e">
        <f>Z386/$BM386</f>
        <v>#DIV/0!</v>
      </c>
      <c r="CN386" s="14" t="e">
        <f t="shared" ref="CN386:DC401" si="423">AA386/$BM386</f>
        <v>#DIV/0!</v>
      </c>
      <c r="CO386" s="14" t="e">
        <f t="shared" si="423"/>
        <v>#DIV/0!</v>
      </c>
      <c r="CP386" s="14" t="e">
        <f t="shared" si="423"/>
        <v>#DIV/0!</v>
      </c>
      <c r="CQ386" s="14" t="e">
        <f t="shared" si="423"/>
        <v>#DIV/0!</v>
      </c>
      <c r="CR386" s="14" t="e">
        <f t="shared" si="423"/>
        <v>#DIV/0!</v>
      </c>
      <c r="CS386" s="14" t="e">
        <f t="shared" si="423"/>
        <v>#DIV/0!</v>
      </c>
      <c r="CT386" s="14" t="e">
        <f t="shared" si="423"/>
        <v>#DIV/0!</v>
      </c>
      <c r="CU386" s="14" t="e">
        <f t="shared" si="423"/>
        <v>#DIV/0!</v>
      </c>
      <c r="CV386" s="14" t="e">
        <f t="shared" si="423"/>
        <v>#DIV/0!</v>
      </c>
      <c r="CW386" s="14" t="e">
        <f t="shared" si="423"/>
        <v>#DIV/0!</v>
      </c>
      <c r="CX386" s="14" t="e">
        <f t="shared" si="423"/>
        <v>#DIV/0!</v>
      </c>
      <c r="CY386" s="14" t="e">
        <f t="shared" si="423"/>
        <v>#DIV/0!</v>
      </c>
      <c r="CZ386" s="14" t="e">
        <f t="shared" si="423"/>
        <v>#DIV/0!</v>
      </c>
      <c r="DA386" s="14" t="e">
        <f t="shared" si="423"/>
        <v>#DIV/0!</v>
      </c>
      <c r="DB386" s="14" t="e">
        <f t="shared" si="423"/>
        <v>#DIV/0!</v>
      </c>
      <c r="DC386" s="14" t="e">
        <f t="shared" si="423"/>
        <v>#DIV/0!</v>
      </c>
      <c r="DD386" s="14" t="e">
        <f t="shared" ref="DD386:DS401" si="424">AQ386/$BM386</f>
        <v>#DIV/0!</v>
      </c>
      <c r="DE386" s="14" t="e">
        <f t="shared" si="424"/>
        <v>#DIV/0!</v>
      </c>
      <c r="DF386" s="14" t="e">
        <f t="shared" si="424"/>
        <v>#DIV/0!</v>
      </c>
      <c r="DG386" s="14" t="e">
        <f t="shared" si="424"/>
        <v>#DIV/0!</v>
      </c>
      <c r="DH386" s="14" t="e">
        <f t="shared" si="424"/>
        <v>#DIV/0!</v>
      </c>
      <c r="DI386" s="14" t="e">
        <f t="shared" si="424"/>
        <v>#DIV/0!</v>
      </c>
      <c r="DJ386" s="14" t="e">
        <f t="shared" si="424"/>
        <v>#DIV/0!</v>
      </c>
      <c r="DK386" s="14" t="e">
        <f t="shared" si="424"/>
        <v>#DIV/0!</v>
      </c>
      <c r="DL386" s="14" t="e">
        <f t="shared" si="424"/>
        <v>#DIV/0!</v>
      </c>
      <c r="DM386" s="14" t="e">
        <f t="shared" si="424"/>
        <v>#DIV/0!</v>
      </c>
      <c r="DN386" s="14" t="e">
        <f t="shared" si="424"/>
        <v>#DIV/0!</v>
      </c>
      <c r="DO386" s="14" t="e">
        <f t="shared" si="424"/>
        <v>#DIV/0!</v>
      </c>
      <c r="DP386" s="14" t="e">
        <f t="shared" si="424"/>
        <v>#DIV/0!</v>
      </c>
      <c r="DQ386" s="14" t="e">
        <f t="shared" si="424"/>
        <v>#DIV/0!</v>
      </c>
      <c r="DR386" s="14" t="e">
        <f t="shared" si="424"/>
        <v>#DIV/0!</v>
      </c>
      <c r="DS386" s="14" t="e">
        <f t="shared" si="424"/>
        <v>#DIV/0!</v>
      </c>
      <c r="DT386" s="14" t="e">
        <f t="shared" ref="DT386:DY428" si="425">BG386/$BM386</f>
        <v>#DIV/0!</v>
      </c>
      <c r="DU386" s="14" t="e">
        <f t="shared" si="425"/>
        <v>#DIV/0!</v>
      </c>
      <c r="DV386" s="14" t="e">
        <f t="shared" si="425"/>
        <v>#DIV/0!</v>
      </c>
      <c r="DW386" s="14" t="e">
        <f t="shared" si="425"/>
        <v>#DIV/0!</v>
      </c>
      <c r="DX386" s="14" t="e">
        <f t="shared" si="425"/>
        <v>#DIV/0!</v>
      </c>
      <c r="DY386" s="14" t="e">
        <f t="shared" si="425"/>
        <v>#DIV/0!</v>
      </c>
      <c r="DZ386" s="14" t="e">
        <f>SUM(BQ386:DY386)</f>
        <v>#DIV/0!</v>
      </c>
    </row>
    <row r="387" spans="1:130">
      <c r="A387" s="18">
        <v>1</v>
      </c>
      <c r="B387" s="15">
        <f t="shared" ref="B387:B406" si="426">B323</f>
        <v>9.0909090909090939E-2</v>
      </c>
      <c r="C387" s="18">
        <v>2001</v>
      </c>
      <c r="D387" s="25">
        <f>VLOOKUP($C$66,$D$3:$K$63,$A$73,0)*(B387-B386)</f>
        <v>0</v>
      </c>
      <c r="E387" s="25">
        <f>VLOOKUP($C$67,$D$3:$K$63,$A$73,0)*B386</f>
        <v>0</v>
      </c>
      <c r="F387" s="25"/>
      <c r="G387" s="25"/>
      <c r="H387" s="25"/>
      <c r="I387" s="25"/>
      <c r="J387" s="25"/>
      <c r="K387" s="25"/>
      <c r="L387" s="25"/>
      <c r="M387" s="25"/>
      <c r="N387" s="25"/>
      <c r="O387" s="25"/>
      <c r="P387" s="25"/>
      <c r="Q387" s="25"/>
      <c r="R387" s="25"/>
      <c r="S387" s="25"/>
      <c r="T387" s="25"/>
      <c r="U387" s="25"/>
      <c r="V387" s="25"/>
      <c r="W387" s="25"/>
      <c r="X387" s="25"/>
      <c r="Y387" s="25"/>
      <c r="Z387" s="25"/>
      <c r="AA387" s="25"/>
      <c r="AB387" s="25"/>
      <c r="AC387" s="25"/>
      <c r="AD387" s="25"/>
      <c r="AE387" s="25"/>
      <c r="AF387" s="25"/>
      <c r="AG387" s="25"/>
      <c r="AH387" s="25"/>
      <c r="AI387" s="25"/>
      <c r="AJ387" s="25"/>
      <c r="AK387" s="25"/>
      <c r="AL387" s="25"/>
      <c r="AM387" s="25"/>
      <c r="AN387" s="25"/>
      <c r="AO387" s="25"/>
      <c r="AP387" s="25"/>
      <c r="AQ387" s="25"/>
      <c r="AR387" s="25"/>
      <c r="AS387" s="25"/>
      <c r="AT387" s="25"/>
      <c r="AU387" s="25"/>
      <c r="AV387" s="25"/>
      <c r="AW387" s="25"/>
      <c r="AX387" s="25"/>
      <c r="AY387" s="25"/>
      <c r="AZ387" s="25"/>
      <c r="BA387" s="25"/>
      <c r="BB387" s="25"/>
      <c r="BC387" s="25"/>
      <c r="BD387" s="25"/>
      <c r="BE387" s="25"/>
      <c r="BF387" s="25"/>
      <c r="BG387" s="25"/>
      <c r="BH387" s="25"/>
      <c r="BI387" s="25"/>
      <c r="BJ387" s="25"/>
      <c r="BK387" s="25"/>
      <c r="BL387" s="25"/>
      <c r="BM387" s="21">
        <f t="shared" ref="BM387:BM446" si="427">SUM(D387:BL387)</f>
        <v>0</v>
      </c>
      <c r="BP387" s="18">
        <v>2001</v>
      </c>
      <c r="BQ387" s="14" t="e">
        <f t="shared" ref="BQ387:CF416" si="428">D387/$BM387</f>
        <v>#DIV/0!</v>
      </c>
      <c r="BR387" s="14" t="e">
        <f t="shared" si="421"/>
        <v>#DIV/0!</v>
      </c>
      <c r="BS387" s="14" t="e">
        <f t="shared" si="421"/>
        <v>#DIV/0!</v>
      </c>
      <c r="BT387" s="14" t="e">
        <f t="shared" si="421"/>
        <v>#DIV/0!</v>
      </c>
      <c r="BU387" s="14" t="e">
        <f t="shared" si="421"/>
        <v>#DIV/0!</v>
      </c>
      <c r="BV387" s="14" t="e">
        <f t="shared" si="421"/>
        <v>#DIV/0!</v>
      </c>
      <c r="BW387" s="14" t="e">
        <f t="shared" si="421"/>
        <v>#DIV/0!</v>
      </c>
      <c r="BX387" s="14" t="e">
        <f t="shared" si="421"/>
        <v>#DIV/0!</v>
      </c>
      <c r="BY387" s="14" t="e">
        <f t="shared" si="421"/>
        <v>#DIV/0!</v>
      </c>
      <c r="BZ387" s="14" t="e">
        <f t="shared" si="421"/>
        <v>#DIV/0!</v>
      </c>
      <c r="CA387" s="14" t="e">
        <f t="shared" si="421"/>
        <v>#DIV/0!</v>
      </c>
      <c r="CB387" s="14" t="e">
        <f t="shared" si="421"/>
        <v>#DIV/0!</v>
      </c>
      <c r="CC387" s="14" t="e">
        <f t="shared" si="421"/>
        <v>#DIV/0!</v>
      </c>
      <c r="CD387" s="14" t="e">
        <f t="shared" si="421"/>
        <v>#DIV/0!</v>
      </c>
      <c r="CE387" s="14" t="e">
        <f t="shared" si="421"/>
        <v>#DIV/0!</v>
      </c>
      <c r="CF387" s="14" t="e">
        <f t="shared" si="421"/>
        <v>#DIV/0!</v>
      </c>
      <c r="CG387" s="14" t="e">
        <f t="shared" si="421"/>
        <v>#DIV/0!</v>
      </c>
      <c r="CH387" s="14" t="e">
        <f t="shared" si="422"/>
        <v>#DIV/0!</v>
      </c>
      <c r="CI387" s="14" t="e">
        <f t="shared" si="422"/>
        <v>#DIV/0!</v>
      </c>
      <c r="CJ387" s="14" t="e">
        <f t="shared" si="422"/>
        <v>#DIV/0!</v>
      </c>
      <c r="CK387" s="14" t="e">
        <f t="shared" si="422"/>
        <v>#DIV/0!</v>
      </c>
      <c r="CL387" s="14" t="e">
        <f t="shared" si="422"/>
        <v>#DIV/0!</v>
      </c>
      <c r="CM387" s="14" t="e">
        <f t="shared" si="422"/>
        <v>#DIV/0!</v>
      </c>
      <c r="CN387" s="14" t="e">
        <f t="shared" si="423"/>
        <v>#DIV/0!</v>
      </c>
      <c r="CO387" s="14" t="e">
        <f t="shared" si="423"/>
        <v>#DIV/0!</v>
      </c>
      <c r="CP387" s="14" t="e">
        <f t="shared" si="423"/>
        <v>#DIV/0!</v>
      </c>
      <c r="CQ387" s="14" t="e">
        <f t="shared" si="423"/>
        <v>#DIV/0!</v>
      </c>
      <c r="CR387" s="14" t="e">
        <f t="shared" si="423"/>
        <v>#DIV/0!</v>
      </c>
      <c r="CS387" s="14" t="e">
        <f t="shared" si="423"/>
        <v>#DIV/0!</v>
      </c>
      <c r="CT387" s="14" t="e">
        <f t="shared" si="423"/>
        <v>#DIV/0!</v>
      </c>
      <c r="CU387" s="14" t="e">
        <f t="shared" si="423"/>
        <v>#DIV/0!</v>
      </c>
      <c r="CV387" s="14" t="e">
        <f t="shared" si="423"/>
        <v>#DIV/0!</v>
      </c>
      <c r="CW387" s="14" t="e">
        <f t="shared" si="423"/>
        <v>#DIV/0!</v>
      </c>
      <c r="CX387" s="14" t="e">
        <f t="shared" si="423"/>
        <v>#DIV/0!</v>
      </c>
      <c r="CY387" s="14" t="e">
        <f t="shared" si="423"/>
        <v>#DIV/0!</v>
      </c>
      <c r="CZ387" s="14" t="e">
        <f t="shared" si="423"/>
        <v>#DIV/0!</v>
      </c>
      <c r="DA387" s="14" t="e">
        <f t="shared" si="423"/>
        <v>#DIV/0!</v>
      </c>
      <c r="DB387" s="14" t="e">
        <f t="shared" si="423"/>
        <v>#DIV/0!</v>
      </c>
      <c r="DC387" s="14" t="e">
        <f t="shared" si="423"/>
        <v>#DIV/0!</v>
      </c>
      <c r="DD387" s="14" t="e">
        <f t="shared" si="424"/>
        <v>#DIV/0!</v>
      </c>
      <c r="DE387" s="14" t="e">
        <f t="shared" si="424"/>
        <v>#DIV/0!</v>
      </c>
      <c r="DF387" s="14" t="e">
        <f t="shared" si="424"/>
        <v>#DIV/0!</v>
      </c>
      <c r="DG387" s="14" t="e">
        <f t="shared" si="424"/>
        <v>#DIV/0!</v>
      </c>
      <c r="DH387" s="14" t="e">
        <f t="shared" si="424"/>
        <v>#DIV/0!</v>
      </c>
      <c r="DI387" s="14" t="e">
        <f t="shared" si="424"/>
        <v>#DIV/0!</v>
      </c>
      <c r="DJ387" s="14" t="e">
        <f t="shared" si="424"/>
        <v>#DIV/0!</v>
      </c>
      <c r="DK387" s="14" t="e">
        <f t="shared" si="424"/>
        <v>#DIV/0!</v>
      </c>
      <c r="DL387" s="14" t="e">
        <f t="shared" si="424"/>
        <v>#DIV/0!</v>
      </c>
      <c r="DM387" s="14" t="e">
        <f t="shared" si="424"/>
        <v>#DIV/0!</v>
      </c>
      <c r="DN387" s="14" t="e">
        <f t="shared" si="424"/>
        <v>#DIV/0!</v>
      </c>
      <c r="DO387" s="14" t="e">
        <f t="shared" si="424"/>
        <v>#DIV/0!</v>
      </c>
      <c r="DP387" s="14" t="e">
        <f t="shared" si="424"/>
        <v>#DIV/0!</v>
      </c>
      <c r="DQ387" s="14" t="e">
        <f t="shared" si="424"/>
        <v>#DIV/0!</v>
      </c>
      <c r="DR387" s="14" t="e">
        <f t="shared" si="424"/>
        <v>#DIV/0!</v>
      </c>
      <c r="DS387" s="14" t="e">
        <f t="shared" si="424"/>
        <v>#DIV/0!</v>
      </c>
      <c r="DT387" s="14" t="e">
        <f t="shared" si="425"/>
        <v>#DIV/0!</v>
      </c>
      <c r="DU387" s="14" t="e">
        <f t="shared" si="425"/>
        <v>#DIV/0!</v>
      </c>
      <c r="DV387" s="14" t="e">
        <f t="shared" si="425"/>
        <v>#DIV/0!</v>
      </c>
      <c r="DW387" s="14" t="e">
        <f t="shared" si="425"/>
        <v>#DIV/0!</v>
      </c>
      <c r="DX387" s="14" t="e">
        <f t="shared" si="425"/>
        <v>#DIV/0!</v>
      </c>
      <c r="DY387" s="14" t="e">
        <f t="shared" si="425"/>
        <v>#DIV/0!</v>
      </c>
      <c r="DZ387" s="14" t="e">
        <f t="shared" ref="DZ387:DZ424" si="429">SUM(BQ387:DY387)</f>
        <v>#DIV/0!</v>
      </c>
    </row>
    <row r="388" spans="1:130">
      <c r="A388" s="18">
        <v>2</v>
      </c>
      <c r="B388" s="15">
        <f t="shared" si="426"/>
        <v>0.18181818181818188</v>
      </c>
      <c r="C388" s="18">
        <v>2002</v>
      </c>
      <c r="D388" s="25">
        <f t="shared" ref="D388:D406" si="430">VLOOKUP($C$66,$D$3:$K$63,$A$73,0)*(B388-B387)</f>
        <v>0</v>
      </c>
      <c r="E388" s="25">
        <f>VLOOKUP($C$67,$D$3:$K$63,$A$73,0)*(B387-B386)</f>
        <v>0</v>
      </c>
      <c r="F388" s="25">
        <f>VLOOKUP($C$68,$D$3:$K$63,$A$73,0)*B386</f>
        <v>0</v>
      </c>
      <c r="G388" s="25"/>
      <c r="H388" s="25"/>
      <c r="I388" s="25"/>
      <c r="J388" s="25"/>
      <c r="K388" s="25"/>
      <c r="L388" s="25"/>
      <c r="M388" s="25"/>
      <c r="N388" s="25"/>
      <c r="O388" s="25"/>
      <c r="P388" s="25"/>
      <c r="Q388" s="25"/>
      <c r="R388" s="25"/>
      <c r="S388" s="25"/>
      <c r="T388" s="25"/>
      <c r="U388" s="25"/>
      <c r="V388" s="25"/>
      <c r="W388" s="25"/>
      <c r="X388" s="25"/>
      <c r="Y388" s="25"/>
      <c r="Z388" s="25"/>
      <c r="AA388" s="25"/>
      <c r="AB388" s="25"/>
      <c r="AC388" s="25"/>
      <c r="AD388" s="25"/>
      <c r="AE388" s="25"/>
      <c r="AF388" s="25"/>
      <c r="AG388" s="25"/>
      <c r="AH388" s="25"/>
      <c r="AI388" s="25"/>
      <c r="AJ388" s="25"/>
      <c r="AK388" s="25"/>
      <c r="AL388" s="25"/>
      <c r="AM388" s="25"/>
      <c r="AN388" s="25"/>
      <c r="AO388" s="25"/>
      <c r="AP388" s="25"/>
      <c r="AQ388" s="25"/>
      <c r="AR388" s="25"/>
      <c r="AS388" s="25"/>
      <c r="AT388" s="25"/>
      <c r="AU388" s="25"/>
      <c r="AV388" s="25"/>
      <c r="AW388" s="25"/>
      <c r="AX388" s="25"/>
      <c r="AY388" s="25"/>
      <c r="AZ388" s="25"/>
      <c r="BA388" s="25"/>
      <c r="BB388" s="25"/>
      <c r="BC388" s="25"/>
      <c r="BD388" s="25"/>
      <c r="BE388" s="25"/>
      <c r="BF388" s="25"/>
      <c r="BG388" s="25"/>
      <c r="BH388" s="25"/>
      <c r="BI388" s="25"/>
      <c r="BJ388" s="25"/>
      <c r="BK388" s="25"/>
      <c r="BL388" s="25"/>
      <c r="BM388" s="21">
        <f t="shared" si="427"/>
        <v>0</v>
      </c>
      <c r="BP388" s="18">
        <v>2002</v>
      </c>
      <c r="BQ388" s="14" t="e">
        <f t="shared" si="428"/>
        <v>#DIV/0!</v>
      </c>
      <c r="BR388" s="14" t="e">
        <f t="shared" si="421"/>
        <v>#DIV/0!</v>
      </c>
      <c r="BS388" s="14" t="e">
        <f t="shared" si="421"/>
        <v>#DIV/0!</v>
      </c>
      <c r="BT388" s="14" t="e">
        <f t="shared" si="421"/>
        <v>#DIV/0!</v>
      </c>
      <c r="BU388" s="14" t="e">
        <f t="shared" si="421"/>
        <v>#DIV/0!</v>
      </c>
      <c r="BV388" s="14" t="e">
        <f t="shared" si="421"/>
        <v>#DIV/0!</v>
      </c>
      <c r="BW388" s="14" t="e">
        <f t="shared" si="421"/>
        <v>#DIV/0!</v>
      </c>
      <c r="BX388" s="14" t="e">
        <f t="shared" si="421"/>
        <v>#DIV/0!</v>
      </c>
      <c r="BY388" s="14" t="e">
        <f t="shared" si="421"/>
        <v>#DIV/0!</v>
      </c>
      <c r="BZ388" s="14" t="e">
        <f t="shared" si="421"/>
        <v>#DIV/0!</v>
      </c>
      <c r="CA388" s="14" t="e">
        <f t="shared" si="421"/>
        <v>#DIV/0!</v>
      </c>
      <c r="CB388" s="14" t="e">
        <f t="shared" si="421"/>
        <v>#DIV/0!</v>
      </c>
      <c r="CC388" s="14" t="e">
        <f t="shared" si="421"/>
        <v>#DIV/0!</v>
      </c>
      <c r="CD388" s="14" t="e">
        <f t="shared" si="421"/>
        <v>#DIV/0!</v>
      </c>
      <c r="CE388" s="14" t="e">
        <f t="shared" si="421"/>
        <v>#DIV/0!</v>
      </c>
      <c r="CF388" s="14" t="e">
        <f t="shared" si="421"/>
        <v>#DIV/0!</v>
      </c>
      <c r="CG388" s="14" t="e">
        <f t="shared" si="421"/>
        <v>#DIV/0!</v>
      </c>
      <c r="CH388" s="14" t="e">
        <f t="shared" si="422"/>
        <v>#DIV/0!</v>
      </c>
      <c r="CI388" s="14" t="e">
        <f t="shared" si="422"/>
        <v>#DIV/0!</v>
      </c>
      <c r="CJ388" s="14" t="e">
        <f t="shared" si="422"/>
        <v>#DIV/0!</v>
      </c>
      <c r="CK388" s="14" t="e">
        <f t="shared" si="422"/>
        <v>#DIV/0!</v>
      </c>
      <c r="CL388" s="14" t="e">
        <f t="shared" si="422"/>
        <v>#DIV/0!</v>
      </c>
      <c r="CM388" s="14" t="e">
        <f t="shared" si="422"/>
        <v>#DIV/0!</v>
      </c>
      <c r="CN388" s="14" t="e">
        <f t="shared" si="423"/>
        <v>#DIV/0!</v>
      </c>
      <c r="CO388" s="14" t="e">
        <f t="shared" si="423"/>
        <v>#DIV/0!</v>
      </c>
      <c r="CP388" s="14" t="e">
        <f t="shared" si="423"/>
        <v>#DIV/0!</v>
      </c>
      <c r="CQ388" s="14" t="e">
        <f t="shared" si="423"/>
        <v>#DIV/0!</v>
      </c>
      <c r="CR388" s="14" t="e">
        <f t="shared" si="423"/>
        <v>#DIV/0!</v>
      </c>
      <c r="CS388" s="14" t="e">
        <f t="shared" si="423"/>
        <v>#DIV/0!</v>
      </c>
      <c r="CT388" s="14" t="e">
        <f t="shared" si="423"/>
        <v>#DIV/0!</v>
      </c>
      <c r="CU388" s="14" t="e">
        <f t="shared" si="423"/>
        <v>#DIV/0!</v>
      </c>
      <c r="CV388" s="14" t="e">
        <f t="shared" si="423"/>
        <v>#DIV/0!</v>
      </c>
      <c r="CW388" s="14" t="e">
        <f t="shared" si="423"/>
        <v>#DIV/0!</v>
      </c>
      <c r="CX388" s="14" t="e">
        <f t="shared" si="423"/>
        <v>#DIV/0!</v>
      </c>
      <c r="CY388" s="14" t="e">
        <f t="shared" si="423"/>
        <v>#DIV/0!</v>
      </c>
      <c r="CZ388" s="14" t="e">
        <f t="shared" si="423"/>
        <v>#DIV/0!</v>
      </c>
      <c r="DA388" s="14" t="e">
        <f t="shared" si="423"/>
        <v>#DIV/0!</v>
      </c>
      <c r="DB388" s="14" t="e">
        <f t="shared" si="423"/>
        <v>#DIV/0!</v>
      </c>
      <c r="DC388" s="14" t="e">
        <f t="shared" si="423"/>
        <v>#DIV/0!</v>
      </c>
      <c r="DD388" s="14" t="e">
        <f t="shared" si="424"/>
        <v>#DIV/0!</v>
      </c>
      <c r="DE388" s="14" t="e">
        <f t="shared" si="424"/>
        <v>#DIV/0!</v>
      </c>
      <c r="DF388" s="14" t="e">
        <f t="shared" si="424"/>
        <v>#DIV/0!</v>
      </c>
      <c r="DG388" s="14" t="e">
        <f t="shared" si="424"/>
        <v>#DIV/0!</v>
      </c>
      <c r="DH388" s="14" t="e">
        <f t="shared" si="424"/>
        <v>#DIV/0!</v>
      </c>
      <c r="DI388" s="14" t="e">
        <f t="shared" si="424"/>
        <v>#DIV/0!</v>
      </c>
      <c r="DJ388" s="14" t="e">
        <f t="shared" si="424"/>
        <v>#DIV/0!</v>
      </c>
      <c r="DK388" s="14" t="e">
        <f t="shared" si="424"/>
        <v>#DIV/0!</v>
      </c>
      <c r="DL388" s="14" t="e">
        <f t="shared" si="424"/>
        <v>#DIV/0!</v>
      </c>
      <c r="DM388" s="14" t="e">
        <f t="shared" si="424"/>
        <v>#DIV/0!</v>
      </c>
      <c r="DN388" s="14" t="e">
        <f t="shared" si="424"/>
        <v>#DIV/0!</v>
      </c>
      <c r="DO388" s="14" t="e">
        <f t="shared" si="424"/>
        <v>#DIV/0!</v>
      </c>
      <c r="DP388" s="14" t="e">
        <f t="shared" si="424"/>
        <v>#DIV/0!</v>
      </c>
      <c r="DQ388" s="14" t="e">
        <f t="shared" si="424"/>
        <v>#DIV/0!</v>
      </c>
      <c r="DR388" s="14" t="e">
        <f t="shared" si="424"/>
        <v>#DIV/0!</v>
      </c>
      <c r="DS388" s="14" t="e">
        <f t="shared" si="424"/>
        <v>#DIV/0!</v>
      </c>
      <c r="DT388" s="14" t="e">
        <f t="shared" si="425"/>
        <v>#DIV/0!</v>
      </c>
      <c r="DU388" s="14" t="e">
        <f t="shared" si="425"/>
        <v>#DIV/0!</v>
      </c>
      <c r="DV388" s="14" t="e">
        <f t="shared" si="425"/>
        <v>#DIV/0!</v>
      </c>
      <c r="DW388" s="14" t="e">
        <f t="shared" si="425"/>
        <v>#DIV/0!</v>
      </c>
      <c r="DX388" s="14" t="e">
        <f t="shared" si="425"/>
        <v>#DIV/0!</v>
      </c>
      <c r="DY388" s="14" t="e">
        <f t="shared" si="425"/>
        <v>#DIV/0!</v>
      </c>
      <c r="DZ388" s="14" t="e">
        <f t="shared" si="429"/>
        <v>#DIV/0!</v>
      </c>
    </row>
    <row r="389" spans="1:130">
      <c r="A389" s="18">
        <v>3</v>
      </c>
      <c r="B389" s="15">
        <f t="shared" si="426"/>
        <v>0.27272727272727282</v>
      </c>
      <c r="C389" s="18">
        <v>2003</v>
      </c>
      <c r="D389" s="25">
        <f t="shared" si="430"/>
        <v>0</v>
      </c>
      <c r="E389" s="25">
        <f t="shared" ref="E389:E407" si="431">VLOOKUP($C$67,$D$3:$K$63,$A$73,0)*(B388-B387)</f>
        <v>0</v>
      </c>
      <c r="F389" s="25">
        <f>VLOOKUP($C$68,$D$3:$K$63,$A$73,0)*(B387-B386)</f>
        <v>0</v>
      </c>
      <c r="G389" s="25">
        <f>VLOOKUP($C$69,$D$3:$K$63,$A$73,0)*B386</f>
        <v>0</v>
      </c>
      <c r="H389" s="25"/>
      <c r="I389" s="25"/>
      <c r="J389" s="25"/>
      <c r="K389" s="25"/>
      <c r="L389" s="25"/>
      <c r="M389" s="25"/>
      <c r="N389" s="25"/>
      <c r="O389" s="25"/>
      <c r="P389" s="25"/>
      <c r="Q389" s="25"/>
      <c r="R389" s="25"/>
      <c r="S389" s="25"/>
      <c r="T389" s="25"/>
      <c r="U389" s="25"/>
      <c r="V389" s="25"/>
      <c r="W389" s="25"/>
      <c r="X389" s="25"/>
      <c r="Y389" s="25"/>
      <c r="Z389" s="25"/>
      <c r="AA389" s="25"/>
      <c r="AB389" s="25"/>
      <c r="AC389" s="25"/>
      <c r="AD389" s="25"/>
      <c r="AE389" s="25"/>
      <c r="AF389" s="25"/>
      <c r="AG389" s="25"/>
      <c r="AH389" s="25"/>
      <c r="AI389" s="25"/>
      <c r="AJ389" s="25"/>
      <c r="AK389" s="25"/>
      <c r="AL389" s="25"/>
      <c r="AM389" s="25"/>
      <c r="AN389" s="25"/>
      <c r="AO389" s="25"/>
      <c r="AP389" s="25"/>
      <c r="AQ389" s="25"/>
      <c r="AR389" s="25"/>
      <c r="AS389" s="25"/>
      <c r="AT389" s="25"/>
      <c r="AU389" s="25"/>
      <c r="AV389" s="25"/>
      <c r="AW389" s="25"/>
      <c r="AX389" s="25"/>
      <c r="AY389" s="25"/>
      <c r="AZ389" s="25"/>
      <c r="BA389" s="25"/>
      <c r="BB389" s="25"/>
      <c r="BC389" s="25"/>
      <c r="BD389" s="25"/>
      <c r="BE389" s="25"/>
      <c r="BF389" s="25"/>
      <c r="BG389" s="25"/>
      <c r="BH389" s="25"/>
      <c r="BI389" s="25"/>
      <c r="BJ389" s="25"/>
      <c r="BK389" s="25"/>
      <c r="BL389" s="25"/>
      <c r="BM389" s="21">
        <f t="shared" si="427"/>
        <v>0</v>
      </c>
      <c r="BP389" s="18">
        <v>2003</v>
      </c>
      <c r="BQ389" s="14" t="e">
        <f t="shared" si="428"/>
        <v>#DIV/0!</v>
      </c>
      <c r="BR389" s="14" t="e">
        <f t="shared" si="421"/>
        <v>#DIV/0!</v>
      </c>
      <c r="BS389" s="14" t="e">
        <f t="shared" si="421"/>
        <v>#DIV/0!</v>
      </c>
      <c r="BT389" s="14" t="e">
        <f t="shared" si="421"/>
        <v>#DIV/0!</v>
      </c>
      <c r="BU389" s="14" t="e">
        <f t="shared" si="421"/>
        <v>#DIV/0!</v>
      </c>
      <c r="BV389" s="14" t="e">
        <f t="shared" si="421"/>
        <v>#DIV/0!</v>
      </c>
      <c r="BW389" s="14" t="e">
        <f t="shared" si="421"/>
        <v>#DIV/0!</v>
      </c>
      <c r="BX389" s="14" t="e">
        <f t="shared" si="421"/>
        <v>#DIV/0!</v>
      </c>
      <c r="BY389" s="14" t="e">
        <f t="shared" si="421"/>
        <v>#DIV/0!</v>
      </c>
      <c r="BZ389" s="14" t="e">
        <f t="shared" si="421"/>
        <v>#DIV/0!</v>
      </c>
      <c r="CA389" s="14" t="e">
        <f t="shared" si="421"/>
        <v>#DIV/0!</v>
      </c>
      <c r="CB389" s="14" t="e">
        <f t="shared" si="421"/>
        <v>#DIV/0!</v>
      </c>
      <c r="CC389" s="14" t="e">
        <f t="shared" si="421"/>
        <v>#DIV/0!</v>
      </c>
      <c r="CD389" s="14" t="e">
        <f t="shared" si="421"/>
        <v>#DIV/0!</v>
      </c>
      <c r="CE389" s="14" t="e">
        <f t="shared" si="421"/>
        <v>#DIV/0!</v>
      </c>
      <c r="CF389" s="14" t="e">
        <f t="shared" si="421"/>
        <v>#DIV/0!</v>
      </c>
      <c r="CG389" s="14" t="e">
        <f t="shared" si="421"/>
        <v>#DIV/0!</v>
      </c>
      <c r="CH389" s="14" t="e">
        <f t="shared" si="422"/>
        <v>#DIV/0!</v>
      </c>
      <c r="CI389" s="14" t="e">
        <f t="shared" si="422"/>
        <v>#DIV/0!</v>
      </c>
      <c r="CJ389" s="14" t="e">
        <f t="shared" si="422"/>
        <v>#DIV/0!</v>
      </c>
      <c r="CK389" s="14" t="e">
        <f t="shared" si="422"/>
        <v>#DIV/0!</v>
      </c>
      <c r="CL389" s="14" t="e">
        <f t="shared" si="422"/>
        <v>#DIV/0!</v>
      </c>
      <c r="CM389" s="14" t="e">
        <f t="shared" si="422"/>
        <v>#DIV/0!</v>
      </c>
      <c r="CN389" s="14" t="e">
        <f t="shared" si="423"/>
        <v>#DIV/0!</v>
      </c>
      <c r="CO389" s="14" t="e">
        <f t="shared" si="423"/>
        <v>#DIV/0!</v>
      </c>
      <c r="CP389" s="14" t="e">
        <f t="shared" si="423"/>
        <v>#DIV/0!</v>
      </c>
      <c r="CQ389" s="14" t="e">
        <f t="shared" si="423"/>
        <v>#DIV/0!</v>
      </c>
      <c r="CR389" s="14" t="e">
        <f t="shared" si="423"/>
        <v>#DIV/0!</v>
      </c>
      <c r="CS389" s="14" t="e">
        <f t="shared" si="423"/>
        <v>#DIV/0!</v>
      </c>
      <c r="CT389" s="14" t="e">
        <f t="shared" si="423"/>
        <v>#DIV/0!</v>
      </c>
      <c r="CU389" s="14" t="e">
        <f t="shared" si="423"/>
        <v>#DIV/0!</v>
      </c>
      <c r="CV389" s="14" t="e">
        <f t="shared" si="423"/>
        <v>#DIV/0!</v>
      </c>
      <c r="CW389" s="14" t="e">
        <f t="shared" si="423"/>
        <v>#DIV/0!</v>
      </c>
      <c r="CX389" s="14" t="e">
        <f t="shared" si="423"/>
        <v>#DIV/0!</v>
      </c>
      <c r="CY389" s="14" t="e">
        <f t="shared" si="423"/>
        <v>#DIV/0!</v>
      </c>
      <c r="CZ389" s="14" t="e">
        <f t="shared" si="423"/>
        <v>#DIV/0!</v>
      </c>
      <c r="DA389" s="14" t="e">
        <f t="shared" si="423"/>
        <v>#DIV/0!</v>
      </c>
      <c r="DB389" s="14" t="e">
        <f t="shared" si="423"/>
        <v>#DIV/0!</v>
      </c>
      <c r="DC389" s="14" t="e">
        <f t="shared" si="423"/>
        <v>#DIV/0!</v>
      </c>
      <c r="DD389" s="14" t="e">
        <f t="shared" si="424"/>
        <v>#DIV/0!</v>
      </c>
      <c r="DE389" s="14" t="e">
        <f t="shared" si="424"/>
        <v>#DIV/0!</v>
      </c>
      <c r="DF389" s="14" t="e">
        <f t="shared" si="424"/>
        <v>#DIV/0!</v>
      </c>
      <c r="DG389" s="14" t="e">
        <f t="shared" si="424"/>
        <v>#DIV/0!</v>
      </c>
      <c r="DH389" s="14" t="e">
        <f t="shared" si="424"/>
        <v>#DIV/0!</v>
      </c>
      <c r="DI389" s="14" t="e">
        <f t="shared" si="424"/>
        <v>#DIV/0!</v>
      </c>
      <c r="DJ389" s="14" t="e">
        <f t="shared" si="424"/>
        <v>#DIV/0!</v>
      </c>
      <c r="DK389" s="14" t="e">
        <f t="shared" si="424"/>
        <v>#DIV/0!</v>
      </c>
      <c r="DL389" s="14" t="e">
        <f t="shared" si="424"/>
        <v>#DIV/0!</v>
      </c>
      <c r="DM389" s="14" t="e">
        <f t="shared" si="424"/>
        <v>#DIV/0!</v>
      </c>
      <c r="DN389" s="14" t="e">
        <f t="shared" si="424"/>
        <v>#DIV/0!</v>
      </c>
      <c r="DO389" s="14" t="e">
        <f t="shared" si="424"/>
        <v>#DIV/0!</v>
      </c>
      <c r="DP389" s="14" t="e">
        <f t="shared" si="424"/>
        <v>#DIV/0!</v>
      </c>
      <c r="DQ389" s="14" t="e">
        <f t="shared" si="424"/>
        <v>#DIV/0!</v>
      </c>
      <c r="DR389" s="14" t="e">
        <f t="shared" si="424"/>
        <v>#DIV/0!</v>
      </c>
      <c r="DS389" s="14" t="e">
        <f t="shared" si="424"/>
        <v>#DIV/0!</v>
      </c>
      <c r="DT389" s="14" t="e">
        <f t="shared" si="425"/>
        <v>#DIV/0!</v>
      </c>
      <c r="DU389" s="14" t="e">
        <f t="shared" si="425"/>
        <v>#DIV/0!</v>
      </c>
      <c r="DV389" s="14" t="e">
        <f t="shared" si="425"/>
        <v>#DIV/0!</v>
      </c>
      <c r="DW389" s="14" t="e">
        <f t="shared" si="425"/>
        <v>#DIV/0!</v>
      </c>
      <c r="DX389" s="14" t="e">
        <f t="shared" si="425"/>
        <v>#DIV/0!</v>
      </c>
      <c r="DY389" s="14" t="e">
        <f t="shared" si="425"/>
        <v>#DIV/0!</v>
      </c>
      <c r="DZ389" s="14" t="e">
        <f t="shared" si="429"/>
        <v>#DIV/0!</v>
      </c>
    </row>
    <row r="390" spans="1:130">
      <c r="A390" s="18">
        <v>4</v>
      </c>
      <c r="B390" s="15">
        <f t="shared" si="426"/>
        <v>0.36363636363636376</v>
      </c>
      <c r="C390" s="18">
        <v>2004</v>
      </c>
      <c r="D390" s="25">
        <f t="shared" si="430"/>
        <v>0</v>
      </c>
      <c r="E390" s="25">
        <f t="shared" si="431"/>
        <v>0</v>
      </c>
      <c r="F390" s="25">
        <f t="shared" ref="F390:F408" si="432">VLOOKUP($C$68,$D$3:$K$63,$A$73,0)*(B388-B387)</f>
        <v>0</v>
      </c>
      <c r="G390" s="25">
        <f>VLOOKUP($C$69,$D$3:$K$63,$A$73,0)*(B387-B386)</f>
        <v>0</v>
      </c>
      <c r="H390" s="25">
        <f>VLOOKUP($C$70,$D$3:$K$63,$A$73,0)*B386</f>
        <v>0</v>
      </c>
      <c r="I390" s="25"/>
      <c r="J390" s="25"/>
      <c r="K390" s="25"/>
      <c r="L390" s="25"/>
      <c r="M390" s="25"/>
      <c r="N390" s="25"/>
      <c r="O390" s="25"/>
      <c r="P390" s="25"/>
      <c r="Q390" s="25"/>
      <c r="R390" s="25"/>
      <c r="S390" s="25"/>
      <c r="T390" s="25"/>
      <c r="U390" s="25"/>
      <c r="V390" s="25"/>
      <c r="W390" s="25"/>
      <c r="X390" s="25"/>
      <c r="Y390" s="25"/>
      <c r="Z390" s="25"/>
      <c r="AA390" s="25"/>
      <c r="AB390" s="25"/>
      <c r="AC390" s="25"/>
      <c r="AD390" s="25"/>
      <c r="AE390" s="25"/>
      <c r="AF390" s="25"/>
      <c r="AG390" s="25"/>
      <c r="AH390" s="25"/>
      <c r="AI390" s="25"/>
      <c r="AJ390" s="25"/>
      <c r="AK390" s="25"/>
      <c r="AL390" s="25"/>
      <c r="AM390" s="25"/>
      <c r="AN390" s="25"/>
      <c r="AO390" s="25"/>
      <c r="AP390" s="25"/>
      <c r="AQ390" s="25"/>
      <c r="AR390" s="25"/>
      <c r="AS390" s="25"/>
      <c r="AT390" s="25"/>
      <c r="AU390" s="25"/>
      <c r="AV390" s="25"/>
      <c r="AW390" s="25"/>
      <c r="AX390" s="25"/>
      <c r="AY390" s="25"/>
      <c r="AZ390" s="25"/>
      <c r="BA390" s="25"/>
      <c r="BB390" s="25"/>
      <c r="BC390" s="25"/>
      <c r="BD390" s="25"/>
      <c r="BE390" s="25"/>
      <c r="BF390" s="25"/>
      <c r="BG390" s="25"/>
      <c r="BH390" s="25"/>
      <c r="BI390" s="25"/>
      <c r="BJ390" s="25"/>
      <c r="BK390" s="25"/>
      <c r="BL390" s="25"/>
      <c r="BM390" s="21">
        <f t="shared" si="427"/>
        <v>0</v>
      </c>
      <c r="BP390" s="18">
        <v>2004</v>
      </c>
      <c r="BQ390" s="14" t="e">
        <f t="shared" si="428"/>
        <v>#DIV/0!</v>
      </c>
      <c r="BR390" s="14" t="e">
        <f t="shared" si="421"/>
        <v>#DIV/0!</v>
      </c>
      <c r="BS390" s="14" t="e">
        <f t="shared" si="421"/>
        <v>#DIV/0!</v>
      </c>
      <c r="BT390" s="14" t="e">
        <f t="shared" si="421"/>
        <v>#DIV/0!</v>
      </c>
      <c r="BU390" s="14" t="e">
        <f t="shared" si="421"/>
        <v>#DIV/0!</v>
      </c>
      <c r="BV390" s="14" t="e">
        <f t="shared" si="421"/>
        <v>#DIV/0!</v>
      </c>
      <c r="BW390" s="14" t="e">
        <f t="shared" si="421"/>
        <v>#DIV/0!</v>
      </c>
      <c r="BX390" s="14" t="e">
        <f t="shared" si="421"/>
        <v>#DIV/0!</v>
      </c>
      <c r="BY390" s="14" t="e">
        <f t="shared" si="421"/>
        <v>#DIV/0!</v>
      </c>
      <c r="BZ390" s="14" t="e">
        <f t="shared" si="421"/>
        <v>#DIV/0!</v>
      </c>
      <c r="CA390" s="14" t="e">
        <f t="shared" si="421"/>
        <v>#DIV/0!</v>
      </c>
      <c r="CB390" s="14" t="e">
        <f t="shared" si="421"/>
        <v>#DIV/0!</v>
      </c>
      <c r="CC390" s="14" t="e">
        <f t="shared" si="421"/>
        <v>#DIV/0!</v>
      </c>
      <c r="CD390" s="14" t="e">
        <f t="shared" si="421"/>
        <v>#DIV/0!</v>
      </c>
      <c r="CE390" s="14" t="e">
        <f t="shared" si="421"/>
        <v>#DIV/0!</v>
      </c>
      <c r="CF390" s="14" t="e">
        <f t="shared" si="421"/>
        <v>#DIV/0!</v>
      </c>
      <c r="CG390" s="14" t="e">
        <f t="shared" si="421"/>
        <v>#DIV/0!</v>
      </c>
      <c r="CH390" s="14" t="e">
        <f t="shared" si="422"/>
        <v>#DIV/0!</v>
      </c>
      <c r="CI390" s="14" t="e">
        <f t="shared" si="422"/>
        <v>#DIV/0!</v>
      </c>
      <c r="CJ390" s="14" t="e">
        <f t="shared" si="422"/>
        <v>#DIV/0!</v>
      </c>
      <c r="CK390" s="14" t="e">
        <f t="shared" si="422"/>
        <v>#DIV/0!</v>
      </c>
      <c r="CL390" s="14" t="e">
        <f t="shared" si="422"/>
        <v>#DIV/0!</v>
      </c>
      <c r="CM390" s="14" t="e">
        <f t="shared" si="422"/>
        <v>#DIV/0!</v>
      </c>
      <c r="CN390" s="14" t="e">
        <f t="shared" si="423"/>
        <v>#DIV/0!</v>
      </c>
      <c r="CO390" s="14" t="e">
        <f t="shared" si="423"/>
        <v>#DIV/0!</v>
      </c>
      <c r="CP390" s="14" t="e">
        <f t="shared" si="423"/>
        <v>#DIV/0!</v>
      </c>
      <c r="CQ390" s="14" t="e">
        <f t="shared" si="423"/>
        <v>#DIV/0!</v>
      </c>
      <c r="CR390" s="14" t="e">
        <f t="shared" si="423"/>
        <v>#DIV/0!</v>
      </c>
      <c r="CS390" s="14" t="e">
        <f t="shared" si="423"/>
        <v>#DIV/0!</v>
      </c>
      <c r="CT390" s="14" t="e">
        <f t="shared" si="423"/>
        <v>#DIV/0!</v>
      </c>
      <c r="CU390" s="14" t="e">
        <f t="shared" si="423"/>
        <v>#DIV/0!</v>
      </c>
      <c r="CV390" s="14" t="e">
        <f t="shared" si="423"/>
        <v>#DIV/0!</v>
      </c>
      <c r="CW390" s="14" t="e">
        <f t="shared" si="423"/>
        <v>#DIV/0!</v>
      </c>
      <c r="CX390" s="14" t="e">
        <f t="shared" si="423"/>
        <v>#DIV/0!</v>
      </c>
      <c r="CY390" s="14" t="e">
        <f t="shared" si="423"/>
        <v>#DIV/0!</v>
      </c>
      <c r="CZ390" s="14" t="e">
        <f t="shared" si="423"/>
        <v>#DIV/0!</v>
      </c>
      <c r="DA390" s="14" t="e">
        <f t="shared" si="423"/>
        <v>#DIV/0!</v>
      </c>
      <c r="DB390" s="14" t="e">
        <f t="shared" si="423"/>
        <v>#DIV/0!</v>
      </c>
      <c r="DC390" s="14" t="e">
        <f t="shared" si="423"/>
        <v>#DIV/0!</v>
      </c>
      <c r="DD390" s="14" t="e">
        <f t="shared" si="424"/>
        <v>#DIV/0!</v>
      </c>
      <c r="DE390" s="14" t="e">
        <f t="shared" si="424"/>
        <v>#DIV/0!</v>
      </c>
      <c r="DF390" s="14" t="e">
        <f t="shared" si="424"/>
        <v>#DIV/0!</v>
      </c>
      <c r="DG390" s="14" t="e">
        <f t="shared" si="424"/>
        <v>#DIV/0!</v>
      </c>
      <c r="DH390" s="14" t="e">
        <f t="shared" si="424"/>
        <v>#DIV/0!</v>
      </c>
      <c r="DI390" s="14" t="e">
        <f t="shared" si="424"/>
        <v>#DIV/0!</v>
      </c>
      <c r="DJ390" s="14" t="e">
        <f t="shared" si="424"/>
        <v>#DIV/0!</v>
      </c>
      <c r="DK390" s="14" t="e">
        <f t="shared" si="424"/>
        <v>#DIV/0!</v>
      </c>
      <c r="DL390" s="14" t="e">
        <f t="shared" si="424"/>
        <v>#DIV/0!</v>
      </c>
      <c r="DM390" s="14" t="e">
        <f t="shared" si="424"/>
        <v>#DIV/0!</v>
      </c>
      <c r="DN390" s="14" t="e">
        <f t="shared" si="424"/>
        <v>#DIV/0!</v>
      </c>
      <c r="DO390" s="14" t="e">
        <f t="shared" si="424"/>
        <v>#DIV/0!</v>
      </c>
      <c r="DP390" s="14" t="e">
        <f t="shared" si="424"/>
        <v>#DIV/0!</v>
      </c>
      <c r="DQ390" s="14" t="e">
        <f t="shared" si="424"/>
        <v>#DIV/0!</v>
      </c>
      <c r="DR390" s="14" t="e">
        <f t="shared" si="424"/>
        <v>#DIV/0!</v>
      </c>
      <c r="DS390" s="14" t="e">
        <f t="shared" si="424"/>
        <v>#DIV/0!</v>
      </c>
      <c r="DT390" s="14" t="e">
        <f t="shared" si="425"/>
        <v>#DIV/0!</v>
      </c>
      <c r="DU390" s="14" t="e">
        <f t="shared" si="425"/>
        <v>#DIV/0!</v>
      </c>
      <c r="DV390" s="14" t="e">
        <f t="shared" si="425"/>
        <v>#DIV/0!</v>
      </c>
      <c r="DW390" s="14" t="e">
        <f t="shared" si="425"/>
        <v>#DIV/0!</v>
      </c>
      <c r="DX390" s="14" t="e">
        <f t="shared" si="425"/>
        <v>#DIV/0!</v>
      </c>
      <c r="DY390" s="14" t="e">
        <f t="shared" si="425"/>
        <v>#DIV/0!</v>
      </c>
      <c r="DZ390" s="14" t="e">
        <f t="shared" si="429"/>
        <v>#DIV/0!</v>
      </c>
    </row>
    <row r="391" spans="1:130">
      <c r="A391" s="18">
        <v>5</v>
      </c>
      <c r="B391" s="15">
        <f t="shared" si="426"/>
        <v>0.4545454545454547</v>
      </c>
      <c r="C391" s="18">
        <v>2005</v>
      </c>
      <c r="D391" s="25">
        <f t="shared" si="430"/>
        <v>0</v>
      </c>
      <c r="E391" s="25">
        <f t="shared" si="431"/>
        <v>0</v>
      </c>
      <c r="F391" s="25">
        <f t="shared" si="432"/>
        <v>0</v>
      </c>
      <c r="G391" s="25">
        <f t="shared" ref="G391:G409" si="433">VLOOKUP($C$69,$D$3:$K$63,$A$73,0)*(B388-B387)</f>
        <v>0</v>
      </c>
      <c r="H391" s="25">
        <f>VLOOKUP($C$70,$D$3:$K$63,$A$73,0)*(B387-B386)</f>
        <v>0</v>
      </c>
      <c r="I391" s="25">
        <f>VLOOKUP($C$71,$D$3:$K$63,$A$73,0)*B386</f>
        <v>0</v>
      </c>
      <c r="J391" s="25"/>
      <c r="K391" s="25"/>
      <c r="L391" s="25"/>
      <c r="M391" s="25"/>
      <c r="N391" s="25"/>
      <c r="O391" s="25"/>
      <c r="P391" s="25"/>
      <c r="Q391" s="25"/>
      <c r="R391" s="25"/>
      <c r="S391" s="25"/>
      <c r="T391" s="25"/>
      <c r="U391" s="25"/>
      <c r="V391" s="25"/>
      <c r="W391" s="25"/>
      <c r="X391" s="25"/>
      <c r="Y391" s="25"/>
      <c r="Z391" s="25"/>
      <c r="AA391" s="25"/>
      <c r="AB391" s="25"/>
      <c r="AC391" s="25"/>
      <c r="AD391" s="25"/>
      <c r="AE391" s="25"/>
      <c r="AF391" s="25"/>
      <c r="AG391" s="25"/>
      <c r="AH391" s="25"/>
      <c r="AI391" s="25"/>
      <c r="AJ391" s="25"/>
      <c r="AK391" s="25"/>
      <c r="AL391" s="25"/>
      <c r="AM391" s="25"/>
      <c r="AN391" s="25"/>
      <c r="AO391" s="25"/>
      <c r="AP391" s="25"/>
      <c r="AQ391" s="25"/>
      <c r="AR391" s="25"/>
      <c r="AS391" s="25"/>
      <c r="AT391" s="25"/>
      <c r="AU391" s="25"/>
      <c r="AV391" s="25"/>
      <c r="AW391" s="25"/>
      <c r="AX391" s="25"/>
      <c r="AY391" s="25"/>
      <c r="AZ391" s="25"/>
      <c r="BA391" s="25"/>
      <c r="BB391" s="25"/>
      <c r="BC391" s="25"/>
      <c r="BD391" s="25"/>
      <c r="BE391" s="25"/>
      <c r="BF391" s="25"/>
      <c r="BG391" s="25"/>
      <c r="BH391" s="25"/>
      <c r="BI391" s="25"/>
      <c r="BJ391" s="25"/>
      <c r="BK391" s="25"/>
      <c r="BL391" s="25"/>
      <c r="BM391" s="21">
        <f t="shared" si="427"/>
        <v>0</v>
      </c>
      <c r="BP391" s="18">
        <v>2005</v>
      </c>
      <c r="BQ391" s="14" t="e">
        <f t="shared" si="428"/>
        <v>#DIV/0!</v>
      </c>
      <c r="BR391" s="14" t="e">
        <f t="shared" si="421"/>
        <v>#DIV/0!</v>
      </c>
      <c r="BS391" s="14" t="e">
        <f t="shared" si="421"/>
        <v>#DIV/0!</v>
      </c>
      <c r="BT391" s="14" t="e">
        <f t="shared" si="421"/>
        <v>#DIV/0!</v>
      </c>
      <c r="BU391" s="14" t="e">
        <f t="shared" si="421"/>
        <v>#DIV/0!</v>
      </c>
      <c r="BV391" s="14" t="e">
        <f t="shared" si="421"/>
        <v>#DIV/0!</v>
      </c>
      <c r="BW391" s="14" t="e">
        <f t="shared" si="421"/>
        <v>#DIV/0!</v>
      </c>
      <c r="BX391" s="14" t="e">
        <f t="shared" si="421"/>
        <v>#DIV/0!</v>
      </c>
      <c r="BY391" s="14" t="e">
        <f t="shared" si="421"/>
        <v>#DIV/0!</v>
      </c>
      <c r="BZ391" s="14" t="e">
        <f t="shared" si="421"/>
        <v>#DIV/0!</v>
      </c>
      <c r="CA391" s="14" t="e">
        <f t="shared" si="421"/>
        <v>#DIV/0!</v>
      </c>
      <c r="CB391" s="14" t="e">
        <f t="shared" si="421"/>
        <v>#DIV/0!</v>
      </c>
      <c r="CC391" s="14" t="e">
        <f t="shared" si="421"/>
        <v>#DIV/0!</v>
      </c>
      <c r="CD391" s="14" t="e">
        <f t="shared" si="421"/>
        <v>#DIV/0!</v>
      </c>
      <c r="CE391" s="14" t="e">
        <f t="shared" si="421"/>
        <v>#DIV/0!</v>
      </c>
      <c r="CF391" s="14" t="e">
        <f t="shared" si="421"/>
        <v>#DIV/0!</v>
      </c>
      <c r="CG391" s="14" t="e">
        <f t="shared" si="421"/>
        <v>#DIV/0!</v>
      </c>
      <c r="CH391" s="14" t="e">
        <f t="shared" si="422"/>
        <v>#DIV/0!</v>
      </c>
      <c r="CI391" s="14" t="e">
        <f t="shared" si="422"/>
        <v>#DIV/0!</v>
      </c>
      <c r="CJ391" s="14" t="e">
        <f t="shared" si="422"/>
        <v>#DIV/0!</v>
      </c>
      <c r="CK391" s="14" t="e">
        <f t="shared" si="422"/>
        <v>#DIV/0!</v>
      </c>
      <c r="CL391" s="14" t="e">
        <f t="shared" si="422"/>
        <v>#DIV/0!</v>
      </c>
      <c r="CM391" s="14" t="e">
        <f t="shared" si="422"/>
        <v>#DIV/0!</v>
      </c>
      <c r="CN391" s="14" t="e">
        <f t="shared" si="423"/>
        <v>#DIV/0!</v>
      </c>
      <c r="CO391" s="14" t="e">
        <f t="shared" si="423"/>
        <v>#DIV/0!</v>
      </c>
      <c r="CP391" s="14" t="e">
        <f t="shared" si="423"/>
        <v>#DIV/0!</v>
      </c>
      <c r="CQ391" s="14" t="e">
        <f t="shared" si="423"/>
        <v>#DIV/0!</v>
      </c>
      <c r="CR391" s="14" t="e">
        <f t="shared" si="423"/>
        <v>#DIV/0!</v>
      </c>
      <c r="CS391" s="14" t="e">
        <f t="shared" si="423"/>
        <v>#DIV/0!</v>
      </c>
      <c r="CT391" s="14" t="e">
        <f t="shared" si="423"/>
        <v>#DIV/0!</v>
      </c>
      <c r="CU391" s="14" t="e">
        <f t="shared" si="423"/>
        <v>#DIV/0!</v>
      </c>
      <c r="CV391" s="14" t="e">
        <f t="shared" si="423"/>
        <v>#DIV/0!</v>
      </c>
      <c r="CW391" s="14" t="e">
        <f t="shared" si="423"/>
        <v>#DIV/0!</v>
      </c>
      <c r="CX391" s="14" t="e">
        <f t="shared" si="423"/>
        <v>#DIV/0!</v>
      </c>
      <c r="CY391" s="14" t="e">
        <f t="shared" si="423"/>
        <v>#DIV/0!</v>
      </c>
      <c r="CZ391" s="14" t="e">
        <f t="shared" si="423"/>
        <v>#DIV/0!</v>
      </c>
      <c r="DA391" s="14" t="e">
        <f t="shared" si="423"/>
        <v>#DIV/0!</v>
      </c>
      <c r="DB391" s="14" t="e">
        <f t="shared" si="423"/>
        <v>#DIV/0!</v>
      </c>
      <c r="DC391" s="14" t="e">
        <f t="shared" si="423"/>
        <v>#DIV/0!</v>
      </c>
      <c r="DD391" s="14" t="e">
        <f t="shared" si="424"/>
        <v>#DIV/0!</v>
      </c>
      <c r="DE391" s="14" t="e">
        <f t="shared" si="424"/>
        <v>#DIV/0!</v>
      </c>
      <c r="DF391" s="14" t="e">
        <f t="shared" si="424"/>
        <v>#DIV/0!</v>
      </c>
      <c r="DG391" s="14" t="e">
        <f t="shared" si="424"/>
        <v>#DIV/0!</v>
      </c>
      <c r="DH391" s="14" t="e">
        <f t="shared" si="424"/>
        <v>#DIV/0!</v>
      </c>
      <c r="DI391" s="14" t="e">
        <f t="shared" si="424"/>
        <v>#DIV/0!</v>
      </c>
      <c r="DJ391" s="14" t="e">
        <f t="shared" si="424"/>
        <v>#DIV/0!</v>
      </c>
      <c r="DK391" s="14" t="e">
        <f t="shared" si="424"/>
        <v>#DIV/0!</v>
      </c>
      <c r="DL391" s="14" t="e">
        <f t="shared" si="424"/>
        <v>#DIV/0!</v>
      </c>
      <c r="DM391" s="14" t="e">
        <f t="shared" si="424"/>
        <v>#DIV/0!</v>
      </c>
      <c r="DN391" s="14" t="e">
        <f t="shared" si="424"/>
        <v>#DIV/0!</v>
      </c>
      <c r="DO391" s="14" t="e">
        <f t="shared" si="424"/>
        <v>#DIV/0!</v>
      </c>
      <c r="DP391" s="14" t="e">
        <f t="shared" si="424"/>
        <v>#DIV/0!</v>
      </c>
      <c r="DQ391" s="14" t="e">
        <f t="shared" si="424"/>
        <v>#DIV/0!</v>
      </c>
      <c r="DR391" s="14" t="e">
        <f t="shared" si="424"/>
        <v>#DIV/0!</v>
      </c>
      <c r="DS391" s="14" t="e">
        <f t="shared" si="424"/>
        <v>#DIV/0!</v>
      </c>
      <c r="DT391" s="14" t="e">
        <f t="shared" si="425"/>
        <v>#DIV/0!</v>
      </c>
      <c r="DU391" s="14" t="e">
        <f t="shared" si="425"/>
        <v>#DIV/0!</v>
      </c>
      <c r="DV391" s="14" t="e">
        <f t="shared" si="425"/>
        <v>#DIV/0!</v>
      </c>
      <c r="DW391" s="14" t="e">
        <f t="shared" si="425"/>
        <v>#DIV/0!</v>
      </c>
      <c r="DX391" s="14" t="e">
        <f t="shared" si="425"/>
        <v>#DIV/0!</v>
      </c>
      <c r="DY391" s="14" t="e">
        <f t="shared" si="425"/>
        <v>#DIV/0!</v>
      </c>
      <c r="DZ391" s="14" t="e">
        <f t="shared" si="429"/>
        <v>#DIV/0!</v>
      </c>
    </row>
    <row r="392" spans="1:130">
      <c r="A392" s="18">
        <v>6</v>
      </c>
      <c r="B392" s="15">
        <f t="shared" si="426"/>
        <v>0.54545454545454564</v>
      </c>
      <c r="C392" s="18">
        <v>2006</v>
      </c>
      <c r="D392" s="25">
        <f t="shared" si="430"/>
        <v>0</v>
      </c>
      <c r="E392" s="25">
        <f t="shared" si="431"/>
        <v>0</v>
      </c>
      <c r="F392" s="25">
        <f t="shared" si="432"/>
        <v>0</v>
      </c>
      <c r="G392" s="25">
        <f t="shared" si="433"/>
        <v>0</v>
      </c>
      <c r="H392" s="25">
        <f t="shared" ref="H392:H410" si="434">VLOOKUP($C$70,$D$3:$K$63,$A$73,0)*(B388-B387)</f>
        <v>0</v>
      </c>
      <c r="I392" s="25">
        <f>VLOOKUP($C$71,$D$3:$K$63,$A$73,0)*(B387-B386)</f>
        <v>0</v>
      </c>
      <c r="J392" s="25">
        <f>VLOOKUP($C$72,$D$3:$K$63,$A$73,0)*B386</f>
        <v>0</v>
      </c>
      <c r="K392" s="25"/>
      <c r="L392" s="25"/>
      <c r="M392" s="25"/>
      <c r="N392" s="25"/>
      <c r="O392" s="25"/>
      <c r="P392" s="25"/>
      <c r="Q392" s="25"/>
      <c r="R392" s="25"/>
      <c r="S392" s="25"/>
      <c r="T392" s="25"/>
      <c r="U392" s="25"/>
      <c r="V392" s="25"/>
      <c r="W392" s="25"/>
      <c r="X392" s="25"/>
      <c r="Y392" s="25"/>
      <c r="Z392" s="25"/>
      <c r="AA392" s="25"/>
      <c r="AB392" s="25"/>
      <c r="AC392" s="25"/>
      <c r="AD392" s="25"/>
      <c r="AE392" s="25"/>
      <c r="AF392" s="25"/>
      <c r="AG392" s="25"/>
      <c r="AH392" s="25"/>
      <c r="AI392" s="25"/>
      <c r="AJ392" s="25"/>
      <c r="AK392" s="25"/>
      <c r="AL392" s="25"/>
      <c r="AM392" s="25"/>
      <c r="AN392" s="25"/>
      <c r="AO392" s="25"/>
      <c r="AP392" s="25"/>
      <c r="AQ392" s="25"/>
      <c r="AR392" s="25"/>
      <c r="AS392" s="25"/>
      <c r="AT392" s="25"/>
      <c r="AU392" s="25"/>
      <c r="AV392" s="25"/>
      <c r="AW392" s="25"/>
      <c r="AX392" s="25"/>
      <c r="AY392" s="25"/>
      <c r="AZ392" s="25"/>
      <c r="BA392" s="25"/>
      <c r="BB392" s="25"/>
      <c r="BC392" s="25"/>
      <c r="BD392" s="25"/>
      <c r="BE392" s="25"/>
      <c r="BF392" s="25"/>
      <c r="BG392" s="25"/>
      <c r="BH392" s="25"/>
      <c r="BI392" s="25"/>
      <c r="BJ392" s="25"/>
      <c r="BK392" s="25"/>
      <c r="BL392" s="25"/>
      <c r="BM392" s="21">
        <f t="shared" si="427"/>
        <v>0</v>
      </c>
      <c r="BP392" s="18">
        <v>2006</v>
      </c>
      <c r="BQ392" s="14" t="e">
        <f t="shared" si="428"/>
        <v>#DIV/0!</v>
      </c>
      <c r="BR392" s="14" t="e">
        <f t="shared" si="421"/>
        <v>#DIV/0!</v>
      </c>
      <c r="BS392" s="14" t="e">
        <f t="shared" si="421"/>
        <v>#DIV/0!</v>
      </c>
      <c r="BT392" s="14" t="e">
        <f t="shared" si="421"/>
        <v>#DIV/0!</v>
      </c>
      <c r="BU392" s="14" t="e">
        <f t="shared" si="421"/>
        <v>#DIV/0!</v>
      </c>
      <c r="BV392" s="14" t="e">
        <f t="shared" si="421"/>
        <v>#DIV/0!</v>
      </c>
      <c r="BW392" s="14" t="e">
        <f t="shared" si="421"/>
        <v>#DIV/0!</v>
      </c>
      <c r="BX392" s="14" t="e">
        <f t="shared" si="421"/>
        <v>#DIV/0!</v>
      </c>
      <c r="BY392" s="14" t="e">
        <f t="shared" si="421"/>
        <v>#DIV/0!</v>
      </c>
      <c r="BZ392" s="14" t="e">
        <f t="shared" si="421"/>
        <v>#DIV/0!</v>
      </c>
      <c r="CA392" s="14" t="e">
        <f t="shared" si="421"/>
        <v>#DIV/0!</v>
      </c>
      <c r="CB392" s="14" t="e">
        <f t="shared" si="421"/>
        <v>#DIV/0!</v>
      </c>
      <c r="CC392" s="14" t="e">
        <f t="shared" si="421"/>
        <v>#DIV/0!</v>
      </c>
      <c r="CD392" s="14" t="e">
        <f t="shared" si="421"/>
        <v>#DIV/0!</v>
      </c>
      <c r="CE392" s="14" t="e">
        <f t="shared" si="421"/>
        <v>#DIV/0!</v>
      </c>
      <c r="CF392" s="14" t="e">
        <f t="shared" si="421"/>
        <v>#DIV/0!</v>
      </c>
      <c r="CG392" s="14" t="e">
        <f t="shared" si="421"/>
        <v>#DIV/0!</v>
      </c>
      <c r="CH392" s="14" t="e">
        <f t="shared" si="422"/>
        <v>#DIV/0!</v>
      </c>
      <c r="CI392" s="14" t="e">
        <f t="shared" si="422"/>
        <v>#DIV/0!</v>
      </c>
      <c r="CJ392" s="14" t="e">
        <f t="shared" si="422"/>
        <v>#DIV/0!</v>
      </c>
      <c r="CK392" s="14" t="e">
        <f t="shared" si="422"/>
        <v>#DIV/0!</v>
      </c>
      <c r="CL392" s="14" t="e">
        <f t="shared" si="422"/>
        <v>#DIV/0!</v>
      </c>
      <c r="CM392" s="14" t="e">
        <f t="shared" si="422"/>
        <v>#DIV/0!</v>
      </c>
      <c r="CN392" s="14" t="e">
        <f t="shared" si="423"/>
        <v>#DIV/0!</v>
      </c>
      <c r="CO392" s="14" t="e">
        <f t="shared" si="423"/>
        <v>#DIV/0!</v>
      </c>
      <c r="CP392" s="14" t="e">
        <f t="shared" si="423"/>
        <v>#DIV/0!</v>
      </c>
      <c r="CQ392" s="14" t="e">
        <f t="shared" si="423"/>
        <v>#DIV/0!</v>
      </c>
      <c r="CR392" s="14" t="e">
        <f t="shared" si="423"/>
        <v>#DIV/0!</v>
      </c>
      <c r="CS392" s="14" t="e">
        <f t="shared" si="423"/>
        <v>#DIV/0!</v>
      </c>
      <c r="CT392" s="14" t="e">
        <f t="shared" si="423"/>
        <v>#DIV/0!</v>
      </c>
      <c r="CU392" s="14" t="e">
        <f t="shared" si="423"/>
        <v>#DIV/0!</v>
      </c>
      <c r="CV392" s="14" t="e">
        <f t="shared" si="423"/>
        <v>#DIV/0!</v>
      </c>
      <c r="CW392" s="14" t="e">
        <f t="shared" si="423"/>
        <v>#DIV/0!</v>
      </c>
      <c r="CX392" s="14" t="e">
        <f t="shared" si="423"/>
        <v>#DIV/0!</v>
      </c>
      <c r="CY392" s="14" t="e">
        <f t="shared" si="423"/>
        <v>#DIV/0!</v>
      </c>
      <c r="CZ392" s="14" t="e">
        <f t="shared" si="423"/>
        <v>#DIV/0!</v>
      </c>
      <c r="DA392" s="14" t="e">
        <f t="shared" si="423"/>
        <v>#DIV/0!</v>
      </c>
      <c r="DB392" s="14" t="e">
        <f t="shared" si="423"/>
        <v>#DIV/0!</v>
      </c>
      <c r="DC392" s="14" t="e">
        <f t="shared" si="423"/>
        <v>#DIV/0!</v>
      </c>
      <c r="DD392" s="14" t="e">
        <f t="shared" si="424"/>
        <v>#DIV/0!</v>
      </c>
      <c r="DE392" s="14" t="e">
        <f t="shared" si="424"/>
        <v>#DIV/0!</v>
      </c>
      <c r="DF392" s="14" t="e">
        <f t="shared" si="424"/>
        <v>#DIV/0!</v>
      </c>
      <c r="DG392" s="14" t="e">
        <f t="shared" si="424"/>
        <v>#DIV/0!</v>
      </c>
      <c r="DH392" s="14" t="e">
        <f t="shared" si="424"/>
        <v>#DIV/0!</v>
      </c>
      <c r="DI392" s="14" t="e">
        <f t="shared" si="424"/>
        <v>#DIV/0!</v>
      </c>
      <c r="DJ392" s="14" t="e">
        <f t="shared" si="424"/>
        <v>#DIV/0!</v>
      </c>
      <c r="DK392" s="14" t="e">
        <f t="shared" si="424"/>
        <v>#DIV/0!</v>
      </c>
      <c r="DL392" s="14" t="e">
        <f t="shared" si="424"/>
        <v>#DIV/0!</v>
      </c>
      <c r="DM392" s="14" t="e">
        <f t="shared" si="424"/>
        <v>#DIV/0!</v>
      </c>
      <c r="DN392" s="14" t="e">
        <f t="shared" si="424"/>
        <v>#DIV/0!</v>
      </c>
      <c r="DO392" s="14" t="e">
        <f t="shared" si="424"/>
        <v>#DIV/0!</v>
      </c>
      <c r="DP392" s="14" t="e">
        <f t="shared" si="424"/>
        <v>#DIV/0!</v>
      </c>
      <c r="DQ392" s="14" t="e">
        <f t="shared" si="424"/>
        <v>#DIV/0!</v>
      </c>
      <c r="DR392" s="14" t="e">
        <f t="shared" si="424"/>
        <v>#DIV/0!</v>
      </c>
      <c r="DS392" s="14" t="e">
        <f t="shared" si="424"/>
        <v>#DIV/0!</v>
      </c>
      <c r="DT392" s="14" t="e">
        <f t="shared" si="425"/>
        <v>#DIV/0!</v>
      </c>
      <c r="DU392" s="14" t="e">
        <f t="shared" si="425"/>
        <v>#DIV/0!</v>
      </c>
      <c r="DV392" s="14" t="e">
        <f t="shared" si="425"/>
        <v>#DIV/0!</v>
      </c>
      <c r="DW392" s="14" t="e">
        <f t="shared" si="425"/>
        <v>#DIV/0!</v>
      </c>
      <c r="DX392" s="14" t="e">
        <f t="shared" si="425"/>
        <v>#DIV/0!</v>
      </c>
      <c r="DY392" s="14" t="e">
        <f t="shared" si="425"/>
        <v>#DIV/0!</v>
      </c>
      <c r="DZ392" s="14" t="e">
        <f t="shared" si="429"/>
        <v>#DIV/0!</v>
      </c>
    </row>
    <row r="393" spans="1:130">
      <c r="A393" s="18">
        <v>7</v>
      </c>
      <c r="B393" s="15">
        <f t="shared" si="426"/>
        <v>0.63636363636363658</v>
      </c>
      <c r="C393" s="18">
        <v>2007</v>
      </c>
      <c r="D393" s="25">
        <f t="shared" si="430"/>
        <v>0</v>
      </c>
      <c r="E393" s="25">
        <f t="shared" si="431"/>
        <v>0</v>
      </c>
      <c r="F393" s="25">
        <f t="shared" si="432"/>
        <v>0</v>
      </c>
      <c r="G393" s="25">
        <f t="shared" si="433"/>
        <v>0</v>
      </c>
      <c r="H393" s="25">
        <f t="shared" si="434"/>
        <v>0</v>
      </c>
      <c r="I393" s="25">
        <f t="shared" ref="I393:I411" si="435">VLOOKUP($C$71,$D$3:$K$63,$A$73,0)*(B388-B387)</f>
        <v>0</v>
      </c>
      <c r="J393" s="25">
        <f>VLOOKUP($C$72,$D$3:$K$63,$A$73,0)*(B387-B386)</f>
        <v>0</v>
      </c>
      <c r="K393" s="25">
        <f>VLOOKUP($C$73,$D$3:$K$63,$A$73,0)*B386</f>
        <v>0</v>
      </c>
      <c r="L393" s="25"/>
      <c r="M393" s="25"/>
      <c r="N393" s="25"/>
      <c r="O393" s="25"/>
      <c r="P393" s="25"/>
      <c r="Q393" s="25"/>
      <c r="R393" s="25"/>
      <c r="S393" s="25"/>
      <c r="T393" s="25"/>
      <c r="U393" s="25"/>
      <c r="V393" s="25"/>
      <c r="W393" s="25"/>
      <c r="X393" s="25"/>
      <c r="Y393" s="25"/>
      <c r="Z393" s="25"/>
      <c r="AA393" s="25"/>
      <c r="AB393" s="25"/>
      <c r="AC393" s="25"/>
      <c r="AD393" s="25"/>
      <c r="AE393" s="25"/>
      <c r="AF393" s="25"/>
      <c r="AG393" s="25"/>
      <c r="AH393" s="25"/>
      <c r="AI393" s="25"/>
      <c r="AJ393" s="25"/>
      <c r="AK393" s="25"/>
      <c r="AL393" s="25"/>
      <c r="AM393" s="25"/>
      <c r="AN393" s="25"/>
      <c r="AO393" s="25"/>
      <c r="AP393" s="25"/>
      <c r="AQ393" s="25"/>
      <c r="AR393" s="25"/>
      <c r="AS393" s="25"/>
      <c r="AT393" s="25"/>
      <c r="AU393" s="25"/>
      <c r="AV393" s="25"/>
      <c r="AW393" s="25"/>
      <c r="AX393" s="25"/>
      <c r="AY393" s="25"/>
      <c r="AZ393" s="25"/>
      <c r="BA393" s="25"/>
      <c r="BB393" s="25"/>
      <c r="BC393" s="25"/>
      <c r="BD393" s="25"/>
      <c r="BE393" s="25"/>
      <c r="BF393" s="25"/>
      <c r="BG393" s="25"/>
      <c r="BH393" s="25"/>
      <c r="BI393" s="25"/>
      <c r="BJ393" s="25"/>
      <c r="BK393" s="25"/>
      <c r="BL393" s="25"/>
      <c r="BM393" s="21">
        <f t="shared" si="427"/>
        <v>0</v>
      </c>
      <c r="BP393" s="18">
        <v>2007</v>
      </c>
      <c r="BQ393" s="14" t="e">
        <f t="shared" si="428"/>
        <v>#DIV/0!</v>
      </c>
      <c r="BR393" s="14" t="e">
        <f t="shared" si="421"/>
        <v>#DIV/0!</v>
      </c>
      <c r="BS393" s="14" t="e">
        <f t="shared" si="421"/>
        <v>#DIV/0!</v>
      </c>
      <c r="BT393" s="14" t="e">
        <f t="shared" si="421"/>
        <v>#DIV/0!</v>
      </c>
      <c r="BU393" s="14" t="e">
        <f t="shared" si="421"/>
        <v>#DIV/0!</v>
      </c>
      <c r="BV393" s="14" t="e">
        <f t="shared" si="421"/>
        <v>#DIV/0!</v>
      </c>
      <c r="BW393" s="14" t="e">
        <f t="shared" si="421"/>
        <v>#DIV/0!</v>
      </c>
      <c r="BX393" s="14" t="e">
        <f t="shared" si="421"/>
        <v>#DIV/0!</v>
      </c>
      <c r="BY393" s="14" t="e">
        <f t="shared" si="421"/>
        <v>#DIV/0!</v>
      </c>
      <c r="BZ393" s="14" t="e">
        <f t="shared" si="421"/>
        <v>#DIV/0!</v>
      </c>
      <c r="CA393" s="14" t="e">
        <f t="shared" si="421"/>
        <v>#DIV/0!</v>
      </c>
      <c r="CB393" s="14" t="e">
        <f t="shared" si="421"/>
        <v>#DIV/0!</v>
      </c>
      <c r="CC393" s="14" t="e">
        <f t="shared" si="421"/>
        <v>#DIV/0!</v>
      </c>
      <c r="CD393" s="14" t="e">
        <f t="shared" si="421"/>
        <v>#DIV/0!</v>
      </c>
      <c r="CE393" s="14" t="e">
        <f t="shared" si="421"/>
        <v>#DIV/0!</v>
      </c>
      <c r="CF393" s="14" t="e">
        <f t="shared" si="421"/>
        <v>#DIV/0!</v>
      </c>
      <c r="CG393" s="14" t="e">
        <f t="shared" si="421"/>
        <v>#DIV/0!</v>
      </c>
      <c r="CH393" s="14" t="e">
        <f t="shared" si="422"/>
        <v>#DIV/0!</v>
      </c>
      <c r="CI393" s="14" t="e">
        <f t="shared" si="422"/>
        <v>#DIV/0!</v>
      </c>
      <c r="CJ393" s="14" t="e">
        <f t="shared" si="422"/>
        <v>#DIV/0!</v>
      </c>
      <c r="CK393" s="14" t="e">
        <f t="shared" si="422"/>
        <v>#DIV/0!</v>
      </c>
      <c r="CL393" s="14" t="e">
        <f t="shared" si="422"/>
        <v>#DIV/0!</v>
      </c>
      <c r="CM393" s="14" t="e">
        <f t="shared" si="422"/>
        <v>#DIV/0!</v>
      </c>
      <c r="CN393" s="14" t="e">
        <f t="shared" si="423"/>
        <v>#DIV/0!</v>
      </c>
      <c r="CO393" s="14" t="e">
        <f t="shared" si="423"/>
        <v>#DIV/0!</v>
      </c>
      <c r="CP393" s="14" t="e">
        <f t="shared" si="423"/>
        <v>#DIV/0!</v>
      </c>
      <c r="CQ393" s="14" t="e">
        <f t="shared" si="423"/>
        <v>#DIV/0!</v>
      </c>
      <c r="CR393" s="14" t="e">
        <f t="shared" si="423"/>
        <v>#DIV/0!</v>
      </c>
      <c r="CS393" s="14" t="e">
        <f t="shared" si="423"/>
        <v>#DIV/0!</v>
      </c>
      <c r="CT393" s="14" t="e">
        <f t="shared" si="423"/>
        <v>#DIV/0!</v>
      </c>
      <c r="CU393" s="14" t="e">
        <f t="shared" si="423"/>
        <v>#DIV/0!</v>
      </c>
      <c r="CV393" s="14" t="e">
        <f t="shared" si="423"/>
        <v>#DIV/0!</v>
      </c>
      <c r="CW393" s="14" t="e">
        <f t="shared" si="423"/>
        <v>#DIV/0!</v>
      </c>
      <c r="CX393" s="14" t="e">
        <f t="shared" si="423"/>
        <v>#DIV/0!</v>
      </c>
      <c r="CY393" s="14" t="e">
        <f t="shared" si="423"/>
        <v>#DIV/0!</v>
      </c>
      <c r="CZ393" s="14" t="e">
        <f t="shared" si="423"/>
        <v>#DIV/0!</v>
      </c>
      <c r="DA393" s="14" t="e">
        <f t="shared" si="423"/>
        <v>#DIV/0!</v>
      </c>
      <c r="DB393" s="14" t="e">
        <f t="shared" si="423"/>
        <v>#DIV/0!</v>
      </c>
      <c r="DC393" s="14" t="e">
        <f t="shared" si="423"/>
        <v>#DIV/0!</v>
      </c>
      <c r="DD393" s="14" t="e">
        <f t="shared" si="424"/>
        <v>#DIV/0!</v>
      </c>
      <c r="DE393" s="14" t="e">
        <f t="shared" si="424"/>
        <v>#DIV/0!</v>
      </c>
      <c r="DF393" s="14" t="e">
        <f t="shared" si="424"/>
        <v>#DIV/0!</v>
      </c>
      <c r="DG393" s="14" t="e">
        <f t="shared" si="424"/>
        <v>#DIV/0!</v>
      </c>
      <c r="DH393" s="14" t="e">
        <f t="shared" si="424"/>
        <v>#DIV/0!</v>
      </c>
      <c r="DI393" s="14" t="e">
        <f t="shared" si="424"/>
        <v>#DIV/0!</v>
      </c>
      <c r="DJ393" s="14" t="e">
        <f t="shared" si="424"/>
        <v>#DIV/0!</v>
      </c>
      <c r="DK393" s="14" t="e">
        <f t="shared" si="424"/>
        <v>#DIV/0!</v>
      </c>
      <c r="DL393" s="14" t="e">
        <f t="shared" si="424"/>
        <v>#DIV/0!</v>
      </c>
      <c r="DM393" s="14" t="e">
        <f t="shared" si="424"/>
        <v>#DIV/0!</v>
      </c>
      <c r="DN393" s="14" t="e">
        <f t="shared" si="424"/>
        <v>#DIV/0!</v>
      </c>
      <c r="DO393" s="14" t="e">
        <f t="shared" si="424"/>
        <v>#DIV/0!</v>
      </c>
      <c r="DP393" s="14" t="e">
        <f t="shared" si="424"/>
        <v>#DIV/0!</v>
      </c>
      <c r="DQ393" s="14" t="e">
        <f t="shared" si="424"/>
        <v>#DIV/0!</v>
      </c>
      <c r="DR393" s="14" t="e">
        <f t="shared" si="424"/>
        <v>#DIV/0!</v>
      </c>
      <c r="DS393" s="14" t="e">
        <f t="shared" si="424"/>
        <v>#DIV/0!</v>
      </c>
      <c r="DT393" s="14" t="e">
        <f t="shared" si="425"/>
        <v>#DIV/0!</v>
      </c>
      <c r="DU393" s="14" t="e">
        <f t="shared" si="425"/>
        <v>#DIV/0!</v>
      </c>
      <c r="DV393" s="14" t="e">
        <f t="shared" si="425"/>
        <v>#DIV/0!</v>
      </c>
      <c r="DW393" s="14" t="e">
        <f t="shared" si="425"/>
        <v>#DIV/0!</v>
      </c>
      <c r="DX393" s="14" t="e">
        <f t="shared" si="425"/>
        <v>#DIV/0!</v>
      </c>
      <c r="DY393" s="14" t="e">
        <f t="shared" si="425"/>
        <v>#DIV/0!</v>
      </c>
      <c r="DZ393" s="14" t="e">
        <f t="shared" si="429"/>
        <v>#DIV/0!</v>
      </c>
    </row>
    <row r="394" spans="1:130">
      <c r="A394" s="18">
        <v>8</v>
      </c>
      <c r="B394" s="15">
        <f t="shared" si="426"/>
        <v>0.72727272727272751</v>
      </c>
      <c r="C394" s="18">
        <v>2008</v>
      </c>
      <c r="D394" s="25">
        <f t="shared" si="430"/>
        <v>0</v>
      </c>
      <c r="E394" s="25">
        <f t="shared" si="431"/>
        <v>0</v>
      </c>
      <c r="F394" s="25">
        <f t="shared" si="432"/>
        <v>0</v>
      </c>
      <c r="G394" s="25">
        <f t="shared" si="433"/>
        <v>0</v>
      </c>
      <c r="H394" s="25">
        <f t="shared" si="434"/>
        <v>0</v>
      </c>
      <c r="I394" s="25">
        <f t="shared" si="435"/>
        <v>0</v>
      </c>
      <c r="J394" s="25">
        <f t="shared" ref="J394:J412" si="436">VLOOKUP($C$72,$D$3:$K$63,$A$73,0)*(B388-B387)</f>
        <v>0</v>
      </c>
      <c r="K394" s="25">
        <f>VLOOKUP($C$73,$D$3:$K$63,$A$73,0)*(B387-B386)</f>
        <v>0</v>
      </c>
      <c r="L394" s="25">
        <f>VLOOKUP($C$74,$D$3:$K$63,$A$73,0)*B386</f>
        <v>0</v>
      </c>
      <c r="M394" s="25"/>
      <c r="N394" s="25"/>
      <c r="O394" s="25"/>
      <c r="P394" s="25"/>
      <c r="Q394" s="25"/>
      <c r="R394" s="25"/>
      <c r="S394" s="25"/>
      <c r="T394" s="25"/>
      <c r="U394" s="25"/>
      <c r="V394" s="25"/>
      <c r="W394" s="25"/>
      <c r="X394" s="25"/>
      <c r="Y394" s="25"/>
      <c r="Z394" s="25"/>
      <c r="AA394" s="25"/>
      <c r="AB394" s="25"/>
      <c r="AC394" s="25"/>
      <c r="AD394" s="25"/>
      <c r="AE394" s="25"/>
      <c r="AF394" s="25"/>
      <c r="AG394" s="25"/>
      <c r="AH394" s="25"/>
      <c r="AI394" s="25"/>
      <c r="AJ394" s="25"/>
      <c r="AK394" s="25"/>
      <c r="AL394" s="25"/>
      <c r="AM394" s="25"/>
      <c r="AN394" s="25"/>
      <c r="AO394" s="25"/>
      <c r="AP394" s="25"/>
      <c r="AQ394" s="25"/>
      <c r="AR394" s="25"/>
      <c r="AS394" s="25"/>
      <c r="AT394" s="25"/>
      <c r="AU394" s="25"/>
      <c r="AV394" s="25"/>
      <c r="AW394" s="25"/>
      <c r="AX394" s="25"/>
      <c r="AY394" s="25"/>
      <c r="AZ394" s="25"/>
      <c r="BA394" s="25"/>
      <c r="BB394" s="25"/>
      <c r="BC394" s="25"/>
      <c r="BD394" s="25"/>
      <c r="BE394" s="25"/>
      <c r="BF394" s="25"/>
      <c r="BG394" s="25"/>
      <c r="BH394" s="25"/>
      <c r="BI394" s="25"/>
      <c r="BJ394" s="25"/>
      <c r="BK394" s="25"/>
      <c r="BL394" s="25"/>
      <c r="BM394" s="21">
        <f t="shared" si="427"/>
        <v>0</v>
      </c>
      <c r="BP394" s="18">
        <v>2008</v>
      </c>
      <c r="BQ394" s="14" t="e">
        <f t="shared" si="428"/>
        <v>#DIV/0!</v>
      </c>
      <c r="BR394" s="14" t="e">
        <f t="shared" si="421"/>
        <v>#DIV/0!</v>
      </c>
      <c r="BS394" s="14" t="e">
        <f t="shared" si="421"/>
        <v>#DIV/0!</v>
      </c>
      <c r="BT394" s="14" t="e">
        <f t="shared" si="421"/>
        <v>#DIV/0!</v>
      </c>
      <c r="BU394" s="14" t="e">
        <f t="shared" si="421"/>
        <v>#DIV/0!</v>
      </c>
      <c r="BV394" s="14" t="e">
        <f t="shared" si="421"/>
        <v>#DIV/0!</v>
      </c>
      <c r="BW394" s="14" t="e">
        <f t="shared" si="421"/>
        <v>#DIV/0!</v>
      </c>
      <c r="BX394" s="14" t="e">
        <f t="shared" si="421"/>
        <v>#DIV/0!</v>
      </c>
      <c r="BY394" s="14" t="e">
        <f t="shared" si="421"/>
        <v>#DIV/0!</v>
      </c>
      <c r="BZ394" s="14" t="e">
        <f t="shared" si="421"/>
        <v>#DIV/0!</v>
      </c>
      <c r="CA394" s="14" t="e">
        <f t="shared" si="421"/>
        <v>#DIV/0!</v>
      </c>
      <c r="CB394" s="14" t="e">
        <f t="shared" si="421"/>
        <v>#DIV/0!</v>
      </c>
      <c r="CC394" s="14" t="e">
        <f t="shared" si="421"/>
        <v>#DIV/0!</v>
      </c>
      <c r="CD394" s="14" t="e">
        <f t="shared" si="421"/>
        <v>#DIV/0!</v>
      </c>
      <c r="CE394" s="14" t="e">
        <f t="shared" si="421"/>
        <v>#DIV/0!</v>
      </c>
      <c r="CF394" s="14" t="e">
        <f t="shared" si="421"/>
        <v>#DIV/0!</v>
      </c>
      <c r="CG394" s="14" t="e">
        <f t="shared" si="421"/>
        <v>#DIV/0!</v>
      </c>
      <c r="CH394" s="14" t="e">
        <f t="shared" si="422"/>
        <v>#DIV/0!</v>
      </c>
      <c r="CI394" s="14" t="e">
        <f t="shared" si="422"/>
        <v>#DIV/0!</v>
      </c>
      <c r="CJ394" s="14" t="e">
        <f t="shared" si="422"/>
        <v>#DIV/0!</v>
      </c>
      <c r="CK394" s="14" t="e">
        <f t="shared" si="422"/>
        <v>#DIV/0!</v>
      </c>
      <c r="CL394" s="14" t="e">
        <f t="shared" si="422"/>
        <v>#DIV/0!</v>
      </c>
      <c r="CM394" s="14" t="e">
        <f t="shared" si="422"/>
        <v>#DIV/0!</v>
      </c>
      <c r="CN394" s="14" t="e">
        <f t="shared" si="423"/>
        <v>#DIV/0!</v>
      </c>
      <c r="CO394" s="14" t="e">
        <f t="shared" si="423"/>
        <v>#DIV/0!</v>
      </c>
      <c r="CP394" s="14" t="e">
        <f t="shared" si="423"/>
        <v>#DIV/0!</v>
      </c>
      <c r="CQ394" s="14" t="e">
        <f t="shared" si="423"/>
        <v>#DIV/0!</v>
      </c>
      <c r="CR394" s="14" t="e">
        <f t="shared" si="423"/>
        <v>#DIV/0!</v>
      </c>
      <c r="CS394" s="14" t="e">
        <f t="shared" si="423"/>
        <v>#DIV/0!</v>
      </c>
      <c r="CT394" s="14" t="e">
        <f t="shared" si="423"/>
        <v>#DIV/0!</v>
      </c>
      <c r="CU394" s="14" t="e">
        <f t="shared" si="423"/>
        <v>#DIV/0!</v>
      </c>
      <c r="CV394" s="14" t="e">
        <f t="shared" si="423"/>
        <v>#DIV/0!</v>
      </c>
      <c r="CW394" s="14" t="e">
        <f t="shared" si="423"/>
        <v>#DIV/0!</v>
      </c>
      <c r="CX394" s="14" t="e">
        <f t="shared" si="423"/>
        <v>#DIV/0!</v>
      </c>
      <c r="CY394" s="14" t="e">
        <f t="shared" si="423"/>
        <v>#DIV/0!</v>
      </c>
      <c r="CZ394" s="14" t="e">
        <f t="shared" si="423"/>
        <v>#DIV/0!</v>
      </c>
      <c r="DA394" s="14" t="e">
        <f t="shared" si="423"/>
        <v>#DIV/0!</v>
      </c>
      <c r="DB394" s="14" t="e">
        <f t="shared" si="423"/>
        <v>#DIV/0!</v>
      </c>
      <c r="DC394" s="14" t="e">
        <f t="shared" si="423"/>
        <v>#DIV/0!</v>
      </c>
      <c r="DD394" s="14" t="e">
        <f t="shared" si="424"/>
        <v>#DIV/0!</v>
      </c>
      <c r="DE394" s="14" t="e">
        <f t="shared" si="424"/>
        <v>#DIV/0!</v>
      </c>
      <c r="DF394" s="14" t="e">
        <f t="shared" si="424"/>
        <v>#DIV/0!</v>
      </c>
      <c r="DG394" s="14" t="e">
        <f t="shared" si="424"/>
        <v>#DIV/0!</v>
      </c>
      <c r="DH394" s="14" t="e">
        <f t="shared" si="424"/>
        <v>#DIV/0!</v>
      </c>
      <c r="DI394" s="14" t="e">
        <f t="shared" si="424"/>
        <v>#DIV/0!</v>
      </c>
      <c r="DJ394" s="14" t="e">
        <f t="shared" si="424"/>
        <v>#DIV/0!</v>
      </c>
      <c r="DK394" s="14" t="e">
        <f t="shared" si="424"/>
        <v>#DIV/0!</v>
      </c>
      <c r="DL394" s="14" t="e">
        <f t="shared" si="424"/>
        <v>#DIV/0!</v>
      </c>
      <c r="DM394" s="14" t="e">
        <f t="shared" si="424"/>
        <v>#DIV/0!</v>
      </c>
      <c r="DN394" s="14" t="e">
        <f t="shared" si="424"/>
        <v>#DIV/0!</v>
      </c>
      <c r="DO394" s="14" t="e">
        <f t="shared" si="424"/>
        <v>#DIV/0!</v>
      </c>
      <c r="DP394" s="14" t="e">
        <f t="shared" si="424"/>
        <v>#DIV/0!</v>
      </c>
      <c r="DQ394" s="14" t="e">
        <f t="shared" si="424"/>
        <v>#DIV/0!</v>
      </c>
      <c r="DR394" s="14" t="e">
        <f t="shared" si="424"/>
        <v>#DIV/0!</v>
      </c>
      <c r="DS394" s="14" t="e">
        <f t="shared" si="424"/>
        <v>#DIV/0!</v>
      </c>
      <c r="DT394" s="14" t="e">
        <f t="shared" si="425"/>
        <v>#DIV/0!</v>
      </c>
      <c r="DU394" s="14" t="e">
        <f t="shared" si="425"/>
        <v>#DIV/0!</v>
      </c>
      <c r="DV394" s="14" t="e">
        <f t="shared" si="425"/>
        <v>#DIV/0!</v>
      </c>
      <c r="DW394" s="14" t="e">
        <f t="shared" si="425"/>
        <v>#DIV/0!</v>
      </c>
      <c r="DX394" s="14" t="e">
        <f t="shared" si="425"/>
        <v>#DIV/0!</v>
      </c>
      <c r="DY394" s="14" t="e">
        <f t="shared" si="425"/>
        <v>#DIV/0!</v>
      </c>
      <c r="DZ394" s="14" t="e">
        <f t="shared" si="429"/>
        <v>#DIV/0!</v>
      </c>
    </row>
    <row r="395" spans="1:130">
      <c r="A395" s="18">
        <v>9</v>
      </c>
      <c r="B395" s="15">
        <f t="shared" si="426"/>
        <v>0.81818181818181845</v>
      </c>
      <c r="C395" s="18">
        <v>2009</v>
      </c>
      <c r="D395" s="25">
        <f t="shared" si="430"/>
        <v>0</v>
      </c>
      <c r="E395" s="25">
        <f t="shared" si="431"/>
        <v>0</v>
      </c>
      <c r="F395" s="25">
        <f t="shared" si="432"/>
        <v>0</v>
      </c>
      <c r="G395" s="25">
        <f t="shared" si="433"/>
        <v>0</v>
      </c>
      <c r="H395" s="25">
        <f t="shared" si="434"/>
        <v>0</v>
      </c>
      <c r="I395" s="25">
        <f t="shared" si="435"/>
        <v>0</v>
      </c>
      <c r="J395" s="25">
        <f t="shared" si="436"/>
        <v>0</v>
      </c>
      <c r="K395" s="25">
        <f t="shared" ref="K395:K413" si="437">VLOOKUP($C$73,$D$3:$K$63,$A$73,0)*(B388-B387)</f>
        <v>0</v>
      </c>
      <c r="L395" s="25">
        <f>VLOOKUP($C$74,$D$3:$K$63,$A$73,0)*(B387-B386)</f>
        <v>0</v>
      </c>
      <c r="M395" s="25">
        <f>VLOOKUP($C$75,$D$3:$K$63,$A$73,0)*B386</f>
        <v>0</v>
      </c>
      <c r="N395" s="25"/>
      <c r="O395" s="25"/>
      <c r="P395" s="25"/>
      <c r="Q395" s="25"/>
      <c r="R395" s="25"/>
      <c r="S395" s="25"/>
      <c r="T395" s="25"/>
      <c r="U395" s="25"/>
      <c r="V395" s="25"/>
      <c r="W395" s="25"/>
      <c r="X395" s="25"/>
      <c r="Y395" s="25"/>
      <c r="Z395" s="25"/>
      <c r="AA395" s="25"/>
      <c r="AB395" s="25"/>
      <c r="AC395" s="25"/>
      <c r="AD395" s="25"/>
      <c r="AE395" s="25"/>
      <c r="AF395" s="25"/>
      <c r="AG395" s="25"/>
      <c r="AH395" s="25"/>
      <c r="AI395" s="25"/>
      <c r="AJ395" s="25"/>
      <c r="AK395" s="25"/>
      <c r="AL395" s="25"/>
      <c r="AM395" s="25"/>
      <c r="AN395" s="25"/>
      <c r="AO395" s="25"/>
      <c r="AP395" s="25"/>
      <c r="AQ395" s="25"/>
      <c r="AR395" s="25"/>
      <c r="AS395" s="25"/>
      <c r="AT395" s="25"/>
      <c r="AU395" s="25"/>
      <c r="AV395" s="25"/>
      <c r="AW395" s="25"/>
      <c r="AX395" s="25"/>
      <c r="AY395" s="25"/>
      <c r="AZ395" s="25"/>
      <c r="BA395" s="25"/>
      <c r="BB395" s="25"/>
      <c r="BC395" s="25"/>
      <c r="BD395" s="25"/>
      <c r="BE395" s="25"/>
      <c r="BF395" s="25"/>
      <c r="BG395" s="25"/>
      <c r="BH395" s="25"/>
      <c r="BI395" s="25"/>
      <c r="BJ395" s="25"/>
      <c r="BK395" s="25"/>
      <c r="BL395" s="25"/>
      <c r="BM395" s="21">
        <f t="shared" si="427"/>
        <v>0</v>
      </c>
      <c r="BP395" s="18">
        <v>2009</v>
      </c>
      <c r="BQ395" s="14" t="e">
        <f t="shared" si="428"/>
        <v>#DIV/0!</v>
      </c>
      <c r="BR395" s="14" t="e">
        <f t="shared" si="421"/>
        <v>#DIV/0!</v>
      </c>
      <c r="BS395" s="14" t="e">
        <f t="shared" si="421"/>
        <v>#DIV/0!</v>
      </c>
      <c r="BT395" s="14" t="e">
        <f t="shared" si="421"/>
        <v>#DIV/0!</v>
      </c>
      <c r="BU395" s="14" t="e">
        <f t="shared" si="421"/>
        <v>#DIV/0!</v>
      </c>
      <c r="BV395" s="14" t="e">
        <f t="shared" si="421"/>
        <v>#DIV/0!</v>
      </c>
      <c r="BW395" s="14" t="e">
        <f t="shared" si="421"/>
        <v>#DIV/0!</v>
      </c>
      <c r="BX395" s="14" t="e">
        <f t="shared" si="421"/>
        <v>#DIV/0!</v>
      </c>
      <c r="BY395" s="14" t="e">
        <f t="shared" si="421"/>
        <v>#DIV/0!</v>
      </c>
      <c r="BZ395" s="14" t="e">
        <f t="shared" si="421"/>
        <v>#DIV/0!</v>
      </c>
      <c r="CA395" s="14" t="e">
        <f t="shared" si="421"/>
        <v>#DIV/0!</v>
      </c>
      <c r="CB395" s="14" t="e">
        <f t="shared" si="421"/>
        <v>#DIV/0!</v>
      </c>
      <c r="CC395" s="14" t="e">
        <f t="shared" si="421"/>
        <v>#DIV/0!</v>
      </c>
      <c r="CD395" s="14" t="e">
        <f t="shared" si="421"/>
        <v>#DIV/0!</v>
      </c>
      <c r="CE395" s="14" t="e">
        <f t="shared" si="421"/>
        <v>#DIV/0!</v>
      </c>
      <c r="CF395" s="14" t="e">
        <f t="shared" si="421"/>
        <v>#DIV/0!</v>
      </c>
      <c r="CG395" s="14" t="e">
        <f t="shared" si="421"/>
        <v>#DIV/0!</v>
      </c>
      <c r="CH395" s="14" t="e">
        <f t="shared" si="422"/>
        <v>#DIV/0!</v>
      </c>
      <c r="CI395" s="14" t="e">
        <f t="shared" si="422"/>
        <v>#DIV/0!</v>
      </c>
      <c r="CJ395" s="14" t="e">
        <f t="shared" si="422"/>
        <v>#DIV/0!</v>
      </c>
      <c r="CK395" s="14" t="e">
        <f t="shared" si="422"/>
        <v>#DIV/0!</v>
      </c>
      <c r="CL395" s="14" t="e">
        <f t="shared" si="422"/>
        <v>#DIV/0!</v>
      </c>
      <c r="CM395" s="14" t="e">
        <f t="shared" si="422"/>
        <v>#DIV/0!</v>
      </c>
      <c r="CN395" s="14" t="e">
        <f t="shared" si="423"/>
        <v>#DIV/0!</v>
      </c>
      <c r="CO395" s="14" t="e">
        <f t="shared" si="423"/>
        <v>#DIV/0!</v>
      </c>
      <c r="CP395" s="14" t="e">
        <f t="shared" si="423"/>
        <v>#DIV/0!</v>
      </c>
      <c r="CQ395" s="14" t="e">
        <f t="shared" si="423"/>
        <v>#DIV/0!</v>
      </c>
      <c r="CR395" s="14" t="e">
        <f t="shared" si="423"/>
        <v>#DIV/0!</v>
      </c>
      <c r="CS395" s="14" t="e">
        <f t="shared" si="423"/>
        <v>#DIV/0!</v>
      </c>
      <c r="CT395" s="14" t="e">
        <f t="shared" si="423"/>
        <v>#DIV/0!</v>
      </c>
      <c r="CU395" s="14" t="e">
        <f t="shared" si="423"/>
        <v>#DIV/0!</v>
      </c>
      <c r="CV395" s="14" t="e">
        <f t="shared" si="423"/>
        <v>#DIV/0!</v>
      </c>
      <c r="CW395" s="14" t="e">
        <f t="shared" si="423"/>
        <v>#DIV/0!</v>
      </c>
      <c r="CX395" s="14" t="e">
        <f t="shared" si="423"/>
        <v>#DIV/0!</v>
      </c>
      <c r="CY395" s="14" t="e">
        <f t="shared" si="423"/>
        <v>#DIV/0!</v>
      </c>
      <c r="CZ395" s="14" t="e">
        <f t="shared" si="423"/>
        <v>#DIV/0!</v>
      </c>
      <c r="DA395" s="14" t="e">
        <f t="shared" si="423"/>
        <v>#DIV/0!</v>
      </c>
      <c r="DB395" s="14" t="e">
        <f t="shared" si="423"/>
        <v>#DIV/0!</v>
      </c>
      <c r="DC395" s="14" t="e">
        <f t="shared" si="423"/>
        <v>#DIV/0!</v>
      </c>
      <c r="DD395" s="14" t="e">
        <f t="shared" si="424"/>
        <v>#DIV/0!</v>
      </c>
      <c r="DE395" s="14" t="e">
        <f t="shared" si="424"/>
        <v>#DIV/0!</v>
      </c>
      <c r="DF395" s="14" t="e">
        <f t="shared" si="424"/>
        <v>#DIV/0!</v>
      </c>
      <c r="DG395" s="14" t="e">
        <f t="shared" si="424"/>
        <v>#DIV/0!</v>
      </c>
      <c r="DH395" s="14" t="e">
        <f t="shared" si="424"/>
        <v>#DIV/0!</v>
      </c>
      <c r="DI395" s="14" t="e">
        <f t="shared" si="424"/>
        <v>#DIV/0!</v>
      </c>
      <c r="DJ395" s="14" t="e">
        <f t="shared" si="424"/>
        <v>#DIV/0!</v>
      </c>
      <c r="DK395" s="14" t="e">
        <f t="shared" si="424"/>
        <v>#DIV/0!</v>
      </c>
      <c r="DL395" s="14" t="e">
        <f t="shared" si="424"/>
        <v>#DIV/0!</v>
      </c>
      <c r="DM395" s="14" t="e">
        <f t="shared" si="424"/>
        <v>#DIV/0!</v>
      </c>
      <c r="DN395" s="14" t="e">
        <f t="shared" si="424"/>
        <v>#DIV/0!</v>
      </c>
      <c r="DO395" s="14" t="e">
        <f t="shared" si="424"/>
        <v>#DIV/0!</v>
      </c>
      <c r="DP395" s="14" t="e">
        <f t="shared" si="424"/>
        <v>#DIV/0!</v>
      </c>
      <c r="DQ395" s="14" t="e">
        <f t="shared" si="424"/>
        <v>#DIV/0!</v>
      </c>
      <c r="DR395" s="14" t="e">
        <f t="shared" si="424"/>
        <v>#DIV/0!</v>
      </c>
      <c r="DS395" s="14" t="e">
        <f t="shared" si="424"/>
        <v>#DIV/0!</v>
      </c>
      <c r="DT395" s="14" t="e">
        <f t="shared" si="425"/>
        <v>#DIV/0!</v>
      </c>
      <c r="DU395" s="14" t="e">
        <f t="shared" si="425"/>
        <v>#DIV/0!</v>
      </c>
      <c r="DV395" s="14" t="e">
        <f t="shared" si="425"/>
        <v>#DIV/0!</v>
      </c>
      <c r="DW395" s="14" t="e">
        <f t="shared" si="425"/>
        <v>#DIV/0!</v>
      </c>
      <c r="DX395" s="14" t="e">
        <f t="shared" si="425"/>
        <v>#DIV/0!</v>
      </c>
      <c r="DY395" s="14" t="e">
        <f t="shared" si="425"/>
        <v>#DIV/0!</v>
      </c>
      <c r="DZ395" s="14" t="e">
        <f t="shared" si="429"/>
        <v>#DIV/0!</v>
      </c>
    </row>
    <row r="396" spans="1:130">
      <c r="A396" s="18">
        <v>10</v>
      </c>
      <c r="B396" s="15">
        <f t="shared" si="426"/>
        <v>0.90909090909090939</v>
      </c>
      <c r="C396" s="18">
        <v>2010</v>
      </c>
      <c r="D396" s="25">
        <f t="shared" si="430"/>
        <v>0</v>
      </c>
      <c r="E396" s="25">
        <f t="shared" si="431"/>
        <v>0</v>
      </c>
      <c r="F396" s="25">
        <f t="shared" si="432"/>
        <v>0</v>
      </c>
      <c r="G396" s="25">
        <f t="shared" si="433"/>
        <v>0</v>
      </c>
      <c r="H396" s="25">
        <f t="shared" si="434"/>
        <v>0</v>
      </c>
      <c r="I396" s="25">
        <f t="shared" si="435"/>
        <v>0</v>
      </c>
      <c r="J396" s="25">
        <f t="shared" si="436"/>
        <v>0</v>
      </c>
      <c r="K396" s="25">
        <f t="shared" si="437"/>
        <v>0</v>
      </c>
      <c r="L396" s="25">
        <f t="shared" ref="L396:L414" si="438">VLOOKUP($C$74,$D$3:$K$63,$A$73,0)*(B388-B387)</f>
        <v>0</v>
      </c>
      <c r="M396" s="25">
        <f>VLOOKUP($C$75,$D$3:$K$63,$A$73,0)*(B387-B386)</f>
        <v>0</v>
      </c>
      <c r="N396" s="25">
        <f>VLOOKUP($C$76,$D$3:$K$63,$A$73,0)*B386</f>
        <v>0</v>
      </c>
      <c r="O396" s="25"/>
      <c r="P396" s="25"/>
      <c r="Q396" s="25"/>
      <c r="R396" s="25"/>
      <c r="S396" s="25"/>
      <c r="T396" s="25"/>
      <c r="U396" s="25"/>
      <c r="V396" s="25"/>
      <c r="W396" s="25"/>
      <c r="X396" s="25"/>
      <c r="Y396" s="25"/>
      <c r="Z396" s="25"/>
      <c r="AA396" s="25"/>
      <c r="AB396" s="25"/>
      <c r="AC396" s="25"/>
      <c r="AD396" s="25"/>
      <c r="AE396" s="25"/>
      <c r="AF396" s="25"/>
      <c r="AG396" s="25"/>
      <c r="AH396" s="25"/>
      <c r="AI396" s="25"/>
      <c r="AJ396" s="25"/>
      <c r="AK396" s="25"/>
      <c r="AL396" s="25"/>
      <c r="AM396" s="25"/>
      <c r="AN396" s="25"/>
      <c r="AO396" s="25"/>
      <c r="AP396" s="25"/>
      <c r="AQ396" s="25"/>
      <c r="AR396" s="25"/>
      <c r="AS396" s="25"/>
      <c r="AT396" s="25"/>
      <c r="AU396" s="25"/>
      <c r="AV396" s="25"/>
      <c r="AW396" s="25"/>
      <c r="AX396" s="25"/>
      <c r="AY396" s="25"/>
      <c r="AZ396" s="25"/>
      <c r="BA396" s="25"/>
      <c r="BB396" s="25"/>
      <c r="BC396" s="25"/>
      <c r="BD396" s="25"/>
      <c r="BE396" s="25"/>
      <c r="BF396" s="25"/>
      <c r="BG396" s="25"/>
      <c r="BH396" s="25"/>
      <c r="BI396" s="25"/>
      <c r="BJ396" s="25"/>
      <c r="BK396" s="25"/>
      <c r="BL396" s="25"/>
      <c r="BM396" s="21">
        <f t="shared" si="427"/>
        <v>0</v>
      </c>
      <c r="BP396" s="18">
        <v>2010</v>
      </c>
      <c r="BQ396" s="14" t="e">
        <f t="shared" si="428"/>
        <v>#DIV/0!</v>
      </c>
      <c r="BR396" s="14" t="e">
        <f t="shared" si="421"/>
        <v>#DIV/0!</v>
      </c>
      <c r="BS396" s="14" t="e">
        <f t="shared" si="421"/>
        <v>#DIV/0!</v>
      </c>
      <c r="BT396" s="14" t="e">
        <f t="shared" si="421"/>
        <v>#DIV/0!</v>
      </c>
      <c r="BU396" s="14" t="e">
        <f t="shared" si="421"/>
        <v>#DIV/0!</v>
      </c>
      <c r="BV396" s="14" t="e">
        <f t="shared" si="421"/>
        <v>#DIV/0!</v>
      </c>
      <c r="BW396" s="14" t="e">
        <f t="shared" si="421"/>
        <v>#DIV/0!</v>
      </c>
      <c r="BX396" s="14" t="e">
        <f t="shared" si="421"/>
        <v>#DIV/0!</v>
      </c>
      <c r="BY396" s="14" t="e">
        <f t="shared" si="421"/>
        <v>#DIV/0!</v>
      </c>
      <c r="BZ396" s="14" t="e">
        <f t="shared" si="421"/>
        <v>#DIV/0!</v>
      </c>
      <c r="CA396" s="14" t="e">
        <f t="shared" si="421"/>
        <v>#DIV/0!</v>
      </c>
      <c r="CB396" s="14" t="e">
        <f t="shared" si="421"/>
        <v>#DIV/0!</v>
      </c>
      <c r="CC396" s="14" t="e">
        <f t="shared" si="421"/>
        <v>#DIV/0!</v>
      </c>
      <c r="CD396" s="14" t="e">
        <f t="shared" si="421"/>
        <v>#DIV/0!</v>
      </c>
      <c r="CE396" s="14" t="e">
        <f t="shared" si="421"/>
        <v>#DIV/0!</v>
      </c>
      <c r="CF396" s="14" t="e">
        <f t="shared" si="421"/>
        <v>#DIV/0!</v>
      </c>
      <c r="CG396" s="14" t="e">
        <f t="shared" si="421"/>
        <v>#DIV/0!</v>
      </c>
      <c r="CH396" s="14" t="e">
        <f t="shared" si="422"/>
        <v>#DIV/0!</v>
      </c>
      <c r="CI396" s="14" t="e">
        <f t="shared" si="422"/>
        <v>#DIV/0!</v>
      </c>
      <c r="CJ396" s="14" t="e">
        <f t="shared" si="422"/>
        <v>#DIV/0!</v>
      </c>
      <c r="CK396" s="14" t="e">
        <f t="shared" si="422"/>
        <v>#DIV/0!</v>
      </c>
      <c r="CL396" s="14" t="e">
        <f t="shared" si="422"/>
        <v>#DIV/0!</v>
      </c>
      <c r="CM396" s="14" t="e">
        <f t="shared" si="422"/>
        <v>#DIV/0!</v>
      </c>
      <c r="CN396" s="14" t="e">
        <f t="shared" si="423"/>
        <v>#DIV/0!</v>
      </c>
      <c r="CO396" s="14" t="e">
        <f t="shared" si="423"/>
        <v>#DIV/0!</v>
      </c>
      <c r="CP396" s="14" t="e">
        <f t="shared" si="423"/>
        <v>#DIV/0!</v>
      </c>
      <c r="CQ396" s="14" t="e">
        <f t="shared" si="423"/>
        <v>#DIV/0!</v>
      </c>
      <c r="CR396" s="14" t="e">
        <f t="shared" si="423"/>
        <v>#DIV/0!</v>
      </c>
      <c r="CS396" s="14" t="e">
        <f t="shared" si="423"/>
        <v>#DIV/0!</v>
      </c>
      <c r="CT396" s="14" t="e">
        <f t="shared" si="423"/>
        <v>#DIV/0!</v>
      </c>
      <c r="CU396" s="14" t="e">
        <f t="shared" si="423"/>
        <v>#DIV/0!</v>
      </c>
      <c r="CV396" s="14" t="e">
        <f t="shared" si="423"/>
        <v>#DIV/0!</v>
      </c>
      <c r="CW396" s="14" t="e">
        <f t="shared" si="423"/>
        <v>#DIV/0!</v>
      </c>
      <c r="CX396" s="14" t="e">
        <f t="shared" si="423"/>
        <v>#DIV/0!</v>
      </c>
      <c r="CY396" s="14" t="e">
        <f t="shared" si="423"/>
        <v>#DIV/0!</v>
      </c>
      <c r="CZ396" s="14" t="e">
        <f t="shared" si="423"/>
        <v>#DIV/0!</v>
      </c>
      <c r="DA396" s="14" t="e">
        <f t="shared" si="423"/>
        <v>#DIV/0!</v>
      </c>
      <c r="DB396" s="14" t="e">
        <f t="shared" si="423"/>
        <v>#DIV/0!</v>
      </c>
      <c r="DC396" s="14" t="e">
        <f t="shared" si="423"/>
        <v>#DIV/0!</v>
      </c>
      <c r="DD396" s="14" t="e">
        <f t="shared" si="424"/>
        <v>#DIV/0!</v>
      </c>
      <c r="DE396" s="14" t="e">
        <f t="shared" si="424"/>
        <v>#DIV/0!</v>
      </c>
      <c r="DF396" s="14" t="e">
        <f t="shared" si="424"/>
        <v>#DIV/0!</v>
      </c>
      <c r="DG396" s="14" t="e">
        <f t="shared" si="424"/>
        <v>#DIV/0!</v>
      </c>
      <c r="DH396" s="14" t="e">
        <f t="shared" si="424"/>
        <v>#DIV/0!</v>
      </c>
      <c r="DI396" s="14" t="e">
        <f t="shared" si="424"/>
        <v>#DIV/0!</v>
      </c>
      <c r="DJ396" s="14" t="e">
        <f t="shared" si="424"/>
        <v>#DIV/0!</v>
      </c>
      <c r="DK396" s="14" t="e">
        <f t="shared" si="424"/>
        <v>#DIV/0!</v>
      </c>
      <c r="DL396" s="14" t="e">
        <f t="shared" si="424"/>
        <v>#DIV/0!</v>
      </c>
      <c r="DM396" s="14" t="e">
        <f t="shared" si="424"/>
        <v>#DIV/0!</v>
      </c>
      <c r="DN396" s="14" t="e">
        <f t="shared" si="424"/>
        <v>#DIV/0!</v>
      </c>
      <c r="DO396" s="14" t="e">
        <f t="shared" si="424"/>
        <v>#DIV/0!</v>
      </c>
      <c r="DP396" s="14" t="e">
        <f t="shared" si="424"/>
        <v>#DIV/0!</v>
      </c>
      <c r="DQ396" s="14" t="e">
        <f t="shared" si="424"/>
        <v>#DIV/0!</v>
      </c>
      <c r="DR396" s="14" t="e">
        <f t="shared" si="424"/>
        <v>#DIV/0!</v>
      </c>
      <c r="DS396" s="14" t="e">
        <f t="shared" si="424"/>
        <v>#DIV/0!</v>
      </c>
      <c r="DT396" s="14" t="e">
        <f t="shared" si="425"/>
        <v>#DIV/0!</v>
      </c>
      <c r="DU396" s="14" t="e">
        <f t="shared" si="425"/>
        <v>#DIV/0!</v>
      </c>
      <c r="DV396" s="14" t="e">
        <f t="shared" si="425"/>
        <v>#DIV/0!</v>
      </c>
      <c r="DW396" s="14" t="e">
        <f t="shared" si="425"/>
        <v>#DIV/0!</v>
      </c>
      <c r="DX396" s="14" t="e">
        <f t="shared" si="425"/>
        <v>#DIV/0!</v>
      </c>
      <c r="DY396" s="14" t="e">
        <f t="shared" si="425"/>
        <v>#DIV/0!</v>
      </c>
      <c r="DZ396" s="14" t="e">
        <f t="shared" si="429"/>
        <v>#DIV/0!</v>
      </c>
    </row>
    <row r="397" spans="1:130">
      <c r="A397" s="18">
        <v>11</v>
      </c>
      <c r="B397" s="15">
        <f t="shared" si="426"/>
        <v>1</v>
      </c>
      <c r="C397" s="18">
        <v>2011</v>
      </c>
      <c r="D397" s="25">
        <f t="shared" si="430"/>
        <v>0</v>
      </c>
      <c r="E397" s="25">
        <f t="shared" si="431"/>
        <v>0</v>
      </c>
      <c r="F397" s="25">
        <f t="shared" si="432"/>
        <v>0</v>
      </c>
      <c r="G397" s="25">
        <f t="shared" si="433"/>
        <v>0</v>
      </c>
      <c r="H397" s="25">
        <f t="shared" si="434"/>
        <v>0</v>
      </c>
      <c r="I397" s="25">
        <f t="shared" si="435"/>
        <v>0</v>
      </c>
      <c r="J397" s="25">
        <f t="shared" si="436"/>
        <v>0</v>
      </c>
      <c r="K397" s="25">
        <f t="shared" si="437"/>
        <v>0</v>
      </c>
      <c r="L397" s="25">
        <f t="shared" si="438"/>
        <v>0</v>
      </c>
      <c r="M397" s="25">
        <f t="shared" ref="M397:M415" si="439">VLOOKUP($C$75,$D$3:$K$63,$A$73,0)*(B388-B387)</f>
        <v>0</v>
      </c>
      <c r="N397" s="25">
        <f>VLOOKUP($C$76,$D$3:$K$63,$A$73,0)*(B387-B386)</f>
        <v>0</v>
      </c>
      <c r="O397" s="25">
        <f>VLOOKUP($C$77,$D$3:$K$63,$A$73,0)*B386</f>
        <v>0</v>
      </c>
      <c r="P397" s="25"/>
      <c r="Q397" s="25"/>
      <c r="R397" s="25"/>
      <c r="S397" s="25"/>
      <c r="T397" s="25"/>
      <c r="U397" s="25"/>
      <c r="V397" s="25"/>
      <c r="W397" s="25"/>
      <c r="X397" s="25"/>
      <c r="Y397" s="25"/>
      <c r="Z397" s="25"/>
      <c r="AA397" s="25"/>
      <c r="AB397" s="25"/>
      <c r="AC397" s="25"/>
      <c r="AD397" s="25"/>
      <c r="AE397" s="25"/>
      <c r="AF397" s="25"/>
      <c r="AG397" s="25"/>
      <c r="AH397" s="25"/>
      <c r="AI397" s="25"/>
      <c r="AJ397" s="25"/>
      <c r="AK397" s="25"/>
      <c r="AL397" s="25"/>
      <c r="AM397" s="25"/>
      <c r="AN397" s="25"/>
      <c r="AO397" s="25"/>
      <c r="AP397" s="25"/>
      <c r="AQ397" s="25"/>
      <c r="AR397" s="25"/>
      <c r="AS397" s="25"/>
      <c r="AT397" s="25"/>
      <c r="AU397" s="25"/>
      <c r="AV397" s="25"/>
      <c r="AW397" s="25"/>
      <c r="AX397" s="25"/>
      <c r="AY397" s="25"/>
      <c r="AZ397" s="25"/>
      <c r="BA397" s="25"/>
      <c r="BB397" s="25"/>
      <c r="BC397" s="25"/>
      <c r="BD397" s="25"/>
      <c r="BE397" s="25"/>
      <c r="BF397" s="25"/>
      <c r="BG397" s="25"/>
      <c r="BH397" s="25"/>
      <c r="BI397" s="25"/>
      <c r="BJ397" s="25"/>
      <c r="BK397" s="25"/>
      <c r="BL397" s="25"/>
      <c r="BM397" s="21">
        <f t="shared" si="427"/>
        <v>0</v>
      </c>
      <c r="BP397" s="18">
        <v>2011</v>
      </c>
      <c r="BQ397" s="14" t="e">
        <f t="shared" si="428"/>
        <v>#DIV/0!</v>
      </c>
      <c r="BR397" s="14" t="e">
        <f t="shared" si="421"/>
        <v>#DIV/0!</v>
      </c>
      <c r="BS397" s="14" t="e">
        <f t="shared" si="421"/>
        <v>#DIV/0!</v>
      </c>
      <c r="BT397" s="14" t="e">
        <f t="shared" si="421"/>
        <v>#DIV/0!</v>
      </c>
      <c r="BU397" s="14" t="e">
        <f t="shared" si="421"/>
        <v>#DIV/0!</v>
      </c>
      <c r="BV397" s="14" t="e">
        <f t="shared" si="421"/>
        <v>#DIV/0!</v>
      </c>
      <c r="BW397" s="14" t="e">
        <f t="shared" si="421"/>
        <v>#DIV/0!</v>
      </c>
      <c r="BX397" s="14" t="e">
        <f t="shared" si="421"/>
        <v>#DIV/0!</v>
      </c>
      <c r="BY397" s="14" t="e">
        <f t="shared" si="421"/>
        <v>#DIV/0!</v>
      </c>
      <c r="BZ397" s="14" t="e">
        <f t="shared" si="421"/>
        <v>#DIV/0!</v>
      </c>
      <c r="CA397" s="14" t="e">
        <f t="shared" si="421"/>
        <v>#DIV/0!</v>
      </c>
      <c r="CB397" s="14" t="e">
        <f t="shared" si="421"/>
        <v>#DIV/0!</v>
      </c>
      <c r="CC397" s="14" t="e">
        <f t="shared" si="421"/>
        <v>#DIV/0!</v>
      </c>
      <c r="CD397" s="14" t="e">
        <f t="shared" si="421"/>
        <v>#DIV/0!</v>
      </c>
      <c r="CE397" s="14" t="e">
        <f t="shared" si="421"/>
        <v>#DIV/0!</v>
      </c>
      <c r="CF397" s="14" t="e">
        <f t="shared" si="421"/>
        <v>#DIV/0!</v>
      </c>
      <c r="CG397" s="14" t="e">
        <f t="shared" si="421"/>
        <v>#DIV/0!</v>
      </c>
      <c r="CH397" s="14" t="e">
        <f t="shared" si="422"/>
        <v>#DIV/0!</v>
      </c>
      <c r="CI397" s="14" t="e">
        <f t="shared" si="422"/>
        <v>#DIV/0!</v>
      </c>
      <c r="CJ397" s="14" t="e">
        <f t="shared" si="422"/>
        <v>#DIV/0!</v>
      </c>
      <c r="CK397" s="14" t="e">
        <f t="shared" si="422"/>
        <v>#DIV/0!</v>
      </c>
      <c r="CL397" s="14" t="e">
        <f t="shared" si="422"/>
        <v>#DIV/0!</v>
      </c>
      <c r="CM397" s="14" t="e">
        <f t="shared" si="422"/>
        <v>#DIV/0!</v>
      </c>
      <c r="CN397" s="14" t="e">
        <f t="shared" si="423"/>
        <v>#DIV/0!</v>
      </c>
      <c r="CO397" s="14" t="e">
        <f t="shared" si="423"/>
        <v>#DIV/0!</v>
      </c>
      <c r="CP397" s="14" t="e">
        <f t="shared" si="423"/>
        <v>#DIV/0!</v>
      </c>
      <c r="CQ397" s="14" t="e">
        <f t="shared" si="423"/>
        <v>#DIV/0!</v>
      </c>
      <c r="CR397" s="14" t="e">
        <f t="shared" si="423"/>
        <v>#DIV/0!</v>
      </c>
      <c r="CS397" s="14" t="e">
        <f t="shared" si="423"/>
        <v>#DIV/0!</v>
      </c>
      <c r="CT397" s="14" t="e">
        <f t="shared" si="423"/>
        <v>#DIV/0!</v>
      </c>
      <c r="CU397" s="14" t="e">
        <f t="shared" si="423"/>
        <v>#DIV/0!</v>
      </c>
      <c r="CV397" s="14" t="e">
        <f t="shared" si="423"/>
        <v>#DIV/0!</v>
      </c>
      <c r="CW397" s="14" t="e">
        <f t="shared" si="423"/>
        <v>#DIV/0!</v>
      </c>
      <c r="CX397" s="14" t="e">
        <f t="shared" si="423"/>
        <v>#DIV/0!</v>
      </c>
      <c r="CY397" s="14" t="e">
        <f t="shared" si="423"/>
        <v>#DIV/0!</v>
      </c>
      <c r="CZ397" s="14" t="e">
        <f t="shared" si="423"/>
        <v>#DIV/0!</v>
      </c>
      <c r="DA397" s="14" t="e">
        <f t="shared" si="423"/>
        <v>#DIV/0!</v>
      </c>
      <c r="DB397" s="14" t="e">
        <f t="shared" si="423"/>
        <v>#DIV/0!</v>
      </c>
      <c r="DC397" s="14" t="e">
        <f t="shared" si="423"/>
        <v>#DIV/0!</v>
      </c>
      <c r="DD397" s="14" t="e">
        <f t="shared" si="424"/>
        <v>#DIV/0!</v>
      </c>
      <c r="DE397" s="14" t="e">
        <f t="shared" si="424"/>
        <v>#DIV/0!</v>
      </c>
      <c r="DF397" s="14" t="e">
        <f t="shared" si="424"/>
        <v>#DIV/0!</v>
      </c>
      <c r="DG397" s="14" t="e">
        <f t="shared" si="424"/>
        <v>#DIV/0!</v>
      </c>
      <c r="DH397" s="14" t="e">
        <f t="shared" si="424"/>
        <v>#DIV/0!</v>
      </c>
      <c r="DI397" s="14" t="e">
        <f t="shared" si="424"/>
        <v>#DIV/0!</v>
      </c>
      <c r="DJ397" s="14" t="e">
        <f t="shared" si="424"/>
        <v>#DIV/0!</v>
      </c>
      <c r="DK397" s="14" t="e">
        <f t="shared" si="424"/>
        <v>#DIV/0!</v>
      </c>
      <c r="DL397" s="14" t="e">
        <f t="shared" si="424"/>
        <v>#DIV/0!</v>
      </c>
      <c r="DM397" s="14" t="e">
        <f t="shared" si="424"/>
        <v>#DIV/0!</v>
      </c>
      <c r="DN397" s="14" t="e">
        <f t="shared" si="424"/>
        <v>#DIV/0!</v>
      </c>
      <c r="DO397" s="14" t="e">
        <f t="shared" si="424"/>
        <v>#DIV/0!</v>
      </c>
      <c r="DP397" s="14" t="e">
        <f t="shared" si="424"/>
        <v>#DIV/0!</v>
      </c>
      <c r="DQ397" s="14" t="e">
        <f t="shared" si="424"/>
        <v>#DIV/0!</v>
      </c>
      <c r="DR397" s="14" t="e">
        <f t="shared" si="424"/>
        <v>#DIV/0!</v>
      </c>
      <c r="DS397" s="14" t="e">
        <f t="shared" si="424"/>
        <v>#DIV/0!</v>
      </c>
      <c r="DT397" s="14" t="e">
        <f t="shared" si="425"/>
        <v>#DIV/0!</v>
      </c>
      <c r="DU397" s="14" t="e">
        <f t="shared" si="425"/>
        <v>#DIV/0!</v>
      </c>
      <c r="DV397" s="14" t="e">
        <f t="shared" si="425"/>
        <v>#DIV/0!</v>
      </c>
      <c r="DW397" s="14" t="e">
        <f t="shared" si="425"/>
        <v>#DIV/0!</v>
      </c>
      <c r="DX397" s="14" t="e">
        <f t="shared" si="425"/>
        <v>#DIV/0!</v>
      </c>
      <c r="DY397" s="14" t="e">
        <f t="shared" si="425"/>
        <v>#DIV/0!</v>
      </c>
      <c r="DZ397" s="14" t="e">
        <f t="shared" si="429"/>
        <v>#DIV/0!</v>
      </c>
    </row>
    <row r="398" spans="1:130">
      <c r="A398" s="18">
        <v>12</v>
      </c>
      <c r="B398" s="15">
        <f t="shared" si="426"/>
        <v>1</v>
      </c>
      <c r="C398" s="18">
        <v>2012</v>
      </c>
      <c r="D398" s="25">
        <f t="shared" si="430"/>
        <v>0</v>
      </c>
      <c r="E398" s="25">
        <f t="shared" si="431"/>
        <v>0</v>
      </c>
      <c r="F398" s="25">
        <f t="shared" si="432"/>
        <v>0</v>
      </c>
      <c r="G398" s="25">
        <f t="shared" si="433"/>
        <v>0</v>
      </c>
      <c r="H398" s="25">
        <f t="shared" si="434"/>
        <v>0</v>
      </c>
      <c r="I398" s="25">
        <f t="shared" si="435"/>
        <v>0</v>
      </c>
      <c r="J398" s="25">
        <f t="shared" si="436"/>
        <v>0</v>
      </c>
      <c r="K398" s="25">
        <f t="shared" si="437"/>
        <v>0</v>
      </c>
      <c r="L398" s="25">
        <f t="shared" si="438"/>
        <v>0</v>
      </c>
      <c r="M398" s="25">
        <f t="shared" si="439"/>
        <v>0</v>
      </c>
      <c r="N398" s="25">
        <f t="shared" ref="N398:N416" si="440">VLOOKUP($C$76,$D$3:$K$63,$A$73,0)*(B388-B387)</f>
        <v>0</v>
      </c>
      <c r="O398" s="25">
        <f>VLOOKUP($C$77,$D$3:$K$63,$A$73,0)*(B387-B386)</f>
        <v>0</v>
      </c>
      <c r="P398" s="25">
        <f>VLOOKUP($C$78,$D$3:$K$63,$A$73,0)*B386</f>
        <v>0</v>
      </c>
      <c r="Q398" s="25"/>
      <c r="R398" s="25"/>
      <c r="S398" s="25"/>
      <c r="T398" s="25"/>
      <c r="U398" s="25"/>
      <c r="V398" s="25"/>
      <c r="W398" s="25"/>
      <c r="X398" s="25"/>
      <c r="Y398" s="25"/>
      <c r="Z398" s="25"/>
      <c r="AA398" s="25"/>
      <c r="AB398" s="25"/>
      <c r="AC398" s="25"/>
      <c r="AD398" s="25"/>
      <c r="AE398" s="25"/>
      <c r="AF398" s="25"/>
      <c r="AG398" s="25"/>
      <c r="AH398" s="25"/>
      <c r="AI398" s="25"/>
      <c r="AJ398" s="25"/>
      <c r="AK398" s="25"/>
      <c r="AL398" s="25"/>
      <c r="AM398" s="25"/>
      <c r="AN398" s="25"/>
      <c r="AO398" s="25"/>
      <c r="AP398" s="25"/>
      <c r="AQ398" s="25"/>
      <c r="AR398" s="25"/>
      <c r="AS398" s="25"/>
      <c r="AT398" s="25"/>
      <c r="AU398" s="25"/>
      <c r="AV398" s="25"/>
      <c r="AW398" s="25"/>
      <c r="AX398" s="25"/>
      <c r="AY398" s="25"/>
      <c r="AZ398" s="25"/>
      <c r="BA398" s="25"/>
      <c r="BB398" s="25"/>
      <c r="BC398" s="25"/>
      <c r="BD398" s="25"/>
      <c r="BE398" s="25"/>
      <c r="BF398" s="25"/>
      <c r="BG398" s="25"/>
      <c r="BH398" s="25"/>
      <c r="BI398" s="25"/>
      <c r="BJ398" s="25"/>
      <c r="BK398" s="25"/>
      <c r="BL398" s="25"/>
      <c r="BM398" s="21">
        <f t="shared" si="427"/>
        <v>0</v>
      </c>
      <c r="BP398" s="18">
        <v>2012</v>
      </c>
      <c r="BQ398" s="14" t="e">
        <f t="shared" si="428"/>
        <v>#DIV/0!</v>
      </c>
      <c r="BR398" s="14" t="e">
        <f t="shared" si="421"/>
        <v>#DIV/0!</v>
      </c>
      <c r="BS398" s="14" t="e">
        <f t="shared" si="421"/>
        <v>#DIV/0!</v>
      </c>
      <c r="BT398" s="14" t="e">
        <f t="shared" si="421"/>
        <v>#DIV/0!</v>
      </c>
      <c r="BU398" s="14" t="e">
        <f t="shared" si="421"/>
        <v>#DIV/0!</v>
      </c>
      <c r="BV398" s="14" t="e">
        <f t="shared" si="421"/>
        <v>#DIV/0!</v>
      </c>
      <c r="BW398" s="14" t="e">
        <f t="shared" si="421"/>
        <v>#DIV/0!</v>
      </c>
      <c r="BX398" s="14" t="e">
        <f t="shared" si="421"/>
        <v>#DIV/0!</v>
      </c>
      <c r="BY398" s="14" t="e">
        <f t="shared" si="421"/>
        <v>#DIV/0!</v>
      </c>
      <c r="BZ398" s="14" t="e">
        <f t="shared" si="421"/>
        <v>#DIV/0!</v>
      </c>
      <c r="CA398" s="14" t="e">
        <f t="shared" si="421"/>
        <v>#DIV/0!</v>
      </c>
      <c r="CB398" s="14" t="e">
        <f t="shared" si="421"/>
        <v>#DIV/0!</v>
      </c>
      <c r="CC398" s="14" t="e">
        <f t="shared" si="421"/>
        <v>#DIV/0!</v>
      </c>
      <c r="CD398" s="14" t="e">
        <f t="shared" si="421"/>
        <v>#DIV/0!</v>
      </c>
      <c r="CE398" s="14" t="e">
        <f t="shared" si="421"/>
        <v>#DIV/0!</v>
      </c>
      <c r="CF398" s="14" t="e">
        <f t="shared" si="421"/>
        <v>#DIV/0!</v>
      </c>
      <c r="CG398" s="14" t="e">
        <f t="shared" si="421"/>
        <v>#DIV/0!</v>
      </c>
      <c r="CH398" s="14" t="e">
        <f t="shared" si="422"/>
        <v>#DIV/0!</v>
      </c>
      <c r="CI398" s="14" t="e">
        <f t="shared" si="422"/>
        <v>#DIV/0!</v>
      </c>
      <c r="CJ398" s="14" t="e">
        <f t="shared" si="422"/>
        <v>#DIV/0!</v>
      </c>
      <c r="CK398" s="14" t="e">
        <f t="shared" si="422"/>
        <v>#DIV/0!</v>
      </c>
      <c r="CL398" s="14" t="e">
        <f t="shared" si="422"/>
        <v>#DIV/0!</v>
      </c>
      <c r="CM398" s="14" t="e">
        <f t="shared" si="422"/>
        <v>#DIV/0!</v>
      </c>
      <c r="CN398" s="14" t="e">
        <f t="shared" si="423"/>
        <v>#DIV/0!</v>
      </c>
      <c r="CO398" s="14" t="e">
        <f t="shared" si="423"/>
        <v>#DIV/0!</v>
      </c>
      <c r="CP398" s="14" t="e">
        <f t="shared" si="423"/>
        <v>#DIV/0!</v>
      </c>
      <c r="CQ398" s="14" t="e">
        <f t="shared" si="423"/>
        <v>#DIV/0!</v>
      </c>
      <c r="CR398" s="14" t="e">
        <f t="shared" si="423"/>
        <v>#DIV/0!</v>
      </c>
      <c r="CS398" s="14" t="e">
        <f t="shared" si="423"/>
        <v>#DIV/0!</v>
      </c>
      <c r="CT398" s="14" t="e">
        <f t="shared" si="423"/>
        <v>#DIV/0!</v>
      </c>
      <c r="CU398" s="14" t="e">
        <f t="shared" si="423"/>
        <v>#DIV/0!</v>
      </c>
      <c r="CV398" s="14" t="e">
        <f t="shared" si="423"/>
        <v>#DIV/0!</v>
      </c>
      <c r="CW398" s="14" t="e">
        <f t="shared" si="423"/>
        <v>#DIV/0!</v>
      </c>
      <c r="CX398" s="14" t="e">
        <f t="shared" si="423"/>
        <v>#DIV/0!</v>
      </c>
      <c r="CY398" s="14" t="e">
        <f t="shared" si="423"/>
        <v>#DIV/0!</v>
      </c>
      <c r="CZ398" s="14" t="e">
        <f t="shared" si="423"/>
        <v>#DIV/0!</v>
      </c>
      <c r="DA398" s="14" t="e">
        <f t="shared" si="423"/>
        <v>#DIV/0!</v>
      </c>
      <c r="DB398" s="14" t="e">
        <f t="shared" si="423"/>
        <v>#DIV/0!</v>
      </c>
      <c r="DC398" s="14" t="e">
        <f t="shared" si="423"/>
        <v>#DIV/0!</v>
      </c>
      <c r="DD398" s="14" t="e">
        <f t="shared" si="424"/>
        <v>#DIV/0!</v>
      </c>
      <c r="DE398" s="14" t="e">
        <f t="shared" si="424"/>
        <v>#DIV/0!</v>
      </c>
      <c r="DF398" s="14" t="e">
        <f t="shared" si="424"/>
        <v>#DIV/0!</v>
      </c>
      <c r="DG398" s="14" t="e">
        <f t="shared" si="424"/>
        <v>#DIV/0!</v>
      </c>
      <c r="DH398" s="14" t="e">
        <f t="shared" si="424"/>
        <v>#DIV/0!</v>
      </c>
      <c r="DI398" s="14" t="e">
        <f t="shared" si="424"/>
        <v>#DIV/0!</v>
      </c>
      <c r="DJ398" s="14" t="e">
        <f t="shared" si="424"/>
        <v>#DIV/0!</v>
      </c>
      <c r="DK398" s="14" t="e">
        <f t="shared" si="424"/>
        <v>#DIV/0!</v>
      </c>
      <c r="DL398" s="14" t="e">
        <f t="shared" si="424"/>
        <v>#DIV/0!</v>
      </c>
      <c r="DM398" s="14" t="e">
        <f t="shared" si="424"/>
        <v>#DIV/0!</v>
      </c>
      <c r="DN398" s="14" t="e">
        <f t="shared" si="424"/>
        <v>#DIV/0!</v>
      </c>
      <c r="DO398" s="14" t="e">
        <f t="shared" si="424"/>
        <v>#DIV/0!</v>
      </c>
      <c r="DP398" s="14" t="e">
        <f t="shared" si="424"/>
        <v>#DIV/0!</v>
      </c>
      <c r="DQ398" s="14" t="e">
        <f t="shared" si="424"/>
        <v>#DIV/0!</v>
      </c>
      <c r="DR398" s="14" t="e">
        <f t="shared" si="424"/>
        <v>#DIV/0!</v>
      </c>
      <c r="DS398" s="14" t="e">
        <f t="shared" si="424"/>
        <v>#DIV/0!</v>
      </c>
      <c r="DT398" s="14" t="e">
        <f t="shared" si="425"/>
        <v>#DIV/0!</v>
      </c>
      <c r="DU398" s="14" t="e">
        <f t="shared" si="425"/>
        <v>#DIV/0!</v>
      </c>
      <c r="DV398" s="14" t="e">
        <f t="shared" si="425"/>
        <v>#DIV/0!</v>
      </c>
      <c r="DW398" s="14" t="e">
        <f t="shared" si="425"/>
        <v>#DIV/0!</v>
      </c>
      <c r="DX398" s="14" t="e">
        <f t="shared" si="425"/>
        <v>#DIV/0!</v>
      </c>
      <c r="DY398" s="14" t="e">
        <f t="shared" si="425"/>
        <v>#DIV/0!</v>
      </c>
      <c r="DZ398" s="14" t="e">
        <f t="shared" si="429"/>
        <v>#DIV/0!</v>
      </c>
    </row>
    <row r="399" spans="1:130">
      <c r="A399" s="18">
        <v>13</v>
      </c>
      <c r="B399" s="15">
        <f t="shared" si="426"/>
        <v>1</v>
      </c>
      <c r="C399" s="18">
        <v>2013</v>
      </c>
      <c r="D399" s="25">
        <f t="shared" si="430"/>
        <v>0</v>
      </c>
      <c r="E399" s="25">
        <f t="shared" si="431"/>
        <v>0</v>
      </c>
      <c r="F399" s="25">
        <f t="shared" si="432"/>
        <v>0</v>
      </c>
      <c r="G399" s="25">
        <f t="shared" si="433"/>
        <v>0</v>
      </c>
      <c r="H399" s="25">
        <f t="shared" si="434"/>
        <v>0</v>
      </c>
      <c r="I399" s="25">
        <f t="shared" si="435"/>
        <v>0</v>
      </c>
      <c r="J399" s="25">
        <f t="shared" si="436"/>
        <v>0</v>
      </c>
      <c r="K399" s="25">
        <f t="shared" si="437"/>
        <v>0</v>
      </c>
      <c r="L399" s="25">
        <f t="shared" si="438"/>
        <v>0</v>
      </c>
      <c r="M399" s="25">
        <f t="shared" si="439"/>
        <v>0</v>
      </c>
      <c r="N399" s="25">
        <f t="shared" si="440"/>
        <v>0</v>
      </c>
      <c r="O399" s="25">
        <f t="shared" ref="O399:O417" si="441">VLOOKUP($C$77,$D$3:$K$63,$A$73,0)*(B388-B387)</f>
        <v>0</v>
      </c>
      <c r="P399" s="25">
        <f>VLOOKUP($C$78,$D$3:$K$63,$A$73,0)*(B387-B386)</f>
        <v>0</v>
      </c>
      <c r="Q399" s="25">
        <f>VLOOKUP($C$79,$D$3:$K$63,$A$73,0)*B386</f>
        <v>0</v>
      </c>
      <c r="R399" s="25"/>
      <c r="S399" s="25"/>
      <c r="T399" s="25"/>
      <c r="U399" s="25"/>
      <c r="V399" s="25"/>
      <c r="W399" s="25"/>
      <c r="X399" s="25"/>
      <c r="Y399" s="25"/>
      <c r="Z399" s="25"/>
      <c r="AA399" s="25"/>
      <c r="AB399" s="25"/>
      <c r="AC399" s="25"/>
      <c r="AD399" s="25"/>
      <c r="AE399" s="25"/>
      <c r="AF399" s="25"/>
      <c r="AG399" s="25"/>
      <c r="AH399" s="25"/>
      <c r="AI399" s="25"/>
      <c r="AJ399" s="25"/>
      <c r="AK399" s="25"/>
      <c r="AL399" s="25"/>
      <c r="AM399" s="25"/>
      <c r="AN399" s="25"/>
      <c r="AO399" s="25"/>
      <c r="AP399" s="25"/>
      <c r="AQ399" s="25"/>
      <c r="AR399" s="25"/>
      <c r="AS399" s="25"/>
      <c r="AT399" s="25"/>
      <c r="AU399" s="25"/>
      <c r="AV399" s="25"/>
      <c r="AW399" s="25"/>
      <c r="AX399" s="25"/>
      <c r="AY399" s="25"/>
      <c r="AZ399" s="25"/>
      <c r="BA399" s="25"/>
      <c r="BB399" s="25"/>
      <c r="BC399" s="25"/>
      <c r="BD399" s="25"/>
      <c r="BE399" s="25"/>
      <c r="BF399" s="25"/>
      <c r="BG399" s="25"/>
      <c r="BH399" s="25"/>
      <c r="BI399" s="25"/>
      <c r="BJ399" s="25"/>
      <c r="BK399" s="25"/>
      <c r="BL399" s="25"/>
      <c r="BM399" s="21">
        <f t="shared" si="427"/>
        <v>0</v>
      </c>
      <c r="BP399" s="18">
        <v>2013</v>
      </c>
      <c r="BQ399" s="14" t="e">
        <f t="shared" si="428"/>
        <v>#DIV/0!</v>
      </c>
      <c r="BR399" s="14" t="e">
        <f t="shared" si="421"/>
        <v>#DIV/0!</v>
      </c>
      <c r="BS399" s="14" t="e">
        <f t="shared" si="421"/>
        <v>#DIV/0!</v>
      </c>
      <c r="BT399" s="14" t="e">
        <f t="shared" si="421"/>
        <v>#DIV/0!</v>
      </c>
      <c r="BU399" s="14" t="e">
        <f t="shared" si="421"/>
        <v>#DIV/0!</v>
      </c>
      <c r="BV399" s="14" t="e">
        <f t="shared" si="421"/>
        <v>#DIV/0!</v>
      </c>
      <c r="BW399" s="14" t="e">
        <f t="shared" si="421"/>
        <v>#DIV/0!</v>
      </c>
      <c r="BX399" s="14" t="e">
        <f t="shared" si="421"/>
        <v>#DIV/0!</v>
      </c>
      <c r="BY399" s="14" t="e">
        <f t="shared" si="421"/>
        <v>#DIV/0!</v>
      </c>
      <c r="BZ399" s="14" t="e">
        <f t="shared" si="421"/>
        <v>#DIV/0!</v>
      </c>
      <c r="CA399" s="14" t="e">
        <f t="shared" si="421"/>
        <v>#DIV/0!</v>
      </c>
      <c r="CB399" s="14" t="e">
        <f t="shared" si="421"/>
        <v>#DIV/0!</v>
      </c>
      <c r="CC399" s="14" t="e">
        <f t="shared" si="421"/>
        <v>#DIV/0!</v>
      </c>
      <c r="CD399" s="14" t="e">
        <f t="shared" si="421"/>
        <v>#DIV/0!</v>
      </c>
      <c r="CE399" s="14" t="e">
        <f t="shared" si="421"/>
        <v>#DIV/0!</v>
      </c>
      <c r="CF399" s="14" t="e">
        <f t="shared" si="421"/>
        <v>#DIV/0!</v>
      </c>
      <c r="CG399" s="14" t="e">
        <f t="shared" si="421"/>
        <v>#DIV/0!</v>
      </c>
      <c r="CH399" s="14" t="e">
        <f t="shared" si="422"/>
        <v>#DIV/0!</v>
      </c>
      <c r="CI399" s="14" t="e">
        <f t="shared" si="422"/>
        <v>#DIV/0!</v>
      </c>
      <c r="CJ399" s="14" t="e">
        <f t="shared" si="422"/>
        <v>#DIV/0!</v>
      </c>
      <c r="CK399" s="14" t="e">
        <f t="shared" si="422"/>
        <v>#DIV/0!</v>
      </c>
      <c r="CL399" s="14" t="e">
        <f t="shared" si="422"/>
        <v>#DIV/0!</v>
      </c>
      <c r="CM399" s="14" t="e">
        <f t="shared" si="422"/>
        <v>#DIV/0!</v>
      </c>
      <c r="CN399" s="14" t="e">
        <f t="shared" si="423"/>
        <v>#DIV/0!</v>
      </c>
      <c r="CO399" s="14" t="e">
        <f t="shared" si="423"/>
        <v>#DIV/0!</v>
      </c>
      <c r="CP399" s="14" t="e">
        <f t="shared" si="423"/>
        <v>#DIV/0!</v>
      </c>
      <c r="CQ399" s="14" t="e">
        <f t="shared" si="423"/>
        <v>#DIV/0!</v>
      </c>
      <c r="CR399" s="14" t="e">
        <f t="shared" si="423"/>
        <v>#DIV/0!</v>
      </c>
      <c r="CS399" s="14" t="e">
        <f t="shared" si="423"/>
        <v>#DIV/0!</v>
      </c>
      <c r="CT399" s="14" t="e">
        <f t="shared" si="423"/>
        <v>#DIV/0!</v>
      </c>
      <c r="CU399" s="14" t="e">
        <f t="shared" si="423"/>
        <v>#DIV/0!</v>
      </c>
      <c r="CV399" s="14" t="e">
        <f t="shared" si="423"/>
        <v>#DIV/0!</v>
      </c>
      <c r="CW399" s="14" t="e">
        <f t="shared" si="423"/>
        <v>#DIV/0!</v>
      </c>
      <c r="CX399" s="14" t="e">
        <f t="shared" si="423"/>
        <v>#DIV/0!</v>
      </c>
      <c r="CY399" s="14" t="e">
        <f t="shared" si="423"/>
        <v>#DIV/0!</v>
      </c>
      <c r="CZ399" s="14" t="e">
        <f t="shared" si="423"/>
        <v>#DIV/0!</v>
      </c>
      <c r="DA399" s="14" t="e">
        <f t="shared" si="423"/>
        <v>#DIV/0!</v>
      </c>
      <c r="DB399" s="14" t="e">
        <f t="shared" si="423"/>
        <v>#DIV/0!</v>
      </c>
      <c r="DC399" s="14" t="e">
        <f t="shared" si="423"/>
        <v>#DIV/0!</v>
      </c>
      <c r="DD399" s="14" t="e">
        <f t="shared" si="424"/>
        <v>#DIV/0!</v>
      </c>
      <c r="DE399" s="14" t="e">
        <f t="shared" si="424"/>
        <v>#DIV/0!</v>
      </c>
      <c r="DF399" s="14" t="e">
        <f t="shared" si="424"/>
        <v>#DIV/0!</v>
      </c>
      <c r="DG399" s="14" t="e">
        <f t="shared" si="424"/>
        <v>#DIV/0!</v>
      </c>
      <c r="DH399" s="14" t="e">
        <f t="shared" si="424"/>
        <v>#DIV/0!</v>
      </c>
      <c r="DI399" s="14" t="e">
        <f t="shared" si="424"/>
        <v>#DIV/0!</v>
      </c>
      <c r="DJ399" s="14" t="e">
        <f t="shared" si="424"/>
        <v>#DIV/0!</v>
      </c>
      <c r="DK399" s="14" t="e">
        <f t="shared" si="424"/>
        <v>#DIV/0!</v>
      </c>
      <c r="DL399" s="14" t="e">
        <f t="shared" si="424"/>
        <v>#DIV/0!</v>
      </c>
      <c r="DM399" s="14" t="e">
        <f t="shared" si="424"/>
        <v>#DIV/0!</v>
      </c>
      <c r="DN399" s="14" t="e">
        <f t="shared" si="424"/>
        <v>#DIV/0!</v>
      </c>
      <c r="DO399" s="14" t="e">
        <f t="shared" si="424"/>
        <v>#DIV/0!</v>
      </c>
      <c r="DP399" s="14" t="e">
        <f t="shared" si="424"/>
        <v>#DIV/0!</v>
      </c>
      <c r="DQ399" s="14" t="e">
        <f t="shared" si="424"/>
        <v>#DIV/0!</v>
      </c>
      <c r="DR399" s="14" t="e">
        <f t="shared" si="424"/>
        <v>#DIV/0!</v>
      </c>
      <c r="DS399" s="14" t="e">
        <f t="shared" si="424"/>
        <v>#DIV/0!</v>
      </c>
      <c r="DT399" s="14" t="e">
        <f t="shared" si="425"/>
        <v>#DIV/0!</v>
      </c>
      <c r="DU399" s="14" t="e">
        <f t="shared" si="425"/>
        <v>#DIV/0!</v>
      </c>
      <c r="DV399" s="14" t="e">
        <f t="shared" si="425"/>
        <v>#DIV/0!</v>
      </c>
      <c r="DW399" s="14" t="e">
        <f t="shared" si="425"/>
        <v>#DIV/0!</v>
      </c>
      <c r="DX399" s="14" t="e">
        <f t="shared" si="425"/>
        <v>#DIV/0!</v>
      </c>
      <c r="DY399" s="14" t="e">
        <f t="shared" si="425"/>
        <v>#DIV/0!</v>
      </c>
      <c r="DZ399" s="14" t="e">
        <f t="shared" si="429"/>
        <v>#DIV/0!</v>
      </c>
    </row>
    <row r="400" spans="1:130">
      <c r="A400" s="18">
        <v>14</v>
      </c>
      <c r="B400" s="15">
        <f t="shared" si="426"/>
        <v>1</v>
      </c>
      <c r="C400" s="18">
        <v>2014</v>
      </c>
      <c r="D400" s="25">
        <f t="shared" si="430"/>
        <v>0</v>
      </c>
      <c r="E400" s="25">
        <f t="shared" si="431"/>
        <v>0</v>
      </c>
      <c r="F400" s="25">
        <f t="shared" si="432"/>
        <v>0</v>
      </c>
      <c r="G400" s="25">
        <f t="shared" si="433"/>
        <v>0</v>
      </c>
      <c r="H400" s="25">
        <f t="shared" si="434"/>
        <v>0</v>
      </c>
      <c r="I400" s="25">
        <f t="shared" si="435"/>
        <v>0</v>
      </c>
      <c r="J400" s="25">
        <f t="shared" si="436"/>
        <v>0</v>
      </c>
      <c r="K400" s="25">
        <f t="shared" si="437"/>
        <v>0</v>
      </c>
      <c r="L400" s="25">
        <f t="shared" si="438"/>
        <v>0</v>
      </c>
      <c r="M400" s="25">
        <f t="shared" si="439"/>
        <v>0</v>
      </c>
      <c r="N400" s="25">
        <f t="shared" si="440"/>
        <v>0</v>
      </c>
      <c r="O400" s="25">
        <f t="shared" si="441"/>
        <v>0</v>
      </c>
      <c r="P400" s="25">
        <f t="shared" ref="P400:P418" si="442">VLOOKUP($C$78,$D$3:$K$63,$A$73,0)*(B388-B387)</f>
        <v>0</v>
      </c>
      <c r="Q400" s="25">
        <f>VLOOKUP($C$79,$D$3:$K$63,$A$73,0)*(B387-B386)</f>
        <v>0</v>
      </c>
      <c r="R400" s="25">
        <f>VLOOKUP($C$80,$D$3:$K$63,$A$73,0)*B386</f>
        <v>0</v>
      </c>
      <c r="S400" s="25"/>
      <c r="T400" s="25"/>
      <c r="U400" s="25"/>
      <c r="V400" s="25"/>
      <c r="W400" s="25"/>
      <c r="X400" s="25"/>
      <c r="Y400" s="25"/>
      <c r="Z400" s="25"/>
      <c r="AA400" s="25"/>
      <c r="AB400" s="25"/>
      <c r="AC400" s="25"/>
      <c r="AD400" s="25"/>
      <c r="AE400" s="25"/>
      <c r="AF400" s="25"/>
      <c r="AG400" s="25"/>
      <c r="AH400" s="25"/>
      <c r="AI400" s="25"/>
      <c r="AJ400" s="25"/>
      <c r="AK400" s="25"/>
      <c r="AL400" s="25"/>
      <c r="AM400" s="25"/>
      <c r="AN400" s="25"/>
      <c r="AO400" s="25"/>
      <c r="AP400" s="25"/>
      <c r="AQ400" s="25"/>
      <c r="AR400" s="25"/>
      <c r="AS400" s="25"/>
      <c r="AT400" s="25"/>
      <c r="AU400" s="25"/>
      <c r="AV400" s="25"/>
      <c r="AW400" s="25"/>
      <c r="AX400" s="25"/>
      <c r="AY400" s="25"/>
      <c r="AZ400" s="25"/>
      <c r="BA400" s="25"/>
      <c r="BB400" s="25"/>
      <c r="BC400" s="25"/>
      <c r="BD400" s="25"/>
      <c r="BE400" s="25"/>
      <c r="BF400" s="25"/>
      <c r="BG400" s="25"/>
      <c r="BH400" s="25"/>
      <c r="BI400" s="25"/>
      <c r="BJ400" s="25"/>
      <c r="BK400" s="25"/>
      <c r="BL400" s="25"/>
      <c r="BM400" s="21">
        <f t="shared" si="427"/>
        <v>0</v>
      </c>
      <c r="BP400" s="18">
        <v>2014</v>
      </c>
      <c r="BQ400" s="14" t="e">
        <f t="shared" si="428"/>
        <v>#DIV/0!</v>
      </c>
      <c r="BR400" s="14" t="e">
        <f t="shared" si="421"/>
        <v>#DIV/0!</v>
      </c>
      <c r="BS400" s="14" t="e">
        <f t="shared" si="421"/>
        <v>#DIV/0!</v>
      </c>
      <c r="BT400" s="14" t="e">
        <f t="shared" si="421"/>
        <v>#DIV/0!</v>
      </c>
      <c r="BU400" s="14" t="e">
        <f t="shared" si="421"/>
        <v>#DIV/0!</v>
      </c>
      <c r="BV400" s="14" t="e">
        <f t="shared" si="421"/>
        <v>#DIV/0!</v>
      </c>
      <c r="BW400" s="14" t="e">
        <f t="shared" si="421"/>
        <v>#DIV/0!</v>
      </c>
      <c r="BX400" s="14" t="e">
        <f t="shared" si="421"/>
        <v>#DIV/0!</v>
      </c>
      <c r="BY400" s="14" t="e">
        <f t="shared" si="421"/>
        <v>#DIV/0!</v>
      </c>
      <c r="BZ400" s="14" t="e">
        <f t="shared" si="421"/>
        <v>#DIV/0!</v>
      </c>
      <c r="CA400" s="14" t="e">
        <f t="shared" si="421"/>
        <v>#DIV/0!</v>
      </c>
      <c r="CB400" s="14" t="e">
        <f t="shared" si="421"/>
        <v>#DIV/0!</v>
      </c>
      <c r="CC400" s="14" t="e">
        <f t="shared" si="421"/>
        <v>#DIV/0!</v>
      </c>
      <c r="CD400" s="14" t="e">
        <f t="shared" si="421"/>
        <v>#DIV/0!</v>
      </c>
      <c r="CE400" s="14" t="e">
        <f t="shared" si="421"/>
        <v>#DIV/0!</v>
      </c>
      <c r="CF400" s="14" t="e">
        <f t="shared" si="421"/>
        <v>#DIV/0!</v>
      </c>
      <c r="CG400" s="14" t="e">
        <f t="shared" si="421"/>
        <v>#DIV/0!</v>
      </c>
      <c r="CH400" s="14" t="e">
        <f t="shared" si="422"/>
        <v>#DIV/0!</v>
      </c>
      <c r="CI400" s="14" t="e">
        <f t="shared" si="422"/>
        <v>#DIV/0!</v>
      </c>
      <c r="CJ400" s="14" t="e">
        <f t="shared" si="422"/>
        <v>#DIV/0!</v>
      </c>
      <c r="CK400" s="14" t="e">
        <f t="shared" si="422"/>
        <v>#DIV/0!</v>
      </c>
      <c r="CL400" s="14" t="e">
        <f t="shared" si="422"/>
        <v>#DIV/0!</v>
      </c>
      <c r="CM400" s="14" t="e">
        <f t="shared" si="422"/>
        <v>#DIV/0!</v>
      </c>
      <c r="CN400" s="14" t="e">
        <f t="shared" si="423"/>
        <v>#DIV/0!</v>
      </c>
      <c r="CO400" s="14" t="e">
        <f t="shared" si="423"/>
        <v>#DIV/0!</v>
      </c>
      <c r="CP400" s="14" t="e">
        <f t="shared" si="423"/>
        <v>#DIV/0!</v>
      </c>
      <c r="CQ400" s="14" t="e">
        <f t="shared" si="423"/>
        <v>#DIV/0!</v>
      </c>
      <c r="CR400" s="14" t="e">
        <f t="shared" si="423"/>
        <v>#DIV/0!</v>
      </c>
      <c r="CS400" s="14" t="e">
        <f t="shared" si="423"/>
        <v>#DIV/0!</v>
      </c>
      <c r="CT400" s="14" t="e">
        <f t="shared" si="423"/>
        <v>#DIV/0!</v>
      </c>
      <c r="CU400" s="14" t="e">
        <f t="shared" si="423"/>
        <v>#DIV/0!</v>
      </c>
      <c r="CV400" s="14" t="e">
        <f t="shared" si="423"/>
        <v>#DIV/0!</v>
      </c>
      <c r="CW400" s="14" t="e">
        <f t="shared" si="423"/>
        <v>#DIV/0!</v>
      </c>
      <c r="CX400" s="14" t="e">
        <f t="shared" si="423"/>
        <v>#DIV/0!</v>
      </c>
      <c r="CY400" s="14" t="e">
        <f t="shared" si="423"/>
        <v>#DIV/0!</v>
      </c>
      <c r="CZ400" s="14" t="e">
        <f t="shared" si="423"/>
        <v>#DIV/0!</v>
      </c>
      <c r="DA400" s="14" t="e">
        <f t="shared" si="423"/>
        <v>#DIV/0!</v>
      </c>
      <c r="DB400" s="14" t="e">
        <f t="shared" si="423"/>
        <v>#DIV/0!</v>
      </c>
      <c r="DC400" s="14" t="e">
        <f t="shared" si="423"/>
        <v>#DIV/0!</v>
      </c>
      <c r="DD400" s="14" t="e">
        <f t="shared" si="424"/>
        <v>#DIV/0!</v>
      </c>
      <c r="DE400" s="14" t="e">
        <f t="shared" si="424"/>
        <v>#DIV/0!</v>
      </c>
      <c r="DF400" s="14" t="e">
        <f t="shared" si="424"/>
        <v>#DIV/0!</v>
      </c>
      <c r="DG400" s="14" t="e">
        <f t="shared" si="424"/>
        <v>#DIV/0!</v>
      </c>
      <c r="DH400" s="14" t="e">
        <f t="shared" si="424"/>
        <v>#DIV/0!</v>
      </c>
      <c r="DI400" s="14" t="e">
        <f t="shared" si="424"/>
        <v>#DIV/0!</v>
      </c>
      <c r="DJ400" s="14" t="e">
        <f t="shared" si="424"/>
        <v>#DIV/0!</v>
      </c>
      <c r="DK400" s="14" t="e">
        <f t="shared" si="424"/>
        <v>#DIV/0!</v>
      </c>
      <c r="DL400" s="14" t="e">
        <f t="shared" si="424"/>
        <v>#DIV/0!</v>
      </c>
      <c r="DM400" s="14" t="e">
        <f t="shared" si="424"/>
        <v>#DIV/0!</v>
      </c>
      <c r="DN400" s="14" t="e">
        <f t="shared" si="424"/>
        <v>#DIV/0!</v>
      </c>
      <c r="DO400" s="14" t="e">
        <f t="shared" si="424"/>
        <v>#DIV/0!</v>
      </c>
      <c r="DP400" s="14" t="e">
        <f t="shared" si="424"/>
        <v>#DIV/0!</v>
      </c>
      <c r="DQ400" s="14" t="e">
        <f t="shared" si="424"/>
        <v>#DIV/0!</v>
      </c>
      <c r="DR400" s="14" t="e">
        <f t="shared" si="424"/>
        <v>#DIV/0!</v>
      </c>
      <c r="DS400" s="14" t="e">
        <f t="shared" si="424"/>
        <v>#DIV/0!</v>
      </c>
      <c r="DT400" s="14" t="e">
        <f t="shared" si="425"/>
        <v>#DIV/0!</v>
      </c>
      <c r="DU400" s="14" t="e">
        <f t="shared" si="425"/>
        <v>#DIV/0!</v>
      </c>
      <c r="DV400" s="14" t="e">
        <f t="shared" si="425"/>
        <v>#DIV/0!</v>
      </c>
      <c r="DW400" s="14" t="e">
        <f t="shared" si="425"/>
        <v>#DIV/0!</v>
      </c>
      <c r="DX400" s="14" t="e">
        <f t="shared" si="425"/>
        <v>#DIV/0!</v>
      </c>
      <c r="DY400" s="14" t="e">
        <f t="shared" si="425"/>
        <v>#DIV/0!</v>
      </c>
      <c r="DZ400" s="14" t="e">
        <f t="shared" si="429"/>
        <v>#DIV/0!</v>
      </c>
    </row>
    <row r="401" spans="1:130">
      <c r="A401" s="18">
        <v>15</v>
      </c>
      <c r="B401" s="15">
        <f t="shared" si="426"/>
        <v>1</v>
      </c>
      <c r="C401" s="18">
        <v>2015</v>
      </c>
      <c r="D401" s="25">
        <f t="shared" si="430"/>
        <v>0</v>
      </c>
      <c r="E401" s="25">
        <f t="shared" si="431"/>
        <v>0</v>
      </c>
      <c r="F401" s="25">
        <f t="shared" si="432"/>
        <v>0</v>
      </c>
      <c r="G401" s="25">
        <f t="shared" si="433"/>
        <v>0</v>
      </c>
      <c r="H401" s="25">
        <f t="shared" si="434"/>
        <v>0</v>
      </c>
      <c r="I401" s="25">
        <f t="shared" si="435"/>
        <v>0</v>
      </c>
      <c r="J401" s="25">
        <f t="shared" si="436"/>
        <v>0</v>
      </c>
      <c r="K401" s="25">
        <f t="shared" si="437"/>
        <v>0</v>
      </c>
      <c r="L401" s="25">
        <f t="shared" si="438"/>
        <v>0</v>
      </c>
      <c r="M401" s="25">
        <f t="shared" si="439"/>
        <v>0</v>
      </c>
      <c r="N401" s="25">
        <f t="shared" si="440"/>
        <v>0</v>
      </c>
      <c r="O401" s="25">
        <f t="shared" si="441"/>
        <v>0</v>
      </c>
      <c r="P401" s="25">
        <f t="shared" si="442"/>
        <v>0</v>
      </c>
      <c r="Q401" s="25">
        <f t="shared" ref="Q401:Q419" si="443">VLOOKUP($C$79,$D$3:$K$63,$A$73,0)*(B388-B387)</f>
        <v>0</v>
      </c>
      <c r="R401" s="25">
        <f>VLOOKUP($C$80,$D$3:$K$63,$A$73,0)*(B387-B386)</f>
        <v>0</v>
      </c>
      <c r="S401" s="25">
        <f>VLOOKUP($C$81,$D$3:$K$63,$A$73,0)*B386</f>
        <v>0</v>
      </c>
      <c r="T401" s="25"/>
      <c r="U401" s="25"/>
      <c r="V401" s="25"/>
      <c r="W401" s="25"/>
      <c r="X401" s="25"/>
      <c r="Y401" s="25"/>
      <c r="Z401" s="25"/>
      <c r="AA401" s="25"/>
      <c r="AB401" s="25"/>
      <c r="AC401" s="25"/>
      <c r="AD401" s="25"/>
      <c r="AE401" s="25"/>
      <c r="AF401" s="25"/>
      <c r="AG401" s="25"/>
      <c r="AH401" s="25"/>
      <c r="AI401" s="25"/>
      <c r="AJ401" s="25"/>
      <c r="AK401" s="25"/>
      <c r="AL401" s="25"/>
      <c r="AM401" s="25"/>
      <c r="AN401" s="25"/>
      <c r="AO401" s="25"/>
      <c r="AP401" s="25"/>
      <c r="AQ401" s="25"/>
      <c r="AR401" s="25"/>
      <c r="AS401" s="25"/>
      <c r="AT401" s="25"/>
      <c r="AU401" s="25"/>
      <c r="AV401" s="25"/>
      <c r="AW401" s="25"/>
      <c r="AX401" s="25"/>
      <c r="AY401" s="25"/>
      <c r="AZ401" s="25"/>
      <c r="BA401" s="25"/>
      <c r="BB401" s="25"/>
      <c r="BC401" s="25"/>
      <c r="BD401" s="25"/>
      <c r="BE401" s="25"/>
      <c r="BF401" s="25"/>
      <c r="BG401" s="25"/>
      <c r="BH401" s="25"/>
      <c r="BI401" s="25"/>
      <c r="BJ401" s="25"/>
      <c r="BK401" s="25"/>
      <c r="BL401" s="25"/>
      <c r="BM401" s="21">
        <f t="shared" si="427"/>
        <v>0</v>
      </c>
      <c r="BP401" s="18">
        <v>2015</v>
      </c>
      <c r="BQ401" s="14" t="e">
        <f t="shared" si="428"/>
        <v>#DIV/0!</v>
      </c>
      <c r="BR401" s="14" t="e">
        <f t="shared" si="421"/>
        <v>#DIV/0!</v>
      </c>
      <c r="BS401" s="14" t="e">
        <f t="shared" si="421"/>
        <v>#DIV/0!</v>
      </c>
      <c r="BT401" s="14" t="e">
        <f t="shared" si="421"/>
        <v>#DIV/0!</v>
      </c>
      <c r="BU401" s="14" t="e">
        <f t="shared" si="421"/>
        <v>#DIV/0!</v>
      </c>
      <c r="BV401" s="14" t="e">
        <f t="shared" si="421"/>
        <v>#DIV/0!</v>
      </c>
      <c r="BW401" s="14" t="e">
        <f t="shared" si="421"/>
        <v>#DIV/0!</v>
      </c>
      <c r="BX401" s="14" t="e">
        <f t="shared" si="421"/>
        <v>#DIV/0!</v>
      </c>
      <c r="BY401" s="14" t="e">
        <f t="shared" si="421"/>
        <v>#DIV/0!</v>
      </c>
      <c r="BZ401" s="14" t="e">
        <f t="shared" si="421"/>
        <v>#DIV/0!</v>
      </c>
      <c r="CA401" s="14" t="e">
        <f t="shared" si="421"/>
        <v>#DIV/0!</v>
      </c>
      <c r="CB401" s="14" t="e">
        <f t="shared" si="421"/>
        <v>#DIV/0!</v>
      </c>
      <c r="CC401" s="14" t="e">
        <f t="shared" si="421"/>
        <v>#DIV/0!</v>
      </c>
      <c r="CD401" s="14" t="e">
        <f t="shared" si="421"/>
        <v>#DIV/0!</v>
      </c>
      <c r="CE401" s="14" t="e">
        <f t="shared" si="421"/>
        <v>#DIV/0!</v>
      </c>
      <c r="CF401" s="14" t="e">
        <f t="shared" si="421"/>
        <v>#DIV/0!</v>
      </c>
      <c r="CG401" s="14" t="e">
        <f t="shared" ref="CG401:CV427" si="444">T401/$BM401</f>
        <v>#DIV/0!</v>
      </c>
      <c r="CH401" s="14" t="e">
        <f t="shared" si="422"/>
        <v>#DIV/0!</v>
      </c>
      <c r="CI401" s="14" t="e">
        <f t="shared" si="422"/>
        <v>#DIV/0!</v>
      </c>
      <c r="CJ401" s="14" t="e">
        <f t="shared" si="422"/>
        <v>#DIV/0!</v>
      </c>
      <c r="CK401" s="14" t="e">
        <f t="shared" si="422"/>
        <v>#DIV/0!</v>
      </c>
      <c r="CL401" s="14" t="e">
        <f t="shared" si="422"/>
        <v>#DIV/0!</v>
      </c>
      <c r="CM401" s="14" t="e">
        <f t="shared" si="422"/>
        <v>#DIV/0!</v>
      </c>
      <c r="CN401" s="14" t="e">
        <f t="shared" si="423"/>
        <v>#DIV/0!</v>
      </c>
      <c r="CO401" s="14" t="e">
        <f t="shared" si="423"/>
        <v>#DIV/0!</v>
      </c>
      <c r="CP401" s="14" t="e">
        <f t="shared" si="423"/>
        <v>#DIV/0!</v>
      </c>
      <c r="CQ401" s="14" t="e">
        <f t="shared" si="423"/>
        <v>#DIV/0!</v>
      </c>
      <c r="CR401" s="14" t="e">
        <f t="shared" si="423"/>
        <v>#DIV/0!</v>
      </c>
      <c r="CS401" s="14" t="e">
        <f t="shared" si="423"/>
        <v>#DIV/0!</v>
      </c>
      <c r="CT401" s="14" t="e">
        <f t="shared" si="423"/>
        <v>#DIV/0!</v>
      </c>
      <c r="CU401" s="14" t="e">
        <f t="shared" si="423"/>
        <v>#DIV/0!</v>
      </c>
      <c r="CV401" s="14" t="e">
        <f t="shared" si="423"/>
        <v>#DIV/0!</v>
      </c>
      <c r="CW401" s="14" t="e">
        <f t="shared" si="423"/>
        <v>#DIV/0!</v>
      </c>
      <c r="CX401" s="14" t="e">
        <f t="shared" si="423"/>
        <v>#DIV/0!</v>
      </c>
      <c r="CY401" s="14" t="e">
        <f t="shared" si="423"/>
        <v>#DIV/0!</v>
      </c>
      <c r="CZ401" s="14" t="e">
        <f t="shared" si="423"/>
        <v>#DIV/0!</v>
      </c>
      <c r="DA401" s="14" t="e">
        <f t="shared" si="423"/>
        <v>#DIV/0!</v>
      </c>
      <c r="DB401" s="14" t="e">
        <f t="shared" si="423"/>
        <v>#DIV/0!</v>
      </c>
      <c r="DC401" s="14" t="e">
        <f t="shared" ref="DC401:DR417" si="445">AP401/$BM401</f>
        <v>#DIV/0!</v>
      </c>
      <c r="DD401" s="14" t="e">
        <f t="shared" si="424"/>
        <v>#DIV/0!</v>
      </c>
      <c r="DE401" s="14" t="e">
        <f t="shared" si="424"/>
        <v>#DIV/0!</v>
      </c>
      <c r="DF401" s="14" t="e">
        <f t="shared" si="424"/>
        <v>#DIV/0!</v>
      </c>
      <c r="DG401" s="14" t="e">
        <f t="shared" si="424"/>
        <v>#DIV/0!</v>
      </c>
      <c r="DH401" s="14" t="e">
        <f t="shared" si="424"/>
        <v>#DIV/0!</v>
      </c>
      <c r="DI401" s="14" t="e">
        <f t="shared" si="424"/>
        <v>#DIV/0!</v>
      </c>
      <c r="DJ401" s="14" t="e">
        <f t="shared" si="424"/>
        <v>#DIV/0!</v>
      </c>
      <c r="DK401" s="14" t="e">
        <f t="shared" si="424"/>
        <v>#DIV/0!</v>
      </c>
      <c r="DL401" s="14" t="e">
        <f t="shared" si="424"/>
        <v>#DIV/0!</v>
      </c>
      <c r="DM401" s="14" t="e">
        <f t="shared" si="424"/>
        <v>#DIV/0!</v>
      </c>
      <c r="DN401" s="14" t="e">
        <f t="shared" si="424"/>
        <v>#DIV/0!</v>
      </c>
      <c r="DO401" s="14" t="e">
        <f t="shared" si="424"/>
        <v>#DIV/0!</v>
      </c>
      <c r="DP401" s="14" t="e">
        <f t="shared" si="424"/>
        <v>#DIV/0!</v>
      </c>
      <c r="DQ401" s="14" t="e">
        <f t="shared" si="424"/>
        <v>#DIV/0!</v>
      </c>
      <c r="DR401" s="14" t="e">
        <f t="shared" si="424"/>
        <v>#DIV/0!</v>
      </c>
      <c r="DS401" s="14" t="e">
        <f t="shared" ref="DS401:DV446" si="446">BF401/$BM401</f>
        <v>#DIV/0!</v>
      </c>
      <c r="DT401" s="14" t="e">
        <f t="shared" si="425"/>
        <v>#DIV/0!</v>
      </c>
      <c r="DU401" s="14" t="e">
        <f t="shared" si="425"/>
        <v>#DIV/0!</v>
      </c>
      <c r="DV401" s="14" t="e">
        <f t="shared" si="425"/>
        <v>#DIV/0!</v>
      </c>
      <c r="DW401" s="14" t="e">
        <f t="shared" si="425"/>
        <v>#DIV/0!</v>
      </c>
      <c r="DX401" s="14" t="e">
        <f t="shared" si="425"/>
        <v>#DIV/0!</v>
      </c>
      <c r="DY401" s="14" t="e">
        <f t="shared" si="425"/>
        <v>#DIV/0!</v>
      </c>
      <c r="DZ401" s="14" t="e">
        <f t="shared" si="429"/>
        <v>#DIV/0!</v>
      </c>
    </row>
    <row r="402" spans="1:130">
      <c r="A402" s="18">
        <v>16</v>
      </c>
      <c r="B402" s="15">
        <f t="shared" si="426"/>
        <v>1</v>
      </c>
      <c r="C402" s="18">
        <v>2016</v>
      </c>
      <c r="D402" s="25">
        <f t="shared" si="430"/>
        <v>0</v>
      </c>
      <c r="E402" s="25">
        <f t="shared" si="431"/>
        <v>0</v>
      </c>
      <c r="F402" s="25">
        <f t="shared" si="432"/>
        <v>0</v>
      </c>
      <c r="G402" s="25">
        <f t="shared" si="433"/>
        <v>0</v>
      </c>
      <c r="H402" s="25">
        <f t="shared" si="434"/>
        <v>0</v>
      </c>
      <c r="I402" s="25">
        <f t="shared" si="435"/>
        <v>0</v>
      </c>
      <c r="J402" s="25">
        <f t="shared" si="436"/>
        <v>0</v>
      </c>
      <c r="K402" s="25">
        <f t="shared" si="437"/>
        <v>0</v>
      </c>
      <c r="L402" s="25">
        <f t="shared" si="438"/>
        <v>0</v>
      </c>
      <c r="M402" s="25">
        <f t="shared" si="439"/>
        <v>0</v>
      </c>
      <c r="N402" s="25">
        <f t="shared" si="440"/>
        <v>0</v>
      </c>
      <c r="O402" s="25">
        <f t="shared" si="441"/>
        <v>0</v>
      </c>
      <c r="P402" s="25">
        <f t="shared" si="442"/>
        <v>0</v>
      </c>
      <c r="Q402" s="25">
        <f t="shared" si="443"/>
        <v>0</v>
      </c>
      <c r="R402" s="25">
        <f t="shared" ref="R402:R420" si="447">VLOOKUP($C$80,$D$3:$K$63,$A$73,0)*(B388-B387)</f>
        <v>0</v>
      </c>
      <c r="S402" s="25">
        <f>VLOOKUP($C$81,$D$3:$K$63,$A$73,0)*(B387-B386)</f>
        <v>0</v>
      </c>
      <c r="T402" s="25">
        <f>VLOOKUP($C$82,$D$3:$K$63,$A$73,0)*B386</f>
        <v>0</v>
      </c>
      <c r="U402" s="25"/>
      <c r="V402" s="25"/>
      <c r="W402" s="25"/>
      <c r="X402" s="25"/>
      <c r="Y402" s="25"/>
      <c r="Z402" s="25"/>
      <c r="AA402" s="25"/>
      <c r="AB402" s="25"/>
      <c r="AC402" s="25"/>
      <c r="AD402" s="25"/>
      <c r="AE402" s="25"/>
      <c r="AF402" s="25"/>
      <c r="AG402" s="25"/>
      <c r="AH402" s="25"/>
      <c r="AI402" s="25"/>
      <c r="AJ402" s="25"/>
      <c r="AK402" s="25"/>
      <c r="AL402" s="25"/>
      <c r="AM402" s="25"/>
      <c r="AN402" s="25"/>
      <c r="AO402" s="25"/>
      <c r="AP402" s="25"/>
      <c r="AQ402" s="25"/>
      <c r="AR402" s="25"/>
      <c r="AS402" s="25"/>
      <c r="AT402" s="25"/>
      <c r="AU402" s="25"/>
      <c r="AV402" s="25"/>
      <c r="AW402" s="25"/>
      <c r="AX402" s="25"/>
      <c r="AY402" s="25"/>
      <c r="AZ402" s="25"/>
      <c r="BA402" s="25"/>
      <c r="BB402" s="25"/>
      <c r="BC402" s="25"/>
      <c r="BD402" s="25"/>
      <c r="BE402" s="25"/>
      <c r="BF402" s="25"/>
      <c r="BG402" s="25"/>
      <c r="BH402" s="25"/>
      <c r="BI402" s="25"/>
      <c r="BJ402" s="25"/>
      <c r="BK402" s="25"/>
      <c r="BL402" s="25"/>
      <c r="BM402" s="21">
        <f t="shared" si="427"/>
        <v>0</v>
      </c>
      <c r="BP402" s="18">
        <v>2016</v>
      </c>
      <c r="BQ402" s="14" t="e">
        <f t="shared" si="428"/>
        <v>#DIV/0!</v>
      </c>
      <c r="BR402" s="14" t="e">
        <f t="shared" si="428"/>
        <v>#DIV/0!</v>
      </c>
      <c r="BS402" s="14" t="e">
        <f t="shared" si="428"/>
        <v>#DIV/0!</v>
      </c>
      <c r="BT402" s="14" t="e">
        <f t="shared" si="428"/>
        <v>#DIV/0!</v>
      </c>
      <c r="BU402" s="14" t="e">
        <f t="shared" si="428"/>
        <v>#DIV/0!</v>
      </c>
      <c r="BV402" s="14" t="e">
        <f t="shared" si="428"/>
        <v>#DIV/0!</v>
      </c>
      <c r="BW402" s="14" t="e">
        <f t="shared" si="428"/>
        <v>#DIV/0!</v>
      </c>
      <c r="BX402" s="14" t="e">
        <f t="shared" si="428"/>
        <v>#DIV/0!</v>
      </c>
      <c r="BY402" s="14" t="e">
        <f t="shared" si="428"/>
        <v>#DIV/0!</v>
      </c>
      <c r="BZ402" s="14" t="e">
        <f t="shared" si="428"/>
        <v>#DIV/0!</v>
      </c>
      <c r="CA402" s="14" t="e">
        <f t="shared" si="428"/>
        <v>#DIV/0!</v>
      </c>
      <c r="CB402" s="14" t="e">
        <f t="shared" si="428"/>
        <v>#DIV/0!</v>
      </c>
      <c r="CC402" s="14" t="e">
        <f t="shared" si="428"/>
        <v>#DIV/0!</v>
      </c>
      <c r="CD402" s="14" t="e">
        <f t="shared" si="428"/>
        <v>#DIV/0!</v>
      </c>
      <c r="CE402" s="14" t="e">
        <f t="shared" si="428"/>
        <v>#DIV/0!</v>
      </c>
      <c r="CF402" s="14" t="e">
        <f t="shared" si="428"/>
        <v>#DIV/0!</v>
      </c>
      <c r="CG402" s="14" t="e">
        <f t="shared" si="444"/>
        <v>#DIV/0!</v>
      </c>
      <c r="CH402" s="14" t="e">
        <f t="shared" si="422"/>
        <v>#DIV/0!</v>
      </c>
      <c r="CI402" s="14" t="e">
        <f t="shared" si="422"/>
        <v>#DIV/0!</v>
      </c>
      <c r="CJ402" s="14" t="e">
        <f t="shared" si="422"/>
        <v>#DIV/0!</v>
      </c>
      <c r="CK402" s="14" t="e">
        <f t="shared" si="422"/>
        <v>#DIV/0!</v>
      </c>
      <c r="CL402" s="14" t="e">
        <f t="shared" si="422"/>
        <v>#DIV/0!</v>
      </c>
      <c r="CM402" s="14" t="e">
        <f t="shared" si="422"/>
        <v>#DIV/0!</v>
      </c>
      <c r="CN402" s="14" t="e">
        <f t="shared" si="422"/>
        <v>#DIV/0!</v>
      </c>
      <c r="CO402" s="14" t="e">
        <f t="shared" si="422"/>
        <v>#DIV/0!</v>
      </c>
      <c r="CP402" s="14" t="e">
        <f t="shared" si="422"/>
        <v>#DIV/0!</v>
      </c>
      <c r="CQ402" s="14" t="e">
        <f t="shared" si="422"/>
        <v>#DIV/0!</v>
      </c>
      <c r="CR402" s="14" t="e">
        <f t="shared" si="422"/>
        <v>#DIV/0!</v>
      </c>
      <c r="CS402" s="14" t="e">
        <f t="shared" si="422"/>
        <v>#DIV/0!</v>
      </c>
      <c r="CT402" s="14" t="e">
        <f t="shared" si="422"/>
        <v>#DIV/0!</v>
      </c>
      <c r="CU402" s="14" t="e">
        <f t="shared" si="422"/>
        <v>#DIV/0!</v>
      </c>
      <c r="CV402" s="14" t="e">
        <f t="shared" si="422"/>
        <v>#DIV/0!</v>
      </c>
      <c r="CW402" s="14" t="e">
        <f t="shared" si="422"/>
        <v>#DIV/0!</v>
      </c>
      <c r="CX402" s="14" t="e">
        <f t="shared" ref="CX402:DM429" si="448">AK402/$BM402</f>
        <v>#DIV/0!</v>
      </c>
      <c r="CY402" s="14" t="e">
        <f t="shared" si="448"/>
        <v>#DIV/0!</v>
      </c>
      <c r="CZ402" s="14" t="e">
        <f t="shared" si="448"/>
        <v>#DIV/0!</v>
      </c>
      <c r="DA402" s="14" t="e">
        <f t="shared" si="448"/>
        <v>#DIV/0!</v>
      </c>
      <c r="DB402" s="14" t="e">
        <f t="shared" si="448"/>
        <v>#DIV/0!</v>
      </c>
      <c r="DC402" s="14" t="e">
        <f t="shared" si="445"/>
        <v>#DIV/0!</v>
      </c>
      <c r="DD402" s="14" t="e">
        <f t="shared" si="445"/>
        <v>#DIV/0!</v>
      </c>
      <c r="DE402" s="14" t="e">
        <f t="shared" si="445"/>
        <v>#DIV/0!</v>
      </c>
      <c r="DF402" s="14" t="e">
        <f t="shared" si="445"/>
        <v>#DIV/0!</v>
      </c>
      <c r="DG402" s="14" t="e">
        <f t="shared" si="445"/>
        <v>#DIV/0!</v>
      </c>
      <c r="DH402" s="14" t="e">
        <f t="shared" si="445"/>
        <v>#DIV/0!</v>
      </c>
      <c r="DI402" s="14" t="e">
        <f t="shared" si="445"/>
        <v>#DIV/0!</v>
      </c>
      <c r="DJ402" s="14" t="e">
        <f t="shared" si="445"/>
        <v>#DIV/0!</v>
      </c>
      <c r="DK402" s="14" t="e">
        <f t="shared" si="445"/>
        <v>#DIV/0!</v>
      </c>
      <c r="DL402" s="14" t="e">
        <f t="shared" si="445"/>
        <v>#DIV/0!</v>
      </c>
      <c r="DM402" s="14" t="e">
        <f t="shared" si="445"/>
        <v>#DIV/0!</v>
      </c>
      <c r="DN402" s="14" t="e">
        <f t="shared" si="445"/>
        <v>#DIV/0!</v>
      </c>
      <c r="DO402" s="14" t="e">
        <f t="shared" si="445"/>
        <v>#DIV/0!</v>
      </c>
      <c r="DP402" s="14" t="e">
        <f t="shared" si="445"/>
        <v>#DIV/0!</v>
      </c>
      <c r="DQ402" s="14" t="e">
        <f t="shared" si="445"/>
        <v>#DIV/0!</v>
      </c>
      <c r="DR402" s="14" t="e">
        <f t="shared" si="445"/>
        <v>#DIV/0!</v>
      </c>
      <c r="DS402" s="14" t="e">
        <f t="shared" si="446"/>
        <v>#DIV/0!</v>
      </c>
      <c r="DT402" s="14" t="e">
        <f t="shared" si="425"/>
        <v>#DIV/0!</v>
      </c>
      <c r="DU402" s="14" t="e">
        <f t="shared" si="425"/>
        <v>#DIV/0!</v>
      </c>
      <c r="DV402" s="14" t="e">
        <f t="shared" si="425"/>
        <v>#DIV/0!</v>
      </c>
      <c r="DW402" s="14" t="e">
        <f t="shared" si="425"/>
        <v>#DIV/0!</v>
      </c>
      <c r="DX402" s="14" t="e">
        <f t="shared" si="425"/>
        <v>#DIV/0!</v>
      </c>
      <c r="DY402" s="14" t="e">
        <f t="shared" si="425"/>
        <v>#DIV/0!</v>
      </c>
      <c r="DZ402" s="14" t="e">
        <f t="shared" si="429"/>
        <v>#DIV/0!</v>
      </c>
    </row>
    <row r="403" spans="1:130">
      <c r="A403" s="18">
        <v>17</v>
      </c>
      <c r="B403" s="15">
        <f t="shared" si="426"/>
        <v>1</v>
      </c>
      <c r="C403" s="18">
        <v>2017</v>
      </c>
      <c r="D403" s="25">
        <f t="shared" si="430"/>
        <v>0</v>
      </c>
      <c r="E403" s="25">
        <f t="shared" si="431"/>
        <v>0</v>
      </c>
      <c r="F403" s="25">
        <f t="shared" si="432"/>
        <v>0</v>
      </c>
      <c r="G403" s="25">
        <f t="shared" si="433"/>
        <v>0</v>
      </c>
      <c r="H403" s="25">
        <f t="shared" si="434"/>
        <v>0</v>
      </c>
      <c r="I403" s="25">
        <f t="shared" si="435"/>
        <v>0</v>
      </c>
      <c r="J403" s="25">
        <f t="shared" si="436"/>
        <v>0</v>
      </c>
      <c r="K403" s="25">
        <f t="shared" si="437"/>
        <v>0</v>
      </c>
      <c r="L403" s="25">
        <f t="shared" si="438"/>
        <v>0</v>
      </c>
      <c r="M403" s="25">
        <f t="shared" si="439"/>
        <v>0</v>
      </c>
      <c r="N403" s="25">
        <f t="shared" si="440"/>
        <v>0</v>
      </c>
      <c r="O403" s="25">
        <f t="shared" si="441"/>
        <v>0</v>
      </c>
      <c r="P403" s="25">
        <f t="shared" si="442"/>
        <v>0</v>
      </c>
      <c r="Q403" s="25">
        <f t="shared" si="443"/>
        <v>0</v>
      </c>
      <c r="R403" s="25">
        <f t="shared" si="447"/>
        <v>0</v>
      </c>
      <c r="S403" s="25">
        <f t="shared" ref="S403:S421" si="449">VLOOKUP($C$81,$D$3:$K$63,$A$73,0)*(B388-B387)</f>
        <v>0</v>
      </c>
      <c r="T403" s="25">
        <f>VLOOKUP($C$82,$D$3:$K$63,$A$73,0)*(B387-B386)</f>
        <v>0</v>
      </c>
      <c r="U403" s="25">
        <f>VLOOKUP($C$83,$D$3:$K$63,$A$73,0)*B386</f>
        <v>0</v>
      </c>
      <c r="V403" s="25"/>
      <c r="W403" s="25"/>
      <c r="X403" s="25"/>
      <c r="Y403" s="25"/>
      <c r="Z403" s="25"/>
      <c r="AA403" s="25"/>
      <c r="AB403" s="25"/>
      <c r="AC403" s="25"/>
      <c r="AD403" s="25"/>
      <c r="AE403" s="25"/>
      <c r="AF403" s="25"/>
      <c r="AG403" s="25"/>
      <c r="AH403" s="25"/>
      <c r="AI403" s="25"/>
      <c r="AJ403" s="25"/>
      <c r="AK403" s="25"/>
      <c r="AL403" s="25"/>
      <c r="AM403" s="25"/>
      <c r="AN403" s="25"/>
      <c r="AO403" s="25"/>
      <c r="AP403" s="25"/>
      <c r="AQ403" s="25"/>
      <c r="AR403" s="25"/>
      <c r="AS403" s="25"/>
      <c r="AT403" s="25"/>
      <c r="AU403" s="25"/>
      <c r="AV403" s="25"/>
      <c r="AW403" s="25"/>
      <c r="AX403" s="25"/>
      <c r="AY403" s="25"/>
      <c r="AZ403" s="25"/>
      <c r="BA403" s="25"/>
      <c r="BB403" s="25"/>
      <c r="BC403" s="25"/>
      <c r="BD403" s="25"/>
      <c r="BE403" s="25"/>
      <c r="BF403" s="25"/>
      <c r="BG403" s="25"/>
      <c r="BH403" s="25"/>
      <c r="BI403" s="25"/>
      <c r="BJ403" s="25"/>
      <c r="BK403" s="25"/>
      <c r="BL403" s="25"/>
      <c r="BM403" s="21">
        <f t="shared" si="427"/>
        <v>0</v>
      </c>
      <c r="BP403" s="18">
        <v>2017</v>
      </c>
      <c r="BQ403" s="14" t="e">
        <f t="shared" si="428"/>
        <v>#DIV/0!</v>
      </c>
      <c r="BR403" s="14" t="e">
        <f t="shared" si="428"/>
        <v>#DIV/0!</v>
      </c>
      <c r="BS403" s="14" t="e">
        <f t="shared" si="428"/>
        <v>#DIV/0!</v>
      </c>
      <c r="BT403" s="14" t="e">
        <f t="shared" si="428"/>
        <v>#DIV/0!</v>
      </c>
      <c r="BU403" s="14" t="e">
        <f t="shared" si="428"/>
        <v>#DIV/0!</v>
      </c>
      <c r="BV403" s="14" t="e">
        <f t="shared" si="428"/>
        <v>#DIV/0!</v>
      </c>
      <c r="BW403" s="14" t="e">
        <f t="shared" si="428"/>
        <v>#DIV/0!</v>
      </c>
      <c r="BX403" s="14" t="e">
        <f t="shared" si="428"/>
        <v>#DIV/0!</v>
      </c>
      <c r="BY403" s="14" t="e">
        <f t="shared" si="428"/>
        <v>#DIV/0!</v>
      </c>
      <c r="BZ403" s="14" t="e">
        <f t="shared" si="428"/>
        <v>#DIV/0!</v>
      </c>
      <c r="CA403" s="14" t="e">
        <f t="shared" si="428"/>
        <v>#DIV/0!</v>
      </c>
      <c r="CB403" s="14" t="e">
        <f t="shared" si="428"/>
        <v>#DIV/0!</v>
      </c>
      <c r="CC403" s="14" t="e">
        <f t="shared" si="428"/>
        <v>#DIV/0!</v>
      </c>
      <c r="CD403" s="14" t="e">
        <f t="shared" si="428"/>
        <v>#DIV/0!</v>
      </c>
      <c r="CE403" s="14" t="e">
        <f t="shared" si="428"/>
        <v>#DIV/0!</v>
      </c>
      <c r="CF403" s="14" t="e">
        <f t="shared" si="428"/>
        <v>#DIV/0!</v>
      </c>
      <c r="CG403" s="14" t="e">
        <f t="shared" si="444"/>
        <v>#DIV/0!</v>
      </c>
      <c r="CH403" s="14" t="e">
        <f t="shared" si="422"/>
        <v>#DIV/0!</v>
      </c>
      <c r="CI403" s="14" t="e">
        <f t="shared" si="422"/>
        <v>#DIV/0!</v>
      </c>
      <c r="CJ403" s="14" t="e">
        <f t="shared" si="422"/>
        <v>#DIV/0!</v>
      </c>
      <c r="CK403" s="14" t="e">
        <f t="shared" si="422"/>
        <v>#DIV/0!</v>
      </c>
      <c r="CL403" s="14" t="e">
        <f t="shared" si="422"/>
        <v>#DIV/0!</v>
      </c>
      <c r="CM403" s="14" t="e">
        <f t="shared" si="422"/>
        <v>#DIV/0!</v>
      </c>
      <c r="CN403" s="14" t="e">
        <f t="shared" si="422"/>
        <v>#DIV/0!</v>
      </c>
      <c r="CO403" s="14" t="e">
        <f t="shared" si="422"/>
        <v>#DIV/0!</v>
      </c>
      <c r="CP403" s="14" t="e">
        <f t="shared" si="422"/>
        <v>#DIV/0!</v>
      </c>
      <c r="CQ403" s="14" t="e">
        <f t="shared" si="422"/>
        <v>#DIV/0!</v>
      </c>
      <c r="CR403" s="14" t="e">
        <f t="shared" si="422"/>
        <v>#DIV/0!</v>
      </c>
      <c r="CS403" s="14" t="e">
        <f t="shared" si="422"/>
        <v>#DIV/0!</v>
      </c>
      <c r="CT403" s="14" t="e">
        <f t="shared" si="422"/>
        <v>#DIV/0!</v>
      </c>
      <c r="CU403" s="14" t="e">
        <f t="shared" si="422"/>
        <v>#DIV/0!</v>
      </c>
      <c r="CV403" s="14" t="e">
        <f t="shared" si="422"/>
        <v>#DIV/0!</v>
      </c>
      <c r="CW403" s="14" t="e">
        <f t="shared" si="422"/>
        <v>#DIV/0!</v>
      </c>
      <c r="CX403" s="14" t="e">
        <f t="shared" si="448"/>
        <v>#DIV/0!</v>
      </c>
      <c r="CY403" s="14" t="e">
        <f t="shared" si="448"/>
        <v>#DIV/0!</v>
      </c>
      <c r="CZ403" s="14" t="e">
        <f t="shared" si="448"/>
        <v>#DIV/0!</v>
      </c>
      <c r="DA403" s="14" t="e">
        <f t="shared" si="448"/>
        <v>#DIV/0!</v>
      </c>
      <c r="DB403" s="14" t="e">
        <f t="shared" si="448"/>
        <v>#DIV/0!</v>
      </c>
      <c r="DC403" s="14" t="e">
        <f t="shared" si="445"/>
        <v>#DIV/0!</v>
      </c>
      <c r="DD403" s="14" t="e">
        <f t="shared" si="445"/>
        <v>#DIV/0!</v>
      </c>
      <c r="DE403" s="14" t="e">
        <f t="shared" si="445"/>
        <v>#DIV/0!</v>
      </c>
      <c r="DF403" s="14" t="e">
        <f t="shared" si="445"/>
        <v>#DIV/0!</v>
      </c>
      <c r="DG403" s="14" t="e">
        <f t="shared" si="445"/>
        <v>#DIV/0!</v>
      </c>
      <c r="DH403" s="14" t="e">
        <f t="shared" si="445"/>
        <v>#DIV/0!</v>
      </c>
      <c r="DI403" s="14" t="e">
        <f t="shared" si="445"/>
        <v>#DIV/0!</v>
      </c>
      <c r="DJ403" s="14" t="e">
        <f t="shared" si="445"/>
        <v>#DIV/0!</v>
      </c>
      <c r="DK403" s="14" t="e">
        <f t="shared" si="445"/>
        <v>#DIV/0!</v>
      </c>
      <c r="DL403" s="14" t="e">
        <f t="shared" si="445"/>
        <v>#DIV/0!</v>
      </c>
      <c r="DM403" s="14" t="e">
        <f t="shared" si="445"/>
        <v>#DIV/0!</v>
      </c>
      <c r="DN403" s="14" t="e">
        <f t="shared" si="445"/>
        <v>#DIV/0!</v>
      </c>
      <c r="DO403" s="14" t="e">
        <f t="shared" si="445"/>
        <v>#DIV/0!</v>
      </c>
      <c r="DP403" s="14" t="e">
        <f t="shared" si="445"/>
        <v>#DIV/0!</v>
      </c>
      <c r="DQ403" s="14" t="e">
        <f t="shared" si="445"/>
        <v>#DIV/0!</v>
      </c>
      <c r="DR403" s="14" t="e">
        <f t="shared" si="445"/>
        <v>#DIV/0!</v>
      </c>
      <c r="DS403" s="14" t="e">
        <f t="shared" si="446"/>
        <v>#DIV/0!</v>
      </c>
      <c r="DT403" s="14" t="e">
        <f t="shared" si="425"/>
        <v>#DIV/0!</v>
      </c>
      <c r="DU403" s="14" t="e">
        <f t="shared" si="425"/>
        <v>#DIV/0!</v>
      </c>
      <c r="DV403" s="14" t="e">
        <f t="shared" si="425"/>
        <v>#DIV/0!</v>
      </c>
      <c r="DW403" s="14" t="e">
        <f t="shared" si="425"/>
        <v>#DIV/0!</v>
      </c>
      <c r="DX403" s="14" t="e">
        <f t="shared" si="425"/>
        <v>#DIV/0!</v>
      </c>
      <c r="DY403" s="14" t="e">
        <f t="shared" si="425"/>
        <v>#DIV/0!</v>
      </c>
      <c r="DZ403" s="14" t="e">
        <f t="shared" si="429"/>
        <v>#DIV/0!</v>
      </c>
    </row>
    <row r="404" spans="1:130">
      <c r="A404" s="18">
        <v>18</v>
      </c>
      <c r="B404" s="15">
        <f t="shared" si="426"/>
        <v>1</v>
      </c>
      <c r="C404" s="18">
        <v>2018</v>
      </c>
      <c r="D404" s="25">
        <f t="shared" si="430"/>
        <v>0</v>
      </c>
      <c r="E404" s="25">
        <f t="shared" si="431"/>
        <v>0</v>
      </c>
      <c r="F404" s="25">
        <f t="shared" si="432"/>
        <v>0</v>
      </c>
      <c r="G404" s="25">
        <f t="shared" si="433"/>
        <v>0</v>
      </c>
      <c r="H404" s="25">
        <f t="shared" si="434"/>
        <v>0</v>
      </c>
      <c r="I404" s="25">
        <f t="shared" si="435"/>
        <v>0</v>
      </c>
      <c r="J404" s="25">
        <f t="shared" si="436"/>
        <v>0</v>
      </c>
      <c r="K404" s="25">
        <f t="shared" si="437"/>
        <v>0</v>
      </c>
      <c r="L404" s="25">
        <f t="shared" si="438"/>
        <v>0</v>
      </c>
      <c r="M404" s="25">
        <f t="shared" si="439"/>
        <v>0</v>
      </c>
      <c r="N404" s="25">
        <f t="shared" si="440"/>
        <v>0</v>
      </c>
      <c r="O404" s="25">
        <f t="shared" si="441"/>
        <v>0</v>
      </c>
      <c r="P404" s="25">
        <f t="shared" si="442"/>
        <v>0</v>
      </c>
      <c r="Q404" s="25">
        <f t="shared" si="443"/>
        <v>0</v>
      </c>
      <c r="R404" s="25">
        <f t="shared" si="447"/>
        <v>0</v>
      </c>
      <c r="S404" s="25">
        <f t="shared" si="449"/>
        <v>0</v>
      </c>
      <c r="T404" s="25">
        <f t="shared" ref="T404:T422" si="450">VLOOKUP($C$82,$D$3:$K$63,$A$73,0)*(B388-B387)</f>
        <v>0</v>
      </c>
      <c r="U404" s="25">
        <f>VLOOKUP($C$83,$D$3:$K$63,$A$73,0)*(B387-B386)</f>
        <v>0</v>
      </c>
      <c r="V404" s="25">
        <f>VLOOKUP($C$84,$D$3:$K$63,$A$73,0)*B386</f>
        <v>0</v>
      </c>
      <c r="W404" s="25"/>
      <c r="X404" s="25"/>
      <c r="Y404" s="25"/>
      <c r="Z404" s="25"/>
      <c r="AA404" s="25"/>
      <c r="AB404" s="25"/>
      <c r="AC404" s="25"/>
      <c r="AD404" s="25"/>
      <c r="AE404" s="25"/>
      <c r="AF404" s="25"/>
      <c r="AG404" s="25"/>
      <c r="AH404" s="25"/>
      <c r="AI404" s="25"/>
      <c r="AJ404" s="25"/>
      <c r="AK404" s="25"/>
      <c r="AL404" s="25"/>
      <c r="AM404" s="25"/>
      <c r="AN404" s="25"/>
      <c r="AO404" s="25"/>
      <c r="AP404" s="25"/>
      <c r="AQ404" s="25"/>
      <c r="AR404" s="25"/>
      <c r="AS404" s="25"/>
      <c r="AT404" s="25"/>
      <c r="AU404" s="25"/>
      <c r="AV404" s="25"/>
      <c r="AW404" s="25"/>
      <c r="AX404" s="25"/>
      <c r="AY404" s="25"/>
      <c r="AZ404" s="25"/>
      <c r="BA404" s="25"/>
      <c r="BB404" s="25"/>
      <c r="BC404" s="25"/>
      <c r="BD404" s="25"/>
      <c r="BE404" s="25"/>
      <c r="BF404" s="25"/>
      <c r="BG404" s="25"/>
      <c r="BH404" s="25"/>
      <c r="BI404" s="25"/>
      <c r="BJ404" s="25"/>
      <c r="BK404" s="25"/>
      <c r="BL404" s="25"/>
      <c r="BM404" s="21">
        <f t="shared" si="427"/>
        <v>0</v>
      </c>
      <c r="BP404" s="18">
        <v>2018</v>
      </c>
      <c r="BQ404" s="14" t="e">
        <f t="shared" si="428"/>
        <v>#DIV/0!</v>
      </c>
      <c r="BR404" s="14" t="e">
        <f t="shared" si="428"/>
        <v>#DIV/0!</v>
      </c>
      <c r="BS404" s="14" t="e">
        <f t="shared" si="428"/>
        <v>#DIV/0!</v>
      </c>
      <c r="BT404" s="14" t="e">
        <f t="shared" si="428"/>
        <v>#DIV/0!</v>
      </c>
      <c r="BU404" s="14" t="e">
        <f t="shared" si="428"/>
        <v>#DIV/0!</v>
      </c>
      <c r="BV404" s="14" t="e">
        <f t="shared" si="428"/>
        <v>#DIV/0!</v>
      </c>
      <c r="BW404" s="14" t="e">
        <f t="shared" si="428"/>
        <v>#DIV/0!</v>
      </c>
      <c r="BX404" s="14" t="e">
        <f t="shared" si="428"/>
        <v>#DIV/0!</v>
      </c>
      <c r="BY404" s="14" t="e">
        <f t="shared" si="428"/>
        <v>#DIV/0!</v>
      </c>
      <c r="BZ404" s="14" t="e">
        <f t="shared" si="428"/>
        <v>#DIV/0!</v>
      </c>
      <c r="CA404" s="14" t="e">
        <f t="shared" si="428"/>
        <v>#DIV/0!</v>
      </c>
      <c r="CB404" s="14" t="e">
        <f t="shared" si="428"/>
        <v>#DIV/0!</v>
      </c>
      <c r="CC404" s="14" t="e">
        <f t="shared" si="428"/>
        <v>#DIV/0!</v>
      </c>
      <c r="CD404" s="14" t="e">
        <f t="shared" si="428"/>
        <v>#DIV/0!</v>
      </c>
      <c r="CE404" s="14" t="e">
        <f t="shared" si="428"/>
        <v>#DIV/0!</v>
      </c>
      <c r="CF404" s="14" t="e">
        <f t="shared" si="428"/>
        <v>#DIV/0!</v>
      </c>
      <c r="CG404" s="14" t="e">
        <f t="shared" si="444"/>
        <v>#DIV/0!</v>
      </c>
      <c r="CH404" s="14" t="e">
        <f t="shared" si="422"/>
        <v>#DIV/0!</v>
      </c>
      <c r="CI404" s="14" t="e">
        <f t="shared" si="422"/>
        <v>#DIV/0!</v>
      </c>
      <c r="CJ404" s="14" t="e">
        <f t="shared" si="422"/>
        <v>#DIV/0!</v>
      </c>
      <c r="CK404" s="14" t="e">
        <f t="shared" si="422"/>
        <v>#DIV/0!</v>
      </c>
      <c r="CL404" s="14" t="e">
        <f t="shared" si="422"/>
        <v>#DIV/0!</v>
      </c>
      <c r="CM404" s="14" t="e">
        <f t="shared" si="422"/>
        <v>#DIV/0!</v>
      </c>
      <c r="CN404" s="14" t="e">
        <f t="shared" si="422"/>
        <v>#DIV/0!</v>
      </c>
      <c r="CO404" s="14" t="e">
        <f t="shared" si="422"/>
        <v>#DIV/0!</v>
      </c>
      <c r="CP404" s="14" t="e">
        <f t="shared" si="422"/>
        <v>#DIV/0!</v>
      </c>
      <c r="CQ404" s="14" t="e">
        <f t="shared" si="422"/>
        <v>#DIV/0!</v>
      </c>
      <c r="CR404" s="14" t="e">
        <f t="shared" si="422"/>
        <v>#DIV/0!</v>
      </c>
      <c r="CS404" s="14" t="e">
        <f t="shared" si="422"/>
        <v>#DIV/0!</v>
      </c>
      <c r="CT404" s="14" t="e">
        <f t="shared" si="422"/>
        <v>#DIV/0!</v>
      </c>
      <c r="CU404" s="14" t="e">
        <f t="shared" si="422"/>
        <v>#DIV/0!</v>
      </c>
      <c r="CV404" s="14" t="e">
        <f t="shared" si="422"/>
        <v>#DIV/0!</v>
      </c>
      <c r="CW404" s="14" t="e">
        <f t="shared" si="422"/>
        <v>#DIV/0!</v>
      </c>
      <c r="CX404" s="14" t="e">
        <f t="shared" si="448"/>
        <v>#DIV/0!</v>
      </c>
      <c r="CY404" s="14" t="e">
        <f t="shared" si="448"/>
        <v>#DIV/0!</v>
      </c>
      <c r="CZ404" s="14" t="e">
        <f t="shared" si="448"/>
        <v>#DIV/0!</v>
      </c>
      <c r="DA404" s="14" t="e">
        <f t="shared" si="448"/>
        <v>#DIV/0!</v>
      </c>
      <c r="DB404" s="14" t="e">
        <f t="shared" si="448"/>
        <v>#DIV/0!</v>
      </c>
      <c r="DC404" s="14" t="e">
        <f t="shared" si="445"/>
        <v>#DIV/0!</v>
      </c>
      <c r="DD404" s="14" t="e">
        <f t="shared" si="445"/>
        <v>#DIV/0!</v>
      </c>
      <c r="DE404" s="14" t="e">
        <f t="shared" si="445"/>
        <v>#DIV/0!</v>
      </c>
      <c r="DF404" s="14" t="e">
        <f t="shared" si="445"/>
        <v>#DIV/0!</v>
      </c>
      <c r="DG404" s="14" t="e">
        <f t="shared" si="445"/>
        <v>#DIV/0!</v>
      </c>
      <c r="DH404" s="14" t="e">
        <f t="shared" si="445"/>
        <v>#DIV/0!</v>
      </c>
      <c r="DI404" s="14" t="e">
        <f t="shared" si="445"/>
        <v>#DIV/0!</v>
      </c>
      <c r="DJ404" s="14" t="e">
        <f t="shared" si="445"/>
        <v>#DIV/0!</v>
      </c>
      <c r="DK404" s="14" t="e">
        <f t="shared" si="445"/>
        <v>#DIV/0!</v>
      </c>
      <c r="DL404" s="14" t="e">
        <f t="shared" si="445"/>
        <v>#DIV/0!</v>
      </c>
      <c r="DM404" s="14" t="e">
        <f t="shared" si="445"/>
        <v>#DIV/0!</v>
      </c>
      <c r="DN404" s="14" t="e">
        <f t="shared" si="445"/>
        <v>#DIV/0!</v>
      </c>
      <c r="DO404" s="14" t="e">
        <f t="shared" si="445"/>
        <v>#DIV/0!</v>
      </c>
      <c r="DP404" s="14" t="e">
        <f t="shared" si="445"/>
        <v>#DIV/0!</v>
      </c>
      <c r="DQ404" s="14" t="e">
        <f t="shared" si="445"/>
        <v>#DIV/0!</v>
      </c>
      <c r="DR404" s="14" t="e">
        <f t="shared" si="445"/>
        <v>#DIV/0!</v>
      </c>
      <c r="DS404" s="14" t="e">
        <f t="shared" si="446"/>
        <v>#DIV/0!</v>
      </c>
      <c r="DT404" s="14" t="e">
        <f t="shared" si="425"/>
        <v>#DIV/0!</v>
      </c>
      <c r="DU404" s="14" t="e">
        <f t="shared" si="425"/>
        <v>#DIV/0!</v>
      </c>
      <c r="DV404" s="14" t="e">
        <f t="shared" si="425"/>
        <v>#DIV/0!</v>
      </c>
      <c r="DW404" s="14" t="e">
        <f t="shared" si="425"/>
        <v>#DIV/0!</v>
      </c>
      <c r="DX404" s="14" t="e">
        <f t="shared" si="425"/>
        <v>#DIV/0!</v>
      </c>
      <c r="DY404" s="14" t="e">
        <f t="shared" si="425"/>
        <v>#DIV/0!</v>
      </c>
      <c r="DZ404" s="14" t="e">
        <f t="shared" si="429"/>
        <v>#DIV/0!</v>
      </c>
    </row>
    <row r="405" spans="1:130">
      <c r="A405" s="18">
        <v>19</v>
      </c>
      <c r="B405" s="15">
        <f t="shared" si="426"/>
        <v>1</v>
      </c>
      <c r="C405" s="18">
        <v>2019</v>
      </c>
      <c r="D405" s="25">
        <f t="shared" si="430"/>
        <v>0</v>
      </c>
      <c r="E405" s="25">
        <f t="shared" si="431"/>
        <v>0</v>
      </c>
      <c r="F405" s="25">
        <f t="shared" si="432"/>
        <v>0</v>
      </c>
      <c r="G405" s="25">
        <f t="shared" si="433"/>
        <v>0</v>
      </c>
      <c r="H405" s="25">
        <f t="shared" si="434"/>
        <v>0</v>
      </c>
      <c r="I405" s="25">
        <f t="shared" si="435"/>
        <v>0</v>
      </c>
      <c r="J405" s="25">
        <f t="shared" si="436"/>
        <v>0</v>
      </c>
      <c r="K405" s="25">
        <f t="shared" si="437"/>
        <v>0</v>
      </c>
      <c r="L405" s="25">
        <f t="shared" si="438"/>
        <v>0</v>
      </c>
      <c r="M405" s="25">
        <f t="shared" si="439"/>
        <v>0</v>
      </c>
      <c r="N405" s="25">
        <f t="shared" si="440"/>
        <v>0</v>
      </c>
      <c r="O405" s="25">
        <f t="shared" si="441"/>
        <v>0</v>
      </c>
      <c r="P405" s="25">
        <f t="shared" si="442"/>
        <v>0</v>
      </c>
      <c r="Q405" s="25">
        <f t="shared" si="443"/>
        <v>0</v>
      </c>
      <c r="R405" s="25">
        <f t="shared" si="447"/>
        <v>0</v>
      </c>
      <c r="S405" s="25">
        <f t="shared" si="449"/>
        <v>0</v>
      </c>
      <c r="T405" s="25">
        <f t="shared" si="450"/>
        <v>0</v>
      </c>
      <c r="U405" s="25">
        <f t="shared" ref="U405:U423" si="451">VLOOKUP($C$83,$D$3:$K$63,$A$73,0)*(B388-B387)</f>
        <v>0</v>
      </c>
      <c r="V405" s="25">
        <f>VLOOKUP($C$84,$D$3:$K$63,$A$73,0)*(B387-B386)</f>
        <v>0</v>
      </c>
      <c r="W405" s="25">
        <f>VLOOKUP($C$85,$D$3:$K$63,$A$73,0)*B386</f>
        <v>0</v>
      </c>
      <c r="X405" s="25"/>
      <c r="Y405" s="25"/>
      <c r="Z405" s="25"/>
      <c r="AA405" s="25"/>
      <c r="AB405" s="25"/>
      <c r="AC405" s="25"/>
      <c r="AD405" s="25"/>
      <c r="AE405" s="25"/>
      <c r="AF405" s="25"/>
      <c r="AG405" s="25"/>
      <c r="AH405" s="25"/>
      <c r="AI405" s="25"/>
      <c r="AJ405" s="25"/>
      <c r="AK405" s="25"/>
      <c r="AL405" s="25"/>
      <c r="AM405" s="25"/>
      <c r="AN405" s="25"/>
      <c r="AO405" s="25"/>
      <c r="AP405" s="25"/>
      <c r="AQ405" s="25"/>
      <c r="AR405" s="25"/>
      <c r="AS405" s="25"/>
      <c r="AT405" s="25"/>
      <c r="AU405" s="25"/>
      <c r="AV405" s="25"/>
      <c r="AW405" s="25"/>
      <c r="AX405" s="25"/>
      <c r="AY405" s="25"/>
      <c r="AZ405" s="25"/>
      <c r="BA405" s="25"/>
      <c r="BB405" s="25"/>
      <c r="BC405" s="25"/>
      <c r="BD405" s="25"/>
      <c r="BE405" s="25"/>
      <c r="BF405" s="25"/>
      <c r="BG405" s="25"/>
      <c r="BH405" s="25"/>
      <c r="BI405" s="25"/>
      <c r="BJ405" s="25"/>
      <c r="BK405" s="25"/>
      <c r="BL405" s="25"/>
      <c r="BM405" s="21">
        <f t="shared" si="427"/>
        <v>0</v>
      </c>
      <c r="BP405" s="18">
        <v>2019</v>
      </c>
      <c r="BQ405" s="14" t="e">
        <f t="shared" si="428"/>
        <v>#DIV/0!</v>
      </c>
      <c r="BR405" s="14" t="e">
        <f t="shared" si="428"/>
        <v>#DIV/0!</v>
      </c>
      <c r="BS405" s="14" t="e">
        <f t="shared" si="428"/>
        <v>#DIV/0!</v>
      </c>
      <c r="BT405" s="14" t="e">
        <f t="shared" si="428"/>
        <v>#DIV/0!</v>
      </c>
      <c r="BU405" s="14" t="e">
        <f t="shared" si="428"/>
        <v>#DIV/0!</v>
      </c>
      <c r="BV405" s="14" t="e">
        <f t="shared" si="428"/>
        <v>#DIV/0!</v>
      </c>
      <c r="BW405" s="14" t="e">
        <f t="shared" si="428"/>
        <v>#DIV/0!</v>
      </c>
      <c r="BX405" s="14" t="e">
        <f t="shared" si="428"/>
        <v>#DIV/0!</v>
      </c>
      <c r="BY405" s="14" t="e">
        <f t="shared" si="428"/>
        <v>#DIV/0!</v>
      </c>
      <c r="BZ405" s="14" t="e">
        <f t="shared" si="428"/>
        <v>#DIV/0!</v>
      </c>
      <c r="CA405" s="14" t="e">
        <f t="shared" si="428"/>
        <v>#DIV/0!</v>
      </c>
      <c r="CB405" s="14" t="e">
        <f t="shared" si="428"/>
        <v>#DIV/0!</v>
      </c>
      <c r="CC405" s="14" t="e">
        <f t="shared" si="428"/>
        <v>#DIV/0!</v>
      </c>
      <c r="CD405" s="14" t="e">
        <f t="shared" si="428"/>
        <v>#DIV/0!</v>
      </c>
      <c r="CE405" s="14" t="e">
        <f t="shared" si="428"/>
        <v>#DIV/0!</v>
      </c>
      <c r="CF405" s="14" t="e">
        <f t="shared" si="428"/>
        <v>#DIV/0!</v>
      </c>
      <c r="CG405" s="14" t="e">
        <f t="shared" si="444"/>
        <v>#DIV/0!</v>
      </c>
      <c r="CH405" s="14" t="e">
        <f t="shared" si="422"/>
        <v>#DIV/0!</v>
      </c>
      <c r="CI405" s="14" t="e">
        <f t="shared" si="422"/>
        <v>#DIV/0!</v>
      </c>
      <c r="CJ405" s="14" t="e">
        <f t="shared" si="422"/>
        <v>#DIV/0!</v>
      </c>
      <c r="CK405" s="14" t="e">
        <f t="shared" si="422"/>
        <v>#DIV/0!</v>
      </c>
      <c r="CL405" s="14" t="e">
        <f t="shared" si="422"/>
        <v>#DIV/0!</v>
      </c>
      <c r="CM405" s="14" t="e">
        <f t="shared" si="422"/>
        <v>#DIV/0!</v>
      </c>
      <c r="CN405" s="14" t="e">
        <f t="shared" si="422"/>
        <v>#DIV/0!</v>
      </c>
      <c r="CO405" s="14" t="e">
        <f t="shared" si="422"/>
        <v>#DIV/0!</v>
      </c>
      <c r="CP405" s="14" t="e">
        <f t="shared" si="422"/>
        <v>#DIV/0!</v>
      </c>
      <c r="CQ405" s="14" t="e">
        <f t="shared" si="422"/>
        <v>#DIV/0!</v>
      </c>
      <c r="CR405" s="14" t="e">
        <f t="shared" si="422"/>
        <v>#DIV/0!</v>
      </c>
      <c r="CS405" s="14" t="e">
        <f t="shared" si="422"/>
        <v>#DIV/0!</v>
      </c>
      <c r="CT405" s="14" t="e">
        <f t="shared" si="422"/>
        <v>#DIV/0!</v>
      </c>
      <c r="CU405" s="14" t="e">
        <f t="shared" si="422"/>
        <v>#DIV/0!</v>
      </c>
      <c r="CV405" s="14" t="e">
        <f t="shared" si="422"/>
        <v>#DIV/0!</v>
      </c>
      <c r="CW405" s="14" t="e">
        <f t="shared" si="422"/>
        <v>#DIV/0!</v>
      </c>
      <c r="CX405" s="14" t="e">
        <f t="shared" si="448"/>
        <v>#DIV/0!</v>
      </c>
      <c r="CY405" s="14" t="e">
        <f t="shared" si="448"/>
        <v>#DIV/0!</v>
      </c>
      <c r="CZ405" s="14" t="e">
        <f t="shared" si="448"/>
        <v>#DIV/0!</v>
      </c>
      <c r="DA405" s="14" t="e">
        <f t="shared" si="448"/>
        <v>#DIV/0!</v>
      </c>
      <c r="DB405" s="14" t="e">
        <f t="shared" si="448"/>
        <v>#DIV/0!</v>
      </c>
      <c r="DC405" s="14" t="e">
        <f t="shared" si="445"/>
        <v>#DIV/0!</v>
      </c>
      <c r="DD405" s="14" t="e">
        <f t="shared" si="445"/>
        <v>#DIV/0!</v>
      </c>
      <c r="DE405" s="14" t="e">
        <f t="shared" si="445"/>
        <v>#DIV/0!</v>
      </c>
      <c r="DF405" s="14" t="e">
        <f t="shared" si="445"/>
        <v>#DIV/0!</v>
      </c>
      <c r="DG405" s="14" t="e">
        <f t="shared" si="445"/>
        <v>#DIV/0!</v>
      </c>
      <c r="DH405" s="14" t="e">
        <f t="shared" si="445"/>
        <v>#DIV/0!</v>
      </c>
      <c r="DI405" s="14" t="e">
        <f t="shared" si="445"/>
        <v>#DIV/0!</v>
      </c>
      <c r="DJ405" s="14" t="e">
        <f t="shared" si="445"/>
        <v>#DIV/0!</v>
      </c>
      <c r="DK405" s="14" t="e">
        <f t="shared" si="445"/>
        <v>#DIV/0!</v>
      </c>
      <c r="DL405" s="14" t="e">
        <f t="shared" si="445"/>
        <v>#DIV/0!</v>
      </c>
      <c r="DM405" s="14" t="e">
        <f t="shared" si="445"/>
        <v>#DIV/0!</v>
      </c>
      <c r="DN405" s="14" t="e">
        <f t="shared" si="445"/>
        <v>#DIV/0!</v>
      </c>
      <c r="DO405" s="14" t="e">
        <f t="shared" si="445"/>
        <v>#DIV/0!</v>
      </c>
      <c r="DP405" s="14" t="e">
        <f t="shared" si="445"/>
        <v>#DIV/0!</v>
      </c>
      <c r="DQ405" s="14" t="e">
        <f t="shared" si="445"/>
        <v>#DIV/0!</v>
      </c>
      <c r="DR405" s="14" t="e">
        <f t="shared" si="445"/>
        <v>#DIV/0!</v>
      </c>
      <c r="DS405" s="14" t="e">
        <f t="shared" si="446"/>
        <v>#DIV/0!</v>
      </c>
      <c r="DT405" s="14" t="e">
        <f t="shared" si="425"/>
        <v>#DIV/0!</v>
      </c>
      <c r="DU405" s="14" t="e">
        <f t="shared" si="425"/>
        <v>#DIV/0!</v>
      </c>
      <c r="DV405" s="14" t="e">
        <f t="shared" si="425"/>
        <v>#DIV/0!</v>
      </c>
      <c r="DW405" s="14" t="e">
        <f t="shared" si="425"/>
        <v>#DIV/0!</v>
      </c>
      <c r="DX405" s="14" t="e">
        <f t="shared" si="425"/>
        <v>#DIV/0!</v>
      </c>
      <c r="DY405" s="14" t="e">
        <f t="shared" si="425"/>
        <v>#DIV/0!</v>
      </c>
      <c r="DZ405" s="14" t="e">
        <f t="shared" si="429"/>
        <v>#DIV/0!</v>
      </c>
    </row>
    <row r="406" spans="1:130">
      <c r="A406" s="18">
        <v>20</v>
      </c>
      <c r="B406" s="15">
        <f t="shared" si="426"/>
        <v>1</v>
      </c>
      <c r="C406" s="18">
        <v>2020</v>
      </c>
      <c r="D406" s="25">
        <f t="shared" si="430"/>
        <v>0</v>
      </c>
      <c r="E406" s="25">
        <f t="shared" si="431"/>
        <v>0</v>
      </c>
      <c r="F406" s="25">
        <f t="shared" si="432"/>
        <v>0</v>
      </c>
      <c r="G406" s="25">
        <f t="shared" si="433"/>
        <v>0</v>
      </c>
      <c r="H406" s="25">
        <f t="shared" si="434"/>
        <v>0</v>
      </c>
      <c r="I406" s="25">
        <f t="shared" si="435"/>
        <v>0</v>
      </c>
      <c r="J406" s="25">
        <f t="shared" si="436"/>
        <v>0</v>
      </c>
      <c r="K406" s="25">
        <f t="shared" si="437"/>
        <v>0</v>
      </c>
      <c r="L406" s="25">
        <f t="shared" si="438"/>
        <v>0</v>
      </c>
      <c r="M406" s="25">
        <f t="shared" si="439"/>
        <v>0</v>
      </c>
      <c r="N406" s="25">
        <f t="shared" si="440"/>
        <v>0</v>
      </c>
      <c r="O406" s="25">
        <f t="shared" si="441"/>
        <v>0</v>
      </c>
      <c r="P406" s="25">
        <f t="shared" si="442"/>
        <v>0</v>
      </c>
      <c r="Q406" s="25">
        <f t="shared" si="443"/>
        <v>0</v>
      </c>
      <c r="R406" s="25">
        <f t="shared" si="447"/>
        <v>0</v>
      </c>
      <c r="S406" s="25">
        <f t="shared" si="449"/>
        <v>0</v>
      </c>
      <c r="T406" s="25">
        <f t="shared" si="450"/>
        <v>0</v>
      </c>
      <c r="U406" s="25">
        <f t="shared" si="451"/>
        <v>0</v>
      </c>
      <c r="V406" s="25">
        <f t="shared" ref="V406:V424" si="452">VLOOKUP($C$84,$D$3:$K$63,$A$73,0)*(B388-B387)</f>
        <v>0</v>
      </c>
      <c r="W406" s="25">
        <f>VLOOKUP($C$85,$D$3:$K$63,$A$73,0)*(B387-B386)</f>
        <v>0</v>
      </c>
      <c r="X406" s="25">
        <f>VLOOKUP($C$86,$D$3:$K$63,$A$73,0)*B386</f>
        <v>0</v>
      </c>
      <c r="Y406" s="25"/>
      <c r="Z406" s="25"/>
      <c r="AA406" s="25"/>
      <c r="AB406" s="25"/>
      <c r="AC406" s="25"/>
      <c r="AD406" s="25"/>
      <c r="AE406" s="25"/>
      <c r="AF406" s="25"/>
      <c r="AG406" s="25"/>
      <c r="AH406" s="25"/>
      <c r="AI406" s="25"/>
      <c r="AJ406" s="25"/>
      <c r="AK406" s="25"/>
      <c r="AL406" s="25"/>
      <c r="AM406" s="25"/>
      <c r="AN406" s="25"/>
      <c r="AO406" s="25"/>
      <c r="AP406" s="25"/>
      <c r="AQ406" s="25"/>
      <c r="AR406" s="25"/>
      <c r="AS406" s="25"/>
      <c r="AT406" s="25"/>
      <c r="AU406" s="25"/>
      <c r="AV406" s="25"/>
      <c r="AW406" s="25"/>
      <c r="AX406" s="25"/>
      <c r="AY406" s="25"/>
      <c r="AZ406" s="25"/>
      <c r="BA406" s="25"/>
      <c r="BB406" s="25"/>
      <c r="BC406" s="25"/>
      <c r="BD406" s="25"/>
      <c r="BE406" s="25"/>
      <c r="BF406" s="25"/>
      <c r="BG406" s="25"/>
      <c r="BH406" s="25"/>
      <c r="BI406" s="25"/>
      <c r="BJ406" s="25"/>
      <c r="BK406" s="25"/>
      <c r="BL406" s="25"/>
      <c r="BM406" s="21">
        <f t="shared" si="427"/>
        <v>0</v>
      </c>
      <c r="BP406" s="18">
        <v>2020</v>
      </c>
      <c r="BQ406" s="14" t="e">
        <f t="shared" si="428"/>
        <v>#DIV/0!</v>
      </c>
      <c r="BR406" s="14" t="e">
        <f t="shared" si="428"/>
        <v>#DIV/0!</v>
      </c>
      <c r="BS406" s="14" t="e">
        <f t="shared" si="428"/>
        <v>#DIV/0!</v>
      </c>
      <c r="BT406" s="14" t="e">
        <f t="shared" si="428"/>
        <v>#DIV/0!</v>
      </c>
      <c r="BU406" s="14" t="e">
        <f t="shared" si="428"/>
        <v>#DIV/0!</v>
      </c>
      <c r="BV406" s="14" t="e">
        <f t="shared" si="428"/>
        <v>#DIV/0!</v>
      </c>
      <c r="BW406" s="14" t="e">
        <f t="shared" si="428"/>
        <v>#DIV/0!</v>
      </c>
      <c r="BX406" s="14" t="e">
        <f t="shared" si="428"/>
        <v>#DIV/0!</v>
      </c>
      <c r="BY406" s="14" t="e">
        <f t="shared" si="428"/>
        <v>#DIV/0!</v>
      </c>
      <c r="BZ406" s="14" t="e">
        <f t="shared" si="428"/>
        <v>#DIV/0!</v>
      </c>
      <c r="CA406" s="14" t="e">
        <f t="shared" si="428"/>
        <v>#DIV/0!</v>
      </c>
      <c r="CB406" s="14" t="e">
        <f t="shared" si="428"/>
        <v>#DIV/0!</v>
      </c>
      <c r="CC406" s="14" t="e">
        <f t="shared" si="428"/>
        <v>#DIV/0!</v>
      </c>
      <c r="CD406" s="14" t="e">
        <f t="shared" si="428"/>
        <v>#DIV/0!</v>
      </c>
      <c r="CE406" s="14" t="e">
        <f t="shared" si="428"/>
        <v>#DIV/0!</v>
      </c>
      <c r="CF406" s="14" t="e">
        <f t="shared" si="428"/>
        <v>#DIV/0!</v>
      </c>
      <c r="CG406" s="14" t="e">
        <f t="shared" si="444"/>
        <v>#DIV/0!</v>
      </c>
      <c r="CH406" s="14" t="e">
        <f t="shared" si="422"/>
        <v>#DIV/0!</v>
      </c>
      <c r="CI406" s="14" t="e">
        <f t="shared" si="422"/>
        <v>#DIV/0!</v>
      </c>
      <c r="CJ406" s="14" t="e">
        <f t="shared" si="422"/>
        <v>#DIV/0!</v>
      </c>
      <c r="CK406" s="14" t="e">
        <f t="shared" si="422"/>
        <v>#DIV/0!</v>
      </c>
      <c r="CL406" s="14" t="e">
        <f t="shared" si="422"/>
        <v>#DIV/0!</v>
      </c>
      <c r="CM406" s="14" t="e">
        <f t="shared" si="422"/>
        <v>#DIV/0!</v>
      </c>
      <c r="CN406" s="14" t="e">
        <f t="shared" si="422"/>
        <v>#DIV/0!</v>
      </c>
      <c r="CO406" s="14" t="e">
        <f t="shared" si="422"/>
        <v>#DIV/0!</v>
      </c>
      <c r="CP406" s="14" t="e">
        <f t="shared" si="422"/>
        <v>#DIV/0!</v>
      </c>
      <c r="CQ406" s="14" t="e">
        <f t="shared" si="422"/>
        <v>#DIV/0!</v>
      </c>
      <c r="CR406" s="14" t="e">
        <f t="shared" si="422"/>
        <v>#DIV/0!</v>
      </c>
      <c r="CS406" s="14" t="e">
        <f t="shared" si="422"/>
        <v>#DIV/0!</v>
      </c>
      <c r="CT406" s="14" t="e">
        <f t="shared" si="422"/>
        <v>#DIV/0!</v>
      </c>
      <c r="CU406" s="14" t="e">
        <f t="shared" si="422"/>
        <v>#DIV/0!</v>
      </c>
      <c r="CV406" s="14" t="e">
        <f t="shared" si="422"/>
        <v>#DIV/0!</v>
      </c>
      <c r="CW406" s="14" t="e">
        <f t="shared" si="422"/>
        <v>#DIV/0!</v>
      </c>
      <c r="CX406" s="14" t="e">
        <f t="shared" si="448"/>
        <v>#DIV/0!</v>
      </c>
      <c r="CY406" s="14" t="e">
        <f t="shared" si="448"/>
        <v>#DIV/0!</v>
      </c>
      <c r="CZ406" s="14" t="e">
        <f t="shared" si="448"/>
        <v>#DIV/0!</v>
      </c>
      <c r="DA406" s="14" t="e">
        <f t="shared" si="448"/>
        <v>#DIV/0!</v>
      </c>
      <c r="DB406" s="14" t="e">
        <f t="shared" si="448"/>
        <v>#DIV/0!</v>
      </c>
      <c r="DC406" s="14" t="e">
        <f t="shared" si="445"/>
        <v>#DIV/0!</v>
      </c>
      <c r="DD406" s="14" t="e">
        <f t="shared" si="445"/>
        <v>#DIV/0!</v>
      </c>
      <c r="DE406" s="14" t="e">
        <f t="shared" si="445"/>
        <v>#DIV/0!</v>
      </c>
      <c r="DF406" s="14" t="e">
        <f t="shared" si="445"/>
        <v>#DIV/0!</v>
      </c>
      <c r="DG406" s="14" t="e">
        <f t="shared" si="445"/>
        <v>#DIV/0!</v>
      </c>
      <c r="DH406" s="14" t="e">
        <f t="shared" si="445"/>
        <v>#DIV/0!</v>
      </c>
      <c r="DI406" s="14" t="e">
        <f t="shared" si="445"/>
        <v>#DIV/0!</v>
      </c>
      <c r="DJ406" s="14" t="e">
        <f t="shared" si="445"/>
        <v>#DIV/0!</v>
      </c>
      <c r="DK406" s="14" t="e">
        <f t="shared" si="445"/>
        <v>#DIV/0!</v>
      </c>
      <c r="DL406" s="14" t="e">
        <f t="shared" si="445"/>
        <v>#DIV/0!</v>
      </c>
      <c r="DM406" s="14" t="e">
        <f t="shared" si="445"/>
        <v>#DIV/0!</v>
      </c>
      <c r="DN406" s="14" t="e">
        <f t="shared" si="445"/>
        <v>#DIV/0!</v>
      </c>
      <c r="DO406" s="14" t="e">
        <f t="shared" si="445"/>
        <v>#DIV/0!</v>
      </c>
      <c r="DP406" s="14" t="e">
        <f t="shared" si="445"/>
        <v>#DIV/0!</v>
      </c>
      <c r="DQ406" s="14" t="e">
        <f t="shared" si="445"/>
        <v>#DIV/0!</v>
      </c>
      <c r="DR406" s="14" t="e">
        <f t="shared" si="445"/>
        <v>#DIV/0!</v>
      </c>
      <c r="DS406" s="14" t="e">
        <f t="shared" si="446"/>
        <v>#DIV/0!</v>
      </c>
      <c r="DT406" s="14" t="e">
        <f t="shared" si="425"/>
        <v>#DIV/0!</v>
      </c>
      <c r="DU406" s="14" t="e">
        <f t="shared" si="425"/>
        <v>#DIV/0!</v>
      </c>
      <c r="DV406" s="14" t="e">
        <f t="shared" si="425"/>
        <v>#DIV/0!</v>
      </c>
      <c r="DW406" s="14" t="e">
        <f t="shared" si="425"/>
        <v>#DIV/0!</v>
      </c>
      <c r="DX406" s="14" t="e">
        <f t="shared" si="425"/>
        <v>#DIV/0!</v>
      </c>
      <c r="DY406" s="14" t="e">
        <f t="shared" si="425"/>
        <v>#DIV/0!</v>
      </c>
      <c r="DZ406" s="14" t="e">
        <f t="shared" si="429"/>
        <v>#DIV/0!</v>
      </c>
    </row>
    <row r="407" spans="1:130">
      <c r="C407" s="18">
        <v>2021</v>
      </c>
      <c r="D407" s="25"/>
      <c r="E407" s="25">
        <f t="shared" si="431"/>
        <v>0</v>
      </c>
      <c r="F407" s="25">
        <f t="shared" si="432"/>
        <v>0</v>
      </c>
      <c r="G407" s="25">
        <f t="shared" si="433"/>
        <v>0</v>
      </c>
      <c r="H407" s="25">
        <f t="shared" si="434"/>
        <v>0</v>
      </c>
      <c r="I407" s="25">
        <f t="shared" si="435"/>
        <v>0</v>
      </c>
      <c r="J407" s="25">
        <f t="shared" si="436"/>
        <v>0</v>
      </c>
      <c r="K407" s="25">
        <f t="shared" si="437"/>
        <v>0</v>
      </c>
      <c r="L407" s="25">
        <f t="shared" si="438"/>
        <v>0</v>
      </c>
      <c r="M407" s="25">
        <f t="shared" si="439"/>
        <v>0</v>
      </c>
      <c r="N407" s="25">
        <f t="shared" si="440"/>
        <v>0</v>
      </c>
      <c r="O407" s="25">
        <f t="shared" si="441"/>
        <v>0</v>
      </c>
      <c r="P407" s="25">
        <f t="shared" si="442"/>
        <v>0</v>
      </c>
      <c r="Q407" s="25">
        <f t="shared" si="443"/>
        <v>0</v>
      </c>
      <c r="R407" s="25">
        <f t="shared" si="447"/>
        <v>0</v>
      </c>
      <c r="S407" s="25">
        <f t="shared" si="449"/>
        <v>0</v>
      </c>
      <c r="T407" s="25">
        <f t="shared" si="450"/>
        <v>0</v>
      </c>
      <c r="U407" s="25">
        <f t="shared" si="451"/>
        <v>0</v>
      </c>
      <c r="V407" s="25">
        <f t="shared" si="452"/>
        <v>0</v>
      </c>
      <c r="W407" s="25">
        <f t="shared" ref="W407:W425" si="453">VLOOKUP($C$85,$D$3:$K$63,$A$73,0)*(B388-B387)</f>
        <v>0</v>
      </c>
      <c r="X407" s="25">
        <f>VLOOKUP($C$86,$D$3:$K$63,$A$73,0)*(B387-B386)</f>
        <v>3.0000000000000009</v>
      </c>
      <c r="Y407" s="25">
        <f>VLOOKUP($C$87,$D$3:$K$63,$A$73,0)*B386</f>
        <v>0</v>
      </c>
      <c r="Z407" s="25"/>
      <c r="AA407" s="25"/>
      <c r="AB407" s="25"/>
      <c r="AC407" s="25"/>
      <c r="AD407" s="25"/>
      <c r="AE407" s="25"/>
      <c r="AF407" s="25"/>
      <c r="AG407" s="25"/>
      <c r="AH407" s="25"/>
      <c r="AI407" s="25"/>
      <c r="AJ407" s="25"/>
      <c r="AK407" s="25"/>
      <c r="AL407" s="25"/>
      <c r="AM407" s="25"/>
      <c r="AN407" s="25"/>
      <c r="AO407" s="25"/>
      <c r="AP407" s="25"/>
      <c r="AQ407" s="25"/>
      <c r="AR407" s="25"/>
      <c r="AS407" s="25"/>
      <c r="AT407" s="25"/>
      <c r="AU407" s="25"/>
      <c r="AV407" s="25"/>
      <c r="AW407" s="25"/>
      <c r="AX407" s="25"/>
      <c r="AY407" s="25"/>
      <c r="AZ407" s="25"/>
      <c r="BA407" s="25"/>
      <c r="BB407" s="25"/>
      <c r="BC407" s="25"/>
      <c r="BD407" s="25"/>
      <c r="BE407" s="25"/>
      <c r="BF407" s="25"/>
      <c r="BG407" s="25"/>
      <c r="BH407" s="25"/>
      <c r="BI407" s="25"/>
      <c r="BJ407" s="25"/>
      <c r="BK407" s="25"/>
      <c r="BL407" s="25"/>
      <c r="BM407" s="21">
        <f t="shared" si="427"/>
        <v>3.0000000000000009</v>
      </c>
      <c r="BP407" s="18">
        <v>2021</v>
      </c>
      <c r="BQ407" s="14">
        <f t="shared" si="428"/>
        <v>0</v>
      </c>
      <c r="BR407" s="14">
        <f t="shared" si="428"/>
        <v>0</v>
      </c>
      <c r="BS407" s="14">
        <f t="shared" si="428"/>
        <v>0</v>
      </c>
      <c r="BT407" s="14">
        <f t="shared" si="428"/>
        <v>0</v>
      </c>
      <c r="BU407" s="14">
        <f t="shared" si="428"/>
        <v>0</v>
      </c>
      <c r="BV407" s="14">
        <f t="shared" si="428"/>
        <v>0</v>
      </c>
      <c r="BW407" s="14">
        <f t="shared" si="428"/>
        <v>0</v>
      </c>
      <c r="BX407" s="14">
        <f t="shared" si="428"/>
        <v>0</v>
      </c>
      <c r="BY407" s="14">
        <f t="shared" si="428"/>
        <v>0</v>
      </c>
      <c r="BZ407" s="14">
        <f t="shared" si="428"/>
        <v>0</v>
      </c>
      <c r="CA407" s="14">
        <f t="shared" si="428"/>
        <v>0</v>
      </c>
      <c r="CB407" s="14">
        <f t="shared" si="428"/>
        <v>0</v>
      </c>
      <c r="CC407" s="14">
        <f t="shared" si="428"/>
        <v>0</v>
      </c>
      <c r="CD407" s="14">
        <f t="shared" si="428"/>
        <v>0</v>
      </c>
      <c r="CE407" s="14">
        <f t="shared" si="428"/>
        <v>0</v>
      </c>
      <c r="CF407" s="14">
        <f t="shared" si="428"/>
        <v>0</v>
      </c>
      <c r="CG407" s="14">
        <f t="shared" si="444"/>
        <v>0</v>
      </c>
      <c r="CH407" s="14">
        <f t="shared" si="422"/>
        <v>0</v>
      </c>
      <c r="CI407" s="14">
        <f t="shared" si="422"/>
        <v>0</v>
      </c>
      <c r="CJ407" s="14">
        <f t="shared" si="422"/>
        <v>0</v>
      </c>
      <c r="CK407" s="14">
        <f t="shared" si="422"/>
        <v>1</v>
      </c>
      <c r="CL407" s="14">
        <f t="shared" si="422"/>
        <v>0</v>
      </c>
      <c r="CM407" s="14">
        <f t="shared" si="422"/>
        <v>0</v>
      </c>
      <c r="CN407" s="14">
        <f t="shared" si="422"/>
        <v>0</v>
      </c>
      <c r="CO407" s="14">
        <f t="shared" si="422"/>
        <v>0</v>
      </c>
      <c r="CP407" s="14">
        <f t="shared" si="422"/>
        <v>0</v>
      </c>
      <c r="CQ407" s="14">
        <f t="shared" si="422"/>
        <v>0</v>
      </c>
      <c r="CR407" s="14">
        <f t="shared" si="422"/>
        <v>0</v>
      </c>
      <c r="CS407" s="14">
        <f t="shared" si="422"/>
        <v>0</v>
      </c>
      <c r="CT407" s="14">
        <f t="shared" si="422"/>
        <v>0</v>
      </c>
      <c r="CU407" s="14">
        <f t="shared" si="422"/>
        <v>0</v>
      </c>
      <c r="CV407" s="14">
        <f t="shared" si="422"/>
        <v>0</v>
      </c>
      <c r="CW407" s="14">
        <f t="shared" si="422"/>
        <v>0</v>
      </c>
      <c r="CX407" s="14">
        <f t="shared" si="448"/>
        <v>0</v>
      </c>
      <c r="CY407" s="14">
        <f t="shared" si="448"/>
        <v>0</v>
      </c>
      <c r="CZ407" s="14">
        <f t="shared" si="448"/>
        <v>0</v>
      </c>
      <c r="DA407" s="14">
        <f t="shared" si="448"/>
        <v>0</v>
      </c>
      <c r="DB407" s="14">
        <f t="shared" si="448"/>
        <v>0</v>
      </c>
      <c r="DC407" s="14">
        <f t="shared" si="445"/>
        <v>0</v>
      </c>
      <c r="DD407" s="14">
        <f t="shared" si="445"/>
        <v>0</v>
      </c>
      <c r="DE407" s="14">
        <f t="shared" si="445"/>
        <v>0</v>
      </c>
      <c r="DF407" s="14">
        <f t="shared" si="445"/>
        <v>0</v>
      </c>
      <c r="DG407" s="14">
        <f t="shared" si="445"/>
        <v>0</v>
      </c>
      <c r="DH407" s="14">
        <f t="shared" si="445"/>
        <v>0</v>
      </c>
      <c r="DI407" s="14">
        <f t="shared" si="445"/>
        <v>0</v>
      </c>
      <c r="DJ407" s="14">
        <f t="shared" si="445"/>
        <v>0</v>
      </c>
      <c r="DK407" s="14">
        <f t="shared" si="445"/>
        <v>0</v>
      </c>
      <c r="DL407" s="14">
        <f t="shared" si="445"/>
        <v>0</v>
      </c>
      <c r="DM407" s="14">
        <f t="shared" si="445"/>
        <v>0</v>
      </c>
      <c r="DN407" s="14">
        <f t="shared" si="445"/>
        <v>0</v>
      </c>
      <c r="DO407" s="14">
        <f t="shared" si="445"/>
        <v>0</v>
      </c>
      <c r="DP407" s="14">
        <f t="shared" si="445"/>
        <v>0</v>
      </c>
      <c r="DQ407" s="14">
        <f t="shared" si="445"/>
        <v>0</v>
      </c>
      <c r="DR407" s="14">
        <f t="shared" si="445"/>
        <v>0</v>
      </c>
      <c r="DS407" s="14">
        <f t="shared" si="446"/>
        <v>0</v>
      </c>
      <c r="DT407" s="14">
        <f t="shared" si="425"/>
        <v>0</v>
      </c>
      <c r="DU407" s="14">
        <f t="shared" si="425"/>
        <v>0</v>
      </c>
      <c r="DV407" s="14">
        <f t="shared" si="425"/>
        <v>0</v>
      </c>
      <c r="DW407" s="14">
        <f t="shared" si="425"/>
        <v>0</v>
      </c>
      <c r="DX407" s="14">
        <f t="shared" si="425"/>
        <v>0</v>
      </c>
      <c r="DY407" s="14">
        <f t="shared" si="425"/>
        <v>0</v>
      </c>
      <c r="DZ407" s="14">
        <f t="shared" si="429"/>
        <v>1</v>
      </c>
    </row>
    <row r="408" spans="1:130">
      <c r="C408" s="18">
        <v>2022</v>
      </c>
      <c r="D408" s="25"/>
      <c r="E408" s="25"/>
      <c r="F408" s="25">
        <f t="shared" si="432"/>
        <v>0</v>
      </c>
      <c r="G408" s="25">
        <f t="shared" si="433"/>
        <v>0</v>
      </c>
      <c r="H408" s="25">
        <f t="shared" si="434"/>
        <v>0</v>
      </c>
      <c r="I408" s="25">
        <f t="shared" si="435"/>
        <v>0</v>
      </c>
      <c r="J408" s="25">
        <f t="shared" si="436"/>
        <v>0</v>
      </c>
      <c r="K408" s="25">
        <f t="shared" si="437"/>
        <v>0</v>
      </c>
      <c r="L408" s="25">
        <f t="shared" si="438"/>
        <v>0</v>
      </c>
      <c r="M408" s="25">
        <f t="shared" si="439"/>
        <v>0</v>
      </c>
      <c r="N408" s="25">
        <f t="shared" si="440"/>
        <v>0</v>
      </c>
      <c r="O408" s="25">
        <f t="shared" si="441"/>
        <v>0</v>
      </c>
      <c r="P408" s="25">
        <f t="shared" si="442"/>
        <v>0</v>
      </c>
      <c r="Q408" s="25">
        <f t="shared" si="443"/>
        <v>0</v>
      </c>
      <c r="R408" s="25">
        <f t="shared" si="447"/>
        <v>0</v>
      </c>
      <c r="S408" s="25">
        <f t="shared" si="449"/>
        <v>0</v>
      </c>
      <c r="T408" s="25">
        <f t="shared" si="450"/>
        <v>0</v>
      </c>
      <c r="U408" s="25">
        <f t="shared" si="451"/>
        <v>0</v>
      </c>
      <c r="V408" s="25">
        <f t="shared" si="452"/>
        <v>0</v>
      </c>
      <c r="W408" s="25">
        <f t="shared" si="453"/>
        <v>0</v>
      </c>
      <c r="X408" s="25">
        <f t="shared" ref="X408:X426" si="454">VLOOKUP($C$86,$D$3:$K$63,$A$73,0)*(B388-B387)</f>
        <v>3.0000000000000009</v>
      </c>
      <c r="Y408" s="25">
        <f>VLOOKUP($C$87,$D$3:$K$63,$A$73,0)*(B387-B386)</f>
        <v>4.3636363636363651</v>
      </c>
      <c r="Z408" s="25">
        <f>VLOOKUP($C$88,$D$3:$K$63,$A$73,0)*B386</f>
        <v>0</v>
      </c>
      <c r="AA408" s="25"/>
      <c r="AB408" s="25"/>
      <c r="AC408" s="25"/>
      <c r="AD408" s="25"/>
      <c r="AE408" s="25"/>
      <c r="AF408" s="25"/>
      <c r="AG408" s="25"/>
      <c r="AH408" s="25"/>
      <c r="AI408" s="25"/>
      <c r="AJ408" s="25"/>
      <c r="AK408" s="25"/>
      <c r="AL408" s="25"/>
      <c r="AM408" s="25"/>
      <c r="AN408" s="25"/>
      <c r="AO408" s="25"/>
      <c r="AP408" s="25"/>
      <c r="AQ408" s="25"/>
      <c r="AR408" s="25"/>
      <c r="AS408" s="25"/>
      <c r="AT408" s="25"/>
      <c r="AU408" s="25"/>
      <c r="AV408" s="25"/>
      <c r="AW408" s="25"/>
      <c r="AX408" s="25"/>
      <c r="AY408" s="25"/>
      <c r="AZ408" s="25"/>
      <c r="BA408" s="25"/>
      <c r="BB408" s="25"/>
      <c r="BC408" s="25"/>
      <c r="BD408" s="25"/>
      <c r="BE408" s="25"/>
      <c r="BF408" s="25"/>
      <c r="BG408" s="25"/>
      <c r="BH408" s="25"/>
      <c r="BI408" s="25"/>
      <c r="BJ408" s="25"/>
      <c r="BK408" s="25"/>
      <c r="BL408" s="25"/>
      <c r="BM408" s="21">
        <f t="shared" si="427"/>
        <v>7.363636363636366</v>
      </c>
      <c r="BP408" s="18">
        <v>2022</v>
      </c>
      <c r="BQ408" s="14">
        <f t="shared" si="428"/>
        <v>0</v>
      </c>
      <c r="BR408" s="14">
        <f t="shared" si="428"/>
        <v>0</v>
      </c>
      <c r="BS408" s="14">
        <f t="shared" si="428"/>
        <v>0</v>
      </c>
      <c r="BT408" s="14">
        <f t="shared" si="428"/>
        <v>0</v>
      </c>
      <c r="BU408" s="14">
        <f t="shared" si="428"/>
        <v>0</v>
      </c>
      <c r="BV408" s="14">
        <f t="shared" si="428"/>
        <v>0</v>
      </c>
      <c r="BW408" s="14">
        <f t="shared" si="428"/>
        <v>0</v>
      </c>
      <c r="BX408" s="14">
        <f t="shared" si="428"/>
        <v>0</v>
      </c>
      <c r="BY408" s="14">
        <f t="shared" si="428"/>
        <v>0</v>
      </c>
      <c r="BZ408" s="14">
        <f t="shared" si="428"/>
        <v>0</v>
      </c>
      <c r="CA408" s="14">
        <f t="shared" si="428"/>
        <v>0</v>
      </c>
      <c r="CB408" s="14">
        <f t="shared" si="428"/>
        <v>0</v>
      </c>
      <c r="CC408" s="14">
        <f t="shared" si="428"/>
        <v>0</v>
      </c>
      <c r="CD408" s="14">
        <f t="shared" si="428"/>
        <v>0</v>
      </c>
      <c r="CE408" s="14">
        <f t="shared" si="428"/>
        <v>0</v>
      </c>
      <c r="CF408" s="14">
        <f t="shared" si="428"/>
        <v>0</v>
      </c>
      <c r="CG408" s="14">
        <f t="shared" si="444"/>
        <v>0</v>
      </c>
      <c r="CH408" s="14">
        <f t="shared" si="422"/>
        <v>0</v>
      </c>
      <c r="CI408" s="14">
        <f t="shared" si="422"/>
        <v>0</v>
      </c>
      <c r="CJ408" s="14">
        <f t="shared" si="422"/>
        <v>0</v>
      </c>
      <c r="CK408" s="14">
        <f t="shared" si="422"/>
        <v>0.40740740740740738</v>
      </c>
      <c r="CL408" s="14">
        <f t="shared" si="422"/>
        <v>0.59259259259259256</v>
      </c>
      <c r="CM408" s="14">
        <f t="shared" si="422"/>
        <v>0</v>
      </c>
      <c r="CN408" s="14">
        <f t="shared" si="422"/>
        <v>0</v>
      </c>
      <c r="CO408" s="14">
        <f t="shared" si="422"/>
        <v>0</v>
      </c>
      <c r="CP408" s="14">
        <f t="shared" si="422"/>
        <v>0</v>
      </c>
      <c r="CQ408" s="14">
        <f t="shared" si="422"/>
        <v>0</v>
      </c>
      <c r="CR408" s="14">
        <f t="shared" si="422"/>
        <v>0</v>
      </c>
      <c r="CS408" s="14">
        <f t="shared" si="422"/>
        <v>0</v>
      </c>
      <c r="CT408" s="14">
        <f t="shared" si="422"/>
        <v>0</v>
      </c>
      <c r="CU408" s="14">
        <f t="shared" si="422"/>
        <v>0</v>
      </c>
      <c r="CV408" s="14">
        <f t="shared" si="422"/>
        <v>0</v>
      </c>
      <c r="CW408" s="14">
        <f t="shared" si="422"/>
        <v>0</v>
      </c>
      <c r="CX408" s="14">
        <f t="shared" si="448"/>
        <v>0</v>
      </c>
      <c r="CY408" s="14">
        <f t="shared" si="448"/>
        <v>0</v>
      </c>
      <c r="CZ408" s="14">
        <f t="shared" si="448"/>
        <v>0</v>
      </c>
      <c r="DA408" s="14">
        <f t="shared" si="448"/>
        <v>0</v>
      </c>
      <c r="DB408" s="14">
        <f t="shared" si="448"/>
        <v>0</v>
      </c>
      <c r="DC408" s="14">
        <f t="shared" si="445"/>
        <v>0</v>
      </c>
      <c r="DD408" s="14">
        <f t="shared" si="445"/>
        <v>0</v>
      </c>
      <c r="DE408" s="14">
        <f t="shared" si="445"/>
        <v>0</v>
      </c>
      <c r="DF408" s="14">
        <f t="shared" si="445"/>
        <v>0</v>
      </c>
      <c r="DG408" s="14">
        <f t="shared" si="445"/>
        <v>0</v>
      </c>
      <c r="DH408" s="14">
        <f t="shared" si="445"/>
        <v>0</v>
      </c>
      <c r="DI408" s="14">
        <f t="shared" si="445"/>
        <v>0</v>
      </c>
      <c r="DJ408" s="14">
        <f t="shared" si="445"/>
        <v>0</v>
      </c>
      <c r="DK408" s="14">
        <f t="shared" si="445"/>
        <v>0</v>
      </c>
      <c r="DL408" s="14">
        <f t="shared" si="445"/>
        <v>0</v>
      </c>
      <c r="DM408" s="14">
        <f t="shared" si="445"/>
        <v>0</v>
      </c>
      <c r="DN408" s="14">
        <f t="shared" si="445"/>
        <v>0</v>
      </c>
      <c r="DO408" s="14">
        <f t="shared" si="445"/>
        <v>0</v>
      </c>
      <c r="DP408" s="14">
        <f t="shared" si="445"/>
        <v>0</v>
      </c>
      <c r="DQ408" s="14">
        <f t="shared" si="445"/>
        <v>0</v>
      </c>
      <c r="DR408" s="14">
        <f t="shared" si="445"/>
        <v>0</v>
      </c>
      <c r="DS408" s="14">
        <f t="shared" si="446"/>
        <v>0</v>
      </c>
      <c r="DT408" s="14">
        <f t="shared" si="425"/>
        <v>0</v>
      </c>
      <c r="DU408" s="14">
        <f t="shared" si="425"/>
        <v>0</v>
      </c>
      <c r="DV408" s="14">
        <f t="shared" si="425"/>
        <v>0</v>
      </c>
      <c r="DW408" s="14">
        <f t="shared" si="425"/>
        <v>0</v>
      </c>
      <c r="DX408" s="14">
        <f t="shared" si="425"/>
        <v>0</v>
      </c>
      <c r="DY408" s="14">
        <f t="shared" si="425"/>
        <v>0</v>
      </c>
      <c r="DZ408" s="14">
        <f t="shared" si="429"/>
        <v>1</v>
      </c>
    </row>
    <row r="409" spans="1:130">
      <c r="C409" s="18">
        <v>2023</v>
      </c>
      <c r="D409" s="25"/>
      <c r="E409" s="25"/>
      <c r="F409" s="25"/>
      <c r="G409" s="25">
        <f t="shared" si="433"/>
        <v>0</v>
      </c>
      <c r="H409" s="25">
        <f t="shared" si="434"/>
        <v>0</v>
      </c>
      <c r="I409" s="25">
        <f t="shared" si="435"/>
        <v>0</v>
      </c>
      <c r="J409" s="25">
        <f t="shared" si="436"/>
        <v>0</v>
      </c>
      <c r="K409" s="25">
        <f t="shared" si="437"/>
        <v>0</v>
      </c>
      <c r="L409" s="25">
        <f t="shared" si="438"/>
        <v>0</v>
      </c>
      <c r="M409" s="25">
        <f t="shared" si="439"/>
        <v>0</v>
      </c>
      <c r="N409" s="25">
        <f t="shared" si="440"/>
        <v>0</v>
      </c>
      <c r="O409" s="25">
        <f t="shared" si="441"/>
        <v>0</v>
      </c>
      <c r="P409" s="25">
        <f t="shared" si="442"/>
        <v>0</v>
      </c>
      <c r="Q409" s="25">
        <f t="shared" si="443"/>
        <v>0</v>
      </c>
      <c r="R409" s="25">
        <f t="shared" si="447"/>
        <v>0</v>
      </c>
      <c r="S409" s="25">
        <f t="shared" si="449"/>
        <v>0</v>
      </c>
      <c r="T409" s="25">
        <f t="shared" si="450"/>
        <v>0</v>
      </c>
      <c r="U409" s="25">
        <f t="shared" si="451"/>
        <v>0</v>
      </c>
      <c r="V409" s="25">
        <f t="shared" si="452"/>
        <v>0</v>
      </c>
      <c r="W409" s="25">
        <f t="shared" si="453"/>
        <v>0</v>
      </c>
      <c r="X409" s="25">
        <f t="shared" si="454"/>
        <v>3.0000000000000009</v>
      </c>
      <c r="Y409" s="25">
        <f t="shared" ref="Y409:Y427" si="455">VLOOKUP($C$87,$D$3:$K$63,$A$73,0)*(B388-B387)</f>
        <v>4.3636363636363651</v>
      </c>
      <c r="Z409" s="25">
        <f>VLOOKUP($C$88,$D$3:$K$63,$A$73,0)*(B387-B386)</f>
        <v>5.1818181818181834</v>
      </c>
      <c r="AA409" s="25">
        <f>VLOOKUP($C$89,$D$3:$K$63,$A$73,0)*B386</f>
        <v>0</v>
      </c>
      <c r="AB409" s="25"/>
      <c r="AC409" s="25"/>
      <c r="AD409" s="25"/>
      <c r="AE409" s="25"/>
      <c r="AF409" s="25"/>
      <c r="AG409" s="25"/>
      <c r="AH409" s="25"/>
      <c r="AI409" s="25"/>
      <c r="AJ409" s="25"/>
      <c r="AK409" s="25"/>
      <c r="AL409" s="25"/>
      <c r="AM409" s="25"/>
      <c r="AN409" s="25"/>
      <c r="AO409" s="25"/>
      <c r="AP409" s="25"/>
      <c r="AQ409" s="25"/>
      <c r="AR409" s="25"/>
      <c r="AS409" s="25"/>
      <c r="AT409" s="25"/>
      <c r="AU409" s="25"/>
      <c r="AV409" s="25"/>
      <c r="AW409" s="25"/>
      <c r="AX409" s="25"/>
      <c r="AY409" s="25"/>
      <c r="AZ409" s="25"/>
      <c r="BA409" s="25"/>
      <c r="BB409" s="25"/>
      <c r="BC409" s="25"/>
      <c r="BD409" s="25"/>
      <c r="BE409" s="25"/>
      <c r="BF409" s="25"/>
      <c r="BG409" s="25"/>
      <c r="BH409" s="25"/>
      <c r="BI409" s="25"/>
      <c r="BJ409" s="25"/>
      <c r="BK409" s="25"/>
      <c r="BL409" s="25"/>
      <c r="BM409" s="21">
        <f t="shared" si="427"/>
        <v>12.54545454545455</v>
      </c>
      <c r="BP409" s="18">
        <v>2023</v>
      </c>
      <c r="BQ409" s="14">
        <f t="shared" si="428"/>
        <v>0</v>
      </c>
      <c r="BR409" s="14">
        <f t="shared" si="428"/>
        <v>0</v>
      </c>
      <c r="BS409" s="14">
        <f t="shared" si="428"/>
        <v>0</v>
      </c>
      <c r="BT409" s="14">
        <f t="shared" si="428"/>
        <v>0</v>
      </c>
      <c r="BU409" s="14">
        <f t="shared" si="428"/>
        <v>0</v>
      </c>
      <c r="BV409" s="14">
        <f t="shared" si="428"/>
        <v>0</v>
      </c>
      <c r="BW409" s="14">
        <f t="shared" si="428"/>
        <v>0</v>
      </c>
      <c r="BX409" s="14">
        <f t="shared" si="428"/>
        <v>0</v>
      </c>
      <c r="BY409" s="14">
        <f t="shared" si="428"/>
        <v>0</v>
      </c>
      <c r="BZ409" s="14">
        <f t="shared" si="428"/>
        <v>0</v>
      </c>
      <c r="CA409" s="14">
        <f t="shared" si="428"/>
        <v>0</v>
      </c>
      <c r="CB409" s="14">
        <f t="shared" si="428"/>
        <v>0</v>
      </c>
      <c r="CC409" s="14">
        <f t="shared" si="428"/>
        <v>0</v>
      </c>
      <c r="CD409" s="14">
        <f t="shared" si="428"/>
        <v>0</v>
      </c>
      <c r="CE409" s="14">
        <f t="shared" si="428"/>
        <v>0</v>
      </c>
      <c r="CF409" s="14">
        <f t="shared" si="428"/>
        <v>0</v>
      </c>
      <c r="CG409" s="14">
        <f t="shared" si="444"/>
        <v>0</v>
      </c>
      <c r="CH409" s="14">
        <f t="shared" si="422"/>
        <v>0</v>
      </c>
      <c r="CI409" s="14">
        <f t="shared" si="422"/>
        <v>0</v>
      </c>
      <c r="CJ409" s="14">
        <f t="shared" si="422"/>
        <v>0</v>
      </c>
      <c r="CK409" s="14">
        <f t="shared" si="422"/>
        <v>0.23913043478260868</v>
      </c>
      <c r="CL409" s="14">
        <f t="shared" si="422"/>
        <v>0.34782608695652173</v>
      </c>
      <c r="CM409" s="14">
        <f t="shared" si="422"/>
        <v>0.41304347826086951</v>
      </c>
      <c r="CN409" s="14">
        <f t="shared" si="422"/>
        <v>0</v>
      </c>
      <c r="CO409" s="14">
        <f t="shared" si="422"/>
        <v>0</v>
      </c>
      <c r="CP409" s="14">
        <f t="shared" si="422"/>
        <v>0</v>
      </c>
      <c r="CQ409" s="14">
        <f t="shared" si="422"/>
        <v>0</v>
      </c>
      <c r="CR409" s="14">
        <f t="shared" si="422"/>
        <v>0</v>
      </c>
      <c r="CS409" s="14">
        <f t="shared" si="422"/>
        <v>0</v>
      </c>
      <c r="CT409" s="14">
        <f t="shared" si="422"/>
        <v>0</v>
      </c>
      <c r="CU409" s="14">
        <f t="shared" si="422"/>
        <v>0</v>
      </c>
      <c r="CV409" s="14">
        <f t="shared" si="422"/>
        <v>0</v>
      </c>
      <c r="CW409" s="14">
        <f t="shared" si="422"/>
        <v>0</v>
      </c>
      <c r="CX409" s="14">
        <f t="shared" si="448"/>
        <v>0</v>
      </c>
      <c r="CY409" s="14">
        <f t="shared" si="448"/>
        <v>0</v>
      </c>
      <c r="CZ409" s="14">
        <f t="shared" si="448"/>
        <v>0</v>
      </c>
      <c r="DA409" s="14">
        <f t="shared" si="448"/>
        <v>0</v>
      </c>
      <c r="DB409" s="14">
        <f t="shared" si="448"/>
        <v>0</v>
      </c>
      <c r="DC409" s="14">
        <f t="shared" si="445"/>
        <v>0</v>
      </c>
      <c r="DD409" s="14">
        <f t="shared" si="445"/>
        <v>0</v>
      </c>
      <c r="DE409" s="14">
        <f t="shared" si="445"/>
        <v>0</v>
      </c>
      <c r="DF409" s="14">
        <f t="shared" si="445"/>
        <v>0</v>
      </c>
      <c r="DG409" s="14">
        <f t="shared" si="445"/>
        <v>0</v>
      </c>
      <c r="DH409" s="14">
        <f t="shared" si="445"/>
        <v>0</v>
      </c>
      <c r="DI409" s="14">
        <f t="shared" si="445"/>
        <v>0</v>
      </c>
      <c r="DJ409" s="14">
        <f t="shared" si="445"/>
        <v>0</v>
      </c>
      <c r="DK409" s="14">
        <f t="shared" si="445"/>
        <v>0</v>
      </c>
      <c r="DL409" s="14">
        <f t="shared" si="445"/>
        <v>0</v>
      </c>
      <c r="DM409" s="14">
        <f t="shared" si="445"/>
        <v>0</v>
      </c>
      <c r="DN409" s="14">
        <f t="shared" si="445"/>
        <v>0</v>
      </c>
      <c r="DO409" s="14">
        <f t="shared" si="445"/>
        <v>0</v>
      </c>
      <c r="DP409" s="14">
        <f t="shared" si="445"/>
        <v>0</v>
      </c>
      <c r="DQ409" s="14">
        <f t="shared" si="445"/>
        <v>0</v>
      </c>
      <c r="DR409" s="14">
        <f t="shared" si="445"/>
        <v>0</v>
      </c>
      <c r="DS409" s="14">
        <f t="shared" si="446"/>
        <v>0</v>
      </c>
      <c r="DT409" s="14">
        <f t="shared" si="425"/>
        <v>0</v>
      </c>
      <c r="DU409" s="14">
        <f t="shared" si="425"/>
        <v>0</v>
      </c>
      <c r="DV409" s="14">
        <f t="shared" si="425"/>
        <v>0</v>
      </c>
      <c r="DW409" s="14">
        <f t="shared" si="425"/>
        <v>0</v>
      </c>
      <c r="DX409" s="14">
        <f t="shared" si="425"/>
        <v>0</v>
      </c>
      <c r="DY409" s="14">
        <f t="shared" si="425"/>
        <v>0</v>
      </c>
      <c r="DZ409" s="14">
        <f t="shared" si="429"/>
        <v>0.99999999999999989</v>
      </c>
    </row>
    <row r="410" spans="1:130">
      <c r="C410" s="18">
        <v>2024</v>
      </c>
      <c r="D410" s="25"/>
      <c r="E410" s="25"/>
      <c r="F410" s="25"/>
      <c r="G410" s="25"/>
      <c r="H410" s="25">
        <f t="shared" si="434"/>
        <v>0</v>
      </c>
      <c r="I410" s="25">
        <f t="shared" si="435"/>
        <v>0</v>
      </c>
      <c r="J410" s="25">
        <f t="shared" si="436"/>
        <v>0</v>
      </c>
      <c r="K410" s="25">
        <f t="shared" si="437"/>
        <v>0</v>
      </c>
      <c r="L410" s="25">
        <f t="shared" si="438"/>
        <v>0</v>
      </c>
      <c r="M410" s="25">
        <f t="shared" si="439"/>
        <v>0</v>
      </c>
      <c r="N410" s="25">
        <f t="shared" si="440"/>
        <v>0</v>
      </c>
      <c r="O410" s="25">
        <f t="shared" si="441"/>
        <v>0</v>
      </c>
      <c r="P410" s="25">
        <f t="shared" si="442"/>
        <v>0</v>
      </c>
      <c r="Q410" s="25">
        <f t="shared" si="443"/>
        <v>0</v>
      </c>
      <c r="R410" s="25">
        <f t="shared" si="447"/>
        <v>0</v>
      </c>
      <c r="S410" s="25">
        <f t="shared" si="449"/>
        <v>0</v>
      </c>
      <c r="T410" s="25">
        <f t="shared" si="450"/>
        <v>0</v>
      </c>
      <c r="U410" s="25">
        <f t="shared" si="451"/>
        <v>0</v>
      </c>
      <c r="V410" s="25">
        <f t="shared" si="452"/>
        <v>0</v>
      </c>
      <c r="W410" s="25">
        <f t="shared" si="453"/>
        <v>0</v>
      </c>
      <c r="X410" s="25">
        <f t="shared" si="454"/>
        <v>3.0000000000000009</v>
      </c>
      <c r="Y410" s="25">
        <f t="shared" si="455"/>
        <v>4.3636363636363651</v>
      </c>
      <c r="Z410" s="25">
        <f t="shared" ref="Z410:Z428" si="456">VLOOKUP($C$88,$D$3:$K$63,$A$73,0)*(B388-B387)</f>
        <v>5.1818181818181834</v>
      </c>
      <c r="AA410" s="25">
        <f>VLOOKUP($C$89,$D$3:$K$63,$A$73,0)*(B387-B386)</f>
        <v>6.5454545454545476</v>
      </c>
      <c r="AB410" s="25">
        <f>VLOOKUP($C$90,$D$3:$K$63,$A$73,0)*B386</f>
        <v>0</v>
      </c>
      <c r="AC410" s="25"/>
      <c r="AD410" s="25"/>
      <c r="AE410" s="25"/>
      <c r="AF410" s="25"/>
      <c r="AG410" s="25"/>
      <c r="AH410" s="25"/>
      <c r="AI410" s="25"/>
      <c r="AJ410" s="25"/>
      <c r="AK410" s="25"/>
      <c r="AL410" s="25"/>
      <c r="AM410" s="25"/>
      <c r="AN410" s="25"/>
      <c r="AO410" s="25"/>
      <c r="AP410" s="25"/>
      <c r="AQ410" s="25"/>
      <c r="AR410" s="25"/>
      <c r="AS410" s="25"/>
      <c r="AT410" s="25"/>
      <c r="AU410" s="25"/>
      <c r="AV410" s="25"/>
      <c r="AW410" s="25"/>
      <c r="AX410" s="25"/>
      <c r="AY410" s="25"/>
      <c r="AZ410" s="25"/>
      <c r="BA410" s="25"/>
      <c r="BB410" s="25"/>
      <c r="BC410" s="25"/>
      <c r="BD410" s="25"/>
      <c r="BE410" s="25"/>
      <c r="BF410" s="25"/>
      <c r="BG410" s="25"/>
      <c r="BH410" s="25"/>
      <c r="BI410" s="25"/>
      <c r="BJ410" s="25"/>
      <c r="BK410" s="25"/>
      <c r="BL410" s="25"/>
      <c r="BM410" s="21">
        <f t="shared" si="427"/>
        <v>19.090909090909097</v>
      </c>
      <c r="BP410" s="18">
        <v>2024</v>
      </c>
      <c r="BQ410" s="14">
        <f t="shared" si="428"/>
        <v>0</v>
      </c>
      <c r="BR410" s="14">
        <f t="shared" si="428"/>
        <v>0</v>
      </c>
      <c r="BS410" s="14">
        <f t="shared" si="428"/>
        <v>0</v>
      </c>
      <c r="BT410" s="14">
        <f t="shared" si="428"/>
        <v>0</v>
      </c>
      <c r="BU410" s="14">
        <f t="shared" si="428"/>
        <v>0</v>
      </c>
      <c r="BV410" s="14">
        <f t="shared" si="428"/>
        <v>0</v>
      </c>
      <c r="BW410" s="14">
        <f t="shared" si="428"/>
        <v>0</v>
      </c>
      <c r="BX410" s="14">
        <f t="shared" si="428"/>
        <v>0</v>
      </c>
      <c r="BY410" s="14">
        <f t="shared" si="428"/>
        <v>0</v>
      </c>
      <c r="BZ410" s="14">
        <f t="shared" si="428"/>
        <v>0</v>
      </c>
      <c r="CA410" s="14">
        <f t="shared" si="428"/>
        <v>0</v>
      </c>
      <c r="CB410" s="14">
        <f t="shared" si="428"/>
        <v>0</v>
      </c>
      <c r="CC410" s="14">
        <f t="shared" si="428"/>
        <v>0</v>
      </c>
      <c r="CD410" s="14">
        <f t="shared" si="428"/>
        <v>0</v>
      </c>
      <c r="CE410" s="14">
        <f t="shared" si="428"/>
        <v>0</v>
      </c>
      <c r="CF410" s="14">
        <f t="shared" si="428"/>
        <v>0</v>
      </c>
      <c r="CG410" s="14">
        <f t="shared" si="444"/>
        <v>0</v>
      </c>
      <c r="CH410" s="14">
        <f t="shared" si="422"/>
        <v>0</v>
      </c>
      <c r="CI410" s="14">
        <f t="shared" si="422"/>
        <v>0</v>
      </c>
      <c r="CJ410" s="14">
        <f t="shared" si="422"/>
        <v>0</v>
      </c>
      <c r="CK410" s="14">
        <f t="shared" si="422"/>
        <v>0.15714285714285714</v>
      </c>
      <c r="CL410" s="14">
        <f t="shared" si="422"/>
        <v>0.22857142857142856</v>
      </c>
      <c r="CM410" s="14">
        <f t="shared" si="422"/>
        <v>0.27142857142857141</v>
      </c>
      <c r="CN410" s="14">
        <f t="shared" si="422"/>
        <v>0.34285714285714286</v>
      </c>
      <c r="CO410" s="14">
        <f t="shared" si="422"/>
        <v>0</v>
      </c>
      <c r="CP410" s="14">
        <f t="shared" si="422"/>
        <v>0</v>
      </c>
      <c r="CQ410" s="14">
        <f t="shared" si="422"/>
        <v>0</v>
      </c>
      <c r="CR410" s="14">
        <f t="shared" si="422"/>
        <v>0</v>
      </c>
      <c r="CS410" s="14">
        <f t="shared" si="422"/>
        <v>0</v>
      </c>
      <c r="CT410" s="14">
        <f t="shared" si="422"/>
        <v>0</v>
      </c>
      <c r="CU410" s="14">
        <f t="shared" si="422"/>
        <v>0</v>
      </c>
      <c r="CV410" s="14">
        <f t="shared" si="422"/>
        <v>0</v>
      </c>
      <c r="CW410" s="14">
        <f t="shared" si="422"/>
        <v>0</v>
      </c>
      <c r="CX410" s="14">
        <f t="shared" si="448"/>
        <v>0</v>
      </c>
      <c r="CY410" s="14">
        <f t="shared" si="448"/>
        <v>0</v>
      </c>
      <c r="CZ410" s="14">
        <f t="shared" si="448"/>
        <v>0</v>
      </c>
      <c r="DA410" s="14">
        <f t="shared" si="448"/>
        <v>0</v>
      </c>
      <c r="DB410" s="14">
        <f t="shared" si="448"/>
        <v>0</v>
      </c>
      <c r="DC410" s="14">
        <f t="shared" si="445"/>
        <v>0</v>
      </c>
      <c r="DD410" s="14">
        <f t="shared" si="445"/>
        <v>0</v>
      </c>
      <c r="DE410" s="14">
        <f t="shared" si="445"/>
        <v>0</v>
      </c>
      <c r="DF410" s="14">
        <f t="shared" si="445"/>
        <v>0</v>
      </c>
      <c r="DG410" s="14">
        <f t="shared" si="445"/>
        <v>0</v>
      </c>
      <c r="DH410" s="14">
        <f t="shared" si="445"/>
        <v>0</v>
      </c>
      <c r="DI410" s="14">
        <f t="shared" si="445"/>
        <v>0</v>
      </c>
      <c r="DJ410" s="14">
        <f t="shared" si="445"/>
        <v>0</v>
      </c>
      <c r="DK410" s="14">
        <f t="shared" si="445"/>
        <v>0</v>
      </c>
      <c r="DL410" s="14">
        <f t="shared" si="445"/>
        <v>0</v>
      </c>
      <c r="DM410" s="14">
        <f t="shared" si="445"/>
        <v>0</v>
      </c>
      <c r="DN410" s="14">
        <f t="shared" si="445"/>
        <v>0</v>
      </c>
      <c r="DO410" s="14">
        <f t="shared" si="445"/>
        <v>0</v>
      </c>
      <c r="DP410" s="14">
        <f t="shared" si="445"/>
        <v>0</v>
      </c>
      <c r="DQ410" s="14">
        <f t="shared" si="445"/>
        <v>0</v>
      </c>
      <c r="DR410" s="14">
        <f t="shared" si="445"/>
        <v>0</v>
      </c>
      <c r="DS410" s="14">
        <f t="shared" si="446"/>
        <v>0</v>
      </c>
      <c r="DT410" s="14">
        <f t="shared" si="425"/>
        <v>0</v>
      </c>
      <c r="DU410" s="14">
        <f t="shared" si="425"/>
        <v>0</v>
      </c>
      <c r="DV410" s="14">
        <f t="shared" si="425"/>
        <v>0</v>
      </c>
      <c r="DW410" s="14">
        <f t="shared" si="425"/>
        <v>0</v>
      </c>
      <c r="DX410" s="14">
        <f t="shared" si="425"/>
        <v>0</v>
      </c>
      <c r="DY410" s="14">
        <f t="shared" si="425"/>
        <v>0</v>
      </c>
      <c r="DZ410" s="14">
        <f t="shared" si="429"/>
        <v>0.99999999999999989</v>
      </c>
    </row>
    <row r="411" spans="1:130">
      <c r="C411" s="18">
        <v>2025</v>
      </c>
      <c r="D411" s="25"/>
      <c r="E411" s="25"/>
      <c r="F411" s="25"/>
      <c r="G411" s="25"/>
      <c r="H411" s="25"/>
      <c r="I411" s="25">
        <f t="shared" si="435"/>
        <v>0</v>
      </c>
      <c r="J411" s="25">
        <f t="shared" si="436"/>
        <v>0</v>
      </c>
      <c r="K411" s="25">
        <f t="shared" si="437"/>
        <v>0</v>
      </c>
      <c r="L411" s="25">
        <f t="shared" si="438"/>
        <v>0</v>
      </c>
      <c r="M411" s="25">
        <f t="shared" si="439"/>
        <v>0</v>
      </c>
      <c r="N411" s="25">
        <f t="shared" si="440"/>
        <v>0</v>
      </c>
      <c r="O411" s="25">
        <f t="shared" si="441"/>
        <v>0</v>
      </c>
      <c r="P411" s="25">
        <f t="shared" si="442"/>
        <v>0</v>
      </c>
      <c r="Q411" s="25">
        <f t="shared" si="443"/>
        <v>0</v>
      </c>
      <c r="R411" s="25">
        <f t="shared" si="447"/>
        <v>0</v>
      </c>
      <c r="S411" s="25">
        <f t="shared" si="449"/>
        <v>0</v>
      </c>
      <c r="T411" s="25">
        <f t="shared" si="450"/>
        <v>0</v>
      </c>
      <c r="U411" s="25">
        <f t="shared" si="451"/>
        <v>0</v>
      </c>
      <c r="V411" s="25">
        <f t="shared" si="452"/>
        <v>0</v>
      </c>
      <c r="W411" s="25">
        <f t="shared" si="453"/>
        <v>0</v>
      </c>
      <c r="X411" s="25">
        <f t="shared" si="454"/>
        <v>3.0000000000000009</v>
      </c>
      <c r="Y411" s="25">
        <f t="shared" si="455"/>
        <v>4.3636363636363651</v>
      </c>
      <c r="Z411" s="25">
        <f t="shared" si="456"/>
        <v>5.1818181818181834</v>
      </c>
      <c r="AA411" s="25">
        <f t="shared" ref="AA411:AA429" si="457">VLOOKUP($C$89,$D$3:$K$63,$A$73,0)*(B388-B387)</f>
        <v>6.5454545454545476</v>
      </c>
      <c r="AB411" s="25">
        <f>VLOOKUP($C$90,$D$3:$K$63,$A$73,0)*(B387-B386)</f>
        <v>8.4545454545454568</v>
      </c>
      <c r="AC411" s="25">
        <f>VLOOKUP($C$91,$D$3:$K$63,$A$73,0)*B386</f>
        <v>0</v>
      </c>
      <c r="AD411" s="25"/>
      <c r="AE411" s="25"/>
      <c r="AF411" s="25"/>
      <c r="AG411" s="25"/>
      <c r="AH411" s="25"/>
      <c r="AI411" s="25"/>
      <c r="AJ411" s="25"/>
      <c r="AK411" s="25"/>
      <c r="AL411" s="25"/>
      <c r="AM411" s="25"/>
      <c r="AN411" s="25"/>
      <c r="AO411" s="25"/>
      <c r="AP411" s="25"/>
      <c r="AQ411" s="25"/>
      <c r="AR411" s="25"/>
      <c r="AS411" s="25"/>
      <c r="AT411" s="25"/>
      <c r="AU411" s="25"/>
      <c r="AV411" s="25"/>
      <c r="AW411" s="25"/>
      <c r="AX411" s="25"/>
      <c r="AY411" s="25"/>
      <c r="AZ411" s="25"/>
      <c r="BA411" s="25"/>
      <c r="BB411" s="25"/>
      <c r="BC411" s="25"/>
      <c r="BD411" s="25"/>
      <c r="BE411" s="25"/>
      <c r="BF411" s="25"/>
      <c r="BG411" s="25"/>
      <c r="BH411" s="25"/>
      <c r="BI411" s="25"/>
      <c r="BJ411" s="25"/>
      <c r="BK411" s="25"/>
      <c r="BL411" s="25"/>
      <c r="BM411" s="21">
        <f t="shared" si="427"/>
        <v>27.545454545454554</v>
      </c>
      <c r="BP411" s="18">
        <v>2025</v>
      </c>
      <c r="BQ411" s="14">
        <f t="shared" si="428"/>
        <v>0</v>
      </c>
      <c r="BR411" s="14">
        <f t="shared" si="428"/>
        <v>0</v>
      </c>
      <c r="BS411" s="14">
        <f t="shared" si="428"/>
        <v>0</v>
      </c>
      <c r="BT411" s="14">
        <f t="shared" si="428"/>
        <v>0</v>
      </c>
      <c r="BU411" s="14">
        <f t="shared" si="428"/>
        <v>0</v>
      </c>
      <c r="BV411" s="14">
        <f t="shared" si="428"/>
        <v>0</v>
      </c>
      <c r="BW411" s="14">
        <f t="shared" si="428"/>
        <v>0</v>
      </c>
      <c r="BX411" s="14">
        <f t="shared" si="428"/>
        <v>0</v>
      </c>
      <c r="BY411" s="14">
        <f t="shared" si="428"/>
        <v>0</v>
      </c>
      <c r="BZ411" s="14">
        <f t="shared" si="428"/>
        <v>0</v>
      </c>
      <c r="CA411" s="14">
        <f t="shared" si="428"/>
        <v>0</v>
      </c>
      <c r="CB411" s="14">
        <f t="shared" si="428"/>
        <v>0</v>
      </c>
      <c r="CC411" s="14">
        <f t="shared" si="428"/>
        <v>0</v>
      </c>
      <c r="CD411" s="14">
        <f t="shared" si="428"/>
        <v>0</v>
      </c>
      <c r="CE411" s="14">
        <f t="shared" si="428"/>
        <v>0</v>
      </c>
      <c r="CF411" s="14">
        <f t="shared" si="428"/>
        <v>0</v>
      </c>
      <c r="CG411" s="14">
        <f t="shared" si="444"/>
        <v>0</v>
      </c>
      <c r="CH411" s="14">
        <f t="shared" si="422"/>
        <v>0</v>
      </c>
      <c r="CI411" s="14">
        <f t="shared" si="422"/>
        <v>0</v>
      </c>
      <c r="CJ411" s="14">
        <f t="shared" si="422"/>
        <v>0</v>
      </c>
      <c r="CK411" s="14">
        <f t="shared" si="422"/>
        <v>0.10891089108910891</v>
      </c>
      <c r="CL411" s="14">
        <f t="shared" si="422"/>
        <v>0.15841584158415842</v>
      </c>
      <c r="CM411" s="14">
        <f t="shared" si="422"/>
        <v>0.18811881188118812</v>
      </c>
      <c r="CN411" s="14">
        <f t="shared" si="422"/>
        <v>0.23762376237623764</v>
      </c>
      <c r="CO411" s="14">
        <f t="shared" si="422"/>
        <v>0.30693069306930693</v>
      </c>
      <c r="CP411" s="14">
        <f t="shared" si="422"/>
        <v>0</v>
      </c>
      <c r="CQ411" s="14">
        <f t="shared" si="422"/>
        <v>0</v>
      </c>
      <c r="CR411" s="14">
        <f t="shared" si="422"/>
        <v>0</v>
      </c>
      <c r="CS411" s="14">
        <f t="shared" si="422"/>
        <v>0</v>
      </c>
      <c r="CT411" s="14">
        <f t="shared" si="422"/>
        <v>0</v>
      </c>
      <c r="CU411" s="14">
        <f t="shared" si="422"/>
        <v>0</v>
      </c>
      <c r="CV411" s="14">
        <f t="shared" si="422"/>
        <v>0</v>
      </c>
      <c r="CW411" s="14">
        <f t="shared" si="422"/>
        <v>0</v>
      </c>
      <c r="CX411" s="14">
        <f t="shared" si="448"/>
        <v>0</v>
      </c>
      <c r="CY411" s="14">
        <f t="shared" si="448"/>
        <v>0</v>
      </c>
      <c r="CZ411" s="14">
        <f t="shared" si="448"/>
        <v>0</v>
      </c>
      <c r="DA411" s="14">
        <f t="shared" si="448"/>
        <v>0</v>
      </c>
      <c r="DB411" s="14">
        <f t="shared" si="448"/>
        <v>0</v>
      </c>
      <c r="DC411" s="14">
        <f t="shared" si="445"/>
        <v>0</v>
      </c>
      <c r="DD411" s="14">
        <f t="shared" si="445"/>
        <v>0</v>
      </c>
      <c r="DE411" s="14">
        <f t="shared" si="445"/>
        <v>0</v>
      </c>
      <c r="DF411" s="14">
        <f t="shared" si="445"/>
        <v>0</v>
      </c>
      <c r="DG411" s="14">
        <f t="shared" si="445"/>
        <v>0</v>
      </c>
      <c r="DH411" s="14">
        <f t="shared" si="445"/>
        <v>0</v>
      </c>
      <c r="DI411" s="14">
        <f t="shared" si="445"/>
        <v>0</v>
      </c>
      <c r="DJ411" s="14">
        <f t="shared" si="445"/>
        <v>0</v>
      </c>
      <c r="DK411" s="14">
        <f t="shared" si="445"/>
        <v>0</v>
      </c>
      <c r="DL411" s="14">
        <f t="shared" si="445"/>
        <v>0</v>
      </c>
      <c r="DM411" s="14">
        <f t="shared" si="445"/>
        <v>0</v>
      </c>
      <c r="DN411" s="14">
        <f t="shared" si="445"/>
        <v>0</v>
      </c>
      <c r="DO411" s="14">
        <f t="shared" si="445"/>
        <v>0</v>
      </c>
      <c r="DP411" s="14">
        <f t="shared" si="445"/>
        <v>0</v>
      </c>
      <c r="DQ411" s="14">
        <f t="shared" si="445"/>
        <v>0</v>
      </c>
      <c r="DR411" s="14">
        <f t="shared" si="445"/>
        <v>0</v>
      </c>
      <c r="DS411" s="14">
        <f t="shared" si="446"/>
        <v>0</v>
      </c>
      <c r="DT411" s="14">
        <f t="shared" si="425"/>
        <v>0</v>
      </c>
      <c r="DU411" s="14">
        <f t="shared" si="425"/>
        <v>0</v>
      </c>
      <c r="DV411" s="14">
        <f t="shared" si="425"/>
        <v>0</v>
      </c>
      <c r="DW411" s="14">
        <f t="shared" si="425"/>
        <v>0</v>
      </c>
      <c r="DX411" s="14">
        <f t="shared" si="425"/>
        <v>0</v>
      </c>
      <c r="DY411" s="14">
        <f t="shared" si="425"/>
        <v>0</v>
      </c>
      <c r="DZ411" s="14">
        <f t="shared" si="429"/>
        <v>1</v>
      </c>
    </row>
    <row r="412" spans="1:130">
      <c r="C412" s="18">
        <v>2026</v>
      </c>
      <c r="D412" s="25"/>
      <c r="E412" s="25"/>
      <c r="F412" s="25"/>
      <c r="G412" s="25"/>
      <c r="H412" s="25"/>
      <c r="I412" s="25"/>
      <c r="J412" s="25">
        <f t="shared" si="436"/>
        <v>0</v>
      </c>
      <c r="K412" s="25">
        <f t="shared" si="437"/>
        <v>0</v>
      </c>
      <c r="L412" s="25">
        <f t="shared" si="438"/>
        <v>0</v>
      </c>
      <c r="M412" s="25">
        <f t="shared" si="439"/>
        <v>0</v>
      </c>
      <c r="N412" s="25">
        <f t="shared" si="440"/>
        <v>0</v>
      </c>
      <c r="O412" s="25">
        <f t="shared" si="441"/>
        <v>0</v>
      </c>
      <c r="P412" s="25">
        <f t="shared" si="442"/>
        <v>0</v>
      </c>
      <c r="Q412" s="25">
        <f t="shared" si="443"/>
        <v>0</v>
      </c>
      <c r="R412" s="25">
        <f t="shared" si="447"/>
        <v>0</v>
      </c>
      <c r="S412" s="25">
        <f t="shared" si="449"/>
        <v>0</v>
      </c>
      <c r="T412" s="25">
        <f t="shared" si="450"/>
        <v>0</v>
      </c>
      <c r="U412" s="25">
        <f t="shared" si="451"/>
        <v>0</v>
      </c>
      <c r="V412" s="25">
        <f t="shared" si="452"/>
        <v>0</v>
      </c>
      <c r="W412" s="25">
        <f t="shared" si="453"/>
        <v>0</v>
      </c>
      <c r="X412" s="25">
        <f t="shared" si="454"/>
        <v>3.0000000000000009</v>
      </c>
      <c r="Y412" s="25">
        <f t="shared" si="455"/>
        <v>4.3636363636363651</v>
      </c>
      <c r="Z412" s="25">
        <f t="shared" si="456"/>
        <v>5.1818181818181834</v>
      </c>
      <c r="AA412" s="25">
        <f t="shared" si="457"/>
        <v>6.5454545454545476</v>
      </c>
      <c r="AB412" s="25">
        <f t="shared" ref="AB412:AB430" si="458">VLOOKUP($C$90,$D$3:$K$63,$A$73,0)*(B388-B387)</f>
        <v>8.4545454545454568</v>
      </c>
      <c r="AC412" s="25">
        <f>VLOOKUP($C$91,$D$3:$K$63,$A$73,0)*(B387-B386)</f>
        <v>9.8181818181818219</v>
      </c>
      <c r="AD412" s="25">
        <f>VLOOKUP($C$92,$D$3:$K$63,$A$73,0)*B386</f>
        <v>0</v>
      </c>
      <c r="AE412" s="25"/>
      <c r="AF412" s="25"/>
      <c r="AG412" s="25"/>
      <c r="AH412" s="25"/>
      <c r="AI412" s="25"/>
      <c r="AJ412" s="25"/>
      <c r="AK412" s="25"/>
      <c r="AL412" s="25"/>
      <c r="AM412" s="25"/>
      <c r="AN412" s="25"/>
      <c r="AO412" s="25"/>
      <c r="AP412" s="25"/>
      <c r="AQ412" s="25"/>
      <c r="AR412" s="25"/>
      <c r="AS412" s="25"/>
      <c r="AT412" s="25"/>
      <c r="AU412" s="25"/>
      <c r="AV412" s="25"/>
      <c r="AW412" s="25"/>
      <c r="AX412" s="25"/>
      <c r="AY412" s="25"/>
      <c r="AZ412" s="25"/>
      <c r="BA412" s="25"/>
      <c r="BB412" s="25"/>
      <c r="BC412" s="25"/>
      <c r="BD412" s="25"/>
      <c r="BE412" s="25"/>
      <c r="BF412" s="25"/>
      <c r="BG412" s="25"/>
      <c r="BH412" s="25"/>
      <c r="BI412" s="25"/>
      <c r="BJ412" s="25"/>
      <c r="BK412" s="25"/>
      <c r="BL412" s="25"/>
      <c r="BM412" s="21">
        <f t="shared" si="427"/>
        <v>37.363636363636374</v>
      </c>
      <c r="BP412" s="18">
        <v>2026</v>
      </c>
      <c r="BQ412" s="14">
        <f t="shared" si="428"/>
        <v>0</v>
      </c>
      <c r="BR412" s="14">
        <f t="shared" si="428"/>
        <v>0</v>
      </c>
      <c r="BS412" s="14">
        <f t="shared" si="428"/>
        <v>0</v>
      </c>
      <c r="BT412" s="14">
        <f t="shared" si="428"/>
        <v>0</v>
      </c>
      <c r="BU412" s="14">
        <f t="shared" si="428"/>
        <v>0</v>
      </c>
      <c r="BV412" s="14">
        <f t="shared" si="428"/>
        <v>0</v>
      </c>
      <c r="BW412" s="14">
        <f t="shared" si="428"/>
        <v>0</v>
      </c>
      <c r="BX412" s="14">
        <f t="shared" si="428"/>
        <v>0</v>
      </c>
      <c r="BY412" s="14">
        <f t="shared" si="428"/>
        <v>0</v>
      </c>
      <c r="BZ412" s="14">
        <f t="shared" si="428"/>
        <v>0</v>
      </c>
      <c r="CA412" s="14">
        <f t="shared" si="428"/>
        <v>0</v>
      </c>
      <c r="CB412" s="14">
        <f t="shared" si="428"/>
        <v>0</v>
      </c>
      <c r="CC412" s="14">
        <f t="shared" si="428"/>
        <v>0</v>
      </c>
      <c r="CD412" s="14">
        <f t="shared" si="428"/>
        <v>0</v>
      </c>
      <c r="CE412" s="14">
        <f t="shared" si="428"/>
        <v>0</v>
      </c>
      <c r="CF412" s="14">
        <f t="shared" si="428"/>
        <v>0</v>
      </c>
      <c r="CG412" s="14">
        <f t="shared" si="444"/>
        <v>0</v>
      </c>
      <c r="CH412" s="14">
        <f t="shared" si="444"/>
        <v>0</v>
      </c>
      <c r="CI412" s="14">
        <f t="shared" si="444"/>
        <v>0</v>
      </c>
      <c r="CJ412" s="14">
        <f t="shared" si="444"/>
        <v>0</v>
      </c>
      <c r="CK412" s="14">
        <f t="shared" si="444"/>
        <v>8.0291970802919707E-2</v>
      </c>
      <c r="CL412" s="14">
        <f t="shared" si="444"/>
        <v>0.11678832116788322</v>
      </c>
      <c r="CM412" s="14">
        <f t="shared" si="444"/>
        <v>0.13868613138686131</v>
      </c>
      <c r="CN412" s="14">
        <f t="shared" si="444"/>
        <v>0.17518248175182483</v>
      </c>
      <c r="CO412" s="14">
        <f t="shared" si="444"/>
        <v>0.22627737226277372</v>
      </c>
      <c r="CP412" s="14">
        <f t="shared" si="444"/>
        <v>0.26277372262773724</v>
      </c>
      <c r="CQ412" s="14">
        <f t="shared" si="444"/>
        <v>0</v>
      </c>
      <c r="CR412" s="14">
        <f t="shared" si="444"/>
        <v>0</v>
      </c>
      <c r="CS412" s="14">
        <f t="shared" si="444"/>
        <v>0</v>
      </c>
      <c r="CT412" s="14">
        <f t="shared" si="444"/>
        <v>0</v>
      </c>
      <c r="CU412" s="14">
        <f t="shared" si="444"/>
        <v>0</v>
      </c>
      <c r="CV412" s="14">
        <f t="shared" si="444"/>
        <v>0</v>
      </c>
      <c r="CW412" s="14">
        <f t="shared" ref="CW412:DL446" si="459">AJ412/$BM412</f>
        <v>0</v>
      </c>
      <c r="CX412" s="14">
        <f t="shared" si="448"/>
        <v>0</v>
      </c>
      <c r="CY412" s="14">
        <f t="shared" si="448"/>
        <v>0</v>
      </c>
      <c r="CZ412" s="14">
        <f t="shared" si="448"/>
        <v>0</v>
      </c>
      <c r="DA412" s="14">
        <f t="shared" si="448"/>
        <v>0</v>
      </c>
      <c r="DB412" s="14">
        <f t="shared" si="448"/>
        <v>0</v>
      </c>
      <c r="DC412" s="14">
        <f t="shared" si="445"/>
        <v>0</v>
      </c>
      <c r="DD412" s="14">
        <f t="shared" si="445"/>
        <v>0</v>
      </c>
      <c r="DE412" s="14">
        <f t="shared" si="445"/>
        <v>0</v>
      </c>
      <c r="DF412" s="14">
        <f t="shared" si="445"/>
        <v>0</v>
      </c>
      <c r="DG412" s="14">
        <f t="shared" si="445"/>
        <v>0</v>
      </c>
      <c r="DH412" s="14">
        <f t="shared" si="445"/>
        <v>0</v>
      </c>
      <c r="DI412" s="14">
        <f t="shared" si="445"/>
        <v>0</v>
      </c>
      <c r="DJ412" s="14">
        <f t="shared" si="445"/>
        <v>0</v>
      </c>
      <c r="DK412" s="14">
        <f t="shared" si="445"/>
        <v>0</v>
      </c>
      <c r="DL412" s="14">
        <f t="shared" si="445"/>
        <v>0</v>
      </c>
      <c r="DM412" s="14">
        <f t="shared" si="445"/>
        <v>0</v>
      </c>
      <c r="DN412" s="14">
        <f t="shared" si="445"/>
        <v>0</v>
      </c>
      <c r="DO412" s="14">
        <f t="shared" si="445"/>
        <v>0</v>
      </c>
      <c r="DP412" s="14">
        <f t="shared" si="445"/>
        <v>0</v>
      </c>
      <c r="DQ412" s="14">
        <f t="shared" si="445"/>
        <v>0</v>
      </c>
      <c r="DR412" s="14">
        <f t="shared" si="445"/>
        <v>0</v>
      </c>
      <c r="DS412" s="14">
        <f t="shared" si="446"/>
        <v>0</v>
      </c>
      <c r="DT412" s="14">
        <f t="shared" si="425"/>
        <v>0</v>
      </c>
      <c r="DU412" s="14">
        <f t="shared" si="425"/>
        <v>0</v>
      </c>
      <c r="DV412" s="14">
        <f t="shared" si="425"/>
        <v>0</v>
      </c>
      <c r="DW412" s="14">
        <f t="shared" si="425"/>
        <v>0</v>
      </c>
      <c r="DX412" s="14">
        <f t="shared" si="425"/>
        <v>0</v>
      </c>
      <c r="DY412" s="14">
        <f t="shared" si="425"/>
        <v>0</v>
      </c>
      <c r="DZ412" s="14">
        <f t="shared" si="429"/>
        <v>1</v>
      </c>
    </row>
    <row r="413" spans="1:130">
      <c r="C413" s="18">
        <v>2027</v>
      </c>
      <c r="D413" s="25"/>
      <c r="E413" s="25"/>
      <c r="F413" s="25"/>
      <c r="G413" s="25"/>
      <c r="H413" s="25"/>
      <c r="I413" s="25"/>
      <c r="J413" s="25"/>
      <c r="K413" s="25">
        <f t="shared" si="437"/>
        <v>0</v>
      </c>
      <c r="L413" s="25">
        <f t="shared" si="438"/>
        <v>0</v>
      </c>
      <c r="M413" s="25">
        <f t="shared" si="439"/>
        <v>0</v>
      </c>
      <c r="N413" s="25">
        <f t="shared" si="440"/>
        <v>0</v>
      </c>
      <c r="O413" s="25">
        <f t="shared" si="441"/>
        <v>0</v>
      </c>
      <c r="P413" s="25">
        <f t="shared" si="442"/>
        <v>0</v>
      </c>
      <c r="Q413" s="25">
        <f t="shared" si="443"/>
        <v>0</v>
      </c>
      <c r="R413" s="25">
        <f t="shared" si="447"/>
        <v>0</v>
      </c>
      <c r="S413" s="25">
        <f t="shared" si="449"/>
        <v>0</v>
      </c>
      <c r="T413" s="25">
        <f t="shared" si="450"/>
        <v>0</v>
      </c>
      <c r="U413" s="25">
        <f t="shared" si="451"/>
        <v>0</v>
      </c>
      <c r="V413" s="25">
        <f t="shared" si="452"/>
        <v>0</v>
      </c>
      <c r="W413" s="25">
        <f t="shared" si="453"/>
        <v>0</v>
      </c>
      <c r="X413" s="25">
        <f t="shared" si="454"/>
        <v>3.0000000000000009</v>
      </c>
      <c r="Y413" s="25">
        <f t="shared" si="455"/>
        <v>4.3636363636363651</v>
      </c>
      <c r="Z413" s="25">
        <f t="shared" si="456"/>
        <v>5.1818181818181834</v>
      </c>
      <c r="AA413" s="25">
        <f t="shared" si="457"/>
        <v>6.5454545454545476</v>
      </c>
      <c r="AB413" s="25">
        <f t="shared" si="458"/>
        <v>8.4545454545454568</v>
      </c>
      <c r="AC413" s="25">
        <f t="shared" ref="AC413:AC431" si="460">VLOOKUP($C$91,$D$3:$K$63,$A$73,0)*(B388-B387)</f>
        <v>9.8181818181818219</v>
      </c>
      <c r="AD413" s="25">
        <f>VLOOKUP($C$92,$D$3:$K$63,$A$73,0)*(B387-B386)</f>
        <v>10.909090909090914</v>
      </c>
      <c r="AE413" s="25">
        <f>VLOOKUP($C$93,$D$3:$K$63,$A$73,0)*B386</f>
        <v>0</v>
      </c>
      <c r="AF413" s="25"/>
      <c r="AG413" s="25"/>
      <c r="AH413" s="25"/>
      <c r="AI413" s="25"/>
      <c r="AJ413" s="25"/>
      <c r="AK413" s="25"/>
      <c r="AL413" s="25"/>
      <c r="AM413" s="25"/>
      <c r="AN413" s="25"/>
      <c r="AO413" s="25"/>
      <c r="AP413" s="25"/>
      <c r="AQ413" s="25"/>
      <c r="AR413" s="25"/>
      <c r="AS413" s="25"/>
      <c r="AT413" s="25"/>
      <c r="AU413" s="25"/>
      <c r="AV413" s="25"/>
      <c r="AW413" s="25"/>
      <c r="AX413" s="25"/>
      <c r="AY413" s="25"/>
      <c r="AZ413" s="25"/>
      <c r="BA413" s="25"/>
      <c r="BB413" s="25"/>
      <c r="BC413" s="25"/>
      <c r="BD413" s="25"/>
      <c r="BE413" s="25"/>
      <c r="BF413" s="25"/>
      <c r="BG413" s="25"/>
      <c r="BH413" s="25"/>
      <c r="BI413" s="25"/>
      <c r="BJ413" s="25"/>
      <c r="BK413" s="25"/>
      <c r="BL413" s="25"/>
      <c r="BM413" s="21">
        <f t="shared" si="427"/>
        <v>48.272727272727288</v>
      </c>
      <c r="BP413" s="18">
        <v>2027</v>
      </c>
      <c r="BQ413" s="14">
        <f t="shared" si="428"/>
        <v>0</v>
      </c>
      <c r="BR413" s="14">
        <f t="shared" si="428"/>
        <v>0</v>
      </c>
      <c r="BS413" s="14">
        <f t="shared" si="428"/>
        <v>0</v>
      </c>
      <c r="BT413" s="14">
        <f t="shared" si="428"/>
        <v>0</v>
      </c>
      <c r="BU413" s="14">
        <f t="shared" si="428"/>
        <v>0</v>
      </c>
      <c r="BV413" s="14">
        <f t="shared" si="428"/>
        <v>0</v>
      </c>
      <c r="BW413" s="14">
        <f t="shared" si="428"/>
        <v>0</v>
      </c>
      <c r="BX413" s="14">
        <f t="shared" si="428"/>
        <v>0</v>
      </c>
      <c r="BY413" s="14">
        <f t="shared" si="428"/>
        <v>0</v>
      </c>
      <c r="BZ413" s="14">
        <f t="shared" si="428"/>
        <v>0</v>
      </c>
      <c r="CA413" s="14">
        <f t="shared" si="428"/>
        <v>0</v>
      </c>
      <c r="CB413" s="14">
        <f t="shared" si="428"/>
        <v>0</v>
      </c>
      <c r="CC413" s="14">
        <f t="shared" si="428"/>
        <v>0</v>
      </c>
      <c r="CD413" s="14">
        <f t="shared" si="428"/>
        <v>0</v>
      </c>
      <c r="CE413" s="14">
        <f t="shared" si="428"/>
        <v>0</v>
      </c>
      <c r="CF413" s="14">
        <f t="shared" si="428"/>
        <v>0</v>
      </c>
      <c r="CG413" s="14">
        <f t="shared" si="444"/>
        <v>0</v>
      </c>
      <c r="CH413" s="14">
        <f t="shared" si="444"/>
        <v>0</v>
      </c>
      <c r="CI413" s="14">
        <f t="shared" si="444"/>
        <v>0</v>
      </c>
      <c r="CJ413" s="14">
        <f t="shared" si="444"/>
        <v>0</v>
      </c>
      <c r="CK413" s="14">
        <f t="shared" si="444"/>
        <v>6.2146892655367228E-2</v>
      </c>
      <c r="CL413" s="14">
        <f t="shared" si="444"/>
        <v>9.03954802259887E-2</v>
      </c>
      <c r="CM413" s="14">
        <f t="shared" si="444"/>
        <v>0.10734463276836158</v>
      </c>
      <c r="CN413" s="14">
        <f t="shared" si="444"/>
        <v>0.13559322033898305</v>
      </c>
      <c r="CO413" s="14">
        <f t="shared" si="444"/>
        <v>0.1751412429378531</v>
      </c>
      <c r="CP413" s="14">
        <f t="shared" si="444"/>
        <v>0.20338983050847459</v>
      </c>
      <c r="CQ413" s="14">
        <f t="shared" si="444"/>
        <v>0.22598870056497178</v>
      </c>
      <c r="CR413" s="14">
        <f t="shared" si="444"/>
        <v>0</v>
      </c>
      <c r="CS413" s="14">
        <f t="shared" si="444"/>
        <v>0</v>
      </c>
      <c r="CT413" s="14">
        <f t="shared" si="444"/>
        <v>0</v>
      </c>
      <c r="CU413" s="14">
        <f t="shared" si="444"/>
        <v>0</v>
      </c>
      <c r="CV413" s="14">
        <f t="shared" si="444"/>
        <v>0</v>
      </c>
      <c r="CW413" s="14">
        <f t="shared" si="459"/>
        <v>0</v>
      </c>
      <c r="CX413" s="14">
        <f t="shared" si="448"/>
        <v>0</v>
      </c>
      <c r="CY413" s="14">
        <f t="shared" si="448"/>
        <v>0</v>
      </c>
      <c r="CZ413" s="14">
        <f t="shared" si="448"/>
        <v>0</v>
      </c>
      <c r="DA413" s="14">
        <f t="shared" si="448"/>
        <v>0</v>
      </c>
      <c r="DB413" s="14">
        <f t="shared" si="448"/>
        <v>0</v>
      </c>
      <c r="DC413" s="14">
        <f t="shared" si="445"/>
        <v>0</v>
      </c>
      <c r="DD413" s="14">
        <f t="shared" si="445"/>
        <v>0</v>
      </c>
      <c r="DE413" s="14">
        <f t="shared" si="445"/>
        <v>0</v>
      </c>
      <c r="DF413" s="14">
        <f t="shared" si="445"/>
        <v>0</v>
      </c>
      <c r="DG413" s="14">
        <f t="shared" si="445"/>
        <v>0</v>
      </c>
      <c r="DH413" s="14">
        <f t="shared" si="445"/>
        <v>0</v>
      </c>
      <c r="DI413" s="14">
        <f t="shared" si="445"/>
        <v>0</v>
      </c>
      <c r="DJ413" s="14">
        <f t="shared" si="445"/>
        <v>0</v>
      </c>
      <c r="DK413" s="14">
        <f t="shared" si="445"/>
        <v>0</v>
      </c>
      <c r="DL413" s="14">
        <f t="shared" si="445"/>
        <v>0</v>
      </c>
      <c r="DM413" s="14">
        <f t="shared" si="445"/>
        <v>0</v>
      </c>
      <c r="DN413" s="14">
        <f t="shared" si="445"/>
        <v>0</v>
      </c>
      <c r="DO413" s="14">
        <f t="shared" si="445"/>
        <v>0</v>
      </c>
      <c r="DP413" s="14">
        <f t="shared" si="445"/>
        <v>0</v>
      </c>
      <c r="DQ413" s="14">
        <f t="shared" si="445"/>
        <v>0</v>
      </c>
      <c r="DR413" s="14">
        <f t="shared" si="445"/>
        <v>0</v>
      </c>
      <c r="DS413" s="14">
        <f t="shared" si="446"/>
        <v>0</v>
      </c>
      <c r="DT413" s="14">
        <f t="shared" si="425"/>
        <v>0</v>
      </c>
      <c r="DU413" s="14">
        <f t="shared" si="425"/>
        <v>0</v>
      </c>
      <c r="DV413" s="14">
        <f t="shared" si="425"/>
        <v>0</v>
      </c>
      <c r="DW413" s="14">
        <f t="shared" si="425"/>
        <v>0</v>
      </c>
      <c r="DX413" s="14">
        <f t="shared" si="425"/>
        <v>0</v>
      </c>
      <c r="DY413" s="14">
        <f t="shared" si="425"/>
        <v>0</v>
      </c>
      <c r="DZ413" s="14">
        <f t="shared" si="429"/>
        <v>1</v>
      </c>
    </row>
    <row r="414" spans="1:130">
      <c r="C414" s="18">
        <v>2028</v>
      </c>
      <c r="D414" s="25"/>
      <c r="E414" s="25"/>
      <c r="F414" s="25"/>
      <c r="G414" s="25"/>
      <c r="H414" s="25"/>
      <c r="I414" s="25"/>
      <c r="J414" s="25"/>
      <c r="K414" s="25"/>
      <c r="L414" s="25">
        <f t="shared" si="438"/>
        <v>0</v>
      </c>
      <c r="M414" s="25">
        <f t="shared" si="439"/>
        <v>0</v>
      </c>
      <c r="N414" s="25">
        <f t="shared" si="440"/>
        <v>0</v>
      </c>
      <c r="O414" s="25">
        <f t="shared" si="441"/>
        <v>0</v>
      </c>
      <c r="P414" s="25">
        <f t="shared" si="442"/>
        <v>0</v>
      </c>
      <c r="Q414" s="25">
        <f t="shared" si="443"/>
        <v>0</v>
      </c>
      <c r="R414" s="25">
        <f t="shared" si="447"/>
        <v>0</v>
      </c>
      <c r="S414" s="25">
        <f t="shared" si="449"/>
        <v>0</v>
      </c>
      <c r="T414" s="25">
        <f t="shared" si="450"/>
        <v>0</v>
      </c>
      <c r="U414" s="25">
        <f t="shared" si="451"/>
        <v>0</v>
      </c>
      <c r="V414" s="25">
        <f t="shared" si="452"/>
        <v>0</v>
      </c>
      <c r="W414" s="25">
        <f t="shared" si="453"/>
        <v>0</v>
      </c>
      <c r="X414" s="25">
        <f t="shared" si="454"/>
        <v>3.0000000000000009</v>
      </c>
      <c r="Y414" s="25">
        <f t="shared" si="455"/>
        <v>4.3636363636363651</v>
      </c>
      <c r="Z414" s="25">
        <f t="shared" si="456"/>
        <v>5.1818181818181834</v>
      </c>
      <c r="AA414" s="25">
        <f t="shared" si="457"/>
        <v>6.5454545454545476</v>
      </c>
      <c r="AB414" s="25">
        <f t="shared" si="458"/>
        <v>8.4545454545454568</v>
      </c>
      <c r="AC414" s="25">
        <f t="shared" si="460"/>
        <v>9.8181818181818219</v>
      </c>
      <c r="AD414" s="25">
        <f t="shared" ref="AD414:AD432" si="461">VLOOKUP($C$92,$D$3:$K$63,$A$73,0)*(B388-B387)</f>
        <v>10.909090909090914</v>
      </c>
      <c r="AE414" s="25">
        <f>VLOOKUP($C$93,$D$3:$K$63,$A$73,0)*(B387-B386)</f>
        <v>12.000000000000004</v>
      </c>
      <c r="AF414" s="25">
        <f>VLOOKUP($C$94,$D$3:$K$63,$A$73,0)*B386</f>
        <v>0</v>
      </c>
      <c r="AG414" s="25"/>
      <c r="AH414" s="25"/>
      <c r="AI414" s="25"/>
      <c r="AJ414" s="25"/>
      <c r="AK414" s="25"/>
      <c r="AL414" s="25"/>
      <c r="AM414" s="25"/>
      <c r="AN414" s="25"/>
      <c r="AO414" s="25"/>
      <c r="AP414" s="25"/>
      <c r="AQ414" s="25"/>
      <c r="AR414" s="25"/>
      <c r="AS414" s="25"/>
      <c r="AT414" s="25"/>
      <c r="AU414" s="25"/>
      <c r="AV414" s="25"/>
      <c r="AW414" s="25"/>
      <c r="AX414" s="25"/>
      <c r="AY414" s="25"/>
      <c r="AZ414" s="25"/>
      <c r="BA414" s="25"/>
      <c r="BB414" s="25"/>
      <c r="BC414" s="25"/>
      <c r="BD414" s="25"/>
      <c r="BE414" s="25"/>
      <c r="BF414" s="25"/>
      <c r="BG414" s="25"/>
      <c r="BH414" s="25"/>
      <c r="BI414" s="25"/>
      <c r="BJ414" s="25"/>
      <c r="BK414" s="25"/>
      <c r="BL414" s="25"/>
      <c r="BM414" s="21">
        <f t="shared" si="427"/>
        <v>60.272727272727295</v>
      </c>
      <c r="BP414" s="18">
        <v>2028</v>
      </c>
      <c r="BQ414" s="14">
        <f t="shared" si="428"/>
        <v>0</v>
      </c>
      <c r="BR414" s="14">
        <f t="shared" si="428"/>
        <v>0</v>
      </c>
      <c r="BS414" s="14">
        <f t="shared" si="428"/>
        <v>0</v>
      </c>
      <c r="BT414" s="14">
        <f t="shared" si="428"/>
        <v>0</v>
      </c>
      <c r="BU414" s="14">
        <f t="shared" si="428"/>
        <v>0</v>
      </c>
      <c r="BV414" s="14">
        <f t="shared" si="428"/>
        <v>0</v>
      </c>
      <c r="BW414" s="14">
        <f t="shared" si="428"/>
        <v>0</v>
      </c>
      <c r="BX414" s="14">
        <f t="shared" si="428"/>
        <v>0</v>
      </c>
      <c r="BY414" s="14">
        <f t="shared" si="428"/>
        <v>0</v>
      </c>
      <c r="BZ414" s="14">
        <f t="shared" si="428"/>
        <v>0</v>
      </c>
      <c r="CA414" s="14">
        <f t="shared" si="428"/>
        <v>0</v>
      </c>
      <c r="CB414" s="14">
        <f t="shared" si="428"/>
        <v>0</v>
      </c>
      <c r="CC414" s="14">
        <f t="shared" si="428"/>
        <v>0</v>
      </c>
      <c r="CD414" s="14">
        <f t="shared" si="428"/>
        <v>0</v>
      </c>
      <c r="CE414" s="14">
        <f t="shared" si="428"/>
        <v>0</v>
      </c>
      <c r="CF414" s="14">
        <f t="shared" si="428"/>
        <v>0</v>
      </c>
      <c r="CG414" s="14">
        <f t="shared" si="444"/>
        <v>0</v>
      </c>
      <c r="CH414" s="14">
        <f t="shared" si="444"/>
        <v>0</v>
      </c>
      <c r="CI414" s="14">
        <f t="shared" si="444"/>
        <v>0</v>
      </c>
      <c r="CJ414" s="14">
        <f t="shared" si="444"/>
        <v>0</v>
      </c>
      <c r="CK414" s="14">
        <f t="shared" si="444"/>
        <v>4.9773755656108594E-2</v>
      </c>
      <c r="CL414" s="14">
        <f t="shared" si="444"/>
        <v>7.2398190045248861E-2</v>
      </c>
      <c r="CM414" s="14">
        <f t="shared" si="444"/>
        <v>8.5972850678733032E-2</v>
      </c>
      <c r="CN414" s="14">
        <f t="shared" si="444"/>
        <v>0.10859728506787331</v>
      </c>
      <c r="CO414" s="14">
        <f t="shared" si="444"/>
        <v>0.14027149321266966</v>
      </c>
      <c r="CP414" s="14">
        <f t="shared" si="444"/>
        <v>0.16289592760180996</v>
      </c>
      <c r="CQ414" s="14">
        <f t="shared" si="444"/>
        <v>0.18099547511312217</v>
      </c>
      <c r="CR414" s="14">
        <f t="shared" si="444"/>
        <v>0.19909502262443438</v>
      </c>
      <c r="CS414" s="14">
        <f t="shared" si="444"/>
        <v>0</v>
      </c>
      <c r="CT414" s="14">
        <f t="shared" si="444"/>
        <v>0</v>
      </c>
      <c r="CU414" s="14">
        <f t="shared" si="444"/>
        <v>0</v>
      </c>
      <c r="CV414" s="14">
        <f t="shared" si="444"/>
        <v>0</v>
      </c>
      <c r="CW414" s="14">
        <f t="shared" si="459"/>
        <v>0</v>
      </c>
      <c r="CX414" s="14">
        <f t="shared" si="448"/>
        <v>0</v>
      </c>
      <c r="CY414" s="14">
        <f t="shared" si="448"/>
        <v>0</v>
      </c>
      <c r="CZ414" s="14">
        <f t="shared" si="448"/>
        <v>0</v>
      </c>
      <c r="DA414" s="14">
        <f t="shared" si="448"/>
        <v>0</v>
      </c>
      <c r="DB414" s="14">
        <f t="shared" si="448"/>
        <v>0</v>
      </c>
      <c r="DC414" s="14">
        <f t="shared" si="445"/>
        <v>0</v>
      </c>
      <c r="DD414" s="14">
        <f t="shared" si="445"/>
        <v>0</v>
      </c>
      <c r="DE414" s="14">
        <f t="shared" si="445"/>
        <v>0</v>
      </c>
      <c r="DF414" s="14">
        <f t="shared" si="445"/>
        <v>0</v>
      </c>
      <c r="DG414" s="14">
        <f t="shared" si="445"/>
        <v>0</v>
      </c>
      <c r="DH414" s="14">
        <f t="shared" si="445"/>
        <v>0</v>
      </c>
      <c r="DI414" s="14">
        <f t="shared" si="445"/>
        <v>0</v>
      </c>
      <c r="DJ414" s="14">
        <f t="shared" si="445"/>
        <v>0</v>
      </c>
      <c r="DK414" s="14">
        <f t="shared" si="445"/>
        <v>0</v>
      </c>
      <c r="DL414" s="14">
        <f t="shared" si="445"/>
        <v>0</v>
      </c>
      <c r="DM414" s="14">
        <f t="shared" si="445"/>
        <v>0</v>
      </c>
      <c r="DN414" s="14">
        <f t="shared" si="445"/>
        <v>0</v>
      </c>
      <c r="DO414" s="14">
        <f t="shared" si="445"/>
        <v>0</v>
      </c>
      <c r="DP414" s="14">
        <f t="shared" si="445"/>
        <v>0</v>
      </c>
      <c r="DQ414" s="14">
        <f t="shared" si="445"/>
        <v>0</v>
      </c>
      <c r="DR414" s="14">
        <f t="shared" si="445"/>
        <v>0</v>
      </c>
      <c r="DS414" s="14">
        <f t="shared" si="446"/>
        <v>0</v>
      </c>
      <c r="DT414" s="14">
        <f t="shared" si="425"/>
        <v>0</v>
      </c>
      <c r="DU414" s="14">
        <f t="shared" si="425"/>
        <v>0</v>
      </c>
      <c r="DV414" s="14">
        <f t="shared" si="425"/>
        <v>0</v>
      </c>
      <c r="DW414" s="14">
        <f t="shared" si="425"/>
        <v>0</v>
      </c>
      <c r="DX414" s="14">
        <f t="shared" si="425"/>
        <v>0</v>
      </c>
      <c r="DY414" s="14">
        <f t="shared" si="425"/>
        <v>0</v>
      </c>
      <c r="DZ414" s="14">
        <f t="shared" si="429"/>
        <v>0.99999999999999989</v>
      </c>
    </row>
    <row r="415" spans="1:130">
      <c r="C415" s="18">
        <v>2029</v>
      </c>
      <c r="D415" s="25"/>
      <c r="E415" s="25"/>
      <c r="F415" s="25"/>
      <c r="G415" s="25"/>
      <c r="H415" s="25"/>
      <c r="I415" s="25"/>
      <c r="J415" s="25"/>
      <c r="K415" s="25"/>
      <c r="L415" s="25"/>
      <c r="M415" s="25">
        <f t="shared" si="439"/>
        <v>0</v>
      </c>
      <c r="N415" s="25">
        <f t="shared" si="440"/>
        <v>0</v>
      </c>
      <c r="O415" s="25">
        <f t="shared" si="441"/>
        <v>0</v>
      </c>
      <c r="P415" s="25">
        <f t="shared" si="442"/>
        <v>0</v>
      </c>
      <c r="Q415" s="25">
        <f t="shared" si="443"/>
        <v>0</v>
      </c>
      <c r="R415" s="25">
        <f t="shared" si="447"/>
        <v>0</v>
      </c>
      <c r="S415" s="25">
        <f t="shared" si="449"/>
        <v>0</v>
      </c>
      <c r="T415" s="25">
        <f t="shared" si="450"/>
        <v>0</v>
      </c>
      <c r="U415" s="25">
        <f t="shared" si="451"/>
        <v>0</v>
      </c>
      <c r="V415" s="25">
        <f t="shared" si="452"/>
        <v>0</v>
      </c>
      <c r="W415" s="25">
        <f t="shared" si="453"/>
        <v>0</v>
      </c>
      <c r="X415" s="25">
        <f t="shared" si="454"/>
        <v>3.0000000000000009</v>
      </c>
      <c r="Y415" s="25">
        <f t="shared" si="455"/>
        <v>4.3636363636363651</v>
      </c>
      <c r="Z415" s="25">
        <f t="shared" si="456"/>
        <v>5.1818181818181834</v>
      </c>
      <c r="AA415" s="25">
        <f t="shared" si="457"/>
        <v>6.5454545454545476</v>
      </c>
      <c r="AB415" s="25">
        <f t="shared" si="458"/>
        <v>8.4545454545454568</v>
      </c>
      <c r="AC415" s="25">
        <f t="shared" si="460"/>
        <v>9.8181818181818219</v>
      </c>
      <c r="AD415" s="25">
        <f t="shared" si="461"/>
        <v>10.909090909090914</v>
      </c>
      <c r="AE415" s="25">
        <f t="shared" ref="AE415:AE433" si="462">VLOOKUP($C$93,$D$3:$K$63,$A$73,0)*(B388-B387)</f>
        <v>12.000000000000004</v>
      </c>
      <c r="AF415" s="25">
        <f>VLOOKUP($C$94,$D$3:$K$63,$A$73,0)*(B387-B386)</f>
        <v>13.909090909090914</v>
      </c>
      <c r="AG415" s="25">
        <f>VLOOKUP($C$95,$D$3:$K$63,$A$73,0)*B386</f>
        <v>0</v>
      </c>
      <c r="AH415" s="25"/>
      <c r="AI415" s="25"/>
      <c r="AJ415" s="25"/>
      <c r="AK415" s="25"/>
      <c r="AL415" s="25"/>
      <c r="AM415" s="25"/>
      <c r="AN415" s="25"/>
      <c r="AO415" s="25"/>
      <c r="AP415" s="25"/>
      <c r="AQ415" s="25"/>
      <c r="AR415" s="25"/>
      <c r="AS415" s="25"/>
      <c r="AT415" s="25"/>
      <c r="AU415" s="25"/>
      <c r="AV415" s="25"/>
      <c r="AW415" s="25"/>
      <c r="AX415" s="25"/>
      <c r="AY415" s="25"/>
      <c r="AZ415" s="25"/>
      <c r="BA415" s="25"/>
      <c r="BB415" s="25"/>
      <c r="BC415" s="25"/>
      <c r="BD415" s="25"/>
      <c r="BE415" s="25"/>
      <c r="BF415" s="25"/>
      <c r="BG415" s="25"/>
      <c r="BH415" s="25"/>
      <c r="BI415" s="25"/>
      <c r="BJ415" s="25"/>
      <c r="BK415" s="25"/>
      <c r="BL415" s="25"/>
      <c r="BM415" s="21">
        <f t="shared" si="427"/>
        <v>74.181818181818215</v>
      </c>
      <c r="BP415" s="18">
        <v>2029</v>
      </c>
      <c r="BQ415" s="14">
        <f t="shared" si="428"/>
        <v>0</v>
      </c>
      <c r="BR415" s="14">
        <f t="shared" si="428"/>
        <v>0</v>
      </c>
      <c r="BS415" s="14">
        <f t="shared" si="428"/>
        <v>0</v>
      </c>
      <c r="BT415" s="14">
        <f t="shared" si="428"/>
        <v>0</v>
      </c>
      <c r="BU415" s="14">
        <f t="shared" si="428"/>
        <v>0</v>
      </c>
      <c r="BV415" s="14">
        <f t="shared" si="428"/>
        <v>0</v>
      </c>
      <c r="BW415" s="14">
        <f t="shared" si="428"/>
        <v>0</v>
      </c>
      <c r="BX415" s="14">
        <f t="shared" si="428"/>
        <v>0</v>
      </c>
      <c r="BY415" s="14">
        <f t="shared" si="428"/>
        <v>0</v>
      </c>
      <c r="BZ415" s="14">
        <f t="shared" si="428"/>
        <v>0</v>
      </c>
      <c r="CA415" s="14">
        <f t="shared" si="428"/>
        <v>0</v>
      </c>
      <c r="CB415" s="14">
        <f t="shared" si="428"/>
        <v>0</v>
      </c>
      <c r="CC415" s="14">
        <f t="shared" si="428"/>
        <v>0</v>
      </c>
      <c r="CD415" s="14">
        <f t="shared" si="428"/>
        <v>0</v>
      </c>
      <c r="CE415" s="14">
        <f t="shared" si="428"/>
        <v>0</v>
      </c>
      <c r="CF415" s="14">
        <f t="shared" si="428"/>
        <v>0</v>
      </c>
      <c r="CG415" s="14">
        <f t="shared" si="444"/>
        <v>0</v>
      </c>
      <c r="CH415" s="14">
        <f t="shared" si="444"/>
        <v>0</v>
      </c>
      <c r="CI415" s="14">
        <f t="shared" si="444"/>
        <v>0</v>
      </c>
      <c r="CJ415" s="14">
        <f t="shared" si="444"/>
        <v>0</v>
      </c>
      <c r="CK415" s="14">
        <f t="shared" si="444"/>
        <v>4.044117647058823E-2</v>
      </c>
      <c r="CL415" s="14">
        <f t="shared" si="444"/>
        <v>5.8823529411764698E-2</v>
      </c>
      <c r="CM415" s="14">
        <f t="shared" si="444"/>
        <v>6.9852941176470576E-2</v>
      </c>
      <c r="CN415" s="14">
        <f t="shared" si="444"/>
        <v>8.8235294117647051E-2</v>
      </c>
      <c r="CO415" s="14">
        <f t="shared" si="444"/>
        <v>0.1139705882352941</v>
      </c>
      <c r="CP415" s="14">
        <f t="shared" si="444"/>
        <v>0.13235294117647059</v>
      </c>
      <c r="CQ415" s="14">
        <f t="shared" si="444"/>
        <v>0.14705882352941177</v>
      </c>
      <c r="CR415" s="14">
        <f t="shared" si="444"/>
        <v>0.16176470588235292</v>
      </c>
      <c r="CS415" s="14">
        <f t="shared" si="444"/>
        <v>0.18749999999999997</v>
      </c>
      <c r="CT415" s="14">
        <f t="shared" si="444"/>
        <v>0</v>
      </c>
      <c r="CU415" s="14">
        <f t="shared" si="444"/>
        <v>0</v>
      </c>
      <c r="CV415" s="14">
        <f t="shared" si="444"/>
        <v>0</v>
      </c>
      <c r="CW415" s="14">
        <f t="shared" si="459"/>
        <v>0</v>
      </c>
      <c r="CX415" s="14">
        <f t="shared" si="448"/>
        <v>0</v>
      </c>
      <c r="CY415" s="14">
        <f t="shared" si="448"/>
        <v>0</v>
      </c>
      <c r="CZ415" s="14">
        <f t="shared" si="448"/>
        <v>0</v>
      </c>
      <c r="DA415" s="14">
        <f t="shared" si="448"/>
        <v>0</v>
      </c>
      <c r="DB415" s="14">
        <f t="shared" si="448"/>
        <v>0</v>
      </c>
      <c r="DC415" s="14">
        <f t="shared" si="445"/>
        <v>0</v>
      </c>
      <c r="DD415" s="14">
        <f t="shared" si="445"/>
        <v>0</v>
      </c>
      <c r="DE415" s="14">
        <f t="shared" si="445"/>
        <v>0</v>
      </c>
      <c r="DF415" s="14">
        <f t="shared" si="445"/>
        <v>0</v>
      </c>
      <c r="DG415" s="14">
        <f t="shared" si="445"/>
        <v>0</v>
      </c>
      <c r="DH415" s="14">
        <f t="shared" si="445"/>
        <v>0</v>
      </c>
      <c r="DI415" s="14">
        <f t="shared" si="445"/>
        <v>0</v>
      </c>
      <c r="DJ415" s="14">
        <f t="shared" si="445"/>
        <v>0</v>
      </c>
      <c r="DK415" s="14">
        <f t="shared" si="445"/>
        <v>0</v>
      </c>
      <c r="DL415" s="14">
        <f t="shared" si="445"/>
        <v>0</v>
      </c>
      <c r="DM415" s="14">
        <f t="shared" si="445"/>
        <v>0</v>
      </c>
      <c r="DN415" s="14">
        <f t="shared" si="445"/>
        <v>0</v>
      </c>
      <c r="DO415" s="14">
        <f t="shared" si="445"/>
        <v>0</v>
      </c>
      <c r="DP415" s="14">
        <f t="shared" si="445"/>
        <v>0</v>
      </c>
      <c r="DQ415" s="14">
        <f t="shared" si="445"/>
        <v>0</v>
      </c>
      <c r="DR415" s="14">
        <f t="shared" si="445"/>
        <v>0</v>
      </c>
      <c r="DS415" s="14">
        <f t="shared" si="446"/>
        <v>0</v>
      </c>
      <c r="DT415" s="14">
        <f t="shared" si="425"/>
        <v>0</v>
      </c>
      <c r="DU415" s="14">
        <f t="shared" si="425"/>
        <v>0</v>
      </c>
      <c r="DV415" s="14">
        <f t="shared" si="425"/>
        <v>0</v>
      </c>
      <c r="DW415" s="14">
        <f t="shared" si="425"/>
        <v>0</v>
      </c>
      <c r="DX415" s="14">
        <f t="shared" si="425"/>
        <v>0</v>
      </c>
      <c r="DY415" s="14">
        <f t="shared" si="425"/>
        <v>0</v>
      </c>
      <c r="DZ415" s="14">
        <f t="shared" si="429"/>
        <v>1</v>
      </c>
    </row>
    <row r="416" spans="1:130">
      <c r="C416" s="18">
        <v>2030</v>
      </c>
      <c r="D416" s="25"/>
      <c r="E416" s="25"/>
      <c r="F416" s="25"/>
      <c r="G416" s="25"/>
      <c r="H416" s="25"/>
      <c r="I416" s="25"/>
      <c r="J416" s="25"/>
      <c r="K416" s="25"/>
      <c r="L416" s="25"/>
      <c r="M416" s="25"/>
      <c r="N416" s="25">
        <f t="shared" si="440"/>
        <v>0</v>
      </c>
      <c r="O416" s="25">
        <f t="shared" si="441"/>
        <v>0</v>
      </c>
      <c r="P416" s="25">
        <f t="shared" si="442"/>
        <v>0</v>
      </c>
      <c r="Q416" s="25">
        <f t="shared" si="443"/>
        <v>0</v>
      </c>
      <c r="R416" s="25">
        <f t="shared" si="447"/>
        <v>0</v>
      </c>
      <c r="S416" s="25">
        <f t="shared" si="449"/>
        <v>0</v>
      </c>
      <c r="T416" s="25">
        <f t="shared" si="450"/>
        <v>0</v>
      </c>
      <c r="U416" s="25">
        <f t="shared" si="451"/>
        <v>0</v>
      </c>
      <c r="V416" s="25">
        <f t="shared" si="452"/>
        <v>0</v>
      </c>
      <c r="W416" s="25">
        <f t="shared" si="453"/>
        <v>0</v>
      </c>
      <c r="X416" s="25">
        <f t="shared" si="454"/>
        <v>3.0000000000000009</v>
      </c>
      <c r="Y416" s="25">
        <f t="shared" si="455"/>
        <v>4.3636363636363651</v>
      </c>
      <c r="Z416" s="25">
        <f t="shared" si="456"/>
        <v>5.1818181818181834</v>
      </c>
      <c r="AA416" s="25">
        <f t="shared" si="457"/>
        <v>6.5454545454545476</v>
      </c>
      <c r="AB416" s="25">
        <f t="shared" si="458"/>
        <v>8.4545454545454568</v>
      </c>
      <c r="AC416" s="25">
        <f t="shared" si="460"/>
        <v>9.8181818181818219</v>
      </c>
      <c r="AD416" s="25">
        <f t="shared" si="461"/>
        <v>10.909090909090914</v>
      </c>
      <c r="AE416" s="25">
        <f t="shared" si="462"/>
        <v>12.000000000000004</v>
      </c>
      <c r="AF416" s="25">
        <f t="shared" ref="AF416:AF434" si="463">VLOOKUP($C$94,$D$3:$K$63,$A$73,0)*(B388-B387)</f>
        <v>13.909090909090914</v>
      </c>
      <c r="AG416" s="25">
        <f>VLOOKUP($C$95,$D$3:$K$63,$A$73,0)*(B387-B386)</f>
        <v>15.272727272727277</v>
      </c>
      <c r="AH416" s="25">
        <f>VLOOKUP($C$96,$D$3:$K$63,$A$73,0)*B386</f>
        <v>0</v>
      </c>
      <c r="AI416" s="25"/>
      <c r="AJ416" s="25"/>
      <c r="AK416" s="25"/>
      <c r="AL416" s="25"/>
      <c r="AM416" s="25"/>
      <c r="AN416" s="25"/>
      <c r="AO416" s="25"/>
      <c r="AP416" s="25"/>
      <c r="AQ416" s="25"/>
      <c r="AR416" s="25"/>
      <c r="AS416" s="25"/>
      <c r="AT416" s="25"/>
      <c r="AU416" s="25"/>
      <c r="AV416" s="25"/>
      <c r="AW416" s="25"/>
      <c r="AX416" s="25"/>
      <c r="AY416" s="25"/>
      <c r="AZ416" s="25"/>
      <c r="BA416" s="25"/>
      <c r="BB416" s="25"/>
      <c r="BC416" s="25"/>
      <c r="BD416" s="25"/>
      <c r="BE416" s="25"/>
      <c r="BF416" s="25"/>
      <c r="BG416" s="25"/>
      <c r="BH416" s="25"/>
      <c r="BI416" s="25"/>
      <c r="BJ416" s="25"/>
      <c r="BK416" s="25"/>
      <c r="BL416" s="25"/>
      <c r="BM416" s="21">
        <f t="shared" si="427"/>
        <v>89.454545454545496</v>
      </c>
      <c r="BP416" s="18">
        <v>2030</v>
      </c>
      <c r="BQ416" s="14">
        <f t="shared" si="428"/>
        <v>0</v>
      </c>
      <c r="BR416" s="14">
        <f t="shared" si="428"/>
        <v>0</v>
      </c>
      <c r="BS416" s="14">
        <f t="shared" si="428"/>
        <v>0</v>
      </c>
      <c r="BT416" s="14">
        <f t="shared" si="428"/>
        <v>0</v>
      </c>
      <c r="BU416" s="14">
        <f t="shared" si="428"/>
        <v>0</v>
      </c>
      <c r="BV416" s="14">
        <f t="shared" si="428"/>
        <v>0</v>
      </c>
      <c r="BW416" s="14">
        <f t="shared" si="428"/>
        <v>0</v>
      </c>
      <c r="BX416" s="14">
        <f t="shared" si="428"/>
        <v>0</v>
      </c>
      <c r="BY416" s="14">
        <f t="shared" si="428"/>
        <v>0</v>
      </c>
      <c r="BZ416" s="14">
        <f t="shared" si="428"/>
        <v>0</v>
      </c>
      <c r="CA416" s="14">
        <f t="shared" si="428"/>
        <v>0</v>
      </c>
      <c r="CB416" s="14">
        <f t="shared" si="428"/>
        <v>0</v>
      </c>
      <c r="CC416" s="14">
        <f t="shared" si="428"/>
        <v>0</v>
      </c>
      <c r="CD416" s="14">
        <f t="shared" si="428"/>
        <v>0</v>
      </c>
      <c r="CE416" s="14">
        <f t="shared" si="428"/>
        <v>0</v>
      </c>
      <c r="CF416" s="14">
        <f t="shared" si="428"/>
        <v>0</v>
      </c>
      <c r="CG416" s="14">
        <f t="shared" si="444"/>
        <v>0</v>
      </c>
      <c r="CH416" s="14">
        <f t="shared" si="444"/>
        <v>0</v>
      </c>
      <c r="CI416" s="14">
        <f t="shared" si="444"/>
        <v>0</v>
      </c>
      <c r="CJ416" s="14">
        <f t="shared" si="444"/>
        <v>0</v>
      </c>
      <c r="CK416" s="14">
        <f t="shared" si="444"/>
        <v>3.3536585365853654E-2</v>
      </c>
      <c r="CL416" s="14">
        <f t="shared" si="444"/>
        <v>4.8780487804878044E-2</v>
      </c>
      <c r="CM416" s="14">
        <f t="shared" si="444"/>
        <v>5.7926829268292672E-2</v>
      </c>
      <c r="CN416" s="14">
        <f t="shared" si="444"/>
        <v>7.3170731707317069E-2</v>
      </c>
      <c r="CO416" s="14">
        <f t="shared" si="444"/>
        <v>9.4512195121951206E-2</v>
      </c>
      <c r="CP416" s="14">
        <f t="shared" si="444"/>
        <v>0.1097560975609756</v>
      </c>
      <c r="CQ416" s="14">
        <f t="shared" si="444"/>
        <v>0.12195121951219512</v>
      </c>
      <c r="CR416" s="14">
        <f t="shared" si="444"/>
        <v>0.13414634146341461</v>
      </c>
      <c r="CS416" s="14">
        <f t="shared" si="444"/>
        <v>0.15548780487804875</v>
      </c>
      <c r="CT416" s="14">
        <f t="shared" si="444"/>
        <v>0.17073170731707313</v>
      </c>
      <c r="CU416" s="14">
        <f t="shared" si="444"/>
        <v>0</v>
      </c>
      <c r="CV416" s="14">
        <f t="shared" si="444"/>
        <v>0</v>
      </c>
      <c r="CW416" s="14">
        <f t="shared" si="459"/>
        <v>0</v>
      </c>
      <c r="CX416" s="14">
        <f t="shared" si="448"/>
        <v>0</v>
      </c>
      <c r="CY416" s="14">
        <f t="shared" si="448"/>
        <v>0</v>
      </c>
      <c r="CZ416" s="14">
        <f t="shared" si="448"/>
        <v>0</v>
      </c>
      <c r="DA416" s="14">
        <f t="shared" si="448"/>
        <v>0</v>
      </c>
      <c r="DB416" s="14">
        <f t="shared" si="448"/>
        <v>0</v>
      </c>
      <c r="DC416" s="14">
        <f t="shared" si="445"/>
        <v>0</v>
      </c>
      <c r="DD416" s="14">
        <f t="shared" si="445"/>
        <v>0</v>
      </c>
      <c r="DE416" s="14">
        <f t="shared" si="445"/>
        <v>0</v>
      </c>
      <c r="DF416" s="14">
        <f t="shared" si="445"/>
        <v>0</v>
      </c>
      <c r="DG416" s="14">
        <f t="shared" si="445"/>
        <v>0</v>
      </c>
      <c r="DH416" s="14">
        <f t="shared" si="445"/>
        <v>0</v>
      </c>
      <c r="DI416" s="14">
        <f t="shared" si="445"/>
        <v>0</v>
      </c>
      <c r="DJ416" s="14">
        <f t="shared" si="445"/>
        <v>0</v>
      </c>
      <c r="DK416" s="14">
        <f t="shared" si="445"/>
        <v>0</v>
      </c>
      <c r="DL416" s="14">
        <f t="shared" si="445"/>
        <v>0</v>
      </c>
      <c r="DM416" s="14">
        <f t="shared" si="445"/>
        <v>0</v>
      </c>
      <c r="DN416" s="14">
        <f t="shared" si="445"/>
        <v>0</v>
      </c>
      <c r="DO416" s="14">
        <f t="shared" si="445"/>
        <v>0</v>
      </c>
      <c r="DP416" s="14">
        <f t="shared" si="445"/>
        <v>0</v>
      </c>
      <c r="DQ416" s="14">
        <f t="shared" si="445"/>
        <v>0</v>
      </c>
      <c r="DR416" s="14">
        <f t="shared" si="445"/>
        <v>0</v>
      </c>
      <c r="DS416" s="14">
        <f t="shared" si="446"/>
        <v>0</v>
      </c>
      <c r="DT416" s="14">
        <f t="shared" si="425"/>
        <v>0</v>
      </c>
      <c r="DU416" s="14">
        <f t="shared" si="425"/>
        <v>0</v>
      </c>
      <c r="DV416" s="14">
        <f t="shared" si="425"/>
        <v>0</v>
      </c>
      <c r="DW416" s="14">
        <f t="shared" si="425"/>
        <v>0</v>
      </c>
      <c r="DX416" s="14">
        <f t="shared" si="425"/>
        <v>0</v>
      </c>
      <c r="DY416" s="14">
        <f t="shared" si="425"/>
        <v>0</v>
      </c>
      <c r="DZ416" s="14">
        <f t="shared" si="429"/>
        <v>0.99999999999999978</v>
      </c>
    </row>
    <row r="417" spans="3:130">
      <c r="C417" s="18">
        <v>2031</v>
      </c>
      <c r="D417" s="25"/>
      <c r="E417" s="25"/>
      <c r="F417" s="25"/>
      <c r="G417" s="25"/>
      <c r="H417" s="25"/>
      <c r="I417" s="25"/>
      <c r="J417" s="25"/>
      <c r="K417" s="25"/>
      <c r="L417" s="25"/>
      <c r="M417" s="25"/>
      <c r="N417" s="25"/>
      <c r="O417" s="25">
        <f t="shared" si="441"/>
        <v>0</v>
      </c>
      <c r="P417" s="25">
        <f t="shared" si="442"/>
        <v>0</v>
      </c>
      <c r="Q417" s="25">
        <f t="shared" si="443"/>
        <v>0</v>
      </c>
      <c r="R417" s="25">
        <f t="shared" si="447"/>
        <v>0</v>
      </c>
      <c r="S417" s="25">
        <f t="shared" si="449"/>
        <v>0</v>
      </c>
      <c r="T417" s="25">
        <f t="shared" si="450"/>
        <v>0</v>
      </c>
      <c r="U417" s="25">
        <f t="shared" si="451"/>
        <v>0</v>
      </c>
      <c r="V417" s="25">
        <f t="shared" si="452"/>
        <v>0</v>
      </c>
      <c r="W417" s="25">
        <f t="shared" si="453"/>
        <v>0</v>
      </c>
      <c r="X417" s="25">
        <f t="shared" si="454"/>
        <v>2.9999999999999902</v>
      </c>
      <c r="Y417" s="25">
        <f t="shared" si="455"/>
        <v>4.3636363636363651</v>
      </c>
      <c r="Z417" s="25">
        <f t="shared" si="456"/>
        <v>5.1818181818181834</v>
      </c>
      <c r="AA417" s="25">
        <f t="shared" si="457"/>
        <v>6.5454545454545476</v>
      </c>
      <c r="AB417" s="25">
        <f t="shared" si="458"/>
        <v>8.4545454545454568</v>
      </c>
      <c r="AC417" s="25">
        <f t="shared" si="460"/>
        <v>9.8181818181818219</v>
      </c>
      <c r="AD417" s="25">
        <f t="shared" si="461"/>
        <v>10.909090909090914</v>
      </c>
      <c r="AE417" s="25">
        <f t="shared" si="462"/>
        <v>12.000000000000004</v>
      </c>
      <c r="AF417" s="25">
        <f t="shared" si="463"/>
        <v>13.909090909090914</v>
      </c>
      <c r="AG417" s="25">
        <f t="shared" ref="AG417:AG435" si="464">VLOOKUP($C$95,$D$3:$K$63,$A$73,0)*(B388-B387)</f>
        <v>15.272727272727277</v>
      </c>
      <c r="AH417" s="25">
        <f>VLOOKUP($C$96,$D$3:$K$63,$A$73,0)*(B387-B386)</f>
        <v>16.63636363636364</v>
      </c>
      <c r="AI417" s="25">
        <f>VLOOKUP($C$97,$D$3:$K$63,$A$73,0)*B386</f>
        <v>0</v>
      </c>
      <c r="AJ417" s="25"/>
      <c r="AK417" s="25"/>
      <c r="AL417" s="25"/>
      <c r="AM417" s="25"/>
      <c r="AN417" s="25"/>
      <c r="AO417" s="25"/>
      <c r="AP417" s="25"/>
      <c r="AQ417" s="25"/>
      <c r="AR417" s="25"/>
      <c r="AS417" s="25"/>
      <c r="AT417" s="25"/>
      <c r="AU417" s="25"/>
      <c r="AV417" s="25"/>
      <c r="AW417" s="25"/>
      <c r="AX417" s="25"/>
      <c r="AY417" s="25"/>
      <c r="AZ417" s="25"/>
      <c r="BA417" s="25"/>
      <c r="BB417" s="25"/>
      <c r="BC417" s="25"/>
      <c r="BD417" s="25"/>
      <c r="BE417" s="25"/>
      <c r="BF417" s="25"/>
      <c r="BG417" s="25"/>
      <c r="BH417" s="25"/>
      <c r="BI417" s="25"/>
      <c r="BJ417" s="25"/>
      <c r="BK417" s="25"/>
      <c r="BL417" s="25"/>
      <c r="BM417" s="21">
        <f t="shared" si="427"/>
        <v>106.09090909090911</v>
      </c>
      <c r="BP417" s="18">
        <v>2031</v>
      </c>
      <c r="BQ417" s="14">
        <f t="shared" ref="BQ417:CF432" si="465">D417/$BM417</f>
        <v>0</v>
      </c>
      <c r="BR417" s="14">
        <f t="shared" si="465"/>
        <v>0</v>
      </c>
      <c r="BS417" s="14">
        <f t="shared" si="465"/>
        <v>0</v>
      </c>
      <c r="BT417" s="14">
        <f t="shared" si="465"/>
        <v>0</v>
      </c>
      <c r="BU417" s="14">
        <f t="shared" si="465"/>
        <v>0</v>
      </c>
      <c r="BV417" s="14">
        <f t="shared" si="465"/>
        <v>0</v>
      </c>
      <c r="BW417" s="14">
        <f t="shared" si="465"/>
        <v>0</v>
      </c>
      <c r="BX417" s="14">
        <f t="shared" si="465"/>
        <v>0</v>
      </c>
      <c r="BY417" s="14">
        <f t="shared" si="465"/>
        <v>0</v>
      </c>
      <c r="BZ417" s="14">
        <f t="shared" si="465"/>
        <v>0</v>
      </c>
      <c r="CA417" s="14">
        <f t="shared" si="465"/>
        <v>0</v>
      </c>
      <c r="CB417" s="14">
        <f t="shared" si="465"/>
        <v>0</v>
      </c>
      <c r="CC417" s="14">
        <f t="shared" si="465"/>
        <v>0</v>
      </c>
      <c r="CD417" s="14">
        <f t="shared" si="465"/>
        <v>0</v>
      </c>
      <c r="CE417" s="14">
        <f t="shared" si="465"/>
        <v>0</v>
      </c>
      <c r="CF417" s="14">
        <f t="shared" si="465"/>
        <v>0</v>
      </c>
      <c r="CG417" s="14">
        <f t="shared" si="444"/>
        <v>0</v>
      </c>
      <c r="CH417" s="14">
        <f t="shared" si="444"/>
        <v>0</v>
      </c>
      <c r="CI417" s="14">
        <f t="shared" si="444"/>
        <v>0</v>
      </c>
      <c r="CJ417" s="14">
        <f t="shared" si="444"/>
        <v>0</v>
      </c>
      <c r="CK417" s="14">
        <f t="shared" si="444"/>
        <v>2.8277634961439493E-2</v>
      </c>
      <c r="CL417" s="14">
        <f t="shared" si="444"/>
        <v>4.1131105398457588E-2</v>
      </c>
      <c r="CM417" s="14">
        <f t="shared" si="444"/>
        <v>4.8843187660668391E-2</v>
      </c>
      <c r="CN417" s="14">
        <f t="shared" si="444"/>
        <v>6.1696658097686388E-2</v>
      </c>
      <c r="CO417" s="14">
        <f t="shared" si="444"/>
        <v>7.9691516709511578E-2</v>
      </c>
      <c r="CP417" s="14">
        <f t="shared" si="444"/>
        <v>9.2544987146529589E-2</v>
      </c>
      <c r="CQ417" s="14">
        <f t="shared" si="444"/>
        <v>0.10282776349614399</v>
      </c>
      <c r="CR417" s="14">
        <f t="shared" si="444"/>
        <v>0.11311053984575838</v>
      </c>
      <c r="CS417" s="14">
        <f t="shared" si="444"/>
        <v>0.13110539845758357</v>
      </c>
      <c r="CT417" s="14">
        <f t="shared" si="444"/>
        <v>0.14395886889460155</v>
      </c>
      <c r="CU417" s="14">
        <f t="shared" si="444"/>
        <v>0.15681233933161956</v>
      </c>
      <c r="CV417" s="14">
        <f t="shared" si="444"/>
        <v>0</v>
      </c>
      <c r="CW417" s="14">
        <f t="shared" si="459"/>
        <v>0</v>
      </c>
      <c r="CX417" s="14">
        <f t="shared" si="448"/>
        <v>0</v>
      </c>
      <c r="CY417" s="14">
        <f t="shared" si="448"/>
        <v>0</v>
      </c>
      <c r="CZ417" s="14">
        <f t="shared" si="448"/>
        <v>0</v>
      </c>
      <c r="DA417" s="14">
        <f t="shared" si="448"/>
        <v>0</v>
      </c>
      <c r="DB417" s="14">
        <f t="shared" si="448"/>
        <v>0</v>
      </c>
      <c r="DC417" s="14">
        <f t="shared" si="445"/>
        <v>0</v>
      </c>
      <c r="DD417" s="14">
        <f t="shared" si="445"/>
        <v>0</v>
      </c>
      <c r="DE417" s="14">
        <f t="shared" si="445"/>
        <v>0</v>
      </c>
      <c r="DF417" s="14">
        <f t="shared" si="445"/>
        <v>0</v>
      </c>
      <c r="DG417" s="14">
        <f t="shared" si="445"/>
        <v>0</v>
      </c>
      <c r="DH417" s="14">
        <f t="shared" si="445"/>
        <v>0</v>
      </c>
      <c r="DI417" s="14">
        <f t="shared" si="445"/>
        <v>0</v>
      </c>
      <c r="DJ417" s="14">
        <f t="shared" si="445"/>
        <v>0</v>
      </c>
      <c r="DK417" s="14">
        <f t="shared" si="445"/>
        <v>0</v>
      </c>
      <c r="DL417" s="14">
        <f t="shared" si="445"/>
        <v>0</v>
      </c>
      <c r="DM417" s="14">
        <f t="shared" si="445"/>
        <v>0</v>
      </c>
      <c r="DN417" s="14">
        <f t="shared" si="445"/>
        <v>0</v>
      </c>
      <c r="DO417" s="14">
        <f t="shared" si="445"/>
        <v>0</v>
      </c>
      <c r="DP417" s="14">
        <f t="shared" si="445"/>
        <v>0</v>
      </c>
      <c r="DQ417" s="14">
        <f t="shared" ref="DQ417:DR446" si="466">BD417/$BM417</f>
        <v>0</v>
      </c>
      <c r="DR417" s="14">
        <f t="shared" si="466"/>
        <v>0</v>
      </c>
      <c r="DS417" s="14">
        <f t="shared" si="446"/>
        <v>0</v>
      </c>
      <c r="DT417" s="14">
        <f t="shared" si="425"/>
        <v>0</v>
      </c>
      <c r="DU417" s="14">
        <f t="shared" si="425"/>
        <v>0</v>
      </c>
      <c r="DV417" s="14">
        <f t="shared" si="425"/>
        <v>0</v>
      </c>
      <c r="DW417" s="14">
        <f t="shared" si="425"/>
        <v>0</v>
      </c>
      <c r="DX417" s="14">
        <f t="shared" si="425"/>
        <v>0</v>
      </c>
      <c r="DY417" s="14">
        <f t="shared" si="425"/>
        <v>0</v>
      </c>
      <c r="DZ417" s="14">
        <f t="shared" si="429"/>
        <v>1</v>
      </c>
    </row>
    <row r="418" spans="3:130">
      <c r="C418" s="18">
        <v>2032</v>
      </c>
      <c r="D418" s="25"/>
      <c r="E418" s="25"/>
      <c r="F418" s="25"/>
      <c r="G418" s="25"/>
      <c r="H418" s="25"/>
      <c r="I418" s="25"/>
      <c r="J418" s="25"/>
      <c r="K418" s="25"/>
      <c r="L418" s="25"/>
      <c r="M418" s="25"/>
      <c r="N418" s="25"/>
      <c r="O418" s="25"/>
      <c r="P418" s="25">
        <f t="shared" si="442"/>
        <v>0</v>
      </c>
      <c r="Q418" s="25">
        <f t="shared" si="443"/>
        <v>0</v>
      </c>
      <c r="R418" s="25">
        <f t="shared" si="447"/>
        <v>0</v>
      </c>
      <c r="S418" s="25">
        <f t="shared" si="449"/>
        <v>0</v>
      </c>
      <c r="T418" s="25">
        <f t="shared" si="450"/>
        <v>0</v>
      </c>
      <c r="U418" s="25">
        <f t="shared" si="451"/>
        <v>0</v>
      </c>
      <c r="V418" s="25">
        <f t="shared" si="452"/>
        <v>0</v>
      </c>
      <c r="W418" s="25">
        <f t="shared" si="453"/>
        <v>0</v>
      </c>
      <c r="X418" s="25">
        <f t="shared" si="454"/>
        <v>0</v>
      </c>
      <c r="Y418" s="25">
        <f t="shared" si="455"/>
        <v>4.3636363636363491</v>
      </c>
      <c r="Z418" s="25">
        <f t="shared" si="456"/>
        <v>5.1818181818181834</v>
      </c>
      <c r="AA418" s="25">
        <f t="shared" si="457"/>
        <v>6.5454545454545476</v>
      </c>
      <c r="AB418" s="25">
        <f t="shared" si="458"/>
        <v>8.4545454545454568</v>
      </c>
      <c r="AC418" s="25">
        <f t="shared" si="460"/>
        <v>9.8181818181818219</v>
      </c>
      <c r="AD418" s="25">
        <f t="shared" si="461"/>
        <v>10.909090909090914</v>
      </c>
      <c r="AE418" s="25">
        <f t="shared" si="462"/>
        <v>12.000000000000004</v>
      </c>
      <c r="AF418" s="25">
        <f t="shared" si="463"/>
        <v>13.909090909090914</v>
      </c>
      <c r="AG418" s="25">
        <f t="shared" si="464"/>
        <v>15.272727272727277</v>
      </c>
      <c r="AH418" s="25">
        <f t="shared" ref="AH418:AH436" si="467">VLOOKUP($C$96,$D$3:$K$63,$A$73,0)*(B388-B387)</f>
        <v>16.63636363636364</v>
      </c>
      <c r="AI418" s="25">
        <f>VLOOKUP($C$97,$D$3:$K$63,$A$73,0)*(B387-B386)</f>
        <v>18.54545454545455</v>
      </c>
      <c r="AJ418" s="25">
        <f>VLOOKUP($C$98,$D$3:$K$63,$A$73,0)*B386</f>
        <v>0</v>
      </c>
      <c r="AK418" s="25"/>
      <c r="AL418" s="25"/>
      <c r="AM418" s="25"/>
      <c r="AN418" s="25"/>
      <c r="AO418" s="25"/>
      <c r="AP418" s="25"/>
      <c r="AQ418" s="25"/>
      <c r="AR418" s="25"/>
      <c r="AS418" s="25"/>
      <c r="AT418" s="25"/>
      <c r="AU418" s="25"/>
      <c r="AV418" s="25"/>
      <c r="AW418" s="25"/>
      <c r="AX418" s="25"/>
      <c r="AY418" s="25"/>
      <c r="AZ418" s="25"/>
      <c r="BA418" s="25"/>
      <c r="BB418" s="25"/>
      <c r="BC418" s="25"/>
      <c r="BD418" s="25"/>
      <c r="BE418" s="25"/>
      <c r="BF418" s="25"/>
      <c r="BG418" s="25"/>
      <c r="BH418" s="25"/>
      <c r="BI418" s="25"/>
      <c r="BJ418" s="25"/>
      <c r="BK418" s="25"/>
      <c r="BL418" s="25"/>
      <c r="BM418" s="21">
        <f t="shared" si="427"/>
        <v>121.63636363636365</v>
      </c>
      <c r="BP418" s="18">
        <v>2032</v>
      </c>
      <c r="BQ418" s="14">
        <f t="shared" si="465"/>
        <v>0</v>
      </c>
      <c r="BR418" s="14">
        <f t="shared" si="465"/>
        <v>0</v>
      </c>
      <c r="BS418" s="14">
        <f t="shared" si="465"/>
        <v>0</v>
      </c>
      <c r="BT418" s="14">
        <f t="shared" si="465"/>
        <v>0</v>
      </c>
      <c r="BU418" s="14">
        <f t="shared" si="465"/>
        <v>0</v>
      </c>
      <c r="BV418" s="14">
        <f t="shared" si="465"/>
        <v>0</v>
      </c>
      <c r="BW418" s="14">
        <f t="shared" si="465"/>
        <v>0</v>
      </c>
      <c r="BX418" s="14">
        <f t="shared" si="465"/>
        <v>0</v>
      </c>
      <c r="BY418" s="14">
        <f t="shared" si="465"/>
        <v>0</v>
      </c>
      <c r="BZ418" s="14">
        <f t="shared" si="465"/>
        <v>0</v>
      </c>
      <c r="CA418" s="14">
        <f t="shared" si="465"/>
        <v>0</v>
      </c>
      <c r="CB418" s="14">
        <f t="shared" si="465"/>
        <v>0</v>
      </c>
      <c r="CC418" s="14">
        <f t="shared" si="465"/>
        <v>0</v>
      </c>
      <c r="CD418" s="14">
        <f t="shared" si="465"/>
        <v>0</v>
      </c>
      <c r="CE418" s="14">
        <f t="shared" si="465"/>
        <v>0</v>
      </c>
      <c r="CF418" s="14">
        <f t="shared" si="465"/>
        <v>0</v>
      </c>
      <c r="CG418" s="14">
        <f t="shared" si="444"/>
        <v>0</v>
      </c>
      <c r="CH418" s="14">
        <f t="shared" si="444"/>
        <v>0</v>
      </c>
      <c r="CI418" s="14">
        <f t="shared" si="444"/>
        <v>0</v>
      </c>
      <c r="CJ418" s="14">
        <f t="shared" si="444"/>
        <v>0</v>
      </c>
      <c r="CK418" s="14">
        <f t="shared" si="444"/>
        <v>0</v>
      </c>
      <c r="CL418" s="14">
        <f t="shared" si="444"/>
        <v>3.5874439461883283E-2</v>
      </c>
      <c r="CM418" s="14">
        <f t="shared" si="444"/>
        <v>4.2600896860986552E-2</v>
      </c>
      <c r="CN418" s="14">
        <f t="shared" si="444"/>
        <v>5.3811659192825122E-2</v>
      </c>
      <c r="CO418" s="14">
        <f t="shared" si="444"/>
        <v>6.9506726457399109E-2</v>
      </c>
      <c r="CP418" s="14">
        <f t="shared" si="444"/>
        <v>8.0717488789237693E-2</v>
      </c>
      <c r="CQ418" s="14">
        <f t="shared" si="444"/>
        <v>8.9686098654708543E-2</v>
      </c>
      <c r="CR418" s="14">
        <f t="shared" si="444"/>
        <v>9.8654708520179393E-2</v>
      </c>
      <c r="CS418" s="14">
        <f t="shared" si="444"/>
        <v>0.11434977578475339</v>
      </c>
      <c r="CT418" s="14">
        <f t="shared" si="444"/>
        <v>0.12556053811659196</v>
      </c>
      <c r="CU418" s="14">
        <f t="shared" si="444"/>
        <v>0.1367713004484305</v>
      </c>
      <c r="CV418" s="14">
        <f t="shared" si="444"/>
        <v>0.15246636771300451</v>
      </c>
      <c r="CW418" s="14">
        <f t="shared" si="459"/>
        <v>0</v>
      </c>
      <c r="CX418" s="14">
        <f t="shared" si="448"/>
        <v>0</v>
      </c>
      <c r="CY418" s="14">
        <f t="shared" si="448"/>
        <v>0</v>
      </c>
      <c r="CZ418" s="14">
        <f t="shared" si="448"/>
        <v>0</v>
      </c>
      <c r="DA418" s="14">
        <f t="shared" si="448"/>
        <v>0</v>
      </c>
      <c r="DB418" s="14">
        <f t="shared" si="448"/>
        <v>0</v>
      </c>
      <c r="DC418" s="14">
        <f t="shared" si="448"/>
        <v>0</v>
      </c>
      <c r="DD418" s="14">
        <f t="shared" si="448"/>
        <v>0</v>
      </c>
      <c r="DE418" s="14">
        <f t="shared" si="448"/>
        <v>0</v>
      </c>
      <c r="DF418" s="14">
        <f t="shared" si="448"/>
        <v>0</v>
      </c>
      <c r="DG418" s="14">
        <f t="shared" si="448"/>
        <v>0</v>
      </c>
      <c r="DH418" s="14">
        <f t="shared" si="448"/>
        <v>0</v>
      </c>
      <c r="DI418" s="14">
        <f t="shared" si="448"/>
        <v>0</v>
      </c>
      <c r="DJ418" s="14">
        <f t="shared" si="448"/>
        <v>0</v>
      </c>
      <c r="DK418" s="14">
        <f t="shared" si="448"/>
        <v>0</v>
      </c>
      <c r="DL418" s="14">
        <f t="shared" si="448"/>
        <v>0</v>
      </c>
      <c r="DM418" s="14">
        <f t="shared" si="448"/>
        <v>0</v>
      </c>
      <c r="DN418" s="14">
        <f t="shared" ref="DN418:DP446" si="468">BA418/$BM418</f>
        <v>0</v>
      </c>
      <c r="DO418" s="14">
        <f t="shared" si="468"/>
        <v>0</v>
      </c>
      <c r="DP418" s="14">
        <f t="shared" si="468"/>
        <v>0</v>
      </c>
      <c r="DQ418" s="14">
        <f t="shared" si="466"/>
        <v>0</v>
      </c>
      <c r="DR418" s="14">
        <f t="shared" si="466"/>
        <v>0</v>
      </c>
      <c r="DS418" s="14">
        <f t="shared" si="446"/>
        <v>0</v>
      </c>
      <c r="DT418" s="14">
        <f t="shared" si="425"/>
        <v>0</v>
      </c>
      <c r="DU418" s="14">
        <f t="shared" si="425"/>
        <v>0</v>
      </c>
      <c r="DV418" s="14">
        <f t="shared" si="425"/>
        <v>0</v>
      </c>
      <c r="DW418" s="14">
        <f t="shared" si="425"/>
        <v>0</v>
      </c>
      <c r="DX418" s="14">
        <f t="shared" si="425"/>
        <v>0</v>
      </c>
      <c r="DY418" s="14">
        <f t="shared" si="425"/>
        <v>0</v>
      </c>
      <c r="DZ418" s="14">
        <f t="shared" si="429"/>
        <v>1</v>
      </c>
    </row>
    <row r="419" spans="3:130">
      <c r="C419" s="18">
        <v>2033</v>
      </c>
      <c r="D419" s="25"/>
      <c r="E419" s="25"/>
      <c r="F419" s="25"/>
      <c r="G419" s="25"/>
      <c r="H419" s="25"/>
      <c r="I419" s="25"/>
      <c r="J419" s="25"/>
      <c r="K419" s="25"/>
      <c r="L419" s="25"/>
      <c r="M419" s="25"/>
      <c r="N419" s="25"/>
      <c r="O419" s="25"/>
      <c r="P419" s="25"/>
      <c r="Q419" s="25">
        <f t="shared" si="443"/>
        <v>0</v>
      </c>
      <c r="R419" s="25">
        <f t="shared" si="447"/>
        <v>0</v>
      </c>
      <c r="S419" s="25">
        <f t="shared" si="449"/>
        <v>0</v>
      </c>
      <c r="T419" s="25">
        <f t="shared" si="450"/>
        <v>0</v>
      </c>
      <c r="U419" s="25">
        <f t="shared" si="451"/>
        <v>0</v>
      </c>
      <c r="V419" s="25">
        <f t="shared" si="452"/>
        <v>0</v>
      </c>
      <c r="W419" s="25">
        <f t="shared" si="453"/>
        <v>0</v>
      </c>
      <c r="X419" s="25">
        <f t="shared" si="454"/>
        <v>0</v>
      </c>
      <c r="Y419" s="25">
        <f t="shared" si="455"/>
        <v>0</v>
      </c>
      <c r="Z419" s="25">
        <f t="shared" si="456"/>
        <v>5.1818181818181648</v>
      </c>
      <c r="AA419" s="25">
        <f t="shared" si="457"/>
        <v>6.5454545454545476</v>
      </c>
      <c r="AB419" s="25">
        <f t="shared" si="458"/>
        <v>8.4545454545454568</v>
      </c>
      <c r="AC419" s="25">
        <f t="shared" si="460"/>
        <v>9.8181818181818219</v>
      </c>
      <c r="AD419" s="25">
        <f t="shared" si="461"/>
        <v>10.909090909090914</v>
      </c>
      <c r="AE419" s="25">
        <f t="shared" si="462"/>
        <v>12.000000000000004</v>
      </c>
      <c r="AF419" s="25">
        <f t="shared" si="463"/>
        <v>13.909090909090914</v>
      </c>
      <c r="AG419" s="25">
        <f t="shared" si="464"/>
        <v>15.272727272727277</v>
      </c>
      <c r="AH419" s="25">
        <f t="shared" si="467"/>
        <v>16.63636363636364</v>
      </c>
      <c r="AI419" s="25">
        <f t="shared" ref="AI419:AI437" si="469">VLOOKUP($C$97,$D$3:$K$63,$A$73,0)*(B388-B387)</f>
        <v>18.54545454545455</v>
      </c>
      <c r="AJ419" s="25">
        <f>VLOOKUP($C$98,$D$3:$K$63,$A$73,0)*(B387-B386)</f>
        <v>20.181818181818187</v>
      </c>
      <c r="AK419" s="25">
        <f>VLOOKUP($C$99,$D$3:$K$63,$A$73,0)*B386</f>
        <v>0</v>
      </c>
      <c r="AL419" s="25"/>
      <c r="AM419" s="25"/>
      <c r="AN419" s="25"/>
      <c r="AO419" s="25"/>
      <c r="AP419" s="25"/>
      <c r="AQ419" s="25"/>
      <c r="AR419" s="25"/>
      <c r="AS419" s="25"/>
      <c r="AT419" s="25"/>
      <c r="AU419" s="25"/>
      <c r="AV419" s="25"/>
      <c r="AW419" s="25"/>
      <c r="AX419" s="25"/>
      <c r="AY419" s="25"/>
      <c r="AZ419" s="25"/>
      <c r="BA419" s="25"/>
      <c r="BB419" s="25"/>
      <c r="BC419" s="25"/>
      <c r="BD419" s="25"/>
      <c r="BE419" s="25"/>
      <c r="BF419" s="25"/>
      <c r="BG419" s="25"/>
      <c r="BH419" s="25"/>
      <c r="BI419" s="25"/>
      <c r="BJ419" s="25"/>
      <c r="BK419" s="25"/>
      <c r="BL419" s="25"/>
      <c r="BM419" s="21">
        <f t="shared" si="427"/>
        <v>137.45454545454547</v>
      </c>
      <c r="BP419" s="18">
        <v>2033</v>
      </c>
      <c r="BQ419" s="14">
        <f t="shared" si="465"/>
        <v>0</v>
      </c>
      <c r="BR419" s="14">
        <f t="shared" si="465"/>
        <v>0</v>
      </c>
      <c r="BS419" s="14">
        <f t="shared" si="465"/>
        <v>0</v>
      </c>
      <c r="BT419" s="14">
        <f t="shared" si="465"/>
        <v>0</v>
      </c>
      <c r="BU419" s="14">
        <f t="shared" si="465"/>
        <v>0</v>
      </c>
      <c r="BV419" s="14">
        <f t="shared" si="465"/>
        <v>0</v>
      </c>
      <c r="BW419" s="14">
        <f t="shared" si="465"/>
        <v>0</v>
      </c>
      <c r="BX419" s="14">
        <f t="shared" si="465"/>
        <v>0</v>
      </c>
      <c r="BY419" s="14">
        <f t="shared" si="465"/>
        <v>0</v>
      </c>
      <c r="BZ419" s="14">
        <f t="shared" si="465"/>
        <v>0</v>
      </c>
      <c r="CA419" s="14">
        <f t="shared" si="465"/>
        <v>0</v>
      </c>
      <c r="CB419" s="14">
        <f t="shared" si="465"/>
        <v>0</v>
      </c>
      <c r="CC419" s="14">
        <f t="shared" si="465"/>
        <v>0</v>
      </c>
      <c r="CD419" s="14">
        <f t="shared" si="465"/>
        <v>0</v>
      </c>
      <c r="CE419" s="14">
        <f t="shared" si="465"/>
        <v>0</v>
      </c>
      <c r="CF419" s="14">
        <f t="shared" si="465"/>
        <v>0</v>
      </c>
      <c r="CG419" s="14">
        <f t="shared" si="444"/>
        <v>0</v>
      </c>
      <c r="CH419" s="14">
        <f t="shared" si="444"/>
        <v>0</v>
      </c>
      <c r="CI419" s="14">
        <f t="shared" si="444"/>
        <v>0</v>
      </c>
      <c r="CJ419" s="14">
        <f t="shared" si="444"/>
        <v>0</v>
      </c>
      <c r="CK419" s="14">
        <f t="shared" si="444"/>
        <v>0</v>
      </c>
      <c r="CL419" s="14">
        <f t="shared" si="444"/>
        <v>0</v>
      </c>
      <c r="CM419" s="14">
        <f t="shared" si="444"/>
        <v>3.7698412698412571E-2</v>
      </c>
      <c r="CN419" s="14">
        <f t="shared" si="444"/>
        <v>4.761904761904763E-2</v>
      </c>
      <c r="CO419" s="14">
        <f t="shared" si="444"/>
        <v>6.1507936507936518E-2</v>
      </c>
      <c r="CP419" s="14">
        <f t="shared" si="444"/>
        <v>7.1428571428571452E-2</v>
      </c>
      <c r="CQ419" s="14">
        <f t="shared" si="444"/>
        <v>7.9365079365079388E-2</v>
      </c>
      <c r="CR419" s="14">
        <f t="shared" si="444"/>
        <v>8.7301587301587324E-2</v>
      </c>
      <c r="CS419" s="14">
        <f t="shared" si="444"/>
        <v>0.10119047619047622</v>
      </c>
      <c r="CT419" s="14">
        <f t="shared" si="444"/>
        <v>0.11111111111111113</v>
      </c>
      <c r="CU419" s="14">
        <f t="shared" si="444"/>
        <v>0.12103174603174605</v>
      </c>
      <c r="CV419" s="14">
        <f t="shared" si="444"/>
        <v>0.13492063492063494</v>
      </c>
      <c r="CW419" s="14">
        <f t="shared" si="459"/>
        <v>0.14682539682539686</v>
      </c>
      <c r="CX419" s="14">
        <f t="shared" si="448"/>
        <v>0</v>
      </c>
      <c r="CY419" s="14">
        <f t="shared" si="448"/>
        <v>0</v>
      </c>
      <c r="CZ419" s="14">
        <f t="shared" si="448"/>
        <v>0</v>
      </c>
      <c r="DA419" s="14">
        <f t="shared" si="448"/>
        <v>0</v>
      </c>
      <c r="DB419" s="14">
        <f t="shared" si="448"/>
        <v>0</v>
      </c>
      <c r="DC419" s="14">
        <f t="shared" si="448"/>
        <v>0</v>
      </c>
      <c r="DD419" s="14">
        <f t="shared" si="448"/>
        <v>0</v>
      </c>
      <c r="DE419" s="14">
        <f t="shared" si="448"/>
        <v>0</v>
      </c>
      <c r="DF419" s="14">
        <f t="shared" si="448"/>
        <v>0</v>
      </c>
      <c r="DG419" s="14">
        <f t="shared" si="448"/>
        <v>0</v>
      </c>
      <c r="DH419" s="14">
        <f t="shared" si="448"/>
        <v>0</v>
      </c>
      <c r="DI419" s="14">
        <f t="shared" si="448"/>
        <v>0</v>
      </c>
      <c r="DJ419" s="14">
        <f t="shared" si="448"/>
        <v>0</v>
      </c>
      <c r="DK419" s="14">
        <f t="shared" si="448"/>
        <v>0</v>
      </c>
      <c r="DL419" s="14">
        <f t="shared" si="448"/>
        <v>0</v>
      </c>
      <c r="DM419" s="14">
        <f t="shared" si="448"/>
        <v>0</v>
      </c>
      <c r="DN419" s="14">
        <f t="shared" si="468"/>
        <v>0</v>
      </c>
      <c r="DO419" s="14">
        <f t="shared" si="468"/>
        <v>0</v>
      </c>
      <c r="DP419" s="14">
        <f t="shared" si="468"/>
        <v>0</v>
      </c>
      <c r="DQ419" s="14">
        <f t="shared" si="466"/>
        <v>0</v>
      </c>
      <c r="DR419" s="14">
        <f t="shared" si="466"/>
        <v>0</v>
      </c>
      <c r="DS419" s="14">
        <f t="shared" si="446"/>
        <v>0</v>
      </c>
      <c r="DT419" s="14">
        <f t="shared" si="425"/>
        <v>0</v>
      </c>
      <c r="DU419" s="14">
        <f t="shared" si="425"/>
        <v>0</v>
      </c>
      <c r="DV419" s="14">
        <f t="shared" si="425"/>
        <v>0</v>
      </c>
      <c r="DW419" s="14">
        <f t="shared" si="425"/>
        <v>0</v>
      </c>
      <c r="DX419" s="14">
        <f t="shared" si="425"/>
        <v>0</v>
      </c>
      <c r="DY419" s="14">
        <f t="shared" si="425"/>
        <v>0</v>
      </c>
      <c r="DZ419" s="14">
        <f t="shared" si="429"/>
        <v>1</v>
      </c>
    </row>
    <row r="420" spans="3:130">
      <c r="C420" s="18">
        <v>2034</v>
      </c>
      <c r="D420" s="25"/>
      <c r="E420" s="25"/>
      <c r="F420" s="25"/>
      <c r="G420" s="25"/>
      <c r="H420" s="25"/>
      <c r="I420" s="25"/>
      <c r="J420" s="25"/>
      <c r="K420" s="25"/>
      <c r="L420" s="25"/>
      <c r="M420" s="25"/>
      <c r="N420" s="25"/>
      <c r="O420" s="25"/>
      <c r="P420" s="25"/>
      <c r="Q420" s="25"/>
      <c r="R420" s="25">
        <f t="shared" si="447"/>
        <v>0</v>
      </c>
      <c r="S420" s="25">
        <f t="shared" si="449"/>
        <v>0</v>
      </c>
      <c r="T420" s="25">
        <f t="shared" si="450"/>
        <v>0</v>
      </c>
      <c r="U420" s="25">
        <f t="shared" si="451"/>
        <v>0</v>
      </c>
      <c r="V420" s="25">
        <f t="shared" si="452"/>
        <v>0</v>
      </c>
      <c r="W420" s="25">
        <f t="shared" si="453"/>
        <v>0</v>
      </c>
      <c r="X420" s="25">
        <f t="shared" si="454"/>
        <v>0</v>
      </c>
      <c r="Y420" s="25">
        <f t="shared" si="455"/>
        <v>0</v>
      </c>
      <c r="Z420" s="25">
        <f t="shared" si="456"/>
        <v>0</v>
      </c>
      <c r="AA420" s="25">
        <f t="shared" si="457"/>
        <v>6.5454545454545237</v>
      </c>
      <c r="AB420" s="25">
        <f t="shared" si="458"/>
        <v>8.4545454545454568</v>
      </c>
      <c r="AC420" s="25">
        <f t="shared" si="460"/>
        <v>9.8181818181818219</v>
      </c>
      <c r="AD420" s="25">
        <f t="shared" si="461"/>
        <v>10.909090909090914</v>
      </c>
      <c r="AE420" s="25">
        <f t="shared" si="462"/>
        <v>12.000000000000004</v>
      </c>
      <c r="AF420" s="25">
        <f t="shared" si="463"/>
        <v>13.909090909090914</v>
      </c>
      <c r="AG420" s="25">
        <f t="shared" si="464"/>
        <v>15.272727272727277</v>
      </c>
      <c r="AH420" s="25">
        <f t="shared" si="467"/>
        <v>16.63636363636364</v>
      </c>
      <c r="AI420" s="25">
        <f t="shared" si="469"/>
        <v>18.54545454545455</v>
      </c>
      <c r="AJ420" s="25">
        <f t="shared" ref="AJ420:AJ438" si="470">VLOOKUP($C$98,$D$3:$K$63,$A$73,0)*(B388-B387)</f>
        <v>20.181818181818187</v>
      </c>
      <c r="AK420" s="25">
        <f>VLOOKUP($C$99,$D$3:$K$63,$A$73,0)*(B387-B386)</f>
        <v>21.818181818181827</v>
      </c>
      <c r="AL420" s="25">
        <f>VLOOKUP($C$100,$D$3:$K$63,$A$73,0)*B386</f>
        <v>0</v>
      </c>
      <c r="AM420" s="25"/>
      <c r="AN420" s="25"/>
      <c r="AO420" s="25"/>
      <c r="AP420" s="25"/>
      <c r="AQ420" s="25"/>
      <c r="AR420" s="25"/>
      <c r="AS420" s="25"/>
      <c r="AT420" s="25"/>
      <c r="AU420" s="25"/>
      <c r="AV420" s="25"/>
      <c r="AW420" s="25"/>
      <c r="AX420" s="25"/>
      <c r="AY420" s="25"/>
      <c r="AZ420" s="25"/>
      <c r="BA420" s="25"/>
      <c r="BB420" s="25"/>
      <c r="BC420" s="25"/>
      <c r="BD420" s="25"/>
      <c r="BE420" s="25"/>
      <c r="BF420" s="25"/>
      <c r="BG420" s="25"/>
      <c r="BH420" s="25"/>
      <c r="BI420" s="25"/>
      <c r="BJ420" s="25"/>
      <c r="BK420" s="25"/>
      <c r="BL420" s="25"/>
      <c r="BM420" s="21">
        <f t="shared" si="427"/>
        <v>154.09090909090912</v>
      </c>
      <c r="BP420" s="18">
        <v>2034</v>
      </c>
      <c r="BQ420" s="14">
        <f t="shared" si="465"/>
        <v>0</v>
      </c>
      <c r="BR420" s="14">
        <f t="shared" si="465"/>
        <v>0</v>
      </c>
      <c r="BS420" s="14">
        <f t="shared" si="465"/>
        <v>0</v>
      </c>
      <c r="BT420" s="14">
        <f t="shared" si="465"/>
        <v>0</v>
      </c>
      <c r="BU420" s="14">
        <f t="shared" si="465"/>
        <v>0</v>
      </c>
      <c r="BV420" s="14">
        <f t="shared" si="465"/>
        <v>0</v>
      </c>
      <c r="BW420" s="14">
        <f t="shared" si="465"/>
        <v>0</v>
      </c>
      <c r="BX420" s="14">
        <f t="shared" si="465"/>
        <v>0</v>
      </c>
      <c r="BY420" s="14">
        <f t="shared" si="465"/>
        <v>0</v>
      </c>
      <c r="BZ420" s="14">
        <f t="shared" si="465"/>
        <v>0</v>
      </c>
      <c r="CA420" s="14">
        <f t="shared" si="465"/>
        <v>0</v>
      </c>
      <c r="CB420" s="14">
        <f t="shared" si="465"/>
        <v>0</v>
      </c>
      <c r="CC420" s="14">
        <f t="shared" si="465"/>
        <v>0</v>
      </c>
      <c r="CD420" s="14">
        <f t="shared" si="465"/>
        <v>0</v>
      </c>
      <c r="CE420" s="14">
        <f t="shared" si="465"/>
        <v>0</v>
      </c>
      <c r="CF420" s="14">
        <f t="shared" si="465"/>
        <v>0</v>
      </c>
      <c r="CG420" s="14">
        <f t="shared" si="444"/>
        <v>0</v>
      </c>
      <c r="CH420" s="14">
        <f t="shared" si="444"/>
        <v>0</v>
      </c>
      <c r="CI420" s="14">
        <f t="shared" si="444"/>
        <v>0</v>
      </c>
      <c r="CJ420" s="14">
        <f t="shared" si="444"/>
        <v>0</v>
      </c>
      <c r="CK420" s="14">
        <f t="shared" si="444"/>
        <v>0</v>
      </c>
      <c r="CL420" s="14">
        <f t="shared" si="444"/>
        <v>0</v>
      </c>
      <c r="CM420" s="14">
        <f t="shared" si="444"/>
        <v>0</v>
      </c>
      <c r="CN420" s="14">
        <f t="shared" si="444"/>
        <v>4.2477876106194537E-2</v>
      </c>
      <c r="CO420" s="14">
        <f t="shared" si="444"/>
        <v>5.4867256637168148E-2</v>
      </c>
      <c r="CP420" s="14">
        <f t="shared" si="444"/>
        <v>6.3716814159292048E-2</v>
      </c>
      <c r="CQ420" s="14">
        <f t="shared" si="444"/>
        <v>7.0796460176991163E-2</v>
      </c>
      <c r="CR420" s="14">
        <f t="shared" si="444"/>
        <v>7.7876106194690278E-2</v>
      </c>
      <c r="CS420" s="14">
        <f t="shared" si="444"/>
        <v>9.0265486725663729E-2</v>
      </c>
      <c r="CT420" s="14">
        <f t="shared" si="444"/>
        <v>9.9115044247787623E-2</v>
      </c>
      <c r="CU420" s="14">
        <f t="shared" si="444"/>
        <v>0.1079646017699115</v>
      </c>
      <c r="CV420" s="14">
        <f t="shared" si="444"/>
        <v>0.12035398230088497</v>
      </c>
      <c r="CW420" s="14">
        <f t="shared" si="459"/>
        <v>0.13097345132743363</v>
      </c>
      <c r="CX420" s="14">
        <f t="shared" si="448"/>
        <v>0.14159292035398233</v>
      </c>
      <c r="CY420" s="14">
        <f t="shared" si="448"/>
        <v>0</v>
      </c>
      <c r="CZ420" s="14">
        <f t="shared" si="448"/>
        <v>0</v>
      </c>
      <c r="DA420" s="14">
        <f t="shared" si="448"/>
        <v>0</v>
      </c>
      <c r="DB420" s="14">
        <f t="shared" si="448"/>
        <v>0</v>
      </c>
      <c r="DC420" s="14">
        <f t="shared" si="448"/>
        <v>0</v>
      </c>
      <c r="DD420" s="14">
        <f t="shared" si="448"/>
        <v>0</v>
      </c>
      <c r="DE420" s="14">
        <f t="shared" si="448"/>
        <v>0</v>
      </c>
      <c r="DF420" s="14">
        <f t="shared" si="448"/>
        <v>0</v>
      </c>
      <c r="DG420" s="14">
        <f t="shared" si="448"/>
        <v>0</v>
      </c>
      <c r="DH420" s="14">
        <f t="shared" si="448"/>
        <v>0</v>
      </c>
      <c r="DI420" s="14">
        <f t="shared" si="448"/>
        <v>0</v>
      </c>
      <c r="DJ420" s="14">
        <f t="shared" si="448"/>
        <v>0</v>
      </c>
      <c r="DK420" s="14">
        <f t="shared" si="448"/>
        <v>0</v>
      </c>
      <c r="DL420" s="14">
        <f t="shared" si="448"/>
        <v>0</v>
      </c>
      <c r="DM420" s="14">
        <f t="shared" si="448"/>
        <v>0</v>
      </c>
      <c r="DN420" s="14">
        <f t="shared" si="468"/>
        <v>0</v>
      </c>
      <c r="DO420" s="14">
        <f t="shared" si="468"/>
        <v>0</v>
      </c>
      <c r="DP420" s="14">
        <f t="shared" si="468"/>
        <v>0</v>
      </c>
      <c r="DQ420" s="14">
        <f t="shared" si="466"/>
        <v>0</v>
      </c>
      <c r="DR420" s="14">
        <f t="shared" si="466"/>
        <v>0</v>
      </c>
      <c r="DS420" s="14">
        <f t="shared" si="446"/>
        <v>0</v>
      </c>
      <c r="DT420" s="14">
        <f t="shared" si="425"/>
        <v>0</v>
      </c>
      <c r="DU420" s="14">
        <f t="shared" si="425"/>
        <v>0</v>
      </c>
      <c r="DV420" s="14">
        <f t="shared" si="425"/>
        <v>0</v>
      </c>
      <c r="DW420" s="14">
        <f t="shared" si="425"/>
        <v>0</v>
      </c>
      <c r="DX420" s="14">
        <f t="shared" si="425"/>
        <v>0</v>
      </c>
      <c r="DY420" s="14">
        <f t="shared" si="425"/>
        <v>0</v>
      </c>
      <c r="DZ420" s="14">
        <f t="shared" si="429"/>
        <v>1</v>
      </c>
    </row>
    <row r="421" spans="3:130">
      <c r="C421" s="18">
        <v>2035</v>
      </c>
      <c r="D421" s="25"/>
      <c r="E421" s="25"/>
      <c r="F421" s="25"/>
      <c r="G421" s="25"/>
      <c r="H421" s="25"/>
      <c r="I421" s="25"/>
      <c r="J421" s="25"/>
      <c r="K421" s="25"/>
      <c r="L421" s="25"/>
      <c r="M421" s="25"/>
      <c r="N421" s="25"/>
      <c r="O421" s="25"/>
      <c r="P421" s="25"/>
      <c r="Q421" s="25"/>
      <c r="R421" s="25"/>
      <c r="S421" s="25">
        <f t="shared" si="449"/>
        <v>0</v>
      </c>
      <c r="T421" s="25">
        <f t="shared" si="450"/>
        <v>0</v>
      </c>
      <c r="U421" s="25">
        <f t="shared" si="451"/>
        <v>0</v>
      </c>
      <c r="V421" s="25">
        <f t="shared" si="452"/>
        <v>0</v>
      </c>
      <c r="W421" s="25">
        <f t="shared" si="453"/>
        <v>0</v>
      </c>
      <c r="X421" s="25">
        <f t="shared" si="454"/>
        <v>0</v>
      </c>
      <c r="Y421" s="25">
        <f t="shared" si="455"/>
        <v>0</v>
      </c>
      <c r="Z421" s="25">
        <f t="shared" si="456"/>
        <v>0</v>
      </c>
      <c r="AA421" s="25">
        <f t="shared" si="457"/>
        <v>0</v>
      </c>
      <c r="AB421" s="25">
        <f t="shared" si="458"/>
        <v>8.4545454545454266</v>
      </c>
      <c r="AC421" s="25">
        <f t="shared" si="460"/>
        <v>9.8181818181818219</v>
      </c>
      <c r="AD421" s="25">
        <f t="shared" si="461"/>
        <v>10.909090909090914</v>
      </c>
      <c r="AE421" s="25">
        <f t="shared" si="462"/>
        <v>12.000000000000004</v>
      </c>
      <c r="AF421" s="25">
        <f t="shared" si="463"/>
        <v>13.909090909090914</v>
      </c>
      <c r="AG421" s="25">
        <f t="shared" si="464"/>
        <v>15.272727272727277</v>
      </c>
      <c r="AH421" s="25">
        <f t="shared" si="467"/>
        <v>16.63636363636364</v>
      </c>
      <c r="AI421" s="25">
        <f t="shared" si="469"/>
        <v>18.54545454545455</v>
      </c>
      <c r="AJ421" s="25">
        <f t="shared" si="470"/>
        <v>20.181818181818187</v>
      </c>
      <c r="AK421" s="25">
        <f t="shared" ref="AK421:AK439" si="471">VLOOKUP($C$99,$D$3:$K$63,$A$73,0)*(B388-B387)</f>
        <v>21.818181818181827</v>
      </c>
      <c r="AL421" s="25">
        <f>VLOOKUP($C$100,$D$3:$K$63,$A$73,0)*(B387-B386)</f>
        <v>23.727272727272734</v>
      </c>
      <c r="AM421" s="25">
        <f>VLOOKUP($C$101,$D$3:$K$63,$A$73,0)*B386</f>
        <v>0</v>
      </c>
      <c r="AN421" s="25"/>
      <c r="AO421" s="25"/>
      <c r="AP421" s="25"/>
      <c r="AQ421" s="25"/>
      <c r="AR421" s="25"/>
      <c r="AS421" s="25"/>
      <c r="AT421" s="25"/>
      <c r="AU421" s="25"/>
      <c r="AV421" s="25"/>
      <c r="AW421" s="25"/>
      <c r="AX421" s="25"/>
      <c r="AY421" s="25"/>
      <c r="AZ421" s="25"/>
      <c r="BA421" s="25"/>
      <c r="BB421" s="25"/>
      <c r="BC421" s="25"/>
      <c r="BD421" s="25"/>
      <c r="BE421" s="25"/>
      <c r="BF421" s="25"/>
      <c r="BG421" s="25"/>
      <c r="BH421" s="25"/>
      <c r="BI421" s="25"/>
      <c r="BJ421" s="25"/>
      <c r="BK421" s="25"/>
      <c r="BL421" s="25"/>
      <c r="BM421" s="21">
        <f t="shared" si="427"/>
        <v>171.27272727272731</v>
      </c>
      <c r="BP421" s="18">
        <v>2035</v>
      </c>
      <c r="BQ421" s="14">
        <f t="shared" si="465"/>
        <v>0</v>
      </c>
      <c r="BR421" s="14">
        <f t="shared" si="465"/>
        <v>0</v>
      </c>
      <c r="BS421" s="14">
        <f t="shared" si="465"/>
        <v>0</v>
      </c>
      <c r="BT421" s="14">
        <f t="shared" si="465"/>
        <v>0</v>
      </c>
      <c r="BU421" s="14">
        <f t="shared" si="465"/>
        <v>0</v>
      </c>
      <c r="BV421" s="14">
        <f t="shared" si="465"/>
        <v>0</v>
      </c>
      <c r="BW421" s="14">
        <f t="shared" si="465"/>
        <v>0</v>
      </c>
      <c r="BX421" s="14">
        <f t="shared" si="465"/>
        <v>0</v>
      </c>
      <c r="BY421" s="14">
        <f t="shared" si="465"/>
        <v>0</v>
      </c>
      <c r="BZ421" s="14">
        <f t="shared" si="465"/>
        <v>0</v>
      </c>
      <c r="CA421" s="14">
        <f t="shared" si="465"/>
        <v>0</v>
      </c>
      <c r="CB421" s="14">
        <f t="shared" si="465"/>
        <v>0</v>
      </c>
      <c r="CC421" s="14">
        <f t="shared" si="465"/>
        <v>0</v>
      </c>
      <c r="CD421" s="14">
        <f t="shared" si="465"/>
        <v>0</v>
      </c>
      <c r="CE421" s="14">
        <f t="shared" si="465"/>
        <v>0</v>
      </c>
      <c r="CF421" s="14">
        <f t="shared" si="465"/>
        <v>0</v>
      </c>
      <c r="CG421" s="14">
        <f t="shared" si="444"/>
        <v>0</v>
      </c>
      <c r="CH421" s="14">
        <f t="shared" si="444"/>
        <v>0</v>
      </c>
      <c r="CI421" s="14">
        <f t="shared" si="444"/>
        <v>0</v>
      </c>
      <c r="CJ421" s="14">
        <f t="shared" si="444"/>
        <v>0</v>
      </c>
      <c r="CK421" s="14">
        <f t="shared" si="444"/>
        <v>0</v>
      </c>
      <c r="CL421" s="14">
        <f t="shared" si="444"/>
        <v>0</v>
      </c>
      <c r="CM421" s="14">
        <f t="shared" si="444"/>
        <v>0</v>
      </c>
      <c r="CN421" s="14">
        <f t="shared" si="444"/>
        <v>0</v>
      </c>
      <c r="CO421" s="14">
        <f t="shared" si="444"/>
        <v>4.9363057324840594E-2</v>
      </c>
      <c r="CP421" s="14">
        <f t="shared" si="444"/>
        <v>5.7324840764331218E-2</v>
      </c>
      <c r="CQ421" s="14">
        <f t="shared" si="444"/>
        <v>6.369426751592358E-2</v>
      </c>
      <c r="CR421" s="14">
        <f t="shared" si="444"/>
        <v>7.0063694267515936E-2</v>
      </c>
      <c r="CS421" s="14">
        <f t="shared" si="444"/>
        <v>8.1210191082802557E-2</v>
      </c>
      <c r="CT421" s="14">
        <f t="shared" si="444"/>
        <v>8.9171974522293002E-2</v>
      </c>
      <c r="CU421" s="14">
        <f t="shared" si="444"/>
        <v>9.7133757961783446E-2</v>
      </c>
      <c r="CV421" s="14">
        <f t="shared" si="444"/>
        <v>0.10828025477707007</v>
      </c>
      <c r="CW421" s="14">
        <f t="shared" si="459"/>
        <v>0.1178343949044586</v>
      </c>
      <c r="CX421" s="14">
        <f t="shared" si="448"/>
        <v>0.12738853503184716</v>
      </c>
      <c r="CY421" s="14">
        <f t="shared" si="448"/>
        <v>0.13853503184713375</v>
      </c>
      <c r="CZ421" s="14">
        <f t="shared" si="448"/>
        <v>0</v>
      </c>
      <c r="DA421" s="14">
        <f t="shared" si="448"/>
        <v>0</v>
      </c>
      <c r="DB421" s="14">
        <f t="shared" si="448"/>
        <v>0</v>
      </c>
      <c r="DC421" s="14">
        <f t="shared" si="448"/>
        <v>0</v>
      </c>
      <c r="DD421" s="14">
        <f t="shared" si="448"/>
        <v>0</v>
      </c>
      <c r="DE421" s="14">
        <f t="shared" si="448"/>
        <v>0</v>
      </c>
      <c r="DF421" s="14">
        <f t="shared" si="448"/>
        <v>0</v>
      </c>
      <c r="DG421" s="14">
        <f t="shared" si="448"/>
        <v>0</v>
      </c>
      <c r="DH421" s="14">
        <f t="shared" si="448"/>
        <v>0</v>
      </c>
      <c r="DI421" s="14">
        <f t="shared" si="448"/>
        <v>0</v>
      </c>
      <c r="DJ421" s="14">
        <f t="shared" si="448"/>
        <v>0</v>
      </c>
      <c r="DK421" s="14">
        <f t="shared" si="448"/>
        <v>0</v>
      </c>
      <c r="DL421" s="14">
        <f t="shared" si="448"/>
        <v>0</v>
      </c>
      <c r="DM421" s="14">
        <f t="shared" si="448"/>
        <v>0</v>
      </c>
      <c r="DN421" s="14">
        <f t="shared" si="468"/>
        <v>0</v>
      </c>
      <c r="DO421" s="14">
        <f t="shared" si="468"/>
        <v>0</v>
      </c>
      <c r="DP421" s="14">
        <f t="shared" si="468"/>
        <v>0</v>
      </c>
      <c r="DQ421" s="14">
        <f t="shared" si="466"/>
        <v>0</v>
      </c>
      <c r="DR421" s="14">
        <f t="shared" si="466"/>
        <v>0</v>
      </c>
      <c r="DS421" s="14">
        <f t="shared" si="446"/>
        <v>0</v>
      </c>
      <c r="DT421" s="14">
        <f t="shared" si="425"/>
        <v>0</v>
      </c>
      <c r="DU421" s="14">
        <f t="shared" si="425"/>
        <v>0</v>
      </c>
      <c r="DV421" s="14">
        <f t="shared" si="425"/>
        <v>0</v>
      </c>
      <c r="DW421" s="14">
        <f t="shared" si="425"/>
        <v>0</v>
      </c>
      <c r="DX421" s="14">
        <f t="shared" si="425"/>
        <v>0</v>
      </c>
      <c r="DY421" s="14">
        <f t="shared" si="425"/>
        <v>0</v>
      </c>
      <c r="DZ421" s="14">
        <f t="shared" si="429"/>
        <v>0.99999999999999989</v>
      </c>
    </row>
    <row r="422" spans="3:130">
      <c r="C422" s="18">
        <v>2036</v>
      </c>
      <c r="D422" s="25"/>
      <c r="E422" s="25"/>
      <c r="F422" s="25"/>
      <c r="G422" s="25"/>
      <c r="H422" s="25"/>
      <c r="I422" s="25"/>
      <c r="J422" s="25"/>
      <c r="K422" s="25"/>
      <c r="L422" s="25"/>
      <c r="M422" s="25"/>
      <c r="N422" s="25"/>
      <c r="O422" s="25"/>
      <c r="P422" s="25"/>
      <c r="Q422" s="25"/>
      <c r="R422" s="25"/>
      <c r="S422" s="25"/>
      <c r="T422" s="25">
        <f t="shared" si="450"/>
        <v>0</v>
      </c>
      <c r="U422" s="25">
        <f t="shared" si="451"/>
        <v>0</v>
      </c>
      <c r="V422" s="25">
        <f t="shared" si="452"/>
        <v>0</v>
      </c>
      <c r="W422" s="25">
        <f t="shared" si="453"/>
        <v>0</v>
      </c>
      <c r="X422" s="25">
        <f t="shared" si="454"/>
        <v>0</v>
      </c>
      <c r="Y422" s="25">
        <f t="shared" si="455"/>
        <v>0</v>
      </c>
      <c r="Z422" s="25">
        <f t="shared" si="456"/>
        <v>0</v>
      </c>
      <c r="AA422" s="25">
        <f t="shared" si="457"/>
        <v>0</v>
      </c>
      <c r="AB422" s="25">
        <f t="shared" si="458"/>
        <v>0</v>
      </c>
      <c r="AC422" s="25">
        <f t="shared" si="460"/>
        <v>9.8181818181817846</v>
      </c>
      <c r="AD422" s="25">
        <f t="shared" si="461"/>
        <v>10.909090909090914</v>
      </c>
      <c r="AE422" s="25">
        <f t="shared" si="462"/>
        <v>12.000000000000004</v>
      </c>
      <c r="AF422" s="25">
        <f t="shared" si="463"/>
        <v>13.909090909090914</v>
      </c>
      <c r="AG422" s="25">
        <f t="shared" si="464"/>
        <v>15.272727272727277</v>
      </c>
      <c r="AH422" s="25">
        <f t="shared" si="467"/>
        <v>16.63636363636364</v>
      </c>
      <c r="AI422" s="25">
        <f t="shared" si="469"/>
        <v>18.54545454545455</v>
      </c>
      <c r="AJ422" s="25">
        <f t="shared" si="470"/>
        <v>20.181818181818187</v>
      </c>
      <c r="AK422" s="25">
        <f t="shared" si="471"/>
        <v>21.818181818181827</v>
      </c>
      <c r="AL422" s="25">
        <f t="shared" ref="AL422:AL440" si="472">VLOOKUP($C$100,$D$3:$K$63,$A$73,0)*(B388-B387)</f>
        <v>23.727272727272734</v>
      </c>
      <c r="AM422" s="25">
        <f>VLOOKUP($C$101,$D$3:$K$63,$A$73,0)*(B387-B386)</f>
        <v>25.36363636363637</v>
      </c>
      <c r="AN422" s="25">
        <f>VLOOKUP($C$102,$D$3:$K$63,$A$73,0)*B386</f>
        <v>0</v>
      </c>
      <c r="AO422" s="25"/>
      <c r="AP422" s="25"/>
      <c r="AQ422" s="25"/>
      <c r="AR422" s="25"/>
      <c r="AS422" s="25"/>
      <c r="AT422" s="25"/>
      <c r="AU422" s="25"/>
      <c r="AV422" s="25"/>
      <c r="AW422" s="25"/>
      <c r="AX422" s="25"/>
      <c r="AY422" s="25"/>
      <c r="AZ422" s="25"/>
      <c r="BA422" s="25"/>
      <c r="BB422" s="25"/>
      <c r="BC422" s="25"/>
      <c r="BD422" s="25"/>
      <c r="BE422" s="25"/>
      <c r="BF422" s="25"/>
      <c r="BG422" s="25"/>
      <c r="BH422" s="25"/>
      <c r="BI422" s="25"/>
      <c r="BJ422" s="25"/>
      <c r="BK422" s="25"/>
      <c r="BL422" s="25"/>
      <c r="BM422" s="21">
        <f t="shared" si="427"/>
        <v>188.18181818181819</v>
      </c>
      <c r="BP422" s="18">
        <v>2036</v>
      </c>
      <c r="BQ422" s="14">
        <f t="shared" si="465"/>
        <v>0</v>
      </c>
      <c r="BR422" s="14">
        <f t="shared" si="465"/>
        <v>0</v>
      </c>
      <c r="BS422" s="14">
        <f t="shared" si="465"/>
        <v>0</v>
      </c>
      <c r="BT422" s="14">
        <f t="shared" si="465"/>
        <v>0</v>
      </c>
      <c r="BU422" s="14">
        <f t="shared" si="465"/>
        <v>0</v>
      </c>
      <c r="BV422" s="14">
        <f t="shared" si="465"/>
        <v>0</v>
      </c>
      <c r="BW422" s="14">
        <f t="shared" si="465"/>
        <v>0</v>
      </c>
      <c r="BX422" s="14">
        <f t="shared" si="465"/>
        <v>0</v>
      </c>
      <c r="BY422" s="14">
        <f t="shared" si="465"/>
        <v>0</v>
      </c>
      <c r="BZ422" s="14">
        <f t="shared" si="465"/>
        <v>0</v>
      </c>
      <c r="CA422" s="14">
        <f t="shared" si="465"/>
        <v>0</v>
      </c>
      <c r="CB422" s="14">
        <f t="shared" si="465"/>
        <v>0</v>
      </c>
      <c r="CC422" s="14">
        <f t="shared" si="465"/>
        <v>0</v>
      </c>
      <c r="CD422" s="14">
        <f t="shared" si="465"/>
        <v>0</v>
      </c>
      <c r="CE422" s="14">
        <f t="shared" si="465"/>
        <v>0</v>
      </c>
      <c r="CF422" s="14">
        <f t="shared" si="465"/>
        <v>0</v>
      </c>
      <c r="CG422" s="14">
        <f t="shared" si="444"/>
        <v>0</v>
      </c>
      <c r="CH422" s="14">
        <f t="shared" si="444"/>
        <v>0</v>
      </c>
      <c r="CI422" s="14">
        <f t="shared" si="444"/>
        <v>0</v>
      </c>
      <c r="CJ422" s="14">
        <f t="shared" si="444"/>
        <v>0</v>
      </c>
      <c r="CK422" s="14">
        <f t="shared" si="444"/>
        <v>0</v>
      </c>
      <c r="CL422" s="14">
        <f t="shared" si="444"/>
        <v>0</v>
      </c>
      <c r="CM422" s="14">
        <f t="shared" si="444"/>
        <v>0</v>
      </c>
      <c r="CN422" s="14">
        <f t="shared" si="444"/>
        <v>0</v>
      </c>
      <c r="CO422" s="14">
        <f t="shared" si="444"/>
        <v>0</v>
      </c>
      <c r="CP422" s="14">
        <f t="shared" si="444"/>
        <v>5.2173913043478078E-2</v>
      </c>
      <c r="CQ422" s="14">
        <f t="shared" si="444"/>
        <v>5.7971014492753645E-2</v>
      </c>
      <c r="CR422" s="14">
        <f t="shared" si="444"/>
        <v>6.3768115942028997E-2</v>
      </c>
      <c r="CS422" s="14">
        <f t="shared" si="444"/>
        <v>7.3913043478260887E-2</v>
      </c>
      <c r="CT422" s="14">
        <f t="shared" si="444"/>
        <v>8.1159420289855094E-2</v>
      </c>
      <c r="CU422" s="14">
        <f t="shared" si="444"/>
        <v>8.8405797101449288E-2</v>
      </c>
      <c r="CV422" s="14">
        <f t="shared" si="444"/>
        <v>9.8550724637681178E-2</v>
      </c>
      <c r="CW422" s="14">
        <f t="shared" si="459"/>
        <v>0.10724637681159423</v>
      </c>
      <c r="CX422" s="14">
        <f t="shared" si="448"/>
        <v>0.11594202898550729</v>
      </c>
      <c r="CY422" s="14">
        <f t="shared" si="448"/>
        <v>0.12608695652173915</v>
      </c>
      <c r="CZ422" s="14">
        <f t="shared" si="448"/>
        <v>0.1347826086956522</v>
      </c>
      <c r="DA422" s="14">
        <f t="shared" si="448"/>
        <v>0</v>
      </c>
      <c r="DB422" s="14">
        <f t="shared" si="448"/>
        <v>0</v>
      </c>
      <c r="DC422" s="14">
        <f t="shared" si="448"/>
        <v>0</v>
      </c>
      <c r="DD422" s="14">
        <f t="shared" si="448"/>
        <v>0</v>
      </c>
      <c r="DE422" s="14">
        <f t="shared" si="448"/>
        <v>0</v>
      </c>
      <c r="DF422" s="14">
        <f t="shared" si="448"/>
        <v>0</v>
      </c>
      <c r="DG422" s="14">
        <f t="shared" si="448"/>
        <v>0</v>
      </c>
      <c r="DH422" s="14">
        <f t="shared" si="448"/>
        <v>0</v>
      </c>
      <c r="DI422" s="14">
        <f t="shared" si="448"/>
        <v>0</v>
      </c>
      <c r="DJ422" s="14">
        <f t="shared" si="448"/>
        <v>0</v>
      </c>
      <c r="DK422" s="14">
        <f t="shared" si="448"/>
        <v>0</v>
      </c>
      <c r="DL422" s="14">
        <f t="shared" si="448"/>
        <v>0</v>
      </c>
      <c r="DM422" s="14">
        <f t="shared" si="448"/>
        <v>0</v>
      </c>
      <c r="DN422" s="14">
        <f t="shared" si="468"/>
        <v>0</v>
      </c>
      <c r="DO422" s="14">
        <f t="shared" si="468"/>
        <v>0</v>
      </c>
      <c r="DP422" s="14">
        <f t="shared" si="468"/>
        <v>0</v>
      </c>
      <c r="DQ422" s="14">
        <f t="shared" si="466"/>
        <v>0</v>
      </c>
      <c r="DR422" s="14">
        <f t="shared" si="466"/>
        <v>0</v>
      </c>
      <c r="DS422" s="14">
        <f t="shared" si="446"/>
        <v>0</v>
      </c>
      <c r="DT422" s="14">
        <f t="shared" si="425"/>
        <v>0</v>
      </c>
      <c r="DU422" s="14">
        <f t="shared" si="425"/>
        <v>0</v>
      </c>
      <c r="DV422" s="14">
        <f t="shared" si="425"/>
        <v>0</v>
      </c>
      <c r="DW422" s="14">
        <f t="shared" si="425"/>
        <v>0</v>
      </c>
      <c r="DX422" s="14">
        <f t="shared" si="425"/>
        <v>0</v>
      </c>
      <c r="DY422" s="14">
        <f t="shared" si="425"/>
        <v>0</v>
      </c>
      <c r="DZ422" s="14">
        <f t="shared" si="429"/>
        <v>1.0000000000000002</v>
      </c>
    </row>
    <row r="423" spans="3:130">
      <c r="C423" s="18">
        <v>2037</v>
      </c>
      <c r="D423" s="25"/>
      <c r="E423" s="25"/>
      <c r="F423" s="25"/>
      <c r="G423" s="25"/>
      <c r="H423" s="25"/>
      <c r="I423" s="25"/>
      <c r="J423" s="25"/>
      <c r="K423" s="25"/>
      <c r="L423" s="25"/>
      <c r="M423" s="25"/>
      <c r="N423" s="25"/>
      <c r="O423" s="25"/>
      <c r="P423" s="25"/>
      <c r="Q423" s="25"/>
      <c r="R423" s="25"/>
      <c r="S423" s="25"/>
      <c r="T423" s="25"/>
      <c r="U423" s="25">
        <f t="shared" si="451"/>
        <v>0</v>
      </c>
      <c r="V423" s="25">
        <f t="shared" si="452"/>
        <v>0</v>
      </c>
      <c r="W423" s="25">
        <f t="shared" si="453"/>
        <v>0</v>
      </c>
      <c r="X423" s="25">
        <f t="shared" si="454"/>
        <v>0</v>
      </c>
      <c r="Y423" s="25">
        <f t="shared" si="455"/>
        <v>0</v>
      </c>
      <c r="Z423" s="25">
        <f t="shared" si="456"/>
        <v>0</v>
      </c>
      <c r="AA423" s="25">
        <f t="shared" si="457"/>
        <v>0</v>
      </c>
      <c r="AB423" s="25">
        <f t="shared" si="458"/>
        <v>0</v>
      </c>
      <c r="AC423" s="25">
        <f t="shared" si="460"/>
        <v>0</v>
      </c>
      <c r="AD423" s="25">
        <f t="shared" si="461"/>
        <v>10.909090909090873</v>
      </c>
      <c r="AE423" s="25">
        <f t="shared" si="462"/>
        <v>12.000000000000004</v>
      </c>
      <c r="AF423" s="25">
        <f t="shared" si="463"/>
        <v>13.909090909090914</v>
      </c>
      <c r="AG423" s="25">
        <f t="shared" si="464"/>
        <v>15.272727272727277</v>
      </c>
      <c r="AH423" s="25">
        <f t="shared" si="467"/>
        <v>16.63636363636364</v>
      </c>
      <c r="AI423" s="25">
        <f t="shared" si="469"/>
        <v>18.54545454545455</v>
      </c>
      <c r="AJ423" s="25">
        <f t="shared" si="470"/>
        <v>20.181818181818187</v>
      </c>
      <c r="AK423" s="25">
        <f t="shared" si="471"/>
        <v>21.818181818181827</v>
      </c>
      <c r="AL423" s="25">
        <f t="shared" si="472"/>
        <v>23.727272727272734</v>
      </c>
      <c r="AM423" s="25">
        <f t="shared" ref="AM423:AM441" si="473">VLOOKUP($C$101,$D$3:$K$63,$A$73,0)*(B388-B387)</f>
        <v>25.36363636363637</v>
      </c>
      <c r="AN423" s="25">
        <f>VLOOKUP($C$102,$D$3:$K$63,$A$73,0)*(B387-B386)</f>
        <v>26.454545454545464</v>
      </c>
      <c r="AO423" s="25">
        <f>VLOOKUP($C$103,$D$3:$K$63,$A$73,0)*B386</f>
        <v>0</v>
      </c>
      <c r="AP423" s="25"/>
      <c r="AQ423" s="25"/>
      <c r="AR423" s="25"/>
      <c r="AS423" s="25"/>
      <c r="AT423" s="25"/>
      <c r="AU423" s="25"/>
      <c r="AV423" s="25"/>
      <c r="AW423" s="25"/>
      <c r="AX423" s="25"/>
      <c r="AY423" s="25"/>
      <c r="AZ423" s="25"/>
      <c r="BA423" s="25"/>
      <c r="BB423" s="25"/>
      <c r="BC423" s="25"/>
      <c r="BD423" s="25"/>
      <c r="BE423" s="25"/>
      <c r="BF423" s="25"/>
      <c r="BG423" s="25"/>
      <c r="BH423" s="25"/>
      <c r="BI423" s="25"/>
      <c r="BJ423" s="25"/>
      <c r="BK423" s="25"/>
      <c r="BL423" s="25"/>
      <c r="BM423" s="21">
        <f t="shared" si="427"/>
        <v>204.81818181818184</v>
      </c>
      <c r="BP423" s="18">
        <v>2037</v>
      </c>
      <c r="BQ423" s="14">
        <f t="shared" si="465"/>
        <v>0</v>
      </c>
      <c r="BR423" s="14">
        <f t="shared" si="465"/>
        <v>0</v>
      </c>
      <c r="BS423" s="14">
        <f t="shared" si="465"/>
        <v>0</v>
      </c>
      <c r="BT423" s="14">
        <f t="shared" si="465"/>
        <v>0</v>
      </c>
      <c r="BU423" s="14">
        <f t="shared" si="465"/>
        <v>0</v>
      </c>
      <c r="BV423" s="14">
        <f t="shared" si="465"/>
        <v>0</v>
      </c>
      <c r="BW423" s="14">
        <f t="shared" si="465"/>
        <v>0</v>
      </c>
      <c r="BX423" s="14">
        <f t="shared" si="465"/>
        <v>0</v>
      </c>
      <c r="BY423" s="14">
        <f t="shared" si="465"/>
        <v>0</v>
      </c>
      <c r="BZ423" s="14">
        <f t="shared" si="465"/>
        <v>0</v>
      </c>
      <c r="CA423" s="14">
        <f t="shared" si="465"/>
        <v>0</v>
      </c>
      <c r="CB423" s="14">
        <f t="shared" si="465"/>
        <v>0</v>
      </c>
      <c r="CC423" s="14">
        <f t="shared" si="465"/>
        <v>0</v>
      </c>
      <c r="CD423" s="14">
        <f t="shared" si="465"/>
        <v>0</v>
      </c>
      <c r="CE423" s="14">
        <f t="shared" si="465"/>
        <v>0</v>
      </c>
      <c r="CF423" s="14">
        <f t="shared" si="465"/>
        <v>0</v>
      </c>
      <c r="CG423" s="14">
        <f t="shared" si="444"/>
        <v>0</v>
      </c>
      <c r="CH423" s="14">
        <f t="shared" si="444"/>
        <v>0</v>
      </c>
      <c r="CI423" s="14">
        <f t="shared" si="444"/>
        <v>0</v>
      </c>
      <c r="CJ423" s="14">
        <f t="shared" si="444"/>
        <v>0</v>
      </c>
      <c r="CK423" s="14">
        <f t="shared" si="444"/>
        <v>0</v>
      </c>
      <c r="CL423" s="14">
        <f t="shared" si="444"/>
        <v>0</v>
      </c>
      <c r="CM423" s="14">
        <f t="shared" si="444"/>
        <v>0</v>
      </c>
      <c r="CN423" s="14">
        <f t="shared" si="444"/>
        <v>0</v>
      </c>
      <c r="CO423" s="14">
        <f t="shared" si="444"/>
        <v>0</v>
      </c>
      <c r="CP423" s="14">
        <f t="shared" si="444"/>
        <v>0</v>
      </c>
      <c r="CQ423" s="14">
        <f t="shared" si="444"/>
        <v>5.3262316910785437E-2</v>
      </c>
      <c r="CR423" s="14">
        <f t="shared" si="444"/>
        <v>5.8588548601864195E-2</v>
      </c>
      <c r="CS423" s="14">
        <f t="shared" si="444"/>
        <v>6.7909454061251678E-2</v>
      </c>
      <c r="CT423" s="14">
        <f t="shared" si="444"/>
        <v>7.4567243675099884E-2</v>
      </c>
      <c r="CU423" s="14">
        <f t="shared" si="444"/>
        <v>8.1225033288948076E-2</v>
      </c>
      <c r="CV423" s="14">
        <f t="shared" si="444"/>
        <v>9.0545938748335567E-2</v>
      </c>
      <c r="CW423" s="14">
        <f t="shared" si="459"/>
        <v>9.8535286284953408E-2</v>
      </c>
      <c r="CX423" s="14">
        <f t="shared" si="448"/>
        <v>0.10652463382157128</v>
      </c>
      <c r="CY423" s="14">
        <f t="shared" si="448"/>
        <v>0.11584553928095874</v>
      </c>
      <c r="CZ423" s="14">
        <f t="shared" si="448"/>
        <v>0.12383488681757658</v>
      </c>
      <c r="DA423" s="14">
        <f t="shared" si="448"/>
        <v>0.12916111850865516</v>
      </c>
      <c r="DB423" s="14">
        <f t="shared" si="448"/>
        <v>0</v>
      </c>
      <c r="DC423" s="14">
        <f t="shared" si="448"/>
        <v>0</v>
      </c>
      <c r="DD423" s="14">
        <f t="shared" si="448"/>
        <v>0</v>
      </c>
      <c r="DE423" s="14">
        <f t="shared" si="448"/>
        <v>0</v>
      </c>
      <c r="DF423" s="14">
        <f t="shared" si="448"/>
        <v>0</v>
      </c>
      <c r="DG423" s="14">
        <f t="shared" si="448"/>
        <v>0</v>
      </c>
      <c r="DH423" s="14">
        <f t="shared" si="448"/>
        <v>0</v>
      </c>
      <c r="DI423" s="14">
        <f t="shared" si="448"/>
        <v>0</v>
      </c>
      <c r="DJ423" s="14">
        <f t="shared" si="448"/>
        <v>0</v>
      </c>
      <c r="DK423" s="14">
        <f t="shared" si="448"/>
        <v>0</v>
      </c>
      <c r="DL423" s="14">
        <f t="shared" si="448"/>
        <v>0</v>
      </c>
      <c r="DM423" s="14">
        <f t="shared" si="448"/>
        <v>0</v>
      </c>
      <c r="DN423" s="14">
        <f t="shared" si="468"/>
        <v>0</v>
      </c>
      <c r="DO423" s="14">
        <f t="shared" si="468"/>
        <v>0</v>
      </c>
      <c r="DP423" s="14">
        <f t="shared" si="468"/>
        <v>0</v>
      </c>
      <c r="DQ423" s="14">
        <f t="shared" si="466"/>
        <v>0</v>
      </c>
      <c r="DR423" s="14">
        <f t="shared" si="466"/>
        <v>0</v>
      </c>
      <c r="DS423" s="14">
        <f t="shared" si="446"/>
        <v>0</v>
      </c>
      <c r="DT423" s="14">
        <f t="shared" si="425"/>
        <v>0</v>
      </c>
      <c r="DU423" s="14">
        <f t="shared" si="425"/>
        <v>0</v>
      </c>
      <c r="DV423" s="14">
        <f t="shared" si="425"/>
        <v>0</v>
      </c>
      <c r="DW423" s="14">
        <f t="shared" si="425"/>
        <v>0</v>
      </c>
      <c r="DX423" s="14">
        <f t="shared" si="425"/>
        <v>0</v>
      </c>
      <c r="DY423" s="14">
        <f t="shared" si="425"/>
        <v>0</v>
      </c>
      <c r="DZ423" s="14">
        <f t="shared" si="429"/>
        <v>1</v>
      </c>
    </row>
    <row r="424" spans="3:130">
      <c r="C424" s="18">
        <v>2038</v>
      </c>
      <c r="D424" s="25"/>
      <c r="E424" s="25"/>
      <c r="F424" s="25"/>
      <c r="G424" s="25"/>
      <c r="H424" s="25"/>
      <c r="I424" s="25"/>
      <c r="J424" s="25"/>
      <c r="K424" s="25"/>
      <c r="L424" s="25"/>
      <c r="M424" s="25"/>
      <c r="N424" s="25"/>
      <c r="O424" s="25"/>
      <c r="P424" s="25"/>
      <c r="Q424" s="25"/>
      <c r="R424" s="25"/>
      <c r="S424" s="25"/>
      <c r="T424" s="25"/>
      <c r="U424" s="25"/>
      <c r="V424" s="25">
        <f t="shared" si="452"/>
        <v>0</v>
      </c>
      <c r="W424" s="25">
        <f t="shared" si="453"/>
        <v>0</v>
      </c>
      <c r="X424" s="25">
        <f t="shared" si="454"/>
        <v>0</v>
      </c>
      <c r="Y424" s="25">
        <f t="shared" si="455"/>
        <v>0</v>
      </c>
      <c r="Z424" s="25">
        <f t="shared" si="456"/>
        <v>0</v>
      </c>
      <c r="AA424" s="25">
        <f t="shared" si="457"/>
        <v>0</v>
      </c>
      <c r="AB424" s="25">
        <f t="shared" si="458"/>
        <v>0</v>
      </c>
      <c r="AC424" s="25">
        <f t="shared" si="460"/>
        <v>0</v>
      </c>
      <c r="AD424" s="25">
        <f t="shared" si="461"/>
        <v>0</v>
      </c>
      <c r="AE424" s="25">
        <f t="shared" si="462"/>
        <v>11.999999999999961</v>
      </c>
      <c r="AF424" s="25">
        <f t="shared" si="463"/>
        <v>13.909090909090914</v>
      </c>
      <c r="AG424" s="25">
        <f t="shared" si="464"/>
        <v>15.272727272727277</v>
      </c>
      <c r="AH424" s="25">
        <f t="shared" si="467"/>
        <v>16.63636363636364</v>
      </c>
      <c r="AI424" s="25">
        <f t="shared" si="469"/>
        <v>18.54545454545455</v>
      </c>
      <c r="AJ424" s="25">
        <f t="shared" si="470"/>
        <v>20.181818181818187</v>
      </c>
      <c r="AK424" s="25">
        <f t="shared" si="471"/>
        <v>21.818181818181827</v>
      </c>
      <c r="AL424" s="25">
        <f t="shared" si="472"/>
        <v>23.727272727272734</v>
      </c>
      <c r="AM424" s="25">
        <f t="shared" si="473"/>
        <v>25.36363636363637</v>
      </c>
      <c r="AN424" s="25">
        <f t="shared" ref="AN424:AN442" si="474">VLOOKUP($C$102,$D$3:$K$63,$A$73,0)*(B388-B387)</f>
        <v>26.454545454545464</v>
      </c>
      <c r="AO424" s="25">
        <f>VLOOKUP($C$103,$D$3:$K$63,$A$73,0)*(B387-B386)</f>
        <v>27.818181818181827</v>
      </c>
      <c r="AP424" s="25">
        <f>VLOOKUP($C$104,$D$3:$K$63,$A$73,0)*B386</f>
        <v>0</v>
      </c>
      <c r="AQ424" s="25"/>
      <c r="AR424" s="25"/>
      <c r="AS424" s="25"/>
      <c r="AT424" s="25"/>
      <c r="AU424" s="25"/>
      <c r="AV424" s="25"/>
      <c r="AW424" s="25"/>
      <c r="AX424" s="25"/>
      <c r="AY424" s="25"/>
      <c r="AZ424" s="25"/>
      <c r="BA424" s="25"/>
      <c r="BB424" s="25"/>
      <c r="BC424" s="25"/>
      <c r="BD424" s="25"/>
      <c r="BE424" s="25"/>
      <c r="BF424" s="25"/>
      <c r="BG424" s="25"/>
      <c r="BH424" s="25"/>
      <c r="BI424" s="25"/>
      <c r="BJ424" s="25"/>
      <c r="BK424" s="25"/>
      <c r="BL424" s="25"/>
      <c r="BM424" s="21">
        <f t="shared" si="427"/>
        <v>221.72727272727275</v>
      </c>
      <c r="BP424" s="18">
        <v>2038</v>
      </c>
      <c r="BQ424" s="14">
        <f t="shared" si="465"/>
        <v>0</v>
      </c>
      <c r="BR424" s="14">
        <f t="shared" si="465"/>
        <v>0</v>
      </c>
      <c r="BS424" s="14">
        <f t="shared" si="465"/>
        <v>0</v>
      </c>
      <c r="BT424" s="14">
        <f t="shared" si="465"/>
        <v>0</v>
      </c>
      <c r="BU424" s="14">
        <f t="shared" si="465"/>
        <v>0</v>
      </c>
      <c r="BV424" s="14">
        <f t="shared" si="465"/>
        <v>0</v>
      </c>
      <c r="BW424" s="14">
        <f t="shared" si="465"/>
        <v>0</v>
      </c>
      <c r="BX424" s="14">
        <f t="shared" si="465"/>
        <v>0</v>
      </c>
      <c r="BY424" s="14">
        <f t="shared" si="465"/>
        <v>0</v>
      </c>
      <c r="BZ424" s="14">
        <f t="shared" si="465"/>
        <v>0</v>
      </c>
      <c r="CA424" s="14">
        <f t="shared" si="465"/>
        <v>0</v>
      </c>
      <c r="CB424" s="14">
        <f t="shared" si="465"/>
        <v>0</v>
      </c>
      <c r="CC424" s="14">
        <f t="shared" si="465"/>
        <v>0</v>
      </c>
      <c r="CD424" s="14">
        <f t="shared" si="465"/>
        <v>0</v>
      </c>
      <c r="CE424" s="14">
        <f t="shared" si="465"/>
        <v>0</v>
      </c>
      <c r="CF424" s="14">
        <f t="shared" si="465"/>
        <v>0</v>
      </c>
      <c r="CG424" s="14">
        <f t="shared" si="444"/>
        <v>0</v>
      </c>
      <c r="CH424" s="14">
        <f t="shared" si="444"/>
        <v>0</v>
      </c>
      <c r="CI424" s="14">
        <f t="shared" si="444"/>
        <v>0</v>
      </c>
      <c r="CJ424" s="14">
        <f t="shared" si="444"/>
        <v>0</v>
      </c>
      <c r="CK424" s="14">
        <f t="shared" si="444"/>
        <v>0</v>
      </c>
      <c r="CL424" s="14">
        <f t="shared" si="444"/>
        <v>0</v>
      </c>
      <c r="CM424" s="14">
        <f t="shared" si="444"/>
        <v>0</v>
      </c>
      <c r="CN424" s="14">
        <f t="shared" si="444"/>
        <v>0</v>
      </c>
      <c r="CO424" s="14">
        <f t="shared" si="444"/>
        <v>0</v>
      </c>
      <c r="CP424" s="14">
        <f t="shared" si="444"/>
        <v>0</v>
      </c>
      <c r="CQ424" s="14">
        <f t="shared" si="444"/>
        <v>0</v>
      </c>
      <c r="CR424" s="14">
        <f t="shared" si="444"/>
        <v>5.4120541205411876E-2</v>
      </c>
      <c r="CS424" s="14">
        <f t="shared" si="444"/>
        <v>6.2730627306273073E-2</v>
      </c>
      <c r="CT424" s="14">
        <f t="shared" si="444"/>
        <v>6.888068880688808E-2</v>
      </c>
      <c r="CU424" s="14">
        <f t="shared" si="444"/>
        <v>7.5030750307503086E-2</v>
      </c>
      <c r="CV424" s="14">
        <f t="shared" si="444"/>
        <v>8.3640836408364103E-2</v>
      </c>
      <c r="CW424" s="14">
        <f t="shared" si="459"/>
        <v>9.1020910209102107E-2</v>
      </c>
      <c r="CX424" s="14">
        <f t="shared" si="448"/>
        <v>9.8400984009840126E-2</v>
      </c>
      <c r="CY424" s="14">
        <f t="shared" si="448"/>
        <v>0.10701107011070113</v>
      </c>
      <c r="CZ424" s="14">
        <f t="shared" si="448"/>
        <v>0.11439114391143913</v>
      </c>
      <c r="DA424" s="14">
        <f t="shared" si="448"/>
        <v>0.11931119311193115</v>
      </c>
      <c r="DB424" s="14">
        <f t="shared" si="448"/>
        <v>0.12546125461254615</v>
      </c>
      <c r="DC424" s="14">
        <f t="shared" si="448"/>
        <v>0</v>
      </c>
      <c r="DD424" s="14">
        <f t="shared" si="448"/>
        <v>0</v>
      </c>
      <c r="DE424" s="14">
        <f t="shared" si="448"/>
        <v>0</v>
      </c>
      <c r="DF424" s="14">
        <f t="shared" si="448"/>
        <v>0</v>
      </c>
      <c r="DG424" s="14">
        <f t="shared" si="448"/>
        <v>0</v>
      </c>
      <c r="DH424" s="14">
        <f t="shared" si="448"/>
        <v>0</v>
      </c>
      <c r="DI424" s="14">
        <f t="shared" si="448"/>
        <v>0</v>
      </c>
      <c r="DJ424" s="14">
        <f t="shared" si="448"/>
        <v>0</v>
      </c>
      <c r="DK424" s="14">
        <f t="shared" si="448"/>
        <v>0</v>
      </c>
      <c r="DL424" s="14">
        <f t="shared" si="448"/>
        <v>0</v>
      </c>
      <c r="DM424" s="14">
        <f t="shared" si="448"/>
        <v>0</v>
      </c>
      <c r="DN424" s="14">
        <f t="shared" si="468"/>
        <v>0</v>
      </c>
      <c r="DO424" s="14">
        <f t="shared" si="468"/>
        <v>0</v>
      </c>
      <c r="DP424" s="14">
        <f t="shared" si="468"/>
        <v>0</v>
      </c>
      <c r="DQ424" s="14">
        <f t="shared" si="466"/>
        <v>0</v>
      </c>
      <c r="DR424" s="14">
        <f t="shared" si="466"/>
        <v>0</v>
      </c>
      <c r="DS424" s="14">
        <f t="shared" si="446"/>
        <v>0</v>
      </c>
      <c r="DT424" s="14">
        <f t="shared" si="425"/>
        <v>0</v>
      </c>
      <c r="DU424" s="14">
        <f t="shared" si="425"/>
        <v>0</v>
      </c>
      <c r="DV424" s="14">
        <f t="shared" si="425"/>
        <v>0</v>
      </c>
      <c r="DW424" s="14">
        <f t="shared" si="425"/>
        <v>0</v>
      </c>
      <c r="DX424" s="14">
        <f t="shared" si="425"/>
        <v>0</v>
      </c>
      <c r="DY424" s="14">
        <f t="shared" si="425"/>
        <v>0</v>
      </c>
      <c r="DZ424" s="14">
        <f t="shared" si="429"/>
        <v>1</v>
      </c>
    </row>
    <row r="425" spans="3:130">
      <c r="C425" s="18">
        <v>2039</v>
      </c>
      <c r="D425" s="25"/>
      <c r="E425" s="25"/>
      <c r="F425" s="25"/>
      <c r="G425" s="25"/>
      <c r="H425" s="25"/>
      <c r="I425" s="25"/>
      <c r="J425" s="25"/>
      <c r="K425" s="25"/>
      <c r="L425" s="25"/>
      <c r="M425" s="25"/>
      <c r="N425" s="25"/>
      <c r="O425" s="25"/>
      <c r="P425" s="25"/>
      <c r="Q425" s="25"/>
      <c r="R425" s="25"/>
      <c r="S425" s="25"/>
      <c r="T425" s="25"/>
      <c r="U425" s="25"/>
      <c r="V425" s="25"/>
      <c r="W425" s="25">
        <f t="shared" si="453"/>
        <v>0</v>
      </c>
      <c r="X425" s="25">
        <f t="shared" si="454"/>
        <v>0</v>
      </c>
      <c r="Y425" s="25">
        <f t="shared" si="455"/>
        <v>0</v>
      </c>
      <c r="Z425" s="25">
        <f t="shared" si="456"/>
        <v>0</v>
      </c>
      <c r="AA425" s="25">
        <f t="shared" si="457"/>
        <v>0</v>
      </c>
      <c r="AB425" s="25">
        <f t="shared" si="458"/>
        <v>0</v>
      </c>
      <c r="AC425" s="25">
        <f t="shared" si="460"/>
        <v>0</v>
      </c>
      <c r="AD425" s="25">
        <f t="shared" si="461"/>
        <v>0</v>
      </c>
      <c r="AE425" s="25">
        <f t="shared" si="462"/>
        <v>0</v>
      </c>
      <c r="AF425" s="25">
        <f t="shared" si="463"/>
        <v>13.909090909090862</v>
      </c>
      <c r="AG425" s="25">
        <f t="shared" si="464"/>
        <v>15.272727272727277</v>
      </c>
      <c r="AH425" s="25">
        <f t="shared" si="467"/>
        <v>16.63636363636364</v>
      </c>
      <c r="AI425" s="25">
        <f t="shared" si="469"/>
        <v>18.54545454545455</v>
      </c>
      <c r="AJ425" s="25">
        <f t="shared" si="470"/>
        <v>20.181818181818187</v>
      </c>
      <c r="AK425" s="25">
        <f t="shared" si="471"/>
        <v>21.818181818181827</v>
      </c>
      <c r="AL425" s="25">
        <f t="shared" si="472"/>
        <v>23.727272727272734</v>
      </c>
      <c r="AM425" s="25">
        <f t="shared" si="473"/>
        <v>25.36363636363637</v>
      </c>
      <c r="AN425" s="25">
        <f t="shared" si="474"/>
        <v>26.454545454545464</v>
      </c>
      <c r="AO425" s="25">
        <f t="shared" ref="AO425:AO443" si="475">VLOOKUP($C$103,$D$3:$K$63,$A$73,0)*(B388-B387)</f>
        <v>27.818181818181827</v>
      </c>
      <c r="AP425" s="25">
        <f>VLOOKUP($C$104,$D$3:$K$63,$A$73,0)*(B387-B386)</f>
        <v>29.454545454545464</v>
      </c>
      <c r="AQ425" s="25">
        <f>VLOOKUP($C$105,$D$3:$K$63,$A$73,0)*B386</f>
        <v>0</v>
      </c>
      <c r="AR425" s="25"/>
      <c r="AS425" s="25"/>
      <c r="AT425" s="25"/>
      <c r="AU425" s="25"/>
      <c r="AV425" s="25"/>
      <c r="AW425" s="25"/>
      <c r="AX425" s="25"/>
      <c r="AY425" s="25"/>
      <c r="AZ425" s="25"/>
      <c r="BA425" s="25"/>
      <c r="BB425" s="25"/>
      <c r="BC425" s="25"/>
      <c r="BD425" s="25"/>
      <c r="BE425" s="25"/>
      <c r="BF425" s="25"/>
      <c r="BG425" s="25"/>
      <c r="BH425" s="25"/>
      <c r="BI425" s="25"/>
      <c r="BJ425" s="25"/>
      <c r="BK425" s="25"/>
      <c r="BL425" s="25"/>
      <c r="BM425" s="21">
        <f t="shared" si="427"/>
        <v>239.18181818181822</v>
      </c>
      <c r="BP425" s="18">
        <v>2039</v>
      </c>
      <c r="BQ425" s="14">
        <f t="shared" si="465"/>
        <v>0</v>
      </c>
      <c r="BR425" s="14">
        <f t="shared" si="465"/>
        <v>0</v>
      </c>
      <c r="BS425" s="14">
        <f t="shared" si="465"/>
        <v>0</v>
      </c>
      <c r="BT425" s="14">
        <f t="shared" si="465"/>
        <v>0</v>
      </c>
      <c r="BU425" s="14">
        <f t="shared" si="465"/>
        <v>0</v>
      </c>
      <c r="BV425" s="14">
        <f t="shared" si="465"/>
        <v>0</v>
      </c>
      <c r="BW425" s="14">
        <f t="shared" si="465"/>
        <v>0</v>
      </c>
      <c r="BX425" s="14">
        <f t="shared" si="465"/>
        <v>0</v>
      </c>
      <c r="BY425" s="14">
        <f t="shared" si="465"/>
        <v>0</v>
      </c>
      <c r="BZ425" s="14">
        <f t="shared" si="465"/>
        <v>0</v>
      </c>
      <c r="CA425" s="14">
        <f t="shared" si="465"/>
        <v>0</v>
      </c>
      <c r="CB425" s="14">
        <f t="shared" si="465"/>
        <v>0</v>
      </c>
      <c r="CC425" s="14">
        <f t="shared" si="465"/>
        <v>0</v>
      </c>
      <c r="CD425" s="14">
        <f t="shared" si="465"/>
        <v>0</v>
      </c>
      <c r="CE425" s="14">
        <f t="shared" si="465"/>
        <v>0</v>
      </c>
      <c r="CF425" s="14">
        <f t="shared" si="465"/>
        <v>0</v>
      </c>
      <c r="CG425" s="14">
        <f t="shared" si="444"/>
        <v>0</v>
      </c>
      <c r="CH425" s="14">
        <f t="shared" si="444"/>
        <v>0</v>
      </c>
      <c r="CI425" s="14">
        <f t="shared" si="444"/>
        <v>0</v>
      </c>
      <c r="CJ425" s="14">
        <f t="shared" si="444"/>
        <v>0</v>
      </c>
      <c r="CK425" s="14">
        <f t="shared" si="444"/>
        <v>0</v>
      </c>
      <c r="CL425" s="14">
        <f t="shared" si="444"/>
        <v>0</v>
      </c>
      <c r="CM425" s="14">
        <f t="shared" si="444"/>
        <v>0</v>
      </c>
      <c r="CN425" s="14">
        <f t="shared" si="444"/>
        <v>0</v>
      </c>
      <c r="CO425" s="14">
        <f t="shared" si="444"/>
        <v>0</v>
      </c>
      <c r="CP425" s="14">
        <f t="shared" si="444"/>
        <v>0</v>
      </c>
      <c r="CQ425" s="14">
        <f t="shared" si="444"/>
        <v>0</v>
      </c>
      <c r="CR425" s="14">
        <f t="shared" si="444"/>
        <v>0</v>
      </c>
      <c r="CS425" s="14">
        <f t="shared" si="444"/>
        <v>5.8152793614595008E-2</v>
      </c>
      <c r="CT425" s="14">
        <f t="shared" si="444"/>
        <v>6.385404789053592E-2</v>
      </c>
      <c r="CU425" s="14">
        <f t="shared" si="444"/>
        <v>6.9555302166476637E-2</v>
      </c>
      <c r="CV425" s="14">
        <f t="shared" si="444"/>
        <v>7.7537058152793631E-2</v>
      </c>
      <c r="CW425" s="14">
        <f t="shared" si="459"/>
        <v>8.4378563283922473E-2</v>
      </c>
      <c r="CX425" s="14">
        <f t="shared" si="448"/>
        <v>9.1220068415051342E-2</v>
      </c>
      <c r="CY425" s="14">
        <f t="shared" si="448"/>
        <v>9.9201824401368308E-2</v>
      </c>
      <c r="CZ425" s="14">
        <f t="shared" si="448"/>
        <v>0.10604332953249716</v>
      </c>
      <c r="DA425" s="14">
        <f t="shared" si="448"/>
        <v>0.11060433295324974</v>
      </c>
      <c r="DB425" s="14">
        <f t="shared" si="448"/>
        <v>0.11630558722919045</v>
      </c>
      <c r="DC425" s="14">
        <f>AP425/$BM425</f>
        <v>0.12314709236031929</v>
      </c>
      <c r="DD425" s="14">
        <f t="shared" si="448"/>
        <v>0</v>
      </c>
      <c r="DE425" s="14">
        <f t="shared" si="448"/>
        <v>0</v>
      </c>
      <c r="DF425" s="14">
        <f t="shared" si="448"/>
        <v>0</v>
      </c>
      <c r="DG425" s="14">
        <f t="shared" si="448"/>
        <v>0</v>
      </c>
      <c r="DH425" s="14">
        <f t="shared" si="448"/>
        <v>0</v>
      </c>
      <c r="DI425" s="14">
        <f t="shared" si="448"/>
        <v>0</v>
      </c>
      <c r="DJ425" s="14">
        <f t="shared" si="448"/>
        <v>0</v>
      </c>
      <c r="DK425" s="14">
        <f t="shared" si="448"/>
        <v>0</v>
      </c>
      <c r="DL425" s="14">
        <f t="shared" si="448"/>
        <v>0</v>
      </c>
      <c r="DM425" s="14">
        <f t="shared" si="448"/>
        <v>0</v>
      </c>
      <c r="DN425" s="14">
        <f t="shared" si="468"/>
        <v>0</v>
      </c>
      <c r="DO425" s="14">
        <f t="shared" si="468"/>
        <v>0</v>
      </c>
      <c r="DP425" s="14">
        <f t="shared" si="468"/>
        <v>0</v>
      </c>
      <c r="DQ425" s="14">
        <f t="shared" si="466"/>
        <v>0</v>
      </c>
      <c r="DR425" s="14">
        <f t="shared" si="466"/>
        <v>0</v>
      </c>
      <c r="DS425" s="14">
        <f t="shared" si="446"/>
        <v>0</v>
      </c>
      <c r="DT425" s="14">
        <f t="shared" si="425"/>
        <v>0</v>
      </c>
      <c r="DU425" s="14">
        <f t="shared" si="425"/>
        <v>0</v>
      </c>
      <c r="DV425" s="14">
        <f t="shared" si="425"/>
        <v>0</v>
      </c>
      <c r="DW425" s="14">
        <f t="shared" si="425"/>
        <v>0</v>
      </c>
      <c r="DX425" s="14">
        <f t="shared" si="425"/>
        <v>0</v>
      </c>
      <c r="DY425" s="14">
        <f t="shared" si="425"/>
        <v>0</v>
      </c>
      <c r="DZ425" s="14">
        <f>SUM(BQ425:DY425)</f>
        <v>1</v>
      </c>
    </row>
    <row r="426" spans="3:130">
      <c r="C426" s="18">
        <v>2040</v>
      </c>
      <c r="D426" s="25"/>
      <c r="E426" s="25"/>
      <c r="F426" s="25"/>
      <c r="G426" s="25"/>
      <c r="H426" s="25"/>
      <c r="I426" s="25"/>
      <c r="J426" s="25"/>
      <c r="K426" s="25"/>
      <c r="L426" s="25"/>
      <c r="M426" s="25"/>
      <c r="N426" s="25"/>
      <c r="O426" s="25"/>
      <c r="P426" s="25"/>
      <c r="Q426" s="25"/>
      <c r="R426" s="25"/>
      <c r="S426" s="25"/>
      <c r="T426" s="25"/>
      <c r="U426" s="25"/>
      <c r="V426" s="25"/>
      <c r="W426" s="25"/>
      <c r="X426" s="25">
        <f t="shared" si="454"/>
        <v>0</v>
      </c>
      <c r="Y426" s="25">
        <f t="shared" si="455"/>
        <v>0</v>
      </c>
      <c r="Z426" s="25">
        <f t="shared" si="456"/>
        <v>0</v>
      </c>
      <c r="AA426" s="25">
        <f t="shared" si="457"/>
        <v>0</v>
      </c>
      <c r="AB426" s="25">
        <f t="shared" si="458"/>
        <v>0</v>
      </c>
      <c r="AC426" s="25">
        <f t="shared" si="460"/>
        <v>0</v>
      </c>
      <c r="AD426" s="25">
        <f t="shared" si="461"/>
        <v>0</v>
      </c>
      <c r="AE426" s="25">
        <f t="shared" si="462"/>
        <v>0</v>
      </c>
      <c r="AF426" s="25">
        <f t="shared" si="463"/>
        <v>0</v>
      </c>
      <c r="AG426" s="25">
        <f t="shared" si="464"/>
        <v>15.272727272727222</v>
      </c>
      <c r="AH426" s="25">
        <f t="shared" si="467"/>
        <v>16.63636363636364</v>
      </c>
      <c r="AI426" s="25">
        <f t="shared" si="469"/>
        <v>18.54545454545455</v>
      </c>
      <c r="AJ426" s="25">
        <f t="shared" si="470"/>
        <v>20.181818181818187</v>
      </c>
      <c r="AK426" s="25">
        <f t="shared" si="471"/>
        <v>21.818181818181827</v>
      </c>
      <c r="AL426" s="25">
        <f t="shared" si="472"/>
        <v>23.727272727272734</v>
      </c>
      <c r="AM426" s="25">
        <f t="shared" si="473"/>
        <v>25.36363636363637</v>
      </c>
      <c r="AN426" s="25">
        <f t="shared" si="474"/>
        <v>26.454545454545464</v>
      </c>
      <c r="AO426" s="25">
        <f t="shared" si="475"/>
        <v>27.818181818181827</v>
      </c>
      <c r="AP426" s="25">
        <f t="shared" ref="AP426:AP444" si="476">VLOOKUP($C$104,$D$3:$K$63,$A$73,0)*(B388-B387)</f>
        <v>29.454545454545464</v>
      </c>
      <c r="AQ426" s="25">
        <f>VLOOKUP($C$105,$D$3:$K$63,$A$73,0)*(B387-B386)</f>
        <v>31.090909090909101</v>
      </c>
      <c r="AR426" s="25">
        <f>VLOOKUP($C$106,$D$3:$K$63,$A$73,0)*B386</f>
        <v>0</v>
      </c>
      <c r="AS426" s="25"/>
      <c r="AT426" s="25"/>
      <c r="AU426" s="25"/>
      <c r="AV426" s="25"/>
      <c r="AW426" s="25"/>
      <c r="AX426" s="25"/>
      <c r="AY426" s="25"/>
      <c r="AZ426" s="25"/>
      <c r="BA426" s="25"/>
      <c r="BB426" s="25"/>
      <c r="BC426" s="25"/>
      <c r="BD426" s="25"/>
      <c r="BE426" s="25"/>
      <c r="BF426" s="25"/>
      <c r="BG426" s="25"/>
      <c r="BH426" s="25"/>
      <c r="BI426" s="25"/>
      <c r="BJ426" s="25"/>
      <c r="BK426" s="25"/>
      <c r="BL426" s="25"/>
      <c r="BM426" s="21">
        <f t="shared" si="427"/>
        <v>256.36363636363637</v>
      </c>
      <c r="BP426" s="18">
        <v>2040</v>
      </c>
      <c r="BQ426" s="14">
        <f t="shared" si="465"/>
        <v>0</v>
      </c>
      <c r="BR426" s="14">
        <f t="shared" si="465"/>
        <v>0</v>
      </c>
      <c r="BS426" s="14">
        <f t="shared" si="465"/>
        <v>0</v>
      </c>
      <c r="BT426" s="14">
        <f t="shared" si="465"/>
        <v>0</v>
      </c>
      <c r="BU426" s="14">
        <f t="shared" si="465"/>
        <v>0</v>
      </c>
      <c r="BV426" s="14">
        <f t="shared" si="465"/>
        <v>0</v>
      </c>
      <c r="BW426" s="14">
        <f t="shared" si="465"/>
        <v>0</v>
      </c>
      <c r="BX426" s="14">
        <f t="shared" si="465"/>
        <v>0</v>
      </c>
      <c r="BY426" s="14">
        <f t="shared" si="465"/>
        <v>0</v>
      </c>
      <c r="BZ426" s="14">
        <f t="shared" si="465"/>
        <v>0</v>
      </c>
      <c r="CA426" s="14">
        <f t="shared" si="465"/>
        <v>0</v>
      </c>
      <c r="CB426" s="14">
        <f t="shared" si="465"/>
        <v>0</v>
      </c>
      <c r="CC426" s="14">
        <f t="shared" si="465"/>
        <v>0</v>
      </c>
      <c r="CD426" s="14">
        <f t="shared" si="465"/>
        <v>0</v>
      </c>
      <c r="CE426" s="14">
        <f t="shared" si="465"/>
        <v>0</v>
      </c>
      <c r="CF426" s="14">
        <f t="shared" si="465"/>
        <v>0</v>
      </c>
      <c r="CG426" s="14">
        <f t="shared" si="444"/>
        <v>0</v>
      </c>
      <c r="CH426" s="14">
        <f t="shared" si="444"/>
        <v>0</v>
      </c>
      <c r="CI426" s="14">
        <f t="shared" si="444"/>
        <v>0</v>
      </c>
      <c r="CJ426" s="14">
        <f t="shared" si="444"/>
        <v>0</v>
      </c>
      <c r="CK426" s="14">
        <f t="shared" si="444"/>
        <v>0</v>
      </c>
      <c r="CL426" s="14">
        <f t="shared" si="444"/>
        <v>0</v>
      </c>
      <c r="CM426" s="14">
        <f t="shared" si="444"/>
        <v>0</v>
      </c>
      <c r="CN426" s="14">
        <f t="shared" si="444"/>
        <v>0</v>
      </c>
      <c r="CO426" s="14">
        <f t="shared" si="444"/>
        <v>0</v>
      </c>
      <c r="CP426" s="14">
        <f t="shared" si="444"/>
        <v>0</v>
      </c>
      <c r="CQ426" s="14">
        <f t="shared" si="444"/>
        <v>0</v>
      </c>
      <c r="CR426" s="14">
        <f t="shared" si="444"/>
        <v>0</v>
      </c>
      <c r="CS426" s="14">
        <f t="shared" si="444"/>
        <v>0</v>
      </c>
      <c r="CT426" s="14">
        <f t="shared" si="444"/>
        <v>5.9574468085106184E-2</v>
      </c>
      <c r="CU426" s="14">
        <f t="shared" si="444"/>
        <v>6.4893617021276606E-2</v>
      </c>
      <c r="CV426" s="14">
        <f t="shared" si="444"/>
        <v>7.2340425531914915E-2</v>
      </c>
      <c r="CW426" s="14">
        <f t="shared" si="459"/>
        <v>7.8723404255319165E-2</v>
      </c>
      <c r="CX426" s="14">
        <f t="shared" si="448"/>
        <v>8.510638297872343E-2</v>
      </c>
      <c r="CY426" s="14">
        <f t="shared" si="448"/>
        <v>9.2553191489361725E-2</v>
      </c>
      <c r="CZ426" s="14">
        <f t="shared" si="448"/>
        <v>9.8936170212765975E-2</v>
      </c>
      <c r="DA426" s="14">
        <f t="shared" si="448"/>
        <v>0.10319148936170217</v>
      </c>
      <c r="DB426" s="14">
        <f t="shared" si="448"/>
        <v>0.10851063829787237</v>
      </c>
      <c r="DC426" s="14">
        <f>AP425/$BM426</f>
        <v>0.11489361702127662</v>
      </c>
      <c r="DD426" s="14">
        <f t="shared" si="448"/>
        <v>0.12127659574468089</v>
      </c>
      <c r="DE426" s="14">
        <f t="shared" si="448"/>
        <v>0</v>
      </c>
      <c r="DF426" s="14">
        <f t="shared" si="448"/>
        <v>0</v>
      </c>
      <c r="DG426" s="14">
        <f t="shared" si="448"/>
        <v>0</v>
      </c>
      <c r="DH426" s="14">
        <f t="shared" si="448"/>
        <v>0</v>
      </c>
      <c r="DI426" s="14">
        <f t="shared" si="448"/>
        <v>0</v>
      </c>
      <c r="DJ426" s="14">
        <f t="shared" si="448"/>
        <v>0</v>
      </c>
      <c r="DK426" s="14">
        <f t="shared" si="448"/>
        <v>0</v>
      </c>
      <c r="DL426" s="14">
        <f t="shared" si="448"/>
        <v>0</v>
      </c>
      <c r="DM426" s="14">
        <f t="shared" si="448"/>
        <v>0</v>
      </c>
      <c r="DN426" s="14">
        <f t="shared" si="468"/>
        <v>0</v>
      </c>
      <c r="DO426" s="14">
        <f t="shared" si="468"/>
        <v>0</v>
      </c>
      <c r="DP426" s="14">
        <f t="shared" si="468"/>
        <v>0</v>
      </c>
      <c r="DQ426" s="14">
        <f t="shared" si="466"/>
        <v>0</v>
      </c>
      <c r="DR426" s="14">
        <f t="shared" si="466"/>
        <v>0</v>
      </c>
      <c r="DS426" s="14">
        <f t="shared" si="446"/>
        <v>0</v>
      </c>
      <c r="DT426" s="14">
        <f t="shared" si="425"/>
        <v>0</v>
      </c>
      <c r="DU426" s="14">
        <f t="shared" si="425"/>
        <v>0</v>
      </c>
      <c r="DV426" s="14">
        <f t="shared" si="425"/>
        <v>0</v>
      </c>
      <c r="DW426" s="14">
        <f t="shared" si="425"/>
        <v>0</v>
      </c>
      <c r="DX426" s="14">
        <f t="shared" si="425"/>
        <v>0</v>
      </c>
      <c r="DY426" s="14">
        <f t="shared" si="425"/>
        <v>0</v>
      </c>
      <c r="DZ426" s="14">
        <f t="shared" ref="DZ426:DZ446" si="477">SUM(BQ426:DY426)</f>
        <v>1.0000000000000002</v>
      </c>
    </row>
    <row r="427" spans="3:130">
      <c r="C427" s="18">
        <v>2041</v>
      </c>
      <c r="D427" s="25"/>
      <c r="E427" s="25"/>
      <c r="F427" s="25"/>
      <c r="G427" s="25"/>
      <c r="H427" s="25"/>
      <c r="I427" s="25"/>
      <c r="J427" s="25"/>
      <c r="K427" s="25"/>
      <c r="L427" s="25"/>
      <c r="M427" s="25"/>
      <c r="N427" s="25"/>
      <c r="O427" s="25"/>
      <c r="P427" s="25"/>
      <c r="Q427" s="25"/>
      <c r="R427" s="25"/>
      <c r="S427" s="25"/>
      <c r="T427" s="25"/>
      <c r="U427" s="25"/>
      <c r="V427" s="25"/>
      <c r="W427" s="25"/>
      <c r="X427" s="25"/>
      <c r="Y427" s="25">
        <f t="shared" si="455"/>
        <v>0</v>
      </c>
      <c r="Z427" s="25">
        <f t="shared" si="456"/>
        <v>0</v>
      </c>
      <c r="AA427" s="25">
        <f t="shared" si="457"/>
        <v>0</v>
      </c>
      <c r="AB427" s="25">
        <f t="shared" si="458"/>
        <v>0</v>
      </c>
      <c r="AC427" s="25">
        <f t="shared" si="460"/>
        <v>0</v>
      </c>
      <c r="AD427" s="25">
        <f t="shared" si="461"/>
        <v>0</v>
      </c>
      <c r="AE427" s="25">
        <f t="shared" si="462"/>
        <v>0</v>
      </c>
      <c r="AF427" s="25">
        <f t="shared" si="463"/>
        <v>0</v>
      </c>
      <c r="AG427" s="25">
        <f t="shared" si="464"/>
        <v>0</v>
      </c>
      <c r="AH427" s="25">
        <f t="shared" si="467"/>
        <v>16.63636363636358</v>
      </c>
      <c r="AI427" s="25">
        <f t="shared" si="469"/>
        <v>18.54545454545455</v>
      </c>
      <c r="AJ427" s="25">
        <f t="shared" si="470"/>
        <v>20.181818181818187</v>
      </c>
      <c r="AK427" s="25">
        <f t="shared" si="471"/>
        <v>21.818181818181827</v>
      </c>
      <c r="AL427" s="25">
        <f t="shared" si="472"/>
        <v>23.727272727272734</v>
      </c>
      <c r="AM427" s="25">
        <f t="shared" si="473"/>
        <v>25.36363636363637</v>
      </c>
      <c r="AN427" s="25">
        <f t="shared" si="474"/>
        <v>26.454545454545464</v>
      </c>
      <c r="AO427" s="25">
        <f t="shared" si="475"/>
        <v>27.818181818181827</v>
      </c>
      <c r="AP427" s="25">
        <f t="shared" si="476"/>
        <v>29.454545454545464</v>
      </c>
      <c r="AQ427" s="25">
        <f t="shared" ref="AQ427:AQ445" si="478">VLOOKUP($C$105,$D$3:$K$63,$A$73,0)*(B388-B387)</f>
        <v>31.090909090909101</v>
      </c>
      <c r="AR427" s="25">
        <f>VLOOKUP($C$106,$D$3:$K$63,$A$73,0)*(B387-B386)</f>
        <v>32.181818181818194</v>
      </c>
      <c r="AS427" s="25">
        <f>VLOOKUP($C$107,$D$3:$K$63,$A$73,0)*B386</f>
        <v>0</v>
      </c>
      <c r="AT427" s="25"/>
      <c r="AU427" s="25"/>
      <c r="AV427" s="25"/>
      <c r="AW427" s="25"/>
      <c r="AX427" s="25"/>
      <c r="AY427" s="25"/>
      <c r="AZ427" s="25"/>
      <c r="BA427" s="25"/>
      <c r="BB427" s="25"/>
      <c r="BC427" s="25"/>
      <c r="BD427" s="25"/>
      <c r="BE427" s="25"/>
      <c r="BF427" s="25"/>
      <c r="BG427" s="25"/>
      <c r="BH427" s="25"/>
      <c r="BI427" s="25"/>
      <c r="BJ427" s="25"/>
      <c r="BK427" s="25"/>
      <c r="BL427" s="25"/>
      <c r="BM427" s="21">
        <f t="shared" si="427"/>
        <v>273.27272727272731</v>
      </c>
      <c r="BP427" s="18">
        <v>2041</v>
      </c>
      <c r="BQ427" s="14">
        <f t="shared" si="465"/>
        <v>0</v>
      </c>
      <c r="BR427" s="14">
        <f t="shared" si="465"/>
        <v>0</v>
      </c>
      <c r="BS427" s="14">
        <f t="shared" si="465"/>
        <v>0</v>
      </c>
      <c r="BT427" s="14">
        <f t="shared" si="465"/>
        <v>0</v>
      </c>
      <c r="BU427" s="14">
        <f t="shared" si="465"/>
        <v>0</v>
      </c>
      <c r="BV427" s="14">
        <f t="shared" si="465"/>
        <v>0</v>
      </c>
      <c r="BW427" s="14">
        <f t="shared" si="465"/>
        <v>0</v>
      </c>
      <c r="BX427" s="14">
        <f t="shared" si="465"/>
        <v>0</v>
      </c>
      <c r="BY427" s="14">
        <f t="shared" si="465"/>
        <v>0</v>
      </c>
      <c r="BZ427" s="14">
        <f t="shared" si="465"/>
        <v>0</v>
      </c>
      <c r="CA427" s="14">
        <f t="shared" si="465"/>
        <v>0</v>
      </c>
      <c r="CB427" s="14">
        <f t="shared" si="465"/>
        <v>0</v>
      </c>
      <c r="CC427" s="14">
        <f t="shared" si="465"/>
        <v>0</v>
      </c>
      <c r="CD427" s="14">
        <f t="shared" si="465"/>
        <v>0</v>
      </c>
      <c r="CE427" s="14">
        <f t="shared" si="465"/>
        <v>0</v>
      </c>
      <c r="CF427" s="14">
        <f t="shared" si="465"/>
        <v>0</v>
      </c>
      <c r="CG427" s="14">
        <f t="shared" si="444"/>
        <v>0</v>
      </c>
      <c r="CH427" s="14">
        <f t="shared" si="444"/>
        <v>0</v>
      </c>
      <c r="CI427" s="14">
        <f t="shared" si="444"/>
        <v>0</v>
      </c>
      <c r="CJ427" s="14">
        <f t="shared" si="444"/>
        <v>0</v>
      </c>
      <c r="CK427" s="14">
        <f t="shared" ref="CK427:CV446" si="479">X427/$BM427</f>
        <v>0</v>
      </c>
      <c r="CL427" s="14">
        <f t="shared" si="479"/>
        <v>0</v>
      </c>
      <c r="CM427" s="14">
        <f t="shared" si="479"/>
        <v>0</v>
      </c>
      <c r="CN427" s="14">
        <f t="shared" si="479"/>
        <v>0</v>
      </c>
      <c r="CO427" s="14">
        <f t="shared" si="479"/>
        <v>0</v>
      </c>
      <c r="CP427" s="14">
        <f t="shared" si="479"/>
        <v>0</v>
      </c>
      <c r="CQ427" s="14">
        <f t="shared" si="479"/>
        <v>0</v>
      </c>
      <c r="CR427" s="14">
        <f t="shared" si="479"/>
        <v>0</v>
      </c>
      <c r="CS427" s="14">
        <f t="shared" si="479"/>
        <v>0</v>
      </c>
      <c r="CT427" s="14">
        <f t="shared" si="479"/>
        <v>0</v>
      </c>
      <c r="CU427" s="14">
        <f t="shared" si="479"/>
        <v>6.0878243512973836E-2</v>
      </c>
      <c r="CV427" s="14">
        <f t="shared" si="479"/>
        <v>6.7864271457085831E-2</v>
      </c>
      <c r="CW427" s="14">
        <f t="shared" si="459"/>
        <v>7.3852295409181645E-2</v>
      </c>
      <c r="CX427" s="14">
        <f t="shared" si="448"/>
        <v>7.9840319361277473E-2</v>
      </c>
      <c r="CY427" s="14">
        <f t="shared" si="448"/>
        <v>8.682634730538924E-2</v>
      </c>
      <c r="CZ427" s="14">
        <f t="shared" si="448"/>
        <v>9.281437125748504E-2</v>
      </c>
      <c r="DA427" s="14">
        <f t="shared" si="448"/>
        <v>9.6806387225548921E-2</v>
      </c>
      <c r="DB427" s="14">
        <f t="shared" si="448"/>
        <v>0.10179640718562877</v>
      </c>
      <c r="DC427" s="14">
        <f t="shared" si="448"/>
        <v>0.10778443113772457</v>
      </c>
      <c r="DD427" s="14">
        <f t="shared" si="448"/>
        <v>0.11377245508982038</v>
      </c>
      <c r="DE427" s="14">
        <f t="shared" si="448"/>
        <v>0.11776447105788426</v>
      </c>
      <c r="DF427" s="14">
        <f t="shared" si="448"/>
        <v>0</v>
      </c>
      <c r="DG427" s="14">
        <f t="shared" si="448"/>
        <v>0</v>
      </c>
      <c r="DH427" s="14">
        <f t="shared" si="448"/>
        <v>0</v>
      </c>
      <c r="DI427" s="14">
        <f t="shared" si="448"/>
        <v>0</v>
      </c>
      <c r="DJ427" s="14">
        <f t="shared" si="448"/>
        <v>0</v>
      </c>
      <c r="DK427" s="14">
        <f t="shared" si="448"/>
        <v>0</v>
      </c>
      <c r="DL427" s="14">
        <f t="shared" si="448"/>
        <v>0</v>
      </c>
      <c r="DM427" s="14">
        <f t="shared" si="448"/>
        <v>0</v>
      </c>
      <c r="DN427" s="14">
        <f t="shared" si="468"/>
        <v>0</v>
      </c>
      <c r="DO427" s="14">
        <f t="shared" si="468"/>
        <v>0</v>
      </c>
      <c r="DP427" s="14">
        <f t="shared" si="468"/>
        <v>0</v>
      </c>
      <c r="DQ427" s="14">
        <f t="shared" si="466"/>
        <v>0</v>
      </c>
      <c r="DR427" s="14">
        <f t="shared" si="466"/>
        <v>0</v>
      </c>
      <c r="DS427" s="14">
        <f t="shared" si="446"/>
        <v>0</v>
      </c>
      <c r="DT427" s="14">
        <f t="shared" si="425"/>
        <v>0</v>
      </c>
      <c r="DU427" s="14">
        <f t="shared" si="425"/>
        <v>0</v>
      </c>
      <c r="DV427" s="14">
        <f t="shared" si="425"/>
        <v>0</v>
      </c>
      <c r="DW427" s="14">
        <f t="shared" si="425"/>
        <v>0</v>
      </c>
      <c r="DX427" s="14">
        <f t="shared" si="425"/>
        <v>0</v>
      </c>
      <c r="DY427" s="14">
        <f t="shared" si="425"/>
        <v>0</v>
      </c>
      <c r="DZ427" s="14">
        <f t="shared" si="477"/>
        <v>0.99999999999999989</v>
      </c>
    </row>
    <row r="428" spans="3:130">
      <c r="C428" s="18">
        <v>2042</v>
      </c>
      <c r="D428" s="25"/>
      <c r="E428" s="25"/>
      <c r="F428" s="25"/>
      <c r="G428" s="25"/>
      <c r="H428" s="25"/>
      <c r="I428" s="25"/>
      <c r="J428" s="25"/>
      <c r="K428" s="25"/>
      <c r="L428" s="25"/>
      <c r="M428" s="25"/>
      <c r="N428" s="25"/>
      <c r="O428" s="25"/>
      <c r="P428" s="25"/>
      <c r="Q428" s="25"/>
      <c r="R428" s="25"/>
      <c r="S428" s="25"/>
      <c r="T428" s="25"/>
      <c r="U428" s="25"/>
      <c r="V428" s="25"/>
      <c r="W428" s="25"/>
      <c r="X428" s="25"/>
      <c r="Y428" s="25"/>
      <c r="Z428" s="25">
        <f t="shared" si="456"/>
        <v>0</v>
      </c>
      <c r="AA428" s="25">
        <f t="shared" si="457"/>
        <v>0</v>
      </c>
      <c r="AB428" s="25">
        <f t="shared" si="458"/>
        <v>0</v>
      </c>
      <c r="AC428" s="25">
        <f t="shared" si="460"/>
        <v>0</v>
      </c>
      <c r="AD428" s="25">
        <f t="shared" si="461"/>
        <v>0</v>
      </c>
      <c r="AE428" s="25">
        <f t="shared" si="462"/>
        <v>0</v>
      </c>
      <c r="AF428" s="25">
        <f t="shared" si="463"/>
        <v>0</v>
      </c>
      <c r="AG428" s="25">
        <f t="shared" si="464"/>
        <v>0</v>
      </c>
      <c r="AH428" s="25">
        <f t="shared" si="467"/>
        <v>0</v>
      </c>
      <c r="AI428" s="25">
        <f t="shared" si="469"/>
        <v>18.545454545454483</v>
      </c>
      <c r="AJ428" s="25">
        <f t="shared" si="470"/>
        <v>20.181818181818187</v>
      </c>
      <c r="AK428" s="25">
        <f t="shared" si="471"/>
        <v>21.818181818181827</v>
      </c>
      <c r="AL428" s="25">
        <f t="shared" si="472"/>
        <v>23.727272727272734</v>
      </c>
      <c r="AM428" s="25">
        <f t="shared" si="473"/>
        <v>25.36363636363637</v>
      </c>
      <c r="AN428" s="25">
        <f t="shared" si="474"/>
        <v>26.454545454545464</v>
      </c>
      <c r="AO428" s="25">
        <f t="shared" si="475"/>
        <v>27.818181818181827</v>
      </c>
      <c r="AP428" s="25">
        <f t="shared" si="476"/>
        <v>29.454545454545464</v>
      </c>
      <c r="AQ428" s="25">
        <f t="shared" si="478"/>
        <v>31.090909090909101</v>
      </c>
      <c r="AR428" s="25">
        <f t="shared" ref="AR428:AR446" si="480">VLOOKUP($C$106,$D$3:$K$63,$A$73,0)*(B388-B387)</f>
        <v>32.181818181818194</v>
      </c>
      <c r="AS428" s="25">
        <f>VLOOKUP($C$107,$D$3:$K$63,$A$73,0)*(B387-B386)</f>
        <v>34.636363636363647</v>
      </c>
      <c r="AT428" s="25">
        <f>VLOOKUP($C$108,$D$3:$K$63,$A$73,0)*B386</f>
        <v>0</v>
      </c>
      <c r="AU428" s="25"/>
      <c r="AV428" s="25"/>
      <c r="AW428" s="25"/>
      <c r="AX428" s="25"/>
      <c r="AY428" s="25"/>
      <c r="AZ428" s="25"/>
      <c r="BA428" s="25"/>
      <c r="BB428" s="25"/>
      <c r="BC428" s="25"/>
      <c r="BD428" s="25"/>
      <c r="BE428" s="25"/>
      <c r="BF428" s="25"/>
      <c r="BG428" s="25"/>
      <c r="BH428" s="25"/>
      <c r="BI428" s="25"/>
      <c r="BJ428" s="25"/>
      <c r="BK428" s="25"/>
      <c r="BL428" s="25"/>
      <c r="BM428" s="21">
        <f t="shared" si="427"/>
        <v>291.27272727272725</v>
      </c>
      <c r="BP428" s="18">
        <v>2042</v>
      </c>
      <c r="BQ428" s="14">
        <f t="shared" si="465"/>
        <v>0</v>
      </c>
      <c r="BR428" s="14">
        <f t="shared" si="465"/>
        <v>0</v>
      </c>
      <c r="BS428" s="14">
        <f t="shared" si="465"/>
        <v>0</v>
      </c>
      <c r="BT428" s="14">
        <f t="shared" si="465"/>
        <v>0</v>
      </c>
      <c r="BU428" s="14">
        <f t="shared" si="465"/>
        <v>0</v>
      </c>
      <c r="BV428" s="14">
        <f t="shared" si="465"/>
        <v>0</v>
      </c>
      <c r="BW428" s="14">
        <f t="shared" si="465"/>
        <v>0</v>
      </c>
      <c r="BX428" s="14">
        <f t="shared" si="465"/>
        <v>0</v>
      </c>
      <c r="BY428" s="14">
        <f t="shared" si="465"/>
        <v>0</v>
      </c>
      <c r="BZ428" s="14">
        <f t="shared" si="465"/>
        <v>0</v>
      </c>
      <c r="CA428" s="14">
        <f t="shared" si="465"/>
        <v>0</v>
      </c>
      <c r="CB428" s="14">
        <f t="shared" si="465"/>
        <v>0</v>
      </c>
      <c r="CC428" s="14">
        <f t="shared" si="465"/>
        <v>0</v>
      </c>
      <c r="CD428" s="14">
        <f t="shared" si="465"/>
        <v>0</v>
      </c>
      <c r="CE428" s="14">
        <f t="shared" si="465"/>
        <v>0</v>
      </c>
      <c r="CF428" s="14">
        <f t="shared" si="465"/>
        <v>0</v>
      </c>
      <c r="CG428" s="14">
        <f t="shared" ref="CG428:CJ446" si="481">T428/$BM428</f>
        <v>0</v>
      </c>
      <c r="CH428" s="14">
        <f t="shared" si="481"/>
        <v>0</v>
      </c>
      <c r="CI428" s="14">
        <f t="shared" si="481"/>
        <v>0</v>
      </c>
      <c r="CJ428" s="14">
        <f t="shared" si="481"/>
        <v>0</v>
      </c>
      <c r="CK428" s="14">
        <f t="shared" si="479"/>
        <v>0</v>
      </c>
      <c r="CL428" s="14">
        <f t="shared" si="479"/>
        <v>0</v>
      </c>
      <c r="CM428" s="14">
        <f t="shared" si="479"/>
        <v>0</v>
      </c>
      <c r="CN428" s="14">
        <f t="shared" si="479"/>
        <v>0</v>
      </c>
      <c r="CO428" s="14">
        <f t="shared" si="479"/>
        <v>0</v>
      </c>
      <c r="CP428" s="14">
        <f t="shared" si="479"/>
        <v>0</v>
      </c>
      <c r="CQ428" s="14">
        <f t="shared" si="479"/>
        <v>0</v>
      </c>
      <c r="CR428" s="14">
        <f t="shared" si="479"/>
        <v>0</v>
      </c>
      <c r="CS428" s="14">
        <f t="shared" si="479"/>
        <v>0</v>
      </c>
      <c r="CT428" s="14">
        <f t="shared" si="479"/>
        <v>0</v>
      </c>
      <c r="CU428" s="14">
        <f t="shared" si="479"/>
        <v>0</v>
      </c>
      <c r="CV428" s="14">
        <f t="shared" si="479"/>
        <v>6.3670411985018521E-2</v>
      </c>
      <c r="CW428" s="14">
        <f t="shared" si="459"/>
        <v>6.9288389513108631E-2</v>
      </c>
      <c r="CX428" s="14">
        <f t="shared" si="448"/>
        <v>7.4906367041198532E-2</v>
      </c>
      <c r="CY428" s="14">
        <f t="shared" si="448"/>
        <v>8.1460674157303403E-2</v>
      </c>
      <c r="CZ428" s="14">
        <f t="shared" si="448"/>
        <v>8.7078651685393291E-2</v>
      </c>
      <c r="DA428" s="14">
        <f t="shared" si="448"/>
        <v>9.0823970037453225E-2</v>
      </c>
      <c r="DB428" s="14">
        <f t="shared" si="448"/>
        <v>9.5505617977528129E-2</v>
      </c>
      <c r="DC428" s="14">
        <f t="shared" si="448"/>
        <v>0.10112359550561802</v>
      </c>
      <c r="DD428" s="14">
        <f t="shared" si="448"/>
        <v>0.1067415730337079</v>
      </c>
      <c r="DE428" s="14">
        <f t="shared" si="448"/>
        <v>0.11048689138576784</v>
      </c>
      <c r="DF428" s="14">
        <f t="shared" si="448"/>
        <v>0.11891385767790266</v>
      </c>
      <c r="DG428" s="14">
        <f t="shared" si="448"/>
        <v>0</v>
      </c>
      <c r="DH428" s="14">
        <f t="shared" si="448"/>
        <v>0</v>
      </c>
      <c r="DI428" s="14">
        <f t="shared" si="448"/>
        <v>0</v>
      </c>
      <c r="DJ428" s="14">
        <f t="shared" si="448"/>
        <v>0</v>
      </c>
      <c r="DK428" s="14">
        <f t="shared" si="448"/>
        <v>0</v>
      </c>
      <c r="DL428" s="14">
        <f t="shared" si="448"/>
        <v>0</v>
      </c>
      <c r="DM428" s="14">
        <f t="shared" si="448"/>
        <v>0</v>
      </c>
      <c r="DN428" s="14">
        <f t="shared" si="468"/>
        <v>0</v>
      </c>
      <c r="DO428" s="14">
        <f t="shared" si="468"/>
        <v>0</v>
      </c>
      <c r="DP428" s="14">
        <f t="shared" si="468"/>
        <v>0</v>
      </c>
      <c r="DQ428" s="14">
        <f t="shared" si="466"/>
        <v>0</v>
      </c>
      <c r="DR428" s="14">
        <f t="shared" si="466"/>
        <v>0</v>
      </c>
      <c r="DS428" s="14">
        <f t="shared" si="446"/>
        <v>0</v>
      </c>
      <c r="DT428" s="14">
        <f t="shared" si="425"/>
        <v>0</v>
      </c>
      <c r="DU428" s="14">
        <f t="shared" si="425"/>
        <v>0</v>
      </c>
      <c r="DV428" s="14">
        <f t="shared" si="425"/>
        <v>0</v>
      </c>
      <c r="DW428" s="14">
        <f t="shared" ref="DW428:DY446" si="482">BJ428/$BM428</f>
        <v>0</v>
      </c>
      <c r="DX428" s="14">
        <f t="shared" si="482"/>
        <v>0</v>
      </c>
      <c r="DY428" s="14">
        <f t="shared" si="482"/>
        <v>0</v>
      </c>
      <c r="DZ428" s="14">
        <f t="shared" si="477"/>
        <v>1.0000000000000002</v>
      </c>
    </row>
    <row r="429" spans="3:130">
      <c r="C429" s="18">
        <v>2043</v>
      </c>
      <c r="D429" s="25"/>
      <c r="E429" s="25"/>
      <c r="F429" s="25"/>
      <c r="G429" s="25"/>
      <c r="H429" s="25"/>
      <c r="I429" s="25"/>
      <c r="J429" s="25"/>
      <c r="K429" s="25"/>
      <c r="L429" s="25"/>
      <c r="M429" s="25"/>
      <c r="N429" s="25"/>
      <c r="O429" s="25"/>
      <c r="P429" s="25"/>
      <c r="Q429" s="25"/>
      <c r="R429" s="25"/>
      <c r="S429" s="25"/>
      <c r="T429" s="25"/>
      <c r="U429" s="25"/>
      <c r="V429" s="25"/>
      <c r="W429" s="25"/>
      <c r="X429" s="25"/>
      <c r="Y429" s="25"/>
      <c r="Z429" s="25"/>
      <c r="AA429" s="25">
        <f t="shared" si="457"/>
        <v>0</v>
      </c>
      <c r="AB429" s="25">
        <f t="shared" si="458"/>
        <v>0</v>
      </c>
      <c r="AC429" s="25">
        <f t="shared" si="460"/>
        <v>0</v>
      </c>
      <c r="AD429" s="25">
        <f t="shared" si="461"/>
        <v>0</v>
      </c>
      <c r="AE429" s="25">
        <f t="shared" si="462"/>
        <v>0</v>
      </c>
      <c r="AF429" s="25">
        <f t="shared" si="463"/>
        <v>0</v>
      </c>
      <c r="AG429" s="25">
        <f t="shared" si="464"/>
        <v>0</v>
      </c>
      <c r="AH429" s="25">
        <f t="shared" si="467"/>
        <v>0</v>
      </c>
      <c r="AI429" s="25">
        <f t="shared" si="469"/>
        <v>0</v>
      </c>
      <c r="AJ429" s="25">
        <f t="shared" si="470"/>
        <v>20.181818181818116</v>
      </c>
      <c r="AK429" s="25">
        <f t="shared" si="471"/>
        <v>21.818181818181827</v>
      </c>
      <c r="AL429" s="25">
        <f t="shared" si="472"/>
        <v>23.727272727272734</v>
      </c>
      <c r="AM429" s="25">
        <f t="shared" si="473"/>
        <v>25.36363636363637</v>
      </c>
      <c r="AN429" s="25">
        <f t="shared" si="474"/>
        <v>26.454545454545464</v>
      </c>
      <c r="AO429" s="25">
        <f t="shared" si="475"/>
        <v>27.818181818181827</v>
      </c>
      <c r="AP429" s="25">
        <f t="shared" si="476"/>
        <v>29.454545454545464</v>
      </c>
      <c r="AQ429" s="25">
        <f t="shared" si="478"/>
        <v>31.090909090909101</v>
      </c>
      <c r="AR429" s="25">
        <f t="shared" si="480"/>
        <v>32.181818181818194</v>
      </c>
      <c r="AS429" s="25">
        <f t="shared" ref="AS429:AS446" si="483">VLOOKUP($C$107,$D$3:$K$63,$A$73,0)*(B388-B387)</f>
        <v>34.636363636363647</v>
      </c>
      <c r="AT429" s="25">
        <f>VLOOKUP($C$108,$D$3:$K$63,$A$73,0)*(B387-B386)</f>
        <v>36.272727272727288</v>
      </c>
      <c r="AU429" s="25">
        <f>VLOOKUP($C$109,$D$3:$K$63,$A$73,0)*B386</f>
        <v>0</v>
      </c>
      <c r="AV429" s="25"/>
      <c r="AW429" s="25"/>
      <c r="AX429" s="25"/>
      <c r="AY429" s="25"/>
      <c r="AZ429" s="25"/>
      <c r="BA429" s="25"/>
      <c r="BB429" s="25"/>
      <c r="BC429" s="25"/>
      <c r="BD429" s="25"/>
      <c r="BE429" s="25"/>
      <c r="BF429" s="25"/>
      <c r="BG429" s="25"/>
      <c r="BH429" s="25"/>
      <c r="BI429" s="25"/>
      <c r="BJ429" s="25"/>
      <c r="BK429" s="25"/>
      <c r="BL429" s="25"/>
      <c r="BM429" s="21">
        <f t="shared" si="427"/>
        <v>309.00000000000006</v>
      </c>
      <c r="BP429" s="18">
        <v>2043</v>
      </c>
      <c r="BQ429" s="14">
        <f t="shared" si="465"/>
        <v>0</v>
      </c>
      <c r="BR429" s="14">
        <f t="shared" si="465"/>
        <v>0</v>
      </c>
      <c r="BS429" s="14">
        <f t="shared" si="465"/>
        <v>0</v>
      </c>
      <c r="BT429" s="14">
        <f t="shared" si="465"/>
        <v>0</v>
      </c>
      <c r="BU429" s="14">
        <f t="shared" si="465"/>
        <v>0</v>
      </c>
      <c r="BV429" s="14">
        <f t="shared" si="465"/>
        <v>0</v>
      </c>
      <c r="BW429" s="14">
        <f t="shared" si="465"/>
        <v>0</v>
      </c>
      <c r="BX429" s="14">
        <f t="shared" si="465"/>
        <v>0</v>
      </c>
      <c r="BY429" s="14">
        <f t="shared" si="465"/>
        <v>0</v>
      </c>
      <c r="BZ429" s="14">
        <f t="shared" si="465"/>
        <v>0</v>
      </c>
      <c r="CA429" s="14">
        <f t="shared" si="465"/>
        <v>0</v>
      </c>
      <c r="CB429" s="14">
        <f t="shared" si="465"/>
        <v>0</v>
      </c>
      <c r="CC429" s="14">
        <f t="shared" si="465"/>
        <v>0</v>
      </c>
      <c r="CD429" s="14">
        <f t="shared" si="465"/>
        <v>0</v>
      </c>
      <c r="CE429" s="14">
        <f t="shared" si="465"/>
        <v>0</v>
      </c>
      <c r="CF429" s="14">
        <f t="shared" si="465"/>
        <v>0</v>
      </c>
      <c r="CG429" s="14">
        <f t="shared" si="481"/>
        <v>0</v>
      </c>
      <c r="CH429" s="14">
        <f t="shared" si="481"/>
        <v>0</v>
      </c>
      <c r="CI429" s="14">
        <f t="shared" si="481"/>
        <v>0</v>
      </c>
      <c r="CJ429" s="14">
        <f t="shared" si="481"/>
        <v>0</v>
      </c>
      <c r="CK429" s="14">
        <f t="shared" si="479"/>
        <v>0</v>
      </c>
      <c r="CL429" s="14">
        <f t="shared" si="479"/>
        <v>0</v>
      </c>
      <c r="CM429" s="14">
        <f t="shared" si="479"/>
        <v>0</v>
      </c>
      <c r="CN429" s="14">
        <f t="shared" si="479"/>
        <v>0</v>
      </c>
      <c r="CO429" s="14">
        <f t="shared" si="479"/>
        <v>0</v>
      </c>
      <c r="CP429" s="14">
        <f t="shared" si="479"/>
        <v>0</v>
      </c>
      <c r="CQ429" s="14">
        <f t="shared" si="479"/>
        <v>0</v>
      </c>
      <c r="CR429" s="14">
        <f t="shared" si="479"/>
        <v>0</v>
      </c>
      <c r="CS429" s="14">
        <f t="shared" si="479"/>
        <v>0</v>
      </c>
      <c r="CT429" s="14">
        <f t="shared" si="479"/>
        <v>0</v>
      </c>
      <c r="CU429" s="14">
        <f t="shared" si="479"/>
        <v>0</v>
      </c>
      <c r="CV429" s="14">
        <f t="shared" si="479"/>
        <v>0</v>
      </c>
      <c r="CW429" s="14">
        <f t="shared" si="459"/>
        <v>6.5313327449249559E-2</v>
      </c>
      <c r="CX429" s="14">
        <f t="shared" si="448"/>
        <v>7.0609002647837621E-2</v>
      </c>
      <c r="CY429" s="14">
        <f t="shared" ref="CY429:DM445" si="484">AL429/$BM429</f>
        <v>7.6787290379523393E-2</v>
      </c>
      <c r="CZ429" s="14">
        <f t="shared" si="484"/>
        <v>8.2082965578111219E-2</v>
      </c>
      <c r="DA429" s="14">
        <f t="shared" si="484"/>
        <v>8.5613415710503099E-2</v>
      </c>
      <c r="DB429" s="14">
        <f t="shared" si="484"/>
        <v>9.0026478375992952E-2</v>
      </c>
      <c r="DC429" s="14">
        <f t="shared" si="484"/>
        <v>9.5322153574580779E-2</v>
      </c>
      <c r="DD429" s="14">
        <f t="shared" si="484"/>
        <v>0.10061782877316859</v>
      </c>
      <c r="DE429" s="14">
        <f t="shared" si="484"/>
        <v>0.10414827890556048</v>
      </c>
      <c r="DF429" s="14">
        <f t="shared" si="484"/>
        <v>0.1120917917034422</v>
      </c>
      <c r="DG429" s="14">
        <f t="shared" si="484"/>
        <v>0.11738746690203003</v>
      </c>
      <c r="DH429" s="14">
        <f t="shared" si="484"/>
        <v>0</v>
      </c>
      <c r="DI429" s="14">
        <f t="shared" si="484"/>
        <v>0</v>
      </c>
      <c r="DJ429" s="14">
        <f t="shared" si="484"/>
        <v>0</v>
      </c>
      <c r="DK429" s="14">
        <f t="shared" si="484"/>
        <v>0</v>
      </c>
      <c r="DL429" s="14">
        <f t="shared" si="484"/>
        <v>0</v>
      </c>
      <c r="DM429" s="14">
        <f t="shared" si="484"/>
        <v>0</v>
      </c>
      <c r="DN429" s="14">
        <f t="shared" si="468"/>
        <v>0</v>
      </c>
      <c r="DO429" s="14">
        <f t="shared" si="468"/>
        <v>0</v>
      </c>
      <c r="DP429" s="14">
        <f t="shared" si="468"/>
        <v>0</v>
      </c>
      <c r="DQ429" s="14">
        <f t="shared" si="466"/>
        <v>0</v>
      </c>
      <c r="DR429" s="14">
        <f t="shared" si="466"/>
        <v>0</v>
      </c>
      <c r="DS429" s="14">
        <f t="shared" si="446"/>
        <v>0</v>
      </c>
      <c r="DT429" s="14">
        <f t="shared" si="446"/>
        <v>0</v>
      </c>
      <c r="DU429" s="14">
        <f t="shared" si="446"/>
        <v>0</v>
      </c>
      <c r="DV429" s="14">
        <f t="shared" si="446"/>
        <v>0</v>
      </c>
      <c r="DW429" s="14">
        <f t="shared" si="482"/>
        <v>0</v>
      </c>
      <c r="DX429" s="14">
        <f t="shared" si="482"/>
        <v>0</v>
      </c>
      <c r="DY429" s="14">
        <f t="shared" si="482"/>
        <v>0</v>
      </c>
      <c r="DZ429" s="14">
        <f t="shared" si="477"/>
        <v>0.99999999999999989</v>
      </c>
    </row>
    <row r="430" spans="3:130">
      <c r="C430" s="18">
        <v>2044</v>
      </c>
      <c r="D430" s="25"/>
      <c r="E430" s="25"/>
      <c r="F430" s="25"/>
      <c r="G430" s="25"/>
      <c r="H430" s="25"/>
      <c r="I430" s="25"/>
      <c r="J430" s="25"/>
      <c r="K430" s="25"/>
      <c r="L430" s="25"/>
      <c r="M430" s="25"/>
      <c r="N430" s="25"/>
      <c r="O430" s="25"/>
      <c r="P430" s="25"/>
      <c r="Q430" s="25"/>
      <c r="R430" s="25"/>
      <c r="S430" s="25"/>
      <c r="T430" s="25"/>
      <c r="U430" s="25"/>
      <c r="V430" s="25"/>
      <c r="W430" s="25"/>
      <c r="X430" s="25"/>
      <c r="Y430" s="25"/>
      <c r="Z430" s="25"/>
      <c r="AA430" s="25"/>
      <c r="AB430" s="25">
        <f t="shared" si="458"/>
        <v>0</v>
      </c>
      <c r="AC430" s="25">
        <f t="shared" si="460"/>
        <v>0</v>
      </c>
      <c r="AD430" s="25">
        <f t="shared" si="461"/>
        <v>0</v>
      </c>
      <c r="AE430" s="25">
        <f t="shared" si="462"/>
        <v>0</v>
      </c>
      <c r="AF430" s="25">
        <f t="shared" si="463"/>
        <v>0</v>
      </c>
      <c r="AG430" s="25">
        <f t="shared" si="464"/>
        <v>0</v>
      </c>
      <c r="AH430" s="25">
        <f t="shared" si="467"/>
        <v>0</v>
      </c>
      <c r="AI430" s="25">
        <f t="shared" si="469"/>
        <v>0</v>
      </c>
      <c r="AJ430" s="25">
        <f t="shared" si="470"/>
        <v>0</v>
      </c>
      <c r="AK430" s="25">
        <f t="shared" si="471"/>
        <v>21.818181818181746</v>
      </c>
      <c r="AL430" s="25">
        <f t="shared" si="472"/>
        <v>23.727272727272734</v>
      </c>
      <c r="AM430" s="25">
        <f t="shared" si="473"/>
        <v>25.36363636363637</v>
      </c>
      <c r="AN430" s="25">
        <f t="shared" si="474"/>
        <v>26.454545454545464</v>
      </c>
      <c r="AO430" s="25">
        <f t="shared" si="475"/>
        <v>27.818181818181827</v>
      </c>
      <c r="AP430" s="25">
        <f t="shared" si="476"/>
        <v>29.454545454545464</v>
      </c>
      <c r="AQ430" s="25">
        <f t="shared" si="478"/>
        <v>31.090909090909101</v>
      </c>
      <c r="AR430" s="25">
        <f t="shared" si="480"/>
        <v>32.181818181818194</v>
      </c>
      <c r="AS430" s="25">
        <f t="shared" si="483"/>
        <v>34.636363636363647</v>
      </c>
      <c r="AT430" s="25">
        <f t="shared" ref="AT430:AT446" si="485">VLOOKUP($C$108,$D$3:$K$63,$A$73,0)*(B388-B387)</f>
        <v>36.272727272727288</v>
      </c>
      <c r="AU430" s="25">
        <f>VLOOKUP($C$109,$D$3:$K$63,$A$73,0)*(B387-B386)</f>
        <v>37.636363636363647</v>
      </c>
      <c r="AV430" s="25">
        <f>VLOOKUP($C$110,$D$3:$K$63,$A$73,0)*B386</f>
        <v>0</v>
      </c>
      <c r="AW430" s="25"/>
      <c r="AX430" s="25"/>
      <c r="AY430" s="25"/>
      <c r="AZ430" s="25"/>
      <c r="BA430" s="25"/>
      <c r="BB430" s="25"/>
      <c r="BC430" s="25"/>
      <c r="BD430" s="25"/>
      <c r="BE430" s="25"/>
      <c r="BF430" s="25"/>
      <c r="BG430" s="25"/>
      <c r="BH430" s="25"/>
      <c r="BI430" s="25"/>
      <c r="BJ430" s="25"/>
      <c r="BK430" s="25"/>
      <c r="BL430" s="25"/>
      <c r="BM430" s="21">
        <f t="shared" si="427"/>
        <v>326.45454545454544</v>
      </c>
      <c r="BP430" s="18">
        <v>2044</v>
      </c>
      <c r="BQ430" s="14">
        <f t="shared" si="465"/>
        <v>0</v>
      </c>
      <c r="BR430" s="14">
        <f t="shared" si="465"/>
        <v>0</v>
      </c>
      <c r="BS430" s="14">
        <f t="shared" si="465"/>
        <v>0</v>
      </c>
      <c r="BT430" s="14">
        <f t="shared" si="465"/>
        <v>0</v>
      </c>
      <c r="BU430" s="14">
        <f t="shared" si="465"/>
        <v>0</v>
      </c>
      <c r="BV430" s="14">
        <f t="shared" si="465"/>
        <v>0</v>
      </c>
      <c r="BW430" s="14">
        <f t="shared" si="465"/>
        <v>0</v>
      </c>
      <c r="BX430" s="14">
        <f t="shared" si="465"/>
        <v>0</v>
      </c>
      <c r="BY430" s="14">
        <f t="shared" si="465"/>
        <v>0</v>
      </c>
      <c r="BZ430" s="14">
        <f t="shared" si="465"/>
        <v>0</v>
      </c>
      <c r="CA430" s="14">
        <f t="shared" si="465"/>
        <v>0</v>
      </c>
      <c r="CB430" s="14">
        <f t="shared" si="465"/>
        <v>0</v>
      </c>
      <c r="CC430" s="14">
        <f t="shared" si="465"/>
        <v>0</v>
      </c>
      <c r="CD430" s="14">
        <f t="shared" si="465"/>
        <v>0</v>
      </c>
      <c r="CE430" s="14">
        <f t="shared" si="465"/>
        <v>0</v>
      </c>
      <c r="CF430" s="14">
        <f t="shared" si="465"/>
        <v>0</v>
      </c>
      <c r="CG430" s="14">
        <f t="shared" si="481"/>
        <v>0</v>
      </c>
      <c r="CH430" s="14">
        <f t="shared" si="481"/>
        <v>0</v>
      </c>
      <c r="CI430" s="14">
        <f t="shared" si="481"/>
        <v>0</v>
      </c>
      <c r="CJ430" s="14">
        <f t="shared" si="481"/>
        <v>0</v>
      </c>
      <c r="CK430" s="14">
        <f t="shared" si="479"/>
        <v>0</v>
      </c>
      <c r="CL430" s="14">
        <f t="shared" si="479"/>
        <v>0</v>
      </c>
      <c r="CM430" s="14">
        <f t="shared" si="479"/>
        <v>0</v>
      </c>
      <c r="CN430" s="14">
        <f t="shared" si="479"/>
        <v>0</v>
      </c>
      <c r="CO430" s="14">
        <f t="shared" si="479"/>
        <v>0</v>
      </c>
      <c r="CP430" s="14">
        <f t="shared" si="479"/>
        <v>0</v>
      </c>
      <c r="CQ430" s="14">
        <f t="shared" si="479"/>
        <v>0</v>
      </c>
      <c r="CR430" s="14">
        <f t="shared" si="479"/>
        <v>0</v>
      </c>
      <c r="CS430" s="14">
        <f t="shared" si="479"/>
        <v>0</v>
      </c>
      <c r="CT430" s="14">
        <f t="shared" si="479"/>
        <v>0</v>
      </c>
      <c r="CU430" s="14">
        <f t="shared" si="479"/>
        <v>0</v>
      </c>
      <c r="CV430" s="14">
        <f t="shared" si="479"/>
        <v>0</v>
      </c>
      <c r="CW430" s="14">
        <f t="shared" si="459"/>
        <v>0</v>
      </c>
      <c r="CX430" s="14">
        <f t="shared" si="459"/>
        <v>6.6833751044277134E-2</v>
      </c>
      <c r="CY430" s="14">
        <f t="shared" si="484"/>
        <v>7.2681704260651653E-2</v>
      </c>
      <c r="CZ430" s="14">
        <f t="shared" si="484"/>
        <v>7.7694235588972455E-2</v>
      </c>
      <c r="DA430" s="14">
        <f t="shared" si="484"/>
        <v>8.1035923141186336E-2</v>
      </c>
      <c r="DB430" s="14">
        <f t="shared" si="484"/>
        <v>8.5213032581453671E-2</v>
      </c>
      <c r="DC430" s="14">
        <f t="shared" si="484"/>
        <v>9.0225563909774473E-2</v>
      </c>
      <c r="DD430" s="14">
        <f t="shared" si="484"/>
        <v>9.5238095238095274E-2</v>
      </c>
      <c r="DE430" s="14">
        <f t="shared" si="484"/>
        <v>9.8579782790309142E-2</v>
      </c>
      <c r="DF430" s="14">
        <f t="shared" si="484"/>
        <v>0.10609857978279034</v>
      </c>
      <c r="DG430" s="14">
        <f t="shared" si="484"/>
        <v>0.11111111111111116</v>
      </c>
      <c r="DH430" s="14">
        <f t="shared" si="484"/>
        <v>0.11528822055137848</v>
      </c>
      <c r="DI430" s="14">
        <f t="shared" si="484"/>
        <v>0</v>
      </c>
      <c r="DJ430" s="14">
        <f t="shared" si="484"/>
        <v>0</v>
      </c>
      <c r="DK430" s="14">
        <f t="shared" si="484"/>
        <v>0</v>
      </c>
      <c r="DL430" s="14">
        <f t="shared" si="484"/>
        <v>0</v>
      </c>
      <c r="DM430" s="14">
        <f t="shared" si="484"/>
        <v>0</v>
      </c>
      <c r="DN430" s="14">
        <f t="shared" si="468"/>
        <v>0</v>
      </c>
      <c r="DO430" s="14">
        <f t="shared" si="468"/>
        <v>0</v>
      </c>
      <c r="DP430" s="14">
        <f t="shared" si="468"/>
        <v>0</v>
      </c>
      <c r="DQ430" s="14">
        <f t="shared" si="466"/>
        <v>0</v>
      </c>
      <c r="DR430" s="14">
        <f t="shared" si="466"/>
        <v>0</v>
      </c>
      <c r="DS430" s="14">
        <f t="shared" si="446"/>
        <v>0</v>
      </c>
      <c r="DT430" s="14">
        <f t="shared" si="446"/>
        <v>0</v>
      </c>
      <c r="DU430" s="14">
        <f t="shared" si="446"/>
        <v>0</v>
      </c>
      <c r="DV430" s="14">
        <f t="shared" si="446"/>
        <v>0</v>
      </c>
      <c r="DW430" s="14">
        <f t="shared" si="482"/>
        <v>0</v>
      </c>
      <c r="DX430" s="14">
        <f t="shared" si="482"/>
        <v>0</v>
      </c>
      <c r="DY430" s="14">
        <f t="shared" si="482"/>
        <v>0</v>
      </c>
      <c r="DZ430" s="14">
        <f t="shared" si="477"/>
        <v>1.0000000000000002</v>
      </c>
    </row>
    <row r="431" spans="3:130">
      <c r="C431" s="18">
        <v>2045</v>
      </c>
      <c r="D431" s="25"/>
      <c r="E431" s="25"/>
      <c r="F431" s="25"/>
      <c r="G431" s="25"/>
      <c r="H431" s="25"/>
      <c r="I431" s="25"/>
      <c r="J431" s="25"/>
      <c r="K431" s="25"/>
      <c r="L431" s="25"/>
      <c r="M431" s="25"/>
      <c r="N431" s="25"/>
      <c r="O431" s="25"/>
      <c r="P431" s="25"/>
      <c r="Q431" s="25"/>
      <c r="R431" s="25"/>
      <c r="S431" s="25"/>
      <c r="T431" s="25"/>
      <c r="U431" s="25"/>
      <c r="V431" s="25"/>
      <c r="W431" s="25"/>
      <c r="X431" s="25"/>
      <c r="Y431" s="25"/>
      <c r="Z431" s="25"/>
      <c r="AA431" s="25"/>
      <c r="AB431" s="25"/>
      <c r="AC431" s="25">
        <f t="shared" si="460"/>
        <v>0</v>
      </c>
      <c r="AD431" s="25">
        <f t="shared" si="461"/>
        <v>0</v>
      </c>
      <c r="AE431" s="25">
        <f t="shared" si="462"/>
        <v>0</v>
      </c>
      <c r="AF431" s="25">
        <f t="shared" si="463"/>
        <v>0</v>
      </c>
      <c r="AG431" s="25">
        <f t="shared" si="464"/>
        <v>0</v>
      </c>
      <c r="AH431" s="25">
        <f t="shared" si="467"/>
        <v>0</v>
      </c>
      <c r="AI431" s="25">
        <f t="shared" si="469"/>
        <v>0</v>
      </c>
      <c r="AJ431" s="25">
        <f t="shared" si="470"/>
        <v>0</v>
      </c>
      <c r="AK431" s="25">
        <f t="shared" si="471"/>
        <v>0</v>
      </c>
      <c r="AL431" s="25">
        <f t="shared" si="472"/>
        <v>23.727272727272648</v>
      </c>
      <c r="AM431" s="25">
        <f t="shared" si="473"/>
        <v>25.36363636363637</v>
      </c>
      <c r="AN431" s="25">
        <f t="shared" si="474"/>
        <v>26.454545454545464</v>
      </c>
      <c r="AO431" s="25">
        <f t="shared" si="475"/>
        <v>27.818181818181827</v>
      </c>
      <c r="AP431" s="25">
        <f t="shared" si="476"/>
        <v>29.454545454545464</v>
      </c>
      <c r="AQ431" s="25">
        <f t="shared" si="478"/>
        <v>31.090909090909101</v>
      </c>
      <c r="AR431" s="25">
        <f t="shared" si="480"/>
        <v>32.181818181818194</v>
      </c>
      <c r="AS431" s="25">
        <f t="shared" si="483"/>
        <v>34.636363636363647</v>
      </c>
      <c r="AT431" s="25">
        <f t="shared" si="485"/>
        <v>36.272727272727288</v>
      </c>
      <c r="AU431" s="25">
        <f t="shared" ref="AU431:AU446" si="486">VLOOKUP($C$109,$D$3:$K$63,$A$73,0)*(B388-B387)</f>
        <v>37.636363636363647</v>
      </c>
      <c r="AV431" s="25">
        <f>VLOOKUP($C$110,$D$3:$K$63,$A$73,0)*(B387-B386)</f>
        <v>39.545454545454561</v>
      </c>
      <c r="AW431" s="25">
        <f>VLOOKUP($C$111,$D$3:$K$63,$A$73,0)*B386</f>
        <v>0</v>
      </c>
      <c r="AX431" s="25"/>
      <c r="AY431" s="25"/>
      <c r="AZ431" s="25"/>
      <c r="BA431" s="25"/>
      <c r="BB431" s="25"/>
      <c r="BC431" s="25"/>
      <c r="BD431" s="25"/>
      <c r="BE431" s="25"/>
      <c r="BF431" s="25"/>
      <c r="BG431" s="25"/>
      <c r="BH431" s="25"/>
      <c r="BI431" s="25"/>
      <c r="BJ431" s="25"/>
      <c r="BK431" s="25"/>
      <c r="BL431" s="25"/>
      <c r="BM431" s="21">
        <f t="shared" si="427"/>
        <v>344.18181818181819</v>
      </c>
      <c r="BP431" s="18">
        <v>2045</v>
      </c>
      <c r="BQ431" s="14">
        <f t="shared" si="465"/>
        <v>0</v>
      </c>
      <c r="BR431" s="14">
        <f t="shared" si="465"/>
        <v>0</v>
      </c>
      <c r="BS431" s="14">
        <f t="shared" si="465"/>
        <v>0</v>
      </c>
      <c r="BT431" s="14">
        <f t="shared" si="465"/>
        <v>0</v>
      </c>
      <c r="BU431" s="14">
        <f t="shared" si="465"/>
        <v>0</v>
      </c>
      <c r="BV431" s="14">
        <f t="shared" si="465"/>
        <v>0</v>
      </c>
      <c r="BW431" s="14">
        <f t="shared" si="465"/>
        <v>0</v>
      </c>
      <c r="BX431" s="14">
        <f t="shared" si="465"/>
        <v>0</v>
      </c>
      <c r="BY431" s="14">
        <f t="shared" si="465"/>
        <v>0</v>
      </c>
      <c r="BZ431" s="14">
        <f t="shared" si="465"/>
        <v>0</v>
      </c>
      <c r="CA431" s="14">
        <f t="shared" si="465"/>
        <v>0</v>
      </c>
      <c r="CB431" s="14">
        <f t="shared" si="465"/>
        <v>0</v>
      </c>
      <c r="CC431" s="14">
        <f t="shared" si="465"/>
        <v>0</v>
      </c>
      <c r="CD431" s="14">
        <f t="shared" si="465"/>
        <v>0</v>
      </c>
      <c r="CE431" s="14">
        <f t="shared" si="465"/>
        <v>0</v>
      </c>
      <c r="CF431" s="14">
        <f t="shared" si="465"/>
        <v>0</v>
      </c>
      <c r="CG431" s="14">
        <f t="shared" si="481"/>
        <v>0</v>
      </c>
      <c r="CH431" s="14">
        <f t="shared" si="481"/>
        <v>0</v>
      </c>
      <c r="CI431" s="14">
        <f t="shared" si="481"/>
        <v>0</v>
      </c>
      <c r="CJ431" s="14">
        <f t="shared" si="481"/>
        <v>0</v>
      </c>
      <c r="CK431" s="14">
        <f t="shared" si="479"/>
        <v>0</v>
      </c>
      <c r="CL431" s="14">
        <f t="shared" si="479"/>
        <v>0</v>
      </c>
      <c r="CM431" s="14">
        <f t="shared" si="479"/>
        <v>0</v>
      </c>
      <c r="CN431" s="14">
        <f t="shared" si="479"/>
        <v>0</v>
      </c>
      <c r="CO431" s="14">
        <f t="shared" si="479"/>
        <v>0</v>
      </c>
      <c r="CP431" s="14">
        <f t="shared" si="479"/>
        <v>0</v>
      </c>
      <c r="CQ431" s="14">
        <f t="shared" si="479"/>
        <v>0</v>
      </c>
      <c r="CR431" s="14">
        <f t="shared" si="479"/>
        <v>0</v>
      </c>
      <c r="CS431" s="14">
        <f t="shared" si="479"/>
        <v>0</v>
      </c>
      <c r="CT431" s="14">
        <f t="shared" si="479"/>
        <v>0</v>
      </c>
      <c r="CU431" s="14">
        <f t="shared" si="479"/>
        <v>0</v>
      </c>
      <c r="CV431" s="14">
        <f t="shared" si="479"/>
        <v>0</v>
      </c>
      <c r="CW431" s="14">
        <f t="shared" si="459"/>
        <v>0</v>
      </c>
      <c r="CX431" s="14">
        <f t="shared" si="459"/>
        <v>0</v>
      </c>
      <c r="CY431" s="14">
        <f t="shared" si="484"/>
        <v>6.8938193343898349E-2</v>
      </c>
      <c r="CZ431" s="14">
        <f t="shared" si="484"/>
        <v>7.3692551505546766E-2</v>
      </c>
      <c r="DA431" s="14">
        <f t="shared" si="484"/>
        <v>7.6862123613312225E-2</v>
      </c>
      <c r="DB431" s="14">
        <f t="shared" si="484"/>
        <v>8.0824088748019038E-2</v>
      </c>
      <c r="DC431" s="14">
        <f t="shared" si="484"/>
        <v>8.5578446909667219E-2</v>
      </c>
      <c r="DD431" s="14">
        <f t="shared" si="484"/>
        <v>9.03328050713154E-2</v>
      </c>
      <c r="DE431" s="14">
        <f t="shared" si="484"/>
        <v>9.3502377179080859E-2</v>
      </c>
      <c r="DF431" s="14">
        <f t="shared" si="484"/>
        <v>0.10063391442155312</v>
      </c>
      <c r="DG431" s="14">
        <f t="shared" si="484"/>
        <v>0.10538827258320131</v>
      </c>
      <c r="DH431" s="14">
        <f t="shared" si="484"/>
        <v>0.10935023771790811</v>
      </c>
      <c r="DI431" s="14">
        <f t="shared" si="484"/>
        <v>0.11489698890649766</v>
      </c>
      <c r="DJ431" s="14">
        <f t="shared" si="484"/>
        <v>0</v>
      </c>
      <c r="DK431" s="14">
        <f t="shared" si="484"/>
        <v>0</v>
      </c>
      <c r="DL431" s="14">
        <f t="shared" si="484"/>
        <v>0</v>
      </c>
      <c r="DM431" s="14">
        <f t="shared" si="484"/>
        <v>0</v>
      </c>
      <c r="DN431" s="14">
        <f t="shared" si="468"/>
        <v>0</v>
      </c>
      <c r="DO431" s="14">
        <f t="shared" si="468"/>
        <v>0</v>
      </c>
      <c r="DP431" s="14">
        <f t="shared" si="468"/>
        <v>0</v>
      </c>
      <c r="DQ431" s="14">
        <f t="shared" si="466"/>
        <v>0</v>
      </c>
      <c r="DR431" s="14">
        <f t="shared" si="466"/>
        <v>0</v>
      </c>
      <c r="DS431" s="14">
        <f t="shared" si="446"/>
        <v>0</v>
      </c>
      <c r="DT431" s="14">
        <f t="shared" si="446"/>
        <v>0</v>
      </c>
      <c r="DU431" s="14">
        <f t="shared" si="446"/>
        <v>0</v>
      </c>
      <c r="DV431" s="14">
        <f t="shared" si="446"/>
        <v>0</v>
      </c>
      <c r="DW431" s="14">
        <f t="shared" si="482"/>
        <v>0</v>
      </c>
      <c r="DX431" s="14">
        <f t="shared" si="482"/>
        <v>0</v>
      </c>
      <c r="DY431" s="14">
        <f t="shared" si="482"/>
        <v>0</v>
      </c>
      <c r="DZ431" s="14">
        <f t="shared" si="477"/>
        <v>1</v>
      </c>
    </row>
    <row r="432" spans="3:130">
      <c r="C432" s="18">
        <v>2046</v>
      </c>
      <c r="D432" s="25"/>
      <c r="E432" s="25"/>
      <c r="F432" s="25"/>
      <c r="G432" s="25"/>
      <c r="H432" s="25"/>
      <c r="I432" s="25"/>
      <c r="J432" s="25"/>
      <c r="K432" s="25"/>
      <c r="L432" s="25"/>
      <c r="M432" s="25"/>
      <c r="N432" s="25"/>
      <c r="O432" s="25"/>
      <c r="P432" s="25"/>
      <c r="Q432" s="25"/>
      <c r="R432" s="25"/>
      <c r="S432" s="25"/>
      <c r="T432" s="25"/>
      <c r="U432" s="25"/>
      <c r="V432" s="25"/>
      <c r="W432" s="25"/>
      <c r="X432" s="25"/>
      <c r="Y432" s="25"/>
      <c r="Z432" s="25"/>
      <c r="AA432" s="25"/>
      <c r="AB432" s="25"/>
      <c r="AC432" s="25"/>
      <c r="AD432" s="25">
        <f t="shared" si="461"/>
        <v>0</v>
      </c>
      <c r="AE432" s="25">
        <f t="shared" si="462"/>
        <v>0</v>
      </c>
      <c r="AF432" s="25">
        <f t="shared" si="463"/>
        <v>0</v>
      </c>
      <c r="AG432" s="25">
        <f t="shared" si="464"/>
        <v>0</v>
      </c>
      <c r="AH432" s="25">
        <f t="shared" si="467"/>
        <v>0</v>
      </c>
      <c r="AI432" s="25">
        <f t="shared" si="469"/>
        <v>0</v>
      </c>
      <c r="AJ432" s="25">
        <f t="shared" si="470"/>
        <v>0</v>
      </c>
      <c r="AK432" s="25">
        <f t="shared" si="471"/>
        <v>0</v>
      </c>
      <c r="AL432" s="25">
        <f t="shared" si="472"/>
        <v>0</v>
      </c>
      <c r="AM432" s="25">
        <f t="shared" si="473"/>
        <v>25.363636363636278</v>
      </c>
      <c r="AN432" s="25">
        <f t="shared" si="474"/>
        <v>26.454545454545464</v>
      </c>
      <c r="AO432" s="25">
        <f t="shared" si="475"/>
        <v>27.818181818181827</v>
      </c>
      <c r="AP432" s="25">
        <f t="shared" si="476"/>
        <v>29.454545454545464</v>
      </c>
      <c r="AQ432" s="25">
        <f t="shared" si="478"/>
        <v>31.090909090909101</v>
      </c>
      <c r="AR432" s="25">
        <f t="shared" si="480"/>
        <v>32.181818181818194</v>
      </c>
      <c r="AS432" s="25">
        <f t="shared" si="483"/>
        <v>34.636363636363647</v>
      </c>
      <c r="AT432" s="25">
        <f t="shared" si="485"/>
        <v>36.272727272727288</v>
      </c>
      <c r="AU432" s="25">
        <f t="shared" si="486"/>
        <v>37.636363636363647</v>
      </c>
      <c r="AV432" s="25">
        <f t="shared" ref="AV432:AV446" si="487">VLOOKUP($C$110,$D$3:$K$63,$A$73,0)*(B388-B387)</f>
        <v>39.545454545454561</v>
      </c>
      <c r="AW432" s="25">
        <f>VLOOKUP($C$111,$D$3:$K$63,$A$73,0)*(B387-B386)</f>
        <v>41.454545454545467</v>
      </c>
      <c r="AX432" s="25">
        <f>VLOOKUP($C$112,$D$3:$K$63,$A$73,0)*B386</f>
        <v>0</v>
      </c>
      <c r="AY432" s="25"/>
      <c r="AZ432" s="25"/>
      <c r="BA432" s="25"/>
      <c r="BB432" s="25"/>
      <c r="BC432" s="25"/>
      <c r="BD432" s="25"/>
      <c r="BE432" s="25"/>
      <c r="BF432" s="25"/>
      <c r="BG432" s="25"/>
      <c r="BH432" s="25"/>
      <c r="BI432" s="25"/>
      <c r="BJ432" s="25"/>
      <c r="BK432" s="25"/>
      <c r="BL432" s="25"/>
      <c r="BM432" s="21">
        <f t="shared" si="427"/>
        <v>361.90909090909088</v>
      </c>
      <c r="BP432" s="18">
        <v>2046</v>
      </c>
      <c r="BQ432" s="14">
        <f t="shared" si="465"/>
        <v>0</v>
      </c>
      <c r="BR432" s="14">
        <f t="shared" si="465"/>
        <v>0</v>
      </c>
      <c r="BS432" s="14">
        <f t="shared" si="465"/>
        <v>0</v>
      </c>
      <c r="BT432" s="14">
        <f t="shared" si="465"/>
        <v>0</v>
      </c>
      <c r="BU432" s="14">
        <f t="shared" si="465"/>
        <v>0</v>
      </c>
      <c r="BV432" s="14">
        <f t="shared" si="465"/>
        <v>0</v>
      </c>
      <c r="BW432" s="14">
        <f t="shared" si="465"/>
        <v>0</v>
      </c>
      <c r="BX432" s="14">
        <f t="shared" si="465"/>
        <v>0</v>
      </c>
      <c r="BY432" s="14">
        <f t="shared" si="465"/>
        <v>0</v>
      </c>
      <c r="BZ432" s="14">
        <f t="shared" si="465"/>
        <v>0</v>
      </c>
      <c r="CA432" s="14">
        <f t="shared" si="465"/>
        <v>0</v>
      </c>
      <c r="CB432" s="14">
        <f t="shared" si="465"/>
        <v>0</v>
      </c>
      <c r="CC432" s="14">
        <f t="shared" si="465"/>
        <v>0</v>
      </c>
      <c r="CD432" s="14">
        <f t="shared" si="465"/>
        <v>0</v>
      </c>
      <c r="CE432" s="14">
        <f t="shared" si="465"/>
        <v>0</v>
      </c>
      <c r="CF432" s="14">
        <f t="shared" ref="CF432:CF446" si="488">S432/$BM432</f>
        <v>0</v>
      </c>
      <c r="CG432" s="14">
        <f t="shared" si="481"/>
        <v>0</v>
      </c>
      <c r="CH432" s="14">
        <f t="shared" si="481"/>
        <v>0</v>
      </c>
      <c r="CI432" s="14">
        <f t="shared" si="481"/>
        <v>0</v>
      </c>
      <c r="CJ432" s="14">
        <f t="shared" si="481"/>
        <v>0</v>
      </c>
      <c r="CK432" s="14">
        <f t="shared" si="479"/>
        <v>0</v>
      </c>
      <c r="CL432" s="14">
        <f t="shared" si="479"/>
        <v>0</v>
      </c>
      <c r="CM432" s="14">
        <f t="shared" si="479"/>
        <v>0</v>
      </c>
      <c r="CN432" s="14">
        <f t="shared" si="479"/>
        <v>0</v>
      </c>
      <c r="CO432" s="14">
        <f t="shared" si="479"/>
        <v>0</v>
      </c>
      <c r="CP432" s="14">
        <f t="shared" si="479"/>
        <v>0</v>
      </c>
      <c r="CQ432" s="14">
        <f t="shared" si="479"/>
        <v>0</v>
      </c>
      <c r="CR432" s="14">
        <f t="shared" si="479"/>
        <v>0</v>
      </c>
      <c r="CS432" s="14">
        <f t="shared" si="479"/>
        <v>0</v>
      </c>
      <c r="CT432" s="14">
        <f t="shared" si="479"/>
        <v>0</v>
      </c>
      <c r="CU432" s="14">
        <f t="shared" si="479"/>
        <v>0</v>
      </c>
      <c r="CV432" s="14">
        <f t="shared" si="479"/>
        <v>0</v>
      </c>
      <c r="CW432" s="14">
        <f t="shared" si="459"/>
        <v>0</v>
      </c>
      <c r="CX432" s="14">
        <f t="shared" si="459"/>
        <v>0</v>
      </c>
      <c r="CY432" s="14">
        <f t="shared" si="484"/>
        <v>0</v>
      </c>
      <c r="CZ432" s="14">
        <f t="shared" si="484"/>
        <v>7.0082893745289893E-2</v>
      </c>
      <c r="DA432" s="14">
        <f t="shared" si="484"/>
        <v>7.3097211755840275E-2</v>
      </c>
      <c r="DB432" s="14">
        <f t="shared" si="484"/>
        <v>7.6865109269027912E-2</v>
      </c>
      <c r="DC432" s="14">
        <f t="shared" si="484"/>
        <v>8.1386586284853082E-2</v>
      </c>
      <c r="DD432" s="14">
        <f t="shared" si="484"/>
        <v>8.5908063300678253E-2</v>
      </c>
      <c r="DE432" s="14">
        <f t="shared" si="484"/>
        <v>8.8922381311228371E-2</v>
      </c>
      <c r="DF432" s="14">
        <f t="shared" si="484"/>
        <v>9.5704596834966127E-2</v>
      </c>
      <c r="DG432" s="14">
        <f t="shared" si="484"/>
        <v>0.10022607385079131</v>
      </c>
      <c r="DH432" s="14">
        <f t="shared" si="484"/>
        <v>0.10399397136397893</v>
      </c>
      <c r="DI432" s="14">
        <f t="shared" si="484"/>
        <v>0.10926902788244165</v>
      </c>
      <c r="DJ432" s="14">
        <f t="shared" si="484"/>
        <v>0.11454408440090434</v>
      </c>
      <c r="DK432" s="14">
        <f t="shared" si="484"/>
        <v>0</v>
      </c>
      <c r="DL432" s="14">
        <f t="shared" si="484"/>
        <v>0</v>
      </c>
      <c r="DM432" s="14">
        <f t="shared" si="484"/>
        <v>0</v>
      </c>
      <c r="DN432" s="14">
        <f t="shared" si="468"/>
        <v>0</v>
      </c>
      <c r="DO432" s="14">
        <f t="shared" si="468"/>
        <v>0</v>
      </c>
      <c r="DP432" s="14">
        <f t="shared" si="468"/>
        <v>0</v>
      </c>
      <c r="DQ432" s="14">
        <f t="shared" si="466"/>
        <v>0</v>
      </c>
      <c r="DR432" s="14">
        <f t="shared" si="466"/>
        <v>0</v>
      </c>
      <c r="DS432" s="14">
        <f t="shared" si="446"/>
        <v>0</v>
      </c>
      <c r="DT432" s="14">
        <f t="shared" si="446"/>
        <v>0</v>
      </c>
      <c r="DU432" s="14">
        <f t="shared" si="446"/>
        <v>0</v>
      </c>
      <c r="DV432" s="14">
        <f t="shared" si="446"/>
        <v>0</v>
      </c>
      <c r="DW432" s="14">
        <f t="shared" si="482"/>
        <v>0</v>
      </c>
      <c r="DX432" s="14">
        <f t="shared" si="482"/>
        <v>0</v>
      </c>
      <c r="DY432" s="14">
        <f t="shared" si="482"/>
        <v>0</v>
      </c>
      <c r="DZ432" s="14">
        <f t="shared" si="477"/>
        <v>1</v>
      </c>
    </row>
    <row r="433" spans="2:130">
      <c r="C433" s="18">
        <v>2047</v>
      </c>
      <c r="D433" s="25"/>
      <c r="E433" s="25"/>
      <c r="F433" s="25"/>
      <c r="G433" s="25"/>
      <c r="H433" s="25"/>
      <c r="I433" s="25"/>
      <c r="J433" s="25"/>
      <c r="K433" s="25"/>
      <c r="L433" s="25"/>
      <c r="M433" s="25"/>
      <c r="N433" s="25"/>
      <c r="O433" s="25"/>
      <c r="P433" s="25"/>
      <c r="Q433" s="25"/>
      <c r="R433" s="25"/>
      <c r="S433" s="25"/>
      <c r="T433" s="25"/>
      <c r="U433" s="25"/>
      <c r="V433" s="25"/>
      <c r="W433" s="25"/>
      <c r="X433" s="25"/>
      <c r="Y433" s="25"/>
      <c r="Z433" s="25"/>
      <c r="AA433" s="25"/>
      <c r="AB433" s="25"/>
      <c r="AC433" s="25"/>
      <c r="AD433" s="25"/>
      <c r="AE433" s="25">
        <f t="shared" si="462"/>
        <v>0</v>
      </c>
      <c r="AF433" s="25">
        <f t="shared" si="463"/>
        <v>0</v>
      </c>
      <c r="AG433" s="25">
        <f t="shared" si="464"/>
        <v>0</v>
      </c>
      <c r="AH433" s="25">
        <f t="shared" si="467"/>
        <v>0</v>
      </c>
      <c r="AI433" s="25">
        <f t="shared" si="469"/>
        <v>0</v>
      </c>
      <c r="AJ433" s="25">
        <f t="shared" si="470"/>
        <v>0</v>
      </c>
      <c r="AK433" s="25">
        <f t="shared" si="471"/>
        <v>0</v>
      </c>
      <c r="AL433" s="25">
        <f t="shared" si="472"/>
        <v>0</v>
      </c>
      <c r="AM433" s="25">
        <f t="shared" si="473"/>
        <v>0</v>
      </c>
      <c r="AN433" s="25">
        <f t="shared" si="474"/>
        <v>26.454545454545368</v>
      </c>
      <c r="AO433" s="25">
        <f t="shared" si="475"/>
        <v>27.818181818181827</v>
      </c>
      <c r="AP433" s="25">
        <f t="shared" si="476"/>
        <v>29.454545454545464</v>
      </c>
      <c r="AQ433" s="25">
        <f t="shared" si="478"/>
        <v>31.090909090909101</v>
      </c>
      <c r="AR433" s="25">
        <f t="shared" si="480"/>
        <v>32.181818181818194</v>
      </c>
      <c r="AS433" s="25">
        <f t="shared" si="483"/>
        <v>34.636363636363647</v>
      </c>
      <c r="AT433" s="25">
        <f t="shared" si="485"/>
        <v>36.272727272727288</v>
      </c>
      <c r="AU433" s="25">
        <f t="shared" si="486"/>
        <v>37.636363636363647</v>
      </c>
      <c r="AV433" s="25">
        <f t="shared" si="487"/>
        <v>39.545454545454561</v>
      </c>
      <c r="AW433" s="25">
        <f t="shared" ref="AW433:AW446" si="489">VLOOKUP($C$111,$D$3:$K$63,$A$73,0)*(B388-B387)</f>
        <v>41.454545454545467</v>
      </c>
      <c r="AX433" s="25">
        <f>VLOOKUP($C$112,$D$3:$K$63,$A$73,0)*(B387-B386)</f>
        <v>43.636363636363654</v>
      </c>
      <c r="AY433" s="25">
        <f>VLOOKUP($C$113,$D$3:$K$63,$A$73,0)*B386</f>
        <v>0</v>
      </c>
      <c r="AZ433" s="25"/>
      <c r="BA433" s="25"/>
      <c r="BB433" s="25"/>
      <c r="BC433" s="25"/>
      <c r="BD433" s="25"/>
      <c r="BE433" s="25"/>
      <c r="BF433" s="25"/>
      <c r="BG433" s="25"/>
      <c r="BH433" s="25"/>
      <c r="BI433" s="25"/>
      <c r="BJ433" s="25"/>
      <c r="BK433" s="25"/>
      <c r="BL433" s="25"/>
      <c r="BM433" s="21">
        <f t="shared" si="427"/>
        <v>380.18181818181824</v>
      </c>
      <c r="BP433" s="18">
        <v>2047</v>
      </c>
      <c r="BQ433" s="14">
        <f t="shared" ref="BQ433:CE446" si="490">D433/$BM433</f>
        <v>0</v>
      </c>
      <c r="BR433" s="14">
        <f t="shared" si="490"/>
        <v>0</v>
      </c>
      <c r="BS433" s="14">
        <f t="shared" si="490"/>
        <v>0</v>
      </c>
      <c r="BT433" s="14">
        <f t="shared" si="490"/>
        <v>0</v>
      </c>
      <c r="BU433" s="14">
        <f t="shared" si="490"/>
        <v>0</v>
      </c>
      <c r="BV433" s="14">
        <f t="shared" si="490"/>
        <v>0</v>
      </c>
      <c r="BW433" s="14">
        <f t="shared" si="490"/>
        <v>0</v>
      </c>
      <c r="BX433" s="14">
        <f t="shared" si="490"/>
        <v>0</v>
      </c>
      <c r="BY433" s="14">
        <f t="shared" si="490"/>
        <v>0</v>
      </c>
      <c r="BZ433" s="14">
        <f t="shared" si="490"/>
        <v>0</v>
      </c>
      <c r="CA433" s="14">
        <f t="shared" si="490"/>
        <v>0</v>
      </c>
      <c r="CB433" s="14">
        <f t="shared" si="490"/>
        <v>0</v>
      </c>
      <c r="CC433" s="14">
        <f t="shared" si="490"/>
        <v>0</v>
      </c>
      <c r="CD433" s="14">
        <f t="shared" si="490"/>
        <v>0</v>
      </c>
      <c r="CE433" s="14">
        <f t="shared" si="490"/>
        <v>0</v>
      </c>
      <c r="CF433" s="14">
        <f t="shared" si="488"/>
        <v>0</v>
      </c>
      <c r="CG433" s="14">
        <f t="shared" si="481"/>
        <v>0</v>
      </c>
      <c r="CH433" s="14">
        <f t="shared" si="481"/>
        <v>0</v>
      </c>
      <c r="CI433" s="14">
        <f t="shared" si="481"/>
        <v>0</v>
      </c>
      <c r="CJ433" s="14">
        <f t="shared" si="481"/>
        <v>0</v>
      </c>
      <c r="CK433" s="14">
        <f t="shared" si="479"/>
        <v>0</v>
      </c>
      <c r="CL433" s="14">
        <f t="shared" si="479"/>
        <v>0</v>
      </c>
      <c r="CM433" s="14">
        <f t="shared" si="479"/>
        <v>0</v>
      </c>
      <c r="CN433" s="14">
        <f t="shared" si="479"/>
        <v>0</v>
      </c>
      <c r="CO433" s="14">
        <f t="shared" si="479"/>
        <v>0</v>
      </c>
      <c r="CP433" s="14">
        <f t="shared" si="479"/>
        <v>0</v>
      </c>
      <c r="CQ433" s="14">
        <f t="shared" si="479"/>
        <v>0</v>
      </c>
      <c r="CR433" s="14">
        <f t="shared" si="479"/>
        <v>0</v>
      </c>
      <c r="CS433" s="14">
        <f t="shared" si="479"/>
        <v>0</v>
      </c>
      <c r="CT433" s="14">
        <f t="shared" si="479"/>
        <v>0</v>
      </c>
      <c r="CU433" s="14">
        <f t="shared" si="479"/>
        <v>0</v>
      </c>
      <c r="CV433" s="14">
        <f t="shared" si="479"/>
        <v>0</v>
      </c>
      <c r="CW433" s="14">
        <f t="shared" si="459"/>
        <v>0</v>
      </c>
      <c r="CX433" s="14">
        <f t="shared" si="459"/>
        <v>0</v>
      </c>
      <c r="CY433" s="14">
        <f t="shared" si="484"/>
        <v>0</v>
      </c>
      <c r="CZ433" s="14">
        <f t="shared" si="484"/>
        <v>0</v>
      </c>
      <c r="DA433" s="14">
        <f t="shared" si="484"/>
        <v>6.9583931133428742E-2</v>
      </c>
      <c r="DB433" s="14">
        <f t="shared" si="484"/>
        <v>7.3170731707317083E-2</v>
      </c>
      <c r="DC433" s="14">
        <f t="shared" si="484"/>
        <v>7.7474892395982792E-2</v>
      </c>
      <c r="DD433" s="14">
        <f t="shared" si="484"/>
        <v>8.1779053084648501E-2</v>
      </c>
      <c r="DE433" s="14">
        <f t="shared" si="484"/>
        <v>8.4648493543758987E-2</v>
      </c>
      <c r="DF433" s="14">
        <f t="shared" si="484"/>
        <v>9.1104734576757551E-2</v>
      </c>
      <c r="DG433" s="14">
        <f t="shared" si="484"/>
        <v>9.540889526542326E-2</v>
      </c>
      <c r="DH433" s="14">
        <f t="shared" si="484"/>
        <v>9.8995695839311351E-2</v>
      </c>
      <c r="DI433" s="14">
        <f t="shared" si="484"/>
        <v>0.10401721664275469</v>
      </c>
      <c r="DJ433" s="14">
        <f t="shared" si="484"/>
        <v>0.10903873744619801</v>
      </c>
      <c r="DK433" s="14">
        <f t="shared" si="484"/>
        <v>0.11477761836441897</v>
      </c>
      <c r="DL433" s="14">
        <f t="shared" si="484"/>
        <v>0</v>
      </c>
      <c r="DM433" s="14">
        <f t="shared" si="484"/>
        <v>0</v>
      </c>
      <c r="DN433" s="14">
        <f t="shared" si="468"/>
        <v>0</v>
      </c>
      <c r="DO433" s="14">
        <f t="shared" si="468"/>
        <v>0</v>
      </c>
      <c r="DP433" s="14">
        <f t="shared" si="468"/>
        <v>0</v>
      </c>
      <c r="DQ433" s="14">
        <f t="shared" si="466"/>
        <v>0</v>
      </c>
      <c r="DR433" s="14">
        <f t="shared" si="466"/>
        <v>0</v>
      </c>
      <c r="DS433" s="14">
        <f t="shared" si="446"/>
        <v>0</v>
      </c>
      <c r="DT433" s="14">
        <f t="shared" si="446"/>
        <v>0</v>
      </c>
      <c r="DU433" s="14">
        <f t="shared" si="446"/>
        <v>0</v>
      </c>
      <c r="DV433" s="14">
        <f t="shared" si="446"/>
        <v>0</v>
      </c>
      <c r="DW433" s="14">
        <f t="shared" si="482"/>
        <v>0</v>
      </c>
      <c r="DX433" s="14">
        <f t="shared" si="482"/>
        <v>0</v>
      </c>
      <c r="DY433" s="14">
        <f t="shared" si="482"/>
        <v>0</v>
      </c>
      <c r="DZ433" s="14">
        <f t="shared" si="477"/>
        <v>0.99999999999999978</v>
      </c>
    </row>
    <row r="434" spans="2:130">
      <c r="C434" s="18">
        <v>2048</v>
      </c>
      <c r="D434" s="25"/>
      <c r="E434" s="25"/>
      <c r="F434" s="25"/>
      <c r="G434" s="25"/>
      <c r="H434" s="25"/>
      <c r="I434" s="25"/>
      <c r="J434" s="25"/>
      <c r="K434" s="25"/>
      <c r="L434" s="25"/>
      <c r="M434" s="25"/>
      <c r="N434" s="25"/>
      <c r="O434" s="25"/>
      <c r="P434" s="25"/>
      <c r="Q434" s="25"/>
      <c r="R434" s="25"/>
      <c r="S434" s="25"/>
      <c r="T434" s="25"/>
      <c r="U434" s="25"/>
      <c r="V434" s="25"/>
      <c r="W434" s="25"/>
      <c r="X434" s="25"/>
      <c r="Y434" s="25"/>
      <c r="Z434" s="25"/>
      <c r="AA434" s="25"/>
      <c r="AB434" s="25"/>
      <c r="AC434" s="25"/>
      <c r="AD434" s="25"/>
      <c r="AE434" s="25"/>
      <c r="AF434" s="25">
        <f t="shared" si="463"/>
        <v>0</v>
      </c>
      <c r="AG434" s="25">
        <f t="shared" si="464"/>
        <v>0</v>
      </c>
      <c r="AH434" s="25">
        <f t="shared" si="467"/>
        <v>0</v>
      </c>
      <c r="AI434" s="25">
        <f t="shared" si="469"/>
        <v>0</v>
      </c>
      <c r="AJ434" s="25">
        <f t="shared" si="470"/>
        <v>0</v>
      </c>
      <c r="AK434" s="25">
        <f t="shared" si="471"/>
        <v>0</v>
      </c>
      <c r="AL434" s="25">
        <f t="shared" si="472"/>
        <v>0</v>
      </c>
      <c r="AM434" s="25">
        <f t="shared" si="473"/>
        <v>0</v>
      </c>
      <c r="AN434" s="25">
        <f t="shared" si="474"/>
        <v>0</v>
      </c>
      <c r="AO434" s="25">
        <f t="shared" si="475"/>
        <v>27.818181818181724</v>
      </c>
      <c r="AP434" s="25">
        <f t="shared" si="476"/>
        <v>29.454545454545464</v>
      </c>
      <c r="AQ434" s="25">
        <f t="shared" si="478"/>
        <v>31.090909090909101</v>
      </c>
      <c r="AR434" s="25">
        <f t="shared" si="480"/>
        <v>32.181818181818194</v>
      </c>
      <c r="AS434" s="25">
        <f t="shared" si="483"/>
        <v>34.636363636363647</v>
      </c>
      <c r="AT434" s="25">
        <f t="shared" si="485"/>
        <v>36.272727272727288</v>
      </c>
      <c r="AU434" s="25">
        <f t="shared" si="486"/>
        <v>37.636363636363647</v>
      </c>
      <c r="AV434" s="25">
        <f t="shared" si="487"/>
        <v>39.545454545454561</v>
      </c>
      <c r="AW434" s="25">
        <f t="shared" si="489"/>
        <v>41.454545454545467</v>
      </c>
      <c r="AX434" s="25">
        <f t="shared" ref="AX434:AX446" si="491">VLOOKUP($C$112,$D$3:$K$63,$A$73,0)*(B388-B387)</f>
        <v>43.636363636363654</v>
      </c>
      <c r="AY434" s="25">
        <f>VLOOKUP($C$113,$D$3:$K$63,$A$73,0)*(B387-B386)</f>
        <v>45.545454545454561</v>
      </c>
      <c r="AZ434" s="25">
        <f>VLOOKUP($C$114,$D$3:$K$63,$A$73,0)*B386</f>
        <v>0</v>
      </c>
      <c r="BA434" s="25"/>
      <c r="BB434" s="25"/>
      <c r="BC434" s="25"/>
      <c r="BD434" s="25"/>
      <c r="BE434" s="25"/>
      <c r="BF434" s="25"/>
      <c r="BG434" s="25"/>
      <c r="BH434" s="25"/>
      <c r="BI434" s="25"/>
      <c r="BJ434" s="25"/>
      <c r="BK434" s="25"/>
      <c r="BL434" s="25"/>
      <c r="BM434" s="21">
        <f t="shared" si="427"/>
        <v>399.27272727272731</v>
      </c>
      <c r="BP434" s="18">
        <v>2048</v>
      </c>
      <c r="BQ434" s="14">
        <f t="shared" si="490"/>
        <v>0</v>
      </c>
      <c r="BR434" s="14">
        <f t="shared" si="490"/>
        <v>0</v>
      </c>
      <c r="BS434" s="14">
        <f t="shared" si="490"/>
        <v>0</v>
      </c>
      <c r="BT434" s="14">
        <f t="shared" si="490"/>
        <v>0</v>
      </c>
      <c r="BU434" s="14">
        <f t="shared" si="490"/>
        <v>0</v>
      </c>
      <c r="BV434" s="14">
        <f t="shared" si="490"/>
        <v>0</v>
      </c>
      <c r="BW434" s="14">
        <f t="shared" si="490"/>
        <v>0</v>
      </c>
      <c r="BX434" s="14">
        <f t="shared" si="490"/>
        <v>0</v>
      </c>
      <c r="BY434" s="14">
        <f t="shared" si="490"/>
        <v>0</v>
      </c>
      <c r="BZ434" s="14">
        <f t="shared" si="490"/>
        <v>0</v>
      </c>
      <c r="CA434" s="14">
        <f t="shared" si="490"/>
        <v>0</v>
      </c>
      <c r="CB434" s="14">
        <f t="shared" si="490"/>
        <v>0</v>
      </c>
      <c r="CC434" s="14">
        <f t="shared" si="490"/>
        <v>0</v>
      </c>
      <c r="CD434" s="14">
        <f t="shared" si="490"/>
        <v>0</v>
      </c>
      <c r="CE434" s="14">
        <f t="shared" si="490"/>
        <v>0</v>
      </c>
      <c r="CF434" s="14">
        <f t="shared" si="488"/>
        <v>0</v>
      </c>
      <c r="CG434" s="14">
        <f t="shared" si="481"/>
        <v>0</v>
      </c>
      <c r="CH434" s="14">
        <f t="shared" si="481"/>
        <v>0</v>
      </c>
      <c r="CI434" s="14">
        <f t="shared" si="481"/>
        <v>0</v>
      </c>
      <c r="CJ434" s="14">
        <f t="shared" si="481"/>
        <v>0</v>
      </c>
      <c r="CK434" s="14">
        <f t="shared" si="479"/>
        <v>0</v>
      </c>
      <c r="CL434" s="14">
        <f t="shared" si="479"/>
        <v>0</v>
      </c>
      <c r="CM434" s="14">
        <f t="shared" si="479"/>
        <v>0</v>
      </c>
      <c r="CN434" s="14">
        <f t="shared" si="479"/>
        <v>0</v>
      </c>
      <c r="CO434" s="14">
        <f t="shared" si="479"/>
        <v>0</v>
      </c>
      <c r="CP434" s="14">
        <f t="shared" si="479"/>
        <v>0</v>
      </c>
      <c r="CQ434" s="14">
        <f t="shared" si="479"/>
        <v>0</v>
      </c>
      <c r="CR434" s="14">
        <f t="shared" si="479"/>
        <v>0</v>
      </c>
      <c r="CS434" s="14">
        <f t="shared" si="479"/>
        <v>0</v>
      </c>
      <c r="CT434" s="14">
        <f t="shared" si="479"/>
        <v>0</v>
      </c>
      <c r="CU434" s="14">
        <f t="shared" si="479"/>
        <v>0</v>
      </c>
      <c r="CV434" s="14">
        <f t="shared" si="479"/>
        <v>0</v>
      </c>
      <c r="CW434" s="14">
        <f t="shared" si="459"/>
        <v>0</v>
      </c>
      <c r="CX434" s="14">
        <f t="shared" si="459"/>
        <v>0</v>
      </c>
      <c r="CY434" s="14">
        <f t="shared" si="484"/>
        <v>0</v>
      </c>
      <c r="CZ434" s="14">
        <f t="shared" si="484"/>
        <v>0</v>
      </c>
      <c r="DA434" s="14">
        <f t="shared" si="484"/>
        <v>0</v>
      </c>
      <c r="DB434" s="14">
        <f t="shared" si="484"/>
        <v>6.9672131147540742E-2</v>
      </c>
      <c r="DC434" s="14">
        <f t="shared" si="484"/>
        <v>7.3770491803278701E-2</v>
      </c>
      <c r="DD434" s="14">
        <f t="shared" si="484"/>
        <v>7.7868852459016411E-2</v>
      </c>
      <c r="DE434" s="14">
        <f t="shared" si="484"/>
        <v>8.0601092896174883E-2</v>
      </c>
      <c r="DF434" s="14">
        <f t="shared" si="484"/>
        <v>8.6748633879781434E-2</v>
      </c>
      <c r="DG434" s="14">
        <f t="shared" si="484"/>
        <v>9.0846994535519157E-2</v>
      </c>
      <c r="DH434" s="14">
        <f t="shared" si="484"/>
        <v>9.4262295081967235E-2</v>
      </c>
      <c r="DI434" s="14">
        <f t="shared" si="484"/>
        <v>9.9043715846994562E-2</v>
      </c>
      <c r="DJ434" s="14">
        <f t="shared" si="484"/>
        <v>0.10382513661202188</v>
      </c>
      <c r="DK434" s="14">
        <f t="shared" si="484"/>
        <v>0.10928961748633884</v>
      </c>
      <c r="DL434" s="14">
        <f t="shared" si="484"/>
        <v>0.11407103825136615</v>
      </c>
      <c r="DM434" s="14">
        <f t="shared" si="484"/>
        <v>0</v>
      </c>
      <c r="DN434" s="14">
        <f t="shared" si="468"/>
        <v>0</v>
      </c>
      <c r="DO434" s="14">
        <f t="shared" si="468"/>
        <v>0</v>
      </c>
      <c r="DP434" s="14">
        <f t="shared" si="468"/>
        <v>0</v>
      </c>
      <c r="DQ434" s="14">
        <f t="shared" si="466"/>
        <v>0</v>
      </c>
      <c r="DR434" s="14">
        <f t="shared" si="466"/>
        <v>0</v>
      </c>
      <c r="DS434" s="14">
        <f t="shared" si="446"/>
        <v>0</v>
      </c>
      <c r="DT434" s="14">
        <f t="shared" si="446"/>
        <v>0</v>
      </c>
      <c r="DU434" s="14">
        <f t="shared" si="446"/>
        <v>0</v>
      </c>
      <c r="DV434" s="14">
        <f t="shared" si="446"/>
        <v>0</v>
      </c>
      <c r="DW434" s="14">
        <f t="shared" si="482"/>
        <v>0</v>
      </c>
      <c r="DX434" s="14">
        <f t="shared" si="482"/>
        <v>0</v>
      </c>
      <c r="DY434" s="14">
        <f t="shared" si="482"/>
        <v>0</v>
      </c>
      <c r="DZ434" s="14">
        <f t="shared" si="477"/>
        <v>0.99999999999999989</v>
      </c>
    </row>
    <row r="435" spans="2:130">
      <c r="C435" s="18">
        <v>2049</v>
      </c>
      <c r="D435" s="25"/>
      <c r="E435" s="25"/>
      <c r="F435" s="25"/>
      <c r="G435" s="25"/>
      <c r="H435" s="25"/>
      <c r="I435" s="25"/>
      <c r="J435" s="25"/>
      <c r="K435" s="25"/>
      <c r="L435" s="25"/>
      <c r="M435" s="25"/>
      <c r="N435" s="25"/>
      <c r="O435" s="25"/>
      <c r="P435" s="25"/>
      <c r="Q435" s="25"/>
      <c r="R435" s="25"/>
      <c r="S435" s="25"/>
      <c r="T435" s="25"/>
      <c r="U435" s="25"/>
      <c r="V435" s="25"/>
      <c r="W435" s="25"/>
      <c r="X435" s="25"/>
      <c r="Y435" s="25"/>
      <c r="Z435" s="25"/>
      <c r="AA435" s="25"/>
      <c r="AB435" s="25"/>
      <c r="AC435" s="25"/>
      <c r="AD435" s="25"/>
      <c r="AE435" s="25"/>
      <c r="AF435" s="25"/>
      <c r="AG435" s="25">
        <f t="shared" si="464"/>
        <v>0</v>
      </c>
      <c r="AH435" s="25">
        <f t="shared" si="467"/>
        <v>0</v>
      </c>
      <c r="AI435" s="25">
        <f t="shared" si="469"/>
        <v>0</v>
      </c>
      <c r="AJ435" s="25">
        <f t="shared" si="470"/>
        <v>0</v>
      </c>
      <c r="AK435" s="25">
        <f t="shared" si="471"/>
        <v>0</v>
      </c>
      <c r="AL435" s="25">
        <f t="shared" si="472"/>
        <v>0</v>
      </c>
      <c r="AM435" s="25">
        <f t="shared" si="473"/>
        <v>0</v>
      </c>
      <c r="AN435" s="25">
        <f t="shared" si="474"/>
        <v>0</v>
      </c>
      <c r="AO435" s="25">
        <f t="shared" si="475"/>
        <v>0</v>
      </c>
      <c r="AP435" s="25">
        <f t="shared" si="476"/>
        <v>29.454545454545357</v>
      </c>
      <c r="AQ435" s="25">
        <f t="shared" si="478"/>
        <v>31.090909090909101</v>
      </c>
      <c r="AR435" s="25">
        <f t="shared" si="480"/>
        <v>32.181818181818194</v>
      </c>
      <c r="AS435" s="25">
        <f t="shared" si="483"/>
        <v>34.636363636363647</v>
      </c>
      <c r="AT435" s="25">
        <f t="shared" si="485"/>
        <v>36.272727272727288</v>
      </c>
      <c r="AU435" s="25">
        <f t="shared" si="486"/>
        <v>37.636363636363647</v>
      </c>
      <c r="AV435" s="25">
        <f t="shared" si="487"/>
        <v>39.545454545454561</v>
      </c>
      <c r="AW435" s="25">
        <f t="shared" si="489"/>
        <v>41.454545454545467</v>
      </c>
      <c r="AX435" s="25">
        <f t="shared" si="491"/>
        <v>43.636363636363654</v>
      </c>
      <c r="AY435" s="25">
        <f t="shared" ref="AY435:AY446" si="492">VLOOKUP($C$113,$D$3:$K$63,$A$73,0)*(B388-B387)</f>
        <v>45.545454545454561</v>
      </c>
      <c r="AZ435" s="25">
        <f>VLOOKUP($C$114,$D$3:$K$63,$A$73,0)*(B387-B386)</f>
        <v>46.909090909090928</v>
      </c>
      <c r="BA435" s="25">
        <f>VLOOKUP($C$115,$D$3:$K$63,$A$73,0)*B386</f>
        <v>0</v>
      </c>
      <c r="BB435" s="25"/>
      <c r="BC435" s="25"/>
      <c r="BD435" s="25"/>
      <c r="BE435" s="25"/>
      <c r="BF435" s="25"/>
      <c r="BG435" s="25"/>
      <c r="BH435" s="25"/>
      <c r="BI435" s="25"/>
      <c r="BJ435" s="25"/>
      <c r="BK435" s="25"/>
      <c r="BL435" s="25"/>
      <c r="BM435" s="21">
        <f t="shared" si="427"/>
        <v>418.36363636363637</v>
      </c>
      <c r="BP435" s="18">
        <v>2049</v>
      </c>
      <c r="BQ435" s="14">
        <f t="shared" si="490"/>
        <v>0</v>
      </c>
      <c r="BR435" s="14">
        <f t="shared" si="490"/>
        <v>0</v>
      </c>
      <c r="BS435" s="14">
        <f t="shared" si="490"/>
        <v>0</v>
      </c>
      <c r="BT435" s="14">
        <f t="shared" si="490"/>
        <v>0</v>
      </c>
      <c r="BU435" s="14">
        <f t="shared" si="490"/>
        <v>0</v>
      </c>
      <c r="BV435" s="14">
        <f t="shared" si="490"/>
        <v>0</v>
      </c>
      <c r="BW435" s="14">
        <f t="shared" si="490"/>
        <v>0</v>
      </c>
      <c r="BX435" s="14">
        <f t="shared" si="490"/>
        <v>0</v>
      </c>
      <c r="BY435" s="14">
        <f t="shared" si="490"/>
        <v>0</v>
      </c>
      <c r="BZ435" s="14">
        <f t="shared" si="490"/>
        <v>0</v>
      </c>
      <c r="CA435" s="14">
        <f t="shared" si="490"/>
        <v>0</v>
      </c>
      <c r="CB435" s="14">
        <f t="shared" si="490"/>
        <v>0</v>
      </c>
      <c r="CC435" s="14">
        <f t="shared" si="490"/>
        <v>0</v>
      </c>
      <c r="CD435" s="14">
        <f t="shared" si="490"/>
        <v>0</v>
      </c>
      <c r="CE435" s="14">
        <f t="shared" si="490"/>
        <v>0</v>
      </c>
      <c r="CF435" s="14">
        <f t="shared" si="488"/>
        <v>0</v>
      </c>
      <c r="CG435" s="14">
        <f t="shared" si="481"/>
        <v>0</v>
      </c>
      <c r="CH435" s="14">
        <f t="shared" si="481"/>
        <v>0</v>
      </c>
      <c r="CI435" s="14">
        <f t="shared" si="481"/>
        <v>0</v>
      </c>
      <c r="CJ435" s="14">
        <f t="shared" si="481"/>
        <v>0</v>
      </c>
      <c r="CK435" s="14">
        <f t="shared" si="479"/>
        <v>0</v>
      </c>
      <c r="CL435" s="14">
        <f t="shared" si="479"/>
        <v>0</v>
      </c>
      <c r="CM435" s="14">
        <f t="shared" si="479"/>
        <v>0</v>
      </c>
      <c r="CN435" s="14">
        <f t="shared" si="479"/>
        <v>0</v>
      </c>
      <c r="CO435" s="14">
        <f t="shared" si="479"/>
        <v>0</v>
      </c>
      <c r="CP435" s="14">
        <f t="shared" si="479"/>
        <v>0</v>
      </c>
      <c r="CQ435" s="14">
        <f t="shared" si="479"/>
        <v>0</v>
      </c>
      <c r="CR435" s="14">
        <f t="shared" si="479"/>
        <v>0</v>
      </c>
      <c r="CS435" s="14">
        <f t="shared" si="479"/>
        <v>0</v>
      </c>
      <c r="CT435" s="14">
        <f t="shared" si="479"/>
        <v>0</v>
      </c>
      <c r="CU435" s="14">
        <f t="shared" si="479"/>
        <v>0</v>
      </c>
      <c r="CV435" s="14">
        <f t="shared" si="479"/>
        <v>0</v>
      </c>
      <c r="CW435" s="14">
        <f t="shared" si="459"/>
        <v>0</v>
      </c>
      <c r="CX435" s="14">
        <f t="shared" si="459"/>
        <v>0</v>
      </c>
      <c r="CY435" s="14">
        <f t="shared" si="484"/>
        <v>0</v>
      </c>
      <c r="CZ435" s="14">
        <f t="shared" si="484"/>
        <v>0</v>
      </c>
      <c r="DA435" s="14">
        <f t="shared" si="484"/>
        <v>0</v>
      </c>
      <c r="DB435" s="14">
        <f t="shared" si="484"/>
        <v>0</v>
      </c>
      <c r="DC435" s="14">
        <f t="shared" si="484"/>
        <v>7.0404172099087114E-2</v>
      </c>
      <c r="DD435" s="14">
        <f t="shared" si="484"/>
        <v>7.4315514993481116E-2</v>
      </c>
      <c r="DE435" s="14">
        <f t="shared" si="484"/>
        <v>7.6923076923076955E-2</v>
      </c>
      <c r="DF435" s="14">
        <f t="shared" si="484"/>
        <v>8.2790091264667562E-2</v>
      </c>
      <c r="DG435" s="14">
        <f t="shared" si="484"/>
        <v>8.6701434159061314E-2</v>
      </c>
      <c r="DH435" s="14">
        <f t="shared" si="484"/>
        <v>8.9960886571056081E-2</v>
      </c>
      <c r="DI435" s="14">
        <f t="shared" si="484"/>
        <v>9.4524119947848789E-2</v>
      </c>
      <c r="DJ435" s="14">
        <f t="shared" si="484"/>
        <v>9.9087353324641483E-2</v>
      </c>
      <c r="DK435" s="14">
        <f t="shared" si="484"/>
        <v>0.10430247718383316</v>
      </c>
      <c r="DL435" s="14">
        <f t="shared" si="484"/>
        <v>0.10886571056062586</v>
      </c>
      <c r="DM435" s="14">
        <f t="shared" si="484"/>
        <v>0.11212516297262064</v>
      </c>
      <c r="DN435" s="14">
        <f t="shared" si="468"/>
        <v>0</v>
      </c>
      <c r="DO435" s="14">
        <f t="shared" si="468"/>
        <v>0</v>
      </c>
      <c r="DP435" s="14">
        <f t="shared" si="468"/>
        <v>0</v>
      </c>
      <c r="DQ435" s="14">
        <f t="shared" si="466"/>
        <v>0</v>
      </c>
      <c r="DR435" s="14">
        <f t="shared" si="466"/>
        <v>0</v>
      </c>
      <c r="DS435" s="14">
        <f t="shared" si="446"/>
        <v>0</v>
      </c>
      <c r="DT435" s="14">
        <f t="shared" si="446"/>
        <v>0</v>
      </c>
      <c r="DU435" s="14">
        <f t="shared" si="446"/>
        <v>0</v>
      </c>
      <c r="DV435" s="14">
        <f t="shared" si="446"/>
        <v>0</v>
      </c>
      <c r="DW435" s="14">
        <f t="shared" si="482"/>
        <v>0</v>
      </c>
      <c r="DX435" s="14">
        <f t="shared" si="482"/>
        <v>0</v>
      </c>
      <c r="DY435" s="14">
        <f t="shared" si="482"/>
        <v>0</v>
      </c>
      <c r="DZ435" s="14">
        <f t="shared" si="477"/>
        <v>1</v>
      </c>
    </row>
    <row r="436" spans="2:130">
      <c r="C436" s="18">
        <v>2050</v>
      </c>
      <c r="D436" s="25"/>
      <c r="E436" s="25"/>
      <c r="F436" s="25"/>
      <c r="G436" s="25"/>
      <c r="H436" s="25"/>
      <c r="I436" s="25"/>
      <c r="J436" s="25"/>
      <c r="K436" s="25"/>
      <c r="L436" s="25"/>
      <c r="M436" s="25"/>
      <c r="N436" s="25"/>
      <c r="O436" s="25"/>
      <c r="P436" s="25"/>
      <c r="Q436" s="25"/>
      <c r="R436" s="25"/>
      <c r="S436" s="25"/>
      <c r="T436" s="25"/>
      <c r="U436" s="25"/>
      <c r="V436" s="25"/>
      <c r="W436" s="25"/>
      <c r="X436" s="25"/>
      <c r="Y436" s="25"/>
      <c r="Z436" s="25"/>
      <c r="AA436" s="25"/>
      <c r="AB436" s="25"/>
      <c r="AC436" s="25"/>
      <c r="AD436" s="25"/>
      <c r="AE436" s="25"/>
      <c r="AF436" s="25"/>
      <c r="AG436" s="25"/>
      <c r="AH436" s="25">
        <f t="shared" si="467"/>
        <v>0</v>
      </c>
      <c r="AI436" s="25">
        <f t="shared" si="469"/>
        <v>0</v>
      </c>
      <c r="AJ436" s="25">
        <f t="shared" si="470"/>
        <v>0</v>
      </c>
      <c r="AK436" s="25">
        <f t="shared" si="471"/>
        <v>0</v>
      </c>
      <c r="AL436" s="25">
        <f t="shared" si="472"/>
        <v>0</v>
      </c>
      <c r="AM436" s="25">
        <f t="shared" si="473"/>
        <v>0</v>
      </c>
      <c r="AN436" s="25">
        <f t="shared" si="474"/>
        <v>0</v>
      </c>
      <c r="AO436" s="25">
        <f t="shared" si="475"/>
        <v>0</v>
      </c>
      <c r="AP436" s="25">
        <f t="shared" si="476"/>
        <v>0</v>
      </c>
      <c r="AQ436" s="25">
        <f t="shared" si="478"/>
        <v>31.090909090908987</v>
      </c>
      <c r="AR436" s="25">
        <f t="shared" si="480"/>
        <v>32.181818181818194</v>
      </c>
      <c r="AS436" s="25">
        <f t="shared" si="483"/>
        <v>34.636363636363647</v>
      </c>
      <c r="AT436" s="25">
        <f t="shared" si="485"/>
        <v>36.272727272727288</v>
      </c>
      <c r="AU436" s="25">
        <f t="shared" si="486"/>
        <v>37.636363636363647</v>
      </c>
      <c r="AV436" s="25">
        <f t="shared" si="487"/>
        <v>39.545454545454561</v>
      </c>
      <c r="AW436" s="25">
        <f t="shared" si="489"/>
        <v>41.454545454545467</v>
      </c>
      <c r="AX436" s="25">
        <f t="shared" si="491"/>
        <v>43.636363636363654</v>
      </c>
      <c r="AY436" s="25">
        <f t="shared" si="492"/>
        <v>45.545454545454561</v>
      </c>
      <c r="AZ436" s="25">
        <f t="shared" ref="AZ436:AZ446" si="493">VLOOKUP($C$114,$D$3:$K$63,$A$73,0)*(B388-B387)</f>
        <v>46.909090909090928</v>
      </c>
      <c r="BA436" s="25">
        <f>VLOOKUP($C$115,$D$3:$K$63,$A$73,0)*(B387-B386)</f>
        <v>48.272727272727288</v>
      </c>
      <c r="BB436" s="25">
        <f>VLOOKUP($C$116,$D$3:$K$63,$A$73,0)*B386</f>
        <v>0</v>
      </c>
      <c r="BC436" s="25"/>
      <c r="BD436" s="25"/>
      <c r="BE436" s="25"/>
      <c r="BF436" s="25"/>
      <c r="BG436" s="25"/>
      <c r="BH436" s="25"/>
      <c r="BI436" s="25"/>
      <c r="BJ436" s="25"/>
      <c r="BK436" s="25"/>
      <c r="BL436" s="25"/>
      <c r="BM436" s="21">
        <f t="shared" si="427"/>
        <v>437.18181818181824</v>
      </c>
      <c r="BP436" s="18">
        <v>2050</v>
      </c>
      <c r="BQ436" s="14">
        <f t="shared" si="490"/>
        <v>0</v>
      </c>
      <c r="BR436" s="14">
        <f t="shared" si="490"/>
        <v>0</v>
      </c>
      <c r="BS436" s="14">
        <f t="shared" si="490"/>
        <v>0</v>
      </c>
      <c r="BT436" s="14">
        <f t="shared" si="490"/>
        <v>0</v>
      </c>
      <c r="BU436" s="14">
        <f t="shared" si="490"/>
        <v>0</v>
      </c>
      <c r="BV436" s="14">
        <f t="shared" si="490"/>
        <v>0</v>
      </c>
      <c r="BW436" s="14">
        <f t="shared" si="490"/>
        <v>0</v>
      </c>
      <c r="BX436" s="14">
        <f t="shared" si="490"/>
        <v>0</v>
      </c>
      <c r="BY436" s="14">
        <f t="shared" si="490"/>
        <v>0</v>
      </c>
      <c r="BZ436" s="14">
        <f t="shared" si="490"/>
        <v>0</v>
      </c>
      <c r="CA436" s="14">
        <f t="shared" si="490"/>
        <v>0</v>
      </c>
      <c r="CB436" s="14">
        <f t="shared" si="490"/>
        <v>0</v>
      </c>
      <c r="CC436" s="14">
        <f t="shared" si="490"/>
        <v>0</v>
      </c>
      <c r="CD436" s="14">
        <f t="shared" si="490"/>
        <v>0</v>
      </c>
      <c r="CE436" s="14">
        <f t="shared" si="490"/>
        <v>0</v>
      </c>
      <c r="CF436" s="14">
        <f t="shared" si="488"/>
        <v>0</v>
      </c>
      <c r="CG436" s="14">
        <f t="shared" si="481"/>
        <v>0</v>
      </c>
      <c r="CH436" s="14">
        <f t="shared" si="481"/>
        <v>0</v>
      </c>
      <c r="CI436" s="14">
        <f t="shared" si="481"/>
        <v>0</v>
      </c>
      <c r="CJ436" s="14">
        <f t="shared" si="481"/>
        <v>0</v>
      </c>
      <c r="CK436" s="14">
        <f t="shared" si="479"/>
        <v>0</v>
      </c>
      <c r="CL436" s="14">
        <f t="shared" si="479"/>
        <v>0</v>
      </c>
      <c r="CM436" s="14">
        <f t="shared" si="479"/>
        <v>0</v>
      </c>
      <c r="CN436" s="14">
        <f t="shared" si="479"/>
        <v>0</v>
      </c>
      <c r="CO436" s="14">
        <f t="shared" si="479"/>
        <v>0</v>
      </c>
      <c r="CP436" s="14">
        <f t="shared" si="479"/>
        <v>0</v>
      </c>
      <c r="CQ436" s="14">
        <f t="shared" si="479"/>
        <v>0</v>
      </c>
      <c r="CR436" s="14">
        <f t="shared" si="479"/>
        <v>0</v>
      </c>
      <c r="CS436" s="14">
        <f t="shared" si="479"/>
        <v>0</v>
      </c>
      <c r="CT436" s="14">
        <f t="shared" si="479"/>
        <v>0</v>
      </c>
      <c r="CU436" s="14">
        <f t="shared" si="479"/>
        <v>0</v>
      </c>
      <c r="CV436" s="14">
        <f t="shared" si="479"/>
        <v>0</v>
      </c>
      <c r="CW436" s="14">
        <f t="shared" si="459"/>
        <v>0</v>
      </c>
      <c r="CX436" s="14">
        <f t="shared" si="459"/>
        <v>0</v>
      </c>
      <c r="CY436" s="14">
        <f t="shared" si="484"/>
        <v>0</v>
      </c>
      <c r="CZ436" s="14">
        <f t="shared" si="484"/>
        <v>0</v>
      </c>
      <c r="DA436" s="14">
        <f t="shared" si="484"/>
        <v>0</v>
      </c>
      <c r="DB436" s="14">
        <f t="shared" si="484"/>
        <v>0</v>
      </c>
      <c r="DC436" s="14">
        <f t="shared" si="484"/>
        <v>0</v>
      </c>
      <c r="DD436" s="14">
        <f t="shared" si="484"/>
        <v>7.1116656269494455E-2</v>
      </c>
      <c r="DE436" s="14">
        <f t="shared" si="484"/>
        <v>7.3611977542108561E-2</v>
      </c>
      <c r="DF436" s="14">
        <f t="shared" si="484"/>
        <v>7.9226450405489715E-2</v>
      </c>
      <c r="DG436" s="14">
        <f t="shared" si="484"/>
        <v>8.2969432314410507E-2</v>
      </c>
      <c r="DH436" s="14">
        <f t="shared" si="484"/>
        <v>8.6088583905177804E-2</v>
      </c>
      <c r="DI436" s="14">
        <f t="shared" si="484"/>
        <v>9.045539613225205E-2</v>
      </c>
      <c r="DJ436" s="14">
        <f t="shared" si="484"/>
        <v>9.4822208359326282E-2</v>
      </c>
      <c r="DK436" s="14">
        <f t="shared" si="484"/>
        <v>9.9812850904553982E-2</v>
      </c>
      <c r="DL436" s="14">
        <f t="shared" si="484"/>
        <v>0.10417966313162821</v>
      </c>
      <c r="DM436" s="14">
        <f t="shared" si="484"/>
        <v>0.10729881472239554</v>
      </c>
      <c r="DN436" s="14">
        <f t="shared" si="468"/>
        <v>0.11041796631316284</v>
      </c>
      <c r="DO436" s="14">
        <f t="shared" si="468"/>
        <v>0</v>
      </c>
      <c r="DP436" s="14">
        <f t="shared" si="468"/>
        <v>0</v>
      </c>
      <c r="DQ436" s="14">
        <f t="shared" si="466"/>
        <v>0</v>
      </c>
      <c r="DR436" s="14">
        <f t="shared" si="466"/>
        <v>0</v>
      </c>
      <c r="DS436" s="14">
        <f t="shared" si="446"/>
        <v>0</v>
      </c>
      <c r="DT436" s="14">
        <f t="shared" si="446"/>
        <v>0</v>
      </c>
      <c r="DU436" s="14">
        <f t="shared" si="446"/>
        <v>0</v>
      </c>
      <c r="DV436" s="14">
        <f t="shared" si="446"/>
        <v>0</v>
      </c>
      <c r="DW436" s="14">
        <f t="shared" si="482"/>
        <v>0</v>
      </c>
      <c r="DX436" s="14">
        <f t="shared" si="482"/>
        <v>0</v>
      </c>
      <c r="DY436" s="14">
        <f t="shared" si="482"/>
        <v>0</v>
      </c>
      <c r="DZ436" s="14">
        <f t="shared" si="477"/>
        <v>0.99999999999999989</v>
      </c>
    </row>
    <row r="437" spans="2:130">
      <c r="C437" s="18">
        <v>2051</v>
      </c>
      <c r="D437" s="25"/>
      <c r="E437" s="25"/>
      <c r="F437" s="25"/>
      <c r="G437" s="25"/>
      <c r="H437" s="25"/>
      <c r="I437" s="25"/>
      <c r="J437" s="25"/>
      <c r="K437" s="25"/>
      <c r="L437" s="25"/>
      <c r="M437" s="25"/>
      <c r="N437" s="25"/>
      <c r="O437" s="25"/>
      <c r="P437" s="25"/>
      <c r="Q437" s="25"/>
      <c r="R437" s="25"/>
      <c r="S437" s="25"/>
      <c r="T437" s="25"/>
      <c r="U437" s="25"/>
      <c r="V437" s="25"/>
      <c r="W437" s="25"/>
      <c r="X437" s="25"/>
      <c r="Y437" s="25"/>
      <c r="Z437" s="25"/>
      <c r="AA437" s="25"/>
      <c r="AB437" s="25"/>
      <c r="AC437" s="25"/>
      <c r="AD437" s="25"/>
      <c r="AE437" s="25"/>
      <c r="AF437" s="25"/>
      <c r="AG437" s="25"/>
      <c r="AH437" s="25"/>
      <c r="AI437" s="25">
        <f t="shared" si="469"/>
        <v>0</v>
      </c>
      <c r="AJ437" s="25">
        <f t="shared" si="470"/>
        <v>0</v>
      </c>
      <c r="AK437" s="25">
        <f t="shared" si="471"/>
        <v>0</v>
      </c>
      <c r="AL437" s="25">
        <f t="shared" si="472"/>
        <v>0</v>
      </c>
      <c r="AM437" s="25">
        <f t="shared" si="473"/>
        <v>0</v>
      </c>
      <c r="AN437" s="25">
        <f t="shared" si="474"/>
        <v>0</v>
      </c>
      <c r="AO437" s="25">
        <f t="shared" si="475"/>
        <v>0</v>
      </c>
      <c r="AP437" s="25">
        <f t="shared" si="476"/>
        <v>0</v>
      </c>
      <c r="AQ437" s="25">
        <f t="shared" si="478"/>
        <v>0</v>
      </c>
      <c r="AR437" s="25">
        <f t="shared" si="480"/>
        <v>32.181818181818073</v>
      </c>
      <c r="AS437" s="25">
        <f t="shared" si="483"/>
        <v>34.636363636363647</v>
      </c>
      <c r="AT437" s="25">
        <f t="shared" si="485"/>
        <v>36.272727272727288</v>
      </c>
      <c r="AU437" s="25">
        <f t="shared" si="486"/>
        <v>37.636363636363647</v>
      </c>
      <c r="AV437" s="25">
        <f t="shared" si="487"/>
        <v>39.545454545454561</v>
      </c>
      <c r="AW437" s="25">
        <f t="shared" si="489"/>
        <v>41.454545454545467</v>
      </c>
      <c r="AX437" s="25">
        <f t="shared" si="491"/>
        <v>43.636363636363654</v>
      </c>
      <c r="AY437" s="25">
        <f t="shared" si="492"/>
        <v>45.545454545454561</v>
      </c>
      <c r="AZ437" s="25">
        <f t="shared" si="493"/>
        <v>46.909090909090928</v>
      </c>
      <c r="BA437" s="25">
        <f t="shared" ref="BA437:BA446" si="494">VLOOKUP($C$115,$D$3:$K$63,$A$73,0)*(B388-B387)</f>
        <v>48.272727272727288</v>
      </c>
      <c r="BB437" s="25">
        <f>VLOOKUP($C$116,$D$3:$K$63,$A$73,0)*(B387-B386)</f>
        <v>49.909090909090928</v>
      </c>
      <c r="BC437" s="25" t="e">
        <f>VLOOKUP($C$117,$D$3:$K$63,$A$73,0)*B386</f>
        <v>#N/A</v>
      </c>
      <c r="BD437" s="25"/>
      <c r="BE437" s="25"/>
      <c r="BF437" s="25"/>
      <c r="BG437" s="25"/>
      <c r="BH437" s="25"/>
      <c r="BI437" s="25"/>
      <c r="BJ437" s="25"/>
      <c r="BK437" s="25"/>
      <c r="BL437" s="25"/>
      <c r="BM437" s="21" t="e">
        <f t="shared" si="427"/>
        <v>#N/A</v>
      </c>
      <c r="BP437" s="18">
        <v>2051</v>
      </c>
      <c r="BQ437" s="14" t="e">
        <f t="shared" si="490"/>
        <v>#N/A</v>
      </c>
      <c r="BR437" s="14" t="e">
        <f t="shared" si="490"/>
        <v>#N/A</v>
      </c>
      <c r="BS437" s="14" t="e">
        <f t="shared" si="490"/>
        <v>#N/A</v>
      </c>
      <c r="BT437" s="14" t="e">
        <f t="shared" si="490"/>
        <v>#N/A</v>
      </c>
      <c r="BU437" s="14" t="e">
        <f t="shared" si="490"/>
        <v>#N/A</v>
      </c>
      <c r="BV437" s="14" t="e">
        <f t="shared" si="490"/>
        <v>#N/A</v>
      </c>
      <c r="BW437" s="14" t="e">
        <f t="shared" si="490"/>
        <v>#N/A</v>
      </c>
      <c r="BX437" s="14" t="e">
        <f t="shared" si="490"/>
        <v>#N/A</v>
      </c>
      <c r="BY437" s="14" t="e">
        <f t="shared" si="490"/>
        <v>#N/A</v>
      </c>
      <c r="BZ437" s="14" t="e">
        <f t="shared" si="490"/>
        <v>#N/A</v>
      </c>
      <c r="CA437" s="14" t="e">
        <f t="shared" si="490"/>
        <v>#N/A</v>
      </c>
      <c r="CB437" s="14" t="e">
        <f t="shared" si="490"/>
        <v>#N/A</v>
      </c>
      <c r="CC437" s="14" t="e">
        <f t="shared" si="490"/>
        <v>#N/A</v>
      </c>
      <c r="CD437" s="14" t="e">
        <f t="shared" si="490"/>
        <v>#N/A</v>
      </c>
      <c r="CE437" s="14" t="e">
        <f t="shared" si="490"/>
        <v>#N/A</v>
      </c>
      <c r="CF437" s="14" t="e">
        <f t="shared" si="488"/>
        <v>#N/A</v>
      </c>
      <c r="CG437" s="14" t="e">
        <f t="shared" si="481"/>
        <v>#N/A</v>
      </c>
      <c r="CH437" s="14" t="e">
        <f t="shared" si="481"/>
        <v>#N/A</v>
      </c>
      <c r="CI437" s="14" t="e">
        <f t="shared" si="481"/>
        <v>#N/A</v>
      </c>
      <c r="CJ437" s="14" t="e">
        <f t="shared" si="481"/>
        <v>#N/A</v>
      </c>
      <c r="CK437" s="14" t="e">
        <f t="shared" si="479"/>
        <v>#N/A</v>
      </c>
      <c r="CL437" s="14" t="e">
        <f t="shared" si="479"/>
        <v>#N/A</v>
      </c>
      <c r="CM437" s="14" t="e">
        <f t="shared" si="479"/>
        <v>#N/A</v>
      </c>
      <c r="CN437" s="14" t="e">
        <f t="shared" si="479"/>
        <v>#N/A</v>
      </c>
      <c r="CO437" s="14" t="e">
        <f t="shared" si="479"/>
        <v>#N/A</v>
      </c>
      <c r="CP437" s="14" t="e">
        <f t="shared" si="479"/>
        <v>#N/A</v>
      </c>
      <c r="CQ437" s="14" t="e">
        <f t="shared" si="479"/>
        <v>#N/A</v>
      </c>
      <c r="CR437" s="14" t="e">
        <f t="shared" si="479"/>
        <v>#N/A</v>
      </c>
      <c r="CS437" s="14" t="e">
        <f t="shared" si="479"/>
        <v>#N/A</v>
      </c>
      <c r="CT437" s="14" t="e">
        <f t="shared" si="479"/>
        <v>#N/A</v>
      </c>
      <c r="CU437" s="14" t="e">
        <f t="shared" si="479"/>
        <v>#N/A</v>
      </c>
      <c r="CV437" s="14" t="e">
        <f t="shared" si="479"/>
        <v>#N/A</v>
      </c>
      <c r="CW437" s="14" t="e">
        <f t="shared" si="459"/>
        <v>#N/A</v>
      </c>
      <c r="CX437" s="14" t="e">
        <f t="shared" si="459"/>
        <v>#N/A</v>
      </c>
      <c r="CY437" s="14" t="e">
        <f t="shared" si="484"/>
        <v>#N/A</v>
      </c>
      <c r="CZ437" s="14" t="e">
        <f t="shared" si="484"/>
        <v>#N/A</v>
      </c>
      <c r="DA437" s="14" t="e">
        <f t="shared" si="484"/>
        <v>#N/A</v>
      </c>
      <c r="DB437" s="14" t="e">
        <f t="shared" si="484"/>
        <v>#N/A</v>
      </c>
      <c r="DC437" s="14" t="e">
        <f t="shared" si="484"/>
        <v>#N/A</v>
      </c>
      <c r="DD437" s="14" t="e">
        <f t="shared" si="484"/>
        <v>#N/A</v>
      </c>
      <c r="DE437" s="14" t="e">
        <f t="shared" si="484"/>
        <v>#N/A</v>
      </c>
      <c r="DF437" s="14" t="e">
        <f t="shared" si="484"/>
        <v>#N/A</v>
      </c>
      <c r="DG437" s="14" t="e">
        <f t="shared" si="484"/>
        <v>#N/A</v>
      </c>
      <c r="DH437" s="14" t="e">
        <f t="shared" si="484"/>
        <v>#N/A</v>
      </c>
      <c r="DI437" s="14" t="e">
        <f t="shared" si="484"/>
        <v>#N/A</v>
      </c>
      <c r="DJ437" s="14" t="e">
        <f t="shared" si="484"/>
        <v>#N/A</v>
      </c>
      <c r="DK437" s="14" t="e">
        <f t="shared" si="484"/>
        <v>#N/A</v>
      </c>
      <c r="DL437" s="14" t="e">
        <f t="shared" si="484"/>
        <v>#N/A</v>
      </c>
      <c r="DM437" s="14" t="e">
        <f t="shared" si="484"/>
        <v>#N/A</v>
      </c>
      <c r="DN437" s="14" t="e">
        <f t="shared" si="468"/>
        <v>#N/A</v>
      </c>
      <c r="DO437" s="14" t="e">
        <f t="shared" si="468"/>
        <v>#N/A</v>
      </c>
      <c r="DP437" s="14" t="e">
        <f t="shared" si="468"/>
        <v>#N/A</v>
      </c>
      <c r="DQ437" s="14" t="e">
        <f t="shared" si="466"/>
        <v>#N/A</v>
      </c>
      <c r="DR437" s="14" t="e">
        <f t="shared" si="466"/>
        <v>#N/A</v>
      </c>
      <c r="DS437" s="14" t="e">
        <f t="shared" si="446"/>
        <v>#N/A</v>
      </c>
      <c r="DT437" s="14" t="e">
        <f t="shared" si="446"/>
        <v>#N/A</v>
      </c>
      <c r="DU437" s="14" t="e">
        <f t="shared" si="446"/>
        <v>#N/A</v>
      </c>
      <c r="DV437" s="14" t="e">
        <f t="shared" si="446"/>
        <v>#N/A</v>
      </c>
      <c r="DW437" s="14" t="e">
        <f t="shared" si="482"/>
        <v>#N/A</v>
      </c>
      <c r="DX437" s="14" t="e">
        <f t="shared" si="482"/>
        <v>#N/A</v>
      </c>
      <c r="DY437" s="14" t="e">
        <f t="shared" si="482"/>
        <v>#N/A</v>
      </c>
      <c r="DZ437" s="14" t="e">
        <f t="shared" si="477"/>
        <v>#N/A</v>
      </c>
    </row>
    <row r="438" spans="2:130">
      <c r="C438" s="18">
        <v>2052</v>
      </c>
      <c r="D438" s="25"/>
      <c r="E438" s="25"/>
      <c r="F438" s="25"/>
      <c r="G438" s="25"/>
      <c r="H438" s="25"/>
      <c r="I438" s="25"/>
      <c r="J438" s="25"/>
      <c r="K438" s="25"/>
      <c r="L438" s="25"/>
      <c r="M438" s="25"/>
      <c r="N438" s="25"/>
      <c r="O438" s="25"/>
      <c r="P438" s="25"/>
      <c r="Q438" s="25"/>
      <c r="R438" s="25"/>
      <c r="S438" s="25"/>
      <c r="T438" s="25"/>
      <c r="U438" s="25"/>
      <c r="V438" s="25"/>
      <c r="W438" s="25"/>
      <c r="X438" s="25"/>
      <c r="Y438" s="25"/>
      <c r="Z438" s="25"/>
      <c r="AA438" s="25"/>
      <c r="AB438" s="25"/>
      <c r="AC438" s="25"/>
      <c r="AD438" s="25"/>
      <c r="AE438" s="25"/>
      <c r="AF438" s="25"/>
      <c r="AG438" s="25"/>
      <c r="AH438" s="25"/>
      <c r="AI438" s="25"/>
      <c r="AJ438" s="25">
        <f t="shared" si="470"/>
        <v>0</v>
      </c>
      <c r="AK438" s="25">
        <f t="shared" si="471"/>
        <v>0</v>
      </c>
      <c r="AL438" s="25">
        <f t="shared" si="472"/>
        <v>0</v>
      </c>
      <c r="AM438" s="25">
        <f t="shared" si="473"/>
        <v>0</v>
      </c>
      <c r="AN438" s="25">
        <f t="shared" si="474"/>
        <v>0</v>
      </c>
      <c r="AO438" s="25">
        <f t="shared" si="475"/>
        <v>0</v>
      </c>
      <c r="AP438" s="25">
        <f t="shared" si="476"/>
        <v>0</v>
      </c>
      <c r="AQ438" s="25">
        <f t="shared" si="478"/>
        <v>0</v>
      </c>
      <c r="AR438" s="25">
        <f t="shared" si="480"/>
        <v>0</v>
      </c>
      <c r="AS438" s="25">
        <f t="shared" si="483"/>
        <v>34.636363636363519</v>
      </c>
      <c r="AT438" s="25">
        <f t="shared" si="485"/>
        <v>36.272727272727288</v>
      </c>
      <c r="AU438" s="25">
        <f t="shared" si="486"/>
        <v>37.636363636363647</v>
      </c>
      <c r="AV438" s="25">
        <f t="shared" si="487"/>
        <v>39.545454545454561</v>
      </c>
      <c r="AW438" s="25">
        <f t="shared" si="489"/>
        <v>41.454545454545467</v>
      </c>
      <c r="AX438" s="25">
        <f t="shared" si="491"/>
        <v>43.636363636363654</v>
      </c>
      <c r="AY438" s="25">
        <f t="shared" si="492"/>
        <v>45.545454545454561</v>
      </c>
      <c r="AZ438" s="25">
        <f t="shared" si="493"/>
        <v>46.909090909090928</v>
      </c>
      <c r="BA438" s="25">
        <f t="shared" si="494"/>
        <v>48.272727272727288</v>
      </c>
      <c r="BB438" s="25">
        <f t="shared" ref="BB438:BB446" si="495">VLOOKUP($C$116,$D$3:$K$63,$A$73,0)*(B388-B387)</f>
        <v>49.909090909090928</v>
      </c>
      <c r="BC438" s="25" t="e">
        <f>VLOOKUP($C$117,$D$3:$K$63,$A$73,0)*(B387-B386)</f>
        <v>#N/A</v>
      </c>
      <c r="BD438" s="25" t="e">
        <f>VLOOKUP($C$118,$D$3:$K$63,$A$73,0)*B386</f>
        <v>#N/A</v>
      </c>
      <c r="BE438" s="25"/>
      <c r="BF438" s="25"/>
      <c r="BG438" s="25"/>
      <c r="BH438" s="25"/>
      <c r="BI438" s="25"/>
      <c r="BJ438" s="25"/>
      <c r="BK438" s="25"/>
      <c r="BL438" s="25"/>
      <c r="BM438" s="21" t="e">
        <f t="shared" si="427"/>
        <v>#N/A</v>
      </c>
      <c r="BP438" s="18">
        <v>2052</v>
      </c>
      <c r="BQ438" s="14" t="e">
        <f t="shared" si="490"/>
        <v>#N/A</v>
      </c>
      <c r="BR438" s="14" t="e">
        <f t="shared" si="490"/>
        <v>#N/A</v>
      </c>
      <c r="BS438" s="14" t="e">
        <f t="shared" si="490"/>
        <v>#N/A</v>
      </c>
      <c r="BT438" s="14" t="e">
        <f t="shared" si="490"/>
        <v>#N/A</v>
      </c>
      <c r="BU438" s="14" t="e">
        <f t="shared" si="490"/>
        <v>#N/A</v>
      </c>
      <c r="BV438" s="14" t="e">
        <f t="shared" si="490"/>
        <v>#N/A</v>
      </c>
      <c r="BW438" s="14" t="e">
        <f t="shared" si="490"/>
        <v>#N/A</v>
      </c>
      <c r="BX438" s="14" t="e">
        <f t="shared" si="490"/>
        <v>#N/A</v>
      </c>
      <c r="BY438" s="14" t="e">
        <f t="shared" si="490"/>
        <v>#N/A</v>
      </c>
      <c r="BZ438" s="14" t="e">
        <f t="shared" si="490"/>
        <v>#N/A</v>
      </c>
      <c r="CA438" s="14" t="e">
        <f t="shared" si="490"/>
        <v>#N/A</v>
      </c>
      <c r="CB438" s="14" t="e">
        <f t="shared" si="490"/>
        <v>#N/A</v>
      </c>
      <c r="CC438" s="14" t="e">
        <f t="shared" si="490"/>
        <v>#N/A</v>
      </c>
      <c r="CD438" s="14" t="e">
        <f t="shared" si="490"/>
        <v>#N/A</v>
      </c>
      <c r="CE438" s="14" t="e">
        <f t="shared" si="490"/>
        <v>#N/A</v>
      </c>
      <c r="CF438" s="14" t="e">
        <f t="shared" si="488"/>
        <v>#N/A</v>
      </c>
      <c r="CG438" s="14" t="e">
        <f t="shared" si="481"/>
        <v>#N/A</v>
      </c>
      <c r="CH438" s="14" t="e">
        <f t="shared" si="481"/>
        <v>#N/A</v>
      </c>
      <c r="CI438" s="14" t="e">
        <f t="shared" si="481"/>
        <v>#N/A</v>
      </c>
      <c r="CJ438" s="14" t="e">
        <f t="shared" si="481"/>
        <v>#N/A</v>
      </c>
      <c r="CK438" s="14" t="e">
        <f t="shared" si="479"/>
        <v>#N/A</v>
      </c>
      <c r="CL438" s="14" t="e">
        <f t="shared" si="479"/>
        <v>#N/A</v>
      </c>
      <c r="CM438" s="14" t="e">
        <f t="shared" si="479"/>
        <v>#N/A</v>
      </c>
      <c r="CN438" s="14" t="e">
        <f t="shared" si="479"/>
        <v>#N/A</v>
      </c>
      <c r="CO438" s="14" t="e">
        <f t="shared" si="479"/>
        <v>#N/A</v>
      </c>
      <c r="CP438" s="14" t="e">
        <f t="shared" si="479"/>
        <v>#N/A</v>
      </c>
      <c r="CQ438" s="14" t="e">
        <f t="shared" si="479"/>
        <v>#N/A</v>
      </c>
      <c r="CR438" s="14" t="e">
        <f t="shared" si="479"/>
        <v>#N/A</v>
      </c>
      <c r="CS438" s="14" t="e">
        <f t="shared" si="479"/>
        <v>#N/A</v>
      </c>
      <c r="CT438" s="14" t="e">
        <f t="shared" si="479"/>
        <v>#N/A</v>
      </c>
      <c r="CU438" s="14" t="e">
        <f t="shared" si="479"/>
        <v>#N/A</v>
      </c>
      <c r="CV438" s="14" t="e">
        <f t="shared" si="479"/>
        <v>#N/A</v>
      </c>
      <c r="CW438" s="14" t="e">
        <f t="shared" si="459"/>
        <v>#N/A</v>
      </c>
      <c r="CX438" s="14" t="e">
        <f t="shared" si="459"/>
        <v>#N/A</v>
      </c>
      <c r="CY438" s="14" t="e">
        <f t="shared" si="484"/>
        <v>#N/A</v>
      </c>
      <c r="CZ438" s="14" t="e">
        <f t="shared" si="484"/>
        <v>#N/A</v>
      </c>
      <c r="DA438" s="14" t="e">
        <f t="shared" si="484"/>
        <v>#N/A</v>
      </c>
      <c r="DB438" s="14" t="e">
        <f t="shared" si="484"/>
        <v>#N/A</v>
      </c>
      <c r="DC438" s="14" t="e">
        <f t="shared" si="484"/>
        <v>#N/A</v>
      </c>
      <c r="DD438" s="14" t="e">
        <f t="shared" si="484"/>
        <v>#N/A</v>
      </c>
      <c r="DE438" s="14" t="e">
        <f t="shared" si="484"/>
        <v>#N/A</v>
      </c>
      <c r="DF438" s="14" t="e">
        <f t="shared" si="484"/>
        <v>#N/A</v>
      </c>
      <c r="DG438" s="14" t="e">
        <f t="shared" si="484"/>
        <v>#N/A</v>
      </c>
      <c r="DH438" s="14" t="e">
        <f t="shared" si="484"/>
        <v>#N/A</v>
      </c>
      <c r="DI438" s="14" t="e">
        <f t="shared" si="484"/>
        <v>#N/A</v>
      </c>
      <c r="DJ438" s="14" t="e">
        <f t="shared" si="484"/>
        <v>#N/A</v>
      </c>
      <c r="DK438" s="14" t="e">
        <f t="shared" si="484"/>
        <v>#N/A</v>
      </c>
      <c r="DL438" s="14" t="e">
        <f t="shared" si="484"/>
        <v>#N/A</v>
      </c>
      <c r="DM438" s="14" t="e">
        <f t="shared" si="484"/>
        <v>#N/A</v>
      </c>
      <c r="DN438" s="14" t="e">
        <f t="shared" si="468"/>
        <v>#N/A</v>
      </c>
      <c r="DO438" s="14" t="e">
        <f t="shared" si="468"/>
        <v>#N/A</v>
      </c>
      <c r="DP438" s="14" t="e">
        <f t="shared" si="468"/>
        <v>#N/A</v>
      </c>
      <c r="DQ438" s="14" t="e">
        <f t="shared" si="466"/>
        <v>#N/A</v>
      </c>
      <c r="DR438" s="14" t="e">
        <f t="shared" si="466"/>
        <v>#N/A</v>
      </c>
      <c r="DS438" s="14" t="e">
        <f t="shared" si="446"/>
        <v>#N/A</v>
      </c>
      <c r="DT438" s="14" t="e">
        <f t="shared" si="446"/>
        <v>#N/A</v>
      </c>
      <c r="DU438" s="14" t="e">
        <f t="shared" si="446"/>
        <v>#N/A</v>
      </c>
      <c r="DV438" s="14" t="e">
        <f t="shared" si="446"/>
        <v>#N/A</v>
      </c>
      <c r="DW438" s="14" t="e">
        <f t="shared" si="482"/>
        <v>#N/A</v>
      </c>
      <c r="DX438" s="14" t="e">
        <f t="shared" si="482"/>
        <v>#N/A</v>
      </c>
      <c r="DY438" s="14" t="e">
        <f t="shared" si="482"/>
        <v>#N/A</v>
      </c>
      <c r="DZ438" s="14" t="e">
        <f t="shared" si="477"/>
        <v>#N/A</v>
      </c>
    </row>
    <row r="439" spans="2:130">
      <c r="C439" s="18">
        <v>2053</v>
      </c>
      <c r="D439" s="25"/>
      <c r="E439" s="25"/>
      <c r="F439" s="25"/>
      <c r="G439" s="25"/>
      <c r="H439" s="25"/>
      <c r="I439" s="25"/>
      <c r="J439" s="25"/>
      <c r="K439" s="25"/>
      <c r="L439" s="25"/>
      <c r="M439" s="25"/>
      <c r="N439" s="25"/>
      <c r="O439" s="25"/>
      <c r="P439" s="25"/>
      <c r="Q439" s="25"/>
      <c r="R439" s="25"/>
      <c r="S439" s="25"/>
      <c r="T439" s="25"/>
      <c r="U439" s="25"/>
      <c r="V439" s="25"/>
      <c r="W439" s="25"/>
      <c r="X439" s="25"/>
      <c r="Y439" s="25"/>
      <c r="Z439" s="25"/>
      <c r="AA439" s="25"/>
      <c r="AB439" s="25"/>
      <c r="AC439" s="25"/>
      <c r="AD439" s="25"/>
      <c r="AE439" s="25"/>
      <c r="AF439" s="25"/>
      <c r="AG439" s="25"/>
      <c r="AH439" s="25"/>
      <c r="AI439" s="25"/>
      <c r="AJ439" s="25"/>
      <c r="AK439" s="25">
        <f t="shared" si="471"/>
        <v>0</v>
      </c>
      <c r="AL439" s="25">
        <f t="shared" si="472"/>
        <v>0</v>
      </c>
      <c r="AM439" s="25">
        <f t="shared" si="473"/>
        <v>0</v>
      </c>
      <c r="AN439" s="25">
        <f t="shared" si="474"/>
        <v>0</v>
      </c>
      <c r="AO439" s="25">
        <f t="shared" si="475"/>
        <v>0</v>
      </c>
      <c r="AP439" s="25">
        <f t="shared" si="476"/>
        <v>0</v>
      </c>
      <c r="AQ439" s="25">
        <f t="shared" si="478"/>
        <v>0</v>
      </c>
      <c r="AR439" s="25">
        <f t="shared" si="480"/>
        <v>0</v>
      </c>
      <c r="AS439" s="25">
        <f t="shared" si="483"/>
        <v>0</v>
      </c>
      <c r="AT439" s="25">
        <f t="shared" si="485"/>
        <v>36.272727272727153</v>
      </c>
      <c r="AU439" s="25">
        <f t="shared" si="486"/>
        <v>37.636363636363647</v>
      </c>
      <c r="AV439" s="25">
        <f t="shared" si="487"/>
        <v>39.545454545454561</v>
      </c>
      <c r="AW439" s="25">
        <f t="shared" si="489"/>
        <v>41.454545454545467</v>
      </c>
      <c r="AX439" s="25">
        <f t="shared" si="491"/>
        <v>43.636363636363654</v>
      </c>
      <c r="AY439" s="25">
        <f t="shared" si="492"/>
        <v>45.545454545454561</v>
      </c>
      <c r="AZ439" s="25">
        <f t="shared" si="493"/>
        <v>46.909090909090928</v>
      </c>
      <c r="BA439" s="25">
        <f t="shared" si="494"/>
        <v>48.272727272727288</v>
      </c>
      <c r="BB439" s="25">
        <f t="shared" si="495"/>
        <v>49.909090909090928</v>
      </c>
      <c r="BC439" s="25" t="e">
        <f t="shared" ref="BC439:BC446" si="496">VLOOKUP($C$117,$D$3:$K$63,$A$73,0)*(B388-B387)</f>
        <v>#N/A</v>
      </c>
      <c r="BD439" s="25" t="e">
        <f>VLOOKUP($C$118,$D$3:$K$63,$A$73,0)*(B387-B386)</f>
        <v>#N/A</v>
      </c>
      <c r="BE439" s="25" t="e">
        <f>VLOOKUP($C$119,$D$3:$K$63,$A$73,0)*B386</f>
        <v>#N/A</v>
      </c>
      <c r="BF439" s="25"/>
      <c r="BG439" s="25"/>
      <c r="BH439" s="25"/>
      <c r="BI439" s="25"/>
      <c r="BJ439" s="25"/>
      <c r="BK439" s="25"/>
      <c r="BL439" s="25"/>
      <c r="BM439" s="21" t="e">
        <f t="shared" si="427"/>
        <v>#N/A</v>
      </c>
      <c r="BP439" s="18">
        <v>2053</v>
      </c>
      <c r="BQ439" s="14" t="e">
        <f t="shared" si="490"/>
        <v>#N/A</v>
      </c>
      <c r="BR439" s="14" t="e">
        <f t="shared" si="490"/>
        <v>#N/A</v>
      </c>
      <c r="BS439" s="14" t="e">
        <f t="shared" si="490"/>
        <v>#N/A</v>
      </c>
      <c r="BT439" s="14" t="e">
        <f t="shared" si="490"/>
        <v>#N/A</v>
      </c>
      <c r="BU439" s="14" t="e">
        <f t="shared" si="490"/>
        <v>#N/A</v>
      </c>
      <c r="BV439" s="14" t="e">
        <f t="shared" si="490"/>
        <v>#N/A</v>
      </c>
      <c r="BW439" s="14" t="e">
        <f t="shared" si="490"/>
        <v>#N/A</v>
      </c>
      <c r="BX439" s="14" t="e">
        <f t="shared" si="490"/>
        <v>#N/A</v>
      </c>
      <c r="BY439" s="14" t="e">
        <f t="shared" si="490"/>
        <v>#N/A</v>
      </c>
      <c r="BZ439" s="14" t="e">
        <f t="shared" si="490"/>
        <v>#N/A</v>
      </c>
      <c r="CA439" s="14" t="e">
        <f t="shared" si="490"/>
        <v>#N/A</v>
      </c>
      <c r="CB439" s="14" t="e">
        <f t="shared" si="490"/>
        <v>#N/A</v>
      </c>
      <c r="CC439" s="14" t="e">
        <f t="shared" si="490"/>
        <v>#N/A</v>
      </c>
      <c r="CD439" s="14" t="e">
        <f t="shared" si="490"/>
        <v>#N/A</v>
      </c>
      <c r="CE439" s="14" t="e">
        <f t="shared" si="490"/>
        <v>#N/A</v>
      </c>
      <c r="CF439" s="14" t="e">
        <f t="shared" si="488"/>
        <v>#N/A</v>
      </c>
      <c r="CG439" s="14" t="e">
        <f t="shared" si="481"/>
        <v>#N/A</v>
      </c>
      <c r="CH439" s="14" t="e">
        <f t="shared" si="481"/>
        <v>#N/A</v>
      </c>
      <c r="CI439" s="14" t="e">
        <f t="shared" si="481"/>
        <v>#N/A</v>
      </c>
      <c r="CJ439" s="14" t="e">
        <f t="shared" si="481"/>
        <v>#N/A</v>
      </c>
      <c r="CK439" s="14" t="e">
        <f t="shared" si="479"/>
        <v>#N/A</v>
      </c>
      <c r="CL439" s="14" t="e">
        <f t="shared" si="479"/>
        <v>#N/A</v>
      </c>
      <c r="CM439" s="14" t="e">
        <f t="shared" si="479"/>
        <v>#N/A</v>
      </c>
      <c r="CN439" s="14" t="e">
        <f t="shared" si="479"/>
        <v>#N/A</v>
      </c>
      <c r="CO439" s="14" t="e">
        <f t="shared" si="479"/>
        <v>#N/A</v>
      </c>
      <c r="CP439" s="14" t="e">
        <f t="shared" si="479"/>
        <v>#N/A</v>
      </c>
      <c r="CQ439" s="14" t="e">
        <f t="shared" si="479"/>
        <v>#N/A</v>
      </c>
      <c r="CR439" s="14" t="e">
        <f t="shared" si="479"/>
        <v>#N/A</v>
      </c>
      <c r="CS439" s="14" t="e">
        <f t="shared" si="479"/>
        <v>#N/A</v>
      </c>
      <c r="CT439" s="14" t="e">
        <f t="shared" si="479"/>
        <v>#N/A</v>
      </c>
      <c r="CU439" s="14" t="e">
        <f t="shared" si="479"/>
        <v>#N/A</v>
      </c>
      <c r="CV439" s="14" t="e">
        <f t="shared" si="479"/>
        <v>#N/A</v>
      </c>
      <c r="CW439" s="14" t="e">
        <f t="shared" si="459"/>
        <v>#N/A</v>
      </c>
      <c r="CX439" s="14" t="e">
        <f t="shared" si="459"/>
        <v>#N/A</v>
      </c>
      <c r="CY439" s="14" t="e">
        <f t="shared" si="484"/>
        <v>#N/A</v>
      </c>
      <c r="CZ439" s="14" t="e">
        <f t="shared" si="484"/>
        <v>#N/A</v>
      </c>
      <c r="DA439" s="14" t="e">
        <f t="shared" si="484"/>
        <v>#N/A</v>
      </c>
      <c r="DB439" s="14" t="e">
        <f t="shared" si="484"/>
        <v>#N/A</v>
      </c>
      <c r="DC439" s="14" t="e">
        <f t="shared" si="484"/>
        <v>#N/A</v>
      </c>
      <c r="DD439" s="14" t="e">
        <f t="shared" si="484"/>
        <v>#N/A</v>
      </c>
      <c r="DE439" s="14" t="e">
        <f t="shared" si="484"/>
        <v>#N/A</v>
      </c>
      <c r="DF439" s="14" t="e">
        <f t="shared" si="484"/>
        <v>#N/A</v>
      </c>
      <c r="DG439" s="14" t="e">
        <f t="shared" si="484"/>
        <v>#N/A</v>
      </c>
      <c r="DH439" s="14" t="e">
        <f t="shared" si="484"/>
        <v>#N/A</v>
      </c>
      <c r="DI439" s="14" t="e">
        <f t="shared" si="484"/>
        <v>#N/A</v>
      </c>
      <c r="DJ439" s="14" t="e">
        <f t="shared" si="484"/>
        <v>#N/A</v>
      </c>
      <c r="DK439" s="14" t="e">
        <f t="shared" si="484"/>
        <v>#N/A</v>
      </c>
      <c r="DL439" s="14" t="e">
        <f t="shared" si="484"/>
        <v>#N/A</v>
      </c>
      <c r="DM439" s="14" t="e">
        <f t="shared" si="484"/>
        <v>#N/A</v>
      </c>
      <c r="DN439" s="14" t="e">
        <f t="shared" si="468"/>
        <v>#N/A</v>
      </c>
      <c r="DO439" s="14" t="e">
        <f t="shared" si="468"/>
        <v>#N/A</v>
      </c>
      <c r="DP439" s="14" t="e">
        <f t="shared" si="468"/>
        <v>#N/A</v>
      </c>
      <c r="DQ439" s="14" t="e">
        <f t="shared" si="466"/>
        <v>#N/A</v>
      </c>
      <c r="DR439" s="14" t="e">
        <f t="shared" si="466"/>
        <v>#N/A</v>
      </c>
      <c r="DS439" s="14" t="e">
        <f t="shared" si="446"/>
        <v>#N/A</v>
      </c>
      <c r="DT439" s="14" t="e">
        <f t="shared" si="446"/>
        <v>#N/A</v>
      </c>
      <c r="DU439" s="14" t="e">
        <f t="shared" si="446"/>
        <v>#N/A</v>
      </c>
      <c r="DV439" s="14" t="e">
        <f t="shared" si="446"/>
        <v>#N/A</v>
      </c>
      <c r="DW439" s="14" t="e">
        <f t="shared" si="482"/>
        <v>#N/A</v>
      </c>
      <c r="DX439" s="14" t="e">
        <f t="shared" si="482"/>
        <v>#N/A</v>
      </c>
      <c r="DY439" s="14" t="e">
        <f t="shared" si="482"/>
        <v>#N/A</v>
      </c>
      <c r="DZ439" s="14" t="e">
        <f t="shared" si="477"/>
        <v>#N/A</v>
      </c>
    </row>
    <row r="440" spans="2:130">
      <c r="C440" s="18">
        <v>2054</v>
      </c>
      <c r="D440" s="25"/>
      <c r="E440" s="25"/>
      <c r="F440" s="25"/>
      <c r="G440" s="25"/>
      <c r="H440" s="25"/>
      <c r="I440" s="25"/>
      <c r="J440" s="25"/>
      <c r="K440" s="25"/>
      <c r="L440" s="25"/>
      <c r="M440" s="25"/>
      <c r="N440" s="25"/>
      <c r="O440" s="25"/>
      <c r="P440" s="25"/>
      <c r="Q440" s="25"/>
      <c r="R440" s="25"/>
      <c r="S440" s="25"/>
      <c r="T440" s="25"/>
      <c r="U440" s="25"/>
      <c r="V440" s="25"/>
      <c r="W440" s="25"/>
      <c r="X440" s="25"/>
      <c r="Y440" s="25"/>
      <c r="Z440" s="25"/>
      <c r="AA440" s="25"/>
      <c r="AB440" s="25"/>
      <c r="AC440" s="25"/>
      <c r="AD440" s="25"/>
      <c r="AE440" s="25"/>
      <c r="AF440" s="25"/>
      <c r="AG440" s="25"/>
      <c r="AH440" s="25"/>
      <c r="AI440" s="25"/>
      <c r="AJ440" s="25"/>
      <c r="AK440" s="25"/>
      <c r="AL440" s="25">
        <f t="shared" si="472"/>
        <v>0</v>
      </c>
      <c r="AM440" s="25">
        <f t="shared" si="473"/>
        <v>0</v>
      </c>
      <c r="AN440" s="25">
        <f t="shared" si="474"/>
        <v>0</v>
      </c>
      <c r="AO440" s="25">
        <f t="shared" si="475"/>
        <v>0</v>
      </c>
      <c r="AP440" s="25">
        <f t="shared" si="476"/>
        <v>0</v>
      </c>
      <c r="AQ440" s="25">
        <f t="shared" si="478"/>
        <v>0</v>
      </c>
      <c r="AR440" s="25">
        <f t="shared" si="480"/>
        <v>0</v>
      </c>
      <c r="AS440" s="25">
        <f t="shared" si="483"/>
        <v>0</v>
      </c>
      <c r="AT440" s="25">
        <f t="shared" si="485"/>
        <v>0</v>
      </c>
      <c r="AU440" s="25">
        <f t="shared" si="486"/>
        <v>37.636363636363512</v>
      </c>
      <c r="AV440" s="25">
        <f t="shared" si="487"/>
        <v>39.545454545454561</v>
      </c>
      <c r="AW440" s="25">
        <f t="shared" si="489"/>
        <v>41.454545454545467</v>
      </c>
      <c r="AX440" s="25">
        <f t="shared" si="491"/>
        <v>43.636363636363654</v>
      </c>
      <c r="AY440" s="25">
        <f t="shared" si="492"/>
        <v>45.545454545454561</v>
      </c>
      <c r="AZ440" s="25">
        <f t="shared" si="493"/>
        <v>46.909090909090928</v>
      </c>
      <c r="BA440" s="25">
        <f t="shared" si="494"/>
        <v>48.272727272727288</v>
      </c>
      <c r="BB440" s="25">
        <f t="shared" si="495"/>
        <v>49.909090909090928</v>
      </c>
      <c r="BC440" s="25" t="e">
        <f t="shared" si="496"/>
        <v>#N/A</v>
      </c>
      <c r="BD440" s="25" t="e">
        <f t="shared" ref="BD440:BD446" si="497">VLOOKUP($C$118,$D$3:$K$63,$A$73,0)*(B388-B387)</f>
        <v>#N/A</v>
      </c>
      <c r="BE440" s="25" t="e">
        <f>VLOOKUP($C$119,$D$3:$K$63,$A$73,0)*(B387-B386)</f>
        <v>#N/A</v>
      </c>
      <c r="BF440" s="25" t="e">
        <f>VLOOKUP($C$120,$D$3:$K$63,$A$73,0)*B386</f>
        <v>#N/A</v>
      </c>
      <c r="BG440" s="25"/>
      <c r="BH440" s="25"/>
      <c r="BI440" s="25"/>
      <c r="BJ440" s="25"/>
      <c r="BK440" s="25"/>
      <c r="BL440" s="25"/>
      <c r="BM440" s="21" t="e">
        <f t="shared" si="427"/>
        <v>#N/A</v>
      </c>
      <c r="BP440" s="18">
        <v>2054</v>
      </c>
      <c r="BQ440" s="14" t="e">
        <f t="shared" si="490"/>
        <v>#N/A</v>
      </c>
      <c r="BR440" s="14" t="e">
        <f t="shared" si="490"/>
        <v>#N/A</v>
      </c>
      <c r="BS440" s="14" t="e">
        <f t="shared" si="490"/>
        <v>#N/A</v>
      </c>
      <c r="BT440" s="14" t="e">
        <f t="shared" si="490"/>
        <v>#N/A</v>
      </c>
      <c r="BU440" s="14" t="e">
        <f t="shared" si="490"/>
        <v>#N/A</v>
      </c>
      <c r="BV440" s="14" t="e">
        <f t="shared" si="490"/>
        <v>#N/A</v>
      </c>
      <c r="BW440" s="14" t="e">
        <f t="shared" si="490"/>
        <v>#N/A</v>
      </c>
      <c r="BX440" s="14" t="e">
        <f t="shared" si="490"/>
        <v>#N/A</v>
      </c>
      <c r="BY440" s="14" t="e">
        <f t="shared" si="490"/>
        <v>#N/A</v>
      </c>
      <c r="BZ440" s="14" t="e">
        <f t="shared" si="490"/>
        <v>#N/A</v>
      </c>
      <c r="CA440" s="14" t="e">
        <f t="shared" si="490"/>
        <v>#N/A</v>
      </c>
      <c r="CB440" s="14" t="e">
        <f t="shared" si="490"/>
        <v>#N/A</v>
      </c>
      <c r="CC440" s="14" t="e">
        <f t="shared" si="490"/>
        <v>#N/A</v>
      </c>
      <c r="CD440" s="14" t="e">
        <f t="shared" si="490"/>
        <v>#N/A</v>
      </c>
      <c r="CE440" s="14" t="e">
        <f t="shared" si="490"/>
        <v>#N/A</v>
      </c>
      <c r="CF440" s="14" t="e">
        <f t="shared" si="488"/>
        <v>#N/A</v>
      </c>
      <c r="CG440" s="14" t="e">
        <f t="shared" si="481"/>
        <v>#N/A</v>
      </c>
      <c r="CH440" s="14" t="e">
        <f t="shared" si="481"/>
        <v>#N/A</v>
      </c>
      <c r="CI440" s="14" t="e">
        <f t="shared" si="481"/>
        <v>#N/A</v>
      </c>
      <c r="CJ440" s="14" t="e">
        <f t="shared" si="481"/>
        <v>#N/A</v>
      </c>
      <c r="CK440" s="14" t="e">
        <f t="shared" si="479"/>
        <v>#N/A</v>
      </c>
      <c r="CL440" s="14" t="e">
        <f t="shared" si="479"/>
        <v>#N/A</v>
      </c>
      <c r="CM440" s="14" t="e">
        <f t="shared" si="479"/>
        <v>#N/A</v>
      </c>
      <c r="CN440" s="14" t="e">
        <f t="shared" si="479"/>
        <v>#N/A</v>
      </c>
      <c r="CO440" s="14" t="e">
        <f t="shared" si="479"/>
        <v>#N/A</v>
      </c>
      <c r="CP440" s="14" t="e">
        <f t="shared" si="479"/>
        <v>#N/A</v>
      </c>
      <c r="CQ440" s="14" t="e">
        <f t="shared" si="479"/>
        <v>#N/A</v>
      </c>
      <c r="CR440" s="14" t="e">
        <f t="shared" si="479"/>
        <v>#N/A</v>
      </c>
      <c r="CS440" s="14" t="e">
        <f t="shared" si="479"/>
        <v>#N/A</v>
      </c>
      <c r="CT440" s="14" t="e">
        <f t="shared" si="479"/>
        <v>#N/A</v>
      </c>
      <c r="CU440" s="14" t="e">
        <f t="shared" si="479"/>
        <v>#N/A</v>
      </c>
      <c r="CV440" s="14" t="e">
        <f t="shared" si="479"/>
        <v>#N/A</v>
      </c>
      <c r="CW440" s="14" t="e">
        <f t="shared" si="459"/>
        <v>#N/A</v>
      </c>
      <c r="CX440" s="14" t="e">
        <f t="shared" si="459"/>
        <v>#N/A</v>
      </c>
      <c r="CY440" s="14" t="e">
        <f t="shared" si="484"/>
        <v>#N/A</v>
      </c>
      <c r="CZ440" s="14" t="e">
        <f t="shared" si="484"/>
        <v>#N/A</v>
      </c>
      <c r="DA440" s="14" t="e">
        <f t="shared" si="484"/>
        <v>#N/A</v>
      </c>
      <c r="DB440" s="14" t="e">
        <f t="shared" si="484"/>
        <v>#N/A</v>
      </c>
      <c r="DC440" s="14" t="e">
        <f t="shared" si="484"/>
        <v>#N/A</v>
      </c>
      <c r="DD440" s="14" t="e">
        <f t="shared" si="484"/>
        <v>#N/A</v>
      </c>
      <c r="DE440" s="14" t="e">
        <f t="shared" si="484"/>
        <v>#N/A</v>
      </c>
      <c r="DF440" s="14" t="e">
        <f t="shared" si="484"/>
        <v>#N/A</v>
      </c>
      <c r="DG440" s="14" t="e">
        <f t="shared" si="484"/>
        <v>#N/A</v>
      </c>
      <c r="DH440" s="14" t="e">
        <f t="shared" si="484"/>
        <v>#N/A</v>
      </c>
      <c r="DI440" s="14" t="e">
        <f t="shared" si="484"/>
        <v>#N/A</v>
      </c>
      <c r="DJ440" s="14" t="e">
        <f t="shared" si="484"/>
        <v>#N/A</v>
      </c>
      <c r="DK440" s="14" t="e">
        <f t="shared" si="484"/>
        <v>#N/A</v>
      </c>
      <c r="DL440" s="14" t="e">
        <f t="shared" si="484"/>
        <v>#N/A</v>
      </c>
      <c r="DM440" s="14" t="e">
        <f t="shared" si="484"/>
        <v>#N/A</v>
      </c>
      <c r="DN440" s="14" t="e">
        <f t="shared" si="468"/>
        <v>#N/A</v>
      </c>
      <c r="DO440" s="14" t="e">
        <f t="shared" si="468"/>
        <v>#N/A</v>
      </c>
      <c r="DP440" s="14" t="e">
        <f t="shared" si="468"/>
        <v>#N/A</v>
      </c>
      <c r="DQ440" s="14" t="e">
        <f t="shared" si="466"/>
        <v>#N/A</v>
      </c>
      <c r="DR440" s="14" t="e">
        <f t="shared" si="466"/>
        <v>#N/A</v>
      </c>
      <c r="DS440" s="14" t="e">
        <f t="shared" si="446"/>
        <v>#N/A</v>
      </c>
      <c r="DT440" s="14" t="e">
        <f t="shared" si="446"/>
        <v>#N/A</v>
      </c>
      <c r="DU440" s="14" t="e">
        <f t="shared" si="446"/>
        <v>#N/A</v>
      </c>
      <c r="DV440" s="14" t="e">
        <f t="shared" si="446"/>
        <v>#N/A</v>
      </c>
      <c r="DW440" s="14" t="e">
        <f t="shared" si="482"/>
        <v>#N/A</v>
      </c>
      <c r="DX440" s="14" t="e">
        <f t="shared" si="482"/>
        <v>#N/A</v>
      </c>
      <c r="DY440" s="14" t="e">
        <f t="shared" si="482"/>
        <v>#N/A</v>
      </c>
      <c r="DZ440" s="14" t="e">
        <f t="shared" si="477"/>
        <v>#N/A</v>
      </c>
    </row>
    <row r="441" spans="2:130">
      <c r="C441" s="18">
        <v>2055</v>
      </c>
      <c r="D441" s="25"/>
      <c r="E441" s="25"/>
      <c r="F441" s="25"/>
      <c r="G441" s="25"/>
      <c r="H441" s="25"/>
      <c r="I441" s="25"/>
      <c r="J441" s="25"/>
      <c r="K441" s="25"/>
      <c r="L441" s="25"/>
      <c r="M441" s="25"/>
      <c r="N441" s="25"/>
      <c r="O441" s="25"/>
      <c r="P441" s="25"/>
      <c r="Q441" s="25"/>
      <c r="R441" s="25"/>
      <c r="S441" s="25"/>
      <c r="T441" s="25"/>
      <c r="U441" s="25"/>
      <c r="V441" s="25"/>
      <c r="W441" s="25"/>
      <c r="X441" s="25"/>
      <c r="Y441" s="25"/>
      <c r="Z441" s="25"/>
      <c r="AA441" s="25"/>
      <c r="AB441" s="25"/>
      <c r="AC441" s="25"/>
      <c r="AD441" s="25"/>
      <c r="AE441" s="25"/>
      <c r="AF441" s="25"/>
      <c r="AG441" s="25"/>
      <c r="AH441" s="25"/>
      <c r="AI441" s="25"/>
      <c r="AJ441" s="25"/>
      <c r="AK441" s="25"/>
      <c r="AL441" s="25"/>
      <c r="AM441" s="25">
        <f t="shared" si="473"/>
        <v>0</v>
      </c>
      <c r="AN441" s="25">
        <f t="shared" si="474"/>
        <v>0</v>
      </c>
      <c r="AO441" s="25">
        <f t="shared" si="475"/>
        <v>0</v>
      </c>
      <c r="AP441" s="25">
        <f t="shared" si="476"/>
        <v>0</v>
      </c>
      <c r="AQ441" s="25">
        <f t="shared" si="478"/>
        <v>0</v>
      </c>
      <c r="AR441" s="25">
        <f t="shared" si="480"/>
        <v>0</v>
      </c>
      <c r="AS441" s="25">
        <f t="shared" si="483"/>
        <v>0</v>
      </c>
      <c r="AT441" s="25">
        <f t="shared" si="485"/>
        <v>0</v>
      </c>
      <c r="AU441" s="25">
        <f t="shared" si="486"/>
        <v>0</v>
      </c>
      <c r="AV441" s="25">
        <f t="shared" si="487"/>
        <v>39.545454545454412</v>
      </c>
      <c r="AW441" s="25">
        <f t="shared" si="489"/>
        <v>41.454545454545467</v>
      </c>
      <c r="AX441" s="25">
        <f t="shared" si="491"/>
        <v>43.636363636363654</v>
      </c>
      <c r="AY441" s="25">
        <f t="shared" si="492"/>
        <v>45.545454545454561</v>
      </c>
      <c r="AZ441" s="25">
        <f t="shared" si="493"/>
        <v>46.909090909090928</v>
      </c>
      <c r="BA441" s="25">
        <f t="shared" si="494"/>
        <v>48.272727272727288</v>
      </c>
      <c r="BB441" s="25">
        <f t="shared" si="495"/>
        <v>49.909090909090928</v>
      </c>
      <c r="BC441" s="25" t="e">
        <f t="shared" si="496"/>
        <v>#N/A</v>
      </c>
      <c r="BD441" s="25" t="e">
        <f t="shared" si="497"/>
        <v>#N/A</v>
      </c>
      <c r="BE441" s="25" t="e">
        <f t="shared" ref="BE441:BE446" si="498">VLOOKUP($C$119,$D$3:$K$63,$A$73,0)*(B388-B387)</f>
        <v>#N/A</v>
      </c>
      <c r="BF441" s="25" t="e">
        <f>VLOOKUP($C$120,$D$3:$K$63,$A$73,0)*(B387-B386)</f>
        <v>#N/A</v>
      </c>
      <c r="BG441" s="25" t="e">
        <f>VLOOKUP($C$121,$D$3:$K$63,$A$73,0)*B386</f>
        <v>#N/A</v>
      </c>
      <c r="BH441" s="25"/>
      <c r="BI441" s="25"/>
      <c r="BJ441" s="25"/>
      <c r="BK441" s="25"/>
      <c r="BL441" s="25"/>
      <c r="BM441" s="21" t="e">
        <f t="shared" si="427"/>
        <v>#N/A</v>
      </c>
      <c r="BP441" s="18">
        <v>2055</v>
      </c>
      <c r="BQ441" s="14" t="e">
        <f t="shared" si="490"/>
        <v>#N/A</v>
      </c>
      <c r="BR441" s="14" t="e">
        <f t="shared" si="490"/>
        <v>#N/A</v>
      </c>
      <c r="BS441" s="14" t="e">
        <f t="shared" si="490"/>
        <v>#N/A</v>
      </c>
      <c r="BT441" s="14" t="e">
        <f t="shared" si="490"/>
        <v>#N/A</v>
      </c>
      <c r="BU441" s="14" t="e">
        <f t="shared" si="490"/>
        <v>#N/A</v>
      </c>
      <c r="BV441" s="14" t="e">
        <f t="shared" si="490"/>
        <v>#N/A</v>
      </c>
      <c r="BW441" s="14" t="e">
        <f t="shared" si="490"/>
        <v>#N/A</v>
      </c>
      <c r="BX441" s="14" t="e">
        <f t="shared" si="490"/>
        <v>#N/A</v>
      </c>
      <c r="BY441" s="14" t="e">
        <f t="shared" si="490"/>
        <v>#N/A</v>
      </c>
      <c r="BZ441" s="14" t="e">
        <f t="shared" si="490"/>
        <v>#N/A</v>
      </c>
      <c r="CA441" s="14" t="e">
        <f t="shared" si="490"/>
        <v>#N/A</v>
      </c>
      <c r="CB441" s="14" t="e">
        <f t="shared" si="490"/>
        <v>#N/A</v>
      </c>
      <c r="CC441" s="14" t="e">
        <f t="shared" si="490"/>
        <v>#N/A</v>
      </c>
      <c r="CD441" s="14" t="e">
        <f t="shared" si="490"/>
        <v>#N/A</v>
      </c>
      <c r="CE441" s="14" t="e">
        <f t="shared" si="490"/>
        <v>#N/A</v>
      </c>
      <c r="CF441" s="14" t="e">
        <f t="shared" si="488"/>
        <v>#N/A</v>
      </c>
      <c r="CG441" s="14" t="e">
        <f t="shared" si="481"/>
        <v>#N/A</v>
      </c>
      <c r="CH441" s="14" t="e">
        <f t="shared" si="481"/>
        <v>#N/A</v>
      </c>
      <c r="CI441" s="14" t="e">
        <f t="shared" si="481"/>
        <v>#N/A</v>
      </c>
      <c r="CJ441" s="14" t="e">
        <f t="shared" si="481"/>
        <v>#N/A</v>
      </c>
      <c r="CK441" s="14" t="e">
        <f t="shared" si="479"/>
        <v>#N/A</v>
      </c>
      <c r="CL441" s="14" t="e">
        <f t="shared" si="479"/>
        <v>#N/A</v>
      </c>
      <c r="CM441" s="14" t="e">
        <f t="shared" si="479"/>
        <v>#N/A</v>
      </c>
      <c r="CN441" s="14" t="e">
        <f t="shared" si="479"/>
        <v>#N/A</v>
      </c>
      <c r="CO441" s="14" t="e">
        <f t="shared" si="479"/>
        <v>#N/A</v>
      </c>
      <c r="CP441" s="14" t="e">
        <f t="shared" si="479"/>
        <v>#N/A</v>
      </c>
      <c r="CQ441" s="14" t="e">
        <f t="shared" si="479"/>
        <v>#N/A</v>
      </c>
      <c r="CR441" s="14" t="e">
        <f t="shared" si="479"/>
        <v>#N/A</v>
      </c>
      <c r="CS441" s="14" t="e">
        <f t="shared" si="479"/>
        <v>#N/A</v>
      </c>
      <c r="CT441" s="14" t="e">
        <f t="shared" si="479"/>
        <v>#N/A</v>
      </c>
      <c r="CU441" s="14" t="e">
        <f t="shared" si="479"/>
        <v>#N/A</v>
      </c>
      <c r="CV441" s="14" t="e">
        <f t="shared" si="479"/>
        <v>#N/A</v>
      </c>
      <c r="CW441" s="14" t="e">
        <f t="shared" si="459"/>
        <v>#N/A</v>
      </c>
      <c r="CX441" s="14" t="e">
        <f t="shared" si="459"/>
        <v>#N/A</v>
      </c>
      <c r="CY441" s="14" t="e">
        <f t="shared" si="484"/>
        <v>#N/A</v>
      </c>
      <c r="CZ441" s="14" t="e">
        <f t="shared" si="484"/>
        <v>#N/A</v>
      </c>
      <c r="DA441" s="14" t="e">
        <f t="shared" si="484"/>
        <v>#N/A</v>
      </c>
      <c r="DB441" s="14" t="e">
        <f t="shared" si="484"/>
        <v>#N/A</v>
      </c>
      <c r="DC441" s="14" t="e">
        <f t="shared" si="484"/>
        <v>#N/A</v>
      </c>
      <c r="DD441" s="14" t="e">
        <f t="shared" si="484"/>
        <v>#N/A</v>
      </c>
      <c r="DE441" s="14" t="e">
        <f t="shared" si="484"/>
        <v>#N/A</v>
      </c>
      <c r="DF441" s="14" t="e">
        <f t="shared" si="484"/>
        <v>#N/A</v>
      </c>
      <c r="DG441" s="14" t="e">
        <f t="shared" si="484"/>
        <v>#N/A</v>
      </c>
      <c r="DH441" s="14" t="e">
        <f t="shared" si="484"/>
        <v>#N/A</v>
      </c>
      <c r="DI441" s="14" t="e">
        <f t="shared" si="484"/>
        <v>#N/A</v>
      </c>
      <c r="DJ441" s="14" t="e">
        <f t="shared" si="484"/>
        <v>#N/A</v>
      </c>
      <c r="DK441" s="14" t="e">
        <f t="shared" si="484"/>
        <v>#N/A</v>
      </c>
      <c r="DL441" s="14" t="e">
        <f t="shared" si="484"/>
        <v>#N/A</v>
      </c>
      <c r="DM441" s="14" t="e">
        <f t="shared" si="484"/>
        <v>#N/A</v>
      </c>
      <c r="DN441" s="14" t="e">
        <f t="shared" si="468"/>
        <v>#N/A</v>
      </c>
      <c r="DO441" s="14" t="e">
        <f t="shared" si="468"/>
        <v>#N/A</v>
      </c>
      <c r="DP441" s="14" t="e">
        <f t="shared" si="468"/>
        <v>#N/A</v>
      </c>
      <c r="DQ441" s="14" t="e">
        <f t="shared" si="466"/>
        <v>#N/A</v>
      </c>
      <c r="DR441" s="14" t="e">
        <f t="shared" si="466"/>
        <v>#N/A</v>
      </c>
      <c r="DS441" s="14" t="e">
        <f t="shared" si="446"/>
        <v>#N/A</v>
      </c>
      <c r="DT441" s="14" t="e">
        <f t="shared" si="446"/>
        <v>#N/A</v>
      </c>
      <c r="DU441" s="14" t="e">
        <f t="shared" si="446"/>
        <v>#N/A</v>
      </c>
      <c r="DV441" s="14" t="e">
        <f t="shared" si="446"/>
        <v>#N/A</v>
      </c>
      <c r="DW441" s="14" t="e">
        <f t="shared" si="482"/>
        <v>#N/A</v>
      </c>
      <c r="DX441" s="14" t="e">
        <f t="shared" si="482"/>
        <v>#N/A</v>
      </c>
      <c r="DY441" s="14" t="e">
        <f t="shared" si="482"/>
        <v>#N/A</v>
      </c>
      <c r="DZ441" s="14" t="e">
        <f t="shared" si="477"/>
        <v>#N/A</v>
      </c>
    </row>
    <row r="442" spans="2:130">
      <c r="C442" s="18">
        <v>2056</v>
      </c>
      <c r="D442" s="25"/>
      <c r="E442" s="25"/>
      <c r="F442" s="25"/>
      <c r="G442" s="25"/>
      <c r="H442" s="25"/>
      <c r="I442" s="25"/>
      <c r="J442" s="25"/>
      <c r="K442" s="25"/>
      <c r="L442" s="25"/>
      <c r="M442" s="25"/>
      <c r="N442" s="25"/>
      <c r="O442" s="25"/>
      <c r="P442" s="25"/>
      <c r="Q442" s="25"/>
      <c r="R442" s="25"/>
      <c r="S442" s="25"/>
      <c r="T442" s="25"/>
      <c r="U442" s="25"/>
      <c r="V442" s="25"/>
      <c r="W442" s="25"/>
      <c r="X442" s="25"/>
      <c r="Y442" s="25"/>
      <c r="Z442" s="25"/>
      <c r="AA442" s="25"/>
      <c r="AB442" s="25"/>
      <c r="AC442" s="25"/>
      <c r="AD442" s="25"/>
      <c r="AE442" s="25"/>
      <c r="AF442" s="25"/>
      <c r="AG442" s="25"/>
      <c r="AH442" s="25"/>
      <c r="AI442" s="25"/>
      <c r="AJ442" s="25"/>
      <c r="AK442" s="25"/>
      <c r="AL442" s="25"/>
      <c r="AM442" s="25"/>
      <c r="AN442" s="25">
        <f t="shared" si="474"/>
        <v>0</v>
      </c>
      <c r="AO442" s="25">
        <f t="shared" si="475"/>
        <v>0</v>
      </c>
      <c r="AP442" s="25">
        <f t="shared" si="476"/>
        <v>0</v>
      </c>
      <c r="AQ442" s="25">
        <f t="shared" si="478"/>
        <v>0</v>
      </c>
      <c r="AR442" s="25">
        <f t="shared" si="480"/>
        <v>0</v>
      </c>
      <c r="AS442" s="25">
        <f t="shared" si="483"/>
        <v>0</v>
      </c>
      <c r="AT442" s="25">
        <f t="shared" si="485"/>
        <v>0</v>
      </c>
      <c r="AU442" s="25">
        <f t="shared" si="486"/>
        <v>0</v>
      </c>
      <c r="AV442" s="25">
        <f t="shared" si="487"/>
        <v>0</v>
      </c>
      <c r="AW442" s="25">
        <f t="shared" si="489"/>
        <v>41.454545454545318</v>
      </c>
      <c r="AX442" s="25">
        <f t="shared" si="491"/>
        <v>43.636363636363654</v>
      </c>
      <c r="AY442" s="25">
        <f t="shared" si="492"/>
        <v>45.545454545454561</v>
      </c>
      <c r="AZ442" s="25">
        <f t="shared" si="493"/>
        <v>46.909090909090928</v>
      </c>
      <c r="BA442" s="25">
        <f t="shared" si="494"/>
        <v>48.272727272727288</v>
      </c>
      <c r="BB442" s="25">
        <f t="shared" si="495"/>
        <v>49.909090909090928</v>
      </c>
      <c r="BC442" s="25" t="e">
        <f t="shared" si="496"/>
        <v>#N/A</v>
      </c>
      <c r="BD442" s="25" t="e">
        <f t="shared" si="497"/>
        <v>#N/A</v>
      </c>
      <c r="BE442" s="25" t="e">
        <f t="shared" si="498"/>
        <v>#N/A</v>
      </c>
      <c r="BF442" s="25" t="e">
        <f t="shared" ref="BF442:BF446" si="499">VLOOKUP($C$120,$D$3:$K$63,$A$73,0)*(B388-B387)</f>
        <v>#N/A</v>
      </c>
      <c r="BG442" s="25" t="e">
        <f>VLOOKUP($C$121,$D$3:$K$63,$A$73,0)*(B387-B386)</f>
        <v>#N/A</v>
      </c>
      <c r="BH442" s="25" t="e">
        <f>VLOOKUP($C$122,$D$3:$K$63,$A$73,0)*B386</f>
        <v>#N/A</v>
      </c>
      <c r="BI442" s="25"/>
      <c r="BJ442" s="25"/>
      <c r="BK442" s="25"/>
      <c r="BL442" s="25"/>
      <c r="BM442" s="21" t="e">
        <f t="shared" si="427"/>
        <v>#N/A</v>
      </c>
      <c r="BP442" s="18">
        <v>2056</v>
      </c>
      <c r="BQ442" s="14" t="e">
        <f t="shared" si="490"/>
        <v>#N/A</v>
      </c>
      <c r="BR442" s="14" t="e">
        <f t="shared" si="490"/>
        <v>#N/A</v>
      </c>
      <c r="BS442" s="14" t="e">
        <f t="shared" si="490"/>
        <v>#N/A</v>
      </c>
      <c r="BT442" s="14" t="e">
        <f t="shared" si="490"/>
        <v>#N/A</v>
      </c>
      <c r="BU442" s="14" t="e">
        <f t="shared" si="490"/>
        <v>#N/A</v>
      </c>
      <c r="BV442" s="14" t="e">
        <f t="shared" si="490"/>
        <v>#N/A</v>
      </c>
      <c r="BW442" s="14" t="e">
        <f t="shared" si="490"/>
        <v>#N/A</v>
      </c>
      <c r="BX442" s="14" t="e">
        <f t="shared" si="490"/>
        <v>#N/A</v>
      </c>
      <c r="BY442" s="14" t="e">
        <f t="shared" si="490"/>
        <v>#N/A</v>
      </c>
      <c r="BZ442" s="14" t="e">
        <f t="shared" si="490"/>
        <v>#N/A</v>
      </c>
      <c r="CA442" s="14" t="e">
        <f t="shared" si="490"/>
        <v>#N/A</v>
      </c>
      <c r="CB442" s="14" t="e">
        <f t="shared" si="490"/>
        <v>#N/A</v>
      </c>
      <c r="CC442" s="14" t="e">
        <f t="shared" si="490"/>
        <v>#N/A</v>
      </c>
      <c r="CD442" s="14" t="e">
        <f t="shared" si="490"/>
        <v>#N/A</v>
      </c>
      <c r="CE442" s="14" t="e">
        <f t="shared" si="490"/>
        <v>#N/A</v>
      </c>
      <c r="CF442" s="14" t="e">
        <f t="shared" si="488"/>
        <v>#N/A</v>
      </c>
      <c r="CG442" s="14" t="e">
        <f t="shared" si="481"/>
        <v>#N/A</v>
      </c>
      <c r="CH442" s="14" t="e">
        <f t="shared" si="481"/>
        <v>#N/A</v>
      </c>
      <c r="CI442" s="14" t="e">
        <f t="shared" si="481"/>
        <v>#N/A</v>
      </c>
      <c r="CJ442" s="14" t="e">
        <f t="shared" si="481"/>
        <v>#N/A</v>
      </c>
      <c r="CK442" s="14" t="e">
        <f t="shared" si="479"/>
        <v>#N/A</v>
      </c>
      <c r="CL442" s="14" t="e">
        <f t="shared" si="479"/>
        <v>#N/A</v>
      </c>
      <c r="CM442" s="14" t="e">
        <f t="shared" si="479"/>
        <v>#N/A</v>
      </c>
      <c r="CN442" s="14" t="e">
        <f t="shared" si="479"/>
        <v>#N/A</v>
      </c>
      <c r="CO442" s="14" t="e">
        <f t="shared" si="479"/>
        <v>#N/A</v>
      </c>
      <c r="CP442" s="14" t="e">
        <f t="shared" si="479"/>
        <v>#N/A</v>
      </c>
      <c r="CQ442" s="14" t="e">
        <f t="shared" si="479"/>
        <v>#N/A</v>
      </c>
      <c r="CR442" s="14" t="e">
        <f t="shared" si="479"/>
        <v>#N/A</v>
      </c>
      <c r="CS442" s="14" t="e">
        <f t="shared" si="479"/>
        <v>#N/A</v>
      </c>
      <c r="CT442" s="14" t="e">
        <f t="shared" si="479"/>
        <v>#N/A</v>
      </c>
      <c r="CU442" s="14" t="e">
        <f t="shared" si="479"/>
        <v>#N/A</v>
      </c>
      <c r="CV442" s="14" t="e">
        <f t="shared" si="479"/>
        <v>#N/A</v>
      </c>
      <c r="CW442" s="14" t="e">
        <f t="shared" si="459"/>
        <v>#N/A</v>
      </c>
      <c r="CX442" s="14" t="e">
        <f t="shared" si="459"/>
        <v>#N/A</v>
      </c>
      <c r="CY442" s="14" t="e">
        <f t="shared" si="484"/>
        <v>#N/A</v>
      </c>
      <c r="CZ442" s="14" t="e">
        <f t="shared" si="484"/>
        <v>#N/A</v>
      </c>
      <c r="DA442" s="14" t="e">
        <f t="shared" si="484"/>
        <v>#N/A</v>
      </c>
      <c r="DB442" s="14" t="e">
        <f t="shared" si="484"/>
        <v>#N/A</v>
      </c>
      <c r="DC442" s="14" t="e">
        <f t="shared" si="484"/>
        <v>#N/A</v>
      </c>
      <c r="DD442" s="14" t="e">
        <f t="shared" si="484"/>
        <v>#N/A</v>
      </c>
      <c r="DE442" s="14" t="e">
        <f t="shared" si="484"/>
        <v>#N/A</v>
      </c>
      <c r="DF442" s="14" t="e">
        <f t="shared" si="484"/>
        <v>#N/A</v>
      </c>
      <c r="DG442" s="14" t="e">
        <f t="shared" si="484"/>
        <v>#N/A</v>
      </c>
      <c r="DH442" s="14" t="e">
        <f t="shared" si="484"/>
        <v>#N/A</v>
      </c>
      <c r="DI442" s="14" t="e">
        <f t="shared" si="484"/>
        <v>#N/A</v>
      </c>
      <c r="DJ442" s="14" t="e">
        <f t="shared" si="484"/>
        <v>#N/A</v>
      </c>
      <c r="DK442" s="14" t="e">
        <f t="shared" si="484"/>
        <v>#N/A</v>
      </c>
      <c r="DL442" s="14" t="e">
        <f t="shared" si="484"/>
        <v>#N/A</v>
      </c>
      <c r="DM442" s="14" t="e">
        <f t="shared" si="484"/>
        <v>#N/A</v>
      </c>
      <c r="DN442" s="14" t="e">
        <f t="shared" si="468"/>
        <v>#N/A</v>
      </c>
      <c r="DO442" s="14" t="e">
        <f t="shared" si="468"/>
        <v>#N/A</v>
      </c>
      <c r="DP442" s="14" t="e">
        <f t="shared" si="468"/>
        <v>#N/A</v>
      </c>
      <c r="DQ442" s="14" t="e">
        <f t="shared" si="466"/>
        <v>#N/A</v>
      </c>
      <c r="DR442" s="14" t="e">
        <f t="shared" si="466"/>
        <v>#N/A</v>
      </c>
      <c r="DS442" s="14" t="e">
        <f t="shared" si="446"/>
        <v>#N/A</v>
      </c>
      <c r="DT442" s="14" t="e">
        <f t="shared" si="446"/>
        <v>#N/A</v>
      </c>
      <c r="DU442" s="14" t="e">
        <f t="shared" si="446"/>
        <v>#N/A</v>
      </c>
      <c r="DV442" s="14" t="e">
        <f t="shared" si="446"/>
        <v>#N/A</v>
      </c>
      <c r="DW442" s="14" t="e">
        <f t="shared" si="482"/>
        <v>#N/A</v>
      </c>
      <c r="DX442" s="14" t="e">
        <f t="shared" si="482"/>
        <v>#N/A</v>
      </c>
      <c r="DY442" s="14" t="e">
        <f t="shared" si="482"/>
        <v>#N/A</v>
      </c>
      <c r="DZ442" s="14" t="e">
        <f t="shared" si="477"/>
        <v>#N/A</v>
      </c>
    </row>
    <row r="443" spans="2:130">
      <c r="C443" s="18">
        <v>2057</v>
      </c>
      <c r="D443" s="25"/>
      <c r="E443" s="25"/>
      <c r="F443" s="25"/>
      <c r="G443" s="25"/>
      <c r="H443" s="25"/>
      <c r="I443" s="25"/>
      <c r="J443" s="25"/>
      <c r="K443" s="25"/>
      <c r="L443" s="25"/>
      <c r="M443" s="25"/>
      <c r="N443" s="25"/>
      <c r="O443" s="25"/>
      <c r="P443" s="25"/>
      <c r="Q443" s="25"/>
      <c r="R443" s="25"/>
      <c r="S443" s="25"/>
      <c r="T443" s="25"/>
      <c r="U443" s="25"/>
      <c r="V443" s="25"/>
      <c r="W443" s="25"/>
      <c r="X443" s="25"/>
      <c r="Y443" s="25"/>
      <c r="Z443" s="25"/>
      <c r="AA443" s="25"/>
      <c r="AB443" s="25"/>
      <c r="AC443" s="25"/>
      <c r="AD443" s="25"/>
      <c r="AE443" s="25"/>
      <c r="AF443" s="25"/>
      <c r="AG443" s="25"/>
      <c r="AH443" s="25"/>
      <c r="AI443" s="25"/>
      <c r="AJ443" s="25"/>
      <c r="AK443" s="25"/>
      <c r="AL443" s="25"/>
      <c r="AM443" s="25"/>
      <c r="AN443" s="25"/>
      <c r="AO443" s="25">
        <f t="shared" si="475"/>
        <v>0</v>
      </c>
      <c r="AP443" s="25">
        <f t="shared" si="476"/>
        <v>0</v>
      </c>
      <c r="AQ443" s="25">
        <f t="shared" si="478"/>
        <v>0</v>
      </c>
      <c r="AR443" s="25">
        <f t="shared" si="480"/>
        <v>0</v>
      </c>
      <c r="AS443" s="25">
        <f t="shared" si="483"/>
        <v>0</v>
      </c>
      <c r="AT443" s="25">
        <f t="shared" si="485"/>
        <v>0</v>
      </c>
      <c r="AU443" s="25">
        <f t="shared" si="486"/>
        <v>0</v>
      </c>
      <c r="AV443" s="25">
        <f t="shared" si="487"/>
        <v>0</v>
      </c>
      <c r="AW443" s="25">
        <f t="shared" si="489"/>
        <v>0</v>
      </c>
      <c r="AX443" s="25">
        <f t="shared" si="491"/>
        <v>43.636363636363491</v>
      </c>
      <c r="AY443" s="25">
        <f t="shared" si="492"/>
        <v>45.545454545454561</v>
      </c>
      <c r="AZ443" s="25">
        <f t="shared" si="493"/>
        <v>46.909090909090928</v>
      </c>
      <c r="BA443" s="25">
        <f t="shared" si="494"/>
        <v>48.272727272727288</v>
      </c>
      <c r="BB443" s="25">
        <f t="shared" si="495"/>
        <v>49.909090909090928</v>
      </c>
      <c r="BC443" s="25" t="e">
        <f t="shared" si="496"/>
        <v>#N/A</v>
      </c>
      <c r="BD443" s="25" t="e">
        <f t="shared" si="497"/>
        <v>#N/A</v>
      </c>
      <c r="BE443" s="25" t="e">
        <f t="shared" si="498"/>
        <v>#N/A</v>
      </c>
      <c r="BF443" s="25" t="e">
        <f t="shared" si="499"/>
        <v>#N/A</v>
      </c>
      <c r="BG443" s="25" t="e">
        <f t="shared" ref="BG443:BG446" si="500">VLOOKUP($C$121,$D$3:$K$63,$A$73,0)*(B388-B387)</f>
        <v>#N/A</v>
      </c>
      <c r="BH443" s="25" t="e">
        <f>VLOOKUP($C$122,$D$3:$K$63,$A$73,0)*(B387-B386)</f>
        <v>#N/A</v>
      </c>
      <c r="BI443" s="25" t="e">
        <f>VLOOKUP($C$123,$D$3:$K$63,$A$73,0)*B386</f>
        <v>#N/A</v>
      </c>
      <c r="BJ443" s="25"/>
      <c r="BK443" s="25"/>
      <c r="BL443" s="25"/>
      <c r="BM443" s="21" t="e">
        <f t="shared" si="427"/>
        <v>#N/A</v>
      </c>
      <c r="BP443" s="18">
        <v>2057</v>
      </c>
      <c r="BQ443" s="14" t="e">
        <f t="shared" si="490"/>
        <v>#N/A</v>
      </c>
      <c r="BR443" s="14" t="e">
        <f t="shared" si="490"/>
        <v>#N/A</v>
      </c>
      <c r="BS443" s="14" t="e">
        <f t="shared" si="490"/>
        <v>#N/A</v>
      </c>
      <c r="BT443" s="14" t="e">
        <f t="shared" si="490"/>
        <v>#N/A</v>
      </c>
      <c r="BU443" s="14" t="e">
        <f t="shared" si="490"/>
        <v>#N/A</v>
      </c>
      <c r="BV443" s="14" t="e">
        <f t="shared" si="490"/>
        <v>#N/A</v>
      </c>
      <c r="BW443" s="14" t="e">
        <f t="shared" si="490"/>
        <v>#N/A</v>
      </c>
      <c r="BX443" s="14" t="e">
        <f t="shared" si="490"/>
        <v>#N/A</v>
      </c>
      <c r="BY443" s="14" t="e">
        <f t="shared" si="490"/>
        <v>#N/A</v>
      </c>
      <c r="BZ443" s="14" t="e">
        <f t="shared" si="490"/>
        <v>#N/A</v>
      </c>
      <c r="CA443" s="14" t="e">
        <f t="shared" si="490"/>
        <v>#N/A</v>
      </c>
      <c r="CB443" s="14" t="e">
        <f t="shared" si="490"/>
        <v>#N/A</v>
      </c>
      <c r="CC443" s="14" t="e">
        <f t="shared" si="490"/>
        <v>#N/A</v>
      </c>
      <c r="CD443" s="14" t="e">
        <f t="shared" si="490"/>
        <v>#N/A</v>
      </c>
      <c r="CE443" s="14" t="e">
        <f t="shared" si="490"/>
        <v>#N/A</v>
      </c>
      <c r="CF443" s="14" t="e">
        <f t="shared" si="488"/>
        <v>#N/A</v>
      </c>
      <c r="CG443" s="14" t="e">
        <f t="shared" si="481"/>
        <v>#N/A</v>
      </c>
      <c r="CH443" s="14" t="e">
        <f t="shared" si="481"/>
        <v>#N/A</v>
      </c>
      <c r="CI443" s="14" t="e">
        <f t="shared" si="481"/>
        <v>#N/A</v>
      </c>
      <c r="CJ443" s="14" t="e">
        <f t="shared" si="481"/>
        <v>#N/A</v>
      </c>
      <c r="CK443" s="14" t="e">
        <f t="shared" si="479"/>
        <v>#N/A</v>
      </c>
      <c r="CL443" s="14" t="e">
        <f t="shared" si="479"/>
        <v>#N/A</v>
      </c>
      <c r="CM443" s="14" t="e">
        <f t="shared" si="479"/>
        <v>#N/A</v>
      </c>
      <c r="CN443" s="14" t="e">
        <f t="shared" si="479"/>
        <v>#N/A</v>
      </c>
      <c r="CO443" s="14" t="e">
        <f t="shared" si="479"/>
        <v>#N/A</v>
      </c>
      <c r="CP443" s="14" t="e">
        <f t="shared" si="479"/>
        <v>#N/A</v>
      </c>
      <c r="CQ443" s="14" t="e">
        <f t="shared" si="479"/>
        <v>#N/A</v>
      </c>
      <c r="CR443" s="14" t="e">
        <f t="shared" si="479"/>
        <v>#N/A</v>
      </c>
      <c r="CS443" s="14" t="e">
        <f t="shared" si="479"/>
        <v>#N/A</v>
      </c>
      <c r="CT443" s="14" t="e">
        <f t="shared" si="479"/>
        <v>#N/A</v>
      </c>
      <c r="CU443" s="14" t="e">
        <f t="shared" si="479"/>
        <v>#N/A</v>
      </c>
      <c r="CV443" s="14" t="e">
        <f t="shared" si="479"/>
        <v>#N/A</v>
      </c>
      <c r="CW443" s="14" t="e">
        <f t="shared" si="459"/>
        <v>#N/A</v>
      </c>
      <c r="CX443" s="14" t="e">
        <f t="shared" si="459"/>
        <v>#N/A</v>
      </c>
      <c r="CY443" s="14" t="e">
        <f t="shared" si="484"/>
        <v>#N/A</v>
      </c>
      <c r="CZ443" s="14" t="e">
        <f t="shared" si="484"/>
        <v>#N/A</v>
      </c>
      <c r="DA443" s="14" t="e">
        <f t="shared" si="484"/>
        <v>#N/A</v>
      </c>
      <c r="DB443" s="14" t="e">
        <f t="shared" si="484"/>
        <v>#N/A</v>
      </c>
      <c r="DC443" s="14" t="e">
        <f t="shared" si="484"/>
        <v>#N/A</v>
      </c>
      <c r="DD443" s="14" t="e">
        <f t="shared" si="484"/>
        <v>#N/A</v>
      </c>
      <c r="DE443" s="14" t="e">
        <f t="shared" si="484"/>
        <v>#N/A</v>
      </c>
      <c r="DF443" s="14" t="e">
        <f t="shared" si="484"/>
        <v>#N/A</v>
      </c>
      <c r="DG443" s="14" t="e">
        <f t="shared" si="484"/>
        <v>#N/A</v>
      </c>
      <c r="DH443" s="14" t="e">
        <f t="shared" si="484"/>
        <v>#N/A</v>
      </c>
      <c r="DI443" s="14" t="e">
        <f t="shared" si="484"/>
        <v>#N/A</v>
      </c>
      <c r="DJ443" s="14" t="e">
        <f t="shared" si="484"/>
        <v>#N/A</v>
      </c>
      <c r="DK443" s="14" t="e">
        <f t="shared" si="484"/>
        <v>#N/A</v>
      </c>
      <c r="DL443" s="14" t="e">
        <f t="shared" si="484"/>
        <v>#N/A</v>
      </c>
      <c r="DM443" s="14" t="e">
        <f t="shared" si="484"/>
        <v>#N/A</v>
      </c>
      <c r="DN443" s="14" t="e">
        <f t="shared" si="468"/>
        <v>#N/A</v>
      </c>
      <c r="DO443" s="14" t="e">
        <f t="shared" si="468"/>
        <v>#N/A</v>
      </c>
      <c r="DP443" s="14" t="e">
        <f t="shared" si="468"/>
        <v>#N/A</v>
      </c>
      <c r="DQ443" s="14" t="e">
        <f t="shared" si="466"/>
        <v>#N/A</v>
      </c>
      <c r="DR443" s="14" t="e">
        <f t="shared" si="466"/>
        <v>#N/A</v>
      </c>
      <c r="DS443" s="14" t="e">
        <f t="shared" si="446"/>
        <v>#N/A</v>
      </c>
      <c r="DT443" s="14" t="e">
        <f t="shared" si="446"/>
        <v>#N/A</v>
      </c>
      <c r="DU443" s="14" t="e">
        <f t="shared" si="446"/>
        <v>#N/A</v>
      </c>
      <c r="DV443" s="14" t="e">
        <f t="shared" si="446"/>
        <v>#N/A</v>
      </c>
      <c r="DW443" s="14" t="e">
        <f t="shared" si="482"/>
        <v>#N/A</v>
      </c>
      <c r="DX443" s="14" t="e">
        <f t="shared" si="482"/>
        <v>#N/A</v>
      </c>
      <c r="DY443" s="14" t="e">
        <f t="shared" si="482"/>
        <v>#N/A</v>
      </c>
      <c r="DZ443" s="14" t="e">
        <f t="shared" si="477"/>
        <v>#N/A</v>
      </c>
    </row>
    <row r="444" spans="2:130">
      <c r="C444" s="18">
        <v>2058</v>
      </c>
      <c r="D444" s="25"/>
      <c r="E444" s="25"/>
      <c r="F444" s="25"/>
      <c r="G444" s="25"/>
      <c r="H444" s="25"/>
      <c r="I444" s="25"/>
      <c r="J444" s="25"/>
      <c r="K444" s="25"/>
      <c r="L444" s="25"/>
      <c r="M444" s="25"/>
      <c r="N444" s="25"/>
      <c r="O444" s="25"/>
      <c r="P444" s="25"/>
      <c r="Q444" s="25"/>
      <c r="R444" s="25"/>
      <c r="S444" s="25"/>
      <c r="T444" s="25"/>
      <c r="U444" s="25"/>
      <c r="V444" s="25"/>
      <c r="W444" s="25"/>
      <c r="X444" s="25"/>
      <c r="Y444" s="25"/>
      <c r="Z444" s="25"/>
      <c r="AA444" s="25"/>
      <c r="AB444" s="25"/>
      <c r="AC444" s="25"/>
      <c r="AD444" s="25"/>
      <c r="AE444" s="25"/>
      <c r="AF444" s="25"/>
      <c r="AG444" s="25"/>
      <c r="AH444" s="25"/>
      <c r="AI444" s="25"/>
      <c r="AJ444" s="25"/>
      <c r="AK444" s="25"/>
      <c r="AL444" s="25"/>
      <c r="AM444" s="25"/>
      <c r="AN444" s="25"/>
      <c r="AO444" s="25"/>
      <c r="AP444" s="25">
        <f t="shared" si="476"/>
        <v>0</v>
      </c>
      <c r="AQ444" s="25">
        <f t="shared" si="478"/>
        <v>0</v>
      </c>
      <c r="AR444" s="25">
        <f t="shared" si="480"/>
        <v>0</v>
      </c>
      <c r="AS444" s="25">
        <f t="shared" si="483"/>
        <v>0</v>
      </c>
      <c r="AT444" s="25">
        <f t="shared" si="485"/>
        <v>0</v>
      </c>
      <c r="AU444" s="25">
        <f t="shared" si="486"/>
        <v>0</v>
      </c>
      <c r="AV444" s="25">
        <f t="shared" si="487"/>
        <v>0</v>
      </c>
      <c r="AW444" s="25">
        <f t="shared" si="489"/>
        <v>0</v>
      </c>
      <c r="AX444" s="25">
        <f t="shared" si="491"/>
        <v>0</v>
      </c>
      <c r="AY444" s="25">
        <f t="shared" si="492"/>
        <v>45.54545454545439</v>
      </c>
      <c r="AZ444" s="25">
        <f t="shared" si="493"/>
        <v>46.909090909090928</v>
      </c>
      <c r="BA444" s="25">
        <f t="shared" si="494"/>
        <v>48.272727272727288</v>
      </c>
      <c r="BB444" s="25">
        <f t="shared" si="495"/>
        <v>49.909090909090928</v>
      </c>
      <c r="BC444" s="25" t="e">
        <f t="shared" si="496"/>
        <v>#N/A</v>
      </c>
      <c r="BD444" s="25" t="e">
        <f t="shared" si="497"/>
        <v>#N/A</v>
      </c>
      <c r="BE444" s="25" t="e">
        <f t="shared" si="498"/>
        <v>#N/A</v>
      </c>
      <c r="BF444" s="25" t="e">
        <f t="shared" si="499"/>
        <v>#N/A</v>
      </c>
      <c r="BG444" s="25" t="e">
        <f t="shared" si="500"/>
        <v>#N/A</v>
      </c>
      <c r="BH444" s="25" t="e">
        <f t="shared" ref="BH444:BH446" si="501">VLOOKUP($C$122,$D$3:$K$63,$A$73,0)*(B388-B387)</f>
        <v>#N/A</v>
      </c>
      <c r="BI444" s="25" t="e">
        <f>VLOOKUP($C$123,$D$3:$K$63,$A$73,0)*(B387-B386)</f>
        <v>#N/A</v>
      </c>
      <c r="BJ444" s="25" t="e">
        <f>VLOOKUP($C$124,$D$3:$K$63,$A$73,0)*B386</f>
        <v>#N/A</v>
      </c>
      <c r="BK444" s="25"/>
      <c r="BL444" s="25"/>
      <c r="BM444" s="21" t="e">
        <f t="shared" si="427"/>
        <v>#N/A</v>
      </c>
      <c r="BP444" s="18">
        <v>2058</v>
      </c>
      <c r="BQ444" s="14" t="e">
        <f t="shared" si="490"/>
        <v>#N/A</v>
      </c>
      <c r="BR444" s="14" t="e">
        <f t="shared" si="490"/>
        <v>#N/A</v>
      </c>
      <c r="BS444" s="14" t="e">
        <f t="shared" si="490"/>
        <v>#N/A</v>
      </c>
      <c r="BT444" s="14" t="e">
        <f t="shared" si="490"/>
        <v>#N/A</v>
      </c>
      <c r="BU444" s="14" t="e">
        <f t="shared" si="490"/>
        <v>#N/A</v>
      </c>
      <c r="BV444" s="14" t="e">
        <f t="shared" si="490"/>
        <v>#N/A</v>
      </c>
      <c r="BW444" s="14" t="e">
        <f t="shared" si="490"/>
        <v>#N/A</v>
      </c>
      <c r="BX444" s="14" t="e">
        <f t="shared" si="490"/>
        <v>#N/A</v>
      </c>
      <c r="BY444" s="14" t="e">
        <f t="shared" si="490"/>
        <v>#N/A</v>
      </c>
      <c r="BZ444" s="14" t="e">
        <f t="shared" si="490"/>
        <v>#N/A</v>
      </c>
      <c r="CA444" s="14" t="e">
        <f t="shared" si="490"/>
        <v>#N/A</v>
      </c>
      <c r="CB444" s="14" t="e">
        <f t="shared" si="490"/>
        <v>#N/A</v>
      </c>
      <c r="CC444" s="14" t="e">
        <f t="shared" si="490"/>
        <v>#N/A</v>
      </c>
      <c r="CD444" s="14" t="e">
        <f t="shared" si="490"/>
        <v>#N/A</v>
      </c>
      <c r="CE444" s="14" t="e">
        <f t="shared" si="490"/>
        <v>#N/A</v>
      </c>
      <c r="CF444" s="14" t="e">
        <f t="shared" si="488"/>
        <v>#N/A</v>
      </c>
      <c r="CG444" s="14" t="e">
        <f t="shared" si="481"/>
        <v>#N/A</v>
      </c>
      <c r="CH444" s="14" t="e">
        <f t="shared" si="481"/>
        <v>#N/A</v>
      </c>
      <c r="CI444" s="14" t="e">
        <f t="shared" si="481"/>
        <v>#N/A</v>
      </c>
      <c r="CJ444" s="14" t="e">
        <f t="shared" si="481"/>
        <v>#N/A</v>
      </c>
      <c r="CK444" s="14" t="e">
        <f t="shared" si="479"/>
        <v>#N/A</v>
      </c>
      <c r="CL444" s="14" t="e">
        <f t="shared" si="479"/>
        <v>#N/A</v>
      </c>
      <c r="CM444" s="14" t="e">
        <f t="shared" si="479"/>
        <v>#N/A</v>
      </c>
      <c r="CN444" s="14" t="e">
        <f t="shared" si="479"/>
        <v>#N/A</v>
      </c>
      <c r="CO444" s="14" t="e">
        <f t="shared" si="479"/>
        <v>#N/A</v>
      </c>
      <c r="CP444" s="14" t="e">
        <f t="shared" si="479"/>
        <v>#N/A</v>
      </c>
      <c r="CQ444" s="14" t="e">
        <f t="shared" si="479"/>
        <v>#N/A</v>
      </c>
      <c r="CR444" s="14" t="e">
        <f t="shared" si="479"/>
        <v>#N/A</v>
      </c>
      <c r="CS444" s="14" t="e">
        <f t="shared" si="479"/>
        <v>#N/A</v>
      </c>
      <c r="CT444" s="14" t="e">
        <f t="shared" si="479"/>
        <v>#N/A</v>
      </c>
      <c r="CU444" s="14" t="e">
        <f t="shared" si="479"/>
        <v>#N/A</v>
      </c>
      <c r="CV444" s="14" t="e">
        <f t="shared" si="479"/>
        <v>#N/A</v>
      </c>
      <c r="CW444" s="14" t="e">
        <f t="shared" si="459"/>
        <v>#N/A</v>
      </c>
      <c r="CX444" s="14" t="e">
        <f t="shared" si="459"/>
        <v>#N/A</v>
      </c>
      <c r="CY444" s="14" t="e">
        <f t="shared" si="484"/>
        <v>#N/A</v>
      </c>
      <c r="CZ444" s="14" t="e">
        <f t="shared" si="484"/>
        <v>#N/A</v>
      </c>
      <c r="DA444" s="14" t="e">
        <f t="shared" si="484"/>
        <v>#N/A</v>
      </c>
      <c r="DB444" s="14" t="e">
        <f t="shared" si="484"/>
        <v>#N/A</v>
      </c>
      <c r="DC444" s="14" t="e">
        <f t="shared" si="484"/>
        <v>#N/A</v>
      </c>
      <c r="DD444" s="14" t="e">
        <f t="shared" si="484"/>
        <v>#N/A</v>
      </c>
      <c r="DE444" s="14" t="e">
        <f t="shared" si="484"/>
        <v>#N/A</v>
      </c>
      <c r="DF444" s="14" t="e">
        <f t="shared" si="484"/>
        <v>#N/A</v>
      </c>
      <c r="DG444" s="14" t="e">
        <f t="shared" si="484"/>
        <v>#N/A</v>
      </c>
      <c r="DH444" s="14" t="e">
        <f t="shared" si="484"/>
        <v>#N/A</v>
      </c>
      <c r="DI444" s="14" t="e">
        <f t="shared" si="484"/>
        <v>#N/A</v>
      </c>
      <c r="DJ444" s="14" t="e">
        <f t="shared" si="484"/>
        <v>#N/A</v>
      </c>
      <c r="DK444" s="14" t="e">
        <f t="shared" si="484"/>
        <v>#N/A</v>
      </c>
      <c r="DL444" s="14" t="e">
        <f t="shared" si="484"/>
        <v>#N/A</v>
      </c>
      <c r="DM444" s="14" t="e">
        <f t="shared" si="484"/>
        <v>#N/A</v>
      </c>
      <c r="DN444" s="14" t="e">
        <f t="shared" si="468"/>
        <v>#N/A</v>
      </c>
      <c r="DO444" s="14" t="e">
        <f t="shared" si="468"/>
        <v>#N/A</v>
      </c>
      <c r="DP444" s="14" t="e">
        <f t="shared" si="468"/>
        <v>#N/A</v>
      </c>
      <c r="DQ444" s="14" t="e">
        <f t="shared" si="466"/>
        <v>#N/A</v>
      </c>
      <c r="DR444" s="14" t="e">
        <f t="shared" si="466"/>
        <v>#N/A</v>
      </c>
      <c r="DS444" s="14" t="e">
        <f t="shared" si="446"/>
        <v>#N/A</v>
      </c>
      <c r="DT444" s="14" t="e">
        <f t="shared" si="446"/>
        <v>#N/A</v>
      </c>
      <c r="DU444" s="14" t="e">
        <f t="shared" si="446"/>
        <v>#N/A</v>
      </c>
      <c r="DV444" s="14" t="e">
        <f t="shared" si="446"/>
        <v>#N/A</v>
      </c>
      <c r="DW444" s="14" t="e">
        <f t="shared" si="482"/>
        <v>#N/A</v>
      </c>
      <c r="DX444" s="14" t="e">
        <f t="shared" si="482"/>
        <v>#N/A</v>
      </c>
      <c r="DY444" s="14" t="e">
        <f t="shared" si="482"/>
        <v>#N/A</v>
      </c>
      <c r="DZ444" s="14" t="e">
        <f t="shared" si="477"/>
        <v>#N/A</v>
      </c>
    </row>
    <row r="445" spans="2:130">
      <c r="C445" s="18">
        <v>2059</v>
      </c>
      <c r="D445" s="25"/>
      <c r="E445" s="25"/>
      <c r="F445" s="25"/>
      <c r="G445" s="25"/>
      <c r="H445" s="25"/>
      <c r="I445" s="25"/>
      <c r="J445" s="25"/>
      <c r="K445" s="25"/>
      <c r="L445" s="25"/>
      <c r="M445" s="25"/>
      <c r="N445" s="25"/>
      <c r="O445" s="25"/>
      <c r="P445" s="25"/>
      <c r="Q445" s="25"/>
      <c r="R445" s="25"/>
      <c r="S445" s="25"/>
      <c r="T445" s="25"/>
      <c r="U445" s="25"/>
      <c r="V445" s="25"/>
      <c r="W445" s="25"/>
      <c r="X445" s="25"/>
      <c r="Y445" s="25"/>
      <c r="Z445" s="25"/>
      <c r="AA445" s="25"/>
      <c r="AB445" s="25"/>
      <c r="AC445" s="25"/>
      <c r="AD445" s="25"/>
      <c r="AE445" s="25"/>
      <c r="AF445" s="25"/>
      <c r="AG445" s="25"/>
      <c r="AH445" s="25"/>
      <c r="AI445" s="25"/>
      <c r="AJ445" s="25"/>
      <c r="AK445" s="25"/>
      <c r="AL445" s="25"/>
      <c r="AM445" s="25"/>
      <c r="AN445" s="25"/>
      <c r="AO445" s="25"/>
      <c r="AP445" s="25"/>
      <c r="AQ445" s="25">
        <f t="shared" si="478"/>
        <v>0</v>
      </c>
      <c r="AR445" s="25">
        <f t="shared" si="480"/>
        <v>0</v>
      </c>
      <c r="AS445" s="25">
        <f t="shared" si="483"/>
        <v>0</v>
      </c>
      <c r="AT445" s="25">
        <f t="shared" si="485"/>
        <v>0</v>
      </c>
      <c r="AU445" s="25">
        <f t="shared" si="486"/>
        <v>0</v>
      </c>
      <c r="AV445" s="25">
        <f t="shared" si="487"/>
        <v>0</v>
      </c>
      <c r="AW445" s="25">
        <f t="shared" si="489"/>
        <v>0</v>
      </c>
      <c r="AX445" s="25">
        <f t="shared" si="491"/>
        <v>0</v>
      </c>
      <c r="AY445" s="25">
        <f t="shared" si="492"/>
        <v>0</v>
      </c>
      <c r="AZ445" s="25">
        <f t="shared" si="493"/>
        <v>46.90909090909075</v>
      </c>
      <c r="BA445" s="25">
        <f t="shared" si="494"/>
        <v>48.272727272727288</v>
      </c>
      <c r="BB445" s="25">
        <f t="shared" si="495"/>
        <v>49.909090909090928</v>
      </c>
      <c r="BC445" s="25" t="e">
        <f t="shared" si="496"/>
        <v>#N/A</v>
      </c>
      <c r="BD445" s="25" t="e">
        <f t="shared" si="497"/>
        <v>#N/A</v>
      </c>
      <c r="BE445" s="25" t="e">
        <f t="shared" si="498"/>
        <v>#N/A</v>
      </c>
      <c r="BF445" s="25" t="e">
        <f t="shared" si="499"/>
        <v>#N/A</v>
      </c>
      <c r="BG445" s="25" t="e">
        <f t="shared" si="500"/>
        <v>#N/A</v>
      </c>
      <c r="BH445" s="25" t="e">
        <f t="shared" si="501"/>
        <v>#N/A</v>
      </c>
      <c r="BI445" s="25" t="e">
        <f t="shared" ref="BI445:BI446" si="502">VLOOKUP($C$123,$D$3:$K$63,$A$73,0)*(B388-B387)</f>
        <v>#N/A</v>
      </c>
      <c r="BJ445" s="25" t="e">
        <f>VLOOKUP($C$124,$D$3:$K$63,$A$73,0)*(B387-B386)</f>
        <v>#N/A</v>
      </c>
      <c r="BK445" s="25" t="e">
        <f>VLOOKUP($C$125,$D$3:$K$63,$A$73,0)*B386</f>
        <v>#N/A</v>
      </c>
      <c r="BL445" s="25"/>
      <c r="BM445" s="21" t="e">
        <f t="shared" si="427"/>
        <v>#N/A</v>
      </c>
      <c r="BP445" s="18">
        <v>2059</v>
      </c>
      <c r="BQ445" s="14" t="e">
        <f t="shared" si="490"/>
        <v>#N/A</v>
      </c>
      <c r="BR445" s="14" t="e">
        <f t="shared" si="490"/>
        <v>#N/A</v>
      </c>
      <c r="BS445" s="14" t="e">
        <f t="shared" si="490"/>
        <v>#N/A</v>
      </c>
      <c r="BT445" s="14" t="e">
        <f t="shared" si="490"/>
        <v>#N/A</v>
      </c>
      <c r="BU445" s="14" t="e">
        <f t="shared" si="490"/>
        <v>#N/A</v>
      </c>
      <c r="BV445" s="14" t="e">
        <f t="shared" si="490"/>
        <v>#N/A</v>
      </c>
      <c r="BW445" s="14" t="e">
        <f t="shared" si="490"/>
        <v>#N/A</v>
      </c>
      <c r="BX445" s="14" t="e">
        <f t="shared" si="490"/>
        <v>#N/A</v>
      </c>
      <c r="BY445" s="14" t="e">
        <f t="shared" si="490"/>
        <v>#N/A</v>
      </c>
      <c r="BZ445" s="14" t="e">
        <f t="shared" si="490"/>
        <v>#N/A</v>
      </c>
      <c r="CA445" s="14" t="e">
        <f t="shared" si="490"/>
        <v>#N/A</v>
      </c>
      <c r="CB445" s="14" t="e">
        <f t="shared" si="490"/>
        <v>#N/A</v>
      </c>
      <c r="CC445" s="14" t="e">
        <f t="shared" si="490"/>
        <v>#N/A</v>
      </c>
      <c r="CD445" s="14" t="e">
        <f t="shared" si="490"/>
        <v>#N/A</v>
      </c>
      <c r="CE445" s="14" t="e">
        <f t="shared" si="490"/>
        <v>#N/A</v>
      </c>
      <c r="CF445" s="14" t="e">
        <f t="shared" si="488"/>
        <v>#N/A</v>
      </c>
      <c r="CG445" s="14" t="e">
        <f t="shared" si="481"/>
        <v>#N/A</v>
      </c>
      <c r="CH445" s="14" t="e">
        <f t="shared" si="481"/>
        <v>#N/A</v>
      </c>
      <c r="CI445" s="14" t="e">
        <f t="shared" si="481"/>
        <v>#N/A</v>
      </c>
      <c r="CJ445" s="14" t="e">
        <f t="shared" si="481"/>
        <v>#N/A</v>
      </c>
      <c r="CK445" s="14" t="e">
        <f t="shared" si="479"/>
        <v>#N/A</v>
      </c>
      <c r="CL445" s="14" t="e">
        <f t="shared" si="479"/>
        <v>#N/A</v>
      </c>
      <c r="CM445" s="14" t="e">
        <f t="shared" si="479"/>
        <v>#N/A</v>
      </c>
      <c r="CN445" s="14" t="e">
        <f t="shared" si="479"/>
        <v>#N/A</v>
      </c>
      <c r="CO445" s="14" t="e">
        <f t="shared" si="479"/>
        <v>#N/A</v>
      </c>
      <c r="CP445" s="14" t="e">
        <f t="shared" si="479"/>
        <v>#N/A</v>
      </c>
      <c r="CQ445" s="14" t="e">
        <f t="shared" si="479"/>
        <v>#N/A</v>
      </c>
      <c r="CR445" s="14" t="e">
        <f t="shared" si="479"/>
        <v>#N/A</v>
      </c>
      <c r="CS445" s="14" t="e">
        <f t="shared" si="479"/>
        <v>#N/A</v>
      </c>
      <c r="CT445" s="14" t="e">
        <f t="shared" si="479"/>
        <v>#N/A</v>
      </c>
      <c r="CU445" s="14" t="e">
        <f t="shared" si="479"/>
        <v>#N/A</v>
      </c>
      <c r="CV445" s="14" t="e">
        <f t="shared" si="479"/>
        <v>#N/A</v>
      </c>
      <c r="CW445" s="14" t="e">
        <f t="shared" si="459"/>
        <v>#N/A</v>
      </c>
      <c r="CX445" s="14" t="e">
        <f t="shared" si="459"/>
        <v>#N/A</v>
      </c>
      <c r="CY445" s="14" t="e">
        <f t="shared" si="484"/>
        <v>#N/A</v>
      </c>
      <c r="CZ445" s="14" t="e">
        <f t="shared" si="484"/>
        <v>#N/A</v>
      </c>
      <c r="DA445" s="14" t="e">
        <f t="shared" si="484"/>
        <v>#N/A</v>
      </c>
      <c r="DB445" s="14" t="e">
        <f t="shared" si="484"/>
        <v>#N/A</v>
      </c>
      <c r="DC445" s="14" t="e">
        <f t="shared" si="484"/>
        <v>#N/A</v>
      </c>
      <c r="DD445" s="14" t="e">
        <f t="shared" si="484"/>
        <v>#N/A</v>
      </c>
      <c r="DE445" s="14" t="e">
        <f t="shared" si="484"/>
        <v>#N/A</v>
      </c>
      <c r="DF445" s="14" t="e">
        <f t="shared" si="484"/>
        <v>#N/A</v>
      </c>
      <c r="DG445" s="14" t="e">
        <f t="shared" si="484"/>
        <v>#N/A</v>
      </c>
      <c r="DH445" s="14" t="e">
        <f t="shared" si="484"/>
        <v>#N/A</v>
      </c>
      <c r="DI445" s="14" t="e">
        <f t="shared" si="484"/>
        <v>#N/A</v>
      </c>
      <c r="DJ445" s="14" t="e">
        <f t="shared" si="484"/>
        <v>#N/A</v>
      </c>
      <c r="DK445" s="14" t="e">
        <f t="shared" si="484"/>
        <v>#N/A</v>
      </c>
      <c r="DL445" s="14" t="e">
        <f t="shared" si="484"/>
        <v>#N/A</v>
      </c>
      <c r="DM445" s="14" t="e">
        <f t="shared" si="484"/>
        <v>#N/A</v>
      </c>
      <c r="DN445" s="14" t="e">
        <f t="shared" si="468"/>
        <v>#N/A</v>
      </c>
      <c r="DO445" s="14" t="e">
        <f t="shared" si="468"/>
        <v>#N/A</v>
      </c>
      <c r="DP445" s="14" t="e">
        <f t="shared" si="468"/>
        <v>#N/A</v>
      </c>
      <c r="DQ445" s="14" t="e">
        <f t="shared" si="466"/>
        <v>#N/A</v>
      </c>
      <c r="DR445" s="14" t="e">
        <f t="shared" si="466"/>
        <v>#N/A</v>
      </c>
      <c r="DS445" s="14" t="e">
        <f t="shared" si="446"/>
        <v>#N/A</v>
      </c>
      <c r="DT445" s="14" t="e">
        <f t="shared" si="446"/>
        <v>#N/A</v>
      </c>
      <c r="DU445" s="14" t="e">
        <f t="shared" si="446"/>
        <v>#N/A</v>
      </c>
      <c r="DV445" s="14" t="e">
        <f t="shared" si="446"/>
        <v>#N/A</v>
      </c>
      <c r="DW445" s="14" t="e">
        <f t="shared" si="482"/>
        <v>#N/A</v>
      </c>
      <c r="DX445" s="14" t="e">
        <f t="shared" si="482"/>
        <v>#N/A</v>
      </c>
      <c r="DY445" s="14" t="e">
        <f t="shared" si="482"/>
        <v>#N/A</v>
      </c>
      <c r="DZ445" s="14" t="e">
        <f t="shared" si="477"/>
        <v>#N/A</v>
      </c>
    </row>
    <row r="446" spans="2:130">
      <c r="C446" s="18">
        <v>2060</v>
      </c>
      <c r="D446" s="25"/>
      <c r="E446" s="25"/>
      <c r="F446" s="25"/>
      <c r="G446" s="25"/>
      <c r="H446" s="25"/>
      <c r="I446" s="25"/>
      <c r="J446" s="25"/>
      <c r="K446" s="25"/>
      <c r="L446" s="25"/>
      <c r="M446" s="25"/>
      <c r="N446" s="25"/>
      <c r="O446" s="25"/>
      <c r="P446" s="25"/>
      <c r="Q446" s="25"/>
      <c r="R446" s="25"/>
      <c r="S446" s="25"/>
      <c r="T446" s="25"/>
      <c r="U446" s="25"/>
      <c r="V446" s="25"/>
      <c r="W446" s="25"/>
      <c r="X446" s="25"/>
      <c r="Y446" s="25"/>
      <c r="Z446" s="25"/>
      <c r="AA446" s="25"/>
      <c r="AB446" s="25"/>
      <c r="AC446" s="25"/>
      <c r="AD446" s="25"/>
      <c r="AE446" s="25"/>
      <c r="AF446" s="25"/>
      <c r="AG446" s="25"/>
      <c r="AH446" s="25"/>
      <c r="AI446" s="25"/>
      <c r="AJ446" s="25"/>
      <c r="AK446" s="25"/>
      <c r="AL446" s="25"/>
      <c r="AM446" s="25"/>
      <c r="AN446" s="25"/>
      <c r="AO446" s="25"/>
      <c r="AP446" s="25"/>
      <c r="AQ446" s="25"/>
      <c r="AR446" s="25">
        <f t="shared" si="480"/>
        <v>0</v>
      </c>
      <c r="AS446" s="25">
        <f t="shared" si="483"/>
        <v>0</v>
      </c>
      <c r="AT446" s="25">
        <f t="shared" si="485"/>
        <v>0</v>
      </c>
      <c r="AU446" s="25">
        <f t="shared" si="486"/>
        <v>0</v>
      </c>
      <c r="AV446" s="25">
        <f t="shared" si="487"/>
        <v>0</v>
      </c>
      <c r="AW446" s="25">
        <f t="shared" si="489"/>
        <v>0</v>
      </c>
      <c r="AX446" s="25">
        <f t="shared" si="491"/>
        <v>0</v>
      </c>
      <c r="AY446" s="25">
        <f t="shared" si="492"/>
        <v>0</v>
      </c>
      <c r="AZ446" s="25">
        <f t="shared" si="493"/>
        <v>0</v>
      </c>
      <c r="BA446" s="25">
        <f t="shared" si="494"/>
        <v>48.27272727272711</v>
      </c>
      <c r="BB446" s="25">
        <f t="shared" si="495"/>
        <v>49.909090909090928</v>
      </c>
      <c r="BC446" s="25" t="e">
        <f t="shared" si="496"/>
        <v>#N/A</v>
      </c>
      <c r="BD446" s="25" t="e">
        <f t="shared" si="497"/>
        <v>#N/A</v>
      </c>
      <c r="BE446" s="25" t="e">
        <f t="shared" si="498"/>
        <v>#N/A</v>
      </c>
      <c r="BF446" s="25" t="e">
        <f t="shared" si="499"/>
        <v>#N/A</v>
      </c>
      <c r="BG446" s="25" t="e">
        <f t="shared" si="500"/>
        <v>#N/A</v>
      </c>
      <c r="BH446" s="25" t="e">
        <f t="shared" si="501"/>
        <v>#N/A</v>
      </c>
      <c r="BI446" s="25" t="e">
        <f t="shared" si="502"/>
        <v>#N/A</v>
      </c>
      <c r="BJ446" s="25" t="e">
        <f>VLOOKUP($C$124,$D$3:$K$63,$A$73,0)*(B388-B387)</f>
        <v>#N/A</v>
      </c>
      <c r="BK446" s="25" t="e">
        <f>VLOOKUP($C$125,$D$3:$K$63,$A$73,0)*(B387-B386)</f>
        <v>#N/A</v>
      </c>
      <c r="BL446" s="25" t="e">
        <f>VLOOKUP($C$126,$D$3:$K$63,$A$73,0)*B386</f>
        <v>#N/A</v>
      </c>
      <c r="BM446" s="21" t="e">
        <f t="shared" si="427"/>
        <v>#N/A</v>
      </c>
      <c r="BP446" s="18">
        <v>2060</v>
      </c>
      <c r="BQ446" s="14" t="e">
        <f t="shared" si="490"/>
        <v>#N/A</v>
      </c>
      <c r="BR446" s="14" t="e">
        <f t="shared" si="490"/>
        <v>#N/A</v>
      </c>
      <c r="BS446" s="14" t="e">
        <f t="shared" si="490"/>
        <v>#N/A</v>
      </c>
      <c r="BT446" s="14" t="e">
        <f t="shared" si="490"/>
        <v>#N/A</v>
      </c>
      <c r="BU446" s="14" t="e">
        <f t="shared" si="490"/>
        <v>#N/A</v>
      </c>
      <c r="BV446" s="14" t="e">
        <f t="shared" si="490"/>
        <v>#N/A</v>
      </c>
      <c r="BW446" s="14" t="e">
        <f t="shared" si="490"/>
        <v>#N/A</v>
      </c>
      <c r="BX446" s="14" t="e">
        <f t="shared" si="490"/>
        <v>#N/A</v>
      </c>
      <c r="BY446" s="14" t="e">
        <f t="shared" si="490"/>
        <v>#N/A</v>
      </c>
      <c r="BZ446" s="14" t="e">
        <f t="shared" si="490"/>
        <v>#N/A</v>
      </c>
      <c r="CA446" s="14" t="e">
        <f t="shared" si="490"/>
        <v>#N/A</v>
      </c>
      <c r="CB446" s="14" t="e">
        <f t="shared" si="490"/>
        <v>#N/A</v>
      </c>
      <c r="CC446" s="14" t="e">
        <f t="shared" si="490"/>
        <v>#N/A</v>
      </c>
      <c r="CD446" s="14" t="e">
        <f t="shared" si="490"/>
        <v>#N/A</v>
      </c>
      <c r="CE446" s="14" t="e">
        <f t="shared" si="490"/>
        <v>#N/A</v>
      </c>
      <c r="CF446" s="14" t="e">
        <f t="shared" si="488"/>
        <v>#N/A</v>
      </c>
      <c r="CG446" s="14" t="e">
        <f t="shared" si="481"/>
        <v>#N/A</v>
      </c>
      <c r="CH446" s="14" t="e">
        <f t="shared" si="481"/>
        <v>#N/A</v>
      </c>
      <c r="CI446" s="14" t="e">
        <f t="shared" si="481"/>
        <v>#N/A</v>
      </c>
      <c r="CJ446" s="14" t="e">
        <f t="shared" si="481"/>
        <v>#N/A</v>
      </c>
      <c r="CK446" s="14" t="e">
        <f t="shared" si="479"/>
        <v>#N/A</v>
      </c>
      <c r="CL446" s="14" t="e">
        <f t="shared" si="479"/>
        <v>#N/A</v>
      </c>
      <c r="CM446" s="14" t="e">
        <f t="shared" si="479"/>
        <v>#N/A</v>
      </c>
      <c r="CN446" s="14" t="e">
        <f t="shared" si="479"/>
        <v>#N/A</v>
      </c>
      <c r="CO446" s="14" t="e">
        <f t="shared" si="479"/>
        <v>#N/A</v>
      </c>
      <c r="CP446" s="14" t="e">
        <f t="shared" si="479"/>
        <v>#N/A</v>
      </c>
      <c r="CQ446" s="14" t="e">
        <f t="shared" si="479"/>
        <v>#N/A</v>
      </c>
      <c r="CR446" s="14" t="e">
        <f t="shared" si="479"/>
        <v>#N/A</v>
      </c>
      <c r="CS446" s="14" t="e">
        <f t="shared" si="479"/>
        <v>#N/A</v>
      </c>
      <c r="CT446" s="14" t="e">
        <f t="shared" si="479"/>
        <v>#N/A</v>
      </c>
      <c r="CU446" s="14" t="e">
        <f t="shared" si="479"/>
        <v>#N/A</v>
      </c>
      <c r="CV446" s="14" t="e">
        <f t="shared" si="479"/>
        <v>#N/A</v>
      </c>
      <c r="CW446" s="14" t="e">
        <f t="shared" si="459"/>
        <v>#N/A</v>
      </c>
      <c r="CX446" s="14" t="e">
        <f t="shared" si="459"/>
        <v>#N/A</v>
      </c>
      <c r="CY446" s="14" t="e">
        <f t="shared" si="459"/>
        <v>#N/A</v>
      </c>
      <c r="CZ446" s="14" t="e">
        <f t="shared" si="459"/>
        <v>#N/A</v>
      </c>
      <c r="DA446" s="14" t="e">
        <f t="shared" si="459"/>
        <v>#N/A</v>
      </c>
      <c r="DB446" s="14" t="e">
        <f t="shared" si="459"/>
        <v>#N/A</v>
      </c>
      <c r="DC446" s="14" t="e">
        <f t="shared" si="459"/>
        <v>#N/A</v>
      </c>
      <c r="DD446" s="14" t="e">
        <f t="shared" si="459"/>
        <v>#N/A</v>
      </c>
      <c r="DE446" s="14" t="e">
        <f t="shared" si="459"/>
        <v>#N/A</v>
      </c>
      <c r="DF446" s="14" t="e">
        <f t="shared" si="459"/>
        <v>#N/A</v>
      </c>
      <c r="DG446" s="14" t="e">
        <f t="shared" si="459"/>
        <v>#N/A</v>
      </c>
      <c r="DH446" s="14" t="e">
        <f t="shared" si="459"/>
        <v>#N/A</v>
      </c>
      <c r="DI446" s="14" t="e">
        <f t="shared" si="459"/>
        <v>#N/A</v>
      </c>
      <c r="DJ446" s="14" t="e">
        <f t="shared" si="459"/>
        <v>#N/A</v>
      </c>
      <c r="DK446" s="14" t="e">
        <f t="shared" si="459"/>
        <v>#N/A</v>
      </c>
      <c r="DL446" s="14" t="e">
        <f t="shared" si="459"/>
        <v>#N/A</v>
      </c>
      <c r="DM446" s="14" t="e">
        <f t="shared" ref="DM446" si="503">AZ446/$BM446</f>
        <v>#N/A</v>
      </c>
      <c r="DN446" s="14" t="e">
        <f t="shared" si="468"/>
        <v>#N/A</v>
      </c>
      <c r="DO446" s="14" t="e">
        <f t="shared" si="468"/>
        <v>#N/A</v>
      </c>
      <c r="DP446" s="14" t="e">
        <f t="shared" si="468"/>
        <v>#N/A</v>
      </c>
      <c r="DQ446" s="14" t="e">
        <f t="shared" si="466"/>
        <v>#N/A</v>
      </c>
      <c r="DR446" s="14" t="e">
        <f t="shared" si="466"/>
        <v>#N/A</v>
      </c>
      <c r="DS446" s="14" t="e">
        <f t="shared" si="446"/>
        <v>#N/A</v>
      </c>
      <c r="DT446" s="14" t="e">
        <f t="shared" si="446"/>
        <v>#N/A</v>
      </c>
      <c r="DU446" s="14" t="e">
        <f t="shared" si="446"/>
        <v>#N/A</v>
      </c>
      <c r="DV446" s="14" t="e">
        <f t="shared" si="446"/>
        <v>#N/A</v>
      </c>
      <c r="DW446" s="14" t="e">
        <f t="shared" si="482"/>
        <v>#N/A</v>
      </c>
      <c r="DX446" s="14" t="e">
        <f t="shared" si="482"/>
        <v>#N/A</v>
      </c>
      <c r="DY446" s="14" t="e">
        <f t="shared" si="482"/>
        <v>#N/A</v>
      </c>
      <c r="DZ446" s="14" t="e">
        <f t="shared" si="477"/>
        <v>#N/A</v>
      </c>
    </row>
    <row r="448" spans="2:130">
      <c r="B448" s="19" t="s">
        <v>19</v>
      </c>
      <c r="C448" s="18" t="s">
        <v>47</v>
      </c>
      <c r="N448" s="18"/>
      <c r="U448" s="21"/>
      <c r="W448" s="18"/>
      <c r="AD448" s="21"/>
      <c r="AF448" s="18"/>
      <c r="AM448" s="21"/>
      <c r="AO448" s="18"/>
      <c r="AV448" s="21"/>
      <c r="BN448" s="113" t="s">
        <v>48</v>
      </c>
      <c r="BO448" s="113"/>
    </row>
    <row r="449" spans="1:130">
      <c r="A449" s="22" t="s">
        <v>34</v>
      </c>
      <c r="B449" s="22" t="s">
        <v>43</v>
      </c>
      <c r="C449" s="22" t="s">
        <v>41</v>
      </c>
      <c r="D449" s="22">
        <v>2000</v>
      </c>
      <c r="E449" s="22">
        <v>2001</v>
      </c>
      <c r="F449" s="22">
        <v>2002</v>
      </c>
      <c r="G449" s="22">
        <v>2003</v>
      </c>
      <c r="H449" s="22">
        <v>2004</v>
      </c>
      <c r="I449" s="22">
        <v>2005</v>
      </c>
      <c r="J449" s="22">
        <v>2006</v>
      </c>
      <c r="K449" s="22">
        <v>2007</v>
      </c>
      <c r="L449" s="22">
        <v>2008</v>
      </c>
      <c r="M449" s="22">
        <v>2009</v>
      </c>
      <c r="N449" s="22">
        <v>2010</v>
      </c>
      <c r="O449" s="22">
        <v>2011</v>
      </c>
      <c r="P449" s="22">
        <v>2012</v>
      </c>
      <c r="Q449" s="22">
        <v>2013</v>
      </c>
      <c r="R449" s="22">
        <v>2014</v>
      </c>
      <c r="S449" s="22">
        <v>2015</v>
      </c>
      <c r="T449" s="22">
        <v>2016</v>
      </c>
      <c r="U449" s="22">
        <v>2017</v>
      </c>
      <c r="V449" s="22">
        <v>2018</v>
      </c>
      <c r="W449" s="22">
        <v>2019</v>
      </c>
      <c r="X449" s="22">
        <v>2020</v>
      </c>
      <c r="Y449" s="22">
        <v>2021</v>
      </c>
      <c r="Z449" s="22">
        <v>2022</v>
      </c>
      <c r="AA449" s="22">
        <v>2023</v>
      </c>
      <c r="AB449" s="22">
        <v>2024</v>
      </c>
      <c r="AC449" s="22">
        <v>2025</v>
      </c>
      <c r="AD449" s="22">
        <v>2026</v>
      </c>
      <c r="AE449" s="22">
        <v>2027</v>
      </c>
      <c r="AF449" s="22">
        <v>2028</v>
      </c>
      <c r="AG449" s="22">
        <v>2029</v>
      </c>
      <c r="AH449" s="22">
        <v>2030</v>
      </c>
      <c r="AI449" s="22">
        <v>2031</v>
      </c>
      <c r="AJ449" s="22">
        <v>2032</v>
      </c>
      <c r="AK449" s="22">
        <v>2033</v>
      </c>
      <c r="AL449" s="22">
        <v>2034</v>
      </c>
      <c r="AM449" s="22">
        <v>2035</v>
      </c>
      <c r="AN449" s="22">
        <v>2036</v>
      </c>
      <c r="AO449" s="22">
        <v>2037</v>
      </c>
      <c r="AP449" s="22">
        <v>2038</v>
      </c>
      <c r="AQ449" s="22">
        <v>2039</v>
      </c>
      <c r="AR449" s="22">
        <v>2040</v>
      </c>
      <c r="AS449" s="22">
        <v>2041</v>
      </c>
      <c r="AT449" s="22">
        <v>2042</v>
      </c>
      <c r="AU449" s="22">
        <v>2043</v>
      </c>
      <c r="AV449" s="22">
        <v>2044</v>
      </c>
      <c r="AW449" s="22">
        <v>2045</v>
      </c>
      <c r="AX449" s="22">
        <v>2046</v>
      </c>
      <c r="AY449" s="22">
        <v>2047</v>
      </c>
      <c r="AZ449" s="22">
        <v>2048</v>
      </c>
      <c r="BA449" s="22">
        <v>2049</v>
      </c>
      <c r="BB449" s="22">
        <v>2050</v>
      </c>
      <c r="BC449" s="22">
        <v>2051</v>
      </c>
      <c r="BD449" s="22">
        <v>2052</v>
      </c>
      <c r="BE449" s="22">
        <v>2053</v>
      </c>
      <c r="BF449" s="22">
        <v>2054</v>
      </c>
      <c r="BG449" s="22">
        <v>2055</v>
      </c>
      <c r="BH449" s="22">
        <v>2056</v>
      </c>
      <c r="BI449" s="22">
        <v>2057</v>
      </c>
      <c r="BJ449" s="22">
        <v>2058</v>
      </c>
      <c r="BK449" s="22">
        <v>2059</v>
      </c>
      <c r="BL449" s="22">
        <v>2060</v>
      </c>
      <c r="BM449" s="22" t="s">
        <v>46</v>
      </c>
      <c r="BN449" s="22"/>
      <c r="BO449" s="22"/>
      <c r="BP449" s="22" t="s">
        <v>41</v>
      </c>
      <c r="BQ449" s="22">
        <v>2000</v>
      </c>
      <c r="BR449" s="22">
        <v>2001</v>
      </c>
      <c r="BS449" s="22">
        <v>2002</v>
      </c>
      <c r="BT449" s="22">
        <v>2003</v>
      </c>
      <c r="BU449" s="22">
        <v>2004</v>
      </c>
      <c r="BV449" s="22">
        <v>2005</v>
      </c>
      <c r="BW449" s="22">
        <v>2006</v>
      </c>
      <c r="BX449" s="22">
        <v>2007</v>
      </c>
      <c r="BY449" s="22">
        <v>2008</v>
      </c>
      <c r="BZ449" s="22">
        <v>2009</v>
      </c>
      <c r="CA449" s="22">
        <v>2010</v>
      </c>
      <c r="CB449" s="22">
        <v>2011</v>
      </c>
      <c r="CC449" s="22">
        <v>2012</v>
      </c>
      <c r="CD449" s="22">
        <v>2013</v>
      </c>
      <c r="CE449" s="22">
        <v>2014</v>
      </c>
      <c r="CF449" s="22">
        <v>2015</v>
      </c>
      <c r="CG449" s="22">
        <v>2016</v>
      </c>
      <c r="CH449" s="22">
        <v>2017</v>
      </c>
      <c r="CI449" s="22">
        <v>2018</v>
      </c>
      <c r="CJ449" s="22">
        <v>2019</v>
      </c>
      <c r="CK449" s="22">
        <v>2020</v>
      </c>
      <c r="CL449" s="22">
        <v>2021</v>
      </c>
      <c r="CM449" s="22">
        <v>2022</v>
      </c>
      <c r="CN449" s="22">
        <v>2023</v>
      </c>
      <c r="CO449" s="22">
        <v>2024</v>
      </c>
      <c r="CP449" s="22">
        <v>2025</v>
      </c>
      <c r="CQ449" s="22">
        <v>2026</v>
      </c>
      <c r="CR449" s="22">
        <v>2027</v>
      </c>
      <c r="CS449" s="22">
        <v>2028</v>
      </c>
      <c r="CT449" s="22">
        <v>2029</v>
      </c>
      <c r="CU449" s="22">
        <v>2030</v>
      </c>
      <c r="CV449" s="22">
        <v>2031</v>
      </c>
      <c r="CW449" s="22">
        <v>2032</v>
      </c>
      <c r="CX449" s="22">
        <v>2033</v>
      </c>
      <c r="CY449" s="22">
        <v>2034</v>
      </c>
      <c r="CZ449" s="22">
        <v>2035</v>
      </c>
      <c r="DA449" s="22">
        <v>2036</v>
      </c>
      <c r="DB449" s="22">
        <v>2037</v>
      </c>
      <c r="DC449" s="22">
        <v>2038</v>
      </c>
      <c r="DD449" s="22">
        <v>2039</v>
      </c>
      <c r="DE449" s="22">
        <v>2040</v>
      </c>
      <c r="DF449" s="22">
        <v>2041</v>
      </c>
      <c r="DG449" s="22">
        <v>2042</v>
      </c>
      <c r="DH449" s="22">
        <v>2043</v>
      </c>
      <c r="DI449" s="22">
        <v>2044</v>
      </c>
      <c r="DJ449" s="22">
        <v>2045</v>
      </c>
      <c r="DK449" s="22">
        <v>2046</v>
      </c>
      <c r="DL449" s="22">
        <v>2047</v>
      </c>
      <c r="DM449" s="22">
        <v>2048</v>
      </c>
      <c r="DN449" s="22">
        <v>2049</v>
      </c>
      <c r="DO449" s="22">
        <v>2050</v>
      </c>
      <c r="DP449" s="22">
        <v>2051</v>
      </c>
      <c r="DQ449" s="22">
        <v>2052</v>
      </c>
      <c r="DR449" s="22">
        <v>2053</v>
      </c>
      <c r="DS449" s="22">
        <v>2054</v>
      </c>
      <c r="DT449" s="22">
        <v>2055</v>
      </c>
      <c r="DU449" s="22">
        <v>2056</v>
      </c>
      <c r="DV449" s="22">
        <v>2057</v>
      </c>
      <c r="DW449" s="22">
        <v>2058</v>
      </c>
      <c r="DX449" s="22">
        <v>2059</v>
      </c>
      <c r="DY449" s="22">
        <v>2060</v>
      </c>
      <c r="DZ449" s="22" t="s">
        <v>49</v>
      </c>
    </row>
    <row r="450" spans="1:130">
      <c r="A450" s="18">
        <v>0</v>
      </c>
      <c r="B450" s="15">
        <f>B386</f>
        <v>0</v>
      </c>
      <c r="C450" s="18">
        <v>2000</v>
      </c>
      <c r="D450" s="25">
        <f>VLOOKUP($C$66,$D$3:$K$63,$A$74,0)*B450</f>
        <v>0</v>
      </c>
      <c r="E450" s="25"/>
      <c r="F450" s="25"/>
      <c r="G450" s="25"/>
      <c r="H450" s="25"/>
      <c r="I450" s="25"/>
      <c r="J450" s="25"/>
      <c r="K450" s="25"/>
      <c r="L450" s="25"/>
      <c r="M450" s="25"/>
      <c r="N450" s="25"/>
      <c r="O450" s="25"/>
      <c r="P450" s="25"/>
      <c r="Q450" s="25"/>
      <c r="R450" s="25"/>
      <c r="S450" s="25"/>
      <c r="T450" s="25"/>
      <c r="U450" s="25"/>
      <c r="V450" s="25"/>
      <c r="W450" s="25"/>
      <c r="X450" s="25"/>
      <c r="Y450" s="25"/>
      <c r="Z450" s="25"/>
      <c r="AA450" s="25"/>
      <c r="AB450" s="25"/>
      <c r="AC450" s="25"/>
      <c r="AD450" s="25"/>
      <c r="AE450" s="25"/>
      <c r="AF450" s="25"/>
      <c r="AG450" s="25"/>
      <c r="AH450" s="25"/>
      <c r="AI450" s="25"/>
      <c r="AJ450" s="25"/>
      <c r="AK450" s="25"/>
      <c r="AL450" s="25"/>
      <c r="AM450" s="25"/>
      <c r="AN450" s="25"/>
      <c r="AO450" s="25"/>
      <c r="AP450" s="25"/>
      <c r="AQ450" s="25"/>
      <c r="AR450" s="25"/>
      <c r="AS450" s="25"/>
      <c r="AT450" s="25"/>
      <c r="AU450" s="25"/>
      <c r="AV450" s="25"/>
      <c r="AW450" s="25"/>
      <c r="AX450" s="25"/>
      <c r="AY450" s="25"/>
      <c r="AZ450" s="25"/>
      <c r="BA450" s="25"/>
      <c r="BB450" s="25"/>
      <c r="BC450" s="25"/>
      <c r="BD450" s="25"/>
      <c r="BE450" s="25"/>
      <c r="BF450" s="25"/>
      <c r="BG450" s="25"/>
      <c r="BH450" s="25"/>
      <c r="BI450" s="25"/>
      <c r="BJ450" s="25"/>
      <c r="BK450" s="25"/>
      <c r="BL450" s="25"/>
      <c r="BM450" s="21">
        <f>SUM(D450:BL450)</f>
        <v>0</v>
      </c>
      <c r="BP450" s="18">
        <v>2000</v>
      </c>
      <c r="BQ450" s="14" t="e">
        <f>D450/$BM450</f>
        <v>#DIV/0!</v>
      </c>
      <c r="BR450" s="14" t="e">
        <f t="shared" ref="BR450:CG465" si="504">E450/$BM450</f>
        <v>#DIV/0!</v>
      </c>
      <c r="BS450" s="14" t="e">
        <f t="shared" si="504"/>
        <v>#DIV/0!</v>
      </c>
      <c r="BT450" s="14" t="e">
        <f t="shared" si="504"/>
        <v>#DIV/0!</v>
      </c>
      <c r="BU450" s="14" t="e">
        <f t="shared" si="504"/>
        <v>#DIV/0!</v>
      </c>
      <c r="BV450" s="14" t="e">
        <f t="shared" si="504"/>
        <v>#DIV/0!</v>
      </c>
      <c r="BW450" s="14" t="e">
        <f t="shared" si="504"/>
        <v>#DIV/0!</v>
      </c>
      <c r="BX450" s="14" t="e">
        <f t="shared" si="504"/>
        <v>#DIV/0!</v>
      </c>
      <c r="BY450" s="14" t="e">
        <f t="shared" si="504"/>
        <v>#DIV/0!</v>
      </c>
      <c r="BZ450" s="14" t="e">
        <f t="shared" si="504"/>
        <v>#DIV/0!</v>
      </c>
      <c r="CA450" s="14" t="e">
        <f t="shared" si="504"/>
        <v>#DIV/0!</v>
      </c>
      <c r="CB450" s="14" t="e">
        <f t="shared" si="504"/>
        <v>#DIV/0!</v>
      </c>
      <c r="CC450" s="14" t="e">
        <f t="shared" si="504"/>
        <v>#DIV/0!</v>
      </c>
      <c r="CD450" s="14" t="e">
        <f t="shared" si="504"/>
        <v>#DIV/0!</v>
      </c>
      <c r="CE450" s="14" t="e">
        <f t="shared" si="504"/>
        <v>#DIV/0!</v>
      </c>
      <c r="CF450" s="14" t="e">
        <f t="shared" si="504"/>
        <v>#DIV/0!</v>
      </c>
      <c r="CG450" s="14" t="e">
        <f t="shared" si="504"/>
        <v>#DIV/0!</v>
      </c>
      <c r="CH450" s="14" t="e">
        <f t="shared" ref="CH450:CW475" si="505">U450/$BM450</f>
        <v>#DIV/0!</v>
      </c>
      <c r="CI450" s="14" t="e">
        <f t="shared" si="505"/>
        <v>#DIV/0!</v>
      </c>
      <c r="CJ450" s="14" t="e">
        <f t="shared" si="505"/>
        <v>#DIV/0!</v>
      </c>
      <c r="CK450" s="14" t="e">
        <f t="shared" si="505"/>
        <v>#DIV/0!</v>
      </c>
      <c r="CL450" s="14" t="e">
        <f t="shared" si="505"/>
        <v>#DIV/0!</v>
      </c>
      <c r="CM450" s="14" t="e">
        <f>Z450/$BM450</f>
        <v>#DIV/0!</v>
      </c>
      <c r="CN450" s="14" t="e">
        <f t="shared" ref="CN450:DC465" si="506">AA450/$BM450</f>
        <v>#DIV/0!</v>
      </c>
      <c r="CO450" s="14" t="e">
        <f t="shared" si="506"/>
        <v>#DIV/0!</v>
      </c>
      <c r="CP450" s="14" t="e">
        <f t="shared" si="506"/>
        <v>#DIV/0!</v>
      </c>
      <c r="CQ450" s="14" t="e">
        <f t="shared" si="506"/>
        <v>#DIV/0!</v>
      </c>
      <c r="CR450" s="14" t="e">
        <f t="shared" si="506"/>
        <v>#DIV/0!</v>
      </c>
      <c r="CS450" s="14" t="e">
        <f t="shared" si="506"/>
        <v>#DIV/0!</v>
      </c>
      <c r="CT450" s="14" t="e">
        <f t="shared" si="506"/>
        <v>#DIV/0!</v>
      </c>
      <c r="CU450" s="14" t="e">
        <f t="shared" si="506"/>
        <v>#DIV/0!</v>
      </c>
      <c r="CV450" s="14" t="e">
        <f t="shared" si="506"/>
        <v>#DIV/0!</v>
      </c>
      <c r="CW450" s="14" t="e">
        <f t="shared" si="506"/>
        <v>#DIV/0!</v>
      </c>
      <c r="CX450" s="14" t="e">
        <f t="shared" si="506"/>
        <v>#DIV/0!</v>
      </c>
      <c r="CY450" s="14" t="e">
        <f t="shared" si="506"/>
        <v>#DIV/0!</v>
      </c>
      <c r="CZ450" s="14" t="e">
        <f t="shared" si="506"/>
        <v>#DIV/0!</v>
      </c>
      <c r="DA450" s="14" t="e">
        <f t="shared" si="506"/>
        <v>#DIV/0!</v>
      </c>
      <c r="DB450" s="14" t="e">
        <f t="shared" si="506"/>
        <v>#DIV/0!</v>
      </c>
      <c r="DC450" s="14" t="e">
        <f t="shared" si="506"/>
        <v>#DIV/0!</v>
      </c>
      <c r="DD450" s="14" t="e">
        <f t="shared" ref="DD450:DS465" si="507">AQ450/$BM450</f>
        <v>#DIV/0!</v>
      </c>
      <c r="DE450" s="14" t="e">
        <f t="shared" si="507"/>
        <v>#DIV/0!</v>
      </c>
      <c r="DF450" s="14" t="e">
        <f t="shared" si="507"/>
        <v>#DIV/0!</v>
      </c>
      <c r="DG450" s="14" t="e">
        <f t="shared" si="507"/>
        <v>#DIV/0!</v>
      </c>
      <c r="DH450" s="14" t="e">
        <f t="shared" si="507"/>
        <v>#DIV/0!</v>
      </c>
      <c r="DI450" s="14" t="e">
        <f t="shared" si="507"/>
        <v>#DIV/0!</v>
      </c>
      <c r="DJ450" s="14" t="e">
        <f t="shared" si="507"/>
        <v>#DIV/0!</v>
      </c>
      <c r="DK450" s="14" t="e">
        <f t="shared" si="507"/>
        <v>#DIV/0!</v>
      </c>
      <c r="DL450" s="14" t="e">
        <f t="shared" si="507"/>
        <v>#DIV/0!</v>
      </c>
      <c r="DM450" s="14" t="e">
        <f t="shared" si="507"/>
        <v>#DIV/0!</v>
      </c>
      <c r="DN450" s="14" t="e">
        <f t="shared" si="507"/>
        <v>#DIV/0!</v>
      </c>
      <c r="DO450" s="14" t="e">
        <f t="shared" si="507"/>
        <v>#DIV/0!</v>
      </c>
      <c r="DP450" s="14" t="e">
        <f t="shared" si="507"/>
        <v>#DIV/0!</v>
      </c>
      <c r="DQ450" s="14" t="e">
        <f t="shared" si="507"/>
        <v>#DIV/0!</v>
      </c>
      <c r="DR450" s="14" t="e">
        <f t="shared" si="507"/>
        <v>#DIV/0!</v>
      </c>
      <c r="DS450" s="14" t="e">
        <f t="shared" si="507"/>
        <v>#DIV/0!</v>
      </c>
      <c r="DT450" s="14" t="e">
        <f t="shared" ref="DT450:DY492" si="508">BG450/$BM450</f>
        <v>#DIV/0!</v>
      </c>
      <c r="DU450" s="14" t="e">
        <f t="shared" si="508"/>
        <v>#DIV/0!</v>
      </c>
      <c r="DV450" s="14" t="e">
        <f t="shared" si="508"/>
        <v>#DIV/0!</v>
      </c>
      <c r="DW450" s="14" t="e">
        <f t="shared" si="508"/>
        <v>#DIV/0!</v>
      </c>
      <c r="DX450" s="14" t="e">
        <f t="shared" si="508"/>
        <v>#DIV/0!</v>
      </c>
      <c r="DY450" s="14" t="e">
        <f t="shared" si="508"/>
        <v>#DIV/0!</v>
      </c>
      <c r="DZ450" s="14" t="e">
        <f>SUM(BQ450:DY450)</f>
        <v>#DIV/0!</v>
      </c>
    </row>
    <row r="451" spans="1:130">
      <c r="A451" s="18">
        <v>1</v>
      </c>
      <c r="B451" s="15">
        <f t="shared" ref="B451:B470" si="509">B387</f>
        <v>9.0909090909090939E-2</v>
      </c>
      <c r="C451" s="18">
        <v>2001</v>
      </c>
      <c r="D451" s="25">
        <f>VLOOKUP($C$66,$D$3:$K$63,$A$74,0)*(B451-B450)</f>
        <v>0</v>
      </c>
      <c r="E451" s="25">
        <f>VLOOKUP($C$67,$D$3:$K$63,$A$74,0)*B450</f>
        <v>0</v>
      </c>
      <c r="F451" s="25"/>
      <c r="G451" s="25"/>
      <c r="H451" s="25"/>
      <c r="I451" s="25"/>
      <c r="J451" s="25"/>
      <c r="K451" s="25"/>
      <c r="L451" s="25"/>
      <c r="M451" s="25"/>
      <c r="N451" s="25"/>
      <c r="O451" s="25"/>
      <c r="P451" s="25"/>
      <c r="Q451" s="25"/>
      <c r="R451" s="25"/>
      <c r="S451" s="25"/>
      <c r="T451" s="25"/>
      <c r="U451" s="25"/>
      <c r="V451" s="25"/>
      <c r="W451" s="25"/>
      <c r="X451" s="25"/>
      <c r="Y451" s="25"/>
      <c r="Z451" s="25"/>
      <c r="AA451" s="25"/>
      <c r="AB451" s="25"/>
      <c r="AC451" s="25"/>
      <c r="AD451" s="25"/>
      <c r="AE451" s="25"/>
      <c r="AF451" s="25"/>
      <c r="AG451" s="25"/>
      <c r="AH451" s="25"/>
      <c r="AI451" s="25"/>
      <c r="AJ451" s="25"/>
      <c r="AK451" s="25"/>
      <c r="AL451" s="25"/>
      <c r="AM451" s="25"/>
      <c r="AN451" s="25"/>
      <c r="AO451" s="25"/>
      <c r="AP451" s="25"/>
      <c r="AQ451" s="25"/>
      <c r="AR451" s="25"/>
      <c r="AS451" s="25"/>
      <c r="AT451" s="25"/>
      <c r="AU451" s="25"/>
      <c r="AV451" s="25"/>
      <c r="AW451" s="25"/>
      <c r="AX451" s="25"/>
      <c r="AY451" s="25"/>
      <c r="AZ451" s="25"/>
      <c r="BA451" s="25"/>
      <c r="BB451" s="25"/>
      <c r="BC451" s="25"/>
      <c r="BD451" s="25"/>
      <c r="BE451" s="25"/>
      <c r="BF451" s="25"/>
      <c r="BG451" s="25"/>
      <c r="BH451" s="25"/>
      <c r="BI451" s="25"/>
      <c r="BJ451" s="25"/>
      <c r="BK451" s="25"/>
      <c r="BL451" s="25"/>
      <c r="BM451" s="21">
        <f t="shared" ref="BM451:BM510" si="510">SUM(D451:BL451)</f>
        <v>0</v>
      </c>
      <c r="BP451" s="18">
        <v>2001</v>
      </c>
      <c r="BQ451" s="14" t="e">
        <f t="shared" ref="BQ451:CF480" si="511">D451/$BM451</f>
        <v>#DIV/0!</v>
      </c>
      <c r="BR451" s="14" t="e">
        <f t="shared" si="504"/>
        <v>#DIV/0!</v>
      </c>
      <c r="BS451" s="14" t="e">
        <f t="shared" si="504"/>
        <v>#DIV/0!</v>
      </c>
      <c r="BT451" s="14" t="e">
        <f t="shared" si="504"/>
        <v>#DIV/0!</v>
      </c>
      <c r="BU451" s="14" t="e">
        <f t="shared" si="504"/>
        <v>#DIV/0!</v>
      </c>
      <c r="BV451" s="14" t="e">
        <f t="shared" si="504"/>
        <v>#DIV/0!</v>
      </c>
      <c r="BW451" s="14" t="e">
        <f t="shared" si="504"/>
        <v>#DIV/0!</v>
      </c>
      <c r="BX451" s="14" t="e">
        <f t="shared" si="504"/>
        <v>#DIV/0!</v>
      </c>
      <c r="BY451" s="14" t="e">
        <f t="shared" si="504"/>
        <v>#DIV/0!</v>
      </c>
      <c r="BZ451" s="14" t="e">
        <f t="shared" si="504"/>
        <v>#DIV/0!</v>
      </c>
      <c r="CA451" s="14" t="e">
        <f t="shared" si="504"/>
        <v>#DIV/0!</v>
      </c>
      <c r="CB451" s="14" t="e">
        <f t="shared" si="504"/>
        <v>#DIV/0!</v>
      </c>
      <c r="CC451" s="14" t="e">
        <f t="shared" si="504"/>
        <v>#DIV/0!</v>
      </c>
      <c r="CD451" s="14" t="e">
        <f t="shared" si="504"/>
        <v>#DIV/0!</v>
      </c>
      <c r="CE451" s="14" t="e">
        <f t="shared" si="504"/>
        <v>#DIV/0!</v>
      </c>
      <c r="CF451" s="14" t="e">
        <f t="shared" si="504"/>
        <v>#DIV/0!</v>
      </c>
      <c r="CG451" s="14" t="e">
        <f t="shared" si="504"/>
        <v>#DIV/0!</v>
      </c>
      <c r="CH451" s="14" t="e">
        <f t="shared" si="505"/>
        <v>#DIV/0!</v>
      </c>
      <c r="CI451" s="14" t="e">
        <f t="shared" si="505"/>
        <v>#DIV/0!</v>
      </c>
      <c r="CJ451" s="14" t="e">
        <f t="shared" si="505"/>
        <v>#DIV/0!</v>
      </c>
      <c r="CK451" s="14" t="e">
        <f t="shared" si="505"/>
        <v>#DIV/0!</v>
      </c>
      <c r="CL451" s="14" t="e">
        <f t="shared" si="505"/>
        <v>#DIV/0!</v>
      </c>
      <c r="CM451" s="14" t="e">
        <f t="shared" si="505"/>
        <v>#DIV/0!</v>
      </c>
      <c r="CN451" s="14" t="e">
        <f t="shared" si="506"/>
        <v>#DIV/0!</v>
      </c>
      <c r="CO451" s="14" t="e">
        <f t="shared" si="506"/>
        <v>#DIV/0!</v>
      </c>
      <c r="CP451" s="14" t="e">
        <f t="shared" si="506"/>
        <v>#DIV/0!</v>
      </c>
      <c r="CQ451" s="14" t="e">
        <f t="shared" si="506"/>
        <v>#DIV/0!</v>
      </c>
      <c r="CR451" s="14" t="e">
        <f t="shared" si="506"/>
        <v>#DIV/0!</v>
      </c>
      <c r="CS451" s="14" t="e">
        <f t="shared" si="506"/>
        <v>#DIV/0!</v>
      </c>
      <c r="CT451" s="14" t="e">
        <f t="shared" si="506"/>
        <v>#DIV/0!</v>
      </c>
      <c r="CU451" s="14" t="e">
        <f t="shared" si="506"/>
        <v>#DIV/0!</v>
      </c>
      <c r="CV451" s="14" t="e">
        <f t="shared" si="506"/>
        <v>#DIV/0!</v>
      </c>
      <c r="CW451" s="14" t="e">
        <f t="shared" si="506"/>
        <v>#DIV/0!</v>
      </c>
      <c r="CX451" s="14" t="e">
        <f t="shared" si="506"/>
        <v>#DIV/0!</v>
      </c>
      <c r="CY451" s="14" t="e">
        <f t="shared" si="506"/>
        <v>#DIV/0!</v>
      </c>
      <c r="CZ451" s="14" t="e">
        <f t="shared" si="506"/>
        <v>#DIV/0!</v>
      </c>
      <c r="DA451" s="14" t="e">
        <f t="shared" si="506"/>
        <v>#DIV/0!</v>
      </c>
      <c r="DB451" s="14" t="e">
        <f t="shared" si="506"/>
        <v>#DIV/0!</v>
      </c>
      <c r="DC451" s="14" t="e">
        <f t="shared" si="506"/>
        <v>#DIV/0!</v>
      </c>
      <c r="DD451" s="14" t="e">
        <f t="shared" si="507"/>
        <v>#DIV/0!</v>
      </c>
      <c r="DE451" s="14" t="e">
        <f t="shared" si="507"/>
        <v>#DIV/0!</v>
      </c>
      <c r="DF451" s="14" t="e">
        <f t="shared" si="507"/>
        <v>#DIV/0!</v>
      </c>
      <c r="DG451" s="14" t="e">
        <f t="shared" si="507"/>
        <v>#DIV/0!</v>
      </c>
      <c r="DH451" s="14" t="e">
        <f t="shared" si="507"/>
        <v>#DIV/0!</v>
      </c>
      <c r="DI451" s="14" t="e">
        <f t="shared" si="507"/>
        <v>#DIV/0!</v>
      </c>
      <c r="DJ451" s="14" t="e">
        <f t="shared" si="507"/>
        <v>#DIV/0!</v>
      </c>
      <c r="DK451" s="14" t="e">
        <f t="shared" si="507"/>
        <v>#DIV/0!</v>
      </c>
      <c r="DL451" s="14" t="e">
        <f t="shared" si="507"/>
        <v>#DIV/0!</v>
      </c>
      <c r="DM451" s="14" t="e">
        <f t="shared" si="507"/>
        <v>#DIV/0!</v>
      </c>
      <c r="DN451" s="14" t="e">
        <f t="shared" si="507"/>
        <v>#DIV/0!</v>
      </c>
      <c r="DO451" s="14" t="e">
        <f t="shared" si="507"/>
        <v>#DIV/0!</v>
      </c>
      <c r="DP451" s="14" t="e">
        <f t="shared" si="507"/>
        <v>#DIV/0!</v>
      </c>
      <c r="DQ451" s="14" t="e">
        <f t="shared" si="507"/>
        <v>#DIV/0!</v>
      </c>
      <c r="DR451" s="14" t="e">
        <f t="shared" si="507"/>
        <v>#DIV/0!</v>
      </c>
      <c r="DS451" s="14" t="e">
        <f t="shared" si="507"/>
        <v>#DIV/0!</v>
      </c>
      <c r="DT451" s="14" t="e">
        <f t="shared" si="508"/>
        <v>#DIV/0!</v>
      </c>
      <c r="DU451" s="14" t="e">
        <f t="shared" si="508"/>
        <v>#DIV/0!</v>
      </c>
      <c r="DV451" s="14" t="e">
        <f t="shared" si="508"/>
        <v>#DIV/0!</v>
      </c>
      <c r="DW451" s="14" t="e">
        <f t="shared" si="508"/>
        <v>#DIV/0!</v>
      </c>
      <c r="DX451" s="14" t="e">
        <f t="shared" si="508"/>
        <v>#DIV/0!</v>
      </c>
      <c r="DY451" s="14" t="e">
        <f t="shared" si="508"/>
        <v>#DIV/0!</v>
      </c>
      <c r="DZ451" s="14" t="e">
        <f t="shared" ref="DZ451:DZ488" si="512">SUM(BQ451:DY451)</f>
        <v>#DIV/0!</v>
      </c>
    </row>
    <row r="452" spans="1:130">
      <c r="A452" s="18">
        <v>2</v>
      </c>
      <c r="B452" s="15">
        <f t="shared" si="509"/>
        <v>0.18181818181818188</v>
      </c>
      <c r="C452" s="18">
        <v>2002</v>
      </c>
      <c r="D452" s="25">
        <f t="shared" ref="D452:D470" si="513">VLOOKUP($C$66,$D$3:$K$63,$A$74,0)*(B452-B451)</f>
        <v>0</v>
      </c>
      <c r="E452" s="25">
        <f>VLOOKUP($C$67,$D$3:$K$63,$A$74,0)*(B451-B450)</f>
        <v>0</v>
      </c>
      <c r="F452" s="25">
        <f>VLOOKUP($C$68,$D$3:$K$63,$A$74,0)*B450</f>
        <v>0</v>
      </c>
      <c r="G452" s="25"/>
      <c r="H452" s="25"/>
      <c r="I452" s="25"/>
      <c r="J452" s="25"/>
      <c r="K452" s="25"/>
      <c r="L452" s="25"/>
      <c r="M452" s="25"/>
      <c r="N452" s="25"/>
      <c r="O452" s="25"/>
      <c r="P452" s="25"/>
      <c r="Q452" s="25"/>
      <c r="R452" s="25"/>
      <c r="S452" s="25"/>
      <c r="T452" s="25"/>
      <c r="U452" s="25"/>
      <c r="V452" s="25"/>
      <c r="W452" s="25"/>
      <c r="X452" s="25"/>
      <c r="Y452" s="25"/>
      <c r="Z452" s="25"/>
      <c r="AA452" s="25"/>
      <c r="AB452" s="25"/>
      <c r="AC452" s="25"/>
      <c r="AD452" s="25"/>
      <c r="AE452" s="25"/>
      <c r="AF452" s="25"/>
      <c r="AG452" s="25"/>
      <c r="AH452" s="25"/>
      <c r="AI452" s="25"/>
      <c r="AJ452" s="25"/>
      <c r="AK452" s="25"/>
      <c r="AL452" s="25"/>
      <c r="AM452" s="25"/>
      <c r="AN452" s="25"/>
      <c r="AO452" s="25"/>
      <c r="AP452" s="25"/>
      <c r="AQ452" s="25"/>
      <c r="AR452" s="25"/>
      <c r="AS452" s="25"/>
      <c r="AT452" s="25"/>
      <c r="AU452" s="25"/>
      <c r="AV452" s="25"/>
      <c r="AW452" s="25"/>
      <c r="AX452" s="25"/>
      <c r="AY452" s="25"/>
      <c r="AZ452" s="25"/>
      <c r="BA452" s="25"/>
      <c r="BB452" s="25"/>
      <c r="BC452" s="25"/>
      <c r="BD452" s="25"/>
      <c r="BE452" s="25"/>
      <c r="BF452" s="25"/>
      <c r="BG452" s="25"/>
      <c r="BH452" s="25"/>
      <c r="BI452" s="25"/>
      <c r="BJ452" s="25"/>
      <c r="BK452" s="25"/>
      <c r="BL452" s="25"/>
      <c r="BM452" s="21">
        <f t="shared" si="510"/>
        <v>0</v>
      </c>
      <c r="BP452" s="18">
        <v>2002</v>
      </c>
      <c r="BQ452" s="14" t="e">
        <f t="shared" si="511"/>
        <v>#DIV/0!</v>
      </c>
      <c r="BR452" s="14" t="e">
        <f t="shared" si="504"/>
        <v>#DIV/0!</v>
      </c>
      <c r="BS452" s="14" t="e">
        <f t="shared" si="504"/>
        <v>#DIV/0!</v>
      </c>
      <c r="BT452" s="14" t="e">
        <f t="shared" si="504"/>
        <v>#DIV/0!</v>
      </c>
      <c r="BU452" s="14" t="e">
        <f t="shared" si="504"/>
        <v>#DIV/0!</v>
      </c>
      <c r="BV452" s="14" t="e">
        <f t="shared" si="504"/>
        <v>#DIV/0!</v>
      </c>
      <c r="BW452" s="14" t="e">
        <f t="shared" si="504"/>
        <v>#DIV/0!</v>
      </c>
      <c r="BX452" s="14" t="e">
        <f t="shared" si="504"/>
        <v>#DIV/0!</v>
      </c>
      <c r="BY452" s="14" t="e">
        <f t="shared" si="504"/>
        <v>#DIV/0!</v>
      </c>
      <c r="BZ452" s="14" t="e">
        <f t="shared" si="504"/>
        <v>#DIV/0!</v>
      </c>
      <c r="CA452" s="14" t="e">
        <f t="shared" si="504"/>
        <v>#DIV/0!</v>
      </c>
      <c r="CB452" s="14" t="e">
        <f t="shared" si="504"/>
        <v>#DIV/0!</v>
      </c>
      <c r="CC452" s="14" t="e">
        <f t="shared" si="504"/>
        <v>#DIV/0!</v>
      </c>
      <c r="CD452" s="14" t="e">
        <f t="shared" si="504"/>
        <v>#DIV/0!</v>
      </c>
      <c r="CE452" s="14" t="e">
        <f t="shared" si="504"/>
        <v>#DIV/0!</v>
      </c>
      <c r="CF452" s="14" t="e">
        <f t="shared" si="504"/>
        <v>#DIV/0!</v>
      </c>
      <c r="CG452" s="14" t="e">
        <f t="shared" si="504"/>
        <v>#DIV/0!</v>
      </c>
      <c r="CH452" s="14" t="e">
        <f t="shared" si="505"/>
        <v>#DIV/0!</v>
      </c>
      <c r="CI452" s="14" t="e">
        <f t="shared" si="505"/>
        <v>#DIV/0!</v>
      </c>
      <c r="CJ452" s="14" t="e">
        <f t="shared" si="505"/>
        <v>#DIV/0!</v>
      </c>
      <c r="CK452" s="14" t="e">
        <f t="shared" si="505"/>
        <v>#DIV/0!</v>
      </c>
      <c r="CL452" s="14" t="e">
        <f t="shared" si="505"/>
        <v>#DIV/0!</v>
      </c>
      <c r="CM452" s="14" t="e">
        <f t="shared" si="505"/>
        <v>#DIV/0!</v>
      </c>
      <c r="CN452" s="14" t="e">
        <f t="shared" si="506"/>
        <v>#DIV/0!</v>
      </c>
      <c r="CO452" s="14" t="e">
        <f t="shared" si="506"/>
        <v>#DIV/0!</v>
      </c>
      <c r="CP452" s="14" t="e">
        <f t="shared" si="506"/>
        <v>#DIV/0!</v>
      </c>
      <c r="CQ452" s="14" t="e">
        <f t="shared" si="506"/>
        <v>#DIV/0!</v>
      </c>
      <c r="CR452" s="14" t="e">
        <f t="shared" si="506"/>
        <v>#DIV/0!</v>
      </c>
      <c r="CS452" s="14" t="e">
        <f t="shared" si="506"/>
        <v>#DIV/0!</v>
      </c>
      <c r="CT452" s="14" t="e">
        <f t="shared" si="506"/>
        <v>#DIV/0!</v>
      </c>
      <c r="CU452" s="14" t="e">
        <f t="shared" si="506"/>
        <v>#DIV/0!</v>
      </c>
      <c r="CV452" s="14" t="e">
        <f t="shared" si="506"/>
        <v>#DIV/0!</v>
      </c>
      <c r="CW452" s="14" t="e">
        <f t="shared" si="506"/>
        <v>#DIV/0!</v>
      </c>
      <c r="CX452" s="14" t="e">
        <f t="shared" si="506"/>
        <v>#DIV/0!</v>
      </c>
      <c r="CY452" s="14" t="e">
        <f t="shared" si="506"/>
        <v>#DIV/0!</v>
      </c>
      <c r="CZ452" s="14" t="e">
        <f t="shared" si="506"/>
        <v>#DIV/0!</v>
      </c>
      <c r="DA452" s="14" t="e">
        <f t="shared" si="506"/>
        <v>#DIV/0!</v>
      </c>
      <c r="DB452" s="14" t="e">
        <f t="shared" si="506"/>
        <v>#DIV/0!</v>
      </c>
      <c r="DC452" s="14" t="e">
        <f t="shared" si="506"/>
        <v>#DIV/0!</v>
      </c>
      <c r="DD452" s="14" t="e">
        <f t="shared" si="507"/>
        <v>#DIV/0!</v>
      </c>
      <c r="DE452" s="14" t="e">
        <f t="shared" si="507"/>
        <v>#DIV/0!</v>
      </c>
      <c r="DF452" s="14" t="e">
        <f t="shared" si="507"/>
        <v>#DIV/0!</v>
      </c>
      <c r="DG452" s="14" t="e">
        <f t="shared" si="507"/>
        <v>#DIV/0!</v>
      </c>
      <c r="DH452" s="14" t="e">
        <f t="shared" si="507"/>
        <v>#DIV/0!</v>
      </c>
      <c r="DI452" s="14" t="e">
        <f t="shared" si="507"/>
        <v>#DIV/0!</v>
      </c>
      <c r="DJ452" s="14" t="e">
        <f t="shared" si="507"/>
        <v>#DIV/0!</v>
      </c>
      <c r="DK452" s="14" t="e">
        <f t="shared" si="507"/>
        <v>#DIV/0!</v>
      </c>
      <c r="DL452" s="14" t="e">
        <f t="shared" si="507"/>
        <v>#DIV/0!</v>
      </c>
      <c r="DM452" s="14" t="e">
        <f t="shared" si="507"/>
        <v>#DIV/0!</v>
      </c>
      <c r="DN452" s="14" t="e">
        <f t="shared" si="507"/>
        <v>#DIV/0!</v>
      </c>
      <c r="DO452" s="14" t="e">
        <f t="shared" si="507"/>
        <v>#DIV/0!</v>
      </c>
      <c r="DP452" s="14" t="e">
        <f t="shared" si="507"/>
        <v>#DIV/0!</v>
      </c>
      <c r="DQ452" s="14" t="e">
        <f t="shared" si="507"/>
        <v>#DIV/0!</v>
      </c>
      <c r="DR452" s="14" t="e">
        <f t="shared" si="507"/>
        <v>#DIV/0!</v>
      </c>
      <c r="DS452" s="14" t="e">
        <f t="shared" si="507"/>
        <v>#DIV/0!</v>
      </c>
      <c r="DT452" s="14" t="e">
        <f t="shared" si="508"/>
        <v>#DIV/0!</v>
      </c>
      <c r="DU452" s="14" t="e">
        <f t="shared" si="508"/>
        <v>#DIV/0!</v>
      </c>
      <c r="DV452" s="14" t="e">
        <f t="shared" si="508"/>
        <v>#DIV/0!</v>
      </c>
      <c r="DW452" s="14" t="e">
        <f t="shared" si="508"/>
        <v>#DIV/0!</v>
      </c>
      <c r="DX452" s="14" t="e">
        <f t="shared" si="508"/>
        <v>#DIV/0!</v>
      </c>
      <c r="DY452" s="14" t="e">
        <f t="shared" si="508"/>
        <v>#DIV/0!</v>
      </c>
      <c r="DZ452" s="14" t="e">
        <f t="shared" si="512"/>
        <v>#DIV/0!</v>
      </c>
    </row>
    <row r="453" spans="1:130">
      <c r="A453" s="18">
        <v>3</v>
      </c>
      <c r="B453" s="15">
        <f t="shared" si="509"/>
        <v>0.27272727272727282</v>
      </c>
      <c r="C453" s="18">
        <v>2003</v>
      </c>
      <c r="D453" s="25">
        <f t="shared" si="513"/>
        <v>0</v>
      </c>
      <c r="E453" s="25">
        <f t="shared" ref="E453:E471" si="514">VLOOKUP($C$67,$D$3:$K$63,$A$74,0)*(B452-B451)</f>
        <v>0</v>
      </c>
      <c r="F453" s="25">
        <f>VLOOKUP($C$68,$D$3:$K$63,$A$74,0)*(B451-B450)</f>
        <v>0</v>
      </c>
      <c r="G453" s="25">
        <f>VLOOKUP($C$69,$D$3:$K$63,$A$74,0)*B450</f>
        <v>0</v>
      </c>
      <c r="H453" s="25"/>
      <c r="I453" s="25"/>
      <c r="J453" s="25"/>
      <c r="K453" s="25"/>
      <c r="L453" s="25"/>
      <c r="M453" s="25"/>
      <c r="N453" s="25"/>
      <c r="O453" s="25"/>
      <c r="P453" s="25"/>
      <c r="Q453" s="25"/>
      <c r="R453" s="25"/>
      <c r="S453" s="25"/>
      <c r="T453" s="25"/>
      <c r="U453" s="25"/>
      <c r="V453" s="25"/>
      <c r="W453" s="25"/>
      <c r="X453" s="25"/>
      <c r="Y453" s="25"/>
      <c r="Z453" s="25"/>
      <c r="AA453" s="25"/>
      <c r="AB453" s="25"/>
      <c r="AC453" s="25"/>
      <c r="AD453" s="25"/>
      <c r="AE453" s="25"/>
      <c r="AF453" s="25"/>
      <c r="AG453" s="25"/>
      <c r="AH453" s="25"/>
      <c r="AI453" s="25"/>
      <c r="AJ453" s="25"/>
      <c r="AK453" s="25"/>
      <c r="AL453" s="25"/>
      <c r="AM453" s="25"/>
      <c r="AN453" s="25"/>
      <c r="AO453" s="25"/>
      <c r="AP453" s="25"/>
      <c r="AQ453" s="25"/>
      <c r="AR453" s="25"/>
      <c r="AS453" s="25"/>
      <c r="AT453" s="25"/>
      <c r="AU453" s="25"/>
      <c r="AV453" s="25"/>
      <c r="AW453" s="25"/>
      <c r="AX453" s="25"/>
      <c r="AY453" s="25"/>
      <c r="AZ453" s="25"/>
      <c r="BA453" s="25"/>
      <c r="BB453" s="25"/>
      <c r="BC453" s="25"/>
      <c r="BD453" s="25"/>
      <c r="BE453" s="25"/>
      <c r="BF453" s="25"/>
      <c r="BG453" s="25"/>
      <c r="BH453" s="25"/>
      <c r="BI453" s="25"/>
      <c r="BJ453" s="25"/>
      <c r="BK453" s="25"/>
      <c r="BL453" s="25"/>
      <c r="BM453" s="21">
        <f t="shared" si="510"/>
        <v>0</v>
      </c>
      <c r="BP453" s="18">
        <v>2003</v>
      </c>
      <c r="BQ453" s="14" t="e">
        <f t="shared" si="511"/>
        <v>#DIV/0!</v>
      </c>
      <c r="BR453" s="14" t="e">
        <f t="shared" si="504"/>
        <v>#DIV/0!</v>
      </c>
      <c r="BS453" s="14" t="e">
        <f t="shared" si="504"/>
        <v>#DIV/0!</v>
      </c>
      <c r="BT453" s="14" t="e">
        <f t="shared" si="504"/>
        <v>#DIV/0!</v>
      </c>
      <c r="BU453" s="14" t="e">
        <f t="shared" si="504"/>
        <v>#DIV/0!</v>
      </c>
      <c r="BV453" s="14" t="e">
        <f t="shared" si="504"/>
        <v>#DIV/0!</v>
      </c>
      <c r="BW453" s="14" t="e">
        <f t="shared" si="504"/>
        <v>#DIV/0!</v>
      </c>
      <c r="BX453" s="14" t="e">
        <f t="shared" si="504"/>
        <v>#DIV/0!</v>
      </c>
      <c r="BY453" s="14" t="e">
        <f t="shared" si="504"/>
        <v>#DIV/0!</v>
      </c>
      <c r="BZ453" s="14" t="e">
        <f t="shared" si="504"/>
        <v>#DIV/0!</v>
      </c>
      <c r="CA453" s="14" t="e">
        <f t="shared" si="504"/>
        <v>#DIV/0!</v>
      </c>
      <c r="CB453" s="14" t="e">
        <f t="shared" si="504"/>
        <v>#DIV/0!</v>
      </c>
      <c r="CC453" s="14" t="e">
        <f t="shared" si="504"/>
        <v>#DIV/0!</v>
      </c>
      <c r="CD453" s="14" t="e">
        <f t="shared" si="504"/>
        <v>#DIV/0!</v>
      </c>
      <c r="CE453" s="14" t="e">
        <f t="shared" si="504"/>
        <v>#DIV/0!</v>
      </c>
      <c r="CF453" s="14" t="e">
        <f t="shared" si="504"/>
        <v>#DIV/0!</v>
      </c>
      <c r="CG453" s="14" t="e">
        <f t="shared" si="504"/>
        <v>#DIV/0!</v>
      </c>
      <c r="CH453" s="14" t="e">
        <f t="shared" si="505"/>
        <v>#DIV/0!</v>
      </c>
      <c r="CI453" s="14" t="e">
        <f t="shared" si="505"/>
        <v>#DIV/0!</v>
      </c>
      <c r="CJ453" s="14" t="e">
        <f t="shared" si="505"/>
        <v>#DIV/0!</v>
      </c>
      <c r="CK453" s="14" t="e">
        <f t="shared" si="505"/>
        <v>#DIV/0!</v>
      </c>
      <c r="CL453" s="14" t="e">
        <f t="shared" si="505"/>
        <v>#DIV/0!</v>
      </c>
      <c r="CM453" s="14" t="e">
        <f t="shared" si="505"/>
        <v>#DIV/0!</v>
      </c>
      <c r="CN453" s="14" t="e">
        <f t="shared" si="506"/>
        <v>#DIV/0!</v>
      </c>
      <c r="CO453" s="14" t="e">
        <f t="shared" si="506"/>
        <v>#DIV/0!</v>
      </c>
      <c r="CP453" s="14" t="e">
        <f t="shared" si="506"/>
        <v>#DIV/0!</v>
      </c>
      <c r="CQ453" s="14" t="e">
        <f t="shared" si="506"/>
        <v>#DIV/0!</v>
      </c>
      <c r="CR453" s="14" t="e">
        <f t="shared" si="506"/>
        <v>#DIV/0!</v>
      </c>
      <c r="CS453" s="14" t="e">
        <f t="shared" si="506"/>
        <v>#DIV/0!</v>
      </c>
      <c r="CT453" s="14" t="e">
        <f t="shared" si="506"/>
        <v>#DIV/0!</v>
      </c>
      <c r="CU453" s="14" t="e">
        <f t="shared" si="506"/>
        <v>#DIV/0!</v>
      </c>
      <c r="CV453" s="14" t="e">
        <f t="shared" si="506"/>
        <v>#DIV/0!</v>
      </c>
      <c r="CW453" s="14" t="e">
        <f t="shared" si="506"/>
        <v>#DIV/0!</v>
      </c>
      <c r="CX453" s="14" t="e">
        <f t="shared" si="506"/>
        <v>#DIV/0!</v>
      </c>
      <c r="CY453" s="14" t="e">
        <f t="shared" si="506"/>
        <v>#DIV/0!</v>
      </c>
      <c r="CZ453" s="14" t="e">
        <f t="shared" si="506"/>
        <v>#DIV/0!</v>
      </c>
      <c r="DA453" s="14" t="e">
        <f t="shared" si="506"/>
        <v>#DIV/0!</v>
      </c>
      <c r="DB453" s="14" t="e">
        <f t="shared" si="506"/>
        <v>#DIV/0!</v>
      </c>
      <c r="DC453" s="14" t="e">
        <f t="shared" si="506"/>
        <v>#DIV/0!</v>
      </c>
      <c r="DD453" s="14" t="e">
        <f t="shared" si="507"/>
        <v>#DIV/0!</v>
      </c>
      <c r="DE453" s="14" t="e">
        <f t="shared" si="507"/>
        <v>#DIV/0!</v>
      </c>
      <c r="DF453" s="14" t="e">
        <f t="shared" si="507"/>
        <v>#DIV/0!</v>
      </c>
      <c r="DG453" s="14" t="e">
        <f t="shared" si="507"/>
        <v>#DIV/0!</v>
      </c>
      <c r="DH453" s="14" t="e">
        <f t="shared" si="507"/>
        <v>#DIV/0!</v>
      </c>
      <c r="DI453" s="14" t="e">
        <f t="shared" si="507"/>
        <v>#DIV/0!</v>
      </c>
      <c r="DJ453" s="14" t="e">
        <f t="shared" si="507"/>
        <v>#DIV/0!</v>
      </c>
      <c r="DK453" s="14" t="e">
        <f t="shared" si="507"/>
        <v>#DIV/0!</v>
      </c>
      <c r="DL453" s="14" t="e">
        <f t="shared" si="507"/>
        <v>#DIV/0!</v>
      </c>
      <c r="DM453" s="14" t="e">
        <f t="shared" si="507"/>
        <v>#DIV/0!</v>
      </c>
      <c r="DN453" s="14" t="e">
        <f t="shared" si="507"/>
        <v>#DIV/0!</v>
      </c>
      <c r="DO453" s="14" t="e">
        <f t="shared" si="507"/>
        <v>#DIV/0!</v>
      </c>
      <c r="DP453" s="14" t="e">
        <f t="shared" si="507"/>
        <v>#DIV/0!</v>
      </c>
      <c r="DQ453" s="14" t="e">
        <f t="shared" si="507"/>
        <v>#DIV/0!</v>
      </c>
      <c r="DR453" s="14" t="e">
        <f t="shared" si="507"/>
        <v>#DIV/0!</v>
      </c>
      <c r="DS453" s="14" t="e">
        <f t="shared" si="507"/>
        <v>#DIV/0!</v>
      </c>
      <c r="DT453" s="14" t="e">
        <f t="shared" si="508"/>
        <v>#DIV/0!</v>
      </c>
      <c r="DU453" s="14" t="e">
        <f t="shared" si="508"/>
        <v>#DIV/0!</v>
      </c>
      <c r="DV453" s="14" t="e">
        <f t="shared" si="508"/>
        <v>#DIV/0!</v>
      </c>
      <c r="DW453" s="14" t="e">
        <f t="shared" si="508"/>
        <v>#DIV/0!</v>
      </c>
      <c r="DX453" s="14" t="e">
        <f t="shared" si="508"/>
        <v>#DIV/0!</v>
      </c>
      <c r="DY453" s="14" t="e">
        <f t="shared" si="508"/>
        <v>#DIV/0!</v>
      </c>
      <c r="DZ453" s="14" t="e">
        <f t="shared" si="512"/>
        <v>#DIV/0!</v>
      </c>
    </row>
    <row r="454" spans="1:130">
      <c r="A454" s="18">
        <v>4</v>
      </c>
      <c r="B454" s="15">
        <f t="shared" si="509"/>
        <v>0.36363636363636376</v>
      </c>
      <c r="C454" s="18">
        <v>2004</v>
      </c>
      <c r="D454" s="25">
        <f t="shared" si="513"/>
        <v>0</v>
      </c>
      <c r="E454" s="25">
        <f t="shared" si="514"/>
        <v>0</v>
      </c>
      <c r="F454" s="25">
        <f t="shared" ref="F454:F472" si="515">VLOOKUP($C$68,$D$3:$K$63,$A$74,0)*(B452-B451)</f>
        <v>0</v>
      </c>
      <c r="G454" s="25">
        <f>VLOOKUP($C$69,$D$3:$K$63,$A$74,0)*(B451-B450)</f>
        <v>0</v>
      </c>
      <c r="H454" s="25">
        <f>VLOOKUP($C$70,$D$3:$K$63,$A$74,0)*B450</f>
        <v>0</v>
      </c>
      <c r="I454" s="25"/>
      <c r="J454" s="25"/>
      <c r="K454" s="25"/>
      <c r="L454" s="25"/>
      <c r="M454" s="25"/>
      <c r="N454" s="25"/>
      <c r="O454" s="25"/>
      <c r="P454" s="25"/>
      <c r="Q454" s="25"/>
      <c r="R454" s="25"/>
      <c r="S454" s="25"/>
      <c r="T454" s="25"/>
      <c r="U454" s="25"/>
      <c r="V454" s="25"/>
      <c r="W454" s="25"/>
      <c r="X454" s="25"/>
      <c r="Y454" s="25"/>
      <c r="Z454" s="25"/>
      <c r="AA454" s="25"/>
      <c r="AB454" s="25"/>
      <c r="AC454" s="25"/>
      <c r="AD454" s="25"/>
      <c r="AE454" s="25"/>
      <c r="AF454" s="25"/>
      <c r="AG454" s="25"/>
      <c r="AH454" s="25"/>
      <c r="AI454" s="25"/>
      <c r="AJ454" s="25"/>
      <c r="AK454" s="25"/>
      <c r="AL454" s="25"/>
      <c r="AM454" s="25"/>
      <c r="AN454" s="25"/>
      <c r="AO454" s="25"/>
      <c r="AP454" s="25"/>
      <c r="AQ454" s="25"/>
      <c r="AR454" s="25"/>
      <c r="AS454" s="25"/>
      <c r="AT454" s="25"/>
      <c r="AU454" s="25"/>
      <c r="AV454" s="25"/>
      <c r="AW454" s="25"/>
      <c r="AX454" s="25"/>
      <c r="AY454" s="25"/>
      <c r="AZ454" s="25"/>
      <c r="BA454" s="25"/>
      <c r="BB454" s="25"/>
      <c r="BC454" s="25"/>
      <c r="BD454" s="25"/>
      <c r="BE454" s="25"/>
      <c r="BF454" s="25"/>
      <c r="BG454" s="25"/>
      <c r="BH454" s="25"/>
      <c r="BI454" s="25"/>
      <c r="BJ454" s="25"/>
      <c r="BK454" s="25"/>
      <c r="BL454" s="25"/>
      <c r="BM454" s="21">
        <f t="shared" si="510"/>
        <v>0</v>
      </c>
      <c r="BP454" s="18">
        <v>2004</v>
      </c>
      <c r="BQ454" s="14" t="e">
        <f t="shared" si="511"/>
        <v>#DIV/0!</v>
      </c>
      <c r="BR454" s="14" t="e">
        <f t="shared" si="504"/>
        <v>#DIV/0!</v>
      </c>
      <c r="BS454" s="14" t="e">
        <f t="shared" si="504"/>
        <v>#DIV/0!</v>
      </c>
      <c r="BT454" s="14" t="e">
        <f t="shared" si="504"/>
        <v>#DIV/0!</v>
      </c>
      <c r="BU454" s="14" t="e">
        <f t="shared" si="504"/>
        <v>#DIV/0!</v>
      </c>
      <c r="BV454" s="14" t="e">
        <f t="shared" si="504"/>
        <v>#DIV/0!</v>
      </c>
      <c r="BW454" s="14" t="e">
        <f t="shared" si="504"/>
        <v>#DIV/0!</v>
      </c>
      <c r="BX454" s="14" t="e">
        <f t="shared" si="504"/>
        <v>#DIV/0!</v>
      </c>
      <c r="BY454" s="14" t="e">
        <f t="shared" si="504"/>
        <v>#DIV/0!</v>
      </c>
      <c r="BZ454" s="14" t="e">
        <f t="shared" si="504"/>
        <v>#DIV/0!</v>
      </c>
      <c r="CA454" s="14" t="e">
        <f t="shared" si="504"/>
        <v>#DIV/0!</v>
      </c>
      <c r="CB454" s="14" t="e">
        <f t="shared" si="504"/>
        <v>#DIV/0!</v>
      </c>
      <c r="CC454" s="14" t="e">
        <f t="shared" si="504"/>
        <v>#DIV/0!</v>
      </c>
      <c r="CD454" s="14" t="e">
        <f t="shared" si="504"/>
        <v>#DIV/0!</v>
      </c>
      <c r="CE454" s="14" t="e">
        <f t="shared" si="504"/>
        <v>#DIV/0!</v>
      </c>
      <c r="CF454" s="14" t="e">
        <f t="shared" si="504"/>
        <v>#DIV/0!</v>
      </c>
      <c r="CG454" s="14" t="e">
        <f t="shared" si="504"/>
        <v>#DIV/0!</v>
      </c>
      <c r="CH454" s="14" t="e">
        <f t="shared" si="505"/>
        <v>#DIV/0!</v>
      </c>
      <c r="CI454" s="14" t="e">
        <f t="shared" si="505"/>
        <v>#DIV/0!</v>
      </c>
      <c r="CJ454" s="14" t="e">
        <f t="shared" si="505"/>
        <v>#DIV/0!</v>
      </c>
      <c r="CK454" s="14" t="e">
        <f t="shared" si="505"/>
        <v>#DIV/0!</v>
      </c>
      <c r="CL454" s="14" t="e">
        <f t="shared" si="505"/>
        <v>#DIV/0!</v>
      </c>
      <c r="CM454" s="14" t="e">
        <f t="shared" si="505"/>
        <v>#DIV/0!</v>
      </c>
      <c r="CN454" s="14" t="e">
        <f t="shared" si="506"/>
        <v>#DIV/0!</v>
      </c>
      <c r="CO454" s="14" t="e">
        <f t="shared" si="506"/>
        <v>#DIV/0!</v>
      </c>
      <c r="CP454" s="14" t="e">
        <f t="shared" si="506"/>
        <v>#DIV/0!</v>
      </c>
      <c r="CQ454" s="14" t="e">
        <f t="shared" si="506"/>
        <v>#DIV/0!</v>
      </c>
      <c r="CR454" s="14" t="e">
        <f t="shared" si="506"/>
        <v>#DIV/0!</v>
      </c>
      <c r="CS454" s="14" t="e">
        <f t="shared" si="506"/>
        <v>#DIV/0!</v>
      </c>
      <c r="CT454" s="14" t="e">
        <f t="shared" si="506"/>
        <v>#DIV/0!</v>
      </c>
      <c r="CU454" s="14" t="e">
        <f t="shared" si="506"/>
        <v>#DIV/0!</v>
      </c>
      <c r="CV454" s="14" t="e">
        <f t="shared" si="506"/>
        <v>#DIV/0!</v>
      </c>
      <c r="CW454" s="14" t="e">
        <f t="shared" si="506"/>
        <v>#DIV/0!</v>
      </c>
      <c r="CX454" s="14" t="e">
        <f t="shared" si="506"/>
        <v>#DIV/0!</v>
      </c>
      <c r="CY454" s="14" t="e">
        <f t="shared" si="506"/>
        <v>#DIV/0!</v>
      </c>
      <c r="CZ454" s="14" t="e">
        <f t="shared" si="506"/>
        <v>#DIV/0!</v>
      </c>
      <c r="DA454" s="14" t="e">
        <f t="shared" si="506"/>
        <v>#DIV/0!</v>
      </c>
      <c r="DB454" s="14" t="e">
        <f t="shared" si="506"/>
        <v>#DIV/0!</v>
      </c>
      <c r="DC454" s="14" t="e">
        <f t="shared" si="506"/>
        <v>#DIV/0!</v>
      </c>
      <c r="DD454" s="14" t="e">
        <f t="shared" si="507"/>
        <v>#DIV/0!</v>
      </c>
      <c r="DE454" s="14" t="e">
        <f t="shared" si="507"/>
        <v>#DIV/0!</v>
      </c>
      <c r="DF454" s="14" t="e">
        <f t="shared" si="507"/>
        <v>#DIV/0!</v>
      </c>
      <c r="DG454" s="14" t="e">
        <f t="shared" si="507"/>
        <v>#DIV/0!</v>
      </c>
      <c r="DH454" s="14" t="e">
        <f t="shared" si="507"/>
        <v>#DIV/0!</v>
      </c>
      <c r="DI454" s="14" t="e">
        <f t="shared" si="507"/>
        <v>#DIV/0!</v>
      </c>
      <c r="DJ454" s="14" t="e">
        <f t="shared" si="507"/>
        <v>#DIV/0!</v>
      </c>
      <c r="DK454" s="14" t="e">
        <f t="shared" si="507"/>
        <v>#DIV/0!</v>
      </c>
      <c r="DL454" s="14" t="e">
        <f t="shared" si="507"/>
        <v>#DIV/0!</v>
      </c>
      <c r="DM454" s="14" t="e">
        <f t="shared" si="507"/>
        <v>#DIV/0!</v>
      </c>
      <c r="DN454" s="14" t="e">
        <f t="shared" si="507"/>
        <v>#DIV/0!</v>
      </c>
      <c r="DO454" s="14" t="e">
        <f t="shared" si="507"/>
        <v>#DIV/0!</v>
      </c>
      <c r="DP454" s="14" t="e">
        <f t="shared" si="507"/>
        <v>#DIV/0!</v>
      </c>
      <c r="DQ454" s="14" t="e">
        <f t="shared" si="507"/>
        <v>#DIV/0!</v>
      </c>
      <c r="DR454" s="14" t="e">
        <f t="shared" si="507"/>
        <v>#DIV/0!</v>
      </c>
      <c r="DS454" s="14" t="e">
        <f t="shared" si="507"/>
        <v>#DIV/0!</v>
      </c>
      <c r="DT454" s="14" t="e">
        <f t="shared" si="508"/>
        <v>#DIV/0!</v>
      </c>
      <c r="DU454" s="14" t="e">
        <f t="shared" si="508"/>
        <v>#DIV/0!</v>
      </c>
      <c r="DV454" s="14" t="e">
        <f t="shared" si="508"/>
        <v>#DIV/0!</v>
      </c>
      <c r="DW454" s="14" t="e">
        <f t="shared" si="508"/>
        <v>#DIV/0!</v>
      </c>
      <c r="DX454" s="14" t="e">
        <f t="shared" si="508"/>
        <v>#DIV/0!</v>
      </c>
      <c r="DY454" s="14" t="e">
        <f t="shared" si="508"/>
        <v>#DIV/0!</v>
      </c>
      <c r="DZ454" s="14" t="e">
        <f t="shared" si="512"/>
        <v>#DIV/0!</v>
      </c>
    </row>
    <row r="455" spans="1:130">
      <c r="A455" s="18">
        <v>5</v>
      </c>
      <c r="B455" s="15">
        <f t="shared" si="509"/>
        <v>0.4545454545454547</v>
      </c>
      <c r="C455" s="18">
        <v>2005</v>
      </c>
      <c r="D455" s="25">
        <f t="shared" si="513"/>
        <v>0</v>
      </c>
      <c r="E455" s="25">
        <f t="shared" si="514"/>
        <v>0</v>
      </c>
      <c r="F455" s="25">
        <f t="shared" si="515"/>
        <v>0</v>
      </c>
      <c r="G455" s="25">
        <f t="shared" ref="G455:G473" si="516">VLOOKUP($C$69,$D$3:$K$63,$A$74,0)*(B452-B451)</f>
        <v>0</v>
      </c>
      <c r="H455" s="25">
        <f>VLOOKUP($C$70,$D$3:$K$63,$A$74,0)*(B451-B450)</f>
        <v>0</v>
      </c>
      <c r="I455" s="25">
        <f>VLOOKUP($C$71,$D$3:$K$63,$A$74,0)*B450</f>
        <v>0</v>
      </c>
      <c r="J455" s="25"/>
      <c r="K455" s="25"/>
      <c r="L455" s="25"/>
      <c r="M455" s="25"/>
      <c r="N455" s="25"/>
      <c r="O455" s="25"/>
      <c r="P455" s="25"/>
      <c r="Q455" s="25"/>
      <c r="R455" s="25"/>
      <c r="S455" s="25"/>
      <c r="T455" s="25"/>
      <c r="U455" s="25"/>
      <c r="V455" s="25"/>
      <c r="W455" s="25"/>
      <c r="X455" s="25"/>
      <c r="Y455" s="25"/>
      <c r="Z455" s="25"/>
      <c r="AA455" s="25"/>
      <c r="AB455" s="25"/>
      <c r="AC455" s="25"/>
      <c r="AD455" s="25"/>
      <c r="AE455" s="25"/>
      <c r="AF455" s="25"/>
      <c r="AG455" s="25"/>
      <c r="AH455" s="25"/>
      <c r="AI455" s="25"/>
      <c r="AJ455" s="25"/>
      <c r="AK455" s="25"/>
      <c r="AL455" s="25"/>
      <c r="AM455" s="25"/>
      <c r="AN455" s="25"/>
      <c r="AO455" s="25"/>
      <c r="AP455" s="25"/>
      <c r="AQ455" s="25"/>
      <c r="AR455" s="25"/>
      <c r="AS455" s="25"/>
      <c r="AT455" s="25"/>
      <c r="AU455" s="25"/>
      <c r="AV455" s="25"/>
      <c r="AW455" s="25"/>
      <c r="AX455" s="25"/>
      <c r="AY455" s="25"/>
      <c r="AZ455" s="25"/>
      <c r="BA455" s="25"/>
      <c r="BB455" s="25"/>
      <c r="BC455" s="25"/>
      <c r="BD455" s="25"/>
      <c r="BE455" s="25"/>
      <c r="BF455" s="25"/>
      <c r="BG455" s="25"/>
      <c r="BH455" s="25"/>
      <c r="BI455" s="25"/>
      <c r="BJ455" s="25"/>
      <c r="BK455" s="25"/>
      <c r="BL455" s="25"/>
      <c r="BM455" s="21">
        <f t="shared" si="510"/>
        <v>0</v>
      </c>
      <c r="BP455" s="18">
        <v>2005</v>
      </c>
      <c r="BQ455" s="14" t="e">
        <f t="shared" si="511"/>
        <v>#DIV/0!</v>
      </c>
      <c r="BR455" s="14" t="e">
        <f t="shared" si="504"/>
        <v>#DIV/0!</v>
      </c>
      <c r="BS455" s="14" t="e">
        <f t="shared" si="504"/>
        <v>#DIV/0!</v>
      </c>
      <c r="BT455" s="14" t="e">
        <f t="shared" si="504"/>
        <v>#DIV/0!</v>
      </c>
      <c r="BU455" s="14" t="e">
        <f t="shared" si="504"/>
        <v>#DIV/0!</v>
      </c>
      <c r="BV455" s="14" t="e">
        <f t="shared" si="504"/>
        <v>#DIV/0!</v>
      </c>
      <c r="BW455" s="14" t="e">
        <f t="shared" si="504"/>
        <v>#DIV/0!</v>
      </c>
      <c r="BX455" s="14" t="e">
        <f t="shared" si="504"/>
        <v>#DIV/0!</v>
      </c>
      <c r="BY455" s="14" t="e">
        <f t="shared" si="504"/>
        <v>#DIV/0!</v>
      </c>
      <c r="BZ455" s="14" t="e">
        <f t="shared" si="504"/>
        <v>#DIV/0!</v>
      </c>
      <c r="CA455" s="14" t="e">
        <f t="shared" si="504"/>
        <v>#DIV/0!</v>
      </c>
      <c r="CB455" s="14" t="e">
        <f t="shared" si="504"/>
        <v>#DIV/0!</v>
      </c>
      <c r="CC455" s="14" t="e">
        <f t="shared" si="504"/>
        <v>#DIV/0!</v>
      </c>
      <c r="CD455" s="14" t="e">
        <f t="shared" si="504"/>
        <v>#DIV/0!</v>
      </c>
      <c r="CE455" s="14" t="e">
        <f t="shared" si="504"/>
        <v>#DIV/0!</v>
      </c>
      <c r="CF455" s="14" t="e">
        <f t="shared" si="504"/>
        <v>#DIV/0!</v>
      </c>
      <c r="CG455" s="14" t="e">
        <f t="shared" si="504"/>
        <v>#DIV/0!</v>
      </c>
      <c r="CH455" s="14" t="e">
        <f t="shared" si="505"/>
        <v>#DIV/0!</v>
      </c>
      <c r="CI455" s="14" t="e">
        <f t="shared" si="505"/>
        <v>#DIV/0!</v>
      </c>
      <c r="CJ455" s="14" t="e">
        <f t="shared" si="505"/>
        <v>#DIV/0!</v>
      </c>
      <c r="CK455" s="14" t="e">
        <f t="shared" si="505"/>
        <v>#DIV/0!</v>
      </c>
      <c r="CL455" s="14" t="e">
        <f t="shared" si="505"/>
        <v>#DIV/0!</v>
      </c>
      <c r="CM455" s="14" t="e">
        <f t="shared" si="505"/>
        <v>#DIV/0!</v>
      </c>
      <c r="CN455" s="14" t="e">
        <f t="shared" si="506"/>
        <v>#DIV/0!</v>
      </c>
      <c r="CO455" s="14" t="e">
        <f t="shared" si="506"/>
        <v>#DIV/0!</v>
      </c>
      <c r="CP455" s="14" t="e">
        <f t="shared" si="506"/>
        <v>#DIV/0!</v>
      </c>
      <c r="CQ455" s="14" t="e">
        <f t="shared" si="506"/>
        <v>#DIV/0!</v>
      </c>
      <c r="CR455" s="14" t="e">
        <f t="shared" si="506"/>
        <v>#DIV/0!</v>
      </c>
      <c r="CS455" s="14" t="e">
        <f t="shared" si="506"/>
        <v>#DIV/0!</v>
      </c>
      <c r="CT455" s="14" t="e">
        <f t="shared" si="506"/>
        <v>#DIV/0!</v>
      </c>
      <c r="CU455" s="14" t="e">
        <f t="shared" si="506"/>
        <v>#DIV/0!</v>
      </c>
      <c r="CV455" s="14" t="e">
        <f t="shared" si="506"/>
        <v>#DIV/0!</v>
      </c>
      <c r="CW455" s="14" t="e">
        <f t="shared" si="506"/>
        <v>#DIV/0!</v>
      </c>
      <c r="CX455" s="14" t="e">
        <f t="shared" si="506"/>
        <v>#DIV/0!</v>
      </c>
      <c r="CY455" s="14" t="e">
        <f t="shared" si="506"/>
        <v>#DIV/0!</v>
      </c>
      <c r="CZ455" s="14" t="e">
        <f t="shared" si="506"/>
        <v>#DIV/0!</v>
      </c>
      <c r="DA455" s="14" t="e">
        <f t="shared" si="506"/>
        <v>#DIV/0!</v>
      </c>
      <c r="DB455" s="14" t="e">
        <f t="shared" si="506"/>
        <v>#DIV/0!</v>
      </c>
      <c r="DC455" s="14" t="e">
        <f t="shared" si="506"/>
        <v>#DIV/0!</v>
      </c>
      <c r="DD455" s="14" t="e">
        <f t="shared" si="507"/>
        <v>#DIV/0!</v>
      </c>
      <c r="DE455" s="14" t="e">
        <f t="shared" si="507"/>
        <v>#DIV/0!</v>
      </c>
      <c r="DF455" s="14" t="e">
        <f t="shared" si="507"/>
        <v>#DIV/0!</v>
      </c>
      <c r="DG455" s="14" t="e">
        <f t="shared" si="507"/>
        <v>#DIV/0!</v>
      </c>
      <c r="DH455" s="14" t="e">
        <f t="shared" si="507"/>
        <v>#DIV/0!</v>
      </c>
      <c r="DI455" s="14" t="e">
        <f t="shared" si="507"/>
        <v>#DIV/0!</v>
      </c>
      <c r="DJ455" s="14" t="e">
        <f t="shared" si="507"/>
        <v>#DIV/0!</v>
      </c>
      <c r="DK455" s="14" t="e">
        <f t="shared" si="507"/>
        <v>#DIV/0!</v>
      </c>
      <c r="DL455" s="14" t="e">
        <f t="shared" si="507"/>
        <v>#DIV/0!</v>
      </c>
      <c r="DM455" s="14" t="e">
        <f t="shared" si="507"/>
        <v>#DIV/0!</v>
      </c>
      <c r="DN455" s="14" t="e">
        <f t="shared" si="507"/>
        <v>#DIV/0!</v>
      </c>
      <c r="DO455" s="14" t="e">
        <f t="shared" si="507"/>
        <v>#DIV/0!</v>
      </c>
      <c r="DP455" s="14" t="e">
        <f t="shared" si="507"/>
        <v>#DIV/0!</v>
      </c>
      <c r="DQ455" s="14" t="e">
        <f t="shared" si="507"/>
        <v>#DIV/0!</v>
      </c>
      <c r="DR455" s="14" t="e">
        <f t="shared" si="507"/>
        <v>#DIV/0!</v>
      </c>
      <c r="DS455" s="14" t="e">
        <f t="shared" si="507"/>
        <v>#DIV/0!</v>
      </c>
      <c r="DT455" s="14" t="e">
        <f t="shared" si="508"/>
        <v>#DIV/0!</v>
      </c>
      <c r="DU455" s="14" t="e">
        <f t="shared" si="508"/>
        <v>#DIV/0!</v>
      </c>
      <c r="DV455" s="14" t="e">
        <f t="shared" si="508"/>
        <v>#DIV/0!</v>
      </c>
      <c r="DW455" s="14" t="e">
        <f t="shared" si="508"/>
        <v>#DIV/0!</v>
      </c>
      <c r="DX455" s="14" t="e">
        <f t="shared" si="508"/>
        <v>#DIV/0!</v>
      </c>
      <c r="DY455" s="14" t="e">
        <f t="shared" si="508"/>
        <v>#DIV/0!</v>
      </c>
      <c r="DZ455" s="14" t="e">
        <f t="shared" si="512"/>
        <v>#DIV/0!</v>
      </c>
    </row>
    <row r="456" spans="1:130">
      <c r="A456" s="18">
        <v>6</v>
      </c>
      <c r="B456" s="15">
        <f t="shared" si="509"/>
        <v>0.54545454545454564</v>
      </c>
      <c r="C456" s="18">
        <v>2006</v>
      </c>
      <c r="D456" s="25">
        <f t="shared" si="513"/>
        <v>0</v>
      </c>
      <c r="E456" s="25">
        <f t="shared" si="514"/>
        <v>0</v>
      </c>
      <c r="F456" s="25">
        <f t="shared" si="515"/>
        <v>0</v>
      </c>
      <c r="G456" s="25">
        <f t="shared" si="516"/>
        <v>0</v>
      </c>
      <c r="H456" s="25">
        <f t="shared" ref="H456:H474" si="517">VLOOKUP($C$70,$D$3:$K$63,$A$74,0)*(B452-B451)</f>
        <v>0</v>
      </c>
      <c r="I456" s="25">
        <f>VLOOKUP($C$71,$D$3:$K$63,$A$74,0)*(B451-B450)</f>
        <v>0</v>
      </c>
      <c r="J456" s="25">
        <f>VLOOKUP($C$72,$D$3:$K$63,$A$74,0)*B450</f>
        <v>0</v>
      </c>
      <c r="K456" s="25"/>
      <c r="L456" s="25"/>
      <c r="M456" s="25"/>
      <c r="N456" s="25"/>
      <c r="O456" s="25"/>
      <c r="P456" s="25"/>
      <c r="Q456" s="25"/>
      <c r="R456" s="25"/>
      <c r="S456" s="25"/>
      <c r="T456" s="25"/>
      <c r="U456" s="25"/>
      <c r="V456" s="25"/>
      <c r="W456" s="25"/>
      <c r="X456" s="25"/>
      <c r="Y456" s="25"/>
      <c r="Z456" s="25"/>
      <c r="AA456" s="25"/>
      <c r="AB456" s="25"/>
      <c r="AC456" s="25"/>
      <c r="AD456" s="25"/>
      <c r="AE456" s="25"/>
      <c r="AF456" s="25"/>
      <c r="AG456" s="25"/>
      <c r="AH456" s="25"/>
      <c r="AI456" s="25"/>
      <c r="AJ456" s="25"/>
      <c r="AK456" s="25"/>
      <c r="AL456" s="25"/>
      <c r="AM456" s="25"/>
      <c r="AN456" s="25"/>
      <c r="AO456" s="25"/>
      <c r="AP456" s="25"/>
      <c r="AQ456" s="25"/>
      <c r="AR456" s="25"/>
      <c r="AS456" s="25"/>
      <c r="AT456" s="25"/>
      <c r="AU456" s="25"/>
      <c r="AV456" s="25"/>
      <c r="AW456" s="25"/>
      <c r="AX456" s="25"/>
      <c r="AY456" s="25"/>
      <c r="AZ456" s="25"/>
      <c r="BA456" s="25"/>
      <c r="BB456" s="25"/>
      <c r="BC456" s="25"/>
      <c r="BD456" s="25"/>
      <c r="BE456" s="25"/>
      <c r="BF456" s="25"/>
      <c r="BG456" s="25"/>
      <c r="BH456" s="25"/>
      <c r="BI456" s="25"/>
      <c r="BJ456" s="25"/>
      <c r="BK456" s="25"/>
      <c r="BL456" s="25"/>
      <c r="BM456" s="21">
        <f t="shared" si="510"/>
        <v>0</v>
      </c>
      <c r="BP456" s="18">
        <v>2006</v>
      </c>
      <c r="BQ456" s="14" t="e">
        <f t="shared" si="511"/>
        <v>#DIV/0!</v>
      </c>
      <c r="BR456" s="14" t="e">
        <f t="shared" si="504"/>
        <v>#DIV/0!</v>
      </c>
      <c r="BS456" s="14" t="e">
        <f t="shared" si="504"/>
        <v>#DIV/0!</v>
      </c>
      <c r="BT456" s="14" t="e">
        <f t="shared" si="504"/>
        <v>#DIV/0!</v>
      </c>
      <c r="BU456" s="14" t="e">
        <f t="shared" si="504"/>
        <v>#DIV/0!</v>
      </c>
      <c r="BV456" s="14" t="e">
        <f t="shared" si="504"/>
        <v>#DIV/0!</v>
      </c>
      <c r="BW456" s="14" t="e">
        <f t="shared" si="504"/>
        <v>#DIV/0!</v>
      </c>
      <c r="BX456" s="14" t="e">
        <f t="shared" si="504"/>
        <v>#DIV/0!</v>
      </c>
      <c r="BY456" s="14" t="e">
        <f t="shared" si="504"/>
        <v>#DIV/0!</v>
      </c>
      <c r="BZ456" s="14" t="e">
        <f t="shared" si="504"/>
        <v>#DIV/0!</v>
      </c>
      <c r="CA456" s="14" t="e">
        <f t="shared" si="504"/>
        <v>#DIV/0!</v>
      </c>
      <c r="CB456" s="14" t="e">
        <f t="shared" si="504"/>
        <v>#DIV/0!</v>
      </c>
      <c r="CC456" s="14" t="e">
        <f t="shared" si="504"/>
        <v>#DIV/0!</v>
      </c>
      <c r="CD456" s="14" t="e">
        <f t="shared" si="504"/>
        <v>#DIV/0!</v>
      </c>
      <c r="CE456" s="14" t="e">
        <f t="shared" si="504"/>
        <v>#DIV/0!</v>
      </c>
      <c r="CF456" s="14" t="e">
        <f t="shared" si="504"/>
        <v>#DIV/0!</v>
      </c>
      <c r="CG456" s="14" t="e">
        <f t="shared" si="504"/>
        <v>#DIV/0!</v>
      </c>
      <c r="CH456" s="14" t="e">
        <f t="shared" si="505"/>
        <v>#DIV/0!</v>
      </c>
      <c r="CI456" s="14" t="e">
        <f t="shared" si="505"/>
        <v>#DIV/0!</v>
      </c>
      <c r="CJ456" s="14" t="e">
        <f t="shared" si="505"/>
        <v>#DIV/0!</v>
      </c>
      <c r="CK456" s="14" t="e">
        <f t="shared" si="505"/>
        <v>#DIV/0!</v>
      </c>
      <c r="CL456" s="14" t="e">
        <f t="shared" si="505"/>
        <v>#DIV/0!</v>
      </c>
      <c r="CM456" s="14" t="e">
        <f t="shared" si="505"/>
        <v>#DIV/0!</v>
      </c>
      <c r="CN456" s="14" t="e">
        <f t="shared" si="506"/>
        <v>#DIV/0!</v>
      </c>
      <c r="CO456" s="14" t="e">
        <f t="shared" si="506"/>
        <v>#DIV/0!</v>
      </c>
      <c r="CP456" s="14" t="e">
        <f t="shared" si="506"/>
        <v>#DIV/0!</v>
      </c>
      <c r="CQ456" s="14" t="e">
        <f t="shared" si="506"/>
        <v>#DIV/0!</v>
      </c>
      <c r="CR456" s="14" t="e">
        <f t="shared" si="506"/>
        <v>#DIV/0!</v>
      </c>
      <c r="CS456" s="14" t="e">
        <f t="shared" si="506"/>
        <v>#DIV/0!</v>
      </c>
      <c r="CT456" s="14" t="e">
        <f t="shared" si="506"/>
        <v>#DIV/0!</v>
      </c>
      <c r="CU456" s="14" t="e">
        <f t="shared" si="506"/>
        <v>#DIV/0!</v>
      </c>
      <c r="CV456" s="14" t="e">
        <f t="shared" si="506"/>
        <v>#DIV/0!</v>
      </c>
      <c r="CW456" s="14" t="e">
        <f t="shared" si="506"/>
        <v>#DIV/0!</v>
      </c>
      <c r="CX456" s="14" t="e">
        <f t="shared" si="506"/>
        <v>#DIV/0!</v>
      </c>
      <c r="CY456" s="14" t="e">
        <f t="shared" si="506"/>
        <v>#DIV/0!</v>
      </c>
      <c r="CZ456" s="14" t="e">
        <f t="shared" si="506"/>
        <v>#DIV/0!</v>
      </c>
      <c r="DA456" s="14" t="e">
        <f t="shared" si="506"/>
        <v>#DIV/0!</v>
      </c>
      <c r="DB456" s="14" t="e">
        <f t="shared" si="506"/>
        <v>#DIV/0!</v>
      </c>
      <c r="DC456" s="14" t="e">
        <f t="shared" si="506"/>
        <v>#DIV/0!</v>
      </c>
      <c r="DD456" s="14" t="e">
        <f t="shared" si="507"/>
        <v>#DIV/0!</v>
      </c>
      <c r="DE456" s="14" t="e">
        <f t="shared" si="507"/>
        <v>#DIV/0!</v>
      </c>
      <c r="DF456" s="14" t="e">
        <f t="shared" si="507"/>
        <v>#DIV/0!</v>
      </c>
      <c r="DG456" s="14" t="e">
        <f t="shared" si="507"/>
        <v>#DIV/0!</v>
      </c>
      <c r="DH456" s="14" t="e">
        <f t="shared" si="507"/>
        <v>#DIV/0!</v>
      </c>
      <c r="DI456" s="14" t="e">
        <f t="shared" si="507"/>
        <v>#DIV/0!</v>
      </c>
      <c r="DJ456" s="14" t="e">
        <f t="shared" si="507"/>
        <v>#DIV/0!</v>
      </c>
      <c r="DK456" s="14" t="e">
        <f t="shared" si="507"/>
        <v>#DIV/0!</v>
      </c>
      <c r="DL456" s="14" t="e">
        <f t="shared" si="507"/>
        <v>#DIV/0!</v>
      </c>
      <c r="DM456" s="14" t="e">
        <f t="shared" si="507"/>
        <v>#DIV/0!</v>
      </c>
      <c r="DN456" s="14" t="e">
        <f t="shared" si="507"/>
        <v>#DIV/0!</v>
      </c>
      <c r="DO456" s="14" t="e">
        <f t="shared" si="507"/>
        <v>#DIV/0!</v>
      </c>
      <c r="DP456" s="14" t="e">
        <f t="shared" si="507"/>
        <v>#DIV/0!</v>
      </c>
      <c r="DQ456" s="14" t="e">
        <f t="shared" si="507"/>
        <v>#DIV/0!</v>
      </c>
      <c r="DR456" s="14" t="e">
        <f t="shared" si="507"/>
        <v>#DIV/0!</v>
      </c>
      <c r="DS456" s="14" t="e">
        <f t="shared" si="507"/>
        <v>#DIV/0!</v>
      </c>
      <c r="DT456" s="14" t="e">
        <f t="shared" si="508"/>
        <v>#DIV/0!</v>
      </c>
      <c r="DU456" s="14" t="e">
        <f t="shared" si="508"/>
        <v>#DIV/0!</v>
      </c>
      <c r="DV456" s="14" t="e">
        <f t="shared" si="508"/>
        <v>#DIV/0!</v>
      </c>
      <c r="DW456" s="14" t="e">
        <f t="shared" si="508"/>
        <v>#DIV/0!</v>
      </c>
      <c r="DX456" s="14" t="e">
        <f t="shared" si="508"/>
        <v>#DIV/0!</v>
      </c>
      <c r="DY456" s="14" t="e">
        <f t="shared" si="508"/>
        <v>#DIV/0!</v>
      </c>
      <c r="DZ456" s="14" t="e">
        <f t="shared" si="512"/>
        <v>#DIV/0!</v>
      </c>
    </row>
    <row r="457" spans="1:130">
      <c r="A457" s="18">
        <v>7</v>
      </c>
      <c r="B457" s="15">
        <f t="shared" si="509"/>
        <v>0.63636363636363658</v>
      </c>
      <c r="C457" s="18">
        <v>2007</v>
      </c>
      <c r="D457" s="25">
        <f t="shared" si="513"/>
        <v>0</v>
      </c>
      <c r="E457" s="25">
        <f t="shared" si="514"/>
        <v>0</v>
      </c>
      <c r="F457" s="25">
        <f t="shared" si="515"/>
        <v>0</v>
      </c>
      <c r="G457" s="25">
        <f t="shared" si="516"/>
        <v>0</v>
      </c>
      <c r="H457" s="25">
        <f t="shared" si="517"/>
        <v>0</v>
      </c>
      <c r="I457" s="25">
        <f t="shared" ref="I457:I475" si="518">VLOOKUP($C$71,$D$3:$K$63,$A$74,0)*(B452-B451)</f>
        <v>0</v>
      </c>
      <c r="J457" s="25">
        <f>VLOOKUP($C$72,$D$3:$K$63,$A$74,0)*(B451-B450)</f>
        <v>0</v>
      </c>
      <c r="K457" s="25">
        <f>VLOOKUP($C$73,$D$3:$K$63,$A$74,0)*B450</f>
        <v>0</v>
      </c>
      <c r="L457" s="25"/>
      <c r="M457" s="25"/>
      <c r="N457" s="25"/>
      <c r="O457" s="25"/>
      <c r="P457" s="25"/>
      <c r="Q457" s="25"/>
      <c r="R457" s="25"/>
      <c r="S457" s="25"/>
      <c r="T457" s="25"/>
      <c r="U457" s="25"/>
      <c r="V457" s="25"/>
      <c r="W457" s="25"/>
      <c r="X457" s="25"/>
      <c r="Y457" s="25"/>
      <c r="Z457" s="25"/>
      <c r="AA457" s="25"/>
      <c r="AB457" s="25"/>
      <c r="AC457" s="25"/>
      <c r="AD457" s="25"/>
      <c r="AE457" s="25"/>
      <c r="AF457" s="25"/>
      <c r="AG457" s="25"/>
      <c r="AH457" s="25"/>
      <c r="AI457" s="25"/>
      <c r="AJ457" s="25"/>
      <c r="AK457" s="25"/>
      <c r="AL457" s="25"/>
      <c r="AM457" s="25"/>
      <c r="AN457" s="25"/>
      <c r="AO457" s="25"/>
      <c r="AP457" s="25"/>
      <c r="AQ457" s="25"/>
      <c r="AR457" s="25"/>
      <c r="AS457" s="25"/>
      <c r="AT457" s="25"/>
      <c r="AU457" s="25"/>
      <c r="AV457" s="25"/>
      <c r="AW457" s="25"/>
      <c r="AX457" s="25"/>
      <c r="AY457" s="25"/>
      <c r="AZ457" s="25"/>
      <c r="BA457" s="25"/>
      <c r="BB457" s="25"/>
      <c r="BC457" s="25"/>
      <c r="BD457" s="25"/>
      <c r="BE457" s="25"/>
      <c r="BF457" s="25"/>
      <c r="BG457" s="25"/>
      <c r="BH457" s="25"/>
      <c r="BI457" s="25"/>
      <c r="BJ457" s="25"/>
      <c r="BK457" s="25"/>
      <c r="BL457" s="25"/>
      <c r="BM457" s="21">
        <f t="shared" si="510"/>
        <v>0</v>
      </c>
      <c r="BP457" s="18">
        <v>2007</v>
      </c>
      <c r="BQ457" s="14" t="e">
        <f t="shared" si="511"/>
        <v>#DIV/0!</v>
      </c>
      <c r="BR457" s="14" t="e">
        <f t="shared" si="504"/>
        <v>#DIV/0!</v>
      </c>
      <c r="BS457" s="14" t="e">
        <f t="shared" si="504"/>
        <v>#DIV/0!</v>
      </c>
      <c r="BT457" s="14" t="e">
        <f t="shared" si="504"/>
        <v>#DIV/0!</v>
      </c>
      <c r="BU457" s="14" t="e">
        <f t="shared" si="504"/>
        <v>#DIV/0!</v>
      </c>
      <c r="BV457" s="14" t="e">
        <f t="shared" si="504"/>
        <v>#DIV/0!</v>
      </c>
      <c r="BW457" s="14" t="e">
        <f t="shared" si="504"/>
        <v>#DIV/0!</v>
      </c>
      <c r="BX457" s="14" t="e">
        <f t="shared" si="504"/>
        <v>#DIV/0!</v>
      </c>
      <c r="BY457" s="14" t="e">
        <f t="shared" si="504"/>
        <v>#DIV/0!</v>
      </c>
      <c r="BZ457" s="14" t="e">
        <f t="shared" si="504"/>
        <v>#DIV/0!</v>
      </c>
      <c r="CA457" s="14" t="e">
        <f t="shared" si="504"/>
        <v>#DIV/0!</v>
      </c>
      <c r="CB457" s="14" t="e">
        <f t="shared" si="504"/>
        <v>#DIV/0!</v>
      </c>
      <c r="CC457" s="14" t="e">
        <f t="shared" si="504"/>
        <v>#DIV/0!</v>
      </c>
      <c r="CD457" s="14" t="e">
        <f t="shared" si="504"/>
        <v>#DIV/0!</v>
      </c>
      <c r="CE457" s="14" t="e">
        <f t="shared" si="504"/>
        <v>#DIV/0!</v>
      </c>
      <c r="CF457" s="14" t="e">
        <f t="shared" si="504"/>
        <v>#DIV/0!</v>
      </c>
      <c r="CG457" s="14" t="e">
        <f t="shared" si="504"/>
        <v>#DIV/0!</v>
      </c>
      <c r="CH457" s="14" t="e">
        <f t="shared" si="505"/>
        <v>#DIV/0!</v>
      </c>
      <c r="CI457" s="14" t="e">
        <f t="shared" si="505"/>
        <v>#DIV/0!</v>
      </c>
      <c r="CJ457" s="14" t="e">
        <f t="shared" si="505"/>
        <v>#DIV/0!</v>
      </c>
      <c r="CK457" s="14" t="e">
        <f t="shared" si="505"/>
        <v>#DIV/0!</v>
      </c>
      <c r="CL457" s="14" t="e">
        <f t="shared" si="505"/>
        <v>#DIV/0!</v>
      </c>
      <c r="CM457" s="14" t="e">
        <f t="shared" si="505"/>
        <v>#DIV/0!</v>
      </c>
      <c r="CN457" s="14" t="e">
        <f t="shared" si="506"/>
        <v>#DIV/0!</v>
      </c>
      <c r="CO457" s="14" t="e">
        <f t="shared" si="506"/>
        <v>#DIV/0!</v>
      </c>
      <c r="CP457" s="14" t="e">
        <f t="shared" si="506"/>
        <v>#DIV/0!</v>
      </c>
      <c r="CQ457" s="14" t="e">
        <f t="shared" si="506"/>
        <v>#DIV/0!</v>
      </c>
      <c r="CR457" s="14" t="e">
        <f t="shared" si="506"/>
        <v>#DIV/0!</v>
      </c>
      <c r="CS457" s="14" t="e">
        <f t="shared" si="506"/>
        <v>#DIV/0!</v>
      </c>
      <c r="CT457" s="14" t="e">
        <f t="shared" si="506"/>
        <v>#DIV/0!</v>
      </c>
      <c r="CU457" s="14" t="e">
        <f t="shared" si="506"/>
        <v>#DIV/0!</v>
      </c>
      <c r="CV457" s="14" t="e">
        <f t="shared" si="506"/>
        <v>#DIV/0!</v>
      </c>
      <c r="CW457" s="14" t="e">
        <f t="shared" si="506"/>
        <v>#DIV/0!</v>
      </c>
      <c r="CX457" s="14" t="e">
        <f t="shared" si="506"/>
        <v>#DIV/0!</v>
      </c>
      <c r="CY457" s="14" t="e">
        <f t="shared" si="506"/>
        <v>#DIV/0!</v>
      </c>
      <c r="CZ457" s="14" t="e">
        <f t="shared" si="506"/>
        <v>#DIV/0!</v>
      </c>
      <c r="DA457" s="14" t="e">
        <f t="shared" si="506"/>
        <v>#DIV/0!</v>
      </c>
      <c r="DB457" s="14" t="e">
        <f t="shared" si="506"/>
        <v>#DIV/0!</v>
      </c>
      <c r="DC457" s="14" t="e">
        <f t="shared" si="506"/>
        <v>#DIV/0!</v>
      </c>
      <c r="DD457" s="14" t="e">
        <f t="shared" si="507"/>
        <v>#DIV/0!</v>
      </c>
      <c r="DE457" s="14" t="e">
        <f t="shared" si="507"/>
        <v>#DIV/0!</v>
      </c>
      <c r="DF457" s="14" t="e">
        <f t="shared" si="507"/>
        <v>#DIV/0!</v>
      </c>
      <c r="DG457" s="14" t="e">
        <f t="shared" si="507"/>
        <v>#DIV/0!</v>
      </c>
      <c r="DH457" s="14" t="e">
        <f t="shared" si="507"/>
        <v>#DIV/0!</v>
      </c>
      <c r="DI457" s="14" t="e">
        <f t="shared" si="507"/>
        <v>#DIV/0!</v>
      </c>
      <c r="DJ457" s="14" t="e">
        <f t="shared" si="507"/>
        <v>#DIV/0!</v>
      </c>
      <c r="DK457" s="14" t="e">
        <f t="shared" si="507"/>
        <v>#DIV/0!</v>
      </c>
      <c r="DL457" s="14" t="e">
        <f t="shared" si="507"/>
        <v>#DIV/0!</v>
      </c>
      <c r="DM457" s="14" t="e">
        <f t="shared" si="507"/>
        <v>#DIV/0!</v>
      </c>
      <c r="DN457" s="14" t="e">
        <f t="shared" si="507"/>
        <v>#DIV/0!</v>
      </c>
      <c r="DO457" s="14" t="e">
        <f t="shared" si="507"/>
        <v>#DIV/0!</v>
      </c>
      <c r="DP457" s="14" t="e">
        <f t="shared" si="507"/>
        <v>#DIV/0!</v>
      </c>
      <c r="DQ457" s="14" t="e">
        <f t="shared" si="507"/>
        <v>#DIV/0!</v>
      </c>
      <c r="DR457" s="14" t="e">
        <f t="shared" si="507"/>
        <v>#DIV/0!</v>
      </c>
      <c r="DS457" s="14" t="e">
        <f t="shared" si="507"/>
        <v>#DIV/0!</v>
      </c>
      <c r="DT457" s="14" t="e">
        <f t="shared" si="508"/>
        <v>#DIV/0!</v>
      </c>
      <c r="DU457" s="14" t="e">
        <f t="shared" si="508"/>
        <v>#DIV/0!</v>
      </c>
      <c r="DV457" s="14" t="e">
        <f t="shared" si="508"/>
        <v>#DIV/0!</v>
      </c>
      <c r="DW457" s="14" t="e">
        <f t="shared" si="508"/>
        <v>#DIV/0!</v>
      </c>
      <c r="DX457" s="14" t="e">
        <f t="shared" si="508"/>
        <v>#DIV/0!</v>
      </c>
      <c r="DY457" s="14" t="e">
        <f t="shared" si="508"/>
        <v>#DIV/0!</v>
      </c>
      <c r="DZ457" s="14" t="e">
        <f t="shared" si="512"/>
        <v>#DIV/0!</v>
      </c>
    </row>
    <row r="458" spans="1:130">
      <c r="A458" s="18">
        <v>8</v>
      </c>
      <c r="B458" s="15">
        <f t="shared" si="509"/>
        <v>0.72727272727272751</v>
      </c>
      <c r="C458" s="18">
        <v>2008</v>
      </c>
      <c r="D458" s="25">
        <f t="shared" si="513"/>
        <v>0</v>
      </c>
      <c r="E458" s="25">
        <f t="shared" si="514"/>
        <v>0</v>
      </c>
      <c r="F458" s="25">
        <f t="shared" si="515"/>
        <v>0</v>
      </c>
      <c r="G458" s="25">
        <f t="shared" si="516"/>
        <v>0</v>
      </c>
      <c r="H458" s="25">
        <f t="shared" si="517"/>
        <v>0</v>
      </c>
      <c r="I458" s="25">
        <f t="shared" si="518"/>
        <v>0</v>
      </c>
      <c r="J458" s="25">
        <f t="shared" ref="J458:J476" si="519">VLOOKUP($C$72,$D$3:$K$63,$A$74,0)*(B452-B451)</f>
        <v>0</v>
      </c>
      <c r="K458" s="25">
        <f>VLOOKUP($C$73,$D$3:$K$63,$A$74,0)*(B451-B450)</f>
        <v>0</v>
      </c>
      <c r="L458" s="25">
        <f>VLOOKUP($C$74,$D$3:$K$63,$A$74,0)*B450</f>
        <v>0</v>
      </c>
      <c r="M458" s="25"/>
      <c r="N458" s="25"/>
      <c r="O458" s="25"/>
      <c r="P458" s="25"/>
      <c r="Q458" s="25"/>
      <c r="R458" s="25"/>
      <c r="S458" s="25"/>
      <c r="T458" s="25"/>
      <c r="U458" s="25"/>
      <c r="V458" s="25"/>
      <c r="W458" s="25"/>
      <c r="X458" s="25"/>
      <c r="Y458" s="25"/>
      <c r="Z458" s="25"/>
      <c r="AA458" s="25"/>
      <c r="AB458" s="25"/>
      <c r="AC458" s="25"/>
      <c r="AD458" s="25"/>
      <c r="AE458" s="25"/>
      <c r="AF458" s="25"/>
      <c r="AG458" s="25"/>
      <c r="AH458" s="25"/>
      <c r="AI458" s="25"/>
      <c r="AJ458" s="25"/>
      <c r="AK458" s="25"/>
      <c r="AL458" s="25"/>
      <c r="AM458" s="25"/>
      <c r="AN458" s="25"/>
      <c r="AO458" s="25"/>
      <c r="AP458" s="25"/>
      <c r="AQ458" s="25"/>
      <c r="AR458" s="25"/>
      <c r="AS458" s="25"/>
      <c r="AT458" s="25"/>
      <c r="AU458" s="25"/>
      <c r="AV458" s="25"/>
      <c r="AW458" s="25"/>
      <c r="AX458" s="25"/>
      <c r="AY458" s="25"/>
      <c r="AZ458" s="25"/>
      <c r="BA458" s="25"/>
      <c r="BB458" s="25"/>
      <c r="BC458" s="25"/>
      <c r="BD458" s="25"/>
      <c r="BE458" s="25"/>
      <c r="BF458" s="25"/>
      <c r="BG458" s="25"/>
      <c r="BH458" s="25"/>
      <c r="BI458" s="25"/>
      <c r="BJ458" s="25"/>
      <c r="BK458" s="25"/>
      <c r="BL458" s="25"/>
      <c r="BM458" s="21">
        <f t="shared" si="510"/>
        <v>0</v>
      </c>
      <c r="BP458" s="18">
        <v>2008</v>
      </c>
      <c r="BQ458" s="14" t="e">
        <f t="shared" si="511"/>
        <v>#DIV/0!</v>
      </c>
      <c r="BR458" s="14" t="e">
        <f t="shared" si="504"/>
        <v>#DIV/0!</v>
      </c>
      <c r="BS458" s="14" t="e">
        <f t="shared" si="504"/>
        <v>#DIV/0!</v>
      </c>
      <c r="BT458" s="14" t="e">
        <f t="shared" si="504"/>
        <v>#DIV/0!</v>
      </c>
      <c r="BU458" s="14" t="e">
        <f t="shared" si="504"/>
        <v>#DIV/0!</v>
      </c>
      <c r="BV458" s="14" t="e">
        <f t="shared" si="504"/>
        <v>#DIV/0!</v>
      </c>
      <c r="BW458" s="14" t="e">
        <f t="shared" si="504"/>
        <v>#DIV/0!</v>
      </c>
      <c r="BX458" s="14" t="e">
        <f t="shared" si="504"/>
        <v>#DIV/0!</v>
      </c>
      <c r="BY458" s="14" t="e">
        <f t="shared" si="504"/>
        <v>#DIV/0!</v>
      </c>
      <c r="BZ458" s="14" t="e">
        <f t="shared" si="504"/>
        <v>#DIV/0!</v>
      </c>
      <c r="CA458" s="14" t="e">
        <f t="shared" si="504"/>
        <v>#DIV/0!</v>
      </c>
      <c r="CB458" s="14" t="e">
        <f t="shared" si="504"/>
        <v>#DIV/0!</v>
      </c>
      <c r="CC458" s="14" t="e">
        <f t="shared" si="504"/>
        <v>#DIV/0!</v>
      </c>
      <c r="CD458" s="14" t="e">
        <f t="shared" si="504"/>
        <v>#DIV/0!</v>
      </c>
      <c r="CE458" s="14" t="e">
        <f t="shared" si="504"/>
        <v>#DIV/0!</v>
      </c>
      <c r="CF458" s="14" t="e">
        <f t="shared" si="504"/>
        <v>#DIV/0!</v>
      </c>
      <c r="CG458" s="14" t="e">
        <f t="shared" si="504"/>
        <v>#DIV/0!</v>
      </c>
      <c r="CH458" s="14" t="e">
        <f t="shared" si="505"/>
        <v>#DIV/0!</v>
      </c>
      <c r="CI458" s="14" t="e">
        <f t="shared" si="505"/>
        <v>#DIV/0!</v>
      </c>
      <c r="CJ458" s="14" t="e">
        <f t="shared" si="505"/>
        <v>#DIV/0!</v>
      </c>
      <c r="CK458" s="14" t="e">
        <f t="shared" si="505"/>
        <v>#DIV/0!</v>
      </c>
      <c r="CL458" s="14" t="e">
        <f t="shared" si="505"/>
        <v>#DIV/0!</v>
      </c>
      <c r="CM458" s="14" t="e">
        <f t="shared" si="505"/>
        <v>#DIV/0!</v>
      </c>
      <c r="CN458" s="14" t="e">
        <f t="shared" si="506"/>
        <v>#DIV/0!</v>
      </c>
      <c r="CO458" s="14" t="e">
        <f t="shared" si="506"/>
        <v>#DIV/0!</v>
      </c>
      <c r="CP458" s="14" t="e">
        <f t="shared" si="506"/>
        <v>#DIV/0!</v>
      </c>
      <c r="CQ458" s="14" t="e">
        <f t="shared" si="506"/>
        <v>#DIV/0!</v>
      </c>
      <c r="CR458" s="14" t="e">
        <f t="shared" si="506"/>
        <v>#DIV/0!</v>
      </c>
      <c r="CS458" s="14" t="e">
        <f t="shared" si="506"/>
        <v>#DIV/0!</v>
      </c>
      <c r="CT458" s="14" t="e">
        <f t="shared" si="506"/>
        <v>#DIV/0!</v>
      </c>
      <c r="CU458" s="14" t="e">
        <f t="shared" si="506"/>
        <v>#DIV/0!</v>
      </c>
      <c r="CV458" s="14" t="e">
        <f t="shared" si="506"/>
        <v>#DIV/0!</v>
      </c>
      <c r="CW458" s="14" t="e">
        <f t="shared" si="506"/>
        <v>#DIV/0!</v>
      </c>
      <c r="CX458" s="14" t="e">
        <f t="shared" si="506"/>
        <v>#DIV/0!</v>
      </c>
      <c r="CY458" s="14" t="e">
        <f t="shared" si="506"/>
        <v>#DIV/0!</v>
      </c>
      <c r="CZ458" s="14" t="e">
        <f t="shared" si="506"/>
        <v>#DIV/0!</v>
      </c>
      <c r="DA458" s="14" t="e">
        <f t="shared" si="506"/>
        <v>#DIV/0!</v>
      </c>
      <c r="DB458" s="14" t="e">
        <f t="shared" si="506"/>
        <v>#DIV/0!</v>
      </c>
      <c r="DC458" s="14" t="e">
        <f t="shared" si="506"/>
        <v>#DIV/0!</v>
      </c>
      <c r="DD458" s="14" t="e">
        <f t="shared" si="507"/>
        <v>#DIV/0!</v>
      </c>
      <c r="DE458" s="14" t="e">
        <f t="shared" si="507"/>
        <v>#DIV/0!</v>
      </c>
      <c r="DF458" s="14" t="e">
        <f t="shared" si="507"/>
        <v>#DIV/0!</v>
      </c>
      <c r="DG458" s="14" t="e">
        <f t="shared" si="507"/>
        <v>#DIV/0!</v>
      </c>
      <c r="DH458" s="14" t="e">
        <f t="shared" si="507"/>
        <v>#DIV/0!</v>
      </c>
      <c r="DI458" s="14" t="e">
        <f t="shared" si="507"/>
        <v>#DIV/0!</v>
      </c>
      <c r="DJ458" s="14" t="e">
        <f t="shared" si="507"/>
        <v>#DIV/0!</v>
      </c>
      <c r="DK458" s="14" t="e">
        <f t="shared" si="507"/>
        <v>#DIV/0!</v>
      </c>
      <c r="DL458" s="14" t="e">
        <f t="shared" si="507"/>
        <v>#DIV/0!</v>
      </c>
      <c r="DM458" s="14" t="e">
        <f t="shared" si="507"/>
        <v>#DIV/0!</v>
      </c>
      <c r="DN458" s="14" t="e">
        <f t="shared" si="507"/>
        <v>#DIV/0!</v>
      </c>
      <c r="DO458" s="14" t="e">
        <f t="shared" si="507"/>
        <v>#DIV/0!</v>
      </c>
      <c r="DP458" s="14" t="e">
        <f t="shared" si="507"/>
        <v>#DIV/0!</v>
      </c>
      <c r="DQ458" s="14" t="e">
        <f t="shared" si="507"/>
        <v>#DIV/0!</v>
      </c>
      <c r="DR458" s="14" t="e">
        <f t="shared" si="507"/>
        <v>#DIV/0!</v>
      </c>
      <c r="DS458" s="14" t="e">
        <f t="shared" si="507"/>
        <v>#DIV/0!</v>
      </c>
      <c r="DT458" s="14" t="e">
        <f t="shared" si="508"/>
        <v>#DIV/0!</v>
      </c>
      <c r="DU458" s="14" t="e">
        <f t="shared" si="508"/>
        <v>#DIV/0!</v>
      </c>
      <c r="DV458" s="14" t="e">
        <f t="shared" si="508"/>
        <v>#DIV/0!</v>
      </c>
      <c r="DW458" s="14" t="e">
        <f t="shared" si="508"/>
        <v>#DIV/0!</v>
      </c>
      <c r="DX458" s="14" t="e">
        <f t="shared" si="508"/>
        <v>#DIV/0!</v>
      </c>
      <c r="DY458" s="14" t="e">
        <f t="shared" si="508"/>
        <v>#DIV/0!</v>
      </c>
      <c r="DZ458" s="14" t="e">
        <f t="shared" si="512"/>
        <v>#DIV/0!</v>
      </c>
    </row>
    <row r="459" spans="1:130">
      <c r="A459" s="18">
        <v>9</v>
      </c>
      <c r="B459" s="15">
        <f t="shared" si="509"/>
        <v>0.81818181818181845</v>
      </c>
      <c r="C459" s="18">
        <v>2009</v>
      </c>
      <c r="D459" s="25">
        <f t="shared" si="513"/>
        <v>0</v>
      </c>
      <c r="E459" s="25">
        <f t="shared" si="514"/>
        <v>0</v>
      </c>
      <c r="F459" s="25">
        <f t="shared" si="515"/>
        <v>0</v>
      </c>
      <c r="G459" s="25">
        <f t="shared" si="516"/>
        <v>0</v>
      </c>
      <c r="H459" s="25">
        <f t="shared" si="517"/>
        <v>0</v>
      </c>
      <c r="I459" s="25">
        <f t="shared" si="518"/>
        <v>0</v>
      </c>
      <c r="J459" s="25">
        <f t="shared" si="519"/>
        <v>0</v>
      </c>
      <c r="K459" s="25">
        <f t="shared" ref="K459:K477" si="520">VLOOKUP($C$73,$D$3:$K$63,$A$74,0)*(B452-B451)</f>
        <v>0</v>
      </c>
      <c r="L459" s="25">
        <f>VLOOKUP($C$74,$D$3:$K$63,$A$74,0)*(B451-B450)</f>
        <v>0</v>
      </c>
      <c r="M459" s="25">
        <f>VLOOKUP($C$75,$D$3:$K$63,$A$74,0)*B450</f>
        <v>0</v>
      </c>
      <c r="N459" s="25"/>
      <c r="O459" s="25"/>
      <c r="P459" s="25"/>
      <c r="Q459" s="25"/>
      <c r="R459" s="25"/>
      <c r="S459" s="25"/>
      <c r="T459" s="25"/>
      <c r="U459" s="25"/>
      <c r="V459" s="25"/>
      <c r="W459" s="25"/>
      <c r="X459" s="25"/>
      <c r="Y459" s="25"/>
      <c r="Z459" s="25"/>
      <c r="AA459" s="25"/>
      <c r="AB459" s="25"/>
      <c r="AC459" s="25"/>
      <c r="AD459" s="25"/>
      <c r="AE459" s="25"/>
      <c r="AF459" s="25"/>
      <c r="AG459" s="25"/>
      <c r="AH459" s="25"/>
      <c r="AI459" s="25"/>
      <c r="AJ459" s="25"/>
      <c r="AK459" s="25"/>
      <c r="AL459" s="25"/>
      <c r="AM459" s="25"/>
      <c r="AN459" s="25"/>
      <c r="AO459" s="25"/>
      <c r="AP459" s="25"/>
      <c r="AQ459" s="25"/>
      <c r="AR459" s="25"/>
      <c r="AS459" s="25"/>
      <c r="AT459" s="25"/>
      <c r="AU459" s="25"/>
      <c r="AV459" s="25"/>
      <c r="AW459" s="25"/>
      <c r="AX459" s="25"/>
      <c r="AY459" s="25"/>
      <c r="AZ459" s="25"/>
      <c r="BA459" s="25"/>
      <c r="BB459" s="25"/>
      <c r="BC459" s="25"/>
      <c r="BD459" s="25"/>
      <c r="BE459" s="25"/>
      <c r="BF459" s="25"/>
      <c r="BG459" s="25"/>
      <c r="BH459" s="25"/>
      <c r="BI459" s="25"/>
      <c r="BJ459" s="25"/>
      <c r="BK459" s="25"/>
      <c r="BL459" s="25"/>
      <c r="BM459" s="21">
        <f t="shared" si="510"/>
        <v>0</v>
      </c>
      <c r="BP459" s="18">
        <v>2009</v>
      </c>
      <c r="BQ459" s="14" t="e">
        <f t="shared" si="511"/>
        <v>#DIV/0!</v>
      </c>
      <c r="BR459" s="14" t="e">
        <f t="shared" si="504"/>
        <v>#DIV/0!</v>
      </c>
      <c r="BS459" s="14" t="e">
        <f t="shared" si="504"/>
        <v>#DIV/0!</v>
      </c>
      <c r="BT459" s="14" t="e">
        <f t="shared" si="504"/>
        <v>#DIV/0!</v>
      </c>
      <c r="BU459" s="14" t="e">
        <f t="shared" si="504"/>
        <v>#DIV/0!</v>
      </c>
      <c r="BV459" s="14" t="e">
        <f t="shared" si="504"/>
        <v>#DIV/0!</v>
      </c>
      <c r="BW459" s="14" t="e">
        <f t="shared" si="504"/>
        <v>#DIV/0!</v>
      </c>
      <c r="BX459" s="14" t="e">
        <f t="shared" si="504"/>
        <v>#DIV/0!</v>
      </c>
      <c r="BY459" s="14" t="e">
        <f t="shared" si="504"/>
        <v>#DIV/0!</v>
      </c>
      <c r="BZ459" s="14" t="e">
        <f t="shared" si="504"/>
        <v>#DIV/0!</v>
      </c>
      <c r="CA459" s="14" t="e">
        <f t="shared" si="504"/>
        <v>#DIV/0!</v>
      </c>
      <c r="CB459" s="14" t="e">
        <f t="shared" si="504"/>
        <v>#DIV/0!</v>
      </c>
      <c r="CC459" s="14" t="e">
        <f t="shared" si="504"/>
        <v>#DIV/0!</v>
      </c>
      <c r="CD459" s="14" t="e">
        <f t="shared" si="504"/>
        <v>#DIV/0!</v>
      </c>
      <c r="CE459" s="14" t="e">
        <f t="shared" si="504"/>
        <v>#DIV/0!</v>
      </c>
      <c r="CF459" s="14" t="e">
        <f t="shared" si="504"/>
        <v>#DIV/0!</v>
      </c>
      <c r="CG459" s="14" t="e">
        <f t="shared" si="504"/>
        <v>#DIV/0!</v>
      </c>
      <c r="CH459" s="14" t="e">
        <f t="shared" si="505"/>
        <v>#DIV/0!</v>
      </c>
      <c r="CI459" s="14" t="e">
        <f t="shared" si="505"/>
        <v>#DIV/0!</v>
      </c>
      <c r="CJ459" s="14" t="e">
        <f t="shared" si="505"/>
        <v>#DIV/0!</v>
      </c>
      <c r="CK459" s="14" t="e">
        <f t="shared" si="505"/>
        <v>#DIV/0!</v>
      </c>
      <c r="CL459" s="14" t="e">
        <f t="shared" si="505"/>
        <v>#DIV/0!</v>
      </c>
      <c r="CM459" s="14" t="e">
        <f t="shared" si="505"/>
        <v>#DIV/0!</v>
      </c>
      <c r="CN459" s="14" t="e">
        <f t="shared" si="506"/>
        <v>#DIV/0!</v>
      </c>
      <c r="CO459" s="14" t="e">
        <f t="shared" si="506"/>
        <v>#DIV/0!</v>
      </c>
      <c r="CP459" s="14" t="e">
        <f t="shared" si="506"/>
        <v>#DIV/0!</v>
      </c>
      <c r="CQ459" s="14" t="e">
        <f t="shared" si="506"/>
        <v>#DIV/0!</v>
      </c>
      <c r="CR459" s="14" t="e">
        <f t="shared" si="506"/>
        <v>#DIV/0!</v>
      </c>
      <c r="CS459" s="14" t="e">
        <f t="shared" si="506"/>
        <v>#DIV/0!</v>
      </c>
      <c r="CT459" s="14" t="e">
        <f t="shared" si="506"/>
        <v>#DIV/0!</v>
      </c>
      <c r="CU459" s="14" t="e">
        <f t="shared" si="506"/>
        <v>#DIV/0!</v>
      </c>
      <c r="CV459" s="14" t="e">
        <f t="shared" si="506"/>
        <v>#DIV/0!</v>
      </c>
      <c r="CW459" s="14" t="e">
        <f t="shared" si="506"/>
        <v>#DIV/0!</v>
      </c>
      <c r="CX459" s="14" t="e">
        <f t="shared" si="506"/>
        <v>#DIV/0!</v>
      </c>
      <c r="CY459" s="14" t="e">
        <f t="shared" si="506"/>
        <v>#DIV/0!</v>
      </c>
      <c r="CZ459" s="14" t="e">
        <f t="shared" si="506"/>
        <v>#DIV/0!</v>
      </c>
      <c r="DA459" s="14" t="e">
        <f t="shared" si="506"/>
        <v>#DIV/0!</v>
      </c>
      <c r="DB459" s="14" t="e">
        <f t="shared" si="506"/>
        <v>#DIV/0!</v>
      </c>
      <c r="DC459" s="14" t="e">
        <f t="shared" si="506"/>
        <v>#DIV/0!</v>
      </c>
      <c r="DD459" s="14" t="e">
        <f t="shared" si="507"/>
        <v>#DIV/0!</v>
      </c>
      <c r="DE459" s="14" t="e">
        <f t="shared" si="507"/>
        <v>#DIV/0!</v>
      </c>
      <c r="DF459" s="14" t="e">
        <f t="shared" si="507"/>
        <v>#DIV/0!</v>
      </c>
      <c r="DG459" s="14" t="e">
        <f t="shared" si="507"/>
        <v>#DIV/0!</v>
      </c>
      <c r="DH459" s="14" t="e">
        <f t="shared" si="507"/>
        <v>#DIV/0!</v>
      </c>
      <c r="DI459" s="14" t="e">
        <f t="shared" si="507"/>
        <v>#DIV/0!</v>
      </c>
      <c r="DJ459" s="14" t="e">
        <f t="shared" si="507"/>
        <v>#DIV/0!</v>
      </c>
      <c r="DK459" s="14" t="e">
        <f t="shared" si="507"/>
        <v>#DIV/0!</v>
      </c>
      <c r="DL459" s="14" t="e">
        <f t="shared" si="507"/>
        <v>#DIV/0!</v>
      </c>
      <c r="DM459" s="14" t="e">
        <f t="shared" si="507"/>
        <v>#DIV/0!</v>
      </c>
      <c r="DN459" s="14" t="e">
        <f t="shared" si="507"/>
        <v>#DIV/0!</v>
      </c>
      <c r="DO459" s="14" t="e">
        <f t="shared" si="507"/>
        <v>#DIV/0!</v>
      </c>
      <c r="DP459" s="14" t="e">
        <f t="shared" si="507"/>
        <v>#DIV/0!</v>
      </c>
      <c r="DQ459" s="14" t="e">
        <f t="shared" si="507"/>
        <v>#DIV/0!</v>
      </c>
      <c r="DR459" s="14" t="e">
        <f t="shared" si="507"/>
        <v>#DIV/0!</v>
      </c>
      <c r="DS459" s="14" t="e">
        <f t="shared" si="507"/>
        <v>#DIV/0!</v>
      </c>
      <c r="DT459" s="14" t="e">
        <f t="shared" si="508"/>
        <v>#DIV/0!</v>
      </c>
      <c r="DU459" s="14" t="e">
        <f t="shared" si="508"/>
        <v>#DIV/0!</v>
      </c>
      <c r="DV459" s="14" t="e">
        <f t="shared" si="508"/>
        <v>#DIV/0!</v>
      </c>
      <c r="DW459" s="14" t="e">
        <f t="shared" si="508"/>
        <v>#DIV/0!</v>
      </c>
      <c r="DX459" s="14" t="e">
        <f t="shared" si="508"/>
        <v>#DIV/0!</v>
      </c>
      <c r="DY459" s="14" t="e">
        <f t="shared" si="508"/>
        <v>#DIV/0!</v>
      </c>
      <c r="DZ459" s="14" t="e">
        <f t="shared" si="512"/>
        <v>#DIV/0!</v>
      </c>
    </row>
    <row r="460" spans="1:130">
      <c r="A460" s="18">
        <v>10</v>
      </c>
      <c r="B460" s="15">
        <f t="shared" si="509"/>
        <v>0.90909090909090939</v>
      </c>
      <c r="C460" s="18">
        <v>2010</v>
      </c>
      <c r="D460" s="25">
        <f t="shared" si="513"/>
        <v>0</v>
      </c>
      <c r="E460" s="25">
        <f t="shared" si="514"/>
        <v>0</v>
      </c>
      <c r="F460" s="25">
        <f t="shared" si="515"/>
        <v>0</v>
      </c>
      <c r="G460" s="25">
        <f t="shared" si="516"/>
        <v>0</v>
      </c>
      <c r="H460" s="25">
        <f t="shared" si="517"/>
        <v>0</v>
      </c>
      <c r="I460" s="25">
        <f t="shared" si="518"/>
        <v>0</v>
      </c>
      <c r="J460" s="25">
        <f t="shared" si="519"/>
        <v>0</v>
      </c>
      <c r="K460" s="25">
        <f t="shared" si="520"/>
        <v>0</v>
      </c>
      <c r="L460" s="25">
        <f t="shared" ref="L460:L478" si="521">VLOOKUP($C$74,$D$3:$K$63,$A$74,0)*(B452-B451)</f>
        <v>0</v>
      </c>
      <c r="M460" s="25">
        <f>VLOOKUP($C$75,$D$3:$K$63,$A$74,0)*(B451-B450)</f>
        <v>0</v>
      </c>
      <c r="N460" s="25">
        <f>VLOOKUP($C$76,$D$3:$K$63,$A$74,0)*B450</f>
        <v>0</v>
      </c>
      <c r="O460" s="25"/>
      <c r="P460" s="25"/>
      <c r="Q460" s="25"/>
      <c r="R460" s="25"/>
      <c r="S460" s="25"/>
      <c r="T460" s="25"/>
      <c r="U460" s="25"/>
      <c r="V460" s="25"/>
      <c r="W460" s="25"/>
      <c r="X460" s="25"/>
      <c r="Y460" s="25"/>
      <c r="Z460" s="25"/>
      <c r="AA460" s="25"/>
      <c r="AB460" s="25"/>
      <c r="AC460" s="25"/>
      <c r="AD460" s="25"/>
      <c r="AE460" s="25"/>
      <c r="AF460" s="25"/>
      <c r="AG460" s="25"/>
      <c r="AH460" s="25"/>
      <c r="AI460" s="25"/>
      <c r="AJ460" s="25"/>
      <c r="AK460" s="25"/>
      <c r="AL460" s="25"/>
      <c r="AM460" s="25"/>
      <c r="AN460" s="25"/>
      <c r="AO460" s="25"/>
      <c r="AP460" s="25"/>
      <c r="AQ460" s="25"/>
      <c r="AR460" s="25"/>
      <c r="AS460" s="25"/>
      <c r="AT460" s="25"/>
      <c r="AU460" s="25"/>
      <c r="AV460" s="25"/>
      <c r="AW460" s="25"/>
      <c r="AX460" s="25"/>
      <c r="AY460" s="25"/>
      <c r="AZ460" s="25"/>
      <c r="BA460" s="25"/>
      <c r="BB460" s="25"/>
      <c r="BC460" s="25"/>
      <c r="BD460" s="25"/>
      <c r="BE460" s="25"/>
      <c r="BF460" s="25"/>
      <c r="BG460" s="25"/>
      <c r="BH460" s="25"/>
      <c r="BI460" s="25"/>
      <c r="BJ460" s="25"/>
      <c r="BK460" s="25"/>
      <c r="BL460" s="25"/>
      <c r="BM460" s="21">
        <f t="shared" si="510"/>
        <v>0</v>
      </c>
      <c r="BP460" s="18">
        <v>2010</v>
      </c>
      <c r="BQ460" s="14" t="e">
        <f t="shared" si="511"/>
        <v>#DIV/0!</v>
      </c>
      <c r="BR460" s="14" t="e">
        <f t="shared" si="504"/>
        <v>#DIV/0!</v>
      </c>
      <c r="BS460" s="14" t="e">
        <f t="shared" si="504"/>
        <v>#DIV/0!</v>
      </c>
      <c r="BT460" s="14" t="e">
        <f t="shared" si="504"/>
        <v>#DIV/0!</v>
      </c>
      <c r="BU460" s="14" t="e">
        <f t="shared" si="504"/>
        <v>#DIV/0!</v>
      </c>
      <c r="BV460" s="14" t="e">
        <f t="shared" si="504"/>
        <v>#DIV/0!</v>
      </c>
      <c r="BW460" s="14" t="e">
        <f t="shared" si="504"/>
        <v>#DIV/0!</v>
      </c>
      <c r="BX460" s="14" t="e">
        <f t="shared" si="504"/>
        <v>#DIV/0!</v>
      </c>
      <c r="BY460" s="14" t="e">
        <f t="shared" si="504"/>
        <v>#DIV/0!</v>
      </c>
      <c r="BZ460" s="14" t="e">
        <f t="shared" si="504"/>
        <v>#DIV/0!</v>
      </c>
      <c r="CA460" s="14" t="e">
        <f t="shared" si="504"/>
        <v>#DIV/0!</v>
      </c>
      <c r="CB460" s="14" t="e">
        <f t="shared" si="504"/>
        <v>#DIV/0!</v>
      </c>
      <c r="CC460" s="14" t="e">
        <f t="shared" si="504"/>
        <v>#DIV/0!</v>
      </c>
      <c r="CD460" s="14" t="e">
        <f t="shared" si="504"/>
        <v>#DIV/0!</v>
      </c>
      <c r="CE460" s="14" t="e">
        <f t="shared" si="504"/>
        <v>#DIV/0!</v>
      </c>
      <c r="CF460" s="14" t="e">
        <f t="shared" si="504"/>
        <v>#DIV/0!</v>
      </c>
      <c r="CG460" s="14" t="e">
        <f t="shared" si="504"/>
        <v>#DIV/0!</v>
      </c>
      <c r="CH460" s="14" t="e">
        <f t="shared" si="505"/>
        <v>#DIV/0!</v>
      </c>
      <c r="CI460" s="14" t="e">
        <f t="shared" si="505"/>
        <v>#DIV/0!</v>
      </c>
      <c r="CJ460" s="14" t="e">
        <f t="shared" si="505"/>
        <v>#DIV/0!</v>
      </c>
      <c r="CK460" s="14" t="e">
        <f t="shared" si="505"/>
        <v>#DIV/0!</v>
      </c>
      <c r="CL460" s="14" t="e">
        <f t="shared" si="505"/>
        <v>#DIV/0!</v>
      </c>
      <c r="CM460" s="14" t="e">
        <f t="shared" si="505"/>
        <v>#DIV/0!</v>
      </c>
      <c r="CN460" s="14" t="e">
        <f t="shared" si="506"/>
        <v>#DIV/0!</v>
      </c>
      <c r="CO460" s="14" t="e">
        <f t="shared" si="506"/>
        <v>#DIV/0!</v>
      </c>
      <c r="CP460" s="14" t="e">
        <f t="shared" si="506"/>
        <v>#DIV/0!</v>
      </c>
      <c r="CQ460" s="14" t="e">
        <f t="shared" si="506"/>
        <v>#DIV/0!</v>
      </c>
      <c r="CR460" s="14" t="e">
        <f t="shared" si="506"/>
        <v>#DIV/0!</v>
      </c>
      <c r="CS460" s="14" t="e">
        <f t="shared" si="506"/>
        <v>#DIV/0!</v>
      </c>
      <c r="CT460" s="14" t="e">
        <f t="shared" si="506"/>
        <v>#DIV/0!</v>
      </c>
      <c r="CU460" s="14" t="e">
        <f t="shared" si="506"/>
        <v>#DIV/0!</v>
      </c>
      <c r="CV460" s="14" t="e">
        <f t="shared" si="506"/>
        <v>#DIV/0!</v>
      </c>
      <c r="CW460" s="14" t="e">
        <f t="shared" si="506"/>
        <v>#DIV/0!</v>
      </c>
      <c r="CX460" s="14" t="e">
        <f t="shared" si="506"/>
        <v>#DIV/0!</v>
      </c>
      <c r="CY460" s="14" t="e">
        <f t="shared" si="506"/>
        <v>#DIV/0!</v>
      </c>
      <c r="CZ460" s="14" t="e">
        <f t="shared" si="506"/>
        <v>#DIV/0!</v>
      </c>
      <c r="DA460" s="14" t="e">
        <f t="shared" si="506"/>
        <v>#DIV/0!</v>
      </c>
      <c r="DB460" s="14" t="e">
        <f t="shared" si="506"/>
        <v>#DIV/0!</v>
      </c>
      <c r="DC460" s="14" t="e">
        <f t="shared" si="506"/>
        <v>#DIV/0!</v>
      </c>
      <c r="DD460" s="14" t="e">
        <f t="shared" si="507"/>
        <v>#DIV/0!</v>
      </c>
      <c r="DE460" s="14" t="e">
        <f t="shared" si="507"/>
        <v>#DIV/0!</v>
      </c>
      <c r="DF460" s="14" t="e">
        <f t="shared" si="507"/>
        <v>#DIV/0!</v>
      </c>
      <c r="DG460" s="14" t="e">
        <f t="shared" si="507"/>
        <v>#DIV/0!</v>
      </c>
      <c r="DH460" s="14" t="e">
        <f t="shared" si="507"/>
        <v>#DIV/0!</v>
      </c>
      <c r="DI460" s="14" t="e">
        <f t="shared" si="507"/>
        <v>#DIV/0!</v>
      </c>
      <c r="DJ460" s="14" t="e">
        <f t="shared" si="507"/>
        <v>#DIV/0!</v>
      </c>
      <c r="DK460" s="14" t="e">
        <f t="shared" si="507"/>
        <v>#DIV/0!</v>
      </c>
      <c r="DL460" s="14" t="e">
        <f t="shared" si="507"/>
        <v>#DIV/0!</v>
      </c>
      <c r="DM460" s="14" t="e">
        <f t="shared" si="507"/>
        <v>#DIV/0!</v>
      </c>
      <c r="DN460" s="14" t="e">
        <f t="shared" si="507"/>
        <v>#DIV/0!</v>
      </c>
      <c r="DO460" s="14" t="e">
        <f t="shared" si="507"/>
        <v>#DIV/0!</v>
      </c>
      <c r="DP460" s="14" t="e">
        <f t="shared" si="507"/>
        <v>#DIV/0!</v>
      </c>
      <c r="DQ460" s="14" t="e">
        <f t="shared" si="507"/>
        <v>#DIV/0!</v>
      </c>
      <c r="DR460" s="14" t="e">
        <f t="shared" si="507"/>
        <v>#DIV/0!</v>
      </c>
      <c r="DS460" s="14" t="e">
        <f t="shared" si="507"/>
        <v>#DIV/0!</v>
      </c>
      <c r="DT460" s="14" t="e">
        <f t="shared" si="508"/>
        <v>#DIV/0!</v>
      </c>
      <c r="DU460" s="14" t="e">
        <f t="shared" si="508"/>
        <v>#DIV/0!</v>
      </c>
      <c r="DV460" s="14" t="e">
        <f t="shared" si="508"/>
        <v>#DIV/0!</v>
      </c>
      <c r="DW460" s="14" t="e">
        <f t="shared" si="508"/>
        <v>#DIV/0!</v>
      </c>
      <c r="DX460" s="14" t="e">
        <f t="shared" si="508"/>
        <v>#DIV/0!</v>
      </c>
      <c r="DY460" s="14" t="e">
        <f t="shared" si="508"/>
        <v>#DIV/0!</v>
      </c>
      <c r="DZ460" s="14" t="e">
        <f t="shared" si="512"/>
        <v>#DIV/0!</v>
      </c>
    </row>
    <row r="461" spans="1:130">
      <c r="A461" s="18">
        <v>11</v>
      </c>
      <c r="B461" s="15">
        <f t="shared" si="509"/>
        <v>1</v>
      </c>
      <c r="C461" s="18">
        <v>2011</v>
      </c>
      <c r="D461" s="25">
        <f t="shared" si="513"/>
        <v>0</v>
      </c>
      <c r="E461" s="25">
        <f t="shared" si="514"/>
        <v>0</v>
      </c>
      <c r="F461" s="25">
        <f t="shared" si="515"/>
        <v>0</v>
      </c>
      <c r="G461" s="25">
        <f t="shared" si="516"/>
        <v>0</v>
      </c>
      <c r="H461" s="25">
        <f t="shared" si="517"/>
        <v>0</v>
      </c>
      <c r="I461" s="25">
        <f t="shared" si="518"/>
        <v>0</v>
      </c>
      <c r="J461" s="25">
        <f t="shared" si="519"/>
        <v>0</v>
      </c>
      <c r="K461" s="25">
        <f t="shared" si="520"/>
        <v>0</v>
      </c>
      <c r="L461" s="25">
        <f t="shared" si="521"/>
        <v>0</v>
      </c>
      <c r="M461" s="25">
        <f t="shared" ref="M461:M479" si="522">VLOOKUP($C$75,$D$3:$K$63,$A$74,0)*(B452-B451)</f>
        <v>0</v>
      </c>
      <c r="N461" s="25">
        <f>VLOOKUP($C$76,$D$3:$K$63,$A$74,0)*(B451-B450)</f>
        <v>0</v>
      </c>
      <c r="O461" s="25">
        <f>VLOOKUP($C$77,$D$3:$K$63,$A$74,0)*B450</f>
        <v>0</v>
      </c>
      <c r="P461" s="25"/>
      <c r="Q461" s="25"/>
      <c r="R461" s="25"/>
      <c r="S461" s="25"/>
      <c r="T461" s="25"/>
      <c r="U461" s="25"/>
      <c r="V461" s="25"/>
      <c r="W461" s="25"/>
      <c r="X461" s="25"/>
      <c r="Y461" s="25"/>
      <c r="Z461" s="25"/>
      <c r="AA461" s="25"/>
      <c r="AB461" s="25"/>
      <c r="AC461" s="25"/>
      <c r="AD461" s="25"/>
      <c r="AE461" s="25"/>
      <c r="AF461" s="25"/>
      <c r="AG461" s="25"/>
      <c r="AH461" s="25"/>
      <c r="AI461" s="25"/>
      <c r="AJ461" s="25"/>
      <c r="AK461" s="25"/>
      <c r="AL461" s="25"/>
      <c r="AM461" s="25"/>
      <c r="AN461" s="25"/>
      <c r="AO461" s="25"/>
      <c r="AP461" s="25"/>
      <c r="AQ461" s="25"/>
      <c r="AR461" s="25"/>
      <c r="AS461" s="25"/>
      <c r="AT461" s="25"/>
      <c r="AU461" s="25"/>
      <c r="AV461" s="25"/>
      <c r="AW461" s="25"/>
      <c r="AX461" s="25"/>
      <c r="AY461" s="25"/>
      <c r="AZ461" s="25"/>
      <c r="BA461" s="25"/>
      <c r="BB461" s="25"/>
      <c r="BC461" s="25"/>
      <c r="BD461" s="25"/>
      <c r="BE461" s="25"/>
      <c r="BF461" s="25"/>
      <c r="BG461" s="25"/>
      <c r="BH461" s="25"/>
      <c r="BI461" s="25"/>
      <c r="BJ461" s="25"/>
      <c r="BK461" s="25"/>
      <c r="BL461" s="25"/>
      <c r="BM461" s="21">
        <f t="shared" si="510"/>
        <v>0</v>
      </c>
      <c r="BP461" s="18">
        <v>2011</v>
      </c>
      <c r="BQ461" s="14" t="e">
        <f t="shared" si="511"/>
        <v>#DIV/0!</v>
      </c>
      <c r="BR461" s="14" t="e">
        <f t="shared" si="504"/>
        <v>#DIV/0!</v>
      </c>
      <c r="BS461" s="14" t="e">
        <f t="shared" si="504"/>
        <v>#DIV/0!</v>
      </c>
      <c r="BT461" s="14" t="e">
        <f t="shared" si="504"/>
        <v>#DIV/0!</v>
      </c>
      <c r="BU461" s="14" t="e">
        <f t="shared" si="504"/>
        <v>#DIV/0!</v>
      </c>
      <c r="BV461" s="14" t="e">
        <f t="shared" si="504"/>
        <v>#DIV/0!</v>
      </c>
      <c r="BW461" s="14" t="e">
        <f t="shared" si="504"/>
        <v>#DIV/0!</v>
      </c>
      <c r="BX461" s="14" t="e">
        <f t="shared" si="504"/>
        <v>#DIV/0!</v>
      </c>
      <c r="BY461" s="14" t="e">
        <f t="shared" si="504"/>
        <v>#DIV/0!</v>
      </c>
      <c r="BZ461" s="14" t="e">
        <f t="shared" si="504"/>
        <v>#DIV/0!</v>
      </c>
      <c r="CA461" s="14" t="e">
        <f t="shared" si="504"/>
        <v>#DIV/0!</v>
      </c>
      <c r="CB461" s="14" t="e">
        <f t="shared" si="504"/>
        <v>#DIV/0!</v>
      </c>
      <c r="CC461" s="14" t="e">
        <f t="shared" si="504"/>
        <v>#DIV/0!</v>
      </c>
      <c r="CD461" s="14" t="e">
        <f t="shared" si="504"/>
        <v>#DIV/0!</v>
      </c>
      <c r="CE461" s="14" t="e">
        <f t="shared" si="504"/>
        <v>#DIV/0!</v>
      </c>
      <c r="CF461" s="14" t="e">
        <f t="shared" si="504"/>
        <v>#DIV/0!</v>
      </c>
      <c r="CG461" s="14" t="e">
        <f t="shared" si="504"/>
        <v>#DIV/0!</v>
      </c>
      <c r="CH461" s="14" t="e">
        <f t="shared" si="505"/>
        <v>#DIV/0!</v>
      </c>
      <c r="CI461" s="14" t="e">
        <f t="shared" si="505"/>
        <v>#DIV/0!</v>
      </c>
      <c r="CJ461" s="14" t="e">
        <f t="shared" si="505"/>
        <v>#DIV/0!</v>
      </c>
      <c r="CK461" s="14" t="e">
        <f t="shared" si="505"/>
        <v>#DIV/0!</v>
      </c>
      <c r="CL461" s="14" t="e">
        <f t="shared" si="505"/>
        <v>#DIV/0!</v>
      </c>
      <c r="CM461" s="14" t="e">
        <f t="shared" si="505"/>
        <v>#DIV/0!</v>
      </c>
      <c r="CN461" s="14" t="e">
        <f t="shared" si="506"/>
        <v>#DIV/0!</v>
      </c>
      <c r="CO461" s="14" t="e">
        <f t="shared" si="506"/>
        <v>#DIV/0!</v>
      </c>
      <c r="CP461" s="14" t="e">
        <f t="shared" si="506"/>
        <v>#DIV/0!</v>
      </c>
      <c r="CQ461" s="14" t="e">
        <f t="shared" si="506"/>
        <v>#DIV/0!</v>
      </c>
      <c r="CR461" s="14" t="e">
        <f t="shared" si="506"/>
        <v>#DIV/0!</v>
      </c>
      <c r="CS461" s="14" t="e">
        <f t="shared" si="506"/>
        <v>#DIV/0!</v>
      </c>
      <c r="CT461" s="14" t="e">
        <f t="shared" si="506"/>
        <v>#DIV/0!</v>
      </c>
      <c r="CU461" s="14" t="e">
        <f t="shared" si="506"/>
        <v>#DIV/0!</v>
      </c>
      <c r="CV461" s="14" t="e">
        <f t="shared" si="506"/>
        <v>#DIV/0!</v>
      </c>
      <c r="CW461" s="14" t="e">
        <f t="shared" si="506"/>
        <v>#DIV/0!</v>
      </c>
      <c r="CX461" s="14" t="e">
        <f t="shared" si="506"/>
        <v>#DIV/0!</v>
      </c>
      <c r="CY461" s="14" t="e">
        <f t="shared" si="506"/>
        <v>#DIV/0!</v>
      </c>
      <c r="CZ461" s="14" t="e">
        <f t="shared" si="506"/>
        <v>#DIV/0!</v>
      </c>
      <c r="DA461" s="14" t="e">
        <f t="shared" si="506"/>
        <v>#DIV/0!</v>
      </c>
      <c r="DB461" s="14" t="e">
        <f t="shared" si="506"/>
        <v>#DIV/0!</v>
      </c>
      <c r="DC461" s="14" t="e">
        <f t="shared" si="506"/>
        <v>#DIV/0!</v>
      </c>
      <c r="DD461" s="14" t="e">
        <f t="shared" si="507"/>
        <v>#DIV/0!</v>
      </c>
      <c r="DE461" s="14" t="e">
        <f t="shared" si="507"/>
        <v>#DIV/0!</v>
      </c>
      <c r="DF461" s="14" t="e">
        <f t="shared" si="507"/>
        <v>#DIV/0!</v>
      </c>
      <c r="DG461" s="14" t="e">
        <f t="shared" si="507"/>
        <v>#DIV/0!</v>
      </c>
      <c r="DH461" s="14" t="e">
        <f t="shared" si="507"/>
        <v>#DIV/0!</v>
      </c>
      <c r="DI461" s="14" t="e">
        <f t="shared" si="507"/>
        <v>#DIV/0!</v>
      </c>
      <c r="DJ461" s="14" t="e">
        <f t="shared" si="507"/>
        <v>#DIV/0!</v>
      </c>
      <c r="DK461" s="14" t="e">
        <f t="shared" si="507"/>
        <v>#DIV/0!</v>
      </c>
      <c r="DL461" s="14" t="e">
        <f t="shared" si="507"/>
        <v>#DIV/0!</v>
      </c>
      <c r="DM461" s="14" t="e">
        <f t="shared" si="507"/>
        <v>#DIV/0!</v>
      </c>
      <c r="DN461" s="14" t="e">
        <f t="shared" si="507"/>
        <v>#DIV/0!</v>
      </c>
      <c r="DO461" s="14" t="e">
        <f t="shared" si="507"/>
        <v>#DIV/0!</v>
      </c>
      <c r="DP461" s="14" t="e">
        <f t="shared" si="507"/>
        <v>#DIV/0!</v>
      </c>
      <c r="DQ461" s="14" t="e">
        <f t="shared" si="507"/>
        <v>#DIV/0!</v>
      </c>
      <c r="DR461" s="14" t="e">
        <f t="shared" si="507"/>
        <v>#DIV/0!</v>
      </c>
      <c r="DS461" s="14" t="e">
        <f t="shared" si="507"/>
        <v>#DIV/0!</v>
      </c>
      <c r="DT461" s="14" t="e">
        <f t="shared" si="508"/>
        <v>#DIV/0!</v>
      </c>
      <c r="DU461" s="14" t="e">
        <f t="shared" si="508"/>
        <v>#DIV/0!</v>
      </c>
      <c r="DV461" s="14" t="e">
        <f t="shared" si="508"/>
        <v>#DIV/0!</v>
      </c>
      <c r="DW461" s="14" t="e">
        <f t="shared" si="508"/>
        <v>#DIV/0!</v>
      </c>
      <c r="DX461" s="14" t="e">
        <f t="shared" si="508"/>
        <v>#DIV/0!</v>
      </c>
      <c r="DY461" s="14" t="e">
        <f t="shared" si="508"/>
        <v>#DIV/0!</v>
      </c>
      <c r="DZ461" s="14" t="e">
        <f t="shared" si="512"/>
        <v>#DIV/0!</v>
      </c>
    </row>
    <row r="462" spans="1:130">
      <c r="A462" s="18">
        <v>12</v>
      </c>
      <c r="B462" s="15">
        <f t="shared" si="509"/>
        <v>1</v>
      </c>
      <c r="C462" s="18">
        <v>2012</v>
      </c>
      <c r="D462" s="25">
        <f t="shared" si="513"/>
        <v>0</v>
      </c>
      <c r="E462" s="25">
        <f t="shared" si="514"/>
        <v>0</v>
      </c>
      <c r="F462" s="25">
        <f t="shared" si="515"/>
        <v>0</v>
      </c>
      <c r="G462" s="25">
        <f t="shared" si="516"/>
        <v>0</v>
      </c>
      <c r="H462" s="25">
        <f t="shared" si="517"/>
        <v>0</v>
      </c>
      <c r="I462" s="25">
        <f t="shared" si="518"/>
        <v>0</v>
      </c>
      <c r="J462" s="25">
        <f t="shared" si="519"/>
        <v>0</v>
      </c>
      <c r="K462" s="25">
        <f t="shared" si="520"/>
        <v>0</v>
      </c>
      <c r="L462" s="25">
        <f t="shared" si="521"/>
        <v>0</v>
      </c>
      <c r="M462" s="25">
        <f t="shared" si="522"/>
        <v>0</v>
      </c>
      <c r="N462" s="25">
        <f t="shared" ref="N462:N480" si="523">VLOOKUP($C$76,$D$3:$K$63,$A$74,0)*(B452-B451)</f>
        <v>0</v>
      </c>
      <c r="O462" s="25">
        <f>VLOOKUP($C$77,$D$3:$K$63,$A$74,0)*(B451-B450)</f>
        <v>0</v>
      </c>
      <c r="P462" s="25">
        <f>VLOOKUP($C$78,$D$3:$K$63,$A$74,0)*B450</f>
        <v>0</v>
      </c>
      <c r="Q462" s="25"/>
      <c r="R462" s="25"/>
      <c r="S462" s="25"/>
      <c r="T462" s="25"/>
      <c r="U462" s="25"/>
      <c r="V462" s="25"/>
      <c r="W462" s="25"/>
      <c r="X462" s="25"/>
      <c r="Y462" s="25"/>
      <c r="Z462" s="25"/>
      <c r="AA462" s="25"/>
      <c r="AB462" s="25"/>
      <c r="AC462" s="25"/>
      <c r="AD462" s="25"/>
      <c r="AE462" s="25"/>
      <c r="AF462" s="25"/>
      <c r="AG462" s="25"/>
      <c r="AH462" s="25"/>
      <c r="AI462" s="25"/>
      <c r="AJ462" s="25"/>
      <c r="AK462" s="25"/>
      <c r="AL462" s="25"/>
      <c r="AM462" s="25"/>
      <c r="AN462" s="25"/>
      <c r="AO462" s="25"/>
      <c r="AP462" s="25"/>
      <c r="AQ462" s="25"/>
      <c r="AR462" s="25"/>
      <c r="AS462" s="25"/>
      <c r="AT462" s="25"/>
      <c r="AU462" s="25"/>
      <c r="AV462" s="25"/>
      <c r="AW462" s="25"/>
      <c r="AX462" s="25"/>
      <c r="AY462" s="25"/>
      <c r="AZ462" s="25"/>
      <c r="BA462" s="25"/>
      <c r="BB462" s="25"/>
      <c r="BC462" s="25"/>
      <c r="BD462" s="25"/>
      <c r="BE462" s="25"/>
      <c r="BF462" s="25"/>
      <c r="BG462" s="25"/>
      <c r="BH462" s="25"/>
      <c r="BI462" s="25"/>
      <c r="BJ462" s="25"/>
      <c r="BK462" s="25"/>
      <c r="BL462" s="25"/>
      <c r="BM462" s="21">
        <f t="shared" si="510"/>
        <v>0</v>
      </c>
      <c r="BP462" s="18">
        <v>2012</v>
      </c>
      <c r="BQ462" s="14" t="e">
        <f t="shared" si="511"/>
        <v>#DIV/0!</v>
      </c>
      <c r="BR462" s="14" t="e">
        <f t="shared" si="504"/>
        <v>#DIV/0!</v>
      </c>
      <c r="BS462" s="14" t="e">
        <f t="shared" si="504"/>
        <v>#DIV/0!</v>
      </c>
      <c r="BT462" s="14" t="e">
        <f t="shared" si="504"/>
        <v>#DIV/0!</v>
      </c>
      <c r="BU462" s="14" t="e">
        <f t="shared" si="504"/>
        <v>#DIV/0!</v>
      </c>
      <c r="BV462" s="14" t="e">
        <f t="shared" si="504"/>
        <v>#DIV/0!</v>
      </c>
      <c r="BW462" s="14" t="e">
        <f t="shared" si="504"/>
        <v>#DIV/0!</v>
      </c>
      <c r="BX462" s="14" t="e">
        <f t="shared" si="504"/>
        <v>#DIV/0!</v>
      </c>
      <c r="BY462" s="14" t="e">
        <f t="shared" si="504"/>
        <v>#DIV/0!</v>
      </c>
      <c r="BZ462" s="14" t="e">
        <f t="shared" si="504"/>
        <v>#DIV/0!</v>
      </c>
      <c r="CA462" s="14" t="e">
        <f t="shared" si="504"/>
        <v>#DIV/0!</v>
      </c>
      <c r="CB462" s="14" t="e">
        <f t="shared" si="504"/>
        <v>#DIV/0!</v>
      </c>
      <c r="CC462" s="14" t="e">
        <f t="shared" si="504"/>
        <v>#DIV/0!</v>
      </c>
      <c r="CD462" s="14" t="e">
        <f t="shared" si="504"/>
        <v>#DIV/0!</v>
      </c>
      <c r="CE462" s="14" t="e">
        <f t="shared" si="504"/>
        <v>#DIV/0!</v>
      </c>
      <c r="CF462" s="14" t="e">
        <f t="shared" si="504"/>
        <v>#DIV/0!</v>
      </c>
      <c r="CG462" s="14" t="e">
        <f t="shared" si="504"/>
        <v>#DIV/0!</v>
      </c>
      <c r="CH462" s="14" t="e">
        <f t="shared" si="505"/>
        <v>#DIV/0!</v>
      </c>
      <c r="CI462" s="14" t="e">
        <f t="shared" si="505"/>
        <v>#DIV/0!</v>
      </c>
      <c r="CJ462" s="14" t="e">
        <f t="shared" si="505"/>
        <v>#DIV/0!</v>
      </c>
      <c r="CK462" s="14" t="e">
        <f t="shared" si="505"/>
        <v>#DIV/0!</v>
      </c>
      <c r="CL462" s="14" t="e">
        <f t="shared" si="505"/>
        <v>#DIV/0!</v>
      </c>
      <c r="CM462" s="14" t="e">
        <f t="shared" si="505"/>
        <v>#DIV/0!</v>
      </c>
      <c r="CN462" s="14" t="e">
        <f t="shared" si="506"/>
        <v>#DIV/0!</v>
      </c>
      <c r="CO462" s="14" t="e">
        <f t="shared" si="506"/>
        <v>#DIV/0!</v>
      </c>
      <c r="CP462" s="14" t="e">
        <f t="shared" si="506"/>
        <v>#DIV/0!</v>
      </c>
      <c r="CQ462" s="14" t="e">
        <f t="shared" si="506"/>
        <v>#DIV/0!</v>
      </c>
      <c r="CR462" s="14" t="e">
        <f t="shared" si="506"/>
        <v>#DIV/0!</v>
      </c>
      <c r="CS462" s="14" t="e">
        <f t="shared" si="506"/>
        <v>#DIV/0!</v>
      </c>
      <c r="CT462" s="14" t="e">
        <f t="shared" si="506"/>
        <v>#DIV/0!</v>
      </c>
      <c r="CU462" s="14" t="e">
        <f t="shared" si="506"/>
        <v>#DIV/0!</v>
      </c>
      <c r="CV462" s="14" t="e">
        <f t="shared" si="506"/>
        <v>#DIV/0!</v>
      </c>
      <c r="CW462" s="14" t="e">
        <f t="shared" si="506"/>
        <v>#DIV/0!</v>
      </c>
      <c r="CX462" s="14" t="e">
        <f t="shared" si="506"/>
        <v>#DIV/0!</v>
      </c>
      <c r="CY462" s="14" t="e">
        <f t="shared" si="506"/>
        <v>#DIV/0!</v>
      </c>
      <c r="CZ462" s="14" t="e">
        <f t="shared" si="506"/>
        <v>#DIV/0!</v>
      </c>
      <c r="DA462" s="14" t="e">
        <f t="shared" si="506"/>
        <v>#DIV/0!</v>
      </c>
      <c r="DB462" s="14" t="e">
        <f t="shared" si="506"/>
        <v>#DIV/0!</v>
      </c>
      <c r="DC462" s="14" t="e">
        <f t="shared" si="506"/>
        <v>#DIV/0!</v>
      </c>
      <c r="DD462" s="14" t="e">
        <f t="shared" si="507"/>
        <v>#DIV/0!</v>
      </c>
      <c r="DE462" s="14" t="e">
        <f t="shared" si="507"/>
        <v>#DIV/0!</v>
      </c>
      <c r="DF462" s="14" t="e">
        <f t="shared" si="507"/>
        <v>#DIV/0!</v>
      </c>
      <c r="DG462" s="14" t="e">
        <f t="shared" si="507"/>
        <v>#DIV/0!</v>
      </c>
      <c r="DH462" s="14" t="e">
        <f t="shared" si="507"/>
        <v>#DIV/0!</v>
      </c>
      <c r="DI462" s="14" t="e">
        <f t="shared" si="507"/>
        <v>#DIV/0!</v>
      </c>
      <c r="DJ462" s="14" t="e">
        <f t="shared" si="507"/>
        <v>#DIV/0!</v>
      </c>
      <c r="DK462" s="14" t="e">
        <f t="shared" si="507"/>
        <v>#DIV/0!</v>
      </c>
      <c r="DL462" s="14" t="e">
        <f t="shared" si="507"/>
        <v>#DIV/0!</v>
      </c>
      <c r="DM462" s="14" t="e">
        <f t="shared" si="507"/>
        <v>#DIV/0!</v>
      </c>
      <c r="DN462" s="14" t="e">
        <f t="shared" si="507"/>
        <v>#DIV/0!</v>
      </c>
      <c r="DO462" s="14" t="e">
        <f t="shared" si="507"/>
        <v>#DIV/0!</v>
      </c>
      <c r="DP462" s="14" t="e">
        <f t="shared" si="507"/>
        <v>#DIV/0!</v>
      </c>
      <c r="DQ462" s="14" t="e">
        <f t="shared" si="507"/>
        <v>#DIV/0!</v>
      </c>
      <c r="DR462" s="14" t="e">
        <f t="shared" si="507"/>
        <v>#DIV/0!</v>
      </c>
      <c r="DS462" s="14" t="e">
        <f t="shared" si="507"/>
        <v>#DIV/0!</v>
      </c>
      <c r="DT462" s="14" t="e">
        <f t="shared" si="508"/>
        <v>#DIV/0!</v>
      </c>
      <c r="DU462" s="14" t="e">
        <f t="shared" si="508"/>
        <v>#DIV/0!</v>
      </c>
      <c r="DV462" s="14" t="e">
        <f t="shared" si="508"/>
        <v>#DIV/0!</v>
      </c>
      <c r="DW462" s="14" t="e">
        <f t="shared" si="508"/>
        <v>#DIV/0!</v>
      </c>
      <c r="DX462" s="14" t="e">
        <f t="shared" si="508"/>
        <v>#DIV/0!</v>
      </c>
      <c r="DY462" s="14" t="e">
        <f t="shared" si="508"/>
        <v>#DIV/0!</v>
      </c>
      <c r="DZ462" s="14" t="e">
        <f t="shared" si="512"/>
        <v>#DIV/0!</v>
      </c>
    </row>
    <row r="463" spans="1:130">
      <c r="A463" s="18">
        <v>13</v>
      </c>
      <c r="B463" s="15">
        <f t="shared" si="509"/>
        <v>1</v>
      </c>
      <c r="C463" s="18">
        <v>2013</v>
      </c>
      <c r="D463" s="25">
        <f t="shared" si="513"/>
        <v>0</v>
      </c>
      <c r="E463" s="25">
        <f t="shared" si="514"/>
        <v>0</v>
      </c>
      <c r="F463" s="25">
        <f t="shared" si="515"/>
        <v>0</v>
      </c>
      <c r="G463" s="25">
        <f t="shared" si="516"/>
        <v>0</v>
      </c>
      <c r="H463" s="25">
        <f t="shared" si="517"/>
        <v>0</v>
      </c>
      <c r="I463" s="25">
        <f t="shared" si="518"/>
        <v>0</v>
      </c>
      <c r="J463" s="25">
        <f t="shared" si="519"/>
        <v>0</v>
      </c>
      <c r="K463" s="25">
        <f t="shared" si="520"/>
        <v>0</v>
      </c>
      <c r="L463" s="25">
        <f t="shared" si="521"/>
        <v>0</v>
      </c>
      <c r="M463" s="25">
        <f t="shared" si="522"/>
        <v>0</v>
      </c>
      <c r="N463" s="25">
        <f t="shared" si="523"/>
        <v>0</v>
      </c>
      <c r="O463" s="25">
        <f t="shared" ref="O463:O481" si="524">VLOOKUP($C$77,$D$3:$K$63,$A$74,0)*(B452-B451)</f>
        <v>0</v>
      </c>
      <c r="P463" s="25">
        <f>VLOOKUP($C$78,$D$3:$K$63,$A$74,0)*(B451-B450)</f>
        <v>0</v>
      </c>
      <c r="Q463" s="25">
        <f>VLOOKUP($C$79,$D$3:$K$63,$A$74,0)*B450</f>
        <v>0</v>
      </c>
      <c r="R463" s="25"/>
      <c r="S463" s="25"/>
      <c r="T463" s="25"/>
      <c r="U463" s="25"/>
      <c r="V463" s="25"/>
      <c r="W463" s="25"/>
      <c r="X463" s="25"/>
      <c r="Y463" s="25"/>
      <c r="Z463" s="25"/>
      <c r="AA463" s="25"/>
      <c r="AB463" s="25"/>
      <c r="AC463" s="25"/>
      <c r="AD463" s="25"/>
      <c r="AE463" s="25"/>
      <c r="AF463" s="25"/>
      <c r="AG463" s="25"/>
      <c r="AH463" s="25"/>
      <c r="AI463" s="25"/>
      <c r="AJ463" s="25"/>
      <c r="AK463" s="25"/>
      <c r="AL463" s="25"/>
      <c r="AM463" s="25"/>
      <c r="AN463" s="25"/>
      <c r="AO463" s="25"/>
      <c r="AP463" s="25"/>
      <c r="AQ463" s="25"/>
      <c r="AR463" s="25"/>
      <c r="AS463" s="25"/>
      <c r="AT463" s="25"/>
      <c r="AU463" s="25"/>
      <c r="AV463" s="25"/>
      <c r="AW463" s="25"/>
      <c r="AX463" s="25"/>
      <c r="AY463" s="25"/>
      <c r="AZ463" s="25"/>
      <c r="BA463" s="25"/>
      <c r="BB463" s="25"/>
      <c r="BC463" s="25"/>
      <c r="BD463" s="25"/>
      <c r="BE463" s="25"/>
      <c r="BF463" s="25"/>
      <c r="BG463" s="25"/>
      <c r="BH463" s="25"/>
      <c r="BI463" s="25"/>
      <c r="BJ463" s="25"/>
      <c r="BK463" s="25"/>
      <c r="BL463" s="25"/>
      <c r="BM463" s="21">
        <f t="shared" si="510"/>
        <v>0</v>
      </c>
      <c r="BP463" s="18">
        <v>2013</v>
      </c>
      <c r="BQ463" s="14" t="e">
        <f t="shared" si="511"/>
        <v>#DIV/0!</v>
      </c>
      <c r="BR463" s="14" t="e">
        <f t="shared" si="504"/>
        <v>#DIV/0!</v>
      </c>
      <c r="BS463" s="14" t="e">
        <f t="shared" si="504"/>
        <v>#DIV/0!</v>
      </c>
      <c r="BT463" s="14" t="e">
        <f t="shared" si="504"/>
        <v>#DIV/0!</v>
      </c>
      <c r="BU463" s="14" t="e">
        <f t="shared" si="504"/>
        <v>#DIV/0!</v>
      </c>
      <c r="BV463" s="14" t="e">
        <f t="shared" si="504"/>
        <v>#DIV/0!</v>
      </c>
      <c r="BW463" s="14" t="e">
        <f t="shared" si="504"/>
        <v>#DIV/0!</v>
      </c>
      <c r="BX463" s="14" t="e">
        <f t="shared" si="504"/>
        <v>#DIV/0!</v>
      </c>
      <c r="BY463" s="14" t="e">
        <f t="shared" si="504"/>
        <v>#DIV/0!</v>
      </c>
      <c r="BZ463" s="14" t="e">
        <f t="shared" si="504"/>
        <v>#DIV/0!</v>
      </c>
      <c r="CA463" s="14" t="e">
        <f t="shared" si="504"/>
        <v>#DIV/0!</v>
      </c>
      <c r="CB463" s="14" t="e">
        <f t="shared" si="504"/>
        <v>#DIV/0!</v>
      </c>
      <c r="CC463" s="14" t="e">
        <f t="shared" si="504"/>
        <v>#DIV/0!</v>
      </c>
      <c r="CD463" s="14" t="e">
        <f t="shared" si="504"/>
        <v>#DIV/0!</v>
      </c>
      <c r="CE463" s="14" t="e">
        <f t="shared" si="504"/>
        <v>#DIV/0!</v>
      </c>
      <c r="CF463" s="14" t="e">
        <f t="shared" si="504"/>
        <v>#DIV/0!</v>
      </c>
      <c r="CG463" s="14" t="e">
        <f t="shared" si="504"/>
        <v>#DIV/0!</v>
      </c>
      <c r="CH463" s="14" t="e">
        <f t="shared" si="505"/>
        <v>#DIV/0!</v>
      </c>
      <c r="CI463" s="14" t="e">
        <f t="shared" si="505"/>
        <v>#DIV/0!</v>
      </c>
      <c r="CJ463" s="14" t="e">
        <f t="shared" si="505"/>
        <v>#DIV/0!</v>
      </c>
      <c r="CK463" s="14" t="e">
        <f t="shared" si="505"/>
        <v>#DIV/0!</v>
      </c>
      <c r="CL463" s="14" t="e">
        <f t="shared" si="505"/>
        <v>#DIV/0!</v>
      </c>
      <c r="CM463" s="14" t="e">
        <f t="shared" si="505"/>
        <v>#DIV/0!</v>
      </c>
      <c r="CN463" s="14" t="e">
        <f t="shared" si="506"/>
        <v>#DIV/0!</v>
      </c>
      <c r="CO463" s="14" t="e">
        <f t="shared" si="506"/>
        <v>#DIV/0!</v>
      </c>
      <c r="CP463" s="14" t="e">
        <f t="shared" si="506"/>
        <v>#DIV/0!</v>
      </c>
      <c r="CQ463" s="14" t="e">
        <f t="shared" si="506"/>
        <v>#DIV/0!</v>
      </c>
      <c r="CR463" s="14" t="e">
        <f t="shared" si="506"/>
        <v>#DIV/0!</v>
      </c>
      <c r="CS463" s="14" t="e">
        <f t="shared" si="506"/>
        <v>#DIV/0!</v>
      </c>
      <c r="CT463" s="14" t="e">
        <f t="shared" si="506"/>
        <v>#DIV/0!</v>
      </c>
      <c r="CU463" s="14" t="e">
        <f t="shared" si="506"/>
        <v>#DIV/0!</v>
      </c>
      <c r="CV463" s="14" t="e">
        <f t="shared" si="506"/>
        <v>#DIV/0!</v>
      </c>
      <c r="CW463" s="14" t="e">
        <f t="shared" si="506"/>
        <v>#DIV/0!</v>
      </c>
      <c r="CX463" s="14" t="e">
        <f t="shared" si="506"/>
        <v>#DIV/0!</v>
      </c>
      <c r="CY463" s="14" t="e">
        <f t="shared" si="506"/>
        <v>#DIV/0!</v>
      </c>
      <c r="CZ463" s="14" t="e">
        <f t="shared" si="506"/>
        <v>#DIV/0!</v>
      </c>
      <c r="DA463" s="14" t="e">
        <f t="shared" si="506"/>
        <v>#DIV/0!</v>
      </c>
      <c r="DB463" s="14" t="e">
        <f t="shared" si="506"/>
        <v>#DIV/0!</v>
      </c>
      <c r="DC463" s="14" t="e">
        <f t="shared" si="506"/>
        <v>#DIV/0!</v>
      </c>
      <c r="DD463" s="14" t="e">
        <f t="shared" si="507"/>
        <v>#DIV/0!</v>
      </c>
      <c r="DE463" s="14" t="e">
        <f t="shared" si="507"/>
        <v>#DIV/0!</v>
      </c>
      <c r="DF463" s="14" t="e">
        <f t="shared" si="507"/>
        <v>#DIV/0!</v>
      </c>
      <c r="DG463" s="14" t="e">
        <f t="shared" si="507"/>
        <v>#DIV/0!</v>
      </c>
      <c r="DH463" s="14" t="e">
        <f t="shared" si="507"/>
        <v>#DIV/0!</v>
      </c>
      <c r="DI463" s="14" t="e">
        <f t="shared" si="507"/>
        <v>#DIV/0!</v>
      </c>
      <c r="DJ463" s="14" t="e">
        <f t="shared" si="507"/>
        <v>#DIV/0!</v>
      </c>
      <c r="DK463" s="14" t="e">
        <f t="shared" si="507"/>
        <v>#DIV/0!</v>
      </c>
      <c r="DL463" s="14" t="e">
        <f t="shared" si="507"/>
        <v>#DIV/0!</v>
      </c>
      <c r="DM463" s="14" t="e">
        <f t="shared" si="507"/>
        <v>#DIV/0!</v>
      </c>
      <c r="DN463" s="14" t="e">
        <f t="shared" si="507"/>
        <v>#DIV/0!</v>
      </c>
      <c r="DO463" s="14" t="e">
        <f t="shared" si="507"/>
        <v>#DIV/0!</v>
      </c>
      <c r="DP463" s="14" t="e">
        <f t="shared" si="507"/>
        <v>#DIV/0!</v>
      </c>
      <c r="DQ463" s="14" t="e">
        <f t="shared" si="507"/>
        <v>#DIV/0!</v>
      </c>
      <c r="DR463" s="14" t="e">
        <f t="shared" si="507"/>
        <v>#DIV/0!</v>
      </c>
      <c r="DS463" s="14" t="e">
        <f t="shared" si="507"/>
        <v>#DIV/0!</v>
      </c>
      <c r="DT463" s="14" t="e">
        <f t="shared" si="508"/>
        <v>#DIV/0!</v>
      </c>
      <c r="DU463" s="14" t="e">
        <f t="shared" si="508"/>
        <v>#DIV/0!</v>
      </c>
      <c r="DV463" s="14" t="e">
        <f t="shared" si="508"/>
        <v>#DIV/0!</v>
      </c>
      <c r="DW463" s="14" t="e">
        <f t="shared" si="508"/>
        <v>#DIV/0!</v>
      </c>
      <c r="DX463" s="14" t="e">
        <f t="shared" si="508"/>
        <v>#DIV/0!</v>
      </c>
      <c r="DY463" s="14" t="e">
        <f t="shared" si="508"/>
        <v>#DIV/0!</v>
      </c>
      <c r="DZ463" s="14" t="e">
        <f t="shared" si="512"/>
        <v>#DIV/0!</v>
      </c>
    </row>
    <row r="464" spans="1:130">
      <c r="A464" s="18">
        <v>14</v>
      </c>
      <c r="B464" s="15">
        <f t="shared" si="509"/>
        <v>1</v>
      </c>
      <c r="C464" s="18">
        <v>2014</v>
      </c>
      <c r="D464" s="25">
        <f t="shared" si="513"/>
        <v>0</v>
      </c>
      <c r="E464" s="25">
        <f t="shared" si="514"/>
        <v>0</v>
      </c>
      <c r="F464" s="25">
        <f t="shared" si="515"/>
        <v>0</v>
      </c>
      <c r="G464" s="25">
        <f t="shared" si="516"/>
        <v>0</v>
      </c>
      <c r="H464" s="25">
        <f t="shared" si="517"/>
        <v>0</v>
      </c>
      <c r="I464" s="25">
        <f t="shared" si="518"/>
        <v>0</v>
      </c>
      <c r="J464" s="25">
        <f t="shared" si="519"/>
        <v>0</v>
      </c>
      <c r="K464" s="25">
        <f t="shared" si="520"/>
        <v>0</v>
      </c>
      <c r="L464" s="25">
        <f t="shared" si="521"/>
        <v>0</v>
      </c>
      <c r="M464" s="25">
        <f t="shared" si="522"/>
        <v>0</v>
      </c>
      <c r="N464" s="25">
        <f t="shared" si="523"/>
        <v>0</v>
      </c>
      <c r="O464" s="25">
        <f t="shared" si="524"/>
        <v>0</v>
      </c>
      <c r="P464" s="25">
        <f t="shared" ref="P464:P482" si="525">VLOOKUP($C$78,$D$3:$K$63,$A$74,0)*(B452-B451)</f>
        <v>0</v>
      </c>
      <c r="Q464" s="25">
        <f>VLOOKUP($C$79,$D$3:$K$63,$A$74,0)*(B451-B450)</f>
        <v>0</v>
      </c>
      <c r="R464" s="25">
        <f>VLOOKUP($C$80,$D$3:$K$63,$A$74,0)*B450</f>
        <v>0</v>
      </c>
      <c r="S464" s="25"/>
      <c r="T464" s="25"/>
      <c r="U464" s="25"/>
      <c r="V464" s="25"/>
      <c r="W464" s="25"/>
      <c r="X464" s="25"/>
      <c r="Y464" s="25"/>
      <c r="Z464" s="25"/>
      <c r="AA464" s="25"/>
      <c r="AB464" s="25"/>
      <c r="AC464" s="25"/>
      <c r="AD464" s="25"/>
      <c r="AE464" s="25"/>
      <c r="AF464" s="25"/>
      <c r="AG464" s="25"/>
      <c r="AH464" s="25"/>
      <c r="AI464" s="25"/>
      <c r="AJ464" s="25"/>
      <c r="AK464" s="25"/>
      <c r="AL464" s="25"/>
      <c r="AM464" s="25"/>
      <c r="AN464" s="25"/>
      <c r="AO464" s="25"/>
      <c r="AP464" s="25"/>
      <c r="AQ464" s="25"/>
      <c r="AR464" s="25"/>
      <c r="AS464" s="25"/>
      <c r="AT464" s="25"/>
      <c r="AU464" s="25"/>
      <c r="AV464" s="25"/>
      <c r="AW464" s="25"/>
      <c r="AX464" s="25"/>
      <c r="AY464" s="25"/>
      <c r="AZ464" s="25"/>
      <c r="BA464" s="25"/>
      <c r="BB464" s="25"/>
      <c r="BC464" s="25"/>
      <c r="BD464" s="25"/>
      <c r="BE464" s="25"/>
      <c r="BF464" s="25"/>
      <c r="BG464" s="25"/>
      <c r="BH464" s="25"/>
      <c r="BI464" s="25"/>
      <c r="BJ464" s="25"/>
      <c r="BK464" s="25"/>
      <c r="BL464" s="25"/>
      <c r="BM464" s="21">
        <f t="shared" si="510"/>
        <v>0</v>
      </c>
      <c r="BP464" s="18">
        <v>2014</v>
      </c>
      <c r="BQ464" s="14" t="e">
        <f t="shared" si="511"/>
        <v>#DIV/0!</v>
      </c>
      <c r="BR464" s="14" t="e">
        <f t="shared" si="504"/>
        <v>#DIV/0!</v>
      </c>
      <c r="BS464" s="14" t="e">
        <f t="shared" si="504"/>
        <v>#DIV/0!</v>
      </c>
      <c r="BT464" s="14" t="e">
        <f t="shared" si="504"/>
        <v>#DIV/0!</v>
      </c>
      <c r="BU464" s="14" t="e">
        <f t="shared" si="504"/>
        <v>#DIV/0!</v>
      </c>
      <c r="BV464" s="14" t="e">
        <f t="shared" si="504"/>
        <v>#DIV/0!</v>
      </c>
      <c r="BW464" s="14" t="e">
        <f t="shared" si="504"/>
        <v>#DIV/0!</v>
      </c>
      <c r="BX464" s="14" t="e">
        <f t="shared" si="504"/>
        <v>#DIV/0!</v>
      </c>
      <c r="BY464" s="14" t="e">
        <f t="shared" si="504"/>
        <v>#DIV/0!</v>
      </c>
      <c r="BZ464" s="14" t="e">
        <f t="shared" si="504"/>
        <v>#DIV/0!</v>
      </c>
      <c r="CA464" s="14" t="e">
        <f t="shared" si="504"/>
        <v>#DIV/0!</v>
      </c>
      <c r="CB464" s="14" t="e">
        <f t="shared" si="504"/>
        <v>#DIV/0!</v>
      </c>
      <c r="CC464" s="14" t="e">
        <f t="shared" si="504"/>
        <v>#DIV/0!</v>
      </c>
      <c r="CD464" s="14" t="e">
        <f t="shared" si="504"/>
        <v>#DIV/0!</v>
      </c>
      <c r="CE464" s="14" t="e">
        <f t="shared" si="504"/>
        <v>#DIV/0!</v>
      </c>
      <c r="CF464" s="14" t="e">
        <f t="shared" si="504"/>
        <v>#DIV/0!</v>
      </c>
      <c r="CG464" s="14" t="e">
        <f t="shared" si="504"/>
        <v>#DIV/0!</v>
      </c>
      <c r="CH464" s="14" t="e">
        <f t="shared" si="505"/>
        <v>#DIV/0!</v>
      </c>
      <c r="CI464" s="14" t="e">
        <f t="shared" si="505"/>
        <v>#DIV/0!</v>
      </c>
      <c r="CJ464" s="14" t="e">
        <f t="shared" si="505"/>
        <v>#DIV/0!</v>
      </c>
      <c r="CK464" s="14" t="e">
        <f t="shared" si="505"/>
        <v>#DIV/0!</v>
      </c>
      <c r="CL464" s="14" t="e">
        <f t="shared" si="505"/>
        <v>#DIV/0!</v>
      </c>
      <c r="CM464" s="14" t="e">
        <f t="shared" si="505"/>
        <v>#DIV/0!</v>
      </c>
      <c r="CN464" s="14" t="e">
        <f t="shared" si="506"/>
        <v>#DIV/0!</v>
      </c>
      <c r="CO464" s="14" t="e">
        <f t="shared" si="506"/>
        <v>#DIV/0!</v>
      </c>
      <c r="CP464" s="14" t="e">
        <f t="shared" si="506"/>
        <v>#DIV/0!</v>
      </c>
      <c r="CQ464" s="14" t="e">
        <f t="shared" si="506"/>
        <v>#DIV/0!</v>
      </c>
      <c r="CR464" s="14" t="e">
        <f t="shared" si="506"/>
        <v>#DIV/0!</v>
      </c>
      <c r="CS464" s="14" t="e">
        <f t="shared" si="506"/>
        <v>#DIV/0!</v>
      </c>
      <c r="CT464" s="14" t="e">
        <f t="shared" si="506"/>
        <v>#DIV/0!</v>
      </c>
      <c r="CU464" s="14" t="e">
        <f t="shared" si="506"/>
        <v>#DIV/0!</v>
      </c>
      <c r="CV464" s="14" t="e">
        <f t="shared" si="506"/>
        <v>#DIV/0!</v>
      </c>
      <c r="CW464" s="14" t="e">
        <f t="shared" si="506"/>
        <v>#DIV/0!</v>
      </c>
      <c r="CX464" s="14" t="e">
        <f t="shared" si="506"/>
        <v>#DIV/0!</v>
      </c>
      <c r="CY464" s="14" t="e">
        <f t="shared" si="506"/>
        <v>#DIV/0!</v>
      </c>
      <c r="CZ464" s="14" t="e">
        <f t="shared" si="506"/>
        <v>#DIV/0!</v>
      </c>
      <c r="DA464" s="14" t="e">
        <f t="shared" si="506"/>
        <v>#DIV/0!</v>
      </c>
      <c r="DB464" s="14" t="e">
        <f t="shared" si="506"/>
        <v>#DIV/0!</v>
      </c>
      <c r="DC464" s="14" t="e">
        <f t="shared" si="506"/>
        <v>#DIV/0!</v>
      </c>
      <c r="DD464" s="14" t="e">
        <f t="shared" si="507"/>
        <v>#DIV/0!</v>
      </c>
      <c r="DE464" s="14" t="e">
        <f t="shared" si="507"/>
        <v>#DIV/0!</v>
      </c>
      <c r="DF464" s="14" t="e">
        <f t="shared" si="507"/>
        <v>#DIV/0!</v>
      </c>
      <c r="DG464" s="14" t="e">
        <f t="shared" si="507"/>
        <v>#DIV/0!</v>
      </c>
      <c r="DH464" s="14" t="e">
        <f t="shared" si="507"/>
        <v>#DIV/0!</v>
      </c>
      <c r="DI464" s="14" t="e">
        <f t="shared" si="507"/>
        <v>#DIV/0!</v>
      </c>
      <c r="DJ464" s="14" t="e">
        <f t="shared" si="507"/>
        <v>#DIV/0!</v>
      </c>
      <c r="DK464" s="14" t="e">
        <f t="shared" si="507"/>
        <v>#DIV/0!</v>
      </c>
      <c r="DL464" s="14" t="e">
        <f t="shared" si="507"/>
        <v>#DIV/0!</v>
      </c>
      <c r="DM464" s="14" t="e">
        <f t="shared" si="507"/>
        <v>#DIV/0!</v>
      </c>
      <c r="DN464" s="14" t="e">
        <f t="shared" si="507"/>
        <v>#DIV/0!</v>
      </c>
      <c r="DO464" s="14" t="e">
        <f t="shared" si="507"/>
        <v>#DIV/0!</v>
      </c>
      <c r="DP464" s="14" t="e">
        <f t="shared" si="507"/>
        <v>#DIV/0!</v>
      </c>
      <c r="DQ464" s="14" t="e">
        <f t="shared" si="507"/>
        <v>#DIV/0!</v>
      </c>
      <c r="DR464" s="14" t="e">
        <f t="shared" si="507"/>
        <v>#DIV/0!</v>
      </c>
      <c r="DS464" s="14" t="e">
        <f t="shared" si="507"/>
        <v>#DIV/0!</v>
      </c>
      <c r="DT464" s="14" t="e">
        <f t="shared" si="508"/>
        <v>#DIV/0!</v>
      </c>
      <c r="DU464" s="14" t="e">
        <f t="shared" si="508"/>
        <v>#DIV/0!</v>
      </c>
      <c r="DV464" s="14" t="e">
        <f t="shared" si="508"/>
        <v>#DIV/0!</v>
      </c>
      <c r="DW464" s="14" t="e">
        <f t="shared" si="508"/>
        <v>#DIV/0!</v>
      </c>
      <c r="DX464" s="14" t="e">
        <f t="shared" si="508"/>
        <v>#DIV/0!</v>
      </c>
      <c r="DY464" s="14" t="e">
        <f t="shared" si="508"/>
        <v>#DIV/0!</v>
      </c>
      <c r="DZ464" s="14" t="e">
        <f t="shared" si="512"/>
        <v>#DIV/0!</v>
      </c>
    </row>
    <row r="465" spans="1:130">
      <c r="A465" s="18">
        <v>15</v>
      </c>
      <c r="B465" s="15">
        <f t="shared" si="509"/>
        <v>1</v>
      </c>
      <c r="C465" s="18">
        <v>2015</v>
      </c>
      <c r="D465" s="25">
        <f t="shared" si="513"/>
        <v>0</v>
      </c>
      <c r="E465" s="25">
        <f t="shared" si="514"/>
        <v>0</v>
      </c>
      <c r="F465" s="25">
        <f t="shared" si="515"/>
        <v>0</v>
      </c>
      <c r="G465" s="25">
        <f t="shared" si="516"/>
        <v>0</v>
      </c>
      <c r="H465" s="25">
        <f t="shared" si="517"/>
        <v>0</v>
      </c>
      <c r="I465" s="25">
        <f t="shared" si="518"/>
        <v>0</v>
      </c>
      <c r="J465" s="25">
        <f t="shared" si="519"/>
        <v>0</v>
      </c>
      <c r="K465" s="25">
        <f t="shared" si="520"/>
        <v>0</v>
      </c>
      <c r="L465" s="25">
        <f t="shared" si="521"/>
        <v>0</v>
      </c>
      <c r="M465" s="25">
        <f t="shared" si="522"/>
        <v>0</v>
      </c>
      <c r="N465" s="25">
        <f t="shared" si="523"/>
        <v>0</v>
      </c>
      <c r="O465" s="25">
        <f t="shared" si="524"/>
        <v>0</v>
      </c>
      <c r="P465" s="25">
        <f t="shared" si="525"/>
        <v>0</v>
      </c>
      <c r="Q465" s="25">
        <f t="shared" ref="Q465:Q483" si="526">VLOOKUP($C$79,$D$3:$K$63,$A$74,0)*(B452-B451)</f>
        <v>0</v>
      </c>
      <c r="R465" s="25">
        <f>VLOOKUP($C$80,$D$3:$K$63,$A$74,0)*(B451-B450)</f>
        <v>0</v>
      </c>
      <c r="S465" s="25">
        <f>VLOOKUP($C$81,$D$3:$K$63,$A$74,0)*B450</f>
        <v>0</v>
      </c>
      <c r="T465" s="25"/>
      <c r="U465" s="25"/>
      <c r="V465" s="25"/>
      <c r="W465" s="25"/>
      <c r="X465" s="25"/>
      <c r="Y465" s="25"/>
      <c r="Z465" s="25"/>
      <c r="AA465" s="25"/>
      <c r="AB465" s="25"/>
      <c r="AC465" s="25"/>
      <c r="AD465" s="25"/>
      <c r="AE465" s="25"/>
      <c r="AF465" s="25"/>
      <c r="AG465" s="25"/>
      <c r="AH465" s="25"/>
      <c r="AI465" s="25"/>
      <c r="AJ465" s="25"/>
      <c r="AK465" s="25"/>
      <c r="AL465" s="25"/>
      <c r="AM465" s="25"/>
      <c r="AN465" s="25"/>
      <c r="AO465" s="25"/>
      <c r="AP465" s="25"/>
      <c r="AQ465" s="25"/>
      <c r="AR465" s="25"/>
      <c r="AS465" s="25"/>
      <c r="AT465" s="25"/>
      <c r="AU465" s="25"/>
      <c r="AV465" s="25"/>
      <c r="AW465" s="25"/>
      <c r="AX465" s="25"/>
      <c r="AY465" s="25"/>
      <c r="AZ465" s="25"/>
      <c r="BA465" s="25"/>
      <c r="BB465" s="25"/>
      <c r="BC465" s="25"/>
      <c r="BD465" s="25"/>
      <c r="BE465" s="25"/>
      <c r="BF465" s="25"/>
      <c r="BG465" s="25"/>
      <c r="BH465" s="25"/>
      <c r="BI465" s="25"/>
      <c r="BJ465" s="25"/>
      <c r="BK465" s="25"/>
      <c r="BL465" s="25"/>
      <c r="BM465" s="21">
        <f t="shared" si="510"/>
        <v>0</v>
      </c>
      <c r="BP465" s="18">
        <v>2015</v>
      </c>
      <c r="BQ465" s="14" t="e">
        <f t="shared" si="511"/>
        <v>#DIV/0!</v>
      </c>
      <c r="BR465" s="14" t="e">
        <f t="shared" si="504"/>
        <v>#DIV/0!</v>
      </c>
      <c r="BS465" s="14" t="e">
        <f t="shared" si="504"/>
        <v>#DIV/0!</v>
      </c>
      <c r="BT465" s="14" t="e">
        <f t="shared" si="504"/>
        <v>#DIV/0!</v>
      </c>
      <c r="BU465" s="14" t="e">
        <f t="shared" si="504"/>
        <v>#DIV/0!</v>
      </c>
      <c r="BV465" s="14" t="e">
        <f t="shared" si="504"/>
        <v>#DIV/0!</v>
      </c>
      <c r="BW465" s="14" t="e">
        <f t="shared" si="504"/>
        <v>#DIV/0!</v>
      </c>
      <c r="BX465" s="14" t="e">
        <f t="shared" si="504"/>
        <v>#DIV/0!</v>
      </c>
      <c r="BY465" s="14" t="e">
        <f t="shared" si="504"/>
        <v>#DIV/0!</v>
      </c>
      <c r="BZ465" s="14" t="e">
        <f t="shared" si="504"/>
        <v>#DIV/0!</v>
      </c>
      <c r="CA465" s="14" t="e">
        <f t="shared" si="504"/>
        <v>#DIV/0!</v>
      </c>
      <c r="CB465" s="14" t="e">
        <f t="shared" si="504"/>
        <v>#DIV/0!</v>
      </c>
      <c r="CC465" s="14" t="e">
        <f t="shared" si="504"/>
        <v>#DIV/0!</v>
      </c>
      <c r="CD465" s="14" t="e">
        <f t="shared" si="504"/>
        <v>#DIV/0!</v>
      </c>
      <c r="CE465" s="14" t="e">
        <f t="shared" si="504"/>
        <v>#DIV/0!</v>
      </c>
      <c r="CF465" s="14" t="e">
        <f t="shared" si="504"/>
        <v>#DIV/0!</v>
      </c>
      <c r="CG465" s="14" t="e">
        <f t="shared" ref="CG465:CV491" si="527">T465/$BM465</f>
        <v>#DIV/0!</v>
      </c>
      <c r="CH465" s="14" t="e">
        <f t="shared" si="505"/>
        <v>#DIV/0!</v>
      </c>
      <c r="CI465" s="14" t="e">
        <f t="shared" si="505"/>
        <v>#DIV/0!</v>
      </c>
      <c r="CJ465" s="14" t="e">
        <f t="shared" si="505"/>
        <v>#DIV/0!</v>
      </c>
      <c r="CK465" s="14" t="e">
        <f t="shared" si="505"/>
        <v>#DIV/0!</v>
      </c>
      <c r="CL465" s="14" t="e">
        <f t="shared" si="505"/>
        <v>#DIV/0!</v>
      </c>
      <c r="CM465" s="14" t="e">
        <f t="shared" si="505"/>
        <v>#DIV/0!</v>
      </c>
      <c r="CN465" s="14" t="e">
        <f t="shared" si="506"/>
        <v>#DIV/0!</v>
      </c>
      <c r="CO465" s="14" t="e">
        <f t="shared" si="506"/>
        <v>#DIV/0!</v>
      </c>
      <c r="CP465" s="14" t="e">
        <f t="shared" si="506"/>
        <v>#DIV/0!</v>
      </c>
      <c r="CQ465" s="14" t="e">
        <f t="shared" si="506"/>
        <v>#DIV/0!</v>
      </c>
      <c r="CR465" s="14" t="e">
        <f t="shared" si="506"/>
        <v>#DIV/0!</v>
      </c>
      <c r="CS465" s="14" t="e">
        <f t="shared" si="506"/>
        <v>#DIV/0!</v>
      </c>
      <c r="CT465" s="14" t="e">
        <f t="shared" si="506"/>
        <v>#DIV/0!</v>
      </c>
      <c r="CU465" s="14" t="e">
        <f t="shared" si="506"/>
        <v>#DIV/0!</v>
      </c>
      <c r="CV465" s="14" t="e">
        <f t="shared" si="506"/>
        <v>#DIV/0!</v>
      </c>
      <c r="CW465" s="14" t="e">
        <f t="shared" si="506"/>
        <v>#DIV/0!</v>
      </c>
      <c r="CX465" s="14" t="e">
        <f t="shared" si="506"/>
        <v>#DIV/0!</v>
      </c>
      <c r="CY465" s="14" t="e">
        <f t="shared" si="506"/>
        <v>#DIV/0!</v>
      </c>
      <c r="CZ465" s="14" t="e">
        <f t="shared" si="506"/>
        <v>#DIV/0!</v>
      </c>
      <c r="DA465" s="14" t="e">
        <f t="shared" si="506"/>
        <v>#DIV/0!</v>
      </c>
      <c r="DB465" s="14" t="e">
        <f t="shared" si="506"/>
        <v>#DIV/0!</v>
      </c>
      <c r="DC465" s="14" t="e">
        <f t="shared" ref="DC465:DR481" si="528">AP465/$BM465</f>
        <v>#DIV/0!</v>
      </c>
      <c r="DD465" s="14" t="e">
        <f t="shared" si="507"/>
        <v>#DIV/0!</v>
      </c>
      <c r="DE465" s="14" t="e">
        <f t="shared" si="507"/>
        <v>#DIV/0!</v>
      </c>
      <c r="DF465" s="14" t="e">
        <f t="shared" si="507"/>
        <v>#DIV/0!</v>
      </c>
      <c r="DG465" s="14" t="e">
        <f t="shared" si="507"/>
        <v>#DIV/0!</v>
      </c>
      <c r="DH465" s="14" t="e">
        <f t="shared" si="507"/>
        <v>#DIV/0!</v>
      </c>
      <c r="DI465" s="14" t="e">
        <f t="shared" si="507"/>
        <v>#DIV/0!</v>
      </c>
      <c r="DJ465" s="14" t="e">
        <f t="shared" si="507"/>
        <v>#DIV/0!</v>
      </c>
      <c r="DK465" s="14" t="e">
        <f t="shared" si="507"/>
        <v>#DIV/0!</v>
      </c>
      <c r="DL465" s="14" t="e">
        <f t="shared" si="507"/>
        <v>#DIV/0!</v>
      </c>
      <c r="DM465" s="14" t="e">
        <f t="shared" si="507"/>
        <v>#DIV/0!</v>
      </c>
      <c r="DN465" s="14" t="e">
        <f t="shared" si="507"/>
        <v>#DIV/0!</v>
      </c>
      <c r="DO465" s="14" t="e">
        <f t="shared" si="507"/>
        <v>#DIV/0!</v>
      </c>
      <c r="DP465" s="14" t="e">
        <f t="shared" si="507"/>
        <v>#DIV/0!</v>
      </c>
      <c r="DQ465" s="14" t="e">
        <f t="shared" si="507"/>
        <v>#DIV/0!</v>
      </c>
      <c r="DR465" s="14" t="e">
        <f t="shared" si="507"/>
        <v>#DIV/0!</v>
      </c>
      <c r="DS465" s="14" t="e">
        <f t="shared" ref="DS465:DV510" si="529">BF465/$BM465</f>
        <v>#DIV/0!</v>
      </c>
      <c r="DT465" s="14" t="e">
        <f t="shared" si="508"/>
        <v>#DIV/0!</v>
      </c>
      <c r="DU465" s="14" t="e">
        <f t="shared" si="508"/>
        <v>#DIV/0!</v>
      </c>
      <c r="DV465" s="14" t="e">
        <f t="shared" si="508"/>
        <v>#DIV/0!</v>
      </c>
      <c r="DW465" s="14" t="e">
        <f t="shared" si="508"/>
        <v>#DIV/0!</v>
      </c>
      <c r="DX465" s="14" t="e">
        <f t="shared" si="508"/>
        <v>#DIV/0!</v>
      </c>
      <c r="DY465" s="14" t="e">
        <f t="shared" si="508"/>
        <v>#DIV/0!</v>
      </c>
      <c r="DZ465" s="14" t="e">
        <f t="shared" si="512"/>
        <v>#DIV/0!</v>
      </c>
    </row>
    <row r="466" spans="1:130">
      <c r="A466" s="18">
        <v>16</v>
      </c>
      <c r="B466" s="15">
        <f t="shared" si="509"/>
        <v>1</v>
      </c>
      <c r="C466" s="18">
        <v>2016</v>
      </c>
      <c r="D466" s="25">
        <f t="shared" si="513"/>
        <v>0</v>
      </c>
      <c r="E466" s="25">
        <f t="shared" si="514"/>
        <v>0</v>
      </c>
      <c r="F466" s="25">
        <f t="shared" si="515"/>
        <v>0</v>
      </c>
      <c r="G466" s="25">
        <f t="shared" si="516"/>
        <v>0</v>
      </c>
      <c r="H466" s="25">
        <f t="shared" si="517"/>
        <v>0</v>
      </c>
      <c r="I466" s="25">
        <f t="shared" si="518"/>
        <v>0</v>
      </c>
      <c r="J466" s="25">
        <f t="shared" si="519"/>
        <v>0</v>
      </c>
      <c r="K466" s="25">
        <f t="shared" si="520"/>
        <v>0</v>
      </c>
      <c r="L466" s="25">
        <f t="shared" si="521"/>
        <v>0</v>
      </c>
      <c r="M466" s="25">
        <f t="shared" si="522"/>
        <v>0</v>
      </c>
      <c r="N466" s="25">
        <f t="shared" si="523"/>
        <v>0</v>
      </c>
      <c r="O466" s="25">
        <f t="shared" si="524"/>
        <v>0</v>
      </c>
      <c r="P466" s="25">
        <f t="shared" si="525"/>
        <v>0</v>
      </c>
      <c r="Q466" s="25">
        <f t="shared" si="526"/>
        <v>0</v>
      </c>
      <c r="R466" s="25">
        <f t="shared" ref="R466:R484" si="530">VLOOKUP($C$80,$D$3:$K$63,$A$74,0)*(B452-B451)</f>
        <v>0</v>
      </c>
      <c r="S466" s="25">
        <f>VLOOKUP($C$81,$D$3:$K$63,$A$74,0)*(B451-B450)</f>
        <v>0</v>
      </c>
      <c r="T466" s="25">
        <f>VLOOKUP($C$82,$D$3:$K$63,$A$74,0)*B450</f>
        <v>0</v>
      </c>
      <c r="U466" s="25"/>
      <c r="V466" s="25"/>
      <c r="W466" s="25"/>
      <c r="X466" s="25"/>
      <c r="Y466" s="25"/>
      <c r="Z466" s="25"/>
      <c r="AA466" s="25"/>
      <c r="AB466" s="25"/>
      <c r="AC466" s="25"/>
      <c r="AD466" s="25"/>
      <c r="AE466" s="25"/>
      <c r="AF466" s="25"/>
      <c r="AG466" s="25"/>
      <c r="AH466" s="25"/>
      <c r="AI466" s="25"/>
      <c r="AJ466" s="25"/>
      <c r="AK466" s="25"/>
      <c r="AL466" s="25"/>
      <c r="AM466" s="25"/>
      <c r="AN466" s="25"/>
      <c r="AO466" s="25"/>
      <c r="AP466" s="25"/>
      <c r="AQ466" s="25"/>
      <c r="AR466" s="25"/>
      <c r="AS466" s="25"/>
      <c r="AT466" s="25"/>
      <c r="AU466" s="25"/>
      <c r="AV466" s="25"/>
      <c r="AW466" s="25"/>
      <c r="AX466" s="25"/>
      <c r="AY466" s="25"/>
      <c r="AZ466" s="25"/>
      <c r="BA466" s="25"/>
      <c r="BB466" s="25"/>
      <c r="BC466" s="25"/>
      <c r="BD466" s="25"/>
      <c r="BE466" s="25"/>
      <c r="BF466" s="25"/>
      <c r="BG466" s="25"/>
      <c r="BH466" s="25"/>
      <c r="BI466" s="25"/>
      <c r="BJ466" s="25"/>
      <c r="BK466" s="25"/>
      <c r="BL466" s="25"/>
      <c r="BM466" s="21">
        <f t="shared" si="510"/>
        <v>0</v>
      </c>
      <c r="BP466" s="18">
        <v>2016</v>
      </c>
      <c r="BQ466" s="14" t="e">
        <f t="shared" si="511"/>
        <v>#DIV/0!</v>
      </c>
      <c r="BR466" s="14" t="e">
        <f t="shared" si="511"/>
        <v>#DIV/0!</v>
      </c>
      <c r="BS466" s="14" t="e">
        <f t="shared" si="511"/>
        <v>#DIV/0!</v>
      </c>
      <c r="BT466" s="14" t="e">
        <f t="shared" si="511"/>
        <v>#DIV/0!</v>
      </c>
      <c r="BU466" s="14" t="e">
        <f t="shared" si="511"/>
        <v>#DIV/0!</v>
      </c>
      <c r="BV466" s="14" t="e">
        <f t="shared" si="511"/>
        <v>#DIV/0!</v>
      </c>
      <c r="BW466" s="14" t="e">
        <f t="shared" si="511"/>
        <v>#DIV/0!</v>
      </c>
      <c r="BX466" s="14" t="e">
        <f t="shared" si="511"/>
        <v>#DIV/0!</v>
      </c>
      <c r="BY466" s="14" t="e">
        <f t="shared" si="511"/>
        <v>#DIV/0!</v>
      </c>
      <c r="BZ466" s="14" t="e">
        <f t="shared" si="511"/>
        <v>#DIV/0!</v>
      </c>
      <c r="CA466" s="14" t="e">
        <f t="shared" si="511"/>
        <v>#DIV/0!</v>
      </c>
      <c r="CB466" s="14" t="e">
        <f t="shared" si="511"/>
        <v>#DIV/0!</v>
      </c>
      <c r="CC466" s="14" t="e">
        <f t="shared" si="511"/>
        <v>#DIV/0!</v>
      </c>
      <c r="CD466" s="14" t="e">
        <f t="shared" si="511"/>
        <v>#DIV/0!</v>
      </c>
      <c r="CE466" s="14" t="e">
        <f t="shared" si="511"/>
        <v>#DIV/0!</v>
      </c>
      <c r="CF466" s="14" t="e">
        <f t="shared" si="511"/>
        <v>#DIV/0!</v>
      </c>
      <c r="CG466" s="14" t="e">
        <f t="shared" si="527"/>
        <v>#DIV/0!</v>
      </c>
      <c r="CH466" s="14" t="e">
        <f t="shared" si="505"/>
        <v>#DIV/0!</v>
      </c>
      <c r="CI466" s="14" t="e">
        <f t="shared" si="505"/>
        <v>#DIV/0!</v>
      </c>
      <c r="CJ466" s="14" t="e">
        <f t="shared" si="505"/>
        <v>#DIV/0!</v>
      </c>
      <c r="CK466" s="14" t="e">
        <f t="shared" si="505"/>
        <v>#DIV/0!</v>
      </c>
      <c r="CL466" s="14" t="e">
        <f t="shared" si="505"/>
        <v>#DIV/0!</v>
      </c>
      <c r="CM466" s="14" t="e">
        <f t="shared" si="505"/>
        <v>#DIV/0!</v>
      </c>
      <c r="CN466" s="14" t="e">
        <f t="shared" si="505"/>
        <v>#DIV/0!</v>
      </c>
      <c r="CO466" s="14" t="e">
        <f t="shared" si="505"/>
        <v>#DIV/0!</v>
      </c>
      <c r="CP466" s="14" t="e">
        <f t="shared" si="505"/>
        <v>#DIV/0!</v>
      </c>
      <c r="CQ466" s="14" t="e">
        <f t="shared" si="505"/>
        <v>#DIV/0!</v>
      </c>
      <c r="CR466" s="14" t="e">
        <f t="shared" si="505"/>
        <v>#DIV/0!</v>
      </c>
      <c r="CS466" s="14" t="e">
        <f t="shared" si="505"/>
        <v>#DIV/0!</v>
      </c>
      <c r="CT466" s="14" t="e">
        <f t="shared" si="505"/>
        <v>#DIV/0!</v>
      </c>
      <c r="CU466" s="14" t="e">
        <f t="shared" si="505"/>
        <v>#DIV/0!</v>
      </c>
      <c r="CV466" s="14" t="e">
        <f t="shared" si="505"/>
        <v>#DIV/0!</v>
      </c>
      <c r="CW466" s="14" t="e">
        <f t="shared" si="505"/>
        <v>#DIV/0!</v>
      </c>
      <c r="CX466" s="14" t="e">
        <f t="shared" ref="CX466:DM493" si="531">AK466/$BM466</f>
        <v>#DIV/0!</v>
      </c>
      <c r="CY466" s="14" t="e">
        <f t="shared" si="531"/>
        <v>#DIV/0!</v>
      </c>
      <c r="CZ466" s="14" t="e">
        <f t="shared" si="531"/>
        <v>#DIV/0!</v>
      </c>
      <c r="DA466" s="14" t="e">
        <f t="shared" si="531"/>
        <v>#DIV/0!</v>
      </c>
      <c r="DB466" s="14" t="e">
        <f t="shared" si="531"/>
        <v>#DIV/0!</v>
      </c>
      <c r="DC466" s="14" t="e">
        <f t="shared" si="528"/>
        <v>#DIV/0!</v>
      </c>
      <c r="DD466" s="14" t="e">
        <f t="shared" si="528"/>
        <v>#DIV/0!</v>
      </c>
      <c r="DE466" s="14" t="e">
        <f t="shared" si="528"/>
        <v>#DIV/0!</v>
      </c>
      <c r="DF466" s="14" t="e">
        <f t="shared" si="528"/>
        <v>#DIV/0!</v>
      </c>
      <c r="DG466" s="14" t="e">
        <f t="shared" si="528"/>
        <v>#DIV/0!</v>
      </c>
      <c r="DH466" s="14" t="e">
        <f t="shared" si="528"/>
        <v>#DIV/0!</v>
      </c>
      <c r="DI466" s="14" t="e">
        <f t="shared" si="528"/>
        <v>#DIV/0!</v>
      </c>
      <c r="DJ466" s="14" t="e">
        <f t="shared" si="528"/>
        <v>#DIV/0!</v>
      </c>
      <c r="DK466" s="14" t="e">
        <f t="shared" si="528"/>
        <v>#DIV/0!</v>
      </c>
      <c r="DL466" s="14" t="e">
        <f t="shared" si="528"/>
        <v>#DIV/0!</v>
      </c>
      <c r="DM466" s="14" t="e">
        <f t="shared" si="528"/>
        <v>#DIV/0!</v>
      </c>
      <c r="DN466" s="14" t="e">
        <f t="shared" si="528"/>
        <v>#DIV/0!</v>
      </c>
      <c r="DO466" s="14" t="e">
        <f t="shared" si="528"/>
        <v>#DIV/0!</v>
      </c>
      <c r="DP466" s="14" t="e">
        <f t="shared" si="528"/>
        <v>#DIV/0!</v>
      </c>
      <c r="DQ466" s="14" t="e">
        <f t="shared" si="528"/>
        <v>#DIV/0!</v>
      </c>
      <c r="DR466" s="14" t="e">
        <f t="shared" si="528"/>
        <v>#DIV/0!</v>
      </c>
      <c r="DS466" s="14" t="e">
        <f t="shared" si="529"/>
        <v>#DIV/0!</v>
      </c>
      <c r="DT466" s="14" t="e">
        <f t="shared" si="508"/>
        <v>#DIV/0!</v>
      </c>
      <c r="DU466" s="14" t="e">
        <f t="shared" si="508"/>
        <v>#DIV/0!</v>
      </c>
      <c r="DV466" s="14" t="e">
        <f t="shared" si="508"/>
        <v>#DIV/0!</v>
      </c>
      <c r="DW466" s="14" t="e">
        <f t="shared" si="508"/>
        <v>#DIV/0!</v>
      </c>
      <c r="DX466" s="14" t="e">
        <f t="shared" si="508"/>
        <v>#DIV/0!</v>
      </c>
      <c r="DY466" s="14" t="e">
        <f t="shared" si="508"/>
        <v>#DIV/0!</v>
      </c>
      <c r="DZ466" s="14" t="e">
        <f t="shared" si="512"/>
        <v>#DIV/0!</v>
      </c>
    </row>
    <row r="467" spans="1:130">
      <c r="A467" s="18">
        <v>17</v>
      </c>
      <c r="B467" s="15">
        <f t="shared" si="509"/>
        <v>1</v>
      </c>
      <c r="C467" s="18">
        <v>2017</v>
      </c>
      <c r="D467" s="25">
        <f t="shared" si="513"/>
        <v>0</v>
      </c>
      <c r="E467" s="25">
        <f t="shared" si="514"/>
        <v>0</v>
      </c>
      <c r="F467" s="25">
        <f t="shared" si="515"/>
        <v>0</v>
      </c>
      <c r="G467" s="25">
        <f t="shared" si="516"/>
        <v>0</v>
      </c>
      <c r="H467" s="25">
        <f t="shared" si="517"/>
        <v>0</v>
      </c>
      <c r="I467" s="25">
        <f t="shared" si="518"/>
        <v>0</v>
      </c>
      <c r="J467" s="25">
        <f t="shared" si="519"/>
        <v>0</v>
      </c>
      <c r="K467" s="25">
        <f t="shared" si="520"/>
        <v>0</v>
      </c>
      <c r="L467" s="25">
        <f t="shared" si="521"/>
        <v>0</v>
      </c>
      <c r="M467" s="25">
        <f t="shared" si="522"/>
        <v>0</v>
      </c>
      <c r="N467" s="25">
        <f t="shared" si="523"/>
        <v>0</v>
      </c>
      <c r="O467" s="25">
        <f t="shared" si="524"/>
        <v>0</v>
      </c>
      <c r="P467" s="25">
        <f t="shared" si="525"/>
        <v>0</v>
      </c>
      <c r="Q467" s="25">
        <f t="shared" si="526"/>
        <v>0</v>
      </c>
      <c r="R467" s="25">
        <f t="shared" si="530"/>
        <v>0</v>
      </c>
      <c r="S467" s="25">
        <f t="shared" ref="S467:S485" si="532">VLOOKUP($C$81,$D$3:$K$63,$A$74,0)*(B452-B451)</f>
        <v>0</v>
      </c>
      <c r="T467" s="25">
        <f>VLOOKUP($C$82,$D$3:$K$63,$A$74,0)*(B451-B450)</f>
        <v>0</v>
      </c>
      <c r="U467" s="25">
        <f>VLOOKUP($C$83,$D$3:$K$63,$A$74,0)*B450</f>
        <v>0</v>
      </c>
      <c r="V467" s="25"/>
      <c r="W467" s="25"/>
      <c r="X467" s="25"/>
      <c r="Y467" s="25"/>
      <c r="Z467" s="25"/>
      <c r="AA467" s="25"/>
      <c r="AB467" s="25"/>
      <c r="AC467" s="25"/>
      <c r="AD467" s="25"/>
      <c r="AE467" s="25"/>
      <c r="AF467" s="25"/>
      <c r="AG467" s="25"/>
      <c r="AH467" s="25"/>
      <c r="AI467" s="25"/>
      <c r="AJ467" s="25"/>
      <c r="AK467" s="25"/>
      <c r="AL467" s="25"/>
      <c r="AM467" s="25"/>
      <c r="AN467" s="25"/>
      <c r="AO467" s="25"/>
      <c r="AP467" s="25"/>
      <c r="AQ467" s="25"/>
      <c r="AR467" s="25"/>
      <c r="AS467" s="25"/>
      <c r="AT467" s="25"/>
      <c r="AU467" s="25"/>
      <c r="AV467" s="25"/>
      <c r="AW467" s="25"/>
      <c r="AX467" s="25"/>
      <c r="AY467" s="25"/>
      <c r="AZ467" s="25"/>
      <c r="BA467" s="25"/>
      <c r="BB467" s="25"/>
      <c r="BC467" s="25"/>
      <c r="BD467" s="25"/>
      <c r="BE467" s="25"/>
      <c r="BF467" s="25"/>
      <c r="BG467" s="25"/>
      <c r="BH467" s="25"/>
      <c r="BI467" s="25"/>
      <c r="BJ467" s="25"/>
      <c r="BK467" s="25"/>
      <c r="BL467" s="25"/>
      <c r="BM467" s="21">
        <f t="shared" si="510"/>
        <v>0</v>
      </c>
      <c r="BP467" s="18">
        <v>2017</v>
      </c>
      <c r="BQ467" s="14" t="e">
        <f t="shared" si="511"/>
        <v>#DIV/0!</v>
      </c>
      <c r="BR467" s="14" t="e">
        <f t="shared" si="511"/>
        <v>#DIV/0!</v>
      </c>
      <c r="BS467" s="14" t="e">
        <f t="shared" si="511"/>
        <v>#DIV/0!</v>
      </c>
      <c r="BT467" s="14" t="e">
        <f t="shared" si="511"/>
        <v>#DIV/0!</v>
      </c>
      <c r="BU467" s="14" t="e">
        <f t="shared" si="511"/>
        <v>#DIV/0!</v>
      </c>
      <c r="BV467" s="14" t="e">
        <f t="shared" si="511"/>
        <v>#DIV/0!</v>
      </c>
      <c r="BW467" s="14" t="e">
        <f t="shared" si="511"/>
        <v>#DIV/0!</v>
      </c>
      <c r="BX467" s="14" t="e">
        <f t="shared" si="511"/>
        <v>#DIV/0!</v>
      </c>
      <c r="BY467" s="14" t="e">
        <f t="shared" si="511"/>
        <v>#DIV/0!</v>
      </c>
      <c r="BZ467" s="14" t="e">
        <f t="shared" si="511"/>
        <v>#DIV/0!</v>
      </c>
      <c r="CA467" s="14" t="e">
        <f t="shared" si="511"/>
        <v>#DIV/0!</v>
      </c>
      <c r="CB467" s="14" t="e">
        <f t="shared" si="511"/>
        <v>#DIV/0!</v>
      </c>
      <c r="CC467" s="14" t="e">
        <f t="shared" si="511"/>
        <v>#DIV/0!</v>
      </c>
      <c r="CD467" s="14" t="e">
        <f t="shared" si="511"/>
        <v>#DIV/0!</v>
      </c>
      <c r="CE467" s="14" t="e">
        <f t="shared" si="511"/>
        <v>#DIV/0!</v>
      </c>
      <c r="CF467" s="14" t="e">
        <f t="shared" si="511"/>
        <v>#DIV/0!</v>
      </c>
      <c r="CG467" s="14" t="e">
        <f t="shared" si="527"/>
        <v>#DIV/0!</v>
      </c>
      <c r="CH467" s="14" t="e">
        <f t="shared" si="505"/>
        <v>#DIV/0!</v>
      </c>
      <c r="CI467" s="14" t="e">
        <f t="shared" si="505"/>
        <v>#DIV/0!</v>
      </c>
      <c r="CJ467" s="14" t="e">
        <f t="shared" si="505"/>
        <v>#DIV/0!</v>
      </c>
      <c r="CK467" s="14" t="e">
        <f t="shared" si="505"/>
        <v>#DIV/0!</v>
      </c>
      <c r="CL467" s="14" t="e">
        <f t="shared" si="505"/>
        <v>#DIV/0!</v>
      </c>
      <c r="CM467" s="14" t="e">
        <f t="shared" si="505"/>
        <v>#DIV/0!</v>
      </c>
      <c r="CN467" s="14" t="e">
        <f t="shared" si="505"/>
        <v>#DIV/0!</v>
      </c>
      <c r="CO467" s="14" t="e">
        <f t="shared" si="505"/>
        <v>#DIV/0!</v>
      </c>
      <c r="CP467" s="14" t="e">
        <f t="shared" si="505"/>
        <v>#DIV/0!</v>
      </c>
      <c r="CQ467" s="14" t="e">
        <f t="shared" si="505"/>
        <v>#DIV/0!</v>
      </c>
      <c r="CR467" s="14" t="e">
        <f t="shared" si="505"/>
        <v>#DIV/0!</v>
      </c>
      <c r="CS467" s="14" t="e">
        <f t="shared" si="505"/>
        <v>#DIV/0!</v>
      </c>
      <c r="CT467" s="14" t="e">
        <f t="shared" si="505"/>
        <v>#DIV/0!</v>
      </c>
      <c r="CU467" s="14" t="e">
        <f t="shared" si="505"/>
        <v>#DIV/0!</v>
      </c>
      <c r="CV467" s="14" t="e">
        <f t="shared" si="505"/>
        <v>#DIV/0!</v>
      </c>
      <c r="CW467" s="14" t="e">
        <f t="shared" si="505"/>
        <v>#DIV/0!</v>
      </c>
      <c r="CX467" s="14" t="e">
        <f t="shared" si="531"/>
        <v>#DIV/0!</v>
      </c>
      <c r="CY467" s="14" t="e">
        <f t="shared" si="531"/>
        <v>#DIV/0!</v>
      </c>
      <c r="CZ467" s="14" t="e">
        <f t="shared" si="531"/>
        <v>#DIV/0!</v>
      </c>
      <c r="DA467" s="14" t="e">
        <f t="shared" si="531"/>
        <v>#DIV/0!</v>
      </c>
      <c r="DB467" s="14" t="e">
        <f t="shared" si="531"/>
        <v>#DIV/0!</v>
      </c>
      <c r="DC467" s="14" t="e">
        <f t="shared" si="528"/>
        <v>#DIV/0!</v>
      </c>
      <c r="DD467" s="14" t="e">
        <f t="shared" si="528"/>
        <v>#DIV/0!</v>
      </c>
      <c r="DE467" s="14" t="e">
        <f t="shared" si="528"/>
        <v>#DIV/0!</v>
      </c>
      <c r="DF467" s="14" t="e">
        <f t="shared" si="528"/>
        <v>#DIV/0!</v>
      </c>
      <c r="DG467" s="14" t="e">
        <f t="shared" si="528"/>
        <v>#DIV/0!</v>
      </c>
      <c r="DH467" s="14" t="e">
        <f t="shared" si="528"/>
        <v>#DIV/0!</v>
      </c>
      <c r="DI467" s="14" t="e">
        <f t="shared" si="528"/>
        <v>#DIV/0!</v>
      </c>
      <c r="DJ467" s="14" t="e">
        <f t="shared" si="528"/>
        <v>#DIV/0!</v>
      </c>
      <c r="DK467" s="14" t="e">
        <f t="shared" si="528"/>
        <v>#DIV/0!</v>
      </c>
      <c r="DL467" s="14" t="e">
        <f t="shared" si="528"/>
        <v>#DIV/0!</v>
      </c>
      <c r="DM467" s="14" t="e">
        <f t="shared" si="528"/>
        <v>#DIV/0!</v>
      </c>
      <c r="DN467" s="14" t="e">
        <f t="shared" si="528"/>
        <v>#DIV/0!</v>
      </c>
      <c r="DO467" s="14" t="e">
        <f t="shared" si="528"/>
        <v>#DIV/0!</v>
      </c>
      <c r="DP467" s="14" t="e">
        <f t="shared" si="528"/>
        <v>#DIV/0!</v>
      </c>
      <c r="DQ467" s="14" t="e">
        <f t="shared" si="528"/>
        <v>#DIV/0!</v>
      </c>
      <c r="DR467" s="14" t="e">
        <f t="shared" si="528"/>
        <v>#DIV/0!</v>
      </c>
      <c r="DS467" s="14" t="e">
        <f t="shared" si="529"/>
        <v>#DIV/0!</v>
      </c>
      <c r="DT467" s="14" t="e">
        <f t="shared" si="508"/>
        <v>#DIV/0!</v>
      </c>
      <c r="DU467" s="14" t="e">
        <f t="shared" si="508"/>
        <v>#DIV/0!</v>
      </c>
      <c r="DV467" s="14" t="e">
        <f t="shared" si="508"/>
        <v>#DIV/0!</v>
      </c>
      <c r="DW467" s="14" t="e">
        <f t="shared" si="508"/>
        <v>#DIV/0!</v>
      </c>
      <c r="DX467" s="14" t="e">
        <f t="shared" si="508"/>
        <v>#DIV/0!</v>
      </c>
      <c r="DY467" s="14" t="e">
        <f t="shared" si="508"/>
        <v>#DIV/0!</v>
      </c>
      <c r="DZ467" s="14" t="e">
        <f t="shared" si="512"/>
        <v>#DIV/0!</v>
      </c>
    </row>
    <row r="468" spans="1:130">
      <c r="A468" s="18">
        <v>18</v>
      </c>
      <c r="B468" s="15">
        <f t="shared" si="509"/>
        <v>1</v>
      </c>
      <c r="C468" s="18">
        <v>2018</v>
      </c>
      <c r="D468" s="25">
        <f t="shared" si="513"/>
        <v>0</v>
      </c>
      <c r="E468" s="25">
        <f t="shared" si="514"/>
        <v>0</v>
      </c>
      <c r="F468" s="25">
        <f t="shared" si="515"/>
        <v>0</v>
      </c>
      <c r="G468" s="25">
        <f t="shared" si="516"/>
        <v>0</v>
      </c>
      <c r="H468" s="25">
        <f t="shared" si="517"/>
        <v>0</v>
      </c>
      <c r="I468" s="25">
        <f t="shared" si="518"/>
        <v>0</v>
      </c>
      <c r="J468" s="25">
        <f t="shared" si="519"/>
        <v>0</v>
      </c>
      <c r="K468" s="25">
        <f t="shared" si="520"/>
        <v>0</v>
      </c>
      <c r="L468" s="25">
        <f t="shared" si="521"/>
        <v>0</v>
      </c>
      <c r="M468" s="25">
        <f t="shared" si="522"/>
        <v>0</v>
      </c>
      <c r="N468" s="25">
        <f t="shared" si="523"/>
        <v>0</v>
      </c>
      <c r="O468" s="25">
        <f t="shared" si="524"/>
        <v>0</v>
      </c>
      <c r="P468" s="25">
        <f t="shared" si="525"/>
        <v>0</v>
      </c>
      <c r="Q468" s="25">
        <f t="shared" si="526"/>
        <v>0</v>
      </c>
      <c r="R468" s="25">
        <f t="shared" si="530"/>
        <v>0</v>
      </c>
      <c r="S468" s="25">
        <f t="shared" si="532"/>
        <v>0</v>
      </c>
      <c r="T468" s="25">
        <f t="shared" ref="T468:T486" si="533">VLOOKUP($C$82,$D$3:$K$63,$A$74,0)*(B452-B451)</f>
        <v>0</v>
      </c>
      <c r="U468" s="25">
        <f>VLOOKUP($C$83,$D$3:$K$63,$A$74,0)*(B451-B450)</f>
        <v>0</v>
      </c>
      <c r="V468" s="25">
        <f>VLOOKUP($C$84,$D$3:$K$63,$A$74,0)*B450</f>
        <v>0</v>
      </c>
      <c r="W468" s="25"/>
      <c r="X468" s="25"/>
      <c r="Y468" s="25"/>
      <c r="Z468" s="25"/>
      <c r="AA468" s="25"/>
      <c r="AB468" s="25"/>
      <c r="AC468" s="25"/>
      <c r="AD468" s="25"/>
      <c r="AE468" s="25"/>
      <c r="AF468" s="25"/>
      <c r="AG468" s="25"/>
      <c r="AH468" s="25"/>
      <c r="AI468" s="25"/>
      <c r="AJ468" s="25"/>
      <c r="AK468" s="25"/>
      <c r="AL468" s="25"/>
      <c r="AM468" s="25"/>
      <c r="AN468" s="25"/>
      <c r="AO468" s="25"/>
      <c r="AP468" s="25"/>
      <c r="AQ468" s="25"/>
      <c r="AR468" s="25"/>
      <c r="AS468" s="25"/>
      <c r="AT468" s="25"/>
      <c r="AU468" s="25"/>
      <c r="AV468" s="25"/>
      <c r="AW468" s="25"/>
      <c r="AX468" s="25"/>
      <c r="AY468" s="25"/>
      <c r="AZ468" s="25"/>
      <c r="BA468" s="25"/>
      <c r="BB468" s="25"/>
      <c r="BC468" s="25"/>
      <c r="BD468" s="25"/>
      <c r="BE468" s="25"/>
      <c r="BF468" s="25"/>
      <c r="BG468" s="25"/>
      <c r="BH468" s="25"/>
      <c r="BI468" s="25"/>
      <c r="BJ468" s="25"/>
      <c r="BK468" s="25"/>
      <c r="BL468" s="25"/>
      <c r="BM468" s="21">
        <f t="shared" si="510"/>
        <v>0</v>
      </c>
      <c r="BP468" s="18">
        <v>2018</v>
      </c>
      <c r="BQ468" s="14" t="e">
        <f t="shared" si="511"/>
        <v>#DIV/0!</v>
      </c>
      <c r="BR468" s="14" t="e">
        <f t="shared" si="511"/>
        <v>#DIV/0!</v>
      </c>
      <c r="BS468" s="14" t="e">
        <f t="shared" si="511"/>
        <v>#DIV/0!</v>
      </c>
      <c r="BT468" s="14" t="e">
        <f t="shared" si="511"/>
        <v>#DIV/0!</v>
      </c>
      <c r="BU468" s="14" t="e">
        <f t="shared" si="511"/>
        <v>#DIV/0!</v>
      </c>
      <c r="BV468" s="14" t="e">
        <f t="shared" si="511"/>
        <v>#DIV/0!</v>
      </c>
      <c r="BW468" s="14" t="e">
        <f t="shared" si="511"/>
        <v>#DIV/0!</v>
      </c>
      <c r="BX468" s="14" t="e">
        <f t="shared" si="511"/>
        <v>#DIV/0!</v>
      </c>
      <c r="BY468" s="14" t="e">
        <f t="shared" si="511"/>
        <v>#DIV/0!</v>
      </c>
      <c r="BZ468" s="14" t="e">
        <f t="shared" si="511"/>
        <v>#DIV/0!</v>
      </c>
      <c r="CA468" s="14" t="e">
        <f t="shared" si="511"/>
        <v>#DIV/0!</v>
      </c>
      <c r="CB468" s="14" t="e">
        <f t="shared" si="511"/>
        <v>#DIV/0!</v>
      </c>
      <c r="CC468" s="14" t="e">
        <f t="shared" si="511"/>
        <v>#DIV/0!</v>
      </c>
      <c r="CD468" s="14" t="e">
        <f t="shared" si="511"/>
        <v>#DIV/0!</v>
      </c>
      <c r="CE468" s="14" t="e">
        <f t="shared" si="511"/>
        <v>#DIV/0!</v>
      </c>
      <c r="CF468" s="14" t="e">
        <f t="shared" si="511"/>
        <v>#DIV/0!</v>
      </c>
      <c r="CG468" s="14" t="e">
        <f t="shared" si="527"/>
        <v>#DIV/0!</v>
      </c>
      <c r="CH468" s="14" t="e">
        <f t="shared" si="505"/>
        <v>#DIV/0!</v>
      </c>
      <c r="CI468" s="14" t="e">
        <f t="shared" si="505"/>
        <v>#DIV/0!</v>
      </c>
      <c r="CJ468" s="14" t="e">
        <f t="shared" si="505"/>
        <v>#DIV/0!</v>
      </c>
      <c r="CK468" s="14" t="e">
        <f t="shared" si="505"/>
        <v>#DIV/0!</v>
      </c>
      <c r="CL468" s="14" t="e">
        <f t="shared" si="505"/>
        <v>#DIV/0!</v>
      </c>
      <c r="CM468" s="14" t="e">
        <f t="shared" si="505"/>
        <v>#DIV/0!</v>
      </c>
      <c r="CN468" s="14" t="e">
        <f t="shared" si="505"/>
        <v>#DIV/0!</v>
      </c>
      <c r="CO468" s="14" t="e">
        <f t="shared" si="505"/>
        <v>#DIV/0!</v>
      </c>
      <c r="CP468" s="14" t="e">
        <f t="shared" si="505"/>
        <v>#DIV/0!</v>
      </c>
      <c r="CQ468" s="14" t="e">
        <f t="shared" si="505"/>
        <v>#DIV/0!</v>
      </c>
      <c r="CR468" s="14" t="e">
        <f t="shared" si="505"/>
        <v>#DIV/0!</v>
      </c>
      <c r="CS468" s="14" t="e">
        <f t="shared" si="505"/>
        <v>#DIV/0!</v>
      </c>
      <c r="CT468" s="14" t="e">
        <f t="shared" si="505"/>
        <v>#DIV/0!</v>
      </c>
      <c r="CU468" s="14" t="e">
        <f t="shared" si="505"/>
        <v>#DIV/0!</v>
      </c>
      <c r="CV468" s="14" t="e">
        <f t="shared" si="505"/>
        <v>#DIV/0!</v>
      </c>
      <c r="CW468" s="14" t="e">
        <f t="shared" si="505"/>
        <v>#DIV/0!</v>
      </c>
      <c r="CX468" s="14" t="e">
        <f t="shared" si="531"/>
        <v>#DIV/0!</v>
      </c>
      <c r="CY468" s="14" t="e">
        <f t="shared" si="531"/>
        <v>#DIV/0!</v>
      </c>
      <c r="CZ468" s="14" t="e">
        <f t="shared" si="531"/>
        <v>#DIV/0!</v>
      </c>
      <c r="DA468" s="14" t="e">
        <f t="shared" si="531"/>
        <v>#DIV/0!</v>
      </c>
      <c r="DB468" s="14" t="e">
        <f t="shared" si="531"/>
        <v>#DIV/0!</v>
      </c>
      <c r="DC468" s="14" t="e">
        <f t="shared" si="528"/>
        <v>#DIV/0!</v>
      </c>
      <c r="DD468" s="14" t="e">
        <f t="shared" si="528"/>
        <v>#DIV/0!</v>
      </c>
      <c r="DE468" s="14" t="e">
        <f t="shared" si="528"/>
        <v>#DIV/0!</v>
      </c>
      <c r="DF468" s="14" t="e">
        <f t="shared" si="528"/>
        <v>#DIV/0!</v>
      </c>
      <c r="DG468" s="14" t="e">
        <f t="shared" si="528"/>
        <v>#DIV/0!</v>
      </c>
      <c r="DH468" s="14" t="e">
        <f t="shared" si="528"/>
        <v>#DIV/0!</v>
      </c>
      <c r="DI468" s="14" t="e">
        <f t="shared" si="528"/>
        <v>#DIV/0!</v>
      </c>
      <c r="DJ468" s="14" t="e">
        <f t="shared" si="528"/>
        <v>#DIV/0!</v>
      </c>
      <c r="DK468" s="14" t="e">
        <f t="shared" si="528"/>
        <v>#DIV/0!</v>
      </c>
      <c r="DL468" s="14" t="e">
        <f t="shared" si="528"/>
        <v>#DIV/0!</v>
      </c>
      <c r="DM468" s="14" t="e">
        <f t="shared" si="528"/>
        <v>#DIV/0!</v>
      </c>
      <c r="DN468" s="14" t="e">
        <f t="shared" si="528"/>
        <v>#DIV/0!</v>
      </c>
      <c r="DO468" s="14" t="e">
        <f t="shared" si="528"/>
        <v>#DIV/0!</v>
      </c>
      <c r="DP468" s="14" t="e">
        <f t="shared" si="528"/>
        <v>#DIV/0!</v>
      </c>
      <c r="DQ468" s="14" t="e">
        <f t="shared" si="528"/>
        <v>#DIV/0!</v>
      </c>
      <c r="DR468" s="14" t="e">
        <f t="shared" si="528"/>
        <v>#DIV/0!</v>
      </c>
      <c r="DS468" s="14" t="e">
        <f t="shared" si="529"/>
        <v>#DIV/0!</v>
      </c>
      <c r="DT468" s="14" t="e">
        <f t="shared" si="508"/>
        <v>#DIV/0!</v>
      </c>
      <c r="DU468" s="14" t="e">
        <f t="shared" si="508"/>
        <v>#DIV/0!</v>
      </c>
      <c r="DV468" s="14" t="e">
        <f t="shared" si="508"/>
        <v>#DIV/0!</v>
      </c>
      <c r="DW468" s="14" t="e">
        <f t="shared" si="508"/>
        <v>#DIV/0!</v>
      </c>
      <c r="DX468" s="14" t="e">
        <f t="shared" si="508"/>
        <v>#DIV/0!</v>
      </c>
      <c r="DY468" s="14" t="e">
        <f t="shared" si="508"/>
        <v>#DIV/0!</v>
      </c>
      <c r="DZ468" s="14" t="e">
        <f t="shared" si="512"/>
        <v>#DIV/0!</v>
      </c>
    </row>
    <row r="469" spans="1:130">
      <c r="A469" s="18">
        <v>19</v>
      </c>
      <c r="B469" s="15">
        <f t="shared" si="509"/>
        <v>1</v>
      </c>
      <c r="C469" s="18">
        <v>2019</v>
      </c>
      <c r="D469" s="25">
        <f t="shared" si="513"/>
        <v>0</v>
      </c>
      <c r="E469" s="25">
        <f t="shared" si="514"/>
        <v>0</v>
      </c>
      <c r="F469" s="25">
        <f t="shared" si="515"/>
        <v>0</v>
      </c>
      <c r="G469" s="25">
        <f t="shared" si="516"/>
        <v>0</v>
      </c>
      <c r="H469" s="25">
        <f t="shared" si="517"/>
        <v>0</v>
      </c>
      <c r="I469" s="25">
        <f t="shared" si="518"/>
        <v>0</v>
      </c>
      <c r="J469" s="25">
        <f t="shared" si="519"/>
        <v>0</v>
      </c>
      <c r="K469" s="25">
        <f t="shared" si="520"/>
        <v>0</v>
      </c>
      <c r="L469" s="25">
        <f t="shared" si="521"/>
        <v>0</v>
      </c>
      <c r="M469" s="25">
        <f t="shared" si="522"/>
        <v>0</v>
      </c>
      <c r="N469" s="25">
        <f t="shared" si="523"/>
        <v>0</v>
      </c>
      <c r="O469" s="25">
        <f t="shared" si="524"/>
        <v>0</v>
      </c>
      <c r="P469" s="25">
        <f t="shared" si="525"/>
        <v>0</v>
      </c>
      <c r="Q469" s="25">
        <f t="shared" si="526"/>
        <v>0</v>
      </c>
      <c r="R469" s="25">
        <f t="shared" si="530"/>
        <v>0</v>
      </c>
      <c r="S469" s="25">
        <f t="shared" si="532"/>
        <v>0</v>
      </c>
      <c r="T469" s="25">
        <f t="shared" si="533"/>
        <v>0</v>
      </c>
      <c r="U469" s="25">
        <f t="shared" ref="U469:U487" si="534">VLOOKUP($C$83,$D$3:$K$63,$A$74,0)*(B452-B451)</f>
        <v>0</v>
      </c>
      <c r="V469" s="25">
        <f>VLOOKUP($C$84,$D$3:$K$63,$A$74,0)*(B451-B450)</f>
        <v>0</v>
      </c>
      <c r="W469" s="25">
        <f>VLOOKUP($C$85,$D$3:$K$63,$A$74,0)*B450</f>
        <v>0</v>
      </c>
      <c r="X469" s="25"/>
      <c r="Y469" s="25"/>
      <c r="Z469" s="25"/>
      <c r="AA469" s="25"/>
      <c r="AB469" s="25"/>
      <c r="AC469" s="25"/>
      <c r="AD469" s="25"/>
      <c r="AE469" s="25"/>
      <c r="AF469" s="25"/>
      <c r="AG469" s="25"/>
      <c r="AH469" s="25"/>
      <c r="AI469" s="25"/>
      <c r="AJ469" s="25"/>
      <c r="AK469" s="25"/>
      <c r="AL469" s="25"/>
      <c r="AM469" s="25"/>
      <c r="AN469" s="25"/>
      <c r="AO469" s="25"/>
      <c r="AP469" s="25"/>
      <c r="AQ469" s="25"/>
      <c r="AR469" s="25"/>
      <c r="AS469" s="25"/>
      <c r="AT469" s="25"/>
      <c r="AU469" s="25"/>
      <c r="AV469" s="25"/>
      <c r="AW469" s="25"/>
      <c r="AX469" s="25"/>
      <c r="AY469" s="25"/>
      <c r="AZ469" s="25"/>
      <c r="BA469" s="25"/>
      <c r="BB469" s="25"/>
      <c r="BC469" s="25"/>
      <c r="BD469" s="25"/>
      <c r="BE469" s="25"/>
      <c r="BF469" s="25"/>
      <c r="BG469" s="25"/>
      <c r="BH469" s="25"/>
      <c r="BI469" s="25"/>
      <c r="BJ469" s="25"/>
      <c r="BK469" s="25"/>
      <c r="BL469" s="25"/>
      <c r="BM469" s="21">
        <f t="shared" si="510"/>
        <v>0</v>
      </c>
      <c r="BP469" s="18">
        <v>2019</v>
      </c>
      <c r="BQ469" s="14" t="e">
        <f t="shared" si="511"/>
        <v>#DIV/0!</v>
      </c>
      <c r="BR469" s="14" t="e">
        <f t="shared" si="511"/>
        <v>#DIV/0!</v>
      </c>
      <c r="BS469" s="14" t="e">
        <f t="shared" si="511"/>
        <v>#DIV/0!</v>
      </c>
      <c r="BT469" s="14" t="e">
        <f t="shared" si="511"/>
        <v>#DIV/0!</v>
      </c>
      <c r="BU469" s="14" t="e">
        <f t="shared" si="511"/>
        <v>#DIV/0!</v>
      </c>
      <c r="BV469" s="14" t="e">
        <f t="shared" si="511"/>
        <v>#DIV/0!</v>
      </c>
      <c r="BW469" s="14" t="e">
        <f t="shared" si="511"/>
        <v>#DIV/0!</v>
      </c>
      <c r="BX469" s="14" t="e">
        <f t="shared" si="511"/>
        <v>#DIV/0!</v>
      </c>
      <c r="BY469" s="14" t="e">
        <f t="shared" si="511"/>
        <v>#DIV/0!</v>
      </c>
      <c r="BZ469" s="14" t="e">
        <f t="shared" si="511"/>
        <v>#DIV/0!</v>
      </c>
      <c r="CA469" s="14" t="e">
        <f t="shared" si="511"/>
        <v>#DIV/0!</v>
      </c>
      <c r="CB469" s="14" t="e">
        <f t="shared" si="511"/>
        <v>#DIV/0!</v>
      </c>
      <c r="CC469" s="14" t="e">
        <f t="shared" si="511"/>
        <v>#DIV/0!</v>
      </c>
      <c r="CD469" s="14" t="e">
        <f t="shared" si="511"/>
        <v>#DIV/0!</v>
      </c>
      <c r="CE469" s="14" t="e">
        <f t="shared" si="511"/>
        <v>#DIV/0!</v>
      </c>
      <c r="CF469" s="14" t="e">
        <f t="shared" si="511"/>
        <v>#DIV/0!</v>
      </c>
      <c r="CG469" s="14" t="e">
        <f t="shared" si="527"/>
        <v>#DIV/0!</v>
      </c>
      <c r="CH469" s="14" t="e">
        <f t="shared" si="505"/>
        <v>#DIV/0!</v>
      </c>
      <c r="CI469" s="14" t="e">
        <f t="shared" si="505"/>
        <v>#DIV/0!</v>
      </c>
      <c r="CJ469" s="14" t="e">
        <f t="shared" si="505"/>
        <v>#DIV/0!</v>
      </c>
      <c r="CK469" s="14" t="e">
        <f t="shared" si="505"/>
        <v>#DIV/0!</v>
      </c>
      <c r="CL469" s="14" t="e">
        <f t="shared" si="505"/>
        <v>#DIV/0!</v>
      </c>
      <c r="CM469" s="14" t="e">
        <f t="shared" si="505"/>
        <v>#DIV/0!</v>
      </c>
      <c r="CN469" s="14" t="e">
        <f t="shared" si="505"/>
        <v>#DIV/0!</v>
      </c>
      <c r="CO469" s="14" t="e">
        <f t="shared" si="505"/>
        <v>#DIV/0!</v>
      </c>
      <c r="CP469" s="14" t="e">
        <f t="shared" si="505"/>
        <v>#DIV/0!</v>
      </c>
      <c r="CQ469" s="14" t="e">
        <f t="shared" si="505"/>
        <v>#DIV/0!</v>
      </c>
      <c r="CR469" s="14" t="e">
        <f t="shared" si="505"/>
        <v>#DIV/0!</v>
      </c>
      <c r="CS469" s="14" t="e">
        <f t="shared" si="505"/>
        <v>#DIV/0!</v>
      </c>
      <c r="CT469" s="14" t="e">
        <f t="shared" si="505"/>
        <v>#DIV/0!</v>
      </c>
      <c r="CU469" s="14" t="e">
        <f t="shared" si="505"/>
        <v>#DIV/0!</v>
      </c>
      <c r="CV469" s="14" t="e">
        <f t="shared" si="505"/>
        <v>#DIV/0!</v>
      </c>
      <c r="CW469" s="14" t="e">
        <f t="shared" si="505"/>
        <v>#DIV/0!</v>
      </c>
      <c r="CX469" s="14" t="e">
        <f t="shared" si="531"/>
        <v>#DIV/0!</v>
      </c>
      <c r="CY469" s="14" t="e">
        <f t="shared" si="531"/>
        <v>#DIV/0!</v>
      </c>
      <c r="CZ469" s="14" t="e">
        <f t="shared" si="531"/>
        <v>#DIV/0!</v>
      </c>
      <c r="DA469" s="14" t="e">
        <f t="shared" si="531"/>
        <v>#DIV/0!</v>
      </c>
      <c r="DB469" s="14" t="e">
        <f t="shared" si="531"/>
        <v>#DIV/0!</v>
      </c>
      <c r="DC469" s="14" t="e">
        <f t="shared" si="528"/>
        <v>#DIV/0!</v>
      </c>
      <c r="DD469" s="14" t="e">
        <f t="shared" si="528"/>
        <v>#DIV/0!</v>
      </c>
      <c r="DE469" s="14" t="e">
        <f t="shared" si="528"/>
        <v>#DIV/0!</v>
      </c>
      <c r="DF469" s="14" t="e">
        <f t="shared" si="528"/>
        <v>#DIV/0!</v>
      </c>
      <c r="DG469" s="14" t="e">
        <f t="shared" si="528"/>
        <v>#DIV/0!</v>
      </c>
      <c r="DH469" s="14" t="e">
        <f t="shared" si="528"/>
        <v>#DIV/0!</v>
      </c>
      <c r="DI469" s="14" t="e">
        <f t="shared" si="528"/>
        <v>#DIV/0!</v>
      </c>
      <c r="DJ469" s="14" t="e">
        <f t="shared" si="528"/>
        <v>#DIV/0!</v>
      </c>
      <c r="DK469" s="14" t="e">
        <f t="shared" si="528"/>
        <v>#DIV/0!</v>
      </c>
      <c r="DL469" s="14" t="e">
        <f t="shared" si="528"/>
        <v>#DIV/0!</v>
      </c>
      <c r="DM469" s="14" t="e">
        <f t="shared" si="528"/>
        <v>#DIV/0!</v>
      </c>
      <c r="DN469" s="14" t="e">
        <f t="shared" si="528"/>
        <v>#DIV/0!</v>
      </c>
      <c r="DO469" s="14" t="e">
        <f t="shared" si="528"/>
        <v>#DIV/0!</v>
      </c>
      <c r="DP469" s="14" t="e">
        <f t="shared" si="528"/>
        <v>#DIV/0!</v>
      </c>
      <c r="DQ469" s="14" t="e">
        <f t="shared" si="528"/>
        <v>#DIV/0!</v>
      </c>
      <c r="DR469" s="14" t="e">
        <f t="shared" si="528"/>
        <v>#DIV/0!</v>
      </c>
      <c r="DS469" s="14" t="e">
        <f t="shared" si="529"/>
        <v>#DIV/0!</v>
      </c>
      <c r="DT469" s="14" t="e">
        <f t="shared" si="508"/>
        <v>#DIV/0!</v>
      </c>
      <c r="DU469" s="14" t="e">
        <f t="shared" si="508"/>
        <v>#DIV/0!</v>
      </c>
      <c r="DV469" s="14" t="e">
        <f t="shared" si="508"/>
        <v>#DIV/0!</v>
      </c>
      <c r="DW469" s="14" t="e">
        <f t="shared" si="508"/>
        <v>#DIV/0!</v>
      </c>
      <c r="DX469" s="14" t="e">
        <f t="shared" si="508"/>
        <v>#DIV/0!</v>
      </c>
      <c r="DY469" s="14" t="e">
        <f t="shared" si="508"/>
        <v>#DIV/0!</v>
      </c>
      <c r="DZ469" s="14" t="e">
        <f t="shared" si="512"/>
        <v>#DIV/0!</v>
      </c>
    </row>
    <row r="470" spans="1:130">
      <c r="A470" s="18">
        <v>20</v>
      </c>
      <c r="B470" s="15">
        <f t="shared" si="509"/>
        <v>1</v>
      </c>
      <c r="C470" s="18">
        <v>2020</v>
      </c>
      <c r="D470" s="25">
        <f t="shared" si="513"/>
        <v>0</v>
      </c>
      <c r="E470" s="25">
        <f t="shared" si="514"/>
        <v>0</v>
      </c>
      <c r="F470" s="25">
        <f t="shared" si="515"/>
        <v>0</v>
      </c>
      <c r="G470" s="25">
        <f t="shared" si="516"/>
        <v>0</v>
      </c>
      <c r="H470" s="25">
        <f t="shared" si="517"/>
        <v>0</v>
      </c>
      <c r="I470" s="25">
        <f t="shared" si="518"/>
        <v>0</v>
      </c>
      <c r="J470" s="25">
        <f t="shared" si="519"/>
        <v>0</v>
      </c>
      <c r="K470" s="25">
        <f t="shared" si="520"/>
        <v>0</v>
      </c>
      <c r="L470" s="25">
        <f t="shared" si="521"/>
        <v>0</v>
      </c>
      <c r="M470" s="25">
        <f t="shared" si="522"/>
        <v>0</v>
      </c>
      <c r="N470" s="25">
        <f t="shared" si="523"/>
        <v>0</v>
      </c>
      <c r="O470" s="25">
        <f t="shared" si="524"/>
        <v>0</v>
      </c>
      <c r="P470" s="25">
        <f t="shared" si="525"/>
        <v>0</v>
      </c>
      <c r="Q470" s="25">
        <f t="shared" si="526"/>
        <v>0</v>
      </c>
      <c r="R470" s="25">
        <f t="shared" si="530"/>
        <v>0</v>
      </c>
      <c r="S470" s="25">
        <f t="shared" si="532"/>
        <v>0</v>
      </c>
      <c r="T470" s="25">
        <f t="shared" si="533"/>
        <v>0</v>
      </c>
      <c r="U470" s="25">
        <f t="shared" si="534"/>
        <v>0</v>
      </c>
      <c r="V470" s="25">
        <f t="shared" ref="V470:V488" si="535">VLOOKUP($C$84,$D$3:$K$63,$A$74,0)*(B452-B451)</f>
        <v>0</v>
      </c>
      <c r="W470" s="25">
        <f>VLOOKUP($C$85,$D$3:$K$63,$A$74,0)*(B451-B450)</f>
        <v>0.90909090909090939</v>
      </c>
      <c r="X470" s="25">
        <f>VLOOKUP($C$86,$D$3:$K$63,$A$74,0)*B450</f>
        <v>0</v>
      </c>
      <c r="Y470" s="25"/>
      <c r="Z470" s="25"/>
      <c r="AA470" s="25"/>
      <c r="AB470" s="25"/>
      <c r="AC470" s="25"/>
      <c r="AD470" s="25"/>
      <c r="AE470" s="25"/>
      <c r="AF470" s="25"/>
      <c r="AG470" s="25"/>
      <c r="AH470" s="25"/>
      <c r="AI470" s="25"/>
      <c r="AJ470" s="25"/>
      <c r="AK470" s="25"/>
      <c r="AL470" s="25"/>
      <c r="AM470" s="25"/>
      <c r="AN470" s="25"/>
      <c r="AO470" s="25"/>
      <c r="AP470" s="25"/>
      <c r="AQ470" s="25"/>
      <c r="AR470" s="25"/>
      <c r="AS470" s="25"/>
      <c r="AT470" s="25"/>
      <c r="AU470" s="25"/>
      <c r="AV470" s="25"/>
      <c r="AW470" s="25"/>
      <c r="AX470" s="25"/>
      <c r="AY470" s="25"/>
      <c r="AZ470" s="25"/>
      <c r="BA470" s="25"/>
      <c r="BB470" s="25"/>
      <c r="BC470" s="25"/>
      <c r="BD470" s="25"/>
      <c r="BE470" s="25"/>
      <c r="BF470" s="25"/>
      <c r="BG470" s="25"/>
      <c r="BH470" s="25"/>
      <c r="BI470" s="25"/>
      <c r="BJ470" s="25"/>
      <c r="BK470" s="25"/>
      <c r="BL470" s="25"/>
      <c r="BM470" s="21">
        <f t="shared" si="510"/>
        <v>0.90909090909090939</v>
      </c>
      <c r="BP470" s="18">
        <v>2020</v>
      </c>
      <c r="BQ470" s="14">
        <f t="shared" si="511"/>
        <v>0</v>
      </c>
      <c r="BR470" s="14">
        <f t="shared" si="511"/>
        <v>0</v>
      </c>
      <c r="BS470" s="14">
        <f t="shared" si="511"/>
        <v>0</v>
      </c>
      <c r="BT470" s="14">
        <f t="shared" si="511"/>
        <v>0</v>
      </c>
      <c r="BU470" s="14">
        <f t="shared" si="511"/>
        <v>0</v>
      </c>
      <c r="BV470" s="14">
        <f t="shared" si="511"/>
        <v>0</v>
      </c>
      <c r="BW470" s="14">
        <f t="shared" si="511"/>
        <v>0</v>
      </c>
      <c r="BX470" s="14">
        <f t="shared" si="511"/>
        <v>0</v>
      </c>
      <c r="BY470" s="14">
        <f t="shared" si="511"/>
        <v>0</v>
      </c>
      <c r="BZ470" s="14">
        <f t="shared" si="511"/>
        <v>0</v>
      </c>
      <c r="CA470" s="14">
        <f t="shared" si="511"/>
        <v>0</v>
      </c>
      <c r="CB470" s="14">
        <f t="shared" si="511"/>
        <v>0</v>
      </c>
      <c r="CC470" s="14">
        <f t="shared" si="511"/>
        <v>0</v>
      </c>
      <c r="CD470" s="14">
        <f t="shared" si="511"/>
        <v>0</v>
      </c>
      <c r="CE470" s="14">
        <f t="shared" si="511"/>
        <v>0</v>
      </c>
      <c r="CF470" s="14">
        <f t="shared" si="511"/>
        <v>0</v>
      </c>
      <c r="CG470" s="14">
        <f t="shared" si="527"/>
        <v>0</v>
      </c>
      <c r="CH470" s="14">
        <f t="shared" si="505"/>
        <v>0</v>
      </c>
      <c r="CI470" s="14">
        <f t="shared" si="505"/>
        <v>0</v>
      </c>
      <c r="CJ470" s="14">
        <f t="shared" si="505"/>
        <v>1</v>
      </c>
      <c r="CK470" s="14">
        <f t="shared" si="505"/>
        <v>0</v>
      </c>
      <c r="CL470" s="14">
        <f t="shared" si="505"/>
        <v>0</v>
      </c>
      <c r="CM470" s="14">
        <f t="shared" si="505"/>
        <v>0</v>
      </c>
      <c r="CN470" s="14">
        <f t="shared" si="505"/>
        <v>0</v>
      </c>
      <c r="CO470" s="14">
        <f t="shared" si="505"/>
        <v>0</v>
      </c>
      <c r="CP470" s="14">
        <f t="shared" si="505"/>
        <v>0</v>
      </c>
      <c r="CQ470" s="14">
        <f t="shared" si="505"/>
        <v>0</v>
      </c>
      <c r="CR470" s="14">
        <f t="shared" si="505"/>
        <v>0</v>
      </c>
      <c r="CS470" s="14">
        <f t="shared" si="505"/>
        <v>0</v>
      </c>
      <c r="CT470" s="14">
        <f t="shared" si="505"/>
        <v>0</v>
      </c>
      <c r="CU470" s="14">
        <f t="shared" si="505"/>
        <v>0</v>
      </c>
      <c r="CV470" s="14">
        <f t="shared" si="505"/>
        <v>0</v>
      </c>
      <c r="CW470" s="14">
        <f t="shared" si="505"/>
        <v>0</v>
      </c>
      <c r="CX470" s="14">
        <f t="shared" si="531"/>
        <v>0</v>
      </c>
      <c r="CY470" s="14">
        <f t="shared" si="531"/>
        <v>0</v>
      </c>
      <c r="CZ470" s="14">
        <f t="shared" si="531"/>
        <v>0</v>
      </c>
      <c r="DA470" s="14">
        <f t="shared" si="531"/>
        <v>0</v>
      </c>
      <c r="DB470" s="14">
        <f t="shared" si="531"/>
        <v>0</v>
      </c>
      <c r="DC470" s="14">
        <f t="shared" si="528"/>
        <v>0</v>
      </c>
      <c r="DD470" s="14">
        <f t="shared" si="528"/>
        <v>0</v>
      </c>
      <c r="DE470" s="14">
        <f t="shared" si="528"/>
        <v>0</v>
      </c>
      <c r="DF470" s="14">
        <f t="shared" si="528"/>
        <v>0</v>
      </c>
      <c r="DG470" s="14">
        <f t="shared" si="528"/>
        <v>0</v>
      </c>
      <c r="DH470" s="14">
        <f t="shared" si="528"/>
        <v>0</v>
      </c>
      <c r="DI470" s="14">
        <f t="shared" si="528"/>
        <v>0</v>
      </c>
      <c r="DJ470" s="14">
        <f t="shared" si="528"/>
        <v>0</v>
      </c>
      <c r="DK470" s="14">
        <f t="shared" si="528"/>
        <v>0</v>
      </c>
      <c r="DL470" s="14">
        <f t="shared" si="528"/>
        <v>0</v>
      </c>
      <c r="DM470" s="14">
        <f t="shared" si="528"/>
        <v>0</v>
      </c>
      <c r="DN470" s="14">
        <f t="shared" si="528"/>
        <v>0</v>
      </c>
      <c r="DO470" s="14">
        <f t="shared" si="528"/>
        <v>0</v>
      </c>
      <c r="DP470" s="14">
        <f t="shared" si="528"/>
        <v>0</v>
      </c>
      <c r="DQ470" s="14">
        <f t="shared" si="528"/>
        <v>0</v>
      </c>
      <c r="DR470" s="14">
        <f t="shared" si="528"/>
        <v>0</v>
      </c>
      <c r="DS470" s="14">
        <f t="shared" si="529"/>
        <v>0</v>
      </c>
      <c r="DT470" s="14">
        <f t="shared" si="508"/>
        <v>0</v>
      </c>
      <c r="DU470" s="14">
        <f t="shared" si="508"/>
        <v>0</v>
      </c>
      <c r="DV470" s="14">
        <f t="shared" si="508"/>
        <v>0</v>
      </c>
      <c r="DW470" s="14">
        <f t="shared" si="508"/>
        <v>0</v>
      </c>
      <c r="DX470" s="14">
        <f t="shared" si="508"/>
        <v>0</v>
      </c>
      <c r="DY470" s="14">
        <f t="shared" si="508"/>
        <v>0</v>
      </c>
      <c r="DZ470" s="14">
        <f t="shared" si="512"/>
        <v>1</v>
      </c>
    </row>
    <row r="471" spans="1:130">
      <c r="C471" s="18">
        <v>2021</v>
      </c>
      <c r="D471" s="25"/>
      <c r="E471" s="25">
        <f t="shared" si="514"/>
        <v>0</v>
      </c>
      <c r="F471" s="25">
        <f t="shared" si="515"/>
        <v>0</v>
      </c>
      <c r="G471" s="25">
        <f t="shared" si="516"/>
        <v>0</v>
      </c>
      <c r="H471" s="25">
        <f t="shared" si="517"/>
        <v>0</v>
      </c>
      <c r="I471" s="25">
        <f t="shared" si="518"/>
        <v>0</v>
      </c>
      <c r="J471" s="25">
        <f t="shared" si="519"/>
        <v>0</v>
      </c>
      <c r="K471" s="25">
        <f t="shared" si="520"/>
        <v>0</v>
      </c>
      <c r="L471" s="25">
        <f t="shared" si="521"/>
        <v>0</v>
      </c>
      <c r="M471" s="25">
        <f t="shared" si="522"/>
        <v>0</v>
      </c>
      <c r="N471" s="25">
        <f t="shared" si="523"/>
        <v>0</v>
      </c>
      <c r="O471" s="25">
        <f t="shared" si="524"/>
        <v>0</v>
      </c>
      <c r="P471" s="25">
        <f t="shared" si="525"/>
        <v>0</v>
      </c>
      <c r="Q471" s="25">
        <f t="shared" si="526"/>
        <v>0</v>
      </c>
      <c r="R471" s="25">
        <f t="shared" si="530"/>
        <v>0</v>
      </c>
      <c r="S471" s="25">
        <f t="shared" si="532"/>
        <v>0</v>
      </c>
      <c r="T471" s="25">
        <f t="shared" si="533"/>
        <v>0</v>
      </c>
      <c r="U471" s="25">
        <f t="shared" si="534"/>
        <v>0</v>
      </c>
      <c r="V471" s="25">
        <f t="shared" si="535"/>
        <v>0</v>
      </c>
      <c r="W471" s="25">
        <f t="shared" ref="W471:W489" si="536">VLOOKUP($C$85,$D$3:$K$63,$A$74,0)*(B452-B451)</f>
        <v>0.90909090909090939</v>
      </c>
      <c r="X471" s="25">
        <f>VLOOKUP($C$86,$D$3:$K$63,$A$74,0)*(B451-B450)</f>
        <v>0</v>
      </c>
      <c r="Y471" s="25">
        <f>VLOOKUP($C$87,$D$3:$K$63,$A$74,0)*B450</f>
        <v>0</v>
      </c>
      <c r="Z471" s="25"/>
      <c r="AA471" s="25"/>
      <c r="AB471" s="25"/>
      <c r="AC471" s="25"/>
      <c r="AD471" s="25"/>
      <c r="AE471" s="25"/>
      <c r="AF471" s="25"/>
      <c r="AG471" s="25"/>
      <c r="AH471" s="25"/>
      <c r="AI471" s="25"/>
      <c r="AJ471" s="25"/>
      <c r="AK471" s="25"/>
      <c r="AL471" s="25"/>
      <c r="AM471" s="25"/>
      <c r="AN471" s="25"/>
      <c r="AO471" s="25"/>
      <c r="AP471" s="25"/>
      <c r="AQ471" s="25"/>
      <c r="AR471" s="25"/>
      <c r="AS471" s="25"/>
      <c r="AT471" s="25"/>
      <c r="AU471" s="25"/>
      <c r="AV471" s="25"/>
      <c r="AW471" s="25"/>
      <c r="AX471" s="25"/>
      <c r="AY471" s="25"/>
      <c r="AZ471" s="25"/>
      <c r="BA471" s="25"/>
      <c r="BB471" s="25"/>
      <c r="BC471" s="25"/>
      <c r="BD471" s="25"/>
      <c r="BE471" s="25"/>
      <c r="BF471" s="25"/>
      <c r="BG471" s="25"/>
      <c r="BH471" s="25"/>
      <c r="BI471" s="25"/>
      <c r="BJ471" s="25"/>
      <c r="BK471" s="25"/>
      <c r="BL471" s="25"/>
      <c r="BM471" s="21">
        <f t="shared" si="510"/>
        <v>0.90909090909090939</v>
      </c>
      <c r="BP471" s="18">
        <v>2021</v>
      </c>
      <c r="BQ471" s="14">
        <f t="shared" si="511"/>
        <v>0</v>
      </c>
      <c r="BR471" s="14">
        <f t="shared" si="511"/>
        <v>0</v>
      </c>
      <c r="BS471" s="14">
        <f t="shared" si="511"/>
        <v>0</v>
      </c>
      <c r="BT471" s="14">
        <f t="shared" si="511"/>
        <v>0</v>
      </c>
      <c r="BU471" s="14">
        <f t="shared" si="511"/>
        <v>0</v>
      </c>
      <c r="BV471" s="14">
        <f t="shared" si="511"/>
        <v>0</v>
      </c>
      <c r="BW471" s="14">
        <f t="shared" si="511"/>
        <v>0</v>
      </c>
      <c r="BX471" s="14">
        <f t="shared" si="511"/>
        <v>0</v>
      </c>
      <c r="BY471" s="14">
        <f t="shared" si="511"/>
        <v>0</v>
      </c>
      <c r="BZ471" s="14">
        <f t="shared" si="511"/>
        <v>0</v>
      </c>
      <c r="CA471" s="14">
        <f t="shared" si="511"/>
        <v>0</v>
      </c>
      <c r="CB471" s="14">
        <f t="shared" si="511"/>
        <v>0</v>
      </c>
      <c r="CC471" s="14">
        <f t="shared" si="511"/>
        <v>0</v>
      </c>
      <c r="CD471" s="14">
        <f t="shared" si="511"/>
        <v>0</v>
      </c>
      <c r="CE471" s="14">
        <f t="shared" si="511"/>
        <v>0</v>
      </c>
      <c r="CF471" s="14">
        <f t="shared" si="511"/>
        <v>0</v>
      </c>
      <c r="CG471" s="14">
        <f t="shared" si="527"/>
        <v>0</v>
      </c>
      <c r="CH471" s="14">
        <f t="shared" si="505"/>
        <v>0</v>
      </c>
      <c r="CI471" s="14">
        <f t="shared" si="505"/>
        <v>0</v>
      </c>
      <c r="CJ471" s="14">
        <f t="shared" si="505"/>
        <v>1</v>
      </c>
      <c r="CK471" s="14">
        <f t="shared" si="505"/>
        <v>0</v>
      </c>
      <c r="CL471" s="14">
        <f t="shared" si="505"/>
        <v>0</v>
      </c>
      <c r="CM471" s="14">
        <f t="shared" si="505"/>
        <v>0</v>
      </c>
      <c r="CN471" s="14">
        <f t="shared" si="505"/>
        <v>0</v>
      </c>
      <c r="CO471" s="14">
        <f t="shared" si="505"/>
        <v>0</v>
      </c>
      <c r="CP471" s="14">
        <f t="shared" si="505"/>
        <v>0</v>
      </c>
      <c r="CQ471" s="14">
        <f t="shared" si="505"/>
        <v>0</v>
      </c>
      <c r="CR471" s="14">
        <f t="shared" si="505"/>
        <v>0</v>
      </c>
      <c r="CS471" s="14">
        <f t="shared" si="505"/>
        <v>0</v>
      </c>
      <c r="CT471" s="14">
        <f t="shared" si="505"/>
        <v>0</v>
      </c>
      <c r="CU471" s="14">
        <f t="shared" si="505"/>
        <v>0</v>
      </c>
      <c r="CV471" s="14">
        <f t="shared" si="505"/>
        <v>0</v>
      </c>
      <c r="CW471" s="14">
        <f t="shared" si="505"/>
        <v>0</v>
      </c>
      <c r="CX471" s="14">
        <f t="shared" si="531"/>
        <v>0</v>
      </c>
      <c r="CY471" s="14">
        <f t="shared" si="531"/>
        <v>0</v>
      </c>
      <c r="CZ471" s="14">
        <f t="shared" si="531"/>
        <v>0</v>
      </c>
      <c r="DA471" s="14">
        <f t="shared" si="531"/>
        <v>0</v>
      </c>
      <c r="DB471" s="14">
        <f t="shared" si="531"/>
        <v>0</v>
      </c>
      <c r="DC471" s="14">
        <f t="shared" si="528"/>
        <v>0</v>
      </c>
      <c r="DD471" s="14">
        <f t="shared" si="528"/>
        <v>0</v>
      </c>
      <c r="DE471" s="14">
        <f t="shared" si="528"/>
        <v>0</v>
      </c>
      <c r="DF471" s="14">
        <f t="shared" si="528"/>
        <v>0</v>
      </c>
      <c r="DG471" s="14">
        <f t="shared" si="528"/>
        <v>0</v>
      </c>
      <c r="DH471" s="14">
        <f t="shared" si="528"/>
        <v>0</v>
      </c>
      <c r="DI471" s="14">
        <f t="shared" si="528"/>
        <v>0</v>
      </c>
      <c r="DJ471" s="14">
        <f t="shared" si="528"/>
        <v>0</v>
      </c>
      <c r="DK471" s="14">
        <f t="shared" si="528"/>
        <v>0</v>
      </c>
      <c r="DL471" s="14">
        <f t="shared" si="528"/>
        <v>0</v>
      </c>
      <c r="DM471" s="14">
        <f t="shared" si="528"/>
        <v>0</v>
      </c>
      <c r="DN471" s="14">
        <f t="shared" si="528"/>
        <v>0</v>
      </c>
      <c r="DO471" s="14">
        <f t="shared" si="528"/>
        <v>0</v>
      </c>
      <c r="DP471" s="14">
        <f t="shared" si="528"/>
        <v>0</v>
      </c>
      <c r="DQ471" s="14">
        <f t="shared" si="528"/>
        <v>0</v>
      </c>
      <c r="DR471" s="14">
        <f t="shared" si="528"/>
        <v>0</v>
      </c>
      <c r="DS471" s="14">
        <f t="shared" si="529"/>
        <v>0</v>
      </c>
      <c r="DT471" s="14">
        <f t="shared" si="508"/>
        <v>0</v>
      </c>
      <c r="DU471" s="14">
        <f t="shared" si="508"/>
        <v>0</v>
      </c>
      <c r="DV471" s="14">
        <f t="shared" si="508"/>
        <v>0</v>
      </c>
      <c r="DW471" s="14">
        <f t="shared" si="508"/>
        <v>0</v>
      </c>
      <c r="DX471" s="14">
        <f t="shared" si="508"/>
        <v>0</v>
      </c>
      <c r="DY471" s="14">
        <f t="shared" si="508"/>
        <v>0</v>
      </c>
      <c r="DZ471" s="14">
        <f t="shared" si="512"/>
        <v>1</v>
      </c>
    </row>
    <row r="472" spans="1:130">
      <c r="C472" s="18">
        <v>2022</v>
      </c>
      <c r="D472" s="25"/>
      <c r="E472" s="25"/>
      <c r="F472" s="25">
        <f t="shared" si="515"/>
        <v>0</v>
      </c>
      <c r="G472" s="25">
        <f t="shared" si="516"/>
        <v>0</v>
      </c>
      <c r="H472" s="25">
        <f t="shared" si="517"/>
        <v>0</v>
      </c>
      <c r="I472" s="25">
        <f t="shared" si="518"/>
        <v>0</v>
      </c>
      <c r="J472" s="25">
        <f t="shared" si="519"/>
        <v>0</v>
      </c>
      <c r="K472" s="25">
        <f t="shared" si="520"/>
        <v>0</v>
      </c>
      <c r="L472" s="25">
        <f t="shared" si="521"/>
        <v>0</v>
      </c>
      <c r="M472" s="25">
        <f t="shared" si="522"/>
        <v>0</v>
      </c>
      <c r="N472" s="25">
        <f t="shared" si="523"/>
        <v>0</v>
      </c>
      <c r="O472" s="25">
        <f t="shared" si="524"/>
        <v>0</v>
      </c>
      <c r="P472" s="25">
        <f t="shared" si="525"/>
        <v>0</v>
      </c>
      <c r="Q472" s="25">
        <f t="shared" si="526"/>
        <v>0</v>
      </c>
      <c r="R472" s="25">
        <f t="shared" si="530"/>
        <v>0</v>
      </c>
      <c r="S472" s="25">
        <f t="shared" si="532"/>
        <v>0</v>
      </c>
      <c r="T472" s="25">
        <f t="shared" si="533"/>
        <v>0</v>
      </c>
      <c r="U472" s="25">
        <f t="shared" si="534"/>
        <v>0</v>
      </c>
      <c r="V472" s="25">
        <f t="shared" si="535"/>
        <v>0</v>
      </c>
      <c r="W472" s="25">
        <f t="shared" si="536"/>
        <v>0.90909090909090939</v>
      </c>
      <c r="X472" s="25">
        <f t="shared" ref="X472:X490" si="537">VLOOKUP($C$86,$D$3:$K$63,$A$74,0)*(B452-B451)</f>
        <v>0</v>
      </c>
      <c r="Y472" s="25">
        <f>VLOOKUP($C$87,$D$3:$K$63,$A$74,0)*(B451-B450)</f>
        <v>0</v>
      </c>
      <c r="Z472" s="25">
        <f>VLOOKUP($C$88,$D$3:$K$63,$A$74,0)*B450</f>
        <v>0</v>
      </c>
      <c r="AA472" s="25"/>
      <c r="AB472" s="25"/>
      <c r="AC472" s="25"/>
      <c r="AD472" s="25"/>
      <c r="AE472" s="25"/>
      <c r="AF472" s="25"/>
      <c r="AG472" s="25"/>
      <c r="AH472" s="25"/>
      <c r="AI472" s="25"/>
      <c r="AJ472" s="25"/>
      <c r="AK472" s="25"/>
      <c r="AL472" s="25"/>
      <c r="AM472" s="25"/>
      <c r="AN472" s="25"/>
      <c r="AO472" s="25"/>
      <c r="AP472" s="25"/>
      <c r="AQ472" s="25"/>
      <c r="AR472" s="25"/>
      <c r="AS472" s="25"/>
      <c r="AT472" s="25"/>
      <c r="AU472" s="25"/>
      <c r="AV472" s="25"/>
      <c r="AW472" s="25"/>
      <c r="AX472" s="25"/>
      <c r="AY472" s="25"/>
      <c r="AZ472" s="25"/>
      <c r="BA472" s="25"/>
      <c r="BB472" s="25"/>
      <c r="BC472" s="25"/>
      <c r="BD472" s="25"/>
      <c r="BE472" s="25"/>
      <c r="BF472" s="25"/>
      <c r="BG472" s="25"/>
      <c r="BH472" s="25"/>
      <c r="BI472" s="25"/>
      <c r="BJ472" s="25"/>
      <c r="BK472" s="25"/>
      <c r="BL472" s="25"/>
      <c r="BM472" s="21">
        <f t="shared" si="510"/>
        <v>0.90909090909090939</v>
      </c>
      <c r="BP472" s="18">
        <v>2022</v>
      </c>
      <c r="BQ472" s="14">
        <f t="shared" si="511"/>
        <v>0</v>
      </c>
      <c r="BR472" s="14">
        <f t="shared" si="511"/>
        <v>0</v>
      </c>
      <c r="BS472" s="14">
        <f t="shared" si="511"/>
        <v>0</v>
      </c>
      <c r="BT472" s="14">
        <f t="shared" si="511"/>
        <v>0</v>
      </c>
      <c r="BU472" s="14">
        <f t="shared" si="511"/>
        <v>0</v>
      </c>
      <c r="BV472" s="14">
        <f t="shared" si="511"/>
        <v>0</v>
      </c>
      <c r="BW472" s="14">
        <f t="shared" si="511"/>
        <v>0</v>
      </c>
      <c r="BX472" s="14">
        <f t="shared" si="511"/>
        <v>0</v>
      </c>
      <c r="BY472" s="14">
        <f t="shared" si="511"/>
        <v>0</v>
      </c>
      <c r="BZ472" s="14">
        <f t="shared" si="511"/>
        <v>0</v>
      </c>
      <c r="CA472" s="14">
        <f t="shared" si="511"/>
        <v>0</v>
      </c>
      <c r="CB472" s="14">
        <f t="shared" si="511"/>
        <v>0</v>
      </c>
      <c r="CC472" s="14">
        <f t="shared" si="511"/>
        <v>0</v>
      </c>
      <c r="CD472" s="14">
        <f t="shared" si="511"/>
        <v>0</v>
      </c>
      <c r="CE472" s="14">
        <f t="shared" si="511"/>
        <v>0</v>
      </c>
      <c r="CF472" s="14">
        <f t="shared" si="511"/>
        <v>0</v>
      </c>
      <c r="CG472" s="14">
        <f t="shared" si="527"/>
        <v>0</v>
      </c>
      <c r="CH472" s="14">
        <f t="shared" si="505"/>
        <v>0</v>
      </c>
      <c r="CI472" s="14">
        <f t="shared" si="505"/>
        <v>0</v>
      </c>
      <c r="CJ472" s="14">
        <f t="shared" si="505"/>
        <v>1</v>
      </c>
      <c r="CK472" s="14">
        <f t="shared" si="505"/>
        <v>0</v>
      </c>
      <c r="CL472" s="14">
        <f t="shared" si="505"/>
        <v>0</v>
      </c>
      <c r="CM472" s="14">
        <f t="shared" si="505"/>
        <v>0</v>
      </c>
      <c r="CN472" s="14">
        <f t="shared" si="505"/>
        <v>0</v>
      </c>
      <c r="CO472" s="14">
        <f t="shared" si="505"/>
        <v>0</v>
      </c>
      <c r="CP472" s="14">
        <f t="shared" si="505"/>
        <v>0</v>
      </c>
      <c r="CQ472" s="14">
        <f t="shared" si="505"/>
        <v>0</v>
      </c>
      <c r="CR472" s="14">
        <f t="shared" si="505"/>
        <v>0</v>
      </c>
      <c r="CS472" s="14">
        <f t="shared" si="505"/>
        <v>0</v>
      </c>
      <c r="CT472" s="14">
        <f t="shared" si="505"/>
        <v>0</v>
      </c>
      <c r="CU472" s="14">
        <f t="shared" si="505"/>
        <v>0</v>
      </c>
      <c r="CV472" s="14">
        <f t="shared" si="505"/>
        <v>0</v>
      </c>
      <c r="CW472" s="14">
        <f t="shared" si="505"/>
        <v>0</v>
      </c>
      <c r="CX472" s="14">
        <f t="shared" si="531"/>
        <v>0</v>
      </c>
      <c r="CY472" s="14">
        <f t="shared" si="531"/>
        <v>0</v>
      </c>
      <c r="CZ472" s="14">
        <f t="shared" si="531"/>
        <v>0</v>
      </c>
      <c r="DA472" s="14">
        <f t="shared" si="531"/>
        <v>0</v>
      </c>
      <c r="DB472" s="14">
        <f t="shared" si="531"/>
        <v>0</v>
      </c>
      <c r="DC472" s="14">
        <f t="shared" si="528"/>
        <v>0</v>
      </c>
      <c r="DD472" s="14">
        <f t="shared" si="528"/>
        <v>0</v>
      </c>
      <c r="DE472" s="14">
        <f t="shared" si="528"/>
        <v>0</v>
      </c>
      <c r="DF472" s="14">
        <f t="shared" si="528"/>
        <v>0</v>
      </c>
      <c r="DG472" s="14">
        <f t="shared" si="528"/>
        <v>0</v>
      </c>
      <c r="DH472" s="14">
        <f t="shared" si="528"/>
        <v>0</v>
      </c>
      <c r="DI472" s="14">
        <f t="shared" si="528"/>
        <v>0</v>
      </c>
      <c r="DJ472" s="14">
        <f t="shared" si="528"/>
        <v>0</v>
      </c>
      <c r="DK472" s="14">
        <f t="shared" si="528"/>
        <v>0</v>
      </c>
      <c r="DL472" s="14">
        <f t="shared" si="528"/>
        <v>0</v>
      </c>
      <c r="DM472" s="14">
        <f t="shared" si="528"/>
        <v>0</v>
      </c>
      <c r="DN472" s="14">
        <f t="shared" si="528"/>
        <v>0</v>
      </c>
      <c r="DO472" s="14">
        <f t="shared" si="528"/>
        <v>0</v>
      </c>
      <c r="DP472" s="14">
        <f t="shared" si="528"/>
        <v>0</v>
      </c>
      <c r="DQ472" s="14">
        <f t="shared" si="528"/>
        <v>0</v>
      </c>
      <c r="DR472" s="14">
        <f t="shared" si="528"/>
        <v>0</v>
      </c>
      <c r="DS472" s="14">
        <f t="shared" si="529"/>
        <v>0</v>
      </c>
      <c r="DT472" s="14">
        <f t="shared" si="508"/>
        <v>0</v>
      </c>
      <c r="DU472" s="14">
        <f t="shared" si="508"/>
        <v>0</v>
      </c>
      <c r="DV472" s="14">
        <f t="shared" si="508"/>
        <v>0</v>
      </c>
      <c r="DW472" s="14">
        <f t="shared" si="508"/>
        <v>0</v>
      </c>
      <c r="DX472" s="14">
        <f t="shared" si="508"/>
        <v>0</v>
      </c>
      <c r="DY472" s="14">
        <f t="shared" si="508"/>
        <v>0</v>
      </c>
      <c r="DZ472" s="14">
        <f t="shared" si="512"/>
        <v>1</v>
      </c>
    </row>
    <row r="473" spans="1:130">
      <c r="C473" s="18">
        <v>2023</v>
      </c>
      <c r="D473" s="25"/>
      <c r="E473" s="25"/>
      <c r="F473" s="25"/>
      <c r="G473" s="25">
        <f t="shared" si="516"/>
        <v>0</v>
      </c>
      <c r="H473" s="25">
        <f t="shared" si="517"/>
        <v>0</v>
      </c>
      <c r="I473" s="25">
        <f t="shared" si="518"/>
        <v>0</v>
      </c>
      <c r="J473" s="25">
        <f t="shared" si="519"/>
        <v>0</v>
      </c>
      <c r="K473" s="25">
        <f t="shared" si="520"/>
        <v>0</v>
      </c>
      <c r="L473" s="25">
        <f t="shared" si="521"/>
        <v>0</v>
      </c>
      <c r="M473" s="25">
        <f t="shared" si="522"/>
        <v>0</v>
      </c>
      <c r="N473" s="25">
        <f t="shared" si="523"/>
        <v>0</v>
      </c>
      <c r="O473" s="25">
        <f t="shared" si="524"/>
        <v>0</v>
      </c>
      <c r="P473" s="25">
        <f t="shared" si="525"/>
        <v>0</v>
      </c>
      <c r="Q473" s="25">
        <f t="shared" si="526"/>
        <v>0</v>
      </c>
      <c r="R473" s="25">
        <f t="shared" si="530"/>
        <v>0</v>
      </c>
      <c r="S473" s="25">
        <f t="shared" si="532"/>
        <v>0</v>
      </c>
      <c r="T473" s="25">
        <f t="shared" si="533"/>
        <v>0</v>
      </c>
      <c r="U473" s="25">
        <f t="shared" si="534"/>
        <v>0</v>
      </c>
      <c r="V473" s="25">
        <f t="shared" si="535"/>
        <v>0</v>
      </c>
      <c r="W473" s="25">
        <f t="shared" si="536"/>
        <v>0.90909090909090939</v>
      </c>
      <c r="X473" s="25">
        <f t="shared" si="537"/>
        <v>0</v>
      </c>
      <c r="Y473" s="25">
        <f t="shared" ref="Y473:Y491" si="538">VLOOKUP($C$87,$D$3:$K$63,$A$74,0)*(B452-B451)</f>
        <v>0</v>
      </c>
      <c r="Z473" s="25">
        <f>VLOOKUP($C$88,$D$3:$K$63,$A$74,0)*(B451-B450)</f>
        <v>0</v>
      </c>
      <c r="AA473" s="25">
        <f>VLOOKUP($C$89,$D$3:$K$63,$A$74,0)*B450</f>
        <v>0</v>
      </c>
      <c r="AB473" s="25"/>
      <c r="AC473" s="25"/>
      <c r="AD473" s="25"/>
      <c r="AE473" s="25"/>
      <c r="AF473" s="25"/>
      <c r="AG473" s="25"/>
      <c r="AH473" s="25"/>
      <c r="AI473" s="25"/>
      <c r="AJ473" s="25"/>
      <c r="AK473" s="25"/>
      <c r="AL473" s="25"/>
      <c r="AM473" s="25"/>
      <c r="AN473" s="25"/>
      <c r="AO473" s="25"/>
      <c r="AP473" s="25"/>
      <c r="AQ473" s="25"/>
      <c r="AR473" s="25"/>
      <c r="AS473" s="25"/>
      <c r="AT473" s="25"/>
      <c r="AU473" s="25"/>
      <c r="AV473" s="25"/>
      <c r="AW473" s="25"/>
      <c r="AX473" s="25"/>
      <c r="AY473" s="25"/>
      <c r="AZ473" s="25"/>
      <c r="BA473" s="25"/>
      <c r="BB473" s="25"/>
      <c r="BC473" s="25"/>
      <c r="BD473" s="25"/>
      <c r="BE473" s="25"/>
      <c r="BF473" s="25"/>
      <c r="BG473" s="25"/>
      <c r="BH473" s="25"/>
      <c r="BI473" s="25"/>
      <c r="BJ473" s="25"/>
      <c r="BK473" s="25"/>
      <c r="BL473" s="25"/>
      <c r="BM473" s="21">
        <f t="shared" si="510"/>
        <v>0.90909090909090939</v>
      </c>
      <c r="BP473" s="18">
        <v>2023</v>
      </c>
      <c r="BQ473" s="14">
        <f t="shared" si="511"/>
        <v>0</v>
      </c>
      <c r="BR473" s="14">
        <f t="shared" si="511"/>
        <v>0</v>
      </c>
      <c r="BS473" s="14">
        <f t="shared" si="511"/>
        <v>0</v>
      </c>
      <c r="BT473" s="14">
        <f t="shared" si="511"/>
        <v>0</v>
      </c>
      <c r="BU473" s="14">
        <f t="shared" si="511"/>
        <v>0</v>
      </c>
      <c r="BV473" s="14">
        <f t="shared" si="511"/>
        <v>0</v>
      </c>
      <c r="BW473" s="14">
        <f t="shared" si="511"/>
        <v>0</v>
      </c>
      <c r="BX473" s="14">
        <f t="shared" si="511"/>
        <v>0</v>
      </c>
      <c r="BY473" s="14">
        <f t="shared" si="511"/>
        <v>0</v>
      </c>
      <c r="BZ473" s="14">
        <f t="shared" si="511"/>
        <v>0</v>
      </c>
      <c r="CA473" s="14">
        <f t="shared" si="511"/>
        <v>0</v>
      </c>
      <c r="CB473" s="14">
        <f t="shared" si="511"/>
        <v>0</v>
      </c>
      <c r="CC473" s="14">
        <f t="shared" si="511"/>
        <v>0</v>
      </c>
      <c r="CD473" s="14">
        <f t="shared" si="511"/>
        <v>0</v>
      </c>
      <c r="CE473" s="14">
        <f t="shared" si="511"/>
        <v>0</v>
      </c>
      <c r="CF473" s="14">
        <f t="shared" si="511"/>
        <v>0</v>
      </c>
      <c r="CG473" s="14">
        <f t="shared" si="527"/>
        <v>0</v>
      </c>
      <c r="CH473" s="14">
        <f t="shared" si="505"/>
        <v>0</v>
      </c>
      <c r="CI473" s="14">
        <f t="shared" si="505"/>
        <v>0</v>
      </c>
      <c r="CJ473" s="14">
        <f t="shared" si="505"/>
        <v>1</v>
      </c>
      <c r="CK473" s="14">
        <f t="shared" si="505"/>
        <v>0</v>
      </c>
      <c r="CL473" s="14">
        <f t="shared" si="505"/>
        <v>0</v>
      </c>
      <c r="CM473" s="14">
        <f t="shared" si="505"/>
        <v>0</v>
      </c>
      <c r="CN473" s="14">
        <f t="shared" si="505"/>
        <v>0</v>
      </c>
      <c r="CO473" s="14">
        <f t="shared" si="505"/>
        <v>0</v>
      </c>
      <c r="CP473" s="14">
        <f t="shared" si="505"/>
        <v>0</v>
      </c>
      <c r="CQ473" s="14">
        <f t="shared" si="505"/>
        <v>0</v>
      </c>
      <c r="CR473" s="14">
        <f t="shared" si="505"/>
        <v>0</v>
      </c>
      <c r="CS473" s="14">
        <f t="shared" si="505"/>
        <v>0</v>
      </c>
      <c r="CT473" s="14">
        <f t="shared" si="505"/>
        <v>0</v>
      </c>
      <c r="CU473" s="14">
        <f t="shared" si="505"/>
        <v>0</v>
      </c>
      <c r="CV473" s="14">
        <f t="shared" si="505"/>
        <v>0</v>
      </c>
      <c r="CW473" s="14">
        <f t="shared" si="505"/>
        <v>0</v>
      </c>
      <c r="CX473" s="14">
        <f t="shared" si="531"/>
        <v>0</v>
      </c>
      <c r="CY473" s="14">
        <f t="shared" si="531"/>
        <v>0</v>
      </c>
      <c r="CZ473" s="14">
        <f t="shared" si="531"/>
        <v>0</v>
      </c>
      <c r="DA473" s="14">
        <f t="shared" si="531"/>
        <v>0</v>
      </c>
      <c r="DB473" s="14">
        <f t="shared" si="531"/>
        <v>0</v>
      </c>
      <c r="DC473" s="14">
        <f t="shared" si="528"/>
        <v>0</v>
      </c>
      <c r="DD473" s="14">
        <f t="shared" si="528"/>
        <v>0</v>
      </c>
      <c r="DE473" s="14">
        <f t="shared" si="528"/>
        <v>0</v>
      </c>
      <c r="DF473" s="14">
        <f t="shared" si="528"/>
        <v>0</v>
      </c>
      <c r="DG473" s="14">
        <f t="shared" si="528"/>
        <v>0</v>
      </c>
      <c r="DH473" s="14">
        <f t="shared" si="528"/>
        <v>0</v>
      </c>
      <c r="DI473" s="14">
        <f t="shared" si="528"/>
        <v>0</v>
      </c>
      <c r="DJ473" s="14">
        <f t="shared" si="528"/>
        <v>0</v>
      </c>
      <c r="DK473" s="14">
        <f t="shared" si="528"/>
        <v>0</v>
      </c>
      <c r="DL473" s="14">
        <f t="shared" si="528"/>
        <v>0</v>
      </c>
      <c r="DM473" s="14">
        <f t="shared" si="528"/>
        <v>0</v>
      </c>
      <c r="DN473" s="14">
        <f t="shared" si="528"/>
        <v>0</v>
      </c>
      <c r="DO473" s="14">
        <f t="shared" si="528"/>
        <v>0</v>
      </c>
      <c r="DP473" s="14">
        <f t="shared" si="528"/>
        <v>0</v>
      </c>
      <c r="DQ473" s="14">
        <f t="shared" si="528"/>
        <v>0</v>
      </c>
      <c r="DR473" s="14">
        <f t="shared" si="528"/>
        <v>0</v>
      </c>
      <c r="DS473" s="14">
        <f t="shared" si="529"/>
        <v>0</v>
      </c>
      <c r="DT473" s="14">
        <f t="shared" si="508"/>
        <v>0</v>
      </c>
      <c r="DU473" s="14">
        <f t="shared" si="508"/>
        <v>0</v>
      </c>
      <c r="DV473" s="14">
        <f t="shared" si="508"/>
        <v>0</v>
      </c>
      <c r="DW473" s="14">
        <f t="shared" si="508"/>
        <v>0</v>
      </c>
      <c r="DX473" s="14">
        <f t="shared" si="508"/>
        <v>0</v>
      </c>
      <c r="DY473" s="14">
        <f t="shared" si="508"/>
        <v>0</v>
      </c>
      <c r="DZ473" s="14">
        <f t="shared" si="512"/>
        <v>1</v>
      </c>
    </row>
    <row r="474" spans="1:130">
      <c r="C474" s="18">
        <v>2024</v>
      </c>
      <c r="D474" s="25"/>
      <c r="E474" s="25"/>
      <c r="F474" s="25"/>
      <c r="G474" s="25"/>
      <c r="H474" s="25">
        <f t="shared" si="517"/>
        <v>0</v>
      </c>
      <c r="I474" s="25">
        <f t="shared" si="518"/>
        <v>0</v>
      </c>
      <c r="J474" s="25">
        <f t="shared" si="519"/>
        <v>0</v>
      </c>
      <c r="K474" s="25">
        <f t="shared" si="520"/>
        <v>0</v>
      </c>
      <c r="L474" s="25">
        <f t="shared" si="521"/>
        <v>0</v>
      </c>
      <c r="M474" s="25">
        <f t="shared" si="522"/>
        <v>0</v>
      </c>
      <c r="N474" s="25">
        <f t="shared" si="523"/>
        <v>0</v>
      </c>
      <c r="O474" s="25">
        <f t="shared" si="524"/>
        <v>0</v>
      </c>
      <c r="P474" s="25">
        <f t="shared" si="525"/>
        <v>0</v>
      </c>
      <c r="Q474" s="25">
        <f t="shared" si="526"/>
        <v>0</v>
      </c>
      <c r="R474" s="25">
        <f t="shared" si="530"/>
        <v>0</v>
      </c>
      <c r="S474" s="25">
        <f t="shared" si="532"/>
        <v>0</v>
      </c>
      <c r="T474" s="25">
        <f t="shared" si="533"/>
        <v>0</v>
      </c>
      <c r="U474" s="25">
        <f t="shared" si="534"/>
        <v>0</v>
      </c>
      <c r="V474" s="25">
        <f t="shared" si="535"/>
        <v>0</v>
      </c>
      <c r="W474" s="25">
        <f t="shared" si="536"/>
        <v>0.90909090909090939</v>
      </c>
      <c r="X474" s="25">
        <f t="shared" si="537"/>
        <v>0</v>
      </c>
      <c r="Y474" s="25">
        <f t="shared" si="538"/>
        <v>0</v>
      </c>
      <c r="Z474" s="25">
        <f t="shared" ref="Z474:Z492" si="539">VLOOKUP($C$88,$D$3:$K$63,$A$74,0)*(B452-B451)</f>
        <v>0</v>
      </c>
      <c r="AA474" s="25">
        <f>VLOOKUP($C$89,$D$3:$K$63,$A$74,0)*(B451-B450)</f>
        <v>0</v>
      </c>
      <c r="AB474" s="25">
        <f>VLOOKUP($C$90,$D$3:$K$63,$A$74,0)*B450</f>
        <v>0</v>
      </c>
      <c r="AC474" s="25"/>
      <c r="AD474" s="25"/>
      <c r="AE474" s="25"/>
      <c r="AF474" s="25"/>
      <c r="AG474" s="25"/>
      <c r="AH474" s="25"/>
      <c r="AI474" s="25"/>
      <c r="AJ474" s="25"/>
      <c r="AK474" s="25"/>
      <c r="AL474" s="25"/>
      <c r="AM474" s="25"/>
      <c r="AN474" s="25"/>
      <c r="AO474" s="25"/>
      <c r="AP474" s="25"/>
      <c r="AQ474" s="25"/>
      <c r="AR474" s="25"/>
      <c r="AS474" s="25"/>
      <c r="AT474" s="25"/>
      <c r="AU474" s="25"/>
      <c r="AV474" s="25"/>
      <c r="AW474" s="25"/>
      <c r="AX474" s="25"/>
      <c r="AY474" s="25"/>
      <c r="AZ474" s="25"/>
      <c r="BA474" s="25"/>
      <c r="BB474" s="25"/>
      <c r="BC474" s="25"/>
      <c r="BD474" s="25"/>
      <c r="BE474" s="25"/>
      <c r="BF474" s="25"/>
      <c r="BG474" s="25"/>
      <c r="BH474" s="25"/>
      <c r="BI474" s="25"/>
      <c r="BJ474" s="25"/>
      <c r="BK474" s="25"/>
      <c r="BL474" s="25"/>
      <c r="BM474" s="21">
        <f t="shared" si="510"/>
        <v>0.90909090909090939</v>
      </c>
      <c r="BP474" s="18">
        <v>2024</v>
      </c>
      <c r="BQ474" s="14">
        <f t="shared" si="511"/>
        <v>0</v>
      </c>
      <c r="BR474" s="14">
        <f t="shared" si="511"/>
        <v>0</v>
      </c>
      <c r="BS474" s="14">
        <f t="shared" si="511"/>
        <v>0</v>
      </c>
      <c r="BT474" s="14">
        <f t="shared" si="511"/>
        <v>0</v>
      </c>
      <c r="BU474" s="14">
        <f t="shared" si="511"/>
        <v>0</v>
      </c>
      <c r="BV474" s="14">
        <f t="shared" si="511"/>
        <v>0</v>
      </c>
      <c r="BW474" s="14">
        <f t="shared" si="511"/>
        <v>0</v>
      </c>
      <c r="BX474" s="14">
        <f t="shared" si="511"/>
        <v>0</v>
      </c>
      <c r="BY474" s="14">
        <f t="shared" si="511"/>
        <v>0</v>
      </c>
      <c r="BZ474" s="14">
        <f t="shared" si="511"/>
        <v>0</v>
      </c>
      <c r="CA474" s="14">
        <f t="shared" si="511"/>
        <v>0</v>
      </c>
      <c r="CB474" s="14">
        <f t="shared" si="511"/>
        <v>0</v>
      </c>
      <c r="CC474" s="14">
        <f t="shared" si="511"/>
        <v>0</v>
      </c>
      <c r="CD474" s="14">
        <f t="shared" si="511"/>
        <v>0</v>
      </c>
      <c r="CE474" s="14">
        <f t="shared" si="511"/>
        <v>0</v>
      </c>
      <c r="CF474" s="14">
        <f t="shared" si="511"/>
        <v>0</v>
      </c>
      <c r="CG474" s="14">
        <f>T474/$BM474</f>
        <v>0</v>
      </c>
      <c r="CH474" s="14">
        <f t="shared" si="505"/>
        <v>0</v>
      </c>
      <c r="CI474" s="14">
        <f t="shared" si="505"/>
        <v>0</v>
      </c>
      <c r="CJ474" s="14">
        <f t="shared" si="505"/>
        <v>1</v>
      </c>
      <c r="CK474" s="14">
        <f t="shared" si="505"/>
        <v>0</v>
      </c>
      <c r="CL474" s="14">
        <f t="shared" si="505"/>
        <v>0</v>
      </c>
      <c r="CM474" s="14">
        <f t="shared" si="505"/>
        <v>0</v>
      </c>
      <c r="CN474" s="14">
        <f t="shared" si="505"/>
        <v>0</v>
      </c>
      <c r="CO474" s="14">
        <f t="shared" si="505"/>
        <v>0</v>
      </c>
      <c r="CP474" s="14">
        <f t="shared" si="505"/>
        <v>0</v>
      </c>
      <c r="CQ474" s="14">
        <f t="shared" si="505"/>
        <v>0</v>
      </c>
      <c r="CR474" s="14">
        <f t="shared" si="505"/>
        <v>0</v>
      </c>
      <c r="CS474" s="14">
        <f t="shared" si="505"/>
        <v>0</v>
      </c>
      <c r="CT474" s="14">
        <f t="shared" si="505"/>
        <v>0</v>
      </c>
      <c r="CU474" s="14">
        <f t="shared" si="505"/>
        <v>0</v>
      </c>
      <c r="CV474" s="14">
        <f t="shared" si="505"/>
        <v>0</v>
      </c>
      <c r="CW474" s="14">
        <f t="shared" si="505"/>
        <v>0</v>
      </c>
      <c r="CX474" s="14">
        <f t="shared" si="531"/>
        <v>0</v>
      </c>
      <c r="CY474" s="14">
        <f t="shared" si="531"/>
        <v>0</v>
      </c>
      <c r="CZ474" s="14">
        <f t="shared" si="531"/>
        <v>0</v>
      </c>
      <c r="DA474" s="14">
        <f t="shared" si="531"/>
        <v>0</v>
      </c>
      <c r="DB474" s="14">
        <f t="shared" si="531"/>
        <v>0</v>
      </c>
      <c r="DC474" s="14">
        <f t="shared" si="528"/>
        <v>0</v>
      </c>
      <c r="DD474" s="14">
        <f t="shared" si="528"/>
        <v>0</v>
      </c>
      <c r="DE474" s="14">
        <f t="shared" si="528"/>
        <v>0</v>
      </c>
      <c r="DF474" s="14">
        <f t="shared" si="528"/>
        <v>0</v>
      </c>
      <c r="DG474" s="14">
        <f t="shared" si="528"/>
        <v>0</v>
      </c>
      <c r="DH474" s="14">
        <f t="shared" si="528"/>
        <v>0</v>
      </c>
      <c r="DI474" s="14">
        <f t="shared" si="528"/>
        <v>0</v>
      </c>
      <c r="DJ474" s="14">
        <f t="shared" si="528"/>
        <v>0</v>
      </c>
      <c r="DK474" s="14">
        <f t="shared" si="528"/>
        <v>0</v>
      </c>
      <c r="DL474" s="14">
        <f t="shared" si="528"/>
        <v>0</v>
      </c>
      <c r="DM474" s="14">
        <f t="shared" si="528"/>
        <v>0</v>
      </c>
      <c r="DN474" s="14">
        <f t="shared" si="528"/>
        <v>0</v>
      </c>
      <c r="DO474" s="14">
        <f t="shared" si="528"/>
        <v>0</v>
      </c>
      <c r="DP474" s="14">
        <f t="shared" si="528"/>
        <v>0</v>
      </c>
      <c r="DQ474" s="14">
        <f t="shared" si="528"/>
        <v>0</v>
      </c>
      <c r="DR474" s="14">
        <f t="shared" si="528"/>
        <v>0</v>
      </c>
      <c r="DS474" s="14">
        <f t="shared" si="529"/>
        <v>0</v>
      </c>
      <c r="DT474" s="14">
        <f t="shared" si="508"/>
        <v>0</v>
      </c>
      <c r="DU474" s="14">
        <f t="shared" si="508"/>
        <v>0</v>
      </c>
      <c r="DV474" s="14">
        <f t="shared" si="508"/>
        <v>0</v>
      </c>
      <c r="DW474" s="14">
        <f t="shared" si="508"/>
        <v>0</v>
      </c>
      <c r="DX474" s="14">
        <f t="shared" si="508"/>
        <v>0</v>
      </c>
      <c r="DY474" s="14">
        <f t="shared" si="508"/>
        <v>0</v>
      </c>
      <c r="DZ474" s="14">
        <f t="shared" si="512"/>
        <v>1</v>
      </c>
    </row>
    <row r="475" spans="1:130">
      <c r="C475" s="18">
        <v>2025</v>
      </c>
      <c r="D475" s="25"/>
      <c r="E475" s="25"/>
      <c r="F475" s="25"/>
      <c r="G475" s="25"/>
      <c r="H475" s="25"/>
      <c r="I475" s="25">
        <f t="shared" si="518"/>
        <v>0</v>
      </c>
      <c r="J475" s="25">
        <f t="shared" si="519"/>
        <v>0</v>
      </c>
      <c r="K475" s="25">
        <f t="shared" si="520"/>
        <v>0</v>
      </c>
      <c r="L475" s="25">
        <f t="shared" si="521"/>
        <v>0</v>
      </c>
      <c r="M475" s="25">
        <f t="shared" si="522"/>
        <v>0</v>
      </c>
      <c r="N475" s="25">
        <f t="shared" si="523"/>
        <v>0</v>
      </c>
      <c r="O475" s="25">
        <f t="shared" si="524"/>
        <v>0</v>
      </c>
      <c r="P475" s="25">
        <f t="shared" si="525"/>
        <v>0</v>
      </c>
      <c r="Q475" s="25">
        <f t="shared" si="526"/>
        <v>0</v>
      </c>
      <c r="R475" s="25">
        <f t="shared" si="530"/>
        <v>0</v>
      </c>
      <c r="S475" s="25">
        <f t="shared" si="532"/>
        <v>0</v>
      </c>
      <c r="T475" s="25">
        <f t="shared" si="533"/>
        <v>0</v>
      </c>
      <c r="U475" s="25">
        <f t="shared" si="534"/>
        <v>0</v>
      </c>
      <c r="V475" s="25">
        <f t="shared" si="535"/>
        <v>0</v>
      </c>
      <c r="W475" s="25">
        <f t="shared" si="536"/>
        <v>0.90909090909090939</v>
      </c>
      <c r="X475" s="25">
        <f t="shared" si="537"/>
        <v>0</v>
      </c>
      <c r="Y475" s="25">
        <f t="shared" si="538"/>
        <v>0</v>
      </c>
      <c r="Z475" s="25">
        <f t="shared" si="539"/>
        <v>0</v>
      </c>
      <c r="AA475" s="25">
        <f t="shared" ref="AA475:AA493" si="540">VLOOKUP($C$89,$D$3:$K$63,$A$74,0)*(B452-B451)</f>
        <v>0</v>
      </c>
      <c r="AB475" s="25">
        <f>VLOOKUP($C$90,$D$3:$K$63,$A$74,0)*(B451-B450)</f>
        <v>0.27272727272727282</v>
      </c>
      <c r="AC475" s="25">
        <f>VLOOKUP($C$91,$D$3:$K$63,$A$74,0)*B450</f>
        <v>0</v>
      </c>
      <c r="AD475" s="25"/>
      <c r="AE475" s="25"/>
      <c r="AF475" s="25"/>
      <c r="AG475" s="25"/>
      <c r="AH475" s="25"/>
      <c r="AI475" s="25"/>
      <c r="AJ475" s="25"/>
      <c r="AK475" s="25"/>
      <c r="AL475" s="25"/>
      <c r="AM475" s="25"/>
      <c r="AN475" s="25"/>
      <c r="AO475" s="25"/>
      <c r="AP475" s="25"/>
      <c r="AQ475" s="25"/>
      <c r="AR475" s="25"/>
      <c r="AS475" s="25"/>
      <c r="AT475" s="25"/>
      <c r="AU475" s="25"/>
      <c r="AV475" s="25"/>
      <c r="AW475" s="25"/>
      <c r="AX475" s="25"/>
      <c r="AY475" s="25"/>
      <c r="AZ475" s="25"/>
      <c r="BA475" s="25"/>
      <c r="BB475" s="25"/>
      <c r="BC475" s="25"/>
      <c r="BD475" s="25"/>
      <c r="BE475" s="25"/>
      <c r="BF475" s="25"/>
      <c r="BG475" s="25"/>
      <c r="BH475" s="25"/>
      <c r="BI475" s="25"/>
      <c r="BJ475" s="25"/>
      <c r="BK475" s="25"/>
      <c r="BL475" s="25"/>
      <c r="BM475" s="21">
        <f t="shared" si="510"/>
        <v>1.1818181818181821</v>
      </c>
      <c r="BP475" s="18">
        <v>2025</v>
      </c>
      <c r="BQ475" s="14">
        <f t="shared" si="511"/>
        <v>0</v>
      </c>
      <c r="BR475" s="14">
        <f t="shared" si="511"/>
        <v>0</v>
      </c>
      <c r="BS475" s="14">
        <f t="shared" si="511"/>
        <v>0</v>
      </c>
      <c r="BT475" s="14">
        <f t="shared" si="511"/>
        <v>0</v>
      </c>
      <c r="BU475" s="14">
        <f t="shared" si="511"/>
        <v>0</v>
      </c>
      <c r="BV475" s="14">
        <f t="shared" si="511"/>
        <v>0</v>
      </c>
      <c r="BW475" s="14">
        <f t="shared" si="511"/>
        <v>0</v>
      </c>
      <c r="BX475" s="14">
        <f t="shared" si="511"/>
        <v>0</v>
      </c>
      <c r="BY475" s="14">
        <f t="shared" si="511"/>
        <v>0</v>
      </c>
      <c r="BZ475" s="14">
        <f t="shared" si="511"/>
        <v>0</v>
      </c>
      <c r="CA475" s="14">
        <f t="shared" si="511"/>
        <v>0</v>
      </c>
      <c r="CB475" s="14">
        <f t="shared" si="511"/>
        <v>0</v>
      </c>
      <c r="CC475" s="14">
        <f t="shared" si="511"/>
        <v>0</v>
      </c>
      <c r="CD475" s="14">
        <f t="shared" si="511"/>
        <v>0</v>
      </c>
      <c r="CE475" s="14">
        <f t="shared" si="511"/>
        <v>0</v>
      </c>
      <c r="CF475" s="14">
        <f t="shared" si="511"/>
        <v>0</v>
      </c>
      <c r="CG475" s="14">
        <f t="shared" si="527"/>
        <v>0</v>
      </c>
      <c r="CH475" s="14">
        <f t="shared" si="505"/>
        <v>0</v>
      </c>
      <c r="CI475" s="14">
        <f t="shared" si="505"/>
        <v>0</v>
      </c>
      <c r="CJ475" s="14">
        <f t="shared" si="505"/>
        <v>0.76923076923076927</v>
      </c>
      <c r="CK475" s="14">
        <f t="shared" si="505"/>
        <v>0</v>
      </c>
      <c r="CL475" s="14">
        <f t="shared" si="505"/>
        <v>0</v>
      </c>
      <c r="CM475" s="14">
        <f t="shared" si="505"/>
        <v>0</v>
      </c>
      <c r="CN475" s="14">
        <f t="shared" si="505"/>
        <v>0</v>
      </c>
      <c r="CO475" s="14">
        <f t="shared" si="505"/>
        <v>0.23076923076923078</v>
      </c>
      <c r="CP475" s="14">
        <f t="shared" si="505"/>
        <v>0</v>
      </c>
      <c r="CQ475" s="14">
        <f t="shared" si="505"/>
        <v>0</v>
      </c>
      <c r="CR475" s="14">
        <f t="shared" si="505"/>
        <v>0</v>
      </c>
      <c r="CS475" s="14">
        <f t="shared" si="505"/>
        <v>0</v>
      </c>
      <c r="CT475" s="14">
        <f t="shared" si="505"/>
        <v>0</v>
      </c>
      <c r="CU475" s="14">
        <f t="shared" si="505"/>
        <v>0</v>
      </c>
      <c r="CV475" s="14">
        <f t="shared" si="505"/>
        <v>0</v>
      </c>
      <c r="CW475" s="14">
        <f t="shared" si="505"/>
        <v>0</v>
      </c>
      <c r="CX475" s="14">
        <f t="shared" si="531"/>
        <v>0</v>
      </c>
      <c r="CY475" s="14">
        <f t="shared" si="531"/>
        <v>0</v>
      </c>
      <c r="CZ475" s="14">
        <f t="shared" si="531"/>
        <v>0</v>
      </c>
      <c r="DA475" s="14">
        <f t="shared" si="531"/>
        <v>0</v>
      </c>
      <c r="DB475" s="14">
        <f t="shared" si="531"/>
        <v>0</v>
      </c>
      <c r="DC475" s="14">
        <f t="shared" si="528"/>
        <v>0</v>
      </c>
      <c r="DD475" s="14">
        <f t="shared" si="528"/>
        <v>0</v>
      </c>
      <c r="DE475" s="14">
        <f t="shared" si="528"/>
        <v>0</v>
      </c>
      <c r="DF475" s="14">
        <f t="shared" si="528"/>
        <v>0</v>
      </c>
      <c r="DG475" s="14">
        <f t="shared" si="528"/>
        <v>0</v>
      </c>
      <c r="DH475" s="14">
        <f t="shared" si="528"/>
        <v>0</v>
      </c>
      <c r="DI475" s="14">
        <f t="shared" si="528"/>
        <v>0</v>
      </c>
      <c r="DJ475" s="14">
        <f t="shared" si="528"/>
        <v>0</v>
      </c>
      <c r="DK475" s="14">
        <f t="shared" si="528"/>
        <v>0</v>
      </c>
      <c r="DL475" s="14">
        <f t="shared" si="528"/>
        <v>0</v>
      </c>
      <c r="DM475" s="14">
        <f t="shared" si="528"/>
        <v>0</v>
      </c>
      <c r="DN475" s="14">
        <f t="shared" si="528"/>
        <v>0</v>
      </c>
      <c r="DO475" s="14">
        <f t="shared" si="528"/>
        <v>0</v>
      </c>
      <c r="DP475" s="14">
        <f t="shared" si="528"/>
        <v>0</v>
      </c>
      <c r="DQ475" s="14">
        <f t="shared" si="528"/>
        <v>0</v>
      </c>
      <c r="DR475" s="14">
        <f t="shared" si="528"/>
        <v>0</v>
      </c>
      <c r="DS475" s="14">
        <f t="shared" si="529"/>
        <v>0</v>
      </c>
      <c r="DT475" s="14">
        <f t="shared" si="508"/>
        <v>0</v>
      </c>
      <c r="DU475" s="14">
        <f t="shared" si="508"/>
        <v>0</v>
      </c>
      <c r="DV475" s="14">
        <f t="shared" si="508"/>
        <v>0</v>
      </c>
      <c r="DW475" s="14">
        <f t="shared" si="508"/>
        <v>0</v>
      </c>
      <c r="DX475" s="14">
        <f t="shared" si="508"/>
        <v>0</v>
      </c>
      <c r="DY475" s="14">
        <f t="shared" si="508"/>
        <v>0</v>
      </c>
      <c r="DZ475" s="14">
        <f t="shared" si="512"/>
        <v>1</v>
      </c>
    </row>
    <row r="476" spans="1:130">
      <c r="C476" s="18">
        <v>2026</v>
      </c>
      <c r="D476" s="25"/>
      <c r="E476" s="25"/>
      <c r="F476" s="25"/>
      <c r="G476" s="25"/>
      <c r="H476" s="25"/>
      <c r="I476" s="25"/>
      <c r="J476" s="25">
        <f t="shared" si="519"/>
        <v>0</v>
      </c>
      <c r="K476" s="25">
        <f t="shared" si="520"/>
        <v>0</v>
      </c>
      <c r="L476" s="25">
        <f t="shared" si="521"/>
        <v>0</v>
      </c>
      <c r="M476" s="25">
        <f t="shared" si="522"/>
        <v>0</v>
      </c>
      <c r="N476" s="25">
        <f t="shared" si="523"/>
        <v>0</v>
      </c>
      <c r="O476" s="25">
        <f t="shared" si="524"/>
        <v>0</v>
      </c>
      <c r="P476" s="25">
        <f t="shared" si="525"/>
        <v>0</v>
      </c>
      <c r="Q476" s="25">
        <f t="shared" si="526"/>
        <v>0</v>
      </c>
      <c r="R476" s="25">
        <f t="shared" si="530"/>
        <v>0</v>
      </c>
      <c r="S476" s="25">
        <f t="shared" si="532"/>
        <v>0</v>
      </c>
      <c r="T476" s="25">
        <f t="shared" si="533"/>
        <v>0</v>
      </c>
      <c r="U476" s="25">
        <f t="shared" si="534"/>
        <v>0</v>
      </c>
      <c r="V476" s="25">
        <f t="shared" si="535"/>
        <v>0</v>
      </c>
      <c r="W476" s="25">
        <f t="shared" si="536"/>
        <v>0.90909090909090939</v>
      </c>
      <c r="X476" s="25">
        <f t="shared" si="537"/>
        <v>0</v>
      </c>
      <c r="Y476" s="25">
        <f t="shared" si="538"/>
        <v>0</v>
      </c>
      <c r="Z476" s="25">
        <f t="shared" si="539"/>
        <v>0</v>
      </c>
      <c r="AA476" s="25">
        <f t="shared" si="540"/>
        <v>0</v>
      </c>
      <c r="AB476" s="25">
        <f t="shared" ref="AB476:AB494" si="541">VLOOKUP($C$90,$D$3:$K$63,$A$74,0)*(B452-B451)</f>
        <v>0.27272727272727282</v>
      </c>
      <c r="AC476" s="25">
        <f>VLOOKUP($C$91,$D$3:$K$63,$A$74,0)*(B451-B450)</f>
        <v>0.27272727272727282</v>
      </c>
      <c r="AD476" s="25">
        <f>VLOOKUP($C$92,$D$3:$K$63,$A$74,0)*B450</f>
        <v>0</v>
      </c>
      <c r="AE476" s="25"/>
      <c r="AF476" s="25"/>
      <c r="AG476" s="25"/>
      <c r="AH476" s="25"/>
      <c r="AI476" s="25"/>
      <c r="AJ476" s="25"/>
      <c r="AK476" s="25"/>
      <c r="AL476" s="25"/>
      <c r="AM476" s="25"/>
      <c r="AN476" s="25"/>
      <c r="AO476" s="25"/>
      <c r="AP476" s="25"/>
      <c r="AQ476" s="25"/>
      <c r="AR476" s="25"/>
      <c r="AS476" s="25"/>
      <c r="AT476" s="25"/>
      <c r="AU476" s="25"/>
      <c r="AV476" s="25"/>
      <c r="AW476" s="25"/>
      <c r="AX476" s="25"/>
      <c r="AY476" s="25"/>
      <c r="AZ476" s="25"/>
      <c r="BA476" s="25"/>
      <c r="BB476" s="25"/>
      <c r="BC476" s="25"/>
      <c r="BD476" s="25"/>
      <c r="BE476" s="25"/>
      <c r="BF476" s="25"/>
      <c r="BG476" s="25"/>
      <c r="BH476" s="25"/>
      <c r="BI476" s="25"/>
      <c r="BJ476" s="25"/>
      <c r="BK476" s="25"/>
      <c r="BL476" s="25"/>
      <c r="BM476" s="21">
        <f t="shared" si="510"/>
        <v>1.454545454545455</v>
      </c>
      <c r="BP476" s="18">
        <v>2026</v>
      </c>
      <c r="BQ476" s="14">
        <f t="shared" si="511"/>
        <v>0</v>
      </c>
      <c r="BR476" s="14">
        <f t="shared" si="511"/>
        <v>0</v>
      </c>
      <c r="BS476" s="14">
        <f t="shared" si="511"/>
        <v>0</v>
      </c>
      <c r="BT476" s="14">
        <f t="shared" si="511"/>
        <v>0</v>
      </c>
      <c r="BU476" s="14">
        <f t="shared" si="511"/>
        <v>0</v>
      </c>
      <c r="BV476" s="14">
        <f t="shared" si="511"/>
        <v>0</v>
      </c>
      <c r="BW476" s="14">
        <f t="shared" si="511"/>
        <v>0</v>
      </c>
      <c r="BX476" s="14">
        <f t="shared" si="511"/>
        <v>0</v>
      </c>
      <c r="BY476" s="14">
        <f t="shared" si="511"/>
        <v>0</v>
      </c>
      <c r="BZ476" s="14">
        <f t="shared" si="511"/>
        <v>0</v>
      </c>
      <c r="CA476" s="14">
        <f t="shared" si="511"/>
        <v>0</v>
      </c>
      <c r="CB476" s="14">
        <f t="shared" si="511"/>
        <v>0</v>
      </c>
      <c r="CC476" s="14">
        <f t="shared" si="511"/>
        <v>0</v>
      </c>
      <c r="CD476" s="14">
        <f t="shared" si="511"/>
        <v>0</v>
      </c>
      <c r="CE476" s="14">
        <f t="shared" si="511"/>
        <v>0</v>
      </c>
      <c r="CF476" s="14">
        <f t="shared" si="511"/>
        <v>0</v>
      </c>
      <c r="CG476" s="14">
        <f t="shared" si="527"/>
        <v>0</v>
      </c>
      <c r="CH476" s="14">
        <f t="shared" si="527"/>
        <v>0</v>
      </c>
      <c r="CI476" s="14">
        <f t="shared" si="527"/>
        <v>0</v>
      </c>
      <c r="CJ476" s="14">
        <f t="shared" si="527"/>
        <v>0.625</v>
      </c>
      <c r="CK476" s="14">
        <f t="shared" si="527"/>
        <v>0</v>
      </c>
      <c r="CL476" s="14">
        <f t="shared" si="527"/>
        <v>0</v>
      </c>
      <c r="CM476" s="14">
        <f t="shared" si="527"/>
        <v>0</v>
      </c>
      <c r="CN476" s="14">
        <f t="shared" si="527"/>
        <v>0</v>
      </c>
      <c r="CO476" s="14">
        <f t="shared" si="527"/>
        <v>0.1875</v>
      </c>
      <c r="CP476" s="14">
        <f t="shared" si="527"/>
        <v>0.1875</v>
      </c>
      <c r="CQ476" s="14">
        <f t="shared" si="527"/>
        <v>0</v>
      </c>
      <c r="CR476" s="14">
        <f t="shared" si="527"/>
        <v>0</v>
      </c>
      <c r="CS476" s="14">
        <f t="shared" si="527"/>
        <v>0</v>
      </c>
      <c r="CT476" s="14">
        <f t="shared" si="527"/>
        <v>0</v>
      </c>
      <c r="CU476" s="14">
        <f t="shared" si="527"/>
        <v>0</v>
      </c>
      <c r="CV476" s="14">
        <f t="shared" si="527"/>
        <v>0</v>
      </c>
      <c r="CW476" s="14">
        <f t="shared" ref="CW476:DL510" si="542">AJ476/$BM476</f>
        <v>0</v>
      </c>
      <c r="CX476" s="14">
        <f t="shared" si="531"/>
        <v>0</v>
      </c>
      <c r="CY476" s="14">
        <f t="shared" si="531"/>
        <v>0</v>
      </c>
      <c r="CZ476" s="14">
        <f t="shared" si="531"/>
        <v>0</v>
      </c>
      <c r="DA476" s="14">
        <f t="shared" si="531"/>
        <v>0</v>
      </c>
      <c r="DB476" s="14">
        <f t="shared" si="531"/>
        <v>0</v>
      </c>
      <c r="DC476" s="14">
        <f t="shared" si="528"/>
        <v>0</v>
      </c>
      <c r="DD476" s="14">
        <f t="shared" si="528"/>
        <v>0</v>
      </c>
      <c r="DE476" s="14">
        <f t="shared" si="528"/>
        <v>0</v>
      </c>
      <c r="DF476" s="14">
        <f t="shared" si="528"/>
        <v>0</v>
      </c>
      <c r="DG476" s="14">
        <f t="shared" si="528"/>
        <v>0</v>
      </c>
      <c r="DH476" s="14">
        <f t="shared" si="528"/>
        <v>0</v>
      </c>
      <c r="DI476" s="14">
        <f t="shared" si="528"/>
        <v>0</v>
      </c>
      <c r="DJ476" s="14">
        <f t="shared" si="528"/>
        <v>0</v>
      </c>
      <c r="DK476" s="14">
        <f t="shared" si="528"/>
        <v>0</v>
      </c>
      <c r="DL476" s="14">
        <f t="shared" si="528"/>
        <v>0</v>
      </c>
      <c r="DM476" s="14">
        <f t="shared" si="528"/>
        <v>0</v>
      </c>
      <c r="DN476" s="14">
        <f t="shared" si="528"/>
        <v>0</v>
      </c>
      <c r="DO476" s="14">
        <f t="shared" si="528"/>
        <v>0</v>
      </c>
      <c r="DP476" s="14">
        <f t="shared" si="528"/>
        <v>0</v>
      </c>
      <c r="DQ476" s="14">
        <f t="shared" si="528"/>
        <v>0</v>
      </c>
      <c r="DR476" s="14">
        <f t="shared" si="528"/>
        <v>0</v>
      </c>
      <c r="DS476" s="14">
        <f t="shared" si="529"/>
        <v>0</v>
      </c>
      <c r="DT476" s="14">
        <f t="shared" si="508"/>
        <v>0</v>
      </c>
      <c r="DU476" s="14">
        <f t="shared" si="508"/>
        <v>0</v>
      </c>
      <c r="DV476" s="14">
        <f t="shared" si="508"/>
        <v>0</v>
      </c>
      <c r="DW476" s="14">
        <f t="shared" si="508"/>
        <v>0</v>
      </c>
      <c r="DX476" s="14">
        <f t="shared" si="508"/>
        <v>0</v>
      </c>
      <c r="DY476" s="14">
        <f t="shared" si="508"/>
        <v>0</v>
      </c>
      <c r="DZ476" s="14">
        <f t="shared" si="512"/>
        <v>1</v>
      </c>
    </row>
    <row r="477" spans="1:130">
      <c r="C477" s="18">
        <v>2027</v>
      </c>
      <c r="D477" s="25"/>
      <c r="E477" s="25"/>
      <c r="F477" s="25"/>
      <c r="G477" s="25"/>
      <c r="H477" s="25"/>
      <c r="I477" s="25"/>
      <c r="J477" s="25"/>
      <c r="K477" s="25">
        <f t="shared" si="520"/>
        <v>0</v>
      </c>
      <c r="L477" s="25">
        <f t="shared" si="521"/>
        <v>0</v>
      </c>
      <c r="M477" s="25">
        <f t="shared" si="522"/>
        <v>0</v>
      </c>
      <c r="N477" s="25">
        <f t="shared" si="523"/>
        <v>0</v>
      </c>
      <c r="O477" s="25">
        <f t="shared" si="524"/>
        <v>0</v>
      </c>
      <c r="P477" s="25">
        <f t="shared" si="525"/>
        <v>0</v>
      </c>
      <c r="Q477" s="25">
        <f t="shared" si="526"/>
        <v>0</v>
      </c>
      <c r="R477" s="25">
        <f t="shared" si="530"/>
        <v>0</v>
      </c>
      <c r="S477" s="25">
        <f t="shared" si="532"/>
        <v>0</v>
      </c>
      <c r="T477" s="25">
        <f t="shared" si="533"/>
        <v>0</v>
      </c>
      <c r="U477" s="25">
        <f t="shared" si="534"/>
        <v>0</v>
      </c>
      <c r="V477" s="25">
        <f t="shared" si="535"/>
        <v>0</v>
      </c>
      <c r="W477" s="25">
        <f t="shared" si="536"/>
        <v>0.90909090909090939</v>
      </c>
      <c r="X477" s="25">
        <f t="shared" si="537"/>
        <v>0</v>
      </c>
      <c r="Y477" s="25">
        <f t="shared" si="538"/>
        <v>0</v>
      </c>
      <c r="Z477" s="25">
        <f t="shared" si="539"/>
        <v>0</v>
      </c>
      <c r="AA477" s="25">
        <f t="shared" si="540"/>
        <v>0</v>
      </c>
      <c r="AB477" s="25">
        <f t="shared" si="541"/>
        <v>0.27272727272727282</v>
      </c>
      <c r="AC477" s="25">
        <f t="shared" ref="AC477:AC495" si="543">VLOOKUP($C$91,$D$3:$K$63,$A$74,0)*(B452-B451)</f>
        <v>0.27272727272727282</v>
      </c>
      <c r="AD477" s="25">
        <f>VLOOKUP($C$92,$D$3:$K$63,$A$74,0)*(B451-B450)</f>
        <v>0.54545454545454564</v>
      </c>
      <c r="AE477" s="25">
        <f>VLOOKUP($C$93,$D$3:$K$63,$A$74,0)*B450</f>
        <v>0</v>
      </c>
      <c r="AF477" s="25"/>
      <c r="AG477" s="25"/>
      <c r="AH477" s="25"/>
      <c r="AI477" s="25"/>
      <c r="AJ477" s="25"/>
      <c r="AK477" s="25"/>
      <c r="AL477" s="25"/>
      <c r="AM477" s="25"/>
      <c r="AN477" s="25"/>
      <c r="AO477" s="25"/>
      <c r="AP477" s="25"/>
      <c r="AQ477" s="25"/>
      <c r="AR477" s="25"/>
      <c r="AS477" s="25"/>
      <c r="AT477" s="25"/>
      <c r="AU477" s="25"/>
      <c r="AV477" s="25"/>
      <c r="AW477" s="25"/>
      <c r="AX477" s="25"/>
      <c r="AY477" s="25"/>
      <c r="AZ477" s="25"/>
      <c r="BA477" s="25"/>
      <c r="BB477" s="25"/>
      <c r="BC477" s="25"/>
      <c r="BD477" s="25"/>
      <c r="BE477" s="25"/>
      <c r="BF477" s="25"/>
      <c r="BG477" s="25"/>
      <c r="BH477" s="25"/>
      <c r="BI477" s="25"/>
      <c r="BJ477" s="25"/>
      <c r="BK477" s="25"/>
      <c r="BL477" s="25"/>
      <c r="BM477" s="21">
        <f t="shared" si="510"/>
        <v>2.0000000000000009</v>
      </c>
      <c r="BP477" s="18">
        <v>2027</v>
      </c>
      <c r="BQ477" s="14">
        <f t="shared" si="511"/>
        <v>0</v>
      </c>
      <c r="BR477" s="14">
        <f t="shared" si="511"/>
        <v>0</v>
      </c>
      <c r="BS477" s="14">
        <f t="shared" si="511"/>
        <v>0</v>
      </c>
      <c r="BT477" s="14">
        <f t="shared" si="511"/>
        <v>0</v>
      </c>
      <c r="BU477" s="14">
        <f t="shared" si="511"/>
        <v>0</v>
      </c>
      <c r="BV477" s="14">
        <f t="shared" si="511"/>
        <v>0</v>
      </c>
      <c r="BW477" s="14">
        <f t="shared" si="511"/>
        <v>0</v>
      </c>
      <c r="BX477" s="14">
        <f t="shared" si="511"/>
        <v>0</v>
      </c>
      <c r="BY477" s="14">
        <f t="shared" si="511"/>
        <v>0</v>
      </c>
      <c r="BZ477" s="14">
        <f t="shared" si="511"/>
        <v>0</v>
      </c>
      <c r="CA477" s="14">
        <f t="shared" si="511"/>
        <v>0</v>
      </c>
      <c r="CB477" s="14">
        <f t="shared" si="511"/>
        <v>0</v>
      </c>
      <c r="CC477" s="14">
        <f t="shared" si="511"/>
        <v>0</v>
      </c>
      <c r="CD477" s="14">
        <f t="shared" si="511"/>
        <v>0</v>
      </c>
      <c r="CE477" s="14">
        <f t="shared" si="511"/>
        <v>0</v>
      </c>
      <c r="CF477" s="14">
        <f t="shared" si="511"/>
        <v>0</v>
      </c>
      <c r="CG477" s="14">
        <f t="shared" si="527"/>
        <v>0</v>
      </c>
      <c r="CH477" s="14">
        <f t="shared" si="527"/>
        <v>0</v>
      </c>
      <c r="CI477" s="14">
        <f t="shared" si="527"/>
        <v>0</v>
      </c>
      <c r="CJ477" s="14">
        <f t="shared" si="527"/>
        <v>0.45454545454545447</v>
      </c>
      <c r="CK477" s="14">
        <f t="shared" si="527"/>
        <v>0</v>
      </c>
      <c r="CL477" s="14">
        <f t="shared" si="527"/>
        <v>0</v>
      </c>
      <c r="CM477" s="14">
        <f t="shared" si="527"/>
        <v>0</v>
      </c>
      <c r="CN477" s="14">
        <f t="shared" si="527"/>
        <v>0</v>
      </c>
      <c r="CO477" s="14">
        <f t="shared" si="527"/>
        <v>0.13636363636363635</v>
      </c>
      <c r="CP477" s="14">
        <f t="shared" si="527"/>
        <v>0.13636363636363635</v>
      </c>
      <c r="CQ477" s="14">
        <f t="shared" si="527"/>
        <v>0.27272727272727271</v>
      </c>
      <c r="CR477" s="14">
        <f t="shared" si="527"/>
        <v>0</v>
      </c>
      <c r="CS477" s="14">
        <f t="shared" si="527"/>
        <v>0</v>
      </c>
      <c r="CT477" s="14">
        <f t="shared" si="527"/>
        <v>0</v>
      </c>
      <c r="CU477" s="14">
        <f t="shared" si="527"/>
        <v>0</v>
      </c>
      <c r="CV477" s="14">
        <f t="shared" si="527"/>
        <v>0</v>
      </c>
      <c r="CW477" s="14">
        <f t="shared" si="542"/>
        <v>0</v>
      </c>
      <c r="CX477" s="14">
        <f t="shared" si="531"/>
        <v>0</v>
      </c>
      <c r="CY477" s="14">
        <f t="shared" si="531"/>
        <v>0</v>
      </c>
      <c r="CZ477" s="14">
        <f t="shared" si="531"/>
        <v>0</v>
      </c>
      <c r="DA477" s="14">
        <f t="shared" si="531"/>
        <v>0</v>
      </c>
      <c r="DB477" s="14">
        <f t="shared" si="531"/>
        <v>0</v>
      </c>
      <c r="DC477" s="14">
        <f t="shared" si="528"/>
        <v>0</v>
      </c>
      <c r="DD477" s="14">
        <f t="shared" si="528"/>
        <v>0</v>
      </c>
      <c r="DE477" s="14">
        <f t="shared" si="528"/>
        <v>0</v>
      </c>
      <c r="DF477" s="14">
        <f t="shared" si="528"/>
        <v>0</v>
      </c>
      <c r="DG477" s="14">
        <f t="shared" si="528"/>
        <v>0</v>
      </c>
      <c r="DH477" s="14">
        <f t="shared" si="528"/>
        <v>0</v>
      </c>
      <c r="DI477" s="14">
        <f t="shared" si="528"/>
        <v>0</v>
      </c>
      <c r="DJ477" s="14">
        <f t="shared" si="528"/>
        <v>0</v>
      </c>
      <c r="DK477" s="14">
        <f t="shared" si="528"/>
        <v>0</v>
      </c>
      <c r="DL477" s="14">
        <f t="shared" si="528"/>
        <v>0</v>
      </c>
      <c r="DM477" s="14">
        <f t="shared" si="528"/>
        <v>0</v>
      </c>
      <c r="DN477" s="14">
        <f t="shared" si="528"/>
        <v>0</v>
      </c>
      <c r="DO477" s="14">
        <f t="shared" si="528"/>
        <v>0</v>
      </c>
      <c r="DP477" s="14">
        <f t="shared" si="528"/>
        <v>0</v>
      </c>
      <c r="DQ477" s="14">
        <f t="shared" si="528"/>
        <v>0</v>
      </c>
      <c r="DR477" s="14">
        <f t="shared" si="528"/>
        <v>0</v>
      </c>
      <c r="DS477" s="14">
        <f t="shared" si="529"/>
        <v>0</v>
      </c>
      <c r="DT477" s="14">
        <f t="shared" si="508"/>
        <v>0</v>
      </c>
      <c r="DU477" s="14">
        <f t="shared" si="508"/>
        <v>0</v>
      </c>
      <c r="DV477" s="14">
        <f t="shared" si="508"/>
        <v>0</v>
      </c>
      <c r="DW477" s="14">
        <f t="shared" si="508"/>
        <v>0</v>
      </c>
      <c r="DX477" s="14">
        <f t="shared" si="508"/>
        <v>0</v>
      </c>
      <c r="DY477" s="14">
        <f t="shared" si="508"/>
        <v>0</v>
      </c>
      <c r="DZ477" s="14">
        <f t="shared" si="512"/>
        <v>0.99999999999999989</v>
      </c>
    </row>
    <row r="478" spans="1:130">
      <c r="C478" s="18">
        <v>2028</v>
      </c>
      <c r="D478" s="25"/>
      <c r="E478" s="25"/>
      <c r="F478" s="25"/>
      <c r="G478" s="25"/>
      <c r="H478" s="25"/>
      <c r="I478" s="25"/>
      <c r="J478" s="25"/>
      <c r="K478" s="25"/>
      <c r="L478" s="25">
        <f t="shared" si="521"/>
        <v>0</v>
      </c>
      <c r="M478" s="25">
        <f t="shared" si="522"/>
        <v>0</v>
      </c>
      <c r="N478" s="25">
        <f t="shared" si="523"/>
        <v>0</v>
      </c>
      <c r="O478" s="25">
        <f t="shared" si="524"/>
        <v>0</v>
      </c>
      <c r="P478" s="25">
        <f t="shared" si="525"/>
        <v>0</v>
      </c>
      <c r="Q478" s="25">
        <f t="shared" si="526"/>
        <v>0</v>
      </c>
      <c r="R478" s="25">
        <f t="shared" si="530"/>
        <v>0</v>
      </c>
      <c r="S478" s="25">
        <f t="shared" si="532"/>
        <v>0</v>
      </c>
      <c r="T478" s="25">
        <f t="shared" si="533"/>
        <v>0</v>
      </c>
      <c r="U478" s="25">
        <f t="shared" si="534"/>
        <v>0</v>
      </c>
      <c r="V478" s="25">
        <f t="shared" si="535"/>
        <v>0</v>
      </c>
      <c r="W478" s="25">
        <f t="shared" si="536"/>
        <v>0.90909090909090939</v>
      </c>
      <c r="X478" s="25">
        <f t="shared" si="537"/>
        <v>0</v>
      </c>
      <c r="Y478" s="25">
        <f t="shared" si="538"/>
        <v>0</v>
      </c>
      <c r="Z478" s="25">
        <f t="shared" si="539"/>
        <v>0</v>
      </c>
      <c r="AA478" s="25">
        <f t="shared" si="540"/>
        <v>0</v>
      </c>
      <c r="AB478" s="25">
        <f t="shared" si="541"/>
        <v>0.27272727272727282</v>
      </c>
      <c r="AC478" s="25">
        <f t="shared" si="543"/>
        <v>0.27272727272727282</v>
      </c>
      <c r="AD478" s="25">
        <f t="shared" ref="AD478:AD496" si="544">VLOOKUP($C$92,$D$3:$K$63,$A$74,0)*(B452-B451)</f>
        <v>0.54545454545454564</v>
      </c>
      <c r="AE478" s="25">
        <f>VLOOKUP($C$93,$D$3:$K$63,$A$74,0)*(B451-B450)</f>
        <v>0.81818181818181845</v>
      </c>
      <c r="AF478" s="25">
        <f>VLOOKUP($C$94,$D$3:$K$63,$A$74,0)*B450</f>
        <v>0</v>
      </c>
      <c r="AG478" s="25"/>
      <c r="AH478" s="25"/>
      <c r="AI478" s="25"/>
      <c r="AJ478" s="25"/>
      <c r="AK478" s="25"/>
      <c r="AL478" s="25"/>
      <c r="AM478" s="25"/>
      <c r="AN478" s="25"/>
      <c r="AO478" s="25"/>
      <c r="AP478" s="25"/>
      <c r="AQ478" s="25"/>
      <c r="AR478" s="25"/>
      <c r="AS478" s="25"/>
      <c r="AT478" s="25"/>
      <c r="AU478" s="25"/>
      <c r="AV478" s="25"/>
      <c r="AW478" s="25"/>
      <c r="AX478" s="25"/>
      <c r="AY478" s="25"/>
      <c r="AZ478" s="25"/>
      <c r="BA478" s="25"/>
      <c r="BB478" s="25"/>
      <c r="BC478" s="25"/>
      <c r="BD478" s="25"/>
      <c r="BE478" s="25"/>
      <c r="BF478" s="25"/>
      <c r="BG478" s="25"/>
      <c r="BH478" s="25"/>
      <c r="BI478" s="25"/>
      <c r="BJ478" s="25"/>
      <c r="BK478" s="25"/>
      <c r="BL478" s="25"/>
      <c r="BM478" s="21">
        <f t="shared" si="510"/>
        <v>2.8181818181818192</v>
      </c>
      <c r="BP478" s="18">
        <v>2028</v>
      </c>
      <c r="BQ478" s="14">
        <f t="shared" si="511"/>
        <v>0</v>
      </c>
      <c r="BR478" s="14">
        <f t="shared" si="511"/>
        <v>0</v>
      </c>
      <c r="BS478" s="14">
        <f t="shared" si="511"/>
        <v>0</v>
      </c>
      <c r="BT478" s="14">
        <f t="shared" si="511"/>
        <v>0</v>
      </c>
      <c r="BU478" s="14">
        <f t="shared" si="511"/>
        <v>0</v>
      </c>
      <c r="BV478" s="14">
        <f t="shared" si="511"/>
        <v>0</v>
      </c>
      <c r="BW478" s="14">
        <f t="shared" si="511"/>
        <v>0</v>
      </c>
      <c r="BX478" s="14">
        <f t="shared" si="511"/>
        <v>0</v>
      </c>
      <c r="BY478" s="14">
        <f t="shared" si="511"/>
        <v>0</v>
      </c>
      <c r="BZ478" s="14">
        <f t="shared" si="511"/>
        <v>0</v>
      </c>
      <c r="CA478" s="14">
        <f t="shared" si="511"/>
        <v>0</v>
      </c>
      <c r="CB478" s="14">
        <f t="shared" si="511"/>
        <v>0</v>
      </c>
      <c r="CC478" s="14">
        <f t="shared" si="511"/>
        <v>0</v>
      </c>
      <c r="CD478" s="14">
        <f t="shared" si="511"/>
        <v>0</v>
      </c>
      <c r="CE478" s="14">
        <f t="shared" si="511"/>
        <v>0</v>
      </c>
      <c r="CF478" s="14">
        <f t="shared" si="511"/>
        <v>0</v>
      </c>
      <c r="CG478" s="14">
        <f t="shared" si="527"/>
        <v>0</v>
      </c>
      <c r="CH478" s="14">
        <f t="shared" si="527"/>
        <v>0</v>
      </c>
      <c r="CI478" s="14">
        <f t="shared" si="527"/>
        <v>0</v>
      </c>
      <c r="CJ478" s="14">
        <f t="shared" si="527"/>
        <v>0.32258064516129031</v>
      </c>
      <c r="CK478" s="14">
        <f t="shared" si="527"/>
        <v>0</v>
      </c>
      <c r="CL478" s="14">
        <f t="shared" si="527"/>
        <v>0</v>
      </c>
      <c r="CM478" s="14">
        <f t="shared" si="527"/>
        <v>0</v>
      </c>
      <c r="CN478" s="14">
        <f t="shared" si="527"/>
        <v>0</v>
      </c>
      <c r="CO478" s="14">
        <f t="shared" si="527"/>
        <v>9.6774193548387094E-2</v>
      </c>
      <c r="CP478" s="14">
        <f t="shared" si="527"/>
        <v>9.6774193548387094E-2</v>
      </c>
      <c r="CQ478" s="14">
        <f t="shared" si="527"/>
        <v>0.19354838709677419</v>
      </c>
      <c r="CR478" s="14">
        <f t="shared" si="527"/>
        <v>0.29032258064516125</v>
      </c>
      <c r="CS478" s="14">
        <f t="shared" si="527"/>
        <v>0</v>
      </c>
      <c r="CT478" s="14">
        <f t="shared" si="527"/>
        <v>0</v>
      </c>
      <c r="CU478" s="14">
        <f t="shared" si="527"/>
        <v>0</v>
      </c>
      <c r="CV478" s="14">
        <f t="shared" si="527"/>
        <v>0</v>
      </c>
      <c r="CW478" s="14">
        <f t="shared" si="542"/>
        <v>0</v>
      </c>
      <c r="CX478" s="14">
        <f t="shared" si="531"/>
        <v>0</v>
      </c>
      <c r="CY478" s="14">
        <f t="shared" si="531"/>
        <v>0</v>
      </c>
      <c r="CZ478" s="14">
        <f t="shared" si="531"/>
        <v>0</v>
      </c>
      <c r="DA478" s="14">
        <f t="shared" si="531"/>
        <v>0</v>
      </c>
      <c r="DB478" s="14">
        <f t="shared" si="531"/>
        <v>0</v>
      </c>
      <c r="DC478" s="14">
        <f t="shared" si="528"/>
        <v>0</v>
      </c>
      <c r="DD478" s="14">
        <f t="shared" si="528"/>
        <v>0</v>
      </c>
      <c r="DE478" s="14">
        <f t="shared" si="528"/>
        <v>0</v>
      </c>
      <c r="DF478" s="14">
        <f t="shared" si="528"/>
        <v>0</v>
      </c>
      <c r="DG478" s="14">
        <f t="shared" si="528"/>
        <v>0</v>
      </c>
      <c r="DH478" s="14">
        <f t="shared" si="528"/>
        <v>0</v>
      </c>
      <c r="DI478" s="14">
        <f t="shared" si="528"/>
        <v>0</v>
      </c>
      <c r="DJ478" s="14">
        <f t="shared" si="528"/>
        <v>0</v>
      </c>
      <c r="DK478" s="14">
        <f t="shared" si="528"/>
        <v>0</v>
      </c>
      <c r="DL478" s="14">
        <f t="shared" si="528"/>
        <v>0</v>
      </c>
      <c r="DM478" s="14">
        <f t="shared" si="528"/>
        <v>0</v>
      </c>
      <c r="DN478" s="14">
        <f t="shared" si="528"/>
        <v>0</v>
      </c>
      <c r="DO478" s="14">
        <f t="shared" si="528"/>
        <v>0</v>
      </c>
      <c r="DP478" s="14">
        <f t="shared" si="528"/>
        <v>0</v>
      </c>
      <c r="DQ478" s="14">
        <f t="shared" si="528"/>
        <v>0</v>
      </c>
      <c r="DR478" s="14">
        <f t="shared" si="528"/>
        <v>0</v>
      </c>
      <c r="DS478" s="14">
        <f t="shared" si="529"/>
        <v>0</v>
      </c>
      <c r="DT478" s="14">
        <f t="shared" si="508"/>
        <v>0</v>
      </c>
      <c r="DU478" s="14">
        <f t="shared" si="508"/>
        <v>0</v>
      </c>
      <c r="DV478" s="14">
        <f t="shared" si="508"/>
        <v>0</v>
      </c>
      <c r="DW478" s="14">
        <f t="shared" si="508"/>
        <v>0</v>
      </c>
      <c r="DX478" s="14">
        <f t="shared" si="508"/>
        <v>0</v>
      </c>
      <c r="DY478" s="14">
        <f t="shared" si="508"/>
        <v>0</v>
      </c>
      <c r="DZ478" s="14">
        <f t="shared" si="512"/>
        <v>1</v>
      </c>
    </row>
    <row r="479" spans="1:130">
      <c r="C479" s="18">
        <v>2029</v>
      </c>
      <c r="D479" s="25"/>
      <c r="E479" s="25"/>
      <c r="F479" s="25"/>
      <c r="G479" s="25"/>
      <c r="H479" s="25"/>
      <c r="I479" s="25"/>
      <c r="J479" s="25"/>
      <c r="K479" s="25"/>
      <c r="L479" s="25"/>
      <c r="M479" s="25">
        <f t="shared" si="522"/>
        <v>0</v>
      </c>
      <c r="N479" s="25">
        <f t="shared" si="523"/>
        <v>0</v>
      </c>
      <c r="O479" s="25">
        <f t="shared" si="524"/>
        <v>0</v>
      </c>
      <c r="P479" s="25">
        <f t="shared" si="525"/>
        <v>0</v>
      </c>
      <c r="Q479" s="25">
        <f t="shared" si="526"/>
        <v>0</v>
      </c>
      <c r="R479" s="25">
        <f t="shared" si="530"/>
        <v>0</v>
      </c>
      <c r="S479" s="25">
        <f t="shared" si="532"/>
        <v>0</v>
      </c>
      <c r="T479" s="25">
        <f t="shared" si="533"/>
        <v>0</v>
      </c>
      <c r="U479" s="25">
        <f t="shared" si="534"/>
        <v>0</v>
      </c>
      <c r="V479" s="25">
        <f t="shared" si="535"/>
        <v>0</v>
      </c>
      <c r="W479" s="25">
        <f t="shared" si="536"/>
        <v>0.90909090909090939</v>
      </c>
      <c r="X479" s="25">
        <f t="shared" si="537"/>
        <v>0</v>
      </c>
      <c r="Y479" s="25">
        <f t="shared" si="538"/>
        <v>0</v>
      </c>
      <c r="Z479" s="25">
        <f t="shared" si="539"/>
        <v>0</v>
      </c>
      <c r="AA479" s="25">
        <f t="shared" si="540"/>
        <v>0</v>
      </c>
      <c r="AB479" s="25">
        <f t="shared" si="541"/>
        <v>0.27272727272727282</v>
      </c>
      <c r="AC479" s="25">
        <f t="shared" si="543"/>
        <v>0.27272727272727282</v>
      </c>
      <c r="AD479" s="25">
        <f t="shared" si="544"/>
        <v>0.54545454545454564</v>
      </c>
      <c r="AE479" s="25">
        <f t="shared" ref="AE479:AE497" si="545">VLOOKUP($C$93,$D$3:$K$63,$A$74,0)*(B452-B451)</f>
        <v>0.81818181818181845</v>
      </c>
      <c r="AF479" s="25">
        <f>VLOOKUP($C$94,$D$3:$K$63,$A$74,0)*(B451-B450)</f>
        <v>1.3636363636363642</v>
      </c>
      <c r="AG479" s="25">
        <f>VLOOKUP($C$95,$D$3:$K$63,$A$74,0)*B450</f>
        <v>0</v>
      </c>
      <c r="AH479" s="25"/>
      <c r="AI479" s="25"/>
      <c r="AJ479" s="25"/>
      <c r="AK479" s="25"/>
      <c r="AL479" s="25"/>
      <c r="AM479" s="25"/>
      <c r="AN479" s="25"/>
      <c r="AO479" s="25"/>
      <c r="AP479" s="25"/>
      <c r="AQ479" s="25"/>
      <c r="AR479" s="25"/>
      <c r="AS479" s="25"/>
      <c r="AT479" s="25"/>
      <c r="AU479" s="25"/>
      <c r="AV479" s="25"/>
      <c r="AW479" s="25"/>
      <c r="AX479" s="25"/>
      <c r="AY479" s="25"/>
      <c r="AZ479" s="25"/>
      <c r="BA479" s="25"/>
      <c r="BB479" s="25"/>
      <c r="BC479" s="25"/>
      <c r="BD479" s="25"/>
      <c r="BE479" s="25"/>
      <c r="BF479" s="25"/>
      <c r="BG479" s="25"/>
      <c r="BH479" s="25"/>
      <c r="BI479" s="25"/>
      <c r="BJ479" s="25"/>
      <c r="BK479" s="25"/>
      <c r="BL479" s="25"/>
      <c r="BM479" s="21">
        <f t="shared" si="510"/>
        <v>4.1818181818181834</v>
      </c>
      <c r="BP479" s="18">
        <v>2029</v>
      </c>
      <c r="BQ479" s="14">
        <f t="shared" si="511"/>
        <v>0</v>
      </c>
      <c r="BR479" s="14">
        <f t="shared" si="511"/>
        <v>0</v>
      </c>
      <c r="BS479" s="14">
        <f t="shared" si="511"/>
        <v>0</v>
      </c>
      <c r="BT479" s="14">
        <f t="shared" si="511"/>
        <v>0</v>
      </c>
      <c r="BU479" s="14">
        <f t="shared" si="511"/>
        <v>0</v>
      </c>
      <c r="BV479" s="14">
        <f t="shared" si="511"/>
        <v>0</v>
      </c>
      <c r="BW479" s="14">
        <f t="shared" si="511"/>
        <v>0</v>
      </c>
      <c r="BX479" s="14">
        <f t="shared" si="511"/>
        <v>0</v>
      </c>
      <c r="BY479" s="14">
        <f t="shared" si="511"/>
        <v>0</v>
      </c>
      <c r="BZ479" s="14">
        <f t="shared" si="511"/>
        <v>0</v>
      </c>
      <c r="CA479" s="14">
        <f t="shared" si="511"/>
        <v>0</v>
      </c>
      <c r="CB479" s="14">
        <f t="shared" si="511"/>
        <v>0</v>
      </c>
      <c r="CC479" s="14">
        <f t="shared" si="511"/>
        <v>0</v>
      </c>
      <c r="CD479" s="14">
        <f t="shared" si="511"/>
        <v>0</v>
      </c>
      <c r="CE479" s="14">
        <f t="shared" si="511"/>
        <v>0</v>
      </c>
      <c r="CF479" s="14">
        <f t="shared" si="511"/>
        <v>0</v>
      </c>
      <c r="CG479" s="14">
        <f t="shared" si="527"/>
        <v>0</v>
      </c>
      <c r="CH479" s="14">
        <f t="shared" si="527"/>
        <v>0</v>
      </c>
      <c r="CI479" s="14">
        <f t="shared" si="527"/>
        <v>0</v>
      </c>
      <c r="CJ479" s="14">
        <f t="shared" si="527"/>
        <v>0.21739130434782608</v>
      </c>
      <c r="CK479" s="14">
        <f t="shared" si="527"/>
        <v>0</v>
      </c>
      <c r="CL479" s="14">
        <f t="shared" si="527"/>
        <v>0</v>
      </c>
      <c r="CM479" s="14">
        <f t="shared" si="527"/>
        <v>0</v>
      </c>
      <c r="CN479" s="14">
        <f t="shared" si="527"/>
        <v>0</v>
      </c>
      <c r="CO479" s="14">
        <f t="shared" si="527"/>
        <v>6.5217391304347824E-2</v>
      </c>
      <c r="CP479" s="14">
        <f t="shared" si="527"/>
        <v>6.5217391304347824E-2</v>
      </c>
      <c r="CQ479" s="14">
        <f t="shared" si="527"/>
        <v>0.13043478260869565</v>
      </c>
      <c r="CR479" s="14">
        <f t="shared" si="527"/>
        <v>0.19565217391304346</v>
      </c>
      <c r="CS479" s="14">
        <f t="shared" si="527"/>
        <v>0.32608695652173914</v>
      </c>
      <c r="CT479" s="14">
        <f t="shared" si="527"/>
        <v>0</v>
      </c>
      <c r="CU479" s="14">
        <f t="shared" si="527"/>
        <v>0</v>
      </c>
      <c r="CV479" s="14">
        <f t="shared" si="527"/>
        <v>0</v>
      </c>
      <c r="CW479" s="14">
        <f t="shared" si="542"/>
        <v>0</v>
      </c>
      <c r="CX479" s="14">
        <f t="shared" si="531"/>
        <v>0</v>
      </c>
      <c r="CY479" s="14">
        <f t="shared" si="531"/>
        <v>0</v>
      </c>
      <c r="CZ479" s="14">
        <f t="shared" si="531"/>
        <v>0</v>
      </c>
      <c r="DA479" s="14">
        <f t="shared" si="531"/>
        <v>0</v>
      </c>
      <c r="DB479" s="14">
        <f t="shared" si="531"/>
        <v>0</v>
      </c>
      <c r="DC479" s="14">
        <f t="shared" si="528"/>
        <v>0</v>
      </c>
      <c r="DD479" s="14">
        <f t="shared" si="528"/>
        <v>0</v>
      </c>
      <c r="DE479" s="14">
        <f t="shared" si="528"/>
        <v>0</v>
      </c>
      <c r="DF479" s="14">
        <f t="shared" si="528"/>
        <v>0</v>
      </c>
      <c r="DG479" s="14">
        <f t="shared" si="528"/>
        <v>0</v>
      </c>
      <c r="DH479" s="14">
        <f t="shared" si="528"/>
        <v>0</v>
      </c>
      <c r="DI479" s="14">
        <f t="shared" si="528"/>
        <v>0</v>
      </c>
      <c r="DJ479" s="14">
        <f t="shared" si="528"/>
        <v>0</v>
      </c>
      <c r="DK479" s="14">
        <f t="shared" si="528"/>
        <v>0</v>
      </c>
      <c r="DL479" s="14">
        <f t="shared" si="528"/>
        <v>0</v>
      </c>
      <c r="DM479" s="14">
        <f t="shared" si="528"/>
        <v>0</v>
      </c>
      <c r="DN479" s="14">
        <f t="shared" si="528"/>
        <v>0</v>
      </c>
      <c r="DO479" s="14">
        <f t="shared" si="528"/>
        <v>0</v>
      </c>
      <c r="DP479" s="14">
        <f t="shared" si="528"/>
        <v>0</v>
      </c>
      <c r="DQ479" s="14">
        <f t="shared" si="528"/>
        <v>0</v>
      </c>
      <c r="DR479" s="14">
        <f t="shared" si="528"/>
        <v>0</v>
      </c>
      <c r="DS479" s="14">
        <f t="shared" si="529"/>
        <v>0</v>
      </c>
      <c r="DT479" s="14">
        <f t="shared" si="508"/>
        <v>0</v>
      </c>
      <c r="DU479" s="14">
        <f t="shared" si="508"/>
        <v>0</v>
      </c>
      <c r="DV479" s="14">
        <f t="shared" si="508"/>
        <v>0</v>
      </c>
      <c r="DW479" s="14">
        <f t="shared" si="508"/>
        <v>0</v>
      </c>
      <c r="DX479" s="14">
        <f t="shared" si="508"/>
        <v>0</v>
      </c>
      <c r="DY479" s="14">
        <f t="shared" si="508"/>
        <v>0</v>
      </c>
      <c r="DZ479" s="14">
        <f t="shared" si="512"/>
        <v>1</v>
      </c>
    </row>
    <row r="480" spans="1:130">
      <c r="C480" s="18">
        <v>2030</v>
      </c>
      <c r="D480" s="25"/>
      <c r="E480" s="25"/>
      <c r="F480" s="25"/>
      <c r="G480" s="25"/>
      <c r="H480" s="25"/>
      <c r="I480" s="25"/>
      <c r="J480" s="25"/>
      <c r="K480" s="25"/>
      <c r="L480" s="25"/>
      <c r="M480" s="25"/>
      <c r="N480" s="25">
        <f t="shared" si="523"/>
        <v>0</v>
      </c>
      <c r="O480" s="25">
        <f t="shared" si="524"/>
        <v>0</v>
      </c>
      <c r="P480" s="25">
        <f t="shared" si="525"/>
        <v>0</v>
      </c>
      <c r="Q480" s="25">
        <f t="shared" si="526"/>
        <v>0</v>
      </c>
      <c r="R480" s="25">
        <f t="shared" si="530"/>
        <v>0</v>
      </c>
      <c r="S480" s="25">
        <f t="shared" si="532"/>
        <v>0</v>
      </c>
      <c r="T480" s="25">
        <f t="shared" si="533"/>
        <v>0</v>
      </c>
      <c r="U480" s="25">
        <f t="shared" si="534"/>
        <v>0</v>
      </c>
      <c r="V480" s="25">
        <f t="shared" si="535"/>
        <v>0</v>
      </c>
      <c r="W480" s="25">
        <f t="shared" si="536"/>
        <v>0.90909090909090606</v>
      </c>
      <c r="X480" s="25">
        <f t="shared" si="537"/>
        <v>0</v>
      </c>
      <c r="Y480" s="25">
        <f t="shared" si="538"/>
        <v>0</v>
      </c>
      <c r="Z480" s="25">
        <f t="shared" si="539"/>
        <v>0</v>
      </c>
      <c r="AA480" s="25">
        <f t="shared" si="540"/>
        <v>0</v>
      </c>
      <c r="AB480" s="25">
        <f t="shared" si="541"/>
        <v>0.27272727272727282</v>
      </c>
      <c r="AC480" s="25">
        <f t="shared" si="543"/>
        <v>0.27272727272727282</v>
      </c>
      <c r="AD480" s="25">
        <f t="shared" si="544"/>
        <v>0.54545454545454564</v>
      </c>
      <c r="AE480" s="25">
        <f t="shared" si="545"/>
        <v>0.81818181818181845</v>
      </c>
      <c r="AF480" s="25">
        <f t="shared" ref="AF480:AF498" si="546">VLOOKUP($C$94,$D$3:$K$63,$A$74,0)*(B452-B451)</f>
        <v>1.3636363636363642</v>
      </c>
      <c r="AG480" s="25">
        <f>VLOOKUP($C$95,$D$3:$K$63,$A$74,0)*(B451-B450)</f>
        <v>1.9090909090909096</v>
      </c>
      <c r="AH480" s="25">
        <f>VLOOKUP($C$96,$D$3:$K$63,$A$74,0)*B450</f>
        <v>0</v>
      </c>
      <c r="AI480" s="25"/>
      <c r="AJ480" s="25"/>
      <c r="AK480" s="25"/>
      <c r="AL480" s="25"/>
      <c r="AM480" s="25"/>
      <c r="AN480" s="25"/>
      <c r="AO480" s="25"/>
      <c r="AP480" s="25"/>
      <c r="AQ480" s="25"/>
      <c r="AR480" s="25"/>
      <c r="AS480" s="25"/>
      <c r="AT480" s="25"/>
      <c r="AU480" s="25"/>
      <c r="AV480" s="25"/>
      <c r="AW480" s="25"/>
      <c r="AX480" s="25"/>
      <c r="AY480" s="25"/>
      <c r="AZ480" s="25"/>
      <c r="BA480" s="25"/>
      <c r="BB480" s="25"/>
      <c r="BC480" s="25"/>
      <c r="BD480" s="25"/>
      <c r="BE480" s="25"/>
      <c r="BF480" s="25"/>
      <c r="BG480" s="25"/>
      <c r="BH480" s="25"/>
      <c r="BI480" s="25"/>
      <c r="BJ480" s="25"/>
      <c r="BK480" s="25"/>
      <c r="BL480" s="25"/>
      <c r="BM480" s="21">
        <f t="shared" si="510"/>
        <v>6.0909090909090899</v>
      </c>
      <c r="BP480" s="18">
        <v>2030</v>
      </c>
      <c r="BQ480" s="14">
        <f t="shared" si="511"/>
        <v>0</v>
      </c>
      <c r="BR480" s="14">
        <f t="shared" si="511"/>
        <v>0</v>
      </c>
      <c r="BS480" s="14">
        <f t="shared" si="511"/>
        <v>0</v>
      </c>
      <c r="BT480" s="14">
        <f t="shared" si="511"/>
        <v>0</v>
      </c>
      <c r="BU480" s="14">
        <f t="shared" si="511"/>
        <v>0</v>
      </c>
      <c r="BV480" s="14">
        <f t="shared" si="511"/>
        <v>0</v>
      </c>
      <c r="BW480" s="14">
        <f t="shared" si="511"/>
        <v>0</v>
      </c>
      <c r="BX480" s="14">
        <f t="shared" si="511"/>
        <v>0</v>
      </c>
      <c r="BY480" s="14">
        <f t="shared" si="511"/>
        <v>0</v>
      </c>
      <c r="BZ480" s="14">
        <f t="shared" si="511"/>
        <v>0</v>
      </c>
      <c r="CA480" s="14">
        <f t="shared" si="511"/>
        <v>0</v>
      </c>
      <c r="CB480" s="14">
        <f t="shared" si="511"/>
        <v>0</v>
      </c>
      <c r="CC480" s="14">
        <f t="shared" si="511"/>
        <v>0</v>
      </c>
      <c r="CD480" s="14">
        <f t="shared" si="511"/>
        <v>0</v>
      </c>
      <c r="CE480" s="14">
        <f t="shared" si="511"/>
        <v>0</v>
      </c>
      <c r="CF480" s="14">
        <f t="shared" si="511"/>
        <v>0</v>
      </c>
      <c r="CG480" s="14">
        <f t="shared" si="527"/>
        <v>0</v>
      </c>
      <c r="CH480" s="14">
        <f t="shared" si="527"/>
        <v>0</v>
      </c>
      <c r="CI480" s="14">
        <f t="shared" si="527"/>
        <v>0</v>
      </c>
      <c r="CJ480" s="14">
        <f t="shared" si="527"/>
        <v>0.1492537313432831</v>
      </c>
      <c r="CK480" s="14">
        <f t="shared" si="527"/>
        <v>0</v>
      </c>
      <c r="CL480" s="14">
        <f t="shared" si="527"/>
        <v>0</v>
      </c>
      <c r="CM480" s="14">
        <f t="shared" si="527"/>
        <v>0</v>
      </c>
      <c r="CN480" s="14">
        <f t="shared" si="527"/>
        <v>0</v>
      </c>
      <c r="CO480" s="14">
        <f t="shared" si="527"/>
        <v>4.47761194029851E-2</v>
      </c>
      <c r="CP480" s="14">
        <f t="shared" si="527"/>
        <v>4.47761194029851E-2</v>
      </c>
      <c r="CQ480" s="14">
        <f t="shared" si="527"/>
        <v>8.95522388059702E-2</v>
      </c>
      <c r="CR480" s="14">
        <f t="shared" si="527"/>
        <v>0.13432835820895528</v>
      </c>
      <c r="CS480" s="14">
        <f t="shared" si="527"/>
        <v>0.22388059701492549</v>
      </c>
      <c r="CT480" s="14">
        <f t="shared" si="527"/>
        <v>0.31343283582089565</v>
      </c>
      <c r="CU480" s="14">
        <f t="shared" si="527"/>
        <v>0</v>
      </c>
      <c r="CV480" s="14">
        <f t="shared" si="527"/>
        <v>0</v>
      </c>
      <c r="CW480" s="14">
        <f t="shared" si="542"/>
        <v>0</v>
      </c>
      <c r="CX480" s="14">
        <f t="shared" si="531"/>
        <v>0</v>
      </c>
      <c r="CY480" s="14">
        <f t="shared" si="531"/>
        <v>0</v>
      </c>
      <c r="CZ480" s="14">
        <f t="shared" si="531"/>
        <v>0</v>
      </c>
      <c r="DA480" s="14">
        <f t="shared" si="531"/>
        <v>0</v>
      </c>
      <c r="DB480" s="14">
        <f t="shared" si="531"/>
        <v>0</v>
      </c>
      <c r="DC480" s="14">
        <f t="shared" si="528"/>
        <v>0</v>
      </c>
      <c r="DD480" s="14">
        <f t="shared" si="528"/>
        <v>0</v>
      </c>
      <c r="DE480" s="14">
        <f t="shared" si="528"/>
        <v>0</v>
      </c>
      <c r="DF480" s="14">
        <f t="shared" si="528"/>
        <v>0</v>
      </c>
      <c r="DG480" s="14">
        <f t="shared" si="528"/>
        <v>0</v>
      </c>
      <c r="DH480" s="14">
        <f t="shared" si="528"/>
        <v>0</v>
      </c>
      <c r="DI480" s="14">
        <f t="shared" si="528"/>
        <v>0</v>
      </c>
      <c r="DJ480" s="14">
        <f t="shared" si="528"/>
        <v>0</v>
      </c>
      <c r="DK480" s="14">
        <f t="shared" si="528"/>
        <v>0</v>
      </c>
      <c r="DL480" s="14">
        <f t="shared" si="528"/>
        <v>0</v>
      </c>
      <c r="DM480" s="14">
        <f t="shared" si="528"/>
        <v>0</v>
      </c>
      <c r="DN480" s="14">
        <f t="shared" si="528"/>
        <v>0</v>
      </c>
      <c r="DO480" s="14">
        <f t="shared" si="528"/>
        <v>0</v>
      </c>
      <c r="DP480" s="14">
        <f t="shared" si="528"/>
        <v>0</v>
      </c>
      <c r="DQ480" s="14">
        <f t="shared" si="528"/>
        <v>0</v>
      </c>
      <c r="DR480" s="14">
        <f t="shared" si="528"/>
        <v>0</v>
      </c>
      <c r="DS480" s="14">
        <f t="shared" si="529"/>
        <v>0</v>
      </c>
      <c r="DT480" s="14">
        <f t="shared" si="508"/>
        <v>0</v>
      </c>
      <c r="DU480" s="14">
        <f t="shared" si="508"/>
        <v>0</v>
      </c>
      <c r="DV480" s="14">
        <f t="shared" si="508"/>
        <v>0</v>
      </c>
      <c r="DW480" s="14">
        <f t="shared" si="508"/>
        <v>0</v>
      </c>
      <c r="DX480" s="14">
        <f t="shared" si="508"/>
        <v>0</v>
      </c>
      <c r="DY480" s="14">
        <f t="shared" si="508"/>
        <v>0</v>
      </c>
      <c r="DZ480" s="14">
        <f t="shared" si="512"/>
        <v>0.99999999999999989</v>
      </c>
    </row>
    <row r="481" spans="3:130">
      <c r="C481" s="18">
        <v>2031</v>
      </c>
      <c r="D481" s="25"/>
      <c r="E481" s="25"/>
      <c r="F481" s="25"/>
      <c r="G481" s="25"/>
      <c r="H481" s="25"/>
      <c r="I481" s="25"/>
      <c r="J481" s="25"/>
      <c r="K481" s="25"/>
      <c r="L481" s="25"/>
      <c r="M481" s="25"/>
      <c r="N481" s="25"/>
      <c r="O481" s="25">
        <f t="shared" si="524"/>
        <v>0</v>
      </c>
      <c r="P481" s="25">
        <f t="shared" si="525"/>
        <v>0</v>
      </c>
      <c r="Q481" s="25">
        <f t="shared" si="526"/>
        <v>0</v>
      </c>
      <c r="R481" s="25">
        <f t="shared" si="530"/>
        <v>0</v>
      </c>
      <c r="S481" s="25">
        <f t="shared" si="532"/>
        <v>0</v>
      </c>
      <c r="T481" s="25">
        <f t="shared" si="533"/>
        <v>0</v>
      </c>
      <c r="U481" s="25">
        <f t="shared" si="534"/>
        <v>0</v>
      </c>
      <c r="V481" s="25">
        <f t="shared" si="535"/>
        <v>0</v>
      </c>
      <c r="W481" s="25">
        <f t="shared" si="536"/>
        <v>0</v>
      </c>
      <c r="X481" s="25">
        <f t="shared" si="537"/>
        <v>0</v>
      </c>
      <c r="Y481" s="25">
        <f t="shared" si="538"/>
        <v>0</v>
      </c>
      <c r="Z481" s="25">
        <f t="shared" si="539"/>
        <v>0</v>
      </c>
      <c r="AA481" s="25">
        <f t="shared" si="540"/>
        <v>0</v>
      </c>
      <c r="AB481" s="25">
        <f t="shared" si="541"/>
        <v>0.27272727272727282</v>
      </c>
      <c r="AC481" s="25">
        <f t="shared" si="543"/>
        <v>0.27272727272727282</v>
      </c>
      <c r="AD481" s="25">
        <f t="shared" si="544"/>
        <v>0.54545454545454564</v>
      </c>
      <c r="AE481" s="25">
        <f t="shared" si="545"/>
        <v>0.81818181818181845</v>
      </c>
      <c r="AF481" s="25">
        <f t="shared" si="546"/>
        <v>1.3636363636363642</v>
      </c>
      <c r="AG481" s="25">
        <f t="shared" ref="AG481:AG499" si="547">VLOOKUP($C$95,$D$3:$K$63,$A$74,0)*(B452-B451)</f>
        <v>1.9090909090909096</v>
      </c>
      <c r="AH481" s="25">
        <f>VLOOKUP($C$96,$D$3:$K$63,$A$74,0)*(B451-B450)</f>
        <v>2.7272727272727284</v>
      </c>
      <c r="AI481" s="25">
        <f>VLOOKUP($C$97,$D$3:$K$63,$A$74,0)*B450</f>
        <v>0</v>
      </c>
      <c r="AJ481" s="25"/>
      <c r="AK481" s="25"/>
      <c r="AL481" s="25"/>
      <c r="AM481" s="25"/>
      <c r="AN481" s="25"/>
      <c r="AO481" s="25"/>
      <c r="AP481" s="25"/>
      <c r="AQ481" s="25"/>
      <c r="AR481" s="25"/>
      <c r="AS481" s="25"/>
      <c r="AT481" s="25"/>
      <c r="AU481" s="25"/>
      <c r="AV481" s="25"/>
      <c r="AW481" s="25"/>
      <c r="AX481" s="25"/>
      <c r="AY481" s="25"/>
      <c r="AZ481" s="25"/>
      <c r="BA481" s="25"/>
      <c r="BB481" s="25"/>
      <c r="BC481" s="25"/>
      <c r="BD481" s="25"/>
      <c r="BE481" s="25"/>
      <c r="BF481" s="25"/>
      <c r="BG481" s="25"/>
      <c r="BH481" s="25"/>
      <c r="BI481" s="25"/>
      <c r="BJ481" s="25"/>
      <c r="BK481" s="25"/>
      <c r="BL481" s="25"/>
      <c r="BM481" s="21">
        <f t="shared" si="510"/>
        <v>7.9090909090909118</v>
      </c>
      <c r="BP481" s="18">
        <v>2031</v>
      </c>
      <c r="BQ481" s="14">
        <f t="shared" ref="BQ481:CF496" si="548">D481/$BM481</f>
        <v>0</v>
      </c>
      <c r="BR481" s="14">
        <f t="shared" si="548"/>
        <v>0</v>
      </c>
      <c r="BS481" s="14">
        <f t="shared" si="548"/>
        <v>0</v>
      </c>
      <c r="BT481" s="14">
        <f t="shared" si="548"/>
        <v>0</v>
      </c>
      <c r="BU481" s="14">
        <f t="shared" si="548"/>
        <v>0</v>
      </c>
      <c r="BV481" s="14">
        <f t="shared" si="548"/>
        <v>0</v>
      </c>
      <c r="BW481" s="14">
        <f t="shared" si="548"/>
        <v>0</v>
      </c>
      <c r="BX481" s="14">
        <f t="shared" si="548"/>
        <v>0</v>
      </c>
      <c r="BY481" s="14">
        <f t="shared" si="548"/>
        <v>0</v>
      </c>
      <c r="BZ481" s="14">
        <f t="shared" si="548"/>
        <v>0</v>
      </c>
      <c r="CA481" s="14">
        <f t="shared" si="548"/>
        <v>0</v>
      </c>
      <c r="CB481" s="14">
        <f t="shared" si="548"/>
        <v>0</v>
      </c>
      <c r="CC481" s="14">
        <f t="shared" si="548"/>
        <v>0</v>
      </c>
      <c r="CD481" s="14">
        <f t="shared" si="548"/>
        <v>0</v>
      </c>
      <c r="CE481" s="14">
        <f t="shared" si="548"/>
        <v>0</v>
      </c>
      <c r="CF481" s="14">
        <f t="shared" si="548"/>
        <v>0</v>
      </c>
      <c r="CG481" s="14">
        <f t="shared" si="527"/>
        <v>0</v>
      </c>
      <c r="CH481" s="14">
        <f t="shared" si="527"/>
        <v>0</v>
      </c>
      <c r="CI481" s="14">
        <f t="shared" si="527"/>
        <v>0</v>
      </c>
      <c r="CJ481" s="14">
        <f t="shared" si="527"/>
        <v>0</v>
      </c>
      <c r="CK481" s="14">
        <f t="shared" si="527"/>
        <v>0</v>
      </c>
      <c r="CL481" s="14">
        <f t="shared" si="527"/>
        <v>0</v>
      </c>
      <c r="CM481" s="14">
        <f t="shared" si="527"/>
        <v>0</v>
      </c>
      <c r="CN481" s="14">
        <f t="shared" si="527"/>
        <v>0</v>
      </c>
      <c r="CO481" s="14">
        <f t="shared" si="527"/>
        <v>3.4482758620689655E-2</v>
      </c>
      <c r="CP481" s="14">
        <f t="shared" si="527"/>
        <v>3.4482758620689655E-2</v>
      </c>
      <c r="CQ481" s="14">
        <f t="shared" si="527"/>
        <v>6.8965517241379309E-2</v>
      </c>
      <c r="CR481" s="14">
        <f t="shared" si="527"/>
        <v>0.10344827586206896</v>
      </c>
      <c r="CS481" s="14">
        <f t="shared" si="527"/>
        <v>0.17241379310344829</v>
      </c>
      <c r="CT481" s="14">
        <f t="shared" si="527"/>
        <v>0.24137931034482757</v>
      </c>
      <c r="CU481" s="14">
        <f t="shared" si="527"/>
        <v>0.34482758620689657</v>
      </c>
      <c r="CV481" s="14">
        <f t="shared" si="527"/>
        <v>0</v>
      </c>
      <c r="CW481" s="14">
        <f t="shared" si="542"/>
        <v>0</v>
      </c>
      <c r="CX481" s="14">
        <f t="shared" si="531"/>
        <v>0</v>
      </c>
      <c r="CY481" s="14">
        <f t="shared" si="531"/>
        <v>0</v>
      </c>
      <c r="CZ481" s="14">
        <f t="shared" si="531"/>
        <v>0</v>
      </c>
      <c r="DA481" s="14">
        <f t="shared" si="531"/>
        <v>0</v>
      </c>
      <c r="DB481" s="14">
        <f t="shared" si="531"/>
        <v>0</v>
      </c>
      <c r="DC481" s="14">
        <f t="shared" si="528"/>
        <v>0</v>
      </c>
      <c r="DD481" s="14">
        <f t="shared" si="528"/>
        <v>0</v>
      </c>
      <c r="DE481" s="14">
        <f t="shared" si="528"/>
        <v>0</v>
      </c>
      <c r="DF481" s="14">
        <f t="shared" si="528"/>
        <v>0</v>
      </c>
      <c r="DG481" s="14">
        <f t="shared" si="528"/>
        <v>0</v>
      </c>
      <c r="DH481" s="14">
        <f t="shared" si="528"/>
        <v>0</v>
      </c>
      <c r="DI481" s="14">
        <f t="shared" si="528"/>
        <v>0</v>
      </c>
      <c r="DJ481" s="14">
        <f t="shared" si="528"/>
        <v>0</v>
      </c>
      <c r="DK481" s="14">
        <f t="shared" si="528"/>
        <v>0</v>
      </c>
      <c r="DL481" s="14">
        <f t="shared" si="528"/>
        <v>0</v>
      </c>
      <c r="DM481" s="14">
        <f t="shared" si="528"/>
        <v>0</v>
      </c>
      <c r="DN481" s="14">
        <f t="shared" si="528"/>
        <v>0</v>
      </c>
      <c r="DO481" s="14">
        <f t="shared" si="528"/>
        <v>0</v>
      </c>
      <c r="DP481" s="14">
        <f t="shared" si="528"/>
        <v>0</v>
      </c>
      <c r="DQ481" s="14">
        <f t="shared" ref="DQ481:DR510" si="549">BD481/$BM481</f>
        <v>0</v>
      </c>
      <c r="DR481" s="14">
        <f t="shared" si="549"/>
        <v>0</v>
      </c>
      <c r="DS481" s="14">
        <f t="shared" si="529"/>
        <v>0</v>
      </c>
      <c r="DT481" s="14">
        <f t="shared" si="508"/>
        <v>0</v>
      </c>
      <c r="DU481" s="14">
        <f t="shared" si="508"/>
        <v>0</v>
      </c>
      <c r="DV481" s="14">
        <f t="shared" si="508"/>
        <v>0</v>
      </c>
      <c r="DW481" s="14">
        <f t="shared" si="508"/>
        <v>0</v>
      </c>
      <c r="DX481" s="14">
        <f t="shared" si="508"/>
        <v>0</v>
      </c>
      <c r="DY481" s="14">
        <f t="shared" si="508"/>
        <v>0</v>
      </c>
      <c r="DZ481" s="14">
        <f t="shared" si="512"/>
        <v>1</v>
      </c>
    </row>
    <row r="482" spans="3:130">
      <c r="C482" s="18">
        <v>2032</v>
      </c>
      <c r="D482" s="25"/>
      <c r="E482" s="25"/>
      <c r="F482" s="25"/>
      <c r="G482" s="25"/>
      <c r="H482" s="25"/>
      <c r="I482" s="25"/>
      <c r="J482" s="25"/>
      <c r="K482" s="25"/>
      <c r="L482" s="25"/>
      <c r="M482" s="25"/>
      <c r="N482" s="25"/>
      <c r="O482" s="25"/>
      <c r="P482" s="25">
        <f t="shared" si="525"/>
        <v>0</v>
      </c>
      <c r="Q482" s="25">
        <f t="shared" si="526"/>
        <v>0</v>
      </c>
      <c r="R482" s="25">
        <f t="shared" si="530"/>
        <v>0</v>
      </c>
      <c r="S482" s="25">
        <f t="shared" si="532"/>
        <v>0</v>
      </c>
      <c r="T482" s="25">
        <f t="shared" si="533"/>
        <v>0</v>
      </c>
      <c r="U482" s="25">
        <f t="shared" si="534"/>
        <v>0</v>
      </c>
      <c r="V482" s="25">
        <f t="shared" si="535"/>
        <v>0</v>
      </c>
      <c r="W482" s="25">
        <f t="shared" si="536"/>
        <v>0</v>
      </c>
      <c r="X482" s="25">
        <f t="shared" si="537"/>
        <v>0</v>
      </c>
      <c r="Y482" s="25">
        <f t="shared" si="538"/>
        <v>0</v>
      </c>
      <c r="Z482" s="25">
        <f t="shared" si="539"/>
        <v>0</v>
      </c>
      <c r="AA482" s="25">
        <f t="shared" si="540"/>
        <v>0</v>
      </c>
      <c r="AB482" s="25">
        <f t="shared" si="541"/>
        <v>0.27272727272727282</v>
      </c>
      <c r="AC482" s="25">
        <f t="shared" si="543"/>
        <v>0.27272727272727282</v>
      </c>
      <c r="AD482" s="25">
        <f t="shared" si="544"/>
        <v>0.54545454545454564</v>
      </c>
      <c r="AE482" s="25">
        <f t="shared" si="545"/>
        <v>0.81818181818181845</v>
      </c>
      <c r="AF482" s="25">
        <f t="shared" si="546"/>
        <v>1.3636363636363642</v>
      </c>
      <c r="AG482" s="25">
        <f t="shared" si="547"/>
        <v>1.9090909090909096</v>
      </c>
      <c r="AH482" s="25">
        <f t="shared" ref="AH482:AH500" si="550">VLOOKUP($C$96,$D$3:$K$63,$A$74,0)*(B452-B451)</f>
        <v>2.7272727272727284</v>
      </c>
      <c r="AI482" s="25">
        <f>VLOOKUP($C$97,$D$3:$K$63,$A$74,0)*(B451-B450)</f>
        <v>3.8181818181818192</v>
      </c>
      <c r="AJ482" s="25">
        <f>VLOOKUP($C$98,$D$3:$K$63,$A$74,0)*B450</f>
        <v>0</v>
      </c>
      <c r="AK482" s="25"/>
      <c r="AL482" s="25"/>
      <c r="AM482" s="25"/>
      <c r="AN482" s="25"/>
      <c r="AO482" s="25"/>
      <c r="AP482" s="25"/>
      <c r="AQ482" s="25"/>
      <c r="AR482" s="25"/>
      <c r="AS482" s="25"/>
      <c r="AT482" s="25"/>
      <c r="AU482" s="25"/>
      <c r="AV482" s="25"/>
      <c r="AW482" s="25"/>
      <c r="AX482" s="25"/>
      <c r="AY482" s="25"/>
      <c r="AZ482" s="25"/>
      <c r="BA482" s="25"/>
      <c r="BB482" s="25"/>
      <c r="BC482" s="25"/>
      <c r="BD482" s="25"/>
      <c r="BE482" s="25"/>
      <c r="BF482" s="25"/>
      <c r="BG482" s="25"/>
      <c r="BH482" s="25"/>
      <c r="BI482" s="25"/>
      <c r="BJ482" s="25"/>
      <c r="BK482" s="25"/>
      <c r="BL482" s="25"/>
      <c r="BM482" s="21">
        <f t="shared" si="510"/>
        <v>11.72727272727273</v>
      </c>
      <c r="BP482" s="18">
        <v>2032</v>
      </c>
      <c r="BQ482" s="14">
        <f t="shared" si="548"/>
        <v>0</v>
      </c>
      <c r="BR482" s="14">
        <f t="shared" si="548"/>
        <v>0</v>
      </c>
      <c r="BS482" s="14">
        <f t="shared" si="548"/>
        <v>0</v>
      </c>
      <c r="BT482" s="14">
        <f t="shared" si="548"/>
        <v>0</v>
      </c>
      <c r="BU482" s="14">
        <f t="shared" si="548"/>
        <v>0</v>
      </c>
      <c r="BV482" s="14">
        <f t="shared" si="548"/>
        <v>0</v>
      </c>
      <c r="BW482" s="14">
        <f t="shared" si="548"/>
        <v>0</v>
      </c>
      <c r="BX482" s="14">
        <f t="shared" si="548"/>
        <v>0</v>
      </c>
      <c r="BY482" s="14">
        <f t="shared" si="548"/>
        <v>0</v>
      </c>
      <c r="BZ482" s="14">
        <f t="shared" si="548"/>
        <v>0</v>
      </c>
      <c r="CA482" s="14">
        <f t="shared" si="548"/>
        <v>0</v>
      </c>
      <c r="CB482" s="14">
        <f t="shared" si="548"/>
        <v>0</v>
      </c>
      <c r="CC482" s="14">
        <f t="shared" si="548"/>
        <v>0</v>
      </c>
      <c r="CD482" s="14">
        <f t="shared" si="548"/>
        <v>0</v>
      </c>
      <c r="CE482" s="14">
        <f t="shared" si="548"/>
        <v>0</v>
      </c>
      <c r="CF482" s="14">
        <f t="shared" si="548"/>
        <v>0</v>
      </c>
      <c r="CG482" s="14">
        <f t="shared" si="527"/>
        <v>0</v>
      </c>
      <c r="CH482" s="14">
        <f t="shared" si="527"/>
        <v>0</v>
      </c>
      <c r="CI482" s="14">
        <f t="shared" si="527"/>
        <v>0</v>
      </c>
      <c r="CJ482" s="14">
        <f t="shared" si="527"/>
        <v>0</v>
      </c>
      <c r="CK482" s="14">
        <f t="shared" si="527"/>
        <v>0</v>
      </c>
      <c r="CL482" s="14">
        <f t="shared" si="527"/>
        <v>0</v>
      </c>
      <c r="CM482" s="14">
        <f t="shared" si="527"/>
        <v>0</v>
      </c>
      <c r="CN482" s="14">
        <f t="shared" si="527"/>
        <v>0</v>
      </c>
      <c r="CO482" s="14">
        <f t="shared" si="527"/>
        <v>2.3255813953488375E-2</v>
      </c>
      <c r="CP482" s="14">
        <f t="shared" si="527"/>
        <v>2.3255813953488375E-2</v>
      </c>
      <c r="CQ482" s="14">
        <f t="shared" si="527"/>
        <v>4.651162790697675E-2</v>
      </c>
      <c r="CR482" s="14">
        <f t="shared" si="527"/>
        <v>6.9767441860465115E-2</v>
      </c>
      <c r="CS482" s="14">
        <f t="shared" si="527"/>
        <v>0.11627906976744189</v>
      </c>
      <c r="CT482" s="14">
        <f t="shared" si="527"/>
        <v>0.16279069767441862</v>
      </c>
      <c r="CU482" s="14">
        <f t="shared" si="527"/>
        <v>0.23255813953488377</v>
      </c>
      <c r="CV482" s="14">
        <f t="shared" si="527"/>
        <v>0.32558139534883723</v>
      </c>
      <c r="CW482" s="14">
        <f t="shared" si="542"/>
        <v>0</v>
      </c>
      <c r="CX482" s="14">
        <f t="shared" si="531"/>
        <v>0</v>
      </c>
      <c r="CY482" s="14">
        <f t="shared" si="531"/>
        <v>0</v>
      </c>
      <c r="CZ482" s="14">
        <f t="shared" si="531"/>
        <v>0</v>
      </c>
      <c r="DA482" s="14">
        <f t="shared" si="531"/>
        <v>0</v>
      </c>
      <c r="DB482" s="14">
        <f t="shared" si="531"/>
        <v>0</v>
      </c>
      <c r="DC482" s="14">
        <f t="shared" si="531"/>
        <v>0</v>
      </c>
      <c r="DD482" s="14">
        <f t="shared" si="531"/>
        <v>0</v>
      </c>
      <c r="DE482" s="14">
        <f t="shared" si="531"/>
        <v>0</v>
      </c>
      <c r="DF482" s="14">
        <f t="shared" si="531"/>
        <v>0</v>
      </c>
      <c r="DG482" s="14">
        <f t="shared" si="531"/>
        <v>0</v>
      </c>
      <c r="DH482" s="14">
        <f t="shared" si="531"/>
        <v>0</v>
      </c>
      <c r="DI482" s="14">
        <f t="shared" si="531"/>
        <v>0</v>
      </c>
      <c r="DJ482" s="14">
        <f t="shared" si="531"/>
        <v>0</v>
      </c>
      <c r="DK482" s="14">
        <f t="shared" si="531"/>
        <v>0</v>
      </c>
      <c r="DL482" s="14">
        <f t="shared" si="531"/>
        <v>0</v>
      </c>
      <c r="DM482" s="14">
        <f t="shared" si="531"/>
        <v>0</v>
      </c>
      <c r="DN482" s="14">
        <f t="shared" ref="DN482:DP510" si="551">BA482/$BM482</f>
        <v>0</v>
      </c>
      <c r="DO482" s="14">
        <f t="shared" si="551"/>
        <v>0</v>
      </c>
      <c r="DP482" s="14">
        <f t="shared" si="551"/>
        <v>0</v>
      </c>
      <c r="DQ482" s="14">
        <f t="shared" si="549"/>
        <v>0</v>
      </c>
      <c r="DR482" s="14">
        <f t="shared" si="549"/>
        <v>0</v>
      </c>
      <c r="DS482" s="14">
        <f t="shared" si="529"/>
        <v>0</v>
      </c>
      <c r="DT482" s="14">
        <f t="shared" si="508"/>
        <v>0</v>
      </c>
      <c r="DU482" s="14">
        <f t="shared" si="508"/>
        <v>0</v>
      </c>
      <c r="DV482" s="14">
        <f t="shared" si="508"/>
        <v>0</v>
      </c>
      <c r="DW482" s="14">
        <f t="shared" si="508"/>
        <v>0</v>
      </c>
      <c r="DX482" s="14">
        <f t="shared" si="508"/>
        <v>0</v>
      </c>
      <c r="DY482" s="14">
        <f t="shared" si="508"/>
        <v>0</v>
      </c>
      <c r="DZ482" s="14">
        <f t="shared" si="512"/>
        <v>1</v>
      </c>
    </row>
    <row r="483" spans="3:130">
      <c r="C483" s="18">
        <v>2033</v>
      </c>
      <c r="D483" s="25"/>
      <c r="E483" s="25"/>
      <c r="F483" s="25"/>
      <c r="G483" s="25"/>
      <c r="H483" s="25"/>
      <c r="I483" s="25"/>
      <c r="J483" s="25"/>
      <c r="K483" s="25"/>
      <c r="L483" s="25"/>
      <c r="M483" s="25"/>
      <c r="N483" s="25"/>
      <c r="O483" s="25"/>
      <c r="P483" s="25"/>
      <c r="Q483" s="25">
        <f t="shared" si="526"/>
        <v>0</v>
      </c>
      <c r="R483" s="25">
        <f t="shared" si="530"/>
        <v>0</v>
      </c>
      <c r="S483" s="25">
        <f t="shared" si="532"/>
        <v>0</v>
      </c>
      <c r="T483" s="25">
        <f t="shared" si="533"/>
        <v>0</v>
      </c>
      <c r="U483" s="25">
        <f t="shared" si="534"/>
        <v>0</v>
      </c>
      <c r="V483" s="25">
        <f t="shared" si="535"/>
        <v>0</v>
      </c>
      <c r="W483" s="25">
        <f t="shared" si="536"/>
        <v>0</v>
      </c>
      <c r="X483" s="25">
        <f t="shared" si="537"/>
        <v>0</v>
      </c>
      <c r="Y483" s="25">
        <f t="shared" si="538"/>
        <v>0</v>
      </c>
      <c r="Z483" s="25">
        <f t="shared" si="539"/>
        <v>0</v>
      </c>
      <c r="AA483" s="25">
        <f t="shared" si="540"/>
        <v>0</v>
      </c>
      <c r="AB483" s="25">
        <f t="shared" si="541"/>
        <v>0.27272727272727282</v>
      </c>
      <c r="AC483" s="25">
        <f t="shared" si="543"/>
        <v>0.27272727272727282</v>
      </c>
      <c r="AD483" s="25">
        <f t="shared" si="544"/>
        <v>0.54545454545454564</v>
      </c>
      <c r="AE483" s="25">
        <f t="shared" si="545"/>
        <v>0.81818181818181845</v>
      </c>
      <c r="AF483" s="25">
        <f t="shared" si="546"/>
        <v>1.3636363636363642</v>
      </c>
      <c r="AG483" s="25">
        <f t="shared" si="547"/>
        <v>1.9090909090909096</v>
      </c>
      <c r="AH483" s="25">
        <f t="shared" si="550"/>
        <v>2.7272727272727284</v>
      </c>
      <c r="AI483" s="25">
        <f t="shared" ref="AI483:AI501" si="552">VLOOKUP($C$97,$D$3:$K$63,$A$74,0)*(B452-B451)</f>
        <v>3.8181818181818192</v>
      </c>
      <c r="AJ483" s="25">
        <f>VLOOKUP($C$98,$D$3:$K$63,$A$74,0)*(B451-B450)</f>
        <v>5.1818181818181834</v>
      </c>
      <c r="AK483" s="25">
        <f>VLOOKUP($C$99,$D$3:$K$63,$A$74,0)*B450</f>
        <v>0</v>
      </c>
      <c r="AL483" s="25"/>
      <c r="AM483" s="25"/>
      <c r="AN483" s="25"/>
      <c r="AO483" s="25"/>
      <c r="AP483" s="25"/>
      <c r="AQ483" s="25"/>
      <c r="AR483" s="25"/>
      <c r="AS483" s="25"/>
      <c r="AT483" s="25"/>
      <c r="AU483" s="25"/>
      <c r="AV483" s="25"/>
      <c r="AW483" s="25"/>
      <c r="AX483" s="25"/>
      <c r="AY483" s="25"/>
      <c r="AZ483" s="25"/>
      <c r="BA483" s="25"/>
      <c r="BB483" s="25"/>
      <c r="BC483" s="25"/>
      <c r="BD483" s="25"/>
      <c r="BE483" s="25"/>
      <c r="BF483" s="25"/>
      <c r="BG483" s="25"/>
      <c r="BH483" s="25"/>
      <c r="BI483" s="25"/>
      <c r="BJ483" s="25"/>
      <c r="BK483" s="25"/>
      <c r="BL483" s="25"/>
      <c r="BM483" s="21">
        <f t="shared" si="510"/>
        <v>16.909090909090914</v>
      </c>
      <c r="BP483" s="18">
        <v>2033</v>
      </c>
      <c r="BQ483" s="14">
        <f t="shared" si="548"/>
        <v>0</v>
      </c>
      <c r="BR483" s="14">
        <f t="shared" si="548"/>
        <v>0</v>
      </c>
      <c r="BS483" s="14">
        <f t="shared" si="548"/>
        <v>0</v>
      </c>
      <c r="BT483" s="14">
        <f t="shared" si="548"/>
        <v>0</v>
      </c>
      <c r="BU483" s="14">
        <f t="shared" si="548"/>
        <v>0</v>
      </c>
      <c r="BV483" s="14">
        <f t="shared" si="548"/>
        <v>0</v>
      </c>
      <c r="BW483" s="14">
        <f t="shared" si="548"/>
        <v>0</v>
      </c>
      <c r="BX483" s="14">
        <f t="shared" si="548"/>
        <v>0</v>
      </c>
      <c r="BY483" s="14">
        <f t="shared" si="548"/>
        <v>0</v>
      </c>
      <c r="BZ483" s="14">
        <f t="shared" si="548"/>
        <v>0</v>
      </c>
      <c r="CA483" s="14">
        <f t="shared" si="548"/>
        <v>0</v>
      </c>
      <c r="CB483" s="14">
        <f t="shared" si="548"/>
        <v>0</v>
      </c>
      <c r="CC483" s="14">
        <f t="shared" si="548"/>
        <v>0</v>
      </c>
      <c r="CD483" s="14">
        <f t="shared" si="548"/>
        <v>0</v>
      </c>
      <c r="CE483" s="14">
        <f t="shared" si="548"/>
        <v>0</v>
      </c>
      <c r="CF483" s="14">
        <f t="shared" si="548"/>
        <v>0</v>
      </c>
      <c r="CG483" s="14">
        <f t="shared" si="527"/>
        <v>0</v>
      </c>
      <c r="CH483" s="14">
        <f t="shared" si="527"/>
        <v>0</v>
      </c>
      <c r="CI483" s="14">
        <f t="shared" si="527"/>
        <v>0</v>
      </c>
      <c r="CJ483" s="14">
        <f t="shared" si="527"/>
        <v>0</v>
      </c>
      <c r="CK483" s="14">
        <f t="shared" si="527"/>
        <v>0</v>
      </c>
      <c r="CL483" s="14">
        <f t="shared" si="527"/>
        <v>0</v>
      </c>
      <c r="CM483" s="14">
        <f t="shared" si="527"/>
        <v>0</v>
      </c>
      <c r="CN483" s="14">
        <f t="shared" si="527"/>
        <v>0</v>
      </c>
      <c r="CO483" s="14">
        <f t="shared" si="527"/>
        <v>1.6129032258064516E-2</v>
      </c>
      <c r="CP483" s="14">
        <f t="shared" si="527"/>
        <v>1.6129032258064516E-2</v>
      </c>
      <c r="CQ483" s="14">
        <f t="shared" si="527"/>
        <v>3.2258064516129031E-2</v>
      </c>
      <c r="CR483" s="14">
        <f t="shared" si="527"/>
        <v>4.8387096774193554E-2</v>
      </c>
      <c r="CS483" s="14">
        <f t="shared" si="527"/>
        <v>8.0645161290322592E-2</v>
      </c>
      <c r="CT483" s="14">
        <f t="shared" si="527"/>
        <v>0.11290322580645161</v>
      </c>
      <c r="CU483" s="14">
        <f t="shared" si="527"/>
        <v>0.16129032258064518</v>
      </c>
      <c r="CV483" s="14">
        <f t="shared" si="527"/>
        <v>0.22580645161290322</v>
      </c>
      <c r="CW483" s="14">
        <f t="shared" si="542"/>
        <v>0.30645161290322581</v>
      </c>
      <c r="CX483" s="14">
        <f t="shared" si="531"/>
        <v>0</v>
      </c>
      <c r="CY483" s="14">
        <f t="shared" si="531"/>
        <v>0</v>
      </c>
      <c r="CZ483" s="14">
        <f t="shared" si="531"/>
        <v>0</v>
      </c>
      <c r="DA483" s="14">
        <f t="shared" si="531"/>
        <v>0</v>
      </c>
      <c r="DB483" s="14">
        <f t="shared" si="531"/>
        <v>0</v>
      </c>
      <c r="DC483" s="14">
        <f t="shared" si="531"/>
        <v>0</v>
      </c>
      <c r="DD483" s="14">
        <f t="shared" si="531"/>
        <v>0</v>
      </c>
      <c r="DE483" s="14">
        <f t="shared" si="531"/>
        <v>0</v>
      </c>
      <c r="DF483" s="14">
        <f t="shared" si="531"/>
        <v>0</v>
      </c>
      <c r="DG483" s="14">
        <f t="shared" si="531"/>
        <v>0</v>
      </c>
      <c r="DH483" s="14">
        <f t="shared" si="531"/>
        <v>0</v>
      </c>
      <c r="DI483" s="14">
        <f t="shared" si="531"/>
        <v>0</v>
      </c>
      <c r="DJ483" s="14">
        <f t="shared" si="531"/>
        <v>0</v>
      </c>
      <c r="DK483" s="14">
        <f t="shared" si="531"/>
        <v>0</v>
      </c>
      <c r="DL483" s="14">
        <f t="shared" si="531"/>
        <v>0</v>
      </c>
      <c r="DM483" s="14">
        <f t="shared" si="531"/>
        <v>0</v>
      </c>
      <c r="DN483" s="14">
        <f t="shared" si="551"/>
        <v>0</v>
      </c>
      <c r="DO483" s="14">
        <f t="shared" si="551"/>
        <v>0</v>
      </c>
      <c r="DP483" s="14">
        <f t="shared" si="551"/>
        <v>0</v>
      </c>
      <c r="DQ483" s="14">
        <f t="shared" si="549"/>
        <v>0</v>
      </c>
      <c r="DR483" s="14">
        <f t="shared" si="549"/>
        <v>0</v>
      </c>
      <c r="DS483" s="14">
        <f t="shared" si="529"/>
        <v>0</v>
      </c>
      <c r="DT483" s="14">
        <f t="shared" si="508"/>
        <v>0</v>
      </c>
      <c r="DU483" s="14">
        <f t="shared" si="508"/>
        <v>0</v>
      </c>
      <c r="DV483" s="14">
        <f t="shared" si="508"/>
        <v>0</v>
      </c>
      <c r="DW483" s="14">
        <f t="shared" si="508"/>
        <v>0</v>
      </c>
      <c r="DX483" s="14">
        <f t="shared" si="508"/>
        <v>0</v>
      </c>
      <c r="DY483" s="14">
        <f t="shared" si="508"/>
        <v>0</v>
      </c>
      <c r="DZ483" s="14">
        <f t="shared" si="512"/>
        <v>1</v>
      </c>
    </row>
    <row r="484" spans="3:130">
      <c r="C484" s="18">
        <v>2034</v>
      </c>
      <c r="D484" s="25"/>
      <c r="E484" s="25"/>
      <c r="F484" s="25"/>
      <c r="G484" s="25"/>
      <c r="H484" s="25"/>
      <c r="I484" s="25"/>
      <c r="J484" s="25"/>
      <c r="K484" s="25"/>
      <c r="L484" s="25"/>
      <c r="M484" s="25"/>
      <c r="N484" s="25"/>
      <c r="O484" s="25"/>
      <c r="P484" s="25"/>
      <c r="Q484" s="25"/>
      <c r="R484" s="25">
        <f t="shared" si="530"/>
        <v>0</v>
      </c>
      <c r="S484" s="25">
        <f t="shared" si="532"/>
        <v>0</v>
      </c>
      <c r="T484" s="25">
        <f t="shared" si="533"/>
        <v>0</v>
      </c>
      <c r="U484" s="25">
        <f t="shared" si="534"/>
        <v>0</v>
      </c>
      <c r="V484" s="25">
        <f t="shared" si="535"/>
        <v>0</v>
      </c>
      <c r="W484" s="25">
        <f t="shared" si="536"/>
        <v>0</v>
      </c>
      <c r="X484" s="25">
        <f t="shared" si="537"/>
        <v>0</v>
      </c>
      <c r="Y484" s="25">
        <f t="shared" si="538"/>
        <v>0</v>
      </c>
      <c r="Z484" s="25">
        <f t="shared" si="539"/>
        <v>0</v>
      </c>
      <c r="AA484" s="25">
        <f t="shared" si="540"/>
        <v>0</v>
      </c>
      <c r="AB484" s="25">
        <f t="shared" si="541"/>
        <v>0.27272727272727282</v>
      </c>
      <c r="AC484" s="25">
        <f t="shared" si="543"/>
        <v>0.27272727272727282</v>
      </c>
      <c r="AD484" s="25">
        <f t="shared" si="544"/>
        <v>0.54545454545454564</v>
      </c>
      <c r="AE484" s="25">
        <f t="shared" si="545"/>
        <v>0.81818181818181845</v>
      </c>
      <c r="AF484" s="25">
        <f t="shared" si="546"/>
        <v>1.3636363636363642</v>
      </c>
      <c r="AG484" s="25">
        <f t="shared" si="547"/>
        <v>1.9090909090909096</v>
      </c>
      <c r="AH484" s="25">
        <f t="shared" si="550"/>
        <v>2.7272727272727284</v>
      </c>
      <c r="AI484" s="25">
        <f t="shared" si="552"/>
        <v>3.8181818181818192</v>
      </c>
      <c r="AJ484" s="25">
        <f t="shared" ref="AJ484:AJ502" si="553">VLOOKUP($C$98,$D$3:$K$63,$A$74,0)*(B452-B451)</f>
        <v>5.1818181818181834</v>
      </c>
      <c r="AK484" s="25">
        <f>VLOOKUP($C$99,$D$3:$K$63,$A$74,0)*(B451-B450)</f>
        <v>6.8181818181818201</v>
      </c>
      <c r="AL484" s="25">
        <f>VLOOKUP($C$100,$D$3:$K$63,$A$74,0)*B450</f>
        <v>0</v>
      </c>
      <c r="AM484" s="25"/>
      <c r="AN484" s="25"/>
      <c r="AO484" s="25"/>
      <c r="AP484" s="25"/>
      <c r="AQ484" s="25"/>
      <c r="AR484" s="25"/>
      <c r="AS484" s="25"/>
      <c r="AT484" s="25"/>
      <c r="AU484" s="25"/>
      <c r="AV484" s="25"/>
      <c r="AW484" s="25"/>
      <c r="AX484" s="25"/>
      <c r="AY484" s="25"/>
      <c r="AZ484" s="25"/>
      <c r="BA484" s="25"/>
      <c r="BB484" s="25"/>
      <c r="BC484" s="25"/>
      <c r="BD484" s="25"/>
      <c r="BE484" s="25"/>
      <c r="BF484" s="25"/>
      <c r="BG484" s="25"/>
      <c r="BH484" s="25"/>
      <c r="BI484" s="25"/>
      <c r="BJ484" s="25"/>
      <c r="BK484" s="25"/>
      <c r="BL484" s="25"/>
      <c r="BM484" s="21">
        <f t="shared" si="510"/>
        <v>23.727272727272734</v>
      </c>
      <c r="BP484" s="18">
        <v>2034</v>
      </c>
      <c r="BQ484" s="14">
        <f t="shared" si="548"/>
        <v>0</v>
      </c>
      <c r="BR484" s="14">
        <f t="shared" si="548"/>
        <v>0</v>
      </c>
      <c r="BS484" s="14">
        <f t="shared" si="548"/>
        <v>0</v>
      </c>
      <c r="BT484" s="14">
        <f t="shared" si="548"/>
        <v>0</v>
      </c>
      <c r="BU484" s="14">
        <f t="shared" si="548"/>
        <v>0</v>
      </c>
      <c r="BV484" s="14">
        <f t="shared" si="548"/>
        <v>0</v>
      </c>
      <c r="BW484" s="14">
        <f t="shared" si="548"/>
        <v>0</v>
      </c>
      <c r="BX484" s="14">
        <f t="shared" si="548"/>
        <v>0</v>
      </c>
      <c r="BY484" s="14">
        <f t="shared" si="548"/>
        <v>0</v>
      </c>
      <c r="BZ484" s="14">
        <f t="shared" si="548"/>
        <v>0</v>
      </c>
      <c r="CA484" s="14">
        <f t="shared" si="548"/>
        <v>0</v>
      </c>
      <c r="CB484" s="14">
        <f t="shared" si="548"/>
        <v>0</v>
      </c>
      <c r="CC484" s="14">
        <f t="shared" si="548"/>
        <v>0</v>
      </c>
      <c r="CD484" s="14">
        <f t="shared" si="548"/>
        <v>0</v>
      </c>
      <c r="CE484" s="14">
        <f t="shared" si="548"/>
        <v>0</v>
      </c>
      <c r="CF484" s="14">
        <f t="shared" si="548"/>
        <v>0</v>
      </c>
      <c r="CG484" s="14">
        <f t="shared" si="527"/>
        <v>0</v>
      </c>
      <c r="CH484" s="14">
        <f t="shared" si="527"/>
        <v>0</v>
      </c>
      <c r="CI484" s="14">
        <f t="shared" si="527"/>
        <v>0</v>
      </c>
      <c r="CJ484" s="14">
        <f t="shared" si="527"/>
        <v>0</v>
      </c>
      <c r="CK484" s="14">
        <f t="shared" si="527"/>
        <v>0</v>
      </c>
      <c r="CL484" s="14">
        <f t="shared" si="527"/>
        <v>0</v>
      </c>
      <c r="CM484" s="14">
        <f t="shared" si="527"/>
        <v>0</v>
      </c>
      <c r="CN484" s="14">
        <f t="shared" si="527"/>
        <v>0</v>
      </c>
      <c r="CO484" s="14">
        <f t="shared" si="527"/>
        <v>1.1494252873563218E-2</v>
      </c>
      <c r="CP484" s="14">
        <f t="shared" si="527"/>
        <v>1.1494252873563218E-2</v>
      </c>
      <c r="CQ484" s="14">
        <f t="shared" si="527"/>
        <v>2.2988505747126436E-2</v>
      </c>
      <c r="CR484" s="14">
        <f t="shared" si="527"/>
        <v>3.4482758620689655E-2</v>
      </c>
      <c r="CS484" s="14">
        <f t="shared" si="527"/>
        <v>5.7471264367816098E-2</v>
      </c>
      <c r="CT484" s="14">
        <f t="shared" si="527"/>
        <v>8.0459770114942528E-2</v>
      </c>
      <c r="CU484" s="14">
        <f t="shared" si="527"/>
        <v>0.1149425287356322</v>
      </c>
      <c r="CV484" s="14">
        <f t="shared" si="527"/>
        <v>0.16091954022988506</v>
      </c>
      <c r="CW484" s="14">
        <f t="shared" si="542"/>
        <v>0.21839080459770116</v>
      </c>
      <c r="CX484" s="14">
        <f t="shared" si="531"/>
        <v>0.28735632183908044</v>
      </c>
      <c r="CY484" s="14">
        <f t="shared" si="531"/>
        <v>0</v>
      </c>
      <c r="CZ484" s="14">
        <f t="shared" si="531"/>
        <v>0</v>
      </c>
      <c r="DA484" s="14">
        <f t="shared" si="531"/>
        <v>0</v>
      </c>
      <c r="DB484" s="14">
        <f t="shared" si="531"/>
        <v>0</v>
      </c>
      <c r="DC484" s="14">
        <f t="shared" si="531"/>
        <v>0</v>
      </c>
      <c r="DD484" s="14">
        <f t="shared" si="531"/>
        <v>0</v>
      </c>
      <c r="DE484" s="14">
        <f t="shared" si="531"/>
        <v>0</v>
      </c>
      <c r="DF484" s="14">
        <f t="shared" si="531"/>
        <v>0</v>
      </c>
      <c r="DG484" s="14">
        <f t="shared" si="531"/>
        <v>0</v>
      </c>
      <c r="DH484" s="14">
        <f t="shared" si="531"/>
        <v>0</v>
      </c>
      <c r="DI484" s="14">
        <f t="shared" si="531"/>
        <v>0</v>
      </c>
      <c r="DJ484" s="14">
        <f t="shared" si="531"/>
        <v>0</v>
      </c>
      <c r="DK484" s="14">
        <f t="shared" si="531"/>
        <v>0</v>
      </c>
      <c r="DL484" s="14">
        <f t="shared" si="531"/>
        <v>0</v>
      </c>
      <c r="DM484" s="14">
        <f t="shared" si="531"/>
        <v>0</v>
      </c>
      <c r="DN484" s="14">
        <f t="shared" si="551"/>
        <v>0</v>
      </c>
      <c r="DO484" s="14">
        <f t="shared" si="551"/>
        <v>0</v>
      </c>
      <c r="DP484" s="14">
        <f t="shared" si="551"/>
        <v>0</v>
      </c>
      <c r="DQ484" s="14">
        <f t="shared" si="549"/>
        <v>0</v>
      </c>
      <c r="DR484" s="14">
        <f t="shared" si="549"/>
        <v>0</v>
      </c>
      <c r="DS484" s="14">
        <f t="shared" si="529"/>
        <v>0</v>
      </c>
      <c r="DT484" s="14">
        <f t="shared" si="508"/>
        <v>0</v>
      </c>
      <c r="DU484" s="14">
        <f t="shared" si="508"/>
        <v>0</v>
      </c>
      <c r="DV484" s="14">
        <f t="shared" si="508"/>
        <v>0</v>
      </c>
      <c r="DW484" s="14">
        <f t="shared" si="508"/>
        <v>0</v>
      </c>
      <c r="DX484" s="14">
        <f t="shared" si="508"/>
        <v>0</v>
      </c>
      <c r="DY484" s="14">
        <f t="shared" si="508"/>
        <v>0</v>
      </c>
      <c r="DZ484" s="14">
        <f t="shared" si="512"/>
        <v>1</v>
      </c>
    </row>
    <row r="485" spans="3:130">
      <c r="C485" s="18">
        <v>2035</v>
      </c>
      <c r="D485" s="25"/>
      <c r="E485" s="25"/>
      <c r="F485" s="25"/>
      <c r="G485" s="25"/>
      <c r="H485" s="25"/>
      <c r="I485" s="25"/>
      <c r="J485" s="25"/>
      <c r="K485" s="25"/>
      <c r="L485" s="25"/>
      <c r="M485" s="25"/>
      <c r="N485" s="25"/>
      <c r="O485" s="25"/>
      <c r="P485" s="25"/>
      <c r="Q485" s="25"/>
      <c r="R485" s="25"/>
      <c r="S485" s="25">
        <f t="shared" si="532"/>
        <v>0</v>
      </c>
      <c r="T485" s="25">
        <f t="shared" si="533"/>
        <v>0</v>
      </c>
      <c r="U485" s="25">
        <f t="shared" si="534"/>
        <v>0</v>
      </c>
      <c r="V485" s="25">
        <f t="shared" si="535"/>
        <v>0</v>
      </c>
      <c r="W485" s="25">
        <f t="shared" si="536"/>
        <v>0</v>
      </c>
      <c r="X485" s="25">
        <f t="shared" si="537"/>
        <v>0</v>
      </c>
      <c r="Y485" s="25">
        <f t="shared" si="538"/>
        <v>0</v>
      </c>
      <c r="Z485" s="25">
        <f t="shared" si="539"/>
        <v>0</v>
      </c>
      <c r="AA485" s="25">
        <f t="shared" si="540"/>
        <v>0</v>
      </c>
      <c r="AB485" s="25">
        <f t="shared" si="541"/>
        <v>0.27272727272727182</v>
      </c>
      <c r="AC485" s="25">
        <f t="shared" si="543"/>
        <v>0.27272727272727282</v>
      </c>
      <c r="AD485" s="25">
        <f t="shared" si="544"/>
        <v>0.54545454545454564</v>
      </c>
      <c r="AE485" s="25">
        <f t="shared" si="545"/>
        <v>0.81818181818181845</v>
      </c>
      <c r="AF485" s="25">
        <f t="shared" si="546"/>
        <v>1.3636363636363642</v>
      </c>
      <c r="AG485" s="25">
        <f t="shared" si="547"/>
        <v>1.9090909090909096</v>
      </c>
      <c r="AH485" s="25">
        <f t="shared" si="550"/>
        <v>2.7272727272727284</v>
      </c>
      <c r="AI485" s="25">
        <f t="shared" si="552"/>
        <v>3.8181818181818192</v>
      </c>
      <c r="AJ485" s="25">
        <f t="shared" si="553"/>
        <v>5.1818181818181834</v>
      </c>
      <c r="AK485" s="25">
        <f t="shared" ref="AK485:AK503" si="554">VLOOKUP($C$99,$D$3:$K$63,$A$74,0)*(B452-B451)</f>
        <v>6.8181818181818201</v>
      </c>
      <c r="AL485" s="25">
        <f>VLOOKUP($C$100,$D$3:$K$63,$A$74,0)*(B451-B450)</f>
        <v>8.7272727272727302</v>
      </c>
      <c r="AM485" s="25">
        <f>VLOOKUP($C$101,$D$3:$K$63,$A$74,0)*B450</f>
        <v>0</v>
      </c>
      <c r="AN485" s="25"/>
      <c r="AO485" s="25"/>
      <c r="AP485" s="25"/>
      <c r="AQ485" s="25"/>
      <c r="AR485" s="25"/>
      <c r="AS485" s="25"/>
      <c r="AT485" s="25"/>
      <c r="AU485" s="25"/>
      <c r="AV485" s="25"/>
      <c r="AW485" s="25"/>
      <c r="AX485" s="25"/>
      <c r="AY485" s="25"/>
      <c r="AZ485" s="25"/>
      <c r="BA485" s="25"/>
      <c r="BB485" s="25"/>
      <c r="BC485" s="25"/>
      <c r="BD485" s="25"/>
      <c r="BE485" s="25"/>
      <c r="BF485" s="25"/>
      <c r="BG485" s="25"/>
      <c r="BH485" s="25"/>
      <c r="BI485" s="25"/>
      <c r="BJ485" s="25"/>
      <c r="BK485" s="25"/>
      <c r="BL485" s="25"/>
      <c r="BM485" s="21">
        <f t="shared" si="510"/>
        <v>32.454545454545467</v>
      </c>
      <c r="BP485" s="18">
        <v>2035</v>
      </c>
      <c r="BQ485" s="14">
        <f t="shared" si="548"/>
        <v>0</v>
      </c>
      <c r="BR485" s="14">
        <f t="shared" si="548"/>
        <v>0</v>
      </c>
      <c r="BS485" s="14">
        <f t="shared" si="548"/>
        <v>0</v>
      </c>
      <c r="BT485" s="14">
        <f t="shared" si="548"/>
        <v>0</v>
      </c>
      <c r="BU485" s="14">
        <f t="shared" si="548"/>
        <v>0</v>
      </c>
      <c r="BV485" s="14">
        <f t="shared" si="548"/>
        <v>0</v>
      </c>
      <c r="BW485" s="14">
        <f t="shared" si="548"/>
        <v>0</v>
      </c>
      <c r="BX485" s="14">
        <f t="shared" si="548"/>
        <v>0</v>
      </c>
      <c r="BY485" s="14">
        <f t="shared" si="548"/>
        <v>0</v>
      </c>
      <c r="BZ485" s="14">
        <f t="shared" si="548"/>
        <v>0</v>
      </c>
      <c r="CA485" s="14">
        <f t="shared" si="548"/>
        <v>0</v>
      </c>
      <c r="CB485" s="14">
        <f t="shared" si="548"/>
        <v>0</v>
      </c>
      <c r="CC485" s="14">
        <f t="shared" si="548"/>
        <v>0</v>
      </c>
      <c r="CD485" s="14">
        <f t="shared" si="548"/>
        <v>0</v>
      </c>
      <c r="CE485" s="14">
        <f t="shared" si="548"/>
        <v>0</v>
      </c>
      <c r="CF485" s="14">
        <f t="shared" si="548"/>
        <v>0</v>
      </c>
      <c r="CG485" s="14">
        <f t="shared" si="527"/>
        <v>0</v>
      </c>
      <c r="CH485" s="14">
        <f t="shared" si="527"/>
        <v>0</v>
      </c>
      <c r="CI485" s="14">
        <f t="shared" si="527"/>
        <v>0</v>
      </c>
      <c r="CJ485" s="14">
        <f t="shared" si="527"/>
        <v>0</v>
      </c>
      <c r="CK485" s="14">
        <f t="shared" si="527"/>
        <v>0</v>
      </c>
      <c r="CL485" s="14">
        <f t="shared" si="527"/>
        <v>0</v>
      </c>
      <c r="CM485" s="14">
        <f t="shared" si="527"/>
        <v>0</v>
      </c>
      <c r="CN485" s="14">
        <f t="shared" si="527"/>
        <v>0</v>
      </c>
      <c r="CO485" s="14">
        <f t="shared" si="527"/>
        <v>8.4033613445377835E-3</v>
      </c>
      <c r="CP485" s="14">
        <f t="shared" si="527"/>
        <v>8.4033613445378148E-3</v>
      </c>
      <c r="CQ485" s="14">
        <f t="shared" si="527"/>
        <v>1.680672268907563E-2</v>
      </c>
      <c r="CR485" s="14">
        <f t="shared" si="527"/>
        <v>2.5210084033613443E-2</v>
      </c>
      <c r="CS485" s="14">
        <f t="shared" si="527"/>
        <v>4.2016806722689079E-2</v>
      </c>
      <c r="CT485" s="14">
        <f t="shared" si="527"/>
        <v>5.8823529411764698E-2</v>
      </c>
      <c r="CU485" s="14">
        <f t="shared" si="527"/>
        <v>8.4033613445378158E-2</v>
      </c>
      <c r="CV485" s="14">
        <f t="shared" si="527"/>
        <v>0.1176470588235294</v>
      </c>
      <c r="CW485" s="14">
        <f t="shared" si="542"/>
        <v>0.15966386554621848</v>
      </c>
      <c r="CX485" s="14">
        <f t="shared" si="531"/>
        <v>0.21008403361344535</v>
      </c>
      <c r="CY485" s="14">
        <f t="shared" si="531"/>
        <v>0.26890756302521007</v>
      </c>
      <c r="CZ485" s="14">
        <f t="shared" si="531"/>
        <v>0</v>
      </c>
      <c r="DA485" s="14">
        <f t="shared" si="531"/>
        <v>0</v>
      </c>
      <c r="DB485" s="14">
        <f t="shared" si="531"/>
        <v>0</v>
      </c>
      <c r="DC485" s="14">
        <f t="shared" si="531"/>
        <v>0</v>
      </c>
      <c r="DD485" s="14">
        <f t="shared" si="531"/>
        <v>0</v>
      </c>
      <c r="DE485" s="14">
        <f t="shared" si="531"/>
        <v>0</v>
      </c>
      <c r="DF485" s="14">
        <f t="shared" si="531"/>
        <v>0</v>
      </c>
      <c r="DG485" s="14">
        <f t="shared" si="531"/>
        <v>0</v>
      </c>
      <c r="DH485" s="14">
        <f t="shared" si="531"/>
        <v>0</v>
      </c>
      <c r="DI485" s="14">
        <f t="shared" si="531"/>
        <v>0</v>
      </c>
      <c r="DJ485" s="14">
        <f t="shared" si="531"/>
        <v>0</v>
      </c>
      <c r="DK485" s="14">
        <f t="shared" si="531"/>
        <v>0</v>
      </c>
      <c r="DL485" s="14">
        <f t="shared" si="531"/>
        <v>0</v>
      </c>
      <c r="DM485" s="14">
        <f t="shared" si="531"/>
        <v>0</v>
      </c>
      <c r="DN485" s="14">
        <f t="shared" si="551"/>
        <v>0</v>
      </c>
      <c r="DO485" s="14">
        <f t="shared" si="551"/>
        <v>0</v>
      </c>
      <c r="DP485" s="14">
        <f t="shared" si="551"/>
        <v>0</v>
      </c>
      <c r="DQ485" s="14">
        <f t="shared" si="549"/>
        <v>0</v>
      </c>
      <c r="DR485" s="14">
        <f t="shared" si="549"/>
        <v>0</v>
      </c>
      <c r="DS485" s="14">
        <f t="shared" si="529"/>
        <v>0</v>
      </c>
      <c r="DT485" s="14">
        <f t="shared" si="508"/>
        <v>0</v>
      </c>
      <c r="DU485" s="14">
        <f t="shared" si="508"/>
        <v>0</v>
      </c>
      <c r="DV485" s="14">
        <f t="shared" si="508"/>
        <v>0</v>
      </c>
      <c r="DW485" s="14">
        <f t="shared" si="508"/>
        <v>0</v>
      </c>
      <c r="DX485" s="14">
        <f t="shared" si="508"/>
        <v>0</v>
      </c>
      <c r="DY485" s="14">
        <f t="shared" si="508"/>
        <v>0</v>
      </c>
      <c r="DZ485" s="14">
        <f t="shared" si="512"/>
        <v>0.99999999999999978</v>
      </c>
    </row>
    <row r="486" spans="3:130">
      <c r="C486" s="18">
        <v>2036</v>
      </c>
      <c r="D486" s="25"/>
      <c r="E486" s="25"/>
      <c r="F486" s="25"/>
      <c r="G486" s="25"/>
      <c r="H486" s="25"/>
      <c r="I486" s="25"/>
      <c r="J486" s="25"/>
      <c r="K486" s="25"/>
      <c r="L486" s="25"/>
      <c r="M486" s="25"/>
      <c r="N486" s="25"/>
      <c r="O486" s="25"/>
      <c r="P486" s="25"/>
      <c r="Q486" s="25"/>
      <c r="R486" s="25"/>
      <c r="S486" s="25"/>
      <c r="T486" s="25">
        <f t="shared" si="533"/>
        <v>0</v>
      </c>
      <c r="U486" s="25">
        <f t="shared" si="534"/>
        <v>0</v>
      </c>
      <c r="V486" s="25">
        <f t="shared" si="535"/>
        <v>0</v>
      </c>
      <c r="W486" s="25">
        <f t="shared" si="536"/>
        <v>0</v>
      </c>
      <c r="X486" s="25">
        <f t="shared" si="537"/>
        <v>0</v>
      </c>
      <c r="Y486" s="25">
        <f t="shared" si="538"/>
        <v>0</v>
      </c>
      <c r="Z486" s="25">
        <f t="shared" si="539"/>
        <v>0</v>
      </c>
      <c r="AA486" s="25">
        <f t="shared" si="540"/>
        <v>0</v>
      </c>
      <c r="AB486" s="25">
        <f t="shared" si="541"/>
        <v>0</v>
      </c>
      <c r="AC486" s="25">
        <f t="shared" si="543"/>
        <v>0.27272727272727182</v>
      </c>
      <c r="AD486" s="25">
        <f t="shared" si="544"/>
        <v>0.54545454545454564</v>
      </c>
      <c r="AE486" s="25">
        <f t="shared" si="545"/>
        <v>0.81818181818181845</v>
      </c>
      <c r="AF486" s="25">
        <f t="shared" si="546"/>
        <v>1.3636363636363642</v>
      </c>
      <c r="AG486" s="25">
        <f t="shared" si="547"/>
        <v>1.9090909090909096</v>
      </c>
      <c r="AH486" s="25">
        <f t="shared" si="550"/>
        <v>2.7272727272727284</v>
      </c>
      <c r="AI486" s="25">
        <f t="shared" si="552"/>
        <v>3.8181818181818192</v>
      </c>
      <c r="AJ486" s="25">
        <f t="shared" si="553"/>
        <v>5.1818181818181834</v>
      </c>
      <c r="AK486" s="25">
        <f t="shared" si="554"/>
        <v>6.8181818181818201</v>
      </c>
      <c r="AL486" s="25">
        <f t="shared" ref="AL486:AL504" si="555">VLOOKUP($C$100,$D$3:$K$63,$A$74,0)*(B452-B451)</f>
        <v>8.7272727272727302</v>
      </c>
      <c r="AM486" s="25">
        <f>VLOOKUP($C$101,$D$3:$K$63,$A$74,0)*(B451-B450)</f>
        <v>10.909090909090914</v>
      </c>
      <c r="AN486" s="25">
        <f>VLOOKUP($C$102,$D$3:$K$63,$A$74,0)*B450</f>
        <v>0</v>
      </c>
      <c r="AO486" s="25"/>
      <c r="AP486" s="25"/>
      <c r="AQ486" s="25"/>
      <c r="AR486" s="25"/>
      <c r="AS486" s="25"/>
      <c r="AT486" s="25"/>
      <c r="AU486" s="25"/>
      <c r="AV486" s="25"/>
      <c r="AW486" s="25"/>
      <c r="AX486" s="25"/>
      <c r="AY486" s="25"/>
      <c r="AZ486" s="25"/>
      <c r="BA486" s="25"/>
      <c r="BB486" s="25"/>
      <c r="BC486" s="25"/>
      <c r="BD486" s="25"/>
      <c r="BE486" s="25"/>
      <c r="BF486" s="25"/>
      <c r="BG486" s="25"/>
      <c r="BH486" s="25"/>
      <c r="BI486" s="25"/>
      <c r="BJ486" s="25"/>
      <c r="BK486" s="25"/>
      <c r="BL486" s="25"/>
      <c r="BM486" s="21">
        <f t="shared" si="510"/>
        <v>43.090909090909101</v>
      </c>
      <c r="BP486" s="18">
        <v>2036</v>
      </c>
      <c r="BQ486" s="14">
        <f t="shared" si="548"/>
        <v>0</v>
      </c>
      <c r="BR486" s="14">
        <f t="shared" si="548"/>
        <v>0</v>
      </c>
      <c r="BS486" s="14">
        <f t="shared" si="548"/>
        <v>0</v>
      </c>
      <c r="BT486" s="14">
        <f t="shared" si="548"/>
        <v>0</v>
      </c>
      <c r="BU486" s="14">
        <f t="shared" si="548"/>
        <v>0</v>
      </c>
      <c r="BV486" s="14">
        <f t="shared" si="548"/>
        <v>0</v>
      </c>
      <c r="BW486" s="14">
        <f t="shared" si="548"/>
        <v>0</v>
      </c>
      <c r="BX486" s="14">
        <f t="shared" si="548"/>
        <v>0</v>
      </c>
      <c r="BY486" s="14">
        <f t="shared" si="548"/>
        <v>0</v>
      </c>
      <c r="BZ486" s="14">
        <f t="shared" si="548"/>
        <v>0</v>
      </c>
      <c r="CA486" s="14">
        <f t="shared" si="548"/>
        <v>0</v>
      </c>
      <c r="CB486" s="14">
        <f t="shared" si="548"/>
        <v>0</v>
      </c>
      <c r="CC486" s="14">
        <f t="shared" si="548"/>
        <v>0</v>
      </c>
      <c r="CD486" s="14">
        <f t="shared" si="548"/>
        <v>0</v>
      </c>
      <c r="CE486" s="14">
        <f t="shared" si="548"/>
        <v>0</v>
      </c>
      <c r="CF486" s="14">
        <f t="shared" si="548"/>
        <v>0</v>
      </c>
      <c r="CG486" s="14">
        <f t="shared" si="527"/>
        <v>0</v>
      </c>
      <c r="CH486" s="14">
        <f t="shared" si="527"/>
        <v>0</v>
      </c>
      <c r="CI486" s="14">
        <f t="shared" si="527"/>
        <v>0</v>
      </c>
      <c r="CJ486" s="14">
        <f t="shared" si="527"/>
        <v>0</v>
      </c>
      <c r="CK486" s="14">
        <f t="shared" si="527"/>
        <v>0</v>
      </c>
      <c r="CL486" s="14">
        <f t="shared" si="527"/>
        <v>0</v>
      </c>
      <c r="CM486" s="14">
        <f t="shared" si="527"/>
        <v>0</v>
      </c>
      <c r="CN486" s="14">
        <f t="shared" si="527"/>
        <v>0</v>
      </c>
      <c r="CO486" s="14">
        <f t="shared" si="527"/>
        <v>0</v>
      </c>
      <c r="CP486" s="14">
        <f t="shared" si="527"/>
        <v>6.3291139240506103E-3</v>
      </c>
      <c r="CQ486" s="14">
        <f t="shared" si="527"/>
        <v>1.2658227848101267E-2</v>
      </c>
      <c r="CR486" s="14">
        <f t="shared" si="527"/>
        <v>1.8987341772151899E-2</v>
      </c>
      <c r="CS486" s="14">
        <f t="shared" si="527"/>
        <v>3.1645569620253174E-2</v>
      </c>
      <c r="CT486" s="14">
        <f t="shared" si="527"/>
        <v>4.4303797468354431E-2</v>
      </c>
      <c r="CU486" s="14">
        <f t="shared" si="527"/>
        <v>6.3291139240506347E-2</v>
      </c>
      <c r="CV486" s="14">
        <f t="shared" si="527"/>
        <v>8.8607594936708861E-2</v>
      </c>
      <c r="CW486" s="14">
        <f t="shared" si="542"/>
        <v>0.12025316455696204</v>
      </c>
      <c r="CX486" s="14">
        <f t="shared" si="531"/>
        <v>0.15822784810126583</v>
      </c>
      <c r="CY486" s="14">
        <f t="shared" si="531"/>
        <v>0.20253164556962028</v>
      </c>
      <c r="CZ486" s="14">
        <f t="shared" si="531"/>
        <v>0.25316455696202539</v>
      </c>
      <c r="DA486" s="14">
        <f t="shared" si="531"/>
        <v>0</v>
      </c>
      <c r="DB486" s="14">
        <f t="shared" si="531"/>
        <v>0</v>
      </c>
      <c r="DC486" s="14">
        <f t="shared" si="531"/>
        <v>0</v>
      </c>
      <c r="DD486" s="14">
        <f t="shared" si="531"/>
        <v>0</v>
      </c>
      <c r="DE486" s="14">
        <f t="shared" si="531"/>
        <v>0</v>
      </c>
      <c r="DF486" s="14">
        <f t="shared" si="531"/>
        <v>0</v>
      </c>
      <c r="DG486" s="14">
        <f t="shared" si="531"/>
        <v>0</v>
      </c>
      <c r="DH486" s="14">
        <f t="shared" si="531"/>
        <v>0</v>
      </c>
      <c r="DI486" s="14">
        <f t="shared" si="531"/>
        <v>0</v>
      </c>
      <c r="DJ486" s="14">
        <f t="shared" si="531"/>
        <v>0</v>
      </c>
      <c r="DK486" s="14">
        <f t="shared" si="531"/>
        <v>0</v>
      </c>
      <c r="DL486" s="14">
        <f t="shared" si="531"/>
        <v>0</v>
      </c>
      <c r="DM486" s="14">
        <f t="shared" si="531"/>
        <v>0</v>
      </c>
      <c r="DN486" s="14">
        <f t="shared" si="551"/>
        <v>0</v>
      </c>
      <c r="DO486" s="14">
        <f t="shared" si="551"/>
        <v>0</v>
      </c>
      <c r="DP486" s="14">
        <f t="shared" si="551"/>
        <v>0</v>
      </c>
      <c r="DQ486" s="14">
        <f t="shared" si="549"/>
        <v>0</v>
      </c>
      <c r="DR486" s="14">
        <f t="shared" si="549"/>
        <v>0</v>
      </c>
      <c r="DS486" s="14">
        <f t="shared" si="529"/>
        <v>0</v>
      </c>
      <c r="DT486" s="14">
        <f t="shared" si="508"/>
        <v>0</v>
      </c>
      <c r="DU486" s="14">
        <f t="shared" si="508"/>
        <v>0</v>
      </c>
      <c r="DV486" s="14">
        <f t="shared" si="508"/>
        <v>0</v>
      </c>
      <c r="DW486" s="14">
        <f t="shared" si="508"/>
        <v>0</v>
      </c>
      <c r="DX486" s="14">
        <f t="shared" si="508"/>
        <v>0</v>
      </c>
      <c r="DY486" s="14">
        <f t="shared" si="508"/>
        <v>0</v>
      </c>
      <c r="DZ486" s="14">
        <f t="shared" si="512"/>
        <v>1</v>
      </c>
    </row>
    <row r="487" spans="3:130">
      <c r="C487" s="18">
        <v>2037</v>
      </c>
      <c r="D487" s="25"/>
      <c r="E487" s="25"/>
      <c r="F487" s="25"/>
      <c r="G487" s="25"/>
      <c r="H487" s="25"/>
      <c r="I487" s="25"/>
      <c r="J487" s="25"/>
      <c r="K487" s="25"/>
      <c r="L487" s="25"/>
      <c r="M487" s="25"/>
      <c r="N487" s="25"/>
      <c r="O487" s="25"/>
      <c r="P487" s="25"/>
      <c r="Q487" s="25"/>
      <c r="R487" s="25"/>
      <c r="S487" s="25"/>
      <c r="T487" s="25"/>
      <c r="U487" s="25">
        <f t="shared" si="534"/>
        <v>0</v>
      </c>
      <c r="V487" s="25">
        <f t="shared" si="535"/>
        <v>0</v>
      </c>
      <c r="W487" s="25">
        <f t="shared" si="536"/>
        <v>0</v>
      </c>
      <c r="X487" s="25">
        <f t="shared" si="537"/>
        <v>0</v>
      </c>
      <c r="Y487" s="25">
        <f t="shared" si="538"/>
        <v>0</v>
      </c>
      <c r="Z487" s="25">
        <f t="shared" si="539"/>
        <v>0</v>
      </c>
      <c r="AA487" s="25">
        <f t="shared" si="540"/>
        <v>0</v>
      </c>
      <c r="AB487" s="25">
        <f t="shared" si="541"/>
        <v>0</v>
      </c>
      <c r="AC487" s="25">
        <f t="shared" si="543"/>
        <v>0</v>
      </c>
      <c r="AD487" s="25">
        <f t="shared" si="544"/>
        <v>0.54545454545454364</v>
      </c>
      <c r="AE487" s="25">
        <f t="shared" si="545"/>
        <v>0.81818181818181845</v>
      </c>
      <c r="AF487" s="25">
        <f t="shared" si="546"/>
        <v>1.3636363636363642</v>
      </c>
      <c r="AG487" s="25">
        <f t="shared" si="547"/>
        <v>1.9090909090909096</v>
      </c>
      <c r="AH487" s="25">
        <f t="shared" si="550"/>
        <v>2.7272727272727284</v>
      </c>
      <c r="AI487" s="25">
        <f t="shared" si="552"/>
        <v>3.8181818181818192</v>
      </c>
      <c r="AJ487" s="25">
        <f t="shared" si="553"/>
        <v>5.1818181818181834</v>
      </c>
      <c r="AK487" s="25">
        <f t="shared" si="554"/>
        <v>6.8181818181818201</v>
      </c>
      <c r="AL487" s="25">
        <f t="shared" si="555"/>
        <v>8.7272727272727302</v>
      </c>
      <c r="AM487" s="25">
        <f t="shared" ref="AM487:AM505" si="556">VLOOKUP($C$101,$D$3:$K$63,$A$74,0)*(B452-B451)</f>
        <v>10.909090909090914</v>
      </c>
      <c r="AN487" s="25">
        <f>VLOOKUP($C$102,$D$3:$K$63,$A$74,0)*(B451-B450)</f>
        <v>12.818181818181822</v>
      </c>
      <c r="AO487" s="25">
        <f>VLOOKUP($C$103,$D$3:$K$63,$A$74,0)*B450</f>
        <v>0</v>
      </c>
      <c r="AP487" s="25"/>
      <c r="AQ487" s="25"/>
      <c r="AR487" s="25"/>
      <c r="AS487" s="25"/>
      <c r="AT487" s="25"/>
      <c r="AU487" s="25"/>
      <c r="AV487" s="25"/>
      <c r="AW487" s="25"/>
      <c r="AX487" s="25"/>
      <c r="AY487" s="25"/>
      <c r="AZ487" s="25"/>
      <c r="BA487" s="25"/>
      <c r="BB487" s="25"/>
      <c r="BC487" s="25"/>
      <c r="BD487" s="25"/>
      <c r="BE487" s="25"/>
      <c r="BF487" s="25"/>
      <c r="BG487" s="25"/>
      <c r="BH487" s="25"/>
      <c r="BI487" s="25"/>
      <c r="BJ487" s="25"/>
      <c r="BK487" s="25"/>
      <c r="BL487" s="25"/>
      <c r="BM487" s="21">
        <f t="shared" si="510"/>
        <v>55.636363636363647</v>
      </c>
      <c r="BP487" s="18">
        <v>2037</v>
      </c>
      <c r="BQ487" s="14">
        <f t="shared" si="548"/>
        <v>0</v>
      </c>
      <c r="BR487" s="14">
        <f t="shared" si="548"/>
        <v>0</v>
      </c>
      <c r="BS487" s="14">
        <f t="shared" si="548"/>
        <v>0</v>
      </c>
      <c r="BT487" s="14">
        <f t="shared" si="548"/>
        <v>0</v>
      </c>
      <c r="BU487" s="14">
        <f t="shared" si="548"/>
        <v>0</v>
      </c>
      <c r="BV487" s="14">
        <f t="shared" si="548"/>
        <v>0</v>
      </c>
      <c r="BW487" s="14">
        <f t="shared" si="548"/>
        <v>0</v>
      </c>
      <c r="BX487" s="14">
        <f t="shared" si="548"/>
        <v>0</v>
      </c>
      <c r="BY487" s="14">
        <f t="shared" si="548"/>
        <v>0</v>
      </c>
      <c r="BZ487" s="14">
        <f t="shared" si="548"/>
        <v>0</v>
      </c>
      <c r="CA487" s="14">
        <f t="shared" si="548"/>
        <v>0</v>
      </c>
      <c r="CB487" s="14">
        <f t="shared" si="548"/>
        <v>0</v>
      </c>
      <c r="CC487" s="14">
        <f t="shared" si="548"/>
        <v>0</v>
      </c>
      <c r="CD487" s="14">
        <f t="shared" si="548"/>
        <v>0</v>
      </c>
      <c r="CE487" s="14">
        <f t="shared" si="548"/>
        <v>0</v>
      </c>
      <c r="CF487" s="14">
        <f t="shared" si="548"/>
        <v>0</v>
      </c>
      <c r="CG487" s="14">
        <f t="shared" si="527"/>
        <v>0</v>
      </c>
      <c r="CH487" s="14">
        <f t="shared" si="527"/>
        <v>0</v>
      </c>
      <c r="CI487" s="14">
        <f t="shared" si="527"/>
        <v>0</v>
      </c>
      <c r="CJ487" s="14">
        <f t="shared" si="527"/>
        <v>0</v>
      </c>
      <c r="CK487" s="14">
        <f t="shared" si="527"/>
        <v>0</v>
      </c>
      <c r="CL487" s="14">
        <f t="shared" si="527"/>
        <v>0</v>
      </c>
      <c r="CM487" s="14">
        <f t="shared" si="527"/>
        <v>0</v>
      </c>
      <c r="CN487" s="14">
        <f t="shared" si="527"/>
        <v>0</v>
      </c>
      <c r="CO487" s="14">
        <f t="shared" si="527"/>
        <v>0</v>
      </c>
      <c r="CP487" s="14">
        <f t="shared" si="527"/>
        <v>0</v>
      </c>
      <c r="CQ487" s="14">
        <f t="shared" si="527"/>
        <v>9.8039215686274161E-3</v>
      </c>
      <c r="CR487" s="14">
        <f t="shared" si="527"/>
        <v>1.4705882352941178E-2</v>
      </c>
      <c r="CS487" s="14">
        <f t="shared" si="527"/>
        <v>2.4509803921568634E-2</v>
      </c>
      <c r="CT487" s="14">
        <f t="shared" si="527"/>
        <v>3.4313725490196081E-2</v>
      </c>
      <c r="CU487" s="14">
        <f t="shared" si="527"/>
        <v>4.9019607843137268E-2</v>
      </c>
      <c r="CV487" s="14">
        <f t="shared" si="527"/>
        <v>6.8627450980392163E-2</v>
      </c>
      <c r="CW487" s="14">
        <f t="shared" si="542"/>
        <v>9.31372549019608E-2</v>
      </c>
      <c r="CX487" s="14">
        <f t="shared" si="531"/>
        <v>0.12254901960784315</v>
      </c>
      <c r="CY487" s="14">
        <f t="shared" si="531"/>
        <v>0.15686274509803924</v>
      </c>
      <c r="CZ487" s="14">
        <f t="shared" si="531"/>
        <v>0.19607843137254907</v>
      </c>
      <c r="DA487" s="14">
        <f t="shared" si="531"/>
        <v>0.23039215686274511</v>
      </c>
      <c r="DB487" s="14">
        <f t="shared" si="531"/>
        <v>0</v>
      </c>
      <c r="DC487" s="14">
        <f t="shared" si="531"/>
        <v>0</v>
      </c>
      <c r="DD487" s="14">
        <f t="shared" si="531"/>
        <v>0</v>
      </c>
      <c r="DE487" s="14">
        <f t="shared" si="531"/>
        <v>0</v>
      </c>
      <c r="DF487" s="14">
        <f t="shared" si="531"/>
        <v>0</v>
      </c>
      <c r="DG487" s="14">
        <f t="shared" si="531"/>
        <v>0</v>
      </c>
      <c r="DH487" s="14">
        <f t="shared" si="531"/>
        <v>0</v>
      </c>
      <c r="DI487" s="14">
        <f t="shared" si="531"/>
        <v>0</v>
      </c>
      <c r="DJ487" s="14">
        <f t="shared" si="531"/>
        <v>0</v>
      </c>
      <c r="DK487" s="14">
        <f t="shared" si="531"/>
        <v>0</v>
      </c>
      <c r="DL487" s="14">
        <f t="shared" si="531"/>
        <v>0</v>
      </c>
      <c r="DM487" s="14">
        <f t="shared" si="531"/>
        <v>0</v>
      </c>
      <c r="DN487" s="14">
        <f t="shared" si="551"/>
        <v>0</v>
      </c>
      <c r="DO487" s="14">
        <f t="shared" si="551"/>
        <v>0</v>
      </c>
      <c r="DP487" s="14">
        <f t="shared" si="551"/>
        <v>0</v>
      </c>
      <c r="DQ487" s="14">
        <f t="shared" si="549"/>
        <v>0</v>
      </c>
      <c r="DR487" s="14">
        <f t="shared" si="549"/>
        <v>0</v>
      </c>
      <c r="DS487" s="14">
        <f t="shared" si="529"/>
        <v>0</v>
      </c>
      <c r="DT487" s="14">
        <f t="shared" si="508"/>
        <v>0</v>
      </c>
      <c r="DU487" s="14">
        <f t="shared" si="508"/>
        <v>0</v>
      </c>
      <c r="DV487" s="14">
        <f t="shared" si="508"/>
        <v>0</v>
      </c>
      <c r="DW487" s="14">
        <f t="shared" si="508"/>
        <v>0</v>
      </c>
      <c r="DX487" s="14">
        <f t="shared" si="508"/>
        <v>0</v>
      </c>
      <c r="DY487" s="14">
        <f t="shared" si="508"/>
        <v>0</v>
      </c>
      <c r="DZ487" s="14">
        <f t="shared" si="512"/>
        <v>1.0000000000000002</v>
      </c>
    </row>
    <row r="488" spans="3:130">
      <c r="C488" s="18">
        <v>2038</v>
      </c>
      <c r="D488" s="25"/>
      <c r="E488" s="25"/>
      <c r="F488" s="25"/>
      <c r="G488" s="25"/>
      <c r="H488" s="25"/>
      <c r="I488" s="25"/>
      <c r="J488" s="25"/>
      <c r="K488" s="25"/>
      <c r="L488" s="25"/>
      <c r="M488" s="25"/>
      <c r="N488" s="25"/>
      <c r="O488" s="25"/>
      <c r="P488" s="25"/>
      <c r="Q488" s="25"/>
      <c r="R488" s="25"/>
      <c r="S488" s="25"/>
      <c r="T488" s="25"/>
      <c r="U488" s="25"/>
      <c r="V488" s="25">
        <f t="shared" si="535"/>
        <v>0</v>
      </c>
      <c r="W488" s="25">
        <f t="shared" si="536"/>
        <v>0</v>
      </c>
      <c r="X488" s="25">
        <f t="shared" si="537"/>
        <v>0</v>
      </c>
      <c r="Y488" s="25">
        <f t="shared" si="538"/>
        <v>0</v>
      </c>
      <c r="Z488" s="25">
        <f t="shared" si="539"/>
        <v>0</v>
      </c>
      <c r="AA488" s="25">
        <f t="shared" si="540"/>
        <v>0</v>
      </c>
      <c r="AB488" s="25">
        <f t="shared" si="541"/>
        <v>0</v>
      </c>
      <c r="AC488" s="25">
        <f t="shared" si="543"/>
        <v>0</v>
      </c>
      <c r="AD488" s="25">
        <f t="shared" si="544"/>
        <v>0</v>
      </c>
      <c r="AE488" s="25">
        <f t="shared" si="545"/>
        <v>0.81818181818181546</v>
      </c>
      <c r="AF488" s="25">
        <f t="shared" si="546"/>
        <v>1.3636363636363642</v>
      </c>
      <c r="AG488" s="25">
        <f t="shared" si="547"/>
        <v>1.9090909090909096</v>
      </c>
      <c r="AH488" s="25">
        <f t="shared" si="550"/>
        <v>2.7272727272727284</v>
      </c>
      <c r="AI488" s="25">
        <f t="shared" si="552"/>
        <v>3.8181818181818192</v>
      </c>
      <c r="AJ488" s="25">
        <f t="shared" si="553"/>
        <v>5.1818181818181834</v>
      </c>
      <c r="AK488" s="25">
        <f t="shared" si="554"/>
        <v>6.8181818181818201</v>
      </c>
      <c r="AL488" s="25">
        <f t="shared" si="555"/>
        <v>8.7272727272727302</v>
      </c>
      <c r="AM488" s="25">
        <f t="shared" si="556"/>
        <v>10.909090909090914</v>
      </c>
      <c r="AN488" s="25">
        <f t="shared" ref="AN488:AN506" si="557">VLOOKUP($C$102,$D$3:$K$63,$A$74,0)*(B452-B451)</f>
        <v>12.818181818181822</v>
      </c>
      <c r="AO488" s="25">
        <f>VLOOKUP($C$103,$D$3:$K$63,$A$74,0)*(B451-B450)</f>
        <v>15.000000000000005</v>
      </c>
      <c r="AP488" s="25">
        <f>VLOOKUP($C$104,$D$3:$K$63,$A$74,0)*B450</f>
        <v>0</v>
      </c>
      <c r="AQ488" s="25"/>
      <c r="AR488" s="25"/>
      <c r="AS488" s="25"/>
      <c r="AT488" s="25"/>
      <c r="AU488" s="25"/>
      <c r="AV488" s="25"/>
      <c r="AW488" s="25"/>
      <c r="AX488" s="25"/>
      <c r="AY488" s="25"/>
      <c r="AZ488" s="25"/>
      <c r="BA488" s="25"/>
      <c r="BB488" s="25"/>
      <c r="BC488" s="25"/>
      <c r="BD488" s="25"/>
      <c r="BE488" s="25"/>
      <c r="BF488" s="25"/>
      <c r="BG488" s="25"/>
      <c r="BH488" s="25"/>
      <c r="BI488" s="25"/>
      <c r="BJ488" s="25"/>
      <c r="BK488" s="25"/>
      <c r="BL488" s="25"/>
      <c r="BM488" s="21">
        <f t="shared" si="510"/>
        <v>70.090909090909108</v>
      </c>
      <c r="BP488" s="18">
        <v>2038</v>
      </c>
      <c r="BQ488" s="14">
        <f t="shared" si="548"/>
        <v>0</v>
      </c>
      <c r="BR488" s="14">
        <f t="shared" si="548"/>
        <v>0</v>
      </c>
      <c r="BS488" s="14">
        <f t="shared" si="548"/>
        <v>0</v>
      </c>
      <c r="BT488" s="14">
        <f t="shared" si="548"/>
        <v>0</v>
      </c>
      <c r="BU488" s="14">
        <f t="shared" si="548"/>
        <v>0</v>
      </c>
      <c r="BV488" s="14">
        <f t="shared" si="548"/>
        <v>0</v>
      </c>
      <c r="BW488" s="14">
        <f t="shared" si="548"/>
        <v>0</v>
      </c>
      <c r="BX488" s="14">
        <f t="shared" si="548"/>
        <v>0</v>
      </c>
      <c r="BY488" s="14">
        <f t="shared" si="548"/>
        <v>0</v>
      </c>
      <c r="BZ488" s="14">
        <f t="shared" si="548"/>
        <v>0</v>
      </c>
      <c r="CA488" s="14">
        <f t="shared" si="548"/>
        <v>0</v>
      </c>
      <c r="CB488" s="14">
        <f t="shared" si="548"/>
        <v>0</v>
      </c>
      <c r="CC488" s="14">
        <f t="shared" si="548"/>
        <v>0</v>
      </c>
      <c r="CD488" s="14">
        <f t="shared" si="548"/>
        <v>0</v>
      </c>
      <c r="CE488" s="14">
        <f t="shared" si="548"/>
        <v>0</v>
      </c>
      <c r="CF488" s="14">
        <f t="shared" si="548"/>
        <v>0</v>
      </c>
      <c r="CG488" s="14">
        <f t="shared" si="527"/>
        <v>0</v>
      </c>
      <c r="CH488" s="14">
        <f t="shared" si="527"/>
        <v>0</v>
      </c>
      <c r="CI488" s="14">
        <f t="shared" si="527"/>
        <v>0</v>
      </c>
      <c r="CJ488" s="14">
        <f t="shared" si="527"/>
        <v>0</v>
      </c>
      <c r="CK488" s="14">
        <f t="shared" si="527"/>
        <v>0</v>
      </c>
      <c r="CL488" s="14">
        <f t="shared" si="527"/>
        <v>0</v>
      </c>
      <c r="CM488" s="14">
        <f t="shared" si="527"/>
        <v>0</v>
      </c>
      <c r="CN488" s="14">
        <f t="shared" si="527"/>
        <v>0</v>
      </c>
      <c r="CO488" s="14">
        <f t="shared" si="527"/>
        <v>0</v>
      </c>
      <c r="CP488" s="14">
        <f t="shared" si="527"/>
        <v>0</v>
      </c>
      <c r="CQ488" s="14">
        <f t="shared" si="527"/>
        <v>0</v>
      </c>
      <c r="CR488" s="14">
        <f t="shared" si="527"/>
        <v>1.1673151750972721E-2</v>
      </c>
      <c r="CS488" s="14">
        <f t="shared" si="527"/>
        <v>1.9455252918287941E-2</v>
      </c>
      <c r="CT488" s="14">
        <f t="shared" si="527"/>
        <v>2.7237354085603113E-2</v>
      </c>
      <c r="CU488" s="14">
        <f t="shared" si="527"/>
        <v>3.8910505836575883E-2</v>
      </c>
      <c r="CV488" s="14">
        <f t="shared" si="527"/>
        <v>5.4474708171206226E-2</v>
      </c>
      <c r="CW488" s="14">
        <f t="shared" si="542"/>
        <v>7.3929961089494164E-2</v>
      </c>
      <c r="CX488" s="14">
        <f t="shared" si="531"/>
        <v>9.727626459143969E-2</v>
      </c>
      <c r="CY488" s="14">
        <f t="shared" si="531"/>
        <v>0.12451361867704282</v>
      </c>
      <c r="CZ488" s="14">
        <f t="shared" si="531"/>
        <v>0.15564202334630353</v>
      </c>
      <c r="DA488" s="14">
        <f t="shared" si="531"/>
        <v>0.18287937743190663</v>
      </c>
      <c r="DB488" s="14">
        <f t="shared" si="531"/>
        <v>0.21400778210116733</v>
      </c>
      <c r="DC488" s="14">
        <f t="shared" si="531"/>
        <v>0</v>
      </c>
      <c r="DD488" s="14">
        <f t="shared" si="531"/>
        <v>0</v>
      </c>
      <c r="DE488" s="14">
        <f t="shared" si="531"/>
        <v>0</v>
      </c>
      <c r="DF488" s="14">
        <f t="shared" si="531"/>
        <v>0</v>
      </c>
      <c r="DG488" s="14">
        <f t="shared" si="531"/>
        <v>0</v>
      </c>
      <c r="DH488" s="14">
        <f t="shared" si="531"/>
        <v>0</v>
      </c>
      <c r="DI488" s="14">
        <f t="shared" si="531"/>
        <v>0</v>
      </c>
      <c r="DJ488" s="14">
        <f t="shared" si="531"/>
        <v>0</v>
      </c>
      <c r="DK488" s="14">
        <f t="shared" si="531"/>
        <v>0</v>
      </c>
      <c r="DL488" s="14">
        <f t="shared" si="531"/>
        <v>0</v>
      </c>
      <c r="DM488" s="14">
        <f t="shared" si="531"/>
        <v>0</v>
      </c>
      <c r="DN488" s="14">
        <f t="shared" si="551"/>
        <v>0</v>
      </c>
      <c r="DO488" s="14">
        <f t="shared" si="551"/>
        <v>0</v>
      </c>
      <c r="DP488" s="14">
        <f t="shared" si="551"/>
        <v>0</v>
      </c>
      <c r="DQ488" s="14">
        <f t="shared" si="549"/>
        <v>0</v>
      </c>
      <c r="DR488" s="14">
        <f t="shared" si="549"/>
        <v>0</v>
      </c>
      <c r="DS488" s="14">
        <f t="shared" si="529"/>
        <v>0</v>
      </c>
      <c r="DT488" s="14">
        <f t="shared" si="508"/>
        <v>0</v>
      </c>
      <c r="DU488" s="14">
        <f t="shared" si="508"/>
        <v>0</v>
      </c>
      <c r="DV488" s="14">
        <f t="shared" si="508"/>
        <v>0</v>
      </c>
      <c r="DW488" s="14">
        <f t="shared" si="508"/>
        <v>0</v>
      </c>
      <c r="DX488" s="14">
        <f t="shared" si="508"/>
        <v>0</v>
      </c>
      <c r="DY488" s="14">
        <f t="shared" si="508"/>
        <v>0</v>
      </c>
      <c r="DZ488" s="14">
        <f t="shared" si="512"/>
        <v>1</v>
      </c>
    </row>
    <row r="489" spans="3:130">
      <c r="C489" s="18">
        <v>2039</v>
      </c>
      <c r="D489" s="25"/>
      <c r="E489" s="25"/>
      <c r="F489" s="25"/>
      <c r="G489" s="25"/>
      <c r="H489" s="25"/>
      <c r="I489" s="25"/>
      <c r="J489" s="25"/>
      <c r="K489" s="25"/>
      <c r="L489" s="25"/>
      <c r="M489" s="25"/>
      <c r="N489" s="25"/>
      <c r="O489" s="25"/>
      <c r="P489" s="25"/>
      <c r="Q489" s="25"/>
      <c r="R489" s="25"/>
      <c r="S489" s="25"/>
      <c r="T489" s="25"/>
      <c r="U489" s="25"/>
      <c r="V489" s="25"/>
      <c r="W489" s="25">
        <f t="shared" si="536"/>
        <v>0</v>
      </c>
      <c r="X489" s="25">
        <f t="shared" si="537"/>
        <v>0</v>
      </c>
      <c r="Y489" s="25">
        <f t="shared" si="538"/>
        <v>0</v>
      </c>
      <c r="Z489" s="25">
        <f t="shared" si="539"/>
        <v>0</v>
      </c>
      <c r="AA489" s="25">
        <f t="shared" si="540"/>
        <v>0</v>
      </c>
      <c r="AB489" s="25">
        <f t="shared" si="541"/>
        <v>0</v>
      </c>
      <c r="AC489" s="25">
        <f t="shared" si="543"/>
        <v>0</v>
      </c>
      <c r="AD489" s="25">
        <f t="shared" si="544"/>
        <v>0</v>
      </c>
      <c r="AE489" s="25">
        <f t="shared" si="545"/>
        <v>0</v>
      </c>
      <c r="AF489" s="25">
        <f t="shared" si="546"/>
        <v>1.3636363636363591</v>
      </c>
      <c r="AG489" s="25">
        <f t="shared" si="547"/>
        <v>1.9090909090909096</v>
      </c>
      <c r="AH489" s="25">
        <f t="shared" si="550"/>
        <v>2.7272727272727284</v>
      </c>
      <c r="AI489" s="25">
        <f t="shared" si="552"/>
        <v>3.8181818181818192</v>
      </c>
      <c r="AJ489" s="25">
        <f t="shared" si="553"/>
        <v>5.1818181818181834</v>
      </c>
      <c r="AK489" s="25">
        <f t="shared" si="554"/>
        <v>6.8181818181818201</v>
      </c>
      <c r="AL489" s="25">
        <f t="shared" si="555"/>
        <v>8.7272727272727302</v>
      </c>
      <c r="AM489" s="25">
        <f t="shared" si="556"/>
        <v>10.909090909090914</v>
      </c>
      <c r="AN489" s="25">
        <f t="shared" si="557"/>
        <v>12.818181818181822</v>
      </c>
      <c r="AO489" s="25">
        <f t="shared" ref="AO489:AO507" si="558">VLOOKUP($C$103,$D$3:$K$63,$A$74,0)*(B452-B451)</f>
        <v>15.000000000000005</v>
      </c>
      <c r="AP489" s="25">
        <f>VLOOKUP($C$104,$D$3:$K$63,$A$74,0)*(B451-B450)</f>
        <v>17.45454545454546</v>
      </c>
      <c r="AQ489" s="25">
        <f>VLOOKUP($C$105,$D$3:$K$63,$A$74,0)*B450</f>
        <v>0</v>
      </c>
      <c r="AR489" s="25"/>
      <c r="AS489" s="25"/>
      <c r="AT489" s="25"/>
      <c r="AU489" s="25"/>
      <c r="AV489" s="25"/>
      <c r="AW489" s="25"/>
      <c r="AX489" s="25"/>
      <c r="AY489" s="25"/>
      <c r="AZ489" s="25"/>
      <c r="BA489" s="25"/>
      <c r="BB489" s="25"/>
      <c r="BC489" s="25"/>
      <c r="BD489" s="25"/>
      <c r="BE489" s="25"/>
      <c r="BF489" s="25"/>
      <c r="BG489" s="25"/>
      <c r="BH489" s="25"/>
      <c r="BI489" s="25"/>
      <c r="BJ489" s="25"/>
      <c r="BK489" s="25"/>
      <c r="BL489" s="25"/>
      <c r="BM489" s="21">
        <f t="shared" si="510"/>
        <v>86.727272727272748</v>
      </c>
      <c r="BP489" s="18">
        <v>2039</v>
      </c>
      <c r="BQ489" s="14">
        <f t="shared" si="548"/>
        <v>0</v>
      </c>
      <c r="BR489" s="14">
        <f t="shared" si="548"/>
        <v>0</v>
      </c>
      <c r="BS489" s="14">
        <f t="shared" si="548"/>
        <v>0</v>
      </c>
      <c r="BT489" s="14">
        <f t="shared" si="548"/>
        <v>0</v>
      </c>
      <c r="BU489" s="14">
        <f t="shared" si="548"/>
        <v>0</v>
      </c>
      <c r="BV489" s="14">
        <f t="shared" si="548"/>
        <v>0</v>
      </c>
      <c r="BW489" s="14">
        <f t="shared" si="548"/>
        <v>0</v>
      </c>
      <c r="BX489" s="14">
        <f t="shared" si="548"/>
        <v>0</v>
      </c>
      <c r="BY489" s="14">
        <f t="shared" si="548"/>
        <v>0</v>
      </c>
      <c r="BZ489" s="14">
        <f t="shared" si="548"/>
        <v>0</v>
      </c>
      <c r="CA489" s="14">
        <f t="shared" si="548"/>
        <v>0</v>
      </c>
      <c r="CB489" s="14">
        <f t="shared" si="548"/>
        <v>0</v>
      </c>
      <c r="CC489" s="14">
        <f t="shared" si="548"/>
        <v>0</v>
      </c>
      <c r="CD489" s="14">
        <f t="shared" si="548"/>
        <v>0</v>
      </c>
      <c r="CE489" s="14">
        <f t="shared" si="548"/>
        <v>0</v>
      </c>
      <c r="CF489" s="14">
        <f t="shared" si="548"/>
        <v>0</v>
      </c>
      <c r="CG489" s="14">
        <f t="shared" si="527"/>
        <v>0</v>
      </c>
      <c r="CH489" s="14">
        <f t="shared" si="527"/>
        <v>0</v>
      </c>
      <c r="CI489" s="14">
        <f t="shared" si="527"/>
        <v>0</v>
      </c>
      <c r="CJ489" s="14">
        <f t="shared" si="527"/>
        <v>0</v>
      </c>
      <c r="CK489" s="14">
        <f t="shared" si="527"/>
        <v>0</v>
      </c>
      <c r="CL489" s="14">
        <f t="shared" si="527"/>
        <v>0</v>
      </c>
      <c r="CM489" s="14">
        <f t="shared" si="527"/>
        <v>0</v>
      </c>
      <c r="CN489" s="14">
        <f t="shared" si="527"/>
        <v>0</v>
      </c>
      <c r="CO489" s="14">
        <f t="shared" si="527"/>
        <v>0</v>
      </c>
      <c r="CP489" s="14">
        <f t="shared" si="527"/>
        <v>0</v>
      </c>
      <c r="CQ489" s="14">
        <f t="shared" si="527"/>
        <v>0</v>
      </c>
      <c r="CR489" s="14">
        <f t="shared" si="527"/>
        <v>0</v>
      </c>
      <c r="CS489" s="14">
        <f t="shared" si="527"/>
        <v>1.5723270440251517E-2</v>
      </c>
      <c r="CT489" s="14">
        <f t="shared" si="527"/>
        <v>2.2012578616352203E-2</v>
      </c>
      <c r="CU489" s="14">
        <f t="shared" si="527"/>
        <v>3.1446540880503152E-2</v>
      </c>
      <c r="CV489" s="14">
        <f t="shared" si="527"/>
        <v>4.4025157232704407E-2</v>
      </c>
      <c r="CW489" s="14">
        <f t="shared" si="542"/>
        <v>5.9748427672955982E-2</v>
      </c>
      <c r="CX489" s="14">
        <f t="shared" si="531"/>
        <v>7.8616352201257872E-2</v>
      </c>
      <c r="CY489" s="14">
        <f t="shared" si="531"/>
        <v>0.10062893081761007</v>
      </c>
      <c r="CZ489" s="14">
        <f t="shared" si="531"/>
        <v>0.12578616352201261</v>
      </c>
      <c r="DA489" s="14">
        <f t="shared" si="531"/>
        <v>0.14779874213836477</v>
      </c>
      <c r="DB489" s="14">
        <f t="shared" si="531"/>
        <v>0.17295597484276731</v>
      </c>
      <c r="DC489" s="14">
        <f>AP489/$BM489</f>
        <v>0.20125786163522014</v>
      </c>
      <c r="DD489" s="14">
        <f t="shared" si="531"/>
        <v>0</v>
      </c>
      <c r="DE489" s="14">
        <f t="shared" si="531"/>
        <v>0</v>
      </c>
      <c r="DF489" s="14">
        <f t="shared" si="531"/>
        <v>0</v>
      </c>
      <c r="DG489" s="14">
        <f t="shared" si="531"/>
        <v>0</v>
      </c>
      <c r="DH489" s="14">
        <f t="shared" si="531"/>
        <v>0</v>
      </c>
      <c r="DI489" s="14">
        <f t="shared" si="531"/>
        <v>0</v>
      </c>
      <c r="DJ489" s="14">
        <f t="shared" si="531"/>
        <v>0</v>
      </c>
      <c r="DK489" s="14">
        <f t="shared" si="531"/>
        <v>0</v>
      </c>
      <c r="DL489" s="14">
        <f t="shared" si="531"/>
        <v>0</v>
      </c>
      <c r="DM489" s="14">
        <f t="shared" si="531"/>
        <v>0</v>
      </c>
      <c r="DN489" s="14">
        <f t="shared" si="551"/>
        <v>0</v>
      </c>
      <c r="DO489" s="14">
        <f t="shared" si="551"/>
        <v>0</v>
      </c>
      <c r="DP489" s="14">
        <f t="shared" si="551"/>
        <v>0</v>
      </c>
      <c r="DQ489" s="14">
        <f t="shared" si="549"/>
        <v>0</v>
      </c>
      <c r="DR489" s="14">
        <f t="shared" si="549"/>
        <v>0</v>
      </c>
      <c r="DS489" s="14">
        <f t="shared" si="529"/>
        <v>0</v>
      </c>
      <c r="DT489" s="14">
        <f t="shared" si="508"/>
        <v>0</v>
      </c>
      <c r="DU489" s="14">
        <f t="shared" si="508"/>
        <v>0</v>
      </c>
      <c r="DV489" s="14">
        <f t="shared" si="508"/>
        <v>0</v>
      </c>
      <c r="DW489" s="14">
        <f t="shared" si="508"/>
        <v>0</v>
      </c>
      <c r="DX489" s="14">
        <f t="shared" si="508"/>
        <v>0</v>
      </c>
      <c r="DY489" s="14">
        <f t="shared" si="508"/>
        <v>0</v>
      </c>
      <c r="DZ489" s="14">
        <f>SUM(BQ489:DY489)</f>
        <v>1</v>
      </c>
    </row>
    <row r="490" spans="3:130">
      <c r="C490" s="18">
        <v>2040</v>
      </c>
      <c r="D490" s="25"/>
      <c r="E490" s="25"/>
      <c r="F490" s="25"/>
      <c r="G490" s="25"/>
      <c r="H490" s="25"/>
      <c r="I490" s="25"/>
      <c r="J490" s="25"/>
      <c r="K490" s="25"/>
      <c r="L490" s="25"/>
      <c r="M490" s="25"/>
      <c r="N490" s="25"/>
      <c r="O490" s="25"/>
      <c r="P490" s="25"/>
      <c r="Q490" s="25"/>
      <c r="R490" s="25"/>
      <c r="S490" s="25"/>
      <c r="T490" s="25"/>
      <c r="U490" s="25"/>
      <c r="V490" s="25"/>
      <c r="W490" s="25"/>
      <c r="X490" s="25">
        <f t="shared" si="537"/>
        <v>0</v>
      </c>
      <c r="Y490" s="25">
        <f t="shared" si="538"/>
        <v>0</v>
      </c>
      <c r="Z490" s="25">
        <f t="shared" si="539"/>
        <v>0</v>
      </c>
      <c r="AA490" s="25">
        <f t="shared" si="540"/>
        <v>0</v>
      </c>
      <c r="AB490" s="25">
        <f t="shared" si="541"/>
        <v>0</v>
      </c>
      <c r="AC490" s="25">
        <f t="shared" si="543"/>
        <v>0</v>
      </c>
      <c r="AD490" s="25">
        <f t="shared" si="544"/>
        <v>0</v>
      </c>
      <c r="AE490" s="25">
        <f t="shared" si="545"/>
        <v>0</v>
      </c>
      <c r="AF490" s="25">
        <f t="shared" si="546"/>
        <v>0</v>
      </c>
      <c r="AG490" s="25">
        <f t="shared" si="547"/>
        <v>1.9090909090909027</v>
      </c>
      <c r="AH490" s="25">
        <f t="shared" si="550"/>
        <v>2.7272727272727284</v>
      </c>
      <c r="AI490" s="25">
        <f t="shared" si="552"/>
        <v>3.8181818181818192</v>
      </c>
      <c r="AJ490" s="25">
        <f t="shared" si="553"/>
        <v>5.1818181818181834</v>
      </c>
      <c r="AK490" s="25">
        <f t="shared" si="554"/>
        <v>6.8181818181818201</v>
      </c>
      <c r="AL490" s="25">
        <f t="shared" si="555"/>
        <v>8.7272727272727302</v>
      </c>
      <c r="AM490" s="25">
        <f t="shared" si="556"/>
        <v>10.909090909090914</v>
      </c>
      <c r="AN490" s="25">
        <f t="shared" si="557"/>
        <v>12.818181818181822</v>
      </c>
      <c r="AO490" s="25">
        <f t="shared" si="558"/>
        <v>15.000000000000005</v>
      </c>
      <c r="AP490" s="25">
        <f t="shared" ref="AP490:AP508" si="559">VLOOKUP($C$104,$D$3:$K$63,$A$74,0)*(B452-B451)</f>
        <v>17.45454545454546</v>
      </c>
      <c r="AQ490" s="25">
        <f>VLOOKUP($C$105,$D$3:$K$63,$A$74,0)*(B451-B450)</f>
        <v>20.181818181818187</v>
      </c>
      <c r="AR490" s="25">
        <f>VLOOKUP($C$106,$D$3:$K$63,$A$74,0)*B450</f>
        <v>0</v>
      </c>
      <c r="AS490" s="25"/>
      <c r="AT490" s="25"/>
      <c r="AU490" s="25"/>
      <c r="AV490" s="25"/>
      <c r="AW490" s="25"/>
      <c r="AX490" s="25"/>
      <c r="AY490" s="25"/>
      <c r="AZ490" s="25"/>
      <c r="BA490" s="25"/>
      <c r="BB490" s="25"/>
      <c r="BC490" s="25"/>
      <c r="BD490" s="25"/>
      <c r="BE490" s="25"/>
      <c r="BF490" s="25"/>
      <c r="BG490" s="25"/>
      <c r="BH490" s="25"/>
      <c r="BI490" s="25"/>
      <c r="BJ490" s="25"/>
      <c r="BK490" s="25"/>
      <c r="BL490" s="25"/>
      <c r="BM490" s="21">
        <f t="shared" si="510"/>
        <v>105.54545454545456</v>
      </c>
      <c r="BP490" s="18">
        <v>2040</v>
      </c>
      <c r="BQ490" s="14">
        <f t="shared" si="548"/>
        <v>0</v>
      </c>
      <c r="BR490" s="14">
        <f t="shared" si="548"/>
        <v>0</v>
      </c>
      <c r="BS490" s="14">
        <f t="shared" si="548"/>
        <v>0</v>
      </c>
      <c r="BT490" s="14">
        <f t="shared" si="548"/>
        <v>0</v>
      </c>
      <c r="BU490" s="14">
        <f t="shared" si="548"/>
        <v>0</v>
      </c>
      <c r="BV490" s="14">
        <f t="shared" si="548"/>
        <v>0</v>
      </c>
      <c r="BW490" s="14">
        <f t="shared" si="548"/>
        <v>0</v>
      </c>
      <c r="BX490" s="14">
        <f t="shared" si="548"/>
        <v>0</v>
      </c>
      <c r="BY490" s="14">
        <f t="shared" si="548"/>
        <v>0</v>
      </c>
      <c r="BZ490" s="14">
        <f t="shared" si="548"/>
        <v>0</v>
      </c>
      <c r="CA490" s="14">
        <f t="shared" si="548"/>
        <v>0</v>
      </c>
      <c r="CB490" s="14">
        <f t="shared" si="548"/>
        <v>0</v>
      </c>
      <c r="CC490" s="14">
        <f t="shared" si="548"/>
        <v>0</v>
      </c>
      <c r="CD490" s="14">
        <f t="shared" si="548"/>
        <v>0</v>
      </c>
      <c r="CE490" s="14">
        <f t="shared" si="548"/>
        <v>0</v>
      </c>
      <c r="CF490" s="14">
        <f t="shared" si="548"/>
        <v>0</v>
      </c>
      <c r="CG490" s="14">
        <f t="shared" si="527"/>
        <v>0</v>
      </c>
      <c r="CH490" s="14">
        <f t="shared" si="527"/>
        <v>0</v>
      </c>
      <c r="CI490" s="14">
        <f t="shared" si="527"/>
        <v>0</v>
      </c>
      <c r="CJ490" s="14">
        <f t="shared" si="527"/>
        <v>0</v>
      </c>
      <c r="CK490" s="14">
        <f t="shared" si="527"/>
        <v>0</v>
      </c>
      <c r="CL490" s="14">
        <f t="shared" si="527"/>
        <v>0</v>
      </c>
      <c r="CM490" s="14">
        <f t="shared" si="527"/>
        <v>0</v>
      </c>
      <c r="CN490" s="14">
        <f t="shared" si="527"/>
        <v>0</v>
      </c>
      <c r="CO490" s="14">
        <f t="shared" si="527"/>
        <v>0</v>
      </c>
      <c r="CP490" s="14">
        <f t="shared" si="527"/>
        <v>0</v>
      </c>
      <c r="CQ490" s="14">
        <f t="shared" si="527"/>
        <v>0</v>
      </c>
      <c r="CR490" s="14">
        <f t="shared" si="527"/>
        <v>0</v>
      </c>
      <c r="CS490" s="14">
        <f t="shared" si="527"/>
        <v>0</v>
      </c>
      <c r="CT490" s="14">
        <f t="shared" si="527"/>
        <v>1.8087855297157559E-2</v>
      </c>
      <c r="CU490" s="14">
        <f t="shared" si="527"/>
        <v>2.5839793281653752E-2</v>
      </c>
      <c r="CV490" s="14">
        <f t="shared" si="527"/>
        <v>3.617571059431525E-2</v>
      </c>
      <c r="CW490" s="14">
        <f t="shared" si="542"/>
        <v>4.9095607235142127E-2</v>
      </c>
      <c r="CX490" s="14">
        <f t="shared" si="531"/>
        <v>6.4599483204134375E-2</v>
      </c>
      <c r="CY490" s="14">
        <f t="shared" si="531"/>
        <v>8.2687338501292007E-2</v>
      </c>
      <c r="CZ490" s="14">
        <f t="shared" si="531"/>
        <v>0.10335917312661501</v>
      </c>
      <c r="DA490" s="14">
        <f t="shared" si="531"/>
        <v>0.12144702842377263</v>
      </c>
      <c r="DB490" s="14">
        <f t="shared" si="531"/>
        <v>0.14211886304909563</v>
      </c>
      <c r="DC490" s="14">
        <f>AP489/$BM490</f>
        <v>0.16537467700258401</v>
      </c>
      <c r="DD490" s="14">
        <f t="shared" si="531"/>
        <v>0.19121447028423774</v>
      </c>
      <c r="DE490" s="14">
        <f t="shared" si="531"/>
        <v>0</v>
      </c>
      <c r="DF490" s="14">
        <f t="shared" si="531"/>
        <v>0</v>
      </c>
      <c r="DG490" s="14">
        <f t="shared" si="531"/>
        <v>0</v>
      </c>
      <c r="DH490" s="14">
        <f t="shared" si="531"/>
        <v>0</v>
      </c>
      <c r="DI490" s="14">
        <f t="shared" si="531"/>
        <v>0</v>
      </c>
      <c r="DJ490" s="14">
        <f t="shared" si="531"/>
        <v>0</v>
      </c>
      <c r="DK490" s="14">
        <f t="shared" si="531"/>
        <v>0</v>
      </c>
      <c r="DL490" s="14">
        <f t="shared" si="531"/>
        <v>0</v>
      </c>
      <c r="DM490" s="14">
        <f t="shared" si="531"/>
        <v>0</v>
      </c>
      <c r="DN490" s="14">
        <f t="shared" si="551"/>
        <v>0</v>
      </c>
      <c r="DO490" s="14">
        <f t="shared" si="551"/>
        <v>0</v>
      </c>
      <c r="DP490" s="14">
        <f t="shared" si="551"/>
        <v>0</v>
      </c>
      <c r="DQ490" s="14">
        <f t="shared" si="549"/>
        <v>0</v>
      </c>
      <c r="DR490" s="14">
        <f t="shared" si="549"/>
        <v>0</v>
      </c>
      <c r="DS490" s="14">
        <f t="shared" si="529"/>
        <v>0</v>
      </c>
      <c r="DT490" s="14">
        <f t="shared" si="508"/>
        <v>0</v>
      </c>
      <c r="DU490" s="14">
        <f t="shared" si="508"/>
        <v>0</v>
      </c>
      <c r="DV490" s="14">
        <f t="shared" si="508"/>
        <v>0</v>
      </c>
      <c r="DW490" s="14">
        <f t="shared" si="508"/>
        <v>0</v>
      </c>
      <c r="DX490" s="14">
        <f t="shared" si="508"/>
        <v>0</v>
      </c>
      <c r="DY490" s="14">
        <f t="shared" si="508"/>
        <v>0</v>
      </c>
      <c r="DZ490" s="14">
        <f t="shared" ref="DZ490:DZ510" si="560">SUM(BQ490:DY490)</f>
        <v>1</v>
      </c>
    </row>
    <row r="491" spans="3:130">
      <c r="C491" s="18">
        <v>2041</v>
      </c>
      <c r="D491" s="25"/>
      <c r="E491" s="25"/>
      <c r="F491" s="25"/>
      <c r="G491" s="25"/>
      <c r="H491" s="25"/>
      <c r="I491" s="25"/>
      <c r="J491" s="25"/>
      <c r="K491" s="25"/>
      <c r="L491" s="25"/>
      <c r="M491" s="25"/>
      <c r="N491" s="25"/>
      <c r="O491" s="25"/>
      <c r="P491" s="25"/>
      <c r="Q491" s="25"/>
      <c r="R491" s="25"/>
      <c r="S491" s="25"/>
      <c r="T491" s="25"/>
      <c r="U491" s="25"/>
      <c r="V491" s="25"/>
      <c r="W491" s="25"/>
      <c r="X491" s="25"/>
      <c r="Y491" s="25">
        <f t="shared" si="538"/>
        <v>0</v>
      </c>
      <c r="Z491" s="25">
        <f t="shared" si="539"/>
        <v>0</v>
      </c>
      <c r="AA491" s="25">
        <f t="shared" si="540"/>
        <v>0</v>
      </c>
      <c r="AB491" s="25">
        <f t="shared" si="541"/>
        <v>0</v>
      </c>
      <c r="AC491" s="25">
        <f t="shared" si="543"/>
        <v>0</v>
      </c>
      <c r="AD491" s="25">
        <f t="shared" si="544"/>
        <v>0</v>
      </c>
      <c r="AE491" s="25">
        <f t="shared" si="545"/>
        <v>0</v>
      </c>
      <c r="AF491" s="25">
        <f t="shared" si="546"/>
        <v>0</v>
      </c>
      <c r="AG491" s="25">
        <f t="shared" si="547"/>
        <v>0</v>
      </c>
      <c r="AH491" s="25">
        <f t="shared" si="550"/>
        <v>2.7272727272727182</v>
      </c>
      <c r="AI491" s="25">
        <f t="shared" si="552"/>
        <v>3.8181818181818192</v>
      </c>
      <c r="AJ491" s="25">
        <f t="shared" si="553"/>
        <v>5.1818181818181834</v>
      </c>
      <c r="AK491" s="25">
        <f t="shared" si="554"/>
        <v>6.8181818181818201</v>
      </c>
      <c r="AL491" s="25">
        <f t="shared" si="555"/>
        <v>8.7272727272727302</v>
      </c>
      <c r="AM491" s="25">
        <f t="shared" si="556"/>
        <v>10.909090909090914</v>
      </c>
      <c r="AN491" s="25">
        <f t="shared" si="557"/>
        <v>12.818181818181822</v>
      </c>
      <c r="AO491" s="25">
        <f t="shared" si="558"/>
        <v>15.000000000000005</v>
      </c>
      <c r="AP491" s="25">
        <f t="shared" si="559"/>
        <v>17.45454545454546</v>
      </c>
      <c r="AQ491" s="25">
        <f t="shared" ref="AQ491:AQ509" si="561">VLOOKUP($C$105,$D$3:$K$63,$A$74,0)*(B452-B451)</f>
        <v>20.181818181818187</v>
      </c>
      <c r="AR491" s="25">
        <f>VLOOKUP($C$106,$D$3:$K$63,$A$74,0)*(B451-B450)</f>
        <v>22.090909090909097</v>
      </c>
      <c r="AS491" s="25">
        <f>VLOOKUP($C$107,$D$3:$K$63,$A$74,0)*B450</f>
        <v>0</v>
      </c>
      <c r="AT491" s="25"/>
      <c r="AU491" s="25"/>
      <c r="AV491" s="25"/>
      <c r="AW491" s="25"/>
      <c r="AX491" s="25"/>
      <c r="AY491" s="25"/>
      <c r="AZ491" s="25"/>
      <c r="BA491" s="25"/>
      <c r="BB491" s="25"/>
      <c r="BC491" s="25"/>
      <c r="BD491" s="25"/>
      <c r="BE491" s="25"/>
      <c r="BF491" s="25"/>
      <c r="BG491" s="25"/>
      <c r="BH491" s="25"/>
      <c r="BI491" s="25"/>
      <c r="BJ491" s="25"/>
      <c r="BK491" s="25"/>
      <c r="BL491" s="25"/>
      <c r="BM491" s="21">
        <f t="shared" si="510"/>
        <v>125.72727272727275</v>
      </c>
      <c r="BP491" s="18">
        <v>2041</v>
      </c>
      <c r="BQ491" s="14">
        <f t="shared" si="548"/>
        <v>0</v>
      </c>
      <c r="BR491" s="14">
        <f t="shared" si="548"/>
        <v>0</v>
      </c>
      <c r="BS491" s="14">
        <f t="shared" si="548"/>
        <v>0</v>
      </c>
      <c r="BT491" s="14">
        <f t="shared" si="548"/>
        <v>0</v>
      </c>
      <c r="BU491" s="14">
        <f t="shared" si="548"/>
        <v>0</v>
      </c>
      <c r="BV491" s="14">
        <f t="shared" si="548"/>
        <v>0</v>
      </c>
      <c r="BW491" s="14">
        <f t="shared" si="548"/>
        <v>0</v>
      </c>
      <c r="BX491" s="14">
        <f t="shared" si="548"/>
        <v>0</v>
      </c>
      <c r="BY491" s="14">
        <f t="shared" si="548"/>
        <v>0</v>
      </c>
      <c r="BZ491" s="14">
        <f t="shared" si="548"/>
        <v>0</v>
      </c>
      <c r="CA491" s="14">
        <f t="shared" si="548"/>
        <v>0</v>
      </c>
      <c r="CB491" s="14">
        <f t="shared" si="548"/>
        <v>0</v>
      </c>
      <c r="CC491" s="14">
        <f t="shared" si="548"/>
        <v>0</v>
      </c>
      <c r="CD491" s="14">
        <f t="shared" si="548"/>
        <v>0</v>
      </c>
      <c r="CE491" s="14">
        <f t="shared" si="548"/>
        <v>0</v>
      </c>
      <c r="CF491" s="14">
        <f t="shared" si="548"/>
        <v>0</v>
      </c>
      <c r="CG491" s="14">
        <f t="shared" si="527"/>
        <v>0</v>
      </c>
      <c r="CH491" s="14">
        <f t="shared" si="527"/>
        <v>0</v>
      </c>
      <c r="CI491" s="14">
        <f t="shared" si="527"/>
        <v>0</v>
      </c>
      <c r="CJ491" s="14">
        <f t="shared" si="527"/>
        <v>0</v>
      </c>
      <c r="CK491" s="14">
        <f t="shared" si="527"/>
        <v>0</v>
      </c>
      <c r="CL491" s="14">
        <f t="shared" ref="CL491:CV510" si="562">Y491/$BM491</f>
        <v>0</v>
      </c>
      <c r="CM491" s="14">
        <f t="shared" si="562"/>
        <v>0</v>
      </c>
      <c r="CN491" s="14">
        <f t="shared" si="562"/>
        <v>0</v>
      </c>
      <c r="CO491" s="14">
        <f t="shared" si="562"/>
        <v>0</v>
      </c>
      <c r="CP491" s="14">
        <f t="shared" si="562"/>
        <v>0</v>
      </c>
      <c r="CQ491" s="14">
        <f t="shared" si="562"/>
        <v>0</v>
      </c>
      <c r="CR491" s="14">
        <f t="shared" si="562"/>
        <v>0</v>
      </c>
      <c r="CS491" s="14">
        <f t="shared" si="562"/>
        <v>0</v>
      </c>
      <c r="CT491" s="14">
        <f t="shared" si="562"/>
        <v>0</v>
      </c>
      <c r="CU491" s="14">
        <f t="shared" si="562"/>
        <v>2.169197396963116E-2</v>
      </c>
      <c r="CV491" s="14">
        <f t="shared" si="562"/>
        <v>3.0368763557483733E-2</v>
      </c>
      <c r="CW491" s="14">
        <f t="shared" si="542"/>
        <v>4.1214750542299353E-2</v>
      </c>
      <c r="CX491" s="14">
        <f t="shared" si="531"/>
        <v>5.4229934924078099E-2</v>
      </c>
      <c r="CY491" s="14">
        <f t="shared" si="531"/>
        <v>6.9414316702819973E-2</v>
      </c>
      <c r="CZ491" s="14">
        <f t="shared" si="531"/>
        <v>8.6767895878524973E-2</v>
      </c>
      <c r="DA491" s="14">
        <f t="shared" si="531"/>
        <v>0.10195227765726682</v>
      </c>
      <c r="DB491" s="14">
        <f t="shared" si="531"/>
        <v>0.11930585683297182</v>
      </c>
      <c r="DC491" s="14">
        <f t="shared" si="531"/>
        <v>0.13882863340563995</v>
      </c>
      <c r="DD491" s="14">
        <f t="shared" si="531"/>
        <v>0.16052060737527116</v>
      </c>
      <c r="DE491" s="14">
        <f t="shared" si="531"/>
        <v>0.17570498915401303</v>
      </c>
      <c r="DF491" s="14">
        <f t="shared" si="531"/>
        <v>0</v>
      </c>
      <c r="DG491" s="14">
        <f t="shared" si="531"/>
        <v>0</v>
      </c>
      <c r="DH491" s="14">
        <f t="shared" si="531"/>
        <v>0</v>
      </c>
      <c r="DI491" s="14">
        <f t="shared" si="531"/>
        <v>0</v>
      </c>
      <c r="DJ491" s="14">
        <f t="shared" si="531"/>
        <v>0</v>
      </c>
      <c r="DK491" s="14">
        <f t="shared" si="531"/>
        <v>0</v>
      </c>
      <c r="DL491" s="14">
        <f t="shared" si="531"/>
        <v>0</v>
      </c>
      <c r="DM491" s="14">
        <f t="shared" si="531"/>
        <v>0</v>
      </c>
      <c r="DN491" s="14">
        <f t="shared" si="551"/>
        <v>0</v>
      </c>
      <c r="DO491" s="14">
        <f t="shared" si="551"/>
        <v>0</v>
      </c>
      <c r="DP491" s="14">
        <f t="shared" si="551"/>
        <v>0</v>
      </c>
      <c r="DQ491" s="14">
        <f t="shared" si="549"/>
        <v>0</v>
      </c>
      <c r="DR491" s="14">
        <f t="shared" si="549"/>
        <v>0</v>
      </c>
      <c r="DS491" s="14">
        <f t="shared" si="529"/>
        <v>0</v>
      </c>
      <c r="DT491" s="14">
        <f t="shared" si="508"/>
        <v>0</v>
      </c>
      <c r="DU491" s="14">
        <f t="shared" si="508"/>
        <v>0</v>
      </c>
      <c r="DV491" s="14">
        <f t="shared" si="508"/>
        <v>0</v>
      </c>
      <c r="DW491" s="14">
        <f t="shared" si="508"/>
        <v>0</v>
      </c>
      <c r="DX491" s="14">
        <f t="shared" si="508"/>
        <v>0</v>
      </c>
      <c r="DY491" s="14">
        <f t="shared" si="508"/>
        <v>0</v>
      </c>
      <c r="DZ491" s="14">
        <f t="shared" si="560"/>
        <v>1</v>
      </c>
    </row>
    <row r="492" spans="3:130">
      <c r="C492" s="18">
        <v>2042</v>
      </c>
      <c r="D492" s="25"/>
      <c r="E492" s="25"/>
      <c r="F492" s="25"/>
      <c r="G492" s="25"/>
      <c r="H492" s="25"/>
      <c r="I492" s="25"/>
      <c r="J492" s="25"/>
      <c r="K492" s="25"/>
      <c r="L492" s="25"/>
      <c r="M492" s="25"/>
      <c r="N492" s="25"/>
      <c r="O492" s="25"/>
      <c r="P492" s="25"/>
      <c r="Q492" s="25"/>
      <c r="R492" s="25"/>
      <c r="S492" s="25"/>
      <c r="T492" s="25"/>
      <c r="U492" s="25"/>
      <c r="V492" s="25"/>
      <c r="W492" s="25"/>
      <c r="X492" s="25"/>
      <c r="Y492" s="25"/>
      <c r="Z492" s="25">
        <f t="shared" si="539"/>
        <v>0</v>
      </c>
      <c r="AA492" s="25">
        <f t="shared" si="540"/>
        <v>0</v>
      </c>
      <c r="AB492" s="25">
        <f t="shared" si="541"/>
        <v>0</v>
      </c>
      <c r="AC492" s="25">
        <f t="shared" si="543"/>
        <v>0</v>
      </c>
      <c r="AD492" s="25">
        <f t="shared" si="544"/>
        <v>0</v>
      </c>
      <c r="AE492" s="25">
        <f t="shared" si="545"/>
        <v>0</v>
      </c>
      <c r="AF492" s="25">
        <f t="shared" si="546"/>
        <v>0</v>
      </c>
      <c r="AG492" s="25">
        <f t="shared" si="547"/>
        <v>0</v>
      </c>
      <c r="AH492" s="25">
        <f t="shared" si="550"/>
        <v>0</v>
      </c>
      <c r="AI492" s="25">
        <f t="shared" si="552"/>
        <v>3.8181818181818055</v>
      </c>
      <c r="AJ492" s="25">
        <f t="shared" si="553"/>
        <v>5.1818181818181834</v>
      </c>
      <c r="AK492" s="25">
        <f t="shared" si="554"/>
        <v>6.8181818181818201</v>
      </c>
      <c r="AL492" s="25">
        <f t="shared" si="555"/>
        <v>8.7272727272727302</v>
      </c>
      <c r="AM492" s="25">
        <f t="shared" si="556"/>
        <v>10.909090909090914</v>
      </c>
      <c r="AN492" s="25">
        <f t="shared" si="557"/>
        <v>12.818181818181822</v>
      </c>
      <c r="AO492" s="25">
        <f t="shared" si="558"/>
        <v>15.000000000000005</v>
      </c>
      <c r="AP492" s="25">
        <f t="shared" si="559"/>
        <v>17.45454545454546</v>
      </c>
      <c r="AQ492" s="25">
        <f t="shared" si="561"/>
        <v>20.181818181818187</v>
      </c>
      <c r="AR492" s="25">
        <f t="shared" ref="AR492:AR510" si="563">VLOOKUP($C$106,$D$3:$K$63,$A$74,0)*(B452-B451)</f>
        <v>22.090909090909097</v>
      </c>
      <c r="AS492" s="25">
        <f>VLOOKUP($C$107,$D$3:$K$63,$A$74,0)*(B451-B450)</f>
        <v>24.545454545454554</v>
      </c>
      <c r="AT492" s="25">
        <f>VLOOKUP($C$108,$D$3:$K$63,$A$74,0)*B450</f>
        <v>0</v>
      </c>
      <c r="AU492" s="25"/>
      <c r="AV492" s="25"/>
      <c r="AW492" s="25"/>
      <c r="AX492" s="25"/>
      <c r="AY492" s="25"/>
      <c r="AZ492" s="25"/>
      <c r="BA492" s="25"/>
      <c r="BB492" s="25"/>
      <c r="BC492" s="25"/>
      <c r="BD492" s="25"/>
      <c r="BE492" s="25"/>
      <c r="BF492" s="25"/>
      <c r="BG492" s="25"/>
      <c r="BH492" s="25"/>
      <c r="BI492" s="25"/>
      <c r="BJ492" s="25"/>
      <c r="BK492" s="25"/>
      <c r="BL492" s="25"/>
      <c r="BM492" s="21">
        <f t="shared" si="510"/>
        <v>147.54545454545459</v>
      </c>
      <c r="BP492" s="18">
        <v>2042</v>
      </c>
      <c r="BQ492" s="14">
        <f t="shared" si="548"/>
        <v>0</v>
      </c>
      <c r="BR492" s="14">
        <f t="shared" si="548"/>
        <v>0</v>
      </c>
      <c r="BS492" s="14">
        <f t="shared" si="548"/>
        <v>0</v>
      </c>
      <c r="BT492" s="14">
        <f t="shared" si="548"/>
        <v>0</v>
      </c>
      <c r="BU492" s="14">
        <f t="shared" si="548"/>
        <v>0</v>
      </c>
      <c r="BV492" s="14">
        <f t="shared" si="548"/>
        <v>0</v>
      </c>
      <c r="BW492" s="14">
        <f t="shared" si="548"/>
        <v>0</v>
      </c>
      <c r="BX492" s="14">
        <f t="shared" si="548"/>
        <v>0</v>
      </c>
      <c r="BY492" s="14">
        <f t="shared" si="548"/>
        <v>0</v>
      </c>
      <c r="BZ492" s="14">
        <f t="shared" si="548"/>
        <v>0</v>
      </c>
      <c r="CA492" s="14">
        <f t="shared" si="548"/>
        <v>0</v>
      </c>
      <c r="CB492" s="14">
        <f t="shared" si="548"/>
        <v>0</v>
      </c>
      <c r="CC492" s="14">
        <f t="shared" si="548"/>
        <v>0</v>
      </c>
      <c r="CD492" s="14">
        <f t="shared" si="548"/>
        <v>0</v>
      </c>
      <c r="CE492" s="14">
        <f t="shared" si="548"/>
        <v>0</v>
      </c>
      <c r="CF492" s="14">
        <f t="shared" si="548"/>
        <v>0</v>
      </c>
      <c r="CG492" s="14">
        <f t="shared" ref="CG492:CK510" si="564">T492/$BM492</f>
        <v>0</v>
      </c>
      <c r="CH492" s="14">
        <f t="shared" si="564"/>
        <v>0</v>
      </c>
      <c r="CI492" s="14">
        <f t="shared" si="564"/>
        <v>0</v>
      </c>
      <c r="CJ492" s="14">
        <f t="shared" si="564"/>
        <v>0</v>
      </c>
      <c r="CK492" s="14">
        <f t="shared" si="564"/>
        <v>0</v>
      </c>
      <c r="CL492" s="14">
        <f t="shared" si="562"/>
        <v>0</v>
      </c>
      <c r="CM492" s="14">
        <f t="shared" si="562"/>
        <v>0</v>
      </c>
      <c r="CN492" s="14">
        <f t="shared" si="562"/>
        <v>0</v>
      </c>
      <c r="CO492" s="14">
        <f t="shared" si="562"/>
        <v>0</v>
      </c>
      <c r="CP492" s="14">
        <f t="shared" si="562"/>
        <v>0</v>
      </c>
      <c r="CQ492" s="14">
        <f t="shared" si="562"/>
        <v>0</v>
      </c>
      <c r="CR492" s="14">
        <f t="shared" si="562"/>
        <v>0</v>
      </c>
      <c r="CS492" s="14">
        <f t="shared" si="562"/>
        <v>0</v>
      </c>
      <c r="CT492" s="14">
        <f t="shared" si="562"/>
        <v>0</v>
      </c>
      <c r="CU492" s="14">
        <f t="shared" si="562"/>
        <v>0</v>
      </c>
      <c r="CV492" s="14">
        <f t="shared" si="562"/>
        <v>2.5878003696857579E-2</v>
      </c>
      <c r="CW492" s="14">
        <f t="shared" si="542"/>
        <v>3.512014787430684E-2</v>
      </c>
      <c r="CX492" s="14">
        <f t="shared" si="531"/>
        <v>4.6210720887245843E-2</v>
      </c>
      <c r="CY492" s="14">
        <f t="shared" si="531"/>
        <v>5.9149722735674676E-2</v>
      </c>
      <c r="CZ492" s="14">
        <f t="shared" si="531"/>
        <v>7.3937153419593352E-2</v>
      </c>
      <c r="DA492" s="14">
        <f t="shared" si="531"/>
        <v>8.6876155268022184E-2</v>
      </c>
      <c r="DB492" s="14">
        <f t="shared" si="531"/>
        <v>0.10166358595194086</v>
      </c>
      <c r="DC492" s="14">
        <f t="shared" si="531"/>
        <v>0.11829944547134935</v>
      </c>
      <c r="DD492" s="14">
        <f t="shared" si="531"/>
        <v>0.13678373382624767</v>
      </c>
      <c r="DE492" s="14">
        <f t="shared" si="531"/>
        <v>0.14972273567467653</v>
      </c>
      <c r="DF492" s="14">
        <f t="shared" si="531"/>
        <v>0.16635859519408502</v>
      </c>
      <c r="DG492" s="14">
        <f t="shared" si="531"/>
        <v>0</v>
      </c>
      <c r="DH492" s="14">
        <f t="shared" si="531"/>
        <v>0</v>
      </c>
      <c r="DI492" s="14">
        <f t="shared" si="531"/>
        <v>0</v>
      </c>
      <c r="DJ492" s="14">
        <f t="shared" si="531"/>
        <v>0</v>
      </c>
      <c r="DK492" s="14">
        <f t="shared" si="531"/>
        <v>0</v>
      </c>
      <c r="DL492" s="14">
        <f t="shared" si="531"/>
        <v>0</v>
      </c>
      <c r="DM492" s="14">
        <f t="shared" si="531"/>
        <v>0</v>
      </c>
      <c r="DN492" s="14">
        <f t="shared" si="551"/>
        <v>0</v>
      </c>
      <c r="DO492" s="14">
        <f t="shared" si="551"/>
        <v>0</v>
      </c>
      <c r="DP492" s="14">
        <f t="shared" si="551"/>
        <v>0</v>
      </c>
      <c r="DQ492" s="14">
        <f t="shared" si="549"/>
        <v>0</v>
      </c>
      <c r="DR492" s="14">
        <f t="shared" si="549"/>
        <v>0</v>
      </c>
      <c r="DS492" s="14">
        <f t="shared" si="529"/>
        <v>0</v>
      </c>
      <c r="DT492" s="14">
        <f t="shared" si="508"/>
        <v>0</v>
      </c>
      <c r="DU492" s="14">
        <f t="shared" si="508"/>
        <v>0</v>
      </c>
      <c r="DV492" s="14">
        <f t="shared" si="508"/>
        <v>0</v>
      </c>
      <c r="DW492" s="14">
        <f t="shared" ref="DW492:DY510" si="565">BJ492/$BM492</f>
        <v>0</v>
      </c>
      <c r="DX492" s="14">
        <f t="shared" si="565"/>
        <v>0</v>
      </c>
      <c r="DY492" s="14">
        <f t="shared" si="565"/>
        <v>0</v>
      </c>
      <c r="DZ492" s="14">
        <f t="shared" si="560"/>
        <v>0.99999999999999989</v>
      </c>
    </row>
    <row r="493" spans="3:130">
      <c r="C493" s="18">
        <v>2043</v>
      </c>
      <c r="D493" s="25"/>
      <c r="E493" s="25"/>
      <c r="F493" s="25"/>
      <c r="G493" s="25"/>
      <c r="H493" s="25"/>
      <c r="I493" s="25"/>
      <c r="J493" s="25"/>
      <c r="K493" s="25"/>
      <c r="L493" s="25"/>
      <c r="M493" s="25"/>
      <c r="N493" s="25"/>
      <c r="O493" s="25"/>
      <c r="P493" s="25"/>
      <c r="Q493" s="25"/>
      <c r="R493" s="25"/>
      <c r="S493" s="25"/>
      <c r="T493" s="25"/>
      <c r="U493" s="25"/>
      <c r="V493" s="25"/>
      <c r="W493" s="25"/>
      <c r="X493" s="25"/>
      <c r="Y493" s="25"/>
      <c r="Z493" s="25"/>
      <c r="AA493" s="25">
        <f t="shared" si="540"/>
        <v>0</v>
      </c>
      <c r="AB493" s="25">
        <f t="shared" si="541"/>
        <v>0</v>
      </c>
      <c r="AC493" s="25">
        <f t="shared" si="543"/>
        <v>0</v>
      </c>
      <c r="AD493" s="25">
        <f t="shared" si="544"/>
        <v>0</v>
      </c>
      <c r="AE493" s="25">
        <f t="shared" si="545"/>
        <v>0</v>
      </c>
      <c r="AF493" s="25">
        <f t="shared" si="546"/>
        <v>0</v>
      </c>
      <c r="AG493" s="25">
        <f t="shared" si="547"/>
        <v>0</v>
      </c>
      <c r="AH493" s="25">
        <f t="shared" si="550"/>
        <v>0</v>
      </c>
      <c r="AI493" s="25">
        <f t="shared" si="552"/>
        <v>0</v>
      </c>
      <c r="AJ493" s="25">
        <f t="shared" si="553"/>
        <v>5.1818181818181648</v>
      </c>
      <c r="AK493" s="25">
        <f t="shared" si="554"/>
        <v>6.8181818181818201</v>
      </c>
      <c r="AL493" s="25">
        <f t="shared" si="555"/>
        <v>8.7272727272727302</v>
      </c>
      <c r="AM493" s="25">
        <f t="shared" si="556"/>
        <v>10.909090909090914</v>
      </c>
      <c r="AN493" s="25">
        <f t="shared" si="557"/>
        <v>12.818181818181822</v>
      </c>
      <c r="AO493" s="25">
        <f t="shared" si="558"/>
        <v>15.000000000000005</v>
      </c>
      <c r="AP493" s="25">
        <f t="shared" si="559"/>
        <v>17.45454545454546</v>
      </c>
      <c r="AQ493" s="25">
        <f t="shared" si="561"/>
        <v>20.181818181818187</v>
      </c>
      <c r="AR493" s="25">
        <f t="shared" si="563"/>
        <v>22.090909090909097</v>
      </c>
      <c r="AS493" s="25">
        <f t="shared" ref="AS493:AS510" si="566">VLOOKUP($C$107,$D$3:$K$63,$A$74,0)*(B452-B451)</f>
        <v>24.545454545454554</v>
      </c>
      <c r="AT493" s="25">
        <f>VLOOKUP($C$108,$D$3:$K$63,$A$74,0)*(B451-B450)</f>
        <v>26.727272727272737</v>
      </c>
      <c r="AU493" s="25">
        <f>VLOOKUP($C$109,$D$3:$K$63,$A$74,0)*B450</f>
        <v>0</v>
      </c>
      <c r="AV493" s="25"/>
      <c r="AW493" s="25"/>
      <c r="AX493" s="25"/>
      <c r="AY493" s="25"/>
      <c r="AZ493" s="25"/>
      <c r="BA493" s="25"/>
      <c r="BB493" s="25"/>
      <c r="BC493" s="25"/>
      <c r="BD493" s="25"/>
      <c r="BE493" s="25"/>
      <c r="BF493" s="25"/>
      <c r="BG493" s="25"/>
      <c r="BH493" s="25"/>
      <c r="BI493" s="25"/>
      <c r="BJ493" s="25"/>
      <c r="BK493" s="25"/>
      <c r="BL493" s="25"/>
      <c r="BM493" s="21">
        <f t="shared" si="510"/>
        <v>170.4545454545455</v>
      </c>
      <c r="BP493" s="18">
        <v>2043</v>
      </c>
      <c r="BQ493" s="14">
        <f t="shared" si="548"/>
        <v>0</v>
      </c>
      <c r="BR493" s="14">
        <f t="shared" si="548"/>
        <v>0</v>
      </c>
      <c r="BS493" s="14">
        <f t="shared" si="548"/>
        <v>0</v>
      </c>
      <c r="BT493" s="14">
        <f t="shared" si="548"/>
        <v>0</v>
      </c>
      <c r="BU493" s="14">
        <f t="shared" si="548"/>
        <v>0</v>
      </c>
      <c r="BV493" s="14">
        <f t="shared" si="548"/>
        <v>0</v>
      </c>
      <c r="BW493" s="14">
        <f t="shared" si="548"/>
        <v>0</v>
      </c>
      <c r="BX493" s="14">
        <f t="shared" si="548"/>
        <v>0</v>
      </c>
      <c r="BY493" s="14">
        <f t="shared" si="548"/>
        <v>0</v>
      </c>
      <c r="BZ493" s="14">
        <f t="shared" si="548"/>
        <v>0</v>
      </c>
      <c r="CA493" s="14">
        <f t="shared" si="548"/>
        <v>0</v>
      </c>
      <c r="CB493" s="14">
        <f t="shared" si="548"/>
        <v>0</v>
      </c>
      <c r="CC493" s="14">
        <f t="shared" si="548"/>
        <v>0</v>
      </c>
      <c r="CD493" s="14">
        <f t="shared" si="548"/>
        <v>0</v>
      </c>
      <c r="CE493" s="14">
        <f t="shared" si="548"/>
        <v>0</v>
      </c>
      <c r="CF493" s="14">
        <f t="shared" si="548"/>
        <v>0</v>
      </c>
      <c r="CG493" s="14">
        <f t="shared" si="564"/>
        <v>0</v>
      </c>
      <c r="CH493" s="14">
        <f t="shared" si="564"/>
        <v>0</v>
      </c>
      <c r="CI493" s="14">
        <f t="shared" si="564"/>
        <v>0</v>
      </c>
      <c r="CJ493" s="14">
        <f t="shared" si="564"/>
        <v>0</v>
      </c>
      <c r="CK493" s="14">
        <f t="shared" si="564"/>
        <v>0</v>
      </c>
      <c r="CL493" s="14">
        <f t="shared" si="562"/>
        <v>0</v>
      </c>
      <c r="CM493" s="14">
        <f t="shared" si="562"/>
        <v>0</v>
      </c>
      <c r="CN493" s="14">
        <f t="shared" si="562"/>
        <v>0</v>
      </c>
      <c r="CO493" s="14">
        <f t="shared" si="562"/>
        <v>0</v>
      </c>
      <c r="CP493" s="14">
        <f t="shared" si="562"/>
        <v>0</v>
      </c>
      <c r="CQ493" s="14">
        <f t="shared" si="562"/>
        <v>0</v>
      </c>
      <c r="CR493" s="14">
        <f t="shared" si="562"/>
        <v>0</v>
      </c>
      <c r="CS493" s="14">
        <f t="shared" si="562"/>
        <v>0</v>
      </c>
      <c r="CT493" s="14">
        <f t="shared" si="562"/>
        <v>0</v>
      </c>
      <c r="CU493" s="14">
        <f t="shared" si="562"/>
        <v>0</v>
      </c>
      <c r="CV493" s="14">
        <f t="shared" si="562"/>
        <v>0</v>
      </c>
      <c r="CW493" s="14">
        <f t="shared" si="542"/>
        <v>3.0399999999999892E-2</v>
      </c>
      <c r="CX493" s="14">
        <f t="shared" si="531"/>
        <v>0.04</v>
      </c>
      <c r="CY493" s="14">
        <f t="shared" ref="CY493:DM509" si="567">AL493/$BM493</f>
        <v>5.1200000000000002E-2</v>
      </c>
      <c r="CZ493" s="14">
        <f t="shared" si="567"/>
        <v>6.4000000000000015E-2</v>
      </c>
      <c r="DA493" s="14">
        <f t="shared" si="567"/>
        <v>7.5200000000000003E-2</v>
      </c>
      <c r="DB493" s="14">
        <f t="shared" si="567"/>
        <v>8.8000000000000009E-2</v>
      </c>
      <c r="DC493" s="14">
        <f t="shared" si="567"/>
        <v>0.1024</v>
      </c>
      <c r="DD493" s="14">
        <f t="shared" si="567"/>
        <v>0.11840000000000001</v>
      </c>
      <c r="DE493" s="14">
        <f t="shared" si="567"/>
        <v>0.12959999999999999</v>
      </c>
      <c r="DF493" s="14">
        <f t="shared" si="567"/>
        <v>0.14400000000000002</v>
      </c>
      <c r="DG493" s="14">
        <f t="shared" si="567"/>
        <v>0.15680000000000002</v>
      </c>
      <c r="DH493" s="14">
        <f t="shared" si="567"/>
        <v>0</v>
      </c>
      <c r="DI493" s="14">
        <f t="shared" si="567"/>
        <v>0</v>
      </c>
      <c r="DJ493" s="14">
        <f t="shared" si="567"/>
        <v>0</v>
      </c>
      <c r="DK493" s="14">
        <f t="shared" si="567"/>
        <v>0</v>
      </c>
      <c r="DL493" s="14">
        <f t="shared" si="567"/>
        <v>0</v>
      </c>
      <c r="DM493" s="14">
        <f t="shared" si="567"/>
        <v>0</v>
      </c>
      <c r="DN493" s="14">
        <f t="shared" si="551"/>
        <v>0</v>
      </c>
      <c r="DO493" s="14">
        <f t="shared" si="551"/>
        <v>0</v>
      </c>
      <c r="DP493" s="14">
        <f t="shared" si="551"/>
        <v>0</v>
      </c>
      <c r="DQ493" s="14">
        <f t="shared" si="549"/>
        <v>0</v>
      </c>
      <c r="DR493" s="14">
        <f t="shared" si="549"/>
        <v>0</v>
      </c>
      <c r="DS493" s="14">
        <f t="shared" si="529"/>
        <v>0</v>
      </c>
      <c r="DT493" s="14">
        <f t="shared" si="529"/>
        <v>0</v>
      </c>
      <c r="DU493" s="14">
        <f t="shared" si="529"/>
        <v>0</v>
      </c>
      <c r="DV493" s="14">
        <f t="shared" si="529"/>
        <v>0</v>
      </c>
      <c r="DW493" s="14">
        <f t="shared" si="565"/>
        <v>0</v>
      </c>
      <c r="DX493" s="14">
        <f t="shared" si="565"/>
        <v>0</v>
      </c>
      <c r="DY493" s="14">
        <f t="shared" si="565"/>
        <v>0</v>
      </c>
      <c r="DZ493" s="14">
        <f t="shared" si="560"/>
        <v>0.99999999999999989</v>
      </c>
    </row>
    <row r="494" spans="3:130">
      <c r="C494" s="18">
        <v>2044</v>
      </c>
      <c r="D494" s="25"/>
      <c r="E494" s="25"/>
      <c r="F494" s="25"/>
      <c r="G494" s="25"/>
      <c r="H494" s="25"/>
      <c r="I494" s="25"/>
      <c r="J494" s="25"/>
      <c r="K494" s="25"/>
      <c r="L494" s="25"/>
      <c r="M494" s="25"/>
      <c r="N494" s="25"/>
      <c r="O494" s="25"/>
      <c r="P494" s="25"/>
      <c r="Q494" s="25"/>
      <c r="R494" s="25"/>
      <c r="S494" s="25"/>
      <c r="T494" s="25"/>
      <c r="U494" s="25"/>
      <c r="V494" s="25"/>
      <c r="W494" s="25"/>
      <c r="X494" s="25"/>
      <c r="Y494" s="25"/>
      <c r="Z494" s="25"/>
      <c r="AA494" s="25"/>
      <c r="AB494" s="25">
        <f t="shared" si="541"/>
        <v>0</v>
      </c>
      <c r="AC494" s="25">
        <f t="shared" si="543"/>
        <v>0</v>
      </c>
      <c r="AD494" s="25">
        <f t="shared" si="544"/>
        <v>0</v>
      </c>
      <c r="AE494" s="25">
        <f t="shared" si="545"/>
        <v>0</v>
      </c>
      <c r="AF494" s="25">
        <f t="shared" si="546"/>
        <v>0</v>
      </c>
      <c r="AG494" s="25">
        <f t="shared" si="547"/>
        <v>0</v>
      </c>
      <c r="AH494" s="25">
        <f t="shared" si="550"/>
        <v>0</v>
      </c>
      <c r="AI494" s="25">
        <f t="shared" si="552"/>
        <v>0</v>
      </c>
      <c r="AJ494" s="25">
        <f t="shared" si="553"/>
        <v>0</v>
      </c>
      <c r="AK494" s="25">
        <f t="shared" si="554"/>
        <v>6.8181818181817953</v>
      </c>
      <c r="AL494" s="25">
        <f t="shared" si="555"/>
        <v>8.7272727272727302</v>
      </c>
      <c r="AM494" s="25">
        <f t="shared" si="556"/>
        <v>10.909090909090914</v>
      </c>
      <c r="AN494" s="25">
        <f t="shared" si="557"/>
        <v>12.818181818181822</v>
      </c>
      <c r="AO494" s="25">
        <f t="shared" si="558"/>
        <v>15.000000000000005</v>
      </c>
      <c r="AP494" s="25">
        <f t="shared" si="559"/>
        <v>17.45454545454546</v>
      </c>
      <c r="AQ494" s="25">
        <f t="shared" si="561"/>
        <v>20.181818181818187</v>
      </c>
      <c r="AR494" s="25">
        <f t="shared" si="563"/>
        <v>22.090909090909097</v>
      </c>
      <c r="AS494" s="25">
        <f t="shared" si="566"/>
        <v>24.545454545454554</v>
      </c>
      <c r="AT494" s="25">
        <f t="shared" ref="AT494:AT510" si="568">VLOOKUP($C$108,$D$3:$K$63,$A$74,0)*(B452-B451)</f>
        <v>26.727272727272737</v>
      </c>
      <c r="AU494" s="25">
        <f>VLOOKUP($C$109,$D$3:$K$63,$A$74,0)*(B451-B450)</f>
        <v>28.363636363636374</v>
      </c>
      <c r="AV494" s="25">
        <f>VLOOKUP($C$110,$D$3:$K$63,$A$74,0)*B450</f>
        <v>0</v>
      </c>
      <c r="AW494" s="25"/>
      <c r="AX494" s="25"/>
      <c r="AY494" s="25"/>
      <c r="AZ494" s="25"/>
      <c r="BA494" s="25"/>
      <c r="BB494" s="25"/>
      <c r="BC494" s="25"/>
      <c r="BD494" s="25"/>
      <c r="BE494" s="25"/>
      <c r="BF494" s="25"/>
      <c r="BG494" s="25"/>
      <c r="BH494" s="25"/>
      <c r="BI494" s="25"/>
      <c r="BJ494" s="25"/>
      <c r="BK494" s="25"/>
      <c r="BL494" s="25"/>
      <c r="BM494" s="21">
        <f t="shared" si="510"/>
        <v>193.63636363636368</v>
      </c>
      <c r="BP494" s="18">
        <v>2044</v>
      </c>
      <c r="BQ494" s="14">
        <f t="shared" si="548"/>
        <v>0</v>
      </c>
      <c r="BR494" s="14">
        <f t="shared" si="548"/>
        <v>0</v>
      </c>
      <c r="BS494" s="14">
        <f t="shared" si="548"/>
        <v>0</v>
      </c>
      <c r="BT494" s="14">
        <f t="shared" si="548"/>
        <v>0</v>
      </c>
      <c r="BU494" s="14">
        <f t="shared" si="548"/>
        <v>0</v>
      </c>
      <c r="BV494" s="14">
        <f t="shared" si="548"/>
        <v>0</v>
      </c>
      <c r="BW494" s="14">
        <f t="shared" si="548"/>
        <v>0</v>
      </c>
      <c r="BX494" s="14">
        <f t="shared" si="548"/>
        <v>0</v>
      </c>
      <c r="BY494" s="14">
        <f t="shared" si="548"/>
        <v>0</v>
      </c>
      <c r="BZ494" s="14">
        <f t="shared" si="548"/>
        <v>0</v>
      </c>
      <c r="CA494" s="14">
        <f t="shared" si="548"/>
        <v>0</v>
      </c>
      <c r="CB494" s="14">
        <f t="shared" si="548"/>
        <v>0</v>
      </c>
      <c r="CC494" s="14">
        <f t="shared" si="548"/>
        <v>0</v>
      </c>
      <c r="CD494" s="14">
        <f t="shared" si="548"/>
        <v>0</v>
      </c>
      <c r="CE494" s="14">
        <f t="shared" si="548"/>
        <v>0</v>
      </c>
      <c r="CF494" s="14">
        <f t="shared" si="548"/>
        <v>0</v>
      </c>
      <c r="CG494" s="14">
        <f t="shared" si="564"/>
        <v>0</v>
      </c>
      <c r="CH494" s="14">
        <f t="shared" si="564"/>
        <v>0</v>
      </c>
      <c r="CI494" s="14">
        <f t="shared" si="564"/>
        <v>0</v>
      </c>
      <c r="CJ494" s="14">
        <f t="shared" si="564"/>
        <v>0</v>
      </c>
      <c r="CK494" s="14">
        <f t="shared" si="564"/>
        <v>0</v>
      </c>
      <c r="CL494" s="14">
        <f t="shared" si="562"/>
        <v>0</v>
      </c>
      <c r="CM494" s="14">
        <f t="shared" si="562"/>
        <v>0</v>
      </c>
      <c r="CN494" s="14">
        <f t="shared" si="562"/>
        <v>0</v>
      </c>
      <c r="CO494" s="14">
        <f t="shared" si="562"/>
        <v>0</v>
      </c>
      <c r="CP494" s="14">
        <f t="shared" si="562"/>
        <v>0</v>
      </c>
      <c r="CQ494" s="14">
        <f t="shared" si="562"/>
        <v>0</v>
      </c>
      <c r="CR494" s="14">
        <f t="shared" si="562"/>
        <v>0</v>
      </c>
      <c r="CS494" s="14">
        <f t="shared" si="562"/>
        <v>0</v>
      </c>
      <c r="CT494" s="14">
        <f t="shared" si="562"/>
        <v>0</v>
      </c>
      <c r="CU494" s="14">
        <f t="shared" si="562"/>
        <v>0</v>
      </c>
      <c r="CV494" s="14">
        <f t="shared" si="562"/>
        <v>0</v>
      </c>
      <c r="CW494" s="14">
        <f t="shared" si="542"/>
        <v>0</v>
      </c>
      <c r="CX494" s="14">
        <f t="shared" si="542"/>
        <v>3.5211267605633673E-2</v>
      </c>
      <c r="CY494" s="14">
        <f t="shared" si="567"/>
        <v>4.507042253521127E-2</v>
      </c>
      <c r="CZ494" s="14">
        <f t="shared" si="567"/>
        <v>5.6338028169014093E-2</v>
      </c>
      <c r="DA494" s="14">
        <f t="shared" si="567"/>
        <v>6.6197183098591558E-2</v>
      </c>
      <c r="DB494" s="14">
        <f t="shared" si="567"/>
        <v>7.7464788732394374E-2</v>
      </c>
      <c r="DC494" s="14">
        <f t="shared" si="567"/>
        <v>9.014084507042254E-2</v>
      </c>
      <c r="DD494" s="14">
        <f t="shared" si="567"/>
        <v>0.10422535211267606</v>
      </c>
      <c r="DE494" s="14">
        <f t="shared" si="567"/>
        <v>0.11408450704225352</v>
      </c>
      <c r="DF494" s="14">
        <f t="shared" si="567"/>
        <v>0.12676056338028172</v>
      </c>
      <c r="DG494" s="14">
        <f t="shared" si="567"/>
        <v>0.13802816901408452</v>
      </c>
      <c r="DH494" s="14">
        <f t="shared" si="567"/>
        <v>0.14647887323943665</v>
      </c>
      <c r="DI494" s="14">
        <f t="shared" si="567"/>
        <v>0</v>
      </c>
      <c r="DJ494" s="14">
        <f t="shared" si="567"/>
        <v>0</v>
      </c>
      <c r="DK494" s="14">
        <f t="shared" si="567"/>
        <v>0</v>
      </c>
      <c r="DL494" s="14">
        <f t="shared" si="567"/>
        <v>0</v>
      </c>
      <c r="DM494" s="14">
        <f t="shared" si="567"/>
        <v>0</v>
      </c>
      <c r="DN494" s="14">
        <f t="shared" si="551"/>
        <v>0</v>
      </c>
      <c r="DO494" s="14">
        <f t="shared" si="551"/>
        <v>0</v>
      </c>
      <c r="DP494" s="14">
        <f t="shared" si="551"/>
        <v>0</v>
      </c>
      <c r="DQ494" s="14">
        <f t="shared" si="549"/>
        <v>0</v>
      </c>
      <c r="DR494" s="14">
        <f t="shared" si="549"/>
        <v>0</v>
      </c>
      <c r="DS494" s="14">
        <f t="shared" si="529"/>
        <v>0</v>
      </c>
      <c r="DT494" s="14">
        <f t="shared" si="529"/>
        <v>0</v>
      </c>
      <c r="DU494" s="14">
        <f t="shared" si="529"/>
        <v>0</v>
      </c>
      <c r="DV494" s="14">
        <f t="shared" si="529"/>
        <v>0</v>
      </c>
      <c r="DW494" s="14">
        <f t="shared" si="565"/>
        <v>0</v>
      </c>
      <c r="DX494" s="14">
        <f t="shared" si="565"/>
        <v>0</v>
      </c>
      <c r="DY494" s="14">
        <f t="shared" si="565"/>
        <v>0</v>
      </c>
      <c r="DZ494" s="14">
        <f t="shared" si="560"/>
        <v>1</v>
      </c>
    </row>
    <row r="495" spans="3:130">
      <c r="C495" s="18">
        <v>2045</v>
      </c>
      <c r="D495" s="25"/>
      <c r="E495" s="25"/>
      <c r="F495" s="25"/>
      <c r="G495" s="25"/>
      <c r="H495" s="25"/>
      <c r="I495" s="25"/>
      <c r="J495" s="25"/>
      <c r="K495" s="25"/>
      <c r="L495" s="25"/>
      <c r="M495" s="25"/>
      <c r="N495" s="25"/>
      <c r="O495" s="25"/>
      <c r="P495" s="25"/>
      <c r="Q495" s="25"/>
      <c r="R495" s="25"/>
      <c r="S495" s="25"/>
      <c r="T495" s="25"/>
      <c r="U495" s="25"/>
      <c r="V495" s="25"/>
      <c r="W495" s="25"/>
      <c r="X495" s="25"/>
      <c r="Y495" s="25"/>
      <c r="Z495" s="25"/>
      <c r="AA495" s="25"/>
      <c r="AB495" s="25"/>
      <c r="AC495" s="25">
        <f t="shared" si="543"/>
        <v>0</v>
      </c>
      <c r="AD495" s="25">
        <f t="shared" si="544"/>
        <v>0</v>
      </c>
      <c r="AE495" s="25">
        <f t="shared" si="545"/>
        <v>0</v>
      </c>
      <c r="AF495" s="25">
        <f t="shared" si="546"/>
        <v>0</v>
      </c>
      <c r="AG495" s="25">
        <f t="shared" si="547"/>
        <v>0</v>
      </c>
      <c r="AH495" s="25">
        <f t="shared" si="550"/>
        <v>0</v>
      </c>
      <c r="AI495" s="25">
        <f t="shared" si="552"/>
        <v>0</v>
      </c>
      <c r="AJ495" s="25">
        <f t="shared" si="553"/>
        <v>0</v>
      </c>
      <c r="AK495" s="25">
        <f t="shared" si="554"/>
        <v>0</v>
      </c>
      <c r="AL495" s="25">
        <f t="shared" si="555"/>
        <v>8.7272727272726982</v>
      </c>
      <c r="AM495" s="25">
        <f t="shared" si="556"/>
        <v>10.909090909090914</v>
      </c>
      <c r="AN495" s="25">
        <f t="shared" si="557"/>
        <v>12.818181818181822</v>
      </c>
      <c r="AO495" s="25">
        <f t="shared" si="558"/>
        <v>15.000000000000005</v>
      </c>
      <c r="AP495" s="25">
        <f t="shared" si="559"/>
        <v>17.45454545454546</v>
      </c>
      <c r="AQ495" s="25">
        <f t="shared" si="561"/>
        <v>20.181818181818187</v>
      </c>
      <c r="AR495" s="25">
        <f t="shared" si="563"/>
        <v>22.090909090909097</v>
      </c>
      <c r="AS495" s="25">
        <f t="shared" si="566"/>
        <v>24.545454545454554</v>
      </c>
      <c r="AT495" s="25">
        <f t="shared" si="568"/>
        <v>26.727272727272737</v>
      </c>
      <c r="AU495" s="25">
        <f t="shared" ref="AU495:AU510" si="569">VLOOKUP($C$109,$D$3:$K$63,$A$74,0)*(B452-B451)</f>
        <v>28.363636363636374</v>
      </c>
      <c r="AV495" s="25">
        <f>VLOOKUP($C$110,$D$3:$K$63,$A$74,0)*(B451-B450)</f>
        <v>30.272727272727284</v>
      </c>
      <c r="AW495" s="25">
        <f>VLOOKUP($C$111,$D$3:$K$63,$A$74,0)*B450</f>
        <v>0</v>
      </c>
      <c r="AX495" s="25"/>
      <c r="AY495" s="25"/>
      <c r="AZ495" s="25"/>
      <c r="BA495" s="25"/>
      <c r="BB495" s="25"/>
      <c r="BC495" s="25"/>
      <c r="BD495" s="25"/>
      <c r="BE495" s="25"/>
      <c r="BF495" s="25"/>
      <c r="BG495" s="25"/>
      <c r="BH495" s="25"/>
      <c r="BI495" s="25"/>
      <c r="BJ495" s="25"/>
      <c r="BK495" s="25"/>
      <c r="BL495" s="25"/>
      <c r="BM495" s="21">
        <f t="shared" si="510"/>
        <v>217.09090909090915</v>
      </c>
      <c r="BP495" s="18">
        <v>2045</v>
      </c>
      <c r="BQ495" s="14">
        <f t="shared" si="548"/>
        <v>0</v>
      </c>
      <c r="BR495" s="14">
        <f t="shared" si="548"/>
        <v>0</v>
      </c>
      <c r="BS495" s="14">
        <f t="shared" si="548"/>
        <v>0</v>
      </c>
      <c r="BT495" s="14">
        <f t="shared" si="548"/>
        <v>0</v>
      </c>
      <c r="BU495" s="14">
        <f t="shared" si="548"/>
        <v>0</v>
      </c>
      <c r="BV495" s="14">
        <f t="shared" si="548"/>
        <v>0</v>
      </c>
      <c r="BW495" s="14">
        <f t="shared" si="548"/>
        <v>0</v>
      </c>
      <c r="BX495" s="14">
        <f t="shared" si="548"/>
        <v>0</v>
      </c>
      <c r="BY495" s="14">
        <f t="shared" si="548"/>
        <v>0</v>
      </c>
      <c r="BZ495" s="14">
        <f t="shared" si="548"/>
        <v>0</v>
      </c>
      <c r="CA495" s="14">
        <f t="shared" si="548"/>
        <v>0</v>
      </c>
      <c r="CB495" s="14">
        <f t="shared" si="548"/>
        <v>0</v>
      </c>
      <c r="CC495" s="14">
        <f t="shared" si="548"/>
        <v>0</v>
      </c>
      <c r="CD495" s="14">
        <f t="shared" si="548"/>
        <v>0</v>
      </c>
      <c r="CE495" s="14">
        <f t="shared" si="548"/>
        <v>0</v>
      </c>
      <c r="CF495" s="14">
        <f t="shared" si="548"/>
        <v>0</v>
      </c>
      <c r="CG495" s="14">
        <f t="shared" si="564"/>
        <v>0</v>
      </c>
      <c r="CH495" s="14">
        <f t="shared" si="564"/>
        <v>0</v>
      </c>
      <c r="CI495" s="14">
        <f t="shared" si="564"/>
        <v>0</v>
      </c>
      <c r="CJ495" s="14">
        <f t="shared" si="564"/>
        <v>0</v>
      </c>
      <c r="CK495" s="14">
        <f t="shared" si="564"/>
        <v>0</v>
      </c>
      <c r="CL495" s="14">
        <f t="shared" si="562"/>
        <v>0</v>
      </c>
      <c r="CM495" s="14">
        <f t="shared" si="562"/>
        <v>0</v>
      </c>
      <c r="CN495" s="14">
        <f t="shared" si="562"/>
        <v>0</v>
      </c>
      <c r="CO495" s="14">
        <f t="shared" si="562"/>
        <v>0</v>
      </c>
      <c r="CP495" s="14">
        <f t="shared" si="562"/>
        <v>0</v>
      </c>
      <c r="CQ495" s="14">
        <f t="shared" si="562"/>
        <v>0</v>
      </c>
      <c r="CR495" s="14">
        <f t="shared" si="562"/>
        <v>0</v>
      </c>
      <c r="CS495" s="14">
        <f t="shared" si="562"/>
        <v>0</v>
      </c>
      <c r="CT495" s="14">
        <f t="shared" si="562"/>
        <v>0</v>
      </c>
      <c r="CU495" s="14">
        <f t="shared" si="562"/>
        <v>0</v>
      </c>
      <c r="CV495" s="14">
        <f t="shared" si="562"/>
        <v>0</v>
      </c>
      <c r="CW495" s="14">
        <f t="shared" si="542"/>
        <v>0</v>
      </c>
      <c r="CX495" s="14">
        <f t="shared" si="542"/>
        <v>0</v>
      </c>
      <c r="CY495" s="14">
        <f t="shared" si="567"/>
        <v>4.0201005025125483E-2</v>
      </c>
      <c r="CZ495" s="14">
        <f t="shared" si="567"/>
        <v>5.0251256281407045E-2</v>
      </c>
      <c r="DA495" s="14">
        <f t="shared" si="567"/>
        <v>5.9045226130653265E-2</v>
      </c>
      <c r="DB495" s="14">
        <f t="shared" si="567"/>
        <v>6.9095477386934681E-2</v>
      </c>
      <c r="DC495" s="14">
        <f t="shared" si="567"/>
        <v>8.0402010050251257E-2</v>
      </c>
      <c r="DD495" s="14">
        <f t="shared" si="567"/>
        <v>9.2964824120603015E-2</v>
      </c>
      <c r="DE495" s="14">
        <f t="shared" si="567"/>
        <v>0.10175879396984924</v>
      </c>
      <c r="DF495" s="14">
        <f t="shared" si="567"/>
        <v>0.11306532663316583</v>
      </c>
      <c r="DG495" s="14">
        <f t="shared" si="567"/>
        <v>0.12311557788944724</v>
      </c>
      <c r="DH495" s="14">
        <f t="shared" si="567"/>
        <v>0.1306532663316583</v>
      </c>
      <c r="DI495" s="14">
        <f t="shared" si="567"/>
        <v>0.13944723618090454</v>
      </c>
      <c r="DJ495" s="14">
        <f t="shared" si="567"/>
        <v>0</v>
      </c>
      <c r="DK495" s="14">
        <f t="shared" si="567"/>
        <v>0</v>
      </c>
      <c r="DL495" s="14">
        <f t="shared" si="567"/>
        <v>0</v>
      </c>
      <c r="DM495" s="14">
        <f t="shared" si="567"/>
        <v>0</v>
      </c>
      <c r="DN495" s="14">
        <f t="shared" si="551"/>
        <v>0</v>
      </c>
      <c r="DO495" s="14">
        <f t="shared" si="551"/>
        <v>0</v>
      </c>
      <c r="DP495" s="14">
        <f t="shared" si="551"/>
        <v>0</v>
      </c>
      <c r="DQ495" s="14">
        <f t="shared" si="549"/>
        <v>0</v>
      </c>
      <c r="DR495" s="14">
        <f t="shared" si="549"/>
        <v>0</v>
      </c>
      <c r="DS495" s="14">
        <f t="shared" si="529"/>
        <v>0</v>
      </c>
      <c r="DT495" s="14">
        <f t="shared" si="529"/>
        <v>0</v>
      </c>
      <c r="DU495" s="14">
        <f t="shared" si="529"/>
        <v>0</v>
      </c>
      <c r="DV495" s="14">
        <f t="shared" si="529"/>
        <v>0</v>
      </c>
      <c r="DW495" s="14">
        <f t="shared" si="565"/>
        <v>0</v>
      </c>
      <c r="DX495" s="14">
        <f t="shared" si="565"/>
        <v>0</v>
      </c>
      <c r="DY495" s="14">
        <f t="shared" si="565"/>
        <v>0</v>
      </c>
      <c r="DZ495" s="14">
        <f t="shared" si="560"/>
        <v>1</v>
      </c>
    </row>
    <row r="496" spans="3:130">
      <c r="C496" s="18">
        <v>2046</v>
      </c>
      <c r="D496" s="25"/>
      <c r="E496" s="25"/>
      <c r="F496" s="25"/>
      <c r="G496" s="25"/>
      <c r="H496" s="25"/>
      <c r="I496" s="25"/>
      <c r="J496" s="25"/>
      <c r="K496" s="25"/>
      <c r="L496" s="25"/>
      <c r="M496" s="25"/>
      <c r="N496" s="25"/>
      <c r="O496" s="25"/>
      <c r="P496" s="25"/>
      <c r="Q496" s="25"/>
      <c r="R496" s="25"/>
      <c r="S496" s="25"/>
      <c r="T496" s="25"/>
      <c r="U496" s="25"/>
      <c r="V496" s="25"/>
      <c r="W496" s="25"/>
      <c r="X496" s="25"/>
      <c r="Y496" s="25"/>
      <c r="Z496" s="25"/>
      <c r="AA496" s="25"/>
      <c r="AB496" s="25"/>
      <c r="AC496" s="25"/>
      <c r="AD496" s="25">
        <f t="shared" si="544"/>
        <v>0</v>
      </c>
      <c r="AE496" s="25">
        <f t="shared" si="545"/>
        <v>0</v>
      </c>
      <c r="AF496" s="25">
        <f t="shared" si="546"/>
        <v>0</v>
      </c>
      <c r="AG496" s="25">
        <f t="shared" si="547"/>
        <v>0</v>
      </c>
      <c r="AH496" s="25">
        <f t="shared" si="550"/>
        <v>0</v>
      </c>
      <c r="AI496" s="25">
        <f t="shared" si="552"/>
        <v>0</v>
      </c>
      <c r="AJ496" s="25">
        <f t="shared" si="553"/>
        <v>0</v>
      </c>
      <c r="AK496" s="25">
        <f t="shared" si="554"/>
        <v>0</v>
      </c>
      <c r="AL496" s="25">
        <f t="shared" si="555"/>
        <v>0</v>
      </c>
      <c r="AM496" s="25">
        <f t="shared" si="556"/>
        <v>10.909090909090873</v>
      </c>
      <c r="AN496" s="25">
        <f t="shared" si="557"/>
        <v>12.818181818181822</v>
      </c>
      <c r="AO496" s="25">
        <f t="shared" si="558"/>
        <v>15.000000000000005</v>
      </c>
      <c r="AP496" s="25">
        <f t="shared" si="559"/>
        <v>17.45454545454546</v>
      </c>
      <c r="AQ496" s="25">
        <f t="shared" si="561"/>
        <v>20.181818181818187</v>
      </c>
      <c r="AR496" s="25">
        <f t="shared" si="563"/>
        <v>22.090909090909097</v>
      </c>
      <c r="AS496" s="25">
        <f t="shared" si="566"/>
        <v>24.545454545454554</v>
      </c>
      <c r="AT496" s="25">
        <f t="shared" si="568"/>
        <v>26.727272727272737</v>
      </c>
      <c r="AU496" s="25">
        <f t="shared" si="569"/>
        <v>28.363636363636374</v>
      </c>
      <c r="AV496" s="25">
        <f t="shared" ref="AV496:AV510" si="570">VLOOKUP($C$110,$D$3:$K$63,$A$74,0)*(B452-B451)</f>
        <v>30.272727272727284</v>
      </c>
      <c r="AW496" s="25">
        <f>VLOOKUP($C$111,$D$3:$K$63,$A$74,0)*(B451-B450)</f>
        <v>32.181818181818194</v>
      </c>
      <c r="AX496" s="25">
        <f>VLOOKUP($C$112,$D$3:$K$63,$A$74,0)*B450</f>
        <v>0</v>
      </c>
      <c r="AY496" s="25"/>
      <c r="AZ496" s="25"/>
      <c r="BA496" s="25"/>
      <c r="BB496" s="25"/>
      <c r="BC496" s="25"/>
      <c r="BD496" s="25"/>
      <c r="BE496" s="25"/>
      <c r="BF496" s="25"/>
      <c r="BG496" s="25"/>
      <c r="BH496" s="25"/>
      <c r="BI496" s="25"/>
      <c r="BJ496" s="25"/>
      <c r="BK496" s="25"/>
      <c r="BL496" s="25"/>
      <c r="BM496" s="21">
        <f t="shared" si="510"/>
        <v>240.54545454545459</v>
      </c>
      <c r="BP496" s="18">
        <v>2046</v>
      </c>
      <c r="BQ496" s="14">
        <f t="shared" si="548"/>
        <v>0</v>
      </c>
      <c r="BR496" s="14">
        <f t="shared" si="548"/>
        <v>0</v>
      </c>
      <c r="BS496" s="14">
        <f t="shared" si="548"/>
        <v>0</v>
      </c>
      <c r="BT496" s="14">
        <f t="shared" si="548"/>
        <v>0</v>
      </c>
      <c r="BU496" s="14">
        <f t="shared" si="548"/>
        <v>0</v>
      </c>
      <c r="BV496" s="14">
        <f t="shared" si="548"/>
        <v>0</v>
      </c>
      <c r="BW496" s="14">
        <f t="shared" si="548"/>
        <v>0</v>
      </c>
      <c r="BX496" s="14">
        <f t="shared" si="548"/>
        <v>0</v>
      </c>
      <c r="BY496" s="14">
        <f t="shared" si="548"/>
        <v>0</v>
      </c>
      <c r="BZ496" s="14">
        <f t="shared" si="548"/>
        <v>0</v>
      </c>
      <c r="CA496" s="14">
        <f t="shared" si="548"/>
        <v>0</v>
      </c>
      <c r="CB496" s="14">
        <f t="shared" si="548"/>
        <v>0</v>
      </c>
      <c r="CC496" s="14">
        <f t="shared" si="548"/>
        <v>0</v>
      </c>
      <c r="CD496" s="14">
        <f t="shared" si="548"/>
        <v>0</v>
      </c>
      <c r="CE496" s="14">
        <f t="shared" si="548"/>
        <v>0</v>
      </c>
      <c r="CF496" s="14">
        <f t="shared" ref="CF496:CF510" si="571">S496/$BM496</f>
        <v>0</v>
      </c>
      <c r="CG496" s="14">
        <f t="shared" si="564"/>
        <v>0</v>
      </c>
      <c r="CH496" s="14">
        <f t="shared" si="564"/>
        <v>0</v>
      </c>
      <c r="CI496" s="14">
        <f t="shared" si="564"/>
        <v>0</v>
      </c>
      <c r="CJ496" s="14">
        <f t="shared" si="564"/>
        <v>0</v>
      </c>
      <c r="CK496" s="14">
        <f t="shared" si="564"/>
        <v>0</v>
      </c>
      <c r="CL496" s="14">
        <f t="shared" si="562"/>
        <v>0</v>
      </c>
      <c r="CM496" s="14">
        <f t="shared" si="562"/>
        <v>0</v>
      </c>
      <c r="CN496" s="14">
        <f t="shared" si="562"/>
        <v>0</v>
      </c>
      <c r="CO496" s="14">
        <f t="shared" si="562"/>
        <v>0</v>
      </c>
      <c r="CP496" s="14">
        <f t="shared" si="562"/>
        <v>0</v>
      </c>
      <c r="CQ496" s="14">
        <f t="shared" si="562"/>
        <v>0</v>
      </c>
      <c r="CR496" s="14">
        <f t="shared" si="562"/>
        <v>0</v>
      </c>
      <c r="CS496" s="14">
        <f t="shared" si="562"/>
        <v>0</v>
      </c>
      <c r="CT496" s="14">
        <f t="shared" si="562"/>
        <v>0</v>
      </c>
      <c r="CU496" s="14">
        <f t="shared" si="562"/>
        <v>0</v>
      </c>
      <c r="CV496" s="14">
        <f t="shared" si="562"/>
        <v>0</v>
      </c>
      <c r="CW496" s="14">
        <f t="shared" si="542"/>
        <v>0</v>
      </c>
      <c r="CX496" s="14">
        <f t="shared" si="542"/>
        <v>0</v>
      </c>
      <c r="CY496" s="14">
        <f t="shared" si="567"/>
        <v>0</v>
      </c>
      <c r="CZ496" s="14">
        <f t="shared" si="567"/>
        <v>4.5351473922902334E-2</v>
      </c>
      <c r="DA496" s="14">
        <f t="shared" si="567"/>
        <v>5.3287981859410437E-2</v>
      </c>
      <c r="DB496" s="14">
        <f t="shared" si="567"/>
        <v>6.2358276643990941E-2</v>
      </c>
      <c r="DC496" s="14">
        <f t="shared" si="567"/>
        <v>7.2562358276644007E-2</v>
      </c>
      <c r="DD496" s="14">
        <f t="shared" si="567"/>
        <v>8.390022675736962E-2</v>
      </c>
      <c r="DE496" s="14">
        <f t="shared" si="567"/>
        <v>9.1836734693877556E-2</v>
      </c>
      <c r="DF496" s="14">
        <f t="shared" si="567"/>
        <v>0.10204081632653063</v>
      </c>
      <c r="DG496" s="14">
        <f t="shared" si="567"/>
        <v>0.11111111111111113</v>
      </c>
      <c r="DH496" s="14">
        <f t="shared" si="567"/>
        <v>0.1179138321995465</v>
      </c>
      <c r="DI496" s="14">
        <f t="shared" si="567"/>
        <v>0.12585034013605445</v>
      </c>
      <c r="DJ496" s="14">
        <f t="shared" si="567"/>
        <v>0.13378684807256239</v>
      </c>
      <c r="DK496" s="14">
        <f t="shared" si="567"/>
        <v>0</v>
      </c>
      <c r="DL496" s="14">
        <f t="shared" si="567"/>
        <v>0</v>
      </c>
      <c r="DM496" s="14">
        <f t="shared" si="567"/>
        <v>0</v>
      </c>
      <c r="DN496" s="14">
        <f t="shared" si="551"/>
        <v>0</v>
      </c>
      <c r="DO496" s="14">
        <f t="shared" si="551"/>
        <v>0</v>
      </c>
      <c r="DP496" s="14">
        <f t="shared" si="551"/>
        <v>0</v>
      </c>
      <c r="DQ496" s="14">
        <f t="shared" si="549"/>
        <v>0</v>
      </c>
      <c r="DR496" s="14">
        <f t="shared" si="549"/>
        <v>0</v>
      </c>
      <c r="DS496" s="14">
        <f t="shared" si="529"/>
        <v>0</v>
      </c>
      <c r="DT496" s="14">
        <f t="shared" si="529"/>
        <v>0</v>
      </c>
      <c r="DU496" s="14">
        <f t="shared" si="529"/>
        <v>0</v>
      </c>
      <c r="DV496" s="14">
        <f t="shared" si="529"/>
        <v>0</v>
      </c>
      <c r="DW496" s="14">
        <f t="shared" si="565"/>
        <v>0</v>
      </c>
      <c r="DX496" s="14">
        <f t="shared" si="565"/>
        <v>0</v>
      </c>
      <c r="DY496" s="14">
        <f t="shared" si="565"/>
        <v>0</v>
      </c>
      <c r="DZ496" s="14">
        <f t="shared" si="560"/>
        <v>1</v>
      </c>
    </row>
    <row r="497" spans="3:130">
      <c r="C497" s="18">
        <v>2047</v>
      </c>
      <c r="D497" s="25"/>
      <c r="E497" s="25"/>
      <c r="F497" s="25"/>
      <c r="G497" s="25"/>
      <c r="H497" s="25"/>
      <c r="I497" s="25"/>
      <c r="J497" s="25"/>
      <c r="K497" s="25"/>
      <c r="L497" s="25"/>
      <c r="M497" s="25"/>
      <c r="N497" s="25"/>
      <c r="O497" s="25"/>
      <c r="P497" s="25"/>
      <c r="Q497" s="25"/>
      <c r="R497" s="25"/>
      <c r="S497" s="25"/>
      <c r="T497" s="25"/>
      <c r="U497" s="25"/>
      <c r="V497" s="25"/>
      <c r="W497" s="25"/>
      <c r="X497" s="25"/>
      <c r="Y497" s="25"/>
      <c r="Z497" s="25"/>
      <c r="AA497" s="25"/>
      <c r="AB497" s="25"/>
      <c r="AC497" s="25"/>
      <c r="AD497" s="25"/>
      <c r="AE497" s="25">
        <f t="shared" si="545"/>
        <v>0</v>
      </c>
      <c r="AF497" s="25">
        <f t="shared" si="546"/>
        <v>0</v>
      </c>
      <c r="AG497" s="25">
        <f t="shared" si="547"/>
        <v>0</v>
      </c>
      <c r="AH497" s="25">
        <f t="shared" si="550"/>
        <v>0</v>
      </c>
      <c r="AI497" s="25">
        <f t="shared" si="552"/>
        <v>0</v>
      </c>
      <c r="AJ497" s="25">
        <f t="shared" si="553"/>
        <v>0</v>
      </c>
      <c r="AK497" s="25">
        <f t="shared" si="554"/>
        <v>0</v>
      </c>
      <c r="AL497" s="25">
        <f t="shared" si="555"/>
        <v>0</v>
      </c>
      <c r="AM497" s="25">
        <f t="shared" si="556"/>
        <v>0</v>
      </c>
      <c r="AN497" s="25">
        <f t="shared" si="557"/>
        <v>12.818181818181776</v>
      </c>
      <c r="AO497" s="25">
        <f t="shared" si="558"/>
        <v>15.000000000000005</v>
      </c>
      <c r="AP497" s="25">
        <f t="shared" si="559"/>
        <v>17.45454545454546</v>
      </c>
      <c r="AQ497" s="25">
        <f t="shared" si="561"/>
        <v>20.181818181818187</v>
      </c>
      <c r="AR497" s="25">
        <f t="shared" si="563"/>
        <v>22.090909090909097</v>
      </c>
      <c r="AS497" s="25">
        <f t="shared" si="566"/>
        <v>24.545454545454554</v>
      </c>
      <c r="AT497" s="25">
        <f t="shared" si="568"/>
        <v>26.727272727272737</v>
      </c>
      <c r="AU497" s="25">
        <f t="shared" si="569"/>
        <v>28.363636363636374</v>
      </c>
      <c r="AV497" s="25">
        <f t="shared" si="570"/>
        <v>30.272727272727284</v>
      </c>
      <c r="AW497" s="25">
        <f t="shared" ref="AW497:AW510" si="572">VLOOKUP($C$111,$D$3:$K$63,$A$74,0)*(B452-B451)</f>
        <v>32.181818181818194</v>
      </c>
      <c r="AX497" s="25">
        <f>VLOOKUP($C$112,$D$3:$K$63,$A$74,0)*(B451-B450)</f>
        <v>34.090909090909101</v>
      </c>
      <c r="AY497" s="25">
        <f>VLOOKUP($C$113,$D$3:$K$63,$A$74,0)*B450</f>
        <v>0</v>
      </c>
      <c r="AZ497" s="25"/>
      <c r="BA497" s="25"/>
      <c r="BB497" s="25"/>
      <c r="BC497" s="25"/>
      <c r="BD497" s="25"/>
      <c r="BE497" s="25"/>
      <c r="BF497" s="25"/>
      <c r="BG497" s="25"/>
      <c r="BH497" s="25"/>
      <c r="BI497" s="25"/>
      <c r="BJ497" s="25"/>
      <c r="BK497" s="25"/>
      <c r="BL497" s="25"/>
      <c r="BM497" s="21">
        <f t="shared" si="510"/>
        <v>263.72727272727275</v>
      </c>
      <c r="BP497" s="18">
        <v>2047</v>
      </c>
      <c r="BQ497" s="14">
        <f t="shared" ref="BQ497:CE510" si="573">D497/$BM497</f>
        <v>0</v>
      </c>
      <c r="BR497" s="14">
        <f t="shared" si="573"/>
        <v>0</v>
      </c>
      <c r="BS497" s="14">
        <f t="shared" si="573"/>
        <v>0</v>
      </c>
      <c r="BT497" s="14">
        <f t="shared" si="573"/>
        <v>0</v>
      </c>
      <c r="BU497" s="14">
        <f t="shared" si="573"/>
        <v>0</v>
      </c>
      <c r="BV497" s="14">
        <f t="shared" si="573"/>
        <v>0</v>
      </c>
      <c r="BW497" s="14">
        <f t="shared" si="573"/>
        <v>0</v>
      </c>
      <c r="BX497" s="14">
        <f t="shared" si="573"/>
        <v>0</v>
      </c>
      <c r="BY497" s="14">
        <f t="shared" si="573"/>
        <v>0</v>
      </c>
      <c r="BZ497" s="14">
        <f t="shared" si="573"/>
        <v>0</v>
      </c>
      <c r="CA497" s="14">
        <f t="shared" si="573"/>
        <v>0</v>
      </c>
      <c r="CB497" s="14">
        <f t="shared" si="573"/>
        <v>0</v>
      </c>
      <c r="CC497" s="14">
        <f t="shared" si="573"/>
        <v>0</v>
      </c>
      <c r="CD497" s="14">
        <f t="shared" si="573"/>
        <v>0</v>
      </c>
      <c r="CE497" s="14">
        <f t="shared" si="573"/>
        <v>0</v>
      </c>
      <c r="CF497" s="14">
        <f t="shared" si="571"/>
        <v>0</v>
      </c>
      <c r="CG497" s="14">
        <f t="shared" si="564"/>
        <v>0</v>
      </c>
      <c r="CH497" s="14">
        <f t="shared" si="564"/>
        <v>0</v>
      </c>
      <c r="CI497" s="14">
        <f t="shared" si="564"/>
        <v>0</v>
      </c>
      <c r="CJ497" s="14">
        <f t="shared" si="564"/>
        <v>0</v>
      </c>
      <c r="CK497" s="14">
        <f t="shared" si="564"/>
        <v>0</v>
      </c>
      <c r="CL497" s="14">
        <f t="shared" si="562"/>
        <v>0</v>
      </c>
      <c r="CM497" s="14">
        <f t="shared" si="562"/>
        <v>0</v>
      </c>
      <c r="CN497" s="14">
        <f t="shared" si="562"/>
        <v>0</v>
      </c>
      <c r="CO497" s="14">
        <f t="shared" si="562"/>
        <v>0</v>
      </c>
      <c r="CP497" s="14">
        <f t="shared" si="562"/>
        <v>0</v>
      </c>
      <c r="CQ497" s="14">
        <f t="shared" si="562"/>
        <v>0</v>
      </c>
      <c r="CR497" s="14">
        <f t="shared" si="562"/>
        <v>0</v>
      </c>
      <c r="CS497" s="14">
        <f t="shared" si="562"/>
        <v>0</v>
      </c>
      <c r="CT497" s="14">
        <f t="shared" si="562"/>
        <v>0</v>
      </c>
      <c r="CU497" s="14">
        <f t="shared" si="562"/>
        <v>0</v>
      </c>
      <c r="CV497" s="14">
        <f t="shared" si="562"/>
        <v>0</v>
      </c>
      <c r="CW497" s="14">
        <f t="shared" si="542"/>
        <v>0</v>
      </c>
      <c r="CX497" s="14">
        <f t="shared" si="542"/>
        <v>0</v>
      </c>
      <c r="CY497" s="14">
        <f t="shared" si="567"/>
        <v>0</v>
      </c>
      <c r="CZ497" s="14">
        <f t="shared" si="567"/>
        <v>0</v>
      </c>
      <c r="DA497" s="14">
        <f t="shared" si="567"/>
        <v>4.8603929679420725E-2</v>
      </c>
      <c r="DB497" s="14">
        <f t="shared" si="567"/>
        <v>5.6876938986556373E-2</v>
      </c>
      <c r="DC497" s="14">
        <f t="shared" si="567"/>
        <v>6.6184074457083783E-2</v>
      </c>
      <c r="DD497" s="14">
        <f t="shared" si="567"/>
        <v>7.6525336091003121E-2</v>
      </c>
      <c r="DE497" s="14">
        <f t="shared" si="567"/>
        <v>8.3764219234746654E-2</v>
      </c>
      <c r="DF497" s="14">
        <f t="shared" si="567"/>
        <v>9.307135470527407E-2</v>
      </c>
      <c r="DG497" s="14">
        <f t="shared" si="567"/>
        <v>0.10134436401240954</v>
      </c>
      <c r="DH497" s="14">
        <f t="shared" si="567"/>
        <v>0.10754912099276115</v>
      </c>
      <c r="DI497" s="14">
        <f t="shared" si="567"/>
        <v>0.11478800413650468</v>
      </c>
      <c r="DJ497" s="14">
        <f t="shared" si="567"/>
        <v>0.12202688728024823</v>
      </c>
      <c r="DK497" s="14">
        <f t="shared" si="567"/>
        <v>0.12926577042399176</v>
      </c>
      <c r="DL497" s="14">
        <f t="shared" si="567"/>
        <v>0</v>
      </c>
      <c r="DM497" s="14">
        <f t="shared" si="567"/>
        <v>0</v>
      </c>
      <c r="DN497" s="14">
        <f t="shared" si="551"/>
        <v>0</v>
      </c>
      <c r="DO497" s="14">
        <f t="shared" si="551"/>
        <v>0</v>
      </c>
      <c r="DP497" s="14">
        <f t="shared" si="551"/>
        <v>0</v>
      </c>
      <c r="DQ497" s="14">
        <f t="shared" si="549"/>
        <v>0</v>
      </c>
      <c r="DR497" s="14">
        <f t="shared" si="549"/>
        <v>0</v>
      </c>
      <c r="DS497" s="14">
        <f t="shared" si="529"/>
        <v>0</v>
      </c>
      <c r="DT497" s="14">
        <f t="shared" si="529"/>
        <v>0</v>
      </c>
      <c r="DU497" s="14">
        <f t="shared" si="529"/>
        <v>0</v>
      </c>
      <c r="DV497" s="14">
        <f t="shared" si="529"/>
        <v>0</v>
      </c>
      <c r="DW497" s="14">
        <f t="shared" si="565"/>
        <v>0</v>
      </c>
      <c r="DX497" s="14">
        <f t="shared" si="565"/>
        <v>0</v>
      </c>
      <c r="DY497" s="14">
        <f t="shared" si="565"/>
        <v>0</v>
      </c>
      <c r="DZ497" s="14">
        <f t="shared" si="560"/>
        <v>1</v>
      </c>
    </row>
    <row r="498" spans="3:130">
      <c r="C498" s="18">
        <v>2048</v>
      </c>
      <c r="D498" s="25"/>
      <c r="E498" s="25"/>
      <c r="F498" s="25"/>
      <c r="G498" s="25"/>
      <c r="H498" s="25"/>
      <c r="I498" s="25"/>
      <c r="J498" s="25"/>
      <c r="K498" s="25"/>
      <c r="L498" s="25"/>
      <c r="M498" s="25"/>
      <c r="N498" s="25"/>
      <c r="O498" s="25"/>
      <c r="P498" s="25"/>
      <c r="Q498" s="25"/>
      <c r="R498" s="25"/>
      <c r="S498" s="25"/>
      <c r="T498" s="25"/>
      <c r="U498" s="25"/>
      <c r="V498" s="25"/>
      <c r="W498" s="25"/>
      <c r="X498" s="25"/>
      <c r="Y498" s="25"/>
      <c r="Z498" s="25"/>
      <c r="AA498" s="25"/>
      <c r="AB498" s="25"/>
      <c r="AC498" s="25"/>
      <c r="AD498" s="25"/>
      <c r="AE498" s="25"/>
      <c r="AF498" s="25">
        <f t="shared" si="546"/>
        <v>0</v>
      </c>
      <c r="AG498" s="25">
        <f t="shared" si="547"/>
        <v>0</v>
      </c>
      <c r="AH498" s="25">
        <f t="shared" si="550"/>
        <v>0</v>
      </c>
      <c r="AI498" s="25">
        <f t="shared" si="552"/>
        <v>0</v>
      </c>
      <c r="AJ498" s="25">
        <f t="shared" si="553"/>
        <v>0</v>
      </c>
      <c r="AK498" s="25">
        <f t="shared" si="554"/>
        <v>0</v>
      </c>
      <c r="AL498" s="25">
        <f t="shared" si="555"/>
        <v>0</v>
      </c>
      <c r="AM498" s="25">
        <f t="shared" si="556"/>
        <v>0</v>
      </c>
      <c r="AN498" s="25">
        <f t="shared" si="557"/>
        <v>0</v>
      </c>
      <c r="AO498" s="25">
        <f t="shared" si="558"/>
        <v>14.99999999999995</v>
      </c>
      <c r="AP498" s="25">
        <f t="shared" si="559"/>
        <v>17.45454545454546</v>
      </c>
      <c r="AQ498" s="25">
        <f t="shared" si="561"/>
        <v>20.181818181818187</v>
      </c>
      <c r="AR498" s="25">
        <f t="shared" si="563"/>
        <v>22.090909090909097</v>
      </c>
      <c r="AS498" s="25">
        <f t="shared" si="566"/>
        <v>24.545454545454554</v>
      </c>
      <c r="AT498" s="25">
        <f t="shared" si="568"/>
        <v>26.727272727272737</v>
      </c>
      <c r="AU498" s="25">
        <f t="shared" si="569"/>
        <v>28.363636363636374</v>
      </c>
      <c r="AV498" s="25">
        <f t="shared" si="570"/>
        <v>30.272727272727284</v>
      </c>
      <c r="AW498" s="25">
        <f t="shared" si="572"/>
        <v>32.181818181818194</v>
      </c>
      <c r="AX498" s="25">
        <f t="shared" ref="AX498:AX510" si="574">VLOOKUP($C$112,$D$3:$K$63,$A$74,0)*(B452-B451)</f>
        <v>34.090909090909101</v>
      </c>
      <c r="AY498" s="25">
        <f>VLOOKUP($C$113,$D$3:$K$63,$A$74,0)*(B451-B450)</f>
        <v>35.727272727272741</v>
      </c>
      <c r="AZ498" s="25">
        <f>VLOOKUP($C$114,$D$3:$K$63,$A$74,0)*B450</f>
        <v>0</v>
      </c>
      <c r="BA498" s="25"/>
      <c r="BB498" s="25"/>
      <c r="BC498" s="25"/>
      <c r="BD498" s="25"/>
      <c r="BE498" s="25"/>
      <c r="BF498" s="25"/>
      <c r="BG498" s="25"/>
      <c r="BH498" s="25"/>
      <c r="BI498" s="25"/>
      <c r="BJ498" s="25"/>
      <c r="BK498" s="25"/>
      <c r="BL498" s="25"/>
      <c r="BM498" s="21">
        <f t="shared" si="510"/>
        <v>286.63636363636368</v>
      </c>
      <c r="BP498" s="18">
        <v>2048</v>
      </c>
      <c r="BQ498" s="14">
        <f t="shared" si="573"/>
        <v>0</v>
      </c>
      <c r="BR498" s="14">
        <f t="shared" si="573"/>
        <v>0</v>
      </c>
      <c r="BS498" s="14">
        <f t="shared" si="573"/>
        <v>0</v>
      </c>
      <c r="BT498" s="14">
        <f t="shared" si="573"/>
        <v>0</v>
      </c>
      <c r="BU498" s="14">
        <f t="shared" si="573"/>
        <v>0</v>
      </c>
      <c r="BV498" s="14">
        <f t="shared" si="573"/>
        <v>0</v>
      </c>
      <c r="BW498" s="14">
        <f t="shared" si="573"/>
        <v>0</v>
      </c>
      <c r="BX498" s="14">
        <f t="shared" si="573"/>
        <v>0</v>
      </c>
      <c r="BY498" s="14">
        <f t="shared" si="573"/>
        <v>0</v>
      </c>
      <c r="BZ498" s="14">
        <f t="shared" si="573"/>
        <v>0</v>
      </c>
      <c r="CA498" s="14">
        <f t="shared" si="573"/>
        <v>0</v>
      </c>
      <c r="CB498" s="14">
        <f t="shared" si="573"/>
        <v>0</v>
      </c>
      <c r="CC498" s="14">
        <f t="shared" si="573"/>
        <v>0</v>
      </c>
      <c r="CD498" s="14">
        <f t="shared" si="573"/>
        <v>0</v>
      </c>
      <c r="CE498" s="14">
        <f t="shared" si="573"/>
        <v>0</v>
      </c>
      <c r="CF498" s="14">
        <f t="shared" si="571"/>
        <v>0</v>
      </c>
      <c r="CG498" s="14">
        <f t="shared" si="564"/>
        <v>0</v>
      </c>
      <c r="CH498" s="14">
        <f t="shared" si="564"/>
        <v>0</v>
      </c>
      <c r="CI498" s="14">
        <f t="shared" si="564"/>
        <v>0</v>
      </c>
      <c r="CJ498" s="14">
        <f t="shared" si="564"/>
        <v>0</v>
      </c>
      <c r="CK498" s="14">
        <f t="shared" si="564"/>
        <v>0</v>
      </c>
      <c r="CL498" s="14">
        <f t="shared" si="562"/>
        <v>0</v>
      </c>
      <c r="CM498" s="14">
        <f t="shared" si="562"/>
        <v>0</v>
      </c>
      <c r="CN498" s="14">
        <f t="shared" si="562"/>
        <v>0</v>
      </c>
      <c r="CO498" s="14">
        <f t="shared" si="562"/>
        <v>0</v>
      </c>
      <c r="CP498" s="14">
        <f t="shared" si="562"/>
        <v>0</v>
      </c>
      <c r="CQ498" s="14">
        <f t="shared" si="562"/>
        <v>0</v>
      </c>
      <c r="CR498" s="14">
        <f t="shared" si="562"/>
        <v>0</v>
      </c>
      <c r="CS498" s="14">
        <f t="shared" si="562"/>
        <v>0</v>
      </c>
      <c r="CT498" s="14">
        <f t="shared" si="562"/>
        <v>0</v>
      </c>
      <c r="CU498" s="14">
        <f t="shared" si="562"/>
        <v>0</v>
      </c>
      <c r="CV498" s="14">
        <f t="shared" si="562"/>
        <v>0</v>
      </c>
      <c r="CW498" s="14">
        <f t="shared" si="542"/>
        <v>0</v>
      </c>
      <c r="CX498" s="14">
        <f t="shared" si="542"/>
        <v>0</v>
      </c>
      <c r="CY498" s="14">
        <f t="shared" si="567"/>
        <v>0</v>
      </c>
      <c r="CZ498" s="14">
        <f t="shared" si="567"/>
        <v>0</v>
      </c>
      <c r="DA498" s="14">
        <f t="shared" si="567"/>
        <v>0</v>
      </c>
      <c r="DB498" s="14">
        <f t="shared" si="567"/>
        <v>5.233111322549934E-2</v>
      </c>
      <c r="DC498" s="14">
        <f t="shared" si="567"/>
        <v>6.0894386298763092E-2</v>
      </c>
      <c r="DD498" s="14">
        <f t="shared" si="567"/>
        <v>7.0409134157944822E-2</v>
      </c>
      <c r="DE498" s="14">
        <f t="shared" si="567"/>
        <v>7.7069457659372037E-2</v>
      </c>
      <c r="DF498" s="14">
        <f t="shared" si="567"/>
        <v>8.5632730732635595E-2</v>
      </c>
      <c r="DG498" s="14">
        <f t="shared" si="567"/>
        <v>9.3244529019980996E-2</v>
      </c>
      <c r="DH498" s="14">
        <f t="shared" si="567"/>
        <v>9.8953377735490025E-2</v>
      </c>
      <c r="DI498" s="14">
        <f t="shared" si="567"/>
        <v>0.10561370123691724</v>
      </c>
      <c r="DJ498" s="14">
        <f t="shared" si="567"/>
        <v>0.11227402473834446</v>
      </c>
      <c r="DK498" s="14">
        <f t="shared" si="567"/>
        <v>0.11893434823977166</v>
      </c>
      <c r="DL498" s="14">
        <f t="shared" si="567"/>
        <v>0.12464319695528071</v>
      </c>
      <c r="DM498" s="14">
        <f t="shared" si="567"/>
        <v>0</v>
      </c>
      <c r="DN498" s="14">
        <f t="shared" si="551"/>
        <v>0</v>
      </c>
      <c r="DO498" s="14">
        <f t="shared" si="551"/>
        <v>0</v>
      </c>
      <c r="DP498" s="14">
        <f t="shared" si="551"/>
        <v>0</v>
      </c>
      <c r="DQ498" s="14">
        <f t="shared" si="549"/>
        <v>0</v>
      </c>
      <c r="DR498" s="14">
        <f t="shared" si="549"/>
        <v>0</v>
      </c>
      <c r="DS498" s="14">
        <f t="shared" si="529"/>
        <v>0</v>
      </c>
      <c r="DT498" s="14">
        <f t="shared" si="529"/>
        <v>0</v>
      </c>
      <c r="DU498" s="14">
        <f t="shared" si="529"/>
        <v>0</v>
      </c>
      <c r="DV498" s="14">
        <f t="shared" si="529"/>
        <v>0</v>
      </c>
      <c r="DW498" s="14">
        <f t="shared" si="565"/>
        <v>0</v>
      </c>
      <c r="DX498" s="14">
        <f t="shared" si="565"/>
        <v>0</v>
      </c>
      <c r="DY498" s="14">
        <f t="shared" si="565"/>
        <v>0</v>
      </c>
      <c r="DZ498" s="14">
        <f t="shared" si="560"/>
        <v>1</v>
      </c>
    </row>
    <row r="499" spans="3:130">
      <c r="C499" s="18">
        <v>2049</v>
      </c>
      <c r="D499" s="25"/>
      <c r="E499" s="25"/>
      <c r="F499" s="25"/>
      <c r="G499" s="25"/>
      <c r="H499" s="25"/>
      <c r="I499" s="25"/>
      <c r="J499" s="25"/>
      <c r="K499" s="25"/>
      <c r="L499" s="25"/>
      <c r="M499" s="25"/>
      <c r="N499" s="25"/>
      <c r="O499" s="25"/>
      <c r="P499" s="25"/>
      <c r="Q499" s="25"/>
      <c r="R499" s="25"/>
      <c r="S499" s="25"/>
      <c r="T499" s="25"/>
      <c r="U499" s="25"/>
      <c r="V499" s="25"/>
      <c r="W499" s="25"/>
      <c r="X499" s="25"/>
      <c r="Y499" s="25"/>
      <c r="Z499" s="25"/>
      <c r="AA499" s="25"/>
      <c r="AB499" s="25"/>
      <c r="AC499" s="25"/>
      <c r="AD499" s="25"/>
      <c r="AE499" s="25"/>
      <c r="AF499" s="25"/>
      <c r="AG499" s="25">
        <f t="shared" si="547"/>
        <v>0</v>
      </c>
      <c r="AH499" s="25">
        <f t="shared" si="550"/>
        <v>0</v>
      </c>
      <c r="AI499" s="25">
        <f t="shared" si="552"/>
        <v>0</v>
      </c>
      <c r="AJ499" s="25">
        <f t="shared" si="553"/>
        <v>0</v>
      </c>
      <c r="AK499" s="25">
        <f t="shared" si="554"/>
        <v>0</v>
      </c>
      <c r="AL499" s="25">
        <f t="shared" si="555"/>
        <v>0</v>
      </c>
      <c r="AM499" s="25">
        <f t="shared" si="556"/>
        <v>0</v>
      </c>
      <c r="AN499" s="25">
        <f t="shared" si="557"/>
        <v>0</v>
      </c>
      <c r="AO499" s="25">
        <f t="shared" si="558"/>
        <v>0</v>
      </c>
      <c r="AP499" s="25">
        <f t="shared" si="559"/>
        <v>17.454545454545396</v>
      </c>
      <c r="AQ499" s="25">
        <f t="shared" si="561"/>
        <v>20.181818181818187</v>
      </c>
      <c r="AR499" s="25">
        <f t="shared" si="563"/>
        <v>22.090909090909097</v>
      </c>
      <c r="AS499" s="25">
        <f t="shared" si="566"/>
        <v>24.545454545454554</v>
      </c>
      <c r="AT499" s="25">
        <f t="shared" si="568"/>
        <v>26.727272727272737</v>
      </c>
      <c r="AU499" s="25">
        <f t="shared" si="569"/>
        <v>28.363636363636374</v>
      </c>
      <c r="AV499" s="25">
        <f t="shared" si="570"/>
        <v>30.272727272727284</v>
      </c>
      <c r="AW499" s="25">
        <f t="shared" si="572"/>
        <v>32.181818181818194</v>
      </c>
      <c r="AX499" s="25">
        <f t="shared" si="574"/>
        <v>34.090909090909101</v>
      </c>
      <c r="AY499" s="25">
        <f t="shared" ref="AY499:AY510" si="575">VLOOKUP($C$113,$D$3:$K$63,$A$74,0)*(B452-B451)</f>
        <v>35.727272727272741</v>
      </c>
      <c r="AZ499" s="25">
        <f>VLOOKUP($C$114,$D$3:$K$63,$A$74,0)*(B451-B450)</f>
        <v>37.090909090909101</v>
      </c>
      <c r="BA499" s="25">
        <f>VLOOKUP($C$115,$D$3:$K$63,$A$74,0)*B450</f>
        <v>0</v>
      </c>
      <c r="BB499" s="25"/>
      <c r="BC499" s="25"/>
      <c r="BD499" s="25"/>
      <c r="BE499" s="25"/>
      <c r="BF499" s="25"/>
      <c r="BG499" s="25"/>
      <c r="BH499" s="25"/>
      <c r="BI499" s="25"/>
      <c r="BJ499" s="25"/>
      <c r="BK499" s="25"/>
      <c r="BL499" s="25"/>
      <c r="BM499" s="21">
        <f t="shared" si="510"/>
        <v>308.72727272727275</v>
      </c>
      <c r="BP499" s="18">
        <v>2049</v>
      </c>
      <c r="BQ499" s="14">
        <f t="shared" si="573"/>
        <v>0</v>
      </c>
      <c r="BR499" s="14">
        <f t="shared" si="573"/>
        <v>0</v>
      </c>
      <c r="BS499" s="14">
        <f t="shared" si="573"/>
        <v>0</v>
      </c>
      <c r="BT499" s="14">
        <f t="shared" si="573"/>
        <v>0</v>
      </c>
      <c r="BU499" s="14">
        <f t="shared" si="573"/>
        <v>0</v>
      </c>
      <c r="BV499" s="14">
        <f t="shared" si="573"/>
        <v>0</v>
      </c>
      <c r="BW499" s="14">
        <f t="shared" si="573"/>
        <v>0</v>
      </c>
      <c r="BX499" s="14">
        <f t="shared" si="573"/>
        <v>0</v>
      </c>
      <c r="BY499" s="14">
        <f t="shared" si="573"/>
        <v>0</v>
      </c>
      <c r="BZ499" s="14">
        <f t="shared" si="573"/>
        <v>0</v>
      </c>
      <c r="CA499" s="14">
        <f t="shared" si="573"/>
        <v>0</v>
      </c>
      <c r="CB499" s="14">
        <f t="shared" si="573"/>
        <v>0</v>
      </c>
      <c r="CC499" s="14">
        <f t="shared" si="573"/>
        <v>0</v>
      </c>
      <c r="CD499" s="14">
        <f t="shared" si="573"/>
        <v>0</v>
      </c>
      <c r="CE499" s="14">
        <f t="shared" si="573"/>
        <v>0</v>
      </c>
      <c r="CF499" s="14">
        <f t="shared" si="571"/>
        <v>0</v>
      </c>
      <c r="CG499" s="14">
        <f t="shared" si="564"/>
        <v>0</v>
      </c>
      <c r="CH499" s="14">
        <f t="shared" si="564"/>
        <v>0</v>
      </c>
      <c r="CI499" s="14">
        <f t="shared" si="564"/>
        <v>0</v>
      </c>
      <c r="CJ499" s="14">
        <f t="shared" si="564"/>
        <v>0</v>
      </c>
      <c r="CK499" s="14">
        <f t="shared" si="564"/>
        <v>0</v>
      </c>
      <c r="CL499" s="14">
        <f t="shared" si="562"/>
        <v>0</v>
      </c>
      <c r="CM499" s="14">
        <f t="shared" si="562"/>
        <v>0</v>
      </c>
      <c r="CN499" s="14">
        <f t="shared" si="562"/>
        <v>0</v>
      </c>
      <c r="CO499" s="14">
        <f t="shared" si="562"/>
        <v>0</v>
      </c>
      <c r="CP499" s="14">
        <f t="shared" si="562"/>
        <v>0</v>
      </c>
      <c r="CQ499" s="14">
        <f t="shared" si="562"/>
        <v>0</v>
      </c>
      <c r="CR499" s="14">
        <f t="shared" si="562"/>
        <v>0</v>
      </c>
      <c r="CS499" s="14">
        <f t="shared" si="562"/>
        <v>0</v>
      </c>
      <c r="CT499" s="14">
        <f t="shared" si="562"/>
        <v>0</v>
      </c>
      <c r="CU499" s="14">
        <f t="shared" si="562"/>
        <v>0</v>
      </c>
      <c r="CV499" s="14">
        <f t="shared" si="562"/>
        <v>0</v>
      </c>
      <c r="CW499" s="14">
        <f t="shared" si="542"/>
        <v>0</v>
      </c>
      <c r="CX499" s="14">
        <f t="shared" si="542"/>
        <v>0</v>
      </c>
      <c r="CY499" s="14">
        <f t="shared" si="567"/>
        <v>0</v>
      </c>
      <c r="CZ499" s="14">
        <f t="shared" si="567"/>
        <v>0</v>
      </c>
      <c r="DA499" s="14">
        <f t="shared" si="567"/>
        <v>0</v>
      </c>
      <c r="DB499" s="14">
        <f t="shared" si="567"/>
        <v>0</v>
      </c>
      <c r="DC499" s="14">
        <f t="shared" si="567"/>
        <v>5.6537102473498038E-2</v>
      </c>
      <c r="DD499" s="14">
        <f t="shared" si="567"/>
        <v>6.5371024734982339E-2</v>
      </c>
      <c r="DE499" s="14">
        <f t="shared" si="567"/>
        <v>7.155477031802121E-2</v>
      </c>
      <c r="DF499" s="14">
        <f t="shared" si="567"/>
        <v>7.9505300353356914E-2</v>
      </c>
      <c r="DG499" s="14">
        <f t="shared" si="567"/>
        <v>8.6572438162544202E-2</v>
      </c>
      <c r="DH499" s="14">
        <f t="shared" si="567"/>
        <v>9.1872791519434657E-2</v>
      </c>
      <c r="DI499" s="14">
        <f t="shared" si="567"/>
        <v>9.8056537102473529E-2</v>
      </c>
      <c r="DJ499" s="14">
        <f t="shared" si="567"/>
        <v>0.1042402826855124</v>
      </c>
      <c r="DK499" s="14">
        <f t="shared" si="567"/>
        <v>0.11042402826855126</v>
      </c>
      <c r="DL499" s="14">
        <f t="shared" si="567"/>
        <v>0.11572438162544173</v>
      </c>
      <c r="DM499" s="14">
        <f t="shared" si="567"/>
        <v>0.12014134275618377</v>
      </c>
      <c r="DN499" s="14">
        <f t="shared" si="551"/>
        <v>0</v>
      </c>
      <c r="DO499" s="14">
        <f t="shared" si="551"/>
        <v>0</v>
      </c>
      <c r="DP499" s="14">
        <f t="shared" si="551"/>
        <v>0</v>
      </c>
      <c r="DQ499" s="14">
        <f t="shared" si="549"/>
        <v>0</v>
      </c>
      <c r="DR499" s="14">
        <f t="shared" si="549"/>
        <v>0</v>
      </c>
      <c r="DS499" s="14">
        <f t="shared" si="529"/>
        <v>0</v>
      </c>
      <c r="DT499" s="14">
        <f t="shared" si="529"/>
        <v>0</v>
      </c>
      <c r="DU499" s="14">
        <f t="shared" si="529"/>
        <v>0</v>
      </c>
      <c r="DV499" s="14">
        <f t="shared" si="529"/>
        <v>0</v>
      </c>
      <c r="DW499" s="14">
        <f t="shared" si="565"/>
        <v>0</v>
      </c>
      <c r="DX499" s="14">
        <f t="shared" si="565"/>
        <v>0</v>
      </c>
      <c r="DY499" s="14">
        <f t="shared" si="565"/>
        <v>0</v>
      </c>
      <c r="DZ499" s="14">
        <f t="shared" si="560"/>
        <v>1</v>
      </c>
    </row>
    <row r="500" spans="3:130">
      <c r="C500" s="18">
        <v>2050</v>
      </c>
      <c r="D500" s="25"/>
      <c r="E500" s="25"/>
      <c r="F500" s="25"/>
      <c r="G500" s="25"/>
      <c r="H500" s="25"/>
      <c r="I500" s="25"/>
      <c r="J500" s="25"/>
      <c r="K500" s="25"/>
      <c r="L500" s="25"/>
      <c r="M500" s="25"/>
      <c r="N500" s="25"/>
      <c r="O500" s="25"/>
      <c r="P500" s="25"/>
      <c r="Q500" s="25"/>
      <c r="R500" s="25"/>
      <c r="S500" s="25"/>
      <c r="T500" s="25"/>
      <c r="U500" s="25"/>
      <c r="V500" s="25"/>
      <c r="W500" s="25"/>
      <c r="X500" s="25"/>
      <c r="Y500" s="25"/>
      <c r="Z500" s="25"/>
      <c r="AA500" s="25"/>
      <c r="AB500" s="25"/>
      <c r="AC500" s="25"/>
      <c r="AD500" s="25"/>
      <c r="AE500" s="25"/>
      <c r="AF500" s="25"/>
      <c r="AG500" s="25"/>
      <c r="AH500" s="25">
        <f t="shared" si="550"/>
        <v>0</v>
      </c>
      <c r="AI500" s="25">
        <f t="shared" si="552"/>
        <v>0</v>
      </c>
      <c r="AJ500" s="25">
        <f t="shared" si="553"/>
        <v>0</v>
      </c>
      <c r="AK500" s="25">
        <f t="shared" si="554"/>
        <v>0</v>
      </c>
      <c r="AL500" s="25">
        <f t="shared" si="555"/>
        <v>0</v>
      </c>
      <c r="AM500" s="25">
        <f t="shared" si="556"/>
        <v>0</v>
      </c>
      <c r="AN500" s="25">
        <f t="shared" si="557"/>
        <v>0</v>
      </c>
      <c r="AO500" s="25">
        <f t="shared" si="558"/>
        <v>0</v>
      </c>
      <c r="AP500" s="25">
        <f t="shared" si="559"/>
        <v>0</v>
      </c>
      <c r="AQ500" s="25">
        <f t="shared" si="561"/>
        <v>20.181818181818116</v>
      </c>
      <c r="AR500" s="25">
        <f t="shared" si="563"/>
        <v>22.090909090909097</v>
      </c>
      <c r="AS500" s="25">
        <f t="shared" si="566"/>
        <v>24.545454545454554</v>
      </c>
      <c r="AT500" s="25">
        <f t="shared" si="568"/>
        <v>26.727272727272737</v>
      </c>
      <c r="AU500" s="25">
        <f t="shared" si="569"/>
        <v>28.363636363636374</v>
      </c>
      <c r="AV500" s="25">
        <f t="shared" si="570"/>
        <v>30.272727272727284</v>
      </c>
      <c r="AW500" s="25">
        <f t="shared" si="572"/>
        <v>32.181818181818194</v>
      </c>
      <c r="AX500" s="25">
        <f t="shared" si="574"/>
        <v>34.090909090909101</v>
      </c>
      <c r="AY500" s="25">
        <f t="shared" si="575"/>
        <v>35.727272727272741</v>
      </c>
      <c r="AZ500" s="25">
        <f t="shared" ref="AZ500:AZ510" si="576">VLOOKUP($C$114,$D$3:$K$63,$A$74,0)*(B452-B451)</f>
        <v>37.090909090909101</v>
      </c>
      <c r="BA500" s="25">
        <f>VLOOKUP($C$115,$D$3:$K$63,$A$74,0)*(B451-B450)</f>
        <v>38.181818181818194</v>
      </c>
      <c r="BB500" s="25">
        <f>VLOOKUP($C$116,$D$3:$K$63,$A$74,0)*B450</f>
        <v>0</v>
      </c>
      <c r="BC500" s="25"/>
      <c r="BD500" s="25"/>
      <c r="BE500" s="25"/>
      <c r="BF500" s="25"/>
      <c r="BG500" s="25"/>
      <c r="BH500" s="25"/>
      <c r="BI500" s="25"/>
      <c r="BJ500" s="25"/>
      <c r="BK500" s="25"/>
      <c r="BL500" s="25"/>
      <c r="BM500" s="21">
        <f t="shared" si="510"/>
        <v>329.4545454545455</v>
      </c>
      <c r="BP500" s="18">
        <v>2050</v>
      </c>
      <c r="BQ500" s="14">
        <f t="shared" si="573"/>
        <v>0</v>
      </c>
      <c r="BR500" s="14">
        <f t="shared" si="573"/>
        <v>0</v>
      </c>
      <c r="BS500" s="14">
        <f t="shared" si="573"/>
        <v>0</v>
      </c>
      <c r="BT500" s="14">
        <f t="shared" si="573"/>
        <v>0</v>
      </c>
      <c r="BU500" s="14">
        <f t="shared" si="573"/>
        <v>0</v>
      </c>
      <c r="BV500" s="14">
        <f t="shared" si="573"/>
        <v>0</v>
      </c>
      <c r="BW500" s="14">
        <f t="shared" si="573"/>
        <v>0</v>
      </c>
      <c r="BX500" s="14">
        <f t="shared" si="573"/>
        <v>0</v>
      </c>
      <c r="BY500" s="14">
        <f t="shared" si="573"/>
        <v>0</v>
      </c>
      <c r="BZ500" s="14">
        <f t="shared" si="573"/>
        <v>0</v>
      </c>
      <c r="CA500" s="14">
        <f t="shared" si="573"/>
        <v>0</v>
      </c>
      <c r="CB500" s="14">
        <f t="shared" si="573"/>
        <v>0</v>
      </c>
      <c r="CC500" s="14">
        <f t="shared" si="573"/>
        <v>0</v>
      </c>
      <c r="CD500" s="14">
        <f t="shared" si="573"/>
        <v>0</v>
      </c>
      <c r="CE500" s="14">
        <f t="shared" si="573"/>
        <v>0</v>
      </c>
      <c r="CF500" s="14">
        <f t="shared" si="571"/>
        <v>0</v>
      </c>
      <c r="CG500" s="14">
        <f t="shared" si="564"/>
        <v>0</v>
      </c>
      <c r="CH500" s="14">
        <f t="shared" si="564"/>
        <v>0</v>
      </c>
      <c r="CI500" s="14">
        <f t="shared" si="564"/>
        <v>0</v>
      </c>
      <c r="CJ500" s="14">
        <f t="shared" si="564"/>
        <v>0</v>
      </c>
      <c r="CK500" s="14">
        <f t="shared" si="564"/>
        <v>0</v>
      </c>
      <c r="CL500" s="14">
        <f t="shared" si="562"/>
        <v>0</v>
      </c>
      <c r="CM500" s="14">
        <f t="shared" si="562"/>
        <v>0</v>
      </c>
      <c r="CN500" s="14">
        <f t="shared" si="562"/>
        <v>0</v>
      </c>
      <c r="CO500" s="14">
        <f t="shared" si="562"/>
        <v>0</v>
      </c>
      <c r="CP500" s="14">
        <f t="shared" si="562"/>
        <v>0</v>
      </c>
      <c r="CQ500" s="14">
        <f t="shared" si="562"/>
        <v>0</v>
      </c>
      <c r="CR500" s="14">
        <f t="shared" si="562"/>
        <v>0</v>
      </c>
      <c r="CS500" s="14">
        <f t="shared" si="562"/>
        <v>0</v>
      </c>
      <c r="CT500" s="14">
        <f t="shared" si="562"/>
        <v>0</v>
      </c>
      <c r="CU500" s="14">
        <f t="shared" si="562"/>
        <v>0</v>
      </c>
      <c r="CV500" s="14">
        <f t="shared" si="562"/>
        <v>0</v>
      </c>
      <c r="CW500" s="14">
        <f t="shared" si="542"/>
        <v>0</v>
      </c>
      <c r="CX500" s="14">
        <f t="shared" si="542"/>
        <v>0</v>
      </c>
      <c r="CY500" s="14">
        <f t="shared" si="567"/>
        <v>0</v>
      </c>
      <c r="CZ500" s="14">
        <f t="shared" si="567"/>
        <v>0</v>
      </c>
      <c r="DA500" s="14">
        <f t="shared" si="567"/>
        <v>0</v>
      </c>
      <c r="DB500" s="14">
        <f t="shared" si="567"/>
        <v>0</v>
      </c>
      <c r="DC500" s="14">
        <f t="shared" si="567"/>
        <v>0</v>
      </c>
      <c r="DD500" s="14">
        <f t="shared" si="567"/>
        <v>6.1258278145695157E-2</v>
      </c>
      <c r="DE500" s="14">
        <f t="shared" si="567"/>
        <v>6.7052980132450341E-2</v>
      </c>
      <c r="DF500" s="14">
        <f t="shared" si="567"/>
        <v>7.4503311258278165E-2</v>
      </c>
      <c r="DG500" s="14">
        <f t="shared" si="567"/>
        <v>8.1125827814569562E-2</v>
      </c>
      <c r="DH500" s="14">
        <f t="shared" si="567"/>
        <v>8.6092715231788103E-2</v>
      </c>
      <c r="DI500" s="14">
        <f t="shared" si="567"/>
        <v>9.1887417218543072E-2</v>
      </c>
      <c r="DJ500" s="14">
        <f t="shared" si="567"/>
        <v>9.768211920529804E-2</v>
      </c>
      <c r="DK500" s="14">
        <f t="shared" si="567"/>
        <v>0.103476821192053</v>
      </c>
      <c r="DL500" s="14">
        <f t="shared" si="567"/>
        <v>0.10844370860927155</v>
      </c>
      <c r="DM500" s="14">
        <f t="shared" si="567"/>
        <v>0.11258278145695366</v>
      </c>
      <c r="DN500" s="14">
        <f t="shared" si="551"/>
        <v>0.11589403973509936</v>
      </c>
      <c r="DO500" s="14">
        <f t="shared" si="551"/>
        <v>0</v>
      </c>
      <c r="DP500" s="14">
        <f t="shared" si="551"/>
        <v>0</v>
      </c>
      <c r="DQ500" s="14">
        <f t="shared" si="549"/>
        <v>0</v>
      </c>
      <c r="DR500" s="14">
        <f t="shared" si="549"/>
        <v>0</v>
      </c>
      <c r="DS500" s="14">
        <f t="shared" si="529"/>
        <v>0</v>
      </c>
      <c r="DT500" s="14">
        <f t="shared" si="529"/>
        <v>0</v>
      </c>
      <c r="DU500" s="14">
        <f t="shared" si="529"/>
        <v>0</v>
      </c>
      <c r="DV500" s="14">
        <f t="shared" si="529"/>
        <v>0</v>
      </c>
      <c r="DW500" s="14">
        <f t="shared" si="565"/>
        <v>0</v>
      </c>
      <c r="DX500" s="14">
        <f t="shared" si="565"/>
        <v>0</v>
      </c>
      <c r="DY500" s="14">
        <f t="shared" si="565"/>
        <v>0</v>
      </c>
      <c r="DZ500" s="14">
        <f t="shared" si="560"/>
        <v>1</v>
      </c>
    </row>
    <row r="501" spans="3:130">
      <c r="C501" s="18">
        <v>2051</v>
      </c>
      <c r="D501" s="25"/>
      <c r="E501" s="25"/>
      <c r="F501" s="25"/>
      <c r="G501" s="25"/>
      <c r="H501" s="25"/>
      <c r="I501" s="25"/>
      <c r="J501" s="25"/>
      <c r="K501" s="25"/>
      <c r="L501" s="25"/>
      <c r="M501" s="25"/>
      <c r="N501" s="25"/>
      <c r="O501" s="25"/>
      <c r="P501" s="25"/>
      <c r="Q501" s="25"/>
      <c r="R501" s="25"/>
      <c r="S501" s="25"/>
      <c r="T501" s="25"/>
      <c r="U501" s="25"/>
      <c r="V501" s="25"/>
      <c r="W501" s="25"/>
      <c r="X501" s="25"/>
      <c r="Y501" s="25"/>
      <c r="Z501" s="25"/>
      <c r="AA501" s="25"/>
      <c r="AB501" s="25"/>
      <c r="AC501" s="25"/>
      <c r="AD501" s="25"/>
      <c r="AE501" s="25"/>
      <c r="AF501" s="25"/>
      <c r="AG501" s="25"/>
      <c r="AH501" s="25"/>
      <c r="AI501" s="25">
        <f t="shared" si="552"/>
        <v>0</v>
      </c>
      <c r="AJ501" s="25">
        <f t="shared" si="553"/>
        <v>0</v>
      </c>
      <c r="AK501" s="25">
        <f t="shared" si="554"/>
        <v>0</v>
      </c>
      <c r="AL501" s="25">
        <f t="shared" si="555"/>
        <v>0</v>
      </c>
      <c r="AM501" s="25">
        <f t="shared" si="556"/>
        <v>0</v>
      </c>
      <c r="AN501" s="25">
        <f t="shared" si="557"/>
        <v>0</v>
      </c>
      <c r="AO501" s="25">
        <f t="shared" si="558"/>
        <v>0</v>
      </c>
      <c r="AP501" s="25">
        <f t="shared" si="559"/>
        <v>0</v>
      </c>
      <c r="AQ501" s="25">
        <f t="shared" si="561"/>
        <v>0</v>
      </c>
      <c r="AR501" s="25">
        <f t="shared" si="563"/>
        <v>22.090909090909019</v>
      </c>
      <c r="AS501" s="25">
        <f t="shared" si="566"/>
        <v>24.545454545454554</v>
      </c>
      <c r="AT501" s="25">
        <f t="shared" si="568"/>
        <v>26.727272727272737</v>
      </c>
      <c r="AU501" s="25">
        <f t="shared" si="569"/>
        <v>28.363636363636374</v>
      </c>
      <c r="AV501" s="25">
        <f t="shared" si="570"/>
        <v>30.272727272727284</v>
      </c>
      <c r="AW501" s="25">
        <f t="shared" si="572"/>
        <v>32.181818181818194</v>
      </c>
      <c r="AX501" s="25">
        <f t="shared" si="574"/>
        <v>34.090909090909101</v>
      </c>
      <c r="AY501" s="25">
        <f t="shared" si="575"/>
        <v>35.727272727272741</v>
      </c>
      <c r="AZ501" s="25">
        <f t="shared" si="576"/>
        <v>37.090909090909101</v>
      </c>
      <c r="BA501" s="25">
        <f t="shared" ref="BA501:BA510" si="577">VLOOKUP($C$115,$D$3:$K$63,$A$74,0)*(B452-B451)</f>
        <v>38.181818181818194</v>
      </c>
      <c r="BB501" s="25">
        <f>VLOOKUP($C$116,$D$3:$K$63,$A$74,0)*(B451-B450)</f>
        <v>39.545454545454561</v>
      </c>
      <c r="BC501" s="25" t="e">
        <f>VLOOKUP($C$117,$D$3:$K$63,$A$74,0)*B450</f>
        <v>#N/A</v>
      </c>
      <c r="BD501" s="25"/>
      <c r="BE501" s="25"/>
      <c r="BF501" s="25"/>
      <c r="BG501" s="25"/>
      <c r="BH501" s="25"/>
      <c r="BI501" s="25"/>
      <c r="BJ501" s="25"/>
      <c r="BK501" s="25"/>
      <c r="BL501" s="25"/>
      <c r="BM501" s="21" t="e">
        <f t="shared" si="510"/>
        <v>#N/A</v>
      </c>
      <c r="BP501" s="18">
        <v>2051</v>
      </c>
      <c r="BQ501" s="14" t="e">
        <f t="shared" si="573"/>
        <v>#N/A</v>
      </c>
      <c r="BR501" s="14" t="e">
        <f t="shared" si="573"/>
        <v>#N/A</v>
      </c>
      <c r="BS501" s="14" t="e">
        <f t="shared" si="573"/>
        <v>#N/A</v>
      </c>
      <c r="BT501" s="14" t="e">
        <f t="shared" si="573"/>
        <v>#N/A</v>
      </c>
      <c r="BU501" s="14" t="e">
        <f t="shared" si="573"/>
        <v>#N/A</v>
      </c>
      <c r="BV501" s="14" t="e">
        <f t="shared" si="573"/>
        <v>#N/A</v>
      </c>
      <c r="BW501" s="14" t="e">
        <f t="shared" si="573"/>
        <v>#N/A</v>
      </c>
      <c r="BX501" s="14" t="e">
        <f t="shared" si="573"/>
        <v>#N/A</v>
      </c>
      <c r="BY501" s="14" t="e">
        <f t="shared" si="573"/>
        <v>#N/A</v>
      </c>
      <c r="BZ501" s="14" t="e">
        <f t="shared" si="573"/>
        <v>#N/A</v>
      </c>
      <c r="CA501" s="14" t="e">
        <f t="shared" si="573"/>
        <v>#N/A</v>
      </c>
      <c r="CB501" s="14" t="e">
        <f t="shared" si="573"/>
        <v>#N/A</v>
      </c>
      <c r="CC501" s="14" t="e">
        <f t="shared" si="573"/>
        <v>#N/A</v>
      </c>
      <c r="CD501" s="14" t="e">
        <f t="shared" si="573"/>
        <v>#N/A</v>
      </c>
      <c r="CE501" s="14" t="e">
        <f t="shared" si="573"/>
        <v>#N/A</v>
      </c>
      <c r="CF501" s="14" t="e">
        <f t="shared" si="571"/>
        <v>#N/A</v>
      </c>
      <c r="CG501" s="14" t="e">
        <f t="shared" si="564"/>
        <v>#N/A</v>
      </c>
      <c r="CH501" s="14" t="e">
        <f t="shared" si="564"/>
        <v>#N/A</v>
      </c>
      <c r="CI501" s="14" t="e">
        <f t="shared" si="564"/>
        <v>#N/A</v>
      </c>
      <c r="CJ501" s="14" t="e">
        <f t="shared" si="564"/>
        <v>#N/A</v>
      </c>
      <c r="CK501" s="14" t="e">
        <f t="shared" si="564"/>
        <v>#N/A</v>
      </c>
      <c r="CL501" s="14" t="e">
        <f t="shared" si="562"/>
        <v>#N/A</v>
      </c>
      <c r="CM501" s="14" t="e">
        <f t="shared" si="562"/>
        <v>#N/A</v>
      </c>
      <c r="CN501" s="14" t="e">
        <f t="shared" si="562"/>
        <v>#N/A</v>
      </c>
      <c r="CO501" s="14" t="e">
        <f t="shared" si="562"/>
        <v>#N/A</v>
      </c>
      <c r="CP501" s="14" t="e">
        <f t="shared" si="562"/>
        <v>#N/A</v>
      </c>
      <c r="CQ501" s="14" t="e">
        <f t="shared" si="562"/>
        <v>#N/A</v>
      </c>
      <c r="CR501" s="14" t="e">
        <f t="shared" si="562"/>
        <v>#N/A</v>
      </c>
      <c r="CS501" s="14" t="e">
        <f t="shared" si="562"/>
        <v>#N/A</v>
      </c>
      <c r="CT501" s="14" t="e">
        <f t="shared" si="562"/>
        <v>#N/A</v>
      </c>
      <c r="CU501" s="14" t="e">
        <f t="shared" si="562"/>
        <v>#N/A</v>
      </c>
      <c r="CV501" s="14" t="e">
        <f t="shared" si="562"/>
        <v>#N/A</v>
      </c>
      <c r="CW501" s="14" t="e">
        <f t="shared" si="542"/>
        <v>#N/A</v>
      </c>
      <c r="CX501" s="14" t="e">
        <f t="shared" si="542"/>
        <v>#N/A</v>
      </c>
      <c r="CY501" s="14" t="e">
        <f t="shared" si="567"/>
        <v>#N/A</v>
      </c>
      <c r="CZ501" s="14" t="e">
        <f t="shared" si="567"/>
        <v>#N/A</v>
      </c>
      <c r="DA501" s="14" t="e">
        <f t="shared" si="567"/>
        <v>#N/A</v>
      </c>
      <c r="DB501" s="14" t="e">
        <f t="shared" si="567"/>
        <v>#N/A</v>
      </c>
      <c r="DC501" s="14" t="e">
        <f t="shared" si="567"/>
        <v>#N/A</v>
      </c>
      <c r="DD501" s="14" t="e">
        <f t="shared" si="567"/>
        <v>#N/A</v>
      </c>
      <c r="DE501" s="14" t="e">
        <f t="shared" si="567"/>
        <v>#N/A</v>
      </c>
      <c r="DF501" s="14" t="e">
        <f t="shared" si="567"/>
        <v>#N/A</v>
      </c>
      <c r="DG501" s="14" t="e">
        <f t="shared" si="567"/>
        <v>#N/A</v>
      </c>
      <c r="DH501" s="14" t="e">
        <f t="shared" si="567"/>
        <v>#N/A</v>
      </c>
      <c r="DI501" s="14" t="e">
        <f t="shared" si="567"/>
        <v>#N/A</v>
      </c>
      <c r="DJ501" s="14" t="e">
        <f t="shared" si="567"/>
        <v>#N/A</v>
      </c>
      <c r="DK501" s="14" t="e">
        <f t="shared" si="567"/>
        <v>#N/A</v>
      </c>
      <c r="DL501" s="14" t="e">
        <f t="shared" si="567"/>
        <v>#N/A</v>
      </c>
      <c r="DM501" s="14" t="e">
        <f t="shared" si="567"/>
        <v>#N/A</v>
      </c>
      <c r="DN501" s="14" t="e">
        <f t="shared" si="551"/>
        <v>#N/A</v>
      </c>
      <c r="DO501" s="14" t="e">
        <f t="shared" si="551"/>
        <v>#N/A</v>
      </c>
      <c r="DP501" s="14" t="e">
        <f t="shared" si="551"/>
        <v>#N/A</v>
      </c>
      <c r="DQ501" s="14" t="e">
        <f t="shared" si="549"/>
        <v>#N/A</v>
      </c>
      <c r="DR501" s="14" t="e">
        <f t="shared" si="549"/>
        <v>#N/A</v>
      </c>
      <c r="DS501" s="14" t="e">
        <f t="shared" si="529"/>
        <v>#N/A</v>
      </c>
      <c r="DT501" s="14" t="e">
        <f t="shared" si="529"/>
        <v>#N/A</v>
      </c>
      <c r="DU501" s="14" t="e">
        <f t="shared" si="529"/>
        <v>#N/A</v>
      </c>
      <c r="DV501" s="14" t="e">
        <f t="shared" si="529"/>
        <v>#N/A</v>
      </c>
      <c r="DW501" s="14" t="e">
        <f t="shared" si="565"/>
        <v>#N/A</v>
      </c>
      <c r="DX501" s="14" t="e">
        <f t="shared" si="565"/>
        <v>#N/A</v>
      </c>
      <c r="DY501" s="14" t="e">
        <f t="shared" si="565"/>
        <v>#N/A</v>
      </c>
      <c r="DZ501" s="14" t="e">
        <f t="shared" si="560"/>
        <v>#N/A</v>
      </c>
    </row>
    <row r="502" spans="3:130">
      <c r="C502" s="18">
        <v>2052</v>
      </c>
      <c r="D502" s="25"/>
      <c r="E502" s="25"/>
      <c r="F502" s="25"/>
      <c r="G502" s="25"/>
      <c r="H502" s="25"/>
      <c r="I502" s="25"/>
      <c r="J502" s="25"/>
      <c r="K502" s="25"/>
      <c r="L502" s="25"/>
      <c r="M502" s="25"/>
      <c r="N502" s="25"/>
      <c r="O502" s="25"/>
      <c r="P502" s="25"/>
      <c r="Q502" s="25"/>
      <c r="R502" s="25"/>
      <c r="S502" s="25"/>
      <c r="T502" s="25"/>
      <c r="U502" s="25"/>
      <c r="V502" s="25"/>
      <c r="W502" s="25"/>
      <c r="X502" s="25"/>
      <c r="Y502" s="25"/>
      <c r="Z502" s="25"/>
      <c r="AA502" s="25"/>
      <c r="AB502" s="25"/>
      <c r="AC502" s="25"/>
      <c r="AD502" s="25"/>
      <c r="AE502" s="25"/>
      <c r="AF502" s="25"/>
      <c r="AG502" s="25"/>
      <c r="AH502" s="25"/>
      <c r="AI502" s="25"/>
      <c r="AJ502" s="25">
        <f t="shared" si="553"/>
        <v>0</v>
      </c>
      <c r="AK502" s="25">
        <f t="shared" si="554"/>
        <v>0</v>
      </c>
      <c r="AL502" s="25">
        <f t="shared" si="555"/>
        <v>0</v>
      </c>
      <c r="AM502" s="25">
        <f t="shared" si="556"/>
        <v>0</v>
      </c>
      <c r="AN502" s="25">
        <f t="shared" si="557"/>
        <v>0</v>
      </c>
      <c r="AO502" s="25">
        <f t="shared" si="558"/>
        <v>0</v>
      </c>
      <c r="AP502" s="25">
        <f t="shared" si="559"/>
        <v>0</v>
      </c>
      <c r="AQ502" s="25">
        <f t="shared" si="561"/>
        <v>0</v>
      </c>
      <c r="AR502" s="25">
        <f t="shared" si="563"/>
        <v>0</v>
      </c>
      <c r="AS502" s="25">
        <f t="shared" si="566"/>
        <v>24.545454545454465</v>
      </c>
      <c r="AT502" s="25">
        <f t="shared" si="568"/>
        <v>26.727272727272737</v>
      </c>
      <c r="AU502" s="25">
        <f t="shared" si="569"/>
        <v>28.363636363636374</v>
      </c>
      <c r="AV502" s="25">
        <f t="shared" si="570"/>
        <v>30.272727272727284</v>
      </c>
      <c r="AW502" s="25">
        <f t="shared" si="572"/>
        <v>32.181818181818194</v>
      </c>
      <c r="AX502" s="25">
        <f t="shared" si="574"/>
        <v>34.090909090909101</v>
      </c>
      <c r="AY502" s="25">
        <f t="shared" si="575"/>
        <v>35.727272727272741</v>
      </c>
      <c r="AZ502" s="25">
        <f t="shared" si="576"/>
        <v>37.090909090909101</v>
      </c>
      <c r="BA502" s="25">
        <f t="shared" si="577"/>
        <v>38.181818181818194</v>
      </c>
      <c r="BB502" s="25">
        <f t="shared" ref="BB502:BB510" si="578">VLOOKUP($C$116,$D$3:$K$63,$A$74,0)*(B452-B451)</f>
        <v>39.545454545454561</v>
      </c>
      <c r="BC502" s="25" t="e">
        <f>VLOOKUP($C$117,$D$3:$K$63,$A$74,0)*(B451-B450)</f>
        <v>#N/A</v>
      </c>
      <c r="BD502" s="25" t="e">
        <f>VLOOKUP($C$118,$D$3:$K$63,$A$74,0)*B450</f>
        <v>#N/A</v>
      </c>
      <c r="BE502" s="25"/>
      <c r="BF502" s="25"/>
      <c r="BG502" s="25"/>
      <c r="BH502" s="25"/>
      <c r="BI502" s="25"/>
      <c r="BJ502" s="25"/>
      <c r="BK502" s="25"/>
      <c r="BL502" s="25"/>
      <c r="BM502" s="21" t="e">
        <f t="shared" si="510"/>
        <v>#N/A</v>
      </c>
      <c r="BP502" s="18">
        <v>2052</v>
      </c>
      <c r="BQ502" s="14" t="e">
        <f t="shared" si="573"/>
        <v>#N/A</v>
      </c>
      <c r="BR502" s="14" t="e">
        <f t="shared" si="573"/>
        <v>#N/A</v>
      </c>
      <c r="BS502" s="14" t="e">
        <f t="shared" si="573"/>
        <v>#N/A</v>
      </c>
      <c r="BT502" s="14" t="e">
        <f t="shared" si="573"/>
        <v>#N/A</v>
      </c>
      <c r="BU502" s="14" t="e">
        <f t="shared" si="573"/>
        <v>#N/A</v>
      </c>
      <c r="BV502" s="14" t="e">
        <f t="shared" si="573"/>
        <v>#N/A</v>
      </c>
      <c r="BW502" s="14" t="e">
        <f t="shared" si="573"/>
        <v>#N/A</v>
      </c>
      <c r="BX502" s="14" t="e">
        <f t="shared" si="573"/>
        <v>#N/A</v>
      </c>
      <c r="BY502" s="14" t="e">
        <f t="shared" si="573"/>
        <v>#N/A</v>
      </c>
      <c r="BZ502" s="14" t="e">
        <f t="shared" si="573"/>
        <v>#N/A</v>
      </c>
      <c r="CA502" s="14" t="e">
        <f t="shared" si="573"/>
        <v>#N/A</v>
      </c>
      <c r="CB502" s="14" t="e">
        <f t="shared" si="573"/>
        <v>#N/A</v>
      </c>
      <c r="CC502" s="14" t="e">
        <f t="shared" si="573"/>
        <v>#N/A</v>
      </c>
      <c r="CD502" s="14" t="e">
        <f t="shared" si="573"/>
        <v>#N/A</v>
      </c>
      <c r="CE502" s="14" t="e">
        <f t="shared" si="573"/>
        <v>#N/A</v>
      </c>
      <c r="CF502" s="14" t="e">
        <f t="shared" si="571"/>
        <v>#N/A</v>
      </c>
      <c r="CG502" s="14" t="e">
        <f t="shared" si="564"/>
        <v>#N/A</v>
      </c>
      <c r="CH502" s="14" t="e">
        <f t="shared" si="564"/>
        <v>#N/A</v>
      </c>
      <c r="CI502" s="14" t="e">
        <f t="shared" si="564"/>
        <v>#N/A</v>
      </c>
      <c r="CJ502" s="14" t="e">
        <f t="shared" si="564"/>
        <v>#N/A</v>
      </c>
      <c r="CK502" s="14" t="e">
        <f t="shared" si="564"/>
        <v>#N/A</v>
      </c>
      <c r="CL502" s="14" t="e">
        <f t="shared" si="562"/>
        <v>#N/A</v>
      </c>
      <c r="CM502" s="14" t="e">
        <f t="shared" si="562"/>
        <v>#N/A</v>
      </c>
      <c r="CN502" s="14" t="e">
        <f t="shared" si="562"/>
        <v>#N/A</v>
      </c>
      <c r="CO502" s="14" t="e">
        <f t="shared" si="562"/>
        <v>#N/A</v>
      </c>
      <c r="CP502" s="14" t="e">
        <f t="shared" si="562"/>
        <v>#N/A</v>
      </c>
      <c r="CQ502" s="14" t="e">
        <f t="shared" si="562"/>
        <v>#N/A</v>
      </c>
      <c r="CR502" s="14" t="e">
        <f t="shared" si="562"/>
        <v>#N/A</v>
      </c>
      <c r="CS502" s="14" t="e">
        <f t="shared" si="562"/>
        <v>#N/A</v>
      </c>
      <c r="CT502" s="14" t="e">
        <f t="shared" si="562"/>
        <v>#N/A</v>
      </c>
      <c r="CU502" s="14" t="e">
        <f t="shared" si="562"/>
        <v>#N/A</v>
      </c>
      <c r="CV502" s="14" t="e">
        <f t="shared" si="562"/>
        <v>#N/A</v>
      </c>
      <c r="CW502" s="14" t="e">
        <f t="shared" si="542"/>
        <v>#N/A</v>
      </c>
      <c r="CX502" s="14" t="e">
        <f t="shared" si="542"/>
        <v>#N/A</v>
      </c>
      <c r="CY502" s="14" t="e">
        <f t="shared" si="567"/>
        <v>#N/A</v>
      </c>
      <c r="CZ502" s="14" t="e">
        <f t="shared" si="567"/>
        <v>#N/A</v>
      </c>
      <c r="DA502" s="14" t="e">
        <f t="shared" si="567"/>
        <v>#N/A</v>
      </c>
      <c r="DB502" s="14" t="e">
        <f t="shared" si="567"/>
        <v>#N/A</v>
      </c>
      <c r="DC502" s="14" t="e">
        <f t="shared" si="567"/>
        <v>#N/A</v>
      </c>
      <c r="DD502" s="14" t="e">
        <f t="shared" si="567"/>
        <v>#N/A</v>
      </c>
      <c r="DE502" s="14" t="e">
        <f t="shared" si="567"/>
        <v>#N/A</v>
      </c>
      <c r="DF502" s="14" t="e">
        <f t="shared" si="567"/>
        <v>#N/A</v>
      </c>
      <c r="DG502" s="14" t="e">
        <f t="shared" si="567"/>
        <v>#N/A</v>
      </c>
      <c r="DH502" s="14" t="e">
        <f t="shared" si="567"/>
        <v>#N/A</v>
      </c>
      <c r="DI502" s="14" t="e">
        <f t="shared" si="567"/>
        <v>#N/A</v>
      </c>
      <c r="DJ502" s="14" t="e">
        <f t="shared" si="567"/>
        <v>#N/A</v>
      </c>
      <c r="DK502" s="14" t="e">
        <f t="shared" si="567"/>
        <v>#N/A</v>
      </c>
      <c r="DL502" s="14" t="e">
        <f t="shared" si="567"/>
        <v>#N/A</v>
      </c>
      <c r="DM502" s="14" t="e">
        <f t="shared" si="567"/>
        <v>#N/A</v>
      </c>
      <c r="DN502" s="14" t="e">
        <f t="shared" si="551"/>
        <v>#N/A</v>
      </c>
      <c r="DO502" s="14" t="e">
        <f t="shared" si="551"/>
        <v>#N/A</v>
      </c>
      <c r="DP502" s="14" t="e">
        <f t="shared" si="551"/>
        <v>#N/A</v>
      </c>
      <c r="DQ502" s="14" t="e">
        <f t="shared" si="549"/>
        <v>#N/A</v>
      </c>
      <c r="DR502" s="14" t="e">
        <f t="shared" si="549"/>
        <v>#N/A</v>
      </c>
      <c r="DS502" s="14" t="e">
        <f t="shared" si="529"/>
        <v>#N/A</v>
      </c>
      <c r="DT502" s="14" t="e">
        <f t="shared" si="529"/>
        <v>#N/A</v>
      </c>
      <c r="DU502" s="14" t="e">
        <f t="shared" si="529"/>
        <v>#N/A</v>
      </c>
      <c r="DV502" s="14" t="e">
        <f t="shared" si="529"/>
        <v>#N/A</v>
      </c>
      <c r="DW502" s="14" t="e">
        <f t="shared" si="565"/>
        <v>#N/A</v>
      </c>
      <c r="DX502" s="14" t="e">
        <f t="shared" si="565"/>
        <v>#N/A</v>
      </c>
      <c r="DY502" s="14" t="e">
        <f t="shared" si="565"/>
        <v>#N/A</v>
      </c>
      <c r="DZ502" s="14" t="e">
        <f t="shared" si="560"/>
        <v>#N/A</v>
      </c>
    </row>
    <row r="503" spans="3:130">
      <c r="C503" s="18">
        <v>2053</v>
      </c>
      <c r="D503" s="25"/>
      <c r="E503" s="25"/>
      <c r="F503" s="25"/>
      <c r="G503" s="25"/>
      <c r="H503" s="25"/>
      <c r="I503" s="25"/>
      <c r="J503" s="25"/>
      <c r="K503" s="25"/>
      <c r="L503" s="25"/>
      <c r="M503" s="25"/>
      <c r="N503" s="25"/>
      <c r="O503" s="25"/>
      <c r="P503" s="25"/>
      <c r="Q503" s="25"/>
      <c r="R503" s="25"/>
      <c r="S503" s="25"/>
      <c r="T503" s="25"/>
      <c r="U503" s="25"/>
      <c r="V503" s="25"/>
      <c r="W503" s="25"/>
      <c r="X503" s="25"/>
      <c r="Y503" s="25"/>
      <c r="Z503" s="25"/>
      <c r="AA503" s="25"/>
      <c r="AB503" s="25"/>
      <c r="AC503" s="25"/>
      <c r="AD503" s="25"/>
      <c r="AE503" s="25"/>
      <c r="AF503" s="25"/>
      <c r="AG503" s="25"/>
      <c r="AH503" s="25"/>
      <c r="AI503" s="25"/>
      <c r="AJ503" s="25"/>
      <c r="AK503" s="25">
        <f t="shared" si="554"/>
        <v>0</v>
      </c>
      <c r="AL503" s="25">
        <f t="shared" si="555"/>
        <v>0</v>
      </c>
      <c r="AM503" s="25">
        <f t="shared" si="556"/>
        <v>0</v>
      </c>
      <c r="AN503" s="25">
        <f t="shared" si="557"/>
        <v>0</v>
      </c>
      <c r="AO503" s="25">
        <f t="shared" si="558"/>
        <v>0</v>
      </c>
      <c r="AP503" s="25">
        <f t="shared" si="559"/>
        <v>0</v>
      </c>
      <c r="AQ503" s="25">
        <f t="shared" si="561"/>
        <v>0</v>
      </c>
      <c r="AR503" s="25">
        <f t="shared" si="563"/>
        <v>0</v>
      </c>
      <c r="AS503" s="25">
        <f t="shared" si="566"/>
        <v>0</v>
      </c>
      <c r="AT503" s="25">
        <f t="shared" si="568"/>
        <v>26.727272727272638</v>
      </c>
      <c r="AU503" s="25">
        <f t="shared" si="569"/>
        <v>28.363636363636374</v>
      </c>
      <c r="AV503" s="25">
        <f t="shared" si="570"/>
        <v>30.272727272727284</v>
      </c>
      <c r="AW503" s="25">
        <f t="shared" si="572"/>
        <v>32.181818181818194</v>
      </c>
      <c r="AX503" s="25">
        <f t="shared" si="574"/>
        <v>34.090909090909101</v>
      </c>
      <c r="AY503" s="25">
        <f t="shared" si="575"/>
        <v>35.727272727272741</v>
      </c>
      <c r="AZ503" s="25">
        <f t="shared" si="576"/>
        <v>37.090909090909101</v>
      </c>
      <c r="BA503" s="25">
        <f t="shared" si="577"/>
        <v>38.181818181818194</v>
      </c>
      <c r="BB503" s="25">
        <f t="shared" si="578"/>
        <v>39.545454545454561</v>
      </c>
      <c r="BC503" s="25" t="e">
        <f t="shared" ref="BC503:BC510" si="579">VLOOKUP($C$117,$D$3:$K$63,$A$74,0)*(B452-B451)</f>
        <v>#N/A</v>
      </c>
      <c r="BD503" s="25" t="e">
        <f>VLOOKUP($C$118,$D$3:$K$63,$A$74,0)*(B451-B450)</f>
        <v>#N/A</v>
      </c>
      <c r="BE503" s="25" t="e">
        <f>VLOOKUP($C$119,$D$3:$K$63,$A$74,0)*B450</f>
        <v>#N/A</v>
      </c>
      <c r="BF503" s="25"/>
      <c r="BG503" s="25"/>
      <c r="BH503" s="25"/>
      <c r="BI503" s="25"/>
      <c r="BJ503" s="25"/>
      <c r="BK503" s="25"/>
      <c r="BL503" s="25"/>
      <c r="BM503" s="21" t="e">
        <f t="shared" si="510"/>
        <v>#N/A</v>
      </c>
      <c r="BP503" s="18">
        <v>2053</v>
      </c>
      <c r="BQ503" s="14" t="e">
        <f t="shared" si="573"/>
        <v>#N/A</v>
      </c>
      <c r="BR503" s="14" t="e">
        <f t="shared" si="573"/>
        <v>#N/A</v>
      </c>
      <c r="BS503" s="14" t="e">
        <f t="shared" si="573"/>
        <v>#N/A</v>
      </c>
      <c r="BT503" s="14" t="e">
        <f t="shared" si="573"/>
        <v>#N/A</v>
      </c>
      <c r="BU503" s="14" t="e">
        <f t="shared" si="573"/>
        <v>#N/A</v>
      </c>
      <c r="BV503" s="14" t="e">
        <f t="shared" si="573"/>
        <v>#N/A</v>
      </c>
      <c r="BW503" s="14" t="e">
        <f t="shared" si="573"/>
        <v>#N/A</v>
      </c>
      <c r="BX503" s="14" t="e">
        <f t="shared" si="573"/>
        <v>#N/A</v>
      </c>
      <c r="BY503" s="14" t="e">
        <f t="shared" si="573"/>
        <v>#N/A</v>
      </c>
      <c r="BZ503" s="14" t="e">
        <f t="shared" si="573"/>
        <v>#N/A</v>
      </c>
      <c r="CA503" s="14" t="e">
        <f t="shared" si="573"/>
        <v>#N/A</v>
      </c>
      <c r="CB503" s="14" t="e">
        <f t="shared" si="573"/>
        <v>#N/A</v>
      </c>
      <c r="CC503" s="14" t="e">
        <f t="shared" si="573"/>
        <v>#N/A</v>
      </c>
      <c r="CD503" s="14" t="e">
        <f t="shared" si="573"/>
        <v>#N/A</v>
      </c>
      <c r="CE503" s="14" t="e">
        <f t="shared" si="573"/>
        <v>#N/A</v>
      </c>
      <c r="CF503" s="14" t="e">
        <f t="shared" si="571"/>
        <v>#N/A</v>
      </c>
      <c r="CG503" s="14" t="e">
        <f t="shared" si="564"/>
        <v>#N/A</v>
      </c>
      <c r="CH503" s="14" t="e">
        <f t="shared" si="564"/>
        <v>#N/A</v>
      </c>
      <c r="CI503" s="14" t="e">
        <f t="shared" si="564"/>
        <v>#N/A</v>
      </c>
      <c r="CJ503" s="14" t="e">
        <f t="shared" si="564"/>
        <v>#N/A</v>
      </c>
      <c r="CK503" s="14" t="e">
        <f t="shared" si="564"/>
        <v>#N/A</v>
      </c>
      <c r="CL503" s="14" t="e">
        <f t="shared" si="562"/>
        <v>#N/A</v>
      </c>
      <c r="CM503" s="14" t="e">
        <f t="shared" si="562"/>
        <v>#N/A</v>
      </c>
      <c r="CN503" s="14" t="e">
        <f t="shared" si="562"/>
        <v>#N/A</v>
      </c>
      <c r="CO503" s="14" t="e">
        <f t="shared" si="562"/>
        <v>#N/A</v>
      </c>
      <c r="CP503" s="14" t="e">
        <f t="shared" si="562"/>
        <v>#N/A</v>
      </c>
      <c r="CQ503" s="14" t="e">
        <f t="shared" si="562"/>
        <v>#N/A</v>
      </c>
      <c r="CR503" s="14" t="e">
        <f t="shared" si="562"/>
        <v>#N/A</v>
      </c>
      <c r="CS503" s="14" t="e">
        <f t="shared" si="562"/>
        <v>#N/A</v>
      </c>
      <c r="CT503" s="14" t="e">
        <f t="shared" si="562"/>
        <v>#N/A</v>
      </c>
      <c r="CU503" s="14" t="e">
        <f t="shared" si="562"/>
        <v>#N/A</v>
      </c>
      <c r="CV503" s="14" t="e">
        <f t="shared" si="562"/>
        <v>#N/A</v>
      </c>
      <c r="CW503" s="14" t="e">
        <f t="shared" si="542"/>
        <v>#N/A</v>
      </c>
      <c r="CX503" s="14" t="e">
        <f t="shared" si="542"/>
        <v>#N/A</v>
      </c>
      <c r="CY503" s="14" t="e">
        <f t="shared" si="567"/>
        <v>#N/A</v>
      </c>
      <c r="CZ503" s="14" t="e">
        <f t="shared" si="567"/>
        <v>#N/A</v>
      </c>
      <c r="DA503" s="14" t="e">
        <f t="shared" si="567"/>
        <v>#N/A</v>
      </c>
      <c r="DB503" s="14" t="e">
        <f t="shared" si="567"/>
        <v>#N/A</v>
      </c>
      <c r="DC503" s="14" t="e">
        <f t="shared" si="567"/>
        <v>#N/A</v>
      </c>
      <c r="DD503" s="14" t="e">
        <f t="shared" si="567"/>
        <v>#N/A</v>
      </c>
      <c r="DE503" s="14" t="e">
        <f t="shared" si="567"/>
        <v>#N/A</v>
      </c>
      <c r="DF503" s="14" t="e">
        <f t="shared" si="567"/>
        <v>#N/A</v>
      </c>
      <c r="DG503" s="14" t="e">
        <f t="shared" si="567"/>
        <v>#N/A</v>
      </c>
      <c r="DH503" s="14" t="e">
        <f t="shared" si="567"/>
        <v>#N/A</v>
      </c>
      <c r="DI503" s="14" t="e">
        <f t="shared" si="567"/>
        <v>#N/A</v>
      </c>
      <c r="DJ503" s="14" t="e">
        <f t="shared" si="567"/>
        <v>#N/A</v>
      </c>
      <c r="DK503" s="14" t="e">
        <f t="shared" si="567"/>
        <v>#N/A</v>
      </c>
      <c r="DL503" s="14" t="e">
        <f t="shared" si="567"/>
        <v>#N/A</v>
      </c>
      <c r="DM503" s="14" t="e">
        <f t="shared" si="567"/>
        <v>#N/A</v>
      </c>
      <c r="DN503" s="14" t="e">
        <f t="shared" si="551"/>
        <v>#N/A</v>
      </c>
      <c r="DO503" s="14" t="e">
        <f t="shared" si="551"/>
        <v>#N/A</v>
      </c>
      <c r="DP503" s="14" t="e">
        <f t="shared" si="551"/>
        <v>#N/A</v>
      </c>
      <c r="DQ503" s="14" t="e">
        <f t="shared" si="549"/>
        <v>#N/A</v>
      </c>
      <c r="DR503" s="14" t="e">
        <f t="shared" si="549"/>
        <v>#N/A</v>
      </c>
      <c r="DS503" s="14" t="e">
        <f t="shared" si="529"/>
        <v>#N/A</v>
      </c>
      <c r="DT503" s="14" t="e">
        <f t="shared" si="529"/>
        <v>#N/A</v>
      </c>
      <c r="DU503" s="14" t="e">
        <f t="shared" si="529"/>
        <v>#N/A</v>
      </c>
      <c r="DV503" s="14" t="e">
        <f t="shared" si="529"/>
        <v>#N/A</v>
      </c>
      <c r="DW503" s="14" t="e">
        <f t="shared" si="565"/>
        <v>#N/A</v>
      </c>
      <c r="DX503" s="14" t="e">
        <f t="shared" si="565"/>
        <v>#N/A</v>
      </c>
      <c r="DY503" s="14" t="e">
        <f t="shared" si="565"/>
        <v>#N/A</v>
      </c>
      <c r="DZ503" s="14" t="e">
        <f t="shared" si="560"/>
        <v>#N/A</v>
      </c>
    </row>
    <row r="504" spans="3:130">
      <c r="C504" s="18">
        <v>2054</v>
      </c>
      <c r="D504" s="25"/>
      <c r="E504" s="25"/>
      <c r="F504" s="25"/>
      <c r="G504" s="25"/>
      <c r="H504" s="25"/>
      <c r="I504" s="25"/>
      <c r="J504" s="25"/>
      <c r="K504" s="25"/>
      <c r="L504" s="25"/>
      <c r="M504" s="25"/>
      <c r="N504" s="25"/>
      <c r="O504" s="25"/>
      <c r="P504" s="25"/>
      <c r="Q504" s="25"/>
      <c r="R504" s="25"/>
      <c r="S504" s="25"/>
      <c r="T504" s="25"/>
      <c r="U504" s="25"/>
      <c r="V504" s="25"/>
      <c r="W504" s="25"/>
      <c r="X504" s="25"/>
      <c r="Y504" s="25"/>
      <c r="Z504" s="25"/>
      <c r="AA504" s="25"/>
      <c r="AB504" s="25"/>
      <c r="AC504" s="25"/>
      <c r="AD504" s="25"/>
      <c r="AE504" s="25"/>
      <c r="AF504" s="25"/>
      <c r="AG504" s="25"/>
      <c r="AH504" s="25"/>
      <c r="AI504" s="25"/>
      <c r="AJ504" s="25"/>
      <c r="AK504" s="25"/>
      <c r="AL504" s="25">
        <f t="shared" si="555"/>
        <v>0</v>
      </c>
      <c r="AM504" s="25">
        <f t="shared" si="556"/>
        <v>0</v>
      </c>
      <c r="AN504" s="25">
        <f t="shared" si="557"/>
        <v>0</v>
      </c>
      <c r="AO504" s="25">
        <f t="shared" si="558"/>
        <v>0</v>
      </c>
      <c r="AP504" s="25">
        <f t="shared" si="559"/>
        <v>0</v>
      </c>
      <c r="AQ504" s="25">
        <f t="shared" si="561"/>
        <v>0</v>
      </c>
      <c r="AR504" s="25">
        <f t="shared" si="563"/>
        <v>0</v>
      </c>
      <c r="AS504" s="25">
        <f t="shared" si="566"/>
        <v>0</v>
      </c>
      <c r="AT504" s="25">
        <f t="shared" si="568"/>
        <v>0</v>
      </c>
      <c r="AU504" s="25">
        <f t="shared" si="569"/>
        <v>28.363636363636267</v>
      </c>
      <c r="AV504" s="25">
        <f t="shared" si="570"/>
        <v>30.272727272727284</v>
      </c>
      <c r="AW504" s="25">
        <f t="shared" si="572"/>
        <v>32.181818181818194</v>
      </c>
      <c r="AX504" s="25">
        <f t="shared" si="574"/>
        <v>34.090909090909101</v>
      </c>
      <c r="AY504" s="25">
        <f t="shared" si="575"/>
        <v>35.727272727272741</v>
      </c>
      <c r="AZ504" s="25">
        <f t="shared" si="576"/>
        <v>37.090909090909101</v>
      </c>
      <c r="BA504" s="25">
        <f t="shared" si="577"/>
        <v>38.181818181818194</v>
      </c>
      <c r="BB504" s="25">
        <f t="shared" si="578"/>
        <v>39.545454545454561</v>
      </c>
      <c r="BC504" s="25" t="e">
        <f t="shared" si="579"/>
        <v>#N/A</v>
      </c>
      <c r="BD504" s="25" t="e">
        <f t="shared" ref="BD504:BD510" si="580">VLOOKUP($C$118,$D$3:$K$63,$A$74,0)*(B452-B451)</f>
        <v>#N/A</v>
      </c>
      <c r="BE504" s="25" t="e">
        <f>VLOOKUP($C$119,$D$3:$K$63,$A$74,0)*(B451-B450)</f>
        <v>#N/A</v>
      </c>
      <c r="BF504" s="25" t="e">
        <f>VLOOKUP($C$120,$D$3:$K$63,$A$74,0)*B450</f>
        <v>#N/A</v>
      </c>
      <c r="BG504" s="25"/>
      <c r="BH504" s="25"/>
      <c r="BI504" s="25"/>
      <c r="BJ504" s="25"/>
      <c r="BK504" s="25"/>
      <c r="BL504" s="25"/>
      <c r="BM504" s="21" t="e">
        <f t="shared" si="510"/>
        <v>#N/A</v>
      </c>
      <c r="BP504" s="18">
        <v>2054</v>
      </c>
      <c r="BQ504" s="14" t="e">
        <f t="shared" si="573"/>
        <v>#N/A</v>
      </c>
      <c r="BR504" s="14" t="e">
        <f t="shared" si="573"/>
        <v>#N/A</v>
      </c>
      <c r="BS504" s="14" t="e">
        <f t="shared" si="573"/>
        <v>#N/A</v>
      </c>
      <c r="BT504" s="14" t="e">
        <f t="shared" si="573"/>
        <v>#N/A</v>
      </c>
      <c r="BU504" s="14" t="e">
        <f t="shared" si="573"/>
        <v>#N/A</v>
      </c>
      <c r="BV504" s="14" t="e">
        <f t="shared" si="573"/>
        <v>#N/A</v>
      </c>
      <c r="BW504" s="14" t="e">
        <f t="shared" si="573"/>
        <v>#N/A</v>
      </c>
      <c r="BX504" s="14" t="e">
        <f t="shared" si="573"/>
        <v>#N/A</v>
      </c>
      <c r="BY504" s="14" t="e">
        <f t="shared" si="573"/>
        <v>#N/A</v>
      </c>
      <c r="BZ504" s="14" t="e">
        <f t="shared" si="573"/>
        <v>#N/A</v>
      </c>
      <c r="CA504" s="14" t="e">
        <f t="shared" si="573"/>
        <v>#N/A</v>
      </c>
      <c r="CB504" s="14" t="e">
        <f t="shared" si="573"/>
        <v>#N/A</v>
      </c>
      <c r="CC504" s="14" t="e">
        <f t="shared" si="573"/>
        <v>#N/A</v>
      </c>
      <c r="CD504" s="14" t="e">
        <f t="shared" si="573"/>
        <v>#N/A</v>
      </c>
      <c r="CE504" s="14" t="e">
        <f t="shared" si="573"/>
        <v>#N/A</v>
      </c>
      <c r="CF504" s="14" t="e">
        <f t="shared" si="571"/>
        <v>#N/A</v>
      </c>
      <c r="CG504" s="14" t="e">
        <f t="shared" si="564"/>
        <v>#N/A</v>
      </c>
      <c r="CH504" s="14" t="e">
        <f t="shared" si="564"/>
        <v>#N/A</v>
      </c>
      <c r="CI504" s="14" t="e">
        <f t="shared" si="564"/>
        <v>#N/A</v>
      </c>
      <c r="CJ504" s="14" t="e">
        <f t="shared" si="564"/>
        <v>#N/A</v>
      </c>
      <c r="CK504" s="14" t="e">
        <f t="shared" si="564"/>
        <v>#N/A</v>
      </c>
      <c r="CL504" s="14" t="e">
        <f t="shared" si="562"/>
        <v>#N/A</v>
      </c>
      <c r="CM504" s="14" t="e">
        <f t="shared" si="562"/>
        <v>#N/A</v>
      </c>
      <c r="CN504" s="14" t="e">
        <f t="shared" si="562"/>
        <v>#N/A</v>
      </c>
      <c r="CO504" s="14" t="e">
        <f t="shared" si="562"/>
        <v>#N/A</v>
      </c>
      <c r="CP504" s="14" t="e">
        <f t="shared" si="562"/>
        <v>#N/A</v>
      </c>
      <c r="CQ504" s="14" t="e">
        <f t="shared" si="562"/>
        <v>#N/A</v>
      </c>
      <c r="CR504" s="14" t="e">
        <f t="shared" si="562"/>
        <v>#N/A</v>
      </c>
      <c r="CS504" s="14" t="e">
        <f t="shared" si="562"/>
        <v>#N/A</v>
      </c>
      <c r="CT504" s="14" t="e">
        <f t="shared" si="562"/>
        <v>#N/A</v>
      </c>
      <c r="CU504" s="14" t="e">
        <f t="shared" si="562"/>
        <v>#N/A</v>
      </c>
      <c r="CV504" s="14" t="e">
        <f t="shared" si="562"/>
        <v>#N/A</v>
      </c>
      <c r="CW504" s="14" t="e">
        <f t="shared" si="542"/>
        <v>#N/A</v>
      </c>
      <c r="CX504" s="14" t="e">
        <f t="shared" si="542"/>
        <v>#N/A</v>
      </c>
      <c r="CY504" s="14" t="e">
        <f t="shared" si="567"/>
        <v>#N/A</v>
      </c>
      <c r="CZ504" s="14" t="e">
        <f t="shared" si="567"/>
        <v>#N/A</v>
      </c>
      <c r="DA504" s="14" t="e">
        <f t="shared" si="567"/>
        <v>#N/A</v>
      </c>
      <c r="DB504" s="14" t="e">
        <f t="shared" si="567"/>
        <v>#N/A</v>
      </c>
      <c r="DC504" s="14" t="e">
        <f t="shared" si="567"/>
        <v>#N/A</v>
      </c>
      <c r="DD504" s="14" t="e">
        <f t="shared" si="567"/>
        <v>#N/A</v>
      </c>
      <c r="DE504" s="14" t="e">
        <f t="shared" si="567"/>
        <v>#N/A</v>
      </c>
      <c r="DF504" s="14" t="e">
        <f t="shared" si="567"/>
        <v>#N/A</v>
      </c>
      <c r="DG504" s="14" t="e">
        <f t="shared" si="567"/>
        <v>#N/A</v>
      </c>
      <c r="DH504" s="14" t="e">
        <f t="shared" si="567"/>
        <v>#N/A</v>
      </c>
      <c r="DI504" s="14" t="e">
        <f t="shared" si="567"/>
        <v>#N/A</v>
      </c>
      <c r="DJ504" s="14" t="e">
        <f t="shared" si="567"/>
        <v>#N/A</v>
      </c>
      <c r="DK504" s="14" t="e">
        <f t="shared" si="567"/>
        <v>#N/A</v>
      </c>
      <c r="DL504" s="14" t="e">
        <f t="shared" si="567"/>
        <v>#N/A</v>
      </c>
      <c r="DM504" s="14" t="e">
        <f t="shared" si="567"/>
        <v>#N/A</v>
      </c>
      <c r="DN504" s="14" t="e">
        <f t="shared" si="551"/>
        <v>#N/A</v>
      </c>
      <c r="DO504" s="14" t="e">
        <f t="shared" si="551"/>
        <v>#N/A</v>
      </c>
      <c r="DP504" s="14" t="e">
        <f t="shared" si="551"/>
        <v>#N/A</v>
      </c>
      <c r="DQ504" s="14" t="e">
        <f t="shared" si="549"/>
        <v>#N/A</v>
      </c>
      <c r="DR504" s="14" t="e">
        <f t="shared" si="549"/>
        <v>#N/A</v>
      </c>
      <c r="DS504" s="14" t="e">
        <f t="shared" si="529"/>
        <v>#N/A</v>
      </c>
      <c r="DT504" s="14" t="e">
        <f t="shared" si="529"/>
        <v>#N/A</v>
      </c>
      <c r="DU504" s="14" t="e">
        <f t="shared" si="529"/>
        <v>#N/A</v>
      </c>
      <c r="DV504" s="14" t="e">
        <f t="shared" si="529"/>
        <v>#N/A</v>
      </c>
      <c r="DW504" s="14" t="e">
        <f t="shared" si="565"/>
        <v>#N/A</v>
      </c>
      <c r="DX504" s="14" t="e">
        <f t="shared" si="565"/>
        <v>#N/A</v>
      </c>
      <c r="DY504" s="14" t="e">
        <f t="shared" si="565"/>
        <v>#N/A</v>
      </c>
      <c r="DZ504" s="14" t="e">
        <f t="shared" si="560"/>
        <v>#N/A</v>
      </c>
    </row>
    <row r="505" spans="3:130">
      <c r="C505" s="18">
        <v>2055</v>
      </c>
      <c r="D505" s="25"/>
      <c r="E505" s="25"/>
      <c r="F505" s="25"/>
      <c r="G505" s="25"/>
      <c r="H505" s="25"/>
      <c r="I505" s="25"/>
      <c r="J505" s="25"/>
      <c r="K505" s="25"/>
      <c r="L505" s="25"/>
      <c r="M505" s="25"/>
      <c r="N505" s="25"/>
      <c r="O505" s="25"/>
      <c r="P505" s="25"/>
      <c r="Q505" s="25"/>
      <c r="R505" s="25"/>
      <c r="S505" s="25"/>
      <c r="T505" s="25"/>
      <c r="U505" s="25"/>
      <c r="V505" s="25"/>
      <c r="W505" s="25"/>
      <c r="X505" s="25"/>
      <c r="Y505" s="25"/>
      <c r="Z505" s="25"/>
      <c r="AA505" s="25"/>
      <c r="AB505" s="25"/>
      <c r="AC505" s="25"/>
      <c r="AD505" s="25"/>
      <c r="AE505" s="25"/>
      <c r="AF505" s="25"/>
      <c r="AG505" s="25"/>
      <c r="AH505" s="25"/>
      <c r="AI505" s="25"/>
      <c r="AJ505" s="25"/>
      <c r="AK505" s="25"/>
      <c r="AL505" s="25"/>
      <c r="AM505" s="25">
        <f t="shared" si="556"/>
        <v>0</v>
      </c>
      <c r="AN505" s="25">
        <f t="shared" si="557"/>
        <v>0</v>
      </c>
      <c r="AO505" s="25">
        <f t="shared" si="558"/>
        <v>0</v>
      </c>
      <c r="AP505" s="25">
        <f t="shared" si="559"/>
        <v>0</v>
      </c>
      <c r="AQ505" s="25">
        <f t="shared" si="561"/>
        <v>0</v>
      </c>
      <c r="AR505" s="25">
        <f t="shared" si="563"/>
        <v>0</v>
      </c>
      <c r="AS505" s="25">
        <f t="shared" si="566"/>
        <v>0</v>
      </c>
      <c r="AT505" s="25">
        <f t="shared" si="568"/>
        <v>0</v>
      </c>
      <c r="AU505" s="25">
        <f t="shared" si="569"/>
        <v>0</v>
      </c>
      <c r="AV505" s="25">
        <f t="shared" si="570"/>
        <v>30.27272727272717</v>
      </c>
      <c r="AW505" s="25">
        <f t="shared" si="572"/>
        <v>32.181818181818194</v>
      </c>
      <c r="AX505" s="25">
        <f t="shared" si="574"/>
        <v>34.090909090909101</v>
      </c>
      <c r="AY505" s="25">
        <f t="shared" si="575"/>
        <v>35.727272727272741</v>
      </c>
      <c r="AZ505" s="25">
        <f t="shared" si="576"/>
        <v>37.090909090909101</v>
      </c>
      <c r="BA505" s="25">
        <f t="shared" si="577"/>
        <v>38.181818181818194</v>
      </c>
      <c r="BB505" s="25">
        <f t="shared" si="578"/>
        <v>39.545454545454561</v>
      </c>
      <c r="BC505" s="25" t="e">
        <f t="shared" si="579"/>
        <v>#N/A</v>
      </c>
      <c r="BD505" s="25" t="e">
        <f t="shared" si="580"/>
        <v>#N/A</v>
      </c>
      <c r="BE505" s="25" t="e">
        <f t="shared" ref="BE505:BE510" si="581">VLOOKUP($C$119,$D$3:$K$63,$A$74,0)*(B452-B451)</f>
        <v>#N/A</v>
      </c>
      <c r="BF505" s="25" t="e">
        <f>VLOOKUP($C$120,$D$3:$K$63,$A$74,0)*(B451-B450)</f>
        <v>#N/A</v>
      </c>
      <c r="BG505" s="25" t="e">
        <f>VLOOKUP($C$121,$D$3:$K$63,$A$74,0)*B450</f>
        <v>#N/A</v>
      </c>
      <c r="BH505" s="25"/>
      <c r="BI505" s="25"/>
      <c r="BJ505" s="25"/>
      <c r="BK505" s="25"/>
      <c r="BL505" s="25"/>
      <c r="BM505" s="21" t="e">
        <f t="shared" si="510"/>
        <v>#N/A</v>
      </c>
      <c r="BP505" s="18">
        <v>2055</v>
      </c>
      <c r="BQ505" s="14" t="e">
        <f t="shared" si="573"/>
        <v>#N/A</v>
      </c>
      <c r="BR505" s="14" t="e">
        <f t="shared" si="573"/>
        <v>#N/A</v>
      </c>
      <c r="BS505" s="14" t="e">
        <f t="shared" si="573"/>
        <v>#N/A</v>
      </c>
      <c r="BT505" s="14" t="e">
        <f t="shared" si="573"/>
        <v>#N/A</v>
      </c>
      <c r="BU505" s="14" t="e">
        <f t="shared" si="573"/>
        <v>#N/A</v>
      </c>
      <c r="BV505" s="14" t="e">
        <f t="shared" si="573"/>
        <v>#N/A</v>
      </c>
      <c r="BW505" s="14" t="e">
        <f t="shared" si="573"/>
        <v>#N/A</v>
      </c>
      <c r="BX505" s="14" t="e">
        <f t="shared" si="573"/>
        <v>#N/A</v>
      </c>
      <c r="BY505" s="14" t="e">
        <f t="shared" si="573"/>
        <v>#N/A</v>
      </c>
      <c r="BZ505" s="14" t="e">
        <f t="shared" si="573"/>
        <v>#N/A</v>
      </c>
      <c r="CA505" s="14" t="e">
        <f t="shared" si="573"/>
        <v>#N/A</v>
      </c>
      <c r="CB505" s="14" t="e">
        <f t="shared" si="573"/>
        <v>#N/A</v>
      </c>
      <c r="CC505" s="14" t="e">
        <f t="shared" si="573"/>
        <v>#N/A</v>
      </c>
      <c r="CD505" s="14" t="e">
        <f t="shared" si="573"/>
        <v>#N/A</v>
      </c>
      <c r="CE505" s="14" t="e">
        <f t="shared" si="573"/>
        <v>#N/A</v>
      </c>
      <c r="CF505" s="14" t="e">
        <f t="shared" si="571"/>
        <v>#N/A</v>
      </c>
      <c r="CG505" s="14" t="e">
        <f t="shared" si="564"/>
        <v>#N/A</v>
      </c>
      <c r="CH505" s="14" t="e">
        <f t="shared" si="564"/>
        <v>#N/A</v>
      </c>
      <c r="CI505" s="14" t="e">
        <f t="shared" si="564"/>
        <v>#N/A</v>
      </c>
      <c r="CJ505" s="14" t="e">
        <f t="shared" si="564"/>
        <v>#N/A</v>
      </c>
      <c r="CK505" s="14" t="e">
        <f t="shared" si="564"/>
        <v>#N/A</v>
      </c>
      <c r="CL505" s="14" t="e">
        <f t="shared" si="562"/>
        <v>#N/A</v>
      </c>
      <c r="CM505" s="14" t="e">
        <f t="shared" si="562"/>
        <v>#N/A</v>
      </c>
      <c r="CN505" s="14" t="e">
        <f t="shared" si="562"/>
        <v>#N/A</v>
      </c>
      <c r="CO505" s="14" t="e">
        <f t="shared" si="562"/>
        <v>#N/A</v>
      </c>
      <c r="CP505" s="14" t="e">
        <f t="shared" si="562"/>
        <v>#N/A</v>
      </c>
      <c r="CQ505" s="14" t="e">
        <f t="shared" si="562"/>
        <v>#N/A</v>
      </c>
      <c r="CR505" s="14" t="e">
        <f t="shared" si="562"/>
        <v>#N/A</v>
      </c>
      <c r="CS505" s="14" t="e">
        <f t="shared" si="562"/>
        <v>#N/A</v>
      </c>
      <c r="CT505" s="14" t="e">
        <f t="shared" si="562"/>
        <v>#N/A</v>
      </c>
      <c r="CU505" s="14" t="e">
        <f t="shared" si="562"/>
        <v>#N/A</v>
      </c>
      <c r="CV505" s="14" t="e">
        <f t="shared" si="562"/>
        <v>#N/A</v>
      </c>
      <c r="CW505" s="14" t="e">
        <f t="shared" si="542"/>
        <v>#N/A</v>
      </c>
      <c r="CX505" s="14" t="e">
        <f t="shared" si="542"/>
        <v>#N/A</v>
      </c>
      <c r="CY505" s="14" t="e">
        <f t="shared" si="567"/>
        <v>#N/A</v>
      </c>
      <c r="CZ505" s="14" t="e">
        <f t="shared" si="567"/>
        <v>#N/A</v>
      </c>
      <c r="DA505" s="14" t="e">
        <f t="shared" si="567"/>
        <v>#N/A</v>
      </c>
      <c r="DB505" s="14" t="e">
        <f t="shared" si="567"/>
        <v>#N/A</v>
      </c>
      <c r="DC505" s="14" t="e">
        <f t="shared" si="567"/>
        <v>#N/A</v>
      </c>
      <c r="DD505" s="14" t="e">
        <f t="shared" si="567"/>
        <v>#N/A</v>
      </c>
      <c r="DE505" s="14" t="e">
        <f t="shared" si="567"/>
        <v>#N/A</v>
      </c>
      <c r="DF505" s="14" t="e">
        <f t="shared" si="567"/>
        <v>#N/A</v>
      </c>
      <c r="DG505" s="14" t="e">
        <f t="shared" si="567"/>
        <v>#N/A</v>
      </c>
      <c r="DH505" s="14" t="e">
        <f t="shared" si="567"/>
        <v>#N/A</v>
      </c>
      <c r="DI505" s="14" t="e">
        <f t="shared" si="567"/>
        <v>#N/A</v>
      </c>
      <c r="DJ505" s="14" t="e">
        <f t="shared" si="567"/>
        <v>#N/A</v>
      </c>
      <c r="DK505" s="14" t="e">
        <f t="shared" si="567"/>
        <v>#N/A</v>
      </c>
      <c r="DL505" s="14" t="e">
        <f t="shared" si="567"/>
        <v>#N/A</v>
      </c>
      <c r="DM505" s="14" t="e">
        <f t="shared" si="567"/>
        <v>#N/A</v>
      </c>
      <c r="DN505" s="14" t="e">
        <f t="shared" si="551"/>
        <v>#N/A</v>
      </c>
      <c r="DO505" s="14" t="e">
        <f t="shared" si="551"/>
        <v>#N/A</v>
      </c>
      <c r="DP505" s="14" t="e">
        <f t="shared" si="551"/>
        <v>#N/A</v>
      </c>
      <c r="DQ505" s="14" t="e">
        <f t="shared" si="549"/>
        <v>#N/A</v>
      </c>
      <c r="DR505" s="14" t="e">
        <f t="shared" si="549"/>
        <v>#N/A</v>
      </c>
      <c r="DS505" s="14" t="e">
        <f t="shared" si="529"/>
        <v>#N/A</v>
      </c>
      <c r="DT505" s="14" t="e">
        <f t="shared" si="529"/>
        <v>#N/A</v>
      </c>
      <c r="DU505" s="14" t="e">
        <f t="shared" si="529"/>
        <v>#N/A</v>
      </c>
      <c r="DV505" s="14" t="e">
        <f t="shared" si="529"/>
        <v>#N/A</v>
      </c>
      <c r="DW505" s="14" t="e">
        <f t="shared" si="565"/>
        <v>#N/A</v>
      </c>
      <c r="DX505" s="14" t="e">
        <f t="shared" si="565"/>
        <v>#N/A</v>
      </c>
      <c r="DY505" s="14" t="e">
        <f t="shared" si="565"/>
        <v>#N/A</v>
      </c>
      <c r="DZ505" s="14" t="e">
        <f t="shared" si="560"/>
        <v>#N/A</v>
      </c>
    </row>
    <row r="506" spans="3:130">
      <c r="C506" s="18">
        <v>2056</v>
      </c>
      <c r="D506" s="25"/>
      <c r="E506" s="25"/>
      <c r="F506" s="25"/>
      <c r="G506" s="25"/>
      <c r="H506" s="25"/>
      <c r="I506" s="25"/>
      <c r="J506" s="25"/>
      <c r="K506" s="25"/>
      <c r="L506" s="25"/>
      <c r="M506" s="25"/>
      <c r="N506" s="25"/>
      <c r="O506" s="25"/>
      <c r="P506" s="25"/>
      <c r="Q506" s="25"/>
      <c r="R506" s="25"/>
      <c r="S506" s="25"/>
      <c r="T506" s="25"/>
      <c r="U506" s="25"/>
      <c r="V506" s="25"/>
      <c r="W506" s="25"/>
      <c r="X506" s="25"/>
      <c r="Y506" s="25"/>
      <c r="Z506" s="25"/>
      <c r="AA506" s="25"/>
      <c r="AB506" s="25"/>
      <c r="AC506" s="25"/>
      <c r="AD506" s="25"/>
      <c r="AE506" s="25"/>
      <c r="AF506" s="25"/>
      <c r="AG506" s="25"/>
      <c r="AH506" s="25"/>
      <c r="AI506" s="25"/>
      <c r="AJ506" s="25"/>
      <c r="AK506" s="25"/>
      <c r="AL506" s="25"/>
      <c r="AM506" s="25"/>
      <c r="AN506" s="25">
        <f t="shared" si="557"/>
        <v>0</v>
      </c>
      <c r="AO506" s="25">
        <f t="shared" si="558"/>
        <v>0</v>
      </c>
      <c r="AP506" s="25">
        <f t="shared" si="559"/>
        <v>0</v>
      </c>
      <c r="AQ506" s="25">
        <f t="shared" si="561"/>
        <v>0</v>
      </c>
      <c r="AR506" s="25">
        <f t="shared" si="563"/>
        <v>0</v>
      </c>
      <c r="AS506" s="25">
        <f t="shared" si="566"/>
        <v>0</v>
      </c>
      <c r="AT506" s="25">
        <f t="shared" si="568"/>
        <v>0</v>
      </c>
      <c r="AU506" s="25">
        <f t="shared" si="569"/>
        <v>0</v>
      </c>
      <c r="AV506" s="25">
        <f t="shared" si="570"/>
        <v>0</v>
      </c>
      <c r="AW506" s="25">
        <f t="shared" si="572"/>
        <v>32.181818181818073</v>
      </c>
      <c r="AX506" s="25">
        <f t="shared" si="574"/>
        <v>34.090909090909101</v>
      </c>
      <c r="AY506" s="25">
        <f t="shared" si="575"/>
        <v>35.727272727272741</v>
      </c>
      <c r="AZ506" s="25">
        <f t="shared" si="576"/>
        <v>37.090909090909101</v>
      </c>
      <c r="BA506" s="25">
        <f t="shared" si="577"/>
        <v>38.181818181818194</v>
      </c>
      <c r="BB506" s="25">
        <f t="shared" si="578"/>
        <v>39.545454545454561</v>
      </c>
      <c r="BC506" s="25" t="e">
        <f t="shared" si="579"/>
        <v>#N/A</v>
      </c>
      <c r="BD506" s="25" t="e">
        <f t="shared" si="580"/>
        <v>#N/A</v>
      </c>
      <c r="BE506" s="25" t="e">
        <f t="shared" si="581"/>
        <v>#N/A</v>
      </c>
      <c r="BF506" s="25" t="e">
        <f t="shared" ref="BF506:BF510" si="582">VLOOKUP($C$120,$D$3:$K$63,$A$74,0)*(B452-B451)</f>
        <v>#N/A</v>
      </c>
      <c r="BG506" s="25" t="e">
        <f>VLOOKUP($C$121,$D$3:$K$63,$A$74,0)*(B451-B450)</f>
        <v>#N/A</v>
      </c>
      <c r="BH506" s="25" t="e">
        <f>VLOOKUP($C$122,$D$3:$K$63,$A$74,0)*B450</f>
        <v>#N/A</v>
      </c>
      <c r="BI506" s="25"/>
      <c r="BJ506" s="25"/>
      <c r="BK506" s="25"/>
      <c r="BL506" s="25"/>
      <c r="BM506" s="21" t="e">
        <f t="shared" si="510"/>
        <v>#N/A</v>
      </c>
      <c r="BP506" s="18">
        <v>2056</v>
      </c>
      <c r="BQ506" s="14" t="e">
        <f t="shared" si="573"/>
        <v>#N/A</v>
      </c>
      <c r="BR506" s="14" t="e">
        <f t="shared" si="573"/>
        <v>#N/A</v>
      </c>
      <c r="BS506" s="14" t="e">
        <f t="shared" si="573"/>
        <v>#N/A</v>
      </c>
      <c r="BT506" s="14" t="e">
        <f t="shared" si="573"/>
        <v>#N/A</v>
      </c>
      <c r="BU506" s="14" t="e">
        <f t="shared" si="573"/>
        <v>#N/A</v>
      </c>
      <c r="BV506" s="14" t="e">
        <f t="shared" si="573"/>
        <v>#N/A</v>
      </c>
      <c r="BW506" s="14" t="e">
        <f t="shared" si="573"/>
        <v>#N/A</v>
      </c>
      <c r="BX506" s="14" t="e">
        <f t="shared" si="573"/>
        <v>#N/A</v>
      </c>
      <c r="BY506" s="14" t="e">
        <f t="shared" si="573"/>
        <v>#N/A</v>
      </c>
      <c r="BZ506" s="14" t="e">
        <f t="shared" si="573"/>
        <v>#N/A</v>
      </c>
      <c r="CA506" s="14" t="e">
        <f t="shared" si="573"/>
        <v>#N/A</v>
      </c>
      <c r="CB506" s="14" t="e">
        <f t="shared" si="573"/>
        <v>#N/A</v>
      </c>
      <c r="CC506" s="14" t="e">
        <f t="shared" si="573"/>
        <v>#N/A</v>
      </c>
      <c r="CD506" s="14" t="e">
        <f t="shared" si="573"/>
        <v>#N/A</v>
      </c>
      <c r="CE506" s="14" t="e">
        <f t="shared" si="573"/>
        <v>#N/A</v>
      </c>
      <c r="CF506" s="14" t="e">
        <f t="shared" si="571"/>
        <v>#N/A</v>
      </c>
      <c r="CG506" s="14" t="e">
        <f t="shared" si="564"/>
        <v>#N/A</v>
      </c>
      <c r="CH506" s="14" t="e">
        <f t="shared" si="564"/>
        <v>#N/A</v>
      </c>
      <c r="CI506" s="14" t="e">
        <f t="shared" si="564"/>
        <v>#N/A</v>
      </c>
      <c r="CJ506" s="14" t="e">
        <f t="shared" si="564"/>
        <v>#N/A</v>
      </c>
      <c r="CK506" s="14" t="e">
        <f t="shared" si="564"/>
        <v>#N/A</v>
      </c>
      <c r="CL506" s="14" t="e">
        <f t="shared" si="562"/>
        <v>#N/A</v>
      </c>
      <c r="CM506" s="14" t="e">
        <f t="shared" si="562"/>
        <v>#N/A</v>
      </c>
      <c r="CN506" s="14" t="e">
        <f t="shared" si="562"/>
        <v>#N/A</v>
      </c>
      <c r="CO506" s="14" t="e">
        <f t="shared" si="562"/>
        <v>#N/A</v>
      </c>
      <c r="CP506" s="14" t="e">
        <f t="shared" si="562"/>
        <v>#N/A</v>
      </c>
      <c r="CQ506" s="14" t="e">
        <f t="shared" si="562"/>
        <v>#N/A</v>
      </c>
      <c r="CR506" s="14" t="e">
        <f t="shared" si="562"/>
        <v>#N/A</v>
      </c>
      <c r="CS506" s="14" t="e">
        <f t="shared" si="562"/>
        <v>#N/A</v>
      </c>
      <c r="CT506" s="14" t="e">
        <f t="shared" si="562"/>
        <v>#N/A</v>
      </c>
      <c r="CU506" s="14" t="e">
        <f t="shared" si="562"/>
        <v>#N/A</v>
      </c>
      <c r="CV506" s="14" t="e">
        <f t="shared" si="562"/>
        <v>#N/A</v>
      </c>
      <c r="CW506" s="14" t="e">
        <f t="shared" si="542"/>
        <v>#N/A</v>
      </c>
      <c r="CX506" s="14" t="e">
        <f t="shared" si="542"/>
        <v>#N/A</v>
      </c>
      <c r="CY506" s="14" t="e">
        <f t="shared" si="567"/>
        <v>#N/A</v>
      </c>
      <c r="CZ506" s="14" t="e">
        <f t="shared" si="567"/>
        <v>#N/A</v>
      </c>
      <c r="DA506" s="14" t="e">
        <f t="shared" si="567"/>
        <v>#N/A</v>
      </c>
      <c r="DB506" s="14" t="e">
        <f t="shared" si="567"/>
        <v>#N/A</v>
      </c>
      <c r="DC506" s="14" t="e">
        <f t="shared" si="567"/>
        <v>#N/A</v>
      </c>
      <c r="DD506" s="14" t="e">
        <f t="shared" si="567"/>
        <v>#N/A</v>
      </c>
      <c r="DE506" s="14" t="e">
        <f t="shared" si="567"/>
        <v>#N/A</v>
      </c>
      <c r="DF506" s="14" t="e">
        <f t="shared" si="567"/>
        <v>#N/A</v>
      </c>
      <c r="DG506" s="14" t="e">
        <f t="shared" si="567"/>
        <v>#N/A</v>
      </c>
      <c r="DH506" s="14" t="e">
        <f t="shared" si="567"/>
        <v>#N/A</v>
      </c>
      <c r="DI506" s="14" t="e">
        <f t="shared" si="567"/>
        <v>#N/A</v>
      </c>
      <c r="DJ506" s="14" t="e">
        <f t="shared" si="567"/>
        <v>#N/A</v>
      </c>
      <c r="DK506" s="14" t="e">
        <f t="shared" si="567"/>
        <v>#N/A</v>
      </c>
      <c r="DL506" s="14" t="e">
        <f t="shared" si="567"/>
        <v>#N/A</v>
      </c>
      <c r="DM506" s="14" t="e">
        <f t="shared" si="567"/>
        <v>#N/A</v>
      </c>
      <c r="DN506" s="14" t="e">
        <f t="shared" si="551"/>
        <v>#N/A</v>
      </c>
      <c r="DO506" s="14" t="e">
        <f t="shared" si="551"/>
        <v>#N/A</v>
      </c>
      <c r="DP506" s="14" t="e">
        <f t="shared" si="551"/>
        <v>#N/A</v>
      </c>
      <c r="DQ506" s="14" t="e">
        <f t="shared" si="549"/>
        <v>#N/A</v>
      </c>
      <c r="DR506" s="14" t="e">
        <f t="shared" si="549"/>
        <v>#N/A</v>
      </c>
      <c r="DS506" s="14" t="e">
        <f t="shared" si="529"/>
        <v>#N/A</v>
      </c>
      <c r="DT506" s="14" t="e">
        <f t="shared" si="529"/>
        <v>#N/A</v>
      </c>
      <c r="DU506" s="14" t="e">
        <f t="shared" si="529"/>
        <v>#N/A</v>
      </c>
      <c r="DV506" s="14" t="e">
        <f t="shared" si="529"/>
        <v>#N/A</v>
      </c>
      <c r="DW506" s="14" t="e">
        <f t="shared" si="565"/>
        <v>#N/A</v>
      </c>
      <c r="DX506" s="14" t="e">
        <f t="shared" si="565"/>
        <v>#N/A</v>
      </c>
      <c r="DY506" s="14" t="e">
        <f t="shared" si="565"/>
        <v>#N/A</v>
      </c>
      <c r="DZ506" s="14" t="e">
        <f t="shared" si="560"/>
        <v>#N/A</v>
      </c>
    </row>
    <row r="507" spans="3:130">
      <c r="C507" s="18">
        <v>2057</v>
      </c>
      <c r="D507" s="25"/>
      <c r="E507" s="25"/>
      <c r="F507" s="25"/>
      <c r="G507" s="25"/>
      <c r="H507" s="25"/>
      <c r="I507" s="25"/>
      <c r="J507" s="25"/>
      <c r="K507" s="25"/>
      <c r="L507" s="25"/>
      <c r="M507" s="25"/>
      <c r="N507" s="25"/>
      <c r="O507" s="25"/>
      <c r="P507" s="25"/>
      <c r="Q507" s="25"/>
      <c r="R507" s="25"/>
      <c r="S507" s="25"/>
      <c r="T507" s="25"/>
      <c r="U507" s="25"/>
      <c r="V507" s="25"/>
      <c r="W507" s="25"/>
      <c r="X507" s="25"/>
      <c r="Y507" s="25"/>
      <c r="Z507" s="25"/>
      <c r="AA507" s="25"/>
      <c r="AB507" s="25"/>
      <c r="AC507" s="25"/>
      <c r="AD507" s="25"/>
      <c r="AE507" s="25"/>
      <c r="AF507" s="25"/>
      <c r="AG507" s="25"/>
      <c r="AH507" s="25"/>
      <c r="AI507" s="25"/>
      <c r="AJ507" s="25"/>
      <c r="AK507" s="25"/>
      <c r="AL507" s="25"/>
      <c r="AM507" s="25"/>
      <c r="AN507" s="25"/>
      <c r="AO507" s="25">
        <f t="shared" si="558"/>
        <v>0</v>
      </c>
      <c r="AP507" s="25">
        <f t="shared" si="559"/>
        <v>0</v>
      </c>
      <c r="AQ507" s="25">
        <f t="shared" si="561"/>
        <v>0</v>
      </c>
      <c r="AR507" s="25">
        <f t="shared" si="563"/>
        <v>0</v>
      </c>
      <c r="AS507" s="25">
        <f t="shared" si="566"/>
        <v>0</v>
      </c>
      <c r="AT507" s="25">
        <f t="shared" si="568"/>
        <v>0</v>
      </c>
      <c r="AU507" s="25">
        <f t="shared" si="569"/>
        <v>0</v>
      </c>
      <c r="AV507" s="25">
        <f t="shared" si="570"/>
        <v>0</v>
      </c>
      <c r="AW507" s="25">
        <f t="shared" si="572"/>
        <v>0</v>
      </c>
      <c r="AX507" s="25">
        <f t="shared" si="574"/>
        <v>34.09090909090898</v>
      </c>
      <c r="AY507" s="25">
        <f t="shared" si="575"/>
        <v>35.727272727272741</v>
      </c>
      <c r="AZ507" s="25">
        <f t="shared" si="576"/>
        <v>37.090909090909101</v>
      </c>
      <c r="BA507" s="25">
        <f t="shared" si="577"/>
        <v>38.181818181818194</v>
      </c>
      <c r="BB507" s="25">
        <f t="shared" si="578"/>
        <v>39.545454545454561</v>
      </c>
      <c r="BC507" s="25" t="e">
        <f t="shared" si="579"/>
        <v>#N/A</v>
      </c>
      <c r="BD507" s="25" t="e">
        <f t="shared" si="580"/>
        <v>#N/A</v>
      </c>
      <c r="BE507" s="25" t="e">
        <f t="shared" si="581"/>
        <v>#N/A</v>
      </c>
      <c r="BF507" s="25" t="e">
        <f t="shared" si="582"/>
        <v>#N/A</v>
      </c>
      <c r="BG507" s="25" t="e">
        <f t="shared" ref="BG507:BG510" si="583">VLOOKUP($C$121,$D$3:$K$63,$A$74,0)*(B452-B451)</f>
        <v>#N/A</v>
      </c>
      <c r="BH507" s="25" t="e">
        <f>VLOOKUP($C$122,$D$3:$K$63,$A$74,0)*(B451-B450)</f>
        <v>#N/A</v>
      </c>
      <c r="BI507" s="25" t="e">
        <f>VLOOKUP($C$123,$D$3:$K$63,$A$74,0)*B450</f>
        <v>#N/A</v>
      </c>
      <c r="BJ507" s="25"/>
      <c r="BK507" s="25"/>
      <c r="BL507" s="25"/>
      <c r="BM507" s="21" t="e">
        <f t="shared" si="510"/>
        <v>#N/A</v>
      </c>
      <c r="BP507" s="18">
        <v>2057</v>
      </c>
      <c r="BQ507" s="14" t="e">
        <f t="shared" si="573"/>
        <v>#N/A</v>
      </c>
      <c r="BR507" s="14" t="e">
        <f t="shared" si="573"/>
        <v>#N/A</v>
      </c>
      <c r="BS507" s="14" t="e">
        <f t="shared" si="573"/>
        <v>#N/A</v>
      </c>
      <c r="BT507" s="14" t="e">
        <f t="shared" si="573"/>
        <v>#N/A</v>
      </c>
      <c r="BU507" s="14" t="e">
        <f t="shared" si="573"/>
        <v>#N/A</v>
      </c>
      <c r="BV507" s="14" t="e">
        <f t="shared" si="573"/>
        <v>#N/A</v>
      </c>
      <c r="BW507" s="14" t="e">
        <f t="shared" si="573"/>
        <v>#N/A</v>
      </c>
      <c r="BX507" s="14" t="e">
        <f t="shared" si="573"/>
        <v>#N/A</v>
      </c>
      <c r="BY507" s="14" t="e">
        <f t="shared" si="573"/>
        <v>#N/A</v>
      </c>
      <c r="BZ507" s="14" t="e">
        <f t="shared" si="573"/>
        <v>#N/A</v>
      </c>
      <c r="CA507" s="14" t="e">
        <f t="shared" si="573"/>
        <v>#N/A</v>
      </c>
      <c r="CB507" s="14" t="e">
        <f t="shared" si="573"/>
        <v>#N/A</v>
      </c>
      <c r="CC507" s="14" t="e">
        <f t="shared" si="573"/>
        <v>#N/A</v>
      </c>
      <c r="CD507" s="14" t="e">
        <f t="shared" si="573"/>
        <v>#N/A</v>
      </c>
      <c r="CE507" s="14" t="e">
        <f t="shared" si="573"/>
        <v>#N/A</v>
      </c>
      <c r="CF507" s="14" t="e">
        <f t="shared" si="571"/>
        <v>#N/A</v>
      </c>
      <c r="CG507" s="14" t="e">
        <f t="shared" si="564"/>
        <v>#N/A</v>
      </c>
      <c r="CH507" s="14" t="e">
        <f t="shared" si="564"/>
        <v>#N/A</v>
      </c>
      <c r="CI507" s="14" t="e">
        <f t="shared" si="564"/>
        <v>#N/A</v>
      </c>
      <c r="CJ507" s="14" t="e">
        <f t="shared" si="564"/>
        <v>#N/A</v>
      </c>
      <c r="CK507" s="14" t="e">
        <f t="shared" si="564"/>
        <v>#N/A</v>
      </c>
      <c r="CL507" s="14" t="e">
        <f t="shared" si="562"/>
        <v>#N/A</v>
      </c>
      <c r="CM507" s="14" t="e">
        <f t="shared" si="562"/>
        <v>#N/A</v>
      </c>
      <c r="CN507" s="14" t="e">
        <f t="shared" si="562"/>
        <v>#N/A</v>
      </c>
      <c r="CO507" s="14" t="e">
        <f t="shared" si="562"/>
        <v>#N/A</v>
      </c>
      <c r="CP507" s="14" t="e">
        <f t="shared" si="562"/>
        <v>#N/A</v>
      </c>
      <c r="CQ507" s="14" t="e">
        <f t="shared" si="562"/>
        <v>#N/A</v>
      </c>
      <c r="CR507" s="14" t="e">
        <f t="shared" si="562"/>
        <v>#N/A</v>
      </c>
      <c r="CS507" s="14" t="e">
        <f t="shared" si="562"/>
        <v>#N/A</v>
      </c>
      <c r="CT507" s="14" t="e">
        <f t="shared" si="562"/>
        <v>#N/A</v>
      </c>
      <c r="CU507" s="14" t="e">
        <f t="shared" si="562"/>
        <v>#N/A</v>
      </c>
      <c r="CV507" s="14" t="e">
        <f t="shared" si="562"/>
        <v>#N/A</v>
      </c>
      <c r="CW507" s="14" t="e">
        <f t="shared" si="542"/>
        <v>#N/A</v>
      </c>
      <c r="CX507" s="14" t="e">
        <f t="shared" si="542"/>
        <v>#N/A</v>
      </c>
      <c r="CY507" s="14" t="e">
        <f t="shared" si="567"/>
        <v>#N/A</v>
      </c>
      <c r="CZ507" s="14" t="e">
        <f t="shared" si="567"/>
        <v>#N/A</v>
      </c>
      <c r="DA507" s="14" t="e">
        <f t="shared" si="567"/>
        <v>#N/A</v>
      </c>
      <c r="DB507" s="14" t="e">
        <f t="shared" si="567"/>
        <v>#N/A</v>
      </c>
      <c r="DC507" s="14" t="e">
        <f t="shared" si="567"/>
        <v>#N/A</v>
      </c>
      <c r="DD507" s="14" t="e">
        <f t="shared" si="567"/>
        <v>#N/A</v>
      </c>
      <c r="DE507" s="14" t="e">
        <f t="shared" si="567"/>
        <v>#N/A</v>
      </c>
      <c r="DF507" s="14" t="e">
        <f t="shared" si="567"/>
        <v>#N/A</v>
      </c>
      <c r="DG507" s="14" t="e">
        <f t="shared" si="567"/>
        <v>#N/A</v>
      </c>
      <c r="DH507" s="14" t="e">
        <f t="shared" si="567"/>
        <v>#N/A</v>
      </c>
      <c r="DI507" s="14" t="e">
        <f t="shared" si="567"/>
        <v>#N/A</v>
      </c>
      <c r="DJ507" s="14" t="e">
        <f t="shared" si="567"/>
        <v>#N/A</v>
      </c>
      <c r="DK507" s="14" t="e">
        <f t="shared" si="567"/>
        <v>#N/A</v>
      </c>
      <c r="DL507" s="14" t="e">
        <f t="shared" si="567"/>
        <v>#N/A</v>
      </c>
      <c r="DM507" s="14" t="e">
        <f t="shared" si="567"/>
        <v>#N/A</v>
      </c>
      <c r="DN507" s="14" t="e">
        <f t="shared" si="551"/>
        <v>#N/A</v>
      </c>
      <c r="DO507" s="14" t="e">
        <f t="shared" si="551"/>
        <v>#N/A</v>
      </c>
      <c r="DP507" s="14" t="e">
        <f t="shared" si="551"/>
        <v>#N/A</v>
      </c>
      <c r="DQ507" s="14" t="e">
        <f t="shared" si="549"/>
        <v>#N/A</v>
      </c>
      <c r="DR507" s="14" t="e">
        <f t="shared" si="549"/>
        <v>#N/A</v>
      </c>
      <c r="DS507" s="14" t="e">
        <f t="shared" si="529"/>
        <v>#N/A</v>
      </c>
      <c r="DT507" s="14" t="e">
        <f t="shared" si="529"/>
        <v>#N/A</v>
      </c>
      <c r="DU507" s="14" t="e">
        <f t="shared" si="529"/>
        <v>#N/A</v>
      </c>
      <c r="DV507" s="14" t="e">
        <f t="shared" si="529"/>
        <v>#N/A</v>
      </c>
      <c r="DW507" s="14" t="e">
        <f t="shared" si="565"/>
        <v>#N/A</v>
      </c>
      <c r="DX507" s="14" t="e">
        <f t="shared" si="565"/>
        <v>#N/A</v>
      </c>
      <c r="DY507" s="14" t="e">
        <f t="shared" si="565"/>
        <v>#N/A</v>
      </c>
      <c r="DZ507" s="14" t="e">
        <f t="shared" si="560"/>
        <v>#N/A</v>
      </c>
    </row>
    <row r="508" spans="3:130">
      <c r="C508" s="18">
        <v>2058</v>
      </c>
      <c r="D508" s="25"/>
      <c r="E508" s="25"/>
      <c r="F508" s="25"/>
      <c r="G508" s="25"/>
      <c r="H508" s="25"/>
      <c r="I508" s="25"/>
      <c r="J508" s="25"/>
      <c r="K508" s="25"/>
      <c r="L508" s="25"/>
      <c r="M508" s="25"/>
      <c r="N508" s="25"/>
      <c r="O508" s="25"/>
      <c r="P508" s="25"/>
      <c r="Q508" s="25"/>
      <c r="R508" s="25"/>
      <c r="S508" s="25"/>
      <c r="T508" s="25"/>
      <c r="U508" s="25"/>
      <c r="V508" s="25"/>
      <c r="W508" s="25"/>
      <c r="X508" s="25"/>
      <c r="Y508" s="25"/>
      <c r="Z508" s="25"/>
      <c r="AA508" s="25"/>
      <c r="AB508" s="25"/>
      <c r="AC508" s="25"/>
      <c r="AD508" s="25"/>
      <c r="AE508" s="25"/>
      <c r="AF508" s="25"/>
      <c r="AG508" s="25"/>
      <c r="AH508" s="25"/>
      <c r="AI508" s="25"/>
      <c r="AJ508" s="25"/>
      <c r="AK508" s="25"/>
      <c r="AL508" s="25"/>
      <c r="AM508" s="25"/>
      <c r="AN508" s="25"/>
      <c r="AO508" s="25"/>
      <c r="AP508" s="25">
        <f t="shared" si="559"/>
        <v>0</v>
      </c>
      <c r="AQ508" s="25">
        <f t="shared" si="561"/>
        <v>0</v>
      </c>
      <c r="AR508" s="25">
        <f t="shared" si="563"/>
        <v>0</v>
      </c>
      <c r="AS508" s="25">
        <f t="shared" si="566"/>
        <v>0</v>
      </c>
      <c r="AT508" s="25">
        <f t="shared" si="568"/>
        <v>0</v>
      </c>
      <c r="AU508" s="25">
        <f t="shared" si="569"/>
        <v>0</v>
      </c>
      <c r="AV508" s="25">
        <f t="shared" si="570"/>
        <v>0</v>
      </c>
      <c r="AW508" s="25">
        <f t="shared" si="572"/>
        <v>0</v>
      </c>
      <c r="AX508" s="25">
        <f t="shared" si="574"/>
        <v>0</v>
      </c>
      <c r="AY508" s="25">
        <f t="shared" si="575"/>
        <v>35.727272727272606</v>
      </c>
      <c r="AZ508" s="25">
        <f t="shared" si="576"/>
        <v>37.090909090909101</v>
      </c>
      <c r="BA508" s="25">
        <f t="shared" si="577"/>
        <v>38.181818181818194</v>
      </c>
      <c r="BB508" s="25">
        <f t="shared" si="578"/>
        <v>39.545454545454561</v>
      </c>
      <c r="BC508" s="25" t="e">
        <f t="shared" si="579"/>
        <v>#N/A</v>
      </c>
      <c r="BD508" s="25" t="e">
        <f t="shared" si="580"/>
        <v>#N/A</v>
      </c>
      <c r="BE508" s="25" t="e">
        <f t="shared" si="581"/>
        <v>#N/A</v>
      </c>
      <c r="BF508" s="25" t="e">
        <f t="shared" si="582"/>
        <v>#N/A</v>
      </c>
      <c r="BG508" s="25" t="e">
        <f t="shared" si="583"/>
        <v>#N/A</v>
      </c>
      <c r="BH508" s="25" t="e">
        <f t="shared" ref="BH508:BH510" si="584">VLOOKUP($C$122,$D$3:$K$63,$A$74,0)*(B452-B451)</f>
        <v>#N/A</v>
      </c>
      <c r="BI508" s="25" t="e">
        <f>VLOOKUP($C$123,$D$3:$K$63,$A$74,0)*(B451-B450)</f>
        <v>#N/A</v>
      </c>
      <c r="BJ508" s="25" t="e">
        <f>VLOOKUP($C$124,$D$3:$K$63,$A$74,0)*B450</f>
        <v>#N/A</v>
      </c>
      <c r="BK508" s="25"/>
      <c r="BL508" s="25"/>
      <c r="BM508" s="21" t="e">
        <f t="shared" si="510"/>
        <v>#N/A</v>
      </c>
      <c r="BP508" s="18">
        <v>2058</v>
      </c>
      <c r="BQ508" s="14" t="e">
        <f t="shared" si="573"/>
        <v>#N/A</v>
      </c>
      <c r="BR508" s="14" t="e">
        <f t="shared" si="573"/>
        <v>#N/A</v>
      </c>
      <c r="BS508" s="14" t="e">
        <f t="shared" si="573"/>
        <v>#N/A</v>
      </c>
      <c r="BT508" s="14" t="e">
        <f t="shared" si="573"/>
        <v>#N/A</v>
      </c>
      <c r="BU508" s="14" t="e">
        <f t="shared" si="573"/>
        <v>#N/A</v>
      </c>
      <c r="BV508" s="14" t="e">
        <f t="shared" si="573"/>
        <v>#N/A</v>
      </c>
      <c r="BW508" s="14" t="e">
        <f t="shared" si="573"/>
        <v>#N/A</v>
      </c>
      <c r="BX508" s="14" t="e">
        <f t="shared" si="573"/>
        <v>#N/A</v>
      </c>
      <c r="BY508" s="14" t="e">
        <f t="shared" si="573"/>
        <v>#N/A</v>
      </c>
      <c r="BZ508" s="14" t="e">
        <f t="shared" si="573"/>
        <v>#N/A</v>
      </c>
      <c r="CA508" s="14" t="e">
        <f t="shared" si="573"/>
        <v>#N/A</v>
      </c>
      <c r="CB508" s="14" t="e">
        <f t="shared" si="573"/>
        <v>#N/A</v>
      </c>
      <c r="CC508" s="14" t="e">
        <f t="shared" si="573"/>
        <v>#N/A</v>
      </c>
      <c r="CD508" s="14" t="e">
        <f t="shared" si="573"/>
        <v>#N/A</v>
      </c>
      <c r="CE508" s="14" t="e">
        <f t="shared" si="573"/>
        <v>#N/A</v>
      </c>
      <c r="CF508" s="14" t="e">
        <f t="shared" si="571"/>
        <v>#N/A</v>
      </c>
      <c r="CG508" s="14" t="e">
        <f t="shared" si="564"/>
        <v>#N/A</v>
      </c>
      <c r="CH508" s="14" t="e">
        <f t="shared" si="564"/>
        <v>#N/A</v>
      </c>
      <c r="CI508" s="14" t="e">
        <f t="shared" si="564"/>
        <v>#N/A</v>
      </c>
      <c r="CJ508" s="14" t="e">
        <f t="shared" si="564"/>
        <v>#N/A</v>
      </c>
      <c r="CK508" s="14" t="e">
        <f t="shared" si="564"/>
        <v>#N/A</v>
      </c>
      <c r="CL508" s="14" t="e">
        <f t="shared" si="562"/>
        <v>#N/A</v>
      </c>
      <c r="CM508" s="14" t="e">
        <f t="shared" si="562"/>
        <v>#N/A</v>
      </c>
      <c r="CN508" s="14" t="e">
        <f t="shared" si="562"/>
        <v>#N/A</v>
      </c>
      <c r="CO508" s="14" t="e">
        <f t="shared" si="562"/>
        <v>#N/A</v>
      </c>
      <c r="CP508" s="14" t="e">
        <f t="shared" si="562"/>
        <v>#N/A</v>
      </c>
      <c r="CQ508" s="14" t="e">
        <f t="shared" si="562"/>
        <v>#N/A</v>
      </c>
      <c r="CR508" s="14" t="e">
        <f t="shared" si="562"/>
        <v>#N/A</v>
      </c>
      <c r="CS508" s="14" t="e">
        <f>AF508/$BM508</f>
        <v>#N/A</v>
      </c>
      <c r="CT508" s="14" t="e">
        <f t="shared" si="562"/>
        <v>#N/A</v>
      </c>
      <c r="CU508" s="14" t="e">
        <f t="shared" si="562"/>
        <v>#N/A</v>
      </c>
      <c r="CV508" s="14" t="e">
        <f t="shared" si="562"/>
        <v>#N/A</v>
      </c>
      <c r="CW508" s="14" t="e">
        <f t="shared" si="542"/>
        <v>#N/A</v>
      </c>
      <c r="CX508" s="14" t="e">
        <f t="shared" si="542"/>
        <v>#N/A</v>
      </c>
      <c r="CY508" s="14" t="e">
        <f t="shared" si="567"/>
        <v>#N/A</v>
      </c>
      <c r="CZ508" s="14" t="e">
        <f t="shared" si="567"/>
        <v>#N/A</v>
      </c>
      <c r="DA508" s="14" t="e">
        <f t="shared" si="567"/>
        <v>#N/A</v>
      </c>
      <c r="DB508" s="14" t="e">
        <f t="shared" si="567"/>
        <v>#N/A</v>
      </c>
      <c r="DC508" s="14" t="e">
        <f t="shared" si="567"/>
        <v>#N/A</v>
      </c>
      <c r="DD508" s="14" t="e">
        <f t="shared" si="567"/>
        <v>#N/A</v>
      </c>
      <c r="DE508" s="14" t="e">
        <f t="shared" si="567"/>
        <v>#N/A</v>
      </c>
      <c r="DF508" s="14" t="e">
        <f t="shared" si="567"/>
        <v>#N/A</v>
      </c>
      <c r="DG508" s="14" t="e">
        <f t="shared" si="567"/>
        <v>#N/A</v>
      </c>
      <c r="DH508" s="14" t="e">
        <f t="shared" si="567"/>
        <v>#N/A</v>
      </c>
      <c r="DI508" s="14" t="e">
        <f t="shared" si="567"/>
        <v>#N/A</v>
      </c>
      <c r="DJ508" s="14" t="e">
        <f t="shared" si="567"/>
        <v>#N/A</v>
      </c>
      <c r="DK508" s="14" t="e">
        <f t="shared" si="567"/>
        <v>#N/A</v>
      </c>
      <c r="DL508" s="14" t="e">
        <f t="shared" si="567"/>
        <v>#N/A</v>
      </c>
      <c r="DM508" s="14" t="e">
        <f t="shared" si="567"/>
        <v>#N/A</v>
      </c>
      <c r="DN508" s="14" t="e">
        <f t="shared" si="551"/>
        <v>#N/A</v>
      </c>
      <c r="DO508" s="14" t="e">
        <f t="shared" si="551"/>
        <v>#N/A</v>
      </c>
      <c r="DP508" s="14" t="e">
        <f t="shared" si="551"/>
        <v>#N/A</v>
      </c>
      <c r="DQ508" s="14" t="e">
        <f t="shared" si="549"/>
        <v>#N/A</v>
      </c>
      <c r="DR508" s="14" t="e">
        <f t="shared" si="549"/>
        <v>#N/A</v>
      </c>
      <c r="DS508" s="14" t="e">
        <f t="shared" si="529"/>
        <v>#N/A</v>
      </c>
      <c r="DT508" s="14" t="e">
        <f t="shared" si="529"/>
        <v>#N/A</v>
      </c>
      <c r="DU508" s="14" t="e">
        <f t="shared" si="529"/>
        <v>#N/A</v>
      </c>
      <c r="DV508" s="14" t="e">
        <f t="shared" si="529"/>
        <v>#N/A</v>
      </c>
      <c r="DW508" s="14" t="e">
        <f t="shared" si="565"/>
        <v>#N/A</v>
      </c>
      <c r="DX508" s="14" t="e">
        <f t="shared" si="565"/>
        <v>#N/A</v>
      </c>
      <c r="DY508" s="14" t="e">
        <f t="shared" si="565"/>
        <v>#N/A</v>
      </c>
      <c r="DZ508" s="14" t="e">
        <f t="shared" si="560"/>
        <v>#N/A</v>
      </c>
    </row>
    <row r="509" spans="3:130">
      <c r="C509" s="18">
        <v>2059</v>
      </c>
      <c r="D509" s="25"/>
      <c r="E509" s="25"/>
      <c r="F509" s="25"/>
      <c r="G509" s="25"/>
      <c r="H509" s="25"/>
      <c r="I509" s="25"/>
      <c r="J509" s="25"/>
      <c r="K509" s="25"/>
      <c r="L509" s="25"/>
      <c r="M509" s="25"/>
      <c r="N509" s="25"/>
      <c r="O509" s="25"/>
      <c r="P509" s="25"/>
      <c r="Q509" s="25"/>
      <c r="R509" s="25"/>
      <c r="S509" s="25"/>
      <c r="T509" s="25"/>
      <c r="U509" s="25"/>
      <c r="V509" s="25"/>
      <c r="W509" s="25"/>
      <c r="X509" s="25"/>
      <c r="Y509" s="25"/>
      <c r="Z509" s="25"/>
      <c r="AA509" s="25"/>
      <c r="AB509" s="25"/>
      <c r="AC509" s="25"/>
      <c r="AD509" s="25"/>
      <c r="AE509" s="25"/>
      <c r="AF509" s="25"/>
      <c r="AG509" s="25"/>
      <c r="AH509" s="25"/>
      <c r="AI509" s="25"/>
      <c r="AJ509" s="25"/>
      <c r="AK509" s="25"/>
      <c r="AL509" s="25"/>
      <c r="AM509" s="25"/>
      <c r="AN509" s="25"/>
      <c r="AO509" s="25"/>
      <c r="AP509" s="25"/>
      <c r="AQ509" s="25">
        <f t="shared" si="561"/>
        <v>0</v>
      </c>
      <c r="AR509" s="25">
        <f t="shared" si="563"/>
        <v>0</v>
      </c>
      <c r="AS509" s="25">
        <f t="shared" si="566"/>
        <v>0</v>
      </c>
      <c r="AT509" s="25">
        <f t="shared" si="568"/>
        <v>0</v>
      </c>
      <c r="AU509" s="25">
        <f t="shared" si="569"/>
        <v>0</v>
      </c>
      <c r="AV509" s="25">
        <f t="shared" si="570"/>
        <v>0</v>
      </c>
      <c r="AW509" s="25">
        <f t="shared" si="572"/>
        <v>0</v>
      </c>
      <c r="AX509" s="25">
        <f t="shared" si="574"/>
        <v>0</v>
      </c>
      <c r="AY509" s="25">
        <f t="shared" si="575"/>
        <v>0</v>
      </c>
      <c r="AZ509" s="25">
        <f t="shared" si="576"/>
        <v>37.090909090908966</v>
      </c>
      <c r="BA509" s="25">
        <f t="shared" si="577"/>
        <v>38.181818181818194</v>
      </c>
      <c r="BB509" s="25">
        <f t="shared" si="578"/>
        <v>39.545454545454561</v>
      </c>
      <c r="BC509" s="25" t="e">
        <f t="shared" si="579"/>
        <v>#N/A</v>
      </c>
      <c r="BD509" s="25" t="e">
        <f t="shared" si="580"/>
        <v>#N/A</v>
      </c>
      <c r="BE509" s="25" t="e">
        <f t="shared" si="581"/>
        <v>#N/A</v>
      </c>
      <c r="BF509" s="25" t="e">
        <f t="shared" si="582"/>
        <v>#N/A</v>
      </c>
      <c r="BG509" s="25" t="e">
        <f t="shared" si="583"/>
        <v>#N/A</v>
      </c>
      <c r="BH509" s="25" t="e">
        <f t="shared" si="584"/>
        <v>#N/A</v>
      </c>
      <c r="BI509" s="25" t="e">
        <f t="shared" ref="BI509:BI510" si="585">VLOOKUP($C$123,$D$3:$K$63,$A$74,0)*(B452-B451)</f>
        <v>#N/A</v>
      </c>
      <c r="BJ509" s="25" t="e">
        <f>VLOOKUP($C$124,$D$3:$K$63,$A$74,0)*(B451-B450)</f>
        <v>#N/A</v>
      </c>
      <c r="BK509" s="25" t="e">
        <f>VLOOKUP($C$125,$D$3:$K$63,$A$74,0)*B450</f>
        <v>#N/A</v>
      </c>
      <c r="BL509" s="25"/>
      <c r="BM509" s="21" t="e">
        <f t="shared" si="510"/>
        <v>#N/A</v>
      </c>
      <c r="BP509" s="18">
        <v>2059</v>
      </c>
      <c r="BQ509" s="14" t="e">
        <f t="shared" si="573"/>
        <v>#N/A</v>
      </c>
      <c r="BR509" s="14" t="e">
        <f t="shared" si="573"/>
        <v>#N/A</v>
      </c>
      <c r="BS509" s="14" t="e">
        <f t="shared" si="573"/>
        <v>#N/A</v>
      </c>
      <c r="BT509" s="14" t="e">
        <f t="shared" si="573"/>
        <v>#N/A</v>
      </c>
      <c r="BU509" s="14" t="e">
        <f t="shared" si="573"/>
        <v>#N/A</v>
      </c>
      <c r="BV509" s="14" t="e">
        <f t="shared" si="573"/>
        <v>#N/A</v>
      </c>
      <c r="BW509" s="14" t="e">
        <f t="shared" si="573"/>
        <v>#N/A</v>
      </c>
      <c r="BX509" s="14" t="e">
        <f t="shared" si="573"/>
        <v>#N/A</v>
      </c>
      <c r="BY509" s="14" t="e">
        <f t="shared" si="573"/>
        <v>#N/A</v>
      </c>
      <c r="BZ509" s="14" t="e">
        <f t="shared" si="573"/>
        <v>#N/A</v>
      </c>
      <c r="CA509" s="14" t="e">
        <f t="shared" si="573"/>
        <v>#N/A</v>
      </c>
      <c r="CB509" s="14" t="e">
        <f t="shared" si="573"/>
        <v>#N/A</v>
      </c>
      <c r="CC509" s="14" t="e">
        <f t="shared" si="573"/>
        <v>#N/A</v>
      </c>
      <c r="CD509" s="14" t="e">
        <f t="shared" si="573"/>
        <v>#N/A</v>
      </c>
      <c r="CE509" s="14" t="e">
        <f t="shared" si="573"/>
        <v>#N/A</v>
      </c>
      <c r="CF509" s="14" t="e">
        <f t="shared" si="571"/>
        <v>#N/A</v>
      </c>
      <c r="CG509" s="14" t="e">
        <f t="shared" si="564"/>
        <v>#N/A</v>
      </c>
      <c r="CH509" s="14" t="e">
        <f t="shared" si="564"/>
        <v>#N/A</v>
      </c>
      <c r="CI509" s="14" t="e">
        <f t="shared" si="564"/>
        <v>#N/A</v>
      </c>
      <c r="CJ509" s="14" t="e">
        <f t="shared" si="564"/>
        <v>#N/A</v>
      </c>
      <c r="CK509" s="14" t="e">
        <f t="shared" si="564"/>
        <v>#N/A</v>
      </c>
      <c r="CL509" s="14" t="e">
        <f t="shared" si="562"/>
        <v>#N/A</v>
      </c>
      <c r="CM509" s="14" t="e">
        <f t="shared" si="562"/>
        <v>#N/A</v>
      </c>
      <c r="CN509" s="14" t="e">
        <f t="shared" si="562"/>
        <v>#N/A</v>
      </c>
      <c r="CO509" s="14" t="e">
        <f t="shared" si="562"/>
        <v>#N/A</v>
      </c>
      <c r="CP509" s="14" t="e">
        <f t="shared" si="562"/>
        <v>#N/A</v>
      </c>
      <c r="CQ509" s="14" t="e">
        <f t="shared" si="562"/>
        <v>#N/A</v>
      </c>
      <c r="CR509" s="14" t="e">
        <f t="shared" si="562"/>
        <v>#N/A</v>
      </c>
      <c r="CS509" s="14" t="e">
        <f t="shared" si="562"/>
        <v>#N/A</v>
      </c>
      <c r="CT509" s="14" t="e">
        <f t="shared" si="562"/>
        <v>#N/A</v>
      </c>
      <c r="CU509" s="14" t="e">
        <f t="shared" si="562"/>
        <v>#N/A</v>
      </c>
      <c r="CV509" s="14" t="e">
        <f t="shared" si="562"/>
        <v>#N/A</v>
      </c>
      <c r="CW509" s="14" t="e">
        <f t="shared" si="542"/>
        <v>#N/A</v>
      </c>
      <c r="CX509" s="14" t="e">
        <f t="shared" si="542"/>
        <v>#N/A</v>
      </c>
      <c r="CY509" s="14" t="e">
        <f t="shared" si="567"/>
        <v>#N/A</v>
      </c>
      <c r="CZ509" s="14" t="e">
        <f t="shared" si="567"/>
        <v>#N/A</v>
      </c>
      <c r="DA509" s="14" t="e">
        <f t="shared" si="567"/>
        <v>#N/A</v>
      </c>
      <c r="DB509" s="14" t="e">
        <f t="shared" si="567"/>
        <v>#N/A</v>
      </c>
      <c r="DC509" s="14" t="e">
        <f t="shared" si="567"/>
        <v>#N/A</v>
      </c>
      <c r="DD509" s="14" t="e">
        <f t="shared" si="567"/>
        <v>#N/A</v>
      </c>
      <c r="DE509" s="14" t="e">
        <f t="shared" si="567"/>
        <v>#N/A</v>
      </c>
      <c r="DF509" s="14" t="e">
        <f t="shared" si="567"/>
        <v>#N/A</v>
      </c>
      <c r="DG509" s="14" t="e">
        <f t="shared" si="567"/>
        <v>#N/A</v>
      </c>
      <c r="DH509" s="14" t="e">
        <f t="shared" si="567"/>
        <v>#N/A</v>
      </c>
      <c r="DI509" s="14" t="e">
        <f t="shared" si="567"/>
        <v>#N/A</v>
      </c>
      <c r="DJ509" s="14" t="e">
        <f t="shared" si="567"/>
        <v>#N/A</v>
      </c>
      <c r="DK509" s="14" t="e">
        <f t="shared" si="567"/>
        <v>#N/A</v>
      </c>
      <c r="DL509" s="14" t="e">
        <f t="shared" si="567"/>
        <v>#N/A</v>
      </c>
      <c r="DM509" s="14" t="e">
        <f t="shared" si="567"/>
        <v>#N/A</v>
      </c>
      <c r="DN509" s="14" t="e">
        <f t="shared" si="551"/>
        <v>#N/A</v>
      </c>
      <c r="DO509" s="14" t="e">
        <f t="shared" si="551"/>
        <v>#N/A</v>
      </c>
      <c r="DP509" s="14" t="e">
        <f t="shared" si="551"/>
        <v>#N/A</v>
      </c>
      <c r="DQ509" s="14" t="e">
        <f t="shared" si="549"/>
        <v>#N/A</v>
      </c>
      <c r="DR509" s="14" t="e">
        <f t="shared" si="549"/>
        <v>#N/A</v>
      </c>
      <c r="DS509" s="14" t="e">
        <f t="shared" si="529"/>
        <v>#N/A</v>
      </c>
      <c r="DT509" s="14" t="e">
        <f t="shared" si="529"/>
        <v>#N/A</v>
      </c>
      <c r="DU509" s="14" t="e">
        <f t="shared" si="529"/>
        <v>#N/A</v>
      </c>
      <c r="DV509" s="14" t="e">
        <f t="shared" si="529"/>
        <v>#N/A</v>
      </c>
      <c r="DW509" s="14" t="e">
        <f t="shared" si="565"/>
        <v>#N/A</v>
      </c>
      <c r="DX509" s="14" t="e">
        <f t="shared" si="565"/>
        <v>#N/A</v>
      </c>
      <c r="DY509" s="14" t="e">
        <f t="shared" si="565"/>
        <v>#N/A</v>
      </c>
      <c r="DZ509" s="14" t="e">
        <f t="shared" si="560"/>
        <v>#N/A</v>
      </c>
    </row>
    <row r="510" spans="3:130">
      <c r="C510" s="18">
        <v>2060</v>
      </c>
      <c r="D510" s="25"/>
      <c r="E510" s="25"/>
      <c r="F510" s="25"/>
      <c r="G510" s="25"/>
      <c r="H510" s="25"/>
      <c r="I510" s="25"/>
      <c r="J510" s="25"/>
      <c r="K510" s="25"/>
      <c r="L510" s="25"/>
      <c r="M510" s="25"/>
      <c r="N510" s="25"/>
      <c r="O510" s="25"/>
      <c r="P510" s="25"/>
      <c r="Q510" s="25"/>
      <c r="R510" s="25"/>
      <c r="S510" s="25"/>
      <c r="T510" s="25"/>
      <c r="U510" s="25"/>
      <c r="V510" s="25"/>
      <c r="W510" s="25"/>
      <c r="X510" s="25"/>
      <c r="Y510" s="25"/>
      <c r="Z510" s="25"/>
      <c r="AA510" s="25"/>
      <c r="AB510" s="25"/>
      <c r="AC510" s="25"/>
      <c r="AD510" s="25"/>
      <c r="AE510" s="25"/>
      <c r="AF510" s="25"/>
      <c r="AG510" s="25"/>
      <c r="AH510" s="25"/>
      <c r="AI510" s="25"/>
      <c r="AJ510" s="25"/>
      <c r="AK510" s="25"/>
      <c r="AL510" s="25"/>
      <c r="AM510" s="25"/>
      <c r="AN510" s="25"/>
      <c r="AO510" s="25"/>
      <c r="AP510" s="25"/>
      <c r="AQ510" s="25"/>
      <c r="AR510" s="25">
        <f t="shared" si="563"/>
        <v>0</v>
      </c>
      <c r="AS510" s="25">
        <f t="shared" si="566"/>
        <v>0</v>
      </c>
      <c r="AT510" s="25">
        <f t="shared" si="568"/>
        <v>0</v>
      </c>
      <c r="AU510" s="25">
        <f t="shared" si="569"/>
        <v>0</v>
      </c>
      <c r="AV510" s="25">
        <f t="shared" si="570"/>
        <v>0</v>
      </c>
      <c r="AW510" s="25">
        <f t="shared" si="572"/>
        <v>0</v>
      </c>
      <c r="AX510" s="25">
        <f t="shared" si="574"/>
        <v>0</v>
      </c>
      <c r="AY510" s="25">
        <f t="shared" si="575"/>
        <v>0</v>
      </c>
      <c r="AZ510" s="25">
        <f t="shared" si="576"/>
        <v>0</v>
      </c>
      <c r="BA510" s="25">
        <f t="shared" si="577"/>
        <v>38.181818181818052</v>
      </c>
      <c r="BB510" s="25">
        <f t="shared" si="578"/>
        <v>39.545454545454561</v>
      </c>
      <c r="BC510" s="25" t="e">
        <f t="shared" si="579"/>
        <v>#N/A</v>
      </c>
      <c r="BD510" s="25" t="e">
        <f t="shared" si="580"/>
        <v>#N/A</v>
      </c>
      <c r="BE510" s="25" t="e">
        <f t="shared" si="581"/>
        <v>#N/A</v>
      </c>
      <c r="BF510" s="25" t="e">
        <f t="shared" si="582"/>
        <v>#N/A</v>
      </c>
      <c r="BG510" s="25" t="e">
        <f t="shared" si="583"/>
        <v>#N/A</v>
      </c>
      <c r="BH510" s="25" t="e">
        <f t="shared" si="584"/>
        <v>#N/A</v>
      </c>
      <c r="BI510" s="25" t="e">
        <f t="shared" si="585"/>
        <v>#N/A</v>
      </c>
      <c r="BJ510" s="25" t="e">
        <f>VLOOKUP($C$124,$D$3:$K$63,$A$74,0)*(B452-B451)</f>
        <v>#N/A</v>
      </c>
      <c r="BK510" s="25" t="e">
        <f>VLOOKUP($C$125,$D$3:$K$63,$A$74,0)*(B451-B450)</f>
        <v>#N/A</v>
      </c>
      <c r="BL510" s="25" t="e">
        <f>VLOOKUP($C$126,$D$3:$K$63,$A$74,0)*B450</f>
        <v>#N/A</v>
      </c>
      <c r="BM510" s="21" t="e">
        <f t="shared" si="510"/>
        <v>#N/A</v>
      </c>
      <c r="BP510" s="18">
        <v>2060</v>
      </c>
      <c r="BQ510" s="14" t="e">
        <f t="shared" si="573"/>
        <v>#N/A</v>
      </c>
      <c r="BR510" s="14" t="e">
        <f t="shared" si="573"/>
        <v>#N/A</v>
      </c>
      <c r="BS510" s="14" t="e">
        <f t="shared" si="573"/>
        <v>#N/A</v>
      </c>
      <c r="BT510" s="14" t="e">
        <f t="shared" si="573"/>
        <v>#N/A</v>
      </c>
      <c r="BU510" s="14" t="e">
        <f t="shared" si="573"/>
        <v>#N/A</v>
      </c>
      <c r="BV510" s="14" t="e">
        <f t="shared" si="573"/>
        <v>#N/A</v>
      </c>
      <c r="BW510" s="14" t="e">
        <f t="shared" si="573"/>
        <v>#N/A</v>
      </c>
      <c r="BX510" s="14" t="e">
        <f t="shared" si="573"/>
        <v>#N/A</v>
      </c>
      <c r="BY510" s="14" t="e">
        <f t="shared" si="573"/>
        <v>#N/A</v>
      </c>
      <c r="BZ510" s="14" t="e">
        <f t="shared" si="573"/>
        <v>#N/A</v>
      </c>
      <c r="CA510" s="14" t="e">
        <f t="shared" si="573"/>
        <v>#N/A</v>
      </c>
      <c r="CB510" s="14" t="e">
        <f t="shared" si="573"/>
        <v>#N/A</v>
      </c>
      <c r="CC510" s="14" t="e">
        <f t="shared" si="573"/>
        <v>#N/A</v>
      </c>
      <c r="CD510" s="14" t="e">
        <f t="shared" si="573"/>
        <v>#N/A</v>
      </c>
      <c r="CE510" s="14" t="e">
        <f t="shared" si="573"/>
        <v>#N/A</v>
      </c>
      <c r="CF510" s="14" t="e">
        <f t="shared" si="571"/>
        <v>#N/A</v>
      </c>
      <c r="CG510" s="14" t="e">
        <f t="shared" si="564"/>
        <v>#N/A</v>
      </c>
      <c r="CH510" s="14" t="e">
        <f t="shared" si="564"/>
        <v>#N/A</v>
      </c>
      <c r="CI510" s="14" t="e">
        <f t="shared" si="564"/>
        <v>#N/A</v>
      </c>
      <c r="CJ510" s="14" t="e">
        <f t="shared" si="564"/>
        <v>#N/A</v>
      </c>
      <c r="CK510" s="14" t="e">
        <f t="shared" si="564"/>
        <v>#N/A</v>
      </c>
      <c r="CL510" s="14" t="e">
        <f t="shared" si="562"/>
        <v>#N/A</v>
      </c>
      <c r="CM510" s="14" t="e">
        <f t="shared" si="562"/>
        <v>#N/A</v>
      </c>
      <c r="CN510" s="14" t="e">
        <f t="shared" si="562"/>
        <v>#N/A</v>
      </c>
      <c r="CO510" s="14" t="e">
        <f t="shared" si="562"/>
        <v>#N/A</v>
      </c>
      <c r="CP510" s="14" t="e">
        <f t="shared" si="562"/>
        <v>#N/A</v>
      </c>
      <c r="CQ510" s="14" t="e">
        <f t="shared" si="562"/>
        <v>#N/A</v>
      </c>
      <c r="CR510" s="14" t="e">
        <f t="shared" si="562"/>
        <v>#N/A</v>
      </c>
      <c r="CS510" s="14" t="e">
        <f t="shared" si="562"/>
        <v>#N/A</v>
      </c>
      <c r="CT510" s="14" t="e">
        <f t="shared" si="562"/>
        <v>#N/A</v>
      </c>
      <c r="CU510" s="14" t="e">
        <f t="shared" si="562"/>
        <v>#N/A</v>
      </c>
      <c r="CV510" s="14" t="e">
        <f t="shared" si="562"/>
        <v>#N/A</v>
      </c>
      <c r="CW510" s="14" t="e">
        <f t="shared" si="542"/>
        <v>#N/A</v>
      </c>
      <c r="CX510" s="14" t="e">
        <f t="shared" si="542"/>
        <v>#N/A</v>
      </c>
      <c r="CY510" s="14" t="e">
        <f t="shared" si="542"/>
        <v>#N/A</v>
      </c>
      <c r="CZ510" s="14" t="e">
        <f t="shared" si="542"/>
        <v>#N/A</v>
      </c>
      <c r="DA510" s="14" t="e">
        <f t="shared" si="542"/>
        <v>#N/A</v>
      </c>
      <c r="DB510" s="14" t="e">
        <f t="shared" si="542"/>
        <v>#N/A</v>
      </c>
      <c r="DC510" s="14" t="e">
        <f t="shared" si="542"/>
        <v>#N/A</v>
      </c>
      <c r="DD510" s="14" t="e">
        <f t="shared" si="542"/>
        <v>#N/A</v>
      </c>
      <c r="DE510" s="14" t="e">
        <f t="shared" si="542"/>
        <v>#N/A</v>
      </c>
      <c r="DF510" s="14" t="e">
        <f t="shared" si="542"/>
        <v>#N/A</v>
      </c>
      <c r="DG510" s="14" t="e">
        <f t="shared" si="542"/>
        <v>#N/A</v>
      </c>
      <c r="DH510" s="14" t="e">
        <f t="shared" si="542"/>
        <v>#N/A</v>
      </c>
      <c r="DI510" s="14" t="e">
        <f t="shared" si="542"/>
        <v>#N/A</v>
      </c>
      <c r="DJ510" s="14" t="e">
        <f t="shared" si="542"/>
        <v>#N/A</v>
      </c>
      <c r="DK510" s="14" t="e">
        <f t="shared" si="542"/>
        <v>#N/A</v>
      </c>
      <c r="DL510" s="14" t="e">
        <f t="shared" si="542"/>
        <v>#N/A</v>
      </c>
      <c r="DM510" s="14" t="e">
        <f t="shared" ref="DM510" si="586">AZ510/$BM510</f>
        <v>#N/A</v>
      </c>
      <c r="DN510" s="14" t="e">
        <f t="shared" si="551"/>
        <v>#N/A</v>
      </c>
      <c r="DO510" s="14" t="e">
        <f t="shared" si="551"/>
        <v>#N/A</v>
      </c>
      <c r="DP510" s="14" t="e">
        <f t="shared" si="551"/>
        <v>#N/A</v>
      </c>
      <c r="DQ510" s="14" t="e">
        <f t="shared" si="549"/>
        <v>#N/A</v>
      </c>
      <c r="DR510" s="14" t="e">
        <f t="shared" si="549"/>
        <v>#N/A</v>
      </c>
      <c r="DS510" s="14" t="e">
        <f t="shared" si="529"/>
        <v>#N/A</v>
      </c>
      <c r="DT510" s="14" t="e">
        <f t="shared" si="529"/>
        <v>#N/A</v>
      </c>
      <c r="DU510" s="14" t="e">
        <f t="shared" si="529"/>
        <v>#N/A</v>
      </c>
      <c r="DV510" s="14" t="e">
        <f t="shared" si="529"/>
        <v>#N/A</v>
      </c>
      <c r="DW510" s="14" t="e">
        <f t="shared" si="565"/>
        <v>#N/A</v>
      </c>
      <c r="DX510" s="14" t="e">
        <f t="shared" si="565"/>
        <v>#N/A</v>
      </c>
      <c r="DY510" s="14" t="e">
        <f t="shared" si="565"/>
        <v>#N/A</v>
      </c>
      <c r="DZ510" s="14" t="e">
        <f t="shared" si="560"/>
        <v>#N/A</v>
      </c>
    </row>
  </sheetData>
  <mergeCells count="10">
    <mergeCell ref="BN256:BO256"/>
    <mergeCell ref="BN320:BO320"/>
    <mergeCell ref="BN384:BO384"/>
    <mergeCell ref="BN448:BO448"/>
    <mergeCell ref="D1:K1"/>
    <mergeCell ref="M1:T1"/>
    <mergeCell ref="X1:AD1"/>
    <mergeCell ref="BN64:BO64"/>
    <mergeCell ref="BN128:BO128"/>
    <mergeCell ref="BN192:BO192"/>
  </mergeCells>
  <phoneticPr fontId="4" type="noConversion"/>
  <pageMargins left="0.7" right="0.7" top="0.75" bottom="0.75" header="0.3" footer="0.3"/>
  <drawing r:id="rId1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ED4666A-E56F-4A17-9A81-72D42C9D288E}">
  <sheetPr>
    <tabColor theme="4"/>
  </sheetPr>
  <dimension ref="A1:AV29"/>
  <sheetViews>
    <sheetView workbookViewId="0">
      <selection activeCell="I38" sqref="I38"/>
    </sheetView>
  </sheetViews>
  <sheetFormatPr defaultRowHeight="14.25"/>
  <cols>
    <col min="1" max="1" width="15" bestFit="1" customWidth="1"/>
    <col min="2" max="2" width="20.625" bestFit="1" customWidth="1"/>
    <col min="3" max="3" width="7.125" bestFit="1" customWidth="1"/>
    <col min="4" max="4" width="5.25" bestFit="1" customWidth="1"/>
    <col min="5" max="5" width="11" bestFit="1" customWidth="1"/>
    <col min="6" max="6" width="5.25" bestFit="1" customWidth="1"/>
    <col min="7" max="7" width="15.125" bestFit="1" customWidth="1"/>
  </cols>
  <sheetData>
    <row r="1" spans="1:48" s="2" customFormat="1">
      <c r="A1" s="3" t="s">
        <v>22</v>
      </c>
      <c r="B1" s="1" t="s">
        <v>23</v>
      </c>
      <c r="C1" s="1" t="s">
        <v>24</v>
      </c>
      <c r="D1" s="1" t="s">
        <v>25</v>
      </c>
      <c r="E1" s="1" t="s">
        <v>26</v>
      </c>
      <c r="F1" s="1" t="s">
        <v>28</v>
      </c>
      <c r="G1" s="1" t="s">
        <v>27</v>
      </c>
      <c r="H1" s="2">
        <v>2020</v>
      </c>
      <c r="I1" s="2">
        <v>2021</v>
      </c>
      <c r="J1" s="2">
        <v>2022</v>
      </c>
      <c r="K1" s="2">
        <v>2023</v>
      </c>
      <c r="L1" s="2">
        <v>2024</v>
      </c>
      <c r="M1" s="2">
        <v>2025</v>
      </c>
      <c r="N1" s="2">
        <v>2026</v>
      </c>
      <c r="O1" s="2">
        <v>2027</v>
      </c>
      <c r="P1" s="2">
        <v>2028</v>
      </c>
      <c r="Q1" s="2">
        <v>2029</v>
      </c>
      <c r="R1" s="2">
        <v>2030</v>
      </c>
      <c r="S1" s="2">
        <v>2031</v>
      </c>
      <c r="T1" s="2">
        <v>2032</v>
      </c>
      <c r="U1" s="2">
        <v>2033</v>
      </c>
      <c r="V1" s="2">
        <v>2034</v>
      </c>
      <c r="W1" s="2">
        <v>2035</v>
      </c>
      <c r="X1" s="2">
        <v>2036</v>
      </c>
      <c r="Y1" s="2">
        <v>2037</v>
      </c>
      <c r="Z1" s="2">
        <v>2038</v>
      </c>
      <c r="AA1" s="2">
        <v>2039</v>
      </c>
      <c r="AB1" s="2">
        <v>2040</v>
      </c>
      <c r="AC1" s="2">
        <v>2041</v>
      </c>
      <c r="AD1" s="2">
        <v>2042</v>
      </c>
      <c r="AE1" s="2">
        <v>2043</v>
      </c>
      <c r="AF1" s="2">
        <v>2044</v>
      </c>
      <c r="AG1" s="2">
        <v>2045</v>
      </c>
      <c r="AH1" s="2">
        <v>2046</v>
      </c>
      <c r="AI1" s="2">
        <v>2047</v>
      </c>
      <c r="AJ1" s="2">
        <v>2048</v>
      </c>
      <c r="AK1" s="2">
        <v>2049</v>
      </c>
      <c r="AL1" s="2">
        <v>2050</v>
      </c>
      <c r="AM1" s="2">
        <v>2051</v>
      </c>
      <c r="AN1" s="2">
        <v>2052</v>
      </c>
      <c r="AO1" s="2">
        <v>2053</v>
      </c>
      <c r="AP1" s="2">
        <v>2054</v>
      </c>
      <c r="AQ1" s="2">
        <v>2055</v>
      </c>
      <c r="AR1" s="2">
        <v>2056</v>
      </c>
      <c r="AS1" s="2">
        <v>2057</v>
      </c>
      <c r="AT1" s="2">
        <v>2058</v>
      </c>
      <c r="AU1" s="2">
        <v>2059</v>
      </c>
      <c r="AV1" s="2">
        <v>2060</v>
      </c>
    </row>
    <row r="2" spans="1:48" s="2" customFormat="1" ht="15">
      <c r="A2" s="4" t="s">
        <v>7</v>
      </c>
      <c r="B2" s="4" t="s">
        <v>0</v>
      </c>
      <c r="C2" s="4" t="s">
        <v>11</v>
      </c>
      <c r="D2" s="4" t="s">
        <v>12</v>
      </c>
      <c r="E2" s="4" t="s">
        <v>13</v>
      </c>
      <c r="F2" s="4" t="s">
        <v>30</v>
      </c>
      <c r="G2" s="11" t="s">
        <v>33</v>
      </c>
      <c r="H2" s="21">
        <f>VLOOKUP(H1,'LDV-P'!$W$3:$AD$43,2,0)</f>
        <v>12</v>
      </c>
      <c r="I2" s="21">
        <f>VLOOKUP(I1,'LDV-P'!$W$3:$AD$43,2,0)</f>
        <v>12</v>
      </c>
      <c r="J2" s="21">
        <f>VLOOKUP(J1,'LDV-P'!$W$3:$AD$43,2,0)</f>
        <v>11.931052316879498</v>
      </c>
      <c r="K2" s="21">
        <f>VLOOKUP(K1,'LDV-P'!$W$3:$AD$43,2,0)</f>
        <v>11.828174312034974</v>
      </c>
      <c r="L2" s="21">
        <f>VLOOKUP(L1,'LDV-P'!$W$3:$AD$43,2,0)</f>
        <v>11.701368205277905</v>
      </c>
      <c r="M2" s="21">
        <f>VLOOKUP(M1,'LDV-P'!$W$3:$AD$43,2,0)</f>
        <v>11.570160345380266</v>
      </c>
      <c r="N2" s="21">
        <f>VLOOKUP(N1,'LDV-P'!$W$3:$AD$43,2,0)</f>
        <v>11.430460728050731</v>
      </c>
      <c r="O2" s="21">
        <f>VLOOKUP(O1,'LDV-P'!$W$3:$AD$43,2,0)</f>
        <v>11.30979191986299</v>
      </c>
      <c r="P2" s="21">
        <f>VLOOKUP(P1,'LDV-P'!$W$3:$AD$43,2,0)</f>
        <v>11.20238989452635</v>
      </c>
      <c r="Q2" s="21">
        <f>VLOOKUP(Q1,'LDV-P'!$W$3:$AD$43,2,0)</f>
        <v>11.104300034520772</v>
      </c>
      <c r="R2" s="21">
        <f>VLOOKUP(R1,'LDV-P'!$W$3:$AD$43,2,0)</f>
        <v>11.005164911852996</v>
      </c>
      <c r="S2" s="21">
        <f>VLOOKUP(S1,'LDV-P'!$W$3:$AD$43,2,0)</f>
        <v>10.903746598286448</v>
      </c>
      <c r="T2" s="21">
        <f>VLOOKUP(T1,'LDV-P'!$W$3:$AD$43,2,0)</f>
        <v>10.804306882046914</v>
      </c>
      <c r="U2" s="21">
        <f>VLOOKUP(U1,'LDV-P'!$W$3:$AD$43,2,0)</f>
        <v>10.708270406520672</v>
      </c>
      <c r="V2" s="21">
        <f>VLOOKUP(V1,'LDV-P'!$W$3:$AD$43,2,0)</f>
        <v>10.616109844534053</v>
      </c>
      <c r="W2" s="21">
        <f>VLOOKUP(W1,'LDV-P'!$W$3:$AD$43,2,0)</f>
        <v>10.534138831812289</v>
      </c>
      <c r="X2" s="21">
        <f>VLOOKUP(X1,'LDV-P'!$W$3:$AD$43,2,0)</f>
        <v>10.450606561486673</v>
      </c>
      <c r="Y2" s="21">
        <f>VLOOKUP(Y1,'LDV-P'!$W$3:$AD$43,2,0)</f>
        <v>10.379555122282708</v>
      </c>
      <c r="Z2" s="21">
        <f>VLOOKUP(Z1,'LDV-P'!$W$3:$AD$43,2,0)</f>
        <v>10.320109692418466</v>
      </c>
      <c r="AA2" s="21">
        <f>VLOOKUP(AA1,'LDV-P'!$W$3:$AD$43,2,0)</f>
        <v>10.268651417762301</v>
      </c>
      <c r="AB2" s="21">
        <f>VLOOKUP(AB1,'LDV-P'!$W$3:$AD$43,2,0)</f>
        <v>10.225516808377034</v>
      </c>
      <c r="AC2" s="21">
        <f>VLOOKUP(AC1,'LDV-P'!$W$3:$AD$43,2,0)</f>
        <v>10.18879305211377</v>
      </c>
      <c r="AD2" s="21">
        <f>VLOOKUP(AD1,'LDV-P'!$W$3:$AD$43,2,0)</f>
        <v>10.155934451694396</v>
      </c>
      <c r="AE2" s="21">
        <f>VLOOKUP(AE1,'LDV-P'!$W$3:$AD$43,2,0)</f>
        <v>10.126594215597645</v>
      </c>
      <c r="AF2" s="21">
        <f>VLOOKUP(AF1,'LDV-P'!$W$3:$AD$43,2,0)</f>
        <v>10.100598312046712</v>
      </c>
      <c r="AG2" s="21">
        <f>VLOOKUP(AG1,'LDV-P'!$W$3:$AD$43,2,0)</f>
        <v>10.076203025297874</v>
      </c>
      <c r="AH2" s="21">
        <f>VLOOKUP(AH1,'LDV-P'!$W$3:$AD$43,2,0)</f>
        <v>10.05357812643412</v>
      </c>
      <c r="AI2" s="21">
        <f>VLOOKUP(AI1,'LDV-P'!$W$3:$AD$43,2,0)</f>
        <v>10.033593044793855</v>
      </c>
      <c r="AJ2" s="21">
        <f>VLOOKUP(AJ1,'LDV-P'!$W$3:$AD$43,2,0)</f>
        <v>10.01748666653662</v>
      </c>
      <c r="AK2" s="21">
        <f>VLOOKUP(AK1,'LDV-P'!$W$3:$AD$43,2,0)</f>
        <v>10.006034806577091</v>
      </c>
      <c r="AL2" s="21">
        <f>VLOOKUP(AL1,'LDV-P'!$W$3:$AD$43,2,0)</f>
        <v>10</v>
      </c>
      <c r="AM2" s="21" t="e">
        <f>VLOOKUP(AM1,'LDV-P'!$W$3:$AD$43,2,0)</f>
        <v>#N/A</v>
      </c>
      <c r="AN2" s="21" t="e">
        <f>VLOOKUP(AN1,'LDV-P'!$W$3:$AD$43,2,0)</f>
        <v>#N/A</v>
      </c>
      <c r="AO2" s="21" t="e">
        <f>VLOOKUP(AO1,'LDV-P'!$W$3:$AD$43,2,0)</f>
        <v>#N/A</v>
      </c>
      <c r="AP2" s="21" t="e">
        <f>VLOOKUP(AP1,'LDV-P'!$W$3:$AD$43,2,0)</f>
        <v>#N/A</v>
      </c>
      <c r="AQ2" s="21" t="e">
        <f>VLOOKUP(AQ1,'LDV-P'!$W$3:$AD$43,2,0)</f>
        <v>#N/A</v>
      </c>
      <c r="AR2" s="21" t="e">
        <f>VLOOKUP(AR1,'LDV-P'!$W$3:$AD$43,2,0)</f>
        <v>#N/A</v>
      </c>
      <c r="AS2" s="21" t="e">
        <f>VLOOKUP(AS1,'LDV-P'!$W$3:$AD$43,2,0)</f>
        <v>#N/A</v>
      </c>
      <c r="AT2" s="21" t="e">
        <f>VLOOKUP(AT1,'LDV-P'!$W$3:$AD$43,2,0)</f>
        <v>#N/A</v>
      </c>
      <c r="AU2" s="21" t="e">
        <f>VLOOKUP(AU1,'LDV-P'!$W$3:$AD$43,2,0)</f>
        <v>#N/A</v>
      </c>
      <c r="AV2" s="21" t="e">
        <f>VLOOKUP(AV1,'LDV-P'!$W$3:$AD$43,2,0)</f>
        <v>#N/A</v>
      </c>
    </row>
    <row r="3" spans="1:48" s="2" customFormat="1" ht="15">
      <c r="A3" s="4" t="s">
        <v>7</v>
      </c>
      <c r="B3" s="4" t="s">
        <v>1</v>
      </c>
      <c r="C3" s="4" t="s">
        <v>11</v>
      </c>
      <c r="D3" s="4" t="s">
        <v>12</v>
      </c>
      <c r="E3" s="4" t="s">
        <v>14</v>
      </c>
      <c r="F3" s="4" t="s">
        <v>30</v>
      </c>
      <c r="G3" s="11" t="s">
        <v>31</v>
      </c>
      <c r="H3" s="21">
        <f>VLOOKUP(H1,'LDV-P'!$W$3:$AD$43,3,0)</f>
        <v>5.82</v>
      </c>
      <c r="I3" s="21">
        <f>VLOOKUP(I1,'LDV-P'!$W$3:$AD$43,3,0)</f>
        <v>5.82</v>
      </c>
      <c r="J3" s="21">
        <f>VLOOKUP(J1,'LDV-P'!$W$3:$AD$43,3,0)</f>
        <v>5.8199999999999994</v>
      </c>
      <c r="K3" s="21">
        <f>VLOOKUP(K1,'LDV-P'!$W$3:$AD$43,3,0)</f>
        <v>5.8199999999999985</v>
      </c>
      <c r="L3" s="21">
        <f>VLOOKUP(L1,'LDV-P'!$W$3:$AD$43,3,0)</f>
        <v>5.82</v>
      </c>
      <c r="M3" s="21">
        <f>VLOOKUP(M1,'LDV-P'!$W$3:$AD$43,3,0)</f>
        <v>5.82</v>
      </c>
      <c r="N3" s="21">
        <f>VLOOKUP(N1,'LDV-P'!$W$3:$AD$43,3,0)</f>
        <v>5.8199999999999994</v>
      </c>
      <c r="O3" s="21">
        <f>VLOOKUP(O1,'LDV-P'!$W$3:$AD$43,3,0)</f>
        <v>5.82</v>
      </c>
      <c r="P3" s="21">
        <f>VLOOKUP(P1,'LDV-P'!$W$3:$AD$43,3,0)</f>
        <v>5.8200000000000029</v>
      </c>
      <c r="Q3" s="21">
        <f>VLOOKUP(Q1,'LDV-P'!$W$3:$AD$43,3,0)</f>
        <v>5.8200000000000021</v>
      </c>
      <c r="R3" s="21">
        <f>VLOOKUP(R1,'LDV-P'!$W$3:$AD$43,3,0)</f>
        <v>5.8200000000000021</v>
      </c>
      <c r="S3" s="21">
        <f>VLOOKUP(S1,'LDV-P'!$W$3:$AD$43,3,0)</f>
        <v>5.8200000000000012</v>
      </c>
      <c r="T3" s="21">
        <f>VLOOKUP(T1,'LDV-P'!$W$3:$AD$43,3,0)</f>
        <v>5.82</v>
      </c>
      <c r="U3" s="21">
        <f>VLOOKUP(U1,'LDV-P'!$W$3:$AD$43,3,0)</f>
        <v>5.8199999999999994</v>
      </c>
      <c r="V3" s="21">
        <f>VLOOKUP(V1,'LDV-P'!$W$3:$AD$43,3,0)</f>
        <v>5.8199999999999985</v>
      </c>
      <c r="W3" s="21">
        <f>VLOOKUP(W1,'LDV-P'!$W$3:$AD$43,3,0)</f>
        <v>5.82</v>
      </c>
      <c r="X3" s="21">
        <f>VLOOKUP(X1,'LDV-P'!$W$3:$AD$43,3,0)</f>
        <v>5.8199999999999994</v>
      </c>
      <c r="Y3" s="21">
        <f>VLOOKUP(Y1,'LDV-P'!$W$3:$AD$43,3,0)</f>
        <v>5.8200000000000012</v>
      </c>
      <c r="Z3" s="21">
        <f>VLOOKUP(Z1,'LDV-P'!$W$3:$AD$43,3,0)</f>
        <v>5.8200000000000012</v>
      </c>
      <c r="AA3" s="21">
        <f>VLOOKUP(AA1,'LDV-P'!$W$3:$AD$43,3,0)</f>
        <v>5.8199999999999994</v>
      </c>
      <c r="AB3" s="21">
        <f>VLOOKUP(AB1,'LDV-P'!$W$3:$AD$43,3,0)</f>
        <v>5.8199999999999994</v>
      </c>
      <c r="AC3" s="21">
        <f>VLOOKUP(AC1,'LDV-P'!$W$3:$AD$43,3,0)</f>
        <v>5.8199999999999985</v>
      </c>
      <c r="AD3" s="21">
        <f>VLOOKUP(AD1,'LDV-P'!$W$3:$AD$43,3,0)</f>
        <v>5.82</v>
      </c>
      <c r="AE3" s="21">
        <f>VLOOKUP(AE1,'LDV-P'!$W$3:$AD$43,3,0)</f>
        <v>5.82</v>
      </c>
      <c r="AF3" s="21">
        <f>VLOOKUP(AF1,'LDV-P'!$W$3:$AD$43,3,0)</f>
        <v>5.82</v>
      </c>
      <c r="AG3" s="21">
        <f>VLOOKUP(AG1,'LDV-P'!$W$3:$AD$43,3,0)</f>
        <v>5.82</v>
      </c>
      <c r="AH3" s="21">
        <f>VLOOKUP(AH1,'LDV-P'!$W$3:$AD$43,3,0)</f>
        <v>5.82</v>
      </c>
      <c r="AI3" s="21">
        <f>VLOOKUP(AI1,'LDV-P'!$W$3:$AD$43,3,0)</f>
        <v>5.8199999999999994</v>
      </c>
      <c r="AJ3" s="21">
        <f>VLOOKUP(AJ1,'LDV-P'!$W$3:$AD$43,3,0)</f>
        <v>5.8199999999999994</v>
      </c>
      <c r="AK3" s="21">
        <f>VLOOKUP(AK1,'LDV-P'!$W$3:$AD$43,3,0)</f>
        <v>5.82</v>
      </c>
      <c r="AL3" s="21">
        <f>VLOOKUP(AL1,'LDV-P'!$W$3:$AD$43,3,0)</f>
        <v>5.8199999999999985</v>
      </c>
      <c r="AM3" s="21" t="e">
        <f>VLOOKUP(AM1,'LDV-P'!$W$3:$AD$43,3,0)</f>
        <v>#N/A</v>
      </c>
      <c r="AN3" s="21" t="e">
        <f>VLOOKUP(AN1,'LDV-P'!$W$3:$AD$43,3,0)</f>
        <v>#N/A</v>
      </c>
      <c r="AO3" s="21" t="e">
        <f>VLOOKUP(AO1,'LDV-P'!$W$3:$AD$43,3,0)</f>
        <v>#N/A</v>
      </c>
      <c r="AP3" s="21" t="e">
        <f>VLOOKUP(AP1,'LDV-P'!$W$3:$AD$43,3,0)</f>
        <v>#N/A</v>
      </c>
      <c r="AQ3" s="21" t="e">
        <f>VLOOKUP(AQ1,'LDV-P'!$W$3:$AD$43,3,0)</f>
        <v>#N/A</v>
      </c>
      <c r="AR3" s="21" t="e">
        <f>VLOOKUP(AR1,'LDV-P'!$W$3:$AD$43,3,0)</f>
        <v>#N/A</v>
      </c>
      <c r="AS3" s="21" t="e">
        <f>VLOOKUP(AS1,'LDV-P'!$W$3:$AD$43,3,0)</f>
        <v>#N/A</v>
      </c>
      <c r="AT3" s="21" t="e">
        <f>VLOOKUP(AT1,'LDV-P'!$W$3:$AD$43,3,0)</f>
        <v>#N/A</v>
      </c>
      <c r="AU3" s="21" t="e">
        <f>VLOOKUP(AU1,'LDV-P'!$W$3:$AD$43,3,0)</f>
        <v>#N/A</v>
      </c>
      <c r="AV3" s="21" t="e">
        <f>VLOOKUP(AV1,'LDV-P'!$W$3:$AD$43,3,0)</f>
        <v>#N/A</v>
      </c>
    </row>
    <row r="4" spans="1:48" s="2" customFormat="1" ht="15">
      <c r="A4" s="4" t="s">
        <v>7</v>
      </c>
      <c r="B4" s="4" t="s">
        <v>2</v>
      </c>
      <c r="C4" s="4" t="s">
        <v>11</v>
      </c>
      <c r="D4" s="4" t="s">
        <v>12</v>
      </c>
      <c r="E4" s="4" t="s">
        <v>15</v>
      </c>
      <c r="F4" s="4" t="s">
        <v>30</v>
      </c>
      <c r="G4" s="11" t="s">
        <v>31</v>
      </c>
      <c r="H4" s="21">
        <f>VLOOKUP(H1,'LDV-P'!$W$3:$AD$43,4,0)</f>
        <v>7.4300004959118633</v>
      </c>
      <c r="I4" s="21">
        <f>VLOOKUP(I1,'LDV-P'!$W$3:$AD$43,4,0)</f>
        <v>7.2195958182455948</v>
      </c>
      <c r="J4" s="21">
        <f>VLOOKUP(J1,'LDV-P'!$W$3:$AD$43,4,0)</f>
        <v>7.1123530652467712</v>
      </c>
      <c r="K4" s="21">
        <f>VLOOKUP(K1,'LDV-P'!$W$3:$AD$43,4,0)</f>
        <v>6.9954874085419627</v>
      </c>
      <c r="L4" s="21">
        <f>VLOOKUP(L1,'LDV-P'!$W$3:$AD$43,4,0)</f>
        <v>6.8712566202621446</v>
      </c>
      <c r="M4" s="21">
        <f>VLOOKUP(M1,'LDV-P'!$W$3:$AD$43,4,0)</f>
        <v>6.7283499611826194</v>
      </c>
      <c r="N4" s="21">
        <f>VLOOKUP(N1,'LDV-P'!$W$3:$AD$43,4,0)</f>
        <v>6.5748748791173215</v>
      </c>
      <c r="O4" s="21">
        <f>VLOOKUP(O1,'LDV-P'!$W$3:$AD$43,4,0)</f>
        <v>6.4274273231572439</v>
      </c>
      <c r="P4" s="21">
        <f>VLOOKUP(P1,'LDV-P'!$W$3:$AD$43,4,0)</f>
        <v>6.2831672021328009</v>
      </c>
      <c r="Q4" s="21">
        <f>VLOOKUP(Q1,'LDV-P'!$W$3:$AD$43,4,0)</f>
        <v>6.1403075209105893</v>
      </c>
      <c r="R4" s="21">
        <f>VLOOKUP(R1,'LDV-P'!$W$3:$AD$43,4,0)</f>
        <v>5.9984025717367206</v>
      </c>
      <c r="S4" s="21">
        <f>VLOOKUP(S1,'LDV-P'!$W$3:$AD$43,4,0)</f>
        <v>5.8662899105747455</v>
      </c>
      <c r="T4" s="21">
        <f>VLOOKUP(T1,'LDV-P'!$W$3:$AD$43,4,0)</f>
        <v>5.7301582617105087</v>
      </c>
      <c r="U4" s="21">
        <f>VLOOKUP(U1,'LDV-P'!$W$3:$AD$43,4,0)</f>
        <v>5.5982780793448015</v>
      </c>
      <c r="V4" s="21">
        <f>VLOOKUP(V1,'LDV-P'!$W$3:$AD$43,4,0)</f>
        <v>5.4759172228013151</v>
      </c>
      <c r="W4" s="21">
        <f>VLOOKUP(W1,'LDV-P'!$W$3:$AD$43,4,0)</f>
        <v>5.3527641565231967</v>
      </c>
      <c r="X4" s="21">
        <f>VLOOKUP(X1,'LDV-P'!$W$3:$AD$43,4,0)</f>
        <v>5.276675621148236</v>
      </c>
      <c r="Y4" s="21">
        <f>VLOOKUP(Y1,'LDV-P'!$W$3:$AD$43,4,0)</f>
        <v>5.1331612409780423</v>
      </c>
      <c r="Z4" s="21">
        <f>VLOOKUP(Z1,'LDV-P'!$W$3:$AD$43,4,0)</f>
        <v>4.9948592338711428</v>
      </c>
      <c r="AA4" s="21">
        <f>VLOOKUP(AA1,'LDV-P'!$W$3:$AD$43,4,0)</f>
        <v>4.8631977171347724</v>
      </c>
      <c r="AB4" s="21">
        <f>VLOOKUP(AB1,'LDV-P'!$W$3:$AD$43,4,0)</f>
        <v>4.737643156856949</v>
      </c>
      <c r="AC4" s="21">
        <f>VLOOKUP(AC1,'LDV-P'!$W$3:$AD$43,4,0)</f>
        <v>4.6200924557663887</v>
      </c>
      <c r="AD4" s="21">
        <f>VLOOKUP(AD1,'LDV-P'!$W$3:$AD$43,4,0)</f>
        <v>4.5074472958280358</v>
      </c>
      <c r="AE4" s="21">
        <f>VLOOKUP(AE1,'LDV-P'!$W$3:$AD$43,4,0)</f>
        <v>4.4006309552462968</v>
      </c>
      <c r="AF4" s="21">
        <f>VLOOKUP(AF1,'LDV-P'!$W$3:$AD$43,4,0)</f>
        <v>4.3006914497273065</v>
      </c>
      <c r="AG4" s="21">
        <f>VLOOKUP(AG1,'LDV-P'!$W$3:$AD$43,4,0)</f>
        <v>4.2127957874366855</v>
      </c>
      <c r="AH4" s="21">
        <f>VLOOKUP(AH1,'LDV-P'!$W$3:$AD$43,4,0)</f>
        <v>4.1397834018017221</v>
      </c>
      <c r="AI4" s="21">
        <f>VLOOKUP(AI1,'LDV-P'!$W$3:$AD$43,4,0)</f>
        <v>4.0827112186840608</v>
      </c>
      <c r="AJ4" s="21">
        <f>VLOOKUP(AJ1,'LDV-P'!$W$3:$AD$43,4,0)</f>
        <v>4.0407081182942965</v>
      </c>
      <c r="AK4" s="21">
        <f>VLOOKUP(AK1,'LDV-P'!$W$3:$AD$43,4,0)</f>
        <v>4.0133951724083614</v>
      </c>
      <c r="AL4" s="21">
        <f>VLOOKUP(AL1,'LDV-P'!$W$3:$AD$43,4,0)</f>
        <v>4</v>
      </c>
      <c r="AM4" s="21" t="e">
        <f>VLOOKUP(AM1,'LDV-P'!$W$3:$AD$43,4,0)</f>
        <v>#N/A</v>
      </c>
      <c r="AN4" s="21" t="e">
        <f>VLOOKUP(AN1,'LDV-P'!$W$3:$AD$43,4,0)</f>
        <v>#N/A</v>
      </c>
      <c r="AO4" s="21" t="e">
        <f>VLOOKUP(AO1,'LDV-P'!$W$3:$AD$43,4,0)</f>
        <v>#N/A</v>
      </c>
      <c r="AP4" s="21" t="e">
        <f>VLOOKUP(AP1,'LDV-P'!$W$3:$AD$43,4,0)</f>
        <v>#N/A</v>
      </c>
      <c r="AQ4" s="21" t="e">
        <f>VLOOKUP(AQ1,'LDV-P'!$W$3:$AD$43,4,0)</f>
        <v>#N/A</v>
      </c>
      <c r="AR4" s="21" t="e">
        <f>VLOOKUP(AR1,'LDV-P'!$W$3:$AD$43,4,0)</f>
        <v>#N/A</v>
      </c>
      <c r="AS4" s="21" t="e">
        <f>VLOOKUP(AS1,'LDV-P'!$W$3:$AD$43,4,0)</f>
        <v>#N/A</v>
      </c>
      <c r="AT4" s="21" t="e">
        <f>VLOOKUP(AT1,'LDV-P'!$W$3:$AD$43,4,0)</f>
        <v>#N/A</v>
      </c>
      <c r="AU4" s="21" t="e">
        <f>VLOOKUP(AU1,'LDV-P'!$W$3:$AD$43,4,0)</f>
        <v>#N/A</v>
      </c>
      <c r="AV4" s="21" t="e">
        <f>VLOOKUP(AV1,'LDV-P'!$W$3:$AD$43,4,0)</f>
        <v>#N/A</v>
      </c>
    </row>
    <row r="5" spans="1:48" s="2" customFormat="1" ht="15">
      <c r="A5" s="4" t="s">
        <v>7</v>
      </c>
      <c r="B5" s="4" t="s">
        <v>3</v>
      </c>
      <c r="C5" s="4" t="s">
        <v>11</v>
      </c>
      <c r="D5" s="4" t="s">
        <v>12</v>
      </c>
      <c r="E5" s="4" t="s">
        <v>16</v>
      </c>
      <c r="F5" s="4" t="s">
        <v>30</v>
      </c>
      <c r="G5" s="11" t="s">
        <v>31</v>
      </c>
      <c r="H5" s="21">
        <f>VLOOKUP(H1,'LDV-P'!$W$3:$AD$43,5,0)</f>
        <v>6.2685029331163475</v>
      </c>
      <c r="I5" s="21">
        <f>VLOOKUP(I1,'LDV-P'!$W$3:$AD$43,5,0)</f>
        <v>6.2154471227324359</v>
      </c>
      <c r="J5" s="21">
        <f>VLOOKUP(J1,'LDV-P'!$W$3:$AD$43,5,0)</f>
        <v>6.1462548344924253</v>
      </c>
      <c r="K5" s="21">
        <f>VLOOKUP(K1,'LDV-P'!$W$3:$AD$43,5,0)</f>
        <v>6.0610135772351397</v>
      </c>
      <c r="L5" s="21">
        <f>VLOOKUP(L1,'LDV-P'!$W$3:$AD$43,5,0)</f>
        <v>5.9694851942819191</v>
      </c>
      <c r="M5" s="21">
        <f>VLOOKUP(M1,'LDV-P'!$W$3:$AD$43,5,0)</f>
        <v>5.881047481671275</v>
      </c>
      <c r="N5" s="21">
        <f>VLOOKUP(N1,'LDV-P'!$W$3:$AD$43,5,0)</f>
        <v>5.7553931706219652</v>
      </c>
      <c r="O5" s="21">
        <f>VLOOKUP(O1,'LDV-P'!$W$3:$AD$43,5,0)</f>
        <v>5.6077916662810985</v>
      </c>
      <c r="P5" s="21">
        <f>VLOOKUP(P1,'LDV-P'!$W$3:$AD$43,5,0)</f>
        <v>5.4632106582439262</v>
      </c>
      <c r="Q5" s="21">
        <f>VLOOKUP(Q1,'LDV-P'!$W$3:$AD$43,5,0)</f>
        <v>5.3182574976464805</v>
      </c>
      <c r="R5" s="21">
        <f>VLOOKUP(R1,'LDV-P'!$W$3:$AD$43,5,0)</f>
        <v>5.1707967719907497</v>
      </c>
      <c r="S5" s="21">
        <f>VLOOKUP(S1,'LDV-P'!$W$3:$AD$43,5,0)</f>
        <v>4.9953234746483268</v>
      </c>
      <c r="T5" s="21">
        <f>VLOOKUP(T1,'LDV-P'!$W$3:$AD$43,5,0)</f>
        <v>4.845901829007075</v>
      </c>
      <c r="U5" s="21">
        <f>VLOOKUP(U1,'LDV-P'!$W$3:$AD$43,5,0)</f>
        <v>4.690714552812425</v>
      </c>
      <c r="V5" s="21">
        <f>VLOOKUP(V1,'LDV-P'!$W$3:$AD$43,5,0)</f>
        <v>4.5064544733803276</v>
      </c>
      <c r="W5" s="21">
        <f>VLOOKUP(W1,'LDV-P'!$W$3:$AD$43,5,0)</f>
        <v>4.3110579562876596</v>
      </c>
      <c r="X5" s="21">
        <f>VLOOKUP(X1,'LDV-P'!$W$3:$AD$43,5,0)</f>
        <v>4.1921838455966052</v>
      </c>
      <c r="Y5" s="21">
        <f>VLOOKUP(Y1,'LDV-P'!$W$3:$AD$43,5,0)</f>
        <v>4.0909501950120166</v>
      </c>
      <c r="Z5" s="21">
        <f>VLOOKUP(Z1,'LDV-P'!$W$3:$AD$43,5,0)</f>
        <v>3.9928145957563701</v>
      </c>
      <c r="AA5" s="21">
        <f>VLOOKUP(AA1,'LDV-P'!$W$3:$AD$43,5,0)</f>
        <v>3.9003406625484214</v>
      </c>
      <c r="AB5" s="21">
        <f>VLOOKUP(AB1,'LDV-P'!$W$3:$AD$43,5,0)</f>
        <v>3.81328812614663</v>
      </c>
      <c r="AC5" s="21">
        <f>VLOOKUP(AC1,'LDV-P'!$W$3:$AD$43,5,0)</f>
        <v>3.7324490184867534</v>
      </c>
      <c r="AD5" s="21">
        <f>VLOOKUP(AD1,'LDV-P'!$W$3:$AD$43,5,0)</f>
        <v>3.6564376291069189</v>
      </c>
      <c r="AE5" s="21">
        <f>VLOOKUP(AE1,'LDV-P'!$W$3:$AD$43,5,0)</f>
        <v>3.5855643103538588</v>
      </c>
      <c r="AF5" s="21">
        <f>VLOOKUP(AF1,'LDV-P'!$W$3:$AD$43,5,0)</f>
        <v>3.5206449257545609</v>
      </c>
      <c r="AG5" s="21">
        <f>VLOOKUP(AG1,'LDV-P'!$W$3:$AD$43,5,0)</f>
        <v>3.4646314961914726</v>
      </c>
      <c r="AH5" s="21">
        <f>VLOOKUP(AH1,'LDV-P'!$W$3:$AD$43,5,0)</f>
        <v>3.4187137088454622</v>
      </c>
      <c r="AI5" s="21">
        <f>VLOOKUP(AI1,'LDV-P'!$W$3:$AD$43,5,0)</f>
        <v>3.3833234755051227</v>
      </c>
      <c r="AJ5" s="21">
        <f>VLOOKUP(AJ1,'LDV-P'!$W$3:$AD$43,5,0)</f>
        <v>3.3577262191027062</v>
      </c>
      <c r="AK5" s="21">
        <f>VLOOKUP(AK1,'LDV-P'!$W$3:$AD$43,5,0)</f>
        <v>3.341332477809861</v>
      </c>
      <c r="AL5" s="21">
        <f>VLOOKUP(AL1,'LDV-P'!$W$3:$AD$43,5,0)</f>
        <v>3.3333333333333344</v>
      </c>
      <c r="AM5" s="21" t="e">
        <f>VLOOKUP(AM1,'LDV-P'!$W$3:$AD$43,5,0)</f>
        <v>#N/A</v>
      </c>
      <c r="AN5" s="21" t="e">
        <f>VLOOKUP(AN1,'LDV-P'!$W$3:$AD$43,5,0)</f>
        <v>#N/A</v>
      </c>
      <c r="AO5" s="21" t="e">
        <f>VLOOKUP(AO1,'LDV-P'!$W$3:$AD$43,5,0)</f>
        <v>#N/A</v>
      </c>
      <c r="AP5" s="21" t="e">
        <f>VLOOKUP(AP1,'LDV-P'!$W$3:$AD$43,5,0)</f>
        <v>#N/A</v>
      </c>
      <c r="AQ5" s="21" t="e">
        <f>VLOOKUP(AQ1,'LDV-P'!$W$3:$AD$43,5,0)</f>
        <v>#N/A</v>
      </c>
      <c r="AR5" s="21" t="e">
        <f>VLOOKUP(AR1,'LDV-P'!$W$3:$AD$43,5,0)</f>
        <v>#N/A</v>
      </c>
      <c r="AS5" s="21" t="e">
        <f>VLOOKUP(AS1,'LDV-P'!$W$3:$AD$43,5,0)</f>
        <v>#N/A</v>
      </c>
      <c r="AT5" s="21" t="e">
        <f>VLOOKUP(AT1,'LDV-P'!$W$3:$AD$43,5,0)</f>
        <v>#N/A</v>
      </c>
      <c r="AU5" s="21" t="e">
        <f>VLOOKUP(AU1,'LDV-P'!$W$3:$AD$43,5,0)</f>
        <v>#N/A</v>
      </c>
      <c r="AV5" s="21" t="e">
        <f>VLOOKUP(AV1,'LDV-P'!$W$3:$AD$43,5,0)</f>
        <v>#N/A</v>
      </c>
    </row>
    <row r="6" spans="1:48" s="2" customFormat="1" ht="15">
      <c r="A6" s="4" t="s">
        <v>7</v>
      </c>
      <c r="B6" s="4" t="s">
        <v>4</v>
      </c>
      <c r="C6" s="4" t="s">
        <v>11</v>
      </c>
      <c r="D6" s="4" t="s">
        <v>12</v>
      </c>
      <c r="E6" s="4" t="s">
        <v>17</v>
      </c>
      <c r="F6" s="4" t="s">
        <v>30</v>
      </c>
      <c r="G6" s="11" t="s">
        <v>31</v>
      </c>
      <c r="H6" s="21">
        <f>VLOOKUP(H1,'LDV-P'!$W$3:$AD$43,6,0)</f>
        <v>5.8999999999999995</v>
      </c>
      <c r="I6" s="21">
        <f>VLOOKUP(I1,'LDV-P'!$W$3:$AD$43,6,0)</f>
        <v>5.8597757810793096</v>
      </c>
      <c r="J6" s="21">
        <f>VLOOKUP(J1,'LDV-P'!$W$3:$AD$43,6,0)</f>
        <v>5.7938318448583832</v>
      </c>
      <c r="K6" s="21">
        <f>VLOOKUP(K1,'LDV-P'!$W$3:$AD$43,6,0)</f>
        <v>5.7179890936308242</v>
      </c>
      <c r="L6" s="21">
        <f>VLOOKUP(L1,'LDV-P'!$W$3:$AD$43,6,0)</f>
        <v>5.6329449738364099</v>
      </c>
      <c r="M6" s="21">
        <f>VLOOKUP(M1,'LDV-P'!$W$3:$AD$43,6,0)</f>
        <v>5.5365618976117537</v>
      </c>
      <c r="N6" s="21">
        <f>VLOOKUP(N1,'LDV-P'!$W$3:$AD$43,6,0)</f>
        <v>5.4304310946175969</v>
      </c>
      <c r="O6" s="21">
        <f>VLOOKUP(O1,'LDV-P'!$W$3:$AD$43,6,0)</f>
        <v>5.320286830045152</v>
      </c>
      <c r="P6" s="21">
        <f>VLOOKUP(P1,'LDV-P'!$W$3:$AD$43,6,0)</f>
        <v>5.2042074502445477</v>
      </c>
      <c r="Q6" s="21">
        <f>VLOOKUP(Q1,'LDV-P'!$W$3:$AD$43,6,0)</f>
        <v>5.0849332826590201</v>
      </c>
      <c r="R6" s="21">
        <f>VLOOKUP(R1,'LDV-P'!$W$3:$AD$43,6,0)</f>
        <v>4.9684181420034896</v>
      </c>
      <c r="S6" s="21">
        <f>VLOOKUP(S1,'LDV-P'!$W$3:$AD$43,6,0)</f>
        <v>4.8527654157656883</v>
      </c>
      <c r="T6" s="21">
        <f>VLOOKUP(T1,'LDV-P'!$W$3:$AD$43,6,0)</f>
        <v>4.7276695448958224</v>
      </c>
      <c r="U6" s="21">
        <f>VLOOKUP(U1,'LDV-P'!$W$3:$AD$43,6,0)</f>
        <v>4.5841180108509283</v>
      </c>
      <c r="V6" s="21">
        <f>VLOOKUP(V1,'LDV-P'!$W$3:$AD$43,6,0)</f>
        <v>4.3779553661119115</v>
      </c>
      <c r="W6" s="21">
        <f>VLOOKUP(W1,'LDV-P'!$W$3:$AD$43,6,0)</f>
        <v>4.0860578037835706</v>
      </c>
      <c r="X6" s="21">
        <f>VLOOKUP(X1,'LDV-P'!$W$3:$AD$43,6,0)</f>
        <v>4.0358691088800125</v>
      </c>
      <c r="Y6" s="21">
        <f>VLOOKUP(Y1,'LDV-P'!$W$3:$AD$43,6,0)</f>
        <v>3.9902059096386195</v>
      </c>
      <c r="Z6" s="21">
        <f>VLOOKUP(Z1,'LDV-P'!$W$3:$AD$43,6,0)</f>
        <v>3.9527256778917668</v>
      </c>
      <c r="AA6" s="21">
        <f>VLOOKUP(AA1,'LDV-P'!$W$3:$AD$43,6,0)</f>
        <v>3.9223386605588013</v>
      </c>
      <c r="AB6" s="21">
        <f>VLOOKUP(AB1,'LDV-P'!$W$3:$AD$43,6,0)</f>
        <v>3.897752976769147</v>
      </c>
      <c r="AC6" s="21">
        <f>VLOOKUP(AC1,'LDV-P'!$W$3:$AD$43,6,0)</f>
        <v>3.8784541488439519</v>
      </c>
      <c r="AD6" s="21">
        <f>VLOOKUP(AD1,'LDV-P'!$W$3:$AD$43,6,0)</f>
        <v>3.8619048616657725</v>
      </c>
      <c r="AE6" s="21">
        <f>VLOOKUP(AE1,'LDV-P'!$W$3:$AD$43,6,0)</f>
        <v>3.8476620966220616</v>
      </c>
      <c r="AF6" s="21">
        <f>VLOOKUP(AF1,'LDV-P'!$W$3:$AD$43,6,0)</f>
        <v>3.8353180702255223</v>
      </c>
      <c r="AG6" s="21">
        <f>VLOOKUP(AG1,'LDV-P'!$W$3:$AD$43,6,0)</f>
        <v>3.8250997332526984</v>
      </c>
      <c r="AH6" s="21">
        <f>VLOOKUP(AH1,'LDV-P'!$W$3:$AD$43,6,0)</f>
        <v>3.8170878640427146</v>
      </c>
      <c r="AI6" s="21">
        <f>VLOOKUP(AI1,'LDV-P'!$W$3:$AD$43,6,0)</f>
        <v>3.8105122472448012</v>
      </c>
      <c r="AJ6" s="21">
        <f>VLOOKUP(AJ1,'LDV-P'!$W$3:$AD$43,6,0)</f>
        <v>3.8054259818154943</v>
      </c>
      <c r="AK6" s="21">
        <f>VLOOKUP(AK1,'LDV-P'!$W$3:$AD$43,6,0)</f>
        <v>3.8018793303343692</v>
      </c>
      <c r="AL6" s="21">
        <f>VLOOKUP(AL1,'LDV-P'!$W$3:$AD$43,6,0)</f>
        <v>3.8</v>
      </c>
      <c r="AM6" s="21" t="e">
        <f>VLOOKUP(AM1,'LDV-P'!$W$3:$AD$43,6,0)</f>
        <v>#N/A</v>
      </c>
      <c r="AN6" s="21" t="e">
        <f>VLOOKUP(AN1,'LDV-P'!$W$3:$AD$43,6,0)</f>
        <v>#N/A</v>
      </c>
      <c r="AO6" s="21" t="e">
        <f>VLOOKUP(AO1,'LDV-P'!$W$3:$AD$43,6,0)</f>
        <v>#N/A</v>
      </c>
      <c r="AP6" s="21" t="e">
        <f>VLOOKUP(AP1,'LDV-P'!$W$3:$AD$43,6,0)</f>
        <v>#N/A</v>
      </c>
      <c r="AQ6" s="21" t="e">
        <f>VLOOKUP(AQ1,'LDV-P'!$W$3:$AD$43,6,0)</f>
        <v>#N/A</v>
      </c>
      <c r="AR6" s="21" t="e">
        <f>VLOOKUP(AR1,'LDV-P'!$W$3:$AD$43,6,0)</f>
        <v>#N/A</v>
      </c>
      <c r="AS6" s="21" t="e">
        <f>VLOOKUP(AS1,'LDV-P'!$W$3:$AD$43,6,0)</f>
        <v>#N/A</v>
      </c>
      <c r="AT6" s="21" t="e">
        <f>VLOOKUP(AT1,'LDV-P'!$W$3:$AD$43,6,0)</f>
        <v>#N/A</v>
      </c>
      <c r="AU6" s="21" t="e">
        <f>VLOOKUP(AU1,'LDV-P'!$W$3:$AD$43,6,0)</f>
        <v>#N/A</v>
      </c>
      <c r="AV6" s="21" t="e">
        <f>VLOOKUP(AV1,'LDV-P'!$W$3:$AD$43,6,0)</f>
        <v>#N/A</v>
      </c>
    </row>
    <row r="7" spans="1:48" s="2" customFormat="1" ht="15">
      <c r="A7" s="4" t="s">
        <v>7</v>
      </c>
      <c r="B7" s="4" t="s">
        <v>5</v>
      </c>
      <c r="C7" s="4" t="s">
        <v>11</v>
      </c>
      <c r="D7" s="4" t="s">
        <v>12</v>
      </c>
      <c r="E7" s="4" t="s">
        <v>18</v>
      </c>
      <c r="F7" s="4" t="s">
        <v>30</v>
      </c>
      <c r="G7" s="11" t="s">
        <v>31</v>
      </c>
      <c r="H7" s="21">
        <f>VLOOKUP(H1,'LDV-P'!$W$3:$AD$43,7,0)</f>
        <v>12.5</v>
      </c>
      <c r="I7" s="21">
        <f>VLOOKUP(I1,'LDV-P'!$W$3:$AD$43,7,0)</f>
        <v>12.500000000000002</v>
      </c>
      <c r="J7" s="21">
        <f>VLOOKUP(J1,'LDV-P'!$W$3:$AD$43,7,0)</f>
        <v>12.5</v>
      </c>
      <c r="K7" s="21">
        <f>VLOOKUP(K1,'LDV-P'!$W$3:$AD$43,7,0)</f>
        <v>12.5</v>
      </c>
      <c r="L7" s="21">
        <f>VLOOKUP(L1,'LDV-P'!$W$3:$AD$43,7,0)</f>
        <v>12.5</v>
      </c>
      <c r="M7" s="21">
        <f>VLOOKUP(M1,'LDV-P'!$W$3:$AD$43,7,0)</f>
        <v>12.5</v>
      </c>
      <c r="N7" s="21">
        <f>VLOOKUP(N1,'LDV-P'!$W$3:$AD$43,7,0)</f>
        <v>12.499999999999998</v>
      </c>
      <c r="O7" s="21">
        <f>VLOOKUP(O1,'LDV-P'!$W$3:$AD$43,7,0)</f>
        <v>12.499999999999998</v>
      </c>
      <c r="P7" s="21">
        <f>VLOOKUP(P1,'LDV-P'!$W$3:$AD$43,7,0)</f>
        <v>12.499999999999998</v>
      </c>
      <c r="Q7" s="21">
        <f>VLOOKUP(Q1,'LDV-P'!$W$3:$AD$43,7,0)</f>
        <v>12.5</v>
      </c>
      <c r="R7" s="21">
        <f>VLOOKUP(R1,'LDV-P'!$W$3:$AD$43,7,0)</f>
        <v>12.5</v>
      </c>
      <c r="S7" s="21">
        <f>VLOOKUP(S1,'LDV-P'!$W$3:$AD$43,7,0)</f>
        <v>12.5</v>
      </c>
      <c r="T7" s="21">
        <f>VLOOKUP(T1,'LDV-P'!$W$3:$AD$43,7,0)</f>
        <v>12.499999999999998</v>
      </c>
      <c r="U7" s="21">
        <f>VLOOKUP(U1,'LDV-P'!$W$3:$AD$43,7,0)</f>
        <v>12.5</v>
      </c>
      <c r="V7" s="21">
        <f>VLOOKUP(V1,'LDV-P'!$W$3:$AD$43,7,0)</f>
        <v>12.500000000000002</v>
      </c>
      <c r="W7" s="21">
        <f>VLOOKUP(W1,'LDV-P'!$W$3:$AD$43,7,0)</f>
        <v>12.499999999999998</v>
      </c>
      <c r="X7" s="21">
        <f>VLOOKUP(X1,'LDV-P'!$W$3:$AD$43,7,0)</f>
        <v>12.500000000000002</v>
      </c>
      <c r="Y7" s="21">
        <f>VLOOKUP(Y1,'LDV-P'!$W$3:$AD$43,7,0)</f>
        <v>12.500000000000002</v>
      </c>
      <c r="Z7" s="21">
        <f>VLOOKUP(Z1,'LDV-P'!$W$3:$AD$43,7,0)</f>
        <v>12.5</v>
      </c>
      <c r="AA7" s="21">
        <f>VLOOKUP(AA1,'LDV-P'!$W$3:$AD$43,7,0)</f>
        <v>12.5</v>
      </c>
      <c r="AB7" s="21">
        <f>VLOOKUP(AB1,'LDV-P'!$W$3:$AD$43,7,0)</f>
        <v>12.499999999999998</v>
      </c>
      <c r="AC7" s="21">
        <f>VLOOKUP(AC1,'LDV-P'!$W$3:$AD$43,7,0)</f>
        <v>12.499999999999998</v>
      </c>
      <c r="AD7" s="21">
        <f>VLOOKUP(AD1,'LDV-P'!$W$3:$AD$43,7,0)</f>
        <v>12.499999999999998</v>
      </c>
      <c r="AE7" s="21">
        <f>VLOOKUP(AE1,'LDV-P'!$W$3:$AD$43,7,0)</f>
        <v>12.499999999999998</v>
      </c>
      <c r="AF7" s="21">
        <f>VLOOKUP(AF1,'LDV-P'!$W$3:$AD$43,7,0)</f>
        <v>12.5</v>
      </c>
      <c r="AG7" s="21">
        <f>VLOOKUP(AG1,'LDV-P'!$W$3:$AD$43,7,0)</f>
        <v>12.5</v>
      </c>
      <c r="AH7" s="21">
        <f>VLOOKUP(AH1,'LDV-P'!$W$3:$AD$43,7,0)</f>
        <v>12.499999999999998</v>
      </c>
      <c r="AI7" s="21">
        <f>VLOOKUP(AI1,'LDV-P'!$W$3:$AD$43,7,0)</f>
        <v>12.5</v>
      </c>
      <c r="AJ7" s="21">
        <f>VLOOKUP(AJ1,'LDV-P'!$W$3:$AD$43,7,0)</f>
        <v>12.499999999999998</v>
      </c>
      <c r="AK7" s="21">
        <f>VLOOKUP(AK1,'LDV-P'!$W$3:$AD$43,7,0)</f>
        <v>12.5</v>
      </c>
      <c r="AL7" s="21">
        <f>VLOOKUP(AL1,'LDV-P'!$W$3:$AD$43,7,0)</f>
        <v>12.499999999999998</v>
      </c>
      <c r="AM7" s="21" t="e">
        <f>VLOOKUP(AM1,'LDV-P'!$W$3:$AD$43,7,0)</f>
        <v>#N/A</v>
      </c>
      <c r="AN7" s="21" t="e">
        <f>VLOOKUP(AN1,'LDV-P'!$W$3:$AD$43,7,0)</f>
        <v>#N/A</v>
      </c>
      <c r="AO7" s="21" t="e">
        <f>VLOOKUP(AO1,'LDV-P'!$W$3:$AD$43,7,0)</f>
        <v>#N/A</v>
      </c>
      <c r="AP7" s="21" t="e">
        <f>VLOOKUP(AP1,'LDV-P'!$W$3:$AD$43,7,0)</f>
        <v>#N/A</v>
      </c>
      <c r="AQ7" s="21" t="e">
        <f>VLOOKUP(AQ1,'LDV-P'!$W$3:$AD$43,7,0)</f>
        <v>#N/A</v>
      </c>
      <c r="AR7" s="21" t="e">
        <f>VLOOKUP(AR1,'LDV-P'!$W$3:$AD$43,7,0)</f>
        <v>#N/A</v>
      </c>
      <c r="AS7" s="21" t="e">
        <f>VLOOKUP(AS1,'LDV-P'!$W$3:$AD$43,7,0)</f>
        <v>#N/A</v>
      </c>
      <c r="AT7" s="21" t="e">
        <f>VLOOKUP(AT1,'LDV-P'!$W$3:$AD$43,7,0)</f>
        <v>#N/A</v>
      </c>
      <c r="AU7" s="21" t="e">
        <f>VLOOKUP(AU1,'LDV-P'!$W$3:$AD$43,7,0)</f>
        <v>#N/A</v>
      </c>
      <c r="AV7" s="21" t="e">
        <f>VLOOKUP(AV1,'LDV-P'!$W$3:$AD$43,7,0)</f>
        <v>#N/A</v>
      </c>
    </row>
    <row r="8" spans="1:48" s="2" customFormat="1" ht="15">
      <c r="A8" s="4" t="s">
        <v>7</v>
      </c>
      <c r="B8" s="4" t="s">
        <v>6</v>
      </c>
      <c r="C8" s="4" t="s">
        <v>11</v>
      </c>
      <c r="D8" s="4" t="s">
        <v>12</v>
      </c>
      <c r="E8" s="4" t="s">
        <v>19</v>
      </c>
      <c r="F8" s="4" t="s">
        <v>30</v>
      </c>
      <c r="G8" s="11" t="s">
        <v>32</v>
      </c>
      <c r="H8" s="21" t="e">
        <f>VLOOKUP(H1,'LDV-P'!$W$3:$AD$43,8,0)</f>
        <v>#DIV/0!</v>
      </c>
      <c r="I8" s="21">
        <f>VLOOKUP(I1,'LDV-P'!$W$3:$AD$43,8,0)</f>
        <v>1.2</v>
      </c>
      <c r="J8" s="21">
        <f>VLOOKUP(J1,'LDV-P'!$W$3:$AD$43,8,0)</f>
        <v>1.177142857142857</v>
      </c>
      <c r="K8" s="21">
        <f>VLOOKUP(K1,'LDV-P'!$W$3:$AD$43,8,0)</f>
        <v>1.1533333333333331</v>
      </c>
      <c r="L8" s="21">
        <f>VLOOKUP(L1,'LDV-P'!$W$3:$AD$43,8,0)</f>
        <v>1.1317647058823528</v>
      </c>
      <c r="M8" s="21">
        <f>VLOOKUP(M1,'LDV-P'!$W$3:$AD$43,8,0)</f>
        <v>1.1078260869565213</v>
      </c>
      <c r="N8" s="21">
        <f>VLOOKUP(N1,'LDV-P'!$W$3:$AD$43,8,0)</f>
        <v>1.0826666666666664</v>
      </c>
      <c r="O8" s="21">
        <f>VLOOKUP(O1,'LDV-P'!$W$3:$AD$43,8,0)</f>
        <v>1.0543589743589741</v>
      </c>
      <c r="P8" s="21">
        <f>VLOOKUP(P1,'LDV-P'!$W$3:$AD$43,8,0)</f>
        <v>1.026938775510204</v>
      </c>
      <c r="Q8" s="21">
        <f>VLOOKUP(Q1,'LDV-P'!$W$3:$AD$43,8,0)</f>
        <v>0.99803278688524566</v>
      </c>
      <c r="R8" s="21">
        <f>VLOOKUP(R1,'LDV-P'!$W$3:$AD$43,8,0)</f>
        <v>0.96853333333333325</v>
      </c>
      <c r="S8" s="21">
        <f>VLOOKUP(S1,'LDV-P'!$W$3:$AD$43,8,0)</f>
        <v>0.93890109890109874</v>
      </c>
      <c r="T8" s="21">
        <f>VLOOKUP(T1,'LDV-P'!$W$3:$AD$43,8,0)</f>
        <v>0.91596330275229354</v>
      </c>
      <c r="U8" s="21">
        <f>VLOOKUP(U1,'LDV-P'!$W$3:$AD$43,8,0)</f>
        <v>0.89798449612403097</v>
      </c>
      <c r="V8" s="21">
        <f>VLOOKUP(V1,'LDV-P'!$W$3:$AD$43,8,0)</f>
        <v>0.88315789473684214</v>
      </c>
      <c r="W8" s="21">
        <f>VLOOKUP(W1,'LDV-P'!$W$3:$AD$43,8,0)</f>
        <v>0.87101123595505625</v>
      </c>
      <c r="X8" s="21">
        <f>VLOOKUP(X1,'LDV-P'!$W$3:$AD$43,8,0)</f>
        <v>0.85607843137254913</v>
      </c>
      <c r="Y8" s="21">
        <f>VLOOKUP(Y1,'LDV-P'!$W$3:$AD$43,8,0)</f>
        <v>0.84291845493562245</v>
      </c>
      <c r="Z8" s="21">
        <f>VLOOKUP(Z1,'LDV-P'!$W$3:$AD$43,8,0)</f>
        <v>0.83169811320754716</v>
      </c>
      <c r="AA8" s="21">
        <f>VLOOKUP(AA1,'LDV-P'!$W$3:$AD$43,8,0)</f>
        <v>0.82333333333333336</v>
      </c>
      <c r="AB8" s="21">
        <f>VLOOKUP(AB1,'LDV-P'!$W$3:$AD$43,8,0)</f>
        <v>0.81644970414201179</v>
      </c>
      <c r="AC8" s="21">
        <f>VLOOKUP(AC1,'LDV-P'!$W$3:$AD$43,8,0)</f>
        <v>0.81100529100529095</v>
      </c>
      <c r="AD8" s="21">
        <f>VLOOKUP(AD1,'LDV-P'!$W$3:$AD$43,8,0)</f>
        <v>0.80649164677804275</v>
      </c>
      <c r="AE8" s="21">
        <f>VLOOKUP(AE1,'LDV-P'!$W$3:$AD$43,8,0)</f>
        <v>0.80329718004338402</v>
      </c>
      <c r="AF8" s="21">
        <f>VLOOKUP(AF1,'LDV-P'!$W$3:$AD$43,8,0)</f>
        <v>0.80111332007952285</v>
      </c>
      <c r="AG8" s="21">
        <f>VLOOKUP(AG1,'LDV-P'!$W$3:$AD$43,8,0)</f>
        <v>0.79999999999999993</v>
      </c>
      <c r="AH8" s="21">
        <f>VLOOKUP(AH1,'LDV-P'!$W$3:$AD$43,8,0)</f>
        <v>0.8</v>
      </c>
      <c r="AI8" s="21">
        <f>VLOOKUP(AI1,'LDV-P'!$W$3:$AD$43,8,0)</f>
        <v>0.80000000000000027</v>
      </c>
      <c r="AJ8" s="21">
        <f>VLOOKUP(AJ1,'LDV-P'!$W$3:$AD$43,8,0)</f>
        <v>0.80000000000000016</v>
      </c>
      <c r="AK8" s="21">
        <f>VLOOKUP(AK1,'LDV-P'!$W$3:$AD$43,8,0)</f>
        <v>0.79999999999999993</v>
      </c>
      <c r="AL8" s="21">
        <f>VLOOKUP(AL1,'LDV-P'!$W$3:$AD$43,8,0)</f>
        <v>0.79999999999999982</v>
      </c>
      <c r="AM8" s="21" t="e">
        <f>VLOOKUP(AM1,'LDV-P'!$W$3:$AD$43,8,0)</f>
        <v>#N/A</v>
      </c>
      <c r="AN8" s="21" t="e">
        <f>VLOOKUP(AN1,'LDV-P'!$W$3:$AD$43,8,0)</f>
        <v>#N/A</v>
      </c>
      <c r="AO8" s="21" t="e">
        <f>VLOOKUP(AO1,'LDV-P'!$W$3:$AD$43,8,0)</f>
        <v>#N/A</v>
      </c>
      <c r="AP8" s="21" t="e">
        <f>VLOOKUP(AP1,'LDV-P'!$W$3:$AD$43,8,0)</f>
        <v>#N/A</v>
      </c>
      <c r="AQ8" s="21" t="e">
        <f>VLOOKUP(AQ1,'LDV-P'!$W$3:$AD$43,8,0)</f>
        <v>#N/A</v>
      </c>
      <c r="AR8" s="21" t="e">
        <f>VLOOKUP(AR1,'LDV-P'!$W$3:$AD$43,8,0)</f>
        <v>#N/A</v>
      </c>
      <c r="AS8" s="21" t="e">
        <f>VLOOKUP(AS1,'LDV-P'!$W$3:$AD$43,8,0)</f>
        <v>#N/A</v>
      </c>
      <c r="AT8" s="21" t="e">
        <f>VLOOKUP(AT1,'LDV-P'!$W$3:$AD$43,8,0)</f>
        <v>#N/A</v>
      </c>
      <c r="AU8" s="21" t="e">
        <f>VLOOKUP(AU1,'LDV-P'!$W$3:$AD$43,8,0)</f>
        <v>#N/A</v>
      </c>
      <c r="AV8" s="21" t="e">
        <f>VLOOKUP(AV1,'LDV-P'!$W$3:$AD$43,8,0)</f>
        <v>#N/A</v>
      </c>
    </row>
    <row r="9" spans="1:48" ht="15">
      <c r="A9" s="5" t="s">
        <v>8</v>
      </c>
      <c r="B9" s="6" t="s">
        <v>0</v>
      </c>
      <c r="C9" s="5" t="s">
        <v>11</v>
      </c>
      <c r="D9" s="6" t="s">
        <v>20</v>
      </c>
      <c r="E9" s="5" t="s">
        <v>13</v>
      </c>
      <c r="F9" s="5" t="s">
        <v>30</v>
      </c>
      <c r="G9" s="11" t="s">
        <v>33</v>
      </c>
      <c r="H9" s="21">
        <f>VLOOKUP(H1,'LDV-F'!$W$3:$AD$43,2,0)</f>
        <v>29.999999999999996</v>
      </c>
      <c r="I9" s="21">
        <f>VLOOKUP(I1,'LDV-F'!$W$3:$AD$43,2,0)</f>
        <v>30</v>
      </c>
      <c r="J9" s="21">
        <f>VLOOKUP(J1,'LDV-F'!$W$3:$AD$43,2,0)</f>
        <v>29.758516201554173</v>
      </c>
      <c r="K9" s="21">
        <f>VLOOKUP(K1,'LDV-F'!$W$3:$AD$43,2,0)</f>
        <v>29.425978739953337</v>
      </c>
      <c r="L9" s="21">
        <f>VLOOKUP(L1,'LDV-F'!$W$3:$AD$43,2,0)</f>
        <v>29.098438134623201</v>
      </c>
      <c r="M9" s="21">
        <f>VLOOKUP(M1,'LDV-F'!$W$3:$AD$43,2,0)</f>
        <v>28.778453610985686</v>
      </c>
      <c r="N9" s="21">
        <f>VLOOKUP(N1,'LDV-F'!$W$3:$AD$43,2,0)</f>
        <v>28.435411752826624</v>
      </c>
      <c r="O9" s="21">
        <f>VLOOKUP(O1,'LDV-F'!$W$3:$AD$43,2,0)</f>
        <v>28.094693129770995</v>
      </c>
      <c r="P9" s="21">
        <f>VLOOKUP(P1,'LDV-F'!$W$3:$AD$43,2,0)</f>
        <v>27.750884388618303</v>
      </c>
      <c r="Q9" s="21">
        <f>VLOOKUP(Q1,'LDV-F'!$W$3:$AD$43,2,0)</f>
        <v>27.435558000080491</v>
      </c>
      <c r="R9" s="21">
        <f>VLOOKUP(R1,'LDV-F'!$W$3:$AD$43,2,0)</f>
        <v>27.079398665071</v>
      </c>
      <c r="S9" s="21">
        <f>VLOOKUP(S1,'LDV-F'!$W$3:$AD$43,2,0)</f>
        <v>26.706438514797785</v>
      </c>
      <c r="T9" s="21">
        <f>VLOOKUP(T1,'LDV-F'!$W$3:$AD$43,2,0)</f>
        <v>26.327477046557874</v>
      </c>
      <c r="U9" s="21">
        <f>VLOOKUP(U1,'LDV-F'!$W$3:$AD$43,2,0)</f>
        <v>25.953850905300541</v>
      </c>
      <c r="V9" s="21">
        <f>VLOOKUP(V1,'LDV-F'!$W$3:$AD$43,2,0)</f>
        <v>25.578515481735387</v>
      </c>
      <c r="W9" s="21">
        <f>VLOOKUP(W1,'LDV-F'!$W$3:$AD$43,2,0)</f>
        <v>25.187793279755663</v>
      </c>
      <c r="X9" s="21">
        <f>VLOOKUP(X1,'LDV-F'!$W$3:$AD$43,2,0)</f>
        <v>24.786659124900961</v>
      </c>
      <c r="Y9" s="21">
        <f>VLOOKUP(Y1,'LDV-F'!$W$3:$AD$43,2,0)</f>
        <v>24.472697142603607</v>
      </c>
      <c r="Z9" s="21">
        <f>VLOOKUP(Z1,'LDV-F'!$W$3:$AD$43,2,0)</f>
        <v>24.216491073753421</v>
      </c>
      <c r="AA9" s="21">
        <f>VLOOKUP(AA1,'LDV-F'!$W$3:$AD$43,2,0)</f>
        <v>24.00632854290075</v>
      </c>
      <c r="AB9" s="21">
        <f>VLOOKUP(AB1,'LDV-F'!$W$3:$AD$43,2,0)</f>
        <v>23.835621351593097</v>
      </c>
      <c r="AC9" s="21">
        <f>VLOOKUP(AC1,'LDV-F'!$W$3:$AD$43,2,0)</f>
        <v>23.706512216813493</v>
      </c>
      <c r="AD9" s="21">
        <f>VLOOKUP(AD1,'LDV-F'!$W$3:$AD$43,2,0)</f>
        <v>23.617191218255549</v>
      </c>
      <c r="AE9" s="21">
        <f>VLOOKUP(AE1,'LDV-F'!$W$3:$AD$43,2,0)</f>
        <v>23.570504761904765</v>
      </c>
      <c r="AF9" s="21">
        <f>VLOOKUP(AF1,'LDV-F'!$W$3:$AD$43,2,0)</f>
        <v>23.570330258450834</v>
      </c>
      <c r="AG9" s="21">
        <f>VLOOKUP(AG1,'LDV-F'!$W$3:$AD$43,2,0)</f>
        <v>23.570194357925772</v>
      </c>
      <c r="AH9" s="21">
        <f>VLOOKUP(AH1,'LDV-F'!$W$3:$AD$43,2,0)</f>
        <v>23.570095442177852</v>
      </c>
      <c r="AI9" s="21">
        <f>VLOOKUP(AI1,'LDV-F'!$W$3:$AD$43,2,0)</f>
        <v>23.570031578141979</v>
      </c>
      <c r="AJ9" s="21">
        <f>VLOOKUP(AJ1,'LDV-F'!$W$3:$AD$43,2,0)</f>
        <v>23.57</v>
      </c>
      <c r="AK9" s="21">
        <f>VLOOKUP(AK1,'LDV-F'!$W$3:$AD$43,2,0)</f>
        <v>23.57</v>
      </c>
      <c r="AL9" s="21">
        <f>VLOOKUP(AL1,'LDV-F'!$W$3:$AD$43,2,0)</f>
        <v>23.57</v>
      </c>
      <c r="AM9" s="21" t="e">
        <f>VLOOKUP(AM1,'LDV-F'!$W$3:$AD$43,2,0)</f>
        <v>#N/A</v>
      </c>
      <c r="AN9" s="21" t="e">
        <f>VLOOKUP(AN1,'LDV-F'!$W$3:$AD$43,2,0)</f>
        <v>#N/A</v>
      </c>
      <c r="AO9" s="21" t="e">
        <f>VLOOKUP(AO1,'LDV-F'!$W$3:$AD$43,2,0)</f>
        <v>#N/A</v>
      </c>
      <c r="AP9" s="21" t="e">
        <f>VLOOKUP(AP1,'LDV-F'!$W$3:$AD$43,2,0)</f>
        <v>#N/A</v>
      </c>
      <c r="AQ9" s="21" t="e">
        <f>VLOOKUP(AQ1,'LDV-F'!$W$3:$AD$43,2,0)</f>
        <v>#N/A</v>
      </c>
      <c r="AR9" s="21" t="e">
        <f>VLOOKUP(AR1,'LDV-F'!$W$3:$AD$43,2,0)</f>
        <v>#N/A</v>
      </c>
      <c r="AS9" s="21" t="e">
        <f>VLOOKUP(AS1,'LDV-F'!$W$3:$AD$43,2,0)</f>
        <v>#N/A</v>
      </c>
      <c r="AT9" s="21" t="e">
        <f>VLOOKUP(AT1,'LDV-F'!$W$3:$AD$43,2,0)</f>
        <v>#N/A</v>
      </c>
      <c r="AU9" s="21" t="e">
        <f>VLOOKUP(AU1,'LDV-F'!$W$3:$AD$43,2,0)</f>
        <v>#N/A</v>
      </c>
      <c r="AV9" s="21" t="e">
        <f>VLOOKUP(AV1,'LDV-F'!$W$3:$AD$43,2,0)</f>
        <v>#N/A</v>
      </c>
    </row>
    <row r="10" spans="1:48" ht="15">
      <c r="A10" s="5" t="s">
        <v>8</v>
      </c>
      <c r="B10" s="6" t="s">
        <v>1</v>
      </c>
      <c r="C10" s="5" t="s">
        <v>11</v>
      </c>
      <c r="D10" s="6" t="s">
        <v>20</v>
      </c>
      <c r="E10" s="5" t="s">
        <v>14</v>
      </c>
      <c r="F10" s="5" t="s">
        <v>30</v>
      </c>
      <c r="G10" s="11" t="s">
        <v>31</v>
      </c>
      <c r="H10" s="21">
        <f>VLOOKUP(H1,'LDV-F'!$W$3:$AD$43,3,0)</f>
        <v>19.5</v>
      </c>
      <c r="I10" s="21">
        <f>VLOOKUP(I1,'LDV-F'!$W$3:$AD$43,3,0)</f>
        <v>19.499999999999996</v>
      </c>
      <c r="J10" s="21">
        <f>VLOOKUP(J1,'LDV-F'!$W$3:$AD$43,3,0)</f>
        <v>19.5</v>
      </c>
      <c r="K10" s="21">
        <f>VLOOKUP(K1,'LDV-F'!$W$3:$AD$43,3,0)</f>
        <v>19.5</v>
      </c>
      <c r="L10" s="21">
        <f>VLOOKUP(L1,'LDV-F'!$W$3:$AD$43,3,0)</f>
        <v>19.499999999999996</v>
      </c>
      <c r="M10" s="21">
        <f>VLOOKUP(M1,'LDV-F'!$W$3:$AD$43,3,0)</f>
        <v>19.500000000000004</v>
      </c>
      <c r="N10" s="21">
        <f>VLOOKUP(N1,'LDV-F'!$W$3:$AD$43,3,0)</f>
        <v>19.499999999999993</v>
      </c>
      <c r="O10" s="21">
        <f>VLOOKUP(O1,'LDV-F'!$W$3:$AD$43,3,0)</f>
        <v>19.5</v>
      </c>
      <c r="P10" s="21">
        <f>VLOOKUP(P1,'LDV-F'!$W$3:$AD$43,3,0)</f>
        <v>19.5</v>
      </c>
      <c r="Q10" s="21">
        <f>VLOOKUP(Q1,'LDV-F'!$W$3:$AD$43,3,0)</f>
        <v>19.5</v>
      </c>
      <c r="R10" s="21">
        <f>VLOOKUP(R1,'LDV-F'!$W$3:$AD$43,3,0)</f>
        <v>19.5</v>
      </c>
      <c r="S10" s="21">
        <f>VLOOKUP(S1,'LDV-F'!$W$3:$AD$43,3,0)</f>
        <v>19.5</v>
      </c>
      <c r="T10" s="21">
        <f>VLOOKUP(T1,'LDV-F'!$W$3:$AD$43,3,0)</f>
        <v>19.499999999999996</v>
      </c>
      <c r="U10" s="21">
        <f>VLOOKUP(U1,'LDV-F'!$W$3:$AD$43,3,0)</f>
        <v>19.500000000000004</v>
      </c>
      <c r="V10" s="21">
        <f>VLOOKUP(V1,'LDV-F'!$W$3:$AD$43,3,0)</f>
        <v>19.499999999999996</v>
      </c>
      <c r="W10" s="21">
        <f>VLOOKUP(W1,'LDV-F'!$W$3:$AD$43,3,0)</f>
        <v>19.5</v>
      </c>
      <c r="X10" s="21">
        <f>VLOOKUP(X1,'LDV-F'!$W$3:$AD$43,3,0)</f>
        <v>19.499999999999996</v>
      </c>
      <c r="Y10" s="21">
        <f>VLOOKUP(Y1,'LDV-F'!$W$3:$AD$43,3,0)</f>
        <v>19.5</v>
      </c>
      <c r="Z10" s="21">
        <f>VLOOKUP(Z1,'LDV-F'!$W$3:$AD$43,3,0)</f>
        <v>19.5</v>
      </c>
      <c r="AA10" s="21">
        <f>VLOOKUP(AA1,'LDV-F'!$W$3:$AD$43,3,0)</f>
        <v>19.500000000000004</v>
      </c>
      <c r="AB10" s="21">
        <f>VLOOKUP(AB1,'LDV-F'!$W$3:$AD$43,3,0)</f>
        <v>19.5</v>
      </c>
      <c r="AC10" s="21">
        <f>VLOOKUP(AC1,'LDV-F'!$W$3:$AD$43,3,0)</f>
        <v>19.5</v>
      </c>
      <c r="AD10" s="21">
        <f>VLOOKUP(AD1,'LDV-F'!$W$3:$AD$43,3,0)</f>
        <v>19.5</v>
      </c>
      <c r="AE10" s="21">
        <f>VLOOKUP(AE1,'LDV-F'!$W$3:$AD$43,3,0)</f>
        <v>19.5</v>
      </c>
      <c r="AF10" s="21">
        <f>VLOOKUP(AF1,'LDV-F'!$W$3:$AD$43,3,0)</f>
        <v>19.5</v>
      </c>
      <c r="AG10" s="21">
        <f>VLOOKUP(AG1,'LDV-F'!$W$3:$AD$43,3,0)</f>
        <v>19.5</v>
      </c>
      <c r="AH10" s="21">
        <f>VLOOKUP(AH1,'LDV-F'!$W$3:$AD$43,3,0)</f>
        <v>19.5</v>
      </c>
      <c r="AI10" s="21">
        <f>VLOOKUP(AI1,'LDV-F'!$W$3:$AD$43,3,0)</f>
        <v>19.500000000000007</v>
      </c>
      <c r="AJ10" s="21">
        <f>VLOOKUP(AJ1,'LDV-F'!$W$3:$AD$43,3,0)</f>
        <v>19.499999999999996</v>
      </c>
      <c r="AK10" s="21">
        <f>VLOOKUP(AK1,'LDV-F'!$W$3:$AD$43,3,0)</f>
        <v>19.499999999999996</v>
      </c>
      <c r="AL10" s="21">
        <f>VLOOKUP(AL1,'LDV-F'!$W$3:$AD$43,3,0)</f>
        <v>19.5</v>
      </c>
      <c r="AM10" s="21" t="e">
        <f>VLOOKUP(AM1,'LDV-F'!$W$3:$AD$43,3,0)</f>
        <v>#N/A</v>
      </c>
      <c r="AN10" s="21" t="e">
        <f>VLOOKUP(AN1,'LDV-F'!$W$3:$AD$43,3,0)</f>
        <v>#N/A</v>
      </c>
      <c r="AO10" s="21" t="e">
        <f>VLOOKUP(AO1,'LDV-F'!$W$3:$AD$43,3,0)</f>
        <v>#N/A</v>
      </c>
      <c r="AP10" s="21" t="e">
        <f>VLOOKUP(AP1,'LDV-F'!$W$3:$AD$43,3,0)</f>
        <v>#N/A</v>
      </c>
      <c r="AQ10" s="21" t="e">
        <f>VLOOKUP(AQ1,'LDV-F'!$W$3:$AD$43,3,0)</f>
        <v>#N/A</v>
      </c>
      <c r="AR10" s="21" t="e">
        <f>VLOOKUP(AR1,'LDV-F'!$W$3:$AD$43,3,0)</f>
        <v>#N/A</v>
      </c>
      <c r="AS10" s="21" t="e">
        <f>VLOOKUP(AS1,'LDV-F'!$W$3:$AD$43,3,0)</f>
        <v>#N/A</v>
      </c>
      <c r="AT10" s="21" t="e">
        <f>VLOOKUP(AT1,'LDV-F'!$W$3:$AD$43,3,0)</f>
        <v>#N/A</v>
      </c>
      <c r="AU10" s="21" t="e">
        <f>VLOOKUP(AU1,'LDV-F'!$W$3:$AD$43,3,0)</f>
        <v>#N/A</v>
      </c>
      <c r="AV10" s="21" t="e">
        <f>VLOOKUP(AV1,'LDV-F'!$W$3:$AD$43,3,0)</f>
        <v>#N/A</v>
      </c>
    </row>
    <row r="11" spans="1:48" ht="15">
      <c r="A11" s="5" t="s">
        <v>8</v>
      </c>
      <c r="B11" s="6" t="s">
        <v>2</v>
      </c>
      <c r="C11" s="5" t="s">
        <v>11</v>
      </c>
      <c r="D11" s="6" t="s">
        <v>20</v>
      </c>
      <c r="E11" s="5" t="s">
        <v>15</v>
      </c>
      <c r="F11" s="5" t="s">
        <v>30</v>
      </c>
      <c r="G11" s="11" t="s">
        <v>31</v>
      </c>
      <c r="H11" s="21">
        <f>VLOOKUP(H1,'LDV-F'!$W$3:$AD$43,4,0)</f>
        <v>13.10248582105576</v>
      </c>
      <c r="I11" s="21">
        <f>VLOOKUP(I1,'LDV-F'!$W$3:$AD$43,4,0)</f>
        <v>12.74687642492065</v>
      </c>
      <c r="J11" s="21">
        <f>VLOOKUP(J1,'LDV-F'!$W$3:$AD$43,4,0)</f>
        <v>12.427691223698597</v>
      </c>
      <c r="K11" s="21">
        <f>VLOOKUP(K1,'LDV-F'!$W$3:$AD$43,4,0)</f>
        <v>12.122949852801341</v>
      </c>
      <c r="L11" s="21">
        <f>VLOOKUP(L1,'LDV-F'!$W$3:$AD$43,4,0)</f>
        <v>11.786767991152932</v>
      </c>
      <c r="M11" s="21">
        <f>VLOOKUP(M1,'LDV-F'!$W$3:$AD$43,4,0)</f>
        <v>11.454026890467718</v>
      </c>
      <c r="N11" s="21">
        <f>VLOOKUP(N1,'LDV-F'!$W$3:$AD$43,4,0)</f>
        <v>11.102153982869243</v>
      </c>
      <c r="O11" s="21">
        <f>VLOOKUP(O1,'LDV-F'!$W$3:$AD$43,4,0)</f>
        <v>10.96999277508494</v>
      </c>
      <c r="P11" s="21">
        <f>VLOOKUP(P1,'LDV-F'!$W$3:$AD$43,4,0)</f>
        <v>10.830905330326944</v>
      </c>
      <c r="Q11" s="21">
        <f>VLOOKUP(Q1,'LDV-F'!$W$3:$AD$43,4,0)</f>
        <v>10.673197803098752</v>
      </c>
      <c r="R11" s="21">
        <f>VLOOKUP(R1,'LDV-F'!$W$3:$AD$43,4,0)</f>
        <v>10.534360481856559</v>
      </c>
      <c r="S11" s="21">
        <f>VLOOKUP(S1,'LDV-F'!$W$3:$AD$43,4,0)</f>
        <v>10.413719662576902</v>
      </c>
      <c r="T11" s="21">
        <f>VLOOKUP(T1,'LDV-F'!$W$3:$AD$43,4,0)</f>
        <v>10.303555648449009</v>
      </c>
      <c r="U11" s="21">
        <f>VLOOKUP(U1,'LDV-F'!$W$3:$AD$43,4,0)</f>
        <v>10.201582933644367</v>
      </c>
      <c r="V11" s="21">
        <f>VLOOKUP(V1,'LDV-F'!$W$3:$AD$43,4,0)</f>
        <v>10.111499162841023</v>
      </c>
      <c r="W11" s="21">
        <f>VLOOKUP(W1,'LDV-F'!$W$3:$AD$43,4,0)</f>
        <v>10.017608618319541</v>
      </c>
      <c r="X11" s="21">
        <f>VLOOKUP(X1,'LDV-F'!$W$3:$AD$43,4,0)</f>
        <v>9.9204094644918932</v>
      </c>
      <c r="Y11" s="21">
        <f>VLOOKUP(Y1,'LDV-F'!$W$3:$AD$43,4,0)</f>
        <v>9.8272788868793217</v>
      </c>
      <c r="Z11" s="21">
        <f>VLOOKUP(Z1,'LDV-F'!$W$3:$AD$43,4,0)</f>
        <v>9.740648133875311</v>
      </c>
      <c r="AA11" s="21">
        <f>VLOOKUP(AA1,'LDV-F'!$W$3:$AD$43,4,0)</f>
        <v>9.6621690210791993</v>
      </c>
      <c r="AB11" s="21">
        <f>VLOOKUP(AB1,'LDV-F'!$W$3:$AD$43,4,0)</f>
        <v>9.5992255803504563</v>
      </c>
      <c r="AC11" s="21">
        <f>VLOOKUP(AC1,'LDV-F'!$W$3:$AD$43,4,0)</f>
        <v>9.5512828897815094</v>
      </c>
      <c r="AD11" s="21">
        <f>VLOOKUP(AD1,'LDV-F'!$W$3:$AD$43,4,0)</f>
        <v>9.5195248607294047</v>
      </c>
      <c r="AE11" s="21">
        <f>VLOOKUP(AE1,'LDV-F'!$W$3:$AD$43,4,0)</f>
        <v>9.5039999999999978</v>
      </c>
      <c r="AF11" s="21">
        <f>VLOOKUP(AF1,'LDV-F'!$W$3:$AD$43,4,0)</f>
        <v>9.5039999999999978</v>
      </c>
      <c r="AG11" s="21">
        <f>VLOOKUP(AG1,'LDV-F'!$W$3:$AD$43,4,0)</f>
        <v>9.5039999999999978</v>
      </c>
      <c r="AH11" s="21">
        <f>VLOOKUP(AH1,'LDV-F'!$W$3:$AD$43,4,0)</f>
        <v>9.5039999999999996</v>
      </c>
      <c r="AI11" s="21">
        <f>VLOOKUP(AI1,'LDV-F'!$W$3:$AD$43,4,0)</f>
        <v>9.5040000000000013</v>
      </c>
      <c r="AJ11" s="21">
        <f>VLOOKUP(AJ1,'LDV-F'!$W$3:$AD$43,4,0)</f>
        <v>9.5040000000000013</v>
      </c>
      <c r="AK11" s="21">
        <f>VLOOKUP(AK1,'LDV-F'!$W$3:$AD$43,4,0)</f>
        <v>9.5039999999999996</v>
      </c>
      <c r="AL11" s="21">
        <f>VLOOKUP(AL1,'LDV-F'!$W$3:$AD$43,4,0)</f>
        <v>9.5039999999999996</v>
      </c>
      <c r="AM11" s="21" t="e">
        <f>VLOOKUP(AM1,'LDV-F'!$W$3:$AD$43,4,0)</f>
        <v>#N/A</v>
      </c>
      <c r="AN11" s="21" t="e">
        <f>VLOOKUP(AN1,'LDV-F'!$W$3:$AD$43,4,0)</f>
        <v>#N/A</v>
      </c>
      <c r="AO11" s="21" t="e">
        <f>VLOOKUP(AO1,'LDV-F'!$W$3:$AD$43,4,0)</f>
        <v>#N/A</v>
      </c>
      <c r="AP11" s="21" t="e">
        <f>VLOOKUP(AP1,'LDV-F'!$W$3:$AD$43,4,0)</f>
        <v>#N/A</v>
      </c>
      <c r="AQ11" s="21" t="e">
        <f>VLOOKUP(AQ1,'LDV-F'!$W$3:$AD$43,4,0)</f>
        <v>#N/A</v>
      </c>
      <c r="AR11" s="21" t="e">
        <f>VLOOKUP(AR1,'LDV-F'!$W$3:$AD$43,4,0)</f>
        <v>#N/A</v>
      </c>
      <c r="AS11" s="21" t="e">
        <f>VLOOKUP(AS1,'LDV-F'!$W$3:$AD$43,4,0)</f>
        <v>#N/A</v>
      </c>
      <c r="AT11" s="21" t="e">
        <f>VLOOKUP(AT1,'LDV-F'!$W$3:$AD$43,4,0)</f>
        <v>#N/A</v>
      </c>
      <c r="AU11" s="21" t="e">
        <f>VLOOKUP(AU1,'LDV-F'!$W$3:$AD$43,4,0)</f>
        <v>#N/A</v>
      </c>
      <c r="AV11" s="21" t="e">
        <f>VLOOKUP(AV1,'LDV-F'!$W$3:$AD$43,4,0)</f>
        <v>#N/A</v>
      </c>
    </row>
    <row r="12" spans="1:48" ht="15">
      <c r="A12" s="5" t="s">
        <v>8</v>
      </c>
      <c r="B12" s="6" t="s">
        <v>3</v>
      </c>
      <c r="C12" s="5" t="s">
        <v>11</v>
      </c>
      <c r="D12" s="6" t="s">
        <v>20</v>
      </c>
      <c r="E12" s="5" t="s">
        <v>16</v>
      </c>
      <c r="F12" s="5" t="s">
        <v>30</v>
      </c>
      <c r="G12" s="11" t="s">
        <v>31</v>
      </c>
      <c r="H12" s="21">
        <f>VLOOKUP(H1,'LDV-F'!$W$3:$AD$43,5,0)</f>
        <v>11.052494070508544</v>
      </c>
      <c r="I12" s="21">
        <f>VLOOKUP(I1,'LDV-F'!$W$3:$AD$43,5,0)</f>
        <v>10.878226000601867</v>
      </c>
      <c r="J12" s="21">
        <f>VLOOKUP(J1,'LDV-F'!$W$3:$AD$43,5,0)</f>
        <v>10.629805504143521</v>
      </c>
      <c r="K12" s="21">
        <f>VLOOKUP(K1,'LDV-F'!$W$3:$AD$43,5,0)</f>
        <v>10.304753715304983</v>
      </c>
      <c r="L12" s="21">
        <f>VLOOKUP(L1,'LDV-F'!$W$3:$AD$43,5,0)</f>
        <v>10.01753438981453</v>
      </c>
      <c r="M12" s="21">
        <f>VLOOKUP(M1,'LDV-F'!$W$3:$AD$43,5,0)</f>
        <v>9.6982033709914788</v>
      </c>
      <c r="N12" s="21">
        <f>VLOOKUP(N1,'LDV-F'!$W$3:$AD$43,5,0)</f>
        <v>9.3140685659295634</v>
      </c>
      <c r="O12" s="21">
        <f>VLOOKUP(O1,'LDV-F'!$W$3:$AD$43,5,0)</f>
        <v>9.1961865291483669</v>
      </c>
      <c r="P12" s="21">
        <f>VLOOKUP(P1,'LDV-F'!$W$3:$AD$43,5,0)</f>
        <v>9.0383024090529069</v>
      </c>
      <c r="Q12" s="21">
        <f>VLOOKUP(Q1,'LDV-F'!$W$3:$AD$43,5,0)</f>
        <v>8.9145336817465619</v>
      </c>
      <c r="R12" s="21">
        <f>VLOOKUP(R1,'LDV-F'!$W$3:$AD$43,5,0)</f>
        <v>8.7977759636949582</v>
      </c>
      <c r="S12" s="21">
        <f>VLOOKUP(S1,'LDV-F'!$W$3:$AD$43,5,0)</f>
        <v>8.6879041927828169</v>
      </c>
      <c r="T12" s="21">
        <f>VLOOKUP(T1,'LDV-F'!$W$3:$AD$43,5,0)</f>
        <v>8.5874745318456256</v>
      </c>
      <c r="U12" s="21">
        <f>VLOOKUP(U1,'LDV-F'!$W$3:$AD$43,5,0)</f>
        <v>8.5001196171020155</v>
      </c>
      <c r="V12" s="21">
        <f>VLOOKUP(V1,'LDV-F'!$W$3:$AD$43,5,0)</f>
        <v>8.4238499459745526</v>
      </c>
      <c r="W12" s="21">
        <f>VLOOKUP(W1,'LDV-F'!$W$3:$AD$43,5,0)</f>
        <v>8.3450519542182757</v>
      </c>
      <c r="X12" s="21">
        <f>VLOOKUP(X1,'LDV-F'!$W$3:$AD$43,5,0)</f>
        <v>8.2628487368445835</v>
      </c>
      <c r="Y12" s="21">
        <f>VLOOKUP(Y1,'LDV-F'!$W$3:$AD$43,5,0)</f>
        <v>8.1851318977818135</v>
      </c>
      <c r="Z12" s="21">
        <f>VLOOKUP(Z1,'LDV-F'!$W$3:$AD$43,5,0)</f>
        <v>8.1133227874448419</v>
      </c>
      <c r="AA12" s="21">
        <f>VLOOKUP(AA1,'LDV-F'!$W$3:$AD$43,5,0)</f>
        <v>8.0488573347731087</v>
      </c>
      <c r="AB12" s="21">
        <f>VLOOKUP(AB1,'LDV-F'!$W$3:$AD$43,5,0)</f>
        <v>7.9966116046640749</v>
      </c>
      <c r="AC12" s="21">
        <f>VLOOKUP(AC1,'LDV-F'!$W$3:$AD$43,5,0)</f>
        <v>7.9576854355216113</v>
      </c>
      <c r="AD12" s="21">
        <f>VLOOKUP(AD1,'LDV-F'!$W$3:$AD$43,5,0)</f>
        <v>7.9323546012710473</v>
      </c>
      <c r="AE12" s="21">
        <f>VLOOKUP(AE1,'LDV-F'!$W$3:$AD$43,5,0)</f>
        <v>7.919999999999999</v>
      </c>
      <c r="AF12" s="21">
        <f>VLOOKUP(AF1,'LDV-F'!$W$3:$AD$43,5,0)</f>
        <v>7.919999999999999</v>
      </c>
      <c r="AG12" s="21">
        <f>VLOOKUP(AG1,'LDV-F'!$W$3:$AD$43,5,0)</f>
        <v>7.919999999999999</v>
      </c>
      <c r="AH12" s="21">
        <f>VLOOKUP(AH1,'LDV-F'!$W$3:$AD$43,5,0)</f>
        <v>7.919999999999999</v>
      </c>
      <c r="AI12" s="21">
        <f>VLOOKUP(AI1,'LDV-F'!$W$3:$AD$43,5,0)</f>
        <v>7.9200000000000008</v>
      </c>
      <c r="AJ12" s="21">
        <f>VLOOKUP(AJ1,'LDV-F'!$W$3:$AD$43,5,0)</f>
        <v>7.919999999999999</v>
      </c>
      <c r="AK12" s="21">
        <f>VLOOKUP(AK1,'LDV-F'!$W$3:$AD$43,5,0)</f>
        <v>7.919999999999999</v>
      </c>
      <c r="AL12" s="21">
        <f>VLOOKUP(AL1,'LDV-F'!$W$3:$AD$43,5,0)</f>
        <v>7.92</v>
      </c>
      <c r="AM12" s="21" t="e">
        <f>VLOOKUP(AM1,'LDV-F'!$W$3:$AD$43,5,0)</f>
        <v>#N/A</v>
      </c>
      <c r="AN12" s="21" t="e">
        <f>VLOOKUP(AN1,'LDV-F'!$W$3:$AD$43,5,0)</f>
        <v>#N/A</v>
      </c>
      <c r="AO12" s="21" t="e">
        <f>VLOOKUP(AO1,'LDV-F'!$W$3:$AD$43,5,0)</f>
        <v>#N/A</v>
      </c>
      <c r="AP12" s="21" t="e">
        <f>VLOOKUP(AP1,'LDV-F'!$W$3:$AD$43,5,0)</f>
        <v>#N/A</v>
      </c>
      <c r="AQ12" s="21" t="e">
        <f>VLOOKUP(AQ1,'LDV-F'!$W$3:$AD$43,5,0)</f>
        <v>#N/A</v>
      </c>
      <c r="AR12" s="21" t="e">
        <f>VLOOKUP(AR1,'LDV-F'!$W$3:$AD$43,5,0)</f>
        <v>#N/A</v>
      </c>
      <c r="AS12" s="21" t="e">
        <f>VLOOKUP(AS1,'LDV-F'!$W$3:$AD$43,5,0)</f>
        <v>#N/A</v>
      </c>
      <c r="AT12" s="21" t="e">
        <f>VLOOKUP(AT1,'LDV-F'!$W$3:$AD$43,5,0)</f>
        <v>#N/A</v>
      </c>
      <c r="AU12" s="21" t="e">
        <f>VLOOKUP(AU1,'LDV-F'!$W$3:$AD$43,5,0)</f>
        <v>#N/A</v>
      </c>
      <c r="AV12" s="21" t="e">
        <f>VLOOKUP(AV1,'LDV-F'!$W$3:$AD$43,5,0)</f>
        <v>#N/A</v>
      </c>
    </row>
    <row r="13" spans="1:48" ht="15">
      <c r="A13" s="5" t="s">
        <v>8</v>
      </c>
      <c r="B13" s="6" t="s">
        <v>4</v>
      </c>
      <c r="C13" s="5" t="s">
        <v>11</v>
      </c>
      <c r="D13" s="6" t="s">
        <v>20</v>
      </c>
      <c r="E13" s="5" t="s">
        <v>17</v>
      </c>
      <c r="F13" s="5" t="s">
        <v>30</v>
      </c>
      <c r="G13" s="11" t="s">
        <v>31</v>
      </c>
      <c r="H13" s="21">
        <f>VLOOKUP(H1,'LDV-F'!$W$3:$AD$43,6,0)</f>
        <v>9</v>
      </c>
      <c r="I13" s="21">
        <f>VLOOKUP(I1,'LDV-F'!$W$3:$AD$43,6,0)</f>
        <v>9</v>
      </c>
      <c r="J13" s="21">
        <f>VLOOKUP(J1,'LDV-F'!$W$3:$AD$43,6,0)</f>
        <v>8.9924948453608256</v>
      </c>
      <c r="K13" s="21">
        <f>VLOOKUP(K1,'LDV-F'!$W$3:$AD$43,6,0)</f>
        <v>8.9722873900293241</v>
      </c>
      <c r="L13" s="21">
        <f>VLOOKUP(L1,'LDV-F'!$W$3:$AD$43,6,0)</f>
        <v>8.9310032085561506</v>
      </c>
      <c r="M13" s="21">
        <f>VLOOKUP(M1,'LDV-F'!$W$3:$AD$43,6,0)</f>
        <v>8.8523063949402676</v>
      </c>
      <c r="N13" s="21">
        <f>VLOOKUP(N1,'LDV-F'!$W$3:$AD$43,6,0)</f>
        <v>8.5682336398052996</v>
      </c>
      <c r="O13" s="21">
        <f>VLOOKUP(O1,'LDV-F'!$W$3:$AD$43,6,0)</f>
        <v>8.2756410810810799</v>
      </c>
      <c r="P13" s="21">
        <f>VLOOKUP(P1,'LDV-F'!$W$3:$AD$43,6,0)</f>
        <v>7.8211062394603719</v>
      </c>
      <c r="Q13" s="21">
        <f>VLOOKUP(Q1,'LDV-F'!$W$3:$AD$43,6,0)</f>
        <v>7.7075388349514569</v>
      </c>
      <c r="R13" s="21">
        <f>VLOOKUP(R1,'LDV-F'!$W$3:$AD$43,6,0)</f>
        <v>7.5744657534246578</v>
      </c>
      <c r="S13" s="21">
        <f>VLOOKUP(S1,'LDV-F'!$W$3:$AD$43,6,0)</f>
        <v>7.452854748603353</v>
      </c>
      <c r="T13" s="21">
        <f>VLOOKUP(T1,'LDV-F'!$W$3:$AD$43,6,0)</f>
        <v>7.3470209790209795</v>
      </c>
      <c r="U13" s="21">
        <f>VLOOKUP(U1,'LDV-F'!$W$3:$AD$43,6,0)</f>
        <v>7.254653164556963</v>
      </c>
      <c r="V13" s="21">
        <f>VLOOKUP(V1,'LDV-F'!$W$3:$AD$43,6,0)</f>
        <v>7.1743930013458961</v>
      </c>
      <c r="W13" s="21">
        <f>VLOOKUP(W1,'LDV-F'!$W$3:$AD$43,6,0)</f>
        <v>7.0996656618251581</v>
      </c>
      <c r="X13" s="21">
        <f>VLOOKUP(X1,'LDV-F'!$W$3:$AD$43,6,0)</f>
        <v>7.0291065573770499</v>
      </c>
      <c r="Y13" s="21">
        <f>VLOOKUP(Y1,'LDV-F'!$W$3:$AD$43,6,0)</f>
        <v>6.9737744533947064</v>
      </c>
      <c r="Z13" s="21">
        <f>VLOOKUP(Z1,'LDV-F'!$W$3:$AD$43,6,0)</f>
        <v>6.9311843265306115</v>
      </c>
      <c r="AA13" s="21">
        <f>VLOOKUP(AA1,'LDV-F'!$W$3:$AD$43,6,0)</f>
        <v>6.8995147430497044</v>
      </c>
      <c r="AB13" s="21">
        <f>VLOOKUP(AB1,'LDV-F'!$W$3:$AD$43,6,0)</f>
        <v>6.8752325323475034</v>
      </c>
      <c r="AC13" s="21">
        <f>VLOOKUP(AC1,'LDV-F'!$W$3:$AD$43,6,0)</f>
        <v>6.857610079575597</v>
      </c>
      <c r="AD13" s="21">
        <f>VLOOKUP(AD1,'LDV-F'!$W$3:$AD$43,6,0)</f>
        <v>6.8458771062455863</v>
      </c>
      <c r="AE13" s="21">
        <f>VLOOKUP(AE1,'LDV-F'!$W$3:$AD$43,6,0)</f>
        <v>6.84</v>
      </c>
      <c r="AF13" s="21">
        <f>VLOOKUP(AF1,'LDV-F'!$W$3:$AD$43,6,0)</f>
        <v>6.84</v>
      </c>
      <c r="AG13" s="21">
        <f>VLOOKUP(AG1,'LDV-F'!$W$3:$AD$43,6,0)</f>
        <v>6.839999999999999</v>
      </c>
      <c r="AH13" s="21">
        <f>VLOOKUP(AH1,'LDV-F'!$W$3:$AD$43,6,0)</f>
        <v>6.839999999999999</v>
      </c>
      <c r="AI13" s="21">
        <f>VLOOKUP(AI1,'LDV-F'!$W$3:$AD$43,6,0)</f>
        <v>6.8400000000000007</v>
      </c>
      <c r="AJ13" s="21">
        <f>VLOOKUP(AJ1,'LDV-F'!$W$3:$AD$43,6,0)</f>
        <v>6.84</v>
      </c>
      <c r="AK13" s="21">
        <f>VLOOKUP(AK1,'LDV-F'!$W$3:$AD$43,6,0)</f>
        <v>6.839999999999999</v>
      </c>
      <c r="AL13" s="21">
        <f>VLOOKUP(AL1,'LDV-F'!$W$3:$AD$43,6,0)</f>
        <v>6.84</v>
      </c>
      <c r="AM13" s="21" t="e">
        <f>VLOOKUP(AM1,'LDV-F'!$W$3:$AD$43,6,0)</f>
        <v>#N/A</v>
      </c>
      <c r="AN13" s="21" t="e">
        <f>VLOOKUP(AN1,'LDV-F'!$W$3:$AD$43,6,0)</f>
        <v>#N/A</v>
      </c>
      <c r="AO13" s="21" t="e">
        <f>VLOOKUP(AO1,'LDV-F'!$W$3:$AD$43,6,0)</f>
        <v>#N/A</v>
      </c>
      <c r="AP13" s="21" t="e">
        <f>VLOOKUP(AP1,'LDV-F'!$W$3:$AD$43,6,0)</f>
        <v>#N/A</v>
      </c>
      <c r="AQ13" s="21" t="e">
        <f>VLOOKUP(AQ1,'LDV-F'!$W$3:$AD$43,6,0)</f>
        <v>#N/A</v>
      </c>
      <c r="AR13" s="21" t="e">
        <f>VLOOKUP(AR1,'LDV-F'!$W$3:$AD$43,6,0)</f>
        <v>#N/A</v>
      </c>
      <c r="AS13" s="21" t="e">
        <f>VLOOKUP(AS1,'LDV-F'!$W$3:$AD$43,6,0)</f>
        <v>#N/A</v>
      </c>
      <c r="AT13" s="21" t="e">
        <f>VLOOKUP(AT1,'LDV-F'!$W$3:$AD$43,6,0)</f>
        <v>#N/A</v>
      </c>
      <c r="AU13" s="21" t="e">
        <f>VLOOKUP(AU1,'LDV-F'!$W$3:$AD$43,6,0)</f>
        <v>#N/A</v>
      </c>
      <c r="AV13" s="21" t="e">
        <f>VLOOKUP(AV1,'LDV-F'!$W$3:$AD$43,6,0)</f>
        <v>#N/A</v>
      </c>
    </row>
    <row r="14" spans="1:48" ht="15">
      <c r="A14" s="5" t="s">
        <v>8</v>
      </c>
      <c r="B14" s="6" t="s">
        <v>5</v>
      </c>
      <c r="C14" s="5" t="s">
        <v>11</v>
      </c>
      <c r="D14" s="6" t="s">
        <v>20</v>
      </c>
      <c r="E14" s="5" t="s">
        <v>18</v>
      </c>
      <c r="F14" s="5" t="s">
        <v>30</v>
      </c>
      <c r="G14" s="11" t="s">
        <v>31</v>
      </c>
      <c r="H14" s="21" t="e">
        <f>VLOOKUP(H1,'LDV-F'!$W$3:$AD$43,7,0)</f>
        <v>#DIV/0!</v>
      </c>
      <c r="I14" s="21">
        <f>VLOOKUP(I1,'LDV-F'!$W$3:$AD$43,7,0)</f>
        <v>40</v>
      </c>
      <c r="J14" s="21">
        <f>VLOOKUP(J1,'LDV-F'!$W$3:$AD$43,7,0)</f>
        <v>40</v>
      </c>
      <c r="K14" s="21">
        <f>VLOOKUP(K1,'LDV-F'!$W$3:$AD$43,7,0)</f>
        <v>40</v>
      </c>
      <c r="L14" s="21">
        <f>VLOOKUP(L1,'LDV-F'!$W$3:$AD$43,7,0)</f>
        <v>40</v>
      </c>
      <c r="M14" s="21">
        <f>VLOOKUP(M1,'LDV-F'!$W$3:$AD$43,7,0)</f>
        <v>40</v>
      </c>
      <c r="N14" s="21">
        <f>VLOOKUP(N1,'LDV-F'!$W$3:$AD$43,7,0)</f>
        <v>40</v>
      </c>
      <c r="O14" s="21">
        <f>VLOOKUP(O1,'LDV-F'!$W$3:$AD$43,7,0)</f>
        <v>40</v>
      </c>
      <c r="P14" s="21">
        <f>VLOOKUP(P1,'LDV-F'!$W$3:$AD$43,7,0)</f>
        <v>40</v>
      </c>
      <c r="Q14" s="21">
        <f>VLOOKUP(Q1,'LDV-F'!$W$3:$AD$43,7,0)</f>
        <v>39.999999999999993</v>
      </c>
      <c r="R14" s="21">
        <f>VLOOKUP(R1,'LDV-F'!$W$3:$AD$43,7,0)</f>
        <v>40</v>
      </c>
      <c r="S14" s="21">
        <f>VLOOKUP(S1,'LDV-F'!$W$3:$AD$43,7,0)</f>
        <v>40</v>
      </c>
      <c r="T14" s="21">
        <f>VLOOKUP(T1,'LDV-F'!$W$3:$AD$43,7,0)</f>
        <v>40</v>
      </c>
      <c r="U14" s="21">
        <f>VLOOKUP(U1,'LDV-F'!$W$3:$AD$43,7,0)</f>
        <v>40</v>
      </c>
      <c r="V14" s="21">
        <f>VLOOKUP(V1,'LDV-F'!$W$3:$AD$43,7,0)</f>
        <v>40</v>
      </c>
      <c r="W14" s="21">
        <f>VLOOKUP(W1,'LDV-F'!$W$3:$AD$43,7,0)</f>
        <v>40</v>
      </c>
      <c r="X14" s="21">
        <f>VLOOKUP(X1,'LDV-F'!$W$3:$AD$43,7,0)</f>
        <v>40</v>
      </c>
      <c r="Y14" s="21">
        <f>VLOOKUP(Y1,'LDV-F'!$W$3:$AD$43,7,0)</f>
        <v>40</v>
      </c>
      <c r="Z14" s="21">
        <f>VLOOKUP(Z1,'LDV-F'!$W$3:$AD$43,7,0)</f>
        <v>40</v>
      </c>
      <c r="AA14" s="21">
        <f>VLOOKUP(AA1,'LDV-F'!$W$3:$AD$43,7,0)</f>
        <v>40</v>
      </c>
      <c r="AB14" s="21">
        <f>VLOOKUP(AB1,'LDV-F'!$W$3:$AD$43,7,0)</f>
        <v>40</v>
      </c>
      <c r="AC14" s="21">
        <f>VLOOKUP(AC1,'LDV-F'!$W$3:$AD$43,7,0)</f>
        <v>40</v>
      </c>
      <c r="AD14" s="21">
        <f>VLOOKUP(AD1,'LDV-F'!$W$3:$AD$43,7,0)</f>
        <v>40</v>
      </c>
      <c r="AE14" s="21">
        <f>VLOOKUP(AE1,'LDV-F'!$W$3:$AD$43,7,0)</f>
        <v>39.999999999999993</v>
      </c>
      <c r="AF14" s="21">
        <f>VLOOKUP(AF1,'LDV-F'!$W$3:$AD$43,7,0)</f>
        <v>39.999999999999993</v>
      </c>
      <c r="AG14" s="21">
        <f>VLOOKUP(AG1,'LDV-F'!$W$3:$AD$43,7,0)</f>
        <v>40</v>
      </c>
      <c r="AH14" s="21">
        <f>VLOOKUP(AH1,'LDV-F'!$W$3:$AD$43,7,0)</f>
        <v>40.000000000000007</v>
      </c>
      <c r="AI14" s="21">
        <f>VLOOKUP(AI1,'LDV-F'!$W$3:$AD$43,7,0)</f>
        <v>40</v>
      </c>
      <c r="AJ14" s="21">
        <f>VLOOKUP(AJ1,'LDV-F'!$W$3:$AD$43,7,0)</f>
        <v>39.999999999999986</v>
      </c>
      <c r="AK14" s="21">
        <f>VLOOKUP(AK1,'LDV-F'!$W$3:$AD$43,7,0)</f>
        <v>40</v>
      </c>
      <c r="AL14" s="21">
        <f>VLOOKUP(AL1,'LDV-F'!$W$3:$AD$43,7,0)</f>
        <v>40</v>
      </c>
      <c r="AM14" s="21" t="e">
        <f>VLOOKUP(AM1,'LDV-F'!$W$3:$AD$43,7,0)</f>
        <v>#N/A</v>
      </c>
      <c r="AN14" s="21" t="e">
        <f>VLOOKUP(AN1,'LDV-F'!$W$3:$AD$43,7,0)</f>
        <v>#N/A</v>
      </c>
      <c r="AO14" s="21" t="e">
        <f>VLOOKUP(AO1,'LDV-F'!$W$3:$AD$43,7,0)</f>
        <v>#N/A</v>
      </c>
      <c r="AP14" s="21" t="e">
        <f>VLOOKUP(AP1,'LDV-F'!$W$3:$AD$43,7,0)</f>
        <v>#N/A</v>
      </c>
      <c r="AQ14" s="21" t="e">
        <f>VLOOKUP(AQ1,'LDV-F'!$W$3:$AD$43,7,0)</f>
        <v>#N/A</v>
      </c>
      <c r="AR14" s="21" t="e">
        <f>VLOOKUP(AR1,'LDV-F'!$W$3:$AD$43,7,0)</f>
        <v>#N/A</v>
      </c>
      <c r="AS14" s="21" t="e">
        <f>VLOOKUP(AS1,'LDV-F'!$W$3:$AD$43,7,0)</f>
        <v>#N/A</v>
      </c>
      <c r="AT14" s="21" t="e">
        <f>VLOOKUP(AT1,'LDV-F'!$W$3:$AD$43,7,0)</f>
        <v>#N/A</v>
      </c>
      <c r="AU14" s="21" t="e">
        <f>VLOOKUP(AU1,'LDV-F'!$W$3:$AD$43,7,0)</f>
        <v>#N/A</v>
      </c>
      <c r="AV14" s="21" t="e">
        <f>VLOOKUP(AV1,'LDV-F'!$W$3:$AD$43,7,0)</f>
        <v>#N/A</v>
      </c>
    </row>
    <row r="15" spans="1:48" ht="15">
      <c r="A15" s="5" t="s">
        <v>8</v>
      </c>
      <c r="B15" s="6" t="s">
        <v>6</v>
      </c>
      <c r="C15" s="5" t="s">
        <v>11</v>
      </c>
      <c r="D15" s="6" t="s">
        <v>20</v>
      </c>
      <c r="E15" s="5" t="s">
        <v>19</v>
      </c>
      <c r="F15" s="5" t="s">
        <v>30</v>
      </c>
      <c r="G15" s="11" t="s">
        <v>32</v>
      </c>
      <c r="H15" s="21" t="e">
        <f>VLOOKUP(H1,'LDV-F'!$W$3:$AD$43,8,0)</f>
        <v>#DIV/0!</v>
      </c>
      <c r="I15" s="21" t="e">
        <f>VLOOKUP(I1,'LDV-F'!$W$3:$AD$43,8,0)</f>
        <v>#DIV/0!</v>
      </c>
      <c r="J15" s="21" t="e">
        <f>VLOOKUP(J1,'LDV-F'!$W$3:$AD$43,8,0)</f>
        <v>#DIV/0!</v>
      </c>
      <c r="K15" s="21" t="e">
        <f>VLOOKUP(K1,'LDV-F'!$W$3:$AD$43,8,0)</f>
        <v>#DIV/0!</v>
      </c>
      <c r="L15" s="21" t="e">
        <f>VLOOKUP(L1,'LDV-F'!$W$3:$AD$43,8,0)</f>
        <v>#DIV/0!</v>
      </c>
      <c r="M15" s="21" t="e">
        <f>VLOOKUP(M1,'LDV-F'!$W$3:$AD$43,8,0)</f>
        <v>#DIV/0!</v>
      </c>
      <c r="N15" s="21" t="e">
        <f>VLOOKUP(N1,'LDV-F'!$W$3:$AD$43,8,0)</f>
        <v>#DIV/0!</v>
      </c>
      <c r="O15" s="21" t="e">
        <f>VLOOKUP(O1,'LDV-F'!$W$3:$AD$43,8,0)</f>
        <v>#DIV/0!</v>
      </c>
      <c r="P15" s="21" t="e">
        <f>VLOOKUP(P1,'LDV-F'!$W$3:$AD$43,8,0)</f>
        <v>#DIV/0!</v>
      </c>
      <c r="Q15" s="21" t="e">
        <f>VLOOKUP(Q1,'LDV-F'!$W$3:$AD$43,8,0)</f>
        <v>#DIV/0!</v>
      </c>
      <c r="R15" s="21">
        <f>VLOOKUP(R1,'LDV-F'!$W$3:$AD$43,8,0)</f>
        <v>2.5</v>
      </c>
      <c r="S15" s="21">
        <f>VLOOKUP(S1,'LDV-F'!$W$3:$AD$43,8,0)</f>
        <v>2.5</v>
      </c>
      <c r="T15" s="21">
        <f>VLOOKUP(T1,'LDV-F'!$W$3:$AD$43,8,0)</f>
        <v>2.5</v>
      </c>
      <c r="U15" s="21">
        <f>VLOOKUP(U1,'LDV-F'!$W$3:$AD$43,8,0)</f>
        <v>2.5</v>
      </c>
      <c r="V15" s="21">
        <f>VLOOKUP(V1,'LDV-F'!$W$3:$AD$43,8,0)</f>
        <v>2.5</v>
      </c>
      <c r="W15" s="21">
        <f>VLOOKUP(W1,'LDV-F'!$W$3:$AD$43,8,0)</f>
        <v>2.5</v>
      </c>
      <c r="X15" s="21">
        <f>VLOOKUP(X1,'LDV-F'!$W$3:$AD$43,8,0)</f>
        <v>2.5</v>
      </c>
      <c r="Y15" s="21">
        <f>VLOOKUP(Y1,'LDV-F'!$W$3:$AD$43,8,0)</f>
        <v>2.5</v>
      </c>
      <c r="Z15" s="21">
        <f>VLOOKUP(Z1,'LDV-F'!$W$3:$AD$43,8,0)</f>
        <v>2.5</v>
      </c>
      <c r="AA15" s="21">
        <f>VLOOKUP(AA1,'LDV-F'!$W$3:$AD$43,8,0)</f>
        <v>2.5</v>
      </c>
      <c r="AB15" s="21">
        <f>VLOOKUP(AB1,'LDV-F'!$W$3:$AD$43,8,0)</f>
        <v>2.5</v>
      </c>
      <c r="AC15" s="21">
        <f>VLOOKUP(AC1,'LDV-F'!$W$3:$AD$43,8,0)</f>
        <v>2.5</v>
      </c>
      <c r="AD15" s="21">
        <f>VLOOKUP(AD1,'LDV-F'!$W$3:$AD$43,8,0)</f>
        <v>2.5</v>
      </c>
      <c r="AE15" s="21">
        <f>VLOOKUP(AE1,'LDV-F'!$W$3:$AD$43,8,0)</f>
        <v>2.5</v>
      </c>
      <c r="AF15" s="21">
        <f>VLOOKUP(AF1,'LDV-F'!$W$3:$AD$43,8,0)</f>
        <v>2.5</v>
      </c>
      <c r="AG15" s="21">
        <f>VLOOKUP(AG1,'LDV-F'!$W$3:$AD$43,8,0)</f>
        <v>2.5</v>
      </c>
      <c r="AH15" s="21">
        <f>VLOOKUP(AH1,'LDV-F'!$W$3:$AD$43,8,0)</f>
        <v>2.4999999999999996</v>
      </c>
      <c r="AI15" s="21">
        <f>VLOOKUP(AI1,'LDV-F'!$W$3:$AD$43,8,0)</f>
        <v>2.4999999999999996</v>
      </c>
      <c r="AJ15" s="21">
        <f>VLOOKUP(AJ1,'LDV-F'!$W$3:$AD$43,8,0)</f>
        <v>2.5</v>
      </c>
      <c r="AK15" s="21">
        <f>VLOOKUP(AK1,'LDV-F'!$W$3:$AD$43,8,0)</f>
        <v>2.5</v>
      </c>
      <c r="AL15" s="21">
        <f>VLOOKUP(AL1,'LDV-F'!$W$3:$AD$43,8,0)</f>
        <v>2.5</v>
      </c>
      <c r="AM15" s="21" t="e">
        <f>VLOOKUP(AM1,'LDV-F'!$W$3:$AD$43,8,0)</f>
        <v>#N/A</v>
      </c>
      <c r="AN15" s="21" t="e">
        <f>VLOOKUP(AN1,'LDV-F'!$W$3:$AD$43,8,0)</f>
        <v>#N/A</v>
      </c>
      <c r="AO15" s="21" t="e">
        <f>VLOOKUP(AO1,'LDV-F'!$W$3:$AD$43,8,0)</f>
        <v>#N/A</v>
      </c>
      <c r="AP15" s="21" t="e">
        <f>VLOOKUP(AP1,'LDV-F'!$W$3:$AD$43,8,0)</f>
        <v>#N/A</v>
      </c>
      <c r="AQ15" s="21" t="e">
        <f>VLOOKUP(AQ1,'LDV-F'!$W$3:$AD$43,8,0)</f>
        <v>#N/A</v>
      </c>
      <c r="AR15" s="21" t="e">
        <f>VLOOKUP(AR1,'LDV-F'!$W$3:$AD$43,8,0)</f>
        <v>#N/A</v>
      </c>
      <c r="AS15" s="21" t="e">
        <f>VLOOKUP(AS1,'LDV-F'!$W$3:$AD$43,8,0)</f>
        <v>#N/A</v>
      </c>
      <c r="AT15" s="21" t="e">
        <f>VLOOKUP(AT1,'LDV-F'!$W$3:$AD$43,8,0)</f>
        <v>#N/A</v>
      </c>
      <c r="AU15" s="21" t="e">
        <f>VLOOKUP(AU1,'LDV-F'!$W$3:$AD$43,8,0)</f>
        <v>#N/A</v>
      </c>
      <c r="AV15" s="21" t="e">
        <f>VLOOKUP(AV1,'LDV-F'!$W$3:$AD$43,8,0)</f>
        <v>#N/A</v>
      </c>
    </row>
    <row r="16" spans="1:48" ht="15">
      <c r="A16" s="12" t="s">
        <v>9</v>
      </c>
      <c r="B16" s="13" t="s">
        <v>0</v>
      </c>
      <c r="C16" s="12" t="s">
        <v>21</v>
      </c>
      <c r="D16" s="12" t="s">
        <v>12</v>
      </c>
      <c r="E16" s="12" t="s">
        <v>13</v>
      </c>
      <c r="F16" s="12" t="s">
        <v>30</v>
      </c>
      <c r="G16" s="11" t="s">
        <v>33</v>
      </c>
      <c r="H16" s="21">
        <f>VLOOKUP(H1,'HDV-P'!$W$3:$AD$43,2,0)</f>
        <v>70.000000000000014</v>
      </c>
      <c r="I16" s="21">
        <f>VLOOKUP(I1,'HDV-P'!$W$3:$AD$43,2,0)</f>
        <v>70</v>
      </c>
      <c r="J16" s="21">
        <f>VLOOKUP(J1,'HDV-P'!$W$3:$AD$43,2,0)</f>
        <v>69.999447259327511</v>
      </c>
      <c r="K16" s="21">
        <f>VLOOKUP(K1,'HDV-P'!$W$3:$AD$43,2,0)</f>
        <v>69.997239348486247</v>
      </c>
      <c r="L16" s="21">
        <f>VLOOKUP(L1,'HDV-P'!$W$3:$AD$43,2,0)</f>
        <v>69.992282958199354</v>
      </c>
      <c r="M16" s="21">
        <f>VLOOKUP(M1,'HDV-P'!$W$3:$AD$43,2,0)</f>
        <v>69.983482702719257</v>
      </c>
      <c r="N16" s="21">
        <f>VLOOKUP(N1,'HDV-P'!$W$3:$AD$43,2,0)</f>
        <v>69.968983396086671</v>
      </c>
      <c r="O16" s="21">
        <f>VLOOKUP(O1,'HDV-P'!$W$3:$AD$43,2,0)</f>
        <v>69.951181102362213</v>
      </c>
      <c r="P16" s="21">
        <f>VLOOKUP(P1,'HDV-P'!$W$3:$AD$43,2,0)</f>
        <v>69.928799549126438</v>
      </c>
      <c r="Q16" s="21">
        <f>VLOOKUP(Q1,'HDV-P'!$W$3:$AD$43,2,0)</f>
        <v>69.860898532457028</v>
      </c>
      <c r="R16" s="21">
        <f>VLOOKUP(R1,'HDV-P'!$W$3:$AD$43,2,0)</f>
        <v>69.668924500247797</v>
      </c>
      <c r="S16" s="21">
        <f>VLOOKUP(S1,'HDV-P'!$W$3:$AD$43,2,0)</f>
        <v>69.451231420201808</v>
      </c>
      <c r="T16" s="21">
        <f>VLOOKUP(T1,'HDV-P'!$W$3:$AD$43,2,0)</f>
        <v>68.415859255481891</v>
      </c>
      <c r="U16" s="21">
        <f>VLOOKUP(U1,'HDV-P'!$W$3:$AD$43,2,0)</f>
        <v>62.438066465256867</v>
      </c>
      <c r="V16" s="21">
        <f>VLOOKUP(V1,'HDV-P'!$W$3:$AD$43,2,0)</f>
        <v>61.882513661202189</v>
      </c>
      <c r="W16" s="21">
        <f>VLOOKUP(W1,'HDV-P'!$W$3:$AD$43,2,0)</f>
        <v>61.22670025188917</v>
      </c>
      <c r="X16" s="21">
        <f>VLOOKUP(X1,'HDV-P'!$W$3:$AD$43,2,0)</f>
        <v>60.488151658767762</v>
      </c>
      <c r="Y16" s="21">
        <f>VLOOKUP(Y1,'HDV-P'!$W$3:$AD$43,2,0)</f>
        <v>59.761904761904759</v>
      </c>
      <c r="Z16" s="21">
        <f>VLOOKUP(Z1,'HDV-P'!$W$3:$AD$43,2,0)</f>
        <v>59.044052863436136</v>
      </c>
      <c r="AA16" s="21">
        <f>VLOOKUP(AA1,'HDV-P'!$W$3:$AD$43,2,0)</f>
        <v>58.317391304347822</v>
      </c>
      <c r="AB16" s="21">
        <f>VLOOKUP(AB1,'HDV-P'!$W$3:$AD$43,2,0)</f>
        <v>57.662365591397858</v>
      </c>
      <c r="AC16" s="21">
        <f>VLOOKUP(AC1,'HDV-P'!$W$3:$AD$43,2,0)</f>
        <v>57.07675906183367</v>
      </c>
      <c r="AD16" s="21">
        <f>VLOOKUP(AD1,'HDV-P'!$W$3:$AD$43,2,0)</f>
        <v>56.559322033898297</v>
      </c>
      <c r="AE16" s="21">
        <f>VLOOKUP(AE1,'HDV-P'!$W$3:$AD$43,2,0)</f>
        <v>56.120000000000012</v>
      </c>
      <c r="AF16" s="21">
        <f>VLOOKUP(AF1,'HDV-P'!$W$3:$AD$43,2,0)</f>
        <v>55.749999999999993</v>
      </c>
      <c r="AG16" s="21">
        <f>VLOOKUP(AG1,'HDV-P'!$W$3:$AD$43,2,0)</f>
        <v>55.454926624737944</v>
      </c>
      <c r="AH16" s="21">
        <f>VLOOKUP(AH1,'HDV-P'!$W$3:$AD$43,2,0)</f>
        <v>55.22899159663865</v>
      </c>
      <c r="AI16" s="21">
        <f>VLOOKUP(AI1,'HDV-P'!$W$3:$AD$43,2,0)</f>
        <v>55.077894736842097</v>
      </c>
      <c r="AJ16" s="21">
        <f>VLOOKUP(AJ1,'HDV-P'!$W$3:$AD$43,2,0)</f>
        <v>55</v>
      </c>
      <c r="AK16" s="21">
        <f>VLOOKUP(AK1,'HDV-P'!$W$3:$AD$43,2,0)</f>
        <v>55.000000000000007</v>
      </c>
      <c r="AL16" s="21">
        <f>VLOOKUP(AL1,'HDV-P'!$W$3:$AD$43,2,0)</f>
        <v>55.000000000000007</v>
      </c>
      <c r="AM16" s="21" t="e">
        <f>VLOOKUP(AM1,'HDV-P'!$W$3:$AD$43,2,0)</f>
        <v>#N/A</v>
      </c>
      <c r="AN16" s="21" t="e">
        <f>VLOOKUP(AN1,'HDV-P'!$W$3:$AD$43,2,0)</f>
        <v>#N/A</v>
      </c>
      <c r="AO16" s="21" t="e">
        <f>VLOOKUP(AO1,'HDV-P'!$W$3:$AD$43,2,0)</f>
        <v>#N/A</v>
      </c>
      <c r="AP16" s="21" t="e">
        <f>VLOOKUP(AP1,'HDV-P'!$W$3:$AD$43,2,0)</f>
        <v>#N/A</v>
      </c>
      <c r="AQ16" s="21" t="e">
        <f>VLOOKUP(AQ1,'HDV-P'!$W$3:$AD$43,2,0)</f>
        <v>#N/A</v>
      </c>
      <c r="AR16" s="21" t="e">
        <f>VLOOKUP(AR1,'HDV-P'!$W$3:$AD$43,2,0)</f>
        <v>#N/A</v>
      </c>
      <c r="AS16" s="21" t="e">
        <f>VLOOKUP(AS1,'HDV-P'!$W$3:$AD$43,2,0)</f>
        <v>#N/A</v>
      </c>
      <c r="AT16" s="21" t="e">
        <f>VLOOKUP(AT1,'HDV-P'!$W$3:$AD$43,2,0)</f>
        <v>#N/A</v>
      </c>
      <c r="AU16" s="21" t="e">
        <f>VLOOKUP(AU1,'HDV-P'!$W$3:$AD$43,2,0)</f>
        <v>#N/A</v>
      </c>
      <c r="AV16" s="21" t="e">
        <f>VLOOKUP(AV1,'HDV-P'!$W$3:$AD$43,2,0)</f>
        <v>#N/A</v>
      </c>
    </row>
    <row r="17" spans="1:48" ht="15">
      <c r="A17" s="12" t="s">
        <v>9</v>
      </c>
      <c r="B17" s="13" t="s">
        <v>1</v>
      </c>
      <c r="C17" s="12" t="s">
        <v>21</v>
      </c>
      <c r="D17" s="12" t="s">
        <v>12</v>
      </c>
      <c r="E17" s="12" t="s">
        <v>14</v>
      </c>
      <c r="F17" s="12" t="s">
        <v>30</v>
      </c>
      <c r="G17" s="11" t="s">
        <v>31</v>
      </c>
      <c r="H17" s="21">
        <f>VLOOKUP(H1,'HDV-P'!$W$3:$AD$43,3,0)</f>
        <v>34</v>
      </c>
      <c r="I17" s="21">
        <f>VLOOKUP(I1,'HDV-P'!$W$3:$AD$43,3,0)</f>
        <v>34</v>
      </c>
      <c r="J17" s="21">
        <f>VLOOKUP(J1,'HDV-P'!$W$3:$AD$43,3,0)</f>
        <v>34</v>
      </c>
      <c r="K17" s="21">
        <f>VLOOKUP(K1,'HDV-P'!$W$3:$AD$43,3,0)</f>
        <v>34</v>
      </c>
      <c r="L17" s="21">
        <f>VLOOKUP(L1,'HDV-P'!$W$3:$AD$43,3,0)</f>
        <v>34</v>
      </c>
      <c r="M17" s="21">
        <f>VLOOKUP(M1,'HDV-P'!$W$3:$AD$43,3,0)</f>
        <v>34.000000000000014</v>
      </c>
      <c r="N17" s="21">
        <f>VLOOKUP(N1,'HDV-P'!$W$3:$AD$43,3,0)</f>
        <v>34.000000000000007</v>
      </c>
      <c r="O17" s="21">
        <f>VLOOKUP(O1,'HDV-P'!$W$3:$AD$43,3,0)</f>
        <v>33.999999999999986</v>
      </c>
      <c r="P17" s="21">
        <f>VLOOKUP(P1,'HDV-P'!$W$3:$AD$43,3,0)</f>
        <v>33.999999999999986</v>
      </c>
      <c r="Q17" s="21">
        <f>VLOOKUP(Q1,'HDV-P'!$W$3:$AD$43,3,0)</f>
        <v>34.000000000000007</v>
      </c>
      <c r="R17" s="21">
        <f>VLOOKUP(R1,'HDV-P'!$W$3:$AD$43,3,0)</f>
        <v>34</v>
      </c>
      <c r="S17" s="21">
        <f>VLOOKUP(S1,'HDV-P'!$W$3:$AD$43,3,0)</f>
        <v>33.999999999999986</v>
      </c>
      <c r="T17" s="21">
        <f>VLOOKUP(T1,'HDV-P'!$W$3:$AD$43,3,0)</f>
        <v>34</v>
      </c>
      <c r="U17" s="21">
        <f>VLOOKUP(U1,'HDV-P'!$W$3:$AD$43,3,0)</f>
        <v>34</v>
      </c>
      <c r="V17" s="21">
        <f>VLOOKUP(V1,'HDV-P'!$W$3:$AD$43,3,0)</f>
        <v>34</v>
      </c>
      <c r="W17" s="21">
        <f>VLOOKUP(W1,'HDV-P'!$W$3:$AD$43,3,0)</f>
        <v>34</v>
      </c>
      <c r="X17" s="21">
        <f>VLOOKUP(X1,'HDV-P'!$W$3:$AD$43,3,0)</f>
        <v>34</v>
      </c>
      <c r="Y17" s="21" t="e">
        <f>VLOOKUP(Y1,'HDV-P'!$W$3:$AD$43,3,0)</f>
        <v>#DIV/0!</v>
      </c>
      <c r="Z17" s="21" t="e">
        <f>VLOOKUP(Z1,'HDV-P'!$W$3:$AD$43,3,0)</f>
        <v>#DIV/0!</v>
      </c>
      <c r="AA17" s="21" t="e">
        <f>VLOOKUP(AA1,'HDV-P'!$W$3:$AD$43,3,0)</f>
        <v>#DIV/0!</v>
      </c>
      <c r="AB17" s="21" t="e">
        <f>VLOOKUP(AB1,'HDV-P'!$W$3:$AD$43,3,0)</f>
        <v>#DIV/0!</v>
      </c>
      <c r="AC17" s="21" t="e">
        <f>VLOOKUP(AC1,'HDV-P'!$W$3:$AD$43,3,0)</f>
        <v>#DIV/0!</v>
      </c>
      <c r="AD17" s="21" t="e">
        <f>VLOOKUP(AD1,'HDV-P'!$W$3:$AD$43,3,0)</f>
        <v>#DIV/0!</v>
      </c>
      <c r="AE17" s="21" t="e">
        <f>VLOOKUP(AE1,'HDV-P'!$W$3:$AD$43,3,0)</f>
        <v>#DIV/0!</v>
      </c>
      <c r="AF17" s="21" t="e">
        <f>VLOOKUP(AF1,'HDV-P'!$W$3:$AD$43,3,0)</f>
        <v>#DIV/0!</v>
      </c>
      <c r="AG17" s="21" t="e">
        <f>VLOOKUP(AG1,'HDV-P'!$W$3:$AD$43,3,0)</f>
        <v>#DIV/0!</v>
      </c>
      <c r="AH17" s="21" t="e">
        <f>VLOOKUP(AH1,'HDV-P'!$W$3:$AD$43,3,0)</f>
        <v>#DIV/0!</v>
      </c>
      <c r="AI17" s="21" t="e">
        <f>VLOOKUP(AI1,'HDV-P'!$W$3:$AD$43,3,0)</f>
        <v>#DIV/0!</v>
      </c>
      <c r="AJ17" s="21" t="e">
        <f>VLOOKUP(AJ1,'HDV-P'!$W$3:$AD$43,3,0)</f>
        <v>#DIV/0!</v>
      </c>
      <c r="AK17" s="21" t="e">
        <f>VLOOKUP(AK1,'HDV-P'!$W$3:$AD$43,3,0)</f>
        <v>#DIV/0!</v>
      </c>
      <c r="AL17" s="21" t="e">
        <f>VLOOKUP(AL1,'HDV-P'!$W$3:$AD$43,3,0)</f>
        <v>#DIV/0!</v>
      </c>
      <c r="AM17" s="21" t="e">
        <f>VLOOKUP(AM1,'HDV-P'!$W$3:$AD$43,3,0)</f>
        <v>#N/A</v>
      </c>
      <c r="AN17" s="21" t="e">
        <f>VLOOKUP(AN1,'HDV-P'!$W$3:$AD$43,3,0)</f>
        <v>#N/A</v>
      </c>
      <c r="AO17" s="21" t="e">
        <f>VLOOKUP(AO1,'HDV-P'!$W$3:$AD$43,3,0)</f>
        <v>#N/A</v>
      </c>
      <c r="AP17" s="21" t="e">
        <f>VLOOKUP(AP1,'HDV-P'!$W$3:$AD$43,3,0)</f>
        <v>#N/A</v>
      </c>
      <c r="AQ17" s="21" t="e">
        <f>VLOOKUP(AQ1,'HDV-P'!$W$3:$AD$43,3,0)</f>
        <v>#N/A</v>
      </c>
      <c r="AR17" s="21" t="e">
        <f>VLOOKUP(AR1,'HDV-P'!$W$3:$AD$43,3,0)</f>
        <v>#N/A</v>
      </c>
      <c r="AS17" s="21" t="e">
        <f>VLOOKUP(AS1,'HDV-P'!$W$3:$AD$43,3,0)</f>
        <v>#N/A</v>
      </c>
      <c r="AT17" s="21" t="e">
        <f>VLOOKUP(AT1,'HDV-P'!$W$3:$AD$43,3,0)</f>
        <v>#N/A</v>
      </c>
      <c r="AU17" s="21" t="e">
        <f>VLOOKUP(AU1,'HDV-P'!$W$3:$AD$43,3,0)</f>
        <v>#N/A</v>
      </c>
      <c r="AV17" s="21" t="e">
        <f>VLOOKUP(AV1,'HDV-P'!$W$3:$AD$43,3,0)</f>
        <v>#N/A</v>
      </c>
    </row>
    <row r="18" spans="1:48" ht="15">
      <c r="A18" s="12" t="s">
        <v>9</v>
      </c>
      <c r="B18" s="13" t="s">
        <v>2</v>
      </c>
      <c r="C18" s="12" t="s">
        <v>21</v>
      </c>
      <c r="D18" s="12" t="s">
        <v>12</v>
      </c>
      <c r="E18" s="12" t="s">
        <v>15</v>
      </c>
      <c r="F18" s="12" t="s">
        <v>30</v>
      </c>
      <c r="G18" s="11" t="s">
        <v>31</v>
      </c>
      <c r="H18" s="21">
        <f>VLOOKUP(H1,'HDV-P'!$W$3:$AD$43,4,0)</f>
        <v>26.893342307174585</v>
      </c>
      <c r="I18" s="21">
        <f>VLOOKUP(I1,'HDV-P'!$W$3:$AD$43,4,0)</f>
        <v>26.880419674082887</v>
      </c>
      <c r="J18" s="21">
        <f>VLOOKUP(J1,'HDV-P'!$W$3:$AD$43,4,0)</f>
        <v>26.86536353058511</v>
      </c>
      <c r="K18" s="21">
        <f>VLOOKUP(K1,'HDV-P'!$W$3:$AD$43,4,0)</f>
        <v>26.845792641509433</v>
      </c>
      <c r="L18" s="21">
        <f>VLOOKUP(L1,'HDV-P'!$W$3:$AD$43,4,0)</f>
        <v>26.820057463672391</v>
      </c>
      <c r="M18" s="21">
        <f>VLOOKUP(M1,'HDV-P'!$W$3:$AD$43,4,0)</f>
        <v>26.781995465457456</v>
      </c>
      <c r="N18" s="21">
        <f>VLOOKUP(N1,'HDV-P'!$W$3:$AD$43,4,0)</f>
        <v>26.737371786632394</v>
      </c>
      <c r="O18" s="21">
        <f>VLOOKUP(O1,'HDV-P'!$W$3:$AD$43,4,0)</f>
        <v>26.672293905372896</v>
      </c>
      <c r="P18" s="21">
        <f>VLOOKUP(P1,'HDV-P'!$W$3:$AD$43,4,0)</f>
        <v>26.596893218249075</v>
      </c>
      <c r="Q18" s="21">
        <f>VLOOKUP(Q1,'HDV-P'!$W$3:$AD$43,4,0)</f>
        <v>26.474236732068189</v>
      </c>
      <c r="R18" s="21">
        <f>VLOOKUP(R1,'HDV-P'!$W$3:$AD$43,4,0)</f>
        <v>26.182292146073038</v>
      </c>
      <c r="S18" s="21">
        <f>VLOOKUP(S1,'HDV-P'!$W$3:$AD$43,4,0)</f>
        <v>25.429780979827093</v>
      </c>
      <c r="T18" s="21">
        <f>VLOOKUP(T1,'HDV-P'!$W$3:$AD$43,4,0)</f>
        <v>23.268041095890418</v>
      </c>
      <c r="U18" s="21">
        <f>VLOOKUP(U1,'HDV-P'!$W$3:$AD$43,4,0)</f>
        <v>22.843500000000041</v>
      </c>
      <c r="V18" s="21">
        <f>VLOOKUP(V1,'HDV-P'!$W$3:$AD$43,4,0)</f>
        <v>22.407000000000004</v>
      </c>
      <c r="W18" s="21">
        <f>VLOOKUP(W1,'HDV-P'!$W$3:$AD$43,4,0)</f>
        <v>22.116</v>
      </c>
      <c r="X18" s="21">
        <f>VLOOKUP(X1,'HDV-P'!$W$3:$AD$43,4,0)</f>
        <v>22.116</v>
      </c>
      <c r="Y18" s="21" t="e">
        <f>VLOOKUP(Y1,'HDV-P'!$W$3:$AD$43,4,0)</f>
        <v>#DIV/0!</v>
      </c>
      <c r="Z18" s="21" t="e">
        <f>VLOOKUP(Z1,'HDV-P'!$W$3:$AD$43,4,0)</f>
        <v>#DIV/0!</v>
      </c>
      <c r="AA18" s="21" t="e">
        <f>VLOOKUP(AA1,'HDV-P'!$W$3:$AD$43,4,0)</f>
        <v>#DIV/0!</v>
      </c>
      <c r="AB18" s="21" t="e">
        <f>VLOOKUP(AB1,'HDV-P'!$W$3:$AD$43,4,0)</f>
        <v>#DIV/0!</v>
      </c>
      <c r="AC18" s="21" t="e">
        <f>VLOOKUP(AC1,'HDV-P'!$W$3:$AD$43,4,0)</f>
        <v>#DIV/0!</v>
      </c>
      <c r="AD18" s="21" t="e">
        <f>VLOOKUP(AD1,'HDV-P'!$W$3:$AD$43,4,0)</f>
        <v>#DIV/0!</v>
      </c>
      <c r="AE18" s="21" t="e">
        <f>VLOOKUP(AE1,'HDV-P'!$W$3:$AD$43,4,0)</f>
        <v>#DIV/0!</v>
      </c>
      <c r="AF18" s="21" t="e">
        <f>VLOOKUP(AF1,'HDV-P'!$W$3:$AD$43,4,0)</f>
        <v>#DIV/0!</v>
      </c>
      <c r="AG18" s="21" t="e">
        <f>VLOOKUP(AG1,'HDV-P'!$W$3:$AD$43,4,0)</f>
        <v>#DIV/0!</v>
      </c>
      <c r="AH18" s="21" t="e">
        <f>VLOOKUP(AH1,'HDV-P'!$W$3:$AD$43,4,0)</f>
        <v>#DIV/0!</v>
      </c>
      <c r="AI18" s="21" t="e">
        <f>VLOOKUP(AI1,'HDV-P'!$W$3:$AD$43,4,0)</f>
        <v>#DIV/0!</v>
      </c>
      <c r="AJ18" s="21" t="e">
        <f>VLOOKUP(AJ1,'HDV-P'!$W$3:$AD$43,4,0)</f>
        <v>#DIV/0!</v>
      </c>
      <c r="AK18" s="21" t="e">
        <f>VLOOKUP(AK1,'HDV-P'!$W$3:$AD$43,4,0)</f>
        <v>#DIV/0!</v>
      </c>
      <c r="AL18" s="21" t="e">
        <f>VLOOKUP(AL1,'HDV-P'!$W$3:$AD$43,4,0)</f>
        <v>#DIV/0!</v>
      </c>
      <c r="AM18" s="21" t="e">
        <f>VLOOKUP(AM1,'HDV-P'!$W$3:$AD$43,4,0)</f>
        <v>#N/A</v>
      </c>
      <c r="AN18" s="21" t="e">
        <f>VLOOKUP(AN1,'HDV-P'!$W$3:$AD$43,4,0)</f>
        <v>#N/A</v>
      </c>
      <c r="AO18" s="21" t="e">
        <f>VLOOKUP(AO1,'HDV-P'!$W$3:$AD$43,4,0)</f>
        <v>#N/A</v>
      </c>
      <c r="AP18" s="21" t="e">
        <f>VLOOKUP(AP1,'HDV-P'!$W$3:$AD$43,4,0)</f>
        <v>#N/A</v>
      </c>
      <c r="AQ18" s="21" t="e">
        <f>VLOOKUP(AQ1,'HDV-P'!$W$3:$AD$43,4,0)</f>
        <v>#N/A</v>
      </c>
      <c r="AR18" s="21" t="e">
        <f>VLOOKUP(AR1,'HDV-P'!$W$3:$AD$43,4,0)</f>
        <v>#N/A</v>
      </c>
      <c r="AS18" s="21" t="e">
        <f>VLOOKUP(AS1,'HDV-P'!$W$3:$AD$43,4,0)</f>
        <v>#N/A</v>
      </c>
      <c r="AT18" s="21" t="e">
        <f>VLOOKUP(AT1,'HDV-P'!$W$3:$AD$43,4,0)</f>
        <v>#N/A</v>
      </c>
      <c r="AU18" s="21" t="e">
        <f>VLOOKUP(AU1,'HDV-P'!$W$3:$AD$43,4,0)</f>
        <v>#N/A</v>
      </c>
      <c r="AV18" s="21" t="e">
        <f>VLOOKUP(AV1,'HDV-P'!$W$3:$AD$43,4,0)</f>
        <v>#N/A</v>
      </c>
    </row>
    <row r="19" spans="1:48" ht="15">
      <c r="A19" s="12" t="s">
        <v>9</v>
      </c>
      <c r="B19" s="13" t="s">
        <v>3</v>
      </c>
      <c r="C19" s="12" t="s">
        <v>21</v>
      </c>
      <c r="D19" s="12" t="s">
        <v>12</v>
      </c>
      <c r="E19" s="12" t="s">
        <v>16</v>
      </c>
      <c r="F19" s="12" t="s">
        <v>30</v>
      </c>
      <c r="G19" s="11" t="s">
        <v>31</v>
      </c>
      <c r="H19" s="21">
        <f>VLOOKUP(H1,'HDV-P'!$W$3:$AD$43,5,0)</f>
        <v>22.357227451052623</v>
      </c>
      <c r="I19" s="21">
        <f>VLOOKUP(I1,'HDV-P'!$W$3:$AD$43,5,0)</f>
        <v>22.341420124324049</v>
      </c>
      <c r="J19" s="21">
        <f>VLOOKUP(J1,'HDV-P'!$W$3:$AD$43,5,0)</f>
        <v>22.316479719260922</v>
      </c>
      <c r="K19" s="21">
        <f>VLOOKUP(K1,'HDV-P'!$W$3:$AD$43,5,0)</f>
        <v>22.29712384676715</v>
      </c>
      <c r="L19" s="21">
        <f>VLOOKUP(L1,'HDV-P'!$W$3:$AD$43,5,0)</f>
        <v>22.269012483376944</v>
      </c>
      <c r="M19" s="21">
        <f>VLOOKUP(M1,'HDV-P'!$W$3:$AD$43,5,0)</f>
        <v>22.215666286716356</v>
      </c>
      <c r="N19" s="21">
        <f>VLOOKUP(N1,'HDV-P'!$W$3:$AD$43,5,0)</f>
        <v>22.148153766030852</v>
      </c>
      <c r="O19" s="21">
        <f>VLOOKUP(O1,'HDV-P'!$W$3:$AD$43,5,0)</f>
        <v>22.054520152759835</v>
      </c>
      <c r="P19" s="21">
        <f>VLOOKUP(P1,'HDV-P'!$W$3:$AD$43,5,0)</f>
        <v>21.924561521808563</v>
      </c>
      <c r="Q19" s="21">
        <f>VLOOKUP(Q1,'HDV-P'!$W$3:$AD$43,5,0)</f>
        <v>21.686119365525553</v>
      </c>
      <c r="R19" s="21">
        <f>VLOOKUP(R1,'HDV-P'!$W$3:$AD$43,5,0)</f>
        <v>21.376982269012331</v>
      </c>
      <c r="S19" s="21">
        <f>VLOOKUP(S1,'HDV-P'!$W$3:$AD$43,5,0)</f>
        <v>20.790189813350207</v>
      </c>
      <c r="T19" s="21">
        <f>VLOOKUP(T1,'HDV-P'!$W$3:$AD$43,5,0)</f>
        <v>19.375890173410415</v>
      </c>
      <c r="U19" s="21">
        <f>VLOOKUP(U1,'HDV-P'!$W$3:$AD$43,5,0)</f>
        <v>18.73793650793656</v>
      </c>
      <c r="V19" s="21">
        <f>VLOOKUP(V1,'HDV-P'!$W$3:$AD$43,5,0)</f>
        <v>18.43</v>
      </c>
      <c r="W19" s="21">
        <f>VLOOKUP(W1,'HDV-P'!$W$3:$AD$43,5,0)</f>
        <v>18.112884615384619</v>
      </c>
      <c r="X19" s="21">
        <f>VLOOKUP(X1,'HDV-P'!$W$3:$AD$43,5,0)</f>
        <v>17.795769230769231</v>
      </c>
      <c r="Y19" s="21">
        <f>VLOOKUP(Y1,'HDV-P'!$W$3:$AD$43,5,0)</f>
        <v>17.460000000000004</v>
      </c>
      <c r="Z19" s="21">
        <f>VLOOKUP(Z1,'HDV-P'!$W$3:$AD$43,5,0)</f>
        <v>17.46</v>
      </c>
      <c r="AA19" s="21" t="e">
        <f>VLOOKUP(AA1,'HDV-P'!$W$3:$AD$43,5,0)</f>
        <v>#DIV/0!</v>
      </c>
      <c r="AB19" s="21" t="e">
        <f>VLOOKUP(AB1,'HDV-P'!$W$3:$AD$43,5,0)</f>
        <v>#DIV/0!</v>
      </c>
      <c r="AC19" s="21" t="e">
        <f>VLOOKUP(AC1,'HDV-P'!$W$3:$AD$43,5,0)</f>
        <v>#DIV/0!</v>
      </c>
      <c r="AD19" s="21" t="e">
        <f>VLOOKUP(AD1,'HDV-P'!$W$3:$AD$43,5,0)</f>
        <v>#DIV/0!</v>
      </c>
      <c r="AE19" s="21" t="e">
        <f>VLOOKUP(AE1,'HDV-P'!$W$3:$AD$43,5,0)</f>
        <v>#DIV/0!</v>
      </c>
      <c r="AF19" s="21" t="e">
        <f>VLOOKUP(AF1,'HDV-P'!$W$3:$AD$43,5,0)</f>
        <v>#DIV/0!</v>
      </c>
      <c r="AG19" s="21" t="e">
        <f>VLOOKUP(AG1,'HDV-P'!$W$3:$AD$43,5,0)</f>
        <v>#DIV/0!</v>
      </c>
      <c r="AH19" s="21" t="e">
        <f>VLOOKUP(AH1,'HDV-P'!$W$3:$AD$43,5,0)</f>
        <v>#DIV/0!</v>
      </c>
      <c r="AI19" s="21" t="e">
        <f>VLOOKUP(AI1,'HDV-P'!$W$3:$AD$43,5,0)</f>
        <v>#DIV/0!</v>
      </c>
      <c r="AJ19" s="21" t="e">
        <f>VLOOKUP(AJ1,'HDV-P'!$W$3:$AD$43,5,0)</f>
        <v>#DIV/0!</v>
      </c>
      <c r="AK19" s="21" t="e">
        <f>VLOOKUP(AK1,'HDV-P'!$W$3:$AD$43,5,0)</f>
        <v>#DIV/0!</v>
      </c>
      <c r="AL19" s="21" t="e">
        <f>VLOOKUP(AL1,'HDV-P'!$W$3:$AD$43,5,0)</f>
        <v>#DIV/0!</v>
      </c>
      <c r="AM19" s="21" t="e">
        <f>VLOOKUP(AM1,'HDV-P'!$W$3:$AD$43,5,0)</f>
        <v>#N/A</v>
      </c>
      <c r="AN19" s="21" t="e">
        <f>VLOOKUP(AN1,'HDV-P'!$W$3:$AD$43,5,0)</f>
        <v>#N/A</v>
      </c>
      <c r="AO19" s="21" t="e">
        <f>VLOOKUP(AO1,'HDV-P'!$W$3:$AD$43,5,0)</f>
        <v>#N/A</v>
      </c>
      <c r="AP19" s="21" t="e">
        <f>VLOOKUP(AP1,'HDV-P'!$W$3:$AD$43,5,0)</f>
        <v>#N/A</v>
      </c>
      <c r="AQ19" s="21" t="e">
        <f>VLOOKUP(AQ1,'HDV-P'!$W$3:$AD$43,5,0)</f>
        <v>#N/A</v>
      </c>
      <c r="AR19" s="21" t="e">
        <f>VLOOKUP(AR1,'HDV-P'!$W$3:$AD$43,5,0)</f>
        <v>#N/A</v>
      </c>
      <c r="AS19" s="21" t="e">
        <f>VLOOKUP(AS1,'HDV-P'!$W$3:$AD$43,5,0)</f>
        <v>#N/A</v>
      </c>
      <c r="AT19" s="21" t="e">
        <f>VLOOKUP(AT1,'HDV-P'!$W$3:$AD$43,5,0)</f>
        <v>#N/A</v>
      </c>
      <c r="AU19" s="21" t="e">
        <f>VLOOKUP(AU1,'HDV-P'!$W$3:$AD$43,5,0)</f>
        <v>#N/A</v>
      </c>
      <c r="AV19" s="21" t="e">
        <f>VLOOKUP(AV1,'HDV-P'!$W$3:$AD$43,5,0)</f>
        <v>#N/A</v>
      </c>
    </row>
    <row r="20" spans="1:48" ht="15">
      <c r="A20" s="12" t="s">
        <v>9</v>
      </c>
      <c r="B20" s="13" t="s">
        <v>4</v>
      </c>
      <c r="C20" s="12" t="s">
        <v>21</v>
      </c>
      <c r="D20" s="12" t="s">
        <v>12</v>
      </c>
      <c r="E20" s="12" t="s">
        <v>17</v>
      </c>
      <c r="F20" s="12" t="s">
        <v>30</v>
      </c>
      <c r="G20" s="11" t="s">
        <v>31</v>
      </c>
      <c r="H20" s="21">
        <f>VLOOKUP(H1,'HDV-P'!$W$3:$AD$43,6,0)</f>
        <v>20</v>
      </c>
      <c r="I20" s="21">
        <f>VLOOKUP(I1,'HDV-P'!$W$3:$AD$43,6,0)</f>
        <v>20</v>
      </c>
      <c r="J20" s="21">
        <f>VLOOKUP(J1,'HDV-P'!$W$3:$AD$43,6,0)</f>
        <v>20</v>
      </c>
      <c r="K20" s="21">
        <f>VLOOKUP(K1,'HDV-P'!$W$3:$AD$43,6,0)</f>
        <v>20</v>
      </c>
      <c r="L20" s="21">
        <f>VLOOKUP(L1,'HDV-P'!$W$3:$AD$43,6,0)</f>
        <v>20</v>
      </c>
      <c r="M20" s="21">
        <f>VLOOKUP(M1,'HDV-P'!$W$3:$AD$43,6,0)</f>
        <v>20</v>
      </c>
      <c r="N20" s="21">
        <f>VLOOKUP(N1,'HDV-P'!$W$3:$AD$43,6,0)</f>
        <v>20</v>
      </c>
      <c r="O20" s="21">
        <f>VLOOKUP(O1,'HDV-P'!$W$3:$AD$43,6,0)</f>
        <v>20.000000000000004</v>
      </c>
      <c r="P20" s="21">
        <f>VLOOKUP(P1,'HDV-P'!$W$3:$AD$43,6,0)</f>
        <v>20</v>
      </c>
      <c r="Q20" s="21">
        <f>VLOOKUP(Q1,'HDV-P'!$W$3:$AD$43,6,0)</f>
        <v>20</v>
      </c>
      <c r="R20" s="21">
        <f>VLOOKUP(R1,'HDV-P'!$W$3:$AD$43,6,0)</f>
        <v>19.999999999999996</v>
      </c>
      <c r="S20" s="21">
        <f>VLOOKUP(S1,'HDV-P'!$W$3:$AD$43,6,0)</f>
        <v>20.000000000000004</v>
      </c>
      <c r="T20" s="21">
        <f>VLOOKUP(T1,'HDV-P'!$W$3:$AD$43,6,0)</f>
        <v>20</v>
      </c>
      <c r="U20" s="21">
        <f>VLOOKUP(U1,'HDV-P'!$W$3:$AD$43,6,0)</f>
        <v>20</v>
      </c>
      <c r="V20" s="21" t="e">
        <f>VLOOKUP(V1,'HDV-P'!$W$3:$AD$43,6,0)</f>
        <v>#DIV/0!</v>
      </c>
      <c r="W20" s="21" t="e">
        <f>VLOOKUP(W1,'HDV-P'!$W$3:$AD$43,6,0)</f>
        <v>#DIV/0!</v>
      </c>
      <c r="X20" s="21" t="e">
        <f>VLOOKUP(X1,'HDV-P'!$W$3:$AD$43,6,0)</f>
        <v>#DIV/0!</v>
      </c>
      <c r="Y20" s="21" t="e">
        <f>VLOOKUP(Y1,'HDV-P'!$W$3:$AD$43,6,0)</f>
        <v>#DIV/0!</v>
      </c>
      <c r="Z20" s="21" t="e">
        <f>VLOOKUP(Z1,'HDV-P'!$W$3:$AD$43,6,0)</f>
        <v>#DIV/0!</v>
      </c>
      <c r="AA20" s="21" t="e">
        <f>VLOOKUP(AA1,'HDV-P'!$W$3:$AD$43,6,0)</f>
        <v>#DIV/0!</v>
      </c>
      <c r="AB20" s="21" t="e">
        <f>VLOOKUP(AB1,'HDV-P'!$W$3:$AD$43,6,0)</f>
        <v>#DIV/0!</v>
      </c>
      <c r="AC20" s="21" t="e">
        <f>VLOOKUP(AC1,'HDV-P'!$W$3:$AD$43,6,0)</f>
        <v>#DIV/0!</v>
      </c>
      <c r="AD20" s="21" t="e">
        <f>VLOOKUP(AD1,'HDV-P'!$W$3:$AD$43,6,0)</f>
        <v>#DIV/0!</v>
      </c>
      <c r="AE20" s="21" t="e">
        <f>VLOOKUP(AE1,'HDV-P'!$W$3:$AD$43,6,0)</f>
        <v>#DIV/0!</v>
      </c>
      <c r="AF20" s="21" t="e">
        <f>VLOOKUP(AF1,'HDV-P'!$W$3:$AD$43,6,0)</f>
        <v>#DIV/0!</v>
      </c>
      <c r="AG20" s="21" t="e">
        <f>VLOOKUP(AG1,'HDV-P'!$W$3:$AD$43,6,0)</f>
        <v>#DIV/0!</v>
      </c>
      <c r="AH20" s="21" t="e">
        <f>VLOOKUP(AH1,'HDV-P'!$W$3:$AD$43,6,0)</f>
        <v>#DIV/0!</v>
      </c>
      <c r="AI20" s="21" t="e">
        <f>VLOOKUP(AI1,'HDV-P'!$W$3:$AD$43,6,0)</f>
        <v>#DIV/0!</v>
      </c>
      <c r="AJ20" s="21" t="e">
        <f>VLOOKUP(AJ1,'HDV-P'!$W$3:$AD$43,6,0)</f>
        <v>#DIV/0!</v>
      </c>
      <c r="AK20" s="21" t="e">
        <f>VLOOKUP(AK1,'HDV-P'!$W$3:$AD$43,6,0)</f>
        <v>#DIV/0!</v>
      </c>
      <c r="AL20" s="21" t="e">
        <f>VLOOKUP(AL1,'HDV-P'!$W$3:$AD$43,6,0)</f>
        <v>#DIV/0!</v>
      </c>
      <c r="AM20" s="21" t="e">
        <f>VLOOKUP(AM1,'HDV-P'!$W$3:$AD$43,6,0)</f>
        <v>#N/A</v>
      </c>
      <c r="AN20" s="21" t="e">
        <f>VLOOKUP(AN1,'HDV-P'!$W$3:$AD$43,6,0)</f>
        <v>#N/A</v>
      </c>
      <c r="AO20" s="21" t="e">
        <f>VLOOKUP(AO1,'HDV-P'!$W$3:$AD$43,6,0)</f>
        <v>#N/A</v>
      </c>
      <c r="AP20" s="21" t="e">
        <f>VLOOKUP(AP1,'HDV-P'!$W$3:$AD$43,6,0)</f>
        <v>#N/A</v>
      </c>
      <c r="AQ20" s="21" t="e">
        <f>VLOOKUP(AQ1,'HDV-P'!$W$3:$AD$43,6,0)</f>
        <v>#N/A</v>
      </c>
      <c r="AR20" s="21" t="e">
        <f>VLOOKUP(AR1,'HDV-P'!$W$3:$AD$43,6,0)</f>
        <v>#N/A</v>
      </c>
      <c r="AS20" s="21" t="e">
        <f>VLOOKUP(AS1,'HDV-P'!$W$3:$AD$43,6,0)</f>
        <v>#N/A</v>
      </c>
      <c r="AT20" s="21" t="e">
        <f>VLOOKUP(AT1,'HDV-P'!$W$3:$AD$43,6,0)</f>
        <v>#N/A</v>
      </c>
      <c r="AU20" s="21" t="e">
        <f>VLOOKUP(AU1,'HDV-P'!$W$3:$AD$43,6,0)</f>
        <v>#N/A</v>
      </c>
      <c r="AV20" s="21" t="e">
        <f>VLOOKUP(AV1,'HDV-P'!$W$3:$AD$43,6,0)</f>
        <v>#N/A</v>
      </c>
    </row>
    <row r="21" spans="1:48" ht="15">
      <c r="A21" s="12" t="s">
        <v>9</v>
      </c>
      <c r="B21" s="13" t="s">
        <v>5</v>
      </c>
      <c r="C21" s="12" t="s">
        <v>21</v>
      </c>
      <c r="D21" s="12" t="s">
        <v>12</v>
      </c>
      <c r="E21" s="12" t="s">
        <v>18</v>
      </c>
      <c r="F21" s="12" t="s">
        <v>30</v>
      </c>
      <c r="G21" s="11" t="s">
        <v>31</v>
      </c>
      <c r="H21" s="21">
        <f>VLOOKUP(H1,'HDV-P'!$W$3:$AD$43,7,0)</f>
        <v>60</v>
      </c>
      <c r="I21" s="21">
        <f>VLOOKUP(I1,'HDV-P'!$W$3:$AD$43,7,0)</f>
        <v>60</v>
      </c>
      <c r="J21" s="21">
        <f>VLOOKUP(J1,'HDV-P'!$W$3:$AD$43,7,0)</f>
        <v>60</v>
      </c>
      <c r="K21" s="21">
        <f>VLOOKUP(K1,'HDV-P'!$W$3:$AD$43,7,0)</f>
        <v>60</v>
      </c>
      <c r="L21" s="21">
        <f>VLOOKUP(L1,'HDV-P'!$W$3:$AD$43,7,0)</f>
        <v>60</v>
      </c>
      <c r="M21" s="21">
        <f>VLOOKUP(M1,'HDV-P'!$W$3:$AD$43,7,0)</f>
        <v>60</v>
      </c>
      <c r="N21" s="21" t="e">
        <f>VLOOKUP(N1,'HDV-P'!$W$3:$AD$43,7,0)</f>
        <v>#DIV/0!</v>
      </c>
      <c r="O21" s="21" t="e">
        <f>VLOOKUP(O1,'HDV-P'!$W$3:$AD$43,7,0)</f>
        <v>#DIV/0!</v>
      </c>
      <c r="P21" s="21" t="e">
        <f>VLOOKUP(P1,'HDV-P'!$W$3:$AD$43,7,0)</f>
        <v>#DIV/0!</v>
      </c>
      <c r="Q21" s="21" t="e">
        <f>VLOOKUP(Q1,'HDV-P'!$W$3:$AD$43,7,0)</f>
        <v>#DIV/0!</v>
      </c>
      <c r="R21" s="21" t="e">
        <f>VLOOKUP(R1,'HDV-P'!$W$3:$AD$43,7,0)</f>
        <v>#DIV/0!</v>
      </c>
      <c r="S21" s="21" t="e">
        <f>VLOOKUP(S1,'HDV-P'!$W$3:$AD$43,7,0)</f>
        <v>#DIV/0!</v>
      </c>
      <c r="T21" s="21" t="e">
        <f>VLOOKUP(T1,'HDV-P'!$W$3:$AD$43,7,0)</f>
        <v>#DIV/0!</v>
      </c>
      <c r="U21" s="21" t="e">
        <f>VLOOKUP(U1,'HDV-P'!$W$3:$AD$43,7,0)</f>
        <v>#DIV/0!</v>
      </c>
      <c r="V21" s="21" t="e">
        <f>VLOOKUP(V1,'HDV-P'!$W$3:$AD$43,7,0)</f>
        <v>#DIV/0!</v>
      </c>
      <c r="W21" s="21" t="e">
        <f>VLOOKUP(W1,'HDV-P'!$W$3:$AD$43,7,0)</f>
        <v>#DIV/0!</v>
      </c>
      <c r="X21" s="21" t="e">
        <f>VLOOKUP(X1,'HDV-P'!$W$3:$AD$43,7,0)</f>
        <v>#DIV/0!</v>
      </c>
      <c r="Y21" s="21" t="e">
        <f>VLOOKUP(Y1,'HDV-P'!$W$3:$AD$43,7,0)</f>
        <v>#DIV/0!</v>
      </c>
      <c r="Z21" s="21" t="e">
        <f>VLOOKUP(Z1,'HDV-P'!$W$3:$AD$43,7,0)</f>
        <v>#DIV/0!</v>
      </c>
      <c r="AA21" s="21" t="e">
        <f>VLOOKUP(AA1,'HDV-P'!$W$3:$AD$43,7,0)</f>
        <v>#DIV/0!</v>
      </c>
      <c r="AB21" s="21" t="e">
        <f>VLOOKUP(AB1,'HDV-P'!$W$3:$AD$43,7,0)</f>
        <v>#DIV/0!</v>
      </c>
      <c r="AC21" s="21" t="e">
        <f>VLOOKUP(AC1,'HDV-P'!$W$3:$AD$43,7,0)</f>
        <v>#DIV/0!</v>
      </c>
      <c r="AD21" s="21" t="e">
        <f>VLOOKUP(AD1,'HDV-P'!$W$3:$AD$43,7,0)</f>
        <v>#DIV/0!</v>
      </c>
      <c r="AE21" s="21" t="e">
        <f>VLOOKUP(AE1,'HDV-P'!$W$3:$AD$43,7,0)</f>
        <v>#DIV/0!</v>
      </c>
      <c r="AF21" s="21" t="e">
        <f>VLOOKUP(AF1,'HDV-P'!$W$3:$AD$43,7,0)</f>
        <v>#DIV/0!</v>
      </c>
      <c r="AG21" s="21" t="e">
        <f>VLOOKUP(AG1,'HDV-P'!$W$3:$AD$43,7,0)</f>
        <v>#DIV/0!</v>
      </c>
      <c r="AH21" s="21" t="e">
        <f>VLOOKUP(AH1,'HDV-P'!$W$3:$AD$43,7,0)</f>
        <v>#DIV/0!</v>
      </c>
      <c r="AI21" s="21" t="e">
        <f>VLOOKUP(AI1,'HDV-P'!$W$3:$AD$43,7,0)</f>
        <v>#DIV/0!</v>
      </c>
      <c r="AJ21" s="21" t="e">
        <f>VLOOKUP(AJ1,'HDV-P'!$W$3:$AD$43,7,0)</f>
        <v>#DIV/0!</v>
      </c>
      <c r="AK21" s="21" t="e">
        <f>VLOOKUP(AK1,'HDV-P'!$W$3:$AD$43,7,0)</f>
        <v>#DIV/0!</v>
      </c>
      <c r="AL21" s="21" t="e">
        <f>VLOOKUP(AL1,'HDV-P'!$W$3:$AD$43,7,0)</f>
        <v>#DIV/0!</v>
      </c>
      <c r="AM21" s="21" t="e">
        <f>VLOOKUP(AM1,'HDV-P'!$W$3:$AD$43,7,0)</f>
        <v>#N/A</v>
      </c>
      <c r="AN21" s="21" t="e">
        <f>VLOOKUP(AN1,'HDV-P'!$W$3:$AD$43,7,0)</f>
        <v>#N/A</v>
      </c>
      <c r="AO21" s="21" t="e">
        <f>VLOOKUP(AO1,'HDV-P'!$W$3:$AD$43,7,0)</f>
        <v>#N/A</v>
      </c>
      <c r="AP21" s="21" t="e">
        <f>VLOOKUP(AP1,'HDV-P'!$W$3:$AD$43,7,0)</f>
        <v>#N/A</v>
      </c>
      <c r="AQ21" s="21" t="e">
        <f>VLOOKUP(AQ1,'HDV-P'!$W$3:$AD$43,7,0)</f>
        <v>#N/A</v>
      </c>
      <c r="AR21" s="21" t="e">
        <f>VLOOKUP(AR1,'HDV-P'!$W$3:$AD$43,7,0)</f>
        <v>#N/A</v>
      </c>
      <c r="AS21" s="21" t="e">
        <f>VLOOKUP(AS1,'HDV-P'!$W$3:$AD$43,7,0)</f>
        <v>#N/A</v>
      </c>
      <c r="AT21" s="21" t="e">
        <f>VLOOKUP(AT1,'HDV-P'!$W$3:$AD$43,7,0)</f>
        <v>#N/A</v>
      </c>
      <c r="AU21" s="21" t="e">
        <f>VLOOKUP(AU1,'HDV-P'!$W$3:$AD$43,7,0)</f>
        <v>#N/A</v>
      </c>
      <c r="AV21" s="21" t="e">
        <f>VLOOKUP(AV1,'HDV-P'!$W$3:$AD$43,7,0)</f>
        <v>#N/A</v>
      </c>
    </row>
    <row r="22" spans="1:48" ht="15">
      <c r="A22" s="12" t="s">
        <v>9</v>
      </c>
      <c r="B22" s="13" t="s">
        <v>6</v>
      </c>
      <c r="C22" s="12" t="s">
        <v>21</v>
      </c>
      <c r="D22" s="12" t="s">
        <v>12</v>
      </c>
      <c r="E22" s="12" t="s">
        <v>19</v>
      </c>
      <c r="F22" s="12" t="s">
        <v>30</v>
      </c>
      <c r="G22" s="11" t="s">
        <v>32</v>
      </c>
      <c r="H22" s="21">
        <f>VLOOKUP(H1,'HDV-P'!$W$3:$AD$43,8,0)</f>
        <v>6</v>
      </c>
      <c r="I22" s="21">
        <f>VLOOKUP(I1,'HDV-P'!$W$3:$AD$43,8,0)</f>
        <v>6</v>
      </c>
      <c r="J22" s="21">
        <f>VLOOKUP(J1,'HDV-P'!$W$3:$AD$43,8,0)</f>
        <v>6</v>
      </c>
      <c r="K22" s="21">
        <f>VLOOKUP(K1,'HDV-P'!$W$3:$AD$43,8,0)</f>
        <v>6</v>
      </c>
      <c r="L22" s="21">
        <f>VLOOKUP(L1,'HDV-P'!$W$3:$AD$43,8,0)</f>
        <v>6</v>
      </c>
      <c r="M22" s="21">
        <f>VLOOKUP(M1,'HDV-P'!$W$3:$AD$43,8,0)</f>
        <v>6</v>
      </c>
      <c r="N22" s="21">
        <f>VLOOKUP(N1,'HDV-P'!$W$3:$AD$43,8,0)</f>
        <v>6</v>
      </c>
      <c r="O22" s="21">
        <f>VLOOKUP(O1,'HDV-P'!$W$3:$AD$43,8,0)</f>
        <v>6</v>
      </c>
      <c r="P22" s="21">
        <f>VLOOKUP(P1,'HDV-P'!$W$3:$AD$43,8,0)</f>
        <v>6</v>
      </c>
      <c r="Q22" s="21">
        <f>VLOOKUP(Q1,'HDV-P'!$W$3:$AD$43,8,0)</f>
        <v>6</v>
      </c>
      <c r="R22" s="21">
        <f>VLOOKUP(R1,'HDV-P'!$W$3:$AD$43,8,0)</f>
        <v>6</v>
      </c>
      <c r="S22" s="21">
        <f>VLOOKUP(S1,'HDV-P'!$W$3:$AD$43,8,0)</f>
        <v>6</v>
      </c>
      <c r="T22" s="21">
        <f>VLOOKUP(T1,'HDV-P'!$W$3:$AD$43,8,0)</f>
        <v>6</v>
      </c>
      <c r="U22" s="21">
        <f>VLOOKUP(U1,'HDV-P'!$W$3:$AD$43,8,0)</f>
        <v>6</v>
      </c>
      <c r="V22" s="21" t="e">
        <f>VLOOKUP(V1,'HDV-P'!$W$3:$AD$43,8,0)</f>
        <v>#DIV/0!</v>
      </c>
      <c r="W22" s="21" t="e">
        <f>VLOOKUP(W1,'HDV-P'!$W$3:$AD$43,8,0)</f>
        <v>#DIV/0!</v>
      </c>
      <c r="X22" s="21" t="e">
        <f>VLOOKUP(X1,'HDV-P'!$W$3:$AD$43,8,0)</f>
        <v>#DIV/0!</v>
      </c>
      <c r="Y22" s="21" t="e">
        <f>VLOOKUP(Y1,'HDV-P'!$W$3:$AD$43,8,0)</f>
        <v>#DIV/0!</v>
      </c>
      <c r="Z22" s="21" t="e">
        <f>VLOOKUP(Z1,'HDV-P'!$W$3:$AD$43,8,0)</f>
        <v>#DIV/0!</v>
      </c>
      <c r="AA22" s="21" t="e">
        <f>VLOOKUP(AA1,'HDV-P'!$W$3:$AD$43,8,0)</f>
        <v>#DIV/0!</v>
      </c>
      <c r="AB22" s="21" t="e">
        <f>VLOOKUP(AB1,'HDV-P'!$W$3:$AD$43,8,0)</f>
        <v>#DIV/0!</v>
      </c>
      <c r="AC22" s="21" t="e">
        <f>VLOOKUP(AC1,'HDV-P'!$W$3:$AD$43,8,0)</f>
        <v>#DIV/0!</v>
      </c>
      <c r="AD22" s="21" t="e">
        <f>VLOOKUP(AD1,'HDV-P'!$W$3:$AD$43,8,0)</f>
        <v>#DIV/0!</v>
      </c>
      <c r="AE22" s="21" t="e">
        <f>VLOOKUP(AE1,'HDV-P'!$W$3:$AD$43,8,0)</f>
        <v>#DIV/0!</v>
      </c>
      <c r="AF22" s="21" t="e">
        <f>VLOOKUP(AF1,'HDV-P'!$W$3:$AD$43,8,0)</f>
        <v>#DIV/0!</v>
      </c>
      <c r="AG22" s="21" t="e">
        <f>VLOOKUP(AG1,'HDV-P'!$W$3:$AD$43,8,0)</f>
        <v>#DIV/0!</v>
      </c>
      <c r="AH22" s="21" t="e">
        <f>VLOOKUP(AH1,'HDV-P'!$W$3:$AD$43,8,0)</f>
        <v>#DIV/0!</v>
      </c>
      <c r="AI22" s="21" t="e">
        <f>VLOOKUP(AI1,'HDV-P'!$W$3:$AD$43,8,0)</f>
        <v>#DIV/0!</v>
      </c>
      <c r="AJ22" s="21" t="e">
        <f>VLOOKUP(AJ1,'HDV-P'!$W$3:$AD$43,8,0)</f>
        <v>#DIV/0!</v>
      </c>
      <c r="AK22" s="21" t="e">
        <f>VLOOKUP(AK1,'HDV-P'!$W$3:$AD$43,8,0)</f>
        <v>#DIV/0!</v>
      </c>
      <c r="AL22" s="21" t="e">
        <f>VLOOKUP(AL1,'HDV-P'!$W$3:$AD$43,8,0)</f>
        <v>#DIV/0!</v>
      </c>
      <c r="AM22" s="21" t="e">
        <f>VLOOKUP(AM1,'HDV-P'!$W$3:$AD$43,8,0)</f>
        <v>#N/A</v>
      </c>
      <c r="AN22" s="21" t="e">
        <f>VLOOKUP(AN1,'HDV-P'!$W$3:$AD$43,8,0)</f>
        <v>#N/A</v>
      </c>
      <c r="AO22" s="21" t="e">
        <f>VLOOKUP(AO1,'HDV-P'!$W$3:$AD$43,8,0)</f>
        <v>#N/A</v>
      </c>
      <c r="AP22" s="21" t="e">
        <f>VLOOKUP(AP1,'HDV-P'!$W$3:$AD$43,8,0)</f>
        <v>#N/A</v>
      </c>
      <c r="AQ22" s="21" t="e">
        <f>VLOOKUP(AQ1,'HDV-P'!$W$3:$AD$43,8,0)</f>
        <v>#N/A</v>
      </c>
      <c r="AR22" s="21" t="e">
        <f>VLOOKUP(AR1,'HDV-P'!$W$3:$AD$43,8,0)</f>
        <v>#N/A</v>
      </c>
      <c r="AS22" s="21" t="e">
        <f>VLOOKUP(AS1,'HDV-P'!$W$3:$AD$43,8,0)</f>
        <v>#N/A</v>
      </c>
      <c r="AT22" s="21" t="e">
        <f>VLOOKUP(AT1,'HDV-P'!$W$3:$AD$43,8,0)</f>
        <v>#N/A</v>
      </c>
      <c r="AU22" s="21" t="e">
        <f>VLOOKUP(AU1,'HDV-P'!$W$3:$AD$43,8,0)</f>
        <v>#N/A</v>
      </c>
      <c r="AV22" s="21" t="e">
        <f>VLOOKUP(AV1,'HDV-P'!$W$3:$AD$43,8,0)</f>
        <v>#N/A</v>
      </c>
    </row>
    <row r="23" spans="1:48" ht="15">
      <c r="A23" s="7" t="s">
        <v>10</v>
      </c>
      <c r="B23" s="8" t="s">
        <v>0</v>
      </c>
      <c r="C23" s="7" t="s">
        <v>21</v>
      </c>
      <c r="D23" s="8" t="s">
        <v>20</v>
      </c>
      <c r="E23" s="7" t="s">
        <v>13</v>
      </c>
      <c r="F23" s="7" t="s">
        <v>30</v>
      </c>
      <c r="G23" s="11" t="s">
        <v>33</v>
      </c>
      <c r="H23" s="21">
        <f>VLOOKUP(H1,'HDV-F'!$W$3:$AD$43,2,0)</f>
        <v>129.99999999999997</v>
      </c>
      <c r="I23" s="21">
        <f>VLOOKUP(I1,'HDV-F'!$W$3:$AD$43,2,0)</f>
        <v>130</v>
      </c>
      <c r="J23" s="21">
        <f>VLOOKUP(J1,'HDV-F'!$W$3:$AD$43,2,0)</f>
        <v>129.92408348653618</v>
      </c>
      <c r="K23" s="21">
        <f>VLOOKUP(K1,'HDV-F'!$W$3:$AD$43,2,0)</f>
        <v>129.75182946229717</v>
      </c>
      <c r="L23" s="21">
        <f>VLOOKUP(L1,'HDV-F'!$W$3:$AD$43,2,0)</f>
        <v>128.48568192849052</v>
      </c>
      <c r="M23" s="21">
        <f>VLOOKUP(M1,'HDV-F'!$W$3:$AD$43,2,0)</f>
        <v>127.31350293542074</v>
      </c>
      <c r="N23" s="21">
        <f>VLOOKUP(N1,'HDV-F'!$W$3:$AD$43,2,0)</f>
        <v>126.18763569257489</v>
      </c>
      <c r="O23" s="21">
        <f>VLOOKUP(O1,'HDV-F'!$W$3:$AD$43,2,0)</f>
        <v>125.04133738601826</v>
      </c>
      <c r="P23" s="21">
        <f>VLOOKUP(P1,'HDV-F'!$W$3:$AD$43,2,0)</f>
        <v>123.96718256219108</v>
      </c>
      <c r="Q23" s="21">
        <f>VLOOKUP(Q1,'HDV-F'!$W$3:$AD$43,2,0)</f>
        <v>119.47911568643995</v>
      </c>
      <c r="R23" s="21">
        <f>VLOOKUP(R1,'HDV-F'!$W$3:$AD$43,2,0)</f>
        <v>118.05666492078041</v>
      </c>
      <c r="S23" s="21">
        <f>VLOOKUP(S1,'HDV-F'!$W$3:$AD$43,2,0)</f>
        <v>116.71155237559287</v>
      </c>
      <c r="T23" s="21">
        <f>VLOOKUP(T1,'HDV-F'!$W$3:$AD$43,2,0)</f>
        <v>115.50162337662337</v>
      </c>
      <c r="U23" s="21">
        <f>VLOOKUP(U1,'HDV-F'!$W$3:$AD$43,2,0)</f>
        <v>114.29600608151569</v>
      </c>
      <c r="V23" s="21">
        <f>VLOOKUP(V1,'HDV-F'!$W$3:$AD$43,2,0)</f>
        <v>112.69097591643292</v>
      </c>
      <c r="W23" s="21">
        <f>VLOOKUP(W1,'HDV-F'!$W$3:$AD$43,2,0)</f>
        <v>110.8017718715393</v>
      </c>
      <c r="X23" s="21">
        <f>VLOOKUP(X1,'HDV-F'!$W$3:$AD$43,2,0)</f>
        <v>109.08811677944195</v>
      </c>
      <c r="Y23" s="21">
        <f>VLOOKUP(Y1,'HDV-F'!$W$3:$AD$43,2,0)</f>
        <v>107.74632153149442</v>
      </c>
      <c r="Z23" s="21">
        <f>VLOOKUP(Z1,'HDV-F'!$W$3:$AD$43,2,0)</f>
        <v>106.68679827521558</v>
      </c>
      <c r="AA23" s="21">
        <f>VLOOKUP(AA1,'HDV-F'!$W$3:$AD$43,2,0)</f>
        <v>105.70909799154623</v>
      </c>
      <c r="AB23" s="21">
        <f>VLOOKUP(AB1,'HDV-F'!$W$3:$AD$43,2,0)</f>
        <v>104.68264463903878</v>
      </c>
      <c r="AC23" s="21">
        <f>VLOOKUP(AC1,'HDV-F'!$W$3:$AD$43,2,0)</f>
        <v>103.89188065338493</v>
      </c>
      <c r="AD23" s="21">
        <f>VLOOKUP(AD1,'HDV-F'!$W$3:$AD$43,2,0)</f>
        <v>103.29276143517498</v>
      </c>
      <c r="AE23" s="21">
        <f>VLOOKUP(AE1,'HDV-F'!$W$3:$AD$43,2,0)</f>
        <v>102.85216311208281</v>
      </c>
      <c r="AF23" s="21">
        <f>VLOOKUP(AF1,'HDV-F'!$W$3:$AD$43,2,0)</f>
        <v>102.53531709899416</v>
      </c>
      <c r="AG23" s="21">
        <f>VLOOKUP(AG1,'HDV-F'!$W$3:$AD$43,2,0)</f>
        <v>102.26607668290245</v>
      </c>
      <c r="AH23" s="21">
        <f>VLOOKUP(AH1,'HDV-F'!$W$3:$AD$43,2,0)</f>
        <v>102.1406028628889</v>
      </c>
      <c r="AI23" s="21">
        <f>VLOOKUP(AI1,'HDV-F'!$W$3:$AD$43,2,0)</f>
        <v>102.14039697354261</v>
      </c>
      <c r="AJ23" s="21">
        <f>VLOOKUP(AJ1,'HDV-F'!$W$3:$AD$43,2,0)</f>
        <v>102.14024249107811</v>
      </c>
      <c r="AK23" s="21">
        <f>VLOOKUP(AK1,'HDV-F'!$W$3:$AD$43,2,0)</f>
        <v>102.14013061388523</v>
      </c>
      <c r="AL23" s="21">
        <f>VLOOKUP(AL1,'HDV-F'!$W$3:$AD$43,2,0)</f>
        <v>102.14004199171723</v>
      </c>
      <c r="AM23" s="21" t="e">
        <f>VLOOKUP(AM1,'HDV-F'!$W$3:$AD$43,2,0)</f>
        <v>#N/A</v>
      </c>
      <c r="AN23" s="21" t="e">
        <f>VLOOKUP(AN1,'HDV-F'!$W$3:$AD$43,2,0)</f>
        <v>#N/A</v>
      </c>
      <c r="AO23" s="21" t="e">
        <f>VLOOKUP(AO1,'HDV-F'!$W$3:$AD$43,2,0)</f>
        <v>#N/A</v>
      </c>
      <c r="AP23" s="21" t="e">
        <f>VLOOKUP(AP1,'HDV-F'!$W$3:$AD$43,2,0)</f>
        <v>#N/A</v>
      </c>
      <c r="AQ23" s="21" t="e">
        <f>VLOOKUP(AQ1,'HDV-F'!$W$3:$AD$43,2,0)</f>
        <v>#N/A</v>
      </c>
      <c r="AR23" s="21" t="e">
        <f>VLOOKUP(AR1,'HDV-F'!$W$3:$AD$43,2,0)</f>
        <v>#N/A</v>
      </c>
      <c r="AS23" s="21" t="e">
        <f>VLOOKUP(AS1,'HDV-F'!$W$3:$AD$43,2,0)</f>
        <v>#N/A</v>
      </c>
      <c r="AT23" s="21" t="e">
        <f>VLOOKUP(AT1,'HDV-F'!$W$3:$AD$43,2,0)</f>
        <v>#N/A</v>
      </c>
      <c r="AU23" s="21" t="e">
        <f>VLOOKUP(AU1,'HDV-F'!$W$3:$AD$43,2,0)</f>
        <v>#N/A</v>
      </c>
      <c r="AV23" s="21" t="e">
        <f>VLOOKUP(AV1,'HDV-F'!$W$3:$AD$43,2,0)</f>
        <v>#N/A</v>
      </c>
    </row>
    <row r="24" spans="1:48" ht="15">
      <c r="A24" s="7" t="s">
        <v>10</v>
      </c>
      <c r="B24" s="8" t="s">
        <v>1</v>
      </c>
      <c r="C24" s="7" t="s">
        <v>21</v>
      </c>
      <c r="D24" s="8" t="s">
        <v>20</v>
      </c>
      <c r="E24" s="7" t="s">
        <v>14</v>
      </c>
      <c r="F24" s="7" t="s">
        <v>30</v>
      </c>
      <c r="G24" s="11" t="s">
        <v>31</v>
      </c>
      <c r="H24" s="21">
        <f>VLOOKUP(H1,'HDV-F'!$W$3:$AD$43,3,0)</f>
        <v>36.241984945637029</v>
      </c>
      <c r="I24" s="21">
        <f>VLOOKUP(I1,'HDV-F'!$W$3:$AD$43,3,0)</f>
        <v>36.241984945637029</v>
      </c>
      <c r="J24" s="21">
        <f>VLOOKUP(J1,'HDV-F'!$W$3:$AD$43,3,0)</f>
        <v>36.241982974600475</v>
      </c>
      <c r="K24" s="21">
        <f>VLOOKUP(K1,'HDV-F'!$W$3:$AD$43,3,0)</f>
        <v>36.241977872176861</v>
      </c>
      <c r="L24" s="21">
        <f>VLOOKUP(L1,'HDV-F'!$W$3:$AD$43,3,0)</f>
        <v>36.241966485341102</v>
      </c>
      <c r="M24" s="21">
        <f>VLOOKUP(M1,'HDV-F'!$W$3:$AD$43,3,0)</f>
        <v>36.241940529680889</v>
      </c>
      <c r="N24" s="21">
        <f>VLOOKUP(N1,'HDV-F'!$W$3:$AD$43,3,0)</f>
        <v>36.241901317759066</v>
      </c>
      <c r="O24" s="21">
        <f>VLOOKUP(O1,'HDV-F'!$W$3:$AD$43,3,0)</f>
        <v>36.241858445864651</v>
      </c>
      <c r="P24" s="21">
        <f>VLOOKUP(P1,'HDV-F'!$W$3:$AD$43,3,0)</f>
        <v>36.24181404036932</v>
      </c>
      <c r="Q24" s="21">
        <f>VLOOKUP(Q1,'HDV-F'!$W$3:$AD$43,3,0)</f>
        <v>36.241727570509838</v>
      </c>
      <c r="R24" s="21">
        <f>VLOOKUP(R1,'HDV-F'!$W$3:$AD$43,3,0)</f>
        <v>36.241562099558749</v>
      </c>
      <c r="S24" s="21">
        <f>VLOOKUP(S1,'HDV-F'!$W$3:$AD$43,3,0)</f>
        <v>36.240288954807561</v>
      </c>
      <c r="T24" s="21">
        <f>VLOOKUP(T1,'HDV-F'!$W$3:$AD$43,3,0)</f>
        <v>36.240197213953614</v>
      </c>
      <c r="U24" s="21">
        <f>VLOOKUP(U1,'HDV-F'!$W$3:$AD$43,3,0)</f>
        <v>36.240118487689351</v>
      </c>
      <c r="V24" s="21">
        <f>VLOOKUP(V1,'HDV-F'!$W$3:$AD$43,3,0)</f>
        <v>36.240059273512102</v>
      </c>
      <c r="W24" s="21">
        <f>VLOOKUP(W1,'HDV-F'!$W$3:$AD$43,3,0)</f>
        <v>36.24001941570134</v>
      </c>
      <c r="X24" s="21">
        <f>VLOOKUP(X1,'HDV-F'!$W$3:$AD$43,3,0)</f>
        <v>36.24</v>
      </c>
      <c r="Y24" s="21">
        <f>VLOOKUP(Y1,'HDV-F'!$W$3:$AD$43,3,0)</f>
        <v>36.24</v>
      </c>
      <c r="Z24" s="21">
        <f>VLOOKUP(Z1,'HDV-F'!$W$3:$AD$43,3,0)</f>
        <v>36.24</v>
      </c>
      <c r="AA24" s="21">
        <f>VLOOKUP(AA1,'HDV-F'!$W$3:$AD$43,3,0)</f>
        <v>36.239999999999995</v>
      </c>
      <c r="AB24" s="21">
        <f>VLOOKUP(AB1,'HDV-F'!$W$3:$AD$43,3,0)</f>
        <v>36.24</v>
      </c>
      <c r="AC24" s="21">
        <f>VLOOKUP(AC1,'HDV-F'!$W$3:$AD$43,3,0)</f>
        <v>36.24</v>
      </c>
      <c r="AD24" s="21">
        <f>VLOOKUP(AD1,'HDV-F'!$W$3:$AD$43,3,0)</f>
        <v>36.24</v>
      </c>
      <c r="AE24" s="21">
        <f>VLOOKUP(AE1,'HDV-F'!$W$3:$AD$43,3,0)</f>
        <v>36.24</v>
      </c>
      <c r="AF24" s="21">
        <f>VLOOKUP(AF1,'HDV-F'!$W$3:$AD$43,3,0)</f>
        <v>36.24</v>
      </c>
      <c r="AG24" s="21">
        <f>VLOOKUP(AG1,'HDV-F'!$W$3:$AD$43,3,0)</f>
        <v>36.239999999999995</v>
      </c>
      <c r="AH24" s="21">
        <f>VLOOKUP(AH1,'HDV-F'!$W$3:$AD$43,3,0)</f>
        <v>36.239999999999995</v>
      </c>
      <c r="AI24" s="21">
        <f>VLOOKUP(AI1,'HDV-F'!$W$3:$AD$43,3,0)</f>
        <v>36.240000000000009</v>
      </c>
      <c r="AJ24" s="21">
        <f>VLOOKUP(AJ1,'HDV-F'!$W$3:$AD$43,3,0)</f>
        <v>36.239999999999988</v>
      </c>
      <c r="AK24" s="21">
        <f>VLOOKUP(AK1,'HDV-F'!$W$3:$AD$43,3,0)</f>
        <v>36.239999999999995</v>
      </c>
      <c r="AL24" s="21">
        <f>VLOOKUP(AL1,'HDV-F'!$W$3:$AD$43,3,0)</f>
        <v>36.239999999999995</v>
      </c>
      <c r="AM24" s="21" t="e">
        <f>VLOOKUP(AM1,'HDV-F'!$W$3:$AD$43,3,0)</f>
        <v>#N/A</v>
      </c>
      <c r="AN24" s="21" t="e">
        <f>VLOOKUP(AN1,'HDV-F'!$W$3:$AD$43,3,0)</f>
        <v>#N/A</v>
      </c>
      <c r="AO24" s="21" t="e">
        <f>VLOOKUP(AO1,'HDV-F'!$W$3:$AD$43,3,0)</f>
        <v>#N/A</v>
      </c>
      <c r="AP24" s="21" t="e">
        <f>VLOOKUP(AP1,'HDV-F'!$W$3:$AD$43,3,0)</f>
        <v>#N/A</v>
      </c>
      <c r="AQ24" s="21" t="e">
        <f>VLOOKUP(AQ1,'HDV-F'!$W$3:$AD$43,3,0)</f>
        <v>#N/A</v>
      </c>
      <c r="AR24" s="21" t="e">
        <f>VLOOKUP(AR1,'HDV-F'!$W$3:$AD$43,3,0)</f>
        <v>#N/A</v>
      </c>
      <c r="AS24" s="21" t="e">
        <f>VLOOKUP(AS1,'HDV-F'!$W$3:$AD$43,3,0)</f>
        <v>#N/A</v>
      </c>
      <c r="AT24" s="21" t="e">
        <f>VLOOKUP(AT1,'HDV-F'!$W$3:$AD$43,3,0)</f>
        <v>#N/A</v>
      </c>
      <c r="AU24" s="21" t="e">
        <f>VLOOKUP(AU1,'HDV-F'!$W$3:$AD$43,3,0)</f>
        <v>#N/A</v>
      </c>
      <c r="AV24" s="21" t="e">
        <f>VLOOKUP(AV1,'HDV-F'!$W$3:$AD$43,3,0)</f>
        <v>#N/A</v>
      </c>
    </row>
    <row r="25" spans="1:48" ht="15">
      <c r="A25" s="7" t="s">
        <v>10</v>
      </c>
      <c r="B25" s="8" t="s">
        <v>2</v>
      </c>
      <c r="C25" s="7" t="s">
        <v>21</v>
      </c>
      <c r="D25" s="8" t="s">
        <v>20</v>
      </c>
      <c r="E25" s="7" t="s">
        <v>15</v>
      </c>
      <c r="F25" s="7" t="s">
        <v>30</v>
      </c>
      <c r="G25" s="11" t="s">
        <v>31</v>
      </c>
      <c r="H25" s="21">
        <f>VLOOKUP(H1,'HDV-F'!$W$3:$AD$43,4,0)</f>
        <v>41.986014735432008</v>
      </c>
      <c r="I25" s="21">
        <f>VLOOKUP(I1,'HDV-F'!$W$3:$AD$43,4,0)</f>
        <v>41.981732283464581</v>
      </c>
      <c r="J25" s="21">
        <f>VLOOKUP(J1,'HDV-F'!$W$3:$AD$43,4,0)</f>
        <v>41.972453825857521</v>
      </c>
      <c r="K25" s="21">
        <f>VLOOKUP(K1,'HDV-F'!$W$3:$AD$43,4,0)</f>
        <v>41.951100702576106</v>
      </c>
      <c r="L25" s="21">
        <f>VLOOKUP(L1,'HDV-F'!$W$3:$AD$43,4,0)</f>
        <v>41.877894736842102</v>
      </c>
      <c r="M25" s="21">
        <f>VLOOKUP(M1,'HDV-F'!$W$3:$AD$43,4,0)</f>
        <v>41.663225806451621</v>
      </c>
      <c r="N25" s="21">
        <f>VLOOKUP(N1,'HDV-F'!$W$3:$AD$43,4,0)</f>
        <v>41.092173913043474</v>
      </c>
      <c r="O25" s="21">
        <f>VLOOKUP(O1,'HDV-F'!$W$3:$AD$43,4,0)</f>
        <v>39.679999999999993</v>
      </c>
      <c r="P25" s="21">
        <f>VLOOKUP(P1,'HDV-F'!$W$3:$AD$43,4,0)</f>
        <v>39.68</v>
      </c>
      <c r="Q25" s="21">
        <f>VLOOKUP(Q1,'HDV-F'!$W$3:$AD$43,4,0)</f>
        <v>37.823999999999998</v>
      </c>
      <c r="R25" s="21">
        <f>VLOOKUP(R1,'HDV-F'!$W$3:$AD$43,4,0)</f>
        <v>35.04</v>
      </c>
      <c r="S25" s="21" t="e">
        <f>VLOOKUP(S1,'HDV-F'!$W$3:$AD$43,4,0)</f>
        <v>#DIV/0!</v>
      </c>
      <c r="T25" s="21" t="e">
        <f>VLOOKUP(T1,'HDV-F'!$W$3:$AD$43,4,0)</f>
        <v>#DIV/0!</v>
      </c>
      <c r="U25" s="21" t="e">
        <f>VLOOKUP(U1,'HDV-F'!$W$3:$AD$43,4,0)</f>
        <v>#DIV/0!</v>
      </c>
      <c r="V25" s="21" t="e">
        <f>VLOOKUP(V1,'HDV-F'!$W$3:$AD$43,4,0)</f>
        <v>#DIV/0!</v>
      </c>
      <c r="W25" s="21" t="e">
        <f>VLOOKUP(W1,'HDV-F'!$W$3:$AD$43,4,0)</f>
        <v>#DIV/0!</v>
      </c>
      <c r="X25" s="21" t="e">
        <f>VLOOKUP(X1,'HDV-F'!$W$3:$AD$43,4,0)</f>
        <v>#DIV/0!</v>
      </c>
      <c r="Y25" s="21" t="e">
        <f>VLOOKUP(Y1,'HDV-F'!$W$3:$AD$43,4,0)</f>
        <v>#DIV/0!</v>
      </c>
      <c r="Z25" s="21" t="e">
        <f>VLOOKUP(Z1,'HDV-F'!$W$3:$AD$43,4,0)</f>
        <v>#DIV/0!</v>
      </c>
      <c r="AA25" s="21" t="e">
        <f>VLOOKUP(AA1,'HDV-F'!$W$3:$AD$43,4,0)</f>
        <v>#DIV/0!</v>
      </c>
      <c r="AB25" s="21" t="e">
        <f>VLOOKUP(AB1,'HDV-F'!$W$3:$AD$43,4,0)</f>
        <v>#DIV/0!</v>
      </c>
      <c r="AC25" s="21" t="e">
        <f>VLOOKUP(AC1,'HDV-F'!$W$3:$AD$43,4,0)</f>
        <v>#DIV/0!</v>
      </c>
      <c r="AD25" s="21" t="e">
        <f>VLOOKUP(AD1,'HDV-F'!$W$3:$AD$43,4,0)</f>
        <v>#DIV/0!</v>
      </c>
      <c r="AE25" s="21" t="e">
        <f>VLOOKUP(AE1,'HDV-F'!$W$3:$AD$43,4,0)</f>
        <v>#DIV/0!</v>
      </c>
      <c r="AF25" s="21" t="e">
        <f>VLOOKUP(AF1,'HDV-F'!$W$3:$AD$43,4,0)</f>
        <v>#DIV/0!</v>
      </c>
      <c r="AG25" s="21" t="e">
        <f>VLOOKUP(AG1,'HDV-F'!$W$3:$AD$43,4,0)</f>
        <v>#DIV/0!</v>
      </c>
      <c r="AH25" s="21" t="e">
        <f>VLOOKUP(AH1,'HDV-F'!$W$3:$AD$43,4,0)</f>
        <v>#DIV/0!</v>
      </c>
      <c r="AI25" s="21" t="e">
        <f>VLOOKUP(AI1,'HDV-F'!$W$3:$AD$43,4,0)</f>
        <v>#DIV/0!</v>
      </c>
      <c r="AJ25" s="21" t="e">
        <f>VLOOKUP(AJ1,'HDV-F'!$W$3:$AD$43,4,0)</f>
        <v>#DIV/0!</v>
      </c>
      <c r="AK25" s="21" t="e">
        <f>VLOOKUP(AK1,'HDV-F'!$W$3:$AD$43,4,0)</f>
        <v>#DIV/0!</v>
      </c>
      <c r="AL25" s="21" t="e">
        <f>VLOOKUP(AL1,'HDV-F'!$W$3:$AD$43,4,0)</f>
        <v>#DIV/0!</v>
      </c>
      <c r="AM25" s="21" t="e">
        <f>VLOOKUP(AM1,'HDV-F'!$W$3:$AD$43,4,0)</f>
        <v>#N/A</v>
      </c>
      <c r="AN25" s="21" t="e">
        <f>VLOOKUP(AN1,'HDV-F'!$W$3:$AD$43,4,0)</f>
        <v>#N/A</v>
      </c>
      <c r="AO25" s="21" t="e">
        <f>VLOOKUP(AO1,'HDV-F'!$W$3:$AD$43,4,0)</f>
        <v>#N/A</v>
      </c>
      <c r="AP25" s="21" t="e">
        <f>VLOOKUP(AP1,'HDV-F'!$W$3:$AD$43,4,0)</f>
        <v>#N/A</v>
      </c>
      <c r="AQ25" s="21" t="e">
        <f>VLOOKUP(AQ1,'HDV-F'!$W$3:$AD$43,4,0)</f>
        <v>#N/A</v>
      </c>
      <c r="AR25" s="21" t="e">
        <f>VLOOKUP(AR1,'HDV-F'!$W$3:$AD$43,4,0)</f>
        <v>#N/A</v>
      </c>
      <c r="AS25" s="21" t="e">
        <f>VLOOKUP(AS1,'HDV-F'!$W$3:$AD$43,4,0)</f>
        <v>#N/A</v>
      </c>
      <c r="AT25" s="21" t="e">
        <f>VLOOKUP(AT1,'HDV-F'!$W$3:$AD$43,4,0)</f>
        <v>#N/A</v>
      </c>
      <c r="AU25" s="21" t="e">
        <f>VLOOKUP(AU1,'HDV-F'!$W$3:$AD$43,4,0)</f>
        <v>#N/A</v>
      </c>
      <c r="AV25" s="21" t="e">
        <f>VLOOKUP(AV1,'HDV-F'!$W$3:$AD$43,4,0)</f>
        <v>#N/A</v>
      </c>
    </row>
    <row r="26" spans="1:48" ht="15">
      <c r="A26" s="7" t="s">
        <v>10</v>
      </c>
      <c r="B26" s="8" t="s">
        <v>3</v>
      </c>
      <c r="C26" s="7" t="s">
        <v>21</v>
      </c>
      <c r="D26" s="8" t="s">
        <v>20</v>
      </c>
      <c r="E26" s="7" t="s">
        <v>16</v>
      </c>
      <c r="F26" s="7" t="s">
        <v>30</v>
      </c>
      <c r="G26" s="11" t="s">
        <v>31</v>
      </c>
      <c r="H26" s="21">
        <f>VLOOKUP(H1,'HDV-F'!$W$3:$AD$43,5,0)</f>
        <v>34.125282152128975</v>
      </c>
      <c r="I26" s="21">
        <f>VLOOKUP(I1,'HDV-F'!$W$3:$AD$43,5,0)</f>
        <v>33.868868440998462</v>
      </c>
      <c r="J26" s="21">
        <f>VLOOKUP(J1,'HDV-F'!$W$3:$AD$43,5,0)</f>
        <v>33.522230927812714</v>
      </c>
      <c r="K26" s="21">
        <f>VLOOKUP(K1,'HDV-F'!$W$3:$AD$43,5,0)</f>
        <v>33.136250397829777</v>
      </c>
      <c r="L26" s="21">
        <f>VLOOKUP(L1,'HDV-F'!$W$3:$AD$43,5,0)</f>
        <v>32.749275440993252</v>
      </c>
      <c r="M26" s="21">
        <f>VLOOKUP(M1,'HDV-F'!$W$3:$AD$43,5,0)</f>
        <v>32.254974382237599</v>
      </c>
      <c r="N26" s="21">
        <f>VLOOKUP(N1,'HDV-F'!$W$3:$AD$43,5,0)</f>
        <v>31.670936686527938</v>
      </c>
      <c r="O26" s="21">
        <f>VLOOKUP(O1,'HDV-F'!$W$3:$AD$43,5,0)</f>
        <v>30.945455224336275</v>
      </c>
      <c r="P26" s="21">
        <f>VLOOKUP(P1,'HDV-F'!$W$3:$AD$43,5,0)</f>
        <v>30.171470945002028</v>
      </c>
      <c r="Q26" s="21">
        <f>VLOOKUP(Q1,'HDV-F'!$W$3:$AD$43,5,0)</f>
        <v>29.107000678403537</v>
      </c>
      <c r="R26" s="21">
        <f>VLOOKUP(R1,'HDV-F'!$W$3:$AD$43,5,0)</f>
        <v>27.634141791898536</v>
      </c>
      <c r="S26" s="21">
        <f>VLOOKUP(S1,'HDV-F'!$W$3:$AD$43,5,0)</f>
        <v>26.915287807810817</v>
      </c>
      <c r="T26" s="21">
        <f>VLOOKUP(T1,'HDV-F'!$W$3:$AD$43,5,0)</f>
        <v>26.574039599604003</v>
      </c>
      <c r="U26" s="21">
        <f>VLOOKUP(U1,'HDV-F'!$W$3:$AD$43,5,0)</f>
        <v>26.250717644738963</v>
      </c>
      <c r="V26" s="21">
        <f>VLOOKUP(V1,'HDV-F'!$W$3:$AD$43,5,0)</f>
        <v>25.946531933748282</v>
      </c>
      <c r="W26" s="21">
        <f>VLOOKUP(W1,'HDV-F'!$W$3:$AD$43,5,0)</f>
        <v>25.661325556738703</v>
      </c>
      <c r="X26" s="21">
        <f>VLOOKUP(X1,'HDV-F'!$W$3:$AD$43,5,0)</f>
        <v>25.394033168532708</v>
      </c>
      <c r="Y26" s="21">
        <f>VLOOKUP(Y1,'HDV-F'!$W$3:$AD$43,5,0)</f>
        <v>25.172688518258035</v>
      </c>
      <c r="Z26" s="21">
        <f>VLOOKUP(Z1,'HDV-F'!$W$3:$AD$43,5,0)</f>
        <v>24.970423993739804</v>
      </c>
      <c r="AA26" s="21">
        <f>VLOOKUP(AA1,'HDV-F'!$W$3:$AD$43,5,0)</f>
        <v>24.787383231226638</v>
      </c>
      <c r="AB26" s="21">
        <f>VLOOKUP(AB1,'HDV-F'!$W$3:$AD$43,5,0)</f>
        <v>24.623339251397006</v>
      </c>
      <c r="AC26" s="21">
        <f>VLOOKUP(AC1,'HDV-F'!$W$3:$AD$43,5,0)</f>
        <v>24.477052258607472</v>
      </c>
      <c r="AD26" s="21">
        <f>VLOOKUP(AD1,'HDV-F'!$W$3:$AD$43,5,0)</f>
        <v>24.348492032646714</v>
      </c>
      <c r="AE26" s="21">
        <f>VLOOKUP(AE1,'HDV-F'!$W$3:$AD$43,5,0)</f>
        <v>24.2452350864191</v>
      </c>
      <c r="AF26" s="21">
        <f>VLOOKUP(AF1,'HDV-F'!$W$3:$AD$43,5,0)</f>
        <v>24.1675247949793</v>
      </c>
      <c r="AG26" s="21">
        <f>VLOOKUP(AG1,'HDV-F'!$W$3:$AD$43,5,0)</f>
        <v>24.115924394869992</v>
      </c>
      <c r="AH26" s="21">
        <f>VLOOKUP(AH1,'HDV-F'!$W$3:$AD$43,5,0)</f>
        <v>24.090000000000003</v>
      </c>
      <c r="AI26" s="21">
        <f>VLOOKUP(AI1,'HDV-F'!$W$3:$AD$43,5,0)</f>
        <v>24.09</v>
      </c>
      <c r="AJ26" s="21">
        <f>VLOOKUP(AJ1,'HDV-F'!$W$3:$AD$43,5,0)</f>
        <v>24.089999999999993</v>
      </c>
      <c r="AK26" s="21">
        <f>VLOOKUP(AK1,'HDV-F'!$W$3:$AD$43,5,0)</f>
        <v>24.090000000000003</v>
      </c>
      <c r="AL26" s="21">
        <f>VLOOKUP(AL1,'HDV-F'!$W$3:$AD$43,5,0)</f>
        <v>24.09</v>
      </c>
      <c r="AM26" s="21" t="e">
        <f>VLOOKUP(AM1,'HDV-F'!$W$3:$AD$43,5,0)</f>
        <v>#N/A</v>
      </c>
      <c r="AN26" s="21" t="e">
        <f>VLOOKUP(AN1,'HDV-F'!$W$3:$AD$43,5,0)</f>
        <v>#N/A</v>
      </c>
      <c r="AO26" s="21" t="e">
        <f>VLOOKUP(AO1,'HDV-F'!$W$3:$AD$43,5,0)</f>
        <v>#N/A</v>
      </c>
      <c r="AP26" s="21" t="e">
        <f>VLOOKUP(AP1,'HDV-F'!$W$3:$AD$43,5,0)</f>
        <v>#N/A</v>
      </c>
      <c r="AQ26" s="21" t="e">
        <f>VLOOKUP(AQ1,'HDV-F'!$W$3:$AD$43,5,0)</f>
        <v>#N/A</v>
      </c>
      <c r="AR26" s="21" t="e">
        <f>VLOOKUP(AR1,'HDV-F'!$W$3:$AD$43,5,0)</f>
        <v>#N/A</v>
      </c>
      <c r="AS26" s="21" t="e">
        <f>VLOOKUP(AS1,'HDV-F'!$W$3:$AD$43,5,0)</f>
        <v>#N/A</v>
      </c>
      <c r="AT26" s="21" t="e">
        <f>VLOOKUP(AT1,'HDV-F'!$W$3:$AD$43,5,0)</f>
        <v>#N/A</v>
      </c>
      <c r="AU26" s="21" t="e">
        <f>VLOOKUP(AU1,'HDV-F'!$W$3:$AD$43,5,0)</f>
        <v>#N/A</v>
      </c>
      <c r="AV26" s="21" t="e">
        <f>VLOOKUP(AV1,'HDV-F'!$W$3:$AD$43,5,0)</f>
        <v>#N/A</v>
      </c>
    </row>
    <row r="27" spans="1:48" ht="15">
      <c r="A27" s="7" t="s">
        <v>10</v>
      </c>
      <c r="B27" s="8" t="s">
        <v>4</v>
      </c>
      <c r="C27" s="7" t="s">
        <v>21</v>
      </c>
      <c r="D27" s="8" t="s">
        <v>20</v>
      </c>
      <c r="E27" s="7" t="s">
        <v>17</v>
      </c>
      <c r="F27" s="7" t="s">
        <v>30</v>
      </c>
      <c r="G27" s="11" t="s">
        <v>31</v>
      </c>
      <c r="H27" s="21">
        <f>VLOOKUP(H1,'HDV-F'!$W$3:$AD$43,6,0)</f>
        <v>24.82</v>
      </c>
      <c r="I27" s="21">
        <f>VLOOKUP(I1,'HDV-F'!$W$3:$AD$43,6,0)</f>
        <v>24.82</v>
      </c>
      <c r="J27" s="21">
        <f>VLOOKUP(J1,'HDV-F'!$W$3:$AD$43,6,0)</f>
        <v>24.625646779661018</v>
      </c>
      <c r="K27" s="21">
        <f>VLOOKUP(K1,'HDV-F'!$W$3:$AD$43,6,0)</f>
        <v>24.346163636363638</v>
      </c>
      <c r="L27" s="21">
        <f>VLOOKUP(L1,'HDV-F'!$W$3:$AD$43,6,0)</f>
        <v>23.98185728643216</v>
      </c>
      <c r="M27" s="21">
        <f>VLOOKUP(M1,'HDV-F'!$W$3:$AD$43,6,0)</f>
        <v>23.549526249999996</v>
      </c>
      <c r="N27" s="21">
        <f>VLOOKUP(N1,'HDV-F'!$W$3:$AD$43,6,0)</f>
        <v>23.086943500000004</v>
      </c>
      <c r="O27" s="21">
        <f>VLOOKUP(O1,'HDV-F'!$W$3:$AD$43,6,0)</f>
        <v>22.674957805486279</v>
      </c>
      <c r="P27" s="21">
        <f>VLOOKUP(P1,'HDV-F'!$W$3:$AD$43,6,0)</f>
        <v>22.303042253521127</v>
      </c>
      <c r="Q27" s="21">
        <f>VLOOKUP(Q1,'HDV-F'!$W$3:$AD$43,6,0)</f>
        <v>21.627932173913038</v>
      </c>
      <c r="R27" s="21">
        <f>VLOOKUP(R1,'HDV-F'!$W$3:$AD$43,6,0)</f>
        <v>21.322947586206894</v>
      </c>
      <c r="S27" s="21">
        <f>VLOOKUP(S1,'HDV-F'!$W$3:$AD$43,6,0)</f>
        <v>21.025525223367698</v>
      </c>
      <c r="T27" s="21">
        <f>VLOOKUP(T1,'HDV-F'!$W$3:$AD$43,6,0)</f>
        <v>20.668543016759774</v>
      </c>
      <c r="U27" s="21">
        <f>VLOOKUP(U1,'HDV-F'!$W$3:$AD$43,6,0)</f>
        <v>20.334411192660546</v>
      </c>
      <c r="V27" s="21">
        <f>VLOOKUP(V1,'HDV-F'!$W$3:$AD$43,6,0)</f>
        <v>20.048016120527304</v>
      </c>
      <c r="W27" s="21">
        <f>VLOOKUP(W1,'HDV-F'!$W$3:$AD$43,6,0)</f>
        <v>19.791669034267915</v>
      </c>
      <c r="X27" s="21">
        <f>VLOOKUP(X1,'HDV-F'!$W$3:$AD$43,6,0)</f>
        <v>19.55983833550065</v>
      </c>
      <c r="Y27" s="21">
        <f>VLOOKUP(Y1,'HDV-F'!$W$3:$AD$43,6,0)</f>
        <v>19.392360836083608</v>
      </c>
      <c r="Z27" s="21">
        <f>VLOOKUP(Z1,'HDV-F'!$W$3:$AD$43,6,0)</f>
        <v>19.261508139754486</v>
      </c>
      <c r="AA27" s="21">
        <f>VLOOKUP(AA1,'HDV-F'!$W$3:$AD$43,6,0)</f>
        <v>19.159407908121409</v>
      </c>
      <c r="AB27" s="21">
        <f>VLOOKUP(AB1,'HDV-F'!$W$3:$AD$43,6,0)</f>
        <v>19.078954682080926</v>
      </c>
      <c r="AC27" s="21">
        <f>VLOOKUP(AC1,'HDV-F'!$W$3:$AD$43,6,0)</f>
        <v>19.015739469941824</v>
      </c>
      <c r="AD27" s="21">
        <f>VLOOKUP(AD1,'HDV-F'!$W$3:$AD$43,6,0)</f>
        <v>18.966591550614396</v>
      </c>
      <c r="AE27" s="21">
        <f>VLOOKUP(AE1,'HDV-F'!$W$3:$AD$43,6,0)</f>
        <v>18.92621204301075</v>
      </c>
      <c r="AF27" s="21">
        <f>VLOOKUP(AF1,'HDV-F'!$W$3:$AD$43,6,0)</f>
        <v>18.895014576441103</v>
      </c>
      <c r="AG27" s="21">
        <f>VLOOKUP(AG1,'HDV-F'!$W$3:$AD$43,6,0)</f>
        <v>18.872799545239225</v>
      </c>
      <c r="AH27" s="21">
        <f>VLOOKUP(AH1,'HDV-F'!$W$3:$AD$43,6,0)</f>
        <v>18.86072442429737</v>
      </c>
      <c r="AI27" s="21">
        <f>VLOOKUP(AI1,'HDV-F'!$W$3:$AD$43,6,0)</f>
        <v>18.860495999999998</v>
      </c>
      <c r="AJ27" s="21">
        <f>VLOOKUP(AJ1,'HDV-F'!$W$3:$AD$43,6,0)</f>
        <v>18.86030696956708</v>
      </c>
      <c r="AK27" s="21">
        <f>VLOOKUP(AK1,'HDV-F'!$W$3:$AD$43,6,0)</f>
        <v>18.860159255184087</v>
      </c>
      <c r="AL27" s="21">
        <f>VLOOKUP(AL1,'HDV-F'!$W$3:$AD$43,6,0)</f>
        <v>18.860055088607595</v>
      </c>
      <c r="AM27" s="21" t="e">
        <f>VLOOKUP(AM1,'HDV-F'!$W$3:$AD$43,6,0)</f>
        <v>#N/A</v>
      </c>
      <c r="AN27" s="21" t="e">
        <f>VLOOKUP(AN1,'HDV-F'!$W$3:$AD$43,6,0)</f>
        <v>#N/A</v>
      </c>
      <c r="AO27" s="21" t="e">
        <f>VLOOKUP(AO1,'HDV-F'!$W$3:$AD$43,6,0)</f>
        <v>#N/A</v>
      </c>
      <c r="AP27" s="21" t="e">
        <f>VLOOKUP(AP1,'HDV-F'!$W$3:$AD$43,6,0)</f>
        <v>#N/A</v>
      </c>
      <c r="AQ27" s="21" t="e">
        <f>VLOOKUP(AQ1,'HDV-F'!$W$3:$AD$43,6,0)</f>
        <v>#N/A</v>
      </c>
      <c r="AR27" s="21" t="e">
        <f>VLOOKUP(AR1,'HDV-F'!$W$3:$AD$43,6,0)</f>
        <v>#N/A</v>
      </c>
      <c r="AS27" s="21" t="e">
        <f>VLOOKUP(AS1,'HDV-F'!$W$3:$AD$43,6,0)</f>
        <v>#N/A</v>
      </c>
      <c r="AT27" s="21" t="e">
        <f>VLOOKUP(AT1,'HDV-F'!$W$3:$AD$43,6,0)</f>
        <v>#N/A</v>
      </c>
      <c r="AU27" s="21" t="e">
        <f>VLOOKUP(AU1,'HDV-F'!$W$3:$AD$43,6,0)</f>
        <v>#N/A</v>
      </c>
      <c r="AV27" s="21" t="e">
        <f>VLOOKUP(AV1,'HDV-F'!$W$3:$AD$43,6,0)</f>
        <v>#N/A</v>
      </c>
    </row>
    <row r="28" spans="1:48" ht="15">
      <c r="A28" s="7" t="s">
        <v>10</v>
      </c>
      <c r="B28" s="8" t="s">
        <v>5</v>
      </c>
      <c r="C28" s="7" t="s">
        <v>21</v>
      </c>
      <c r="D28" s="8" t="s">
        <v>20</v>
      </c>
      <c r="E28" s="7" t="s">
        <v>18</v>
      </c>
      <c r="F28" s="7" t="s">
        <v>30</v>
      </c>
      <c r="G28" s="11" t="s">
        <v>31</v>
      </c>
      <c r="H28" s="21" t="e">
        <f>VLOOKUP(H1,'HDV-F'!$W$3:$AD$43,7,0)</f>
        <v>#DIV/0!</v>
      </c>
      <c r="I28" s="21">
        <f>VLOOKUP(I1,'HDV-F'!$W$3:$AD$43,7,0)</f>
        <v>58.5</v>
      </c>
      <c r="J28" s="21">
        <f>VLOOKUP(J1,'HDV-F'!$W$3:$AD$43,7,0)</f>
        <v>58.5</v>
      </c>
      <c r="K28" s="21">
        <f>VLOOKUP(K1,'HDV-F'!$W$3:$AD$43,7,0)</f>
        <v>58.499999999999993</v>
      </c>
      <c r="L28" s="21">
        <f>VLOOKUP(L1,'HDV-F'!$W$3:$AD$43,7,0)</f>
        <v>58.5</v>
      </c>
      <c r="M28" s="21">
        <f>VLOOKUP(M1,'HDV-F'!$W$3:$AD$43,7,0)</f>
        <v>58.5</v>
      </c>
      <c r="N28" s="21">
        <f>VLOOKUP(N1,'HDV-F'!$W$3:$AD$43,7,0)</f>
        <v>58.5</v>
      </c>
      <c r="O28" s="21">
        <f>VLOOKUP(O1,'HDV-F'!$W$3:$AD$43,7,0)</f>
        <v>58.500000000000007</v>
      </c>
      <c r="P28" s="21">
        <f>VLOOKUP(P1,'HDV-F'!$W$3:$AD$43,7,0)</f>
        <v>58.5</v>
      </c>
      <c r="Q28" s="21">
        <f>VLOOKUP(Q1,'HDV-F'!$W$3:$AD$43,7,0)</f>
        <v>58.499999999999993</v>
      </c>
      <c r="R28" s="21">
        <f>VLOOKUP(R1,'HDV-F'!$W$3:$AD$43,7,0)</f>
        <v>58.499999999999986</v>
      </c>
      <c r="S28" s="21">
        <f>VLOOKUP(S1,'HDV-F'!$W$3:$AD$43,7,0)</f>
        <v>58.500000000000007</v>
      </c>
      <c r="T28" s="21">
        <f>VLOOKUP(T1,'HDV-F'!$W$3:$AD$43,7,0)</f>
        <v>58.5</v>
      </c>
      <c r="U28" s="21">
        <f>VLOOKUP(U1,'HDV-F'!$W$3:$AD$43,7,0)</f>
        <v>58.500000000000007</v>
      </c>
      <c r="V28" s="21">
        <f>VLOOKUP(V1,'HDV-F'!$W$3:$AD$43,7,0)</f>
        <v>58.5</v>
      </c>
      <c r="W28" s="21">
        <f>VLOOKUP(W1,'HDV-F'!$W$3:$AD$43,7,0)</f>
        <v>58.499999999999993</v>
      </c>
      <c r="X28" s="21">
        <f>VLOOKUP(X1,'HDV-F'!$W$3:$AD$43,7,0)</f>
        <v>58.5</v>
      </c>
      <c r="Y28" s="21">
        <f>VLOOKUP(Y1,'HDV-F'!$W$3:$AD$43,7,0)</f>
        <v>58.500000000000007</v>
      </c>
      <c r="Z28" s="21">
        <f>VLOOKUP(Z1,'HDV-F'!$W$3:$AD$43,7,0)</f>
        <v>58.5</v>
      </c>
      <c r="AA28" s="21">
        <f>VLOOKUP(AA1,'HDV-F'!$W$3:$AD$43,7,0)</f>
        <v>58.5</v>
      </c>
      <c r="AB28" s="21">
        <f>VLOOKUP(AB1,'HDV-F'!$W$3:$AD$43,7,0)</f>
        <v>58.5</v>
      </c>
      <c r="AC28" s="21">
        <f>VLOOKUP(AC1,'HDV-F'!$W$3:$AD$43,7,0)</f>
        <v>58.499999999999993</v>
      </c>
      <c r="AD28" s="21">
        <f>VLOOKUP(AD1,'HDV-F'!$W$3:$AD$43,7,0)</f>
        <v>58.500000000000007</v>
      </c>
      <c r="AE28" s="21">
        <f>VLOOKUP(AE1,'HDV-F'!$W$3:$AD$43,7,0)</f>
        <v>58.499999999999993</v>
      </c>
      <c r="AF28" s="21">
        <f>VLOOKUP(AF1,'HDV-F'!$W$3:$AD$43,7,0)</f>
        <v>58.500000000000007</v>
      </c>
      <c r="AG28" s="21">
        <f>VLOOKUP(AG1,'HDV-F'!$W$3:$AD$43,7,0)</f>
        <v>58.500000000000007</v>
      </c>
      <c r="AH28" s="21">
        <f>VLOOKUP(AH1,'HDV-F'!$W$3:$AD$43,7,0)</f>
        <v>58.500000000000007</v>
      </c>
      <c r="AI28" s="21">
        <f>VLOOKUP(AI1,'HDV-F'!$W$3:$AD$43,7,0)</f>
        <v>58.5</v>
      </c>
      <c r="AJ28" s="21">
        <f>VLOOKUP(AJ1,'HDV-F'!$W$3:$AD$43,7,0)</f>
        <v>58.5</v>
      </c>
      <c r="AK28" s="21">
        <f>VLOOKUP(AK1,'HDV-F'!$W$3:$AD$43,7,0)</f>
        <v>58.500000000000007</v>
      </c>
      <c r="AL28" s="21">
        <f>VLOOKUP(AL1,'HDV-F'!$W$3:$AD$43,7,0)</f>
        <v>58.5</v>
      </c>
      <c r="AM28" s="21" t="e">
        <f>VLOOKUP(AM1,'HDV-F'!$W$3:$AD$43,7,0)</f>
        <v>#N/A</v>
      </c>
      <c r="AN28" s="21" t="e">
        <f>VLOOKUP(AN1,'HDV-F'!$W$3:$AD$43,7,0)</f>
        <v>#N/A</v>
      </c>
      <c r="AO28" s="21" t="e">
        <f>VLOOKUP(AO1,'HDV-F'!$W$3:$AD$43,7,0)</f>
        <v>#N/A</v>
      </c>
      <c r="AP28" s="21" t="e">
        <f>VLOOKUP(AP1,'HDV-F'!$W$3:$AD$43,7,0)</f>
        <v>#N/A</v>
      </c>
      <c r="AQ28" s="21" t="e">
        <f>VLOOKUP(AQ1,'HDV-F'!$W$3:$AD$43,7,0)</f>
        <v>#N/A</v>
      </c>
      <c r="AR28" s="21" t="e">
        <f>VLOOKUP(AR1,'HDV-F'!$W$3:$AD$43,7,0)</f>
        <v>#N/A</v>
      </c>
      <c r="AS28" s="21" t="e">
        <f>VLOOKUP(AS1,'HDV-F'!$W$3:$AD$43,7,0)</f>
        <v>#N/A</v>
      </c>
      <c r="AT28" s="21" t="e">
        <f>VLOOKUP(AT1,'HDV-F'!$W$3:$AD$43,7,0)</f>
        <v>#N/A</v>
      </c>
      <c r="AU28" s="21" t="e">
        <f>VLOOKUP(AU1,'HDV-F'!$W$3:$AD$43,7,0)</f>
        <v>#N/A</v>
      </c>
      <c r="AV28" s="21" t="e">
        <f>VLOOKUP(AV1,'HDV-F'!$W$3:$AD$43,7,0)</f>
        <v>#N/A</v>
      </c>
    </row>
    <row r="29" spans="1:48" ht="15">
      <c r="A29" s="7" t="s">
        <v>10</v>
      </c>
      <c r="B29" s="8" t="s">
        <v>6</v>
      </c>
      <c r="C29" s="7" t="s">
        <v>21</v>
      </c>
      <c r="D29" s="8" t="s">
        <v>20</v>
      </c>
      <c r="E29" s="7" t="s">
        <v>19</v>
      </c>
      <c r="F29" s="7" t="s">
        <v>30</v>
      </c>
      <c r="G29" s="11" t="s">
        <v>32</v>
      </c>
      <c r="H29" s="21">
        <f>VLOOKUP(H1,'HDV-F'!$W$3:$AD$43,8,0)</f>
        <v>12</v>
      </c>
      <c r="I29" s="21">
        <f>VLOOKUP(I1,'HDV-F'!$W$3:$AD$43,8,0)</f>
        <v>12</v>
      </c>
      <c r="J29" s="21">
        <f>VLOOKUP(J1,'HDV-F'!$W$3:$AD$43,8,0)</f>
        <v>12</v>
      </c>
      <c r="K29" s="21">
        <f>VLOOKUP(K1,'HDV-F'!$W$3:$AD$43,8,0)</f>
        <v>12</v>
      </c>
      <c r="L29" s="21">
        <f>VLOOKUP(L1,'HDV-F'!$W$3:$AD$43,8,0)</f>
        <v>12</v>
      </c>
      <c r="M29" s="21">
        <f>VLOOKUP(M1,'HDV-F'!$W$3:$AD$43,8,0)</f>
        <v>11.815384615384616</v>
      </c>
      <c r="N29" s="21">
        <f>VLOOKUP(N1,'HDV-F'!$W$3:$AD$43,8,0)</f>
        <v>11.662500000000001</v>
      </c>
      <c r="O29" s="21">
        <f>VLOOKUP(O1,'HDV-F'!$W$3:$AD$43,8,0)</f>
        <v>11.454545454545453</v>
      </c>
      <c r="P29" s="21">
        <f>VLOOKUP(P1,'HDV-F'!$W$3:$AD$43,8,0)</f>
        <v>11.264516129032257</v>
      </c>
      <c r="Q29" s="21">
        <f>VLOOKUP(Q1,'HDV-F'!$W$3:$AD$43,8,0)</f>
        <v>11.080434782608696</v>
      </c>
      <c r="R29" s="21">
        <f>VLOOKUP(R1,'HDV-F'!$W$3:$AD$43,8,0)</f>
        <v>10.929850746268656</v>
      </c>
      <c r="S29" s="21">
        <f>VLOOKUP(S1,'HDV-F'!$W$3:$AD$43,8,0)</f>
        <v>10.658620689655173</v>
      </c>
      <c r="T29" s="21">
        <f>VLOOKUP(T1,'HDV-F'!$W$3:$AD$43,8,0)</f>
        <v>10.574418604651164</v>
      </c>
      <c r="U29" s="21">
        <f>VLOOKUP(U1,'HDV-F'!$W$3:$AD$43,8,0)</f>
        <v>10.490322580645163</v>
      </c>
      <c r="V29" s="21">
        <f>VLOOKUP(V1,'HDV-F'!$W$3:$AD$43,8,0)</f>
        <v>10.406896551724138</v>
      </c>
      <c r="W29" s="21">
        <f>VLOOKUP(W1,'HDV-F'!$W$3:$AD$43,8,0)</f>
        <v>10.324369747899159</v>
      </c>
      <c r="X29" s="21">
        <f>VLOOKUP(X1,'HDV-F'!$W$3:$AD$43,8,0)</f>
        <v>10.236708860759496</v>
      </c>
      <c r="Y29" s="21">
        <f>VLOOKUP(Y1,'HDV-F'!$W$3:$AD$43,8,0)</f>
        <v>10.178431372549023</v>
      </c>
      <c r="Z29" s="21">
        <f>VLOOKUP(Z1,'HDV-F'!$W$3:$AD$43,8,0)</f>
        <v>10.134630350194552</v>
      </c>
      <c r="AA29" s="21">
        <f>VLOOKUP(AA1,'HDV-F'!$W$3:$AD$43,8,0)</f>
        <v>10.10125786163522</v>
      </c>
      <c r="AB29" s="21">
        <f>VLOOKUP(AB1,'HDV-F'!$W$3:$AD$43,8,0)</f>
        <v>10.074160206718346</v>
      </c>
      <c r="AC29" s="21">
        <f>VLOOKUP(AC1,'HDV-F'!$W$3:$AD$43,8,0)</f>
        <v>10.053145336225597</v>
      </c>
      <c r="AD29" s="21">
        <f>VLOOKUP(AD1,'HDV-F'!$W$3:$AD$43,8,0)</f>
        <v>10.036044362292051</v>
      </c>
      <c r="AE29" s="21">
        <f>VLOOKUP(AE1,'HDV-F'!$W$3:$AD$43,8,0)</f>
        <v>10.022239999999998</v>
      </c>
      <c r="AF29" s="21">
        <f>VLOOKUP(AF1,'HDV-F'!$W$3:$AD$43,8,0)</f>
        <v>10.011549295774648</v>
      </c>
      <c r="AG29" s="21">
        <f>VLOOKUP(AG1,'HDV-F'!$W$3:$AD$43,8,0)</f>
        <v>10.004020100502512</v>
      </c>
      <c r="AH29" s="21">
        <f>VLOOKUP(AH1,'HDV-F'!$W$3:$AD$43,8,0)</f>
        <v>10</v>
      </c>
      <c r="AI29" s="21">
        <f>VLOOKUP(AI1,'HDV-F'!$W$3:$AD$43,8,0)</f>
        <v>10.000000000000002</v>
      </c>
      <c r="AJ29" s="21">
        <f>VLOOKUP(AJ1,'HDV-F'!$W$3:$AD$43,8,0)</f>
        <v>10</v>
      </c>
      <c r="AK29" s="21">
        <f>VLOOKUP(AK1,'HDV-F'!$W$3:$AD$43,8,0)</f>
        <v>10.000000000000002</v>
      </c>
      <c r="AL29" s="21">
        <f>VLOOKUP(AL1,'HDV-F'!$W$3:$AD$43,8,0)</f>
        <v>10</v>
      </c>
      <c r="AM29" s="21" t="e">
        <f>VLOOKUP(AM1,'HDV-F'!$W$3:$AD$43,8,0)</f>
        <v>#N/A</v>
      </c>
      <c r="AN29" s="21" t="e">
        <f>VLOOKUP(AN1,'HDV-F'!$W$3:$AD$43,8,0)</f>
        <v>#N/A</v>
      </c>
      <c r="AO29" s="21" t="e">
        <f>VLOOKUP(AO1,'HDV-F'!$W$3:$AD$43,8,0)</f>
        <v>#N/A</v>
      </c>
      <c r="AP29" s="21" t="e">
        <f>VLOOKUP(AP1,'HDV-F'!$W$3:$AD$43,8,0)</f>
        <v>#N/A</v>
      </c>
      <c r="AQ29" s="21" t="e">
        <f>VLOOKUP(AQ1,'HDV-F'!$W$3:$AD$43,8,0)</f>
        <v>#N/A</v>
      </c>
      <c r="AR29" s="21" t="e">
        <f>VLOOKUP(AR1,'HDV-F'!$W$3:$AD$43,8,0)</f>
        <v>#N/A</v>
      </c>
      <c r="AS29" s="21" t="e">
        <f>VLOOKUP(AS1,'HDV-F'!$W$3:$AD$43,8,0)</f>
        <v>#N/A</v>
      </c>
      <c r="AT29" s="21" t="e">
        <f>VLOOKUP(AT1,'HDV-F'!$W$3:$AD$43,8,0)</f>
        <v>#N/A</v>
      </c>
      <c r="AU29" s="21" t="e">
        <f>VLOOKUP(AU1,'HDV-F'!$W$3:$AD$43,8,0)</f>
        <v>#N/A</v>
      </c>
      <c r="AV29" s="21" t="e">
        <f>VLOOKUP(AV1,'HDV-F'!$W$3:$AD$43,8,0)</f>
        <v>#N/A</v>
      </c>
    </row>
  </sheetData>
  <phoneticPr fontId="4" type="noConversion"/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E23E382-86EE-4AB9-9B03-B490B5835590}">
  <sheetPr>
    <tabColor rgb="FFFFC000"/>
  </sheetPr>
  <dimension ref="A1:AV29"/>
  <sheetViews>
    <sheetView workbookViewId="0">
      <selection activeCell="H16" sqref="H16"/>
    </sheetView>
  </sheetViews>
  <sheetFormatPr defaultRowHeight="14.25"/>
  <cols>
    <col min="1" max="1" width="15" bestFit="1" customWidth="1"/>
    <col min="2" max="2" width="21.5" bestFit="1" customWidth="1"/>
    <col min="3" max="3" width="7.125" bestFit="1" customWidth="1"/>
    <col min="4" max="4" width="5.25" bestFit="1" customWidth="1"/>
    <col min="5" max="5" width="11" bestFit="1" customWidth="1"/>
    <col min="6" max="6" width="5.25" bestFit="1" customWidth="1"/>
    <col min="7" max="7" width="15.125" bestFit="1" customWidth="1"/>
    <col min="8" max="46" width="8.875" style="46"/>
  </cols>
  <sheetData>
    <row r="1" spans="1:48" s="2" customFormat="1">
      <c r="A1" s="3" t="s">
        <v>22</v>
      </c>
      <c r="B1" s="1" t="s">
        <v>23</v>
      </c>
      <c r="C1" s="1" t="s">
        <v>24</v>
      </c>
      <c r="D1" s="1" t="s">
        <v>25</v>
      </c>
      <c r="E1" s="1" t="s">
        <v>26</v>
      </c>
      <c r="F1" s="1" t="s">
        <v>28</v>
      </c>
      <c r="G1" s="1" t="s">
        <v>27</v>
      </c>
      <c r="H1" s="46">
        <v>2020</v>
      </c>
      <c r="I1" s="46">
        <v>2021</v>
      </c>
      <c r="J1" s="46">
        <v>2022</v>
      </c>
      <c r="K1" s="46">
        <v>2023</v>
      </c>
      <c r="L1" s="46">
        <v>2024</v>
      </c>
      <c r="M1" s="46">
        <v>2025</v>
      </c>
      <c r="N1" s="46">
        <v>2026</v>
      </c>
      <c r="O1" s="46">
        <v>2027</v>
      </c>
      <c r="P1" s="46">
        <v>2028</v>
      </c>
      <c r="Q1" s="46">
        <v>2029</v>
      </c>
      <c r="R1" s="46">
        <v>2030</v>
      </c>
      <c r="S1" s="46">
        <v>2031</v>
      </c>
      <c r="T1" s="46">
        <v>2032</v>
      </c>
      <c r="U1" s="46">
        <v>2033</v>
      </c>
      <c r="V1" s="46">
        <v>2034</v>
      </c>
      <c r="W1" s="46">
        <v>2035</v>
      </c>
      <c r="X1" s="46">
        <v>2036</v>
      </c>
      <c r="Y1" s="46">
        <v>2037</v>
      </c>
      <c r="Z1" s="46">
        <v>2038</v>
      </c>
      <c r="AA1" s="46">
        <v>2039</v>
      </c>
      <c r="AB1" s="46">
        <v>2040</v>
      </c>
      <c r="AC1" s="46">
        <v>2041</v>
      </c>
      <c r="AD1" s="46">
        <v>2042</v>
      </c>
      <c r="AE1" s="46">
        <v>2043</v>
      </c>
      <c r="AF1" s="46">
        <v>2044</v>
      </c>
      <c r="AG1" s="46">
        <v>2045</v>
      </c>
      <c r="AH1" s="46">
        <v>2046</v>
      </c>
      <c r="AI1" s="46">
        <v>2047</v>
      </c>
      <c r="AJ1" s="46">
        <v>2048</v>
      </c>
      <c r="AK1" s="46">
        <v>2049</v>
      </c>
      <c r="AL1" s="46">
        <v>2050</v>
      </c>
      <c r="AM1" s="46">
        <v>2051</v>
      </c>
      <c r="AN1" s="46">
        <v>2052</v>
      </c>
      <c r="AO1" s="46">
        <v>2053</v>
      </c>
      <c r="AP1" s="46">
        <v>2054</v>
      </c>
      <c r="AQ1" s="46">
        <v>2055</v>
      </c>
      <c r="AR1" s="46">
        <v>2056</v>
      </c>
      <c r="AS1" s="46">
        <v>2057</v>
      </c>
      <c r="AT1" s="46">
        <v>2058</v>
      </c>
      <c r="AU1" s="2">
        <v>2059</v>
      </c>
      <c r="AV1" s="2">
        <v>2060</v>
      </c>
    </row>
    <row r="2" spans="1:48" s="2" customFormat="1" ht="15">
      <c r="A2" s="4" t="s">
        <v>7</v>
      </c>
      <c r="B2" s="4" t="s">
        <v>0</v>
      </c>
      <c r="C2" s="4" t="s">
        <v>11</v>
      </c>
      <c r="D2" s="4" t="s">
        <v>12</v>
      </c>
      <c r="E2" s="4" t="s">
        <v>13</v>
      </c>
      <c r="F2" s="4" t="s">
        <v>29</v>
      </c>
      <c r="G2" s="11" t="s">
        <v>33</v>
      </c>
      <c r="H2" s="21">
        <f>VLOOKUP(H1,参数输入!$BX$23:$CZ$63,2,0)</f>
        <v>12</v>
      </c>
      <c r="I2" s="21">
        <f>VLOOKUP(I1,参数输入!$BX$23:$CZ$63,2,0)</f>
        <v>11.8</v>
      </c>
      <c r="J2" s="21">
        <f>VLOOKUP(J1,参数输入!$BX$23:$CZ$63,2,0)</f>
        <v>11.600000000000001</v>
      </c>
      <c r="K2" s="21">
        <f>VLOOKUP(K1,参数输入!$BX$23:$CZ$63,2,0)</f>
        <v>11.400000000000002</v>
      </c>
      <c r="L2" s="21">
        <f>VLOOKUP(L1,参数输入!$BX$23:$CZ$63,2,0)</f>
        <v>11.200000000000003</v>
      </c>
      <c r="M2" s="21">
        <f>VLOOKUP(M1,参数输入!$BX$23:$CZ$63,2,0)</f>
        <v>11</v>
      </c>
      <c r="N2" s="21">
        <f>VLOOKUP(N1,参数输入!$BX$23:$CZ$63,2,0)</f>
        <v>10.9</v>
      </c>
      <c r="O2" s="21">
        <f>VLOOKUP(O1,参数输入!$BX$23:$CZ$63,2,0)</f>
        <v>10.8</v>
      </c>
      <c r="P2" s="21">
        <f>VLOOKUP(P1,参数输入!$BX$23:$CZ$63,2,0)</f>
        <v>10.700000000000001</v>
      </c>
      <c r="Q2" s="21">
        <f>VLOOKUP(Q1,参数输入!$BX$23:$CZ$63,2,0)</f>
        <v>10.600000000000001</v>
      </c>
      <c r="R2" s="21">
        <f>VLOOKUP(R1,参数输入!$BX$23:$CZ$63,2,0)</f>
        <v>10.5</v>
      </c>
      <c r="S2" s="21">
        <f>VLOOKUP(S1,参数输入!$BX$23:$CZ$63,2,0)</f>
        <v>10.4</v>
      </c>
      <c r="T2" s="21">
        <f>VLOOKUP(T1,参数输入!$BX$23:$CZ$63,2,0)</f>
        <v>10.3</v>
      </c>
      <c r="U2" s="21">
        <f>VLOOKUP(U1,参数输入!$BX$23:$CZ$63,2,0)</f>
        <v>10.200000000000001</v>
      </c>
      <c r="V2" s="21">
        <f>VLOOKUP(V1,参数输入!$BX$23:$CZ$63,2,0)</f>
        <v>10.100000000000001</v>
      </c>
      <c r="W2" s="21">
        <f>VLOOKUP(W1,参数输入!$BX$23:$CZ$63,2,0)</f>
        <v>10</v>
      </c>
      <c r="X2" s="21">
        <f>VLOOKUP(X1,参数输入!$BX$23:$CZ$63,2,0)</f>
        <v>10</v>
      </c>
      <c r="Y2" s="21">
        <f>VLOOKUP(Y1,参数输入!$BX$23:$CZ$63,2,0)</f>
        <v>10</v>
      </c>
      <c r="Z2" s="21">
        <f>VLOOKUP(Z1,参数输入!$BX$23:$CZ$63,2,0)</f>
        <v>10</v>
      </c>
      <c r="AA2" s="21">
        <f>VLOOKUP(AA1,参数输入!$BX$23:$CZ$63,2,0)</f>
        <v>10</v>
      </c>
      <c r="AB2" s="21">
        <f>VLOOKUP(AB1,参数输入!$BX$23:$CZ$63,2,0)</f>
        <v>10</v>
      </c>
      <c r="AC2" s="21">
        <f>VLOOKUP(AC1,参数输入!$BX$23:$CZ$63,2,0)</f>
        <v>10</v>
      </c>
      <c r="AD2" s="21">
        <f>VLOOKUP(AD1,参数输入!$BX$23:$CZ$63,2,0)</f>
        <v>10</v>
      </c>
      <c r="AE2" s="21">
        <f>VLOOKUP(AE1,参数输入!$BX$23:$CZ$63,2,0)</f>
        <v>10</v>
      </c>
      <c r="AF2" s="21">
        <f>VLOOKUP(AF1,参数输入!$BX$23:$CZ$63,2,0)</f>
        <v>10</v>
      </c>
      <c r="AG2" s="21">
        <f>VLOOKUP(AG1,参数输入!$BX$23:$CZ$63,2,0)</f>
        <v>10</v>
      </c>
      <c r="AH2" s="21">
        <f>VLOOKUP(AH1,参数输入!$BX$23:$CZ$63,2,0)</f>
        <v>10</v>
      </c>
      <c r="AI2" s="21">
        <f>VLOOKUP(AI1,参数输入!$BX$23:$CZ$63,2,0)</f>
        <v>10</v>
      </c>
      <c r="AJ2" s="21">
        <f>VLOOKUP(AJ1,参数输入!$BX$23:$CZ$63,2,0)</f>
        <v>10</v>
      </c>
      <c r="AK2" s="21">
        <f>VLOOKUP(AK1,参数输入!$BX$23:$CZ$63,2,0)</f>
        <v>10</v>
      </c>
      <c r="AL2" s="21">
        <f>VLOOKUP(AL1,参数输入!$BX$23:$CZ$63,2,0)</f>
        <v>10</v>
      </c>
      <c r="AM2" s="21">
        <f>VLOOKUP(AM1,参数输入!$BX$23:$CZ$63,2,0)</f>
        <v>10</v>
      </c>
      <c r="AN2" s="21">
        <f>VLOOKUP(AN1,参数输入!$BX$23:$CZ$63,2,0)</f>
        <v>10</v>
      </c>
      <c r="AO2" s="21">
        <f>VLOOKUP(AO1,参数输入!$BX$23:$CZ$63,2,0)</f>
        <v>10</v>
      </c>
      <c r="AP2" s="21">
        <f>VLOOKUP(AP1,参数输入!$BX$23:$CZ$63,2,0)</f>
        <v>10</v>
      </c>
      <c r="AQ2" s="21">
        <f>VLOOKUP(AQ1,参数输入!$BX$23:$CZ$63,2,0)</f>
        <v>10</v>
      </c>
      <c r="AR2" s="21">
        <f>VLOOKUP(AR1,参数输入!$BX$23:$CZ$63,2,0)</f>
        <v>10</v>
      </c>
      <c r="AS2" s="21">
        <f>VLOOKUP(AS1,参数输入!$BX$23:$CZ$63,2,0)</f>
        <v>10</v>
      </c>
      <c r="AT2" s="21">
        <f>VLOOKUP(AT1,参数输入!$BX$23:$CZ$63,2,0)</f>
        <v>10</v>
      </c>
      <c r="AU2" s="61">
        <f>VLOOKUP(AU1,参数输入!$BX$23:$CZ$63,2,0)</f>
        <v>10</v>
      </c>
      <c r="AV2" s="61">
        <f>VLOOKUP(AV1,参数输入!$BX$23:$CZ$63,2,0)</f>
        <v>10</v>
      </c>
    </row>
    <row r="3" spans="1:48" s="2" customFormat="1" ht="15">
      <c r="A3" s="4" t="s">
        <v>7</v>
      </c>
      <c r="B3" s="4" t="s">
        <v>1</v>
      </c>
      <c r="C3" s="4" t="s">
        <v>11</v>
      </c>
      <c r="D3" s="4" t="s">
        <v>12</v>
      </c>
      <c r="E3" s="4" t="s">
        <v>14</v>
      </c>
      <c r="F3" s="4" t="s">
        <v>29</v>
      </c>
      <c r="G3" s="11" t="s">
        <v>31</v>
      </c>
      <c r="H3" s="21">
        <f>VLOOKUP(H1,参数输入!$BX$23:$CZ$63,3,0)</f>
        <v>5.82</v>
      </c>
      <c r="I3" s="21">
        <f>VLOOKUP(I1,参数输入!$BX$23:$CZ$63,3,0)</f>
        <v>5.82</v>
      </c>
      <c r="J3" s="21">
        <f>VLOOKUP(J1,参数输入!$BX$23:$CZ$63,3,0)</f>
        <v>5.82</v>
      </c>
      <c r="K3" s="21">
        <f>VLOOKUP(K1,参数输入!$BX$23:$CZ$63,3,0)</f>
        <v>5.82</v>
      </c>
      <c r="L3" s="21">
        <f>VLOOKUP(L1,参数输入!$BX$23:$CZ$63,3,0)</f>
        <v>5.82</v>
      </c>
      <c r="M3" s="21">
        <f>VLOOKUP(M1,参数输入!$BX$23:$CZ$63,3,0)</f>
        <v>5.82</v>
      </c>
      <c r="N3" s="21">
        <f>VLOOKUP(N1,参数输入!$BX$23:$CZ$63,3,0)</f>
        <v>5.82</v>
      </c>
      <c r="O3" s="21">
        <f>VLOOKUP(O1,参数输入!$BX$23:$CZ$63,3,0)</f>
        <v>5.82</v>
      </c>
      <c r="P3" s="21">
        <f>VLOOKUP(P1,参数输入!$BX$23:$CZ$63,3,0)</f>
        <v>5.82</v>
      </c>
      <c r="Q3" s="21">
        <f>VLOOKUP(Q1,参数输入!$BX$23:$CZ$63,3,0)</f>
        <v>5.82</v>
      </c>
      <c r="R3" s="21">
        <f>VLOOKUP(R1,参数输入!$BX$23:$CZ$63,3,0)</f>
        <v>5.82</v>
      </c>
      <c r="S3" s="21">
        <f>VLOOKUP(S1,参数输入!$BX$23:$CZ$63,3,0)</f>
        <v>5.82</v>
      </c>
      <c r="T3" s="21">
        <f>VLOOKUP(T1,参数输入!$BX$23:$CZ$63,3,0)</f>
        <v>5.82</v>
      </c>
      <c r="U3" s="21">
        <f>VLOOKUP(U1,参数输入!$BX$23:$CZ$63,3,0)</f>
        <v>5.82</v>
      </c>
      <c r="V3" s="21">
        <f>VLOOKUP(V1,参数输入!$BX$23:$CZ$63,3,0)</f>
        <v>5.82</v>
      </c>
      <c r="W3" s="21">
        <f>VLOOKUP(W1,参数输入!$BX$23:$CZ$63,3,0)</f>
        <v>5.82</v>
      </c>
      <c r="X3" s="21">
        <f>VLOOKUP(X1,参数输入!$BX$23:$CZ$63,3,0)</f>
        <v>5.82</v>
      </c>
      <c r="Y3" s="21">
        <f>VLOOKUP(Y1,参数输入!$BX$23:$CZ$63,3,0)</f>
        <v>5.82</v>
      </c>
      <c r="Z3" s="21">
        <f>VLOOKUP(Z1,参数输入!$BX$23:$CZ$63,3,0)</f>
        <v>5.82</v>
      </c>
      <c r="AA3" s="21">
        <f>VLOOKUP(AA1,参数输入!$BX$23:$CZ$63,3,0)</f>
        <v>5.82</v>
      </c>
      <c r="AB3" s="21">
        <f>VLOOKUP(AB1,参数输入!$BX$23:$CZ$63,3,0)</f>
        <v>5.82</v>
      </c>
      <c r="AC3" s="21">
        <f>VLOOKUP(AC1,参数输入!$BX$23:$CZ$63,3,0)</f>
        <v>5.82</v>
      </c>
      <c r="AD3" s="21">
        <f>VLOOKUP(AD1,参数输入!$BX$23:$CZ$63,3,0)</f>
        <v>5.82</v>
      </c>
      <c r="AE3" s="21">
        <f>VLOOKUP(AE1,参数输入!$BX$23:$CZ$63,3,0)</f>
        <v>5.82</v>
      </c>
      <c r="AF3" s="21">
        <f>VLOOKUP(AF1,参数输入!$BX$23:$CZ$63,3,0)</f>
        <v>5.82</v>
      </c>
      <c r="AG3" s="21">
        <f>VLOOKUP(AG1,参数输入!$BX$23:$CZ$63,3,0)</f>
        <v>5.82</v>
      </c>
      <c r="AH3" s="21">
        <f>VLOOKUP(AH1,参数输入!$BX$23:$CZ$63,3,0)</f>
        <v>5.82</v>
      </c>
      <c r="AI3" s="21">
        <f>VLOOKUP(AI1,参数输入!$BX$23:$CZ$63,3,0)</f>
        <v>5.82</v>
      </c>
      <c r="AJ3" s="21">
        <f>VLOOKUP(AJ1,参数输入!$BX$23:$CZ$63,3,0)</f>
        <v>5.82</v>
      </c>
      <c r="AK3" s="21">
        <f>VLOOKUP(AK1,参数输入!$BX$23:$CZ$63,3,0)</f>
        <v>5.82</v>
      </c>
      <c r="AL3" s="21">
        <f>VLOOKUP(AL1,参数输入!$BX$23:$CZ$63,3,0)</f>
        <v>5.82</v>
      </c>
      <c r="AM3" s="21">
        <f>VLOOKUP(AM1,参数输入!$BX$23:$CZ$63,3,0)</f>
        <v>5.82</v>
      </c>
      <c r="AN3" s="21">
        <f>VLOOKUP(AN1,参数输入!$BX$23:$CZ$63,3,0)</f>
        <v>5.82</v>
      </c>
      <c r="AO3" s="21">
        <f>VLOOKUP(AO1,参数输入!$BX$23:$CZ$63,3,0)</f>
        <v>5.82</v>
      </c>
      <c r="AP3" s="21">
        <f>VLOOKUP(AP1,参数输入!$BX$23:$CZ$63,3,0)</f>
        <v>5.82</v>
      </c>
      <c r="AQ3" s="21">
        <f>VLOOKUP(AQ1,参数输入!$BX$23:$CZ$63,3,0)</f>
        <v>5.82</v>
      </c>
      <c r="AR3" s="21">
        <f>VLOOKUP(AR1,参数输入!$BX$23:$CZ$63,3,0)</f>
        <v>5.82</v>
      </c>
      <c r="AS3" s="21">
        <f>VLOOKUP(AS1,参数输入!$BX$23:$CZ$63,3,0)</f>
        <v>5.82</v>
      </c>
      <c r="AT3" s="21">
        <f>VLOOKUP(AT1,参数输入!$BX$23:$CZ$63,3,0)</f>
        <v>5.82</v>
      </c>
      <c r="AU3" s="61">
        <f>VLOOKUP(AU1,参数输入!$BX$23:$CZ$63,3,0)</f>
        <v>5.82</v>
      </c>
      <c r="AV3" s="61">
        <f>VLOOKUP(AV1,参数输入!$BX$23:$CZ$63,3,0)</f>
        <v>5.82</v>
      </c>
    </row>
    <row r="4" spans="1:48" s="2" customFormat="1" ht="15">
      <c r="A4" s="4" t="s">
        <v>7</v>
      </c>
      <c r="B4" s="4" t="s">
        <v>2</v>
      </c>
      <c r="C4" s="4" t="s">
        <v>11</v>
      </c>
      <c r="D4" s="4" t="s">
        <v>12</v>
      </c>
      <c r="E4" s="4" t="s">
        <v>15</v>
      </c>
      <c r="F4" s="4" t="s">
        <v>29</v>
      </c>
      <c r="G4" s="11" t="s">
        <v>31</v>
      </c>
      <c r="H4" s="21">
        <f>VLOOKUP(H1,参数输入!$BX$23:$CZ$63,4,0)</f>
        <v>6.62</v>
      </c>
      <c r="I4" s="21">
        <f>VLOOKUP(I1,参数输入!$BX$23:$CZ$63,4,0)</f>
        <v>6.4160000000000004</v>
      </c>
      <c r="J4" s="21">
        <f>VLOOKUP(J1,参数输入!$BX$23:$CZ$63,4,0)</f>
        <v>6.2120000000000006</v>
      </c>
      <c r="K4" s="21">
        <f>VLOOKUP(K1,参数输入!$BX$23:$CZ$63,4,0)</f>
        <v>6.0080000000000009</v>
      </c>
      <c r="L4" s="21">
        <f>VLOOKUP(L1,参数输入!$BX$23:$CZ$63,4,0)</f>
        <v>5.8040000000000012</v>
      </c>
      <c r="M4" s="21">
        <f>VLOOKUP(M1,参数输入!$BX$23:$CZ$63,4,0)</f>
        <v>5.6</v>
      </c>
      <c r="N4" s="21">
        <f>VLOOKUP(N1,参数输入!$BX$23:$CZ$63,4,0)</f>
        <v>5.4399999999999995</v>
      </c>
      <c r="O4" s="21">
        <f>VLOOKUP(O1,参数输入!$BX$23:$CZ$63,4,0)</f>
        <v>5.2799999999999994</v>
      </c>
      <c r="P4" s="21">
        <f>VLOOKUP(P1,参数输入!$BX$23:$CZ$63,4,0)</f>
        <v>5.1199999999999992</v>
      </c>
      <c r="Q4" s="21">
        <f>VLOOKUP(Q1,参数输入!$BX$23:$CZ$63,4,0)</f>
        <v>4.9599999999999991</v>
      </c>
      <c r="R4" s="21">
        <f>VLOOKUP(R1,参数输入!$BX$23:$CZ$63,4,0)</f>
        <v>4.8</v>
      </c>
      <c r="S4" s="21">
        <f>VLOOKUP(S1,参数输入!$BX$23:$CZ$63,4,0)</f>
        <v>4.6399999999999997</v>
      </c>
      <c r="T4" s="21">
        <f>VLOOKUP(T1,参数输入!$BX$23:$CZ$63,4,0)</f>
        <v>4.4799999999999995</v>
      </c>
      <c r="U4" s="21">
        <f>VLOOKUP(U1,参数输入!$BX$23:$CZ$63,4,0)</f>
        <v>4.3199999999999994</v>
      </c>
      <c r="V4" s="21">
        <f>VLOOKUP(V1,参数输入!$BX$23:$CZ$63,4,0)</f>
        <v>4.1599999999999993</v>
      </c>
      <c r="W4" s="21">
        <f>VLOOKUP(W1,参数输入!$BX$23:$CZ$63,4,0)</f>
        <v>4</v>
      </c>
      <c r="X4" s="21">
        <f>VLOOKUP(X1,参数输入!$BX$23:$CZ$63,4,0)</f>
        <v>4</v>
      </c>
      <c r="Y4" s="21">
        <f>VLOOKUP(Y1,参数输入!$BX$23:$CZ$63,4,0)</f>
        <v>4</v>
      </c>
      <c r="Z4" s="21">
        <f>VLOOKUP(Z1,参数输入!$BX$23:$CZ$63,4,0)</f>
        <v>4</v>
      </c>
      <c r="AA4" s="21">
        <f>VLOOKUP(AA1,参数输入!$BX$23:$CZ$63,4,0)</f>
        <v>4</v>
      </c>
      <c r="AB4" s="21">
        <f>VLOOKUP(AB1,参数输入!$BX$23:$CZ$63,4,0)</f>
        <v>4</v>
      </c>
      <c r="AC4" s="21">
        <f>VLOOKUP(AC1,参数输入!$BX$23:$CZ$63,4,0)</f>
        <v>4</v>
      </c>
      <c r="AD4" s="21">
        <f>VLOOKUP(AD1,参数输入!$BX$23:$CZ$63,4,0)</f>
        <v>4</v>
      </c>
      <c r="AE4" s="21">
        <f>VLOOKUP(AE1,参数输入!$BX$23:$CZ$63,4,0)</f>
        <v>4</v>
      </c>
      <c r="AF4" s="21">
        <f>VLOOKUP(AF1,参数输入!$BX$23:$CZ$63,4,0)</f>
        <v>4</v>
      </c>
      <c r="AG4" s="21">
        <f>VLOOKUP(AG1,参数输入!$BX$23:$CZ$63,4,0)</f>
        <v>4</v>
      </c>
      <c r="AH4" s="21">
        <f>VLOOKUP(AH1,参数输入!$BX$23:$CZ$63,4,0)</f>
        <v>4</v>
      </c>
      <c r="AI4" s="21">
        <f>VLOOKUP(AI1,参数输入!$BX$23:$CZ$63,4,0)</f>
        <v>4</v>
      </c>
      <c r="AJ4" s="21">
        <f>VLOOKUP(AJ1,参数输入!$BX$23:$CZ$63,4,0)</f>
        <v>4</v>
      </c>
      <c r="AK4" s="21">
        <f>VLOOKUP(AK1,参数输入!$BX$23:$CZ$63,4,0)</f>
        <v>4</v>
      </c>
      <c r="AL4" s="21">
        <f>VLOOKUP(AL1,参数输入!$BX$23:$CZ$63,4,0)</f>
        <v>4</v>
      </c>
      <c r="AM4" s="21">
        <f>VLOOKUP(AM1,参数输入!$BX$23:$CZ$63,4,0)</f>
        <v>4</v>
      </c>
      <c r="AN4" s="21">
        <f>VLOOKUP(AN1,参数输入!$BX$23:$CZ$63,4,0)</f>
        <v>4</v>
      </c>
      <c r="AO4" s="21">
        <f>VLOOKUP(AO1,参数输入!$BX$23:$CZ$63,4,0)</f>
        <v>4</v>
      </c>
      <c r="AP4" s="21">
        <f>VLOOKUP(AP1,参数输入!$BX$23:$CZ$63,4,0)</f>
        <v>4</v>
      </c>
      <c r="AQ4" s="21">
        <f>VLOOKUP(AQ1,参数输入!$BX$23:$CZ$63,4,0)</f>
        <v>4</v>
      </c>
      <c r="AR4" s="21">
        <f>VLOOKUP(AR1,参数输入!$BX$23:$CZ$63,4,0)</f>
        <v>4</v>
      </c>
      <c r="AS4" s="21">
        <f>VLOOKUP(AS1,参数输入!$BX$23:$CZ$63,4,0)</f>
        <v>4</v>
      </c>
      <c r="AT4" s="21">
        <f>VLOOKUP(AT1,参数输入!$BX$23:$CZ$63,4,0)</f>
        <v>4</v>
      </c>
      <c r="AU4" s="61">
        <f>VLOOKUP(AU1,参数输入!$BX$23:$CZ$63,4,0)</f>
        <v>4</v>
      </c>
      <c r="AV4" s="61">
        <f>VLOOKUP(AV1,参数输入!$BX$23:$CZ$63,4,0)</f>
        <v>4</v>
      </c>
    </row>
    <row r="5" spans="1:48" s="2" customFormat="1" ht="15">
      <c r="A5" s="4" t="s">
        <v>7</v>
      </c>
      <c r="B5" s="4" t="s">
        <v>3</v>
      </c>
      <c r="C5" s="4" t="s">
        <v>11</v>
      </c>
      <c r="D5" s="4" t="s">
        <v>12</v>
      </c>
      <c r="E5" s="4" t="s">
        <v>16</v>
      </c>
      <c r="F5" s="4" t="s">
        <v>29</v>
      </c>
      <c r="G5" s="11" t="s">
        <v>31</v>
      </c>
      <c r="H5" s="21">
        <f>VLOOKUP(H1,参数输入!$BX$23:$CZ$63,5,0)</f>
        <v>5.5166666666666666</v>
      </c>
      <c r="I5" s="21">
        <f>VLOOKUP(I1,参数输入!$BX$23:$CZ$63,5,0)</f>
        <v>5.3466666666666676</v>
      </c>
      <c r="J5" s="21">
        <f>VLOOKUP(J1,参数输入!$BX$23:$CZ$63,5,0)</f>
        <v>5.1766666666666676</v>
      </c>
      <c r="K5" s="21">
        <f>VLOOKUP(K1,参数输入!$BX$23:$CZ$63,5,0)</f>
        <v>5.0066666666666677</v>
      </c>
      <c r="L5" s="21">
        <f>VLOOKUP(L1,参数输入!$BX$23:$CZ$63,5,0)</f>
        <v>4.8366666666666678</v>
      </c>
      <c r="M5" s="21">
        <f>VLOOKUP(M1,参数输入!$BX$23:$CZ$63,5,0)</f>
        <v>4.666666666666667</v>
      </c>
      <c r="N5" s="21">
        <f>VLOOKUP(N1,参数输入!$BX$23:$CZ$63,5,0)</f>
        <v>4.5333333333333332</v>
      </c>
      <c r="O5" s="21">
        <f>VLOOKUP(O1,参数输入!$BX$23:$CZ$63,5,0)</f>
        <v>4.3999999999999995</v>
      </c>
      <c r="P5" s="21">
        <f>VLOOKUP(P1,参数输入!$BX$23:$CZ$63,5,0)</f>
        <v>4.2666666666666666</v>
      </c>
      <c r="Q5" s="21">
        <f>VLOOKUP(Q1,参数输入!$BX$23:$CZ$63,5,0)</f>
        <v>4.1333333333333329</v>
      </c>
      <c r="R5" s="21">
        <f>VLOOKUP(R1,参数输入!$BX$23:$CZ$63,5,0)</f>
        <v>4</v>
      </c>
      <c r="S5" s="21">
        <f>VLOOKUP(S1,参数输入!$BX$23:$CZ$63,5,0)</f>
        <v>3.8666666666666667</v>
      </c>
      <c r="T5" s="21">
        <f>VLOOKUP(T1,参数输入!$BX$23:$CZ$63,5,0)</f>
        <v>3.7333333333333329</v>
      </c>
      <c r="U5" s="21">
        <f>VLOOKUP(U1,参数输入!$BX$23:$CZ$63,5,0)</f>
        <v>3.5999999999999996</v>
      </c>
      <c r="V5" s="21">
        <f>VLOOKUP(V1,参数输入!$BX$23:$CZ$63,5,0)</f>
        <v>3.4666666666666663</v>
      </c>
      <c r="W5" s="21">
        <f>VLOOKUP(W1,参数输入!$BX$23:$CZ$63,5,0)</f>
        <v>3.3333333333333335</v>
      </c>
      <c r="X5" s="21">
        <f>VLOOKUP(X1,参数输入!$BX$23:$CZ$63,5,0)</f>
        <v>3.3333333333333335</v>
      </c>
      <c r="Y5" s="21">
        <f>VLOOKUP(Y1,参数输入!$BX$23:$CZ$63,5,0)</f>
        <v>3.3333333333333335</v>
      </c>
      <c r="Z5" s="21">
        <f>VLOOKUP(Z1,参数输入!$BX$23:$CZ$63,5,0)</f>
        <v>3.3333333333333335</v>
      </c>
      <c r="AA5" s="21">
        <f>VLOOKUP(AA1,参数输入!$BX$23:$CZ$63,5,0)</f>
        <v>3.3333333333333335</v>
      </c>
      <c r="AB5" s="21">
        <f>VLOOKUP(AB1,参数输入!$BX$23:$CZ$63,5,0)</f>
        <v>3.3333333333333335</v>
      </c>
      <c r="AC5" s="21">
        <f>VLOOKUP(AC1,参数输入!$BX$23:$CZ$63,5,0)</f>
        <v>3.3333333333333335</v>
      </c>
      <c r="AD5" s="21">
        <f>VLOOKUP(AD1,参数输入!$BX$23:$CZ$63,5,0)</f>
        <v>3.3333333333333335</v>
      </c>
      <c r="AE5" s="21">
        <f>VLOOKUP(AE1,参数输入!$BX$23:$CZ$63,5,0)</f>
        <v>3.3333333333333335</v>
      </c>
      <c r="AF5" s="21">
        <f>VLOOKUP(AF1,参数输入!$BX$23:$CZ$63,5,0)</f>
        <v>3.3333333333333335</v>
      </c>
      <c r="AG5" s="21">
        <f>VLOOKUP(AG1,参数输入!$BX$23:$CZ$63,5,0)</f>
        <v>3.3333333333333335</v>
      </c>
      <c r="AH5" s="21">
        <f>VLOOKUP(AH1,参数输入!$BX$23:$CZ$63,5,0)</f>
        <v>3.3333333333333335</v>
      </c>
      <c r="AI5" s="21">
        <f>VLOOKUP(AI1,参数输入!$BX$23:$CZ$63,5,0)</f>
        <v>3.3333333333333335</v>
      </c>
      <c r="AJ5" s="21">
        <f>VLOOKUP(AJ1,参数输入!$BX$23:$CZ$63,5,0)</f>
        <v>3.3333333333333335</v>
      </c>
      <c r="AK5" s="21">
        <f>VLOOKUP(AK1,参数输入!$BX$23:$CZ$63,5,0)</f>
        <v>3.3333333333333335</v>
      </c>
      <c r="AL5" s="21">
        <f>VLOOKUP(AL1,参数输入!$BX$23:$CZ$63,5,0)</f>
        <v>3.3333333333333335</v>
      </c>
      <c r="AM5" s="21">
        <f>VLOOKUP(AM1,参数输入!$BX$23:$CZ$63,5,0)</f>
        <v>3.3333333333333335</v>
      </c>
      <c r="AN5" s="21">
        <f>VLOOKUP(AN1,参数输入!$BX$23:$CZ$63,5,0)</f>
        <v>3.3333333333333335</v>
      </c>
      <c r="AO5" s="21">
        <f>VLOOKUP(AO1,参数输入!$BX$23:$CZ$63,5,0)</f>
        <v>3.3333333333333335</v>
      </c>
      <c r="AP5" s="21">
        <f>VLOOKUP(AP1,参数输入!$BX$23:$CZ$63,5,0)</f>
        <v>3.3333333333333335</v>
      </c>
      <c r="AQ5" s="21">
        <f>VLOOKUP(AQ1,参数输入!$BX$23:$CZ$63,5,0)</f>
        <v>3.3333333333333335</v>
      </c>
      <c r="AR5" s="21">
        <f>VLOOKUP(AR1,参数输入!$BX$23:$CZ$63,5,0)</f>
        <v>3.3333333333333335</v>
      </c>
      <c r="AS5" s="21">
        <f>VLOOKUP(AS1,参数输入!$BX$23:$CZ$63,5,0)</f>
        <v>3.3333333333333335</v>
      </c>
      <c r="AT5" s="21">
        <f>VLOOKUP(AT1,参数输入!$BX$23:$CZ$63,5,0)</f>
        <v>3.3333333333333335</v>
      </c>
      <c r="AU5" s="61">
        <f>VLOOKUP(AU1,参数输入!$BX$23:$CZ$63,5,0)</f>
        <v>3.3333333333333335</v>
      </c>
      <c r="AV5" s="61">
        <f>VLOOKUP(AV1,参数输入!$BX$23:$CZ$63,5,0)</f>
        <v>3.3333333333333335</v>
      </c>
    </row>
    <row r="6" spans="1:48" s="2" customFormat="1" ht="15">
      <c r="A6" s="4" t="s">
        <v>7</v>
      </c>
      <c r="B6" s="4" t="s">
        <v>4</v>
      </c>
      <c r="C6" s="4" t="s">
        <v>11</v>
      </c>
      <c r="D6" s="4" t="s">
        <v>12</v>
      </c>
      <c r="E6" s="4" t="s">
        <v>17</v>
      </c>
      <c r="F6" s="4" t="s">
        <v>29</v>
      </c>
      <c r="G6" s="11" t="s">
        <v>31</v>
      </c>
      <c r="H6" s="21">
        <f>VLOOKUP(H1,参数输入!$BX$23:$CZ$63,6,0)</f>
        <v>5</v>
      </c>
      <c r="I6" s="21">
        <f>VLOOKUP(I1,参数输入!$BX$23:$CZ$63,6,0)</f>
        <v>4.8600000000000003</v>
      </c>
      <c r="J6" s="21">
        <f>VLOOKUP(J1,参数输入!$BX$23:$CZ$63,6,0)</f>
        <v>4.7200000000000006</v>
      </c>
      <c r="K6" s="21">
        <f>VLOOKUP(K1,参数输入!$BX$23:$CZ$63,6,0)</f>
        <v>4.580000000000001</v>
      </c>
      <c r="L6" s="21">
        <f>VLOOKUP(L1,参数输入!$BX$23:$CZ$63,6,0)</f>
        <v>4.4400000000000013</v>
      </c>
      <c r="M6" s="21">
        <f>VLOOKUP(M1,参数输入!$BX$23:$CZ$63,6,0)</f>
        <v>4.3</v>
      </c>
      <c r="N6" s="21">
        <f>VLOOKUP(N1,参数输入!$BX$23:$CZ$63,6,0)</f>
        <v>4.24</v>
      </c>
      <c r="O6" s="21">
        <f>VLOOKUP(O1,参数输入!$BX$23:$CZ$63,6,0)</f>
        <v>4.1800000000000006</v>
      </c>
      <c r="P6" s="21">
        <f>VLOOKUP(P1,参数输入!$BX$23:$CZ$63,6,0)</f>
        <v>4.120000000000001</v>
      </c>
      <c r="Q6" s="21">
        <f>VLOOKUP(Q1,参数输入!$BX$23:$CZ$63,6,0)</f>
        <v>4.0600000000000014</v>
      </c>
      <c r="R6" s="21">
        <f>VLOOKUP(R1,参数输入!$BX$23:$CZ$63,6,0)</f>
        <v>4</v>
      </c>
      <c r="S6" s="21">
        <f>VLOOKUP(S1,参数输入!$BX$23:$CZ$63,6,0)</f>
        <v>3.96</v>
      </c>
      <c r="T6" s="21">
        <f>VLOOKUP(T1,参数输入!$BX$23:$CZ$63,6,0)</f>
        <v>3.92</v>
      </c>
      <c r="U6" s="21">
        <f>VLOOKUP(U1,参数输入!$BX$23:$CZ$63,6,0)</f>
        <v>3.88</v>
      </c>
      <c r="V6" s="21">
        <f>VLOOKUP(V1,参数输入!$BX$23:$CZ$63,6,0)</f>
        <v>3.84</v>
      </c>
      <c r="W6" s="21">
        <f>VLOOKUP(W1,参数输入!$BX$23:$CZ$63,6,0)</f>
        <v>3.8</v>
      </c>
      <c r="X6" s="21">
        <f>VLOOKUP(X1,参数输入!$BX$23:$CZ$63,6,0)</f>
        <v>3.8</v>
      </c>
      <c r="Y6" s="21">
        <f>VLOOKUP(Y1,参数输入!$BX$23:$CZ$63,6,0)</f>
        <v>3.8</v>
      </c>
      <c r="Z6" s="21">
        <f>VLOOKUP(Z1,参数输入!$BX$23:$CZ$63,6,0)</f>
        <v>3.8</v>
      </c>
      <c r="AA6" s="21">
        <f>VLOOKUP(AA1,参数输入!$BX$23:$CZ$63,6,0)</f>
        <v>3.8</v>
      </c>
      <c r="AB6" s="21">
        <f>VLOOKUP(AB1,参数输入!$BX$23:$CZ$63,6,0)</f>
        <v>3.8</v>
      </c>
      <c r="AC6" s="21">
        <f>VLOOKUP(AC1,参数输入!$BX$23:$CZ$63,6,0)</f>
        <v>3.8</v>
      </c>
      <c r="AD6" s="21">
        <f>VLOOKUP(AD1,参数输入!$BX$23:$CZ$63,6,0)</f>
        <v>3.8</v>
      </c>
      <c r="AE6" s="21">
        <f>VLOOKUP(AE1,参数输入!$BX$23:$CZ$63,6,0)</f>
        <v>3.8</v>
      </c>
      <c r="AF6" s="21">
        <f>VLOOKUP(AF1,参数输入!$BX$23:$CZ$63,6,0)</f>
        <v>3.8</v>
      </c>
      <c r="AG6" s="21">
        <f>VLOOKUP(AG1,参数输入!$BX$23:$CZ$63,6,0)</f>
        <v>3.8</v>
      </c>
      <c r="AH6" s="21">
        <f>VLOOKUP(AH1,参数输入!$BX$23:$CZ$63,6,0)</f>
        <v>3.8</v>
      </c>
      <c r="AI6" s="21">
        <f>VLOOKUP(AI1,参数输入!$BX$23:$CZ$63,6,0)</f>
        <v>3.8</v>
      </c>
      <c r="AJ6" s="21">
        <f>VLOOKUP(AJ1,参数输入!$BX$23:$CZ$63,6,0)</f>
        <v>3.8</v>
      </c>
      <c r="AK6" s="21">
        <f>VLOOKUP(AK1,参数输入!$BX$23:$CZ$63,6,0)</f>
        <v>3.8</v>
      </c>
      <c r="AL6" s="21">
        <f>VLOOKUP(AL1,参数输入!$BX$23:$CZ$63,6,0)</f>
        <v>3.8</v>
      </c>
      <c r="AM6" s="21">
        <f>VLOOKUP(AM1,参数输入!$BX$23:$CZ$63,6,0)</f>
        <v>3.8</v>
      </c>
      <c r="AN6" s="21">
        <f>VLOOKUP(AN1,参数输入!$BX$23:$CZ$63,6,0)</f>
        <v>3.8</v>
      </c>
      <c r="AO6" s="21">
        <f>VLOOKUP(AO1,参数输入!$BX$23:$CZ$63,6,0)</f>
        <v>3.8</v>
      </c>
      <c r="AP6" s="21">
        <f>VLOOKUP(AP1,参数输入!$BX$23:$CZ$63,6,0)</f>
        <v>3.8</v>
      </c>
      <c r="AQ6" s="21">
        <f>VLOOKUP(AQ1,参数输入!$BX$23:$CZ$63,6,0)</f>
        <v>3.8</v>
      </c>
      <c r="AR6" s="21">
        <f>VLOOKUP(AR1,参数输入!$BX$23:$CZ$63,6,0)</f>
        <v>3.8</v>
      </c>
      <c r="AS6" s="21">
        <f>VLOOKUP(AS1,参数输入!$BX$23:$CZ$63,6,0)</f>
        <v>3.8</v>
      </c>
      <c r="AT6" s="21">
        <f>VLOOKUP(AT1,参数输入!$BX$23:$CZ$63,6,0)</f>
        <v>3.8</v>
      </c>
      <c r="AU6" s="61">
        <f>VLOOKUP(AU1,参数输入!$BX$23:$CZ$63,6,0)</f>
        <v>3.8</v>
      </c>
      <c r="AV6" s="61">
        <f>VLOOKUP(AV1,参数输入!$BX$23:$CZ$63,6,0)</f>
        <v>3.8</v>
      </c>
    </row>
    <row r="7" spans="1:48" s="2" customFormat="1" ht="15">
      <c r="A7" s="4" t="s">
        <v>7</v>
      </c>
      <c r="B7" s="4" t="s">
        <v>5</v>
      </c>
      <c r="C7" s="4" t="s">
        <v>11</v>
      </c>
      <c r="D7" s="4" t="s">
        <v>12</v>
      </c>
      <c r="E7" s="4" t="s">
        <v>18</v>
      </c>
      <c r="F7" s="4" t="s">
        <v>29</v>
      </c>
      <c r="G7" s="11" t="s">
        <v>31</v>
      </c>
      <c r="H7" s="21">
        <f>VLOOKUP(H1,参数输入!$BX$23:$CZ$63,7,0)</f>
        <v>12.5</v>
      </c>
      <c r="I7" s="21">
        <f>VLOOKUP(I1,参数输入!$BX$23:$CZ$63,7,0)</f>
        <v>12.5</v>
      </c>
      <c r="J7" s="21">
        <f>VLOOKUP(J1,参数输入!$BX$23:$CZ$63,7,0)</f>
        <v>12.5</v>
      </c>
      <c r="K7" s="21">
        <f>VLOOKUP(K1,参数输入!$BX$23:$CZ$63,7,0)</f>
        <v>12.5</v>
      </c>
      <c r="L7" s="21">
        <f>VLOOKUP(L1,参数输入!$BX$23:$CZ$63,7,0)</f>
        <v>12.5</v>
      </c>
      <c r="M7" s="21">
        <f>VLOOKUP(M1,参数输入!$BX$23:$CZ$63,7,0)</f>
        <v>12.5</v>
      </c>
      <c r="N7" s="21">
        <f>VLOOKUP(N1,参数输入!$BX$23:$CZ$63,7,0)</f>
        <v>12.5</v>
      </c>
      <c r="O7" s="21">
        <f>VLOOKUP(O1,参数输入!$BX$23:$CZ$63,7,0)</f>
        <v>12.5</v>
      </c>
      <c r="P7" s="21">
        <f>VLOOKUP(P1,参数输入!$BX$23:$CZ$63,7,0)</f>
        <v>12.5</v>
      </c>
      <c r="Q7" s="21">
        <f>VLOOKUP(Q1,参数输入!$BX$23:$CZ$63,7,0)</f>
        <v>12.5</v>
      </c>
      <c r="R7" s="21">
        <f>VLOOKUP(R1,参数输入!$BX$23:$CZ$63,7,0)</f>
        <v>12.5</v>
      </c>
      <c r="S7" s="21">
        <f>VLOOKUP(S1,参数输入!$BX$23:$CZ$63,7,0)</f>
        <v>12.5</v>
      </c>
      <c r="T7" s="21">
        <f>VLOOKUP(T1,参数输入!$BX$23:$CZ$63,7,0)</f>
        <v>12.5</v>
      </c>
      <c r="U7" s="21">
        <f>VLOOKUP(U1,参数输入!$BX$23:$CZ$63,7,0)</f>
        <v>12.5</v>
      </c>
      <c r="V7" s="21">
        <f>VLOOKUP(V1,参数输入!$BX$23:$CZ$63,7,0)</f>
        <v>12.5</v>
      </c>
      <c r="W7" s="21">
        <f>VLOOKUP(W1,参数输入!$BX$23:$CZ$63,7,0)</f>
        <v>12.5</v>
      </c>
      <c r="X7" s="21">
        <f>VLOOKUP(X1,参数输入!$BX$23:$CZ$63,7,0)</f>
        <v>12.5</v>
      </c>
      <c r="Y7" s="21">
        <f>VLOOKUP(Y1,参数输入!$BX$23:$CZ$63,7,0)</f>
        <v>12.5</v>
      </c>
      <c r="Z7" s="21">
        <f>VLOOKUP(Z1,参数输入!$BX$23:$CZ$63,7,0)</f>
        <v>12.5</v>
      </c>
      <c r="AA7" s="21">
        <f>VLOOKUP(AA1,参数输入!$BX$23:$CZ$63,7,0)</f>
        <v>12.5</v>
      </c>
      <c r="AB7" s="21">
        <f>VLOOKUP(AB1,参数输入!$BX$23:$CZ$63,7,0)</f>
        <v>12.5</v>
      </c>
      <c r="AC7" s="21">
        <f>VLOOKUP(AC1,参数输入!$BX$23:$CZ$63,7,0)</f>
        <v>12.5</v>
      </c>
      <c r="AD7" s="21">
        <f>VLOOKUP(AD1,参数输入!$BX$23:$CZ$63,7,0)</f>
        <v>12.5</v>
      </c>
      <c r="AE7" s="21">
        <f>VLOOKUP(AE1,参数输入!$BX$23:$CZ$63,7,0)</f>
        <v>12.5</v>
      </c>
      <c r="AF7" s="21">
        <f>VLOOKUP(AF1,参数输入!$BX$23:$CZ$63,7,0)</f>
        <v>12.5</v>
      </c>
      <c r="AG7" s="21">
        <f>VLOOKUP(AG1,参数输入!$BX$23:$CZ$63,7,0)</f>
        <v>12.5</v>
      </c>
      <c r="AH7" s="21">
        <f>VLOOKUP(AH1,参数输入!$BX$23:$CZ$63,7,0)</f>
        <v>12.5</v>
      </c>
      <c r="AI7" s="21">
        <f>VLOOKUP(AI1,参数输入!$BX$23:$CZ$63,7,0)</f>
        <v>12.5</v>
      </c>
      <c r="AJ7" s="21">
        <f>VLOOKUP(AJ1,参数输入!$BX$23:$CZ$63,7,0)</f>
        <v>12.5</v>
      </c>
      <c r="AK7" s="21">
        <f>VLOOKUP(AK1,参数输入!$BX$23:$CZ$63,7,0)</f>
        <v>12.5</v>
      </c>
      <c r="AL7" s="21">
        <f>VLOOKUP(AL1,参数输入!$BX$23:$CZ$63,7,0)</f>
        <v>12.5</v>
      </c>
      <c r="AM7" s="21">
        <f>VLOOKUP(AM1,参数输入!$BX$23:$CZ$63,7,0)</f>
        <v>12.5</v>
      </c>
      <c r="AN7" s="21">
        <f>VLOOKUP(AN1,参数输入!$BX$23:$CZ$63,7,0)</f>
        <v>12.5</v>
      </c>
      <c r="AO7" s="21">
        <f>VLOOKUP(AO1,参数输入!$BX$23:$CZ$63,7,0)</f>
        <v>12.5</v>
      </c>
      <c r="AP7" s="21">
        <f>VLOOKUP(AP1,参数输入!$BX$23:$CZ$63,7,0)</f>
        <v>12.5</v>
      </c>
      <c r="AQ7" s="21">
        <f>VLOOKUP(AQ1,参数输入!$BX$23:$CZ$63,7,0)</f>
        <v>12.5</v>
      </c>
      <c r="AR7" s="21">
        <f>VLOOKUP(AR1,参数输入!$BX$23:$CZ$63,7,0)</f>
        <v>12.5</v>
      </c>
      <c r="AS7" s="21">
        <f>VLOOKUP(AS1,参数输入!$BX$23:$CZ$63,7,0)</f>
        <v>12.5</v>
      </c>
      <c r="AT7" s="21">
        <f>VLOOKUP(AT1,参数输入!$BX$23:$CZ$63,7,0)</f>
        <v>12.5</v>
      </c>
      <c r="AU7" s="61">
        <f>VLOOKUP(AU1,参数输入!$BX$23:$CZ$63,7,0)</f>
        <v>12.5</v>
      </c>
      <c r="AV7" s="61">
        <f>VLOOKUP(AV1,参数输入!$BX$23:$CZ$63,7,0)</f>
        <v>12.5</v>
      </c>
    </row>
    <row r="8" spans="1:48" s="2" customFormat="1" ht="15">
      <c r="A8" s="4" t="s">
        <v>7</v>
      </c>
      <c r="B8" s="4" t="s">
        <v>6</v>
      </c>
      <c r="C8" s="4" t="s">
        <v>11</v>
      </c>
      <c r="D8" s="4" t="s">
        <v>12</v>
      </c>
      <c r="E8" s="4" t="s">
        <v>19</v>
      </c>
      <c r="F8" s="4" t="s">
        <v>29</v>
      </c>
      <c r="G8" s="11" t="s">
        <v>32</v>
      </c>
      <c r="H8" s="21">
        <f>VLOOKUP(H1,参数输入!$BX$23:$CZ$63,8,0)</f>
        <v>1.2</v>
      </c>
      <c r="I8" s="21">
        <f>VLOOKUP(I1,参数输入!$BX$23:$CZ$63,8,0)</f>
        <v>1.1599999999999999</v>
      </c>
      <c r="J8" s="21">
        <f>VLOOKUP(J1,参数输入!$BX$23:$CZ$63,8,0)</f>
        <v>1.1199999999999999</v>
      </c>
      <c r="K8" s="21">
        <f>VLOOKUP(K1,参数输入!$BX$23:$CZ$63,8,0)</f>
        <v>1.0799999999999998</v>
      </c>
      <c r="L8" s="21">
        <f>VLOOKUP(L1,参数输入!$BX$23:$CZ$63,8,0)</f>
        <v>1.0399999999999998</v>
      </c>
      <c r="M8" s="21">
        <f>VLOOKUP(M1,参数输入!$BX$23:$CZ$63,8,0)</f>
        <v>1</v>
      </c>
      <c r="N8" s="21">
        <f>VLOOKUP(N1,参数输入!$BX$23:$CZ$63,8,0)</f>
        <v>0.96</v>
      </c>
      <c r="O8" s="21">
        <f>VLOOKUP(O1,参数输入!$BX$23:$CZ$63,8,0)</f>
        <v>0.91999999999999993</v>
      </c>
      <c r="P8" s="21">
        <f>VLOOKUP(P1,参数输入!$BX$23:$CZ$63,8,0)</f>
        <v>0.87999999999999989</v>
      </c>
      <c r="Q8" s="21">
        <f>VLOOKUP(Q1,参数输入!$BX$23:$CZ$63,8,0)</f>
        <v>0.83999999999999986</v>
      </c>
      <c r="R8" s="21">
        <f>VLOOKUP(R1,参数输入!$BX$23:$CZ$63,8,0)</f>
        <v>0.8</v>
      </c>
      <c r="S8" s="21">
        <f>VLOOKUP(S1,参数输入!$BX$23:$CZ$63,8,0)</f>
        <v>0.8</v>
      </c>
      <c r="T8" s="21">
        <f>VLOOKUP(T1,参数输入!$BX$23:$CZ$63,8,0)</f>
        <v>0.8</v>
      </c>
      <c r="U8" s="21">
        <f>VLOOKUP(U1,参数输入!$BX$23:$CZ$63,8,0)</f>
        <v>0.8</v>
      </c>
      <c r="V8" s="21">
        <f>VLOOKUP(V1,参数输入!$BX$23:$CZ$63,8,0)</f>
        <v>0.8</v>
      </c>
      <c r="W8" s="21">
        <f>VLOOKUP(W1,参数输入!$BX$23:$CZ$63,8,0)</f>
        <v>0.8</v>
      </c>
      <c r="X8" s="21">
        <f>VLOOKUP(X1,参数输入!$BX$23:$CZ$63,8,0)</f>
        <v>0.8</v>
      </c>
      <c r="Y8" s="21">
        <f>VLOOKUP(Y1,参数输入!$BX$23:$CZ$63,8,0)</f>
        <v>0.8</v>
      </c>
      <c r="Z8" s="21">
        <f>VLOOKUP(Z1,参数输入!$BX$23:$CZ$63,8,0)</f>
        <v>0.8</v>
      </c>
      <c r="AA8" s="21">
        <f>VLOOKUP(AA1,参数输入!$BX$23:$CZ$63,8,0)</f>
        <v>0.8</v>
      </c>
      <c r="AB8" s="21">
        <f>VLOOKUP(AB1,参数输入!$BX$23:$CZ$63,8,0)</f>
        <v>0.8</v>
      </c>
      <c r="AC8" s="21">
        <f>VLOOKUP(AC1,参数输入!$BX$23:$CZ$63,8,0)</f>
        <v>0.8</v>
      </c>
      <c r="AD8" s="21">
        <f>VLOOKUP(AD1,参数输入!$BX$23:$CZ$63,8,0)</f>
        <v>0.8</v>
      </c>
      <c r="AE8" s="21">
        <f>VLOOKUP(AE1,参数输入!$BX$23:$CZ$63,8,0)</f>
        <v>0.8</v>
      </c>
      <c r="AF8" s="21">
        <f>VLOOKUP(AF1,参数输入!$BX$23:$CZ$63,8,0)</f>
        <v>0.8</v>
      </c>
      <c r="AG8" s="21">
        <f>VLOOKUP(AG1,参数输入!$BX$23:$CZ$63,8,0)</f>
        <v>0.8</v>
      </c>
      <c r="AH8" s="21">
        <f>VLOOKUP(AH1,参数输入!$BX$23:$CZ$63,8,0)</f>
        <v>0.8</v>
      </c>
      <c r="AI8" s="21">
        <f>VLOOKUP(AI1,参数输入!$BX$23:$CZ$63,8,0)</f>
        <v>0.8</v>
      </c>
      <c r="AJ8" s="21">
        <f>VLOOKUP(AJ1,参数输入!$BX$23:$CZ$63,8,0)</f>
        <v>0.8</v>
      </c>
      <c r="AK8" s="21">
        <f>VLOOKUP(AK1,参数输入!$BX$23:$CZ$63,8,0)</f>
        <v>0.8</v>
      </c>
      <c r="AL8" s="21">
        <f>VLOOKUP(AL1,参数输入!$BX$23:$CZ$63,8,0)</f>
        <v>0.8</v>
      </c>
      <c r="AM8" s="21">
        <f>VLOOKUP(AM1,参数输入!$BX$23:$CZ$63,8,0)</f>
        <v>0.8</v>
      </c>
      <c r="AN8" s="21">
        <f>VLOOKUP(AN1,参数输入!$BX$23:$CZ$63,8,0)</f>
        <v>0.8</v>
      </c>
      <c r="AO8" s="21">
        <f>VLOOKUP(AO1,参数输入!$BX$23:$CZ$63,8,0)</f>
        <v>0.8</v>
      </c>
      <c r="AP8" s="21">
        <f>VLOOKUP(AP1,参数输入!$BX$23:$CZ$63,8,0)</f>
        <v>0.8</v>
      </c>
      <c r="AQ8" s="21">
        <f>VLOOKUP(AQ1,参数输入!$BX$23:$CZ$63,8,0)</f>
        <v>0.8</v>
      </c>
      <c r="AR8" s="21">
        <f>VLOOKUP(AR1,参数输入!$BX$23:$CZ$63,8,0)</f>
        <v>0.8</v>
      </c>
      <c r="AS8" s="21">
        <f>VLOOKUP(AS1,参数输入!$BX$23:$CZ$63,8,0)</f>
        <v>0.8</v>
      </c>
      <c r="AT8" s="21">
        <f>VLOOKUP(AT1,参数输入!$BX$23:$CZ$63,8,0)</f>
        <v>0.8</v>
      </c>
      <c r="AU8" s="61">
        <f>VLOOKUP(AU1,参数输入!$BX$23:$CZ$63,8,0)</f>
        <v>0.8</v>
      </c>
      <c r="AV8" s="61">
        <f>VLOOKUP(AV1,参数输入!$BX$23:$CZ$63,8,0)</f>
        <v>0.8</v>
      </c>
    </row>
    <row r="9" spans="1:48" ht="15">
      <c r="A9" s="5" t="s">
        <v>8</v>
      </c>
      <c r="B9" s="6" t="s">
        <v>0</v>
      </c>
      <c r="C9" s="5" t="s">
        <v>11</v>
      </c>
      <c r="D9" s="6" t="s">
        <v>20</v>
      </c>
      <c r="E9" s="5" t="s">
        <v>13</v>
      </c>
      <c r="F9" s="5" t="s">
        <v>29</v>
      </c>
      <c r="G9" s="11" t="s">
        <v>33</v>
      </c>
      <c r="H9" s="21">
        <f>VLOOKUP(H1,参数输入!$BX$23:$CZ$63,9,0)</f>
        <v>30</v>
      </c>
      <c r="I9" s="21">
        <f>VLOOKUP(I1,参数输入!$BX$23:$CZ$63,9,0)</f>
        <v>29.571428571428573</v>
      </c>
      <c r="J9" s="21">
        <f>VLOOKUP(J1,参数输入!$BX$23:$CZ$63,9,0)</f>
        <v>29.142857142857146</v>
      </c>
      <c r="K9" s="21">
        <f>VLOOKUP(K1,参数输入!$BX$23:$CZ$63,9,0)</f>
        <v>28.714285714285719</v>
      </c>
      <c r="L9" s="21">
        <f>VLOOKUP(L1,参数输入!$BX$23:$CZ$63,9,0)</f>
        <v>28.285714285714292</v>
      </c>
      <c r="M9" s="21">
        <f>VLOOKUP(M1,参数输入!$BX$23:$CZ$63,9,0)</f>
        <v>27.857142857142858</v>
      </c>
      <c r="N9" s="21">
        <f>VLOOKUP(N1,参数输入!$BX$23:$CZ$63,9,0)</f>
        <v>27.428571428571427</v>
      </c>
      <c r="O9" s="21">
        <f>VLOOKUP(O1,参数输入!$BX$23:$CZ$63,9,0)</f>
        <v>26.999999999999996</v>
      </c>
      <c r="P9" s="21">
        <f>VLOOKUP(P1,参数输入!$BX$23:$CZ$63,9,0)</f>
        <v>26.571428571428566</v>
      </c>
      <c r="Q9" s="21">
        <f>VLOOKUP(Q1,参数输入!$BX$23:$CZ$63,9,0)</f>
        <v>26.142857142857135</v>
      </c>
      <c r="R9" s="21">
        <f>VLOOKUP(R1,参数输入!$BX$23:$CZ$63,9,0)</f>
        <v>25.714285714285712</v>
      </c>
      <c r="S9" s="21">
        <f>VLOOKUP(S1,参数输入!$BX$23:$CZ$63,9,0)</f>
        <v>25.285714285714285</v>
      </c>
      <c r="T9" s="21">
        <f>VLOOKUP(T1,参数输入!$BX$23:$CZ$63,9,0)</f>
        <v>24.857142857142858</v>
      </c>
      <c r="U9" s="21">
        <f>VLOOKUP(U1,参数输入!$BX$23:$CZ$63,9,0)</f>
        <v>24.428571428571431</v>
      </c>
      <c r="V9" s="21">
        <f>VLOOKUP(V1,参数输入!$BX$23:$CZ$63,9,0)</f>
        <v>24.000000000000004</v>
      </c>
      <c r="W9" s="21">
        <f>VLOOKUP(W1,参数输入!$BX$23:$CZ$63,9,0)</f>
        <v>23.571428571428569</v>
      </c>
      <c r="X9" s="21">
        <f>VLOOKUP(X1,参数输入!$BX$23:$CZ$63,9,0)</f>
        <v>23.571142857142856</v>
      </c>
      <c r="Y9" s="21">
        <f>VLOOKUP(Y1,参数输入!$BX$23:$CZ$63,9,0)</f>
        <v>23.570857142857143</v>
      </c>
      <c r="Z9" s="21">
        <f>VLOOKUP(Z1,参数输入!$BX$23:$CZ$63,9,0)</f>
        <v>23.57057142857143</v>
      </c>
      <c r="AA9" s="21">
        <f>VLOOKUP(AA1,参数输入!$BX$23:$CZ$63,9,0)</f>
        <v>23.570285714285717</v>
      </c>
      <c r="AB9" s="21">
        <f>VLOOKUP(AB1,参数输入!$BX$23:$CZ$63,9,0)</f>
        <v>23.57</v>
      </c>
      <c r="AC9" s="21">
        <f>VLOOKUP(AC1,参数输入!$BX$23:$CZ$63,9,0)</f>
        <v>23.57</v>
      </c>
      <c r="AD9" s="21">
        <f>VLOOKUP(AD1,参数输入!$BX$23:$CZ$63,9,0)</f>
        <v>23.57</v>
      </c>
      <c r="AE9" s="21">
        <f>VLOOKUP(AE1,参数输入!$BX$23:$CZ$63,9,0)</f>
        <v>23.57</v>
      </c>
      <c r="AF9" s="21">
        <f>VLOOKUP(AF1,参数输入!$BX$23:$CZ$63,9,0)</f>
        <v>23.57</v>
      </c>
      <c r="AG9" s="21">
        <f>VLOOKUP(AG1,参数输入!$BX$23:$CZ$63,9,0)</f>
        <v>23.57</v>
      </c>
      <c r="AH9" s="21">
        <f>VLOOKUP(AH1,参数输入!$BX$23:$CZ$63,9,0)</f>
        <v>23.57</v>
      </c>
      <c r="AI9" s="21">
        <f>VLOOKUP(AI1,参数输入!$BX$23:$CZ$63,9,0)</f>
        <v>23.57</v>
      </c>
      <c r="AJ9" s="21">
        <f>VLOOKUP(AJ1,参数输入!$BX$23:$CZ$63,9,0)</f>
        <v>23.57</v>
      </c>
      <c r="AK9" s="21">
        <f>VLOOKUP(AK1,参数输入!$BX$23:$CZ$63,9,0)</f>
        <v>23.57</v>
      </c>
      <c r="AL9" s="21">
        <f>VLOOKUP(AL1,参数输入!$BX$23:$CZ$63,9,0)</f>
        <v>23.57</v>
      </c>
      <c r="AM9" s="21">
        <f>VLOOKUP(AM1,参数输入!$BX$23:$CZ$63,9,0)</f>
        <v>23.57</v>
      </c>
      <c r="AN9" s="21">
        <f>VLOOKUP(AN1,参数输入!$BX$23:$CZ$63,9,0)</f>
        <v>23.57</v>
      </c>
      <c r="AO9" s="21">
        <f>VLOOKUP(AO1,参数输入!$BX$23:$CZ$63,9,0)</f>
        <v>23.57</v>
      </c>
      <c r="AP9" s="21">
        <f>VLOOKUP(AP1,参数输入!$BX$23:$CZ$63,9,0)</f>
        <v>23.57</v>
      </c>
      <c r="AQ9" s="21">
        <f>VLOOKUP(AQ1,参数输入!$BX$23:$CZ$63,9,0)</f>
        <v>23.57</v>
      </c>
      <c r="AR9" s="21">
        <f>VLOOKUP(AR1,参数输入!$BX$23:$CZ$63,9,0)</f>
        <v>23.57</v>
      </c>
      <c r="AS9" s="21">
        <f>VLOOKUP(AS1,参数输入!$BX$23:$CZ$63,9,0)</f>
        <v>23.57</v>
      </c>
      <c r="AT9" s="21">
        <f>VLOOKUP(AT1,参数输入!$BX$23:$CZ$63,9,0)</f>
        <v>23.57</v>
      </c>
      <c r="AU9" s="53">
        <f>VLOOKUP(AU1,参数输入!$BX$23:$CZ$63,9,0)</f>
        <v>23.57</v>
      </c>
      <c r="AV9" s="53">
        <f>VLOOKUP(AV1,参数输入!$BX$23:$CZ$63,9,0)</f>
        <v>23.57</v>
      </c>
    </row>
    <row r="10" spans="1:48" ht="15">
      <c r="A10" s="5" t="s">
        <v>8</v>
      </c>
      <c r="B10" s="6" t="s">
        <v>1</v>
      </c>
      <c r="C10" s="5" t="s">
        <v>11</v>
      </c>
      <c r="D10" s="6" t="s">
        <v>20</v>
      </c>
      <c r="E10" s="5" t="s">
        <v>14</v>
      </c>
      <c r="F10" s="5" t="s">
        <v>29</v>
      </c>
      <c r="G10" s="11" t="s">
        <v>31</v>
      </c>
      <c r="H10" s="21">
        <f>VLOOKUP(H1,参数输入!$BX$23:$CZ$63,10,0)</f>
        <v>19.5</v>
      </c>
      <c r="I10" s="21">
        <f>VLOOKUP(I1,参数输入!$BX$23:$CZ$63,10,0)</f>
        <v>19.5</v>
      </c>
      <c r="J10" s="21">
        <f>VLOOKUP(J1,参数输入!$BX$23:$CZ$63,10,0)</f>
        <v>19.5</v>
      </c>
      <c r="K10" s="21">
        <f>VLOOKUP(K1,参数输入!$BX$23:$CZ$63,10,0)</f>
        <v>19.5</v>
      </c>
      <c r="L10" s="21">
        <f>VLOOKUP(L1,参数输入!$BX$23:$CZ$63,10,0)</f>
        <v>19.5</v>
      </c>
      <c r="M10" s="21">
        <f>VLOOKUP(M1,参数输入!$BX$23:$CZ$63,10,0)</f>
        <v>19.5</v>
      </c>
      <c r="N10" s="21">
        <f>VLOOKUP(N1,参数输入!$BX$23:$CZ$63,10,0)</f>
        <v>19.5</v>
      </c>
      <c r="O10" s="21">
        <f>VLOOKUP(O1,参数输入!$BX$23:$CZ$63,10,0)</f>
        <v>19.5</v>
      </c>
      <c r="P10" s="21">
        <f>VLOOKUP(P1,参数输入!$BX$23:$CZ$63,10,0)</f>
        <v>19.5</v>
      </c>
      <c r="Q10" s="21">
        <f>VLOOKUP(Q1,参数输入!$BX$23:$CZ$63,10,0)</f>
        <v>19.5</v>
      </c>
      <c r="R10" s="21">
        <f>VLOOKUP(R1,参数输入!$BX$23:$CZ$63,10,0)</f>
        <v>19.5</v>
      </c>
      <c r="S10" s="21">
        <f>VLOOKUP(S1,参数输入!$BX$23:$CZ$63,10,0)</f>
        <v>19.5</v>
      </c>
      <c r="T10" s="21">
        <f>VLOOKUP(T1,参数输入!$BX$23:$CZ$63,10,0)</f>
        <v>19.5</v>
      </c>
      <c r="U10" s="21">
        <f>VLOOKUP(U1,参数输入!$BX$23:$CZ$63,10,0)</f>
        <v>19.5</v>
      </c>
      <c r="V10" s="21">
        <f>VLOOKUP(V1,参数输入!$BX$23:$CZ$63,10,0)</f>
        <v>19.5</v>
      </c>
      <c r="W10" s="21">
        <f>VLOOKUP(W1,参数输入!$BX$23:$CZ$63,10,0)</f>
        <v>19.5</v>
      </c>
      <c r="X10" s="21">
        <f>VLOOKUP(X1,参数输入!$BX$23:$CZ$63,10,0)</f>
        <v>19.5</v>
      </c>
      <c r="Y10" s="21">
        <f>VLOOKUP(Y1,参数输入!$BX$23:$CZ$63,10,0)</f>
        <v>19.5</v>
      </c>
      <c r="Z10" s="21">
        <f>VLOOKUP(Z1,参数输入!$BX$23:$CZ$63,10,0)</f>
        <v>19.5</v>
      </c>
      <c r="AA10" s="21">
        <f>VLOOKUP(AA1,参数输入!$BX$23:$CZ$63,10,0)</f>
        <v>19.5</v>
      </c>
      <c r="AB10" s="21">
        <f>VLOOKUP(AB1,参数输入!$BX$23:$CZ$63,10,0)</f>
        <v>19.5</v>
      </c>
      <c r="AC10" s="21">
        <f>VLOOKUP(AC1,参数输入!$BX$23:$CZ$63,10,0)</f>
        <v>19.5</v>
      </c>
      <c r="AD10" s="21">
        <f>VLOOKUP(AD1,参数输入!$BX$23:$CZ$63,10,0)</f>
        <v>19.5</v>
      </c>
      <c r="AE10" s="21">
        <f>VLOOKUP(AE1,参数输入!$BX$23:$CZ$63,10,0)</f>
        <v>19.5</v>
      </c>
      <c r="AF10" s="21">
        <f>VLOOKUP(AF1,参数输入!$BX$23:$CZ$63,10,0)</f>
        <v>19.5</v>
      </c>
      <c r="AG10" s="21">
        <f>VLOOKUP(AG1,参数输入!$BX$23:$CZ$63,10,0)</f>
        <v>19.5</v>
      </c>
      <c r="AH10" s="21">
        <f>VLOOKUP(AH1,参数输入!$BX$23:$CZ$63,10,0)</f>
        <v>19.5</v>
      </c>
      <c r="AI10" s="21">
        <f>VLOOKUP(AI1,参数输入!$BX$23:$CZ$63,10,0)</f>
        <v>19.5</v>
      </c>
      <c r="AJ10" s="21">
        <f>VLOOKUP(AJ1,参数输入!$BX$23:$CZ$63,10,0)</f>
        <v>19.5</v>
      </c>
      <c r="AK10" s="21">
        <f>VLOOKUP(AK1,参数输入!$BX$23:$CZ$63,10,0)</f>
        <v>19.5</v>
      </c>
      <c r="AL10" s="21">
        <f>VLOOKUP(AL1,参数输入!$BX$23:$CZ$63,10,0)</f>
        <v>19.5</v>
      </c>
      <c r="AM10" s="21">
        <f>VLOOKUP(AM1,参数输入!$BX$23:$CZ$63,10,0)</f>
        <v>19.5</v>
      </c>
      <c r="AN10" s="21">
        <f>VLOOKUP(AN1,参数输入!$BX$23:$CZ$63,10,0)</f>
        <v>19.5</v>
      </c>
      <c r="AO10" s="21">
        <f>VLOOKUP(AO1,参数输入!$BX$23:$CZ$63,10,0)</f>
        <v>19.5</v>
      </c>
      <c r="AP10" s="21">
        <f>VLOOKUP(AP1,参数输入!$BX$23:$CZ$63,10,0)</f>
        <v>19.5</v>
      </c>
      <c r="AQ10" s="21">
        <f>VLOOKUP(AQ1,参数输入!$BX$23:$CZ$63,10,0)</f>
        <v>19.5</v>
      </c>
      <c r="AR10" s="21">
        <f>VLOOKUP(AR1,参数输入!$BX$23:$CZ$63,10,0)</f>
        <v>19.5</v>
      </c>
      <c r="AS10" s="21">
        <f>VLOOKUP(AS1,参数输入!$BX$23:$CZ$63,10,0)</f>
        <v>19.5</v>
      </c>
      <c r="AT10" s="21">
        <f>VLOOKUP(AT1,参数输入!$BX$23:$CZ$63,10,0)</f>
        <v>19.5</v>
      </c>
      <c r="AU10" s="53">
        <f>VLOOKUP(AU1,参数输入!$BX$23:$CZ$63,10,0)</f>
        <v>19.5</v>
      </c>
      <c r="AV10" s="53">
        <f>VLOOKUP(AV1,参数输入!$BX$23:$CZ$63,10,0)</f>
        <v>19.5</v>
      </c>
    </row>
    <row r="11" spans="1:48" ht="15">
      <c r="A11" s="5" t="s">
        <v>8</v>
      </c>
      <c r="B11" s="6" t="s">
        <v>2</v>
      </c>
      <c r="C11" s="5" t="s">
        <v>11</v>
      </c>
      <c r="D11" s="6" t="s">
        <v>20</v>
      </c>
      <c r="E11" s="5" t="s">
        <v>15</v>
      </c>
      <c r="F11" s="5" t="s">
        <v>29</v>
      </c>
      <c r="G11" s="11" t="s">
        <v>31</v>
      </c>
      <c r="H11" s="21">
        <f>VLOOKUP(H1,参数输入!$BX$23:$CZ$63,11,0)</f>
        <v>11.52</v>
      </c>
      <c r="I11" s="21">
        <f>VLOOKUP(I1,参数输入!$BX$23:$CZ$63,11,0)</f>
        <v>11.312639999999998</v>
      </c>
      <c r="J11" s="21">
        <f>VLOOKUP(J1,参数输入!$BX$23:$CZ$63,11,0)</f>
        <v>11.105279999999999</v>
      </c>
      <c r="K11" s="21">
        <f>VLOOKUP(K1,参数输入!$BX$23:$CZ$63,11,0)</f>
        <v>10.897919999999997</v>
      </c>
      <c r="L11" s="21">
        <f>VLOOKUP(L1,参数输入!$BX$23:$CZ$63,11,0)</f>
        <v>10.690559999999996</v>
      </c>
      <c r="M11" s="21">
        <f>VLOOKUP(M1,参数输入!$BX$23:$CZ$63,11,0)</f>
        <v>10.4832</v>
      </c>
      <c r="N11" s="21">
        <f>VLOOKUP(N1,参数输入!$BX$23:$CZ$63,11,0)</f>
        <v>10.402560000000001</v>
      </c>
      <c r="O11" s="21">
        <f>VLOOKUP(O1,参数输入!$BX$23:$CZ$63,11,0)</f>
        <v>10.32192</v>
      </c>
      <c r="P11" s="21">
        <f>VLOOKUP(P1,参数输入!$BX$23:$CZ$63,11,0)</f>
        <v>10.241280000000001</v>
      </c>
      <c r="Q11" s="21">
        <f>VLOOKUP(Q1,参数输入!$BX$23:$CZ$63,11,0)</f>
        <v>10.160640000000003</v>
      </c>
      <c r="R11" s="21">
        <f>VLOOKUP(R1,参数输入!$BX$23:$CZ$63,11,0)</f>
        <v>10.08</v>
      </c>
      <c r="S11" s="21">
        <f>VLOOKUP(S1,参数输入!$BX$23:$CZ$63,11,0)</f>
        <v>9.9648000000000003</v>
      </c>
      <c r="T11" s="21">
        <f>VLOOKUP(T1,参数输入!$BX$23:$CZ$63,11,0)</f>
        <v>9.8496000000000006</v>
      </c>
      <c r="U11" s="21">
        <f>VLOOKUP(U1,参数输入!$BX$23:$CZ$63,11,0)</f>
        <v>9.7343999999999991</v>
      </c>
      <c r="V11" s="21">
        <f>VLOOKUP(V1,参数输入!$BX$23:$CZ$63,11,0)</f>
        <v>9.6191999999999993</v>
      </c>
      <c r="W11" s="21">
        <f>VLOOKUP(W1,参数输入!$BX$23:$CZ$63,11,0)</f>
        <v>9.5039999999999978</v>
      </c>
      <c r="X11" s="21">
        <f>VLOOKUP(X1,参数输入!$BX$23:$CZ$63,11,0)</f>
        <v>9.5039999999999978</v>
      </c>
      <c r="Y11" s="21">
        <f>VLOOKUP(Y1,参数输入!$BX$23:$CZ$63,11,0)</f>
        <v>9.5039999999999978</v>
      </c>
      <c r="Z11" s="21">
        <f>VLOOKUP(Z1,参数输入!$BX$23:$CZ$63,11,0)</f>
        <v>9.5039999999999978</v>
      </c>
      <c r="AA11" s="21">
        <f>VLOOKUP(AA1,参数输入!$BX$23:$CZ$63,11,0)</f>
        <v>9.5039999999999978</v>
      </c>
      <c r="AB11" s="21">
        <f>VLOOKUP(AB1,参数输入!$BX$23:$CZ$63,11,0)</f>
        <v>9.5039999999999996</v>
      </c>
      <c r="AC11" s="21">
        <f>VLOOKUP(AC1,参数输入!$BX$23:$CZ$63,11,0)</f>
        <v>9.5039999999999996</v>
      </c>
      <c r="AD11" s="21">
        <f>VLOOKUP(AD1,参数输入!$BX$23:$CZ$63,11,0)</f>
        <v>9.5039999999999996</v>
      </c>
      <c r="AE11" s="21">
        <f>VLOOKUP(AE1,参数输入!$BX$23:$CZ$63,11,0)</f>
        <v>9.5039999999999996</v>
      </c>
      <c r="AF11" s="21">
        <f>VLOOKUP(AF1,参数输入!$BX$23:$CZ$63,11,0)</f>
        <v>9.5039999999999996</v>
      </c>
      <c r="AG11" s="21">
        <f>VLOOKUP(AG1,参数输入!$BX$23:$CZ$63,11,0)</f>
        <v>9.5039999999999996</v>
      </c>
      <c r="AH11" s="21">
        <f>VLOOKUP(AH1,参数输入!$BX$23:$CZ$63,11,0)</f>
        <v>9.5039999999999996</v>
      </c>
      <c r="AI11" s="21">
        <f>VLOOKUP(AI1,参数输入!$BX$23:$CZ$63,11,0)</f>
        <v>9.5039999999999996</v>
      </c>
      <c r="AJ11" s="21">
        <f>VLOOKUP(AJ1,参数输入!$BX$23:$CZ$63,11,0)</f>
        <v>9.5039999999999996</v>
      </c>
      <c r="AK11" s="21">
        <f>VLOOKUP(AK1,参数输入!$BX$23:$CZ$63,11,0)</f>
        <v>9.5039999999999996</v>
      </c>
      <c r="AL11" s="21">
        <f>VLOOKUP(AL1,参数输入!$BX$23:$CZ$63,11,0)</f>
        <v>9.5039999999999996</v>
      </c>
      <c r="AM11" s="21">
        <f>VLOOKUP(AM1,参数输入!$BX$23:$CZ$63,11,0)</f>
        <v>9.5039999999999996</v>
      </c>
      <c r="AN11" s="21">
        <f>VLOOKUP(AN1,参数输入!$BX$23:$CZ$63,11,0)</f>
        <v>9.5039999999999996</v>
      </c>
      <c r="AO11" s="21">
        <f>VLOOKUP(AO1,参数输入!$BX$23:$CZ$63,11,0)</f>
        <v>9.5039999999999996</v>
      </c>
      <c r="AP11" s="21">
        <f>VLOOKUP(AP1,参数输入!$BX$23:$CZ$63,11,0)</f>
        <v>9.5039999999999996</v>
      </c>
      <c r="AQ11" s="21">
        <f>VLOOKUP(AQ1,参数输入!$BX$23:$CZ$63,11,0)</f>
        <v>9.5039999999999996</v>
      </c>
      <c r="AR11" s="21">
        <f>VLOOKUP(AR1,参数输入!$BX$23:$CZ$63,11,0)</f>
        <v>9.5039999999999996</v>
      </c>
      <c r="AS11" s="21">
        <f>VLOOKUP(AS1,参数输入!$BX$23:$CZ$63,11,0)</f>
        <v>9.5039999999999996</v>
      </c>
      <c r="AT11" s="21">
        <f>VLOOKUP(AT1,参数输入!$BX$23:$CZ$63,11,0)</f>
        <v>9.5039999999999996</v>
      </c>
      <c r="AU11" s="53">
        <f>VLOOKUP(AU1,参数输入!$BX$23:$CZ$63,11,0)</f>
        <v>9.5039999999999996</v>
      </c>
      <c r="AV11" s="53">
        <f>VLOOKUP(AV1,参数输入!$BX$23:$CZ$63,11,0)</f>
        <v>9.5039999999999996</v>
      </c>
    </row>
    <row r="12" spans="1:48" ht="15">
      <c r="A12" s="5" t="s">
        <v>8</v>
      </c>
      <c r="B12" s="6" t="s">
        <v>3</v>
      </c>
      <c r="C12" s="5" t="s">
        <v>11</v>
      </c>
      <c r="D12" s="6" t="s">
        <v>20</v>
      </c>
      <c r="E12" s="5" t="s">
        <v>16</v>
      </c>
      <c r="F12" s="5" t="s">
        <v>29</v>
      </c>
      <c r="G12" s="11" t="s">
        <v>31</v>
      </c>
      <c r="H12" s="21">
        <f>VLOOKUP(H1,参数输入!$BX$23:$CZ$63,12,0)</f>
        <v>9.6</v>
      </c>
      <c r="I12" s="21">
        <f>VLOOKUP(I1,参数输入!$BX$23:$CZ$63,12,0)</f>
        <v>9.4271999999999991</v>
      </c>
      <c r="J12" s="21">
        <f>VLOOKUP(J1,参数输入!$BX$23:$CZ$63,12,0)</f>
        <v>9.2543999999999986</v>
      </c>
      <c r="K12" s="21">
        <f>VLOOKUP(K1,参数输入!$BX$23:$CZ$63,12,0)</f>
        <v>9.0815999999999981</v>
      </c>
      <c r="L12" s="21">
        <f>VLOOKUP(L1,参数输入!$BX$23:$CZ$63,12,0)</f>
        <v>8.9087999999999976</v>
      </c>
      <c r="M12" s="21">
        <f>VLOOKUP(M1,参数输入!$BX$23:$CZ$63,12,0)</f>
        <v>8.7360000000000007</v>
      </c>
      <c r="N12" s="21">
        <f>VLOOKUP(N1,参数输入!$BX$23:$CZ$63,12,0)</f>
        <v>8.6688000000000009</v>
      </c>
      <c r="O12" s="21">
        <f>VLOOKUP(O1,参数输入!$BX$23:$CZ$63,12,0)</f>
        <v>8.6016000000000012</v>
      </c>
      <c r="P12" s="21">
        <f>VLOOKUP(P1,参数输入!$BX$23:$CZ$63,12,0)</f>
        <v>8.5344000000000015</v>
      </c>
      <c r="Q12" s="21">
        <f>VLOOKUP(Q1,参数输入!$BX$23:$CZ$63,12,0)</f>
        <v>8.4672000000000018</v>
      </c>
      <c r="R12" s="21">
        <f>VLOOKUP(R1,参数输入!$BX$23:$CZ$63,12,0)</f>
        <v>8.4</v>
      </c>
      <c r="S12" s="21">
        <f>VLOOKUP(S1,参数输入!$BX$23:$CZ$63,12,0)</f>
        <v>8.3040000000000003</v>
      </c>
      <c r="T12" s="21">
        <f>VLOOKUP(T1,参数输入!$BX$23:$CZ$63,12,0)</f>
        <v>8.2080000000000002</v>
      </c>
      <c r="U12" s="21">
        <f>VLOOKUP(U1,参数输入!$BX$23:$CZ$63,12,0)</f>
        <v>8.1120000000000001</v>
      </c>
      <c r="V12" s="21">
        <f>VLOOKUP(V1,参数输入!$BX$23:$CZ$63,12,0)</f>
        <v>8.016</v>
      </c>
      <c r="W12" s="21">
        <f>VLOOKUP(W1,参数输入!$BX$23:$CZ$63,12,0)</f>
        <v>7.919999999999999</v>
      </c>
      <c r="X12" s="21">
        <f>VLOOKUP(X1,参数输入!$BX$23:$CZ$63,12,0)</f>
        <v>7.919999999999999</v>
      </c>
      <c r="Y12" s="21">
        <f>VLOOKUP(Y1,参数输入!$BX$23:$CZ$63,12,0)</f>
        <v>7.919999999999999</v>
      </c>
      <c r="Z12" s="21">
        <f>VLOOKUP(Z1,参数输入!$BX$23:$CZ$63,12,0)</f>
        <v>7.919999999999999</v>
      </c>
      <c r="AA12" s="21">
        <f>VLOOKUP(AA1,参数输入!$BX$23:$CZ$63,12,0)</f>
        <v>7.919999999999999</v>
      </c>
      <c r="AB12" s="21">
        <f>VLOOKUP(AB1,参数输入!$BX$23:$CZ$63,12,0)</f>
        <v>7.92</v>
      </c>
      <c r="AC12" s="21">
        <f>VLOOKUP(AC1,参数输入!$BX$23:$CZ$63,12,0)</f>
        <v>7.92</v>
      </c>
      <c r="AD12" s="21">
        <f>VLOOKUP(AD1,参数输入!$BX$23:$CZ$63,12,0)</f>
        <v>7.92</v>
      </c>
      <c r="AE12" s="21">
        <f>VLOOKUP(AE1,参数输入!$BX$23:$CZ$63,12,0)</f>
        <v>7.92</v>
      </c>
      <c r="AF12" s="21">
        <f>VLOOKUP(AF1,参数输入!$BX$23:$CZ$63,12,0)</f>
        <v>7.92</v>
      </c>
      <c r="AG12" s="21">
        <f>VLOOKUP(AG1,参数输入!$BX$23:$CZ$63,12,0)</f>
        <v>7.92</v>
      </c>
      <c r="AH12" s="21">
        <f>VLOOKUP(AH1,参数输入!$BX$23:$CZ$63,12,0)</f>
        <v>7.92</v>
      </c>
      <c r="AI12" s="21">
        <f>VLOOKUP(AI1,参数输入!$BX$23:$CZ$63,12,0)</f>
        <v>7.92</v>
      </c>
      <c r="AJ12" s="21">
        <f>VLOOKUP(AJ1,参数输入!$BX$23:$CZ$63,12,0)</f>
        <v>7.92</v>
      </c>
      <c r="AK12" s="21">
        <f>VLOOKUP(AK1,参数输入!$BX$23:$CZ$63,12,0)</f>
        <v>7.92</v>
      </c>
      <c r="AL12" s="21">
        <f>VLOOKUP(AL1,参数输入!$BX$23:$CZ$63,12,0)</f>
        <v>7.92</v>
      </c>
      <c r="AM12" s="21">
        <f>VLOOKUP(AM1,参数输入!$BX$23:$CZ$63,12,0)</f>
        <v>7.92</v>
      </c>
      <c r="AN12" s="21">
        <f>VLOOKUP(AN1,参数输入!$BX$23:$CZ$63,12,0)</f>
        <v>7.92</v>
      </c>
      <c r="AO12" s="21">
        <f>VLOOKUP(AO1,参数输入!$BX$23:$CZ$63,12,0)</f>
        <v>7.92</v>
      </c>
      <c r="AP12" s="21">
        <f>VLOOKUP(AP1,参数输入!$BX$23:$CZ$63,12,0)</f>
        <v>7.92</v>
      </c>
      <c r="AQ12" s="21">
        <f>VLOOKUP(AQ1,参数输入!$BX$23:$CZ$63,12,0)</f>
        <v>7.92</v>
      </c>
      <c r="AR12" s="21">
        <f>VLOOKUP(AR1,参数输入!$BX$23:$CZ$63,12,0)</f>
        <v>7.92</v>
      </c>
      <c r="AS12" s="21">
        <f>VLOOKUP(AS1,参数输入!$BX$23:$CZ$63,12,0)</f>
        <v>7.92</v>
      </c>
      <c r="AT12" s="21">
        <f>VLOOKUP(AT1,参数输入!$BX$23:$CZ$63,12,0)</f>
        <v>7.92</v>
      </c>
      <c r="AU12" s="53">
        <f>VLOOKUP(AU1,参数输入!$BX$23:$CZ$63,12,0)</f>
        <v>7.92</v>
      </c>
      <c r="AV12" s="53">
        <f>VLOOKUP(AV1,参数输入!$BX$23:$CZ$63,12,0)</f>
        <v>7.92</v>
      </c>
    </row>
    <row r="13" spans="1:48" ht="15">
      <c r="A13" s="5" t="s">
        <v>8</v>
      </c>
      <c r="B13" s="6" t="s">
        <v>4</v>
      </c>
      <c r="C13" s="5" t="s">
        <v>11</v>
      </c>
      <c r="D13" s="6" t="s">
        <v>20</v>
      </c>
      <c r="E13" s="5" t="s">
        <v>17</v>
      </c>
      <c r="F13" s="5" t="s">
        <v>29</v>
      </c>
      <c r="G13" s="11" t="s">
        <v>31</v>
      </c>
      <c r="H13" s="21">
        <f>VLOOKUP(H1,参数输入!$BX$23:$CZ$63,13,0)</f>
        <v>9</v>
      </c>
      <c r="I13" s="21">
        <f>VLOOKUP(I1,参数输入!$BX$23:$CZ$63,13,0)</f>
        <v>8.7479999999999993</v>
      </c>
      <c r="J13" s="21">
        <f>VLOOKUP(J1,参数输入!$BX$23:$CZ$63,13,0)</f>
        <v>8.4959999999999987</v>
      </c>
      <c r="K13" s="21">
        <f>VLOOKUP(K1,参数输入!$BX$23:$CZ$63,13,0)</f>
        <v>8.243999999999998</v>
      </c>
      <c r="L13" s="21">
        <f>VLOOKUP(L1,参数输入!$BX$23:$CZ$63,13,0)</f>
        <v>7.9919999999999982</v>
      </c>
      <c r="M13" s="21">
        <f>VLOOKUP(M1,参数输入!$BX$23:$CZ$63,13,0)</f>
        <v>7.74</v>
      </c>
      <c r="N13" s="21">
        <f>VLOOKUP(N1,参数输入!$BX$23:$CZ$63,13,0)</f>
        <v>7.6320000000000006</v>
      </c>
      <c r="O13" s="21">
        <f>VLOOKUP(O1,参数输入!$BX$23:$CZ$63,13,0)</f>
        <v>7.5240000000000009</v>
      </c>
      <c r="P13" s="21">
        <f>VLOOKUP(P1,参数输入!$BX$23:$CZ$63,13,0)</f>
        <v>7.4160000000000013</v>
      </c>
      <c r="Q13" s="21">
        <f>VLOOKUP(Q1,参数输入!$BX$23:$CZ$63,13,0)</f>
        <v>7.3080000000000016</v>
      </c>
      <c r="R13" s="21">
        <f>VLOOKUP(R1,参数输入!$BX$23:$CZ$63,13,0)</f>
        <v>7.2</v>
      </c>
      <c r="S13" s="21">
        <f>VLOOKUP(S1,参数输入!$BX$23:$CZ$63,13,0)</f>
        <v>7.1280000000000001</v>
      </c>
      <c r="T13" s="21">
        <f>VLOOKUP(T1,参数输入!$BX$23:$CZ$63,13,0)</f>
        <v>7.056</v>
      </c>
      <c r="U13" s="21">
        <f>VLOOKUP(U1,参数输入!$BX$23:$CZ$63,13,0)</f>
        <v>6.984</v>
      </c>
      <c r="V13" s="21">
        <f>VLOOKUP(V1,参数输入!$BX$23:$CZ$63,13,0)</f>
        <v>6.9119999999999999</v>
      </c>
      <c r="W13" s="21">
        <f>VLOOKUP(W1,参数输入!$BX$23:$CZ$63,13,0)</f>
        <v>6.84</v>
      </c>
      <c r="X13" s="21">
        <f>VLOOKUP(X1,参数输入!$BX$23:$CZ$63,13,0)</f>
        <v>6.84</v>
      </c>
      <c r="Y13" s="21">
        <f>VLOOKUP(Y1,参数输入!$BX$23:$CZ$63,13,0)</f>
        <v>6.84</v>
      </c>
      <c r="Z13" s="21">
        <f>VLOOKUP(Z1,参数输入!$BX$23:$CZ$63,13,0)</f>
        <v>6.84</v>
      </c>
      <c r="AA13" s="21">
        <f>VLOOKUP(AA1,参数输入!$BX$23:$CZ$63,13,0)</f>
        <v>6.84</v>
      </c>
      <c r="AB13" s="21">
        <f>VLOOKUP(AB1,参数输入!$BX$23:$CZ$63,13,0)</f>
        <v>6.84</v>
      </c>
      <c r="AC13" s="21">
        <f>VLOOKUP(AC1,参数输入!$BX$23:$CZ$63,13,0)</f>
        <v>6.84</v>
      </c>
      <c r="AD13" s="21">
        <f>VLOOKUP(AD1,参数输入!$BX$23:$CZ$63,13,0)</f>
        <v>6.84</v>
      </c>
      <c r="AE13" s="21">
        <f>VLOOKUP(AE1,参数输入!$BX$23:$CZ$63,13,0)</f>
        <v>6.84</v>
      </c>
      <c r="AF13" s="21">
        <f>VLOOKUP(AF1,参数输入!$BX$23:$CZ$63,13,0)</f>
        <v>6.84</v>
      </c>
      <c r="AG13" s="21">
        <f>VLOOKUP(AG1,参数输入!$BX$23:$CZ$63,13,0)</f>
        <v>6.84</v>
      </c>
      <c r="AH13" s="21">
        <f>VLOOKUP(AH1,参数输入!$BX$23:$CZ$63,13,0)</f>
        <v>6.84</v>
      </c>
      <c r="AI13" s="21">
        <f>VLOOKUP(AI1,参数输入!$BX$23:$CZ$63,13,0)</f>
        <v>6.84</v>
      </c>
      <c r="AJ13" s="21">
        <f>VLOOKUP(AJ1,参数输入!$BX$23:$CZ$63,13,0)</f>
        <v>6.84</v>
      </c>
      <c r="AK13" s="21">
        <f>VLOOKUP(AK1,参数输入!$BX$23:$CZ$63,13,0)</f>
        <v>6.84</v>
      </c>
      <c r="AL13" s="21">
        <f>VLOOKUP(AL1,参数输入!$BX$23:$CZ$63,13,0)</f>
        <v>6.84</v>
      </c>
      <c r="AM13" s="21">
        <f>VLOOKUP(AM1,参数输入!$BX$23:$CZ$63,13,0)</f>
        <v>6.84</v>
      </c>
      <c r="AN13" s="21">
        <f>VLOOKUP(AN1,参数输入!$BX$23:$CZ$63,13,0)</f>
        <v>6.84</v>
      </c>
      <c r="AO13" s="21">
        <f>VLOOKUP(AO1,参数输入!$BX$23:$CZ$63,13,0)</f>
        <v>6.84</v>
      </c>
      <c r="AP13" s="21">
        <f>VLOOKUP(AP1,参数输入!$BX$23:$CZ$63,13,0)</f>
        <v>6.84</v>
      </c>
      <c r="AQ13" s="21">
        <f>VLOOKUP(AQ1,参数输入!$BX$23:$CZ$63,13,0)</f>
        <v>6.84</v>
      </c>
      <c r="AR13" s="21">
        <f>VLOOKUP(AR1,参数输入!$BX$23:$CZ$63,13,0)</f>
        <v>6.84</v>
      </c>
      <c r="AS13" s="21">
        <f>VLOOKUP(AS1,参数输入!$BX$23:$CZ$63,13,0)</f>
        <v>6.84</v>
      </c>
      <c r="AT13" s="21">
        <f>VLOOKUP(AT1,参数输入!$BX$23:$CZ$63,13,0)</f>
        <v>6.84</v>
      </c>
      <c r="AU13" s="53">
        <f>VLOOKUP(AU1,参数输入!$BX$23:$CZ$63,13,0)</f>
        <v>6.84</v>
      </c>
      <c r="AV13" s="53">
        <f>VLOOKUP(AV1,参数输入!$BX$23:$CZ$63,13,0)</f>
        <v>6.84</v>
      </c>
    </row>
    <row r="14" spans="1:48" ht="15">
      <c r="A14" s="5" t="s">
        <v>8</v>
      </c>
      <c r="B14" s="6" t="s">
        <v>5</v>
      </c>
      <c r="C14" s="5" t="s">
        <v>11</v>
      </c>
      <c r="D14" s="6" t="s">
        <v>20</v>
      </c>
      <c r="E14" s="5" t="s">
        <v>18</v>
      </c>
      <c r="F14" s="5" t="s">
        <v>29</v>
      </c>
      <c r="G14" s="11" t="s">
        <v>31</v>
      </c>
      <c r="H14" s="21">
        <f>VLOOKUP(H1,参数输入!$BX$23:$CZ$63,14,0)</f>
        <v>40</v>
      </c>
      <c r="I14" s="21">
        <f>VLOOKUP(I1,参数输入!$BX$23:$CZ$63,14,0)</f>
        <v>40</v>
      </c>
      <c r="J14" s="21">
        <f>VLOOKUP(J1,参数输入!$BX$23:$CZ$63,14,0)</f>
        <v>40</v>
      </c>
      <c r="K14" s="21">
        <f>VLOOKUP(K1,参数输入!$BX$23:$CZ$63,14,0)</f>
        <v>40</v>
      </c>
      <c r="L14" s="21">
        <f>VLOOKUP(L1,参数输入!$BX$23:$CZ$63,14,0)</f>
        <v>40</v>
      </c>
      <c r="M14" s="21">
        <f>VLOOKUP(M1,参数输入!$BX$23:$CZ$63,14,0)</f>
        <v>40</v>
      </c>
      <c r="N14" s="21">
        <f>VLOOKUP(N1,参数输入!$BX$23:$CZ$63,14,0)</f>
        <v>40</v>
      </c>
      <c r="O14" s="21">
        <f>VLOOKUP(O1,参数输入!$BX$23:$CZ$63,14,0)</f>
        <v>40</v>
      </c>
      <c r="P14" s="21">
        <f>VLOOKUP(P1,参数输入!$BX$23:$CZ$63,14,0)</f>
        <v>40</v>
      </c>
      <c r="Q14" s="21">
        <f>VLOOKUP(Q1,参数输入!$BX$23:$CZ$63,14,0)</f>
        <v>40</v>
      </c>
      <c r="R14" s="21">
        <f>VLOOKUP(R1,参数输入!$BX$23:$CZ$63,14,0)</f>
        <v>40</v>
      </c>
      <c r="S14" s="21">
        <f>VLOOKUP(S1,参数输入!$BX$23:$CZ$63,14,0)</f>
        <v>40</v>
      </c>
      <c r="T14" s="21">
        <f>VLOOKUP(T1,参数输入!$BX$23:$CZ$63,14,0)</f>
        <v>40</v>
      </c>
      <c r="U14" s="21">
        <f>VLOOKUP(U1,参数输入!$BX$23:$CZ$63,14,0)</f>
        <v>40</v>
      </c>
      <c r="V14" s="21">
        <f>VLOOKUP(V1,参数输入!$BX$23:$CZ$63,14,0)</f>
        <v>40</v>
      </c>
      <c r="W14" s="21">
        <f>VLOOKUP(W1,参数输入!$BX$23:$CZ$63,14,0)</f>
        <v>40</v>
      </c>
      <c r="X14" s="21">
        <f>VLOOKUP(X1,参数输入!$BX$23:$CZ$63,14,0)</f>
        <v>40</v>
      </c>
      <c r="Y14" s="21">
        <f>VLOOKUP(Y1,参数输入!$BX$23:$CZ$63,14,0)</f>
        <v>40</v>
      </c>
      <c r="Z14" s="21">
        <f>VLOOKUP(Z1,参数输入!$BX$23:$CZ$63,14,0)</f>
        <v>40</v>
      </c>
      <c r="AA14" s="21">
        <f>VLOOKUP(AA1,参数输入!$BX$23:$CZ$63,14,0)</f>
        <v>40</v>
      </c>
      <c r="AB14" s="21">
        <f>VLOOKUP(AB1,参数输入!$BX$23:$CZ$63,14,0)</f>
        <v>40</v>
      </c>
      <c r="AC14" s="21">
        <f>VLOOKUP(AC1,参数输入!$BX$23:$CZ$63,14,0)</f>
        <v>40</v>
      </c>
      <c r="AD14" s="21">
        <f>VLOOKUP(AD1,参数输入!$BX$23:$CZ$63,14,0)</f>
        <v>40</v>
      </c>
      <c r="AE14" s="21">
        <f>VLOOKUP(AE1,参数输入!$BX$23:$CZ$63,14,0)</f>
        <v>40</v>
      </c>
      <c r="AF14" s="21">
        <f>VLOOKUP(AF1,参数输入!$BX$23:$CZ$63,14,0)</f>
        <v>40</v>
      </c>
      <c r="AG14" s="21">
        <f>VLOOKUP(AG1,参数输入!$BX$23:$CZ$63,14,0)</f>
        <v>40</v>
      </c>
      <c r="AH14" s="21">
        <f>VLOOKUP(AH1,参数输入!$BX$23:$CZ$63,14,0)</f>
        <v>40</v>
      </c>
      <c r="AI14" s="21">
        <f>VLOOKUP(AI1,参数输入!$BX$23:$CZ$63,14,0)</f>
        <v>40</v>
      </c>
      <c r="AJ14" s="21">
        <f>VLOOKUP(AJ1,参数输入!$BX$23:$CZ$63,14,0)</f>
        <v>40</v>
      </c>
      <c r="AK14" s="21">
        <f>VLOOKUP(AK1,参数输入!$BX$23:$CZ$63,14,0)</f>
        <v>40</v>
      </c>
      <c r="AL14" s="21">
        <f>VLOOKUP(AL1,参数输入!$BX$23:$CZ$63,14,0)</f>
        <v>40</v>
      </c>
      <c r="AM14" s="21">
        <f>VLOOKUP(AM1,参数输入!$BX$23:$CZ$63,14,0)</f>
        <v>40</v>
      </c>
      <c r="AN14" s="21">
        <f>VLOOKUP(AN1,参数输入!$BX$23:$CZ$63,14,0)</f>
        <v>40</v>
      </c>
      <c r="AO14" s="21">
        <f>VLOOKUP(AO1,参数输入!$BX$23:$CZ$63,14,0)</f>
        <v>40</v>
      </c>
      <c r="AP14" s="21">
        <f>VLOOKUP(AP1,参数输入!$BX$23:$CZ$63,14,0)</f>
        <v>40</v>
      </c>
      <c r="AQ14" s="21">
        <f>VLOOKUP(AQ1,参数输入!$BX$23:$CZ$63,14,0)</f>
        <v>40</v>
      </c>
      <c r="AR14" s="21">
        <f>VLOOKUP(AR1,参数输入!$BX$23:$CZ$63,14,0)</f>
        <v>40</v>
      </c>
      <c r="AS14" s="21">
        <f>VLOOKUP(AS1,参数输入!$BX$23:$CZ$63,14,0)</f>
        <v>40</v>
      </c>
      <c r="AT14" s="21">
        <f>VLOOKUP(AT1,参数输入!$BX$23:$CZ$63,14,0)</f>
        <v>40</v>
      </c>
      <c r="AU14" s="53">
        <f>VLOOKUP(AU1,参数输入!$BX$23:$CZ$63,14,0)</f>
        <v>40</v>
      </c>
      <c r="AV14" s="53">
        <f>VLOOKUP(AV1,参数输入!$BX$23:$CZ$63,14,0)</f>
        <v>40</v>
      </c>
    </row>
    <row r="15" spans="1:48" ht="15">
      <c r="A15" s="5" t="s">
        <v>8</v>
      </c>
      <c r="B15" s="6" t="s">
        <v>6</v>
      </c>
      <c r="C15" s="5" t="s">
        <v>11</v>
      </c>
      <c r="D15" s="6" t="s">
        <v>20</v>
      </c>
      <c r="E15" s="5" t="s">
        <v>19</v>
      </c>
      <c r="F15" s="5" t="s">
        <v>29</v>
      </c>
      <c r="G15" s="11" t="s">
        <v>32</v>
      </c>
      <c r="H15" s="21">
        <f>VLOOKUP(H1,参数输入!$BX$23:$CZ$63,15,0)</f>
        <v>3</v>
      </c>
      <c r="I15" s="21">
        <f>VLOOKUP(I1,参数输入!$BX$23:$CZ$63,15,0)</f>
        <v>2.9</v>
      </c>
      <c r="J15" s="21">
        <f>VLOOKUP(J1,参数输入!$BX$23:$CZ$63,15,0)</f>
        <v>2.8</v>
      </c>
      <c r="K15" s="21">
        <f>VLOOKUP(K1,参数输入!$BX$23:$CZ$63,15,0)</f>
        <v>2.6999999999999997</v>
      </c>
      <c r="L15" s="21">
        <f>VLOOKUP(L1,参数输入!$BX$23:$CZ$63,15,0)</f>
        <v>2.5999999999999996</v>
      </c>
      <c r="M15" s="21">
        <f>VLOOKUP(M1,参数输入!$BX$23:$CZ$63,15,0)</f>
        <v>2.5</v>
      </c>
      <c r="N15" s="21">
        <f>VLOOKUP(N1,参数输入!$BX$23:$CZ$63,15,0)</f>
        <v>2.5</v>
      </c>
      <c r="O15" s="21">
        <f>VLOOKUP(O1,参数输入!$BX$23:$CZ$63,15,0)</f>
        <v>2.5</v>
      </c>
      <c r="P15" s="21">
        <f>VLOOKUP(P1,参数输入!$BX$23:$CZ$63,15,0)</f>
        <v>2.5</v>
      </c>
      <c r="Q15" s="21">
        <f>VLOOKUP(Q1,参数输入!$BX$23:$CZ$63,15,0)</f>
        <v>2.5</v>
      </c>
      <c r="R15" s="21">
        <f>VLOOKUP(R1,参数输入!$BX$23:$CZ$63,15,0)</f>
        <v>2.5</v>
      </c>
      <c r="S15" s="21">
        <f>VLOOKUP(S1,参数输入!$BX$23:$CZ$63,15,0)</f>
        <v>2.5</v>
      </c>
      <c r="T15" s="21">
        <f>VLOOKUP(T1,参数输入!$BX$23:$CZ$63,15,0)</f>
        <v>2.5</v>
      </c>
      <c r="U15" s="21">
        <f>VLOOKUP(U1,参数输入!$BX$23:$CZ$63,15,0)</f>
        <v>2.5</v>
      </c>
      <c r="V15" s="21">
        <f>VLOOKUP(V1,参数输入!$BX$23:$CZ$63,15,0)</f>
        <v>2.5</v>
      </c>
      <c r="W15" s="21">
        <f>VLOOKUP(W1,参数输入!$BX$23:$CZ$63,15,0)</f>
        <v>2.5</v>
      </c>
      <c r="X15" s="21">
        <f>VLOOKUP(X1,参数输入!$BX$23:$CZ$63,15,0)</f>
        <v>2.5</v>
      </c>
      <c r="Y15" s="21">
        <f>VLOOKUP(Y1,参数输入!$BX$23:$CZ$63,15,0)</f>
        <v>2.5</v>
      </c>
      <c r="Z15" s="21">
        <f>VLOOKUP(Z1,参数输入!$BX$23:$CZ$63,15,0)</f>
        <v>2.5</v>
      </c>
      <c r="AA15" s="21">
        <f>VLOOKUP(AA1,参数输入!$BX$23:$CZ$63,15,0)</f>
        <v>2.5</v>
      </c>
      <c r="AB15" s="21">
        <f>VLOOKUP(AB1,参数输入!$BX$23:$CZ$63,15,0)</f>
        <v>2.5</v>
      </c>
      <c r="AC15" s="21">
        <f>VLOOKUP(AC1,参数输入!$BX$23:$CZ$63,15,0)</f>
        <v>2.5</v>
      </c>
      <c r="AD15" s="21">
        <f>VLOOKUP(AD1,参数输入!$BX$23:$CZ$63,15,0)</f>
        <v>2.5</v>
      </c>
      <c r="AE15" s="21">
        <f>VLOOKUP(AE1,参数输入!$BX$23:$CZ$63,15,0)</f>
        <v>2.5</v>
      </c>
      <c r="AF15" s="21">
        <f>VLOOKUP(AF1,参数输入!$BX$23:$CZ$63,15,0)</f>
        <v>2.5</v>
      </c>
      <c r="AG15" s="21">
        <f>VLOOKUP(AG1,参数输入!$BX$23:$CZ$63,15,0)</f>
        <v>2.5</v>
      </c>
      <c r="AH15" s="21">
        <f>VLOOKUP(AH1,参数输入!$BX$23:$CZ$63,15,0)</f>
        <v>2.5</v>
      </c>
      <c r="AI15" s="21">
        <f>VLOOKUP(AI1,参数输入!$BX$23:$CZ$63,15,0)</f>
        <v>2.5</v>
      </c>
      <c r="AJ15" s="21">
        <f>VLOOKUP(AJ1,参数输入!$BX$23:$CZ$63,15,0)</f>
        <v>2.5</v>
      </c>
      <c r="AK15" s="21">
        <f>VLOOKUP(AK1,参数输入!$BX$23:$CZ$63,15,0)</f>
        <v>2.5</v>
      </c>
      <c r="AL15" s="21">
        <f>VLOOKUP(AL1,参数输入!$BX$23:$CZ$63,15,0)</f>
        <v>2.5</v>
      </c>
      <c r="AM15" s="21">
        <f>VLOOKUP(AM1,参数输入!$BX$23:$CZ$63,15,0)</f>
        <v>2.5</v>
      </c>
      <c r="AN15" s="21">
        <f>VLOOKUP(AN1,参数输入!$BX$23:$CZ$63,15,0)</f>
        <v>2.5</v>
      </c>
      <c r="AO15" s="21">
        <f>VLOOKUP(AO1,参数输入!$BX$23:$CZ$63,15,0)</f>
        <v>2.5</v>
      </c>
      <c r="AP15" s="21">
        <f>VLOOKUP(AP1,参数输入!$BX$23:$CZ$63,15,0)</f>
        <v>2.5</v>
      </c>
      <c r="AQ15" s="21">
        <f>VLOOKUP(AQ1,参数输入!$BX$23:$CZ$63,15,0)</f>
        <v>2.5</v>
      </c>
      <c r="AR15" s="21">
        <f>VLOOKUP(AR1,参数输入!$BX$23:$CZ$63,15,0)</f>
        <v>2.5</v>
      </c>
      <c r="AS15" s="21">
        <f>VLOOKUP(AS1,参数输入!$BX$23:$CZ$63,15,0)</f>
        <v>2.5</v>
      </c>
      <c r="AT15" s="21">
        <f>VLOOKUP(AT1,参数输入!$BX$23:$CZ$63,15,0)</f>
        <v>2.5</v>
      </c>
      <c r="AU15" s="53">
        <f>VLOOKUP(AU1,参数输入!$BX$23:$CZ$63,15,0)</f>
        <v>2.5</v>
      </c>
      <c r="AV15" s="53">
        <f>VLOOKUP(AV1,参数输入!$BX$23:$CZ$63,15,0)</f>
        <v>2.5</v>
      </c>
    </row>
    <row r="16" spans="1:48" ht="15">
      <c r="A16" s="7" t="s">
        <v>9</v>
      </c>
      <c r="B16" s="8" t="s">
        <v>0</v>
      </c>
      <c r="C16" s="7" t="s">
        <v>21</v>
      </c>
      <c r="D16" s="7" t="s">
        <v>12</v>
      </c>
      <c r="E16" s="7" t="s">
        <v>13</v>
      </c>
      <c r="F16" s="7" t="s">
        <v>29</v>
      </c>
      <c r="G16" s="11" t="s">
        <v>33</v>
      </c>
      <c r="H16" s="21">
        <f>VLOOKUP(H1,参数输入!$BX$23:$CZ$63,16,0)</f>
        <v>70</v>
      </c>
      <c r="I16" s="21">
        <f>VLOOKUP(I1,参数输入!$BX$23:$CZ$63,16,0)</f>
        <v>69</v>
      </c>
      <c r="J16" s="21">
        <f>VLOOKUP(J1,参数输入!$BX$23:$CZ$63,16,0)</f>
        <v>68</v>
      </c>
      <c r="K16" s="21">
        <f>VLOOKUP(K1,参数输入!$BX$23:$CZ$63,16,0)</f>
        <v>67</v>
      </c>
      <c r="L16" s="21">
        <f>VLOOKUP(L1,参数输入!$BX$23:$CZ$63,16,0)</f>
        <v>66</v>
      </c>
      <c r="M16" s="21">
        <f>VLOOKUP(M1,参数输入!$BX$23:$CZ$63,16,0)</f>
        <v>65</v>
      </c>
      <c r="N16" s="21">
        <f>VLOOKUP(N1,参数输入!$BX$23:$CZ$63,16,0)</f>
        <v>64</v>
      </c>
      <c r="O16" s="21">
        <f>VLOOKUP(O1,参数输入!$BX$23:$CZ$63,16,0)</f>
        <v>63</v>
      </c>
      <c r="P16" s="21">
        <f>VLOOKUP(P1,参数输入!$BX$23:$CZ$63,16,0)</f>
        <v>62</v>
      </c>
      <c r="Q16" s="21">
        <f>VLOOKUP(Q1,参数输入!$BX$23:$CZ$63,16,0)</f>
        <v>61</v>
      </c>
      <c r="R16" s="21">
        <f>VLOOKUP(R1,参数输入!$BX$23:$CZ$63,16,0)</f>
        <v>60</v>
      </c>
      <c r="S16" s="21">
        <f>VLOOKUP(S1,参数输入!$BX$23:$CZ$63,16,0)</f>
        <v>59</v>
      </c>
      <c r="T16" s="21">
        <f>VLOOKUP(T1,参数输入!$BX$23:$CZ$63,16,0)</f>
        <v>58</v>
      </c>
      <c r="U16" s="21">
        <f>VLOOKUP(U1,参数输入!$BX$23:$CZ$63,16,0)</f>
        <v>57</v>
      </c>
      <c r="V16" s="21">
        <f>VLOOKUP(V1,参数输入!$BX$23:$CZ$63,16,0)</f>
        <v>56</v>
      </c>
      <c r="W16" s="21">
        <f>VLOOKUP(W1,参数输入!$BX$23:$CZ$63,16,0)</f>
        <v>55</v>
      </c>
      <c r="X16" s="21">
        <f>VLOOKUP(X1,参数输入!$BX$23:$CZ$63,16,0)</f>
        <v>55</v>
      </c>
      <c r="Y16" s="21">
        <f>VLOOKUP(Y1,参数输入!$BX$23:$CZ$63,16,0)</f>
        <v>55</v>
      </c>
      <c r="Z16" s="21">
        <f>VLOOKUP(Z1,参数输入!$BX$23:$CZ$63,16,0)</f>
        <v>55</v>
      </c>
      <c r="AA16" s="21">
        <f>VLOOKUP(AA1,参数输入!$BX$23:$CZ$63,16,0)</f>
        <v>55</v>
      </c>
      <c r="AB16" s="21">
        <f>VLOOKUP(AB1,参数输入!$BX$23:$CZ$63,16,0)</f>
        <v>55</v>
      </c>
      <c r="AC16" s="21">
        <f>VLOOKUP(AC1,参数输入!$BX$23:$CZ$63,16,0)</f>
        <v>55</v>
      </c>
      <c r="AD16" s="21">
        <f>VLOOKUP(AD1,参数输入!$BX$23:$CZ$63,16,0)</f>
        <v>55</v>
      </c>
      <c r="AE16" s="21">
        <f>VLOOKUP(AE1,参数输入!$BX$23:$CZ$63,16,0)</f>
        <v>55</v>
      </c>
      <c r="AF16" s="21">
        <f>VLOOKUP(AF1,参数输入!$BX$23:$CZ$63,16,0)</f>
        <v>55</v>
      </c>
      <c r="AG16" s="21">
        <f>VLOOKUP(AG1,参数输入!$BX$23:$CZ$63,16,0)</f>
        <v>55</v>
      </c>
      <c r="AH16" s="21">
        <f>VLOOKUP(AH1,参数输入!$BX$23:$CZ$63,16,0)</f>
        <v>55</v>
      </c>
      <c r="AI16" s="21">
        <f>VLOOKUP(AI1,参数输入!$BX$23:$CZ$63,16,0)</f>
        <v>55</v>
      </c>
      <c r="AJ16" s="21">
        <f>VLOOKUP(AJ1,参数输入!$BX$23:$CZ$63,16,0)</f>
        <v>55</v>
      </c>
      <c r="AK16" s="21">
        <f>VLOOKUP(AK1,参数输入!$BX$23:$CZ$63,16,0)</f>
        <v>55</v>
      </c>
      <c r="AL16" s="21">
        <f>VLOOKUP(AL1,参数输入!$BX$23:$CZ$63,16,0)</f>
        <v>55</v>
      </c>
      <c r="AM16" s="21">
        <f>VLOOKUP(AM1,参数输入!$BX$23:$CZ$63,16,0)</f>
        <v>55</v>
      </c>
      <c r="AN16" s="21">
        <f>VLOOKUP(AN1,参数输入!$BX$23:$CZ$63,16,0)</f>
        <v>55</v>
      </c>
      <c r="AO16" s="21">
        <f>VLOOKUP(AO1,参数输入!$BX$23:$CZ$63,16,0)</f>
        <v>55</v>
      </c>
      <c r="AP16" s="21">
        <f>VLOOKUP(AP1,参数输入!$BX$23:$CZ$63,16,0)</f>
        <v>55</v>
      </c>
      <c r="AQ16" s="21">
        <f>VLOOKUP(AQ1,参数输入!$BX$23:$CZ$63,16,0)</f>
        <v>55</v>
      </c>
      <c r="AR16" s="21">
        <f>VLOOKUP(AR1,参数输入!$BX$23:$CZ$63,16,0)</f>
        <v>55</v>
      </c>
      <c r="AS16" s="21">
        <f>VLOOKUP(AS1,参数输入!$BX$23:$CZ$63,16,0)</f>
        <v>55</v>
      </c>
      <c r="AT16" s="21">
        <f>VLOOKUP(AT1,参数输入!$BX$23:$CZ$63,16,0)</f>
        <v>55</v>
      </c>
      <c r="AU16" s="53">
        <f>VLOOKUP(AU1,参数输入!$BX$23:$CZ$63,16,0)</f>
        <v>55</v>
      </c>
      <c r="AV16" s="53">
        <f>VLOOKUP(AV1,参数输入!$BX$23:$CZ$63,16,0)</f>
        <v>55</v>
      </c>
    </row>
    <row r="17" spans="1:48" ht="15">
      <c r="A17" s="7" t="s">
        <v>9</v>
      </c>
      <c r="B17" s="8" t="s">
        <v>1</v>
      </c>
      <c r="C17" s="7" t="s">
        <v>21</v>
      </c>
      <c r="D17" s="7" t="s">
        <v>12</v>
      </c>
      <c r="E17" s="7" t="s">
        <v>14</v>
      </c>
      <c r="F17" s="7" t="s">
        <v>29</v>
      </c>
      <c r="G17" s="11" t="s">
        <v>31</v>
      </c>
      <c r="H17" s="21">
        <f>VLOOKUP(H1,参数输入!$BX$23:$CZ$63,17,0)</f>
        <v>34</v>
      </c>
      <c r="I17" s="21">
        <f>VLOOKUP(I1,参数输入!$BX$23:$CZ$63,17,0)</f>
        <v>34</v>
      </c>
      <c r="J17" s="21">
        <f>VLOOKUP(J1,参数输入!$BX$23:$CZ$63,17,0)</f>
        <v>34</v>
      </c>
      <c r="K17" s="21">
        <f>VLOOKUP(K1,参数输入!$BX$23:$CZ$63,17,0)</f>
        <v>34</v>
      </c>
      <c r="L17" s="21">
        <f>VLOOKUP(L1,参数输入!$BX$23:$CZ$63,17,0)</f>
        <v>34</v>
      </c>
      <c r="M17" s="21">
        <f>VLOOKUP(M1,参数输入!$BX$23:$CZ$63,17,0)</f>
        <v>34</v>
      </c>
      <c r="N17" s="21">
        <f>VLOOKUP(N1,参数输入!$BX$23:$CZ$63,17,0)</f>
        <v>34</v>
      </c>
      <c r="O17" s="21">
        <f>VLOOKUP(O1,参数输入!$BX$23:$CZ$63,17,0)</f>
        <v>34</v>
      </c>
      <c r="P17" s="21">
        <f>VLOOKUP(P1,参数输入!$BX$23:$CZ$63,17,0)</f>
        <v>34</v>
      </c>
      <c r="Q17" s="21">
        <f>VLOOKUP(Q1,参数输入!$BX$23:$CZ$63,17,0)</f>
        <v>34</v>
      </c>
      <c r="R17" s="21">
        <f>VLOOKUP(R1,参数输入!$BX$23:$CZ$63,17,0)</f>
        <v>34</v>
      </c>
      <c r="S17" s="21">
        <f>VLOOKUP(S1,参数输入!$BX$23:$CZ$63,17,0)</f>
        <v>34</v>
      </c>
      <c r="T17" s="21">
        <f>VLOOKUP(T1,参数输入!$BX$23:$CZ$63,17,0)</f>
        <v>34</v>
      </c>
      <c r="U17" s="21">
        <f>VLOOKUP(U1,参数输入!$BX$23:$CZ$63,17,0)</f>
        <v>34</v>
      </c>
      <c r="V17" s="21">
        <f>VLOOKUP(V1,参数输入!$BX$23:$CZ$63,17,0)</f>
        <v>34</v>
      </c>
      <c r="W17" s="21">
        <f>VLOOKUP(W1,参数输入!$BX$23:$CZ$63,17,0)</f>
        <v>34</v>
      </c>
      <c r="X17" s="21">
        <f>VLOOKUP(X1,参数输入!$BX$23:$CZ$63,17,0)</f>
        <v>34</v>
      </c>
      <c r="Y17" s="21">
        <f>VLOOKUP(Y1,参数输入!$BX$23:$CZ$63,17,0)</f>
        <v>34</v>
      </c>
      <c r="Z17" s="21">
        <f>VLOOKUP(Z1,参数输入!$BX$23:$CZ$63,17,0)</f>
        <v>34</v>
      </c>
      <c r="AA17" s="21">
        <f>VLOOKUP(AA1,参数输入!$BX$23:$CZ$63,17,0)</f>
        <v>34</v>
      </c>
      <c r="AB17" s="21">
        <f>VLOOKUP(AB1,参数输入!$BX$23:$CZ$63,17,0)</f>
        <v>34</v>
      </c>
      <c r="AC17" s="21">
        <f>VLOOKUP(AC1,参数输入!$BX$23:$CZ$63,17,0)</f>
        <v>34</v>
      </c>
      <c r="AD17" s="21">
        <f>VLOOKUP(AD1,参数输入!$BX$23:$CZ$63,17,0)</f>
        <v>34</v>
      </c>
      <c r="AE17" s="21">
        <f>VLOOKUP(AE1,参数输入!$BX$23:$CZ$63,17,0)</f>
        <v>34</v>
      </c>
      <c r="AF17" s="21">
        <f>VLOOKUP(AF1,参数输入!$BX$23:$CZ$63,17,0)</f>
        <v>34</v>
      </c>
      <c r="AG17" s="21">
        <f>VLOOKUP(AG1,参数输入!$BX$23:$CZ$63,17,0)</f>
        <v>34</v>
      </c>
      <c r="AH17" s="21">
        <f>VLOOKUP(AH1,参数输入!$BX$23:$CZ$63,17,0)</f>
        <v>34</v>
      </c>
      <c r="AI17" s="21">
        <f>VLOOKUP(AI1,参数输入!$BX$23:$CZ$63,17,0)</f>
        <v>34</v>
      </c>
      <c r="AJ17" s="21">
        <f>VLOOKUP(AJ1,参数输入!$BX$23:$CZ$63,17,0)</f>
        <v>34</v>
      </c>
      <c r="AK17" s="21">
        <f>VLOOKUP(AK1,参数输入!$BX$23:$CZ$63,17,0)</f>
        <v>34</v>
      </c>
      <c r="AL17" s="21">
        <f>VLOOKUP(AL1,参数输入!$BX$23:$CZ$63,17,0)</f>
        <v>34</v>
      </c>
      <c r="AM17" s="21">
        <f>VLOOKUP(AM1,参数输入!$BX$23:$CZ$63,17,0)</f>
        <v>34</v>
      </c>
      <c r="AN17" s="21">
        <f>VLOOKUP(AN1,参数输入!$BX$23:$CZ$63,17,0)</f>
        <v>34</v>
      </c>
      <c r="AO17" s="21">
        <f>VLOOKUP(AO1,参数输入!$BX$23:$CZ$63,17,0)</f>
        <v>34</v>
      </c>
      <c r="AP17" s="21">
        <f>VLOOKUP(AP1,参数输入!$BX$23:$CZ$63,17,0)</f>
        <v>34</v>
      </c>
      <c r="AQ17" s="21">
        <f>VLOOKUP(AQ1,参数输入!$BX$23:$CZ$63,17,0)</f>
        <v>34</v>
      </c>
      <c r="AR17" s="21">
        <f>VLOOKUP(AR1,参数输入!$BX$23:$CZ$63,17,0)</f>
        <v>34</v>
      </c>
      <c r="AS17" s="21">
        <f>VLOOKUP(AS1,参数输入!$BX$23:$CZ$63,17,0)</f>
        <v>34</v>
      </c>
      <c r="AT17" s="21">
        <f>VLOOKUP(AT1,参数输入!$BX$23:$CZ$63,17,0)</f>
        <v>34</v>
      </c>
      <c r="AU17" s="53">
        <f>VLOOKUP(AU1,参数输入!$BX$23:$CZ$63,17,0)</f>
        <v>34</v>
      </c>
      <c r="AV17" s="53">
        <f>VLOOKUP(AV1,参数输入!$BX$23:$CZ$63,17,0)</f>
        <v>34</v>
      </c>
    </row>
    <row r="18" spans="1:48" ht="15">
      <c r="A18" s="7" t="s">
        <v>9</v>
      </c>
      <c r="B18" s="8" t="s">
        <v>2</v>
      </c>
      <c r="C18" s="7" t="s">
        <v>21</v>
      </c>
      <c r="D18" s="7" t="s">
        <v>12</v>
      </c>
      <c r="E18" s="7" t="s">
        <v>15</v>
      </c>
      <c r="F18" s="7" t="s">
        <v>29</v>
      </c>
      <c r="G18" s="11" t="s">
        <v>31</v>
      </c>
      <c r="H18" s="21">
        <f>VLOOKUP(H1,参数输入!$BX$23:$CZ$63,18,0)</f>
        <v>23.279999999999998</v>
      </c>
      <c r="I18" s="21">
        <f>VLOOKUP(I1,参数输入!$BX$23:$CZ$63,18,0)</f>
        <v>22.697999999999997</v>
      </c>
      <c r="J18" s="21">
        <f>VLOOKUP(J1,参数输入!$BX$23:$CZ$63,18,0)</f>
        <v>22.116</v>
      </c>
      <c r="K18" s="21">
        <f>VLOOKUP(K1,参数输入!$BX$23:$CZ$63,18,0)</f>
        <v>21.533999999999999</v>
      </c>
      <c r="L18" s="21">
        <f>VLOOKUP(L1,参数输入!$BX$23:$CZ$63,18,0)</f>
        <v>20.952000000000002</v>
      </c>
      <c r="M18" s="21">
        <f>VLOOKUP(M1,参数输入!$BX$23:$CZ$63,18,0)</f>
        <v>20.369999999999997</v>
      </c>
      <c r="N18" s="21">
        <f>VLOOKUP(N1,参数输入!$BX$23:$CZ$63,18,0)</f>
        <v>20.137199999999996</v>
      </c>
      <c r="O18" s="21">
        <f>VLOOKUP(O1,参数输入!$BX$23:$CZ$63,18,0)</f>
        <v>19.904399999999999</v>
      </c>
      <c r="P18" s="21">
        <f>VLOOKUP(P1,参数输入!$BX$23:$CZ$63,18,0)</f>
        <v>19.671600000000002</v>
      </c>
      <c r="Q18" s="21">
        <f>VLOOKUP(Q1,参数输入!$BX$23:$CZ$63,18,0)</f>
        <v>19.438800000000001</v>
      </c>
      <c r="R18" s="21">
        <f>VLOOKUP(R1,参数输入!$BX$23:$CZ$63,18,0)</f>
        <v>19.206</v>
      </c>
      <c r="S18" s="21">
        <f>VLOOKUP(S1,参数输入!$BX$23:$CZ$63,18,0)</f>
        <v>18.973199999999999</v>
      </c>
      <c r="T18" s="21">
        <f>VLOOKUP(T1,参数输入!$BX$23:$CZ$63,18,0)</f>
        <v>18.740400000000001</v>
      </c>
      <c r="U18" s="21">
        <f>VLOOKUP(U1,参数输入!$BX$23:$CZ$63,18,0)</f>
        <v>18.5076</v>
      </c>
      <c r="V18" s="21">
        <f>VLOOKUP(V1,参数输入!$BX$23:$CZ$63,18,0)</f>
        <v>18.274800000000003</v>
      </c>
      <c r="W18" s="21">
        <f>VLOOKUP(W1,参数输入!$BX$23:$CZ$63,18,0)</f>
        <v>18.041999999999998</v>
      </c>
      <c r="X18" s="21">
        <f>VLOOKUP(X1,参数输入!$BX$23:$CZ$63,18,0)</f>
        <v>18.043199999999999</v>
      </c>
      <c r="Y18" s="21">
        <f>VLOOKUP(Y1,参数输入!$BX$23:$CZ$63,18,0)</f>
        <v>18.0444</v>
      </c>
      <c r="Z18" s="21">
        <f>VLOOKUP(Z1,参数输入!$BX$23:$CZ$63,18,0)</f>
        <v>18.045599999999997</v>
      </c>
      <c r="AA18" s="21">
        <f>VLOOKUP(AA1,参数输入!$BX$23:$CZ$63,18,0)</f>
        <v>18.046799999999998</v>
      </c>
      <c r="AB18" s="21">
        <f>VLOOKUP(AB1,参数输入!$BX$23:$CZ$63,18,0)</f>
        <v>18.047999999999998</v>
      </c>
      <c r="AC18" s="21">
        <f>VLOOKUP(AC1,参数输入!$BX$23:$CZ$63,18,0)</f>
        <v>18.047999999999998</v>
      </c>
      <c r="AD18" s="21">
        <f>VLOOKUP(AD1,参数输入!$BX$23:$CZ$63,18,0)</f>
        <v>18.047999999999998</v>
      </c>
      <c r="AE18" s="21">
        <f>VLOOKUP(AE1,参数输入!$BX$23:$CZ$63,18,0)</f>
        <v>18.047999999999998</v>
      </c>
      <c r="AF18" s="21">
        <f>VLOOKUP(AF1,参数输入!$BX$23:$CZ$63,18,0)</f>
        <v>18.047999999999998</v>
      </c>
      <c r="AG18" s="21">
        <f>VLOOKUP(AG1,参数输入!$BX$23:$CZ$63,18,0)</f>
        <v>18.047999999999998</v>
      </c>
      <c r="AH18" s="21">
        <f>VLOOKUP(AH1,参数输入!$BX$23:$CZ$63,18,0)</f>
        <v>18.047999999999998</v>
      </c>
      <c r="AI18" s="21">
        <f>VLOOKUP(AI1,参数输入!$BX$23:$CZ$63,18,0)</f>
        <v>18.047999999999998</v>
      </c>
      <c r="AJ18" s="21">
        <f>VLOOKUP(AJ1,参数输入!$BX$23:$CZ$63,18,0)</f>
        <v>18.047999999999998</v>
      </c>
      <c r="AK18" s="21">
        <f>VLOOKUP(AK1,参数输入!$BX$23:$CZ$63,18,0)</f>
        <v>18.047999999999998</v>
      </c>
      <c r="AL18" s="21">
        <f>VLOOKUP(AL1,参数输入!$BX$23:$CZ$63,18,0)</f>
        <v>18.047999999999998</v>
      </c>
      <c r="AM18" s="21">
        <f>VLOOKUP(AM1,参数输入!$BX$23:$CZ$63,18,0)</f>
        <v>18.047999999999998</v>
      </c>
      <c r="AN18" s="21">
        <f>VLOOKUP(AN1,参数输入!$BX$23:$CZ$63,18,0)</f>
        <v>18.047999999999998</v>
      </c>
      <c r="AO18" s="21">
        <f>VLOOKUP(AO1,参数输入!$BX$23:$CZ$63,18,0)</f>
        <v>18.047999999999998</v>
      </c>
      <c r="AP18" s="21">
        <f>VLOOKUP(AP1,参数输入!$BX$23:$CZ$63,18,0)</f>
        <v>18.047999999999998</v>
      </c>
      <c r="AQ18" s="21">
        <f>VLOOKUP(AQ1,参数输入!$BX$23:$CZ$63,18,0)</f>
        <v>18.047999999999998</v>
      </c>
      <c r="AR18" s="21">
        <f>VLOOKUP(AR1,参数输入!$BX$23:$CZ$63,18,0)</f>
        <v>18.047999999999998</v>
      </c>
      <c r="AS18" s="21">
        <f>VLOOKUP(AS1,参数输入!$BX$23:$CZ$63,18,0)</f>
        <v>18.047999999999998</v>
      </c>
      <c r="AT18" s="21">
        <f>VLOOKUP(AT1,参数输入!$BX$23:$CZ$63,18,0)</f>
        <v>18.047999999999998</v>
      </c>
      <c r="AU18" s="53">
        <f>VLOOKUP(AU1,参数输入!$BX$23:$CZ$63,18,0)</f>
        <v>18.047999999999998</v>
      </c>
      <c r="AV18" s="53">
        <f>VLOOKUP(AV1,参数输入!$BX$23:$CZ$63,18,0)</f>
        <v>18.047999999999998</v>
      </c>
    </row>
    <row r="19" spans="1:48" ht="15">
      <c r="A19" s="7" t="s">
        <v>9</v>
      </c>
      <c r="B19" s="8" t="s">
        <v>3</v>
      </c>
      <c r="C19" s="7" t="s">
        <v>21</v>
      </c>
      <c r="D19" s="7" t="s">
        <v>12</v>
      </c>
      <c r="E19" s="7" t="s">
        <v>16</v>
      </c>
      <c r="F19" s="7" t="s">
        <v>29</v>
      </c>
      <c r="G19" s="11" t="s">
        <v>31</v>
      </c>
      <c r="H19" s="21">
        <f>VLOOKUP(H1,参数输入!$BX$23:$CZ$63,19,0)</f>
        <v>19.399999999999999</v>
      </c>
      <c r="I19" s="21">
        <f>VLOOKUP(I1,参数输入!$BX$23:$CZ$63,19,0)</f>
        <v>18.914999999999999</v>
      </c>
      <c r="J19" s="21">
        <f>VLOOKUP(J1,参数输入!$BX$23:$CZ$63,19,0)</f>
        <v>18.43</v>
      </c>
      <c r="K19" s="21">
        <f>VLOOKUP(K1,参数输入!$BX$23:$CZ$63,19,0)</f>
        <v>17.945</v>
      </c>
      <c r="L19" s="21">
        <f>VLOOKUP(L1,参数输入!$BX$23:$CZ$63,19,0)</f>
        <v>17.46</v>
      </c>
      <c r="M19" s="21">
        <f>VLOOKUP(M1,参数输入!$BX$23:$CZ$63,19,0)</f>
        <v>16.974999999999998</v>
      </c>
      <c r="N19" s="21">
        <f>VLOOKUP(N1,参数输入!$BX$23:$CZ$63,19,0)</f>
        <v>16.780999999999999</v>
      </c>
      <c r="O19" s="21">
        <f>VLOOKUP(O1,参数输入!$BX$23:$CZ$63,19,0)</f>
        <v>16.587</v>
      </c>
      <c r="P19" s="21">
        <f>VLOOKUP(P1,参数输入!$BX$23:$CZ$63,19,0)</f>
        <v>16.393000000000001</v>
      </c>
      <c r="Q19" s="21">
        <f>VLOOKUP(Q1,参数输入!$BX$23:$CZ$63,19,0)</f>
        <v>16.199000000000002</v>
      </c>
      <c r="R19" s="21">
        <f>VLOOKUP(R1,参数输入!$BX$23:$CZ$63,19,0)</f>
        <v>16.004999999999999</v>
      </c>
      <c r="S19" s="21">
        <f>VLOOKUP(S1,参数输入!$BX$23:$CZ$63,19,0)</f>
        <v>15.811</v>
      </c>
      <c r="T19" s="21">
        <f>VLOOKUP(T1,参数输入!$BX$23:$CZ$63,19,0)</f>
        <v>15.617000000000001</v>
      </c>
      <c r="U19" s="21">
        <f>VLOOKUP(U1,参数输入!$BX$23:$CZ$63,19,0)</f>
        <v>15.423000000000002</v>
      </c>
      <c r="V19" s="21">
        <f>VLOOKUP(V1,参数输入!$BX$23:$CZ$63,19,0)</f>
        <v>15.229000000000003</v>
      </c>
      <c r="W19" s="21">
        <f>VLOOKUP(W1,参数输入!$BX$23:$CZ$63,19,0)</f>
        <v>15.035</v>
      </c>
      <c r="X19" s="21">
        <f>VLOOKUP(X1,参数输入!$BX$23:$CZ$63,19,0)</f>
        <v>15.036</v>
      </c>
      <c r="Y19" s="21">
        <f>VLOOKUP(Y1,参数输入!$BX$23:$CZ$63,19,0)</f>
        <v>15.036999999999999</v>
      </c>
      <c r="Z19" s="21">
        <f>VLOOKUP(Z1,参数输入!$BX$23:$CZ$63,19,0)</f>
        <v>15.037999999999998</v>
      </c>
      <c r="AA19" s="21">
        <f>VLOOKUP(AA1,参数输入!$BX$23:$CZ$63,19,0)</f>
        <v>15.038999999999998</v>
      </c>
      <c r="AB19" s="21">
        <f>VLOOKUP(AB1,参数输入!$BX$23:$CZ$63,19,0)</f>
        <v>15.04</v>
      </c>
      <c r="AC19" s="21">
        <f>VLOOKUP(AC1,参数输入!$BX$23:$CZ$63,19,0)</f>
        <v>15.04</v>
      </c>
      <c r="AD19" s="21">
        <f>VLOOKUP(AD1,参数输入!$BX$23:$CZ$63,19,0)</f>
        <v>15.04</v>
      </c>
      <c r="AE19" s="21">
        <f>VLOOKUP(AE1,参数输入!$BX$23:$CZ$63,19,0)</f>
        <v>15.04</v>
      </c>
      <c r="AF19" s="21">
        <f>VLOOKUP(AF1,参数输入!$BX$23:$CZ$63,19,0)</f>
        <v>15.04</v>
      </c>
      <c r="AG19" s="21">
        <f>VLOOKUP(AG1,参数输入!$BX$23:$CZ$63,19,0)</f>
        <v>15.04</v>
      </c>
      <c r="AH19" s="21">
        <f>VLOOKUP(AH1,参数输入!$BX$23:$CZ$63,19,0)</f>
        <v>15.04</v>
      </c>
      <c r="AI19" s="21">
        <f>VLOOKUP(AI1,参数输入!$BX$23:$CZ$63,19,0)</f>
        <v>15.04</v>
      </c>
      <c r="AJ19" s="21">
        <f>VLOOKUP(AJ1,参数输入!$BX$23:$CZ$63,19,0)</f>
        <v>15.04</v>
      </c>
      <c r="AK19" s="21">
        <f>VLOOKUP(AK1,参数输入!$BX$23:$CZ$63,19,0)</f>
        <v>15.04</v>
      </c>
      <c r="AL19" s="21">
        <f>VLOOKUP(AL1,参数输入!$BX$23:$CZ$63,19,0)</f>
        <v>15.04</v>
      </c>
      <c r="AM19" s="21">
        <f>VLOOKUP(AM1,参数输入!$BX$23:$CZ$63,19,0)</f>
        <v>15.04</v>
      </c>
      <c r="AN19" s="21">
        <f>VLOOKUP(AN1,参数输入!$BX$23:$CZ$63,19,0)</f>
        <v>15.04</v>
      </c>
      <c r="AO19" s="21">
        <f>VLOOKUP(AO1,参数输入!$BX$23:$CZ$63,19,0)</f>
        <v>15.04</v>
      </c>
      <c r="AP19" s="21">
        <f>VLOOKUP(AP1,参数输入!$BX$23:$CZ$63,19,0)</f>
        <v>15.04</v>
      </c>
      <c r="AQ19" s="21">
        <f>VLOOKUP(AQ1,参数输入!$BX$23:$CZ$63,19,0)</f>
        <v>15.04</v>
      </c>
      <c r="AR19" s="21">
        <f>VLOOKUP(AR1,参数输入!$BX$23:$CZ$63,19,0)</f>
        <v>15.04</v>
      </c>
      <c r="AS19" s="21">
        <f>VLOOKUP(AS1,参数输入!$BX$23:$CZ$63,19,0)</f>
        <v>15.04</v>
      </c>
      <c r="AT19" s="21">
        <f>VLOOKUP(AT1,参数输入!$BX$23:$CZ$63,19,0)</f>
        <v>15.04</v>
      </c>
      <c r="AU19" s="53">
        <f>VLOOKUP(AU1,参数输入!$BX$23:$CZ$63,19,0)</f>
        <v>15.04</v>
      </c>
      <c r="AV19" s="53">
        <f>VLOOKUP(AV1,参数输入!$BX$23:$CZ$63,19,0)</f>
        <v>15.04</v>
      </c>
    </row>
    <row r="20" spans="1:48" ht="15">
      <c r="A20" s="7" t="s">
        <v>9</v>
      </c>
      <c r="B20" s="8" t="s">
        <v>4</v>
      </c>
      <c r="C20" s="7" t="s">
        <v>21</v>
      </c>
      <c r="D20" s="7" t="s">
        <v>12</v>
      </c>
      <c r="E20" s="7" t="s">
        <v>17</v>
      </c>
      <c r="F20" s="7" t="s">
        <v>29</v>
      </c>
      <c r="G20" s="11" t="s">
        <v>31</v>
      </c>
      <c r="H20" s="21">
        <f>VLOOKUP(H1,参数输入!$BX$23:$CZ$63,20,0)</f>
        <v>20</v>
      </c>
      <c r="I20" s="21">
        <f>VLOOKUP(I1,参数输入!$BX$23:$CZ$63,20,0)</f>
        <v>19.440000000000001</v>
      </c>
      <c r="J20" s="21">
        <f>VLOOKUP(J1,参数输入!$BX$23:$CZ$63,20,0)</f>
        <v>18.880000000000003</v>
      </c>
      <c r="K20" s="21">
        <f>VLOOKUP(K1,参数输入!$BX$23:$CZ$63,20,0)</f>
        <v>18.320000000000004</v>
      </c>
      <c r="L20" s="21">
        <f>VLOOKUP(L1,参数输入!$BX$23:$CZ$63,20,0)</f>
        <v>17.760000000000005</v>
      </c>
      <c r="M20" s="21">
        <f>VLOOKUP(M1,参数输入!$BX$23:$CZ$63,20,0)</f>
        <v>17.2</v>
      </c>
      <c r="N20" s="21">
        <f>VLOOKUP(N1,参数输入!$BX$23:$CZ$63,20,0)</f>
        <v>16.96</v>
      </c>
      <c r="O20" s="21">
        <f>VLOOKUP(O1,参数输入!$BX$23:$CZ$63,20,0)</f>
        <v>16.720000000000002</v>
      </c>
      <c r="P20" s="21">
        <f>VLOOKUP(P1,参数输入!$BX$23:$CZ$63,20,0)</f>
        <v>16.480000000000004</v>
      </c>
      <c r="Q20" s="21">
        <f>VLOOKUP(Q1,参数输入!$BX$23:$CZ$63,20,0)</f>
        <v>16.240000000000006</v>
      </c>
      <c r="R20" s="21">
        <f>VLOOKUP(R1,参数输入!$BX$23:$CZ$63,20,0)</f>
        <v>16</v>
      </c>
      <c r="S20" s="21">
        <f>VLOOKUP(S1,参数输入!$BX$23:$CZ$63,20,0)</f>
        <v>15.84</v>
      </c>
      <c r="T20" s="21">
        <f>VLOOKUP(T1,参数输入!$BX$23:$CZ$63,20,0)</f>
        <v>15.68</v>
      </c>
      <c r="U20" s="21">
        <f>VLOOKUP(U1,参数输入!$BX$23:$CZ$63,20,0)</f>
        <v>15.52</v>
      </c>
      <c r="V20" s="21">
        <f>VLOOKUP(V1,参数输入!$BX$23:$CZ$63,20,0)</f>
        <v>15.36</v>
      </c>
      <c r="W20" s="21">
        <f>VLOOKUP(W1,参数输入!$BX$23:$CZ$63,20,0)</f>
        <v>15.2</v>
      </c>
      <c r="X20" s="21">
        <f>VLOOKUP(X1,参数输入!$BX$23:$CZ$63,20,0)</f>
        <v>15.2</v>
      </c>
      <c r="Y20" s="21">
        <f>VLOOKUP(Y1,参数输入!$BX$23:$CZ$63,20,0)</f>
        <v>15.2</v>
      </c>
      <c r="Z20" s="21">
        <f>VLOOKUP(Z1,参数输入!$BX$23:$CZ$63,20,0)</f>
        <v>15.2</v>
      </c>
      <c r="AA20" s="21">
        <f>VLOOKUP(AA1,参数输入!$BX$23:$CZ$63,20,0)</f>
        <v>15.2</v>
      </c>
      <c r="AB20" s="21">
        <f>VLOOKUP(AB1,参数输入!$BX$23:$CZ$63,20,0)</f>
        <v>15.2</v>
      </c>
      <c r="AC20" s="21">
        <f>VLOOKUP(AC1,参数输入!$BX$23:$CZ$63,20,0)</f>
        <v>15.2</v>
      </c>
      <c r="AD20" s="21">
        <f>VLOOKUP(AD1,参数输入!$BX$23:$CZ$63,20,0)</f>
        <v>15.2</v>
      </c>
      <c r="AE20" s="21">
        <f>VLOOKUP(AE1,参数输入!$BX$23:$CZ$63,20,0)</f>
        <v>15.2</v>
      </c>
      <c r="AF20" s="21">
        <f>VLOOKUP(AF1,参数输入!$BX$23:$CZ$63,20,0)</f>
        <v>15.2</v>
      </c>
      <c r="AG20" s="21">
        <f>VLOOKUP(AG1,参数输入!$BX$23:$CZ$63,20,0)</f>
        <v>15.2</v>
      </c>
      <c r="AH20" s="21">
        <f>VLOOKUP(AH1,参数输入!$BX$23:$CZ$63,20,0)</f>
        <v>15.2</v>
      </c>
      <c r="AI20" s="21">
        <f>VLOOKUP(AI1,参数输入!$BX$23:$CZ$63,20,0)</f>
        <v>15.2</v>
      </c>
      <c r="AJ20" s="21">
        <f>VLOOKUP(AJ1,参数输入!$BX$23:$CZ$63,20,0)</f>
        <v>15.2</v>
      </c>
      <c r="AK20" s="21">
        <f>VLOOKUP(AK1,参数输入!$BX$23:$CZ$63,20,0)</f>
        <v>15.2</v>
      </c>
      <c r="AL20" s="21">
        <f>VLOOKUP(AL1,参数输入!$BX$23:$CZ$63,20,0)</f>
        <v>15.2</v>
      </c>
      <c r="AM20" s="21">
        <f>VLOOKUP(AM1,参数输入!$BX$23:$CZ$63,20,0)</f>
        <v>15.2</v>
      </c>
      <c r="AN20" s="21">
        <f>VLOOKUP(AN1,参数输入!$BX$23:$CZ$63,20,0)</f>
        <v>15.2</v>
      </c>
      <c r="AO20" s="21">
        <f>VLOOKUP(AO1,参数输入!$BX$23:$CZ$63,20,0)</f>
        <v>15.2</v>
      </c>
      <c r="AP20" s="21">
        <f>VLOOKUP(AP1,参数输入!$BX$23:$CZ$63,20,0)</f>
        <v>15.2</v>
      </c>
      <c r="AQ20" s="21">
        <f>VLOOKUP(AQ1,参数输入!$BX$23:$CZ$63,20,0)</f>
        <v>15.2</v>
      </c>
      <c r="AR20" s="21">
        <f>VLOOKUP(AR1,参数输入!$BX$23:$CZ$63,20,0)</f>
        <v>15.2</v>
      </c>
      <c r="AS20" s="21">
        <f>VLOOKUP(AS1,参数输入!$BX$23:$CZ$63,20,0)</f>
        <v>15.2</v>
      </c>
      <c r="AT20" s="21">
        <f>VLOOKUP(AT1,参数输入!$BX$23:$CZ$63,20,0)</f>
        <v>15.2</v>
      </c>
      <c r="AU20" s="53">
        <f>VLOOKUP(AU1,参数输入!$BX$23:$CZ$63,20,0)</f>
        <v>15.2</v>
      </c>
      <c r="AV20" s="53">
        <f>VLOOKUP(AV1,参数输入!$BX$23:$CZ$63,20,0)</f>
        <v>15.2</v>
      </c>
    </row>
    <row r="21" spans="1:48" ht="15">
      <c r="A21" s="7" t="s">
        <v>9</v>
      </c>
      <c r="B21" s="8" t="s">
        <v>5</v>
      </c>
      <c r="C21" s="7" t="s">
        <v>21</v>
      </c>
      <c r="D21" s="7" t="s">
        <v>12</v>
      </c>
      <c r="E21" s="7" t="s">
        <v>18</v>
      </c>
      <c r="F21" s="7" t="s">
        <v>29</v>
      </c>
      <c r="G21" s="11" t="s">
        <v>31</v>
      </c>
      <c r="H21" s="21">
        <f>VLOOKUP(H1,参数输入!$BX$23:$CZ$63,21,0)</f>
        <v>60</v>
      </c>
      <c r="I21" s="21">
        <f>VLOOKUP(I1,参数输入!$BX$23:$CZ$63,21,0)</f>
        <v>60</v>
      </c>
      <c r="J21" s="21">
        <f>VLOOKUP(J1,参数输入!$BX$23:$CZ$63,21,0)</f>
        <v>60</v>
      </c>
      <c r="K21" s="21">
        <f>VLOOKUP(K1,参数输入!$BX$23:$CZ$63,21,0)</f>
        <v>60</v>
      </c>
      <c r="L21" s="21">
        <f>VLOOKUP(L1,参数输入!$BX$23:$CZ$63,21,0)</f>
        <v>60</v>
      </c>
      <c r="M21" s="21">
        <f>VLOOKUP(M1,参数输入!$BX$23:$CZ$63,21,0)</f>
        <v>60</v>
      </c>
      <c r="N21" s="21">
        <f>VLOOKUP(N1,参数输入!$BX$23:$CZ$63,21,0)</f>
        <v>60</v>
      </c>
      <c r="O21" s="21">
        <f>VLOOKUP(O1,参数输入!$BX$23:$CZ$63,21,0)</f>
        <v>60</v>
      </c>
      <c r="P21" s="21">
        <f>VLOOKUP(P1,参数输入!$BX$23:$CZ$63,21,0)</f>
        <v>60</v>
      </c>
      <c r="Q21" s="21">
        <f>VLOOKUP(Q1,参数输入!$BX$23:$CZ$63,21,0)</f>
        <v>60</v>
      </c>
      <c r="R21" s="21">
        <f>VLOOKUP(R1,参数输入!$BX$23:$CZ$63,21,0)</f>
        <v>60</v>
      </c>
      <c r="S21" s="21">
        <f>VLOOKUP(S1,参数输入!$BX$23:$CZ$63,21,0)</f>
        <v>60</v>
      </c>
      <c r="T21" s="21">
        <f>VLOOKUP(T1,参数输入!$BX$23:$CZ$63,21,0)</f>
        <v>60</v>
      </c>
      <c r="U21" s="21">
        <f>VLOOKUP(U1,参数输入!$BX$23:$CZ$63,21,0)</f>
        <v>60</v>
      </c>
      <c r="V21" s="21">
        <f>VLOOKUP(V1,参数输入!$BX$23:$CZ$63,21,0)</f>
        <v>60</v>
      </c>
      <c r="W21" s="21">
        <f>VLOOKUP(W1,参数输入!$BX$23:$CZ$63,21,0)</f>
        <v>60</v>
      </c>
      <c r="X21" s="21">
        <f>VLOOKUP(X1,参数输入!$BX$23:$CZ$63,21,0)</f>
        <v>60</v>
      </c>
      <c r="Y21" s="21">
        <f>VLOOKUP(Y1,参数输入!$BX$23:$CZ$63,21,0)</f>
        <v>60</v>
      </c>
      <c r="Z21" s="21">
        <f>VLOOKUP(Z1,参数输入!$BX$23:$CZ$63,21,0)</f>
        <v>60</v>
      </c>
      <c r="AA21" s="21">
        <f>VLOOKUP(AA1,参数输入!$BX$23:$CZ$63,21,0)</f>
        <v>60</v>
      </c>
      <c r="AB21" s="21">
        <f>VLOOKUP(AB1,参数输入!$BX$23:$CZ$63,21,0)</f>
        <v>60</v>
      </c>
      <c r="AC21" s="21">
        <f>VLOOKUP(AC1,参数输入!$BX$23:$CZ$63,21,0)</f>
        <v>60</v>
      </c>
      <c r="AD21" s="21">
        <f>VLOOKUP(AD1,参数输入!$BX$23:$CZ$63,21,0)</f>
        <v>60</v>
      </c>
      <c r="AE21" s="21">
        <f>VLOOKUP(AE1,参数输入!$BX$23:$CZ$63,21,0)</f>
        <v>60</v>
      </c>
      <c r="AF21" s="21">
        <f>VLOOKUP(AF1,参数输入!$BX$23:$CZ$63,21,0)</f>
        <v>60</v>
      </c>
      <c r="AG21" s="21">
        <f>VLOOKUP(AG1,参数输入!$BX$23:$CZ$63,21,0)</f>
        <v>60</v>
      </c>
      <c r="AH21" s="21">
        <f>VLOOKUP(AH1,参数输入!$BX$23:$CZ$63,21,0)</f>
        <v>60</v>
      </c>
      <c r="AI21" s="21">
        <f>VLOOKUP(AI1,参数输入!$BX$23:$CZ$63,21,0)</f>
        <v>60</v>
      </c>
      <c r="AJ21" s="21">
        <f>VLOOKUP(AJ1,参数输入!$BX$23:$CZ$63,21,0)</f>
        <v>60</v>
      </c>
      <c r="AK21" s="21">
        <f>VLOOKUP(AK1,参数输入!$BX$23:$CZ$63,21,0)</f>
        <v>60</v>
      </c>
      <c r="AL21" s="21">
        <f>VLOOKUP(AL1,参数输入!$BX$23:$CZ$63,21,0)</f>
        <v>60</v>
      </c>
      <c r="AM21" s="21">
        <f>VLOOKUP(AM1,参数输入!$BX$23:$CZ$63,21,0)</f>
        <v>60</v>
      </c>
      <c r="AN21" s="21">
        <f>VLOOKUP(AN1,参数输入!$BX$23:$CZ$63,21,0)</f>
        <v>60</v>
      </c>
      <c r="AO21" s="21">
        <f>VLOOKUP(AO1,参数输入!$BX$23:$CZ$63,21,0)</f>
        <v>60</v>
      </c>
      <c r="AP21" s="21">
        <f>VLOOKUP(AP1,参数输入!$BX$23:$CZ$63,21,0)</f>
        <v>60</v>
      </c>
      <c r="AQ21" s="21">
        <f>VLOOKUP(AQ1,参数输入!$BX$23:$CZ$63,21,0)</f>
        <v>60</v>
      </c>
      <c r="AR21" s="21">
        <f>VLOOKUP(AR1,参数输入!$BX$23:$CZ$63,21,0)</f>
        <v>60</v>
      </c>
      <c r="AS21" s="21">
        <f>VLOOKUP(AS1,参数输入!$BX$23:$CZ$63,21,0)</f>
        <v>60</v>
      </c>
      <c r="AT21" s="21">
        <f>VLOOKUP(AT1,参数输入!$BX$23:$CZ$63,21,0)</f>
        <v>60</v>
      </c>
      <c r="AU21" s="53">
        <f>VLOOKUP(AU1,参数输入!$BX$23:$CZ$63,21,0)</f>
        <v>60</v>
      </c>
      <c r="AV21" s="53">
        <f>VLOOKUP(AV1,参数输入!$BX$23:$CZ$63,21,0)</f>
        <v>60</v>
      </c>
    </row>
    <row r="22" spans="1:48" ht="15">
      <c r="A22" s="7" t="s">
        <v>9</v>
      </c>
      <c r="B22" s="8" t="s">
        <v>6</v>
      </c>
      <c r="C22" s="7" t="s">
        <v>21</v>
      </c>
      <c r="D22" s="7" t="s">
        <v>12</v>
      </c>
      <c r="E22" s="7" t="s">
        <v>19</v>
      </c>
      <c r="F22" s="7" t="s">
        <v>29</v>
      </c>
      <c r="G22" s="11" t="s">
        <v>32</v>
      </c>
      <c r="H22" s="21">
        <f>VLOOKUP(H1,参数输入!$BX$23:$CZ$63,22,0)</f>
        <v>6</v>
      </c>
      <c r="I22" s="21">
        <f>VLOOKUP(I1,参数输入!$BX$23:$CZ$63,22,0)</f>
        <v>5.9</v>
      </c>
      <c r="J22" s="21">
        <f>VLOOKUP(J1,参数输入!$BX$23:$CZ$63,22,0)</f>
        <v>5.8000000000000007</v>
      </c>
      <c r="K22" s="21">
        <f>VLOOKUP(K1,参数输入!$BX$23:$CZ$63,22,0)</f>
        <v>5.7000000000000011</v>
      </c>
      <c r="L22" s="21">
        <f>VLOOKUP(L1,参数输入!$BX$23:$CZ$63,22,0)</f>
        <v>5.6000000000000014</v>
      </c>
      <c r="M22" s="21">
        <f>VLOOKUP(M1,参数输入!$BX$23:$CZ$63,22,0)</f>
        <v>5.5</v>
      </c>
      <c r="N22" s="21">
        <f>VLOOKUP(N1,参数输入!$BX$23:$CZ$63,22,0)</f>
        <v>5.5</v>
      </c>
      <c r="O22" s="21">
        <f>VLOOKUP(O1,参数输入!$BX$23:$CZ$63,22,0)</f>
        <v>5.5</v>
      </c>
      <c r="P22" s="21">
        <f>VLOOKUP(P1,参数输入!$BX$23:$CZ$63,22,0)</f>
        <v>5.5</v>
      </c>
      <c r="Q22" s="21">
        <f>VLOOKUP(Q1,参数输入!$BX$23:$CZ$63,22,0)</f>
        <v>5.5</v>
      </c>
      <c r="R22" s="21">
        <f>VLOOKUP(R1,参数输入!$BX$23:$CZ$63,22,0)</f>
        <v>5.5</v>
      </c>
      <c r="S22" s="21">
        <f>VLOOKUP(S1,参数输入!$BX$23:$CZ$63,22,0)</f>
        <v>5.5</v>
      </c>
      <c r="T22" s="21">
        <f>VLOOKUP(T1,参数输入!$BX$23:$CZ$63,22,0)</f>
        <v>5.5</v>
      </c>
      <c r="U22" s="21">
        <f>VLOOKUP(U1,参数输入!$BX$23:$CZ$63,22,0)</f>
        <v>5.5</v>
      </c>
      <c r="V22" s="21">
        <f>VLOOKUP(V1,参数输入!$BX$23:$CZ$63,22,0)</f>
        <v>5.5</v>
      </c>
      <c r="W22" s="21">
        <f>VLOOKUP(W1,参数输入!$BX$23:$CZ$63,22,0)</f>
        <v>5.5</v>
      </c>
      <c r="X22" s="21">
        <f>VLOOKUP(X1,参数输入!$BX$23:$CZ$63,22,0)</f>
        <v>5.5</v>
      </c>
      <c r="Y22" s="21">
        <f>VLOOKUP(Y1,参数输入!$BX$23:$CZ$63,22,0)</f>
        <v>5.5</v>
      </c>
      <c r="Z22" s="21">
        <f>VLOOKUP(Z1,参数输入!$BX$23:$CZ$63,22,0)</f>
        <v>5.5</v>
      </c>
      <c r="AA22" s="21">
        <f>VLOOKUP(AA1,参数输入!$BX$23:$CZ$63,22,0)</f>
        <v>5.5</v>
      </c>
      <c r="AB22" s="21">
        <f>VLOOKUP(AB1,参数输入!$BX$23:$CZ$63,22,0)</f>
        <v>5.5</v>
      </c>
      <c r="AC22" s="21">
        <f>VLOOKUP(AC1,参数输入!$BX$23:$CZ$63,22,0)</f>
        <v>5.5</v>
      </c>
      <c r="AD22" s="21">
        <f>VLOOKUP(AD1,参数输入!$BX$23:$CZ$63,22,0)</f>
        <v>5.5</v>
      </c>
      <c r="AE22" s="21">
        <f>VLOOKUP(AE1,参数输入!$BX$23:$CZ$63,22,0)</f>
        <v>5.5</v>
      </c>
      <c r="AF22" s="21">
        <f>VLOOKUP(AF1,参数输入!$BX$23:$CZ$63,22,0)</f>
        <v>5.5</v>
      </c>
      <c r="AG22" s="21">
        <f>VLOOKUP(AG1,参数输入!$BX$23:$CZ$63,22,0)</f>
        <v>5.5</v>
      </c>
      <c r="AH22" s="21">
        <f>VLOOKUP(AH1,参数输入!$BX$23:$CZ$63,22,0)</f>
        <v>5.5</v>
      </c>
      <c r="AI22" s="21">
        <f>VLOOKUP(AI1,参数输入!$BX$23:$CZ$63,22,0)</f>
        <v>5.5</v>
      </c>
      <c r="AJ22" s="21">
        <f>VLOOKUP(AJ1,参数输入!$BX$23:$CZ$63,22,0)</f>
        <v>5.5</v>
      </c>
      <c r="AK22" s="21">
        <f>VLOOKUP(AK1,参数输入!$BX$23:$CZ$63,22,0)</f>
        <v>5.5</v>
      </c>
      <c r="AL22" s="21">
        <f>VLOOKUP(AL1,参数输入!$BX$23:$CZ$63,22,0)</f>
        <v>5.5</v>
      </c>
      <c r="AM22" s="21">
        <f>VLOOKUP(AM1,参数输入!$BX$23:$CZ$63,22,0)</f>
        <v>5.5</v>
      </c>
      <c r="AN22" s="21">
        <f>VLOOKUP(AN1,参数输入!$BX$23:$CZ$63,22,0)</f>
        <v>5.5</v>
      </c>
      <c r="AO22" s="21">
        <f>VLOOKUP(AO1,参数输入!$BX$23:$CZ$63,22,0)</f>
        <v>5.5</v>
      </c>
      <c r="AP22" s="21">
        <f>VLOOKUP(AP1,参数输入!$BX$23:$CZ$63,22,0)</f>
        <v>5.5</v>
      </c>
      <c r="AQ22" s="21">
        <f>VLOOKUP(AQ1,参数输入!$BX$23:$CZ$63,22,0)</f>
        <v>5.5</v>
      </c>
      <c r="AR22" s="21">
        <f>VLOOKUP(AR1,参数输入!$BX$23:$CZ$63,22,0)</f>
        <v>5.5</v>
      </c>
      <c r="AS22" s="21">
        <f>VLOOKUP(AS1,参数输入!$BX$23:$CZ$63,22,0)</f>
        <v>5.5</v>
      </c>
      <c r="AT22" s="21">
        <f>VLOOKUP(AT1,参数输入!$BX$23:$CZ$63,22,0)</f>
        <v>5.5</v>
      </c>
      <c r="AU22" s="53">
        <f>VLOOKUP(AU1,参数输入!$BX$23:$CZ$63,22,0)</f>
        <v>5.5</v>
      </c>
      <c r="AV22" s="53">
        <f>VLOOKUP(AV1,参数输入!$BX$23:$CZ$63,22,0)</f>
        <v>5.5</v>
      </c>
    </row>
    <row r="23" spans="1:48" ht="15">
      <c r="A23" s="9" t="s">
        <v>10</v>
      </c>
      <c r="B23" s="10" t="s">
        <v>0</v>
      </c>
      <c r="C23" s="9" t="s">
        <v>21</v>
      </c>
      <c r="D23" s="10" t="s">
        <v>20</v>
      </c>
      <c r="E23" s="9" t="s">
        <v>13</v>
      </c>
      <c r="F23" s="9" t="s">
        <v>29</v>
      </c>
      <c r="G23" s="11" t="s">
        <v>33</v>
      </c>
      <c r="H23" s="21">
        <f>VLOOKUP(H1,参数输入!$BX$23:$CZ$63,23,0)</f>
        <v>130</v>
      </c>
      <c r="I23" s="21">
        <f>VLOOKUP(I1,参数输入!$BX$23:$CZ$63,23,0)</f>
        <v>128.14285714285714</v>
      </c>
      <c r="J23" s="21">
        <f>VLOOKUP(J1,参数输入!$BX$23:$CZ$63,23,0)</f>
        <v>126.28571428571428</v>
      </c>
      <c r="K23" s="21">
        <f>VLOOKUP(K1,参数输入!$BX$23:$CZ$63,23,0)</f>
        <v>124.42857142857142</v>
      </c>
      <c r="L23" s="21">
        <f>VLOOKUP(L1,参数输入!$BX$23:$CZ$63,23,0)</f>
        <v>122.57142857142856</v>
      </c>
      <c r="M23" s="21">
        <f>VLOOKUP(M1,参数输入!$BX$23:$CZ$63,23,0)</f>
        <v>120.71428571428572</v>
      </c>
      <c r="N23" s="21">
        <f>VLOOKUP(N1,参数输入!$BX$23:$CZ$63,23,0)</f>
        <v>118.85714285714286</v>
      </c>
      <c r="O23" s="21">
        <f>VLOOKUP(O1,参数输入!$BX$23:$CZ$63,23,0)</f>
        <v>117</v>
      </c>
      <c r="P23" s="21">
        <f>VLOOKUP(P1,参数输入!$BX$23:$CZ$63,23,0)</f>
        <v>115.14285714285714</v>
      </c>
      <c r="Q23" s="21">
        <f>VLOOKUP(Q1,参数输入!$BX$23:$CZ$63,23,0)</f>
        <v>113.28571428571428</v>
      </c>
      <c r="R23" s="21">
        <f>VLOOKUP(R1,参数输入!$BX$23:$CZ$63,23,0)</f>
        <v>111.42857142857142</v>
      </c>
      <c r="S23" s="21">
        <f>VLOOKUP(S1,参数输入!$BX$23:$CZ$63,23,0)</f>
        <v>109.57142857142856</v>
      </c>
      <c r="T23" s="21">
        <f>VLOOKUP(T1,参数输入!$BX$23:$CZ$63,23,0)</f>
        <v>107.71428571428569</v>
      </c>
      <c r="U23" s="21">
        <f>VLOOKUP(U1,参数输入!$BX$23:$CZ$63,23,0)</f>
        <v>105.85714285714283</v>
      </c>
      <c r="V23" s="21">
        <f>VLOOKUP(V1,参数输入!$BX$23:$CZ$63,23,0)</f>
        <v>103.99999999999997</v>
      </c>
      <c r="W23" s="21">
        <f>VLOOKUP(W1,参数输入!$BX$23:$CZ$63,23,0)</f>
        <v>102.14285714285714</v>
      </c>
      <c r="X23" s="21">
        <f>VLOOKUP(X1,参数输入!$BX$23:$CZ$63,23,0)</f>
        <v>102.14228571428571</v>
      </c>
      <c r="Y23" s="21">
        <f>VLOOKUP(Y1,参数输入!$BX$23:$CZ$63,23,0)</f>
        <v>102.14171428571427</v>
      </c>
      <c r="Z23" s="21">
        <f>VLOOKUP(Z1,参数输入!$BX$23:$CZ$63,23,0)</f>
        <v>102.14114285714284</v>
      </c>
      <c r="AA23" s="21">
        <f>VLOOKUP(AA1,参数输入!$BX$23:$CZ$63,23,0)</f>
        <v>102.14057142857141</v>
      </c>
      <c r="AB23" s="21">
        <f>VLOOKUP(AB1,参数输入!$BX$23:$CZ$63,23,0)</f>
        <v>102.14</v>
      </c>
      <c r="AC23" s="21">
        <f>VLOOKUP(AC1,参数输入!$BX$23:$CZ$63,23,0)</f>
        <v>102.14</v>
      </c>
      <c r="AD23" s="21">
        <f>VLOOKUP(AD1,参数输入!$BX$23:$CZ$63,23,0)</f>
        <v>102.14</v>
      </c>
      <c r="AE23" s="21">
        <f>VLOOKUP(AE1,参数输入!$BX$23:$CZ$63,23,0)</f>
        <v>102.14</v>
      </c>
      <c r="AF23" s="21">
        <f>VLOOKUP(AF1,参数输入!$BX$23:$CZ$63,23,0)</f>
        <v>102.14</v>
      </c>
      <c r="AG23" s="21">
        <f>VLOOKUP(AG1,参数输入!$BX$23:$CZ$63,23,0)</f>
        <v>102.14</v>
      </c>
      <c r="AH23" s="21">
        <f>VLOOKUP(AH1,参数输入!$BX$23:$CZ$63,23,0)</f>
        <v>102.14</v>
      </c>
      <c r="AI23" s="21">
        <f>VLOOKUP(AI1,参数输入!$BX$23:$CZ$63,23,0)</f>
        <v>102.14</v>
      </c>
      <c r="AJ23" s="21">
        <f>VLOOKUP(AJ1,参数输入!$BX$23:$CZ$63,23,0)</f>
        <v>102.14</v>
      </c>
      <c r="AK23" s="21">
        <f>VLOOKUP(AK1,参数输入!$BX$23:$CZ$63,23,0)</f>
        <v>102.14</v>
      </c>
      <c r="AL23" s="21">
        <f>VLOOKUP(AL1,参数输入!$BX$23:$CZ$63,23,0)</f>
        <v>102.14</v>
      </c>
      <c r="AM23" s="21">
        <f>VLOOKUP(AM1,参数输入!$BX$23:$CZ$63,23,0)</f>
        <v>102.14</v>
      </c>
      <c r="AN23" s="21">
        <f>VLOOKUP(AN1,参数输入!$BX$23:$CZ$63,23,0)</f>
        <v>102.14</v>
      </c>
      <c r="AO23" s="21">
        <f>VLOOKUP(AO1,参数输入!$BX$23:$CZ$63,23,0)</f>
        <v>102.14</v>
      </c>
      <c r="AP23" s="21">
        <f>VLOOKUP(AP1,参数输入!$BX$23:$CZ$63,23,0)</f>
        <v>102.14</v>
      </c>
      <c r="AQ23" s="21">
        <f>VLOOKUP(AQ1,参数输入!$BX$23:$CZ$63,23,0)</f>
        <v>102.14</v>
      </c>
      <c r="AR23" s="21">
        <f>VLOOKUP(AR1,参数输入!$BX$23:$CZ$63,23,0)</f>
        <v>102.14</v>
      </c>
      <c r="AS23" s="21">
        <f>VLOOKUP(AS1,参数输入!$BX$23:$CZ$63,23,0)</f>
        <v>102.14</v>
      </c>
      <c r="AT23" s="21">
        <f>VLOOKUP(AT1,参数输入!$BX$23:$CZ$63,23,0)</f>
        <v>102.14</v>
      </c>
      <c r="AU23" s="53">
        <f>VLOOKUP(AU1,参数输入!$BX$23:$CZ$63,23,0)</f>
        <v>102.14</v>
      </c>
      <c r="AV23" s="53">
        <f>VLOOKUP(AV1,参数输入!$BX$23:$CZ$63,23,0)</f>
        <v>102.14</v>
      </c>
    </row>
    <row r="24" spans="1:48" ht="15">
      <c r="A24" s="9" t="s">
        <v>10</v>
      </c>
      <c r="B24" s="10" t="s">
        <v>1</v>
      </c>
      <c r="C24" s="9" t="s">
        <v>21</v>
      </c>
      <c r="D24" s="10" t="s">
        <v>20</v>
      </c>
      <c r="E24" s="9" t="s">
        <v>14</v>
      </c>
      <c r="F24" s="9" t="s">
        <v>29</v>
      </c>
      <c r="G24" s="11" t="s">
        <v>31</v>
      </c>
      <c r="H24" s="21">
        <f>VLOOKUP(H1,参数输入!$BX$23:$CZ$63,24,0)</f>
        <v>36.241984945637022</v>
      </c>
      <c r="I24" s="21">
        <f>VLOOKUP(I1,参数输入!$BX$23:$CZ$63,24,0)</f>
        <v>36.241587956509619</v>
      </c>
      <c r="J24" s="21">
        <f>VLOOKUP(J1,参数输入!$BX$23:$CZ$63,24,0)</f>
        <v>36.241190967382217</v>
      </c>
      <c r="K24" s="21">
        <f>VLOOKUP(K1,参数输入!$BX$23:$CZ$63,24,0)</f>
        <v>36.240793978254814</v>
      </c>
      <c r="L24" s="21">
        <f>VLOOKUP(L1,参数输入!$BX$23:$CZ$63,24,0)</f>
        <v>36.240396989127412</v>
      </c>
      <c r="M24" s="21">
        <f>VLOOKUP(M1,参数输入!$BX$23:$CZ$63,24,0)</f>
        <v>36.24</v>
      </c>
      <c r="N24" s="21">
        <f>VLOOKUP(N1,参数输入!$BX$23:$CZ$63,24,0)</f>
        <v>36.24</v>
      </c>
      <c r="O24" s="21">
        <f>VLOOKUP(O1,参数输入!$BX$23:$CZ$63,24,0)</f>
        <v>36.24</v>
      </c>
      <c r="P24" s="21">
        <f>VLOOKUP(P1,参数输入!$BX$23:$CZ$63,24,0)</f>
        <v>36.24</v>
      </c>
      <c r="Q24" s="21">
        <f>VLOOKUP(Q1,参数输入!$BX$23:$CZ$63,24,0)</f>
        <v>36.24</v>
      </c>
      <c r="R24" s="21">
        <f>VLOOKUP(R1,参数输入!$BX$23:$CZ$63,24,0)</f>
        <v>36.24</v>
      </c>
      <c r="S24" s="21">
        <f>VLOOKUP(S1,参数输入!$BX$23:$CZ$63,24,0)</f>
        <v>36.24</v>
      </c>
      <c r="T24" s="21">
        <f>VLOOKUP(T1,参数输入!$BX$23:$CZ$63,24,0)</f>
        <v>36.24</v>
      </c>
      <c r="U24" s="21">
        <f>VLOOKUP(U1,参数输入!$BX$23:$CZ$63,24,0)</f>
        <v>36.24</v>
      </c>
      <c r="V24" s="21">
        <f>VLOOKUP(V1,参数输入!$BX$23:$CZ$63,24,0)</f>
        <v>36.24</v>
      </c>
      <c r="W24" s="21">
        <f>VLOOKUP(W1,参数输入!$BX$23:$CZ$63,24,0)</f>
        <v>36.24</v>
      </c>
      <c r="X24" s="21">
        <f>VLOOKUP(X1,参数输入!$BX$23:$CZ$63,24,0)</f>
        <v>36.24</v>
      </c>
      <c r="Y24" s="21">
        <f>VLOOKUP(Y1,参数输入!$BX$23:$CZ$63,24,0)</f>
        <v>36.24</v>
      </c>
      <c r="Z24" s="21">
        <f>VLOOKUP(Z1,参数输入!$BX$23:$CZ$63,24,0)</f>
        <v>36.24</v>
      </c>
      <c r="AA24" s="21">
        <f>VLOOKUP(AA1,参数输入!$BX$23:$CZ$63,24,0)</f>
        <v>36.24</v>
      </c>
      <c r="AB24" s="21">
        <f>VLOOKUP(AB1,参数输入!$BX$23:$CZ$63,24,0)</f>
        <v>36.24</v>
      </c>
      <c r="AC24" s="21">
        <f>VLOOKUP(AC1,参数输入!$BX$23:$CZ$63,24,0)</f>
        <v>36.24</v>
      </c>
      <c r="AD24" s="21">
        <f>VLOOKUP(AD1,参数输入!$BX$23:$CZ$63,24,0)</f>
        <v>36.24</v>
      </c>
      <c r="AE24" s="21">
        <f>VLOOKUP(AE1,参数输入!$BX$23:$CZ$63,24,0)</f>
        <v>36.24</v>
      </c>
      <c r="AF24" s="21">
        <f>VLOOKUP(AF1,参数输入!$BX$23:$CZ$63,24,0)</f>
        <v>36.24</v>
      </c>
      <c r="AG24" s="21">
        <f>VLOOKUP(AG1,参数输入!$BX$23:$CZ$63,24,0)</f>
        <v>36.24</v>
      </c>
      <c r="AH24" s="21">
        <f>VLOOKUP(AH1,参数输入!$BX$23:$CZ$63,24,0)</f>
        <v>36.24</v>
      </c>
      <c r="AI24" s="21">
        <f>VLOOKUP(AI1,参数输入!$BX$23:$CZ$63,24,0)</f>
        <v>36.24</v>
      </c>
      <c r="AJ24" s="21">
        <f>VLOOKUP(AJ1,参数输入!$BX$23:$CZ$63,24,0)</f>
        <v>36.24</v>
      </c>
      <c r="AK24" s="21">
        <f>VLOOKUP(AK1,参数输入!$BX$23:$CZ$63,24,0)</f>
        <v>36.24</v>
      </c>
      <c r="AL24" s="21">
        <f>VLOOKUP(AL1,参数输入!$BX$23:$CZ$63,24,0)</f>
        <v>36.24</v>
      </c>
      <c r="AM24" s="21">
        <f>VLOOKUP(AM1,参数输入!$BX$23:$CZ$63,24,0)</f>
        <v>36.24</v>
      </c>
      <c r="AN24" s="21">
        <f>VLOOKUP(AN1,参数输入!$BX$23:$CZ$63,24,0)</f>
        <v>36.24</v>
      </c>
      <c r="AO24" s="21">
        <f>VLOOKUP(AO1,参数输入!$BX$23:$CZ$63,24,0)</f>
        <v>36.24</v>
      </c>
      <c r="AP24" s="21">
        <f>VLOOKUP(AP1,参数输入!$BX$23:$CZ$63,24,0)</f>
        <v>36.24</v>
      </c>
      <c r="AQ24" s="21">
        <f>VLOOKUP(AQ1,参数输入!$BX$23:$CZ$63,24,0)</f>
        <v>36.24</v>
      </c>
      <c r="AR24" s="21">
        <f>VLOOKUP(AR1,参数输入!$BX$23:$CZ$63,24,0)</f>
        <v>36.24</v>
      </c>
      <c r="AS24" s="21">
        <f>VLOOKUP(AS1,参数输入!$BX$23:$CZ$63,24,0)</f>
        <v>36.24</v>
      </c>
      <c r="AT24" s="21">
        <f>VLOOKUP(AT1,参数输入!$BX$23:$CZ$63,24,0)</f>
        <v>36.24</v>
      </c>
      <c r="AU24" s="53">
        <f>VLOOKUP(AU1,参数输入!$BX$23:$CZ$63,24,0)</f>
        <v>36.24</v>
      </c>
      <c r="AV24" s="53">
        <f>VLOOKUP(AV1,参数输入!$BX$23:$CZ$63,24,0)</f>
        <v>36.24</v>
      </c>
    </row>
    <row r="25" spans="1:48" ht="15">
      <c r="A25" s="9" t="s">
        <v>10</v>
      </c>
      <c r="B25" s="10" t="s">
        <v>2</v>
      </c>
      <c r="C25" s="9" t="s">
        <v>21</v>
      </c>
      <c r="D25" s="10" t="s">
        <v>20</v>
      </c>
      <c r="E25" s="9" t="s">
        <v>15</v>
      </c>
      <c r="F25" s="9" t="s">
        <v>29</v>
      </c>
      <c r="G25" s="11" t="s">
        <v>31</v>
      </c>
      <c r="H25" s="21">
        <f>VLOOKUP(H1,参数输入!$BX$23:$CZ$63,25,0)</f>
        <v>35.04</v>
      </c>
      <c r="I25" s="21">
        <f>VLOOKUP(I1,参数输入!$BX$23:$CZ$63,25,0)</f>
        <v>34.409279999999995</v>
      </c>
      <c r="J25" s="21">
        <f>VLOOKUP(J1,参数输入!$BX$23:$CZ$63,25,0)</f>
        <v>33.778559999999999</v>
      </c>
      <c r="K25" s="21">
        <f>VLOOKUP(K1,参数输入!$BX$23:$CZ$63,25,0)</f>
        <v>33.147839999999995</v>
      </c>
      <c r="L25" s="21">
        <f>VLOOKUP(L1,参数输入!$BX$23:$CZ$63,25,0)</f>
        <v>32.517119999999991</v>
      </c>
      <c r="M25" s="21">
        <f>VLOOKUP(M1,参数输入!$BX$23:$CZ$63,25,0)</f>
        <v>31.886399999999998</v>
      </c>
      <c r="N25" s="21">
        <f>VLOOKUP(N1,参数输入!$BX$23:$CZ$63,25,0)</f>
        <v>31.641119999999997</v>
      </c>
      <c r="O25" s="21">
        <f>VLOOKUP(O1,参数输入!$BX$23:$CZ$63,25,0)</f>
        <v>31.39584</v>
      </c>
      <c r="P25" s="21">
        <f>VLOOKUP(P1,参数输入!$BX$23:$CZ$63,25,0)</f>
        <v>31.150559999999999</v>
      </c>
      <c r="Q25" s="21">
        <f>VLOOKUP(Q1,参数输入!$BX$23:$CZ$63,25,0)</f>
        <v>30.905279999999998</v>
      </c>
      <c r="R25" s="21">
        <f>VLOOKUP(R1,参数输入!$BX$23:$CZ$63,25,0)</f>
        <v>30.66</v>
      </c>
      <c r="S25" s="21">
        <f>VLOOKUP(S1,参数输入!$BX$23:$CZ$63,25,0)</f>
        <v>30.309599999999996</v>
      </c>
      <c r="T25" s="21">
        <f>VLOOKUP(T1,参数输入!$BX$23:$CZ$63,25,0)</f>
        <v>29.959199999999996</v>
      </c>
      <c r="U25" s="21">
        <f>VLOOKUP(U1,参数输入!$BX$23:$CZ$63,25,0)</f>
        <v>29.608799999999995</v>
      </c>
      <c r="V25" s="21">
        <f>VLOOKUP(V1,参数输入!$BX$23:$CZ$63,25,0)</f>
        <v>29.258399999999991</v>
      </c>
      <c r="W25" s="21">
        <f>VLOOKUP(W1,参数输入!$BX$23:$CZ$63,25,0)</f>
        <v>28.907999999999998</v>
      </c>
      <c r="X25" s="21">
        <f>VLOOKUP(X1,参数输入!$BX$23:$CZ$63,25,0)</f>
        <v>28.907999999999998</v>
      </c>
      <c r="Y25" s="21">
        <f>VLOOKUP(Y1,参数输入!$BX$23:$CZ$63,25,0)</f>
        <v>28.907999999999998</v>
      </c>
      <c r="Z25" s="21">
        <f>VLOOKUP(Z1,参数输入!$BX$23:$CZ$63,25,0)</f>
        <v>28.907999999999998</v>
      </c>
      <c r="AA25" s="21">
        <f>VLOOKUP(AA1,参数输入!$BX$23:$CZ$63,25,0)</f>
        <v>28.907999999999998</v>
      </c>
      <c r="AB25" s="21">
        <f>VLOOKUP(AB1,参数输入!$BX$23:$CZ$63,25,0)</f>
        <v>28.907999999999998</v>
      </c>
      <c r="AC25" s="21">
        <f>VLOOKUP(AC1,参数输入!$BX$23:$CZ$63,25,0)</f>
        <v>28.907999999999998</v>
      </c>
      <c r="AD25" s="21">
        <f>VLOOKUP(AD1,参数输入!$BX$23:$CZ$63,25,0)</f>
        <v>28.907999999999998</v>
      </c>
      <c r="AE25" s="21">
        <f>VLOOKUP(AE1,参数输入!$BX$23:$CZ$63,25,0)</f>
        <v>28.907999999999998</v>
      </c>
      <c r="AF25" s="21">
        <f>VLOOKUP(AF1,参数输入!$BX$23:$CZ$63,25,0)</f>
        <v>28.907999999999998</v>
      </c>
      <c r="AG25" s="21">
        <f>VLOOKUP(AG1,参数输入!$BX$23:$CZ$63,25,0)</f>
        <v>28.907999999999998</v>
      </c>
      <c r="AH25" s="21">
        <f>VLOOKUP(AH1,参数输入!$BX$23:$CZ$63,25,0)</f>
        <v>28.907999999999998</v>
      </c>
      <c r="AI25" s="21">
        <f>VLOOKUP(AI1,参数输入!$BX$23:$CZ$63,25,0)</f>
        <v>28.907999999999998</v>
      </c>
      <c r="AJ25" s="21">
        <f>VLOOKUP(AJ1,参数输入!$BX$23:$CZ$63,25,0)</f>
        <v>28.907999999999998</v>
      </c>
      <c r="AK25" s="21">
        <f>VLOOKUP(AK1,参数输入!$BX$23:$CZ$63,25,0)</f>
        <v>28.907999999999998</v>
      </c>
      <c r="AL25" s="21">
        <f>VLOOKUP(AL1,参数输入!$BX$23:$CZ$63,25,0)</f>
        <v>28.907999999999998</v>
      </c>
      <c r="AM25" s="21">
        <f>VLOOKUP(AM1,参数输入!$BX$23:$CZ$63,25,0)</f>
        <v>28.907999999999998</v>
      </c>
      <c r="AN25" s="21">
        <f>VLOOKUP(AN1,参数输入!$BX$23:$CZ$63,25,0)</f>
        <v>28.907999999999998</v>
      </c>
      <c r="AO25" s="21">
        <f>VLOOKUP(AO1,参数输入!$BX$23:$CZ$63,25,0)</f>
        <v>28.907999999999998</v>
      </c>
      <c r="AP25" s="21">
        <f>VLOOKUP(AP1,参数输入!$BX$23:$CZ$63,25,0)</f>
        <v>28.907999999999998</v>
      </c>
      <c r="AQ25" s="21">
        <f>VLOOKUP(AQ1,参数输入!$BX$23:$CZ$63,25,0)</f>
        <v>28.907999999999998</v>
      </c>
      <c r="AR25" s="21">
        <f>VLOOKUP(AR1,参数输入!$BX$23:$CZ$63,25,0)</f>
        <v>28.907999999999998</v>
      </c>
      <c r="AS25" s="21">
        <f>VLOOKUP(AS1,参数输入!$BX$23:$CZ$63,25,0)</f>
        <v>28.907999999999998</v>
      </c>
      <c r="AT25" s="21">
        <f>VLOOKUP(AT1,参数输入!$BX$23:$CZ$63,25,0)</f>
        <v>28.907999999999998</v>
      </c>
      <c r="AU25" s="53">
        <f>VLOOKUP(AU1,参数输入!$BX$23:$CZ$63,25,0)</f>
        <v>28.907999999999998</v>
      </c>
      <c r="AV25" s="53">
        <f>VLOOKUP(AV1,参数输入!$BX$23:$CZ$63,25,0)</f>
        <v>28.907999999999998</v>
      </c>
    </row>
    <row r="26" spans="1:48" ht="15">
      <c r="A26" s="9" t="s">
        <v>10</v>
      </c>
      <c r="B26" s="10" t="s">
        <v>3</v>
      </c>
      <c r="C26" s="9" t="s">
        <v>21</v>
      </c>
      <c r="D26" s="10" t="s">
        <v>20</v>
      </c>
      <c r="E26" s="9" t="s">
        <v>16</v>
      </c>
      <c r="F26" s="9" t="s">
        <v>29</v>
      </c>
      <c r="G26" s="11" t="s">
        <v>31</v>
      </c>
      <c r="H26" s="21">
        <f>VLOOKUP(H1,参数输入!$BX$23:$CZ$63,26,0)</f>
        <v>29.2</v>
      </c>
      <c r="I26" s="21">
        <f>VLOOKUP(I1,参数输入!$BX$23:$CZ$63,26,0)</f>
        <v>28.674399999999999</v>
      </c>
      <c r="J26" s="21">
        <f>VLOOKUP(J1,参数输入!$BX$23:$CZ$63,26,0)</f>
        <v>28.148799999999998</v>
      </c>
      <c r="K26" s="21">
        <f>VLOOKUP(K1,参数输入!$BX$23:$CZ$63,26,0)</f>
        <v>27.623199999999997</v>
      </c>
      <c r="L26" s="21">
        <f>VLOOKUP(L1,参数输入!$BX$23:$CZ$63,26,0)</f>
        <v>27.097599999999996</v>
      </c>
      <c r="M26" s="21">
        <f>VLOOKUP(M1,参数输入!$BX$23:$CZ$63,26,0)</f>
        <v>26.571999999999999</v>
      </c>
      <c r="N26" s="21">
        <f>VLOOKUP(N1,参数输入!$BX$23:$CZ$63,26,0)</f>
        <v>26.367599999999999</v>
      </c>
      <c r="O26" s="21">
        <f>VLOOKUP(O1,参数输入!$BX$23:$CZ$63,26,0)</f>
        <v>26.1632</v>
      </c>
      <c r="P26" s="21">
        <f>VLOOKUP(P1,参数输入!$BX$23:$CZ$63,26,0)</f>
        <v>25.9588</v>
      </c>
      <c r="Q26" s="21">
        <f>VLOOKUP(Q1,参数输入!$BX$23:$CZ$63,26,0)</f>
        <v>25.7544</v>
      </c>
      <c r="R26" s="21">
        <f>VLOOKUP(R1,参数输入!$BX$23:$CZ$63,26,0)</f>
        <v>25.55</v>
      </c>
      <c r="S26" s="21">
        <f>VLOOKUP(S1,参数输入!$BX$23:$CZ$63,26,0)</f>
        <v>25.257999999999999</v>
      </c>
      <c r="T26" s="21">
        <f>VLOOKUP(T1,参数输入!$BX$23:$CZ$63,26,0)</f>
        <v>24.965999999999998</v>
      </c>
      <c r="U26" s="21">
        <f>VLOOKUP(U1,参数输入!$BX$23:$CZ$63,26,0)</f>
        <v>24.673999999999996</v>
      </c>
      <c r="V26" s="21">
        <f>VLOOKUP(V1,参数输入!$BX$23:$CZ$63,26,0)</f>
        <v>24.381999999999994</v>
      </c>
      <c r="W26" s="21">
        <f>VLOOKUP(W1,参数输入!$BX$23:$CZ$63,26,0)</f>
        <v>24.09</v>
      </c>
      <c r="X26" s="21">
        <f>VLOOKUP(X1,参数输入!$BX$23:$CZ$63,26,0)</f>
        <v>24.09</v>
      </c>
      <c r="Y26" s="21">
        <f>VLOOKUP(Y1,参数输入!$BX$23:$CZ$63,26,0)</f>
        <v>24.09</v>
      </c>
      <c r="Z26" s="21">
        <f>VLOOKUP(Z1,参数输入!$BX$23:$CZ$63,26,0)</f>
        <v>24.09</v>
      </c>
      <c r="AA26" s="21">
        <f>VLOOKUP(AA1,参数输入!$BX$23:$CZ$63,26,0)</f>
        <v>24.09</v>
      </c>
      <c r="AB26" s="21">
        <f>VLOOKUP(AB1,参数输入!$BX$23:$CZ$63,26,0)</f>
        <v>24.09</v>
      </c>
      <c r="AC26" s="21">
        <f>VLOOKUP(AC1,参数输入!$BX$23:$CZ$63,26,0)</f>
        <v>24.09</v>
      </c>
      <c r="AD26" s="21">
        <f>VLOOKUP(AD1,参数输入!$BX$23:$CZ$63,26,0)</f>
        <v>24.09</v>
      </c>
      <c r="AE26" s="21">
        <f>VLOOKUP(AE1,参数输入!$BX$23:$CZ$63,26,0)</f>
        <v>24.09</v>
      </c>
      <c r="AF26" s="21">
        <f>VLOOKUP(AF1,参数输入!$BX$23:$CZ$63,26,0)</f>
        <v>24.09</v>
      </c>
      <c r="AG26" s="21">
        <f>VLOOKUP(AG1,参数输入!$BX$23:$CZ$63,26,0)</f>
        <v>24.09</v>
      </c>
      <c r="AH26" s="21">
        <f>VLOOKUP(AH1,参数输入!$BX$23:$CZ$63,26,0)</f>
        <v>24.09</v>
      </c>
      <c r="AI26" s="21">
        <f>VLOOKUP(AI1,参数输入!$BX$23:$CZ$63,26,0)</f>
        <v>24.09</v>
      </c>
      <c r="AJ26" s="21">
        <f>VLOOKUP(AJ1,参数输入!$BX$23:$CZ$63,26,0)</f>
        <v>24.09</v>
      </c>
      <c r="AK26" s="21">
        <f>VLOOKUP(AK1,参数输入!$BX$23:$CZ$63,26,0)</f>
        <v>24.09</v>
      </c>
      <c r="AL26" s="21">
        <f>VLOOKUP(AL1,参数输入!$BX$23:$CZ$63,26,0)</f>
        <v>24.09</v>
      </c>
      <c r="AM26" s="21">
        <f>VLOOKUP(AM1,参数输入!$BX$23:$CZ$63,26,0)</f>
        <v>24.09</v>
      </c>
      <c r="AN26" s="21">
        <f>VLOOKUP(AN1,参数输入!$BX$23:$CZ$63,26,0)</f>
        <v>24.09</v>
      </c>
      <c r="AO26" s="21">
        <f>VLOOKUP(AO1,参数输入!$BX$23:$CZ$63,26,0)</f>
        <v>24.09</v>
      </c>
      <c r="AP26" s="21">
        <f>VLOOKUP(AP1,参数输入!$BX$23:$CZ$63,26,0)</f>
        <v>24.09</v>
      </c>
      <c r="AQ26" s="21">
        <f>VLOOKUP(AQ1,参数输入!$BX$23:$CZ$63,26,0)</f>
        <v>24.09</v>
      </c>
      <c r="AR26" s="21">
        <f>VLOOKUP(AR1,参数输入!$BX$23:$CZ$63,26,0)</f>
        <v>24.09</v>
      </c>
      <c r="AS26" s="21">
        <f>VLOOKUP(AS1,参数输入!$BX$23:$CZ$63,26,0)</f>
        <v>24.09</v>
      </c>
      <c r="AT26" s="21">
        <f>VLOOKUP(AT1,参数输入!$BX$23:$CZ$63,26,0)</f>
        <v>24.09</v>
      </c>
      <c r="AU26" s="53">
        <f>VLOOKUP(AU1,参数输入!$BX$23:$CZ$63,26,0)</f>
        <v>24.09</v>
      </c>
      <c r="AV26" s="53">
        <f>VLOOKUP(AV1,参数输入!$BX$23:$CZ$63,26,0)</f>
        <v>24.09</v>
      </c>
    </row>
    <row r="27" spans="1:48" ht="15">
      <c r="A27" s="9" t="s">
        <v>10</v>
      </c>
      <c r="B27" s="10" t="s">
        <v>4</v>
      </c>
      <c r="C27" s="9" t="s">
        <v>21</v>
      </c>
      <c r="D27" s="10" t="s">
        <v>20</v>
      </c>
      <c r="E27" s="9" t="s">
        <v>17</v>
      </c>
      <c r="F27" s="9" t="s">
        <v>29</v>
      </c>
      <c r="G27" s="11" t="s">
        <v>31</v>
      </c>
      <c r="H27" s="21">
        <f>VLOOKUP(H1,参数输入!$BX$23:$CZ$63,27,0)</f>
        <v>24.82</v>
      </c>
      <c r="I27" s="21">
        <f>VLOOKUP(I1,参数输入!$BX$23:$CZ$63,27,0)</f>
        <v>24.125039999999998</v>
      </c>
      <c r="J27" s="21">
        <f>VLOOKUP(J1,参数输入!$BX$23:$CZ$63,27,0)</f>
        <v>23.430079999999997</v>
      </c>
      <c r="K27" s="21">
        <f>VLOOKUP(K1,参数输入!$BX$23:$CZ$63,27,0)</f>
        <v>22.735119999999995</v>
      </c>
      <c r="L27" s="21">
        <f>VLOOKUP(L1,参数输入!$BX$23:$CZ$63,27,0)</f>
        <v>22.040159999999993</v>
      </c>
      <c r="M27" s="21">
        <f>VLOOKUP(M1,参数输入!$BX$23:$CZ$63,27,0)</f>
        <v>21.345199999999998</v>
      </c>
      <c r="N27" s="21">
        <f>VLOOKUP(N1,参数输入!$BX$23:$CZ$63,27,0)</f>
        <v>21.047359999999998</v>
      </c>
      <c r="O27" s="21">
        <f>VLOOKUP(O1,参数输入!$BX$23:$CZ$63,27,0)</f>
        <v>20.749519999999997</v>
      </c>
      <c r="P27" s="21">
        <f>VLOOKUP(P1,参数输入!$BX$23:$CZ$63,27,0)</f>
        <v>20.451679999999996</v>
      </c>
      <c r="Q27" s="21">
        <f>VLOOKUP(Q1,参数输入!$BX$23:$CZ$63,27,0)</f>
        <v>20.153839999999995</v>
      </c>
      <c r="R27" s="21">
        <f>VLOOKUP(R1,参数输入!$BX$23:$CZ$63,27,0)</f>
        <v>19.856000000000002</v>
      </c>
      <c r="S27" s="21">
        <f>VLOOKUP(S1,参数输入!$BX$23:$CZ$63,27,0)</f>
        <v>19.657440000000001</v>
      </c>
      <c r="T27" s="21">
        <f>VLOOKUP(T1,参数输入!$BX$23:$CZ$63,27,0)</f>
        <v>19.458880000000001</v>
      </c>
      <c r="U27" s="21">
        <f>VLOOKUP(U1,参数输入!$BX$23:$CZ$63,27,0)</f>
        <v>19.26032</v>
      </c>
      <c r="V27" s="21">
        <f>VLOOKUP(V1,参数输入!$BX$23:$CZ$63,27,0)</f>
        <v>19.06176</v>
      </c>
      <c r="W27" s="21">
        <f>VLOOKUP(W1,参数输入!$BX$23:$CZ$63,27,0)</f>
        <v>18.863199999999999</v>
      </c>
      <c r="X27" s="21">
        <f>VLOOKUP(X1,参数输入!$BX$23:$CZ$63,27,0)</f>
        <v>18.862559999999998</v>
      </c>
      <c r="Y27" s="21">
        <f>VLOOKUP(Y1,参数输入!$BX$23:$CZ$63,27,0)</f>
        <v>18.861919999999998</v>
      </c>
      <c r="Z27" s="21">
        <f>VLOOKUP(Z1,参数输入!$BX$23:$CZ$63,27,0)</f>
        <v>18.861279999999997</v>
      </c>
      <c r="AA27" s="21">
        <f>VLOOKUP(AA1,参数输入!$BX$23:$CZ$63,27,0)</f>
        <v>18.860639999999997</v>
      </c>
      <c r="AB27" s="21">
        <f>VLOOKUP(AB1,参数输入!$BX$23:$CZ$63,27,0)</f>
        <v>18.86</v>
      </c>
      <c r="AC27" s="21">
        <f>VLOOKUP(AC1,参数输入!$BX$23:$CZ$63,27,0)</f>
        <v>18.86</v>
      </c>
      <c r="AD27" s="21">
        <f>VLOOKUP(AD1,参数输入!$BX$23:$CZ$63,27,0)</f>
        <v>18.86</v>
      </c>
      <c r="AE27" s="21">
        <f>VLOOKUP(AE1,参数输入!$BX$23:$CZ$63,27,0)</f>
        <v>18.86</v>
      </c>
      <c r="AF27" s="21">
        <f>VLOOKUP(AF1,参数输入!$BX$23:$CZ$63,27,0)</f>
        <v>18.86</v>
      </c>
      <c r="AG27" s="21">
        <f>VLOOKUP(AG1,参数输入!$BX$23:$CZ$63,27,0)</f>
        <v>18.86</v>
      </c>
      <c r="AH27" s="21">
        <f>VLOOKUP(AH1,参数输入!$BX$23:$CZ$63,27,0)</f>
        <v>18.86</v>
      </c>
      <c r="AI27" s="21">
        <f>VLOOKUP(AI1,参数输入!$BX$23:$CZ$63,27,0)</f>
        <v>18.86</v>
      </c>
      <c r="AJ27" s="21">
        <f>VLOOKUP(AJ1,参数输入!$BX$23:$CZ$63,27,0)</f>
        <v>18.86</v>
      </c>
      <c r="AK27" s="21">
        <f>VLOOKUP(AK1,参数输入!$BX$23:$CZ$63,27,0)</f>
        <v>18.86</v>
      </c>
      <c r="AL27" s="21">
        <f>VLOOKUP(AL1,参数输入!$BX$23:$CZ$63,27,0)</f>
        <v>18.86</v>
      </c>
      <c r="AM27" s="21">
        <f>VLOOKUP(AM1,参数输入!$BX$23:$CZ$63,27,0)</f>
        <v>18.86</v>
      </c>
      <c r="AN27" s="21">
        <f>VLOOKUP(AN1,参数输入!$BX$23:$CZ$63,27,0)</f>
        <v>18.86</v>
      </c>
      <c r="AO27" s="21">
        <f>VLOOKUP(AO1,参数输入!$BX$23:$CZ$63,27,0)</f>
        <v>18.86</v>
      </c>
      <c r="AP27" s="21">
        <f>VLOOKUP(AP1,参数输入!$BX$23:$CZ$63,27,0)</f>
        <v>18.86</v>
      </c>
      <c r="AQ27" s="21">
        <f>VLOOKUP(AQ1,参数输入!$BX$23:$CZ$63,27,0)</f>
        <v>18.86</v>
      </c>
      <c r="AR27" s="21">
        <f>VLOOKUP(AR1,参数输入!$BX$23:$CZ$63,27,0)</f>
        <v>18.86</v>
      </c>
      <c r="AS27" s="21">
        <f>VLOOKUP(AS1,参数输入!$BX$23:$CZ$63,27,0)</f>
        <v>18.86</v>
      </c>
      <c r="AT27" s="21">
        <f>VLOOKUP(AT1,参数输入!$BX$23:$CZ$63,27,0)</f>
        <v>18.86</v>
      </c>
      <c r="AU27" s="53">
        <f>VLOOKUP(AU1,参数输入!$BX$23:$CZ$63,27,0)</f>
        <v>18.86</v>
      </c>
      <c r="AV27" s="53">
        <f>VLOOKUP(AV1,参数输入!$BX$23:$CZ$63,27,0)</f>
        <v>18.86</v>
      </c>
    </row>
    <row r="28" spans="1:48" ht="15">
      <c r="A28" s="9" t="s">
        <v>10</v>
      </c>
      <c r="B28" s="10" t="s">
        <v>5</v>
      </c>
      <c r="C28" s="9" t="s">
        <v>21</v>
      </c>
      <c r="D28" s="10" t="s">
        <v>20</v>
      </c>
      <c r="E28" s="9" t="s">
        <v>18</v>
      </c>
      <c r="F28" s="9" t="s">
        <v>29</v>
      </c>
      <c r="G28" s="11" t="s">
        <v>31</v>
      </c>
      <c r="H28" s="21">
        <f>VLOOKUP(H1,参数输入!$BX$23:$CZ$63,28,0)</f>
        <v>58.5</v>
      </c>
      <c r="I28" s="21">
        <f>VLOOKUP(I1,参数输入!$BX$23:$CZ$63,28,0)</f>
        <v>58.5</v>
      </c>
      <c r="J28" s="21">
        <f>VLOOKUP(J1,参数输入!$BX$23:$CZ$63,28,0)</f>
        <v>58.5</v>
      </c>
      <c r="K28" s="21">
        <f>VLOOKUP(K1,参数输入!$BX$23:$CZ$63,28,0)</f>
        <v>58.5</v>
      </c>
      <c r="L28" s="21">
        <f>VLOOKUP(L1,参数输入!$BX$23:$CZ$63,28,0)</f>
        <v>58.5</v>
      </c>
      <c r="M28" s="21">
        <f>VLOOKUP(M1,参数输入!$BX$23:$CZ$63,28,0)</f>
        <v>58.5</v>
      </c>
      <c r="N28" s="21">
        <f>VLOOKUP(N1,参数输入!$BX$23:$CZ$63,28,0)</f>
        <v>58.5</v>
      </c>
      <c r="O28" s="21">
        <f>VLOOKUP(O1,参数输入!$BX$23:$CZ$63,28,0)</f>
        <v>58.5</v>
      </c>
      <c r="P28" s="21">
        <f>VLOOKUP(P1,参数输入!$BX$23:$CZ$63,28,0)</f>
        <v>58.5</v>
      </c>
      <c r="Q28" s="21">
        <f>VLOOKUP(Q1,参数输入!$BX$23:$CZ$63,28,0)</f>
        <v>58.5</v>
      </c>
      <c r="R28" s="21">
        <f>VLOOKUP(R1,参数输入!$BX$23:$CZ$63,28,0)</f>
        <v>58.5</v>
      </c>
      <c r="S28" s="21">
        <f>VLOOKUP(S1,参数输入!$BX$23:$CZ$63,28,0)</f>
        <v>58.5</v>
      </c>
      <c r="T28" s="21">
        <f>VLOOKUP(T1,参数输入!$BX$23:$CZ$63,28,0)</f>
        <v>58.5</v>
      </c>
      <c r="U28" s="21">
        <f>VLOOKUP(U1,参数输入!$BX$23:$CZ$63,28,0)</f>
        <v>58.5</v>
      </c>
      <c r="V28" s="21">
        <f>VLOOKUP(V1,参数输入!$BX$23:$CZ$63,28,0)</f>
        <v>58.5</v>
      </c>
      <c r="W28" s="21">
        <f>VLOOKUP(W1,参数输入!$BX$23:$CZ$63,28,0)</f>
        <v>58.5</v>
      </c>
      <c r="X28" s="21">
        <f>VLOOKUP(X1,参数输入!$BX$23:$CZ$63,28,0)</f>
        <v>58.5</v>
      </c>
      <c r="Y28" s="21">
        <f>VLOOKUP(Y1,参数输入!$BX$23:$CZ$63,28,0)</f>
        <v>58.5</v>
      </c>
      <c r="Z28" s="21">
        <f>VLOOKUP(Z1,参数输入!$BX$23:$CZ$63,28,0)</f>
        <v>58.5</v>
      </c>
      <c r="AA28" s="21">
        <f>VLOOKUP(AA1,参数输入!$BX$23:$CZ$63,28,0)</f>
        <v>58.5</v>
      </c>
      <c r="AB28" s="21">
        <f>VLOOKUP(AB1,参数输入!$BX$23:$CZ$63,28,0)</f>
        <v>58.5</v>
      </c>
      <c r="AC28" s="21">
        <f>VLOOKUP(AC1,参数输入!$BX$23:$CZ$63,28,0)</f>
        <v>58.5</v>
      </c>
      <c r="AD28" s="21">
        <f>VLOOKUP(AD1,参数输入!$BX$23:$CZ$63,28,0)</f>
        <v>58.5</v>
      </c>
      <c r="AE28" s="21">
        <f>VLOOKUP(AE1,参数输入!$BX$23:$CZ$63,28,0)</f>
        <v>58.5</v>
      </c>
      <c r="AF28" s="21">
        <f>VLOOKUP(AF1,参数输入!$BX$23:$CZ$63,28,0)</f>
        <v>58.5</v>
      </c>
      <c r="AG28" s="21">
        <f>VLOOKUP(AG1,参数输入!$BX$23:$CZ$63,28,0)</f>
        <v>58.5</v>
      </c>
      <c r="AH28" s="21">
        <f>VLOOKUP(AH1,参数输入!$BX$23:$CZ$63,28,0)</f>
        <v>58.5</v>
      </c>
      <c r="AI28" s="21">
        <f>VLOOKUP(AI1,参数输入!$BX$23:$CZ$63,28,0)</f>
        <v>58.5</v>
      </c>
      <c r="AJ28" s="21">
        <f>VLOOKUP(AJ1,参数输入!$BX$23:$CZ$63,28,0)</f>
        <v>58.5</v>
      </c>
      <c r="AK28" s="21">
        <f>VLOOKUP(AK1,参数输入!$BX$23:$CZ$63,28,0)</f>
        <v>58.5</v>
      </c>
      <c r="AL28" s="21">
        <f>VLOOKUP(AL1,参数输入!$BX$23:$CZ$63,28,0)</f>
        <v>58.5</v>
      </c>
      <c r="AM28" s="21">
        <f>VLOOKUP(AM1,参数输入!$BX$23:$CZ$63,28,0)</f>
        <v>58.5</v>
      </c>
      <c r="AN28" s="21">
        <f>VLOOKUP(AN1,参数输入!$BX$23:$CZ$63,28,0)</f>
        <v>58.5</v>
      </c>
      <c r="AO28" s="21">
        <f>VLOOKUP(AO1,参数输入!$BX$23:$CZ$63,28,0)</f>
        <v>58.5</v>
      </c>
      <c r="AP28" s="21">
        <f>VLOOKUP(AP1,参数输入!$BX$23:$CZ$63,28,0)</f>
        <v>58.5</v>
      </c>
      <c r="AQ28" s="21">
        <f>VLOOKUP(AQ1,参数输入!$BX$23:$CZ$63,28,0)</f>
        <v>58.5</v>
      </c>
      <c r="AR28" s="21">
        <f>VLOOKUP(AR1,参数输入!$BX$23:$CZ$63,28,0)</f>
        <v>58.5</v>
      </c>
      <c r="AS28" s="21">
        <f>VLOOKUP(AS1,参数输入!$BX$23:$CZ$63,28,0)</f>
        <v>58.5</v>
      </c>
      <c r="AT28" s="21">
        <f>VLOOKUP(AT1,参数输入!$BX$23:$CZ$63,28,0)</f>
        <v>58.5</v>
      </c>
      <c r="AU28" s="53">
        <f>VLOOKUP(AU1,参数输入!$BX$23:$CZ$63,28,0)</f>
        <v>58.5</v>
      </c>
      <c r="AV28" s="53">
        <f>VLOOKUP(AV1,参数输入!$BX$23:$CZ$63,28,0)</f>
        <v>58.5</v>
      </c>
    </row>
    <row r="29" spans="1:48" ht="15">
      <c r="A29" s="9" t="s">
        <v>10</v>
      </c>
      <c r="B29" s="10" t="s">
        <v>6</v>
      </c>
      <c r="C29" s="9" t="s">
        <v>21</v>
      </c>
      <c r="D29" s="10" t="s">
        <v>20</v>
      </c>
      <c r="E29" s="9" t="s">
        <v>19</v>
      </c>
      <c r="F29" s="9" t="s">
        <v>29</v>
      </c>
      <c r="G29" s="11" t="s">
        <v>32</v>
      </c>
      <c r="H29" s="21">
        <f>VLOOKUP(H1,参数输入!$BX$23:$CZ$63,29,0)</f>
        <v>12</v>
      </c>
      <c r="I29" s="21">
        <f>VLOOKUP(I1,参数输入!$BX$23:$CZ$63,29,0)</f>
        <v>11.8</v>
      </c>
      <c r="J29" s="21">
        <f>VLOOKUP(J1,参数输入!$BX$23:$CZ$63,29,0)</f>
        <v>11.600000000000001</v>
      </c>
      <c r="K29" s="21">
        <f>VLOOKUP(K1,参数输入!$BX$23:$CZ$63,29,0)</f>
        <v>11.400000000000002</v>
      </c>
      <c r="L29" s="21">
        <f>VLOOKUP(L1,参数输入!$BX$23:$CZ$63,29,0)</f>
        <v>11.200000000000003</v>
      </c>
      <c r="M29" s="21">
        <f>VLOOKUP(M1,参数输入!$BX$23:$CZ$63,29,0)</f>
        <v>11</v>
      </c>
      <c r="N29" s="21">
        <f>VLOOKUP(N1,参数输入!$BX$23:$CZ$63,29,0)</f>
        <v>10.9</v>
      </c>
      <c r="O29" s="21">
        <f>VLOOKUP(O1,参数输入!$BX$23:$CZ$63,29,0)</f>
        <v>10.8</v>
      </c>
      <c r="P29" s="21">
        <f>VLOOKUP(P1,参数输入!$BX$23:$CZ$63,29,0)</f>
        <v>10.700000000000001</v>
      </c>
      <c r="Q29" s="21">
        <f>VLOOKUP(Q1,参数输入!$BX$23:$CZ$63,29,0)</f>
        <v>10.600000000000001</v>
      </c>
      <c r="R29" s="21">
        <f>VLOOKUP(R1,参数输入!$BX$23:$CZ$63,29,0)</f>
        <v>10.5</v>
      </c>
      <c r="S29" s="21">
        <f>VLOOKUP(S1,参数输入!$BX$23:$CZ$63,29,0)</f>
        <v>10.4</v>
      </c>
      <c r="T29" s="21">
        <f>VLOOKUP(T1,参数输入!$BX$23:$CZ$63,29,0)</f>
        <v>10.3</v>
      </c>
      <c r="U29" s="21">
        <f>VLOOKUP(U1,参数输入!$BX$23:$CZ$63,29,0)</f>
        <v>10.200000000000001</v>
      </c>
      <c r="V29" s="21">
        <f>VLOOKUP(V1,参数输入!$BX$23:$CZ$63,29,0)</f>
        <v>10.100000000000001</v>
      </c>
      <c r="W29" s="21">
        <f>VLOOKUP(W1,参数输入!$BX$23:$CZ$63,29,0)</f>
        <v>10</v>
      </c>
      <c r="X29" s="21">
        <f>VLOOKUP(X1,参数输入!$BX$23:$CZ$63,29,0)</f>
        <v>10</v>
      </c>
      <c r="Y29" s="21">
        <f>VLOOKUP(Y1,参数输入!$BX$23:$CZ$63,29,0)</f>
        <v>10</v>
      </c>
      <c r="Z29" s="21">
        <f>VLOOKUP(Z1,参数输入!$BX$23:$CZ$63,29,0)</f>
        <v>10</v>
      </c>
      <c r="AA29" s="21">
        <f>VLOOKUP(AA1,参数输入!$BX$23:$CZ$63,29,0)</f>
        <v>10</v>
      </c>
      <c r="AB29" s="21">
        <f>VLOOKUP(AB1,参数输入!$BX$23:$CZ$63,29,0)</f>
        <v>10</v>
      </c>
      <c r="AC29" s="21">
        <f>VLOOKUP(AC1,参数输入!$BX$23:$CZ$63,29,0)</f>
        <v>10</v>
      </c>
      <c r="AD29" s="21">
        <f>VLOOKUP(AD1,参数输入!$BX$23:$CZ$63,29,0)</f>
        <v>10</v>
      </c>
      <c r="AE29" s="21">
        <f>VLOOKUP(AE1,参数输入!$BX$23:$CZ$63,29,0)</f>
        <v>10</v>
      </c>
      <c r="AF29" s="21">
        <f>VLOOKUP(AF1,参数输入!$BX$23:$CZ$63,29,0)</f>
        <v>10</v>
      </c>
      <c r="AG29" s="21">
        <f>VLOOKUP(AG1,参数输入!$BX$23:$CZ$63,29,0)</f>
        <v>10</v>
      </c>
      <c r="AH29" s="21">
        <f>VLOOKUP(AH1,参数输入!$BX$23:$CZ$63,29,0)</f>
        <v>10</v>
      </c>
      <c r="AI29" s="21">
        <f>VLOOKUP(AI1,参数输入!$BX$23:$CZ$63,29,0)</f>
        <v>10</v>
      </c>
      <c r="AJ29" s="21">
        <f>VLOOKUP(AJ1,参数输入!$BX$23:$CZ$63,29,0)</f>
        <v>10</v>
      </c>
      <c r="AK29" s="21">
        <f>VLOOKUP(AK1,参数输入!$BX$23:$CZ$63,29,0)</f>
        <v>10</v>
      </c>
      <c r="AL29" s="21">
        <f>VLOOKUP(AL1,参数输入!$BX$23:$CZ$63,29,0)</f>
        <v>10</v>
      </c>
      <c r="AM29" s="21">
        <f>VLOOKUP(AM1,参数输入!$BX$23:$CZ$63,29,0)</f>
        <v>10</v>
      </c>
      <c r="AN29" s="21">
        <f>VLOOKUP(AN1,参数输入!$BX$23:$CZ$63,29,0)</f>
        <v>10</v>
      </c>
      <c r="AO29" s="21">
        <f>VLOOKUP(AO1,参数输入!$BX$23:$CZ$63,29,0)</f>
        <v>10</v>
      </c>
      <c r="AP29" s="21">
        <f>VLOOKUP(AP1,参数输入!$BX$23:$CZ$63,29,0)</f>
        <v>10</v>
      </c>
      <c r="AQ29" s="21">
        <f>VLOOKUP(AQ1,参数输入!$BX$23:$CZ$63,29,0)</f>
        <v>10</v>
      </c>
      <c r="AR29" s="21">
        <f>VLOOKUP(AR1,参数输入!$BX$23:$CZ$63,29,0)</f>
        <v>10</v>
      </c>
      <c r="AS29" s="21">
        <f>VLOOKUP(AS1,参数输入!$BX$23:$CZ$63,29,0)</f>
        <v>10</v>
      </c>
      <c r="AT29" s="21">
        <f>VLOOKUP(AT1,参数输入!$BX$23:$CZ$63,29,0)</f>
        <v>10</v>
      </c>
      <c r="AU29" s="53">
        <f>VLOOKUP(AU1,参数输入!$BX$23:$CZ$63,29,0)</f>
        <v>10</v>
      </c>
      <c r="AV29" s="53">
        <f>VLOOKUP(AV1,参数输入!$BX$23:$CZ$63,29,0)</f>
        <v>10</v>
      </c>
    </row>
  </sheetData>
  <phoneticPr fontId="4" type="noConversion"/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01C8DA0-E77B-443E-933C-F7DAD98C9084}">
  <dimension ref="A1:AP29"/>
  <sheetViews>
    <sheetView workbookViewId="0">
      <selection activeCell="M37" sqref="M37"/>
    </sheetView>
  </sheetViews>
  <sheetFormatPr defaultRowHeight="14.25"/>
  <cols>
    <col min="1" max="1" width="11" bestFit="1" customWidth="1"/>
    <col min="2" max="2" width="10.375" bestFit="1" customWidth="1"/>
    <col min="4" max="4" width="9" style="71"/>
  </cols>
  <sheetData>
    <row r="1" spans="1:10">
      <c r="B1" t="s">
        <v>146</v>
      </c>
      <c r="C1" t="s">
        <v>147</v>
      </c>
      <c r="E1" t="s">
        <v>153</v>
      </c>
      <c r="F1" t="s">
        <v>161</v>
      </c>
    </row>
    <row r="2" spans="1:10">
      <c r="B2">
        <v>100</v>
      </c>
      <c r="C2">
        <v>62.137119200000001</v>
      </c>
      <c r="E2">
        <v>1</v>
      </c>
      <c r="F2">
        <v>0.94781711999999996</v>
      </c>
    </row>
    <row r="3" spans="1:10">
      <c r="B3" t="s">
        <v>152</v>
      </c>
      <c r="C3" t="s">
        <v>153</v>
      </c>
      <c r="D3" s="71" t="s">
        <v>161</v>
      </c>
    </row>
    <row r="4" spans="1:10">
      <c r="A4" t="s">
        <v>148</v>
      </c>
      <c r="B4">
        <v>1</v>
      </c>
      <c r="C4" s="70">
        <v>3600</v>
      </c>
      <c r="D4" s="71">
        <f>C4/F2</f>
        <v>3798.2010706875608</v>
      </c>
      <c r="G4" t="s">
        <v>163</v>
      </c>
      <c r="H4" t="s">
        <v>162</v>
      </c>
      <c r="I4" t="s">
        <v>159</v>
      </c>
      <c r="J4" t="s">
        <v>158</v>
      </c>
    </row>
    <row r="5" spans="1:10">
      <c r="B5" t="s">
        <v>158</v>
      </c>
      <c r="C5" s="70" t="s">
        <v>153</v>
      </c>
      <c r="F5" s="67" t="s">
        <v>154</v>
      </c>
      <c r="G5" s="68" t="s">
        <v>155</v>
      </c>
      <c r="H5" s="68">
        <v>430.7</v>
      </c>
      <c r="I5" t="s">
        <v>164</v>
      </c>
      <c r="J5">
        <v>0.73</v>
      </c>
    </row>
    <row r="6" spans="1:10">
      <c r="A6" t="s">
        <v>149</v>
      </c>
      <c r="B6">
        <v>1</v>
      </c>
      <c r="C6" s="70">
        <f>H5*10^2*J5</f>
        <v>31441.1</v>
      </c>
      <c r="D6" s="71">
        <f>C6/F2</f>
        <v>33172.116578776295</v>
      </c>
      <c r="F6" s="67" t="s">
        <v>156</v>
      </c>
      <c r="G6" s="68" t="s">
        <v>155</v>
      </c>
      <c r="H6" s="68">
        <v>426.52</v>
      </c>
      <c r="I6" t="s">
        <v>164</v>
      </c>
      <c r="J6">
        <v>0.84</v>
      </c>
    </row>
    <row r="7" spans="1:10">
      <c r="A7" t="s">
        <v>150</v>
      </c>
      <c r="B7">
        <v>1</v>
      </c>
      <c r="C7" s="70">
        <f>H6*100*J6</f>
        <v>35827.68</v>
      </c>
      <c r="D7" s="71">
        <f>C7/F2</f>
        <v>37800.203482292032</v>
      </c>
      <c r="F7" s="69" t="s">
        <v>157</v>
      </c>
      <c r="G7" s="68" t="s">
        <v>155</v>
      </c>
      <c r="H7" s="68">
        <v>514.34</v>
      </c>
      <c r="I7" t="s">
        <v>164</v>
      </c>
      <c r="J7">
        <v>0.45</v>
      </c>
    </row>
    <row r="8" spans="1:10">
      <c r="A8" t="s">
        <v>160</v>
      </c>
      <c r="B8">
        <v>1</v>
      </c>
      <c r="C8" s="70">
        <f>H7*100*J7</f>
        <v>23145.3</v>
      </c>
      <c r="D8" s="71">
        <f>C8/F2</f>
        <v>24419.584233718</v>
      </c>
    </row>
    <row r="9" spans="1:10">
      <c r="B9" t="s">
        <v>164</v>
      </c>
      <c r="C9" t="s">
        <v>153</v>
      </c>
      <c r="D9" s="71" t="s">
        <v>161</v>
      </c>
    </row>
    <row r="10" spans="1:10">
      <c r="A10" t="s">
        <v>151</v>
      </c>
      <c r="B10">
        <v>1</v>
      </c>
      <c r="C10">
        <v>142000</v>
      </c>
      <c r="D10" s="71">
        <f>C10/F2</f>
        <v>149817.93112156491</v>
      </c>
    </row>
    <row r="13" spans="1:10">
      <c r="C13" s="71" t="s">
        <v>165</v>
      </c>
    </row>
    <row r="14" spans="1:10" ht="15">
      <c r="A14" s="4" t="s">
        <v>13</v>
      </c>
      <c r="B14" s="11" t="s">
        <v>33</v>
      </c>
      <c r="C14" s="72">
        <f>D4/C2</f>
        <v>61.12612106239326</v>
      </c>
    </row>
    <row r="15" spans="1:10" ht="15">
      <c r="A15" s="4" t="s">
        <v>14</v>
      </c>
      <c r="B15" s="11" t="s">
        <v>31</v>
      </c>
      <c r="C15" s="72">
        <f>D8/C2</f>
        <v>392.99511384039187</v>
      </c>
    </row>
    <row r="16" spans="1:10" ht="15">
      <c r="A16" s="4" t="s">
        <v>15</v>
      </c>
      <c r="B16" s="11" t="s">
        <v>31</v>
      </c>
      <c r="C16" s="72">
        <f>D6/C2</f>
        <v>533.85346803744801</v>
      </c>
    </row>
    <row r="17" spans="1:42" ht="15">
      <c r="A17" s="4" t="s">
        <v>16</v>
      </c>
      <c r="B17" s="11" t="s">
        <v>31</v>
      </c>
      <c r="C17" s="72">
        <f>D7/C2</f>
        <v>608.3353069624128</v>
      </c>
    </row>
    <row r="18" spans="1:42" ht="15">
      <c r="A18" s="4" t="s">
        <v>17</v>
      </c>
      <c r="B18" s="11" t="s">
        <v>31</v>
      </c>
      <c r="C18" s="72">
        <f>D6/C2</f>
        <v>533.85346803744801</v>
      </c>
    </row>
    <row r="19" spans="1:42" ht="15">
      <c r="A19" s="4" t="s">
        <v>18</v>
      </c>
      <c r="B19" s="11" t="s">
        <v>31</v>
      </c>
      <c r="C19" s="72">
        <f>D8/C2</f>
        <v>392.99511384039187</v>
      </c>
    </row>
    <row r="20" spans="1:42" ht="15">
      <c r="A20" s="4" t="s">
        <v>19</v>
      </c>
      <c r="B20" s="11" t="s">
        <v>32</v>
      </c>
      <c r="C20" s="70">
        <f>D10/C2</f>
        <v>2411.0858863499566</v>
      </c>
    </row>
    <row r="22" spans="1:42">
      <c r="A22" s="76" t="s">
        <v>168</v>
      </c>
    </row>
    <row r="23" spans="1:42" s="78" customFormat="1">
      <c r="A23" s="77" t="s">
        <v>170</v>
      </c>
      <c r="B23" s="77">
        <v>2020</v>
      </c>
      <c r="C23" s="74">
        <v>2021</v>
      </c>
      <c r="D23" s="77">
        <v>2022</v>
      </c>
      <c r="E23" s="74">
        <v>2023</v>
      </c>
      <c r="F23" s="77">
        <v>2024</v>
      </c>
      <c r="G23" s="74">
        <v>2025</v>
      </c>
      <c r="H23" s="77">
        <v>2026</v>
      </c>
      <c r="I23" s="74">
        <v>2027</v>
      </c>
      <c r="J23" s="77">
        <v>2028</v>
      </c>
      <c r="K23" s="74">
        <v>2029</v>
      </c>
      <c r="L23" s="77">
        <v>2030</v>
      </c>
      <c r="M23" s="74">
        <v>2031</v>
      </c>
      <c r="N23" s="77">
        <v>2032</v>
      </c>
      <c r="O23" s="74">
        <v>2033</v>
      </c>
      <c r="P23" s="77">
        <v>2034</v>
      </c>
      <c r="Q23" s="74">
        <v>2035</v>
      </c>
      <c r="R23" s="77">
        <v>2036</v>
      </c>
      <c r="S23" s="74">
        <v>2037</v>
      </c>
      <c r="T23" s="77">
        <v>2038</v>
      </c>
      <c r="U23" s="74">
        <v>2039</v>
      </c>
      <c r="V23" s="77">
        <v>2040</v>
      </c>
      <c r="W23" s="74">
        <v>2041</v>
      </c>
      <c r="X23" s="77">
        <v>2042</v>
      </c>
      <c r="Y23" s="74">
        <v>2043</v>
      </c>
      <c r="Z23" s="77">
        <v>2044</v>
      </c>
      <c r="AA23" s="74">
        <v>2045</v>
      </c>
      <c r="AB23" s="77">
        <v>2046</v>
      </c>
      <c r="AC23" s="74">
        <v>2047</v>
      </c>
      <c r="AD23" s="77">
        <v>2048</v>
      </c>
      <c r="AE23" s="74">
        <v>2049</v>
      </c>
      <c r="AF23" s="77">
        <v>2050</v>
      </c>
      <c r="AG23" s="77">
        <v>2051</v>
      </c>
      <c r="AH23" s="77">
        <v>2052</v>
      </c>
      <c r="AI23" s="77">
        <v>2053</v>
      </c>
      <c r="AJ23" s="77">
        <v>2054</v>
      </c>
      <c r="AK23" s="77">
        <v>2055</v>
      </c>
      <c r="AL23" s="77">
        <v>2056</v>
      </c>
      <c r="AM23" s="77">
        <v>2057</v>
      </c>
      <c r="AN23" s="77">
        <v>2058</v>
      </c>
      <c r="AO23" s="77">
        <v>2059</v>
      </c>
      <c r="AP23" s="77">
        <v>2060</v>
      </c>
    </row>
    <row r="24" spans="1:42">
      <c r="A24" s="73" t="s">
        <v>166</v>
      </c>
      <c r="B24" s="75">
        <v>1.67</v>
      </c>
      <c r="C24" s="75">
        <v>1.67</v>
      </c>
      <c r="D24" s="75">
        <v>1.67</v>
      </c>
      <c r="E24" s="75">
        <v>1.67</v>
      </c>
      <c r="F24" s="75">
        <v>1.67</v>
      </c>
      <c r="G24" s="75">
        <v>1.67</v>
      </c>
      <c r="H24" s="75">
        <v>1.67</v>
      </c>
      <c r="I24" s="75">
        <v>1.67</v>
      </c>
      <c r="J24" s="75">
        <v>1.67</v>
      </c>
      <c r="K24" s="75">
        <v>1.67</v>
      </c>
      <c r="L24" s="75">
        <v>1.67</v>
      </c>
      <c r="M24" s="75">
        <v>1.67</v>
      </c>
      <c r="N24" s="75">
        <v>1.67</v>
      </c>
      <c r="O24" s="75">
        <v>1.67</v>
      </c>
      <c r="P24" s="75">
        <v>1.67</v>
      </c>
      <c r="Q24" s="75">
        <v>1.67</v>
      </c>
      <c r="R24" s="75">
        <v>1.67</v>
      </c>
      <c r="S24" s="75">
        <v>1.67</v>
      </c>
      <c r="T24" s="75">
        <v>1.67</v>
      </c>
      <c r="U24" s="75">
        <v>1.67</v>
      </c>
      <c r="V24" s="75">
        <v>1.67</v>
      </c>
      <c r="W24" s="75">
        <v>1.67</v>
      </c>
      <c r="X24" s="75">
        <v>1.67</v>
      </c>
      <c r="Y24" s="75">
        <v>1.67</v>
      </c>
      <c r="Z24" s="75">
        <v>1.67</v>
      </c>
      <c r="AA24" s="75">
        <v>1.67</v>
      </c>
      <c r="AB24" s="75">
        <v>1.67</v>
      </c>
      <c r="AC24" s="75">
        <v>1.67</v>
      </c>
      <c r="AD24" s="75">
        <v>1.67</v>
      </c>
      <c r="AE24" s="75">
        <v>1.67</v>
      </c>
      <c r="AF24" s="75">
        <v>1.67</v>
      </c>
      <c r="AG24" s="75">
        <v>1.67</v>
      </c>
      <c r="AH24" s="75">
        <v>1.67</v>
      </c>
      <c r="AI24" s="75">
        <v>1.67</v>
      </c>
      <c r="AJ24" s="75">
        <v>1.67</v>
      </c>
      <c r="AK24" s="75">
        <v>1.67</v>
      </c>
      <c r="AL24" s="75">
        <v>1.67</v>
      </c>
      <c r="AM24" s="75">
        <v>1.67</v>
      </c>
      <c r="AN24" s="75">
        <v>1.67</v>
      </c>
      <c r="AO24" s="75">
        <v>1.67</v>
      </c>
      <c r="AP24" s="75">
        <v>1.67</v>
      </c>
    </row>
    <row r="25" spans="1:42">
      <c r="A25" s="73" t="s">
        <v>167</v>
      </c>
      <c r="B25" s="75">
        <v>21.196137258578663</v>
      </c>
      <c r="C25" s="75">
        <v>21.196137258578663</v>
      </c>
      <c r="D25" s="75">
        <v>21.196137258578663</v>
      </c>
      <c r="E25" s="75">
        <v>21.196137258578663</v>
      </c>
      <c r="F25" s="75">
        <v>21.196137258578663</v>
      </c>
      <c r="G25" s="75">
        <v>21.196137258578663</v>
      </c>
      <c r="H25" s="75">
        <v>21.196137258578663</v>
      </c>
      <c r="I25" s="75">
        <v>21.196137258578663</v>
      </c>
      <c r="J25" s="75">
        <v>21.196137258578663</v>
      </c>
      <c r="K25" s="75">
        <v>21.196137258578663</v>
      </c>
      <c r="L25" s="75">
        <v>21.196137258578663</v>
      </c>
      <c r="M25" s="75">
        <v>21.196137258578663</v>
      </c>
      <c r="N25" s="75">
        <v>21.196137258578663</v>
      </c>
      <c r="O25" s="75">
        <v>21.196137258578663</v>
      </c>
      <c r="P25" s="75">
        <v>21.196137258578663</v>
      </c>
      <c r="Q25" s="75">
        <v>21.196137258578663</v>
      </c>
      <c r="R25" s="75">
        <v>21.196137258578663</v>
      </c>
      <c r="S25" s="75">
        <v>21.196137258578663</v>
      </c>
      <c r="T25" s="75">
        <v>21.196137258578663</v>
      </c>
      <c r="U25" s="75">
        <v>21.196137258578663</v>
      </c>
      <c r="V25" s="75">
        <v>21.196137258578663</v>
      </c>
      <c r="W25" s="75">
        <v>21.196137258578663</v>
      </c>
      <c r="X25" s="75">
        <v>21.196137258578663</v>
      </c>
      <c r="Y25" s="75">
        <v>21.196137258578663</v>
      </c>
      <c r="Z25" s="75">
        <v>21.196137258578663</v>
      </c>
      <c r="AA25" s="75">
        <v>21.196137258578663</v>
      </c>
      <c r="AB25" s="75">
        <v>21.196137258578663</v>
      </c>
      <c r="AC25" s="75">
        <v>21.196137258578663</v>
      </c>
      <c r="AD25" s="75">
        <v>21.196137258578663</v>
      </c>
      <c r="AE25" s="75">
        <v>21.196137258578663</v>
      </c>
      <c r="AF25" s="75">
        <v>21.196137258578663</v>
      </c>
      <c r="AG25" s="75">
        <v>21.196137258578663</v>
      </c>
      <c r="AH25" s="75">
        <v>21.196137258578663</v>
      </c>
      <c r="AI25" s="75">
        <v>21.196137258578663</v>
      </c>
      <c r="AJ25" s="75">
        <v>21.196137258578663</v>
      </c>
      <c r="AK25" s="75">
        <v>21.196137258578663</v>
      </c>
      <c r="AL25" s="75">
        <v>21.196137258578663</v>
      </c>
      <c r="AM25" s="75">
        <v>21.196137258578663</v>
      </c>
      <c r="AN25" s="75">
        <v>21.196137258578663</v>
      </c>
      <c r="AO25" s="75">
        <v>21.196137258578663</v>
      </c>
      <c r="AP25" s="75">
        <v>21.196137258578663</v>
      </c>
    </row>
    <row r="27" spans="1:42" s="78" customFormat="1">
      <c r="A27" s="77" t="s">
        <v>169</v>
      </c>
      <c r="B27" s="77">
        <v>2020</v>
      </c>
      <c r="C27" s="77">
        <v>2021</v>
      </c>
      <c r="D27" s="77">
        <v>2022</v>
      </c>
      <c r="E27" s="77">
        <v>2023</v>
      </c>
      <c r="F27" s="77">
        <v>2024</v>
      </c>
      <c r="G27" s="77">
        <v>2025</v>
      </c>
      <c r="H27" s="77">
        <v>2026</v>
      </c>
      <c r="I27" s="77">
        <v>2027</v>
      </c>
      <c r="J27" s="77">
        <v>2028</v>
      </c>
      <c r="K27" s="77">
        <v>2029</v>
      </c>
      <c r="L27" s="77">
        <v>2030</v>
      </c>
      <c r="M27" s="77">
        <v>2031</v>
      </c>
      <c r="N27" s="77">
        <v>2032</v>
      </c>
      <c r="O27" s="77">
        <v>2033</v>
      </c>
      <c r="P27" s="77">
        <v>2034</v>
      </c>
      <c r="Q27" s="77">
        <v>2035</v>
      </c>
      <c r="R27" s="77">
        <v>2036</v>
      </c>
      <c r="S27" s="77">
        <v>2037</v>
      </c>
      <c r="T27" s="77">
        <v>2038</v>
      </c>
      <c r="U27" s="77">
        <v>2039</v>
      </c>
      <c r="V27" s="77">
        <v>2040</v>
      </c>
      <c r="W27" s="77">
        <v>2041</v>
      </c>
      <c r="X27" s="77">
        <v>2042</v>
      </c>
      <c r="Y27" s="77">
        <v>2043</v>
      </c>
      <c r="Z27" s="77">
        <v>2044</v>
      </c>
      <c r="AA27" s="77">
        <v>2045</v>
      </c>
      <c r="AB27" s="77">
        <v>2046</v>
      </c>
      <c r="AC27" s="77">
        <v>2047</v>
      </c>
      <c r="AD27" s="77">
        <v>2048</v>
      </c>
      <c r="AE27" s="77">
        <v>2049</v>
      </c>
      <c r="AF27" s="77">
        <v>2050</v>
      </c>
      <c r="AG27" s="77">
        <v>2051</v>
      </c>
      <c r="AH27" s="77">
        <v>2052</v>
      </c>
      <c r="AI27" s="77">
        <v>2053</v>
      </c>
      <c r="AJ27" s="77">
        <v>2054</v>
      </c>
      <c r="AK27" s="77">
        <v>2055</v>
      </c>
      <c r="AL27" s="77">
        <v>2056</v>
      </c>
      <c r="AM27" s="77">
        <v>2057</v>
      </c>
      <c r="AN27" s="77">
        <v>2058</v>
      </c>
      <c r="AO27" s="77">
        <v>2059</v>
      </c>
      <c r="AP27" s="77">
        <v>2060</v>
      </c>
    </row>
    <row r="28" spans="1:42">
      <c r="A28" s="96" t="s">
        <v>166</v>
      </c>
      <c r="B28" s="95">
        <v>1.2</v>
      </c>
      <c r="C28" s="95">
        <v>1.2</v>
      </c>
      <c r="D28" s="95">
        <v>1.2</v>
      </c>
      <c r="E28" s="95">
        <v>1.2</v>
      </c>
      <c r="F28" s="95">
        <v>1.2</v>
      </c>
      <c r="G28" s="95">
        <v>1.2</v>
      </c>
      <c r="H28" s="95">
        <v>1.2</v>
      </c>
      <c r="I28" s="95">
        <v>1.2</v>
      </c>
      <c r="J28" s="95">
        <v>1.2</v>
      </c>
      <c r="K28" s="95">
        <v>1.2</v>
      </c>
      <c r="L28" s="95">
        <v>1.2</v>
      </c>
      <c r="M28" s="95">
        <v>1.2</v>
      </c>
      <c r="N28" s="95">
        <v>1.2</v>
      </c>
      <c r="O28" s="95">
        <v>1.2</v>
      </c>
      <c r="P28" s="95">
        <v>1.2</v>
      </c>
      <c r="Q28" s="95">
        <v>1.2</v>
      </c>
      <c r="R28" s="95">
        <v>1.2</v>
      </c>
      <c r="S28" s="95">
        <v>1.2</v>
      </c>
      <c r="T28" s="95">
        <v>1.2</v>
      </c>
      <c r="U28" s="95">
        <v>1.2</v>
      </c>
      <c r="V28" s="95">
        <v>1.2</v>
      </c>
      <c r="W28" s="95">
        <v>1.2</v>
      </c>
      <c r="X28" s="95">
        <v>1.2</v>
      </c>
      <c r="Y28" s="95">
        <v>1.2</v>
      </c>
      <c r="Z28" s="95">
        <v>1.2</v>
      </c>
      <c r="AA28" s="95">
        <v>1.2</v>
      </c>
      <c r="AB28" s="95">
        <v>1.2</v>
      </c>
      <c r="AC28" s="95">
        <v>1.2</v>
      </c>
      <c r="AD28" s="95">
        <v>1.2</v>
      </c>
      <c r="AE28" s="95">
        <v>1.2</v>
      </c>
      <c r="AF28" s="95">
        <v>1.2</v>
      </c>
      <c r="AG28" s="95">
        <v>1.2</v>
      </c>
      <c r="AH28" s="95">
        <v>1.2</v>
      </c>
      <c r="AI28" s="95">
        <v>1.2</v>
      </c>
      <c r="AJ28" s="95">
        <v>1.2</v>
      </c>
      <c r="AK28" s="95">
        <v>1.2</v>
      </c>
      <c r="AL28" s="95">
        <v>1.2</v>
      </c>
      <c r="AM28" s="95">
        <v>1.2</v>
      </c>
      <c r="AN28" s="95">
        <v>1.2</v>
      </c>
      <c r="AO28" s="95">
        <v>1.2</v>
      </c>
      <c r="AP28" s="95">
        <v>1.2</v>
      </c>
    </row>
    <row r="29" spans="1:42">
      <c r="A29" s="96" t="s">
        <v>167</v>
      </c>
      <c r="B29" s="95">
        <v>11.4</v>
      </c>
      <c r="C29" s="95">
        <v>11.4</v>
      </c>
      <c r="D29" s="95">
        <v>11.4</v>
      </c>
      <c r="E29" s="95">
        <v>11.4</v>
      </c>
      <c r="F29" s="95">
        <v>11.4</v>
      </c>
      <c r="G29" s="95">
        <v>11.4</v>
      </c>
      <c r="H29" s="95">
        <v>11.4</v>
      </c>
      <c r="I29" s="95">
        <v>11.4</v>
      </c>
      <c r="J29" s="95">
        <v>11.4</v>
      </c>
      <c r="K29" s="95">
        <v>11.4</v>
      </c>
      <c r="L29" s="95">
        <v>11.4</v>
      </c>
      <c r="M29" s="95">
        <v>11.4</v>
      </c>
      <c r="N29" s="95">
        <v>11.4</v>
      </c>
      <c r="O29" s="95">
        <v>11.4</v>
      </c>
      <c r="P29" s="95">
        <v>11.4</v>
      </c>
      <c r="Q29" s="95">
        <v>11.4</v>
      </c>
      <c r="R29" s="95">
        <v>11.4</v>
      </c>
      <c r="S29" s="95">
        <v>11.4</v>
      </c>
      <c r="T29" s="95">
        <v>11.4</v>
      </c>
      <c r="U29" s="95">
        <v>11.4</v>
      </c>
      <c r="V29" s="95">
        <v>11.4</v>
      </c>
      <c r="W29" s="95">
        <v>11.4</v>
      </c>
      <c r="X29" s="95">
        <v>11.4</v>
      </c>
      <c r="Y29" s="95">
        <v>11.4</v>
      </c>
      <c r="Z29" s="95">
        <v>11.4</v>
      </c>
      <c r="AA29" s="95">
        <v>11.4</v>
      </c>
      <c r="AB29" s="95">
        <v>11.4</v>
      </c>
      <c r="AC29" s="95">
        <v>11.4</v>
      </c>
      <c r="AD29" s="95">
        <v>11.4</v>
      </c>
      <c r="AE29" s="95">
        <v>11.4</v>
      </c>
      <c r="AF29" s="95">
        <v>11.4</v>
      </c>
      <c r="AG29" s="95">
        <v>11.4</v>
      </c>
      <c r="AH29" s="95">
        <v>11.4</v>
      </c>
      <c r="AI29" s="95">
        <v>11.4</v>
      </c>
      <c r="AJ29" s="95">
        <v>11.4</v>
      </c>
      <c r="AK29" s="95">
        <v>11.4</v>
      </c>
      <c r="AL29" s="95">
        <v>11.4</v>
      </c>
      <c r="AM29" s="95">
        <v>11.4</v>
      </c>
      <c r="AN29" s="95">
        <v>11.4</v>
      </c>
      <c r="AO29" s="95">
        <v>11.4</v>
      </c>
      <c r="AP29" s="95">
        <v>11.4</v>
      </c>
    </row>
  </sheetData>
  <phoneticPr fontId="4" type="noConversion"/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95CB84A-5570-4738-A731-2B985B8F569B}">
  <dimension ref="A1:CI154"/>
  <sheetViews>
    <sheetView tabSelected="1" topLeftCell="A52" zoomScale="70" zoomScaleNormal="70" workbookViewId="0">
      <selection activeCell="AT144" sqref="AT144"/>
    </sheetView>
  </sheetViews>
  <sheetFormatPr defaultRowHeight="14.25"/>
  <cols>
    <col min="1" max="1" width="15" bestFit="1" customWidth="1"/>
    <col min="2" max="2" width="20.625" bestFit="1" customWidth="1"/>
    <col min="3" max="18" width="9" customWidth="1"/>
    <col min="19" max="32" width="9" hidden="1" customWidth="1"/>
    <col min="33" max="33" width="9" customWidth="1"/>
    <col min="34" max="43" width="9" hidden="1" customWidth="1"/>
    <col min="45" max="45" width="15" bestFit="1" customWidth="1"/>
    <col min="46" max="46" width="20.625" bestFit="1" customWidth="1"/>
    <col min="63" max="76" width="9" hidden="1" customWidth="1"/>
    <col min="77" max="77" width="9" customWidth="1"/>
    <col min="78" max="87" width="9" hidden="1" customWidth="1"/>
  </cols>
  <sheetData>
    <row r="1" spans="1:87">
      <c r="A1" s="3" t="s">
        <v>22</v>
      </c>
      <c r="B1" s="1" t="s">
        <v>23</v>
      </c>
      <c r="C1">
        <v>2020</v>
      </c>
      <c r="D1">
        <v>2021</v>
      </c>
      <c r="E1">
        <v>2022</v>
      </c>
      <c r="F1">
        <v>2023</v>
      </c>
      <c r="G1">
        <v>2024</v>
      </c>
      <c r="H1">
        <v>2025</v>
      </c>
      <c r="I1">
        <v>2026</v>
      </c>
      <c r="J1">
        <v>2027</v>
      </c>
      <c r="K1">
        <v>2028</v>
      </c>
      <c r="L1">
        <v>2029</v>
      </c>
      <c r="M1">
        <v>2030</v>
      </c>
      <c r="N1">
        <v>2031</v>
      </c>
      <c r="O1">
        <v>2032</v>
      </c>
      <c r="P1">
        <v>2033</v>
      </c>
      <c r="Q1">
        <v>2034</v>
      </c>
      <c r="R1">
        <v>2035</v>
      </c>
      <c r="S1">
        <v>2036</v>
      </c>
      <c r="T1">
        <v>2037</v>
      </c>
      <c r="U1">
        <v>2038</v>
      </c>
      <c r="V1">
        <v>2039</v>
      </c>
      <c r="W1">
        <v>2040</v>
      </c>
      <c r="X1">
        <v>2041</v>
      </c>
      <c r="Y1">
        <v>2042</v>
      </c>
      <c r="Z1">
        <v>2043</v>
      </c>
      <c r="AA1">
        <v>2044</v>
      </c>
      <c r="AB1">
        <v>2045</v>
      </c>
      <c r="AC1">
        <v>2046</v>
      </c>
      <c r="AD1">
        <v>2047</v>
      </c>
      <c r="AE1">
        <v>2048</v>
      </c>
      <c r="AF1">
        <v>2049</v>
      </c>
      <c r="AG1">
        <v>2050</v>
      </c>
      <c r="AH1">
        <v>2051</v>
      </c>
      <c r="AI1">
        <v>2052</v>
      </c>
      <c r="AJ1">
        <v>2053</v>
      </c>
      <c r="AK1">
        <v>2054</v>
      </c>
      <c r="AL1">
        <v>2055</v>
      </c>
      <c r="AM1">
        <v>2056</v>
      </c>
      <c r="AN1">
        <v>2057</v>
      </c>
      <c r="AO1">
        <v>2058</v>
      </c>
      <c r="AP1">
        <v>2059</v>
      </c>
      <c r="AQ1">
        <v>2060</v>
      </c>
      <c r="AS1" s="3" t="s">
        <v>22</v>
      </c>
      <c r="AT1" s="1" t="s">
        <v>23</v>
      </c>
      <c r="AU1">
        <v>2020</v>
      </c>
      <c r="AV1">
        <v>2021</v>
      </c>
      <c r="AW1">
        <v>2022</v>
      </c>
      <c r="AX1">
        <v>2023</v>
      </c>
      <c r="AY1">
        <v>2024</v>
      </c>
      <c r="AZ1">
        <v>2025</v>
      </c>
      <c r="BA1">
        <v>2026</v>
      </c>
      <c r="BB1">
        <v>2027</v>
      </c>
      <c r="BC1">
        <v>2028</v>
      </c>
      <c r="BD1">
        <v>2029</v>
      </c>
      <c r="BE1">
        <v>2030</v>
      </c>
      <c r="BF1">
        <v>2031</v>
      </c>
      <c r="BG1">
        <v>2032</v>
      </c>
      <c r="BH1">
        <v>2033</v>
      </c>
      <c r="BI1">
        <v>2034</v>
      </c>
      <c r="BJ1">
        <v>2035</v>
      </c>
      <c r="BK1">
        <v>2036</v>
      </c>
      <c r="BL1">
        <v>2037</v>
      </c>
      <c r="BM1">
        <v>2038</v>
      </c>
      <c r="BN1">
        <v>2039</v>
      </c>
      <c r="BO1">
        <v>2040</v>
      </c>
      <c r="BP1">
        <v>2041</v>
      </c>
      <c r="BQ1">
        <v>2042</v>
      </c>
      <c r="BR1">
        <v>2043</v>
      </c>
      <c r="BS1">
        <v>2044</v>
      </c>
      <c r="BT1">
        <v>2045</v>
      </c>
      <c r="BU1">
        <v>2046</v>
      </c>
      <c r="BV1">
        <v>2047</v>
      </c>
      <c r="BW1">
        <v>2048</v>
      </c>
      <c r="BX1">
        <v>2049</v>
      </c>
      <c r="BY1">
        <v>2050</v>
      </c>
      <c r="BZ1">
        <v>2051</v>
      </c>
      <c r="CA1">
        <v>2052</v>
      </c>
      <c r="CB1">
        <v>2053</v>
      </c>
      <c r="CC1">
        <v>2054</v>
      </c>
      <c r="CD1">
        <v>2055</v>
      </c>
      <c r="CE1">
        <v>2056</v>
      </c>
      <c r="CF1">
        <v>2057</v>
      </c>
      <c r="CG1">
        <v>2058</v>
      </c>
      <c r="CH1">
        <v>2059</v>
      </c>
      <c r="CI1">
        <v>2060</v>
      </c>
    </row>
    <row r="2" spans="1:87" s="79" customFormat="1">
      <c r="A2" s="80" t="s">
        <v>7</v>
      </c>
      <c r="B2" s="80" t="s">
        <v>0</v>
      </c>
      <c r="C2" s="79">
        <f>NewVehicleFE!G2</f>
        <v>2.2767135268507398E-3</v>
      </c>
      <c r="D2" s="79">
        <f>NewVehicleFE!H2</f>
        <v>2.3153018917126166E-3</v>
      </c>
      <c r="E2" s="79">
        <f>NewVehicleFE!I2</f>
        <v>2.3552208898455929E-3</v>
      </c>
      <c r="F2" s="79">
        <f>NewVehicleFE!J2</f>
        <v>2.3965405545797258E-3</v>
      </c>
      <c r="G2" s="79">
        <f>NewVehicleFE!K2</f>
        <v>2.4393359216257921E-3</v>
      </c>
      <c r="H2" s="79">
        <f>NewVehicleFE!L2</f>
        <v>2.4836874838371709E-3</v>
      </c>
      <c r="I2" s="79">
        <f>NewVehicleFE!M2</f>
        <v>2.506473607542099E-3</v>
      </c>
      <c r="J2" s="79">
        <f>NewVehicleFE!N2</f>
        <v>2.5296816965008221E-3</v>
      </c>
      <c r="K2" s="79">
        <f>NewVehicleFE!O2</f>
        <v>2.5533235815148481E-3</v>
      </c>
      <c r="L2" s="79">
        <f>NewVehicleFE!P2</f>
        <v>2.5774115398310262E-3</v>
      </c>
      <c r="M2" s="79">
        <f>NewVehicleFE!Q2</f>
        <v>2.6019583164008458E-3</v>
      </c>
      <c r="N2" s="79">
        <f>NewVehicleFE!R2</f>
        <v>2.6269771463662385E-3</v>
      </c>
      <c r="O2" s="79">
        <f>NewVehicleFE!S2</f>
        <v>2.6524817788552311E-3</v>
      </c>
      <c r="P2" s="79">
        <f>NewVehicleFE!T2</f>
        <v>2.6784865021773413E-3</v>
      </c>
      <c r="Q2" s="79">
        <f>NewVehicleFE!U2</f>
        <v>2.7050061705157303E-3</v>
      </c>
      <c r="R2" s="79">
        <f>NewVehicleFE!V2</f>
        <v>2.732056232220888E-3</v>
      </c>
      <c r="S2" s="79">
        <f>NewVehicleFE!W2</f>
        <v>2.732056232220888E-3</v>
      </c>
      <c r="T2" s="79">
        <f>NewVehicleFE!X2</f>
        <v>2.732056232220888E-3</v>
      </c>
      <c r="U2" s="79">
        <f>NewVehicleFE!Y2</f>
        <v>2.732056232220888E-3</v>
      </c>
      <c r="V2" s="79">
        <f>NewVehicleFE!Z2</f>
        <v>2.732056232220888E-3</v>
      </c>
      <c r="W2" s="79">
        <f>NewVehicleFE!AA2</f>
        <v>2.732056232220888E-3</v>
      </c>
      <c r="X2" s="79">
        <f>NewVehicleFE!AB2</f>
        <v>2.732056232220888E-3</v>
      </c>
      <c r="Y2" s="79">
        <f>NewVehicleFE!AC2</f>
        <v>2.732056232220888E-3</v>
      </c>
      <c r="Z2" s="79">
        <f>NewVehicleFE!AD2</f>
        <v>2.732056232220888E-3</v>
      </c>
      <c r="AA2" s="79">
        <f>NewVehicleFE!AE2</f>
        <v>2.732056232220888E-3</v>
      </c>
      <c r="AB2" s="79">
        <f>NewVehicleFE!AF2</f>
        <v>2.732056232220888E-3</v>
      </c>
      <c r="AC2" s="79">
        <f>NewVehicleFE!AG2</f>
        <v>2.732056232220888E-3</v>
      </c>
      <c r="AD2" s="79">
        <f>NewVehicleFE!AH2</f>
        <v>2.732056232220888E-3</v>
      </c>
      <c r="AE2" s="79">
        <f>NewVehicleFE!AI2</f>
        <v>2.732056232220888E-3</v>
      </c>
      <c r="AF2" s="79">
        <f>NewVehicleFE!AJ2</f>
        <v>2.732056232220888E-3</v>
      </c>
      <c r="AG2" s="79">
        <f>NewVehicleFE!AK2</f>
        <v>2.732056232220888E-3</v>
      </c>
      <c r="AH2" s="79">
        <f>NewVehicleFE!AL2</f>
        <v>2.732056232220888E-3</v>
      </c>
      <c r="AI2" s="79">
        <f>NewVehicleFE!AM2</f>
        <v>2.732056232220888E-3</v>
      </c>
      <c r="AJ2" s="79">
        <f>NewVehicleFE!AN2</f>
        <v>2.732056232220888E-3</v>
      </c>
      <c r="AK2" s="79">
        <f>NewVehicleFE!AO2</f>
        <v>2.732056232220888E-3</v>
      </c>
      <c r="AL2" s="79">
        <f>NewVehicleFE!AP2</f>
        <v>2.732056232220888E-3</v>
      </c>
      <c r="AM2" s="79">
        <f>NewVehicleFE!AQ2</f>
        <v>2.732056232220888E-3</v>
      </c>
      <c r="AN2" s="79">
        <f>NewVehicleFE!AR2</f>
        <v>2.732056232220888E-3</v>
      </c>
      <c r="AO2" s="79">
        <f>NewVehicleFE!AS2</f>
        <v>2.732056232220888E-3</v>
      </c>
      <c r="AP2" s="79">
        <f>NewVehicleFE!AT2</f>
        <v>2.732056232220888E-3</v>
      </c>
      <c r="AQ2" s="79">
        <f>NewVehicleFE!AU2</f>
        <v>2.732056232220888E-3</v>
      </c>
      <c r="AS2" s="80" t="s">
        <v>7</v>
      </c>
      <c r="AT2" s="80" t="s">
        <v>0</v>
      </c>
      <c r="AU2" s="79">
        <f>HistVehicleFE!G2</f>
        <v>2.2767135268507398E-3</v>
      </c>
      <c r="AV2" s="79">
        <f>HistVehicleFE!H2</f>
        <v>2.2767135268507402E-3</v>
      </c>
      <c r="AW2" s="79">
        <f>HistVehicleFE!I2</f>
        <v>2.2898702978241927E-3</v>
      </c>
      <c r="AX2" s="79">
        <f>HistVehicleFE!J2</f>
        <v>2.309786920743183E-3</v>
      </c>
      <c r="AY2" s="79">
        <f>HistVehicleFE!K2</f>
        <v>2.3348177617285755E-3</v>
      </c>
      <c r="AZ2" s="79">
        <f>HistVehicleFE!L2</f>
        <v>2.3612950474897641E-3</v>
      </c>
      <c r="BA2" s="79">
        <f>HistVehicleFE!M2</f>
        <v>2.3901540779684683E-3</v>
      </c>
      <c r="BB2" s="79">
        <f>HistVehicleFE!N2</f>
        <v>2.4156556120388684E-3</v>
      </c>
      <c r="BC2" s="79">
        <f>HistVehicleFE!O2</f>
        <v>2.4388155187812293E-3</v>
      </c>
      <c r="BD2" s="79">
        <f>HistVehicleFE!P2</f>
        <v>2.4603588012999827E-3</v>
      </c>
      <c r="BE2" s="79">
        <f>HistVehicleFE!Q2</f>
        <v>2.4825218468815091E-3</v>
      </c>
      <c r="BF2" s="79">
        <f>HistVehicleFE!R2</f>
        <v>2.5056123668998672E-3</v>
      </c>
      <c r="BG2" s="79">
        <f>HistVehicleFE!S2</f>
        <v>2.5286732985719215E-3</v>
      </c>
      <c r="BH2" s="79">
        <f>HistVehicleFE!T2</f>
        <v>2.5513515521210926E-3</v>
      </c>
      <c r="BI2" s="79">
        <f>HistVehicleFE!U2</f>
        <v>2.5735003426208417E-3</v>
      </c>
      <c r="BJ2" s="79">
        <f>HistVehicleFE!V2</f>
        <v>2.5935259406020816E-3</v>
      </c>
      <c r="BK2" s="79">
        <f>HistVehicleFE!W2</f>
        <v>2.6142561354182622E-3</v>
      </c>
      <c r="BL2" s="79">
        <f>HistVehicleFE!X2</f>
        <v>2.6321515710781679E-3</v>
      </c>
      <c r="BM2" s="79">
        <f>HistVehicleFE!Y2</f>
        <v>2.6473131717078139E-3</v>
      </c>
      <c r="BN2" s="79">
        <f>HistVehicleFE!Z2</f>
        <v>2.6605793897094285E-3</v>
      </c>
      <c r="BO2" s="79">
        <f>HistVehicleFE!AA2</f>
        <v>2.6718025928848016E-3</v>
      </c>
      <c r="BP2" s="79">
        <f>HistVehicleFE!AB2</f>
        <v>2.6814326468767515E-3</v>
      </c>
      <c r="BQ2" s="79">
        <f>HistVehicleFE!AC2</f>
        <v>2.6901081778497272E-3</v>
      </c>
      <c r="BR2" s="79">
        <f>HistVehicleFE!AD2</f>
        <v>2.6979023490570956E-3</v>
      </c>
      <c r="BS2" s="79">
        <f>HistVehicleFE!AE2</f>
        <v>2.7048459386434941E-3</v>
      </c>
      <c r="BT2" s="79">
        <f>HistVehicleFE!AF2</f>
        <v>2.7113945852040061E-3</v>
      </c>
      <c r="BU2" s="79">
        <f>HistVehicleFE!AG2</f>
        <v>2.717496395673721E-3</v>
      </c>
      <c r="BV2" s="79">
        <f>HistVehicleFE!AH2</f>
        <v>2.7229091513119256E-3</v>
      </c>
      <c r="BW2" s="79">
        <f>HistVehicleFE!AI2</f>
        <v>2.7272871161858519E-3</v>
      </c>
      <c r="BX2" s="79">
        <f>HistVehicleFE!AJ2</f>
        <v>2.730408483513443E-3</v>
      </c>
      <c r="BY2" s="79">
        <f>HistVehicleFE!AK2</f>
        <v>2.732056232220888E-3</v>
      </c>
      <c r="BZ2" s="79">
        <f>HistVehicleFE!AL2</f>
        <v>2.732056232220888E-3</v>
      </c>
      <c r="CA2" s="79">
        <f>HistVehicleFE!AM2</f>
        <v>2.732056232220888E-3</v>
      </c>
      <c r="CB2" s="79">
        <f>HistVehicleFE!AN2</f>
        <v>2.732056232220888E-3</v>
      </c>
      <c r="CC2" s="79">
        <f>HistVehicleFE!AO2</f>
        <v>2.732056232220888E-3</v>
      </c>
      <c r="CD2" s="79">
        <f>HistVehicleFE!AP2</f>
        <v>2.732056232220888E-3</v>
      </c>
      <c r="CE2" s="79">
        <f>HistVehicleFE!AQ2</f>
        <v>2.732056232220888E-3</v>
      </c>
      <c r="CF2" s="79">
        <f>HistVehicleFE!AR2</f>
        <v>2.732056232220888E-3</v>
      </c>
      <c r="CG2" s="79">
        <f>HistVehicleFE!AS2</f>
        <v>2.732056232220888E-3</v>
      </c>
      <c r="CH2" s="79">
        <f>HistVehicleFE!AT2</f>
        <v>2.732056232220888E-3</v>
      </c>
      <c r="CI2" s="79">
        <f>HistVehicleFE!AU2</f>
        <v>2.732056232220888E-3</v>
      </c>
    </row>
    <row r="3" spans="1:87" s="79" customFormat="1">
      <c r="A3" s="80" t="s">
        <v>7</v>
      </c>
      <c r="B3" s="80" t="s">
        <v>1</v>
      </c>
      <c r="C3" s="79">
        <f>NewVehicleFE!G3</f>
        <v>7.3014032656026873E-4</v>
      </c>
      <c r="D3" s="79">
        <f>NewVehicleFE!H3</f>
        <v>7.3014032656026873E-4</v>
      </c>
      <c r="E3" s="79">
        <f>NewVehicleFE!I3</f>
        <v>7.3014032656026873E-4</v>
      </c>
      <c r="F3" s="79">
        <f>NewVehicleFE!J3</f>
        <v>7.3014032656026873E-4</v>
      </c>
      <c r="G3" s="79">
        <f>NewVehicleFE!K3</f>
        <v>7.3014032656026873E-4</v>
      </c>
      <c r="H3" s="79">
        <f>NewVehicleFE!L3</f>
        <v>7.3014032656026873E-4</v>
      </c>
      <c r="I3" s="79">
        <f>NewVehicleFE!M3</f>
        <v>7.3014032656026873E-4</v>
      </c>
      <c r="J3" s="79">
        <f>NewVehicleFE!N3</f>
        <v>7.3014032656026873E-4</v>
      </c>
      <c r="K3" s="79">
        <f>NewVehicleFE!O3</f>
        <v>7.3014032656026873E-4</v>
      </c>
      <c r="L3" s="79">
        <f>NewVehicleFE!P3</f>
        <v>7.3014032656026873E-4</v>
      </c>
      <c r="M3" s="79">
        <f>NewVehicleFE!Q3</f>
        <v>7.3014032656026873E-4</v>
      </c>
      <c r="N3" s="79">
        <f>NewVehicleFE!R3</f>
        <v>7.3014032656026873E-4</v>
      </c>
      <c r="O3" s="79">
        <f>NewVehicleFE!S3</f>
        <v>7.3014032656026873E-4</v>
      </c>
      <c r="P3" s="79">
        <f>NewVehicleFE!T3</f>
        <v>7.3014032656026873E-4</v>
      </c>
      <c r="Q3" s="79">
        <f>NewVehicleFE!U3</f>
        <v>7.3014032656026873E-4</v>
      </c>
      <c r="R3" s="79">
        <f>NewVehicleFE!V3</f>
        <v>7.3014032656026873E-4</v>
      </c>
      <c r="S3" s="79">
        <f>NewVehicleFE!W3</f>
        <v>7.3014032656026873E-4</v>
      </c>
      <c r="T3" s="79">
        <f>NewVehicleFE!X3</f>
        <v>7.3014032656026873E-4</v>
      </c>
      <c r="U3" s="79">
        <f>NewVehicleFE!Y3</f>
        <v>7.3014032656026873E-4</v>
      </c>
      <c r="V3" s="79">
        <f>NewVehicleFE!Z3</f>
        <v>7.3014032656026873E-4</v>
      </c>
      <c r="W3" s="79">
        <f>NewVehicleFE!AA3</f>
        <v>7.3014032656026873E-4</v>
      </c>
      <c r="X3" s="79">
        <f>NewVehicleFE!AB3</f>
        <v>7.3014032656026873E-4</v>
      </c>
      <c r="Y3" s="79">
        <f>NewVehicleFE!AC3</f>
        <v>7.3014032656026873E-4</v>
      </c>
      <c r="Z3" s="79">
        <f>NewVehicleFE!AD3</f>
        <v>7.3014032656026873E-4</v>
      </c>
      <c r="AA3" s="79">
        <f>NewVehicleFE!AE3</f>
        <v>7.3014032656026873E-4</v>
      </c>
      <c r="AB3" s="79">
        <f>NewVehicleFE!AF3</f>
        <v>7.3014032656026873E-4</v>
      </c>
      <c r="AC3" s="79">
        <f>NewVehicleFE!AG3</f>
        <v>7.3014032656026873E-4</v>
      </c>
      <c r="AD3" s="79">
        <f>NewVehicleFE!AH3</f>
        <v>7.3014032656026873E-4</v>
      </c>
      <c r="AE3" s="79">
        <f>NewVehicleFE!AI3</f>
        <v>7.3014032656026873E-4</v>
      </c>
      <c r="AF3" s="79">
        <f>NewVehicleFE!AJ3</f>
        <v>7.3014032656026873E-4</v>
      </c>
      <c r="AG3" s="79">
        <f>NewVehicleFE!AK3</f>
        <v>7.3014032656026873E-4</v>
      </c>
      <c r="AH3" s="79">
        <f>NewVehicleFE!AL3</f>
        <v>7.3014032656026873E-4</v>
      </c>
      <c r="AI3" s="79">
        <f>NewVehicleFE!AM3</f>
        <v>7.3014032656026873E-4</v>
      </c>
      <c r="AJ3" s="79">
        <f>NewVehicleFE!AN3</f>
        <v>7.3014032656026873E-4</v>
      </c>
      <c r="AK3" s="79">
        <f>NewVehicleFE!AO3</f>
        <v>7.3014032656026873E-4</v>
      </c>
      <c r="AL3" s="79">
        <f>NewVehicleFE!AP3</f>
        <v>7.3014032656026873E-4</v>
      </c>
      <c r="AM3" s="79">
        <f>NewVehicleFE!AQ3</f>
        <v>7.3014032656026873E-4</v>
      </c>
      <c r="AN3" s="79">
        <f>NewVehicleFE!AR3</f>
        <v>7.3014032656026873E-4</v>
      </c>
      <c r="AO3" s="79">
        <f>NewVehicleFE!AS3</f>
        <v>7.3014032656026873E-4</v>
      </c>
      <c r="AP3" s="79">
        <f>NewVehicleFE!AT3</f>
        <v>7.3014032656026873E-4</v>
      </c>
      <c r="AQ3" s="79">
        <f>NewVehicleFE!AU3</f>
        <v>7.3014032656026873E-4</v>
      </c>
      <c r="AS3" s="80" t="s">
        <v>7</v>
      </c>
      <c r="AT3" s="80" t="s">
        <v>1</v>
      </c>
      <c r="AU3" s="79">
        <f>HistVehicleFE!G3</f>
        <v>7.3014032656026873E-4</v>
      </c>
      <c r="AV3" s="79">
        <f>HistVehicleFE!H3</f>
        <v>7.3014032656026873E-4</v>
      </c>
      <c r="AW3" s="79">
        <f>HistVehicleFE!I3</f>
        <v>7.3014032656026884E-4</v>
      </c>
      <c r="AX3" s="79">
        <f>HistVehicleFE!J3</f>
        <v>7.3014032656026895E-4</v>
      </c>
      <c r="AY3" s="79">
        <f>HistVehicleFE!K3</f>
        <v>7.3014032656026873E-4</v>
      </c>
      <c r="AZ3" s="79">
        <f>HistVehicleFE!L3</f>
        <v>7.3014032656026873E-4</v>
      </c>
      <c r="BA3" s="79">
        <f>HistVehicleFE!M3</f>
        <v>7.3014032656026884E-4</v>
      </c>
      <c r="BB3" s="79">
        <f>HistVehicleFE!N3</f>
        <v>7.3014032656026873E-4</v>
      </c>
      <c r="BC3" s="79">
        <f>HistVehicleFE!O3</f>
        <v>7.3014032656026841E-4</v>
      </c>
      <c r="BD3" s="79">
        <f>HistVehicleFE!P3</f>
        <v>7.3014032656026852E-4</v>
      </c>
      <c r="BE3" s="79">
        <f>HistVehicleFE!Q3</f>
        <v>7.3014032656026852E-4</v>
      </c>
      <c r="BF3" s="79">
        <f>HistVehicleFE!R3</f>
        <v>7.3014032656026873E-4</v>
      </c>
      <c r="BG3" s="79">
        <f>HistVehicleFE!S3</f>
        <v>7.3014032656026873E-4</v>
      </c>
      <c r="BH3" s="79">
        <f>HistVehicleFE!T3</f>
        <v>7.3014032656026884E-4</v>
      </c>
      <c r="BI3" s="79">
        <f>HistVehicleFE!U3</f>
        <v>7.3014032656026895E-4</v>
      </c>
      <c r="BJ3" s="79">
        <f>HistVehicleFE!V3</f>
        <v>7.3014032656026873E-4</v>
      </c>
      <c r="BK3" s="79">
        <f>HistVehicleFE!W3</f>
        <v>7.3014032656026884E-4</v>
      </c>
      <c r="BL3" s="79">
        <f>HistVehicleFE!X3</f>
        <v>7.3014032656026873E-4</v>
      </c>
      <c r="BM3" s="79">
        <f>HistVehicleFE!Y3</f>
        <v>7.3014032656026873E-4</v>
      </c>
      <c r="BN3" s="79">
        <f>HistVehicleFE!Z3</f>
        <v>7.3014032656026884E-4</v>
      </c>
      <c r="BO3" s="79">
        <f>HistVehicleFE!AA3</f>
        <v>7.3014032656026884E-4</v>
      </c>
      <c r="BP3" s="79">
        <f>HistVehicleFE!AB3</f>
        <v>7.3014032656026895E-4</v>
      </c>
      <c r="BQ3" s="79">
        <f>HistVehicleFE!AC3</f>
        <v>7.3014032656026873E-4</v>
      </c>
      <c r="BR3" s="79">
        <f>HistVehicleFE!AD3</f>
        <v>7.3014032656026873E-4</v>
      </c>
      <c r="BS3" s="79">
        <f>HistVehicleFE!AE3</f>
        <v>7.3014032656026873E-4</v>
      </c>
      <c r="BT3" s="79">
        <f>HistVehicleFE!AF3</f>
        <v>7.3014032656026873E-4</v>
      </c>
      <c r="BU3" s="79">
        <f>HistVehicleFE!AG3</f>
        <v>7.3014032656026873E-4</v>
      </c>
      <c r="BV3" s="79">
        <f>HistVehicleFE!AH3</f>
        <v>7.3014032656026884E-4</v>
      </c>
      <c r="BW3" s="79">
        <f>HistVehicleFE!AI3</f>
        <v>7.3014032656026884E-4</v>
      </c>
      <c r="BX3" s="79">
        <f>HistVehicleFE!AJ3</f>
        <v>7.3014032656026873E-4</v>
      </c>
      <c r="BY3" s="79">
        <f>HistVehicleFE!AK3</f>
        <v>7.3014032656026895E-4</v>
      </c>
      <c r="BZ3" s="79">
        <f>HistVehicleFE!AL3</f>
        <v>7.3014032656026895E-4</v>
      </c>
      <c r="CA3" s="79">
        <f>HistVehicleFE!AM3</f>
        <v>7.3014032656026895E-4</v>
      </c>
      <c r="CB3" s="79">
        <f>HistVehicleFE!AN3</f>
        <v>7.3014032656026895E-4</v>
      </c>
      <c r="CC3" s="79">
        <f>HistVehicleFE!AO3</f>
        <v>7.3014032656026895E-4</v>
      </c>
      <c r="CD3" s="79">
        <f>HistVehicleFE!AP3</f>
        <v>7.3014032656026895E-4</v>
      </c>
      <c r="CE3" s="79">
        <f>HistVehicleFE!AQ3</f>
        <v>7.3014032656026895E-4</v>
      </c>
      <c r="CF3" s="79">
        <f>HistVehicleFE!AR3</f>
        <v>7.3014032656026895E-4</v>
      </c>
      <c r="CG3" s="79">
        <f>HistVehicleFE!AS3</f>
        <v>7.3014032656026895E-4</v>
      </c>
      <c r="CH3" s="79">
        <f>HistVehicleFE!AT3</f>
        <v>7.3014032656026895E-4</v>
      </c>
      <c r="CI3" s="79">
        <f>HistVehicleFE!AU3</f>
        <v>7.3014032656026895E-4</v>
      </c>
    </row>
    <row r="4" spans="1:87" s="79" customFormat="1">
      <c r="A4" s="80" t="s">
        <v>7</v>
      </c>
      <c r="B4" s="80" t="s">
        <v>2</v>
      </c>
      <c r="C4" s="79">
        <f>NewVehicleFE!G4</f>
        <v>4.7253764587232148E-4</v>
      </c>
      <c r="D4" s="79">
        <f>NewVehicleFE!H4</f>
        <v>4.8756222189444643E-4</v>
      </c>
      <c r="E4" s="79">
        <f>NewVehicleFE!I4</f>
        <v>5.0357360200817259E-4</v>
      </c>
      <c r="F4" s="79">
        <f>NewVehicleFE!J4</f>
        <v>5.2067230620418908E-4</v>
      </c>
      <c r="G4" s="79">
        <f>NewVehicleFE!K4</f>
        <v>5.389729868495465E-4</v>
      </c>
      <c r="H4" s="79">
        <f>NewVehicleFE!L4</f>
        <v>5.586070027990658E-4</v>
      </c>
      <c r="I4" s="79">
        <f>NewVehicleFE!M4</f>
        <v>5.7503662052845014E-4</v>
      </c>
      <c r="J4" s="79">
        <f>NewVehicleFE!N4</f>
        <v>5.9246197266567594E-4</v>
      </c>
      <c r="K4" s="79">
        <f>NewVehicleFE!O4</f>
        <v>6.1097640931147832E-4</v>
      </c>
      <c r="L4" s="79">
        <f>NewVehicleFE!P4</f>
        <v>6.3068532574088085E-4</v>
      </c>
      <c r="M4" s="79">
        <f>NewVehicleFE!Q4</f>
        <v>6.5170816993224349E-4</v>
      </c>
      <c r="N4" s="79">
        <f>NewVehicleFE!R4</f>
        <v>6.7418086544714833E-4</v>
      </c>
      <c r="O4" s="79">
        <f>NewVehicleFE!S4</f>
        <v>6.9825875349883233E-4</v>
      </c>
      <c r="P4" s="79">
        <f>NewVehicleFE!T4</f>
        <v>7.2412018881360394E-4</v>
      </c>
      <c r="Q4" s="79">
        <f>NewVehicleFE!U4</f>
        <v>7.5197096530643485E-4</v>
      </c>
      <c r="R4" s="79">
        <f>NewVehicleFE!V4</f>
        <v>7.8204980391869219E-4</v>
      </c>
      <c r="S4" s="79">
        <f>NewVehicleFE!W4</f>
        <v>7.8204980391869219E-4</v>
      </c>
      <c r="T4" s="79">
        <f>NewVehicleFE!X4</f>
        <v>7.8204980391869219E-4</v>
      </c>
      <c r="U4" s="79">
        <f>NewVehicleFE!Y4</f>
        <v>7.8204980391869219E-4</v>
      </c>
      <c r="V4" s="79">
        <f>NewVehicleFE!Z4</f>
        <v>7.8204980391869219E-4</v>
      </c>
      <c r="W4" s="79">
        <f>NewVehicleFE!AA4</f>
        <v>7.8204980391869219E-4</v>
      </c>
      <c r="X4" s="79">
        <f>NewVehicleFE!AB4</f>
        <v>7.8204980391869219E-4</v>
      </c>
      <c r="Y4" s="79">
        <f>NewVehicleFE!AC4</f>
        <v>7.8204980391869219E-4</v>
      </c>
      <c r="Z4" s="79">
        <f>NewVehicleFE!AD4</f>
        <v>7.8204980391869219E-4</v>
      </c>
      <c r="AA4" s="79">
        <f>NewVehicleFE!AE4</f>
        <v>7.8204980391869219E-4</v>
      </c>
      <c r="AB4" s="79">
        <f>NewVehicleFE!AF4</f>
        <v>7.8204980391869219E-4</v>
      </c>
      <c r="AC4" s="79">
        <f>NewVehicleFE!AG4</f>
        <v>7.8204980391869219E-4</v>
      </c>
      <c r="AD4" s="79">
        <f>NewVehicleFE!AH4</f>
        <v>7.8204980391869219E-4</v>
      </c>
      <c r="AE4" s="79">
        <f>NewVehicleFE!AI4</f>
        <v>7.8204980391869219E-4</v>
      </c>
      <c r="AF4" s="79">
        <f>NewVehicleFE!AJ4</f>
        <v>7.8204980391869219E-4</v>
      </c>
      <c r="AG4" s="79">
        <f>NewVehicleFE!AK4</f>
        <v>7.8204980391869219E-4</v>
      </c>
      <c r="AH4" s="79">
        <f>NewVehicleFE!AL4</f>
        <v>7.8204980391869219E-4</v>
      </c>
      <c r="AI4" s="79">
        <f>NewVehicleFE!AM4</f>
        <v>7.8204980391869219E-4</v>
      </c>
      <c r="AJ4" s="79">
        <f>NewVehicleFE!AN4</f>
        <v>7.8204980391869219E-4</v>
      </c>
      <c r="AK4" s="79">
        <f>NewVehicleFE!AO4</f>
        <v>7.8204980391869219E-4</v>
      </c>
      <c r="AL4" s="79">
        <f>NewVehicleFE!AP4</f>
        <v>7.8204980391869219E-4</v>
      </c>
      <c r="AM4" s="79">
        <f>NewVehicleFE!AQ4</f>
        <v>7.8204980391869219E-4</v>
      </c>
      <c r="AN4" s="79">
        <f>NewVehicleFE!AR4</f>
        <v>7.8204980391869219E-4</v>
      </c>
      <c r="AO4" s="79">
        <f>NewVehicleFE!AS4</f>
        <v>7.8204980391869219E-4</v>
      </c>
      <c r="AP4" s="79">
        <f>NewVehicleFE!AT4</f>
        <v>7.8204980391869219E-4</v>
      </c>
      <c r="AQ4" s="79">
        <f>NewVehicleFE!AU4</f>
        <v>7.8204980391869219E-4</v>
      </c>
      <c r="AS4" s="80" t="s">
        <v>7</v>
      </c>
      <c r="AT4" s="80" t="s">
        <v>2</v>
      </c>
      <c r="AU4" s="79">
        <f>HistVehicleFE!G4</f>
        <v>4.2102274655243522E-4</v>
      </c>
      <c r="AV4" s="79">
        <f>HistVehicleFE!H4</f>
        <v>4.3329284553147459E-4</v>
      </c>
      <c r="AW4" s="79">
        <f>HistVehicleFE!I4</f>
        <v>4.398261991464047E-4</v>
      </c>
      <c r="AX4" s="79">
        <f>HistVehicleFE!J4</f>
        <v>4.4717387552653239E-4</v>
      </c>
      <c r="AY4" s="79">
        <f>HistVehicleFE!K4</f>
        <v>4.5525867953326781E-4</v>
      </c>
      <c r="AZ4" s="79">
        <f>HistVehicleFE!L4</f>
        <v>4.6492813746640125E-4</v>
      </c>
      <c r="BA4" s="79">
        <f>HistVehicleFE!M4</f>
        <v>4.7578079783850276E-4</v>
      </c>
      <c r="BB4" s="79">
        <f>HistVehicleFE!N4</f>
        <v>4.8669538501108284E-4</v>
      </c>
      <c r="BC4" s="79">
        <f>HistVehicleFE!O4</f>
        <v>4.9786980276649516E-4</v>
      </c>
      <c r="BD4" s="79">
        <f>HistVehicleFE!P4</f>
        <v>5.0945318374068433E-4</v>
      </c>
      <c r="BE4" s="79">
        <f>HistVehicleFE!Q4</f>
        <v>5.2150538051817677E-4</v>
      </c>
      <c r="BF4" s="79">
        <f>HistVehicleFE!R4</f>
        <v>5.3325002060259339E-4</v>
      </c>
      <c r="BG4" s="79">
        <f>HistVehicleFE!S4</f>
        <v>5.4591846730965685E-4</v>
      </c>
      <c r="BH4" s="79">
        <f>HistVehicleFE!T4</f>
        <v>5.5877881936884405E-4</v>
      </c>
      <c r="BI4" s="79">
        <f>HistVehicleFE!U4</f>
        <v>5.712648837438918E-4</v>
      </c>
      <c r="BJ4" s="79">
        <f>HistVehicleFE!V4</f>
        <v>5.8440819064717407E-4</v>
      </c>
      <c r="BK4" s="79">
        <f>HistVehicleFE!W4</f>
        <v>5.9283523192847957E-4</v>
      </c>
      <c r="BL4" s="79">
        <f>HistVehicleFE!X4</f>
        <v>6.0940988775149785E-4</v>
      </c>
      <c r="BM4" s="79">
        <f>HistVehicleFE!Y4</f>
        <v>6.2628375880181397E-4</v>
      </c>
      <c r="BN4" s="79">
        <f>HistVehicleFE!Z4</f>
        <v>6.4323916024491693E-4</v>
      </c>
      <c r="BO4" s="79">
        <f>HistVehicleFE!AA4</f>
        <v>6.6028595065190196E-4</v>
      </c>
      <c r="BP4" s="79">
        <f>HistVehicleFE!AB4</f>
        <v>6.7708584744238787E-4</v>
      </c>
      <c r="BQ4" s="79">
        <f>HistVehicleFE!AC4</f>
        <v>6.9400683144318508E-4</v>
      </c>
      <c r="BR4" s="79">
        <f>HistVehicleFE!AD4</f>
        <v>7.1085243172809695E-4</v>
      </c>
      <c r="BS4" s="79">
        <f>HistVehicleFE!AE4</f>
        <v>7.2737122675311139E-4</v>
      </c>
      <c r="BT4" s="79">
        <f>HistVehicleFE!AF4</f>
        <v>7.4254708120522264E-4</v>
      </c>
      <c r="BU4" s="79">
        <f>HistVehicleFE!AG4</f>
        <v>7.5564320933150988E-4</v>
      </c>
      <c r="BV4" s="79">
        <f>HistVehicleFE!AH4</f>
        <v>7.6620633890511834E-4</v>
      </c>
      <c r="BW4" s="79">
        <f>HistVehicleFE!AI4</f>
        <v>7.7417104232593641E-4</v>
      </c>
      <c r="BX4" s="79">
        <f>HistVehicleFE!AJ4</f>
        <v>7.7943962188941295E-4</v>
      </c>
      <c r="BY4" s="79">
        <f>HistVehicleFE!AK4</f>
        <v>7.8204980391869219E-4</v>
      </c>
      <c r="BZ4" s="79">
        <f>HistVehicleFE!AL4</f>
        <v>7.8204980391869219E-4</v>
      </c>
      <c r="CA4" s="79">
        <f>HistVehicleFE!AM4</f>
        <v>7.8204980391869219E-4</v>
      </c>
      <c r="CB4" s="79">
        <f>HistVehicleFE!AN4</f>
        <v>7.8204980391869219E-4</v>
      </c>
      <c r="CC4" s="79">
        <f>HistVehicleFE!AO4</f>
        <v>7.8204980391869219E-4</v>
      </c>
      <c r="CD4" s="79">
        <f>HistVehicleFE!AP4</f>
        <v>7.8204980391869219E-4</v>
      </c>
      <c r="CE4" s="79">
        <f>HistVehicleFE!AQ4</f>
        <v>7.8204980391869219E-4</v>
      </c>
      <c r="CF4" s="79">
        <f>HistVehicleFE!AR4</f>
        <v>7.8204980391869219E-4</v>
      </c>
      <c r="CG4" s="79">
        <f>HistVehicleFE!AS4</f>
        <v>7.8204980391869219E-4</v>
      </c>
      <c r="CH4" s="79">
        <f>HistVehicleFE!AT4</f>
        <v>7.8204980391869219E-4</v>
      </c>
      <c r="CI4" s="79">
        <f>HistVehicleFE!AU4</f>
        <v>7.8204980391869219E-4</v>
      </c>
    </row>
    <row r="5" spans="1:87" s="79" customFormat="1">
      <c r="A5" s="80" t="s">
        <v>7</v>
      </c>
      <c r="B5" s="80" t="s">
        <v>3</v>
      </c>
      <c r="C5" s="79">
        <f>NewVehicleFE!G5</f>
        <v>4.9761871416635118E-4</v>
      </c>
      <c r="D5" s="79">
        <f>NewVehicleFE!H5</f>
        <v>5.1344075557687721E-4</v>
      </c>
      <c r="E5" s="79">
        <f>NewVehicleFE!I5</f>
        <v>5.3030197807167482E-4</v>
      </c>
      <c r="F5" s="79">
        <f>NewVehicleFE!J5</f>
        <v>5.4830823698089938E-4</v>
      </c>
      <c r="G5" s="79">
        <f>NewVehicleFE!K5</f>
        <v>5.6758027012082082E-4</v>
      </c>
      <c r="H5" s="79">
        <f>NewVehicleFE!L5</f>
        <v>5.8825640853236506E-4</v>
      </c>
      <c r="I5" s="79">
        <f>NewVehicleFE!M5</f>
        <v>6.0555806760684652E-4</v>
      </c>
      <c r="J5" s="79">
        <f>NewVehicleFE!N5</f>
        <v>6.2390831207978135E-4</v>
      </c>
      <c r="K5" s="79">
        <f>NewVehicleFE!O5</f>
        <v>6.434054468322743E-4</v>
      </c>
      <c r="L5" s="79">
        <f>NewVehicleFE!P5</f>
        <v>6.6416046124621875E-4</v>
      </c>
      <c r="M5" s="79">
        <f>NewVehicleFE!Q5</f>
        <v>6.8629914328775929E-4</v>
      </c>
      <c r="N5" s="79">
        <f>NewVehicleFE!R5</f>
        <v>7.0996463098733724E-4</v>
      </c>
      <c r="O5" s="79">
        <f>NewVehicleFE!S5</f>
        <v>7.3532051066545645E-4</v>
      </c>
      <c r="P5" s="79">
        <f>NewVehicleFE!T5</f>
        <v>7.6255460365306604E-4</v>
      </c>
      <c r="Q5" s="79">
        <f>NewVehicleFE!U5</f>
        <v>7.9188362687049167E-4</v>
      </c>
      <c r="R5" s="79">
        <f>NewVehicleFE!V5</f>
        <v>8.2355897194531097E-4</v>
      </c>
      <c r="S5" s="79">
        <f>NewVehicleFE!W5</f>
        <v>8.2355897194531097E-4</v>
      </c>
      <c r="T5" s="79">
        <f>NewVehicleFE!X5</f>
        <v>8.2355897194531097E-4</v>
      </c>
      <c r="U5" s="79">
        <f>NewVehicleFE!Y5</f>
        <v>8.2355897194531097E-4</v>
      </c>
      <c r="V5" s="79">
        <f>NewVehicleFE!Z5</f>
        <v>8.2355897194531097E-4</v>
      </c>
      <c r="W5" s="79">
        <f>NewVehicleFE!AA5</f>
        <v>8.2355897194531097E-4</v>
      </c>
      <c r="X5" s="79">
        <f>NewVehicleFE!AB5</f>
        <v>8.2355897194531097E-4</v>
      </c>
      <c r="Y5" s="79">
        <f>NewVehicleFE!AC5</f>
        <v>8.2355897194531097E-4</v>
      </c>
      <c r="Z5" s="79">
        <f>NewVehicleFE!AD5</f>
        <v>8.2355897194531097E-4</v>
      </c>
      <c r="AA5" s="79">
        <f>NewVehicleFE!AE5</f>
        <v>8.2355897194531097E-4</v>
      </c>
      <c r="AB5" s="79">
        <f>NewVehicleFE!AF5</f>
        <v>8.2355897194531097E-4</v>
      </c>
      <c r="AC5" s="79">
        <f>NewVehicleFE!AG5</f>
        <v>8.2355897194531097E-4</v>
      </c>
      <c r="AD5" s="79">
        <f>NewVehicleFE!AH5</f>
        <v>8.2355897194531097E-4</v>
      </c>
      <c r="AE5" s="79">
        <f>NewVehicleFE!AI5</f>
        <v>8.2355897194531097E-4</v>
      </c>
      <c r="AF5" s="79">
        <f>NewVehicleFE!AJ5</f>
        <v>8.2355897194531097E-4</v>
      </c>
      <c r="AG5" s="79">
        <f>NewVehicleFE!AK5</f>
        <v>8.2355897194531097E-4</v>
      </c>
      <c r="AH5" s="79">
        <f>NewVehicleFE!AL5</f>
        <v>8.2355897194531097E-4</v>
      </c>
      <c r="AI5" s="79">
        <f>NewVehicleFE!AM5</f>
        <v>8.2355897194531097E-4</v>
      </c>
      <c r="AJ5" s="79">
        <f>NewVehicleFE!AN5</f>
        <v>8.2355897194531097E-4</v>
      </c>
      <c r="AK5" s="79">
        <f>NewVehicleFE!AO5</f>
        <v>8.2355897194531097E-4</v>
      </c>
      <c r="AL5" s="79">
        <f>NewVehicleFE!AP5</f>
        <v>8.2355897194531097E-4</v>
      </c>
      <c r="AM5" s="79">
        <f>NewVehicleFE!AQ5</f>
        <v>8.2355897194531097E-4</v>
      </c>
      <c r="AN5" s="79">
        <f>NewVehicleFE!AR5</f>
        <v>8.2355897194531097E-4</v>
      </c>
      <c r="AO5" s="79">
        <f>NewVehicleFE!AS5</f>
        <v>8.2355897194531097E-4</v>
      </c>
      <c r="AP5" s="79">
        <f>NewVehicleFE!AT5</f>
        <v>8.2355897194531097E-4</v>
      </c>
      <c r="AQ5" s="79">
        <f>NewVehicleFE!AU5</f>
        <v>8.2355897194531097E-4</v>
      </c>
      <c r="AS5" s="80" t="s">
        <v>7</v>
      </c>
      <c r="AT5" s="80" t="s">
        <v>3</v>
      </c>
      <c r="AU5" s="79">
        <f>HistVehicleFE!G5</f>
        <v>4.3793495870413188E-4</v>
      </c>
      <c r="AV5" s="79">
        <f>HistVehicleFE!H5</f>
        <v>4.4167322461979109E-4</v>
      </c>
      <c r="AW5" s="79">
        <f>HistVehicleFE!I5</f>
        <v>4.466454201907076E-4</v>
      </c>
      <c r="AX5" s="79">
        <f>HistVehicleFE!J5</f>
        <v>4.5292697964938682E-4</v>
      </c>
      <c r="AY5" s="79">
        <f>HistVehicleFE!K5</f>
        <v>4.5987157749894747E-4</v>
      </c>
      <c r="AZ5" s="79">
        <f>HistVehicleFE!L5</f>
        <v>4.6678701059745697E-4</v>
      </c>
      <c r="BA5" s="79">
        <f>HistVehicleFE!M5</f>
        <v>4.7697811283575146E-4</v>
      </c>
      <c r="BB5" s="79">
        <f>HistVehicleFE!N5</f>
        <v>4.8953255336811759E-4</v>
      </c>
      <c r="BC5" s="79">
        <f>HistVehicleFE!O5</f>
        <v>5.0248777593969675E-4</v>
      </c>
      <c r="BD5" s="79">
        <f>HistVehicleFE!P5</f>
        <v>5.161834631673785E-4</v>
      </c>
      <c r="BE5" s="79">
        <f>HistVehicleFE!Q5</f>
        <v>5.3090397751102102E-4</v>
      </c>
      <c r="BF5" s="79">
        <f>HistVehicleFE!R5</f>
        <v>5.4955331463180177E-4</v>
      </c>
      <c r="BG5" s="79">
        <f>HistVehicleFE!S5</f>
        <v>5.6649859407356749E-4</v>
      </c>
      <c r="BH5" s="79">
        <f>HistVehicleFE!T5</f>
        <v>5.8524059442182264E-4</v>
      </c>
      <c r="BI5" s="79">
        <f>HistVehicleFE!U5</f>
        <v>6.0916993378429566E-4</v>
      </c>
      <c r="BJ5" s="79">
        <f>HistVehicleFE!V5</f>
        <v>6.3678025231536954E-4</v>
      </c>
      <c r="BK5" s="79">
        <f>HistVehicleFE!W5</f>
        <v>6.5483687601977246E-4</v>
      </c>
      <c r="BL5" s="79">
        <f>HistVehicleFE!X5</f>
        <v>6.7104130881333627E-4</v>
      </c>
      <c r="BM5" s="79">
        <f>HistVehicleFE!Y5</f>
        <v>6.875341960702803E-4</v>
      </c>
      <c r="BN5" s="79">
        <f>HistVehicleFE!Z5</f>
        <v>7.0383507766661824E-4</v>
      </c>
      <c r="BO5" s="79">
        <f>HistVehicleFE!AA5</f>
        <v>7.199027407155538E-4</v>
      </c>
      <c r="BP5" s="79">
        <f>HistVehicleFE!AB5</f>
        <v>7.3549472733696502E-4</v>
      </c>
      <c r="BQ5" s="79">
        <f>HistVehicleFE!AC5</f>
        <v>7.5078446608743286E-4</v>
      </c>
      <c r="BR5" s="79">
        <f>HistVehicleFE!AD5</f>
        <v>7.6562469266660963E-4</v>
      </c>
      <c r="BS5" s="79">
        <f>HistVehicleFE!AE5</f>
        <v>7.7974252758893992E-4</v>
      </c>
      <c r="BT5" s="79">
        <f>HistVehicleFE!AF5</f>
        <v>7.9234878981176472E-4</v>
      </c>
      <c r="BU5" s="79">
        <f>HistVehicleFE!AG5</f>
        <v>8.0299106826295808E-4</v>
      </c>
      <c r="BV5" s="79">
        <f>HistVehicleFE!AH5</f>
        <v>8.1139051380275885E-4</v>
      </c>
      <c r="BW5" s="79">
        <f>HistVehicleFE!AI5</f>
        <v>8.1757606011268033E-4</v>
      </c>
      <c r="BX5" s="79">
        <f>HistVehicleFE!AJ5</f>
        <v>8.215873731160175E-4</v>
      </c>
      <c r="BY5" s="79">
        <f>HistVehicleFE!AK5</f>
        <v>8.2355897194531086E-4</v>
      </c>
      <c r="BZ5" s="79">
        <f>HistVehicleFE!AL5</f>
        <v>8.2355897194531086E-4</v>
      </c>
      <c r="CA5" s="79">
        <f>HistVehicleFE!AM5</f>
        <v>8.2355897194531086E-4</v>
      </c>
      <c r="CB5" s="79">
        <f>HistVehicleFE!AN5</f>
        <v>8.2355897194531086E-4</v>
      </c>
      <c r="CC5" s="79">
        <f>HistVehicleFE!AO5</f>
        <v>8.2355897194531086E-4</v>
      </c>
      <c r="CD5" s="79">
        <f>HistVehicleFE!AP5</f>
        <v>8.2355897194531086E-4</v>
      </c>
      <c r="CE5" s="79">
        <f>HistVehicleFE!AQ5</f>
        <v>8.2355897194531086E-4</v>
      </c>
      <c r="CF5" s="79">
        <f>HistVehicleFE!AR5</f>
        <v>8.2355897194531086E-4</v>
      </c>
      <c r="CG5" s="79">
        <f>HistVehicleFE!AS5</f>
        <v>8.2355897194531086E-4</v>
      </c>
      <c r="CH5" s="79">
        <f>HistVehicleFE!AT5</f>
        <v>8.2355897194531086E-4</v>
      </c>
      <c r="CI5" s="79">
        <f>HistVehicleFE!AU5</f>
        <v>8.2355897194531086E-4</v>
      </c>
    </row>
    <row r="6" spans="1:87" s="79" customFormat="1">
      <c r="A6" s="80" t="s">
        <v>7</v>
      </c>
      <c r="B6" s="80" t="s">
        <v>4</v>
      </c>
      <c r="C6" s="79">
        <f>NewVehicleFE!G6</f>
        <v>6.2563984313495377E-4</v>
      </c>
      <c r="D6" s="79">
        <f>NewVehicleFE!H6</f>
        <v>6.4366239005653669E-4</v>
      </c>
      <c r="E6" s="79">
        <f>NewVehicleFE!I6</f>
        <v>6.6275407111753557E-4</v>
      </c>
      <c r="F6" s="79">
        <f>NewVehicleFE!J6</f>
        <v>6.8301292918663051E-4</v>
      </c>
      <c r="G6" s="79">
        <f>NewVehicleFE!K6</f>
        <v>7.0454937289972234E-4</v>
      </c>
      <c r="H6" s="79">
        <f>NewVehicleFE!L6</f>
        <v>7.2748818969180673E-4</v>
      </c>
      <c r="I6" s="79">
        <f>NewVehicleFE!M6</f>
        <v>7.3778283388555846E-4</v>
      </c>
      <c r="J6" s="79">
        <f>NewVehicleFE!N6</f>
        <v>7.4837301810401144E-4</v>
      </c>
      <c r="K6" s="79">
        <f>NewVehicleFE!O6</f>
        <v>7.5927165428999225E-4</v>
      </c>
      <c r="L6" s="79">
        <f>NewVehicleFE!P6</f>
        <v>7.7049241765388349E-4</v>
      </c>
      <c r="M6" s="79">
        <f>NewVehicleFE!Q6</f>
        <v>7.8204980391869219E-4</v>
      </c>
      <c r="N6" s="79">
        <f>NewVehicleFE!R6</f>
        <v>7.8994929688756767E-4</v>
      </c>
      <c r="O6" s="79">
        <f>NewVehicleFE!S6</f>
        <v>7.9801000399866548E-4</v>
      </c>
      <c r="P6" s="79">
        <f>NewVehicleFE!T6</f>
        <v>8.0623691125638361E-4</v>
      </c>
      <c r="Q6" s="79">
        <f>NewVehicleFE!U6</f>
        <v>8.1463521241530439E-4</v>
      </c>
      <c r="R6" s="79">
        <f>NewVehicleFE!V6</f>
        <v>8.2321031991441278E-4</v>
      </c>
      <c r="S6" s="79">
        <f>NewVehicleFE!W6</f>
        <v>8.2321031991441278E-4</v>
      </c>
      <c r="T6" s="79">
        <f>NewVehicleFE!X6</f>
        <v>8.2321031991441278E-4</v>
      </c>
      <c r="U6" s="79">
        <f>NewVehicleFE!Y6</f>
        <v>8.2321031991441278E-4</v>
      </c>
      <c r="V6" s="79">
        <f>NewVehicleFE!Z6</f>
        <v>8.2321031991441278E-4</v>
      </c>
      <c r="W6" s="79">
        <f>NewVehicleFE!AA6</f>
        <v>8.2321031991441278E-4</v>
      </c>
      <c r="X6" s="79">
        <f>NewVehicleFE!AB6</f>
        <v>8.2321031991441278E-4</v>
      </c>
      <c r="Y6" s="79">
        <f>NewVehicleFE!AC6</f>
        <v>8.2321031991441278E-4</v>
      </c>
      <c r="Z6" s="79">
        <f>NewVehicleFE!AD6</f>
        <v>8.2321031991441278E-4</v>
      </c>
      <c r="AA6" s="79">
        <f>NewVehicleFE!AE6</f>
        <v>8.2321031991441278E-4</v>
      </c>
      <c r="AB6" s="79">
        <f>NewVehicleFE!AF6</f>
        <v>8.2321031991441278E-4</v>
      </c>
      <c r="AC6" s="79">
        <f>NewVehicleFE!AG6</f>
        <v>8.2321031991441278E-4</v>
      </c>
      <c r="AD6" s="79">
        <f>NewVehicleFE!AH6</f>
        <v>8.2321031991441278E-4</v>
      </c>
      <c r="AE6" s="79">
        <f>NewVehicleFE!AI6</f>
        <v>8.2321031991441278E-4</v>
      </c>
      <c r="AF6" s="79">
        <f>NewVehicleFE!AJ6</f>
        <v>8.2321031991441278E-4</v>
      </c>
      <c r="AG6" s="79">
        <f>NewVehicleFE!AK6</f>
        <v>8.2321031991441278E-4</v>
      </c>
      <c r="AH6" s="79">
        <f>NewVehicleFE!AL6</f>
        <v>8.2321031991441278E-4</v>
      </c>
      <c r="AI6" s="79">
        <f>NewVehicleFE!AM6</f>
        <v>8.2321031991441278E-4</v>
      </c>
      <c r="AJ6" s="79">
        <f>NewVehicleFE!AN6</f>
        <v>8.2321031991441278E-4</v>
      </c>
      <c r="AK6" s="79">
        <f>NewVehicleFE!AO6</f>
        <v>8.2321031991441278E-4</v>
      </c>
      <c r="AL6" s="79">
        <f>NewVehicleFE!AP6</f>
        <v>8.2321031991441278E-4</v>
      </c>
      <c r="AM6" s="79">
        <f>NewVehicleFE!AQ6</f>
        <v>8.2321031991441278E-4</v>
      </c>
      <c r="AN6" s="79">
        <f>NewVehicleFE!AR6</f>
        <v>8.2321031991441278E-4</v>
      </c>
      <c r="AO6" s="79">
        <f>NewVehicleFE!AS6</f>
        <v>8.2321031991441278E-4</v>
      </c>
      <c r="AP6" s="79">
        <f>NewVehicleFE!AT6</f>
        <v>8.2321031991441278E-4</v>
      </c>
      <c r="AQ6" s="79">
        <f>NewVehicleFE!AU6</f>
        <v>8.2321031991441278E-4</v>
      </c>
      <c r="AS6" s="80" t="s">
        <v>7</v>
      </c>
      <c r="AT6" s="80" t="s">
        <v>4</v>
      </c>
      <c r="AU6" s="79">
        <f>HistVehicleFE!G6</f>
        <v>5.3020325689402854E-4</v>
      </c>
      <c r="AV6" s="79">
        <f>HistVehicleFE!H6</f>
        <v>5.3384281797529565E-4</v>
      </c>
      <c r="AW6" s="79">
        <f>HistVehicleFE!I6</f>
        <v>5.3991888260457972E-4</v>
      </c>
      <c r="AX6" s="79">
        <f>HistVehicleFE!J6</f>
        <v>5.4708030471048278E-4</v>
      </c>
      <c r="AY6" s="79">
        <f>HistVehicleFE!K6</f>
        <v>5.5533992080598232E-4</v>
      </c>
      <c r="AZ6" s="79">
        <f>HistVehicleFE!L6</f>
        <v>5.6500753961120627E-4</v>
      </c>
      <c r="BA6" s="79">
        <f>HistVehicleFE!M6</f>
        <v>5.7604988649525473E-4</v>
      </c>
      <c r="BB6" s="79">
        <f>HistVehicleFE!N6</f>
        <v>5.8797567041102945E-4</v>
      </c>
      <c r="BC6" s="79">
        <f>HistVehicleFE!O6</f>
        <v>6.0109041493489523E-4</v>
      </c>
      <c r="BD6" s="79">
        <f>HistVehicleFE!P6</f>
        <v>6.1518982487789226E-4</v>
      </c>
      <c r="BE6" s="79">
        <f>HistVehicleFE!Q6</f>
        <v>6.2961673640724166E-4</v>
      </c>
      <c r="BF6" s="79">
        <f>HistVehicleFE!R6</f>
        <v>6.446219727646136E-4</v>
      </c>
      <c r="BG6" s="79">
        <f>HistVehicleFE!S6</f>
        <v>6.6167890669348805E-4</v>
      </c>
      <c r="BH6" s="79">
        <f>HistVehicleFE!T6</f>
        <v>6.8239936412415692E-4</v>
      </c>
      <c r="BI6" s="79">
        <f>HistVehicleFE!U6</f>
        <v>7.1453428691598128E-4</v>
      </c>
      <c r="BJ6" s="79">
        <f>HistVehicleFE!V6</f>
        <v>7.655787964571003E-4</v>
      </c>
      <c r="BK6" s="79">
        <f>HistVehicleFE!W6</f>
        <v>7.750992738569933E-4</v>
      </c>
      <c r="BL6" s="79">
        <f>HistVehicleFE!X6</f>
        <v>7.8396937063282513E-4</v>
      </c>
      <c r="BM6" s="79">
        <f>HistVehicleFE!Y6</f>
        <v>7.9140306476902552E-4</v>
      </c>
      <c r="BN6" s="79">
        <f>HistVehicleFE!Z6</f>
        <v>7.975341974242238E-4</v>
      </c>
      <c r="BO6" s="79">
        <f>HistVehicleFE!AA6</f>
        <v>8.0256476855229989E-4</v>
      </c>
      <c r="BP6" s="79">
        <f>HistVehicleFE!AB6</f>
        <v>8.0655825636283176E-4</v>
      </c>
      <c r="BQ6" s="79">
        <f>HistVehicleFE!AC6</f>
        <v>8.1001457253026903E-4</v>
      </c>
      <c r="BR6" s="79">
        <f>HistVehicleFE!AD6</f>
        <v>8.1301297700260003E-4</v>
      </c>
      <c r="BS6" s="79">
        <f>HistVehicleFE!AE6</f>
        <v>8.1562967096776562E-4</v>
      </c>
      <c r="BT6" s="79">
        <f>HistVehicleFE!AF6</f>
        <v>8.1780853672400438E-4</v>
      </c>
      <c r="BU6" s="79">
        <f>HistVehicleFE!AG6</f>
        <v>8.1952507437480426E-4</v>
      </c>
      <c r="BV6" s="79">
        <f>HistVehicleFE!AH6</f>
        <v>8.2093928918260779E-4</v>
      </c>
      <c r="BW6" s="79">
        <f>HistVehicleFE!AI6</f>
        <v>8.2203654219608962E-4</v>
      </c>
      <c r="BX6" s="79">
        <f>HistVehicleFE!AJ6</f>
        <v>8.2280339376253906E-4</v>
      </c>
      <c r="BY6" s="79">
        <f>HistVehicleFE!AK6</f>
        <v>8.2321031991441278E-4</v>
      </c>
      <c r="BZ6" s="79">
        <f>HistVehicleFE!AL6</f>
        <v>8.2321031991441278E-4</v>
      </c>
      <c r="CA6" s="79">
        <f>HistVehicleFE!AM6</f>
        <v>8.2321031991441278E-4</v>
      </c>
      <c r="CB6" s="79">
        <f>HistVehicleFE!AN6</f>
        <v>8.2321031991441278E-4</v>
      </c>
      <c r="CC6" s="79">
        <f>HistVehicleFE!AO6</f>
        <v>8.2321031991441278E-4</v>
      </c>
      <c r="CD6" s="79">
        <f>HistVehicleFE!AP6</f>
        <v>8.2321031991441278E-4</v>
      </c>
      <c r="CE6" s="79">
        <f>HistVehicleFE!AQ6</f>
        <v>8.2321031991441278E-4</v>
      </c>
      <c r="CF6" s="79">
        <f>HistVehicleFE!AR6</f>
        <v>8.2321031991441278E-4</v>
      </c>
      <c r="CG6" s="79">
        <f>HistVehicleFE!AS6</f>
        <v>8.2321031991441278E-4</v>
      </c>
      <c r="CH6" s="79">
        <f>HistVehicleFE!AT6</f>
        <v>8.2321031991441278E-4</v>
      </c>
      <c r="CI6" s="79">
        <f>HistVehicleFE!AU6</f>
        <v>8.2321031991441278E-4</v>
      </c>
    </row>
    <row r="7" spans="1:87" s="79" customFormat="1">
      <c r="A7" s="80" t="s">
        <v>7</v>
      </c>
      <c r="B7" s="80" t="s">
        <v>5</v>
      </c>
      <c r="C7" s="79">
        <f>NewVehicleFE!G7</f>
        <v>3.3995333604646115E-4</v>
      </c>
      <c r="D7" s="79">
        <f>NewVehicleFE!H7</f>
        <v>3.3995333604646115E-4</v>
      </c>
      <c r="E7" s="79">
        <f>NewVehicleFE!I7</f>
        <v>3.3995333604646115E-4</v>
      </c>
      <c r="F7" s="79">
        <f>NewVehicleFE!J7</f>
        <v>3.3995333604646115E-4</v>
      </c>
      <c r="G7" s="79">
        <f>NewVehicleFE!K7</f>
        <v>3.3995333604646115E-4</v>
      </c>
      <c r="H7" s="79">
        <f>NewVehicleFE!L7</f>
        <v>3.3995333604646115E-4</v>
      </c>
      <c r="I7" s="79">
        <f>NewVehicleFE!M7</f>
        <v>3.3995333604646115E-4</v>
      </c>
      <c r="J7" s="79">
        <f>NewVehicleFE!N7</f>
        <v>3.3995333604646115E-4</v>
      </c>
      <c r="K7" s="79">
        <f>NewVehicleFE!O7</f>
        <v>3.3995333604646115E-4</v>
      </c>
      <c r="L7" s="79">
        <f>NewVehicleFE!P7</f>
        <v>3.3995333604646115E-4</v>
      </c>
      <c r="M7" s="79">
        <f>NewVehicleFE!Q7</f>
        <v>3.3995333604646115E-4</v>
      </c>
      <c r="N7" s="79">
        <f>NewVehicleFE!R7</f>
        <v>3.3995333604646115E-4</v>
      </c>
      <c r="O7" s="79">
        <f>NewVehicleFE!S7</f>
        <v>3.3995333604646115E-4</v>
      </c>
      <c r="P7" s="79">
        <f>NewVehicleFE!T7</f>
        <v>3.3995333604646115E-4</v>
      </c>
      <c r="Q7" s="79">
        <f>NewVehicleFE!U7</f>
        <v>3.3995333604646115E-4</v>
      </c>
      <c r="R7" s="79">
        <f>NewVehicleFE!V7</f>
        <v>3.3995333604646115E-4</v>
      </c>
      <c r="S7" s="79">
        <f>NewVehicleFE!W7</f>
        <v>3.3995333604646115E-4</v>
      </c>
      <c r="T7" s="79">
        <f>NewVehicleFE!X7</f>
        <v>3.3995333604646115E-4</v>
      </c>
      <c r="U7" s="79">
        <f>NewVehicleFE!Y7</f>
        <v>3.3995333604646115E-4</v>
      </c>
      <c r="V7" s="79">
        <f>NewVehicleFE!Z7</f>
        <v>3.3995333604646115E-4</v>
      </c>
      <c r="W7" s="79">
        <f>NewVehicleFE!AA7</f>
        <v>3.3995333604646115E-4</v>
      </c>
      <c r="X7" s="79">
        <f>NewVehicleFE!AB7</f>
        <v>3.3995333604646115E-4</v>
      </c>
      <c r="Y7" s="79">
        <f>NewVehicleFE!AC7</f>
        <v>3.3995333604646115E-4</v>
      </c>
      <c r="Z7" s="79">
        <f>NewVehicleFE!AD7</f>
        <v>3.3995333604646115E-4</v>
      </c>
      <c r="AA7" s="79">
        <f>NewVehicleFE!AE7</f>
        <v>3.3995333604646115E-4</v>
      </c>
      <c r="AB7" s="79">
        <f>NewVehicleFE!AF7</f>
        <v>3.3995333604646115E-4</v>
      </c>
      <c r="AC7" s="79">
        <f>NewVehicleFE!AG7</f>
        <v>3.3995333604646115E-4</v>
      </c>
      <c r="AD7" s="79">
        <f>NewVehicleFE!AH7</f>
        <v>3.3995333604646115E-4</v>
      </c>
      <c r="AE7" s="79">
        <f>NewVehicleFE!AI7</f>
        <v>3.3995333604646115E-4</v>
      </c>
      <c r="AF7" s="79">
        <f>NewVehicleFE!AJ7</f>
        <v>3.3995333604646115E-4</v>
      </c>
      <c r="AG7" s="79">
        <f>NewVehicleFE!AK7</f>
        <v>3.3995333604646115E-4</v>
      </c>
      <c r="AH7" s="79">
        <f>NewVehicleFE!AL7</f>
        <v>3.3995333604646115E-4</v>
      </c>
      <c r="AI7" s="79">
        <f>NewVehicleFE!AM7</f>
        <v>3.3995333604646115E-4</v>
      </c>
      <c r="AJ7" s="79">
        <f>NewVehicleFE!AN7</f>
        <v>3.3995333604646115E-4</v>
      </c>
      <c r="AK7" s="79">
        <f>NewVehicleFE!AO7</f>
        <v>3.3995333604646115E-4</v>
      </c>
      <c r="AL7" s="79">
        <f>NewVehicleFE!AP7</f>
        <v>3.3995333604646115E-4</v>
      </c>
      <c r="AM7" s="79">
        <f>NewVehicleFE!AQ7</f>
        <v>3.3995333604646115E-4</v>
      </c>
      <c r="AN7" s="79">
        <f>NewVehicleFE!AR7</f>
        <v>3.3995333604646115E-4</v>
      </c>
      <c r="AO7" s="79">
        <f>NewVehicleFE!AS7</f>
        <v>3.3995333604646115E-4</v>
      </c>
      <c r="AP7" s="79">
        <f>NewVehicleFE!AT7</f>
        <v>3.3995333604646115E-4</v>
      </c>
      <c r="AQ7" s="79">
        <f>NewVehicleFE!AU7</f>
        <v>3.3995333604646115E-4</v>
      </c>
      <c r="AS7" s="80" t="s">
        <v>7</v>
      </c>
      <c r="AT7" s="80" t="s">
        <v>5</v>
      </c>
      <c r="AU7" s="79">
        <f>HistVehicleFE!G7</f>
        <v>3.3995333604646115E-4</v>
      </c>
      <c r="AV7" s="79">
        <f>HistVehicleFE!H7</f>
        <v>3.399533360464611E-4</v>
      </c>
      <c r="AW7" s="79">
        <f>HistVehicleFE!I7</f>
        <v>3.3995333604646115E-4</v>
      </c>
      <c r="AX7" s="79">
        <f>HistVehicleFE!J7</f>
        <v>3.3995333604646115E-4</v>
      </c>
      <c r="AY7" s="79">
        <f>HistVehicleFE!K7</f>
        <v>3.3995333604646115E-4</v>
      </c>
      <c r="AZ7" s="79">
        <f>HistVehicleFE!L7</f>
        <v>3.3995333604646115E-4</v>
      </c>
      <c r="BA7" s="79">
        <f>HistVehicleFE!M7</f>
        <v>3.3995333604646121E-4</v>
      </c>
      <c r="BB7" s="79">
        <f>HistVehicleFE!N7</f>
        <v>3.3995333604646121E-4</v>
      </c>
      <c r="BC7" s="79">
        <f>HistVehicleFE!O7</f>
        <v>3.3995333604646121E-4</v>
      </c>
      <c r="BD7" s="79">
        <f>HistVehicleFE!P7</f>
        <v>3.3995333604646115E-4</v>
      </c>
      <c r="BE7" s="79">
        <f>HistVehicleFE!Q7</f>
        <v>3.3995333604646115E-4</v>
      </c>
      <c r="BF7" s="79">
        <f>HistVehicleFE!R7</f>
        <v>3.3995333604646115E-4</v>
      </c>
      <c r="BG7" s="79">
        <f>HistVehicleFE!S7</f>
        <v>3.3995333604646121E-4</v>
      </c>
      <c r="BH7" s="79">
        <f>HistVehicleFE!T7</f>
        <v>3.3995333604646115E-4</v>
      </c>
      <c r="BI7" s="79">
        <f>HistVehicleFE!U7</f>
        <v>3.399533360464611E-4</v>
      </c>
      <c r="BJ7" s="79">
        <f>HistVehicleFE!V7</f>
        <v>3.3995333604646121E-4</v>
      </c>
      <c r="BK7" s="79">
        <f>HistVehicleFE!W7</f>
        <v>3.399533360464611E-4</v>
      </c>
      <c r="BL7" s="79">
        <f>HistVehicleFE!X7</f>
        <v>3.399533360464611E-4</v>
      </c>
      <c r="BM7" s="79">
        <f>HistVehicleFE!Y7</f>
        <v>3.3995333604646115E-4</v>
      </c>
      <c r="BN7" s="79">
        <f>HistVehicleFE!Z7</f>
        <v>3.3995333604646115E-4</v>
      </c>
      <c r="BO7" s="79">
        <f>HistVehicleFE!AA7</f>
        <v>3.3995333604646121E-4</v>
      </c>
      <c r="BP7" s="79">
        <f>HistVehicleFE!AB7</f>
        <v>3.3995333604646121E-4</v>
      </c>
      <c r="BQ7" s="79">
        <f>HistVehicleFE!AC7</f>
        <v>3.3995333604646121E-4</v>
      </c>
      <c r="BR7" s="79">
        <f>HistVehicleFE!AD7</f>
        <v>3.3995333604646121E-4</v>
      </c>
      <c r="BS7" s="79">
        <f>HistVehicleFE!AE7</f>
        <v>3.3995333604646115E-4</v>
      </c>
      <c r="BT7" s="79">
        <f>HistVehicleFE!AF7</f>
        <v>3.3995333604646115E-4</v>
      </c>
      <c r="BU7" s="79">
        <f>HistVehicleFE!AG7</f>
        <v>3.3995333604646121E-4</v>
      </c>
      <c r="BV7" s="79">
        <f>HistVehicleFE!AH7</f>
        <v>3.3995333604646115E-4</v>
      </c>
      <c r="BW7" s="79">
        <f>HistVehicleFE!AI7</f>
        <v>3.3995333604646121E-4</v>
      </c>
      <c r="BX7" s="79">
        <f>HistVehicleFE!AJ7</f>
        <v>3.3995333604646115E-4</v>
      </c>
      <c r="BY7" s="79">
        <f>HistVehicleFE!AK7</f>
        <v>3.3995333604646121E-4</v>
      </c>
      <c r="BZ7" s="79">
        <f>HistVehicleFE!AL7</f>
        <v>3.3995333604646121E-4</v>
      </c>
      <c r="CA7" s="79">
        <f>HistVehicleFE!AM7</f>
        <v>3.3995333604646121E-4</v>
      </c>
      <c r="CB7" s="79">
        <f>HistVehicleFE!AN7</f>
        <v>3.3995333604646121E-4</v>
      </c>
      <c r="CC7" s="79">
        <f>HistVehicleFE!AO7</f>
        <v>3.3995333604646121E-4</v>
      </c>
      <c r="CD7" s="79">
        <f>HistVehicleFE!AP7</f>
        <v>3.3995333604646121E-4</v>
      </c>
      <c r="CE7" s="79">
        <f>HistVehicleFE!AQ7</f>
        <v>3.3995333604646121E-4</v>
      </c>
      <c r="CF7" s="79">
        <f>HistVehicleFE!AR7</f>
        <v>3.3995333604646121E-4</v>
      </c>
      <c r="CG7" s="79">
        <f>HistVehicleFE!AS7</f>
        <v>3.3995333604646121E-4</v>
      </c>
      <c r="CH7" s="79">
        <f>HistVehicleFE!AT7</f>
        <v>3.3995333604646121E-4</v>
      </c>
      <c r="CI7" s="79">
        <f>HistVehicleFE!AU7</f>
        <v>3.3995333604646121E-4</v>
      </c>
    </row>
    <row r="8" spans="1:87" s="79" customFormat="1">
      <c r="A8" s="80" t="s">
        <v>7</v>
      </c>
      <c r="B8" s="80" t="s">
        <v>6</v>
      </c>
      <c r="C8" s="79">
        <f>NewVehicleFE!G8</f>
        <v>5.7719497863821577E-4</v>
      </c>
      <c r="D8" s="79">
        <f>NewVehicleFE!H8</f>
        <v>5.9709825376367143E-4</v>
      </c>
      <c r="E8" s="79">
        <f>NewVehicleFE!I8</f>
        <v>6.1842319139808824E-4</v>
      </c>
      <c r="F8" s="79">
        <f>NewVehicleFE!J8</f>
        <v>6.4132775404246195E-4</v>
      </c>
      <c r="G8" s="79">
        <f>NewVehicleFE!K8</f>
        <v>6.659942061210183E-4</v>
      </c>
      <c r="H8" s="79">
        <f>NewVehicleFE!L8</f>
        <v>6.9263397436585884E-4</v>
      </c>
      <c r="I8" s="79">
        <f>NewVehicleFE!M8</f>
        <v>7.2149372329776979E-4</v>
      </c>
      <c r="J8" s="79">
        <f>NewVehicleFE!N8</f>
        <v>7.5286301561506392E-4</v>
      </c>
      <c r="K8" s="79">
        <f>NewVehicleFE!O8</f>
        <v>7.8708406177938517E-4</v>
      </c>
      <c r="L8" s="79">
        <f>NewVehicleFE!P8</f>
        <v>8.2456425519745124E-4</v>
      </c>
      <c r="M8" s="79">
        <f>NewVehicleFE!Q8</f>
        <v>8.6579246795732349E-4</v>
      </c>
      <c r="N8" s="79">
        <f>NewVehicleFE!R8</f>
        <v>8.6579246795732349E-4</v>
      </c>
      <c r="O8" s="79">
        <f>NewVehicleFE!S8</f>
        <v>8.6579246795732349E-4</v>
      </c>
      <c r="P8" s="79">
        <f>NewVehicleFE!T8</f>
        <v>8.6579246795732349E-4</v>
      </c>
      <c r="Q8" s="79">
        <f>NewVehicleFE!U8</f>
        <v>8.6579246795732349E-4</v>
      </c>
      <c r="R8" s="79">
        <f>NewVehicleFE!V8</f>
        <v>8.6579246795732349E-4</v>
      </c>
      <c r="S8" s="79">
        <f>NewVehicleFE!W8</f>
        <v>8.6579246795732349E-4</v>
      </c>
      <c r="T8" s="79">
        <f>NewVehicleFE!X8</f>
        <v>8.6579246795732349E-4</v>
      </c>
      <c r="U8" s="79">
        <f>NewVehicleFE!Y8</f>
        <v>8.6579246795732349E-4</v>
      </c>
      <c r="V8" s="79">
        <f>NewVehicleFE!Z8</f>
        <v>8.6579246795732349E-4</v>
      </c>
      <c r="W8" s="79">
        <f>NewVehicleFE!AA8</f>
        <v>8.6579246795732349E-4</v>
      </c>
      <c r="X8" s="79">
        <f>NewVehicleFE!AB8</f>
        <v>8.6579246795732349E-4</v>
      </c>
      <c r="Y8" s="79">
        <f>NewVehicleFE!AC8</f>
        <v>8.6579246795732349E-4</v>
      </c>
      <c r="Z8" s="79">
        <f>NewVehicleFE!AD8</f>
        <v>8.6579246795732349E-4</v>
      </c>
      <c r="AA8" s="79">
        <f>NewVehicleFE!AE8</f>
        <v>8.6579246795732349E-4</v>
      </c>
      <c r="AB8" s="79">
        <f>NewVehicleFE!AF8</f>
        <v>8.6579246795732349E-4</v>
      </c>
      <c r="AC8" s="79">
        <f>NewVehicleFE!AG8</f>
        <v>8.6579246795732349E-4</v>
      </c>
      <c r="AD8" s="79">
        <f>NewVehicleFE!AH8</f>
        <v>8.6579246795732349E-4</v>
      </c>
      <c r="AE8" s="79">
        <f>NewVehicleFE!AI8</f>
        <v>8.6579246795732349E-4</v>
      </c>
      <c r="AF8" s="79">
        <f>NewVehicleFE!AJ8</f>
        <v>8.6579246795732349E-4</v>
      </c>
      <c r="AG8" s="79">
        <f>NewVehicleFE!AK8</f>
        <v>8.6579246795732349E-4</v>
      </c>
      <c r="AH8" s="79">
        <f>NewVehicleFE!AL8</f>
        <v>8.6579246795732349E-4</v>
      </c>
      <c r="AI8" s="79">
        <f>NewVehicleFE!AM8</f>
        <v>8.6579246795732349E-4</v>
      </c>
      <c r="AJ8" s="79">
        <f>NewVehicleFE!AN8</f>
        <v>8.6579246795732349E-4</v>
      </c>
      <c r="AK8" s="79">
        <f>NewVehicleFE!AO8</f>
        <v>8.6579246795732349E-4</v>
      </c>
      <c r="AL8" s="79">
        <f>NewVehicleFE!AP8</f>
        <v>8.6579246795732349E-4</v>
      </c>
      <c r="AM8" s="79">
        <f>NewVehicleFE!AQ8</f>
        <v>8.6579246795732349E-4</v>
      </c>
      <c r="AN8" s="79">
        <f>NewVehicleFE!AR8</f>
        <v>8.6579246795732349E-4</v>
      </c>
      <c r="AO8" s="79">
        <f>NewVehicleFE!AS8</f>
        <v>8.6579246795732349E-4</v>
      </c>
      <c r="AP8" s="79">
        <f>NewVehicleFE!AT8</f>
        <v>8.6579246795732349E-4</v>
      </c>
      <c r="AQ8" s="79">
        <f>NewVehicleFE!AU8</f>
        <v>8.6579246795732349E-4</v>
      </c>
      <c r="AS8" s="80" t="s">
        <v>7</v>
      </c>
      <c r="AT8" s="80" t="s">
        <v>6</v>
      </c>
      <c r="AU8" s="79">
        <f>HistVehicleFE!G8</f>
        <v>5.7719497863821566E-4</v>
      </c>
      <c r="AV8" s="79">
        <f>HistVehicleFE!H8</f>
        <v>5.7719497863821566E-4</v>
      </c>
      <c r="AW8" s="79">
        <f>HistVehicleFE!I8</f>
        <v>5.8840264812633648E-4</v>
      </c>
      <c r="AX8" s="79">
        <f>HistVehicleFE!J8</f>
        <v>6.0054968875652526E-4</v>
      </c>
      <c r="AY8" s="79">
        <f>HistVehicleFE!K8</f>
        <v>6.1199467589498975E-4</v>
      </c>
      <c r="AZ8" s="79">
        <f>HistVehicleFE!L8</f>
        <v>6.2521905064422145E-4</v>
      </c>
      <c r="BA8" s="79">
        <f>HistVehicleFE!M8</f>
        <v>6.3974812903250515E-4</v>
      </c>
      <c r="BB8" s="79">
        <f>HistVehicleFE!N8</f>
        <v>6.5692424611547915E-4</v>
      </c>
      <c r="BC8" s="79">
        <f>HistVehicleFE!O8</f>
        <v>6.7446472066627747E-4</v>
      </c>
      <c r="BD8" s="79">
        <f>HistVehicleFE!P8</f>
        <v>6.9399921873057493E-4</v>
      </c>
      <c r="BE8" s="79">
        <f>HistVehicleFE!Q8</f>
        <v>7.1513695040527835E-4</v>
      </c>
      <c r="BF8" s="79">
        <f>HistVehicleFE!R8</f>
        <v>7.3770706539434889E-4</v>
      </c>
      <c r="BG8" s="79">
        <f>HistVehicleFE!S8</f>
        <v>7.5618092153323943E-4</v>
      </c>
      <c r="BH8" s="79">
        <f>HistVehicleFE!T8</f>
        <v>7.7132063789015707E-4</v>
      </c>
      <c r="BI8" s="79">
        <f>HistVehicleFE!U8</f>
        <v>7.8426969683857673E-4</v>
      </c>
      <c r="BJ8" s="79">
        <f>HistVehicleFE!V8</f>
        <v>7.9520670431580795E-4</v>
      </c>
      <c r="BK8" s="79">
        <f>HistVehicleFE!W8</f>
        <v>8.0907770711540991E-4</v>
      </c>
      <c r="BL8" s="79">
        <f>HistVehicleFE!X8</f>
        <v>8.2170934840756159E-4</v>
      </c>
      <c r="BM8" s="79">
        <f>HistVehicleFE!Y8</f>
        <v>8.327949328809102E-4</v>
      </c>
      <c r="BN8" s="79">
        <f>HistVehicleFE!Z8</f>
        <v>8.4125583931075974E-4</v>
      </c>
      <c r="BO8" s="79">
        <f>HistVehicleFE!AA8</f>
        <v>8.48348613334035E-4</v>
      </c>
      <c r="BP8" s="79">
        <f>HistVehicleFE!AB8</f>
        <v>8.5404371839214077E-4</v>
      </c>
      <c r="BQ8" s="79">
        <f>HistVehicleFE!AC8</f>
        <v>8.5882349449365218E-4</v>
      </c>
      <c r="BR8" s="79">
        <f>HistVehicleFE!AD8</f>
        <v>8.6223877236622619E-4</v>
      </c>
      <c r="BS8" s="79">
        <f>HistVehicleFE!AE8</f>
        <v>8.6458926222460545E-4</v>
      </c>
      <c r="BT8" s="79">
        <f>HistVehicleFE!AF8</f>
        <v>8.6579246795732371E-4</v>
      </c>
      <c r="BU8" s="79">
        <f>HistVehicleFE!AG8</f>
        <v>8.6579246795732349E-4</v>
      </c>
      <c r="BV8" s="79">
        <f>HistVehicleFE!AH8</f>
        <v>8.6579246795732338E-4</v>
      </c>
      <c r="BW8" s="79">
        <f>HistVehicleFE!AI8</f>
        <v>8.6579246795732349E-4</v>
      </c>
      <c r="BX8" s="79">
        <f>HistVehicleFE!AJ8</f>
        <v>8.6579246795732371E-4</v>
      </c>
      <c r="BY8" s="79">
        <f>HistVehicleFE!AK8</f>
        <v>8.6579246795732371E-4</v>
      </c>
      <c r="BZ8" s="79">
        <f>HistVehicleFE!AL8</f>
        <v>8.6579246795732371E-4</v>
      </c>
      <c r="CA8" s="79">
        <f>HistVehicleFE!AM8</f>
        <v>8.6579246795732371E-4</v>
      </c>
      <c r="CB8" s="79">
        <f>HistVehicleFE!AN8</f>
        <v>8.6579246795732371E-4</v>
      </c>
      <c r="CC8" s="79">
        <f>HistVehicleFE!AO8</f>
        <v>8.6579246795732371E-4</v>
      </c>
      <c r="CD8" s="79">
        <f>HistVehicleFE!AP8</f>
        <v>8.6579246795732371E-4</v>
      </c>
      <c r="CE8" s="79">
        <f>HistVehicleFE!AQ8</f>
        <v>8.6579246795732371E-4</v>
      </c>
      <c r="CF8" s="79">
        <f>HistVehicleFE!AR8</f>
        <v>8.6579246795732371E-4</v>
      </c>
      <c r="CG8" s="79">
        <f>HistVehicleFE!AS8</f>
        <v>8.6579246795732371E-4</v>
      </c>
      <c r="CH8" s="79">
        <f>HistVehicleFE!AT8</f>
        <v>8.6579246795732371E-4</v>
      </c>
      <c r="CI8" s="79">
        <f>HistVehicleFE!AU8</f>
        <v>8.6579246795732371E-4</v>
      </c>
    </row>
    <row r="9" spans="1:87" s="79" customFormat="1">
      <c r="A9" s="94" t="s">
        <v>8</v>
      </c>
      <c r="B9" s="93" t="s">
        <v>0</v>
      </c>
      <c r="C9" s="79">
        <f>NewVehicleFE!G9</f>
        <v>6.5438472628045227E-4</v>
      </c>
      <c r="D9" s="79">
        <f>NewVehicleFE!H9</f>
        <v>6.6386856289321237E-4</v>
      </c>
      <c r="E9" s="79">
        <f>NewVehicleFE!I9</f>
        <v>6.7363133587693602E-4</v>
      </c>
      <c r="F9" s="79">
        <f>NewVehicleFE!J9</f>
        <v>6.8368553491987528E-4</v>
      </c>
      <c r="G9" s="79">
        <f>NewVehicleFE!K9</f>
        <v>6.9404440666108555E-4</v>
      </c>
      <c r="H9" s="79">
        <f>NewVehicleFE!L9</f>
        <v>7.0472201291741005E-4</v>
      </c>
      <c r="I9" s="79">
        <f>NewVehicleFE!M9</f>
        <v>7.1573329436924466E-4</v>
      </c>
      <c r="J9" s="79">
        <f>NewVehicleFE!N9</f>
        <v>7.2709414031161374E-4</v>
      </c>
      <c r="K9" s="79">
        <f>NewVehicleFE!O9</f>
        <v>7.3882146515534943E-4</v>
      </c>
      <c r="L9" s="79">
        <f>NewVehicleFE!P9</f>
        <v>7.5093329245297814E-4</v>
      </c>
      <c r="M9" s="79">
        <f>NewVehicleFE!Q9</f>
        <v>7.6344884732719432E-4</v>
      </c>
      <c r="N9" s="79">
        <f>NewVehicleFE!R9</f>
        <v>7.7638865829884169E-4</v>
      </c>
      <c r="O9" s="79">
        <f>NewVehicleFE!S9</f>
        <v>7.8977466964882156E-4</v>
      </c>
      <c r="P9" s="79">
        <f>NewVehicleFE!T9</f>
        <v>8.0363036560757281E-4</v>
      </c>
      <c r="Q9" s="79">
        <f>NewVehicleFE!U9</f>
        <v>8.1798090785056518E-4</v>
      </c>
      <c r="R9" s="79">
        <f>NewVehicleFE!V9</f>
        <v>8.3285328799330286E-4</v>
      </c>
      <c r="S9" s="79">
        <f>NewVehicleFE!W9</f>
        <v>8.3286338330703996E-4</v>
      </c>
      <c r="T9" s="79">
        <f>NewVehicleFE!X9</f>
        <v>8.328734788655178E-4</v>
      </c>
      <c r="U9" s="79">
        <f>NewVehicleFE!Y9</f>
        <v>8.3288357466874518E-4</v>
      </c>
      <c r="V9" s="79">
        <f>NewVehicleFE!Z9</f>
        <v>8.3289367071673142E-4</v>
      </c>
      <c r="W9" s="79">
        <f>NewVehicleFE!AA9</f>
        <v>8.3290376700948519E-4</v>
      </c>
      <c r="X9" s="79">
        <f>NewVehicleFE!AB9</f>
        <v>8.3290376700948519E-4</v>
      </c>
      <c r="Y9" s="79">
        <f>NewVehicleFE!AC9</f>
        <v>8.3290376700948519E-4</v>
      </c>
      <c r="Z9" s="79">
        <f>NewVehicleFE!AD9</f>
        <v>8.3290376700948519E-4</v>
      </c>
      <c r="AA9" s="79">
        <f>NewVehicleFE!AE9</f>
        <v>8.3290376700948519E-4</v>
      </c>
      <c r="AB9" s="79">
        <f>NewVehicleFE!AF9</f>
        <v>8.3290376700948519E-4</v>
      </c>
      <c r="AC9" s="79">
        <f>NewVehicleFE!AG9</f>
        <v>8.3290376700948519E-4</v>
      </c>
      <c r="AD9" s="79">
        <f>NewVehicleFE!AH9</f>
        <v>8.3290376700948519E-4</v>
      </c>
      <c r="AE9" s="79">
        <f>NewVehicleFE!AI9</f>
        <v>8.3290376700948519E-4</v>
      </c>
      <c r="AF9" s="79">
        <f>NewVehicleFE!AJ9</f>
        <v>8.3290376700948519E-4</v>
      </c>
      <c r="AG9" s="79">
        <f>NewVehicleFE!AK9</f>
        <v>8.3290376700948519E-4</v>
      </c>
      <c r="AH9" s="79">
        <f>NewVehicleFE!AL9</f>
        <v>8.3290376700948519E-4</v>
      </c>
      <c r="AI9" s="79">
        <f>NewVehicleFE!AM9</f>
        <v>8.3290376700948519E-4</v>
      </c>
      <c r="AJ9" s="79">
        <f>NewVehicleFE!AN9</f>
        <v>8.3290376700948519E-4</v>
      </c>
      <c r="AK9" s="79">
        <f>NewVehicleFE!AO9</f>
        <v>8.3290376700948519E-4</v>
      </c>
      <c r="AL9" s="79">
        <f>NewVehicleFE!AP9</f>
        <v>8.3290376700948519E-4</v>
      </c>
      <c r="AM9" s="79">
        <f>NewVehicleFE!AQ9</f>
        <v>8.3290376700948519E-4</v>
      </c>
      <c r="AN9" s="79">
        <f>NewVehicleFE!AR9</f>
        <v>8.3290376700948519E-4</v>
      </c>
      <c r="AO9" s="79">
        <f>NewVehicleFE!AS9</f>
        <v>8.3290376700948519E-4</v>
      </c>
      <c r="AP9" s="79">
        <f>NewVehicleFE!AT9</f>
        <v>8.3290376700948519E-4</v>
      </c>
      <c r="AQ9" s="79">
        <f>NewVehicleFE!AU9</f>
        <v>8.3290376700948519E-4</v>
      </c>
      <c r="AS9" s="94" t="s">
        <v>8</v>
      </c>
      <c r="AT9" s="93" t="s">
        <v>0</v>
      </c>
      <c r="AU9" s="79">
        <f>HistVehicleFE!G9</f>
        <v>6.5438472628045227E-4</v>
      </c>
      <c r="AV9" s="79">
        <f>HistVehicleFE!H9</f>
        <v>6.5438472628045227E-4</v>
      </c>
      <c r="AW9" s="79">
        <f>HistVehicleFE!I9</f>
        <v>6.5969491406928028E-4</v>
      </c>
      <c r="AX9" s="79">
        <f>HistVehicleFE!J9</f>
        <v>6.6715000244864234E-4</v>
      </c>
      <c r="AY9" s="79">
        <f>HistVehicleFE!K9</f>
        <v>6.7465963972322934E-4</v>
      </c>
      <c r="AZ9" s="79">
        <f>HistVehicleFE!L9</f>
        <v>6.821611075349636E-4</v>
      </c>
      <c r="BA9" s="79">
        <f>HistVehicleFE!M9</f>
        <v>6.9039062838476711E-4</v>
      </c>
      <c r="BB9" s="79">
        <f>HistVehicleFE!N9</f>
        <v>6.9876334643465758E-4</v>
      </c>
      <c r="BC9" s="79">
        <f>HistVehicleFE!O9</f>
        <v>7.0742040194096342E-4</v>
      </c>
      <c r="BD9" s="79">
        <f>HistVehicleFE!P9</f>
        <v>7.155510301031958E-4</v>
      </c>
      <c r="BE9" s="79">
        <f>HistVehicleFE!Q9</f>
        <v>7.2496225013060471E-4</v>
      </c>
      <c r="BF9" s="79">
        <f>HistVehicleFE!R9</f>
        <v>7.3508647652647185E-4</v>
      </c>
      <c r="BG9" s="79">
        <f>HistVehicleFE!S9</f>
        <v>7.4566741635352586E-4</v>
      </c>
      <c r="BH9" s="79">
        <f>HistVehicleFE!T9</f>
        <v>7.5640188656567447E-4</v>
      </c>
      <c r="BI9" s="79">
        <f>HistVehicleFE!U9</f>
        <v>7.6750121806058995E-4</v>
      </c>
      <c r="BJ9" s="79">
        <f>HistVehicleFE!V9</f>
        <v>7.7940697584619873E-4</v>
      </c>
      <c r="BK9" s="79">
        <f>HistVehicleFE!W9</f>
        <v>7.9202048527352747E-4</v>
      </c>
      <c r="BL9" s="79">
        <f>HistVehicleFE!X9</f>
        <v>8.021813727363032E-4</v>
      </c>
      <c r="BM9" s="79">
        <f>HistVehicleFE!Y9</f>
        <v>8.1066830568574143E-4</v>
      </c>
      <c r="BN9" s="79">
        <f>HistVehicleFE!Z9</f>
        <v>8.1776527190864786E-4</v>
      </c>
      <c r="BO9" s="79">
        <f>HistVehicleFE!AA9</f>
        <v>8.2362198571766859E-4</v>
      </c>
      <c r="BP9" s="79">
        <f>HistVehicleFE!AB9</f>
        <v>8.2810755158197369E-4</v>
      </c>
      <c r="BQ9" s="79">
        <f>HistVehicleFE!AC9</f>
        <v>8.3123948173984528E-4</v>
      </c>
      <c r="BR9" s="79">
        <f>HistVehicleFE!AD9</f>
        <v>8.3288593039138265E-4</v>
      </c>
      <c r="BS9" s="79">
        <f>HistVehicleFE!AE9</f>
        <v>8.3289209668052622E-4</v>
      </c>
      <c r="BT9" s="79">
        <f>HistVehicleFE!AF9</f>
        <v>8.3289689895205371E-4</v>
      </c>
      <c r="BU9" s="79">
        <f>HistVehicleFE!AG9</f>
        <v>8.3290039433966902E-4</v>
      </c>
      <c r="BV9" s="79">
        <f>HistVehicleFE!AH9</f>
        <v>8.3290265111987249E-4</v>
      </c>
      <c r="BW9" s="79">
        <f>HistVehicleFE!AI9</f>
        <v>8.3290376700948519E-4</v>
      </c>
      <c r="BX9" s="79">
        <f>HistVehicleFE!AJ9</f>
        <v>8.3290376700948519E-4</v>
      </c>
      <c r="BY9" s="79">
        <f>HistVehicleFE!AK9</f>
        <v>8.3290376700948519E-4</v>
      </c>
      <c r="BZ9" s="79">
        <f>HistVehicleFE!AL9</f>
        <v>8.3290376700948519E-4</v>
      </c>
      <c r="CA9" s="79">
        <f>HistVehicleFE!AM9</f>
        <v>8.3290376700948519E-4</v>
      </c>
      <c r="CB9" s="79">
        <f>HistVehicleFE!AN9</f>
        <v>8.3290376700948519E-4</v>
      </c>
      <c r="CC9" s="79">
        <f>HistVehicleFE!AO9</f>
        <v>8.3290376700948519E-4</v>
      </c>
      <c r="CD9" s="79">
        <f>HistVehicleFE!AP9</f>
        <v>8.3290376700948519E-4</v>
      </c>
      <c r="CE9" s="79">
        <f>HistVehicleFE!AQ9</f>
        <v>8.3290376700948519E-4</v>
      </c>
      <c r="CF9" s="79">
        <f>HistVehicleFE!AR9</f>
        <v>8.3290376700948519E-4</v>
      </c>
      <c r="CG9" s="79">
        <f>HistVehicleFE!AS9</f>
        <v>8.3290376700948519E-4</v>
      </c>
      <c r="CH9" s="79">
        <f>HistVehicleFE!AT9</f>
        <v>8.3290376700948519E-4</v>
      </c>
      <c r="CI9" s="79">
        <f>HistVehicleFE!AU9</f>
        <v>8.3290376700948519E-4</v>
      </c>
    </row>
    <row r="10" spans="1:87" s="79" customFormat="1">
      <c r="A10" s="94" t="s">
        <v>8</v>
      </c>
      <c r="B10" s="93" t="s">
        <v>1</v>
      </c>
      <c r="C10" s="79">
        <f>NewVehicleFE!G10</f>
        <v>1.5658836298777575E-4</v>
      </c>
      <c r="D10" s="79">
        <f>NewVehicleFE!H10</f>
        <v>1.5658836298777575E-4</v>
      </c>
      <c r="E10" s="79">
        <f>NewVehicleFE!I10</f>
        <v>1.5658836298777575E-4</v>
      </c>
      <c r="F10" s="79">
        <f>NewVehicleFE!J10</f>
        <v>1.5658836298777575E-4</v>
      </c>
      <c r="G10" s="79">
        <f>NewVehicleFE!K10</f>
        <v>1.5658836298777575E-4</v>
      </c>
      <c r="H10" s="79">
        <f>NewVehicleFE!L10</f>
        <v>1.5658836298777575E-4</v>
      </c>
      <c r="I10" s="79">
        <f>NewVehicleFE!M10</f>
        <v>1.5658836298777575E-4</v>
      </c>
      <c r="J10" s="79">
        <f>NewVehicleFE!N10</f>
        <v>1.5658836298777575E-4</v>
      </c>
      <c r="K10" s="79">
        <f>NewVehicleFE!O10</f>
        <v>1.5658836298777575E-4</v>
      </c>
      <c r="L10" s="79">
        <f>NewVehicleFE!P10</f>
        <v>1.5658836298777575E-4</v>
      </c>
      <c r="M10" s="79">
        <f>NewVehicleFE!Q10</f>
        <v>1.5658836298777575E-4</v>
      </c>
      <c r="N10" s="79">
        <f>NewVehicleFE!R10</f>
        <v>1.5658836298777575E-4</v>
      </c>
      <c r="O10" s="79">
        <f>NewVehicleFE!S10</f>
        <v>1.5658836298777575E-4</v>
      </c>
      <c r="P10" s="79">
        <f>NewVehicleFE!T10</f>
        <v>1.5658836298777575E-4</v>
      </c>
      <c r="Q10" s="79">
        <f>NewVehicleFE!U10</f>
        <v>1.5658836298777575E-4</v>
      </c>
      <c r="R10" s="79">
        <f>NewVehicleFE!V10</f>
        <v>1.5658836298777575E-4</v>
      </c>
      <c r="S10" s="79">
        <f>NewVehicleFE!W10</f>
        <v>1.5658836298777575E-4</v>
      </c>
      <c r="T10" s="79">
        <f>NewVehicleFE!X10</f>
        <v>1.5658836298777575E-4</v>
      </c>
      <c r="U10" s="79">
        <f>NewVehicleFE!Y10</f>
        <v>1.5658836298777575E-4</v>
      </c>
      <c r="V10" s="79">
        <f>NewVehicleFE!Z10</f>
        <v>1.5658836298777575E-4</v>
      </c>
      <c r="W10" s="79">
        <f>NewVehicleFE!AA10</f>
        <v>1.5658836298777575E-4</v>
      </c>
      <c r="X10" s="79">
        <f>NewVehicleFE!AB10</f>
        <v>1.5658836298777575E-4</v>
      </c>
      <c r="Y10" s="79">
        <f>NewVehicleFE!AC10</f>
        <v>1.5658836298777575E-4</v>
      </c>
      <c r="Z10" s="79">
        <f>NewVehicleFE!AD10</f>
        <v>1.5658836298777575E-4</v>
      </c>
      <c r="AA10" s="79">
        <f>NewVehicleFE!AE10</f>
        <v>1.5658836298777575E-4</v>
      </c>
      <c r="AB10" s="79">
        <f>NewVehicleFE!AF10</f>
        <v>1.5658836298777575E-4</v>
      </c>
      <c r="AC10" s="79">
        <f>NewVehicleFE!AG10</f>
        <v>1.5658836298777575E-4</v>
      </c>
      <c r="AD10" s="79">
        <f>NewVehicleFE!AH10</f>
        <v>1.5658836298777575E-4</v>
      </c>
      <c r="AE10" s="79">
        <f>NewVehicleFE!AI10</f>
        <v>1.5658836298777575E-4</v>
      </c>
      <c r="AF10" s="79">
        <f>NewVehicleFE!AJ10</f>
        <v>1.5658836298777575E-4</v>
      </c>
      <c r="AG10" s="79">
        <f>NewVehicleFE!AK10</f>
        <v>1.5658836298777575E-4</v>
      </c>
      <c r="AH10" s="79">
        <f>NewVehicleFE!AL10</f>
        <v>1.5658836298777575E-4</v>
      </c>
      <c r="AI10" s="79">
        <f>NewVehicleFE!AM10</f>
        <v>1.5658836298777575E-4</v>
      </c>
      <c r="AJ10" s="79">
        <f>NewVehicleFE!AN10</f>
        <v>1.5658836298777575E-4</v>
      </c>
      <c r="AK10" s="79">
        <f>NewVehicleFE!AO10</f>
        <v>1.5658836298777575E-4</v>
      </c>
      <c r="AL10" s="79">
        <f>NewVehicleFE!AP10</f>
        <v>1.5658836298777575E-4</v>
      </c>
      <c r="AM10" s="79">
        <f>NewVehicleFE!AQ10</f>
        <v>1.5658836298777575E-4</v>
      </c>
      <c r="AN10" s="79">
        <f>NewVehicleFE!AR10</f>
        <v>1.5658836298777575E-4</v>
      </c>
      <c r="AO10" s="79">
        <f>NewVehicleFE!AS10</f>
        <v>1.5658836298777575E-4</v>
      </c>
      <c r="AP10" s="79">
        <f>NewVehicleFE!AT10</f>
        <v>1.5658836298777575E-4</v>
      </c>
      <c r="AQ10" s="79">
        <f>NewVehicleFE!AU10</f>
        <v>1.5658836298777575E-4</v>
      </c>
      <c r="AS10" s="94" t="s">
        <v>8</v>
      </c>
      <c r="AT10" s="93" t="s">
        <v>1</v>
      </c>
      <c r="AU10" s="79">
        <f>HistVehicleFE!G10</f>
        <v>1.5658836298777575E-4</v>
      </c>
      <c r="AV10" s="79">
        <f>HistVehicleFE!H10</f>
        <v>1.5658836298777578E-4</v>
      </c>
      <c r="AW10" s="79">
        <f>HistVehicleFE!I10</f>
        <v>1.5658836298777575E-4</v>
      </c>
      <c r="AX10" s="79">
        <f>HistVehicleFE!J10</f>
        <v>1.5658836298777575E-4</v>
      </c>
      <c r="AY10" s="79">
        <f>HistVehicleFE!K10</f>
        <v>1.5658836298777578E-4</v>
      </c>
      <c r="AZ10" s="79">
        <f>HistVehicleFE!L10</f>
        <v>1.5658836298777575E-4</v>
      </c>
      <c r="BA10" s="79">
        <f>HistVehicleFE!M10</f>
        <v>1.5658836298777581E-4</v>
      </c>
      <c r="BB10" s="79">
        <f>HistVehicleFE!N10</f>
        <v>1.5658836298777575E-4</v>
      </c>
      <c r="BC10" s="79">
        <f>HistVehicleFE!O10</f>
        <v>1.5658836298777575E-4</v>
      </c>
      <c r="BD10" s="79">
        <f>HistVehicleFE!P10</f>
        <v>1.5658836298777575E-4</v>
      </c>
      <c r="BE10" s="79">
        <f>HistVehicleFE!Q10</f>
        <v>1.5658836298777575E-4</v>
      </c>
      <c r="BF10" s="79">
        <f>HistVehicleFE!R10</f>
        <v>1.5658836298777575E-4</v>
      </c>
      <c r="BG10" s="79">
        <f>HistVehicleFE!S10</f>
        <v>1.5658836298777578E-4</v>
      </c>
      <c r="BH10" s="79">
        <f>HistVehicleFE!T10</f>
        <v>1.5658836298777575E-4</v>
      </c>
      <c r="BI10" s="79">
        <f>HistVehicleFE!U10</f>
        <v>1.5658836298777578E-4</v>
      </c>
      <c r="BJ10" s="79">
        <f>HistVehicleFE!V10</f>
        <v>1.5658836298777575E-4</v>
      </c>
      <c r="BK10" s="79">
        <f>HistVehicleFE!W10</f>
        <v>1.5658836298777578E-4</v>
      </c>
      <c r="BL10" s="79">
        <f>HistVehicleFE!X10</f>
        <v>1.5658836298777575E-4</v>
      </c>
      <c r="BM10" s="79">
        <f>HistVehicleFE!Y10</f>
        <v>1.5658836298777575E-4</v>
      </c>
      <c r="BN10" s="79">
        <f>HistVehicleFE!Z10</f>
        <v>1.5658836298777575E-4</v>
      </c>
      <c r="BO10" s="79">
        <f>HistVehicleFE!AA10</f>
        <v>1.5658836298777575E-4</v>
      </c>
      <c r="BP10" s="79">
        <f>HistVehicleFE!AB10</f>
        <v>1.5658836298777575E-4</v>
      </c>
      <c r="BQ10" s="79">
        <f>HistVehicleFE!AC10</f>
        <v>1.5658836298777575E-4</v>
      </c>
      <c r="BR10" s="79">
        <f>HistVehicleFE!AD10</f>
        <v>1.5658836298777575E-4</v>
      </c>
      <c r="BS10" s="79">
        <f>HistVehicleFE!AE10</f>
        <v>1.5658836298777575E-4</v>
      </c>
      <c r="BT10" s="79">
        <f>HistVehicleFE!AF10</f>
        <v>1.5658836298777575E-4</v>
      </c>
      <c r="BU10" s="79">
        <f>HistVehicleFE!AG10</f>
        <v>1.5658836298777575E-4</v>
      </c>
      <c r="BV10" s="79">
        <f>HistVehicleFE!AH10</f>
        <v>1.565883629877757E-4</v>
      </c>
      <c r="BW10" s="79">
        <f>HistVehicleFE!AI10</f>
        <v>1.5658836298777578E-4</v>
      </c>
      <c r="BX10" s="79">
        <f>HistVehicleFE!AJ10</f>
        <v>1.5658836298777578E-4</v>
      </c>
      <c r="BY10" s="79">
        <f>HistVehicleFE!AK10</f>
        <v>1.5658836298777575E-4</v>
      </c>
      <c r="BZ10" s="79">
        <f>HistVehicleFE!AL10</f>
        <v>1.5658836298777575E-4</v>
      </c>
      <c r="CA10" s="79">
        <f>HistVehicleFE!AM10</f>
        <v>1.5658836298777575E-4</v>
      </c>
      <c r="CB10" s="79">
        <f>HistVehicleFE!AN10</f>
        <v>1.5658836298777575E-4</v>
      </c>
      <c r="CC10" s="79">
        <f>HistVehicleFE!AO10</f>
        <v>1.5658836298777575E-4</v>
      </c>
      <c r="CD10" s="79">
        <f>HistVehicleFE!AP10</f>
        <v>1.5658836298777575E-4</v>
      </c>
      <c r="CE10" s="79">
        <f>HistVehicleFE!AQ10</f>
        <v>1.5658836298777575E-4</v>
      </c>
      <c r="CF10" s="79">
        <f>HistVehicleFE!AR10</f>
        <v>1.5658836298777575E-4</v>
      </c>
      <c r="CG10" s="79">
        <f>HistVehicleFE!AS10</f>
        <v>1.5658836298777575E-4</v>
      </c>
      <c r="CH10" s="79">
        <f>HistVehicleFE!AT10</f>
        <v>1.5658836298777575E-4</v>
      </c>
      <c r="CI10" s="79">
        <f>HistVehicleFE!AU10</f>
        <v>1.5658836298777575E-4</v>
      </c>
    </row>
    <row r="11" spans="1:87" s="79" customFormat="1">
      <c r="A11" s="94" t="s">
        <v>8</v>
      </c>
      <c r="B11" s="93" t="s">
        <v>2</v>
      </c>
      <c r="C11" s="79">
        <f>NewVehicleFE!G11</f>
        <v>1.9512220656653996E-4</v>
      </c>
      <c r="D11" s="79">
        <f>NewVehicleFE!H11</f>
        <v>1.9869878469097762E-4</v>
      </c>
      <c r="E11" s="79">
        <f>NewVehicleFE!I11</f>
        <v>2.0240892797358917E-4</v>
      </c>
      <c r="F11" s="79">
        <f>NewVehicleFE!J11</f>
        <v>2.0626026064116281E-4</v>
      </c>
      <c r="G11" s="79">
        <f>NewVehicleFE!K11</f>
        <v>2.1026099845532331E-4</v>
      </c>
      <c r="H11" s="79">
        <f>NewVehicleFE!L11</f>
        <v>2.1442000721597797E-4</v>
      </c>
      <c r="I11" s="79">
        <f>NewVehicleFE!M11</f>
        <v>2.160821778145514E-4</v>
      </c>
      <c r="J11" s="79">
        <f>NewVehicleFE!N11</f>
        <v>2.177703198287276E-4</v>
      </c>
      <c r="K11" s="79">
        <f>NewVehicleFE!O11</f>
        <v>2.1948504675651286E-4</v>
      </c>
      <c r="L11" s="79">
        <f>NewVehicleFE!P11</f>
        <v>2.2122699157204069E-4</v>
      </c>
      <c r="M11" s="79">
        <f>NewVehicleFE!Q11</f>
        <v>2.2299680750461706E-4</v>
      </c>
      <c r="N11" s="79">
        <f>NewVehicleFE!R11</f>
        <v>2.2557480527923693E-4</v>
      </c>
      <c r="O11" s="79">
        <f>NewVehicleFE!S11</f>
        <v>2.2821310709536836E-4</v>
      </c>
      <c r="P11" s="79">
        <f>NewVehicleFE!T11</f>
        <v>2.3091385392489939E-4</v>
      </c>
      <c r="Q11" s="79">
        <f>NewVehicleFE!U11</f>
        <v>2.3367928930124546E-4</v>
      </c>
      <c r="R11" s="79">
        <f>NewVehicleFE!V11</f>
        <v>2.3651176553520002E-4</v>
      </c>
      <c r="S11" s="79">
        <f>NewVehicleFE!W11</f>
        <v>2.3651176553520002E-4</v>
      </c>
      <c r="T11" s="79">
        <f>NewVehicleFE!X11</f>
        <v>2.3651176553520002E-4</v>
      </c>
      <c r="U11" s="79">
        <f>NewVehicleFE!Y11</f>
        <v>2.3651176553520002E-4</v>
      </c>
      <c r="V11" s="79">
        <f>NewVehicleFE!Z11</f>
        <v>2.3651176553520002E-4</v>
      </c>
      <c r="W11" s="79">
        <f>NewVehicleFE!AA11</f>
        <v>2.3651176553519997E-4</v>
      </c>
      <c r="X11" s="79">
        <f>NewVehicleFE!AB11</f>
        <v>2.3651176553519997E-4</v>
      </c>
      <c r="Y11" s="79">
        <f>NewVehicleFE!AC11</f>
        <v>2.3651176553519997E-4</v>
      </c>
      <c r="Z11" s="79">
        <f>NewVehicleFE!AD11</f>
        <v>2.3651176553519997E-4</v>
      </c>
      <c r="AA11" s="79">
        <f>NewVehicleFE!AE11</f>
        <v>2.3651176553519997E-4</v>
      </c>
      <c r="AB11" s="79">
        <f>NewVehicleFE!AF11</f>
        <v>2.3651176553519997E-4</v>
      </c>
      <c r="AC11" s="79">
        <f>NewVehicleFE!AG11</f>
        <v>2.3651176553519997E-4</v>
      </c>
      <c r="AD11" s="79">
        <f>NewVehicleFE!AH11</f>
        <v>2.3651176553519997E-4</v>
      </c>
      <c r="AE11" s="79">
        <f>NewVehicleFE!AI11</f>
        <v>2.3651176553519997E-4</v>
      </c>
      <c r="AF11" s="79">
        <f>NewVehicleFE!AJ11</f>
        <v>2.3651176553519997E-4</v>
      </c>
      <c r="AG11" s="79">
        <f>NewVehicleFE!AK11</f>
        <v>2.3651176553519997E-4</v>
      </c>
      <c r="AH11" s="79">
        <f>NewVehicleFE!AL11</f>
        <v>2.3651176553519997E-4</v>
      </c>
      <c r="AI11" s="79">
        <f>NewVehicleFE!AM11</f>
        <v>2.3651176553519997E-4</v>
      </c>
      <c r="AJ11" s="79">
        <f>NewVehicleFE!AN11</f>
        <v>2.3651176553519997E-4</v>
      </c>
      <c r="AK11" s="79">
        <f>NewVehicleFE!AO11</f>
        <v>2.3651176553519997E-4</v>
      </c>
      <c r="AL11" s="79">
        <f>NewVehicleFE!AP11</f>
        <v>2.3651176553519997E-4</v>
      </c>
      <c r="AM11" s="79">
        <f>NewVehicleFE!AQ11</f>
        <v>2.3651176553519997E-4</v>
      </c>
      <c r="AN11" s="79">
        <f>NewVehicleFE!AR11</f>
        <v>2.3651176553519997E-4</v>
      </c>
      <c r="AO11" s="79">
        <f>NewVehicleFE!AS11</f>
        <v>2.3651176553519997E-4</v>
      </c>
      <c r="AP11" s="79">
        <f>NewVehicleFE!AT11</f>
        <v>2.3651176553519997E-4</v>
      </c>
      <c r="AQ11" s="79">
        <f>NewVehicleFE!AU11</f>
        <v>2.3651176553519997E-4</v>
      </c>
      <c r="AS11" s="94" t="s">
        <v>8</v>
      </c>
      <c r="AT11" s="93" t="s">
        <v>2</v>
      </c>
      <c r="AU11" s="79">
        <f>HistVehicleFE!G11</f>
        <v>1.7155582920260078E-4</v>
      </c>
      <c r="AV11" s="79">
        <f>HistVehicleFE!H11</f>
        <v>1.763418538562111E-4</v>
      </c>
      <c r="AW11" s="79">
        <f>HistVehicleFE!I11</f>
        <v>1.8087090990482233E-4</v>
      </c>
      <c r="AX11" s="79">
        <f>HistVehicleFE!J11</f>
        <v>1.8541756312941626E-4</v>
      </c>
      <c r="AY11" s="79">
        <f>HistVehicleFE!K11</f>
        <v>1.9070603759518552E-4</v>
      </c>
      <c r="AZ11" s="79">
        <f>HistVehicleFE!L11</f>
        <v>1.962460749517895E-4</v>
      </c>
      <c r="BA11" s="79">
        <f>HistVehicleFE!M11</f>
        <v>2.0246591995705829E-4</v>
      </c>
      <c r="BB11" s="79">
        <f>HistVehicleFE!N11</f>
        <v>2.0490513218493305E-4</v>
      </c>
      <c r="BC11" s="79">
        <f>HistVehicleFE!O11</f>
        <v>2.0753646635176409E-4</v>
      </c>
      <c r="BD11" s="79">
        <f>HistVehicleFE!P11</f>
        <v>2.1060303211038904E-4</v>
      </c>
      <c r="BE11" s="79">
        <f>HistVehicleFE!Q11</f>
        <v>2.133786691197784E-4</v>
      </c>
      <c r="BF11" s="79">
        <f>HistVehicleFE!R11</f>
        <v>2.1585061750071293E-4</v>
      </c>
      <c r="BG11" s="79">
        <f>HistVehicleFE!S11</f>
        <v>2.1815845872438241E-4</v>
      </c>
      <c r="BH11" s="79">
        <f>HistVehicleFE!T11</f>
        <v>2.2033912131747417E-4</v>
      </c>
      <c r="BI11" s="79">
        <f>HistVehicleFE!U11</f>
        <v>2.2230213180524802E-4</v>
      </c>
      <c r="BJ11" s="79">
        <f>HistVehicleFE!V11</f>
        <v>2.2438566980306036E-4</v>
      </c>
      <c r="BK11" s="79">
        <f>HistVehicleFE!W11</f>
        <v>2.2658417756768161E-4</v>
      </c>
      <c r="BL11" s="79">
        <f>HistVehicleFE!X11</f>
        <v>2.2873145715317515E-4</v>
      </c>
      <c r="BM11" s="79">
        <f>HistVehicleFE!Y11</f>
        <v>2.3076573434875232E-4</v>
      </c>
      <c r="BN11" s="79">
        <f>HistVehicleFE!Z11</f>
        <v>2.3264008472038457E-4</v>
      </c>
      <c r="BO11" s="79">
        <f>HistVehicleFE!AA11</f>
        <v>2.3416553771251985E-4</v>
      </c>
      <c r="BP11" s="79">
        <f>HistVehicleFE!AB11</f>
        <v>2.3534093226904306E-4</v>
      </c>
      <c r="BQ11" s="79">
        <f>HistVehicleFE!AC11</f>
        <v>2.3612605172337447E-4</v>
      </c>
      <c r="BR11" s="79">
        <f>HistVehicleFE!AD11</f>
        <v>2.3651176553520002E-4</v>
      </c>
      <c r="BS11" s="79">
        <f>HistVehicleFE!AE11</f>
        <v>2.3651176553520002E-4</v>
      </c>
      <c r="BT11" s="79">
        <f>HistVehicleFE!AF11</f>
        <v>2.3651176553520002E-4</v>
      </c>
      <c r="BU11" s="79">
        <f>HistVehicleFE!AG11</f>
        <v>2.3651176553519997E-4</v>
      </c>
      <c r="BV11" s="79">
        <f>HistVehicleFE!AH11</f>
        <v>2.3651176553519989E-4</v>
      </c>
      <c r="BW11" s="79">
        <f>HistVehicleFE!AI11</f>
        <v>2.3651176553519989E-4</v>
      </c>
      <c r="BX11" s="79">
        <f>HistVehicleFE!AJ11</f>
        <v>2.3651176553519997E-4</v>
      </c>
      <c r="BY11" s="79">
        <f>HistVehicleFE!AK11</f>
        <v>2.3651176553519997E-4</v>
      </c>
      <c r="BZ11" s="79">
        <f>HistVehicleFE!AL11</f>
        <v>2.3651176553519997E-4</v>
      </c>
      <c r="CA11" s="79">
        <f>HistVehicleFE!AM11</f>
        <v>2.3651176553519997E-4</v>
      </c>
      <c r="CB11" s="79">
        <f>HistVehicleFE!AN11</f>
        <v>2.3651176553519997E-4</v>
      </c>
      <c r="CC11" s="79">
        <f>HistVehicleFE!AO11</f>
        <v>2.3651176553519997E-4</v>
      </c>
      <c r="CD11" s="79">
        <f>HistVehicleFE!AP11</f>
        <v>2.3651176553519997E-4</v>
      </c>
      <c r="CE11" s="79">
        <f>HistVehicleFE!AQ11</f>
        <v>2.3651176553519997E-4</v>
      </c>
      <c r="CF11" s="79">
        <f>HistVehicleFE!AR11</f>
        <v>2.3651176553519997E-4</v>
      </c>
      <c r="CG11" s="79">
        <f>HistVehicleFE!AS11</f>
        <v>2.3651176553519997E-4</v>
      </c>
      <c r="CH11" s="79">
        <f>HistVehicleFE!AT11</f>
        <v>2.3651176553519997E-4</v>
      </c>
      <c r="CI11" s="79">
        <f>HistVehicleFE!AU11</f>
        <v>2.3651176553519997E-4</v>
      </c>
    </row>
    <row r="12" spans="1:87" s="79" customFormat="1">
      <c r="A12" s="94" t="s">
        <v>8</v>
      </c>
      <c r="B12" s="93" t="s">
        <v>3</v>
      </c>
      <c r="C12" s="79">
        <f>NewVehicleFE!G12</f>
        <v>2.0547878541549681E-4</v>
      </c>
      <c r="D12" s="79">
        <f>NewVehicleFE!H12</f>
        <v>2.0924519899745092E-4</v>
      </c>
      <c r="E12" s="79">
        <f>NewVehicleFE!I12</f>
        <v>2.1315226702852368E-4</v>
      </c>
      <c r="F12" s="79">
        <f>NewVehicleFE!J12</f>
        <v>2.172080184096161E-4</v>
      </c>
      <c r="G12" s="79">
        <f>NewVehicleFE!K12</f>
        <v>2.2142110497359575E-4</v>
      </c>
      <c r="H12" s="79">
        <f>NewVehicleFE!L12</f>
        <v>2.258008630939525E-4</v>
      </c>
      <c r="I12" s="79">
        <f>NewVehicleFE!M12</f>
        <v>2.2755125738150255E-4</v>
      </c>
      <c r="J12" s="79">
        <f>NewVehicleFE!N12</f>
        <v>2.293290015797955E-4</v>
      </c>
      <c r="K12" s="79">
        <f>NewVehicleFE!O12</f>
        <v>2.3113474174971517E-4</v>
      </c>
      <c r="L12" s="79">
        <f>NewVehicleFE!P12</f>
        <v>2.3296914446201445E-4</v>
      </c>
      <c r="M12" s="79">
        <f>NewVehicleFE!Q12</f>
        <v>2.3483289761771061E-4</v>
      </c>
      <c r="N12" s="79">
        <f>NewVehicleFE!R12</f>
        <v>2.3754772880404254E-4</v>
      </c>
      <c r="O12" s="79">
        <f>NewVehicleFE!S12</f>
        <v>2.4032606481344656E-4</v>
      </c>
      <c r="P12" s="79">
        <f>NewVehicleFE!T12</f>
        <v>2.4317016025502579E-4</v>
      </c>
      <c r="Q12" s="79">
        <f>NewVehicleFE!U12</f>
        <v>2.4608237774310991E-4</v>
      </c>
      <c r="R12" s="79">
        <f>NewVehicleFE!V12</f>
        <v>2.4906519444302643E-4</v>
      </c>
      <c r="S12" s="79">
        <f>NewVehicleFE!W12</f>
        <v>2.4906519444302643E-4</v>
      </c>
      <c r="T12" s="79">
        <f>NewVehicleFE!X12</f>
        <v>2.4906519444302643E-4</v>
      </c>
      <c r="U12" s="79">
        <f>NewVehicleFE!Y12</f>
        <v>2.4906519444302643E-4</v>
      </c>
      <c r="V12" s="79">
        <f>NewVehicleFE!Z12</f>
        <v>2.4906519444302643E-4</v>
      </c>
      <c r="W12" s="79">
        <f>NewVehicleFE!AA12</f>
        <v>2.4906519444302638E-4</v>
      </c>
      <c r="X12" s="79">
        <f>NewVehicleFE!AB12</f>
        <v>2.4906519444302638E-4</v>
      </c>
      <c r="Y12" s="79">
        <f>NewVehicleFE!AC12</f>
        <v>2.4906519444302638E-4</v>
      </c>
      <c r="Z12" s="79">
        <f>NewVehicleFE!AD12</f>
        <v>2.4906519444302638E-4</v>
      </c>
      <c r="AA12" s="79">
        <f>NewVehicleFE!AE12</f>
        <v>2.4906519444302638E-4</v>
      </c>
      <c r="AB12" s="79">
        <f>NewVehicleFE!AF12</f>
        <v>2.4906519444302638E-4</v>
      </c>
      <c r="AC12" s="79">
        <f>NewVehicleFE!AG12</f>
        <v>2.4906519444302638E-4</v>
      </c>
      <c r="AD12" s="79">
        <f>NewVehicleFE!AH12</f>
        <v>2.4906519444302638E-4</v>
      </c>
      <c r="AE12" s="79">
        <f>NewVehicleFE!AI12</f>
        <v>2.4906519444302638E-4</v>
      </c>
      <c r="AF12" s="79">
        <f>NewVehicleFE!AJ12</f>
        <v>2.4906519444302638E-4</v>
      </c>
      <c r="AG12" s="79">
        <f>NewVehicleFE!AK12</f>
        <v>2.4906519444302638E-4</v>
      </c>
      <c r="AH12" s="79">
        <f>NewVehicleFE!AL12</f>
        <v>2.4906519444302638E-4</v>
      </c>
      <c r="AI12" s="79">
        <f>NewVehicleFE!AM12</f>
        <v>2.4906519444302638E-4</v>
      </c>
      <c r="AJ12" s="79">
        <f>NewVehicleFE!AN12</f>
        <v>2.4906519444302638E-4</v>
      </c>
      <c r="AK12" s="79">
        <f>NewVehicleFE!AO12</f>
        <v>2.4906519444302638E-4</v>
      </c>
      <c r="AL12" s="79">
        <f>NewVehicleFE!AP12</f>
        <v>2.4906519444302638E-4</v>
      </c>
      <c r="AM12" s="79">
        <f>NewVehicleFE!AQ12</f>
        <v>2.4906519444302638E-4</v>
      </c>
      <c r="AN12" s="79">
        <f>NewVehicleFE!AR12</f>
        <v>2.4906519444302638E-4</v>
      </c>
      <c r="AO12" s="79">
        <f>NewVehicleFE!AS12</f>
        <v>2.4906519444302638E-4</v>
      </c>
      <c r="AP12" s="79">
        <f>NewVehicleFE!AT12</f>
        <v>2.4906519444302638E-4</v>
      </c>
      <c r="AQ12" s="79">
        <f>NewVehicleFE!AU12</f>
        <v>2.4906519444302638E-4</v>
      </c>
      <c r="AS12" s="94" t="s">
        <v>8</v>
      </c>
      <c r="AT12" s="93" t="s">
        <v>3</v>
      </c>
      <c r="AU12" s="79">
        <f>HistVehicleFE!G12</f>
        <v>1.7847522264248606E-4</v>
      </c>
      <c r="AV12" s="79">
        <f>HistVehicleFE!H12</f>
        <v>1.8133437748761886E-4</v>
      </c>
      <c r="AW12" s="79">
        <f>HistVehicleFE!I12</f>
        <v>1.8557219501521898E-4</v>
      </c>
      <c r="AX12" s="79">
        <f>HistVehicleFE!J12</f>
        <v>1.9142585980089943E-4</v>
      </c>
      <c r="AY12" s="79">
        <f>HistVehicleFE!K12</f>
        <v>1.969143566898492E-4</v>
      </c>
      <c r="AZ12" s="79">
        <f>HistVehicleFE!L12</f>
        <v>2.0339812071677607E-4</v>
      </c>
      <c r="BA12" s="79">
        <f>HistVehicleFE!M12</f>
        <v>2.1178675312789048E-4</v>
      </c>
      <c r="BB12" s="79">
        <f>HistVehicleFE!N12</f>
        <v>2.1450155819875978E-4</v>
      </c>
      <c r="BC12" s="79">
        <f>HistVehicleFE!O12</f>
        <v>2.1824854388728857E-4</v>
      </c>
      <c r="BD12" s="79">
        <f>HistVehicleFE!P12</f>
        <v>2.2127869055314314E-4</v>
      </c>
      <c r="BE12" s="79">
        <f>HistVehicleFE!Q12</f>
        <v>2.2421534125543964E-4</v>
      </c>
      <c r="BF12" s="79">
        <f>HistVehicleFE!R12</f>
        <v>2.2705088548598837E-4</v>
      </c>
      <c r="BG12" s="79">
        <f>HistVehicleFE!S12</f>
        <v>2.2970622301977502E-4</v>
      </c>
      <c r="BH12" s="79">
        <f>HistVehicleFE!T12</f>
        <v>2.3206689186114013E-4</v>
      </c>
      <c r="BI12" s="79">
        <f>HistVehicleFE!U12</f>
        <v>2.3416802918378195E-4</v>
      </c>
      <c r="BJ12" s="79">
        <f>HistVehicleFE!V12</f>
        <v>2.3637915627255704E-4</v>
      </c>
      <c r="BK12" s="79">
        <f>HistVehicleFE!W12</f>
        <v>2.3873078193878015E-4</v>
      </c>
      <c r="BL12" s="79">
        <f>HistVehicleFE!X12</f>
        <v>2.4099750188794715E-4</v>
      </c>
      <c r="BM12" s="79">
        <f>HistVehicleFE!Y12</f>
        <v>2.4313051405292429E-4</v>
      </c>
      <c r="BN12" s="79">
        <f>HistVehicleFE!Z12</f>
        <v>2.4507781141388255E-4</v>
      </c>
      <c r="BO12" s="79">
        <f>HistVehicleFE!AA12</f>
        <v>2.4667902325507969E-4</v>
      </c>
      <c r="BP12" s="79">
        <f>HistVehicleFE!AB12</f>
        <v>2.4788568937187061E-4</v>
      </c>
      <c r="BQ12" s="79">
        <f>HistVehicleFE!AC12</f>
        <v>2.4867727669066744E-4</v>
      </c>
      <c r="BR12" s="79">
        <f>HistVehicleFE!AD12</f>
        <v>2.4906519444302643E-4</v>
      </c>
      <c r="BS12" s="79">
        <f>HistVehicleFE!AE12</f>
        <v>2.4906519444302643E-4</v>
      </c>
      <c r="BT12" s="79">
        <f>HistVehicleFE!AF12</f>
        <v>2.4906519444302643E-4</v>
      </c>
      <c r="BU12" s="79">
        <f>HistVehicleFE!AG12</f>
        <v>2.4906519444302643E-4</v>
      </c>
      <c r="BV12" s="79">
        <f>HistVehicleFE!AH12</f>
        <v>2.4906519444302638E-4</v>
      </c>
      <c r="BW12" s="79">
        <f>HistVehicleFE!AI12</f>
        <v>2.4906519444302643E-4</v>
      </c>
      <c r="BX12" s="79">
        <f>HistVehicleFE!AJ12</f>
        <v>2.4906519444302643E-4</v>
      </c>
      <c r="BY12" s="79">
        <f>HistVehicleFE!AK12</f>
        <v>2.4906519444302638E-4</v>
      </c>
      <c r="BZ12" s="79">
        <f>HistVehicleFE!AL12</f>
        <v>2.4906519444302638E-4</v>
      </c>
      <c r="CA12" s="79">
        <f>HistVehicleFE!AM12</f>
        <v>2.4906519444302638E-4</v>
      </c>
      <c r="CB12" s="79">
        <f>HistVehicleFE!AN12</f>
        <v>2.4906519444302638E-4</v>
      </c>
      <c r="CC12" s="79">
        <f>HistVehicleFE!AO12</f>
        <v>2.4906519444302638E-4</v>
      </c>
      <c r="CD12" s="79">
        <f>HistVehicleFE!AP12</f>
        <v>2.4906519444302638E-4</v>
      </c>
      <c r="CE12" s="79">
        <f>HistVehicleFE!AQ12</f>
        <v>2.4906519444302638E-4</v>
      </c>
      <c r="CF12" s="79">
        <f>HistVehicleFE!AR12</f>
        <v>2.4906519444302638E-4</v>
      </c>
      <c r="CG12" s="79">
        <f>HistVehicleFE!AS12</f>
        <v>2.4906519444302638E-4</v>
      </c>
      <c r="CH12" s="79">
        <f>HistVehicleFE!AT12</f>
        <v>2.4906519444302638E-4</v>
      </c>
      <c r="CI12" s="79">
        <f>HistVehicleFE!AU12</f>
        <v>2.4906519444302638E-4</v>
      </c>
    </row>
    <row r="13" spans="1:87" s="79" customFormat="1">
      <c r="A13" s="94" t="s">
        <v>8</v>
      </c>
      <c r="B13" s="93" t="s">
        <v>4</v>
      </c>
      <c r="C13" s="79">
        <f>NewVehicleFE!G13</f>
        <v>2.4975642440517112E-4</v>
      </c>
      <c r="D13" s="79">
        <f>NewVehicleFE!H13</f>
        <v>2.5695105391478513E-4</v>
      </c>
      <c r="E13" s="79">
        <f>NewVehicleFE!I13</f>
        <v>2.645724834800542E-4</v>
      </c>
      <c r="F13" s="79">
        <f>NewVehicleFE!J13</f>
        <v>2.7265985197071091E-4</v>
      </c>
      <c r="G13" s="79">
        <f>NewVehicleFE!K13</f>
        <v>2.8125723469050811E-4</v>
      </c>
      <c r="H13" s="79">
        <f>NewVehicleFE!L13</f>
        <v>2.9041444698275708E-4</v>
      </c>
      <c r="I13" s="79">
        <f>NewVehicleFE!M13</f>
        <v>2.9452408538345649E-4</v>
      </c>
      <c r="J13" s="79">
        <f>NewVehicleFE!N13</f>
        <v>2.9875170383393676E-4</v>
      </c>
      <c r="K13" s="79">
        <f>NewVehicleFE!O13</f>
        <v>3.0310245680239211E-4</v>
      </c>
      <c r="L13" s="79">
        <f>NewVehicleFE!P13</f>
        <v>3.075818034546442E-4</v>
      </c>
      <c r="M13" s="79">
        <f>NewVehicleFE!Q13</f>
        <v>3.1219553050646393E-4</v>
      </c>
      <c r="N13" s="79">
        <f>NewVehicleFE!R13</f>
        <v>3.1534902071359998E-4</v>
      </c>
      <c r="O13" s="79">
        <f>NewVehicleFE!S13</f>
        <v>3.1856686786373866E-4</v>
      </c>
      <c r="P13" s="79">
        <f>NewVehicleFE!T13</f>
        <v>3.2185106237779787E-4</v>
      </c>
      <c r="Q13" s="79">
        <f>NewVehicleFE!U13</f>
        <v>3.2520367761089994E-4</v>
      </c>
      <c r="R13" s="79">
        <f>NewVehicleFE!V13</f>
        <v>3.2862687421733047E-4</v>
      </c>
      <c r="S13" s="79">
        <f>NewVehicleFE!W13</f>
        <v>3.2862687421733047E-4</v>
      </c>
      <c r="T13" s="79">
        <f>NewVehicleFE!X13</f>
        <v>3.2862687421733047E-4</v>
      </c>
      <c r="U13" s="79">
        <f>NewVehicleFE!Y13</f>
        <v>3.2862687421733047E-4</v>
      </c>
      <c r="V13" s="79">
        <f>NewVehicleFE!Z13</f>
        <v>3.2862687421733047E-4</v>
      </c>
      <c r="W13" s="79">
        <f>NewVehicleFE!AA13</f>
        <v>3.2862687421733047E-4</v>
      </c>
      <c r="X13" s="79">
        <f>NewVehicleFE!AB13</f>
        <v>3.2862687421733047E-4</v>
      </c>
      <c r="Y13" s="79">
        <f>NewVehicleFE!AC13</f>
        <v>3.2862687421733047E-4</v>
      </c>
      <c r="Z13" s="79">
        <f>NewVehicleFE!AD13</f>
        <v>3.2862687421733047E-4</v>
      </c>
      <c r="AA13" s="79">
        <f>NewVehicleFE!AE13</f>
        <v>3.2862687421733047E-4</v>
      </c>
      <c r="AB13" s="79">
        <f>NewVehicleFE!AF13</f>
        <v>3.2862687421733047E-4</v>
      </c>
      <c r="AC13" s="79">
        <f>NewVehicleFE!AG13</f>
        <v>3.2862687421733047E-4</v>
      </c>
      <c r="AD13" s="79">
        <f>NewVehicleFE!AH13</f>
        <v>3.2862687421733047E-4</v>
      </c>
      <c r="AE13" s="79">
        <f>NewVehicleFE!AI13</f>
        <v>3.2862687421733047E-4</v>
      </c>
      <c r="AF13" s="79">
        <f>NewVehicleFE!AJ13</f>
        <v>3.2862687421733047E-4</v>
      </c>
      <c r="AG13" s="79">
        <f>NewVehicleFE!AK13</f>
        <v>3.2862687421733047E-4</v>
      </c>
      <c r="AH13" s="79">
        <f>NewVehicleFE!AL13</f>
        <v>3.2862687421733047E-4</v>
      </c>
      <c r="AI13" s="79">
        <f>NewVehicleFE!AM13</f>
        <v>3.2862687421733047E-4</v>
      </c>
      <c r="AJ13" s="79">
        <f>NewVehicleFE!AN13</f>
        <v>3.2862687421733047E-4</v>
      </c>
      <c r="AK13" s="79">
        <f>NewVehicleFE!AO13</f>
        <v>3.2862687421733047E-4</v>
      </c>
      <c r="AL13" s="79">
        <f>NewVehicleFE!AP13</f>
        <v>3.2862687421733047E-4</v>
      </c>
      <c r="AM13" s="79">
        <f>NewVehicleFE!AQ13</f>
        <v>3.2862687421733047E-4</v>
      </c>
      <c r="AN13" s="79">
        <f>NewVehicleFE!AR13</f>
        <v>3.2862687421733047E-4</v>
      </c>
      <c r="AO13" s="79">
        <f>NewVehicleFE!AS13</f>
        <v>3.2862687421733047E-4</v>
      </c>
      <c r="AP13" s="79">
        <f>NewVehicleFE!AT13</f>
        <v>3.2862687421733047E-4</v>
      </c>
      <c r="AQ13" s="79">
        <f>NewVehicleFE!AU13</f>
        <v>3.2862687421733047E-4</v>
      </c>
      <c r="AS13" s="94" t="s">
        <v>8</v>
      </c>
      <c r="AT13" s="93" t="s">
        <v>4</v>
      </c>
      <c r="AU13" s="79">
        <f>HistVehicleFE!G13</f>
        <v>2.4975642440517112E-4</v>
      </c>
      <c r="AV13" s="79">
        <f>HistVehicleFE!H13</f>
        <v>2.4975642440517118E-4</v>
      </c>
      <c r="AW13" s="79">
        <f>HistVehicleFE!I13</f>
        <v>2.4996487162916428E-4</v>
      </c>
      <c r="AX13" s="79">
        <f>HistVehicleFE!J13</f>
        <v>2.5052784445407666E-4</v>
      </c>
      <c r="AY13" s="79">
        <f>HistVehicleFE!K13</f>
        <v>2.5168592678290354E-4</v>
      </c>
      <c r="AZ13" s="79">
        <f>HistVehicleFE!L13</f>
        <v>2.5392340926329944E-4</v>
      </c>
      <c r="BA13" s="79">
        <f>HistVehicleFE!M13</f>
        <v>2.6234203152490345E-4</v>
      </c>
      <c r="BB13" s="79">
        <f>HistVehicleFE!N13</f>
        <v>2.7161736445835568E-4</v>
      </c>
      <c r="BC13" s="79">
        <f>HistVehicleFE!O13</f>
        <v>2.8740279837978917E-4</v>
      </c>
      <c r="BD13" s="79">
        <f>HistVehicleFE!P13</f>
        <v>2.9163756002803157E-4</v>
      </c>
      <c r="BE13" s="79">
        <f>HistVehicleFE!Q13</f>
        <v>2.9676123608192884E-4</v>
      </c>
      <c r="BF13" s="79">
        <f>HistVehicleFE!R13</f>
        <v>3.0160359962305374E-4</v>
      </c>
      <c r="BG13" s="79">
        <f>HistVehicleFE!S13</f>
        <v>3.0594819669972818E-4</v>
      </c>
      <c r="BH13" s="79">
        <f>HistVehicleFE!T13</f>
        <v>3.0984359536694847E-4</v>
      </c>
      <c r="BI13" s="79">
        <f>HistVehicleFE!U13</f>
        <v>3.1330982554550018E-4</v>
      </c>
      <c r="BJ13" s="79">
        <f>HistVehicleFE!V13</f>
        <v>3.1660755966763103E-4</v>
      </c>
      <c r="BK13" s="79">
        <f>HistVehicleFE!W13</f>
        <v>3.1978570836822286E-4</v>
      </c>
      <c r="BL13" s="79">
        <f>HistVehicleFE!X13</f>
        <v>3.2232298802728677E-4</v>
      </c>
      <c r="BM13" s="79">
        <f>HistVehicleFE!Y13</f>
        <v>3.2430356974385584E-4</v>
      </c>
      <c r="BN13" s="79">
        <f>HistVehicleFE!Z13</f>
        <v>3.2579216124016433E-4</v>
      </c>
      <c r="BO13" s="79">
        <f>HistVehicleFE!AA13</f>
        <v>3.2694280652628932E-4</v>
      </c>
      <c r="BP13" s="79">
        <f>HistVehicleFE!AB13</f>
        <v>3.2778297301290309E-4</v>
      </c>
      <c r="BQ13" s="79">
        <f>HistVehicleFE!AC13</f>
        <v>3.2834475185010767E-4</v>
      </c>
      <c r="BR13" s="79">
        <f>HistVehicleFE!AD13</f>
        <v>3.2862687421733047E-4</v>
      </c>
      <c r="BS13" s="79">
        <f>HistVehicleFE!AE13</f>
        <v>3.2862687421733047E-4</v>
      </c>
      <c r="BT13" s="79">
        <f>HistVehicleFE!AF13</f>
        <v>3.2862687421733047E-4</v>
      </c>
      <c r="BU13" s="79">
        <f>HistVehicleFE!AG13</f>
        <v>3.2862687421733047E-4</v>
      </c>
      <c r="BV13" s="79">
        <f>HistVehicleFE!AH13</f>
        <v>3.2862687421733041E-4</v>
      </c>
      <c r="BW13" s="79">
        <f>HistVehicleFE!AI13</f>
        <v>3.2862687421733047E-4</v>
      </c>
      <c r="BX13" s="79">
        <f>HistVehicleFE!AJ13</f>
        <v>3.2862687421733047E-4</v>
      </c>
      <c r="BY13" s="79">
        <f>HistVehicleFE!AK13</f>
        <v>3.2862687421733047E-4</v>
      </c>
      <c r="BZ13" s="79">
        <f>HistVehicleFE!AL13</f>
        <v>3.2862687421733047E-4</v>
      </c>
      <c r="CA13" s="79">
        <f>HistVehicleFE!AM13</f>
        <v>3.2862687421733047E-4</v>
      </c>
      <c r="CB13" s="79">
        <f>HistVehicleFE!AN13</f>
        <v>3.2862687421733047E-4</v>
      </c>
      <c r="CC13" s="79">
        <f>HistVehicleFE!AO13</f>
        <v>3.2862687421733047E-4</v>
      </c>
      <c r="CD13" s="79">
        <f>HistVehicleFE!AP13</f>
        <v>3.2862687421733047E-4</v>
      </c>
      <c r="CE13" s="79">
        <f>HistVehicleFE!AQ13</f>
        <v>3.2862687421733047E-4</v>
      </c>
      <c r="CF13" s="79">
        <f>HistVehicleFE!AR13</f>
        <v>3.2862687421733047E-4</v>
      </c>
      <c r="CG13" s="79">
        <f>HistVehicleFE!AS13</f>
        <v>3.2862687421733047E-4</v>
      </c>
      <c r="CH13" s="79">
        <f>HistVehicleFE!AT13</f>
        <v>3.2862687421733047E-4</v>
      </c>
      <c r="CI13" s="79">
        <f>HistVehicleFE!AU13</f>
        <v>3.2862687421733047E-4</v>
      </c>
    </row>
    <row r="14" spans="1:87" s="79" customFormat="1">
      <c r="A14" s="94" t="s">
        <v>8</v>
      </c>
      <c r="B14" s="93" t="s">
        <v>5</v>
      </c>
      <c r="C14" s="79">
        <f>NewVehicleFE!G14</f>
        <v>7.6336826956540675E-5</v>
      </c>
      <c r="D14" s="79">
        <f>NewVehicleFE!H14</f>
        <v>7.6336826956540675E-5</v>
      </c>
      <c r="E14" s="79">
        <f>NewVehicleFE!I14</f>
        <v>7.6336826956540675E-5</v>
      </c>
      <c r="F14" s="79">
        <f>NewVehicleFE!J14</f>
        <v>7.6336826956540675E-5</v>
      </c>
      <c r="G14" s="79">
        <f>NewVehicleFE!K14</f>
        <v>7.6336826956540675E-5</v>
      </c>
      <c r="H14" s="79">
        <f>NewVehicleFE!L14</f>
        <v>7.6336826956540675E-5</v>
      </c>
      <c r="I14" s="79">
        <f>NewVehicleFE!M14</f>
        <v>7.6336826956540675E-5</v>
      </c>
      <c r="J14" s="79">
        <f>NewVehicleFE!N14</f>
        <v>7.6336826956540675E-5</v>
      </c>
      <c r="K14" s="79">
        <f>NewVehicleFE!O14</f>
        <v>7.6336826956540675E-5</v>
      </c>
      <c r="L14" s="79">
        <f>NewVehicleFE!P14</f>
        <v>7.6336826956540675E-5</v>
      </c>
      <c r="M14" s="79">
        <f>NewVehicleFE!Q14</f>
        <v>7.6336826956540675E-5</v>
      </c>
      <c r="N14" s="79">
        <f>NewVehicleFE!R14</f>
        <v>7.6336826956540675E-5</v>
      </c>
      <c r="O14" s="79">
        <f>NewVehicleFE!S14</f>
        <v>7.6336826956540675E-5</v>
      </c>
      <c r="P14" s="79">
        <f>NewVehicleFE!T14</f>
        <v>7.6336826956540675E-5</v>
      </c>
      <c r="Q14" s="79">
        <f>NewVehicleFE!U14</f>
        <v>7.6336826956540675E-5</v>
      </c>
      <c r="R14" s="79">
        <f>NewVehicleFE!V14</f>
        <v>7.6336826956540675E-5</v>
      </c>
      <c r="S14" s="79">
        <f>NewVehicleFE!W14</f>
        <v>7.6336826956540675E-5</v>
      </c>
      <c r="T14" s="79">
        <f>NewVehicleFE!X14</f>
        <v>7.6336826956540675E-5</v>
      </c>
      <c r="U14" s="79">
        <f>NewVehicleFE!Y14</f>
        <v>7.6336826956540675E-5</v>
      </c>
      <c r="V14" s="79">
        <f>NewVehicleFE!Z14</f>
        <v>7.6336826956540675E-5</v>
      </c>
      <c r="W14" s="79">
        <f>NewVehicleFE!AA14</f>
        <v>7.6336826956540675E-5</v>
      </c>
      <c r="X14" s="79">
        <f>NewVehicleFE!AB14</f>
        <v>7.6336826956540675E-5</v>
      </c>
      <c r="Y14" s="79">
        <f>NewVehicleFE!AC14</f>
        <v>7.6336826956540675E-5</v>
      </c>
      <c r="Z14" s="79">
        <f>NewVehicleFE!AD14</f>
        <v>7.6336826956540675E-5</v>
      </c>
      <c r="AA14" s="79">
        <f>NewVehicleFE!AE14</f>
        <v>7.6336826956540675E-5</v>
      </c>
      <c r="AB14" s="79">
        <f>NewVehicleFE!AF14</f>
        <v>7.6336826956540675E-5</v>
      </c>
      <c r="AC14" s="79">
        <f>NewVehicleFE!AG14</f>
        <v>7.6336826956540675E-5</v>
      </c>
      <c r="AD14" s="79">
        <f>NewVehicleFE!AH14</f>
        <v>7.6336826956540675E-5</v>
      </c>
      <c r="AE14" s="79">
        <f>NewVehicleFE!AI14</f>
        <v>7.6336826956540675E-5</v>
      </c>
      <c r="AF14" s="79">
        <f>NewVehicleFE!AJ14</f>
        <v>7.6336826956540675E-5</v>
      </c>
      <c r="AG14" s="79">
        <f>NewVehicleFE!AK14</f>
        <v>7.6336826956540675E-5</v>
      </c>
      <c r="AH14" s="79">
        <f>NewVehicleFE!AL14</f>
        <v>7.6336826956540675E-5</v>
      </c>
      <c r="AI14" s="79">
        <f>NewVehicleFE!AM14</f>
        <v>7.6336826956540675E-5</v>
      </c>
      <c r="AJ14" s="79">
        <f>NewVehicleFE!AN14</f>
        <v>7.6336826956540675E-5</v>
      </c>
      <c r="AK14" s="79">
        <f>NewVehicleFE!AO14</f>
        <v>7.6336826956540675E-5</v>
      </c>
      <c r="AL14" s="79">
        <f>NewVehicleFE!AP14</f>
        <v>7.6336826956540675E-5</v>
      </c>
      <c r="AM14" s="79">
        <f>NewVehicleFE!AQ14</f>
        <v>7.6336826956540675E-5</v>
      </c>
      <c r="AN14" s="79">
        <f>NewVehicleFE!AR14</f>
        <v>7.6336826956540675E-5</v>
      </c>
      <c r="AO14" s="79">
        <f>NewVehicleFE!AS14</f>
        <v>7.6336826956540675E-5</v>
      </c>
      <c r="AP14" s="79">
        <f>NewVehicleFE!AT14</f>
        <v>7.6336826956540675E-5</v>
      </c>
      <c r="AQ14" s="79">
        <f>NewVehicleFE!AU14</f>
        <v>7.6336826956540675E-5</v>
      </c>
      <c r="AS14" s="94" t="s">
        <v>8</v>
      </c>
      <c r="AT14" s="93" t="s">
        <v>5</v>
      </c>
      <c r="AU14" s="79">
        <f>HistVehicleFE!G14</f>
        <v>7.6336826956540675E-5</v>
      </c>
      <c r="AV14" s="79">
        <f>HistVehicleFE!H14</f>
        <v>7.6336826956540675E-5</v>
      </c>
      <c r="AW14" s="79">
        <f>HistVehicleFE!I14</f>
        <v>7.6336826956540675E-5</v>
      </c>
      <c r="AX14" s="79">
        <f>HistVehicleFE!J14</f>
        <v>7.6336826956540675E-5</v>
      </c>
      <c r="AY14" s="79">
        <f>HistVehicleFE!K14</f>
        <v>7.6336826956540675E-5</v>
      </c>
      <c r="AZ14" s="79">
        <f>HistVehicleFE!L14</f>
        <v>7.6336826956540675E-5</v>
      </c>
      <c r="BA14" s="79">
        <f>HistVehicleFE!M14</f>
        <v>7.6336826956540675E-5</v>
      </c>
      <c r="BB14" s="79">
        <f>HistVehicleFE!N14</f>
        <v>7.6336826956540675E-5</v>
      </c>
      <c r="BC14" s="79">
        <f>HistVehicleFE!O14</f>
        <v>7.6336826956540675E-5</v>
      </c>
      <c r="BD14" s="79">
        <f>HistVehicleFE!P14</f>
        <v>7.6336826956540702E-5</v>
      </c>
      <c r="BE14" s="79">
        <f>HistVehicleFE!Q14</f>
        <v>7.6336826956540675E-5</v>
      </c>
      <c r="BF14" s="79">
        <f>HistVehicleFE!R14</f>
        <v>7.6336826956540675E-5</v>
      </c>
      <c r="BG14" s="79">
        <f>HistVehicleFE!S14</f>
        <v>7.6336826956540675E-5</v>
      </c>
      <c r="BH14" s="79">
        <f>HistVehicleFE!T14</f>
        <v>7.6336826956540675E-5</v>
      </c>
      <c r="BI14" s="79">
        <f>HistVehicleFE!U14</f>
        <v>7.6336826956540675E-5</v>
      </c>
      <c r="BJ14" s="79">
        <f>HistVehicleFE!V14</f>
        <v>7.6336826956540675E-5</v>
      </c>
      <c r="BK14" s="79">
        <f>HistVehicleFE!W14</f>
        <v>7.6336826956540675E-5</v>
      </c>
      <c r="BL14" s="79">
        <f>HistVehicleFE!X14</f>
        <v>7.6336826956540675E-5</v>
      </c>
      <c r="BM14" s="79">
        <f>HistVehicleFE!Y14</f>
        <v>7.6336826956540675E-5</v>
      </c>
      <c r="BN14" s="79">
        <f>HistVehicleFE!Z14</f>
        <v>7.6336826956540675E-5</v>
      </c>
      <c r="BO14" s="79">
        <f>HistVehicleFE!AA14</f>
        <v>7.6336826956540675E-5</v>
      </c>
      <c r="BP14" s="79">
        <f>HistVehicleFE!AB14</f>
        <v>7.6336826956540675E-5</v>
      </c>
      <c r="BQ14" s="79">
        <f>HistVehicleFE!AC14</f>
        <v>7.6336826956540675E-5</v>
      </c>
      <c r="BR14" s="79">
        <f>HistVehicleFE!AD14</f>
        <v>7.6336826956540702E-5</v>
      </c>
      <c r="BS14" s="79">
        <f>HistVehicleFE!AE14</f>
        <v>7.6336826956540702E-5</v>
      </c>
      <c r="BT14" s="79">
        <f>HistVehicleFE!AF14</f>
        <v>7.6336826956540675E-5</v>
      </c>
      <c r="BU14" s="79">
        <f>HistVehicleFE!AG14</f>
        <v>7.6336826956540662E-5</v>
      </c>
      <c r="BV14" s="79">
        <f>HistVehicleFE!AH14</f>
        <v>7.6336826956540675E-5</v>
      </c>
      <c r="BW14" s="79">
        <f>HistVehicleFE!AI14</f>
        <v>7.6336826956540702E-5</v>
      </c>
      <c r="BX14" s="79">
        <f>HistVehicleFE!AJ14</f>
        <v>7.6336826956540675E-5</v>
      </c>
      <c r="BY14" s="79">
        <f>HistVehicleFE!AK14</f>
        <v>7.6336826956540675E-5</v>
      </c>
      <c r="BZ14" s="79">
        <f>HistVehicleFE!AL14</f>
        <v>7.6336826956540675E-5</v>
      </c>
      <c r="CA14" s="79">
        <f>HistVehicleFE!AM14</f>
        <v>7.6336826956540675E-5</v>
      </c>
      <c r="CB14" s="79">
        <f>HistVehicleFE!AN14</f>
        <v>7.6336826956540675E-5</v>
      </c>
      <c r="CC14" s="79">
        <f>HistVehicleFE!AO14</f>
        <v>7.6336826956540675E-5</v>
      </c>
      <c r="CD14" s="79">
        <f>HistVehicleFE!AP14</f>
        <v>7.6336826956540675E-5</v>
      </c>
      <c r="CE14" s="79">
        <f>HistVehicleFE!AQ14</f>
        <v>7.6336826956540675E-5</v>
      </c>
      <c r="CF14" s="79">
        <f>HistVehicleFE!AR14</f>
        <v>7.6336826956540675E-5</v>
      </c>
      <c r="CG14" s="79">
        <f>HistVehicleFE!AS14</f>
        <v>7.6336826956540675E-5</v>
      </c>
      <c r="CH14" s="79">
        <f>HistVehicleFE!AT14</f>
        <v>7.6336826956540675E-5</v>
      </c>
      <c r="CI14" s="79">
        <f>HistVehicleFE!AU14</f>
        <v>7.6336826956540675E-5</v>
      </c>
    </row>
    <row r="15" spans="1:87" s="79" customFormat="1">
      <c r="A15" s="94" t="s">
        <v>8</v>
      </c>
      <c r="B15" s="93" t="s">
        <v>6</v>
      </c>
      <c r="C15" s="79">
        <f>NewVehicleFE!G15</f>
        <v>1.6590035314152307E-4</v>
      </c>
      <c r="D15" s="79">
        <f>NewVehicleFE!H15</f>
        <v>1.7162105497398939E-4</v>
      </c>
      <c r="E15" s="79">
        <f>NewVehicleFE!I15</f>
        <v>1.777503783659176E-4</v>
      </c>
      <c r="F15" s="79">
        <f>NewVehicleFE!J15</f>
        <v>1.8433372571280342E-4</v>
      </c>
      <c r="G15" s="79">
        <f>NewVehicleFE!K15</f>
        <v>1.9142348439406514E-4</v>
      </c>
      <c r="H15" s="79">
        <f>NewVehicleFE!L15</f>
        <v>1.9908042376982771E-4</v>
      </c>
      <c r="I15" s="79">
        <f>NewVehicleFE!M15</f>
        <v>1.9908042376982771E-4</v>
      </c>
      <c r="J15" s="79">
        <f>NewVehicleFE!N15</f>
        <v>1.9908042376982771E-4</v>
      </c>
      <c r="K15" s="79">
        <f>NewVehicleFE!O15</f>
        <v>1.9908042376982771E-4</v>
      </c>
      <c r="L15" s="79">
        <f>NewVehicleFE!P15</f>
        <v>1.9908042376982771E-4</v>
      </c>
      <c r="M15" s="79">
        <f>NewVehicleFE!Q15</f>
        <v>1.9908042376982771E-4</v>
      </c>
      <c r="N15" s="79">
        <f>NewVehicleFE!R15</f>
        <v>1.9908042376982771E-4</v>
      </c>
      <c r="O15" s="79">
        <f>NewVehicleFE!S15</f>
        <v>1.9908042376982771E-4</v>
      </c>
      <c r="P15" s="79">
        <f>NewVehicleFE!T15</f>
        <v>1.9908042376982771E-4</v>
      </c>
      <c r="Q15" s="79">
        <f>NewVehicleFE!U15</f>
        <v>1.9908042376982771E-4</v>
      </c>
      <c r="R15" s="79">
        <f>NewVehicleFE!V15</f>
        <v>1.9908042376982771E-4</v>
      </c>
      <c r="S15" s="79">
        <f>NewVehicleFE!W15</f>
        <v>1.9908042376982771E-4</v>
      </c>
      <c r="T15" s="79">
        <f>NewVehicleFE!X15</f>
        <v>1.9908042376982771E-4</v>
      </c>
      <c r="U15" s="79">
        <f>NewVehicleFE!Y15</f>
        <v>1.9908042376982771E-4</v>
      </c>
      <c r="V15" s="79">
        <f>NewVehicleFE!Z15</f>
        <v>1.9908042376982771E-4</v>
      </c>
      <c r="W15" s="79">
        <f>NewVehicleFE!AA15</f>
        <v>1.9908042376982771E-4</v>
      </c>
      <c r="X15" s="79">
        <f>NewVehicleFE!AB15</f>
        <v>1.9908042376982771E-4</v>
      </c>
      <c r="Y15" s="79">
        <f>NewVehicleFE!AC15</f>
        <v>1.9908042376982771E-4</v>
      </c>
      <c r="Z15" s="79">
        <f>NewVehicleFE!AD15</f>
        <v>1.9908042376982771E-4</v>
      </c>
      <c r="AA15" s="79">
        <f>NewVehicleFE!AE15</f>
        <v>1.9908042376982771E-4</v>
      </c>
      <c r="AB15" s="79">
        <f>NewVehicleFE!AF15</f>
        <v>1.9908042376982771E-4</v>
      </c>
      <c r="AC15" s="79">
        <f>NewVehicleFE!AG15</f>
        <v>1.9908042376982771E-4</v>
      </c>
      <c r="AD15" s="79">
        <f>NewVehicleFE!AH15</f>
        <v>1.9908042376982771E-4</v>
      </c>
      <c r="AE15" s="79">
        <f>NewVehicleFE!AI15</f>
        <v>1.9908042376982771E-4</v>
      </c>
      <c r="AF15" s="79">
        <f>NewVehicleFE!AJ15</f>
        <v>1.9908042376982771E-4</v>
      </c>
      <c r="AG15" s="79">
        <f>NewVehicleFE!AK15</f>
        <v>1.9908042376982771E-4</v>
      </c>
      <c r="AH15" s="79">
        <f>NewVehicleFE!AL15</f>
        <v>1.9908042376982771E-4</v>
      </c>
      <c r="AI15" s="79">
        <f>NewVehicleFE!AM15</f>
        <v>1.9908042376982771E-4</v>
      </c>
      <c r="AJ15" s="79">
        <f>NewVehicleFE!AN15</f>
        <v>1.9908042376982771E-4</v>
      </c>
      <c r="AK15" s="79">
        <f>NewVehicleFE!AO15</f>
        <v>1.9908042376982771E-4</v>
      </c>
      <c r="AL15" s="79">
        <f>NewVehicleFE!AP15</f>
        <v>1.9908042376982771E-4</v>
      </c>
      <c r="AM15" s="79">
        <f>NewVehicleFE!AQ15</f>
        <v>1.9908042376982771E-4</v>
      </c>
      <c r="AN15" s="79">
        <f>NewVehicleFE!AR15</f>
        <v>1.9908042376982771E-4</v>
      </c>
      <c r="AO15" s="79">
        <f>NewVehicleFE!AS15</f>
        <v>1.9908042376982771E-4</v>
      </c>
      <c r="AP15" s="79">
        <f>NewVehicleFE!AT15</f>
        <v>1.9908042376982771E-4</v>
      </c>
      <c r="AQ15" s="79">
        <f>NewVehicleFE!AU15</f>
        <v>1.9908042376982771E-4</v>
      </c>
      <c r="AS15" s="94" t="s">
        <v>8</v>
      </c>
      <c r="AT15" s="93" t="s">
        <v>6</v>
      </c>
      <c r="AU15" s="79">
        <f>HistVehicleFE!G15</f>
        <v>1.9908042376982771E-4</v>
      </c>
      <c r="AV15" s="79">
        <f>HistVehicleFE!H15</f>
        <v>1.9908042376982771E-4</v>
      </c>
      <c r="AW15" s="79">
        <f>HistVehicleFE!I15</f>
        <v>1.9908042376982771E-4</v>
      </c>
      <c r="AX15" s="79">
        <f>HistVehicleFE!J15</f>
        <v>1.9908042376982771E-4</v>
      </c>
      <c r="AY15" s="79">
        <f>HistVehicleFE!K15</f>
        <v>1.9908042376982771E-4</v>
      </c>
      <c r="AZ15" s="79">
        <f>HistVehicleFE!L15</f>
        <v>1.9908042376982771E-4</v>
      </c>
      <c r="BA15" s="79">
        <f>HistVehicleFE!M15</f>
        <v>1.9908042376982771E-4</v>
      </c>
      <c r="BB15" s="79">
        <f>HistVehicleFE!N15</f>
        <v>1.9908042376982771E-4</v>
      </c>
      <c r="BC15" s="79">
        <f>HistVehicleFE!O15</f>
        <v>1.9908042376982771E-4</v>
      </c>
      <c r="BD15" s="79">
        <f>HistVehicleFE!P15</f>
        <v>1.9908042376982771E-4</v>
      </c>
      <c r="BE15" s="79">
        <f>HistVehicleFE!Q15</f>
        <v>1.9908042376982771E-4</v>
      </c>
      <c r="BF15" s="79">
        <f>HistVehicleFE!R15</f>
        <v>1.9908042376982771E-4</v>
      </c>
      <c r="BG15" s="79">
        <f>HistVehicleFE!S15</f>
        <v>1.9908042376982771E-4</v>
      </c>
      <c r="BH15" s="79">
        <f>HistVehicleFE!T15</f>
        <v>1.9908042376982771E-4</v>
      </c>
      <c r="BI15" s="79">
        <f>HistVehicleFE!U15</f>
        <v>1.9908042376982771E-4</v>
      </c>
      <c r="BJ15" s="79">
        <f>HistVehicleFE!V15</f>
        <v>1.9908042376982771E-4</v>
      </c>
      <c r="BK15" s="79">
        <f>HistVehicleFE!W15</f>
        <v>1.9908042376982771E-4</v>
      </c>
      <c r="BL15" s="79">
        <f>HistVehicleFE!X15</f>
        <v>1.9908042376982771E-4</v>
      </c>
      <c r="BM15" s="79">
        <f>HistVehicleFE!Y15</f>
        <v>1.9908042376982771E-4</v>
      </c>
      <c r="BN15" s="79">
        <f>HistVehicleFE!Z15</f>
        <v>1.9908042376982771E-4</v>
      </c>
      <c r="BO15" s="79">
        <f>HistVehicleFE!AA15</f>
        <v>1.9908042376982771E-4</v>
      </c>
      <c r="BP15" s="79">
        <f>HistVehicleFE!AB15</f>
        <v>1.9908042376982771E-4</v>
      </c>
      <c r="BQ15" s="79">
        <f>HistVehicleFE!AC15</f>
        <v>1.9908042376982771E-4</v>
      </c>
      <c r="BR15" s="79">
        <f>HistVehicleFE!AD15</f>
        <v>1.9908042376982771E-4</v>
      </c>
      <c r="BS15" s="79">
        <f>HistVehicleFE!AE15</f>
        <v>1.9908042376982771E-4</v>
      </c>
      <c r="BT15" s="79">
        <f>HistVehicleFE!AF15</f>
        <v>1.9908042376982771E-4</v>
      </c>
      <c r="BU15" s="79">
        <f>HistVehicleFE!AG15</f>
        <v>1.9908042376982774E-4</v>
      </c>
      <c r="BV15" s="79">
        <f>HistVehicleFE!AH15</f>
        <v>1.9908042376982774E-4</v>
      </c>
      <c r="BW15" s="79">
        <f>HistVehicleFE!AI15</f>
        <v>1.9908042376982771E-4</v>
      </c>
      <c r="BX15" s="79">
        <f>HistVehicleFE!AJ15</f>
        <v>1.9908042376982771E-4</v>
      </c>
      <c r="BY15" s="79">
        <f>HistVehicleFE!AK15</f>
        <v>1.9908042376982771E-4</v>
      </c>
      <c r="BZ15" s="79">
        <f>HistVehicleFE!AL15</f>
        <v>1.9908042376982771E-4</v>
      </c>
      <c r="CA15" s="79">
        <f>HistVehicleFE!AM15</f>
        <v>1.9908042376982771E-4</v>
      </c>
      <c r="CB15" s="79">
        <f>HistVehicleFE!AN15</f>
        <v>1.9908042376982771E-4</v>
      </c>
      <c r="CC15" s="79">
        <f>HistVehicleFE!AO15</f>
        <v>1.9908042376982771E-4</v>
      </c>
      <c r="CD15" s="79">
        <f>HistVehicleFE!AP15</f>
        <v>1.9908042376982771E-4</v>
      </c>
      <c r="CE15" s="79">
        <f>HistVehicleFE!AQ15</f>
        <v>1.9908042376982771E-4</v>
      </c>
      <c r="CF15" s="79">
        <f>HistVehicleFE!AR15</f>
        <v>1.9908042376982771E-4</v>
      </c>
      <c r="CG15" s="79">
        <f>HistVehicleFE!AS15</f>
        <v>1.9908042376982771E-4</v>
      </c>
      <c r="CH15" s="79">
        <f>HistVehicleFE!AT15</f>
        <v>1.9908042376982771E-4</v>
      </c>
      <c r="CI15" s="79">
        <f>HistVehicleFE!AU15</f>
        <v>1.9908042376982771E-4</v>
      </c>
    </row>
    <row r="16" spans="1:87" s="79" customFormat="1">
      <c r="A16" s="92" t="s">
        <v>9</v>
      </c>
      <c r="B16" s="91" t="s">
        <v>0</v>
      </c>
      <c r="C16" s="79">
        <f>NewVehicleFE!G16</f>
        <v>4.9537244564849614E-3</v>
      </c>
      <c r="D16" s="79">
        <f>NewVehicleFE!H16</f>
        <v>5.0255175645499608E-3</v>
      </c>
      <c r="E16" s="79">
        <f>NewVehicleFE!I16</f>
        <v>5.099422234616873E-3</v>
      </c>
      <c r="F16" s="79">
        <f>NewVehicleFE!J16</f>
        <v>5.17553301423802E-3</v>
      </c>
      <c r="G16" s="79">
        <f>NewVehicleFE!K16</f>
        <v>5.2539501811204141E-3</v>
      </c>
      <c r="H16" s="79">
        <f>NewVehicleFE!L16</f>
        <v>5.3347801839068818E-3</v>
      </c>
      <c r="I16" s="79">
        <f>NewVehicleFE!M16</f>
        <v>5.4181361242804276E-3</v>
      </c>
      <c r="J16" s="79">
        <f>NewVehicleFE!N16</f>
        <v>5.5041382849832909E-3</v>
      </c>
      <c r="K16" s="79">
        <f>NewVehicleFE!O16</f>
        <v>5.5929147089346341E-3</v>
      </c>
      <c r="L16" s="79">
        <f>NewVehicleFE!P16</f>
        <v>5.6846018353106124E-3</v>
      </c>
      <c r="M16" s="79">
        <f>NewVehicleFE!Q16</f>
        <v>5.779345199232456E-3</v>
      </c>
      <c r="N16" s="79">
        <f>NewVehicleFE!R16</f>
        <v>5.8773002026092777E-3</v>
      </c>
      <c r="O16" s="79">
        <f>NewVehicleFE!S16</f>
        <v>5.9786329647232295E-3</v>
      </c>
      <c r="P16" s="79">
        <f>NewVehicleFE!T16</f>
        <v>6.0835212623499531E-3</v>
      </c>
      <c r="Q16" s="79">
        <f>NewVehicleFE!U16</f>
        <v>6.1921555706062024E-3</v>
      </c>
      <c r="R16" s="79">
        <f>NewVehicleFE!V16</f>
        <v>6.3047402173444971E-3</v>
      </c>
      <c r="S16" s="79">
        <f>NewVehicleFE!W16</f>
        <v>6.3047402173444971E-3</v>
      </c>
      <c r="T16" s="79">
        <f>NewVehicleFE!X16</f>
        <v>6.3047402173444971E-3</v>
      </c>
      <c r="U16" s="79">
        <f>NewVehicleFE!Y16</f>
        <v>6.3047402173444971E-3</v>
      </c>
      <c r="V16" s="79">
        <f>NewVehicleFE!Z16</f>
        <v>6.3047402173444971E-3</v>
      </c>
      <c r="W16" s="79">
        <f>NewVehicleFE!AA16</f>
        <v>6.3047402173444971E-3</v>
      </c>
      <c r="X16" s="79">
        <f>NewVehicleFE!AB16</f>
        <v>6.3047402173444971E-3</v>
      </c>
      <c r="Y16" s="79">
        <f>NewVehicleFE!AC16</f>
        <v>6.3047402173444971E-3</v>
      </c>
      <c r="Z16" s="79">
        <f>NewVehicleFE!AD16</f>
        <v>6.3047402173444971E-3</v>
      </c>
      <c r="AA16" s="79">
        <f>NewVehicleFE!AE16</f>
        <v>6.3047402173444971E-3</v>
      </c>
      <c r="AB16" s="79">
        <f>NewVehicleFE!AF16</f>
        <v>6.3047402173444971E-3</v>
      </c>
      <c r="AC16" s="79">
        <f>NewVehicleFE!AG16</f>
        <v>6.3047402173444971E-3</v>
      </c>
      <c r="AD16" s="79">
        <f>NewVehicleFE!AH16</f>
        <v>6.3047402173444971E-3</v>
      </c>
      <c r="AE16" s="79">
        <f>NewVehicleFE!AI16</f>
        <v>6.3047402173444971E-3</v>
      </c>
      <c r="AF16" s="79">
        <f>NewVehicleFE!AJ16</f>
        <v>6.3047402173444971E-3</v>
      </c>
      <c r="AG16" s="79">
        <f>NewVehicleFE!AK16</f>
        <v>6.3047402173444971E-3</v>
      </c>
      <c r="AH16" s="79">
        <f>NewVehicleFE!AL16</f>
        <v>6.3047402173444971E-3</v>
      </c>
      <c r="AI16" s="79">
        <f>NewVehicleFE!AM16</f>
        <v>6.3047402173444971E-3</v>
      </c>
      <c r="AJ16" s="79">
        <f>NewVehicleFE!AN16</f>
        <v>6.3047402173444971E-3</v>
      </c>
      <c r="AK16" s="79">
        <f>NewVehicleFE!AO16</f>
        <v>6.3047402173444971E-3</v>
      </c>
      <c r="AL16" s="79">
        <f>NewVehicleFE!AP16</f>
        <v>6.3047402173444971E-3</v>
      </c>
      <c r="AM16" s="79">
        <f>NewVehicleFE!AQ16</f>
        <v>6.3047402173444971E-3</v>
      </c>
      <c r="AN16" s="79">
        <f>NewVehicleFE!AR16</f>
        <v>6.3047402173444971E-3</v>
      </c>
      <c r="AO16" s="79">
        <f>NewVehicleFE!AS16</f>
        <v>6.3047402173444971E-3</v>
      </c>
      <c r="AP16" s="79">
        <f>NewVehicleFE!AT16</f>
        <v>6.3047402173444971E-3</v>
      </c>
      <c r="AQ16" s="79">
        <f>NewVehicleFE!AU16</f>
        <v>6.3047402173444971E-3</v>
      </c>
      <c r="AS16" s="92" t="s">
        <v>9</v>
      </c>
      <c r="AT16" s="91" t="s">
        <v>0</v>
      </c>
      <c r="AU16" s="79">
        <f>HistVehicleFE!G16</f>
        <v>4.9537244564849606E-3</v>
      </c>
      <c r="AV16" s="79">
        <f>HistVehicleFE!H16</f>
        <v>4.9537244564849614E-3</v>
      </c>
      <c r="AW16" s="79">
        <f>HistVehicleFE!I16</f>
        <v>4.9537635728650851E-3</v>
      </c>
      <c r="AX16" s="79">
        <f>HistVehicleFE!J16</f>
        <v>4.9539198285745876E-3</v>
      </c>
      <c r="AY16" s="79">
        <f>HistVehicleFE!K16</f>
        <v>4.9542706323929897E-3</v>
      </c>
      <c r="AZ16" s="79">
        <f>HistVehicleFE!L16</f>
        <v>4.9548936200694924E-3</v>
      </c>
      <c r="BA16" s="79">
        <f>HistVehicleFE!M16</f>
        <v>4.9559203967702858E-3</v>
      </c>
      <c r="BB16" s="79">
        <f>HistVehicleFE!N16</f>
        <v>4.9571816585415379E-3</v>
      </c>
      <c r="BC16" s="79">
        <f>HistVehicleFE!O16</f>
        <v>4.9587682641447422E-3</v>
      </c>
      <c r="BD16" s="79">
        <f>HistVehicleFE!P16</f>
        <v>4.9635879188247769E-3</v>
      </c>
      <c r="BE16" s="79">
        <f>HistVehicleFE!Q16</f>
        <v>4.9772651787198755E-3</v>
      </c>
      <c r="BF16" s="79">
        <f>HistVehicleFE!R16</f>
        <v>4.9928662870775591E-3</v>
      </c>
      <c r="BG16" s="79">
        <f>HistVehicleFE!S16</f>
        <v>5.0684258843999366E-3</v>
      </c>
      <c r="BH16" s="79">
        <f>HistVehicleFE!T16</f>
        <v>5.5536747305732059E-3</v>
      </c>
      <c r="BI16" s="79">
        <f>HistVehicleFE!U16</f>
        <v>5.6035330732105053E-3</v>
      </c>
      <c r="BJ16" s="79">
        <f>HistVehicleFE!V16</f>
        <v>5.6635538176540538E-3</v>
      </c>
      <c r="BK16" s="79">
        <f>HistVehicleFE!W16</f>
        <v>5.732704710670132E-3</v>
      </c>
      <c r="BL16" s="79">
        <f>HistVehicleFE!X16</f>
        <v>5.8023704789106727E-3</v>
      </c>
      <c r="BM16" s="79">
        <f>HistVehicleFE!Y16</f>
        <v>5.8729151394125217E-3</v>
      </c>
      <c r="BN16" s="79">
        <f>HistVehicleFE!Z16</f>
        <v>5.9460943673606123E-3</v>
      </c>
      <c r="BO16" s="79">
        <f>HistVehicleFE!AA16</f>
        <v>6.0136400648411401E-3</v>
      </c>
      <c r="BP16" s="79">
        <f>HistVehicleFE!AB16</f>
        <v>6.0753399046061252E-3</v>
      </c>
      <c r="BQ16" s="79">
        <f>HistVehicleFE!AC16</f>
        <v>6.1309205889370378E-3</v>
      </c>
      <c r="BR16" s="79">
        <f>HistVehicleFE!AD16</f>
        <v>6.1789150383810987E-3</v>
      </c>
      <c r="BS16" s="79">
        <f>HistVehicleFE!AE16</f>
        <v>6.2199230843757378E-3</v>
      </c>
      <c r="BT16" s="79">
        <f>HistVehicleFE!AF16</f>
        <v>6.2530190383348287E-3</v>
      </c>
      <c r="BU16" s="79">
        <f>HistVehicleFE!AG16</f>
        <v>6.2785993719836793E-3</v>
      </c>
      <c r="BV16" s="79">
        <f>HistVehicleFE!AH16</f>
        <v>6.2958236441451347E-3</v>
      </c>
      <c r="BW16" s="79">
        <f>HistVehicleFE!AI16</f>
        <v>6.3047402173444971E-3</v>
      </c>
      <c r="BX16" s="79">
        <f>HistVehicleFE!AJ16</f>
        <v>6.3047402173444962E-3</v>
      </c>
      <c r="BY16" s="79">
        <f>HistVehicleFE!AK16</f>
        <v>6.3047402173444962E-3</v>
      </c>
      <c r="BZ16" s="79">
        <f>HistVehicleFE!AL16</f>
        <v>6.3047402173444962E-3</v>
      </c>
      <c r="CA16" s="79">
        <f>HistVehicleFE!AM16</f>
        <v>6.3047402173444962E-3</v>
      </c>
      <c r="CB16" s="79">
        <f>HistVehicleFE!AN16</f>
        <v>6.3047402173444962E-3</v>
      </c>
      <c r="CC16" s="79">
        <f>HistVehicleFE!AO16</f>
        <v>6.3047402173444962E-3</v>
      </c>
      <c r="CD16" s="79">
        <f>HistVehicleFE!AP16</f>
        <v>6.3047402173444962E-3</v>
      </c>
      <c r="CE16" s="79">
        <f>HistVehicleFE!AQ16</f>
        <v>6.3047402173444962E-3</v>
      </c>
      <c r="CF16" s="79">
        <f>HistVehicleFE!AR16</f>
        <v>6.3047402173444962E-3</v>
      </c>
      <c r="CG16" s="79">
        <f>HistVehicleFE!AS16</f>
        <v>6.3047402173444962E-3</v>
      </c>
      <c r="CH16" s="79">
        <f>HistVehicleFE!AT16</f>
        <v>6.3047402173444962E-3</v>
      </c>
      <c r="CI16" s="79">
        <f>HistVehicleFE!AU16</f>
        <v>6.3047402173444962E-3</v>
      </c>
    </row>
    <row r="17" spans="1:87" s="79" customFormat="1">
      <c r="A17" s="92" t="s">
        <v>9</v>
      </c>
      <c r="B17" s="91" t="s">
        <v>1</v>
      </c>
      <c r="C17" s="79">
        <f>NewVehicleFE!G17</f>
        <v>1.5863194726031412E-3</v>
      </c>
      <c r="D17" s="79">
        <f>NewVehicleFE!H17</f>
        <v>1.5863194726031412E-3</v>
      </c>
      <c r="E17" s="79">
        <f>NewVehicleFE!I17</f>
        <v>1.5863194726031412E-3</v>
      </c>
      <c r="F17" s="79">
        <f>NewVehicleFE!J17</f>
        <v>1.5863194726031412E-3</v>
      </c>
      <c r="G17" s="79">
        <f>NewVehicleFE!K17</f>
        <v>1.5863194726031412E-3</v>
      </c>
      <c r="H17" s="79">
        <f>NewVehicleFE!L17</f>
        <v>1.5863194726031412E-3</v>
      </c>
      <c r="I17" s="79">
        <f>NewVehicleFE!M17</f>
        <v>1.5863194726031412E-3</v>
      </c>
      <c r="J17" s="79">
        <f>NewVehicleFE!N17</f>
        <v>1.5863194726031412E-3</v>
      </c>
      <c r="K17" s="79">
        <f>NewVehicleFE!O17</f>
        <v>1.5863194726031412E-3</v>
      </c>
      <c r="L17" s="79">
        <f>NewVehicleFE!P17</f>
        <v>1.5863194726031412E-3</v>
      </c>
      <c r="M17" s="79">
        <f>NewVehicleFE!Q17</f>
        <v>1.5863194726031412E-3</v>
      </c>
      <c r="N17" s="79">
        <f>NewVehicleFE!R17</f>
        <v>1.5863194726031412E-3</v>
      </c>
      <c r="O17" s="79">
        <f>NewVehicleFE!S17</f>
        <v>1.5863194726031412E-3</v>
      </c>
      <c r="P17" s="79">
        <f>NewVehicleFE!T17</f>
        <v>1.5863194726031412E-3</v>
      </c>
      <c r="Q17" s="79">
        <f>NewVehicleFE!U17</f>
        <v>1.5863194726031412E-3</v>
      </c>
      <c r="R17" s="79">
        <f>NewVehicleFE!V17</f>
        <v>1.5863194726031412E-3</v>
      </c>
      <c r="S17" s="79">
        <f>NewVehicleFE!W17</f>
        <v>1.5863194726031412E-3</v>
      </c>
      <c r="T17" s="79">
        <f>NewVehicleFE!X17</f>
        <v>1.5863194726031412E-3</v>
      </c>
      <c r="U17" s="79">
        <f>NewVehicleFE!Y17</f>
        <v>1.5863194726031412E-3</v>
      </c>
      <c r="V17" s="79">
        <f>NewVehicleFE!Z17</f>
        <v>1.5863194726031412E-3</v>
      </c>
      <c r="W17" s="79">
        <f>NewVehicleFE!AA17</f>
        <v>1.5863194726031412E-3</v>
      </c>
      <c r="X17" s="79">
        <f>NewVehicleFE!AB17</f>
        <v>1.5863194726031412E-3</v>
      </c>
      <c r="Y17" s="79">
        <f>NewVehicleFE!AC17</f>
        <v>1.5863194726031412E-3</v>
      </c>
      <c r="Z17" s="79">
        <f>NewVehicleFE!AD17</f>
        <v>1.5863194726031412E-3</v>
      </c>
      <c r="AA17" s="79">
        <f>NewVehicleFE!AE17</f>
        <v>1.5863194726031412E-3</v>
      </c>
      <c r="AB17" s="79">
        <f>NewVehicleFE!AF17</f>
        <v>1.5863194726031412E-3</v>
      </c>
      <c r="AC17" s="79">
        <f>NewVehicleFE!AG17</f>
        <v>1.5863194726031412E-3</v>
      </c>
      <c r="AD17" s="79">
        <f>NewVehicleFE!AH17</f>
        <v>1.5863194726031412E-3</v>
      </c>
      <c r="AE17" s="79">
        <f>NewVehicleFE!AI17</f>
        <v>1.5863194726031412E-3</v>
      </c>
      <c r="AF17" s="79">
        <f>NewVehicleFE!AJ17</f>
        <v>1.5863194726031412E-3</v>
      </c>
      <c r="AG17" s="79">
        <f>NewVehicleFE!AK17</f>
        <v>1.5863194726031412E-3</v>
      </c>
      <c r="AH17" s="79">
        <f>NewVehicleFE!AL17</f>
        <v>1.5863194726031412E-3</v>
      </c>
      <c r="AI17" s="79">
        <f>NewVehicleFE!AM17</f>
        <v>1.5863194726031412E-3</v>
      </c>
      <c r="AJ17" s="79">
        <f>NewVehicleFE!AN17</f>
        <v>1.5863194726031412E-3</v>
      </c>
      <c r="AK17" s="79">
        <f>NewVehicleFE!AO17</f>
        <v>1.5863194726031412E-3</v>
      </c>
      <c r="AL17" s="79">
        <f>NewVehicleFE!AP17</f>
        <v>1.5863194726031412E-3</v>
      </c>
      <c r="AM17" s="79">
        <f>NewVehicleFE!AQ17</f>
        <v>1.5863194726031412E-3</v>
      </c>
      <c r="AN17" s="79">
        <f>NewVehicleFE!AR17</f>
        <v>1.5863194726031412E-3</v>
      </c>
      <c r="AO17" s="79">
        <f>NewVehicleFE!AS17</f>
        <v>1.5863194726031412E-3</v>
      </c>
      <c r="AP17" s="79">
        <f>NewVehicleFE!AT17</f>
        <v>1.5863194726031412E-3</v>
      </c>
      <c r="AQ17" s="79">
        <f>NewVehicleFE!AU17</f>
        <v>1.5863194726031412E-3</v>
      </c>
      <c r="AS17" s="92" t="s">
        <v>9</v>
      </c>
      <c r="AT17" s="91" t="s">
        <v>1</v>
      </c>
      <c r="AU17" s="79">
        <f>HistVehicleFE!G17</f>
        <v>1.5863194726031412E-3</v>
      </c>
      <c r="AV17" s="79">
        <f>HistVehicleFE!H17</f>
        <v>1.5863194726031412E-3</v>
      </c>
      <c r="AW17" s="79">
        <f>HistVehicleFE!I17</f>
        <v>1.5863194726031412E-3</v>
      </c>
      <c r="AX17" s="79">
        <f>HistVehicleFE!J17</f>
        <v>1.5863194726031412E-3</v>
      </c>
      <c r="AY17" s="79">
        <f>HistVehicleFE!K17</f>
        <v>1.5863194726031412E-3</v>
      </c>
      <c r="AZ17" s="79">
        <f>HistVehicleFE!L17</f>
        <v>1.5863194726031405E-3</v>
      </c>
      <c r="BA17" s="79">
        <f>HistVehicleFE!M17</f>
        <v>1.586319472603141E-3</v>
      </c>
      <c r="BB17" s="79">
        <f>HistVehicleFE!N17</f>
        <v>1.5863194726031418E-3</v>
      </c>
      <c r="BC17" s="79">
        <f>HistVehicleFE!O17</f>
        <v>1.5863194726031418E-3</v>
      </c>
      <c r="BD17" s="79">
        <f>HistVehicleFE!P17</f>
        <v>1.586319472603141E-3</v>
      </c>
      <c r="BE17" s="79">
        <f>HistVehicleFE!Q17</f>
        <v>1.5863194726031412E-3</v>
      </c>
      <c r="BF17" s="79">
        <f>HistVehicleFE!R17</f>
        <v>1.5863194726031418E-3</v>
      </c>
      <c r="BG17" s="79">
        <f>HistVehicleFE!S17</f>
        <v>1.5863194726031412E-3</v>
      </c>
      <c r="BH17" s="79">
        <f>HistVehicleFE!T17</f>
        <v>1.5863194726031412E-3</v>
      </c>
      <c r="BI17" s="79">
        <f>HistVehicleFE!U17</f>
        <v>1.5863194726031412E-3</v>
      </c>
      <c r="BJ17" s="79">
        <f>HistVehicleFE!V17</f>
        <v>1.5863194726031412E-3</v>
      </c>
      <c r="BK17" s="79">
        <f>HistVehicleFE!W17</f>
        <v>1.5863194726031412E-3</v>
      </c>
      <c r="BL17" s="79">
        <f>HistVehicleFE!X17</f>
        <v>1.5863194726031412E-3</v>
      </c>
      <c r="BM17" s="79">
        <f>HistVehicleFE!Y17</f>
        <v>1.5863194726031412E-3</v>
      </c>
      <c r="BN17" s="79">
        <f>HistVehicleFE!Z17</f>
        <v>1.5863194726031412E-3</v>
      </c>
      <c r="BO17" s="79">
        <f>HistVehicleFE!AA17</f>
        <v>1.5863194726031412E-3</v>
      </c>
      <c r="BP17" s="79">
        <f>HistVehicleFE!AB17</f>
        <v>1.5863194726031412E-3</v>
      </c>
      <c r="BQ17" s="79">
        <f>HistVehicleFE!AC17</f>
        <v>1.5863194726031412E-3</v>
      </c>
      <c r="BR17" s="79">
        <f>HistVehicleFE!AD17</f>
        <v>1.5863194726031412E-3</v>
      </c>
      <c r="BS17" s="79">
        <f>HistVehicleFE!AE17</f>
        <v>1.5863194726031412E-3</v>
      </c>
      <c r="BT17" s="79">
        <f>HistVehicleFE!AF17</f>
        <v>1.5863194726031412E-3</v>
      </c>
      <c r="BU17" s="79">
        <f>HistVehicleFE!AG17</f>
        <v>1.5863194726031412E-3</v>
      </c>
      <c r="BV17" s="79">
        <f>HistVehicleFE!AH17</f>
        <v>1.5863194726031412E-3</v>
      </c>
      <c r="BW17" s="79">
        <f>HistVehicleFE!AI17</f>
        <v>1.5863194726031412E-3</v>
      </c>
      <c r="BX17" s="79">
        <f>HistVehicleFE!AJ17</f>
        <v>1.5863194726031412E-3</v>
      </c>
      <c r="BY17" s="79">
        <f>HistVehicleFE!AK17</f>
        <v>1.5863194726031412E-3</v>
      </c>
      <c r="BZ17" s="79">
        <f>HistVehicleFE!AL17</f>
        <v>1.5863194726031412E-3</v>
      </c>
      <c r="CA17" s="79">
        <f>HistVehicleFE!AM17</f>
        <v>1.5863194726031412E-3</v>
      </c>
      <c r="CB17" s="79">
        <f>HistVehicleFE!AN17</f>
        <v>1.5863194726031412E-3</v>
      </c>
      <c r="CC17" s="79">
        <f>HistVehicleFE!AO17</f>
        <v>1.5863194726031412E-3</v>
      </c>
      <c r="CD17" s="79">
        <f>HistVehicleFE!AP17</f>
        <v>1.5863194726031412E-3</v>
      </c>
      <c r="CE17" s="79">
        <f>HistVehicleFE!AQ17</f>
        <v>1.5863194726031412E-3</v>
      </c>
      <c r="CF17" s="79">
        <f>HistVehicleFE!AR17</f>
        <v>1.5863194726031412E-3</v>
      </c>
      <c r="CG17" s="79">
        <f>HistVehicleFE!AS17</f>
        <v>1.5863194726031412E-3</v>
      </c>
      <c r="CH17" s="79">
        <f>HistVehicleFE!AT17</f>
        <v>1.5863194726031412E-3</v>
      </c>
      <c r="CI17" s="79">
        <f>HistVehicleFE!AU17</f>
        <v>1.5863194726031412E-3</v>
      </c>
    </row>
    <row r="18" spans="1:87" s="79" customFormat="1">
      <c r="A18" s="92" t="s">
        <v>9</v>
      </c>
      <c r="B18" s="91" t="s">
        <v>2</v>
      </c>
      <c r="C18" s="79">
        <f>NewVehicleFE!G18</f>
        <v>1.7054998237447919E-3</v>
      </c>
      <c r="D18" s="79">
        <f>NewVehicleFE!H18</f>
        <v>1.7492305884561968E-3</v>
      </c>
      <c r="E18" s="79">
        <f>NewVehicleFE!I18</f>
        <v>1.7952629723629386E-3</v>
      </c>
      <c r="F18" s="79">
        <f>NewVehicleFE!J18</f>
        <v>1.8437835932376128E-3</v>
      </c>
      <c r="G18" s="79">
        <f>NewVehicleFE!K18</f>
        <v>1.8949998041608797E-3</v>
      </c>
      <c r="H18" s="79">
        <f>NewVehicleFE!L18</f>
        <v>1.9491426557083336E-3</v>
      </c>
      <c r="I18" s="79">
        <f>NewVehicleFE!M18</f>
        <v>1.9716760968147883E-3</v>
      </c>
      <c r="J18" s="79">
        <f>NewVehicleFE!N18</f>
        <v>1.9947366359588208E-3</v>
      </c>
      <c r="K18" s="79">
        <f>NewVehicleFE!O18</f>
        <v>2.0183429866802269E-3</v>
      </c>
      <c r="L18" s="79">
        <f>NewVehicleFE!P18</f>
        <v>2.0425147589757985E-3</v>
      </c>
      <c r="M18" s="79">
        <f>NewVehicleFE!Q18</f>
        <v>2.0672725136300506E-3</v>
      </c>
      <c r="N18" s="79">
        <f>NewVehicleFE!R18</f>
        <v>2.0926378205457568E-3</v>
      </c>
      <c r="O18" s="79">
        <f>NewVehicleFE!S18</f>
        <v>2.1186333214221011E-3</v>
      </c>
      <c r="P18" s="79">
        <f>NewVehicleFE!T18</f>
        <v>2.14528279716326E-3</v>
      </c>
      <c r="Q18" s="79">
        <f>NewVehicleFE!U18</f>
        <v>2.1726112404392246E-3</v>
      </c>
      <c r="R18" s="79">
        <f>NewVehicleFE!V18</f>
        <v>2.2006449338642475E-3</v>
      </c>
      <c r="S18" s="79">
        <f>NewVehicleFE!W18</f>
        <v>2.2004985754621549E-3</v>
      </c>
      <c r="T18" s="79">
        <f>NewVehicleFE!X18</f>
        <v>2.2003522365264985E-3</v>
      </c>
      <c r="U18" s="79">
        <f>NewVehicleFE!Y18</f>
        <v>2.2002059170533957E-3</v>
      </c>
      <c r="V18" s="79">
        <f>NewVehicleFE!Z18</f>
        <v>2.2000596170389632E-3</v>
      </c>
      <c r="W18" s="79">
        <f>NewVehicleFE!AA18</f>
        <v>2.1999133364793192E-3</v>
      </c>
      <c r="X18" s="79">
        <f>NewVehicleFE!AB18</f>
        <v>2.1999133364793192E-3</v>
      </c>
      <c r="Y18" s="79">
        <f>NewVehicleFE!AC18</f>
        <v>2.1999133364793192E-3</v>
      </c>
      <c r="Z18" s="79">
        <f>NewVehicleFE!AD18</f>
        <v>2.1999133364793192E-3</v>
      </c>
      <c r="AA18" s="79">
        <f>NewVehicleFE!AE18</f>
        <v>2.1999133364793192E-3</v>
      </c>
      <c r="AB18" s="79">
        <f>NewVehicleFE!AF18</f>
        <v>2.1999133364793192E-3</v>
      </c>
      <c r="AC18" s="79">
        <f>NewVehicleFE!AG18</f>
        <v>2.1999133364793192E-3</v>
      </c>
      <c r="AD18" s="79">
        <f>NewVehicleFE!AH18</f>
        <v>2.1999133364793192E-3</v>
      </c>
      <c r="AE18" s="79">
        <f>NewVehicleFE!AI18</f>
        <v>2.1999133364793192E-3</v>
      </c>
      <c r="AF18" s="79">
        <f>NewVehicleFE!AJ18</f>
        <v>2.1999133364793192E-3</v>
      </c>
      <c r="AG18" s="79">
        <f>NewVehicleFE!AK18</f>
        <v>2.1999133364793192E-3</v>
      </c>
      <c r="AH18" s="79">
        <f>NewVehicleFE!AL18</f>
        <v>2.1999133364793192E-3</v>
      </c>
      <c r="AI18" s="79">
        <f>NewVehicleFE!AM18</f>
        <v>2.1999133364793192E-3</v>
      </c>
      <c r="AJ18" s="79">
        <f>NewVehicleFE!AN18</f>
        <v>2.1999133364793192E-3</v>
      </c>
      <c r="AK18" s="79">
        <f>NewVehicleFE!AO18</f>
        <v>2.1999133364793192E-3</v>
      </c>
      <c r="AL18" s="79">
        <f>NewVehicleFE!AP18</f>
        <v>2.1999133364793192E-3</v>
      </c>
      <c r="AM18" s="79">
        <f>NewVehicleFE!AQ18</f>
        <v>2.1999133364793192E-3</v>
      </c>
      <c r="AN18" s="79">
        <f>NewVehicleFE!AR18</f>
        <v>2.1999133364793192E-3</v>
      </c>
      <c r="AO18" s="79">
        <f>NewVehicleFE!AS18</f>
        <v>2.1999133364793192E-3</v>
      </c>
      <c r="AP18" s="79">
        <f>NewVehicleFE!AT18</f>
        <v>2.1999133364793192E-3</v>
      </c>
      <c r="AQ18" s="79">
        <f>NewVehicleFE!AU18</f>
        <v>2.1999133364793192E-3</v>
      </c>
      <c r="AS18" s="92" t="s">
        <v>9</v>
      </c>
      <c r="AT18" s="91" t="s">
        <v>2</v>
      </c>
      <c r="AU18" s="79">
        <f>HistVehicleFE!G18</f>
        <v>1.4763518585113363E-3</v>
      </c>
      <c r="AV18" s="79">
        <f>HistVehicleFE!H18</f>
        <v>1.477061607600566E-3</v>
      </c>
      <c r="AW18" s="79">
        <f>HistVehicleFE!I18</f>
        <v>1.4778893965673437E-3</v>
      </c>
      <c r="AX18" s="79">
        <f>HistVehicleFE!J18</f>
        <v>1.4789667947962795E-3</v>
      </c>
      <c r="AY18" s="79">
        <f>HistVehicleFE!K18</f>
        <v>1.4803859369264076E-3</v>
      </c>
      <c r="AZ18" s="79">
        <f>HistVehicleFE!L18</f>
        <v>1.4824898297062189E-3</v>
      </c>
      <c r="BA18" s="79">
        <f>HistVehicleFE!M18</f>
        <v>1.4849640500802386E-3</v>
      </c>
      <c r="BB18" s="79">
        <f>HistVehicleFE!N18</f>
        <v>1.488587222292895E-3</v>
      </c>
      <c r="BC18" s="79">
        <f>HistVehicleFE!O18</f>
        <v>1.4928072828271684E-3</v>
      </c>
      <c r="BD18" s="79">
        <f>HistVehicleFE!P18</f>
        <v>1.4997235349446479E-3</v>
      </c>
      <c r="BE18" s="79">
        <f>HistVehicleFE!Q18</f>
        <v>1.5164461413564121E-3</v>
      </c>
      <c r="BF18" s="79">
        <f>HistVehicleFE!R18</f>
        <v>1.5613204033599472E-3</v>
      </c>
      <c r="BG18" s="79">
        <f>HistVehicleFE!S18</f>
        <v>1.7063763869572693E-3</v>
      </c>
      <c r="BH18" s="79">
        <f>HistVehicleFE!T18</f>
        <v>1.7380889923513767E-3</v>
      </c>
      <c r="BI18" s="79">
        <f>HistVehicleFE!U18</f>
        <v>1.7719478688257573E-3</v>
      </c>
      <c r="BJ18" s="79">
        <f>HistVehicleFE!V18</f>
        <v>1.7952629723629386E-3</v>
      </c>
      <c r="BK18" s="79">
        <f>HistVehicleFE!W18</f>
        <v>1.7952629723629386E-3</v>
      </c>
      <c r="BL18" s="79">
        <f>HistVehicleFE!X18</f>
        <v>1.7952629723629386E-3</v>
      </c>
      <c r="BM18" s="79">
        <f>HistVehicleFE!Y18</f>
        <v>1.7952629723629386E-3</v>
      </c>
      <c r="BN18" s="79">
        <f>HistVehicleFE!Z18</f>
        <v>1.7952629723629386E-3</v>
      </c>
      <c r="BO18" s="79">
        <f>HistVehicleFE!AA18</f>
        <v>1.7952629723629386E-3</v>
      </c>
      <c r="BP18" s="79">
        <f>HistVehicleFE!AB18</f>
        <v>1.7952629723629386E-3</v>
      </c>
      <c r="BQ18" s="79">
        <f>HistVehicleFE!AC18</f>
        <v>1.7952629723629386E-3</v>
      </c>
      <c r="BR18" s="79">
        <f>HistVehicleFE!AD18</f>
        <v>1.7952629723629386E-3</v>
      </c>
      <c r="BS18" s="79">
        <f>HistVehicleFE!AE18</f>
        <v>1.7952629723629386E-3</v>
      </c>
      <c r="BT18" s="79">
        <f>HistVehicleFE!AF18</f>
        <v>1.7952629723629386E-3</v>
      </c>
      <c r="BU18" s="79">
        <f>HistVehicleFE!AG18</f>
        <v>1.7952629723629386E-3</v>
      </c>
      <c r="BV18" s="79">
        <f>HistVehicleFE!AH18</f>
        <v>1.7952629723629386E-3</v>
      </c>
      <c r="BW18" s="79">
        <f>HistVehicleFE!AI18</f>
        <v>1.7952629723629386E-3</v>
      </c>
      <c r="BX18" s="79">
        <f>HistVehicleFE!AJ18</f>
        <v>1.7952629723629386E-3</v>
      </c>
      <c r="BY18" s="79">
        <f>HistVehicleFE!AK18</f>
        <v>1.7952629723629386E-3</v>
      </c>
      <c r="BZ18" s="79">
        <f>HistVehicleFE!AL18</f>
        <v>1.7952629723629386E-3</v>
      </c>
      <c r="CA18" s="79">
        <f>HistVehicleFE!AM18</f>
        <v>1.7952629723629386E-3</v>
      </c>
      <c r="CB18" s="79">
        <f>HistVehicleFE!AN18</f>
        <v>1.7952629723629386E-3</v>
      </c>
      <c r="CC18" s="79">
        <f>HistVehicleFE!AO18</f>
        <v>1.7952629723629386E-3</v>
      </c>
      <c r="CD18" s="79">
        <f>HistVehicleFE!AP18</f>
        <v>1.7952629723629386E-3</v>
      </c>
      <c r="CE18" s="79">
        <f>HistVehicleFE!AQ18</f>
        <v>1.7952629723629386E-3</v>
      </c>
      <c r="CF18" s="79">
        <f>HistVehicleFE!AR18</f>
        <v>1.7952629723629386E-3</v>
      </c>
      <c r="CG18" s="79">
        <f>HistVehicleFE!AS18</f>
        <v>1.7952629723629386E-3</v>
      </c>
      <c r="CH18" s="79">
        <f>HistVehicleFE!AT18</f>
        <v>1.7952629723629386E-3</v>
      </c>
      <c r="CI18" s="79">
        <f>HistVehicleFE!AU18</f>
        <v>1.7952629723629386E-3</v>
      </c>
    </row>
    <row r="19" spans="1:87" s="79" customFormat="1">
      <c r="A19" s="92" t="s">
        <v>9</v>
      </c>
      <c r="B19" s="91" t="s">
        <v>3</v>
      </c>
      <c r="C19" s="79">
        <f>NewVehicleFE!G19</f>
        <v>1.796023315213568E-3</v>
      </c>
      <c r="D19" s="79">
        <f>NewVehicleFE!H19</f>
        <v>1.8420751950908388E-3</v>
      </c>
      <c r="E19" s="79">
        <f>NewVehicleFE!I19</f>
        <v>1.890550858119545E-3</v>
      </c>
      <c r="F19" s="79">
        <f>NewVehicleFE!J19</f>
        <v>1.941646827257911E-3</v>
      </c>
      <c r="G19" s="79">
        <f>NewVehicleFE!K19</f>
        <v>1.9955814613484084E-3</v>
      </c>
      <c r="H19" s="79">
        <f>NewVehicleFE!L19</f>
        <v>2.0525980745297917E-3</v>
      </c>
      <c r="I19" s="79">
        <f>NewVehicleFE!M19</f>
        <v>2.0763275320388069E-3</v>
      </c>
      <c r="J19" s="79">
        <f>NewVehicleFE!N19</f>
        <v>2.1006120645772723E-3</v>
      </c>
      <c r="K19" s="79">
        <f>NewVehicleFE!O19</f>
        <v>2.1254713789509677E-3</v>
      </c>
      <c r="L19" s="79">
        <f>NewVehicleFE!P19</f>
        <v>2.1509261260042726E-3</v>
      </c>
      <c r="M19" s="79">
        <f>NewVehicleFE!Q19</f>
        <v>2.176997957834628E-3</v>
      </c>
      <c r="N19" s="79">
        <f>NewVehicleFE!R19</f>
        <v>2.2037095892191013E-3</v>
      </c>
      <c r="O19" s="79">
        <f>NewVehicleFE!S19</f>
        <v>2.2310848636193387E-3</v>
      </c>
      <c r="P19" s="79">
        <f>NewVehicleFE!T19</f>
        <v>2.2591488241680098E-3</v>
      </c>
      <c r="Q19" s="79">
        <f>NewVehicleFE!U19</f>
        <v>2.2879277900809776E-3</v>
      </c>
      <c r="R19" s="79">
        <f>NewVehicleFE!V19</f>
        <v>2.3174494389852488E-3</v>
      </c>
      <c r="S19" s="79">
        <f>NewVehicleFE!W19</f>
        <v>2.3172953122601232E-3</v>
      </c>
      <c r="T19" s="79">
        <f>NewVehicleFE!X19</f>
        <v>2.3171412060346624E-3</v>
      </c>
      <c r="U19" s="79">
        <f>NewVehicleFE!Y19</f>
        <v>2.3169871203047756E-3</v>
      </c>
      <c r="V19" s="79">
        <f>NewVehicleFE!Z19</f>
        <v>2.3168330550663754E-3</v>
      </c>
      <c r="W19" s="79">
        <f>NewVehicleFE!AA19</f>
        <v>2.3166790103153734E-3</v>
      </c>
      <c r="X19" s="79">
        <f>NewVehicleFE!AB19</f>
        <v>2.3166790103153734E-3</v>
      </c>
      <c r="Y19" s="79">
        <f>NewVehicleFE!AC19</f>
        <v>2.3166790103153734E-3</v>
      </c>
      <c r="Z19" s="79">
        <f>NewVehicleFE!AD19</f>
        <v>2.3166790103153734E-3</v>
      </c>
      <c r="AA19" s="79">
        <f>NewVehicleFE!AE19</f>
        <v>2.3166790103153734E-3</v>
      </c>
      <c r="AB19" s="79">
        <f>NewVehicleFE!AF19</f>
        <v>2.3166790103153734E-3</v>
      </c>
      <c r="AC19" s="79">
        <f>NewVehicleFE!AG19</f>
        <v>2.3166790103153734E-3</v>
      </c>
      <c r="AD19" s="79">
        <f>NewVehicleFE!AH19</f>
        <v>2.3166790103153734E-3</v>
      </c>
      <c r="AE19" s="79">
        <f>NewVehicleFE!AI19</f>
        <v>2.3166790103153734E-3</v>
      </c>
      <c r="AF19" s="79">
        <f>NewVehicleFE!AJ19</f>
        <v>2.3166790103153734E-3</v>
      </c>
      <c r="AG19" s="79">
        <f>NewVehicleFE!AK19</f>
        <v>2.3166790103153734E-3</v>
      </c>
      <c r="AH19" s="79">
        <f>NewVehicleFE!AL19</f>
        <v>2.3166790103153734E-3</v>
      </c>
      <c r="AI19" s="79">
        <f>NewVehicleFE!AM19</f>
        <v>2.3166790103153734E-3</v>
      </c>
      <c r="AJ19" s="79">
        <f>NewVehicleFE!AN19</f>
        <v>2.3166790103153734E-3</v>
      </c>
      <c r="AK19" s="79">
        <f>NewVehicleFE!AO19</f>
        <v>2.3166790103153734E-3</v>
      </c>
      <c r="AL19" s="79">
        <f>NewVehicleFE!AP19</f>
        <v>2.3166790103153734E-3</v>
      </c>
      <c r="AM19" s="79">
        <f>NewVehicleFE!AQ19</f>
        <v>2.3166790103153734E-3</v>
      </c>
      <c r="AN19" s="79">
        <f>NewVehicleFE!AR19</f>
        <v>2.3166790103153734E-3</v>
      </c>
      <c r="AO19" s="79">
        <f>NewVehicleFE!AS19</f>
        <v>2.3166790103153734E-3</v>
      </c>
      <c r="AP19" s="79">
        <f>NewVehicleFE!AT19</f>
        <v>2.3166790103153734E-3</v>
      </c>
      <c r="AQ19" s="79">
        <f>NewVehicleFE!AU19</f>
        <v>2.3166790103153734E-3</v>
      </c>
      <c r="AS19" s="92" t="s">
        <v>9</v>
      </c>
      <c r="AT19" s="91" t="s">
        <v>3</v>
      </c>
      <c r="AU19" s="79">
        <f>HistVehicleFE!G19</f>
        <v>1.5584603409088073E-3</v>
      </c>
      <c r="AV19" s="79">
        <f>HistVehicleFE!H19</f>
        <v>1.5595630054514003E-3</v>
      </c>
      <c r="AW19" s="79">
        <f>HistVehicleFE!I19</f>
        <v>1.5613059386365056E-3</v>
      </c>
      <c r="AX19" s="79">
        <f>HistVehicleFE!J19</f>
        <v>1.5626612900656719E-3</v>
      </c>
      <c r="AY19" s="79">
        <f>HistVehicleFE!K19</f>
        <v>1.5646339208418968E-3</v>
      </c>
      <c r="AZ19" s="79">
        <f>HistVehicleFE!L19</f>
        <v>1.5683910563590508E-3</v>
      </c>
      <c r="BA19" s="79">
        <f>HistVehicleFE!M19</f>
        <v>1.5731718626851201E-3</v>
      </c>
      <c r="BB19" s="79">
        <f>HistVehicleFE!N19</f>
        <v>1.5798508457135073E-3</v>
      </c>
      <c r="BC19" s="79">
        <f>HistVehicleFE!O19</f>
        <v>1.5892154687100451E-3</v>
      </c>
      <c r="BD19" s="79">
        <f>HistVehicleFE!P19</f>
        <v>1.6066891327054546E-3</v>
      </c>
      <c r="BE19" s="79">
        <f>HistVehicleFE!Q19</f>
        <v>1.6299238066754987E-3</v>
      </c>
      <c r="BF19" s="79">
        <f>HistVehicleFE!R19</f>
        <v>1.6759275710301227E-3</v>
      </c>
      <c r="BG19" s="79">
        <f>HistVehicleFE!S19</f>
        <v>1.7982581446997544E-3</v>
      </c>
      <c r="BH19" s="79">
        <f>HistVehicleFE!T19</f>
        <v>1.8594818218316263E-3</v>
      </c>
      <c r="BI19" s="79">
        <f>HistVehicleFE!U19</f>
        <v>1.890550858119545E-3</v>
      </c>
      <c r="BJ19" s="79">
        <f>HistVehicleFE!V19</f>
        <v>1.9236501007436767E-3</v>
      </c>
      <c r="BK19" s="79">
        <f>HistVehicleFE!W19</f>
        <v>1.9579289809456084E-3</v>
      </c>
      <c r="BL19" s="79">
        <f>HistVehicleFE!X19</f>
        <v>1.995581461348408E-3</v>
      </c>
      <c r="BM19" s="79">
        <f>HistVehicleFE!Y19</f>
        <v>1.9955814613484084E-3</v>
      </c>
      <c r="BN19" s="79">
        <f>HistVehicleFE!Z19</f>
        <v>1.9955814613484084E-3</v>
      </c>
      <c r="BO19" s="79">
        <f>HistVehicleFE!AA19</f>
        <v>1.9955814613484084E-3</v>
      </c>
      <c r="BP19" s="79">
        <f>HistVehicleFE!AB19</f>
        <v>1.9955814613484084E-3</v>
      </c>
      <c r="BQ19" s="79">
        <f>HistVehicleFE!AC19</f>
        <v>1.9955814613484084E-3</v>
      </c>
      <c r="BR19" s="79">
        <f>HistVehicleFE!AD19</f>
        <v>1.9955814613484084E-3</v>
      </c>
      <c r="BS19" s="79">
        <f>HistVehicleFE!AE19</f>
        <v>1.9955814613484084E-3</v>
      </c>
      <c r="BT19" s="79">
        <f>HistVehicleFE!AF19</f>
        <v>1.9955814613484084E-3</v>
      </c>
      <c r="BU19" s="79">
        <f>HistVehicleFE!AG19</f>
        <v>1.9955814613484084E-3</v>
      </c>
      <c r="BV19" s="79">
        <f>HistVehicleFE!AH19</f>
        <v>1.9955814613484084E-3</v>
      </c>
      <c r="BW19" s="79">
        <f>HistVehicleFE!AI19</f>
        <v>1.9955814613484084E-3</v>
      </c>
      <c r="BX19" s="79">
        <f>HistVehicleFE!AJ19</f>
        <v>1.9955814613484084E-3</v>
      </c>
      <c r="BY19" s="79">
        <f>HistVehicleFE!AK19</f>
        <v>1.9955814613484084E-3</v>
      </c>
      <c r="BZ19" s="79">
        <f>HistVehicleFE!AL19</f>
        <v>1.9955814613484084E-3</v>
      </c>
      <c r="CA19" s="79">
        <f>HistVehicleFE!AM19</f>
        <v>1.9955814613484084E-3</v>
      </c>
      <c r="CB19" s="79">
        <f>HistVehicleFE!AN19</f>
        <v>1.9955814613484084E-3</v>
      </c>
      <c r="CC19" s="79">
        <f>HistVehicleFE!AO19</f>
        <v>1.9955814613484084E-3</v>
      </c>
      <c r="CD19" s="79">
        <f>HistVehicleFE!AP19</f>
        <v>1.9955814613484084E-3</v>
      </c>
      <c r="CE19" s="79">
        <f>HistVehicleFE!AQ19</f>
        <v>1.9955814613484084E-3</v>
      </c>
      <c r="CF19" s="79">
        <f>HistVehicleFE!AR19</f>
        <v>1.9955814613484084E-3</v>
      </c>
      <c r="CG19" s="79">
        <f>HistVehicleFE!AS19</f>
        <v>1.9955814613484084E-3</v>
      </c>
      <c r="CH19" s="79">
        <f>HistVehicleFE!AT19</f>
        <v>1.9955814613484084E-3</v>
      </c>
      <c r="CI19" s="79">
        <f>HistVehicleFE!AU19</f>
        <v>1.9955814613484084E-3</v>
      </c>
    </row>
    <row r="20" spans="1:87" s="79" customFormat="1">
      <c r="A20" s="92" t="s">
        <v>9</v>
      </c>
      <c r="B20" s="91" t="s">
        <v>4</v>
      </c>
      <c r="C20" s="79">
        <f>NewVehicleFE!G20</f>
        <v>1.9852017948389375E-3</v>
      </c>
      <c r="D20" s="79">
        <f>NewVehicleFE!H20</f>
        <v>2.0423886778178366E-3</v>
      </c>
      <c r="E20" s="79">
        <f>NewVehicleFE!I20</f>
        <v>2.1029680030073485E-3</v>
      </c>
      <c r="F20" s="79">
        <f>NewVehicleFE!J20</f>
        <v>2.1672508677280972E-3</v>
      </c>
      <c r="G20" s="79">
        <f>NewVehicleFE!K20</f>
        <v>2.2355876068006044E-3</v>
      </c>
      <c r="H20" s="79">
        <f>NewVehicleFE!L20</f>
        <v>2.3083741800452762E-3</v>
      </c>
      <c r="I20" s="79">
        <f>NewVehicleFE!M20</f>
        <v>2.3410398524044071E-3</v>
      </c>
      <c r="J20" s="79">
        <f>NewVehicleFE!N20</f>
        <v>2.3746432952618866E-3</v>
      </c>
      <c r="K20" s="79">
        <f>NewVehicleFE!O20</f>
        <v>2.4092254791734675E-3</v>
      </c>
      <c r="L20" s="79">
        <f>NewVehicleFE!P20</f>
        <v>2.4448297965996759E-3</v>
      </c>
      <c r="M20" s="79">
        <f>NewVehicleFE!Q20</f>
        <v>2.4815022435486717E-3</v>
      </c>
      <c r="N20" s="79">
        <f>NewVehicleFE!R20</f>
        <v>2.5065679227764359E-3</v>
      </c>
      <c r="O20" s="79">
        <f>NewVehicleFE!S20</f>
        <v>2.5321451464782366E-3</v>
      </c>
      <c r="P20" s="79">
        <f>NewVehicleFE!T20</f>
        <v>2.5582497356171872E-3</v>
      </c>
      <c r="Q20" s="79">
        <f>NewVehicleFE!U20</f>
        <v>2.5848981703632001E-3</v>
      </c>
      <c r="R20" s="79">
        <f>NewVehicleFE!V20</f>
        <v>2.6121076247880757E-3</v>
      </c>
      <c r="S20" s="79">
        <f>NewVehicleFE!W20</f>
        <v>2.6121076247880757E-3</v>
      </c>
      <c r="T20" s="79">
        <f>NewVehicleFE!X20</f>
        <v>2.6121076247880757E-3</v>
      </c>
      <c r="U20" s="79">
        <f>NewVehicleFE!Y20</f>
        <v>2.6121076247880757E-3</v>
      </c>
      <c r="V20" s="79">
        <f>NewVehicleFE!Z20</f>
        <v>2.6121076247880757E-3</v>
      </c>
      <c r="W20" s="79">
        <f>NewVehicleFE!AA20</f>
        <v>2.6121076247880757E-3</v>
      </c>
      <c r="X20" s="79">
        <f>NewVehicleFE!AB20</f>
        <v>2.6121076247880757E-3</v>
      </c>
      <c r="Y20" s="79">
        <f>NewVehicleFE!AC20</f>
        <v>2.6121076247880757E-3</v>
      </c>
      <c r="Z20" s="79">
        <f>NewVehicleFE!AD20</f>
        <v>2.6121076247880757E-3</v>
      </c>
      <c r="AA20" s="79">
        <f>NewVehicleFE!AE20</f>
        <v>2.6121076247880757E-3</v>
      </c>
      <c r="AB20" s="79">
        <f>NewVehicleFE!AF20</f>
        <v>2.6121076247880757E-3</v>
      </c>
      <c r="AC20" s="79">
        <f>NewVehicleFE!AG20</f>
        <v>2.6121076247880757E-3</v>
      </c>
      <c r="AD20" s="79">
        <f>NewVehicleFE!AH20</f>
        <v>2.6121076247880757E-3</v>
      </c>
      <c r="AE20" s="79">
        <f>NewVehicleFE!AI20</f>
        <v>2.6121076247880757E-3</v>
      </c>
      <c r="AF20" s="79">
        <f>NewVehicleFE!AJ20</f>
        <v>2.6121076247880757E-3</v>
      </c>
      <c r="AG20" s="79">
        <f>NewVehicleFE!AK20</f>
        <v>2.6121076247880757E-3</v>
      </c>
      <c r="AH20" s="79">
        <f>NewVehicleFE!AL20</f>
        <v>2.6121076247880757E-3</v>
      </c>
      <c r="AI20" s="79">
        <f>NewVehicleFE!AM20</f>
        <v>2.6121076247880757E-3</v>
      </c>
      <c r="AJ20" s="79">
        <f>NewVehicleFE!AN20</f>
        <v>2.6121076247880757E-3</v>
      </c>
      <c r="AK20" s="79">
        <f>NewVehicleFE!AO20</f>
        <v>2.6121076247880757E-3</v>
      </c>
      <c r="AL20" s="79">
        <f>NewVehicleFE!AP20</f>
        <v>2.6121076247880757E-3</v>
      </c>
      <c r="AM20" s="79">
        <f>NewVehicleFE!AQ20</f>
        <v>2.6121076247880757E-3</v>
      </c>
      <c r="AN20" s="79">
        <f>NewVehicleFE!AR20</f>
        <v>2.6121076247880757E-3</v>
      </c>
      <c r="AO20" s="79">
        <f>NewVehicleFE!AS20</f>
        <v>2.6121076247880757E-3</v>
      </c>
      <c r="AP20" s="79">
        <f>NewVehicleFE!AT20</f>
        <v>2.6121076247880757E-3</v>
      </c>
      <c r="AQ20" s="79">
        <f>NewVehicleFE!AU20</f>
        <v>2.6121076247880757E-3</v>
      </c>
      <c r="AS20" s="92" t="s">
        <v>9</v>
      </c>
      <c r="AT20" s="91" t="s">
        <v>4</v>
      </c>
      <c r="AU20" s="79">
        <f>HistVehicleFE!G20</f>
        <v>1.9852017948389375E-3</v>
      </c>
      <c r="AV20" s="79">
        <f>HistVehicleFE!H20</f>
        <v>1.9852017948389375E-3</v>
      </c>
      <c r="AW20" s="79">
        <f>HistVehicleFE!I20</f>
        <v>1.9852017948389375E-3</v>
      </c>
      <c r="AX20" s="79">
        <f>HistVehicleFE!J20</f>
        <v>1.9852017948389375E-3</v>
      </c>
      <c r="AY20" s="79">
        <f>HistVehicleFE!K20</f>
        <v>1.9852017948389375E-3</v>
      </c>
      <c r="AZ20" s="79">
        <f>HistVehicleFE!L20</f>
        <v>1.9852017948389375E-3</v>
      </c>
      <c r="BA20" s="79">
        <f>HistVehicleFE!M20</f>
        <v>1.9852017948389375E-3</v>
      </c>
      <c r="BB20" s="79">
        <f>HistVehicleFE!N20</f>
        <v>1.9852017948389371E-3</v>
      </c>
      <c r="BC20" s="79">
        <f>HistVehicleFE!O20</f>
        <v>1.9852017948389375E-3</v>
      </c>
      <c r="BD20" s="79">
        <f>HistVehicleFE!P20</f>
        <v>1.9852017948389375E-3</v>
      </c>
      <c r="BE20" s="79">
        <f>HistVehicleFE!Q20</f>
        <v>1.985201794838938E-3</v>
      </c>
      <c r="BF20" s="79">
        <f>HistVehicleFE!R20</f>
        <v>1.9852017948389371E-3</v>
      </c>
      <c r="BG20" s="79">
        <f>HistVehicleFE!S20</f>
        <v>1.9852017948389375E-3</v>
      </c>
      <c r="BH20" s="79">
        <f>HistVehicleFE!T20</f>
        <v>1.9852017948389375E-3</v>
      </c>
      <c r="BI20" s="79">
        <f>HistVehicleFE!U20</f>
        <v>1.9852017948389375E-3</v>
      </c>
      <c r="BJ20" s="79">
        <f>HistVehicleFE!V20</f>
        <v>1.9852017948389375E-3</v>
      </c>
      <c r="BK20" s="79">
        <f>HistVehicleFE!W20</f>
        <v>1.9852017948389375E-3</v>
      </c>
      <c r="BL20" s="79">
        <f>HistVehicleFE!X20</f>
        <v>1.9852017948389375E-3</v>
      </c>
      <c r="BM20" s="79">
        <f>HistVehicleFE!Y20</f>
        <v>1.9852017948389375E-3</v>
      </c>
      <c r="BN20" s="79">
        <f>HistVehicleFE!Z20</f>
        <v>1.9852017948389375E-3</v>
      </c>
      <c r="BO20" s="79">
        <f>HistVehicleFE!AA20</f>
        <v>1.9852017948389375E-3</v>
      </c>
      <c r="BP20" s="79">
        <f>HistVehicleFE!AB20</f>
        <v>1.9852017948389375E-3</v>
      </c>
      <c r="BQ20" s="79">
        <f>HistVehicleFE!AC20</f>
        <v>1.9852017948389375E-3</v>
      </c>
      <c r="BR20" s="79">
        <f>HistVehicleFE!AD20</f>
        <v>1.9852017948389375E-3</v>
      </c>
      <c r="BS20" s="79">
        <f>HistVehicleFE!AE20</f>
        <v>1.9852017948389375E-3</v>
      </c>
      <c r="BT20" s="79">
        <f>HistVehicleFE!AF20</f>
        <v>1.9852017948389375E-3</v>
      </c>
      <c r="BU20" s="79">
        <f>HistVehicleFE!AG20</f>
        <v>1.9852017948389375E-3</v>
      </c>
      <c r="BV20" s="79">
        <f>HistVehicleFE!AH20</f>
        <v>1.9852017948389375E-3</v>
      </c>
      <c r="BW20" s="79">
        <f>HistVehicleFE!AI20</f>
        <v>1.9852017948389375E-3</v>
      </c>
      <c r="BX20" s="79">
        <f>HistVehicleFE!AJ20</f>
        <v>1.9852017948389375E-3</v>
      </c>
      <c r="BY20" s="79">
        <f>HistVehicleFE!AK20</f>
        <v>1.9852017948389375E-3</v>
      </c>
      <c r="BZ20" s="79">
        <f>HistVehicleFE!AL20</f>
        <v>1.9852017948389375E-3</v>
      </c>
      <c r="CA20" s="79">
        <f>HistVehicleFE!AM20</f>
        <v>1.9852017948389375E-3</v>
      </c>
      <c r="CB20" s="79">
        <f>HistVehicleFE!AN20</f>
        <v>1.9852017948389375E-3</v>
      </c>
      <c r="CC20" s="79">
        <f>HistVehicleFE!AO20</f>
        <v>1.9852017948389375E-3</v>
      </c>
      <c r="CD20" s="79">
        <f>HistVehicleFE!AP20</f>
        <v>1.9852017948389375E-3</v>
      </c>
      <c r="CE20" s="79">
        <f>HistVehicleFE!AQ20</f>
        <v>1.9852017948389375E-3</v>
      </c>
      <c r="CF20" s="79">
        <f>HistVehicleFE!AR20</f>
        <v>1.9852017948389375E-3</v>
      </c>
      <c r="CG20" s="79">
        <f>HistVehicleFE!AS20</f>
        <v>1.9852017948389375E-3</v>
      </c>
      <c r="CH20" s="79">
        <f>HistVehicleFE!AT20</f>
        <v>1.9852017948389375E-3</v>
      </c>
      <c r="CI20" s="79">
        <f>HistVehicleFE!AU20</f>
        <v>1.9852017948389375E-3</v>
      </c>
    </row>
    <row r="21" spans="1:87" s="79" customFormat="1">
      <c r="A21" s="92" t="s">
        <v>9</v>
      </c>
      <c r="B21" s="91" t="s">
        <v>5</v>
      </c>
      <c r="C21" s="79">
        <f>NewVehicleFE!G21</f>
        <v>8.9891436780844668E-4</v>
      </c>
      <c r="D21" s="79">
        <f>NewVehicleFE!H21</f>
        <v>8.9891436780844668E-4</v>
      </c>
      <c r="E21" s="79">
        <f>NewVehicleFE!I21</f>
        <v>8.9891436780844668E-4</v>
      </c>
      <c r="F21" s="79">
        <f>NewVehicleFE!J21</f>
        <v>8.9891436780844668E-4</v>
      </c>
      <c r="G21" s="79">
        <f>NewVehicleFE!K21</f>
        <v>8.9891436780844668E-4</v>
      </c>
      <c r="H21" s="79">
        <f>NewVehicleFE!L21</f>
        <v>8.9891436780844668E-4</v>
      </c>
      <c r="I21" s="79">
        <f>NewVehicleFE!M21</f>
        <v>8.9891436780844668E-4</v>
      </c>
      <c r="J21" s="79">
        <f>NewVehicleFE!N21</f>
        <v>8.9891436780844668E-4</v>
      </c>
      <c r="K21" s="79">
        <f>NewVehicleFE!O21</f>
        <v>8.9891436780844668E-4</v>
      </c>
      <c r="L21" s="79">
        <f>NewVehicleFE!P21</f>
        <v>8.9891436780844668E-4</v>
      </c>
      <c r="M21" s="79">
        <f>NewVehicleFE!Q21</f>
        <v>8.9891436780844668E-4</v>
      </c>
      <c r="N21" s="79">
        <f>NewVehicleFE!R21</f>
        <v>8.9891436780844668E-4</v>
      </c>
      <c r="O21" s="79">
        <f>NewVehicleFE!S21</f>
        <v>8.9891436780844668E-4</v>
      </c>
      <c r="P21" s="79">
        <f>NewVehicleFE!T21</f>
        <v>8.9891436780844668E-4</v>
      </c>
      <c r="Q21" s="79">
        <f>NewVehicleFE!U21</f>
        <v>8.9891436780844668E-4</v>
      </c>
      <c r="R21" s="79">
        <f>NewVehicleFE!V21</f>
        <v>8.9891436780844668E-4</v>
      </c>
      <c r="S21" s="79">
        <f>NewVehicleFE!W21</f>
        <v>8.9891436780844668E-4</v>
      </c>
      <c r="T21" s="79">
        <f>NewVehicleFE!X21</f>
        <v>8.9891436780844668E-4</v>
      </c>
      <c r="U21" s="79">
        <f>NewVehicleFE!Y21</f>
        <v>8.9891436780844668E-4</v>
      </c>
      <c r="V21" s="79">
        <f>NewVehicleFE!Z21</f>
        <v>8.9891436780844668E-4</v>
      </c>
      <c r="W21" s="79">
        <f>NewVehicleFE!AA21</f>
        <v>8.9891436780844668E-4</v>
      </c>
      <c r="X21" s="79">
        <f>NewVehicleFE!AB21</f>
        <v>8.9891436780844668E-4</v>
      </c>
      <c r="Y21" s="79">
        <f>NewVehicleFE!AC21</f>
        <v>8.9891436780844668E-4</v>
      </c>
      <c r="Z21" s="79">
        <f>NewVehicleFE!AD21</f>
        <v>8.9891436780844668E-4</v>
      </c>
      <c r="AA21" s="79">
        <f>NewVehicleFE!AE21</f>
        <v>8.9891436780844668E-4</v>
      </c>
      <c r="AB21" s="79">
        <f>NewVehicleFE!AF21</f>
        <v>8.9891436780844668E-4</v>
      </c>
      <c r="AC21" s="79">
        <f>NewVehicleFE!AG21</f>
        <v>8.9891436780844668E-4</v>
      </c>
      <c r="AD21" s="79">
        <f>NewVehicleFE!AH21</f>
        <v>8.9891436780844668E-4</v>
      </c>
      <c r="AE21" s="79">
        <f>NewVehicleFE!AI21</f>
        <v>8.9891436780844668E-4</v>
      </c>
      <c r="AF21" s="79">
        <f>NewVehicleFE!AJ21</f>
        <v>8.9891436780844668E-4</v>
      </c>
      <c r="AG21" s="79">
        <f>NewVehicleFE!AK21</f>
        <v>8.9891436780844668E-4</v>
      </c>
      <c r="AH21" s="79">
        <f>NewVehicleFE!AL21</f>
        <v>8.9891436780844668E-4</v>
      </c>
      <c r="AI21" s="79">
        <f>NewVehicleFE!AM21</f>
        <v>8.9891436780844668E-4</v>
      </c>
      <c r="AJ21" s="79">
        <f>NewVehicleFE!AN21</f>
        <v>8.9891436780844668E-4</v>
      </c>
      <c r="AK21" s="79">
        <f>NewVehicleFE!AO21</f>
        <v>8.9891436780844668E-4</v>
      </c>
      <c r="AL21" s="79">
        <f>NewVehicleFE!AP21</f>
        <v>8.9891436780844668E-4</v>
      </c>
      <c r="AM21" s="79">
        <f>NewVehicleFE!AQ21</f>
        <v>8.9891436780844668E-4</v>
      </c>
      <c r="AN21" s="79">
        <f>NewVehicleFE!AR21</f>
        <v>8.9891436780844668E-4</v>
      </c>
      <c r="AO21" s="79">
        <f>NewVehicleFE!AS21</f>
        <v>8.9891436780844668E-4</v>
      </c>
      <c r="AP21" s="79">
        <f>NewVehicleFE!AT21</f>
        <v>8.9891436780844668E-4</v>
      </c>
      <c r="AQ21" s="79">
        <f>NewVehicleFE!AU21</f>
        <v>8.9891436780844668E-4</v>
      </c>
      <c r="AS21" s="92" t="s">
        <v>9</v>
      </c>
      <c r="AT21" s="91" t="s">
        <v>5</v>
      </c>
      <c r="AU21" s="79">
        <f>HistVehicleFE!G21</f>
        <v>8.9891436780844668E-4</v>
      </c>
      <c r="AV21" s="79">
        <f>HistVehicleFE!H21</f>
        <v>8.9891436780844668E-4</v>
      </c>
      <c r="AW21" s="79">
        <f>HistVehicleFE!I21</f>
        <v>8.9891436780844668E-4</v>
      </c>
      <c r="AX21" s="79">
        <f>HistVehicleFE!J21</f>
        <v>8.9891436780844668E-4</v>
      </c>
      <c r="AY21" s="79">
        <f>HistVehicleFE!K21</f>
        <v>8.9891436780844668E-4</v>
      </c>
      <c r="AZ21" s="79">
        <f>HistVehicleFE!L21</f>
        <v>8.9891436780844668E-4</v>
      </c>
      <c r="BA21" s="79">
        <f>HistVehicleFE!M21</f>
        <v>8.9891436780844668E-4</v>
      </c>
      <c r="BB21" s="79">
        <f>HistVehicleFE!N21</f>
        <v>8.9891436780844668E-4</v>
      </c>
      <c r="BC21" s="79">
        <f>HistVehicleFE!O21</f>
        <v>8.9891436780844668E-4</v>
      </c>
      <c r="BD21" s="79">
        <f>HistVehicleFE!P21</f>
        <v>8.9891436780844668E-4</v>
      </c>
      <c r="BE21" s="79">
        <f>HistVehicleFE!Q21</f>
        <v>8.9891436780844668E-4</v>
      </c>
      <c r="BF21" s="79">
        <f>HistVehicleFE!R21</f>
        <v>8.9891436780844668E-4</v>
      </c>
      <c r="BG21" s="79">
        <f>HistVehicleFE!S21</f>
        <v>8.9891436780844668E-4</v>
      </c>
      <c r="BH21" s="79">
        <f>HistVehicleFE!T21</f>
        <v>8.9891436780844668E-4</v>
      </c>
      <c r="BI21" s="79">
        <f>HistVehicleFE!U21</f>
        <v>8.9891436780844668E-4</v>
      </c>
      <c r="BJ21" s="79">
        <f>HistVehicleFE!V21</f>
        <v>8.9891436780844668E-4</v>
      </c>
      <c r="BK21" s="79">
        <f>HistVehicleFE!W21</f>
        <v>8.9891436780844668E-4</v>
      </c>
      <c r="BL21" s="79">
        <f>HistVehicleFE!X21</f>
        <v>8.9891436780844668E-4</v>
      </c>
      <c r="BM21" s="79">
        <f>HistVehicleFE!Y21</f>
        <v>8.9891436780844668E-4</v>
      </c>
      <c r="BN21" s="79">
        <f>HistVehicleFE!Z21</f>
        <v>8.9891436780844668E-4</v>
      </c>
      <c r="BO21" s="79">
        <f>HistVehicleFE!AA21</f>
        <v>8.9891436780844668E-4</v>
      </c>
      <c r="BP21" s="79">
        <f>HistVehicleFE!AB21</f>
        <v>8.9891436780844668E-4</v>
      </c>
      <c r="BQ21" s="79">
        <f>HistVehicleFE!AC21</f>
        <v>8.9891436780844668E-4</v>
      </c>
      <c r="BR21" s="79">
        <f>HistVehicleFE!AD21</f>
        <v>8.9891436780844668E-4</v>
      </c>
      <c r="BS21" s="79">
        <f>HistVehicleFE!AE21</f>
        <v>8.9891436780844668E-4</v>
      </c>
      <c r="BT21" s="79">
        <f>HistVehicleFE!AF21</f>
        <v>8.9891436780844668E-4</v>
      </c>
      <c r="BU21" s="79">
        <f>HistVehicleFE!AG21</f>
        <v>8.9891436780844668E-4</v>
      </c>
      <c r="BV21" s="79">
        <f>HistVehicleFE!AH21</f>
        <v>8.9891436780844668E-4</v>
      </c>
      <c r="BW21" s="79">
        <f>HistVehicleFE!AI21</f>
        <v>8.9891436780844668E-4</v>
      </c>
      <c r="BX21" s="79">
        <f>HistVehicleFE!AJ21</f>
        <v>8.9891436780844668E-4</v>
      </c>
      <c r="BY21" s="79">
        <f>HistVehicleFE!AK21</f>
        <v>8.9891436780844668E-4</v>
      </c>
      <c r="BZ21" s="79">
        <f>HistVehicleFE!AL21</f>
        <v>8.9891436780844668E-4</v>
      </c>
      <c r="CA21" s="79">
        <f>HistVehicleFE!AM21</f>
        <v>8.9891436780844668E-4</v>
      </c>
      <c r="CB21" s="79">
        <f>HistVehicleFE!AN21</f>
        <v>8.9891436780844668E-4</v>
      </c>
      <c r="CC21" s="79">
        <f>HistVehicleFE!AO21</f>
        <v>8.9891436780844668E-4</v>
      </c>
      <c r="CD21" s="79">
        <f>HistVehicleFE!AP21</f>
        <v>8.9891436780844668E-4</v>
      </c>
      <c r="CE21" s="79">
        <f>HistVehicleFE!AQ21</f>
        <v>8.9891436780844668E-4</v>
      </c>
      <c r="CF21" s="79">
        <f>HistVehicleFE!AR21</f>
        <v>8.9891436780844668E-4</v>
      </c>
      <c r="CG21" s="79">
        <f>HistVehicleFE!AS21</f>
        <v>8.9891436780844668E-4</v>
      </c>
      <c r="CH21" s="79">
        <f>HistVehicleFE!AT21</f>
        <v>8.9891436780844668E-4</v>
      </c>
      <c r="CI21" s="79">
        <f>HistVehicleFE!AU21</f>
        <v>8.9891436780844668E-4</v>
      </c>
    </row>
    <row r="22" spans="1:87" s="79" customFormat="1">
      <c r="A22" s="92" t="s">
        <v>9</v>
      </c>
      <c r="B22" s="91" t="s">
        <v>6</v>
      </c>
      <c r="C22" s="79">
        <f>NewVehicleFE!G22</f>
        <v>1.4651861068476647E-3</v>
      </c>
      <c r="D22" s="79">
        <f>NewVehicleFE!H22</f>
        <v>1.490019769675591E-3</v>
      </c>
      <c r="E22" s="79">
        <f>NewVehicleFE!I22</f>
        <v>1.5157097657044806E-3</v>
      </c>
      <c r="F22" s="79">
        <f>NewVehicleFE!J22</f>
        <v>1.5423011651028045E-3</v>
      </c>
      <c r="G22" s="79">
        <f>NewVehicleFE!K22</f>
        <v>1.5698422573367833E-3</v>
      </c>
      <c r="H22" s="79">
        <f>NewVehicleFE!L22</f>
        <v>1.5983848438338162E-3</v>
      </c>
      <c r="I22" s="79">
        <f>NewVehicleFE!M22</f>
        <v>1.5983848438338162E-3</v>
      </c>
      <c r="J22" s="79">
        <f>NewVehicleFE!N22</f>
        <v>1.5983848438338162E-3</v>
      </c>
      <c r="K22" s="79">
        <f>NewVehicleFE!O22</f>
        <v>1.5983848438338162E-3</v>
      </c>
      <c r="L22" s="79">
        <f>NewVehicleFE!P22</f>
        <v>1.5983848438338162E-3</v>
      </c>
      <c r="M22" s="79">
        <f>NewVehicleFE!Q22</f>
        <v>1.5983848438338162E-3</v>
      </c>
      <c r="N22" s="79">
        <f>NewVehicleFE!R22</f>
        <v>1.5983848438338162E-3</v>
      </c>
      <c r="O22" s="79">
        <f>NewVehicleFE!S22</f>
        <v>1.5983848438338162E-3</v>
      </c>
      <c r="P22" s="79">
        <f>NewVehicleFE!T22</f>
        <v>1.5983848438338162E-3</v>
      </c>
      <c r="Q22" s="79">
        <f>NewVehicleFE!U22</f>
        <v>1.5983848438338162E-3</v>
      </c>
      <c r="R22" s="79">
        <f>NewVehicleFE!V22</f>
        <v>1.5983848438338162E-3</v>
      </c>
      <c r="S22" s="79">
        <f>NewVehicleFE!W22</f>
        <v>1.5983848438338162E-3</v>
      </c>
      <c r="T22" s="79">
        <f>NewVehicleFE!X22</f>
        <v>1.5983848438338162E-3</v>
      </c>
      <c r="U22" s="79">
        <f>NewVehicleFE!Y22</f>
        <v>1.5983848438338162E-3</v>
      </c>
      <c r="V22" s="79">
        <f>NewVehicleFE!Z22</f>
        <v>1.5983848438338162E-3</v>
      </c>
      <c r="W22" s="79">
        <f>NewVehicleFE!AA22</f>
        <v>1.5983848438338162E-3</v>
      </c>
      <c r="X22" s="79">
        <f>NewVehicleFE!AB22</f>
        <v>1.5983848438338162E-3</v>
      </c>
      <c r="Y22" s="79">
        <f>NewVehicleFE!AC22</f>
        <v>1.5983848438338162E-3</v>
      </c>
      <c r="Z22" s="79">
        <f>NewVehicleFE!AD22</f>
        <v>1.5983848438338162E-3</v>
      </c>
      <c r="AA22" s="79">
        <f>NewVehicleFE!AE22</f>
        <v>1.5983848438338162E-3</v>
      </c>
      <c r="AB22" s="79">
        <f>NewVehicleFE!AF22</f>
        <v>1.5983848438338162E-3</v>
      </c>
      <c r="AC22" s="79">
        <f>NewVehicleFE!AG22</f>
        <v>1.5983848438338162E-3</v>
      </c>
      <c r="AD22" s="79">
        <f>NewVehicleFE!AH22</f>
        <v>1.5983848438338162E-3</v>
      </c>
      <c r="AE22" s="79">
        <f>NewVehicleFE!AI22</f>
        <v>1.5983848438338162E-3</v>
      </c>
      <c r="AF22" s="79">
        <f>NewVehicleFE!AJ22</f>
        <v>1.5983848438338162E-3</v>
      </c>
      <c r="AG22" s="79">
        <f>NewVehicleFE!AK22</f>
        <v>1.5983848438338162E-3</v>
      </c>
      <c r="AH22" s="79">
        <f>NewVehicleFE!AL22</f>
        <v>1.5983848438338162E-3</v>
      </c>
      <c r="AI22" s="79">
        <f>NewVehicleFE!AM22</f>
        <v>1.5983848438338162E-3</v>
      </c>
      <c r="AJ22" s="79">
        <f>NewVehicleFE!AN22</f>
        <v>1.5983848438338162E-3</v>
      </c>
      <c r="AK22" s="79">
        <f>NewVehicleFE!AO22</f>
        <v>1.5983848438338162E-3</v>
      </c>
      <c r="AL22" s="79">
        <f>NewVehicleFE!AP22</f>
        <v>1.5983848438338162E-3</v>
      </c>
      <c r="AM22" s="79">
        <f>NewVehicleFE!AQ22</f>
        <v>1.5983848438338162E-3</v>
      </c>
      <c r="AN22" s="79">
        <f>NewVehicleFE!AR22</f>
        <v>1.5983848438338162E-3</v>
      </c>
      <c r="AO22" s="79">
        <f>NewVehicleFE!AS22</f>
        <v>1.5983848438338162E-3</v>
      </c>
      <c r="AP22" s="79">
        <f>NewVehicleFE!AT22</f>
        <v>1.5983848438338162E-3</v>
      </c>
      <c r="AQ22" s="79">
        <f>NewVehicleFE!AU22</f>
        <v>1.5983848438338162E-3</v>
      </c>
      <c r="AS22" s="92" t="s">
        <v>9</v>
      </c>
      <c r="AT22" s="91" t="s">
        <v>6</v>
      </c>
      <c r="AU22" s="79">
        <f>HistVehicleFE!G22</f>
        <v>1.4651861068476647E-3</v>
      </c>
      <c r="AV22" s="79">
        <f>HistVehicleFE!H22</f>
        <v>1.4651861068476647E-3</v>
      </c>
      <c r="AW22" s="79">
        <f>HistVehicleFE!I22</f>
        <v>1.4651861068476647E-3</v>
      </c>
      <c r="AX22" s="79">
        <f>HistVehicleFE!J22</f>
        <v>1.4651861068476647E-3</v>
      </c>
      <c r="AY22" s="79">
        <f>HistVehicleFE!K22</f>
        <v>1.4651861068476647E-3</v>
      </c>
      <c r="AZ22" s="79">
        <f>HistVehicleFE!L22</f>
        <v>1.4651861068476647E-3</v>
      </c>
      <c r="BA22" s="79">
        <f>HistVehicleFE!M22</f>
        <v>1.4651861068476647E-3</v>
      </c>
      <c r="BB22" s="79">
        <f>HistVehicleFE!N22</f>
        <v>1.4651861068476647E-3</v>
      </c>
      <c r="BC22" s="79">
        <f>HistVehicleFE!O22</f>
        <v>1.4651861068476647E-3</v>
      </c>
      <c r="BD22" s="79">
        <f>HistVehicleFE!P22</f>
        <v>1.4651861068476647E-3</v>
      </c>
      <c r="BE22" s="79">
        <f>HistVehicleFE!Q22</f>
        <v>1.4651861068476647E-3</v>
      </c>
      <c r="BF22" s="79">
        <f>HistVehicleFE!R22</f>
        <v>1.4651861068476647E-3</v>
      </c>
      <c r="BG22" s="79">
        <f>HistVehicleFE!S22</f>
        <v>1.4651861068476647E-3</v>
      </c>
      <c r="BH22" s="79">
        <f>HistVehicleFE!T22</f>
        <v>1.4651861068476647E-3</v>
      </c>
      <c r="BI22" s="79">
        <f>HistVehicleFE!U22</f>
        <v>1.4651861068476647E-3</v>
      </c>
      <c r="BJ22" s="79">
        <f>HistVehicleFE!V22</f>
        <v>1.4651861068476647E-3</v>
      </c>
      <c r="BK22" s="79">
        <f>HistVehicleFE!W22</f>
        <v>1.4651861068476647E-3</v>
      </c>
      <c r="BL22" s="79">
        <f>HistVehicleFE!X22</f>
        <v>1.4651861068476647E-3</v>
      </c>
      <c r="BM22" s="79">
        <f>HistVehicleFE!Y22</f>
        <v>1.4651861068476647E-3</v>
      </c>
      <c r="BN22" s="79">
        <f>HistVehicleFE!Z22</f>
        <v>1.4651861068476647E-3</v>
      </c>
      <c r="BO22" s="79">
        <f>HistVehicleFE!AA22</f>
        <v>1.4651861068476647E-3</v>
      </c>
      <c r="BP22" s="79">
        <f>HistVehicleFE!AB22</f>
        <v>1.4651861068476647E-3</v>
      </c>
      <c r="BQ22" s="79">
        <f>HistVehicleFE!AC22</f>
        <v>1.4651861068476647E-3</v>
      </c>
      <c r="BR22" s="79">
        <f>HistVehicleFE!AD22</f>
        <v>1.4651861068476647E-3</v>
      </c>
      <c r="BS22" s="79">
        <f>HistVehicleFE!AE22</f>
        <v>1.4651861068476647E-3</v>
      </c>
      <c r="BT22" s="79">
        <f>HistVehicleFE!AF22</f>
        <v>1.4651861068476647E-3</v>
      </c>
      <c r="BU22" s="79">
        <f>HistVehicleFE!AG22</f>
        <v>1.4651861068476647E-3</v>
      </c>
      <c r="BV22" s="79">
        <f>HistVehicleFE!AH22</f>
        <v>1.4651861068476647E-3</v>
      </c>
      <c r="BW22" s="79">
        <f>HistVehicleFE!AI22</f>
        <v>1.4651861068476647E-3</v>
      </c>
      <c r="BX22" s="79">
        <f>HistVehicleFE!AJ22</f>
        <v>1.4651861068476647E-3</v>
      </c>
      <c r="BY22" s="79">
        <f>HistVehicleFE!AK22</f>
        <v>1.4651861068476647E-3</v>
      </c>
      <c r="BZ22" s="79">
        <f>HistVehicleFE!AL22</f>
        <v>1.4651861068476647E-3</v>
      </c>
      <c r="CA22" s="79">
        <f>HistVehicleFE!AM22</f>
        <v>1.4651861068476647E-3</v>
      </c>
      <c r="CB22" s="79">
        <f>HistVehicleFE!AN22</f>
        <v>1.4651861068476647E-3</v>
      </c>
      <c r="CC22" s="79">
        <f>HistVehicleFE!AO22</f>
        <v>1.4651861068476647E-3</v>
      </c>
      <c r="CD22" s="79">
        <f>HistVehicleFE!AP22</f>
        <v>1.4651861068476647E-3</v>
      </c>
      <c r="CE22" s="79">
        <f>HistVehicleFE!AQ22</f>
        <v>1.4651861068476647E-3</v>
      </c>
      <c r="CF22" s="79">
        <f>HistVehicleFE!AR22</f>
        <v>1.4651861068476647E-3</v>
      </c>
      <c r="CG22" s="79">
        <f>HistVehicleFE!AS22</f>
        <v>1.4651861068476647E-3</v>
      </c>
      <c r="CH22" s="79">
        <f>HistVehicleFE!AT22</f>
        <v>1.4651861068476647E-3</v>
      </c>
      <c r="CI22" s="79">
        <f>HistVehicleFE!AU22</f>
        <v>1.4651861068476647E-3</v>
      </c>
    </row>
    <row r="23" spans="1:87" s="79" customFormat="1">
      <c r="A23" s="90" t="s">
        <v>10</v>
      </c>
      <c r="B23" s="89" t="s">
        <v>0</v>
      </c>
      <c r="C23" s="79">
        <f>NewVehicleFE!G23</f>
        <v>1.4346126691532992E-3</v>
      </c>
      <c r="D23" s="79">
        <f>NewVehicleFE!H23</f>
        <v>1.4554041571120428E-3</v>
      </c>
      <c r="E23" s="79">
        <f>NewVehicleFE!I23</f>
        <v>1.4768071594225139E-3</v>
      </c>
      <c r="F23" s="79">
        <f>NewVehicleFE!J23</f>
        <v>1.4988490573243428E-3</v>
      </c>
      <c r="G23" s="79">
        <f>NewVehicleFE!K23</f>
        <v>1.5215588915262267E-3</v>
      </c>
      <c r="H23" s="79">
        <f>NewVehicleFE!L23</f>
        <v>1.5449674898573992E-3</v>
      </c>
      <c r="I23" s="79">
        <f>NewVehicleFE!M23</f>
        <v>1.569107606886421E-3</v>
      </c>
      <c r="J23" s="79">
        <f>NewVehicleFE!N23</f>
        <v>1.5940140768369989E-3</v>
      </c>
      <c r="K23" s="79">
        <f>NewVehicleFE!O23</f>
        <v>1.619723981302112E-3</v>
      </c>
      <c r="L23" s="79">
        <f>NewVehicleFE!P23</f>
        <v>1.6462768334546058E-3</v>
      </c>
      <c r="M23" s="79">
        <f>NewVehicleFE!Q23</f>
        <v>1.6737147806788492E-3</v>
      </c>
      <c r="N23" s="79">
        <f>NewVehicleFE!R23</f>
        <v>1.7020828278089992E-3</v>
      </c>
      <c r="O23" s="79">
        <f>NewVehicleFE!S23</f>
        <v>1.7314290834608784E-3</v>
      </c>
      <c r="P23" s="79">
        <f>NewVehicleFE!T23</f>
        <v>1.7618050322935257E-3</v>
      </c>
      <c r="Q23" s="79">
        <f>NewVehicleFE!U23</f>
        <v>1.7932658364416243E-3</v>
      </c>
      <c r="R23" s="79">
        <f>NewVehicleFE!V23</f>
        <v>1.8258706698314718E-3</v>
      </c>
      <c r="S23" s="79">
        <f>NewVehicleFE!W23</f>
        <v>1.8258808845497069E-3</v>
      </c>
      <c r="T23" s="79">
        <f>NewVehicleFE!X23</f>
        <v>1.8258910993822343E-3</v>
      </c>
      <c r="U23" s="79">
        <f>NewVehicleFE!Y23</f>
        <v>1.8259013143290552E-3</v>
      </c>
      <c r="V23" s="79">
        <f>NewVehicleFE!Z23</f>
        <v>1.8259115293901716E-3</v>
      </c>
      <c r="W23" s="79">
        <f>NewVehicleFE!AA23</f>
        <v>1.8259217445655855E-3</v>
      </c>
      <c r="X23" s="79">
        <f>NewVehicleFE!AB23</f>
        <v>1.8259217445655855E-3</v>
      </c>
      <c r="Y23" s="79">
        <f>NewVehicleFE!AC23</f>
        <v>1.8259217445655855E-3</v>
      </c>
      <c r="Z23" s="79">
        <f>NewVehicleFE!AD23</f>
        <v>1.8259217445655855E-3</v>
      </c>
      <c r="AA23" s="79">
        <f>NewVehicleFE!AE23</f>
        <v>1.8259217445655855E-3</v>
      </c>
      <c r="AB23" s="79">
        <f>NewVehicleFE!AF23</f>
        <v>1.8259217445655855E-3</v>
      </c>
      <c r="AC23" s="79">
        <f>NewVehicleFE!AG23</f>
        <v>1.8259217445655855E-3</v>
      </c>
      <c r="AD23" s="79">
        <f>NewVehicleFE!AH23</f>
        <v>1.8259217445655855E-3</v>
      </c>
      <c r="AE23" s="79">
        <f>NewVehicleFE!AI23</f>
        <v>1.8259217445655855E-3</v>
      </c>
      <c r="AF23" s="79">
        <f>NewVehicleFE!AJ23</f>
        <v>1.8259217445655855E-3</v>
      </c>
      <c r="AG23" s="79">
        <f>NewVehicleFE!AK23</f>
        <v>1.8259217445655855E-3</v>
      </c>
      <c r="AH23" s="79">
        <f>NewVehicleFE!AL23</f>
        <v>1.8259217445655855E-3</v>
      </c>
      <c r="AI23" s="79">
        <f>NewVehicleFE!AM23</f>
        <v>1.8259217445655855E-3</v>
      </c>
      <c r="AJ23" s="79">
        <f>NewVehicleFE!AN23</f>
        <v>1.8259217445655855E-3</v>
      </c>
      <c r="AK23" s="79">
        <f>NewVehicleFE!AO23</f>
        <v>1.8259217445655855E-3</v>
      </c>
      <c r="AL23" s="79">
        <f>NewVehicleFE!AP23</f>
        <v>1.8259217445655855E-3</v>
      </c>
      <c r="AM23" s="79">
        <f>NewVehicleFE!AQ23</f>
        <v>1.8259217445655855E-3</v>
      </c>
      <c r="AN23" s="79">
        <f>NewVehicleFE!AR23</f>
        <v>1.8259217445655855E-3</v>
      </c>
      <c r="AO23" s="79">
        <f>NewVehicleFE!AS23</f>
        <v>1.8259217445655855E-3</v>
      </c>
      <c r="AP23" s="79">
        <f>NewVehicleFE!AT23</f>
        <v>1.8259217445655855E-3</v>
      </c>
      <c r="AQ23" s="79">
        <f>NewVehicleFE!AU23</f>
        <v>1.8259217445655855E-3</v>
      </c>
      <c r="AS23" s="90" t="s">
        <v>10</v>
      </c>
      <c r="AT23" s="89" t="s">
        <v>0</v>
      </c>
      <c r="AU23" s="79">
        <f>HistVehicleFE!G23</f>
        <v>1.4346126691532994E-3</v>
      </c>
      <c r="AV23" s="79">
        <f>HistVehicleFE!H23</f>
        <v>1.4346126691532992E-3</v>
      </c>
      <c r="AW23" s="79">
        <f>HistVehicleFE!I23</f>
        <v>1.4354509340006663E-3</v>
      </c>
      <c r="AX23" s="79">
        <f>HistVehicleFE!J23</f>
        <v>1.4373565888265284E-3</v>
      </c>
      <c r="AY23" s="79">
        <f>HistVehicleFE!K23</f>
        <v>1.4515208557925262E-3</v>
      </c>
      <c r="AZ23" s="79">
        <f>HistVehicleFE!L23</f>
        <v>1.464885049031524E-3</v>
      </c>
      <c r="BA23" s="79">
        <f>HistVehicleFE!M23</f>
        <v>1.477954999048317E-3</v>
      </c>
      <c r="BB23" s="79">
        <f>HistVehicleFE!N23</f>
        <v>1.4915039369275229E-3</v>
      </c>
      <c r="BC23" s="79">
        <f>HistVehicleFE!O23</f>
        <v>1.5044275681297097E-3</v>
      </c>
      <c r="BD23" s="79">
        <f>HistVehicleFE!P23</f>
        <v>1.5609392982065342E-3</v>
      </c>
      <c r="BE23" s="79">
        <f>HistVehicleFE!Q23</f>
        <v>1.5797468708359313E-3</v>
      </c>
      <c r="BF23" s="79">
        <f>HistVehicleFE!R23</f>
        <v>1.5979536146494642E-3</v>
      </c>
      <c r="BG23" s="79">
        <f>HistVehicleFE!S23</f>
        <v>1.6146928635089209E-3</v>
      </c>
      <c r="BH23" s="79">
        <f>HistVehicleFE!T23</f>
        <v>1.6317249690852515E-3</v>
      </c>
      <c r="BI23" s="79">
        <f>HistVehicleFE!U23</f>
        <v>1.6549652310068688E-3</v>
      </c>
      <c r="BJ23" s="79">
        <f>HistVehicleFE!V23</f>
        <v>1.6831828935565374E-3</v>
      </c>
      <c r="BK23" s="79">
        <f>HistVehicleFE!W23</f>
        <v>1.7096238572621085E-3</v>
      </c>
      <c r="BL23" s="79">
        <f>HistVehicleFE!X23</f>
        <v>1.7309142840242092E-3</v>
      </c>
      <c r="BM23" s="79">
        <f>HistVehicleFE!Y23</f>
        <v>1.7481042641173219E-3</v>
      </c>
      <c r="BN23" s="79">
        <f>HistVehicleFE!Z23</f>
        <v>1.7642724281390014E-3</v>
      </c>
      <c r="BO23" s="79">
        <f>HistVehicleFE!AA23</f>
        <v>1.7815717938060049E-3</v>
      </c>
      <c r="BP23" s="79">
        <f>HistVehicleFE!AB23</f>
        <v>1.7951320720831759E-3</v>
      </c>
      <c r="BQ23" s="79">
        <f>HistVehicleFE!AC23</f>
        <v>1.8055442065703059E-3</v>
      </c>
      <c r="BR23" s="79">
        <f>HistVehicleFE!AD23</f>
        <v>1.8132788008229982E-3</v>
      </c>
      <c r="BS23" s="79">
        <f>HistVehicleFE!AE23</f>
        <v>1.8188820424661115E-3</v>
      </c>
      <c r="BT23" s="79">
        <f>HistVehicleFE!AF23</f>
        <v>1.8236706935400523E-3</v>
      </c>
      <c r="BU23" s="79">
        <f>HistVehicleFE!AG23</f>
        <v>1.8259109674561209E-3</v>
      </c>
      <c r="BV23" s="79">
        <f>HistVehicleFE!AH23</f>
        <v>1.8259146480333129E-3</v>
      </c>
      <c r="BW23" s="79">
        <f>HistVehicleFE!AI23</f>
        <v>1.8259174096460513E-3</v>
      </c>
      <c r="BX23" s="79">
        <f>HistVehicleFE!AJ23</f>
        <v>1.8259194096289471E-3</v>
      </c>
      <c r="BY23" s="79">
        <f>HistVehicleFE!AK23</f>
        <v>1.8259209938943689E-3</v>
      </c>
      <c r="BZ23" s="79">
        <f>HistVehicleFE!AL23</f>
        <v>1.8259209938943689E-3</v>
      </c>
      <c r="CA23" s="79">
        <f>HistVehicleFE!AM23</f>
        <v>1.8259209938943689E-3</v>
      </c>
      <c r="CB23" s="79">
        <f>HistVehicleFE!AN23</f>
        <v>1.8259209938943689E-3</v>
      </c>
      <c r="CC23" s="79">
        <f>HistVehicleFE!AO23</f>
        <v>1.8259209938943689E-3</v>
      </c>
      <c r="CD23" s="79">
        <f>HistVehicleFE!AP23</f>
        <v>1.8259209938943689E-3</v>
      </c>
      <c r="CE23" s="79">
        <f>HistVehicleFE!AQ23</f>
        <v>1.8259209938943689E-3</v>
      </c>
      <c r="CF23" s="79">
        <f>HistVehicleFE!AR23</f>
        <v>1.8259209938943689E-3</v>
      </c>
      <c r="CG23" s="79">
        <f>HistVehicleFE!AS23</f>
        <v>1.8259209938943689E-3</v>
      </c>
      <c r="CH23" s="79">
        <f>HistVehicleFE!AT23</f>
        <v>1.8259209938943689E-3</v>
      </c>
      <c r="CI23" s="79">
        <f>HistVehicleFE!AU23</f>
        <v>1.8259209938943689E-3</v>
      </c>
    </row>
    <row r="24" spans="1:87" s="79" customFormat="1">
      <c r="A24" s="90" t="s">
        <v>10</v>
      </c>
      <c r="B24" s="89" t="s">
        <v>1</v>
      </c>
      <c r="C24" s="79">
        <f>NewVehicleFE!G24</f>
        <v>8.0039750270294112E-4</v>
      </c>
      <c r="D24" s="79">
        <f>NewVehicleFE!H24</f>
        <v>8.0040627023008574E-4</v>
      </c>
      <c r="E24" s="79">
        <f>NewVehicleFE!I24</f>
        <v>8.0041503794931086E-4</v>
      </c>
      <c r="F24" s="79">
        <f>NewVehicleFE!J24</f>
        <v>8.0042380586062278E-4</v>
      </c>
      <c r="G24" s="79">
        <f>NewVehicleFE!K24</f>
        <v>8.004325739640279E-4</v>
      </c>
      <c r="H24" s="79">
        <f>NewVehicleFE!L24</f>
        <v>8.0044134225953261E-4</v>
      </c>
      <c r="I24" s="79">
        <f>NewVehicleFE!M24</f>
        <v>8.0044134225953261E-4</v>
      </c>
      <c r="J24" s="79">
        <f>NewVehicleFE!N24</f>
        <v>8.0044134225953261E-4</v>
      </c>
      <c r="K24" s="79">
        <f>NewVehicleFE!O24</f>
        <v>8.0044134225953261E-4</v>
      </c>
      <c r="L24" s="79">
        <f>NewVehicleFE!P24</f>
        <v>8.0044134225953261E-4</v>
      </c>
      <c r="M24" s="79">
        <f>NewVehicleFE!Q24</f>
        <v>8.0044134225953261E-4</v>
      </c>
      <c r="N24" s="79">
        <f>NewVehicleFE!R24</f>
        <v>8.0044134225953261E-4</v>
      </c>
      <c r="O24" s="79">
        <f>NewVehicleFE!S24</f>
        <v>8.0044134225953261E-4</v>
      </c>
      <c r="P24" s="79">
        <f>NewVehicleFE!T24</f>
        <v>8.0044134225953261E-4</v>
      </c>
      <c r="Q24" s="79">
        <f>NewVehicleFE!U24</f>
        <v>8.0044134225953261E-4</v>
      </c>
      <c r="R24" s="79">
        <f>NewVehicleFE!V24</f>
        <v>8.0044134225953261E-4</v>
      </c>
      <c r="S24" s="79">
        <f>NewVehicleFE!W24</f>
        <v>8.0044134225953261E-4</v>
      </c>
      <c r="T24" s="79">
        <f>NewVehicleFE!X24</f>
        <v>8.0044134225953261E-4</v>
      </c>
      <c r="U24" s="79">
        <f>NewVehicleFE!Y24</f>
        <v>8.0044134225953261E-4</v>
      </c>
      <c r="V24" s="79">
        <f>NewVehicleFE!Z24</f>
        <v>8.0044134225953261E-4</v>
      </c>
      <c r="W24" s="79">
        <f>NewVehicleFE!AA24</f>
        <v>8.0044134225953261E-4</v>
      </c>
      <c r="X24" s="79">
        <f>NewVehicleFE!AB24</f>
        <v>8.0044134225953261E-4</v>
      </c>
      <c r="Y24" s="79">
        <f>NewVehicleFE!AC24</f>
        <v>8.0044134225953261E-4</v>
      </c>
      <c r="Z24" s="79">
        <f>NewVehicleFE!AD24</f>
        <v>8.0044134225953261E-4</v>
      </c>
      <c r="AA24" s="79">
        <f>NewVehicleFE!AE24</f>
        <v>8.0044134225953261E-4</v>
      </c>
      <c r="AB24" s="79">
        <f>NewVehicleFE!AF24</f>
        <v>8.0044134225953261E-4</v>
      </c>
      <c r="AC24" s="79">
        <f>NewVehicleFE!AG24</f>
        <v>8.0044134225953261E-4</v>
      </c>
      <c r="AD24" s="79">
        <f>NewVehicleFE!AH24</f>
        <v>8.0044134225953261E-4</v>
      </c>
      <c r="AE24" s="79">
        <f>NewVehicleFE!AI24</f>
        <v>8.0044134225953261E-4</v>
      </c>
      <c r="AF24" s="79">
        <f>NewVehicleFE!AJ24</f>
        <v>8.0044134225953261E-4</v>
      </c>
      <c r="AG24" s="79">
        <f>NewVehicleFE!AK24</f>
        <v>8.0044134225953261E-4</v>
      </c>
      <c r="AH24" s="79">
        <f>NewVehicleFE!AL24</f>
        <v>8.0044134225953261E-4</v>
      </c>
      <c r="AI24" s="79">
        <f>NewVehicleFE!AM24</f>
        <v>8.0044134225953261E-4</v>
      </c>
      <c r="AJ24" s="79">
        <f>NewVehicleFE!AN24</f>
        <v>8.0044134225953261E-4</v>
      </c>
      <c r="AK24" s="79">
        <f>NewVehicleFE!AO24</f>
        <v>8.0044134225953261E-4</v>
      </c>
      <c r="AL24" s="79">
        <f>NewVehicleFE!AP24</f>
        <v>8.0044134225953261E-4</v>
      </c>
      <c r="AM24" s="79">
        <f>NewVehicleFE!AQ24</f>
        <v>8.0044134225953261E-4</v>
      </c>
      <c r="AN24" s="79">
        <f>NewVehicleFE!AR24</f>
        <v>8.0044134225953261E-4</v>
      </c>
      <c r="AO24" s="79">
        <f>NewVehicleFE!AS24</f>
        <v>8.0044134225953261E-4</v>
      </c>
      <c r="AP24" s="79">
        <f>NewVehicleFE!AT24</f>
        <v>8.0044134225953261E-4</v>
      </c>
      <c r="AQ24" s="79">
        <f>NewVehicleFE!AU24</f>
        <v>8.0044134225953261E-4</v>
      </c>
      <c r="AS24" s="90" t="s">
        <v>10</v>
      </c>
      <c r="AT24" s="89" t="s">
        <v>1</v>
      </c>
      <c r="AU24" s="79">
        <f>HistVehicleFE!G24</f>
        <v>8.0039750270294102E-4</v>
      </c>
      <c r="AV24" s="79">
        <f>HistVehicleFE!H24</f>
        <v>8.0039750270294102E-4</v>
      </c>
      <c r="AW24" s="79">
        <f>HistVehicleFE!I24</f>
        <v>8.0039754623291936E-4</v>
      </c>
      <c r="AX24" s="79">
        <f>HistVehicleFE!J24</f>
        <v>8.0039765891902492E-4</v>
      </c>
      <c r="AY24" s="79">
        <f>HistVehicleFE!K24</f>
        <v>8.0039791039535372E-4</v>
      </c>
      <c r="AZ24" s="79">
        <f>HistVehicleFE!L24</f>
        <v>8.0039848362228069E-4</v>
      </c>
      <c r="BA24" s="79">
        <f>HistVehicleFE!M24</f>
        <v>8.0039934961334699E-4</v>
      </c>
      <c r="BB24" s="79">
        <f>HistVehicleFE!N24</f>
        <v>8.0040029643665782E-4</v>
      </c>
      <c r="BC24" s="79">
        <f>HistVehicleFE!O24</f>
        <v>8.004012771318181E-4</v>
      </c>
      <c r="BD24" s="79">
        <f>HistVehicleFE!P24</f>
        <v>8.004031868251634E-4</v>
      </c>
      <c r="BE24" s="79">
        <f>HistVehicleFE!Q24</f>
        <v>8.0040684128895867E-4</v>
      </c>
      <c r="BF24" s="79">
        <f>HistVehicleFE!R24</f>
        <v>8.004349600981126E-4</v>
      </c>
      <c r="BG24" s="79">
        <f>HistVehicleFE!S24</f>
        <v>8.0043698637259262E-4</v>
      </c>
      <c r="BH24" s="79">
        <f>HistVehicleFE!T24</f>
        <v>8.0043872520282682E-4</v>
      </c>
      <c r="BI24" s="79">
        <f>HistVehicleFE!U24</f>
        <v>8.0044003307377129E-4</v>
      </c>
      <c r="BJ24" s="79">
        <f>HistVehicleFE!V24</f>
        <v>8.004409134206331E-4</v>
      </c>
      <c r="BK24" s="79">
        <f>HistVehicleFE!W24</f>
        <v>8.0044134225953261E-4</v>
      </c>
      <c r="BL24" s="79">
        <f>HistVehicleFE!X24</f>
        <v>8.0044134225953261E-4</v>
      </c>
      <c r="BM24" s="79">
        <f>HistVehicleFE!Y24</f>
        <v>8.0044134225953261E-4</v>
      </c>
      <c r="BN24" s="79">
        <f>HistVehicleFE!Z24</f>
        <v>8.0044134225953272E-4</v>
      </c>
      <c r="BO24" s="79">
        <f>HistVehicleFE!AA24</f>
        <v>8.0044134225953261E-4</v>
      </c>
      <c r="BP24" s="79">
        <f>HistVehicleFE!AB24</f>
        <v>8.0044134225953261E-4</v>
      </c>
      <c r="BQ24" s="79">
        <f>HistVehicleFE!AC24</f>
        <v>8.0044134225953261E-4</v>
      </c>
      <c r="BR24" s="79">
        <f>HistVehicleFE!AD24</f>
        <v>8.0044134225953261E-4</v>
      </c>
      <c r="BS24" s="79">
        <f>HistVehicleFE!AE24</f>
        <v>8.0044134225953261E-4</v>
      </c>
      <c r="BT24" s="79">
        <f>HistVehicleFE!AF24</f>
        <v>8.0044134225953272E-4</v>
      </c>
      <c r="BU24" s="79">
        <f>HistVehicleFE!AG24</f>
        <v>8.0044134225953272E-4</v>
      </c>
      <c r="BV24" s="79">
        <f>HistVehicleFE!AH24</f>
        <v>8.0044134225953239E-4</v>
      </c>
      <c r="BW24" s="79">
        <f>HistVehicleFE!AI24</f>
        <v>8.0044134225953282E-4</v>
      </c>
      <c r="BX24" s="79">
        <f>HistVehicleFE!AJ24</f>
        <v>8.0044134225953272E-4</v>
      </c>
      <c r="BY24" s="79">
        <f>HistVehicleFE!AK24</f>
        <v>8.0044134225953272E-4</v>
      </c>
      <c r="BZ24" s="79">
        <f>HistVehicleFE!AL24</f>
        <v>8.0044134225953272E-4</v>
      </c>
      <c r="CA24" s="79">
        <f>HistVehicleFE!AM24</f>
        <v>8.0044134225953272E-4</v>
      </c>
      <c r="CB24" s="79">
        <f>HistVehicleFE!AN24</f>
        <v>8.0044134225953272E-4</v>
      </c>
      <c r="CC24" s="79">
        <f>HistVehicleFE!AO24</f>
        <v>8.0044134225953272E-4</v>
      </c>
      <c r="CD24" s="79">
        <f>HistVehicleFE!AP24</f>
        <v>8.0044134225953272E-4</v>
      </c>
      <c r="CE24" s="79">
        <f>HistVehicleFE!AQ24</f>
        <v>8.0044134225953272E-4</v>
      </c>
      <c r="CF24" s="79">
        <f>HistVehicleFE!AR24</f>
        <v>8.0044134225953272E-4</v>
      </c>
      <c r="CG24" s="79">
        <f>HistVehicleFE!AS24</f>
        <v>8.0044134225953272E-4</v>
      </c>
      <c r="CH24" s="79">
        <f>HistVehicleFE!AT24</f>
        <v>8.0044134225953272E-4</v>
      </c>
      <c r="CI24" s="79">
        <f>HistVehicleFE!AU24</f>
        <v>8.0044134225953272E-4</v>
      </c>
    </row>
    <row r="25" spans="1:87" s="79" customFormat="1">
      <c r="A25" s="90" t="s">
        <v>10</v>
      </c>
      <c r="B25" s="89" t="s">
        <v>2</v>
      </c>
      <c r="C25" s="79">
        <f>NewVehicleFE!G25</f>
        <v>6.0942278215302896E-4</v>
      </c>
      <c r="D25" s="79">
        <f>NewVehicleFE!H25</f>
        <v>6.205934645142861E-4</v>
      </c>
      <c r="E25" s="79">
        <f>NewVehicleFE!I25</f>
        <v>6.3218130928737446E-4</v>
      </c>
      <c r="F25" s="79">
        <f>NewVehicleFE!J25</f>
        <v>6.4421012912582341E-4</v>
      </c>
      <c r="G25" s="79">
        <f>NewVehicleFE!K25</f>
        <v>6.5670558421662619E-4</v>
      </c>
      <c r="H25" s="79">
        <f>NewVehicleFE!L25</f>
        <v>6.6969536500332855E-4</v>
      </c>
      <c r="I25" s="79">
        <f>NewVehicleFE!M25</f>
        <v>6.7488680194133883E-4</v>
      </c>
      <c r="J25" s="79">
        <f>NewVehicleFE!N25</f>
        <v>6.8015935508150549E-4</v>
      </c>
      <c r="K25" s="79">
        <f>NewVehicleFE!O25</f>
        <v>6.8551494055458823E-4</v>
      </c>
      <c r="L25" s="79">
        <f>NewVehicleFE!P25</f>
        <v>6.9095553532089442E-4</v>
      </c>
      <c r="M25" s="79">
        <f>NewVehicleFE!Q25</f>
        <v>6.9648317960346168E-4</v>
      </c>
      <c r="N25" s="79">
        <f>NewVehicleFE!R25</f>
        <v>7.045350082693977E-4</v>
      </c>
      <c r="O25" s="79">
        <f>NewVehicleFE!S25</f>
        <v>7.1277518380471225E-4</v>
      </c>
      <c r="P25" s="79">
        <f>NewVehicleFE!T25</f>
        <v>7.2121039308050772E-4</v>
      </c>
      <c r="Q25" s="79">
        <f>NewVehicleFE!U25</f>
        <v>7.298476432970409E-4</v>
      </c>
      <c r="R25" s="79">
        <f>NewVehicleFE!V25</f>
        <v>7.3869428139761097E-4</v>
      </c>
      <c r="S25" s="79">
        <f>NewVehicleFE!W25</f>
        <v>7.3869428139761097E-4</v>
      </c>
      <c r="T25" s="79">
        <f>NewVehicleFE!X25</f>
        <v>7.3869428139761097E-4</v>
      </c>
      <c r="U25" s="79">
        <f>NewVehicleFE!Y25</f>
        <v>7.3869428139761097E-4</v>
      </c>
      <c r="V25" s="79">
        <f>NewVehicleFE!Z25</f>
        <v>7.3869428139761097E-4</v>
      </c>
      <c r="W25" s="79">
        <f>NewVehicleFE!AA25</f>
        <v>7.3869428139761097E-4</v>
      </c>
      <c r="X25" s="79">
        <f>NewVehicleFE!AB25</f>
        <v>7.3869428139761097E-4</v>
      </c>
      <c r="Y25" s="79">
        <f>NewVehicleFE!AC25</f>
        <v>7.3869428139761097E-4</v>
      </c>
      <c r="Z25" s="79">
        <f>NewVehicleFE!AD25</f>
        <v>7.3869428139761097E-4</v>
      </c>
      <c r="AA25" s="79">
        <f>NewVehicleFE!AE25</f>
        <v>7.3869428139761097E-4</v>
      </c>
      <c r="AB25" s="79">
        <f>NewVehicleFE!AF25</f>
        <v>7.3869428139761097E-4</v>
      </c>
      <c r="AC25" s="79">
        <f>NewVehicleFE!AG25</f>
        <v>7.3869428139761097E-4</v>
      </c>
      <c r="AD25" s="79">
        <f>NewVehicleFE!AH25</f>
        <v>7.3869428139761097E-4</v>
      </c>
      <c r="AE25" s="79">
        <f>NewVehicleFE!AI25</f>
        <v>7.3869428139761097E-4</v>
      </c>
      <c r="AF25" s="79">
        <f>NewVehicleFE!AJ25</f>
        <v>7.3869428139761097E-4</v>
      </c>
      <c r="AG25" s="79">
        <f>NewVehicleFE!AK25</f>
        <v>7.3869428139761097E-4</v>
      </c>
      <c r="AH25" s="79">
        <f>NewVehicleFE!AL25</f>
        <v>7.3869428139761097E-4</v>
      </c>
      <c r="AI25" s="79">
        <f>NewVehicleFE!AM25</f>
        <v>7.3869428139761097E-4</v>
      </c>
      <c r="AJ25" s="79">
        <f>NewVehicleFE!AN25</f>
        <v>7.3869428139761097E-4</v>
      </c>
      <c r="AK25" s="79">
        <f>NewVehicleFE!AO25</f>
        <v>7.3869428139761097E-4</v>
      </c>
      <c r="AL25" s="79">
        <f>NewVehicleFE!AP25</f>
        <v>7.3869428139761097E-4</v>
      </c>
      <c r="AM25" s="79">
        <f>NewVehicleFE!AQ25</f>
        <v>7.3869428139761097E-4</v>
      </c>
      <c r="AN25" s="79">
        <f>NewVehicleFE!AR25</f>
        <v>7.3869428139761097E-4</v>
      </c>
      <c r="AO25" s="79">
        <f>NewVehicleFE!AS25</f>
        <v>7.3869428139761097E-4</v>
      </c>
      <c r="AP25" s="79">
        <f>NewVehicleFE!AT25</f>
        <v>7.3869428139761097E-4</v>
      </c>
      <c r="AQ25" s="79">
        <f>NewVehicleFE!AU25</f>
        <v>7.3869428139761097E-4</v>
      </c>
      <c r="AS25" s="90" t="s">
        <v>10</v>
      </c>
      <c r="AT25" s="89" t="s">
        <v>2</v>
      </c>
      <c r="AU25" s="79">
        <f>HistVehicleFE!G25</f>
        <v>5.0860207669629909E-4</v>
      </c>
      <c r="AV25" s="79">
        <f>HistVehicleFE!H25</f>
        <v>5.0865395792762315E-4</v>
      </c>
      <c r="AW25" s="79">
        <f>HistVehicleFE!I25</f>
        <v>5.0876640129833659E-4</v>
      </c>
      <c r="AX25" s="79">
        <f>HistVehicleFE!J25</f>
        <v>5.0902536355454506E-4</v>
      </c>
      <c r="AY25" s="79">
        <f>HistVehicleFE!K25</f>
        <v>5.0991518128669887E-4</v>
      </c>
      <c r="AZ25" s="79">
        <f>HistVehicleFE!L25</f>
        <v>5.1254250897047444E-4</v>
      </c>
      <c r="BA25" s="79">
        <f>HistVehicleFE!M25</f>
        <v>5.1966523678767681E-4</v>
      </c>
      <c r="BB25" s="79">
        <f>HistVehicleFE!N25</f>
        <v>5.3815963423997323E-4</v>
      </c>
      <c r="BC25" s="79">
        <f>HistVehicleFE!O25</f>
        <v>5.3815963423997312E-4</v>
      </c>
      <c r="BD25" s="79">
        <f>HistVehicleFE!P25</f>
        <v>5.6456679057323748E-4</v>
      </c>
      <c r="BE25" s="79">
        <f>HistVehicleFE!Q25</f>
        <v>6.0942278215302896E-4</v>
      </c>
      <c r="BF25" s="79">
        <f>HistVehicleFE!R25</f>
        <v>6.0942278215302896E-4</v>
      </c>
      <c r="BG25" s="79">
        <f>HistVehicleFE!S25</f>
        <v>6.0942278215302896E-4</v>
      </c>
      <c r="BH25" s="79">
        <f>HistVehicleFE!T25</f>
        <v>6.0942278215302896E-4</v>
      </c>
      <c r="BI25" s="79">
        <f>HistVehicleFE!U25</f>
        <v>6.0942278215302896E-4</v>
      </c>
      <c r="BJ25" s="79">
        <f>HistVehicleFE!V25</f>
        <v>6.0942278215302896E-4</v>
      </c>
      <c r="BK25" s="79">
        <f>HistVehicleFE!W25</f>
        <v>6.0942278215302896E-4</v>
      </c>
      <c r="BL25" s="79">
        <f>HistVehicleFE!X25</f>
        <v>6.0942278215302896E-4</v>
      </c>
      <c r="BM25" s="79">
        <f>HistVehicleFE!Y25</f>
        <v>6.0942278215302896E-4</v>
      </c>
      <c r="BN25" s="79">
        <f>HistVehicleFE!Z25</f>
        <v>6.0942278215302896E-4</v>
      </c>
      <c r="BO25" s="79">
        <f>HistVehicleFE!AA25</f>
        <v>6.0942278215302896E-4</v>
      </c>
      <c r="BP25" s="79">
        <f>HistVehicleFE!AB25</f>
        <v>6.0942278215302896E-4</v>
      </c>
      <c r="BQ25" s="79">
        <f>HistVehicleFE!AC25</f>
        <v>6.0942278215302896E-4</v>
      </c>
      <c r="BR25" s="79">
        <f>HistVehicleFE!AD25</f>
        <v>6.0942278215302896E-4</v>
      </c>
      <c r="BS25" s="79">
        <f>HistVehicleFE!AE25</f>
        <v>6.0942278215302896E-4</v>
      </c>
      <c r="BT25" s="79">
        <f>HistVehicleFE!AF25</f>
        <v>6.0942278215302896E-4</v>
      </c>
      <c r="BU25" s="79">
        <f>HistVehicleFE!AG25</f>
        <v>6.0942278215302896E-4</v>
      </c>
      <c r="BV25" s="79">
        <f>HistVehicleFE!AH25</f>
        <v>6.0942278215302896E-4</v>
      </c>
      <c r="BW25" s="79">
        <f>HistVehicleFE!AI25</f>
        <v>6.0942278215302896E-4</v>
      </c>
      <c r="BX25" s="79">
        <f>HistVehicleFE!AJ25</f>
        <v>6.0942278215302896E-4</v>
      </c>
      <c r="BY25" s="79">
        <f>HistVehicleFE!AK25</f>
        <v>6.0942278215302896E-4</v>
      </c>
      <c r="BZ25" s="79">
        <f>HistVehicleFE!AL25</f>
        <v>6.0942278215302896E-4</v>
      </c>
      <c r="CA25" s="79">
        <f>HistVehicleFE!AM25</f>
        <v>6.0942278215302896E-4</v>
      </c>
      <c r="CB25" s="79">
        <f>HistVehicleFE!AN25</f>
        <v>6.0942278215302896E-4</v>
      </c>
      <c r="CC25" s="79">
        <f>HistVehicleFE!AO25</f>
        <v>6.0942278215302896E-4</v>
      </c>
      <c r="CD25" s="79">
        <f>HistVehicleFE!AP25</f>
        <v>6.0942278215302896E-4</v>
      </c>
      <c r="CE25" s="79">
        <f>HistVehicleFE!AQ25</f>
        <v>6.0942278215302896E-4</v>
      </c>
      <c r="CF25" s="79">
        <f>HistVehicleFE!AR25</f>
        <v>6.0942278215302896E-4</v>
      </c>
      <c r="CG25" s="79">
        <f>HistVehicleFE!AS25</f>
        <v>6.0942278215302896E-4</v>
      </c>
      <c r="CH25" s="79">
        <f>HistVehicleFE!AT25</f>
        <v>6.0942278215302896E-4</v>
      </c>
      <c r="CI25" s="79">
        <f>HistVehicleFE!AU25</f>
        <v>6.0942278215302896E-4</v>
      </c>
    </row>
    <row r="26" spans="1:87" s="79" customFormat="1">
      <c r="A26" s="90" t="s">
        <v>10</v>
      </c>
      <c r="B26" s="89" t="s">
        <v>3</v>
      </c>
      <c r="C26" s="79">
        <f>NewVehicleFE!G26</f>
        <v>6.417693571881271E-4</v>
      </c>
      <c r="D26" s="79">
        <f>NewVehicleFE!H26</f>
        <v>6.5353295029340849E-4</v>
      </c>
      <c r="E26" s="79">
        <f>NewVehicleFE!I26</f>
        <v>6.6573584770552598E-4</v>
      </c>
      <c r="F26" s="79">
        <f>NewVehicleFE!J26</f>
        <v>6.7840312599167765E-4</v>
      </c>
      <c r="G26" s="79">
        <f>NewVehicleFE!K26</f>
        <v>6.915618073147921E-4</v>
      </c>
      <c r="H26" s="79">
        <f>NewVehicleFE!L26</f>
        <v>7.0524105185508469E-4</v>
      </c>
      <c r="I26" s="79">
        <f>NewVehicleFE!M26</f>
        <v>7.1070803675318611E-4</v>
      </c>
      <c r="J26" s="79">
        <f>NewVehicleFE!N26</f>
        <v>7.1626044329032039E-4</v>
      </c>
      <c r="K26" s="79">
        <f>NewVehicleFE!O26</f>
        <v>7.2190028930048042E-4</v>
      </c>
      <c r="L26" s="79">
        <f>NewVehicleFE!P26</f>
        <v>7.2762965667588092E-4</v>
      </c>
      <c r="M26" s="79">
        <f>NewVehicleFE!Q26</f>
        <v>7.3345069392928802E-4</v>
      </c>
      <c r="N26" s="79">
        <f>NewVehicleFE!R26</f>
        <v>7.4192989270303704E-4</v>
      </c>
      <c r="O26" s="79">
        <f>NewVehicleFE!S26</f>
        <v>7.5060743530775092E-4</v>
      </c>
      <c r="P26" s="79">
        <f>NewVehicleFE!T26</f>
        <v>7.594903635362452E-4</v>
      </c>
      <c r="Q26" s="79">
        <f>NewVehicleFE!U26</f>
        <v>7.6858605651272715E-4</v>
      </c>
      <c r="R26" s="79">
        <f>NewVehicleFE!V26</f>
        <v>7.779022511371237E-4</v>
      </c>
      <c r="S26" s="79">
        <f>NewVehicleFE!W26</f>
        <v>7.779022511371237E-4</v>
      </c>
      <c r="T26" s="79">
        <f>NewVehicleFE!X26</f>
        <v>7.779022511371237E-4</v>
      </c>
      <c r="U26" s="79">
        <f>NewVehicleFE!Y26</f>
        <v>7.779022511371237E-4</v>
      </c>
      <c r="V26" s="79">
        <f>NewVehicleFE!Z26</f>
        <v>7.779022511371237E-4</v>
      </c>
      <c r="W26" s="79">
        <f>NewVehicleFE!AA26</f>
        <v>7.779022511371237E-4</v>
      </c>
      <c r="X26" s="79">
        <f>NewVehicleFE!AB26</f>
        <v>7.779022511371237E-4</v>
      </c>
      <c r="Y26" s="79">
        <f>NewVehicleFE!AC26</f>
        <v>7.779022511371237E-4</v>
      </c>
      <c r="Z26" s="79">
        <f>NewVehicleFE!AD26</f>
        <v>7.779022511371237E-4</v>
      </c>
      <c r="AA26" s="79">
        <f>NewVehicleFE!AE26</f>
        <v>7.779022511371237E-4</v>
      </c>
      <c r="AB26" s="79">
        <f>NewVehicleFE!AF26</f>
        <v>7.779022511371237E-4</v>
      </c>
      <c r="AC26" s="79">
        <f>NewVehicleFE!AG26</f>
        <v>7.779022511371237E-4</v>
      </c>
      <c r="AD26" s="79">
        <f>NewVehicleFE!AH26</f>
        <v>7.779022511371237E-4</v>
      </c>
      <c r="AE26" s="79">
        <f>NewVehicleFE!AI26</f>
        <v>7.779022511371237E-4</v>
      </c>
      <c r="AF26" s="79">
        <f>NewVehicleFE!AJ26</f>
        <v>7.779022511371237E-4</v>
      </c>
      <c r="AG26" s="79">
        <f>NewVehicleFE!AK26</f>
        <v>7.779022511371237E-4</v>
      </c>
      <c r="AH26" s="79">
        <f>NewVehicleFE!AL26</f>
        <v>7.779022511371237E-4</v>
      </c>
      <c r="AI26" s="79">
        <f>NewVehicleFE!AM26</f>
        <v>7.779022511371237E-4</v>
      </c>
      <c r="AJ26" s="79">
        <f>NewVehicleFE!AN26</f>
        <v>7.779022511371237E-4</v>
      </c>
      <c r="AK26" s="79">
        <f>NewVehicleFE!AO26</f>
        <v>7.779022511371237E-4</v>
      </c>
      <c r="AL26" s="79">
        <f>NewVehicleFE!AP26</f>
        <v>7.779022511371237E-4</v>
      </c>
      <c r="AM26" s="79">
        <f>NewVehicleFE!AQ26</f>
        <v>7.779022511371237E-4</v>
      </c>
      <c r="AN26" s="79">
        <f>NewVehicleFE!AR26</f>
        <v>7.779022511371237E-4</v>
      </c>
      <c r="AO26" s="79">
        <f>NewVehicleFE!AS26</f>
        <v>7.779022511371237E-4</v>
      </c>
      <c r="AP26" s="79">
        <f>NewVehicleFE!AT26</f>
        <v>7.779022511371237E-4</v>
      </c>
      <c r="AQ26" s="79">
        <f>NewVehicleFE!AU26</f>
        <v>7.779022511371237E-4</v>
      </c>
      <c r="AS26" s="90" t="s">
        <v>10</v>
      </c>
      <c r="AT26" s="89" t="s">
        <v>3</v>
      </c>
      <c r="AU26" s="79">
        <f>HistVehicleFE!G26</f>
        <v>5.4914315862218297E-4</v>
      </c>
      <c r="AV26" s="79">
        <f>HistVehicleFE!H26</f>
        <v>5.5330060000495431E-4</v>
      </c>
      <c r="AW26" s="79">
        <f>HistVehicleFE!I26</f>
        <v>5.5902201945471925E-4</v>
      </c>
      <c r="AX26" s="79">
        <f>HistVehicleFE!J26</f>
        <v>5.6553366795902306E-4</v>
      </c>
      <c r="AY26" s="79">
        <f>HistVehicleFE!K26</f>
        <v>5.7221617814592343E-4</v>
      </c>
      <c r="AZ26" s="79">
        <f>HistVehicleFE!L26</f>
        <v>5.8098527711784517E-4</v>
      </c>
      <c r="BA26" s="79">
        <f>HistVehicleFE!M26</f>
        <v>5.9169911567107884E-4</v>
      </c>
      <c r="BB26" s="79">
        <f>HistVehicleFE!N26</f>
        <v>6.0557083726969925E-4</v>
      </c>
      <c r="BC26" s="79">
        <f>HistVehicleFE!O26</f>
        <v>6.2110545634493097E-4</v>
      </c>
      <c r="BD26" s="79">
        <f>HistVehicleFE!P26</f>
        <v>6.4381986440112816E-4</v>
      </c>
      <c r="BE26" s="79">
        <f>HistVehicleFE!Q26</f>
        <v>6.7813451096162473E-4</v>
      </c>
      <c r="BF26" s="79">
        <f>HistVehicleFE!R26</f>
        <v>6.9624613950645031E-4</v>
      </c>
      <c r="BG26" s="79">
        <f>HistVehicleFE!S26</f>
        <v>7.0518692348801046E-4</v>
      </c>
      <c r="BH26" s="79">
        <f>HistVehicleFE!T26</f>
        <v>7.1387249230685397E-4</v>
      </c>
      <c r="BI26" s="79">
        <f>HistVehicleFE!U26</f>
        <v>7.2224161894711241E-4</v>
      </c>
      <c r="BJ26" s="79">
        <f>HistVehicleFE!V26</f>
        <v>7.3026879256329945E-4</v>
      </c>
      <c r="BK26" s="79">
        <f>HistVehicleFE!W26</f>
        <v>7.3795545219318566E-4</v>
      </c>
      <c r="BL26" s="79">
        <f>HistVehicleFE!X26</f>
        <v>7.4444432966710007E-4</v>
      </c>
      <c r="BM26" s="79">
        <f>HistVehicleFE!Y26</f>
        <v>7.5047445067778697E-4</v>
      </c>
      <c r="BN26" s="79">
        <f>HistVehicleFE!Z26</f>
        <v>7.5601627872866632E-4</v>
      </c>
      <c r="BO26" s="79">
        <f>HistVehicleFE!AA26</f>
        <v>7.6105296030594687E-4</v>
      </c>
      <c r="BP26" s="79">
        <f>HistVehicleFE!AB26</f>
        <v>7.6560138990198123E-4</v>
      </c>
      <c r="BQ26" s="79">
        <f>HistVehicleFE!AC26</f>
        <v>7.6964377115293098E-4</v>
      </c>
      <c r="BR26" s="79">
        <f>HistVehicleFE!AD26</f>
        <v>7.7292157255221992E-4</v>
      </c>
      <c r="BS26" s="79">
        <f>HistVehicleFE!AE26</f>
        <v>7.7540688957051965E-4</v>
      </c>
      <c r="BT26" s="79">
        <f>HistVehicleFE!AF26</f>
        <v>7.7706601343797803E-4</v>
      </c>
      <c r="BU26" s="79">
        <f>HistVehicleFE!AG26</f>
        <v>7.779022511371236E-4</v>
      </c>
      <c r="BV26" s="79">
        <f>HistVehicleFE!AH26</f>
        <v>7.779022511371237E-4</v>
      </c>
      <c r="BW26" s="79">
        <f>HistVehicleFE!AI26</f>
        <v>7.7790225113712381E-4</v>
      </c>
      <c r="BX26" s="79">
        <f>HistVehicleFE!AJ26</f>
        <v>7.779022511371236E-4</v>
      </c>
      <c r="BY26" s="79">
        <f>HistVehicleFE!AK26</f>
        <v>7.779022511371237E-4</v>
      </c>
      <c r="BZ26" s="79">
        <f>HistVehicleFE!AL26</f>
        <v>7.779022511371237E-4</v>
      </c>
      <c r="CA26" s="79">
        <f>HistVehicleFE!AM26</f>
        <v>7.779022511371237E-4</v>
      </c>
      <c r="CB26" s="79">
        <f>HistVehicleFE!AN26</f>
        <v>7.779022511371237E-4</v>
      </c>
      <c r="CC26" s="79">
        <f>HistVehicleFE!AO26</f>
        <v>7.779022511371237E-4</v>
      </c>
      <c r="CD26" s="79">
        <f>HistVehicleFE!AP26</f>
        <v>7.779022511371237E-4</v>
      </c>
      <c r="CE26" s="79">
        <f>HistVehicleFE!AQ26</f>
        <v>7.779022511371237E-4</v>
      </c>
      <c r="CF26" s="79">
        <f>HistVehicleFE!AR26</f>
        <v>7.779022511371237E-4</v>
      </c>
      <c r="CG26" s="79">
        <f>HistVehicleFE!AS26</f>
        <v>7.779022511371237E-4</v>
      </c>
      <c r="CH26" s="79">
        <f>HistVehicleFE!AT26</f>
        <v>7.779022511371237E-4</v>
      </c>
      <c r="CI26" s="79">
        <f>HistVehicleFE!AU26</f>
        <v>7.779022511371237E-4</v>
      </c>
    </row>
    <row r="27" spans="1:87" s="79" customFormat="1">
      <c r="A27" s="90" t="s">
        <v>10</v>
      </c>
      <c r="B27" s="89" t="s">
        <v>4</v>
      </c>
      <c r="C27" s="79">
        <f>NewVehicleFE!G27</f>
        <v>8.6036157480427614E-4</v>
      </c>
      <c r="D27" s="79">
        <f>NewVehicleFE!H27</f>
        <v>8.8514565309081911E-4</v>
      </c>
      <c r="E27" s="79">
        <f>NewVehicleFE!I27</f>
        <v>9.1139997330961467E-4</v>
      </c>
      <c r="F27" s="79">
        <f>NewVehicleFE!J27</f>
        <v>9.3925936114003976E-4</v>
      </c>
      <c r="G27" s="79">
        <f>NewVehicleFE!K27</f>
        <v>9.6887564730211307E-4</v>
      </c>
      <c r="H27" s="79">
        <f>NewVehicleFE!L27</f>
        <v>1.0004204358189258E-3</v>
      </c>
      <c r="I27" s="79">
        <f>NewVehicleFE!M27</f>
        <v>1.0145773287786276E-3</v>
      </c>
      <c r="J27" s="79">
        <f>NewVehicleFE!N27</f>
        <v>1.0291406397180338E-3</v>
      </c>
      <c r="K27" s="79">
        <f>NewVehicleFE!O27</f>
        <v>1.0441281247624713E-3</v>
      </c>
      <c r="L27" s="79">
        <f>NewVehicleFE!P27</f>
        <v>1.0595585896604389E-3</v>
      </c>
      <c r="M27" s="79">
        <f>NewVehicleFE!Q27</f>
        <v>1.0754519685053452E-3</v>
      </c>
      <c r="N27" s="79">
        <f>NewVehicleFE!R27</f>
        <v>1.0863151197023689E-3</v>
      </c>
      <c r="O27" s="79">
        <f>NewVehicleFE!S27</f>
        <v>1.0973999678625971E-3</v>
      </c>
      <c r="P27" s="79">
        <f>NewVehicleFE!T27</f>
        <v>1.1087133695931394E-3</v>
      </c>
      <c r="Q27" s="79">
        <f>NewVehicleFE!U27</f>
        <v>1.1202624671930678E-3</v>
      </c>
      <c r="R27" s="79">
        <f>NewVehicleFE!V27</f>
        <v>1.132054703689837E-3</v>
      </c>
      <c r="S27" s="79">
        <f>NewVehicleFE!W27</f>
        <v>1.132093113906179E-3</v>
      </c>
      <c r="T27" s="79">
        <f>NewVehicleFE!X27</f>
        <v>1.1321315267290996E-3</v>
      </c>
      <c r="U27" s="79">
        <f>NewVehicleFE!Y27</f>
        <v>1.1321699421588639E-3</v>
      </c>
      <c r="V27" s="79">
        <f>NewVehicleFE!Z27</f>
        <v>1.1322083601957376E-3</v>
      </c>
      <c r="W27" s="79">
        <f>NewVehicleFE!AA27</f>
        <v>1.1322467808399857E-3</v>
      </c>
      <c r="X27" s="79">
        <f>NewVehicleFE!AB27</f>
        <v>1.1322467808399857E-3</v>
      </c>
      <c r="Y27" s="79">
        <f>NewVehicleFE!AC27</f>
        <v>1.1322467808399857E-3</v>
      </c>
      <c r="Z27" s="79">
        <f>NewVehicleFE!AD27</f>
        <v>1.1322467808399857E-3</v>
      </c>
      <c r="AA27" s="79">
        <f>NewVehicleFE!AE27</f>
        <v>1.1322467808399857E-3</v>
      </c>
      <c r="AB27" s="79">
        <f>NewVehicleFE!AF27</f>
        <v>1.1322467808399857E-3</v>
      </c>
      <c r="AC27" s="79">
        <f>NewVehicleFE!AG27</f>
        <v>1.1322467808399857E-3</v>
      </c>
      <c r="AD27" s="79">
        <f>NewVehicleFE!AH27</f>
        <v>1.1322467808399857E-3</v>
      </c>
      <c r="AE27" s="79">
        <f>NewVehicleFE!AI27</f>
        <v>1.1322467808399857E-3</v>
      </c>
      <c r="AF27" s="79">
        <f>NewVehicleFE!AJ27</f>
        <v>1.1322467808399857E-3</v>
      </c>
      <c r="AG27" s="79">
        <f>NewVehicleFE!AK27</f>
        <v>1.1322467808399857E-3</v>
      </c>
      <c r="AH27" s="79">
        <f>NewVehicleFE!AL27</f>
        <v>1.1322467808399857E-3</v>
      </c>
      <c r="AI27" s="79">
        <f>NewVehicleFE!AM27</f>
        <v>1.1322467808399857E-3</v>
      </c>
      <c r="AJ27" s="79">
        <f>NewVehicleFE!AN27</f>
        <v>1.1322467808399857E-3</v>
      </c>
      <c r="AK27" s="79">
        <f>NewVehicleFE!AO27</f>
        <v>1.1322467808399857E-3</v>
      </c>
      <c r="AL27" s="79">
        <f>NewVehicleFE!AP27</f>
        <v>1.1322467808399857E-3</v>
      </c>
      <c r="AM27" s="79">
        <f>NewVehicleFE!AQ27</f>
        <v>1.1322467808399857E-3</v>
      </c>
      <c r="AN27" s="79">
        <f>NewVehicleFE!AR27</f>
        <v>1.1322467808399857E-3</v>
      </c>
      <c r="AO27" s="79">
        <f>NewVehicleFE!AS27</f>
        <v>1.1322467808399857E-3</v>
      </c>
      <c r="AP27" s="79">
        <f>NewVehicleFE!AT27</f>
        <v>1.1322467808399857E-3</v>
      </c>
      <c r="AQ27" s="79">
        <f>NewVehicleFE!AU27</f>
        <v>1.1322467808399857E-3</v>
      </c>
      <c r="AS27" s="90" t="s">
        <v>10</v>
      </c>
      <c r="AT27" s="89" t="s">
        <v>4</v>
      </c>
      <c r="AU27" s="79">
        <f>HistVehicleFE!G27</f>
        <v>8.6036157480427614E-4</v>
      </c>
      <c r="AV27" s="79">
        <f>HistVehicleFE!H27</f>
        <v>8.6036157480427614E-4</v>
      </c>
      <c r="AW27" s="79">
        <f>HistVehicleFE!I27</f>
        <v>8.6715181443596109E-4</v>
      </c>
      <c r="AX27" s="79">
        <f>HistVehicleFE!J27</f>
        <v>8.7710633205255201E-4</v>
      </c>
      <c r="AY27" s="79">
        <f>HistVehicleFE!K27</f>
        <v>8.9043037958212484E-4</v>
      </c>
      <c r="AZ27" s="79">
        <f>HistVehicleFE!L27</f>
        <v>9.0677723449498842E-4</v>
      </c>
      <c r="BA27" s="79">
        <f>HistVehicleFE!M27</f>
        <v>9.2494592394364071E-4</v>
      </c>
      <c r="BB27" s="79">
        <f>HistVehicleFE!N27</f>
        <v>9.4175144535331499E-4</v>
      </c>
      <c r="BC27" s="79">
        <f>HistVehicleFE!O27</f>
        <v>9.5745567102043275E-4</v>
      </c>
      <c r="BD27" s="79">
        <f>HistVehicleFE!P27</f>
        <v>9.8734239200171407E-4</v>
      </c>
      <c r="BE27" s="79">
        <f>HistVehicleFE!Q27</f>
        <v>1.001464464530947E-3</v>
      </c>
      <c r="BF27" s="79">
        <f>HistVehicleFE!R27</f>
        <v>1.015630956172699E-3</v>
      </c>
      <c r="BG27" s="79">
        <f>HistVehicleFE!S27</f>
        <v>1.0331726948206456E-3</v>
      </c>
      <c r="BH27" s="79">
        <f>HistVehicleFE!T27</f>
        <v>1.0501496249052766E-3</v>
      </c>
      <c r="BI27" s="79">
        <f>HistVehicleFE!U27</f>
        <v>1.0651514922106154E-3</v>
      </c>
      <c r="BJ27" s="79">
        <f>HistVehicleFE!V27</f>
        <v>1.0789476243599691E-3</v>
      </c>
      <c r="BK27" s="79">
        <f>HistVehicleFE!W27</f>
        <v>1.0917357250281973E-3</v>
      </c>
      <c r="BL27" s="79">
        <f>HistVehicleFE!X27</f>
        <v>1.1011642402459919E-3</v>
      </c>
      <c r="BM27" s="79">
        <f>HistVehicleFE!Y27</f>
        <v>1.1086449789758945E-3</v>
      </c>
      <c r="BN27" s="79">
        <f>HistVehicleFE!Z27</f>
        <v>1.1145529334228744E-3</v>
      </c>
      <c r="BO27" s="79">
        <f>HistVehicleFE!AA27</f>
        <v>1.1192528439043941E-3</v>
      </c>
      <c r="BP27" s="79">
        <f>HistVehicleFE!AB27</f>
        <v>1.1229736461417486E-3</v>
      </c>
      <c r="BQ27" s="79">
        <f>HistVehicleFE!AC27</f>
        <v>1.1258835953553497E-3</v>
      </c>
      <c r="BR27" s="79">
        <f>HistVehicleFE!AD27</f>
        <v>1.1282856938363429E-3</v>
      </c>
      <c r="BS27" s="79">
        <f>HistVehicleFE!AE27</f>
        <v>1.1301486008519512E-3</v>
      </c>
      <c r="BT27" s="79">
        <f>HistVehicleFE!AF27</f>
        <v>1.1314788903180424E-3</v>
      </c>
      <c r="BU27" s="79">
        <f>HistVehicleFE!AG27</f>
        <v>1.1322032922093158E-3</v>
      </c>
      <c r="BV27" s="79">
        <f>HistVehicleFE!AH27</f>
        <v>1.1322170046133536E-3</v>
      </c>
      <c r="BW27" s="79">
        <f>HistVehicleFE!AI27</f>
        <v>1.1322283524387567E-3</v>
      </c>
      <c r="BX27" s="79">
        <f>HistVehicleFE!AJ27</f>
        <v>1.1322372201482084E-3</v>
      </c>
      <c r="BY27" s="79">
        <f>HistVehicleFE!AK27</f>
        <v>1.1322434736439932E-3</v>
      </c>
      <c r="BZ27" s="79">
        <f>HistVehicleFE!AL27</f>
        <v>1.1322434736439932E-3</v>
      </c>
      <c r="CA27" s="79">
        <f>HistVehicleFE!AM27</f>
        <v>1.1322434736439932E-3</v>
      </c>
      <c r="CB27" s="79">
        <f>HistVehicleFE!AN27</f>
        <v>1.1322434736439932E-3</v>
      </c>
      <c r="CC27" s="79">
        <f>HistVehicleFE!AO27</f>
        <v>1.1322434736439932E-3</v>
      </c>
      <c r="CD27" s="79">
        <f>HistVehicleFE!AP27</f>
        <v>1.1322434736439932E-3</v>
      </c>
      <c r="CE27" s="79">
        <f>HistVehicleFE!AQ27</f>
        <v>1.1322434736439932E-3</v>
      </c>
      <c r="CF27" s="79">
        <f>HistVehicleFE!AR27</f>
        <v>1.1322434736439932E-3</v>
      </c>
      <c r="CG27" s="79">
        <f>HistVehicleFE!AS27</f>
        <v>1.1322434736439932E-3</v>
      </c>
      <c r="CH27" s="79">
        <f>HistVehicleFE!AT27</f>
        <v>1.1322434736439932E-3</v>
      </c>
      <c r="CI27" s="79">
        <f>HistVehicleFE!AU27</f>
        <v>1.1322434736439932E-3</v>
      </c>
    </row>
    <row r="28" spans="1:87" s="79" customFormat="1">
      <c r="A28" s="90" t="s">
        <v>10</v>
      </c>
      <c r="B28" s="89" t="s">
        <v>5</v>
      </c>
      <c r="C28" s="79">
        <f>NewVehicleFE!G28</f>
        <v>4.9586314946128995E-4</v>
      </c>
      <c r="D28" s="79">
        <f>NewVehicleFE!H28</f>
        <v>4.9586314946128995E-4</v>
      </c>
      <c r="E28" s="79">
        <f>NewVehicleFE!I28</f>
        <v>4.9586314946128995E-4</v>
      </c>
      <c r="F28" s="79">
        <f>NewVehicleFE!J28</f>
        <v>4.9586314946128995E-4</v>
      </c>
      <c r="G28" s="79">
        <f>NewVehicleFE!K28</f>
        <v>4.9586314946128995E-4</v>
      </c>
      <c r="H28" s="79">
        <f>NewVehicleFE!L28</f>
        <v>4.9586314946128995E-4</v>
      </c>
      <c r="I28" s="79">
        <f>NewVehicleFE!M28</f>
        <v>4.9586314946128995E-4</v>
      </c>
      <c r="J28" s="79">
        <f>NewVehicleFE!N28</f>
        <v>4.9586314946128995E-4</v>
      </c>
      <c r="K28" s="79">
        <f>NewVehicleFE!O28</f>
        <v>4.9586314946128995E-4</v>
      </c>
      <c r="L28" s="79">
        <f>NewVehicleFE!P28</f>
        <v>4.9586314946128995E-4</v>
      </c>
      <c r="M28" s="79">
        <f>NewVehicleFE!Q28</f>
        <v>4.9586314946128995E-4</v>
      </c>
      <c r="N28" s="79">
        <f>NewVehicleFE!R28</f>
        <v>4.9586314946128995E-4</v>
      </c>
      <c r="O28" s="79">
        <f>NewVehicleFE!S28</f>
        <v>4.9586314946128995E-4</v>
      </c>
      <c r="P28" s="79">
        <f>NewVehicleFE!T28</f>
        <v>4.9586314946128995E-4</v>
      </c>
      <c r="Q28" s="79">
        <f>NewVehicleFE!U28</f>
        <v>4.9586314946128995E-4</v>
      </c>
      <c r="R28" s="79">
        <f>NewVehicleFE!V28</f>
        <v>4.9586314946128995E-4</v>
      </c>
      <c r="S28" s="79">
        <f>NewVehicleFE!W28</f>
        <v>4.9586314946128995E-4</v>
      </c>
      <c r="T28" s="79">
        <f>NewVehicleFE!X28</f>
        <v>4.9586314946128995E-4</v>
      </c>
      <c r="U28" s="79">
        <f>NewVehicleFE!Y28</f>
        <v>4.9586314946128995E-4</v>
      </c>
      <c r="V28" s="79">
        <f>NewVehicleFE!Z28</f>
        <v>4.9586314946128995E-4</v>
      </c>
      <c r="W28" s="79">
        <f>NewVehicleFE!AA28</f>
        <v>4.9586314946128995E-4</v>
      </c>
      <c r="X28" s="79">
        <f>NewVehicleFE!AB28</f>
        <v>4.9586314946128995E-4</v>
      </c>
      <c r="Y28" s="79">
        <f>NewVehicleFE!AC28</f>
        <v>4.9586314946128995E-4</v>
      </c>
      <c r="Z28" s="79">
        <f>NewVehicleFE!AD28</f>
        <v>4.9586314946128995E-4</v>
      </c>
      <c r="AA28" s="79">
        <f>NewVehicleFE!AE28</f>
        <v>4.9586314946128995E-4</v>
      </c>
      <c r="AB28" s="79">
        <f>NewVehicleFE!AF28</f>
        <v>4.9586314946128995E-4</v>
      </c>
      <c r="AC28" s="79">
        <f>NewVehicleFE!AG28</f>
        <v>4.9586314946128995E-4</v>
      </c>
      <c r="AD28" s="79">
        <f>NewVehicleFE!AH28</f>
        <v>4.9586314946128995E-4</v>
      </c>
      <c r="AE28" s="79">
        <f>NewVehicleFE!AI28</f>
        <v>4.9586314946128995E-4</v>
      </c>
      <c r="AF28" s="79">
        <f>NewVehicleFE!AJ28</f>
        <v>4.9586314946128995E-4</v>
      </c>
      <c r="AG28" s="79">
        <f>NewVehicleFE!AK28</f>
        <v>4.9586314946128995E-4</v>
      </c>
      <c r="AH28" s="79">
        <f>NewVehicleFE!AL28</f>
        <v>4.9586314946128995E-4</v>
      </c>
      <c r="AI28" s="79">
        <f>NewVehicleFE!AM28</f>
        <v>4.9586314946128995E-4</v>
      </c>
      <c r="AJ28" s="79">
        <f>NewVehicleFE!AN28</f>
        <v>4.9586314946128995E-4</v>
      </c>
      <c r="AK28" s="79">
        <f>NewVehicleFE!AO28</f>
        <v>4.9586314946128995E-4</v>
      </c>
      <c r="AL28" s="79">
        <f>NewVehicleFE!AP28</f>
        <v>4.9586314946128995E-4</v>
      </c>
      <c r="AM28" s="79">
        <f>NewVehicleFE!AQ28</f>
        <v>4.9586314946128995E-4</v>
      </c>
      <c r="AN28" s="79">
        <f>NewVehicleFE!AR28</f>
        <v>4.9586314946128995E-4</v>
      </c>
      <c r="AO28" s="79">
        <f>NewVehicleFE!AS28</f>
        <v>4.9586314946128995E-4</v>
      </c>
      <c r="AP28" s="79">
        <f>NewVehicleFE!AT28</f>
        <v>4.9586314946128995E-4</v>
      </c>
      <c r="AQ28" s="79">
        <f>NewVehicleFE!AU28</f>
        <v>4.9586314946128995E-4</v>
      </c>
      <c r="AS28" s="90" t="s">
        <v>10</v>
      </c>
      <c r="AT28" s="89" t="s">
        <v>5</v>
      </c>
      <c r="AU28" s="79">
        <f>HistVehicleFE!G28</f>
        <v>4.9586314946128995E-4</v>
      </c>
      <c r="AV28" s="79">
        <f>HistVehicleFE!H28</f>
        <v>4.9586314946128995E-4</v>
      </c>
      <c r="AW28" s="79">
        <f>HistVehicleFE!I28</f>
        <v>4.9586314946128995E-4</v>
      </c>
      <c r="AX28" s="79">
        <f>HistVehicleFE!J28</f>
        <v>4.9586314946128995E-4</v>
      </c>
      <c r="AY28" s="79">
        <f>HistVehicleFE!K28</f>
        <v>4.9586314946128995E-4</v>
      </c>
      <c r="AZ28" s="79">
        <f>HistVehicleFE!L28</f>
        <v>4.9586314946128995E-4</v>
      </c>
      <c r="BA28" s="79">
        <f>HistVehicleFE!M28</f>
        <v>4.9586314946128995E-4</v>
      </c>
      <c r="BB28" s="79">
        <f>HistVehicleFE!N28</f>
        <v>4.9586314946128984E-4</v>
      </c>
      <c r="BC28" s="79">
        <f>HistVehicleFE!O28</f>
        <v>4.9586314946128995E-4</v>
      </c>
      <c r="BD28" s="79">
        <f>HistVehicleFE!P28</f>
        <v>4.9586314946128995E-4</v>
      </c>
      <c r="BE28" s="79">
        <f>HistVehicleFE!Q28</f>
        <v>4.9586314946129006E-4</v>
      </c>
      <c r="BF28" s="79">
        <f>HistVehicleFE!R28</f>
        <v>4.9586314946128984E-4</v>
      </c>
      <c r="BG28" s="79">
        <f>HistVehicleFE!S28</f>
        <v>4.9586314946128995E-4</v>
      </c>
      <c r="BH28" s="79">
        <f>HistVehicleFE!T28</f>
        <v>4.9586314946128984E-4</v>
      </c>
      <c r="BI28" s="79">
        <f>HistVehicleFE!U28</f>
        <v>4.9586314946128995E-4</v>
      </c>
      <c r="BJ28" s="79">
        <f>HistVehicleFE!V28</f>
        <v>4.9586314946128995E-4</v>
      </c>
      <c r="BK28" s="79">
        <f>HistVehicleFE!W28</f>
        <v>4.9586314946128995E-4</v>
      </c>
      <c r="BL28" s="79">
        <f>HistVehicleFE!X28</f>
        <v>4.9586314946128984E-4</v>
      </c>
      <c r="BM28" s="79">
        <f>HistVehicleFE!Y28</f>
        <v>4.9586314946128995E-4</v>
      </c>
      <c r="BN28" s="79">
        <f>HistVehicleFE!Z28</f>
        <v>4.9586314946128995E-4</v>
      </c>
      <c r="BO28" s="79">
        <f>HistVehicleFE!AA28</f>
        <v>4.9586314946128995E-4</v>
      </c>
      <c r="BP28" s="79">
        <f>HistVehicleFE!AB28</f>
        <v>4.9586314946128995E-4</v>
      </c>
      <c r="BQ28" s="79">
        <f>HistVehicleFE!AC28</f>
        <v>4.9586314946128984E-4</v>
      </c>
      <c r="BR28" s="79">
        <f>HistVehicleFE!AD28</f>
        <v>4.9586314946128995E-4</v>
      </c>
      <c r="BS28" s="79">
        <f>HistVehicleFE!AE28</f>
        <v>4.9586314946128984E-4</v>
      </c>
      <c r="BT28" s="79">
        <f>HistVehicleFE!AF28</f>
        <v>4.9586314946128984E-4</v>
      </c>
      <c r="BU28" s="79">
        <f>HistVehicleFE!AG28</f>
        <v>4.9586314946128984E-4</v>
      </c>
      <c r="BV28" s="79">
        <f>HistVehicleFE!AH28</f>
        <v>4.9586314946128995E-4</v>
      </c>
      <c r="BW28" s="79">
        <f>HistVehicleFE!AI28</f>
        <v>4.9586314946128995E-4</v>
      </c>
      <c r="BX28" s="79">
        <f>HistVehicleFE!AJ28</f>
        <v>4.9586314946128984E-4</v>
      </c>
      <c r="BY28" s="79">
        <f>HistVehicleFE!AK28</f>
        <v>4.9586314946128995E-4</v>
      </c>
      <c r="BZ28" s="79">
        <f>HistVehicleFE!AL28</f>
        <v>4.9586314946128995E-4</v>
      </c>
      <c r="CA28" s="79">
        <f>HistVehicleFE!AM28</f>
        <v>4.9586314946128995E-4</v>
      </c>
      <c r="CB28" s="79">
        <f>HistVehicleFE!AN28</f>
        <v>4.9586314946128995E-4</v>
      </c>
      <c r="CC28" s="79">
        <f>HistVehicleFE!AO28</f>
        <v>4.9586314946128995E-4</v>
      </c>
      <c r="CD28" s="79">
        <f>HistVehicleFE!AP28</f>
        <v>4.9586314946128995E-4</v>
      </c>
      <c r="CE28" s="79">
        <f>HistVehicleFE!AQ28</f>
        <v>4.9586314946128995E-4</v>
      </c>
      <c r="CF28" s="79">
        <f>HistVehicleFE!AR28</f>
        <v>4.9586314946128995E-4</v>
      </c>
      <c r="CG28" s="79">
        <f>HistVehicleFE!AS28</f>
        <v>4.9586314946128995E-4</v>
      </c>
      <c r="CH28" s="79">
        <f>HistVehicleFE!AT28</f>
        <v>4.9586314946128995E-4</v>
      </c>
      <c r="CI28" s="79">
        <f>HistVehicleFE!AU28</f>
        <v>4.9586314946128995E-4</v>
      </c>
    </row>
    <row r="29" spans="1:87" s="79" customFormat="1">
      <c r="A29" s="90" t="s">
        <v>10</v>
      </c>
      <c r="B29" s="89" t="s">
        <v>6</v>
      </c>
      <c r="C29" s="79">
        <f>NewVehicleFE!G29</f>
        <v>3.9401333871111734E-4</v>
      </c>
      <c r="D29" s="79">
        <f>NewVehicleFE!H29</f>
        <v>4.006915308926617E-4</v>
      </c>
      <c r="E29" s="79">
        <f>NewVehicleFE!I29</f>
        <v>4.0760000556322484E-4</v>
      </c>
      <c r="F29" s="79">
        <f>NewVehicleFE!J29</f>
        <v>4.1475088285380766E-4</v>
      </c>
      <c r="G29" s="79">
        <f>NewVehicleFE!K29</f>
        <v>4.2215714861905423E-4</v>
      </c>
      <c r="H29" s="79">
        <f>NewVehicleFE!L29</f>
        <v>4.2983273313940075E-4</v>
      </c>
      <c r="I29" s="79">
        <f>NewVehicleFE!M29</f>
        <v>4.3377615270948696E-4</v>
      </c>
      <c r="J29" s="79">
        <f>NewVehicleFE!N29</f>
        <v>4.3779259856790813E-4</v>
      </c>
      <c r="K29" s="79">
        <f>NewVehicleFE!O29</f>
        <v>4.4188411818069226E-4</v>
      </c>
      <c r="L29" s="79">
        <f>NewVehicleFE!P29</f>
        <v>4.4605283627673656E-4</v>
      </c>
      <c r="M29" s="79">
        <f>NewVehicleFE!Q29</f>
        <v>4.5030095852699123E-4</v>
      </c>
      <c r="N29" s="79">
        <f>NewVehicleFE!R29</f>
        <v>4.5463077543590459E-4</v>
      </c>
      <c r="O29" s="79">
        <f>NewVehicleFE!S29</f>
        <v>4.5904466645955419E-4</v>
      </c>
      <c r="P29" s="79">
        <f>NewVehicleFE!T29</f>
        <v>4.6354510436602038E-4</v>
      </c>
      <c r="Q29" s="79">
        <f>NewVehicleFE!U29</f>
        <v>4.6813465985479281E-4</v>
      </c>
      <c r="R29" s="79">
        <f>NewVehicleFE!V29</f>
        <v>4.7281600645334083E-4</v>
      </c>
      <c r="S29" s="79">
        <f>NewVehicleFE!W29</f>
        <v>4.7281600645334083E-4</v>
      </c>
      <c r="T29" s="79">
        <f>NewVehicleFE!X29</f>
        <v>4.7281600645334083E-4</v>
      </c>
      <c r="U29" s="79">
        <f>NewVehicleFE!Y29</f>
        <v>4.7281600645334083E-4</v>
      </c>
      <c r="V29" s="79">
        <f>NewVehicleFE!Z29</f>
        <v>4.7281600645334083E-4</v>
      </c>
      <c r="W29" s="79">
        <f>NewVehicleFE!AA29</f>
        <v>4.7281600645334083E-4</v>
      </c>
      <c r="X29" s="79">
        <f>NewVehicleFE!AB29</f>
        <v>4.7281600645334083E-4</v>
      </c>
      <c r="Y29" s="79">
        <f>NewVehicleFE!AC29</f>
        <v>4.7281600645334083E-4</v>
      </c>
      <c r="Z29" s="79">
        <f>NewVehicleFE!AD29</f>
        <v>4.7281600645334083E-4</v>
      </c>
      <c r="AA29" s="79">
        <f>NewVehicleFE!AE29</f>
        <v>4.7281600645334083E-4</v>
      </c>
      <c r="AB29" s="79">
        <f>NewVehicleFE!AF29</f>
        <v>4.7281600645334083E-4</v>
      </c>
      <c r="AC29" s="79">
        <f>NewVehicleFE!AG29</f>
        <v>4.7281600645334083E-4</v>
      </c>
      <c r="AD29" s="79">
        <f>NewVehicleFE!AH29</f>
        <v>4.7281600645334083E-4</v>
      </c>
      <c r="AE29" s="79">
        <f>NewVehicleFE!AI29</f>
        <v>4.7281600645334083E-4</v>
      </c>
      <c r="AF29" s="79">
        <f>NewVehicleFE!AJ29</f>
        <v>4.7281600645334083E-4</v>
      </c>
      <c r="AG29" s="79">
        <f>NewVehicleFE!AK29</f>
        <v>4.7281600645334083E-4</v>
      </c>
      <c r="AH29" s="79">
        <f>NewVehicleFE!AL29</f>
        <v>4.7281600645334083E-4</v>
      </c>
      <c r="AI29" s="79">
        <f>NewVehicleFE!AM29</f>
        <v>4.7281600645334083E-4</v>
      </c>
      <c r="AJ29" s="79">
        <f>NewVehicleFE!AN29</f>
        <v>4.7281600645334083E-4</v>
      </c>
      <c r="AK29" s="79">
        <f>NewVehicleFE!AO29</f>
        <v>4.7281600645334083E-4</v>
      </c>
      <c r="AL29" s="79">
        <f>NewVehicleFE!AP29</f>
        <v>4.7281600645334083E-4</v>
      </c>
      <c r="AM29" s="79">
        <f>NewVehicleFE!AQ29</f>
        <v>4.7281600645334083E-4</v>
      </c>
      <c r="AN29" s="79">
        <f>NewVehicleFE!AR29</f>
        <v>4.7281600645334083E-4</v>
      </c>
      <c r="AO29" s="79">
        <f>NewVehicleFE!AS29</f>
        <v>4.7281600645334083E-4</v>
      </c>
      <c r="AP29" s="79">
        <f>NewVehicleFE!AT29</f>
        <v>4.7281600645334083E-4</v>
      </c>
      <c r="AQ29" s="79">
        <f>NewVehicleFE!AU29</f>
        <v>4.7281600645334083E-4</v>
      </c>
      <c r="AS29" s="90" t="s">
        <v>10</v>
      </c>
      <c r="AT29" s="89" t="s">
        <v>6</v>
      </c>
      <c r="AU29" s="79">
        <f>HistVehicleFE!G29</f>
        <v>3.9401333871111734E-4</v>
      </c>
      <c r="AV29" s="79">
        <f>HistVehicleFE!H29</f>
        <v>3.9401333871111734E-4</v>
      </c>
      <c r="AW29" s="79">
        <f>HistVehicleFE!I29</f>
        <v>3.9401333871111734E-4</v>
      </c>
      <c r="AX29" s="79">
        <f>HistVehicleFE!J29</f>
        <v>3.9401333871111734E-4</v>
      </c>
      <c r="AY29" s="79">
        <f>HistVehicleFE!K29</f>
        <v>3.9401333871111734E-4</v>
      </c>
      <c r="AZ29" s="79">
        <f>HistVehicleFE!L29</f>
        <v>4.0016979712847854E-4</v>
      </c>
      <c r="BA29" s="79">
        <f>HistVehicleFE!M29</f>
        <v>4.0541565397928469E-4</v>
      </c>
      <c r="BB29" s="79">
        <f>HistVehicleFE!N29</f>
        <v>4.1277587864974204E-4</v>
      </c>
      <c r="BC29" s="79">
        <f>HistVehicleFE!O29</f>
        <v>4.1973929553418E-4</v>
      </c>
      <c r="BD29" s="79">
        <f>HistVehicleFE!P29</f>
        <v>4.2671250337166324E-4</v>
      </c>
      <c r="BE29" s="79">
        <f>HistVehicleFE!Q29</f>
        <v>4.3259145749520466E-4</v>
      </c>
      <c r="BF29" s="79">
        <f>HistVehicleFE!R29</f>
        <v>4.4359961783069826E-4</v>
      </c>
      <c r="BG29" s="79">
        <f>HistVehicleFE!S29</f>
        <v>4.4713191725299434E-4</v>
      </c>
      <c r="BH29" s="79">
        <f>HistVehicleFE!T29</f>
        <v>4.5071636531530024E-4</v>
      </c>
      <c r="BI29" s="79">
        <f>HistVehicleFE!U29</f>
        <v>4.5432949592932019E-4</v>
      </c>
      <c r="BJ29" s="79">
        <f>HistVehicleFE!V29</f>
        <v>4.5796113273602118E-4</v>
      </c>
      <c r="BK29" s="79">
        <f>HistVehicleFE!W29</f>
        <v>4.6188283059000768E-4</v>
      </c>
      <c r="BL29" s="79">
        <f>HistVehicleFE!X29</f>
        <v>4.6452738064188737E-4</v>
      </c>
      <c r="BM29" s="79">
        <f>HistVehicleFE!Y29</f>
        <v>4.6653502901984411E-4</v>
      </c>
      <c r="BN29" s="79">
        <f>HistVehicleFE!Z29</f>
        <v>4.6807636527041395E-4</v>
      </c>
      <c r="BO29" s="79">
        <f>HistVehicleFE!AA29</f>
        <v>4.6933540538498185E-4</v>
      </c>
      <c r="BP29" s="79">
        <f>HistVehicleFE!AB29</f>
        <v>4.7031649363467494E-4</v>
      </c>
      <c r="BQ29" s="79">
        <f>HistVehicleFE!AC29</f>
        <v>4.7111789205499108E-4</v>
      </c>
      <c r="BR29" s="79">
        <f>HistVehicleFE!AD29</f>
        <v>4.7176679709659802E-4</v>
      </c>
      <c r="BS29" s="79">
        <f>HistVehicleFE!AE29</f>
        <v>4.7227056720670771E-4</v>
      </c>
      <c r="BT29" s="79">
        <f>HistVehicleFE!AF29</f>
        <v>4.7262600604889904E-4</v>
      </c>
      <c r="BU29" s="79">
        <f>HistVehicleFE!AG29</f>
        <v>4.7281600645334083E-4</v>
      </c>
      <c r="BV29" s="79">
        <f>HistVehicleFE!AH29</f>
        <v>4.7281600645334077E-4</v>
      </c>
      <c r="BW29" s="79">
        <f>HistVehicleFE!AI29</f>
        <v>4.7281600645334083E-4</v>
      </c>
      <c r="BX29" s="79">
        <f>HistVehicleFE!AJ29</f>
        <v>4.7281600645334077E-4</v>
      </c>
      <c r="BY29" s="79">
        <f>HistVehicleFE!AK29</f>
        <v>4.7281600645334083E-4</v>
      </c>
      <c r="BZ29" s="79">
        <f>HistVehicleFE!AL29</f>
        <v>4.7281600645334083E-4</v>
      </c>
      <c r="CA29" s="79">
        <f>HistVehicleFE!AM29</f>
        <v>4.7281600645334083E-4</v>
      </c>
      <c r="CB29" s="79">
        <f>HistVehicleFE!AN29</f>
        <v>4.7281600645334083E-4</v>
      </c>
      <c r="CC29" s="79">
        <f>HistVehicleFE!AO29</f>
        <v>4.7281600645334083E-4</v>
      </c>
      <c r="CD29" s="79">
        <f>HistVehicleFE!AP29</f>
        <v>4.7281600645334083E-4</v>
      </c>
      <c r="CE29" s="79">
        <f>HistVehicleFE!AQ29</f>
        <v>4.7281600645334083E-4</v>
      </c>
      <c r="CF29" s="79">
        <f>HistVehicleFE!AR29</f>
        <v>4.7281600645334083E-4</v>
      </c>
      <c r="CG29" s="79">
        <f>HistVehicleFE!AS29</f>
        <v>4.7281600645334083E-4</v>
      </c>
      <c r="CH29" s="79">
        <f>HistVehicleFE!AT29</f>
        <v>4.7281600645334083E-4</v>
      </c>
      <c r="CI29" s="79">
        <f>HistVehicleFE!AU29</f>
        <v>4.7281600645334083E-4</v>
      </c>
    </row>
    <row r="31" spans="1:87">
      <c r="B31" s="96" t="s">
        <v>171</v>
      </c>
      <c r="C31" s="95">
        <v>2020</v>
      </c>
      <c r="D31" s="95">
        <v>2021</v>
      </c>
      <c r="E31" s="95">
        <v>2022</v>
      </c>
      <c r="F31" s="95">
        <v>2023</v>
      </c>
      <c r="G31" s="95">
        <v>2024</v>
      </c>
      <c r="H31" s="95">
        <v>2025</v>
      </c>
      <c r="I31" s="95">
        <v>2026</v>
      </c>
      <c r="J31" s="95">
        <v>2027</v>
      </c>
      <c r="K31" s="95">
        <v>2028</v>
      </c>
      <c r="L31" s="95">
        <v>2029</v>
      </c>
      <c r="M31" s="95">
        <v>2030</v>
      </c>
      <c r="N31" s="95">
        <v>2031</v>
      </c>
      <c r="O31" s="95">
        <v>2032</v>
      </c>
      <c r="P31" s="95">
        <v>2033</v>
      </c>
      <c r="Q31" s="95">
        <v>2034</v>
      </c>
      <c r="R31" s="95">
        <v>2035</v>
      </c>
      <c r="S31" s="95">
        <v>2036</v>
      </c>
      <c r="T31" s="95">
        <v>2037</v>
      </c>
      <c r="U31" s="95">
        <v>2038</v>
      </c>
      <c r="V31" s="95">
        <v>2039</v>
      </c>
      <c r="W31" s="95">
        <v>2040</v>
      </c>
      <c r="X31" s="95">
        <v>2041</v>
      </c>
      <c r="Y31" s="95">
        <v>2042</v>
      </c>
      <c r="Z31" s="95">
        <v>2043</v>
      </c>
      <c r="AA31" s="95">
        <v>2044</v>
      </c>
      <c r="AB31" s="95">
        <v>2045</v>
      </c>
      <c r="AC31" s="95">
        <v>2046</v>
      </c>
      <c r="AD31" s="95">
        <v>2047</v>
      </c>
      <c r="AE31" s="95">
        <v>2048</v>
      </c>
      <c r="AF31" s="95">
        <v>2049</v>
      </c>
      <c r="AG31" s="95">
        <v>2050</v>
      </c>
      <c r="AT31" s="96" t="s">
        <v>171</v>
      </c>
      <c r="AU31" s="95">
        <v>2020</v>
      </c>
      <c r="AV31" s="95">
        <v>2021</v>
      </c>
      <c r="AW31" s="95">
        <v>2022</v>
      </c>
      <c r="AX31" s="95">
        <v>2023</v>
      </c>
      <c r="AY31" s="95">
        <v>2024</v>
      </c>
      <c r="AZ31" s="95">
        <v>2025</v>
      </c>
      <c r="BA31" s="95">
        <v>2026</v>
      </c>
      <c r="BB31" s="95">
        <v>2027</v>
      </c>
      <c r="BC31" s="95">
        <v>2028</v>
      </c>
      <c r="BD31" s="95">
        <v>2029</v>
      </c>
      <c r="BE31" s="95">
        <v>2030</v>
      </c>
      <c r="BF31" s="95">
        <v>2031</v>
      </c>
      <c r="BG31" s="95">
        <v>2032</v>
      </c>
      <c r="BH31" s="95">
        <v>2033</v>
      </c>
      <c r="BI31" s="95">
        <v>2034</v>
      </c>
      <c r="BJ31" s="95">
        <v>2035</v>
      </c>
      <c r="BK31" s="95">
        <v>2036</v>
      </c>
      <c r="BL31" s="95">
        <v>2037</v>
      </c>
      <c r="BM31" s="95">
        <v>2038</v>
      </c>
      <c r="BN31" s="95">
        <v>2039</v>
      </c>
      <c r="BO31" s="95">
        <v>2040</v>
      </c>
      <c r="BP31" s="95">
        <v>2041</v>
      </c>
      <c r="BQ31" s="95">
        <v>2042</v>
      </c>
      <c r="BR31" s="95">
        <v>2043</v>
      </c>
      <c r="BS31" s="95">
        <v>2044</v>
      </c>
      <c r="BT31" s="95">
        <v>2045</v>
      </c>
      <c r="BU31" s="95">
        <v>2046</v>
      </c>
      <c r="BV31" s="95">
        <v>2047</v>
      </c>
      <c r="BW31" s="95">
        <v>2048</v>
      </c>
      <c r="BX31" s="95">
        <v>2049</v>
      </c>
      <c r="BY31" s="95">
        <v>2050</v>
      </c>
    </row>
    <row r="32" spans="1:87" s="79" customFormat="1">
      <c r="A32" s="80" t="s">
        <v>7</v>
      </c>
      <c r="B32" s="80" t="s">
        <v>0</v>
      </c>
      <c r="C32" s="88">
        <v>1.3016014821008825E-3</v>
      </c>
      <c r="D32" s="88">
        <v>1.2926576980307788E-3</v>
      </c>
      <c r="E32" s="88">
        <v>1.2869318658566659E-3</v>
      </c>
      <c r="F32" s="88">
        <v>1.2796983920849219E-3</v>
      </c>
      <c r="G32" s="88">
        <v>1.2723109001949813E-3</v>
      </c>
      <c r="H32" s="88">
        <v>1.2688722771223024E-3</v>
      </c>
      <c r="I32" s="88">
        <v>1.265614096179496E-3</v>
      </c>
      <c r="J32" s="88">
        <v>1.2602292006612041E-3</v>
      </c>
      <c r="K32" s="88">
        <v>1.2562225179555552E-3</v>
      </c>
      <c r="L32" s="88">
        <v>1.252664288663584E-3</v>
      </c>
      <c r="M32" s="88">
        <v>1.2501277882015535E-3</v>
      </c>
      <c r="N32" s="88">
        <v>1.2487082688849278E-3</v>
      </c>
      <c r="O32" s="88">
        <v>1.2467654435390108E-3</v>
      </c>
      <c r="P32" s="88">
        <v>1.2459379766549955E-3</v>
      </c>
      <c r="Q32" s="88">
        <v>1.2454911060033728E-3</v>
      </c>
      <c r="R32" s="88">
        <v>1.2451425075326549E-3</v>
      </c>
      <c r="S32" s="88">
        <v>1.2441678168462235E-3</v>
      </c>
      <c r="T32" s="88">
        <v>1.2437110831363233E-3</v>
      </c>
      <c r="U32" s="88">
        <v>1.2434472289246487E-3</v>
      </c>
      <c r="V32" s="88">
        <v>1.2431449346539255E-3</v>
      </c>
      <c r="W32" s="88">
        <v>1.242749474488683E-3</v>
      </c>
      <c r="X32" s="88">
        <v>1.2426414751633898E-3</v>
      </c>
      <c r="Y32" s="88">
        <v>1.2425270452057901E-3</v>
      </c>
      <c r="Z32" s="88">
        <v>1.2423665768196443E-3</v>
      </c>
      <c r="AA32" s="88">
        <v>1.2423661582493899E-3</v>
      </c>
      <c r="AB32" s="88">
        <v>1.2424552878090294E-3</v>
      </c>
      <c r="AC32" s="88">
        <v>1.2425304264301077E-3</v>
      </c>
      <c r="AD32" s="88">
        <v>1.2424094170501326E-3</v>
      </c>
      <c r="AE32" s="88">
        <v>1.2423079259541866E-3</v>
      </c>
      <c r="AF32" s="88">
        <v>1.2421595174498235E-3</v>
      </c>
      <c r="AG32" s="88">
        <v>1.242184730573649E-3</v>
      </c>
      <c r="AS32" s="80" t="s">
        <v>7</v>
      </c>
      <c r="AT32" s="80" t="s">
        <v>0</v>
      </c>
      <c r="AU32" s="104">
        <v>1.3034527706475435E-3</v>
      </c>
      <c r="AV32" s="104">
        <v>1.3034527706475435E-3</v>
      </c>
      <c r="AW32" s="104">
        <v>1.3034527706475435E-3</v>
      </c>
      <c r="AX32" s="104">
        <v>1.3034527706475435E-3</v>
      </c>
      <c r="AY32" s="104">
        <v>1.3034527706475435E-3</v>
      </c>
      <c r="AZ32" s="104">
        <v>1.3034527706475435E-3</v>
      </c>
      <c r="BA32" s="104">
        <v>1.3034527706475435E-3</v>
      </c>
      <c r="BB32" s="104">
        <v>1.3034527706475435E-3</v>
      </c>
      <c r="BC32" s="104">
        <v>1.3034527706475435E-3</v>
      </c>
      <c r="BD32" s="104">
        <v>1.3034527706475435E-3</v>
      </c>
      <c r="BE32" s="104">
        <v>1.3034527706475435E-3</v>
      </c>
      <c r="BF32" s="104">
        <v>1.3034527706475435E-3</v>
      </c>
      <c r="BG32" s="104">
        <v>1.3034527706475435E-3</v>
      </c>
      <c r="BH32" s="104">
        <v>1.3034527706475435E-3</v>
      </c>
      <c r="BI32" s="104">
        <v>1.3034527706475435E-3</v>
      </c>
      <c r="BJ32" s="104">
        <v>1.3034527706475435E-3</v>
      </c>
      <c r="BK32" s="104">
        <v>1.3034527706475435E-3</v>
      </c>
      <c r="BL32" s="104">
        <v>1.3034527706475435E-3</v>
      </c>
      <c r="BM32" s="104">
        <v>1.3034527706475435E-3</v>
      </c>
      <c r="BN32" s="104">
        <v>1.3034527706475435E-3</v>
      </c>
      <c r="BO32" s="104">
        <v>1.3034527706475435E-3</v>
      </c>
      <c r="BP32" s="104">
        <v>1.3034527706475435E-3</v>
      </c>
      <c r="BQ32" s="104">
        <v>1.3034527706475435E-3</v>
      </c>
      <c r="BR32" s="104">
        <v>1.3034527706475435E-3</v>
      </c>
      <c r="BS32" s="104">
        <v>1.3034527706475435E-3</v>
      </c>
      <c r="BT32" s="104">
        <v>1.3034527706475435E-3</v>
      </c>
      <c r="BU32" s="104">
        <v>1.3034527706475435E-3</v>
      </c>
      <c r="BV32" s="104">
        <v>1.3034527706475435E-3</v>
      </c>
      <c r="BW32" s="104">
        <v>1.3034527706475435E-3</v>
      </c>
      <c r="BX32" s="104">
        <v>1.3034527706475435E-3</v>
      </c>
      <c r="BY32" s="104">
        <v>1.3034527706475435E-3</v>
      </c>
    </row>
    <row r="33" spans="1:77" s="79" customFormat="1">
      <c r="A33" s="80" t="s">
        <v>7</v>
      </c>
      <c r="B33" s="80" t="s">
        <v>1</v>
      </c>
      <c r="C33" s="88">
        <v>3.8029529805498928E-4</v>
      </c>
      <c r="D33" s="88">
        <v>3.9476635103339935E-4</v>
      </c>
      <c r="E33" s="88">
        <v>4.0317709826518853E-4</v>
      </c>
      <c r="F33" s="88">
        <v>4.0861194678683542E-4</v>
      </c>
      <c r="G33" s="88">
        <v>4.1215478728194431E-4</v>
      </c>
      <c r="H33" s="88">
        <v>4.161380472574127E-4</v>
      </c>
      <c r="I33" s="88">
        <v>4.1864713672164384E-4</v>
      </c>
      <c r="J33" s="88">
        <v>4.1871977044755321E-4</v>
      </c>
      <c r="K33" s="88">
        <v>4.1845993448607482E-4</v>
      </c>
      <c r="L33" s="88">
        <v>4.1824574080425933E-4</v>
      </c>
      <c r="M33" s="88">
        <v>4.1892239620751885E-4</v>
      </c>
      <c r="N33" s="88">
        <v>4.1874050147763098E-4</v>
      </c>
      <c r="O33" s="88">
        <v>4.1850498686080801E-4</v>
      </c>
      <c r="P33" s="88">
        <v>4.1826480772119918E-4</v>
      </c>
      <c r="Q33" s="88">
        <v>4.1829175912415644E-4</v>
      </c>
      <c r="R33" s="88">
        <v>4.1761857347733379E-4</v>
      </c>
      <c r="S33" s="88">
        <v>4.1687945245925354E-4</v>
      </c>
      <c r="T33" s="88">
        <v>4.164113300533476E-4</v>
      </c>
      <c r="U33" s="88">
        <v>4.1613449901969674E-4</v>
      </c>
      <c r="V33" s="88">
        <v>4.1551323434343832E-4</v>
      </c>
      <c r="W33" s="88">
        <v>4.1503634236097445E-4</v>
      </c>
      <c r="X33" s="88">
        <v>4.1461933319641856E-4</v>
      </c>
      <c r="Y33" s="88">
        <v>4.1413077690561246E-4</v>
      </c>
      <c r="Z33" s="88">
        <v>4.1366186353318095E-4</v>
      </c>
      <c r="AA33" s="88">
        <v>4.1331258589589651E-4</v>
      </c>
      <c r="AB33" s="88">
        <v>4.1306480490411649E-4</v>
      </c>
      <c r="AC33" s="88">
        <v>4.1264228513673742E-4</v>
      </c>
      <c r="AD33" s="88">
        <v>4.1222664654626295E-4</v>
      </c>
      <c r="AE33" s="88">
        <v>4.1170488758498282E-4</v>
      </c>
      <c r="AF33" s="88">
        <v>4.1134544874802168E-4</v>
      </c>
      <c r="AG33" s="88">
        <v>4.1101089728435994E-4</v>
      </c>
      <c r="AS33" s="80" t="s">
        <v>7</v>
      </c>
      <c r="AT33" s="80" t="s">
        <v>1</v>
      </c>
      <c r="AU33" s="104">
        <v>2.9799192511257997E-4</v>
      </c>
      <c r="AV33" s="104">
        <v>3.0495642992099084E-4</v>
      </c>
      <c r="AW33" s="104">
        <v>3.1206914647141513E-4</v>
      </c>
      <c r="AX33" s="104">
        <v>3.1882187840910213E-4</v>
      </c>
      <c r="AY33" s="104">
        <v>3.2511303052032729E-4</v>
      </c>
      <c r="AZ33" s="104">
        <v>3.3132507899165593E-4</v>
      </c>
      <c r="BA33" s="104">
        <v>3.3654940106272427E-4</v>
      </c>
      <c r="BB33" s="104">
        <v>3.4251086081258395E-4</v>
      </c>
      <c r="BC33" s="104">
        <v>3.4855887390285254E-4</v>
      </c>
      <c r="BD33" s="104">
        <v>3.5467038374657962E-4</v>
      </c>
      <c r="BE33" s="104">
        <v>3.606941984468817E-4</v>
      </c>
      <c r="BF33" s="104">
        <v>3.6680695227320973E-4</v>
      </c>
      <c r="BG33" s="104">
        <v>3.7287562060881878E-4</v>
      </c>
      <c r="BH33" s="104">
        <v>3.7896305858214533E-4</v>
      </c>
      <c r="BI33" s="104">
        <v>3.9236503637815238E-4</v>
      </c>
      <c r="BJ33" s="104">
        <v>3.9958069974953693E-4</v>
      </c>
      <c r="BK33" s="104">
        <v>4.0425029377326959E-4</v>
      </c>
      <c r="BL33" s="104">
        <v>4.0766085158771333E-4</v>
      </c>
      <c r="BM33" s="104">
        <v>4.1161322090888235E-4</v>
      </c>
      <c r="BN33" s="104">
        <v>4.1531514899510258E-4</v>
      </c>
      <c r="BO33" s="104">
        <v>4.1564996463107134E-4</v>
      </c>
      <c r="BP33" s="104">
        <v>4.1549338417832383E-4</v>
      </c>
      <c r="BQ33" s="104">
        <v>4.1532681156711845E-4</v>
      </c>
      <c r="BR33" s="104">
        <v>4.1611003974718208E-4</v>
      </c>
      <c r="BS33" s="104">
        <v>4.159197079205367E-4</v>
      </c>
      <c r="BT33" s="104">
        <v>4.1570872142824807E-4</v>
      </c>
      <c r="BU33" s="104">
        <v>4.1548706556389424E-4</v>
      </c>
      <c r="BV33" s="104">
        <v>4.1544768876733244E-4</v>
      </c>
      <c r="BW33" s="104">
        <v>4.1466296916326439E-4</v>
      </c>
      <c r="BX33" s="104">
        <v>4.1384514251470114E-4</v>
      </c>
      <c r="BY33" s="104">
        <v>4.1327648701805351E-4</v>
      </c>
    </row>
    <row r="34" spans="1:77" s="79" customFormat="1">
      <c r="A34" s="80" t="s">
        <v>7</v>
      </c>
      <c r="B34" s="80" t="s">
        <v>2</v>
      </c>
      <c r="C34" s="88">
        <v>4.010435677007162E-4</v>
      </c>
      <c r="D34" s="88">
        <v>4.1543936179917892E-4</v>
      </c>
      <c r="E34" s="88">
        <v>4.232456921304615E-4</v>
      </c>
      <c r="F34" s="88">
        <v>4.284224989356039E-4</v>
      </c>
      <c r="G34" s="88">
        <v>4.3223887309206766E-4</v>
      </c>
      <c r="H34" s="88">
        <v>4.3661930301858122E-4</v>
      </c>
      <c r="I34" s="88">
        <v>4.4073837767711228E-4</v>
      </c>
      <c r="J34" s="88">
        <v>4.4130433819121803E-4</v>
      </c>
      <c r="K34" s="88">
        <v>4.4139330713525239E-4</v>
      </c>
      <c r="L34" s="88">
        <v>4.4143859386227608E-4</v>
      </c>
      <c r="M34" s="88">
        <v>4.4252278985937798E-4</v>
      </c>
      <c r="N34" s="88">
        <v>4.4258101673758966E-4</v>
      </c>
      <c r="O34" s="88">
        <v>4.4262644410952699E-4</v>
      </c>
      <c r="P34" s="88">
        <v>4.4263525674443374E-4</v>
      </c>
      <c r="Q34" s="88">
        <v>4.428907913418545E-4</v>
      </c>
      <c r="R34" s="88">
        <v>4.4235185104972023E-4</v>
      </c>
      <c r="S34" s="88">
        <v>4.4180682000362565E-4</v>
      </c>
      <c r="T34" s="88">
        <v>4.415169210975881E-4</v>
      </c>
      <c r="U34" s="88">
        <v>4.4141525513386555E-4</v>
      </c>
      <c r="V34" s="88">
        <v>4.4094858868260617E-4</v>
      </c>
      <c r="W34" s="88">
        <v>4.406528424788466E-4</v>
      </c>
      <c r="X34" s="88">
        <v>4.4046477188487546E-4</v>
      </c>
      <c r="Y34" s="88">
        <v>4.4016736396697124E-4</v>
      </c>
      <c r="Z34" s="88">
        <v>4.3991921468742256E-4</v>
      </c>
      <c r="AA34" s="88">
        <v>4.3980677282836695E-4</v>
      </c>
      <c r="AB34" s="88">
        <v>4.3981133028276362E-4</v>
      </c>
      <c r="AC34" s="88">
        <v>4.3960459654073496E-4</v>
      </c>
      <c r="AD34" s="88">
        <v>4.3945697770705547E-4</v>
      </c>
      <c r="AE34" s="88">
        <v>4.3919624527100954E-4</v>
      </c>
      <c r="AF34" s="88">
        <v>4.3913823303573507E-4</v>
      </c>
      <c r="AG34" s="88">
        <v>4.3909651675542918E-4</v>
      </c>
      <c r="AS34" s="80" t="s">
        <v>7</v>
      </c>
      <c r="AT34" s="80" t="s">
        <v>2</v>
      </c>
      <c r="AU34" s="105">
        <v>3.142498616321923E-4</v>
      </c>
      <c r="AV34" s="105">
        <v>3.2092630056054029E-4</v>
      </c>
      <c r="AW34" s="105">
        <v>3.2760273948888828E-4</v>
      </c>
      <c r="AX34" s="105">
        <v>3.3427917841723627E-4</v>
      </c>
      <c r="AY34" s="105">
        <v>3.4095561734558426E-4</v>
      </c>
      <c r="AZ34" s="105">
        <v>3.4763205627393225E-4</v>
      </c>
      <c r="BA34" s="105">
        <v>3.5430849520228023E-4</v>
      </c>
      <c r="BB34" s="105">
        <v>3.6098493413062822E-4</v>
      </c>
      <c r="BC34" s="105">
        <v>3.6766137305897621E-4</v>
      </c>
      <c r="BD34" s="105">
        <v>3.743378119873242E-4</v>
      </c>
      <c r="BE34" s="105">
        <v>3.8101425091567219E-4</v>
      </c>
      <c r="BF34" s="105">
        <v>3.8769068984402017E-4</v>
      </c>
      <c r="BG34" s="105">
        <v>3.9436712877236816E-4</v>
      </c>
      <c r="BH34" s="105">
        <v>4.010435677007162E-4</v>
      </c>
      <c r="BI34" s="105">
        <v>4.1543936179917892E-4</v>
      </c>
      <c r="BJ34" s="105">
        <v>4.232456921304615E-4</v>
      </c>
      <c r="BK34" s="105">
        <v>4.284224989356039E-4</v>
      </c>
      <c r="BL34" s="105">
        <v>4.3223887309206766E-4</v>
      </c>
      <c r="BM34" s="105">
        <v>4.3661930301858122E-4</v>
      </c>
      <c r="BN34" s="105">
        <v>4.4073837767711228E-4</v>
      </c>
      <c r="BO34" s="105">
        <v>4.4130433819121803E-4</v>
      </c>
      <c r="BP34" s="105">
        <v>4.4139330713525239E-4</v>
      </c>
      <c r="BQ34" s="105">
        <v>4.4143859386227608E-4</v>
      </c>
      <c r="BR34" s="105">
        <v>4.4252278985937798E-4</v>
      </c>
      <c r="BS34" s="105">
        <v>4.4258101673758966E-4</v>
      </c>
      <c r="BT34" s="105">
        <v>4.4262644410952699E-4</v>
      </c>
      <c r="BU34" s="105">
        <v>4.4263525674443374E-4</v>
      </c>
      <c r="BV34" s="105">
        <v>4.428907913418545E-4</v>
      </c>
      <c r="BW34" s="105">
        <v>4.4235185104972023E-4</v>
      </c>
      <c r="BX34" s="105">
        <v>4.4180682000362565E-4</v>
      </c>
      <c r="BY34" s="105">
        <v>4.415169210975881E-4</v>
      </c>
    </row>
    <row r="35" spans="1:77" s="79" customFormat="1">
      <c r="A35" s="80" t="s">
        <v>7</v>
      </c>
      <c r="B35" s="80" t="s">
        <v>3</v>
      </c>
      <c r="C35" s="88">
        <v>4.2164836790723349E-4</v>
      </c>
      <c r="D35" s="88">
        <v>4.3038372468941308E-4</v>
      </c>
      <c r="E35" s="88">
        <v>4.3420465633630295E-4</v>
      </c>
      <c r="F35" s="88">
        <v>4.3755646869858035E-4</v>
      </c>
      <c r="G35" s="88">
        <v>4.3967943886681334E-4</v>
      </c>
      <c r="H35" s="88">
        <v>4.4460624002269991E-4</v>
      </c>
      <c r="I35" s="88">
        <v>4.4496012049244393E-4</v>
      </c>
      <c r="J35" s="88">
        <v>4.4386794465270786E-4</v>
      </c>
      <c r="K35" s="88">
        <v>4.4337540076502162E-4</v>
      </c>
      <c r="L35" s="88">
        <v>4.4271108702653624E-4</v>
      </c>
      <c r="M35" s="88">
        <v>4.4204868011526002E-4</v>
      </c>
      <c r="N35" s="88">
        <v>4.4134700384785902E-4</v>
      </c>
      <c r="O35" s="88">
        <v>4.4074150219218516E-4</v>
      </c>
      <c r="P35" s="88">
        <v>4.4004989920049426E-4</v>
      </c>
      <c r="Q35" s="88">
        <v>4.3959873902550526E-4</v>
      </c>
      <c r="R35" s="88">
        <v>4.3896791873294087E-4</v>
      </c>
      <c r="S35" s="88">
        <v>4.3853822206515422E-4</v>
      </c>
      <c r="T35" s="88">
        <v>4.380679289602619E-4</v>
      </c>
      <c r="U35" s="88">
        <v>4.3761382373608021E-4</v>
      </c>
      <c r="V35" s="88">
        <v>4.3728428606956427E-4</v>
      </c>
      <c r="W35" s="88">
        <v>4.3676208341619235E-4</v>
      </c>
      <c r="X35" s="88">
        <v>4.3641079058356913E-4</v>
      </c>
      <c r="Y35" s="88">
        <v>4.3601813064876686E-4</v>
      </c>
      <c r="Z35" s="88">
        <v>4.3568341275915397E-4</v>
      </c>
      <c r="AA35" s="88">
        <v>4.3535955435881782E-4</v>
      </c>
      <c r="AB35" s="88">
        <v>4.3509879831850481E-4</v>
      </c>
      <c r="AC35" s="88">
        <v>4.3470212020737582E-4</v>
      </c>
      <c r="AD35" s="88">
        <v>4.3438066023618842E-4</v>
      </c>
      <c r="AE35" s="88">
        <v>4.3404466716966903E-4</v>
      </c>
      <c r="AF35" s="88">
        <v>4.3370047683290603E-4</v>
      </c>
      <c r="AG35" s="88">
        <v>4.3334687418764364E-4</v>
      </c>
      <c r="AS35" s="80" t="s">
        <v>7</v>
      </c>
      <c r="AT35" s="80" t="s">
        <v>3</v>
      </c>
      <c r="AU35" s="104">
        <v>3.3039537831752443E-4</v>
      </c>
      <c r="AV35" s="104">
        <v>3.3247079907851041E-4</v>
      </c>
      <c r="AW35" s="104">
        <v>3.3608525156768267E-4</v>
      </c>
      <c r="AX35" s="104">
        <v>3.4140601212844754E-4</v>
      </c>
      <c r="AY35" s="104">
        <v>3.4682483192820804E-4</v>
      </c>
      <c r="AZ35" s="104">
        <v>3.5399117808755025E-4</v>
      </c>
      <c r="BA35" s="104">
        <v>3.5770234384308779E-4</v>
      </c>
      <c r="BB35" s="104">
        <v>3.6308195251352201E-4</v>
      </c>
      <c r="BC35" s="104">
        <v>3.6931237060169403E-4</v>
      </c>
      <c r="BD35" s="104">
        <v>3.7541688009215464E-4</v>
      </c>
      <c r="BE35" s="104">
        <v>3.8060604014518434E-4</v>
      </c>
      <c r="BF35" s="104">
        <v>3.8660972321779061E-4</v>
      </c>
      <c r="BG35" s="104">
        <v>3.926877010252523E-4</v>
      </c>
      <c r="BH35" s="104">
        <v>3.9870114016606978E-4</v>
      </c>
      <c r="BI35" s="104">
        <v>4.1235135875181372E-4</v>
      </c>
      <c r="BJ35" s="104">
        <v>4.2000791936622607E-4</v>
      </c>
      <c r="BK35" s="104">
        <v>4.2525292156963163E-4</v>
      </c>
      <c r="BL35" s="104">
        <v>4.2886235816476826E-4</v>
      </c>
      <c r="BM35" s="104">
        <v>4.3285917396080627E-4</v>
      </c>
      <c r="BN35" s="104">
        <v>4.3707582192698479E-4</v>
      </c>
      <c r="BO35" s="104">
        <v>4.3740782672530476E-4</v>
      </c>
      <c r="BP35" s="104">
        <v>4.3733077971452199E-4</v>
      </c>
      <c r="BQ35" s="104">
        <v>4.3727737730799265E-4</v>
      </c>
      <c r="BR35" s="104">
        <v>4.3826191917219735E-4</v>
      </c>
      <c r="BS35" s="104">
        <v>4.381057457924663E-4</v>
      </c>
      <c r="BT35" s="104">
        <v>4.3788374849786256E-4</v>
      </c>
      <c r="BU35" s="104">
        <v>4.3769898244799599E-4</v>
      </c>
      <c r="BV35" s="104">
        <v>4.3777480871824145E-4</v>
      </c>
      <c r="BW35" s="104">
        <v>4.3716325908544007E-4</v>
      </c>
      <c r="BX35" s="104">
        <v>4.363360192507078E-4</v>
      </c>
      <c r="BY35" s="104">
        <v>4.3573558513369061E-4</v>
      </c>
    </row>
    <row r="36" spans="1:77" s="79" customFormat="1">
      <c r="A36" s="80" t="s">
        <v>7</v>
      </c>
      <c r="B36" s="80" t="s">
        <v>4</v>
      </c>
      <c r="C36" s="88">
        <v>6.5738318568648571E-4</v>
      </c>
      <c r="D36" s="88">
        <v>6.7868209237387732E-4</v>
      </c>
      <c r="E36" s="88">
        <v>6.8605104499600824E-4</v>
      </c>
      <c r="F36" s="88">
        <v>6.8995200477364748E-4</v>
      </c>
      <c r="G36" s="88">
        <v>7.0255070116778152E-4</v>
      </c>
      <c r="H36" s="88">
        <v>7.3075494105914415E-4</v>
      </c>
      <c r="I36" s="88">
        <v>7.6511494750975708E-4</v>
      </c>
      <c r="J36" s="88">
        <v>7.6729530817545215E-4</v>
      </c>
      <c r="K36" s="88">
        <v>7.6615763729175437E-4</v>
      </c>
      <c r="L36" s="88">
        <v>7.6497534983816374E-4</v>
      </c>
      <c r="M36" s="88">
        <v>7.6434508106930723E-4</v>
      </c>
      <c r="N36" s="88">
        <v>7.6297468642330408E-4</v>
      </c>
      <c r="O36" s="88">
        <v>7.6220701719009081E-4</v>
      </c>
      <c r="P36" s="88">
        <v>7.6135115263870209E-4</v>
      </c>
      <c r="Q36" s="88">
        <v>7.6059039236971756E-4</v>
      </c>
      <c r="R36" s="88">
        <v>7.5941521982376113E-4</v>
      </c>
      <c r="S36" s="88">
        <v>7.5865921051893645E-4</v>
      </c>
      <c r="T36" s="88">
        <v>7.5779553890121924E-4</v>
      </c>
      <c r="U36" s="88">
        <v>7.5675471415846706E-4</v>
      </c>
      <c r="V36" s="88">
        <v>7.5542246426100047E-4</v>
      </c>
      <c r="W36" s="88">
        <v>7.5410270573479155E-4</v>
      </c>
      <c r="X36" s="88">
        <v>7.5263393803100167E-4</v>
      </c>
      <c r="Y36" s="88">
        <v>7.5087688624492623E-4</v>
      </c>
      <c r="Z36" s="88">
        <v>7.4906248631128583E-4</v>
      </c>
      <c r="AA36" s="88">
        <v>7.470071968170176E-4</v>
      </c>
      <c r="AB36" s="88">
        <v>7.4466971736164859E-4</v>
      </c>
      <c r="AC36" s="88">
        <v>7.4187742730834057E-4</v>
      </c>
      <c r="AD36" s="88">
        <v>7.3887113076972523E-4</v>
      </c>
      <c r="AE36" s="88">
        <v>7.3528955607294266E-4</v>
      </c>
      <c r="AF36" s="88">
        <v>7.3158063579575828E-4</v>
      </c>
      <c r="AG36" s="88">
        <v>7.2734242308217191E-4</v>
      </c>
      <c r="AS36" s="80" t="s">
        <v>7</v>
      </c>
      <c r="AT36" s="80" t="s">
        <v>4</v>
      </c>
      <c r="AU36" s="104">
        <v>5.1511255080264186E-4</v>
      </c>
      <c r="AV36" s="104">
        <v>5.2428092566616732E-4</v>
      </c>
      <c r="AW36" s="104">
        <v>5.3102064816912329E-4</v>
      </c>
      <c r="AX36" s="104">
        <v>5.3833911588692471E-4</v>
      </c>
      <c r="AY36" s="104">
        <v>5.5418108584188324E-4</v>
      </c>
      <c r="AZ36" s="104">
        <v>5.8181999979491409E-4</v>
      </c>
      <c r="BA36" s="104">
        <v>6.1507401996100622E-4</v>
      </c>
      <c r="BB36" s="104">
        <v>6.2764405946183748E-4</v>
      </c>
      <c r="BC36" s="104">
        <v>6.3817589517729746E-4</v>
      </c>
      <c r="BD36" s="104">
        <v>6.4869543049513468E-4</v>
      </c>
      <c r="BE36" s="104">
        <v>6.581047918396357E-4</v>
      </c>
      <c r="BF36" s="104">
        <v>6.6834810198910361E-4</v>
      </c>
      <c r="BG36" s="104">
        <v>6.7910400948621805E-4</v>
      </c>
      <c r="BH36" s="104">
        <v>6.8981170811608045E-4</v>
      </c>
      <c r="BI36" s="104">
        <v>7.1344718240657083E-4</v>
      </c>
      <c r="BJ36" s="104">
        <v>7.2661438980298719E-4</v>
      </c>
      <c r="BK36" s="104">
        <v>7.356760015799844E-4</v>
      </c>
      <c r="BL36" s="104">
        <v>7.4187120383651457E-4</v>
      </c>
      <c r="BM36" s="104">
        <v>7.4853261641737515E-4</v>
      </c>
      <c r="BN36" s="104">
        <v>7.5506233584725639E-4</v>
      </c>
      <c r="BO36" s="104">
        <v>7.5521763030150985E-4</v>
      </c>
      <c r="BP36" s="104">
        <v>7.5422055105138291E-4</v>
      </c>
      <c r="BQ36" s="104">
        <v>7.5304546398064301E-4</v>
      </c>
      <c r="BR36" s="104">
        <v>7.5349566500976337E-4</v>
      </c>
      <c r="BS36" s="104">
        <v>7.5171922103753558E-4</v>
      </c>
      <c r="BT36" s="104">
        <v>7.4943614758610189E-4</v>
      </c>
      <c r="BU36" s="104">
        <v>7.4699197436416847E-4</v>
      </c>
      <c r="BV36" s="104">
        <v>7.4464449629104302E-4</v>
      </c>
      <c r="BW36" s="104">
        <v>7.4057257931631681E-4</v>
      </c>
      <c r="BX36" s="104">
        <v>7.3602635790278052E-4</v>
      </c>
      <c r="BY36" s="104">
        <v>7.3135170735541761E-4</v>
      </c>
    </row>
    <row r="37" spans="1:77" s="79" customFormat="1">
      <c r="A37" s="80" t="s">
        <v>7</v>
      </c>
      <c r="B37" s="80" t="s">
        <v>5</v>
      </c>
      <c r="C37" s="88">
        <v>3.6368321172053488E-4</v>
      </c>
      <c r="D37" s="88">
        <v>3.7519786349243767E-4</v>
      </c>
      <c r="E37" s="88">
        <v>3.8292342231539014E-4</v>
      </c>
      <c r="F37" s="88">
        <v>3.8737442480929154E-4</v>
      </c>
      <c r="G37" s="88">
        <v>3.9018162646122461E-4</v>
      </c>
      <c r="H37" s="88">
        <v>3.9393486543226201E-4</v>
      </c>
      <c r="I37" s="88">
        <v>3.958081254319439E-4</v>
      </c>
      <c r="J37" s="88">
        <v>3.958068662698271E-4</v>
      </c>
      <c r="K37" s="88">
        <v>3.9568870081904033E-4</v>
      </c>
      <c r="L37" s="88">
        <v>3.9552372368166668E-4</v>
      </c>
      <c r="M37" s="88">
        <v>3.9593709557582721E-4</v>
      </c>
      <c r="N37" s="88">
        <v>3.9597127514076109E-4</v>
      </c>
      <c r="O37" s="88">
        <v>3.9568311316840501E-4</v>
      </c>
      <c r="P37" s="88">
        <v>3.9545023752148126E-4</v>
      </c>
      <c r="Q37" s="88">
        <v>3.9533735885442279E-4</v>
      </c>
      <c r="R37" s="88">
        <v>3.9487850361981201E-4</v>
      </c>
      <c r="S37" s="88">
        <v>3.9428117062173101E-4</v>
      </c>
      <c r="T37" s="88">
        <v>3.9378231845382995E-4</v>
      </c>
      <c r="U37" s="88">
        <v>3.9349649872249946E-4</v>
      </c>
      <c r="V37" s="88">
        <v>3.9297415036491852E-4</v>
      </c>
      <c r="W37" s="88">
        <v>3.9250688719174123E-4</v>
      </c>
      <c r="X37" s="88">
        <v>3.9211185181415524E-4</v>
      </c>
      <c r="Y37" s="88">
        <v>3.9168760952964436E-4</v>
      </c>
      <c r="Z37" s="88">
        <v>3.9122731880395569E-4</v>
      </c>
      <c r="AA37" s="88">
        <v>3.9085142797907205E-4</v>
      </c>
      <c r="AB37" s="88">
        <v>3.9051216876031034E-4</v>
      </c>
      <c r="AC37" s="88">
        <v>3.9011492927727893E-4</v>
      </c>
      <c r="AD37" s="88">
        <v>3.8968023550283847E-4</v>
      </c>
      <c r="AE37" s="88">
        <v>3.8920742031412479E-4</v>
      </c>
      <c r="AF37" s="88">
        <v>3.8876188063600889E-4</v>
      </c>
      <c r="AG37" s="88">
        <v>3.883715712735463E-4</v>
      </c>
      <c r="AS37" s="80" t="s">
        <v>7</v>
      </c>
      <c r="AT37" s="80" t="s">
        <v>5</v>
      </c>
      <c r="AU37" s="104">
        <v>2.8497502058533896E-4</v>
      </c>
      <c r="AV37" s="104">
        <v>2.898398018603075E-4</v>
      </c>
      <c r="AW37" s="104">
        <v>2.9639229529668671E-4</v>
      </c>
      <c r="AX37" s="104">
        <v>3.0225117678650028E-4</v>
      </c>
      <c r="AY37" s="104">
        <v>3.0778031687736323E-4</v>
      </c>
      <c r="AZ37" s="104">
        <v>3.1364712087038462E-4</v>
      </c>
      <c r="BA37" s="104">
        <v>3.1818917619505965E-4</v>
      </c>
      <c r="BB37" s="104">
        <v>3.2376820979030025E-4</v>
      </c>
      <c r="BC37" s="104">
        <v>3.2959142944700965E-4</v>
      </c>
      <c r="BD37" s="104">
        <v>3.3540222212257912E-4</v>
      </c>
      <c r="BE37" s="104">
        <v>3.4090374402748674E-4</v>
      </c>
      <c r="BF37" s="104">
        <v>3.4686163891380382E-4</v>
      </c>
      <c r="BG37" s="104">
        <v>3.5254200312831522E-4</v>
      </c>
      <c r="BH37" s="104">
        <v>3.582922320064483E-4</v>
      </c>
      <c r="BI37" s="104">
        <v>3.7083340468707854E-4</v>
      </c>
      <c r="BJ37" s="104">
        <v>3.7782282401531729E-4</v>
      </c>
      <c r="BK37" s="104">
        <v>3.8233661580785696E-4</v>
      </c>
      <c r="BL37" s="104">
        <v>3.8550736662354158E-4</v>
      </c>
      <c r="BM37" s="104">
        <v>3.8922118122167398E-4</v>
      </c>
      <c r="BN37" s="104">
        <v>3.9278680995063548E-4</v>
      </c>
      <c r="BO37" s="104">
        <v>3.9308720014886002E-4</v>
      </c>
      <c r="BP37" s="104">
        <v>3.9293845521070378E-4</v>
      </c>
      <c r="BQ37" s="104">
        <v>3.9281882697013573E-4</v>
      </c>
      <c r="BR37" s="104">
        <v>3.9354272058642249E-4</v>
      </c>
      <c r="BS37" s="104">
        <v>3.9331686794151E-4</v>
      </c>
      <c r="BT37" s="104">
        <v>3.930117319368427E-4</v>
      </c>
      <c r="BU37" s="104">
        <v>3.9280440477488073E-4</v>
      </c>
      <c r="BV37" s="104">
        <v>3.9272510536214313E-4</v>
      </c>
      <c r="BW37" s="104">
        <v>3.9200385857580093E-4</v>
      </c>
      <c r="BX37" s="104">
        <v>3.9112433694300379E-4</v>
      </c>
      <c r="BY37" s="104">
        <v>3.9051236766252144E-4</v>
      </c>
    </row>
    <row r="38" spans="1:77" s="79" customFormat="1">
      <c r="A38" s="80" t="s">
        <v>7</v>
      </c>
      <c r="B38" s="80" t="s">
        <v>6</v>
      </c>
      <c r="C38" s="88">
        <v>5.8794415231938754E-4</v>
      </c>
      <c r="D38" s="88">
        <v>5.859697075889746E-4</v>
      </c>
      <c r="E38" s="88">
        <v>5.8487716230241557E-4</v>
      </c>
      <c r="F38" s="88">
        <v>5.8450715864569842E-4</v>
      </c>
      <c r="G38" s="88">
        <v>5.8509864619692446E-4</v>
      </c>
      <c r="H38" s="88">
        <v>5.8547838832553585E-4</v>
      </c>
      <c r="I38" s="88">
        <v>5.8677369900367977E-4</v>
      </c>
      <c r="J38" s="88">
        <v>5.8555189724455374E-4</v>
      </c>
      <c r="K38" s="88">
        <v>5.848624993596127E-4</v>
      </c>
      <c r="L38" s="88">
        <v>5.8392369578135807E-4</v>
      </c>
      <c r="M38" s="88">
        <v>5.8323582222320433E-4</v>
      </c>
      <c r="N38" s="88">
        <v>5.8232846507614633E-4</v>
      </c>
      <c r="O38" s="88">
        <v>5.8140476063791701E-4</v>
      </c>
      <c r="P38" s="88">
        <v>5.8053415348023238E-4</v>
      </c>
      <c r="Q38" s="88">
        <v>5.7985999357189376E-4</v>
      </c>
      <c r="R38" s="88">
        <v>5.790672010289583E-4</v>
      </c>
      <c r="S38" s="88">
        <v>5.783038784646057E-4</v>
      </c>
      <c r="T38" s="88">
        <v>5.7772941074558763E-4</v>
      </c>
      <c r="U38" s="88">
        <v>5.7728789584792482E-4</v>
      </c>
      <c r="V38" s="88">
        <v>5.7687866477931793E-4</v>
      </c>
      <c r="W38" s="88">
        <v>5.7657581365796442E-4</v>
      </c>
      <c r="X38" s="88">
        <v>5.7638685408458411E-4</v>
      </c>
      <c r="Y38" s="88">
        <v>5.7622519119671751E-4</v>
      </c>
      <c r="Z38" s="88">
        <v>5.7612076801724784E-4</v>
      </c>
      <c r="AA38" s="88">
        <v>5.7610601336530144E-4</v>
      </c>
      <c r="AB38" s="88">
        <v>5.7616718513728532E-4</v>
      </c>
      <c r="AC38" s="88">
        <v>5.7619221096857649E-4</v>
      </c>
      <c r="AD38" s="88">
        <v>5.7620061572155568E-4</v>
      </c>
      <c r="AE38" s="88">
        <v>5.7622282038993897E-4</v>
      </c>
      <c r="AF38" s="88">
        <v>5.7625953419671364E-4</v>
      </c>
      <c r="AG38" s="88">
        <v>5.7635527402379559E-4</v>
      </c>
      <c r="AS38" s="80" t="s">
        <v>7</v>
      </c>
      <c r="AT38" s="80" t="s">
        <v>6</v>
      </c>
      <c r="AU38" s="104">
        <v>5.8732402773689196E-4</v>
      </c>
      <c r="AV38" s="104">
        <v>5.8732402773689196E-4</v>
      </c>
      <c r="AW38" s="104">
        <v>5.8732402773689196E-4</v>
      </c>
      <c r="AX38" s="104">
        <v>5.8732402773689196E-4</v>
      </c>
      <c r="AY38" s="104">
        <v>5.8732402773689196E-4</v>
      </c>
      <c r="AZ38" s="104">
        <v>5.8732402773689196E-4</v>
      </c>
      <c r="BA38" s="104">
        <v>5.8732402773689196E-4</v>
      </c>
      <c r="BB38" s="104">
        <v>5.8732402773689196E-4</v>
      </c>
      <c r="BC38" s="104">
        <v>5.8732402773689196E-4</v>
      </c>
      <c r="BD38" s="104">
        <v>5.8732402773689196E-4</v>
      </c>
      <c r="BE38" s="104">
        <v>5.8732402773689196E-4</v>
      </c>
      <c r="BF38" s="104">
        <v>5.8732402773689196E-4</v>
      </c>
      <c r="BG38" s="104">
        <v>5.8732402773689196E-4</v>
      </c>
      <c r="BH38" s="104">
        <v>5.8732402773689196E-4</v>
      </c>
      <c r="BI38" s="104">
        <v>5.8732402773689196E-4</v>
      </c>
      <c r="BJ38" s="104">
        <v>5.8732402773689196E-4</v>
      </c>
      <c r="BK38" s="104">
        <v>5.8732402773689196E-4</v>
      </c>
      <c r="BL38" s="104">
        <v>5.8732402773689196E-4</v>
      </c>
      <c r="BM38" s="104">
        <v>5.8732402773689196E-4</v>
      </c>
      <c r="BN38" s="104">
        <v>5.8732402773689196E-4</v>
      </c>
      <c r="BO38" s="104">
        <v>5.8732402773689196E-4</v>
      </c>
      <c r="BP38" s="104">
        <v>5.8732402773689196E-4</v>
      </c>
      <c r="BQ38" s="104">
        <v>5.8732402773689196E-4</v>
      </c>
      <c r="BR38" s="104">
        <v>5.8732402773689196E-4</v>
      </c>
      <c r="BS38" s="104">
        <v>5.8732402773689196E-4</v>
      </c>
      <c r="BT38" s="104">
        <v>5.8732402773689196E-4</v>
      </c>
      <c r="BU38" s="104">
        <v>5.8732402773689196E-4</v>
      </c>
      <c r="BV38" s="104">
        <v>5.8732402773689196E-4</v>
      </c>
      <c r="BW38" s="104">
        <v>5.8732402773689196E-4</v>
      </c>
      <c r="BX38" s="104">
        <v>5.8732402773689196E-4</v>
      </c>
      <c r="BY38" s="104">
        <v>5.8732402773689196E-4</v>
      </c>
    </row>
    <row r="39" spans="1:77" s="79" customFormat="1">
      <c r="A39" s="94" t="s">
        <v>172</v>
      </c>
      <c r="B39" s="93" t="s">
        <v>0</v>
      </c>
      <c r="C39" s="88">
        <v>1.3418728199415992E-4</v>
      </c>
      <c r="D39" s="88">
        <v>1.3640834056772384E-4</v>
      </c>
      <c r="E39" s="88">
        <v>1.3862939914128773E-4</v>
      </c>
      <c r="F39" s="88">
        <v>1.4085045771485165E-4</v>
      </c>
      <c r="G39" s="88">
        <v>1.4307151628841557E-4</v>
      </c>
      <c r="H39" s="88">
        <v>1.4529257486197946E-4</v>
      </c>
      <c r="I39" s="88">
        <v>1.4751363343554338E-4</v>
      </c>
      <c r="J39" s="88">
        <v>1.497346920091073E-4</v>
      </c>
      <c r="K39" s="88">
        <v>1.5195575058267119E-4</v>
      </c>
      <c r="L39" s="88">
        <v>1.5417680915623511E-4</v>
      </c>
      <c r="M39" s="88">
        <v>1.56397867729799E-4</v>
      </c>
      <c r="N39" s="88">
        <v>1.5861892630336292E-4</v>
      </c>
      <c r="O39" s="88">
        <v>1.6083998487692684E-4</v>
      </c>
      <c r="P39" s="88">
        <v>1.6306104345049073E-4</v>
      </c>
      <c r="Q39" s="88">
        <v>1.6528210202405464E-4</v>
      </c>
      <c r="R39" s="88">
        <v>1.6750316059761856E-4</v>
      </c>
      <c r="S39" s="88">
        <v>1.6972421917118245E-4</v>
      </c>
      <c r="T39" s="88">
        <v>1.7194527774474637E-4</v>
      </c>
      <c r="U39" s="88">
        <v>1.7416633631831029E-4</v>
      </c>
      <c r="V39" s="88">
        <v>1.7638739489187418E-4</v>
      </c>
      <c r="W39" s="88">
        <v>1.786084534654381E-4</v>
      </c>
      <c r="X39" s="88">
        <v>1.8082951203900199E-4</v>
      </c>
      <c r="Y39" s="88">
        <v>1.8305057061256591E-4</v>
      </c>
      <c r="Z39" s="88">
        <v>1.8527162918612983E-4</v>
      </c>
      <c r="AA39" s="88">
        <v>1.8749268775969375E-4</v>
      </c>
      <c r="AB39" s="88">
        <v>1.8971374633325764E-4</v>
      </c>
      <c r="AC39" s="88">
        <v>1.9193480490682156E-4</v>
      </c>
      <c r="AD39" s="88">
        <v>1.9415586348038545E-4</v>
      </c>
      <c r="AE39" s="88">
        <v>1.9637692205394937E-4</v>
      </c>
      <c r="AF39" s="88">
        <v>1.9859798062751328E-4</v>
      </c>
      <c r="AG39" s="88">
        <v>2.008190392010772E-4</v>
      </c>
      <c r="AS39" s="94" t="s">
        <v>172</v>
      </c>
      <c r="AT39" s="93" t="s">
        <v>0</v>
      </c>
      <c r="AU39" s="106">
        <v>1.2098850095054675E-4</v>
      </c>
      <c r="AV39" s="106">
        <v>1.2098850095054675E-4</v>
      </c>
      <c r="AW39" s="106">
        <v>1.2098850095054675E-4</v>
      </c>
      <c r="AX39" s="106">
        <v>1.2098850095054675E-4</v>
      </c>
      <c r="AY39" s="106">
        <v>1.2098850095054675E-4</v>
      </c>
      <c r="AZ39" s="106">
        <v>1.2098850095054675E-4</v>
      </c>
      <c r="BA39" s="106">
        <v>1.2098850095054675E-4</v>
      </c>
      <c r="BB39" s="106">
        <v>1.2098850095054675E-4</v>
      </c>
      <c r="BC39" s="106">
        <v>1.2098850095054675E-4</v>
      </c>
      <c r="BD39" s="106">
        <v>1.2098850095054675E-4</v>
      </c>
      <c r="BE39" s="106">
        <v>1.2098850095054675E-4</v>
      </c>
      <c r="BF39" s="106">
        <v>1.2098850095054675E-4</v>
      </c>
      <c r="BG39" s="106">
        <v>1.2098850095054675E-4</v>
      </c>
      <c r="BH39" s="106">
        <v>1.2098850095054675E-4</v>
      </c>
      <c r="BI39" s="106">
        <v>1.2098850095054675E-4</v>
      </c>
      <c r="BJ39" s="106">
        <v>1.2098850095054675E-4</v>
      </c>
      <c r="BK39" s="106">
        <v>1.2098850095054675E-4</v>
      </c>
      <c r="BL39" s="106">
        <v>1.2098850095054675E-4</v>
      </c>
      <c r="BM39" s="106">
        <v>1.2098850095054675E-4</v>
      </c>
      <c r="BN39" s="106">
        <v>1.2098850095054675E-4</v>
      </c>
      <c r="BO39" s="106">
        <v>1.2098850095054675E-4</v>
      </c>
      <c r="BP39" s="106">
        <v>1.2098850095054675E-4</v>
      </c>
      <c r="BQ39" s="106">
        <v>1.2098850095054675E-4</v>
      </c>
      <c r="BR39" s="106">
        <v>1.2098850095054675E-4</v>
      </c>
      <c r="BS39" s="106">
        <v>1.2098850095054675E-4</v>
      </c>
      <c r="BT39" s="106">
        <v>1.2098850095054675E-4</v>
      </c>
      <c r="BU39" s="106">
        <v>1.2098850095054675E-4</v>
      </c>
      <c r="BV39" s="106">
        <v>1.2098850095054675E-4</v>
      </c>
      <c r="BW39" s="106">
        <v>1.2098850095054675E-4</v>
      </c>
      <c r="BX39" s="106">
        <v>1.2098850095054675E-4</v>
      </c>
      <c r="BY39" s="106">
        <v>1.2098850095054675E-4</v>
      </c>
    </row>
    <row r="40" spans="1:77" s="79" customFormat="1">
      <c r="A40" s="94" t="s">
        <v>172</v>
      </c>
      <c r="B40" s="93" t="s">
        <v>1</v>
      </c>
      <c r="C40" s="88">
        <v>7.6006288669010344E-5</v>
      </c>
      <c r="D40" s="88">
        <v>7.6080376741914172E-5</v>
      </c>
      <c r="E40" s="88">
        <v>7.5743043666375457E-5</v>
      </c>
      <c r="F40" s="88">
        <v>7.5724277835314714E-5</v>
      </c>
      <c r="G40" s="88">
        <v>7.5855615749214229E-5</v>
      </c>
      <c r="H40" s="88">
        <v>7.6274191346832132E-5</v>
      </c>
      <c r="I40" s="88">
        <v>7.664460235057268E-5</v>
      </c>
      <c r="J40" s="88">
        <v>7.6861170255864997E-5</v>
      </c>
      <c r="K40" s="88">
        <v>7.6261937953287745E-5</v>
      </c>
      <c r="L40" s="88">
        <v>7.6089615966585825E-5</v>
      </c>
      <c r="M40" s="88">
        <v>7.5843506963502549E-5</v>
      </c>
      <c r="N40" s="88">
        <v>7.5469291426432186E-5</v>
      </c>
      <c r="O40" s="88">
        <v>7.4950369589322721E-5</v>
      </c>
      <c r="P40" s="88">
        <v>7.4315905351409709E-5</v>
      </c>
      <c r="Q40" s="88">
        <v>7.3756483653024548E-5</v>
      </c>
      <c r="R40" s="88">
        <v>7.3125173956256506E-5</v>
      </c>
      <c r="S40" s="88">
        <v>7.2690935039744075E-5</v>
      </c>
      <c r="T40" s="88">
        <v>7.2177151906125642E-5</v>
      </c>
      <c r="U40" s="88">
        <v>7.1871648297494589E-5</v>
      </c>
      <c r="V40" s="88">
        <v>7.1640208537458242E-5</v>
      </c>
      <c r="W40" s="88">
        <v>7.1448077325544755E-5</v>
      </c>
      <c r="X40" s="88">
        <v>7.1284562722858101E-5</v>
      </c>
      <c r="Y40" s="88">
        <v>7.1121073609261765E-5</v>
      </c>
      <c r="Z40" s="88">
        <v>7.0997642281631361E-5</v>
      </c>
      <c r="AA40" s="88">
        <v>7.0894291213070466E-5</v>
      </c>
      <c r="AB40" s="88">
        <v>7.0792139726689904E-5</v>
      </c>
      <c r="AC40" s="88">
        <v>7.0714033031888464E-5</v>
      </c>
      <c r="AD40" s="88">
        <v>7.0561603706842998E-5</v>
      </c>
      <c r="AE40" s="88">
        <v>7.0407765905464056E-5</v>
      </c>
      <c r="AF40" s="88">
        <v>7.0265570249012377E-5</v>
      </c>
      <c r="AG40" s="88">
        <v>7.0125408470328278E-5</v>
      </c>
      <c r="AS40" s="94" t="s">
        <v>172</v>
      </c>
      <c r="AT40" s="93" t="s">
        <v>1</v>
      </c>
      <c r="AU40" s="106">
        <v>6.8530242152742244E-5</v>
      </c>
      <c r="AV40" s="106">
        <v>6.8530242152742244E-5</v>
      </c>
      <c r="AW40" s="106">
        <v>6.8530242152742244E-5</v>
      </c>
      <c r="AX40" s="106">
        <v>6.8530242152742244E-5</v>
      </c>
      <c r="AY40" s="106">
        <v>6.8530242152742244E-5</v>
      </c>
      <c r="AZ40" s="106">
        <v>6.8530242152742244E-5</v>
      </c>
      <c r="BA40" s="106">
        <v>6.8530242152742244E-5</v>
      </c>
      <c r="BB40" s="106">
        <v>6.8530242152742244E-5</v>
      </c>
      <c r="BC40" s="106">
        <v>6.8530242152742244E-5</v>
      </c>
      <c r="BD40" s="106">
        <v>6.8530242152742244E-5</v>
      </c>
      <c r="BE40" s="106">
        <v>6.8530242152742244E-5</v>
      </c>
      <c r="BF40" s="106">
        <v>6.8530242152742244E-5</v>
      </c>
      <c r="BG40" s="106">
        <v>6.8530242152742244E-5</v>
      </c>
      <c r="BH40" s="106">
        <v>6.8530242152742244E-5</v>
      </c>
      <c r="BI40" s="106">
        <v>6.8530242152742244E-5</v>
      </c>
      <c r="BJ40" s="106">
        <v>6.8530242152742244E-5</v>
      </c>
      <c r="BK40" s="106">
        <v>6.8530242152742244E-5</v>
      </c>
      <c r="BL40" s="106">
        <v>6.8530242152742244E-5</v>
      </c>
      <c r="BM40" s="106">
        <v>6.8530242152742244E-5</v>
      </c>
      <c r="BN40" s="106">
        <v>6.8530242152742244E-5</v>
      </c>
      <c r="BO40" s="106">
        <v>6.8530242152742244E-5</v>
      </c>
      <c r="BP40" s="106">
        <v>6.8530242152742244E-5</v>
      </c>
      <c r="BQ40" s="106">
        <v>6.8530242152742244E-5</v>
      </c>
      <c r="BR40" s="106">
        <v>6.8530242152742244E-5</v>
      </c>
      <c r="BS40" s="106">
        <v>6.8530242152742244E-5</v>
      </c>
      <c r="BT40" s="106">
        <v>6.8530242152742244E-5</v>
      </c>
      <c r="BU40" s="106">
        <v>6.8530242152742244E-5</v>
      </c>
      <c r="BV40" s="106">
        <v>6.8530242152742244E-5</v>
      </c>
      <c r="BW40" s="106">
        <v>6.8530242152742244E-5</v>
      </c>
      <c r="BX40" s="106">
        <v>6.8530242152742244E-5</v>
      </c>
      <c r="BY40" s="106">
        <v>6.8530242152742244E-5</v>
      </c>
    </row>
    <row r="41" spans="1:77" s="79" customFormat="1">
      <c r="A41" s="94" t="s">
        <v>172</v>
      </c>
      <c r="B41" s="93" t="s">
        <v>2</v>
      </c>
      <c r="C41" s="88">
        <v>1.157863591831631E-4</v>
      </c>
      <c r="D41" s="88">
        <v>1.1589922337335911E-4</v>
      </c>
      <c r="E41" s="88">
        <v>1.1538533736033749E-4</v>
      </c>
      <c r="F41" s="88">
        <v>1.1535674989351573E-4</v>
      </c>
      <c r="G41" s="88">
        <v>1.1555682727052541E-4</v>
      </c>
      <c r="H41" s="88">
        <v>1.1619447640903485E-4</v>
      </c>
      <c r="I41" s="88">
        <v>1.1675875263243092E-4</v>
      </c>
      <c r="J41" s="88">
        <v>1.170886675606406E-4</v>
      </c>
      <c r="K41" s="88">
        <v>1.1617580985063572E-4</v>
      </c>
      <c r="L41" s="88">
        <v>1.1591329821118029E-4</v>
      </c>
      <c r="M41" s="88">
        <v>1.1553838100461461E-4</v>
      </c>
      <c r="N41" s="88">
        <v>1.1496830903628264E-4</v>
      </c>
      <c r="O41" s="88">
        <v>1.1417779457660161E-4</v>
      </c>
      <c r="P41" s="88">
        <v>1.1321126528769265E-4</v>
      </c>
      <c r="Q41" s="88">
        <v>1.1235905420307894E-4</v>
      </c>
      <c r="R41" s="88">
        <v>1.113973304748738E-4</v>
      </c>
      <c r="S41" s="88">
        <v>1.1073582017040977E-4</v>
      </c>
      <c r="T41" s="88">
        <v>1.099531339020346E-4</v>
      </c>
      <c r="U41" s="88">
        <v>1.0948773622007766E-4</v>
      </c>
      <c r="V41" s="88">
        <v>1.0913516582552083E-4</v>
      </c>
      <c r="W41" s="88">
        <v>1.0884247723484658E-4</v>
      </c>
      <c r="X41" s="88">
        <v>1.085933825763662E-4</v>
      </c>
      <c r="Y41" s="88">
        <v>1.083443267474224E-4</v>
      </c>
      <c r="Z41" s="88">
        <v>1.0815629409531245E-4</v>
      </c>
      <c r="AA41" s="88">
        <v>1.0799885128162017E-4</v>
      </c>
      <c r="AB41" s="88">
        <v>1.078432358858381E-4</v>
      </c>
      <c r="AC41" s="88">
        <v>1.0772424981274788E-4</v>
      </c>
      <c r="AD41" s="88">
        <v>1.0749204222981193E-4</v>
      </c>
      <c r="AE41" s="88">
        <v>1.0725768900406794E-4</v>
      </c>
      <c r="AF41" s="88">
        <v>1.0704107117361582E-4</v>
      </c>
      <c r="AG41" s="88">
        <v>1.0682755170917861E-4</v>
      </c>
      <c r="AS41" s="94" t="s">
        <v>172</v>
      </c>
      <c r="AT41" s="93" t="s">
        <v>2</v>
      </c>
      <c r="AU41" s="106">
        <v>1.043975093608511E-4</v>
      </c>
      <c r="AV41" s="106">
        <v>1.043975093608511E-4</v>
      </c>
      <c r="AW41" s="106">
        <v>1.043975093608511E-4</v>
      </c>
      <c r="AX41" s="106">
        <v>1.043975093608511E-4</v>
      </c>
      <c r="AY41" s="106">
        <v>1.043975093608511E-4</v>
      </c>
      <c r="AZ41" s="106">
        <v>1.043975093608511E-4</v>
      </c>
      <c r="BA41" s="106">
        <v>1.043975093608511E-4</v>
      </c>
      <c r="BB41" s="106">
        <v>1.043975093608511E-4</v>
      </c>
      <c r="BC41" s="106">
        <v>1.043975093608511E-4</v>
      </c>
      <c r="BD41" s="106">
        <v>1.043975093608511E-4</v>
      </c>
      <c r="BE41" s="106">
        <v>1.043975093608511E-4</v>
      </c>
      <c r="BF41" s="106">
        <v>1.043975093608511E-4</v>
      </c>
      <c r="BG41" s="106">
        <v>1.043975093608511E-4</v>
      </c>
      <c r="BH41" s="106">
        <v>1.043975093608511E-4</v>
      </c>
      <c r="BI41" s="106">
        <v>1.043975093608511E-4</v>
      </c>
      <c r="BJ41" s="106">
        <v>1.043975093608511E-4</v>
      </c>
      <c r="BK41" s="106">
        <v>1.043975093608511E-4</v>
      </c>
      <c r="BL41" s="106">
        <v>1.043975093608511E-4</v>
      </c>
      <c r="BM41" s="106">
        <v>1.043975093608511E-4</v>
      </c>
      <c r="BN41" s="106">
        <v>1.043975093608511E-4</v>
      </c>
      <c r="BO41" s="106">
        <v>1.043975093608511E-4</v>
      </c>
      <c r="BP41" s="106">
        <v>1.043975093608511E-4</v>
      </c>
      <c r="BQ41" s="106">
        <v>1.043975093608511E-4</v>
      </c>
      <c r="BR41" s="106">
        <v>1.043975093608511E-4</v>
      </c>
      <c r="BS41" s="106">
        <v>1.043975093608511E-4</v>
      </c>
      <c r="BT41" s="106">
        <v>1.043975093608511E-4</v>
      </c>
      <c r="BU41" s="106">
        <v>1.043975093608511E-4</v>
      </c>
      <c r="BV41" s="106">
        <v>1.043975093608511E-4</v>
      </c>
      <c r="BW41" s="106">
        <v>1.043975093608511E-4</v>
      </c>
      <c r="BX41" s="106">
        <v>1.043975093608511E-4</v>
      </c>
      <c r="BY41" s="106">
        <v>1.043975093608511E-4</v>
      </c>
    </row>
    <row r="42" spans="1:77" s="79" customFormat="1">
      <c r="A42" s="94" t="s">
        <v>172</v>
      </c>
      <c r="B42" s="93" t="s">
        <v>3</v>
      </c>
      <c r="C42" s="88">
        <v>8.201551487503343E-5</v>
      </c>
      <c r="D42" s="88">
        <v>8.2095460515739128E-5</v>
      </c>
      <c r="E42" s="88">
        <v>8.1731457137082305E-5</v>
      </c>
      <c r="F42" s="88">
        <v>8.171120763768617E-5</v>
      </c>
      <c r="G42" s="88">
        <v>8.1852929419129673E-5</v>
      </c>
      <c r="H42" s="88">
        <v>8.2304598534329538E-5</v>
      </c>
      <c r="I42" s="88">
        <v>8.2704295055751004E-5</v>
      </c>
      <c r="J42" s="88">
        <v>8.2937985301242487E-5</v>
      </c>
      <c r="K42" s="88">
        <v>8.2291376360242263E-5</v>
      </c>
      <c r="L42" s="88">
        <v>8.2105430214059649E-5</v>
      </c>
      <c r="M42" s="88">
        <v>8.1839863285891951E-5</v>
      </c>
      <c r="N42" s="88">
        <v>8.1436061436275037E-5</v>
      </c>
      <c r="O42" s="88">
        <v>8.0876112484738039E-5</v>
      </c>
      <c r="P42" s="88">
        <v>8.0191486093245156E-5</v>
      </c>
      <c r="Q42" s="88">
        <v>7.9587835271335844E-5</v>
      </c>
      <c r="R42" s="88">
        <v>7.8906612826025961E-5</v>
      </c>
      <c r="S42" s="88">
        <v>7.8438042015107454E-5</v>
      </c>
      <c r="T42" s="88">
        <v>7.7883638044387005E-5</v>
      </c>
      <c r="U42" s="88">
        <v>7.7553980641074374E-5</v>
      </c>
      <c r="V42" s="88">
        <v>7.7304242738930563E-5</v>
      </c>
      <c r="W42" s="88">
        <v>7.7096921206139103E-5</v>
      </c>
      <c r="X42" s="88">
        <v>7.6920478775337981E-5</v>
      </c>
      <c r="Y42" s="88">
        <v>7.6744063848851346E-5</v>
      </c>
      <c r="Z42" s="88">
        <v>7.6610873765970154E-5</v>
      </c>
      <c r="AA42" s="88">
        <v>7.6499351532095263E-5</v>
      </c>
      <c r="AB42" s="88">
        <v>7.638912372203555E-5</v>
      </c>
      <c r="AC42" s="88">
        <v>7.6304841738248364E-5</v>
      </c>
      <c r="AD42" s="88">
        <v>7.6140361011790326E-5</v>
      </c>
      <c r="AE42" s="88">
        <v>7.5974360451727698E-5</v>
      </c>
      <c r="AF42" s="88">
        <v>7.5820922490460257E-5</v>
      </c>
      <c r="AG42" s="88">
        <v>7.5669679209859657E-5</v>
      </c>
      <c r="AS42" s="94" t="s">
        <v>172</v>
      </c>
      <c r="AT42" s="93" t="s">
        <v>3</v>
      </c>
      <c r="AU42" s="106">
        <v>7.3948395495852042E-5</v>
      </c>
      <c r="AV42" s="106">
        <v>7.3948395495852042E-5</v>
      </c>
      <c r="AW42" s="106">
        <v>7.3948395495852042E-5</v>
      </c>
      <c r="AX42" s="106">
        <v>7.3948395495852042E-5</v>
      </c>
      <c r="AY42" s="106">
        <v>7.3948395495852042E-5</v>
      </c>
      <c r="AZ42" s="106">
        <v>7.3948395495852042E-5</v>
      </c>
      <c r="BA42" s="106">
        <v>7.3948395495852042E-5</v>
      </c>
      <c r="BB42" s="106">
        <v>7.3948395495852042E-5</v>
      </c>
      <c r="BC42" s="106">
        <v>7.3948395495852042E-5</v>
      </c>
      <c r="BD42" s="106">
        <v>7.3948395495852042E-5</v>
      </c>
      <c r="BE42" s="106">
        <v>7.3948395495852042E-5</v>
      </c>
      <c r="BF42" s="106">
        <v>7.3948395495852042E-5</v>
      </c>
      <c r="BG42" s="106">
        <v>7.3948395495852042E-5</v>
      </c>
      <c r="BH42" s="106">
        <v>7.3948395495852042E-5</v>
      </c>
      <c r="BI42" s="106">
        <v>7.3948395495852042E-5</v>
      </c>
      <c r="BJ42" s="106">
        <v>7.3948395495852042E-5</v>
      </c>
      <c r="BK42" s="106">
        <v>7.3948395495852042E-5</v>
      </c>
      <c r="BL42" s="106">
        <v>7.3948395495852042E-5</v>
      </c>
      <c r="BM42" s="106">
        <v>7.3948395495852042E-5</v>
      </c>
      <c r="BN42" s="106">
        <v>7.3948395495852042E-5</v>
      </c>
      <c r="BO42" s="106">
        <v>7.3948395495852042E-5</v>
      </c>
      <c r="BP42" s="106">
        <v>7.3948395495852042E-5</v>
      </c>
      <c r="BQ42" s="106">
        <v>7.3948395495852042E-5</v>
      </c>
      <c r="BR42" s="106">
        <v>7.3948395495852042E-5</v>
      </c>
      <c r="BS42" s="106">
        <v>7.3948395495852042E-5</v>
      </c>
      <c r="BT42" s="106">
        <v>7.3948395495852042E-5</v>
      </c>
      <c r="BU42" s="106">
        <v>7.3948395495852042E-5</v>
      </c>
      <c r="BV42" s="106">
        <v>7.3948395495852042E-5</v>
      </c>
      <c r="BW42" s="106">
        <v>7.3948395495852042E-5</v>
      </c>
      <c r="BX42" s="106">
        <v>7.3948395495852042E-5</v>
      </c>
      <c r="BY42" s="106">
        <v>7.3948395495852042E-5</v>
      </c>
    </row>
    <row r="43" spans="1:77" s="79" customFormat="1">
      <c r="A43" s="94" t="s">
        <v>172</v>
      </c>
      <c r="B43" s="93" t="s">
        <v>4</v>
      </c>
      <c r="C43" s="88">
        <v>1.2590686672921136E-4</v>
      </c>
      <c r="D43" s="88">
        <v>1.2717923783025971E-4</v>
      </c>
      <c r="E43" s="88">
        <v>1.2816957133986013E-4</v>
      </c>
      <c r="F43" s="88">
        <v>1.2937828919525049E-4</v>
      </c>
      <c r="G43" s="88">
        <v>1.30689906230365E-4</v>
      </c>
      <c r="H43" s="88">
        <v>1.3219843055815438E-4</v>
      </c>
      <c r="I43" s="88">
        <v>1.3367393707414276E-4</v>
      </c>
      <c r="J43" s="88">
        <v>1.3504398100729726E-4</v>
      </c>
      <c r="K43" s="88">
        <v>1.3585477725325522E-4</v>
      </c>
      <c r="L43" s="88">
        <v>1.3695822923096045E-4</v>
      </c>
      <c r="M43" s="88">
        <v>1.3801109870346603E-4</v>
      </c>
      <c r="N43" s="88">
        <v>1.389761485331768E-4</v>
      </c>
      <c r="O43" s="88">
        <v>1.3984199924178047E-4</v>
      </c>
      <c r="P43" s="88">
        <v>1.4062864327723159E-4</v>
      </c>
      <c r="Q43" s="88">
        <v>1.414667305046156E-4</v>
      </c>
      <c r="R43" s="88">
        <v>1.4225553704238342E-4</v>
      </c>
      <c r="S43" s="88">
        <v>1.4317943962083475E-4</v>
      </c>
      <c r="T43" s="88">
        <v>1.4404881301552608E-4</v>
      </c>
      <c r="U43" s="88">
        <v>1.4506096627410562E-4</v>
      </c>
      <c r="V43" s="88">
        <v>1.4612389181201517E-4</v>
      </c>
      <c r="W43" s="88">
        <v>1.4721376416167192E-4</v>
      </c>
      <c r="X43" s="88">
        <v>1.483232537808159E-4</v>
      </c>
      <c r="Y43" s="88">
        <v>1.4943276087325133E-4</v>
      </c>
      <c r="Z43" s="88">
        <v>1.5056972839526199E-4</v>
      </c>
      <c r="AA43" s="88">
        <v>1.5172046134456063E-4</v>
      </c>
      <c r="AB43" s="88">
        <v>1.5287201663191885E-4</v>
      </c>
      <c r="AC43" s="88">
        <v>1.5404005511448842E-4</v>
      </c>
      <c r="AD43" s="88">
        <v>1.5515714391762736E-4</v>
      </c>
      <c r="AE43" s="88">
        <v>1.5627326718150274E-4</v>
      </c>
      <c r="AF43" s="88">
        <v>1.5739737137325944E-4</v>
      </c>
      <c r="AG43" s="88">
        <v>1.5852286982972284E-4</v>
      </c>
      <c r="AS43" s="94" t="s">
        <v>172</v>
      </c>
      <c r="AT43" s="93" t="s">
        <v>4</v>
      </c>
      <c r="AU43" s="106">
        <v>2.3149219108236567E-4</v>
      </c>
      <c r="AV43" s="106">
        <v>2.3149219108236567E-4</v>
      </c>
      <c r="AW43" s="106">
        <v>2.3149219108236567E-4</v>
      </c>
      <c r="AX43" s="106">
        <v>2.3149219108236567E-4</v>
      </c>
      <c r="AY43" s="106">
        <v>2.3149219108236567E-4</v>
      </c>
      <c r="AZ43" s="106">
        <v>2.3149219108236567E-4</v>
      </c>
      <c r="BA43" s="106">
        <v>2.3149219108236567E-4</v>
      </c>
      <c r="BB43" s="106">
        <v>2.3149219108236567E-4</v>
      </c>
      <c r="BC43" s="106">
        <v>2.3149219108236567E-4</v>
      </c>
      <c r="BD43" s="106">
        <v>2.3149219108236567E-4</v>
      </c>
      <c r="BE43" s="106">
        <v>2.3149219108236567E-4</v>
      </c>
      <c r="BF43" s="106">
        <v>2.3149219108236567E-4</v>
      </c>
      <c r="BG43" s="106">
        <v>2.3149219108236567E-4</v>
      </c>
      <c r="BH43" s="106">
        <v>2.3149219108236567E-4</v>
      </c>
      <c r="BI43" s="106">
        <v>2.3149219108236567E-4</v>
      </c>
      <c r="BJ43" s="106">
        <v>2.3149219108236567E-4</v>
      </c>
      <c r="BK43" s="106">
        <v>2.3149219108236567E-4</v>
      </c>
      <c r="BL43" s="106">
        <v>2.3149219108236567E-4</v>
      </c>
      <c r="BM43" s="106">
        <v>2.3149219108236567E-4</v>
      </c>
      <c r="BN43" s="106">
        <v>2.3149219108236567E-4</v>
      </c>
      <c r="BO43" s="106">
        <v>2.3149219108236567E-4</v>
      </c>
      <c r="BP43" s="106">
        <v>2.3149219108236567E-4</v>
      </c>
      <c r="BQ43" s="106">
        <v>2.3149219108236567E-4</v>
      </c>
      <c r="BR43" s="106">
        <v>2.3149219108236567E-4</v>
      </c>
      <c r="BS43" s="106">
        <v>2.3149219108236567E-4</v>
      </c>
      <c r="BT43" s="106">
        <v>2.3149219108236567E-4</v>
      </c>
      <c r="BU43" s="106">
        <v>2.3149219108236567E-4</v>
      </c>
      <c r="BV43" s="106">
        <v>2.3149219108236567E-4</v>
      </c>
      <c r="BW43" s="106">
        <v>2.3149219108236567E-4</v>
      </c>
      <c r="BX43" s="106">
        <v>2.3149219108236567E-4</v>
      </c>
      <c r="BY43" s="106">
        <v>2.3149219108236567E-4</v>
      </c>
    </row>
    <row r="44" spans="1:77" s="79" customFormat="1">
      <c r="A44" s="94" t="s">
        <v>172</v>
      </c>
      <c r="B44" s="93" t="s">
        <v>5</v>
      </c>
      <c r="C44" s="88">
        <v>4.4583709051118848E-5</v>
      </c>
      <c r="D44" s="88">
        <v>4.4627167574674539E-5</v>
      </c>
      <c r="E44" s="88">
        <v>4.4429295004437204E-5</v>
      </c>
      <c r="F44" s="88">
        <v>4.4418287358007338E-5</v>
      </c>
      <c r="G44" s="88">
        <v>4.4495327448284301E-5</v>
      </c>
      <c r="H44" s="88">
        <v>4.4740855193249741E-5</v>
      </c>
      <c r="I44" s="88">
        <v>4.4958130588605744E-5</v>
      </c>
      <c r="J44" s="88">
        <v>4.508516482022584E-5</v>
      </c>
      <c r="K44" s="88">
        <v>4.4733667607298132E-5</v>
      </c>
      <c r="L44" s="88">
        <v>4.4632587111818528E-5</v>
      </c>
      <c r="M44" s="88">
        <v>4.4488224686281508E-5</v>
      </c>
      <c r="N44" s="88">
        <v>4.4268717630756032E-5</v>
      </c>
      <c r="O44" s="88">
        <v>4.3964328867522117E-5</v>
      </c>
      <c r="P44" s="88">
        <v>4.3592165333664591E-5</v>
      </c>
      <c r="Q44" s="88">
        <v>4.3264020193644674E-5</v>
      </c>
      <c r="R44" s="88">
        <v>4.2893707048051865E-5</v>
      </c>
      <c r="S44" s="88">
        <v>4.2638991525803811E-5</v>
      </c>
      <c r="T44" s="88">
        <v>4.2337617019223595E-5</v>
      </c>
      <c r="U44" s="88">
        <v>4.2158414952660556E-5</v>
      </c>
      <c r="V44" s="88">
        <v>4.2022657200176995E-5</v>
      </c>
      <c r="W44" s="88">
        <v>4.1909957024946854E-5</v>
      </c>
      <c r="X44" s="88">
        <v>4.1814042757858543E-5</v>
      </c>
      <c r="Y44" s="88">
        <v>4.1718143442140791E-5</v>
      </c>
      <c r="Z44" s="88">
        <v>4.1645741191021392E-5</v>
      </c>
      <c r="AA44" s="88">
        <v>4.158511760247982E-5</v>
      </c>
      <c r="AB44" s="88">
        <v>4.1525197663910494E-5</v>
      </c>
      <c r="AC44" s="88">
        <v>4.1479381900281561E-5</v>
      </c>
      <c r="AD44" s="88">
        <v>4.1389970026636733E-5</v>
      </c>
      <c r="AE44" s="88">
        <v>4.1299731970051566E-5</v>
      </c>
      <c r="AF44" s="88">
        <v>4.121632295368475E-5</v>
      </c>
      <c r="AG44" s="88">
        <v>4.1134106967739804E-5</v>
      </c>
      <c r="AS44" s="94" t="s">
        <v>172</v>
      </c>
      <c r="AT44" s="93" t="s">
        <v>5</v>
      </c>
      <c r="AU44" s="106">
        <v>4.0198415563294249E-5</v>
      </c>
      <c r="AV44" s="106">
        <v>4.0198415563294249E-5</v>
      </c>
      <c r="AW44" s="106">
        <v>4.0198415563294249E-5</v>
      </c>
      <c r="AX44" s="106">
        <v>4.0198415563294249E-5</v>
      </c>
      <c r="AY44" s="106">
        <v>4.0198415563294249E-5</v>
      </c>
      <c r="AZ44" s="106">
        <v>4.0198415563294249E-5</v>
      </c>
      <c r="BA44" s="106">
        <v>4.0198415563294249E-5</v>
      </c>
      <c r="BB44" s="106">
        <v>4.0198415563294249E-5</v>
      </c>
      <c r="BC44" s="106">
        <v>4.0198415563294249E-5</v>
      </c>
      <c r="BD44" s="106">
        <v>4.0198415563294249E-5</v>
      </c>
      <c r="BE44" s="106">
        <v>4.0198415563294249E-5</v>
      </c>
      <c r="BF44" s="106">
        <v>4.0198415563294249E-5</v>
      </c>
      <c r="BG44" s="106">
        <v>4.0198415563294249E-5</v>
      </c>
      <c r="BH44" s="106">
        <v>4.0198415563294249E-5</v>
      </c>
      <c r="BI44" s="106">
        <v>4.0198415563294249E-5</v>
      </c>
      <c r="BJ44" s="106">
        <v>4.0198415563294249E-5</v>
      </c>
      <c r="BK44" s="106">
        <v>4.0198415563294249E-5</v>
      </c>
      <c r="BL44" s="106">
        <v>4.0198415563294249E-5</v>
      </c>
      <c r="BM44" s="106">
        <v>4.0198415563294249E-5</v>
      </c>
      <c r="BN44" s="106">
        <v>4.0198415563294249E-5</v>
      </c>
      <c r="BO44" s="106">
        <v>4.0198415563294249E-5</v>
      </c>
      <c r="BP44" s="106">
        <v>4.0198415563294249E-5</v>
      </c>
      <c r="BQ44" s="106">
        <v>4.0198415563294249E-5</v>
      </c>
      <c r="BR44" s="106">
        <v>4.0198415563294249E-5</v>
      </c>
      <c r="BS44" s="106">
        <v>4.0198415563294249E-5</v>
      </c>
      <c r="BT44" s="106">
        <v>4.0198415563294249E-5</v>
      </c>
      <c r="BU44" s="106">
        <v>4.0198415563294249E-5</v>
      </c>
      <c r="BV44" s="106">
        <v>4.0198415563294249E-5</v>
      </c>
      <c r="BW44" s="106">
        <v>4.0198415563294249E-5</v>
      </c>
      <c r="BX44" s="106">
        <v>4.0198415563294249E-5</v>
      </c>
      <c r="BY44" s="106">
        <v>4.0198415563294249E-5</v>
      </c>
    </row>
    <row r="45" spans="1:77" s="79" customFormat="1">
      <c r="A45" s="94" t="s">
        <v>172</v>
      </c>
      <c r="B45" s="93" t="s">
        <v>6</v>
      </c>
      <c r="C45" s="88">
        <v>2.4604654462510026E-4</v>
      </c>
      <c r="D45" s="88">
        <v>2.462863815472174E-4</v>
      </c>
      <c r="E45" s="88">
        <v>2.4519437141124688E-4</v>
      </c>
      <c r="F45" s="88">
        <v>2.4513362291305851E-4</v>
      </c>
      <c r="G45" s="88">
        <v>2.4555878825738899E-4</v>
      </c>
      <c r="H45" s="88">
        <v>2.4691379560298857E-4</v>
      </c>
      <c r="I45" s="88">
        <v>2.4811288516725301E-4</v>
      </c>
      <c r="J45" s="88">
        <v>2.4881395590372739E-4</v>
      </c>
      <c r="K45" s="88">
        <v>2.4687412908072675E-4</v>
      </c>
      <c r="L45" s="88">
        <v>2.4631629064217889E-4</v>
      </c>
      <c r="M45" s="88">
        <v>2.4551958985767581E-4</v>
      </c>
      <c r="N45" s="88">
        <v>2.4430818430882508E-4</v>
      </c>
      <c r="O45" s="88">
        <v>2.4262833745421412E-4</v>
      </c>
      <c r="P45" s="88">
        <v>2.4057445827973541E-4</v>
      </c>
      <c r="Q45" s="88">
        <v>2.3876350581400748E-4</v>
      </c>
      <c r="R45" s="88">
        <v>2.3671983847807786E-4</v>
      </c>
      <c r="S45" s="88">
        <v>2.3531412604532232E-4</v>
      </c>
      <c r="T45" s="88">
        <v>2.33650914133161E-4</v>
      </c>
      <c r="U45" s="88">
        <v>2.3266194192322309E-4</v>
      </c>
      <c r="V45" s="88">
        <v>2.3191272821679169E-4</v>
      </c>
      <c r="W45" s="88">
        <v>2.3129076361841732E-4</v>
      </c>
      <c r="X45" s="88">
        <v>2.3076143632601393E-4</v>
      </c>
      <c r="Y45" s="88">
        <v>2.3023219154655404E-4</v>
      </c>
      <c r="Z45" s="88">
        <v>2.2983262129791046E-4</v>
      </c>
      <c r="AA45" s="88">
        <v>2.2949805459628579E-4</v>
      </c>
      <c r="AB45" s="88">
        <v>2.2916737116610668E-4</v>
      </c>
      <c r="AC45" s="88">
        <v>2.2891452521474505E-4</v>
      </c>
      <c r="AD45" s="88">
        <v>2.2842108303537095E-4</v>
      </c>
      <c r="AE45" s="88">
        <v>2.2792308135518305E-4</v>
      </c>
      <c r="AF45" s="88">
        <v>2.2746276747138072E-4</v>
      </c>
      <c r="AG45" s="88">
        <v>2.2700903762957897E-4</v>
      </c>
      <c r="AS45" s="94" t="s">
        <v>172</v>
      </c>
      <c r="AT45" s="93" t="s">
        <v>6</v>
      </c>
      <c r="AU45" s="107">
        <v>2.0735934964818689E-3</v>
      </c>
      <c r="AV45" s="107">
        <v>2.0735934964818689E-3</v>
      </c>
      <c r="AW45" s="107">
        <v>2.0735934964818689E-3</v>
      </c>
      <c r="AX45" s="107">
        <v>2.0735934964818689E-3</v>
      </c>
      <c r="AY45" s="106">
        <v>2.0735934964818689E-3</v>
      </c>
      <c r="AZ45" s="106">
        <v>2.0735934964818689E-3</v>
      </c>
      <c r="BA45" s="106">
        <v>2.0735934964818689E-3</v>
      </c>
      <c r="BB45" s="106">
        <v>2.0735934964818689E-3</v>
      </c>
      <c r="BC45" s="106">
        <v>2.0735934964818689E-3</v>
      </c>
      <c r="BD45" s="106">
        <v>2.0735934964818689E-3</v>
      </c>
      <c r="BE45" s="106">
        <v>2.0735934964818689E-3</v>
      </c>
      <c r="BF45" s="106">
        <v>2.0735934964818689E-3</v>
      </c>
      <c r="BG45" s="106">
        <v>2.0735934964818689E-3</v>
      </c>
      <c r="BH45" s="106">
        <v>2.0735934964818689E-3</v>
      </c>
      <c r="BI45" s="106">
        <v>2.0735934964818689E-3</v>
      </c>
      <c r="BJ45" s="106">
        <v>2.0735934964818689E-3</v>
      </c>
      <c r="BK45" s="106">
        <v>2.0735934964818689E-3</v>
      </c>
      <c r="BL45" s="106">
        <v>2.0735934964818689E-3</v>
      </c>
      <c r="BM45" s="106">
        <v>2.0735934964818689E-3</v>
      </c>
      <c r="BN45" s="106">
        <v>2.0735934964818689E-3</v>
      </c>
      <c r="BO45" s="106">
        <v>2.0735934964818689E-3</v>
      </c>
      <c r="BP45" s="106">
        <v>2.0735934964818689E-3</v>
      </c>
      <c r="BQ45" s="106">
        <v>2.0735934964818689E-3</v>
      </c>
      <c r="BR45" s="106">
        <v>2.0735934964818689E-3</v>
      </c>
      <c r="BS45" s="106">
        <v>2.0735934964818689E-3</v>
      </c>
      <c r="BT45" s="106">
        <v>2.0735934964818689E-3</v>
      </c>
      <c r="BU45" s="106">
        <v>2.0735934964818689E-3</v>
      </c>
      <c r="BV45" s="106">
        <v>2.0735934964818689E-3</v>
      </c>
      <c r="BW45" s="106">
        <v>2.0735934964818689E-3</v>
      </c>
      <c r="BX45" s="106">
        <v>2.0735934964818689E-3</v>
      </c>
      <c r="BY45" s="106">
        <v>2.0735934964818689E-3</v>
      </c>
    </row>
    <row r="46" spans="1:77" s="79" customFormat="1">
      <c r="A46" s="92" t="s">
        <v>9</v>
      </c>
      <c r="B46" s="91" t="s">
        <v>0</v>
      </c>
      <c r="C46" s="79">
        <v>3.1663477151009402E-3</v>
      </c>
      <c r="D46" s="79">
        <v>4.4079595093891597E-3</v>
      </c>
      <c r="E46" s="79">
        <v>4.4499552617472604E-3</v>
      </c>
      <c r="F46" s="79">
        <v>4.5052438778823926E-3</v>
      </c>
      <c r="G46" s="79">
        <v>4.5727808524734324E-3</v>
      </c>
      <c r="H46" s="79">
        <v>4.6568996641535541E-3</v>
      </c>
      <c r="I46" s="79">
        <v>4.7577561904264291E-3</v>
      </c>
      <c r="J46" s="79">
        <v>4.8608689490301296E-3</v>
      </c>
      <c r="K46" s="79">
        <v>4.9072532203259349E-3</v>
      </c>
      <c r="L46" s="79">
        <v>4.9900615685721924E-3</v>
      </c>
      <c r="M46" s="79">
        <v>5.0684759358657905E-3</v>
      </c>
      <c r="N46" s="79">
        <v>5.1401510170166632E-3</v>
      </c>
      <c r="O46" s="79">
        <v>5.1812984764369732E-3</v>
      </c>
      <c r="P46" s="79">
        <v>5.1861210154859894E-3</v>
      </c>
      <c r="Q46" s="79">
        <v>5.1896536786959673E-3</v>
      </c>
      <c r="R46" s="79">
        <v>5.1900028274979998E-3</v>
      </c>
      <c r="S46" s="79">
        <v>5.189671325205817E-3</v>
      </c>
      <c r="T46" s="79">
        <v>5.1889402555120303E-3</v>
      </c>
      <c r="U46" s="79">
        <v>5.1880016292500074E-3</v>
      </c>
      <c r="V46" s="79">
        <v>5.1869966184985477E-3</v>
      </c>
      <c r="W46" s="79">
        <v>5.1859319457375963E-3</v>
      </c>
      <c r="X46" s="79">
        <v>5.1847290419828199E-3</v>
      </c>
      <c r="Y46" s="79">
        <v>5.1833484126645527E-3</v>
      </c>
      <c r="Z46" s="79">
        <v>5.1820211430308322E-3</v>
      </c>
      <c r="AA46" s="79">
        <v>5.1808115167961116E-3</v>
      </c>
      <c r="AB46" s="79">
        <v>5.1796770983057539E-3</v>
      </c>
      <c r="AC46" s="79">
        <v>5.1786166270947646E-3</v>
      </c>
      <c r="AD46" s="79">
        <v>5.1776036333983739E-3</v>
      </c>
      <c r="AE46" s="79">
        <v>5.1766360164415964E-3</v>
      </c>
      <c r="AF46" s="79">
        <v>5.1757179777743995E-3</v>
      </c>
      <c r="AG46" s="79">
        <v>5.1748444755368222E-3</v>
      </c>
      <c r="AS46" s="92" t="s">
        <v>9</v>
      </c>
      <c r="AT46" s="91" t="s">
        <v>0</v>
      </c>
      <c r="AU46" s="108">
        <v>2.8716216192227239E-3</v>
      </c>
      <c r="AV46" s="108">
        <v>2.8716216192227239E-3</v>
      </c>
      <c r="AW46" s="108">
        <v>2.8716216192227239E-3</v>
      </c>
      <c r="AX46" s="108">
        <v>2.8716216192227239E-3</v>
      </c>
      <c r="AY46" s="108">
        <v>2.8716216192227239E-3</v>
      </c>
      <c r="AZ46" s="108">
        <v>2.8716216192227239E-3</v>
      </c>
      <c r="BA46" s="108">
        <v>2.8716216192227239E-3</v>
      </c>
      <c r="BB46" s="108">
        <v>2.8716216192227239E-3</v>
      </c>
      <c r="BC46" s="108">
        <v>2.8716216192227239E-3</v>
      </c>
      <c r="BD46" s="108">
        <v>2.8716216192227239E-3</v>
      </c>
      <c r="BE46" s="108">
        <v>2.8716216192227239E-3</v>
      </c>
      <c r="BF46" s="108">
        <v>2.8716216192227239E-3</v>
      </c>
      <c r="BG46" s="108">
        <v>2.8716216192227239E-3</v>
      </c>
      <c r="BH46" s="108">
        <v>2.8716216192227239E-3</v>
      </c>
      <c r="BI46" s="108">
        <v>2.8716216192227239E-3</v>
      </c>
      <c r="BJ46" s="108">
        <v>2.8716216192227239E-3</v>
      </c>
      <c r="BK46" s="108">
        <v>2.8716216192227239E-3</v>
      </c>
      <c r="BL46" s="108">
        <v>2.8716216192227239E-3</v>
      </c>
      <c r="BM46" s="108">
        <v>2.8716216192227239E-3</v>
      </c>
      <c r="BN46" s="108">
        <v>2.8716216192227239E-3</v>
      </c>
      <c r="BO46" s="108">
        <v>2.8716216192227239E-3</v>
      </c>
      <c r="BP46" s="108">
        <v>2.8716216192227239E-3</v>
      </c>
      <c r="BQ46" s="108">
        <v>2.8716216192227239E-3</v>
      </c>
      <c r="BR46" s="108">
        <v>2.8716216192227239E-3</v>
      </c>
      <c r="BS46" s="108">
        <v>2.8716216192227239E-3</v>
      </c>
      <c r="BT46" s="108">
        <v>2.8716216192227239E-3</v>
      </c>
      <c r="BU46" s="108">
        <v>2.8716216192227239E-3</v>
      </c>
      <c r="BV46" s="108">
        <v>2.8716216192227239E-3</v>
      </c>
      <c r="BW46" s="108">
        <v>2.8716216192227239E-3</v>
      </c>
      <c r="BX46" s="108">
        <v>2.8716216192227239E-3</v>
      </c>
      <c r="BY46" s="108">
        <v>2.8716216192227239E-3</v>
      </c>
    </row>
    <row r="47" spans="1:77" s="79" customFormat="1">
      <c r="A47" s="92" t="s">
        <v>9</v>
      </c>
      <c r="B47" s="91" t="s">
        <v>1</v>
      </c>
      <c r="C47" s="79">
        <v>8.4430740727243017E-4</v>
      </c>
      <c r="D47" s="79">
        <v>8.5584739574332729E-4</v>
      </c>
      <c r="E47" s="79">
        <v>8.6929128531010823E-4</v>
      </c>
      <c r="F47" s="79">
        <v>8.8589111695567169E-4</v>
      </c>
      <c r="G47" s="79">
        <v>9.0644258910400281E-4</v>
      </c>
      <c r="H47" s="79">
        <v>9.3018481598049565E-4</v>
      </c>
      <c r="I47" s="79">
        <v>9.5583701592660115E-4</v>
      </c>
      <c r="J47" s="79">
        <v>9.8234846762172072E-4</v>
      </c>
      <c r="K47" s="79">
        <v>9.9585483105153446E-4</v>
      </c>
      <c r="L47" s="79">
        <v>1.0155987306939222E-3</v>
      </c>
      <c r="M47" s="79">
        <v>1.0323399718609944E-3</v>
      </c>
      <c r="N47" s="79">
        <v>1.0472122595143114E-3</v>
      </c>
      <c r="O47" s="79">
        <v>1.0560436079711214E-3</v>
      </c>
      <c r="P47" s="79">
        <v>1.0571414208213061E-3</v>
      </c>
      <c r="Q47" s="79">
        <v>1.0579798929268925E-3</v>
      </c>
      <c r="R47" s="79">
        <v>1.0580681389450858E-3</v>
      </c>
      <c r="S47" s="79">
        <v>1.0584918277786134E-3</v>
      </c>
      <c r="T47" s="79">
        <v>1.058841978263647E-3</v>
      </c>
      <c r="U47" s="79">
        <v>1.058932518138582E-3</v>
      </c>
      <c r="V47" s="79">
        <v>1.0588075704125162E-3</v>
      </c>
      <c r="W47" s="79">
        <v>1.0588006888422902E-3</v>
      </c>
      <c r="X47" s="79">
        <v>1.0588079752107647E-3</v>
      </c>
      <c r="Y47" s="79">
        <v>1.0588168807722338E-3</v>
      </c>
      <c r="Z47" s="79">
        <v>1.0587534623799542E-3</v>
      </c>
      <c r="AA47" s="79">
        <v>1.0588186348979779E-3</v>
      </c>
      <c r="AB47" s="79">
        <v>1.0589867611038935E-3</v>
      </c>
      <c r="AC47" s="79">
        <v>1.0589770459459274E-3</v>
      </c>
      <c r="AD47" s="79">
        <v>1.0592625636439352E-3</v>
      </c>
      <c r="AE47" s="79">
        <v>1.0597098657086307E-3</v>
      </c>
      <c r="AF47" s="79">
        <v>1.0602143792591274E-3</v>
      </c>
      <c r="AG47" s="79">
        <v>1.0607856845206423E-3</v>
      </c>
      <c r="AS47" s="92" t="s">
        <v>9</v>
      </c>
      <c r="AT47" s="91" t="s">
        <v>1</v>
      </c>
      <c r="AU47" s="108">
        <v>7.6571862036197878E-4</v>
      </c>
      <c r="AV47" s="108">
        <v>7.6571862036197878E-4</v>
      </c>
      <c r="AW47" s="108">
        <v>7.6571862036197878E-4</v>
      </c>
      <c r="AX47" s="108">
        <v>7.6571862036197878E-4</v>
      </c>
      <c r="AY47" s="108">
        <v>7.6571862036197878E-4</v>
      </c>
      <c r="AZ47" s="108">
        <v>7.6571862036197878E-4</v>
      </c>
      <c r="BA47" s="108">
        <v>7.6571862036197878E-4</v>
      </c>
      <c r="BB47" s="108">
        <v>7.6571862036197878E-4</v>
      </c>
      <c r="BC47" s="108">
        <v>7.6571862036197878E-4</v>
      </c>
      <c r="BD47" s="108">
        <v>7.6571862036197878E-4</v>
      </c>
      <c r="BE47" s="108">
        <v>7.6571862036197878E-4</v>
      </c>
      <c r="BF47" s="108">
        <v>7.6571862036197878E-4</v>
      </c>
      <c r="BG47" s="108">
        <v>7.6571862036197878E-4</v>
      </c>
      <c r="BH47" s="108">
        <v>7.6571862036197878E-4</v>
      </c>
      <c r="BI47" s="108">
        <v>7.6571862036197878E-4</v>
      </c>
      <c r="BJ47" s="108">
        <v>7.6571862036197878E-4</v>
      </c>
      <c r="BK47" s="108">
        <v>7.6571862036197878E-4</v>
      </c>
      <c r="BL47" s="108">
        <v>7.6571862036197878E-4</v>
      </c>
      <c r="BM47" s="108">
        <v>7.6571862036197878E-4</v>
      </c>
      <c r="BN47" s="108">
        <v>7.6571862036197878E-4</v>
      </c>
      <c r="BO47" s="108">
        <v>7.6571862036197878E-4</v>
      </c>
      <c r="BP47" s="108">
        <v>7.6571862036197878E-4</v>
      </c>
      <c r="BQ47" s="108">
        <v>7.6571862036197878E-4</v>
      </c>
      <c r="BR47" s="108">
        <v>7.6571862036197878E-4</v>
      </c>
      <c r="BS47" s="108">
        <v>7.6571862036197878E-4</v>
      </c>
      <c r="BT47" s="108">
        <v>7.6571862036197878E-4</v>
      </c>
      <c r="BU47" s="108">
        <v>7.6571862036197878E-4</v>
      </c>
      <c r="BV47" s="108">
        <v>7.6571862036197878E-4</v>
      </c>
      <c r="BW47" s="108">
        <v>7.6571862036197878E-4</v>
      </c>
      <c r="BX47" s="108">
        <v>7.6571862036197878E-4</v>
      </c>
      <c r="BY47" s="108">
        <v>7.6571862036197878E-4</v>
      </c>
    </row>
    <row r="48" spans="1:77" s="79" customFormat="1">
      <c r="A48" s="92" t="s">
        <v>9</v>
      </c>
      <c r="B48" s="91" t="s">
        <v>2</v>
      </c>
      <c r="C48" s="79">
        <v>9.8510865378970158E-4</v>
      </c>
      <c r="D48" s="79">
        <v>9.9857311283553583E-4</v>
      </c>
      <c r="E48" s="79">
        <v>1.0142589777690357E-3</v>
      </c>
      <c r="F48" s="79">
        <v>1.0336270866647336E-3</v>
      </c>
      <c r="G48" s="79">
        <v>1.0576058328975104E-3</v>
      </c>
      <c r="H48" s="79">
        <v>1.0853074412866034E-3</v>
      </c>
      <c r="I48" s="79">
        <v>1.1152375401321042E-3</v>
      </c>
      <c r="J48" s="79">
        <v>1.1461701841719817E-3</v>
      </c>
      <c r="K48" s="79">
        <v>1.1619289414460904E-3</v>
      </c>
      <c r="L48" s="79">
        <v>1.1849654400362248E-3</v>
      </c>
      <c r="M48" s="79">
        <v>1.2044985406661731E-3</v>
      </c>
      <c r="N48" s="79">
        <v>1.2218510110374359E-3</v>
      </c>
      <c r="O48" s="79">
        <v>1.2321551226850418E-3</v>
      </c>
      <c r="P48" s="79">
        <v>1.2334360127135354E-3</v>
      </c>
      <c r="Q48" s="79">
        <v>1.2344143129393297E-3</v>
      </c>
      <c r="R48" s="79">
        <v>1.2345172753383752E-3</v>
      </c>
      <c r="S48" s="79">
        <v>1.2350116208016829E-3</v>
      </c>
      <c r="T48" s="79">
        <v>1.235420164265786E-3</v>
      </c>
      <c r="U48" s="79">
        <v>1.235525803057467E-3</v>
      </c>
      <c r="V48" s="79">
        <v>1.2353800183762496E-3</v>
      </c>
      <c r="W48" s="79">
        <v>1.2353719891983425E-3</v>
      </c>
      <c r="X48" s="79">
        <v>1.2353804906808325E-3</v>
      </c>
      <c r="Y48" s="79">
        <v>1.2353908813816535E-3</v>
      </c>
      <c r="Z48" s="79">
        <v>1.2353168869970183E-3</v>
      </c>
      <c r="AA48" s="79">
        <v>1.2353929280348455E-3</v>
      </c>
      <c r="AB48" s="79">
        <v>1.2355890918715595E-3</v>
      </c>
      <c r="AC48" s="79">
        <v>1.2355777565615728E-3</v>
      </c>
      <c r="AD48" s="79">
        <v>1.2359108887272918E-3</v>
      </c>
      <c r="AE48" s="79">
        <v>1.2364327852912617E-3</v>
      </c>
      <c r="AF48" s="79">
        <v>1.2370214342362642E-3</v>
      </c>
      <c r="AG48" s="79">
        <v>1.237688013437425E-3</v>
      </c>
      <c r="AS48" s="92" t="s">
        <v>9</v>
      </c>
      <c r="AT48" s="91" t="s">
        <v>2</v>
      </c>
      <c r="AU48" s="108">
        <v>8.9341397788199632E-4</v>
      </c>
      <c r="AV48" s="108">
        <v>8.9341397788199632E-4</v>
      </c>
      <c r="AW48" s="108">
        <v>8.9341397788199632E-4</v>
      </c>
      <c r="AX48" s="108">
        <v>8.9341397788199632E-4</v>
      </c>
      <c r="AY48" s="108">
        <v>8.9341397788199632E-4</v>
      </c>
      <c r="AZ48" s="108">
        <v>8.9341397788199632E-4</v>
      </c>
      <c r="BA48" s="108">
        <v>8.9341397788199632E-4</v>
      </c>
      <c r="BB48" s="108">
        <v>8.9341397788199632E-4</v>
      </c>
      <c r="BC48" s="108">
        <v>8.9341397788199632E-4</v>
      </c>
      <c r="BD48" s="108">
        <v>8.9341397788199632E-4</v>
      </c>
      <c r="BE48" s="108">
        <v>8.9341397788199632E-4</v>
      </c>
      <c r="BF48" s="108">
        <v>8.9341397788199632E-4</v>
      </c>
      <c r="BG48" s="108">
        <v>8.9341397788199632E-4</v>
      </c>
      <c r="BH48" s="108">
        <v>8.9341397788199632E-4</v>
      </c>
      <c r="BI48" s="108">
        <v>8.9341397788199632E-4</v>
      </c>
      <c r="BJ48" s="108">
        <v>8.9341397788199632E-4</v>
      </c>
      <c r="BK48" s="108">
        <v>8.9341397788199632E-4</v>
      </c>
      <c r="BL48" s="108">
        <v>8.9341397788199632E-4</v>
      </c>
      <c r="BM48" s="108">
        <v>8.9341397788199632E-4</v>
      </c>
      <c r="BN48" s="108">
        <v>8.9341397788199632E-4</v>
      </c>
      <c r="BO48" s="108">
        <v>8.9341397788199632E-4</v>
      </c>
      <c r="BP48" s="108">
        <v>8.9341397788199632E-4</v>
      </c>
      <c r="BQ48" s="108">
        <v>8.9341397788199632E-4</v>
      </c>
      <c r="BR48" s="108">
        <v>8.9341397788199632E-4</v>
      </c>
      <c r="BS48" s="108">
        <v>8.9341397788199632E-4</v>
      </c>
      <c r="BT48" s="108">
        <v>8.9341397788199632E-4</v>
      </c>
      <c r="BU48" s="108">
        <v>8.9341397788199632E-4</v>
      </c>
      <c r="BV48" s="108">
        <v>8.9341397788199632E-4</v>
      </c>
      <c r="BW48" s="108">
        <v>8.9341397788199632E-4</v>
      </c>
      <c r="BX48" s="108">
        <v>8.9341397788199632E-4</v>
      </c>
      <c r="BY48" s="108">
        <v>8.9341397788199632E-4</v>
      </c>
    </row>
    <row r="49" spans="1:77" s="79" customFormat="1">
      <c r="A49" s="92" t="s">
        <v>9</v>
      </c>
      <c r="B49" s="91" t="s">
        <v>3</v>
      </c>
      <c r="C49" s="79">
        <v>9.8533458931645266E-4</v>
      </c>
      <c r="D49" s="79">
        <v>9.988021364476826E-4</v>
      </c>
      <c r="E49" s="79">
        <v>1.0144915989479513E-3</v>
      </c>
      <c r="F49" s="79">
        <v>1.0338641499362739E-3</v>
      </c>
      <c r="G49" s="79">
        <v>1.0578483957153595E-3</v>
      </c>
      <c r="H49" s="79">
        <v>1.0855563574924357E-3</v>
      </c>
      <c r="I49" s="79">
        <v>1.1154933208321449E-3</v>
      </c>
      <c r="J49" s="79">
        <v>1.146433059300843E-3</v>
      </c>
      <c r="K49" s="79">
        <v>1.162195430859642E-3</v>
      </c>
      <c r="L49" s="79">
        <v>1.1852372128907688E-3</v>
      </c>
      <c r="M49" s="79">
        <v>1.2047747934543398E-3</v>
      </c>
      <c r="N49" s="79">
        <v>1.2221312436297778E-3</v>
      </c>
      <c r="O49" s="79">
        <v>1.2324377185343545E-3</v>
      </c>
      <c r="P49" s="79">
        <v>1.2337189023360906E-3</v>
      </c>
      <c r="Q49" s="79">
        <v>1.2346974269358923E-3</v>
      </c>
      <c r="R49" s="79">
        <v>1.2348004129494538E-3</v>
      </c>
      <c r="S49" s="79">
        <v>1.2352948717913239E-3</v>
      </c>
      <c r="T49" s="79">
        <v>1.2357035089552255E-3</v>
      </c>
      <c r="U49" s="79">
        <v>1.2358091719752555E-3</v>
      </c>
      <c r="V49" s="79">
        <v>1.2356633538581946E-3</v>
      </c>
      <c r="W49" s="79">
        <v>1.2356553228387885E-3</v>
      </c>
      <c r="X49" s="79">
        <v>1.2356638262711007E-3</v>
      </c>
      <c r="Y49" s="79">
        <v>1.2356742193550382E-3</v>
      </c>
      <c r="Z49" s="79">
        <v>1.2356002079997265E-3</v>
      </c>
      <c r="AA49" s="79">
        <v>1.2356762664776318E-3</v>
      </c>
      <c r="AB49" s="79">
        <v>1.2358724753046924E-3</v>
      </c>
      <c r="AC49" s="79">
        <v>1.2358611373949426E-3</v>
      </c>
      <c r="AD49" s="79">
        <v>1.236194345964814E-3</v>
      </c>
      <c r="AE49" s="79">
        <v>1.2367163622262144E-3</v>
      </c>
      <c r="AF49" s="79">
        <v>1.2373051461783645E-3</v>
      </c>
      <c r="AG49" s="79">
        <v>1.2379718782600448E-3</v>
      </c>
      <c r="AS49" s="92" t="s">
        <v>9</v>
      </c>
      <c r="AT49" s="91" t="s">
        <v>3</v>
      </c>
      <c r="AU49" s="108">
        <v>8.9361888315505733E-4</v>
      </c>
      <c r="AV49" s="108">
        <v>8.9361888315505733E-4</v>
      </c>
      <c r="AW49" s="108">
        <v>8.9361888315505733E-4</v>
      </c>
      <c r="AX49" s="108">
        <v>8.9361888315505733E-4</v>
      </c>
      <c r="AY49" s="108">
        <v>8.9361888315505733E-4</v>
      </c>
      <c r="AZ49" s="108">
        <v>8.9361888315505733E-4</v>
      </c>
      <c r="BA49" s="108">
        <v>8.9361888315505733E-4</v>
      </c>
      <c r="BB49" s="108">
        <v>8.9361888315505733E-4</v>
      </c>
      <c r="BC49" s="108">
        <v>8.9361888315505733E-4</v>
      </c>
      <c r="BD49" s="108">
        <v>8.9361888315505733E-4</v>
      </c>
      <c r="BE49" s="108">
        <v>8.9361888315505733E-4</v>
      </c>
      <c r="BF49" s="108">
        <v>8.9361888315505733E-4</v>
      </c>
      <c r="BG49" s="108">
        <v>8.9361888315505733E-4</v>
      </c>
      <c r="BH49" s="108">
        <v>8.9361888315505733E-4</v>
      </c>
      <c r="BI49" s="108">
        <v>8.9361888315505733E-4</v>
      </c>
      <c r="BJ49" s="108">
        <v>8.9361888315505733E-4</v>
      </c>
      <c r="BK49" s="108">
        <v>8.9361888315505733E-4</v>
      </c>
      <c r="BL49" s="108">
        <v>8.9361888315505733E-4</v>
      </c>
      <c r="BM49" s="108">
        <v>8.9361888315505733E-4</v>
      </c>
      <c r="BN49" s="108">
        <v>8.9361888315505733E-4</v>
      </c>
      <c r="BO49" s="108">
        <v>8.9361888315505733E-4</v>
      </c>
      <c r="BP49" s="108">
        <v>8.9361888315505733E-4</v>
      </c>
      <c r="BQ49" s="108">
        <v>8.9361888315505733E-4</v>
      </c>
      <c r="BR49" s="108">
        <v>8.9361888315505733E-4</v>
      </c>
      <c r="BS49" s="108">
        <v>8.9361888315505733E-4</v>
      </c>
      <c r="BT49" s="108">
        <v>8.9361888315505733E-4</v>
      </c>
      <c r="BU49" s="108">
        <v>8.9361888315505733E-4</v>
      </c>
      <c r="BV49" s="108">
        <v>8.9361888315505733E-4</v>
      </c>
      <c r="BW49" s="108">
        <v>8.9361888315505733E-4</v>
      </c>
      <c r="BX49" s="108">
        <v>8.9361888315505733E-4</v>
      </c>
      <c r="BY49" s="108">
        <v>8.9361888315505733E-4</v>
      </c>
    </row>
    <row r="50" spans="1:77" s="79" customFormat="1">
      <c r="A50" s="92" t="s">
        <v>9</v>
      </c>
      <c r="B50" s="91" t="s">
        <v>4</v>
      </c>
      <c r="C50" s="79">
        <v>2.184891808497921E-3</v>
      </c>
      <c r="D50" s="79">
        <v>2.2147548963531811E-3</v>
      </c>
      <c r="E50" s="79">
        <v>2.2495448839048742E-3</v>
      </c>
      <c r="F50" s="79">
        <v>2.2925017925763316E-3</v>
      </c>
      <c r="G50" s="79">
        <v>2.3456847242463524E-3</v>
      </c>
      <c r="H50" s="79">
        <v>2.4071246649256953E-3</v>
      </c>
      <c r="I50" s="79">
        <v>2.4735072183054651E-3</v>
      </c>
      <c r="J50" s="79">
        <v>2.5421133363391591E-3</v>
      </c>
      <c r="K50" s="79">
        <v>2.577064993243046E-3</v>
      </c>
      <c r="L50" s="79">
        <v>2.6281580953820141E-3</v>
      </c>
      <c r="M50" s="79">
        <v>2.671480942457572E-3</v>
      </c>
      <c r="N50" s="79">
        <v>2.7099673269041225E-3</v>
      </c>
      <c r="O50" s="79">
        <v>2.7328210182670939E-3</v>
      </c>
      <c r="P50" s="79">
        <v>2.7356619293890062E-3</v>
      </c>
      <c r="Q50" s="79">
        <v>2.7378317206514886E-3</v>
      </c>
      <c r="R50" s="79">
        <v>2.7380600829761854E-3</v>
      </c>
      <c r="S50" s="79">
        <v>2.7391565014770218E-3</v>
      </c>
      <c r="T50" s="79">
        <v>2.740062618040611E-3</v>
      </c>
      <c r="U50" s="79">
        <v>2.7402969163890381E-3</v>
      </c>
      <c r="V50" s="79">
        <v>2.7399735776846507E-3</v>
      </c>
      <c r="W50" s="79">
        <v>2.7399557696134594E-3</v>
      </c>
      <c r="X50" s="79">
        <v>2.7399746252182505E-3</v>
      </c>
      <c r="Y50" s="79">
        <v>2.7399976709574399E-3</v>
      </c>
      <c r="Z50" s="79">
        <v>2.7398335573601816E-3</v>
      </c>
      <c r="AA50" s="79">
        <v>2.7400022102697045E-3</v>
      </c>
      <c r="AB50" s="79">
        <v>2.740437285891374E-3</v>
      </c>
      <c r="AC50" s="79">
        <v>2.7404121450849859E-3</v>
      </c>
      <c r="AD50" s="79">
        <v>2.741151005450517E-3</v>
      </c>
      <c r="AE50" s="79">
        <v>2.7423085300779925E-3</v>
      </c>
      <c r="AF50" s="79">
        <v>2.7436141061208679E-3</v>
      </c>
      <c r="AG50" s="79">
        <v>2.7450925252076636E-3</v>
      </c>
      <c r="AS50" s="92" t="s">
        <v>9</v>
      </c>
      <c r="AT50" s="91" t="s">
        <v>4</v>
      </c>
      <c r="AU50" s="108">
        <v>1.9815203879922738E-3</v>
      </c>
      <c r="AV50" s="108">
        <v>1.9815203879922738E-3</v>
      </c>
      <c r="AW50" s="108">
        <v>1.9815203879922738E-3</v>
      </c>
      <c r="AX50" s="108">
        <v>1.9815203879922738E-3</v>
      </c>
      <c r="AY50" s="108">
        <v>1.9815203879922738E-3</v>
      </c>
      <c r="AZ50" s="108">
        <v>1.9815203879922738E-3</v>
      </c>
      <c r="BA50" s="108">
        <v>1.9815203879922738E-3</v>
      </c>
      <c r="BB50" s="108">
        <v>1.9815203879922738E-3</v>
      </c>
      <c r="BC50" s="108">
        <v>1.9815203879922738E-3</v>
      </c>
      <c r="BD50" s="108">
        <v>1.9815203879922738E-3</v>
      </c>
      <c r="BE50" s="108">
        <v>1.9815203879922738E-3</v>
      </c>
      <c r="BF50" s="108">
        <v>1.9815203879922738E-3</v>
      </c>
      <c r="BG50" s="108">
        <v>1.9815203879922738E-3</v>
      </c>
      <c r="BH50" s="108">
        <v>1.9815203879922738E-3</v>
      </c>
      <c r="BI50" s="108">
        <v>1.9815203879922738E-3</v>
      </c>
      <c r="BJ50" s="108">
        <v>1.9815203879922738E-3</v>
      </c>
      <c r="BK50" s="108">
        <v>1.9815203879922738E-3</v>
      </c>
      <c r="BL50" s="108">
        <v>1.9815203879922738E-3</v>
      </c>
      <c r="BM50" s="108">
        <v>1.9815203879922738E-3</v>
      </c>
      <c r="BN50" s="108">
        <v>1.9815203879922738E-3</v>
      </c>
      <c r="BO50" s="108">
        <v>1.9815203879922738E-3</v>
      </c>
      <c r="BP50" s="108">
        <v>1.9815203879922738E-3</v>
      </c>
      <c r="BQ50" s="108">
        <v>1.9815203879922738E-3</v>
      </c>
      <c r="BR50" s="108">
        <v>1.9815203879922738E-3</v>
      </c>
      <c r="BS50" s="108">
        <v>1.9815203879922738E-3</v>
      </c>
      <c r="BT50" s="108">
        <v>1.9815203879922738E-3</v>
      </c>
      <c r="BU50" s="108">
        <v>1.9815203879922738E-3</v>
      </c>
      <c r="BV50" s="108">
        <v>1.9815203879922738E-3</v>
      </c>
      <c r="BW50" s="108">
        <v>1.9815203879922738E-3</v>
      </c>
      <c r="BX50" s="108">
        <v>1.9815203879922738E-3</v>
      </c>
      <c r="BY50" s="108">
        <v>1.9815203879922738E-3</v>
      </c>
    </row>
    <row r="51" spans="1:77" s="79" customFormat="1">
      <c r="A51" s="92" t="s">
        <v>9</v>
      </c>
      <c r="B51" s="91" t="s">
        <v>5</v>
      </c>
      <c r="C51" s="79">
        <v>9.8533458931645266E-4</v>
      </c>
      <c r="D51" s="79">
        <v>9.988021364476826E-4</v>
      </c>
      <c r="E51" s="79">
        <v>1.0144915989479511E-3</v>
      </c>
      <c r="F51" s="79">
        <v>1.0338641499362737E-3</v>
      </c>
      <c r="G51" s="79">
        <v>1.0578483957153595E-3</v>
      </c>
      <c r="H51" s="79">
        <v>1.0855563574924359E-3</v>
      </c>
      <c r="I51" s="79">
        <v>1.1154933208321449E-3</v>
      </c>
      <c r="J51" s="79">
        <v>1.146433059300843E-3</v>
      </c>
      <c r="K51" s="79">
        <v>1.162195430859642E-3</v>
      </c>
      <c r="L51" s="79">
        <v>1.185237212890769E-3</v>
      </c>
      <c r="M51" s="79">
        <v>1.2047747934543398E-3</v>
      </c>
      <c r="N51" s="79">
        <v>1.222131243629778E-3</v>
      </c>
      <c r="O51" s="79">
        <v>1.2324377185343543E-3</v>
      </c>
      <c r="P51" s="79">
        <v>1.2337189023360906E-3</v>
      </c>
      <c r="Q51" s="79">
        <v>1.2346974269358923E-3</v>
      </c>
      <c r="R51" s="79">
        <v>1.2348004129494538E-3</v>
      </c>
      <c r="S51" s="79">
        <v>1.2352948717913237E-3</v>
      </c>
      <c r="T51" s="79">
        <v>1.2357035089552253E-3</v>
      </c>
      <c r="U51" s="79">
        <v>1.2358091719752557E-3</v>
      </c>
      <c r="V51" s="79">
        <v>1.2356633538581946E-3</v>
      </c>
      <c r="W51" s="79">
        <v>1.2356553228387885E-3</v>
      </c>
      <c r="X51" s="79">
        <v>1.2356638262711007E-3</v>
      </c>
      <c r="Y51" s="79">
        <v>1.2356742193550382E-3</v>
      </c>
      <c r="Z51" s="79">
        <v>1.2356002079997265E-3</v>
      </c>
      <c r="AA51" s="79">
        <v>1.2356762664776323E-3</v>
      </c>
      <c r="AB51" s="79">
        <v>1.2358724753046926E-3</v>
      </c>
      <c r="AC51" s="79">
        <v>1.2358611373949424E-3</v>
      </c>
      <c r="AD51" s="79">
        <v>1.236194345964814E-3</v>
      </c>
      <c r="AE51" s="79">
        <v>1.2367163622262144E-3</v>
      </c>
      <c r="AF51" s="79">
        <v>1.2373051461783645E-3</v>
      </c>
      <c r="AG51" s="79">
        <v>1.2379718782600448E-3</v>
      </c>
      <c r="AS51" s="92" t="s">
        <v>9</v>
      </c>
      <c r="AT51" s="91" t="s">
        <v>5</v>
      </c>
      <c r="AU51" s="108">
        <v>8.9361888315505722E-4</v>
      </c>
      <c r="AV51" s="108">
        <v>8.9361888315505722E-4</v>
      </c>
      <c r="AW51" s="108">
        <v>8.9361888315505722E-4</v>
      </c>
      <c r="AX51" s="108">
        <v>8.9361888315505722E-4</v>
      </c>
      <c r="AY51" s="108">
        <v>8.9361888315505722E-4</v>
      </c>
      <c r="AZ51" s="108">
        <v>8.9361888315505722E-4</v>
      </c>
      <c r="BA51" s="108">
        <v>8.9361888315505722E-4</v>
      </c>
      <c r="BB51" s="108">
        <v>8.9361888315505722E-4</v>
      </c>
      <c r="BC51" s="108">
        <v>8.9361888315505722E-4</v>
      </c>
      <c r="BD51" s="108">
        <v>8.9361888315505722E-4</v>
      </c>
      <c r="BE51" s="108">
        <v>8.9361888315505722E-4</v>
      </c>
      <c r="BF51" s="108">
        <v>8.9361888315505722E-4</v>
      </c>
      <c r="BG51" s="108">
        <v>8.9361888315505722E-4</v>
      </c>
      <c r="BH51" s="108">
        <v>8.9361888315505722E-4</v>
      </c>
      <c r="BI51" s="108">
        <v>8.9361888315505722E-4</v>
      </c>
      <c r="BJ51" s="108">
        <v>8.9361888315505722E-4</v>
      </c>
      <c r="BK51" s="108">
        <v>8.9361888315505722E-4</v>
      </c>
      <c r="BL51" s="108">
        <v>8.9361888315505722E-4</v>
      </c>
      <c r="BM51" s="108">
        <v>8.9361888315505722E-4</v>
      </c>
      <c r="BN51" s="108">
        <v>8.9361888315505722E-4</v>
      </c>
      <c r="BO51" s="108">
        <v>8.9361888315505722E-4</v>
      </c>
      <c r="BP51" s="108">
        <v>8.9361888315505722E-4</v>
      </c>
      <c r="BQ51" s="108">
        <v>8.9361888315505722E-4</v>
      </c>
      <c r="BR51" s="108">
        <v>8.9361888315505722E-4</v>
      </c>
      <c r="BS51" s="108">
        <v>8.9361888315505722E-4</v>
      </c>
      <c r="BT51" s="108">
        <v>8.9361888315505722E-4</v>
      </c>
      <c r="BU51" s="108">
        <v>8.9361888315505722E-4</v>
      </c>
      <c r="BV51" s="108">
        <v>8.9361888315505722E-4</v>
      </c>
      <c r="BW51" s="108">
        <v>8.9361888315505722E-4</v>
      </c>
      <c r="BX51" s="108">
        <v>8.9361888315505722E-4</v>
      </c>
      <c r="BY51" s="108">
        <v>8.9361888315505722E-4</v>
      </c>
    </row>
    <row r="52" spans="1:77" s="79" customFormat="1">
      <c r="A52" s="92" t="s">
        <v>9</v>
      </c>
      <c r="B52" s="91" t="s">
        <v>6</v>
      </c>
      <c r="C52" s="79">
        <v>2.9560037679493573E-3</v>
      </c>
      <c r="D52" s="79">
        <v>2.9964064093430461E-3</v>
      </c>
      <c r="E52" s="79">
        <v>3.0434747968438526E-3</v>
      </c>
      <c r="F52" s="79">
        <v>3.1015924498088211E-3</v>
      </c>
      <c r="G52" s="79">
        <v>3.1735451871460771E-3</v>
      </c>
      <c r="H52" s="79">
        <v>3.2566690724773069E-3</v>
      </c>
      <c r="I52" s="79">
        <v>3.3464799624964331E-3</v>
      </c>
      <c r="J52" s="79">
        <v>3.439299177902528E-3</v>
      </c>
      <c r="K52" s="79">
        <v>3.4865862925789249E-3</v>
      </c>
      <c r="L52" s="79">
        <v>3.5557116386723056E-3</v>
      </c>
      <c r="M52" s="79">
        <v>3.6143243803630188E-3</v>
      </c>
      <c r="N52" s="79">
        <v>3.6663937308893326E-3</v>
      </c>
      <c r="O52" s="79">
        <v>3.6973131556030628E-3</v>
      </c>
      <c r="P52" s="79">
        <v>3.7011567070082707E-3</v>
      </c>
      <c r="Q52" s="79">
        <v>3.704092280807677E-3</v>
      </c>
      <c r="R52" s="79">
        <v>3.7044012388483608E-3</v>
      </c>
      <c r="S52" s="79">
        <v>3.7058846153739697E-3</v>
      </c>
      <c r="T52" s="79">
        <v>3.7071105268656757E-3</v>
      </c>
      <c r="U52" s="79">
        <v>3.7074275159257658E-3</v>
      </c>
      <c r="V52" s="79">
        <v>3.706990061574583E-3</v>
      </c>
      <c r="W52" s="79">
        <v>3.7069659685163648E-3</v>
      </c>
      <c r="X52" s="79">
        <v>3.7069914788133013E-3</v>
      </c>
      <c r="Y52" s="79">
        <v>3.707022658065114E-3</v>
      </c>
      <c r="Z52" s="79">
        <v>3.7068006239991788E-3</v>
      </c>
      <c r="AA52" s="79">
        <v>3.7070287994328951E-3</v>
      </c>
      <c r="AB52" s="79">
        <v>3.7076174259140764E-3</v>
      </c>
      <c r="AC52" s="79">
        <v>3.7075834121848266E-3</v>
      </c>
      <c r="AD52" s="79">
        <v>3.7085830378944407E-3</v>
      </c>
      <c r="AE52" s="79">
        <v>3.7101490866786424E-3</v>
      </c>
      <c r="AF52" s="79">
        <v>3.7119154385350924E-3</v>
      </c>
      <c r="AG52" s="79">
        <v>3.7139156347801338E-3</v>
      </c>
      <c r="AS52" s="92" t="s">
        <v>9</v>
      </c>
      <c r="AT52" s="91" t="s">
        <v>6</v>
      </c>
      <c r="AU52" s="108">
        <v>2.6808566494651714E-3</v>
      </c>
      <c r="AV52" s="108">
        <v>2.6808566494651714E-3</v>
      </c>
      <c r="AW52" s="108">
        <v>2.6808566494651714E-3</v>
      </c>
      <c r="AX52" s="108">
        <v>2.6808566494651714E-3</v>
      </c>
      <c r="AY52" s="108">
        <v>2.6808566494651714E-3</v>
      </c>
      <c r="AZ52" s="108">
        <v>2.6808566494651714E-3</v>
      </c>
      <c r="BA52" s="108">
        <v>2.6808566494651714E-3</v>
      </c>
      <c r="BB52" s="108">
        <v>2.6808566494651714E-3</v>
      </c>
      <c r="BC52" s="108">
        <v>2.6808566494651714E-3</v>
      </c>
      <c r="BD52" s="108">
        <v>2.6808566494651714E-3</v>
      </c>
      <c r="BE52" s="108">
        <v>2.6808566494651714E-3</v>
      </c>
      <c r="BF52" s="108">
        <v>2.6808566494651714E-3</v>
      </c>
      <c r="BG52" s="108">
        <v>2.6808566494651714E-3</v>
      </c>
      <c r="BH52" s="108">
        <v>2.6808566494651714E-3</v>
      </c>
      <c r="BI52" s="108">
        <v>2.6808566494651714E-3</v>
      </c>
      <c r="BJ52" s="108">
        <v>2.6808566494651714E-3</v>
      </c>
      <c r="BK52" s="108">
        <v>2.6808566494651714E-3</v>
      </c>
      <c r="BL52" s="108">
        <v>2.6808566494651714E-3</v>
      </c>
      <c r="BM52" s="108">
        <v>2.6808566494651714E-3</v>
      </c>
      <c r="BN52" s="108">
        <v>2.6808566494651714E-3</v>
      </c>
      <c r="BO52" s="108">
        <v>2.6808566494651714E-3</v>
      </c>
      <c r="BP52" s="108">
        <v>2.6808566494651714E-3</v>
      </c>
      <c r="BQ52" s="108">
        <v>2.6808566494651714E-3</v>
      </c>
      <c r="BR52" s="108">
        <v>2.6808566494651714E-3</v>
      </c>
      <c r="BS52" s="108">
        <v>2.6808566494651714E-3</v>
      </c>
      <c r="BT52" s="108">
        <v>2.6808566494651714E-3</v>
      </c>
      <c r="BU52" s="108">
        <v>2.6808566494651714E-3</v>
      </c>
      <c r="BV52" s="108">
        <v>2.6808566494651714E-3</v>
      </c>
      <c r="BW52" s="108">
        <v>2.6808566494651714E-3</v>
      </c>
      <c r="BX52" s="108">
        <v>2.6808566494651714E-3</v>
      </c>
      <c r="BY52" s="108">
        <v>2.6808566494651714E-3</v>
      </c>
    </row>
    <row r="53" spans="1:77" s="79" customFormat="1">
      <c r="A53" s="90" t="s">
        <v>173</v>
      </c>
      <c r="B53" s="89" t="s">
        <v>0</v>
      </c>
      <c r="C53" s="79">
        <v>1.0008488993658489E-3</v>
      </c>
      <c r="D53" s="79">
        <v>1.3933092068129753E-3</v>
      </c>
      <c r="E53" s="79">
        <v>1.406583618314021E-3</v>
      </c>
      <c r="F53" s="79">
        <v>1.4240597629403366E-3</v>
      </c>
      <c r="G53" s="79">
        <v>1.4454074836481954E-3</v>
      </c>
      <c r="H53" s="79">
        <v>1.4719965470301141E-3</v>
      </c>
      <c r="I53" s="79">
        <v>1.5038762243102361E-3</v>
      </c>
      <c r="J53" s="79">
        <v>1.5364690726783758E-3</v>
      </c>
      <c r="K53" s="79">
        <v>1.5511306484279027E-3</v>
      </c>
      <c r="L53" s="79">
        <v>1.5773054882300208E-3</v>
      </c>
      <c r="M53" s="79">
        <v>1.602091437298715E-3</v>
      </c>
      <c r="N53" s="79">
        <v>1.6247471695607424E-3</v>
      </c>
      <c r="O53" s="79">
        <v>1.6377534446694777E-3</v>
      </c>
      <c r="P53" s="79">
        <v>1.6392777980676649E-3</v>
      </c>
      <c r="Q53" s="79">
        <v>1.640394435406222E-3</v>
      </c>
      <c r="R53" s="79">
        <v>1.6405047976360437E-3</v>
      </c>
      <c r="S53" s="79">
        <v>1.6404000132806532E-3</v>
      </c>
      <c r="T53" s="79">
        <v>1.6401689299113515E-3</v>
      </c>
      <c r="U53" s="79">
        <v>1.6398722401142136E-3</v>
      </c>
      <c r="V53" s="79">
        <v>1.6395545668846905E-3</v>
      </c>
      <c r="W53" s="79">
        <v>1.6392180351273284E-3</v>
      </c>
      <c r="X53" s="79">
        <v>1.6388378100202531E-3</v>
      </c>
      <c r="Y53" s="79">
        <v>1.6384014077492613E-3</v>
      </c>
      <c r="Z53" s="79">
        <v>1.6379818719080977E-3</v>
      </c>
      <c r="AA53" s="79">
        <v>1.6375995218964772E-3</v>
      </c>
      <c r="AB53" s="79">
        <v>1.6372409442544575E-3</v>
      </c>
      <c r="AC53" s="79">
        <v>1.6369057405624355E-3</v>
      </c>
      <c r="AD53" s="79">
        <v>1.6365855440087652E-3</v>
      </c>
      <c r="AE53" s="79">
        <v>1.6362796905607755E-3</v>
      </c>
      <c r="AF53" s="79">
        <v>1.6359895082838076E-3</v>
      </c>
      <c r="AG53" s="79">
        <v>1.6357134034994522E-3</v>
      </c>
      <c r="AS53" s="90" t="s">
        <v>173</v>
      </c>
      <c r="AT53" s="89" t="s">
        <v>0</v>
      </c>
      <c r="AU53" s="112">
        <v>2.2211467051641521E-3</v>
      </c>
      <c r="AV53" s="112">
        <v>2.2211467051641521E-3</v>
      </c>
      <c r="AW53" s="112">
        <v>2.2211467051641521E-3</v>
      </c>
      <c r="AX53" s="112">
        <v>2.2211467051641521E-3</v>
      </c>
      <c r="AY53" s="112">
        <v>2.2211467051641521E-3</v>
      </c>
      <c r="AZ53" s="112">
        <v>2.2211467051641521E-3</v>
      </c>
      <c r="BA53" s="112">
        <v>2.2211467051641521E-3</v>
      </c>
      <c r="BB53" s="112">
        <v>2.2211467051641521E-3</v>
      </c>
      <c r="BC53" s="112">
        <v>2.2211467051641521E-3</v>
      </c>
      <c r="BD53" s="112">
        <v>2.2211467051641521E-3</v>
      </c>
      <c r="BE53" s="112">
        <v>2.2211467051641521E-3</v>
      </c>
      <c r="BF53" s="112">
        <v>2.2211467051641521E-3</v>
      </c>
      <c r="BG53" s="112">
        <v>2.2211467051641521E-3</v>
      </c>
      <c r="BH53" s="112">
        <v>2.2211467051641521E-3</v>
      </c>
      <c r="BI53" s="112">
        <v>2.2211467051641521E-3</v>
      </c>
      <c r="BJ53" s="112">
        <v>2.2211467051641521E-3</v>
      </c>
      <c r="BK53" s="112">
        <v>2.2211467051641521E-3</v>
      </c>
      <c r="BL53" s="112">
        <v>2.2211467051641521E-3</v>
      </c>
      <c r="BM53" s="112">
        <v>2.2211467051641521E-3</v>
      </c>
      <c r="BN53" s="112">
        <v>2.2211467051641521E-3</v>
      </c>
      <c r="BO53" s="112">
        <v>2.2211467051641521E-3</v>
      </c>
      <c r="BP53" s="112">
        <v>2.2211467051641521E-3</v>
      </c>
      <c r="BQ53" s="112">
        <v>2.2211467051641521E-3</v>
      </c>
      <c r="BR53" s="112">
        <v>2.2211467051641521E-3</v>
      </c>
      <c r="BS53" s="112">
        <v>2.2211467051641521E-3</v>
      </c>
      <c r="BT53" s="112">
        <v>2.2211467051641521E-3</v>
      </c>
      <c r="BU53" s="112">
        <v>2.2211467051641521E-3</v>
      </c>
      <c r="BV53" s="112">
        <v>2.2211467051641521E-3</v>
      </c>
      <c r="BW53" s="112">
        <v>2.2211467051641521E-3</v>
      </c>
      <c r="BX53" s="112">
        <v>2.2211467051641521E-3</v>
      </c>
      <c r="BY53" s="112">
        <v>2.2211467051641521E-3</v>
      </c>
    </row>
    <row r="54" spans="1:77" s="79" customFormat="1">
      <c r="A54" s="90" t="s">
        <v>173</v>
      </c>
      <c r="B54" s="89" t="s">
        <v>1</v>
      </c>
      <c r="C54" s="79">
        <v>4.9961543882058763E-4</v>
      </c>
      <c r="D54" s="79">
        <v>5.064441795780537E-4</v>
      </c>
      <c r="E54" s="79">
        <v>5.1439954598548774E-4</v>
      </c>
      <c r="F54" s="79">
        <v>5.2422242814962586E-4</v>
      </c>
      <c r="G54" s="79">
        <v>5.3638367734317285E-4</v>
      </c>
      <c r="H54" s="79">
        <v>5.504330425356417E-4</v>
      </c>
      <c r="I54" s="79">
        <v>5.6561262644358153E-4</v>
      </c>
      <c r="J54" s="79">
        <v>5.813006690431581E-4</v>
      </c>
      <c r="K54" s="79">
        <v>5.892930041023238E-4</v>
      </c>
      <c r="L54" s="79">
        <v>6.0097637558396034E-4</v>
      </c>
      <c r="M54" s="79">
        <v>6.1088293625137036E-4</v>
      </c>
      <c r="N54" s="79">
        <v>6.1968355135693038E-4</v>
      </c>
      <c r="O54" s="79">
        <v>6.2490946551641967E-4</v>
      </c>
      <c r="P54" s="79">
        <v>6.2555909175937769E-4</v>
      </c>
      <c r="Q54" s="79">
        <v>6.2605525418240389E-4</v>
      </c>
      <c r="R54" s="79">
        <v>6.2610747340104882E-4</v>
      </c>
      <c r="S54" s="79">
        <v>6.2635818952726414E-4</v>
      </c>
      <c r="T54" s="79">
        <v>6.2656538963794229E-4</v>
      </c>
      <c r="U54" s="79">
        <v>6.2661896623688814E-4</v>
      </c>
      <c r="V54" s="79">
        <v>6.2654502893342472E-4</v>
      </c>
      <c r="W54" s="79">
        <v>6.2654095679252116E-4</v>
      </c>
      <c r="X54" s="79">
        <v>6.2654526847112483E-4</v>
      </c>
      <c r="Y54" s="79">
        <v>6.2655053830052939E-4</v>
      </c>
      <c r="Z54" s="79">
        <v>6.2651301072749711E-4</v>
      </c>
      <c r="AA54" s="79">
        <v>6.2655157629723035E-4</v>
      </c>
      <c r="AB54" s="79">
        <v>6.2665106428871572E-4</v>
      </c>
      <c r="AC54" s="79">
        <v>6.2664531538391083E-4</v>
      </c>
      <c r="AD54" s="79">
        <v>6.2681426930845602E-4</v>
      </c>
      <c r="AE54" s="79">
        <v>6.2707895846718332E-4</v>
      </c>
      <c r="AF54" s="79">
        <v>6.2737750228753983E-4</v>
      </c>
      <c r="AG54" s="79">
        <v>6.2771556982843025E-4</v>
      </c>
      <c r="AS54" s="90" t="s">
        <v>173</v>
      </c>
      <c r="AT54" s="89" t="s">
        <v>1</v>
      </c>
      <c r="AU54" s="111">
        <v>4.7352548463232166E-4</v>
      </c>
      <c r="AV54" s="112">
        <v>4.7352548463232166E-4</v>
      </c>
      <c r="AW54" s="112">
        <v>4.7352548463232166E-4</v>
      </c>
      <c r="AX54" s="112">
        <v>4.7352548463232166E-4</v>
      </c>
      <c r="AY54" s="112">
        <v>4.7352548463232166E-4</v>
      </c>
      <c r="AZ54" s="112">
        <v>4.7352548463232166E-4</v>
      </c>
      <c r="BA54" s="112">
        <v>4.7352548463232166E-4</v>
      </c>
      <c r="BB54" s="112">
        <v>4.7352548463232166E-4</v>
      </c>
      <c r="BC54" s="112">
        <v>4.7352548463232166E-4</v>
      </c>
      <c r="BD54" s="112">
        <v>4.7352548463232166E-4</v>
      </c>
      <c r="BE54" s="112">
        <v>4.7352548463232166E-4</v>
      </c>
      <c r="BF54" s="112">
        <v>4.7352548463232166E-4</v>
      </c>
      <c r="BG54" s="112">
        <v>4.7352548463232166E-4</v>
      </c>
      <c r="BH54" s="112">
        <v>4.7352548463232166E-4</v>
      </c>
      <c r="BI54" s="112">
        <v>4.7352548463232166E-4</v>
      </c>
      <c r="BJ54" s="112">
        <v>4.7352548463232166E-4</v>
      </c>
      <c r="BK54" s="112">
        <v>4.7352548463232166E-4</v>
      </c>
      <c r="BL54" s="112">
        <v>4.7352548463232166E-4</v>
      </c>
      <c r="BM54" s="112">
        <v>4.7352548463232166E-4</v>
      </c>
      <c r="BN54" s="112">
        <v>4.7352548463232166E-4</v>
      </c>
      <c r="BO54" s="112">
        <v>4.7352548463232166E-4</v>
      </c>
      <c r="BP54" s="112">
        <v>4.7352548463232166E-4</v>
      </c>
      <c r="BQ54" s="112">
        <v>4.7352548463232166E-4</v>
      </c>
      <c r="BR54" s="112">
        <v>4.7352548463232166E-4</v>
      </c>
      <c r="BS54" s="112">
        <v>4.7352548463232166E-4</v>
      </c>
      <c r="BT54" s="112">
        <v>4.7352548463232166E-4</v>
      </c>
      <c r="BU54" s="112">
        <v>4.7352548463232166E-4</v>
      </c>
      <c r="BV54" s="112">
        <v>4.7352548463232166E-4</v>
      </c>
      <c r="BW54" s="112">
        <v>4.7352548463232166E-4</v>
      </c>
      <c r="BX54" s="112">
        <v>4.7352548463232166E-4</v>
      </c>
      <c r="BY54" s="112">
        <v>4.7352548463232166E-4</v>
      </c>
    </row>
    <row r="55" spans="1:77" s="79" customFormat="1">
      <c r="A55" s="90" t="s">
        <v>173</v>
      </c>
      <c r="B55" s="89" t="s">
        <v>2</v>
      </c>
      <c r="C55" s="79">
        <v>7.1576826677045109E-3</v>
      </c>
      <c r="D55" s="79">
        <v>7.2555138305631806E-3</v>
      </c>
      <c r="E55" s="79">
        <v>7.3694854651951049E-3</v>
      </c>
      <c r="F55" s="79">
        <v>7.5102118478287761E-3</v>
      </c>
      <c r="G55" s="79">
        <v>7.6844385746404455E-3</v>
      </c>
      <c r="H55" s="79">
        <v>7.8857151764359645E-3</v>
      </c>
      <c r="I55" s="79">
        <v>8.1031837256411547E-3</v>
      </c>
      <c r="J55" s="79">
        <v>8.3279366493503888E-3</v>
      </c>
      <c r="K55" s="79">
        <v>8.4424379110858584E-3</v>
      </c>
      <c r="L55" s="79">
        <v>8.6098183782545128E-3</v>
      </c>
      <c r="M55" s="79">
        <v>8.7517435712651075E-3</v>
      </c>
      <c r="N55" s="79">
        <v>8.8778245633875843E-3</v>
      </c>
      <c r="O55" s="79">
        <v>8.952693016793644E-3</v>
      </c>
      <c r="P55" s="79">
        <v>8.961999811857229E-3</v>
      </c>
      <c r="Q55" s="79">
        <v>8.9691080252944384E-3</v>
      </c>
      <c r="R55" s="79">
        <v>8.9698561378769824E-3</v>
      </c>
      <c r="S55" s="79">
        <v>8.9734479933956234E-3</v>
      </c>
      <c r="T55" s="79">
        <v>8.9764164217621435E-3</v>
      </c>
      <c r="U55" s="79">
        <v>8.9771839806962218E-3</v>
      </c>
      <c r="V55" s="79">
        <v>8.976124726489133E-3</v>
      </c>
      <c r="W55" s="79">
        <v>8.9760663874345302E-3</v>
      </c>
      <c r="X55" s="79">
        <v>8.9761281581982252E-3</v>
      </c>
      <c r="Y55" s="79">
        <v>8.9762036557982997E-3</v>
      </c>
      <c r="Z55" s="79">
        <v>8.9756660213735351E-3</v>
      </c>
      <c r="AA55" s="79">
        <v>8.9762185265377086E-3</v>
      </c>
      <c r="AB55" s="79">
        <v>8.9776438297148511E-3</v>
      </c>
      <c r="AC55" s="79">
        <v>8.9775614686965887E-3</v>
      </c>
      <c r="AD55" s="79">
        <v>8.9799819675110606E-3</v>
      </c>
      <c r="AE55" s="79">
        <v>8.9837740060601991E-3</v>
      </c>
      <c r="AF55" s="79">
        <v>8.9880510594946578E-3</v>
      </c>
      <c r="AG55" s="79">
        <v>8.992894344929666E-3</v>
      </c>
      <c r="AS55" s="90" t="s">
        <v>173</v>
      </c>
      <c r="AT55" s="89" t="s">
        <v>2</v>
      </c>
      <c r="AU55" s="111">
        <v>6.7839079634331792E-3</v>
      </c>
      <c r="AV55" s="112">
        <v>6.7839079634331792E-3</v>
      </c>
      <c r="AW55" s="112">
        <v>6.7839079634331792E-3</v>
      </c>
      <c r="AX55" s="112">
        <v>6.7839079634331792E-3</v>
      </c>
      <c r="AY55" s="112">
        <v>6.7839079634331792E-3</v>
      </c>
      <c r="AZ55" s="112">
        <v>6.7839079634331792E-3</v>
      </c>
      <c r="BA55" s="112">
        <v>6.7839079634331792E-3</v>
      </c>
      <c r="BB55" s="112">
        <v>6.7839079634331792E-3</v>
      </c>
      <c r="BC55" s="112">
        <v>6.7839079634331792E-3</v>
      </c>
      <c r="BD55" s="112">
        <v>6.7839079634331792E-3</v>
      </c>
      <c r="BE55" s="112">
        <v>6.7839079634331792E-3</v>
      </c>
      <c r="BF55" s="112">
        <v>6.7839079634331792E-3</v>
      </c>
      <c r="BG55" s="112">
        <v>6.7839079634331792E-3</v>
      </c>
      <c r="BH55" s="112">
        <v>6.7839079634331792E-3</v>
      </c>
      <c r="BI55" s="112">
        <v>6.7839079634331792E-3</v>
      </c>
      <c r="BJ55" s="112">
        <v>6.7839079634331792E-3</v>
      </c>
      <c r="BK55" s="112">
        <v>6.7839079634331792E-3</v>
      </c>
      <c r="BL55" s="112">
        <v>6.7839079634331792E-3</v>
      </c>
      <c r="BM55" s="112">
        <v>6.7839079634331792E-3</v>
      </c>
      <c r="BN55" s="112">
        <v>6.7839079634331792E-3</v>
      </c>
      <c r="BO55" s="112">
        <v>6.7839079634331792E-3</v>
      </c>
      <c r="BP55" s="112">
        <v>6.7839079634331792E-3</v>
      </c>
      <c r="BQ55" s="112">
        <v>6.7839079634331792E-3</v>
      </c>
      <c r="BR55" s="112">
        <v>6.7839079634331792E-3</v>
      </c>
      <c r="BS55" s="112">
        <v>6.7839079634331792E-3</v>
      </c>
      <c r="BT55" s="112">
        <v>6.7839079634331792E-3</v>
      </c>
      <c r="BU55" s="112">
        <v>6.7839079634331792E-3</v>
      </c>
      <c r="BV55" s="112">
        <v>6.7839079634331792E-3</v>
      </c>
      <c r="BW55" s="112">
        <v>6.7839079634331792E-3</v>
      </c>
      <c r="BX55" s="112">
        <v>6.7839079634331792E-3</v>
      </c>
      <c r="BY55" s="112">
        <v>6.7839079634331792E-3</v>
      </c>
    </row>
    <row r="56" spans="1:77" s="79" customFormat="1">
      <c r="A56" s="90" t="s">
        <v>173</v>
      </c>
      <c r="B56" s="89" t="s">
        <v>3</v>
      </c>
      <c r="C56" s="79">
        <v>7.2928093510090471E-4</v>
      </c>
      <c r="D56" s="79">
        <v>7.3924874245474208E-4</v>
      </c>
      <c r="E56" s="79">
        <v>7.508610678592162E-4</v>
      </c>
      <c r="F56" s="79">
        <v>7.6519937715357957E-4</v>
      </c>
      <c r="G56" s="79">
        <v>7.8295096466416878E-4</v>
      </c>
      <c r="H56" s="79">
        <v>8.0345860591986078E-4</v>
      </c>
      <c r="I56" s="79">
        <v>8.2561600996837806E-4</v>
      </c>
      <c r="J56" s="79">
        <v>8.4851560331147032E-4</v>
      </c>
      <c r="K56" s="79">
        <v>8.6018189128557194E-4</v>
      </c>
      <c r="L56" s="79">
        <v>8.7723592808510082E-4</v>
      </c>
      <c r="M56" s="79">
        <v>8.9169638159754131E-4</v>
      </c>
      <c r="N56" s="79">
        <v>9.0454250346438524E-4</v>
      </c>
      <c r="O56" s="79">
        <v>9.1217068960288046E-4</v>
      </c>
      <c r="P56" s="79">
        <v>9.1311893899054719E-4</v>
      </c>
      <c r="Q56" s="79">
        <v>9.1384317961185513E-4</v>
      </c>
      <c r="R56" s="79">
        <v>9.1391940319832696E-4</v>
      </c>
      <c r="S56" s="79">
        <v>9.1428536965325259E-4</v>
      </c>
      <c r="T56" s="79">
        <v>9.1458781645278495E-4</v>
      </c>
      <c r="U56" s="79">
        <v>9.1466602138630556E-4</v>
      </c>
      <c r="V56" s="79">
        <v>9.1455809624705047E-4</v>
      </c>
      <c r="W56" s="79">
        <v>9.145521522059036E-4</v>
      </c>
      <c r="X56" s="79">
        <v>9.1455844589652965E-4</v>
      </c>
      <c r="Y56" s="79">
        <v>9.1456613818507277E-4</v>
      </c>
      <c r="Z56" s="79">
        <v>9.1451135976666027E-4</v>
      </c>
      <c r="AA56" s="79">
        <v>9.1456765333281604E-4</v>
      </c>
      <c r="AB56" s="79">
        <v>9.1471287441652219E-4</v>
      </c>
      <c r="AC56" s="79">
        <v>9.147044828290207E-4</v>
      </c>
      <c r="AD56" s="79">
        <v>9.1495110226170301E-4</v>
      </c>
      <c r="AE56" s="79">
        <v>9.153374649362501E-4</v>
      </c>
      <c r="AF56" s="79">
        <v>9.1577324473719485E-4</v>
      </c>
      <c r="AG56" s="79">
        <v>9.1626671670221223E-4</v>
      </c>
      <c r="AS56" s="90" t="s">
        <v>173</v>
      </c>
      <c r="AT56" s="89" t="s">
        <v>3</v>
      </c>
      <c r="AU56" s="111">
        <v>6.9119783216062313E-4</v>
      </c>
      <c r="AV56" s="112">
        <v>6.9119783216062313E-4</v>
      </c>
      <c r="AW56" s="112">
        <v>6.9119783216062313E-4</v>
      </c>
      <c r="AX56" s="112">
        <v>6.9119783216062313E-4</v>
      </c>
      <c r="AY56" s="112">
        <v>6.9119783216062313E-4</v>
      </c>
      <c r="AZ56" s="112">
        <v>6.9119783216062313E-4</v>
      </c>
      <c r="BA56" s="112">
        <v>6.9119783216062313E-4</v>
      </c>
      <c r="BB56" s="112">
        <v>6.9119783216062313E-4</v>
      </c>
      <c r="BC56" s="112">
        <v>6.9119783216062313E-4</v>
      </c>
      <c r="BD56" s="112">
        <v>6.9119783216062313E-4</v>
      </c>
      <c r="BE56" s="112">
        <v>6.9119783216062313E-4</v>
      </c>
      <c r="BF56" s="112">
        <v>6.9119783216062313E-4</v>
      </c>
      <c r="BG56" s="112">
        <v>6.9119783216062313E-4</v>
      </c>
      <c r="BH56" s="112">
        <v>6.9119783216062313E-4</v>
      </c>
      <c r="BI56" s="112">
        <v>6.9119783216062313E-4</v>
      </c>
      <c r="BJ56" s="112">
        <v>6.9119783216062313E-4</v>
      </c>
      <c r="BK56" s="112">
        <v>6.9119783216062313E-4</v>
      </c>
      <c r="BL56" s="112">
        <v>6.9119783216062313E-4</v>
      </c>
      <c r="BM56" s="112">
        <v>6.9119783216062313E-4</v>
      </c>
      <c r="BN56" s="112">
        <v>6.9119783216062313E-4</v>
      </c>
      <c r="BO56" s="112">
        <v>6.9119783216062313E-4</v>
      </c>
      <c r="BP56" s="112">
        <v>6.9119783216062313E-4</v>
      </c>
      <c r="BQ56" s="112">
        <v>6.9119783216062313E-4</v>
      </c>
      <c r="BR56" s="112">
        <v>6.9119783216062313E-4</v>
      </c>
      <c r="BS56" s="112">
        <v>6.9119783216062313E-4</v>
      </c>
      <c r="BT56" s="112">
        <v>6.9119783216062313E-4</v>
      </c>
      <c r="BU56" s="112">
        <v>6.9119783216062313E-4</v>
      </c>
      <c r="BV56" s="112">
        <v>6.9119783216062313E-4</v>
      </c>
      <c r="BW56" s="112">
        <v>6.9119783216062313E-4</v>
      </c>
      <c r="BX56" s="112">
        <v>6.9119783216062313E-4</v>
      </c>
      <c r="BY56" s="112">
        <v>6.9119783216062313E-4</v>
      </c>
    </row>
    <row r="57" spans="1:77" s="79" customFormat="1">
      <c r="A57" s="90" t="s">
        <v>173</v>
      </c>
      <c r="B57" s="89" t="s">
        <v>4</v>
      </c>
      <c r="C57" s="79">
        <v>1.1466008681806548E-3</v>
      </c>
      <c r="D57" s="79">
        <v>1.1622726018235836E-3</v>
      </c>
      <c r="E57" s="79">
        <v>1.1805299039818033E-3</v>
      </c>
      <c r="F57" s="79">
        <v>1.203073092887304E-3</v>
      </c>
      <c r="G57" s="79">
        <v>1.2309827566006578E-3</v>
      </c>
      <c r="H57" s="79">
        <v>1.2632255839342154E-3</v>
      </c>
      <c r="I57" s="79">
        <v>1.2980622257492715E-3</v>
      </c>
      <c r="J57" s="79">
        <v>1.3340657634045381E-3</v>
      </c>
      <c r="K57" s="79">
        <v>1.3524079073928485E-3</v>
      </c>
      <c r="L57" s="79">
        <v>1.3792208576006023E-3</v>
      </c>
      <c r="M57" s="79">
        <v>1.4019560858968914E-3</v>
      </c>
      <c r="N57" s="79">
        <v>1.4221532057945064E-3</v>
      </c>
      <c r="O57" s="79">
        <v>1.4341465055341081E-3</v>
      </c>
      <c r="P57" s="79">
        <v>1.4356373762244275E-3</v>
      </c>
      <c r="Q57" s="79">
        <v>1.4367760525358388E-3</v>
      </c>
      <c r="R57" s="79">
        <v>1.4368958939113884E-3</v>
      </c>
      <c r="S57" s="79">
        <v>1.4374712791089795E-3</v>
      </c>
      <c r="T57" s="79">
        <v>1.4379467964936131E-3</v>
      </c>
      <c r="U57" s="79">
        <v>1.438069753011952E-3</v>
      </c>
      <c r="V57" s="79">
        <v>1.4379000693517704E-3</v>
      </c>
      <c r="W57" s="79">
        <v>1.437890723923402E-3</v>
      </c>
      <c r="X57" s="79">
        <v>1.4379006190828509E-3</v>
      </c>
      <c r="Y57" s="79">
        <v>1.4379127131666219E-3</v>
      </c>
      <c r="Z57" s="79">
        <v>1.4378265886306769E-3</v>
      </c>
      <c r="AA57" s="79">
        <v>1.4379150953346374E-3</v>
      </c>
      <c r="AB57" s="79">
        <v>1.438143416976739E-3</v>
      </c>
      <c r="AC57" s="79">
        <v>1.438130223430807E-3</v>
      </c>
      <c r="AD57" s="79">
        <v>1.4385179670862538E-3</v>
      </c>
      <c r="AE57" s="79">
        <v>1.4391254199302077E-3</v>
      </c>
      <c r="AF57" s="79">
        <v>1.4398105681002059E-3</v>
      </c>
      <c r="AG57" s="79">
        <v>1.4405864218984864E-3</v>
      </c>
      <c r="AS57" s="90" t="s">
        <v>173</v>
      </c>
      <c r="AT57" s="89" t="s">
        <v>4</v>
      </c>
      <c r="AU57" s="111">
        <v>1.0867252882872924E-3</v>
      </c>
      <c r="AV57" s="112">
        <v>1.0867252882872924E-3</v>
      </c>
      <c r="AW57" s="112">
        <v>1.0867252882872924E-3</v>
      </c>
      <c r="AX57" s="112">
        <v>1.0867252882872924E-3</v>
      </c>
      <c r="AY57" s="112">
        <v>1.0867252882872924E-3</v>
      </c>
      <c r="AZ57" s="112">
        <v>1.0867252882872924E-3</v>
      </c>
      <c r="BA57" s="112">
        <v>1.0867252882872924E-3</v>
      </c>
      <c r="BB57" s="112">
        <v>1.0867252882872924E-3</v>
      </c>
      <c r="BC57" s="112">
        <v>1.0867252882872924E-3</v>
      </c>
      <c r="BD57" s="112">
        <v>1.0867252882872924E-3</v>
      </c>
      <c r="BE57" s="112">
        <v>1.0867252882872924E-3</v>
      </c>
      <c r="BF57" s="112">
        <v>1.0867252882872924E-3</v>
      </c>
      <c r="BG57" s="112">
        <v>1.0867252882872924E-3</v>
      </c>
      <c r="BH57" s="112">
        <v>1.0867252882872924E-3</v>
      </c>
      <c r="BI57" s="112">
        <v>1.0867252882872924E-3</v>
      </c>
      <c r="BJ57" s="112">
        <v>1.0867252882872924E-3</v>
      </c>
      <c r="BK57" s="112">
        <v>1.0867252882872924E-3</v>
      </c>
      <c r="BL57" s="112">
        <v>1.0867252882872924E-3</v>
      </c>
      <c r="BM57" s="112">
        <v>1.0867252882872924E-3</v>
      </c>
      <c r="BN57" s="112">
        <v>1.0867252882872924E-3</v>
      </c>
      <c r="BO57" s="112">
        <v>1.0867252882872924E-3</v>
      </c>
      <c r="BP57" s="112">
        <v>1.0867252882872924E-3</v>
      </c>
      <c r="BQ57" s="112">
        <v>1.0867252882872924E-3</v>
      </c>
      <c r="BR57" s="112">
        <v>1.0867252882872924E-3</v>
      </c>
      <c r="BS57" s="112">
        <v>1.0867252882872924E-3</v>
      </c>
      <c r="BT57" s="112">
        <v>1.0867252882872924E-3</v>
      </c>
      <c r="BU57" s="112">
        <v>1.0867252882872924E-3</v>
      </c>
      <c r="BV57" s="112">
        <v>1.0867252882872924E-3</v>
      </c>
      <c r="BW57" s="112">
        <v>1.0867252882872924E-3</v>
      </c>
      <c r="BX57" s="112">
        <v>1.0867252882872924E-3</v>
      </c>
      <c r="BY57" s="112">
        <v>1.0867252882872924E-3</v>
      </c>
    </row>
    <row r="58" spans="1:77" s="79" customFormat="1">
      <c r="A58" s="90" t="s">
        <v>173</v>
      </c>
      <c r="B58" s="89" t="s">
        <v>5</v>
      </c>
      <c r="C58" s="79">
        <v>3.092059196585414E-3</v>
      </c>
      <c r="D58" s="79">
        <v>3.1343214427443106E-3</v>
      </c>
      <c r="E58" s="79">
        <v>3.1835562380508383E-3</v>
      </c>
      <c r="F58" s="79">
        <v>3.2443488612818134E-3</v>
      </c>
      <c r="G58" s="79">
        <v>3.319613353707512E-3</v>
      </c>
      <c r="H58" s="79">
        <v>3.4065631664517097E-3</v>
      </c>
      <c r="I58" s="79">
        <v>3.5005077653890138E-3</v>
      </c>
      <c r="J58" s="79">
        <v>3.5975991533392245E-3</v>
      </c>
      <c r="K58" s="79">
        <v>3.6470627431358558E-3</v>
      </c>
      <c r="L58" s="79">
        <v>3.719369708513462E-3</v>
      </c>
      <c r="M58" s="79">
        <v>3.780680207825707E-3</v>
      </c>
      <c r="N58" s="79">
        <v>3.8351461445409402E-3</v>
      </c>
      <c r="O58" s="79">
        <v>3.8674886917920014E-3</v>
      </c>
      <c r="P58" s="79">
        <v>3.871509149613768E-3</v>
      </c>
      <c r="Q58" s="79">
        <v>3.8745798385154957E-3</v>
      </c>
      <c r="R58" s="79">
        <v>3.8749030169097235E-3</v>
      </c>
      <c r="S58" s="79">
        <v>3.8764546685272688E-3</v>
      </c>
      <c r="T58" s="79">
        <v>3.8777370048162911E-3</v>
      </c>
      <c r="U58" s="79">
        <v>3.8780685838721426E-3</v>
      </c>
      <c r="V58" s="79">
        <v>3.8776109948919363E-3</v>
      </c>
      <c r="W58" s="79">
        <v>3.8775857929070653E-3</v>
      </c>
      <c r="X58" s="79">
        <v>3.8776124773616341E-3</v>
      </c>
      <c r="Y58" s="79">
        <v>3.8776450916949974E-3</v>
      </c>
      <c r="Z58" s="79">
        <v>3.877412838108931E-3</v>
      </c>
      <c r="AA58" s="79">
        <v>3.8776515157303566E-3</v>
      </c>
      <c r="AB58" s="79">
        <v>3.8782672348117134E-3</v>
      </c>
      <c r="AC58" s="79">
        <v>3.8782316555389541E-3</v>
      </c>
      <c r="AD58" s="79">
        <v>3.8792772908328157E-3</v>
      </c>
      <c r="AE58" s="79">
        <v>3.8809154198494282E-3</v>
      </c>
      <c r="AF58" s="79">
        <v>3.8827630712500658E-3</v>
      </c>
      <c r="AG58" s="79">
        <v>3.8848553301509209E-3</v>
      </c>
      <c r="AS58" s="90" t="s">
        <v>173</v>
      </c>
      <c r="AT58" s="89" t="s">
        <v>5</v>
      </c>
      <c r="AU58" s="111">
        <v>2.9305916427068614E-3</v>
      </c>
      <c r="AV58" s="112">
        <v>2.9305916427068614E-3</v>
      </c>
      <c r="AW58" s="112">
        <v>2.9305916427068614E-3</v>
      </c>
      <c r="AX58" s="112">
        <v>2.9305916427068614E-3</v>
      </c>
      <c r="AY58" s="112">
        <v>2.9305916427068614E-3</v>
      </c>
      <c r="AZ58" s="112">
        <v>2.9305916427068614E-3</v>
      </c>
      <c r="BA58" s="112">
        <v>2.9305916427068614E-3</v>
      </c>
      <c r="BB58" s="112">
        <v>2.9305916427068614E-3</v>
      </c>
      <c r="BC58" s="112">
        <v>2.9305916427068614E-3</v>
      </c>
      <c r="BD58" s="112">
        <v>2.9305916427068614E-3</v>
      </c>
      <c r="BE58" s="112">
        <v>2.9305916427068614E-3</v>
      </c>
      <c r="BF58" s="112">
        <v>2.9305916427068614E-3</v>
      </c>
      <c r="BG58" s="112">
        <v>2.9305916427068614E-3</v>
      </c>
      <c r="BH58" s="112">
        <v>2.9305916427068614E-3</v>
      </c>
      <c r="BI58" s="112">
        <v>2.9305916427068614E-3</v>
      </c>
      <c r="BJ58" s="112">
        <v>2.9305916427068614E-3</v>
      </c>
      <c r="BK58" s="112">
        <v>2.9305916427068614E-3</v>
      </c>
      <c r="BL58" s="112">
        <v>2.9305916427068614E-3</v>
      </c>
      <c r="BM58" s="112">
        <v>2.9305916427068614E-3</v>
      </c>
      <c r="BN58" s="112">
        <v>2.9305916427068614E-3</v>
      </c>
      <c r="BO58" s="112">
        <v>2.9305916427068614E-3</v>
      </c>
      <c r="BP58" s="112">
        <v>2.9305916427068614E-3</v>
      </c>
      <c r="BQ58" s="112">
        <v>2.9305916427068614E-3</v>
      </c>
      <c r="BR58" s="112">
        <v>2.9305916427068614E-3</v>
      </c>
      <c r="BS58" s="112">
        <v>2.9305916427068614E-3</v>
      </c>
      <c r="BT58" s="112">
        <v>2.9305916427068614E-3</v>
      </c>
      <c r="BU58" s="112">
        <v>2.9305916427068614E-3</v>
      </c>
      <c r="BV58" s="112">
        <v>2.9305916427068614E-3</v>
      </c>
      <c r="BW58" s="112">
        <v>2.9305916427068614E-3</v>
      </c>
      <c r="BX58" s="112">
        <v>2.9305916427068614E-3</v>
      </c>
      <c r="BY58" s="112">
        <v>2.9305916427068614E-3</v>
      </c>
    </row>
    <row r="59" spans="1:77" s="79" customFormat="1">
      <c r="A59" s="90" t="s">
        <v>173</v>
      </c>
      <c r="B59" s="89" t="s">
        <v>6</v>
      </c>
      <c r="C59" s="79">
        <v>2.9126393532984403E-3</v>
      </c>
      <c r="D59" s="79">
        <v>2.9524492901383042E-3</v>
      </c>
      <c r="E59" s="79">
        <v>2.9988271869521004E-3</v>
      </c>
      <c r="F59" s="79">
        <v>3.0560922571061006E-3</v>
      </c>
      <c r="G59" s="79">
        <v>3.1269894516964252E-3</v>
      </c>
      <c r="H59" s="79">
        <v>3.2088939141466754E-3</v>
      </c>
      <c r="I59" s="79">
        <v>3.2973872832894133E-3</v>
      </c>
      <c r="J59" s="79">
        <v>3.38884484584916E-3</v>
      </c>
      <c r="K59" s="79">
        <v>3.4354382611227665E-3</v>
      </c>
      <c r="L59" s="79">
        <v>3.5035495421451273E-3</v>
      </c>
      <c r="M59" s="79">
        <v>3.5613024381001678E-3</v>
      </c>
      <c r="N59" s="79">
        <v>3.6126079340836328E-3</v>
      </c>
      <c r="O59" s="79">
        <v>3.6430737725169282E-3</v>
      </c>
      <c r="P59" s="79">
        <v>3.6468609392318746E-3</v>
      </c>
      <c r="Q59" s="79">
        <v>3.6497534483231585E-3</v>
      </c>
      <c r="R59" s="79">
        <v>3.6500578739661737E-3</v>
      </c>
      <c r="S59" s="79">
        <v>3.6515194894387567E-3</v>
      </c>
      <c r="T59" s="79">
        <v>3.6527274168754935E-3</v>
      </c>
      <c r="U59" s="79">
        <v>3.6530397557232967E-3</v>
      </c>
      <c r="V59" s="79">
        <v>3.6526087188036753E-3</v>
      </c>
      <c r="W59" s="79">
        <v>3.6525849791893121E-3</v>
      </c>
      <c r="X59" s="79">
        <v>3.6526101152515788E-3</v>
      </c>
      <c r="Y59" s="79">
        <v>3.6526408371054613E-3</v>
      </c>
      <c r="Z59" s="79">
        <v>3.6524220602672085E-3</v>
      </c>
      <c r="AA59" s="79">
        <v>3.6526468883797108E-3</v>
      </c>
      <c r="AB59" s="79">
        <v>3.6532268797423982E-3</v>
      </c>
      <c r="AC59" s="79">
        <v>3.6531933649927083E-3</v>
      </c>
      <c r="AD59" s="79">
        <v>3.6541783262474805E-3</v>
      </c>
      <c r="AE59" s="79">
        <v>3.655721401181115E-3</v>
      </c>
      <c r="AF59" s="79">
        <v>3.6574618407518118E-3</v>
      </c>
      <c r="AG59" s="79">
        <v>3.6594326942266261E-3</v>
      </c>
      <c r="AS59" s="90" t="s">
        <v>173</v>
      </c>
      <c r="AT59" s="89" t="s">
        <v>6</v>
      </c>
      <c r="AU59" s="111">
        <v>2.7605411165548288E-3</v>
      </c>
      <c r="AV59" s="112">
        <v>2.7605411165548288E-3</v>
      </c>
      <c r="AW59" s="112">
        <v>2.7605411165548288E-3</v>
      </c>
      <c r="AX59" s="112">
        <v>2.7605411165548288E-3</v>
      </c>
      <c r="AY59" s="112">
        <v>2.7605411165548288E-3</v>
      </c>
      <c r="AZ59" s="112">
        <v>2.7605411165548288E-3</v>
      </c>
      <c r="BA59" s="112">
        <v>2.7605411165548288E-3</v>
      </c>
      <c r="BB59" s="112">
        <v>2.7605411165548288E-3</v>
      </c>
      <c r="BC59" s="112">
        <v>2.7605411165548288E-3</v>
      </c>
      <c r="BD59" s="112">
        <v>2.7605411165548288E-3</v>
      </c>
      <c r="BE59" s="112">
        <v>2.7605411165548288E-3</v>
      </c>
      <c r="BF59" s="112">
        <v>2.7605411165548288E-3</v>
      </c>
      <c r="BG59" s="112">
        <v>2.7605411165548288E-3</v>
      </c>
      <c r="BH59" s="112">
        <v>2.7605411165548288E-3</v>
      </c>
      <c r="BI59" s="112">
        <v>2.7605411165548288E-3</v>
      </c>
      <c r="BJ59" s="112">
        <v>2.7605411165548288E-3</v>
      </c>
      <c r="BK59" s="112">
        <v>2.7605411165548288E-3</v>
      </c>
      <c r="BL59" s="112">
        <v>2.7605411165548288E-3</v>
      </c>
      <c r="BM59" s="112">
        <v>2.7605411165548288E-3</v>
      </c>
      <c r="BN59" s="112">
        <v>2.7605411165548288E-3</v>
      </c>
      <c r="BO59" s="112">
        <v>2.7605411165548288E-3</v>
      </c>
      <c r="BP59" s="112">
        <v>2.7605411165548288E-3</v>
      </c>
      <c r="BQ59" s="112">
        <v>2.7605411165548288E-3</v>
      </c>
      <c r="BR59" s="112">
        <v>2.7605411165548288E-3</v>
      </c>
      <c r="BS59" s="112">
        <v>2.7605411165548288E-3</v>
      </c>
      <c r="BT59" s="112">
        <v>2.7605411165548288E-3</v>
      </c>
      <c r="BU59" s="112">
        <v>2.7605411165548288E-3</v>
      </c>
      <c r="BV59" s="112">
        <v>2.7605411165548288E-3</v>
      </c>
      <c r="BW59" s="112">
        <v>2.7605411165548288E-3</v>
      </c>
      <c r="BX59" s="112">
        <v>2.7605411165548288E-3</v>
      </c>
      <c r="BY59" s="112">
        <v>2.7605411165548288E-3</v>
      </c>
    </row>
    <row r="63" spans="1:77">
      <c r="B63" s="133" t="s">
        <v>174</v>
      </c>
      <c r="C63" s="133">
        <v>2020</v>
      </c>
      <c r="D63" s="133"/>
      <c r="E63" s="133"/>
      <c r="F63" s="133"/>
      <c r="G63" s="133"/>
      <c r="H63" s="133"/>
      <c r="I63" s="133"/>
      <c r="J63" s="133"/>
      <c r="K63" s="133">
        <v>2050</v>
      </c>
      <c r="L63" s="133"/>
      <c r="M63" s="133"/>
      <c r="N63" s="133"/>
      <c r="O63" s="133"/>
      <c r="P63" s="133"/>
      <c r="Q63" s="133"/>
      <c r="R63" s="133"/>
      <c r="AT63" s="133" t="s">
        <v>174</v>
      </c>
      <c r="AU63" s="133">
        <v>2020</v>
      </c>
      <c r="AV63" s="133"/>
      <c r="AW63" s="133"/>
      <c r="AX63" s="133"/>
      <c r="AY63" s="133"/>
      <c r="AZ63" s="133"/>
      <c r="BA63" s="133"/>
      <c r="BB63" s="133"/>
      <c r="BC63" s="133">
        <v>2050</v>
      </c>
      <c r="BD63" s="133"/>
      <c r="BE63" s="133"/>
      <c r="BF63" s="133"/>
      <c r="BG63" s="133"/>
      <c r="BH63" s="133"/>
      <c r="BI63" s="133"/>
      <c r="BJ63" s="133"/>
    </row>
    <row r="64" spans="1:77">
      <c r="B64" s="133"/>
      <c r="C64" s="133" t="s">
        <v>36</v>
      </c>
      <c r="D64" s="133"/>
      <c r="E64" s="133" t="s">
        <v>37</v>
      </c>
      <c r="F64" s="133"/>
      <c r="G64" s="133" t="s">
        <v>38</v>
      </c>
      <c r="H64" s="133"/>
      <c r="I64" s="133" t="s">
        <v>39</v>
      </c>
      <c r="J64" s="133"/>
      <c r="K64" s="133" t="s">
        <v>36</v>
      </c>
      <c r="L64" s="133"/>
      <c r="M64" s="133" t="s">
        <v>37</v>
      </c>
      <c r="N64" s="133"/>
      <c r="O64" s="133" t="s">
        <v>38</v>
      </c>
      <c r="P64" s="133"/>
      <c r="Q64" s="133" t="s">
        <v>39</v>
      </c>
      <c r="R64" s="133"/>
      <c r="AT64" s="133"/>
      <c r="AU64" s="133" t="s">
        <v>36</v>
      </c>
      <c r="AV64" s="133"/>
      <c r="AW64" s="133" t="s">
        <v>37</v>
      </c>
      <c r="AX64" s="133"/>
      <c r="AY64" s="133" t="s">
        <v>38</v>
      </c>
      <c r="AZ64" s="133"/>
      <c r="BA64" s="133" t="s">
        <v>39</v>
      </c>
      <c r="BB64" s="133"/>
      <c r="BC64" s="133" t="s">
        <v>36</v>
      </c>
      <c r="BD64" s="133"/>
      <c r="BE64" s="133" t="s">
        <v>37</v>
      </c>
      <c r="BF64" s="133"/>
      <c r="BG64" s="133" t="s">
        <v>38</v>
      </c>
      <c r="BH64" s="133"/>
      <c r="BI64" s="133" t="s">
        <v>39</v>
      </c>
      <c r="BJ64" s="133"/>
    </row>
    <row r="65" spans="2:62">
      <c r="B65" s="133"/>
      <c r="C65" s="27" t="s">
        <v>175</v>
      </c>
      <c r="D65" s="27" t="s">
        <v>176</v>
      </c>
      <c r="E65" s="27" t="s">
        <v>175</v>
      </c>
      <c r="F65" s="27" t="s">
        <v>176</v>
      </c>
      <c r="G65" s="27" t="s">
        <v>175</v>
      </c>
      <c r="H65" s="27" t="s">
        <v>176</v>
      </c>
      <c r="I65" s="27" t="s">
        <v>175</v>
      </c>
      <c r="J65" s="27" t="s">
        <v>176</v>
      </c>
      <c r="K65" s="27" t="s">
        <v>175</v>
      </c>
      <c r="L65" s="27" t="s">
        <v>176</v>
      </c>
      <c r="M65" s="27" t="s">
        <v>175</v>
      </c>
      <c r="N65" s="27" t="s">
        <v>176</v>
      </c>
      <c r="O65" s="27" t="s">
        <v>175</v>
      </c>
      <c r="P65" s="27" t="s">
        <v>176</v>
      </c>
      <c r="Q65" s="27" t="s">
        <v>175</v>
      </c>
      <c r="R65" s="27" t="s">
        <v>176</v>
      </c>
      <c r="AT65" s="133"/>
      <c r="AU65" s="87" t="s">
        <v>175</v>
      </c>
      <c r="AV65" s="87" t="s">
        <v>176</v>
      </c>
      <c r="AW65" s="87" t="s">
        <v>175</v>
      </c>
      <c r="AX65" s="87" t="s">
        <v>176</v>
      </c>
      <c r="AY65" s="87" t="s">
        <v>175</v>
      </c>
      <c r="AZ65" s="87" t="s">
        <v>176</v>
      </c>
      <c r="BA65" s="87" t="s">
        <v>175</v>
      </c>
      <c r="BB65" s="87" t="s">
        <v>176</v>
      </c>
      <c r="BC65" s="87" t="s">
        <v>175</v>
      </c>
      <c r="BD65" s="87" t="s">
        <v>176</v>
      </c>
      <c r="BE65" s="87" t="s">
        <v>175</v>
      </c>
      <c r="BF65" s="87" t="s">
        <v>176</v>
      </c>
      <c r="BG65" s="87" t="s">
        <v>175</v>
      </c>
      <c r="BH65" s="87" t="s">
        <v>176</v>
      </c>
      <c r="BI65" s="87" t="s">
        <v>175</v>
      </c>
      <c r="BJ65" s="87" t="s">
        <v>176</v>
      </c>
    </row>
    <row r="66" spans="2:62">
      <c r="B66" s="86" t="s">
        <v>0</v>
      </c>
      <c r="C66" s="85">
        <v>779.40208509034892</v>
      </c>
      <c r="D66" s="84">
        <v>1363.3015130842755</v>
      </c>
      <c r="E66" s="85">
        <v>111.82273499513327</v>
      </c>
      <c r="F66" s="84">
        <v>545.32060523371024</v>
      </c>
      <c r="G66" s="84">
        <v>149.35602429721416</v>
      </c>
      <c r="H66" s="84">
        <v>233.66624794740386</v>
      </c>
      <c r="I66" s="84">
        <v>62.553056210365554</v>
      </c>
      <c r="J66" s="84">
        <v>128.09041688868746</v>
      </c>
      <c r="K66" s="85">
        <v>743.8231919602689</v>
      </c>
      <c r="L66" s="84">
        <v>1635.9618157011305</v>
      </c>
      <c r="M66" s="85">
        <v>167.349199334231</v>
      </c>
      <c r="N66" s="84">
        <v>694.08647250790432</v>
      </c>
      <c r="O66" s="84">
        <v>244.09643752532179</v>
      </c>
      <c r="P66" s="84">
        <v>297.39340647851401</v>
      </c>
      <c r="Q66" s="84">
        <v>102.23208771871576</v>
      </c>
      <c r="R66" s="84">
        <v>163.02872719335585</v>
      </c>
      <c r="AT66" s="86" t="s">
        <v>0</v>
      </c>
      <c r="AU66" s="85">
        <f>AU32*10^6/AT$101</f>
        <v>780.51064110631353</v>
      </c>
      <c r="AV66" s="84">
        <f>AU2*10^6/AT$101</f>
        <v>1363.3015130842755</v>
      </c>
      <c r="AW66" s="85">
        <f>AU39*10^6/AT$105</f>
        <v>100.8237507921223</v>
      </c>
      <c r="AX66" s="84">
        <f>AU9*10^6/AT$105</f>
        <v>545.32060523371024</v>
      </c>
      <c r="AY66" s="84">
        <f>AU46*10^6/AT$102</f>
        <v>135.47853480050944</v>
      </c>
      <c r="AZ66" s="84">
        <f>AU16*10^6/AT$107</f>
        <v>442.2968264718715</v>
      </c>
      <c r="BA66" s="84">
        <f>AU53*10^6/AT$106</f>
        <v>138.82166907275951</v>
      </c>
      <c r="BB66" s="84">
        <f>AU23*10^6/AT$107</f>
        <v>128.09041688868746</v>
      </c>
      <c r="BC66" s="85">
        <f t="shared" ref="BC66:BC72" si="0">BY32*10^6/BB$101</f>
        <v>780.51064110631353</v>
      </c>
      <c r="BD66" s="84">
        <f t="shared" ref="BD66:BD72" si="1">BY2*10^6/BB$101</f>
        <v>1635.9618157011305</v>
      </c>
      <c r="BE66" s="85">
        <f t="shared" ref="BE66:BE72" si="2">BY39*10^6/BB$105</f>
        <v>100.8237507921223</v>
      </c>
      <c r="BF66" s="84">
        <f t="shared" ref="BF66:BF72" si="3">BY9*10^6/BB$105</f>
        <v>694.08647250790432</v>
      </c>
      <c r="BG66" s="84">
        <f t="shared" ref="BG66:BG72" si="4">BY46*10^6/BB$102</f>
        <v>135.47853480050921</v>
      </c>
      <c r="BH66" s="84">
        <f t="shared" ref="BH66:BH72" si="5">BY16*10^6/BB$107</f>
        <v>562.92323369147289</v>
      </c>
      <c r="BI66" s="84">
        <f t="shared" ref="BI66:BI72" si="6">BY53*10^6/BB$106</f>
        <v>138.82166907275951</v>
      </c>
      <c r="BJ66" s="84">
        <f t="shared" ref="BJ66:BJ72" si="7">BY23*10^6/BB$107</f>
        <v>163.0286601691401</v>
      </c>
    </row>
    <row r="67" spans="2:62">
      <c r="B67" s="86" t="s">
        <v>1</v>
      </c>
      <c r="C67" s="85">
        <v>227.72173536226904</v>
      </c>
      <c r="D67" s="84">
        <v>437.20977638339446</v>
      </c>
      <c r="E67" s="85">
        <v>63.338573890841957</v>
      </c>
      <c r="F67" s="84">
        <v>130.49030248981313</v>
      </c>
      <c r="G67" s="84">
        <v>39.82582109775614</v>
      </c>
      <c r="H67" s="84">
        <v>74.826390217129301</v>
      </c>
      <c r="I67" s="84">
        <v>31.225964926286728</v>
      </c>
      <c r="J67" s="84">
        <v>71.464062741334033</v>
      </c>
      <c r="K67" s="85">
        <v>246.11430975111375</v>
      </c>
      <c r="L67" s="84">
        <v>437.20977638339446</v>
      </c>
      <c r="M67" s="85">
        <v>58.437840391940234</v>
      </c>
      <c r="N67" s="84">
        <v>130.49030248981313</v>
      </c>
      <c r="O67" s="84">
        <v>50.037060590596333</v>
      </c>
      <c r="P67" s="84">
        <v>74.826390217129301</v>
      </c>
      <c r="Q67" s="84">
        <v>39.232223114276891</v>
      </c>
      <c r="R67" s="84">
        <v>71.467976987458272</v>
      </c>
      <c r="AT67" s="86" t="s">
        <v>1</v>
      </c>
      <c r="AU67" s="85">
        <f t="shared" ref="AU67:AU72" si="8">AU33*10^6/AT$101</f>
        <v>178.43827851052694</v>
      </c>
      <c r="AV67" s="84">
        <f t="shared" ref="AV67:AV72" si="9">AU3*10^6/AT$101</f>
        <v>437.20977638339446</v>
      </c>
      <c r="AW67" s="85">
        <f t="shared" ref="AW67:AW72" si="10">AU40*10^6/AT$105</f>
        <v>57.108535127285208</v>
      </c>
      <c r="AX67" s="84">
        <f t="shared" ref="AX67:AX72" si="11">AU10*10^6/AT$105</f>
        <v>130.49030248981313</v>
      </c>
      <c r="AY67" s="84">
        <f t="shared" ref="AY67:AY72" si="12">AU47*10^6/AT$102</f>
        <v>36.125385065246796</v>
      </c>
      <c r="AZ67" s="84">
        <f t="shared" ref="AZ67:AZ72" si="13">AU17*10^6/AT$107</f>
        <v>141.63566719670902</v>
      </c>
      <c r="BA67" s="84">
        <f t="shared" ref="BA67:BA72" si="14">AU54*10^6/AT$106</f>
        <v>29.595342789520103</v>
      </c>
      <c r="BB67" s="84">
        <f t="shared" ref="BB67:BB72" si="15">AU24*10^6/AT$107</f>
        <v>71.464062741334018</v>
      </c>
      <c r="BC67" s="85">
        <f t="shared" si="0"/>
        <v>247.47095031021169</v>
      </c>
      <c r="BD67" s="84">
        <f t="shared" si="1"/>
        <v>437.20977638339457</v>
      </c>
      <c r="BE67" s="85">
        <f t="shared" si="2"/>
        <v>57.108535127285208</v>
      </c>
      <c r="BF67" s="84">
        <f t="shared" si="3"/>
        <v>130.49030248981313</v>
      </c>
      <c r="BG67" s="84">
        <f t="shared" si="4"/>
        <v>36.125385065246732</v>
      </c>
      <c r="BH67" s="84">
        <f t="shared" si="5"/>
        <v>141.63566719670902</v>
      </c>
      <c r="BI67" s="84">
        <f t="shared" si="6"/>
        <v>29.595342789520103</v>
      </c>
      <c r="BJ67" s="84">
        <f t="shared" si="7"/>
        <v>71.467976987458286</v>
      </c>
    </row>
    <row r="68" spans="2:62">
      <c r="B68" s="86" t="s">
        <v>2</v>
      </c>
      <c r="C68" s="85">
        <v>240.14584892258458</v>
      </c>
      <c r="D68" s="84">
        <v>282.95667417504285</v>
      </c>
      <c r="E68" s="85">
        <v>96.488632652635914</v>
      </c>
      <c r="F68" s="84">
        <v>162.60183880544997</v>
      </c>
      <c r="G68" s="84">
        <v>46.467389329702911</v>
      </c>
      <c r="H68" s="84">
        <v>80.448104893622258</v>
      </c>
      <c r="I68" s="84">
        <v>447.35516673153194</v>
      </c>
      <c r="J68" s="84">
        <v>54.412748406520443</v>
      </c>
      <c r="K68" s="85">
        <v>262.93204596133484</v>
      </c>
      <c r="L68" s="84">
        <v>468.29329575969592</v>
      </c>
      <c r="M68" s="85">
        <v>89.022959757648849</v>
      </c>
      <c r="N68" s="84">
        <v>197.09313794599998</v>
      </c>
      <c r="O68" s="84">
        <v>58.38151006780307</v>
      </c>
      <c r="P68" s="84">
        <v>103.76949700374148</v>
      </c>
      <c r="Q68" s="84">
        <v>562.05589655810411</v>
      </c>
      <c r="R68" s="84">
        <v>65.954846553358124</v>
      </c>
      <c r="AT68" s="86" t="s">
        <v>2</v>
      </c>
      <c r="AU68" s="85">
        <f t="shared" si="8"/>
        <v>188.17356983963612</v>
      </c>
      <c r="AV68" s="84">
        <f t="shared" si="9"/>
        <v>252.10942907331454</v>
      </c>
      <c r="AW68" s="85">
        <f t="shared" si="10"/>
        <v>86.997924467375924</v>
      </c>
      <c r="AX68" s="84">
        <f t="shared" si="11"/>
        <v>142.96319100216732</v>
      </c>
      <c r="AY68" s="84">
        <f t="shared" si="12"/>
        <v>42.149848672092695</v>
      </c>
      <c r="AZ68" s="84">
        <f t="shared" si="13"/>
        <v>131.81713022422647</v>
      </c>
      <c r="BA68" s="84">
        <f t="shared" si="14"/>
        <v>423.9942477145737</v>
      </c>
      <c r="BB68" s="84">
        <f t="shared" si="15"/>
        <v>45.410899705026708</v>
      </c>
      <c r="BC68" s="85">
        <f t="shared" si="0"/>
        <v>264.38138987879529</v>
      </c>
      <c r="BD68" s="84">
        <f t="shared" si="1"/>
        <v>468.29329575969592</v>
      </c>
      <c r="BE68" s="85">
        <f t="shared" si="2"/>
        <v>86.997924467375924</v>
      </c>
      <c r="BF68" s="84">
        <f t="shared" si="3"/>
        <v>197.09313794599998</v>
      </c>
      <c r="BG68" s="84">
        <f t="shared" si="4"/>
        <v>42.149848672092624</v>
      </c>
      <c r="BH68" s="84">
        <f t="shared" si="5"/>
        <v>160.29133681811953</v>
      </c>
      <c r="BI68" s="84">
        <f t="shared" si="6"/>
        <v>423.9942477145737</v>
      </c>
      <c r="BJ68" s="84">
        <f t="shared" si="7"/>
        <v>54.412748406520443</v>
      </c>
    </row>
    <row r="69" spans="2:62">
      <c r="B69" s="86" t="s">
        <v>3</v>
      </c>
      <c r="C69" s="85">
        <v>252.48405263906199</v>
      </c>
      <c r="D69" s="84">
        <v>297.97527794392289</v>
      </c>
      <c r="E69" s="85">
        <v>68.346262395861203</v>
      </c>
      <c r="F69" s="84">
        <v>171.23232117958068</v>
      </c>
      <c r="G69" s="84">
        <v>46.478046665870416</v>
      </c>
      <c r="H69" s="84">
        <v>84.718080906300386</v>
      </c>
      <c r="I69" s="84">
        <v>45.580058443806543</v>
      </c>
      <c r="J69" s="84">
        <v>57.300835463225631</v>
      </c>
      <c r="K69" s="85">
        <v>259.48914622014593</v>
      </c>
      <c r="L69" s="84">
        <v>493.14908499719223</v>
      </c>
      <c r="M69" s="85">
        <v>63.058066008216379</v>
      </c>
      <c r="N69" s="84">
        <v>207.55432870252199</v>
      </c>
      <c r="O69" s="84">
        <v>58.394899917926644</v>
      </c>
      <c r="P69" s="84">
        <v>109.27731180732894</v>
      </c>
      <c r="Q69" s="84">
        <v>57.266669793888262</v>
      </c>
      <c r="R69" s="84">
        <v>69.455558137243187</v>
      </c>
      <c r="AT69" s="86" t="s">
        <v>3</v>
      </c>
      <c r="AU69" s="85">
        <f t="shared" si="8"/>
        <v>197.84154390270925</v>
      </c>
      <c r="AV69" s="84">
        <f t="shared" si="9"/>
        <v>262.23650221804303</v>
      </c>
      <c r="AW69" s="85">
        <f t="shared" si="10"/>
        <v>61.623662913210033</v>
      </c>
      <c r="AX69" s="84">
        <f t="shared" si="11"/>
        <v>148.72935220207174</v>
      </c>
      <c r="AY69" s="84">
        <f t="shared" si="12"/>
        <v>42.159515776554294</v>
      </c>
      <c r="AZ69" s="84">
        <f t="shared" si="13"/>
        <v>139.14824472400065</v>
      </c>
      <c r="BA69" s="84">
        <f t="shared" si="14"/>
        <v>43.199864510038942</v>
      </c>
      <c r="BB69" s="84">
        <f t="shared" si="15"/>
        <v>49.030639162694918</v>
      </c>
      <c r="BC69" s="85">
        <f t="shared" si="0"/>
        <v>260.91951205610218</v>
      </c>
      <c r="BD69" s="84">
        <f t="shared" si="1"/>
        <v>493.14908499719218</v>
      </c>
      <c r="BE69" s="85">
        <f t="shared" si="2"/>
        <v>61.623662913210033</v>
      </c>
      <c r="BF69" s="84">
        <f t="shared" si="3"/>
        <v>207.55432870252199</v>
      </c>
      <c r="BG69" s="84">
        <f t="shared" si="4"/>
        <v>42.159515776554223</v>
      </c>
      <c r="BH69" s="84">
        <f t="shared" si="5"/>
        <v>178.17691619182222</v>
      </c>
      <c r="BI69" s="84">
        <f t="shared" si="6"/>
        <v>43.199864510038942</v>
      </c>
      <c r="BJ69" s="84">
        <f t="shared" si="7"/>
        <v>69.455558137243187</v>
      </c>
    </row>
    <row r="70" spans="2:62">
      <c r="B70" s="86" t="s">
        <v>4</v>
      </c>
      <c r="C70" s="85">
        <v>393.64262615957233</v>
      </c>
      <c r="D70" s="84">
        <v>374.63463660775682</v>
      </c>
      <c r="E70" s="85">
        <v>104.92238894100947</v>
      </c>
      <c r="F70" s="84">
        <v>208.13035367097595</v>
      </c>
      <c r="G70" s="84">
        <v>103.06093436310948</v>
      </c>
      <c r="H70" s="84">
        <v>93.641594096176306</v>
      </c>
      <c r="I70" s="84">
        <v>71.662554261290921</v>
      </c>
      <c r="J70" s="84">
        <v>76.817997750381807</v>
      </c>
      <c r="K70" s="85">
        <v>435.53438507914484</v>
      </c>
      <c r="L70" s="84">
        <v>492.94031132599571</v>
      </c>
      <c r="M70" s="85">
        <v>132.10239152476905</v>
      </c>
      <c r="N70" s="84">
        <v>273.85572851444203</v>
      </c>
      <c r="O70" s="84">
        <v>129.48549647205959</v>
      </c>
      <c r="P70" s="84">
        <v>123.21262381075829</v>
      </c>
      <c r="Q70" s="84">
        <v>90.036651368655399</v>
      </c>
      <c r="R70" s="84">
        <v>101.09346257499872</v>
      </c>
      <c r="AT70" s="86" t="s">
        <v>4</v>
      </c>
      <c r="AU70" s="85">
        <f t="shared" si="8"/>
        <v>308.45062922313883</v>
      </c>
      <c r="AV70" s="84">
        <f t="shared" si="9"/>
        <v>317.486980176065</v>
      </c>
      <c r="AW70" s="85">
        <f t="shared" si="10"/>
        <v>192.91015923530475</v>
      </c>
      <c r="AX70" s="84">
        <f t="shared" si="11"/>
        <v>208.13035367097595</v>
      </c>
      <c r="AY70" s="84">
        <f t="shared" si="12"/>
        <v>93.484976239729605</v>
      </c>
      <c r="AZ70" s="84">
        <f t="shared" si="13"/>
        <v>177.25016025347657</v>
      </c>
      <c r="BA70" s="84">
        <f t="shared" si="14"/>
        <v>67.920330517955776</v>
      </c>
      <c r="BB70" s="84">
        <f t="shared" si="15"/>
        <v>76.817997750381807</v>
      </c>
      <c r="BC70" s="85">
        <f t="shared" si="0"/>
        <v>437.93515410504051</v>
      </c>
      <c r="BD70" s="84">
        <f t="shared" si="1"/>
        <v>492.94031132599571</v>
      </c>
      <c r="BE70" s="85">
        <f t="shared" si="2"/>
        <v>192.91015923530475</v>
      </c>
      <c r="BF70" s="84">
        <f t="shared" si="3"/>
        <v>273.85572851444203</v>
      </c>
      <c r="BG70" s="84">
        <f t="shared" si="4"/>
        <v>93.484976239729448</v>
      </c>
      <c r="BH70" s="84">
        <f t="shared" si="5"/>
        <v>177.25016025347657</v>
      </c>
      <c r="BI70" s="84">
        <f t="shared" si="6"/>
        <v>67.920330517955776</v>
      </c>
      <c r="BJ70" s="84">
        <f t="shared" si="7"/>
        <v>101.09316728964225</v>
      </c>
    </row>
    <row r="71" spans="2:62">
      <c r="B71" s="86" t="s">
        <v>5</v>
      </c>
      <c r="C71" s="85">
        <v>217.77437827576938</v>
      </c>
      <c r="D71" s="84">
        <v>203.5648718841085</v>
      </c>
      <c r="E71" s="85">
        <v>37.153090875932371</v>
      </c>
      <c r="F71" s="84">
        <v>63.614022463783897</v>
      </c>
      <c r="G71" s="84">
        <v>46.478046665870416</v>
      </c>
      <c r="H71" s="84">
        <v>42.401621123039938</v>
      </c>
      <c r="I71" s="84">
        <v>193.25369978658838</v>
      </c>
      <c r="J71" s="84">
        <v>44.273495487615179</v>
      </c>
      <c r="K71" s="85">
        <v>232.55782710990798</v>
      </c>
      <c r="L71" s="84">
        <v>203.5648718841085</v>
      </c>
      <c r="M71" s="85">
        <v>34.278422473116507</v>
      </c>
      <c r="N71" s="84">
        <v>63.614022463783897</v>
      </c>
      <c r="O71" s="84">
        <v>58.394899917926644</v>
      </c>
      <c r="P71" s="84">
        <v>42.401621123039938</v>
      </c>
      <c r="Q71" s="84">
        <v>242.80345813443256</v>
      </c>
      <c r="R71" s="84">
        <v>44.273495487615179</v>
      </c>
      <c r="AT71" s="86" t="s">
        <v>5</v>
      </c>
      <c r="AU71" s="85">
        <f t="shared" si="8"/>
        <v>170.64372490140056</v>
      </c>
      <c r="AV71" s="84">
        <f t="shared" si="9"/>
        <v>203.5648718841085</v>
      </c>
      <c r="AW71" s="85">
        <f t="shared" si="10"/>
        <v>33.498679636078542</v>
      </c>
      <c r="AX71" s="84">
        <f t="shared" si="11"/>
        <v>63.614022463783897</v>
      </c>
      <c r="AY71" s="84">
        <f t="shared" si="12"/>
        <v>42.159515776554287</v>
      </c>
      <c r="AZ71" s="84">
        <f t="shared" si="13"/>
        <v>80.260211411468461</v>
      </c>
      <c r="BA71" s="84">
        <f t="shared" si="14"/>
        <v>183.16197766917884</v>
      </c>
      <c r="BB71" s="84">
        <f t="shared" si="15"/>
        <v>44.273495487615179</v>
      </c>
      <c r="BC71" s="85">
        <f t="shared" si="0"/>
        <v>233.83974111528232</v>
      </c>
      <c r="BD71" s="84">
        <f t="shared" si="1"/>
        <v>203.56487188410853</v>
      </c>
      <c r="BE71" s="85">
        <f t="shared" si="2"/>
        <v>33.498679636078542</v>
      </c>
      <c r="BF71" s="84">
        <f t="shared" si="3"/>
        <v>63.614022463783897</v>
      </c>
      <c r="BG71" s="84">
        <f t="shared" si="4"/>
        <v>42.159515776554215</v>
      </c>
      <c r="BH71" s="84">
        <f t="shared" si="5"/>
        <v>80.260211411468461</v>
      </c>
      <c r="BI71" s="84">
        <f t="shared" si="6"/>
        <v>183.16197766917884</v>
      </c>
      <c r="BJ71" s="84">
        <f t="shared" si="7"/>
        <v>44.273495487615179</v>
      </c>
    </row>
    <row r="72" spans="2:62">
      <c r="B72" s="86" t="s">
        <v>6</v>
      </c>
      <c r="C72" s="85">
        <v>352.06236665831591</v>
      </c>
      <c r="D72" s="84">
        <v>345.62573571150642</v>
      </c>
      <c r="E72" s="85">
        <v>205.03878718758355</v>
      </c>
      <c r="F72" s="84">
        <v>138.25029428460257</v>
      </c>
      <c r="G72" s="84">
        <v>139.4341399976112</v>
      </c>
      <c r="H72" s="84">
        <v>69.11255220979551</v>
      </c>
      <c r="I72" s="84">
        <v>182.03995958115252</v>
      </c>
      <c r="J72" s="84">
        <v>35.17976238492119</v>
      </c>
      <c r="K72" s="85">
        <v>345.12291857712313</v>
      </c>
      <c r="L72" s="84">
        <v>518.43860356725963</v>
      </c>
      <c r="M72" s="85">
        <v>189.17419802464917</v>
      </c>
      <c r="N72" s="84">
        <v>165.90035314152311</v>
      </c>
      <c r="O72" s="84">
        <v>175.18469975377988</v>
      </c>
      <c r="P72" s="84">
        <v>75.395511501595109</v>
      </c>
      <c r="Q72" s="84">
        <v>228.71454338916413</v>
      </c>
      <c r="R72" s="84">
        <v>42.215714861905433</v>
      </c>
      <c r="AT72" s="86" t="s">
        <v>6</v>
      </c>
      <c r="AU72" s="85">
        <f t="shared" si="8"/>
        <v>351.69103457298922</v>
      </c>
      <c r="AV72" s="84">
        <f t="shared" si="9"/>
        <v>345.62573571150637</v>
      </c>
      <c r="AW72" s="85">
        <f t="shared" si="10"/>
        <v>1727.9945804015574</v>
      </c>
      <c r="AX72" s="84">
        <f t="shared" si="11"/>
        <v>165.90035314152311</v>
      </c>
      <c r="AY72" s="84">
        <f t="shared" si="12"/>
        <v>126.47854732966285</v>
      </c>
      <c r="AZ72" s="84">
        <f t="shared" si="13"/>
        <v>130.82018811139864</v>
      </c>
      <c r="BA72" s="84">
        <f t="shared" si="14"/>
        <v>172.53381978467681</v>
      </c>
      <c r="BB72" s="84">
        <f t="shared" si="15"/>
        <v>35.17976238492119</v>
      </c>
      <c r="BC72" s="85">
        <f t="shared" si="0"/>
        <v>351.69103457298922</v>
      </c>
      <c r="BD72" s="84">
        <f t="shared" si="1"/>
        <v>518.43860356725975</v>
      </c>
      <c r="BE72" s="85">
        <f t="shared" si="2"/>
        <v>1727.9945804015574</v>
      </c>
      <c r="BF72" s="84">
        <f t="shared" si="3"/>
        <v>165.90035314152311</v>
      </c>
      <c r="BG72" s="84">
        <f t="shared" si="4"/>
        <v>126.47854732966263</v>
      </c>
      <c r="BH72" s="84">
        <f t="shared" si="5"/>
        <v>130.82018811139864</v>
      </c>
      <c r="BI72" s="84">
        <f t="shared" si="6"/>
        <v>172.53381978467681</v>
      </c>
      <c r="BJ72" s="84">
        <f t="shared" si="7"/>
        <v>42.215714861905433</v>
      </c>
    </row>
    <row r="99" spans="1:87">
      <c r="A99" s="76" t="s">
        <v>168</v>
      </c>
      <c r="D99" s="71"/>
      <c r="AS99" s="76" t="s">
        <v>168</v>
      </c>
      <c r="AV99" s="71"/>
    </row>
    <row r="100" spans="1:87">
      <c r="A100" s="96" t="s">
        <v>170</v>
      </c>
      <c r="B100" s="96">
        <v>2020</v>
      </c>
      <c r="C100" s="96">
        <v>2050</v>
      </c>
      <c r="AS100" s="96" t="s">
        <v>170</v>
      </c>
      <c r="AT100" s="96">
        <v>2020</v>
      </c>
      <c r="AU100" s="96">
        <v>2050</v>
      </c>
    </row>
    <row r="101" spans="1:87">
      <c r="A101" s="96" t="s">
        <v>166</v>
      </c>
      <c r="B101" s="97">
        <v>1.67</v>
      </c>
      <c r="C101" s="97">
        <v>1.67</v>
      </c>
      <c r="AS101" s="96" t="s">
        <v>166</v>
      </c>
      <c r="AT101" s="97">
        <v>1.67</v>
      </c>
      <c r="AU101" s="97">
        <v>1.67</v>
      </c>
      <c r="AV101" s="97">
        <v>1.67</v>
      </c>
      <c r="AW101" s="97">
        <v>1.67</v>
      </c>
      <c r="AX101" s="97">
        <v>1.67</v>
      </c>
      <c r="AY101" s="97">
        <v>1.67</v>
      </c>
      <c r="AZ101" s="97">
        <v>1.67</v>
      </c>
      <c r="BA101" s="97">
        <v>1.67</v>
      </c>
      <c r="BB101" s="97">
        <v>1.67</v>
      </c>
      <c r="BC101" s="97">
        <v>1.67</v>
      </c>
      <c r="BD101" s="97">
        <v>1.67</v>
      </c>
      <c r="BE101" s="97">
        <v>1.67</v>
      </c>
      <c r="BF101" s="97">
        <v>1.67</v>
      </c>
      <c r="BG101" s="97">
        <v>1.67</v>
      </c>
      <c r="BH101" s="97">
        <v>1.67</v>
      </c>
      <c r="BI101" s="97">
        <v>1.67</v>
      </c>
      <c r="BJ101" s="97">
        <v>1.67</v>
      </c>
      <c r="BK101" s="97">
        <v>1.67</v>
      </c>
      <c r="BL101" s="97">
        <v>1.67</v>
      </c>
      <c r="BM101" s="97">
        <v>1.67</v>
      </c>
      <c r="BN101" s="97">
        <v>1.67</v>
      </c>
      <c r="BO101" s="97">
        <v>1.67</v>
      </c>
      <c r="BP101" s="97">
        <v>1.67</v>
      </c>
      <c r="BQ101" s="97">
        <v>1.67</v>
      </c>
      <c r="BR101" s="97">
        <v>1.67</v>
      </c>
      <c r="BS101" s="97">
        <v>1.67</v>
      </c>
      <c r="BT101" s="97">
        <v>1.67</v>
      </c>
      <c r="BU101" s="97">
        <v>1.67</v>
      </c>
      <c r="BV101" s="97">
        <v>1.67</v>
      </c>
      <c r="BW101" s="97">
        <v>1.67</v>
      </c>
      <c r="BX101" s="97">
        <v>1.67</v>
      </c>
      <c r="BY101" s="97">
        <v>1.67</v>
      </c>
      <c r="BZ101" s="97">
        <v>1.67</v>
      </c>
      <c r="CA101" s="97">
        <v>1.67</v>
      </c>
      <c r="CB101" s="97">
        <v>1.67</v>
      </c>
      <c r="CC101" s="97">
        <v>1.67</v>
      </c>
      <c r="CD101" s="97">
        <v>1.67</v>
      </c>
      <c r="CE101" s="97">
        <v>1.67</v>
      </c>
      <c r="CF101" s="97">
        <v>1.67</v>
      </c>
      <c r="CG101" s="97">
        <v>1.67</v>
      </c>
      <c r="CH101" s="97">
        <v>1.67</v>
      </c>
      <c r="CI101" s="97">
        <v>1.67</v>
      </c>
    </row>
    <row r="102" spans="1:87">
      <c r="A102" s="96" t="s">
        <v>167</v>
      </c>
      <c r="B102" s="97">
        <v>21.196137258578663</v>
      </c>
      <c r="C102" s="97">
        <v>21.196137258578663</v>
      </c>
      <c r="AS102" s="96" t="s">
        <v>167</v>
      </c>
      <c r="AT102" s="97">
        <v>21.196137258578663</v>
      </c>
      <c r="AU102" s="97">
        <v>21.196137258578663</v>
      </c>
      <c r="AV102" s="97">
        <v>21.196137258578698</v>
      </c>
      <c r="AW102" s="97">
        <v>21.196137258578698</v>
      </c>
      <c r="AX102" s="97">
        <v>21.196137258578698</v>
      </c>
      <c r="AY102" s="97">
        <v>21.196137258578698</v>
      </c>
      <c r="AZ102" s="97">
        <v>21.196137258578698</v>
      </c>
      <c r="BA102" s="97">
        <v>21.196137258578698</v>
      </c>
      <c r="BB102" s="97">
        <v>21.196137258578698</v>
      </c>
      <c r="BC102" s="97">
        <v>21.196137258578698</v>
      </c>
      <c r="BD102" s="97">
        <v>21.196137258578698</v>
      </c>
      <c r="BE102" s="97">
        <v>21.196137258578698</v>
      </c>
      <c r="BF102" s="97">
        <v>21.196137258578698</v>
      </c>
      <c r="BG102" s="97">
        <v>21.196137258578698</v>
      </c>
      <c r="BH102" s="97">
        <v>21.196137258578698</v>
      </c>
      <c r="BI102" s="97">
        <v>21.196137258578698</v>
      </c>
      <c r="BJ102" s="97">
        <v>21.196137258578698</v>
      </c>
      <c r="BK102" s="97">
        <v>21.196137258578698</v>
      </c>
      <c r="BL102" s="97">
        <v>21.196137258578698</v>
      </c>
      <c r="BM102" s="97">
        <v>21.196137258578698</v>
      </c>
      <c r="BN102" s="97">
        <v>21.196137258578698</v>
      </c>
      <c r="BO102" s="97">
        <v>21.196137258578698</v>
      </c>
      <c r="BP102" s="97">
        <v>21.196137258578698</v>
      </c>
      <c r="BQ102" s="97">
        <v>21.196137258578698</v>
      </c>
      <c r="BR102" s="97">
        <v>21.196137258578698</v>
      </c>
      <c r="BS102" s="97">
        <v>21.196137258578698</v>
      </c>
      <c r="BT102" s="97">
        <v>21.196137258578698</v>
      </c>
      <c r="BU102" s="97">
        <v>21.196137258578698</v>
      </c>
      <c r="BV102" s="97">
        <v>21.196137258578698</v>
      </c>
      <c r="BW102" s="97">
        <v>21.196137258578698</v>
      </c>
      <c r="BX102" s="97">
        <v>21.196137258578698</v>
      </c>
      <c r="BY102" s="97">
        <v>21.196137258578698</v>
      </c>
      <c r="BZ102" s="97">
        <v>21.196137258578698</v>
      </c>
      <c r="CA102" s="97">
        <v>21.196137258578698</v>
      </c>
      <c r="CB102" s="97">
        <v>21.196137258578698</v>
      </c>
      <c r="CC102" s="97">
        <v>21.196137258578698</v>
      </c>
      <c r="CD102" s="97">
        <v>21.196137258578698</v>
      </c>
      <c r="CE102" s="97">
        <v>21.196137258578698</v>
      </c>
      <c r="CF102" s="97">
        <v>21.196137258578698</v>
      </c>
      <c r="CG102" s="97">
        <v>21.196137258578698</v>
      </c>
      <c r="CH102" s="97">
        <v>21.196137258578698</v>
      </c>
      <c r="CI102" s="97">
        <v>21.196137258578698</v>
      </c>
    </row>
    <row r="104" spans="1:87">
      <c r="A104" s="96" t="s">
        <v>169</v>
      </c>
      <c r="B104" s="96">
        <v>2020</v>
      </c>
      <c r="C104" s="96">
        <v>2050</v>
      </c>
      <c r="AS104" s="96" t="s">
        <v>169</v>
      </c>
      <c r="AT104" s="96">
        <v>2020</v>
      </c>
      <c r="AU104" s="96">
        <v>2050</v>
      </c>
    </row>
    <row r="105" spans="1:87">
      <c r="A105" s="96" t="s">
        <v>166</v>
      </c>
      <c r="B105" s="95">
        <v>1.2</v>
      </c>
      <c r="C105" s="95">
        <v>1.2</v>
      </c>
      <c r="AS105" s="96" t="s">
        <v>166</v>
      </c>
      <c r="AT105" s="95">
        <v>1.2</v>
      </c>
      <c r="AU105" s="95">
        <v>1.2</v>
      </c>
      <c r="AV105" s="95">
        <v>1.2</v>
      </c>
      <c r="AW105" s="95">
        <v>1.2</v>
      </c>
      <c r="AX105" s="95">
        <v>1.2</v>
      </c>
      <c r="AY105" s="95">
        <v>1.2</v>
      </c>
      <c r="AZ105" s="95">
        <v>1.2</v>
      </c>
      <c r="BA105" s="95">
        <v>1.2</v>
      </c>
      <c r="BB105" s="95">
        <v>1.2</v>
      </c>
      <c r="BC105" s="95">
        <v>1.2</v>
      </c>
      <c r="BD105" s="95">
        <v>1.2</v>
      </c>
      <c r="BE105" s="95">
        <v>1.2</v>
      </c>
      <c r="BF105" s="95">
        <v>1.2</v>
      </c>
      <c r="BG105" s="95">
        <v>1.2</v>
      </c>
      <c r="BH105" s="95">
        <v>1.2</v>
      </c>
      <c r="BI105" s="95">
        <v>1.2</v>
      </c>
      <c r="BJ105" s="95">
        <v>1.2</v>
      </c>
      <c r="BK105" s="95">
        <v>1.2</v>
      </c>
      <c r="BL105" s="95">
        <v>1.2</v>
      </c>
      <c r="BM105" s="95">
        <v>1.2</v>
      </c>
      <c r="BN105" s="95">
        <v>1.2</v>
      </c>
      <c r="BO105" s="95">
        <v>1.2</v>
      </c>
      <c r="BP105" s="95">
        <v>1.2</v>
      </c>
      <c r="BQ105" s="95">
        <v>1.2</v>
      </c>
      <c r="BR105" s="95">
        <v>1.2</v>
      </c>
      <c r="BS105" s="95">
        <v>1.2</v>
      </c>
      <c r="BT105" s="95">
        <v>1.2</v>
      </c>
      <c r="BU105" s="95">
        <v>1.2</v>
      </c>
      <c r="BV105" s="95">
        <v>1.2</v>
      </c>
      <c r="BW105" s="95">
        <v>1.2</v>
      </c>
      <c r="BX105" s="95">
        <v>1.2</v>
      </c>
      <c r="BY105" s="95">
        <v>1.2</v>
      </c>
    </row>
    <row r="106" spans="1:87">
      <c r="A106" s="96" t="s">
        <v>167</v>
      </c>
      <c r="B106" s="83">
        <v>16</v>
      </c>
      <c r="C106" s="83">
        <v>16</v>
      </c>
      <c r="AS106" s="96" t="s">
        <v>167</v>
      </c>
      <c r="AT106" s="83">
        <v>16</v>
      </c>
      <c r="AU106" s="83">
        <v>16</v>
      </c>
      <c r="AV106" s="83">
        <v>16</v>
      </c>
      <c r="AW106" s="83">
        <v>16</v>
      </c>
      <c r="AX106" s="83">
        <v>16</v>
      </c>
      <c r="AY106" s="83">
        <v>16</v>
      </c>
      <c r="AZ106" s="83">
        <v>16</v>
      </c>
      <c r="BA106" s="83">
        <v>16</v>
      </c>
      <c r="BB106" s="83">
        <v>16</v>
      </c>
      <c r="BC106" s="83">
        <v>16</v>
      </c>
      <c r="BD106" s="83">
        <v>16</v>
      </c>
      <c r="BE106" s="83">
        <v>16</v>
      </c>
      <c r="BF106" s="83">
        <v>16</v>
      </c>
      <c r="BG106" s="83">
        <v>16</v>
      </c>
      <c r="BH106" s="83">
        <v>16</v>
      </c>
      <c r="BI106" s="83">
        <v>16</v>
      </c>
      <c r="BJ106" s="83">
        <v>16</v>
      </c>
      <c r="BK106" s="83">
        <v>16</v>
      </c>
      <c r="BL106" s="83">
        <v>16</v>
      </c>
      <c r="BM106" s="83">
        <v>16</v>
      </c>
      <c r="BN106" s="83">
        <v>16</v>
      </c>
      <c r="BO106" s="83">
        <v>16</v>
      </c>
      <c r="BP106" s="83">
        <v>16</v>
      </c>
      <c r="BQ106" s="83">
        <v>16</v>
      </c>
      <c r="BR106" s="83">
        <v>16</v>
      </c>
      <c r="BS106" s="83">
        <v>16</v>
      </c>
      <c r="BT106" s="83">
        <v>16</v>
      </c>
      <c r="BU106" s="83">
        <v>16</v>
      </c>
      <c r="BV106" s="83">
        <v>16</v>
      </c>
      <c r="BW106" s="83">
        <v>16</v>
      </c>
      <c r="BX106" s="83">
        <v>16</v>
      </c>
      <c r="BY106" s="83">
        <v>16</v>
      </c>
    </row>
    <row r="107" spans="1:87">
      <c r="A107" s="96" t="s">
        <v>177</v>
      </c>
      <c r="B107">
        <v>11.2</v>
      </c>
      <c r="C107">
        <v>11.2</v>
      </c>
      <c r="AS107" s="96" t="s">
        <v>177</v>
      </c>
      <c r="AT107">
        <v>11.2</v>
      </c>
      <c r="AU107">
        <v>11.2</v>
      </c>
      <c r="AV107">
        <v>11.2</v>
      </c>
      <c r="AW107">
        <v>11.2</v>
      </c>
      <c r="AX107">
        <v>11.2</v>
      </c>
      <c r="AY107">
        <v>11.2</v>
      </c>
      <c r="AZ107">
        <v>11.2</v>
      </c>
      <c r="BA107">
        <v>11.2</v>
      </c>
      <c r="BB107">
        <v>11.2</v>
      </c>
      <c r="BC107">
        <v>11.2</v>
      </c>
      <c r="BD107">
        <v>11.2</v>
      </c>
      <c r="BE107">
        <v>11.2</v>
      </c>
      <c r="BF107">
        <v>11.2</v>
      </c>
      <c r="BG107">
        <v>11.2</v>
      </c>
      <c r="BH107">
        <v>11.2</v>
      </c>
      <c r="BI107">
        <v>11.2</v>
      </c>
      <c r="BJ107">
        <v>11.2</v>
      </c>
      <c r="BK107">
        <v>11.2</v>
      </c>
      <c r="BL107">
        <v>11.2</v>
      </c>
      <c r="BM107">
        <v>11.2</v>
      </c>
      <c r="BN107">
        <v>11.2</v>
      </c>
      <c r="BO107">
        <v>11.2</v>
      </c>
      <c r="BP107">
        <v>11.2</v>
      </c>
      <c r="BQ107">
        <v>11.2</v>
      </c>
      <c r="BR107">
        <v>11.2</v>
      </c>
      <c r="BS107">
        <v>11.2</v>
      </c>
      <c r="BT107">
        <v>11.2</v>
      </c>
      <c r="BU107">
        <v>11.2</v>
      </c>
      <c r="BV107">
        <v>11.2</v>
      </c>
      <c r="BW107">
        <v>11.2</v>
      </c>
      <c r="BX107">
        <v>11.2</v>
      </c>
      <c r="BY107">
        <v>11.2</v>
      </c>
    </row>
    <row r="109" spans="1:87">
      <c r="B109" s="133" t="s">
        <v>178</v>
      </c>
      <c r="C109" s="133">
        <v>2020</v>
      </c>
      <c r="D109" s="133"/>
      <c r="E109" s="133"/>
      <c r="F109" s="133"/>
      <c r="G109" s="133"/>
      <c r="H109" s="133"/>
      <c r="I109" s="133"/>
      <c r="J109" s="133"/>
      <c r="K109" s="133">
        <v>2050</v>
      </c>
      <c r="L109" s="133"/>
      <c r="M109" s="133"/>
      <c r="N109" s="133"/>
      <c r="O109" s="133"/>
      <c r="P109" s="133"/>
      <c r="Q109" s="133"/>
      <c r="R109" s="133"/>
      <c r="AT109" s="133" t="s">
        <v>178</v>
      </c>
      <c r="AU109" s="133">
        <v>2020</v>
      </c>
      <c r="AV109" s="133"/>
      <c r="AW109" s="133"/>
      <c r="AX109" s="133"/>
      <c r="AY109" s="133"/>
      <c r="AZ109" s="133"/>
      <c r="BA109" s="133"/>
      <c r="BB109" s="133"/>
      <c r="BC109" s="133">
        <v>2050</v>
      </c>
      <c r="BD109" s="133"/>
      <c r="BE109" s="133"/>
      <c r="BF109" s="133"/>
      <c r="BG109" s="133"/>
      <c r="BH109" s="133"/>
      <c r="BI109" s="133"/>
      <c r="BJ109" s="133"/>
    </row>
    <row r="110" spans="1:87">
      <c r="B110" s="133"/>
      <c r="C110" s="133" t="s">
        <v>36</v>
      </c>
      <c r="D110" s="133"/>
      <c r="E110" s="133" t="s">
        <v>37</v>
      </c>
      <c r="F110" s="133"/>
      <c r="G110" s="133" t="s">
        <v>38</v>
      </c>
      <c r="H110" s="133"/>
      <c r="I110" s="133" t="s">
        <v>39</v>
      </c>
      <c r="J110" s="133"/>
      <c r="K110" s="133" t="s">
        <v>36</v>
      </c>
      <c r="L110" s="133"/>
      <c r="M110" s="133" t="s">
        <v>37</v>
      </c>
      <c r="N110" s="133"/>
      <c r="O110" s="133" t="s">
        <v>38</v>
      </c>
      <c r="P110" s="133"/>
      <c r="Q110" s="133" t="s">
        <v>39</v>
      </c>
      <c r="R110" s="133"/>
      <c r="AT110" s="133"/>
      <c r="AU110" s="133" t="s">
        <v>36</v>
      </c>
      <c r="AV110" s="133"/>
      <c r="AW110" s="133" t="s">
        <v>37</v>
      </c>
      <c r="AX110" s="133"/>
      <c r="AY110" s="133" t="s">
        <v>38</v>
      </c>
      <c r="AZ110" s="133"/>
      <c r="BA110" s="133" t="s">
        <v>39</v>
      </c>
      <c r="BB110" s="133"/>
      <c r="BC110" s="133" t="s">
        <v>36</v>
      </c>
      <c r="BD110" s="133"/>
      <c r="BE110" s="133" t="s">
        <v>37</v>
      </c>
      <c r="BF110" s="133"/>
      <c r="BG110" s="133" t="s">
        <v>38</v>
      </c>
      <c r="BH110" s="133"/>
      <c r="BI110" s="133" t="s">
        <v>39</v>
      </c>
      <c r="BJ110" s="133"/>
    </row>
    <row r="111" spans="1:87">
      <c r="A111" s="70">
        <v>1.609</v>
      </c>
      <c r="B111" s="133"/>
      <c r="C111" s="27" t="s">
        <v>175</v>
      </c>
      <c r="D111" s="27" t="s">
        <v>176</v>
      </c>
      <c r="E111" s="27" t="s">
        <v>175</v>
      </c>
      <c r="F111" s="27" t="s">
        <v>176</v>
      </c>
      <c r="G111" s="27" t="s">
        <v>175</v>
      </c>
      <c r="H111" s="27" t="s">
        <v>176</v>
      </c>
      <c r="I111" s="27" t="s">
        <v>175</v>
      </c>
      <c r="J111" s="27" t="s">
        <v>176</v>
      </c>
      <c r="K111" s="27" t="s">
        <v>175</v>
      </c>
      <c r="L111" s="27" t="s">
        <v>176</v>
      </c>
      <c r="M111" s="27" t="s">
        <v>175</v>
      </c>
      <c r="N111" s="27" t="s">
        <v>176</v>
      </c>
      <c r="O111" s="27" t="s">
        <v>175</v>
      </c>
      <c r="P111" s="27" t="s">
        <v>176</v>
      </c>
      <c r="Q111" s="27" t="s">
        <v>175</v>
      </c>
      <c r="R111" s="27" t="s">
        <v>176</v>
      </c>
      <c r="AS111" s="70">
        <v>1.609</v>
      </c>
      <c r="AT111" s="133"/>
      <c r="AU111" s="87" t="s">
        <v>175</v>
      </c>
      <c r="AV111" s="87" t="s">
        <v>176</v>
      </c>
      <c r="AW111" s="87" t="s">
        <v>175</v>
      </c>
      <c r="AX111" s="87" t="s">
        <v>176</v>
      </c>
      <c r="AY111" s="87" t="s">
        <v>175</v>
      </c>
      <c r="AZ111" s="87" t="s">
        <v>176</v>
      </c>
      <c r="BA111" s="87" t="s">
        <v>175</v>
      </c>
      <c r="BB111" s="87" t="s">
        <v>176</v>
      </c>
      <c r="BC111" s="87" t="s">
        <v>175</v>
      </c>
      <c r="BD111" s="87" t="s">
        <v>176</v>
      </c>
      <c r="BE111" s="87" t="s">
        <v>175</v>
      </c>
      <c r="BF111" s="87" t="s">
        <v>176</v>
      </c>
      <c r="BG111" s="87" t="s">
        <v>175</v>
      </c>
      <c r="BH111" s="87" t="s">
        <v>176</v>
      </c>
      <c r="BI111" s="87" t="s">
        <v>175</v>
      </c>
      <c r="BJ111" s="87" t="s">
        <v>176</v>
      </c>
    </row>
    <row r="112" spans="1:87">
      <c r="A112" s="70">
        <v>26.454884044961879</v>
      </c>
      <c r="B112" s="86" t="s">
        <v>0</v>
      </c>
      <c r="C112" s="85">
        <f t="shared" ref="C112:R112" si="16">C66*$A$111/$A$112</f>
        <v>47.403645874199043</v>
      </c>
      <c r="D112" s="85">
        <f t="shared" si="16"/>
        <v>82.916717035104298</v>
      </c>
      <c r="E112" s="85">
        <f t="shared" si="16"/>
        <v>6.8011177180507918</v>
      </c>
      <c r="F112" s="85">
        <f t="shared" si="16"/>
        <v>33.166686814041718</v>
      </c>
      <c r="G112" s="85">
        <f t="shared" si="16"/>
        <v>9.0839121685730255</v>
      </c>
      <c r="H112" s="85">
        <f t="shared" si="16"/>
        <v>14.21170443644311</v>
      </c>
      <c r="I112" s="85">
        <f t="shared" si="16"/>
        <v>3.8045098693844306</v>
      </c>
      <c r="J112" s="85">
        <f t="shared" si="16"/>
        <v>7.7905267104411191</v>
      </c>
      <c r="K112" s="85">
        <f t="shared" si="16"/>
        <v>45.239718829612322</v>
      </c>
      <c r="L112" s="85">
        <f t="shared" si="16"/>
        <v>99.500060442125132</v>
      </c>
      <c r="M112" s="85">
        <f t="shared" si="16"/>
        <v>10.178266563979026</v>
      </c>
      <c r="N112" s="85">
        <f t="shared" si="16"/>
        <v>42.214705321224066</v>
      </c>
      <c r="O112" s="85">
        <f t="shared" si="16"/>
        <v>14.846074067485434</v>
      </c>
      <c r="P112" s="85">
        <f t="shared" si="16"/>
        <v>18.087623828200321</v>
      </c>
      <c r="Q112" s="85">
        <f t="shared" si="16"/>
        <v>6.217809492562858</v>
      </c>
      <c r="R112" s="85">
        <f t="shared" si="16"/>
        <v>9.9154931697409943</v>
      </c>
      <c r="AS112" s="70">
        <v>26.454884044961879</v>
      </c>
      <c r="AT112" s="86" t="s">
        <v>0</v>
      </c>
      <c r="AU112" s="85">
        <f>AU66*$A$111/$A$112</f>
        <v>47.47106883574579</v>
      </c>
      <c r="AV112" s="85">
        <f t="shared" ref="AV112:BJ112" si="17">AV66*$A$111/$A$112</f>
        <v>82.916717035104298</v>
      </c>
      <c r="AW112" s="85">
        <f t="shared" si="17"/>
        <v>6.132153697926312</v>
      </c>
      <c r="AX112" s="85">
        <f t="shared" si="17"/>
        <v>33.166686814041718</v>
      </c>
      <c r="AY112" s="85">
        <f t="shared" si="17"/>
        <v>8.239875938353741</v>
      </c>
      <c r="AZ112" s="85">
        <f t="shared" si="17"/>
        <v>26.900726254695883</v>
      </c>
      <c r="BA112" s="85">
        <f t="shared" si="17"/>
        <v>8.4432071279710605</v>
      </c>
      <c r="BB112" s="85">
        <f t="shared" si="17"/>
        <v>7.7905267104411191</v>
      </c>
      <c r="BC112" s="85">
        <f t="shared" si="17"/>
        <v>47.47106883574579</v>
      </c>
      <c r="BD112" s="85">
        <f t="shared" si="17"/>
        <v>99.500060442125132</v>
      </c>
      <c r="BE112" s="85">
        <f t="shared" si="17"/>
        <v>6.132153697926312</v>
      </c>
      <c r="BF112" s="85">
        <f t="shared" si="17"/>
        <v>42.214705321224066</v>
      </c>
      <c r="BG112" s="85">
        <f t="shared" si="17"/>
        <v>8.2398759383537286</v>
      </c>
      <c r="BH112" s="85">
        <f t="shared" si="17"/>
        <v>34.237287960522039</v>
      </c>
      <c r="BI112" s="85">
        <f t="shared" si="17"/>
        <v>8.4432071279710605</v>
      </c>
      <c r="BJ112" s="85">
        <f t="shared" si="17"/>
        <v>9.9154890932928446</v>
      </c>
    </row>
    <row r="113" spans="2:62">
      <c r="B113" s="86" t="s">
        <v>1</v>
      </c>
      <c r="C113" s="85">
        <f t="shared" ref="C113:R113" si="18">C67*$A$111/$A$112</f>
        <v>13.850156045861393</v>
      </c>
      <c r="D113" s="85">
        <f t="shared" si="18"/>
        <v>26.591329185389188</v>
      </c>
      <c r="E113" s="85">
        <f t="shared" si="18"/>
        <v>3.8522854689953929</v>
      </c>
      <c r="F113" s="85">
        <f t="shared" si="18"/>
        <v>7.9364890184084675</v>
      </c>
      <c r="G113" s="85">
        <f t="shared" si="18"/>
        <v>2.4222274434233664</v>
      </c>
      <c r="H113" s="85">
        <f t="shared" si="18"/>
        <v>4.5509805166690738</v>
      </c>
      <c r="I113" s="85">
        <f t="shared" si="18"/>
        <v>1.899179655484585</v>
      </c>
      <c r="J113" s="85">
        <f t="shared" si="18"/>
        <v>4.3464819862895814</v>
      </c>
      <c r="K113" s="85">
        <f t="shared" si="18"/>
        <v>14.968802120489984</v>
      </c>
      <c r="L113" s="85">
        <f t="shared" si="18"/>
        <v>26.591329185389188</v>
      </c>
      <c r="M113" s="85">
        <f t="shared" si="18"/>
        <v>3.5542202729306016</v>
      </c>
      <c r="N113" s="85">
        <f t="shared" si="18"/>
        <v>7.9364890184084675</v>
      </c>
      <c r="O113" s="85">
        <f t="shared" si="18"/>
        <v>3.0432804148163299</v>
      </c>
      <c r="P113" s="85">
        <f t="shared" si="18"/>
        <v>4.5509805166690738</v>
      </c>
      <c r="Q113" s="85">
        <f t="shared" si="18"/>
        <v>2.3861245010027967</v>
      </c>
      <c r="R113" s="85">
        <f t="shared" si="18"/>
        <v>4.3467200528032421</v>
      </c>
      <c r="AT113" s="86" t="s">
        <v>1</v>
      </c>
      <c r="AU113" s="85">
        <f t="shared" ref="AU113:BJ113" si="19">AU67*$A$111/$A$112</f>
        <v>10.852710207895058</v>
      </c>
      <c r="AV113" s="85">
        <f t="shared" si="19"/>
        <v>26.591329185389188</v>
      </c>
      <c r="AW113" s="85">
        <f t="shared" si="19"/>
        <v>3.473371225654688</v>
      </c>
      <c r="AX113" s="85">
        <f t="shared" si="19"/>
        <v>7.9364890184084675</v>
      </c>
      <c r="AY113" s="85">
        <f t="shared" si="19"/>
        <v>2.1971649723050546</v>
      </c>
      <c r="AZ113" s="85">
        <f t="shared" si="19"/>
        <v>8.614355977980745</v>
      </c>
      <c r="BA113" s="85">
        <f t="shared" si="19"/>
        <v>1.8000043571314193</v>
      </c>
      <c r="BB113" s="85">
        <f t="shared" si="19"/>
        <v>4.3464819862895805</v>
      </c>
      <c r="BC113" s="85">
        <f t="shared" si="19"/>
        <v>15.051313714790631</v>
      </c>
      <c r="BD113" s="85">
        <f t="shared" si="19"/>
        <v>26.591329185389199</v>
      </c>
      <c r="BE113" s="85">
        <f t="shared" si="19"/>
        <v>3.473371225654688</v>
      </c>
      <c r="BF113" s="85">
        <f t="shared" si="19"/>
        <v>7.9364890184084675</v>
      </c>
      <c r="BG113" s="85">
        <f t="shared" si="19"/>
        <v>2.1971649723050506</v>
      </c>
      <c r="BH113" s="85">
        <f t="shared" si="19"/>
        <v>8.614355977980745</v>
      </c>
      <c r="BI113" s="85">
        <f t="shared" si="19"/>
        <v>1.8000043571314193</v>
      </c>
      <c r="BJ113" s="85">
        <f t="shared" si="19"/>
        <v>4.3467200528032439</v>
      </c>
    </row>
    <row r="114" spans="2:62">
      <c r="B114" s="86" t="s">
        <v>2</v>
      </c>
      <c r="C114" s="85">
        <f t="shared" ref="C114:R114" si="20">C68*$A$111/$A$112</f>
        <v>14.605797185114646</v>
      </c>
      <c r="D114" s="85">
        <f t="shared" si="20"/>
        <v>17.209574155527164</v>
      </c>
      <c r="E114" s="85">
        <f t="shared" si="20"/>
        <v>5.8684895263284043</v>
      </c>
      <c r="F114" s="85">
        <f t="shared" si="20"/>
        <v>9.8895295928463405</v>
      </c>
      <c r="G114" s="85">
        <f t="shared" si="20"/>
        <v>2.8261711260734321</v>
      </c>
      <c r="H114" s="85">
        <f t="shared" si="20"/>
        <v>4.8928961682026042</v>
      </c>
      <c r="I114" s="82">
        <f t="shared" si="20"/>
        <v>27.208377177072297</v>
      </c>
      <c r="J114" s="85">
        <f t="shared" si="20"/>
        <v>3.3094120555317503</v>
      </c>
      <c r="K114" s="85">
        <f t="shared" si="20"/>
        <v>15.991665706520292</v>
      </c>
      <c r="L114" s="85">
        <f t="shared" si="20"/>
        <v>28.481845227397461</v>
      </c>
      <c r="M114" s="85">
        <f t="shared" si="20"/>
        <v>5.4144233634369492</v>
      </c>
      <c r="N114" s="85">
        <f t="shared" si="20"/>
        <v>11.987308597389505</v>
      </c>
      <c r="O114" s="85">
        <f t="shared" si="20"/>
        <v>3.5507942329077973</v>
      </c>
      <c r="P114" s="85">
        <f t="shared" si="20"/>
        <v>6.3113155361124029</v>
      </c>
      <c r="Q114" s="82">
        <f t="shared" si="20"/>
        <v>34.184536058634336</v>
      </c>
      <c r="R114" s="85">
        <f t="shared" si="20"/>
        <v>4.0114085521596978</v>
      </c>
      <c r="AT114" s="86" t="s">
        <v>2</v>
      </c>
      <c r="AU114" s="85">
        <f t="shared" ref="AU114:BJ114" si="21">AU68*$A$111/$A$112</f>
        <v>11.444815760953407</v>
      </c>
      <c r="AV114" s="85">
        <f t="shared" si="21"/>
        <v>15.333428439510199</v>
      </c>
      <c r="AW114" s="85">
        <f t="shared" si="21"/>
        <v>5.2912596490728472</v>
      </c>
      <c r="AX114" s="85">
        <f t="shared" si="21"/>
        <v>8.6950966759687667</v>
      </c>
      <c r="AY114" s="85">
        <f t="shared" si="21"/>
        <v>2.5635760261936493</v>
      </c>
      <c r="AZ114" s="85">
        <f t="shared" si="21"/>
        <v>8.0171873809884246</v>
      </c>
      <c r="BA114" s="82">
        <f t="shared" si="21"/>
        <v>25.787553761841945</v>
      </c>
      <c r="BB114" s="85">
        <f t="shared" si="21"/>
        <v>2.7619148699048193</v>
      </c>
      <c r="BC114" s="85">
        <f t="shared" si="21"/>
        <v>16.079815567968581</v>
      </c>
      <c r="BD114" s="85">
        <f t="shared" si="21"/>
        <v>28.481845227397461</v>
      </c>
      <c r="BE114" s="85">
        <f t="shared" si="21"/>
        <v>5.2912596490728472</v>
      </c>
      <c r="BF114" s="85">
        <f t="shared" si="21"/>
        <v>11.987308597389505</v>
      </c>
      <c r="BG114" s="85">
        <f t="shared" si="21"/>
        <v>2.5635760261936449</v>
      </c>
      <c r="BH114" s="85">
        <f t="shared" si="21"/>
        <v>9.7490036434112053</v>
      </c>
      <c r="BI114" s="82">
        <f t="shared" si="21"/>
        <v>25.787553761841945</v>
      </c>
      <c r="BJ114" s="85">
        <f t="shared" si="21"/>
        <v>3.3094120555317503</v>
      </c>
    </row>
    <row r="115" spans="2:62">
      <c r="B115" s="86" t="s">
        <v>3</v>
      </c>
      <c r="C115" s="85">
        <f t="shared" ref="C115:R115" si="22">C69*$A$111/$A$112</f>
        <v>15.356213242356555</v>
      </c>
      <c r="D115" s="85">
        <f t="shared" si="22"/>
        <v>18.123013557607251</v>
      </c>
      <c r="E115" s="85">
        <f t="shared" si="22"/>
        <v>4.1568557249406437</v>
      </c>
      <c r="F115" s="85">
        <f t="shared" si="22"/>
        <v>10.414440082583333</v>
      </c>
      <c r="G115" s="85">
        <f t="shared" si="22"/>
        <v>2.8268193108798507</v>
      </c>
      <c r="H115" s="85">
        <f t="shared" si="22"/>
        <v>5.152598361291882</v>
      </c>
      <c r="I115" s="85">
        <f t="shared" si="22"/>
        <v>2.7722031936122367</v>
      </c>
      <c r="J115" s="85">
        <f t="shared" si="22"/>
        <v>3.4850670335063607</v>
      </c>
      <c r="K115" s="85">
        <f t="shared" si="22"/>
        <v>15.782266728465505</v>
      </c>
      <c r="L115" s="85">
        <f t="shared" si="22"/>
        <v>29.993587437839995</v>
      </c>
      <c r="M115" s="85">
        <f t="shared" si="22"/>
        <v>3.8352248316334041</v>
      </c>
      <c r="N115" s="85">
        <f t="shared" si="22"/>
        <v>12.623563736464643</v>
      </c>
      <c r="O115" s="85">
        <f t="shared" si="22"/>
        <v>3.5516086106541604</v>
      </c>
      <c r="P115" s="85">
        <f t="shared" si="22"/>
        <v>6.6463037373046872</v>
      </c>
      <c r="Q115" s="85">
        <f t="shared" si="22"/>
        <v>3.4829890594781845</v>
      </c>
      <c r="R115" s="85">
        <f t="shared" si="22"/>
        <v>4.2243236769774066</v>
      </c>
      <c r="AT115" s="86" t="s">
        <v>3</v>
      </c>
      <c r="AU115" s="85">
        <f t="shared" ref="AU115:BJ115" si="23">AU69*$A$111/$A$112</f>
        <v>12.032827042388115</v>
      </c>
      <c r="AV115" s="85">
        <f t="shared" si="23"/>
        <v>15.949362369221424</v>
      </c>
      <c r="AW115" s="85">
        <f t="shared" si="23"/>
        <v>3.747983678886611</v>
      </c>
      <c r="AX115" s="85">
        <f t="shared" si="23"/>
        <v>9.0457976412377157</v>
      </c>
      <c r="AY115" s="85">
        <f t="shared" si="23"/>
        <v>2.5641639845854631</v>
      </c>
      <c r="AZ115" s="85">
        <f t="shared" si="23"/>
        <v>8.4630696313165288</v>
      </c>
      <c r="BA115" s="85">
        <f t="shared" si="23"/>
        <v>2.6274385432390508</v>
      </c>
      <c r="BB115" s="85">
        <f t="shared" si="23"/>
        <v>2.9820693327816774</v>
      </c>
      <c r="BC115" s="85">
        <f t="shared" si="23"/>
        <v>15.869262332987606</v>
      </c>
      <c r="BD115" s="85">
        <f t="shared" si="23"/>
        <v>29.993587437839992</v>
      </c>
      <c r="BE115" s="85">
        <f t="shared" si="23"/>
        <v>3.747983678886611</v>
      </c>
      <c r="BF115" s="85">
        <f t="shared" si="23"/>
        <v>12.623563736464643</v>
      </c>
      <c r="BG115" s="85">
        <f t="shared" si="23"/>
        <v>2.5641639845854591</v>
      </c>
      <c r="BH115" s="85">
        <f t="shared" si="23"/>
        <v>10.836814013828162</v>
      </c>
      <c r="BI115" s="85">
        <f t="shared" si="23"/>
        <v>2.6274385432390508</v>
      </c>
      <c r="BJ115" s="85">
        <f t="shared" si="23"/>
        <v>4.2243236769774066</v>
      </c>
    </row>
    <row r="116" spans="2:62">
      <c r="B116" s="86" t="s">
        <v>4</v>
      </c>
      <c r="C116" s="85">
        <f t="shared" ref="C116:R116" si="24">C70*$A$111/$A$112</f>
        <v>23.941552131330255</v>
      </c>
      <c r="D116" s="85">
        <f t="shared" si="24"/>
        <v>22.785476181917971</v>
      </c>
      <c r="E116" s="85">
        <f t="shared" si="24"/>
        <v>6.3814350317757178</v>
      </c>
      <c r="F116" s="85">
        <f t="shared" si="24"/>
        <v>12.658597878843315</v>
      </c>
      <c r="G116" s="85">
        <f t="shared" si="24"/>
        <v>6.2682203826110969</v>
      </c>
      <c r="H116" s="85">
        <f t="shared" si="24"/>
        <v>5.6953311397878323</v>
      </c>
      <c r="I116" s="85">
        <f t="shared" si="24"/>
        <v>4.3585543452183835</v>
      </c>
      <c r="J116" s="85">
        <f t="shared" si="24"/>
        <v>4.672111137221294</v>
      </c>
      <c r="K116" s="85">
        <f t="shared" si="24"/>
        <v>26.489431002658318</v>
      </c>
      <c r="L116" s="85">
        <f t="shared" si="24"/>
        <v>29.980889713049962</v>
      </c>
      <c r="M116" s="85">
        <f t="shared" si="24"/>
        <v>8.0345371237350918</v>
      </c>
      <c r="N116" s="85">
        <f t="shared" si="24"/>
        <v>16.656049840583311</v>
      </c>
      <c r="O116" s="85">
        <f t="shared" si="24"/>
        <v>7.8753761864709819</v>
      </c>
      <c r="P116" s="85">
        <f t="shared" si="24"/>
        <v>7.4938567628787265</v>
      </c>
      <c r="Q116" s="85">
        <f t="shared" si="24"/>
        <v>5.4760766218423722</v>
      </c>
      <c r="R116" s="85">
        <f t="shared" si="24"/>
        <v>6.148557710807661</v>
      </c>
      <c r="AT116" s="86" t="s">
        <v>4</v>
      </c>
      <c r="AU116" s="85">
        <f t="shared" ref="AU116:BJ116" si="25">AU70*$A$111/$A$112</f>
        <v>18.760129947140939</v>
      </c>
      <c r="AV116" s="85">
        <f t="shared" si="25"/>
        <v>19.309725577896582</v>
      </c>
      <c r="AW116" s="85">
        <f t="shared" si="25"/>
        <v>11.732897626089466</v>
      </c>
      <c r="AX116" s="85">
        <f t="shared" si="25"/>
        <v>12.658597878843315</v>
      </c>
      <c r="AY116" s="85">
        <f t="shared" si="25"/>
        <v>5.6858055591580152</v>
      </c>
      <c r="AZ116" s="85">
        <f t="shared" si="25"/>
        <v>10.78044822888411</v>
      </c>
      <c r="BA116" s="85">
        <f t="shared" si="25"/>
        <v>4.1309503234886824</v>
      </c>
      <c r="BB116" s="85">
        <f t="shared" si="25"/>
        <v>4.672111137221294</v>
      </c>
      <c r="BC116" s="85">
        <f t="shared" si="25"/>
        <v>26.635447040986097</v>
      </c>
      <c r="BD116" s="85">
        <f t="shared" si="25"/>
        <v>29.980889713049962</v>
      </c>
      <c r="BE116" s="85">
        <f t="shared" si="25"/>
        <v>11.732897626089466</v>
      </c>
      <c r="BF116" s="85">
        <f t="shared" si="25"/>
        <v>16.656049840583311</v>
      </c>
      <c r="BG116" s="85">
        <f t="shared" si="25"/>
        <v>5.6858055591580055</v>
      </c>
      <c r="BH116" s="85">
        <f t="shared" si="25"/>
        <v>10.78044822888411</v>
      </c>
      <c r="BI116" s="85">
        <f t="shared" si="25"/>
        <v>4.1309503234886824</v>
      </c>
      <c r="BJ116" s="85">
        <f t="shared" si="25"/>
        <v>6.1485397513965472</v>
      </c>
    </row>
    <row r="117" spans="2:62">
      <c r="B117" s="86" t="s">
        <v>5</v>
      </c>
      <c r="C117" s="85">
        <f t="shared" ref="C117:R117" si="26">C71*$A$111/$A$112</f>
        <v>13.245152541594436</v>
      </c>
      <c r="D117" s="85">
        <f t="shared" si="26"/>
        <v>12.38092286871721</v>
      </c>
      <c r="E117" s="85">
        <f t="shared" si="26"/>
        <v>2.2596705817260871</v>
      </c>
      <c r="F117" s="85">
        <f t="shared" si="26"/>
        <v>3.8690383964741275</v>
      </c>
      <c r="G117" s="85">
        <f t="shared" si="26"/>
        <v>2.8268193108798507</v>
      </c>
      <c r="H117" s="85">
        <f t="shared" si="26"/>
        <v>2.5788889594458082</v>
      </c>
      <c r="I117" s="85">
        <f t="shared" si="26"/>
        <v>11.753791943602858</v>
      </c>
      <c r="J117" s="85">
        <f t="shared" si="26"/>
        <v>2.6927373455314449</v>
      </c>
      <c r="K117" s="85">
        <f t="shared" si="26"/>
        <v>14.144289696522128</v>
      </c>
      <c r="L117" s="85">
        <f t="shared" si="26"/>
        <v>12.38092286871721</v>
      </c>
      <c r="M117" s="85">
        <f t="shared" si="26"/>
        <v>2.0848317333580639</v>
      </c>
      <c r="N117" s="85">
        <f t="shared" si="26"/>
        <v>3.8690383964741275</v>
      </c>
      <c r="O117" s="85">
        <f t="shared" si="26"/>
        <v>3.5516086106541604</v>
      </c>
      <c r="P117" s="85">
        <f t="shared" si="26"/>
        <v>2.5788889594458082</v>
      </c>
      <c r="Q117" s="85">
        <f t="shared" si="26"/>
        <v>14.767434379010332</v>
      </c>
      <c r="R117" s="85">
        <f t="shared" si="26"/>
        <v>2.6927373455314449</v>
      </c>
      <c r="AT117" s="86" t="s">
        <v>5</v>
      </c>
      <c r="AU117" s="85">
        <f t="shared" ref="AU117:BJ117" si="27">AU71*$A$111/$A$112</f>
        <v>10.37864134651697</v>
      </c>
      <c r="AV117" s="85">
        <f t="shared" si="27"/>
        <v>12.38092286871721</v>
      </c>
      <c r="AW117" s="85">
        <f t="shared" si="27"/>
        <v>2.037407362770697</v>
      </c>
      <c r="AX117" s="85">
        <f t="shared" si="27"/>
        <v>3.8690383964741275</v>
      </c>
      <c r="AY117" s="85">
        <f t="shared" si="27"/>
        <v>2.5641639845854631</v>
      </c>
      <c r="AZ117" s="85">
        <f t="shared" si="27"/>
        <v>4.881468387522423</v>
      </c>
      <c r="BA117" s="85">
        <f t="shared" si="27"/>
        <v>11.14000808201741</v>
      </c>
      <c r="BB117" s="85">
        <f t="shared" si="27"/>
        <v>2.6927373455314449</v>
      </c>
      <c r="BC117" s="85">
        <f t="shared" si="27"/>
        <v>14.222256382414297</v>
      </c>
      <c r="BD117" s="85">
        <f t="shared" si="27"/>
        <v>12.38092286871721</v>
      </c>
      <c r="BE117" s="85">
        <f t="shared" si="27"/>
        <v>2.037407362770697</v>
      </c>
      <c r="BF117" s="85">
        <f t="shared" si="27"/>
        <v>3.8690383964741275</v>
      </c>
      <c r="BG117" s="85">
        <f t="shared" si="27"/>
        <v>2.5641639845854591</v>
      </c>
      <c r="BH117" s="85">
        <f t="shared" si="27"/>
        <v>4.881468387522423</v>
      </c>
      <c r="BI117" s="85">
        <f t="shared" si="27"/>
        <v>11.14000808201741</v>
      </c>
      <c r="BJ117" s="85">
        <f t="shared" si="27"/>
        <v>2.6927373455314449</v>
      </c>
    </row>
    <row r="118" spans="2:62">
      <c r="B118" s="86" t="s">
        <v>6</v>
      </c>
      <c r="C118" s="85">
        <f t="shared" ref="C118:R118" si="28">C72*$A$111/$A$112</f>
        <v>21.412618818909909</v>
      </c>
      <c r="D118" s="85">
        <f t="shared" si="28"/>
        <v>21.021139530026435</v>
      </c>
      <c r="E118" s="85">
        <f t="shared" si="28"/>
        <v>12.470567174821927</v>
      </c>
      <c r="F118" s="85">
        <f t="shared" si="28"/>
        <v>8.4084558120105743</v>
      </c>
      <c r="G118" s="85">
        <f t="shared" si="28"/>
        <v>8.4804579326395491</v>
      </c>
      <c r="H118" s="85">
        <f t="shared" si="28"/>
        <v>4.2034618755676805</v>
      </c>
      <c r="I118" s="85">
        <f t="shared" si="28"/>
        <v>11.071766350147934</v>
      </c>
      <c r="J118" s="85">
        <f t="shared" si="28"/>
        <v>2.1396517021634054</v>
      </c>
      <c r="K118" s="85">
        <f t="shared" si="28"/>
        <v>20.990557926725977</v>
      </c>
      <c r="L118" s="85">
        <f t="shared" si="28"/>
        <v>31.531709295039654</v>
      </c>
      <c r="M118" s="85">
        <f t="shared" si="28"/>
        <v>11.505674494900216</v>
      </c>
      <c r="N118" s="85">
        <f t="shared" si="28"/>
        <v>10.09014697441269</v>
      </c>
      <c r="O118" s="85">
        <f t="shared" si="28"/>
        <v>10.654825831962476</v>
      </c>
      <c r="P118" s="85">
        <f t="shared" si="28"/>
        <v>4.5855947733465614</v>
      </c>
      <c r="Q118" s="85">
        <f t="shared" si="28"/>
        <v>13.910539153667093</v>
      </c>
      <c r="R118" s="85">
        <f t="shared" si="28"/>
        <v>2.5675820425960865</v>
      </c>
      <c r="AT118" s="86" t="s">
        <v>6</v>
      </c>
      <c r="AU118" s="85">
        <f t="shared" ref="AU118:BJ118" si="29">AU72*$A$111/$A$112</f>
        <v>21.390034205638685</v>
      </c>
      <c r="AV118" s="85">
        <f t="shared" si="29"/>
        <v>21.021139530026431</v>
      </c>
      <c r="AW118" s="85">
        <f t="shared" si="29"/>
        <v>105.09754172956204</v>
      </c>
      <c r="AX118" s="85">
        <f t="shared" si="29"/>
        <v>10.09014697441269</v>
      </c>
      <c r="AY118" s="85">
        <f t="shared" si="29"/>
        <v>7.6924919537563889</v>
      </c>
      <c r="AZ118" s="85">
        <f t="shared" si="29"/>
        <v>7.956552835895967</v>
      </c>
      <c r="BA118" s="85">
        <f t="shared" si="29"/>
        <v>10.493597914159558</v>
      </c>
      <c r="BB118" s="85">
        <f t="shared" si="29"/>
        <v>2.1396517021634054</v>
      </c>
      <c r="BC118" s="85">
        <f t="shared" si="29"/>
        <v>21.390034205638685</v>
      </c>
      <c r="BD118" s="85">
        <f t="shared" si="29"/>
        <v>31.531709295039661</v>
      </c>
      <c r="BE118" s="85">
        <f t="shared" si="29"/>
        <v>105.09754172956204</v>
      </c>
      <c r="BF118" s="85">
        <f t="shared" si="29"/>
        <v>10.09014697441269</v>
      </c>
      <c r="BG118" s="85">
        <f t="shared" si="29"/>
        <v>7.6924919537563756</v>
      </c>
      <c r="BH118" s="85">
        <f t="shared" si="29"/>
        <v>7.956552835895967</v>
      </c>
      <c r="BI118" s="85">
        <f t="shared" si="29"/>
        <v>10.493597914159558</v>
      </c>
      <c r="BJ118" s="85">
        <f t="shared" si="29"/>
        <v>2.5675820425960865</v>
      </c>
    </row>
    <row r="144" spans="3:18">
      <c r="C144" s="70"/>
      <c r="D144" s="70"/>
      <c r="E144" s="70"/>
      <c r="F144" s="70"/>
      <c r="G144" s="70"/>
      <c r="H144" s="70"/>
      <c r="I144" s="70"/>
      <c r="J144" s="70"/>
      <c r="K144" s="70"/>
      <c r="L144" s="70"/>
      <c r="M144" s="70"/>
      <c r="N144" s="70"/>
      <c r="O144" s="70"/>
      <c r="P144" s="70"/>
      <c r="Q144" s="70"/>
      <c r="R144" s="70"/>
    </row>
    <row r="145" spans="3:18">
      <c r="C145" s="70"/>
      <c r="D145" s="70"/>
      <c r="E145" s="70"/>
      <c r="F145" s="70"/>
      <c r="G145" s="70"/>
      <c r="H145" s="70"/>
      <c r="I145" s="70"/>
      <c r="J145" s="70"/>
      <c r="K145" s="70"/>
      <c r="L145" s="70"/>
      <c r="M145" s="70"/>
      <c r="N145" s="70"/>
      <c r="O145" s="70"/>
      <c r="P145" s="70"/>
      <c r="Q145" s="70"/>
      <c r="R145" s="70"/>
    </row>
    <row r="146" spans="3:18">
      <c r="C146" s="70"/>
      <c r="D146" s="70"/>
      <c r="E146" s="70"/>
      <c r="F146" s="70"/>
      <c r="G146" s="70"/>
      <c r="H146" s="70"/>
      <c r="I146" s="70"/>
      <c r="J146" s="70"/>
      <c r="K146" s="70"/>
      <c r="L146" s="70"/>
      <c r="M146" s="70"/>
      <c r="N146" s="70"/>
      <c r="O146" s="70"/>
      <c r="P146" s="70"/>
      <c r="Q146" s="70"/>
      <c r="R146" s="70"/>
    </row>
    <row r="147" spans="3:18">
      <c r="C147" s="70"/>
      <c r="D147" s="70"/>
      <c r="E147" s="70"/>
      <c r="F147" s="70"/>
      <c r="G147" s="70"/>
      <c r="H147" s="70"/>
      <c r="I147" s="70"/>
      <c r="J147" s="70"/>
      <c r="K147" s="70"/>
      <c r="L147" s="70"/>
      <c r="M147" s="70"/>
      <c r="N147" s="70"/>
      <c r="O147" s="70"/>
      <c r="P147" s="70"/>
      <c r="Q147" s="70"/>
      <c r="R147" s="70"/>
    </row>
    <row r="148" spans="3:18">
      <c r="C148" s="70"/>
      <c r="D148" s="70"/>
      <c r="E148" s="70"/>
      <c r="F148" s="70"/>
      <c r="G148" s="70"/>
      <c r="H148" s="70"/>
      <c r="I148" s="70"/>
      <c r="J148" s="70"/>
      <c r="K148" s="70"/>
      <c r="L148" s="70"/>
      <c r="M148" s="70"/>
      <c r="N148" s="70"/>
      <c r="O148" s="70"/>
      <c r="P148" s="70"/>
      <c r="Q148" s="70"/>
      <c r="R148" s="70"/>
    </row>
    <row r="149" spans="3:18">
      <c r="C149" s="70"/>
      <c r="D149" s="70"/>
      <c r="E149" s="70"/>
      <c r="F149" s="70"/>
      <c r="G149" s="70"/>
      <c r="H149" s="70"/>
      <c r="I149" s="70"/>
      <c r="J149" s="70"/>
      <c r="K149" s="70"/>
      <c r="L149" s="70"/>
      <c r="M149" s="70"/>
      <c r="N149" s="70"/>
      <c r="O149" s="70"/>
      <c r="P149" s="70"/>
      <c r="Q149" s="70"/>
      <c r="R149" s="70"/>
    </row>
    <row r="150" spans="3:18">
      <c r="C150" s="70"/>
      <c r="D150" s="70"/>
      <c r="E150" s="70"/>
      <c r="F150" s="70"/>
      <c r="G150" s="70"/>
      <c r="H150" s="70"/>
      <c r="I150" s="70"/>
      <c r="J150" s="70"/>
      <c r="K150" s="70"/>
      <c r="L150" s="70"/>
      <c r="M150" s="70"/>
      <c r="N150" s="70"/>
      <c r="O150" s="70"/>
      <c r="P150" s="70"/>
      <c r="Q150" s="70"/>
      <c r="R150" s="70"/>
    </row>
    <row r="151" spans="3:18">
      <c r="C151" s="70"/>
      <c r="D151" s="70"/>
      <c r="E151" s="70"/>
      <c r="F151" s="70"/>
      <c r="G151" s="70"/>
      <c r="H151" s="70"/>
      <c r="I151" s="70"/>
      <c r="J151" s="70"/>
    </row>
    <row r="152" spans="3:18">
      <c r="C152" s="70"/>
      <c r="D152" s="70"/>
      <c r="E152" s="70"/>
      <c r="F152" s="70"/>
      <c r="G152" s="70"/>
      <c r="H152" s="70"/>
      <c r="I152" s="70"/>
      <c r="J152" s="70"/>
    </row>
    <row r="153" spans="3:18">
      <c r="C153" s="70"/>
      <c r="D153" s="70"/>
      <c r="E153" s="70"/>
      <c r="F153" s="70"/>
      <c r="G153" s="70"/>
      <c r="H153" s="70"/>
      <c r="I153" s="70"/>
      <c r="J153" s="70"/>
    </row>
    <row r="154" spans="3:18">
      <c r="C154" s="70"/>
      <c r="D154" s="70"/>
      <c r="E154" s="70"/>
      <c r="F154" s="70"/>
      <c r="G154" s="70"/>
      <c r="H154" s="70"/>
      <c r="I154" s="70"/>
      <c r="J154" s="70"/>
    </row>
  </sheetData>
  <mergeCells count="44">
    <mergeCell ref="O110:P110"/>
    <mergeCell ref="Q110:R110"/>
    <mergeCell ref="Q64:R64"/>
    <mergeCell ref="B109:B111"/>
    <mergeCell ref="C109:J109"/>
    <mergeCell ref="K109:R109"/>
    <mergeCell ref="C110:D110"/>
    <mergeCell ref="E110:F110"/>
    <mergeCell ref="G110:H110"/>
    <mergeCell ref="I110:J110"/>
    <mergeCell ref="K110:L110"/>
    <mergeCell ref="M110:N110"/>
    <mergeCell ref="B63:B65"/>
    <mergeCell ref="C63:J63"/>
    <mergeCell ref="K63:R63"/>
    <mergeCell ref="C64:D64"/>
    <mergeCell ref="E64:F64"/>
    <mergeCell ref="G64:H64"/>
    <mergeCell ref="I64:J64"/>
    <mergeCell ref="K64:L64"/>
    <mergeCell ref="M64:N64"/>
    <mergeCell ref="O64:P64"/>
    <mergeCell ref="AT63:AT65"/>
    <mergeCell ref="AU63:BB63"/>
    <mergeCell ref="BC63:BJ63"/>
    <mergeCell ref="AU64:AV64"/>
    <mergeCell ref="AW64:AX64"/>
    <mergeCell ref="AY64:AZ64"/>
    <mergeCell ref="BA64:BB64"/>
    <mergeCell ref="BC64:BD64"/>
    <mergeCell ref="BE64:BF64"/>
    <mergeCell ref="BG64:BH64"/>
    <mergeCell ref="BI64:BJ64"/>
    <mergeCell ref="AT109:AT111"/>
    <mergeCell ref="AU109:BB109"/>
    <mergeCell ref="BC109:BJ109"/>
    <mergeCell ref="AU110:AV110"/>
    <mergeCell ref="AW110:AX110"/>
    <mergeCell ref="AY110:AZ110"/>
    <mergeCell ref="BA110:BB110"/>
    <mergeCell ref="BC110:BD110"/>
    <mergeCell ref="BE110:BF110"/>
    <mergeCell ref="BG110:BH110"/>
    <mergeCell ref="BI110:BJ110"/>
  </mergeCells>
  <phoneticPr fontId="4" type="noConversion"/>
  <pageMargins left="0.7" right="0.7" top="0.75" bottom="0.75" header="0.3" footer="0.3"/>
  <drawing r:id="rId1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3588918-6382-4A72-8F1B-38AF539EFF5F}">
  <dimension ref="A1:AU29"/>
  <sheetViews>
    <sheetView topLeftCell="C1" workbookViewId="0">
      <selection activeCell="G1" sqref="G1:G1048576"/>
    </sheetView>
  </sheetViews>
  <sheetFormatPr defaultRowHeight="14.25"/>
  <cols>
    <col min="8" max="46" width="9" customWidth="1"/>
  </cols>
  <sheetData>
    <row r="1" spans="1:47">
      <c r="A1" s="3" t="s">
        <v>22</v>
      </c>
      <c r="B1" s="1" t="s">
        <v>23</v>
      </c>
      <c r="C1" s="1" t="s">
        <v>24</v>
      </c>
      <c r="D1" s="1" t="s">
        <v>25</v>
      </c>
      <c r="E1" s="1" t="s">
        <v>26</v>
      </c>
      <c r="F1" s="1" t="s">
        <v>28</v>
      </c>
      <c r="G1">
        <v>2020</v>
      </c>
      <c r="H1">
        <v>2021</v>
      </c>
      <c r="I1">
        <v>2022</v>
      </c>
      <c r="J1">
        <v>2023</v>
      </c>
      <c r="K1">
        <v>2024</v>
      </c>
      <c r="L1">
        <v>2025</v>
      </c>
      <c r="M1">
        <v>2026</v>
      </c>
      <c r="N1">
        <v>2027</v>
      </c>
      <c r="O1">
        <v>2028</v>
      </c>
      <c r="P1">
        <v>2029</v>
      </c>
      <c r="Q1">
        <v>2030</v>
      </c>
      <c r="R1">
        <v>2031</v>
      </c>
      <c r="S1">
        <v>2032</v>
      </c>
      <c r="T1">
        <v>2033</v>
      </c>
      <c r="U1">
        <v>2034</v>
      </c>
      <c r="V1">
        <v>2035</v>
      </c>
      <c r="W1">
        <v>2036</v>
      </c>
      <c r="X1">
        <v>2037</v>
      </c>
      <c r="Y1">
        <v>2038</v>
      </c>
      <c r="Z1">
        <v>2039</v>
      </c>
      <c r="AA1">
        <v>2040</v>
      </c>
      <c r="AB1">
        <v>2041</v>
      </c>
      <c r="AC1">
        <v>2042</v>
      </c>
      <c r="AD1">
        <v>2043</v>
      </c>
      <c r="AE1">
        <v>2044</v>
      </c>
      <c r="AF1">
        <v>2045</v>
      </c>
      <c r="AG1">
        <v>2046</v>
      </c>
      <c r="AH1">
        <v>2047</v>
      </c>
      <c r="AI1">
        <v>2048</v>
      </c>
      <c r="AJ1">
        <v>2049</v>
      </c>
      <c r="AK1">
        <v>2050</v>
      </c>
      <c r="AL1">
        <v>2051</v>
      </c>
      <c r="AM1">
        <v>2052</v>
      </c>
      <c r="AN1">
        <v>2053</v>
      </c>
      <c r="AO1">
        <v>2054</v>
      </c>
      <c r="AP1">
        <v>2055</v>
      </c>
      <c r="AQ1">
        <v>2056</v>
      </c>
      <c r="AR1">
        <v>2057</v>
      </c>
      <c r="AS1">
        <v>2058</v>
      </c>
      <c r="AT1">
        <v>2059</v>
      </c>
      <c r="AU1">
        <v>2060</v>
      </c>
    </row>
    <row r="2" spans="1:47">
      <c r="A2" s="4" t="s">
        <v>7</v>
      </c>
      <c r="B2" s="4" t="s">
        <v>0</v>
      </c>
      <c r="C2" s="4" t="s">
        <v>11</v>
      </c>
      <c r="D2" s="4" t="s">
        <v>12</v>
      </c>
      <c r="E2" s="4" t="s">
        <v>13</v>
      </c>
      <c r="F2" s="4" t="s">
        <v>29</v>
      </c>
      <c r="G2" s="41">
        <f>Convesion!B$24/('新车燃料经济性-ZJQ'!H2*Convesion!$C14)</f>
        <v>2.2767135268507398E-3</v>
      </c>
      <c r="H2" s="41">
        <f>1/('新车燃料经济性-ZJQ'!I2*Convesion!$C14)*Convesion!C$24</f>
        <v>2.3153018917126166E-3</v>
      </c>
      <c r="I2" s="41">
        <f>1/('新车燃料经济性-ZJQ'!J2*Convesion!$C14)*Convesion!D$24</f>
        <v>2.3552208898455929E-3</v>
      </c>
      <c r="J2" s="41">
        <f>1/('新车燃料经济性-ZJQ'!K2*Convesion!$C14)*Convesion!E$24</f>
        <v>2.3965405545797258E-3</v>
      </c>
      <c r="K2" s="41">
        <f>1/('新车燃料经济性-ZJQ'!L2*Convesion!$C14)*Convesion!F$24</f>
        <v>2.4393359216257921E-3</v>
      </c>
      <c r="L2" s="41">
        <f>1/('新车燃料经济性-ZJQ'!M2*Convesion!$C14)*Convesion!G$24</f>
        <v>2.4836874838371709E-3</v>
      </c>
      <c r="M2" s="41">
        <f>1/('新车燃料经济性-ZJQ'!N2*Convesion!$C14)*Convesion!H$24</f>
        <v>2.506473607542099E-3</v>
      </c>
      <c r="N2" s="41">
        <f>1/('新车燃料经济性-ZJQ'!O2*Convesion!$C14)*Convesion!I$24</f>
        <v>2.5296816965008221E-3</v>
      </c>
      <c r="O2" s="41">
        <f>1/('新车燃料经济性-ZJQ'!P2*Convesion!$C14)*Convesion!J$24</f>
        <v>2.5533235815148481E-3</v>
      </c>
      <c r="P2" s="41">
        <f>1/('新车燃料经济性-ZJQ'!Q2*Convesion!$C14)*Convesion!K$24</f>
        <v>2.5774115398310262E-3</v>
      </c>
      <c r="Q2" s="41">
        <f>1/('新车燃料经济性-ZJQ'!R2*Convesion!$C14)*Convesion!L$24</f>
        <v>2.6019583164008458E-3</v>
      </c>
      <c r="R2" s="41">
        <f>1/('新车燃料经济性-ZJQ'!S2*Convesion!$C14)*Convesion!M$24</f>
        <v>2.6269771463662385E-3</v>
      </c>
      <c r="S2" s="41">
        <f>1/('新车燃料经济性-ZJQ'!T2*Convesion!$C14)*Convesion!N$24</f>
        <v>2.6524817788552311E-3</v>
      </c>
      <c r="T2" s="41">
        <f>1/('新车燃料经济性-ZJQ'!U2*Convesion!$C14)*Convesion!O$24</f>
        <v>2.6784865021773413E-3</v>
      </c>
      <c r="U2" s="41">
        <f>1/('新车燃料经济性-ZJQ'!V2*Convesion!$C14)*Convesion!P$24</f>
        <v>2.7050061705157303E-3</v>
      </c>
      <c r="V2" s="41">
        <f>1/('新车燃料经济性-ZJQ'!W2*Convesion!$C14)*Convesion!Q$24</f>
        <v>2.732056232220888E-3</v>
      </c>
      <c r="W2" s="41">
        <f>1/('新车燃料经济性-ZJQ'!X2*Convesion!$C14)*Convesion!R$24</f>
        <v>2.732056232220888E-3</v>
      </c>
      <c r="X2" s="41">
        <f>1/('新车燃料经济性-ZJQ'!Y2*Convesion!$C14)*Convesion!S$24</f>
        <v>2.732056232220888E-3</v>
      </c>
      <c r="Y2" s="41">
        <f>1/('新车燃料经济性-ZJQ'!Z2*Convesion!$C14)*Convesion!T$24</f>
        <v>2.732056232220888E-3</v>
      </c>
      <c r="Z2" s="41">
        <f>1/('新车燃料经济性-ZJQ'!AA2*Convesion!$C14)*Convesion!U$24</f>
        <v>2.732056232220888E-3</v>
      </c>
      <c r="AA2" s="41">
        <f>1/('新车燃料经济性-ZJQ'!AB2*Convesion!$C14)*Convesion!V$24</f>
        <v>2.732056232220888E-3</v>
      </c>
      <c r="AB2" s="41">
        <f>1/('新车燃料经济性-ZJQ'!AC2*Convesion!$C14)*Convesion!W$24</f>
        <v>2.732056232220888E-3</v>
      </c>
      <c r="AC2" s="41">
        <f>1/('新车燃料经济性-ZJQ'!AD2*Convesion!$C14)*Convesion!X$24</f>
        <v>2.732056232220888E-3</v>
      </c>
      <c r="AD2" s="41">
        <f>1/('新车燃料经济性-ZJQ'!AE2*Convesion!$C14)*Convesion!Y$24</f>
        <v>2.732056232220888E-3</v>
      </c>
      <c r="AE2" s="41">
        <f>1/('新车燃料经济性-ZJQ'!AF2*Convesion!$C14)*Convesion!Z$24</f>
        <v>2.732056232220888E-3</v>
      </c>
      <c r="AF2" s="41">
        <f>1/('新车燃料经济性-ZJQ'!AG2*Convesion!$C14)*Convesion!AA$24</f>
        <v>2.732056232220888E-3</v>
      </c>
      <c r="AG2" s="41">
        <f>1/('新车燃料经济性-ZJQ'!AH2*Convesion!$C14)*Convesion!AB$24</f>
        <v>2.732056232220888E-3</v>
      </c>
      <c r="AH2" s="41">
        <f>1/('新车燃料经济性-ZJQ'!AI2*Convesion!$C14)*Convesion!AC$24</f>
        <v>2.732056232220888E-3</v>
      </c>
      <c r="AI2" s="41">
        <f>1/('新车燃料经济性-ZJQ'!AJ2*Convesion!$C14)*Convesion!AD$24</f>
        <v>2.732056232220888E-3</v>
      </c>
      <c r="AJ2" s="41">
        <f>1/('新车燃料经济性-ZJQ'!AK2*Convesion!$C14)*Convesion!AE$24</f>
        <v>2.732056232220888E-3</v>
      </c>
      <c r="AK2" s="41">
        <f>1/('新车燃料经济性-ZJQ'!AL2*Convesion!$C14)*Convesion!AF$24</f>
        <v>2.732056232220888E-3</v>
      </c>
      <c r="AL2" s="41">
        <f>1/('新车燃料经济性-ZJQ'!AM2*Convesion!$C14)*Convesion!AG$24</f>
        <v>2.732056232220888E-3</v>
      </c>
      <c r="AM2" s="41">
        <f>1/('新车燃料经济性-ZJQ'!AN2*Convesion!$C14)*Convesion!AH$24</f>
        <v>2.732056232220888E-3</v>
      </c>
      <c r="AN2" s="41">
        <f>1/('新车燃料经济性-ZJQ'!AO2*Convesion!$C14)*Convesion!AI$24</f>
        <v>2.732056232220888E-3</v>
      </c>
      <c r="AO2" s="41">
        <f>1/('新车燃料经济性-ZJQ'!AP2*Convesion!$C14)*Convesion!AJ$24</f>
        <v>2.732056232220888E-3</v>
      </c>
      <c r="AP2" s="41">
        <f>1/('新车燃料经济性-ZJQ'!AQ2*Convesion!$C14)*Convesion!AK$24</f>
        <v>2.732056232220888E-3</v>
      </c>
      <c r="AQ2" s="41">
        <f>1/('新车燃料经济性-ZJQ'!AR2*Convesion!$C14)*Convesion!AL$24</f>
        <v>2.732056232220888E-3</v>
      </c>
      <c r="AR2" s="41">
        <f>1/('新车燃料经济性-ZJQ'!AS2*Convesion!$C14)*Convesion!AM$24</f>
        <v>2.732056232220888E-3</v>
      </c>
      <c r="AS2" s="41">
        <f>1/('新车燃料经济性-ZJQ'!AT2*Convesion!$C14)*Convesion!AN$24</f>
        <v>2.732056232220888E-3</v>
      </c>
      <c r="AT2" s="41">
        <f>1/('新车燃料经济性-ZJQ'!AU2*Convesion!$C14)*Convesion!AO$24</f>
        <v>2.732056232220888E-3</v>
      </c>
      <c r="AU2" s="41">
        <f>1/('新车燃料经济性-ZJQ'!AV2*Convesion!$C14)*Convesion!AP$24</f>
        <v>2.732056232220888E-3</v>
      </c>
    </row>
    <row r="3" spans="1:47">
      <c r="A3" s="4" t="s">
        <v>7</v>
      </c>
      <c r="B3" s="4" t="s">
        <v>1</v>
      </c>
      <c r="C3" s="4" t="s">
        <v>11</v>
      </c>
      <c r="D3" s="4" t="s">
        <v>12</v>
      </c>
      <c r="E3" s="4" t="s">
        <v>14</v>
      </c>
      <c r="F3" s="4" t="s">
        <v>29</v>
      </c>
      <c r="G3" s="41">
        <f>Convesion!B$24/('新车燃料经济性-ZJQ'!H3*Convesion!$C15)</f>
        <v>7.3014032656026873E-4</v>
      </c>
      <c r="H3" s="41">
        <f>1/('新车燃料经济性-ZJQ'!I3*Convesion!$C15)*Convesion!C$24</f>
        <v>7.3014032656026873E-4</v>
      </c>
      <c r="I3" s="41">
        <f>1/('新车燃料经济性-ZJQ'!J3*Convesion!$C15)*Convesion!D$24</f>
        <v>7.3014032656026873E-4</v>
      </c>
      <c r="J3" s="41">
        <f>1/('新车燃料经济性-ZJQ'!K3*Convesion!$C15)*Convesion!E$24</f>
        <v>7.3014032656026873E-4</v>
      </c>
      <c r="K3" s="41">
        <f>1/('新车燃料经济性-ZJQ'!L3*Convesion!$C15)*Convesion!F$24</f>
        <v>7.3014032656026873E-4</v>
      </c>
      <c r="L3" s="41">
        <f>1/('新车燃料经济性-ZJQ'!M3*Convesion!$C15)*Convesion!G$24</f>
        <v>7.3014032656026873E-4</v>
      </c>
      <c r="M3" s="41">
        <f>1/('新车燃料经济性-ZJQ'!N3*Convesion!$C15)*Convesion!H$24</f>
        <v>7.3014032656026873E-4</v>
      </c>
      <c r="N3" s="41">
        <f>1/('新车燃料经济性-ZJQ'!O3*Convesion!$C15)*Convesion!I$24</f>
        <v>7.3014032656026873E-4</v>
      </c>
      <c r="O3" s="41">
        <f>1/('新车燃料经济性-ZJQ'!P3*Convesion!$C15)*Convesion!J$24</f>
        <v>7.3014032656026873E-4</v>
      </c>
      <c r="P3" s="41">
        <f>1/('新车燃料经济性-ZJQ'!Q3*Convesion!$C15)*Convesion!K$24</f>
        <v>7.3014032656026873E-4</v>
      </c>
      <c r="Q3" s="41">
        <f>1/('新车燃料经济性-ZJQ'!R3*Convesion!$C15)*Convesion!L$24</f>
        <v>7.3014032656026873E-4</v>
      </c>
      <c r="R3" s="41">
        <f>1/('新车燃料经济性-ZJQ'!S3*Convesion!$C15)*Convesion!M$24</f>
        <v>7.3014032656026873E-4</v>
      </c>
      <c r="S3" s="41">
        <f>1/('新车燃料经济性-ZJQ'!T3*Convesion!$C15)*Convesion!N$24</f>
        <v>7.3014032656026873E-4</v>
      </c>
      <c r="T3" s="41">
        <f>1/('新车燃料经济性-ZJQ'!U3*Convesion!$C15)*Convesion!O$24</f>
        <v>7.3014032656026873E-4</v>
      </c>
      <c r="U3" s="41">
        <f>1/('新车燃料经济性-ZJQ'!V3*Convesion!$C15)*Convesion!P$24</f>
        <v>7.3014032656026873E-4</v>
      </c>
      <c r="V3" s="41">
        <f>1/('新车燃料经济性-ZJQ'!W3*Convesion!$C15)*Convesion!Q$24</f>
        <v>7.3014032656026873E-4</v>
      </c>
      <c r="W3" s="41">
        <f>1/('新车燃料经济性-ZJQ'!X3*Convesion!$C15)*Convesion!R$24</f>
        <v>7.3014032656026873E-4</v>
      </c>
      <c r="X3" s="41">
        <f>1/('新车燃料经济性-ZJQ'!Y3*Convesion!$C15)*Convesion!S$24</f>
        <v>7.3014032656026873E-4</v>
      </c>
      <c r="Y3" s="41">
        <f>1/('新车燃料经济性-ZJQ'!Z3*Convesion!$C15)*Convesion!T$24</f>
        <v>7.3014032656026873E-4</v>
      </c>
      <c r="Z3" s="41">
        <f>1/('新车燃料经济性-ZJQ'!AA3*Convesion!$C15)*Convesion!U$24</f>
        <v>7.3014032656026873E-4</v>
      </c>
      <c r="AA3" s="41">
        <f>1/('新车燃料经济性-ZJQ'!AB3*Convesion!$C15)*Convesion!V$24</f>
        <v>7.3014032656026873E-4</v>
      </c>
      <c r="AB3" s="41">
        <f>1/('新车燃料经济性-ZJQ'!AC3*Convesion!$C15)*Convesion!W$24</f>
        <v>7.3014032656026873E-4</v>
      </c>
      <c r="AC3" s="41">
        <f>1/('新车燃料经济性-ZJQ'!AD3*Convesion!$C15)*Convesion!X$24</f>
        <v>7.3014032656026873E-4</v>
      </c>
      <c r="AD3" s="41">
        <f>1/('新车燃料经济性-ZJQ'!AE3*Convesion!$C15)*Convesion!Y$24</f>
        <v>7.3014032656026873E-4</v>
      </c>
      <c r="AE3" s="41">
        <f>1/('新车燃料经济性-ZJQ'!AF3*Convesion!$C15)*Convesion!Z$24</f>
        <v>7.3014032656026873E-4</v>
      </c>
      <c r="AF3" s="41">
        <f>1/('新车燃料经济性-ZJQ'!AG3*Convesion!$C15)*Convesion!AA$24</f>
        <v>7.3014032656026873E-4</v>
      </c>
      <c r="AG3" s="41">
        <f>1/('新车燃料经济性-ZJQ'!AH3*Convesion!$C15)*Convesion!AB$24</f>
        <v>7.3014032656026873E-4</v>
      </c>
      <c r="AH3" s="41">
        <f>1/('新车燃料经济性-ZJQ'!AI3*Convesion!$C15)*Convesion!AC$24</f>
        <v>7.3014032656026873E-4</v>
      </c>
      <c r="AI3" s="41">
        <f>1/('新车燃料经济性-ZJQ'!AJ3*Convesion!$C15)*Convesion!AD$24</f>
        <v>7.3014032656026873E-4</v>
      </c>
      <c r="AJ3" s="41">
        <f>1/('新车燃料经济性-ZJQ'!AK3*Convesion!$C15)*Convesion!AE$24</f>
        <v>7.3014032656026873E-4</v>
      </c>
      <c r="AK3" s="41">
        <f>1/('新车燃料经济性-ZJQ'!AL3*Convesion!$C15)*Convesion!AF$24</f>
        <v>7.3014032656026873E-4</v>
      </c>
      <c r="AL3" s="41">
        <f>1/('新车燃料经济性-ZJQ'!AM3*Convesion!$C15)*Convesion!AG$24</f>
        <v>7.3014032656026873E-4</v>
      </c>
      <c r="AM3" s="41">
        <f>1/('新车燃料经济性-ZJQ'!AN3*Convesion!$C15)*Convesion!AH$24</f>
        <v>7.3014032656026873E-4</v>
      </c>
      <c r="AN3" s="41">
        <f>1/('新车燃料经济性-ZJQ'!AO3*Convesion!$C15)*Convesion!AI$24</f>
        <v>7.3014032656026873E-4</v>
      </c>
      <c r="AO3" s="41">
        <f>1/('新车燃料经济性-ZJQ'!AP3*Convesion!$C15)*Convesion!AJ$24</f>
        <v>7.3014032656026873E-4</v>
      </c>
      <c r="AP3" s="41">
        <f>1/('新车燃料经济性-ZJQ'!AQ3*Convesion!$C15)*Convesion!AK$24</f>
        <v>7.3014032656026873E-4</v>
      </c>
      <c r="AQ3" s="41">
        <f>1/('新车燃料经济性-ZJQ'!AR3*Convesion!$C15)*Convesion!AL$24</f>
        <v>7.3014032656026873E-4</v>
      </c>
      <c r="AR3" s="41">
        <f>1/('新车燃料经济性-ZJQ'!AS3*Convesion!$C15)*Convesion!AM$24</f>
        <v>7.3014032656026873E-4</v>
      </c>
      <c r="AS3" s="41">
        <f>1/('新车燃料经济性-ZJQ'!AT3*Convesion!$C15)*Convesion!AN$24</f>
        <v>7.3014032656026873E-4</v>
      </c>
      <c r="AT3" s="41">
        <f>1/('新车燃料经济性-ZJQ'!AU3*Convesion!$C15)*Convesion!AO$24</f>
        <v>7.3014032656026873E-4</v>
      </c>
      <c r="AU3" s="41">
        <f>1/('新车燃料经济性-ZJQ'!AV3*Convesion!$C15)*Convesion!AP$24</f>
        <v>7.3014032656026873E-4</v>
      </c>
    </row>
    <row r="4" spans="1:47">
      <c r="A4" s="4" t="s">
        <v>7</v>
      </c>
      <c r="B4" s="4" t="s">
        <v>2</v>
      </c>
      <c r="C4" s="4" t="s">
        <v>11</v>
      </c>
      <c r="D4" s="4" t="s">
        <v>12</v>
      </c>
      <c r="E4" s="4" t="s">
        <v>15</v>
      </c>
      <c r="F4" s="4" t="s">
        <v>29</v>
      </c>
      <c r="G4" s="41">
        <f>Convesion!B$24/('新车燃料经济性-ZJQ'!H4*Convesion!$C16)</f>
        <v>4.7253764587232148E-4</v>
      </c>
      <c r="H4" s="41">
        <f>1/('新车燃料经济性-ZJQ'!I4*Convesion!$C16)*Convesion!C$24</f>
        <v>4.8756222189444643E-4</v>
      </c>
      <c r="I4" s="41">
        <f>1/('新车燃料经济性-ZJQ'!J4*Convesion!$C16)*Convesion!D$24</f>
        <v>5.0357360200817259E-4</v>
      </c>
      <c r="J4" s="41">
        <f>1/('新车燃料经济性-ZJQ'!K4*Convesion!$C16)*Convesion!E$24</f>
        <v>5.2067230620418908E-4</v>
      </c>
      <c r="K4" s="41">
        <f>1/('新车燃料经济性-ZJQ'!L4*Convesion!$C16)*Convesion!F$24</f>
        <v>5.389729868495465E-4</v>
      </c>
      <c r="L4" s="41">
        <f>1/('新车燃料经济性-ZJQ'!M4*Convesion!$C16)*Convesion!G$24</f>
        <v>5.586070027990658E-4</v>
      </c>
      <c r="M4" s="41">
        <f>1/('新车燃料经济性-ZJQ'!N4*Convesion!$C16)*Convesion!H$24</f>
        <v>5.7503662052845014E-4</v>
      </c>
      <c r="N4" s="41">
        <f>1/('新车燃料经济性-ZJQ'!O4*Convesion!$C16)*Convesion!I$24</f>
        <v>5.9246197266567594E-4</v>
      </c>
      <c r="O4" s="41">
        <f>1/('新车燃料经济性-ZJQ'!P4*Convesion!$C16)*Convesion!J$24</f>
        <v>6.1097640931147832E-4</v>
      </c>
      <c r="P4" s="41">
        <f>1/('新车燃料经济性-ZJQ'!Q4*Convesion!$C16)*Convesion!K$24</f>
        <v>6.3068532574088085E-4</v>
      </c>
      <c r="Q4" s="41">
        <f>1/('新车燃料经济性-ZJQ'!R4*Convesion!$C16)*Convesion!L$24</f>
        <v>6.5170816993224349E-4</v>
      </c>
      <c r="R4" s="41">
        <f>1/('新车燃料经济性-ZJQ'!S4*Convesion!$C16)*Convesion!M$24</f>
        <v>6.7418086544714833E-4</v>
      </c>
      <c r="S4" s="41">
        <f>1/('新车燃料经济性-ZJQ'!T4*Convesion!$C16)*Convesion!N$24</f>
        <v>6.9825875349883233E-4</v>
      </c>
      <c r="T4" s="41">
        <f>1/('新车燃料经济性-ZJQ'!U4*Convesion!$C16)*Convesion!O$24</f>
        <v>7.2412018881360394E-4</v>
      </c>
      <c r="U4" s="41">
        <f>1/('新车燃料经济性-ZJQ'!V4*Convesion!$C16)*Convesion!P$24</f>
        <v>7.5197096530643485E-4</v>
      </c>
      <c r="V4" s="41">
        <f>1/('新车燃料经济性-ZJQ'!W4*Convesion!$C16)*Convesion!Q$24</f>
        <v>7.8204980391869219E-4</v>
      </c>
      <c r="W4" s="41">
        <f>1/('新车燃料经济性-ZJQ'!X4*Convesion!$C16)*Convesion!R$24</f>
        <v>7.8204980391869219E-4</v>
      </c>
      <c r="X4" s="41">
        <f>1/('新车燃料经济性-ZJQ'!Y4*Convesion!$C16)*Convesion!S$24</f>
        <v>7.8204980391869219E-4</v>
      </c>
      <c r="Y4" s="41">
        <f>1/('新车燃料经济性-ZJQ'!Z4*Convesion!$C16)*Convesion!T$24</f>
        <v>7.8204980391869219E-4</v>
      </c>
      <c r="Z4" s="41">
        <f>1/('新车燃料经济性-ZJQ'!AA4*Convesion!$C16)*Convesion!U$24</f>
        <v>7.8204980391869219E-4</v>
      </c>
      <c r="AA4" s="41">
        <f>1/('新车燃料经济性-ZJQ'!AB4*Convesion!$C16)*Convesion!V$24</f>
        <v>7.8204980391869219E-4</v>
      </c>
      <c r="AB4" s="41">
        <f>1/('新车燃料经济性-ZJQ'!AC4*Convesion!$C16)*Convesion!W$24</f>
        <v>7.8204980391869219E-4</v>
      </c>
      <c r="AC4" s="41">
        <f>1/('新车燃料经济性-ZJQ'!AD4*Convesion!$C16)*Convesion!X$24</f>
        <v>7.8204980391869219E-4</v>
      </c>
      <c r="AD4" s="41">
        <f>1/('新车燃料经济性-ZJQ'!AE4*Convesion!$C16)*Convesion!Y$24</f>
        <v>7.8204980391869219E-4</v>
      </c>
      <c r="AE4" s="41">
        <f>1/('新车燃料经济性-ZJQ'!AF4*Convesion!$C16)*Convesion!Z$24</f>
        <v>7.8204980391869219E-4</v>
      </c>
      <c r="AF4" s="41">
        <f>1/('新车燃料经济性-ZJQ'!AG4*Convesion!$C16)*Convesion!AA$24</f>
        <v>7.8204980391869219E-4</v>
      </c>
      <c r="AG4" s="41">
        <f>1/('新车燃料经济性-ZJQ'!AH4*Convesion!$C16)*Convesion!AB$24</f>
        <v>7.8204980391869219E-4</v>
      </c>
      <c r="AH4" s="41">
        <f>1/('新车燃料经济性-ZJQ'!AI4*Convesion!$C16)*Convesion!AC$24</f>
        <v>7.8204980391869219E-4</v>
      </c>
      <c r="AI4" s="41">
        <f>1/('新车燃料经济性-ZJQ'!AJ4*Convesion!$C16)*Convesion!AD$24</f>
        <v>7.8204980391869219E-4</v>
      </c>
      <c r="AJ4" s="41">
        <f>1/('新车燃料经济性-ZJQ'!AK4*Convesion!$C16)*Convesion!AE$24</f>
        <v>7.8204980391869219E-4</v>
      </c>
      <c r="AK4" s="41">
        <f>1/('新车燃料经济性-ZJQ'!AL4*Convesion!$C16)*Convesion!AF$24</f>
        <v>7.8204980391869219E-4</v>
      </c>
      <c r="AL4" s="41">
        <f>1/('新车燃料经济性-ZJQ'!AM4*Convesion!$C16)*Convesion!AG$24</f>
        <v>7.8204980391869219E-4</v>
      </c>
      <c r="AM4" s="41">
        <f>1/('新车燃料经济性-ZJQ'!AN4*Convesion!$C16)*Convesion!AH$24</f>
        <v>7.8204980391869219E-4</v>
      </c>
      <c r="AN4" s="41">
        <f>1/('新车燃料经济性-ZJQ'!AO4*Convesion!$C16)*Convesion!AI$24</f>
        <v>7.8204980391869219E-4</v>
      </c>
      <c r="AO4" s="41">
        <f>1/('新车燃料经济性-ZJQ'!AP4*Convesion!$C16)*Convesion!AJ$24</f>
        <v>7.8204980391869219E-4</v>
      </c>
      <c r="AP4" s="41">
        <f>1/('新车燃料经济性-ZJQ'!AQ4*Convesion!$C16)*Convesion!AK$24</f>
        <v>7.8204980391869219E-4</v>
      </c>
      <c r="AQ4" s="41">
        <f>1/('新车燃料经济性-ZJQ'!AR4*Convesion!$C16)*Convesion!AL$24</f>
        <v>7.8204980391869219E-4</v>
      </c>
      <c r="AR4" s="41">
        <f>1/('新车燃料经济性-ZJQ'!AS4*Convesion!$C16)*Convesion!AM$24</f>
        <v>7.8204980391869219E-4</v>
      </c>
      <c r="AS4" s="41">
        <f>1/('新车燃料经济性-ZJQ'!AT4*Convesion!$C16)*Convesion!AN$24</f>
        <v>7.8204980391869219E-4</v>
      </c>
      <c r="AT4" s="41">
        <f>1/('新车燃料经济性-ZJQ'!AU4*Convesion!$C16)*Convesion!AO$24</f>
        <v>7.8204980391869219E-4</v>
      </c>
      <c r="AU4" s="41">
        <f>1/('新车燃料经济性-ZJQ'!AV4*Convesion!$C16)*Convesion!AP$24</f>
        <v>7.8204980391869219E-4</v>
      </c>
    </row>
    <row r="5" spans="1:47">
      <c r="A5" s="4" t="s">
        <v>7</v>
      </c>
      <c r="B5" s="4" t="s">
        <v>3</v>
      </c>
      <c r="C5" s="4" t="s">
        <v>11</v>
      </c>
      <c r="D5" s="4" t="s">
        <v>12</v>
      </c>
      <c r="E5" s="4" t="s">
        <v>16</v>
      </c>
      <c r="F5" s="4" t="s">
        <v>29</v>
      </c>
      <c r="G5" s="41">
        <f>Convesion!B$24/('新车燃料经济性-ZJQ'!H5*Convesion!$C17)</f>
        <v>4.9761871416635118E-4</v>
      </c>
      <c r="H5" s="41">
        <f>1/('新车燃料经济性-ZJQ'!I5*Convesion!$C17)*Convesion!C$24</f>
        <v>5.1344075557687721E-4</v>
      </c>
      <c r="I5" s="41">
        <f>1/('新车燃料经济性-ZJQ'!J5*Convesion!$C17)*Convesion!D$24</f>
        <v>5.3030197807167482E-4</v>
      </c>
      <c r="J5" s="41">
        <f>1/('新车燃料经济性-ZJQ'!K5*Convesion!$C17)*Convesion!E$24</f>
        <v>5.4830823698089938E-4</v>
      </c>
      <c r="K5" s="41">
        <f>1/('新车燃料经济性-ZJQ'!L5*Convesion!$C17)*Convesion!F$24</f>
        <v>5.6758027012082082E-4</v>
      </c>
      <c r="L5" s="41">
        <f>1/('新车燃料经济性-ZJQ'!M5*Convesion!$C17)*Convesion!G$24</f>
        <v>5.8825640853236506E-4</v>
      </c>
      <c r="M5" s="41">
        <f>1/('新车燃料经济性-ZJQ'!N5*Convesion!$C17)*Convesion!H$24</f>
        <v>6.0555806760684652E-4</v>
      </c>
      <c r="N5" s="41">
        <f>1/('新车燃料经济性-ZJQ'!O5*Convesion!$C17)*Convesion!I$24</f>
        <v>6.2390831207978135E-4</v>
      </c>
      <c r="O5" s="41">
        <f>1/('新车燃料经济性-ZJQ'!P5*Convesion!$C17)*Convesion!J$24</f>
        <v>6.434054468322743E-4</v>
      </c>
      <c r="P5" s="41">
        <f>1/('新车燃料经济性-ZJQ'!Q5*Convesion!$C17)*Convesion!K$24</f>
        <v>6.6416046124621875E-4</v>
      </c>
      <c r="Q5" s="41">
        <f>1/('新车燃料经济性-ZJQ'!R5*Convesion!$C17)*Convesion!L$24</f>
        <v>6.8629914328775929E-4</v>
      </c>
      <c r="R5" s="41">
        <f>1/('新车燃料经济性-ZJQ'!S5*Convesion!$C17)*Convesion!M$24</f>
        <v>7.0996463098733724E-4</v>
      </c>
      <c r="S5" s="41">
        <f>1/('新车燃料经济性-ZJQ'!T5*Convesion!$C17)*Convesion!N$24</f>
        <v>7.3532051066545645E-4</v>
      </c>
      <c r="T5" s="41">
        <f>1/('新车燃料经济性-ZJQ'!U5*Convesion!$C17)*Convesion!O$24</f>
        <v>7.6255460365306604E-4</v>
      </c>
      <c r="U5" s="41">
        <f>1/('新车燃料经济性-ZJQ'!V5*Convesion!$C17)*Convesion!P$24</f>
        <v>7.9188362687049167E-4</v>
      </c>
      <c r="V5" s="41">
        <f>1/('新车燃料经济性-ZJQ'!W5*Convesion!$C17)*Convesion!Q$24</f>
        <v>8.2355897194531097E-4</v>
      </c>
      <c r="W5" s="41">
        <f>1/('新车燃料经济性-ZJQ'!X5*Convesion!$C17)*Convesion!R$24</f>
        <v>8.2355897194531097E-4</v>
      </c>
      <c r="X5" s="41">
        <f>1/('新车燃料经济性-ZJQ'!Y5*Convesion!$C17)*Convesion!S$24</f>
        <v>8.2355897194531097E-4</v>
      </c>
      <c r="Y5" s="41">
        <f>1/('新车燃料经济性-ZJQ'!Z5*Convesion!$C17)*Convesion!T$24</f>
        <v>8.2355897194531097E-4</v>
      </c>
      <c r="Z5" s="41">
        <f>1/('新车燃料经济性-ZJQ'!AA5*Convesion!$C17)*Convesion!U$24</f>
        <v>8.2355897194531097E-4</v>
      </c>
      <c r="AA5" s="41">
        <f>1/('新车燃料经济性-ZJQ'!AB5*Convesion!$C17)*Convesion!V$24</f>
        <v>8.2355897194531097E-4</v>
      </c>
      <c r="AB5" s="41">
        <f>1/('新车燃料经济性-ZJQ'!AC5*Convesion!$C17)*Convesion!W$24</f>
        <v>8.2355897194531097E-4</v>
      </c>
      <c r="AC5" s="41">
        <f>1/('新车燃料经济性-ZJQ'!AD5*Convesion!$C17)*Convesion!X$24</f>
        <v>8.2355897194531097E-4</v>
      </c>
      <c r="AD5" s="41">
        <f>1/('新车燃料经济性-ZJQ'!AE5*Convesion!$C17)*Convesion!Y$24</f>
        <v>8.2355897194531097E-4</v>
      </c>
      <c r="AE5" s="41">
        <f>1/('新车燃料经济性-ZJQ'!AF5*Convesion!$C17)*Convesion!Z$24</f>
        <v>8.2355897194531097E-4</v>
      </c>
      <c r="AF5" s="41">
        <f>1/('新车燃料经济性-ZJQ'!AG5*Convesion!$C17)*Convesion!AA$24</f>
        <v>8.2355897194531097E-4</v>
      </c>
      <c r="AG5" s="41">
        <f>1/('新车燃料经济性-ZJQ'!AH5*Convesion!$C17)*Convesion!AB$24</f>
        <v>8.2355897194531097E-4</v>
      </c>
      <c r="AH5" s="41">
        <f>1/('新车燃料经济性-ZJQ'!AI5*Convesion!$C17)*Convesion!AC$24</f>
        <v>8.2355897194531097E-4</v>
      </c>
      <c r="AI5" s="41">
        <f>1/('新车燃料经济性-ZJQ'!AJ5*Convesion!$C17)*Convesion!AD$24</f>
        <v>8.2355897194531097E-4</v>
      </c>
      <c r="AJ5" s="41">
        <f>1/('新车燃料经济性-ZJQ'!AK5*Convesion!$C17)*Convesion!AE$24</f>
        <v>8.2355897194531097E-4</v>
      </c>
      <c r="AK5" s="41">
        <f>1/('新车燃料经济性-ZJQ'!AL5*Convesion!$C17)*Convesion!AF$24</f>
        <v>8.2355897194531097E-4</v>
      </c>
      <c r="AL5" s="41">
        <f>1/('新车燃料经济性-ZJQ'!AM5*Convesion!$C17)*Convesion!AG$24</f>
        <v>8.2355897194531097E-4</v>
      </c>
      <c r="AM5" s="41">
        <f>1/('新车燃料经济性-ZJQ'!AN5*Convesion!$C17)*Convesion!AH$24</f>
        <v>8.2355897194531097E-4</v>
      </c>
      <c r="AN5" s="41">
        <f>1/('新车燃料经济性-ZJQ'!AO5*Convesion!$C17)*Convesion!AI$24</f>
        <v>8.2355897194531097E-4</v>
      </c>
      <c r="AO5" s="41">
        <f>1/('新车燃料经济性-ZJQ'!AP5*Convesion!$C17)*Convesion!AJ$24</f>
        <v>8.2355897194531097E-4</v>
      </c>
      <c r="AP5" s="41">
        <f>1/('新车燃料经济性-ZJQ'!AQ5*Convesion!$C17)*Convesion!AK$24</f>
        <v>8.2355897194531097E-4</v>
      </c>
      <c r="AQ5" s="41">
        <f>1/('新车燃料经济性-ZJQ'!AR5*Convesion!$C17)*Convesion!AL$24</f>
        <v>8.2355897194531097E-4</v>
      </c>
      <c r="AR5" s="41">
        <f>1/('新车燃料经济性-ZJQ'!AS5*Convesion!$C17)*Convesion!AM$24</f>
        <v>8.2355897194531097E-4</v>
      </c>
      <c r="AS5" s="41">
        <f>1/('新车燃料经济性-ZJQ'!AT5*Convesion!$C17)*Convesion!AN$24</f>
        <v>8.2355897194531097E-4</v>
      </c>
      <c r="AT5" s="41">
        <f>1/('新车燃料经济性-ZJQ'!AU5*Convesion!$C17)*Convesion!AO$24</f>
        <v>8.2355897194531097E-4</v>
      </c>
      <c r="AU5" s="41">
        <f>1/('新车燃料经济性-ZJQ'!AV5*Convesion!$C17)*Convesion!AP$24</f>
        <v>8.2355897194531097E-4</v>
      </c>
    </row>
    <row r="6" spans="1:47">
      <c r="A6" s="4" t="s">
        <v>7</v>
      </c>
      <c r="B6" s="4" t="s">
        <v>4</v>
      </c>
      <c r="C6" s="4" t="s">
        <v>11</v>
      </c>
      <c r="D6" s="4" t="s">
        <v>12</v>
      </c>
      <c r="E6" s="4" t="s">
        <v>17</v>
      </c>
      <c r="F6" s="4" t="s">
        <v>29</v>
      </c>
      <c r="G6" s="41">
        <f>Convesion!B$24/('新车燃料经济性-ZJQ'!H6*Convesion!$C18)</f>
        <v>6.2563984313495377E-4</v>
      </c>
      <c r="H6" s="41">
        <f>1/('新车燃料经济性-ZJQ'!I6*Convesion!$C18)*Convesion!C$24</f>
        <v>6.4366239005653669E-4</v>
      </c>
      <c r="I6" s="41">
        <f>1/('新车燃料经济性-ZJQ'!J6*Convesion!$C18)*Convesion!D$24</f>
        <v>6.6275407111753557E-4</v>
      </c>
      <c r="J6" s="41">
        <f>1/('新车燃料经济性-ZJQ'!K6*Convesion!$C18)*Convesion!E$24</f>
        <v>6.8301292918663051E-4</v>
      </c>
      <c r="K6" s="41">
        <f>1/('新车燃料经济性-ZJQ'!L6*Convesion!$C18)*Convesion!F$24</f>
        <v>7.0454937289972234E-4</v>
      </c>
      <c r="L6" s="41">
        <f>1/('新车燃料经济性-ZJQ'!M6*Convesion!$C18)*Convesion!G$24</f>
        <v>7.2748818969180673E-4</v>
      </c>
      <c r="M6" s="41">
        <f>1/('新车燃料经济性-ZJQ'!N6*Convesion!$C18)*Convesion!H$24</f>
        <v>7.3778283388555846E-4</v>
      </c>
      <c r="N6" s="41">
        <f>1/('新车燃料经济性-ZJQ'!O6*Convesion!$C18)*Convesion!I$24</f>
        <v>7.4837301810401144E-4</v>
      </c>
      <c r="O6" s="41">
        <f>1/('新车燃料经济性-ZJQ'!P6*Convesion!$C18)*Convesion!J$24</f>
        <v>7.5927165428999225E-4</v>
      </c>
      <c r="P6" s="41">
        <f>1/('新车燃料经济性-ZJQ'!Q6*Convesion!$C18)*Convesion!K$24</f>
        <v>7.7049241765388349E-4</v>
      </c>
      <c r="Q6" s="41">
        <f>1/('新车燃料经济性-ZJQ'!R6*Convesion!$C18)*Convesion!L$24</f>
        <v>7.8204980391869219E-4</v>
      </c>
      <c r="R6" s="41">
        <f>1/('新车燃料经济性-ZJQ'!S6*Convesion!$C18)*Convesion!M$24</f>
        <v>7.8994929688756767E-4</v>
      </c>
      <c r="S6" s="41">
        <f>1/('新车燃料经济性-ZJQ'!T6*Convesion!$C18)*Convesion!N$24</f>
        <v>7.9801000399866548E-4</v>
      </c>
      <c r="T6" s="41">
        <f>1/('新车燃料经济性-ZJQ'!U6*Convesion!$C18)*Convesion!O$24</f>
        <v>8.0623691125638361E-4</v>
      </c>
      <c r="U6" s="41">
        <f>1/('新车燃料经济性-ZJQ'!V6*Convesion!$C18)*Convesion!P$24</f>
        <v>8.1463521241530439E-4</v>
      </c>
      <c r="V6" s="41">
        <f>1/('新车燃料经济性-ZJQ'!W6*Convesion!$C18)*Convesion!Q$24</f>
        <v>8.2321031991441278E-4</v>
      </c>
      <c r="W6" s="41">
        <f>1/('新车燃料经济性-ZJQ'!X6*Convesion!$C18)*Convesion!R$24</f>
        <v>8.2321031991441278E-4</v>
      </c>
      <c r="X6" s="41">
        <f>1/('新车燃料经济性-ZJQ'!Y6*Convesion!$C18)*Convesion!S$24</f>
        <v>8.2321031991441278E-4</v>
      </c>
      <c r="Y6" s="41">
        <f>1/('新车燃料经济性-ZJQ'!Z6*Convesion!$C18)*Convesion!T$24</f>
        <v>8.2321031991441278E-4</v>
      </c>
      <c r="Z6" s="41">
        <f>1/('新车燃料经济性-ZJQ'!AA6*Convesion!$C18)*Convesion!U$24</f>
        <v>8.2321031991441278E-4</v>
      </c>
      <c r="AA6" s="41">
        <f>1/('新车燃料经济性-ZJQ'!AB6*Convesion!$C18)*Convesion!V$24</f>
        <v>8.2321031991441278E-4</v>
      </c>
      <c r="AB6" s="41">
        <f>1/('新车燃料经济性-ZJQ'!AC6*Convesion!$C18)*Convesion!W$24</f>
        <v>8.2321031991441278E-4</v>
      </c>
      <c r="AC6" s="41">
        <f>1/('新车燃料经济性-ZJQ'!AD6*Convesion!$C18)*Convesion!X$24</f>
        <v>8.2321031991441278E-4</v>
      </c>
      <c r="AD6" s="41">
        <f>1/('新车燃料经济性-ZJQ'!AE6*Convesion!$C18)*Convesion!Y$24</f>
        <v>8.2321031991441278E-4</v>
      </c>
      <c r="AE6" s="41">
        <f>1/('新车燃料经济性-ZJQ'!AF6*Convesion!$C18)*Convesion!Z$24</f>
        <v>8.2321031991441278E-4</v>
      </c>
      <c r="AF6" s="41">
        <f>1/('新车燃料经济性-ZJQ'!AG6*Convesion!$C18)*Convesion!AA$24</f>
        <v>8.2321031991441278E-4</v>
      </c>
      <c r="AG6" s="41">
        <f>1/('新车燃料经济性-ZJQ'!AH6*Convesion!$C18)*Convesion!AB$24</f>
        <v>8.2321031991441278E-4</v>
      </c>
      <c r="AH6" s="41">
        <f>1/('新车燃料经济性-ZJQ'!AI6*Convesion!$C18)*Convesion!AC$24</f>
        <v>8.2321031991441278E-4</v>
      </c>
      <c r="AI6" s="41">
        <f>1/('新车燃料经济性-ZJQ'!AJ6*Convesion!$C18)*Convesion!AD$24</f>
        <v>8.2321031991441278E-4</v>
      </c>
      <c r="AJ6" s="41">
        <f>1/('新车燃料经济性-ZJQ'!AK6*Convesion!$C18)*Convesion!AE$24</f>
        <v>8.2321031991441278E-4</v>
      </c>
      <c r="AK6" s="41">
        <f>1/('新车燃料经济性-ZJQ'!AL6*Convesion!$C18)*Convesion!AF$24</f>
        <v>8.2321031991441278E-4</v>
      </c>
      <c r="AL6" s="41">
        <f>1/('新车燃料经济性-ZJQ'!AM6*Convesion!$C18)*Convesion!AG$24</f>
        <v>8.2321031991441278E-4</v>
      </c>
      <c r="AM6" s="41">
        <f>1/('新车燃料经济性-ZJQ'!AN6*Convesion!$C18)*Convesion!AH$24</f>
        <v>8.2321031991441278E-4</v>
      </c>
      <c r="AN6" s="41">
        <f>1/('新车燃料经济性-ZJQ'!AO6*Convesion!$C18)*Convesion!AI$24</f>
        <v>8.2321031991441278E-4</v>
      </c>
      <c r="AO6" s="41">
        <f>1/('新车燃料经济性-ZJQ'!AP6*Convesion!$C18)*Convesion!AJ$24</f>
        <v>8.2321031991441278E-4</v>
      </c>
      <c r="AP6" s="41">
        <f>1/('新车燃料经济性-ZJQ'!AQ6*Convesion!$C18)*Convesion!AK$24</f>
        <v>8.2321031991441278E-4</v>
      </c>
      <c r="AQ6" s="41">
        <f>1/('新车燃料经济性-ZJQ'!AR6*Convesion!$C18)*Convesion!AL$24</f>
        <v>8.2321031991441278E-4</v>
      </c>
      <c r="AR6" s="41">
        <f>1/('新车燃料经济性-ZJQ'!AS6*Convesion!$C18)*Convesion!AM$24</f>
        <v>8.2321031991441278E-4</v>
      </c>
      <c r="AS6" s="41">
        <f>1/('新车燃料经济性-ZJQ'!AT6*Convesion!$C18)*Convesion!AN$24</f>
        <v>8.2321031991441278E-4</v>
      </c>
      <c r="AT6" s="41">
        <f>1/('新车燃料经济性-ZJQ'!AU6*Convesion!$C18)*Convesion!AO$24</f>
        <v>8.2321031991441278E-4</v>
      </c>
      <c r="AU6" s="41">
        <f>1/('新车燃料经济性-ZJQ'!AV6*Convesion!$C18)*Convesion!AP$24</f>
        <v>8.2321031991441278E-4</v>
      </c>
    </row>
    <row r="7" spans="1:47">
      <c r="A7" s="4" t="s">
        <v>7</v>
      </c>
      <c r="B7" s="4" t="s">
        <v>5</v>
      </c>
      <c r="C7" s="4" t="s">
        <v>11</v>
      </c>
      <c r="D7" s="4" t="s">
        <v>12</v>
      </c>
      <c r="E7" s="4" t="s">
        <v>18</v>
      </c>
      <c r="F7" s="4" t="s">
        <v>29</v>
      </c>
      <c r="G7" s="41">
        <f>Convesion!B$24/('新车燃料经济性-ZJQ'!H7*Convesion!$C19)</f>
        <v>3.3995333604646115E-4</v>
      </c>
      <c r="H7" s="41">
        <f>1/('新车燃料经济性-ZJQ'!I7*Convesion!$C19)*Convesion!C$24</f>
        <v>3.3995333604646115E-4</v>
      </c>
      <c r="I7" s="41">
        <f>1/('新车燃料经济性-ZJQ'!J7*Convesion!$C19)*Convesion!D$24</f>
        <v>3.3995333604646115E-4</v>
      </c>
      <c r="J7" s="41">
        <f>1/('新车燃料经济性-ZJQ'!K7*Convesion!$C19)*Convesion!E$24</f>
        <v>3.3995333604646115E-4</v>
      </c>
      <c r="K7" s="41">
        <f>1/('新车燃料经济性-ZJQ'!L7*Convesion!$C19)*Convesion!F$24</f>
        <v>3.3995333604646115E-4</v>
      </c>
      <c r="L7" s="41">
        <f>1/('新车燃料经济性-ZJQ'!M7*Convesion!$C19)*Convesion!G$24</f>
        <v>3.3995333604646115E-4</v>
      </c>
      <c r="M7" s="41">
        <f>1/('新车燃料经济性-ZJQ'!N7*Convesion!$C19)*Convesion!H$24</f>
        <v>3.3995333604646115E-4</v>
      </c>
      <c r="N7" s="41">
        <f>1/('新车燃料经济性-ZJQ'!O7*Convesion!$C19)*Convesion!I$24</f>
        <v>3.3995333604646115E-4</v>
      </c>
      <c r="O7" s="41">
        <f>1/('新车燃料经济性-ZJQ'!P7*Convesion!$C19)*Convesion!J$24</f>
        <v>3.3995333604646115E-4</v>
      </c>
      <c r="P7" s="41">
        <f>1/('新车燃料经济性-ZJQ'!Q7*Convesion!$C19)*Convesion!K$24</f>
        <v>3.3995333604646115E-4</v>
      </c>
      <c r="Q7" s="41">
        <f>1/('新车燃料经济性-ZJQ'!R7*Convesion!$C19)*Convesion!L$24</f>
        <v>3.3995333604646115E-4</v>
      </c>
      <c r="R7" s="41">
        <f>1/('新车燃料经济性-ZJQ'!S7*Convesion!$C19)*Convesion!M$24</f>
        <v>3.3995333604646115E-4</v>
      </c>
      <c r="S7" s="41">
        <f>1/('新车燃料经济性-ZJQ'!T7*Convesion!$C19)*Convesion!N$24</f>
        <v>3.3995333604646115E-4</v>
      </c>
      <c r="T7" s="41">
        <f>1/('新车燃料经济性-ZJQ'!U7*Convesion!$C19)*Convesion!O$24</f>
        <v>3.3995333604646115E-4</v>
      </c>
      <c r="U7" s="41">
        <f>1/('新车燃料经济性-ZJQ'!V7*Convesion!$C19)*Convesion!P$24</f>
        <v>3.3995333604646115E-4</v>
      </c>
      <c r="V7" s="41">
        <f>1/('新车燃料经济性-ZJQ'!W7*Convesion!$C19)*Convesion!Q$24</f>
        <v>3.3995333604646115E-4</v>
      </c>
      <c r="W7" s="41">
        <f>1/('新车燃料经济性-ZJQ'!X7*Convesion!$C19)*Convesion!R$24</f>
        <v>3.3995333604646115E-4</v>
      </c>
      <c r="X7" s="41">
        <f>1/('新车燃料经济性-ZJQ'!Y7*Convesion!$C19)*Convesion!S$24</f>
        <v>3.3995333604646115E-4</v>
      </c>
      <c r="Y7" s="41">
        <f>1/('新车燃料经济性-ZJQ'!Z7*Convesion!$C19)*Convesion!T$24</f>
        <v>3.3995333604646115E-4</v>
      </c>
      <c r="Z7" s="41">
        <f>1/('新车燃料经济性-ZJQ'!AA7*Convesion!$C19)*Convesion!U$24</f>
        <v>3.3995333604646115E-4</v>
      </c>
      <c r="AA7" s="41">
        <f>1/('新车燃料经济性-ZJQ'!AB7*Convesion!$C19)*Convesion!V$24</f>
        <v>3.3995333604646115E-4</v>
      </c>
      <c r="AB7" s="41">
        <f>1/('新车燃料经济性-ZJQ'!AC7*Convesion!$C19)*Convesion!W$24</f>
        <v>3.3995333604646115E-4</v>
      </c>
      <c r="AC7" s="41">
        <f>1/('新车燃料经济性-ZJQ'!AD7*Convesion!$C19)*Convesion!X$24</f>
        <v>3.3995333604646115E-4</v>
      </c>
      <c r="AD7" s="41">
        <f>1/('新车燃料经济性-ZJQ'!AE7*Convesion!$C19)*Convesion!Y$24</f>
        <v>3.3995333604646115E-4</v>
      </c>
      <c r="AE7" s="41">
        <f>1/('新车燃料经济性-ZJQ'!AF7*Convesion!$C19)*Convesion!Z$24</f>
        <v>3.3995333604646115E-4</v>
      </c>
      <c r="AF7" s="41">
        <f>1/('新车燃料经济性-ZJQ'!AG7*Convesion!$C19)*Convesion!AA$24</f>
        <v>3.3995333604646115E-4</v>
      </c>
      <c r="AG7" s="41">
        <f>1/('新车燃料经济性-ZJQ'!AH7*Convesion!$C19)*Convesion!AB$24</f>
        <v>3.3995333604646115E-4</v>
      </c>
      <c r="AH7" s="41">
        <f>1/('新车燃料经济性-ZJQ'!AI7*Convesion!$C19)*Convesion!AC$24</f>
        <v>3.3995333604646115E-4</v>
      </c>
      <c r="AI7" s="41">
        <f>1/('新车燃料经济性-ZJQ'!AJ7*Convesion!$C19)*Convesion!AD$24</f>
        <v>3.3995333604646115E-4</v>
      </c>
      <c r="AJ7" s="41">
        <f>1/('新车燃料经济性-ZJQ'!AK7*Convesion!$C19)*Convesion!AE$24</f>
        <v>3.3995333604646115E-4</v>
      </c>
      <c r="AK7" s="41">
        <f>1/('新车燃料经济性-ZJQ'!AL7*Convesion!$C19)*Convesion!AF$24</f>
        <v>3.3995333604646115E-4</v>
      </c>
      <c r="AL7" s="41">
        <f>1/('新车燃料经济性-ZJQ'!AM7*Convesion!$C19)*Convesion!AG$24</f>
        <v>3.3995333604646115E-4</v>
      </c>
      <c r="AM7" s="41">
        <f>1/('新车燃料经济性-ZJQ'!AN7*Convesion!$C19)*Convesion!AH$24</f>
        <v>3.3995333604646115E-4</v>
      </c>
      <c r="AN7" s="41">
        <f>1/('新车燃料经济性-ZJQ'!AO7*Convesion!$C19)*Convesion!AI$24</f>
        <v>3.3995333604646115E-4</v>
      </c>
      <c r="AO7" s="41">
        <f>1/('新车燃料经济性-ZJQ'!AP7*Convesion!$C19)*Convesion!AJ$24</f>
        <v>3.3995333604646115E-4</v>
      </c>
      <c r="AP7" s="41">
        <f>1/('新车燃料经济性-ZJQ'!AQ7*Convesion!$C19)*Convesion!AK$24</f>
        <v>3.3995333604646115E-4</v>
      </c>
      <c r="AQ7" s="41">
        <f>1/('新车燃料经济性-ZJQ'!AR7*Convesion!$C19)*Convesion!AL$24</f>
        <v>3.3995333604646115E-4</v>
      </c>
      <c r="AR7" s="41">
        <f>1/('新车燃料经济性-ZJQ'!AS7*Convesion!$C19)*Convesion!AM$24</f>
        <v>3.3995333604646115E-4</v>
      </c>
      <c r="AS7" s="41">
        <f>1/('新车燃料经济性-ZJQ'!AT7*Convesion!$C19)*Convesion!AN$24</f>
        <v>3.3995333604646115E-4</v>
      </c>
      <c r="AT7" s="41">
        <f>1/('新车燃料经济性-ZJQ'!AU7*Convesion!$C19)*Convesion!AO$24</f>
        <v>3.3995333604646115E-4</v>
      </c>
      <c r="AU7" s="41">
        <f>1/('新车燃料经济性-ZJQ'!AV7*Convesion!$C19)*Convesion!AP$24</f>
        <v>3.3995333604646115E-4</v>
      </c>
    </row>
    <row r="8" spans="1:47">
      <c r="A8" s="4" t="s">
        <v>7</v>
      </c>
      <c r="B8" s="4" t="s">
        <v>6</v>
      </c>
      <c r="C8" s="4" t="s">
        <v>11</v>
      </c>
      <c r="D8" s="4" t="s">
        <v>12</v>
      </c>
      <c r="E8" s="4" t="s">
        <v>19</v>
      </c>
      <c r="F8" s="4" t="s">
        <v>29</v>
      </c>
      <c r="G8" s="41">
        <f>Convesion!B$24/('新车燃料经济性-ZJQ'!H8*Convesion!$C20)</f>
        <v>5.7719497863821577E-4</v>
      </c>
      <c r="H8" s="41">
        <f>1/('新车燃料经济性-ZJQ'!I8*Convesion!$C20)*Convesion!C$24</f>
        <v>5.9709825376367143E-4</v>
      </c>
      <c r="I8" s="41">
        <f>1/('新车燃料经济性-ZJQ'!J8*Convesion!$C20)*Convesion!D$24</f>
        <v>6.1842319139808824E-4</v>
      </c>
      <c r="J8" s="41">
        <f>1/('新车燃料经济性-ZJQ'!K8*Convesion!$C20)*Convesion!E$24</f>
        <v>6.4132775404246195E-4</v>
      </c>
      <c r="K8" s="41">
        <f>1/('新车燃料经济性-ZJQ'!L8*Convesion!$C20)*Convesion!F$24</f>
        <v>6.659942061210183E-4</v>
      </c>
      <c r="L8" s="41">
        <f>1/('新车燃料经济性-ZJQ'!M8*Convesion!$C20)*Convesion!G$24</f>
        <v>6.9263397436585884E-4</v>
      </c>
      <c r="M8" s="41">
        <f>1/('新车燃料经济性-ZJQ'!N8*Convesion!$C20)*Convesion!H$24</f>
        <v>7.2149372329776979E-4</v>
      </c>
      <c r="N8" s="41">
        <f>1/('新车燃料经济性-ZJQ'!O8*Convesion!$C20)*Convesion!I$24</f>
        <v>7.5286301561506392E-4</v>
      </c>
      <c r="O8" s="41">
        <f>1/('新车燃料经济性-ZJQ'!P8*Convesion!$C20)*Convesion!J$24</f>
        <v>7.8708406177938517E-4</v>
      </c>
      <c r="P8" s="41">
        <f>1/('新车燃料经济性-ZJQ'!Q8*Convesion!$C20)*Convesion!K$24</f>
        <v>8.2456425519745124E-4</v>
      </c>
      <c r="Q8" s="41">
        <f>1/('新车燃料经济性-ZJQ'!R8*Convesion!$C20)*Convesion!L$24</f>
        <v>8.6579246795732349E-4</v>
      </c>
      <c r="R8" s="41">
        <f>1/('新车燃料经济性-ZJQ'!S8*Convesion!$C20)*Convesion!M$24</f>
        <v>8.6579246795732349E-4</v>
      </c>
      <c r="S8" s="41">
        <f>1/('新车燃料经济性-ZJQ'!T8*Convesion!$C20)*Convesion!N$24</f>
        <v>8.6579246795732349E-4</v>
      </c>
      <c r="T8" s="41">
        <f>1/('新车燃料经济性-ZJQ'!U8*Convesion!$C20)*Convesion!O$24</f>
        <v>8.6579246795732349E-4</v>
      </c>
      <c r="U8" s="41">
        <f>1/('新车燃料经济性-ZJQ'!V8*Convesion!$C20)*Convesion!P$24</f>
        <v>8.6579246795732349E-4</v>
      </c>
      <c r="V8" s="41">
        <f>1/('新车燃料经济性-ZJQ'!W8*Convesion!$C20)*Convesion!Q$24</f>
        <v>8.6579246795732349E-4</v>
      </c>
      <c r="W8" s="41">
        <f>1/('新车燃料经济性-ZJQ'!X8*Convesion!$C20)*Convesion!R$24</f>
        <v>8.6579246795732349E-4</v>
      </c>
      <c r="X8" s="41">
        <f>1/('新车燃料经济性-ZJQ'!Y8*Convesion!$C20)*Convesion!S$24</f>
        <v>8.6579246795732349E-4</v>
      </c>
      <c r="Y8" s="41">
        <f>1/('新车燃料经济性-ZJQ'!Z8*Convesion!$C20)*Convesion!T$24</f>
        <v>8.6579246795732349E-4</v>
      </c>
      <c r="Z8" s="41">
        <f>1/('新车燃料经济性-ZJQ'!AA8*Convesion!$C20)*Convesion!U$24</f>
        <v>8.6579246795732349E-4</v>
      </c>
      <c r="AA8" s="41">
        <f>1/('新车燃料经济性-ZJQ'!AB8*Convesion!$C20)*Convesion!V$24</f>
        <v>8.6579246795732349E-4</v>
      </c>
      <c r="AB8" s="41">
        <f>1/('新车燃料经济性-ZJQ'!AC8*Convesion!$C20)*Convesion!W$24</f>
        <v>8.6579246795732349E-4</v>
      </c>
      <c r="AC8" s="41">
        <f>1/('新车燃料经济性-ZJQ'!AD8*Convesion!$C20)*Convesion!X$24</f>
        <v>8.6579246795732349E-4</v>
      </c>
      <c r="AD8" s="41">
        <f>1/('新车燃料经济性-ZJQ'!AE8*Convesion!$C20)*Convesion!Y$24</f>
        <v>8.6579246795732349E-4</v>
      </c>
      <c r="AE8" s="41">
        <f>1/('新车燃料经济性-ZJQ'!AF8*Convesion!$C20)*Convesion!Z$24</f>
        <v>8.6579246795732349E-4</v>
      </c>
      <c r="AF8" s="41">
        <f>1/('新车燃料经济性-ZJQ'!AG8*Convesion!$C20)*Convesion!AA$24</f>
        <v>8.6579246795732349E-4</v>
      </c>
      <c r="AG8" s="41">
        <f>1/('新车燃料经济性-ZJQ'!AH8*Convesion!$C20)*Convesion!AB$24</f>
        <v>8.6579246795732349E-4</v>
      </c>
      <c r="AH8" s="41">
        <f>1/('新车燃料经济性-ZJQ'!AI8*Convesion!$C20)*Convesion!AC$24</f>
        <v>8.6579246795732349E-4</v>
      </c>
      <c r="AI8" s="41">
        <f>1/('新车燃料经济性-ZJQ'!AJ8*Convesion!$C20)*Convesion!AD$24</f>
        <v>8.6579246795732349E-4</v>
      </c>
      <c r="AJ8" s="41">
        <f>1/('新车燃料经济性-ZJQ'!AK8*Convesion!$C20)*Convesion!AE$24</f>
        <v>8.6579246795732349E-4</v>
      </c>
      <c r="AK8" s="41">
        <f>1/('新车燃料经济性-ZJQ'!AL8*Convesion!$C20)*Convesion!AF$24</f>
        <v>8.6579246795732349E-4</v>
      </c>
      <c r="AL8" s="41">
        <f>1/('新车燃料经济性-ZJQ'!AM8*Convesion!$C20)*Convesion!AG$24</f>
        <v>8.6579246795732349E-4</v>
      </c>
      <c r="AM8" s="41">
        <f>1/('新车燃料经济性-ZJQ'!AN8*Convesion!$C20)*Convesion!AH$24</f>
        <v>8.6579246795732349E-4</v>
      </c>
      <c r="AN8" s="41">
        <f>1/('新车燃料经济性-ZJQ'!AO8*Convesion!$C20)*Convesion!AI$24</f>
        <v>8.6579246795732349E-4</v>
      </c>
      <c r="AO8" s="41">
        <f>1/('新车燃料经济性-ZJQ'!AP8*Convesion!$C20)*Convesion!AJ$24</f>
        <v>8.6579246795732349E-4</v>
      </c>
      <c r="AP8" s="41">
        <f>1/('新车燃料经济性-ZJQ'!AQ8*Convesion!$C20)*Convesion!AK$24</f>
        <v>8.6579246795732349E-4</v>
      </c>
      <c r="AQ8" s="41">
        <f>1/('新车燃料经济性-ZJQ'!AR8*Convesion!$C20)*Convesion!AL$24</f>
        <v>8.6579246795732349E-4</v>
      </c>
      <c r="AR8" s="41">
        <f>1/('新车燃料经济性-ZJQ'!AS8*Convesion!$C20)*Convesion!AM$24</f>
        <v>8.6579246795732349E-4</v>
      </c>
      <c r="AS8" s="41">
        <f>1/('新车燃料经济性-ZJQ'!AT8*Convesion!$C20)*Convesion!AN$24</f>
        <v>8.6579246795732349E-4</v>
      </c>
      <c r="AT8" s="41">
        <f>1/('新车燃料经济性-ZJQ'!AU8*Convesion!$C20)*Convesion!AO$24</f>
        <v>8.6579246795732349E-4</v>
      </c>
      <c r="AU8" s="41">
        <f>1/('新车燃料经济性-ZJQ'!AV8*Convesion!$C20)*Convesion!AP$24</f>
        <v>8.6579246795732349E-4</v>
      </c>
    </row>
    <row r="9" spans="1:47">
      <c r="A9" s="5" t="s">
        <v>8</v>
      </c>
      <c r="B9" s="6" t="s">
        <v>0</v>
      </c>
      <c r="C9" s="5" t="s">
        <v>11</v>
      </c>
      <c r="D9" s="6" t="s">
        <v>20</v>
      </c>
      <c r="E9" s="5" t="s">
        <v>13</v>
      </c>
      <c r="F9" s="5" t="s">
        <v>29</v>
      </c>
      <c r="G9" s="41">
        <f>Convesion!B$28/('新车燃料经济性-ZJQ'!H9*Convesion!$C14)</f>
        <v>6.5438472628045227E-4</v>
      </c>
      <c r="H9" s="41">
        <f>1/('新车燃料经济性-ZJQ'!I9*Convesion!$C14)*Convesion!C$28</f>
        <v>6.6386856289321237E-4</v>
      </c>
      <c r="I9" s="41">
        <f>1/('新车燃料经济性-ZJQ'!J9*Convesion!$C14)*Convesion!D$28</f>
        <v>6.7363133587693602E-4</v>
      </c>
      <c r="J9" s="41">
        <f>1/('新车燃料经济性-ZJQ'!K9*Convesion!$C14)*Convesion!E$28</f>
        <v>6.8368553491987528E-4</v>
      </c>
      <c r="K9" s="41">
        <f>1/('新车燃料经济性-ZJQ'!L9*Convesion!$C14)*Convesion!F$28</f>
        <v>6.9404440666108555E-4</v>
      </c>
      <c r="L9" s="41">
        <f>1/('新车燃料经济性-ZJQ'!M9*Convesion!$C14)*Convesion!G$28</f>
        <v>7.0472201291741005E-4</v>
      </c>
      <c r="M9" s="41">
        <f>1/('新车燃料经济性-ZJQ'!N9*Convesion!$C14)*Convesion!H$28</f>
        <v>7.1573329436924466E-4</v>
      </c>
      <c r="N9" s="41">
        <f>1/('新车燃料经济性-ZJQ'!O9*Convesion!$C14)*Convesion!I$28</f>
        <v>7.2709414031161374E-4</v>
      </c>
      <c r="O9" s="41">
        <f>1/('新车燃料经济性-ZJQ'!P9*Convesion!$C14)*Convesion!J$28</f>
        <v>7.3882146515534943E-4</v>
      </c>
      <c r="P9" s="41">
        <f>1/('新车燃料经济性-ZJQ'!Q9*Convesion!$C14)*Convesion!K$28</f>
        <v>7.5093329245297814E-4</v>
      </c>
      <c r="Q9" s="41">
        <f>1/('新车燃料经济性-ZJQ'!R9*Convesion!$C14)*Convesion!L$28</f>
        <v>7.6344884732719432E-4</v>
      </c>
      <c r="R9" s="41">
        <f>1/('新车燃料经济性-ZJQ'!S9*Convesion!$C14)*Convesion!M$28</f>
        <v>7.7638865829884169E-4</v>
      </c>
      <c r="S9" s="41">
        <f>1/('新车燃料经济性-ZJQ'!T9*Convesion!$C14)*Convesion!N$28</f>
        <v>7.8977466964882156E-4</v>
      </c>
      <c r="T9" s="41">
        <f>1/('新车燃料经济性-ZJQ'!U9*Convesion!$C14)*Convesion!O$28</f>
        <v>8.0363036560757281E-4</v>
      </c>
      <c r="U9" s="41">
        <f>1/('新车燃料经济性-ZJQ'!V9*Convesion!$C14)*Convesion!P$28</f>
        <v>8.1798090785056518E-4</v>
      </c>
      <c r="V9" s="41">
        <f>1/('新车燃料经济性-ZJQ'!W9*Convesion!$C14)*Convesion!Q$28</f>
        <v>8.3285328799330286E-4</v>
      </c>
      <c r="W9" s="41">
        <f>1/('新车燃料经济性-ZJQ'!X9*Convesion!$C14)*Convesion!R$28</f>
        <v>8.3286338330703996E-4</v>
      </c>
      <c r="X9" s="41">
        <f>1/('新车燃料经济性-ZJQ'!Y9*Convesion!$C14)*Convesion!S$28</f>
        <v>8.328734788655178E-4</v>
      </c>
      <c r="Y9" s="41">
        <f>1/('新车燃料经济性-ZJQ'!Z9*Convesion!$C14)*Convesion!T$28</f>
        <v>8.3288357466874518E-4</v>
      </c>
      <c r="Z9" s="41">
        <f>1/('新车燃料经济性-ZJQ'!AA9*Convesion!$C14)*Convesion!U$28</f>
        <v>8.3289367071673142E-4</v>
      </c>
      <c r="AA9" s="41">
        <f>1/('新车燃料经济性-ZJQ'!AB9*Convesion!$C14)*Convesion!V$28</f>
        <v>8.3290376700948519E-4</v>
      </c>
      <c r="AB9" s="41">
        <f>1/('新车燃料经济性-ZJQ'!AC9*Convesion!$C14)*Convesion!W$28</f>
        <v>8.3290376700948519E-4</v>
      </c>
      <c r="AC9" s="41">
        <f>1/('新车燃料经济性-ZJQ'!AD9*Convesion!$C14)*Convesion!X$28</f>
        <v>8.3290376700948519E-4</v>
      </c>
      <c r="AD9" s="41">
        <f>1/('新车燃料经济性-ZJQ'!AE9*Convesion!$C14)*Convesion!Y$28</f>
        <v>8.3290376700948519E-4</v>
      </c>
      <c r="AE9" s="41">
        <f>1/('新车燃料经济性-ZJQ'!AF9*Convesion!$C14)*Convesion!Z$28</f>
        <v>8.3290376700948519E-4</v>
      </c>
      <c r="AF9" s="41">
        <f>1/('新车燃料经济性-ZJQ'!AG9*Convesion!$C14)*Convesion!AA$28</f>
        <v>8.3290376700948519E-4</v>
      </c>
      <c r="AG9" s="41">
        <f>1/('新车燃料经济性-ZJQ'!AH9*Convesion!$C14)*Convesion!AB$28</f>
        <v>8.3290376700948519E-4</v>
      </c>
      <c r="AH9" s="41">
        <f>1/('新车燃料经济性-ZJQ'!AI9*Convesion!$C14)*Convesion!AC$28</f>
        <v>8.3290376700948519E-4</v>
      </c>
      <c r="AI9" s="41">
        <f>1/('新车燃料经济性-ZJQ'!AJ9*Convesion!$C14)*Convesion!AD$28</f>
        <v>8.3290376700948519E-4</v>
      </c>
      <c r="AJ9" s="41">
        <f>1/('新车燃料经济性-ZJQ'!AK9*Convesion!$C14)*Convesion!AE$28</f>
        <v>8.3290376700948519E-4</v>
      </c>
      <c r="AK9" s="41">
        <f>1/('新车燃料经济性-ZJQ'!AL9*Convesion!$C14)*Convesion!AF$28</f>
        <v>8.3290376700948519E-4</v>
      </c>
      <c r="AL9" s="41">
        <f>1/('新车燃料经济性-ZJQ'!AM9*Convesion!$C14)*Convesion!AG$28</f>
        <v>8.3290376700948519E-4</v>
      </c>
      <c r="AM9" s="41">
        <f>1/('新车燃料经济性-ZJQ'!AN9*Convesion!$C14)*Convesion!AH$28</f>
        <v>8.3290376700948519E-4</v>
      </c>
      <c r="AN9" s="41">
        <f>1/('新车燃料经济性-ZJQ'!AO9*Convesion!$C14)*Convesion!AI$28</f>
        <v>8.3290376700948519E-4</v>
      </c>
      <c r="AO9" s="41">
        <f>1/('新车燃料经济性-ZJQ'!AP9*Convesion!$C14)*Convesion!AJ$28</f>
        <v>8.3290376700948519E-4</v>
      </c>
      <c r="AP9" s="41">
        <f>1/('新车燃料经济性-ZJQ'!AQ9*Convesion!$C14)*Convesion!AK$28</f>
        <v>8.3290376700948519E-4</v>
      </c>
      <c r="AQ9" s="41">
        <f>1/('新车燃料经济性-ZJQ'!AR9*Convesion!$C14)*Convesion!AL$28</f>
        <v>8.3290376700948519E-4</v>
      </c>
      <c r="AR9" s="41">
        <f>1/('新车燃料经济性-ZJQ'!AS9*Convesion!$C14)*Convesion!AM$28</f>
        <v>8.3290376700948519E-4</v>
      </c>
      <c r="AS9" s="41">
        <f>1/('新车燃料经济性-ZJQ'!AT9*Convesion!$C14)*Convesion!AN$28</f>
        <v>8.3290376700948519E-4</v>
      </c>
      <c r="AT9" s="41">
        <f>1/('新车燃料经济性-ZJQ'!AU9*Convesion!$C14)*Convesion!AO$28</f>
        <v>8.3290376700948519E-4</v>
      </c>
      <c r="AU9" s="41">
        <f>1/('新车燃料经济性-ZJQ'!AV9*Convesion!$C14)*Convesion!AP$28</f>
        <v>8.3290376700948519E-4</v>
      </c>
    </row>
    <row r="10" spans="1:47">
      <c r="A10" s="5" t="s">
        <v>8</v>
      </c>
      <c r="B10" s="6" t="s">
        <v>1</v>
      </c>
      <c r="C10" s="5" t="s">
        <v>11</v>
      </c>
      <c r="D10" s="6" t="s">
        <v>20</v>
      </c>
      <c r="E10" s="5" t="s">
        <v>14</v>
      </c>
      <c r="F10" s="5" t="s">
        <v>29</v>
      </c>
      <c r="G10" s="41">
        <f>Convesion!B$28/('新车燃料经济性-ZJQ'!H10*Convesion!$C15)</f>
        <v>1.5658836298777575E-4</v>
      </c>
      <c r="H10" s="41">
        <f>1/('新车燃料经济性-ZJQ'!I10*Convesion!$C15)*Convesion!C$28</f>
        <v>1.5658836298777575E-4</v>
      </c>
      <c r="I10" s="41">
        <f>1/('新车燃料经济性-ZJQ'!J10*Convesion!$C15)*Convesion!D$28</f>
        <v>1.5658836298777575E-4</v>
      </c>
      <c r="J10" s="41">
        <f>1/('新车燃料经济性-ZJQ'!K10*Convesion!$C15)*Convesion!E$28</f>
        <v>1.5658836298777575E-4</v>
      </c>
      <c r="K10" s="41">
        <f>1/('新车燃料经济性-ZJQ'!L10*Convesion!$C15)*Convesion!F$28</f>
        <v>1.5658836298777575E-4</v>
      </c>
      <c r="L10" s="41">
        <f>1/('新车燃料经济性-ZJQ'!M10*Convesion!$C15)*Convesion!G$28</f>
        <v>1.5658836298777575E-4</v>
      </c>
      <c r="M10" s="41">
        <f>1/('新车燃料经济性-ZJQ'!N10*Convesion!$C15)*Convesion!H$28</f>
        <v>1.5658836298777575E-4</v>
      </c>
      <c r="N10" s="41">
        <f>1/('新车燃料经济性-ZJQ'!O10*Convesion!$C15)*Convesion!I$28</f>
        <v>1.5658836298777575E-4</v>
      </c>
      <c r="O10" s="41">
        <f>1/('新车燃料经济性-ZJQ'!P10*Convesion!$C15)*Convesion!J$28</f>
        <v>1.5658836298777575E-4</v>
      </c>
      <c r="P10" s="41">
        <f>1/('新车燃料经济性-ZJQ'!Q10*Convesion!$C15)*Convesion!K$28</f>
        <v>1.5658836298777575E-4</v>
      </c>
      <c r="Q10" s="41">
        <f>1/('新车燃料经济性-ZJQ'!R10*Convesion!$C15)*Convesion!L$28</f>
        <v>1.5658836298777575E-4</v>
      </c>
      <c r="R10" s="41">
        <f>1/('新车燃料经济性-ZJQ'!S10*Convesion!$C15)*Convesion!M$28</f>
        <v>1.5658836298777575E-4</v>
      </c>
      <c r="S10" s="41">
        <f>1/('新车燃料经济性-ZJQ'!T10*Convesion!$C15)*Convesion!N$28</f>
        <v>1.5658836298777575E-4</v>
      </c>
      <c r="T10" s="41">
        <f>1/('新车燃料经济性-ZJQ'!U10*Convesion!$C15)*Convesion!O$28</f>
        <v>1.5658836298777575E-4</v>
      </c>
      <c r="U10" s="41">
        <f>1/('新车燃料经济性-ZJQ'!V10*Convesion!$C15)*Convesion!P$28</f>
        <v>1.5658836298777575E-4</v>
      </c>
      <c r="V10" s="41">
        <f>1/('新车燃料经济性-ZJQ'!W10*Convesion!$C15)*Convesion!Q$28</f>
        <v>1.5658836298777575E-4</v>
      </c>
      <c r="W10" s="41">
        <f>1/('新车燃料经济性-ZJQ'!X10*Convesion!$C15)*Convesion!R$28</f>
        <v>1.5658836298777575E-4</v>
      </c>
      <c r="X10" s="41">
        <f>1/('新车燃料经济性-ZJQ'!Y10*Convesion!$C15)*Convesion!S$28</f>
        <v>1.5658836298777575E-4</v>
      </c>
      <c r="Y10" s="41">
        <f>1/('新车燃料经济性-ZJQ'!Z10*Convesion!$C15)*Convesion!T$28</f>
        <v>1.5658836298777575E-4</v>
      </c>
      <c r="Z10" s="41">
        <f>1/('新车燃料经济性-ZJQ'!AA10*Convesion!$C15)*Convesion!U$28</f>
        <v>1.5658836298777575E-4</v>
      </c>
      <c r="AA10" s="41">
        <f>1/('新车燃料经济性-ZJQ'!AB10*Convesion!$C15)*Convesion!V$28</f>
        <v>1.5658836298777575E-4</v>
      </c>
      <c r="AB10" s="41">
        <f>1/('新车燃料经济性-ZJQ'!AC10*Convesion!$C15)*Convesion!W$28</f>
        <v>1.5658836298777575E-4</v>
      </c>
      <c r="AC10" s="41">
        <f>1/('新车燃料经济性-ZJQ'!AD10*Convesion!$C15)*Convesion!X$28</f>
        <v>1.5658836298777575E-4</v>
      </c>
      <c r="AD10" s="41">
        <f>1/('新车燃料经济性-ZJQ'!AE10*Convesion!$C15)*Convesion!Y$28</f>
        <v>1.5658836298777575E-4</v>
      </c>
      <c r="AE10" s="41">
        <f>1/('新车燃料经济性-ZJQ'!AF10*Convesion!$C15)*Convesion!Z$28</f>
        <v>1.5658836298777575E-4</v>
      </c>
      <c r="AF10" s="41">
        <f>1/('新车燃料经济性-ZJQ'!AG10*Convesion!$C15)*Convesion!AA$28</f>
        <v>1.5658836298777575E-4</v>
      </c>
      <c r="AG10" s="41">
        <f>1/('新车燃料经济性-ZJQ'!AH10*Convesion!$C15)*Convesion!AB$28</f>
        <v>1.5658836298777575E-4</v>
      </c>
      <c r="AH10" s="41">
        <f>1/('新车燃料经济性-ZJQ'!AI10*Convesion!$C15)*Convesion!AC$28</f>
        <v>1.5658836298777575E-4</v>
      </c>
      <c r="AI10" s="41">
        <f>1/('新车燃料经济性-ZJQ'!AJ10*Convesion!$C15)*Convesion!AD$28</f>
        <v>1.5658836298777575E-4</v>
      </c>
      <c r="AJ10" s="41">
        <f>1/('新车燃料经济性-ZJQ'!AK10*Convesion!$C15)*Convesion!AE$28</f>
        <v>1.5658836298777575E-4</v>
      </c>
      <c r="AK10" s="41">
        <f>1/('新车燃料经济性-ZJQ'!AL10*Convesion!$C15)*Convesion!AF$28</f>
        <v>1.5658836298777575E-4</v>
      </c>
      <c r="AL10" s="41">
        <f>1/('新车燃料经济性-ZJQ'!AM10*Convesion!$C15)*Convesion!AG$28</f>
        <v>1.5658836298777575E-4</v>
      </c>
      <c r="AM10" s="41">
        <f>1/('新车燃料经济性-ZJQ'!AN10*Convesion!$C15)*Convesion!AH$28</f>
        <v>1.5658836298777575E-4</v>
      </c>
      <c r="AN10" s="41">
        <f>1/('新车燃料经济性-ZJQ'!AO10*Convesion!$C15)*Convesion!AI$28</f>
        <v>1.5658836298777575E-4</v>
      </c>
      <c r="AO10" s="41">
        <f>1/('新车燃料经济性-ZJQ'!AP10*Convesion!$C15)*Convesion!AJ$28</f>
        <v>1.5658836298777575E-4</v>
      </c>
      <c r="AP10" s="41">
        <f>1/('新车燃料经济性-ZJQ'!AQ10*Convesion!$C15)*Convesion!AK$28</f>
        <v>1.5658836298777575E-4</v>
      </c>
      <c r="AQ10" s="41">
        <f>1/('新车燃料经济性-ZJQ'!AR10*Convesion!$C15)*Convesion!AL$28</f>
        <v>1.5658836298777575E-4</v>
      </c>
      <c r="AR10" s="41">
        <f>1/('新车燃料经济性-ZJQ'!AS10*Convesion!$C15)*Convesion!AM$28</f>
        <v>1.5658836298777575E-4</v>
      </c>
      <c r="AS10" s="41">
        <f>1/('新车燃料经济性-ZJQ'!AT10*Convesion!$C15)*Convesion!AN$28</f>
        <v>1.5658836298777575E-4</v>
      </c>
      <c r="AT10" s="41">
        <f>1/('新车燃料经济性-ZJQ'!AU10*Convesion!$C15)*Convesion!AO$28</f>
        <v>1.5658836298777575E-4</v>
      </c>
      <c r="AU10" s="41">
        <f>1/('新车燃料经济性-ZJQ'!AV10*Convesion!$C15)*Convesion!AP$28</f>
        <v>1.5658836298777575E-4</v>
      </c>
    </row>
    <row r="11" spans="1:47">
      <c r="A11" s="5" t="s">
        <v>8</v>
      </c>
      <c r="B11" s="6" t="s">
        <v>2</v>
      </c>
      <c r="C11" s="5" t="s">
        <v>11</v>
      </c>
      <c r="D11" s="6" t="s">
        <v>20</v>
      </c>
      <c r="E11" s="5" t="s">
        <v>15</v>
      </c>
      <c r="F11" s="5" t="s">
        <v>29</v>
      </c>
      <c r="G11" s="41">
        <f>Convesion!B$28/('新车燃料经济性-ZJQ'!H11*Convesion!$C16)</f>
        <v>1.9512220656653996E-4</v>
      </c>
      <c r="H11" s="41">
        <f>1/('新车燃料经济性-ZJQ'!I11*Convesion!$C16)*Convesion!C$28</f>
        <v>1.9869878469097762E-4</v>
      </c>
      <c r="I11" s="41">
        <f>1/('新车燃料经济性-ZJQ'!J11*Convesion!$C16)*Convesion!D$28</f>
        <v>2.0240892797358917E-4</v>
      </c>
      <c r="J11" s="41">
        <f>1/('新车燃料经济性-ZJQ'!K11*Convesion!$C16)*Convesion!E$28</f>
        <v>2.0626026064116281E-4</v>
      </c>
      <c r="K11" s="41">
        <f>1/('新车燃料经济性-ZJQ'!L11*Convesion!$C16)*Convesion!F$28</f>
        <v>2.1026099845532331E-4</v>
      </c>
      <c r="L11" s="41">
        <f>1/('新车燃料经济性-ZJQ'!M11*Convesion!$C16)*Convesion!G$28</f>
        <v>2.1442000721597797E-4</v>
      </c>
      <c r="M11" s="41">
        <f>1/('新车燃料经济性-ZJQ'!N11*Convesion!$C16)*Convesion!H$28</f>
        <v>2.160821778145514E-4</v>
      </c>
      <c r="N11" s="41">
        <f>1/('新车燃料经济性-ZJQ'!O11*Convesion!$C16)*Convesion!I$28</f>
        <v>2.177703198287276E-4</v>
      </c>
      <c r="O11" s="41">
        <f>1/('新车燃料经济性-ZJQ'!P11*Convesion!$C16)*Convesion!J$28</f>
        <v>2.1948504675651286E-4</v>
      </c>
      <c r="P11" s="41">
        <f>1/('新车燃料经济性-ZJQ'!Q11*Convesion!$C16)*Convesion!K$28</f>
        <v>2.2122699157204069E-4</v>
      </c>
      <c r="Q11" s="41">
        <f>1/('新车燃料经济性-ZJQ'!R11*Convesion!$C16)*Convesion!L$28</f>
        <v>2.2299680750461706E-4</v>
      </c>
      <c r="R11" s="41">
        <f>1/('新车燃料经济性-ZJQ'!S11*Convesion!$C16)*Convesion!M$28</f>
        <v>2.2557480527923693E-4</v>
      </c>
      <c r="S11" s="41">
        <f>1/('新车燃料经济性-ZJQ'!T11*Convesion!$C16)*Convesion!N$28</f>
        <v>2.2821310709536836E-4</v>
      </c>
      <c r="T11" s="41">
        <f>1/('新车燃料经济性-ZJQ'!U11*Convesion!$C16)*Convesion!O$28</f>
        <v>2.3091385392489939E-4</v>
      </c>
      <c r="U11" s="41">
        <f>1/('新车燃料经济性-ZJQ'!V11*Convesion!$C16)*Convesion!P$28</f>
        <v>2.3367928930124546E-4</v>
      </c>
      <c r="V11" s="41">
        <f>1/('新车燃料经济性-ZJQ'!W11*Convesion!$C16)*Convesion!Q$28</f>
        <v>2.3651176553520002E-4</v>
      </c>
      <c r="W11" s="41">
        <f>1/('新车燃料经济性-ZJQ'!X11*Convesion!$C16)*Convesion!R$28</f>
        <v>2.3651176553520002E-4</v>
      </c>
      <c r="X11" s="41">
        <f>1/('新车燃料经济性-ZJQ'!Y11*Convesion!$C16)*Convesion!S$28</f>
        <v>2.3651176553520002E-4</v>
      </c>
      <c r="Y11" s="41">
        <f>1/('新车燃料经济性-ZJQ'!Z11*Convesion!$C16)*Convesion!T$28</f>
        <v>2.3651176553520002E-4</v>
      </c>
      <c r="Z11" s="41">
        <f>1/('新车燃料经济性-ZJQ'!AA11*Convesion!$C16)*Convesion!U$28</f>
        <v>2.3651176553520002E-4</v>
      </c>
      <c r="AA11" s="41">
        <f>1/('新车燃料经济性-ZJQ'!AB11*Convesion!$C16)*Convesion!V$28</f>
        <v>2.3651176553519997E-4</v>
      </c>
      <c r="AB11" s="41">
        <f>1/('新车燃料经济性-ZJQ'!AC11*Convesion!$C16)*Convesion!W$28</f>
        <v>2.3651176553519997E-4</v>
      </c>
      <c r="AC11" s="41">
        <f>1/('新车燃料经济性-ZJQ'!AD11*Convesion!$C16)*Convesion!X$28</f>
        <v>2.3651176553519997E-4</v>
      </c>
      <c r="AD11" s="41">
        <f>1/('新车燃料经济性-ZJQ'!AE11*Convesion!$C16)*Convesion!Y$28</f>
        <v>2.3651176553519997E-4</v>
      </c>
      <c r="AE11" s="41">
        <f>1/('新车燃料经济性-ZJQ'!AF11*Convesion!$C16)*Convesion!Z$28</f>
        <v>2.3651176553519997E-4</v>
      </c>
      <c r="AF11" s="41">
        <f>1/('新车燃料经济性-ZJQ'!AG11*Convesion!$C16)*Convesion!AA$28</f>
        <v>2.3651176553519997E-4</v>
      </c>
      <c r="AG11" s="41">
        <f>1/('新车燃料经济性-ZJQ'!AH11*Convesion!$C16)*Convesion!AB$28</f>
        <v>2.3651176553519997E-4</v>
      </c>
      <c r="AH11" s="41">
        <f>1/('新车燃料经济性-ZJQ'!AI11*Convesion!$C16)*Convesion!AC$28</f>
        <v>2.3651176553519997E-4</v>
      </c>
      <c r="AI11" s="41">
        <f>1/('新车燃料经济性-ZJQ'!AJ11*Convesion!$C16)*Convesion!AD$28</f>
        <v>2.3651176553519997E-4</v>
      </c>
      <c r="AJ11" s="41">
        <f>1/('新车燃料经济性-ZJQ'!AK11*Convesion!$C16)*Convesion!AE$28</f>
        <v>2.3651176553519997E-4</v>
      </c>
      <c r="AK11" s="41">
        <f>1/('新车燃料经济性-ZJQ'!AL11*Convesion!$C16)*Convesion!AF$28</f>
        <v>2.3651176553519997E-4</v>
      </c>
      <c r="AL11" s="41">
        <f>1/('新车燃料经济性-ZJQ'!AM11*Convesion!$C16)*Convesion!AG$28</f>
        <v>2.3651176553519997E-4</v>
      </c>
      <c r="AM11" s="41">
        <f>1/('新车燃料经济性-ZJQ'!AN11*Convesion!$C16)*Convesion!AH$28</f>
        <v>2.3651176553519997E-4</v>
      </c>
      <c r="AN11" s="41">
        <f>1/('新车燃料经济性-ZJQ'!AO11*Convesion!$C16)*Convesion!AI$28</f>
        <v>2.3651176553519997E-4</v>
      </c>
      <c r="AO11" s="41">
        <f>1/('新车燃料经济性-ZJQ'!AP11*Convesion!$C16)*Convesion!AJ$28</f>
        <v>2.3651176553519997E-4</v>
      </c>
      <c r="AP11" s="41">
        <f>1/('新车燃料经济性-ZJQ'!AQ11*Convesion!$C16)*Convesion!AK$28</f>
        <v>2.3651176553519997E-4</v>
      </c>
      <c r="AQ11" s="41">
        <f>1/('新车燃料经济性-ZJQ'!AR11*Convesion!$C16)*Convesion!AL$28</f>
        <v>2.3651176553519997E-4</v>
      </c>
      <c r="AR11" s="41">
        <f>1/('新车燃料经济性-ZJQ'!AS11*Convesion!$C16)*Convesion!AM$28</f>
        <v>2.3651176553519997E-4</v>
      </c>
      <c r="AS11" s="41">
        <f>1/('新车燃料经济性-ZJQ'!AT11*Convesion!$C16)*Convesion!AN$28</f>
        <v>2.3651176553519997E-4</v>
      </c>
      <c r="AT11" s="41">
        <f>1/('新车燃料经济性-ZJQ'!AU11*Convesion!$C16)*Convesion!AO$28</f>
        <v>2.3651176553519997E-4</v>
      </c>
      <c r="AU11" s="41">
        <f>1/('新车燃料经济性-ZJQ'!AV11*Convesion!$C16)*Convesion!AP$28</f>
        <v>2.3651176553519997E-4</v>
      </c>
    </row>
    <row r="12" spans="1:47">
      <c r="A12" s="5" t="s">
        <v>8</v>
      </c>
      <c r="B12" s="6" t="s">
        <v>3</v>
      </c>
      <c r="C12" s="5" t="s">
        <v>11</v>
      </c>
      <c r="D12" s="6" t="s">
        <v>20</v>
      </c>
      <c r="E12" s="5" t="s">
        <v>16</v>
      </c>
      <c r="F12" s="5" t="s">
        <v>29</v>
      </c>
      <c r="G12" s="41">
        <f>Convesion!B$28/('新车燃料经济性-ZJQ'!H12*Convesion!$C17)</f>
        <v>2.0547878541549681E-4</v>
      </c>
      <c r="H12" s="41">
        <f>1/('新车燃料经济性-ZJQ'!I12*Convesion!$C17)*Convesion!C$28</f>
        <v>2.0924519899745092E-4</v>
      </c>
      <c r="I12" s="41">
        <f>1/('新车燃料经济性-ZJQ'!J12*Convesion!$C17)*Convesion!D$28</f>
        <v>2.1315226702852368E-4</v>
      </c>
      <c r="J12" s="41">
        <f>1/('新车燃料经济性-ZJQ'!K12*Convesion!$C17)*Convesion!E$28</f>
        <v>2.172080184096161E-4</v>
      </c>
      <c r="K12" s="41">
        <f>1/('新车燃料经济性-ZJQ'!L12*Convesion!$C17)*Convesion!F$28</f>
        <v>2.2142110497359575E-4</v>
      </c>
      <c r="L12" s="41">
        <f>1/('新车燃料经济性-ZJQ'!M12*Convesion!$C17)*Convesion!G$28</f>
        <v>2.258008630939525E-4</v>
      </c>
      <c r="M12" s="41">
        <f>1/('新车燃料经济性-ZJQ'!N12*Convesion!$C17)*Convesion!H$28</f>
        <v>2.2755125738150255E-4</v>
      </c>
      <c r="N12" s="41">
        <f>1/('新车燃料经济性-ZJQ'!O12*Convesion!$C17)*Convesion!I$28</f>
        <v>2.293290015797955E-4</v>
      </c>
      <c r="O12" s="41">
        <f>1/('新车燃料经济性-ZJQ'!P12*Convesion!$C17)*Convesion!J$28</f>
        <v>2.3113474174971517E-4</v>
      </c>
      <c r="P12" s="41">
        <f>1/('新车燃料经济性-ZJQ'!Q12*Convesion!$C17)*Convesion!K$28</f>
        <v>2.3296914446201445E-4</v>
      </c>
      <c r="Q12" s="41">
        <f>1/('新车燃料经济性-ZJQ'!R12*Convesion!$C17)*Convesion!L$28</f>
        <v>2.3483289761771061E-4</v>
      </c>
      <c r="R12" s="41">
        <f>1/('新车燃料经济性-ZJQ'!S12*Convesion!$C17)*Convesion!M$28</f>
        <v>2.3754772880404254E-4</v>
      </c>
      <c r="S12" s="41">
        <f>1/('新车燃料经济性-ZJQ'!T12*Convesion!$C17)*Convesion!N$28</f>
        <v>2.4032606481344656E-4</v>
      </c>
      <c r="T12" s="41">
        <f>1/('新车燃料经济性-ZJQ'!U12*Convesion!$C17)*Convesion!O$28</f>
        <v>2.4317016025502579E-4</v>
      </c>
      <c r="U12" s="41">
        <f>1/('新车燃料经济性-ZJQ'!V12*Convesion!$C17)*Convesion!P$28</f>
        <v>2.4608237774310991E-4</v>
      </c>
      <c r="V12" s="41">
        <f>1/('新车燃料经济性-ZJQ'!W12*Convesion!$C17)*Convesion!Q$28</f>
        <v>2.4906519444302643E-4</v>
      </c>
      <c r="W12" s="41">
        <f>1/('新车燃料经济性-ZJQ'!X12*Convesion!$C17)*Convesion!R$28</f>
        <v>2.4906519444302643E-4</v>
      </c>
      <c r="X12" s="41">
        <f>1/('新车燃料经济性-ZJQ'!Y12*Convesion!$C17)*Convesion!S$28</f>
        <v>2.4906519444302643E-4</v>
      </c>
      <c r="Y12" s="41">
        <f>1/('新车燃料经济性-ZJQ'!Z12*Convesion!$C17)*Convesion!T$28</f>
        <v>2.4906519444302643E-4</v>
      </c>
      <c r="Z12" s="41">
        <f>1/('新车燃料经济性-ZJQ'!AA12*Convesion!$C17)*Convesion!U$28</f>
        <v>2.4906519444302643E-4</v>
      </c>
      <c r="AA12" s="41">
        <f>1/('新车燃料经济性-ZJQ'!AB12*Convesion!$C17)*Convesion!V$28</f>
        <v>2.4906519444302638E-4</v>
      </c>
      <c r="AB12" s="41">
        <f>1/('新车燃料经济性-ZJQ'!AC12*Convesion!$C17)*Convesion!W$28</f>
        <v>2.4906519444302638E-4</v>
      </c>
      <c r="AC12" s="41">
        <f>1/('新车燃料经济性-ZJQ'!AD12*Convesion!$C17)*Convesion!X$28</f>
        <v>2.4906519444302638E-4</v>
      </c>
      <c r="AD12" s="41">
        <f>1/('新车燃料经济性-ZJQ'!AE12*Convesion!$C17)*Convesion!Y$28</f>
        <v>2.4906519444302638E-4</v>
      </c>
      <c r="AE12" s="41">
        <f>1/('新车燃料经济性-ZJQ'!AF12*Convesion!$C17)*Convesion!Z$28</f>
        <v>2.4906519444302638E-4</v>
      </c>
      <c r="AF12" s="41">
        <f>1/('新车燃料经济性-ZJQ'!AG12*Convesion!$C17)*Convesion!AA$28</f>
        <v>2.4906519444302638E-4</v>
      </c>
      <c r="AG12" s="41">
        <f>1/('新车燃料经济性-ZJQ'!AH12*Convesion!$C17)*Convesion!AB$28</f>
        <v>2.4906519444302638E-4</v>
      </c>
      <c r="AH12" s="41">
        <f>1/('新车燃料经济性-ZJQ'!AI12*Convesion!$C17)*Convesion!AC$28</f>
        <v>2.4906519444302638E-4</v>
      </c>
      <c r="AI12" s="41">
        <f>1/('新车燃料经济性-ZJQ'!AJ12*Convesion!$C17)*Convesion!AD$28</f>
        <v>2.4906519444302638E-4</v>
      </c>
      <c r="AJ12" s="41">
        <f>1/('新车燃料经济性-ZJQ'!AK12*Convesion!$C17)*Convesion!AE$28</f>
        <v>2.4906519444302638E-4</v>
      </c>
      <c r="AK12" s="41">
        <f>1/('新车燃料经济性-ZJQ'!AL12*Convesion!$C17)*Convesion!AF$28</f>
        <v>2.4906519444302638E-4</v>
      </c>
      <c r="AL12" s="41">
        <f>1/('新车燃料经济性-ZJQ'!AM12*Convesion!$C17)*Convesion!AG$28</f>
        <v>2.4906519444302638E-4</v>
      </c>
      <c r="AM12" s="41">
        <f>1/('新车燃料经济性-ZJQ'!AN12*Convesion!$C17)*Convesion!AH$28</f>
        <v>2.4906519444302638E-4</v>
      </c>
      <c r="AN12" s="41">
        <f>1/('新车燃料经济性-ZJQ'!AO12*Convesion!$C17)*Convesion!AI$28</f>
        <v>2.4906519444302638E-4</v>
      </c>
      <c r="AO12" s="41">
        <f>1/('新车燃料经济性-ZJQ'!AP12*Convesion!$C17)*Convesion!AJ$28</f>
        <v>2.4906519444302638E-4</v>
      </c>
      <c r="AP12" s="41">
        <f>1/('新车燃料经济性-ZJQ'!AQ12*Convesion!$C17)*Convesion!AK$28</f>
        <v>2.4906519444302638E-4</v>
      </c>
      <c r="AQ12" s="41">
        <f>1/('新车燃料经济性-ZJQ'!AR12*Convesion!$C17)*Convesion!AL$28</f>
        <v>2.4906519444302638E-4</v>
      </c>
      <c r="AR12" s="41">
        <f>1/('新车燃料经济性-ZJQ'!AS12*Convesion!$C17)*Convesion!AM$28</f>
        <v>2.4906519444302638E-4</v>
      </c>
      <c r="AS12" s="41">
        <f>1/('新车燃料经济性-ZJQ'!AT12*Convesion!$C17)*Convesion!AN$28</f>
        <v>2.4906519444302638E-4</v>
      </c>
      <c r="AT12" s="41">
        <f>1/('新车燃料经济性-ZJQ'!AU12*Convesion!$C17)*Convesion!AO$28</f>
        <v>2.4906519444302638E-4</v>
      </c>
      <c r="AU12" s="41">
        <f>1/('新车燃料经济性-ZJQ'!AV12*Convesion!$C17)*Convesion!AP$28</f>
        <v>2.4906519444302638E-4</v>
      </c>
    </row>
    <row r="13" spans="1:47">
      <c r="A13" s="5" t="s">
        <v>8</v>
      </c>
      <c r="B13" s="6" t="s">
        <v>4</v>
      </c>
      <c r="C13" s="5" t="s">
        <v>11</v>
      </c>
      <c r="D13" s="6" t="s">
        <v>20</v>
      </c>
      <c r="E13" s="5" t="s">
        <v>17</v>
      </c>
      <c r="F13" s="5" t="s">
        <v>29</v>
      </c>
      <c r="G13" s="41">
        <f>Convesion!B$28/('新车燃料经济性-ZJQ'!H13*Convesion!$C18)</f>
        <v>2.4975642440517112E-4</v>
      </c>
      <c r="H13" s="41">
        <f>1/('新车燃料经济性-ZJQ'!I13*Convesion!$C18)*Convesion!C$28</f>
        <v>2.5695105391478513E-4</v>
      </c>
      <c r="I13" s="41">
        <f>1/('新车燃料经济性-ZJQ'!J13*Convesion!$C18)*Convesion!D$28</f>
        <v>2.645724834800542E-4</v>
      </c>
      <c r="J13" s="41">
        <f>1/('新车燃料经济性-ZJQ'!K13*Convesion!$C18)*Convesion!E$28</f>
        <v>2.7265985197071091E-4</v>
      </c>
      <c r="K13" s="41">
        <f>1/('新车燃料经济性-ZJQ'!L13*Convesion!$C18)*Convesion!F$28</f>
        <v>2.8125723469050811E-4</v>
      </c>
      <c r="L13" s="41">
        <f>1/('新车燃料经济性-ZJQ'!M13*Convesion!$C18)*Convesion!G$28</f>
        <v>2.9041444698275708E-4</v>
      </c>
      <c r="M13" s="41">
        <f>1/('新车燃料经济性-ZJQ'!N13*Convesion!$C18)*Convesion!H$28</f>
        <v>2.9452408538345649E-4</v>
      </c>
      <c r="N13" s="41">
        <f>1/('新车燃料经济性-ZJQ'!O13*Convesion!$C18)*Convesion!I$28</f>
        <v>2.9875170383393676E-4</v>
      </c>
      <c r="O13" s="41">
        <f>1/('新车燃料经济性-ZJQ'!P13*Convesion!$C18)*Convesion!J$28</f>
        <v>3.0310245680239211E-4</v>
      </c>
      <c r="P13" s="41">
        <f>1/('新车燃料经济性-ZJQ'!Q13*Convesion!$C18)*Convesion!K$28</f>
        <v>3.075818034546442E-4</v>
      </c>
      <c r="Q13" s="41">
        <f>1/('新车燃料经济性-ZJQ'!R13*Convesion!$C18)*Convesion!L$28</f>
        <v>3.1219553050646393E-4</v>
      </c>
      <c r="R13" s="41">
        <f>1/('新车燃料经济性-ZJQ'!S13*Convesion!$C18)*Convesion!M$28</f>
        <v>3.1534902071359998E-4</v>
      </c>
      <c r="S13" s="41">
        <f>1/('新车燃料经济性-ZJQ'!T13*Convesion!$C18)*Convesion!N$28</f>
        <v>3.1856686786373866E-4</v>
      </c>
      <c r="T13" s="41">
        <f>1/('新车燃料经济性-ZJQ'!U13*Convesion!$C18)*Convesion!O$28</f>
        <v>3.2185106237779787E-4</v>
      </c>
      <c r="U13" s="41">
        <f>1/('新车燃料经济性-ZJQ'!V13*Convesion!$C18)*Convesion!P$28</f>
        <v>3.2520367761089994E-4</v>
      </c>
      <c r="V13" s="41">
        <f>1/('新车燃料经济性-ZJQ'!W13*Convesion!$C18)*Convesion!Q$28</f>
        <v>3.2862687421733047E-4</v>
      </c>
      <c r="W13" s="41">
        <f>1/('新车燃料经济性-ZJQ'!X13*Convesion!$C18)*Convesion!R$28</f>
        <v>3.2862687421733047E-4</v>
      </c>
      <c r="X13" s="41">
        <f>1/('新车燃料经济性-ZJQ'!Y13*Convesion!$C18)*Convesion!S$28</f>
        <v>3.2862687421733047E-4</v>
      </c>
      <c r="Y13" s="41">
        <f>1/('新车燃料经济性-ZJQ'!Z13*Convesion!$C18)*Convesion!T$28</f>
        <v>3.2862687421733047E-4</v>
      </c>
      <c r="Z13" s="41">
        <f>1/('新车燃料经济性-ZJQ'!AA13*Convesion!$C18)*Convesion!U$28</f>
        <v>3.2862687421733047E-4</v>
      </c>
      <c r="AA13" s="41">
        <f>1/('新车燃料经济性-ZJQ'!AB13*Convesion!$C18)*Convesion!V$28</f>
        <v>3.2862687421733047E-4</v>
      </c>
      <c r="AB13" s="41">
        <f>1/('新车燃料经济性-ZJQ'!AC13*Convesion!$C18)*Convesion!W$28</f>
        <v>3.2862687421733047E-4</v>
      </c>
      <c r="AC13" s="41">
        <f>1/('新车燃料经济性-ZJQ'!AD13*Convesion!$C18)*Convesion!X$28</f>
        <v>3.2862687421733047E-4</v>
      </c>
      <c r="AD13" s="41">
        <f>1/('新车燃料经济性-ZJQ'!AE13*Convesion!$C18)*Convesion!Y$28</f>
        <v>3.2862687421733047E-4</v>
      </c>
      <c r="AE13" s="41">
        <f>1/('新车燃料经济性-ZJQ'!AF13*Convesion!$C18)*Convesion!Z$28</f>
        <v>3.2862687421733047E-4</v>
      </c>
      <c r="AF13" s="41">
        <f>1/('新车燃料经济性-ZJQ'!AG13*Convesion!$C18)*Convesion!AA$28</f>
        <v>3.2862687421733047E-4</v>
      </c>
      <c r="AG13" s="41">
        <f>1/('新车燃料经济性-ZJQ'!AH13*Convesion!$C18)*Convesion!AB$28</f>
        <v>3.2862687421733047E-4</v>
      </c>
      <c r="AH13" s="41">
        <f>1/('新车燃料经济性-ZJQ'!AI13*Convesion!$C18)*Convesion!AC$28</f>
        <v>3.2862687421733047E-4</v>
      </c>
      <c r="AI13" s="41">
        <f>1/('新车燃料经济性-ZJQ'!AJ13*Convesion!$C18)*Convesion!AD$28</f>
        <v>3.2862687421733047E-4</v>
      </c>
      <c r="AJ13" s="41">
        <f>1/('新车燃料经济性-ZJQ'!AK13*Convesion!$C18)*Convesion!AE$28</f>
        <v>3.2862687421733047E-4</v>
      </c>
      <c r="AK13" s="41">
        <f>1/('新车燃料经济性-ZJQ'!AL13*Convesion!$C18)*Convesion!AF$28</f>
        <v>3.2862687421733047E-4</v>
      </c>
      <c r="AL13" s="41">
        <f>1/('新车燃料经济性-ZJQ'!AM13*Convesion!$C18)*Convesion!AG$28</f>
        <v>3.2862687421733047E-4</v>
      </c>
      <c r="AM13" s="41">
        <f>1/('新车燃料经济性-ZJQ'!AN13*Convesion!$C18)*Convesion!AH$28</f>
        <v>3.2862687421733047E-4</v>
      </c>
      <c r="AN13" s="41">
        <f>1/('新车燃料经济性-ZJQ'!AO13*Convesion!$C18)*Convesion!AI$28</f>
        <v>3.2862687421733047E-4</v>
      </c>
      <c r="AO13" s="41">
        <f>1/('新车燃料经济性-ZJQ'!AP13*Convesion!$C18)*Convesion!AJ$28</f>
        <v>3.2862687421733047E-4</v>
      </c>
      <c r="AP13" s="41">
        <f>1/('新车燃料经济性-ZJQ'!AQ13*Convesion!$C18)*Convesion!AK$28</f>
        <v>3.2862687421733047E-4</v>
      </c>
      <c r="AQ13" s="41">
        <f>1/('新车燃料经济性-ZJQ'!AR13*Convesion!$C18)*Convesion!AL$28</f>
        <v>3.2862687421733047E-4</v>
      </c>
      <c r="AR13" s="41">
        <f>1/('新车燃料经济性-ZJQ'!AS13*Convesion!$C18)*Convesion!AM$28</f>
        <v>3.2862687421733047E-4</v>
      </c>
      <c r="AS13" s="41">
        <f>1/('新车燃料经济性-ZJQ'!AT13*Convesion!$C18)*Convesion!AN$28</f>
        <v>3.2862687421733047E-4</v>
      </c>
      <c r="AT13" s="41">
        <f>1/('新车燃料经济性-ZJQ'!AU13*Convesion!$C18)*Convesion!AO$28</f>
        <v>3.2862687421733047E-4</v>
      </c>
      <c r="AU13" s="41">
        <f>1/('新车燃料经济性-ZJQ'!AV13*Convesion!$C18)*Convesion!AP$28</f>
        <v>3.2862687421733047E-4</v>
      </c>
    </row>
    <row r="14" spans="1:47">
      <c r="A14" s="5" t="s">
        <v>8</v>
      </c>
      <c r="B14" s="6" t="s">
        <v>5</v>
      </c>
      <c r="C14" s="5" t="s">
        <v>11</v>
      </c>
      <c r="D14" s="6" t="s">
        <v>20</v>
      </c>
      <c r="E14" s="5" t="s">
        <v>18</v>
      </c>
      <c r="F14" s="5" t="s">
        <v>29</v>
      </c>
      <c r="G14" s="41">
        <f>Convesion!B$28/('新车燃料经济性-ZJQ'!H14*Convesion!$C19)</f>
        <v>7.6336826956540675E-5</v>
      </c>
      <c r="H14" s="41">
        <f>1/('新车燃料经济性-ZJQ'!I14*Convesion!$C19)*Convesion!C$28</f>
        <v>7.6336826956540675E-5</v>
      </c>
      <c r="I14" s="41">
        <f>1/('新车燃料经济性-ZJQ'!J14*Convesion!$C19)*Convesion!D$28</f>
        <v>7.6336826956540675E-5</v>
      </c>
      <c r="J14" s="41">
        <f>1/('新车燃料经济性-ZJQ'!K14*Convesion!$C19)*Convesion!E$28</f>
        <v>7.6336826956540675E-5</v>
      </c>
      <c r="K14" s="41">
        <f>1/('新车燃料经济性-ZJQ'!L14*Convesion!$C19)*Convesion!F$28</f>
        <v>7.6336826956540675E-5</v>
      </c>
      <c r="L14" s="41">
        <f>1/('新车燃料经济性-ZJQ'!M14*Convesion!$C19)*Convesion!G$28</f>
        <v>7.6336826956540675E-5</v>
      </c>
      <c r="M14" s="41">
        <f>1/('新车燃料经济性-ZJQ'!N14*Convesion!$C19)*Convesion!H$28</f>
        <v>7.6336826956540675E-5</v>
      </c>
      <c r="N14" s="41">
        <f>1/('新车燃料经济性-ZJQ'!O14*Convesion!$C19)*Convesion!I$28</f>
        <v>7.6336826956540675E-5</v>
      </c>
      <c r="O14" s="41">
        <f>1/('新车燃料经济性-ZJQ'!P14*Convesion!$C19)*Convesion!J$28</f>
        <v>7.6336826956540675E-5</v>
      </c>
      <c r="P14" s="41">
        <f>1/('新车燃料经济性-ZJQ'!Q14*Convesion!$C19)*Convesion!K$28</f>
        <v>7.6336826956540675E-5</v>
      </c>
      <c r="Q14" s="41">
        <f>1/('新车燃料经济性-ZJQ'!R14*Convesion!$C19)*Convesion!L$28</f>
        <v>7.6336826956540675E-5</v>
      </c>
      <c r="R14" s="41">
        <f>1/('新车燃料经济性-ZJQ'!S14*Convesion!$C19)*Convesion!M$28</f>
        <v>7.6336826956540675E-5</v>
      </c>
      <c r="S14" s="41">
        <f>1/('新车燃料经济性-ZJQ'!T14*Convesion!$C19)*Convesion!N$28</f>
        <v>7.6336826956540675E-5</v>
      </c>
      <c r="T14" s="41">
        <f>1/('新车燃料经济性-ZJQ'!U14*Convesion!$C19)*Convesion!O$28</f>
        <v>7.6336826956540675E-5</v>
      </c>
      <c r="U14" s="41">
        <f>1/('新车燃料经济性-ZJQ'!V14*Convesion!$C19)*Convesion!P$28</f>
        <v>7.6336826956540675E-5</v>
      </c>
      <c r="V14" s="41">
        <f>1/('新车燃料经济性-ZJQ'!W14*Convesion!$C19)*Convesion!Q$28</f>
        <v>7.6336826956540675E-5</v>
      </c>
      <c r="W14" s="41">
        <f>1/('新车燃料经济性-ZJQ'!X14*Convesion!$C19)*Convesion!R$28</f>
        <v>7.6336826956540675E-5</v>
      </c>
      <c r="X14" s="41">
        <f>1/('新车燃料经济性-ZJQ'!Y14*Convesion!$C19)*Convesion!S$28</f>
        <v>7.6336826956540675E-5</v>
      </c>
      <c r="Y14" s="41">
        <f>1/('新车燃料经济性-ZJQ'!Z14*Convesion!$C19)*Convesion!T$28</f>
        <v>7.6336826956540675E-5</v>
      </c>
      <c r="Z14" s="41">
        <f>1/('新车燃料经济性-ZJQ'!AA14*Convesion!$C19)*Convesion!U$28</f>
        <v>7.6336826956540675E-5</v>
      </c>
      <c r="AA14" s="41">
        <f>1/('新车燃料经济性-ZJQ'!AB14*Convesion!$C19)*Convesion!V$28</f>
        <v>7.6336826956540675E-5</v>
      </c>
      <c r="AB14" s="41">
        <f>1/('新车燃料经济性-ZJQ'!AC14*Convesion!$C19)*Convesion!W$28</f>
        <v>7.6336826956540675E-5</v>
      </c>
      <c r="AC14" s="41">
        <f>1/('新车燃料经济性-ZJQ'!AD14*Convesion!$C19)*Convesion!X$28</f>
        <v>7.6336826956540675E-5</v>
      </c>
      <c r="AD14" s="41">
        <f>1/('新车燃料经济性-ZJQ'!AE14*Convesion!$C19)*Convesion!Y$28</f>
        <v>7.6336826956540675E-5</v>
      </c>
      <c r="AE14" s="41">
        <f>1/('新车燃料经济性-ZJQ'!AF14*Convesion!$C19)*Convesion!Z$28</f>
        <v>7.6336826956540675E-5</v>
      </c>
      <c r="AF14" s="41">
        <f>1/('新车燃料经济性-ZJQ'!AG14*Convesion!$C19)*Convesion!AA$28</f>
        <v>7.6336826956540675E-5</v>
      </c>
      <c r="AG14" s="41">
        <f>1/('新车燃料经济性-ZJQ'!AH14*Convesion!$C19)*Convesion!AB$28</f>
        <v>7.6336826956540675E-5</v>
      </c>
      <c r="AH14" s="41">
        <f>1/('新车燃料经济性-ZJQ'!AI14*Convesion!$C19)*Convesion!AC$28</f>
        <v>7.6336826956540675E-5</v>
      </c>
      <c r="AI14" s="41">
        <f>1/('新车燃料经济性-ZJQ'!AJ14*Convesion!$C19)*Convesion!AD$28</f>
        <v>7.6336826956540675E-5</v>
      </c>
      <c r="AJ14" s="41">
        <f>1/('新车燃料经济性-ZJQ'!AK14*Convesion!$C19)*Convesion!AE$28</f>
        <v>7.6336826956540675E-5</v>
      </c>
      <c r="AK14" s="41">
        <f>1/('新车燃料经济性-ZJQ'!AL14*Convesion!$C19)*Convesion!AF$28</f>
        <v>7.6336826956540675E-5</v>
      </c>
      <c r="AL14" s="41">
        <f>1/('新车燃料经济性-ZJQ'!AM14*Convesion!$C19)*Convesion!AG$28</f>
        <v>7.6336826956540675E-5</v>
      </c>
      <c r="AM14" s="41">
        <f>1/('新车燃料经济性-ZJQ'!AN14*Convesion!$C19)*Convesion!AH$28</f>
        <v>7.6336826956540675E-5</v>
      </c>
      <c r="AN14" s="41">
        <f>1/('新车燃料经济性-ZJQ'!AO14*Convesion!$C19)*Convesion!AI$28</f>
        <v>7.6336826956540675E-5</v>
      </c>
      <c r="AO14" s="41">
        <f>1/('新车燃料经济性-ZJQ'!AP14*Convesion!$C19)*Convesion!AJ$28</f>
        <v>7.6336826956540675E-5</v>
      </c>
      <c r="AP14" s="41">
        <f>1/('新车燃料经济性-ZJQ'!AQ14*Convesion!$C19)*Convesion!AK$28</f>
        <v>7.6336826956540675E-5</v>
      </c>
      <c r="AQ14" s="41">
        <f>1/('新车燃料经济性-ZJQ'!AR14*Convesion!$C19)*Convesion!AL$28</f>
        <v>7.6336826956540675E-5</v>
      </c>
      <c r="AR14" s="41">
        <f>1/('新车燃料经济性-ZJQ'!AS14*Convesion!$C19)*Convesion!AM$28</f>
        <v>7.6336826956540675E-5</v>
      </c>
      <c r="AS14" s="41">
        <f>1/('新车燃料经济性-ZJQ'!AT14*Convesion!$C19)*Convesion!AN$28</f>
        <v>7.6336826956540675E-5</v>
      </c>
      <c r="AT14" s="41">
        <f>1/('新车燃料经济性-ZJQ'!AU14*Convesion!$C19)*Convesion!AO$28</f>
        <v>7.6336826956540675E-5</v>
      </c>
      <c r="AU14" s="41">
        <f>1/('新车燃料经济性-ZJQ'!AV14*Convesion!$C19)*Convesion!AP$28</f>
        <v>7.6336826956540675E-5</v>
      </c>
    </row>
    <row r="15" spans="1:47">
      <c r="A15" s="5" t="s">
        <v>8</v>
      </c>
      <c r="B15" s="6" t="s">
        <v>6</v>
      </c>
      <c r="C15" s="5" t="s">
        <v>11</v>
      </c>
      <c r="D15" s="6" t="s">
        <v>20</v>
      </c>
      <c r="E15" s="5" t="s">
        <v>19</v>
      </c>
      <c r="F15" s="5" t="s">
        <v>29</v>
      </c>
      <c r="G15" s="41">
        <f>Convesion!B$28/('新车燃料经济性-ZJQ'!H15*Convesion!$C20)</f>
        <v>1.6590035314152307E-4</v>
      </c>
      <c r="H15" s="41">
        <f>1/('新车燃料经济性-ZJQ'!I15*Convesion!$C20)*Convesion!C$28</f>
        <v>1.7162105497398939E-4</v>
      </c>
      <c r="I15" s="41">
        <f>1/('新车燃料经济性-ZJQ'!J15*Convesion!$C20)*Convesion!D$28</f>
        <v>1.777503783659176E-4</v>
      </c>
      <c r="J15" s="41">
        <f>1/('新车燃料经济性-ZJQ'!K15*Convesion!$C20)*Convesion!E$28</f>
        <v>1.8433372571280342E-4</v>
      </c>
      <c r="K15" s="41">
        <f>1/('新车燃料经济性-ZJQ'!L15*Convesion!$C20)*Convesion!F$28</f>
        <v>1.9142348439406514E-4</v>
      </c>
      <c r="L15" s="41">
        <f>1/('新车燃料经济性-ZJQ'!M15*Convesion!$C20)*Convesion!G$28</f>
        <v>1.9908042376982771E-4</v>
      </c>
      <c r="M15" s="41">
        <f>1/('新车燃料经济性-ZJQ'!N15*Convesion!$C20)*Convesion!H$28</f>
        <v>1.9908042376982771E-4</v>
      </c>
      <c r="N15" s="41">
        <f>1/('新车燃料经济性-ZJQ'!O15*Convesion!$C20)*Convesion!I$28</f>
        <v>1.9908042376982771E-4</v>
      </c>
      <c r="O15" s="41">
        <f>1/('新车燃料经济性-ZJQ'!P15*Convesion!$C20)*Convesion!J$28</f>
        <v>1.9908042376982771E-4</v>
      </c>
      <c r="P15" s="41">
        <f>1/('新车燃料经济性-ZJQ'!Q15*Convesion!$C20)*Convesion!K$28</f>
        <v>1.9908042376982771E-4</v>
      </c>
      <c r="Q15" s="41">
        <f>1/('新车燃料经济性-ZJQ'!R15*Convesion!$C20)*Convesion!L$28</f>
        <v>1.9908042376982771E-4</v>
      </c>
      <c r="R15" s="41">
        <f>1/('新车燃料经济性-ZJQ'!S15*Convesion!$C20)*Convesion!M$28</f>
        <v>1.9908042376982771E-4</v>
      </c>
      <c r="S15" s="41">
        <f>1/('新车燃料经济性-ZJQ'!T15*Convesion!$C20)*Convesion!N$28</f>
        <v>1.9908042376982771E-4</v>
      </c>
      <c r="T15" s="41">
        <f>1/('新车燃料经济性-ZJQ'!U15*Convesion!$C20)*Convesion!O$28</f>
        <v>1.9908042376982771E-4</v>
      </c>
      <c r="U15" s="41">
        <f>1/('新车燃料经济性-ZJQ'!V15*Convesion!$C20)*Convesion!P$28</f>
        <v>1.9908042376982771E-4</v>
      </c>
      <c r="V15" s="41">
        <f>1/('新车燃料经济性-ZJQ'!W15*Convesion!$C20)*Convesion!Q$28</f>
        <v>1.9908042376982771E-4</v>
      </c>
      <c r="W15" s="41">
        <f>1/('新车燃料经济性-ZJQ'!X15*Convesion!$C20)*Convesion!R$28</f>
        <v>1.9908042376982771E-4</v>
      </c>
      <c r="X15" s="41">
        <f>1/('新车燃料经济性-ZJQ'!Y15*Convesion!$C20)*Convesion!S$28</f>
        <v>1.9908042376982771E-4</v>
      </c>
      <c r="Y15" s="41">
        <f>1/('新车燃料经济性-ZJQ'!Z15*Convesion!$C20)*Convesion!T$28</f>
        <v>1.9908042376982771E-4</v>
      </c>
      <c r="Z15" s="41">
        <f>1/('新车燃料经济性-ZJQ'!AA15*Convesion!$C20)*Convesion!U$28</f>
        <v>1.9908042376982771E-4</v>
      </c>
      <c r="AA15" s="41">
        <f>1/('新车燃料经济性-ZJQ'!AB15*Convesion!$C20)*Convesion!V$28</f>
        <v>1.9908042376982771E-4</v>
      </c>
      <c r="AB15" s="41">
        <f>1/('新车燃料经济性-ZJQ'!AC15*Convesion!$C20)*Convesion!W$28</f>
        <v>1.9908042376982771E-4</v>
      </c>
      <c r="AC15" s="41">
        <f>1/('新车燃料经济性-ZJQ'!AD15*Convesion!$C20)*Convesion!X$28</f>
        <v>1.9908042376982771E-4</v>
      </c>
      <c r="AD15" s="41">
        <f>1/('新车燃料经济性-ZJQ'!AE15*Convesion!$C20)*Convesion!Y$28</f>
        <v>1.9908042376982771E-4</v>
      </c>
      <c r="AE15" s="41">
        <f>1/('新车燃料经济性-ZJQ'!AF15*Convesion!$C20)*Convesion!Z$28</f>
        <v>1.9908042376982771E-4</v>
      </c>
      <c r="AF15" s="41">
        <f>1/('新车燃料经济性-ZJQ'!AG15*Convesion!$C20)*Convesion!AA$28</f>
        <v>1.9908042376982771E-4</v>
      </c>
      <c r="AG15" s="41">
        <f>1/('新车燃料经济性-ZJQ'!AH15*Convesion!$C20)*Convesion!AB$28</f>
        <v>1.9908042376982771E-4</v>
      </c>
      <c r="AH15" s="41">
        <f>1/('新车燃料经济性-ZJQ'!AI15*Convesion!$C20)*Convesion!AC$28</f>
        <v>1.9908042376982771E-4</v>
      </c>
      <c r="AI15" s="41">
        <f>1/('新车燃料经济性-ZJQ'!AJ15*Convesion!$C20)*Convesion!AD$28</f>
        <v>1.9908042376982771E-4</v>
      </c>
      <c r="AJ15" s="41">
        <f>1/('新车燃料经济性-ZJQ'!AK15*Convesion!$C20)*Convesion!AE$28</f>
        <v>1.9908042376982771E-4</v>
      </c>
      <c r="AK15" s="41">
        <f>1/('新车燃料经济性-ZJQ'!AL15*Convesion!$C20)*Convesion!AF$28</f>
        <v>1.9908042376982771E-4</v>
      </c>
      <c r="AL15" s="41">
        <f>1/('新车燃料经济性-ZJQ'!AM15*Convesion!$C20)*Convesion!AG$28</f>
        <v>1.9908042376982771E-4</v>
      </c>
      <c r="AM15" s="41">
        <f>1/('新车燃料经济性-ZJQ'!AN15*Convesion!$C20)*Convesion!AH$28</f>
        <v>1.9908042376982771E-4</v>
      </c>
      <c r="AN15" s="41">
        <f>1/('新车燃料经济性-ZJQ'!AO15*Convesion!$C20)*Convesion!AI$28</f>
        <v>1.9908042376982771E-4</v>
      </c>
      <c r="AO15" s="41">
        <f>1/('新车燃料经济性-ZJQ'!AP15*Convesion!$C20)*Convesion!AJ$28</f>
        <v>1.9908042376982771E-4</v>
      </c>
      <c r="AP15" s="41">
        <f>1/('新车燃料经济性-ZJQ'!AQ15*Convesion!$C20)*Convesion!AK$28</f>
        <v>1.9908042376982771E-4</v>
      </c>
      <c r="AQ15" s="41">
        <f>1/('新车燃料经济性-ZJQ'!AR15*Convesion!$C20)*Convesion!AL$28</f>
        <v>1.9908042376982771E-4</v>
      </c>
      <c r="AR15" s="41">
        <f>1/('新车燃料经济性-ZJQ'!AS15*Convesion!$C20)*Convesion!AM$28</f>
        <v>1.9908042376982771E-4</v>
      </c>
      <c r="AS15" s="41">
        <f>1/('新车燃料经济性-ZJQ'!AT15*Convesion!$C20)*Convesion!AN$28</f>
        <v>1.9908042376982771E-4</v>
      </c>
      <c r="AT15" s="41">
        <f>1/('新车燃料经济性-ZJQ'!AU15*Convesion!$C20)*Convesion!AO$28</f>
        <v>1.9908042376982771E-4</v>
      </c>
      <c r="AU15" s="41">
        <f>1/('新车燃料经济性-ZJQ'!AV15*Convesion!$C20)*Convesion!AP$28</f>
        <v>1.9908042376982771E-4</v>
      </c>
    </row>
    <row r="16" spans="1:47">
      <c r="A16" s="7" t="s">
        <v>9</v>
      </c>
      <c r="B16" s="8" t="s">
        <v>0</v>
      </c>
      <c r="C16" s="7" t="s">
        <v>21</v>
      </c>
      <c r="D16" s="7" t="s">
        <v>12</v>
      </c>
      <c r="E16" s="7" t="s">
        <v>13</v>
      </c>
      <c r="F16" s="7" t="s">
        <v>29</v>
      </c>
      <c r="G16" s="41">
        <f>Convesion!B$25/('新车燃料经济性-ZJQ'!H16*Convesion!$C14)</f>
        <v>4.9537244564849614E-3</v>
      </c>
      <c r="H16" s="41">
        <f>Convesion!C$25/('新车燃料经济性-ZJQ'!I16*Convesion!$C14)</f>
        <v>5.0255175645499608E-3</v>
      </c>
      <c r="I16" s="41">
        <f>Convesion!D$25/('新车燃料经济性-ZJQ'!J16*Convesion!$C14)</f>
        <v>5.099422234616873E-3</v>
      </c>
      <c r="J16" s="41">
        <f>Convesion!E$25/('新车燃料经济性-ZJQ'!K16*Convesion!$C14)</f>
        <v>5.17553301423802E-3</v>
      </c>
      <c r="K16" s="41">
        <f>Convesion!F$25/('新车燃料经济性-ZJQ'!L16*Convesion!$C14)</f>
        <v>5.2539501811204141E-3</v>
      </c>
      <c r="L16" s="41">
        <f>Convesion!G$25/('新车燃料经济性-ZJQ'!M16*Convesion!$C14)</f>
        <v>5.3347801839068818E-3</v>
      </c>
      <c r="M16" s="41">
        <f>Convesion!H$25/('新车燃料经济性-ZJQ'!N16*Convesion!$C14)</f>
        <v>5.4181361242804276E-3</v>
      </c>
      <c r="N16" s="41">
        <f>Convesion!I$25/('新车燃料经济性-ZJQ'!O16*Convesion!$C14)</f>
        <v>5.5041382849832909E-3</v>
      </c>
      <c r="O16" s="41">
        <f>Convesion!J$25/('新车燃料经济性-ZJQ'!P16*Convesion!$C14)</f>
        <v>5.5929147089346341E-3</v>
      </c>
      <c r="P16" s="41">
        <f>Convesion!K$25/('新车燃料经济性-ZJQ'!Q16*Convesion!$C14)</f>
        <v>5.6846018353106124E-3</v>
      </c>
      <c r="Q16" s="41">
        <f>Convesion!L$25/('新车燃料经济性-ZJQ'!R16*Convesion!$C14)</f>
        <v>5.779345199232456E-3</v>
      </c>
      <c r="R16" s="41">
        <f>Convesion!M$25/('新车燃料经济性-ZJQ'!S16*Convesion!$C14)</f>
        <v>5.8773002026092777E-3</v>
      </c>
      <c r="S16" s="41">
        <f>Convesion!N$25/('新车燃料经济性-ZJQ'!T16*Convesion!$C14)</f>
        <v>5.9786329647232295E-3</v>
      </c>
      <c r="T16" s="41">
        <f>Convesion!O$25/('新车燃料经济性-ZJQ'!U16*Convesion!$C14)</f>
        <v>6.0835212623499531E-3</v>
      </c>
      <c r="U16" s="41">
        <f>Convesion!P$25/('新车燃料经济性-ZJQ'!V16*Convesion!$C14)</f>
        <v>6.1921555706062024E-3</v>
      </c>
      <c r="V16" s="41">
        <f>Convesion!Q$25/('新车燃料经济性-ZJQ'!W16*Convesion!$C14)</f>
        <v>6.3047402173444971E-3</v>
      </c>
      <c r="W16" s="41">
        <f>Convesion!R$25/('新车燃料经济性-ZJQ'!X16*Convesion!$C14)</f>
        <v>6.3047402173444971E-3</v>
      </c>
      <c r="X16" s="41">
        <f>Convesion!S$25/('新车燃料经济性-ZJQ'!Y16*Convesion!$C14)</f>
        <v>6.3047402173444971E-3</v>
      </c>
      <c r="Y16" s="41">
        <f>Convesion!T$25/('新车燃料经济性-ZJQ'!Z16*Convesion!$C14)</f>
        <v>6.3047402173444971E-3</v>
      </c>
      <c r="Z16" s="41">
        <f>Convesion!U$25/('新车燃料经济性-ZJQ'!AA16*Convesion!$C14)</f>
        <v>6.3047402173444971E-3</v>
      </c>
      <c r="AA16" s="41">
        <f>Convesion!V$25/('新车燃料经济性-ZJQ'!AB16*Convesion!$C14)</f>
        <v>6.3047402173444971E-3</v>
      </c>
      <c r="AB16" s="41">
        <f>Convesion!W$25/('新车燃料经济性-ZJQ'!AC16*Convesion!$C14)</f>
        <v>6.3047402173444971E-3</v>
      </c>
      <c r="AC16" s="41">
        <f>Convesion!X$25/('新车燃料经济性-ZJQ'!AD16*Convesion!$C14)</f>
        <v>6.3047402173444971E-3</v>
      </c>
      <c r="AD16" s="41">
        <f>Convesion!Y$25/('新车燃料经济性-ZJQ'!AE16*Convesion!$C14)</f>
        <v>6.3047402173444971E-3</v>
      </c>
      <c r="AE16" s="41">
        <f>Convesion!Z$25/('新车燃料经济性-ZJQ'!AF16*Convesion!$C14)</f>
        <v>6.3047402173444971E-3</v>
      </c>
      <c r="AF16" s="41">
        <f>Convesion!AA$25/('新车燃料经济性-ZJQ'!AG16*Convesion!$C14)</f>
        <v>6.3047402173444971E-3</v>
      </c>
      <c r="AG16" s="41">
        <f>Convesion!AB$25/('新车燃料经济性-ZJQ'!AH16*Convesion!$C14)</f>
        <v>6.3047402173444971E-3</v>
      </c>
      <c r="AH16" s="41">
        <f>Convesion!AC$25/('新车燃料经济性-ZJQ'!AI16*Convesion!$C14)</f>
        <v>6.3047402173444971E-3</v>
      </c>
      <c r="AI16" s="41">
        <f>Convesion!AD$25/('新车燃料经济性-ZJQ'!AJ16*Convesion!$C14)</f>
        <v>6.3047402173444971E-3</v>
      </c>
      <c r="AJ16" s="41">
        <f>Convesion!AE$25/('新车燃料经济性-ZJQ'!AK16*Convesion!$C14)</f>
        <v>6.3047402173444971E-3</v>
      </c>
      <c r="AK16" s="41">
        <f>Convesion!AF$25/('新车燃料经济性-ZJQ'!AL16*Convesion!$C14)</f>
        <v>6.3047402173444971E-3</v>
      </c>
      <c r="AL16" s="41">
        <f>Convesion!AG$25/('新车燃料经济性-ZJQ'!AM16*Convesion!$C14)</f>
        <v>6.3047402173444971E-3</v>
      </c>
      <c r="AM16" s="41">
        <f>Convesion!AH$25/('新车燃料经济性-ZJQ'!AN16*Convesion!$C14)</f>
        <v>6.3047402173444971E-3</v>
      </c>
      <c r="AN16" s="41">
        <f>Convesion!AI$25/('新车燃料经济性-ZJQ'!AO16*Convesion!$C14)</f>
        <v>6.3047402173444971E-3</v>
      </c>
      <c r="AO16" s="41">
        <f>Convesion!AJ$25/('新车燃料经济性-ZJQ'!AP16*Convesion!$C14)</f>
        <v>6.3047402173444971E-3</v>
      </c>
      <c r="AP16" s="41">
        <f>Convesion!AK$25/('新车燃料经济性-ZJQ'!AQ16*Convesion!$C14)</f>
        <v>6.3047402173444971E-3</v>
      </c>
      <c r="AQ16" s="41">
        <f>Convesion!AL$25/('新车燃料经济性-ZJQ'!AR16*Convesion!$C14)</f>
        <v>6.3047402173444971E-3</v>
      </c>
      <c r="AR16" s="41">
        <f>Convesion!AM$25/('新车燃料经济性-ZJQ'!AS16*Convesion!$C14)</f>
        <v>6.3047402173444971E-3</v>
      </c>
      <c r="AS16" s="41">
        <f>Convesion!AN$25/('新车燃料经济性-ZJQ'!AT16*Convesion!$C14)</f>
        <v>6.3047402173444971E-3</v>
      </c>
      <c r="AT16" s="41">
        <f>Convesion!AO$25/('新车燃料经济性-ZJQ'!AU16*Convesion!$C14)</f>
        <v>6.3047402173444971E-3</v>
      </c>
      <c r="AU16" s="41">
        <f>Convesion!AP$25/('新车燃料经济性-ZJQ'!AV16*Convesion!$C14)</f>
        <v>6.3047402173444971E-3</v>
      </c>
    </row>
    <row r="17" spans="1:47">
      <c r="A17" s="7" t="s">
        <v>9</v>
      </c>
      <c r="B17" s="8" t="s">
        <v>1</v>
      </c>
      <c r="C17" s="7" t="s">
        <v>21</v>
      </c>
      <c r="D17" s="7" t="s">
        <v>12</v>
      </c>
      <c r="E17" s="7" t="s">
        <v>14</v>
      </c>
      <c r="F17" s="7" t="s">
        <v>29</v>
      </c>
      <c r="G17" s="41">
        <f>Convesion!B$25/('新车燃料经济性-ZJQ'!H17*Convesion!$C15)</f>
        <v>1.5863194726031412E-3</v>
      </c>
      <c r="H17" s="41">
        <f>Convesion!C$25/('新车燃料经济性-ZJQ'!I17*Convesion!$C15)</f>
        <v>1.5863194726031412E-3</v>
      </c>
      <c r="I17" s="41">
        <f>Convesion!D$25/('新车燃料经济性-ZJQ'!J17*Convesion!$C15)</f>
        <v>1.5863194726031412E-3</v>
      </c>
      <c r="J17" s="41">
        <f>Convesion!E$25/('新车燃料经济性-ZJQ'!K17*Convesion!$C15)</f>
        <v>1.5863194726031412E-3</v>
      </c>
      <c r="K17" s="41">
        <f>Convesion!F$25/('新车燃料经济性-ZJQ'!L17*Convesion!$C15)</f>
        <v>1.5863194726031412E-3</v>
      </c>
      <c r="L17" s="41">
        <f>Convesion!G$25/('新车燃料经济性-ZJQ'!M17*Convesion!$C15)</f>
        <v>1.5863194726031412E-3</v>
      </c>
      <c r="M17" s="41">
        <f>Convesion!H$25/('新车燃料经济性-ZJQ'!N17*Convesion!$C15)</f>
        <v>1.5863194726031412E-3</v>
      </c>
      <c r="N17" s="41">
        <f>Convesion!I$25/('新车燃料经济性-ZJQ'!O17*Convesion!$C15)</f>
        <v>1.5863194726031412E-3</v>
      </c>
      <c r="O17" s="41">
        <f>Convesion!J$25/('新车燃料经济性-ZJQ'!P17*Convesion!$C15)</f>
        <v>1.5863194726031412E-3</v>
      </c>
      <c r="P17" s="41">
        <f>Convesion!K$25/('新车燃料经济性-ZJQ'!Q17*Convesion!$C15)</f>
        <v>1.5863194726031412E-3</v>
      </c>
      <c r="Q17" s="41">
        <f>Convesion!L$25/('新车燃料经济性-ZJQ'!R17*Convesion!$C15)</f>
        <v>1.5863194726031412E-3</v>
      </c>
      <c r="R17" s="41">
        <f>Convesion!M$25/('新车燃料经济性-ZJQ'!S17*Convesion!$C15)</f>
        <v>1.5863194726031412E-3</v>
      </c>
      <c r="S17" s="41">
        <f>Convesion!N$25/('新车燃料经济性-ZJQ'!T17*Convesion!$C15)</f>
        <v>1.5863194726031412E-3</v>
      </c>
      <c r="T17" s="41">
        <f>Convesion!O$25/('新车燃料经济性-ZJQ'!U17*Convesion!$C15)</f>
        <v>1.5863194726031412E-3</v>
      </c>
      <c r="U17" s="41">
        <f>Convesion!P$25/('新车燃料经济性-ZJQ'!V17*Convesion!$C15)</f>
        <v>1.5863194726031412E-3</v>
      </c>
      <c r="V17" s="41">
        <f>Convesion!Q$25/('新车燃料经济性-ZJQ'!W17*Convesion!$C15)</f>
        <v>1.5863194726031412E-3</v>
      </c>
      <c r="W17" s="41">
        <f>Convesion!R$25/('新车燃料经济性-ZJQ'!X17*Convesion!$C15)</f>
        <v>1.5863194726031412E-3</v>
      </c>
      <c r="X17" s="41">
        <f>Convesion!S$25/('新车燃料经济性-ZJQ'!Y17*Convesion!$C15)</f>
        <v>1.5863194726031412E-3</v>
      </c>
      <c r="Y17" s="41">
        <f>Convesion!T$25/('新车燃料经济性-ZJQ'!Z17*Convesion!$C15)</f>
        <v>1.5863194726031412E-3</v>
      </c>
      <c r="Z17" s="41">
        <f>Convesion!U$25/('新车燃料经济性-ZJQ'!AA17*Convesion!$C15)</f>
        <v>1.5863194726031412E-3</v>
      </c>
      <c r="AA17" s="41">
        <f>Convesion!V$25/('新车燃料经济性-ZJQ'!AB17*Convesion!$C15)</f>
        <v>1.5863194726031412E-3</v>
      </c>
      <c r="AB17" s="41">
        <f>Convesion!W$25/('新车燃料经济性-ZJQ'!AC17*Convesion!$C15)</f>
        <v>1.5863194726031412E-3</v>
      </c>
      <c r="AC17" s="41">
        <f>Convesion!X$25/('新车燃料经济性-ZJQ'!AD17*Convesion!$C15)</f>
        <v>1.5863194726031412E-3</v>
      </c>
      <c r="AD17" s="41">
        <f>Convesion!Y$25/('新车燃料经济性-ZJQ'!AE17*Convesion!$C15)</f>
        <v>1.5863194726031412E-3</v>
      </c>
      <c r="AE17" s="41">
        <f>Convesion!Z$25/('新车燃料经济性-ZJQ'!AF17*Convesion!$C15)</f>
        <v>1.5863194726031412E-3</v>
      </c>
      <c r="AF17" s="41">
        <f>Convesion!AA$25/('新车燃料经济性-ZJQ'!AG17*Convesion!$C15)</f>
        <v>1.5863194726031412E-3</v>
      </c>
      <c r="AG17" s="41">
        <f>Convesion!AB$25/('新车燃料经济性-ZJQ'!AH17*Convesion!$C15)</f>
        <v>1.5863194726031412E-3</v>
      </c>
      <c r="AH17" s="41">
        <f>Convesion!AC$25/('新车燃料经济性-ZJQ'!AI17*Convesion!$C15)</f>
        <v>1.5863194726031412E-3</v>
      </c>
      <c r="AI17" s="41">
        <f>Convesion!AD$25/('新车燃料经济性-ZJQ'!AJ17*Convesion!$C15)</f>
        <v>1.5863194726031412E-3</v>
      </c>
      <c r="AJ17" s="41">
        <f>Convesion!AE$25/('新车燃料经济性-ZJQ'!AK17*Convesion!$C15)</f>
        <v>1.5863194726031412E-3</v>
      </c>
      <c r="AK17" s="41">
        <f>Convesion!AF$25/('新车燃料经济性-ZJQ'!AL17*Convesion!$C15)</f>
        <v>1.5863194726031412E-3</v>
      </c>
      <c r="AL17" s="41">
        <f>Convesion!AG$25/('新车燃料经济性-ZJQ'!AM17*Convesion!$C15)</f>
        <v>1.5863194726031412E-3</v>
      </c>
      <c r="AM17" s="41">
        <f>Convesion!AH$25/('新车燃料经济性-ZJQ'!AN17*Convesion!$C15)</f>
        <v>1.5863194726031412E-3</v>
      </c>
      <c r="AN17" s="41">
        <f>Convesion!AI$25/('新车燃料经济性-ZJQ'!AO17*Convesion!$C15)</f>
        <v>1.5863194726031412E-3</v>
      </c>
      <c r="AO17" s="41">
        <f>Convesion!AJ$25/('新车燃料经济性-ZJQ'!AP17*Convesion!$C15)</f>
        <v>1.5863194726031412E-3</v>
      </c>
      <c r="AP17" s="41">
        <f>Convesion!AK$25/('新车燃料经济性-ZJQ'!AQ17*Convesion!$C15)</f>
        <v>1.5863194726031412E-3</v>
      </c>
      <c r="AQ17" s="41">
        <f>Convesion!AL$25/('新车燃料经济性-ZJQ'!AR17*Convesion!$C15)</f>
        <v>1.5863194726031412E-3</v>
      </c>
      <c r="AR17" s="41">
        <f>Convesion!AM$25/('新车燃料经济性-ZJQ'!AS17*Convesion!$C15)</f>
        <v>1.5863194726031412E-3</v>
      </c>
      <c r="AS17" s="41">
        <f>Convesion!AN$25/('新车燃料经济性-ZJQ'!AT17*Convesion!$C15)</f>
        <v>1.5863194726031412E-3</v>
      </c>
      <c r="AT17" s="41">
        <f>Convesion!AO$25/('新车燃料经济性-ZJQ'!AU17*Convesion!$C15)</f>
        <v>1.5863194726031412E-3</v>
      </c>
      <c r="AU17" s="41">
        <f>Convesion!AP$25/('新车燃料经济性-ZJQ'!AV17*Convesion!$C15)</f>
        <v>1.5863194726031412E-3</v>
      </c>
    </row>
    <row r="18" spans="1:47">
      <c r="A18" s="7" t="s">
        <v>9</v>
      </c>
      <c r="B18" s="8" t="s">
        <v>2</v>
      </c>
      <c r="C18" s="7" t="s">
        <v>21</v>
      </c>
      <c r="D18" s="7" t="s">
        <v>12</v>
      </c>
      <c r="E18" s="7" t="s">
        <v>15</v>
      </c>
      <c r="F18" s="7" t="s">
        <v>29</v>
      </c>
      <c r="G18" s="41">
        <f>Convesion!B$25/('新车燃料经济性-ZJQ'!H18*Convesion!$C16)</f>
        <v>1.7054998237447919E-3</v>
      </c>
      <c r="H18" s="41">
        <f>Convesion!C$25/('新车燃料经济性-ZJQ'!I18*Convesion!$C16)</f>
        <v>1.7492305884561968E-3</v>
      </c>
      <c r="I18" s="41">
        <f>Convesion!D$25/('新车燃料经济性-ZJQ'!J18*Convesion!$C16)</f>
        <v>1.7952629723629386E-3</v>
      </c>
      <c r="J18" s="41">
        <f>Convesion!E$25/('新车燃料经济性-ZJQ'!K18*Convesion!$C16)</f>
        <v>1.8437835932376128E-3</v>
      </c>
      <c r="K18" s="41">
        <f>Convesion!F$25/('新车燃料经济性-ZJQ'!L18*Convesion!$C16)</f>
        <v>1.8949998041608797E-3</v>
      </c>
      <c r="L18" s="41">
        <f>Convesion!G$25/('新车燃料经济性-ZJQ'!M18*Convesion!$C16)</f>
        <v>1.9491426557083336E-3</v>
      </c>
      <c r="M18" s="41">
        <f>Convesion!H$25/('新车燃料经济性-ZJQ'!N18*Convesion!$C16)</f>
        <v>1.9716760968147883E-3</v>
      </c>
      <c r="N18" s="41">
        <f>Convesion!I$25/('新车燃料经济性-ZJQ'!O18*Convesion!$C16)</f>
        <v>1.9947366359588208E-3</v>
      </c>
      <c r="O18" s="41">
        <f>Convesion!J$25/('新车燃料经济性-ZJQ'!P18*Convesion!$C16)</f>
        <v>2.0183429866802269E-3</v>
      </c>
      <c r="P18" s="41">
        <f>Convesion!K$25/('新车燃料经济性-ZJQ'!Q18*Convesion!$C16)</f>
        <v>2.0425147589757985E-3</v>
      </c>
      <c r="Q18" s="41">
        <f>Convesion!L$25/('新车燃料经济性-ZJQ'!R18*Convesion!$C16)</f>
        <v>2.0672725136300506E-3</v>
      </c>
      <c r="R18" s="41">
        <f>Convesion!M$25/('新车燃料经济性-ZJQ'!S18*Convesion!$C16)</f>
        <v>2.0926378205457568E-3</v>
      </c>
      <c r="S18" s="41">
        <f>Convesion!N$25/('新车燃料经济性-ZJQ'!T18*Convesion!$C16)</f>
        <v>2.1186333214221011E-3</v>
      </c>
      <c r="T18" s="41">
        <f>Convesion!O$25/('新车燃料经济性-ZJQ'!U18*Convesion!$C16)</f>
        <v>2.14528279716326E-3</v>
      </c>
      <c r="U18" s="41">
        <f>Convesion!P$25/('新车燃料经济性-ZJQ'!V18*Convesion!$C16)</f>
        <v>2.1726112404392246E-3</v>
      </c>
      <c r="V18" s="41">
        <f>Convesion!Q$25/('新车燃料经济性-ZJQ'!W18*Convesion!$C16)</f>
        <v>2.2006449338642475E-3</v>
      </c>
      <c r="W18" s="41">
        <f>Convesion!R$25/('新车燃料经济性-ZJQ'!X18*Convesion!$C16)</f>
        <v>2.2004985754621549E-3</v>
      </c>
      <c r="X18" s="41">
        <f>Convesion!S$25/('新车燃料经济性-ZJQ'!Y18*Convesion!$C16)</f>
        <v>2.2003522365264985E-3</v>
      </c>
      <c r="Y18" s="41">
        <f>Convesion!T$25/('新车燃料经济性-ZJQ'!Z18*Convesion!$C16)</f>
        <v>2.2002059170533957E-3</v>
      </c>
      <c r="Z18" s="41">
        <f>Convesion!U$25/('新车燃料经济性-ZJQ'!AA18*Convesion!$C16)</f>
        <v>2.2000596170389632E-3</v>
      </c>
      <c r="AA18" s="41">
        <f>Convesion!V$25/('新车燃料经济性-ZJQ'!AB18*Convesion!$C16)</f>
        <v>2.1999133364793192E-3</v>
      </c>
      <c r="AB18" s="41">
        <f>Convesion!W$25/('新车燃料经济性-ZJQ'!AC18*Convesion!$C16)</f>
        <v>2.1999133364793192E-3</v>
      </c>
      <c r="AC18" s="41">
        <f>Convesion!X$25/('新车燃料经济性-ZJQ'!AD18*Convesion!$C16)</f>
        <v>2.1999133364793192E-3</v>
      </c>
      <c r="AD18" s="41">
        <f>Convesion!Y$25/('新车燃料经济性-ZJQ'!AE18*Convesion!$C16)</f>
        <v>2.1999133364793192E-3</v>
      </c>
      <c r="AE18" s="41">
        <f>Convesion!Z$25/('新车燃料经济性-ZJQ'!AF18*Convesion!$C16)</f>
        <v>2.1999133364793192E-3</v>
      </c>
      <c r="AF18" s="41">
        <f>Convesion!AA$25/('新车燃料经济性-ZJQ'!AG18*Convesion!$C16)</f>
        <v>2.1999133364793192E-3</v>
      </c>
      <c r="AG18" s="41">
        <f>Convesion!AB$25/('新车燃料经济性-ZJQ'!AH18*Convesion!$C16)</f>
        <v>2.1999133364793192E-3</v>
      </c>
      <c r="AH18" s="41">
        <f>Convesion!AC$25/('新车燃料经济性-ZJQ'!AI18*Convesion!$C16)</f>
        <v>2.1999133364793192E-3</v>
      </c>
      <c r="AI18" s="41">
        <f>Convesion!AD$25/('新车燃料经济性-ZJQ'!AJ18*Convesion!$C16)</f>
        <v>2.1999133364793192E-3</v>
      </c>
      <c r="AJ18" s="41">
        <f>Convesion!AE$25/('新车燃料经济性-ZJQ'!AK18*Convesion!$C16)</f>
        <v>2.1999133364793192E-3</v>
      </c>
      <c r="AK18" s="41">
        <f>Convesion!AF$25/('新车燃料经济性-ZJQ'!AL18*Convesion!$C16)</f>
        <v>2.1999133364793192E-3</v>
      </c>
      <c r="AL18" s="41">
        <f>Convesion!AG$25/('新车燃料经济性-ZJQ'!AM18*Convesion!$C16)</f>
        <v>2.1999133364793192E-3</v>
      </c>
      <c r="AM18" s="41">
        <f>Convesion!AH$25/('新车燃料经济性-ZJQ'!AN18*Convesion!$C16)</f>
        <v>2.1999133364793192E-3</v>
      </c>
      <c r="AN18" s="41">
        <f>Convesion!AI$25/('新车燃料经济性-ZJQ'!AO18*Convesion!$C16)</f>
        <v>2.1999133364793192E-3</v>
      </c>
      <c r="AO18" s="41">
        <f>Convesion!AJ$25/('新车燃料经济性-ZJQ'!AP18*Convesion!$C16)</f>
        <v>2.1999133364793192E-3</v>
      </c>
      <c r="AP18" s="41">
        <f>Convesion!AK$25/('新车燃料经济性-ZJQ'!AQ18*Convesion!$C16)</f>
        <v>2.1999133364793192E-3</v>
      </c>
      <c r="AQ18" s="41">
        <f>Convesion!AL$25/('新车燃料经济性-ZJQ'!AR18*Convesion!$C16)</f>
        <v>2.1999133364793192E-3</v>
      </c>
      <c r="AR18" s="41">
        <f>Convesion!AM$25/('新车燃料经济性-ZJQ'!AS18*Convesion!$C16)</f>
        <v>2.1999133364793192E-3</v>
      </c>
      <c r="AS18" s="41">
        <f>Convesion!AN$25/('新车燃料经济性-ZJQ'!AT18*Convesion!$C16)</f>
        <v>2.1999133364793192E-3</v>
      </c>
      <c r="AT18" s="41">
        <f>Convesion!AO$25/('新车燃料经济性-ZJQ'!AU18*Convesion!$C16)</f>
        <v>2.1999133364793192E-3</v>
      </c>
      <c r="AU18" s="41">
        <f>Convesion!AP$25/('新车燃料经济性-ZJQ'!AV18*Convesion!$C16)</f>
        <v>2.1999133364793192E-3</v>
      </c>
    </row>
    <row r="19" spans="1:47">
      <c r="A19" s="7" t="s">
        <v>9</v>
      </c>
      <c r="B19" s="8" t="s">
        <v>3</v>
      </c>
      <c r="C19" s="7" t="s">
        <v>21</v>
      </c>
      <c r="D19" s="7" t="s">
        <v>12</v>
      </c>
      <c r="E19" s="7" t="s">
        <v>16</v>
      </c>
      <c r="F19" s="7" t="s">
        <v>29</v>
      </c>
      <c r="G19" s="41">
        <f>Convesion!B$25/('新车燃料经济性-ZJQ'!H19*Convesion!$C17)</f>
        <v>1.796023315213568E-3</v>
      </c>
      <c r="H19" s="41">
        <f>Convesion!C$25/('新车燃料经济性-ZJQ'!I19*Convesion!$C17)</f>
        <v>1.8420751950908388E-3</v>
      </c>
      <c r="I19" s="41">
        <f>Convesion!D$25/('新车燃料经济性-ZJQ'!J19*Convesion!$C17)</f>
        <v>1.890550858119545E-3</v>
      </c>
      <c r="J19" s="41">
        <f>Convesion!E$25/('新车燃料经济性-ZJQ'!K19*Convesion!$C17)</f>
        <v>1.941646827257911E-3</v>
      </c>
      <c r="K19" s="41">
        <f>Convesion!F$25/('新车燃料经济性-ZJQ'!L19*Convesion!$C17)</f>
        <v>1.9955814613484084E-3</v>
      </c>
      <c r="L19" s="41">
        <f>Convesion!G$25/('新车燃料经济性-ZJQ'!M19*Convesion!$C17)</f>
        <v>2.0525980745297917E-3</v>
      </c>
      <c r="M19" s="41">
        <f>Convesion!H$25/('新车燃料经济性-ZJQ'!N19*Convesion!$C17)</f>
        <v>2.0763275320388069E-3</v>
      </c>
      <c r="N19" s="41">
        <f>Convesion!I$25/('新车燃料经济性-ZJQ'!O19*Convesion!$C17)</f>
        <v>2.1006120645772723E-3</v>
      </c>
      <c r="O19" s="41">
        <f>Convesion!J$25/('新车燃料经济性-ZJQ'!P19*Convesion!$C17)</f>
        <v>2.1254713789509677E-3</v>
      </c>
      <c r="P19" s="41">
        <f>Convesion!K$25/('新车燃料经济性-ZJQ'!Q19*Convesion!$C17)</f>
        <v>2.1509261260042726E-3</v>
      </c>
      <c r="Q19" s="41">
        <f>Convesion!L$25/('新车燃料经济性-ZJQ'!R19*Convesion!$C17)</f>
        <v>2.176997957834628E-3</v>
      </c>
      <c r="R19" s="41">
        <f>Convesion!M$25/('新车燃料经济性-ZJQ'!S19*Convesion!$C17)</f>
        <v>2.2037095892191013E-3</v>
      </c>
      <c r="S19" s="41">
        <f>Convesion!N$25/('新车燃料经济性-ZJQ'!T19*Convesion!$C17)</f>
        <v>2.2310848636193387E-3</v>
      </c>
      <c r="T19" s="41">
        <f>Convesion!O$25/('新车燃料经济性-ZJQ'!U19*Convesion!$C17)</f>
        <v>2.2591488241680098E-3</v>
      </c>
      <c r="U19" s="41">
        <f>Convesion!P$25/('新车燃料经济性-ZJQ'!V19*Convesion!$C17)</f>
        <v>2.2879277900809776E-3</v>
      </c>
      <c r="V19" s="41">
        <f>Convesion!Q$25/('新车燃料经济性-ZJQ'!W19*Convesion!$C17)</f>
        <v>2.3174494389852488E-3</v>
      </c>
      <c r="W19" s="41">
        <f>Convesion!R$25/('新车燃料经济性-ZJQ'!X19*Convesion!$C17)</f>
        <v>2.3172953122601232E-3</v>
      </c>
      <c r="X19" s="41">
        <f>Convesion!S$25/('新车燃料经济性-ZJQ'!Y19*Convesion!$C17)</f>
        <v>2.3171412060346624E-3</v>
      </c>
      <c r="Y19" s="41">
        <f>Convesion!T$25/('新车燃料经济性-ZJQ'!Z19*Convesion!$C17)</f>
        <v>2.3169871203047756E-3</v>
      </c>
      <c r="Z19" s="41">
        <f>Convesion!U$25/('新车燃料经济性-ZJQ'!AA19*Convesion!$C17)</f>
        <v>2.3168330550663754E-3</v>
      </c>
      <c r="AA19" s="41">
        <f>Convesion!V$25/('新车燃料经济性-ZJQ'!AB19*Convesion!$C17)</f>
        <v>2.3166790103153734E-3</v>
      </c>
      <c r="AB19" s="41">
        <f>Convesion!W$25/('新车燃料经济性-ZJQ'!AC19*Convesion!$C17)</f>
        <v>2.3166790103153734E-3</v>
      </c>
      <c r="AC19" s="41">
        <f>Convesion!X$25/('新车燃料经济性-ZJQ'!AD19*Convesion!$C17)</f>
        <v>2.3166790103153734E-3</v>
      </c>
      <c r="AD19" s="41">
        <f>Convesion!Y$25/('新车燃料经济性-ZJQ'!AE19*Convesion!$C17)</f>
        <v>2.3166790103153734E-3</v>
      </c>
      <c r="AE19" s="41">
        <f>Convesion!Z$25/('新车燃料经济性-ZJQ'!AF19*Convesion!$C17)</f>
        <v>2.3166790103153734E-3</v>
      </c>
      <c r="AF19" s="41">
        <f>Convesion!AA$25/('新车燃料经济性-ZJQ'!AG19*Convesion!$C17)</f>
        <v>2.3166790103153734E-3</v>
      </c>
      <c r="AG19" s="41">
        <f>Convesion!AB$25/('新车燃料经济性-ZJQ'!AH19*Convesion!$C17)</f>
        <v>2.3166790103153734E-3</v>
      </c>
      <c r="AH19" s="41">
        <f>Convesion!AC$25/('新车燃料经济性-ZJQ'!AI19*Convesion!$C17)</f>
        <v>2.3166790103153734E-3</v>
      </c>
      <c r="AI19" s="41">
        <f>Convesion!AD$25/('新车燃料经济性-ZJQ'!AJ19*Convesion!$C17)</f>
        <v>2.3166790103153734E-3</v>
      </c>
      <c r="AJ19" s="41">
        <f>Convesion!AE$25/('新车燃料经济性-ZJQ'!AK19*Convesion!$C17)</f>
        <v>2.3166790103153734E-3</v>
      </c>
      <c r="AK19" s="41">
        <f>Convesion!AF$25/('新车燃料经济性-ZJQ'!AL19*Convesion!$C17)</f>
        <v>2.3166790103153734E-3</v>
      </c>
      <c r="AL19" s="41">
        <f>Convesion!AG$25/('新车燃料经济性-ZJQ'!AM19*Convesion!$C17)</f>
        <v>2.3166790103153734E-3</v>
      </c>
      <c r="AM19" s="41">
        <f>Convesion!AH$25/('新车燃料经济性-ZJQ'!AN19*Convesion!$C17)</f>
        <v>2.3166790103153734E-3</v>
      </c>
      <c r="AN19" s="41">
        <f>Convesion!AI$25/('新车燃料经济性-ZJQ'!AO19*Convesion!$C17)</f>
        <v>2.3166790103153734E-3</v>
      </c>
      <c r="AO19" s="41">
        <f>Convesion!AJ$25/('新车燃料经济性-ZJQ'!AP19*Convesion!$C17)</f>
        <v>2.3166790103153734E-3</v>
      </c>
      <c r="AP19" s="41">
        <f>Convesion!AK$25/('新车燃料经济性-ZJQ'!AQ19*Convesion!$C17)</f>
        <v>2.3166790103153734E-3</v>
      </c>
      <c r="AQ19" s="41">
        <f>Convesion!AL$25/('新车燃料经济性-ZJQ'!AR19*Convesion!$C17)</f>
        <v>2.3166790103153734E-3</v>
      </c>
      <c r="AR19" s="41">
        <f>Convesion!AM$25/('新车燃料经济性-ZJQ'!AS19*Convesion!$C17)</f>
        <v>2.3166790103153734E-3</v>
      </c>
      <c r="AS19" s="41">
        <f>Convesion!AN$25/('新车燃料经济性-ZJQ'!AT19*Convesion!$C17)</f>
        <v>2.3166790103153734E-3</v>
      </c>
      <c r="AT19" s="41">
        <f>Convesion!AO$25/('新车燃料经济性-ZJQ'!AU19*Convesion!$C17)</f>
        <v>2.3166790103153734E-3</v>
      </c>
      <c r="AU19" s="41">
        <f>Convesion!AP$25/('新车燃料经济性-ZJQ'!AV19*Convesion!$C17)</f>
        <v>2.3166790103153734E-3</v>
      </c>
    </row>
    <row r="20" spans="1:47">
      <c r="A20" s="7" t="s">
        <v>9</v>
      </c>
      <c r="B20" s="8" t="s">
        <v>4</v>
      </c>
      <c r="C20" s="7" t="s">
        <v>21</v>
      </c>
      <c r="D20" s="7" t="s">
        <v>12</v>
      </c>
      <c r="E20" s="7" t="s">
        <v>17</v>
      </c>
      <c r="F20" s="7" t="s">
        <v>29</v>
      </c>
      <c r="G20" s="41">
        <f>Convesion!B$25/('新车燃料经济性-ZJQ'!H20*Convesion!$C18)</f>
        <v>1.9852017948389375E-3</v>
      </c>
      <c r="H20" s="41">
        <f>Convesion!C$25/('新车燃料经济性-ZJQ'!I20*Convesion!$C18)</f>
        <v>2.0423886778178366E-3</v>
      </c>
      <c r="I20" s="41">
        <f>Convesion!D$25/('新车燃料经济性-ZJQ'!J20*Convesion!$C18)</f>
        <v>2.1029680030073485E-3</v>
      </c>
      <c r="J20" s="41">
        <f>Convesion!E$25/('新车燃料经济性-ZJQ'!K20*Convesion!$C18)</f>
        <v>2.1672508677280972E-3</v>
      </c>
      <c r="K20" s="41">
        <f>Convesion!F$25/('新车燃料经济性-ZJQ'!L20*Convesion!$C18)</f>
        <v>2.2355876068006044E-3</v>
      </c>
      <c r="L20" s="41">
        <f>Convesion!G$25/('新车燃料经济性-ZJQ'!M20*Convesion!$C18)</f>
        <v>2.3083741800452762E-3</v>
      </c>
      <c r="M20" s="41">
        <f>Convesion!H$25/('新车燃料经济性-ZJQ'!N20*Convesion!$C18)</f>
        <v>2.3410398524044071E-3</v>
      </c>
      <c r="N20" s="41">
        <f>Convesion!I$25/('新车燃料经济性-ZJQ'!O20*Convesion!$C18)</f>
        <v>2.3746432952618866E-3</v>
      </c>
      <c r="O20" s="41">
        <f>Convesion!J$25/('新车燃料经济性-ZJQ'!P20*Convesion!$C18)</f>
        <v>2.4092254791734675E-3</v>
      </c>
      <c r="P20" s="41">
        <f>Convesion!K$25/('新车燃料经济性-ZJQ'!Q20*Convesion!$C18)</f>
        <v>2.4448297965996759E-3</v>
      </c>
      <c r="Q20" s="41">
        <f>Convesion!L$25/('新车燃料经济性-ZJQ'!R20*Convesion!$C18)</f>
        <v>2.4815022435486717E-3</v>
      </c>
      <c r="R20" s="41">
        <f>Convesion!M$25/('新车燃料经济性-ZJQ'!S20*Convesion!$C18)</f>
        <v>2.5065679227764359E-3</v>
      </c>
      <c r="S20" s="41">
        <f>Convesion!N$25/('新车燃料经济性-ZJQ'!T20*Convesion!$C18)</f>
        <v>2.5321451464782366E-3</v>
      </c>
      <c r="T20" s="41">
        <f>Convesion!O$25/('新车燃料经济性-ZJQ'!U20*Convesion!$C18)</f>
        <v>2.5582497356171872E-3</v>
      </c>
      <c r="U20" s="41">
        <f>Convesion!P$25/('新车燃料经济性-ZJQ'!V20*Convesion!$C18)</f>
        <v>2.5848981703632001E-3</v>
      </c>
      <c r="V20" s="41">
        <f>Convesion!Q$25/('新车燃料经济性-ZJQ'!W20*Convesion!$C18)</f>
        <v>2.6121076247880757E-3</v>
      </c>
      <c r="W20" s="41">
        <f>Convesion!R$25/('新车燃料经济性-ZJQ'!X20*Convesion!$C18)</f>
        <v>2.6121076247880757E-3</v>
      </c>
      <c r="X20" s="41">
        <f>Convesion!S$25/('新车燃料经济性-ZJQ'!Y20*Convesion!$C18)</f>
        <v>2.6121076247880757E-3</v>
      </c>
      <c r="Y20" s="41">
        <f>Convesion!T$25/('新车燃料经济性-ZJQ'!Z20*Convesion!$C18)</f>
        <v>2.6121076247880757E-3</v>
      </c>
      <c r="Z20" s="41">
        <f>Convesion!U$25/('新车燃料经济性-ZJQ'!AA20*Convesion!$C18)</f>
        <v>2.6121076247880757E-3</v>
      </c>
      <c r="AA20" s="41">
        <f>Convesion!V$25/('新车燃料经济性-ZJQ'!AB20*Convesion!$C18)</f>
        <v>2.6121076247880757E-3</v>
      </c>
      <c r="AB20" s="41">
        <f>Convesion!W$25/('新车燃料经济性-ZJQ'!AC20*Convesion!$C18)</f>
        <v>2.6121076247880757E-3</v>
      </c>
      <c r="AC20" s="41">
        <f>Convesion!X$25/('新车燃料经济性-ZJQ'!AD20*Convesion!$C18)</f>
        <v>2.6121076247880757E-3</v>
      </c>
      <c r="AD20" s="41">
        <f>Convesion!Y$25/('新车燃料经济性-ZJQ'!AE20*Convesion!$C18)</f>
        <v>2.6121076247880757E-3</v>
      </c>
      <c r="AE20" s="41">
        <f>Convesion!Z$25/('新车燃料经济性-ZJQ'!AF20*Convesion!$C18)</f>
        <v>2.6121076247880757E-3</v>
      </c>
      <c r="AF20" s="41">
        <f>Convesion!AA$25/('新车燃料经济性-ZJQ'!AG20*Convesion!$C18)</f>
        <v>2.6121076247880757E-3</v>
      </c>
      <c r="AG20" s="41">
        <f>Convesion!AB$25/('新车燃料经济性-ZJQ'!AH20*Convesion!$C18)</f>
        <v>2.6121076247880757E-3</v>
      </c>
      <c r="AH20" s="41">
        <f>Convesion!AC$25/('新车燃料经济性-ZJQ'!AI20*Convesion!$C18)</f>
        <v>2.6121076247880757E-3</v>
      </c>
      <c r="AI20" s="41">
        <f>Convesion!AD$25/('新车燃料经济性-ZJQ'!AJ20*Convesion!$C18)</f>
        <v>2.6121076247880757E-3</v>
      </c>
      <c r="AJ20" s="41">
        <f>Convesion!AE$25/('新车燃料经济性-ZJQ'!AK20*Convesion!$C18)</f>
        <v>2.6121076247880757E-3</v>
      </c>
      <c r="AK20" s="41">
        <f>Convesion!AF$25/('新车燃料经济性-ZJQ'!AL20*Convesion!$C18)</f>
        <v>2.6121076247880757E-3</v>
      </c>
      <c r="AL20" s="41">
        <f>Convesion!AG$25/('新车燃料经济性-ZJQ'!AM20*Convesion!$C18)</f>
        <v>2.6121076247880757E-3</v>
      </c>
      <c r="AM20" s="41">
        <f>Convesion!AH$25/('新车燃料经济性-ZJQ'!AN20*Convesion!$C18)</f>
        <v>2.6121076247880757E-3</v>
      </c>
      <c r="AN20" s="41">
        <f>Convesion!AI$25/('新车燃料经济性-ZJQ'!AO20*Convesion!$C18)</f>
        <v>2.6121076247880757E-3</v>
      </c>
      <c r="AO20" s="41">
        <f>Convesion!AJ$25/('新车燃料经济性-ZJQ'!AP20*Convesion!$C18)</f>
        <v>2.6121076247880757E-3</v>
      </c>
      <c r="AP20" s="41">
        <f>Convesion!AK$25/('新车燃料经济性-ZJQ'!AQ20*Convesion!$C18)</f>
        <v>2.6121076247880757E-3</v>
      </c>
      <c r="AQ20" s="41">
        <f>Convesion!AL$25/('新车燃料经济性-ZJQ'!AR20*Convesion!$C18)</f>
        <v>2.6121076247880757E-3</v>
      </c>
      <c r="AR20" s="41">
        <f>Convesion!AM$25/('新车燃料经济性-ZJQ'!AS20*Convesion!$C18)</f>
        <v>2.6121076247880757E-3</v>
      </c>
      <c r="AS20" s="41">
        <f>Convesion!AN$25/('新车燃料经济性-ZJQ'!AT20*Convesion!$C18)</f>
        <v>2.6121076247880757E-3</v>
      </c>
      <c r="AT20" s="41">
        <f>Convesion!AO$25/('新车燃料经济性-ZJQ'!AU20*Convesion!$C18)</f>
        <v>2.6121076247880757E-3</v>
      </c>
      <c r="AU20" s="41">
        <f>Convesion!AP$25/('新车燃料经济性-ZJQ'!AV20*Convesion!$C18)</f>
        <v>2.6121076247880757E-3</v>
      </c>
    </row>
    <row r="21" spans="1:47">
      <c r="A21" s="7" t="s">
        <v>9</v>
      </c>
      <c r="B21" s="8" t="s">
        <v>5</v>
      </c>
      <c r="C21" s="7" t="s">
        <v>21</v>
      </c>
      <c r="D21" s="7" t="s">
        <v>12</v>
      </c>
      <c r="E21" s="7" t="s">
        <v>18</v>
      </c>
      <c r="F21" s="7" t="s">
        <v>29</v>
      </c>
      <c r="G21" s="41">
        <f>Convesion!B$25/('新车燃料经济性-ZJQ'!H21*Convesion!$C19)</f>
        <v>8.9891436780844668E-4</v>
      </c>
      <c r="H21" s="41">
        <f>Convesion!C$25/('新车燃料经济性-ZJQ'!I21*Convesion!$C19)</f>
        <v>8.9891436780844668E-4</v>
      </c>
      <c r="I21" s="41">
        <f>Convesion!D$25/('新车燃料经济性-ZJQ'!J21*Convesion!$C19)</f>
        <v>8.9891436780844668E-4</v>
      </c>
      <c r="J21" s="41">
        <f>Convesion!E$25/('新车燃料经济性-ZJQ'!K21*Convesion!$C19)</f>
        <v>8.9891436780844668E-4</v>
      </c>
      <c r="K21" s="41">
        <f>Convesion!F$25/('新车燃料经济性-ZJQ'!L21*Convesion!$C19)</f>
        <v>8.9891436780844668E-4</v>
      </c>
      <c r="L21" s="41">
        <f>Convesion!G$25/('新车燃料经济性-ZJQ'!M21*Convesion!$C19)</f>
        <v>8.9891436780844668E-4</v>
      </c>
      <c r="M21" s="41">
        <f>Convesion!H$25/('新车燃料经济性-ZJQ'!N21*Convesion!$C19)</f>
        <v>8.9891436780844668E-4</v>
      </c>
      <c r="N21" s="41">
        <f>Convesion!I$25/('新车燃料经济性-ZJQ'!O21*Convesion!$C19)</f>
        <v>8.9891436780844668E-4</v>
      </c>
      <c r="O21" s="41">
        <f>Convesion!J$25/('新车燃料经济性-ZJQ'!P21*Convesion!$C19)</f>
        <v>8.9891436780844668E-4</v>
      </c>
      <c r="P21" s="41">
        <f>Convesion!K$25/('新车燃料经济性-ZJQ'!Q21*Convesion!$C19)</f>
        <v>8.9891436780844668E-4</v>
      </c>
      <c r="Q21" s="41">
        <f>Convesion!L$25/('新车燃料经济性-ZJQ'!R21*Convesion!$C19)</f>
        <v>8.9891436780844668E-4</v>
      </c>
      <c r="R21" s="41">
        <f>Convesion!M$25/('新车燃料经济性-ZJQ'!S21*Convesion!$C19)</f>
        <v>8.9891436780844668E-4</v>
      </c>
      <c r="S21" s="41">
        <f>Convesion!N$25/('新车燃料经济性-ZJQ'!T21*Convesion!$C19)</f>
        <v>8.9891436780844668E-4</v>
      </c>
      <c r="T21" s="41">
        <f>Convesion!O$25/('新车燃料经济性-ZJQ'!U21*Convesion!$C19)</f>
        <v>8.9891436780844668E-4</v>
      </c>
      <c r="U21" s="41">
        <f>Convesion!P$25/('新车燃料经济性-ZJQ'!V21*Convesion!$C19)</f>
        <v>8.9891436780844668E-4</v>
      </c>
      <c r="V21" s="41">
        <f>Convesion!Q$25/('新车燃料经济性-ZJQ'!W21*Convesion!$C19)</f>
        <v>8.9891436780844668E-4</v>
      </c>
      <c r="W21" s="41">
        <f>Convesion!R$25/('新车燃料经济性-ZJQ'!X21*Convesion!$C19)</f>
        <v>8.9891436780844668E-4</v>
      </c>
      <c r="X21" s="41">
        <f>Convesion!S$25/('新车燃料经济性-ZJQ'!Y21*Convesion!$C19)</f>
        <v>8.9891436780844668E-4</v>
      </c>
      <c r="Y21" s="41">
        <f>Convesion!T$25/('新车燃料经济性-ZJQ'!Z21*Convesion!$C19)</f>
        <v>8.9891436780844668E-4</v>
      </c>
      <c r="Z21" s="41">
        <f>Convesion!U$25/('新车燃料经济性-ZJQ'!AA21*Convesion!$C19)</f>
        <v>8.9891436780844668E-4</v>
      </c>
      <c r="AA21" s="41">
        <f>Convesion!V$25/('新车燃料经济性-ZJQ'!AB21*Convesion!$C19)</f>
        <v>8.9891436780844668E-4</v>
      </c>
      <c r="AB21" s="41">
        <f>Convesion!W$25/('新车燃料经济性-ZJQ'!AC21*Convesion!$C19)</f>
        <v>8.9891436780844668E-4</v>
      </c>
      <c r="AC21" s="41">
        <f>Convesion!X$25/('新车燃料经济性-ZJQ'!AD21*Convesion!$C19)</f>
        <v>8.9891436780844668E-4</v>
      </c>
      <c r="AD21" s="41">
        <f>Convesion!Y$25/('新车燃料经济性-ZJQ'!AE21*Convesion!$C19)</f>
        <v>8.9891436780844668E-4</v>
      </c>
      <c r="AE21" s="41">
        <f>Convesion!Z$25/('新车燃料经济性-ZJQ'!AF21*Convesion!$C19)</f>
        <v>8.9891436780844668E-4</v>
      </c>
      <c r="AF21" s="41">
        <f>Convesion!AA$25/('新车燃料经济性-ZJQ'!AG21*Convesion!$C19)</f>
        <v>8.9891436780844668E-4</v>
      </c>
      <c r="AG21" s="41">
        <f>Convesion!AB$25/('新车燃料经济性-ZJQ'!AH21*Convesion!$C19)</f>
        <v>8.9891436780844668E-4</v>
      </c>
      <c r="AH21" s="41">
        <f>Convesion!AC$25/('新车燃料经济性-ZJQ'!AI21*Convesion!$C19)</f>
        <v>8.9891436780844668E-4</v>
      </c>
      <c r="AI21" s="41">
        <f>Convesion!AD$25/('新车燃料经济性-ZJQ'!AJ21*Convesion!$C19)</f>
        <v>8.9891436780844668E-4</v>
      </c>
      <c r="AJ21" s="41">
        <f>Convesion!AE$25/('新车燃料经济性-ZJQ'!AK21*Convesion!$C19)</f>
        <v>8.9891436780844668E-4</v>
      </c>
      <c r="AK21" s="41">
        <f>Convesion!AF$25/('新车燃料经济性-ZJQ'!AL21*Convesion!$C19)</f>
        <v>8.9891436780844668E-4</v>
      </c>
      <c r="AL21" s="41">
        <f>Convesion!AG$25/('新车燃料经济性-ZJQ'!AM21*Convesion!$C19)</f>
        <v>8.9891436780844668E-4</v>
      </c>
      <c r="AM21" s="41">
        <f>Convesion!AH$25/('新车燃料经济性-ZJQ'!AN21*Convesion!$C19)</f>
        <v>8.9891436780844668E-4</v>
      </c>
      <c r="AN21" s="41">
        <f>Convesion!AI$25/('新车燃料经济性-ZJQ'!AO21*Convesion!$C19)</f>
        <v>8.9891436780844668E-4</v>
      </c>
      <c r="AO21" s="41">
        <f>Convesion!AJ$25/('新车燃料经济性-ZJQ'!AP21*Convesion!$C19)</f>
        <v>8.9891436780844668E-4</v>
      </c>
      <c r="AP21" s="41">
        <f>Convesion!AK$25/('新车燃料经济性-ZJQ'!AQ21*Convesion!$C19)</f>
        <v>8.9891436780844668E-4</v>
      </c>
      <c r="AQ21" s="41">
        <f>Convesion!AL$25/('新车燃料经济性-ZJQ'!AR21*Convesion!$C19)</f>
        <v>8.9891436780844668E-4</v>
      </c>
      <c r="AR21" s="41">
        <f>Convesion!AM$25/('新车燃料经济性-ZJQ'!AS21*Convesion!$C19)</f>
        <v>8.9891436780844668E-4</v>
      </c>
      <c r="AS21" s="41">
        <f>Convesion!AN$25/('新车燃料经济性-ZJQ'!AT21*Convesion!$C19)</f>
        <v>8.9891436780844668E-4</v>
      </c>
      <c r="AT21" s="41">
        <f>Convesion!AO$25/('新车燃料经济性-ZJQ'!AU21*Convesion!$C19)</f>
        <v>8.9891436780844668E-4</v>
      </c>
      <c r="AU21" s="41">
        <f>Convesion!AP$25/('新车燃料经济性-ZJQ'!AV21*Convesion!$C19)</f>
        <v>8.9891436780844668E-4</v>
      </c>
    </row>
    <row r="22" spans="1:47">
      <c r="A22" s="7" t="s">
        <v>9</v>
      </c>
      <c r="B22" s="8" t="s">
        <v>6</v>
      </c>
      <c r="C22" s="7" t="s">
        <v>21</v>
      </c>
      <c r="D22" s="7" t="s">
        <v>12</v>
      </c>
      <c r="E22" s="7" t="s">
        <v>19</v>
      </c>
      <c r="F22" s="7" t="s">
        <v>29</v>
      </c>
      <c r="G22" s="41">
        <f>Convesion!B$25/('新车燃料经济性-ZJQ'!H22*Convesion!$C20)</f>
        <v>1.4651861068476647E-3</v>
      </c>
      <c r="H22" s="41">
        <f>Convesion!C$25/('新车燃料经济性-ZJQ'!I22*Convesion!$C20)</f>
        <v>1.490019769675591E-3</v>
      </c>
      <c r="I22" s="41">
        <f>Convesion!D$25/('新车燃料经济性-ZJQ'!J22*Convesion!$C20)</f>
        <v>1.5157097657044806E-3</v>
      </c>
      <c r="J22" s="41">
        <f>Convesion!E$25/('新车燃料经济性-ZJQ'!K22*Convesion!$C20)</f>
        <v>1.5423011651028045E-3</v>
      </c>
      <c r="K22" s="41">
        <f>Convesion!F$25/('新车燃料经济性-ZJQ'!L22*Convesion!$C20)</f>
        <v>1.5698422573367833E-3</v>
      </c>
      <c r="L22" s="41">
        <f>Convesion!G$25/('新车燃料经济性-ZJQ'!M22*Convesion!$C20)</f>
        <v>1.5983848438338162E-3</v>
      </c>
      <c r="M22" s="41">
        <f>Convesion!H$25/('新车燃料经济性-ZJQ'!N22*Convesion!$C20)</f>
        <v>1.5983848438338162E-3</v>
      </c>
      <c r="N22" s="41">
        <f>Convesion!I$25/('新车燃料经济性-ZJQ'!O22*Convesion!$C20)</f>
        <v>1.5983848438338162E-3</v>
      </c>
      <c r="O22" s="41">
        <f>Convesion!J$25/('新车燃料经济性-ZJQ'!P22*Convesion!$C20)</f>
        <v>1.5983848438338162E-3</v>
      </c>
      <c r="P22" s="41">
        <f>Convesion!K$25/('新车燃料经济性-ZJQ'!Q22*Convesion!$C20)</f>
        <v>1.5983848438338162E-3</v>
      </c>
      <c r="Q22" s="41">
        <f>Convesion!L$25/('新车燃料经济性-ZJQ'!R22*Convesion!$C20)</f>
        <v>1.5983848438338162E-3</v>
      </c>
      <c r="R22" s="41">
        <f>Convesion!M$25/('新车燃料经济性-ZJQ'!S22*Convesion!$C20)</f>
        <v>1.5983848438338162E-3</v>
      </c>
      <c r="S22" s="41">
        <f>Convesion!N$25/('新车燃料经济性-ZJQ'!T22*Convesion!$C20)</f>
        <v>1.5983848438338162E-3</v>
      </c>
      <c r="T22" s="41">
        <f>Convesion!O$25/('新车燃料经济性-ZJQ'!U22*Convesion!$C20)</f>
        <v>1.5983848438338162E-3</v>
      </c>
      <c r="U22" s="41">
        <f>Convesion!P$25/('新车燃料经济性-ZJQ'!V22*Convesion!$C20)</f>
        <v>1.5983848438338162E-3</v>
      </c>
      <c r="V22" s="41">
        <f>Convesion!Q$25/('新车燃料经济性-ZJQ'!W22*Convesion!$C20)</f>
        <v>1.5983848438338162E-3</v>
      </c>
      <c r="W22" s="41">
        <f>Convesion!R$25/('新车燃料经济性-ZJQ'!X22*Convesion!$C20)</f>
        <v>1.5983848438338162E-3</v>
      </c>
      <c r="X22" s="41">
        <f>Convesion!S$25/('新车燃料经济性-ZJQ'!Y22*Convesion!$C20)</f>
        <v>1.5983848438338162E-3</v>
      </c>
      <c r="Y22" s="41">
        <f>Convesion!T$25/('新车燃料经济性-ZJQ'!Z22*Convesion!$C20)</f>
        <v>1.5983848438338162E-3</v>
      </c>
      <c r="Z22" s="41">
        <f>Convesion!U$25/('新车燃料经济性-ZJQ'!AA22*Convesion!$C20)</f>
        <v>1.5983848438338162E-3</v>
      </c>
      <c r="AA22" s="41">
        <f>Convesion!V$25/('新车燃料经济性-ZJQ'!AB22*Convesion!$C20)</f>
        <v>1.5983848438338162E-3</v>
      </c>
      <c r="AB22" s="41">
        <f>Convesion!W$25/('新车燃料经济性-ZJQ'!AC22*Convesion!$C20)</f>
        <v>1.5983848438338162E-3</v>
      </c>
      <c r="AC22" s="41">
        <f>Convesion!X$25/('新车燃料经济性-ZJQ'!AD22*Convesion!$C20)</f>
        <v>1.5983848438338162E-3</v>
      </c>
      <c r="AD22" s="41">
        <f>Convesion!Y$25/('新车燃料经济性-ZJQ'!AE22*Convesion!$C20)</f>
        <v>1.5983848438338162E-3</v>
      </c>
      <c r="AE22" s="41">
        <f>Convesion!Z$25/('新车燃料经济性-ZJQ'!AF22*Convesion!$C20)</f>
        <v>1.5983848438338162E-3</v>
      </c>
      <c r="AF22" s="41">
        <f>Convesion!AA$25/('新车燃料经济性-ZJQ'!AG22*Convesion!$C20)</f>
        <v>1.5983848438338162E-3</v>
      </c>
      <c r="AG22" s="41">
        <f>Convesion!AB$25/('新车燃料经济性-ZJQ'!AH22*Convesion!$C20)</f>
        <v>1.5983848438338162E-3</v>
      </c>
      <c r="AH22" s="41">
        <f>Convesion!AC$25/('新车燃料经济性-ZJQ'!AI22*Convesion!$C20)</f>
        <v>1.5983848438338162E-3</v>
      </c>
      <c r="AI22" s="41">
        <f>Convesion!AD$25/('新车燃料经济性-ZJQ'!AJ22*Convesion!$C20)</f>
        <v>1.5983848438338162E-3</v>
      </c>
      <c r="AJ22" s="41">
        <f>Convesion!AE$25/('新车燃料经济性-ZJQ'!AK22*Convesion!$C20)</f>
        <v>1.5983848438338162E-3</v>
      </c>
      <c r="AK22" s="41">
        <f>Convesion!AF$25/('新车燃料经济性-ZJQ'!AL22*Convesion!$C20)</f>
        <v>1.5983848438338162E-3</v>
      </c>
      <c r="AL22" s="41">
        <f>Convesion!AG$25/('新车燃料经济性-ZJQ'!AM22*Convesion!$C20)</f>
        <v>1.5983848438338162E-3</v>
      </c>
      <c r="AM22" s="41">
        <f>Convesion!AH$25/('新车燃料经济性-ZJQ'!AN22*Convesion!$C20)</f>
        <v>1.5983848438338162E-3</v>
      </c>
      <c r="AN22" s="41">
        <f>Convesion!AI$25/('新车燃料经济性-ZJQ'!AO22*Convesion!$C20)</f>
        <v>1.5983848438338162E-3</v>
      </c>
      <c r="AO22" s="41">
        <f>Convesion!AJ$25/('新车燃料经济性-ZJQ'!AP22*Convesion!$C20)</f>
        <v>1.5983848438338162E-3</v>
      </c>
      <c r="AP22" s="41">
        <f>Convesion!AK$25/('新车燃料经济性-ZJQ'!AQ22*Convesion!$C20)</f>
        <v>1.5983848438338162E-3</v>
      </c>
      <c r="AQ22" s="41">
        <f>Convesion!AL$25/('新车燃料经济性-ZJQ'!AR22*Convesion!$C20)</f>
        <v>1.5983848438338162E-3</v>
      </c>
      <c r="AR22" s="41">
        <f>Convesion!AM$25/('新车燃料经济性-ZJQ'!AS22*Convesion!$C20)</f>
        <v>1.5983848438338162E-3</v>
      </c>
      <c r="AS22" s="41">
        <f>Convesion!AN$25/('新车燃料经济性-ZJQ'!AT22*Convesion!$C20)</f>
        <v>1.5983848438338162E-3</v>
      </c>
      <c r="AT22" s="41">
        <f>Convesion!AO$25/('新车燃料经济性-ZJQ'!AU22*Convesion!$C20)</f>
        <v>1.5983848438338162E-3</v>
      </c>
      <c r="AU22" s="41">
        <f>Convesion!AP$25/('新车燃料经济性-ZJQ'!AV22*Convesion!$C20)</f>
        <v>1.5983848438338162E-3</v>
      </c>
    </row>
    <row r="23" spans="1:47">
      <c r="A23" s="9" t="s">
        <v>10</v>
      </c>
      <c r="B23" s="10" t="s">
        <v>0</v>
      </c>
      <c r="C23" s="9" t="s">
        <v>21</v>
      </c>
      <c r="D23" s="10" t="s">
        <v>20</v>
      </c>
      <c r="E23" s="9" t="s">
        <v>13</v>
      </c>
      <c r="F23" s="9" t="s">
        <v>29</v>
      </c>
      <c r="G23" s="41">
        <f>Convesion!B$29/('新车燃料经济性-ZJQ'!H23*Convesion!$C14)</f>
        <v>1.4346126691532992E-3</v>
      </c>
      <c r="H23" s="41">
        <f>Convesion!C$29/('新车燃料经济性-ZJQ'!I23*Convesion!$C14)</f>
        <v>1.4554041571120428E-3</v>
      </c>
      <c r="I23" s="41">
        <f>Convesion!D$29/('新车燃料经济性-ZJQ'!J23*Convesion!$C14)</f>
        <v>1.4768071594225139E-3</v>
      </c>
      <c r="J23" s="41">
        <f>Convesion!E$29/('新车燃料经济性-ZJQ'!K23*Convesion!$C14)</f>
        <v>1.4988490573243428E-3</v>
      </c>
      <c r="K23" s="41">
        <f>Convesion!F$29/('新车燃料经济性-ZJQ'!L23*Convesion!$C14)</f>
        <v>1.5215588915262267E-3</v>
      </c>
      <c r="L23" s="41">
        <f>Convesion!G$29/('新车燃料经济性-ZJQ'!M23*Convesion!$C14)</f>
        <v>1.5449674898573992E-3</v>
      </c>
      <c r="M23" s="41">
        <f>Convesion!H$29/('新车燃料经济性-ZJQ'!N23*Convesion!$C14)</f>
        <v>1.569107606886421E-3</v>
      </c>
      <c r="N23" s="41">
        <f>Convesion!I$29/('新车燃料经济性-ZJQ'!O23*Convesion!$C14)</f>
        <v>1.5940140768369989E-3</v>
      </c>
      <c r="O23" s="41">
        <f>Convesion!J$29/('新车燃料经济性-ZJQ'!P23*Convesion!$C14)</f>
        <v>1.619723981302112E-3</v>
      </c>
      <c r="P23" s="41">
        <f>Convesion!K$29/('新车燃料经济性-ZJQ'!Q23*Convesion!$C14)</f>
        <v>1.6462768334546058E-3</v>
      </c>
      <c r="Q23" s="41">
        <f>Convesion!L$29/('新车燃料经济性-ZJQ'!R23*Convesion!$C14)</f>
        <v>1.6737147806788492E-3</v>
      </c>
      <c r="R23" s="41">
        <f>Convesion!M$29/('新车燃料经济性-ZJQ'!S23*Convesion!$C14)</f>
        <v>1.7020828278089992E-3</v>
      </c>
      <c r="S23" s="41">
        <f>Convesion!N$29/('新车燃料经济性-ZJQ'!T23*Convesion!$C14)</f>
        <v>1.7314290834608784E-3</v>
      </c>
      <c r="T23" s="41">
        <f>Convesion!O$29/('新车燃料经济性-ZJQ'!U23*Convesion!$C14)</f>
        <v>1.7618050322935257E-3</v>
      </c>
      <c r="U23" s="41">
        <f>Convesion!P$29/('新车燃料经济性-ZJQ'!V23*Convesion!$C14)</f>
        <v>1.7932658364416243E-3</v>
      </c>
      <c r="V23" s="41">
        <f>Convesion!Q$29/('新车燃料经济性-ZJQ'!W23*Convesion!$C14)</f>
        <v>1.8258706698314718E-3</v>
      </c>
      <c r="W23" s="41">
        <f>Convesion!R$29/('新车燃料经济性-ZJQ'!X23*Convesion!$C14)</f>
        <v>1.8258808845497069E-3</v>
      </c>
      <c r="X23" s="41">
        <f>Convesion!S$29/('新车燃料经济性-ZJQ'!Y23*Convesion!$C14)</f>
        <v>1.8258910993822343E-3</v>
      </c>
      <c r="Y23" s="41">
        <f>Convesion!T$29/('新车燃料经济性-ZJQ'!Z23*Convesion!$C14)</f>
        <v>1.8259013143290552E-3</v>
      </c>
      <c r="Z23" s="41">
        <f>Convesion!U$29/('新车燃料经济性-ZJQ'!AA23*Convesion!$C14)</f>
        <v>1.8259115293901716E-3</v>
      </c>
      <c r="AA23" s="41">
        <f>Convesion!V$29/('新车燃料经济性-ZJQ'!AB23*Convesion!$C14)</f>
        <v>1.8259217445655855E-3</v>
      </c>
      <c r="AB23" s="41">
        <f>Convesion!W$29/('新车燃料经济性-ZJQ'!AC23*Convesion!$C14)</f>
        <v>1.8259217445655855E-3</v>
      </c>
      <c r="AC23" s="41">
        <f>Convesion!X$29/('新车燃料经济性-ZJQ'!AD23*Convesion!$C14)</f>
        <v>1.8259217445655855E-3</v>
      </c>
      <c r="AD23" s="41">
        <f>Convesion!Y$29/('新车燃料经济性-ZJQ'!AE23*Convesion!$C14)</f>
        <v>1.8259217445655855E-3</v>
      </c>
      <c r="AE23" s="41">
        <f>Convesion!Z$29/('新车燃料经济性-ZJQ'!AF23*Convesion!$C14)</f>
        <v>1.8259217445655855E-3</v>
      </c>
      <c r="AF23" s="41">
        <f>Convesion!AA$29/('新车燃料经济性-ZJQ'!AG23*Convesion!$C14)</f>
        <v>1.8259217445655855E-3</v>
      </c>
      <c r="AG23" s="41">
        <f>Convesion!AB$29/('新车燃料经济性-ZJQ'!AH23*Convesion!$C14)</f>
        <v>1.8259217445655855E-3</v>
      </c>
      <c r="AH23" s="41">
        <f>Convesion!AC$29/('新车燃料经济性-ZJQ'!AI23*Convesion!$C14)</f>
        <v>1.8259217445655855E-3</v>
      </c>
      <c r="AI23" s="41">
        <f>Convesion!AD$29/('新车燃料经济性-ZJQ'!AJ23*Convesion!$C14)</f>
        <v>1.8259217445655855E-3</v>
      </c>
      <c r="AJ23" s="41">
        <f>Convesion!AE$29/('新车燃料经济性-ZJQ'!AK23*Convesion!$C14)</f>
        <v>1.8259217445655855E-3</v>
      </c>
      <c r="AK23" s="41">
        <f>Convesion!AF$29/('新车燃料经济性-ZJQ'!AL23*Convesion!$C14)</f>
        <v>1.8259217445655855E-3</v>
      </c>
      <c r="AL23" s="41">
        <f>Convesion!AG$29/('新车燃料经济性-ZJQ'!AM23*Convesion!$C14)</f>
        <v>1.8259217445655855E-3</v>
      </c>
      <c r="AM23" s="41">
        <f>Convesion!AH$29/('新车燃料经济性-ZJQ'!AN23*Convesion!$C14)</f>
        <v>1.8259217445655855E-3</v>
      </c>
      <c r="AN23" s="41">
        <f>Convesion!AI$29/('新车燃料经济性-ZJQ'!AO23*Convesion!$C14)</f>
        <v>1.8259217445655855E-3</v>
      </c>
      <c r="AO23" s="41">
        <f>Convesion!AJ$29/('新车燃料经济性-ZJQ'!AP23*Convesion!$C14)</f>
        <v>1.8259217445655855E-3</v>
      </c>
      <c r="AP23" s="41">
        <f>Convesion!AK$29/('新车燃料经济性-ZJQ'!AQ23*Convesion!$C14)</f>
        <v>1.8259217445655855E-3</v>
      </c>
      <c r="AQ23" s="41">
        <f>Convesion!AL$29/('新车燃料经济性-ZJQ'!AR23*Convesion!$C14)</f>
        <v>1.8259217445655855E-3</v>
      </c>
      <c r="AR23" s="41">
        <f>Convesion!AM$29/('新车燃料经济性-ZJQ'!AS23*Convesion!$C14)</f>
        <v>1.8259217445655855E-3</v>
      </c>
      <c r="AS23" s="41">
        <f>Convesion!AN$29/('新车燃料经济性-ZJQ'!AT23*Convesion!$C14)</f>
        <v>1.8259217445655855E-3</v>
      </c>
      <c r="AT23" s="41">
        <f>Convesion!AO$29/('新车燃料经济性-ZJQ'!AU23*Convesion!$C14)</f>
        <v>1.8259217445655855E-3</v>
      </c>
      <c r="AU23" s="41">
        <f>Convesion!AP$29/('新车燃料经济性-ZJQ'!AV23*Convesion!$C14)</f>
        <v>1.8259217445655855E-3</v>
      </c>
    </row>
    <row r="24" spans="1:47">
      <c r="A24" s="9" t="s">
        <v>10</v>
      </c>
      <c r="B24" s="10" t="s">
        <v>1</v>
      </c>
      <c r="C24" s="9" t="s">
        <v>21</v>
      </c>
      <c r="D24" s="10" t="s">
        <v>20</v>
      </c>
      <c r="E24" s="9" t="s">
        <v>14</v>
      </c>
      <c r="F24" s="9" t="s">
        <v>29</v>
      </c>
      <c r="G24" s="41">
        <f>Convesion!B$29/('新车燃料经济性-ZJQ'!H24*Convesion!$C15)</f>
        <v>8.0039750270294112E-4</v>
      </c>
      <c r="H24" s="41">
        <f>Convesion!C$29/('新车燃料经济性-ZJQ'!I24*Convesion!$C15)</f>
        <v>8.0040627023008574E-4</v>
      </c>
      <c r="I24" s="41">
        <f>Convesion!D$29/('新车燃料经济性-ZJQ'!J24*Convesion!$C15)</f>
        <v>8.0041503794931086E-4</v>
      </c>
      <c r="J24" s="41">
        <f>Convesion!E$29/('新车燃料经济性-ZJQ'!K24*Convesion!$C15)</f>
        <v>8.0042380586062278E-4</v>
      </c>
      <c r="K24" s="41">
        <f>Convesion!F$29/('新车燃料经济性-ZJQ'!L24*Convesion!$C15)</f>
        <v>8.004325739640279E-4</v>
      </c>
      <c r="L24" s="41">
        <f>Convesion!G$29/('新车燃料经济性-ZJQ'!M24*Convesion!$C15)</f>
        <v>8.0044134225953261E-4</v>
      </c>
      <c r="M24" s="41">
        <f>Convesion!H$29/('新车燃料经济性-ZJQ'!N24*Convesion!$C15)</f>
        <v>8.0044134225953261E-4</v>
      </c>
      <c r="N24" s="41">
        <f>Convesion!I$29/('新车燃料经济性-ZJQ'!O24*Convesion!$C15)</f>
        <v>8.0044134225953261E-4</v>
      </c>
      <c r="O24" s="41">
        <f>Convesion!J$29/('新车燃料经济性-ZJQ'!P24*Convesion!$C15)</f>
        <v>8.0044134225953261E-4</v>
      </c>
      <c r="P24" s="41">
        <f>Convesion!K$29/('新车燃料经济性-ZJQ'!Q24*Convesion!$C15)</f>
        <v>8.0044134225953261E-4</v>
      </c>
      <c r="Q24" s="41">
        <f>Convesion!L$29/('新车燃料经济性-ZJQ'!R24*Convesion!$C15)</f>
        <v>8.0044134225953261E-4</v>
      </c>
      <c r="R24" s="41">
        <f>Convesion!M$29/('新车燃料经济性-ZJQ'!S24*Convesion!$C15)</f>
        <v>8.0044134225953261E-4</v>
      </c>
      <c r="S24" s="41">
        <f>Convesion!N$29/('新车燃料经济性-ZJQ'!T24*Convesion!$C15)</f>
        <v>8.0044134225953261E-4</v>
      </c>
      <c r="T24" s="41">
        <f>Convesion!O$29/('新车燃料经济性-ZJQ'!U24*Convesion!$C15)</f>
        <v>8.0044134225953261E-4</v>
      </c>
      <c r="U24" s="41">
        <f>Convesion!P$29/('新车燃料经济性-ZJQ'!V24*Convesion!$C15)</f>
        <v>8.0044134225953261E-4</v>
      </c>
      <c r="V24" s="41">
        <f>Convesion!Q$29/('新车燃料经济性-ZJQ'!W24*Convesion!$C15)</f>
        <v>8.0044134225953261E-4</v>
      </c>
      <c r="W24" s="41">
        <f>Convesion!R$29/('新车燃料经济性-ZJQ'!X24*Convesion!$C15)</f>
        <v>8.0044134225953261E-4</v>
      </c>
      <c r="X24" s="41">
        <f>Convesion!S$29/('新车燃料经济性-ZJQ'!Y24*Convesion!$C15)</f>
        <v>8.0044134225953261E-4</v>
      </c>
      <c r="Y24" s="41">
        <f>Convesion!T$29/('新车燃料经济性-ZJQ'!Z24*Convesion!$C15)</f>
        <v>8.0044134225953261E-4</v>
      </c>
      <c r="Z24" s="41">
        <f>Convesion!U$29/('新车燃料经济性-ZJQ'!AA24*Convesion!$C15)</f>
        <v>8.0044134225953261E-4</v>
      </c>
      <c r="AA24" s="41">
        <f>Convesion!V$29/('新车燃料经济性-ZJQ'!AB24*Convesion!$C15)</f>
        <v>8.0044134225953261E-4</v>
      </c>
      <c r="AB24" s="41">
        <f>Convesion!W$29/('新车燃料经济性-ZJQ'!AC24*Convesion!$C15)</f>
        <v>8.0044134225953261E-4</v>
      </c>
      <c r="AC24" s="41">
        <f>Convesion!X$29/('新车燃料经济性-ZJQ'!AD24*Convesion!$C15)</f>
        <v>8.0044134225953261E-4</v>
      </c>
      <c r="AD24" s="41">
        <f>Convesion!Y$29/('新车燃料经济性-ZJQ'!AE24*Convesion!$C15)</f>
        <v>8.0044134225953261E-4</v>
      </c>
      <c r="AE24" s="41">
        <f>Convesion!Z$29/('新车燃料经济性-ZJQ'!AF24*Convesion!$C15)</f>
        <v>8.0044134225953261E-4</v>
      </c>
      <c r="AF24" s="41">
        <f>Convesion!AA$29/('新车燃料经济性-ZJQ'!AG24*Convesion!$C15)</f>
        <v>8.0044134225953261E-4</v>
      </c>
      <c r="AG24" s="41">
        <f>Convesion!AB$29/('新车燃料经济性-ZJQ'!AH24*Convesion!$C15)</f>
        <v>8.0044134225953261E-4</v>
      </c>
      <c r="AH24" s="41">
        <f>Convesion!AC$29/('新车燃料经济性-ZJQ'!AI24*Convesion!$C15)</f>
        <v>8.0044134225953261E-4</v>
      </c>
      <c r="AI24" s="41">
        <f>Convesion!AD$29/('新车燃料经济性-ZJQ'!AJ24*Convesion!$C15)</f>
        <v>8.0044134225953261E-4</v>
      </c>
      <c r="AJ24" s="41">
        <f>Convesion!AE$29/('新车燃料经济性-ZJQ'!AK24*Convesion!$C15)</f>
        <v>8.0044134225953261E-4</v>
      </c>
      <c r="AK24" s="41">
        <f>Convesion!AF$29/('新车燃料经济性-ZJQ'!AL24*Convesion!$C15)</f>
        <v>8.0044134225953261E-4</v>
      </c>
      <c r="AL24" s="41">
        <f>Convesion!AG$29/('新车燃料经济性-ZJQ'!AM24*Convesion!$C15)</f>
        <v>8.0044134225953261E-4</v>
      </c>
      <c r="AM24" s="41">
        <f>Convesion!AH$29/('新车燃料经济性-ZJQ'!AN24*Convesion!$C15)</f>
        <v>8.0044134225953261E-4</v>
      </c>
      <c r="AN24" s="41">
        <f>Convesion!AI$29/('新车燃料经济性-ZJQ'!AO24*Convesion!$C15)</f>
        <v>8.0044134225953261E-4</v>
      </c>
      <c r="AO24" s="41">
        <f>Convesion!AJ$29/('新车燃料经济性-ZJQ'!AP24*Convesion!$C15)</f>
        <v>8.0044134225953261E-4</v>
      </c>
      <c r="AP24" s="41">
        <f>Convesion!AK$29/('新车燃料经济性-ZJQ'!AQ24*Convesion!$C15)</f>
        <v>8.0044134225953261E-4</v>
      </c>
      <c r="AQ24" s="41">
        <f>Convesion!AL$29/('新车燃料经济性-ZJQ'!AR24*Convesion!$C15)</f>
        <v>8.0044134225953261E-4</v>
      </c>
      <c r="AR24" s="41">
        <f>Convesion!AM$29/('新车燃料经济性-ZJQ'!AS24*Convesion!$C15)</f>
        <v>8.0044134225953261E-4</v>
      </c>
      <c r="AS24" s="41">
        <f>Convesion!AN$29/('新车燃料经济性-ZJQ'!AT24*Convesion!$C15)</f>
        <v>8.0044134225953261E-4</v>
      </c>
      <c r="AT24" s="41">
        <f>Convesion!AO$29/('新车燃料经济性-ZJQ'!AU24*Convesion!$C15)</f>
        <v>8.0044134225953261E-4</v>
      </c>
      <c r="AU24" s="41">
        <f>Convesion!AP$29/('新车燃料经济性-ZJQ'!AV24*Convesion!$C15)</f>
        <v>8.0044134225953261E-4</v>
      </c>
    </row>
    <row r="25" spans="1:47">
      <c r="A25" s="9" t="s">
        <v>10</v>
      </c>
      <c r="B25" s="10" t="s">
        <v>2</v>
      </c>
      <c r="C25" s="9" t="s">
        <v>21</v>
      </c>
      <c r="D25" s="10" t="s">
        <v>20</v>
      </c>
      <c r="E25" s="9" t="s">
        <v>15</v>
      </c>
      <c r="F25" s="9" t="s">
        <v>29</v>
      </c>
      <c r="G25" s="41">
        <f>Convesion!B$29/('新车燃料经济性-ZJQ'!H25*Convesion!$C16)</f>
        <v>6.0942278215302896E-4</v>
      </c>
      <c r="H25" s="41">
        <f>Convesion!C$29/('新车燃料经济性-ZJQ'!I25*Convesion!$C16)</f>
        <v>6.205934645142861E-4</v>
      </c>
      <c r="I25" s="41">
        <f>Convesion!D$29/('新车燃料经济性-ZJQ'!J25*Convesion!$C16)</f>
        <v>6.3218130928737446E-4</v>
      </c>
      <c r="J25" s="41">
        <f>Convesion!E$29/('新车燃料经济性-ZJQ'!K25*Convesion!$C16)</f>
        <v>6.4421012912582341E-4</v>
      </c>
      <c r="K25" s="41">
        <f>Convesion!F$29/('新车燃料经济性-ZJQ'!L25*Convesion!$C16)</f>
        <v>6.5670558421662619E-4</v>
      </c>
      <c r="L25" s="41">
        <f>Convesion!G$29/('新车燃料经济性-ZJQ'!M25*Convesion!$C16)</f>
        <v>6.6969536500332855E-4</v>
      </c>
      <c r="M25" s="41">
        <f>Convesion!H$29/('新车燃料经济性-ZJQ'!N25*Convesion!$C16)</f>
        <v>6.7488680194133883E-4</v>
      </c>
      <c r="N25" s="41">
        <f>Convesion!I$29/('新车燃料经济性-ZJQ'!O25*Convesion!$C16)</f>
        <v>6.8015935508150549E-4</v>
      </c>
      <c r="O25" s="41">
        <f>Convesion!J$29/('新车燃料经济性-ZJQ'!P25*Convesion!$C16)</f>
        <v>6.8551494055458823E-4</v>
      </c>
      <c r="P25" s="41">
        <f>Convesion!K$29/('新车燃料经济性-ZJQ'!Q25*Convesion!$C16)</f>
        <v>6.9095553532089442E-4</v>
      </c>
      <c r="Q25" s="41">
        <f>Convesion!L$29/('新车燃料经济性-ZJQ'!R25*Convesion!$C16)</f>
        <v>6.9648317960346168E-4</v>
      </c>
      <c r="R25" s="41">
        <f>Convesion!M$29/('新车燃料经济性-ZJQ'!S25*Convesion!$C16)</f>
        <v>7.045350082693977E-4</v>
      </c>
      <c r="S25" s="41">
        <f>Convesion!N$29/('新车燃料经济性-ZJQ'!T25*Convesion!$C16)</f>
        <v>7.1277518380471225E-4</v>
      </c>
      <c r="T25" s="41">
        <f>Convesion!O$29/('新车燃料经济性-ZJQ'!U25*Convesion!$C16)</f>
        <v>7.2121039308050772E-4</v>
      </c>
      <c r="U25" s="41">
        <f>Convesion!P$29/('新车燃料经济性-ZJQ'!V25*Convesion!$C16)</f>
        <v>7.298476432970409E-4</v>
      </c>
      <c r="V25" s="41">
        <f>Convesion!Q$29/('新车燃料经济性-ZJQ'!W25*Convesion!$C16)</f>
        <v>7.3869428139761097E-4</v>
      </c>
      <c r="W25" s="41">
        <f>Convesion!R$29/('新车燃料经济性-ZJQ'!X25*Convesion!$C16)</f>
        <v>7.3869428139761097E-4</v>
      </c>
      <c r="X25" s="41">
        <f>Convesion!S$29/('新车燃料经济性-ZJQ'!Y25*Convesion!$C16)</f>
        <v>7.3869428139761097E-4</v>
      </c>
      <c r="Y25" s="41">
        <f>Convesion!T$29/('新车燃料经济性-ZJQ'!Z25*Convesion!$C16)</f>
        <v>7.3869428139761097E-4</v>
      </c>
      <c r="Z25" s="41">
        <f>Convesion!U$29/('新车燃料经济性-ZJQ'!AA25*Convesion!$C16)</f>
        <v>7.3869428139761097E-4</v>
      </c>
      <c r="AA25" s="41">
        <f>Convesion!V$29/('新车燃料经济性-ZJQ'!AB25*Convesion!$C16)</f>
        <v>7.3869428139761097E-4</v>
      </c>
      <c r="AB25" s="41">
        <f>Convesion!W$29/('新车燃料经济性-ZJQ'!AC25*Convesion!$C16)</f>
        <v>7.3869428139761097E-4</v>
      </c>
      <c r="AC25" s="41">
        <f>Convesion!X$29/('新车燃料经济性-ZJQ'!AD25*Convesion!$C16)</f>
        <v>7.3869428139761097E-4</v>
      </c>
      <c r="AD25" s="41">
        <f>Convesion!Y$29/('新车燃料经济性-ZJQ'!AE25*Convesion!$C16)</f>
        <v>7.3869428139761097E-4</v>
      </c>
      <c r="AE25" s="41">
        <f>Convesion!Z$29/('新车燃料经济性-ZJQ'!AF25*Convesion!$C16)</f>
        <v>7.3869428139761097E-4</v>
      </c>
      <c r="AF25" s="41">
        <f>Convesion!AA$29/('新车燃料经济性-ZJQ'!AG25*Convesion!$C16)</f>
        <v>7.3869428139761097E-4</v>
      </c>
      <c r="AG25" s="41">
        <f>Convesion!AB$29/('新车燃料经济性-ZJQ'!AH25*Convesion!$C16)</f>
        <v>7.3869428139761097E-4</v>
      </c>
      <c r="AH25" s="41">
        <f>Convesion!AC$29/('新车燃料经济性-ZJQ'!AI25*Convesion!$C16)</f>
        <v>7.3869428139761097E-4</v>
      </c>
      <c r="AI25" s="41">
        <f>Convesion!AD$29/('新车燃料经济性-ZJQ'!AJ25*Convesion!$C16)</f>
        <v>7.3869428139761097E-4</v>
      </c>
      <c r="AJ25" s="41">
        <f>Convesion!AE$29/('新车燃料经济性-ZJQ'!AK25*Convesion!$C16)</f>
        <v>7.3869428139761097E-4</v>
      </c>
      <c r="AK25" s="41">
        <f>Convesion!AF$29/('新车燃料经济性-ZJQ'!AL25*Convesion!$C16)</f>
        <v>7.3869428139761097E-4</v>
      </c>
      <c r="AL25" s="41">
        <f>Convesion!AG$29/('新车燃料经济性-ZJQ'!AM25*Convesion!$C16)</f>
        <v>7.3869428139761097E-4</v>
      </c>
      <c r="AM25" s="41">
        <f>Convesion!AH$29/('新车燃料经济性-ZJQ'!AN25*Convesion!$C16)</f>
        <v>7.3869428139761097E-4</v>
      </c>
      <c r="AN25" s="41">
        <f>Convesion!AI$29/('新车燃料经济性-ZJQ'!AO25*Convesion!$C16)</f>
        <v>7.3869428139761097E-4</v>
      </c>
      <c r="AO25" s="41">
        <f>Convesion!AJ$29/('新车燃料经济性-ZJQ'!AP25*Convesion!$C16)</f>
        <v>7.3869428139761097E-4</v>
      </c>
      <c r="AP25" s="41">
        <f>Convesion!AK$29/('新车燃料经济性-ZJQ'!AQ25*Convesion!$C16)</f>
        <v>7.3869428139761097E-4</v>
      </c>
      <c r="AQ25" s="41">
        <f>Convesion!AL$29/('新车燃料经济性-ZJQ'!AR25*Convesion!$C16)</f>
        <v>7.3869428139761097E-4</v>
      </c>
      <c r="AR25" s="41">
        <f>Convesion!AM$29/('新车燃料经济性-ZJQ'!AS25*Convesion!$C16)</f>
        <v>7.3869428139761097E-4</v>
      </c>
      <c r="AS25" s="41">
        <f>Convesion!AN$29/('新车燃料经济性-ZJQ'!AT25*Convesion!$C16)</f>
        <v>7.3869428139761097E-4</v>
      </c>
      <c r="AT25" s="41">
        <f>Convesion!AO$29/('新车燃料经济性-ZJQ'!AU25*Convesion!$C16)</f>
        <v>7.3869428139761097E-4</v>
      </c>
      <c r="AU25" s="41">
        <f>Convesion!AP$29/('新车燃料经济性-ZJQ'!AV25*Convesion!$C16)</f>
        <v>7.3869428139761097E-4</v>
      </c>
    </row>
    <row r="26" spans="1:47">
      <c r="A26" s="9" t="s">
        <v>10</v>
      </c>
      <c r="B26" s="10" t="s">
        <v>3</v>
      </c>
      <c r="C26" s="9" t="s">
        <v>21</v>
      </c>
      <c r="D26" s="10" t="s">
        <v>20</v>
      </c>
      <c r="E26" s="9" t="s">
        <v>16</v>
      </c>
      <c r="F26" s="9" t="s">
        <v>29</v>
      </c>
      <c r="G26" s="41">
        <f>Convesion!B$29/('新车燃料经济性-ZJQ'!H26*Convesion!$C17)</f>
        <v>6.417693571881271E-4</v>
      </c>
      <c r="H26" s="41">
        <f>Convesion!C$29/('新车燃料经济性-ZJQ'!I26*Convesion!$C17)</f>
        <v>6.5353295029340849E-4</v>
      </c>
      <c r="I26" s="41">
        <f>Convesion!D$29/('新车燃料经济性-ZJQ'!J26*Convesion!$C17)</f>
        <v>6.6573584770552598E-4</v>
      </c>
      <c r="J26" s="41">
        <f>Convesion!E$29/('新车燃料经济性-ZJQ'!K26*Convesion!$C17)</f>
        <v>6.7840312599167765E-4</v>
      </c>
      <c r="K26" s="41">
        <f>Convesion!F$29/('新车燃料经济性-ZJQ'!L26*Convesion!$C17)</f>
        <v>6.915618073147921E-4</v>
      </c>
      <c r="L26" s="41">
        <f>Convesion!G$29/('新车燃料经济性-ZJQ'!M26*Convesion!$C17)</f>
        <v>7.0524105185508469E-4</v>
      </c>
      <c r="M26" s="41">
        <f>Convesion!H$29/('新车燃料经济性-ZJQ'!N26*Convesion!$C17)</f>
        <v>7.1070803675318611E-4</v>
      </c>
      <c r="N26" s="41">
        <f>Convesion!I$29/('新车燃料经济性-ZJQ'!O26*Convesion!$C17)</f>
        <v>7.1626044329032039E-4</v>
      </c>
      <c r="O26" s="41">
        <f>Convesion!J$29/('新车燃料经济性-ZJQ'!P26*Convesion!$C17)</f>
        <v>7.2190028930048042E-4</v>
      </c>
      <c r="P26" s="41">
        <f>Convesion!K$29/('新车燃料经济性-ZJQ'!Q26*Convesion!$C17)</f>
        <v>7.2762965667588092E-4</v>
      </c>
      <c r="Q26" s="41">
        <f>Convesion!L$29/('新车燃料经济性-ZJQ'!R26*Convesion!$C17)</f>
        <v>7.3345069392928802E-4</v>
      </c>
      <c r="R26" s="41">
        <f>Convesion!M$29/('新车燃料经济性-ZJQ'!S26*Convesion!$C17)</f>
        <v>7.4192989270303704E-4</v>
      </c>
      <c r="S26" s="41">
        <f>Convesion!N$29/('新车燃料经济性-ZJQ'!T26*Convesion!$C17)</f>
        <v>7.5060743530775092E-4</v>
      </c>
      <c r="T26" s="41">
        <f>Convesion!O$29/('新车燃料经济性-ZJQ'!U26*Convesion!$C17)</f>
        <v>7.594903635362452E-4</v>
      </c>
      <c r="U26" s="41">
        <f>Convesion!P$29/('新车燃料经济性-ZJQ'!V26*Convesion!$C17)</f>
        <v>7.6858605651272715E-4</v>
      </c>
      <c r="V26" s="41">
        <f>Convesion!Q$29/('新车燃料经济性-ZJQ'!W26*Convesion!$C17)</f>
        <v>7.779022511371237E-4</v>
      </c>
      <c r="W26" s="41">
        <f>Convesion!R$29/('新车燃料经济性-ZJQ'!X26*Convesion!$C17)</f>
        <v>7.779022511371237E-4</v>
      </c>
      <c r="X26" s="41">
        <f>Convesion!S$29/('新车燃料经济性-ZJQ'!Y26*Convesion!$C17)</f>
        <v>7.779022511371237E-4</v>
      </c>
      <c r="Y26" s="41">
        <f>Convesion!T$29/('新车燃料经济性-ZJQ'!Z26*Convesion!$C17)</f>
        <v>7.779022511371237E-4</v>
      </c>
      <c r="Z26" s="41">
        <f>Convesion!U$29/('新车燃料经济性-ZJQ'!AA26*Convesion!$C17)</f>
        <v>7.779022511371237E-4</v>
      </c>
      <c r="AA26" s="41">
        <f>Convesion!V$29/('新车燃料经济性-ZJQ'!AB26*Convesion!$C17)</f>
        <v>7.779022511371237E-4</v>
      </c>
      <c r="AB26" s="41">
        <f>Convesion!W$29/('新车燃料经济性-ZJQ'!AC26*Convesion!$C17)</f>
        <v>7.779022511371237E-4</v>
      </c>
      <c r="AC26" s="41">
        <f>Convesion!X$29/('新车燃料经济性-ZJQ'!AD26*Convesion!$C17)</f>
        <v>7.779022511371237E-4</v>
      </c>
      <c r="AD26" s="41">
        <f>Convesion!Y$29/('新车燃料经济性-ZJQ'!AE26*Convesion!$C17)</f>
        <v>7.779022511371237E-4</v>
      </c>
      <c r="AE26" s="41">
        <f>Convesion!Z$29/('新车燃料经济性-ZJQ'!AF26*Convesion!$C17)</f>
        <v>7.779022511371237E-4</v>
      </c>
      <c r="AF26" s="41">
        <f>Convesion!AA$29/('新车燃料经济性-ZJQ'!AG26*Convesion!$C17)</f>
        <v>7.779022511371237E-4</v>
      </c>
      <c r="AG26" s="41">
        <f>Convesion!AB$29/('新车燃料经济性-ZJQ'!AH26*Convesion!$C17)</f>
        <v>7.779022511371237E-4</v>
      </c>
      <c r="AH26" s="41">
        <f>Convesion!AC$29/('新车燃料经济性-ZJQ'!AI26*Convesion!$C17)</f>
        <v>7.779022511371237E-4</v>
      </c>
      <c r="AI26" s="41">
        <f>Convesion!AD$29/('新车燃料经济性-ZJQ'!AJ26*Convesion!$C17)</f>
        <v>7.779022511371237E-4</v>
      </c>
      <c r="AJ26" s="41">
        <f>Convesion!AE$29/('新车燃料经济性-ZJQ'!AK26*Convesion!$C17)</f>
        <v>7.779022511371237E-4</v>
      </c>
      <c r="AK26" s="41">
        <f>Convesion!AF$29/('新车燃料经济性-ZJQ'!AL26*Convesion!$C17)</f>
        <v>7.779022511371237E-4</v>
      </c>
      <c r="AL26" s="41">
        <f>Convesion!AG$29/('新车燃料经济性-ZJQ'!AM26*Convesion!$C17)</f>
        <v>7.779022511371237E-4</v>
      </c>
      <c r="AM26" s="41">
        <f>Convesion!AH$29/('新车燃料经济性-ZJQ'!AN26*Convesion!$C17)</f>
        <v>7.779022511371237E-4</v>
      </c>
      <c r="AN26" s="41">
        <f>Convesion!AI$29/('新车燃料经济性-ZJQ'!AO26*Convesion!$C17)</f>
        <v>7.779022511371237E-4</v>
      </c>
      <c r="AO26" s="41">
        <f>Convesion!AJ$29/('新车燃料经济性-ZJQ'!AP26*Convesion!$C17)</f>
        <v>7.779022511371237E-4</v>
      </c>
      <c r="AP26" s="41">
        <f>Convesion!AK$29/('新车燃料经济性-ZJQ'!AQ26*Convesion!$C17)</f>
        <v>7.779022511371237E-4</v>
      </c>
      <c r="AQ26" s="41">
        <f>Convesion!AL$29/('新车燃料经济性-ZJQ'!AR26*Convesion!$C17)</f>
        <v>7.779022511371237E-4</v>
      </c>
      <c r="AR26" s="41">
        <f>Convesion!AM$29/('新车燃料经济性-ZJQ'!AS26*Convesion!$C17)</f>
        <v>7.779022511371237E-4</v>
      </c>
      <c r="AS26" s="41">
        <f>Convesion!AN$29/('新车燃料经济性-ZJQ'!AT26*Convesion!$C17)</f>
        <v>7.779022511371237E-4</v>
      </c>
      <c r="AT26" s="41">
        <f>Convesion!AO$29/('新车燃料经济性-ZJQ'!AU26*Convesion!$C17)</f>
        <v>7.779022511371237E-4</v>
      </c>
      <c r="AU26" s="41">
        <f>Convesion!AP$29/('新车燃料经济性-ZJQ'!AV26*Convesion!$C17)</f>
        <v>7.779022511371237E-4</v>
      </c>
    </row>
    <row r="27" spans="1:47">
      <c r="A27" s="9" t="s">
        <v>10</v>
      </c>
      <c r="B27" s="10" t="s">
        <v>4</v>
      </c>
      <c r="C27" s="9" t="s">
        <v>21</v>
      </c>
      <c r="D27" s="10" t="s">
        <v>20</v>
      </c>
      <c r="E27" s="9" t="s">
        <v>17</v>
      </c>
      <c r="F27" s="9" t="s">
        <v>29</v>
      </c>
      <c r="G27" s="41">
        <f>Convesion!B$29/('新车燃料经济性-ZJQ'!H27*Convesion!$C18)</f>
        <v>8.6036157480427614E-4</v>
      </c>
      <c r="H27" s="41">
        <f>Convesion!C$29/('新车燃料经济性-ZJQ'!I27*Convesion!$C18)</f>
        <v>8.8514565309081911E-4</v>
      </c>
      <c r="I27" s="41">
        <f>Convesion!D$29/('新车燃料经济性-ZJQ'!J27*Convesion!$C18)</f>
        <v>9.1139997330961467E-4</v>
      </c>
      <c r="J27" s="41">
        <f>Convesion!E$29/('新车燃料经济性-ZJQ'!K27*Convesion!$C18)</f>
        <v>9.3925936114003976E-4</v>
      </c>
      <c r="K27" s="41">
        <f>Convesion!F$29/('新车燃料经济性-ZJQ'!L27*Convesion!$C18)</f>
        <v>9.6887564730211307E-4</v>
      </c>
      <c r="L27" s="41">
        <f>Convesion!G$29/('新车燃料经济性-ZJQ'!M27*Convesion!$C18)</f>
        <v>1.0004204358189258E-3</v>
      </c>
      <c r="M27" s="41">
        <f>Convesion!H$29/('新车燃料经济性-ZJQ'!N27*Convesion!$C18)</f>
        <v>1.0145773287786276E-3</v>
      </c>
      <c r="N27" s="41">
        <f>Convesion!I$29/('新车燃料经济性-ZJQ'!O27*Convesion!$C18)</f>
        <v>1.0291406397180338E-3</v>
      </c>
      <c r="O27" s="41">
        <f>Convesion!J$29/('新车燃料经济性-ZJQ'!P27*Convesion!$C18)</f>
        <v>1.0441281247624713E-3</v>
      </c>
      <c r="P27" s="41">
        <f>Convesion!K$29/('新车燃料经济性-ZJQ'!Q27*Convesion!$C18)</f>
        <v>1.0595585896604389E-3</v>
      </c>
      <c r="Q27" s="41">
        <f>Convesion!L$29/('新车燃料经济性-ZJQ'!R27*Convesion!$C18)</f>
        <v>1.0754519685053452E-3</v>
      </c>
      <c r="R27" s="41">
        <f>Convesion!M$29/('新车燃料经济性-ZJQ'!S27*Convesion!$C18)</f>
        <v>1.0863151197023689E-3</v>
      </c>
      <c r="S27" s="41">
        <f>Convesion!N$29/('新车燃料经济性-ZJQ'!T27*Convesion!$C18)</f>
        <v>1.0973999678625971E-3</v>
      </c>
      <c r="T27" s="41">
        <f>Convesion!O$29/('新车燃料经济性-ZJQ'!U27*Convesion!$C18)</f>
        <v>1.1087133695931394E-3</v>
      </c>
      <c r="U27" s="41">
        <f>Convesion!P$29/('新车燃料经济性-ZJQ'!V27*Convesion!$C18)</f>
        <v>1.1202624671930678E-3</v>
      </c>
      <c r="V27" s="41">
        <f>Convesion!Q$29/('新车燃料经济性-ZJQ'!W27*Convesion!$C18)</f>
        <v>1.132054703689837E-3</v>
      </c>
      <c r="W27" s="41">
        <f>Convesion!R$29/('新车燃料经济性-ZJQ'!X27*Convesion!$C18)</f>
        <v>1.132093113906179E-3</v>
      </c>
      <c r="X27" s="41">
        <f>Convesion!S$29/('新车燃料经济性-ZJQ'!Y27*Convesion!$C18)</f>
        <v>1.1321315267290996E-3</v>
      </c>
      <c r="Y27" s="41">
        <f>Convesion!T$29/('新车燃料经济性-ZJQ'!Z27*Convesion!$C18)</f>
        <v>1.1321699421588639E-3</v>
      </c>
      <c r="Z27" s="41">
        <f>Convesion!U$29/('新车燃料经济性-ZJQ'!AA27*Convesion!$C18)</f>
        <v>1.1322083601957376E-3</v>
      </c>
      <c r="AA27" s="41">
        <f>Convesion!V$29/('新车燃料经济性-ZJQ'!AB27*Convesion!$C18)</f>
        <v>1.1322467808399857E-3</v>
      </c>
      <c r="AB27" s="41">
        <f>Convesion!W$29/('新车燃料经济性-ZJQ'!AC27*Convesion!$C18)</f>
        <v>1.1322467808399857E-3</v>
      </c>
      <c r="AC27" s="41">
        <f>Convesion!X$29/('新车燃料经济性-ZJQ'!AD27*Convesion!$C18)</f>
        <v>1.1322467808399857E-3</v>
      </c>
      <c r="AD27" s="41">
        <f>Convesion!Y$29/('新车燃料经济性-ZJQ'!AE27*Convesion!$C18)</f>
        <v>1.1322467808399857E-3</v>
      </c>
      <c r="AE27" s="41">
        <f>Convesion!Z$29/('新车燃料经济性-ZJQ'!AF27*Convesion!$C18)</f>
        <v>1.1322467808399857E-3</v>
      </c>
      <c r="AF27" s="41">
        <f>Convesion!AA$29/('新车燃料经济性-ZJQ'!AG27*Convesion!$C18)</f>
        <v>1.1322467808399857E-3</v>
      </c>
      <c r="AG27" s="41">
        <f>Convesion!AB$29/('新车燃料经济性-ZJQ'!AH27*Convesion!$C18)</f>
        <v>1.1322467808399857E-3</v>
      </c>
      <c r="AH27" s="41">
        <f>Convesion!AC$29/('新车燃料经济性-ZJQ'!AI27*Convesion!$C18)</f>
        <v>1.1322467808399857E-3</v>
      </c>
      <c r="AI27" s="41">
        <f>Convesion!AD$29/('新车燃料经济性-ZJQ'!AJ27*Convesion!$C18)</f>
        <v>1.1322467808399857E-3</v>
      </c>
      <c r="AJ27" s="41">
        <f>Convesion!AE$29/('新车燃料经济性-ZJQ'!AK27*Convesion!$C18)</f>
        <v>1.1322467808399857E-3</v>
      </c>
      <c r="AK27" s="41">
        <f>Convesion!AF$29/('新车燃料经济性-ZJQ'!AL27*Convesion!$C18)</f>
        <v>1.1322467808399857E-3</v>
      </c>
      <c r="AL27" s="41">
        <f>Convesion!AG$29/('新车燃料经济性-ZJQ'!AM27*Convesion!$C18)</f>
        <v>1.1322467808399857E-3</v>
      </c>
      <c r="AM27" s="41">
        <f>Convesion!AH$29/('新车燃料经济性-ZJQ'!AN27*Convesion!$C18)</f>
        <v>1.1322467808399857E-3</v>
      </c>
      <c r="AN27" s="41">
        <f>Convesion!AI$29/('新车燃料经济性-ZJQ'!AO27*Convesion!$C18)</f>
        <v>1.1322467808399857E-3</v>
      </c>
      <c r="AO27" s="41">
        <f>Convesion!AJ$29/('新车燃料经济性-ZJQ'!AP27*Convesion!$C18)</f>
        <v>1.1322467808399857E-3</v>
      </c>
      <c r="AP27" s="41">
        <f>Convesion!AK$29/('新车燃料经济性-ZJQ'!AQ27*Convesion!$C18)</f>
        <v>1.1322467808399857E-3</v>
      </c>
      <c r="AQ27" s="41">
        <f>Convesion!AL$29/('新车燃料经济性-ZJQ'!AR27*Convesion!$C18)</f>
        <v>1.1322467808399857E-3</v>
      </c>
      <c r="AR27" s="41">
        <f>Convesion!AM$29/('新车燃料经济性-ZJQ'!AS27*Convesion!$C18)</f>
        <v>1.1322467808399857E-3</v>
      </c>
      <c r="AS27" s="41">
        <f>Convesion!AN$29/('新车燃料经济性-ZJQ'!AT27*Convesion!$C18)</f>
        <v>1.1322467808399857E-3</v>
      </c>
      <c r="AT27" s="41">
        <f>Convesion!AO$29/('新车燃料经济性-ZJQ'!AU27*Convesion!$C18)</f>
        <v>1.1322467808399857E-3</v>
      </c>
      <c r="AU27" s="41">
        <f>Convesion!AP$29/('新车燃料经济性-ZJQ'!AV27*Convesion!$C18)</f>
        <v>1.1322467808399857E-3</v>
      </c>
    </row>
    <row r="28" spans="1:47">
      <c r="A28" s="9" t="s">
        <v>10</v>
      </c>
      <c r="B28" s="10" t="s">
        <v>5</v>
      </c>
      <c r="C28" s="9" t="s">
        <v>21</v>
      </c>
      <c r="D28" s="10" t="s">
        <v>20</v>
      </c>
      <c r="E28" s="9" t="s">
        <v>18</v>
      </c>
      <c r="F28" s="9" t="s">
        <v>29</v>
      </c>
      <c r="G28" s="41">
        <f>Convesion!B$29/('新车燃料经济性-ZJQ'!H28*Convesion!$C19)</f>
        <v>4.9586314946128995E-4</v>
      </c>
      <c r="H28" s="41">
        <f>Convesion!C$29/('新车燃料经济性-ZJQ'!I28*Convesion!$C19)</f>
        <v>4.9586314946128995E-4</v>
      </c>
      <c r="I28" s="41">
        <f>Convesion!D$29/('新车燃料经济性-ZJQ'!J28*Convesion!$C19)</f>
        <v>4.9586314946128995E-4</v>
      </c>
      <c r="J28" s="41">
        <f>Convesion!E$29/('新车燃料经济性-ZJQ'!K28*Convesion!$C19)</f>
        <v>4.9586314946128995E-4</v>
      </c>
      <c r="K28" s="41">
        <f>Convesion!F$29/('新车燃料经济性-ZJQ'!L28*Convesion!$C19)</f>
        <v>4.9586314946128995E-4</v>
      </c>
      <c r="L28" s="41">
        <f>Convesion!G$29/('新车燃料经济性-ZJQ'!M28*Convesion!$C19)</f>
        <v>4.9586314946128995E-4</v>
      </c>
      <c r="M28" s="41">
        <f>Convesion!H$29/('新车燃料经济性-ZJQ'!N28*Convesion!$C19)</f>
        <v>4.9586314946128995E-4</v>
      </c>
      <c r="N28" s="41">
        <f>Convesion!I$29/('新车燃料经济性-ZJQ'!O28*Convesion!$C19)</f>
        <v>4.9586314946128995E-4</v>
      </c>
      <c r="O28" s="41">
        <f>Convesion!J$29/('新车燃料经济性-ZJQ'!P28*Convesion!$C19)</f>
        <v>4.9586314946128995E-4</v>
      </c>
      <c r="P28" s="41">
        <f>Convesion!K$29/('新车燃料经济性-ZJQ'!Q28*Convesion!$C19)</f>
        <v>4.9586314946128995E-4</v>
      </c>
      <c r="Q28" s="41">
        <f>Convesion!L$29/('新车燃料经济性-ZJQ'!R28*Convesion!$C19)</f>
        <v>4.9586314946128995E-4</v>
      </c>
      <c r="R28" s="41">
        <f>Convesion!M$29/('新车燃料经济性-ZJQ'!S28*Convesion!$C19)</f>
        <v>4.9586314946128995E-4</v>
      </c>
      <c r="S28" s="41">
        <f>Convesion!N$29/('新车燃料经济性-ZJQ'!T28*Convesion!$C19)</f>
        <v>4.9586314946128995E-4</v>
      </c>
      <c r="T28" s="41">
        <f>Convesion!O$29/('新车燃料经济性-ZJQ'!U28*Convesion!$C19)</f>
        <v>4.9586314946128995E-4</v>
      </c>
      <c r="U28" s="41">
        <f>Convesion!P$29/('新车燃料经济性-ZJQ'!V28*Convesion!$C19)</f>
        <v>4.9586314946128995E-4</v>
      </c>
      <c r="V28" s="41">
        <f>Convesion!Q$29/('新车燃料经济性-ZJQ'!W28*Convesion!$C19)</f>
        <v>4.9586314946128995E-4</v>
      </c>
      <c r="W28" s="41">
        <f>Convesion!R$29/('新车燃料经济性-ZJQ'!X28*Convesion!$C19)</f>
        <v>4.9586314946128995E-4</v>
      </c>
      <c r="X28" s="41">
        <f>Convesion!S$29/('新车燃料经济性-ZJQ'!Y28*Convesion!$C19)</f>
        <v>4.9586314946128995E-4</v>
      </c>
      <c r="Y28" s="41">
        <f>Convesion!T$29/('新车燃料经济性-ZJQ'!Z28*Convesion!$C19)</f>
        <v>4.9586314946128995E-4</v>
      </c>
      <c r="Z28" s="41">
        <f>Convesion!U$29/('新车燃料经济性-ZJQ'!AA28*Convesion!$C19)</f>
        <v>4.9586314946128995E-4</v>
      </c>
      <c r="AA28" s="41">
        <f>Convesion!V$29/('新车燃料经济性-ZJQ'!AB28*Convesion!$C19)</f>
        <v>4.9586314946128995E-4</v>
      </c>
      <c r="AB28" s="41">
        <f>Convesion!W$29/('新车燃料经济性-ZJQ'!AC28*Convesion!$C19)</f>
        <v>4.9586314946128995E-4</v>
      </c>
      <c r="AC28" s="41">
        <f>Convesion!X$29/('新车燃料经济性-ZJQ'!AD28*Convesion!$C19)</f>
        <v>4.9586314946128995E-4</v>
      </c>
      <c r="AD28" s="41">
        <f>Convesion!Y$29/('新车燃料经济性-ZJQ'!AE28*Convesion!$C19)</f>
        <v>4.9586314946128995E-4</v>
      </c>
      <c r="AE28" s="41">
        <f>Convesion!Z$29/('新车燃料经济性-ZJQ'!AF28*Convesion!$C19)</f>
        <v>4.9586314946128995E-4</v>
      </c>
      <c r="AF28" s="41">
        <f>Convesion!AA$29/('新车燃料经济性-ZJQ'!AG28*Convesion!$C19)</f>
        <v>4.9586314946128995E-4</v>
      </c>
      <c r="AG28" s="41">
        <f>Convesion!AB$29/('新车燃料经济性-ZJQ'!AH28*Convesion!$C19)</f>
        <v>4.9586314946128995E-4</v>
      </c>
      <c r="AH28" s="41">
        <f>Convesion!AC$29/('新车燃料经济性-ZJQ'!AI28*Convesion!$C19)</f>
        <v>4.9586314946128995E-4</v>
      </c>
      <c r="AI28" s="41">
        <f>Convesion!AD$29/('新车燃料经济性-ZJQ'!AJ28*Convesion!$C19)</f>
        <v>4.9586314946128995E-4</v>
      </c>
      <c r="AJ28" s="41">
        <f>Convesion!AE$29/('新车燃料经济性-ZJQ'!AK28*Convesion!$C19)</f>
        <v>4.9586314946128995E-4</v>
      </c>
      <c r="AK28" s="41">
        <f>Convesion!AF$29/('新车燃料经济性-ZJQ'!AL28*Convesion!$C19)</f>
        <v>4.9586314946128995E-4</v>
      </c>
      <c r="AL28" s="41">
        <f>Convesion!AG$29/('新车燃料经济性-ZJQ'!AM28*Convesion!$C19)</f>
        <v>4.9586314946128995E-4</v>
      </c>
      <c r="AM28" s="41">
        <f>Convesion!AH$29/('新车燃料经济性-ZJQ'!AN28*Convesion!$C19)</f>
        <v>4.9586314946128995E-4</v>
      </c>
      <c r="AN28" s="41">
        <f>Convesion!AI$29/('新车燃料经济性-ZJQ'!AO28*Convesion!$C19)</f>
        <v>4.9586314946128995E-4</v>
      </c>
      <c r="AO28" s="41">
        <f>Convesion!AJ$29/('新车燃料经济性-ZJQ'!AP28*Convesion!$C19)</f>
        <v>4.9586314946128995E-4</v>
      </c>
      <c r="AP28" s="41">
        <f>Convesion!AK$29/('新车燃料经济性-ZJQ'!AQ28*Convesion!$C19)</f>
        <v>4.9586314946128995E-4</v>
      </c>
      <c r="AQ28" s="41">
        <f>Convesion!AL$29/('新车燃料经济性-ZJQ'!AR28*Convesion!$C19)</f>
        <v>4.9586314946128995E-4</v>
      </c>
      <c r="AR28" s="41">
        <f>Convesion!AM$29/('新车燃料经济性-ZJQ'!AS28*Convesion!$C19)</f>
        <v>4.9586314946128995E-4</v>
      </c>
      <c r="AS28" s="41">
        <f>Convesion!AN$29/('新车燃料经济性-ZJQ'!AT28*Convesion!$C19)</f>
        <v>4.9586314946128995E-4</v>
      </c>
      <c r="AT28" s="41">
        <f>Convesion!AO$29/('新车燃料经济性-ZJQ'!AU28*Convesion!$C19)</f>
        <v>4.9586314946128995E-4</v>
      </c>
      <c r="AU28" s="41">
        <f>Convesion!AP$29/('新车燃料经济性-ZJQ'!AV28*Convesion!$C19)</f>
        <v>4.9586314946128995E-4</v>
      </c>
    </row>
    <row r="29" spans="1:47">
      <c r="A29" s="9" t="s">
        <v>10</v>
      </c>
      <c r="B29" s="10" t="s">
        <v>6</v>
      </c>
      <c r="C29" s="9" t="s">
        <v>21</v>
      </c>
      <c r="D29" s="10" t="s">
        <v>20</v>
      </c>
      <c r="E29" s="9" t="s">
        <v>19</v>
      </c>
      <c r="F29" s="9" t="s">
        <v>29</v>
      </c>
      <c r="G29" s="41">
        <f>Convesion!B$29/('新车燃料经济性-ZJQ'!H29*Convesion!$C20)</f>
        <v>3.9401333871111734E-4</v>
      </c>
      <c r="H29" s="41">
        <f>Convesion!C$29/('新车燃料经济性-ZJQ'!I29*Convesion!$C20)</f>
        <v>4.006915308926617E-4</v>
      </c>
      <c r="I29" s="41">
        <f>Convesion!D$29/('新车燃料经济性-ZJQ'!J29*Convesion!$C20)</f>
        <v>4.0760000556322484E-4</v>
      </c>
      <c r="J29" s="41">
        <f>Convesion!E$29/('新车燃料经济性-ZJQ'!K29*Convesion!$C20)</f>
        <v>4.1475088285380766E-4</v>
      </c>
      <c r="K29" s="41">
        <f>Convesion!F$29/('新车燃料经济性-ZJQ'!L29*Convesion!$C20)</f>
        <v>4.2215714861905423E-4</v>
      </c>
      <c r="L29" s="41">
        <f>Convesion!G$29/('新车燃料经济性-ZJQ'!M29*Convesion!$C20)</f>
        <v>4.2983273313940075E-4</v>
      </c>
      <c r="M29" s="41">
        <f>Convesion!H$29/('新车燃料经济性-ZJQ'!N29*Convesion!$C20)</f>
        <v>4.3377615270948696E-4</v>
      </c>
      <c r="N29" s="41">
        <f>Convesion!I$29/('新车燃料经济性-ZJQ'!O29*Convesion!$C20)</f>
        <v>4.3779259856790813E-4</v>
      </c>
      <c r="O29" s="41">
        <f>Convesion!J$29/('新车燃料经济性-ZJQ'!P29*Convesion!$C20)</f>
        <v>4.4188411818069226E-4</v>
      </c>
      <c r="P29" s="41">
        <f>Convesion!K$29/('新车燃料经济性-ZJQ'!Q29*Convesion!$C20)</f>
        <v>4.4605283627673656E-4</v>
      </c>
      <c r="Q29" s="41">
        <f>Convesion!L$29/('新车燃料经济性-ZJQ'!R29*Convesion!$C20)</f>
        <v>4.5030095852699123E-4</v>
      </c>
      <c r="R29" s="41">
        <f>Convesion!M$29/('新车燃料经济性-ZJQ'!S29*Convesion!$C20)</f>
        <v>4.5463077543590459E-4</v>
      </c>
      <c r="S29" s="41">
        <f>Convesion!N$29/('新车燃料经济性-ZJQ'!T29*Convesion!$C20)</f>
        <v>4.5904466645955419E-4</v>
      </c>
      <c r="T29" s="41">
        <f>Convesion!O$29/('新车燃料经济性-ZJQ'!U29*Convesion!$C20)</f>
        <v>4.6354510436602038E-4</v>
      </c>
      <c r="U29" s="41">
        <f>Convesion!P$29/('新车燃料经济性-ZJQ'!V29*Convesion!$C20)</f>
        <v>4.6813465985479281E-4</v>
      </c>
      <c r="V29" s="41">
        <f>Convesion!Q$29/('新车燃料经济性-ZJQ'!W29*Convesion!$C20)</f>
        <v>4.7281600645334083E-4</v>
      </c>
      <c r="W29" s="41">
        <f>Convesion!R$29/('新车燃料经济性-ZJQ'!X29*Convesion!$C20)</f>
        <v>4.7281600645334083E-4</v>
      </c>
      <c r="X29" s="41">
        <f>Convesion!S$29/('新车燃料经济性-ZJQ'!Y29*Convesion!$C20)</f>
        <v>4.7281600645334083E-4</v>
      </c>
      <c r="Y29" s="41">
        <f>Convesion!T$29/('新车燃料经济性-ZJQ'!Z29*Convesion!$C20)</f>
        <v>4.7281600645334083E-4</v>
      </c>
      <c r="Z29" s="41">
        <f>Convesion!U$29/('新车燃料经济性-ZJQ'!AA29*Convesion!$C20)</f>
        <v>4.7281600645334083E-4</v>
      </c>
      <c r="AA29" s="41">
        <f>Convesion!V$29/('新车燃料经济性-ZJQ'!AB29*Convesion!$C20)</f>
        <v>4.7281600645334083E-4</v>
      </c>
      <c r="AB29" s="41">
        <f>Convesion!W$29/('新车燃料经济性-ZJQ'!AC29*Convesion!$C20)</f>
        <v>4.7281600645334083E-4</v>
      </c>
      <c r="AC29" s="41">
        <f>Convesion!X$29/('新车燃料经济性-ZJQ'!AD29*Convesion!$C20)</f>
        <v>4.7281600645334083E-4</v>
      </c>
      <c r="AD29" s="41">
        <f>Convesion!Y$29/('新车燃料经济性-ZJQ'!AE29*Convesion!$C20)</f>
        <v>4.7281600645334083E-4</v>
      </c>
      <c r="AE29" s="41">
        <f>Convesion!Z$29/('新车燃料经济性-ZJQ'!AF29*Convesion!$C20)</f>
        <v>4.7281600645334083E-4</v>
      </c>
      <c r="AF29" s="41">
        <f>Convesion!AA$29/('新车燃料经济性-ZJQ'!AG29*Convesion!$C20)</f>
        <v>4.7281600645334083E-4</v>
      </c>
      <c r="AG29" s="41">
        <f>Convesion!AB$29/('新车燃料经济性-ZJQ'!AH29*Convesion!$C20)</f>
        <v>4.7281600645334083E-4</v>
      </c>
      <c r="AH29" s="41">
        <f>Convesion!AC$29/('新车燃料经济性-ZJQ'!AI29*Convesion!$C20)</f>
        <v>4.7281600645334083E-4</v>
      </c>
      <c r="AI29" s="41">
        <f>Convesion!AD$29/('新车燃料经济性-ZJQ'!AJ29*Convesion!$C20)</f>
        <v>4.7281600645334083E-4</v>
      </c>
      <c r="AJ29" s="41">
        <f>Convesion!AE$29/('新车燃料经济性-ZJQ'!AK29*Convesion!$C20)</f>
        <v>4.7281600645334083E-4</v>
      </c>
      <c r="AK29" s="41">
        <f>Convesion!AF$29/('新车燃料经济性-ZJQ'!AL29*Convesion!$C20)</f>
        <v>4.7281600645334083E-4</v>
      </c>
      <c r="AL29" s="41">
        <f>Convesion!AG$29/('新车燃料经济性-ZJQ'!AM29*Convesion!$C20)</f>
        <v>4.7281600645334083E-4</v>
      </c>
      <c r="AM29" s="41">
        <f>Convesion!AH$29/('新车燃料经济性-ZJQ'!AN29*Convesion!$C20)</f>
        <v>4.7281600645334083E-4</v>
      </c>
      <c r="AN29" s="41">
        <f>Convesion!AI$29/('新车燃料经济性-ZJQ'!AO29*Convesion!$C20)</f>
        <v>4.7281600645334083E-4</v>
      </c>
      <c r="AO29" s="41">
        <f>Convesion!AJ$29/('新车燃料经济性-ZJQ'!AP29*Convesion!$C20)</f>
        <v>4.7281600645334083E-4</v>
      </c>
      <c r="AP29" s="41">
        <f>Convesion!AK$29/('新车燃料经济性-ZJQ'!AQ29*Convesion!$C20)</f>
        <v>4.7281600645334083E-4</v>
      </c>
      <c r="AQ29" s="41">
        <f>Convesion!AL$29/('新车燃料经济性-ZJQ'!AR29*Convesion!$C20)</f>
        <v>4.7281600645334083E-4</v>
      </c>
      <c r="AR29" s="41">
        <f>Convesion!AM$29/('新车燃料经济性-ZJQ'!AS29*Convesion!$C20)</f>
        <v>4.7281600645334083E-4</v>
      </c>
      <c r="AS29" s="41">
        <f>Convesion!AN$29/('新车燃料经济性-ZJQ'!AT29*Convesion!$C20)</f>
        <v>4.7281600645334083E-4</v>
      </c>
      <c r="AT29" s="41">
        <f>Convesion!AO$29/('新车燃料经济性-ZJQ'!AU29*Convesion!$C20)</f>
        <v>4.7281600645334083E-4</v>
      </c>
      <c r="AU29" s="41">
        <f>Convesion!AP$29/('新车燃料经济性-ZJQ'!AV29*Convesion!$C20)</f>
        <v>4.7281600645334083E-4</v>
      </c>
    </row>
  </sheetData>
  <phoneticPr fontId="4" type="noConversion"/>
  <pageMargins left="0.7" right="0.7" top="0.75" bottom="0.75" header="0.3" footer="0.3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57F3657-819F-491A-94B7-4507D883ED13}">
  <dimension ref="A1:AU29"/>
  <sheetViews>
    <sheetView workbookViewId="0">
      <selection activeCell="J26" sqref="J26"/>
    </sheetView>
  </sheetViews>
  <sheetFormatPr defaultRowHeight="14.25"/>
  <cols>
    <col min="8" max="46" width="9" customWidth="1"/>
  </cols>
  <sheetData>
    <row r="1" spans="1:47">
      <c r="A1" s="3" t="s">
        <v>22</v>
      </c>
      <c r="B1" s="1" t="s">
        <v>23</v>
      </c>
      <c r="C1" s="1" t="s">
        <v>24</v>
      </c>
      <c r="D1" s="1" t="s">
        <v>25</v>
      </c>
      <c r="E1" s="1" t="s">
        <v>26</v>
      </c>
      <c r="F1" s="1" t="s">
        <v>28</v>
      </c>
      <c r="G1">
        <v>2020</v>
      </c>
      <c r="H1">
        <v>2021</v>
      </c>
      <c r="I1">
        <v>2022</v>
      </c>
      <c r="J1">
        <v>2023</v>
      </c>
      <c r="K1">
        <v>2024</v>
      </c>
      <c r="L1">
        <v>2025</v>
      </c>
      <c r="M1">
        <v>2026</v>
      </c>
      <c r="N1">
        <v>2027</v>
      </c>
      <c r="O1">
        <v>2028</v>
      </c>
      <c r="P1">
        <v>2029</v>
      </c>
      <c r="Q1">
        <v>2030</v>
      </c>
      <c r="R1">
        <v>2031</v>
      </c>
      <c r="S1">
        <v>2032</v>
      </c>
      <c r="T1">
        <v>2033</v>
      </c>
      <c r="U1">
        <v>2034</v>
      </c>
      <c r="V1">
        <v>2035</v>
      </c>
      <c r="W1">
        <v>2036</v>
      </c>
      <c r="X1">
        <v>2037</v>
      </c>
      <c r="Y1">
        <v>2038</v>
      </c>
      <c r="Z1">
        <v>2039</v>
      </c>
      <c r="AA1">
        <v>2040</v>
      </c>
      <c r="AB1">
        <v>2041</v>
      </c>
      <c r="AC1">
        <v>2042</v>
      </c>
      <c r="AD1">
        <v>2043</v>
      </c>
      <c r="AE1">
        <v>2044</v>
      </c>
      <c r="AF1">
        <v>2045</v>
      </c>
      <c r="AG1">
        <v>2046</v>
      </c>
      <c r="AH1">
        <v>2047</v>
      </c>
      <c r="AI1">
        <v>2048</v>
      </c>
      <c r="AJ1">
        <v>2049</v>
      </c>
      <c r="AK1">
        <v>2050</v>
      </c>
      <c r="AL1">
        <v>2051</v>
      </c>
      <c r="AM1">
        <v>2052</v>
      </c>
      <c r="AN1">
        <v>2053</v>
      </c>
      <c r="AO1">
        <v>2054</v>
      </c>
      <c r="AP1">
        <v>2055</v>
      </c>
      <c r="AQ1">
        <v>2056</v>
      </c>
      <c r="AR1">
        <v>2057</v>
      </c>
      <c r="AS1">
        <v>2058</v>
      </c>
      <c r="AT1">
        <v>2059</v>
      </c>
      <c r="AU1">
        <v>2060</v>
      </c>
    </row>
    <row r="2" spans="1:47">
      <c r="A2" s="4" t="s">
        <v>7</v>
      </c>
      <c r="B2" s="4" t="s">
        <v>0</v>
      </c>
      <c r="C2" s="4" t="s">
        <v>11</v>
      </c>
      <c r="D2" s="4" t="s">
        <v>12</v>
      </c>
      <c r="E2" s="4" t="s">
        <v>13</v>
      </c>
      <c r="F2" s="4" t="s">
        <v>29</v>
      </c>
      <c r="G2" s="41">
        <f>Convesion!B$24/('退役车燃料经济性-ZJQ'!H2*Convesion!$C14)</f>
        <v>2.2767135268507398E-3</v>
      </c>
      <c r="H2" s="41">
        <f>1/('退役车燃料经济性-ZJQ'!I2*Convesion!$C14)*Convesion!C$24</f>
        <v>2.2767135268507402E-3</v>
      </c>
      <c r="I2" s="41">
        <f>1/('退役车燃料经济性-ZJQ'!J2*Convesion!$C14)*Convesion!D$24</f>
        <v>2.2898702978241927E-3</v>
      </c>
      <c r="J2" s="41">
        <f>1/('退役车燃料经济性-ZJQ'!K2*Convesion!$C14)*Convesion!E$24</f>
        <v>2.309786920743183E-3</v>
      </c>
      <c r="K2" s="41">
        <f>1/('退役车燃料经济性-ZJQ'!L2*Convesion!$C14)*Convesion!F$24</f>
        <v>2.3348177617285755E-3</v>
      </c>
      <c r="L2" s="41">
        <f>1/('退役车燃料经济性-ZJQ'!M2*Convesion!$C14)*Convesion!G$24</f>
        <v>2.3612950474897641E-3</v>
      </c>
      <c r="M2" s="41">
        <f>1/('退役车燃料经济性-ZJQ'!N2*Convesion!$C14)*Convesion!H$24</f>
        <v>2.3901540779684683E-3</v>
      </c>
      <c r="N2" s="41">
        <f>1/('退役车燃料经济性-ZJQ'!O2*Convesion!$C14)*Convesion!I$24</f>
        <v>2.4156556120388684E-3</v>
      </c>
      <c r="O2" s="41">
        <f>1/('退役车燃料经济性-ZJQ'!P2*Convesion!$C14)*Convesion!J$24</f>
        <v>2.4388155187812293E-3</v>
      </c>
      <c r="P2" s="41">
        <f>1/('退役车燃料经济性-ZJQ'!Q2*Convesion!$C14)*Convesion!K$24</f>
        <v>2.4603588012999827E-3</v>
      </c>
      <c r="Q2" s="41">
        <f>1/('退役车燃料经济性-ZJQ'!R2*Convesion!$C14)*Convesion!L$24</f>
        <v>2.4825218468815091E-3</v>
      </c>
      <c r="R2" s="41">
        <f>1/('退役车燃料经济性-ZJQ'!S2*Convesion!$C14)*Convesion!M$24</f>
        <v>2.5056123668998672E-3</v>
      </c>
      <c r="S2" s="41">
        <f>1/('退役车燃料经济性-ZJQ'!T2*Convesion!$C14)*Convesion!N$24</f>
        <v>2.5286732985719215E-3</v>
      </c>
      <c r="T2" s="41">
        <f>1/('退役车燃料经济性-ZJQ'!U2*Convesion!$C14)*Convesion!O$24</f>
        <v>2.5513515521210926E-3</v>
      </c>
      <c r="U2" s="41">
        <f>1/('退役车燃料经济性-ZJQ'!V2*Convesion!$C14)*Convesion!P$24</f>
        <v>2.5735003426208417E-3</v>
      </c>
      <c r="V2" s="41">
        <f>1/('退役车燃料经济性-ZJQ'!W2*Convesion!$C14)*Convesion!Q$24</f>
        <v>2.5935259406020816E-3</v>
      </c>
      <c r="W2" s="41">
        <f>1/('退役车燃料经济性-ZJQ'!X2*Convesion!$C14)*Convesion!R$24</f>
        <v>2.6142561354182622E-3</v>
      </c>
      <c r="X2" s="41">
        <f>1/('退役车燃料经济性-ZJQ'!Y2*Convesion!$C14)*Convesion!S$24</f>
        <v>2.6321515710781679E-3</v>
      </c>
      <c r="Y2" s="41">
        <f>1/('退役车燃料经济性-ZJQ'!Z2*Convesion!$C14)*Convesion!T$24</f>
        <v>2.6473131717078139E-3</v>
      </c>
      <c r="Z2" s="41">
        <f>1/('退役车燃料经济性-ZJQ'!AA2*Convesion!$C14)*Convesion!U$24</f>
        <v>2.6605793897094285E-3</v>
      </c>
      <c r="AA2" s="41">
        <f>1/('退役车燃料经济性-ZJQ'!AB2*Convesion!$C14)*Convesion!V$24</f>
        <v>2.6718025928848016E-3</v>
      </c>
      <c r="AB2" s="41">
        <f>1/('退役车燃料经济性-ZJQ'!AC2*Convesion!$C14)*Convesion!W$24</f>
        <v>2.6814326468767515E-3</v>
      </c>
      <c r="AC2" s="41">
        <f>1/('退役车燃料经济性-ZJQ'!AD2*Convesion!$C14)*Convesion!X$24</f>
        <v>2.6901081778497272E-3</v>
      </c>
      <c r="AD2" s="41">
        <f>1/('退役车燃料经济性-ZJQ'!AE2*Convesion!$C14)*Convesion!Y$24</f>
        <v>2.6979023490570956E-3</v>
      </c>
      <c r="AE2" s="41">
        <f>1/('退役车燃料经济性-ZJQ'!AF2*Convesion!$C14)*Convesion!Z$24</f>
        <v>2.7048459386434941E-3</v>
      </c>
      <c r="AF2" s="41">
        <f>1/('退役车燃料经济性-ZJQ'!AG2*Convesion!$C14)*Convesion!AA$24</f>
        <v>2.7113945852040061E-3</v>
      </c>
      <c r="AG2" s="41">
        <f>1/('退役车燃料经济性-ZJQ'!AH2*Convesion!$C14)*Convesion!AB$24</f>
        <v>2.717496395673721E-3</v>
      </c>
      <c r="AH2" s="41">
        <f>1/('退役车燃料经济性-ZJQ'!AI2*Convesion!$C14)*Convesion!AC$24</f>
        <v>2.7229091513119256E-3</v>
      </c>
      <c r="AI2" s="41">
        <f>1/('退役车燃料经济性-ZJQ'!AJ2*Convesion!$C14)*Convesion!AD$24</f>
        <v>2.7272871161858519E-3</v>
      </c>
      <c r="AJ2" s="41">
        <f>1/('退役车燃料经济性-ZJQ'!AK2*Convesion!$C14)*Convesion!AE$24</f>
        <v>2.730408483513443E-3</v>
      </c>
      <c r="AK2" s="41">
        <f>1/('退役车燃料经济性-ZJQ'!AL2*Convesion!$C14)*Convesion!AF$24</f>
        <v>2.732056232220888E-3</v>
      </c>
      <c r="AL2" s="81">
        <f>AK2</f>
        <v>2.732056232220888E-3</v>
      </c>
      <c r="AM2" s="81">
        <f t="shared" ref="AM2:AU2" si="0">AL2</f>
        <v>2.732056232220888E-3</v>
      </c>
      <c r="AN2" s="81">
        <f t="shared" si="0"/>
        <v>2.732056232220888E-3</v>
      </c>
      <c r="AO2" s="81">
        <f t="shared" si="0"/>
        <v>2.732056232220888E-3</v>
      </c>
      <c r="AP2" s="81">
        <f t="shared" si="0"/>
        <v>2.732056232220888E-3</v>
      </c>
      <c r="AQ2" s="81">
        <f t="shared" si="0"/>
        <v>2.732056232220888E-3</v>
      </c>
      <c r="AR2" s="81">
        <f t="shared" si="0"/>
        <v>2.732056232220888E-3</v>
      </c>
      <c r="AS2" s="81">
        <f t="shared" si="0"/>
        <v>2.732056232220888E-3</v>
      </c>
      <c r="AT2" s="81">
        <f t="shared" si="0"/>
        <v>2.732056232220888E-3</v>
      </c>
      <c r="AU2" s="81">
        <f t="shared" si="0"/>
        <v>2.732056232220888E-3</v>
      </c>
    </row>
    <row r="3" spans="1:47">
      <c r="A3" s="4" t="s">
        <v>7</v>
      </c>
      <c r="B3" s="4" t="s">
        <v>1</v>
      </c>
      <c r="C3" s="4" t="s">
        <v>11</v>
      </c>
      <c r="D3" s="4" t="s">
        <v>12</v>
      </c>
      <c r="E3" s="4" t="s">
        <v>14</v>
      </c>
      <c r="F3" s="4" t="s">
        <v>29</v>
      </c>
      <c r="G3" s="41">
        <f>Convesion!B$24/('退役车燃料经济性-ZJQ'!H3*Convesion!$C15)</f>
        <v>7.3014032656026873E-4</v>
      </c>
      <c r="H3" s="41">
        <f>1/('退役车燃料经济性-ZJQ'!I3*Convesion!$C15)*Convesion!C$24</f>
        <v>7.3014032656026873E-4</v>
      </c>
      <c r="I3" s="41">
        <f>1/('退役车燃料经济性-ZJQ'!J3*Convesion!$C15)*Convesion!D$24</f>
        <v>7.3014032656026884E-4</v>
      </c>
      <c r="J3" s="41">
        <f>1/('退役车燃料经济性-ZJQ'!K3*Convesion!$C15)*Convesion!E$24</f>
        <v>7.3014032656026895E-4</v>
      </c>
      <c r="K3" s="41">
        <f>1/('退役车燃料经济性-ZJQ'!L3*Convesion!$C15)*Convesion!F$24</f>
        <v>7.3014032656026873E-4</v>
      </c>
      <c r="L3" s="41">
        <f>1/('退役车燃料经济性-ZJQ'!M3*Convesion!$C15)*Convesion!G$24</f>
        <v>7.3014032656026873E-4</v>
      </c>
      <c r="M3" s="41">
        <f>1/('退役车燃料经济性-ZJQ'!N3*Convesion!$C15)*Convesion!H$24</f>
        <v>7.3014032656026884E-4</v>
      </c>
      <c r="N3" s="41">
        <f>1/('退役车燃料经济性-ZJQ'!O3*Convesion!$C15)*Convesion!I$24</f>
        <v>7.3014032656026873E-4</v>
      </c>
      <c r="O3" s="41">
        <f>1/('退役车燃料经济性-ZJQ'!P3*Convesion!$C15)*Convesion!J$24</f>
        <v>7.3014032656026841E-4</v>
      </c>
      <c r="P3" s="41">
        <f>1/('退役车燃料经济性-ZJQ'!Q3*Convesion!$C15)*Convesion!K$24</f>
        <v>7.3014032656026852E-4</v>
      </c>
      <c r="Q3" s="41">
        <f>1/('退役车燃料经济性-ZJQ'!R3*Convesion!$C15)*Convesion!L$24</f>
        <v>7.3014032656026852E-4</v>
      </c>
      <c r="R3" s="41">
        <f>1/('退役车燃料经济性-ZJQ'!S3*Convesion!$C15)*Convesion!M$24</f>
        <v>7.3014032656026873E-4</v>
      </c>
      <c r="S3" s="41">
        <f>1/('退役车燃料经济性-ZJQ'!T3*Convesion!$C15)*Convesion!N$24</f>
        <v>7.3014032656026873E-4</v>
      </c>
      <c r="T3" s="41">
        <f>1/('退役车燃料经济性-ZJQ'!U3*Convesion!$C15)*Convesion!O$24</f>
        <v>7.3014032656026884E-4</v>
      </c>
      <c r="U3" s="41">
        <f>1/('退役车燃料经济性-ZJQ'!V3*Convesion!$C15)*Convesion!P$24</f>
        <v>7.3014032656026895E-4</v>
      </c>
      <c r="V3" s="41">
        <f>1/('退役车燃料经济性-ZJQ'!W3*Convesion!$C15)*Convesion!Q$24</f>
        <v>7.3014032656026873E-4</v>
      </c>
      <c r="W3" s="41">
        <f>1/('退役车燃料经济性-ZJQ'!X3*Convesion!$C15)*Convesion!R$24</f>
        <v>7.3014032656026884E-4</v>
      </c>
      <c r="X3" s="41">
        <f>1/('退役车燃料经济性-ZJQ'!Y3*Convesion!$C15)*Convesion!S$24</f>
        <v>7.3014032656026873E-4</v>
      </c>
      <c r="Y3" s="41">
        <f>1/('退役车燃料经济性-ZJQ'!Z3*Convesion!$C15)*Convesion!T$24</f>
        <v>7.3014032656026873E-4</v>
      </c>
      <c r="Z3" s="41">
        <f>1/('退役车燃料经济性-ZJQ'!AA3*Convesion!$C15)*Convesion!U$24</f>
        <v>7.3014032656026884E-4</v>
      </c>
      <c r="AA3" s="41">
        <f>1/('退役车燃料经济性-ZJQ'!AB3*Convesion!$C15)*Convesion!V$24</f>
        <v>7.3014032656026884E-4</v>
      </c>
      <c r="AB3" s="41">
        <f>1/('退役车燃料经济性-ZJQ'!AC3*Convesion!$C15)*Convesion!W$24</f>
        <v>7.3014032656026895E-4</v>
      </c>
      <c r="AC3" s="41">
        <f>1/('退役车燃料经济性-ZJQ'!AD3*Convesion!$C15)*Convesion!X$24</f>
        <v>7.3014032656026873E-4</v>
      </c>
      <c r="AD3" s="41">
        <f>1/('退役车燃料经济性-ZJQ'!AE3*Convesion!$C15)*Convesion!Y$24</f>
        <v>7.3014032656026873E-4</v>
      </c>
      <c r="AE3" s="41">
        <f>1/('退役车燃料经济性-ZJQ'!AF3*Convesion!$C15)*Convesion!Z$24</f>
        <v>7.3014032656026873E-4</v>
      </c>
      <c r="AF3" s="41">
        <f>1/('退役车燃料经济性-ZJQ'!AG3*Convesion!$C15)*Convesion!AA$24</f>
        <v>7.3014032656026873E-4</v>
      </c>
      <c r="AG3" s="41">
        <f>1/('退役车燃料经济性-ZJQ'!AH3*Convesion!$C15)*Convesion!AB$24</f>
        <v>7.3014032656026873E-4</v>
      </c>
      <c r="AH3" s="41">
        <f>1/('退役车燃料经济性-ZJQ'!AI3*Convesion!$C15)*Convesion!AC$24</f>
        <v>7.3014032656026884E-4</v>
      </c>
      <c r="AI3" s="41">
        <f>1/('退役车燃料经济性-ZJQ'!AJ3*Convesion!$C15)*Convesion!AD$24</f>
        <v>7.3014032656026884E-4</v>
      </c>
      <c r="AJ3" s="41">
        <f>1/('退役车燃料经济性-ZJQ'!AK3*Convesion!$C15)*Convesion!AE$24</f>
        <v>7.3014032656026873E-4</v>
      </c>
      <c r="AK3" s="41">
        <f>1/('退役车燃料经济性-ZJQ'!AL3*Convesion!$C15)*Convesion!AF$24</f>
        <v>7.3014032656026895E-4</v>
      </c>
      <c r="AL3" s="81">
        <f t="shared" ref="AL3:AU29" si="1">AK3</f>
        <v>7.3014032656026895E-4</v>
      </c>
      <c r="AM3" s="81">
        <f t="shared" si="1"/>
        <v>7.3014032656026895E-4</v>
      </c>
      <c r="AN3" s="81">
        <f t="shared" si="1"/>
        <v>7.3014032656026895E-4</v>
      </c>
      <c r="AO3" s="81">
        <f t="shared" si="1"/>
        <v>7.3014032656026895E-4</v>
      </c>
      <c r="AP3" s="81">
        <f t="shared" si="1"/>
        <v>7.3014032656026895E-4</v>
      </c>
      <c r="AQ3" s="81">
        <f t="shared" si="1"/>
        <v>7.3014032656026895E-4</v>
      </c>
      <c r="AR3" s="81">
        <f t="shared" si="1"/>
        <v>7.3014032656026895E-4</v>
      </c>
      <c r="AS3" s="81">
        <f t="shared" si="1"/>
        <v>7.3014032656026895E-4</v>
      </c>
      <c r="AT3" s="81">
        <f t="shared" si="1"/>
        <v>7.3014032656026895E-4</v>
      </c>
      <c r="AU3" s="81">
        <f t="shared" si="1"/>
        <v>7.3014032656026895E-4</v>
      </c>
    </row>
    <row r="4" spans="1:47">
      <c r="A4" s="4" t="s">
        <v>7</v>
      </c>
      <c r="B4" s="4" t="s">
        <v>2</v>
      </c>
      <c r="C4" s="4" t="s">
        <v>11</v>
      </c>
      <c r="D4" s="4" t="s">
        <v>12</v>
      </c>
      <c r="E4" s="4" t="s">
        <v>15</v>
      </c>
      <c r="F4" s="4" t="s">
        <v>29</v>
      </c>
      <c r="G4" s="41">
        <f>Convesion!B$24/('退役车燃料经济性-ZJQ'!H4*Convesion!$C16)</f>
        <v>4.2102274655243522E-4</v>
      </c>
      <c r="H4" s="41">
        <f>1/('退役车燃料经济性-ZJQ'!I4*Convesion!$C16)*Convesion!C$24</f>
        <v>4.3329284553147459E-4</v>
      </c>
      <c r="I4" s="41">
        <f>1/('退役车燃料经济性-ZJQ'!J4*Convesion!$C16)*Convesion!D$24</f>
        <v>4.398261991464047E-4</v>
      </c>
      <c r="J4" s="41">
        <f>1/('退役车燃料经济性-ZJQ'!K4*Convesion!$C16)*Convesion!E$24</f>
        <v>4.4717387552653239E-4</v>
      </c>
      <c r="K4" s="41">
        <f>1/('退役车燃料经济性-ZJQ'!L4*Convesion!$C16)*Convesion!F$24</f>
        <v>4.5525867953326781E-4</v>
      </c>
      <c r="L4" s="41">
        <f>1/('退役车燃料经济性-ZJQ'!M4*Convesion!$C16)*Convesion!G$24</f>
        <v>4.6492813746640125E-4</v>
      </c>
      <c r="M4" s="41">
        <f>1/('退役车燃料经济性-ZJQ'!N4*Convesion!$C16)*Convesion!H$24</f>
        <v>4.7578079783850276E-4</v>
      </c>
      <c r="N4" s="41">
        <f>1/('退役车燃料经济性-ZJQ'!O4*Convesion!$C16)*Convesion!I$24</f>
        <v>4.8669538501108284E-4</v>
      </c>
      <c r="O4" s="41">
        <f>1/('退役车燃料经济性-ZJQ'!P4*Convesion!$C16)*Convesion!J$24</f>
        <v>4.9786980276649516E-4</v>
      </c>
      <c r="P4" s="41">
        <f>1/('退役车燃料经济性-ZJQ'!Q4*Convesion!$C16)*Convesion!K$24</f>
        <v>5.0945318374068433E-4</v>
      </c>
      <c r="Q4" s="41">
        <f>1/('退役车燃料经济性-ZJQ'!R4*Convesion!$C16)*Convesion!L$24</f>
        <v>5.2150538051817677E-4</v>
      </c>
      <c r="R4" s="41">
        <f>1/('退役车燃料经济性-ZJQ'!S4*Convesion!$C16)*Convesion!M$24</f>
        <v>5.3325002060259339E-4</v>
      </c>
      <c r="S4" s="41">
        <f>1/('退役车燃料经济性-ZJQ'!T4*Convesion!$C16)*Convesion!N$24</f>
        <v>5.4591846730965685E-4</v>
      </c>
      <c r="T4" s="41">
        <f>1/('退役车燃料经济性-ZJQ'!U4*Convesion!$C16)*Convesion!O$24</f>
        <v>5.5877881936884405E-4</v>
      </c>
      <c r="U4" s="41">
        <f>1/('退役车燃料经济性-ZJQ'!V4*Convesion!$C16)*Convesion!P$24</f>
        <v>5.712648837438918E-4</v>
      </c>
      <c r="V4" s="41">
        <f>1/('退役车燃料经济性-ZJQ'!W4*Convesion!$C16)*Convesion!Q$24</f>
        <v>5.8440819064717407E-4</v>
      </c>
      <c r="W4" s="41">
        <f>1/('退役车燃料经济性-ZJQ'!X4*Convesion!$C16)*Convesion!R$24</f>
        <v>5.9283523192847957E-4</v>
      </c>
      <c r="X4" s="41">
        <f>1/('退役车燃料经济性-ZJQ'!Y4*Convesion!$C16)*Convesion!S$24</f>
        <v>6.0940988775149785E-4</v>
      </c>
      <c r="Y4" s="41">
        <f>1/('退役车燃料经济性-ZJQ'!Z4*Convesion!$C16)*Convesion!T$24</f>
        <v>6.2628375880181397E-4</v>
      </c>
      <c r="Z4" s="41">
        <f>1/('退役车燃料经济性-ZJQ'!AA4*Convesion!$C16)*Convesion!U$24</f>
        <v>6.4323916024491693E-4</v>
      </c>
      <c r="AA4" s="41">
        <f>1/('退役车燃料经济性-ZJQ'!AB4*Convesion!$C16)*Convesion!V$24</f>
        <v>6.6028595065190196E-4</v>
      </c>
      <c r="AB4" s="41">
        <f>1/('退役车燃料经济性-ZJQ'!AC4*Convesion!$C16)*Convesion!W$24</f>
        <v>6.7708584744238787E-4</v>
      </c>
      <c r="AC4" s="41">
        <f>1/('退役车燃料经济性-ZJQ'!AD4*Convesion!$C16)*Convesion!X$24</f>
        <v>6.9400683144318508E-4</v>
      </c>
      <c r="AD4" s="41">
        <f>1/('退役车燃料经济性-ZJQ'!AE4*Convesion!$C16)*Convesion!Y$24</f>
        <v>7.1085243172809695E-4</v>
      </c>
      <c r="AE4" s="41">
        <f>1/('退役车燃料经济性-ZJQ'!AF4*Convesion!$C16)*Convesion!Z$24</f>
        <v>7.2737122675311139E-4</v>
      </c>
      <c r="AF4" s="41">
        <f>1/('退役车燃料经济性-ZJQ'!AG4*Convesion!$C16)*Convesion!AA$24</f>
        <v>7.4254708120522264E-4</v>
      </c>
      <c r="AG4" s="41">
        <f>1/('退役车燃料经济性-ZJQ'!AH4*Convesion!$C16)*Convesion!AB$24</f>
        <v>7.5564320933150988E-4</v>
      </c>
      <c r="AH4" s="41">
        <f>1/('退役车燃料经济性-ZJQ'!AI4*Convesion!$C16)*Convesion!AC$24</f>
        <v>7.6620633890511834E-4</v>
      </c>
      <c r="AI4" s="41">
        <f>1/('退役车燃料经济性-ZJQ'!AJ4*Convesion!$C16)*Convesion!AD$24</f>
        <v>7.7417104232593641E-4</v>
      </c>
      <c r="AJ4" s="41">
        <f>1/('退役车燃料经济性-ZJQ'!AK4*Convesion!$C16)*Convesion!AE$24</f>
        <v>7.7943962188941295E-4</v>
      </c>
      <c r="AK4" s="41">
        <f>1/('退役车燃料经济性-ZJQ'!AL4*Convesion!$C16)*Convesion!AF$24</f>
        <v>7.8204980391869219E-4</v>
      </c>
      <c r="AL4" s="81">
        <f t="shared" si="1"/>
        <v>7.8204980391869219E-4</v>
      </c>
      <c r="AM4" s="81">
        <f t="shared" si="1"/>
        <v>7.8204980391869219E-4</v>
      </c>
      <c r="AN4" s="81">
        <f t="shared" si="1"/>
        <v>7.8204980391869219E-4</v>
      </c>
      <c r="AO4" s="81">
        <f t="shared" si="1"/>
        <v>7.8204980391869219E-4</v>
      </c>
      <c r="AP4" s="81">
        <f t="shared" si="1"/>
        <v>7.8204980391869219E-4</v>
      </c>
      <c r="AQ4" s="81">
        <f t="shared" si="1"/>
        <v>7.8204980391869219E-4</v>
      </c>
      <c r="AR4" s="81">
        <f t="shared" si="1"/>
        <v>7.8204980391869219E-4</v>
      </c>
      <c r="AS4" s="81">
        <f t="shared" si="1"/>
        <v>7.8204980391869219E-4</v>
      </c>
      <c r="AT4" s="81">
        <f t="shared" si="1"/>
        <v>7.8204980391869219E-4</v>
      </c>
      <c r="AU4" s="81">
        <f t="shared" si="1"/>
        <v>7.8204980391869219E-4</v>
      </c>
    </row>
    <row r="5" spans="1:47">
      <c r="A5" s="4" t="s">
        <v>7</v>
      </c>
      <c r="B5" s="4" t="s">
        <v>3</v>
      </c>
      <c r="C5" s="4" t="s">
        <v>11</v>
      </c>
      <c r="D5" s="4" t="s">
        <v>12</v>
      </c>
      <c r="E5" s="4" t="s">
        <v>16</v>
      </c>
      <c r="F5" s="4" t="s">
        <v>29</v>
      </c>
      <c r="G5" s="41">
        <f>Convesion!B$24/('退役车燃料经济性-ZJQ'!H5*Convesion!$C17)</f>
        <v>4.3793495870413188E-4</v>
      </c>
      <c r="H5" s="41">
        <f>1/('退役车燃料经济性-ZJQ'!I5*Convesion!$C17)*Convesion!C$24</f>
        <v>4.4167322461979109E-4</v>
      </c>
      <c r="I5" s="41">
        <f>1/('退役车燃料经济性-ZJQ'!J5*Convesion!$C17)*Convesion!D$24</f>
        <v>4.466454201907076E-4</v>
      </c>
      <c r="J5" s="41">
        <f>1/('退役车燃料经济性-ZJQ'!K5*Convesion!$C17)*Convesion!E$24</f>
        <v>4.5292697964938682E-4</v>
      </c>
      <c r="K5" s="41">
        <f>1/('退役车燃料经济性-ZJQ'!L5*Convesion!$C17)*Convesion!F$24</f>
        <v>4.5987157749894747E-4</v>
      </c>
      <c r="L5" s="41">
        <f>1/('退役车燃料经济性-ZJQ'!M5*Convesion!$C17)*Convesion!G$24</f>
        <v>4.6678701059745697E-4</v>
      </c>
      <c r="M5" s="41">
        <f>1/('退役车燃料经济性-ZJQ'!N5*Convesion!$C17)*Convesion!H$24</f>
        <v>4.7697811283575146E-4</v>
      </c>
      <c r="N5" s="41">
        <f>1/('退役车燃料经济性-ZJQ'!O5*Convesion!$C17)*Convesion!I$24</f>
        <v>4.8953255336811759E-4</v>
      </c>
      <c r="O5" s="41">
        <f>1/('退役车燃料经济性-ZJQ'!P5*Convesion!$C17)*Convesion!J$24</f>
        <v>5.0248777593969675E-4</v>
      </c>
      <c r="P5" s="41">
        <f>1/('退役车燃料经济性-ZJQ'!Q5*Convesion!$C17)*Convesion!K$24</f>
        <v>5.161834631673785E-4</v>
      </c>
      <c r="Q5" s="41">
        <f>1/('退役车燃料经济性-ZJQ'!R5*Convesion!$C17)*Convesion!L$24</f>
        <v>5.3090397751102102E-4</v>
      </c>
      <c r="R5" s="41">
        <f>1/('退役车燃料经济性-ZJQ'!S5*Convesion!$C17)*Convesion!M$24</f>
        <v>5.4955331463180177E-4</v>
      </c>
      <c r="S5" s="41">
        <f>1/('退役车燃料经济性-ZJQ'!T5*Convesion!$C17)*Convesion!N$24</f>
        <v>5.6649859407356749E-4</v>
      </c>
      <c r="T5" s="41">
        <f>1/('退役车燃料经济性-ZJQ'!U5*Convesion!$C17)*Convesion!O$24</f>
        <v>5.8524059442182264E-4</v>
      </c>
      <c r="U5" s="41">
        <f>1/('退役车燃料经济性-ZJQ'!V5*Convesion!$C17)*Convesion!P$24</f>
        <v>6.0916993378429566E-4</v>
      </c>
      <c r="V5" s="41">
        <f>1/('退役车燃料经济性-ZJQ'!W5*Convesion!$C17)*Convesion!Q$24</f>
        <v>6.3678025231536954E-4</v>
      </c>
      <c r="W5" s="41">
        <f>1/('退役车燃料经济性-ZJQ'!X5*Convesion!$C17)*Convesion!R$24</f>
        <v>6.5483687601977246E-4</v>
      </c>
      <c r="X5" s="41">
        <f>1/('退役车燃料经济性-ZJQ'!Y5*Convesion!$C17)*Convesion!S$24</f>
        <v>6.7104130881333627E-4</v>
      </c>
      <c r="Y5" s="41">
        <f>1/('退役车燃料经济性-ZJQ'!Z5*Convesion!$C17)*Convesion!T$24</f>
        <v>6.875341960702803E-4</v>
      </c>
      <c r="Z5" s="41">
        <f>1/('退役车燃料经济性-ZJQ'!AA5*Convesion!$C17)*Convesion!U$24</f>
        <v>7.0383507766661824E-4</v>
      </c>
      <c r="AA5" s="41">
        <f>1/('退役车燃料经济性-ZJQ'!AB5*Convesion!$C17)*Convesion!V$24</f>
        <v>7.199027407155538E-4</v>
      </c>
      <c r="AB5" s="41">
        <f>1/('退役车燃料经济性-ZJQ'!AC5*Convesion!$C17)*Convesion!W$24</f>
        <v>7.3549472733696502E-4</v>
      </c>
      <c r="AC5" s="41">
        <f>1/('退役车燃料经济性-ZJQ'!AD5*Convesion!$C17)*Convesion!X$24</f>
        <v>7.5078446608743286E-4</v>
      </c>
      <c r="AD5" s="41">
        <f>1/('退役车燃料经济性-ZJQ'!AE5*Convesion!$C17)*Convesion!Y$24</f>
        <v>7.6562469266660963E-4</v>
      </c>
      <c r="AE5" s="41">
        <f>1/('退役车燃料经济性-ZJQ'!AF5*Convesion!$C17)*Convesion!Z$24</f>
        <v>7.7974252758893992E-4</v>
      </c>
      <c r="AF5" s="41">
        <f>1/('退役车燃料经济性-ZJQ'!AG5*Convesion!$C17)*Convesion!AA$24</f>
        <v>7.9234878981176472E-4</v>
      </c>
      <c r="AG5" s="41">
        <f>1/('退役车燃料经济性-ZJQ'!AH5*Convesion!$C17)*Convesion!AB$24</f>
        <v>8.0299106826295808E-4</v>
      </c>
      <c r="AH5" s="41">
        <f>1/('退役车燃料经济性-ZJQ'!AI5*Convesion!$C17)*Convesion!AC$24</f>
        <v>8.1139051380275885E-4</v>
      </c>
      <c r="AI5" s="41">
        <f>1/('退役车燃料经济性-ZJQ'!AJ5*Convesion!$C17)*Convesion!AD$24</f>
        <v>8.1757606011268033E-4</v>
      </c>
      <c r="AJ5" s="41">
        <f>1/('退役车燃料经济性-ZJQ'!AK5*Convesion!$C17)*Convesion!AE$24</f>
        <v>8.215873731160175E-4</v>
      </c>
      <c r="AK5" s="41">
        <f>1/('退役车燃料经济性-ZJQ'!AL5*Convesion!$C17)*Convesion!AF$24</f>
        <v>8.2355897194531086E-4</v>
      </c>
      <c r="AL5" s="81">
        <f t="shared" si="1"/>
        <v>8.2355897194531086E-4</v>
      </c>
      <c r="AM5" s="81">
        <f t="shared" si="1"/>
        <v>8.2355897194531086E-4</v>
      </c>
      <c r="AN5" s="81">
        <f t="shared" si="1"/>
        <v>8.2355897194531086E-4</v>
      </c>
      <c r="AO5" s="81">
        <f t="shared" si="1"/>
        <v>8.2355897194531086E-4</v>
      </c>
      <c r="AP5" s="81">
        <f t="shared" si="1"/>
        <v>8.2355897194531086E-4</v>
      </c>
      <c r="AQ5" s="81">
        <f t="shared" si="1"/>
        <v>8.2355897194531086E-4</v>
      </c>
      <c r="AR5" s="81">
        <f t="shared" si="1"/>
        <v>8.2355897194531086E-4</v>
      </c>
      <c r="AS5" s="81">
        <f t="shared" si="1"/>
        <v>8.2355897194531086E-4</v>
      </c>
      <c r="AT5" s="81">
        <f t="shared" si="1"/>
        <v>8.2355897194531086E-4</v>
      </c>
      <c r="AU5" s="81">
        <f t="shared" si="1"/>
        <v>8.2355897194531086E-4</v>
      </c>
    </row>
    <row r="6" spans="1:47">
      <c r="A6" s="4" t="s">
        <v>7</v>
      </c>
      <c r="B6" s="4" t="s">
        <v>4</v>
      </c>
      <c r="C6" s="4" t="s">
        <v>11</v>
      </c>
      <c r="D6" s="4" t="s">
        <v>12</v>
      </c>
      <c r="E6" s="4" t="s">
        <v>17</v>
      </c>
      <c r="F6" s="4" t="s">
        <v>29</v>
      </c>
      <c r="G6" s="41">
        <f>Convesion!B$24/('退役车燃料经济性-ZJQ'!H6*Convesion!$C18)</f>
        <v>5.3020325689402854E-4</v>
      </c>
      <c r="H6" s="41">
        <f>1/('退役车燃料经济性-ZJQ'!I6*Convesion!$C18)*Convesion!C$24</f>
        <v>5.3384281797529565E-4</v>
      </c>
      <c r="I6" s="41">
        <f>1/('退役车燃料经济性-ZJQ'!J6*Convesion!$C18)*Convesion!D$24</f>
        <v>5.3991888260457972E-4</v>
      </c>
      <c r="J6" s="41">
        <f>1/('退役车燃料经济性-ZJQ'!K6*Convesion!$C18)*Convesion!E$24</f>
        <v>5.4708030471048278E-4</v>
      </c>
      <c r="K6" s="41">
        <f>1/('退役车燃料经济性-ZJQ'!L6*Convesion!$C18)*Convesion!F$24</f>
        <v>5.5533992080598232E-4</v>
      </c>
      <c r="L6" s="41">
        <f>1/('退役车燃料经济性-ZJQ'!M6*Convesion!$C18)*Convesion!G$24</f>
        <v>5.6500753961120627E-4</v>
      </c>
      <c r="M6" s="41">
        <f>1/('退役车燃料经济性-ZJQ'!N6*Convesion!$C18)*Convesion!H$24</f>
        <v>5.7604988649525473E-4</v>
      </c>
      <c r="N6" s="41">
        <f>1/('退役车燃料经济性-ZJQ'!O6*Convesion!$C18)*Convesion!I$24</f>
        <v>5.8797567041102945E-4</v>
      </c>
      <c r="O6" s="41">
        <f>1/('退役车燃料经济性-ZJQ'!P6*Convesion!$C18)*Convesion!J$24</f>
        <v>6.0109041493489523E-4</v>
      </c>
      <c r="P6" s="41">
        <f>1/('退役车燃料经济性-ZJQ'!Q6*Convesion!$C18)*Convesion!K$24</f>
        <v>6.1518982487789226E-4</v>
      </c>
      <c r="Q6" s="41">
        <f>1/('退役车燃料经济性-ZJQ'!R6*Convesion!$C18)*Convesion!L$24</f>
        <v>6.2961673640724166E-4</v>
      </c>
      <c r="R6" s="41">
        <f>1/('退役车燃料经济性-ZJQ'!S6*Convesion!$C18)*Convesion!M$24</f>
        <v>6.446219727646136E-4</v>
      </c>
      <c r="S6" s="41">
        <f>1/('退役车燃料经济性-ZJQ'!T6*Convesion!$C18)*Convesion!N$24</f>
        <v>6.6167890669348805E-4</v>
      </c>
      <c r="T6" s="41">
        <f>1/('退役车燃料经济性-ZJQ'!U6*Convesion!$C18)*Convesion!O$24</f>
        <v>6.8239936412415692E-4</v>
      </c>
      <c r="U6" s="41">
        <f>1/('退役车燃料经济性-ZJQ'!V6*Convesion!$C18)*Convesion!P$24</f>
        <v>7.1453428691598128E-4</v>
      </c>
      <c r="V6" s="41">
        <f>1/('退役车燃料经济性-ZJQ'!W6*Convesion!$C18)*Convesion!Q$24</f>
        <v>7.655787964571003E-4</v>
      </c>
      <c r="W6" s="41">
        <f>1/('退役车燃料经济性-ZJQ'!X6*Convesion!$C18)*Convesion!R$24</f>
        <v>7.750992738569933E-4</v>
      </c>
      <c r="X6" s="41">
        <f>1/('退役车燃料经济性-ZJQ'!Y6*Convesion!$C18)*Convesion!S$24</f>
        <v>7.8396937063282513E-4</v>
      </c>
      <c r="Y6" s="41">
        <f>1/('退役车燃料经济性-ZJQ'!Z6*Convesion!$C18)*Convesion!T$24</f>
        <v>7.9140306476902552E-4</v>
      </c>
      <c r="Z6" s="41">
        <f>1/('退役车燃料经济性-ZJQ'!AA6*Convesion!$C18)*Convesion!U$24</f>
        <v>7.975341974242238E-4</v>
      </c>
      <c r="AA6" s="41">
        <f>1/('退役车燃料经济性-ZJQ'!AB6*Convesion!$C18)*Convesion!V$24</f>
        <v>8.0256476855229989E-4</v>
      </c>
      <c r="AB6" s="41">
        <f>1/('退役车燃料经济性-ZJQ'!AC6*Convesion!$C18)*Convesion!W$24</f>
        <v>8.0655825636283176E-4</v>
      </c>
      <c r="AC6" s="41">
        <f>1/('退役车燃料经济性-ZJQ'!AD6*Convesion!$C18)*Convesion!X$24</f>
        <v>8.1001457253026903E-4</v>
      </c>
      <c r="AD6" s="41">
        <f>1/('退役车燃料经济性-ZJQ'!AE6*Convesion!$C18)*Convesion!Y$24</f>
        <v>8.1301297700260003E-4</v>
      </c>
      <c r="AE6" s="41">
        <f>1/('退役车燃料经济性-ZJQ'!AF6*Convesion!$C18)*Convesion!Z$24</f>
        <v>8.1562967096776562E-4</v>
      </c>
      <c r="AF6" s="41">
        <f>1/('退役车燃料经济性-ZJQ'!AG6*Convesion!$C18)*Convesion!AA$24</f>
        <v>8.1780853672400438E-4</v>
      </c>
      <c r="AG6" s="41">
        <f>1/('退役车燃料经济性-ZJQ'!AH6*Convesion!$C18)*Convesion!AB$24</f>
        <v>8.1952507437480426E-4</v>
      </c>
      <c r="AH6" s="41">
        <f>1/('退役车燃料经济性-ZJQ'!AI6*Convesion!$C18)*Convesion!AC$24</f>
        <v>8.2093928918260779E-4</v>
      </c>
      <c r="AI6" s="41">
        <f>1/('退役车燃料经济性-ZJQ'!AJ6*Convesion!$C18)*Convesion!AD$24</f>
        <v>8.2203654219608962E-4</v>
      </c>
      <c r="AJ6" s="41">
        <f>1/('退役车燃料经济性-ZJQ'!AK6*Convesion!$C18)*Convesion!AE$24</f>
        <v>8.2280339376253906E-4</v>
      </c>
      <c r="AK6" s="41">
        <f>1/('退役车燃料经济性-ZJQ'!AL6*Convesion!$C18)*Convesion!AF$24</f>
        <v>8.2321031991441278E-4</v>
      </c>
      <c r="AL6" s="81">
        <f t="shared" si="1"/>
        <v>8.2321031991441278E-4</v>
      </c>
      <c r="AM6" s="81">
        <f t="shared" si="1"/>
        <v>8.2321031991441278E-4</v>
      </c>
      <c r="AN6" s="81">
        <f t="shared" si="1"/>
        <v>8.2321031991441278E-4</v>
      </c>
      <c r="AO6" s="81">
        <f t="shared" si="1"/>
        <v>8.2321031991441278E-4</v>
      </c>
      <c r="AP6" s="81">
        <f t="shared" si="1"/>
        <v>8.2321031991441278E-4</v>
      </c>
      <c r="AQ6" s="81">
        <f t="shared" si="1"/>
        <v>8.2321031991441278E-4</v>
      </c>
      <c r="AR6" s="81">
        <f t="shared" si="1"/>
        <v>8.2321031991441278E-4</v>
      </c>
      <c r="AS6" s="81">
        <f t="shared" si="1"/>
        <v>8.2321031991441278E-4</v>
      </c>
      <c r="AT6" s="81">
        <f t="shared" si="1"/>
        <v>8.2321031991441278E-4</v>
      </c>
      <c r="AU6" s="81">
        <f t="shared" si="1"/>
        <v>8.2321031991441278E-4</v>
      </c>
    </row>
    <row r="7" spans="1:47">
      <c r="A7" s="4" t="s">
        <v>7</v>
      </c>
      <c r="B7" s="4" t="s">
        <v>5</v>
      </c>
      <c r="C7" s="4" t="s">
        <v>11</v>
      </c>
      <c r="D7" s="4" t="s">
        <v>12</v>
      </c>
      <c r="E7" s="4" t="s">
        <v>18</v>
      </c>
      <c r="F7" s="4" t="s">
        <v>29</v>
      </c>
      <c r="G7" s="41">
        <f>Convesion!B$24/('退役车燃料经济性-ZJQ'!H7*Convesion!$C19)</f>
        <v>3.3995333604646115E-4</v>
      </c>
      <c r="H7" s="41">
        <f>1/('退役车燃料经济性-ZJQ'!I7*Convesion!$C19)*Convesion!C$24</f>
        <v>3.399533360464611E-4</v>
      </c>
      <c r="I7" s="41">
        <f>1/('退役车燃料经济性-ZJQ'!J7*Convesion!$C19)*Convesion!D$24</f>
        <v>3.3995333604646115E-4</v>
      </c>
      <c r="J7" s="41">
        <f>1/('退役车燃料经济性-ZJQ'!K7*Convesion!$C19)*Convesion!E$24</f>
        <v>3.3995333604646115E-4</v>
      </c>
      <c r="K7" s="41">
        <f>1/('退役车燃料经济性-ZJQ'!L7*Convesion!$C19)*Convesion!F$24</f>
        <v>3.3995333604646115E-4</v>
      </c>
      <c r="L7" s="41">
        <f>1/('退役车燃料经济性-ZJQ'!M7*Convesion!$C19)*Convesion!G$24</f>
        <v>3.3995333604646115E-4</v>
      </c>
      <c r="M7" s="41">
        <f>1/('退役车燃料经济性-ZJQ'!N7*Convesion!$C19)*Convesion!H$24</f>
        <v>3.3995333604646121E-4</v>
      </c>
      <c r="N7" s="41">
        <f>1/('退役车燃料经济性-ZJQ'!O7*Convesion!$C19)*Convesion!I$24</f>
        <v>3.3995333604646121E-4</v>
      </c>
      <c r="O7" s="41">
        <f>1/('退役车燃料经济性-ZJQ'!P7*Convesion!$C19)*Convesion!J$24</f>
        <v>3.3995333604646121E-4</v>
      </c>
      <c r="P7" s="41">
        <f>1/('退役车燃料经济性-ZJQ'!Q7*Convesion!$C19)*Convesion!K$24</f>
        <v>3.3995333604646115E-4</v>
      </c>
      <c r="Q7" s="41">
        <f>1/('退役车燃料经济性-ZJQ'!R7*Convesion!$C19)*Convesion!L$24</f>
        <v>3.3995333604646115E-4</v>
      </c>
      <c r="R7" s="41">
        <f>1/('退役车燃料经济性-ZJQ'!S7*Convesion!$C19)*Convesion!M$24</f>
        <v>3.3995333604646115E-4</v>
      </c>
      <c r="S7" s="41">
        <f>1/('退役车燃料经济性-ZJQ'!T7*Convesion!$C19)*Convesion!N$24</f>
        <v>3.3995333604646121E-4</v>
      </c>
      <c r="T7" s="41">
        <f>1/('退役车燃料经济性-ZJQ'!U7*Convesion!$C19)*Convesion!O$24</f>
        <v>3.3995333604646115E-4</v>
      </c>
      <c r="U7" s="41">
        <f>1/('退役车燃料经济性-ZJQ'!V7*Convesion!$C19)*Convesion!P$24</f>
        <v>3.399533360464611E-4</v>
      </c>
      <c r="V7" s="41">
        <f>1/('退役车燃料经济性-ZJQ'!W7*Convesion!$C19)*Convesion!Q$24</f>
        <v>3.3995333604646121E-4</v>
      </c>
      <c r="W7" s="41">
        <f>1/('退役车燃料经济性-ZJQ'!X7*Convesion!$C19)*Convesion!R$24</f>
        <v>3.399533360464611E-4</v>
      </c>
      <c r="X7" s="41">
        <f>1/('退役车燃料经济性-ZJQ'!Y7*Convesion!$C19)*Convesion!S$24</f>
        <v>3.399533360464611E-4</v>
      </c>
      <c r="Y7" s="41">
        <f>1/('退役车燃料经济性-ZJQ'!Z7*Convesion!$C19)*Convesion!T$24</f>
        <v>3.3995333604646115E-4</v>
      </c>
      <c r="Z7" s="41">
        <f>1/('退役车燃料经济性-ZJQ'!AA7*Convesion!$C19)*Convesion!U$24</f>
        <v>3.3995333604646115E-4</v>
      </c>
      <c r="AA7" s="41">
        <f>1/('退役车燃料经济性-ZJQ'!AB7*Convesion!$C19)*Convesion!V$24</f>
        <v>3.3995333604646121E-4</v>
      </c>
      <c r="AB7" s="41">
        <f>1/('退役车燃料经济性-ZJQ'!AC7*Convesion!$C19)*Convesion!W$24</f>
        <v>3.3995333604646121E-4</v>
      </c>
      <c r="AC7" s="41">
        <f>1/('退役车燃料经济性-ZJQ'!AD7*Convesion!$C19)*Convesion!X$24</f>
        <v>3.3995333604646121E-4</v>
      </c>
      <c r="AD7" s="41">
        <f>1/('退役车燃料经济性-ZJQ'!AE7*Convesion!$C19)*Convesion!Y$24</f>
        <v>3.3995333604646121E-4</v>
      </c>
      <c r="AE7" s="41">
        <f>1/('退役车燃料经济性-ZJQ'!AF7*Convesion!$C19)*Convesion!Z$24</f>
        <v>3.3995333604646115E-4</v>
      </c>
      <c r="AF7" s="41">
        <f>1/('退役车燃料经济性-ZJQ'!AG7*Convesion!$C19)*Convesion!AA$24</f>
        <v>3.3995333604646115E-4</v>
      </c>
      <c r="AG7" s="41">
        <f>1/('退役车燃料经济性-ZJQ'!AH7*Convesion!$C19)*Convesion!AB$24</f>
        <v>3.3995333604646121E-4</v>
      </c>
      <c r="AH7" s="41">
        <f>1/('退役车燃料经济性-ZJQ'!AI7*Convesion!$C19)*Convesion!AC$24</f>
        <v>3.3995333604646115E-4</v>
      </c>
      <c r="AI7" s="41">
        <f>1/('退役车燃料经济性-ZJQ'!AJ7*Convesion!$C19)*Convesion!AD$24</f>
        <v>3.3995333604646121E-4</v>
      </c>
      <c r="AJ7" s="41">
        <f>1/('退役车燃料经济性-ZJQ'!AK7*Convesion!$C19)*Convesion!AE$24</f>
        <v>3.3995333604646115E-4</v>
      </c>
      <c r="AK7" s="41">
        <f>1/('退役车燃料经济性-ZJQ'!AL7*Convesion!$C19)*Convesion!AF$24</f>
        <v>3.3995333604646121E-4</v>
      </c>
      <c r="AL7" s="81">
        <f t="shared" si="1"/>
        <v>3.3995333604646121E-4</v>
      </c>
      <c r="AM7" s="81">
        <f t="shared" si="1"/>
        <v>3.3995333604646121E-4</v>
      </c>
      <c r="AN7" s="81">
        <f t="shared" si="1"/>
        <v>3.3995333604646121E-4</v>
      </c>
      <c r="AO7" s="81">
        <f t="shared" si="1"/>
        <v>3.3995333604646121E-4</v>
      </c>
      <c r="AP7" s="81">
        <f t="shared" si="1"/>
        <v>3.3995333604646121E-4</v>
      </c>
      <c r="AQ7" s="81">
        <f t="shared" si="1"/>
        <v>3.3995333604646121E-4</v>
      </c>
      <c r="AR7" s="81">
        <f t="shared" si="1"/>
        <v>3.3995333604646121E-4</v>
      </c>
      <c r="AS7" s="81">
        <f t="shared" si="1"/>
        <v>3.3995333604646121E-4</v>
      </c>
      <c r="AT7" s="81">
        <f t="shared" si="1"/>
        <v>3.3995333604646121E-4</v>
      </c>
      <c r="AU7" s="81">
        <f t="shared" si="1"/>
        <v>3.3995333604646121E-4</v>
      </c>
    </row>
    <row r="8" spans="1:47">
      <c r="A8" s="4" t="s">
        <v>7</v>
      </c>
      <c r="B8" s="4" t="s">
        <v>6</v>
      </c>
      <c r="C8" s="4" t="s">
        <v>11</v>
      </c>
      <c r="D8" s="4" t="s">
        <v>12</v>
      </c>
      <c r="E8" s="4" t="s">
        <v>19</v>
      </c>
      <c r="F8" s="4" t="s">
        <v>29</v>
      </c>
      <c r="G8" s="81">
        <f>H8</f>
        <v>5.7719497863821566E-4</v>
      </c>
      <c r="H8" s="41">
        <f>1/('退役车燃料经济性-ZJQ'!I8*Convesion!$C20)*Convesion!C$24</f>
        <v>5.7719497863821566E-4</v>
      </c>
      <c r="I8" s="41">
        <f>1/('退役车燃料经济性-ZJQ'!J8*Convesion!$C20)*Convesion!D$24</f>
        <v>5.8840264812633648E-4</v>
      </c>
      <c r="J8" s="41">
        <f>1/('退役车燃料经济性-ZJQ'!K8*Convesion!$C20)*Convesion!E$24</f>
        <v>6.0054968875652526E-4</v>
      </c>
      <c r="K8" s="41">
        <f>1/('退役车燃料经济性-ZJQ'!L8*Convesion!$C20)*Convesion!F$24</f>
        <v>6.1199467589498975E-4</v>
      </c>
      <c r="L8" s="41">
        <f>1/('退役车燃料经济性-ZJQ'!M8*Convesion!$C20)*Convesion!G$24</f>
        <v>6.2521905064422145E-4</v>
      </c>
      <c r="M8" s="41">
        <f>1/('退役车燃料经济性-ZJQ'!N8*Convesion!$C20)*Convesion!H$24</f>
        <v>6.3974812903250515E-4</v>
      </c>
      <c r="N8" s="41">
        <f>1/('退役车燃料经济性-ZJQ'!O8*Convesion!$C20)*Convesion!I$24</f>
        <v>6.5692424611547915E-4</v>
      </c>
      <c r="O8" s="41">
        <f>1/('退役车燃料经济性-ZJQ'!P8*Convesion!$C20)*Convesion!J$24</f>
        <v>6.7446472066627747E-4</v>
      </c>
      <c r="P8" s="41">
        <f>1/('退役车燃料经济性-ZJQ'!Q8*Convesion!$C20)*Convesion!K$24</f>
        <v>6.9399921873057493E-4</v>
      </c>
      <c r="Q8" s="41">
        <f>1/('退役车燃料经济性-ZJQ'!R8*Convesion!$C20)*Convesion!L$24</f>
        <v>7.1513695040527835E-4</v>
      </c>
      <c r="R8" s="41">
        <f>1/('退役车燃料经济性-ZJQ'!S8*Convesion!$C20)*Convesion!M$24</f>
        <v>7.3770706539434889E-4</v>
      </c>
      <c r="S8" s="41">
        <f>1/('退役车燃料经济性-ZJQ'!T8*Convesion!$C20)*Convesion!N$24</f>
        <v>7.5618092153323943E-4</v>
      </c>
      <c r="T8" s="41">
        <f>1/('退役车燃料经济性-ZJQ'!U8*Convesion!$C20)*Convesion!O$24</f>
        <v>7.7132063789015707E-4</v>
      </c>
      <c r="U8" s="41">
        <f>1/('退役车燃料经济性-ZJQ'!V8*Convesion!$C20)*Convesion!P$24</f>
        <v>7.8426969683857673E-4</v>
      </c>
      <c r="V8" s="41">
        <f>1/('退役车燃料经济性-ZJQ'!W8*Convesion!$C20)*Convesion!Q$24</f>
        <v>7.9520670431580795E-4</v>
      </c>
      <c r="W8" s="41">
        <f>1/('退役车燃料经济性-ZJQ'!X8*Convesion!$C20)*Convesion!R$24</f>
        <v>8.0907770711540991E-4</v>
      </c>
      <c r="X8" s="41">
        <f>1/('退役车燃料经济性-ZJQ'!Y8*Convesion!$C20)*Convesion!S$24</f>
        <v>8.2170934840756159E-4</v>
      </c>
      <c r="Y8" s="41">
        <f>1/('退役车燃料经济性-ZJQ'!Z8*Convesion!$C20)*Convesion!T$24</f>
        <v>8.327949328809102E-4</v>
      </c>
      <c r="Z8" s="41">
        <f>1/('退役车燃料经济性-ZJQ'!AA8*Convesion!$C20)*Convesion!U$24</f>
        <v>8.4125583931075974E-4</v>
      </c>
      <c r="AA8" s="41">
        <f>1/('退役车燃料经济性-ZJQ'!AB8*Convesion!$C20)*Convesion!V$24</f>
        <v>8.48348613334035E-4</v>
      </c>
      <c r="AB8" s="41">
        <f>1/('退役车燃料经济性-ZJQ'!AC8*Convesion!$C20)*Convesion!W$24</f>
        <v>8.5404371839214077E-4</v>
      </c>
      <c r="AC8" s="41">
        <f>1/('退役车燃料经济性-ZJQ'!AD8*Convesion!$C20)*Convesion!X$24</f>
        <v>8.5882349449365218E-4</v>
      </c>
      <c r="AD8" s="41">
        <f>1/('退役车燃料经济性-ZJQ'!AE8*Convesion!$C20)*Convesion!Y$24</f>
        <v>8.6223877236622619E-4</v>
      </c>
      <c r="AE8" s="41">
        <f>1/('退役车燃料经济性-ZJQ'!AF8*Convesion!$C20)*Convesion!Z$24</f>
        <v>8.6458926222460545E-4</v>
      </c>
      <c r="AF8" s="41">
        <f>1/('退役车燃料经济性-ZJQ'!AG8*Convesion!$C20)*Convesion!AA$24</f>
        <v>8.6579246795732371E-4</v>
      </c>
      <c r="AG8" s="41">
        <f>1/('退役车燃料经济性-ZJQ'!AH8*Convesion!$C20)*Convesion!AB$24</f>
        <v>8.6579246795732349E-4</v>
      </c>
      <c r="AH8" s="41">
        <f>1/('退役车燃料经济性-ZJQ'!AI8*Convesion!$C20)*Convesion!AC$24</f>
        <v>8.6579246795732338E-4</v>
      </c>
      <c r="AI8" s="41">
        <f>1/('退役车燃料经济性-ZJQ'!AJ8*Convesion!$C20)*Convesion!AD$24</f>
        <v>8.6579246795732349E-4</v>
      </c>
      <c r="AJ8" s="41">
        <f>1/('退役车燃料经济性-ZJQ'!AK8*Convesion!$C20)*Convesion!AE$24</f>
        <v>8.6579246795732371E-4</v>
      </c>
      <c r="AK8" s="41">
        <f>1/('退役车燃料经济性-ZJQ'!AL8*Convesion!$C20)*Convesion!AF$24</f>
        <v>8.6579246795732371E-4</v>
      </c>
      <c r="AL8" s="81">
        <f t="shared" si="1"/>
        <v>8.6579246795732371E-4</v>
      </c>
      <c r="AM8" s="81">
        <f t="shared" si="1"/>
        <v>8.6579246795732371E-4</v>
      </c>
      <c r="AN8" s="81">
        <f t="shared" si="1"/>
        <v>8.6579246795732371E-4</v>
      </c>
      <c r="AO8" s="81">
        <f t="shared" si="1"/>
        <v>8.6579246795732371E-4</v>
      </c>
      <c r="AP8" s="81">
        <f t="shared" si="1"/>
        <v>8.6579246795732371E-4</v>
      </c>
      <c r="AQ8" s="81">
        <f t="shared" si="1"/>
        <v>8.6579246795732371E-4</v>
      </c>
      <c r="AR8" s="81">
        <f t="shared" si="1"/>
        <v>8.6579246795732371E-4</v>
      </c>
      <c r="AS8" s="81">
        <f t="shared" si="1"/>
        <v>8.6579246795732371E-4</v>
      </c>
      <c r="AT8" s="81">
        <f t="shared" si="1"/>
        <v>8.6579246795732371E-4</v>
      </c>
      <c r="AU8" s="81">
        <f t="shared" si="1"/>
        <v>8.6579246795732371E-4</v>
      </c>
    </row>
    <row r="9" spans="1:47">
      <c r="A9" s="5" t="s">
        <v>8</v>
      </c>
      <c r="B9" s="6" t="s">
        <v>0</v>
      </c>
      <c r="C9" s="5" t="s">
        <v>11</v>
      </c>
      <c r="D9" s="6" t="s">
        <v>20</v>
      </c>
      <c r="E9" s="5" t="s">
        <v>13</v>
      </c>
      <c r="F9" s="5" t="s">
        <v>29</v>
      </c>
      <c r="G9" s="41">
        <f>Convesion!B$28/('退役车燃料经济性-ZJQ'!H9*Convesion!$C14)</f>
        <v>6.5438472628045227E-4</v>
      </c>
      <c r="H9" s="41">
        <f>1/('退役车燃料经济性-ZJQ'!I9*Convesion!$C14)*Convesion!C$28</f>
        <v>6.5438472628045227E-4</v>
      </c>
      <c r="I9" s="41">
        <f>1/('退役车燃料经济性-ZJQ'!J9*Convesion!$C14)*Convesion!D$28</f>
        <v>6.5969491406928028E-4</v>
      </c>
      <c r="J9" s="41">
        <f>1/('退役车燃料经济性-ZJQ'!K9*Convesion!$C14)*Convesion!E$28</f>
        <v>6.6715000244864234E-4</v>
      </c>
      <c r="K9" s="41">
        <f>1/('退役车燃料经济性-ZJQ'!L9*Convesion!$C14)*Convesion!F$28</f>
        <v>6.7465963972322934E-4</v>
      </c>
      <c r="L9" s="41">
        <f>1/('退役车燃料经济性-ZJQ'!M9*Convesion!$C14)*Convesion!G$28</f>
        <v>6.821611075349636E-4</v>
      </c>
      <c r="M9" s="41">
        <f>1/('退役车燃料经济性-ZJQ'!N9*Convesion!$C14)*Convesion!H$28</f>
        <v>6.9039062838476711E-4</v>
      </c>
      <c r="N9" s="41">
        <f>1/('退役车燃料经济性-ZJQ'!O9*Convesion!$C14)*Convesion!I$28</f>
        <v>6.9876334643465758E-4</v>
      </c>
      <c r="O9" s="41">
        <f>1/('退役车燃料经济性-ZJQ'!P9*Convesion!$C14)*Convesion!J$28</f>
        <v>7.0742040194096342E-4</v>
      </c>
      <c r="P9" s="41">
        <f>1/('退役车燃料经济性-ZJQ'!Q9*Convesion!$C14)*Convesion!K$28</f>
        <v>7.155510301031958E-4</v>
      </c>
      <c r="Q9" s="41">
        <f>1/('退役车燃料经济性-ZJQ'!R9*Convesion!$C14)*Convesion!L$28</f>
        <v>7.2496225013060471E-4</v>
      </c>
      <c r="R9" s="41">
        <f>1/('退役车燃料经济性-ZJQ'!S9*Convesion!$C14)*Convesion!M$28</f>
        <v>7.3508647652647185E-4</v>
      </c>
      <c r="S9" s="41">
        <f>1/('退役车燃料经济性-ZJQ'!T9*Convesion!$C14)*Convesion!N$28</f>
        <v>7.4566741635352586E-4</v>
      </c>
      <c r="T9" s="41">
        <f>1/('退役车燃料经济性-ZJQ'!U9*Convesion!$C14)*Convesion!O$28</f>
        <v>7.5640188656567447E-4</v>
      </c>
      <c r="U9" s="41">
        <f>1/('退役车燃料经济性-ZJQ'!V9*Convesion!$C14)*Convesion!P$28</f>
        <v>7.6750121806058995E-4</v>
      </c>
      <c r="V9" s="41">
        <f>1/('退役车燃料经济性-ZJQ'!W9*Convesion!$C14)*Convesion!Q$28</f>
        <v>7.7940697584619873E-4</v>
      </c>
      <c r="W9" s="41">
        <f>1/('退役车燃料经济性-ZJQ'!X9*Convesion!$C14)*Convesion!R$28</f>
        <v>7.9202048527352747E-4</v>
      </c>
      <c r="X9" s="41">
        <f>1/('退役车燃料经济性-ZJQ'!Y9*Convesion!$C14)*Convesion!S$28</f>
        <v>8.021813727363032E-4</v>
      </c>
      <c r="Y9" s="41">
        <f>1/('退役车燃料经济性-ZJQ'!Z9*Convesion!$C14)*Convesion!T$28</f>
        <v>8.1066830568574143E-4</v>
      </c>
      <c r="Z9" s="41">
        <f>1/('退役车燃料经济性-ZJQ'!AA9*Convesion!$C14)*Convesion!U$28</f>
        <v>8.1776527190864786E-4</v>
      </c>
      <c r="AA9" s="41">
        <f>1/('退役车燃料经济性-ZJQ'!AB9*Convesion!$C14)*Convesion!V$28</f>
        <v>8.2362198571766859E-4</v>
      </c>
      <c r="AB9" s="41">
        <f>1/('退役车燃料经济性-ZJQ'!AC9*Convesion!$C14)*Convesion!W$28</f>
        <v>8.2810755158197369E-4</v>
      </c>
      <c r="AC9" s="41">
        <f>1/('退役车燃料经济性-ZJQ'!AD9*Convesion!$C14)*Convesion!X$28</f>
        <v>8.3123948173984528E-4</v>
      </c>
      <c r="AD9" s="41">
        <f>1/('退役车燃料经济性-ZJQ'!AE9*Convesion!$C14)*Convesion!Y$28</f>
        <v>8.3288593039138265E-4</v>
      </c>
      <c r="AE9" s="41">
        <f>1/('退役车燃料经济性-ZJQ'!AF9*Convesion!$C14)*Convesion!Z$28</f>
        <v>8.3289209668052622E-4</v>
      </c>
      <c r="AF9" s="41">
        <f>1/('退役车燃料经济性-ZJQ'!AG9*Convesion!$C14)*Convesion!AA$28</f>
        <v>8.3289689895205371E-4</v>
      </c>
      <c r="AG9" s="41">
        <f>1/('退役车燃料经济性-ZJQ'!AH9*Convesion!$C14)*Convesion!AB$28</f>
        <v>8.3290039433966902E-4</v>
      </c>
      <c r="AH9" s="41">
        <f>1/('退役车燃料经济性-ZJQ'!AI9*Convesion!$C14)*Convesion!AC$28</f>
        <v>8.3290265111987249E-4</v>
      </c>
      <c r="AI9" s="41">
        <f>1/('退役车燃料经济性-ZJQ'!AJ9*Convesion!$C14)*Convesion!AD$28</f>
        <v>8.3290376700948519E-4</v>
      </c>
      <c r="AJ9" s="41">
        <f>1/('退役车燃料经济性-ZJQ'!AK9*Convesion!$C14)*Convesion!AE$28</f>
        <v>8.3290376700948519E-4</v>
      </c>
      <c r="AK9" s="41">
        <f>1/('退役车燃料经济性-ZJQ'!AL9*Convesion!$C14)*Convesion!AF$28</f>
        <v>8.3290376700948519E-4</v>
      </c>
      <c r="AL9" s="81">
        <f t="shared" si="1"/>
        <v>8.3290376700948519E-4</v>
      </c>
      <c r="AM9" s="81">
        <f t="shared" si="1"/>
        <v>8.3290376700948519E-4</v>
      </c>
      <c r="AN9" s="81">
        <f t="shared" si="1"/>
        <v>8.3290376700948519E-4</v>
      </c>
      <c r="AO9" s="81">
        <f t="shared" si="1"/>
        <v>8.3290376700948519E-4</v>
      </c>
      <c r="AP9" s="81">
        <f t="shared" si="1"/>
        <v>8.3290376700948519E-4</v>
      </c>
      <c r="AQ9" s="81">
        <f t="shared" si="1"/>
        <v>8.3290376700948519E-4</v>
      </c>
      <c r="AR9" s="81">
        <f t="shared" si="1"/>
        <v>8.3290376700948519E-4</v>
      </c>
      <c r="AS9" s="81">
        <f t="shared" si="1"/>
        <v>8.3290376700948519E-4</v>
      </c>
      <c r="AT9" s="81">
        <f t="shared" si="1"/>
        <v>8.3290376700948519E-4</v>
      </c>
      <c r="AU9" s="81">
        <f t="shared" si="1"/>
        <v>8.3290376700948519E-4</v>
      </c>
    </row>
    <row r="10" spans="1:47">
      <c r="A10" s="5" t="s">
        <v>8</v>
      </c>
      <c r="B10" s="6" t="s">
        <v>1</v>
      </c>
      <c r="C10" s="5" t="s">
        <v>11</v>
      </c>
      <c r="D10" s="6" t="s">
        <v>20</v>
      </c>
      <c r="E10" s="5" t="s">
        <v>14</v>
      </c>
      <c r="F10" s="5" t="s">
        <v>29</v>
      </c>
      <c r="G10" s="41">
        <f>Convesion!B$28/('退役车燃料经济性-ZJQ'!H10*Convesion!$C15)</f>
        <v>1.5658836298777575E-4</v>
      </c>
      <c r="H10" s="41">
        <f>1/('退役车燃料经济性-ZJQ'!I10*Convesion!$C15)*Convesion!C$28</f>
        <v>1.5658836298777578E-4</v>
      </c>
      <c r="I10" s="41">
        <f>1/('退役车燃料经济性-ZJQ'!J10*Convesion!$C15)*Convesion!D$28</f>
        <v>1.5658836298777575E-4</v>
      </c>
      <c r="J10" s="41">
        <f>1/('退役车燃料经济性-ZJQ'!K10*Convesion!$C15)*Convesion!E$28</f>
        <v>1.5658836298777575E-4</v>
      </c>
      <c r="K10" s="41">
        <f>1/('退役车燃料经济性-ZJQ'!L10*Convesion!$C15)*Convesion!F$28</f>
        <v>1.5658836298777578E-4</v>
      </c>
      <c r="L10" s="41">
        <f>1/('退役车燃料经济性-ZJQ'!M10*Convesion!$C15)*Convesion!G$28</f>
        <v>1.5658836298777575E-4</v>
      </c>
      <c r="M10" s="41">
        <f>1/('退役车燃料经济性-ZJQ'!N10*Convesion!$C15)*Convesion!H$28</f>
        <v>1.5658836298777581E-4</v>
      </c>
      <c r="N10" s="41">
        <f>1/('退役车燃料经济性-ZJQ'!O10*Convesion!$C15)*Convesion!I$28</f>
        <v>1.5658836298777575E-4</v>
      </c>
      <c r="O10" s="41">
        <f>1/('退役车燃料经济性-ZJQ'!P10*Convesion!$C15)*Convesion!J$28</f>
        <v>1.5658836298777575E-4</v>
      </c>
      <c r="P10" s="41">
        <f>1/('退役车燃料经济性-ZJQ'!Q10*Convesion!$C15)*Convesion!K$28</f>
        <v>1.5658836298777575E-4</v>
      </c>
      <c r="Q10" s="41">
        <f>1/('退役车燃料经济性-ZJQ'!R10*Convesion!$C15)*Convesion!L$28</f>
        <v>1.5658836298777575E-4</v>
      </c>
      <c r="R10" s="41">
        <f>1/('退役车燃料经济性-ZJQ'!S10*Convesion!$C15)*Convesion!M$28</f>
        <v>1.5658836298777575E-4</v>
      </c>
      <c r="S10" s="41">
        <f>1/('退役车燃料经济性-ZJQ'!T10*Convesion!$C15)*Convesion!N$28</f>
        <v>1.5658836298777578E-4</v>
      </c>
      <c r="T10" s="41">
        <f>1/('退役车燃料经济性-ZJQ'!U10*Convesion!$C15)*Convesion!O$28</f>
        <v>1.5658836298777575E-4</v>
      </c>
      <c r="U10" s="41">
        <f>1/('退役车燃料经济性-ZJQ'!V10*Convesion!$C15)*Convesion!P$28</f>
        <v>1.5658836298777578E-4</v>
      </c>
      <c r="V10" s="41">
        <f>1/('退役车燃料经济性-ZJQ'!W10*Convesion!$C15)*Convesion!Q$28</f>
        <v>1.5658836298777575E-4</v>
      </c>
      <c r="W10" s="41">
        <f>1/('退役车燃料经济性-ZJQ'!X10*Convesion!$C15)*Convesion!R$28</f>
        <v>1.5658836298777578E-4</v>
      </c>
      <c r="X10" s="41">
        <f>1/('退役车燃料经济性-ZJQ'!Y10*Convesion!$C15)*Convesion!S$28</f>
        <v>1.5658836298777575E-4</v>
      </c>
      <c r="Y10" s="41">
        <f>1/('退役车燃料经济性-ZJQ'!Z10*Convesion!$C15)*Convesion!T$28</f>
        <v>1.5658836298777575E-4</v>
      </c>
      <c r="Z10" s="41">
        <f>1/('退役车燃料经济性-ZJQ'!AA10*Convesion!$C15)*Convesion!U$28</f>
        <v>1.5658836298777575E-4</v>
      </c>
      <c r="AA10" s="41">
        <f>1/('退役车燃料经济性-ZJQ'!AB10*Convesion!$C15)*Convesion!V$28</f>
        <v>1.5658836298777575E-4</v>
      </c>
      <c r="AB10" s="41">
        <f>1/('退役车燃料经济性-ZJQ'!AC10*Convesion!$C15)*Convesion!W$28</f>
        <v>1.5658836298777575E-4</v>
      </c>
      <c r="AC10" s="41">
        <f>1/('退役车燃料经济性-ZJQ'!AD10*Convesion!$C15)*Convesion!X$28</f>
        <v>1.5658836298777575E-4</v>
      </c>
      <c r="AD10" s="41">
        <f>1/('退役车燃料经济性-ZJQ'!AE10*Convesion!$C15)*Convesion!Y$28</f>
        <v>1.5658836298777575E-4</v>
      </c>
      <c r="AE10" s="41">
        <f>1/('退役车燃料经济性-ZJQ'!AF10*Convesion!$C15)*Convesion!Z$28</f>
        <v>1.5658836298777575E-4</v>
      </c>
      <c r="AF10" s="41">
        <f>1/('退役车燃料经济性-ZJQ'!AG10*Convesion!$C15)*Convesion!AA$28</f>
        <v>1.5658836298777575E-4</v>
      </c>
      <c r="AG10" s="41">
        <f>1/('退役车燃料经济性-ZJQ'!AH10*Convesion!$C15)*Convesion!AB$28</f>
        <v>1.5658836298777575E-4</v>
      </c>
      <c r="AH10" s="41">
        <f>1/('退役车燃料经济性-ZJQ'!AI10*Convesion!$C15)*Convesion!AC$28</f>
        <v>1.565883629877757E-4</v>
      </c>
      <c r="AI10" s="41">
        <f>1/('退役车燃料经济性-ZJQ'!AJ10*Convesion!$C15)*Convesion!AD$28</f>
        <v>1.5658836298777578E-4</v>
      </c>
      <c r="AJ10" s="41">
        <f>1/('退役车燃料经济性-ZJQ'!AK10*Convesion!$C15)*Convesion!AE$28</f>
        <v>1.5658836298777578E-4</v>
      </c>
      <c r="AK10" s="41">
        <f>1/('退役车燃料经济性-ZJQ'!AL10*Convesion!$C15)*Convesion!AF$28</f>
        <v>1.5658836298777575E-4</v>
      </c>
      <c r="AL10" s="81">
        <f t="shared" si="1"/>
        <v>1.5658836298777575E-4</v>
      </c>
      <c r="AM10" s="81">
        <f t="shared" si="1"/>
        <v>1.5658836298777575E-4</v>
      </c>
      <c r="AN10" s="81">
        <f t="shared" si="1"/>
        <v>1.5658836298777575E-4</v>
      </c>
      <c r="AO10" s="81">
        <f t="shared" si="1"/>
        <v>1.5658836298777575E-4</v>
      </c>
      <c r="AP10" s="81">
        <f t="shared" si="1"/>
        <v>1.5658836298777575E-4</v>
      </c>
      <c r="AQ10" s="81">
        <f t="shared" si="1"/>
        <v>1.5658836298777575E-4</v>
      </c>
      <c r="AR10" s="81">
        <f t="shared" si="1"/>
        <v>1.5658836298777575E-4</v>
      </c>
      <c r="AS10" s="81">
        <f t="shared" si="1"/>
        <v>1.5658836298777575E-4</v>
      </c>
      <c r="AT10" s="81">
        <f t="shared" si="1"/>
        <v>1.5658836298777575E-4</v>
      </c>
      <c r="AU10" s="81">
        <f t="shared" si="1"/>
        <v>1.5658836298777575E-4</v>
      </c>
    </row>
    <row r="11" spans="1:47">
      <c r="A11" s="5" t="s">
        <v>8</v>
      </c>
      <c r="B11" s="6" t="s">
        <v>2</v>
      </c>
      <c r="C11" s="5" t="s">
        <v>11</v>
      </c>
      <c r="D11" s="6" t="s">
        <v>20</v>
      </c>
      <c r="E11" s="5" t="s">
        <v>15</v>
      </c>
      <c r="F11" s="5" t="s">
        <v>29</v>
      </c>
      <c r="G11" s="41">
        <f>Convesion!B$28/('退役车燃料经济性-ZJQ'!H11*Convesion!$C16)</f>
        <v>1.7155582920260078E-4</v>
      </c>
      <c r="H11" s="41">
        <f>1/('退役车燃料经济性-ZJQ'!I11*Convesion!$C16)*Convesion!C$28</f>
        <v>1.763418538562111E-4</v>
      </c>
      <c r="I11" s="41">
        <f>1/('退役车燃料经济性-ZJQ'!J11*Convesion!$C16)*Convesion!D$28</f>
        <v>1.8087090990482233E-4</v>
      </c>
      <c r="J11" s="41">
        <f>1/('退役车燃料经济性-ZJQ'!K11*Convesion!$C16)*Convesion!E$28</f>
        <v>1.8541756312941626E-4</v>
      </c>
      <c r="K11" s="41">
        <f>1/('退役车燃料经济性-ZJQ'!L11*Convesion!$C16)*Convesion!F$28</f>
        <v>1.9070603759518552E-4</v>
      </c>
      <c r="L11" s="41">
        <f>1/('退役车燃料经济性-ZJQ'!M11*Convesion!$C16)*Convesion!G$28</f>
        <v>1.962460749517895E-4</v>
      </c>
      <c r="M11" s="41">
        <f>1/('退役车燃料经济性-ZJQ'!N11*Convesion!$C16)*Convesion!H$28</f>
        <v>2.0246591995705829E-4</v>
      </c>
      <c r="N11" s="41">
        <f>1/('退役车燃料经济性-ZJQ'!O11*Convesion!$C16)*Convesion!I$28</f>
        <v>2.0490513218493305E-4</v>
      </c>
      <c r="O11" s="41">
        <f>1/('退役车燃料经济性-ZJQ'!P11*Convesion!$C16)*Convesion!J$28</f>
        <v>2.0753646635176409E-4</v>
      </c>
      <c r="P11" s="41">
        <f>1/('退役车燃料经济性-ZJQ'!Q11*Convesion!$C16)*Convesion!K$28</f>
        <v>2.1060303211038904E-4</v>
      </c>
      <c r="Q11" s="41">
        <f>1/('退役车燃料经济性-ZJQ'!R11*Convesion!$C16)*Convesion!L$28</f>
        <v>2.133786691197784E-4</v>
      </c>
      <c r="R11" s="41">
        <f>1/('退役车燃料经济性-ZJQ'!S11*Convesion!$C16)*Convesion!M$28</f>
        <v>2.1585061750071293E-4</v>
      </c>
      <c r="S11" s="41">
        <f>1/('退役车燃料经济性-ZJQ'!T11*Convesion!$C16)*Convesion!N$28</f>
        <v>2.1815845872438241E-4</v>
      </c>
      <c r="T11" s="41">
        <f>1/('退役车燃料经济性-ZJQ'!U11*Convesion!$C16)*Convesion!O$28</f>
        <v>2.2033912131747417E-4</v>
      </c>
      <c r="U11" s="41">
        <f>1/('退役车燃料经济性-ZJQ'!V11*Convesion!$C16)*Convesion!P$28</f>
        <v>2.2230213180524802E-4</v>
      </c>
      <c r="V11" s="41">
        <f>1/('退役车燃料经济性-ZJQ'!W11*Convesion!$C16)*Convesion!Q$28</f>
        <v>2.2438566980306036E-4</v>
      </c>
      <c r="W11" s="41">
        <f>1/('退役车燃料经济性-ZJQ'!X11*Convesion!$C16)*Convesion!R$28</f>
        <v>2.2658417756768161E-4</v>
      </c>
      <c r="X11" s="41">
        <f>1/('退役车燃料经济性-ZJQ'!Y11*Convesion!$C16)*Convesion!S$28</f>
        <v>2.2873145715317515E-4</v>
      </c>
      <c r="Y11" s="41">
        <f>1/('退役车燃料经济性-ZJQ'!Z11*Convesion!$C16)*Convesion!T$28</f>
        <v>2.3076573434875232E-4</v>
      </c>
      <c r="Z11" s="41">
        <f>1/('退役车燃料经济性-ZJQ'!AA11*Convesion!$C16)*Convesion!U$28</f>
        <v>2.3264008472038457E-4</v>
      </c>
      <c r="AA11" s="41">
        <f>1/('退役车燃料经济性-ZJQ'!AB11*Convesion!$C16)*Convesion!V$28</f>
        <v>2.3416553771251985E-4</v>
      </c>
      <c r="AB11" s="41">
        <f>1/('退役车燃料经济性-ZJQ'!AC11*Convesion!$C16)*Convesion!W$28</f>
        <v>2.3534093226904306E-4</v>
      </c>
      <c r="AC11" s="41">
        <f>1/('退役车燃料经济性-ZJQ'!AD11*Convesion!$C16)*Convesion!X$28</f>
        <v>2.3612605172337447E-4</v>
      </c>
      <c r="AD11" s="41">
        <f>1/('退役车燃料经济性-ZJQ'!AE11*Convesion!$C16)*Convesion!Y$28</f>
        <v>2.3651176553520002E-4</v>
      </c>
      <c r="AE11" s="41">
        <f>1/('退役车燃料经济性-ZJQ'!AF11*Convesion!$C16)*Convesion!Z$28</f>
        <v>2.3651176553520002E-4</v>
      </c>
      <c r="AF11" s="41">
        <f>1/('退役车燃料经济性-ZJQ'!AG11*Convesion!$C16)*Convesion!AA$28</f>
        <v>2.3651176553520002E-4</v>
      </c>
      <c r="AG11" s="41">
        <f>1/('退役车燃料经济性-ZJQ'!AH11*Convesion!$C16)*Convesion!AB$28</f>
        <v>2.3651176553519997E-4</v>
      </c>
      <c r="AH11" s="41">
        <f>1/('退役车燃料经济性-ZJQ'!AI11*Convesion!$C16)*Convesion!AC$28</f>
        <v>2.3651176553519989E-4</v>
      </c>
      <c r="AI11" s="41">
        <f>1/('退役车燃料经济性-ZJQ'!AJ11*Convesion!$C16)*Convesion!AD$28</f>
        <v>2.3651176553519989E-4</v>
      </c>
      <c r="AJ11" s="41">
        <f>1/('退役车燃料经济性-ZJQ'!AK11*Convesion!$C16)*Convesion!AE$28</f>
        <v>2.3651176553519997E-4</v>
      </c>
      <c r="AK11" s="41">
        <f>1/('退役车燃料经济性-ZJQ'!AL11*Convesion!$C16)*Convesion!AF$28</f>
        <v>2.3651176553519997E-4</v>
      </c>
      <c r="AL11" s="81">
        <f t="shared" si="1"/>
        <v>2.3651176553519997E-4</v>
      </c>
      <c r="AM11" s="81">
        <f t="shared" si="1"/>
        <v>2.3651176553519997E-4</v>
      </c>
      <c r="AN11" s="81">
        <f t="shared" si="1"/>
        <v>2.3651176553519997E-4</v>
      </c>
      <c r="AO11" s="81">
        <f t="shared" si="1"/>
        <v>2.3651176553519997E-4</v>
      </c>
      <c r="AP11" s="81">
        <f t="shared" si="1"/>
        <v>2.3651176553519997E-4</v>
      </c>
      <c r="AQ11" s="81">
        <f t="shared" si="1"/>
        <v>2.3651176553519997E-4</v>
      </c>
      <c r="AR11" s="81">
        <f t="shared" si="1"/>
        <v>2.3651176553519997E-4</v>
      </c>
      <c r="AS11" s="81">
        <f t="shared" si="1"/>
        <v>2.3651176553519997E-4</v>
      </c>
      <c r="AT11" s="81">
        <f t="shared" si="1"/>
        <v>2.3651176553519997E-4</v>
      </c>
      <c r="AU11" s="81">
        <f t="shared" si="1"/>
        <v>2.3651176553519997E-4</v>
      </c>
    </row>
    <row r="12" spans="1:47">
      <c r="A12" s="5" t="s">
        <v>8</v>
      </c>
      <c r="B12" s="6" t="s">
        <v>3</v>
      </c>
      <c r="C12" s="5" t="s">
        <v>11</v>
      </c>
      <c r="D12" s="6" t="s">
        <v>20</v>
      </c>
      <c r="E12" s="5" t="s">
        <v>16</v>
      </c>
      <c r="F12" s="5" t="s">
        <v>29</v>
      </c>
      <c r="G12" s="41">
        <f>Convesion!B$28/('退役车燃料经济性-ZJQ'!H12*Convesion!$C17)</f>
        <v>1.7847522264248606E-4</v>
      </c>
      <c r="H12" s="41">
        <f>1/('退役车燃料经济性-ZJQ'!I12*Convesion!$C17)*Convesion!C$28</f>
        <v>1.8133437748761886E-4</v>
      </c>
      <c r="I12" s="41">
        <f>1/('退役车燃料经济性-ZJQ'!J12*Convesion!$C17)*Convesion!D$28</f>
        <v>1.8557219501521898E-4</v>
      </c>
      <c r="J12" s="41">
        <f>1/('退役车燃料经济性-ZJQ'!K12*Convesion!$C17)*Convesion!E$28</f>
        <v>1.9142585980089943E-4</v>
      </c>
      <c r="K12" s="41">
        <f>1/('退役车燃料经济性-ZJQ'!L12*Convesion!$C17)*Convesion!F$28</f>
        <v>1.969143566898492E-4</v>
      </c>
      <c r="L12" s="41">
        <f>1/('退役车燃料经济性-ZJQ'!M12*Convesion!$C17)*Convesion!G$28</f>
        <v>2.0339812071677607E-4</v>
      </c>
      <c r="M12" s="41">
        <f>1/('退役车燃料经济性-ZJQ'!N12*Convesion!$C17)*Convesion!H$28</f>
        <v>2.1178675312789048E-4</v>
      </c>
      <c r="N12" s="41">
        <f>1/('退役车燃料经济性-ZJQ'!O12*Convesion!$C17)*Convesion!I$28</f>
        <v>2.1450155819875978E-4</v>
      </c>
      <c r="O12" s="41">
        <f>1/('退役车燃料经济性-ZJQ'!P12*Convesion!$C17)*Convesion!J$28</f>
        <v>2.1824854388728857E-4</v>
      </c>
      <c r="P12" s="41">
        <f>1/('退役车燃料经济性-ZJQ'!Q12*Convesion!$C17)*Convesion!K$28</f>
        <v>2.2127869055314314E-4</v>
      </c>
      <c r="Q12" s="41">
        <f>1/('退役车燃料经济性-ZJQ'!R12*Convesion!$C17)*Convesion!L$28</f>
        <v>2.2421534125543964E-4</v>
      </c>
      <c r="R12" s="41">
        <f>1/('退役车燃料经济性-ZJQ'!S12*Convesion!$C17)*Convesion!M$28</f>
        <v>2.2705088548598837E-4</v>
      </c>
      <c r="S12" s="41">
        <f>1/('退役车燃料经济性-ZJQ'!T12*Convesion!$C17)*Convesion!N$28</f>
        <v>2.2970622301977502E-4</v>
      </c>
      <c r="T12" s="41">
        <f>1/('退役车燃料经济性-ZJQ'!U12*Convesion!$C17)*Convesion!O$28</f>
        <v>2.3206689186114013E-4</v>
      </c>
      <c r="U12" s="41">
        <f>1/('退役车燃料经济性-ZJQ'!V12*Convesion!$C17)*Convesion!P$28</f>
        <v>2.3416802918378195E-4</v>
      </c>
      <c r="V12" s="41">
        <f>1/('退役车燃料经济性-ZJQ'!W12*Convesion!$C17)*Convesion!Q$28</f>
        <v>2.3637915627255704E-4</v>
      </c>
      <c r="W12" s="41">
        <f>1/('退役车燃料经济性-ZJQ'!X12*Convesion!$C17)*Convesion!R$28</f>
        <v>2.3873078193878015E-4</v>
      </c>
      <c r="X12" s="41">
        <f>1/('退役车燃料经济性-ZJQ'!Y12*Convesion!$C17)*Convesion!S$28</f>
        <v>2.4099750188794715E-4</v>
      </c>
      <c r="Y12" s="41">
        <f>1/('退役车燃料经济性-ZJQ'!Z12*Convesion!$C17)*Convesion!T$28</f>
        <v>2.4313051405292429E-4</v>
      </c>
      <c r="Z12" s="41">
        <f>1/('退役车燃料经济性-ZJQ'!AA12*Convesion!$C17)*Convesion!U$28</f>
        <v>2.4507781141388255E-4</v>
      </c>
      <c r="AA12" s="41">
        <f>1/('退役车燃料经济性-ZJQ'!AB12*Convesion!$C17)*Convesion!V$28</f>
        <v>2.4667902325507969E-4</v>
      </c>
      <c r="AB12" s="41">
        <f>1/('退役车燃料经济性-ZJQ'!AC12*Convesion!$C17)*Convesion!W$28</f>
        <v>2.4788568937187061E-4</v>
      </c>
      <c r="AC12" s="41">
        <f>1/('退役车燃料经济性-ZJQ'!AD12*Convesion!$C17)*Convesion!X$28</f>
        <v>2.4867727669066744E-4</v>
      </c>
      <c r="AD12" s="41">
        <f>1/('退役车燃料经济性-ZJQ'!AE12*Convesion!$C17)*Convesion!Y$28</f>
        <v>2.4906519444302643E-4</v>
      </c>
      <c r="AE12" s="41">
        <f>1/('退役车燃料经济性-ZJQ'!AF12*Convesion!$C17)*Convesion!Z$28</f>
        <v>2.4906519444302643E-4</v>
      </c>
      <c r="AF12" s="41">
        <f>1/('退役车燃料经济性-ZJQ'!AG12*Convesion!$C17)*Convesion!AA$28</f>
        <v>2.4906519444302643E-4</v>
      </c>
      <c r="AG12" s="41">
        <f>1/('退役车燃料经济性-ZJQ'!AH12*Convesion!$C17)*Convesion!AB$28</f>
        <v>2.4906519444302643E-4</v>
      </c>
      <c r="AH12" s="41">
        <f>1/('退役车燃料经济性-ZJQ'!AI12*Convesion!$C17)*Convesion!AC$28</f>
        <v>2.4906519444302638E-4</v>
      </c>
      <c r="AI12" s="41">
        <f>1/('退役车燃料经济性-ZJQ'!AJ12*Convesion!$C17)*Convesion!AD$28</f>
        <v>2.4906519444302643E-4</v>
      </c>
      <c r="AJ12" s="41">
        <f>1/('退役车燃料经济性-ZJQ'!AK12*Convesion!$C17)*Convesion!AE$28</f>
        <v>2.4906519444302643E-4</v>
      </c>
      <c r="AK12" s="41">
        <f>1/('退役车燃料经济性-ZJQ'!AL12*Convesion!$C17)*Convesion!AF$28</f>
        <v>2.4906519444302638E-4</v>
      </c>
      <c r="AL12" s="81">
        <f t="shared" si="1"/>
        <v>2.4906519444302638E-4</v>
      </c>
      <c r="AM12" s="81">
        <f t="shared" si="1"/>
        <v>2.4906519444302638E-4</v>
      </c>
      <c r="AN12" s="81">
        <f t="shared" si="1"/>
        <v>2.4906519444302638E-4</v>
      </c>
      <c r="AO12" s="81">
        <f t="shared" si="1"/>
        <v>2.4906519444302638E-4</v>
      </c>
      <c r="AP12" s="81">
        <f t="shared" si="1"/>
        <v>2.4906519444302638E-4</v>
      </c>
      <c r="AQ12" s="81">
        <f t="shared" si="1"/>
        <v>2.4906519444302638E-4</v>
      </c>
      <c r="AR12" s="81">
        <f t="shared" si="1"/>
        <v>2.4906519444302638E-4</v>
      </c>
      <c r="AS12" s="81">
        <f t="shared" si="1"/>
        <v>2.4906519444302638E-4</v>
      </c>
      <c r="AT12" s="81">
        <f t="shared" si="1"/>
        <v>2.4906519444302638E-4</v>
      </c>
      <c r="AU12" s="81">
        <f t="shared" si="1"/>
        <v>2.4906519444302638E-4</v>
      </c>
    </row>
    <row r="13" spans="1:47">
      <c r="A13" s="5" t="s">
        <v>8</v>
      </c>
      <c r="B13" s="6" t="s">
        <v>4</v>
      </c>
      <c r="C13" s="5" t="s">
        <v>11</v>
      </c>
      <c r="D13" s="6" t="s">
        <v>20</v>
      </c>
      <c r="E13" s="5" t="s">
        <v>17</v>
      </c>
      <c r="F13" s="5" t="s">
        <v>29</v>
      </c>
      <c r="G13" s="41">
        <f>Convesion!B$28/('退役车燃料经济性-ZJQ'!H13*Convesion!$C18)</f>
        <v>2.4975642440517112E-4</v>
      </c>
      <c r="H13" s="41">
        <f>1/('退役车燃料经济性-ZJQ'!I13*Convesion!$C18)*Convesion!C$28</f>
        <v>2.4975642440517118E-4</v>
      </c>
      <c r="I13" s="41">
        <f>1/('退役车燃料经济性-ZJQ'!J13*Convesion!$C18)*Convesion!D$28</f>
        <v>2.4996487162916428E-4</v>
      </c>
      <c r="J13" s="41">
        <f>1/('退役车燃料经济性-ZJQ'!K13*Convesion!$C18)*Convesion!E$28</f>
        <v>2.5052784445407666E-4</v>
      </c>
      <c r="K13" s="41">
        <f>1/('退役车燃料经济性-ZJQ'!L13*Convesion!$C18)*Convesion!F$28</f>
        <v>2.5168592678290354E-4</v>
      </c>
      <c r="L13" s="41">
        <f>1/('退役车燃料经济性-ZJQ'!M13*Convesion!$C18)*Convesion!G$28</f>
        <v>2.5392340926329944E-4</v>
      </c>
      <c r="M13" s="41">
        <f>1/('退役车燃料经济性-ZJQ'!N13*Convesion!$C18)*Convesion!H$28</f>
        <v>2.6234203152490345E-4</v>
      </c>
      <c r="N13" s="41">
        <f>1/('退役车燃料经济性-ZJQ'!O13*Convesion!$C18)*Convesion!I$28</f>
        <v>2.7161736445835568E-4</v>
      </c>
      <c r="O13" s="41">
        <f>1/('退役车燃料经济性-ZJQ'!P13*Convesion!$C18)*Convesion!J$28</f>
        <v>2.8740279837978917E-4</v>
      </c>
      <c r="P13" s="41">
        <f>1/('退役车燃料经济性-ZJQ'!Q13*Convesion!$C18)*Convesion!K$28</f>
        <v>2.9163756002803157E-4</v>
      </c>
      <c r="Q13" s="41">
        <f>1/('退役车燃料经济性-ZJQ'!R13*Convesion!$C18)*Convesion!L$28</f>
        <v>2.9676123608192884E-4</v>
      </c>
      <c r="R13" s="41">
        <f>1/('退役车燃料经济性-ZJQ'!S13*Convesion!$C18)*Convesion!M$28</f>
        <v>3.0160359962305374E-4</v>
      </c>
      <c r="S13" s="41">
        <f>1/('退役车燃料经济性-ZJQ'!T13*Convesion!$C18)*Convesion!N$28</f>
        <v>3.0594819669972818E-4</v>
      </c>
      <c r="T13" s="41">
        <f>1/('退役车燃料经济性-ZJQ'!U13*Convesion!$C18)*Convesion!O$28</f>
        <v>3.0984359536694847E-4</v>
      </c>
      <c r="U13" s="41">
        <f>1/('退役车燃料经济性-ZJQ'!V13*Convesion!$C18)*Convesion!P$28</f>
        <v>3.1330982554550018E-4</v>
      </c>
      <c r="V13" s="41">
        <f>1/('退役车燃料经济性-ZJQ'!W13*Convesion!$C18)*Convesion!Q$28</f>
        <v>3.1660755966763103E-4</v>
      </c>
      <c r="W13" s="41">
        <f>1/('退役车燃料经济性-ZJQ'!X13*Convesion!$C18)*Convesion!R$28</f>
        <v>3.1978570836822286E-4</v>
      </c>
      <c r="X13" s="41">
        <f>1/('退役车燃料经济性-ZJQ'!Y13*Convesion!$C18)*Convesion!S$28</f>
        <v>3.2232298802728677E-4</v>
      </c>
      <c r="Y13" s="41">
        <f>1/('退役车燃料经济性-ZJQ'!Z13*Convesion!$C18)*Convesion!T$28</f>
        <v>3.2430356974385584E-4</v>
      </c>
      <c r="Z13" s="41">
        <f>1/('退役车燃料经济性-ZJQ'!AA13*Convesion!$C18)*Convesion!U$28</f>
        <v>3.2579216124016433E-4</v>
      </c>
      <c r="AA13" s="41">
        <f>1/('退役车燃料经济性-ZJQ'!AB13*Convesion!$C18)*Convesion!V$28</f>
        <v>3.2694280652628932E-4</v>
      </c>
      <c r="AB13" s="41">
        <f>1/('退役车燃料经济性-ZJQ'!AC13*Convesion!$C18)*Convesion!W$28</f>
        <v>3.2778297301290309E-4</v>
      </c>
      <c r="AC13" s="41">
        <f>1/('退役车燃料经济性-ZJQ'!AD13*Convesion!$C18)*Convesion!X$28</f>
        <v>3.2834475185010767E-4</v>
      </c>
      <c r="AD13" s="41">
        <f>1/('退役车燃料经济性-ZJQ'!AE13*Convesion!$C18)*Convesion!Y$28</f>
        <v>3.2862687421733047E-4</v>
      </c>
      <c r="AE13" s="41">
        <f>1/('退役车燃料经济性-ZJQ'!AF13*Convesion!$C18)*Convesion!Z$28</f>
        <v>3.2862687421733047E-4</v>
      </c>
      <c r="AF13" s="41">
        <f>1/('退役车燃料经济性-ZJQ'!AG13*Convesion!$C18)*Convesion!AA$28</f>
        <v>3.2862687421733047E-4</v>
      </c>
      <c r="AG13" s="41">
        <f>1/('退役车燃料经济性-ZJQ'!AH13*Convesion!$C18)*Convesion!AB$28</f>
        <v>3.2862687421733047E-4</v>
      </c>
      <c r="AH13" s="41">
        <f>1/('退役车燃料经济性-ZJQ'!AI13*Convesion!$C18)*Convesion!AC$28</f>
        <v>3.2862687421733041E-4</v>
      </c>
      <c r="AI13" s="41">
        <f>1/('退役车燃料经济性-ZJQ'!AJ13*Convesion!$C18)*Convesion!AD$28</f>
        <v>3.2862687421733047E-4</v>
      </c>
      <c r="AJ13" s="41">
        <f>1/('退役车燃料经济性-ZJQ'!AK13*Convesion!$C18)*Convesion!AE$28</f>
        <v>3.2862687421733047E-4</v>
      </c>
      <c r="AK13" s="41">
        <f>1/('退役车燃料经济性-ZJQ'!AL13*Convesion!$C18)*Convesion!AF$28</f>
        <v>3.2862687421733047E-4</v>
      </c>
      <c r="AL13" s="81">
        <f t="shared" si="1"/>
        <v>3.2862687421733047E-4</v>
      </c>
      <c r="AM13" s="81">
        <f t="shared" si="1"/>
        <v>3.2862687421733047E-4</v>
      </c>
      <c r="AN13" s="81">
        <f t="shared" si="1"/>
        <v>3.2862687421733047E-4</v>
      </c>
      <c r="AO13" s="81">
        <f t="shared" si="1"/>
        <v>3.2862687421733047E-4</v>
      </c>
      <c r="AP13" s="81">
        <f t="shared" si="1"/>
        <v>3.2862687421733047E-4</v>
      </c>
      <c r="AQ13" s="81">
        <f t="shared" si="1"/>
        <v>3.2862687421733047E-4</v>
      </c>
      <c r="AR13" s="81">
        <f t="shared" si="1"/>
        <v>3.2862687421733047E-4</v>
      </c>
      <c r="AS13" s="81">
        <f t="shared" si="1"/>
        <v>3.2862687421733047E-4</v>
      </c>
      <c r="AT13" s="81">
        <f t="shared" si="1"/>
        <v>3.2862687421733047E-4</v>
      </c>
      <c r="AU13" s="81">
        <f t="shared" si="1"/>
        <v>3.2862687421733047E-4</v>
      </c>
    </row>
    <row r="14" spans="1:47">
      <c r="A14" s="5" t="s">
        <v>8</v>
      </c>
      <c r="B14" s="6" t="s">
        <v>5</v>
      </c>
      <c r="C14" s="5" t="s">
        <v>11</v>
      </c>
      <c r="D14" s="6" t="s">
        <v>20</v>
      </c>
      <c r="E14" s="5" t="s">
        <v>18</v>
      </c>
      <c r="F14" s="5" t="s">
        <v>29</v>
      </c>
      <c r="G14" s="81">
        <f>H14</f>
        <v>7.6336826956540675E-5</v>
      </c>
      <c r="H14" s="41">
        <f>1/('退役车燃料经济性-ZJQ'!I14*Convesion!$C19)*Convesion!C$28</f>
        <v>7.6336826956540675E-5</v>
      </c>
      <c r="I14" s="41">
        <f>1/('退役车燃料经济性-ZJQ'!J14*Convesion!$C19)*Convesion!D$28</f>
        <v>7.6336826956540675E-5</v>
      </c>
      <c r="J14" s="41">
        <f>1/('退役车燃料经济性-ZJQ'!K14*Convesion!$C19)*Convesion!E$28</f>
        <v>7.6336826956540675E-5</v>
      </c>
      <c r="K14" s="41">
        <f>1/('退役车燃料经济性-ZJQ'!L14*Convesion!$C19)*Convesion!F$28</f>
        <v>7.6336826956540675E-5</v>
      </c>
      <c r="L14" s="41">
        <f>1/('退役车燃料经济性-ZJQ'!M14*Convesion!$C19)*Convesion!G$28</f>
        <v>7.6336826956540675E-5</v>
      </c>
      <c r="M14" s="41">
        <f>1/('退役车燃料经济性-ZJQ'!N14*Convesion!$C19)*Convesion!H$28</f>
        <v>7.6336826956540675E-5</v>
      </c>
      <c r="N14" s="41">
        <f>1/('退役车燃料经济性-ZJQ'!O14*Convesion!$C19)*Convesion!I$28</f>
        <v>7.6336826956540675E-5</v>
      </c>
      <c r="O14" s="41">
        <f>1/('退役车燃料经济性-ZJQ'!P14*Convesion!$C19)*Convesion!J$28</f>
        <v>7.6336826956540675E-5</v>
      </c>
      <c r="P14" s="41">
        <f>1/('退役车燃料经济性-ZJQ'!Q14*Convesion!$C19)*Convesion!K$28</f>
        <v>7.6336826956540702E-5</v>
      </c>
      <c r="Q14" s="41">
        <f>1/('退役车燃料经济性-ZJQ'!R14*Convesion!$C19)*Convesion!L$28</f>
        <v>7.6336826956540675E-5</v>
      </c>
      <c r="R14" s="41">
        <f>1/('退役车燃料经济性-ZJQ'!S14*Convesion!$C19)*Convesion!M$28</f>
        <v>7.6336826956540675E-5</v>
      </c>
      <c r="S14" s="41">
        <f>1/('退役车燃料经济性-ZJQ'!T14*Convesion!$C19)*Convesion!N$28</f>
        <v>7.6336826956540675E-5</v>
      </c>
      <c r="T14" s="41">
        <f>1/('退役车燃料经济性-ZJQ'!U14*Convesion!$C19)*Convesion!O$28</f>
        <v>7.6336826956540675E-5</v>
      </c>
      <c r="U14" s="41">
        <f>1/('退役车燃料经济性-ZJQ'!V14*Convesion!$C19)*Convesion!P$28</f>
        <v>7.6336826956540675E-5</v>
      </c>
      <c r="V14" s="41">
        <f>1/('退役车燃料经济性-ZJQ'!W14*Convesion!$C19)*Convesion!Q$28</f>
        <v>7.6336826956540675E-5</v>
      </c>
      <c r="W14" s="41">
        <f>1/('退役车燃料经济性-ZJQ'!X14*Convesion!$C19)*Convesion!R$28</f>
        <v>7.6336826956540675E-5</v>
      </c>
      <c r="X14" s="41">
        <f>1/('退役车燃料经济性-ZJQ'!Y14*Convesion!$C19)*Convesion!S$28</f>
        <v>7.6336826956540675E-5</v>
      </c>
      <c r="Y14" s="41">
        <f>1/('退役车燃料经济性-ZJQ'!Z14*Convesion!$C19)*Convesion!T$28</f>
        <v>7.6336826956540675E-5</v>
      </c>
      <c r="Z14" s="41">
        <f>1/('退役车燃料经济性-ZJQ'!AA14*Convesion!$C19)*Convesion!U$28</f>
        <v>7.6336826956540675E-5</v>
      </c>
      <c r="AA14" s="41">
        <f>1/('退役车燃料经济性-ZJQ'!AB14*Convesion!$C19)*Convesion!V$28</f>
        <v>7.6336826956540675E-5</v>
      </c>
      <c r="AB14" s="41">
        <f>1/('退役车燃料经济性-ZJQ'!AC14*Convesion!$C19)*Convesion!W$28</f>
        <v>7.6336826956540675E-5</v>
      </c>
      <c r="AC14" s="41">
        <f>1/('退役车燃料经济性-ZJQ'!AD14*Convesion!$C19)*Convesion!X$28</f>
        <v>7.6336826956540675E-5</v>
      </c>
      <c r="AD14" s="41">
        <f>1/('退役车燃料经济性-ZJQ'!AE14*Convesion!$C19)*Convesion!Y$28</f>
        <v>7.6336826956540702E-5</v>
      </c>
      <c r="AE14" s="41">
        <f>1/('退役车燃料经济性-ZJQ'!AF14*Convesion!$C19)*Convesion!Z$28</f>
        <v>7.6336826956540702E-5</v>
      </c>
      <c r="AF14" s="41">
        <f>1/('退役车燃料经济性-ZJQ'!AG14*Convesion!$C19)*Convesion!AA$28</f>
        <v>7.6336826956540675E-5</v>
      </c>
      <c r="AG14" s="41">
        <f>1/('退役车燃料经济性-ZJQ'!AH14*Convesion!$C19)*Convesion!AB$28</f>
        <v>7.6336826956540662E-5</v>
      </c>
      <c r="AH14" s="41">
        <f>1/('退役车燃料经济性-ZJQ'!AI14*Convesion!$C19)*Convesion!AC$28</f>
        <v>7.6336826956540675E-5</v>
      </c>
      <c r="AI14" s="41">
        <f>1/('退役车燃料经济性-ZJQ'!AJ14*Convesion!$C19)*Convesion!AD$28</f>
        <v>7.6336826956540702E-5</v>
      </c>
      <c r="AJ14" s="41">
        <f>1/('退役车燃料经济性-ZJQ'!AK14*Convesion!$C19)*Convesion!AE$28</f>
        <v>7.6336826956540675E-5</v>
      </c>
      <c r="AK14" s="41">
        <f>1/('退役车燃料经济性-ZJQ'!AL14*Convesion!$C19)*Convesion!AF$28</f>
        <v>7.6336826956540675E-5</v>
      </c>
      <c r="AL14" s="81">
        <f t="shared" si="1"/>
        <v>7.6336826956540675E-5</v>
      </c>
      <c r="AM14" s="81">
        <f t="shared" si="1"/>
        <v>7.6336826956540675E-5</v>
      </c>
      <c r="AN14" s="81">
        <f t="shared" si="1"/>
        <v>7.6336826956540675E-5</v>
      </c>
      <c r="AO14" s="81">
        <f t="shared" si="1"/>
        <v>7.6336826956540675E-5</v>
      </c>
      <c r="AP14" s="81">
        <f t="shared" si="1"/>
        <v>7.6336826956540675E-5</v>
      </c>
      <c r="AQ14" s="81">
        <f t="shared" si="1"/>
        <v>7.6336826956540675E-5</v>
      </c>
      <c r="AR14" s="81">
        <f t="shared" si="1"/>
        <v>7.6336826956540675E-5</v>
      </c>
      <c r="AS14" s="81">
        <f t="shared" si="1"/>
        <v>7.6336826956540675E-5</v>
      </c>
      <c r="AT14" s="81">
        <f t="shared" si="1"/>
        <v>7.6336826956540675E-5</v>
      </c>
      <c r="AU14" s="81">
        <f t="shared" si="1"/>
        <v>7.6336826956540675E-5</v>
      </c>
    </row>
    <row r="15" spans="1:47">
      <c r="A15" s="5" t="s">
        <v>8</v>
      </c>
      <c r="B15" s="6" t="s">
        <v>6</v>
      </c>
      <c r="C15" s="5" t="s">
        <v>11</v>
      </c>
      <c r="D15" s="6" t="s">
        <v>20</v>
      </c>
      <c r="E15" s="5" t="s">
        <v>19</v>
      </c>
      <c r="F15" s="5" t="s">
        <v>29</v>
      </c>
      <c r="G15" s="81">
        <f t="shared" ref="G15:O15" si="2">H15</f>
        <v>1.9908042376982771E-4</v>
      </c>
      <c r="H15" s="81">
        <f t="shared" si="2"/>
        <v>1.9908042376982771E-4</v>
      </c>
      <c r="I15" s="81">
        <f t="shared" si="2"/>
        <v>1.9908042376982771E-4</v>
      </c>
      <c r="J15" s="81">
        <f t="shared" si="2"/>
        <v>1.9908042376982771E-4</v>
      </c>
      <c r="K15" s="81">
        <f t="shared" si="2"/>
        <v>1.9908042376982771E-4</v>
      </c>
      <c r="L15" s="81">
        <f t="shared" si="2"/>
        <v>1.9908042376982771E-4</v>
      </c>
      <c r="M15" s="81">
        <f t="shared" si="2"/>
        <v>1.9908042376982771E-4</v>
      </c>
      <c r="N15" s="81">
        <f t="shared" si="2"/>
        <v>1.9908042376982771E-4</v>
      </c>
      <c r="O15" s="81">
        <f t="shared" si="2"/>
        <v>1.9908042376982771E-4</v>
      </c>
      <c r="P15" s="81">
        <f>Q15</f>
        <v>1.9908042376982771E-4</v>
      </c>
      <c r="Q15" s="41">
        <f>1/('退役车燃料经济性-ZJQ'!R15*Convesion!$C20)*Convesion!L$28</f>
        <v>1.9908042376982771E-4</v>
      </c>
      <c r="R15" s="41">
        <f>1/('退役车燃料经济性-ZJQ'!S15*Convesion!$C20)*Convesion!M$28</f>
        <v>1.9908042376982771E-4</v>
      </c>
      <c r="S15" s="41">
        <f>1/('退役车燃料经济性-ZJQ'!T15*Convesion!$C20)*Convesion!N$28</f>
        <v>1.9908042376982771E-4</v>
      </c>
      <c r="T15" s="41">
        <f>1/('退役车燃料经济性-ZJQ'!U15*Convesion!$C20)*Convesion!O$28</f>
        <v>1.9908042376982771E-4</v>
      </c>
      <c r="U15" s="41">
        <f>1/('退役车燃料经济性-ZJQ'!V15*Convesion!$C20)*Convesion!P$28</f>
        <v>1.9908042376982771E-4</v>
      </c>
      <c r="V15" s="41">
        <f>1/('退役车燃料经济性-ZJQ'!W15*Convesion!$C20)*Convesion!Q$28</f>
        <v>1.9908042376982771E-4</v>
      </c>
      <c r="W15" s="41">
        <f>1/('退役车燃料经济性-ZJQ'!X15*Convesion!$C20)*Convesion!R$28</f>
        <v>1.9908042376982771E-4</v>
      </c>
      <c r="X15" s="41">
        <f>1/('退役车燃料经济性-ZJQ'!Y15*Convesion!$C20)*Convesion!S$28</f>
        <v>1.9908042376982771E-4</v>
      </c>
      <c r="Y15" s="41">
        <f>1/('退役车燃料经济性-ZJQ'!Z15*Convesion!$C20)*Convesion!T$28</f>
        <v>1.9908042376982771E-4</v>
      </c>
      <c r="Z15" s="41">
        <f>1/('退役车燃料经济性-ZJQ'!AA15*Convesion!$C20)*Convesion!U$28</f>
        <v>1.9908042376982771E-4</v>
      </c>
      <c r="AA15" s="41">
        <f>1/('退役车燃料经济性-ZJQ'!AB15*Convesion!$C20)*Convesion!V$28</f>
        <v>1.9908042376982771E-4</v>
      </c>
      <c r="AB15" s="41">
        <f>1/('退役车燃料经济性-ZJQ'!AC15*Convesion!$C20)*Convesion!W$28</f>
        <v>1.9908042376982771E-4</v>
      </c>
      <c r="AC15" s="41">
        <f>1/('退役车燃料经济性-ZJQ'!AD15*Convesion!$C20)*Convesion!X$28</f>
        <v>1.9908042376982771E-4</v>
      </c>
      <c r="AD15" s="41">
        <f>1/('退役车燃料经济性-ZJQ'!AE15*Convesion!$C20)*Convesion!Y$28</f>
        <v>1.9908042376982771E-4</v>
      </c>
      <c r="AE15" s="41">
        <f>1/('退役车燃料经济性-ZJQ'!AF15*Convesion!$C20)*Convesion!Z$28</f>
        <v>1.9908042376982771E-4</v>
      </c>
      <c r="AF15" s="41">
        <f>1/('退役车燃料经济性-ZJQ'!AG15*Convesion!$C20)*Convesion!AA$28</f>
        <v>1.9908042376982771E-4</v>
      </c>
      <c r="AG15" s="41">
        <f>1/('退役车燃料经济性-ZJQ'!AH15*Convesion!$C20)*Convesion!AB$28</f>
        <v>1.9908042376982774E-4</v>
      </c>
      <c r="AH15" s="41">
        <f>1/('退役车燃料经济性-ZJQ'!AI15*Convesion!$C20)*Convesion!AC$28</f>
        <v>1.9908042376982774E-4</v>
      </c>
      <c r="AI15" s="41">
        <f>1/('退役车燃料经济性-ZJQ'!AJ15*Convesion!$C20)*Convesion!AD$28</f>
        <v>1.9908042376982771E-4</v>
      </c>
      <c r="AJ15" s="41">
        <f>1/('退役车燃料经济性-ZJQ'!AK15*Convesion!$C20)*Convesion!AE$28</f>
        <v>1.9908042376982771E-4</v>
      </c>
      <c r="AK15" s="41">
        <f>1/('退役车燃料经济性-ZJQ'!AL15*Convesion!$C20)*Convesion!AF$28</f>
        <v>1.9908042376982771E-4</v>
      </c>
      <c r="AL15" s="81">
        <f t="shared" si="1"/>
        <v>1.9908042376982771E-4</v>
      </c>
      <c r="AM15" s="81">
        <f t="shared" si="1"/>
        <v>1.9908042376982771E-4</v>
      </c>
      <c r="AN15" s="81">
        <f t="shared" si="1"/>
        <v>1.9908042376982771E-4</v>
      </c>
      <c r="AO15" s="81">
        <f t="shared" si="1"/>
        <v>1.9908042376982771E-4</v>
      </c>
      <c r="AP15" s="81">
        <f t="shared" si="1"/>
        <v>1.9908042376982771E-4</v>
      </c>
      <c r="AQ15" s="81">
        <f t="shared" si="1"/>
        <v>1.9908042376982771E-4</v>
      </c>
      <c r="AR15" s="81">
        <f t="shared" si="1"/>
        <v>1.9908042376982771E-4</v>
      </c>
      <c r="AS15" s="81">
        <f t="shared" si="1"/>
        <v>1.9908042376982771E-4</v>
      </c>
      <c r="AT15" s="81">
        <f t="shared" si="1"/>
        <v>1.9908042376982771E-4</v>
      </c>
      <c r="AU15" s="81">
        <f t="shared" si="1"/>
        <v>1.9908042376982771E-4</v>
      </c>
    </row>
    <row r="16" spans="1:47">
      <c r="A16" s="7" t="s">
        <v>9</v>
      </c>
      <c r="B16" s="8" t="s">
        <v>0</v>
      </c>
      <c r="C16" s="7" t="s">
        <v>21</v>
      </c>
      <c r="D16" s="7" t="s">
        <v>12</v>
      </c>
      <c r="E16" s="7" t="s">
        <v>13</v>
      </c>
      <c r="F16" s="7" t="s">
        <v>29</v>
      </c>
      <c r="G16" s="41">
        <f>Convesion!B$25/('退役车燃料经济性-ZJQ'!H16*Convesion!$C14)</f>
        <v>4.9537244564849606E-3</v>
      </c>
      <c r="H16" s="41">
        <f>Convesion!C$25/('退役车燃料经济性-ZJQ'!I16*Convesion!$C14)</f>
        <v>4.9537244564849614E-3</v>
      </c>
      <c r="I16" s="41">
        <f>Convesion!D$25/('退役车燃料经济性-ZJQ'!J16*Convesion!$C14)</f>
        <v>4.9537635728650851E-3</v>
      </c>
      <c r="J16" s="41">
        <f>Convesion!E$25/('退役车燃料经济性-ZJQ'!K16*Convesion!$C14)</f>
        <v>4.9539198285745876E-3</v>
      </c>
      <c r="K16" s="41">
        <f>Convesion!F$25/('退役车燃料经济性-ZJQ'!L16*Convesion!$C14)</f>
        <v>4.9542706323929897E-3</v>
      </c>
      <c r="L16" s="41">
        <f>Convesion!G$25/('退役车燃料经济性-ZJQ'!M16*Convesion!$C14)</f>
        <v>4.9548936200694924E-3</v>
      </c>
      <c r="M16" s="41">
        <f>Convesion!H$25/('退役车燃料经济性-ZJQ'!N16*Convesion!$C14)</f>
        <v>4.9559203967702858E-3</v>
      </c>
      <c r="N16" s="41">
        <f>Convesion!I$25/('退役车燃料经济性-ZJQ'!O16*Convesion!$C14)</f>
        <v>4.9571816585415379E-3</v>
      </c>
      <c r="O16" s="41">
        <f>Convesion!J$25/('退役车燃料经济性-ZJQ'!P16*Convesion!$C14)</f>
        <v>4.9587682641447422E-3</v>
      </c>
      <c r="P16" s="41">
        <f>Convesion!K$25/('退役车燃料经济性-ZJQ'!Q16*Convesion!$C14)</f>
        <v>4.9635879188247769E-3</v>
      </c>
      <c r="Q16" s="41">
        <f>Convesion!L$25/('退役车燃料经济性-ZJQ'!R16*Convesion!$C14)</f>
        <v>4.9772651787198755E-3</v>
      </c>
      <c r="R16" s="41">
        <f>Convesion!M$25/('退役车燃料经济性-ZJQ'!S16*Convesion!$C14)</f>
        <v>4.9928662870775591E-3</v>
      </c>
      <c r="S16" s="41">
        <f>Convesion!N$25/('退役车燃料经济性-ZJQ'!T16*Convesion!$C14)</f>
        <v>5.0684258843999366E-3</v>
      </c>
      <c r="T16" s="41">
        <f>Convesion!O$25/('退役车燃料经济性-ZJQ'!U16*Convesion!$C14)</f>
        <v>5.5536747305732059E-3</v>
      </c>
      <c r="U16" s="41">
        <f>Convesion!P$25/('退役车燃料经济性-ZJQ'!V16*Convesion!$C14)</f>
        <v>5.6035330732105053E-3</v>
      </c>
      <c r="V16" s="41">
        <f>Convesion!Q$25/('退役车燃料经济性-ZJQ'!W16*Convesion!$C14)</f>
        <v>5.6635538176540538E-3</v>
      </c>
      <c r="W16" s="41">
        <f>Convesion!R$25/('退役车燃料经济性-ZJQ'!X16*Convesion!$C14)</f>
        <v>5.732704710670132E-3</v>
      </c>
      <c r="X16" s="41">
        <f>Convesion!S$25/('退役车燃料经济性-ZJQ'!Y16*Convesion!$C14)</f>
        <v>5.8023704789106727E-3</v>
      </c>
      <c r="Y16" s="41">
        <f>Convesion!T$25/('退役车燃料经济性-ZJQ'!Z16*Convesion!$C14)</f>
        <v>5.8729151394125217E-3</v>
      </c>
      <c r="Z16" s="41">
        <f>Convesion!U$25/('退役车燃料经济性-ZJQ'!AA16*Convesion!$C14)</f>
        <v>5.9460943673606123E-3</v>
      </c>
      <c r="AA16" s="41">
        <f>Convesion!V$25/('退役车燃料经济性-ZJQ'!AB16*Convesion!$C14)</f>
        <v>6.0136400648411401E-3</v>
      </c>
      <c r="AB16" s="41">
        <f>Convesion!W$25/('退役车燃料经济性-ZJQ'!AC16*Convesion!$C14)</f>
        <v>6.0753399046061252E-3</v>
      </c>
      <c r="AC16" s="41">
        <f>Convesion!X$25/('退役车燃料经济性-ZJQ'!AD16*Convesion!$C14)</f>
        <v>6.1309205889370378E-3</v>
      </c>
      <c r="AD16" s="41">
        <f>Convesion!Y$25/('退役车燃料经济性-ZJQ'!AE16*Convesion!$C14)</f>
        <v>6.1789150383810987E-3</v>
      </c>
      <c r="AE16" s="41">
        <f>Convesion!Z$25/('退役车燃料经济性-ZJQ'!AF16*Convesion!$C14)</f>
        <v>6.2199230843757378E-3</v>
      </c>
      <c r="AF16" s="41">
        <f>Convesion!AA$25/('退役车燃料经济性-ZJQ'!AG16*Convesion!$C14)</f>
        <v>6.2530190383348287E-3</v>
      </c>
      <c r="AG16" s="41">
        <f>Convesion!AB$25/('退役车燃料经济性-ZJQ'!AH16*Convesion!$C14)</f>
        <v>6.2785993719836793E-3</v>
      </c>
      <c r="AH16" s="41">
        <f>Convesion!AC$25/('退役车燃料经济性-ZJQ'!AI16*Convesion!$C14)</f>
        <v>6.2958236441451347E-3</v>
      </c>
      <c r="AI16" s="41">
        <f>Convesion!AD$25/('退役车燃料经济性-ZJQ'!AJ16*Convesion!$C14)</f>
        <v>6.3047402173444971E-3</v>
      </c>
      <c r="AJ16" s="41">
        <f>Convesion!AE$25/('退役车燃料经济性-ZJQ'!AK16*Convesion!$C14)</f>
        <v>6.3047402173444962E-3</v>
      </c>
      <c r="AK16" s="41">
        <f>Convesion!AF$25/('退役车燃料经济性-ZJQ'!AL16*Convesion!$C14)</f>
        <v>6.3047402173444962E-3</v>
      </c>
      <c r="AL16" s="81">
        <f t="shared" si="1"/>
        <v>6.3047402173444962E-3</v>
      </c>
      <c r="AM16" s="81">
        <f t="shared" si="1"/>
        <v>6.3047402173444962E-3</v>
      </c>
      <c r="AN16" s="81">
        <f t="shared" si="1"/>
        <v>6.3047402173444962E-3</v>
      </c>
      <c r="AO16" s="81">
        <f t="shared" si="1"/>
        <v>6.3047402173444962E-3</v>
      </c>
      <c r="AP16" s="81">
        <f t="shared" si="1"/>
        <v>6.3047402173444962E-3</v>
      </c>
      <c r="AQ16" s="81">
        <f t="shared" si="1"/>
        <v>6.3047402173444962E-3</v>
      </c>
      <c r="AR16" s="81">
        <f t="shared" si="1"/>
        <v>6.3047402173444962E-3</v>
      </c>
      <c r="AS16" s="81">
        <f t="shared" si="1"/>
        <v>6.3047402173444962E-3</v>
      </c>
      <c r="AT16" s="81">
        <f t="shared" si="1"/>
        <v>6.3047402173444962E-3</v>
      </c>
      <c r="AU16" s="81">
        <f t="shared" si="1"/>
        <v>6.3047402173444962E-3</v>
      </c>
    </row>
    <row r="17" spans="1:47">
      <c r="A17" s="7" t="s">
        <v>9</v>
      </c>
      <c r="B17" s="8" t="s">
        <v>1</v>
      </c>
      <c r="C17" s="7" t="s">
        <v>21</v>
      </c>
      <c r="D17" s="7" t="s">
        <v>12</v>
      </c>
      <c r="E17" s="7" t="s">
        <v>14</v>
      </c>
      <c r="F17" s="7" t="s">
        <v>29</v>
      </c>
      <c r="G17" s="41">
        <f>Convesion!B$25/('退役车燃料经济性-ZJQ'!H17*Convesion!$C15)</f>
        <v>1.5863194726031412E-3</v>
      </c>
      <c r="H17" s="41">
        <f>Convesion!C$25/('退役车燃料经济性-ZJQ'!I17*Convesion!$C15)</f>
        <v>1.5863194726031412E-3</v>
      </c>
      <c r="I17" s="41">
        <f>Convesion!D$25/('退役车燃料经济性-ZJQ'!J17*Convesion!$C15)</f>
        <v>1.5863194726031412E-3</v>
      </c>
      <c r="J17" s="41">
        <f>Convesion!E$25/('退役车燃料经济性-ZJQ'!K17*Convesion!$C15)</f>
        <v>1.5863194726031412E-3</v>
      </c>
      <c r="K17" s="41">
        <f>Convesion!F$25/('退役车燃料经济性-ZJQ'!L17*Convesion!$C15)</f>
        <v>1.5863194726031412E-3</v>
      </c>
      <c r="L17" s="41">
        <f>Convesion!G$25/('退役车燃料经济性-ZJQ'!M17*Convesion!$C15)</f>
        <v>1.5863194726031405E-3</v>
      </c>
      <c r="M17" s="41">
        <f>Convesion!H$25/('退役车燃料经济性-ZJQ'!N17*Convesion!$C15)</f>
        <v>1.586319472603141E-3</v>
      </c>
      <c r="N17" s="41">
        <f>Convesion!I$25/('退役车燃料经济性-ZJQ'!O17*Convesion!$C15)</f>
        <v>1.5863194726031418E-3</v>
      </c>
      <c r="O17" s="41">
        <f>Convesion!J$25/('退役车燃料经济性-ZJQ'!P17*Convesion!$C15)</f>
        <v>1.5863194726031418E-3</v>
      </c>
      <c r="P17" s="41">
        <f>Convesion!K$25/('退役车燃料经济性-ZJQ'!Q17*Convesion!$C15)</f>
        <v>1.586319472603141E-3</v>
      </c>
      <c r="Q17" s="41">
        <f>Convesion!L$25/('退役车燃料经济性-ZJQ'!R17*Convesion!$C15)</f>
        <v>1.5863194726031412E-3</v>
      </c>
      <c r="R17" s="41">
        <f>Convesion!M$25/('退役车燃料经济性-ZJQ'!S17*Convesion!$C15)</f>
        <v>1.5863194726031418E-3</v>
      </c>
      <c r="S17" s="41">
        <f>Convesion!N$25/('退役车燃料经济性-ZJQ'!T17*Convesion!$C15)</f>
        <v>1.5863194726031412E-3</v>
      </c>
      <c r="T17" s="41">
        <f>Convesion!O$25/('退役车燃料经济性-ZJQ'!U17*Convesion!$C15)</f>
        <v>1.5863194726031412E-3</v>
      </c>
      <c r="U17" s="41">
        <f>Convesion!P$25/('退役车燃料经济性-ZJQ'!V17*Convesion!$C15)</f>
        <v>1.5863194726031412E-3</v>
      </c>
      <c r="V17" s="41">
        <f>Convesion!Q$25/('退役车燃料经济性-ZJQ'!W17*Convesion!$C15)</f>
        <v>1.5863194726031412E-3</v>
      </c>
      <c r="W17" s="41">
        <f>Convesion!R$25/('退役车燃料经济性-ZJQ'!X17*Convesion!$C15)</f>
        <v>1.5863194726031412E-3</v>
      </c>
      <c r="X17" s="81">
        <f>W17</f>
        <v>1.5863194726031412E-3</v>
      </c>
      <c r="Y17" s="81">
        <f t="shared" ref="Y17:AK17" si="3">X17</f>
        <v>1.5863194726031412E-3</v>
      </c>
      <c r="Z17" s="81">
        <f t="shared" si="3"/>
        <v>1.5863194726031412E-3</v>
      </c>
      <c r="AA17" s="81">
        <f t="shared" si="3"/>
        <v>1.5863194726031412E-3</v>
      </c>
      <c r="AB17" s="81">
        <f t="shared" si="3"/>
        <v>1.5863194726031412E-3</v>
      </c>
      <c r="AC17" s="81">
        <f t="shared" si="3"/>
        <v>1.5863194726031412E-3</v>
      </c>
      <c r="AD17" s="81">
        <f t="shared" si="3"/>
        <v>1.5863194726031412E-3</v>
      </c>
      <c r="AE17" s="81">
        <f t="shared" si="3"/>
        <v>1.5863194726031412E-3</v>
      </c>
      <c r="AF17" s="81">
        <f t="shared" si="3"/>
        <v>1.5863194726031412E-3</v>
      </c>
      <c r="AG17" s="81">
        <f t="shared" si="3"/>
        <v>1.5863194726031412E-3</v>
      </c>
      <c r="AH17" s="81">
        <f t="shared" si="3"/>
        <v>1.5863194726031412E-3</v>
      </c>
      <c r="AI17" s="81">
        <f t="shared" si="3"/>
        <v>1.5863194726031412E-3</v>
      </c>
      <c r="AJ17" s="81">
        <f t="shared" si="3"/>
        <v>1.5863194726031412E-3</v>
      </c>
      <c r="AK17" s="81">
        <f t="shared" si="3"/>
        <v>1.5863194726031412E-3</v>
      </c>
      <c r="AL17" s="81">
        <f t="shared" si="1"/>
        <v>1.5863194726031412E-3</v>
      </c>
      <c r="AM17" s="81">
        <f t="shared" si="1"/>
        <v>1.5863194726031412E-3</v>
      </c>
      <c r="AN17" s="81">
        <f t="shared" si="1"/>
        <v>1.5863194726031412E-3</v>
      </c>
      <c r="AO17" s="81">
        <f t="shared" si="1"/>
        <v>1.5863194726031412E-3</v>
      </c>
      <c r="AP17" s="81">
        <f t="shared" si="1"/>
        <v>1.5863194726031412E-3</v>
      </c>
      <c r="AQ17" s="81">
        <f t="shared" si="1"/>
        <v>1.5863194726031412E-3</v>
      </c>
      <c r="AR17" s="81">
        <f t="shared" si="1"/>
        <v>1.5863194726031412E-3</v>
      </c>
      <c r="AS17" s="81">
        <f t="shared" si="1"/>
        <v>1.5863194726031412E-3</v>
      </c>
      <c r="AT17" s="81">
        <f t="shared" si="1"/>
        <v>1.5863194726031412E-3</v>
      </c>
      <c r="AU17" s="81">
        <f t="shared" si="1"/>
        <v>1.5863194726031412E-3</v>
      </c>
    </row>
    <row r="18" spans="1:47">
      <c r="A18" s="7" t="s">
        <v>9</v>
      </c>
      <c r="B18" s="8" t="s">
        <v>2</v>
      </c>
      <c r="C18" s="7" t="s">
        <v>21</v>
      </c>
      <c r="D18" s="7" t="s">
        <v>12</v>
      </c>
      <c r="E18" s="7" t="s">
        <v>15</v>
      </c>
      <c r="F18" s="7" t="s">
        <v>29</v>
      </c>
      <c r="G18" s="41">
        <f>Convesion!B$25/('退役车燃料经济性-ZJQ'!H18*Convesion!$C16)</f>
        <v>1.4763518585113363E-3</v>
      </c>
      <c r="H18" s="41">
        <f>Convesion!C$25/('退役车燃料经济性-ZJQ'!I18*Convesion!$C16)</f>
        <v>1.477061607600566E-3</v>
      </c>
      <c r="I18" s="41">
        <f>Convesion!D$25/('退役车燃料经济性-ZJQ'!J18*Convesion!$C16)</f>
        <v>1.4778893965673437E-3</v>
      </c>
      <c r="J18" s="41">
        <f>Convesion!E$25/('退役车燃料经济性-ZJQ'!K18*Convesion!$C16)</f>
        <v>1.4789667947962795E-3</v>
      </c>
      <c r="K18" s="41">
        <f>Convesion!F$25/('退役车燃料经济性-ZJQ'!L18*Convesion!$C16)</f>
        <v>1.4803859369264076E-3</v>
      </c>
      <c r="L18" s="41">
        <f>Convesion!G$25/('退役车燃料经济性-ZJQ'!M18*Convesion!$C16)</f>
        <v>1.4824898297062189E-3</v>
      </c>
      <c r="M18" s="41">
        <f>Convesion!H$25/('退役车燃料经济性-ZJQ'!N18*Convesion!$C16)</f>
        <v>1.4849640500802386E-3</v>
      </c>
      <c r="N18" s="41">
        <f>Convesion!I$25/('退役车燃料经济性-ZJQ'!O18*Convesion!$C16)</f>
        <v>1.488587222292895E-3</v>
      </c>
      <c r="O18" s="41">
        <f>Convesion!J$25/('退役车燃料经济性-ZJQ'!P18*Convesion!$C16)</f>
        <v>1.4928072828271684E-3</v>
      </c>
      <c r="P18" s="41">
        <f>Convesion!K$25/('退役车燃料经济性-ZJQ'!Q18*Convesion!$C16)</f>
        <v>1.4997235349446479E-3</v>
      </c>
      <c r="Q18" s="41">
        <f>Convesion!L$25/('退役车燃料经济性-ZJQ'!R18*Convesion!$C16)</f>
        <v>1.5164461413564121E-3</v>
      </c>
      <c r="R18" s="41">
        <f>Convesion!M$25/('退役车燃料经济性-ZJQ'!S18*Convesion!$C16)</f>
        <v>1.5613204033599472E-3</v>
      </c>
      <c r="S18" s="41">
        <f>Convesion!N$25/('退役车燃料经济性-ZJQ'!T18*Convesion!$C16)</f>
        <v>1.7063763869572693E-3</v>
      </c>
      <c r="T18" s="41">
        <f>Convesion!O$25/('退役车燃料经济性-ZJQ'!U18*Convesion!$C16)</f>
        <v>1.7380889923513767E-3</v>
      </c>
      <c r="U18" s="41">
        <f>Convesion!P$25/('退役车燃料经济性-ZJQ'!V18*Convesion!$C16)</f>
        <v>1.7719478688257573E-3</v>
      </c>
      <c r="V18" s="41">
        <f>Convesion!Q$25/('退役车燃料经济性-ZJQ'!W18*Convesion!$C16)</f>
        <v>1.7952629723629386E-3</v>
      </c>
      <c r="W18" s="41">
        <f>Convesion!R$25/('退役车燃料经济性-ZJQ'!X18*Convesion!$C16)</f>
        <v>1.7952629723629386E-3</v>
      </c>
      <c r="X18" s="81">
        <f>W18</f>
        <v>1.7952629723629386E-3</v>
      </c>
      <c r="Y18" s="81">
        <f t="shared" ref="Y18:AK18" si="4">X18</f>
        <v>1.7952629723629386E-3</v>
      </c>
      <c r="Z18" s="81">
        <f t="shared" si="4"/>
        <v>1.7952629723629386E-3</v>
      </c>
      <c r="AA18" s="81">
        <f t="shared" si="4"/>
        <v>1.7952629723629386E-3</v>
      </c>
      <c r="AB18" s="81">
        <f t="shared" si="4"/>
        <v>1.7952629723629386E-3</v>
      </c>
      <c r="AC18" s="81">
        <f t="shared" si="4"/>
        <v>1.7952629723629386E-3</v>
      </c>
      <c r="AD18" s="81">
        <f t="shared" si="4"/>
        <v>1.7952629723629386E-3</v>
      </c>
      <c r="AE18" s="81">
        <f t="shared" si="4"/>
        <v>1.7952629723629386E-3</v>
      </c>
      <c r="AF18" s="81">
        <f t="shared" si="4"/>
        <v>1.7952629723629386E-3</v>
      </c>
      <c r="AG18" s="81">
        <f t="shared" si="4"/>
        <v>1.7952629723629386E-3</v>
      </c>
      <c r="AH18" s="81">
        <f t="shared" si="4"/>
        <v>1.7952629723629386E-3</v>
      </c>
      <c r="AI18" s="81">
        <f t="shared" si="4"/>
        <v>1.7952629723629386E-3</v>
      </c>
      <c r="AJ18" s="81">
        <f t="shared" si="4"/>
        <v>1.7952629723629386E-3</v>
      </c>
      <c r="AK18" s="81">
        <f t="shared" si="4"/>
        <v>1.7952629723629386E-3</v>
      </c>
      <c r="AL18" s="81">
        <f t="shared" si="1"/>
        <v>1.7952629723629386E-3</v>
      </c>
      <c r="AM18" s="81">
        <f t="shared" si="1"/>
        <v>1.7952629723629386E-3</v>
      </c>
      <c r="AN18" s="81">
        <f t="shared" si="1"/>
        <v>1.7952629723629386E-3</v>
      </c>
      <c r="AO18" s="81">
        <f t="shared" si="1"/>
        <v>1.7952629723629386E-3</v>
      </c>
      <c r="AP18" s="81">
        <f t="shared" si="1"/>
        <v>1.7952629723629386E-3</v>
      </c>
      <c r="AQ18" s="81">
        <f t="shared" si="1"/>
        <v>1.7952629723629386E-3</v>
      </c>
      <c r="AR18" s="81">
        <f t="shared" si="1"/>
        <v>1.7952629723629386E-3</v>
      </c>
      <c r="AS18" s="81">
        <f t="shared" si="1"/>
        <v>1.7952629723629386E-3</v>
      </c>
      <c r="AT18" s="81">
        <f t="shared" si="1"/>
        <v>1.7952629723629386E-3</v>
      </c>
      <c r="AU18" s="81">
        <f t="shared" si="1"/>
        <v>1.7952629723629386E-3</v>
      </c>
    </row>
    <row r="19" spans="1:47">
      <c r="A19" s="7" t="s">
        <v>9</v>
      </c>
      <c r="B19" s="8" t="s">
        <v>3</v>
      </c>
      <c r="C19" s="7" t="s">
        <v>21</v>
      </c>
      <c r="D19" s="7" t="s">
        <v>12</v>
      </c>
      <c r="E19" s="7" t="s">
        <v>16</v>
      </c>
      <c r="F19" s="7" t="s">
        <v>29</v>
      </c>
      <c r="G19" s="41">
        <f>Convesion!B$25/('退役车燃料经济性-ZJQ'!H19*Convesion!$C17)</f>
        <v>1.5584603409088073E-3</v>
      </c>
      <c r="H19" s="41">
        <f>Convesion!C$25/('退役车燃料经济性-ZJQ'!I19*Convesion!$C17)</f>
        <v>1.5595630054514003E-3</v>
      </c>
      <c r="I19" s="41">
        <f>Convesion!D$25/('退役车燃料经济性-ZJQ'!J19*Convesion!$C17)</f>
        <v>1.5613059386365056E-3</v>
      </c>
      <c r="J19" s="41">
        <f>Convesion!E$25/('退役车燃料经济性-ZJQ'!K19*Convesion!$C17)</f>
        <v>1.5626612900656719E-3</v>
      </c>
      <c r="K19" s="41">
        <f>Convesion!F$25/('退役车燃料经济性-ZJQ'!L19*Convesion!$C17)</f>
        <v>1.5646339208418968E-3</v>
      </c>
      <c r="L19" s="41">
        <f>Convesion!G$25/('退役车燃料经济性-ZJQ'!M19*Convesion!$C17)</f>
        <v>1.5683910563590508E-3</v>
      </c>
      <c r="M19" s="41">
        <f>Convesion!H$25/('退役车燃料经济性-ZJQ'!N19*Convesion!$C17)</f>
        <v>1.5731718626851201E-3</v>
      </c>
      <c r="N19" s="41">
        <f>Convesion!I$25/('退役车燃料经济性-ZJQ'!O19*Convesion!$C17)</f>
        <v>1.5798508457135073E-3</v>
      </c>
      <c r="O19" s="41">
        <f>Convesion!J$25/('退役车燃料经济性-ZJQ'!P19*Convesion!$C17)</f>
        <v>1.5892154687100451E-3</v>
      </c>
      <c r="P19" s="41">
        <f>Convesion!K$25/('退役车燃料经济性-ZJQ'!Q19*Convesion!$C17)</f>
        <v>1.6066891327054546E-3</v>
      </c>
      <c r="Q19" s="41">
        <f>Convesion!L$25/('退役车燃料经济性-ZJQ'!R19*Convesion!$C17)</f>
        <v>1.6299238066754987E-3</v>
      </c>
      <c r="R19" s="41">
        <f>Convesion!M$25/('退役车燃料经济性-ZJQ'!S19*Convesion!$C17)</f>
        <v>1.6759275710301227E-3</v>
      </c>
      <c r="S19" s="41">
        <f>Convesion!N$25/('退役车燃料经济性-ZJQ'!T19*Convesion!$C17)</f>
        <v>1.7982581446997544E-3</v>
      </c>
      <c r="T19" s="41">
        <f>Convesion!O$25/('退役车燃料经济性-ZJQ'!U19*Convesion!$C17)</f>
        <v>1.8594818218316263E-3</v>
      </c>
      <c r="U19" s="41">
        <f>Convesion!P$25/('退役车燃料经济性-ZJQ'!V19*Convesion!$C17)</f>
        <v>1.890550858119545E-3</v>
      </c>
      <c r="V19" s="41">
        <f>Convesion!Q$25/('退役车燃料经济性-ZJQ'!W19*Convesion!$C17)</f>
        <v>1.9236501007436767E-3</v>
      </c>
      <c r="W19" s="41">
        <f>Convesion!R$25/('退役车燃料经济性-ZJQ'!X19*Convesion!$C17)</f>
        <v>1.9579289809456084E-3</v>
      </c>
      <c r="X19" s="41">
        <f>Convesion!S$25/('退役车燃料经济性-ZJQ'!Y19*Convesion!$C17)</f>
        <v>1.995581461348408E-3</v>
      </c>
      <c r="Y19" s="41">
        <f>Convesion!T$25/('退役车燃料经济性-ZJQ'!Z19*Convesion!$C17)</f>
        <v>1.9955814613484084E-3</v>
      </c>
      <c r="Z19" s="81">
        <f>Y19</f>
        <v>1.9955814613484084E-3</v>
      </c>
      <c r="AA19" s="81">
        <f t="shared" ref="AA19:AK19" si="5">Z19</f>
        <v>1.9955814613484084E-3</v>
      </c>
      <c r="AB19" s="81">
        <f t="shared" si="5"/>
        <v>1.9955814613484084E-3</v>
      </c>
      <c r="AC19" s="81">
        <f t="shared" si="5"/>
        <v>1.9955814613484084E-3</v>
      </c>
      <c r="AD19" s="81">
        <f t="shared" si="5"/>
        <v>1.9955814613484084E-3</v>
      </c>
      <c r="AE19" s="81">
        <f t="shared" si="5"/>
        <v>1.9955814613484084E-3</v>
      </c>
      <c r="AF19" s="81">
        <f t="shared" si="5"/>
        <v>1.9955814613484084E-3</v>
      </c>
      <c r="AG19" s="81">
        <f t="shared" si="5"/>
        <v>1.9955814613484084E-3</v>
      </c>
      <c r="AH19" s="81">
        <f t="shared" si="5"/>
        <v>1.9955814613484084E-3</v>
      </c>
      <c r="AI19" s="81">
        <f t="shared" si="5"/>
        <v>1.9955814613484084E-3</v>
      </c>
      <c r="AJ19" s="81">
        <f t="shared" si="5"/>
        <v>1.9955814613484084E-3</v>
      </c>
      <c r="AK19" s="81">
        <f t="shared" si="5"/>
        <v>1.9955814613484084E-3</v>
      </c>
      <c r="AL19" s="81">
        <f t="shared" si="1"/>
        <v>1.9955814613484084E-3</v>
      </c>
      <c r="AM19" s="81">
        <f t="shared" si="1"/>
        <v>1.9955814613484084E-3</v>
      </c>
      <c r="AN19" s="81">
        <f t="shared" si="1"/>
        <v>1.9955814613484084E-3</v>
      </c>
      <c r="AO19" s="81">
        <f t="shared" si="1"/>
        <v>1.9955814613484084E-3</v>
      </c>
      <c r="AP19" s="81">
        <f t="shared" si="1"/>
        <v>1.9955814613484084E-3</v>
      </c>
      <c r="AQ19" s="81">
        <f t="shared" si="1"/>
        <v>1.9955814613484084E-3</v>
      </c>
      <c r="AR19" s="81">
        <f t="shared" si="1"/>
        <v>1.9955814613484084E-3</v>
      </c>
      <c r="AS19" s="81">
        <f t="shared" si="1"/>
        <v>1.9955814613484084E-3</v>
      </c>
      <c r="AT19" s="81">
        <f t="shared" si="1"/>
        <v>1.9955814613484084E-3</v>
      </c>
      <c r="AU19" s="81">
        <f t="shared" si="1"/>
        <v>1.9955814613484084E-3</v>
      </c>
    </row>
    <row r="20" spans="1:47">
      <c r="A20" s="7" t="s">
        <v>9</v>
      </c>
      <c r="B20" s="8" t="s">
        <v>4</v>
      </c>
      <c r="C20" s="7" t="s">
        <v>21</v>
      </c>
      <c r="D20" s="7" t="s">
        <v>12</v>
      </c>
      <c r="E20" s="7" t="s">
        <v>17</v>
      </c>
      <c r="F20" s="7" t="s">
        <v>29</v>
      </c>
      <c r="G20" s="41">
        <f>Convesion!B$25/('退役车燃料经济性-ZJQ'!H20*Convesion!$C18)</f>
        <v>1.9852017948389375E-3</v>
      </c>
      <c r="H20" s="41">
        <f>Convesion!C$25/('退役车燃料经济性-ZJQ'!I20*Convesion!$C18)</f>
        <v>1.9852017948389375E-3</v>
      </c>
      <c r="I20" s="41">
        <f>Convesion!D$25/('退役车燃料经济性-ZJQ'!J20*Convesion!$C18)</f>
        <v>1.9852017948389375E-3</v>
      </c>
      <c r="J20" s="41">
        <f>Convesion!E$25/('退役车燃料经济性-ZJQ'!K20*Convesion!$C18)</f>
        <v>1.9852017948389375E-3</v>
      </c>
      <c r="K20" s="41">
        <f>Convesion!F$25/('退役车燃料经济性-ZJQ'!L20*Convesion!$C18)</f>
        <v>1.9852017948389375E-3</v>
      </c>
      <c r="L20" s="41">
        <f>Convesion!G$25/('退役车燃料经济性-ZJQ'!M20*Convesion!$C18)</f>
        <v>1.9852017948389375E-3</v>
      </c>
      <c r="M20" s="41">
        <f>Convesion!H$25/('退役车燃料经济性-ZJQ'!N20*Convesion!$C18)</f>
        <v>1.9852017948389375E-3</v>
      </c>
      <c r="N20" s="41">
        <f>Convesion!I$25/('退役车燃料经济性-ZJQ'!O20*Convesion!$C18)</f>
        <v>1.9852017948389371E-3</v>
      </c>
      <c r="O20" s="41">
        <f>Convesion!J$25/('退役车燃料经济性-ZJQ'!P20*Convesion!$C18)</f>
        <v>1.9852017948389375E-3</v>
      </c>
      <c r="P20" s="41">
        <f>Convesion!K$25/('退役车燃料经济性-ZJQ'!Q20*Convesion!$C18)</f>
        <v>1.9852017948389375E-3</v>
      </c>
      <c r="Q20" s="41">
        <f>Convesion!L$25/('退役车燃料经济性-ZJQ'!R20*Convesion!$C18)</f>
        <v>1.985201794838938E-3</v>
      </c>
      <c r="R20" s="41">
        <f>Convesion!M$25/('退役车燃料经济性-ZJQ'!S20*Convesion!$C18)</f>
        <v>1.9852017948389371E-3</v>
      </c>
      <c r="S20" s="41">
        <f>Convesion!N$25/('退役车燃料经济性-ZJQ'!T20*Convesion!$C18)</f>
        <v>1.9852017948389375E-3</v>
      </c>
      <c r="T20" s="41">
        <f>Convesion!O$25/('退役车燃料经济性-ZJQ'!U20*Convesion!$C18)</f>
        <v>1.9852017948389375E-3</v>
      </c>
      <c r="U20" s="81">
        <f>T20</f>
        <v>1.9852017948389375E-3</v>
      </c>
      <c r="V20" s="81">
        <f t="shared" ref="V20:AK20" si="6">U20</f>
        <v>1.9852017948389375E-3</v>
      </c>
      <c r="W20" s="81">
        <f t="shared" si="6"/>
        <v>1.9852017948389375E-3</v>
      </c>
      <c r="X20" s="81">
        <f t="shared" si="6"/>
        <v>1.9852017948389375E-3</v>
      </c>
      <c r="Y20" s="81">
        <f t="shared" si="6"/>
        <v>1.9852017948389375E-3</v>
      </c>
      <c r="Z20" s="81">
        <f t="shared" si="6"/>
        <v>1.9852017948389375E-3</v>
      </c>
      <c r="AA20" s="81">
        <f t="shared" si="6"/>
        <v>1.9852017948389375E-3</v>
      </c>
      <c r="AB20" s="81">
        <f t="shared" si="6"/>
        <v>1.9852017948389375E-3</v>
      </c>
      <c r="AC20" s="81">
        <f t="shared" si="6"/>
        <v>1.9852017948389375E-3</v>
      </c>
      <c r="AD20" s="81">
        <f t="shared" si="6"/>
        <v>1.9852017948389375E-3</v>
      </c>
      <c r="AE20" s="81">
        <f t="shared" si="6"/>
        <v>1.9852017948389375E-3</v>
      </c>
      <c r="AF20" s="81">
        <f t="shared" si="6"/>
        <v>1.9852017948389375E-3</v>
      </c>
      <c r="AG20" s="81">
        <f t="shared" si="6"/>
        <v>1.9852017948389375E-3</v>
      </c>
      <c r="AH20" s="81">
        <f t="shared" si="6"/>
        <v>1.9852017948389375E-3</v>
      </c>
      <c r="AI20" s="81">
        <f t="shared" si="6"/>
        <v>1.9852017948389375E-3</v>
      </c>
      <c r="AJ20" s="81">
        <f t="shared" si="6"/>
        <v>1.9852017948389375E-3</v>
      </c>
      <c r="AK20" s="81">
        <f t="shared" si="6"/>
        <v>1.9852017948389375E-3</v>
      </c>
      <c r="AL20" s="81">
        <f t="shared" si="1"/>
        <v>1.9852017948389375E-3</v>
      </c>
      <c r="AM20" s="81">
        <f t="shared" si="1"/>
        <v>1.9852017948389375E-3</v>
      </c>
      <c r="AN20" s="81">
        <f t="shared" si="1"/>
        <v>1.9852017948389375E-3</v>
      </c>
      <c r="AO20" s="81">
        <f t="shared" si="1"/>
        <v>1.9852017948389375E-3</v>
      </c>
      <c r="AP20" s="81">
        <f t="shared" si="1"/>
        <v>1.9852017948389375E-3</v>
      </c>
      <c r="AQ20" s="81">
        <f t="shared" si="1"/>
        <v>1.9852017948389375E-3</v>
      </c>
      <c r="AR20" s="81">
        <f t="shared" si="1"/>
        <v>1.9852017948389375E-3</v>
      </c>
      <c r="AS20" s="81">
        <f t="shared" si="1"/>
        <v>1.9852017948389375E-3</v>
      </c>
      <c r="AT20" s="81">
        <f t="shared" si="1"/>
        <v>1.9852017948389375E-3</v>
      </c>
      <c r="AU20" s="81">
        <f t="shared" si="1"/>
        <v>1.9852017948389375E-3</v>
      </c>
    </row>
    <row r="21" spans="1:47">
      <c r="A21" s="7" t="s">
        <v>9</v>
      </c>
      <c r="B21" s="8" t="s">
        <v>5</v>
      </c>
      <c r="C21" s="7" t="s">
        <v>21</v>
      </c>
      <c r="D21" s="7" t="s">
        <v>12</v>
      </c>
      <c r="E21" s="7" t="s">
        <v>18</v>
      </c>
      <c r="F21" s="7" t="s">
        <v>29</v>
      </c>
      <c r="G21" s="41">
        <f>Convesion!B$25/('退役车燃料经济性-ZJQ'!H21*Convesion!$C19)</f>
        <v>8.9891436780844668E-4</v>
      </c>
      <c r="H21" s="41">
        <f>Convesion!C$25/('退役车燃料经济性-ZJQ'!I21*Convesion!$C19)</f>
        <v>8.9891436780844668E-4</v>
      </c>
      <c r="I21" s="41">
        <f>Convesion!D$25/('退役车燃料经济性-ZJQ'!J21*Convesion!$C19)</f>
        <v>8.9891436780844668E-4</v>
      </c>
      <c r="J21" s="41">
        <f>Convesion!E$25/('退役车燃料经济性-ZJQ'!K21*Convesion!$C19)</f>
        <v>8.9891436780844668E-4</v>
      </c>
      <c r="K21" s="41">
        <f>Convesion!F$25/('退役车燃料经济性-ZJQ'!L21*Convesion!$C19)</f>
        <v>8.9891436780844668E-4</v>
      </c>
      <c r="L21" s="41">
        <f>Convesion!G$25/('退役车燃料经济性-ZJQ'!M21*Convesion!$C19)</f>
        <v>8.9891436780844668E-4</v>
      </c>
      <c r="M21" s="81">
        <f>L21</f>
        <v>8.9891436780844668E-4</v>
      </c>
      <c r="N21" s="81">
        <f t="shared" ref="N21:AK21" si="7">M21</f>
        <v>8.9891436780844668E-4</v>
      </c>
      <c r="O21" s="81">
        <f t="shared" si="7"/>
        <v>8.9891436780844668E-4</v>
      </c>
      <c r="P21" s="81">
        <f t="shared" si="7"/>
        <v>8.9891436780844668E-4</v>
      </c>
      <c r="Q21" s="81">
        <f t="shared" si="7"/>
        <v>8.9891436780844668E-4</v>
      </c>
      <c r="R21" s="81">
        <f t="shared" si="7"/>
        <v>8.9891436780844668E-4</v>
      </c>
      <c r="S21" s="81">
        <f t="shared" si="7"/>
        <v>8.9891436780844668E-4</v>
      </c>
      <c r="T21" s="81">
        <f t="shared" si="7"/>
        <v>8.9891436780844668E-4</v>
      </c>
      <c r="U21" s="81">
        <f t="shared" si="7"/>
        <v>8.9891436780844668E-4</v>
      </c>
      <c r="V21" s="81">
        <f t="shared" si="7"/>
        <v>8.9891436780844668E-4</v>
      </c>
      <c r="W21" s="81">
        <f t="shared" si="7"/>
        <v>8.9891436780844668E-4</v>
      </c>
      <c r="X21" s="81">
        <f t="shared" si="7"/>
        <v>8.9891436780844668E-4</v>
      </c>
      <c r="Y21" s="81">
        <f t="shared" si="7"/>
        <v>8.9891436780844668E-4</v>
      </c>
      <c r="Z21" s="81">
        <f t="shared" si="7"/>
        <v>8.9891436780844668E-4</v>
      </c>
      <c r="AA21" s="81">
        <f t="shared" si="7"/>
        <v>8.9891436780844668E-4</v>
      </c>
      <c r="AB21" s="81">
        <f t="shared" si="7"/>
        <v>8.9891436780844668E-4</v>
      </c>
      <c r="AC21" s="81">
        <f t="shared" si="7"/>
        <v>8.9891436780844668E-4</v>
      </c>
      <c r="AD21" s="81">
        <f t="shared" si="7"/>
        <v>8.9891436780844668E-4</v>
      </c>
      <c r="AE21" s="81">
        <f t="shared" si="7"/>
        <v>8.9891436780844668E-4</v>
      </c>
      <c r="AF21" s="81">
        <f t="shared" si="7"/>
        <v>8.9891436780844668E-4</v>
      </c>
      <c r="AG21" s="81">
        <f t="shared" si="7"/>
        <v>8.9891436780844668E-4</v>
      </c>
      <c r="AH21" s="81">
        <f t="shared" si="7"/>
        <v>8.9891436780844668E-4</v>
      </c>
      <c r="AI21" s="81">
        <f t="shared" si="7"/>
        <v>8.9891436780844668E-4</v>
      </c>
      <c r="AJ21" s="81">
        <f t="shared" si="7"/>
        <v>8.9891436780844668E-4</v>
      </c>
      <c r="AK21" s="81">
        <f t="shared" si="7"/>
        <v>8.9891436780844668E-4</v>
      </c>
      <c r="AL21" s="81">
        <f t="shared" si="1"/>
        <v>8.9891436780844668E-4</v>
      </c>
      <c r="AM21" s="81">
        <f t="shared" si="1"/>
        <v>8.9891436780844668E-4</v>
      </c>
      <c r="AN21" s="81">
        <f t="shared" si="1"/>
        <v>8.9891436780844668E-4</v>
      </c>
      <c r="AO21" s="81">
        <f t="shared" si="1"/>
        <v>8.9891436780844668E-4</v>
      </c>
      <c r="AP21" s="81">
        <f t="shared" si="1"/>
        <v>8.9891436780844668E-4</v>
      </c>
      <c r="AQ21" s="81">
        <f t="shared" si="1"/>
        <v>8.9891436780844668E-4</v>
      </c>
      <c r="AR21" s="81">
        <f t="shared" si="1"/>
        <v>8.9891436780844668E-4</v>
      </c>
      <c r="AS21" s="81">
        <f t="shared" si="1"/>
        <v>8.9891436780844668E-4</v>
      </c>
      <c r="AT21" s="81">
        <f t="shared" si="1"/>
        <v>8.9891436780844668E-4</v>
      </c>
      <c r="AU21" s="81">
        <f t="shared" si="1"/>
        <v>8.9891436780844668E-4</v>
      </c>
    </row>
    <row r="22" spans="1:47">
      <c r="A22" s="7" t="s">
        <v>9</v>
      </c>
      <c r="B22" s="8" t="s">
        <v>6</v>
      </c>
      <c r="C22" s="7" t="s">
        <v>21</v>
      </c>
      <c r="D22" s="7" t="s">
        <v>12</v>
      </c>
      <c r="E22" s="7" t="s">
        <v>19</v>
      </c>
      <c r="F22" s="7" t="s">
        <v>29</v>
      </c>
      <c r="G22" s="41">
        <f>Convesion!B$25/('退役车燃料经济性-ZJQ'!H22*Convesion!$C20)</f>
        <v>1.4651861068476647E-3</v>
      </c>
      <c r="H22" s="41">
        <f>Convesion!C$25/('退役车燃料经济性-ZJQ'!I22*Convesion!$C20)</f>
        <v>1.4651861068476647E-3</v>
      </c>
      <c r="I22" s="41">
        <f>Convesion!D$25/('退役车燃料经济性-ZJQ'!J22*Convesion!$C20)</f>
        <v>1.4651861068476647E-3</v>
      </c>
      <c r="J22" s="41">
        <f>Convesion!E$25/('退役车燃料经济性-ZJQ'!K22*Convesion!$C20)</f>
        <v>1.4651861068476647E-3</v>
      </c>
      <c r="K22" s="41">
        <f>Convesion!F$25/('退役车燃料经济性-ZJQ'!L22*Convesion!$C20)</f>
        <v>1.4651861068476647E-3</v>
      </c>
      <c r="L22" s="41">
        <f>Convesion!G$25/('退役车燃料经济性-ZJQ'!M22*Convesion!$C20)</f>
        <v>1.4651861068476647E-3</v>
      </c>
      <c r="M22" s="41">
        <f>Convesion!H$25/('退役车燃料经济性-ZJQ'!N22*Convesion!$C20)</f>
        <v>1.4651861068476647E-3</v>
      </c>
      <c r="N22" s="41">
        <f>Convesion!I$25/('退役车燃料经济性-ZJQ'!O22*Convesion!$C20)</f>
        <v>1.4651861068476647E-3</v>
      </c>
      <c r="O22" s="41">
        <f>Convesion!J$25/('退役车燃料经济性-ZJQ'!P22*Convesion!$C20)</f>
        <v>1.4651861068476647E-3</v>
      </c>
      <c r="P22" s="41">
        <f>Convesion!K$25/('退役车燃料经济性-ZJQ'!Q22*Convesion!$C20)</f>
        <v>1.4651861068476647E-3</v>
      </c>
      <c r="Q22" s="41">
        <f>Convesion!L$25/('退役车燃料经济性-ZJQ'!R22*Convesion!$C20)</f>
        <v>1.4651861068476647E-3</v>
      </c>
      <c r="R22" s="41">
        <f>Convesion!M$25/('退役车燃料经济性-ZJQ'!S22*Convesion!$C20)</f>
        <v>1.4651861068476647E-3</v>
      </c>
      <c r="S22" s="41">
        <f>Convesion!N$25/('退役车燃料经济性-ZJQ'!T22*Convesion!$C20)</f>
        <v>1.4651861068476647E-3</v>
      </c>
      <c r="T22" s="41">
        <f>Convesion!O$25/('退役车燃料经济性-ZJQ'!U22*Convesion!$C20)</f>
        <v>1.4651861068476647E-3</v>
      </c>
      <c r="U22" s="81">
        <f>T22</f>
        <v>1.4651861068476647E-3</v>
      </c>
      <c r="V22" s="81">
        <f t="shared" ref="V22:AK22" si="8">U22</f>
        <v>1.4651861068476647E-3</v>
      </c>
      <c r="W22" s="81">
        <f t="shared" si="8"/>
        <v>1.4651861068476647E-3</v>
      </c>
      <c r="X22" s="81">
        <f t="shared" si="8"/>
        <v>1.4651861068476647E-3</v>
      </c>
      <c r="Y22" s="81">
        <f t="shared" si="8"/>
        <v>1.4651861068476647E-3</v>
      </c>
      <c r="Z22" s="81">
        <f t="shared" si="8"/>
        <v>1.4651861068476647E-3</v>
      </c>
      <c r="AA22" s="81">
        <f t="shared" si="8"/>
        <v>1.4651861068476647E-3</v>
      </c>
      <c r="AB22" s="81">
        <f t="shared" si="8"/>
        <v>1.4651861068476647E-3</v>
      </c>
      <c r="AC22" s="81">
        <f t="shared" si="8"/>
        <v>1.4651861068476647E-3</v>
      </c>
      <c r="AD22" s="81">
        <f t="shared" si="8"/>
        <v>1.4651861068476647E-3</v>
      </c>
      <c r="AE22" s="81">
        <f t="shared" si="8"/>
        <v>1.4651861068476647E-3</v>
      </c>
      <c r="AF22" s="81">
        <f t="shared" si="8"/>
        <v>1.4651861068476647E-3</v>
      </c>
      <c r="AG22" s="81">
        <f t="shared" si="8"/>
        <v>1.4651861068476647E-3</v>
      </c>
      <c r="AH22" s="81">
        <f t="shared" si="8"/>
        <v>1.4651861068476647E-3</v>
      </c>
      <c r="AI22" s="81">
        <f t="shared" si="8"/>
        <v>1.4651861068476647E-3</v>
      </c>
      <c r="AJ22" s="81">
        <f t="shared" si="8"/>
        <v>1.4651861068476647E-3</v>
      </c>
      <c r="AK22" s="81">
        <f t="shared" si="8"/>
        <v>1.4651861068476647E-3</v>
      </c>
      <c r="AL22" s="81">
        <f t="shared" si="1"/>
        <v>1.4651861068476647E-3</v>
      </c>
      <c r="AM22" s="81">
        <f t="shared" si="1"/>
        <v>1.4651861068476647E-3</v>
      </c>
      <c r="AN22" s="81">
        <f t="shared" si="1"/>
        <v>1.4651861068476647E-3</v>
      </c>
      <c r="AO22" s="81">
        <f t="shared" si="1"/>
        <v>1.4651861068476647E-3</v>
      </c>
      <c r="AP22" s="81">
        <f t="shared" si="1"/>
        <v>1.4651861068476647E-3</v>
      </c>
      <c r="AQ22" s="81">
        <f t="shared" si="1"/>
        <v>1.4651861068476647E-3</v>
      </c>
      <c r="AR22" s="81">
        <f t="shared" si="1"/>
        <v>1.4651861068476647E-3</v>
      </c>
      <c r="AS22" s="81">
        <f t="shared" si="1"/>
        <v>1.4651861068476647E-3</v>
      </c>
      <c r="AT22" s="81">
        <f t="shared" si="1"/>
        <v>1.4651861068476647E-3</v>
      </c>
      <c r="AU22" s="81">
        <f t="shared" si="1"/>
        <v>1.4651861068476647E-3</v>
      </c>
    </row>
    <row r="23" spans="1:47">
      <c r="A23" s="9" t="s">
        <v>10</v>
      </c>
      <c r="B23" s="10" t="s">
        <v>0</v>
      </c>
      <c r="C23" s="9" t="s">
        <v>21</v>
      </c>
      <c r="D23" s="10" t="s">
        <v>20</v>
      </c>
      <c r="E23" s="9" t="s">
        <v>13</v>
      </c>
      <c r="F23" s="9" t="s">
        <v>29</v>
      </c>
      <c r="G23" s="41">
        <f>Convesion!B$29/('退役车燃料经济性-ZJQ'!H23*Convesion!$C14)</f>
        <v>1.4346126691532994E-3</v>
      </c>
      <c r="H23" s="41">
        <f>Convesion!C$29/('退役车燃料经济性-ZJQ'!I23*Convesion!$C14)</f>
        <v>1.4346126691532992E-3</v>
      </c>
      <c r="I23" s="41">
        <f>Convesion!D$29/('退役车燃料经济性-ZJQ'!J23*Convesion!$C14)</f>
        <v>1.4354509340006663E-3</v>
      </c>
      <c r="J23" s="41">
        <f>Convesion!E$29/('退役车燃料经济性-ZJQ'!K23*Convesion!$C14)</f>
        <v>1.4373565888265284E-3</v>
      </c>
      <c r="K23" s="41">
        <f>Convesion!F$29/('退役车燃料经济性-ZJQ'!L23*Convesion!$C14)</f>
        <v>1.4515208557925262E-3</v>
      </c>
      <c r="L23" s="41">
        <f>Convesion!G$29/('退役车燃料经济性-ZJQ'!M23*Convesion!$C14)</f>
        <v>1.464885049031524E-3</v>
      </c>
      <c r="M23" s="41">
        <f>Convesion!H$29/('退役车燃料经济性-ZJQ'!N23*Convesion!$C14)</f>
        <v>1.477954999048317E-3</v>
      </c>
      <c r="N23" s="41">
        <f>Convesion!I$29/('退役车燃料经济性-ZJQ'!O23*Convesion!$C14)</f>
        <v>1.4915039369275229E-3</v>
      </c>
      <c r="O23" s="41">
        <f>Convesion!J$29/('退役车燃料经济性-ZJQ'!P23*Convesion!$C14)</f>
        <v>1.5044275681297097E-3</v>
      </c>
      <c r="P23" s="41">
        <f>Convesion!K$29/('退役车燃料经济性-ZJQ'!Q23*Convesion!$C14)</f>
        <v>1.5609392982065342E-3</v>
      </c>
      <c r="Q23" s="41">
        <f>Convesion!L$29/('退役车燃料经济性-ZJQ'!R23*Convesion!$C14)</f>
        <v>1.5797468708359313E-3</v>
      </c>
      <c r="R23" s="41">
        <f>Convesion!M$29/('退役车燃料经济性-ZJQ'!S23*Convesion!$C14)</f>
        <v>1.5979536146494642E-3</v>
      </c>
      <c r="S23" s="41">
        <f>Convesion!N$29/('退役车燃料经济性-ZJQ'!T23*Convesion!$C14)</f>
        <v>1.6146928635089209E-3</v>
      </c>
      <c r="T23" s="41">
        <f>Convesion!O$29/('退役车燃料经济性-ZJQ'!U23*Convesion!$C14)</f>
        <v>1.6317249690852515E-3</v>
      </c>
      <c r="U23" s="41">
        <f>Convesion!P$29/('退役车燃料经济性-ZJQ'!V23*Convesion!$C14)</f>
        <v>1.6549652310068688E-3</v>
      </c>
      <c r="V23" s="41">
        <f>Convesion!Q$29/('退役车燃料经济性-ZJQ'!W23*Convesion!$C14)</f>
        <v>1.6831828935565374E-3</v>
      </c>
      <c r="W23" s="41">
        <f>Convesion!R$29/('退役车燃料经济性-ZJQ'!X23*Convesion!$C14)</f>
        <v>1.7096238572621085E-3</v>
      </c>
      <c r="X23" s="41">
        <f>Convesion!S$29/('退役车燃料经济性-ZJQ'!Y23*Convesion!$C14)</f>
        <v>1.7309142840242092E-3</v>
      </c>
      <c r="Y23" s="41">
        <f>Convesion!T$29/('退役车燃料经济性-ZJQ'!Z23*Convesion!$C14)</f>
        <v>1.7481042641173219E-3</v>
      </c>
      <c r="Z23" s="41">
        <f>Convesion!U$29/('退役车燃料经济性-ZJQ'!AA23*Convesion!$C14)</f>
        <v>1.7642724281390014E-3</v>
      </c>
      <c r="AA23" s="41">
        <f>Convesion!V$29/('退役车燃料经济性-ZJQ'!AB23*Convesion!$C14)</f>
        <v>1.7815717938060049E-3</v>
      </c>
      <c r="AB23" s="41">
        <f>Convesion!W$29/('退役车燃料经济性-ZJQ'!AC23*Convesion!$C14)</f>
        <v>1.7951320720831759E-3</v>
      </c>
      <c r="AC23" s="41">
        <f>Convesion!X$29/('退役车燃料经济性-ZJQ'!AD23*Convesion!$C14)</f>
        <v>1.8055442065703059E-3</v>
      </c>
      <c r="AD23" s="41">
        <f>Convesion!Y$29/('退役车燃料经济性-ZJQ'!AE23*Convesion!$C14)</f>
        <v>1.8132788008229982E-3</v>
      </c>
      <c r="AE23" s="41">
        <f>Convesion!Z$29/('退役车燃料经济性-ZJQ'!AF23*Convesion!$C14)</f>
        <v>1.8188820424661115E-3</v>
      </c>
      <c r="AF23" s="41">
        <f>Convesion!AA$29/('退役车燃料经济性-ZJQ'!AG23*Convesion!$C14)</f>
        <v>1.8236706935400523E-3</v>
      </c>
      <c r="AG23" s="41">
        <f>Convesion!AB$29/('退役车燃料经济性-ZJQ'!AH23*Convesion!$C14)</f>
        <v>1.8259109674561209E-3</v>
      </c>
      <c r="AH23" s="41">
        <f>Convesion!AC$29/('退役车燃料经济性-ZJQ'!AI23*Convesion!$C14)</f>
        <v>1.8259146480333129E-3</v>
      </c>
      <c r="AI23" s="41">
        <f>Convesion!AD$29/('退役车燃料经济性-ZJQ'!AJ23*Convesion!$C14)</f>
        <v>1.8259174096460513E-3</v>
      </c>
      <c r="AJ23" s="41">
        <f>Convesion!AE$29/('退役车燃料经济性-ZJQ'!AK23*Convesion!$C14)</f>
        <v>1.8259194096289471E-3</v>
      </c>
      <c r="AK23" s="41">
        <f>Convesion!AF$29/('退役车燃料经济性-ZJQ'!AL23*Convesion!$C14)</f>
        <v>1.8259209938943689E-3</v>
      </c>
      <c r="AL23" s="81">
        <f t="shared" si="1"/>
        <v>1.8259209938943689E-3</v>
      </c>
      <c r="AM23" s="81">
        <f t="shared" si="1"/>
        <v>1.8259209938943689E-3</v>
      </c>
      <c r="AN23" s="81">
        <f t="shared" si="1"/>
        <v>1.8259209938943689E-3</v>
      </c>
      <c r="AO23" s="81">
        <f t="shared" si="1"/>
        <v>1.8259209938943689E-3</v>
      </c>
      <c r="AP23" s="81">
        <f t="shared" si="1"/>
        <v>1.8259209938943689E-3</v>
      </c>
      <c r="AQ23" s="81">
        <f t="shared" si="1"/>
        <v>1.8259209938943689E-3</v>
      </c>
      <c r="AR23" s="81">
        <f t="shared" si="1"/>
        <v>1.8259209938943689E-3</v>
      </c>
      <c r="AS23" s="81">
        <f t="shared" si="1"/>
        <v>1.8259209938943689E-3</v>
      </c>
      <c r="AT23" s="81">
        <f t="shared" si="1"/>
        <v>1.8259209938943689E-3</v>
      </c>
      <c r="AU23" s="81">
        <f t="shared" si="1"/>
        <v>1.8259209938943689E-3</v>
      </c>
    </row>
    <row r="24" spans="1:47">
      <c r="A24" s="9" t="s">
        <v>10</v>
      </c>
      <c r="B24" s="10" t="s">
        <v>1</v>
      </c>
      <c r="C24" s="9" t="s">
        <v>21</v>
      </c>
      <c r="D24" s="10" t="s">
        <v>20</v>
      </c>
      <c r="E24" s="9" t="s">
        <v>14</v>
      </c>
      <c r="F24" s="9" t="s">
        <v>29</v>
      </c>
      <c r="G24" s="41">
        <f>Convesion!B$29/('退役车燃料经济性-ZJQ'!H24*Convesion!$C15)</f>
        <v>8.0039750270294102E-4</v>
      </c>
      <c r="H24" s="41">
        <f>Convesion!C$29/('退役车燃料经济性-ZJQ'!I24*Convesion!$C15)</f>
        <v>8.0039750270294102E-4</v>
      </c>
      <c r="I24" s="41">
        <f>Convesion!D$29/('退役车燃料经济性-ZJQ'!J24*Convesion!$C15)</f>
        <v>8.0039754623291936E-4</v>
      </c>
      <c r="J24" s="41">
        <f>Convesion!E$29/('退役车燃料经济性-ZJQ'!K24*Convesion!$C15)</f>
        <v>8.0039765891902492E-4</v>
      </c>
      <c r="K24" s="41">
        <f>Convesion!F$29/('退役车燃料经济性-ZJQ'!L24*Convesion!$C15)</f>
        <v>8.0039791039535372E-4</v>
      </c>
      <c r="L24" s="41">
        <f>Convesion!G$29/('退役车燃料经济性-ZJQ'!M24*Convesion!$C15)</f>
        <v>8.0039848362228069E-4</v>
      </c>
      <c r="M24" s="41">
        <f>Convesion!H$29/('退役车燃料经济性-ZJQ'!N24*Convesion!$C15)</f>
        <v>8.0039934961334699E-4</v>
      </c>
      <c r="N24" s="41">
        <f>Convesion!I$29/('退役车燃料经济性-ZJQ'!O24*Convesion!$C15)</f>
        <v>8.0040029643665782E-4</v>
      </c>
      <c r="O24" s="41">
        <f>Convesion!J$29/('退役车燃料经济性-ZJQ'!P24*Convesion!$C15)</f>
        <v>8.004012771318181E-4</v>
      </c>
      <c r="P24" s="41">
        <f>Convesion!K$29/('退役车燃料经济性-ZJQ'!Q24*Convesion!$C15)</f>
        <v>8.004031868251634E-4</v>
      </c>
      <c r="Q24" s="41">
        <f>Convesion!L$29/('退役车燃料经济性-ZJQ'!R24*Convesion!$C15)</f>
        <v>8.0040684128895867E-4</v>
      </c>
      <c r="R24" s="41">
        <f>Convesion!M$29/('退役车燃料经济性-ZJQ'!S24*Convesion!$C15)</f>
        <v>8.004349600981126E-4</v>
      </c>
      <c r="S24" s="41">
        <f>Convesion!N$29/('退役车燃料经济性-ZJQ'!T24*Convesion!$C15)</f>
        <v>8.0043698637259262E-4</v>
      </c>
      <c r="T24" s="41">
        <f>Convesion!O$29/('退役车燃料经济性-ZJQ'!U24*Convesion!$C15)</f>
        <v>8.0043872520282682E-4</v>
      </c>
      <c r="U24" s="41">
        <f>Convesion!P$29/('退役车燃料经济性-ZJQ'!V24*Convesion!$C15)</f>
        <v>8.0044003307377129E-4</v>
      </c>
      <c r="V24" s="41">
        <f>Convesion!Q$29/('退役车燃料经济性-ZJQ'!W24*Convesion!$C15)</f>
        <v>8.004409134206331E-4</v>
      </c>
      <c r="W24" s="41">
        <f>Convesion!R$29/('退役车燃料经济性-ZJQ'!X24*Convesion!$C15)</f>
        <v>8.0044134225953261E-4</v>
      </c>
      <c r="X24" s="41">
        <f>Convesion!S$29/('退役车燃料经济性-ZJQ'!Y24*Convesion!$C15)</f>
        <v>8.0044134225953261E-4</v>
      </c>
      <c r="Y24" s="41">
        <f>Convesion!T$29/('退役车燃料经济性-ZJQ'!Z24*Convesion!$C15)</f>
        <v>8.0044134225953261E-4</v>
      </c>
      <c r="Z24" s="41">
        <f>Convesion!U$29/('退役车燃料经济性-ZJQ'!AA24*Convesion!$C15)</f>
        <v>8.0044134225953272E-4</v>
      </c>
      <c r="AA24" s="41">
        <f>Convesion!V$29/('退役车燃料经济性-ZJQ'!AB24*Convesion!$C15)</f>
        <v>8.0044134225953261E-4</v>
      </c>
      <c r="AB24" s="41">
        <f>Convesion!W$29/('退役车燃料经济性-ZJQ'!AC24*Convesion!$C15)</f>
        <v>8.0044134225953261E-4</v>
      </c>
      <c r="AC24" s="41">
        <f>Convesion!X$29/('退役车燃料经济性-ZJQ'!AD24*Convesion!$C15)</f>
        <v>8.0044134225953261E-4</v>
      </c>
      <c r="AD24" s="41">
        <f>Convesion!Y$29/('退役车燃料经济性-ZJQ'!AE24*Convesion!$C15)</f>
        <v>8.0044134225953261E-4</v>
      </c>
      <c r="AE24" s="41">
        <f>Convesion!Z$29/('退役车燃料经济性-ZJQ'!AF24*Convesion!$C15)</f>
        <v>8.0044134225953261E-4</v>
      </c>
      <c r="AF24" s="41">
        <f>Convesion!AA$29/('退役车燃料经济性-ZJQ'!AG24*Convesion!$C15)</f>
        <v>8.0044134225953272E-4</v>
      </c>
      <c r="AG24" s="41">
        <f>Convesion!AB$29/('退役车燃料经济性-ZJQ'!AH24*Convesion!$C15)</f>
        <v>8.0044134225953272E-4</v>
      </c>
      <c r="AH24" s="41">
        <f>Convesion!AC$29/('退役车燃料经济性-ZJQ'!AI24*Convesion!$C15)</f>
        <v>8.0044134225953239E-4</v>
      </c>
      <c r="AI24" s="41">
        <f>Convesion!AD$29/('退役车燃料经济性-ZJQ'!AJ24*Convesion!$C15)</f>
        <v>8.0044134225953282E-4</v>
      </c>
      <c r="AJ24" s="41">
        <f>Convesion!AE$29/('退役车燃料经济性-ZJQ'!AK24*Convesion!$C15)</f>
        <v>8.0044134225953272E-4</v>
      </c>
      <c r="AK24" s="41">
        <f>Convesion!AF$29/('退役车燃料经济性-ZJQ'!AL24*Convesion!$C15)</f>
        <v>8.0044134225953272E-4</v>
      </c>
      <c r="AL24" s="81">
        <f t="shared" si="1"/>
        <v>8.0044134225953272E-4</v>
      </c>
      <c r="AM24" s="81">
        <f t="shared" si="1"/>
        <v>8.0044134225953272E-4</v>
      </c>
      <c r="AN24" s="81">
        <f t="shared" si="1"/>
        <v>8.0044134225953272E-4</v>
      </c>
      <c r="AO24" s="81">
        <f t="shared" si="1"/>
        <v>8.0044134225953272E-4</v>
      </c>
      <c r="AP24" s="81">
        <f t="shared" si="1"/>
        <v>8.0044134225953272E-4</v>
      </c>
      <c r="AQ24" s="81">
        <f t="shared" si="1"/>
        <v>8.0044134225953272E-4</v>
      </c>
      <c r="AR24" s="81">
        <f t="shared" si="1"/>
        <v>8.0044134225953272E-4</v>
      </c>
      <c r="AS24" s="81">
        <f t="shared" si="1"/>
        <v>8.0044134225953272E-4</v>
      </c>
      <c r="AT24" s="81">
        <f t="shared" si="1"/>
        <v>8.0044134225953272E-4</v>
      </c>
      <c r="AU24" s="81">
        <f t="shared" si="1"/>
        <v>8.0044134225953272E-4</v>
      </c>
    </row>
    <row r="25" spans="1:47">
      <c r="A25" s="9" t="s">
        <v>10</v>
      </c>
      <c r="B25" s="10" t="s">
        <v>2</v>
      </c>
      <c r="C25" s="9" t="s">
        <v>21</v>
      </c>
      <c r="D25" s="10" t="s">
        <v>20</v>
      </c>
      <c r="E25" s="9" t="s">
        <v>15</v>
      </c>
      <c r="F25" s="9" t="s">
        <v>29</v>
      </c>
      <c r="G25" s="41">
        <f>Convesion!B$29/('退役车燃料经济性-ZJQ'!H25*Convesion!$C16)</f>
        <v>5.0860207669629909E-4</v>
      </c>
      <c r="H25" s="41">
        <f>Convesion!C$29/('退役车燃料经济性-ZJQ'!I25*Convesion!$C16)</f>
        <v>5.0865395792762315E-4</v>
      </c>
      <c r="I25" s="41">
        <f>Convesion!D$29/('退役车燃料经济性-ZJQ'!J25*Convesion!$C16)</f>
        <v>5.0876640129833659E-4</v>
      </c>
      <c r="J25" s="41">
        <f>Convesion!E$29/('退役车燃料经济性-ZJQ'!K25*Convesion!$C16)</f>
        <v>5.0902536355454506E-4</v>
      </c>
      <c r="K25" s="41">
        <f>Convesion!F$29/('退役车燃料经济性-ZJQ'!L25*Convesion!$C16)</f>
        <v>5.0991518128669887E-4</v>
      </c>
      <c r="L25" s="41">
        <f>Convesion!G$29/('退役车燃料经济性-ZJQ'!M25*Convesion!$C16)</f>
        <v>5.1254250897047444E-4</v>
      </c>
      <c r="M25" s="41">
        <f>Convesion!H$29/('退役车燃料经济性-ZJQ'!N25*Convesion!$C16)</f>
        <v>5.1966523678767681E-4</v>
      </c>
      <c r="N25" s="41">
        <f>Convesion!I$29/('退役车燃料经济性-ZJQ'!O25*Convesion!$C16)</f>
        <v>5.3815963423997323E-4</v>
      </c>
      <c r="O25" s="41">
        <f>Convesion!J$29/('退役车燃料经济性-ZJQ'!P25*Convesion!$C16)</f>
        <v>5.3815963423997312E-4</v>
      </c>
      <c r="P25" s="41">
        <f>Convesion!K$29/('退役车燃料经济性-ZJQ'!Q25*Convesion!$C16)</f>
        <v>5.6456679057323748E-4</v>
      </c>
      <c r="Q25" s="41">
        <f>Convesion!L$29/('退役车燃料经济性-ZJQ'!R25*Convesion!$C16)</f>
        <v>6.0942278215302896E-4</v>
      </c>
      <c r="R25" s="81">
        <f>Q25</f>
        <v>6.0942278215302896E-4</v>
      </c>
      <c r="S25" s="81">
        <f t="shared" ref="S25:AK25" si="9">R25</f>
        <v>6.0942278215302896E-4</v>
      </c>
      <c r="T25" s="81">
        <f t="shared" si="9"/>
        <v>6.0942278215302896E-4</v>
      </c>
      <c r="U25" s="81">
        <f t="shared" si="9"/>
        <v>6.0942278215302896E-4</v>
      </c>
      <c r="V25" s="81">
        <f t="shared" si="9"/>
        <v>6.0942278215302896E-4</v>
      </c>
      <c r="W25" s="81">
        <f t="shared" si="9"/>
        <v>6.0942278215302896E-4</v>
      </c>
      <c r="X25" s="81">
        <f t="shared" si="9"/>
        <v>6.0942278215302896E-4</v>
      </c>
      <c r="Y25" s="81">
        <f t="shared" si="9"/>
        <v>6.0942278215302896E-4</v>
      </c>
      <c r="Z25" s="81">
        <f t="shared" si="9"/>
        <v>6.0942278215302896E-4</v>
      </c>
      <c r="AA25" s="81">
        <f t="shared" si="9"/>
        <v>6.0942278215302896E-4</v>
      </c>
      <c r="AB25" s="81">
        <f t="shared" si="9"/>
        <v>6.0942278215302896E-4</v>
      </c>
      <c r="AC25" s="81">
        <f t="shared" si="9"/>
        <v>6.0942278215302896E-4</v>
      </c>
      <c r="AD25" s="81">
        <f t="shared" si="9"/>
        <v>6.0942278215302896E-4</v>
      </c>
      <c r="AE25" s="81">
        <f t="shared" si="9"/>
        <v>6.0942278215302896E-4</v>
      </c>
      <c r="AF25" s="81">
        <f t="shared" si="9"/>
        <v>6.0942278215302896E-4</v>
      </c>
      <c r="AG25" s="81">
        <f t="shared" si="9"/>
        <v>6.0942278215302896E-4</v>
      </c>
      <c r="AH25" s="81">
        <f t="shared" si="9"/>
        <v>6.0942278215302896E-4</v>
      </c>
      <c r="AI25" s="81">
        <f t="shared" si="9"/>
        <v>6.0942278215302896E-4</v>
      </c>
      <c r="AJ25" s="81">
        <f t="shared" si="9"/>
        <v>6.0942278215302896E-4</v>
      </c>
      <c r="AK25" s="81">
        <f t="shared" si="9"/>
        <v>6.0942278215302896E-4</v>
      </c>
      <c r="AL25" s="81">
        <f t="shared" si="1"/>
        <v>6.0942278215302896E-4</v>
      </c>
      <c r="AM25" s="81">
        <f t="shared" si="1"/>
        <v>6.0942278215302896E-4</v>
      </c>
      <c r="AN25" s="81">
        <f t="shared" si="1"/>
        <v>6.0942278215302896E-4</v>
      </c>
      <c r="AO25" s="81">
        <f t="shared" si="1"/>
        <v>6.0942278215302896E-4</v>
      </c>
      <c r="AP25" s="81">
        <f t="shared" si="1"/>
        <v>6.0942278215302896E-4</v>
      </c>
      <c r="AQ25" s="81">
        <f t="shared" si="1"/>
        <v>6.0942278215302896E-4</v>
      </c>
      <c r="AR25" s="81">
        <f t="shared" si="1"/>
        <v>6.0942278215302896E-4</v>
      </c>
      <c r="AS25" s="81">
        <f t="shared" si="1"/>
        <v>6.0942278215302896E-4</v>
      </c>
      <c r="AT25" s="81">
        <f t="shared" si="1"/>
        <v>6.0942278215302896E-4</v>
      </c>
      <c r="AU25" s="81">
        <f t="shared" si="1"/>
        <v>6.0942278215302896E-4</v>
      </c>
    </row>
    <row r="26" spans="1:47">
      <c r="A26" s="9" t="s">
        <v>10</v>
      </c>
      <c r="B26" s="10" t="s">
        <v>3</v>
      </c>
      <c r="C26" s="9" t="s">
        <v>21</v>
      </c>
      <c r="D26" s="10" t="s">
        <v>20</v>
      </c>
      <c r="E26" s="9" t="s">
        <v>16</v>
      </c>
      <c r="F26" s="9" t="s">
        <v>29</v>
      </c>
      <c r="G26" s="41">
        <f>Convesion!B$29/('退役车燃料经济性-ZJQ'!H26*Convesion!$C17)</f>
        <v>5.4914315862218297E-4</v>
      </c>
      <c r="H26" s="41">
        <f>Convesion!C$29/('退役车燃料经济性-ZJQ'!I26*Convesion!$C17)</f>
        <v>5.5330060000495431E-4</v>
      </c>
      <c r="I26" s="41">
        <f>Convesion!D$29/('退役车燃料经济性-ZJQ'!J26*Convesion!$C17)</f>
        <v>5.5902201945471925E-4</v>
      </c>
      <c r="J26" s="41">
        <f>Convesion!E$29/('退役车燃料经济性-ZJQ'!K26*Convesion!$C17)</f>
        <v>5.6553366795902306E-4</v>
      </c>
      <c r="K26" s="41">
        <f>Convesion!F$29/('退役车燃料经济性-ZJQ'!L26*Convesion!$C17)</f>
        <v>5.7221617814592343E-4</v>
      </c>
      <c r="L26" s="41">
        <f>Convesion!G$29/('退役车燃料经济性-ZJQ'!M26*Convesion!$C17)</f>
        <v>5.8098527711784517E-4</v>
      </c>
      <c r="M26" s="41">
        <f>Convesion!H$29/('退役车燃料经济性-ZJQ'!N26*Convesion!$C17)</f>
        <v>5.9169911567107884E-4</v>
      </c>
      <c r="N26" s="41">
        <f>Convesion!I$29/('退役车燃料经济性-ZJQ'!O26*Convesion!$C17)</f>
        <v>6.0557083726969925E-4</v>
      </c>
      <c r="O26" s="41">
        <f>Convesion!J$29/('退役车燃料经济性-ZJQ'!P26*Convesion!$C17)</f>
        <v>6.2110545634493097E-4</v>
      </c>
      <c r="P26" s="41">
        <f>Convesion!K$29/('退役车燃料经济性-ZJQ'!Q26*Convesion!$C17)</f>
        <v>6.4381986440112816E-4</v>
      </c>
      <c r="Q26" s="41">
        <f>Convesion!L$29/('退役车燃料经济性-ZJQ'!R26*Convesion!$C17)</f>
        <v>6.7813451096162473E-4</v>
      </c>
      <c r="R26" s="41">
        <f>Convesion!M$29/('退役车燃料经济性-ZJQ'!S26*Convesion!$C17)</f>
        <v>6.9624613950645031E-4</v>
      </c>
      <c r="S26" s="41">
        <f>Convesion!N$29/('退役车燃料经济性-ZJQ'!T26*Convesion!$C17)</f>
        <v>7.0518692348801046E-4</v>
      </c>
      <c r="T26" s="41">
        <f>Convesion!O$29/('退役车燃料经济性-ZJQ'!U26*Convesion!$C17)</f>
        <v>7.1387249230685397E-4</v>
      </c>
      <c r="U26" s="41">
        <f>Convesion!P$29/('退役车燃料经济性-ZJQ'!V26*Convesion!$C17)</f>
        <v>7.2224161894711241E-4</v>
      </c>
      <c r="V26" s="41">
        <f>Convesion!Q$29/('退役车燃料经济性-ZJQ'!W26*Convesion!$C17)</f>
        <v>7.3026879256329945E-4</v>
      </c>
      <c r="W26" s="41">
        <f>Convesion!R$29/('退役车燃料经济性-ZJQ'!X26*Convesion!$C17)</f>
        <v>7.3795545219318566E-4</v>
      </c>
      <c r="X26" s="41">
        <f>Convesion!S$29/('退役车燃料经济性-ZJQ'!Y26*Convesion!$C17)</f>
        <v>7.4444432966710007E-4</v>
      </c>
      <c r="Y26" s="41">
        <f>Convesion!T$29/('退役车燃料经济性-ZJQ'!Z26*Convesion!$C17)</f>
        <v>7.5047445067778697E-4</v>
      </c>
      <c r="Z26" s="41">
        <f>Convesion!U$29/('退役车燃料经济性-ZJQ'!AA26*Convesion!$C17)</f>
        <v>7.5601627872866632E-4</v>
      </c>
      <c r="AA26" s="41">
        <f>Convesion!V$29/('退役车燃料经济性-ZJQ'!AB26*Convesion!$C17)</f>
        <v>7.6105296030594687E-4</v>
      </c>
      <c r="AB26" s="41">
        <f>Convesion!W$29/('退役车燃料经济性-ZJQ'!AC26*Convesion!$C17)</f>
        <v>7.6560138990198123E-4</v>
      </c>
      <c r="AC26" s="41">
        <f>Convesion!X$29/('退役车燃料经济性-ZJQ'!AD26*Convesion!$C17)</f>
        <v>7.6964377115293098E-4</v>
      </c>
      <c r="AD26" s="41">
        <f>Convesion!Y$29/('退役车燃料经济性-ZJQ'!AE26*Convesion!$C17)</f>
        <v>7.7292157255221992E-4</v>
      </c>
      <c r="AE26" s="41">
        <f>Convesion!Z$29/('退役车燃料经济性-ZJQ'!AF26*Convesion!$C17)</f>
        <v>7.7540688957051965E-4</v>
      </c>
      <c r="AF26" s="41">
        <f>Convesion!AA$29/('退役车燃料经济性-ZJQ'!AG26*Convesion!$C17)</f>
        <v>7.7706601343797803E-4</v>
      </c>
      <c r="AG26" s="41">
        <f>Convesion!AB$29/('退役车燃料经济性-ZJQ'!AH26*Convesion!$C17)</f>
        <v>7.779022511371236E-4</v>
      </c>
      <c r="AH26" s="41">
        <f>Convesion!AC$29/('退役车燃料经济性-ZJQ'!AI26*Convesion!$C17)</f>
        <v>7.779022511371237E-4</v>
      </c>
      <c r="AI26" s="41">
        <f>Convesion!AD$29/('退役车燃料经济性-ZJQ'!AJ26*Convesion!$C17)</f>
        <v>7.7790225113712381E-4</v>
      </c>
      <c r="AJ26" s="41">
        <f>Convesion!AE$29/('退役车燃料经济性-ZJQ'!AK26*Convesion!$C17)</f>
        <v>7.779022511371236E-4</v>
      </c>
      <c r="AK26" s="41">
        <f>Convesion!AF$29/('退役车燃料经济性-ZJQ'!AL26*Convesion!$C17)</f>
        <v>7.779022511371237E-4</v>
      </c>
      <c r="AL26" s="81">
        <f t="shared" si="1"/>
        <v>7.779022511371237E-4</v>
      </c>
      <c r="AM26" s="81">
        <f t="shared" si="1"/>
        <v>7.779022511371237E-4</v>
      </c>
      <c r="AN26" s="81">
        <f t="shared" si="1"/>
        <v>7.779022511371237E-4</v>
      </c>
      <c r="AO26" s="81">
        <f t="shared" si="1"/>
        <v>7.779022511371237E-4</v>
      </c>
      <c r="AP26" s="81">
        <f t="shared" si="1"/>
        <v>7.779022511371237E-4</v>
      </c>
      <c r="AQ26" s="81">
        <f t="shared" si="1"/>
        <v>7.779022511371237E-4</v>
      </c>
      <c r="AR26" s="81">
        <f t="shared" si="1"/>
        <v>7.779022511371237E-4</v>
      </c>
      <c r="AS26" s="81">
        <f t="shared" si="1"/>
        <v>7.779022511371237E-4</v>
      </c>
      <c r="AT26" s="81">
        <f t="shared" si="1"/>
        <v>7.779022511371237E-4</v>
      </c>
      <c r="AU26" s="81">
        <f t="shared" si="1"/>
        <v>7.779022511371237E-4</v>
      </c>
    </row>
    <row r="27" spans="1:47">
      <c r="A27" s="9" t="s">
        <v>10</v>
      </c>
      <c r="B27" s="10" t="s">
        <v>4</v>
      </c>
      <c r="C27" s="9" t="s">
        <v>21</v>
      </c>
      <c r="D27" s="10" t="s">
        <v>20</v>
      </c>
      <c r="E27" s="9" t="s">
        <v>17</v>
      </c>
      <c r="F27" s="9" t="s">
        <v>29</v>
      </c>
      <c r="G27" s="41">
        <f>Convesion!B$29/('退役车燃料经济性-ZJQ'!H27*Convesion!$C18)</f>
        <v>8.6036157480427614E-4</v>
      </c>
      <c r="H27" s="41">
        <f>Convesion!C$29/('退役车燃料经济性-ZJQ'!I27*Convesion!$C18)</f>
        <v>8.6036157480427614E-4</v>
      </c>
      <c r="I27" s="41">
        <f>Convesion!D$29/('退役车燃料经济性-ZJQ'!J27*Convesion!$C18)</f>
        <v>8.6715181443596109E-4</v>
      </c>
      <c r="J27" s="41">
        <f>Convesion!E$29/('退役车燃料经济性-ZJQ'!K27*Convesion!$C18)</f>
        <v>8.7710633205255201E-4</v>
      </c>
      <c r="K27" s="41">
        <f>Convesion!F$29/('退役车燃料经济性-ZJQ'!L27*Convesion!$C18)</f>
        <v>8.9043037958212484E-4</v>
      </c>
      <c r="L27" s="41">
        <f>Convesion!G$29/('退役车燃料经济性-ZJQ'!M27*Convesion!$C18)</f>
        <v>9.0677723449498842E-4</v>
      </c>
      <c r="M27" s="41">
        <f>Convesion!H$29/('退役车燃料经济性-ZJQ'!N27*Convesion!$C18)</f>
        <v>9.2494592394364071E-4</v>
      </c>
      <c r="N27" s="41">
        <f>Convesion!I$29/('退役车燃料经济性-ZJQ'!O27*Convesion!$C18)</f>
        <v>9.4175144535331499E-4</v>
      </c>
      <c r="O27" s="41">
        <f>Convesion!J$29/('退役车燃料经济性-ZJQ'!P27*Convesion!$C18)</f>
        <v>9.5745567102043275E-4</v>
      </c>
      <c r="P27" s="41">
        <f>Convesion!K$29/('退役车燃料经济性-ZJQ'!Q27*Convesion!$C18)</f>
        <v>9.8734239200171407E-4</v>
      </c>
      <c r="Q27" s="41">
        <f>Convesion!L$29/('退役车燃料经济性-ZJQ'!R27*Convesion!$C18)</f>
        <v>1.001464464530947E-3</v>
      </c>
      <c r="R27" s="41">
        <f>Convesion!M$29/('退役车燃料经济性-ZJQ'!S27*Convesion!$C18)</f>
        <v>1.015630956172699E-3</v>
      </c>
      <c r="S27" s="41">
        <f>Convesion!N$29/('退役车燃料经济性-ZJQ'!T27*Convesion!$C18)</f>
        <v>1.0331726948206456E-3</v>
      </c>
      <c r="T27" s="41">
        <f>Convesion!O$29/('退役车燃料经济性-ZJQ'!U27*Convesion!$C18)</f>
        <v>1.0501496249052766E-3</v>
      </c>
      <c r="U27" s="41">
        <f>Convesion!P$29/('退役车燃料经济性-ZJQ'!V27*Convesion!$C18)</f>
        <v>1.0651514922106154E-3</v>
      </c>
      <c r="V27" s="41">
        <f>Convesion!Q$29/('退役车燃料经济性-ZJQ'!W27*Convesion!$C18)</f>
        <v>1.0789476243599691E-3</v>
      </c>
      <c r="W27" s="41">
        <f>Convesion!R$29/('退役车燃料经济性-ZJQ'!X27*Convesion!$C18)</f>
        <v>1.0917357250281973E-3</v>
      </c>
      <c r="X27" s="41">
        <f>Convesion!S$29/('退役车燃料经济性-ZJQ'!Y27*Convesion!$C18)</f>
        <v>1.1011642402459919E-3</v>
      </c>
      <c r="Y27" s="41">
        <f>Convesion!T$29/('退役车燃料经济性-ZJQ'!Z27*Convesion!$C18)</f>
        <v>1.1086449789758945E-3</v>
      </c>
      <c r="Z27" s="41">
        <f>Convesion!U$29/('退役车燃料经济性-ZJQ'!AA27*Convesion!$C18)</f>
        <v>1.1145529334228744E-3</v>
      </c>
      <c r="AA27" s="41">
        <f>Convesion!V$29/('退役车燃料经济性-ZJQ'!AB27*Convesion!$C18)</f>
        <v>1.1192528439043941E-3</v>
      </c>
      <c r="AB27" s="41">
        <f>Convesion!W$29/('退役车燃料经济性-ZJQ'!AC27*Convesion!$C18)</f>
        <v>1.1229736461417486E-3</v>
      </c>
      <c r="AC27" s="41">
        <f>Convesion!X$29/('退役车燃料经济性-ZJQ'!AD27*Convesion!$C18)</f>
        <v>1.1258835953553497E-3</v>
      </c>
      <c r="AD27" s="41">
        <f>Convesion!Y$29/('退役车燃料经济性-ZJQ'!AE27*Convesion!$C18)</f>
        <v>1.1282856938363429E-3</v>
      </c>
      <c r="AE27" s="41">
        <f>Convesion!Z$29/('退役车燃料经济性-ZJQ'!AF27*Convesion!$C18)</f>
        <v>1.1301486008519512E-3</v>
      </c>
      <c r="AF27" s="41">
        <f>Convesion!AA$29/('退役车燃料经济性-ZJQ'!AG27*Convesion!$C18)</f>
        <v>1.1314788903180424E-3</v>
      </c>
      <c r="AG27" s="41">
        <f>Convesion!AB$29/('退役车燃料经济性-ZJQ'!AH27*Convesion!$C18)</f>
        <v>1.1322032922093158E-3</v>
      </c>
      <c r="AH27" s="41">
        <f>Convesion!AC$29/('退役车燃料经济性-ZJQ'!AI27*Convesion!$C18)</f>
        <v>1.1322170046133536E-3</v>
      </c>
      <c r="AI27" s="41">
        <f>Convesion!AD$29/('退役车燃料经济性-ZJQ'!AJ27*Convesion!$C18)</f>
        <v>1.1322283524387567E-3</v>
      </c>
      <c r="AJ27" s="41">
        <f>Convesion!AE$29/('退役车燃料经济性-ZJQ'!AK27*Convesion!$C18)</f>
        <v>1.1322372201482084E-3</v>
      </c>
      <c r="AK27" s="41">
        <f>Convesion!AF$29/('退役车燃料经济性-ZJQ'!AL27*Convesion!$C18)</f>
        <v>1.1322434736439932E-3</v>
      </c>
      <c r="AL27" s="81">
        <f t="shared" si="1"/>
        <v>1.1322434736439932E-3</v>
      </c>
      <c r="AM27" s="81">
        <f t="shared" si="1"/>
        <v>1.1322434736439932E-3</v>
      </c>
      <c r="AN27" s="81">
        <f t="shared" si="1"/>
        <v>1.1322434736439932E-3</v>
      </c>
      <c r="AO27" s="81">
        <f t="shared" si="1"/>
        <v>1.1322434736439932E-3</v>
      </c>
      <c r="AP27" s="81">
        <f t="shared" si="1"/>
        <v>1.1322434736439932E-3</v>
      </c>
      <c r="AQ27" s="81">
        <f t="shared" si="1"/>
        <v>1.1322434736439932E-3</v>
      </c>
      <c r="AR27" s="81">
        <f t="shared" si="1"/>
        <v>1.1322434736439932E-3</v>
      </c>
      <c r="AS27" s="81">
        <f t="shared" si="1"/>
        <v>1.1322434736439932E-3</v>
      </c>
      <c r="AT27" s="81">
        <f t="shared" si="1"/>
        <v>1.1322434736439932E-3</v>
      </c>
      <c r="AU27" s="81">
        <f t="shared" si="1"/>
        <v>1.1322434736439932E-3</v>
      </c>
    </row>
    <row r="28" spans="1:47">
      <c r="A28" s="9" t="s">
        <v>10</v>
      </c>
      <c r="B28" s="10" t="s">
        <v>5</v>
      </c>
      <c r="C28" s="9" t="s">
        <v>21</v>
      </c>
      <c r="D28" s="10" t="s">
        <v>20</v>
      </c>
      <c r="E28" s="9" t="s">
        <v>18</v>
      </c>
      <c r="F28" s="9" t="s">
        <v>29</v>
      </c>
      <c r="G28" s="81">
        <f>H28</f>
        <v>4.9586314946128995E-4</v>
      </c>
      <c r="H28" s="41">
        <f>Convesion!C$29/('退役车燃料经济性-ZJQ'!I28*Convesion!$C19)</f>
        <v>4.9586314946128995E-4</v>
      </c>
      <c r="I28" s="41">
        <f>Convesion!D$29/('退役车燃料经济性-ZJQ'!J28*Convesion!$C19)</f>
        <v>4.9586314946128995E-4</v>
      </c>
      <c r="J28" s="41">
        <f>Convesion!E$29/('退役车燃料经济性-ZJQ'!K28*Convesion!$C19)</f>
        <v>4.9586314946128995E-4</v>
      </c>
      <c r="K28" s="41">
        <f>Convesion!F$29/('退役车燃料经济性-ZJQ'!L28*Convesion!$C19)</f>
        <v>4.9586314946128995E-4</v>
      </c>
      <c r="L28" s="41">
        <f>Convesion!G$29/('退役车燃料经济性-ZJQ'!M28*Convesion!$C19)</f>
        <v>4.9586314946128995E-4</v>
      </c>
      <c r="M28" s="41">
        <f>Convesion!H$29/('退役车燃料经济性-ZJQ'!N28*Convesion!$C19)</f>
        <v>4.9586314946128995E-4</v>
      </c>
      <c r="N28" s="41">
        <f>Convesion!I$29/('退役车燃料经济性-ZJQ'!O28*Convesion!$C19)</f>
        <v>4.9586314946128984E-4</v>
      </c>
      <c r="O28" s="41">
        <f>Convesion!J$29/('退役车燃料经济性-ZJQ'!P28*Convesion!$C19)</f>
        <v>4.9586314946128995E-4</v>
      </c>
      <c r="P28" s="41">
        <f>Convesion!K$29/('退役车燃料经济性-ZJQ'!Q28*Convesion!$C19)</f>
        <v>4.9586314946128995E-4</v>
      </c>
      <c r="Q28" s="41">
        <f>Convesion!L$29/('退役车燃料经济性-ZJQ'!R28*Convesion!$C19)</f>
        <v>4.9586314946129006E-4</v>
      </c>
      <c r="R28" s="41">
        <f>Convesion!M$29/('退役车燃料经济性-ZJQ'!S28*Convesion!$C19)</f>
        <v>4.9586314946128984E-4</v>
      </c>
      <c r="S28" s="41">
        <f>Convesion!N$29/('退役车燃料经济性-ZJQ'!T28*Convesion!$C19)</f>
        <v>4.9586314946128995E-4</v>
      </c>
      <c r="T28" s="41">
        <f>Convesion!O$29/('退役车燃料经济性-ZJQ'!U28*Convesion!$C19)</f>
        <v>4.9586314946128984E-4</v>
      </c>
      <c r="U28" s="41">
        <f>Convesion!P$29/('退役车燃料经济性-ZJQ'!V28*Convesion!$C19)</f>
        <v>4.9586314946128995E-4</v>
      </c>
      <c r="V28" s="41">
        <f>Convesion!Q$29/('退役车燃料经济性-ZJQ'!W28*Convesion!$C19)</f>
        <v>4.9586314946128995E-4</v>
      </c>
      <c r="W28" s="41">
        <f>Convesion!R$29/('退役车燃料经济性-ZJQ'!X28*Convesion!$C19)</f>
        <v>4.9586314946128995E-4</v>
      </c>
      <c r="X28" s="41">
        <f>Convesion!S$29/('退役车燃料经济性-ZJQ'!Y28*Convesion!$C19)</f>
        <v>4.9586314946128984E-4</v>
      </c>
      <c r="Y28" s="41">
        <f>Convesion!T$29/('退役车燃料经济性-ZJQ'!Z28*Convesion!$C19)</f>
        <v>4.9586314946128995E-4</v>
      </c>
      <c r="Z28" s="41">
        <f>Convesion!U$29/('退役车燃料经济性-ZJQ'!AA28*Convesion!$C19)</f>
        <v>4.9586314946128995E-4</v>
      </c>
      <c r="AA28" s="41">
        <f>Convesion!V$29/('退役车燃料经济性-ZJQ'!AB28*Convesion!$C19)</f>
        <v>4.9586314946128995E-4</v>
      </c>
      <c r="AB28" s="41">
        <f>Convesion!W$29/('退役车燃料经济性-ZJQ'!AC28*Convesion!$C19)</f>
        <v>4.9586314946128995E-4</v>
      </c>
      <c r="AC28" s="41">
        <f>Convesion!X$29/('退役车燃料经济性-ZJQ'!AD28*Convesion!$C19)</f>
        <v>4.9586314946128984E-4</v>
      </c>
      <c r="AD28" s="41">
        <f>Convesion!Y$29/('退役车燃料经济性-ZJQ'!AE28*Convesion!$C19)</f>
        <v>4.9586314946128995E-4</v>
      </c>
      <c r="AE28" s="41">
        <f>Convesion!Z$29/('退役车燃料经济性-ZJQ'!AF28*Convesion!$C19)</f>
        <v>4.9586314946128984E-4</v>
      </c>
      <c r="AF28" s="41">
        <f>Convesion!AA$29/('退役车燃料经济性-ZJQ'!AG28*Convesion!$C19)</f>
        <v>4.9586314946128984E-4</v>
      </c>
      <c r="AG28" s="41">
        <f>Convesion!AB$29/('退役车燃料经济性-ZJQ'!AH28*Convesion!$C19)</f>
        <v>4.9586314946128984E-4</v>
      </c>
      <c r="AH28" s="41">
        <f>Convesion!AC$29/('退役车燃料经济性-ZJQ'!AI28*Convesion!$C19)</f>
        <v>4.9586314946128995E-4</v>
      </c>
      <c r="AI28" s="41">
        <f>Convesion!AD$29/('退役车燃料经济性-ZJQ'!AJ28*Convesion!$C19)</f>
        <v>4.9586314946128995E-4</v>
      </c>
      <c r="AJ28" s="41">
        <f>Convesion!AE$29/('退役车燃料经济性-ZJQ'!AK28*Convesion!$C19)</f>
        <v>4.9586314946128984E-4</v>
      </c>
      <c r="AK28" s="41">
        <f>Convesion!AF$29/('退役车燃料经济性-ZJQ'!AL28*Convesion!$C19)</f>
        <v>4.9586314946128995E-4</v>
      </c>
      <c r="AL28" s="81">
        <f t="shared" si="1"/>
        <v>4.9586314946128995E-4</v>
      </c>
      <c r="AM28" s="81">
        <f t="shared" si="1"/>
        <v>4.9586314946128995E-4</v>
      </c>
      <c r="AN28" s="81">
        <f t="shared" si="1"/>
        <v>4.9586314946128995E-4</v>
      </c>
      <c r="AO28" s="81">
        <f t="shared" si="1"/>
        <v>4.9586314946128995E-4</v>
      </c>
      <c r="AP28" s="81">
        <f t="shared" ref="AM28:AU29" si="10">AO28</f>
        <v>4.9586314946128995E-4</v>
      </c>
      <c r="AQ28" s="81">
        <f t="shared" si="10"/>
        <v>4.9586314946128995E-4</v>
      </c>
      <c r="AR28" s="81">
        <f t="shared" si="10"/>
        <v>4.9586314946128995E-4</v>
      </c>
      <c r="AS28" s="81">
        <f t="shared" si="10"/>
        <v>4.9586314946128995E-4</v>
      </c>
      <c r="AT28" s="81">
        <f t="shared" si="10"/>
        <v>4.9586314946128995E-4</v>
      </c>
      <c r="AU28" s="81">
        <f t="shared" si="10"/>
        <v>4.9586314946128995E-4</v>
      </c>
    </row>
    <row r="29" spans="1:47">
      <c r="A29" s="9" t="s">
        <v>10</v>
      </c>
      <c r="B29" s="10" t="s">
        <v>6</v>
      </c>
      <c r="C29" s="9" t="s">
        <v>21</v>
      </c>
      <c r="D29" s="10" t="s">
        <v>20</v>
      </c>
      <c r="E29" s="9" t="s">
        <v>19</v>
      </c>
      <c r="F29" s="9" t="s">
        <v>29</v>
      </c>
      <c r="G29" s="41">
        <f>Convesion!B$29/('退役车燃料经济性-ZJQ'!H29*Convesion!$C20)</f>
        <v>3.9401333871111734E-4</v>
      </c>
      <c r="H29" s="41">
        <f>Convesion!C$29/('退役车燃料经济性-ZJQ'!I29*Convesion!$C20)</f>
        <v>3.9401333871111734E-4</v>
      </c>
      <c r="I29" s="41">
        <f>Convesion!D$29/('退役车燃料经济性-ZJQ'!J29*Convesion!$C20)</f>
        <v>3.9401333871111734E-4</v>
      </c>
      <c r="J29" s="41">
        <f>Convesion!E$29/('退役车燃料经济性-ZJQ'!K29*Convesion!$C20)</f>
        <v>3.9401333871111734E-4</v>
      </c>
      <c r="K29" s="41">
        <f>Convesion!F$29/('退役车燃料经济性-ZJQ'!L29*Convesion!$C20)</f>
        <v>3.9401333871111734E-4</v>
      </c>
      <c r="L29" s="41">
        <f>Convesion!G$29/('退役车燃料经济性-ZJQ'!M29*Convesion!$C20)</f>
        <v>4.0016979712847854E-4</v>
      </c>
      <c r="M29" s="41">
        <f>Convesion!H$29/('退役车燃料经济性-ZJQ'!N29*Convesion!$C20)</f>
        <v>4.0541565397928469E-4</v>
      </c>
      <c r="N29" s="41">
        <f>Convesion!I$29/('退役车燃料经济性-ZJQ'!O29*Convesion!$C20)</f>
        <v>4.1277587864974204E-4</v>
      </c>
      <c r="O29" s="41">
        <f>Convesion!J$29/('退役车燃料经济性-ZJQ'!P29*Convesion!$C20)</f>
        <v>4.1973929553418E-4</v>
      </c>
      <c r="P29" s="41">
        <f>Convesion!K$29/('退役车燃料经济性-ZJQ'!Q29*Convesion!$C20)</f>
        <v>4.2671250337166324E-4</v>
      </c>
      <c r="Q29" s="41">
        <f>Convesion!L$29/('退役车燃料经济性-ZJQ'!R29*Convesion!$C20)</f>
        <v>4.3259145749520466E-4</v>
      </c>
      <c r="R29" s="41">
        <f>Convesion!M$29/('退役车燃料经济性-ZJQ'!S29*Convesion!$C20)</f>
        <v>4.4359961783069826E-4</v>
      </c>
      <c r="S29" s="41">
        <f>Convesion!N$29/('退役车燃料经济性-ZJQ'!T29*Convesion!$C20)</f>
        <v>4.4713191725299434E-4</v>
      </c>
      <c r="T29" s="41">
        <f>Convesion!O$29/('退役车燃料经济性-ZJQ'!U29*Convesion!$C20)</f>
        <v>4.5071636531530024E-4</v>
      </c>
      <c r="U29" s="41">
        <f>Convesion!P$29/('退役车燃料经济性-ZJQ'!V29*Convesion!$C20)</f>
        <v>4.5432949592932019E-4</v>
      </c>
      <c r="V29" s="41">
        <f>Convesion!Q$29/('退役车燃料经济性-ZJQ'!W29*Convesion!$C20)</f>
        <v>4.5796113273602118E-4</v>
      </c>
      <c r="W29" s="41">
        <f>Convesion!R$29/('退役车燃料经济性-ZJQ'!X29*Convesion!$C20)</f>
        <v>4.6188283059000768E-4</v>
      </c>
      <c r="X29" s="41">
        <f>Convesion!S$29/('退役车燃料经济性-ZJQ'!Y29*Convesion!$C20)</f>
        <v>4.6452738064188737E-4</v>
      </c>
      <c r="Y29" s="41">
        <f>Convesion!T$29/('退役车燃料经济性-ZJQ'!Z29*Convesion!$C20)</f>
        <v>4.6653502901984411E-4</v>
      </c>
      <c r="Z29" s="41">
        <f>Convesion!U$29/('退役车燃料经济性-ZJQ'!AA29*Convesion!$C20)</f>
        <v>4.6807636527041395E-4</v>
      </c>
      <c r="AA29" s="41">
        <f>Convesion!V$29/('退役车燃料经济性-ZJQ'!AB29*Convesion!$C20)</f>
        <v>4.6933540538498185E-4</v>
      </c>
      <c r="AB29" s="41">
        <f>Convesion!W$29/('退役车燃料经济性-ZJQ'!AC29*Convesion!$C20)</f>
        <v>4.7031649363467494E-4</v>
      </c>
      <c r="AC29" s="41">
        <f>Convesion!X$29/('退役车燃料经济性-ZJQ'!AD29*Convesion!$C20)</f>
        <v>4.7111789205499108E-4</v>
      </c>
      <c r="AD29" s="41">
        <f>Convesion!Y$29/('退役车燃料经济性-ZJQ'!AE29*Convesion!$C20)</f>
        <v>4.7176679709659802E-4</v>
      </c>
      <c r="AE29" s="41">
        <f>Convesion!Z$29/('退役车燃料经济性-ZJQ'!AF29*Convesion!$C20)</f>
        <v>4.7227056720670771E-4</v>
      </c>
      <c r="AF29" s="41">
        <f>Convesion!AA$29/('退役车燃料经济性-ZJQ'!AG29*Convesion!$C20)</f>
        <v>4.7262600604889904E-4</v>
      </c>
      <c r="AG29" s="41">
        <f>Convesion!AB$29/('退役车燃料经济性-ZJQ'!AH29*Convesion!$C20)</f>
        <v>4.7281600645334083E-4</v>
      </c>
      <c r="AH29" s="41">
        <f>Convesion!AC$29/('退役车燃料经济性-ZJQ'!AI29*Convesion!$C20)</f>
        <v>4.7281600645334077E-4</v>
      </c>
      <c r="AI29" s="41">
        <f>Convesion!AD$29/('退役车燃料经济性-ZJQ'!AJ29*Convesion!$C20)</f>
        <v>4.7281600645334083E-4</v>
      </c>
      <c r="AJ29" s="41">
        <f>Convesion!AE$29/('退役车燃料经济性-ZJQ'!AK29*Convesion!$C20)</f>
        <v>4.7281600645334077E-4</v>
      </c>
      <c r="AK29" s="41">
        <f>Convesion!AF$29/('退役车燃料经济性-ZJQ'!AL29*Convesion!$C20)</f>
        <v>4.7281600645334083E-4</v>
      </c>
      <c r="AL29" s="81">
        <f t="shared" si="1"/>
        <v>4.7281600645334083E-4</v>
      </c>
      <c r="AM29" s="81">
        <f t="shared" si="10"/>
        <v>4.7281600645334083E-4</v>
      </c>
      <c r="AN29" s="81">
        <f t="shared" si="10"/>
        <v>4.7281600645334083E-4</v>
      </c>
      <c r="AO29" s="81">
        <f t="shared" si="10"/>
        <v>4.7281600645334083E-4</v>
      </c>
      <c r="AP29" s="81">
        <f t="shared" si="10"/>
        <v>4.7281600645334083E-4</v>
      </c>
      <c r="AQ29" s="81">
        <f t="shared" si="10"/>
        <v>4.7281600645334083E-4</v>
      </c>
      <c r="AR29" s="81">
        <f t="shared" si="10"/>
        <v>4.7281600645334083E-4</v>
      </c>
      <c r="AS29" s="81">
        <f t="shared" si="10"/>
        <v>4.7281600645334083E-4</v>
      </c>
      <c r="AT29" s="81">
        <f t="shared" si="10"/>
        <v>4.7281600645334083E-4</v>
      </c>
      <c r="AU29" s="81">
        <f t="shared" si="10"/>
        <v>4.7281600645334083E-4</v>
      </c>
    </row>
  </sheetData>
  <phoneticPr fontId="4" type="noConversion"/>
  <pageMargins left="0.7" right="0.7" top="0.75" bottom="0.75" header="0.3" footer="0.3"/>
  <pageSetup paperSize="9" orientation="portrait" r:id="rId1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E1F94E2-6014-40FA-9059-E0B15DC1D901}">
  <sheetPr>
    <tabColor theme="3"/>
  </sheetPr>
  <dimension ref="A1:AI15"/>
  <sheetViews>
    <sheetView workbookViewId="0">
      <selection activeCell="H31" sqref="H31"/>
    </sheetView>
  </sheetViews>
  <sheetFormatPr defaultRowHeight="14.25"/>
  <cols>
    <col min="1" max="1" width="31.125" style="99" customWidth="1"/>
    <col min="2" max="16384" width="9" style="99"/>
  </cols>
  <sheetData>
    <row r="1" spans="1:35">
      <c r="A1" s="98" t="s">
        <v>171</v>
      </c>
      <c r="B1" s="99">
        <v>2020</v>
      </c>
      <c r="C1" s="99">
        <v>2021</v>
      </c>
      <c r="D1" s="99">
        <v>2022</v>
      </c>
      <c r="E1" s="99">
        <v>2023</v>
      </c>
      <c r="F1" s="99">
        <v>2024</v>
      </c>
      <c r="G1" s="99">
        <v>2025</v>
      </c>
      <c r="H1" s="99">
        <v>2026</v>
      </c>
      <c r="I1" s="99">
        <v>2027</v>
      </c>
      <c r="J1" s="99">
        <v>2028</v>
      </c>
      <c r="K1" s="99">
        <v>2029</v>
      </c>
      <c r="L1" s="99">
        <v>2030</v>
      </c>
      <c r="M1" s="99">
        <v>2031</v>
      </c>
      <c r="N1" s="99">
        <v>2032</v>
      </c>
      <c r="O1" s="99">
        <v>2033</v>
      </c>
      <c r="P1" s="99">
        <v>2034</v>
      </c>
      <c r="Q1" s="99">
        <v>2035</v>
      </c>
      <c r="R1" s="99">
        <v>2036</v>
      </c>
      <c r="S1" s="99">
        <v>2037</v>
      </c>
      <c r="T1" s="99">
        <v>2038</v>
      </c>
      <c r="U1" s="99">
        <v>2039</v>
      </c>
      <c r="V1" s="99">
        <v>2040</v>
      </c>
      <c r="W1" s="99">
        <v>2041</v>
      </c>
      <c r="X1" s="99">
        <v>2042</v>
      </c>
      <c r="Y1" s="99">
        <v>2043</v>
      </c>
      <c r="Z1" s="99">
        <v>2044</v>
      </c>
      <c r="AA1" s="99">
        <v>2045</v>
      </c>
      <c r="AB1" s="99">
        <v>2046</v>
      </c>
      <c r="AC1" s="99">
        <v>2047</v>
      </c>
      <c r="AD1" s="99">
        <v>2048</v>
      </c>
      <c r="AE1" s="99">
        <v>2049</v>
      </c>
      <c r="AF1" s="99">
        <v>2050</v>
      </c>
    </row>
    <row r="2" spans="1:35">
      <c r="A2" s="99" t="s">
        <v>0</v>
      </c>
      <c r="B2" s="100">
        <f>NewVehicleFE!G2</f>
        <v>2.2767135268507398E-3</v>
      </c>
      <c r="C2" s="100">
        <f>NewVehicleFE!H2</f>
        <v>2.3153018917126166E-3</v>
      </c>
      <c r="D2" s="100">
        <f>NewVehicleFE!I2</f>
        <v>2.3552208898455929E-3</v>
      </c>
      <c r="E2" s="100">
        <f>NewVehicleFE!J2</f>
        <v>2.3965405545797258E-3</v>
      </c>
      <c r="F2" s="100">
        <f>NewVehicleFE!K2</f>
        <v>2.4393359216257921E-3</v>
      </c>
      <c r="G2" s="100">
        <f>NewVehicleFE!L2</f>
        <v>2.4836874838371709E-3</v>
      </c>
      <c r="H2" s="100">
        <f>NewVehicleFE!M2</f>
        <v>2.506473607542099E-3</v>
      </c>
      <c r="I2" s="100">
        <f>NewVehicleFE!N2</f>
        <v>2.5296816965008221E-3</v>
      </c>
      <c r="J2" s="100">
        <f>NewVehicleFE!O2</f>
        <v>2.5533235815148481E-3</v>
      </c>
      <c r="K2" s="100">
        <f>NewVehicleFE!P2</f>
        <v>2.5774115398310262E-3</v>
      </c>
      <c r="L2" s="100">
        <f>NewVehicleFE!Q2</f>
        <v>2.6019583164008458E-3</v>
      </c>
      <c r="M2" s="100">
        <f>NewVehicleFE!R2</f>
        <v>2.6269771463662385E-3</v>
      </c>
      <c r="N2" s="100">
        <f>NewVehicleFE!S2</f>
        <v>2.6524817788552311E-3</v>
      </c>
      <c r="O2" s="100">
        <f>NewVehicleFE!T2</f>
        <v>2.6784865021773413E-3</v>
      </c>
      <c r="P2" s="100">
        <f>NewVehicleFE!U2</f>
        <v>2.7050061705157303E-3</v>
      </c>
      <c r="Q2" s="100">
        <f>NewVehicleFE!V2</f>
        <v>2.732056232220888E-3</v>
      </c>
      <c r="R2" s="100">
        <f>NewVehicleFE!W2</f>
        <v>2.732056232220888E-3</v>
      </c>
      <c r="S2" s="100">
        <f>NewVehicleFE!X2</f>
        <v>2.732056232220888E-3</v>
      </c>
      <c r="T2" s="100">
        <f>NewVehicleFE!Y2</f>
        <v>2.732056232220888E-3</v>
      </c>
      <c r="U2" s="100">
        <f>NewVehicleFE!Z2</f>
        <v>2.732056232220888E-3</v>
      </c>
      <c r="V2" s="100">
        <f>NewVehicleFE!AA2</f>
        <v>2.732056232220888E-3</v>
      </c>
      <c r="W2" s="100">
        <f>NewVehicleFE!AB2</f>
        <v>2.732056232220888E-3</v>
      </c>
      <c r="X2" s="100">
        <f>NewVehicleFE!AC2</f>
        <v>2.732056232220888E-3</v>
      </c>
      <c r="Y2" s="100">
        <f>NewVehicleFE!AD2</f>
        <v>2.732056232220888E-3</v>
      </c>
      <c r="Z2" s="100">
        <f>NewVehicleFE!AE2</f>
        <v>2.732056232220888E-3</v>
      </c>
      <c r="AA2" s="100">
        <f>NewVehicleFE!AF2</f>
        <v>2.732056232220888E-3</v>
      </c>
      <c r="AB2" s="100">
        <f>NewVehicleFE!AG2</f>
        <v>2.732056232220888E-3</v>
      </c>
      <c r="AC2" s="100">
        <f>NewVehicleFE!AH2</f>
        <v>2.732056232220888E-3</v>
      </c>
      <c r="AD2" s="100">
        <f>NewVehicleFE!AI2</f>
        <v>2.732056232220888E-3</v>
      </c>
      <c r="AE2" s="100">
        <f>NewVehicleFE!AJ2</f>
        <v>2.732056232220888E-3</v>
      </c>
      <c r="AF2" s="100">
        <f>NewVehicleFE!AK2</f>
        <v>2.732056232220888E-3</v>
      </c>
      <c r="AG2" s="100"/>
      <c r="AH2" s="100"/>
      <c r="AI2" s="100"/>
    </row>
    <row r="3" spans="1:35">
      <c r="A3" s="99" t="s">
        <v>1</v>
      </c>
      <c r="B3" s="100">
        <f>NewVehicleFE!G3</f>
        <v>7.3014032656026873E-4</v>
      </c>
      <c r="C3" s="100">
        <f>NewVehicleFE!H3</f>
        <v>7.3014032656026873E-4</v>
      </c>
      <c r="D3" s="100">
        <f>NewVehicleFE!I3</f>
        <v>7.3014032656026873E-4</v>
      </c>
      <c r="E3" s="100">
        <f>NewVehicleFE!J3</f>
        <v>7.3014032656026873E-4</v>
      </c>
      <c r="F3" s="100">
        <f>NewVehicleFE!K3</f>
        <v>7.3014032656026873E-4</v>
      </c>
      <c r="G3" s="100">
        <f>NewVehicleFE!L3</f>
        <v>7.3014032656026873E-4</v>
      </c>
      <c r="H3" s="100">
        <f>NewVehicleFE!M3</f>
        <v>7.3014032656026873E-4</v>
      </c>
      <c r="I3" s="100">
        <f>NewVehicleFE!N3</f>
        <v>7.3014032656026873E-4</v>
      </c>
      <c r="J3" s="100">
        <f>NewVehicleFE!O3</f>
        <v>7.3014032656026873E-4</v>
      </c>
      <c r="K3" s="100">
        <f>NewVehicleFE!P3</f>
        <v>7.3014032656026873E-4</v>
      </c>
      <c r="L3" s="100">
        <f>NewVehicleFE!Q3</f>
        <v>7.3014032656026873E-4</v>
      </c>
      <c r="M3" s="100">
        <f>NewVehicleFE!R3</f>
        <v>7.3014032656026873E-4</v>
      </c>
      <c r="N3" s="100">
        <f>NewVehicleFE!S3</f>
        <v>7.3014032656026873E-4</v>
      </c>
      <c r="O3" s="100">
        <f>NewVehicleFE!T3</f>
        <v>7.3014032656026873E-4</v>
      </c>
      <c r="P3" s="100">
        <f>NewVehicleFE!U3</f>
        <v>7.3014032656026873E-4</v>
      </c>
      <c r="Q3" s="100">
        <f>NewVehicleFE!V3</f>
        <v>7.3014032656026873E-4</v>
      </c>
      <c r="R3" s="100">
        <f>NewVehicleFE!W3</f>
        <v>7.3014032656026873E-4</v>
      </c>
      <c r="S3" s="100">
        <f>NewVehicleFE!X3</f>
        <v>7.3014032656026873E-4</v>
      </c>
      <c r="T3" s="100">
        <f>NewVehicleFE!Y3</f>
        <v>7.3014032656026873E-4</v>
      </c>
      <c r="U3" s="100">
        <f>NewVehicleFE!Z3</f>
        <v>7.3014032656026873E-4</v>
      </c>
      <c r="V3" s="100">
        <f>NewVehicleFE!AA3</f>
        <v>7.3014032656026873E-4</v>
      </c>
      <c r="W3" s="100">
        <f>NewVehicleFE!AB3</f>
        <v>7.3014032656026873E-4</v>
      </c>
      <c r="X3" s="100">
        <f>NewVehicleFE!AC3</f>
        <v>7.3014032656026873E-4</v>
      </c>
      <c r="Y3" s="100">
        <f>NewVehicleFE!AD3</f>
        <v>7.3014032656026873E-4</v>
      </c>
      <c r="Z3" s="100">
        <f>NewVehicleFE!AE3</f>
        <v>7.3014032656026873E-4</v>
      </c>
      <c r="AA3" s="100">
        <f>NewVehicleFE!AF3</f>
        <v>7.3014032656026873E-4</v>
      </c>
      <c r="AB3" s="100">
        <f>NewVehicleFE!AG3</f>
        <v>7.3014032656026873E-4</v>
      </c>
      <c r="AC3" s="100">
        <f>NewVehicleFE!AH3</f>
        <v>7.3014032656026873E-4</v>
      </c>
      <c r="AD3" s="100">
        <f>NewVehicleFE!AI3</f>
        <v>7.3014032656026873E-4</v>
      </c>
      <c r="AE3" s="100">
        <f>NewVehicleFE!AJ3</f>
        <v>7.3014032656026873E-4</v>
      </c>
      <c r="AF3" s="100">
        <f>NewVehicleFE!AK3</f>
        <v>7.3014032656026873E-4</v>
      </c>
      <c r="AG3" s="100"/>
      <c r="AH3" s="100"/>
      <c r="AI3" s="100"/>
    </row>
    <row r="4" spans="1:35">
      <c r="A4" s="99" t="s">
        <v>2</v>
      </c>
      <c r="B4" s="100">
        <f>NewVehicleFE!G4</f>
        <v>4.7253764587232148E-4</v>
      </c>
      <c r="C4" s="100">
        <f>NewVehicleFE!H4</f>
        <v>4.8756222189444643E-4</v>
      </c>
      <c r="D4" s="100">
        <f>NewVehicleFE!I4</f>
        <v>5.0357360200817259E-4</v>
      </c>
      <c r="E4" s="100">
        <f>NewVehicleFE!J4</f>
        <v>5.2067230620418908E-4</v>
      </c>
      <c r="F4" s="100">
        <f>NewVehicleFE!K4</f>
        <v>5.389729868495465E-4</v>
      </c>
      <c r="G4" s="100">
        <f>NewVehicleFE!L4</f>
        <v>5.586070027990658E-4</v>
      </c>
      <c r="H4" s="100">
        <f>NewVehicleFE!M4</f>
        <v>5.7503662052845014E-4</v>
      </c>
      <c r="I4" s="100">
        <f>NewVehicleFE!N4</f>
        <v>5.9246197266567594E-4</v>
      </c>
      <c r="J4" s="100">
        <f>NewVehicleFE!O4</f>
        <v>6.1097640931147832E-4</v>
      </c>
      <c r="K4" s="100">
        <f>NewVehicleFE!P4</f>
        <v>6.3068532574088085E-4</v>
      </c>
      <c r="L4" s="100">
        <f>NewVehicleFE!Q4</f>
        <v>6.5170816993224349E-4</v>
      </c>
      <c r="M4" s="100">
        <f>NewVehicleFE!R4</f>
        <v>6.7418086544714833E-4</v>
      </c>
      <c r="N4" s="100">
        <f>NewVehicleFE!S4</f>
        <v>6.9825875349883233E-4</v>
      </c>
      <c r="O4" s="100">
        <f>NewVehicleFE!T4</f>
        <v>7.2412018881360394E-4</v>
      </c>
      <c r="P4" s="100">
        <f>NewVehicleFE!U4</f>
        <v>7.5197096530643485E-4</v>
      </c>
      <c r="Q4" s="100">
        <f>NewVehicleFE!V4</f>
        <v>7.8204980391869219E-4</v>
      </c>
      <c r="R4" s="100">
        <f>NewVehicleFE!W4</f>
        <v>7.8204980391869219E-4</v>
      </c>
      <c r="S4" s="100">
        <f>NewVehicleFE!X4</f>
        <v>7.8204980391869219E-4</v>
      </c>
      <c r="T4" s="100">
        <f>NewVehicleFE!Y4</f>
        <v>7.8204980391869219E-4</v>
      </c>
      <c r="U4" s="100">
        <f>NewVehicleFE!Z4</f>
        <v>7.8204980391869219E-4</v>
      </c>
      <c r="V4" s="100">
        <f>NewVehicleFE!AA4</f>
        <v>7.8204980391869219E-4</v>
      </c>
      <c r="W4" s="100">
        <f>NewVehicleFE!AB4</f>
        <v>7.8204980391869219E-4</v>
      </c>
      <c r="X4" s="100">
        <f>NewVehicleFE!AC4</f>
        <v>7.8204980391869219E-4</v>
      </c>
      <c r="Y4" s="100">
        <f>NewVehicleFE!AD4</f>
        <v>7.8204980391869219E-4</v>
      </c>
      <c r="Z4" s="100">
        <f>NewVehicleFE!AE4</f>
        <v>7.8204980391869219E-4</v>
      </c>
      <c r="AA4" s="100">
        <f>NewVehicleFE!AF4</f>
        <v>7.8204980391869219E-4</v>
      </c>
      <c r="AB4" s="100">
        <f>NewVehicleFE!AG4</f>
        <v>7.8204980391869219E-4</v>
      </c>
      <c r="AC4" s="100">
        <f>NewVehicleFE!AH4</f>
        <v>7.8204980391869219E-4</v>
      </c>
      <c r="AD4" s="100">
        <f>NewVehicleFE!AI4</f>
        <v>7.8204980391869219E-4</v>
      </c>
      <c r="AE4" s="100">
        <f>NewVehicleFE!AJ4</f>
        <v>7.8204980391869219E-4</v>
      </c>
      <c r="AF4" s="100">
        <f>NewVehicleFE!AK4</f>
        <v>7.8204980391869219E-4</v>
      </c>
      <c r="AG4" s="100"/>
      <c r="AH4" s="100"/>
      <c r="AI4" s="100"/>
    </row>
    <row r="5" spans="1:35">
      <c r="A5" s="99" t="s">
        <v>3</v>
      </c>
      <c r="B5" s="100">
        <f>NewVehicleFE!G5</f>
        <v>4.9761871416635118E-4</v>
      </c>
      <c r="C5" s="100">
        <f>NewVehicleFE!H5</f>
        <v>5.1344075557687721E-4</v>
      </c>
      <c r="D5" s="100">
        <f>NewVehicleFE!I5</f>
        <v>5.3030197807167482E-4</v>
      </c>
      <c r="E5" s="100">
        <f>NewVehicleFE!J5</f>
        <v>5.4830823698089938E-4</v>
      </c>
      <c r="F5" s="100">
        <f>NewVehicleFE!K5</f>
        <v>5.6758027012082082E-4</v>
      </c>
      <c r="G5" s="100">
        <f>NewVehicleFE!L5</f>
        <v>5.8825640853236506E-4</v>
      </c>
      <c r="H5" s="100">
        <f>NewVehicleFE!M5</f>
        <v>6.0555806760684652E-4</v>
      </c>
      <c r="I5" s="100">
        <f>NewVehicleFE!N5</f>
        <v>6.2390831207978135E-4</v>
      </c>
      <c r="J5" s="100">
        <f>NewVehicleFE!O5</f>
        <v>6.434054468322743E-4</v>
      </c>
      <c r="K5" s="100">
        <f>NewVehicleFE!P5</f>
        <v>6.6416046124621875E-4</v>
      </c>
      <c r="L5" s="100">
        <f>NewVehicleFE!Q5</f>
        <v>6.8629914328775929E-4</v>
      </c>
      <c r="M5" s="100">
        <f>NewVehicleFE!R5</f>
        <v>7.0996463098733724E-4</v>
      </c>
      <c r="N5" s="100">
        <f>NewVehicleFE!S5</f>
        <v>7.3532051066545645E-4</v>
      </c>
      <c r="O5" s="100">
        <f>NewVehicleFE!T5</f>
        <v>7.6255460365306604E-4</v>
      </c>
      <c r="P5" s="100">
        <f>NewVehicleFE!U5</f>
        <v>7.9188362687049167E-4</v>
      </c>
      <c r="Q5" s="100">
        <f>NewVehicleFE!V5</f>
        <v>8.2355897194531097E-4</v>
      </c>
      <c r="R5" s="100">
        <f>NewVehicleFE!W5</f>
        <v>8.2355897194531097E-4</v>
      </c>
      <c r="S5" s="100">
        <f>NewVehicleFE!X5</f>
        <v>8.2355897194531097E-4</v>
      </c>
      <c r="T5" s="100">
        <f>NewVehicleFE!Y5</f>
        <v>8.2355897194531097E-4</v>
      </c>
      <c r="U5" s="100">
        <f>NewVehicleFE!Z5</f>
        <v>8.2355897194531097E-4</v>
      </c>
      <c r="V5" s="100">
        <f>NewVehicleFE!AA5</f>
        <v>8.2355897194531097E-4</v>
      </c>
      <c r="W5" s="100">
        <f>NewVehicleFE!AB5</f>
        <v>8.2355897194531097E-4</v>
      </c>
      <c r="X5" s="100">
        <f>NewVehicleFE!AC5</f>
        <v>8.2355897194531097E-4</v>
      </c>
      <c r="Y5" s="100">
        <f>NewVehicleFE!AD5</f>
        <v>8.2355897194531097E-4</v>
      </c>
      <c r="Z5" s="100">
        <f>NewVehicleFE!AE5</f>
        <v>8.2355897194531097E-4</v>
      </c>
      <c r="AA5" s="100">
        <f>NewVehicleFE!AF5</f>
        <v>8.2355897194531097E-4</v>
      </c>
      <c r="AB5" s="100">
        <f>NewVehicleFE!AG5</f>
        <v>8.2355897194531097E-4</v>
      </c>
      <c r="AC5" s="100">
        <f>NewVehicleFE!AH5</f>
        <v>8.2355897194531097E-4</v>
      </c>
      <c r="AD5" s="100">
        <f>NewVehicleFE!AI5</f>
        <v>8.2355897194531097E-4</v>
      </c>
      <c r="AE5" s="100">
        <f>NewVehicleFE!AJ5</f>
        <v>8.2355897194531097E-4</v>
      </c>
      <c r="AF5" s="100">
        <f>NewVehicleFE!AK5</f>
        <v>8.2355897194531097E-4</v>
      </c>
      <c r="AG5" s="100"/>
      <c r="AH5" s="100"/>
      <c r="AI5" s="100"/>
    </row>
    <row r="6" spans="1:35">
      <c r="A6" s="99" t="s">
        <v>4</v>
      </c>
      <c r="B6" s="100">
        <f>NewVehicleFE!G6</f>
        <v>6.2563984313495377E-4</v>
      </c>
      <c r="C6" s="100">
        <f>NewVehicleFE!H6</f>
        <v>6.4366239005653669E-4</v>
      </c>
      <c r="D6" s="100">
        <f>NewVehicleFE!I6</f>
        <v>6.6275407111753557E-4</v>
      </c>
      <c r="E6" s="100">
        <f>NewVehicleFE!J6</f>
        <v>6.8301292918663051E-4</v>
      </c>
      <c r="F6" s="100">
        <f>NewVehicleFE!K6</f>
        <v>7.0454937289972234E-4</v>
      </c>
      <c r="G6" s="100">
        <f>NewVehicleFE!L6</f>
        <v>7.2748818969180673E-4</v>
      </c>
      <c r="H6" s="100">
        <f>NewVehicleFE!M6</f>
        <v>7.3778283388555846E-4</v>
      </c>
      <c r="I6" s="100">
        <f>NewVehicleFE!N6</f>
        <v>7.4837301810401144E-4</v>
      </c>
      <c r="J6" s="100">
        <f>NewVehicleFE!O6</f>
        <v>7.5927165428999225E-4</v>
      </c>
      <c r="K6" s="100">
        <f>NewVehicleFE!P6</f>
        <v>7.7049241765388349E-4</v>
      </c>
      <c r="L6" s="100">
        <f>NewVehicleFE!Q6</f>
        <v>7.8204980391869219E-4</v>
      </c>
      <c r="M6" s="100">
        <f>NewVehicleFE!R6</f>
        <v>7.8994929688756767E-4</v>
      </c>
      <c r="N6" s="100">
        <f>NewVehicleFE!S6</f>
        <v>7.9801000399866548E-4</v>
      </c>
      <c r="O6" s="100">
        <f>NewVehicleFE!T6</f>
        <v>8.0623691125638361E-4</v>
      </c>
      <c r="P6" s="100">
        <f>NewVehicleFE!U6</f>
        <v>8.1463521241530439E-4</v>
      </c>
      <c r="Q6" s="100">
        <f>NewVehicleFE!V6</f>
        <v>8.2321031991441278E-4</v>
      </c>
      <c r="R6" s="100">
        <f>NewVehicleFE!W6</f>
        <v>8.2321031991441278E-4</v>
      </c>
      <c r="S6" s="100">
        <f>NewVehicleFE!X6</f>
        <v>8.2321031991441278E-4</v>
      </c>
      <c r="T6" s="100">
        <f>NewVehicleFE!Y6</f>
        <v>8.2321031991441278E-4</v>
      </c>
      <c r="U6" s="100">
        <f>NewVehicleFE!Z6</f>
        <v>8.2321031991441278E-4</v>
      </c>
      <c r="V6" s="100">
        <f>NewVehicleFE!AA6</f>
        <v>8.2321031991441278E-4</v>
      </c>
      <c r="W6" s="100">
        <f>NewVehicleFE!AB6</f>
        <v>8.2321031991441278E-4</v>
      </c>
      <c r="X6" s="100">
        <f>NewVehicleFE!AC6</f>
        <v>8.2321031991441278E-4</v>
      </c>
      <c r="Y6" s="100">
        <f>NewVehicleFE!AD6</f>
        <v>8.2321031991441278E-4</v>
      </c>
      <c r="Z6" s="100">
        <f>NewVehicleFE!AE6</f>
        <v>8.2321031991441278E-4</v>
      </c>
      <c r="AA6" s="100">
        <f>NewVehicleFE!AF6</f>
        <v>8.2321031991441278E-4</v>
      </c>
      <c r="AB6" s="100">
        <f>NewVehicleFE!AG6</f>
        <v>8.2321031991441278E-4</v>
      </c>
      <c r="AC6" s="100">
        <f>NewVehicleFE!AH6</f>
        <v>8.2321031991441278E-4</v>
      </c>
      <c r="AD6" s="100">
        <f>NewVehicleFE!AI6</f>
        <v>8.2321031991441278E-4</v>
      </c>
      <c r="AE6" s="100">
        <f>NewVehicleFE!AJ6</f>
        <v>8.2321031991441278E-4</v>
      </c>
      <c r="AF6" s="100">
        <f>NewVehicleFE!AK6</f>
        <v>8.2321031991441278E-4</v>
      </c>
      <c r="AG6" s="100"/>
      <c r="AH6" s="100"/>
      <c r="AI6" s="100"/>
    </row>
    <row r="7" spans="1:35">
      <c r="A7" s="99" t="s">
        <v>5</v>
      </c>
      <c r="B7" s="100">
        <f>NewVehicleFE!G7</f>
        <v>3.3995333604646115E-4</v>
      </c>
      <c r="C7" s="100">
        <f>NewVehicleFE!H7</f>
        <v>3.3995333604646115E-4</v>
      </c>
      <c r="D7" s="100">
        <f>NewVehicleFE!I7</f>
        <v>3.3995333604646115E-4</v>
      </c>
      <c r="E7" s="100">
        <f>NewVehicleFE!J7</f>
        <v>3.3995333604646115E-4</v>
      </c>
      <c r="F7" s="100">
        <f>NewVehicleFE!K7</f>
        <v>3.3995333604646115E-4</v>
      </c>
      <c r="G7" s="100">
        <f>NewVehicleFE!L7</f>
        <v>3.3995333604646115E-4</v>
      </c>
      <c r="H7" s="100">
        <f>NewVehicleFE!M7</f>
        <v>3.3995333604646115E-4</v>
      </c>
      <c r="I7" s="100">
        <f>NewVehicleFE!N7</f>
        <v>3.3995333604646115E-4</v>
      </c>
      <c r="J7" s="100">
        <f>NewVehicleFE!O7</f>
        <v>3.3995333604646115E-4</v>
      </c>
      <c r="K7" s="100">
        <f>NewVehicleFE!P7</f>
        <v>3.3995333604646115E-4</v>
      </c>
      <c r="L7" s="100">
        <f>NewVehicleFE!Q7</f>
        <v>3.3995333604646115E-4</v>
      </c>
      <c r="M7" s="100">
        <f>NewVehicleFE!R7</f>
        <v>3.3995333604646115E-4</v>
      </c>
      <c r="N7" s="100">
        <f>NewVehicleFE!S7</f>
        <v>3.3995333604646115E-4</v>
      </c>
      <c r="O7" s="100">
        <f>NewVehicleFE!T7</f>
        <v>3.3995333604646115E-4</v>
      </c>
      <c r="P7" s="100">
        <f>NewVehicleFE!U7</f>
        <v>3.3995333604646115E-4</v>
      </c>
      <c r="Q7" s="100">
        <f>NewVehicleFE!V7</f>
        <v>3.3995333604646115E-4</v>
      </c>
      <c r="R7" s="100">
        <f>NewVehicleFE!W7</f>
        <v>3.3995333604646115E-4</v>
      </c>
      <c r="S7" s="100">
        <f>NewVehicleFE!X7</f>
        <v>3.3995333604646115E-4</v>
      </c>
      <c r="T7" s="100">
        <f>NewVehicleFE!Y7</f>
        <v>3.3995333604646115E-4</v>
      </c>
      <c r="U7" s="100">
        <f>NewVehicleFE!Z7</f>
        <v>3.3995333604646115E-4</v>
      </c>
      <c r="V7" s="100">
        <f>NewVehicleFE!AA7</f>
        <v>3.3995333604646115E-4</v>
      </c>
      <c r="W7" s="100">
        <f>NewVehicleFE!AB7</f>
        <v>3.3995333604646115E-4</v>
      </c>
      <c r="X7" s="100">
        <f>NewVehicleFE!AC7</f>
        <v>3.3995333604646115E-4</v>
      </c>
      <c r="Y7" s="100">
        <f>NewVehicleFE!AD7</f>
        <v>3.3995333604646115E-4</v>
      </c>
      <c r="Z7" s="100">
        <f>NewVehicleFE!AE7</f>
        <v>3.3995333604646115E-4</v>
      </c>
      <c r="AA7" s="100">
        <f>NewVehicleFE!AF7</f>
        <v>3.3995333604646115E-4</v>
      </c>
      <c r="AB7" s="100">
        <f>NewVehicleFE!AG7</f>
        <v>3.3995333604646115E-4</v>
      </c>
      <c r="AC7" s="100">
        <f>NewVehicleFE!AH7</f>
        <v>3.3995333604646115E-4</v>
      </c>
      <c r="AD7" s="100">
        <f>NewVehicleFE!AI7</f>
        <v>3.3995333604646115E-4</v>
      </c>
      <c r="AE7" s="100">
        <f>NewVehicleFE!AJ7</f>
        <v>3.3995333604646115E-4</v>
      </c>
      <c r="AF7" s="100">
        <f>NewVehicleFE!AK7</f>
        <v>3.3995333604646115E-4</v>
      </c>
      <c r="AG7" s="100"/>
      <c r="AH7" s="100"/>
      <c r="AI7" s="100"/>
    </row>
    <row r="8" spans="1:35">
      <c r="A8" s="99" t="s">
        <v>6</v>
      </c>
      <c r="B8" s="100">
        <f>NewVehicleFE!G8</f>
        <v>5.7719497863821577E-4</v>
      </c>
      <c r="C8" s="100">
        <f>NewVehicleFE!H8</f>
        <v>5.9709825376367143E-4</v>
      </c>
      <c r="D8" s="100">
        <f>NewVehicleFE!I8</f>
        <v>6.1842319139808824E-4</v>
      </c>
      <c r="E8" s="100">
        <f>NewVehicleFE!J8</f>
        <v>6.4132775404246195E-4</v>
      </c>
      <c r="F8" s="100">
        <f>NewVehicleFE!K8</f>
        <v>6.659942061210183E-4</v>
      </c>
      <c r="G8" s="100">
        <f>NewVehicleFE!L8</f>
        <v>6.9263397436585884E-4</v>
      </c>
      <c r="H8" s="100">
        <f>NewVehicleFE!M8</f>
        <v>7.2149372329776979E-4</v>
      </c>
      <c r="I8" s="100">
        <f>NewVehicleFE!N8</f>
        <v>7.5286301561506392E-4</v>
      </c>
      <c r="J8" s="100">
        <f>NewVehicleFE!O8</f>
        <v>7.8708406177938517E-4</v>
      </c>
      <c r="K8" s="100">
        <f>NewVehicleFE!P8</f>
        <v>8.2456425519745124E-4</v>
      </c>
      <c r="L8" s="100">
        <f>NewVehicleFE!Q8</f>
        <v>8.6579246795732349E-4</v>
      </c>
      <c r="M8" s="100">
        <f>NewVehicleFE!R8</f>
        <v>8.6579246795732349E-4</v>
      </c>
      <c r="N8" s="100">
        <f>NewVehicleFE!S8</f>
        <v>8.6579246795732349E-4</v>
      </c>
      <c r="O8" s="100">
        <f>NewVehicleFE!T8</f>
        <v>8.6579246795732349E-4</v>
      </c>
      <c r="P8" s="100">
        <f>NewVehicleFE!U8</f>
        <v>8.6579246795732349E-4</v>
      </c>
      <c r="Q8" s="100">
        <f>NewVehicleFE!V8</f>
        <v>8.6579246795732349E-4</v>
      </c>
      <c r="R8" s="100">
        <f>NewVehicleFE!W8</f>
        <v>8.6579246795732349E-4</v>
      </c>
      <c r="S8" s="100">
        <f>NewVehicleFE!X8</f>
        <v>8.6579246795732349E-4</v>
      </c>
      <c r="T8" s="100">
        <f>NewVehicleFE!Y8</f>
        <v>8.6579246795732349E-4</v>
      </c>
      <c r="U8" s="100">
        <f>NewVehicleFE!Z8</f>
        <v>8.6579246795732349E-4</v>
      </c>
      <c r="V8" s="100">
        <f>NewVehicleFE!AA8</f>
        <v>8.6579246795732349E-4</v>
      </c>
      <c r="W8" s="100">
        <f>NewVehicleFE!AB8</f>
        <v>8.6579246795732349E-4</v>
      </c>
      <c r="X8" s="100">
        <f>NewVehicleFE!AC8</f>
        <v>8.6579246795732349E-4</v>
      </c>
      <c r="Y8" s="100">
        <f>NewVehicleFE!AD8</f>
        <v>8.6579246795732349E-4</v>
      </c>
      <c r="Z8" s="100">
        <f>NewVehicleFE!AE8</f>
        <v>8.6579246795732349E-4</v>
      </c>
      <c r="AA8" s="100">
        <f>NewVehicleFE!AF8</f>
        <v>8.6579246795732349E-4</v>
      </c>
      <c r="AB8" s="100">
        <f>NewVehicleFE!AG8</f>
        <v>8.6579246795732349E-4</v>
      </c>
      <c r="AC8" s="100">
        <f>NewVehicleFE!AH8</f>
        <v>8.6579246795732349E-4</v>
      </c>
      <c r="AD8" s="100">
        <f>NewVehicleFE!AI8</f>
        <v>8.6579246795732349E-4</v>
      </c>
      <c r="AE8" s="100">
        <f>NewVehicleFE!AJ8</f>
        <v>8.6579246795732349E-4</v>
      </c>
      <c r="AF8" s="100">
        <f>NewVehicleFE!AK8</f>
        <v>8.6579246795732349E-4</v>
      </c>
      <c r="AG8" s="100"/>
      <c r="AH8" s="100"/>
      <c r="AI8" s="100"/>
    </row>
    <row r="11" spans="1:35">
      <c r="B11" s="101"/>
    </row>
    <row r="12" spans="1:35">
      <c r="B12" s="102"/>
    </row>
    <row r="13" spans="1:35">
      <c r="B13" s="103"/>
    </row>
    <row r="14" spans="1:35">
      <c r="B14" s="103"/>
    </row>
    <row r="15" spans="1:35">
      <c r="B15" s="102"/>
    </row>
  </sheetData>
  <phoneticPr fontId="4" type="noConversion"/>
  <pageMargins left="0.7" right="0.7" top="0.75" bottom="0.75" header="0.3" footer="0.3"/>
  <pageSetup orientation="portrait" r:id="rId1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6BB67F5-E0FF-4268-9083-FF27A31D3EB9}">
  <sheetPr>
    <tabColor theme="3"/>
  </sheetPr>
  <dimension ref="A1:AI8"/>
  <sheetViews>
    <sheetView workbookViewId="0">
      <selection activeCell="B2" sqref="B2:AF8"/>
    </sheetView>
  </sheetViews>
  <sheetFormatPr defaultRowHeight="14.25"/>
  <cols>
    <col min="1" max="1" width="31.125" style="99" customWidth="1"/>
    <col min="2" max="16384" width="9" style="99"/>
  </cols>
  <sheetData>
    <row r="1" spans="1:35">
      <c r="A1" s="98"/>
      <c r="B1" s="99">
        <v>2020</v>
      </c>
      <c r="C1" s="99">
        <v>2021</v>
      </c>
      <c r="D1" s="99">
        <v>2022</v>
      </c>
      <c r="E1" s="99">
        <v>2023</v>
      </c>
      <c r="F1" s="99">
        <v>2024</v>
      </c>
      <c r="G1" s="99">
        <v>2025</v>
      </c>
      <c r="H1" s="99">
        <v>2026</v>
      </c>
      <c r="I1" s="99">
        <v>2027</v>
      </c>
      <c r="J1" s="99">
        <v>2028</v>
      </c>
      <c r="K1" s="99">
        <v>2029</v>
      </c>
      <c r="L1" s="99">
        <v>2030</v>
      </c>
      <c r="M1" s="99">
        <v>2031</v>
      </c>
      <c r="N1" s="99">
        <v>2032</v>
      </c>
      <c r="O1" s="99">
        <v>2033</v>
      </c>
      <c r="P1" s="99">
        <v>2034</v>
      </c>
      <c r="Q1" s="99">
        <v>2035</v>
      </c>
      <c r="R1" s="99">
        <v>2036</v>
      </c>
      <c r="S1" s="99">
        <v>2037</v>
      </c>
      <c r="T1" s="99">
        <v>2038</v>
      </c>
      <c r="U1" s="99">
        <v>2039</v>
      </c>
      <c r="V1" s="99">
        <v>2040</v>
      </c>
      <c r="W1" s="99">
        <v>2041</v>
      </c>
      <c r="X1" s="99">
        <v>2042</v>
      </c>
      <c r="Y1" s="99">
        <v>2043</v>
      </c>
      <c r="Z1" s="99">
        <v>2044</v>
      </c>
      <c r="AA1" s="99">
        <v>2045</v>
      </c>
      <c r="AB1" s="99">
        <v>2046</v>
      </c>
      <c r="AC1" s="99">
        <v>2047</v>
      </c>
      <c r="AD1" s="99">
        <v>2048</v>
      </c>
      <c r="AE1" s="99">
        <v>2049</v>
      </c>
      <c r="AF1" s="99">
        <v>2050</v>
      </c>
    </row>
    <row r="2" spans="1:35">
      <c r="A2" s="99" t="s">
        <v>0</v>
      </c>
      <c r="B2" s="100">
        <f>NewVehicleFE!G9</f>
        <v>6.5438472628045227E-4</v>
      </c>
      <c r="C2" s="100">
        <f>NewVehicleFE!H9</f>
        <v>6.6386856289321237E-4</v>
      </c>
      <c r="D2" s="100">
        <f>NewVehicleFE!I9</f>
        <v>6.7363133587693602E-4</v>
      </c>
      <c r="E2" s="100">
        <f>NewVehicleFE!J9</f>
        <v>6.8368553491987528E-4</v>
      </c>
      <c r="F2" s="100">
        <f>NewVehicleFE!K9</f>
        <v>6.9404440666108555E-4</v>
      </c>
      <c r="G2" s="100">
        <f>NewVehicleFE!L9</f>
        <v>7.0472201291741005E-4</v>
      </c>
      <c r="H2" s="100">
        <f>NewVehicleFE!M9</f>
        <v>7.1573329436924466E-4</v>
      </c>
      <c r="I2" s="100">
        <f>NewVehicleFE!N9</f>
        <v>7.2709414031161374E-4</v>
      </c>
      <c r="J2" s="100">
        <f>NewVehicleFE!O9</f>
        <v>7.3882146515534943E-4</v>
      </c>
      <c r="K2" s="100">
        <f>NewVehicleFE!P9</f>
        <v>7.5093329245297814E-4</v>
      </c>
      <c r="L2" s="100">
        <f>NewVehicleFE!Q9</f>
        <v>7.6344884732719432E-4</v>
      </c>
      <c r="M2" s="100">
        <f>NewVehicleFE!R9</f>
        <v>7.7638865829884169E-4</v>
      </c>
      <c r="N2" s="100">
        <f>NewVehicleFE!S9</f>
        <v>7.8977466964882156E-4</v>
      </c>
      <c r="O2" s="100">
        <f>NewVehicleFE!T9</f>
        <v>8.0363036560757281E-4</v>
      </c>
      <c r="P2" s="100">
        <f>NewVehicleFE!U9</f>
        <v>8.1798090785056518E-4</v>
      </c>
      <c r="Q2" s="100">
        <f>NewVehicleFE!V9</f>
        <v>8.3285328799330286E-4</v>
      </c>
      <c r="R2" s="100">
        <f>NewVehicleFE!W9</f>
        <v>8.3286338330703996E-4</v>
      </c>
      <c r="S2" s="100">
        <f>NewVehicleFE!X9</f>
        <v>8.328734788655178E-4</v>
      </c>
      <c r="T2" s="100">
        <f>NewVehicleFE!Y9</f>
        <v>8.3288357466874518E-4</v>
      </c>
      <c r="U2" s="100">
        <f>NewVehicleFE!Z9</f>
        <v>8.3289367071673142E-4</v>
      </c>
      <c r="V2" s="100">
        <f>NewVehicleFE!AA9</f>
        <v>8.3290376700948519E-4</v>
      </c>
      <c r="W2" s="100">
        <f>NewVehicleFE!AB9</f>
        <v>8.3290376700948519E-4</v>
      </c>
      <c r="X2" s="100">
        <f>NewVehicleFE!AC9</f>
        <v>8.3290376700948519E-4</v>
      </c>
      <c r="Y2" s="100">
        <f>NewVehicleFE!AD9</f>
        <v>8.3290376700948519E-4</v>
      </c>
      <c r="Z2" s="100">
        <f>NewVehicleFE!AE9</f>
        <v>8.3290376700948519E-4</v>
      </c>
      <c r="AA2" s="100">
        <f>NewVehicleFE!AF9</f>
        <v>8.3290376700948519E-4</v>
      </c>
      <c r="AB2" s="100">
        <f>NewVehicleFE!AG9</f>
        <v>8.3290376700948519E-4</v>
      </c>
      <c r="AC2" s="100">
        <f>NewVehicleFE!AH9</f>
        <v>8.3290376700948519E-4</v>
      </c>
      <c r="AD2" s="100">
        <f>NewVehicleFE!AI9</f>
        <v>8.3290376700948519E-4</v>
      </c>
      <c r="AE2" s="100">
        <f>NewVehicleFE!AJ9</f>
        <v>8.3290376700948519E-4</v>
      </c>
      <c r="AF2" s="100">
        <f>NewVehicleFE!AK9</f>
        <v>8.3290376700948519E-4</v>
      </c>
      <c r="AG2" s="100"/>
      <c r="AH2" s="100"/>
      <c r="AI2" s="100"/>
    </row>
    <row r="3" spans="1:35">
      <c r="A3" s="99" t="s">
        <v>1</v>
      </c>
      <c r="B3" s="100">
        <f>NewVehicleFE!G10</f>
        <v>1.5658836298777575E-4</v>
      </c>
      <c r="C3" s="100">
        <f>NewVehicleFE!H10</f>
        <v>1.5658836298777575E-4</v>
      </c>
      <c r="D3" s="100">
        <f>NewVehicleFE!I10</f>
        <v>1.5658836298777575E-4</v>
      </c>
      <c r="E3" s="100">
        <f>NewVehicleFE!J10</f>
        <v>1.5658836298777575E-4</v>
      </c>
      <c r="F3" s="100">
        <f>NewVehicleFE!K10</f>
        <v>1.5658836298777575E-4</v>
      </c>
      <c r="G3" s="100">
        <f>NewVehicleFE!L10</f>
        <v>1.5658836298777575E-4</v>
      </c>
      <c r="H3" s="100">
        <f>NewVehicleFE!M10</f>
        <v>1.5658836298777575E-4</v>
      </c>
      <c r="I3" s="100">
        <f>NewVehicleFE!N10</f>
        <v>1.5658836298777575E-4</v>
      </c>
      <c r="J3" s="100">
        <f>NewVehicleFE!O10</f>
        <v>1.5658836298777575E-4</v>
      </c>
      <c r="K3" s="100">
        <f>NewVehicleFE!P10</f>
        <v>1.5658836298777575E-4</v>
      </c>
      <c r="L3" s="100">
        <f>NewVehicleFE!Q10</f>
        <v>1.5658836298777575E-4</v>
      </c>
      <c r="M3" s="100">
        <f>NewVehicleFE!R10</f>
        <v>1.5658836298777575E-4</v>
      </c>
      <c r="N3" s="100">
        <f>NewVehicleFE!S10</f>
        <v>1.5658836298777575E-4</v>
      </c>
      <c r="O3" s="100">
        <f>NewVehicleFE!T10</f>
        <v>1.5658836298777575E-4</v>
      </c>
      <c r="P3" s="100">
        <f>NewVehicleFE!U10</f>
        <v>1.5658836298777575E-4</v>
      </c>
      <c r="Q3" s="100">
        <f>NewVehicleFE!V10</f>
        <v>1.5658836298777575E-4</v>
      </c>
      <c r="R3" s="100">
        <f>NewVehicleFE!W10</f>
        <v>1.5658836298777575E-4</v>
      </c>
      <c r="S3" s="100">
        <f>NewVehicleFE!X10</f>
        <v>1.5658836298777575E-4</v>
      </c>
      <c r="T3" s="100">
        <f>NewVehicleFE!Y10</f>
        <v>1.5658836298777575E-4</v>
      </c>
      <c r="U3" s="100">
        <f>NewVehicleFE!Z10</f>
        <v>1.5658836298777575E-4</v>
      </c>
      <c r="V3" s="100">
        <f>NewVehicleFE!AA10</f>
        <v>1.5658836298777575E-4</v>
      </c>
      <c r="W3" s="100">
        <f>NewVehicleFE!AB10</f>
        <v>1.5658836298777575E-4</v>
      </c>
      <c r="X3" s="100">
        <f>NewVehicleFE!AC10</f>
        <v>1.5658836298777575E-4</v>
      </c>
      <c r="Y3" s="100">
        <f>NewVehicleFE!AD10</f>
        <v>1.5658836298777575E-4</v>
      </c>
      <c r="Z3" s="100">
        <f>NewVehicleFE!AE10</f>
        <v>1.5658836298777575E-4</v>
      </c>
      <c r="AA3" s="100">
        <f>NewVehicleFE!AF10</f>
        <v>1.5658836298777575E-4</v>
      </c>
      <c r="AB3" s="100">
        <f>NewVehicleFE!AG10</f>
        <v>1.5658836298777575E-4</v>
      </c>
      <c r="AC3" s="100">
        <f>NewVehicleFE!AH10</f>
        <v>1.5658836298777575E-4</v>
      </c>
      <c r="AD3" s="100">
        <f>NewVehicleFE!AI10</f>
        <v>1.5658836298777575E-4</v>
      </c>
      <c r="AE3" s="100">
        <f>NewVehicleFE!AJ10</f>
        <v>1.5658836298777575E-4</v>
      </c>
      <c r="AF3" s="100">
        <f>NewVehicleFE!AK10</f>
        <v>1.5658836298777575E-4</v>
      </c>
      <c r="AG3" s="100"/>
      <c r="AH3" s="100"/>
      <c r="AI3" s="100"/>
    </row>
    <row r="4" spans="1:35">
      <c r="A4" s="99" t="s">
        <v>2</v>
      </c>
      <c r="B4" s="100">
        <f>NewVehicleFE!G11</f>
        <v>1.9512220656653996E-4</v>
      </c>
      <c r="C4" s="100">
        <f>NewVehicleFE!H11</f>
        <v>1.9869878469097762E-4</v>
      </c>
      <c r="D4" s="100">
        <f>NewVehicleFE!I11</f>
        <v>2.0240892797358917E-4</v>
      </c>
      <c r="E4" s="100">
        <f>NewVehicleFE!J11</f>
        <v>2.0626026064116281E-4</v>
      </c>
      <c r="F4" s="100">
        <f>NewVehicleFE!K11</f>
        <v>2.1026099845532331E-4</v>
      </c>
      <c r="G4" s="100">
        <f>NewVehicleFE!L11</f>
        <v>2.1442000721597797E-4</v>
      </c>
      <c r="H4" s="100">
        <f>NewVehicleFE!M11</f>
        <v>2.160821778145514E-4</v>
      </c>
      <c r="I4" s="100">
        <f>NewVehicleFE!N11</f>
        <v>2.177703198287276E-4</v>
      </c>
      <c r="J4" s="100">
        <f>NewVehicleFE!O11</f>
        <v>2.1948504675651286E-4</v>
      </c>
      <c r="K4" s="100">
        <f>NewVehicleFE!P11</f>
        <v>2.2122699157204069E-4</v>
      </c>
      <c r="L4" s="100">
        <f>NewVehicleFE!Q11</f>
        <v>2.2299680750461706E-4</v>
      </c>
      <c r="M4" s="100">
        <f>NewVehicleFE!R11</f>
        <v>2.2557480527923693E-4</v>
      </c>
      <c r="N4" s="100">
        <f>NewVehicleFE!S11</f>
        <v>2.2821310709536836E-4</v>
      </c>
      <c r="O4" s="100">
        <f>NewVehicleFE!T11</f>
        <v>2.3091385392489939E-4</v>
      </c>
      <c r="P4" s="100">
        <f>NewVehicleFE!U11</f>
        <v>2.3367928930124546E-4</v>
      </c>
      <c r="Q4" s="100">
        <f>NewVehicleFE!V11</f>
        <v>2.3651176553520002E-4</v>
      </c>
      <c r="R4" s="100">
        <f>NewVehicleFE!W11</f>
        <v>2.3651176553520002E-4</v>
      </c>
      <c r="S4" s="100">
        <f>NewVehicleFE!X11</f>
        <v>2.3651176553520002E-4</v>
      </c>
      <c r="T4" s="100">
        <f>NewVehicleFE!Y11</f>
        <v>2.3651176553520002E-4</v>
      </c>
      <c r="U4" s="100">
        <f>NewVehicleFE!Z11</f>
        <v>2.3651176553520002E-4</v>
      </c>
      <c r="V4" s="100">
        <f>NewVehicleFE!AA11</f>
        <v>2.3651176553519997E-4</v>
      </c>
      <c r="W4" s="100">
        <f>NewVehicleFE!AB11</f>
        <v>2.3651176553519997E-4</v>
      </c>
      <c r="X4" s="100">
        <f>NewVehicleFE!AC11</f>
        <v>2.3651176553519997E-4</v>
      </c>
      <c r="Y4" s="100">
        <f>NewVehicleFE!AD11</f>
        <v>2.3651176553519997E-4</v>
      </c>
      <c r="Z4" s="100">
        <f>NewVehicleFE!AE11</f>
        <v>2.3651176553519997E-4</v>
      </c>
      <c r="AA4" s="100">
        <f>NewVehicleFE!AF11</f>
        <v>2.3651176553519997E-4</v>
      </c>
      <c r="AB4" s="100">
        <f>NewVehicleFE!AG11</f>
        <v>2.3651176553519997E-4</v>
      </c>
      <c r="AC4" s="100">
        <f>NewVehicleFE!AH11</f>
        <v>2.3651176553519997E-4</v>
      </c>
      <c r="AD4" s="100">
        <f>NewVehicleFE!AI11</f>
        <v>2.3651176553519997E-4</v>
      </c>
      <c r="AE4" s="100">
        <f>NewVehicleFE!AJ11</f>
        <v>2.3651176553519997E-4</v>
      </c>
      <c r="AF4" s="100">
        <f>NewVehicleFE!AK11</f>
        <v>2.3651176553519997E-4</v>
      </c>
      <c r="AG4" s="100"/>
      <c r="AH4" s="100"/>
      <c r="AI4" s="100"/>
    </row>
    <row r="5" spans="1:35">
      <c r="A5" s="99" t="s">
        <v>3</v>
      </c>
      <c r="B5" s="100">
        <f>NewVehicleFE!G12</f>
        <v>2.0547878541549681E-4</v>
      </c>
      <c r="C5" s="100">
        <f>NewVehicleFE!H12</f>
        <v>2.0924519899745092E-4</v>
      </c>
      <c r="D5" s="100">
        <f>NewVehicleFE!I12</f>
        <v>2.1315226702852368E-4</v>
      </c>
      <c r="E5" s="100">
        <f>NewVehicleFE!J12</f>
        <v>2.172080184096161E-4</v>
      </c>
      <c r="F5" s="100">
        <f>NewVehicleFE!K12</f>
        <v>2.2142110497359575E-4</v>
      </c>
      <c r="G5" s="100">
        <f>NewVehicleFE!L12</f>
        <v>2.258008630939525E-4</v>
      </c>
      <c r="H5" s="100">
        <f>NewVehicleFE!M12</f>
        <v>2.2755125738150255E-4</v>
      </c>
      <c r="I5" s="100">
        <f>NewVehicleFE!N12</f>
        <v>2.293290015797955E-4</v>
      </c>
      <c r="J5" s="100">
        <f>NewVehicleFE!O12</f>
        <v>2.3113474174971517E-4</v>
      </c>
      <c r="K5" s="100">
        <f>NewVehicleFE!P12</f>
        <v>2.3296914446201445E-4</v>
      </c>
      <c r="L5" s="100">
        <f>NewVehicleFE!Q12</f>
        <v>2.3483289761771061E-4</v>
      </c>
      <c r="M5" s="100">
        <f>NewVehicleFE!R12</f>
        <v>2.3754772880404254E-4</v>
      </c>
      <c r="N5" s="100">
        <f>NewVehicleFE!S12</f>
        <v>2.4032606481344656E-4</v>
      </c>
      <c r="O5" s="100">
        <f>NewVehicleFE!T12</f>
        <v>2.4317016025502579E-4</v>
      </c>
      <c r="P5" s="100">
        <f>NewVehicleFE!U12</f>
        <v>2.4608237774310991E-4</v>
      </c>
      <c r="Q5" s="100">
        <f>NewVehicleFE!V12</f>
        <v>2.4906519444302643E-4</v>
      </c>
      <c r="R5" s="100">
        <f>NewVehicleFE!W12</f>
        <v>2.4906519444302643E-4</v>
      </c>
      <c r="S5" s="100">
        <f>NewVehicleFE!X12</f>
        <v>2.4906519444302643E-4</v>
      </c>
      <c r="T5" s="100">
        <f>NewVehicleFE!Y12</f>
        <v>2.4906519444302643E-4</v>
      </c>
      <c r="U5" s="100">
        <f>NewVehicleFE!Z12</f>
        <v>2.4906519444302643E-4</v>
      </c>
      <c r="V5" s="100">
        <f>NewVehicleFE!AA12</f>
        <v>2.4906519444302638E-4</v>
      </c>
      <c r="W5" s="100">
        <f>NewVehicleFE!AB12</f>
        <v>2.4906519444302638E-4</v>
      </c>
      <c r="X5" s="100">
        <f>NewVehicleFE!AC12</f>
        <v>2.4906519444302638E-4</v>
      </c>
      <c r="Y5" s="100">
        <f>NewVehicleFE!AD12</f>
        <v>2.4906519444302638E-4</v>
      </c>
      <c r="Z5" s="100">
        <f>NewVehicleFE!AE12</f>
        <v>2.4906519444302638E-4</v>
      </c>
      <c r="AA5" s="100">
        <f>NewVehicleFE!AF12</f>
        <v>2.4906519444302638E-4</v>
      </c>
      <c r="AB5" s="100">
        <f>NewVehicleFE!AG12</f>
        <v>2.4906519444302638E-4</v>
      </c>
      <c r="AC5" s="100">
        <f>NewVehicleFE!AH12</f>
        <v>2.4906519444302638E-4</v>
      </c>
      <c r="AD5" s="100">
        <f>NewVehicleFE!AI12</f>
        <v>2.4906519444302638E-4</v>
      </c>
      <c r="AE5" s="100">
        <f>NewVehicleFE!AJ12</f>
        <v>2.4906519444302638E-4</v>
      </c>
      <c r="AF5" s="100">
        <f>NewVehicleFE!AK12</f>
        <v>2.4906519444302638E-4</v>
      </c>
      <c r="AG5" s="100"/>
      <c r="AH5" s="100"/>
      <c r="AI5" s="100"/>
    </row>
    <row r="6" spans="1:35">
      <c r="A6" s="99" t="s">
        <v>4</v>
      </c>
      <c r="B6" s="100">
        <f>NewVehicleFE!G13</f>
        <v>2.4975642440517112E-4</v>
      </c>
      <c r="C6" s="100">
        <f>NewVehicleFE!H13</f>
        <v>2.5695105391478513E-4</v>
      </c>
      <c r="D6" s="100">
        <f>NewVehicleFE!I13</f>
        <v>2.645724834800542E-4</v>
      </c>
      <c r="E6" s="100">
        <f>NewVehicleFE!J13</f>
        <v>2.7265985197071091E-4</v>
      </c>
      <c r="F6" s="100">
        <f>NewVehicleFE!K13</f>
        <v>2.8125723469050811E-4</v>
      </c>
      <c r="G6" s="100">
        <f>NewVehicleFE!L13</f>
        <v>2.9041444698275708E-4</v>
      </c>
      <c r="H6" s="100">
        <f>NewVehicleFE!M13</f>
        <v>2.9452408538345649E-4</v>
      </c>
      <c r="I6" s="100">
        <f>NewVehicleFE!N13</f>
        <v>2.9875170383393676E-4</v>
      </c>
      <c r="J6" s="100">
        <f>NewVehicleFE!O13</f>
        <v>3.0310245680239211E-4</v>
      </c>
      <c r="K6" s="100">
        <f>NewVehicleFE!P13</f>
        <v>3.075818034546442E-4</v>
      </c>
      <c r="L6" s="100">
        <f>NewVehicleFE!Q13</f>
        <v>3.1219553050646393E-4</v>
      </c>
      <c r="M6" s="100">
        <f>NewVehicleFE!R13</f>
        <v>3.1534902071359998E-4</v>
      </c>
      <c r="N6" s="100">
        <f>NewVehicleFE!S13</f>
        <v>3.1856686786373866E-4</v>
      </c>
      <c r="O6" s="100">
        <f>NewVehicleFE!T13</f>
        <v>3.2185106237779787E-4</v>
      </c>
      <c r="P6" s="100">
        <f>NewVehicleFE!U13</f>
        <v>3.2520367761089994E-4</v>
      </c>
      <c r="Q6" s="100">
        <f>NewVehicleFE!V13</f>
        <v>3.2862687421733047E-4</v>
      </c>
      <c r="R6" s="100">
        <f>NewVehicleFE!W13</f>
        <v>3.2862687421733047E-4</v>
      </c>
      <c r="S6" s="100">
        <f>NewVehicleFE!X13</f>
        <v>3.2862687421733047E-4</v>
      </c>
      <c r="T6" s="100">
        <f>NewVehicleFE!Y13</f>
        <v>3.2862687421733047E-4</v>
      </c>
      <c r="U6" s="100">
        <f>NewVehicleFE!Z13</f>
        <v>3.2862687421733047E-4</v>
      </c>
      <c r="V6" s="100">
        <f>NewVehicleFE!AA13</f>
        <v>3.2862687421733047E-4</v>
      </c>
      <c r="W6" s="100">
        <f>NewVehicleFE!AB13</f>
        <v>3.2862687421733047E-4</v>
      </c>
      <c r="X6" s="100">
        <f>NewVehicleFE!AC13</f>
        <v>3.2862687421733047E-4</v>
      </c>
      <c r="Y6" s="100">
        <f>NewVehicleFE!AD13</f>
        <v>3.2862687421733047E-4</v>
      </c>
      <c r="Z6" s="100">
        <f>NewVehicleFE!AE13</f>
        <v>3.2862687421733047E-4</v>
      </c>
      <c r="AA6" s="100">
        <f>NewVehicleFE!AF13</f>
        <v>3.2862687421733047E-4</v>
      </c>
      <c r="AB6" s="100">
        <f>NewVehicleFE!AG13</f>
        <v>3.2862687421733047E-4</v>
      </c>
      <c r="AC6" s="100">
        <f>NewVehicleFE!AH13</f>
        <v>3.2862687421733047E-4</v>
      </c>
      <c r="AD6" s="100">
        <f>NewVehicleFE!AI13</f>
        <v>3.2862687421733047E-4</v>
      </c>
      <c r="AE6" s="100">
        <f>NewVehicleFE!AJ13</f>
        <v>3.2862687421733047E-4</v>
      </c>
      <c r="AF6" s="100">
        <f>NewVehicleFE!AK13</f>
        <v>3.2862687421733047E-4</v>
      </c>
      <c r="AG6" s="100"/>
      <c r="AH6" s="100"/>
      <c r="AI6" s="100"/>
    </row>
    <row r="7" spans="1:35">
      <c r="A7" s="99" t="s">
        <v>5</v>
      </c>
      <c r="B7" s="100">
        <f>NewVehicleFE!G14</f>
        <v>7.6336826956540675E-5</v>
      </c>
      <c r="C7" s="100">
        <f>NewVehicleFE!H14</f>
        <v>7.6336826956540675E-5</v>
      </c>
      <c r="D7" s="100">
        <f>NewVehicleFE!I14</f>
        <v>7.6336826956540675E-5</v>
      </c>
      <c r="E7" s="100">
        <f>NewVehicleFE!J14</f>
        <v>7.6336826956540675E-5</v>
      </c>
      <c r="F7" s="100">
        <f>NewVehicleFE!K14</f>
        <v>7.6336826956540675E-5</v>
      </c>
      <c r="G7" s="100">
        <f>NewVehicleFE!L14</f>
        <v>7.6336826956540675E-5</v>
      </c>
      <c r="H7" s="100">
        <f>NewVehicleFE!M14</f>
        <v>7.6336826956540675E-5</v>
      </c>
      <c r="I7" s="100">
        <f>NewVehicleFE!N14</f>
        <v>7.6336826956540675E-5</v>
      </c>
      <c r="J7" s="100">
        <f>NewVehicleFE!O14</f>
        <v>7.6336826956540675E-5</v>
      </c>
      <c r="K7" s="100">
        <f>NewVehicleFE!P14</f>
        <v>7.6336826956540675E-5</v>
      </c>
      <c r="L7" s="100">
        <f>NewVehicleFE!Q14</f>
        <v>7.6336826956540675E-5</v>
      </c>
      <c r="M7" s="100">
        <f>NewVehicleFE!R14</f>
        <v>7.6336826956540675E-5</v>
      </c>
      <c r="N7" s="100">
        <f>NewVehicleFE!S14</f>
        <v>7.6336826956540675E-5</v>
      </c>
      <c r="O7" s="100">
        <f>NewVehicleFE!T14</f>
        <v>7.6336826956540675E-5</v>
      </c>
      <c r="P7" s="100">
        <f>NewVehicleFE!U14</f>
        <v>7.6336826956540675E-5</v>
      </c>
      <c r="Q7" s="100">
        <f>NewVehicleFE!V14</f>
        <v>7.6336826956540675E-5</v>
      </c>
      <c r="R7" s="100">
        <f>NewVehicleFE!W14</f>
        <v>7.6336826956540675E-5</v>
      </c>
      <c r="S7" s="100">
        <f>NewVehicleFE!X14</f>
        <v>7.6336826956540675E-5</v>
      </c>
      <c r="T7" s="100">
        <f>NewVehicleFE!Y14</f>
        <v>7.6336826956540675E-5</v>
      </c>
      <c r="U7" s="100">
        <f>NewVehicleFE!Z14</f>
        <v>7.6336826956540675E-5</v>
      </c>
      <c r="V7" s="100">
        <f>NewVehicleFE!AA14</f>
        <v>7.6336826956540675E-5</v>
      </c>
      <c r="W7" s="100">
        <f>NewVehicleFE!AB14</f>
        <v>7.6336826956540675E-5</v>
      </c>
      <c r="X7" s="100">
        <f>NewVehicleFE!AC14</f>
        <v>7.6336826956540675E-5</v>
      </c>
      <c r="Y7" s="100">
        <f>NewVehicleFE!AD14</f>
        <v>7.6336826956540675E-5</v>
      </c>
      <c r="Z7" s="100">
        <f>NewVehicleFE!AE14</f>
        <v>7.6336826956540675E-5</v>
      </c>
      <c r="AA7" s="100">
        <f>NewVehicleFE!AF14</f>
        <v>7.6336826956540675E-5</v>
      </c>
      <c r="AB7" s="100">
        <f>NewVehicleFE!AG14</f>
        <v>7.6336826956540675E-5</v>
      </c>
      <c r="AC7" s="100">
        <f>NewVehicleFE!AH14</f>
        <v>7.6336826956540675E-5</v>
      </c>
      <c r="AD7" s="100">
        <f>NewVehicleFE!AI14</f>
        <v>7.6336826956540675E-5</v>
      </c>
      <c r="AE7" s="100">
        <f>NewVehicleFE!AJ14</f>
        <v>7.6336826956540675E-5</v>
      </c>
      <c r="AF7" s="100">
        <f>NewVehicleFE!AK14</f>
        <v>7.6336826956540675E-5</v>
      </c>
      <c r="AG7" s="100"/>
      <c r="AH7" s="100"/>
      <c r="AI7" s="100"/>
    </row>
    <row r="8" spans="1:35">
      <c r="A8" s="99" t="s">
        <v>6</v>
      </c>
      <c r="B8" s="100">
        <f>NewVehicleFE!G15</f>
        <v>1.6590035314152307E-4</v>
      </c>
      <c r="C8" s="100">
        <f>NewVehicleFE!H15</f>
        <v>1.7162105497398939E-4</v>
      </c>
      <c r="D8" s="100">
        <f>NewVehicleFE!I15</f>
        <v>1.777503783659176E-4</v>
      </c>
      <c r="E8" s="100">
        <f>NewVehicleFE!J15</f>
        <v>1.8433372571280342E-4</v>
      </c>
      <c r="F8" s="100">
        <f>NewVehicleFE!K15</f>
        <v>1.9142348439406514E-4</v>
      </c>
      <c r="G8" s="100">
        <f>NewVehicleFE!L15</f>
        <v>1.9908042376982771E-4</v>
      </c>
      <c r="H8" s="100">
        <f>NewVehicleFE!M15</f>
        <v>1.9908042376982771E-4</v>
      </c>
      <c r="I8" s="100">
        <f>NewVehicleFE!N15</f>
        <v>1.9908042376982771E-4</v>
      </c>
      <c r="J8" s="100">
        <f>NewVehicleFE!O15</f>
        <v>1.9908042376982771E-4</v>
      </c>
      <c r="K8" s="100">
        <f>NewVehicleFE!P15</f>
        <v>1.9908042376982771E-4</v>
      </c>
      <c r="L8" s="100">
        <f>NewVehicleFE!Q15</f>
        <v>1.9908042376982771E-4</v>
      </c>
      <c r="M8" s="100">
        <f>NewVehicleFE!R15</f>
        <v>1.9908042376982771E-4</v>
      </c>
      <c r="N8" s="100">
        <f>NewVehicleFE!S15</f>
        <v>1.9908042376982771E-4</v>
      </c>
      <c r="O8" s="100">
        <f>NewVehicleFE!T15</f>
        <v>1.9908042376982771E-4</v>
      </c>
      <c r="P8" s="100">
        <f>NewVehicleFE!U15</f>
        <v>1.9908042376982771E-4</v>
      </c>
      <c r="Q8" s="100">
        <f>NewVehicleFE!V15</f>
        <v>1.9908042376982771E-4</v>
      </c>
      <c r="R8" s="100">
        <f>NewVehicleFE!W15</f>
        <v>1.9908042376982771E-4</v>
      </c>
      <c r="S8" s="100">
        <f>NewVehicleFE!X15</f>
        <v>1.9908042376982771E-4</v>
      </c>
      <c r="T8" s="100">
        <f>NewVehicleFE!Y15</f>
        <v>1.9908042376982771E-4</v>
      </c>
      <c r="U8" s="100">
        <f>NewVehicleFE!Z15</f>
        <v>1.9908042376982771E-4</v>
      </c>
      <c r="V8" s="100">
        <f>NewVehicleFE!AA15</f>
        <v>1.9908042376982771E-4</v>
      </c>
      <c r="W8" s="100">
        <f>NewVehicleFE!AB15</f>
        <v>1.9908042376982771E-4</v>
      </c>
      <c r="X8" s="100">
        <f>NewVehicleFE!AC15</f>
        <v>1.9908042376982771E-4</v>
      </c>
      <c r="Y8" s="100">
        <f>NewVehicleFE!AD15</f>
        <v>1.9908042376982771E-4</v>
      </c>
      <c r="Z8" s="100">
        <f>NewVehicleFE!AE15</f>
        <v>1.9908042376982771E-4</v>
      </c>
      <c r="AA8" s="100">
        <f>NewVehicleFE!AF15</f>
        <v>1.9908042376982771E-4</v>
      </c>
      <c r="AB8" s="100">
        <f>NewVehicleFE!AG15</f>
        <v>1.9908042376982771E-4</v>
      </c>
      <c r="AC8" s="100">
        <f>NewVehicleFE!AH15</f>
        <v>1.9908042376982771E-4</v>
      </c>
      <c r="AD8" s="100">
        <f>NewVehicleFE!AI15</f>
        <v>1.9908042376982771E-4</v>
      </c>
      <c r="AE8" s="100">
        <f>NewVehicleFE!AJ15</f>
        <v>1.9908042376982771E-4</v>
      </c>
      <c r="AF8" s="100">
        <f>NewVehicleFE!AK15</f>
        <v>1.9908042376982771E-4</v>
      </c>
      <c r="AG8" s="100"/>
      <c r="AH8" s="100"/>
      <c r="AI8" s="100"/>
    </row>
  </sheetData>
  <phoneticPr fontId="4" type="noConversion"/>
  <pageMargins left="0.7" right="0.7" top="0.75" bottom="0.75" header="0.3" footer="0.3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62F7D80-D74F-4CE2-8188-C22CE1069477}">
  <sheetPr>
    <tabColor theme="3"/>
  </sheetPr>
  <dimension ref="A1:AI8"/>
  <sheetViews>
    <sheetView workbookViewId="0">
      <selection activeCell="H32" sqref="H32"/>
    </sheetView>
  </sheetViews>
  <sheetFormatPr defaultRowHeight="14.25"/>
  <cols>
    <col min="1" max="1" width="31.125" style="99" customWidth="1"/>
    <col min="2" max="16384" width="9" style="99"/>
  </cols>
  <sheetData>
    <row r="1" spans="1:35">
      <c r="A1" s="98" t="s">
        <v>171</v>
      </c>
      <c r="B1" s="99">
        <v>2020</v>
      </c>
      <c r="C1" s="99">
        <v>2021</v>
      </c>
      <c r="D1" s="99">
        <v>2022</v>
      </c>
      <c r="E1" s="99">
        <v>2023</v>
      </c>
      <c r="F1" s="99">
        <v>2024</v>
      </c>
      <c r="G1" s="99">
        <v>2025</v>
      </c>
      <c r="H1" s="99">
        <v>2026</v>
      </c>
      <c r="I1" s="99">
        <v>2027</v>
      </c>
      <c r="J1" s="99">
        <v>2028</v>
      </c>
      <c r="K1" s="99">
        <v>2029</v>
      </c>
      <c r="L1" s="99">
        <v>2030</v>
      </c>
      <c r="M1" s="99">
        <v>2031</v>
      </c>
      <c r="N1" s="99">
        <v>2032</v>
      </c>
      <c r="O1" s="99">
        <v>2033</v>
      </c>
      <c r="P1" s="99">
        <v>2034</v>
      </c>
      <c r="Q1" s="99">
        <v>2035</v>
      </c>
      <c r="R1" s="99">
        <v>2036</v>
      </c>
      <c r="S1" s="99">
        <v>2037</v>
      </c>
      <c r="T1" s="99">
        <v>2038</v>
      </c>
      <c r="U1" s="99">
        <v>2039</v>
      </c>
      <c r="V1" s="99">
        <v>2040</v>
      </c>
      <c r="W1" s="99">
        <v>2041</v>
      </c>
      <c r="X1" s="99">
        <v>2042</v>
      </c>
      <c r="Y1" s="99">
        <v>2043</v>
      </c>
      <c r="Z1" s="99">
        <v>2044</v>
      </c>
      <c r="AA1" s="99">
        <v>2045</v>
      </c>
      <c r="AB1" s="99">
        <v>2046</v>
      </c>
      <c r="AC1" s="99">
        <v>2047</v>
      </c>
      <c r="AD1" s="99">
        <v>2048</v>
      </c>
      <c r="AE1" s="99">
        <v>2049</v>
      </c>
      <c r="AF1" s="99">
        <v>2050</v>
      </c>
    </row>
    <row r="2" spans="1:35">
      <c r="A2" s="99" t="s">
        <v>0</v>
      </c>
      <c r="B2" s="100">
        <f>NewVehicleFE!G16</f>
        <v>4.9537244564849614E-3</v>
      </c>
      <c r="C2" s="100">
        <f>NewVehicleFE!H16</f>
        <v>5.0255175645499608E-3</v>
      </c>
      <c r="D2" s="100">
        <f>NewVehicleFE!I16</f>
        <v>5.099422234616873E-3</v>
      </c>
      <c r="E2" s="100">
        <f>NewVehicleFE!J16</f>
        <v>5.17553301423802E-3</v>
      </c>
      <c r="F2" s="100">
        <f>NewVehicleFE!K16</f>
        <v>5.2539501811204141E-3</v>
      </c>
      <c r="G2" s="100">
        <f>NewVehicleFE!L16</f>
        <v>5.3347801839068818E-3</v>
      </c>
      <c r="H2" s="100">
        <f>NewVehicleFE!M16</f>
        <v>5.4181361242804276E-3</v>
      </c>
      <c r="I2" s="100">
        <f>NewVehicleFE!N16</f>
        <v>5.5041382849832909E-3</v>
      </c>
      <c r="J2" s="100">
        <f>NewVehicleFE!O16</f>
        <v>5.5929147089346341E-3</v>
      </c>
      <c r="K2" s="100">
        <f>NewVehicleFE!P16</f>
        <v>5.6846018353106124E-3</v>
      </c>
      <c r="L2" s="100">
        <f>NewVehicleFE!Q16</f>
        <v>5.779345199232456E-3</v>
      </c>
      <c r="M2" s="100">
        <f>NewVehicleFE!R16</f>
        <v>5.8773002026092777E-3</v>
      </c>
      <c r="N2" s="100">
        <f>NewVehicleFE!S16</f>
        <v>5.9786329647232295E-3</v>
      </c>
      <c r="O2" s="100">
        <f>NewVehicleFE!T16</f>
        <v>6.0835212623499531E-3</v>
      </c>
      <c r="P2" s="100">
        <f>NewVehicleFE!U16</f>
        <v>6.1921555706062024E-3</v>
      </c>
      <c r="Q2" s="100">
        <f>NewVehicleFE!V16</f>
        <v>6.3047402173444971E-3</v>
      </c>
      <c r="R2" s="100">
        <f>NewVehicleFE!W16</f>
        <v>6.3047402173444971E-3</v>
      </c>
      <c r="S2" s="100">
        <f>NewVehicleFE!X16</f>
        <v>6.3047402173444971E-3</v>
      </c>
      <c r="T2" s="100">
        <f>NewVehicleFE!Y16</f>
        <v>6.3047402173444971E-3</v>
      </c>
      <c r="U2" s="100">
        <f>NewVehicleFE!Z16</f>
        <v>6.3047402173444971E-3</v>
      </c>
      <c r="V2" s="100">
        <f>NewVehicleFE!AA16</f>
        <v>6.3047402173444971E-3</v>
      </c>
      <c r="W2" s="100">
        <f>NewVehicleFE!AB16</f>
        <v>6.3047402173444971E-3</v>
      </c>
      <c r="X2" s="100">
        <f>NewVehicleFE!AC16</f>
        <v>6.3047402173444971E-3</v>
      </c>
      <c r="Y2" s="100">
        <f>NewVehicleFE!AD16</f>
        <v>6.3047402173444971E-3</v>
      </c>
      <c r="Z2" s="100">
        <f>NewVehicleFE!AE16</f>
        <v>6.3047402173444971E-3</v>
      </c>
      <c r="AA2" s="100">
        <f>NewVehicleFE!AF16</f>
        <v>6.3047402173444971E-3</v>
      </c>
      <c r="AB2" s="100">
        <f>NewVehicleFE!AG16</f>
        <v>6.3047402173444971E-3</v>
      </c>
      <c r="AC2" s="100">
        <f>NewVehicleFE!AH16</f>
        <v>6.3047402173444971E-3</v>
      </c>
      <c r="AD2" s="100">
        <f>NewVehicleFE!AI16</f>
        <v>6.3047402173444971E-3</v>
      </c>
      <c r="AE2" s="100">
        <f>NewVehicleFE!AJ16</f>
        <v>6.3047402173444971E-3</v>
      </c>
      <c r="AF2" s="100">
        <f>NewVehicleFE!AK16</f>
        <v>6.3047402173444971E-3</v>
      </c>
      <c r="AG2" s="100"/>
      <c r="AH2" s="100"/>
      <c r="AI2" s="100"/>
    </row>
    <row r="3" spans="1:35">
      <c r="A3" s="99" t="s">
        <v>1</v>
      </c>
      <c r="B3" s="100">
        <f>NewVehicleFE!G17</f>
        <v>1.5863194726031412E-3</v>
      </c>
      <c r="C3" s="100">
        <f>NewVehicleFE!H17</f>
        <v>1.5863194726031412E-3</v>
      </c>
      <c r="D3" s="100">
        <f>NewVehicleFE!I17</f>
        <v>1.5863194726031412E-3</v>
      </c>
      <c r="E3" s="100">
        <f>NewVehicleFE!J17</f>
        <v>1.5863194726031412E-3</v>
      </c>
      <c r="F3" s="100">
        <f>NewVehicleFE!K17</f>
        <v>1.5863194726031412E-3</v>
      </c>
      <c r="G3" s="100">
        <f>NewVehicleFE!L17</f>
        <v>1.5863194726031412E-3</v>
      </c>
      <c r="H3" s="100">
        <f>NewVehicleFE!M17</f>
        <v>1.5863194726031412E-3</v>
      </c>
      <c r="I3" s="100">
        <f>NewVehicleFE!N17</f>
        <v>1.5863194726031412E-3</v>
      </c>
      <c r="J3" s="100">
        <f>NewVehicleFE!O17</f>
        <v>1.5863194726031412E-3</v>
      </c>
      <c r="K3" s="100">
        <f>NewVehicleFE!P17</f>
        <v>1.5863194726031412E-3</v>
      </c>
      <c r="L3" s="100">
        <f>NewVehicleFE!Q17</f>
        <v>1.5863194726031412E-3</v>
      </c>
      <c r="M3" s="100">
        <f>NewVehicleFE!R17</f>
        <v>1.5863194726031412E-3</v>
      </c>
      <c r="N3" s="100">
        <f>NewVehicleFE!S17</f>
        <v>1.5863194726031412E-3</v>
      </c>
      <c r="O3" s="100">
        <f>NewVehicleFE!T17</f>
        <v>1.5863194726031412E-3</v>
      </c>
      <c r="P3" s="100">
        <f>NewVehicleFE!U17</f>
        <v>1.5863194726031412E-3</v>
      </c>
      <c r="Q3" s="100">
        <f>NewVehicleFE!V17</f>
        <v>1.5863194726031412E-3</v>
      </c>
      <c r="R3" s="100">
        <f>NewVehicleFE!W17</f>
        <v>1.5863194726031412E-3</v>
      </c>
      <c r="S3" s="100">
        <f>NewVehicleFE!X17</f>
        <v>1.5863194726031412E-3</v>
      </c>
      <c r="T3" s="100">
        <f>NewVehicleFE!Y17</f>
        <v>1.5863194726031412E-3</v>
      </c>
      <c r="U3" s="100">
        <f>NewVehicleFE!Z17</f>
        <v>1.5863194726031412E-3</v>
      </c>
      <c r="V3" s="100">
        <f>NewVehicleFE!AA17</f>
        <v>1.5863194726031412E-3</v>
      </c>
      <c r="W3" s="100">
        <f>NewVehicleFE!AB17</f>
        <v>1.5863194726031412E-3</v>
      </c>
      <c r="X3" s="100">
        <f>NewVehicleFE!AC17</f>
        <v>1.5863194726031412E-3</v>
      </c>
      <c r="Y3" s="100">
        <f>NewVehicleFE!AD17</f>
        <v>1.5863194726031412E-3</v>
      </c>
      <c r="Z3" s="100">
        <f>NewVehicleFE!AE17</f>
        <v>1.5863194726031412E-3</v>
      </c>
      <c r="AA3" s="100">
        <f>NewVehicleFE!AF17</f>
        <v>1.5863194726031412E-3</v>
      </c>
      <c r="AB3" s="100">
        <f>NewVehicleFE!AG17</f>
        <v>1.5863194726031412E-3</v>
      </c>
      <c r="AC3" s="100">
        <f>NewVehicleFE!AH17</f>
        <v>1.5863194726031412E-3</v>
      </c>
      <c r="AD3" s="100">
        <f>NewVehicleFE!AI17</f>
        <v>1.5863194726031412E-3</v>
      </c>
      <c r="AE3" s="100">
        <f>NewVehicleFE!AJ17</f>
        <v>1.5863194726031412E-3</v>
      </c>
      <c r="AF3" s="100">
        <f>NewVehicleFE!AK17</f>
        <v>1.5863194726031412E-3</v>
      </c>
      <c r="AG3" s="100"/>
      <c r="AH3" s="100"/>
      <c r="AI3" s="100"/>
    </row>
    <row r="4" spans="1:35">
      <c r="A4" s="99" t="s">
        <v>2</v>
      </c>
      <c r="B4" s="100">
        <f>NewVehicleFE!G18</f>
        <v>1.7054998237447919E-3</v>
      </c>
      <c r="C4" s="100">
        <f>NewVehicleFE!H18</f>
        <v>1.7492305884561968E-3</v>
      </c>
      <c r="D4" s="100">
        <f>NewVehicleFE!I18</f>
        <v>1.7952629723629386E-3</v>
      </c>
      <c r="E4" s="100">
        <f>NewVehicleFE!J18</f>
        <v>1.8437835932376128E-3</v>
      </c>
      <c r="F4" s="100">
        <f>NewVehicleFE!K18</f>
        <v>1.8949998041608797E-3</v>
      </c>
      <c r="G4" s="100">
        <f>NewVehicleFE!L18</f>
        <v>1.9491426557083336E-3</v>
      </c>
      <c r="H4" s="100">
        <f>NewVehicleFE!M18</f>
        <v>1.9716760968147883E-3</v>
      </c>
      <c r="I4" s="100">
        <f>NewVehicleFE!N18</f>
        <v>1.9947366359588208E-3</v>
      </c>
      <c r="J4" s="100">
        <f>NewVehicleFE!O18</f>
        <v>2.0183429866802269E-3</v>
      </c>
      <c r="K4" s="100">
        <f>NewVehicleFE!P18</f>
        <v>2.0425147589757985E-3</v>
      </c>
      <c r="L4" s="100">
        <f>NewVehicleFE!Q18</f>
        <v>2.0672725136300506E-3</v>
      </c>
      <c r="M4" s="100">
        <f>NewVehicleFE!R18</f>
        <v>2.0926378205457568E-3</v>
      </c>
      <c r="N4" s="100">
        <f>NewVehicleFE!S18</f>
        <v>2.1186333214221011E-3</v>
      </c>
      <c r="O4" s="100">
        <f>NewVehicleFE!T18</f>
        <v>2.14528279716326E-3</v>
      </c>
      <c r="P4" s="100">
        <f>NewVehicleFE!U18</f>
        <v>2.1726112404392246E-3</v>
      </c>
      <c r="Q4" s="100">
        <f>NewVehicleFE!V18</f>
        <v>2.2006449338642475E-3</v>
      </c>
      <c r="R4" s="100">
        <f>NewVehicleFE!W18</f>
        <v>2.2004985754621549E-3</v>
      </c>
      <c r="S4" s="100">
        <f>NewVehicleFE!X18</f>
        <v>2.2003522365264985E-3</v>
      </c>
      <c r="T4" s="100">
        <f>NewVehicleFE!Y18</f>
        <v>2.2002059170533957E-3</v>
      </c>
      <c r="U4" s="100">
        <f>NewVehicleFE!Z18</f>
        <v>2.2000596170389632E-3</v>
      </c>
      <c r="V4" s="100">
        <f>NewVehicleFE!AA18</f>
        <v>2.1999133364793192E-3</v>
      </c>
      <c r="W4" s="100">
        <f>NewVehicleFE!AB18</f>
        <v>2.1999133364793192E-3</v>
      </c>
      <c r="X4" s="100">
        <f>NewVehicleFE!AC18</f>
        <v>2.1999133364793192E-3</v>
      </c>
      <c r="Y4" s="100">
        <f>NewVehicleFE!AD18</f>
        <v>2.1999133364793192E-3</v>
      </c>
      <c r="Z4" s="100">
        <f>NewVehicleFE!AE18</f>
        <v>2.1999133364793192E-3</v>
      </c>
      <c r="AA4" s="100">
        <f>NewVehicleFE!AF18</f>
        <v>2.1999133364793192E-3</v>
      </c>
      <c r="AB4" s="100">
        <f>NewVehicleFE!AG18</f>
        <v>2.1999133364793192E-3</v>
      </c>
      <c r="AC4" s="100">
        <f>NewVehicleFE!AH18</f>
        <v>2.1999133364793192E-3</v>
      </c>
      <c r="AD4" s="100">
        <f>NewVehicleFE!AI18</f>
        <v>2.1999133364793192E-3</v>
      </c>
      <c r="AE4" s="100">
        <f>NewVehicleFE!AJ18</f>
        <v>2.1999133364793192E-3</v>
      </c>
      <c r="AF4" s="100">
        <f>NewVehicleFE!AK18</f>
        <v>2.1999133364793192E-3</v>
      </c>
      <c r="AG4" s="100"/>
      <c r="AH4" s="100"/>
      <c r="AI4" s="100"/>
    </row>
    <row r="5" spans="1:35">
      <c r="A5" s="99" t="s">
        <v>3</v>
      </c>
      <c r="B5" s="100">
        <f>NewVehicleFE!G19</f>
        <v>1.796023315213568E-3</v>
      </c>
      <c r="C5" s="100">
        <f>NewVehicleFE!H19</f>
        <v>1.8420751950908388E-3</v>
      </c>
      <c r="D5" s="100">
        <f>NewVehicleFE!I19</f>
        <v>1.890550858119545E-3</v>
      </c>
      <c r="E5" s="100">
        <f>NewVehicleFE!J19</f>
        <v>1.941646827257911E-3</v>
      </c>
      <c r="F5" s="100">
        <f>NewVehicleFE!K19</f>
        <v>1.9955814613484084E-3</v>
      </c>
      <c r="G5" s="100">
        <f>NewVehicleFE!L19</f>
        <v>2.0525980745297917E-3</v>
      </c>
      <c r="H5" s="100">
        <f>NewVehicleFE!M19</f>
        <v>2.0763275320388069E-3</v>
      </c>
      <c r="I5" s="100">
        <f>NewVehicleFE!N19</f>
        <v>2.1006120645772723E-3</v>
      </c>
      <c r="J5" s="100">
        <f>NewVehicleFE!O19</f>
        <v>2.1254713789509677E-3</v>
      </c>
      <c r="K5" s="100">
        <f>NewVehicleFE!P19</f>
        <v>2.1509261260042726E-3</v>
      </c>
      <c r="L5" s="100">
        <f>NewVehicleFE!Q19</f>
        <v>2.176997957834628E-3</v>
      </c>
      <c r="M5" s="100">
        <f>NewVehicleFE!R19</f>
        <v>2.2037095892191013E-3</v>
      </c>
      <c r="N5" s="100">
        <f>NewVehicleFE!S19</f>
        <v>2.2310848636193387E-3</v>
      </c>
      <c r="O5" s="100">
        <f>NewVehicleFE!T19</f>
        <v>2.2591488241680098E-3</v>
      </c>
      <c r="P5" s="100">
        <f>NewVehicleFE!U19</f>
        <v>2.2879277900809776E-3</v>
      </c>
      <c r="Q5" s="100">
        <f>NewVehicleFE!V19</f>
        <v>2.3174494389852488E-3</v>
      </c>
      <c r="R5" s="100">
        <f>NewVehicleFE!W19</f>
        <v>2.3172953122601232E-3</v>
      </c>
      <c r="S5" s="100">
        <f>NewVehicleFE!X19</f>
        <v>2.3171412060346624E-3</v>
      </c>
      <c r="T5" s="100">
        <f>NewVehicleFE!Y19</f>
        <v>2.3169871203047756E-3</v>
      </c>
      <c r="U5" s="100">
        <f>NewVehicleFE!Z19</f>
        <v>2.3168330550663754E-3</v>
      </c>
      <c r="V5" s="100">
        <f>NewVehicleFE!AA19</f>
        <v>2.3166790103153734E-3</v>
      </c>
      <c r="W5" s="100">
        <f>NewVehicleFE!AB19</f>
        <v>2.3166790103153734E-3</v>
      </c>
      <c r="X5" s="100">
        <f>NewVehicleFE!AC19</f>
        <v>2.3166790103153734E-3</v>
      </c>
      <c r="Y5" s="100">
        <f>NewVehicleFE!AD19</f>
        <v>2.3166790103153734E-3</v>
      </c>
      <c r="Z5" s="100">
        <f>NewVehicleFE!AE19</f>
        <v>2.3166790103153734E-3</v>
      </c>
      <c r="AA5" s="100">
        <f>NewVehicleFE!AF19</f>
        <v>2.3166790103153734E-3</v>
      </c>
      <c r="AB5" s="100">
        <f>NewVehicleFE!AG19</f>
        <v>2.3166790103153734E-3</v>
      </c>
      <c r="AC5" s="100">
        <f>NewVehicleFE!AH19</f>
        <v>2.3166790103153734E-3</v>
      </c>
      <c r="AD5" s="100">
        <f>NewVehicleFE!AI19</f>
        <v>2.3166790103153734E-3</v>
      </c>
      <c r="AE5" s="100">
        <f>NewVehicleFE!AJ19</f>
        <v>2.3166790103153734E-3</v>
      </c>
      <c r="AF5" s="100">
        <f>NewVehicleFE!AK19</f>
        <v>2.3166790103153734E-3</v>
      </c>
      <c r="AG5" s="100"/>
      <c r="AH5" s="100"/>
      <c r="AI5" s="100"/>
    </row>
    <row r="6" spans="1:35">
      <c r="A6" s="99" t="s">
        <v>4</v>
      </c>
      <c r="B6" s="100">
        <f>NewVehicleFE!G20</f>
        <v>1.9852017948389375E-3</v>
      </c>
      <c r="C6" s="100">
        <f>NewVehicleFE!H20</f>
        <v>2.0423886778178366E-3</v>
      </c>
      <c r="D6" s="100">
        <f>NewVehicleFE!I20</f>
        <v>2.1029680030073485E-3</v>
      </c>
      <c r="E6" s="100">
        <f>NewVehicleFE!J20</f>
        <v>2.1672508677280972E-3</v>
      </c>
      <c r="F6" s="100">
        <f>NewVehicleFE!K20</f>
        <v>2.2355876068006044E-3</v>
      </c>
      <c r="G6" s="100">
        <f>NewVehicleFE!L20</f>
        <v>2.3083741800452762E-3</v>
      </c>
      <c r="H6" s="100">
        <f>NewVehicleFE!M20</f>
        <v>2.3410398524044071E-3</v>
      </c>
      <c r="I6" s="100">
        <f>NewVehicleFE!N20</f>
        <v>2.3746432952618866E-3</v>
      </c>
      <c r="J6" s="100">
        <f>NewVehicleFE!O20</f>
        <v>2.4092254791734675E-3</v>
      </c>
      <c r="K6" s="100">
        <f>NewVehicleFE!P20</f>
        <v>2.4448297965996759E-3</v>
      </c>
      <c r="L6" s="100">
        <f>NewVehicleFE!Q20</f>
        <v>2.4815022435486717E-3</v>
      </c>
      <c r="M6" s="100">
        <f>NewVehicleFE!R20</f>
        <v>2.5065679227764359E-3</v>
      </c>
      <c r="N6" s="100">
        <f>NewVehicleFE!S20</f>
        <v>2.5321451464782366E-3</v>
      </c>
      <c r="O6" s="100">
        <f>NewVehicleFE!T20</f>
        <v>2.5582497356171872E-3</v>
      </c>
      <c r="P6" s="100">
        <f>NewVehicleFE!U20</f>
        <v>2.5848981703632001E-3</v>
      </c>
      <c r="Q6" s="100">
        <f>NewVehicleFE!V20</f>
        <v>2.6121076247880757E-3</v>
      </c>
      <c r="R6" s="100">
        <f>NewVehicleFE!W20</f>
        <v>2.6121076247880757E-3</v>
      </c>
      <c r="S6" s="100">
        <f>NewVehicleFE!X20</f>
        <v>2.6121076247880757E-3</v>
      </c>
      <c r="T6" s="100">
        <f>NewVehicleFE!Y20</f>
        <v>2.6121076247880757E-3</v>
      </c>
      <c r="U6" s="100">
        <f>NewVehicleFE!Z20</f>
        <v>2.6121076247880757E-3</v>
      </c>
      <c r="V6" s="100">
        <f>NewVehicleFE!AA20</f>
        <v>2.6121076247880757E-3</v>
      </c>
      <c r="W6" s="100">
        <f>NewVehicleFE!AB20</f>
        <v>2.6121076247880757E-3</v>
      </c>
      <c r="X6" s="100">
        <f>NewVehicleFE!AC20</f>
        <v>2.6121076247880757E-3</v>
      </c>
      <c r="Y6" s="100">
        <f>NewVehicleFE!AD20</f>
        <v>2.6121076247880757E-3</v>
      </c>
      <c r="Z6" s="100">
        <f>NewVehicleFE!AE20</f>
        <v>2.6121076247880757E-3</v>
      </c>
      <c r="AA6" s="100">
        <f>NewVehicleFE!AF20</f>
        <v>2.6121076247880757E-3</v>
      </c>
      <c r="AB6" s="100">
        <f>NewVehicleFE!AG20</f>
        <v>2.6121076247880757E-3</v>
      </c>
      <c r="AC6" s="100">
        <f>NewVehicleFE!AH20</f>
        <v>2.6121076247880757E-3</v>
      </c>
      <c r="AD6" s="100">
        <f>NewVehicleFE!AI20</f>
        <v>2.6121076247880757E-3</v>
      </c>
      <c r="AE6" s="100">
        <f>NewVehicleFE!AJ20</f>
        <v>2.6121076247880757E-3</v>
      </c>
      <c r="AF6" s="100">
        <f>NewVehicleFE!AK20</f>
        <v>2.6121076247880757E-3</v>
      </c>
      <c r="AG6" s="100"/>
      <c r="AH6" s="100"/>
      <c r="AI6" s="100"/>
    </row>
    <row r="7" spans="1:35">
      <c r="A7" s="99" t="s">
        <v>5</v>
      </c>
      <c r="B7" s="100">
        <f>NewVehicleFE!G21</f>
        <v>8.9891436780844668E-4</v>
      </c>
      <c r="C7" s="100">
        <f>NewVehicleFE!H21</f>
        <v>8.9891436780844668E-4</v>
      </c>
      <c r="D7" s="100">
        <f>NewVehicleFE!I21</f>
        <v>8.9891436780844668E-4</v>
      </c>
      <c r="E7" s="100">
        <f>NewVehicleFE!J21</f>
        <v>8.9891436780844668E-4</v>
      </c>
      <c r="F7" s="100">
        <f>NewVehicleFE!K21</f>
        <v>8.9891436780844668E-4</v>
      </c>
      <c r="G7" s="100">
        <f>NewVehicleFE!L21</f>
        <v>8.9891436780844668E-4</v>
      </c>
      <c r="H7" s="100">
        <f>NewVehicleFE!M21</f>
        <v>8.9891436780844668E-4</v>
      </c>
      <c r="I7" s="100">
        <f>NewVehicleFE!N21</f>
        <v>8.9891436780844668E-4</v>
      </c>
      <c r="J7" s="100">
        <f>NewVehicleFE!O21</f>
        <v>8.9891436780844668E-4</v>
      </c>
      <c r="K7" s="100">
        <f>NewVehicleFE!P21</f>
        <v>8.9891436780844668E-4</v>
      </c>
      <c r="L7" s="100">
        <f>NewVehicleFE!Q21</f>
        <v>8.9891436780844668E-4</v>
      </c>
      <c r="M7" s="100">
        <f>NewVehicleFE!R21</f>
        <v>8.9891436780844668E-4</v>
      </c>
      <c r="N7" s="100">
        <f>NewVehicleFE!S21</f>
        <v>8.9891436780844668E-4</v>
      </c>
      <c r="O7" s="100">
        <f>NewVehicleFE!T21</f>
        <v>8.9891436780844668E-4</v>
      </c>
      <c r="P7" s="100">
        <f>NewVehicleFE!U21</f>
        <v>8.9891436780844668E-4</v>
      </c>
      <c r="Q7" s="100">
        <f>NewVehicleFE!V21</f>
        <v>8.9891436780844668E-4</v>
      </c>
      <c r="R7" s="100">
        <f>NewVehicleFE!W21</f>
        <v>8.9891436780844668E-4</v>
      </c>
      <c r="S7" s="100">
        <f>NewVehicleFE!X21</f>
        <v>8.9891436780844668E-4</v>
      </c>
      <c r="T7" s="100">
        <f>NewVehicleFE!Y21</f>
        <v>8.9891436780844668E-4</v>
      </c>
      <c r="U7" s="100">
        <f>NewVehicleFE!Z21</f>
        <v>8.9891436780844668E-4</v>
      </c>
      <c r="V7" s="100">
        <f>NewVehicleFE!AA21</f>
        <v>8.9891436780844668E-4</v>
      </c>
      <c r="W7" s="100">
        <f>NewVehicleFE!AB21</f>
        <v>8.9891436780844668E-4</v>
      </c>
      <c r="X7" s="100">
        <f>NewVehicleFE!AC21</f>
        <v>8.9891436780844668E-4</v>
      </c>
      <c r="Y7" s="100">
        <f>NewVehicleFE!AD21</f>
        <v>8.9891436780844668E-4</v>
      </c>
      <c r="Z7" s="100">
        <f>NewVehicleFE!AE21</f>
        <v>8.9891436780844668E-4</v>
      </c>
      <c r="AA7" s="100">
        <f>NewVehicleFE!AF21</f>
        <v>8.9891436780844668E-4</v>
      </c>
      <c r="AB7" s="100">
        <f>NewVehicleFE!AG21</f>
        <v>8.9891436780844668E-4</v>
      </c>
      <c r="AC7" s="100">
        <f>NewVehicleFE!AH21</f>
        <v>8.9891436780844668E-4</v>
      </c>
      <c r="AD7" s="100">
        <f>NewVehicleFE!AI21</f>
        <v>8.9891436780844668E-4</v>
      </c>
      <c r="AE7" s="100">
        <f>NewVehicleFE!AJ21</f>
        <v>8.9891436780844668E-4</v>
      </c>
      <c r="AF7" s="100">
        <f>NewVehicleFE!AK21</f>
        <v>8.9891436780844668E-4</v>
      </c>
      <c r="AG7" s="100"/>
      <c r="AH7" s="100"/>
      <c r="AI7" s="100"/>
    </row>
    <row r="8" spans="1:35">
      <c r="A8" s="99" t="s">
        <v>6</v>
      </c>
      <c r="B8" s="100">
        <f>NewVehicleFE!G22</f>
        <v>1.4651861068476647E-3</v>
      </c>
      <c r="C8" s="100">
        <f>NewVehicleFE!H22</f>
        <v>1.490019769675591E-3</v>
      </c>
      <c r="D8" s="100">
        <f>NewVehicleFE!I22</f>
        <v>1.5157097657044806E-3</v>
      </c>
      <c r="E8" s="100">
        <f>NewVehicleFE!J22</f>
        <v>1.5423011651028045E-3</v>
      </c>
      <c r="F8" s="100">
        <f>NewVehicleFE!K22</f>
        <v>1.5698422573367833E-3</v>
      </c>
      <c r="G8" s="100">
        <f>NewVehicleFE!L22</f>
        <v>1.5983848438338162E-3</v>
      </c>
      <c r="H8" s="100">
        <f>NewVehicleFE!M22</f>
        <v>1.5983848438338162E-3</v>
      </c>
      <c r="I8" s="100">
        <f>NewVehicleFE!N22</f>
        <v>1.5983848438338162E-3</v>
      </c>
      <c r="J8" s="100">
        <f>NewVehicleFE!O22</f>
        <v>1.5983848438338162E-3</v>
      </c>
      <c r="K8" s="100">
        <f>NewVehicleFE!P22</f>
        <v>1.5983848438338162E-3</v>
      </c>
      <c r="L8" s="100">
        <f>NewVehicleFE!Q22</f>
        <v>1.5983848438338162E-3</v>
      </c>
      <c r="M8" s="100">
        <f>NewVehicleFE!R22</f>
        <v>1.5983848438338162E-3</v>
      </c>
      <c r="N8" s="100">
        <f>NewVehicleFE!S22</f>
        <v>1.5983848438338162E-3</v>
      </c>
      <c r="O8" s="100">
        <f>NewVehicleFE!T22</f>
        <v>1.5983848438338162E-3</v>
      </c>
      <c r="P8" s="100">
        <f>NewVehicleFE!U22</f>
        <v>1.5983848438338162E-3</v>
      </c>
      <c r="Q8" s="100">
        <f>NewVehicleFE!V22</f>
        <v>1.5983848438338162E-3</v>
      </c>
      <c r="R8" s="100">
        <f>NewVehicleFE!W22</f>
        <v>1.5983848438338162E-3</v>
      </c>
      <c r="S8" s="100">
        <f>NewVehicleFE!X22</f>
        <v>1.5983848438338162E-3</v>
      </c>
      <c r="T8" s="100">
        <f>NewVehicleFE!Y22</f>
        <v>1.5983848438338162E-3</v>
      </c>
      <c r="U8" s="100">
        <f>NewVehicleFE!Z22</f>
        <v>1.5983848438338162E-3</v>
      </c>
      <c r="V8" s="100">
        <f>NewVehicleFE!AA22</f>
        <v>1.5983848438338162E-3</v>
      </c>
      <c r="W8" s="100">
        <f>NewVehicleFE!AB22</f>
        <v>1.5983848438338162E-3</v>
      </c>
      <c r="X8" s="100">
        <f>NewVehicleFE!AC22</f>
        <v>1.5983848438338162E-3</v>
      </c>
      <c r="Y8" s="100">
        <f>NewVehicleFE!AD22</f>
        <v>1.5983848438338162E-3</v>
      </c>
      <c r="Z8" s="100">
        <f>NewVehicleFE!AE22</f>
        <v>1.5983848438338162E-3</v>
      </c>
      <c r="AA8" s="100">
        <f>NewVehicleFE!AF22</f>
        <v>1.5983848438338162E-3</v>
      </c>
      <c r="AB8" s="100">
        <f>NewVehicleFE!AG22</f>
        <v>1.5983848438338162E-3</v>
      </c>
      <c r="AC8" s="100">
        <f>NewVehicleFE!AH22</f>
        <v>1.5983848438338162E-3</v>
      </c>
      <c r="AD8" s="100">
        <f>NewVehicleFE!AI22</f>
        <v>1.5983848438338162E-3</v>
      </c>
      <c r="AE8" s="100">
        <f>NewVehicleFE!AJ22</f>
        <v>1.5983848438338162E-3</v>
      </c>
      <c r="AF8" s="100">
        <f>NewVehicleFE!AK22</f>
        <v>1.5983848438338162E-3</v>
      </c>
      <c r="AG8" s="100"/>
      <c r="AH8" s="100"/>
      <c r="AI8" s="100"/>
    </row>
  </sheetData>
  <phoneticPr fontId="4" type="noConversion"/>
  <pageMargins left="0.7" right="0.7" top="0.75" bottom="0.75" header="0.3" footer="0.3"/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35C30B9-BC72-44F8-BADD-5107B96F0E03}">
  <sheetPr>
    <tabColor theme="3"/>
  </sheetPr>
  <dimension ref="A1:AI8"/>
  <sheetViews>
    <sheetView workbookViewId="0">
      <selection activeCell="M40" sqref="M40"/>
    </sheetView>
  </sheetViews>
  <sheetFormatPr defaultRowHeight="14.25"/>
  <cols>
    <col min="1" max="1" width="31.125" style="99" customWidth="1"/>
    <col min="2" max="16384" width="9" style="99"/>
  </cols>
  <sheetData>
    <row r="1" spans="1:35">
      <c r="A1" s="98" t="s">
        <v>171</v>
      </c>
      <c r="B1" s="99">
        <v>2020</v>
      </c>
      <c r="C1" s="99">
        <v>2021</v>
      </c>
      <c r="D1" s="99">
        <v>2022</v>
      </c>
      <c r="E1" s="99">
        <v>2023</v>
      </c>
      <c r="F1" s="99">
        <v>2024</v>
      </c>
      <c r="G1" s="99">
        <v>2025</v>
      </c>
      <c r="H1" s="99">
        <v>2026</v>
      </c>
      <c r="I1" s="99">
        <v>2027</v>
      </c>
      <c r="J1" s="99">
        <v>2028</v>
      </c>
      <c r="K1" s="99">
        <v>2029</v>
      </c>
      <c r="L1" s="99">
        <v>2030</v>
      </c>
      <c r="M1" s="99">
        <v>2031</v>
      </c>
      <c r="N1" s="99">
        <v>2032</v>
      </c>
      <c r="O1" s="99">
        <v>2033</v>
      </c>
      <c r="P1" s="99">
        <v>2034</v>
      </c>
      <c r="Q1" s="99">
        <v>2035</v>
      </c>
      <c r="R1" s="99">
        <v>2036</v>
      </c>
      <c r="S1" s="99">
        <v>2037</v>
      </c>
      <c r="T1" s="99">
        <v>2038</v>
      </c>
      <c r="U1" s="99">
        <v>2039</v>
      </c>
      <c r="V1" s="99">
        <v>2040</v>
      </c>
      <c r="W1" s="99">
        <v>2041</v>
      </c>
      <c r="X1" s="99">
        <v>2042</v>
      </c>
      <c r="Y1" s="99">
        <v>2043</v>
      </c>
      <c r="Z1" s="99">
        <v>2044</v>
      </c>
      <c r="AA1" s="99">
        <v>2045</v>
      </c>
      <c r="AB1" s="99">
        <v>2046</v>
      </c>
      <c r="AC1" s="99">
        <v>2047</v>
      </c>
      <c r="AD1" s="99">
        <v>2048</v>
      </c>
      <c r="AE1" s="99">
        <v>2049</v>
      </c>
      <c r="AF1" s="99">
        <v>2050</v>
      </c>
    </row>
    <row r="2" spans="1:35">
      <c r="A2" s="99" t="s">
        <v>0</v>
      </c>
      <c r="B2" s="100">
        <f>NewVehicleFE!G23</f>
        <v>1.4346126691532992E-3</v>
      </c>
      <c r="C2" s="100">
        <f>NewVehicleFE!H23</f>
        <v>1.4554041571120428E-3</v>
      </c>
      <c r="D2" s="100">
        <f>NewVehicleFE!I23</f>
        <v>1.4768071594225139E-3</v>
      </c>
      <c r="E2" s="100">
        <f>NewVehicleFE!J23</f>
        <v>1.4988490573243428E-3</v>
      </c>
      <c r="F2" s="100">
        <f>NewVehicleFE!K23</f>
        <v>1.5215588915262267E-3</v>
      </c>
      <c r="G2" s="100">
        <f>NewVehicleFE!L23</f>
        <v>1.5449674898573992E-3</v>
      </c>
      <c r="H2" s="100">
        <f>NewVehicleFE!M23</f>
        <v>1.569107606886421E-3</v>
      </c>
      <c r="I2" s="100">
        <f>NewVehicleFE!N23</f>
        <v>1.5940140768369989E-3</v>
      </c>
      <c r="J2" s="100">
        <f>NewVehicleFE!O23</f>
        <v>1.619723981302112E-3</v>
      </c>
      <c r="K2" s="100">
        <f>NewVehicleFE!P23</f>
        <v>1.6462768334546058E-3</v>
      </c>
      <c r="L2" s="100">
        <f>NewVehicleFE!Q23</f>
        <v>1.6737147806788492E-3</v>
      </c>
      <c r="M2" s="100">
        <f>NewVehicleFE!R23</f>
        <v>1.7020828278089992E-3</v>
      </c>
      <c r="N2" s="100">
        <f>NewVehicleFE!S23</f>
        <v>1.7314290834608784E-3</v>
      </c>
      <c r="O2" s="100">
        <f>NewVehicleFE!T23</f>
        <v>1.7618050322935257E-3</v>
      </c>
      <c r="P2" s="100">
        <f>NewVehicleFE!U23</f>
        <v>1.7932658364416243E-3</v>
      </c>
      <c r="Q2" s="100">
        <f>NewVehicleFE!V23</f>
        <v>1.8258706698314718E-3</v>
      </c>
      <c r="R2" s="100">
        <f>NewVehicleFE!W23</f>
        <v>1.8258808845497069E-3</v>
      </c>
      <c r="S2" s="100">
        <f>NewVehicleFE!X23</f>
        <v>1.8258910993822343E-3</v>
      </c>
      <c r="T2" s="100">
        <f>NewVehicleFE!Y23</f>
        <v>1.8259013143290552E-3</v>
      </c>
      <c r="U2" s="100">
        <f>NewVehicleFE!Z23</f>
        <v>1.8259115293901716E-3</v>
      </c>
      <c r="V2" s="100">
        <f>NewVehicleFE!AA23</f>
        <v>1.8259217445655855E-3</v>
      </c>
      <c r="W2" s="100">
        <f>NewVehicleFE!AB23</f>
        <v>1.8259217445655855E-3</v>
      </c>
      <c r="X2" s="100">
        <f>NewVehicleFE!AC23</f>
        <v>1.8259217445655855E-3</v>
      </c>
      <c r="Y2" s="100">
        <f>NewVehicleFE!AD23</f>
        <v>1.8259217445655855E-3</v>
      </c>
      <c r="Z2" s="100">
        <f>NewVehicleFE!AE23</f>
        <v>1.8259217445655855E-3</v>
      </c>
      <c r="AA2" s="100">
        <f>NewVehicleFE!AF23</f>
        <v>1.8259217445655855E-3</v>
      </c>
      <c r="AB2" s="100">
        <f>NewVehicleFE!AG23</f>
        <v>1.8259217445655855E-3</v>
      </c>
      <c r="AC2" s="100">
        <f>NewVehicleFE!AH23</f>
        <v>1.8259217445655855E-3</v>
      </c>
      <c r="AD2" s="100">
        <f>NewVehicleFE!AI23</f>
        <v>1.8259217445655855E-3</v>
      </c>
      <c r="AE2" s="100">
        <f>NewVehicleFE!AJ23</f>
        <v>1.8259217445655855E-3</v>
      </c>
      <c r="AF2" s="100">
        <f>NewVehicleFE!AK23</f>
        <v>1.8259217445655855E-3</v>
      </c>
      <c r="AG2" s="100"/>
      <c r="AH2" s="100"/>
      <c r="AI2" s="100"/>
    </row>
    <row r="3" spans="1:35">
      <c r="A3" s="99" t="s">
        <v>1</v>
      </c>
      <c r="B3" s="100">
        <f>NewVehicleFE!G24</f>
        <v>8.0039750270294112E-4</v>
      </c>
      <c r="C3" s="100">
        <f>NewVehicleFE!H24</f>
        <v>8.0040627023008574E-4</v>
      </c>
      <c r="D3" s="100">
        <f>NewVehicleFE!I24</f>
        <v>8.0041503794931086E-4</v>
      </c>
      <c r="E3" s="100">
        <f>NewVehicleFE!J24</f>
        <v>8.0042380586062278E-4</v>
      </c>
      <c r="F3" s="100">
        <f>NewVehicleFE!K24</f>
        <v>8.004325739640279E-4</v>
      </c>
      <c r="G3" s="100">
        <f>NewVehicleFE!L24</f>
        <v>8.0044134225953261E-4</v>
      </c>
      <c r="H3" s="100">
        <f>NewVehicleFE!M24</f>
        <v>8.0044134225953261E-4</v>
      </c>
      <c r="I3" s="100">
        <f>NewVehicleFE!N24</f>
        <v>8.0044134225953261E-4</v>
      </c>
      <c r="J3" s="100">
        <f>NewVehicleFE!O24</f>
        <v>8.0044134225953261E-4</v>
      </c>
      <c r="K3" s="100">
        <f>NewVehicleFE!P24</f>
        <v>8.0044134225953261E-4</v>
      </c>
      <c r="L3" s="100">
        <f>NewVehicleFE!Q24</f>
        <v>8.0044134225953261E-4</v>
      </c>
      <c r="M3" s="100">
        <f>NewVehicleFE!R24</f>
        <v>8.0044134225953261E-4</v>
      </c>
      <c r="N3" s="100">
        <f>NewVehicleFE!S24</f>
        <v>8.0044134225953261E-4</v>
      </c>
      <c r="O3" s="100">
        <f>NewVehicleFE!T24</f>
        <v>8.0044134225953261E-4</v>
      </c>
      <c r="P3" s="100">
        <f>NewVehicleFE!U24</f>
        <v>8.0044134225953261E-4</v>
      </c>
      <c r="Q3" s="100">
        <f>NewVehicleFE!V24</f>
        <v>8.0044134225953261E-4</v>
      </c>
      <c r="R3" s="100">
        <f>NewVehicleFE!W24</f>
        <v>8.0044134225953261E-4</v>
      </c>
      <c r="S3" s="100">
        <f>NewVehicleFE!X24</f>
        <v>8.0044134225953261E-4</v>
      </c>
      <c r="T3" s="100">
        <f>NewVehicleFE!Y24</f>
        <v>8.0044134225953261E-4</v>
      </c>
      <c r="U3" s="100">
        <f>NewVehicleFE!Z24</f>
        <v>8.0044134225953261E-4</v>
      </c>
      <c r="V3" s="100">
        <f>NewVehicleFE!AA24</f>
        <v>8.0044134225953261E-4</v>
      </c>
      <c r="W3" s="100">
        <f>NewVehicleFE!AB24</f>
        <v>8.0044134225953261E-4</v>
      </c>
      <c r="X3" s="100">
        <f>NewVehicleFE!AC24</f>
        <v>8.0044134225953261E-4</v>
      </c>
      <c r="Y3" s="100">
        <f>NewVehicleFE!AD24</f>
        <v>8.0044134225953261E-4</v>
      </c>
      <c r="Z3" s="100">
        <f>NewVehicleFE!AE24</f>
        <v>8.0044134225953261E-4</v>
      </c>
      <c r="AA3" s="100">
        <f>NewVehicleFE!AF24</f>
        <v>8.0044134225953261E-4</v>
      </c>
      <c r="AB3" s="100">
        <f>NewVehicleFE!AG24</f>
        <v>8.0044134225953261E-4</v>
      </c>
      <c r="AC3" s="100">
        <f>NewVehicleFE!AH24</f>
        <v>8.0044134225953261E-4</v>
      </c>
      <c r="AD3" s="100">
        <f>NewVehicleFE!AI24</f>
        <v>8.0044134225953261E-4</v>
      </c>
      <c r="AE3" s="100">
        <f>NewVehicleFE!AJ24</f>
        <v>8.0044134225953261E-4</v>
      </c>
      <c r="AF3" s="100">
        <f>NewVehicleFE!AK24</f>
        <v>8.0044134225953261E-4</v>
      </c>
      <c r="AG3" s="100"/>
      <c r="AH3" s="100"/>
      <c r="AI3" s="100"/>
    </row>
    <row r="4" spans="1:35">
      <c r="A4" s="99" t="s">
        <v>2</v>
      </c>
      <c r="B4" s="100">
        <f>NewVehicleFE!G25</f>
        <v>6.0942278215302896E-4</v>
      </c>
      <c r="C4" s="100">
        <f>NewVehicleFE!H25</f>
        <v>6.205934645142861E-4</v>
      </c>
      <c r="D4" s="100">
        <f>NewVehicleFE!I25</f>
        <v>6.3218130928737446E-4</v>
      </c>
      <c r="E4" s="100">
        <f>NewVehicleFE!J25</f>
        <v>6.4421012912582341E-4</v>
      </c>
      <c r="F4" s="100">
        <f>NewVehicleFE!K25</f>
        <v>6.5670558421662619E-4</v>
      </c>
      <c r="G4" s="100">
        <f>NewVehicleFE!L25</f>
        <v>6.6969536500332855E-4</v>
      </c>
      <c r="H4" s="100">
        <f>NewVehicleFE!M25</f>
        <v>6.7488680194133883E-4</v>
      </c>
      <c r="I4" s="100">
        <f>NewVehicleFE!N25</f>
        <v>6.8015935508150549E-4</v>
      </c>
      <c r="J4" s="100">
        <f>NewVehicleFE!O25</f>
        <v>6.8551494055458823E-4</v>
      </c>
      <c r="K4" s="100">
        <f>NewVehicleFE!P25</f>
        <v>6.9095553532089442E-4</v>
      </c>
      <c r="L4" s="100">
        <f>NewVehicleFE!Q25</f>
        <v>6.9648317960346168E-4</v>
      </c>
      <c r="M4" s="100">
        <f>NewVehicleFE!R25</f>
        <v>7.045350082693977E-4</v>
      </c>
      <c r="N4" s="100">
        <f>NewVehicleFE!S25</f>
        <v>7.1277518380471225E-4</v>
      </c>
      <c r="O4" s="100">
        <f>NewVehicleFE!T25</f>
        <v>7.2121039308050772E-4</v>
      </c>
      <c r="P4" s="100">
        <f>NewVehicleFE!U25</f>
        <v>7.298476432970409E-4</v>
      </c>
      <c r="Q4" s="100">
        <f>NewVehicleFE!V25</f>
        <v>7.3869428139761097E-4</v>
      </c>
      <c r="R4" s="100">
        <f>NewVehicleFE!W25</f>
        <v>7.3869428139761097E-4</v>
      </c>
      <c r="S4" s="100">
        <f>NewVehicleFE!X25</f>
        <v>7.3869428139761097E-4</v>
      </c>
      <c r="T4" s="100">
        <f>NewVehicleFE!Y25</f>
        <v>7.3869428139761097E-4</v>
      </c>
      <c r="U4" s="100">
        <f>NewVehicleFE!Z25</f>
        <v>7.3869428139761097E-4</v>
      </c>
      <c r="V4" s="100">
        <f>NewVehicleFE!AA25</f>
        <v>7.3869428139761097E-4</v>
      </c>
      <c r="W4" s="100">
        <f>NewVehicleFE!AB25</f>
        <v>7.3869428139761097E-4</v>
      </c>
      <c r="X4" s="100">
        <f>NewVehicleFE!AC25</f>
        <v>7.3869428139761097E-4</v>
      </c>
      <c r="Y4" s="100">
        <f>NewVehicleFE!AD25</f>
        <v>7.3869428139761097E-4</v>
      </c>
      <c r="Z4" s="100">
        <f>NewVehicleFE!AE25</f>
        <v>7.3869428139761097E-4</v>
      </c>
      <c r="AA4" s="100">
        <f>NewVehicleFE!AF25</f>
        <v>7.3869428139761097E-4</v>
      </c>
      <c r="AB4" s="100">
        <f>NewVehicleFE!AG25</f>
        <v>7.3869428139761097E-4</v>
      </c>
      <c r="AC4" s="100">
        <f>NewVehicleFE!AH25</f>
        <v>7.3869428139761097E-4</v>
      </c>
      <c r="AD4" s="100">
        <f>NewVehicleFE!AI25</f>
        <v>7.3869428139761097E-4</v>
      </c>
      <c r="AE4" s="100">
        <f>NewVehicleFE!AJ25</f>
        <v>7.3869428139761097E-4</v>
      </c>
      <c r="AF4" s="100">
        <f>NewVehicleFE!AK25</f>
        <v>7.3869428139761097E-4</v>
      </c>
      <c r="AG4" s="100"/>
      <c r="AH4" s="100"/>
      <c r="AI4" s="100"/>
    </row>
    <row r="5" spans="1:35">
      <c r="A5" s="99" t="s">
        <v>3</v>
      </c>
      <c r="B5" s="100">
        <f>NewVehicleFE!G26</f>
        <v>6.417693571881271E-4</v>
      </c>
      <c r="C5" s="100">
        <f>NewVehicleFE!H26</f>
        <v>6.5353295029340849E-4</v>
      </c>
      <c r="D5" s="100">
        <f>NewVehicleFE!I26</f>
        <v>6.6573584770552598E-4</v>
      </c>
      <c r="E5" s="100">
        <f>NewVehicleFE!J26</f>
        <v>6.7840312599167765E-4</v>
      </c>
      <c r="F5" s="100">
        <f>NewVehicleFE!K26</f>
        <v>6.915618073147921E-4</v>
      </c>
      <c r="G5" s="100">
        <f>NewVehicleFE!L26</f>
        <v>7.0524105185508469E-4</v>
      </c>
      <c r="H5" s="100">
        <f>NewVehicleFE!M26</f>
        <v>7.1070803675318611E-4</v>
      </c>
      <c r="I5" s="100">
        <f>NewVehicleFE!N26</f>
        <v>7.1626044329032039E-4</v>
      </c>
      <c r="J5" s="100">
        <f>NewVehicleFE!O26</f>
        <v>7.2190028930048042E-4</v>
      </c>
      <c r="K5" s="100">
        <f>NewVehicleFE!P26</f>
        <v>7.2762965667588092E-4</v>
      </c>
      <c r="L5" s="100">
        <f>NewVehicleFE!Q26</f>
        <v>7.3345069392928802E-4</v>
      </c>
      <c r="M5" s="100">
        <f>NewVehicleFE!R26</f>
        <v>7.4192989270303704E-4</v>
      </c>
      <c r="N5" s="100">
        <f>NewVehicleFE!S26</f>
        <v>7.5060743530775092E-4</v>
      </c>
      <c r="O5" s="100">
        <f>NewVehicleFE!T26</f>
        <v>7.594903635362452E-4</v>
      </c>
      <c r="P5" s="100">
        <f>NewVehicleFE!U26</f>
        <v>7.6858605651272715E-4</v>
      </c>
      <c r="Q5" s="100">
        <f>NewVehicleFE!V26</f>
        <v>7.779022511371237E-4</v>
      </c>
      <c r="R5" s="100">
        <f>NewVehicleFE!W26</f>
        <v>7.779022511371237E-4</v>
      </c>
      <c r="S5" s="100">
        <f>NewVehicleFE!X26</f>
        <v>7.779022511371237E-4</v>
      </c>
      <c r="T5" s="100">
        <f>NewVehicleFE!Y26</f>
        <v>7.779022511371237E-4</v>
      </c>
      <c r="U5" s="100">
        <f>NewVehicleFE!Z26</f>
        <v>7.779022511371237E-4</v>
      </c>
      <c r="V5" s="100">
        <f>NewVehicleFE!AA26</f>
        <v>7.779022511371237E-4</v>
      </c>
      <c r="W5" s="100">
        <f>NewVehicleFE!AB26</f>
        <v>7.779022511371237E-4</v>
      </c>
      <c r="X5" s="100">
        <f>NewVehicleFE!AC26</f>
        <v>7.779022511371237E-4</v>
      </c>
      <c r="Y5" s="100">
        <f>NewVehicleFE!AD26</f>
        <v>7.779022511371237E-4</v>
      </c>
      <c r="Z5" s="100">
        <f>NewVehicleFE!AE26</f>
        <v>7.779022511371237E-4</v>
      </c>
      <c r="AA5" s="100">
        <f>NewVehicleFE!AF26</f>
        <v>7.779022511371237E-4</v>
      </c>
      <c r="AB5" s="100">
        <f>NewVehicleFE!AG26</f>
        <v>7.779022511371237E-4</v>
      </c>
      <c r="AC5" s="100">
        <f>NewVehicleFE!AH26</f>
        <v>7.779022511371237E-4</v>
      </c>
      <c r="AD5" s="100">
        <f>NewVehicleFE!AI26</f>
        <v>7.779022511371237E-4</v>
      </c>
      <c r="AE5" s="100">
        <f>NewVehicleFE!AJ26</f>
        <v>7.779022511371237E-4</v>
      </c>
      <c r="AF5" s="100">
        <f>NewVehicleFE!AK26</f>
        <v>7.779022511371237E-4</v>
      </c>
      <c r="AG5" s="100"/>
      <c r="AH5" s="100"/>
      <c r="AI5" s="100"/>
    </row>
    <row r="6" spans="1:35">
      <c r="A6" s="99" t="s">
        <v>4</v>
      </c>
      <c r="B6" s="100">
        <f>NewVehicleFE!G27</f>
        <v>8.6036157480427614E-4</v>
      </c>
      <c r="C6" s="100">
        <f>NewVehicleFE!H27</f>
        <v>8.8514565309081911E-4</v>
      </c>
      <c r="D6" s="100">
        <f>NewVehicleFE!I27</f>
        <v>9.1139997330961467E-4</v>
      </c>
      <c r="E6" s="100">
        <f>NewVehicleFE!J27</f>
        <v>9.3925936114003976E-4</v>
      </c>
      <c r="F6" s="100">
        <f>NewVehicleFE!K27</f>
        <v>9.6887564730211307E-4</v>
      </c>
      <c r="G6" s="100">
        <f>NewVehicleFE!L27</f>
        <v>1.0004204358189258E-3</v>
      </c>
      <c r="H6" s="100">
        <f>NewVehicleFE!M27</f>
        <v>1.0145773287786276E-3</v>
      </c>
      <c r="I6" s="100">
        <f>NewVehicleFE!N27</f>
        <v>1.0291406397180338E-3</v>
      </c>
      <c r="J6" s="100">
        <f>NewVehicleFE!O27</f>
        <v>1.0441281247624713E-3</v>
      </c>
      <c r="K6" s="100">
        <f>NewVehicleFE!P27</f>
        <v>1.0595585896604389E-3</v>
      </c>
      <c r="L6" s="100">
        <f>NewVehicleFE!Q27</f>
        <v>1.0754519685053452E-3</v>
      </c>
      <c r="M6" s="100">
        <f>NewVehicleFE!R27</f>
        <v>1.0863151197023689E-3</v>
      </c>
      <c r="N6" s="100">
        <f>NewVehicleFE!S27</f>
        <v>1.0973999678625971E-3</v>
      </c>
      <c r="O6" s="100">
        <f>NewVehicleFE!T27</f>
        <v>1.1087133695931394E-3</v>
      </c>
      <c r="P6" s="100">
        <f>NewVehicleFE!U27</f>
        <v>1.1202624671930678E-3</v>
      </c>
      <c r="Q6" s="100">
        <f>NewVehicleFE!V27</f>
        <v>1.132054703689837E-3</v>
      </c>
      <c r="R6" s="100">
        <f>NewVehicleFE!W27</f>
        <v>1.132093113906179E-3</v>
      </c>
      <c r="S6" s="100">
        <f>NewVehicleFE!X27</f>
        <v>1.1321315267290996E-3</v>
      </c>
      <c r="T6" s="100">
        <f>NewVehicleFE!Y27</f>
        <v>1.1321699421588639E-3</v>
      </c>
      <c r="U6" s="100">
        <f>NewVehicleFE!Z27</f>
        <v>1.1322083601957376E-3</v>
      </c>
      <c r="V6" s="100">
        <f>NewVehicleFE!AA27</f>
        <v>1.1322467808399857E-3</v>
      </c>
      <c r="W6" s="100">
        <f>NewVehicleFE!AB27</f>
        <v>1.1322467808399857E-3</v>
      </c>
      <c r="X6" s="100">
        <f>NewVehicleFE!AC27</f>
        <v>1.1322467808399857E-3</v>
      </c>
      <c r="Y6" s="100">
        <f>NewVehicleFE!AD27</f>
        <v>1.1322467808399857E-3</v>
      </c>
      <c r="Z6" s="100">
        <f>NewVehicleFE!AE27</f>
        <v>1.1322467808399857E-3</v>
      </c>
      <c r="AA6" s="100">
        <f>NewVehicleFE!AF27</f>
        <v>1.1322467808399857E-3</v>
      </c>
      <c r="AB6" s="100">
        <f>NewVehicleFE!AG27</f>
        <v>1.1322467808399857E-3</v>
      </c>
      <c r="AC6" s="100">
        <f>NewVehicleFE!AH27</f>
        <v>1.1322467808399857E-3</v>
      </c>
      <c r="AD6" s="100">
        <f>NewVehicleFE!AI27</f>
        <v>1.1322467808399857E-3</v>
      </c>
      <c r="AE6" s="100">
        <f>NewVehicleFE!AJ27</f>
        <v>1.1322467808399857E-3</v>
      </c>
      <c r="AF6" s="100">
        <f>NewVehicleFE!AK27</f>
        <v>1.1322467808399857E-3</v>
      </c>
      <c r="AG6" s="100"/>
      <c r="AH6" s="100"/>
      <c r="AI6" s="100"/>
    </row>
    <row r="7" spans="1:35">
      <c r="A7" s="99" t="s">
        <v>5</v>
      </c>
      <c r="B7" s="100">
        <f>NewVehicleFE!G28</f>
        <v>4.9586314946128995E-4</v>
      </c>
      <c r="C7" s="100">
        <f>NewVehicleFE!H28</f>
        <v>4.9586314946128995E-4</v>
      </c>
      <c r="D7" s="100">
        <f>NewVehicleFE!I28</f>
        <v>4.9586314946128995E-4</v>
      </c>
      <c r="E7" s="100">
        <f>NewVehicleFE!J28</f>
        <v>4.9586314946128995E-4</v>
      </c>
      <c r="F7" s="100">
        <f>NewVehicleFE!K28</f>
        <v>4.9586314946128995E-4</v>
      </c>
      <c r="G7" s="100">
        <f>NewVehicleFE!L28</f>
        <v>4.9586314946128995E-4</v>
      </c>
      <c r="H7" s="100">
        <f>NewVehicleFE!M28</f>
        <v>4.9586314946128995E-4</v>
      </c>
      <c r="I7" s="100">
        <f>NewVehicleFE!N28</f>
        <v>4.9586314946128995E-4</v>
      </c>
      <c r="J7" s="100">
        <f>NewVehicleFE!O28</f>
        <v>4.9586314946128995E-4</v>
      </c>
      <c r="K7" s="100">
        <f>NewVehicleFE!P28</f>
        <v>4.9586314946128995E-4</v>
      </c>
      <c r="L7" s="100">
        <f>NewVehicleFE!Q28</f>
        <v>4.9586314946128995E-4</v>
      </c>
      <c r="M7" s="100">
        <f>NewVehicleFE!R28</f>
        <v>4.9586314946128995E-4</v>
      </c>
      <c r="N7" s="100">
        <f>NewVehicleFE!S28</f>
        <v>4.9586314946128995E-4</v>
      </c>
      <c r="O7" s="100">
        <f>NewVehicleFE!T28</f>
        <v>4.9586314946128995E-4</v>
      </c>
      <c r="P7" s="100">
        <f>NewVehicleFE!U28</f>
        <v>4.9586314946128995E-4</v>
      </c>
      <c r="Q7" s="100">
        <f>NewVehicleFE!V28</f>
        <v>4.9586314946128995E-4</v>
      </c>
      <c r="R7" s="100">
        <f>NewVehicleFE!W28</f>
        <v>4.9586314946128995E-4</v>
      </c>
      <c r="S7" s="100">
        <f>NewVehicleFE!X28</f>
        <v>4.9586314946128995E-4</v>
      </c>
      <c r="T7" s="100">
        <f>NewVehicleFE!Y28</f>
        <v>4.9586314946128995E-4</v>
      </c>
      <c r="U7" s="100">
        <f>NewVehicleFE!Z28</f>
        <v>4.9586314946128995E-4</v>
      </c>
      <c r="V7" s="100">
        <f>NewVehicleFE!AA28</f>
        <v>4.9586314946128995E-4</v>
      </c>
      <c r="W7" s="100">
        <f>NewVehicleFE!AB28</f>
        <v>4.9586314946128995E-4</v>
      </c>
      <c r="X7" s="100">
        <f>NewVehicleFE!AC28</f>
        <v>4.9586314946128995E-4</v>
      </c>
      <c r="Y7" s="100">
        <f>NewVehicleFE!AD28</f>
        <v>4.9586314946128995E-4</v>
      </c>
      <c r="Z7" s="100">
        <f>NewVehicleFE!AE28</f>
        <v>4.9586314946128995E-4</v>
      </c>
      <c r="AA7" s="100">
        <f>NewVehicleFE!AF28</f>
        <v>4.9586314946128995E-4</v>
      </c>
      <c r="AB7" s="100">
        <f>NewVehicleFE!AG28</f>
        <v>4.9586314946128995E-4</v>
      </c>
      <c r="AC7" s="100">
        <f>NewVehicleFE!AH28</f>
        <v>4.9586314946128995E-4</v>
      </c>
      <c r="AD7" s="100">
        <f>NewVehicleFE!AI28</f>
        <v>4.9586314946128995E-4</v>
      </c>
      <c r="AE7" s="100">
        <f>NewVehicleFE!AJ28</f>
        <v>4.9586314946128995E-4</v>
      </c>
      <c r="AF7" s="100">
        <f>NewVehicleFE!AK28</f>
        <v>4.9586314946128995E-4</v>
      </c>
      <c r="AG7" s="100"/>
      <c r="AH7" s="100"/>
      <c r="AI7" s="100"/>
    </row>
    <row r="8" spans="1:35">
      <c r="A8" s="99" t="s">
        <v>6</v>
      </c>
      <c r="B8" s="100">
        <f>NewVehicleFE!G29</f>
        <v>3.9401333871111734E-4</v>
      </c>
      <c r="C8" s="100">
        <f>NewVehicleFE!H29</f>
        <v>4.006915308926617E-4</v>
      </c>
      <c r="D8" s="100">
        <f>NewVehicleFE!I29</f>
        <v>4.0760000556322484E-4</v>
      </c>
      <c r="E8" s="100">
        <f>NewVehicleFE!J29</f>
        <v>4.1475088285380766E-4</v>
      </c>
      <c r="F8" s="100">
        <f>NewVehicleFE!K29</f>
        <v>4.2215714861905423E-4</v>
      </c>
      <c r="G8" s="100">
        <f>NewVehicleFE!L29</f>
        <v>4.2983273313940075E-4</v>
      </c>
      <c r="H8" s="100">
        <f>NewVehicleFE!M29</f>
        <v>4.3377615270948696E-4</v>
      </c>
      <c r="I8" s="100">
        <f>NewVehicleFE!N29</f>
        <v>4.3779259856790813E-4</v>
      </c>
      <c r="J8" s="100">
        <f>NewVehicleFE!O29</f>
        <v>4.4188411818069226E-4</v>
      </c>
      <c r="K8" s="100">
        <f>NewVehicleFE!P29</f>
        <v>4.4605283627673656E-4</v>
      </c>
      <c r="L8" s="100">
        <f>NewVehicleFE!Q29</f>
        <v>4.5030095852699123E-4</v>
      </c>
      <c r="M8" s="100">
        <f>NewVehicleFE!R29</f>
        <v>4.5463077543590459E-4</v>
      </c>
      <c r="N8" s="100">
        <f>NewVehicleFE!S29</f>
        <v>4.5904466645955419E-4</v>
      </c>
      <c r="O8" s="100">
        <f>NewVehicleFE!T29</f>
        <v>4.6354510436602038E-4</v>
      </c>
      <c r="P8" s="100">
        <f>NewVehicleFE!U29</f>
        <v>4.6813465985479281E-4</v>
      </c>
      <c r="Q8" s="100">
        <f>NewVehicleFE!V29</f>
        <v>4.7281600645334083E-4</v>
      </c>
      <c r="R8" s="100">
        <f>NewVehicleFE!W29</f>
        <v>4.7281600645334083E-4</v>
      </c>
      <c r="S8" s="100">
        <f>NewVehicleFE!X29</f>
        <v>4.7281600645334083E-4</v>
      </c>
      <c r="T8" s="100">
        <f>NewVehicleFE!Y29</f>
        <v>4.7281600645334083E-4</v>
      </c>
      <c r="U8" s="100">
        <f>NewVehicleFE!Z29</f>
        <v>4.7281600645334083E-4</v>
      </c>
      <c r="V8" s="100">
        <f>NewVehicleFE!AA29</f>
        <v>4.7281600645334083E-4</v>
      </c>
      <c r="W8" s="100">
        <f>NewVehicleFE!AB29</f>
        <v>4.7281600645334083E-4</v>
      </c>
      <c r="X8" s="100">
        <f>NewVehicleFE!AC29</f>
        <v>4.7281600645334083E-4</v>
      </c>
      <c r="Y8" s="100">
        <f>NewVehicleFE!AD29</f>
        <v>4.7281600645334083E-4</v>
      </c>
      <c r="Z8" s="100">
        <f>NewVehicleFE!AE29</f>
        <v>4.7281600645334083E-4</v>
      </c>
      <c r="AA8" s="100">
        <f>NewVehicleFE!AF29</f>
        <v>4.7281600645334083E-4</v>
      </c>
      <c r="AB8" s="100">
        <f>NewVehicleFE!AG29</f>
        <v>4.7281600645334083E-4</v>
      </c>
      <c r="AC8" s="100">
        <f>NewVehicleFE!AH29</f>
        <v>4.7281600645334083E-4</v>
      </c>
      <c r="AD8" s="100">
        <f>NewVehicleFE!AI29</f>
        <v>4.7281600645334083E-4</v>
      </c>
      <c r="AE8" s="100">
        <f>NewVehicleFE!AJ29</f>
        <v>4.7281600645334083E-4</v>
      </c>
      <c r="AF8" s="100">
        <f>NewVehicleFE!AK29</f>
        <v>4.7281600645334083E-4</v>
      </c>
      <c r="AG8" s="100"/>
      <c r="AH8" s="100"/>
      <c r="AI8" s="100"/>
    </row>
  </sheetData>
  <phoneticPr fontId="4" type="noConversion"/>
  <pageMargins left="0.7" right="0.7" top="0.75" bottom="0.75" header="0.3" footer="0.3"/>
</worksheet>
</file>

<file path=xl/worksheets/sheet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6E689B1-B994-4163-A082-65E7D69CF6B1}">
  <sheetPr>
    <tabColor theme="4"/>
  </sheetPr>
  <dimension ref="A1:AI15"/>
  <sheetViews>
    <sheetView topLeftCell="B1" workbookViewId="0">
      <selection activeCell="AD14" sqref="AD14"/>
    </sheetView>
  </sheetViews>
  <sheetFormatPr defaultRowHeight="14.25"/>
  <cols>
    <col min="1" max="1" width="31.125" style="109" customWidth="1"/>
    <col min="2" max="16384" width="9" style="109"/>
  </cols>
  <sheetData>
    <row r="1" spans="1:35">
      <c r="A1" s="110" t="s">
        <v>171</v>
      </c>
      <c r="B1" s="109">
        <v>2020</v>
      </c>
      <c r="C1" s="109">
        <v>2021</v>
      </c>
      <c r="D1" s="109">
        <v>2022</v>
      </c>
      <c r="E1" s="109">
        <v>2023</v>
      </c>
      <c r="F1" s="109">
        <v>2024</v>
      </c>
      <c r="G1" s="109">
        <v>2025</v>
      </c>
      <c r="H1" s="109">
        <v>2026</v>
      </c>
      <c r="I1" s="109">
        <v>2027</v>
      </c>
      <c r="J1" s="109">
        <v>2028</v>
      </c>
      <c r="K1" s="109">
        <v>2029</v>
      </c>
      <c r="L1" s="109">
        <v>2030</v>
      </c>
      <c r="M1" s="109">
        <v>2031</v>
      </c>
      <c r="N1" s="109">
        <v>2032</v>
      </c>
      <c r="O1" s="109">
        <v>2033</v>
      </c>
      <c r="P1" s="109">
        <v>2034</v>
      </c>
      <c r="Q1" s="109">
        <v>2035</v>
      </c>
      <c r="R1" s="109">
        <v>2036</v>
      </c>
      <c r="S1" s="109">
        <v>2037</v>
      </c>
      <c r="T1" s="109">
        <v>2038</v>
      </c>
      <c r="U1" s="109">
        <v>2039</v>
      </c>
      <c r="V1" s="109">
        <v>2040</v>
      </c>
      <c r="W1" s="109">
        <v>2041</v>
      </c>
      <c r="X1" s="109">
        <v>2042</v>
      </c>
      <c r="Y1" s="109">
        <v>2043</v>
      </c>
      <c r="Z1" s="109">
        <v>2044</v>
      </c>
      <c r="AA1" s="109">
        <v>2045</v>
      </c>
      <c r="AB1" s="109">
        <v>2046</v>
      </c>
      <c r="AC1" s="109">
        <v>2047</v>
      </c>
      <c r="AD1" s="109">
        <v>2048</v>
      </c>
      <c r="AE1" s="109">
        <v>2049</v>
      </c>
      <c r="AF1" s="109">
        <v>2050</v>
      </c>
    </row>
    <row r="2" spans="1:35">
      <c r="A2" s="109" t="s">
        <v>0</v>
      </c>
      <c r="B2" s="111">
        <f>HistVehicleFE!G2</f>
        <v>2.2767135268507398E-3</v>
      </c>
      <c r="C2" s="111">
        <f>HistVehicleFE!H2</f>
        <v>2.2767135268507402E-3</v>
      </c>
      <c r="D2" s="111">
        <f>HistVehicleFE!I2</f>
        <v>2.2898702978241927E-3</v>
      </c>
      <c r="E2" s="111">
        <f>HistVehicleFE!J2</f>
        <v>2.309786920743183E-3</v>
      </c>
      <c r="F2" s="111">
        <f>HistVehicleFE!K2</f>
        <v>2.3348177617285755E-3</v>
      </c>
      <c r="G2" s="111">
        <f>HistVehicleFE!L2</f>
        <v>2.3612950474897641E-3</v>
      </c>
      <c r="H2" s="111">
        <f>HistVehicleFE!M2</f>
        <v>2.3901540779684683E-3</v>
      </c>
      <c r="I2" s="111">
        <f>HistVehicleFE!N2</f>
        <v>2.4156556120388684E-3</v>
      </c>
      <c r="J2" s="111">
        <f>HistVehicleFE!O2</f>
        <v>2.4388155187812293E-3</v>
      </c>
      <c r="K2" s="111">
        <f>HistVehicleFE!P2</f>
        <v>2.4603588012999827E-3</v>
      </c>
      <c r="L2" s="111">
        <f>HistVehicleFE!Q2</f>
        <v>2.4825218468815091E-3</v>
      </c>
      <c r="M2" s="111">
        <f>HistVehicleFE!R2</f>
        <v>2.5056123668998672E-3</v>
      </c>
      <c r="N2" s="111">
        <f>HistVehicleFE!S2</f>
        <v>2.5286732985719215E-3</v>
      </c>
      <c r="O2" s="111">
        <f>HistVehicleFE!T2</f>
        <v>2.5513515521210926E-3</v>
      </c>
      <c r="P2" s="111">
        <f>HistVehicleFE!U2</f>
        <v>2.5735003426208417E-3</v>
      </c>
      <c r="Q2" s="111">
        <f>HistVehicleFE!V2</f>
        <v>2.5935259406020816E-3</v>
      </c>
      <c r="R2" s="111">
        <f>HistVehicleFE!W2</f>
        <v>2.6142561354182622E-3</v>
      </c>
      <c r="S2" s="111">
        <f>HistVehicleFE!X2</f>
        <v>2.6321515710781679E-3</v>
      </c>
      <c r="T2" s="111">
        <f>HistVehicleFE!Y2</f>
        <v>2.6473131717078139E-3</v>
      </c>
      <c r="U2" s="111">
        <f>HistVehicleFE!Z2</f>
        <v>2.6605793897094285E-3</v>
      </c>
      <c r="V2" s="111">
        <f>HistVehicleFE!AA2</f>
        <v>2.6718025928848016E-3</v>
      </c>
      <c r="W2" s="111">
        <f>HistVehicleFE!AB2</f>
        <v>2.6814326468767515E-3</v>
      </c>
      <c r="X2" s="111">
        <f>HistVehicleFE!AC2</f>
        <v>2.6901081778497272E-3</v>
      </c>
      <c r="Y2" s="111">
        <f>HistVehicleFE!AD2</f>
        <v>2.6979023490570956E-3</v>
      </c>
      <c r="Z2" s="111">
        <f>HistVehicleFE!AE2</f>
        <v>2.7048459386434941E-3</v>
      </c>
      <c r="AA2" s="111">
        <f>HistVehicleFE!AF2</f>
        <v>2.7113945852040061E-3</v>
      </c>
      <c r="AB2" s="111">
        <f>HistVehicleFE!AG2</f>
        <v>2.717496395673721E-3</v>
      </c>
      <c r="AC2" s="111">
        <f>HistVehicleFE!AH2</f>
        <v>2.7229091513119256E-3</v>
      </c>
      <c r="AD2" s="111">
        <f>HistVehicleFE!AI2</f>
        <v>2.7272871161858519E-3</v>
      </c>
      <c r="AE2" s="111">
        <f>HistVehicleFE!AJ2</f>
        <v>2.730408483513443E-3</v>
      </c>
      <c r="AF2" s="111">
        <f>HistVehicleFE!AK2</f>
        <v>2.732056232220888E-3</v>
      </c>
      <c r="AG2" s="111"/>
      <c r="AH2" s="111"/>
      <c r="AI2" s="111"/>
    </row>
    <row r="3" spans="1:35">
      <c r="A3" s="109" t="s">
        <v>1</v>
      </c>
      <c r="B3" s="111">
        <f>HistVehicleFE!G3</f>
        <v>7.3014032656026873E-4</v>
      </c>
      <c r="C3" s="111">
        <f>HistVehicleFE!H3</f>
        <v>7.3014032656026873E-4</v>
      </c>
      <c r="D3" s="111">
        <f>HistVehicleFE!I3</f>
        <v>7.3014032656026884E-4</v>
      </c>
      <c r="E3" s="111">
        <f>HistVehicleFE!J3</f>
        <v>7.3014032656026895E-4</v>
      </c>
      <c r="F3" s="111">
        <f>HistVehicleFE!K3</f>
        <v>7.3014032656026873E-4</v>
      </c>
      <c r="G3" s="111">
        <f>HistVehicleFE!L3</f>
        <v>7.3014032656026873E-4</v>
      </c>
      <c r="H3" s="111">
        <f>HistVehicleFE!M3</f>
        <v>7.3014032656026884E-4</v>
      </c>
      <c r="I3" s="111">
        <f>HistVehicleFE!N3</f>
        <v>7.3014032656026873E-4</v>
      </c>
      <c r="J3" s="111">
        <f>HistVehicleFE!O3</f>
        <v>7.3014032656026841E-4</v>
      </c>
      <c r="K3" s="111">
        <f>HistVehicleFE!P3</f>
        <v>7.3014032656026852E-4</v>
      </c>
      <c r="L3" s="111">
        <f>HistVehicleFE!Q3</f>
        <v>7.3014032656026852E-4</v>
      </c>
      <c r="M3" s="111">
        <f>HistVehicleFE!R3</f>
        <v>7.3014032656026873E-4</v>
      </c>
      <c r="N3" s="111">
        <f>HistVehicleFE!S3</f>
        <v>7.3014032656026873E-4</v>
      </c>
      <c r="O3" s="111">
        <f>HistVehicleFE!T3</f>
        <v>7.3014032656026884E-4</v>
      </c>
      <c r="P3" s="111">
        <f>HistVehicleFE!U3</f>
        <v>7.3014032656026895E-4</v>
      </c>
      <c r="Q3" s="111">
        <f>HistVehicleFE!V3</f>
        <v>7.3014032656026873E-4</v>
      </c>
      <c r="R3" s="111">
        <f>HistVehicleFE!W3</f>
        <v>7.3014032656026884E-4</v>
      </c>
      <c r="S3" s="111">
        <f>HistVehicleFE!X3</f>
        <v>7.3014032656026873E-4</v>
      </c>
      <c r="T3" s="111">
        <f>HistVehicleFE!Y3</f>
        <v>7.3014032656026873E-4</v>
      </c>
      <c r="U3" s="111">
        <f>HistVehicleFE!Z3</f>
        <v>7.3014032656026884E-4</v>
      </c>
      <c r="V3" s="111">
        <f>HistVehicleFE!AA3</f>
        <v>7.3014032656026884E-4</v>
      </c>
      <c r="W3" s="111">
        <f>HistVehicleFE!AB3</f>
        <v>7.3014032656026895E-4</v>
      </c>
      <c r="X3" s="111">
        <f>HistVehicleFE!AC3</f>
        <v>7.3014032656026873E-4</v>
      </c>
      <c r="Y3" s="111">
        <f>HistVehicleFE!AD3</f>
        <v>7.3014032656026873E-4</v>
      </c>
      <c r="Z3" s="111">
        <f>HistVehicleFE!AE3</f>
        <v>7.3014032656026873E-4</v>
      </c>
      <c r="AA3" s="111">
        <f>HistVehicleFE!AF3</f>
        <v>7.3014032656026873E-4</v>
      </c>
      <c r="AB3" s="111">
        <f>HistVehicleFE!AG3</f>
        <v>7.3014032656026873E-4</v>
      </c>
      <c r="AC3" s="111">
        <f>HistVehicleFE!AH3</f>
        <v>7.3014032656026884E-4</v>
      </c>
      <c r="AD3" s="111">
        <f>HistVehicleFE!AI3</f>
        <v>7.3014032656026884E-4</v>
      </c>
      <c r="AE3" s="111">
        <f>HistVehicleFE!AJ3</f>
        <v>7.3014032656026873E-4</v>
      </c>
      <c r="AF3" s="111">
        <f>HistVehicleFE!AK3</f>
        <v>7.3014032656026895E-4</v>
      </c>
      <c r="AG3" s="111"/>
      <c r="AH3" s="111"/>
      <c r="AI3" s="111"/>
    </row>
    <row r="4" spans="1:35">
      <c r="A4" s="109" t="s">
        <v>2</v>
      </c>
      <c r="B4" s="111">
        <f>HistVehicleFE!G4</f>
        <v>4.2102274655243522E-4</v>
      </c>
      <c r="C4" s="111">
        <f>HistVehicleFE!H4</f>
        <v>4.3329284553147459E-4</v>
      </c>
      <c r="D4" s="111">
        <f>HistVehicleFE!I4</f>
        <v>4.398261991464047E-4</v>
      </c>
      <c r="E4" s="111">
        <f>HistVehicleFE!J4</f>
        <v>4.4717387552653239E-4</v>
      </c>
      <c r="F4" s="111">
        <f>HistVehicleFE!K4</f>
        <v>4.5525867953326781E-4</v>
      </c>
      <c r="G4" s="111">
        <f>HistVehicleFE!L4</f>
        <v>4.6492813746640125E-4</v>
      </c>
      <c r="H4" s="111">
        <f>HistVehicleFE!M4</f>
        <v>4.7578079783850276E-4</v>
      </c>
      <c r="I4" s="111">
        <f>HistVehicleFE!N4</f>
        <v>4.8669538501108284E-4</v>
      </c>
      <c r="J4" s="111">
        <f>HistVehicleFE!O4</f>
        <v>4.9786980276649516E-4</v>
      </c>
      <c r="K4" s="111">
        <f>HistVehicleFE!P4</f>
        <v>5.0945318374068433E-4</v>
      </c>
      <c r="L4" s="111">
        <f>HistVehicleFE!Q4</f>
        <v>5.2150538051817677E-4</v>
      </c>
      <c r="M4" s="111">
        <f>HistVehicleFE!R4</f>
        <v>5.3325002060259339E-4</v>
      </c>
      <c r="N4" s="111">
        <f>HistVehicleFE!S4</f>
        <v>5.4591846730965685E-4</v>
      </c>
      <c r="O4" s="111">
        <f>HistVehicleFE!T4</f>
        <v>5.5877881936884405E-4</v>
      </c>
      <c r="P4" s="111">
        <f>HistVehicleFE!U4</f>
        <v>5.712648837438918E-4</v>
      </c>
      <c r="Q4" s="111">
        <f>HistVehicleFE!V4</f>
        <v>5.8440819064717407E-4</v>
      </c>
      <c r="R4" s="111">
        <f>HistVehicleFE!W4</f>
        <v>5.9283523192847957E-4</v>
      </c>
      <c r="S4" s="111">
        <f>HistVehicleFE!X4</f>
        <v>6.0940988775149785E-4</v>
      </c>
      <c r="T4" s="111">
        <f>HistVehicleFE!Y4</f>
        <v>6.2628375880181397E-4</v>
      </c>
      <c r="U4" s="111">
        <f>HistVehicleFE!Z4</f>
        <v>6.4323916024491693E-4</v>
      </c>
      <c r="V4" s="111">
        <f>HistVehicleFE!AA4</f>
        <v>6.6028595065190196E-4</v>
      </c>
      <c r="W4" s="111">
        <f>HistVehicleFE!AB4</f>
        <v>6.7708584744238787E-4</v>
      </c>
      <c r="X4" s="111">
        <f>HistVehicleFE!AC4</f>
        <v>6.9400683144318508E-4</v>
      </c>
      <c r="Y4" s="111">
        <f>HistVehicleFE!AD4</f>
        <v>7.1085243172809695E-4</v>
      </c>
      <c r="Z4" s="111">
        <f>HistVehicleFE!AE4</f>
        <v>7.2737122675311139E-4</v>
      </c>
      <c r="AA4" s="111">
        <f>HistVehicleFE!AF4</f>
        <v>7.4254708120522264E-4</v>
      </c>
      <c r="AB4" s="111">
        <f>HistVehicleFE!AG4</f>
        <v>7.5564320933150988E-4</v>
      </c>
      <c r="AC4" s="111">
        <f>HistVehicleFE!AH4</f>
        <v>7.6620633890511834E-4</v>
      </c>
      <c r="AD4" s="111">
        <f>HistVehicleFE!AI4</f>
        <v>7.7417104232593641E-4</v>
      </c>
      <c r="AE4" s="111">
        <f>HistVehicleFE!AJ4</f>
        <v>7.7943962188941295E-4</v>
      </c>
      <c r="AF4" s="111">
        <f>HistVehicleFE!AK4</f>
        <v>7.8204980391869219E-4</v>
      </c>
      <c r="AG4" s="111"/>
      <c r="AH4" s="111"/>
      <c r="AI4" s="111"/>
    </row>
    <row r="5" spans="1:35">
      <c r="A5" s="109" t="s">
        <v>3</v>
      </c>
      <c r="B5" s="111">
        <f>HistVehicleFE!G5</f>
        <v>4.3793495870413188E-4</v>
      </c>
      <c r="C5" s="111">
        <f>HistVehicleFE!H5</f>
        <v>4.4167322461979109E-4</v>
      </c>
      <c r="D5" s="111">
        <f>HistVehicleFE!I5</f>
        <v>4.466454201907076E-4</v>
      </c>
      <c r="E5" s="111">
        <f>HistVehicleFE!J5</f>
        <v>4.5292697964938682E-4</v>
      </c>
      <c r="F5" s="111">
        <f>HistVehicleFE!K5</f>
        <v>4.5987157749894747E-4</v>
      </c>
      <c r="G5" s="111">
        <f>HistVehicleFE!L5</f>
        <v>4.6678701059745697E-4</v>
      </c>
      <c r="H5" s="111">
        <f>HistVehicleFE!M5</f>
        <v>4.7697811283575146E-4</v>
      </c>
      <c r="I5" s="111">
        <f>HistVehicleFE!N5</f>
        <v>4.8953255336811759E-4</v>
      </c>
      <c r="J5" s="111">
        <f>HistVehicleFE!O5</f>
        <v>5.0248777593969675E-4</v>
      </c>
      <c r="K5" s="111">
        <f>HistVehicleFE!P5</f>
        <v>5.161834631673785E-4</v>
      </c>
      <c r="L5" s="111">
        <f>HistVehicleFE!Q5</f>
        <v>5.3090397751102102E-4</v>
      </c>
      <c r="M5" s="111">
        <f>HistVehicleFE!R5</f>
        <v>5.4955331463180177E-4</v>
      </c>
      <c r="N5" s="111">
        <f>HistVehicleFE!S5</f>
        <v>5.6649859407356749E-4</v>
      </c>
      <c r="O5" s="111">
        <f>HistVehicleFE!T5</f>
        <v>5.8524059442182264E-4</v>
      </c>
      <c r="P5" s="111">
        <f>HistVehicleFE!U5</f>
        <v>6.0916993378429566E-4</v>
      </c>
      <c r="Q5" s="111">
        <f>HistVehicleFE!V5</f>
        <v>6.3678025231536954E-4</v>
      </c>
      <c r="R5" s="111">
        <f>HistVehicleFE!W5</f>
        <v>6.5483687601977246E-4</v>
      </c>
      <c r="S5" s="111">
        <f>HistVehicleFE!X5</f>
        <v>6.7104130881333627E-4</v>
      </c>
      <c r="T5" s="111">
        <f>HistVehicleFE!Y5</f>
        <v>6.875341960702803E-4</v>
      </c>
      <c r="U5" s="111">
        <f>HistVehicleFE!Z5</f>
        <v>7.0383507766661824E-4</v>
      </c>
      <c r="V5" s="111">
        <f>HistVehicleFE!AA5</f>
        <v>7.199027407155538E-4</v>
      </c>
      <c r="W5" s="111">
        <f>HistVehicleFE!AB5</f>
        <v>7.3549472733696502E-4</v>
      </c>
      <c r="X5" s="111">
        <f>HistVehicleFE!AC5</f>
        <v>7.5078446608743286E-4</v>
      </c>
      <c r="Y5" s="111">
        <f>HistVehicleFE!AD5</f>
        <v>7.6562469266660963E-4</v>
      </c>
      <c r="Z5" s="111">
        <f>HistVehicleFE!AE5</f>
        <v>7.7974252758893992E-4</v>
      </c>
      <c r="AA5" s="111">
        <f>HistVehicleFE!AF5</f>
        <v>7.9234878981176472E-4</v>
      </c>
      <c r="AB5" s="111">
        <f>HistVehicleFE!AG5</f>
        <v>8.0299106826295808E-4</v>
      </c>
      <c r="AC5" s="111">
        <f>HistVehicleFE!AH5</f>
        <v>8.1139051380275885E-4</v>
      </c>
      <c r="AD5" s="111">
        <f>HistVehicleFE!AI5</f>
        <v>8.1757606011268033E-4</v>
      </c>
      <c r="AE5" s="111">
        <f>HistVehicleFE!AJ5</f>
        <v>8.215873731160175E-4</v>
      </c>
      <c r="AF5" s="111">
        <f>HistVehicleFE!AK5</f>
        <v>8.2355897194531086E-4</v>
      </c>
      <c r="AG5" s="111"/>
      <c r="AH5" s="111"/>
      <c r="AI5" s="111"/>
    </row>
    <row r="6" spans="1:35">
      <c r="A6" s="109" t="s">
        <v>4</v>
      </c>
      <c r="B6" s="111">
        <f>HistVehicleFE!G6</f>
        <v>5.3020325689402854E-4</v>
      </c>
      <c r="C6" s="111">
        <f>HistVehicleFE!H6</f>
        <v>5.3384281797529565E-4</v>
      </c>
      <c r="D6" s="111">
        <f>HistVehicleFE!I6</f>
        <v>5.3991888260457972E-4</v>
      </c>
      <c r="E6" s="111">
        <f>HistVehicleFE!J6</f>
        <v>5.4708030471048278E-4</v>
      </c>
      <c r="F6" s="111">
        <f>HistVehicleFE!K6</f>
        <v>5.5533992080598232E-4</v>
      </c>
      <c r="G6" s="111">
        <f>HistVehicleFE!L6</f>
        <v>5.6500753961120627E-4</v>
      </c>
      <c r="H6" s="111">
        <f>HistVehicleFE!M6</f>
        <v>5.7604988649525473E-4</v>
      </c>
      <c r="I6" s="111">
        <f>HistVehicleFE!N6</f>
        <v>5.8797567041102945E-4</v>
      </c>
      <c r="J6" s="111">
        <f>HistVehicleFE!O6</f>
        <v>6.0109041493489523E-4</v>
      </c>
      <c r="K6" s="111">
        <f>HistVehicleFE!P6</f>
        <v>6.1518982487789226E-4</v>
      </c>
      <c r="L6" s="111">
        <f>HistVehicleFE!Q6</f>
        <v>6.2961673640724166E-4</v>
      </c>
      <c r="M6" s="111">
        <f>HistVehicleFE!R6</f>
        <v>6.446219727646136E-4</v>
      </c>
      <c r="N6" s="111">
        <f>HistVehicleFE!S6</f>
        <v>6.6167890669348805E-4</v>
      </c>
      <c r="O6" s="111">
        <f>HistVehicleFE!T6</f>
        <v>6.8239936412415692E-4</v>
      </c>
      <c r="P6" s="111">
        <f>HistVehicleFE!U6</f>
        <v>7.1453428691598128E-4</v>
      </c>
      <c r="Q6" s="111">
        <f>HistVehicleFE!V6</f>
        <v>7.655787964571003E-4</v>
      </c>
      <c r="R6" s="111">
        <f>HistVehicleFE!W6</f>
        <v>7.750992738569933E-4</v>
      </c>
      <c r="S6" s="111">
        <f>HistVehicleFE!X6</f>
        <v>7.8396937063282513E-4</v>
      </c>
      <c r="T6" s="111">
        <f>HistVehicleFE!Y6</f>
        <v>7.9140306476902552E-4</v>
      </c>
      <c r="U6" s="111">
        <f>HistVehicleFE!Z6</f>
        <v>7.975341974242238E-4</v>
      </c>
      <c r="V6" s="111">
        <f>HistVehicleFE!AA6</f>
        <v>8.0256476855229989E-4</v>
      </c>
      <c r="W6" s="111">
        <f>HistVehicleFE!AB6</f>
        <v>8.0655825636283176E-4</v>
      </c>
      <c r="X6" s="111">
        <f>HistVehicleFE!AC6</f>
        <v>8.1001457253026903E-4</v>
      </c>
      <c r="Y6" s="111">
        <f>HistVehicleFE!AD6</f>
        <v>8.1301297700260003E-4</v>
      </c>
      <c r="Z6" s="111">
        <f>HistVehicleFE!AE6</f>
        <v>8.1562967096776562E-4</v>
      </c>
      <c r="AA6" s="111">
        <f>HistVehicleFE!AF6</f>
        <v>8.1780853672400438E-4</v>
      </c>
      <c r="AB6" s="111">
        <f>HistVehicleFE!AG6</f>
        <v>8.1952507437480426E-4</v>
      </c>
      <c r="AC6" s="111">
        <f>HistVehicleFE!AH6</f>
        <v>8.2093928918260779E-4</v>
      </c>
      <c r="AD6" s="111">
        <f>HistVehicleFE!AI6</f>
        <v>8.2203654219608962E-4</v>
      </c>
      <c r="AE6" s="111">
        <f>HistVehicleFE!AJ6</f>
        <v>8.2280339376253906E-4</v>
      </c>
      <c r="AF6" s="111">
        <f>HistVehicleFE!AK6</f>
        <v>8.2321031991441278E-4</v>
      </c>
      <c r="AG6" s="111"/>
      <c r="AH6" s="111"/>
      <c r="AI6" s="111"/>
    </row>
    <row r="7" spans="1:35">
      <c r="A7" s="109" t="s">
        <v>5</v>
      </c>
      <c r="B7" s="111">
        <f>HistVehicleFE!G7</f>
        <v>3.3995333604646115E-4</v>
      </c>
      <c r="C7" s="111">
        <f>HistVehicleFE!H7</f>
        <v>3.399533360464611E-4</v>
      </c>
      <c r="D7" s="111">
        <f>HistVehicleFE!I7</f>
        <v>3.3995333604646115E-4</v>
      </c>
      <c r="E7" s="111">
        <f>HistVehicleFE!J7</f>
        <v>3.3995333604646115E-4</v>
      </c>
      <c r="F7" s="111">
        <f>HistVehicleFE!K7</f>
        <v>3.3995333604646115E-4</v>
      </c>
      <c r="G7" s="111">
        <f>HistVehicleFE!L7</f>
        <v>3.3995333604646115E-4</v>
      </c>
      <c r="H7" s="111">
        <f>HistVehicleFE!M7</f>
        <v>3.3995333604646121E-4</v>
      </c>
      <c r="I7" s="111">
        <f>HistVehicleFE!N7</f>
        <v>3.3995333604646121E-4</v>
      </c>
      <c r="J7" s="111">
        <f>HistVehicleFE!O7</f>
        <v>3.3995333604646121E-4</v>
      </c>
      <c r="K7" s="111">
        <f>HistVehicleFE!P7</f>
        <v>3.3995333604646115E-4</v>
      </c>
      <c r="L7" s="111">
        <f>HistVehicleFE!Q7</f>
        <v>3.3995333604646115E-4</v>
      </c>
      <c r="M7" s="111">
        <f>HistVehicleFE!R7</f>
        <v>3.3995333604646115E-4</v>
      </c>
      <c r="N7" s="111">
        <f>HistVehicleFE!S7</f>
        <v>3.3995333604646121E-4</v>
      </c>
      <c r="O7" s="111">
        <f>HistVehicleFE!T7</f>
        <v>3.3995333604646115E-4</v>
      </c>
      <c r="P7" s="111">
        <f>HistVehicleFE!U7</f>
        <v>3.399533360464611E-4</v>
      </c>
      <c r="Q7" s="111">
        <f>HistVehicleFE!V7</f>
        <v>3.3995333604646121E-4</v>
      </c>
      <c r="R7" s="111">
        <f>HistVehicleFE!W7</f>
        <v>3.399533360464611E-4</v>
      </c>
      <c r="S7" s="111">
        <f>HistVehicleFE!X7</f>
        <v>3.399533360464611E-4</v>
      </c>
      <c r="T7" s="111">
        <f>HistVehicleFE!Y7</f>
        <v>3.3995333604646115E-4</v>
      </c>
      <c r="U7" s="111">
        <f>HistVehicleFE!Z7</f>
        <v>3.3995333604646115E-4</v>
      </c>
      <c r="V7" s="111">
        <f>HistVehicleFE!AA7</f>
        <v>3.3995333604646121E-4</v>
      </c>
      <c r="W7" s="111">
        <f>HistVehicleFE!AB7</f>
        <v>3.3995333604646121E-4</v>
      </c>
      <c r="X7" s="111">
        <f>HistVehicleFE!AC7</f>
        <v>3.3995333604646121E-4</v>
      </c>
      <c r="Y7" s="111">
        <f>HistVehicleFE!AD7</f>
        <v>3.3995333604646121E-4</v>
      </c>
      <c r="Z7" s="111">
        <f>HistVehicleFE!AE7</f>
        <v>3.3995333604646115E-4</v>
      </c>
      <c r="AA7" s="111">
        <f>HistVehicleFE!AF7</f>
        <v>3.3995333604646115E-4</v>
      </c>
      <c r="AB7" s="111">
        <f>HistVehicleFE!AG7</f>
        <v>3.3995333604646121E-4</v>
      </c>
      <c r="AC7" s="111">
        <f>HistVehicleFE!AH7</f>
        <v>3.3995333604646115E-4</v>
      </c>
      <c r="AD7" s="111">
        <f>HistVehicleFE!AI7</f>
        <v>3.3995333604646121E-4</v>
      </c>
      <c r="AE7" s="111">
        <f>HistVehicleFE!AJ7</f>
        <v>3.3995333604646115E-4</v>
      </c>
      <c r="AF7" s="111">
        <f>HistVehicleFE!AK7</f>
        <v>3.3995333604646121E-4</v>
      </c>
      <c r="AG7" s="111"/>
      <c r="AH7" s="111"/>
      <c r="AI7" s="111"/>
    </row>
    <row r="8" spans="1:35">
      <c r="A8" s="109" t="s">
        <v>6</v>
      </c>
      <c r="B8" s="111">
        <f>HistVehicleFE!G8</f>
        <v>5.7719497863821566E-4</v>
      </c>
      <c r="C8" s="111">
        <f>HistVehicleFE!H8</f>
        <v>5.7719497863821566E-4</v>
      </c>
      <c r="D8" s="111">
        <f>HistVehicleFE!I8</f>
        <v>5.8840264812633648E-4</v>
      </c>
      <c r="E8" s="111">
        <f>HistVehicleFE!J8</f>
        <v>6.0054968875652526E-4</v>
      </c>
      <c r="F8" s="111">
        <f>HistVehicleFE!K8</f>
        <v>6.1199467589498975E-4</v>
      </c>
      <c r="G8" s="111">
        <f>HistVehicleFE!L8</f>
        <v>6.2521905064422145E-4</v>
      </c>
      <c r="H8" s="111">
        <f>HistVehicleFE!M8</f>
        <v>6.3974812903250515E-4</v>
      </c>
      <c r="I8" s="111">
        <f>HistVehicleFE!N8</f>
        <v>6.5692424611547915E-4</v>
      </c>
      <c r="J8" s="111">
        <f>HistVehicleFE!O8</f>
        <v>6.7446472066627747E-4</v>
      </c>
      <c r="K8" s="111">
        <f>HistVehicleFE!P8</f>
        <v>6.9399921873057493E-4</v>
      </c>
      <c r="L8" s="111">
        <f>HistVehicleFE!Q8</f>
        <v>7.1513695040527835E-4</v>
      </c>
      <c r="M8" s="111">
        <f>HistVehicleFE!R8</f>
        <v>7.3770706539434889E-4</v>
      </c>
      <c r="N8" s="111">
        <f>HistVehicleFE!S8</f>
        <v>7.5618092153323943E-4</v>
      </c>
      <c r="O8" s="111">
        <f>HistVehicleFE!T8</f>
        <v>7.7132063789015707E-4</v>
      </c>
      <c r="P8" s="111">
        <f>HistVehicleFE!U8</f>
        <v>7.8426969683857673E-4</v>
      </c>
      <c r="Q8" s="111">
        <f>HistVehicleFE!V8</f>
        <v>7.9520670431580795E-4</v>
      </c>
      <c r="R8" s="111">
        <f>HistVehicleFE!W8</f>
        <v>8.0907770711540991E-4</v>
      </c>
      <c r="S8" s="111">
        <f>HistVehicleFE!X8</f>
        <v>8.2170934840756159E-4</v>
      </c>
      <c r="T8" s="111">
        <f>HistVehicleFE!Y8</f>
        <v>8.327949328809102E-4</v>
      </c>
      <c r="U8" s="111">
        <f>HistVehicleFE!Z8</f>
        <v>8.4125583931075974E-4</v>
      </c>
      <c r="V8" s="111">
        <f>HistVehicleFE!AA8</f>
        <v>8.48348613334035E-4</v>
      </c>
      <c r="W8" s="111">
        <f>HistVehicleFE!AB8</f>
        <v>8.5404371839214077E-4</v>
      </c>
      <c r="X8" s="111">
        <f>HistVehicleFE!AC8</f>
        <v>8.5882349449365218E-4</v>
      </c>
      <c r="Y8" s="111">
        <f>HistVehicleFE!AD8</f>
        <v>8.6223877236622619E-4</v>
      </c>
      <c r="Z8" s="111">
        <f>HistVehicleFE!AE8</f>
        <v>8.6458926222460545E-4</v>
      </c>
      <c r="AA8" s="111">
        <f>HistVehicleFE!AF8</f>
        <v>8.6579246795732371E-4</v>
      </c>
      <c r="AB8" s="111">
        <f>HistVehicleFE!AG8</f>
        <v>8.6579246795732349E-4</v>
      </c>
      <c r="AC8" s="111">
        <f>HistVehicleFE!AH8</f>
        <v>8.6579246795732338E-4</v>
      </c>
      <c r="AD8" s="111">
        <f>HistVehicleFE!AI8</f>
        <v>8.6579246795732349E-4</v>
      </c>
      <c r="AE8" s="111">
        <f>HistVehicleFE!AJ8</f>
        <v>8.6579246795732371E-4</v>
      </c>
      <c r="AF8" s="111">
        <f>HistVehicleFE!AK8</f>
        <v>8.6579246795732371E-4</v>
      </c>
      <c r="AG8" s="111"/>
      <c r="AH8" s="111"/>
      <c r="AI8" s="111"/>
    </row>
    <row r="11" spans="1:35">
      <c r="B11" s="101"/>
    </row>
    <row r="12" spans="1:35">
      <c r="B12" s="102"/>
    </row>
    <row r="13" spans="1:35">
      <c r="B13" s="103"/>
    </row>
    <row r="14" spans="1:35">
      <c r="B14" s="103"/>
    </row>
    <row r="15" spans="1:35">
      <c r="B15" s="102"/>
    </row>
  </sheetData>
  <phoneticPr fontId="4" type="noConversion"/>
  <pageMargins left="0.7" right="0.7" top="0.75" bottom="0.75" header="0.3" footer="0.3"/>
  <pageSetup orientation="portrait" r:id="rId1"/>
</worksheet>
</file>

<file path=xl/worksheets/sheet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D5413BD-45B7-48D8-97CF-04EB1EBA6045}">
  <sheetPr>
    <tabColor theme="4"/>
  </sheetPr>
  <dimension ref="A1:AI15"/>
  <sheetViews>
    <sheetView topLeftCell="H1" workbookViewId="0">
      <selection activeCell="B2" sqref="B2:AF8"/>
    </sheetView>
  </sheetViews>
  <sheetFormatPr defaultRowHeight="14.25"/>
  <cols>
    <col min="1" max="1" width="31.125" style="109" customWidth="1"/>
    <col min="2" max="16384" width="9" style="109"/>
  </cols>
  <sheetData>
    <row r="1" spans="1:35">
      <c r="A1" s="110" t="s">
        <v>171</v>
      </c>
      <c r="B1" s="109">
        <v>2020</v>
      </c>
      <c r="C1" s="109">
        <v>2021</v>
      </c>
      <c r="D1" s="109">
        <v>2022</v>
      </c>
      <c r="E1" s="109">
        <v>2023</v>
      </c>
      <c r="F1" s="109">
        <v>2024</v>
      </c>
      <c r="G1" s="109">
        <v>2025</v>
      </c>
      <c r="H1" s="109">
        <v>2026</v>
      </c>
      <c r="I1" s="109">
        <v>2027</v>
      </c>
      <c r="J1" s="109">
        <v>2028</v>
      </c>
      <c r="K1" s="109">
        <v>2029</v>
      </c>
      <c r="L1" s="109">
        <v>2030</v>
      </c>
      <c r="M1" s="109">
        <v>2031</v>
      </c>
      <c r="N1" s="109">
        <v>2032</v>
      </c>
      <c r="O1" s="109">
        <v>2033</v>
      </c>
      <c r="P1" s="109">
        <v>2034</v>
      </c>
      <c r="Q1" s="109">
        <v>2035</v>
      </c>
      <c r="R1" s="109">
        <v>2036</v>
      </c>
      <c r="S1" s="109">
        <v>2037</v>
      </c>
      <c r="T1" s="109">
        <v>2038</v>
      </c>
      <c r="U1" s="109">
        <v>2039</v>
      </c>
      <c r="V1" s="109">
        <v>2040</v>
      </c>
      <c r="W1" s="109">
        <v>2041</v>
      </c>
      <c r="X1" s="109">
        <v>2042</v>
      </c>
      <c r="Y1" s="109">
        <v>2043</v>
      </c>
      <c r="Z1" s="109">
        <v>2044</v>
      </c>
      <c r="AA1" s="109">
        <v>2045</v>
      </c>
      <c r="AB1" s="109">
        <v>2046</v>
      </c>
      <c r="AC1" s="109">
        <v>2047</v>
      </c>
      <c r="AD1" s="109">
        <v>2048</v>
      </c>
      <c r="AE1" s="109">
        <v>2049</v>
      </c>
      <c r="AF1" s="109">
        <v>2050</v>
      </c>
    </row>
    <row r="2" spans="1:35">
      <c r="A2" s="109" t="s">
        <v>0</v>
      </c>
      <c r="B2" s="111">
        <f>HistVehicleFE!G9</f>
        <v>6.5438472628045227E-4</v>
      </c>
      <c r="C2" s="111">
        <f>HistVehicleFE!H9</f>
        <v>6.5438472628045227E-4</v>
      </c>
      <c r="D2" s="111">
        <f>HistVehicleFE!I9</f>
        <v>6.5969491406928028E-4</v>
      </c>
      <c r="E2" s="111">
        <f>HistVehicleFE!J9</f>
        <v>6.6715000244864234E-4</v>
      </c>
      <c r="F2" s="111">
        <f>HistVehicleFE!K9</f>
        <v>6.7465963972322934E-4</v>
      </c>
      <c r="G2" s="111">
        <f>HistVehicleFE!L9</f>
        <v>6.821611075349636E-4</v>
      </c>
      <c r="H2" s="111">
        <f>HistVehicleFE!M9</f>
        <v>6.9039062838476711E-4</v>
      </c>
      <c r="I2" s="111">
        <f>HistVehicleFE!N9</f>
        <v>6.9876334643465758E-4</v>
      </c>
      <c r="J2" s="111">
        <f>HistVehicleFE!O9</f>
        <v>7.0742040194096342E-4</v>
      </c>
      <c r="K2" s="111">
        <f>HistVehicleFE!P9</f>
        <v>7.155510301031958E-4</v>
      </c>
      <c r="L2" s="111">
        <f>HistVehicleFE!Q9</f>
        <v>7.2496225013060471E-4</v>
      </c>
      <c r="M2" s="111">
        <f>HistVehicleFE!R9</f>
        <v>7.3508647652647185E-4</v>
      </c>
      <c r="N2" s="111">
        <f>HistVehicleFE!S9</f>
        <v>7.4566741635352586E-4</v>
      </c>
      <c r="O2" s="111">
        <f>HistVehicleFE!T9</f>
        <v>7.5640188656567447E-4</v>
      </c>
      <c r="P2" s="111">
        <f>HistVehicleFE!U9</f>
        <v>7.6750121806058995E-4</v>
      </c>
      <c r="Q2" s="111">
        <f>HistVehicleFE!V9</f>
        <v>7.7940697584619873E-4</v>
      </c>
      <c r="R2" s="111">
        <f>HistVehicleFE!W9</f>
        <v>7.9202048527352747E-4</v>
      </c>
      <c r="S2" s="111">
        <f>HistVehicleFE!X9</f>
        <v>8.021813727363032E-4</v>
      </c>
      <c r="T2" s="111">
        <f>HistVehicleFE!Y9</f>
        <v>8.1066830568574143E-4</v>
      </c>
      <c r="U2" s="111">
        <f>HistVehicleFE!Z9</f>
        <v>8.1776527190864786E-4</v>
      </c>
      <c r="V2" s="111">
        <f>HistVehicleFE!AA9</f>
        <v>8.2362198571766859E-4</v>
      </c>
      <c r="W2" s="111">
        <f>HistVehicleFE!AB9</f>
        <v>8.2810755158197369E-4</v>
      </c>
      <c r="X2" s="111">
        <f>HistVehicleFE!AC9</f>
        <v>8.3123948173984528E-4</v>
      </c>
      <c r="Y2" s="111">
        <f>HistVehicleFE!AD9</f>
        <v>8.3288593039138265E-4</v>
      </c>
      <c r="Z2" s="111">
        <f>HistVehicleFE!AE9</f>
        <v>8.3289209668052622E-4</v>
      </c>
      <c r="AA2" s="111">
        <f>HistVehicleFE!AF9</f>
        <v>8.3289689895205371E-4</v>
      </c>
      <c r="AB2" s="111">
        <f>HistVehicleFE!AG9</f>
        <v>8.3290039433966902E-4</v>
      </c>
      <c r="AC2" s="111">
        <f>HistVehicleFE!AH9</f>
        <v>8.3290265111987249E-4</v>
      </c>
      <c r="AD2" s="111">
        <f>HistVehicleFE!AI9</f>
        <v>8.3290376700948519E-4</v>
      </c>
      <c r="AE2" s="111">
        <f>HistVehicleFE!AJ9</f>
        <v>8.3290376700948519E-4</v>
      </c>
      <c r="AF2" s="111">
        <f>HistVehicleFE!AK9</f>
        <v>8.3290376700948519E-4</v>
      </c>
      <c r="AG2" s="111"/>
      <c r="AH2" s="111"/>
      <c r="AI2" s="111"/>
    </row>
    <row r="3" spans="1:35">
      <c r="A3" s="109" t="s">
        <v>1</v>
      </c>
      <c r="B3" s="111">
        <f>HistVehicleFE!G10</f>
        <v>1.5658836298777575E-4</v>
      </c>
      <c r="C3" s="111">
        <f>HistVehicleFE!H10</f>
        <v>1.5658836298777578E-4</v>
      </c>
      <c r="D3" s="111">
        <f>HistVehicleFE!I10</f>
        <v>1.5658836298777575E-4</v>
      </c>
      <c r="E3" s="111">
        <f>HistVehicleFE!J10</f>
        <v>1.5658836298777575E-4</v>
      </c>
      <c r="F3" s="111">
        <f>HistVehicleFE!K10</f>
        <v>1.5658836298777578E-4</v>
      </c>
      <c r="G3" s="111">
        <f>HistVehicleFE!L10</f>
        <v>1.5658836298777575E-4</v>
      </c>
      <c r="H3" s="111">
        <f>HistVehicleFE!M10</f>
        <v>1.5658836298777581E-4</v>
      </c>
      <c r="I3" s="111">
        <f>HistVehicleFE!N10</f>
        <v>1.5658836298777575E-4</v>
      </c>
      <c r="J3" s="111">
        <f>HistVehicleFE!O10</f>
        <v>1.5658836298777575E-4</v>
      </c>
      <c r="K3" s="111">
        <f>HistVehicleFE!P10</f>
        <v>1.5658836298777575E-4</v>
      </c>
      <c r="L3" s="111">
        <f>HistVehicleFE!Q10</f>
        <v>1.5658836298777575E-4</v>
      </c>
      <c r="M3" s="111">
        <f>HistVehicleFE!R10</f>
        <v>1.5658836298777575E-4</v>
      </c>
      <c r="N3" s="111">
        <f>HistVehicleFE!S10</f>
        <v>1.5658836298777578E-4</v>
      </c>
      <c r="O3" s="111">
        <f>HistVehicleFE!T10</f>
        <v>1.5658836298777575E-4</v>
      </c>
      <c r="P3" s="111">
        <f>HistVehicleFE!U10</f>
        <v>1.5658836298777578E-4</v>
      </c>
      <c r="Q3" s="111">
        <f>HistVehicleFE!V10</f>
        <v>1.5658836298777575E-4</v>
      </c>
      <c r="R3" s="111">
        <f>HistVehicleFE!W10</f>
        <v>1.5658836298777578E-4</v>
      </c>
      <c r="S3" s="111">
        <f>HistVehicleFE!X10</f>
        <v>1.5658836298777575E-4</v>
      </c>
      <c r="T3" s="111">
        <f>HistVehicleFE!Y10</f>
        <v>1.5658836298777575E-4</v>
      </c>
      <c r="U3" s="111">
        <f>HistVehicleFE!Z10</f>
        <v>1.5658836298777575E-4</v>
      </c>
      <c r="V3" s="111">
        <f>HistVehicleFE!AA10</f>
        <v>1.5658836298777575E-4</v>
      </c>
      <c r="W3" s="111">
        <f>HistVehicleFE!AB10</f>
        <v>1.5658836298777575E-4</v>
      </c>
      <c r="X3" s="111">
        <f>HistVehicleFE!AC10</f>
        <v>1.5658836298777575E-4</v>
      </c>
      <c r="Y3" s="111">
        <f>HistVehicleFE!AD10</f>
        <v>1.5658836298777575E-4</v>
      </c>
      <c r="Z3" s="111">
        <f>HistVehicleFE!AE10</f>
        <v>1.5658836298777575E-4</v>
      </c>
      <c r="AA3" s="111">
        <f>HistVehicleFE!AF10</f>
        <v>1.5658836298777575E-4</v>
      </c>
      <c r="AB3" s="111">
        <f>HistVehicleFE!AG10</f>
        <v>1.5658836298777575E-4</v>
      </c>
      <c r="AC3" s="111">
        <f>HistVehicleFE!AH10</f>
        <v>1.565883629877757E-4</v>
      </c>
      <c r="AD3" s="111">
        <f>HistVehicleFE!AI10</f>
        <v>1.5658836298777578E-4</v>
      </c>
      <c r="AE3" s="111">
        <f>HistVehicleFE!AJ10</f>
        <v>1.5658836298777578E-4</v>
      </c>
      <c r="AF3" s="111">
        <f>HistVehicleFE!AK10</f>
        <v>1.5658836298777575E-4</v>
      </c>
      <c r="AG3" s="111"/>
      <c r="AH3" s="111"/>
      <c r="AI3" s="111"/>
    </row>
    <row r="4" spans="1:35">
      <c r="A4" s="109" t="s">
        <v>2</v>
      </c>
      <c r="B4" s="111">
        <f>HistVehicleFE!G11</f>
        <v>1.7155582920260078E-4</v>
      </c>
      <c r="C4" s="111">
        <f>HistVehicleFE!H11</f>
        <v>1.763418538562111E-4</v>
      </c>
      <c r="D4" s="111">
        <f>HistVehicleFE!I11</f>
        <v>1.8087090990482233E-4</v>
      </c>
      <c r="E4" s="111">
        <f>HistVehicleFE!J11</f>
        <v>1.8541756312941626E-4</v>
      </c>
      <c r="F4" s="111">
        <f>HistVehicleFE!K11</f>
        <v>1.9070603759518552E-4</v>
      </c>
      <c r="G4" s="111">
        <f>HistVehicleFE!L11</f>
        <v>1.962460749517895E-4</v>
      </c>
      <c r="H4" s="111">
        <f>HistVehicleFE!M11</f>
        <v>2.0246591995705829E-4</v>
      </c>
      <c r="I4" s="111">
        <f>HistVehicleFE!N11</f>
        <v>2.0490513218493305E-4</v>
      </c>
      <c r="J4" s="111">
        <f>HistVehicleFE!O11</f>
        <v>2.0753646635176409E-4</v>
      </c>
      <c r="K4" s="111">
        <f>HistVehicleFE!P11</f>
        <v>2.1060303211038904E-4</v>
      </c>
      <c r="L4" s="111">
        <f>HistVehicleFE!Q11</f>
        <v>2.133786691197784E-4</v>
      </c>
      <c r="M4" s="111">
        <f>HistVehicleFE!R11</f>
        <v>2.1585061750071293E-4</v>
      </c>
      <c r="N4" s="111">
        <f>HistVehicleFE!S11</f>
        <v>2.1815845872438241E-4</v>
      </c>
      <c r="O4" s="111">
        <f>HistVehicleFE!T11</f>
        <v>2.2033912131747417E-4</v>
      </c>
      <c r="P4" s="111">
        <f>HistVehicleFE!U11</f>
        <v>2.2230213180524802E-4</v>
      </c>
      <c r="Q4" s="111">
        <f>HistVehicleFE!V11</f>
        <v>2.2438566980306036E-4</v>
      </c>
      <c r="R4" s="111">
        <f>HistVehicleFE!W11</f>
        <v>2.2658417756768161E-4</v>
      </c>
      <c r="S4" s="111">
        <f>HistVehicleFE!X11</f>
        <v>2.2873145715317515E-4</v>
      </c>
      <c r="T4" s="111">
        <f>HistVehicleFE!Y11</f>
        <v>2.3076573434875232E-4</v>
      </c>
      <c r="U4" s="111">
        <f>HistVehicleFE!Z11</f>
        <v>2.3264008472038457E-4</v>
      </c>
      <c r="V4" s="111">
        <f>HistVehicleFE!AA11</f>
        <v>2.3416553771251985E-4</v>
      </c>
      <c r="W4" s="111">
        <f>HistVehicleFE!AB11</f>
        <v>2.3534093226904306E-4</v>
      </c>
      <c r="X4" s="111">
        <f>HistVehicleFE!AC11</f>
        <v>2.3612605172337447E-4</v>
      </c>
      <c r="Y4" s="111">
        <f>HistVehicleFE!AD11</f>
        <v>2.3651176553520002E-4</v>
      </c>
      <c r="Z4" s="111">
        <f>HistVehicleFE!AE11</f>
        <v>2.3651176553520002E-4</v>
      </c>
      <c r="AA4" s="111">
        <f>HistVehicleFE!AF11</f>
        <v>2.3651176553520002E-4</v>
      </c>
      <c r="AB4" s="111">
        <f>HistVehicleFE!AG11</f>
        <v>2.3651176553519997E-4</v>
      </c>
      <c r="AC4" s="111">
        <f>HistVehicleFE!AH11</f>
        <v>2.3651176553519989E-4</v>
      </c>
      <c r="AD4" s="111">
        <f>HistVehicleFE!AI11</f>
        <v>2.3651176553519989E-4</v>
      </c>
      <c r="AE4" s="111">
        <f>HistVehicleFE!AJ11</f>
        <v>2.3651176553519997E-4</v>
      </c>
      <c r="AF4" s="111">
        <f>HistVehicleFE!AK11</f>
        <v>2.3651176553519997E-4</v>
      </c>
      <c r="AG4" s="111"/>
      <c r="AH4" s="111"/>
      <c r="AI4" s="111"/>
    </row>
    <row r="5" spans="1:35">
      <c r="A5" s="109" t="s">
        <v>3</v>
      </c>
      <c r="B5" s="111">
        <f>HistVehicleFE!G12</f>
        <v>1.7847522264248606E-4</v>
      </c>
      <c r="C5" s="111">
        <f>HistVehicleFE!H12</f>
        <v>1.8133437748761886E-4</v>
      </c>
      <c r="D5" s="111">
        <f>HistVehicleFE!I12</f>
        <v>1.8557219501521898E-4</v>
      </c>
      <c r="E5" s="111">
        <f>HistVehicleFE!J12</f>
        <v>1.9142585980089943E-4</v>
      </c>
      <c r="F5" s="111">
        <f>HistVehicleFE!K12</f>
        <v>1.969143566898492E-4</v>
      </c>
      <c r="G5" s="111">
        <f>HistVehicleFE!L12</f>
        <v>2.0339812071677607E-4</v>
      </c>
      <c r="H5" s="111">
        <f>HistVehicleFE!M12</f>
        <v>2.1178675312789048E-4</v>
      </c>
      <c r="I5" s="111">
        <f>HistVehicleFE!N12</f>
        <v>2.1450155819875978E-4</v>
      </c>
      <c r="J5" s="111">
        <f>HistVehicleFE!O12</f>
        <v>2.1824854388728857E-4</v>
      </c>
      <c r="K5" s="111">
        <f>HistVehicleFE!P12</f>
        <v>2.2127869055314314E-4</v>
      </c>
      <c r="L5" s="111">
        <f>HistVehicleFE!Q12</f>
        <v>2.2421534125543964E-4</v>
      </c>
      <c r="M5" s="111">
        <f>HistVehicleFE!R12</f>
        <v>2.2705088548598837E-4</v>
      </c>
      <c r="N5" s="111">
        <f>HistVehicleFE!S12</f>
        <v>2.2970622301977502E-4</v>
      </c>
      <c r="O5" s="111">
        <f>HistVehicleFE!T12</f>
        <v>2.3206689186114013E-4</v>
      </c>
      <c r="P5" s="111">
        <f>HistVehicleFE!U12</f>
        <v>2.3416802918378195E-4</v>
      </c>
      <c r="Q5" s="111">
        <f>HistVehicleFE!V12</f>
        <v>2.3637915627255704E-4</v>
      </c>
      <c r="R5" s="111">
        <f>HistVehicleFE!W12</f>
        <v>2.3873078193878015E-4</v>
      </c>
      <c r="S5" s="111">
        <f>HistVehicleFE!X12</f>
        <v>2.4099750188794715E-4</v>
      </c>
      <c r="T5" s="111">
        <f>HistVehicleFE!Y12</f>
        <v>2.4313051405292429E-4</v>
      </c>
      <c r="U5" s="111">
        <f>HistVehicleFE!Z12</f>
        <v>2.4507781141388255E-4</v>
      </c>
      <c r="V5" s="111">
        <f>HistVehicleFE!AA12</f>
        <v>2.4667902325507969E-4</v>
      </c>
      <c r="W5" s="111">
        <f>HistVehicleFE!AB12</f>
        <v>2.4788568937187061E-4</v>
      </c>
      <c r="X5" s="111">
        <f>HistVehicleFE!AC12</f>
        <v>2.4867727669066744E-4</v>
      </c>
      <c r="Y5" s="111">
        <f>HistVehicleFE!AD12</f>
        <v>2.4906519444302643E-4</v>
      </c>
      <c r="Z5" s="111">
        <f>HistVehicleFE!AE12</f>
        <v>2.4906519444302643E-4</v>
      </c>
      <c r="AA5" s="111">
        <f>HistVehicleFE!AF12</f>
        <v>2.4906519444302643E-4</v>
      </c>
      <c r="AB5" s="111">
        <f>HistVehicleFE!AG12</f>
        <v>2.4906519444302643E-4</v>
      </c>
      <c r="AC5" s="111">
        <f>HistVehicleFE!AH12</f>
        <v>2.4906519444302638E-4</v>
      </c>
      <c r="AD5" s="111">
        <f>HistVehicleFE!AI12</f>
        <v>2.4906519444302643E-4</v>
      </c>
      <c r="AE5" s="111">
        <f>HistVehicleFE!AJ12</f>
        <v>2.4906519444302643E-4</v>
      </c>
      <c r="AF5" s="111">
        <f>HistVehicleFE!AK12</f>
        <v>2.4906519444302638E-4</v>
      </c>
      <c r="AG5" s="111"/>
      <c r="AH5" s="111"/>
      <c r="AI5" s="111"/>
    </row>
    <row r="6" spans="1:35">
      <c r="A6" s="109" t="s">
        <v>4</v>
      </c>
      <c r="B6" s="111">
        <f>HistVehicleFE!G13</f>
        <v>2.4975642440517112E-4</v>
      </c>
      <c r="C6" s="111">
        <f>HistVehicleFE!H13</f>
        <v>2.4975642440517118E-4</v>
      </c>
      <c r="D6" s="111">
        <f>HistVehicleFE!I13</f>
        <v>2.4996487162916428E-4</v>
      </c>
      <c r="E6" s="111">
        <f>HistVehicleFE!J13</f>
        <v>2.5052784445407666E-4</v>
      </c>
      <c r="F6" s="111">
        <f>HistVehicleFE!K13</f>
        <v>2.5168592678290354E-4</v>
      </c>
      <c r="G6" s="111">
        <f>HistVehicleFE!L13</f>
        <v>2.5392340926329944E-4</v>
      </c>
      <c r="H6" s="111">
        <f>HistVehicleFE!M13</f>
        <v>2.6234203152490345E-4</v>
      </c>
      <c r="I6" s="111">
        <f>HistVehicleFE!N13</f>
        <v>2.7161736445835568E-4</v>
      </c>
      <c r="J6" s="111">
        <f>HistVehicleFE!O13</f>
        <v>2.8740279837978917E-4</v>
      </c>
      <c r="K6" s="111">
        <f>HistVehicleFE!P13</f>
        <v>2.9163756002803157E-4</v>
      </c>
      <c r="L6" s="111">
        <f>HistVehicleFE!Q13</f>
        <v>2.9676123608192884E-4</v>
      </c>
      <c r="M6" s="111">
        <f>HistVehicleFE!R13</f>
        <v>3.0160359962305374E-4</v>
      </c>
      <c r="N6" s="111">
        <f>HistVehicleFE!S13</f>
        <v>3.0594819669972818E-4</v>
      </c>
      <c r="O6" s="111">
        <f>HistVehicleFE!T13</f>
        <v>3.0984359536694847E-4</v>
      </c>
      <c r="P6" s="111">
        <f>HistVehicleFE!U13</f>
        <v>3.1330982554550018E-4</v>
      </c>
      <c r="Q6" s="111">
        <f>HistVehicleFE!V13</f>
        <v>3.1660755966763103E-4</v>
      </c>
      <c r="R6" s="111">
        <f>HistVehicleFE!W13</f>
        <v>3.1978570836822286E-4</v>
      </c>
      <c r="S6" s="111">
        <f>HistVehicleFE!X13</f>
        <v>3.2232298802728677E-4</v>
      </c>
      <c r="T6" s="111">
        <f>HistVehicleFE!Y13</f>
        <v>3.2430356974385584E-4</v>
      </c>
      <c r="U6" s="111">
        <f>HistVehicleFE!Z13</f>
        <v>3.2579216124016433E-4</v>
      </c>
      <c r="V6" s="111">
        <f>HistVehicleFE!AA13</f>
        <v>3.2694280652628932E-4</v>
      </c>
      <c r="W6" s="111">
        <f>HistVehicleFE!AB13</f>
        <v>3.2778297301290309E-4</v>
      </c>
      <c r="X6" s="111">
        <f>HistVehicleFE!AC13</f>
        <v>3.2834475185010767E-4</v>
      </c>
      <c r="Y6" s="111">
        <f>HistVehicleFE!AD13</f>
        <v>3.2862687421733047E-4</v>
      </c>
      <c r="Z6" s="111">
        <f>HistVehicleFE!AE13</f>
        <v>3.2862687421733047E-4</v>
      </c>
      <c r="AA6" s="111">
        <f>HistVehicleFE!AF13</f>
        <v>3.2862687421733047E-4</v>
      </c>
      <c r="AB6" s="111">
        <f>HistVehicleFE!AG13</f>
        <v>3.2862687421733047E-4</v>
      </c>
      <c r="AC6" s="111">
        <f>HistVehicleFE!AH13</f>
        <v>3.2862687421733041E-4</v>
      </c>
      <c r="AD6" s="111">
        <f>HistVehicleFE!AI13</f>
        <v>3.2862687421733047E-4</v>
      </c>
      <c r="AE6" s="111">
        <f>HistVehicleFE!AJ13</f>
        <v>3.2862687421733047E-4</v>
      </c>
      <c r="AF6" s="111">
        <f>HistVehicleFE!AK13</f>
        <v>3.2862687421733047E-4</v>
      </c>
      <c r="AG6" s="111"/>
      <c r="AH6" s="111"/>
      <c r="AI6" s="111"/>
    </row>
    <row r="7" spans="1:35">
      <c r="A7" s="109" t="s">
        <v>5</v>
      </c>
      <c r="B7" s="111">
        <f>HistVehicleFE!G14</f>
        <v>7.6336826956540675E-5</v>
      </c>
      <c r="C7" s="111">
        <f>HistVehicleFE!H14</f>
        <v>7.6336826956540675E-5</v>
      </c>
      <c r="D7" s="111">
        <f>HistVehicleFE!I14</f>
        <v>7.6336826956540675E-5</v>
      </c>
      <c r="E7" s="111">
        <f>HistVehicleFE!J14</f>
        <v>7.6336826956540675E-5</v>
      </c>
      <c r="F7" s="111">
        <f>HistVehicleFE!K14</f>
        <v>7.6336826956540675E-5</v>
      </c>
      <c r="G7" s="111">
        <f>HistVehicleFE!L14</f>
        <v>7.6336826956540675E-5</v>
      </c>
      <c r="H7" s="111">
        <f>HistVehicleFE!M14</f>
        <v>7.6336826956540675E-5</v>
      </c>
      <c r="I7" s="111">
        <f>HistVehicleFE!N14</f>
        <v>7.6336826956540675E-5</v>
      </c>
      <c r="J7" s="111">
        <f>HistVehicleFE!O14</f>
        <v>7.6336826956540675E-5</v>
      </c>
      <c r="K7" s="111">
        <f>HistVehicleFE!P14</f>
        <v>7.6336826956540702E-5</v>
      </c>
      <c r="L7" s="111">
        <f>HistVehicleFE!Q14</f>
        <v>7.6336826956540675E-5</v>
      </c>
      <c r="M7" s="111">
        <f>HistVehicleFE!R14</f>
        <v>7.6336826956540675E-5</v>
      </c>
      <c r="N7" s="111">
        <f>HistVehicleFE!S14</f>
        <v>7.6336826956540675E-5</v>
      </c>
      <c r="O7" s="111">
        <f>HistVehicleFE!T14</f>
        <v>7.6336826956540675E-5</v>
      </c>
      <c r="P7" s="111">
        <f>HistVehicleFE!U14</f>
        <v>7.6336826956540675E-5</v>
      </c>
      <c r="Q7" s="111">
        <f>HistVehicleFE!V14</f>
        <v>7.6336826956540675E-5</v>
      </c>
      <c r="R7" s="111">
        <f>HistVehicleFE!W14</f>
        <v>7.6336826956540675E-5</v>
      </c>
      <c r="S7" s="111">
        <f>HistVehicleFE!X14</f>
        <v>7.6336826956540675E-5</v>
      </c>
      <c r="T7" s="111">
        <f>HistVehicleFE!Y14</f>
        <v>7.6336826956540675E-5</v>
      </c>
      <c r="U7" s="111">
        <f>HistVehicleFE!Z14</f>
        <v>7.6336826956540675E-5</v>
      </c>
      <c r="V7" s="111">
        <f>HistVehicleFE!AA14</f>
        <v>7.6336826956540675E-5</v>
      </c>
      <c r="W7" s="111">
        <f>HistVehicleFE!AB14</f>
        <v>7.6336826956540675E-5</v>
      </c>
      <c r="X7" s="111">
        <f>HistVehicleFE!AC14</f>
        <v>7.6336826956540675E-5</v>
      </c>
      <c r="Y7" s="111">
        <f>HistVehicleFE!AD14</f>
        <v>7.6336826956540702E-5</v>
      </c>
      <c r="Z7" s="111">
        <f>HistVehicleFE!AE14</f>
        <v>7.6336826956540702E-5</v>
      </c>
      <c r="AA7" s="111">
        <f>HistVehicleFE!AF14</f>
        <v>7.6336826956540675E-5</v>
      </c>
      <c r="AB7" s="111">
        <f>HistVehicleFE!AG14</f>
        <v>7.6336826956540662E-5</v>
      </c>
      <c r="AC7" s="111">
        <f>HistVehicleFE!AH14</f>
        <v>7.6336826956540675E-5</v>
      </c>
      <c r="AD7" s="111">
        <f>HistVehicleFE!AI14</f>
        <v>7.6336826956540702E-5</v>
      </c>
      <c r="AE7" s="111">
        <f>HistVehicleFE!AJ14</f>
        <v>7.6336826956540675E-5</v>
      </c>
      <c r="AF7" s="111">
        <f>HistVehicleFE!AK14</f>
        <v>7.6336826956540675E-5</v>
      </c>
      <c r="AG7" s="111"/>
      <c r="AH7" s="111"/>
      <c r="AI7" s="111"/>
    </row>
    <row r="8" spans="1:35">
      <c r="A8" s="109" t="s">
        <v>6</v>
      </c>
      <c r="B8" s="111">
        <f>HistVehicleFE!G15</f>
        <v>1.9908042376982771E-4</v>
      </c>
      <c r="C8" s="111">
        <f>HistVehicleFE!H15</f>
        <v>1.9908042376982771E-4</v>
      </c>
      <c r="D8" s="111">
        <f>HistVehicleFE!I15</f>
        <v>1.9908042376982771E-4</v>
      </c>
      <c r="E8" s="111">
        <f>HistVehicleFE!J15</f>
        <v>1.9908042376982771E-4</v>
      </c>
      <c r="F8" s="111">
        <f>HistVehicleFE!K15</f>
        <v>1.9908042376982771E-4</v>
      </c>
      <c r="G8" s="111">
        <f>HistVehicleFE!L15</f>
        <v>1.9908042376982771E-4</v>
      </c>
      <c r="H8" s="111">
        <f>HistVehicleFE!M15</f>
        <v>1.9908042376982771E-4</v>
      </c>
      <c r="I8" s="111">
        <f>HistVehicleFE!N15</f>
        <v>1.9908042376982771E-4</v>
      </c>
      <c r="J8" s="111">
        <f>HistVehicleFE!O15</f>
        <v>1.9908042376982771E-4</v>
      </c>
      <c r="K8" s="111">
        <f>HistVehicleFE!P15</f>
        <v>1.9908042376982771E-4</v>
      </c>
      <c r="L8" s="111">
        <f>HistVehicleFE!Q15</f>
        <v>1.9908042376982771E-4</v>
      </c>
      <c r="M8" s="111">
        <f>HistVehicleFE!R15</f>
        <v>1.9908042376982771E-4</v>
      </c>
      <c r="N8" s="111">
        <f>HistVehicleFE!S15</f>
        <v>1.9908042376982771E-4</v>
      </c>
      <c r="O8" s="111">
        <f>HistVehicleFE!T15</f>
        <v>1.9908042376982771E-4</v>
      </c>
      <c r="P8" s="111">
        <f>HistVehicleFE!U15</f>
        <v>1.9908042376982771E-4</v>
      </c>
      <c r="Q8" s="111">
        <f>HistVehicleFE!V15</f>
        <v>1.9908042376982771E-4</v>
      </c>
      <c r="R8" s="111">
        <f>HistVehicleFE!W15</f>
        <v>1.9908042376982771E-4</v>
      </c>
      <c r="S8" s="111">
        <f>HistVehicleFE!X15</f>
        <v>1.9908042376982771E-4</v>
      </c>
      <c r="T8" s="111">
        <f>HistVehicleFE!Y15</f>
        <v>1.9908042376982771E-4</v>
      </c>
      <c r="U8" s="111">
        <f>HistVehicleFE!Z15</f>
        <v>1.9908042376982771E-4</v>
      </c>
      <c r="V8" s="111">
        <f>HistVehicleFE!AA15</f>
        <v>1.9908042376982771E-4</v>
      </c>
      <c r="W8" s="111">
        <f>HistVehicleFE!AB15</f>
        <v>1.9908042376982771E-4</v>
      </c>
      <c r="X8" s="111">
        <f>HistVehicleFE!AC15</f>
        <v>1.9908042376982771E-4</v>
      </c>
      <c r="Y8" s="111">
        <f>HistVehicleFE!AD15</f>
        <v>1.9908042376982771E-4</v>
      </c>
      <c r="Z8" s="111">
        <f>HistVehicleFE!AE15</f>
        <v>1.9908042376982771E-4</v>
      </c>
      <c r="AA8" s="111">
        <f>HistVehicleFE!AF15</f>
        <v>1.9908042376982771E-4</v>
      </c>
      <c r="AB8" s="111">
        <f>HistVehicleFE!AG15</f>
        <v>1.9908042376982774E-4</v>
      </c>
      <c r="AC8" s="111">
        <f>HistVehicleFE!AH15</f>
        <v>1.9908042376982774E-4</v>
      </c>
      <c r="AD8" s="111">
        <f>HistVehicleFE!AI15</f>
        <v>1.9908042376982771E-4</v>
      </c>
      <c r="AE8" s="111">
        <f>HistVehicleFE!AJ15</f>
        <v>1.9908042376982771E-4</v>
      </c>
      <c r="AF8" s="111">
        <f>HistVehicleFE!AK15</f>
        <v>1.9908042376982771E-4</v>
      </c>
      <c r="AG8" s="111"/>
      <c r="AH8" s="111"/>
      <c r="AI8" s="111"/>
    </row>
    <row r="11" spans="1:35">
      <c r="B11" s="101"/>
    </row>
    <row r="12" spans="1:35">
      <c r="B12" s="102"/>
    </row>
    <row r="13" spans="1:35">
      <c r="B13" s="103"/>
    </row>
    <row r="14" spans="1:35">
      <c r="B14" s="103"/>
    </row>
    <row r="15" spans="1:35">
      <c r="B15" s="102"/>
    </row>
  </sheetData>
  <phoneticPr fontId="4" type="noConversion"/>
  <pageMargins left="0.7" right="0.7" top="0.75" bottom="0.75" header="0.3" footer="0.3"/>
  <pageSetup orientation="portrait" r:id="rId1"/>
</worksheet>
</file>

<file path=xl/worksheets/sheet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B3CEF30-0CE2-4D96-921B-F47F38F1F0CB}">
  <sheetPr>
    <tabColor theme="4"/>
  </sheetPr>
  <dimension ref="A1:AI15"/>
  <sheetViews>
    <sheetView topLeftCell="H1" workbookViewId="0">
      <selection activeCell="B2" sqref="B2:AF8"/>
    </sheetView>
  </sheetViews>
  <sheetFormatPr defaultRowHeight="14.25"/>
  <cols>
    <col min="1" max="1" width="31.125" style="109" customWidth="1"/>
    <col min="2" max="16384" width="9" style="109"/>
  </cols>
  <sheetData>
    <row r="1" spans="1:35">
      <c r="A1" s="110" t="s">
        <v>171</v>
      </c>
      <c r="B1" s="109">
        <v>2020</v>
      </c>
      <c r="C1" s="109">
        <v>2021</v>
      </c>
      <c r="D1" s="109">
        <v>2022</v>
      </c>
      <c r="E1" s="109">
        <v>2023</v>
      </c>
      <c r="F1" s="109">
        <v>2024</v>
      </c>
      <c r="G1" s="109">
        <v>2025</v>
      </c>
      <c r="H1" s="109">
        <v>2026</v>
      </c>
      <c r="I1" s="109">
        <v>2027</v>
      </c>
      <c r="J1" s="109">
        <v>2028</v>
      </c>
      <c r="K1" s="109">
        <v>2029</v>
      </c>
      <c r="L1" s="109">
        <v>2030</v>
      </c>
      <c r="M1" s="109">
        <v>2031</v>
      </c>
      <c r="N1" s="109">
        <v>2032</v>
      </c>
      <c r="O1" s="109">
        <v>2033</v>
      </c>
      <c r="P1" s="109">
        <v>2034</v>
      </c>
      <c r="Q1" s="109">
        <v>2035</v>
      </c>
      <c r="R1" s="109">
        <v>2036</v>
      </c>
      <c r="S1" s="109">
        <v>2037</v>
      </c>
      <c r="T1" s="109">
        <v>2038</v>
      </c>
      <c r="U1" s="109">
        <v>2039</v>
      </c>
      <c r="V1" s="109">
        <v>2040</v>
      </c>
      <c r="W1" s="109">
        <v>2041</v>
      </c>
      <c r="X1" s="109">
        <v>2042</v>
      </c>
      <c r="Y1" s="109">
        <v>2043</v>
      </c>
      <c r="Z1" s="109">
        <v>2044</v>
      </c>
      <c r="AA1" s="109">
        <v>2045</v>
      </c>
      <c r="AB1" s="109">
        <v>2046</v>
      </c>
      <c r="AC1" s="109">
        <v>2047</v>
      </c>
      <c r="AD1" s="109">
        <v>2048</v>
      </c>
      <c r="AE1" s="109">
        <v>2049</v>
      </c>
      <c r="AF1" s="109">
        <v>2050</v>
      </c>
    </row>
    <row r="2" spans="1:35">
      <c r="A2" s="109" t="s">
        <v>0</v>
      </c>
      <c r="B2" s="111">
        <f>HistVehicleFE!G16</f>
        <v>4.9537244564849606E-3</v>
      </c>
      <c r="C2" s="111">
        <f>HistVehicleFE!H16</f>
        <v>4.9537244564849614E-3</v>
      </c>
      <c r="D2" s="111">
        <f>HistVehicleFE!I16</f>
        <v>4.9537635728650851E-3</v>
      </c>
      <c r="E2" s="111">
        <f>HistVehicleFE!J16</f>
        <v>4.9539198285745876E-3</v>
      </c>
      <c r="F2" s="111">
        <f>HistVehicleFE!K16</f>
        <v>4.9542706323929897E-3</v>
      </c>
      <c r="G2" s="111">
        <f>HistVehicleFE!L16</f>
        <v>4.9548936200694924E-3</v>
      </c>
      <c r="H2" s="111">
        <f>HistVehicleFE!M16</f>
        <v>4.9559203967702858E-3</v>
      </c>
      <c r="I2" s="111">
        <f>HistVehicleFE!N16</f>
        <v>4.9571816585415379E-3</v>
      </c>
      <c r="J2" s="111">
        <f>HistVehicleFE!O16</f>
        <v>4.9587682641447422E-3</v>
      </c>
      <c r="K2" s="111">
        <f>HistVehicleFE!P16</f>
        <v>4.9635879188247769E-3</v>
      </c>
      <c r="L2" s="111">
        <f>HistVehicleFE!Q16</f>
        <v>4.9772651787198755E-3</v>
      </c>
      <c r="M2" s="111">
        <f>HistVehicleFE!R16</f>
        <v>4.9928662870775591E-3</v>
      </c>
      <c r="N2" s="111">
        <f>HistVehicleFE!S16</f>
        <v>5.0684258843999366E-3</v>
      </c>
      <c r="O2" s="111">
        <f>HistVehicleFE!T16</f>
        <v>5.5536747305732059E-3</v>
      </c>
      <c r="P2" s="111">
        <f>HistVehicleFE!U16</f>
        <v>5.6035330732105053E-3</v>
      </c>
      <c r="Q2" s="111">
        <f>HistVehicleFE!V16</f>
        <v>5.6635538176540538E-3</v>
      </c>
      <c r="R2" s="111">
        <f>HistVehicleFE!W16</f>
        <v>5.732704710670132E-3</v>
      </c>
      <c r="S2" s="111">
        <f>HistVehicleFE!X16</f>
        <v>5.8023704789106727E-3</v>
      </c>
      <c r="T2" s="111">
        <f>HistVehicleFE!Y16</f>
        <v>5.8729151394125217E-3</v>
      </c>
      <c r="U2" s="111">
        <f>HistVehicleFE!Z16</f>
        <v>5.9460943673606123E-3</v>
      </c>
      <c r="V2" s="111">
        <f>HistVehicleFE!AA16</f>
        <v>6.0136400648411401E-3</v>
      </c>
      <c r="W2" s="111">
        <f>HistVehicleFE!AB16</f>
        <v>6.0753399046061252E-3</v>
      </c>
      <c r="X2" s="111">
        <f>HistVehicleFE!AC16</f>
        <v>6.1309205889370378E-3</v>
      </c>
      <c r="Y2" s="111">
        <f>HistVehicleFE!AD16</f>
        <v>6.1789150383810987E-3</v>
      </c>
      <c r="Z2" s="111">
        <f>HistVehicleFE!AE16</f>
        <v>6.2199230843757378E-3</v>
      </c>
      <c r="AA2" s="111">
        <f>HistVehicleFE!AF16</f>
        <v>6.2530190383348287E-3</v>
      </c>
      <c r="AB2" s="111">
        <f>HistVehicleFE!AG16</f>
        <v>6.2785993719836793E-3</v>
      </c>
      <c r="AC2" s="111">
        <f>HistVehicleFE!AH16</f>
        <v>6.2958236441451347E-3</v>
      </c>
      <c r="AD2" s="111">
        <f>HistVehicleFE!AI16</f>
        <v>6.3047402173444971E-3</v>
      </c>
      <c r="AE2" s="111">
        <f>HistVehicleFE!AJ16</f>
        <v>6.3047402173444962E-3</v>
      </c>
      <c r="AF2" s="111">
        <f>HistVehicleFE!AK16</f>
        <v>6.3047402173444962E-3</v>
      </c>
      <c r="AG2" s="111"/>
      <c r="AH2" s="111"/>
      <c r="AI2" s="111"/>
    </row>
    <row r="3" spans="1:35">
      <c r="A3" s="109" t="s">
        <v>1</v>
      </c>
      <c r="B3" s="111">
        <f>HistVehicleFE!G17</f>
        <v>1.5863194726031412E-3</v>
      </c>
      <c r="C3" s="111">
        <f>HistVehicleFE!H17</f>
        <v>1.5863194726031412E-3</v>
      </c>
      <c r="D3" s="111">
        <f>HistVehicleFE!I17</f>
        <v>1.5863194726031412E-3</v>
      </c>
      <c r="E3" s="111">
        <f>HistVehicleFE!J17</f>
        <v>1.5863194726031412E-3</v>
      </c>
      <c r="F3" s="111">
        <f>HistVehicleFE!K17</f>
        <v>1.5863194726031412E-3</v>
      </c>
      <c r="G3" s="111">
        <f>HistVehicleFE!L17</f>
        <v>1.5863194726031405E-3</v>
      </c>
      <c r="H3" s="111">
        <f>HistVehicleFE!M17</f>
        <v>1.586319472603141E-3</v>
      </c>
      <c r="I3" s="111">
        <f>HistVehicleFE!N17</f>
        <v>1.5863194726031418E-3</v>
      </c>
      <c r="J3" s="111">
        <f>HistVehicleFE!O17</f>
        <v>1.5863194726031418E-3</v>
      </c>
      <c r="K3" s="111">
        <f>HistVehicleFE!P17</f>
        <v>1.586319472603141E-3</v>
      </c>
      <c r="L3" s="111">
        <f>HistVehicleFE!Q17</f>
        <v>1.5863194726031412E-3</v>
      </c>
      <c r="M3" s="111">
        <f>HistVehicleFE!R17</f>
        <v>1.5863194726031418E-3</v>
      </c>
      <c r="N3" s="111">
        <f>HistVehicleFE!S17</f>
        <v>1.5863194726031412E-3</v>
      </c>
      <c r="O3" s="111">
        <f>HistVehicleFE!T17</f>
        <v>1.5863194726031412E-3</v>
      </c>
      <c r="P3" s="111">
        <f>HistVehicleFE!U17</f>
        <v>1.5863194726031412E-3</v>
      </c>
      <c r="Q3" s="111">
        <f>HistVehicleFE!V17</f>
        <v>1.5863194726031412E-3</v>
      </c>
      <c r="R3" s="111">
        <f>HistVehicleFE!W17</f>
        <v>1.5863194726031412E-3</v>
      </c>
      <c r="S3" s="111">
        <f>HistVehicleFE!X17</f>
        <v>1.5863194726031412E-3</v>
      </c>
      <c r="T3" s="111">
        <f>HistVehicleFE!Y17</f>
        <v>1.5863194726031412E-3</v>
      </c>
      <c r="U3" s="111">
        <f>HistVehicleFE!Z17</f>
        <v>1.5863194726031412E-3</v>
      </c>
      <c r="V3" s="111">
        <f>HistVehicleFE!AA17</f>
        <v>1.5863194726031412E-3</v>
      </c>
      <c r="W3" s="111">
        <f>HistVehicleFE!AB17</f>
        <v>1.5863194726031412E-3</v>
      </c>
      <c r="X3" s="111">
        <f>HistVehicleFE!AC17</f>
        <v>1.5863194726031412E-3</v>
      </c>
      <c r="Y3" s="111">
        <f>HistVehicleFE!AD17</f>
        <v>1.5863194726031412E-3</v>
      </c>
      <c r="Z3" s="111">
        <f>HistVehicleFE!AE17</f>
        <v>1.5863194726031412E-3</v>
      </c>
      <c r="AA3" s="111">
        <f>HistVehicleFE!AF17</f>
        <v>1.5863194726031412E-3</v>
      </c>
      <c r="AB3" s="111">
        <f>HistVehicleFE!AG17</f>
        <v>1.5863194726031412E-3</v>
      </c>
      <c r="AC3" s="111">
        <f>HistVehicleFE!AH17</f>
        <v>1.5863194726031412E-3</v>
      </c>
      <c r="AD3" s="111">
        <f>HistVehicleFE!AI17</f>
        <v>1.5863194726031412E-3</v>
      </c>
      <c r="AE3" s="111">
        <f>HistVehicleFE!AJ17</f>
        <v>1.5863194726031412E-3</v>
      </c>
      <c r="AF3" s="111">
        <f>HistVehicleFE!AK17</f>
        <v>1.5863194726031412E-3</v>
      </c>
      <c r="AG3" s="111"/>
      <c r="AH3" s="111"/>
      <c r="AI3" s="111"/>
    </row>
    <row r="4" spans="1:35">
      <c r="A4" s="109" t="s">
        <v>2</v>
      </c>
      <c r="B4" s="111">
        <f>HistVehicleFE!G18</f>
        <v>1.4763518585113363E-3</v>
      </c>
      <c r="C4" s="111">
        <f>HistVehicleFE!H18</f>
        <v>1.477061607600566E-3</v>
      </c>
      <c r="D4" s="111">
        <f>HistVehicleFE!I18</f>
        <v>1.4778893965673437E-3</v>
      </c>
      <c r="E4" s="111">
        <f>HistVehicleFE!J18</f>
        <v>1.4789667947962795E-3</v>
      </c>
      <c r="F4" s="111">
        <f>HistVehicleFE!K18</f>
        <v>1.4803859369264076E-3</v>
      </c>
      <c r="G4" s="111">
        <f>HistVehicleFE!L18</f>
        <v>1.4824898297062189E-3</v>
      </c>
      <c r="H4" s="111">
        <f>HistVehicleFE!M18</f>
        <v>1.4849640500802386E-3</v>
      </c>
      <c r="I4" s="111">
        <f>HistVehicleFE!N18</f>
        <v>1.488587222292895E-3</v>
      </c>
      <c r="J4" s="111">
        <f>HistVehicleFE!O18</f>
        <v>1.4928072828271684E-3</v>
      </c>
      <c r="K4" s="111">
        <f>HistVehicleFE!P18</f>
        <v>1.4997235349446479E-3</v>
      </c>
      <c r="L4" s="111">
        <f>HistVehicleFE!Q18</f>
        <v>1.5164461413564121E-3</v>
      </c>
      <c r="M4" s="111">
        <f>HistVehicleFE!R18</f>
        <v>1.5613204033599472E-3</v>
      </c>
      <c r="N4" s="111">
        <f>HistVehicleFE!S18</f>
        <v>1.7063763869572693E-3</v>
      </c>
      <c r="O4" s="111">
        <f>HistVehicleFE!T18</f>
        <v>1.7380889923513767E-3</v>
      </c>
      <c r="P4" s="111">
        <f>HistVehicleFE!U18</f>
        <v>1.7719478688257573E-3</v>
      </c>
      <c r="Q4" s="111">
        <f>HistVehicleFE!V18</f>
        <v>1.7952629723629386E-3</v>
      </c>
      <c r="R4" s="111">
        <f>HistVehicleFE!W18</f>
        <v>1.7952629723629386E-3</v>
      </c>
      <c r="S4" s="111">
        <f>HistVehicleFE!X18</f>
        <v>1.7952629723629386E-3</v>
      </c>
      <c r="T4" s="111">
        <f>HistVehicleFE!Y18</f>
        <v>1.7952629723629386E-3</v>
      </c>
      <c r="U4" s="111">
        <f>HistVehicleFE!Z18</f>
        <v>1.7952629723629386E-3</v>
      </c>
      <c r="V4" s="111">
        <f>HistVehicleFE!AA18</f>
        <v>1.7952629723629386E-3</v>
      </c>
      <c r="W4" s="111">
        <f>HistVehicleFE!AB18</f>
        <v>1.7952629723629386E-3</v>
      </c>
      <c r="X4" s="111">
        <f>HistVehicleFE!AC18</f>
        <v>1.7952629723629386E-3</v>
      </c>
      <c r="Y4" s="111">
        <f>HistVehicleFE!AD18</f>
        <v>1.7952629723629386E-3</v>
      </c>
      <c r="Z4" s="111">
        <f>HistVehicleFE!AE18</f>
        <v>1.7952629723629386E-3</v>
      </c>
      <c r="AA4" s="111">
        <f>HistVehicleFE!AF18</f>
        <v>1.7952629723629386E-3</v>
      </c>
      <c r="AB4" s="111">
        <f>HistVehicleFE!AG18</f>
        <v>1.7952629723629386E-3</v>
      </c>
      <c r="AC4" s="111">
        <f>HistVehicleFE!AH18</f>
        <v>1.7952629723629386E-3</v>
      </c>
      <c r="AD4" s="111">
        <f>HistVehicleFE!AI18</f>
        <v>1.7952629723629386E-3</v>
      </c>
      <c r="AE4" s="111">
        <f>HistVehicleFE!AJ18</f>
        <v>1.7952629723629386E-3</v>
      </c>
      <c r="AF4" s="111">
        <f>HistVehicleFE!AK18</f>
        <v>1.7952629723629386E-3</v>
      </c>
      <c r="AG4" s="111"/>
      <c r="AH4" s="111"/>
      <c r="AI4" s="111"/>
    </row>
    <row r="5" spans="1:35">
      <c r="A5" s="109" t="s">
        <v>3</v>
      </c>
      <c r="B5" s="111">
        <f>HistVehicleFE!G19</f>
        <v>1.5584603409088073E-3</v>
      </c>
      <c r="C5" s="111">
        <f>HistVehicleFE!H19</f>
        <v>1.5595630054514003E-3</v>
      </c>
      <c r="D5" s="111">
        <f>HistVehicleFE!I19</f>
        <v>1.5613059386365056E-3</v>
      </c>
      <c r="E5" s="111">
        <f>HistVehicleFE!J19</f>
        <v>1.5626612900656719E-3</v>
      </c>
      <c r="F5" s="111">
        <f>HistVehicleFE!K19</f>
        <v>1.5646339208418968E-3</v>
      </c>
      <c r="G5" s="111">
        <f>HistVehicleFE!L19</f>
        <v>1.5683910563590508E-3</v>
      </c>
      <c r="H5" s="111">
        <f>HistVehicleFE!M19</f>
        <v>1.5731718626851201E-3</v>
      </c>
      <c r="I5" s="111">
        <f>HistVehicleFE!N19</f>
        <v>1.5798508457135073E-3</v>
      </c>
      <c r="J5" s="111">
        <f>HistVehicleFE!O19</f>
        <v>1.5892154687100451E-3</v>
      </c>
      <c r="K5" s="111">
        <f>HistVehicleFE!P19</f>
        <v>1.6066891327054546E-3</v>
      </c>
      <c r="L5" s="111">
        <f>HistVehicleFE!Q19</f>
        <v>1.6299238066754987E-3</v>
      </c>
      <c r="M5" s="111">
        <f>HistVehicleFE!R19</f>
        <v>1.6759275710301227E-3</v>
      </c>
      <c r="N5" s="111">
        <f>HistVehicleFE!S19</f>
        <v>1.7982581446997544E-3</v>
      </c>
      <c r="O5" s="111">
        <f>HistVehicleFE!T19</f>
        <v>1.8594818218316263E-3</v>
      </c>
      <c r="P5" s="111">
        <f>HistVehicleFE!U19</f>
        <v>1.890550858119545E-3</v>
      </c>
      <c r="Q5" s="111">
        <f>HistVehicleFE!V19</f>
        <v>1.9236501007436767E-3</v>
      </c>
      <c r="R5" s="111">
        <f>HistVehicleFE!W19</f>
        <v>1.9579289809456084E-3</v>
      </c>
      <c r="S5" s="111">
        <f>HistVehicleFE!X19</f>
        <v>1.995581461348408E-3</v>
      </c>
      <c r="T5" s="111">
        <f>HistVehicleFE!Y19</f>
        <v>1.9955814613484084E-3</v>
      </c>
      <c r="U5" s="111">
        <f>HistVehicleFE!Z19</f>
        <v>1.9955814613484084E-3</v>
      </c>
      <c r="V5" s="111">
        <f>HistVehicleFE!AA19</f>
        <v>1.9955814613484084E-3</v>
      </c>
      <c r="W5" s="111">
        <f>HistVehicleFE!AB19</f>
        <v>1.9955814613484084E-3</v>
      </c>
      <c r="X5" s="111">
        <f>HistVehicleFE!AC19</f>
        <v>1.9955814613484084E-3</v>
      </c>
      <c r="Y5" s="111">
        <f>HistVehicleFE!AD19</f>
        <v>1.9955814613484084E-3</v>
      </c>
      <c r="Z5" s="111">
        <f>HistVehicleFE!AE19</f>
        <v>1.9955814613484084E-3</v>
      </c>
      <c r="AA5" s="111">
        <f>HistVehicleFE!AF19</f>
        <v>1.9955814613484084E-3</v>
      </c>
      <c r="AB5" s="111">
        <f>HistVehicleFE!AG19</f>
        <v>1.9955814613484084E-3</v>
      </c>
      <c r="AC5" s="111">
        <f>HistVehicleFE!AH19</f>
        <v>1.9955814613484084E-3</v>
      </c>
      <c r="AD5" s="111">
        <f>HistVehicleFE!AI19</f>
        <v>1.9955814613484084E-3</v>
      </c>
      <c r="AE5" s="111">
        <f>HistVehicleFE!AJ19</f>
        <v>1.9955814613484084E-3</v>
      </c>
      <c r="AF5" s="111">
        <f>HistVehicleFE!AK19</f>
        <v>1.9955814613484084E-3</v>
      </c>
      <c r="AG5" s="111"/>
      <c r="AH5" s="111"/>
      <c r="AI5" s="111"/>
    </row>
    <row r="6" spans="1:35">
      <c r="A6" s="109" t="s">
        <v>4</v>
      </c>
      <c r="B6" s="111">
        <f>HistVehicleFE!G20</f>
        <v>1.9852017948389375E-3</v>
      </c>
      <c r="C6" s="111">
        <f>HistVehicleFE!H20</f>
        <v>1.9852017948389375E-3</v>
      </c>
      <c r="D6" s="111">
        <f>HistVehicleFE!I20</f>
        <v>1.9852017948389375E-3</v>
      </c>
      <c r="E6" s="111">
        <f>HistVehicleFE!J20</f>
        <v>1.9852017948389375E-3</v>
      </c>
      <c r="F6" s="111">
        <f>HistVehicleFE!K20</f>
        <v>1.9852017948389375E-3</v>
      </c>
      <c r="G6" s="111">
        <f>HistVehicleFE!L20</f>
        <v>1.9852017948389375E-3</v>
      </c>
      <c r="H6" s="111">
        <f>HistVehicleFE!M20</f>
        <v>1.9852017948389375E-3</v>
      </c>
      <c r="I6" s="111">
        <f>HistVehicleFE!N20</f>
        <v>1.9852017948389371E-3</v>
      </c>
      <c r="J6" s="111">
        <f>HistVehicleFE!O20</f>
        <v>1.9852017948389375E-3</v>
      </c>
      <c r="K6" s="111">
        <f>HistVehicleFE!P20</f>
        <v>1.9852017948389375E-3</v>
      </c>
      <c r="L6" s="111">
        <f>HistVehicleFE!Q20</f>
        <v>1.985201794838938E-3</v>
      </c>
      <c r="M6" s="111">
        <f>HistVehicleFE!R20</f>
        <v>1.9852017948389371E-3</v>
      </c>
      <c r="N6" s="111">
        <f>HistVehicleFE!S20</f>
        <v>1.9852017948389375E-3</v>
      </c>
      <c r="O6" s="111">
        <f>HistVehicleFE!T20</f>
        <v>1.9852017948389375E-3</v>
      </c>
      <c r="P6" s="111">
        <f>HistVehicleFE!U20</f>
        <v>1.9852017948389375E-3</v>
      </c>
      <c r="Q6" s="111">
        <f>HistVehicleFE!V20</f>
        <v>1.9852017948389375E-3</v>
      </c>
      <c r="R6" s="111">
        <f>HistVehicleFE!W20</f>
        <v>1.9852017948389375E-3</v>
      </c>
      <c r="S6" s="111">
        <f>HistVehicleFE!X20</f>
        <v>1.9852017948389375E-3</v>
      </c>
      <c r="T6" s="111">
        <f>HistVehicleFE!Y20</f>
        <v>1.9852017948389375E-3</v>
      </c>
      <c r="U6" s="111">
        <f>HistVehicleFE!Z20</f>
        <v>1.9852017948389375E-3</v>
      </c>
      <c r="V6" s="111">
        <f>HistVehicleFE!AA20</f>
        <v>1.9852017948389375E-3</v>
      </c>
      <c r="W6" s="111">
        <f>HistVehicleFE!AB20</f>
        <v>1.9852017948389375E-3</v>
      </c>
      <c r="X6" s="111">
        <f>HistVehicleFE!AC20</f>
        <v>1.9852017948389375E-3</v>
      </c>
      <c r="Y6" s="111">
        <f>HistVehicleFE!AD20</f>
        <v>1.9852017948389375E-3</v>
      </c>
      <c r="Z6" s="111">
        <f>HistVehicleFE!AE20</f>
        <v>1.9852017948389375E-3</v>
      </c>
      <c r="AA6" s="111">
        <f>HistVehicleFE!AF20</f>
        <v>1.9852017948389375E-3</v>
      </c>
      <c r="AB6" s="111">
        <f>HistVehicleFE!AG20</f>
        <v>1.9852017948389375E-3</v>
      </c>
      <c r="AC6" s="111">
        <f>HistVehicleFE!AH20</f>
        <v>1.9852017948389375E-3</v>
      </c>
      <c r="AD6" s="111">
        <f>HistVehicleFE!AI20</f>
        <v>1.9852017948389375E-3</v>
      </c>
      <c r="AE6" s="111">
        <f>HistVehicleFE!AJ20</f>
        <v>1.9852017948389375E-3</v>
      </c>
      <c r="AF6" s="111">
        <f>HistVehicleFE!AK20</f>
        <v>1.9852017948389375E-3</v>
      </c>
      <c r="AG6" s="111"/>
      <c r="AH6" s="111"/>
      <c r="AI6" s="111"/>
    </row>
    <row r="7" spans="1:35">
      <c r="A7" s="109" t="s">
        <v>5</v>
      </c>
      <c r="B7" s="111">
        <f>HistVehicleFE!G21</f>
        <v>8.9891436780844668E-4</v>
      </c>
      <c r="C7" s="111">
        <f>HistVehicleFE!H21</f>
        <v>8.9891436780844668E-4</v>
      </c>
      <c r="D7" s="111">
        <f>HistVehicleFE!I21</f>
        <v>8.9891436780844668E-4</v>
      </c>
      <c r="E7" s="111">
        <f>HistVehicleFE!J21</f>
        <v>8.9891436780844668E-4</v>
      </c>
      <c r="F7" s="111">
        <f>HistVehicleFE!K21</f>
        <v>8.9891436780844668E-4</v>
      </c>
      <c r="G7" s="111">
        <f>HistVehicleFE!L21</f>
        <v>8.9891436780844668E-4</v>
      </c>
      <c r="H7" s="111">
        <f>HistVehicleFE!M21</f>
        <v>8.9891436780844668E-4</v>
      </c>
      <c r="I7" s="111">
        <f>HistVehicleFE!N21</f>
        <v>8.9891436780844668E-4</v>
      </c>
      <c r="J7" s="111">
        <f>HistVehicleFE!O21</f>
        <v>8.9891436780844668E-4</v>
      </c>
      <c r="K7" s="111">
        <f>HistVehicleFE!P21</f>
        <v>8.9891436780844668E-4</v>
      </c>
      <c r="L7" s="111">
        <f>HistVehicleFE!Q21</f>
        <v>8.9891436780844668E-4</v>
      </c>
      <c r="M7" s="111">
        <f>HistVehicleFE!R21</f>
        <v>8.9891436780844668E-4</v>
      </c>
      <c r="N7" s="111">
        <f>HistVehicleFE!S21</f>
        <v>8.9891436780844668E-4</v>
      </c>
      <c r="O7" s="111">
        <f>HistVehicleFE!T21</f>
        <v>8.9891436780844668E-4</v>
      </c>
      <c r="P7" s="111">
        <f>HistVehicleFE!U21</f>
        <v>8.9891436780844668E-4</v>
      </c>
      <c r="Q7" s="111">
        <f>HistVehicleFE!V21</f>
        <v>8.9891436780844668E-4</v>
      </c>
      <c r="R7" s="111">
        <f>HistVehicleFE!W21</f>
        <v>8.9891436780844668E-4</v>
      </c>
      <c r="S7" s="111">
        <f>HistVehicleFE!X21</f>
        <v>8.9891436780844668E-4</v>
      </c>
      <c r="T7" s="111">
        <f>HistVehicleFE!Y21</f>
        <v>8.9891436780844668E-4</v>
      </c>
      <c r="U7" s="111">
        <f>HistVehicleFE!Z21</f>
        <v>8.9891436780844668E-4</v>
      </c>
      <c r="V7" s="111">
        <f>HistVehicleFE!AA21</f>
        <v>8.9891436780844668E-4</v>
      </c>
      <c r="W7" s="111">
        <f>HistVehicleFE!AB21</f>
        <v>8.9891436780844668E-4</v>
      </c>
      <c r="X7" s="111">
        <f>HistVehicleFE!AC21</f>
        <v>8.9891436780844668E-4</v>
      </c>
      <c r="Y7" s="111">
        <f>HistVehicleFE!AD21</f>
        <v>8.9891436780844668E-4</v>
      </c>
      <c r="Z7" s="111">
        <f>HistVehicleFE!AE21</f>
        <v>8.9891436780844668E-4</v>
      </c>
      <c r="AA7" s="111">
        <f>HistVehicleFE!AF21</f>
        <v>8.9891436780844668E-4</v>
      </c>
      <c r="AB7" s="111">
        <f>HistVehicleFE!AG21</f>
        <v>8.9891436780844668E-4</v>
      </c>
      <c r="AC7" s="111">
        <f>HistVehicleFE!AH21</f>
        <v>8.9891436780844668E-4</v>
      </c>
      <c r="AD7" s="111">
        <f>HistVehicleFE!AI21</f>
        <v>8.9891436780844668E-4</v>
      </c>
      <c r="AE7" s="111">
        <f>HistVehicleFE!AJ21</f>
        <v>8.9891436780844668E-4</v>
      </c>
      <c r="AF7" s="111">
        <f>HistVehicleFE!AK21</f>
        <v>8.9891436780844668E-4</v>
      </c>
      <c r="AG7" s="111"/>
      <c r="AH7" s="111"/>
      <c r="AI7" s="111"/>
    </row>
    <row r="8" spans="1:35">
      <c r="A8" s="109" t="s">
        <v>6</v>
      </c>
      <c r="B8" s="111">
        <f>HistVehicleFE!G22</f>
        <v>1.4651861068476647E-3</v>
      </c>
      <c r="C8" s="111">
        <f>HistVehicleFE!H22</f>
        <v>1.4651861068476647E-3</v>
      </c>
      <c r="D8" s="111">
        <f>HistVehicleFE!I22</f>
        <v>1.4651861068476647E-3</v>
      </c>
      <c r="E8" s="111">
        <f>HistVehicleFE!J22</f>
        <v>1.4651861068476647E-3</v>
      </c>
      <c r="F8" s="111">
        <f>HistVehicleFE!K22</f>
        <v>1.4651861068476647E-3</v>
      </c>
      <c r="G8" s="111">
        <f>HistVehicleFE!L22</f>
        <v>1.4651861068476647E-3</v>
      </c>
      <c r="H8" s="111">
        <f>HistVehicleFE!M22</f>
        <v>1.4651861068476647E-3</v>
      </c>
      <c r="I8" s="111">
        <f>HistVehicleFE!N22</f>
        <v>1.4651861068476647E-3</v>
      </c>
      <c r="J8" s="111">
        <f>HistVehicleFE!O22</f>
        <v>1.4651861068476647E-3</v>
      </c>
      <c r="K8" s="111">
        <f>HistVehicleFE!P22</f>
        <v>1.4651861068476647E-3</v>
      </c>
      <c r="L8" s="111">
        <f>HistVehicleFE!Q22</f>
        <v>1.4651861068476647E-3</v>
      </c>
      <c r="M8" s="111">
        <f>HistVehicleFE!R22</f>
        <v>1.4651861068476647E-3</v>
      </c>
      <c r="N8" s="111">
        <f>HistVehicleFE!S22</f>
        <v>1.4651861068476647E-3</v>
      </c>
      <c r="O8" s="111">
        <f>HistVehicleFE!T22</f>
        <v>1.4651861068476647E-3</v>
      </c>
      <c r="P8" s="111">
        <f>HistVehicleFE!U22</f>
        <v>1.4651861068476647E-3</v>
      </c>
      <c r="Q8" s="111">
        <f>HistVehicleFE!V22</f>
        <v>1.4651861068476647E-3</v>
      </c>
      <c r="R8" s="111">
        <f>HistVehicleFE!W22</f>
        <v>1.4651861068476647E-3</v>
      </c>
      <c r="S8" s="111">
        <f>HistVehicleFE!X22</f>
        <v>1.4651861068476647E-3</v>
      </c>
      <c r="T8" s="111">
        <f>HistVehicleFE!Y22</f>
        <v>1.4651861068476647E-3</v>
      </c>
      <c r="U8" s="111">
        <f>HistVehicleFE!Z22</f>
        <v>1.4651861068476647E-3</v>
      </c>
      <c r="V8" s="111">
        <f>HistVehicleFE!AA22</f>
        <v>1.4651861068476647E-3</v>
      </c>
      <c r="W8" s="111">
        <f>HistVehicleFE!AB22</f>
        <v>1.4651861068476647E-3</v>
      </c>
      <c r="X8" s="111">
        <f>HistVehicleFE!AC22</f>
        <v>1.4651861068476647E-3</v>
      </c>
      <c r="Y8" s="111">
        <f>HistVehicleFE!AD22</f>
        <v>1.4651861068476647E-3</v>
      </c>
      <c r="Z8" s="111">
        <f>HistVehicleFE!AE22</f>
        <v>1.4651861068476647E-3</v>
      </c>
      <c r="AA8" s="111">
        <f>HistVehicleFE!AF22</f>
        <v>1.4651861068476647E-3</v>
      </c>
      <c r="AB8" s="111">
        <f>HistVehicleFE!AG22</f>
        <v>1.4651861068476647E-3</v>
      </c>
      <c r="AC8" s="111">
        <f>HistVehicleFE!AH22</f>
        <v>1.4651861068476647E-3</v>
      </c>
      <c r="AD8" s="111">
        <f>HistVehicleFE!AI22</f>
        <v>1.4651861068476647E-3</v>
      </c>
      <c r="AE8" s="111">
        <f>HistVehicleFE!AJ22</f>
        <v>1.4651861068476647E-3</v>
      </c>
      <c r="AF8" s="111">
        <f>HistVehicleFE!AK22</f>
        <v>1.4651861068476647E-3</v>
      </c>
      <c r="AG8" s="111"/>
      <c r="AH8" s="111"/>
      <c r="AI8" s="111"/>
    </row>
    <row r="11" spans="1:35">
      <c r="B11" s="101"/>
    </row>
    <row r="12" spans="1:35">
      <c r="B12" s="102"/>
    </row>
    <row r="13" spans="1:35">
      <c r="B13" s="103"/>
    </row>
    <row r="14" spans="1:35">
      <c r="B14" s="103"/>
    </row>
    <row r="15" spans="1:35">
      <c r="B15" s="102"/>
    </row>
  </sheetData>
  <phoneticPr fontId="4" type="noConversion"/>
  <pageMargins left="0.7" right="0.7" top="0.75" bottom="0.75" header="0.3" footer="0.3"/>
  <pageSetup orientation="portrait" r:id="rId1"/>
</worksheet>
</file>

<file path=xl/worksheets/sheet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25EE8AD-B9B9-43E5-8215-9DE8960BC21C}">
  <sheetPr>
    <tabColor theme="4"/>
  </sheetPr>
  <dimension ref="A1:AI15"/>
  <sheetViews>
    <sheetView topLeftCell="I1" workbookViewId="0">
      <selection activeCell="B2" sqref="B2:AF8"/>
    </sheetView>
  </sheetViews>
  <sheetFormatPr defaultRowHeight="14.25"/>
  <cols>
    <col min="1" max="1" width="31.125" style="109" customWidth="1"/>
    <col min="2" max="16384" width="9" style="109"/>
  </cols>
  <sheetData>
    <row r="1" spans="1:35">
      <c r="A1" s="110" t="s">
        <v>171</v>
      </c>
      <c r="B1" s="109">
        <v>2020</v>
      </c>
      <c r="C1" s="109">
        <v>2021</v>
      </c>
      <c r="D1" s="109">
        <v>2022</v>
      </c>
      <c r="E1" s="109">
        <v>2023</v>
      </c>
      <c r="F1" s="109">
        <v>2024</v>
      </c>
      <c r="G1" s="109">
        <v>2025</v>
      </c>
      <c r="H1" s="109">
        <v>2026</v>
      </c>
      <c r="I1" s="109">
        <v>2027</v>
      </c>
      <c r="J1" s="109">
        <v>2028</v>
      </c>
      <c r="K1" s="109">
        <v>2029</v>
      </c>
      <c r="L1" s="109">
        <v>2030</v>
      </c>
      <c r="M1" s="109">
        <v>2031</v>
      </c>
      <c r="N1" s="109">
        <v>2032</v>
      </c>
      <c r="O1" s="109">
        <v>2033</v>
      </c>
      <c r="P1" s="109">
        <v>2034</v>
      </c>
      <c r="Q1" s="109">
        <v>2035</v>
      </c>
      <c r="R1" s="109">
        <v>2036</v>
      </c>
      <c r="S1" s="109">
        <v>2037</v>
      </c>
      <c r="T1" s="109">
        <v>2038</v>
      </c>
      <c r="U1" s="109">
        <v>2039</v>
      </c>
      <c r="V1" s="109">
        <v>2040</v>
      </c>
      <c r="W1" s="109">
        <v>2041</v>
      </c>
      <c r="X1" s="109">
        <v>2042</v>
      </c>
      <c r="Y1" s="109">
        <v>2043</v>
      </c>
      <c r="Z1" s="109">
        <v>2044</v>
      </c>
      <c r="AA1" s="109">
        <v>2045</v>
      </c>
      <c r="AB1" s="109">
        <v>2046</v>
      </c>
      <c r="AC1" s="109">
        <v>2047</v>
      </c>
      <c r="AD1" s="109">
        <v>2048</v>
      </c>
      <c r="AE1" s="109">
        <v>2049</v>
      </c>
      <c r="AF1" s="109">
        <v>2050</v>
      </c>
    </row>
    <row r="2" spans="1:35">
      <c r="A2" s="109" t="s">
        <v>0</v>
      </c>
      <c r="B2" s="111">
        <f>HistVehicleFE!G23</f>
        <v>1.4346126691532994E-3</v>
      </c>
      <c r="C2" s="111">
        <f>HistVehicleFE!H23</f>
        <v>1.4346126691532992E-3</v>
      </c>
      <c r="D2" s="111">
        <f>HistVehicleFE!I23</f>
        <v>1.4354509340006663E-3</v>
      </c>
      <c r="E2" s="111">
        <f>HistVehicleFE!J23</f>
        <v>1.4373565888265284E-3</v>
      </c>
      <c r="F2" s="111">
        <f>HistVehicleFE!K23</f>
        <v>1.4515208557925262E-3</v>
      </c>
      <c r="G2" s="111">
        <f>HistVehicleFE!L23</f>
        <v>1.464885049031524E-3</v>
      </c>
      <c r="H2" s="111">
        <f>HistVehicleFE!M23</f>
        <v>1.477954999048317E-3</v>
      </c>
      <c r="I2" s="111">
        <f>HistVehicleFE!N23</f>
        <v>1.4915039369275229E-3</v>
      </c>
      <c r="J2" s="111">
        <f>HistVehicleFE!O23</f>
        <v>1.5044275681297097E-3</v>
      </c>
      <c r="K2" s="111">
        <f>HistVehicleFE!P23</f>
        <v>1.5609392982065342E-3</v>
      </c>
      <c r="L2" s="111">
        <f>HistVehicleFE!Q23</f>
        <v>1.5797468708359313E-3</v>
      </c>
      <c r="M2" s="111">
        <f>HistVehicleFE!R23</f>
        <v>1.5979536146494642E-3</v>
      </c>
      <c r="N2" s="111">
        <f>HistVehicleFE!S23</f>
        <v>1.6146928635089209E-3</v>
      </c>
      <c r="O2" s="111">
        <f>HistVehicleFE!T23</f>
        <v>1.6317249690852515E-3</v>
      </c>
      <c r="P2" s="111">
        <f>HistVehicleFE!U23</f>
        <v>1.6549652310068688E-3</v>
      </c>
      <c r="Q2" s="111">
        <f>HistVehicleFE!V23</f>
        <v>1.6831828935565374E-3</v>
      </c>
      <c r="R2" s="111">
        <f>HistVehicleFE!W23</f>
        <v>1.7096238572621085E-3</v>
      </c>
      <c r="S2" s="111">
        <f>HistVehicleFE!X23</f>
        <v>1.7309142840242092E-3</v>
      </c>
      <c r="T2" s="111">
        <f>HistVehicleFE!Y23</f>
        <v>1.7481042641173219E-3</v>
      </c>
      <c r="U2" s="111">
        <f>HistVehicleFE!Z23</f>
        <v>1.7642724281390014E-3</v>
      </c>
      <c r="V2" s="111">
        <f>HistVehicleFE!AA23</f>
        <v>1.7815717938060049E-3</v>
      </c>
      <c r="W2" s="111">
        <f>HistVehicleFE!AB23</f>
        <v>1.7951320720831759E-3</v>
      </c>
      <c r="X2" s="111">
        <f>HistVehicleFE!AC23</f>
        <v>1.8055442065703059E-3</v>
      </c>
      <c r="Y2" s="111">
        <f>HistVehicleFE!AD23</f>
        <v>1.8132788008229982E-3</v>
      </c>
      <c r="Z2" s="111">
        <f>HistVehicleFE!AE23</f>
        <v>1.8188820424661115E-3</v>
      </c>
      <c r="AA2" s="111">
        <f>HistVehicleFE!AF23</f>
        <v>1.8236706935400523E-3</v>
      </c>
      <c r="AB2" s="111">
        <f>HistVehicleFE!AG23</f>
        <v>1.8259109674561209E-3</v>
      </c>
      <c r="AC2" s="111">
        <f>HistVehicleFE!AH23</f>
        <v>1.8259146480333129E-3</v>
      </c>
      <c r="AD2" s="111">
        <f>HistVehicleFE!AI23</f>
        <v>1.8259174096460513E-3</v>
      </c>
      <c r="AE2" s="111">
        <f>HistVehicleFE!AJ23</f>
        <v>1.8259194096289471E-3</v>
      </c>
      <c r="AF2" s="111">
        <f>HistVehicleFE!AK23</f>
        <v>1.8259209938943689E-3</v>
      </c>
      <c r="AG2" s="111"/>
      <c r="AH2" s="111"/>
      <c r="AI2" s="111"/>
    </row>
    <row r="3" spans="1:35">
      <c r="A3" s="109" t="s">
        <v>1</v>
      </c>
      <c r="B3" s="111">
        <f>HistVehicleFE!G24</f>
        <v>8.0039750270294102E-4</v>
      </c>
      <c r="C3" s="111">
        <f>HistVehicleFE!H24</f>
        <v>8.0039750270294102E-4</v>
      </c>
      <c r="D3" s="111">
        <f>HistVehicleFE!I24</f>
        <v>8.0039754623291936E-4</v>
      </c>
      <c r="E3" s="111">
        <f>HistVehicleFE!J24</f>
        <v>8.0039765891902492E-4</v>
      </c>
      <c r="F3" s="111">
        <f>HistVehicleFE!K24</f>
        <v>8.0039791039535372E-4</v>
      </c>
      <c r="G3" s="111">
        <f>HistVehicleFE!L24</f>
        <v>8.0039848362228069E-4</v>
      </c>
      <c r="H3" s="111">
        <f>HistVehicleFE!M24</f>
        <v>8.0039934961334699E-4</v>
      </c>
      <c r="I3" s="111">
        <f>HistVehicleFE!N24</f>
        <v>8.0040029643665782E-4</v>
      </c>
      <c r="J3" s="111">
        <f>HistVehicleFE!O24</f>
        <v>8.004012771318181E-4</v>
      </c>
      <c r="K3" s="111">
        <f>HistVehicleFE!P24</f>
        <v>8.004031868251634E-4</v>
      </c>
      <c r="L3" s="111">
        <f>HistVehicleFE!Q24</f>
        <v>8.0040684128895867E-4</v>
      </c>
      <c r="M3" s="111">
        <f>HistVehicleFE!R24</f>
        <v>8.004349600981126E-4</v>
      </c>
      <c r="N3" s="111">
        <f>HistVehicleFE!S24</f>
        <v>8.0043698637259262E-4</v>
      </c>
      <c r="O3" s="111">
        <f>HistVehicleFE!T24</f>
        <v>8.0043872520282682E-4</v>
      </c>
      <c r="P3" s="111">
        <f>HistVehicleFE!U24</f>
        <v>8.0044003307377129E-4</v>
      </c>
      <c r="Q3" s="111">
        <f>HistVehicleFE!V24</f>
        <v>8.004409134206331E-4</v>
      </c>
      <c r="R3" s="111">
        <f>HistVehicleFE!W24</f>
        <v>8.0044134225953261E-4</v>
      </c>
      <c r="S3" s="111">
        <f>HistVehicleFE!X24</f>
        <v>8.0044134225953261E-4</v>
      </c>
      <c r="T3" s="111">
        <f>HistVehicleFE!Y24</f>
        <v>8.0044134225953261E-4</v>
      </c>
      <c r="U3" s="111">
        <f>HistVehicleFE!Z24</f>
        <v>8.0044134225953272E-4</v>
      </c>
      <c r="V3" s="111">
        <f>HistVehicleFE!AA24</f>
        <v>8.0044134225953261E-4</v>
      </c>
      <c r="W3" s="111">
        <f>HistVehicleFE!AB24</f>
        <v>8.0044134225953261E-4</v>
      </c>
      <c r="X3" s="111">
        <f>HistVehicleFE!AC24</f>
        <v>8.0044134225953261E-4</v>
      </c>
      <c r="Y3" s="111">
        <f>HistVehicleFE!AD24</f>
        <v>8.0044134225953261E-4</v>
      </c>
      <c r="Z3" s="111">
        <f>HistVehicleFE!AE24</f>
        <v>8.0044134225953261E-4</v>
      </c>
      <c r="AA3" s="111">
        <f>HistVehicleFE!AF24</f>
        <v>8.0044134225953272E-4</v>
      </c>
      <c r="AB3" s="111">
        <f>HistVehicleFE!AG24</f>
        <v>8.0044134225953272E-4</v>
      </c>
      <c r="AC3" s="111">
        <f>HistVehicleFE!AH24</f>
        <v>8.0044134225953239E-4</v>
      </c>
      <c r="AD3" s="111">
        <f>HistVehicleFE!AI24</f>
        <v>8.0044134225953282E-4</v>
      </c>
      <c r="AE3" s="111">
        <f>HistVehicleFE!AJ24</f>
        <v>8.0044134225953272E-4</v>
      </c>
      <c r="AF3" s="111">
        <f>HistVehicleFE!AK24</f>
        <v>8.0044134225953272E-4</v>
      </c>
      <c r="AG3" s="111"/>
      <c r="AH3" s="111"/>
      <c r="AI3" s="111"/>
    </row>
    <row r="4" spans="1:35">
      <c r="A4" s="109" t="s">
        <v>2</v>
      </c>
      <c r="B4" s="111">
        <f>HistVehicleFE!G25</f>
        <v>5.0860207669629909E-4</v>
      </c>
      <c r="C4" s="111">
        <f>HistVehicleFE!H25</f>
        <v>5.0865395792762315E-4</v>
      </c>
      <c r="D4" s="111">
        <f>HistVehicleFE!I25</f>
        <v>5.0876640129833659E-4</v>
      </c>
      <c r="E4" s="111">
        <f>HistVehicleFE!J25</f>
        <v>5.0902536355454506E-4</v>
      </c>
      <c r="F4" s="111">
        <f>HistVehicleFE!K25</f>
        <v>5.0991518128669887E-4</v>
      </c>
      <c r="G4" s="111">
        <f>HistVehicleFE!L25</f>
        <v>5.1254250897047444E-4</v>
      </c>
      <c r="H4" s="111">
        <f>HistVehicleFE!M25</f>
        <v>5.1966523678767681E-4</v>
      </c>
      <c r="I4" s="111">
        <f>HistVehicleFE!N25</f>
        <v>5.3815963423997323E-4</v>
      </c>
      <c r="J4" s="111">
        <f>HistVehicleFE!O25</f>
        <v>5.3815963423997312E-4</v>
      </c>
      <c r="K4" s="111">
        <f>HistVehicleFE!P25</f>
        <v>5.6456679057323748E-4</v>
      </c>
      <c r="L4" s="111">
        <f>HistVehicleFE!Q25</f>
        <v>6.0942278215302896E-4</v>
      </c>
      <c r="M4" s="111">
        <f>HistVehicleFE!R25</f>
        <v>6.0942278215302896E-4</v>
      </c>
      <c r="N4" s="111">
        <f>HistVehicleFE!S25</f>
        <v>6.0942278215302896E-4</v>
      </c>
      <c r="O4" s="111">
        <f>HistVehicleFE!T25</f>
        <v>6.0942278215302896E-4</v>
      </c>
      <c r="P4" s="111">
        <f>HistVehicleFE!U25</f>
        <v>6.0942278215302896E-4</v>
      </c>
      <c r="Q4" s="111">
        <f>HistVehicleFE!V25</f>
        <v>6.0942278215302896E-4</v>
      </c>
      <c r="R4" s="111">
        <f>HistVehicleFE!W25</f>
        <v>6.0942278215302896E-4</v>
      </c>
      <c r="S4" s="111">
        <f>HistVehicleFE!X25</f>
        <v>6.0942278215302896E-4</v>
      </c>
      <c r="T4" s="111">
        <f>HistVehicleFE!Y25</f>
        <v>6.0942278215302896E-4</v>
      </c>
      <c r="U4" s="111">
        <f>HistVehicleFE!Z25</f>
        <v>6.0942278215302896E-4</v>
      </c>
      <c r="V4" s="111">
        <f>HistVehicleFE!AA25</f>
        <v>6.0942278215302896E-4</v>
      </c>
      <c r="W4" s="111">
        <f>HistVehicleFE!AB25</f>
        <v>6.0942278215302896E-4</v>
      </c>
      <c r="X4" s="111">
        <f>HistVehicleFE!AC25</f>
        <v>6.0942278215302896E-4</v>
      </c>
      <c r="Y4" s="111">
        <f>HistVehicleFE!AD25</f>
        <v>6.0942278215302896E-4</v>
      </c>
      <c r="Z4" s="111">
        <f>HistVehicleFE!AE25</f>
        <v>6.0942278215302896E-4</v>
      </c>
      <c r="AA4" s="111">
        <f>HistVehicleFE!AF25</f>
        <v>6.0942278215302896E-4</v>
      </c>
      <c r="AB4" s="111">
        <f>HistVehicleFE!AG25</f>
        <v>6.0942278215302896E-4</v>
      </c>
      <c r="AC4" s="111">
        <f>HistVehicleFE!AH25</f>
        <v>6.0942278215302896E-4</v>
      </c>
      <c r="AD4" s="111">
        <f>HistVehicleFE!AI25</f>
        <v>6.0942278215302896E-4</v>
      </c>
      <c r="AE4" s="111">
        <f>HistVehicleFE!AJ25</f>
        <v>6.0942278215302896E-4</v>
      </c>
      <c r="AF4" s="111">
        <f>HistVehicleFE!AK25</f>
        <v>6.0942278215302896E-4</v>
      </c>
      <c r="AG4" s="111"/>
      <c r="AH4" s="111"/>
      <c r="AI4" s="111"/>
    </row>
    <row r="5" spans="1:35">
      <c r="A5" s="109" t="s">
        <v>3</v>
      </c>
      <c r="B5" s="111">
        <f>HistVehicleFE!G26</f>
        <v>5.4914315862218297E-4</v>
      </c>
      <c r="C5" s="111">
        <f>HistVehicleFE!H26</f>
        <v>5.5330060000495431E-4</v>
      </c>
      <c r="D5" s="111">
        <f>HistVehicleFE!I26</f>
        <v>5.5902201945471925E-4</v>
      </c>
      <c r="E5" s="111">
        <f>HistVehicleFE!J26</f>
        <v>5.6553366795902306E-4</v>
      </c>
      <c r="F5" s="111">
        <f>HistVehicleFE!K26</f>
        <v>5.7221617814592343E-4</v>
      </c>
      <c r="G5" s="111">
        <f>HistVehicleFE!L26</f>
        <v>5.8098527711784517E-4</v>
      </c>
      <c r="H5" s="111">
        <f>HistVehicleFE!M26</f>
        <v>5.9169911567107884E-4</v>
      </c>
      <c r="I5" s="111">
        <f>HistVehicleFE!N26</f>
        <v>6.0557083726969925E-4</v>
      </c>
      <c r="J5" s="111">
        <f>HistVehicleFE!O26</f>
        <v>6.2110545634493097E-4</v>
      </c>
      <c r="K5" s="111">
        <f>HistVehicleFE!P26</f>
        <v>6.4381986440112816E-4</v>
      </c>
      <c r="L5" s="111">
        <f>HistVehicleFE!Q26</f>
        <v>6.7813451096162473E-4</v>
      </c>
      <c r="M5" s="111">
        <f>HistVehicleFE!R26</f>
        <v>6.9624613950645031E-4</v>
      </c>
      <c r="N5" s="111">
        <f>HistVehicleFE!S26</f>
        <v>7.0518692348801046E-4</v>
      </c>
      <c r="O5" s="111">
        <f>HistVehicleFE!T26</f>
        <v>7.1387249230685397E-4</v>
      </c>
      <c r="P5" s="111">
        <f>HistVehicleFE!U26</f>
        <v>7.2224161894711241E-4</v>
      </c>
      <c r="Q5" s="111">
        <f>HistVehicleFE!V26</f>
        <v>7.3026879256329945E-4</v>
      </c>
      <c r="R5" s="111">
        <f>HistVehicleFE!W26</f>
        <v>7.3795545219318566E-4</v>
      </c>
      <c r="S5" s="111">
        <f>HistVehicleFE!X26</f>
        <v>7.4444432966710007E-4</v>
      </c>
      <c r="T5" s="111">
        <f>HistVehicleFE!Y26</f>
        <v>7.5047445067778697E-4</v>
      </c>
      <c r="U5" s="111">
        <f>HistVehicleFE!Z26</f>
        <v>7.5601627872866632E-4</v>
      </c>
      <c r="V5" s="111">
        <f>HistVehicleFE!AA26</f>
        <v>7.6105296030594687E-4</v>
      </c>
      <c r="W5" s="111">
        <f>HistVehicleFE!AB26</f>
        <v>7.6560138990198123E-4</v>
      </c>
      <c r="X5" s="111">
        <f>HistVehicleFE!AC26</f>
        <v>7.6964377115293098E-4</v>
      </c>
      <c r="Y5" s="111">
        <f>HistVehicleFE!AD26</f>
        <v>7.7292157255221992E-4</v>
      </c>
      <c r="Z5" s="111">
        <f>HistVehicleFE!AE26</f>
        <v>7.7540688957051965E-4</v>
      </c>
      <c r="AA5" s="111">
        <f>HistVehicleFE!AF26</f>
        <v>7.7706601343797803E-4</v>
      </c>
      <c r="AB5" s="111">
        <f>HistVehicleFE!AG26</f>
        <v>7.779022511371236E-4</v>
      </c>
      <c r="AC5" s="111">
        <f>HistVehicleFE!AH26</f>
        <v>7.779022511371237E-4</v>
      </c>
      <c r="AD5" s="111">
        <f>HistVehicleFE!AI26</f>
        <v>7.7790225113712381E-4</v>
      </c>
      <c r="AE5" s="111">
        <f>HistVehicleFE!AJ26</f>
        <v>7.779022511371236E-4</v>
      </c>
      <c r="AF5" s="111">
        <f>HistVehicleFE!AK26</f>
        <v>7.779022511371237E-4</v>
      </c>
      <c r="AG5" s="111"/>
      <c r="AH5" s="111"/>
      <c r="AI5" s="111"/>
    </row>
    <row r="6" spans="1:35">
      <c r="A6" s="109" t="s">
        <v>4</v>
      </c>
      <c r="B6" s="111">
        <f>HistVehicleFE!G27</f>
        <v>8.6036157480427614E-4</v>
      </c>
      <c r="C6" s="111">
        <f>HistVehicleFE!H27</f>
        <v>8.6036157480427614E-4</v>
      </c>
      <c r="D6" s="111">
        <f>HistVehicleFE!I27</f>
        <v>8.6715181443596109E-4</v>
      </c>
      <c r="E6" s="111">
        <f>HistVehicleFE!J27</f>
        <v>8.7710633205255201E-4</v>
      </c>
      <c r="F6" s="111">
        <f>HistVehicleFE!K27</f>
        <v>8.9043037958212484E-4</v>
      </c>
      <c r="G6" s="111">
        <f>HistVehicleFE!L27</f>
        <v>9.0677723449498842E-4</v>
      </c>
      <c r="H6" s="111">
        <f>HistVehicleFE!M27</f>
        <v>9.2494592394364071E-4</v>
      </c>
      <c r="I6" s="111">
        <f>HistVehicleFE!N27</f>
        <v>9.4175144535331499E-4</v>
      </c>
      <c r="J6" s="111">
        <f>HistVehicleFE!O27</f>
        <v>9.5745567102043275E-4</v>
      </c>
      <c r="K6" s="111">
        <f>HistVehicleFE!P27</f>
        <v>9.8734239200171407E-4</v>
      </c>
      <c r="L6" s="111">
        <f>HistVehicleFE!Q27</f>
        <v>1.001464464530947E-3</v>
      </c>
      <c r="M6" s="111">
        <f>HistVehicleFE!R27</f>
        <v>1.015630956172699E-3</v>
      </c>
      <c r="N6" s="111">
        <f>HistVehicleFE!S27</f>
        <v>1.0331726948206456E-3</v>
      </c>
      <c r="O6" s="111">
        <f>HistVehicleFE!T27</f>
        <v>1.0501496249052766E-3</v>
      </c>
      <c r="P6" s="111">
        <f>HistVehicleFE!U27</f>
        <v>1.0651514922106154E-3</v>
      </c>
      <c r="Q6" s="111">
        <f>HistVehicleFE!V27</f>
        <v>1.0789476243599691E-3</v>
      </c>
      <c r="R6" s="111">
        <f>HistVehicleFE!W27</f>
        <v>1.0917357250281973E-3</v>
      </c>
      <c r="S6" s="111">
        <f>HistVehicleFE!X27</f>
        <v>1.1011642402459919E-3</v>
      </c>
      <c r="T6" s="111">
        <f>HistVehicleFE!Y27</f>
        <v>1.1086449789758945E-3</v>
      </c>
      <c r="U6" s="111">
        <f>HistVehicleFE!Z27</f>
        <v>1.1145529334228744E-3</v>
      </c>
      <c r="V6" s="111">
        <f>HistVehicleFE!AA27</f>
        <v>1.1192528439043941E-3</v>
      </c>
      <c r="W6" s="111">
        <f>HistVehicleFE!AB27</f>
        <v>1.1229736461417486E-3</v>
      </c>
      <c r="X6" s="111">
        <f>HistVehicleFE!AC27</f>
        <v>1.1258835953553497E-3</v>
      </c>
      <c r="Y6" s="111">
        <f>HistVehicleFE!AD27</f>
        <v>1.1282856938363429E-3</v>
      </c>
      <c r="Z6" s="111">
        <f>HistVehicleFE!AE27</f>
        <v>1.1301486008519512E-3</v>
      </c>
      <c r="AA6" s="111">
        <f>HistVehicleFE!AF27</f>
        <v>1.1314788903180424E-3</v>
      </c>
      <c r="AB6" s="111">
        <f>HistVehicleFE!AG27</f>
        <v>1.1322032922093158E-3</v>
      </c>
      <c r="AC6" s="111">
        <f>HistVehicleFE!AH27</f>
        <v>1.1322170046133536E-3</v>
      </c>
      <c r="AD6" s="111">
        <f>HistVehicleFE!AI27</f>
        <v>1.1322283524387567E-3</v>
      </c>
      <c r="AE6" s="111">
        <f>HistVehicleFE!AJ27</f>
        <v>1.1322372201482084E-3</v>
      </c>
      <c r="AF6" s="111">
        <f>HistVehicleFE!AK27</f>
        <v>1.1322434736439932E-3</v>
      </c>
      <c r="AG6" s="111"/>
      <c r="AH6" s="111"/>
      <c r="AI6" s="111"/>
    </row>
    <row r="7" spans="1:35">
      <c r="A7" s="109" t="s">
        <v>5</v>
      </c>
      <c r="B7" s="111">
        <f>HistVehicleFE!G28</f>
        <v>4.9586314946128995E-4</v>
      </c>
      <c r="C7" s="111">
        <f>HistVehicleFE!H28</f>
        <v>4.9586314946128995E-4</v>
      </c>
      <c r="D7" s="111">
        <f>HistVehicleFE!I28</f>
        <v>4.9586314946128995E-4</v>
      </c>
      <c r="E7" s="111">
        <f>HistVehicleFE!J28</f>
        <v>4.9586314946128995E-4</v>
      </c>
      <c r="F7" s="111">
        <f>HistVehicleFE!K28</f>
        <v>4.9586314946128995E-4</v>
      </c>
      <c r="G7" s="111">
        <f>HistVehicleFE!L28</f>
        <v>4.9586314946128995E-4</v>
      </c>
      <c r="H7" s="111">
        <f>HistVehicleFE!M28</f>
        <v>4.9586314946128995E-4</v>
      </c>
      <c r="I7" s="111">
        <f>HistVehicleFE!N28</f>
        <v>4.9586314946128984E-4</v>
      </c>
      <c r="J7" s="111">
        <f>HistVehicleFE!O28</f>
        <v>4.9586314946128995E-4</v>
      </c>
      <c r="K7" s="111">
        <f>HistVehicleFE!P28</f>
        <v>4.9586314946128995E-4</v>
      </c>
      <c r="L7" s="111">
        <f>HistVehicleFE!Q28</f>
        <v>4.9586314946129006E-4</v>
      </c>
      <c r="M7" s="111">
        <f>HistVehicleFE!R28</f>
        <v>4.9586314946128984E-4</v>
      </c>
      <c r="N7" s="111">
        <f>HistVehicleFE!S28</f>
        <v>4.9586314946128995E-4</v>
      </c>
      <c r="O7" s="111">
        <f>HistVehicleFE!T28</f>
        <v>4.9586314946128984E-4</v>
      </c>
      <c r="P7" s="111">
        <f>HistVehicleFE!U28</f>
        <v>4.9586314946128995E-4</v>
      </c>
      <c r="Q7" s="111">
        <f>HistVehicleFE!V28</f>
        <v>4.9586314946128995E-4</v>
      </c>
      <c r="R7" s="111">
        <f>HistVehicleFE!W28</f>
        <v>4.9586314946128995E-4</v>
      </c>
      <c r="S7" s="111">
        <f>HistVehicleFE!X28</f>
        <v>4.9586314946128984E-4</v>
      </c>
      <c r="T7" s="111">
        <f>HistVehicleFE!Y28</f>
        <v>4.9586314946128995E-4</v>
      </c>
      <c r="U7" s="111">
        <f>HistVehicleFE!Z28</f>
        <v>4.9586314946128995E-4</v>
      </c>
      <c r="V7" s="111">
        <f>HistVehicleFE!AA28</f>
        <v>4.9586314946128995E-4</v>
      </c>
      <c r="W7" s="111">
        <f>HistVehicleFE!AB28</f>
        <v>4.9586314946128995E-4</v>
      </c>
      <c r="X7" s="111">
        <f>HistVehicleFE!AC28</f>
        <v>4.9586314946128984E-4</v>
      </c>
      <c r="Y7" s="111">
        <f>HistVehicleFE!AD28</f>
        <v>4.9586314946128995E-4</v>
      </c>
      <c r="Z7" s="111">
        <f>HistVehicleFE!AE28</f>
        <v>4.9586314946128984E-4</v>
      </c>
      <c r="AA7" s="111">
        <f>HistVehicleFE!AF28</f>
        <v>4.9586314946128984E-4</v>
      </c>
      <c r="AB7" s="111">
        <f>HistVehicleFE!AG28</f>
        <v>4.9586314946128984E-4</v>
      </c>
      <c r="AC7" s="111">
        <f>HistVehicleFE!AH28</f>
        <v>4.9586314946128995E-4</v>
      </c>
      <c r="AD7" s="111">
        <f>HistVehicleFE!AI28</f>
        <v>4.9586314946128995E-4</v>
      </c>
      <c r="AE7" s="111">
        <f>HistVehicleFE!AJ28</f>
        <v>4.9586314946128984E-4</v>
      </c>
      <c r="AF7" s="111">
        <f>HistVehicleFE!AK28</f>
        <v>4.9586314946128995E-4</v>
      </c>
      <c r="AG7" s="111"/>
      <c r="AH7" s="111"/>
      <c r="AI7" s="111"/>
    </row>
    <row r="8" spans="1:35">
      <c r="A8" s="109" t="s">
        <v>6</v>
      </c>
      <c r="B8" s="111">
        <f>HistVehicleFE!G29</f>
        <v>3.9401333871111734E-4</v>
      </c>
      <c r="C8" s="111">
        <f>HistVehicleFE!H29</f>
        <v>3.9401333871111734E-4</v>
      </c>
      <c r="D8" s="111">
        <f>HistVehicleFE!I29</f>
        <v>3.9401333871111734E-4</v>
      </c>
      <c r="E8" s="111">
        <f>HistVehicleFE!J29</f>
        <v>3.9401333871111734E-4</v>
      </c>
      <c r="F8" s="111">
        <f>HistVehicleFE!K29</f>
        <v>3.9401333871111734E-4</v>
      </c>
      <c r="G8" s="111">
        <f>HistVehicleFE!L29</f>
        <v>4.0016979712847854E-4</v>
      </c>
      <c r="H8" s="111">
        <f>HistVehicleFE!M29</f>
        <v>4.0541565397928469E-4</v>
      </c>
      <c r="I8" s="111">
        <f>HistVehicleFE!N29</f>
        <v>4.1277587864974204E-4</v>
      </c>
      <c r="J8" s="111">
        <f>HistVehicleFE!O29</f>
        <v>4.1973929553418E-4</v>
      </c>
      <c r="K8" s="111">
        <f>HistVehicleFE!P29</f>
        <v>4.2671250337166324E-4</v>
      </c>
      <c r="L8" s="111">
        <f>HistVehicleFE!Q29</f>
        <v>4.3259145749520466E-4</v>
      </c>
      <c r="M8" s="111">
        <f>HistVehicleFE!R29</f>
        <v>4.4359961783069826E-4</v>
      </c>
      <c r="N8" s="111">
        <f>HistVehicleFE!S29</f>
        <v>4.4713191725299434E-4</v>
      </c>
      <c r="O8" s="111">
        <f>HistVehicleFE!T29</f>
        <v>4.5071636531530024E-4</v>
      </c>
      <c r="P8" s="111">
        <f>HistVehicleFE!U29</f>
        <v>4.5432949592932019E-4</v>
      </c>
      <c r="Q8" s="111">
        <f>HistVehicleFE!V29</f>
        <v>4.5796113273602118E-4</v>
      </c>
      <c r="R8" s="111">
        <f>HistVehicleFE!W29</f>
        <v>4.6188283059000768E-4</v>
      </c>
      <c r="S8" s="111">
        <f>HistVehicleFE!X29</f>
        <v>4.6452738064188737E-4</v>
      </c>
      <c r="T8" s="111">
        <f>HistVehicleFE!Y29</f>
        <v>4.6653502901984411E-4</v>
      </c>
      <c r="U8" s="111">
        <f>HistVehicleFE!Z29</f>
        <v>4.6807636527041395E-4</v>
      </c>
      <c r="V8" s="111">
        <f>HistVehicleFE!AA29</f>
        <v>4.6933540538498185E-4</v>
      </c>
      <c r="W8" s="111">
        <f>HistVehicleFE!AB29</f>
        <v>4.7031649363467494E-4</v>
      </c>
      <c r="X8" s="111">
        <f>HistVehicleFE!AC29</f>
        <v>4.7111789205499108E-4</v>
      </c>
      <c r="Y8" s="111">
        <f>HistVehicleFE!AD29</f>
        <v>4.7176679709659802E-4</v>
      </c>
      <c r="Z8" s="111">
        <f>HistVehicleFE!AE29</f>
        <v>4.7227056720670771E-4</v>
      </c>
      <c r="AA8" s="111">
        <f>HistVehicleFE!AF29</f>
        <v>4.7262600604889904E-4</v>
      </c>
      <c r="AB8" s="111">
        <f>HistVehicleFE!AG29</f>
        <v>4.7281600645334083E-4</v>
      </c>
      <c r="AC8" s="111">
        <f>HistVehicleFE!AH29</f>
        <v>4.7281600645334077E-4</v>
      </c>
      <c r="AD8" s="111">
        <f>HistVehicleFE!AI29</f>
        <v>4.7281600645334083E-4</v>
      </c>
      <c r="AE8" s="111">
        <f>HistVehicleFE!AJ29</f>
        <v>4.7281600645334077E-4</v>
      </c>
      <c r="AF8" s="111">
        <f>HistVehicleFE!AK29</f>
        <v>4.7281600645334083E-4</v>
      </c>
      <c r="AG8" s="111"/>
      <c r="AH8" s="111"/>
      <c r="AI8" s="111"/>
    </row>
    <row r="11" spans="1:35">
      <c r="B11" s="101"/>
    </row>
    <row r="12" spans="1:35">
      <c r="B12" s="102"/>
    </row>
    <row r="13" spans="1:35">
      <c r="B13" s="103"/>
    </row>
    <row r="14" spans="1:35">
      <c r="B14" s="103"/>
    </row>
    <row r="15" spans="1:35">
      <c r="B15" s="102"/>
    </row>
  </sheetData>
  <phoneticPr fontId="4" type="noConversion"/>
  <pageMargins left="0.7" right="0.7" top="0.75" bottom="0.75" header="0.3" footer="0.3"/>
  <pageSetup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工作表</vt:lpstr>
      </vt:variant>
      <vt:variant>
        <vt:i4>21</vt:i4>
      </vt:variant>
    </vt:vector>
  </HeadingPairs>
  <TitlesOfParts>
    <vt:vector size="21" baseType="lpstr">
      <vt:lpstr>vehicle lifetime</vt:lpstr>
      <vt:lpstr>EPS新车销量</vt:lpstr>
      <vt:lpstr>参数输入</vt:lpstr>
      <vt:lpstr>LDV-P</vt:lpstr>
      <vt:lpstr>LDV-F</vt:lpstr>
      <vt:lpstr>HDV-P</vt:lpstr>
      <vt:lpstr>HDV-F</vt:lpstr>
      <vt:lpstr>退役车燃料经济性-ZJQ</vt:lpstr>
      <vt:lpstr>新车燃料经济性-ZJQ</vt:lpstr>
      <vt:lpstr>Convesion</vt:lpstr>
      <vt:lpstr>Shandong vs US</vt:lpstr>
      <vt:lpstr>NewVehicleFE</vt:lpstr>
      <vt:lpstr>HistVehicleFE</vt:lpstr>
      <vt:lpstr>BNVFE-LDVs-psgr</vt:lpstr>
      <vt:lpstr>BNVFE-LDVs-frgt</vt:lpstr>
      <vt:lpstr>BNVFE-HDVs-psgr</vt:lpstr>
      <vt:lpstr>BNVFE-HDVs-frgt</vt:lpstr>
      <vt:lpstr>BHNVFEAL-LDVs-psgr</vt:lpstr>
      <vt:lpstr>BHNVFEAL-LDVs-frgt</vt:lpstr>
      <vt:lpstr>BHNVFEAL-HDVs-psgr</vt:lpstr>
      <vt:lpstr>BHNVFEAL-HDVs-frgt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admin</dc:creator>
  <cp:lastModifiedBy>admin</cp:lastModifiedBy>
  <dcterms:created xsi:type="dcterms:W3CDTF">2022-04-13T03:14:17Z</dcterms:created>
  <dcterms:modified xsi:type="dcterms:W3CDTF">2022-04-19T09:10:44Z</dcterms:modified>
</cp:coreProperties>
</file>